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chartsheets/sheet1.xml" ContentType="application/vnd.openxmlformats-officedocument.spreadsheetml.chartsheet+xml"/>
  <Override PartName="/xl/chartsheets/sheet2.xml" ContentType="application/vnd.openxmlformats-officedocument.spreadsheetml.chartsheet+xml"/>
  <Override PartName="/xl/chartsheets/sheet3.xml" ContentType="application/vnd.openxmlformats-officedocument.spreadsheetml.chartsheet+xml"/>
  <Override PartName="/xl/chartsheets/sheet4.xml" ContentType="application/vnd.openxmlformats-officedocument.spreadsheetml.chartsheet+xml"/>
  <Override PartName="/xl/chartsheets/sheet5.xml" ContentType="application/vnd.openxmlformats-officedocument.spreadsheetml.chart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drawings/drawing2.xml" ContentType="application/vnd.openxmlformats-officedocument.drawingml.chartshapes+xml"/>
  <Override PartName="/xl/drawings/drawing3.xml" ContentType="application/vnd.openxmlformats-officedocument.drawing+xml"/>
  <Override PartName="/xl/charts/chart2.xml" ContentType="application/vnd.openxmlformats-officedocument.drawingml.chart+xml"/>
  <Override PartName="/xl/drawings/drawing4.xml" ContentType="application/vnd.openxmlformats-officedocument.drawingml.chartshapes+xml"/>
  <Override PartName="/xl/drawings/drawing5.xml" ContentType="application/vnd.openxmlformats-officedocument.drawing+xml"/>
  <Override PartName="/xl/charts/chart3.xml" ContentType="application/vnd.openxmlformats-officedocument.drawingml.chart+xml"/>
  <Override PartName="/xl/drawings/drawing6.xml" ContentType="application/vnd.openxmlformats-officedocument.drawing+xml"/>
  <Override PartName="/xl/charts/chart4.xml" ContentType="application/vnd.openxmlformats-officedocument.drawingml.chart+xml"/>
  <Override PartName="/xl/drawings/drawing7.xml" ContentType="application/vnd.openxmlformats-officedocument.drawing+xml"/>
  <Override PartName="/xl/charts/chart5.xml" ContentType="application/vnd.openxmlformats-officedocument.drawingml.chart+xml"/>
  <Override PartName="/xl/drawings/drawing8.xml" ContentType="application/vnd.openxmlformats-officedocument.drawingml.chartshapes+xml"/>
  <Override PartName="/xl/drawings/drawing9.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C:\Users\gfalk\Documents\SpiderOak Hive\"/>
    </mc:Choice>
  </mc:AlternateContent>
  <bookViews>
    <workbookView xWindow="0" yWindow="0" windowWidth="16000" windowHeight="7900"/>
  </bookViews>
  <sheets>
    <sheet name="ScoreCard" sheetId="15" r:id="rId1"/>
    <sheet name="SPL_PL" sheetId="17" r:id="rId2"/>
    <sheet name="PPO" sheetId="10" r:id="rId3"/>
    <sheet name="MACD" sheetId="9" r:id="rId4"/>
    <sheet name="BollingerBands" sheetId="11" r:id="rId5"/>
    <sheet name="DailyDiffDisp" sheetId="21" r:id="rId6"/>
    <sheet name="RSI" sheetId="13" r:id="rId7"/>
    <sheet name="SPL" sheetId="1" r:id="rId8"/>
    <sheet name="input" sheetId="14" r:id="rId9"/>
    <sheet name="NAN" sheetId="18" r:id="rId10"/>
    <sheet name="5FundamentalTruths" sheetId="16" r:id="rId11"/>
    <sheet name="HiProbabilityStragegies" sheetId="22" r:id="rId12"/>
    <sheet name="MSB" sheetId="7" r:id="rId13"/>
    <sheet name="Sheet1" sheetId="2" r:id="rId14"/>
    <sheet name="=sumIF" sheetId="3" r:id="rId15"/>
    <sheet name="Sheet3" sheetId="4" r:id="rId16"/>
    <sheet name="UniqueValues" sheetId="6" r:id="rId17"/>
  </sheets>
  <functionGroups builtInGroupCount="18"/>
  <definedNames>
    <definedName name="_xlnm._FilterDatabase" localSheetId="7" hidden="1">SPL!$1:$2393</definedName>
    <definedName name="_xlnm._FilterDatabase" localSheetId="16" hidden="1">UniqueValues!$A$1:$N$228</definedName>
    <definedName name="_xlnm.Criteria" localSheetId="16">UniqueValues!$K$1</definedName>
    <definedName name="_xlnm.Extract" localSheetId="16">UniqueValues!$P:$P</definedName>
    <definedName name="tblSPL">SPL!$A$1:$AY$2456</definedName>
  </definedNames>
  <calcPr calcId="152511"/>
</workbook>
</file>

<file path=xl/calcChain.xml><?xml version="1.0" encoding="utf-8"?>
<calcChain xmlns="http://schemas.openxmlformats.org/spreadsheetml/2006/main">
  <c r="Z2453" i="1" l="1"/>
  <c r="AA2453" i="1"/>
  <c r="AB2453" i="1"/>
  <c r="Y2453" i="1" s="1"/>
  <c r="AD2453" i="1"/>
  <c r="AE2453" i="1" s="1"/>
  <c r="AF2453" i="1"/>
  <c r="AJ2453" i="1"/>
  <c r="AK2453" i="1" s="1"/>
  <c r="AR2453" i="1"/>
  <c r="AS2453" i="1"/>
  <c r="AT2453" i="1" s="1"/>
  <c r="AU2453" i="1"/>
  <c r="AW2453" i="1"/>
  <c r="Z2454" i="1"/>
  <c r="Z2455" i="1" s="1"/>
  <c r="AA2454" i="1"/>
  <c r="AA2455" i="1" s="1"/>
  <c r="AJ2454" i="1"/>
  <c r="AK2454" i="1"/>
  <c r="AL2454" i="1"/>
  <c r="AR2454" i="1"/>
  <c r="AS2454" i="1" s="1"/>
  <c r="AU2454" i="1"/>
  <c r="AW2454" i="1"/>
  <c r="AJ2455" i="1"/>
  <c r="AL2455" i="1" s="1"/>
  <c r="AK2455" i="1"/>
  <c r="AR2455" i="1"/>
  <c r="AS2455" i="1"/>
  <c r="AV2455" i="1" s="1"/>
  <c r="AU2455" i="1"/>
  <c r="AW2455" i="1"/>
  <c r="S2453" i="1"/>
  <c r="T2453" i="1"/>
  <c r="U2453" i="1"/>
  <c r="V2453" i="1"/>
  <c r="W2453" i="1"/>
  <c r="S2454" i="1"/>
  <c r="T2454" i="1"/>
  <c r="U2454" i="1"/>
  <c r="V2454" i="1"/>
  <c r="W2454" i="1"/>
  <c r="S2455" i="1"/>
  <c r="T2455" i="1"/>
  <c r="U2455" i="1"/>
  <c r="V2455" i="1"/>
  <c r="W2455" i="1"/>
  <c r="H2453" i="1"/>
  <c r="I2453" i="1" s="1"/>
  <c r="K2453" i="1"/>
  <c r="P2453" i="1" s="1"/>
  <c r="L2453" i="1"/>
  <c r="J2453" i="1" s="1"/>
  <c r="H2454" i="1"/>
  <c r="I2454" i="1" s="1"/>
  <c r="J2454" i="1"/>
  <c r="M2454" i="1" s="1"/>
  <c r="K2454" i="1"/>
  <c r="P2454" i="1" s="1"/>
  <c r="L2454" i="1"/>
  <c r="H2455" i="1"/>
  <c r="I2455" i="1"/>
  <c r="J2455" i="1"/>
  <c r="O2455" i="1" s="1"/>
  <c r="K2455" i="1"/>
  <c r="P2455" i="1" s="1"/>
  <c r="L2455" i="1"/>
  <c r="AV2454" i="1" l="1"/>
  <c r="AT2455" i="1"/>
  <c r="AC2453" i="1"/>
  <c r="AD2455" i="1"/>
  <c r="AM2454" i="1"/>
  <c r="AM2455" i="1"/>
  <c r="AM2453" i="1"/>
  <c r="AT2454" i="1"/>
  <c r="Y2454" i="1"/>
  <c r="AV2453" i="1"/>
  <c r="AD2454" i="1"/>
  <c r="AX2454" i="1"/>
  <c r="AY2454" i="1" s="1"/>
  <c r="AB2454" i="1"/>
  <c r="AL2453" i="1"/>
  <c r="AX2453" i="1"/>
  <c r="AY2453" i="1" s="1"/>
  <c r="O2454" i="1"/>
  <c r="M2453" i="1"/>
  <c r="N2453" i="1" s="1"/>
  <c r="O2453" i="1"/>
  <c r="M2455" i="1"/>
  <c r="N2455" i="1" s="1"/>
  <c r="AJ2452" i="1"/>
  <c r="AK2452" i="1"/>
  <c r="AL2452" i="1"/>
  <c r="AR2452" i="1"/>
  <c r="AS2452" i="1" s="1"/>
  <c r="AU2452" i="1"/>
  <c r="AW2452" i="1"/>
  <c r="S2452" i="1"/>
  <c r="H2452" i="1"/>
  <c r="AO2455" i="1" l="1"/>
  <c r="AG2453" i="1"/>
  <c r="AH2453" i="1"/>
  <c r="AF2454" i="1"/>
  <c r="AN2454" i="1"/>
  <c r="AN2453" i="1"/>
  <c r="AN2455" i="1"/>
  <c r="AI2453" i="1"/>
  <c r="AF2455" i="1"/>
  <c r="AB2455" i="1"/>
  <c r="AX2455" i="1" s="1"/>
  <c r="AY2455" i="1" s="1"/>
  <c r="AE2454" i="1"/>
  <c r="AE2455" i="1" s="1"/>
  <c r="AC2455" i="1" s="1"/>
  <c r="N2454" i="1"/>
  <c r="AV2452" i="1"/>
  <c r="AJ2451" i="1"/>
  <c r="AK2451" i="1" s="1"/>
  <c r="AR2451" i="1"/>
  <c r="AS2451" i="1" s="1"/>
  <c r="AU2451" i="1"/>
  <c r="AW2451" i="1"/>
  <c r="S2451" i="1"/>
  <c r="H2451" i="1"/>
  <c r="I2452" i="1" s="1"/>
  <c r="AG2455" i="1" l="1"/>
  <c r="Y2455" i="1"/>
  <c r="AO2454" i="1"/>
  <c r="AP2454" i="1" s="1"/>
  <c r="AO2453" i="1"/>
  <c r="AP2453" i="1" s="1"/>
  <c r="AP2455" i="1"/>
  <c r="AC2454" i="1"/>
  <c r="AL2451" i="1"/>
  <c r="I2451" i="1"/>
  <c r="AV2451" i="1"/>
  <c r="AJ2450" i="1"/>
  <c r="AK2450" i="1" s="1"/>
  <c r="AR2450" i="1"/>
  <c r="AS2450" i="1" s="1"/>
  <c r="AU2450" i="1"/>
  <c r="AW2450" i="1"/>
  <c r="S2450" i="1"/>
  <c r="H2450" i="1"/>
  <c r="AG2454" i="1" l="1"/>
  <c r="AH2455" i="1"/>
  <c r="AH2454" i="1"/>
  <c r="AI2455" i="1"/>
  <c r="AI2454" i="1"/>
  <c r="AV2450" i="1"/>
  <c r="AL2450" i="1"/>
  <c r="AJ2449" i="1"/>
  <c r="AK2449" i="1" s="1"/>
  <c r="AR2449" i="1"/>
  <c r="AS2449" i="1" s="1"/>
  <c r="AU2449" i="1"/>
  <c r="AW2449" i="1"/>
  <c r="S2449" i="1"/>
  <c r="H2449" i="1"/>
  <c r="I2450" i="1" s="1"/>
  <c r="AL2449" i="1" l="1"/>
  <c r="AV2449" i="1"/>
  <c r="AJ2448" i="1"/>
  <c r="AK2448" i="1" s="1"/>
  <c r="AR2448" i="1"/>
  <c r="AS2448" i="1" s="1"/>
  <c r="AU2448" i="1"/>
  <c r="AW2448" i="1"/>
  <c r="S2448" i="1"/>
  <c r="H2448" i="1"/>
  <c r="I2449" i="1" s="1"/>
  <c r="AL2448" i="1" l="1"/>
  <c r="AV2448" i="1"/>
  <c r="AJ2447" i="1"/>
  <c r="AL2447" i="1" s="1"/>
  <c r="AK2447" i="1"/>
  <c r="AR2447" i="1"/>
  <c r="AS2447" i="1" s="1"/>
  <c r="AU2447" i="1"/>
  <c r="AW2447" i="1"/>
  <c r="S2447" i="1"/>
  <c r="H2447" i="1"/>
  <c r="I2448" i="1" s="1"/>
  <c r="AV2447" i="1" l="1"/>
  <c r="AJ2446" i="1"/>
  <c r="AL2446" i="1" s="1"/>
  <c r="AR2446" i="1"/>
  <c r="AS2446" i="1" s="1"/>
  <c r="AU2446" i="1"/>
  <c r="AW2446" i="1"/>
  <c r="S2446" i="1"/>
  <c r="H2446" i="1"/>
  <c r="I2447" i="1" s="1"/>
  <c r="AK2446" i="1" l="1"/>
  <c r="AV2446" i="1"/>
  <c r="AJ2445" i="1"/>
  <c r="AK2445" i="1" s="1"/>
  <c r="AR2445" i="1"/>
  <c r="AS2445" i="1" s="1"/>
  <c r="AU2445" i="1"/>
  <c r="AW2445" i="1"/>
  <c r="S2445" i="1"/>
  <c r="H2445" i="1"/>
  <c r="I2446" i="1" s="1"/>
  <c r="AL2445" i="1" l="1"/>
  <c r="AV2445" i="1"/>
  <c r="AJ2444" i="1"/>
  <c r="AL2444" i="1" s="1"/>
  <c r="AR2444" i="1"/>
  <c r="AS2444" i="1" s="1"/>
  <c r="AU2444" i="1"/>
  <c r="AW2444" i="1"/>
  <c r="S2444" i="1"/>
  <c r="H2444" i="1"/>
  <c r="I2445" i="1" s="1"/>
  <c r="AK2444" i="1" l="1"/>
  <c r="AV2444" i="1"/>
  <c r="AJ2443" i="1"/>
  <c r="AK2443" i="1" s="1"/>
  <c r="AR2443" i="1"/>
  <c r="AS2443" i="1" s="1"/>
  <c r="AU2443" i="1"/>
  <c r="AW2443" i="1"/>
  <c r="S2443" i="1"/>
  <c r="H2443" i="1"/>
  <c r="I2444" i="1" s="1"/>
  <c r="AL2443" i="1" l="1"/>
  <c r="AV2443" i="1"/>
  <c r="AJ2442" i="1"/>
  <c r="AK2442" i="1" s="1"/>
  <c r="AR2442" i="1"/>
  <c r="AS2442" i="1" s="1"/>
  <c r="AU2442" i="1"/>
  <c r="AW2442" i="1"/>
  <c r="S2442" i="1"/>
  <c r="H2442" i="1"/>
  <c r="I2443" i="1" s="1"/>
  <c r="AL2442" i="1" l="1"/>
  <c r="AV2442" i="1"/>
  <c r="AJ2441" i="1"/>
  <c r="AK2441" i="1" s="1"/>
  <c r="AR2441" i="1"/>
  <c r="AS2441" i="1" s="1"/>
  <c r="AU2441" i="1"/>
  <c r="AW2441" i="1"/>
  <c r="S2441" i="1"/>
  <c r="H2441" i="1"/>
  <c r="I2442" i="1" s="1"/>
  <c r="AL2441" i="1" l="1"/>
  <c r="AV2441" i="1"/>
  <c r="AJ2440" i="1"/>
  <c r="AK2440" i="1" s="1"/>
  <c r="AR2440" i="1"/>
  <c r="AS2440" i="1" s="1"/>
  <c r="AU2440" i="1"/>
  <c r="AW2440" i="1"/>
  <c r="S2440" i="1"/>
  <c r="H2440" i="1"/>
  <c r="I2441" i="1" s="1"/>
  <c r="AL2440" i="1" l="1"/>
  <c r="AV2440" i="1"/>
  <c r="AJ2439" i="1"/>
  <c r="AK2439" i="1" s="1"/>
  <c r="AM2452" i="1" s="1"/>
  <c r="AR2439" i="1"/>
  <c r="AS2439" i="1" s="1"/>
  <c r="AU2439" i="1"/>
  <c r="AW2439" i="1"/>
  <c r="S2439" i="1"/>
  <c r="H2439" i="1"/>
  <c r="I2440" i="1" s="1"/>
  <c r="AL2439" i="1" l="1"/>
  <c r="AN2452" i="1" s="1"/>
  <c r="AV2439" i="1"/>
  <c r="AJ2438" i="1"/>
  <c r="AK2438" i="1" s="1"/>
  <c r="AM2451" i="1" s="1"/>
  <c r="AR2438" i="1"/>
  <c r="AS2438" i="1" s="1"/>
  <c r="AU2438" i="1"/>
  <c r="AW2438" i="1"/>
  <c r="S2438" i="1"/>
  <c r="H2438" i="1"/>
  <c r="I2439" i="1" s="1"/>
  <c r="AO2452" i="1" l="1"/>
  <c r="AP2452" i="1" s="1"/>
  <c r="AL2438" i="1"/>
  <c r="AN2451" i="1" s="1"/>
  <c r="AV2438" i="1"/>
  <c r="AJ2437" i="1"/>
  <c r="AK2437" i="1" s="1"/>
  <c r="AM2450" i="1" s="1"/>
  <c r="AR2437" i="1"/>
  <c r="AS2437" i="1" s="1"/>
  <c r="AU2437" i="1"/>
  <c r="AW2437" i="1"/>
  <c r="S2437" i="1"/>
  <c r="H2437" i="1"/>
  <c r="I2438" i="1" s="1"/>
  <c r="AJ2436" i="1"/>
  <c r="AK2436" i="1" s="1"/>
  <c r="AR2436" i="1"/>
  <c r="AS2436" i="1"/>
  <c r="AU2436" i="1"/>
  <c r="AW2436" i="1"/>
  <c r="S2436" i="1"/>
  <c r="H2436" i="1"/>
  <c r="AJ2435" i="1"/>
  <c r="AK2435" i="1" s="1"/>
  <c r="AR2435" i="1"/>
  <c r="AS2435" i="1" s="1"/>
  <c r="AU2435" i="1"/>
  <c r="AW2435" i="1"/>
  <c r="S2435" i="1"/>
  <c r="H2435" i="1"/>
  <c r="AJ2434" i="1"/>
  <c r="AR2434" i="1"/>
  <c r="AS2434" i="1" s="1"/>
  <c r="AU2434" i="1"/>
  <c r="AW2434" i="1"/>
  <c r="S2434" i="1"/>
  <c r="H2434" i="1"/>
  <c r="AJ2433" i="1"/>
  <c r="AK2433" i="1" s="1"/>
  <c r="AR2433" i="1"/>
  <c r="AS2433" i="1" s="1"/>
  <c r="AU2433" i="1"/>
  <c r="AW2433" i="1"/>
  <c r="S2433" i="1"/>
  <c r="H2433" i="1"/>
  <c r="AJ2432" i="1"/>
  <c r="AK2432" i="1" s="1"/>
  <c r="AR2432" i="1"/>
  <c r="AS2432" i="1" s="1"/>
  <c r="AU2432" i="1"/>
  <c r="AW2432" i="1"/>
  <c r="S2432" i="1"/>
  <c r="H2432" i="1"/>
  <c r="AJ2431" i="1"/>
  <c r="AK2431" i="1" s="1"/>
  <c r="AR2431" i="1"/>
  <c r="AS2431" i="1" s="1"/>
  <c r="AU2431" i="1"/>
  <c r="AW2431" i="1"/>
  <c r="S2431" i="1"/>
  <c r="H2431" i="1"/>
  <c r="AJ2430" i="1"/>
  <c r="AK2430" i="1" s="1"/>
  <c r="AR2430" i="1"/>
  <c r="AS2430" i="1" s="1"/>
  <c r="AU2430" i="1"/>
  <c r="AW2430" i="1"/>
  <c r="S2430" i="1"/>
  <c r="H2430" i="1"/>
  <c r="B12" i="14"/>
  <c r="F2" i="14" s="1"/>
  <c r="AJ2429" i="1"/>
  <c r="AK2429" i="1" s="1"/>
  <c r="AR2429" i="1"/>
  <c r="AS2429" i="1" s="1"/>
  <c r="AU2429" i="1"/>
  <c r="AW2429" i="1"/>
  <c r="S2429" i="1"/>
  <c r="H2429" i="1"/>
  <c r="B30" i="14"/>
  <c r="AJ2428" i="1"/>
  <c r="AK2428" i="1" s="1"/>
  <c r="AR2428" i="1"/>
  <c r="AS2428" i="1" s="1"/>
  <c r="AU2428" i="1"/>
  <c r="AW2428" i="1"/>
  <c r="S2428" i="1"/>
  <c r="H2428" i="1"/>
  <c r="B27" i="14"/>
  <c r="A4" i="14" s="1"/>
  <c r="B15" i="14"/>
  <c r="G2" i="14" s="1"/>
  <c r="B18" i="14"/>
  <c r="E2" i="14" s="1"/>
  <c r="B21" i="14"/>
  <c r="A2" i="14" s="1"/>
  <c r="B24" i="14"/>
  <c r="AJ2427" i="1"/>
  <c r="AR2427" i="1"/>
  <c r="AS2427" i="1" s="1"/>
  <c r="AU2427" i="1"/>
  <c r="AW2427" i="1"/>
  <c r="S2427" i="1"/>
  <c r="H2427" i="1"/>
  <c r="AJ2426" i="1"/>
  <c r="AR2426" i="1"/>
  <c r="AS2426" i="1" s="1"/>
  <c r="AU2426" i="1"/>
  <c r="AW2426" i="1"/>
  <c r="S2426" i="1"/>
  <c r="H2426" i="1"/>
  <c r="AJ2425" i="1"/>
  <c r="AR2425" i="1"/>
  <c r="AS2425" i="1" s="1"/>
  <c r="AU2425" i="1"/>
  <c r="AW2425" i="1"/>
  <c r="S2425" i="1"/>
  <c r="H2425" i="1"/>
  <c r="AJ2424" i="1"/>
  <c r="AR2424" i="1"/>
  <c r="AS2424" i="1" s="1"/>
  <c r="AU2424" i="1"/>
  <c r="AW2424" i="1"/>
  <c r="S2424" i="1"/>
  <c r="H2424" i="1"/>
  <c r="AJ2423" i="1"/>
  <c r="AR2423" i="1"/>
  <c r="AS2423" i="1" s="1"/>
  <c r="AU2423" i="1"/>
  <c r="AW2423" i="1"/>
  <c r="S2423" i="1"/>
  <c r="H2423" i="1"/>
  <c r="AJ2422" i="1"/>
  <c r="AK2422" i="1" s="1"/>
  <c r="AR2422" i="1"/>
  <c r="AS2422" i="1" s="1"/>
  <c r="AU2422" i="1"/>
  <c r="AW2422" i="1"/>
  <c r="S2422" i="1"/>
  <c r="H2422" i="1"/>
  <c r="AJ2421" i="1"/>
  <c r="AR2421" i="1"/>
  <c r="AS2421" i="1" s="1"/>
  <c r="AU2421" i="1"/>
  <c r="AW2421" i="1"/>
  <c r="S2421" i="1"/>
  <c r="H2421" i="1"/>
  <c r="AJ2420" i="1"/>
  <c r="AR2420" i="1"/>
  <c r="AS2420" i="1" s="1"/>
  <c r="AU2420" i="1"/>
  <c r="AW2420" i="1"/>
  <c r="S2420" i="1"/>
  <c r="H2420" i="1"/>
  <c r="AJ2419" i="1"/>
  <c r="AR2419" i="1"/>
  <c r="AS2419" i="1" s="1"/>
  <c r="AU2419" i="1"/>
  <c r="AW2419" i="1"/>
  <c r="S2419" i="1"/>
  <c r="H2419" i="1"/>
  <c r="AJ2418" i="1"/>
  <c r="AR2418" i="1"/>
  <c r="AS2418" i="1" s="1"/>
  <c r="AU2418" i="1"/>
  <c r="AW2418" i="1"/>
  <c r="S2418" i="1"/>
  <c r="H2418" i="1"/>
  <c r="AJ2417" i="1"/>
  <c r="AK2417" i="1" s="1"/>
  <c r="AR2417" i="1"/>
  <c r="AS2417" i="1" s="1"/>
  <c r="AU2417" i="1"/>
  <c r="AW2417" i="1"/>
  <c r="S2417" i="1"/>
  <c r="H2417" i="1"/>
  <c r="AJ2416" i="1"/>
  <c r="AK2416" i="1" s="1"/>
  <c r="AR2416" i="1"/>
  <c r="AS2416" i="1" s="1"/>
  <c r="AU2416" i="1"/>
  <c r="AW2416" i="1"/>
  <c r="S2416" i="1"/>
  <c r="H2416" i="1"/>
  <c r="AJ2415" i="1"/>
  <c r="AK2415" i="1" s="1"/>
  <c r="AR2415" i="1"/>
  <c r="AS2415" i="1" s="1"/>
  <c r="AU2415" i="1"/>
  <c r="AW2415" i="1"/>
  <c r="S2415" i="1"/>
  <c r="H2415" i="1"/>
  <c r="AJ2414" i="1"/>
  <c r="AK2414" i="1" s="1"/>
  <c r="AR2414" i="1"/>
  <c r="AS2414" i="1" s="1"/>
  <c r="AU2414" i="1"/>
  <c r="AW2414" i="1"/>
  <c r="S2414" i="1"/>
  <c r="H2414" i="1"/>
  <c r="AJ2413" i="1"/>
  <c r="AK2413" i="1" s="1"/>
  <c r="AR2413" i="1"/>
  <c r="AS2413" i="1" s="1"/>
  <c r="AU2413" i="1"/>
  <c r="AW2413" i="1"/>
  <c r="S2413" i="1"/>
  <c r="H2413" i="1"/>
  <c r="AJ2412" i="1"/>
  <c r="AK2412" i="1" s="1"/>
  <c r="AR2412" i="1"/>
  <c r="AS2412" i="1" s="1"/>
  <c r="AU2412" i="1"/>
  <c r="AW2412" i="1"/>
  <c r="S2412" i="1"/>
  <c r="H2412" i="1"/>
  <c r="AJ2411" i="1"/>
  <c r="AK2411" i="1" s="1"/>
  <c r="AR2411" i="1"/>
  <c r="AS2411" i="1" s="1"/>
  <c r="AU2411" i="1"/>
  <c r="AW2411" i="1"/>
  <c r="S2411" i="1"/>
  <c r="H2411" i="1"/>
  <c r="AJ2410" i="1"/>
  <c r="AR2410" i="1"/>
  <c r="AS2410" i="1" s="1"/>
  <c r="AU2410" i="1"/>
  <c r="AW2410" i="1"/>
  <c r="S2410" i="1"/>
  <c r="H2410" i="1"/>
  <c r="AJ2409" i="1"/>
  <c r="AK2409" i="1" s="1"/>
  <c r="AR2409" i="1"/>
  <c r="AS2409" i="1" s="1"/>
  <c r="AU2409" i="1"/>
  <c r="AW2409" i="1"/>
  <c r="S2409" i="1"/>
  <c r="H2409" i="1"/>
  <c r="AJ2408" i="1"/>
  <c r="AK2408" i="1" s="1"/>
  <c r="AR2408" i="1"/>
  <c r="AS2408" i="1" s="1"/>
  <c r="AU2408" i="1"/>
  <c r="AW2408" i="1"/>
  <c r="S2408" i="1"/>
  <c r="H2408" i="1"/>
  <c r="AJ2407" i="1"/>
  <c r="AK2407" i="1" s="1"/>
  <c r="AR2407" i="1"/>
  <c r="AS2407" i="1" s="1"/>
  <c r="AU2407" i="1"/>
  <c r="AW2407" i="1"/>
  <c r="S2407" i="1"/>
  <c r="H2407" i="1"/>
  <c r="AJ2406" i="1"/>
  <c r="AK2406" i="1" s="1"/>
  <c r="AR2406" i="1"/>
  <c r="AS2406" i="1" s="1"/>
  <c r="AU2406" i="1"/>
  <c r="AW2406" i="1"/>
  <c r="S2406" i="1"/>
  <c r="H2406" i="1"/>
  <c r="AJ2405" i="1"/>
  <c r="AR2405" i="1"/>
  <c r="AS2405" i="1" s="1"/>
  <c r="AU2405" i="1"/>
  <c r="AW2405" i="1"/>
  <c r="S2405" i="1"/>
  <c r="H2405" i="1"/>
  <c r="AJ2404" i="1"/>
  <c r="AK2404" i="1" s="1"/>
  <c r="AR2404" i="1"/>
  <c r="AS2404" i="1" s="1"/>
  <c r="AU2404" i="1"/>
  <c r="AW2404" i="1"/>
  <c r="S2404" i="1"/>
  <c r="H2404" i="1"/>
  <c r="AJ2403" i="1"/>
  <c r="AR2403" i="1"/>
  <c r="AS2403" i="1" s="1"/>
  <c r="AU2403" i="1"/>
  <c r="AW2403" i="1"/>
  <c r="S2403" i="1"/>
  <c r="H2403" i="1"/>
  <c r="AJ2402" i="1"/>
  <c r="AR2402" i="1"/>
  <c r="AS2402" i="1" s="1"/>
  <c r="AU2402" i="1"/>
  <c r="AW2402" i="1"/>
  <c r="S2402" i="1"/>
  <c r="H2402" i="1"/>
  <c r="AJ2401" i="1"/>
  <c r="AR2401" i="1"/>
  <c r="AS2401" i="1" s="1"/>
  <c r="AU2401" i="1"/>
  <c r="AW2401" i="1"/>
  <c r="S2401" i="1"/>
  <c r="H2401" i="1"/>
  <c r="AJ2400" i="1"/>
  <c r="AR2400" i="1"/>
  <c r="AS2400" i="1" s="1"/>
  <c r="AU2400" i="1"/>
  <c r="AW2400" i="1"/>
  <c r="S2400" i="1"/>
  <c r="H2400" i="1"/>
  <c r="AJ2399" i="1"/>
  <c r="AR2399" i="1"/>
  <c r="AS2399" i="1" s="1"/>
  <c r="AU2399" i="1"/>
  <c r="AW2399" i="1"/>
  <c r="S2399" i="1"/>
  <c r="H2399" i="1"/>
  <c r="AJ2398" i="1"/>
  <c r="AR2398" i="1"/>
  <c r="AS2398" i="1" s="1"/>
  <c r="AU2398" i="1"/>
  <c r="AW2398" i="1"/>
  <c r="S2398" i="1"/>
  <c r="H2398" i="1"/>
  <c r="AJ2397" i="1"/>
  <c r="AR2397" i="1"/>
  <c r="AS2397" i="1" s="1"/>
  <c r="AU2397" i="1"/>
  <c r="AW2397" i="1"/>
  <c r="S2397" i="1"/>
  <c r="H2397" i="1"/>
  <c r="AJ2396" i="1"/>
  <c r="AR2396" i="1"/>
  <c r="AS2396" i="1" s="1"/>
  <c r="AU2396" i="1"/>
  <c r="AW2396" i="1"/>
  <c r="S2396" i="1"/>
  <c r="H2396" i="1"/>
  <c r="AJ2395" i="1"/>
  <c r="AR2395" i="1"/>
  <c r="AS2395" i="1" s="1"/>
  <c r="AU2395" i="1"/>
  <c r="AW2395" i="1"/>
  <c r="S2395" i="1"/>
  <c r="H2395" i="1"/>
  <c r="AJ2394" i="1"/>
  <c r="AK2394" i="1" s="1"/>
  <c r="AR2394" i="1"/>
  <c r="AS2394" i="1" s="1"/>
  <c r="AU2394" i="1"/>
  <c r="AW2394" i="1"/>
  <c r="S2394" i="1"/>
  <c r="H2394" i="1"/>
  <c r="AJ2393" i="1"/>
  <c r="AK2393" i="1" s="1"/>
  <c r="AR2393" i="1"/>
  <c r="AS2393" i="1" s="1"/>
  <c r="AU2393" i="1"/>
  <c r="AW2393" i="1"/>
  <c r="S2393" i="1"/>
  <c r="H2393" i="1"/>
  <c r="AJ2392" i="1"/>
  <c r="AR2392" i="1"/>
  <c r="AS2392" i="1" s="1"/>
  <c r="AU2392" i="1"/>
  <c r="AW2392" i="1"/>
  <c r="S2392" i="1"/>
  <c r="H2392" i="1"/>
  <c r="AJ2391" i="1"/>
  <c r="AK2391" i="1" s="1"/>
  <c r="AR2391" i="1"/>
  <c r="AS2391" i="1" s="1"/>
  <c r="AU2391" i="1"/>
  <c r="AW2391" i="1"/>
  <c r="S2391" i="1"/>
  <c r="H2391" i="1"/>
  <c r="AJ2390" i="1"/>
  <c r="AK2390" i="1" s="1"/>
  <c r="AR2390" i="1"/>
  <c r="AS2390" i="1" s="1"/>
  <c r="AU2390" i="1"/>
  <c r="AW2390" i="1"/>
  <c r="S2390" i="1"/>
  <c r="H2390" i="1"/>
  <c r="AJ2389" i="1"/>
  <c r="AK2389" i="1" s="1"/>
  <c r="AR2389" i="1"/>
  <c r="AS2389" i="1" s="1"/>
  <c r="AU2389" i="1"/>
  <c r="AW2389" i="1"/>
  <c r="S2389" i="1"/>
  <c r="H2389" i="1"/>
  <c r="AJ2388" i="1"/>
  <c r="AK2388" i="1" s="1"/>
  <c r="AR2388" i="1"/>
  <c r="AS2388" i="1" s="1"/>
  <c r="AU2388" i="1"/>
  <c r="AW2388" i="1"/>
  <c r="S2388" i="1"/>
  <c r="H2388" i="1"/>
  <c r="AJ2387" i="1"/>
  <c r="AK2387" i="1" s="1"/>
  <c r="AR2387" i="1"/>
  <c r="AS2387" i="1" s="1"/>
  <c r="AU2387" i="1"/>
  <c r="AW2387" i="1"/>
  <c r="S2387" i="1"/>
  <c r="H2387" i="1"/>
  <c r="AJ2386" i="1"/>
  <c r="AK2386" i="1" s="1"/>
  <c r="AR2386" i="1"/>
  <c r="AS2386" i="1" s="1"/>
  <c r="AU2386" i="1"/>
  <c r="AW2386" i="1"/>
  <c r="S2386" i="1"/>
  <c r="H2386" i="1"/>
  <c r="AJ2385" i="1"/>
  <c r="AK2385" i="1" s="1"/>
  <c r="AR2385" i="1"/>
  <c r="AS2385" i="1" s="1"/>
  <c r="AU2385" i="1"/>
  <c r="AW2385" i="1"/>
  <c r="S2385" i="1"/>
  <c r="H2385" i="1"/>
  <c r="AJ2384" i="1"/>
  <c r="AK2384" i="1" s="1"/>
  <c r="AR2384" i="1"/>
  <c r="AS2384" i="1" s="1"/>
  <c r="AU2384" i="1"/>
  <c r="AW2384" i="1"/>
  <c r="S2384" i="1"/>
  <c r="H2384" i="1"/>
  <c r="AJ2383" i="1"/>
  <c r="AK2383" i="1" s="1"/>
  <c r="AR2383" i="1"/>
  <c r="AS2383" i="1" s="1"/>
  <c r="AU2383" i="1"/>
  <c r="AW2383" i="1"/>
  <c r="S2383" i="1"/>
  <c r="H2383" i="1"/>
  <c r="AJ2382" i="1"/>
  <c r="AK2382" i="1" s="1"/>
  <c r="AR2382" i="1"/>
  <c r="AS2382" i="1" s="1"/>
  <c r="AU2382" i="1"/>
  <c r="AW2382" i="1"/>
  <c r="S2382" i="1"/>
  <c r="H2382" i="1"/>
  <c r="AJ2381" i="1"/>
  <c r="AK2381" i="1" s="1"/>
  <c r="AR2381" i="1"/>
  <c r="AS2381" i="1" s="1"/>
  <c r="AU2381" i="1"/>
  <c r="AW2381" i="1"/>
  <c r="S2381" i="1"/>
  <c r="H2381" i="1"/>
  <c r="AJ2380" i="1"/>
  <c r="AK2380" i="1" s="1"/>
  <c r="AR2380" i="1"/>
  <c r="AS2380" i="1" s="1"/>
  <c r="AU2380" i="1"/>
  <c r="AW2380" i="1"/>
  <c r="S2380" i="1"/>
  <c r="H2380" i="1"/>
  <c r="AJ2379" i="1"/>
  <c r="AK2379" i="1" s="1"/>
  <c r="AR2379" i="1"/>
  <c r="AS2379" i="1" s="1"/>
  <c r="AU2379" i="1"/>
  <c r="AW2379" i="1"/>
  <c r="S2379" i="1"/>
  <c r="H2379" i="1"/>
  <c r="AJ2378" i="1"/>
  <c r="AK2378" i="1" s="1"/>
  <c r="AR2378" i="1"/>
  <c r="AS2378" i="1" s="1"/>
  <c r="AU2378" i="1"/>
  <c r="AW2378" i="1"/>
  <c r="S2378" i="1"/>
  <c r="H2378" i="1"/>
  <c r="AJ2377" i="1"/>
  <c r="AK2377" i="1" s="1"/>
  <c r="AR2377" i="1"/>
  <c r="AS2377" i="1" s="1"/>
  <c r="AU2377" i="1"/>
  <c r="AW2377" i="1"/>
  <c r="S2377" i="1"/>
  <c r="H2377" i="1"/>
  <c r="AJ2376" i="1"/>
  <c r="AK2376" i="1" s="1"/>
  <c r="AR2376" i="1"/>
  <c r="AS2376" i="1" s="1"/>
  <c r="AU2376" i="1"/>
  <c r="AW2376" i="1"/>
  <c r="S2376" i="1"/>
  <c r="H2376" i="1"/>
  <c r="AJ2375" i="1"/>
  <c r="AR2375" i="1"/>
  <c r="AS2375" i="1" s="1"/>
  <c r="AU2375" i="1"/>
  <c r="AW2375" i="1"/>
  <c r="S2375" i="1"/>
  <c r="H2375" i="1"/>
  <c r="AJ2374" i="1"/>
  <c r="AR2374" i="1"/>
  <c r="AS2374" i="1" s="1"/>
  <c r="AU2374" i="1"/>
  <c r="AW2374" i="1"/>
  <c r="S2374" i="1"/>
  <c r="H2374" i="1"/>
  <c r="AJ2373" i="1"/>
  <c r="AK2373" i="1" s="1"/>
  <c r="AR2373" i="1"/>
  <c r="AS2373" i="1" s="1"/>
  <c r="AU2373" i="1"/>
  <c r="AW2373" i="1"/>
  <c r="S2373" i="1"/>
  <c r="H2373" i="1"/>
  <c r="AJ2372" i="1"/>
  <c r="AK2372" i="1" s="1"/>
  <c r="AR2372" i="1"/>
  <c r="AS2372" i="1" s="1"/>
  <c r="AU2372" i="1"/>
  <c r="AW2372" i="1"/>
  <c r="S2372" i="1"/>
  <c r="H2372" i="1"/>
  <c r="AJ2371" i="1"/>
  <c r="AK2371" i="1" s="1"/>
  <c r="AR2371" i="1"/>
  <c r="AS2371" i="1" s="1"/>
  <c r="AU2371" i="1"/>
  <c r="AW2371" i="1"/>
  <c r="S2371" i="1"/>
  <c r="H2371" i="1"/>
  <c r="AJ2370" i="1"/>
  <c r="AK2370" i="1" s="1"/>
  <c r="AR2370" i="1"/>
  <c r="AS2370" i="1" s="1"/>
  <c r="AU2370" i="1"/>
  <c r="AW2370" i="1"/>
  <c r="S2370" i="1"/>
  <c r="H2370" i="1"/>
  <c r="AJ2369" i="1"/>
  <c r="AK2369" i="1" s="1"/>
  <c r="AR2369" i="1"/>
  <c r="AS2369" i="1" s="1"/>
  <c r="AU2369" i="1"/>
  <c r="AW2369" i="1"/>
  <c r="S2369" i="1"/>
  <c r="H2369" i="1"/>
  <c r="AJ2368" i="1"/>
  <c r="AK2368" i="1" s="1"/>
  <c r="AR2368" i="1"/>
  <c r="AS2368" i="1" s="1"/>
  <c r="AU2368" i="1"/>
  <c r="AW2368" i="1"/>
  <c r="S2368" i="1"/>
  <c r="H2368" i="1"/>
  <c r="AJ2367" i="1"/>
  <c r="AR2367" i="1"/>
  <c r="AS2367" i="1" s="1"/>
  <c r="AU2367" i="1"/>
  <c r="AW2367" i="1"/>
  <c r="S2367" i="1"/>
  <c r="H2367" i="1"/>
  <c r="AJ2366" i="1"/>
  <c r="AK2366" i="1" s="1"/>
  <c r="AR2366" i="1"/>
  <c r="AS2366" i="1" s="1"/>
  <c r="AU2366" i="1"/>
  <c r="AW2366" i="1"/>
  <c r="S2366" i="1"/>
  <c r="H2366" i="1"/>
  <c r="AJ2365" i="1"/>
  <c r="AR2365" i="1"/>
  <c r="AS2365" i="1" s="1"/>
  <c r="AU2365" i="1"/>
  <c r="AW2365" i="1"/>
  <c r="S2365" i="1"/>
  <c r="H2365" i="1"/>
  <c r="AJ2364" i="1"/>
  <c r="AK2364" i="1" s="1"/>
  <c r="AR2364" i="1"/>
  <c r="AS2364" i="1" s="1"/>
  <c r="AU2364" i="1"/>
  <c r="AW2364" i="1"/>
  <c r="S2364" i="1"/>
  <c r="H2364" i="1"/>
  <c r="AJ2363" i="1"/>
  <c r="AR2363" i="1"/>
  <c r="AS2363" i="1" s="1"/>
  <c r="AU2363" i="1"/>
  <c r="AW2363" i="1"/>
  <c r="S2363" i="1"/>
  <c r="H2363" i="1"/>
  <c r="AJ2362" i="1"/>
  <c r="AR2362" i="1"/>
  <c r="AS2362" i="1" s="1"/>
  <c r="AU2362" i="1"/>
  <c r="AW2362" i="1"/>
  <c r="S2362" i="1"/>
  <c r="H2362" i="1"/>
  <c r="AJ2361" i="1"/>
  <c r="AK2361" i="1" s="1"/>
  <c r="AR2361" i="1"/>
  <c r="AS2361" i="1" s="1"/>
  <c r="AU2361" i="1"/>
  <c r="AW2361" i="1"/>
  <c r="S2361" i="1"/>
  <c r="H2361" i="1"/>
  <c r="AJ2360" i="1"/>
  <c r="AR2360" i="1"/>
  <c r="AS2360" i="1" s="1"/>
  <c r="AU2360" i="1"/>
  <c r="AW2360" i="1"/>
  <c r="S2360" i="1"/>
  <c r="H2360" i="1"/>
  <c r="AJ2359" i="1"/>
  <c r="AK2359" i="1" s="1"/>
  <c r="AR2359" i="1"/>
  <c r="AS2359" i="1" s="1"/>
  <c r="AU2359" i="1"/>
  <c r="AW2359" i="1"/>
  <c r="S2359" i="1"/>
  <c r="H2359" i="1"/>
  <c r="AJ2358" i="1"/>
  <c r="AK2358" i="1" s="1"/>
  <c r="AR2358" i="1"/>
  <c r="AS2358" i="1" s="1"/>
  <c r="AU2358" i="1"/>
  <c r="AW2358" i="1"/>
  <c r="S2358" i="1"/>
  <c r="H2358" i="1"/>
  <c r="AJ2357" i="1"/>
  <c r="AK2357" i="1" s="1"/>
  <c r="AR2357" i="1"/>
  <c r="AS2357" i="1" s="1"/>
  <c r="AU2357" i="1"/>
  <c r="AW2357" i="1"/>
  <c r="S2357" i="1"/>
  <c r="H2357" i="1"/>
  <c r="AJ2356" i="1"/>
  <c r="AK2356" i="1" s="1"/>
  <c r="AR2356" i="1"/>
  <c r="AS2356" i="1" s="1"/>
  <c r="AU2356" i="1"/>
  <c r="AW2356" i="1"/>
  <c r="S2356" i="1"/>
  <c r="H2356" i="1"/>
  <c r="AJ2355" i="1"/>
  <c r="AK2355" i="1" s="1"/>
  <c r="AR2355" i="1"/>
  <c r="AS2355" i="1" s="1"/>
  <c r="AU2355" i="1"/>
  <c r="AW2355" i="1"/>
  <c r="S2355" i="1"/>
  <c r="H2355" i="1"/>
  <c r="AJ2354" i="1"/>
  <c r="AK2354" i="1" s="1"/>
  <c r="AR2354" i="1"/>
  <c r="AS2354" i="1" s="1"/>
  <c r="AU2354" i="1"/>
  <c r="AW2354" i="1"/>
  <c r="S2354" i="1"/>
  <c r="H2354" i="1"/>
  <c r="AJ2353" i="1"/>
  <c r="AK2353" i="1" s="1"/>
  <c r="AR2353" i="1"/>
  <c r="AS2353" i="1" s="1"/>
  <c r="AU2353" i="1"/>
  <c r="AW2353" i="1"/>
  <c r="S2353" i="1"/>
  <c r="H2353" i="1"/>
  <c r="AJ2352" i="1"/>
  <c r="AK2352" i="1" s="1"/>
  <c r="AR2352" i="1"/>
  <c r="AS2352" i="1" s="1"/>
  <c r="AU2352" i="1"/>
  <c r="AW2352" i="1"/>
  <c r="S2352" i="1"/>
  <c r="H2352" i="1"/>
  <c r="AJ2351" i="1"/>
  <c r="AR2351" i="1"/>
  <c r="AS2351" i="1" s="1"/>
  <c r="AU2351" i="1"/>
  <c r="AW2351" i="1"/>
  <c r="S2351" i="1"/>
  <c r="H2351" i="1"/>
  <c r="AJ2350" i="1"/>
  <c r="AK2350" i="1" s="1"/>
  <c r="AR2350" i="1"/>
  <c r="AS2350" i="1" s="1"/>
  <c r="AU2350" i="1"/>
  <c r="AW2350" i="1"/>
  <c r="S2350" i="1"/>
  <c r="H2350" i="1"/>
  <c r="AJ2349" i="1"/>
  <c r="AK2349" i="1" s="1"/>
  <c r="AR2349" i="1"/>
  <c r="AS2349" i="1" s="1"/>
  <c r="AU2349" i="1"/>
  <c r="AW2349" i="1"/>
  <c r="S2349" i="1"/>
  <c r="H2349" i="1"/>
  <c r="AJ2348" i="1"/>
  <c r="AR2348" i="1"/>
  <c r="AS2348" i="1" s="1"/>
  <c r="AU2348" i="1"/>
  <c r="AW2348" i="1"/>
  <c r="S2348" i="1"/>
  <c r="H2348" i="1"/>
  <c r="AJ2347" i="1"/>
  <c r="AK2347" i="1" s="1"/>
  <c r="AR2347" i="1"/>
  <c r="AS2347" i="1" s="1"/>
  <c r="AU2347" i="1"/>
  <c r="AW2347" i="1"/>
  <c r="S2347" i="1"/>
  <c r="H2347" i="1"/>
  <c r="AJ2346" i="1"/>
  <c r="AR2346" i="1"/>
  <c r="AS2346" i="1" s="1"/>
  <c r="AU2346" i="1"/>
  <c r="AW2346" i="1"/>
  <c r="S2346" i="1"/>
  <c r="H2346" i="1"/>
  <c r="AJ2345" i="1"/>
  <c r="AR2345" i="1"/>
  <c r="AS2345" i="1" s="1"/>
  <c r="AU2345" i="1"/>
  <c r="AW2345" i="1"/>
  <c r="S2345" i="1"/>
  <c r="H2345" i="1"/>
  <c r="AJ2344" i="1"/>
  <c r="AR2344" i="1"/>
  <c r="AS2344" i="1" s="1"/>
  <c r="AU2344" i="1"/>
  <c r="AW2344" i="1"/>
  <c r="S2344" i="1"/>
  <c r="H2344" i="1"/>
  <c r="AJ2343" i="1"/>
  <c r="AK2343" i="1" s="1"/>
  <c r="AR2343" i="1"/>
  <c r="AS2343" i="1" s="1"/>
  <c r="AU2343" i="1"/>
  <c r="AW2343" i="1"/>
  <c r="S2343" i="1"/>
  <c r="H2343" i="1"/>
  <c r="AJ2342" i="1"/>
  <c r="AK2342" i="1" s="1"/>
  <c r="AR2342" i="1"/>
  <c r="AS2342" i="1" s="1"/>
  <c r="AU2342" i="1"/>
  <c r="AW2342" i="1"/>
  <c r="S2342" i="1"/>
  <c r="H2342" i="1"/>
  <c r="AJ2341" i="1"/>
  <c r="AK2341" i="1" s="1"/>
  <c r="AR2341" i="1"/>
  <c r="AS2341" i="1" s="1"/>
  <c r="AU2341" i="1"/>
  <c r="AW2341" i="1"/>
  <c r="S2341" i="1"/>
  <c r="H2341" i="1"/>
  <c r="AJ2340" i="1"/>
  <c r="AK2340" i="1" s="1"/>
  <c r="AR2340" i="1"/>
  <c r="AS2340" i="1" s="1"/>
  <c r="AU2340" i="1"/>
  <c r="AW2340" i="1"/>
  <c r="S2340" i="1"/>
  <c r="H2340" i="1"/>
  <c r="AJ2339" i="1"/>
  <c r="AK2339" i="1" s="1"/>
  <c r="AR2339" i="1"/>
  <c r="AS2339" i="1" s="1"/>
  <c r="AU2339" i="1"/>
  <c r="AW2339" i="1"/>
  <c r="S2339" i="1"/>
  <c r="H2339" i="1"/>
  <c r="AJ2338" i="1"/>
  <c r="AK2338" i="1" s="1"/>
  <c r="AR2338" i="1"/>
  <c r="AS2338" i="1" s="1"/>
  <c r="AU2338" i="1"/>
  <c r="AW2338" i="1"/>
  <c r="S2338" i="1"/>
  <c r="H2338" i="1"/>
  <c r="AJ2337" i="1"/>
  <c r="AK2337" i="1" s="1"/>
  <c r="AR2337" i="1"/>
  <c r="AS2337" i="1" s="1"/>
  <c r="AU2337" i="1"/>
  <c r="AW2337" i="1"/>
  <c r="S2337" i="1"/>
  <c r="H2337" i="1"/>
  <c r="AJ2336" i="1"/>
  <c r="AK2336" i="1" s="1"/>
  <c r="AR2336" i="1"/>
  <c r="AS2336" i="1" s="1"/>
  <c r="AU2336" i="1"/>
  <c r="AW2336" i="1"/>
  <c r="S2336" i="1"/>
  <c r="H2336" i="1"/>
  <c r="AJ2335" i="1"/>
  <c r="AR2335" i="1"/>
  <c r="AS2335" i="1" s="1"/>
  <c r="AU2335" i="1"/>
  <c r="AW2335" i="1"/>
  <c r="S2335" i="1"/>
  <c r="H2335" i="1"/>
  <c r="AJ2334" i="1"/>
  <c r="AR2334" i="1"/>
  <c r="AS2334" i="1" s="1"/>
  <c r="AU2334" i="1"/>
  <c r="AW2334" i="1"/>
  <c r="S2334" i="1"/>
  <c r="H2334" i="1"/>
  <c r="AJ2333" i="1"/>
  <c r="AK2333" i="1" s="1"/>
  <c r="AR2333" i="1"/>
  <c r="AS2333" i="1" s="1"/>
  <c r="AU2333" i="1"/>
  <c r="AW2333" i="1"/>
  <c r="S2333" i="1"/>
  <c r="H2333" i="1"/>
  <c r="AJ2332" i="1"/>
  <c r="AR2332" i="1"/>
  <c r="AS2332" i="1" s="1"/>
  <c r="AU2332" i="1"/>
  <c r="AW2332" i="1"/>
  <c r="S2332" i="1"/>
  <c r="H2332" i="1"/>
  <c r="AJ2331" i="1"/>
  <c r="AK2331" i="1" s="1"/>
  <c r="AR2331" i="1"/>
  <c r="AS2331" i="1" s="1"/>
  <c r="AU2331" i="1"/>
  <c r="AW2331" i="1"/>
  <c r="S2331" i="1"/>
  <c r="H2331" i="1"/>
  <c r="AJ2330" i="1"/>
  <c r="AK2330" i="1" s="1"/>
  <c r="AR2330" i="1"/>
  <c r="AS2330" i="1" s="1"/>
  <c r="AU2330" i="1"/>
  <c r="AW2330" i="1"/>
  <c r="S2330" i="1"/>
  <c r="H2330" i="1"/>
  <c r="AJ2329" i="1"/>
  <c r="AK2329" i="1" s="1"/>
  <c r="AR2329" i="1"/>
  <c r="AS2329" i="1" s="1"/>
  <c r="AU2329" i="1"/>
  <c r="AW2329" i="1"/>
  <c r="S2329" i="1"/>
  <c r="H2329" i="1"/>
  <c r="AJ2328" i="1"/>
  <c r="AR2328" i="1"/>
  <c r="AS2328" i="1" s="1"/>
  <c r="AU2328" i="1"/>
  <c r="AW2328" i="1"/>
  <c r="S2328" i="1"/>
  <c r="H2328" i="1"/>
  <c r="AJ2327" i="1"/>
  <c r="AR2327" i="1"/>
  <c r="AS2327" i="1" s="1"/>
  <c r="AU2327" i="1"/>
  <c r="AW2327" i="1"/>
  <c r="S2327" i="1"/>
  <c r="H2327" i="1"/>
  <c r="AJ2326" i="1"/>
  <c r="AR2326" i="1"/>
  <c r="AS2326" i="1" s="1"/>
  <c r="AU2326" i="1"/>
  <c r="AW2326" i="1"/>
  <c r="S2326" i="1"/>
  <c r="H2326" i="1"/>
  <c r="AJ2325" i="1"/>
  <c r="AR2325" i="1"/>
  <c r="AS2325" i="1" s="1"/>
  <c r="AU2325" i="1"/>
  <c r="S2325" i="1"/>
  <c r="H2325" i="1"/>
  <c r="AJ2324" i="1"/>
  <c r="AR2324" i="1"/>
  <c r="AS2324" i="1" s="1"/>
  <c r="AU2324" i="1"/>
  <c r="AW2324" i="1"/>
  <c r="S2324" i="1"/>
  <c r="H2324" i="1"/>
  <c r="AJ2323" i="1"/>
  <c r="AR2323" i="1"/>
  <c r="AS2323" i="1" s="1"/>
  <c r="AU2323" i="1"/>
  <c r="AW2323" i="1"/>
  <c r="S2323" i="1"/>
  <c r="H2323" i="1"/>
  <c r="AJ2322" i="1"/>
  <c r="AR2322" i="1"/>
  <c r="AS2322" i="1" s="1"/>
  <c r="AU2322" i="1"/>
  <c r="AW2322" i="1"/>
  <c r="S2322" i="1"/>
  <c r="H2322" i="1"/>
  <c r="AJ2321" i="1"/>
  <c r="AR2321" i="1"/>
  <c r="AS2321" i="1" s="1"/>
  <c r="AU2321" i="1"/>
  <c r="AW2321" i="1"/>
  <c r="S2321" i="1"/>
  <c r="H2321" i="1"/>
  <c r="AJ2320" i="1"/>
  <c r="AK2320" i="1" s="1"/>
  <c r="AR2320" i="1"/>
  <c r="AS2320" i="1" s="1"/>
  <c r="AU2320" i="1"/>
  <c r="AW2320" i="1"/>
  <c r="S2320" i="1"/>
  <c r="H2320" i="1"/>
  <c r="AJ2319" i="1"/>
  <c r="AK2319" i="1" s="1"/>
  <c r="AR2319" i="1"/>
  <c r="AS2319" i="1" s="1"/>
  <c r="AU2319" i="1"/>
  <c r="AW2319" i="1"/>
  <c r="S2319" i="1"/>
  <c r="H2319" i="1"/>
  <c r="AJ2318" i="1"/>
  <c r="AK2318" i="1" s="1"/>
  <c r="AR2318" i="1"/>
  <c r="AS2318" i="1" s="1"/>
  <c r="AU2318" i="1"/>
  <c r="AW2318" i="1"/>
  <c r="S2318" i="1"/>
  <c r="H2318" i="1"/>
  <c r="AJ2317" i="1"/>
  <c r="AK2317" i="1" s="1"/>
  <c r="AR2317" i="1"/>
  <c r="AS2317" i="1" s="1"/>
  <c r="AU2317" i="1"/>
  <c r="AW2317" i="1"/>
  <c r="S2317" i="1"/>
  <c r="H2317" i="1"/>
  <c r="AJ2316" i="1"/>
  <c r="AK2316" i="1" s="1"/>
  <c r="AR2316" i="1"/>
  <c r="AS2316" i="1" s="1"/>
  <c r="AU2316" i="1"/>
  <c r="AW2316" i="1"/>
  <c r="S2316" i="1"/>
  <c r="H2316" i="1"/>
  <c r="AJ2315" i="1"/>
  <c r="AK2315" i="1" s="1"/>
  <c r="AR2315" i="1"/>
  <c r="AS2315" i="1" s="1"/>
  <c r="AU2315" i="1"/>
  <c r="AW2315" i="1"/>
  <c r="S2315" i="1"/>
  <c r="H2315" i="1"/>
  <c r="AJ2314" i="1"/>
  <c r="AK2314" i="1" s="1"/>
  <c r="AR2314" i="1"/>
  <c r="AS2314" i="1" s="1"/>
  <c r="AU2314" i="1"/>
  <c r="AW2314" i="1"/>
  <c r="S2314" i="1"/>
  <c r="H2314" i="1"/>
  <c r="AJ2313" i="1"/>
  <c r="AR2313" i="1"/>
  <c r="AS2313" i="1" s="1"/>
  <c r="AU2313" i="1"/>
  <c r="AW2313" i="1"/>
  <c r="S2313" i="1"/>
  <c r="H2313" i="1"/>
  <c r="AJ2312" i="1"/>
  <c r="AK2312" i="1" s="1"/>
  <c r="AR2312" i="1"/>
  <c r="AS2312" i="1" s="1"/>
  <c r="AU2312" i="1"/>
  <c r="AW2312" i="1"/>
  <c r="S2312" i="1"/>
  <c r="H2312" i="1"/>
  <c r="AJ2311" i="1"/>
  <c r="AR2311" i="1"/>
  <c r="AS2311" i="1" s="1"/>
  <c r="AU2311" i="1"/>
  <c r="AW2311" i="1"/>
  <c r="S2311" i="1"/>
  <c r="H2311" i="1"/>
  <c r="AJ2310" i="1"/>
  <c r="AR2310" i="1"/>
  <c r="AS2310" i="1" s="1"/>
  <c r="AU2310" i="1"/>
  <c r="AW2310" i="1"/>
  <c r="S2310" i="1"/>
  <c r="H2310" i="1"/>
  <c r="AJ2309" i="1"/>
  <c r="AR2309" i="1"/>
  <c r="AS2309" i="1" s="1"/>
  <c r="AU2309" i="1"/>
  <c r="AW2309" i="1"/>
  <c r="S2309" i="1"/>
  <c r="H2309" i="1"/>
  <c r="AJ2308" i="1"/>
  <c r="AR2308" i="1"/>
  <c r="AS2308" i="1" s="1"/>
  <c r="AU2308" i="1"/>
  <c r="AW2308" i="1"/>
  <c r="S2308" i="1"/>
  <c r="H2308" i="1"/>
  <c r="AJ2307" i="1"/>
  <c r="AR2307" i="1"/>
  <c r="AS2307" i="1" s="1"/>
  <c r="AU2307" i="1"/>
  <c r="AW2307" i="1"/>
  <c r="S2307" i="1"/>
  <c r="H2307" i="1"/>
  <c r="AJ2306" i="1"/>
  <c r="AK2306" i="1" s="1"/>
  <c r="AR2306" i="1"/>
  <c r="AS2306" i="1" s="1"/>
  <c r="AU2306" i="1"/>
  <c r="AW2306" i="1"/>
  <c r="S2306" i="1"/>
  <c r="H2306" i="1"/>
  <c r="AJ2305" i="1"/>
  <c r="AR2305" i="1"/>
  <c r="AS2305" i="1" s="1"/>
  <c r="AU2305" i="1"/>
  <c r="AW2305" i="1"/>
  <c r="S2305" i="1"/>
  <c r="H2305" i="1"/>
  <c r="AJ2304" i="1"/>
  <c r="AR2304" i="1"/>
  <c r="AS2304" i="1" s="1"/>
  <c r="AU2304" i="1"/>
  <c r="AW2304" i="1"/>
  <c r="S2304" i="1"/>
  <c r="H2304" i="1"/>
  <c r="AJ2303" i="1"/>
  <c r="AR2303" i="1"/>
  <c r="AS2303" i="1" s="1"/>
  <c r="AU2303" i="1"/>
  <c r="AW2303" i="1"/>
  <c r="S2303" i="1"/>
  <c r="H2303" i="1"/>
  <c r="AJ2302" i="1"/>
  <c r="AK2302" i="1" s="1"/>
  <c r="AR2302" i="1"/>
  <c r="AS2302" i="1" s="1"/>
  <c r="AU2302" i="1"/>
  <c r="AW2302" i="1"/>
  <c r="S2302" i="1"/>
  <c r="H2302" i="1"/>
  <c r="AJ2301" i="1"/>
  <c r="AK2301" i="1" s="1"/>
  <c r="AR2301" i="1"/>
  <c r="AS2301" i="1" s="1"/>
  <c r="AU2301" i="1"/>
  <c r="AW2301" i="1"/>
  <c r="S2301" i="1"/>
  <c r="H2301" i="1"/>
  <c r="AJ2300" i="1"/>
  <c r="AR2300" i="1"/>
  <c r="AS2300" i="1" s="1"/>
  <c r="AU2300" i="1"/>
  <c r="AW2300" i="1"/>
  <c r="S2300" i="1"/>
  <c r="H2300" i="1"/>
  <c r="AJ2299" i="1"/>
  <c r="AK2299" i="1" s="1"/>
  <c r="AR2299" i="1"/>
  <c r="AS2299" i="1" s="1"/>
  <c r="AU2299" i="1"/>
  <c r="AW2299" i="1"/>
  <c r="S2299" i="1"/>
  <c r="H2299" i="1"/>
  <c r="AJ2298" i="1"/>
  <c r="AR2298" i="1"/>
  <c r="AS2298" i="1" s="1"/>
  <c r="AU2298" i="1"/>
  <c r="AW2298" i="1"/>
  <c r="S2298" i="1"/>
  <c r="H2298" i="1"/>
  <c r="AJ2297" i="1"/>
  <c r="AK2297" i="1" s="1"/>
  <c r="AR2297" i="1"/>
  <c r="AS2297" i="1" s="1"/>
  <c r="AU2297" i="1"/>
  <c r="AW2297" i="1"/>
  <c r="S2297" i="1"/>
  <c r="H2297" i="1"/>
  <c r="AJ2296" i="1"/>
  <c r="AK2296" i="1" s="1"/>
  <c r="AR2296" i="1"/>
  <c r="AS2296" i="1" s="1"/>
  <c r="AU2296" i="1"/>
  <c r="AW2296" i="1"/>
  <c r="S2296" i="1"/>
  <c r="H2296" i="1"/>
  <c r="AJ2295" i="1"/>
  <c r="AK2295" i="1" s="1"/>
  <c r="AR2295" i="1"/>
  <c r="AS2295" i="1" s="1"/>
  <c r="AU2295" i="1"/>
  <c r="S2295" i="1"/>
  <c r="H2295" i="1"/>
  <c r="AJ2294" i="1"/>
  <c r="AK2294" i="1" s="1"/>
  <c r="AR2294" i="1"/>
  <c r="AS2294" i="1" s="1"/>
  <c r="AU2294" i="1"/>
  <c r="AW2294" i="1"/>
  <c r="S2294" i="1"/>
  <c r="H2294" i="1"/>
  <c r="AJ2293" i="1"/>
  <c r="AR2293" i="1"/>
  <c r="AS2293" i="1" s="1"/>
  <c r="AU2293" i="1"/>
  <c r="AW2293" i="1"/>
  <c r="S2293" i="1"/>
  <c r="H2293" i="1"/>
  <c r="AJ2292" i="1"/>
  <c r="AR2292" i="1"/>
  <c r="AS2292" i="1" s="1"/>
  <c r="AU2292" i="1"/>
  <c r="AW2292" i="1"/>
  <c r="S2292" i="1"/>
  <c r="H2292" i="1"/>
  <c r="AJ2291" i="1"/>
  <c r="AR2291" i="1"/>
  <c r="AS2291" i="1" s="1"/>
  <c r="AU2291" i="1"/>
  <c r="AW2291" i="1"/>
  <c r="S2291" i="1"/>
  <c r="H2291" i="1"/>
  <c r="AJ2290" i="1"/>
  <c r="AR2290" i="1"/>
  <c r="AS2290" i="1" s="1"/>
  <c r="AU2290" i="1"/>
  <c r="AW2290" i="1"/>
  <c r="S2290" i="1"/>
  <c r="H2290" i="1"/>
  <c r="AJ2289" i="1"/>
  <c r="AK2289" i="1" s="1"/>
  <c r="AR2289" i="1"/>
  <c r="AS2289" i="1" s="1"/>
  <c r="AU2289" i="1"/>
  <c r="AW2289" i="1"/>
  <c r="S2289" i="1"/>
  <c r="H2289" i="1"/>
  <c r="AJ2288" i="1"/>
  <c r="AK2288" i="1" s="1"/>
  <c r="AR2288" i="1"/>
  <c r="AS2288" i="1" s="1"/>
  <c r="AU2288" i="1"/>
  <c r="AW2288" i="1"/>
  <c r="S2288" i="1"/>
  <c r="H2288" i="1"/>
  <c r="AJ2287" i="1"/>
  <c r="AK2287" i="1" s="1"/>
  <c r="AR2287" i="1"/>
  <c r="AS2287" i="1" s="1"/>
  <c r="AU2287" i="1"/>
  <c r="AW2287" i="1"/>
  <c r="S2287" i="1"/>
  <c r="H2287" i="1"/>
  <c r="AJ2286" i="1"/>
  <c r="AK2286" i="1" s="1"/>
  <c r="AR2286" i="1"/>
  <c r="AS2286" i="1" s="1"/>
  <c r="AV2286" i="1" s="1"/>
  <c r="AU2286" i="1"/>
  <c r="AW2286" i="1"/>
  <c r="S2286" i="1"/>
  <c r="H2286" i="1"/>
  <c r="AJ2285" i="1"/>
  <c r="AK2285" i="1" s="1"/>
  <c r="AR2285" i="1"/>
  <c r="AS2285" i="1" s="1"/>
  <c r="AU2285" i="1"/>
  <c r="AW2285" i="1"/>
  <c r="S2285" i="1"/>
  <c r="H2285" i="1"/>
  <c r="AJ2284" i="1"/>
  <c r="AK2284" i="1" s="1"/>
  <c r="AR2284" i="1"/>
  <c r="AS2284" i="1" s="1"/>
  <c r="AU2284" i="1"/>
  <c r="AW2284" i="1"/>
  <c r="S2284" i="1"/>
  <c r="H2284" i="1"/>
  <c r="AJ2283" i="1"/>
  <c r="AK2283" i="1" s="1"/>
  <c r="AR2283" i="1"/>
  <c r="AS2283" i="1" s="1"/>
  <c r="AU2283" i="1"/>
  <c r="AW2283" i="1"/>
  <c r="S2283" i="1"/>
  <c r="H2283" i="1"/>
  <c r="AJ2282" i="1"/>
  <c r="AK2282" i="1" s="1"/>
  <c r="AR2282" i="1"/>
  <c r="AS2282" i="1" s="1"/>
  <c r="AU2282" i="1"/>
  <c r="AW2282" i="1"/>
  <c r="S2282" i="1"/>
  <c r="H2282" i="1"/>
  <c r="AJ2281" i="1"/>
  <c r="AK2281" i="1" s="1"/>
  <c r="AR2281" i="1"/>
  <c r="AS2281" i="1" s="1"/>
  <c r="AU2281" i="1"/>
  <c r="AW2281" i="1"/>
  <c r="S2281" i="1"/>
  <c r="H2281" i="1"/>
  <c r="AJ2280" i="1"/>
  <c r="AK2280" i="1" s="1"/>
  <c r="AR2280" i="1"/>
  <c r="AS2280" i="1" s="1"/>
  <c r="AU2280" i="1"/>
  <c r="AW2280" i="1"/>
  <c r="S2280" i="1"/>
  <c r="H2280" i="1"/>
  <c r="AJ2279" i="1"/>
  <c r="AK2279" i="1" s="1"/>
  <c r="AR2279" i="1"/>
  <c r="AS2279" i="1" s="1"/>
  <c r="AU2279" i="1"/>
  <c r="AW2279" i="1"/>
  <c r="S2279" i="1"/>
  <c r="H2279" i="1"/>
  <c r="AJ2278" i="1"/>
  <c r="AR2278" i="1"/>
  <c r="AS2278" i="1" s="1"/>
  <c r="AU2278" i="1"/>
  <c r="AW2278" i="1"/>
  <c r="S2278" i="1"/>
  <c r="H2278" i="1"/>
  <c r="AJ2277" i="1"/>
  <c r="AK2277" i="1" s="1"/>
  <c r="AR2277" i="1"/>
  <c r="AS2277" i="1" s="1"/>
  <c r="AU2277" i="1"/>
  <c r="AW2277" i="1"/>
  <c r="S2277" i="1"/>
  <c r="H2277" i="1"/>
  <c r="AJ2276" i="1"/>
  <c r="AK2276" i="1" s="1"/>
  <c r="AR2276" i="1"/>
  <c r="AS2276" i="1" s="1"/>
  <c r="AU2276" i="1"/>
  <c r="AW2276" i="1"/>
  <c r="S2276" i="1"/>
  <c r="H2276" i="1"/>
  <c r="AJ2275" i="1"/>
  <c r="AK2275" i="1" s="1"/>
  <c r="AR2275" i="1"/>
  <c r="AS2275" i="1" s="1"/>
  <c r="AU2275" i="1"/>
  <c r="AW2275" i="1"/>
  <c r="S2275" i="1"/>
  <c r="H2275" i="1"/>
  <c r="AJ2274" i="1"/>
  <c r="AK2274" i="1" s="1"/>
  <c r="AR2274" i="1"/>
  <c r="AS2274" i="1" s="1"/>
  <c r="AU2274" i="1"/>
  <c r="AW2274" i="1"/>
  <c r="S2274" i="1"/>
  <c r="H2274" i="1"/>
  <c r="AJ2273" i="1"/>
  <c r="AK2273" i="1" s="1"/>
  <c r="AR2273" i="1"/>
  <c r="AS2273" i="1" s="1"/>
  <c r="AU2273" i="1"/>
  <c r="AW2273" i="1"/>
  <c r="S2273" i="1"/>
  <c r="H2273" i="1"/>
  <c r="AJ2272" i="1"/>
  <c r="AR2272" i="1"/>
  <c r="AS2272" i="1" s="1"/>
  <c r="AU2272" i="1"/>
  <c r="AW2272" i="1"/>
  <c r="S2272" i="1"/>
  <c r="H2272" i="1"/>
  <c r="AJ2271" i="1"/>
  <c r="AR2271" i="1"/>
  <c r="AS2271" i="1" s="1"/>
  <c r="AU2271" i="1"/>
  <c r="AW2271" i="1"/>
  <c r="S2271" i="1"/>
  <c r="H2271" i="1"/>
  <c r="AJ2270" i="1"/>
  <c r="AK2270" i="1" s="1"/>
  <c r="AR2270" i="1"/>
  <c r="AS2270" i="1" s="1"/>
  <c r="AU2270" i="1"/>
  <c r="AW2270" i="1"/>
  <c r="S2270" i="1"/>
  <c r="H2270" i="1"/>
  <c r="AJ2269" i="1"/>
  <c r="AK2269" i="1" s="1"/>
  <c r="AR2269" i="1"/>
  <c r="AS2269" i="1" s="1"/>
  <c r="AU2269" i="1"/>
  <c r="AW2269" i="1"/>
  <c r="S2269" i="1"/>
  <c r="H2269" i="1"/>
  <c r="AJ2268" i="1"/>
  <c r="AK2268" i="1" s="1"/>
  <c r="AR2268" i="1"/>
  <c r="AS2268" i="1" s="1"/>
  <c r="AU2268" i="1"/>
  <c r="AW2268" i="1"/>
  <c r="S2268" i="1"/>
  <c r="H2268" i="1"/>
  <c r="AJ2267" i="1"/>
  <c r="AK2267" i="1" s="1"/>
  <c r="AR2267" i="1"/>
  <c r="AS2267" i="1" s="1"/>
  <c r="AU2267" i="1"/>
  <c r="AW2267" i="1"/>
  <c r="S2267" i="1"/>
  <c r="H2267" i="1"/>
  <c r="AJ2266" i="1"/>
  <c r="AK2266" i="1" s="1"/>
  <c r="AR2266" i="1"/>
  <c r="AS2266" i="1" s="1"/>
  <c r="AU2266" i="1"/>
  <c r="AW2266" i="1"/>
  <c r="S2266" i="1"/>
  <c r="H2266" i="1"/>
  <c r="AJ2265" i="1"/>
  <c r="AK2265" i="1" s="1"/>
  <c r="AR2265" i="1"/>
  <c r="AS2265" i="1" s="1"/>
  <c r="AU2265" i="1"/>
  <c r="AW2265" i="1"/>
  <c r="S2265" i="1"/>
  <c r="H2265" i="1"/>
  <c r="AJ2264" i="1"/>
  <c r="AK2264" i="1" s="1"/>
  <c r="AR2264" i="1"/>
  <c r="AS2264" i="1" s="1"/>
  <c r="AU2264" i="1"/>
  <c r="AW2264" i="1"/>
  <c r="S2264" i="1"/>
  <c r="H2264" i="1"/>
  <c r="AJ2263" i="1"/>
  <c r="AK2263" i="1" s="1"/>
  <c r="AR2263" i="1"/>
  <c r="AS2263" i="1" s="1"/>
  <c r="AU2263" i="1"/>
  <c r="AW2263" i="1"/>
  <c r="S2263" i="1"/>
  <c r="H2263" i="1"/>
  <c r="AJ2262" i="1"/>
  <c r="AK2262" i="1" s="1"/>
  <c r="AR2262" i="1"/>
  <c r="AS2262" i="1" s="1"/>
  <c r="AU2262" i="1"/>
  <c r="AW2262" i="1"/>
  <c r="S2262" i="1"/>
  <c r="H2262" i="1"/>
  <c r="AJ2261" i="1"/>
  <c r="AK2261" i="1" s="1"/>
  <c r="AR2261" i="1"/>
  <c r="AS2261" i="1" s="1"/>
  <c r="AU2261" i="1"/>
  <c r="AW2261" i="1"/>
  <c r="S2261" i="1"/>
  <c r="H2261" i="1"/>
  <c r="AJ2260" i="1"/>
  <c r="AK2260" i="1" s="1"/>
  <c r="AR2260" i="1"/>
  <c r="AS2260" i="1" s="1"/>
  <c r="AU2260" i="1"/>
  <c r="AW2260" i="1"/>
  <c r="S2260" i="1"/>
  <c r="H2260" i="1"/>
  <c r="AJ2259" i="1"/>
  <c r="AK2259" i="1" s="1"/>
  <c r="AR2259" i="1"/>
  <c r="AS2259" i="1" s="1"/>
  <c r="AU2259" i="1"/>
  <c r="AW2259" i="1"/>
  <c r="S2259" i="1"/>
  <c r="H2259" i="1"/>
  <c r="AJ2258" i="1"/>
  <c r="AK2258" i="1" s="1"/>
  <c r="AR2258" i="1"/>
  <c r="AS2258" i="1" s="1"/>
  <c r="AU2258" i="1"/>
  <c r="AW2258" i="1"/>
  <c r="S2258" i="1"/>
  <c r="H2258" i="1"/>
  <c r="AJ2257" i="1"/>
  <c r="AR2257" i="1"/>
  <c r="AS2257" i="1" s="1"/>
  <c r="AU2257" i="1"/>
  <c r="AW2257" i="1"/>
  <c r="S2257" i="1"/>
  <c r="H2257" i="1"/>
  <c r="AJ2256" i="1"/>
  <c r="AK2256" i="1" s="1"/>
  <c r="AR2256" i="1"/>
  <c r="AS2256" i="1" s="1"/>
  <c r="AU2256" i="1"/>
  <c r="AW2256" i="1"/>
  <c r="S2256" i="1"/>
  <c r="H2256" i="1"/>
  <c r="AJ2255" i="1"/>
  <c r="AK2255" i="1" s="1"/>
  <c r="AR2255" i="1"/>
  <c r="AS2255" i="1" s="1"/>
  <c r="AU2255" i="1"/>
  <c r="AW2255" i="1"/>
  <c r="S2255" i="1"/>
  <c r="H2255" i="1"/>
  <c r="AJ2254" i="1"/>
  <c r="AK2254" i="1" s="1"/>
  <c r="AR2254" i="1"/>
  <c r="AS2254" i="1" s="1"/>
  <c r="AU2254" i="1"/>
  <c r="AW2254" i="1"/>
  <c r="S2254" i="1"/>
  <c r="H2254" i="1"/>
  <c r="AJ2253" i="1"/>
  <c r="AK2253" i="1" s="1"/>
  <c r="AR2253" i="1"/>
  <c r="AS2253" i="1" s="1"/>
  <c r="AU2253" i="1"/>
  <c r="AW2253" i="1"/>
  <c r="S2253" i="1"/>
  <c r="H2253" i="1"/>
  <c r="AJ2252" i="1"/>
  <c r="AK2252" i="1" s="1"/>
  <c r="AR2252" i="1"/>
  <c r="AS2252" i="1" s="1"/>
  <c r="AU2252" i="1"/>
  <c r="AW2252" i="1"/>
  <c r="S2252" i="1"/>
  <c r="H2252" i="1"/>
  <c r="AJ2251" i="1"/>
  <c r="AK2251" i="1" s="1"/>
  <c r="AR2251" i="1"/>
  <c r="AS2251" i="1" s="1"/>
  <c r="AU2251" i="1"/>
  <c r="AW2251" i="1"/>
  <c r="S2251" i="1"/>
  <c r="H2251" i="1"/>
  <c r="AJ2250" i="1"/>
  <c r="AK2250" i="1" s="1"/>
  <c r="AR2250" i="1"/>
  <c r="AS2250" i="1" s="1"/>
  <c r="AU2250" i="1"/>
  <c r="AW2250" i="1"/>
  <c r="S2250" i="1"/>
  <c r="H2250" i="1"/>
  <c r="AJ2249" i="1"/>
  <c r="AK2249" i="1" s="1"/>
  <c r="AR2249" i="1"/>
  <c r="AS2249" i="1" s="1"/>
  <c r="AU2249" i="1"/>
  <c r="AW2249" i="1"/>
  <c r="S2249" i="1"/>
  <c r="H2249" i="1"/>
  <c r="AJ2248" i="1"/>
  <c r="AR2248" i="1"/>
  <c r="AS2248" i="1" s="1"/>
  <c r="AU2248" i="1"/>
  <c r="AW2248" i="1"/>
  <c r="S2248" i="1"/>
  <c r="H2248" i="1"/>
  <c r="AJ2247" i="1"/>
  <c r="AR2247" i="1"/>
  <c r="AS2247" i="1" s="1"/>
  <c r="AU2247" i="1"/>
  <c r="AW2247" i="1"/>
  <c r="S2247" i="1"/>
  <c r="H2247" i="1"/>
  <c r="AJ2246" i="1"/>
  <c r="AR2246" i="1"/>
  <c r="AS2246" i="1" s="1"/>
  <c r="AU2246" i="1"/>
  <c r="AW2246" i="1"/>
  <c r="S2246" i="1"/>
  <c r="H2246" i="1"/>
  <c r="AJ2245" i="1"/>
  <c r="AR2245" i="1"/>
  <c r="AS2245" i="1" s="1"/>
  <c r="AU2245" i="1"/>
  <c r="AW2245" i="1"/>
  <c r="S2245" i="1"/>
  <c r="H2245" i="1"/>
  <c r="AJ2244" i="1"/>
  <c r="AR2244" i="1"/>
  <c r="AS2244" i="1" s="1"/>
  <c r="AU2244" i="1"/>
  <c r="AW2244" i="1"/>
  <c r="S2244" i="1"/>
  <c r="H2244" i="1"/>
  <c r="AJ2243" i="1"/>
  <c r="AR2243" i="1"/>
  <c r="AS2243" i="1" s="1"/>
  <c r="AU2243" i="1"/>
  <c r="AW2243" i="1"/>
  <c r="S2243" i="1"/>
  <c r="H2243" i="1"/>
  <c r="AJ2242" i="1"/>
  <c r="AR2242" i="1"/>
  <c r="AS2242" i="1" s="1"/>
  <c r="AU2242" i="1"/>
  <c r="AW2242" i="1"/>
  <c r="S2242" i="1"/>
  <c r="H2242" i="1"/>
  <c r="AJ2241" i="1"/>
  <c r="AR2241" i="1"/>
  <c r="AS2241" i="1" s="1"/>
  <c r="AU2241" i="1"/>
  <c r="AW2241" i="1"/>
  <c r="S2241" i="1"/>
  <c r="H2241" i="1"/>
  <c r="AJ2240" i="1"/>
  <c r="AK2240" i="1" s="1"/>
  <c r="AR2240" i="1"/>
  <c r="AS2240" i="1" s="1"/>
  <c r="AU2240" i="1"/>
  <c r="AW2240" i="1"/>
  <c r="S2240" i="1"/>
  <c r="H2240" i="1"/>
  <c r="AJ2239" i="1"/>
  <c r="AK2239" i="1" s="1"/>
  <c r="AR2239" i="1"/>
  <c r="AS2239" i="1" s="1"/>
  <c r="AU2239" i="1"/>
  <c r="AW2239" i="1"/>
  <c r="S2239" i="1"/>
  <c r="H2239" i="1"/>
  <c r="AJ2238" i="1"/>
  <c r="AK2238" i="1" s="1"/>
  <c r="AR2238" i="1"/>
  <c r="AS2238" i="1" s="1"/>
  <c r="AU2238" i="1"/>
  <c r="AW2238" i="1"/>
  <c r="S2238" i="1"/>
  <c r="H2238" i="1"/>
  <c r="AJ2237" i="1"/>
  <c r="AR2237" i="1"/>
  <c r="AS2237" i="1" s="1"/>
  <c r="AU2237" i="1"/>
  <c r="AW2237" i="1"/>
  <c r="S2237" i="1"/>
  <c r="H2237" i="1"/>
  <c r="AJ2236" i="1"/>
  <c r="AK2236" i="1" s="1"/>
  <c r="AR2236" i="1"/>
  <c r="AS2236" i="1" s="1"/>
  <c r="AU2236" i="1"/>
  <c r="AW2236" i="1"/>
  <c r="S2236" i="1"/>
  <c r="H2236" i="1"/>
  <c r="AJ2235" i="1"/>
  <c r="AR2235" i="1"/>
  <c r="AS2235" i="1" s="1"/>
  <c r="AU2235" i="1"/>
  <c r="AW2235" i="1"/>
  <c r="S2235" i="1"/>
  <c r="H2235" i="1"/>
  <c r="AJ2234" i="1"/>
  <c r="AK2234" i="1" s="1"/>
  <c r="AR2234" i="1"/>
  <c r="AS2234" i="1" s="1"/>
  <c r="AU2234" i="1"/>
  <c r="AW2234" i="1"/>
  <c r="S2234" i="1"/>
  <c r="H2234" i="1"/>
  <c r="AJ2233" i="1"/>
  <c r="AR2233" i="1"/>
  <c r="AS2233" i="1" s="1"/>
  <c r="AU2233" i="1"/>
  <c r="AW2233" i="1"/>
  <c r="S2233" i="1"/>
  <c r="H2233" i="1"/>
  <c r="AJ2232" i="1"/>
  <c r="AK2232" i="1" s="1"/>
  <c r="AR2232" i="1"/>
  <c r="AS2232" i="1" s="1"/>
  <c r="AU2232" i="1"/>
  <c r="AW2232" i="1"/>
  <c r="S2232" i="1"/>
  <c r="H2232" i="1"/>
  <c r="AJ2231" i="1"/>
  <c r="AR2231" i="1"/>
  <c r="AS2231" i="1" s="1"/>
  <c r="AV2231" i="1" s="1"/>
  <c r="AU2231" i="1"/>
  <c r="AW2231" i="1"/>
  <c r="S2231" i="1"/>
  <c r="H2231" i="1"/>
  <c r="AB3" i="1"/>
  <c r="AB4" i="1" s="1"/>
  <c r="AB5" i="1" s="1"/>
  <c r="AB6" i="1" s="1"/>
  <c r="AB7" i="1" s="1"/>
  <c r="H2217" i="1"/>
  <c r="H2218" i="1"/>
  <c r="H2219" i="1"/>
  <c r="H2220" i="1"/>
  <c r="H2221" i="1"/>
  <c r="H2222" i="1"/>
  <c r="H2223" i="1"/>
  <c r="H2224" i="1"/>
  <c r="H2225" i="1"/>
  <c r="H2226" i="1"/>
  <c r="H2227" i="1"/>
  <c r="H2228" i="1"/>
  <c r="AJ2230" i="1"/>
  <c r="AK2230" i="1" s="1"/>
  <c r="AJ2217" i="1"/>
  <c r="AJ2218" i="1"/>
  <c r="AL2218" i="1" s="1"/>
  <c r="AJ2219" i="1"/>
  <c r="AJ2220" i="1"/>
  <c r="AJ2221" i="1"/>
  <c r="AJ2222" i="1"/>
  <c r="AJ2223" i="1"/>
  <c r="AJ2224" i="1"/>
  <c r="AJ2225" i="1"/>
  <c r="AJ2226" i="1"/>
  <c r="AL2226" i="1" s="1"/>
  <c r="AJ2227" i="1"/>
  <c r="AL2227" i="1" s="1"/>
  <c r="AJ2228" i="1"/>
  <c r="AL2228" i="1" s="1"/>
  <c r="AR2230" i="1"/>
  <c r="AS2230" i="1" s="1"/>
  <c r="AR2211" i="1"/>
  <c r="AS2211" i="1" s="1"/>
  <c r="AR2212" i="1"/>
  <c r="AS2212" i="1" s="1"/>
  <c r="AR2213" i="1"/>
  <c r="AS2213" i="1" s="1"/>
  <c r="AR2214" i="1"/>
  <c r="AS2214" i="1" s="1"/>
  <c r="AR2215" i="1"/>
  <c r="AS2215" i="1" s="1"/>
  <c r="AR2216" i="1"/>
  <c r="AS2216" i="1" s="1"/>
  <c r="AR2217" i="1"/>
  <c r="AS2217" i="1" s="1"/>
  <c r="AR2218" i="1"/>
  <c r="AS2218" i="1" s="1"/>
  <c r="AR2219" i="1"/>
  <c r="AS2219" i="1" s="1"/>
  <c r="AR2220" i="1"/>
  <c r="AS2220" i="1" s="1"/>
  <c r="AR2221" i="1"/>
  <c r="AS2221" i="1" s="1"/>
  <c r="AR2222" i="1"/>
  <c r="AS2222" i="1" s="1"/>
  <c r="AR2223" i="1"/>
  <c r="AS2223" i="1" s="1"/>
  <c r="AR2224" i="1"/>
  <c r="AS2224" i="1" s="1"/>
  <c r="AR2225" i="1"/>
  <c r="AS2225" i="1" s="1"/>
  <c r="AR2226" i="1"/>
  <c r="AS2226" i="1" s="1"/>
  <c r="AR2227" i="1"/>
  <c r="AS2227" i="1" s="1"/>
  <c r="AR2228" i="1"/>
  <c r="AS2228" i="1" s="1"/>
  <c r="AR2229" i="1"/>
  <c r="AS2229" i="1" s="1"/>
  <c r="AU2230" i="1"/>
  <c r="AW2230" i="1"/>
  <c r="S2230" i="1"/>
  <c r="H2211" i="1"/>
  <c r="H2212" i="1"/>
  <c r="H2213" i="1"/>
  <c r="H2214" i="1"/>
  <c r="H2215" i="1"/>
  <c r="H2216" i="1"/>
  <c r="H2230" i="1"/>
  <c r="AJ2229" i="1"/>
  <c r="AL2229" i="1" s="1"/>
  <c r="AU2229" i="1"/>
  <c r="AW2229" i="1"/>
  <c r="S2229" i="1"/>
  <c r="H2229" i="1"/>
  <c r="AU2228" i="1"/>
  <c r="AW2228" i="1"/>
  <c r="S2228" i="1"/>
  <c r="AU2227" i="1"/>
  <c r="AW2227" i="1"/>
  <c r="S2227" i="1"/>
  <c r="AU2226" i="1"/>
  <c r="AW2226" i="1"/>
  <c r="S2226" i="1"/>
  <c r="AU2225" i="1"/>
  <c r="AW2225" i="1"/>
  <c r="S2225" i="1"/>
  <c r="AU2224" i="1"/>
  <c r="AW2224" i="1"/>
  <c r="S2224" i="1"/>
  <c r="AU2223" i="1"/>
  <c r="AW2223" i="1"/>
  <c r="S2223" i="1"/>
  <c r="AU2222" i="1"/>
  <c r="AW2222" i="1"/>
  <c r="S2222" i="1"/>
  <c r="AU2221" i="1"/>
  <c r="AW2221" i="1"/>
  <c r="S2221" i="1"/>
  <c r="AU2220" i="1"/>
  <c r="AW2220" i="1"/>
  <c r="S2220" i="1"/>
  <c r="AU2219" i="1"/>
  <c r="AW2219" i="1"/>
  <c r="S2219" i="1"/>
  <c r="AU2218" i="1"/>
  <c r="AW2218" i="1"/>
  <c r="S2218" i="1"/>
  <c r="AU2217" i="1"/>
  <c r="AW2217" i="1"/>
  <c r="S2217" i="1"/>
  <c r="AJ2216" i="1"/>
  <c r="AK2216" i="1" s="1"/>
  <c r="AU2216" i="1"/>
  <c r="AW2216" i="1"/>
  <c r="S2216" i="1"/>
  <c r="AJ2215" i="1"/>
  <c r="AL2215" i="1" s="1"/>
  <c r="AU2215" i="1"/>
  <c r="AW2215" i="1"/>
  <c r="S2215" i="1"/>
  <c r="AJ2214" i="1"/>
  <c r="AU2214" i="1"/>
  <c r="AW2214" i="1"/>
  <c r="S2214" i="1"/>
  <c r="AJ2213" i="1"/>
  <c r="AK2213" i="1" s="1"/>
  <c r="AU2213" i="1"/>
  <c r="AW2213" i="1"/>
  <c r="S2213" i="1"/>
  <c r="H2210" i="1"/>
  <c r="AJ2212" i="1"/>
  <c r="AK2212" i="1" s="1"/>
  <c r="AU2212" i="1"/>
  <c r="AW2212" i="1"/>
  <c r="S2212" i="1"/>
  <c r="AJ2211" i="1"/>
  <c r="AK2211" i="1" s="1"/>
  <c r="AU2211" i="1"/>
  <c r="AW2211" i="1"/>
  <c r="S2211" i="1"/>
  <c r="AJ2210" i="1"/>
  <c r="AK2210" i="1" s="1"/>
  <c r="AR2210" i="1"/>
  <c r="AS2210" i="1" s="1"/>
  <c r="AU2210" i="1"/>
  <c r="AW2210" i="1"/>
  <c r="S2210" i="1"/>
  <c r="AJ2209" i="1"/>
  <c r="AK2209" i="1" s="1"/>
  <c r="AR2209" i="1"/>
  <c r="AS2209" i="1" s="1"/>
  <c r="AU2209" i="1"/>
  <c r="AW2209" i="1"/>
  <c r="S2209" i="1"/>
  <c r="H2209" i="1"/>
  <c r="AJ2208" i="1"/>
  <c r="AK2208" i="1" s="1"/>
  <c r="AR2208" i="1"/>
  <c r="AS2208" i="1" s="1"/>
  <c r="AU2208" i="1"/>
  <c r="AW2208" i="1"/>
  <c r="S2208" i="1"/>
  <c r="H2208" i="1"/>
  <c r="AJ2207" i="1"/>
  <c r="AL2207" i="1" s="1"/>
  <c r="AR2207" i="1"/>
  <c r="AS2207" i="1" s="1"/>
  <c r="AU2207" i="1"/>
  <c r="AW2207" i="1"/>
  <c r="S2207" i="1"/>
  <c r="H2207" i="1"/>
  <c r="AJ2206" i="1"/>
  <c r="AR2206" i="1"/>
  <c r="AS2206" i="1" s="1"/>
  <c r="AU2206" i="1"/>
  <c r="S2206" i="1"/>
  <c r="H2206" i="1"/>
  <c r="AJ2205" i="1"/>
  <c r="AR2205" i="1"/>
  <c r="AS2205" i="1" s="1"/>
  <c r="AU2205" i="1"/>
  <c r="AW2205" i="1"/>
  <c r="S2205" i="1"/>
  <c r="H2205" i="1"/>
  <c r="AJ2204" i="1"/>
  <c r="AK2204" i="1" s="1"/>
  <c r="AR2204" i="1"/>
  <c r="AS2204" i="1" s="1"/>
  <c r="AU2204" i="1"/>
  <c r="AW2204" i="1"/>
  <c r="S2204" i="1"/>
  <c r="H2204" i="1"/>
  <c r="AJ2203" i="1"/>
  <c r="AR2203" i="1"/>
  <c r="AS2203" i="1" s="1"/>
  <c r="AU2203" i="1"/>
  <c r="AW2203" i="1"/>
  <c r="S2203" i="1"/>
  <c r="H2203" i="1"/>
  <c r="AJ2202" i="1"/>
  <c r="AR2202" i="1"/>
  <c r="AS2202" i="1" s="1"/>
  <c r="AU2202" i="1"/>
  <c r="AW2202" i="1"/>
  <c r="S2202" i="1"/>
  <c r="H2202" i="1"/>
  <c r="AJ2201" i="1"/>
  <c r="AR2201" i="1"/>
  <c r="AS2201" i="1" s="1"/>
  <c r="AU2201" i="1"/>
  <c r="AW2201" i="1"/>
  <c r="S2201" i="1"/>
  <c r="H2201" i="1"/>
  <c r="AJ2200" i="1"/>
  <c r="AR2200" i="1"/>
  <c r="AS2200" i="1" s="1"/>
  <c r="AU2200" i="1"/>
  <c r="AW2200" i="1"/>
  <c r="S2200" i="1"/>
  <c r="H2200" i="1"/>
  <c r="AJ2199" i="1"/>
  <c r="AR2199" i="1"/>
  <c r="AS2199" i="1" s="1"/>
  <c r="AU2199" i="1"/>
  <c r="AW2199" i="1"/>
  <c r="S2199" i="1"/>
  <c r="H2199" i="1"/>
  <c r="AJ2198" i="1"/>
  <c r="AR2198" i="1"/>
  <c r="AS2198" i="1" s="1"/>
  <c r="AU2198" i="1"/>
  <c r="AW2198" i="1"/>
  <c r="S2198" i="1"/>
  <c r="H2198" i="1"/>
  <c r="AJ2197" i="1"/>
  <c r="AK2197" i="1" s="1"/>
  <c r="AR2197" i="1"/>
  <c r="AS2197" i="1" s="1"/>
  <c r="AU2197" i="1"/>
  <c r="AW2197" i="1"/>
  <c r="S2197" i="1"/>
  <c r="H2197" i="1"/>
  <c r="AJ2196" i="1"/>
  <c r="AK2196" i="1" s="1"/>
  <c r="AR2196" i="1"/>
  <c r="AS2196" i="1" s="1"/>
  <c r="AU2196" i="1"/>
  <c r="AW2196" i="1"/>
  <c r="S2196" i="1"/>
  <c r="H2196" i="1"/>
  <c r="AJ2195" i="1"/>
  <c r="AK2195" i="1" s="1"/>
  <c r="AR2195" i="1"/>
  <c r="AS2195" i="1" s="1"/>
  <c r="AU2195" i="1"/>
  <c r="AW2195" i="1"/>
  <c r="S2195" i="1"/>
  <c r="H2195" i="1"/>
  <c r="AJ2194" i="1"/>
  <c r="AK2194" i="1" s="1"/>
  <c r="AR2194" i="1"/>
  <c r="AS2194" i="1" s="1"/>
  <c r="AU2194" i="1"/>
  <c r="AW2194" i="1"/>
  <c r="S2194" i="1"/>
  <c r="H2194" i="1"/>
  <c r="AJ2193" i="1"/>
  <c r="AK2193" i="1" s="1"/>
  <c r="AR2193" i="1"/>
  <c r="AS2193" i="1" s="1"/>
  <c r="AU2193" i="1"/>
  <c r="AW2193" i="1"/>
  <c r="S2193" i="1"/>
  <c r="H2193" i="1"/>
  <c r="AJ2192" i="1"/>
  <c r="AK2192" i="1" s="1"/>
  <c r="AR2192" i="1"/>
  <c r="AS2192" i="1" s="1"/>
  <c r="AU2192" i="1"/>
  <c r="AW2192" i="1"/>
  <c r="S2192" i="1"/>
  <c r="H2192" i="1"/>
  <c r="AJ2191" i="1"/>
  <c r="AR2191" i="1"/>
  <c r="AS2191" i="1" s="1"/>
  <c r="AU2191" i="1"/>
  <c r="AW2191" i="1"/>
  <c r="S2191" i="1"/>
  <c r="H2191" i="1"/>
  <c r="AJ2190" i="1"/>
  <c r="AR2190" i="1"/>
  <c r="AS2190" i="1" s="1"/>
  <c r="AU2190" i="1"/>
  <c r="AW2190" i="1"/>
  <c r="S2190" i="1"/>
  <c r="H2190" i="1"/>
  <c r="AJ2189" i="1"/>
  <c r="AR2189" i="1"/>
  <c r="AS2189" i="1" s="1"/>
  <c r="AU2189" i="1"/>
  <c r="AW2189" i="1"/>
  <c r="S2189" i="1"/>
  <c r="H2189" i="1"/>
  <c r="AJ2188" i="1"/>
  <c r="AK2188" i="1" s="1"/>
  <c r="AR2188" i="1"/>
  <c r="AS2188" i="1" s="1"/>
  <c r="AU2188" i="1"/>
  <c r="AW2188" i="1"/>
  <c r="S2188" i="1"/>
  <c r="H2188" i="1"/>
  <c r="AJ2187" i="1"/>
  <c r="AR2187" i="1"/>
  <c r="AS2187" i="1" s="1"/>
  <c r="AU2187" i="1"/>
  <c r="AW2187" i="1"/>
  <c r="S2187" i="1"/>
  <c r="H2187" i="1"/>
  <c r="AJ2186" i="1"/>
  <c r="AR2186" i="1"/>
  <c r="AS2186" i="1" s="1"/>
  <c r="AU2186" i="1"/>
  <c r="AW2186" i="1"/>
  <c r="S2186" i="1"/>
  <c r="H2186" i="1"/>
  <c r="AJ2185" i="1"/>
  <c r="AK2185" i="1" s="1"/>
  <c r="AR2185" i="1"/>
  <c r="AS2185" i="1" s="1"/>
  <c r="AU2185" i="1"/>
  <c r="AW2185" i="1"/>
  <c r="S2185" i="1"/>
  <c r="H2185" i="1"/>
  <c r="AJ2184" i="1"/>
  <c r="AK2184" i="1" s="1"/>
  <c r="AR2184" i="1"/>
  <c r="AS2184" i="1" s="1"/>
  <c r="AV2184" i="1" s="1"/>
  <c r="AU2184" i="1"/>
  <c r="AW2184" i="1"/>
  <c r="S2184" i="1"/>
  <c r="H2184" i="1"/>
  <c r="AJ2183" i="1"/>
  <c r="AR2183" i="1"/>
  <c r="AS2183" i="1" s="1"/>
  <c r="AV2183" i="1" s="1"/>
  <c r="AU2183" i="1"/>
  <c r="AW2183" i="1"/>
  <c r="S2183" i="1"/>
  <c r="H2183" i="1"/>
  <c r="AJ2182" i="1"/>
  <c r="AR2182" i="1"/>
  <c r="AS2182" i="1" s="1"/>
  <c r="AV2182" i="1" s="1"/>
  <c r="AU2182" i="1"/>
  <c r="AW2182" i="1"/>
  <c r="S2182" i="1"/>
  <c r="H2182" i="1"/>
  <c r="AJ2181" i="1"/>
  <c r="AR2181" i="1"/>
  <c r="AS2181" i="1" s="1"/>
  <c r="AU2181" i="1"/>
  <c r="AW2181" i="1"/>
  <c r="S2181" i="1"/>
  <c r="H2181" i="1"/>
  <c r="AJ2180" i="1"/>
  <c r="AL2180" i="1" s="1"/>
  <c r="AR2180" i="1"/>
  <c r="AS2180" i="1" s="1"/>
  <c r="AU2180" i="1"/>
  <c r="AW2180" i="1"/>
  <c r="S2180" i="1"/>
  <c r="H2180" i="1"/>
  <c r="H2166" i="1"/>
  <c r="H2167" i="1"/>
  <c r="H2168" i="1"/>
  <c r="H2169" i="1"/>
  <c r="H2170" i="1"/>
  <c r="H2171" i="1"/>
  <c r="H2172" i="1"/>
  <c r="H2173" i="1"/>
  <c r="AJ2179" i="1"/>
  <c r="AK2179" i="1" s="1"/>
  <c r="AJ2166" i="1"/>
  <c r="AK2166" i="1" s="1"/>
  <c r="AJ2167" i="1"/>
  <c r="AK2167" i="1" s="1"/>
  <c r="AJ2168" i="1"/>
  <c r="AJ2169" i="1"/>
  <c r="AJ2170" i="1"/>
  <c r="AJ2171" i="1"/>
  <c r="AK2171" i="1" s="1"/>
  <c r="AJ2172" i="1"/>
  <c r="AJ2173" i="1"/>
  <c r="AK2173" i="1" s="1"/>
  <c r="AR2179" i="1"/>
  <c r="AS2179" i="1" s="1"/>
  <c r="AR2160" i="1"/>
  <c r="AS2160" i="1" s="1"/>
  <c r="AV2160" i="1" s="1"/>
  <c r="AR2161" i="1"/>
  <c r="AS2161" i="1" s="1"/>
  <c r="AR2162" i="1"/>
  <c r="AS2162" i="1" s="1"/>
  <c r="AR2163" i="1"/>
  <c r="AS2163" i="1" s="1"/>
  <c r="AR2164" i="1"/>
  <c r="AS2164" i="1" s="1"/>
  <c r="AR2165" i="1"/>
  <c r="AS2165" i="1" s="1"/>
  <c r="AR2166" i="1"/>
  <c r="AS2166" i="1" s="1"/>
  <c r="AR2167" i="1"/>
  <c r="AS2167" i="1" s="1"/>
  <c r="AR2168" i="1"/>
  <c r="AS2168" i="1" s="1"/>
  <c r="AR2169" i="1"/>
  <c r="AS2169" i="1" s="1"/>
  <c r="AV2169" i="1" s="1"/>
  <c r="AR2170" i="1"/>
  <c r="AS2170" i="1" s="1"/>
  <c r="AR2171" i="1"/>
  <c r="AS2171" i="1" s="1"/>
  <c r="AV2171" i="1" s="1"/>
  <c r="AR2172" i="1"/>
  <c r="AS2172" i="1" s="1"/>
  <c r="AV2172" i="1" s="1"/>
  <c r="AR2173" i="1"/>
  <c r="AS2173" i="1" s="1"/>
  <c r="AV2173" i="1" s="1"/>
  <c r="AR2174" i="1"/>
  <c r="AS2174" i="1" s="1"/>
  <c r="AR2175" i="1"/>
  <c r="AS2175" i="1" s="1"/>
  <c r="AV2175" i="1" s="1"/>
  <c r="AR2176" i="1"/>
  <c r="AS2176" i="1" s="1"/>
  <c r="AV2176" i="1" s="1"/>
  <c r="AR2177" i="1"/>
  <c r="AS2177" i="1" s="1"/>
  <c r="AV2177" i="1" s="1"/>
  <c r="AU2179" i="1"/>
  <c r="AW2179" i="1"/>
  <c r="S2179" i="1"/>
  <c r="H2160" i="1"/>
  <c r="H2161" i="1"/>
  <c r="H2162" i="1"/>
  <c r="H2163" i="1"/>
  <c r="H2164" i="1"/>
  <c r="H2165" i="1"/>
  <c r="H2179" i="1"/>
  <c r="H2159" i="1"/>
  <c r="H2174" i="1"/>
  <c r="H2175" i="1"/>
  <c r="H2176" i="1"/>
  <c r="H2177" i="1"/>
  <c r="AJ2178" i="1"/>
  <c r="AK2178" i="1" s="1"/>
  <c r="AJ2165" i="1"/>
  <c r="AJ2174" i="1"/>
  <c r="AJ2175" i="1"/>
  <c r="AK2175" i="1" s="1"/>
  <c r="AJ2176" i="1"/>
  <c r="AK2176" i="1" s="1"/>
  <c r="AJ2177" i="1"/>
  <c r="AR2178" i="1"/>
  <c r="AS2178" i="1" s="1"/>
  <c r="AR2159" i="1"/>
  <c r="AS2159" i="1" s="1"/>
  <c r="AU2178" i="1"/>
  <c r="AW2178" i="1"/>
  <c r="S2178" i="1"/>
  <c r="H2178" i="1"/>
  <c r="H2158" i="1"/>
  <c r="AJ2164" i="1"/>
  <c r="AK2164" i="1" s="1"/>
  <c r="AR2158" i="1"/>
  <c r="AS2158" i="1" s="1"/>
  <c r="AU2177" i="1"/>
  <c r="AW2177" i="1"/>
  <c r="S2177" i="1"/>
  <c r="H2157" i="1"/>
  <c r="AJ2163" i="1"/>
  <c r="AL2163" i="1" s="1"/>
  <c r="AR2157" i="1"/>
  <c r="AS2157" i="1" s="1"/>
  <c r="AV2157" i="1" s="1"/>
  <c r="AU2176" i="1"/>
  <c r="AW2176" i="1"/>
  <c r="S2176" i="1"/>
  <c r="H2156" i="1"/>
  <c r="Z13" i="1"/>
  <c r="Z14" i="1"/>
  <c r="Z15" i="1"/>
  <c r="Z16" i="1"/>
  <c r="Z17" i="1" s="1"/>
  <c r="Z18" i="1" s="1"/>
  <c r="Z19" i="1" s="1"/>
  <c r="Z20" i="1" s="1"/>
  <c r="Z21" i="1" s="1"/>
  <c r="Z22" i="1" s="1"/>
  <c r="Z23" i="1" s="1"/>
  <c r="Z24" i="1" s="1"/>
  <c r="Z25" i="1" s="1"/>
  <c r="Z26" i="1" s="1"/>
  <c r="Z27" i="1" s="1"/>
  <c r="Z28" i="1" s="1"/>
  <c r="Z29" i="1" s="1"/>
  <c r="Z30" i="1" s="1"/>
  <c r="Z31" i="1" s="1"/>
  <c r="Z32" i="1" s="1"/>
  <c r="Z33" i="1" s="1"/>
  <c r="Z34" i="1" s="1"/>
  <c r="Z35" i="1" s="1"/>
  <c r="Z36" i="1" s="1"/>
  <c r="Z37" i="1" s="1"/>
  <c r="Z38" i="1" s="1"/>
  <c r="Z39" i="1" s="1"/>
  <c r="Z40" i="1" s="1"/>
  <c r="Z41" i="1" s="1"/>
  <c r="Z42" i="1" s="1"/>
  <c r="Z43" i="1" s="1"/>
  <c r="Z44" i="1" s="1"/>
  <c r="Z45" i="1" s="1"/>
  <c r="Z46" i="1" s="1"/>
  <c r="Z47" i="1" s="1"/>
  <c r="Z48" i="1" s="1"/>
  <c r="Z49" i="1" s="1"/>
  <c r="Z50" i="1" s="1"/>
  <c r="Z51" i="1" s="1"/>
  <c r="Z52" i="1" s="1"/>
  <c r="Z53" i="1" s="1"/>
  <c r="Z54" i="1" s="1"/>
  <c r="Z55" i="1" s="1"/>
  <c r="Z56" i="1" s="1"/>
  <c r="Z57" i="1" s="1"/>
  <c r="Z58" i="1" s="1"/>
  <c r="Z59" i="1" s="1"/>
  <c r="Z60" i="1" s="1"/>
  <c r="Z61" i="1" s="1"/>
  <c r="Z62" i="1" s="1"/>
  <c r="Z63" i="1" s="1"/>
  <c r="Z64" i="1" s="1"/>
  <c r="Z65" i="1" s="1"/>
  <c r="Z66" i="1" s="1"/>
  <c r="Z67" i="1" s="1"/>
  <c r="Z68" i="1" s="1"/>
  <c r="Z69" i="1" s="1"/>
  <c r="Z70" i="1" s="1"/>
  <c r="Z71" i="1" s="1"/>
  <c r="Z72" i="1" s="1"/>
  <c r="Z73" i="1" s="1"/>
  <c r="Z74" i="1" s="1"/>
  <c r="Z75" i="1" s="1"/>
  <c r="Z76" i="1" s="1"/>
  <c r="Z77" i="1" s="1"/>
  <c r="Z78" i="1" s="1"/>
  <c r="Z79" i="1" s="1"/>
  <c r="Z80" i="1" s="1"/>
  <c r="Z81" i="1" s="1"/>
  <c r="Z82" i="1" s="1"/>
  <c r="Z83" i="1" s="1"/>
  <c r="Z84" i="1" s="1"/>
  <c r="Z85" i="1" s="1"/>
  <c r="Z86" i="1" s="1"/>
  <c r="Z87" i="1" s="1"/>
  <c r="Z88" i="1" s="1"/>
  <c r="Z89" i="1" s="1"/>
  <c r="Z90" i="1" s="1"/>
  <c r="Z91" i="1" s="1"/>
  <c r="Z92" i="1" s="1"/>
  <c r="Z93" i="1" s="1"/>
  <c r="Z94" i="1" s="1"/>
  <c r="Z95" i="1" s="1"/>
  <c r="Z96" i="1" s="1"/>
  <c r="Z97" i="1" s="1"/>
  <c r="Z98" i="1" s="1"/>
  <c r="Z99" i="1" s="1"/>
  <c r="Z100" i="1" s="1"/>
  <c r="Z101" i="1" s="1"/>
  <c r="Z102" i="1" s="1"/>
  <c r="Z103" i="1" s="1"/>
  <c r="Z104" i="1" s="1"/>
  <c r="Z105" i="1" s="1"/>
  <c r="Z106" i="1" s="1"/>
  <c r="Z107" i="1" s="1"/>
  <c r="Z108" i="1" s="1"/>
  <c r="Z109" i="1" s="1"/>
  <c r="Z110" i="1" s="1"/>
  <c r="AA27" i="1"/>
  <c r="AA28" i="1" s="1"/>
  <c r="AA29" i="1" s="1"/>
  <c r="AA30" i="1" s="1"/>
  <c r="AA31" i="1" s="1"/>
  <c r="AA32" i="1" s="1"/>
  <c r="AJ2162" i="1"/>
  <c r="AR2156" i="1"/>
  <c r="AS2156" i="1" s="1"/>
  <c r="AU2175" i="1"/>
  <c r="AW2175" i="1"/>
  <c r="S2175" i="1"/>
  <c r="H2155" i="1"/>
  <c r="AJ2161" i="1"/>
  <c r="AK2161" i="1" s="1"/>
  <c r="AR2155" i="1"/>
  <c r="AS2155" i="1" s="1"/>
  <c r="AU2174" i="1"/>
  <c r="AW2174" i="1"/>
  <c r="S2174" i="1"/>
  <c r="H2154" i="1"/>
  <c r="AJ2160" i="1"/>
  <c r="AK2160" i="1" s="1"/>
  <c r="AR2154" i="1"/>
  <c r="AS2154" i="1" s="1"/>
  <c r="AU2173" i="1"/>
  <c r="AW2173" i="1"/>
  <c r="S2173" i="1"/>
  <c r="H2153" i="1"/>
  <c r="AJ2159" i="1"/>
  <c r="AR2153" i="1"/>
  <c r="AS2153" i="1" s="1"/>
  <c r="AV2153" i="1" s="1"/>
  <c r="AU2172" i="1"/>
  <c r="AW2172" i="1"/>
  <c r="S2172" i="1"/>
  <c r="H2152" i="1"/>
  <c r="AJ2158" i="1"/>
  <c r="AK2158" i="1" s="1"/>
  <c r="AR2152" i="1"/>
  <c r="AS2152" i="1" s="1"/>
  <c r="AU2171" i="1"/>
  <c r="AW2171" i="1"/>
  <c r="S2171" i="1"/>
  <c r="H2151" i="1"/>
  <c r="AJ2157" i="1"/>
  <c r="AR2151" i="1"/>
  <c r="AS2151" i="1" s="1"/>
  <c r="AU2170" i="1"/>
  <c r="AW2170" i="1"/>
  <c r="S2170" i="1"/>
  <c r="H2150" i="1"/>
  <c r="AJ2156" i="1"/>
  <c r="AR2150" i="1"/>
  <c r="AS2150" i="1" s="1"/>
  <c r="AU2169" i="1"/>
  <c r="AW2169" i="1"/>
  <c r="S2169" i="1"/>
  <c r="H2149" i="1"/>
  <c r="AJ2155" i="1"/>
  <c r="AR2149" i="1"/>
  <c r="AS2149" i="1" s="1"/>
  <c r="AU2168" i="1"/>
  <c r="AW2168" i="1"/>
  <c r="S2168" i="1"/>
  <c r="H2148" i="1"/>
  <c r="AJ2154" i="1"/>
  <c r="AK2154" i="1" s="1"/>
  <c r="AR2148" i="1"/>
  <c r="AS2148" i="1" s="1"/>
  <c r="AU2167" i="1"/>
  <c r="AW2167" i="1"/>
  <c r="S2167" i="1"/>
  <c r="H2147" i="1"/>
  <c r="AJ2153" i="1"/>
  <c r="AK2153" i="1" s="1"/>
  <c r="AR2147" i="1"/>
  <c r="AS2147" i="1" s="1"/>
  <c r="AU2166" i="1"/>
  <c r="AW2166" i="1"/>
  <c r="S2166" i="1"/>
  <c r="H2146" i="1"/>
  <c r="AJ2152" i="1"/>
  <c r="AR2146" i="1"/>
  <c r="AS2146" i="1" s="1"/>
  <c r="AU2165" i="1"/>
  <c r="AW2165" i="1"/>
  <c r="S2165" i="1"/>
  <c r="H2145" i="1"/>
  <c r="AJ2151" i="1"/>
  <c r="AR2145" i="1"/>
  <c r="AS2145" i="1" s="1"/>
  <c r="AU2164" i="1"/>
  <c r="AW2164" i="1"/>
  <c r="S2164" i="1"/>
  <c r="H2144" i="1"/>
  <c r="AJ2150" i="1"/>
  <c r="AR2144" i="1"/>
  <c r="AS2144" i="1" s="1"/>
  <c r="AU2163" i="1"/>
  <c r="AW2163" i="1"/>
  <c r="S2163" i="1"/>
  <c r="H2143" i="1"/>
  <c r="AJ2149" i="1"/>
  <c r="AK2149" i="1" s="1"/>
  <c r="AR2143" i="1"/>
  <c r="AS2143" i="1" s="1"/>
  <c r="AV2143" i="1" s="1"/>
  <c r="AU2162" i="1"/>
  <c r="AW2162" i="1"/>
  <c r="S2162" i="1"/>
  <c r="H2142" i="1"/>
  <c r="AJ2148" i="1"/>
  <c r="AR2142" i="1"/>
  <c r="AS2142" i="1" s="1"/>
  <c r="AU2161" i="1"/>
  <c r="AW2161" i="1"/>
  <c r="S2161" i="1"/>
  <c r="H2141" i="1"/>
  <c r="AJ2147" i="1"/>
  <c r="AR2141" i="1"/>
  <c r="AS2141" i="1" s="1"/>
  <c r="AU2160" i="1"/>
  <c r="AW2160" i="1"/>
  <c r="S2160" i="1"/>
  <c r="H2140" i="1"/>
  <c r="AJ2146" i="1"/>
  <c r="AK2146" i="1" s="1"/>
  <c r="AR2140" i="1"/>
  <c r="AS2140" i="1" s="1"/>
  <c r="AU2159" i="1"/>
  <c r="AW2159" i="1"/>
  <c r="S2159" i="1"/>
  <c r="H2139" i="1"/>
  <c r="AJ2145" i="1"/>
  <c r="AK2145" i="1" s="1"/>
  <c r="AR2139" i="1"/>
  <c r="AS2139" i="1" s="1"/>
  <c r="AU2158" i="1"/>
  <c r="AW2158" i="1"/>
  <c r="S2158" i="1"/>
  <c r="H2138" i="1"/>
  <c r="AJ2144" i="1"/>
  <c r="AK2144" i="1" s="1"/>
  <c r="AR2138" i="1"/>
  <c r="AS2138" i="1" s="1"/>
  <c r="AU2157" i="1"/>
  <c r="AW2157" i="1"/>
  <c r="S2157" i="1"/>
  <c r="H2137" i="1"/>
  <c r="AJ2143" i="1"/>
  <c r="AL2143" i="1" s="1"/>
  <c r="AR2137" i="1"/>
  <c r="AS2137" i="1" s="1"/>
  <c r="AV2137" i="1" s="1"/>
  <c r="AU2156" i="1"/>
  <c r="AW2156" i="1"/>
  <c r="S2156" i="1"/>
  <c r="AU2155" i="1"/>
  <c r="AW2155" i="1"/>
  <c r="S2155" i="1"/>
  <c r="AU2154" i="1"/>
  <c r="AW2154" i="1"/>
  <c r="S2154" i="1"/>
  <c r="AU2153" i="1"/>
  <c r="AW2153" i="1"/>
  <c r="S2153" i="1"/>
  <c r="AU2152" i="1"/>
  <c r="AW2152" i="1"/>
  <c r="S2152" i="1"/>
  <c r="AU2151" i="1"/>
  <c r="AW2151" i="1"/>
  <c r="S2151" i="1"/>
  <c r="AU2150" i="1"/>
  <c r="AW2150" i="1"/>
  <c r="S2150" i="1"/>
  <c r="AU2149" i="1"/>
  <c r="AW2149" i="1"/>
  <c r="S2149" i="1"/>
  <c r="AU2148" i="1"/>
  <c r="AW2148" i="1"/>
  <c r="S2148" i="1"/>
  <c r="AU2147" i="1"/>
  <c r="AW2147" i="1"/>
  <c r="S2147" i="1"/>
  <c r="AU2146" i="1"/>
  <c r="AW2146" i="1"/>
  <c r="S2146" i="1"/>
  <c r="AU2145" i="1"/>
  <c r="AW2145" i="1"/>
  <c r="S2145" i="1"/>
  <c r="AU2144" i="1"/>
  <c r="AW2144" i="1"/>
  <c r="S2144" i="1"/>
  <c r="AU2143" i="1"/>
  <c r="AW2143" i="1"/>
  <c r="S2143" i="1"/>
  <c r="AJ2142" i="1"/>
  <c r="AK2142" i="1" s="1"/>
  <c r="AU2142" i="1"/>
  <c r="AW2142" i="1"/>
  <c r="S2142" i="1"/>
  <c r="AJ2141" i="1"/>
  <c r="AK2141" i="1" s="1"/>
  <c r="AU2141" i="1"/>
  <c r="AW2141" i="1"/>
  <c r="S2141" i="1"/>
  <c r="AJ2140" i="1"/>
  <c r="AU2140" i="1"/>
  <c r="AW2140" i="1"/>
  <c r="S2140" i="1"/>
  <c r="AJ2139" i="1"/>
  <c r="AK2139" i="1" s="1"/>
  <c r="AU2139" i="1"/>
  <c r="AW2139" i="1"/>
  <c r="S2139" i="1"/>
  <c r="AW2100" i="1"/>
  <c r="AJ2138" i="1"/>
  <c r="AK2138" i="1" s="1"/>
  <c r="AU2138" i="1"/>
  <c r="AW2138" i="1"/>
  <c r="S2138" i="1"/>
  <c r="AJ2137" i="1"/>
  <c r="AK2137" i="1" s="1"/>
  <c r="AU2137" i="1"/>
  <c r="AW2137" i="1"/>
  <c r="S2137" i="1"/>
  <c r="AJ2136" i="1"/>
  <c r="AK2136" i="1" s="1"/>
  <c r="AR2136" i="1"/>
  <c r="AS2136" i="1" s="1"/>
  <c r="AU2136" i="1"/>
  <c r="AW2136" i="1"/>
  <c r="S2136" i="1"/>
  <c r="H2136" i="1"/>
  <c r="AJ2135" i="1"/>
  <c r="AR2135" i="1"/>
  <c r="AS2135" i="1" s="1"/>
  <c r="AU2135" i="1"/>
  <c r="AW2135" i="1"/>
  <c r="S2135" i="1"/>
  <c r="H2135" i="1"/>
  <c r="AJ2134" i="1"/>
  <c r="AR2134" i="1"/>
  <c r="AS2134" i="1" s="1"/>
  <c r="AU2134" i="1"/>
  <c r="AW2134" i="1"/>
  <c r="S2134" i="1"/>
  <c r="H2134" i="1"/>
  <c r="AJ2133" i="1"/>
  <c r="AR2133" i="1"/>
  <c r="AS2133" i="1" s="1"/>
  <c r="AU2133" i="1"/>
  <c r="AW2133" i="1"/>
  <c r="S2133" i="1"/>
  <c r="H2133" i="1"/>
  <c r="AJ2132" i="1"/>
  <c r="AK2132" i="1" s="1"/>
  <c r="AR2132" i="1"/>
  <c r="AS2132" i="1" s="1"/>
  <c r="AU2132" i="1"/>
  <c r="AW2132" i="1"/>
  <c r="S2132" i="1"/>
  <c r="H2132" i="1"/>
  <c r="AJ2131" i="1"/>
  <c r="AR2131" i="1"/>
  <c r="AS2131" i="1" s="1"/>
  <c r="AU2131" i="1"/>
  <c r="AW2131" i="1"/>
  <c r="S2131" i="1"/>
  <c r="H2131" i="1"/>
  <c r="AJ2130" i="1"/>
  <c r="AK2130" i="1" s="1"/>
  <c r="AR2130" i="1"/>
  <c r="AS2130" i="1" s="1"/>
  <c r="AU2130" i="1"/>
  <c r="AW2130" i="1"/>
  <c r="S2130" i="1"/>
  <c r="H2130" i="1"/>
  <c r="AJ2129" i="1"/>
  <c r="AR2129" i="1"/>
  <c r="AS2129" i="1" s="1"/>
  <c r="AV2129" i="1" s="1"/>
  <c r="AU2129" i="1"/>
  <c r="AW2129" i="1"/>
  <c r="S2129" i="1"/>
  <c r="H2129" i="1"/>
  <c r="AJ2128" i="1"/>
  <c r="AR2128" i="1"/>
  <c r="AS2128" i="1" s="1"/>
  <c r="AU2128" i="1"/>
  <c r="AW2128" i="1"/>
  <c r="S2128" i="1"/>
  <c r="H2128" i="1"/>
  <c r="AJ2127" i="1"/>
  <c r="AR2127" i="1"/>
  <c r="AS2127" i="1" s="1"/>
  <c r="AU2127" i="1"/>
  <c r="AW2127" i="1"/>
  <c r="S2127" i="1"/>
  <c r="H2127" i="1"/>
  <c r="AJ2126" i="1"/>
  <c r="AR2126" i="1"/>
  <c r="AS2126" i="1" s="1"/>
  <c r="AU2126" i="1"/>
  <c r="AW2126" i="1"/>
  <c r="S2126" i="1"/>
  <c r="H2126" i="1"/>
  <c r="AJ2125" i="1"/>
  <c r="AK2125" i="1" s="1"/>
  <c r="AR2125" i="1"/>
  <c r="AS2125" i="1" s="1"/>
  <c r="AV2125" i="1" s="1"/>
  <c r="AU2125" i="1"/>
  <c r="AW2125" i="1"/>
  <c r="S2125" i="1"/>
  <c r="H2125" i="1"/>
  <c r="AJ2124" i="1"/>
  <c r="AK2124" i="1" s="1"/>
  <c r="AR2124" i="1"/>
  <c r="AS2124" i="1" s="1"/>
  <c r="AV2124" i="1" s="1"/>
  <c r="AU2124" i="1"/>
  <c r="AW2124" i="1"/>
  <c r="S2124" i="1"/>
  <c r="H2124" i="1"/>
  <c r="AJ2123" i="1"/>
  <c r="AK2123" i="1" s="1"/>
  <c r="AR2123" i="1"/>
  <c r="AS2123" i="1" s="1"/>
  <c r="AU2123" i="1"/>
  <c r="AW2123" i="1"/>
  <c r="S2123" i="1"/>
  <c r="H2123" i="1"/>
  <c r="AJ2122" i="1"/>
  <c r="AK2122" i="1" s="1"/>
  <c r="AR2122" i="1"/>
  <c r="AS2122" i="1" s="1"/>
  <c r="AV2122" i="1" s="1"/>
  <c r="AU2122" i="1"/>
  <c r="AW2122" i="1"/>
  <c r="S2122" i="1"/>
  <c r="H2122" i="1"/>
  <c r="AJ2121" i="1"/>
  <c r="AK2121" i="1" s="1"/>
  <c r="AR2121" i="1"/>
  <c r="AS2121" i="1" s="1"/>
  <c r="AU2121" i="1"/>
  <c r="AW2121" i="1"/>
  <c r="S2121" i="1"/>
  <c r="H2121" i="1"/>
  <c r="AJ2120" i="1"/>
  <c r="AK2120" i="1" s="1"/>
  <c r="AR2120" i="1"/>
  <c r="AS2120" i="1" s="1"/>
  <c r="AU2120" i="1"/>
  <c r="AW2120" i="1"/>
  <c r="S2120" i="1"/>
  <c r="H2120" i="1"/>
  <c r="AJ2119" i="1"/>
  <c r="AK2119" i="1" s="1"/>
  <c r="AR2119" i="1"/>
  <c r="AS2119" i="1" s="1"/>
  <c r="AU2119" i="1"/>
  <c r="AW2119" i="1"/>
  <c r="S2119" i="1"/>
  <c r="H2119" i="1"/>
  <c r="AJ2118" i="1"/>
  <c r="AK2118" i="1" s="1"/>
  <c r="AR2118" i="1"/>
  <c r="AS2118" i="1" s="1"/>
  <c r="AU2118" i="1"/>
  <c r="AW2118" i="1"/>
  <c r="S2118" i="1"/>
  <c r="H2118" i="1"/>
  <c r="AJ2117" i="1"/>
  <c r="AR2117" i="1"/>
  <c r="AS2117" i="1" s="1"/>
  <c r="AU2117" i="1"/>
  <c r="AW2117" i="1"/>
  <c r="S2117" i="1"/>
  <c r="H2117" i="1"/>
  <c r="AJ2116" i="1"/>
  <c r="AL2116" i="1" s="1"/>
  <c r="AR2116" i="1"/>
  <c r="AS2116" i="1" s="1"/>
  <c r="AV2116" i="1" s="1"/>
  <c r="AU2116" i="1"/>
  <c r="AW2116" i="1"/>
  <c r="S2116" i="1"/>
  <c r="H2116" i="1"/>
  <c r="AJ2115" i="1"/>
  <c r="AK2115" i="1" s="1"/>
  <c r="AR2115" i="1"/>
  <c r="AS2115" i="1" s="1"/>
  <c r="AU2115" i="1"/>
  <c r="AW2115" i="1"/>
  <c r="S2115" i="1"/>
  <c r="H2115" i="1"/>
  <c r="AJ2114" i="1"/>
  <c r="AK2114" i="1" s="1"/>
  <c r="AR2114" i="1"/>
  <c r="AS2114" i="1" s="1"/>
  <c r="AU2114" i="1"/>
  <c r="AW2114" i="1"/>
  <c r="S2114" i="1"/>
  <c r="H2114" i="1"/>
  <c r="AJ2113" i="1"/>
  <c r="AK2113" i="1" s="1"/>
  <c r="AR2113" i="1"/>
  <c r="AS2113" i="1" s="1"/>
  <c r="AV2113" i="1" s="1"/>
  <c r="AU2113" i="1"/>
  <c r="AW2113" i="1"/>
  <c r="S2113" i="1"/>
  <c r="H2113" i="1"/>
  <c r="AJ2112" i="1"/>
  <c r="AR2112" i="1"/>
  <c r="AS2112" i="1" s="1"/>
  <c r="AU2112" i="1"/>
  <c r="AW2112" i="1"/>
  <c r="S2112" i="1"/>
  <c r="H2112" i="1"/>
  <c r="AJ2111" i="1"/>
  <c r="AK2111" i="1" s="1"/>
  <c r="AR2111" i="1"/>
  <c r="AS2111" i="1" s="1"/>
  <c r="AU2111" i="1"/>
  <c r="AW2111" i="1"/>
  <c r="S2111" i="1"/>
  <c r="H2111" i="1"/>
  <c r="AJ2110" i="1"/>
  <c r="AR2110" i="1"/>
  <c r="AS2110" i="1" s="1"/>
  <c r="AV2110" i="1" s="1"/>
  <c r="AU2110" i="1"/>
  <c r="AW2110" i="1"/>
  <c r="S2110" i="1"/>
  <c r="H2110" i="1"/>
  <c r="AJ2109" i="1"/>
  <c r="AR2109" i="1"/>
  <c r="AS2109" i="1" s="1"/>
  <c r="AV2109" i="1" s="1"/>
  <c r="AU2109" i="1"/>
  <c r="AW2109" i="1"/>
  <c r="S2109" i="1"/>
  <c r="H2109" i="1"/>
  <c r="AJ2108" i="1"/>
  <c r="AR2108" i="1"/>
  <c r="AS2108" i="1" s="1"/>
  <c r="AV2108" i="1" s="1"/>
  <c r="AU2108" i="1"/>
  <c r="AW2108" i="1"/>
  <c r="S2108" i="1"/>
  <c r="H2108" i="1"/>
  <c r="AJ2107" i="1"/>
  <c r="AR2107" i="1"/>
  <c r="AS2107" i="1" s="1"/>
  <c r="AV2107" i="1" s="1"/>
  <c r="AU2107" i="1"/>
  <c r="AW2107" i="1"/>
  <c r="S2107" i="1"/>
  <c r="H2107" i="1"/>
  <c r="AJ2106" i="1"/>
  <c r="AL2106" i="1" s="1"/>
  <c r="AR2106" i="1"/>
  <c r="AS2106" i="1" s="1"/>
  <c r="AU2106" i="1"/>
  <c r="AW2106" i="1"/>
  <c r="S2106" i="1"/>
  <c r="H2106" i="1"/>
  <c r="AJ2105" i="1"/>
  <c r="AR2105" i="1"/>
  <c r="AS2105" i="1" s="1"/>
  <c r="AV2105" i="1" s="1"/>
  <c r="AU2105" i="1"/>
  <c r="AW2105" i="1"/>
  <c r="S2105" i="1"/>
  <c r="H2105" i="1"/>
  <c r="AJ2104" i="1"/>
  <c r="AR2104" i="1"/>
  <c r="AS2104" i="1" s="1"/>
  <c r="AU2104" i="1"/>
  <c r="AW2104" i="1"/>
  <c r="S2104" i="1"/>
  <c r="H2104" i="1"/>
  <c r="AJ2103" i="1"/>
  <c r="AK2103" i="1" s="1"/>
  <c r="AR2103" i="1"/>
  <c r="AS2103" i="1" s="1"/>
  <c r="AV2103" i="1" s="1"/>
  <c r="AU2103" i="1"/>
  <c r="AW2103" i="1"/>
  <c r="S2103" i="1"/>
  <c r="H2103" i="1"/>
  <c r="AJ2102" i="1"/>
  <c r="AR2102" i="1"/>
  <c r="AS2102" i="1" s="1"/>
  <c r="AU2102" i="1"/>
  <c r="AW2102" i="1"/>
  <c r="S2102" i="1"/>
  <c r="H2102" i="1"/>
  <c r="AJ2101" i="1"/>
  <c r="AR2101" i="1"/>
  <c r="AS2101" i="1" s="1"/>
  <c r="AU2101" i="1"/>
  <c r="AW2101" i="1"/>
  <c r="S2101" i="1"/>
  <c r="H2101" i="1"/>
  <c r="AJ2100" i="1"/>
  <c r="AR2100" i="1"/>
  <c r="AS2100" i="1" s="1"/>
  <c r="AU2100" i="1"/>
  <c r="S2100" i="1"/>
  <c r="H2100" i="1"/>
  <c r="AJ2099" i="1"/>
  <c r="AR2099" i="1"/>
  <c r="AS2099" i="1" s="1"/>
  <c r="AV2099" i="1" s="1"/>
  <c r="AU2099" i="1"/>
  <c r="AW2099" i="1"/>
  <c r="S2099" i="1"/>
  <c r="H2099" i="1"/>
  <c r="AJ2098" i="1"/>
  <c r="AR2098" i="1"/>
  <c r="AS2098" i="1" s="1"/>
  <c r="AU2098" i="1"/>
  <c r="AW2098" i="1"/>
  <c r="S2098" i="1"/>
  <c r="H2098" i="1"/>
  <c r="AJ2097" i="1"/>
  <c r="AL2097" i="1" s="1"/>
  <c r="AR2097" i="1"/>
  <c r="AS2097" i="1" s="1"/>
  <c r="AU2097" i="1"/>
  <c r="AW2097" i="1"/>
  <c r="S2097" i="1"/>
  <c r="H2097" i="1"/>
  <c r="AJ2096" i="1"/>
  <c r="AK2096" i="1" s="1"/>
  <c r="AR2096" i="1"/>
  <c r="AS2096" i="1" s="1"/>
  <c r="AU2096" i="1"/>
  <c r="AW2096" i="1"/>
  <c r="S2096" i="1"/>
  <c r="H2096" i="1"/>
  <c r="AJ2095" i="1"/>
  <c r="AK2095" i="1" s="1"/>
  <c r="AR2095" i="1"/>
  <c r="AS2095" i="1" s="1"/>
  <c r="AV2095" i="1" s="1"/>
  <c r="AU2095" i="1"/>
  <c r="AW2095" i="1"/>
  <c r="S2095" i="1"/>
  <c r="H2095" i="1"/>
  <c r="AJ2094" i="1"/>
  <c r="AR2094" i="1"/>
  <c r="AS2094" i="1" s="1"/>
  <c r="AU2094" i="1"/>
  <c r="AW2094" i="1"/>
  <c r="S2094" i="1"/>
  <c r="H2094" i="1"/>
  <c r="AJ2093" i="1"/>
  <c r="AR2093" i="1"/>
  <c r="AS2093" i="1" s="1"/>
  <c r="AU2093" i="1"/>
  <c r="AW2093" i="1"/>
  <c r="S2093" i="1"/>
  <c r="H2093" i="1"/>
  <c r="AJ2092" i="1"/>
  <c r="AR2092" i="1"/>
  <c r="AS2092" i="1" s="1"/>
  <c r="AU2092" i="1"/>
  <c r="AW2092" i="1"/>
  <c r="S2092" i="1"/>
  <c r="H2092" i="1"/>
  <c r="AJ2091" i="1"/>
  <c r="AR2091" i="1"/>
  <c r="AS2091" i="1" s="1"/>
  <c r="AU2091" i="1"/>
  <c r="AW2091" i="1"/>
  <c r="S2091" i="1"/>
  <c r="H2091" i="1"/>
  <c r="AJ2090" i="1"/>
  <c r="AR2090" i="1"/>
  <c r="AS2090" i="1" s="1"/>
  <c r="AU2090" i="1"/>
  <c r="AW2090" i="1"/>
  <c r="S2090" i="1"/>
  <c r="H2090" i="1"/>
  <c r="AJ2089" i="1"/>
  <c r="AR2089" i="1"/>
  <c r="AS2089" i="1" s="1"/>
  <c r="AV2089" i="1" s="1"/>
  <c r="AU2089" i="1"/>
  <c r="AW2089" i="1"/>
  <c r="S2089" i="1"/>
  <c r="H2089" i="1"/>
  <c r="AJ2088" i="1"/>
  <c r="AR2088" i="1"/>
  <c r="AS2088" i="1" s="1"/>
  <c r="AU2088" i="1"/>
  <c r="AW2088" i="1"/>
  <c r="S2088" i="1"/>
  <c r="H2088" i="1"/>
  <c r="AJ2087" i="1"/>
  <c r="AR2087" i="1"/>
  <c r="AS2087" i="1" s="1"/>
  <c r="AU2087" i="1"/>
  <c r="AW2087" i="1"/>
  <c r="H2087" i="1"/>
  <c r="AJ2086" i="1"/>
  <c r="AR2086" i="1"/>
  <c r="AS2086" i="1" s="1"/>
  <c r="AU2086" i="1"/>
  <c r="AW2086" i="1"/>
  <c r="S2086" i="1"/>
  <c r="H2086" i="1"/>
  <c r="AJ2085" i="1"/>
  <c r="AR2085" i="1"/>
  <c r="AS2085" i="1" s="1"/>
  <c r="AU2085" i="1"/>
  <c r="AW2085" i="1"/>
  <c r="S2085" i="1"/>
  <c r="H2085" i="1"/>
  <c r="AJ2084" i="1"/>
  <c r="AR2084" i="1"/>
  <c r="AS2084" i="1" s="1"/>
  <c r="AU2084" i="1"/>
  <c r="AW2084" i="1"/>
  <c r="S2084" i="1"/>
  <c r="H2084" i="1"/>
  <c r="AJ2083" i="1"/>
  <c r="AR2083" i="1"/>
  <c r="AS2083" i="1" s="1"/>
  <c r="AU2083" i="1"/>
  <c r="AW2083" i="1"/>
  <c r="S2083" i="1"/>
  <c r="H2083" i="1"/>
  <c r="AJ2082" i="1"/>
  <c r="AK2082" i="1" s="1"/>
  <c r="AR2082" i="1"/>
  <c r="AS2082" i="1" s="1"/>
  <c r="AU2082" i="1"/>
  <c r="AW2082" i="1"/>
  <c r="S2082" i="1"/>
  <c r="H2082" i="1"/>
  <c r="AJ2081" i="1"/>
  <c r="AK2081" i="1" s="1"/>
  <c r="AR2081" i="1"/>
  <c r="AS2081" i="1" s="1"/>
  <c r="AU2081" i="1"/>
  <c r="AW2081" i="1"/>
  <c r="S2081" i="1"/>
  <c r="H2081" i="1"/>
  <c r="AJ2080" i="1"/>
  <c r="AK2080" i="1" s="1"/>
  <c r="AR2080" i="1"/>
  <c r="AS2080" i="1" s="1"/>
  <c r="AU2080" i="1"/>
  <c r="AW2080" i="1"/>
  <c r="S2080" i="1"/>
  <c r="H2080" i="1"/>
  <c r="AJ2079" i="1"/>
  <c r="AR2079" i="1"/>
  <c r="AS2079" i="1" s="1"/>
  <c r="AU2079" i="1"/>
  <c r="AW2079" i="1"/>
  <c r="S2079" i="1"/>
  <c r="H2079" i="1"/>
  <c r="AJ2078" i="1"/>
  <c r="AR2078" i="1"/>
  <c r="AS2078" i="1" s="1"/>
  <c r="AV2078" i="1" s="1"/>
  <c r="AU2078" i="1"/>
  <c r="AW2078" i="1"/>
  <c r="S2078" i="1"/>
  <c r="H2078" i="1"/>
  <c r="AJ2077" i="1"/>
  <c r="AR2077" i="1"/>
  <c r="AS2077" i="1" s="1"/>
  <c r="AU2077" i="1"/>
  <c r="AW2077" i="1"/>
  <c r="S2077" i="1"/>
  <c r="H2077" i="1"/>
  <c r="AJ2076" i="1"/>
  <c r="AK2076" i="1" s="1"/>
  <c r="AR2076" i="1"/>
  <c r="AS2076" i="1" s="1"/>
  <c r="AV2076" i="1" s="1"/>
  <c r="AU2076" i="1"/>
  <c r="AW2076" i="1"/>
  <c r="S2076" i="1"/>
  <c r="H2076" i="1"/>
  <c r="AJ2075" i="1"/>
  <c r="AR2075" i="1"/>
  <c r="AS2075" i="1" s="1"/>
  <c r="AU2075" i="1"/>
  <c r="AW2075" i="1"/>
  <c r="S2075" i="1"/>
  <c r="H2075" i="1"/>
  <c r="AJ2074" i="1"/>
  <c r="AR2074" i="1"/>
  <c r="AS2074" i="1" s="1"/>
  <c r="AV2074" i="1" s="1"/>
  <c r="AU2074" i="1"/>
  <c r="AW2074" i="1"/>
  <c r="S2074" i="1"/>
  <c r="H2074" i="1"/>
  <c r="AJ2073" i="1"/>
  <c r="AR2073" i="1"/>
  <c r="AS2073" i="1" s="1"/>
  <c r="AV2073" i="1" s="1"/>
  <c r="AU2073" i="1"/>
  <c r="AW2073" i="1"/>
  <c r="S2073" i="1"/>
  <c r="H2073" i="1"/>
  <c r="AJ2072" i="1"/>
  <c r="AL2072" i="1" s="1"/>
  <c r="AR2072" i="1"/>
  <c r="AS2072" i="1" s="1"/>
  <c r="AU2072" i="1"/>
  <c r="AW2072" i="1"/>
  <c r="S2072" i="1"/>
  <c r="H2072" i="1"/>
  <c r="AJ2071" i="1"/>
  <c r="AR2071" i="1"/>
  <c r="AS2071" i="1" s="1"/>
  <c r="AU2071" i="1"/>
  <c r="AW2071" i="1"/>
  <c r="S2071" i="1"/>
  <c r="H2071" i="1"/>
  <c r="AJ2070" i="1"/>
  <c r="AR2070" i="1"/>
  <c r="AS2070" i="1" s="1"/>
  <c r="AU2070" i="1"/>
  <c r="AW2070" i="1"/>
  <c r="S2070" i="1"/>
  <c r="H2070" i="1"/>
  <c r="AJ2069" i="1"/>
  <c r="AR2069" i="1"/>
  <c r="AS2069" i="1" s="1"/>
  <c r="AU2069" i="1"/>
  <c r="AW2069" i="1"/>
  <c r="S2069" i="1"/>
  <c r="H2069" i="1"/>
  <c r="AJ2068" i="1"/>
  <c r="AR2068" i="1"/>
  <c r="AS2068" i="1" s="1"/>
  <c r="AU2068" i="1"/>
  <c r="AW2068" i="1"/>
  <c r="S2068" i="1"/>
  <c r="H2068" i="1"/>
  <c r="AJ2067" i="1"/>
  <c r="AR2067" i="1"/>
  <c r="AS2067" i="1" s="1"/>
  <c r="AU2067" i="1"/>
  <c r="AW2067" i="1"/>
  <c r="S2067" i="1"/>
  <c r="H2067" i="1"/>
  <c r="AJ2066" i="1"/>
  <c r="AK2066" i="1" s="1"/>
  <c r="AR2066" i="1"/>
  <c r="AS2066" i="1" s="1"/>
  <c r="AV2066" i="1" s="1"/>
  <c r="AU2066" i="1"/>
  <c r="AW2066" i="1"/>
  <c r="S2066" i="1"/>
  <c r="H2066" i="1"/>
  <c r="X2461" i="1"/>
  <c r="AJ2065" i="1"/>
  <c r="AR2065" i="1"/>
  <c r="AS2065" i="1" s="1"/>
  <c r="AU2065" i="1"/>
  <c r="AW2065" i="1"/>
  <c r="S2065" i="1"/>
  <c r="H2065" i="1"/>
  <c r="AJ2064" i="1"/>
  <c r="AK2064" i="1" s="1"/>
  <c r="AR2064" i="1"/>
  <c r="AS2064" i="1" s="1"/>
  <c r="AU2064" i="1"/>
  <c r="AW2064" i="1"/>
  <c r="S2064" i="1"/>
  <c r="H2064" i="1"/>
  <c r="AJ2063" i="1"/>
  <c r="AK2063" i="1" s="1"/>
  <c r="AR2063" i="1"/>
  <c r="AS2063" i="1" s="1"/>
  <c r="AV2063" i="1" s="1"/>
  <c r="AU2063" i="1"/>
  <c r="AW2063" i="1"/>
  <c r="S2063" i="1"/>
  <c r="H2063" i="1"/>
  <c r="AJ2062" i="1"/>
  <c r="AK2062" i="1" s="1"/>
  <c r="AR2062" i="1"/>
  <c r="AS2062" i="1" s="1"/>
  <c r="AV2062" i="1" s="1"/>
  <c r="AU2062" i="1"/>
  <c r="AW2062" i="1"/>
  <c r="S2062" i="1"/>
  <c r="H2062" i="1"/>
  <c r="AJ2061" i="1"/>
  <c r="AR2061" i="1"/>
  <c r="AS2061" i="1" s="1"/>
  <c r="AU2061" i="1"/>
  <c r="AW2061" i="1"/>
  <c r="S2061" i="1"/>
  <c r="H2061" i="1"/>
  <c r="AJ2060" i="1"/>
  <c r="AR2060" i="1"/>
  <c r="AS2060" i="1" s="1"/>
  <c r="AU2060" i="1"/>
  <c r="AW2060" i="1"/>
  <c r="S2060" i="1"/>
  <c r="H2060" i="1"/>
  <c r="AJ2059" i="1"/>
  <c r="AL2059" i="1" s="1"/>
  <c r="AR2059" i="1"/>
  <c r="AS2059" i="1" s="1"/>
  <c r="AU2059" i="1"/>
  <c r="AW2059" i="1"/>
  <c r="S2059" i="1"/>
  <c r="H2059" i="1"/>
  <c r="AJ2058" i="1"/>
  <c r="AK2058" i="1" s="1"/>
  <c r="AR2058" i="1"/>
  <c r="AS2058" i="1" s="1"/>
  <c r="AV2058" i="1" s="1"/>
  <c r="AU2058" i="1"/>
  <c r="AW2058" i="1"/>
  <c r="S2058" i="1"/>
  <c r="H2058" i="1"/>
  <c r="AJ2057" i="1"/>
  <c r="AK2057" i="1" s="1"/>
  <c r="AR2057" i="1"/>
  <c r="AS2057" i="1" s="1"/>
  <c r="AV2057" i="1" s="1"/>
  <c r="AU2057" i="1"/>
  <c r="AW2057" i="1"/>
  <c r="S2057" i="1"/>
  <c r="H2057" i="1"/>
  <c r="AJ2056" i="1"/>
  <c r="AR2056" i="1"/>
  <c r="AS2056" i="1" s="1"/>
  <c r="AU2056" i="1"/>
  <c r="AW2056" i="1"/>
  <c r="S2056" i="1"/>
  <c r="H2056" i="1"/>
  <c r="AJ2055" i="1"/>
  <c r="AR2055" i="1"/>
  <c r="AS2055" i="1" s="1"/>
  <c r="AU2055" i="1"/>
  <c r="AW2055" i="1"/>
  <c r="S2055" i="1"/>
  <c r="H2055" i="1"/>
  <c r="AJ2054" i="1"/>
  <c r="AR2054" i="1"/>
  <c r="AS2054" i="1" s="1"/>
  <c r="AU2054" i="1"/>
  <c r="AW2054" i="1"/>
  <c r="S2054" i="1"/>
  <c r="H2054" i="1"/>
  <c r="AJ2053" i="1"/>
  <c r="AK2053" i="1" s="1"/>
  <c r="AR2053" i="1"/>
  <c r="AS2053" i="1" s="1"/>
  <c r="AV2053" i="1" s="1"/>
  <c r="AU2053" i="1"/>
  <c r="AW2053" i="1"/>
  <c r="S2053" i="1"/>
  <c r="H2053" i="1"/>
  <c r="AJ2052" i="1"/>
  <c r="AL2052" i="1" s="1"/>
  <c r="AR2052" i="1"/>
  <c r="AS2052" i="1" s="1"/>
  <c r="AU2052" i="1"/>
  <c r="AW2052" i="1"/>
  <c r="S2052" i="1"/>
  <c r="H2052" i="1"/>
  <c r="AJ2051" i="1"/>
  <c r="AR2051" i="1"/>
  <c r="AS2051" i="1" s="1"/>
  <c r="AV2051" i="1" s="1"/>
  <c r="AU2051" i="1"/>
  <c r="AW2051" i="1"/>
  <c r="S2051" i="1"/>
  <c r="H2051" i="1"/>
  <c r="AJ2050" i="1"/>
  <c r="AL2050" i="1" s="1"/>
  <c r="AR2050" i="1"/>
  <c r="AS2050" i="1" s="1"/>
  <c r="AU2050" i="1"/>
  <c r="AW2050" i="1"/>
  <c r="S2050" i="1"/>
  <c r="H2050" i="1"/>
  <c r="AJ2049" i="1"/>
  <c r="AR2049" i="1"/>
  <c r="AS2049" i="1" s="1"/>
  <c r="AU2049" i="1"/>
  <c r="AW2049" i="1"/>
  <c r="S2049" i="1"/>
  <c r="H2049" i="1"/>
  <c r="AJ2048" i="1"/>
  <c r="AR2048" i="1"/>
  <c r="AS2048" i="1" s="1"/>
  <c r="AU2048" i="1"/>
  <c r="AW2048" i="1"/>
  <c r="S2048" i="1"/>
  <c r="H2048" i="1"/>
  <c r="AJ2047" i="1"/>
  <c r="AR2047" i="1"/>
  <c r="AS2047" i="1" s="1"/>
  <c r="AU2047" i="1"/>
  <c r="AW2047" i="1"/>
  <c r="S2047" i="1"/>
  <c r="H2047" i="1"/>
  <c r="AJ2046" i="1"/>
  <c r="AR2046" i="1"/>
  <c r="AS2046" i="1" s="1"/>
  <c r="AU2046" i="1"/>
  <c r="AW2046" i="1"/>
  <c r="S2046" i="1"/>
  <c r="H2046" i="1"/>
  <c r="AJ2045" i="1"/>
  <c r="AR2045" i="1"/>
  <c r="AS2045" i="1" s="1"/>
  <c r="AV2045" i="1" s="1"/>
  <c r="AU2045" i="1"/>
  <c r="AW2045" i="1"/>
  <c r="S2045" i="1"/>
  <c r="H2045" i="1"/>
  <c r="AJ2044" i="1"/>
  <c r="AR2044" i="1"/>
  <c r="AS2044" i="1" s="1"/>
  <c r="AU2044" i="1"/>
  <c r="AW2044" i="1"/>
  <c r="S2044" i="1"/>
  <c r="H2044" i="1"/>
  <c r="AJ2043" i="1"/>
  <c r="AK2043" i="1" s="1"/>
  <c r="AR2043" i="1"/>
  <c r="AS2043" i="1" s="1"/>
  <c r="AU2043" i="1"/>
  <c r="AW2043" i="1"/>
  <c r="S2043" i="1"/>
  <c r="H2043" i="1"/>
  <c r="AJ2042" i="1"/>
  <c r="AK2042" i="1" s="1"/>
  <c r="AR2042" i="1"/>
  <c r="AS2042" i="1" s="1"/>
  <c r="AV2042" i="1" s="1"/>
  <c r="AU2042" i="1"/>
  <c r="AW2042" i="1"/>
  <c r="S2042" i="1"/>
  <c r="H2042" i="1"/>
  <c r="AJ2041" i="1"/>
  <c r="AK2041" i="1" s="1"/>
  <c r="AR2041" i="1"/>
  <c r="AS2041" i="1" s="1"/>
  <c r="AU2041" i="1"/>
  <c r="AW2041" i="1"/>
  <c r="S2041" i="1"/>
  <c r="H2041" i="1"/>
  <c r="AJ2040" i="1"/>
  <c r="AK2040" i="1" s="1"/>
  <c r="AR2040" i="1"/>
  <c r="AS2040" i="1" s="1"/>
  <c r="AU2040" i="1"/>
  <c r="AW2040" i="1"/>
  <c r="S2040" i="1"/>
  <c r="H2040" i="1"/>
  <c r="AJ2039" i="1"/>
  <c r="AK2039" i="1" s="1"/>
  <c r="AR2039" i="1"/>
  <c r="AS2039" i="1" s="1"/>
  <c r="AU2039" i="1"/>
  <c r="AW2039" i="1"/>
  <c r="S2039" i="1"/>
  <c r="H2039" i="1"/>
  <c r="AJ2038" i="1"/>
  <c r="AR2038" i="1"/>
  <c r="AS2038" i="1" s="1"/>
  <c r="AU2038" i="1"/>
  <c r="AW2038" i="1"/>
  <c r="S2038" i="1"/>
  <c r="H2038" i="1"/>
  <c r="AJ2037" i="1"/>
  <c r="AK2037" i="1" s="1"/>
  <c r="AR2037" i="1"/>
  <c r="AS2037" i="1" s="1"/>
  <c r="AU2037" i="1"/>
  <c r="AW2037" i="1"/>
  <c r="S2037" i="1"/>
  <c r="H2037" i="1"/>
  <c r="AJ2036" i="1"/>
  <c r="AR2036" i="1"/>
  <c r="AS2036" i="1" s="1"/>
  <c r="AU2036" i="1"/>
  <c r="AW2036" i="1"/>
  <c r="S2036" i="1"/>
  <c r="H2036" i="1"/>
  <c r="AJ2035" i="1"/>
  <c r="AR2035" i="1"/>
  <c r="AS2035" i="1" s="1"/>
  <c r="AU2035" i="1"/>
  <c r="AW2035" i="1"/>
  <c r="S2035" i="1"/>
  <c r="H2035" i="1"/>
  <c r="AJ2034" i="1"/>
  <c r="AR2034" i="1"/>
  <c r="AS2034" i="1" s="1"/>
  <c r="AU2034" i="1"/>
  <c r="AW2034" i="1"/>
  <c r="S2034" i="1"/>
  <c r="H2034" i="1"/>
  <c r="AJ2033" i="1"/>
  <c r="AR2033" i="1"/>
  <c r="AS2033" i="1" s="1"/>
  <c r="AV2033" i="1" s="1"/>
  <c r="AU2033" i="1"/>
  <c r="AW2033" i="1"/>
  <c r="S2033" i="1"/>
  <c r="H2033" i="1"/>
  <c r="AJ2032" i="1"/>
  <c r="AR2032" i="1"/>
  <c r="AS2032" i="1" s="1"/>
  <c r="AV2032" i="1" s="1"/>
  <c r="AU2032" i="1"/>
  <c r="AW2032" i="1"/>
  <c r="S2032" i="1"/>
  <c r="H2032" i="1"/>
  <c r="AJ2031" i="1"/>
  <c r="AR2031" i="1"/>
  <c r="AS2031" i="1" s="1"/>
  <c r="AU2031" i="1"/>
  <c r="AW2031" i="1"/>
  <c r="S2031" i="1"/>
  <c r="H2031" i="1"/>
  <c r="AJ2030" i="1"/>
  <c r="AK2030" i="1" s="1"/>
  <c r="AR2030" i="1"/>
  <c r="AS2030" i="1" s="1"/>
  <c r="AU2030" i="1"/>
  <c r="AW2030" i="1"/>
  <c r="S2030" i="1"/>
  <c r="H2030" i="1"/>
  <c r="AJ2029" i="1"/>
  <c r="AR2029" i="1"/>
  <c r="AS2029" i="1" s="1"/>
  <c r="AU2029" i="1"/>
  <c r="AW2029" i="1"/>
  <c r="S2029" i="1"/>
  <c r="H2029" i="1"/>
  <c r="AJ2028" i="1"/>
  <c r="AR2028" i="1"/>
  <c r="AS2028" i="1" s="1"/>
  <c r="AV2028" i="1" s="1"/>
  <c r="AU2028" i="1"/>
  <c r="AW2028" i="1"/>
  <c r="S2028" i="1"/>
  <c r="H2028" i="1"/>
  <c r="AJ2027" i="1"/>
  <c r="AK2027" i="1" s="1"/>
  <c r="AR2027" i="1"/>
  <c r="AS2027" i="1" s="1"/>
  <c r="AV2027" i="1" s="1"/>
  <c r="AU2027" i="1"/>
  <c r="AW2027" i="1"/>
  <c r="S2027" i="1"/>
  <c r="H2027" i="1"/>
  <c r="AJ2026" i="1"/>
  <c r="AK2026" i="1" s="1"/>
  <c r="AR2026" i="1"/>
  <c r="AS2026" i="1" s="1"/>
  <c r="AV2026" i="1" s="1"/>
  <c r="AU2026" i="1"/>
  <c r="AW2026" i="1"/>
  <c r="S2026" i="1"/>
  <c r="H2026" i="1"/>
  <c r="AJ2025" i="1"/>
  <c r="AK2025" i="1" s="1"/>
  <c r="AR2025" i="1"/>
  <c r="AS2025" i="1" s="1"/>
  <c r="AV2025" i="1" s="1"/>
  <c r="AU2025" i="1"/>
  <c r="AW2025" i="1"/>
  <c r="S2025" i="1"/>
  <c r="H2025" i="1"/>
  <c r="AJ2024" i="1"/>
  <c r="AK2024" i="1" s="1"/>
  <c r="AR2024" i="1"/>
  <c r="AS2024" i="1" s="1"/>
  <c r="AV2024" i="1" s="1"/>
  <c r="AU2024" i="1"/>
  <c r="AW2024" i="1"/>
  <c r="S2024" i="1"/>
  <c r="H2024" i="1"/>
  <c r="AJ2023" i="1"/>
  <c r="AK2023" i="1" s="1"/>
  <c r="AR2023" i="1"/>
  <c r="AS2023" i="1" s="1"/>
  <c r="AV2023" i="1" s="1"/>
  <c r="AU2023" i="1"/>
  <c r="AW2023" i="1"/>
  <c r="S2023" i="1"/>
  <c r="H2023" i="1"/>
  <c r="AJ2022" i="1"/>
  <c r="AK2022" i="1" s="1"/>
  <c r="AR2022" i="1"/>
  <c r="AS2022" i="1" s="1"/>
  <c r="AU2022" i="1"/>
  <c r="AW2022" i="1"/>
  <c r="S2022" i="1"/>
  <c r="H2022" i="1"/>
  <c r="AJ2021" i="1"/>
  <c r="AR2021" i="1"/>
  <c r="AS2021" i="1" s="1"/>
  <c r="AU2021" i="1"/>
  <c r="AW2021" i="1"/>
  <c r="S2021" i="1"/>
  <c r="H2021" i="1"/>
  <c r="AJ2020" i="1"/>
  <c r="AR2020" i="1"/>
  <c r="AS2020" i="1" s="1"/>
  <c r="AU2020" i="1"/>
  <c r="AW2020" i="1"/>
  <c r="S2020" i="1"/>
  <c r="H2020" i="1"/>
  <c r="AJ2019" i="1"/>
  <c r="AK2019" i="1" s="1"/>
  <c r="AR2019" i="1"/>
  <c r="AS2019" i="1" s="1"/>
  <c r="AV2019" i="1" s="1"/>
  <c r="AU2019" i="1"/>
  <c r="AW2019" i="1"/>
  <c r="S2019" i="1"/>
  <c r="H2019" i="1"/>
  <c r="AJ2018" i="1"/>
  <c r="AR2018" i="1"/>
  <c r="AS2018" i="1" s="1"/>
  <c r="AV2018" i="1" s="1"/>
  <c r="AU2018" i="1"/>
  <c r="AW2018" i="1"/>
  <c r="S2018" i="1"/>
  <c r="H2018" i="1"/>
  <c r="AJ2017" i="1"/>
  <c r="AR2017" i="1"/>
  <c r="AS2017" i="1" s="1"/>
  <c r="AU2017" i="1"/>
  <c r="AW2017" i="1"/>
  <c r="S2017" i="1"/>
  <c r="H2017" i="1"/>
  <c r="AJ2016" i="1"/>
  <c r="AL2016" i="1" s="1"/>
  <c r="AR2016" i="1"/>
  <c r="AS2016" i="1" s="1"/>
  <c r="AU2016" i="1"/>
  <c r="AW2016" i="1"/>
  <c r="S2016" i="1"/>
  <c r="H2016" i="1"/>
  <c r="AJ2015" i="1"/>
  <c r="AK2015" i="1" s="1"/>
  <c r="AR2015" i="1"/>
  <c r="AS2015" i="1" s="1"/>
  <c r="AU2015" i="1"/>
  <c r="AW2015" i="1"/>
  <c r="S2015" i="1"/>
  <c r="H2015" i="1"/>
  <c r="AJ2014" i="1"/>
  <c r="AK2014" i="1" s="1"/>
  <c r="AR2014" i="1"/>
  <c r="AS2014" i="1" s="1"/>
  <c r="AU2014" i="1"/>
  <c r="AW2014" i="1"/>
  <c r="S2014" i="1"/>
  <c r="H2014" i="1"/>
  <c r="AJ2013" i="1"/>
  <c r="AR2013" i="1"/>
  <c r="AS2013" i="1" s="1"/>
  <c r="AV2013" i="1" s="1"/>
  <c r="AU2013" i="1"/>
  <c r="AW2013" i="1"/>
  <c r="S2013" i="1"/>
  <c r="H2013" i="1"/>
  <c r="AJ2012" i="1"/>
  <c r="AK2012" i="1" s="1"/>
  <c r="AR2012" i="1"/>
  <c r="AS2012" i="1" s="1"/>
  <c r="AU2012" i="1"/>
  <c r="AW2012" i="1"/>
  <c r="S2012" i="1"/>
  <c r="H2012" i="1"/>
  <c r="AJ2011" i="1"/>
  <c r="AK2011" i="1" s="1"/>
  <c r="AR2011" i="1"/>
  <c r="AS2011" i="1" s="1"/>
  <c r="AU2011" i="1"/>
  <c r="AW2011" i="1"/>
  <c r="S2011" i="1"/>
  <c r="H2011" i="1"/>
  <c r="AJ2010" i="1"/>
  <c r="AR2010" i="1"/>
  <c r="AS2010" i="1" s="1"/>
  <c r="AU2010" i="1"/>
  <c r="AW2010" i="1"/>
  <c r="S2010" i="1"/>
  <c r="H2010" i="1"/>
  <c r="AJ2009" i="1"/>
  <c r="AR2009" i="1"/>
  <c r="AS2009" i="1" s="1"/>
  <c r="AV2009" i="1" s="1"/>
  <c r="AU2009" i="1"/>
  <c r="AW2009" i="1"/>
  <c r="S2009" i="1"/>
  <c r="H2009" i="1"/>
  <c r="AJ2008" i="1"/>
  <c r="AR2008" i="1"/>
  <c r="AS2008" i="1" s="1"/>
  <c r="AU2008" i="1"/>
  <c r="AW2008" i="1"/>
  <c r="S2008" i="1"/>
  <c r="H2008" i="1"/>
  <c r="AJ2007" i="1"/>
  <c r="AR2007" i="1"/>
  <c r="AS2007" i="1" s="1"/>
  <c r="AU2007" i="1"/>
  <c r="AW2007" i="1"/>
  <c r="S2007" i="1"/>
  <c r="H2007" i="1"/>
  <c r="AJ2006" i="1"/>
  <c r="AK2006" i="1" s="1"/>
  <c r="AR2006" i="1"/>
  <c r="AS2006" i="1" s="1"/>
  <c r="AU2006" i="1"/>
  <c r="AW2006" i="1"/>
  <c r="S2006" i="1"/>
  <c r="H2006" i="1"/>
  <c r="AJ2005" i="1"/>
  <c r="AR2005" i="1"/>
  <c r="AS2005" i="1" s="1"/>
  <c r="AU2005" i="1"/>
  <c r="AW2005" i="1"/>
  <c r="S2005" i="1"/>
  <c r="H2005" i="1"/>
  <c r="AJ2004" i="1"/>
  <c r="AK2004" i="1" s="1"/>
  <c r="AR2004" i="1"/>
  <c r="AS2004" i="1" s="1"/>
  <c r="AV2004" i="1" s="1"/>
  <c r="AU2004" i="1"/>
  <c r="AW2004" i="1"/>
  <c r="S2004" i="1"/>
  <c r="H2004" i="1"/>
  <c r="AJ2003" i="1"/>
  <c r="AK2003" i="1" s="1"/>
  <c r="AR2003" i="1"/>
  <c r="AS2003" i="1" s="1"/>
  <c r="AV2003" i="1" s="1"/>
  <c r="AU2003" i="1"/>
  <c r="AW2003" i="1"/>
  <c r="S2003" i="1"/>
  <c r="H2003" i="1"/>
  <c r="AJ2002" i="1"/>
  <c r="AR2002" i="1"/>
  <c r="AS2002" i="1" s="1"/>
  <c r="AU2002" i="1"/>
  <c r="AW2002" i="1"/>
  <c r="S2002" i="1"/>
  <c r="H2002" i="1"/>
  <c r="AJ2001" i="1"/>
  <c r="AR2001" i="1"/>
  <c r="AS2001" i="1" s="1"/>
  <c r="AU2001" i="1"/>
  <c r="AW2001" i="1"/>
  <c r="S2001" i="1"/>
  <c r="H2001" i="1"/>
  <c r="AJ2000" i="1"/>
  <c r="AR2000" i="1"/>
  <c r="AS2000" i="1" s="1"/>
  <c r="AV2000" i="1" s="1"/>
  <c r="AU2000" i="1"/>
  <c r="AW2000" i="1"/>
  <c r="S2000" i="1"/>
  <c r="H2000" i="1"/>
  <c r="AJ1999" i="1"/>
  <c r="AR1999" i="1"/>
  <c r="AS1999" i="1" s="1"/>
  <c r="AU1999" i="1"/>
  <c r="AW1999" i="1"/>
  <c r="S1999" i="1"/>
  <c r="H1999" i="1"/>
  <c r="AJ1998" i="1"/>
  <c r="AR1998" i="1"/>
  <c r="AS1998" i="1" s="1"/>
  <c r="AU1998" i="1"/>
  <c r="AW1998" i="1"/>
  <c r="S1998" i="1"/>
  <c r="H1998" i="1"/>
  <c r="AJ1997" i="1"/>
  <c r="AK1997" i="1" s="1"/>
  <c r="AR1997" i="1"/>
  <c r="AS1997" i="1" s="1"/>
  <c r="AU1997" i="1"/>
  <c r="AW1997" i="1"/>
  <c r="S1997" i="1"/>
  <c r="H1997" i="1"/>
  <c r="AJ1996" i="1"/>
  <c r="AR1996" i="1"/>
  <c r="AS1996" i="1" s="1"/>
  <c r="AU1996" i="1"/>
  <c r="AW1996" i="1"/>
  <c r="S1996" i="1"/>
  <c r="H1996" i="1"/>
  <c r="AJ1995" i="1"/>
  <c r="AK1995" i="1" s="1"/>
  <c r="AR1995" i="1"/>
  <c r="AS1995" i="1" s="1"/>
  <c r="AU1995" i="1"/>
  <c r="AW1995" i="1"/>
  <c r="S1995" i="1"/>
  <c r="H1995" i="1"/>
  <c r="AJ1994" i="1"/>
  <c r="AR1994" i="1"/>
  <c r="AS1994" i="1" s="1"/>
  <c r="AU1994" i="1"/>
  <c r="AW1994" i="1"/>
  <c r="S1994" i="1"/>
  <c r="H1994" i="1"/>
  <c r="AJ1993" i="1"/>
  <c r="AR1993" i="1"/>
  <c r="AS1993" i="1" s="1"/>
  <c r="AV1993" i="1" s="1"/>
  <c r="AU1993" i="1"/>
  <c r="AW1993" i="1"/>
  <c r="S1993" i="1"/>
  <c r="H1993" i="1"/>
  <c r="AJ1992" i="1"/>
  <c r="AR1992" i="1"/>
  <c r="AS1992" i="1" s="1"/>
  <c r="AU1992" i="1"/>
  <c r="AW1992" i="1"/>
  <c r="S1992" i="1"/>
  <c r="H1992" i="1"/>
  <c r="AJ1991" i="1"/>
  <c r="AK1991" i="1" s="1"/>
  <c r="AR1991" i="1"/>
  <c r="AS1991" i="1" s="1"/>
  <c r="AU1991" i="1"/>
  <c r="AW1991" i="1"/>
  <c r="S1991" i="1"/>
  <c r="H1991" i="1"/>
  <c r="AJ1990" i="1"/>
  <c r="AR1990" i="1"/>
  <c r="AS1990" i="1" s="1"/>
  <c r="AV1990" i="1" s="1"/>
  <c r="AU1990" i="1"/>
  <c r="AW1990" i="1"/>
  <c r="S1990" i="1"/>
  <c r="H1990" i="1"/>
  <c r="AJ1989" i="1"/>
  <c r="AK1989" i="1" s="1"/>
  <c r="AR1989" i="1"/>
  <c r="AS1989" i="1" s="1"/>
  <c r="AV1989" i="1" s="1"/>
  <c r="AU1989" i="1"/>
  <c r="AW1989" i="1"/>
  <c r="S1989" i="1"/>
  <c r="H1989" i="1"/>
  <c r="AJ1988" i="1"/>
  <c r="AK1988" i="1" s="1"/>
  <c r="AR1988" i="1"/>
  <c r="AS1988" i="1" s="1"/>
  <c r="AV1988" i="1" s="1"/>
  <c r="AU1988" i="1"/>
  <c r="AW1988" i="1"/>
  <c r="S1988" i="1"/>
  <c r="H1988" i="1"/>
  <c r="AJ1987" i="1"/>
  <c r="AR1987" i="1"/>
  <c r="AS1987" i="1" s="1"/>
  <c r="AU1987" i="1"/>
  <c r="AW1987" i="1"/>
  <c r="S1987" i="1"/>
  <c r="H1987" i="1"/>
  <c r="AJ1986" i="1"/>
  <c r="AR1986" i="1"/>
  <c r="AS1986" i="1" s="1"/>
  <c r="AU1986" i="1"/>
  <c r="AW1986" i="1"/>
  <c r="S1986" i="1"/>
  <c r="H1986" i="1"/>
  <c r="AJ1985" i="1"/>
  <c r="AR1985" i="1"/>
  <c r="AS1985" i="1" s="1"/>
  <c r="AU1985" i="1"/>
  <c r="AW1985" i="1"/>
  <c r="S1985" i="1"/>
  <c r="H1985" i="1"/>
  <c r="AJ1984" i="1"/>
  <c r="AR1984" i="1"/>
  <c r="AS1984" i="1" s="1"/>
  <c r="AV1984" i="1" s="1"/>
  <c r="AU1984" i="1"/>
  <c r="AW1984" i="1"/>
  <c r="S1984" i="1"/>
  <c r="H1984" i="1"/>
  <c r="AJ1983" i="1"/>
  <c r="AK1983" i="1" s="1"/>
  <c r="AR1983" i="1"/>
  <c r="AS1983" i="1" s="1"/>
  <c r="AU1983" i="1"/>
  <c r="AW1983" i="1"/>
  <c r="S1983" i="1"/>
  <c r="H1983" i="1"/>
  <c r="AJ1982" i="1"/>
  <c r="AR1982" i="1"/>
  <c r="AS1982" i="1" s="1"/>
  <c r="AV1982" i="1" s="1"/>
  <c r="AU1982" i="1"/>
  <c r="AW1982" i="1"/>
  <c r="S1982" i="1"/>
  <c r="H1982" i="1"/>
  <c r="AJ1981" i="1"/>
  <c r="AK1981" i="1" s="1"/>
  <c r="AR1981" i="1"/>
  <c r="AS1981" i="1" s="1"/>
  <c r="AU1981" i="1"/>
  <c r="AW1981" i="1"/>
  <c r="S1981" i="1"/>
  <c r="H1981" i="1"/>
  <c r="AJ1980" i="1"/>
  <c r="AR1980" i="1"/>
  <c r="AS1980" i="1" s="1"/>
  <c r="AU1980" i="1"/>
  <c r="AW1980" i="1"/>
  <c r="S1980" i="1"/>
  <c r="H1980" i="1"/>
  <c r="AJ1979" i="1"/>
  <c r="AR1979" i="1"/>
  <c r="AS1979" i="1" s="1"/>
  <c r="AU1979" i="1"/>
  <c r="AW1979" i="1"/>
  <c r="S1979" i="1"/>
  <c r="H1979" i="1"/>
  <c r="AJ1978" i="1"/>
  <c r="AR1978" i="1"/>
  <c r="AS1978" i="1" s="1"/>
  <c r="AU1978" i="1"/>
  <c r="AW1978" i="1"/>
  <c r="S1978" i="1"/>
  <c r="H1978" i="1"/>
  <c r="AJ1977" i="1"/>
  <c r="AL1977" i="1" s="1"/>
  <c r="AR1977" i="1"/>
  <c r="AS1977" i="1" s="1"/>
  <c r="AU1977" i="1"/>
  <c r="AW1977" i="1"/>
  <c r="S1977" i="1"/>
  <c r="H1977" i="1"/>
  <c r="AJ1976" i="1"/>
  <c r="AR1976" i="1"/>
  <c r="AS1976" i="1" s="1"/>
  <c r="AU1976" i="1"/>
  <c r="AW1976" i="1"/>
  <c r="S1976" i="1"/>
  <c r="H1976" i="1"/>
  <c r="AJ1975" i="1"/>
  <c r="AR1975" i="1"/>
  <c r="AS1975" i="1" s="1"/>
  <c r="AV1975" i="1" s="1"/>
  <c r="AU1975" i="1"/>
  <c r="AW1975" i="1"/>
  <c r="S1975" i="1"/>
  <c r="H1975" i="1"/>
  <c r="AJ1974" i="1"/>
  <c r="AL1974" i="1" s="1"/>
  <c r="AR1974" i="1"/>
  <c r="AS1974" i="1" s="1"/>
  <c r="AU1974" i="1"/>
  <c r="AW1974" i="1"/>
  <c r="S1974" i="1"/>
  <c r="H1974" i="1"/>
  <c r="AJ1973" i="1"/>
  <c r="AR1973" i="1"/>
  <c r="AS1973" i="1" s="1"/>
  <c r="AV1973" i="1" s="1"/>
  <c r="AU1973" i="1"/>
  <c r="AW1973" i="1"/>
  <c r="S1973" i="1"/>
  <c r="H1973" i="1"/>
  <c r="AJ1972" i="1"/>
  <c r="AR1972" i="1"/>
  <c r="AS1972" i="1" s="1"/>
  <c r="AU1972" i="1"/>
  <c r="AW1972" i="1"/>
  <c r="S1972" i="1"/>
  <c r="H1972" i="1"/>
  <c r="AJ1971" i="1"/>
  <c r="AR1971" i="1"/>
  <c r="AS1971" i="1" s="1"/>
  <c r="AV1971" i="1" s="1"/>
  <c r="AU1971" i="1"/>
  <c r="AW1971" i="1"/>
  <c r="S1971" i="1"/>
  <c r="H1971" i="1"/>
  <c r="AJ1970" i="1"/>
  <c r="AR1970" i="1"/>
  <c r="AS1970" i="1" s="1"/>
  <c r="AU1970" i="1"/>
  <c r="AW1970" i="1"/>
  <c r="S1970" i="1"/>
  <c r="H1970" i="1"/>
  <c r="AJ1969" i="1"/>
  <c r="AR1969" i="1"/>
  <c r="AS1969" i="1" s="1"/>
  <c r="AU1969" i="1"/>
  <c r="AW1969" i="1"/>
  <c r="S1969" i="1"/>
  <c r="H1969" i="1"/>
  <c r="AJ1968" i="1"/>
  <c r="AK1968" i="1" s="1"/>
  <c r="AR1968" i="1"/>
  <c r="AS1968" i="1" s="1"/>
  <c r="AU1968" i="1"/>
  <c r="AW1968" i="1"/>
  <c r="S1968" i="1"/>
  <c r="H1968" i="1"/>
  <c r="AJ1967" i="1"/>
  <c r="AK1967" i="1" s="1"/>
  <c r="AR1967" i="1"/>
  <c r="AS1967" i="1" s="1"/>
  <c r="AU1967" i="1"/>
  <c r="AW1967" i="1"/>
  <c r="S1967" i="1"/>
  <c r="H1967" i="1"/>
  <c r="AJ1966" i="1"/>
  <c r="AR1966" i="1"/>
  <c r="AS1966" i="1" s="1"/>
  <c r="AU1966" i="1"/>
  <c r="AW1966" i="1"/>
  <c r="S1966" i="1"/>
  <c r="H1966" i="1"/>
  <c r="AJ1965" i="1"/>
  <c r="AK1965" i="1" s="1"/>
  <c r="AR1965" i="1"/>
  <c r="AS1965" i="1" s="1"/>
  <c r="AU1965" i="1"/>
  <c r="AW1965" i="1"/>
  <c r="S1965" i="1"/>
  <c r="H1965" i="1"/>
  <c r="AJ1964" i="1"/>
  <c r="AL1964" i="1" s="1"/>
  <c r="AR1964" i="1"/>
  <c r="AS1964" i="1" s="1"/>
  <c r="AU1964" i="1"/>
  <c r="AW1964" i="1"/>
  <c r="S1964" i="1"/>
  <c r="H1964" i="1"/>
  <c r="AJ1963" i="1"/>
  <c r="AR1963" i="1"/>
  <c r="AS1963" i="1" s="1"/>
  <c r="AV1963" i="1" s="1"/>
  <c r="AU1963" i="1"/>
  <c r="AW1963" i="1"/>
  <c r="S1963" i="1"/>
  <c r="H1963" i="1"/>
  <c r="AJ1962" i="1"/>
  <c r="AR1962" i="1"/>
  <c r="AS1962" i="1" s="1"/>
  <c r="AV1962" i="1" s="1"/>
  <c r="AU1962" i="1"/>
  <c r="AW1962" i="1"/>
  <c r="S1962" i="1"/>
  <c r="H1962" i="1"/>
  <c r="AJ1961" i="1"/>
  <c r="AR1961" i="1"/>
  <c r="AS1961" i="1" s="1"/>
  <c r="AU1961" i="1"/>
  <c r="AW1961" i="1"/>
  <c r="S1961" i="1"/>
  <c r="H1961" i="1"/>
  <c r="AJ1960" i="1"/>
  <c r="AR1960" i="1"/>
  <c r="AS1960" i="1" s="1"/>
  <c r="AU1960" i="1"/>
  <c r="AW1960" i="1"/>
  <c r="S1960" i="1"/>
  <c r="H1960" i="1"/>
  <c r="AJ1959" i="1"/>
  <c r="AK1959" i="1" s="1"/>
  <c r="AR1959" i="1"/>
  <c r="AS1959" i="1" s="1"/>
  <c r="AU1959" i="1"/>
  <c r="AW1959" i="1"/>
  <c r="S1959" i="1"/>
  <c r="H1959" i="1"/>
  <c r="AJ1958" i="1"/>
  <c r="AR1958" i="1"/>
  <c r="AS1958" i="1" s="1"/>
  <c r="AU1958" i="1"/>
  <c r="AW1958" i="1"/>
  <c r="S1958" i="1"/>
  <c r="H1958" i="1"/>
  <c r="AJ1957" i="1"/>
  <c r="AR1957" i="1"/>
  <c r="AS1957" i="1" s="1"/>
  <c r="AV1957" i="1" s="1"/>
  <c r="AU1957" i="1"/>
  <c r="AW1957" i="1"/>
  <c r="S1957" i="1"/>
  <c r="H1957" i="1"/>
  <c r="AJ1956" i="1"/>
  <c r="AK1956" i="1" s="1"/>
  <c r="AR1956" i="1"/>
  <c r="AS1956" i="1" s="1"/>
  <c r="AV1956" i="1" s="1"/>
  <c r="AU1956" i="1"/>
  <c r="AW1956" i="1"/>
  <c r="S1956" i="1"/>
  <c r="H1956" i="1"/>
  <c r="AJ1955" i="1"/>
  <c r="AK1955" i="1" s="1"/>
  <c r="AR1955" i="1"/>
  <c r="AS1955" i="1" s="1"/>
  <c r="AV1955" i="1" s="1"/>
  <c r="AU1955" i="1"/>
  <c r="AW1955" i="1"/>
  <c r="S1955" i="1"/>
  <c r="H1955" i="1"/>
  <c r="AJ1954" i="1"/>
  <c r="AR1954" i="1"/>
  <c r="AS1954" i="1" s="1"/>
  <c r="AU1954" i="1"/>
  <c r="AW1954" i="1"/>
  <c r="S1954" i="1"/>
  <c r="H1954" i="1"/>
  <c r="AJ1953" i="1"/>
  <c r="AR1953" i="1"/>
  <c r="AS1953" i="1" s="1"/>
  <c r="AU1953" i="1"/>
  <c r="AW1953" i="1"/>
  <c r="S1953" i="1"/>
  <c r="H1953" i="1"/>
  <c r="AJ1952" i="1"/>
  <c r="AR1952" i="1"/>
  <c r="AS1952" i="1" s="1"/>
  <c r="AU1952" i="1"/>
  <c r="AW1952" i="1"/>
  <c r="S1952" i="1"/>
  <c r="H1952" i="1"/>
  <c r="AJ1951" i="1"/>
  <c r="AL1951" i="1" s="1"/>
  <c r="AR1951" i="1"/>
  <c r="AS1951" i="1" s="1"/>
  <c r="AU1951" i="1"/>
  <c r="AW1951" i="1"/>
  <c r="S1951" i="1"/>
  <c r="H1951" i="1"/>
  <c r="AJ1950" i="1"/>
  <c r="AK1950" i="1" s="1"/>
  <c r="AR1950" i="1"/>
  <c r="AS1950" i="1" s="1"/>
  <c r="AU1950" i="1"/>
  <c r="AW1950" i="1"/>
  <c r="S1950" i="1"/>
  <c r="H1950" i="1"/>
  <c r="AJ1949" i="1"/>
  <c r="AK1949" i="1" s="1"/>
  <c r="AR1949" i="1"/>
  <c r="AS1949" i="1" s="1"/>
  <c r="AV1949" i="1" s="1"/>
  <c r="AU1949" i="1"/>
  <c r="AW1949" i="1"/>
  <c r="S1949" i="1"/>
  <c r="H1949" i="1"/>
  <c r="AJ1948" i="1"/>
  <c r="AK1948" i="1" s="1"/>
  <c r="AR1948" i="1"/>
  <c r="AS1948" i="1" s="1"/>
  <c r="AU1948" i="1"/>
  <c r="AW1948" i="1"/>
  <c r="S1948" i="1"/>
  <c r="H1948" i="1"/>
  <c r="AJ1947" i="1"/>
  <c r="AK1947" i="1" s="1"/>
  <c r="AR1947" i="1"/>
  <c r="AS1947" i="1" s="1"/>
  <c r="AV1947" i="1" s="1"/>
  <c r="AU1947" i="1"/>
  <c r="AW1947" i="1"/>
  <c r="S1947" i="1"/>
  <c r="H1947" i="1"/>
  <c r="AJ1946" i="1"/>
  <c r="AK1946" i="1" s="1"/>
  <c r="AR1946" i="1"/>
  <c r="AS1946" i="1" s="1"/>
  <c r="AV1946" i="1" s="1"/>
  <c r="AU1946" i="1"/>
  <c r="AW1946" i="1"/>
  <c r="S1946" i="1"/>
  <c r="H1946" i="1"/>
  <c r="AJ1945" i="1"/>
  <c r="AK1945" i="1" s="1"/>
  <c r="AR1945" i="1"/>
  <c r="AS1945" i="1" s="1"/>
  <c r="AU1945" i="1"/>
  <c r="AW1945" i="1"/>
  <c r="S1945" i="1"/>
  <c r="H1945" i="1"/>
  <c r="AJ1944" i="1"/>
  <c r="AK1944" i="1" s="1"/>
  <c r="AR1944" i="1"/>
  <c r="AS1944" i="1" s="1"/>
  <c r="AU1944" i="1"/>
  <c r="AW1944" i="1"/>
  <c r="S1944" i="1"/>
  <c r="H1944" i="1"/>
  <c r="AJ1943" i="1"/>
  <c r="AK1943" i="1" s="1"/>
  <c r="AR1943" i="1"/>
  <c r="AS1943" i="1" s="1"/>
  <c r="AV1943" i="1" s="1"/>
  <c r="AU1943" i="1"/>
  <c r="AW1943" i="1"/>
  <c r="S1943" i="1"/>
  <c r="H1943" i="1"/>
  <c r="AJ1942" i="1"/>
  <c r="AR1942" i="1"/>
  <c r="AS1942" i="1" s="1"/>
  <c r="AU1942" i="1"/>
  <c r="AW1942" i="1"/>
  <c r="S1942" i="1"/>
  <c r="H1942" i="1"/>
  <c r="AJ1941" i="1"/>
  <c r="AK1941" i="1" s="1"/>
  <c r="AR1941" i="1"/>
  <c r="AS1941" i="1" s="1"/>
  <c r="AU1941" i="1"/>
  <c r="AW1941" i="1"/>
  <c r="S1941" i="1"/>
  <c r="H1941" i="1"/>
  <c r="AJ1940" i="1"/>
  <c r="AK1940" i="1" s="1"/>
  <c r="AR1940" i="1"/>
  <c r="AS1940" i="1" s="1"/>
  <c r="AU1940" i="1"/>
  <c r="AW1940" i="1"/>
  <c r="S1940" i="1"/>
  <c r="H1940" i="1"/>
  <c r="AJ1939" i="1"/>
  <c r="AL1939" i="1" s="1"/>
  <c r="AR1939" i="1"/>
  <c r="AS1939" i="1" s="1"/>
  <c r="AU1939" i="1"/>
  <c r="AW1939" i="1"/>
  <c r="S1939" i="1"/>
  <c r="H1939" i="1"/>
  <c r="AJ1938" i="1"/>
  <c r="AR1938" i="1"/>
  <c r="AS1938" i="1" s="1"/>
  <c r="AV1938" i="1" s="1"/>
  <c r="AU1938" i="1"/>
  <c r="AW1938" i="1"/>
  <c r="S1938" i="1"/>
  <c r="H1938" i="1"/>
  <c r="H1924" i="1"/>
  <c r="H1925" i="1"/>
  <c r="H1926" i="1"/>
  <c r="H1927" i="1"/>
  <c r="H1928" i="1"/>
  <c r="H1929" i="1"/>
  <c r="H1930" i="1"/>
  <c r="H1931" i="1"/>
  <c r="AJ1937" i="1"/>
  <c r="AJ1924" i="1"/>
  <c r="AJ1925" i="1"/>
  <c r="AJ1926" i="1"/>
  <c r="AJ1927" i="1"/>
  <c r="AK1927" i="1" s="1"/>
  <c r="AJ1928" i="1"/>
  <c r="AJ1929" i="1"/>
  <c r="AK1929" i="1" s="1"/>
  <c r="AJ1930" i="1"/>
  <c r="AL1930" i="1" s="1"/>
  <c r="AJ1931" i="1"/>
  <c r="AK1931" i="1" s="1"/>
  <c r="AR1937" i="1"/>
  <c r="AS1937" i="1" s="1"/>
  <c r="AV1937" i="1" s="1"/>
  <c r="AR1918" i="1"/>
  <c r="AS1918" i="1" s="1"/>
  <c r="AV1918" i="1" s="1"/>
  <c r="AR1919" i="1"/>
  <c r="AS1919" i="1" s="1"/>
  <c r="AR1920" i="1"/>
  <c r="AS1920" i="1" s="1"/>
  <c r="AR1921" i="1"/>
  <c r="AS1921" i="1" s="1"/>
  <c r="AV1921" i="1" s="1"/>
  <c r="AR1922" i="1"/>
  <c r="AS1922" i="1" s="1"/>
  <c r="AV1922" i="1" s="1"/>
  <c r="AR1923" i="1"/>
  <c r="AS1923" i="1" s="1"/>
  <c r="AR1924" i="1"/>
  <c r="AS1924" i="1" s="1"/>
  <c r="AR1925" i="1"/>
  <c r="AS1925" i="1" s="1"/>
  <c r="AV1925" i="1" s="1"/>
  <c r="AR1926" i="1"/>
  <c r="AS1926" i="1" s="1"/>
  <c r="AR1927" i="1"/>
  <c r="AS1927" i="1" s="1"/>
  <c r="AV1927" i="1" s="1"/>
  <c r="AR1928" i="1"/>
  <c r="AS1928" i="1" s="1"/>
  <c r="AV1928" i="1" s="1"/>
  <c r="AR1929" i="1"/>
  <c r="AS1929" i="1" s="1"/>
  <c r="AR1930" i="1"/>
  <c r="AS1930" i="1" s="1"/>
  <c r="AV1930" i="1" s="1"/>
  <c r="AR1931" i="1"/>
  <c r="AS1931" i="1" s="1"/>
  <c r="AR1932" i="1"/>
  <c r="AS1932" i="1" s="1"/>
  <c r="AR1933" i="1"/>
  <c r="AS1933" i="1" s="1"/>
  <c r="AR1934" i="1"/>
  <c r="AS1934" i="1" s="1"/>
  <c r="AV1934" i="1" s="1"/>
  <c r="AR1935" i="1"/>
  <c r="AS1935" i="1" s="1"/>
  <c r="AV1935" i="1" s="1"/>
  <c r="AR1936" i="1"/>
  <c r="AS1936" i="1" s="1"/>
  <c r="AU1937" i="1"/>
  <c r="AW1937" i="1"/>
  <c r="S1937" i="1"/>
  <c r="H1918" i="1"/>
  <c r="H1919" i="1"/>
  <c r="H1920" i="1"/>
  <c r="H1921" i="1"/>
  <c r="H1922" i="1"/>
  <c r="H1923" i="1"/>
  <c r="H1937" i="1"/>
  <c r="H1917" i="1"/>
  <c r="H1932" i="1"/>
  <c r="H1933" i="1"/>
  <c r="H1934" i="1"/>
  <c r="H1935" i="1"/>
  <c r="AJ1936" i="1"/>
  <c r="AJ1923" i="1"/>
  <c r="AK1923" i="1" s="1"/>
  <c r="AJ1932" i="1"/>
  <c r="AJ1933" i="1"/>
  <c r="AK1933" i="1" s="1"/>
  <c r="AJ1934" i="1"/>
  <c r="AL1934" i="1" s="1"/>
  <c r="AJ1935" i="1"/>
  <c r="AK1935" i="1" s="1"/>
  <c r="AR1917" i="1"/>
  <c r="AS1917" i="1" s="1"/>
  <c r="AU1936" i="1"/>
  <c r="AW1936" i="1"/>
  <c r="S1936" i="1"/>
  <c r="H1936" i="1"/>
  <c r="H1916" i="1"/>
  <c r="AJ1922" i="1"/>
  <c r="AR1916" i="1"/>
  <c r="AS1916" i="1" s="1"/>
  <c r="AV1916" i="1" s="1"/>
  <c r="AU1935" i="1"/>
  <c r="AW1935" i="1"/>
  <c r="S1935" i="1"/>
  <c r="H1915" i="1"/>
  <c r="AJ1921" i="1"/>
  <c r="AR1915" i="1"/>
  <c r="AS1915" i="1" s="1"/>
  <c r="AU1934" i="1"/>
  <c r="AW1934" i="1"/>
  <c r="S1934" i="1"/>
  <c r="H1914" i="1"/>
  <c r="AJ1920" i="1"/>
  <c r="AK1920" i="1" s="1"/>
  <c r="AR1914" i="1"/>
  <c r="AS1914" i="1" s="1"/>
  <c r="AU1933" i="1"/>
  <c r="AW1933" i="1"/>
  <c r="S1933" i="1"/>
  <c r="H1913" i="1"/>
  <c r="AJ1919" i="1"/>
  <c r="AK1919" i="1" s="1"/>
  <c r="AR1913" i="1"/>
  <c r="AS1913" i="1" s="1"/>
  <c r="AU1932" i="1"/>
  <c r="AW1932" i="1"/>
  <c r="S1932" i="1"/>
  <c r="H1912" i="1"/>
  <c r="AJ1918" i="1"/>
  <c r="AK1918" i="1" s="1"/>
  <c r="AR1912" i="1"/>
  <c r="AS1912" i="1" s="1"/>
  <c r="AU1931" i="1"/>
  <c r="AW1931" i="1"/>
  <c r="S1931" i="1"/>
  <c r="H1911" i="1"/>
  <c r="AJ1917" i="1"/>
  <c r="AK1917" i="1" s="1"/>
  <c r="AR1911" i="1"/>
  <c r="AS1911" i="1" s="1"/>
  <c r="AV1911" i="1" s="1"/>
  <c r="AU1930" i="1"/>
  <c r="AW1930" i="1"/>
  <c r="S1930" i="1"/>
  <c r="H1910" i="1"/>
  <c r="AJ1916" i="1"/>
  <c r="AR1910" i="1"/>
  <c r="AS1910" i="1" s="1"/>
  <c r="AU1929" i="1"/>
  <c r="AW1929" i="1"/>
  <c r="S1929" i="1"/>
  <c r="H1909" i="1"/>
  <c r="AJ1915" i="1"/>
  <c r="AK1915" i="1" s="1"/>
  <c r="AR1909" i="1"/>
  <c r="AS1909" i="1" s="1"/>
  <c r="AU1928" i="1"/>
  <c r="AW1928" i="1"/>
  <c r="S1928" i="1"/>
  <c r="H1908" i="1"/>
  <c r="AJ1914" i="1"/>
  <c r="AR1908" i="1"/>
  <c r="AS1908" i="1" s="1"/>
  <c r="AU1927" i="1"/>
  <c r="AW1927" i="1"/>
  <c r="S1927" i="1"/>
  <c r="H1907" i="1"/>
  <c r="AJ1913" i="1"/>
  <c r="AR1907" i="1"/>
  <c r="AS1907" i="1" s="1"/>
  <c r="AU1926" i="1"/>
  <c r="AW1926" i="1"/>
  <c r="S1926" i="1"/>
  <c r="H1906" i="1"/>
  <c r="AJ1912" i="1"/>
  <c r="AR1906" i="1"/>
  <c r="AS1906" i="1" s="1"/>
  <c r="AU1925" i="1"/>
  <c r="AW1925" i="1"/>
  <c r="S1925" i="1"/>
  <c r="H1905" i="1"/>
  <c r="AJ1911" i="1"/>
  <c r="AK1911" i="1" s="1"/>
  <c r="AR1905" i="1"/>
  <c r="AS1905" i="1" s="1"/>
  <c r="AV1905" i="1" s="1"/>
  <c r="AU1924" i="1"/>
  <c r="AW1924" i="1"/>
  <c r="S1924" i="1"/>
  <c r="H1904" i="1"/>
  <c r="AJ1910" i="1"/>
  <c r="AK1910" i="1" s="1"/>
  <c r="AR1904" i="1"/>
  <c r="AS1904" i="1" s="1"/>
  <c r="AV1904" i="1" s="1"/>
  <c r="AU1923" i="1"/>
  <c r="AW1923" i="1"/>
  <c r="S1923" i="1"/>
  <c r="H1903" i="1"/>
  <c r="AJ1909" i="1"/>
  <c r="AK1909" i="1" s="1"/>
  <c r="AR1903" i="1"/>
  <c r="AS1903" i="1" s="1"/>
  <c r="AV1903" i="1" s="1"/>
  <c r="AU1922" i="1"/>
  <c r="AW1922" i="1"/>
  <c r="S1922" i="1"/>
  <c r="H1902" i="1"/>
  <c r="AJ1908" i="1"/>
  <c r="AR1902" i="1"/>
  <c r="AS1902" i="1" s="1"/>
  <c r="AU1921" i="1"/>
  <c r="AW1921" i="1"/>
  <c r="S1921" i="1"/>
  <c r="H1901" i="1"/>
  <c r="AJ1907" i="1"/>
  <c r="AR1901" i="1"/>
  <c r="AS1901" i="1" s="1"/>
  <c r="AV1901" i="1" s="1"/>
  <c r="AU1920" i="1"/>
  <c r="AW1920" i="1"/>
  <c r="S1920" i="1"/>
  <c r="H1900" i="1"/>
  <c r="E11" i="17"/>
  <c r="E8" i="17"/>
  <c r="AJ1906" i="1"/>
  <c r="AR1900" i="1"/>
  <c r="AS1900" i="1" s="1"/>
  <c r="AU1919" i="1"/>
  <c r="AW1919" i="1"/>
  <c r="S1919" i="1"/>
  <c r="H1899" i="1"/>
  <c r="AJ1905" i="1"/>
  <c r="AR1899" i="1"/>
  <c r="AS1899" i="1" s="1"/>
  <c r="AV1899" i="1" s="1"/>
  <c r="AU1918" i="1"/>
  <c r="AW1918" i="1"/>
  <c r="S1918" i="1"/>
  <c r="H1898" i="1"/>
  <c r="AJ1904" i="1"/>
  <c r="AK1904" i="1" s="1"/>
  <c r="AR1898" i="1"/>
  <c r="AS1898" i="1" s="1"/>
  <c r="AV1898" i="1" s="1"/>
  <c r="AU1917" i="1"/>
  <c r="AW1917" i="1"/>
  <c r="S1917" i="1"/>
  <c r="H1897" i="1"/>
  <c r="AJ1903" i="1"/>
  <c r="AK1903" i="1" s="1"/>
  <c r="AR1897" i="1"/>
  <c r="AS1897" i="1" s="1"/>
  <c r="AU1916" i="1"/>
  <c r="AW1916" i="1"/>
  <c r="S1916" i="1"/>
  <c r="H1896" i="1"/>
  <c r="AJ1902" i="1"/>
  <c r="AK1902" i="1" s="1"/>
  <c r="AR1896" i="1"/>
  <c r="AS1896" i="1" s="1"/>
  <c r="AU1915" i="1"/>
  <c r="AW1915" i="1"/>
  <c r="S1915" i="1"/>
  <c r="H1895" i="1"/>
  <c r="AJ1901" i="1"/>
  <c r="AK1901" i="1" s="1"/>
  <c r="AR1895" i="1"/>
  <c r="AS1895" i="1" s="1"/>
  <c r="AV1895" i="1" s="1"/>
  <c r="AU1914" i="1"/>
  <c r="AW1914" i="1"/>
  <c r="S1914" i="1"/>
  <c r="H1894" i="1"/>
  <c r="AJ1900" i="1"/>
  <c r="AK1900" i="1" s="1"/>
  <c r="AR1894" i="1"/>
  <c r="AS1894" i="1" s="1"/>
  <c r="AV1894" i="1" s="1"/>
  <c r="AU1913" i="1"/>
  <c r="AW1913" i="1"/>
  <c r="S1913" i="1"/>
  <c r="H1893" i="1"/>
  <c r="AJ1899" i="1"/>
  <c r="AR1893" i="1"/>
  <c r="AS1893" i="1" s="1"/>
  <c r="AV1893" i="1" s="1"/>
  <c r="AU1912" i="1"/>
  <c r="AW1912" i="1"/>
  <c r="S1912" i="1"/>
  <c r="H1892" i="1"/>
  <c r="AJ1898" i="1"/>
  <c r="AK1898" i="1" s="1"/>
  <c r="AR1892" i="1"/>
  <c r="AS1892" i="1" s="1"/>
  <c r="AV1892" i="1" s="1"/>
  <c r="AU1911" i="1"/>
  <c r="AW1911" i="1"/>
  <c r="S1911" i="1"/>
  <c r="H1891" i="1"/>
  <c r="AJ1897" i="1"/>
  <c r="AK1897" i="1" s="1"/>
  <c r="AR1891" i="1"/>
  <c r="AS1891" i="1" s="1"/>
  <c r="AV1891" i="1" s="1"/>
  <c r="AU1910" i="1"/>
  <c r="AW1910" i="1"/>
  <c r="S1910" i="1"/>
  <c r="H1890" i="1"/>
  <c r="AJ1896" i="1"/>
  <c r="AK1896" i="1" s="1"/>
  <c r="AR1890" i="1"/>
  <c r="AS1890" i="1" s="1"/>
  <c r="AV1890" i="1" s="1"/>
  <c r="AU1909" i="1"/>
  <c r="AW1909" i="1"/>
  <c r="S1909" i="1"/>
  <c r="H1889" i="1"/>
  <c r="AJ1895" i="1"/>
  <c r="AR1889" i="1"/>
  <c r="AS1889" i="1" s="1"/>
  <c r="AV1889" i="1" s="1"/>
  <c r="AU1908" i="1"/>
  <c r="AW1908" i="1"/>
  <c r="S1908" i="1"/>
  <c r="H1888" i="1"/>
  <c r="AJ1894" i="1"/>
  <c r="AK1894" i="1" s="1"/>
  <c r="AR1888" i="1"/>
  <c r="AS1888" i="1" s="1"/>
  <c r="AU1907" i="1"/>
  <c r="AW1907" i="1"/>
  <c r="S1907" i="1"/>
  <c r="H1887" i="1"/>
  <c r="AJ1893" i="1"/>
  <c r="AR1887" i="1"/>
  <c r="AS1887" i="1" s="1"/>
  <c r="AV1887" i="1" s="1"/>
  <c r="AU1906" i="1"/>
  <c r="AW1906" i="1"/>
  <c r="S1906" i="1"/>
  <c r="H1886" i="1"/>
  <c r="AJ1892" i="1"/>
  <c r="AK1892" i="1" s="1"/>
  <c r="AR1886" i="1"/>
  <c r="AS1886" i="1" s="1"/>
  <c r="AU1905" i="1"/>
  <c r="AW1905" i="1"/>
  <c r="S1905" i="1"/>
  <c r="H1885" i="1"/>
  <c r="AJ1891" i="1"/>
  <c r="AL1891" i="1" s="1"/>
  <c r="AR1885" i="1"/>
  <c r="AS1885" i="1" s="1"/>
  <c r="AU1904" i="1"/>
  <c r="AW1904" i="1"/>
  <c r="S1904" i="1"/>
  <c r="H1884" i="1"/>
  <c r="AJ1890" i="1"/>
  <c r="AR1884" i="1"/>
  <c r="AS1884" i="1" s="1"/>
  <c r="AU1903" i="1"/>
  <c r="AW1903" i="1"/>
  <c r="S1903" i="1"/>
  <c r="H1883" i="1"/>
  <c r="AJ1889" i="1"/>
  <c r="AR1883" i="1"/>
  <c r="AS1883" i="1" s="1"/>
  <c r="AU1902" i="1"/>
  <c r="AW1902" i="1"/>
  <c r="S1902" i="1"/>
  <c r="H1882" i="1"/>
  <c r="AJ1888" i="1"/>
  <c r="AK1888" i="1" s="1"/>
  <c r="AR1882" i="1"/>
  <c r="AS1882" i="1" s="1"/>
  <c r="AU1901" i="1"/>
  <c r="AW1901" i="1"/>
  <c r="S1901" i="1"/>
  <c r="H1881" i="1"/>
  <c r="AJ1887" i="1"/>
  <c r="AK1887" i="1" s="1"/>
  <c r="AR1881" i="1"/>
  <c r="AS1881" i="1" s="1"/>
  <c r="AU1900" i="1"/>
  <c r="AW1900" i="1"/>
  <c r="S1900" i="1"/>
  <c r="H1880" i="1"/>
  <c r="AJ1886" i="1"/>
  <c r="AK1886" i="1" s="1"/>
  <c r="AR1880" i="1"/>
  <c r="AS1880" i="1" s="1"/>
  <c r="AV1880" i="1" s="1"/>
  <c r="AU1899" i="1"/>
  <c r="AW1899" i="1"/>
  <c r="S1899" i="1"/>
  <c r="H1879" i="1"/>
  <c r="AJ1885" i="1"/>
  <c r="AK1885" i="1" s="1"/>
  <c r="AR1879" i="1"/>
  <c r="AS1879" i="1" s="1"/>
  <c r="AU1898" i="1"/>
  <c r="AW1898" i="1"/>
  <c r="S1898" i="1"/>
  <c r="H1878" i="1"/>
  <c r="AJ1884" i="1"/>
  <c r="AR1878" i="1"/>
  <c r="AS1878" i="1" s="1"/>
  <c r="AU1897" i="1"/>
  <c r="AW1897" i="1"/>
  <c r="S1897" i="1"/>
  <c r="H1877" i="1"/>
  <c r="AJ1883" i="1"/>
  <c r="AL1883" i="1" s="1"/>
  <c r="AR1877" i="1"/>
  <c r="AS1877" i="1" s="1"/>
  <c r="AU1896" i="1"/>
  <c r="AW1896" i="1"/>
  <c r="S1896" i="1"/>
  <c r="AU1895" i="1"/>
  <c r="AW1895" i="1"/>
  <c r="S1895" i="1"/>
  <c r="AU1894" i="1"/>
  <c r="AW1894" i="1"/>
  <c r="S1894" i="1"/>
  <c r="AU1893" i="1"/>
  <c r="AW1893" i="1"/>
  <c r="S1893" i="1"/>
  <c r="AU1892" i="1"/>
  <c r="AW1892" i="1"/>
  <c r="S1892" i="1"/>
  <c r="AU1891" i="1"/>
  <c r="AW1891" i="1"/>
  <c r="S1891" i="1"/>
  <c r="AU1890" i="1"/>
  <c r="AW1890" i="1"/>
  <c r="S1890" i="1"/>
  <c r="AU1889" i="1"/>
  <c r="AW1889" i="1"/>
  <c r="S1889" i="1"/>
  <c r="AU1888" i="1"/>
  <c r="AW1888" i="1"/>
  <c r="S1888" i="1"/>
  <c r="AU1887" i="1"/>
  <c r="AW1887" i="1"/>
  <c r="S1887" i="1"/>
  <c r="AU1886" i="1"/>
  <c r="AW1886" i="1"/>
  <c r="S1886" i="1"/>
  <c r="AU1885" i="1"/>
  <c r="AW1885" i="1"/>
  <c r="S1885" i="1"/>
  <c r="AU1884" i="1"/>
  <c r="AW1884" i="1"/>
  <c r="S1884" i="1"/>
  <c r="AU1883" i="1"/>
  <c r="AW1883" i="1"/>
  <c r="S1883" i="1"/>
  <c r="AJ1882" i="1"/>
  <c r="AK1882" i="1" s="1"/>
  <c r="AU1882" i="1"/>
  <c r="AW1882" i="1"/>
  <c r="S1882" i="1"/>
  <c r="AJ1881" i="1"/>
  <c r="AU1881" i="1"/>
  <c r="AW1881" i="1"/>
  <c r="S1881" i="1"/>
  <c r="AJ1880" i="1"/>
  <c r="AU1880" i="1"/>
  <c r="AW1880" i="1"/>
  <c r="S1880" i="1"/>
  <c r="AJ1879" i="1"/>
  <c r="AK1879" i="1" s="1"/>
  <c r="AU1879" i="1"/>
  <c r="AW1879" i="1"/>
  <c r="S1879" i="1"/>
  <c r="AJ1878" i="1"/>
  <c r="AK1878" i="1" s="1"/>
  <c r="AU1878" i="1"/>
  <c r="AW1878" i="1"/>
  <c r="S1878" i="1"/>
  <c r="AJ1877" i="1"/>
  <c r="AK1877" i="1" s="1"/>
  <c r="AU1877" i="1"/>
  <c r="AW1877" i="1"/>
  <c r="S1877" i="1"/>
  <c r="H1863" i="1"/>
  <c r="H1864" i="1"/>
  <c r="H1865" i="1"/>
  <c r="H1866" i="1"/>
  <c r="H1867" i="1"/>
  <c r="H1868" i="1"/>
  <c r="H1869" i="1"/>
  <c r="H1870" i="1"/>
  <c r="H1871" i="1"/>
  <c r="H1872" i="1"/>
  <c r="H1873" i="1"/>
  <c r="H1874" i="1"/>
  <c r="H1875" i="1"/>
  <c r="AJ1876" i="1"/>
  <c r="AJ1863" i="1"/>
  <c r="AJ1864" i="1"/>
  <c r="AK1864" i="1" s="1"/>
  <c r="AJ1865" i="1"/>
  <c r="AL1865" i="1" s="1"/>
  <c r="AJ1866" i="1"/>
  <c r="AK1866" i="1" s="1"/>
  <c r="AJ1867" i="1"/>
  <c r="AJ1868" i="1"/>
  <c r="AJ1869" i="1"/>
  <c r="AJ1870" i="1"/>
  <c r="AJ1871" i="1"/>
  <c r="AJ1872" i="1"/>
  <c r="AJ1873" i="1"/>
  <c r="AK1873" i="1" s="1"/>
  <c r="AJ1874" i="1"/>
  <c r="AL1874" i="1" s="1"/>
  <c r="AJ1875" i="1"/>
  <c r="AK1875" i="1" s="1"/>
  <c r="AR1876" i="1"/>
  <c r="AS1876" i="1" s="1"/>
  <c r="AR1857" i="1"/>
  <c r="AS1857" i="1" s="1"/>
  <c r="AR1858" i="1"/>
  <c r="AS1858" i="1" s="1"/>
  <c r="AR1859" i="1"/>
  <c r="AS1859" i="1" s="1"/>
  <c r="AR1860" i="1"/>
  <c r="AS1860" i="1" s="1"/>
  <c r="AR1861" i="1"/>
  <c r="AS1861" i="1" s="1"/>
  <c r="AV1861" i="1" s="1"/>
  <c r="AR1862" i="1"/>
  <c r="AS1862" i="1" s="1"/>
  <c r="AR1863" i="1"/>
  <c r="AS1863" i="1" s="1"/>
  <c r="AV1863" i="1" s="1"/>
  <c r="AR1864" i="1"/>
  <c r="AS1864" i="1" s="1"/>
  <c r="AR1865" i="1"/>
  <c r="AS1865" i="1" s="1"/>
  <c r="AR1866" i="1"/>
  <c r="AS1866" i="1" s="1"/>
  <c r="AV1866" i="1" s="1"/>
  <c r="AR1867" i="1"/>
  <c r="AS1867" i="1" s="1"/>
  <c r="AR1868" i="1"/>
  <c r="AS1868" i="1" s="1"/>
  <c r="AV1868" i="1" s="1"/>
  <c r="AR1869" i="1"/>
  <c r="AS1869" i="1" s="1"/>
  <c r="AR1870" i="1"/>
  <c r="AS1870" i="1" s="1"/>
  <c r="AV1870" i="1" s="1"/>
  <c r="AR1871" i="1"/>
  <c r="AS1871" i="1" s="1"/>
  <c r="AR1872" i="1"/>
  <c r="AS1872" i="1" s="1"/>
  <c r="AV1872" i="1" s="1"/>
  <c r="AR1873" i="1"/>
  <c r="AS1873" i="1" s="1"/>
  <c r="AR1874" i="1"/>
  <c r="AS1874" i="1" s="1"/>
  <c r="AV1874" i="1" s="1"/>
  <c r="AR1875" i="1"/>
  <c r="AS1875" i="1" s="1"/>
  <c r="AU1876" i="1"/>
  <c r="AW1876" i="1"/>
  <c r="S1876" i="1"/>
  <c r="H1857" i="1"/>
  <c r="H1858" i="1"/>
  <c r="H1859" i="1"/>
  <c r="H1860" i="1"/>
  <c r="H1861" i="1"/>
  <c r="H1862" i="1"/>
  <c r="H1876" i="1"/>
  <c r="H1856" i="1"/>
  <c r="AJ1862" i="1"/>
  <c r="AR1856" i="1"/>
  <c r="AS1856" i="1" s="1"/>
  <c r="AU1875" i="1"/>
  <c r="AW1875" i="1"/>
  <c r="S1875" i="1"/>
  <c r="H1855" i="1"/>
  <c r="AJ1861" i="1"/>
  <c r="AK1861" i="1" s="1"/>
  <c r="AR1855" i="1"/>
  <c r="AS1855" i="1" s="1"/>
  <c r="AU1874" i="1"/>
  <c r="AW1874" i="1"/>
  <c r="S1874" i="1"/>
  <c r="H1854" i="1"/>
  <c r="AJ1860" i="1"/>
  <c r="AK1860" i="1" s="1"/>
  <c r="AR1854" i="1"/>
  <c r="AS1854" i="1" s="1"/>
  <c r="AU1873" i="1"/>
  <c r="AW1873" i="1"/>
  <c r="S1873" i="1"/>
  <c r="H1853" i="1"/>
  <c r="AJ1859" i="1"/>
  <c r="AK1859" i="1" s="1"/>
  <c r="AR1853" i="1"/>
  <c r="AS1853" i="1" s="1"/>
  <c r="AU1872" i="1"/>
  <c r="AW1872" i="1"/>
  <c r="S1872" i="1"/>
  <c r="H1852" i="1"/>
  <c r="AJ1858" i="1"/>
  <c r="AK1858" i="1" s="1"/>
  <c r="AR1852" i="1"/>
  <c r="AS1852" i="1" s="1"/>
  <c r="AV1852" i="1" s="1"/>
  <c r="AU1871" i="1"/>
  <c r="AW1871" i="1"/>
  <c r="S1871" i="1"/>
  <c r="H1851" i="1"/>
  <c r="AJ1857" i="1"/>
  <c r="AR1851" i="1"/>
  <c r="AS1851" i="1" s="1"/>
  <c r="AU1870" i="1"/>
  <c r="AW1870" i="1"/>
  <c r="S1870" i="1"/>
  <c r="H1850" i="1"/>
  <c r="R2" i="15"/>
  <c r="S2" i="15"/>
  <c r="AW3" i="1"/>
  <c r="AW4" i="1"/>
  <c r="AW5" i="1"/>
  <c r="AW6" i="1"/>
  <c r="AW7" i="1"/>
  <c r="AW8" i="1"/>
  <c r="AW9" i="1"/>
  <c r="AW10" i="1"/>
  <c r="AW11" i="1"/>
  <c r="AW12" i="1"/>
  <c r="AW13" i="1"/>
  <c r="AW14" i="1"/>
  <c r="AW15" i="1"/>
  <c r="AW16" i="1"/>
  <c r="AW17" i="1"/>
  <c r="AW18" i="1"/>
  <c r="AW19" i="1"/>
  <c r="AW20" i="1"/>
  <c r="AW21" i="1"/>
  <c r="AW22" i="1"/>
  <c r="AW23" i="1"/>
  <c r="AW24" i="1"/>
  <c r="AW25" i="1"/>
  <c r="AW26" i="1"/>
  <c r="AW27" i="1"/>
  <c r="AW28" i="1"/>
  <c r="AW29" i="1"/>
  <c r="AW30" i="1"/>
  <c r="AW31" i="1"/>
  <c r="AW32" i="1"/>
  <c r="AW33" i="1"/>
  <c r="AW34" i="1"/>
  <c r="AW35" i="1"/>
  <c r="AW36" i="1"/>
  <c r="AW37" i="1"/>
  <c r="AW38" i="1"/>
  <c r="AW39" i="1"/>
  <c r="AW40" i="1"/>
  <c r="AW41" i="1"/>
  <c r="AW42" i="1"/>
  <c r="AW43" i="1"/>
  <c r="AW44" i="1"/>
  <c r="AW45" i="1"/>
  <c r="AW46" i="1"/>
  <c r="AW47" i="1"/>
  <c r="AW48" i="1"/>
  <c r="AW49" i="1"/>
  <c r="AW50" i="1"/>
  <c r="AW51" i="1"/>
  <c r="AW52" i="1"/>
  <c r="AW53" i="1"/>
  <c r="AW54" i="1"/>
  <c r="AW55" i="1"/>
  <c r="AW56" i="1"/>
  <c r="AW57" i="1"/>
  <c r="AW58" i="1"/>
  <c r="AW59" i="1"/>
  <c r="AW60" i="1"/>
  <c r="AW61" i="1"/>
  <c r="AW62" i="1"/>
  <c r="AW63" i="1"/>
  <c r="AW64" i="1"/>
  <c r="AW65" i="1"/>
  <c r="AW66" i="1"/>
  <c r="AW67" i="1"/>
  <c r="AW68" i="1"/>
  <c r="AW69" i="1"/>
  <c r="AW70" i="1"/>
  <c r="AW71" i="1"/>
  <c r="AW72" i="1"/>
  <c r="AW73" i="1"/>
  <c r="AW74" i="1"/>
  <c r="AW75" i="1"/>
  <c r="AW76" i="1"/>
  <c r="AW77" i="1"/>
  <c r="AW78" i="1"/>
  <c r="AW79" i="1"/>
  <c r="AW80" i="1"/>
  <c r="AW81" i="1"/>
  <c r="AW82" i="1"/>
  <c r="AW83" i="1"/>
  <c r="AW84" i="1"/>
  <c r="AW85" i="1"/>
  <c r="AW86" i="1"/>
  <c r="AW87" i="1"/>
  <c r="AW88" i="1"/>
  <c r="AW89" i="1"/>
  <c r="AW90" i="1"/>
  <c r="AW91" i="1"/>
  <c r="AW92" i="1"/>
  <c r="AW93" i="1"/>
  <c r="AW94" i="1"/>
  <c r="AW95" i="1"/>
  <c r="AW96" i="1"/>
  <c r="AW97" i="1"/>
  <c r="AW98" i="1"/>
  <c r="AW99" i="1"/>
  <c r="AW100" i="1"/>
  <c r="AW101" i="1"/>
  <c r="AW102" i="1"/>
  <c r="AW103" i="1"/>
  <c r="AW104" i="1"/>
  <c r="AW105" i="1"/>
  <c r="AW106" i="1"/>
  <c r="AW107" i="1"/>
  <c r="AW108" i="1"/>
  <c r="AW109" i="1"/>
  <c r="AW110" i="1"/>
  <c r="AW111" i="1"/>
  <c r="AW112" i="1"/>
  <c r="AW113" i="1"/>
  <c r="AW114" i="1"/>
  <c r="AW115" i="1"/>
  <c r="AW116" i="1"/>
  <c r="AW117" i="1"/>
  <c r="AW118" i="1"/>
  <c r="AW119" i="1"/>
  <c r="AW120" i="1"/>
  <c r="AW121" i="1"/>
  <c r="AW122" i="1"/>
  <c r="AW123" i="1"/>
  <c r="AW124" i="1"/>
  <c r="AW125" i="1"/>
  <c r="AW126" i="1"/>
  <c r="AW127" i="1"/>
  <c r="AW128" i="1"/>
  <c r="AW129" i="1"/>
  <c r="AW130" i="1"/>
  <c r="AW131" i="1"/>
  <c r="AW132" i="1"/>
  <c r="AW133" i="1"/>
  <c r="AW134" i="1"/>
  <c r="AW135" i="1"/>
  <c r="AW136" i="1"/>
  <c r="AW137" i="1"/>
  <c r="AW138" i="1"/>
  <c r="AW139" i="1"/>
  <c r="AW140" i="1"/>
  <c r="AW141" i="1"/>
  <c r="AW142" i="1"/>
  <c r="AW143" i="1"/>
  <c r="AW144" i="1"/>
  <c r="AW145" i="1"/>
  <c r="AW146" i="1"/>
  <c r="AW147" i="1"/>
  <c r="AW148" i="1"/>
  <c r="AW149" i="1"/>
  <c r="AW150" i="1"/>
  <c r="AW151" i="1"/>
  <c r="AW152" i="1"/>
  <c r="AW153" i="1"/>
  <c r="AW154" i="1"/>
  <c r="AW155" i="1"/>
  <c r="AW156" i="1"/>
  <c r="AW157" i="1"/>
  <c r="AW158" i="1"/>
  <c r="AW159" i="1"/>
  <c r="AW160" i="1"/>
  <c r="AW161" i="1"/>
  <c r="AW162" i="1"/>
  <c r="AW163" i="1"/>
  <c r="AW164" i="1"/>
  <c r="AW165" i="1"/>
  <c r="AW166" i="1"/>
  <c r="AW167" i="1"/>
  <c r="AW168" i="1"/>
  <c r="AW169" i="1"/>
  <c r="AW170" i="1"/>
  <c r="AW171" i="1"/>
  <c r="AW172" i="1"/>
  <c r="AW173" i="1"/>
  <c r="AW174" i="1"/>
  <c r="AW175" i="1"/>
  <c r="AW176" i="1"/>
  <c r="AW177" i="1"/>
  <c r="AW178" i="1"/>
  <c r="AW179" i="1"/>
  <c r="AW180" i="1"/>
  <c r="AW181" i="1"/>
  <c r="AW182" i="1"/>
  <c r="AW183" i="1"/>
  <c r="AW184" i="1"/>
  <c r="AW185" i="1"/>
  <c r="AW186" i="1"/>
  <c r="AW187" i="1"/>
  <c r="AW188" i="1"/>
  <c r="AW189" i="1"/>
  <c r="AW190" i="1"/>
  <c r="AW191" i="1"/>
  <c r="AW192" i="1"/>
  <c r="AW193" i="1"/>
  <c r="AW194" i="1"/>
  <c r="AW195" i="1"/>
  <c r="AW196" i="1"/>
  <c r="AW197" i="1"/>
  <c r="AW198" i="1"/>
  <c r="AW199" i="1"/>
  <c r="AW200" i="1"/>
  <c r="AW201" i="1"/>
  <c r="AW202" i="1"/>
  <c r="AW203" i="1"/>
  <c r="AW204" i="1"/>
  <c r="AW205" i="1"/>
  <c r="AW206" i="1"/>
  <c r="AW207" i="1"/>
  <c r="AW208" i="1"/>
  <c r="AW209" i="1"/>
  <c r="AW210" i="1"/>
  <c r="AW211" i="1"/>
  <c r="AW212" i="1"/>
  <c r="AW213" i="1"/>
  <c r="AW214" i="1"/>
  <c r="AW215" i="1"/>
  <c r="AW216" i="1"/>
  <c r="AW217" i="1"/>
  <c r="AW218" i="1"/>
  <c r="AW219" i="1"/>
  <c r="AW220" i="1"/>
  <c r="AW221" i="1"/>
  <c r="AW222" i="1"/>
  <c r="AW223" i="1"/>
  <c r="AW224" i="1"/>
  <c r="AW225" i="1"/>
  <c r="AW226" i="1"/>
  <c r="AW227" i="1"/>
  <c r="AW228" i="1"/>
  <c r="AW229" i="1"/>
  <c r="AW230" i="1"/>
  <c r="AW231" i="1"/>
  <c r="AW232" i="1"/>
  <c r="AW233" i="1"/>
  <c r="AW234" i="1"/>
  <c r="AW235" i="1"/>
  <c r="AW236" i="1"/>
  <c r="AW237" i="1"/>
  <c r="AW238" i="1"/>
  <c r="AW239" i="1"/>
  <c r="AW240" i="1"/>
  <c r="AW241" i="1"/>
  <c r="AW242" i="1"/>
  <c r="AW243" i="1"/>
  <c r="AW244" i="1"/>
  <c r="AW245" i="1"/>
  <c r="AW246" i="1"/>
  <c r="AW247" i="1"/>
  <c r="AW248" i="1"/>
  <c r="AW249" i="1"/>
  <c r="AW250" i="1"/>
  <c r="AW251" i="1"/>
  <c r="AW252" i="1"/>
  <c r="AW253" i="1"/>
  <c r="AW254" i="1"/>
  <c r="AW255" i="1"/>
  <c r="AW256" i="1"/>
  <c r="AW257" i="1"/>
  <c r="AW258" i="1"/>
  <c r="AW259" i="1"/>
  <c r="AW260" i="1"/>
  <c r="AW261" i="1"/>
  <c r="AW262" i="1"/>
  <c r="AW263" i="1"/>
  <c r="AW264" i="1"/>
  <c r="AW265" i="1"/>
  <c r="AW266" i="1"/>
  <c r="AW267" i="1"/>
  <c r="AW268" i="1"/>
  <c r="AW269" i="1"/>
  <c r="AW270" i="1"/>
  <c r="AW271" i="1"/>
  <c r="AW272" i="1"/>
  <c r="AW273" i="1"/>
  <c r="AW274" i="1"/>
  <c r="AW275" i="1"/>
  <c r="AW276" i="1"/>
  <c r="AW277" i="1"/>
  <c r="AW278" i="1"/>
  <c r="AW279" i="1"/>
  <c r="AW280" i="1"/>
  <c r="AW281" i="1"/>
  <c r="AW282" i="1"/>
  <c r="AW283" i="1"/>
  <c r="AW284" i="1"/>
  <c r="AW285" i="1"/>
  <c r="AW286" i="1"/>
  <c r="AW287" i="1"/>
  <c r="AW288" i="1"/>
  <c r="AW289" i="1"/>
  <c r="AW290" i="1"/>
  <c r="AW291" i="1"/>
  <c r="AW292" i="1"/>
  <c r="AW293" i="1"/>
  <c r="AW294" i="1"/>
  <c r="AW295" i="1"/>
  <c r="AW296" i="1"/>
  <c r="AW297" i="1"/>
  <c r="AW298" i="1"/>
  <c r="AW299" i="1"/>
  <c r="AW300" i="1"/>
  <c r="AW301" i="1"/>
  <c r="AW302" i="1"/>
  <c r="AW303" i="1"/>
  <c r="AW304" i="1"/>
  <c r="AW305" i="1"/>
  <c r="AW306" i="1"/>
  <c r="AW307" i="1"/>
  <c r="AW308" i="1"/>
  <c r="AW309" i="1"/>
  <c r="AW310" i="1"/>
  <c r="AW311" i="1"/>
  <c r="AW312" i="1"/>
  <c r="AW313" i="1"/>
  <c r="AW314" i="1"/>
  <c r="AW315" i="1"/>
  <c r="AW316" i="1"/>
  <c r="AW317" i="1"/>
  <c r="AW318" i="1"/>
  <c r="AW319" i="1"/>
  <c r="AW320" i="1"/>
  <c r="AW321" i="1"/>
  <c r="AW322" i="1"/>
  <c r="AW323" i="1"/>
  <c r="AW324" i="1"/>
  <c r="AW325" i="1"/>
  <c r="AW326" i="1"/>
  <c r="AW327" i="1"/>
  <c r="AW328" i="1"/>
  <c r="AW329" i="1"/>
  <c r="AW330" i="1"/>
  <c r="AW331" i="1"/>
  <c r="AW332" i="1"/>
  <c r="AW333" i="1"/>
  <c r="AW334" i="1"/>
  <c r="AW335" i="1"/>
  <c r="AW336" i="1"/>
  <c r="AW337" i="1"/>
  <c r="AW338" i="1"/>
  <c r="AW339" i="1"/>
  <c r="AW340" i="1"/>
  <c r="AW341" i="1"/>
  <c r="AW342" i="1"/>
  <c r="AW343" i="1"/>
  <c r="AW344" i="1"/>
  <c r="AW345" i="1"/>
  <c r="AW346" i="1"/>
  <c r="AW347" i="1"/>
  <c r="AW348" i="1"/>
  <c r="AW349" i="1"/>
  <c r="AW350" i="1"/>
  <c r="AW351" i="1"/>
  <c r="AW352" i="1"/>
  <c r="AW353" i="1"/>
  <c r="AW354" i="1"/>
  <c r="AW355" i="1"/>
  <c r="AW356" i="1"/>
  <c r="AW357" i="1"/>
  <c r="AW358" i="1"/>
  <c r="AW359" i="1"/>
  <c r="AW360" i="1"/>
  <c r="AW361" i="1"/>
  <c r="AW362" i="1"/>
  <c r="AW363" i="1"/>
  <c r="AW364" i="1"/>
  <c r="AW365" i="1"/>
  <c r="AW366" i="1"/>
  <c r="AW367" i="1"/>
  <c r="AW368" i="1"/>
  <c r="AW369" i="1"/>
  <c r="AW370" i="1"/>
  <c r="AW371" i="1"/>
  <c r="AW372" i="1"/>
  <c r="AW373" i="1"/>
  <c r="AW374" i="1"/>
  <c r="AW375" i="1"/>
  <c r="AW376" i="1"/>
  <c r="AW377" i="1"/>
  <c r="AW378" i="1"/>
  <c r="AW379" i="1"/>
  <c r="AW380" i="1"/>
  <c r="AW381" i="1"/>
  <c r="AW382" i="1"/>
  <c r="AW383" i="1"/>
  <c r="AW384" i="1"/>
  <c r="AW385" i="1"/>
  <c r="AW386" i="1"/>
  <c r="AW387" i="1"/>
  <c r="AW388" i="1"/>
  <c r="AW389" i="1"/>
  <c r="AW390" i="1"/>
  <c r="AW391" i="1"/>
  <c r="AW392" i="1"/>
  <c r="AW393" i="1"/>
  <c r="AW394" i="1"/>
  <c r="AW395" i="1"/>
  <c r="AW396" i="1"/>
  <c r="AW397" i="1"/>
  <c r="AW398" i="1"/>
  <c r="AW399" i="1"/>
  <c r="AW400" i="1"/>
  <c r="AW401" i="1"/>
  <c r="AW402" i="1"/>
  <c r="AW403" i="1"/>
  <c r="AW404" i="1"/>
  <c r="AW405" i="1"/>
  <c r="AW406" i="1"/>
  <c r="AW407" i="1"/>
  <c r="AW408" i="1"/>
  <c r="AW409" i="1"/>
  <c r="AW410" i="1"/>
  <c r="AW411" i="1"/>
  <c r="AW412" i="1"/>
  <c r="AW413" i="1"/>
  <c r="AW414" i="1"/>
  <c r="AW415" i="1"/>
  <c r="AW416" i="1"/>
  <c r="AW417" i="1"/>
  <c r="AW418" i="1"/>
  <c r="AW419" i="1"/>
  <c r="AW420" i="1"/>
  <c r="AW421" i="1"/>
  <c r="AW422" i="1"/>
  <c r="AW423" i="1"/>
  <c r="AW424" i="1"/>
  <c r="AW425" i="1"/>
  <c r="AW426" i="1"/>
  <c r="AW427" i="1"/>
  <c r="AW428" i="1"/>
  <c r="AW429" i="1"/>
  <c r="AW430" i="1"/>
  <c r="AW431" i="1"/>
  <c r="AW432" i="1"/>
  <c r="AW433" i="1"/>
  <c r="AW434" i="1"/>
  <c r="AW435" i="1"/>
  <c r="AW436" i="1"/>
  <c r="AW437" i="1"/>
  <c r="AW438" i="1"/>
  <c r="AW439" i="1"/>
  <c r="AW440" i="1"/>
  <c r="AW441" i="1"/>
  <c r="AW442" i="1"/>
  <c r="AW443" i="1"/>
  <c r="AW444" i="1"/>
  <c r="AW445" i="1"/>
  <c r="AW446" i="1"/>
  <c r="AW447" i="1"/>
  <c r="AW448" i="1"/>
  <c r="AW449" i="1"/>
  <c r="AW450" i="1"/>
  <c r="AW451" i="1"/>
  <c r="AW452" i="1"/>
  <c r="AW453" i="1"/>
  <c r="AW454" i="1"/>
  <c r="AW455" i="1"/>
  <c r="AW456" i="1"/>
  <c r="AW457" i="1"/>
  <c r="AW458" i="1"/>
  <c r="AW459" i="1"/>
  <c r="AW460" i="1"/>
  <c r="AW461" i="1"/>
  <c r="AW462" i="1"/>
  <c r="AW463" i="1"/>
  <c r="AW464" i="1"/>
  <c r="AW465" i="1"/>
  <c r="AW466" i="1"/>
  <c r="AW467" i="1"/>
  <c r="AW468" i="1"/>
  <c r="AW469" i="1"/>
  <c r="AW470" i="1"/>
  <c r="AW471" i="1"/>
  <c r="AW472" i="1"/>
  <c r="AW473" i="1"/>
  <c r="AW474" i="1"/>
  <c r="AW475" i="1"/>
  <c r="AW476" i="1"/>
  <c r="AW477" i="1"/>
  <c r="AW478" i="1"/>
  <c r="AW479" i="1"/>
  <c r="AW480" i="1"/>
  <c r="AW481" i="1"/>
  <c r="AW482" i="1"/>
  <c r="AW483" i="1"/>
  <c r="AW484" i="1"/>
  <c r="AW485" i="1"/>
  <c r="AW486" i="1"/>
  <c r="AW487" i="1"/>
  <c r="AW488" i="1"/>
  <c r="AW489" i="1"/>
  <c r="AW490" i="1"/>
  <c r="AW491" i="1"/>
  <c r="AW492" i="1"/>
  <c r="AW493" i="1"/>
  <c r="AW494" i="1"/>
  <c r="AW495" i="1"/>
  <c r="AW496" i="1"/>
  <c r="AW497" i="1"/>
  <c r="AW498" i="1"/>
  <c r="AW499" i="1"/>
  <c r="AW500" i="1"/>
  <c r="AW501" i="1"/>
  <c r="AW502" i="1"/>
  <c r="AW503" i="1"/>
  <c r="AW504" i="1"/>
  <c r="AW505" i="1"/>
  <c r="AW506" i="1"/>
  <c r="AW507" i="1"/>
  <c r="AW508" i="1"/>
  <c r="AW509" i="1"/>
  <c r="AW510" i="1"/>
  <c r="AW511" i="1"/>
  <c r="AW512" i="1"/>
  <c r="AW513" i="1"/>
  <c r="AW514" i="1"/>
  <c r="AW515" i="1"/>
  <c r="AW516" i="1"/>
  <c r="AW517" i="1"/>
  <c r="AW518" i="1"/>
  <c r="AW519" i="1"/>
  <c r="AW520" i="1"/>
  <c r="AW521" i="1"/>
  <c r="AW522" i="1"/>
  <c r="AW523" i="1"/>
  <c r="AW524" i="1"/>
  <c r="AW525" i="1"/>
  <c r="AW526" i="1"/>
  <c r="AW527" i="1"/>
  <c r="AW528" i="1"/>
  <c r="AW529" i="1"/>
  <c r="AW530" i="1"/>
  <c r="AW531" i="1"/>
  <c r="AW532" i="1"/>
  <c r="AW533" i="1"/>
  <c r="AW534" i="1"/>
  <c r="AW535" i="1"/>
  <c r="AW536" i="1"/>
  <c r="AW537" i="1"/>
  <c r="AW538" i="1"/>
  <c r="AW539" i="1"/>
  <c r="AW540" i="1"/>
  <c r="AW541" i="1"/>
  <c r="AW542" i="1"/>
  <c r="AW543" i="1"/>
  <c r="AW544" i="1"/>
  <c r="AW545" i="1"/>
  <c r="AW546" i="1"/>
  <c r="AW547" i="1"/>
  <c r="AW548" i="1"/>
  <c r="AW549" i="1"/>
  <c r="AW550" i="1"/>
  <c r="AW551" i="1"/>
  <c r="AW552" i="1"/>
  <c r="AW553" i="1"/>
  <c r="AW554" i="1"/>
  <c r="AW555" i="1"/>
  <c r="AW556" i="1"/>
  <c r="AW557" i="1"/>
  <c r="AW558" i="1"/>
  <c r="AW559" i="1"/>
  <c r="AW560" i="1"/>
  <c r="AW561" i="1"/>
  <c r="AW562" i="1"/>
  <c r="AW563" i="1"/>
  <c r="AW564" i="1"/>
  <c r="AW565" i="1"/>
  <c r="AW566" i="1"/>
  <c r="AW567" i="1"/>
  <c r="AW568" i="1"/>
  <c r="AW569" i="1"/>
  <c r="AW570" i="1"/>
  <c r="AW571" i="1"/>
  <c r="AW572" i="1"/>
  <c r="AW573" i="1"/>
  <c r="AW574" i="1"/>
  <c r="AW575" i="1"/>
  <c r="AW576" i="1"/>
  <c r="AW577" i="1"/>
  <c r="AW578" i="1"/>
  <c r="AW579" i="1"/>
  <c r="AW580" i="1"/>
  <c r="AW581" i="1"/>
  <c r="AW582" i="1"/>
  <c r="AW583" i="1"/>
  <c r="AW584" i="1"/>
  <c r="AW585" i="1"/>
  <c r="AW586" i="1"/>
  <c r="AW587" i="1"/>
  <c r="AW588" i="1"/>
  <c r="AW589" i="1"/>
  <c r="AW590" i="1"/>
  <c r="AW591" i="1"/>
  <c r="AW592" i="1"/>
  <c r="AW593" i="1"/>
  <c r="AW594" i="1"/>
  <c r="AW595" i="1"/>
  <c r="AW596" i="1"/>
  <c r="AW597" i="1"/>
  <c r="AW598" i="1"/>
  <c r="AW599" i="1"/>
  <c r="AW600" i="1"/>
  <c r="AW601" i="1"/>
  <c r="AW602" i="1"/>
  <c r="AW603" i="1"/>
  <c r="AW604" i="1"/>
  <c r="AW605" i="1"/>
  <c r="AW606" i="1"/>
  <c r="AW607" i="1"/>
  <c r="AW608" i="1"/>
  <c r="AW609" i="1"/>
  <c r="AW610" i="1"/>
  <c r="AW611" i="1"/>
  <c r="AW612" i="1"/>
  <c r="AW613" i="1"/>
  <c r="AW614" i="1"/>
  <c r="AW615" i="1"/>
  <c r="AW616" i="1"/>
  <c r="AW617" i="1"/>
  <c r="AW618" i="1"/>
  <c r="AW619" i="1"/>
  <c r="AW620" i="1"/>
  <c r="AW621" i="1"/>
  <c r="AW622" i="1"/>
  <c r="AW623" i="1"/>
  <c r="AW624" i="1"/>
  <c r="AW625" i="1"/>
  <c r="AW626" i="1"/>
  <c r="AW627" i="1"/>
  <c r="AW628" i="1"/>
  <c r="AW629" i="1"/>
  <c r="AW630" i="1"/>
  <c r="AW631" i="1"/>
  <c r="AW632" i="1"/>
  <c r="AW633" i="1"/>
  <c r="AW634" i="1"/>
  <c r="AW635" i="1"/>
  <c r="AW636" i="1"/>
  <c r="AW637" i="1"/>
  <c r="AW638" i="1"/>
  <c r="AW639" i="1"/>
  <c r="AW640" i="1"/>
  <c r="AW641" i="1"/>
  <c r="AW642" i="1"/>
  <c r="AW643" i="1"/>
  <c r="AW644" i="1"/>
  <c r="AW645" i="1"/>
  <c r="AW646" i="1"/>
  <c r="AW647" i="1"/>
  <c r="AW648" i="1"/>
  <c r="AW649" i="1"/>
  <c r="AW650" i="1"/>
  <c r="AW651" i="1"/>
  <c r="AW652" i="1"/>
  <c r="AW653" i="1"/>
  <c r="AW654" i="1"/>
  <c r="AW655" i="1"/>
  <c r="AW656" i="1"/>
  <c r="AW657" i="1"/>
  <c r="AW658" i="1"/>
  <c r="AW659" i="1"/>
  <c r="AW660" i="1"/>
  <c r="AW661" i="1"/>
  <c r="AW662" i="1"/>
  <c r="AW663" i="1"/>
  <c r="AW664" i="1"/>
  <c r="AW665" i="1"/>
  <c r="AW666" i="1"/>
  <c r="AW667" i="1"/>
  <c r="AW668" i="1"/>
  <c r="AW669" i="1"/>
  <c r="AW670" i="1"/>
  <c r="AW671" i="1"/>
  <c r="AW672" i="1"/>
  <c r="AW673" i="1"/>
  <c r="AW674" i="1"/>
  <c r="AW675" i="1"/>
  <c r="AW676" i="1"/>
  <c r="AW677" i="1"/>
  <c r="AW678" i="1"/>
  <c r="AW679" i="1"/>
  <c r="AW680" i="1"/>
  <c r="AW681" i="1"/>
  <c r="AW682" i="1"/>
  <c r="AW683" i="1"/>
  <c r="AW684" i="1"/>
  <c r="AW685" i="1"/>
  <c r="AW686" i="1"/>
  <c r="AW687" i="1"/>
  <c r="AW688" i="1"/>
  <c r="AW689" i="1"/>
  <c r="AW690" i="1"/>
  <c r="AW691" i="1"/>
  <c r="AW692" i="1"/>
  <c r="AW693" i="1"/>
  <c r="AW694" i="1"/>
  <c r="AW695" i="1"/>
  <c r="AW696" i="1"/>
  <c r="AW697" i="1"/>
  <c r="AW698" i="1"/>
  <c r="AW699" i="1"/>
  <c r="AW700" i="1"/>
  <c r="AW701" i="1"/>
  <c r="AW702" i="1"/>
  <c r="AW703" i="1"/>
  <c r="AW704" i="1"/>
  <c r="AW705" i="1"/>
  <c r="AW706" i="1"/>
  <c r="AW707" i="1"/>
  <c r="AW708" i="1"/>
  <c r="AW709" i="1"/>
  <c r="AW710" i="1"/>
  <c r="AW711" i="1"/>
  <c r="AW712" i="1"/>
  <c r="AW713" i="1"/>
  <c r="AW714" i="1"/>
  <c r="AW715" i="1"/>
  <c r="AW716" i="1"/>
  <c r="AW717" i="1"/>
  <c r="AW718" i="1"/>
  <c r="AW719" i="1"/>
  <c r="AW720" i="1"/>
  <c r="AW721" i="1"/>
  <c r="AW722" i="1"/>
  <c r="AW723" i="1"/>
  <c r="AW724" i="1"/>
  <c r="AW725" i="1"/>
  <c r="AW726" i="1"/>
  <c r="AW727" i="1"/>
  <c r="AW728" i="1"/>
  <c r="AW729" i="1"/>
  <c r="AW730" i="1"/>
  <c r="AW731" i="1"/>
  <c r="AW732" i="1"/>
  <c r="AW733" i="1"/>
  <c r="AW734" i="1"/>
  <c r="AW735" i="1"/>
  <c r="AW736" i="1"/>
  <c r="AW737" i="1"/>
  <c r="AW738" i="1"/>
  <c r="AW739" i="1"/>
  <c r="AW740" i="1"/>
  <c r="AW741" i="1"/>
  <c r="AW742" i="1"/>
  <c r="AW743" i="1"/>
  <c r="AW744" i="1"/>
  <c r="AW745" i="1"/>
  <c r="AW746" i="1"/>
  <c r="AW747" i="1"/>
  <c r="AW748" i="1"/>
  <c r="AW749" i="1"/>
  <c r="AW750" i="1"/>
  <c r="AW751" i="1"/>
  <c r="AW752" i="1"/>
  <c r="AW753" i="1"/>
  <c r="AW754" i="1"/>
  <c r="AW755" i="1"/>
  <c r="AW756" i="1"/>
  <c r="AW757" i="1"/>
  <c r="AW758" i="1"/>
  <c r="AW759" i="1"/>
  <c r="AW760" i="1"/>
  <c r="AW761" i="1"/>
  <c r="AW762" i="1"/>
  <c r="AW763" i="1"/>
  <c r="AW764" i="1"/>
  <c r="AW765" i="1"/>
  <c r="AW766" i="1"/>
  <c r="AW767" i="1"/>
  <c r="AW768" i="1"/>
  <c r="AW769" i="1"/>
  <c r="AW770" i="1"/>
  <c r="AW771" i="1"/>
  <c r="AW772" i="1"/>
  <c r="AW773" i="1"/>
  <c r="AW774" i="1"/>
  <c r="AW775" i="1"/>
  <c r="AW776" i="1"/>
  <c r="AW777" i="1"/>
  <c r="AW778" i="1"/>
  <c r="AW779" i="1"/>
  <c r="AW780" i="1"/>
  <c r="AW781" i="1"/>
  <c r="AW782" i="1"/>
  <c r="AW783" i="1"/>
  <c r="AW784" i="1"/>
  <c r="AW785" i="1"/>
  <c r="AW786" i="1"/>
  <c r="AW787" i="1"/>
  <c r="AW788" i="1"/>
  <c r="AW789" i="1"/>
  <c r="AW790" i="1"/>
  <c r="AW791" i="1"/>
  <c r="AW792" i="1"/>
  <c r="AW793" i="1"/>
  <c r="AW794" i="1"/>
  <c r="AW795" i="1"/>
  <c r="AW796" i="1"/>
  <c r="AW797" i="1"/>
  <c r="AW798" i="1"/>
  <c r="AW799" i="1"/>
  <c r="AW800" i="1"/>
  <c r="AW801" i="1"/>
  <c r="AW802" i="1"/>
  <c r="AW803" i="1"/>
  <c r="AW804" i="1"/>
  <c r="AW805" i="1"/>
  <c r="AW806" i="1"/>
  <c r="AW807" i="1"/>
  <c r="AW808" i="1"/>
  <c r="AW809" i="1"/>
  <c r="AW810" i="1"/>
  <c r="AW811" i="1"/>
  <c r="AW812" i="1"/>
  <c r="AW813" i="1"/>
  <c r="AW814" i="1"/>
  <c r="AW815" i="1"/>
  <c r="AW816" i="1"/>
  <c r="AW817" i="1"/>
  <c r="AW818" i="1"/>
  <c r="AW819" i="1"/>
  <c r="AW820" i="1"/>
  <c r="AW821" i="1"/>
  <c r="AW822" i="1"/>
  <c r="AW823" i="1"/>
  <c r="AW824" i="1"/>
  <c r="AW825" i="1"/>
  <c r="AW826" i="1"/>
  <c r="AW827" i="1"/>
  <c r="AW828" i="1"/>
  <c r="AW829" i="1"/>
  <c r="AW830" i="1"/>
  <c r="AW831" i="1"/>
  <c r="AW832" i="1"/>
  <c r="AW833" i="1"/>
  <c r="AW834" i="1"/>
  <c r="AW835" i="1"/>
  <c r="AW836" i="1"/>
  <c r="AW837" i="1"/>
  <c r="AW838" i="1"/>
  <c r="AW839" i="1"/>
  <c r="AW840" i="1"/>
  <c r="AW841" i="1"/>
  <c r="AW842" i="1"/>
  <c r="AW843" i="1"/>
  <c r="AW844" i="1"/>
  <c r="AW845" i="1"/>
  <c r="AW846" i="1"/>
  <c r="AW847" i="1"/>
  <c r="AW848" i="1"/>
  <c r="AW849" i="1"/>
  <c r="AW850" i="1"/>
  <c r="AW851" i="1"/>
  <c r="AW852" i="1"/>
  <c r="AW853" i="1"/>
  <c r="AW854" i="1"/>
  <c r="AW855" i="1"/>
  <c r="AW856" i="1"/>
  <c r="AW857" i="1"/>
  <c r="AW858" i="1"/>
  <c r="AW859" i="1"/>
  <c r="AW860" i="1"/>
  <c r="AW861" i="1"/>
  <c r="AW862" i="1"/>
  <c r="AW863" i="1"/>
  <c r="AW864" i="1"/>
  <c r="AW865" i="1"/>
  <c r="AW866" i="1"/>
  <c r="AW867" i="1"/>
  <c r="AW868" i="1"/>
  <c r="AW869" i="1"/>
  <c r="AW870" i="1"/>
  <c r="AW871" i="1"/>
  <c r="AW872" i="1"/>
  <c r="AW873" i="1"/>
  <c r="AW874" i="1"/>
  <c r="AW875" i="1"/>
  <c r="AW876" i="1"/>
  <c r="AW877" i="1"/>
  <c r="AW878" i="1"/>
  <c r="AW879" i="1"/>
  <c r="AW880" i="1"/>
  <c r="AW881" i="1"/>
  <c r="AW882" i="1"/>
  <c r="AW883" i="1"/>
  <c r="AW884" i="1"/>
  <c r="AW885" i="1"/>
  <c r="AW886" i="1"/>
  <c r="AW887" i="1"/>
  <c r="AW888" i="1"/>
  <c r="AW889" i="1"/>
  <c r="AW890" i="1"/>
  <c r="AW891" i="1"/>
  <c r="AW892" i="1"/>
  <c r="AW893" i="1"/>
  <c r="AW894" i="1"/>
  <c r="AW895" i="1"/>
  <c r="AW896" i="1"/>
  <c r="AW897" i="1"/>
  <c r="AW898" i="1"/>
  <c r="AW899" i="1"/>
  <c r="AW900" i="1"/>
  <c r="AW901" i="1"/>
  <c r="AW902" i="1"/>
  <c r="AW903" i="1"/>
  <c r="AW904" i="1"/>
  <c r="AW905" i="1"/>
  <c r="AW906" i="1"/>
  <c r="AW907" i="1"/>
  <c r="AW908" i="1"/>
  <c r="AW909" i="1"/>
  <c r="AW910" i="1"/>
  <c r="AW911" i="1"/>
  <c r="AW912" i="1"/>
  <c r="AW913" i="1"/>
  <c r="AW914" i="1"/>
  <c r="AW915" i="1"/>
  <c r="AW916" i="1"/>
  <c r="AW917" i="1"/>
  <c r="AW918" i="1"/>
  <c r="AW919" i="1"/>
  <c r="AW920" i="1"/>
  <c r="AW921" i="1"/>
  <c r="AW922" i="1"/>
  <c r="AW923" i="1"/>
  <c r="AW924" i="1"/>
  <c r="AW925" i="1"/>
  <c r="AW926" i="1"/>
  <c r="AW927" i="1"/>
  <c r="AW928" i="1"/>
  <c r="AW929" i="1"/>
  <c r="AW930" i="1"/>
  <c r="AW931" i="1"/>
  <c r="AW932" i="1"/>
  <c r="AW933" i="1"/>
  <c r="AW934" i="1"/>
  <c r="AW935" i="1"/>
  <c r="AW936" i="1"/>
  <c r="AW937" i="1"/>
  <c r="AW938" i="1"/>
  <c r="AW939" i="1"/>
  <c r="AW940" i="1"/>
  <c r="AW941" i="1"/>
  <c r="AW942" i="1"/>
  <c r="AW943" i="1"/>
  <c r="AW944" i="1"/>
  <c r="AW945" i="1"/>
  <c r="AW946" i="1"/>
  <c r="AW947" i="1"/>
  <c r="AW948" i="1"/>
  <c r="AW949" i="1"/>
  <c r="AW950" i="1"/>
  <c r="AW951" i="1"/>
  <c r="AW952" i="1"/>
  <c r="AW953" i="1"/>
  <c r="AW954" i="1"/>
  <c r="AW955" i="1"/>
  <c r="AW956" i="1"/>
  <c r="AW957" i="1"/>
  <c r="AW958" i="1"/>
  <c r="AW959" i="1"/>
  <c r="AW960" i="1"/>
  <c r="AW961" i="1"/>
  <c r="AW962" i="1"/>
  <c r="AW963" i="1"/>
  <c r="AW964" i="1"/>
  <c r="AW965" i="1"/>
  <c r="AW966" i="1"/>
  <c r="AW967" i="1"/>
  <c r="AW968" i="1"/>
  <c r="AW969" i="1"/>
  <c r="AW970" i="1"/>
  <c r="AW971" i="1"/>
  <c r="AW972" i="1"/>
  <c r="AW973" i="1"/>
  <c r="AW974" i="1"/>
  <c r="AW975" i="1"/>
  <c r="AW976" i="1"/>
  <c r="AW977" i="1"/>
  <c r="AW978" i="1"/>
  <c r="AW979" i="1"/>
  <c r="AW980" i="1"/>
  <c r="AW981" i="1"/>
  <c r="AW982" i="1"/>
  <c r="AW983" i="1"/>
  <c r="AW984" i="1"/>
  <c r="AW985" i="1"/>
  <c r="AW986" i="1"/>
  <c r="AW987" i="1"/>
  <c r="AW988" i="1"/>
  <c r="AW989" i="1"/>
  <c r="AW990" i="1"/>
  <c r="AW991" i="1"/>
  <c r="AW992" i="1"/>
  <c r="AW993" i="1"/>
  <c r="AW994" i="1"/>
  <c r="AW995" i="1"/>
  <c r="AW996" i="1"/>
  <c r="AW997" i="1"/>
  <c r="AW998" i="1"/>
  <c r="AW999" i="1"/>
  <c r="AW1000" i="1"/>
  <c r="AW1001" i="1"/>
  <c r="AW1002" i="1"/>
  <c r="AW1003" i="1"/>
  <c r="AW1004" i="1"/>
  <c r="AW1005" i="1"/>
  <c r="AW1006" i="1"/>
  <c r="AW1007" i="1"/>
  <c r="AW1008" i="1"/>
  <c r="AW1009" i="1"/>
  <c r="AW1010" i="1"/>
  <c r="AW1011" i="1"/>
  <c r="AW1012" i="1"/>
  <c r="AW1013" i="1"/>
  <c r="AW1014" i="1"/>
  <c r="AW1015" i="1"/>
  <c r="AW1016" i="1"/>
  <c r="AW1017" i="1"/>
  <c r="AW1018" i="1"/>
  <c r="AW1019" i="1"/>
  <c r="AW1020" i="1"/>
  <c r="AW1021" i="1"/>
  <c r="AW1022" i="1"/>
  <c r="AW1023" i="1"/>
  <c r="AW1024" i="1"/>
  <c r="AW1025" i="1"/>
  <c r="AW1026" i="1"/>
  <c r="AW1027" i="1"/>
  <c r="AW1028" i="1"/>
  <c r="AW1029" i="1"/>
  <c r="AW1030" i="1"/>
  <c r="AW1031" i="1"/>
  <c r="AW1032" i="1"/>
  <c r="AW1033" i="1"/>
  <c r="AW1034" i="1"/>
  <c r="AW1035" i="1"/>
  <c r="AW1036" i="1"/>
  <c r="AW1037" i="1"/>
  <c r="AW1038" i="1"/>
  <c r="AW1039" i="1"/>
  <c r="AW1040" i="1"/>
  <c r="AW1041" i="1"/>
  <c r="AW1042" i="1"/>
  <c r="AW1043" i="1"/>
  <c r="AW1044" i="1"/>
  <c r="AW1045" i="1"/>
  <c r="AW1046" i="1"/>
  <c r="AW1047" i="1"/>
  <c r="AW1048" i="1"/>
  <c r="AW1049" i="1"/>
  <c r="AW1050" i="1"/>
  <c r="AW1051" i="1"/>
  <c r="AW1052" i="1"/>
  <c r="AW1053" i="1"/>
  <c r="AW1054" i="1"/>
  <c r="AW1055" i="1"/>
  <c r="AW1056" i="1"/>
  <c r="AW1057" i="1"/>
  <c r="AW1058" i="1"/>
  <c r="AW1059" i="1"/>
  <c r="AW1060" i="1"/>
  <c r="AW1061" i="1"/>
  <c r="AW1062" i="1"/>
  <c r="AW1063" i="1"/>
  <c r="AW1064" i="1"/>
  <c r="AW1065" i="1"/>
  <c r="AW1066" i="1"/>
  <c r="AW1067" i="1"/>
  <c r="AW1068" i="1"/>
  <c r="AW1069" i="1"/>
  <c r="AW1070" i="1"/>
  <c r="AW1071" i="1"/>
  <c r="AW1072" i="1"/>
  <c r="AW1073" i="1"/>
  <c r="AW1074" i="1"/>
  <c r="AW1075" i="1"/>
  <c r="AW1076" i="1"/>
  <c r="AW1077" i="1"/>
  <c r="AW1078" i="1"/>
  <c r="AW1079" i="1"/>
  <c r="AW1080" i="1"/>
  <c r="AW1081" i="1"/>
  <c r="AW1082" i="1"/>
  <c r="AW1083" i="1"/>
  <c r="AW1084" i="1"/>
  <c r="AW1085" i="1"/>
  <c r="AW1086" i="1"/>
  <c r="AW1087" i="1"/>
  <c r="AW1088" i="1"/>
  <c r="AW1089" i="1"/>
  <c r="AW1090" i="1"/>
  <c r="AW1091" i="1"/>
  <c r="AW1092" i="1"/>
  <c r="AW1093" i="1"/>
  <c r="AW1094" i="1"/>
  <c r="AW1095" i="1"/>
  <c r="AW1096" i="1"/>
  <c r="AW1097" i="1"/>
  <c r="AW1098" i="1"/>
  <c r="AW1099" i="1"/>
  <c r="AW1100" i="1"/>
  <c r="AW1101" i="1"/>
  <c r="AW1102" i="1"/>
  <c r="AW1103" i="1"/>
  <c r="AW1104" i="1"/>
  <c r="AW1105" i="1"/>
  <c r="AW1106" i="1"/>
  <c r="AW1107" i="1"/>
  <c r="AW1108" i="1"/>
  <c r="AW1109" i="1"/>
  <c r="AW1110" i="1"/>
  <c r="AW1111" i="1"/>
  <c r="AW1112" i="1"/>
  <c r="AW1113" i="1"/>
  <c r="AW1114" i="1"/>
  <c r="AW1115" i="1"/>
  <c r="AW1116" i="1"/>
  <c r="AW1117" i="1"/>
  <c r="AW1118" i="1"/>
  <c r="AW1119" i="1"/>
  <c r="AW1120" i="1"/>
  <c r="AW1121" i="1"/>
  <c r="AW1122" i="1"/>
  <c r="AW1123" i="1"/>
  <c r="AW1124" i="1"/>
  <c r="AW1125" i="1"/>
  <c r="AW1126" i="1"/>
  <c r="AW1127" i="1"/>
  <c r="AW1128" i="1"/>
  <c r="AW1129" i="1"/>
  <c r="AW1130" i="1"/>
  <c r="AW1131" i="1"/>
  <c r="AW1132" i="1"/>
  <c r="AW1133" i="1"/>
  <c r="AW1134" i="1"/>
  <c r="AW1135" i="1"/>
  <c r="AW1136" i="1"/>
  <c r="AW1137" i="1"/>
  <c r="AW1138" i="1"/>
  <c r="AW1139" i="1"/>
  <c r="AW1140" i="1"/>
  <c r="AW1141" i="1"/>
  <c r="AW1142" i="1"/>
  <c r="AW1143" i="1"/>
  <c r="AW1144" i="1"/>
  <c r="AW1145" i="1"/>
  <c r="AW1146" i="1"/>
  <c r="AW1147" i="1"/>
  <c r="AW1148" i="1"/>
  <c r="AW1149" i="1"/>
  <c r="AW1150" i="1"/>
  <c r="AW1151" i="1"/>
  <c r="AW1152" i="1"/>
  <c r="AW1153" i="1"/>
  <c r="AW1154" i="1"/>
  <c r="AW1155" i="1"/>
  <c r="AW1156" i="1"/>
  <c r="AW1157" i="1"/>
  <c r="AW1158" i="1"/>
  <c r="AW1159" i="1"/>
  <c r="AW1160" i="1"/>
  <c r="AW1161" i="1"/>
  <c r="AW1162" i="1"/>
  <c r="AW1163" i="1"/>
  <c r="AW1164" i="1"/>
  <c r="AW1165" i="1"/>
  <c r="AW1166" i="1"/>
  <c r="AW1167" i="1"/>
  <c r="AW1168" i="1"/>
  <c r="AW1169" i="1"/>
  <c r="AW1170" i="1"/>
  <c r="AW1171" i="1"/>
  <c r="AW1172" i="1"/>
  <c r="AW1173" i="1"/>
  <c r="AW1174" i="1"/>
  <c r="AW1175" i="1"/>
  <c r="AW1176" i="1"/>
  <c r="AW1177" i="1"/>
  <c r="AW1178" i="1"/>
  <c r="AW1179" i="1"/>
  <c r="AW1180" i="1"/>
  <c r="AW1181" i="1"/>
  <c r="AW1182" i="1"/>
  <c r="AW1183" i="1"/>
  <c r="AW1184" i="1"/>
  <c r="AW1185" i="1"/>
  <c r="AW1186" i="1"/>
  <c r="AW1187" i="1"/>
  <c r="AW1188" i="1"/>
  <c r="AW1189" i="1"/>
  <c r="AW1190" i="1"/>
  <c r="AW1191" i="1"/>
  <c r="AW1192" i="1"/>
  <c r="AW1193" i="1"/>
  <c r="AW1194" i="1"/>
  <c r="AW1195" i="1"/>
  <c r="AW1196" i="1"/>
  <c r="AW1197" i="1"/>
  <c r="AW1198" i="1"/>
  <c r="AW1199" i="1"/>
  <c r="AW1200" i="1"/>
  <c r="AW1201" i="1"/>
  <c r="AW1202" i="1"/>
  <c r="AW1203" i="1"/>
  <c r="AW1204" i="1"/>
  <c r="AW1205" i="1"/>
  <c r="AW1206" i="1"/>
  <c r="AW1207" i="1"/>
  <c r="AW1208" i="1"/>
  <c r="AW1209" i="1"/>
  <c r="AW1210" i="1"/>
  <c r="AW1211" i="1"/>
  <c r="AW1212" i="1"/>
  <c r="AW1213" i="1"/>
  <c r="AW1214" i="1"/>
  <c r="AW1215" i="1"/>
  <c r="AW1216" i="1"/>
  <c r="AW1217" i="1"/>
  <c r="AW1218" i="1"/>
  <c r="AW1219" i="1"/>
  <c r="AW1220" i="1"/>
  <c r="AW1221" i="1"/>
  <c r="AW1222" i="1"/>
  <c r="AW1223" i="1"/>
  <c r="AW1224" i="1"/>
  <c r="AW1225" i="1"/>
  <c r="AW1226" i="1"/>
  <c r="AW1227" i="1"/>
  <c r="AW1228" i="1"/>
  <c r="AW1229" i="1"/>
  <c r="AW1230" i="1"/>
  <c r="AW1231" i="1"/>
  <c r="AW1232" i="1"/>
  <c r="AW1233" i="1"/>
  <c r="AW1234" i="1"/>
  <c r="AW1235" i="1"/>
  <c r="AW1236" i="1"/>
  <c r="AW1237" i="1"/>
  <c r="AW1238" i="1"/>
  <c r="AW1239" i="1"/>
  <c r="AW1240" i="1"/>
  <c r="AW1241" i="1"/>
  <c r="AW1242" i="1"/>
  <c r="AW1243" i="1"/>
  <c r="AW1244" i="1"/>
  <c r="AW1245" i="1"/>
  <c r="AW1246" i="1"/>
  <c r="AW1247" i="1"/>
  <c r="AW1248" i="1"/>
  <c r="AW1249" i="1"/>
  <c r="AW1250" i="1"/>
  <c r="AW1251" i="1"/>
  <c r="AW1252" i="1"/>
  <c r="AW1253" i="1"/>
  <c r="AW1254" i="1"/>
  <c r="AW1255" i="1"/>
  <c r="AW1256" i="1"/>
  <c r="AW1257" i="1"/>
  <c r="AW1258" i="1"/>
  <c r="AW1259" i="1"/>
  <c r="AW1260" i="1"/>
  <c r="AW1261" i="1"/>
  <c r="AW1262" i="1"/>
  <c r="AW1263" i="1"/>
  <c r="AW1264" i="1"/>
  <c r="AW1265" i="1"/>
  <c r="AW1266" i="1"/>
  <c r="AW1267" i="1"/>
  <c r="AW1268" i="1"/>
  <c r="AW1269" i="1"/>
  <c r="AW1270" i="1"/>
  <c r="AW1271" i="1"/>
  <c r="AW1272" i="1"/>
  <c r="AW1273" i="1"/>
  <c r="AW1274" i="1"/>
  <c r="AW1275" i="1"/>
  <c r="AW1276" i="1"/>
  <c r="AW1277" i="1"/>
  <c r="AW1278" i="1"/>
  <c r="AW1279" i="1"/>
  <c r="AW1280" i="1"/>
  <c r="AW1281" i="1"/>
  <c r="AW1282" i="1"/>
  <c r="AW1283" i="1"/>
  <c r="AW1284" i="1"/>
  <c r="AW1285" i="1"/>
  <c r="AW1286" i="1"/>
  <c r="AW1287" i="1"/>
  <c r="AW1288" i="1"/>
  <c r="AW1289" i="1"/>
  <c r="AW1290" i="1"/>
  <c r="AW1291" i="1"/>
  <c r="AW1292" i="1"/>
  <c r="AW1293" i="1"/>
  <c r="AW1294" i="1"/>
  <c r="AW1295" i="1"/>
  <c r="AW1296" i="1"/>
  <c r="AW1297" i="1"/>
  <c r="AW1298" i="1"/>
  <c r="AW1299" i="1"/>
  <c r="AW1300" i="1"/>
  <c r="AW1301" i="1"/>
  <c r="AW1302" i="1"/>
  <c r="AW1303" i="1"/>
  <c r="AW1304" i="1"/>
  <c r="AW1305" i="1"/>
  <c r="AW1306" i="1"/>
  <c r="AW1307" i="1"/>
  <c r="AW1308" i="1"/>
  <c r="AW1309" i="1"/>
  <c r="AW1310" i="1"/>
  <c r="AW1311" i="1"/>
  <c r="AW1312" i="1"/>
  <c r="AW1313" i="1"/>
  <c r="AW1314" i="1"/>
  <c r="AW1315" i="1"/>
  <c r="AW1316" i="1"/>
  <c r="AW1317" i="1"/>
  <c r="AW1318" i="1"/>
  <c r="AW1319" i="1"/>
  <c r="AW1320" i="1"/>
  <c r="AW1321" i="1"/>
  <c r="AW1322" i="1"/>
  <c r="AW1323" i="1"/>
  <c r="AW1324" i="1"/>
  <c r="AW1325" i="1"/>
  <c r="AW1326" i="1"/>
  <c r="AW1327" i="1"/>
  <c r="AW1328" i="1"/>
  <c r="AW1329" i="1"/>
  <c r="AW1330" i="1"/>
  <c r="AW1331" i="1"/>
  <c r="AW1332" i="1"/>
  <c r="AW1333" i="1"/>
  <c r="AW1334" i="1"/>
  <c r="AW1335" i="1"/>
  <c r="AW1336" i="1"/>
  <c r="AW1337" i="1"/>
  <c r="AW1338" i="1"/>
  <c r="AW1339" i="1"/>
  <c r="AW1340" i="1"/>
  <c r="AW1341" i="1"/>
  <c r="AW1342" i="1"/>
  <c r="AW1343" i="1"/>
  <c r="AW1344" i="1"/>
  <c r="AW1345" i="1"/>
  <c r="AW1346" i="1"/>
  <c r="AW1347" i="1"/>
  <c r="AW1348" i="1"/>
  <c r="AW1349" i="1"/>
  <c r="AW1350" i="1"/>
  <c r="AW1351" i="1"/>
  <c r="AW1352" i="1"/>
  <c r="AW1353" i="1"/>
  <c r="AW1354" i="1"/>
  <c r="AW1355" i="1"/>
  <c r="AW1356" i="1"/>
  <c r="AW1357" i="1"/>
  <c r="AW1358" i="1"/>
  <c r="AW1359" i="1"/>
  <c r="AW1360" i="1"/>
  <c r="AW1361" i="1"/>
  <c r="AW1362" i="1"/>
  <c r="AW1363" i="1"/>
  <c r="AW1364" i="1"/>
  <c r="AW1365" i="1"/>
  <c r="AW1366" i="1"/>
  <c r="AW1367" i="1"/>
  <c r="AW1368" i="1"/>
  <c r="AW1369" i="1"/>
  <c r="AW1370" i="1"/>
  <c r="AW1371" i="1"/>
  <c r="AW1372" i="1"/>
  <c r="AW1373" i="1"/>
  <c r="AW1374" i="1"/>
  <c r="AW1375" i="1"/>
  <c r="AW1376" i="1"/>
  <c r="AW1377" i="1"/>
  <c r="AW1378" i="1"/>
  <c r="AW1379" i="1"/>
  <c r="AW1380" i="1"/>
  <c r="AW1381" i="1"/>
  <c r="AW1382" i="1"/>
  <c r="AW1383" i="1"/>
  <c r="AW1384" i="1"/>
  <c r="AW1385" i="1"/>
  <c r="AW1386" i="1"/>
  <c r="AW1387" i="1"/>
  <c r="AW1388" i="1"/>
  <c r="AW1389" i="1"/>
  <c r="AW1390" i="1"/>
  <c r="AW1391" i="1"/>
  <c r="AW1392" i="1"/>
  <c r="AW1393" i="1"/>
  <c r="AW1394" i="1"/>
  <c r="AW1395" i="1"/>
  <c r="AW1396" i="1"/>
  <c r="AW1397" i="1"/>
  <c r="AW1398" i="1"/>
  <c r="AW1399" i="1"/>
  <c r="AW1400" i="1"/>
  <c r="AW1401" i="1"/>
  <c r="AW1402" i="1"/>
  <c r="AW1403" i="1"/>
  <c r="AW1404" i="1"/>
  <c r="AW1405" i="1"/>
  <c r="AW1406" i="1"/>
  <c r="AW1407" i="1"/>
  <c r="AW1408" i="1"/>
  <c r="AW1409" i="1"/>
  <c r="AW1410" i="1"/>
  <c r="AW1411" i="1"/>
  <c r="AW1412" i="1"/>
  <c r="AW1413" i="1"/>
  <c r="AW1414" i="1"/>
  <c r="AW1415" i="1"/>
  <c r="AW1416" i="1"/>
  <c r="AW1417" i="1"/>
  <c r="AW1418" i="1"/>
  <c r="AW1419" i="1"/>
  <c r="AW1420" i="1"/>
  <c r="AW1421" i="1"/>
  <c r="AW1422" i="1"/>
  <c r="AW1423" i="1"/>
  <c r="AW1424" i="1"/>
  <c r="AW1425" i="1"/>
  <c r="AW1426" i="1"/>
  <c r="AW1427" i="1"/>
  <c r="AW1428" i="1"/>
  <c r="AW1429" i="1"/>
  <c r="AW1430" i="1"/>
  <c r="AW1431" i="1"/>
  <c r="AW1432" i="1"/>
  <c r="AW1433" i="1"/>
  <c r="AW1434" i="1"/>
  <c r="AW1435" i="1"/>
  <c r="AW1436" i="1"/>
  <c r="AW1437" i="1"/>
  <c r="AW1438" i="1"/>
  <c r="AW1439" i="1"/>
  <c r="AW1440" i="1"/>
  <c r="AW1441" i="1"/>
  <c r="AW1442" i="1"/>
  <c r="AW1443" i="1"/>
  <c r="AW1444" i="1"/>
  <c r="AW1445" i="1"/>
  <c r="AW1446" i="1"/>
  <c r="AW1447" i="1"/>
  <c r="AW1448" i="1"/>
  <c r="AW1449" i="1"/>
  <c r="AW1450" i="1"/>
  <c r="AW1451" i="1"/>
  <c r="AW1452" i="1"/>
  <c r="AW1453" i="1"/>
  <c r="AW1454" i="1"/>
  <c r="AW1455" i="1"/>
  <c r="AW1456" i="1"/>
  <c r="AW1457" i="1"/>
  <c r="AW1458" i="1"/>
  <c r="AW1459" i="1"/>
  <c r="AW1460" i="1"/>
  <c r="AW1461" i="1"/>
  <c r="AW1462" i="1"/>
  <c r="AW1463" i="1"/>
  <c r="AW1464" i="1"/>
  <c r="AW1465" i="1"/>
  <c r="AW1466" i="1"/>
  <c r="AW1467" i="1"/>
  <c r="AW1468" i="1"/>
  <c r="AW1469" i="1"/>
  <c r="AW1470" i="1"/>
  <c r="AW1471" i="1"/>
  <c r="AW1472" i="1"/>
  <c r="AW1473" i="1"/>
  <c r="AW1474" i="1"/>
  <c r="AW1475" i="1"/>
  <c r="AW1476" i="1"/>
  <c r="AW1477" i="1"/>
  <c r="AW1478" i="1"/>
  <c r="AW1479" i="1"/>
  <c r="AW1480" i="1"/>
  <c r="AW1481" i="1"/>
  <c r="AW1482" i="1"/>
  <c r="AW1483" i="1"/>
  <c r="AW1484" i="1"/>
  <c r="AW1485" i="1"/>
  <c r="AW1486" i="1"/>
  <c r="AW1487" i="1"/>
  <c r="AW1488" i="1"/>
  <c r="AW1489" i="1"/>
  <c r="AW1490" i="1"/>
  <c r="AW1491" i="1"/>
  <c r="AW1492" i="1"/>
  <c r="AW1493" i="1"/>
  <c r="AW1494" i="1"/>
  <c r="AW1495" i="1"/>
  <c r="AW1496" i="1"/>
  <c r="AW1497" i="1"/>
  <c r="AW1498" i="1"/>
  <c r="AW1499" i="1"/>
  <c r="AW1500" i="1"/>
  <c r="AW1501" i="1"/>
  <c r="AW1502" i="1"/>
  <c r="AW1503" i="1"/>
  <c r="AW1504" i="1"/>
  <c r="AW1505" i="1"/>
  <c r="AW1506" i="1"/>
  <c r="AW1507" i="1"/>
  <c r="AW1508" i="1"/>
  <c r="AW1509" i="1"/>
  <c r="AW1510" i="1"/>
  <c r="AW1511" i="1"/>
  <c r="AW1512" i="1"/>
  <c r="AW1513" i="1"/>
  <c r="AW1514" i="1"/>
  <c r="AW1515" i="1"/>
  <c r="AW1516" i="1"/>
  <c r="AW1517" i="1"/>
  <c r="AW1518" i="1"/>
  <c r="AW1519" i="1"/>
  <c r="AW1520" i="1"/>
  <c r="AW1521" i="1"/>
  <c r="AW1522" i="1"/>
  <c r="AW1523" i="1"/>
  <c r="AW1524" i="1"/>
  <c r="AW1525" i="1"/>
  <c r="AW1526" i="1"/>
  <c r="AW1527" i="1"/>
  <c r="AW1528" i="1"/>
  <c r="AW1529" i="1"/>
  <c r="AW1530" i="1"/>
  <c r="AW1531" i="1"/>
  <c r="AW1532" i="1"/>
  <c r="AW1533" i="1"/>
  <c r="AW1534" i="1"/>
  <c r="AW1535" i="1"/>
  <c r="AW1536" i="1"/>
  <c r="AW1537" i="1"/>
  <c r="AW1538" i="1"/>
  <c r="AW1539" i="1"/>
  <c r="AW1540" i="1"/>
  <c r="AW1541" i="1"/>
  <c r="AW1542" i="1"/>
  <c r="AW1543" i="1"/>
  <c r="AW1544" i="1"/>
  <c r="AW1545" i="1"/>
  <c r="AW1546" i="1"/>
  <c r="AW1547" i="1"/>
  <c r="AW1548" i="1"/>
  <c r="AW1549" i="1"/>
  <c r="AW1550" i="1"/>
  <c r="AW1551" i="1"/>
  <c r="AW1552" i="1"/>
  <c r="AW1553" i="1"/>
  <c r="AW1554" i="1"/>
  <c r="AW1555" i="1"/>
  <c r="AW1556" i="1"/>
  <c r="AW1557" i="1"/>
  <c r="AW1558" i="1"/>
  <c r="AW1559" i="1"/>
  <c r="AW1560" i="1"/>
  <c r="AW1561" i="1"/>
  <c r="AW1562" i="1"/>
  <c r="AW1563" i="1"/>
  <c r="AW1564" i="1"/>
  <c r="AW1565" i="1"/>
  <c r="AW1566" i="1"/>
  <c r="AW1567" i="1"/>
  <c r="AW1568" i="1"/>
  <c r="AW1569" i="1"/>
  <c r="AW1570" i="1"/>
  <c r="AW1571" i="1"/>
  <c r="AW1572" i="1"/>
  <c r="AW1573" i="1"/>
  <c r="AW1574" i="1"/>
  <c r="AW1575" i="1"/>
  <c r="AW1576" i="1"/>
  <c r="AW1577" i="1"/>
  <c r="AW1578" i="1"/>
  <c r="AW1579" i="1"/>
  <c r="AW1580" i="1"/>
  <c r="AW1581" i="1"/>
  <c r="AW1582" i="1"/>
  <c r="AW1583" i="1"/>
  <c r="AW1584" i="1"/>
  <c r="AW1585" i="1"/>
  <c r="AW1586" i="1"/>
  <c r="AW1587" i="1"/>
  <c r="AW1588" i="1"/>
  <c r="AW1589" i="1"/>
  <c r="AW1590" i="1"/>
  <c r="AW1591" i="1"/>
  <c r="AW1592" i="1"/>
  <c r="AW1593" i="1"/>
  <c r="AW1594" i="1"/>
  <c r="AW1595" i="1"/>
  <c r="AW1596" i="1"/>
  <c r="AW1597" i="1"/>
  <c r="AW1598" i="1"/>
  <c r="AW1599" i="1"/>
  <c r="AW1600" i="1"/>
  <c r="AW1601" i="1"/>
  <c r="AW1602" i="1"/>
  <c r="AW1603" i="1"/>
  <c r="AW1604" i="1"/>
  <c r="AW1605" i="1"/>
  <c r="AW1606" i="1"/>
  <c r="AW1607" i="1"/>
  <c r="AW1608" i="1"/>
  <c r="AW1609" i="1"/>
  <c r="AW1610" i="1"/>
  <c r="AW1611" i="1"/>
  <c r="AW1612" i="1"/>
  <c r="AW1613" i="1"/>
  <c r="AW1614" i="1"/>
  <c r="AW1615" i="1"/>
  <c r="AW1616" i="1"/>
  <c r="AW1617" i="1"/>
  <c r="AW1618" i="1"/>
  <c r="AW1619" i="1"/>
  <c r="AW1620" i="1"/>
  <c r="AW1621" i="1"/>
  <c r="AW1622" i="1"/>
  <c r="AW1623" i="1"/>
  <c r="AW1624" i="1"/>
  <c r="AW1625" i="1"/>
  <c r="AW1626" i="1"/>
  <c r="AW1627" i="1"/>
  <c r="AW1628" i="1"/>
  <c r="AW1629" i="1"/>
  <c r="AW1630" i="1"/>
  <c r="AW1631" i="1"/>
  <c r="AW1632" i="1"/>
  <c r="AW1633" i="1"/>
  <c r="AW1634" i="1"/>
  <c r="AW1635" i="1"/>
  <c r="AW1636" i="1"/>
  <c r="AW1637" i="1"/>
  <c r="AW1638" i="1"/>
  <c r="AW1639" i="1"/>
  <c r="AW1640" i="1"/>
  <c r="AW1641" i="1"/>
  <c r="AW1642" i="1"/>
  <c r="AW1643" i="1"/>
  <c r="AW1644" i="1"/>
  <c r="AW1645" i="1"/>
  <c r="AW1646" i="1"/>
  <c r="AW1647" i="1"/>
  <c r="AW1648" i="1"/>
  <c r="AW1649" i="1"/>
  <c r="AW1650" i="1"/>
  <c r="AW1651" i="1"/>
  <c r="AW1652" i="1"/>
  <c r="AW1653" i="1"/>
  <c r="AW1654" i="1"/>
  <c r="AW1655" i="1"/>
  <c r="AW1656" i="1"/>
  <c r="AW1657" i="1"/>
  <c r="AW1658" i="1"/>
  <c r="AW1659" i="1"/>
  <c r="AW1660" i="1"/>
  <c r="AW1661" i="1"/>
  <c r="AW1662" i="1"/>
  <c r="AW1663" i="1"/>
  <c r="AW1664" i="1"/>
  <c r="AW1665" i="1"/>
  <c r="AW1666" i="1"/>
  <c r="AW1667" i="1"/>
  <c r="AW1668" i="1"/>
  <c r="AW1669" i="1"/>
  <c r="AW1670" i="1"/>
  <c r="AW1671" i="1"/>
  <c r="AW1672" i="1"/>
  <c r="AW1673" i="1"/>
  <c r="AW1674" i="1"/>
  <c r="AW1675" i="1"/>
  <c r="AW1676" i="1"/>
  <c r="AW1677" i="1"/>
  <c r="AW1678" i="1"/>
  <c r="AW1679" i="1"/>
  <c r="AW1680" i="1"/>
  <c r="AW1681" i="1"/>
  <c r="AW1682" i="1"/>
  <c r="AW1683" i="1"/>
  <c r="AW1684" i="1"/>
  <c r="AW1685" i="1"/>
  <c r="AW1686" i="1"/>
  <c r="AW1687" i="1"/>
  <c r="AW1688" i="1"/>
  <c r="AW1689" i="1"/>
  <c r="AW1690" i="1"/>
  <c r="AW1691" i="1"/>
  <c r="AW1692" i="1"/>
  <c r="AW1693" i="1"/>
  <c r="AW1694" i="1"/>
  <c r="AW1695" i="1"/>
  <c r="AW1696" i="1"/>
  <c r="AW1697" i="1"/>
  <c r="AW1698" i="1"/>
  <c r="AW1699" i="1"/>
  <c r="AW1700" i="1"/>
  <c r="AW1701" i="1"/>
  <c r="AW1702" i="1"/>
  <c r="AW1703" i="1"/>
  <c r="AW1704" i="1"/>
  <c r="AW1705" i="1"/>
  <c r="AW1706" i="1"/>
  <c r="AW1707" i="1"/>
  <c r="AW1708" i="1"/>
  <c r="AW1709" i="1"/>
  <c r="AW1710" i="1"/>
  <c r="AW1711" i="1"/>
  <c r="AW1712" i="1"/>
  <c r="AW1713" i="1"/>
  <c r="AW1714" i="1"/>
  <c r="AW1715" i="1"/>
  <c r="AW1716" i="1"/>
  <c r="AW1717" i="1"/>
  <c r="AW1718" i="1"/>
  <c r="AW1719" i="1"/>
  <c r="AW1720" i="1"/>
  <c r="AW1721" i="1"/>
  <c r="AW1722" i="1"/>
  <c r="AW1723" i="1"/>
  <c r="AW1724" i="1"/>
  <c r="AW1725" i="1"/>
  <c r="AW1726" i="1"/>
  <c r="AW1727" i="1"/>
  <c r="AW1728" i="1"/>
  <c r="AW1729" i="1"/>
  <c r="AW1730" i="1"/>
  <c r="AW1731" i="1"/>
  <c r="AW1732" i="1"/>
  <c r="AW1733" i="1"/>
  <c r="AW1734" i="1"/>
  <c r="AW1735" i="1"/>
  <c r="AW1736" i="1"/>
  <c r="AW1737" i="1"/>
  <c r="AW1738" i="1"/>
  <c r="AW1739" i="1"/>
  <c r="AW1740" i="1"/>
  <c r="AW1741" i="1"/>
  <c r="AW1742" i="1"/>
  <c r="AW1743" i="1"/>
  <c r="AW1744" i="1"/>
  <c r="AW1745" i="1"/>
  <c r="AW1746" i="1"/>
  <c r="AW1747" i="1"/>
  <c r="AW1748" i="1"/>
  <c r="AW1749" i="1"/>
  <c r="AW1750" i="1"/>
  <c r="AW1751" i="1"/>
  <c r="AW1752" i="1"/>
  <c r="AW1753" i="1"/>
  <c r="AW1754" i="1"/>
  <c r="AW1755" i="1"/>
  <c r="AW1756" i="1"/>
  <c r="AW1757" i="1"/>
  <c r="AW1758" i="1"/>
  <c r="AW1759" i="1"/>
  <c r="AW1760" i="1"/>
  <c r="AW1761" i="1"/>
  <c r="AW1762" i="1"/>
  <c r="AW1763" i="1"/>
  <c r="AW1764" i="1"/>
  <c r="AW1765" i="1"/>
  <c r="AW1766" i="1"/>
  <c r="AW1767" i="1"/>
  <c r="AW1768" i="1"/>
  <c r="AW1769" i="1"/>
  <c r="AW1770" i="1"/>
  <c r="AW1771" i="1"/>
  <c r="AW1772" i="1"/>
  <c r="AW1773" i="1"/>
  <c r="AW1774" i="1"/>
  <c r="AW1775" i="1"/>
  <c r="AW1776" i="1"/>
  <c r="AW1777" i="1"/>
  <c r="AW1778" i="1"/>
  <c r="AW1779" i="1"/>
  <c r="AW1780" i="1"/>
  <c r="AW1781" i="1"/>
  <c r="AW1782" i="1"/>
  <c r="AW1783" i="1"/>
  <c r="AW1784" i="1"/>
  <c r="AW1785" i="1"/>
  <c r="AW1786" i="1"/>
  <c r="AW1787" i="1"/>
  <c r="AW1788" i="1"/>
  <c r="AW1789" i="1"/>
  <c r="AW1790" i="1"/>
  <c r="AW1791" i="1"/>
  <c r="AW1792" i="1"/>
  <c r="AW1793" i="1"/>
  <c r="AW1794" i="1"/>
  <c r="AW1795" i="1"/>
  <c r="AW1796" i="1"/>
  <c r="AW1797" i="1"/>
  <c r="AW1798" i="1"/>
  <c r="AW1799" i="1"/>
  <c r="AW1800" i="1"/>
  <c r="AW1801" i="1"/>
  <c r="AW1802" i="1"/>
  <c r="AW1803" i="1"/>
  <c r="AW1804" i="1"/>
  <c r="AW1805" i="1"/>
  <c r="AW1806" i="1"/>
  <c r="AW1807" i="1"/>
  <c r="AW1808" i="1"/>
  <c r="AW1809" i="1"/>
  <c r="AW1810" i="1"/>
  <c r="AW1811" i="1"/>
  <c r="AW1812" i="1"/>
  <c r="AW1813" i="1"/>
  <c r="AW1814" i="1"/>
  <c r="AW1815" i="1"/>
  <c r="AW1816" i="1"/>
  <c r="AW1817" i="1"/>
  <c r="AW1818" i="1"/>
  <c r="AW1819" i="1"/>
  <c r="AW1820" i="1"/>
  <c r="AW1821" i="1"/>
  <c r="AW1822" i="1"/>
  <c r="AW1823" i="1"/>
  <c r="AW1824" i="1"/>
  <c r="AW1825" i="1"/>
  <c r="AW1826" i="1"/>
  <c r="AW1827" i="1"/>
  <c r="AW1828" i="1"/>
  <c r="AW1829" i="1"/>
  <c r="AW1830" i="1"/>
  <c r="AW1831" i="1"/>
  <c r="AW1832" i="1"/>
  <c r="AW1833" i="1"/>
  <c r="AW1834" i="1"/>
  <c r="AW1835" i="1"/>
  <c r="AW1836" i="1"/>
  <c r="AW1837" i="1"/>
  <c r="AW1838" i="1"/>
  <c r="AW1839" i="1"/>
  <c r="AW1840" i="1"/>
  <c r="AW1841" i="1"/>
  <c r="AW1842" i="1"/>
  <c r="AW1843" i="1"/>
  <c r="AW1844" i="1"/>
  <c r="AW1845" i="1"/>
  <c r="AW1846" i="1"/>
  <c r="AW1847" i="1"/>
  <c r="AW1848" i="1"/>
  <c r="AW1849" i="1"/>
  <c r="AW1850" i="1"/>
  <c r="AW1851" i="1"/>
  <c r="AW1852" i="1"/>
  <c r="AW1853" i="1"/>
  <c r="AW1854" i="1"/>
  <c r="AW1855" i="1"/>
  <c r="AW1856" i="1"/>
  <c r="AW1857" i="1"/>
  <c r="AW1858" i="1"/>
  <c r="AW1859" i="1"/>
  <c r="AW1860" i="1"/>
  <c r="AW1861" i="1"/>
  <c r="AW1862" i="1"/>
  <c r="AW1863" i="1"/>
  <c r="AW1864" i="1"/>
  <c r="AW1865" i="1"/>
  <c r="AW1866" i="1"/>
  <c r="AW1867" i="1"/>
  <c r="AW1868" i="1"/>
  <c r="AW1869" i="1"/>
  <c r="AJ1856" i="1"/>
  <c r="AK1856" i="1" s="1"/>
  <c r="AR1850" i="1"/>
  <c r="AS1850" i="1" s="1"/>
  <c r="AV1850" i="1" s="1"/>
  <c r="AU1869" i="1"/>
  <c r="S1869" i="1"/>
  <c r="H1849" i="1"/>
  <c r="AJ1855" i="1"/>
  <c r="AR1849" i="1"/>
  <c r="AS1849" i="1" s="1"/>
  <c r="AU1868" i="1"/>
  <c r="S1868" i="1"/>
  <c r="H1848" i="1"/>
  <c r="AJ1854" i="1"/>
  <c r="AK1854" i="1" s="1"/>
  <c r="AR1848" i="1"/>
  <c r="AS1848" i="1" s="1"/>
  <c r="AV1848" i="1" s="1"/>
  <c r="AU1867" i="1"/>
  <c r="S1867" i="1"/>
  <c r="H1847" i="1"/>
  <c r="AJ1853" i="1"/>
  <c r="AK1853" i="1" s="1"/>
  <c r="AR1847" i="1"/>
  <c r="AS1847" i="1" s="1"/>
  <c r="AU1866" i="1"/>
  <c r="S1866" i="1"/>
  <c r="H1846" i="1"/>
  <c r="AJ1852" i="1"/>
  <c r="AR1846" i="1"/>
  <c r="AS1846" i="1" s="1"/>
  <c r="AV1846" i="1" s="1"/>
  <c r="AU1865" i="1"/>
  <c r="S1865" i="1"/>
  <c r="H1845" i="1"/>
  <c r="AJ1851" i="1"/>
  <c r="AK1851" i="1" s="1"/>
  <c r="AR1845" i="1"/>
  <c r="AS1845" i="1" s="1"/>
  <c r="AV1845" i="1" s="1"/>
  <c r="AU1864" i="1"/>
  <c r="S1864" i="1"/>
  <c r="H1844" i="1"/>
  <c r="AJ1850" i="1"/>
  <c r="AR1844" i="1"/>
  <c r="AS1844" i="1" s="1"/>
  <c r="AV1844" i="1" s="1"/>
  <c r="AU1863" i="1"/>
  <c r="S1863" i="1"/>
  <c r="H1843" i="1"/>
  <c r="AJ1849" i="1"/>
  <c r="AR1843" i="1"/>
  <c r="AS1843" i="1" s="1"/>
  <c r="AU1862" i="1"/>
  <c r="S1862" i="1"/>
  <c r="H1842" i="1"/>
  <c r="AJ1848" i="1"/>
  <c r="AR1842" i="1"/>
  <c r="AS1842" i="1" s="1"/>
  <c r="AV1842" i="1" s="1"/>
  <c r="AU1861" i="1"/>
  <c r="S1861" i="1"/>
  <c r="H1841" i="1"/>
  <c r="H1696" i="1"/>
  <c r="H1697" i="1"/>
  <c r="H1698" i="1"/>
  <c r="H1699" i="1"/>
  <c r="H1700" i="1"/>
  <c r="H1701" i="1"/>
  <c r="H1702" i="1"/>
  <c r="H1703" i="1"/>
  <c r="H1704" i="1"/>
  <c r="H1705" i="1"/>
  <c r="H1706" i="1"/>
  <c r="H1707" i="1"/>
  <c r="H1708" i="1"/>
  <c r="H1709" i="1"/>
  <c r="H1710" i="1"/>
  <c r="H1711" i="1"/>
  <c r="H1712" i="1"/>
  <c r="H1713" i="1"/>
  <c r="H1714" i="1"/>
  <c r="H1715" i="1"/>
  <c r="H1716" i="1"/>
  <c r="H1717" i="1"/>
  <c r="H1718" i="1"/>
  <c r="H1719" i="1"/>
  <c r="H1720" i="1"/>
  <c r="H1721" i="1"/>
  <c r="H1722" i="1"/>
  <c r="H1723" i="1"/>
  <c r="H1724" i="1"/>
  <c r="H1725" i="1"/>
  <c r="H1726" i="1"/>
  <c r="H1727" i="1"/>
  <c r="H1728" i="1"/>
  <c r="H1729" i="1"/>
  <c r="H1730" i="1"/>
  <c r="H1731" i="1"/>
  <c r="H1732" i="1"/>
  <c r="H1733" i="1"/>
  <c r="H1734" i="1"/>
  <c r="H1735" i="1"/>
  <c r="H1736" i="1"/>
  <c r="H1737" i="1"/>
  <c r="H1738" i="1"/>
  <c r="H1739" i="1"/>
  <c r="H1740" i="1"/>
  <c r="H1741" i="1"/>
  <c r="H1742" i="1"/>
  <c r="H1743" i="1"/>
  <c r="H1744" i="1"/>
  <c r="H1745" i="1"/>
  <c r="H1746" i="1"/>
  <c r="H1747" i="1"/>
  <c r="H1748" i="1"/>
  <c r="H1749" i="1"/>
  <c r="H1750" i="1"/>
  <c r="H1751" i="1"/>
  <c r="H1752" i="1"/>
  <c r="H1753" i="1"/>
  <c r="H1754" i="1"/>
  <c r="H1755" i="1"/>
  <c r="H1756" i="1"/>
  <c r="H1757" i="1"/>
  <c r="H1758" i="1"/>
  <c r="H1759" i="1"/>
  <c r="H1760" i="1"/>
  <c r="H1761" i="1"/>
  <c r="H1762" i="1"/>
  <c r="H1763" i="1"/>
  <c r="H1764" i="1"/>
  <c r="H1765" i="1"/>
  <c r="H1766" i="1"/>
  <c r="H1767" i="1"/>
  <c r="H1768" i="1"/>
  <c r="H1769" i="1"/>
  <c r="H1770" i="1"/>
  <c r="H1771" i="1"/>
  <c r="H1772" i="1"/>
  <c r="H1773" i="1"/>
  <c r="H1774" i="1"/>
  <c r="H1775" i="1"/>
  <c r="H1776" i="1"/>
  <c r="H1777" i="1"/>
  <c r="H1778" i="1"/>
  <c r="H1779" i="1"/>
  <c r="H1780" i="1"/>
  <c r="H1781" i="1"/>
  <c r="H1782" i="1"/>
  <c r="H1783" i="1"/>
  <c r="H1784" i="1"/>
  <c r="H1785" i="1"/>
  <c r="H1786" i="1"/>
  <c r="H1787" i="1"/>
  <c r="H1788" i="1"/>
  <c r="H1789" i="1"/>
  <c r="H1790" i="1"/>
  <c r="H1791" i="1"/>
  <c r="H1792" i="1"/>
  <c r="H1793" i="1"/>
  <c r="H1794" i="1"/>
  <c r="H1795" i="1"/>
  <c r="H1796" i="1"/>
  <c r="H1797" i="1"/>
  <c r="H1798" i="1"/>
  <c r="H1799" i="1"/>
  <c r="H1800" i="1"/>
  <c r="H1801" i="1"/>
  <c r="H1802" i="1"/>
  <c r="H1803" i="1"/>
  <c r="H1804" i="1"/>
  <c r="H1805" i="1"/>
  <c r="H1806" i="1"/>
  <c r="H1807" i="1"/>
  <c r="H1808" i="1"/>
  <c r="H1809" i="1"/>
  <c r="H1810" i="1"/>
  <c r="H1811" i="1"/>
  <c r="H1812" i="1"/>
  <c r="H1813" i="1"/>
  <c r="H1814" i="1"/>
  <c r="H1815" i="1"/>
  <c r="H1816" i="1"/>
  <c r="H1817" i="1"/>
  <c r="H1818" i="1"/>
  <c r="H1819" i="1"/>
  <c r="H1820" i="1"/>
  <c r="H1821" i="1"/>
  <c r="H1822" i="1"/>
  <c r="H1823" i="1"/>
  <c r="H1824" i="1"/>
  <c r="H1825" i="1"/>
  <c r="H1826" i="1"/>
  <c r="H1827" i="1"/>
  <c r="H1828" i="1"/>
  <c r="H1829" i="1"/>
  <c r="H1830" i="1"/>
  <c r="H1831" i="1"/>
  <c r="H1832" i="1"/>
  <c r="H1833" i="1"/>
  <c r="H1834" i="1"/>
  <c r="H1835" i="1"/>
  <c r="H1836" i="1"/>
  <c r="H1837" i="1"/>
  <c r="H1838" i="1"/>
  <c r="H1839" i="1"/>
  <c r="H1840" i="1"/>
  <c r="AJ1847" i="1"/>
  <c r="AL1847" i="1" s="1"/>
  <c r="AR1841" i="1"/>
  <c r="AS1841" i="1" s="1"/>
  <c r="AU1860" i="1"/>
  <c r="S1860" i="1"/>
  <c r="AJ1846" i="1"/>
  <c r="AL1846" i="1" s="1"/>
  <c r="AR1840" i="1"/>
  <c r="AS1840" i="1" s="1"/>
  <c r="AU1859" i="1"/>
  <c r="S1859" i="1"/>
  <c r="AJ1845" i="1"/>
  <c r="AK1845" i="1" s="1"/>
  <c r="AR1839" i="1"/>
  <c r="AS1839" i="1" s="1"/>
  <c r="AU1858" i="1"/>
  <c r="S1858" i="1"/>
  <c r="AJ1844" i="1"/>
  <c r="AR1838" i="1"/>
  <c r="AS1838" i="1" s="1"/>
  <c r="AV1838" i="1" s="1"/>
  <c r="AU1857" i="1"/>
  <c r="S1857" i="1"/>
  <c r="AJ1843" i="1"/>
  <c r="AR1837" i="1"/>
  <c r="AS1837" i="1" s="1"/>
  <c r="AV1837" i="1" s="1"/>
  <c r="AU1856" i="1"/>
  <c r="S1856" i="1"/>
  <c r="AJ1842" i="1"/>
  <c r="AK1842" i="1" s="1"/>
  <c r="AR1836" i="1"/>
  <c r="AS1836" i="1" s="1"/>
  <c r="AU1855" i="1"/>
  <c r="S1855" i="1"/>
  <c r="AJ1841" i="1"/>
  <c r="AK1841" i="1" s="1"/>
  <c r="AR1835" i="1"/>
  <c r="AS1835" i="1" s="1"/>
  <c r="AV1835" i="1" s="1"/>
  <c r="AU1854" i="1"/>
  <c r="S1854" i="1"/>
  <c r="AJ1840" i="1"/>
  <c r="AR1834" i="1"/>
  <c r="AS1834" i="1" s="1"/>
  <c r="AU1853" i="1"/>
  <c r="S1853" i="1"/>
  <c r="AJ1839" i="1"/>
  <c r="AR1833" i="1"/>
  <c r="AS1833" i="1" s="1"/>
  <c r="AU1852" i="1"/>
  <c r="S1852" i="1"/>
  <c r="AJ1838" i="1"/>
  <c r="AL1838" i="1" s="1"/>
  <c r="AU1851" i="1"/>
  <c r="S1851" i="1"/>
  <c r="AU1850" i="1"/>
  <c r="S1850" i="1"/>
  <c r="AU1849" i="1"/>
  <c r="S1849" i="1"/>
  <c r="AU1848" i="1"/>
  <c r="S1848" i="1"/>
  <c r="AJ1834" i="1"/>
  <c r="AK1834" i="1" s="1"/>
  <c r="AJ1835" i="1"/>
  <c r="AJ1836" i="1"/>
  <c r="AJ1837" i="1"/>
  <c r="AR1828" i="1"/>
  <c r="AS1828" i="1" s="1"/>
  <c r="AR1829" i="1"/>
  <c r="AS1829" i="1" s="1"/>
  <c r="AV1829" i="1" s="1"/>
  <c r="AR1830" i="1"/>
  <c r="AS1830" i="1" s="1"/>
  <c r="AV1830" i="1" s="1"/>
  <c r="AR1831" i="1"/>
  <c r="AS1831" i="1" s="1"/>
  <c r="AR1832" i="1"/>
  <c r="AS1832" i="1" s="1"/>
  <c r="AV1832" i="1" s="1"/>
  <c r="AU1847" i="1"/>
  <c r="S1847" i="1"/>
  <c r="AJ1833" i="1"/>
  <c r="AK1833" i="1" s="1"/>
  <c r="AR1827" i="1"/>
  <c r="AS1827" i="1" s="1"/>
  <c r="AU1846" i="1"/>
  <c r="S1846" i="1"/>
  <c r="AJ1832" i="1"/>
  <c r="AK1832" i="1" s="1"/>
  <c r="AR1826" i="1"/>
  <c r="AS1826" i="1" s="1"/>
  <c r="AU1845" i="1"/>
  <c r="S1845" i="1"/>
  <c r="AJ1831" i="1"/>
  <c r="AR1825" i="1"/>
  <c r="AS1825" i="1" s="1"/>
  <c r="AV1825" i="1" s="1"/>
  <c r="AU1844" i="1"/>
  <c r="S1844" i="1"/>
  <c r="AJ1830" i="1"/>
  <c r="AK1830" i="1" s="1"/>
  <c r="AR1824" i="1"/>
  <c r="AS1824" i="1" s="1"/>
  <c r="AU1843" i="1"/>
  <c r="S1843" i="1"/>
  <c r="AJ1829" i="1"/>
  <c r="AK1829" i="1" s="1"/>
  <c r="AR1823" i="1"/>
  <c r="AS1823" i="1" s="1"/>
  <c r="AV1823" i="1" s="1"/>
  <c r="AU1842" i="1"/>
  <c r="S1842" i="1"/>
  <c r="AJ1828" i="1"/>
  <c r="AR1822" i="1"/>
  <c r="AS1822" i="1" s="1"/>
  <c r="AV1822" i="1" s="1"/>
  <c r="AU1841" i="1"/>
  <c r="S1841" i="1"/>
  <c r="AJ1827" i="1"/>
  <c r="AR1821" i="1"/>
  <c r="AS1821" i="1" s="1"/>
  <c r="AU1840" i="1"/>
  <c r="S1840" i="1"/>
  <c r="AJ1826" i="1"/>
  <c r="AL1826" i="1" s="1"/>
  <c r="AR1820" i="1"/>
  <c r="AS1820" i="1" s="1"/>
  <c r="AV1820" i="1" s="1"/>
  <c r="AU1839" i="1"/>
  <c r="S1839" i="1"/>
  <c r="AU1838" i="1"/>
  <c r="S1838" i="1"/>
  <c r="AU1837" i="1"/>
  <c r="S1837" i="1"/>
  <c r="AU1836" i="1"/>
  <c r="S1836" i="1"/>
  <c r="AU1835" i="1"/>
  <c r="S1835" i="1"/>
  <c r="AU1834" i="1"/>
  <c r="S1834" i="1"/>
  <c r="AU1833" i="1"/>
  <c r="S1833" i="1"/>
  <c r="AU1832" i="1"/>
  <c r="S1832" i="1"/>
  <c r="AJ1818" i="1"/>
  <c r="AJ1819" i="1"/>
  <c r="AJ1820" i="1"/>
  <c r="AK1820" i="1" s="1"/>
  <c r="AJ1821" i="1"/>
  <c r="AK1821" i="1" s="1"/>
  <c r="AJ1822" i="1"/>
  <c r="AK1822" i="1" s="1"/>
  <c r="AJ1823" i="1"/>
  <c r="AJ1824" i="1"/>
  <c r="AJ1825" i="1"/>
  <c r="AR1812" i="1"/>
  <c r="AS1812" i="1" s="1"/>
  <c r="AV1812" i="1" s="1"/>
  <c r="AR1813" i="1"/>
  <c r="AS1813" i="1" s="1"/>
  <c r="AR1814" i="1"/>
  <c r="AS1814" i="1" s="1"/>
  <c r="AR1815" i="1"/>
  <c r="AS1815" i="1" s="1"/>
  <c r="AV1815" i="1" s="1"/>
  <c r="AR1816" i="1"/>
  <c r="AS1816" i="1" s="1"/>
  <c r="AR1817" i="1"/>
  <c r="AS1817" i="1" s="1"/>
  <c r="AR1818" i="1"/>
  <c r="AS1818" i="1" s="1"/>
  <c r="AR1819" i="1"/>
  <c r="AS1819" i="1" s="1"/>
  <c r="AV1819" i="1" s="1"/>
  <c r="AU1831" i="1"/>
  <c r="S1831" i="1"/>
  <c r="AJ1817" i="1"/>
  <c r="AR1811" i="1"/>
  <c r="AS1811" i="1" s="1"/>
  <c r="AU1830" i="1"/>
  <c r="S1830" i="1"/>
  <c r="AJ1816" i="1"/>
  <c r="AR1810" i="1"/>
  <c r="AS1810" i="1" s="1"/>
  <c r="AV1810" i="1" s="1"/>
  <c r="AU1829" i="1"/>
  <c r="S1829" i="1"/>
  <c r="AJ1815" i="1"/>
  <c r="AR1809" i="1"/>
  <c r="AS1809" i="1" s="1"/>
  <c r="AU1828" i="1"/>
  <c r="S1828" i="1"/>
  <c r="AJ1814" i="1"/>
  <c r="AR1808" i="1"/>
  <c r="AS1808" i="1" s="1"/>
  <c r="AU1827" i="1"/>
  <c r="S1827" i="1"/>
  <c r="AU1826" i="1"/>
  <c r="S1826" i="1"/>
  <c r="AU1825" i="1"/>
  <c r="S1825" i="1"/>
  <c r="AU1824" i="1"/>
  <c r="S1824" i="1"/>
  <c r="AW2" i="1"/>
  <c r="AU1823" i="1"/>
  <c r="S1823" i="1"/>
  <c r="AU1822" i="1"/>
  <c r="S1822" i="1"/>
  <c r="AU1821" i="1"/>
  <c r="S1821" i="1"/>
  <c r="AU1820" i="1"/>
  <c r="S1820" i="1"/>
  <c r="AU1819" i="1"/>
  <c r="S1819" i="1"/>
  <c r="AU1818" i="1"/>
  <c r="S1818" i="1"/>
  <c r="AU1817" i="1"/>
  <c r="S1817" i="1"/>
  <c r="AU1816" i="1"/>
  <c r="S1816" i="1"/>
  <c r="AU1815" i="1"/>
  <c r="S1815" i="1"/>
  <c r="AU1814" i="1"/>
  <c r="S1814" i="1"/>
  <c r="AJ1813" i="1"/>
  <c r="AU1813" i="1"/>
  <c r="S1813" i="1"/>
  <c r="AJ1812" i="1"/>
  <c r="AL1812" i="1" s="1"/>
  <c r="AU1812" i="1"/>
  <c r="S1812" i="1"/>
  <c r="AJ1811" i="1"/>
  <c r="AU1811" i="1"/>
  <c r="S1811" i="1"/>
  <c r="AJ1810" i="1"/>
  <c r="AU1810" i="1"/>
  <c r="S1810" i="1"/>
  <c r="AJ1809" i="1"/>
  <c r="AU1809" i="1"/>
  <c r="S1809" i="1"/>
  <c r="AJ1808" i="1"/>
  <c r="AL1808" i="1" s="1"/>
  <c r="AU1808" i="1"/>
  <c r="S1808" i="1"/>
  <c r="AJ1807" i="1"/>
  <c r="AK1807" i="1" s="1"/>
  <c r="AR1807" i="1"/>
  <c r="AS1807" i="1" s="1"/>
  <c r="AU1807" i="1"/>
  <c r="S1807" i="1"/>
  <c r="AJ1806" i="1"/>
  <c r="AR1806" i="1"/>
  <c r="AS1806" i="1" s="1"/>
  <c r="AV1806" i="1" s="1"/>
  <c r="AU1806" i="1"/>
  <c r="S1806" i="1"/>
  <c r="AJ1805" i="1"/>
  <c r="AK1805" i="1" s="1"/>
  <c r="AR1805" i="1"/>
  <c r="AS1805" i="1" s="1"/>
  <c r="AV1805" i="1" s="1"/>
  <c r="AU1805" i="1"/>
  <c r="S1805" i="1"/>
  <c r="AJ1804" i="1"/>
  <c r="AR1804" i="1"/>
  <c r="AS1804" i="1" s="1"/>
  <c r="AU1804" i="1"/>
  <c r="S1804" i="1"/>
  <c r="AJ1803" i="1"/>
  <c r="AK1803" i="1" s="1"/>
  <c r="AR1803" i="1"/>
  <c r="AS1803" i="1" s="1"/>
  <c r="AU1803" i="1"/>
  <c r="S1803" i="1"/>
  <c r="AJ1802" i="1"/>
  <c r="AK1802" i="1" s="1"/>
  <c r="AR1802" i="1"/>
  <c r="AS1802" i="1" s="1"/>
  <c r="AU1802" i="1"/>
  <c r="S1802" i="1"/>
  <c r="AJ1801" i="1"/>
  <c r="AK1801" i="1" s="1"/>
  <c r="AR1801" i="1"/>
  <c r="AS1801" i="1" s="1"/>
  <c r="AU1801" i="1"/>
  <c r="S1801" i="1"/>
  <c r="AJ1800" i="1"/>
  <c r="AR1800" i="1"/>
  <c r="AS1800" i="1" s="1"/>
  <c r="AU1800" i="1"/>
  <c r="S1800" i="1"/>
  <c r="AJ1799" i="1"/>
  <c r="AK1799" i="1" s="1"/>
  <c r="AR1799" i="1"/>
  <c r="AS1799" i="1" s="1"/>
  <c r="AU1799" i="1"/>
  <c r="S1799" i="1"/>
  <c r="AJ1798" i="1"/>
  <c r="AR1798" i="1"/>
  <c r="AS1798" i="1" s="1"/>
  <c r="AU1798" i="1"/>
  <c r="S1798" i="1"/>
  <c r="AJ1797" i="1"/>
  <c r="AR1797" i="1"/>
  <c r="AS1797" i="1" s="1"/>
  <c r="AU1797" i="1"/>
  <c r="S1797" i="1"/>
  <c r="B17" i="17"/>
  <c r="G8" i="17" s="1"/>
  <c r="I8" i="17" s="1"/>
  <c r="J8" i="17" s="1"/>
  <c r="B16" i="17"/>
  <c r="G7" i="17" s="1"/>
  <c r="H9" i="17"/>
  <c r="H13" i="17" s="1"/>
  <c r="B14" i="15" s="1"/>
  <c r="E7" i="17"/>
  <c r="E4" i="17"/>
  <c r="E13" i="17" s="1"/>
  <c r="AJ1796" i="1"/>
  <c r="AR1796" i="1"/>
  <c r="AS1796" i="1" s="1"/>
  <c r="AU1796" i="1"/>
  <c r="S1796" i="1"/>
  <c r="S1795" i="1"/>
  <c r="AJ1795" i="1"/>
  <c r="AK1795" i="1" s="1"/>
  <c r="AR1795" i="1"/>
  <c r="AS1795" i="1" s="1"/>
  <c r="AU1795" i="1"/>
  <c r="AJ1794" i="1"/>
  <c r="AR1794" i="1"/>
  <c r="AS1794" i="1" s="1"/>
  <c r="AU1794" i="1"/>
  <c r="S1794" i="1"/>
  <c r="AJ1793" i="1"/>
  <c r="AR1793" i="1"/>
  <c r="AS1793" i="1" s="1"/>
  <c r="AU1793" i="1"/>
  <c r="AR1792" i="1"/>
  <c r="AS1792" i="1" s="1"/>
  <c r="AU1792" i="1"/>
  <c r="AR1772" i="1"/>
  <c r="AS1772" i="1" s="1"/>
  <c r="AR1773" i="1"/>
  <c r="AS1773" i="1" s="1"/>
  <c r="AV1773" i="1" s="1"/>
  <c r="AR1774" i="1"/>
  <c r="AS1774" i="1" s="1"/>
  <c r="AR1775" i="1"/>
  <c r="AS1775" i="1" s="1"/>
  <c r="AR1776" i="1"/>
  <c r="AS1776" i="1" s="1"/>
  <c r="AV1776" i="1" s="1"/>
  <c r="AR1777" i="1"/>
  <c r="AS1777" i="1" s="1"/>
  <c r="AV1777" i="1" s="1"/>
  <c r="AR1778" i="1"/>
  <c r="AS1778" i="1" s="1"/>
  <c r="AR1779" i="1"/>
  <c r="AS1779" i="1" s="1"/>
  <c r="AR1780" i="1"/>
  <c r="AS1780" i="1" s="1"/>
  <c r="AR1781" i="1"/>
  <c r="AS1781" i="1" s="1"/>
  <c r="AR1782" i="1"/>
  <c r="AS1782" i="1" s="1"/>
  <c r="AV1782" i="1" s="1"/>
  <c r="AR1783" i="1"/>
  <c r="AS1783" i="1" s="1"/>
  <c r="AV1783" i="1" s="1"/>
  <c r="AR1784" i="1"/>
  <c r="AS1784" i="1" s="1"/>
  <c r="AR1785" i="1"/>
  <c r="AS1785" i="1" s="1"/>
  <c r="AR1786" i="1"/>
  <c r="AS1786" i="1" s="1"/>
  <c r="AR1787" i="1"/>
  <c r="AS1787" i="1" s="1"/>
  <c r="AR1788" i="1"/>
  <c r="AS1788" i="1" s="1"/>
  <c r="AR1789" i="1"/>
  <c r="AS1789" i="1" s="1"/>
  <c r="AR1790" i="1"/>
  <c r="AS1790" i="1" s="1"/>
  <c r="AR1791" i="1"/>
  <c r="AS1791" i="1" s="1"/>
  <c r="AJ1779" i="1"/>
  <c r="AL1779" i="1" s="1"/>
  <c r="AJ1780" i="1"/>
  <c r="AJ1781" i="1"/>
  <c r="AL1781" i="1" s="1"/>
  <c r="AJ1782" i="1"/>
  <c r="AJ1783" i="1"/>
  <c r="AJ1784" i="1"/>
  <c r="AL1784" i="1" s="1"/>
  <c r="AJ1785" i="1"/>
  <c r="AL1785" i="1" s="1"/>
  <c r="AJ1786" i="1"/>
  <c r="AJ1787" i="1"/>
  <c r="AL1787" i="1" s="1"/>
  <c r="AJ1788" i="1"/>
  <c r="AJ1791" i="1"/>
  <c r="AL1791" i="1" s="1"/>
  <c r="AJ1778" i="1"/>
  <c r="AK1778" i="1" s="1"/>
  <c r="AU1791" i="1"/>
  <c r="AJ1792" i="1"/>
  <c r="S1791" i="1"/>
  <c r="S1792" i="1"/>
  <c r="AJ1790" i="1"/>
  <c r="AJ1777" i="1"/>
  <c r="AK1777" i="1" s="1"/>
  <c r="AR1771" i="1"/>
  <c r="AS1771" i="1" s="1"/>
  <c r="AV1771" i="1" s="1"/>
  <c r="AU1790" i="1"/>
  <c r="S1790" i="1"/>
  <c r="AJ1789" i="1"/>
  <c r="AL1789" i="1" s="1"/>
  <c r="AJ1776" i="1"/>
  <c r="AL1776" i="1" s="1"/>
  <c r="AR1770" i="1"/>
  <c r="AS1770" i="1" s="1"/>
  <c r="AU1789" i="1"/>
  <c r="S1789" i="1"/>
  <c r="AJ1775" i="1"/>
  <c r="AK1775" i="1" s="1"/>
  <c r="AR1769" i="1"/>
  <c r="AS1769" i="1" s="1"/>
  <c r="AU1788" i="1"/>
  <c r="S1788" i="1"/>
  <c r="AJ1774" i="1"/>
  <c r="AK1774" i="1" s="1"/>
  <c r="AR1768" i="1"/>
  <c r="AS1768" i="1" s="1"/>
  <c r="AU1787" i="1"/>
  <c r="S1787" i="1"/>
  <c r="AJ1773" i="1"/>
  <c r="AK1773" i="1" s="1"/>
  <c r="AR1767" i="1"/>
  <c r="AS1767" i="1" s="1"/>
  <c r="AU1786" i="1"/>
  <c r="S1786" i="1"/>
  <c r="AJ1772" i="1"/>
  <c r="AK1772" i="1" s="1"/>
  <c r="AR1766" i="1"/>
  <c r="AS1766" i="1" s="1"/>
  <c r="AU1785" i="1"/>
  <c r="S1785" i="1"/>
  <c r="AJ1771" i="1"/>
  <c r="AK1771" i="1" s="1"/>
  <c r="AR1765" i="1"/>
  <c r="AS1765" i="1" s="1"/>
  <c r="AU1784" i="1"/>
  <c r="S1784" i="1"/>
  <c r="AJ1770" i="1"/>
  <c r="AK1770" i="1" s="1"/>
  <c r="AR1764" i="1"/>
  <c r="AS1764" i="1" s="1"/>
  <c r="AU1783" i="1"/>
  <c r="S1783" i="1"/>
  <c r="AJ1769" i="1"/>
  <c r="AR1763" i="1"/>
  <c r="AS1763" i="1" s="1"/>
  <c r="AU1782" i="1"/>
  <c r="S1782" i="1"/>
  <c r="AJ1768" i="1"/>
  <c r="AK1768" i="1" s="1"/>
  <c r="AR1762" i="1"/>
  <c r="AS1762" i="1" s="1"/>
  <c r="AU1781" i="1"/>
  <c r="S1781" i="1"/>
  <c r="AJ1767" i="1"/>
  <c r="AK1767" i="1" s="1"/>
  <c r="AR1761" i="1"/>
  <c r="AS1761" i="1" s="1"/>
  <c r="AV1761" i="1" s="1"/>
  <c r="AU1780" i="1"/>
  <c r="S1780" i="1"/>
  <c r="AJ1766" i="1"/>
  <c r="AR1760" i="1"/>
  <c r="AS1760" i="1" s="1"/>
  <c r="AU1779" i="1"/>
  <c r="S1779" i="1"/>
  <c r="AJ1765" i="1"/>
  <c r="AK1765" i="1" s="1"/>
  <c r="AR1759" i="1"/>
  <c r="AS1759" i="1" s="1"/>
  <c r="AV1759" i="1" s="1"/>
  <c r="AU1778" i="1"/>
  <c r="S1778" i="1"/>
  <c r="AJ1764" i="1"/>
  <c r="AR1758" i="1"/>
  <c r="AS1758" i="1" s="1"/>
  <c r="AU1777" i="1"/>
  <c r="S1777" i="1"/>
  <c r="AJ1763" i="1"/>
  <c r="AK1763" i="1" s="1"/>
  <c r="AR1757" i="1"/>
  <c r="AS1757" i="1" s="1"/>
  <c r="AV1757" i="1" s="1"/>
  <c r="AU1776" i="1"/>
  <c r="S1776" i="1"/>
  <c r="AJ1762" i="1"/>
  <c r="AK1762" i="1" s="1"/>
  <c r="AR1756" i="1"/>
  <c r="AS1756" i="1" s="1"/>
  <c r="AV1756" i="1" s="1"/>
  <c r="AU1775" i="1"/>
  <c r="S1775" i="1"/>
  <c r="AJ1761" i="1"/>
  <c r="AR1755" i="1"/>
  <c r="AS1755" i="1" s="1"/>
  <c r="AU1774" i="1"/>
  <c r="S1774" i="1"/>
  <c r="AJ1760" i="1"/>
  <c r="AR1754" i="1"/>
  <c r="AS1754" i="1" s="1"/>
  <c r="AU1773" i="1"/>
  <c r="S1773" i="1"/>
  <c r="AR7" i="1"/>
  <c r="AS7" i="1" s="1"/>
  <c r="AR8" i="1"/>
  <c r="AS8" i="1" s="1"/>
  <c r="AR9" i="1"/>
  <c r="AS9" i="1" s="1"/>
  <c r="AR10" i="1"/>
  <c r="AS10" i="1" s="1"/>
  <c r="AR11" i="1"/>
  <c r="AS11" i="1" s="1"/>
  <c r="AR12" i="1"/>
  <c r="AS12" i="1" s="1"/>
  <c r="AR13" i="1"/>
  <c r="AS13" i="1" s="1"/>
  <c r="AR14" i="1"/>
  <c r="AS14" i="1" s="1"/>
  <c r="AR15" i="1"/>
  <c r="AS15" i="1" s="1"/>
  <c r="AR16" i="1"/>
  <c r="AS16" i="1" s="1"/>
  <c r="AR17" i="1"/>
  <c r="AS17" i="1" s="1"/>
  <c r="AR18" i="1"/>
  <c r="AS18" i="1" s="1"/>
  <c r="AR19" i="1"/>
  <c r="AS19" i="1" s="1"/>
  <c r="AR20" i="1"/>
  <c r="AS20" i="1" s="1"/>
  <c r="AR21" i="1"/>
  <c r="AS21" i="1" s="1"/>
  <c r="AR22" i="1"/>
  <c r="AS22" i="1" s="1"/>
  <c r="AR23" i="1"/>
  <c r="AS23" i="1" s="1"/>
  <c r="AR24" i="1"/>
  <c r="AS24" i="1" s="1"/>
  <c r="AR25" i="1"/>
  <c r="AS25" i="1" s="1"/>
  <c r="AR26" i="1"/>
  <c r="AS26" i="1" s="1"/>
  <c r="AR27" i="1"/>
  <c r="AS27" i="1" s="1"/>
  <c r="AR28" i="1"/>
  <c r="AS28" i="1" s="1"/>
  <c r="AR29" i="1"/>
  <c r="AS29" i="1" s="1"/>
  <c r="AR30" i="1"/>
  <c r="AS30" i="1" s="1"/>
  <c r="AR31" i="1"/>
  <c r="AS31" i="1" s="1"/>
  <c r="AR32" i="1"/>
  <c r="AS32" i="1" s="1"/>
  <c r="AR33" i="1"/>
  <c r="AS33" i="1" s="1"/>
  <c r="AR34" i="1"/>
  <c r="AS34" i="1" s="1"/>
  <c r="AR35" i="1"/>
  <c r="AS35" i="1" s="1"/>
  <c r="AR36" i="1"/>
  <c r="AS36" i="1" s="1"/>
  <c r="AR37" i="1"/>
  <c r="AS37" i="1" s="1"/>
  <c r="AR38" i="1"/>
  <c r="AS38" i="1" s="1"/>
  <c r="AR39" i="1"/>
  <c r="AS39" i="1" s="1"/>
  <c r="AR40" i="1"/>
  <c r="AS40" i="1" s="1"/>
  <c r="AR41" i="1"/>
  <c r="AS41" i="1" s="1"/>
  <c r="AR42" i="1"/>
  <c r="AS42" i="1" s="1"/>
  <c r="AR43" i="1"/>
  <c r="AS43" i="1" s="1"/>
  <c r="AR44" i="1"/>
  <c r="AS44" i="1" s="1"/>
  <c r="AR45" i="1"/>
  <c r="AS45" i="1" s="1"/>
  <c r="AR46" i="1"/>
  <c r="AS46" i="1" s="1"/>
  <c r="AR47" i="1"/>
  <c r="AS47" i="1" s="1"/>
  <c r="AR48" i="1"/>
  <c r="AS48" i="1" s="1"/>
  <c r="AR49" i="1"/>
  <c r="AS49" i="1" s="1"/>
  <c r="AR50" i="1"/>
  <c r="AS50" i="1" s="1"/>
  <c r="AR51" i="1"/>
  <c r="AS51" i="1" s="1"/>
  <c r="AR52" i="1"/>
  <c r="AS52" i="1" s="1"/>
  <c r="AR53" i="1"/>
  <c r="AS53" i="1" s="1"/>
  <c r="AR54" i="1"/>
  <c r="AS54" i="1" s="1"/>
  <c r="AR55" i="1"/>
  <c r="AS55" i="1" s="1"/>
  <c r="AR56" i="1"/>
  <c r="AS56" i="1" s="1"/>
  <c r="AR57" i="1"/>
  <c r="AS57" i="1" s="1"/>
  <c r="AR58" i="1"/>
  <c r="AS58" i="1" s="1"/>
  <c r="AR59" i="1"/>
  <c r="AS59" i="1" s="1"/>
  <c r="AR60" i="1"/>
  <c r="AS60" i="1" s="1"/>
  <c r="AR61" i="1"/>
  <c r="AS61" i="1" s="1"/>
  <c r="AR62" i="1"/>
  <c r="AS62" i="1" s="1"/>
  <c r="AR63" i="1"/>
  <c r="AS63" i="1" s="1"/>
  <c r="AR64" i="1"/>
  <c r="AS64" i="1" s="1"/>
  <c r="AR65" i="1"/>
  <c r="AS65" i="1" s="1"/>
  <c r="AR66" i="1"/>
  <c r="AS66" i="1" s="1"/>
  <c r="AR67" i="1"/>
  <c r="AS67" i="1" s="1"/>
  <c r="AR68" i="1"/>
  <c r="AS68" i="1" s="1"/>
  <c r="AR69" i="1"/>
  <c r="AS69" i="1" s="1"/>
  <c r="AR70" i="1"/>
  <c r="AS70" i="1" s="1"/>
  <c r="AR71" i="1"/>
  <c r="AS71" i="1" s="1"/>
  <c r="AR72" i="1"/>
  <c r="AS72" i="1" s="1"/>
  <c r="AR73" i="1"/>
  <c r="AS73" i="1" s="1"/>
  <c r="AR74" i="1"/>
  <c r="AS74" i="1" s="1"/>
  <c r="AR75" i="1"/>
  <c r="AS75" i="1" s="1"/>
  <c r="AR76" i="1"/>
  <c r="AS76" i="1" s="1"/>
  <c r="AR77" i="1"/>
  <c r="AS77" i="1" s="1"/>
  <c r="AR78" i="1"/>
  <c r="AS78" i="1" s="1"/>
  <c r="AR79" i="1"/>
  <c r="AS79" i="1" s="1"/>
  <c r="AR80" i="1"/>
  <c r="AS80" i="1" s="1"/>
  <c r="AR81" i="1"/>
  <c r="AS81" i="1" s="1"/>
  <c r="AR82" i="1"/>
  <c r="AS82" i="1" s="1"/>
  <c r="AR83" i="1"/>
  <c r="AS83" i="1" s="1"/>
  <c r="AR84" i="1"/>
  <c r="AS84" i="1" s="1"/>
  <c r="AR85" i="1"/>
  <c r="AS85" i="1" s="1"/>
  <c r="AR86" i="1"/>
  <c r="AS86" i="1" s="1"/>
  <c r="AR87" i="1"/>
  <c r="AS87" i="1" s="1"/>
  <c r="AR88" i="1"/>
  <c r="AS88" i="1" s="1"/>
  <c r="AR89" i="1"/>
  <c r="AS89" i="1" s="1"/>
  <c r="AR90" i="1"/>
  <c r="AS90" i="1" s="1"/>
  <c r="AR91" i="1"/>
  <c r="AS91" i="1" s="1"/>
  <c r="AR92" i="1"/>
  <c r="AS92" i="1" s="1"/>
  <c r="AR93" i="1"/>
  <c r="AS93" i="1" s="1"/>
  <c r="AR94" i="1"/>
  <c r="AS94" i="1" s="1"/>
  <c r="AR95" i="1"/>
  <c r="AS95" i="1" s="1"/>
  <c r="AR96" i="1"/>
  <c r="AS96" i="1" s="1"/>
  <c r="AR97" i="1"/>
  <c r="AS97" i="1" s="1"/>
  <c r="AR98" i="1"/>
  <c r="AS98" i="1" s="1"/>
  <c r="AR99" i="1"/>
  <c r="AS99" i="1" s="1"/>
  <c r="AR100" i="1"/>
  <c r="AS100" i="1" s="1"/>
  <c r="AR101" i="1"/>
  <c r="AS101" i="1" s="1"/>
  <c r="AR102" i="1"/>
  <c r="AS102" i="1" s="1"/>
  <c r="AR103" i="1"/>
  <c r="AS103" i="1" s="1"/>
  <c r="AR104" i="1"/>
  <c r="AS104" i="1" s="1"/>
  <c r="AR105" i="1"/>
  <c r="AS105" i="1" s="1"/>
  <c r="AR106" i="1"/>
  <c r="AS106" i="1" s="1"/>
  <c r="AR107" i="1"/>
  <c r="AS107" i="1" s="1"/>
  <c r="AR108" i="1"/>
  <c r="AS108" i="1" s="1"/>
  <c r="AR109" i="1"/>
  <c r="AS109" i="1" s="1"/>
  <c r="AR110" i="1"/>
  <c r="AS110" i="1" s="1"/>
  <c r="AR111" i="1"/>
  <c r="AS111" i="1" s="1"/>
  <c r="AR112" i="1"/>
  <c r="AS112" i="1" s="1"/>
  <c r="AR113" i="1"/>
  <c r="AS113" i="1" s="1"/>
  <c r="AR114" i="1"/>
  <c r="AS114" i="1" s="1"/>
  <c r="AR115" i="1"/>
  <c r="AS115" i="1" s="1"/>
  <c r="AR116" i="1"/>
  <c r="AS116" i="1" s="1"/>
  <c r="AR117" i="1"/>
  <c r="AS117" i="1" s="1"/>
  <c r="AR118" i="1"/>
  <c r="AS118" i="1" s="1"/>
  <c r="AR119" i="1"/>
  <c r="AS119" i="1" s="1"/>
  <c r="AR120" i="1"/>
  <c r="AS120" i="1" s="1"/>
  <c r="AR121" i="1"/>
  <c r="AS121" i="1" s="1"/>
  <c r="AR122" i="1"/>
  <c r="AS122" i="1" s="1"/>
  <c r="AR123" i="1"/>
  <c r="AS123" i="1" s="1"/>
  <c r="AR124" i="1"/>
  <c r="AS124" i="1" s="1"/>
  <c r="AR125" i="1"/>
  <c r="AS125" i="1" s="1"/>
  <c r="AR126" i="1"/>
  <c r="AS126" i="1" s="1"/>
  <c r="AR127" i="1"/>
  <c r="AS127" i="1" s="1"/>
  <c r="AR128" i="1"/>
  <c r="AS128" i="1" s="1"/>
  <c r="AR129" i="1"/>
  <c r="AS129" i="1" s="1"/>
  <c r="AR130" i="1"/>
  <c r="AS130" i="1" s="1"/>
  <c r="AR131" i="1"/>
  <c r="AS131" i="1" s="1"/>
  <c r="AR132" i="1"/>
  <c r="AS132" i="1" s="1"/>
  <c r="AR133" i="1"/>
  <c r="AS133" i="1" s="1"/>
  <c r="AR134" i="1"/>
  <c r="AS134" i="1" s="1"/>
  <c r="AR135" i="1"/>
  <c r="AS135" i="1" s="1"/>
  <c r="AR136" i="1"/>
  <c r="AS136" i="1" s="1"/>
  <c r="AR137" i="1"/>
  <c r="AS137" i="1" s="1"/>
  <c r="AR138" i="1"/>
  <c r="AS138" i="1" s="1"/>
  <c r="AR139" i="1"/>
  <c r="AS139" i="1" s="1"/>
  <c r="AR140" i="1"/>
  <c r="AS140" i="1" s="1"/>
  <c r="AR141" i="1"/>
  <c r="AS141" i="1" s="1"/>
  <c r="AR142" i="1"/>
  <c r="AS142" i="1" s="1"/>
  <c r="AR143" i="1"/>
  <c r="AS143" i="1" s="1"/>
  <c r="AR144" i="1"/>
  <c r="AS144" i="1" s="1"/>
  <c r="AR145" i="1"/>
  <c r="AS145" i="1" s="1"/>
  <c r="AR146" i="1"/>
  <c r="AS146" i="1" s="1"/>
  <c r="AR147" i="1"/>
  <c r="AS147" i="1" s="1"/>
  <c r="AR148" i="1"/>
  <c r="AS148" i="1" s="1"/>
  <c r="AR149" i="1"/>
  <c r="AS149" i="1" s="1"/>
  <c r="AR150" i="1"/>
  <c r="AS150" i="1" s="1"/>
  <c r="AR151" i="1"/>
  <c r="AS151" i="1" s="1"/>
  <c r="AR152" i="1"/>
  <c r="AS152" i="1" s="1"/>
  <c r="AR153" i="1"/>
  <c r="AS153" i="1" s="1"/>
  <c r="AR154" i="1"/>
  <c r="AS154" i="1" s="1"/>
  <c r="AR155" i="1"/>
  <c r="AS155" i="1" s="1"/>
  <c r="AR156" i="1"/>
  <c r="AS156" i="1" s="1"/>
  <c r="AR157" i="1"/>
  <c r="AS157" i="1" s="1"/>
  <c r="AR158" i="1"/>
  <c r="AS158" i="1" s="1"/>
  <c r="AR159" i="1"/>
  <c r="AS159" i="1" s="1"/>
  <c r="AR160" i="1"/>
  <c r="AS160" i="1" s="1"/>
  <c r="AR161" i="1"/>
  <c r="AS161" i="1" s="1"/>
  <c r="AR162" i="1"/>
  <c r="AS162" i="1" s="1"/>
  <c r="AR163" i="1"/>
  <c r="AS163" i="1" s="1"/>
  <c r="AR164" i="1"/>
  <c r="AS164" i="1" s="1"/>
  <c r="AR165" i="1"/>
  <c r="AS165" i="1" s="1"/>
  <c r="AR166" i="1"/>
  <c r="AS166" i="1" s="1"/>
  <c r="AR167" i="1"/>
  <c r="AS167" i="1" s="1"/>
  <c r="AR168" i="1"/>
  <c r="AS168" i="1" s="1"/>
  <c r="AR169" i="1"/>
  <c r="AS169" i="1" s="1"/>
  <c r="AR170" i="1"/>
  <c r="AS170" i="1" s="1"/>
  <c r="AR171" i="1"/>
  <c r="AS171" i="1" s="1"/>
  <c r="AR172" i="1"/>
  <c r="AS172" i="1" s="1"/>
  <c r="AR173" i="1"/>
  <c r="AS173" i="1" s="1"/>
  <c r="AR174" i="1"/>
  <c r="AS174" i="1" s="1"/>
  <c r="AR175" i="1"/>
  <c r="AS175" i="1" s="1"/>
  <c r="AR176" i="1"/>
  <c r="AS176" i="1" s="1"/>
  <c r="AR177" i="1"/>
  <c r="AS177" i="1" s="1"/>
  <c r="AR178" i="1"/>
  <c r="AS178" i="1" s="1"/>
  <c r="AR179" i="1"/>
  <c r="AS179" i="1" s="1"/>
  <c r="AR180" i="1"/>
  <c r="AS180" i="1" s="1"/>
  <c r="AR181" i="1"/>
  <c r="AS181" i="1" s="1"/>
  <c r="AR182" i="1"/>
  <c r="AS182" i="1" s="1"/>
  <c r="AR183" i="1"/>
  <c r="AS183" i="1" s="1"/>
  <c r="AR184" i="1"/>
  <c r="AS184" i="1" s="1"/>
  <c r="AR185" i="1"/>
  <c r="AS185" i="1" s="1"/>
  <c r="AR186" i="1"/>
  <c r="AS186" i="1" s="1"/>
  <c r="AR187" i="1"/>
  <c r="AS187" i="1" s="1"/>
  <c r="AR188" i="1"/>
  <c r="AS188" i="1" s="1"/>
  <c r="AR189" i="1"/>
  <c r="AS189" i="1" s="1"/>
  <c r="AR190" i="1"/>
  <c r="AS190" i="1" s="1"/>
  <c r="AR191" i="1"/>
  <c r="AS191" i="1" s="1"/>
  <c r="AR192" i="1"/>
  <c r="AS192" i="1" s="1"/>
  <c r="AR193" i="1"/>
  <c r="AS193" i="1" s="1"/>
  <c r="AR194" i="1"/>
  <c r="AS194" i="1" s="1"/>
  <c r="AR195" i="1"/>
  <c r="AS195" i="1" s="1"/>
  <c r="AR196" i="1"/>
  <c r="AS196" i="1" s="1"/>
  <c r="AR197" i="1"/>
  <c r="AS197" i="1" s="1"/>
  <c r="AR198" i="1"/>
  <c r="AS198" i="1" s="1"/>
  <c r="AR199" i="1"/>
  <c r="AS199" i="1" s="1"/>
  <c r="AR200" i="1"/>
  <c r="AS200" i="1" s="1"/>
  <c r="AR201" i="1"/>
  <c r="AS201" i="1" s="1"/>
  <c r="AR202" i="1"/>
  <c r="AS202" i="1" s="1"/>
  <c r="AR203" i="1"/>
  <c r="AS203" i="1" s="1"/>
  <c r="AR204" i="1"/>
  <c r="AS204" i="1" s="1"/>
  <c r="AR205" i="1"/>
  <c r="AS205" i="1" s="1"/>
  <c r="AR206" i="1"/>
  <c r="AS206" i="1" s="1"/>
  <c r="AR207" i="1"/>
  <c r="AS207" i="1" s="1"/>
  <c r="AR208" i="1"/>
  <c r="AS208" i="1" s="1"/>
  <c r="AR209" i="1"/>
  <c r="AS209" i="1" s="1"/>
  <c r="AR210" i="1"/>
  <c r="AS210" i="1" s="1"/>
  <c r="AR211" i="1"/>
  <c r="AS211" i="1" s="1"/>
  <c r="AR212" i="1"/>
  <c r="AS212" i="1" s="1"/>
  <c r="AR213" i="1"/>
  <c r="AS213" i="1" s="1"/>
  <c r="AR214" i="1"/>
  <c r="AS214" i="1" s="1"/>
  <c r="AR215" i="1"/>
  <c r="AS215" i="1" s="1"/>
  <c r="AR216" i="1"/>
  <c r="AS216" i="1" s="1"/>
  <c r="AR217" i="1"/>
  <c r="AS217" i="1" s="1"/>
  <c r="AR218" i="1"/>
  <c r="AS218" i="1" s="1"/>
  <c r="AR219" i="1"/>
  <c r="AS219" i="1" s="1"/>
  <c r="AR220" i="1"/>
  <c r="AS220" i="1" s="1"/>
  <c r="AR221" i="1"/>
  <c r="AS221" i="1" s="1"/>
  <c r="AR222" i="1"/>
  <c r="AS222" i="1" s="1"/>
  <c r="AR223" i="1"/>
  <c r="AS223" i="1" s="1"/>
  <c r="AR224" i="1"/>
  <c r="AS224" i="1" s="1"/>
  <c r="AR225" i="1"/>
  <c r="AS225" i="1" s="1"/>
  <c r="AR226" i="1"/>
  <c r="AS226" i="1" s="1"/>
  <c r="AR227" i="1"/>
  <c r="AS227" i="1" s="1"/>
  <c r="AR228" i="1"/>
  <c r="AS228" i="1" s="1"/>
  <c r="AR229" i="1"/>
  <c r="AS229" i="1" s="1"/>
  <c r="AR230" i="1"/>
  <c r="AS230" i="1" s="1"/>
  <c r="AR231" i="1"/>
  <c r="AS231" i="1" s="1"/>
  <c r="AR232" i="1"/>
  <c r="AS232" i="1" s="1"/>
  <c r="AR233" i="1"/>
  <c r="AS233" i="1" s="1"/>
  <c r="AR234" i="1"/>
  <c r="AS234" i="1" s="1"/>
  <c r="AR235" i="1"/>
  <c r="AS235" i="1" s="1"/>
  <c r="AR236" i="1"/>
  <c r="AS236" i="1" s="1"/>
  <c r="AR237" i="1"/>
  <c r="AS237" i="1" s="1"/>
  <c r="AR238" i="1"/>
  <c r="AS238" i="1" s="1"/>
  <c r="AR239" i="1"/>
  <c r="AS239" i="1" s="1"/>
  <c r="AR240" i="1"/>
  <c r="AS240" i="1" s="1"/>
  <c r="AR241" i="1"/>
  <c r="AS241" i="1" s="1"/>
  <c r="AR242" i="1"/>
  <c r="AS242" i="1" s="1"/>
  <c r="AR243" i="1"/>
  <c r="AS243" i="1" s="1"/>
  <c r="AR244" i="1"/>
  <c r="AS244" i="1" s="1"/>
  <c r="AR245" i="1"/>
  <c r="AS245" i="1" s="1"/>
  <c r="AR246" i="1"/>
  <c r="AS246" i="1" s="1"/>
  <c r="AR247" i="1"/>
  <c r="AS247" i="1" s="1"/>
  <c r="AR248" i="1"/>
  <c r="AS248" i="1" s="1"/>
  <c r="AR249" i="1"/>
  <c r="AS249" i="1" s="1"/>
  <c r="AR250" i="1"/>
  <c r="AS250" i="1" s="1"/>
  <c r="AR251" i="1"/>
  <c r="AS251" i="1" s="1"/>
  <c r="AR252" i="1"/>
  <c r="AS252" i="1" s="1"/>
  <c r="AR253" i="1"/>
  <c r="AS253" i="1" s="1"/>
  <c r="AR254" i="1"/>
  <c r="AS254" i="1" s="1"/>
  <c r="AR255" i="1"/>
  <c r="AS255" i="1" s="1"/>
  <c r="AR256" i="1"/>
  <c r="AS256" i="1" s="1"/>
  <c r="AR257" i="1"/>
  <c r="AS257" i="1" s="1"/>
  <c r="AR258" i="1"/>
  <c r="AS258" i="1" s="1"/>
  <c r="AR259" i="1"/>
  <c r="AS259" i="1" s="1"/>
  <c r="AR260" i="1"/>
  <c r="AS260" i="1" s="1"/>
  <c r="AR261" i="1"/>
  <c r="AS261" i="1" s="1"/>
  <c r="AR262" i="1"/>
  <c r="AS262" i="1" s="1"/>
  <c r="AR263" i="1"/>
  <c r="AS263" i="1" s="1"/>
  <c r="AR264" i="1"/>
  <c r="AS264" i="1" s="1"/>
  <c r="AR265" i="1"/>
  <c r="AS265" i="1" s="1"/>
  <c r="AR266" i="1"/>
  <c r="AS266" i="1" s="1"/>
  <c r="AR267" i="1"/>
  <c r="AS267" i="1" s="1"/>
  <c r="AR268" i="1"/>
  <c r="AS268" i="1" s="1"/>
  <c r="AR269" i="1"/>
  <c r="AS269" i="1" s="1"/>
  <c r="AR270" i="1"/>
  <c r="AS270" i="1" s="1"/>
  <c r="AR271" i="1"/>
  <c r="AS271" i="1" s="1"/>
  <c r="AR272" i="1"/>
  <c r="AS272" i="1" s="1"/>
  <c r="AR273" i="1"/>
  <c r="AS273" i="1" s="1"/>
  <c r="AR274" i="1"/>
  <c r="AS274" i="1" s="1"/>
  <c r="AR275" i="1"/>
  <c r="AS275" i="1" s="1"/>
  <c r="AR276" i="1"/>
  <c r="AS276" i="1" s="1"/>
  <c r="AR277" i="1"/>
  <c r="AS277" i="1" s="1"/>
  <c r="AR278" i="1"/>
  <c r="AS278" i="1" s="1"/>
  <c r="AR279" i="1"/>
  <c r="AS279" i="1" s="1"/>
  <c r="AR280" i="1"/>
  <c r="AS280" i="1" s="1"/>
  <c r="AR281" i="1"/>
  <c r="AS281" i="1" s="1"/>
  <c r="AR282" i="1"/>
  <c r="AS282" i="1" s="1"/>
  <c r="AR283" i="1"/>
  <c r="AS283" i="1" s="1"/>
  <c r="AR284" i="1"/>
  <c r="AS284" i="1" s="1"/>
  <c r="AR285" i="1"/>
  <c r="AS285" i="1" s="1"/>
  <c r="AR286" i="1"/>
  <c r="AS286" i="1" s="1"/>
  <c r="AR287" i="1"/>
  <c r="AS287" i="1" s="1"/>
  <c r="AR288" i="1"/>
  <c r="AS288" i="1" s="1"/>
  <c r="AR289" i="1"/>
  <c r="AS289" i="1" s="1"/>
  <c r="AR290" i="1"/>
  <c r="AS290" i="1" s="1"/>
  <c r="AR291" i="1"/>
  <c r="AS291" i="1" s="1"/>
  <c r="AR292" i="1"/>
  <c r="AS292" i="1" s="1"/>
  <c r="AR293" i="1"/>
  <c r="AS293" i="1" s="1"/>
  <c r="AR294" i="1"/>
  <c r="AS294" i="1" s="1"/>
  <c r="AR295" i="1"/>
  <c r="AS295" i="1" s="1"/>
  <c r="AR296" i="1"/>
  <c r="AS296" i="1" s="1"/>
  <c r="AR297" i="1"/>
  <c r="AS297" i="1" s="1"/>
  <c r="AR298" i="1"/>
  <c r="AS298" i="1" s="1"/>
  <c r="AR299" i="1"/>
  <c r="AS299" i="1" s="1"/>
  <c r="AR300" i="1"/>
  <c r="AS300" i="1" s="1"/>
  <c r="AR301" i="1"/>
  <c r="AS301" i="1" s="1"/>
  <c r="AR302" i="1"/>
  <c r="AS302" i="1" s="1"/>
  <c r="AR303" i="1"/>
  <c r="AS303" i="1" s="1"/>
  <c r="AR304" i="1"/>
  <c r="AS304" i="1" s="1"/>
  <c r="AR305" i="1"/>
  <c r="AS305" i="1" s="1"/>
  <c r="AR306" i="1"/>
  <c r="AS306" i="1" s="1"/>
  <c r="AR307" i="1"/>
  <c r="AS307" i="1" s="1"/>
  <c r="AR308" i="1"/>
  <c r="AS308" i="1" s="1"/>
  <c r="AR309" i="1"/>
  <c r="AS309" i="1" s="1"/>
  <c r="AR310" i="1"/>
  <c r="AS310" i="1" s="1"/>
  <c r="AR311" i="1"/>
  <c r="AS311" i="1" s="1"/>
  <c r="AR312" i="1"/>
  <c r="AS312" i="1" s="1"/>
  <c r="AR313" i="1"/>
  <c r="AS313" i="1" s="1"/>
  <c r="AR314" i="1"/>
  <c r="AS314" i="1" s="1"/>
  <c r="AR315" i="1"/>
  <c r="AS315" i="1" s="1"/>
  <c r="AR316" i="1"/>
  <c r="AS316" i="1" s="1"/>
  <c r="AR317" i="1"/>
  <c r="AS317" i="1" s="1"/>
  <c r="AR318" i="1"/>
  <c r="AS318" i="1" s="1"/>
  <c r="AR319" i="1"/>
  <c r="AS319" i="1" s="1"/>
  <c r="AR320" i="1"/>
  <c r="AS320" i="1" s="1"/>
  <c r="AR321" i="1"/>
  <c r="AS321" i="1" s="1"/>
  <c r="AR322" i="1"/>
  <c r="AS322" i="1" s="1"/>
  <c r="AR323" i="1"/>
  <c r="AS323" i="1" s="1"/>
  <c r="AR324" i="1"/>
  <c r="AS324" i="1" s="1"/>
  <c r="AR325" i="1"/>
  <c r="AS325" i="1" s="1"/>
  <c r="AR326" i="1"/>
  <c r="AS326" i="1" s="1"/>
  <c r="AR327" i="1"/>
  <c r="AS327" i="1" s="1"/>
  <c r="AR328" i="1"/>
  <c r="AS328" i="1" s="1"/>
  <c r="AR329" i="1"/>
  <c r="AS329" i="1" s="1"/>
  <c r="AR330" i="1"/>
  <c r="AS330" i="1" s="1"/>
  <c r="AR331" i="1"/>
  <c r="AS331" i="1" s="1"/>
  <c r="AR332" i="1"/>
  <c r="AS332" i="1" s="1"/>
  <c r="AR333" i="1"/>
  <c r="AS333" i="1" s="1"/>
  <c r="AR334" i="1"/>
  <c r="AS334" i="1" s="1"/>
  <c r="AR335" i="1"/>
  <c r="AS335" i="1" s="1"/>
  <c r="AR336" i="1"/>
  <c r="AS336" i="1" s="1"/>
  <c r="AR337" i="1"/>
  <c r="AS337" i="1" s="1"/>
  <c r="AR338" i="1"/>
  <c r="AS338" i="1" s="1"/>
  <c r="AR339" i="1"/>
  <c r="AS339" i="1" s="1"/>
  <c r="AR340" i="1"/>
  <c r="AS340" i="1" s="1"/>
  <c r="AR341" i="1"/>
  <c r="AS341" i="1" s="1"/>
  <c r="AR342" i="1"/>
  <c r="AS342" i="1" s="1"/>
  <c r="AR343" i="1"/>
  <c r="AS343" i="1" s="1"/>
  <c r="AR344" i="1"/>
  <c r="AS344" i="1" s="1"/>
  <c r="AR345" i="1"/>
  <c r="AS345" i="1" s="1"/>
  <c r="AR346" i="1"/>
  <c r="AS346" i="1" s="1"/>
  <c r="AR347" i="1"/>
  <c r="AS347" i="1" s="1"/>
  <c r="AR348" i="1"/>
  <c r="AS348" i="1" s="1"/>
  <c r="AR349" i="1"/>
  <c r="AS349" i="1" s="1"/>
  <c r="AR350" i="1"/>
  <c r="AS350" i="1" s="1"/>
  <c r="AR351" i="1"/>
  <c r="AS351" i="1" s="1"/>
  <c r="AR352" i="1"/>
  <c r="AS352" i="1" s="1"/>
  <c r="AR353" i="1"/>
  <c r="AS353" i="1" s="1"/>
  <c r="AR354" i="1"/>
  <c r="AS354" i="1" s="1"/>
  <c r="AR355" i="1"/>
  <c r="AS355" i="1" s="1"/>
  <c r="AR356" i="1"/>
  <c r="AS356" i="1" s="1"/>
  <c r="AR357" i="1"/>
  <c r="AS357" i="1" s="1"/>
  <c r="AR358" i="1"/>
  <c r="AS358" i="1" s="1"/>
  <c r="AR359" i="1"/>
  <c r="AS359" i="1" s="1"/>
  <c r="AR360" i="1"/>
  <c r="AS360" i="1" s="1"/>
  <c r="AR361" i="1"/>
  <c r="AS361" i="1" s="1"/>
  <c r="AR362" i="1"/>
  <c r="AS362" i="1" s="1"/>
  <c r="AR363" i="1"/>
  <c r="AS363" i="1" s="1"/>
  <c r="AR364" i="1"/>
  <c r="AS364" i="1" s="1"/>
  <c r="AR365" i="1"/>
  <c r="AS365" i="1" s="1"/>
  <c r="AR366" i="1"/>
  <c r="AS366" i="1" s="1"/>
  <c r="AR367" i="1"/>
  <c r="AS367" i="1" s="1"/>
  <c r="AR368" i="1"/>
  <c r="AS368" i="1" s="1"/>
  <c r="AR369" i="1"/>
  <c r="AS369" i="1" s="1"/>
  <c r="AR370" i="1"/>
  <c r="AS370" i="1" s="1"/>
  <c r="AR371" i="1"/>
  <c r="AS371" i="1" s="1"/>
  <c r="AR372" i="1"/>
  <c r="AS372" i="1" s="1"/>
  <c r="AR373" i="1"/>
  <c r="AS373" i="1" s="1"/>
  <c r="AR374" i="1"/>
  <c r="AS374" i="1" s="1"/>
  <c r="AR375" i="1"/>
  <c r="AS375" i="1" s="1"/>
  <c r="AR376" i="1"/>
  <c r="AS376" i="1" s="1"/>
  <c r="AR377" i="1"/>
  <c r="AS377" i="1" s="1"/>
  <c r="AR378" i="1"/>
  <c r="AS378" i="1" s="1"/>
  <c r="AR379" i="1"/>
  <c r="AS379" i="1" s="1"/>
  <c r="AR380" i="1"/>
  <c r="AS380" i="1" s="1"/>
  <c r="AR381" i="1"/>
  <c r="AS381" i="1" s="1"/>
  <c r="AR382" i="1"/>
  <c r="AS382" i="1" s="1"/>
  <c r="AR383" i="1"/>
  <c r="AS383" i="1" s="1"/>
  <c r="AR384" i="1"/>
  <c r="AS384" i="1" s="1"/>
  <c r="AR385" i="1"/>
  <c r="AS385" i="1" s="1"/>
  <c r="AR386" i="1"/>
  <c r="AS386" i="1" s="1"/>
  <c r="AR387" i="1"/>
  <c r="AS387" i="1" s="1"/>
  <c r="AR388" i="1"/>
  <c r="AS388" i="1" s="1"/>
  <c r="AR389" i="1"/>
  <c r="AS389" i="1" s="1"/>
  <c r="AR390" i="1"/>
  <c r="AS390" i="1" s="1"/>
  <c r="AR391" i="1"/>
  <c r="AS391" i="1" s="1"/>
  <c r="AR392" i="1"/>
  <c r="AS392" i="1" s="1"/>
  <c r="AR393" i="1"/>
  <c r="AS393" i="1" s="1"/>
  <c r="AR394" i="1"/>
  <c r="AS394" i="1" s="1"/>
  <c r="AR395" i="1"/>
  <c r="AS395" i="1" s="1"/>
  <c r="AR396" i="1"/>
  <c r="AS396" i="1" s="1"/>
  <c r="AR397" i="1"/>
  <c r="AS397" i="1" s="1"/>
  <c r="AR398" i="1"/>
  <c r="AS398" i="1" s="1"/>
  <c r="AR399" i="1"/>
  <c r="AS399" i="1" s="1"/>
  <c r="AR400" i="1"/>
  <c r="AS400" i="1" s="1"/>
  <c r="AR401" i="1"/>
  <c r="AS401" i="1" s="1"/>
  <c r="AR402" i="1"/>
  <c r="AS402" i="1" s="1"/>
  <c r="AR403" i="1"/>
  <c r="AS403" i="1" s="1"/>
  <c r="AR404" i="1"/>
  <c r="AS404" i="1" s="1"/>
  <c r="AR405" i="1"/>
  <c r="AS405" i="1" s="1"/>
  <c r="AR406" i="1"/>
  <c r="AS406" i="1" s="1"/>
  <c r="AR407" i="1"/>
  <c r="AS407" i="1" s="1"/>
  <c r="AR408" i="1"/>
  <c r="AS408" i="1" s="1"/>
  <c r="AR409" i="1"/>
  <c r="AS409" i="1" s="1"/>
  <c r="AR410" i="1"/>
  <c r="AS410" i="1" s="1"/>
  <c r="AR411" i="1"/>
  <c r="AS411" i="1" s="1"/>
  <c r="AR412" i="1"/>
  <c r="AS412" i="1" s="1"/>
  <c r="AR413" i="1"/>
  <c r="AS413" i="1" s="1"/>
  <c r="AR414" i="1"/>
  <c r="AS414" i="1" s="1"/>
  <c r="AR415" i="1"/>
  <c r="AS415" i="1" s="1"/>
  <c r="AR416" i="1"/>
  <c r="AS416" i="1" s="1"/>
  <c r="AR417" i="1"/>
  <c r="AS417" i="1" s="1"/>
  <c r="AR418" i="1"/>
  <c r="AS418" i="1" s="1"/>
  <c r="AR419" i="1"/>
  <c r="AS419" i="1" s="1"/>
  <c r="AR420" i="1"/>
  <c r="AS420" i="1" s="1"/>
  <c r="AR421" i="1"/>
  <c r="AS421" i="1" s="1"/>
  <c r="AR422" i="1"/>
  <c r="AS422" i="1" s="1"/>
  <c r="AR423" i="1"/>
  <c r="AS423" i="1" s="1"/>
  <c r="AR424" i="1"/>
  <c r="AS424" i="1" s="1"/>
  <c r="AR425" i="1"/>
  <c r="AS425" i="1" s="1"/>
  <c r="AR426" i="1"/>
  <c r="AS426" i="1" s="1"/>
  <c r="AR427" i="1"/>
  <c r="AS427" i="1" s="1"/>
  <c r="AR428" i="1"/>
  <c r="AS428" i="1" s="1"/>
  <c r="AR429" i="1"/>
  <c r="AS429" i="1" s="1"/>
  <c r="AR430" i="1"/>
  <c r="AS430" i="1" s="1"/>
  <c r="AR431" i="1"/>
  <c r="AS431" i="1" s="1"/>
  <c r="AR432" i="1"/>
  <c r="AS432" i="1" s="1"/>
  <c r="AR433" i="1"/>
  <c r="AS433" i="1" s="1"/>
  <c r="AR434" i="1"/>
  <c r="AS434" i="1" s="1"/>
  <c r="AR435" i="1"/>
  <c r="AS435" i="1" s="1"/>
  <c r="AR436" i="1"/>
  <c r="AS436" i="1" s="1"/>
  <c r="AR437" i="1"/>
  <c r="AS437" i="1" s="1"/>
  <c r="AR438" i="1"/>
  <c r="AS438" i="1" s="1"/>
  <c r="AR439" i="1"/>
  <c r="AS439" i="1" s="1"/>
  <c r="AR440" i="1"/>
  <c r="AS440" i="1" s="1"/>
  <c r="AR441" i="1"/>
  <c r="AS441" i="1" s="1"/>
  <c r="AR442" i="1"/>
  <c r="AS442" i="1" s="1"/>
  <c r="AR443" i="1"/>
  <c r="AS443" i="1" s="1"/>
  <c r="AR444" i="1"/>
  <c r="AS444" i="1" s="1"/>
  <c r="AR445" i="1"/>
  <c r="AS445" i="1" s="1"/>
  <c r="AR446" i="1"/>
  <c r="AS446" i="1" s="1"/>
  <c r="AR447" i="1"/>
  <c r="AS447" i="1" s="1"/>
  <c r="AR448" i="1"/>
  <c r="AS448" i="1" s="1"/>
  <c r="AR449" i="1"/>
  <c r="AS449" i="1" s="1"/>
  <c r="AR450" i="1"/>
  <c r="AS450" i="1" s="1"/>
  <c r="AR451" i="1"/>
  <c r="AS451" i="1" s="1"/>
  <c r="AR452" i="1"/>
  <c r="AS452" i="1" s="1"/>
  <c r="AR453" i="1"/>
  <c r="AS453" i="1" s="1"/>
  <c r="AR454" i="1"/>
  <c r="AS454" i="1" s="1"/>
  <c r="AR455" i="1"/>
  <c r="AS455" i="1" s="1"/>
  <c r="AR456" i="1"/>
  <c r="AS456" i="1" s="1"/>
  <c r="AR457" i="1"/>
  <c r="AS457" i="1" s="1"/>
  <c r="AR458" i="1"/>
  <c r="AS458" i="1" s="1"/>
  <c r="AR459" i="1"/>
  <c r="AS459" i="1" s="1"/>
  <c r="AR460" i="1"/>
  <c r="AS460" i="1" s="1"/>
  <c r="AR461" i="1"/>
  <c r="AS461" i="1" s="1"/>
  <c r="AR462" i="1"/>
  <c r="AS462" i="1" s="1"/>
  <c r="AR463" i="1"/>
  <c r="AS463" i="1" s="1"/>
  <c r="AR464" i="1"/>
  <c r="AS464" i="1" s="1"/>
  <c r="AR465" i="1"/>
  <c r="AS465" i="1" s="1"/>
  <c r="AR466" i="1"/>
  <c r="AS466" i="1" s="1"/>
  <c r="AR467" i="1"/>
  <c r="AS467" i="1" s="1"/>
  <c r="AR468" i="1"/>
  <c r="AS468" i="1" s="1"/>
  <c r="AR469" i="1"/>
  <c r="AS469" i="1" s="1"/>
  <c r="AR470" i="1"/>
  <c r="AS470" i="1" s="1"/>
  <c r="AR471" i="1"/>
  <c r="AS471" i="1" s="1"/>
  <c r="AR472" i="1"/>
  <c r="AS472" i="1" s="1"/>
  <c r="AR473" i="1"/>
  <c r="AS473" i="1" s="1"/>
  <c r="AR474" i="1"/>
  <c r="AS474" i="1" s="1"/>
  <c r="AR475" i="1"/>
  <c r="AS475" i="1" s="1"/>
  <c r="AR476" i="1"/>
  <c r="AS476" i="1" s="1"/>
  <c r="AR477" i="1"/>
  <c r="AS477" i="1" s="1"/>
  <c r="AR478" i="1"/>
  <c r="AS478" i="1" s="1"/>
  <c r="AR479" i="1"/>
  <c r="AS479" i="1" s="1"/>
  <c r="AR480" i="1"/>
  <c r="AS480" i="1" s="1"/>
  <c r="AR481" i="1"/>
  <c r="AS481" i="1" s="1"/>
  <c r="AR482" i="1"/>
  <c r="AS482" i="1" s="1"/>
  <c r="AR483" i="1"/>
  <c r="AS483" i="1" s="1"/>
  <c r="AR484" i="1"/>
  <c r="AS484" i="1" s="1"/>
  <c r="AR485" i="1"/>
  <c r="AS485" i="1" s="1"/>
  <c r="AR486" i="1"/>
  <c r="AS486" i="1" s="1"/>
  <c r="AR487" i="1"/>
  <c r="AS487" i="1" s="1"/>
  <c r="AR488" i="1"/>
  <c r="AS488" i="1" s="1"/>
  <c r="AR489" i="1"/>
  <c r="AS489" i="1" s="1"/>
  <c r="AR490" i="1"/>
  <c r="AS490" i="1" s="1"/>
  <c r="AR491" i="1"/>
  <c r="AS491" i="1" s="1"/>
  <c r="AR492" i="1"/>
  <c r="AS492" i="1" s="1"/>
  <c r="AR493" i="1"/>
  <c r="AS493" i="1" s="1"/>
  <c r="AR494" i="1"/>
  <c r="AS494" i="1" s="1"/>
  <c r="AR495" i="1"/>
  <c r="AS495" i="1" s="1"/>
  <c r="AR496" i="1"/>
  <c r="AS496" i="1" s="1"/>
  <c r="AR497" i="1"/>
  <c r="AS497" i="1" s="1"/>
  <c r="AR498" i="1"/>
  <c r="AS498" i="1" s="1"/>
  <c r="AR499" i="1"/>
  <c r="AS499" i="1" s="1"/>
  <c r="AR500" i="1"/>
  <c r="AS500" i="1" s="1"/>
  <c r="AR501" i="1"/>
  <c r="AS501" i="1" s="1"/>
  <c r="AR502" i="1"/>
  <c r="AS502" i="1" s="1"/>
  <c r="AR503" i="1"/>
  <c r="AS503" i="1" s="1"/>
  <c r="AR504" i="1"/>
  <c r="AS504" i="1" s="1"/>
  <c r="AR505" i="1"/>
  <c r="AS505" i="1" s="1"/>
  <c r="AR506" i="1"/>
  <c r="AS506" i="1" s="1"/>
  <c r="AR507" i="1"/>
  <c r="AS507" i="1" s="1"/>
  <c r="AR508" i="1"/>
  <c r="AS508" i="1" s="1"/>
  <c r="AR509" i="1"/>
  <c r="AS509" i="1" s="1"/>
  <c r="AR510" i="1"/>
  <c r="AS510" i="1" s="1"/>
  <c r="AR511" i="1"/>
  <c r="AS511" i="1" s="1"/>
  <c r="AR512" i="1"/>
  <c r="AS512" i="1" s="1"/>
  <c r="AR513" i="1"/>
  <c r="AS513" i="1" s="1"/>
  <c r="AR514" i="1"/>
  <c r="AS514" i="1" s="1"/>
  <c r="AR515" i="1"/>
  <c r="AS515" i="1" s="1"/>
  <c r="AR516" i="1"/>
  <c r="AS516" i="1" s="1"/>
  <c r="AR517" i="1"/>
  <c r="AS517" i="1" s="1"/>
  <c r="AR518" i="1"/>
  <c r="AS518" i="1" s="1"/>
  <c r="AR519" i="1"/>
  <c r="AS519" i="1" s="1"/>
  <c r="AR520" i="1"/>
  <c r="AS520" i="1" s="1"/>
  <c r="AR521" i="1"/>
  <c r="AS521" i="1" s="1"/>
  <c r="AR522" i="1"/>
  <c r="AS522" i="1" s="1"/>
  <c r="AR523" i="1"/>
  <c r="AS523" i="1" s="1"/>
  <c r="AR524" i="1"/>
  <c r="AS524" i="1" s="1"/>
  <c r="AR525" i="1"/>
  <c r="AS525" i="1" s="1"/>
  <c r="AR526" i="1"/>
  <c r="AS526" i="1" s="1"/>
  <c r="AR527" i="1"/>
  <c r="AS527" i="1" s="1"/>
  <c r="AR528" i="1"/>
  <c r="AS528" i="1" s="1"/>
  <c r="AR529" i="1"/>
  <c r="AS529" i="1" s="1"/>
  <c r="AR530" i="1"/>
  <c r="AS530" i="1" s="1"/>
  <c r="AR531" i="1"/>
  <c r="AS531" i="1" s="1"/>
  <c r="AR532" i="1"/>
  <c r="AS532" i="1" s="1"/>
  <c r="AR533" i="1"/>
  <c r="AS533" i="1" s="1"/>
  <c r="AR534" i="1"/>
  <c r="AS534" i="1" s="1"/>
  <c r="AR535" i="1"/>
  <c r="AS535" i="1" s="1"/>
  <c r="AR536" i="1"/>
  <c r="AS536" i="1" s="1"/>
  <c r="AR537" i="1"/>
  <c r="AS537" i="1" s="1"/>
  <c r="AR538" i="1"/>
  <c r="AS538" i="1" s="1"/>
  <c r="AR539" i="1"/>
  <c r="AS539" i="1" s="1"/>
  <c r="AR540" i="1"/>
  <c r="AS540" i="1" s="1"/>
  <c r="AR541" i="1"/>
  <c r="AS541" i="1" s="1"/>
  <c r="AR542" i="1"/>
  <c r="AS542" i="1" s="1"/>
  <c r="AR543" i="1"/>
  <c r="AS543" i="1" s="1"/>
  <c r="AR544" i="1"/>
  <c r="AS544" i="1" s="1"/>
  <c r="AR545" i="1"/>
  <c r="AS545" i="1" s="1"/>
  <c r="AR546" i="1"/>
  <c r="AS546" i="1" s="1"/>
  <c r="AR547" i="1"/>
  <c r="AS547" i="1" s="1"/>
  <c r="AR548" i="1"/>
  <c r="AS548" i="1" s="1"/>
  <c r="AR549" i="1"/>
  <c r="AS549" i="1" s="1"/>
  <c r="AR550" i="1"/>
  <c r="AS550" i="1" s="1"/>
  <c r="AR551" i="1"/>
  <c r="AS551" i="1" s="1"/>
  <c r="AR552" i="1"/>
  <c r="AS552" i="1" s="1"/>
  <c r="AR553" i="1"/>
  <c r="AS553" i="1" s="1"/>
  <c r="AR554" i="1"/>
  <c r="AS554" i="1" s="1"/>
  <c r="AR555" i="1"/>
  <c r="AS555" i="1" s="1"/>
  <c r="AR556" i="1"/>
  <c r="AS556" i="1" s="1"/>
  <c r="AR557" i="1"/>
  <c r="AS557" i="1" s="1"/>
  <c r="AR558" i="1"/>
  <c r="AS558" i="1" s="1"/>
  <c r="AR559" i="1"/>
  <c r="AS559" i="1" s="1"/>
  <c r="AR560" i="1"/>
  <c r="AS560" i="1" s="1"/>
  <c r="AR561" i="1"/>
  <c r="AS561" i="1" s="1"/>
  <c r="AR562" i="1"/>
  <c r="AS562" i="1" s="1"/>
  <c r="AR563" i="1"/>
  <c r="AS563" i="1" s="1"/>
  <c r="AR564" i="1"/>
  <c r="AS564" i="1" s="1"/>
  <c r="AR565" i="1"/>
  <c r="AS565" i="1" s="1"/>
  <c r="AR566" i="1"/>
  <c r="AS566" i="1" s="1"/>
  <c r="AR567" i="1"/>
  <c r="AS567" i="1" s="1"/>
  <c r="AR568" i="1"/>
  <c r="AS568" i="1" s="1"/>
  <c r="AR569" i="1"/>
  <c r="AS569" i="1" s="1"/>
  <c r="AR570" i="1"/>
  <c r="AS570" i="1" s="1"/>
  <c r="AR571" i="1"/>
  <c r="AS571" i="1" s="1"/>
  <c r="AR572" i="1"/>
  <c r="AS572" i="1" s="1"/>
  <c r="AR573" i="1"/>
  <c r="AS573" i="1" s="1"/>
  <c r="AR574" i="1"/>
  <c r="AS574" i="1" s="1"/>
  <c r="AR575" i="1"/>
  <c r="AS575" i="1" s="1"/>
  <c r="AR576" i="1"/>
  <c r="AS576" i="1" s="1"/>
  <c r="AR577" i="1"/>
  <c r="AS577" i="1" s="1"/>
  <c r="AR578" i="1"/>
  <c r="AS578" i="1" s="1"/>
  <c r="AR579" i="1"/>
  <c r="AS579" i="1" s="1"/>
  <c r="AR580" i="1"/>
  <c r="AS580" i="1" s="1"/>
  <c r="AR581" i="1"/>
  <c r="AS581" i="1" s="1"/>
  <c r="AR582" i="1"/>
  <c r="AS582" i="1" s="1"/>
  <c r="AR583" i="1"/>
  <c r="AS583" i="1" s="1"/>
  <c r="AR584" i="1"/>
  <c r="AS584" i="1" s="1"/>
  <c r="AR585" i="1"/>
  <c r="AS585" i="1" s="1"/>
  <c r="AR586" i="1"/>
  <c r="AS586" i="1" s="1"/>
  <c r="AR587" i="1"/>
  <c r="AS587" i="1" s="1"/>
  <c r="AR588" i="1"/>
  <c r="AS588" i="1" s="1"/>
  <c r="AR589" i="1"/>
  <c r="AS589" i="1" s="1"/>
  <c r="AR590" i="1"/>
  <c r="AS590" i="1" s="1"/>
  <c r="AR591" i="1"/>
  <c r="AS591" i="1" s="1"/>
  <c r="AR592" i="1"/>
  <c r="AS592" i="1" s="1"/>
  <c r="AR593" i="1"/>
  <c r="AS593" i="1" s="1"/>
  <c r="AR594" i="1"/>
  <c r="AS594" i="1" s="1"/>
  <c r="AR595" i="1"/>
  <c r="AS595" i="1" s="1"/>
  <c r="AR596" i="1"/>
  <c r="AS596" i="1" s="1"/>
  <c r="AR597" i="1"/>
  <c r="AS597" i="1" s="1"/>
  <c r="AR598" i="1"/>
  <c r="AS598" i="1" s="1"/>
  <c r="AR599" i="1"/>
  <c r="AS599" i="1" s="1"/>
  <c r="AR600" i="1"/>
  <c r="AS600" i="1" s="1"/>
  <c r="AR601" i="1"/>
  <c r="AS601" i="1" s="1"/>
  <c r="AR602" i="1"/>
  <c r="AS602" i="1" s="1"/>
  <c r="AR603" i="1"/>
  <c r="AS603" i="1" s="1"/>
  <c r="AR604" i="1"/>
  <c r="AS604" i="1" s="1"/>
  <c r="AR605" i="1"/>
  <c r="AS605" i="1" s="1"/>
  <c r="AR606" i="1"/>
  <c r="AS606" i="1" s="1"/>
  <c r="AR607" i="1"/>
  <c r="AS607" i="1" s="1"/>
  <c r="AR608" i="1"/>
  <c r="AS608" i="1" s="1"/>
  <c r="AR609" i="1"/>
  <c r="AS609" i="1" s="1"/>
  <c r="AR610" i="1"/>
  <c r="AS610" i="1" s="1"/>
  <c r="AR611" i="1"/>
  <c r="AS611" i="1" s="1"/>
  <c r="AR612" i="1"/>
  <c r="AS612" i="1" s="1"/>
  <c r="AR613" i="1"/>
  <c r="AS613" i="1" s="1"/>
  <c r="AR614" i="1"/>
  <c r="AS614" i="1" s="1"/>
  <c r="AR615" i="1"/>
  <c r="AS615" i="1" s="1"/>
  <c r="AR616" i="1"/>
  <c r="AS616" i="1" s="1"/>
  <c r="AR617" i="1"/>
  <c r="AS617" i="1" s="1"/>
  <c r="AR618" i="1"/>
  <c r="AS618" i="1" s="1"/>
  <c r="AR619" i="1"/>
  <c r="AS619" i="1" s="1"/>
  <c r="AR620" i="1"/>
  <c r="AS620" i="1" s="1"/>
  <c r="AR621" i="1"/>
  <c r="AS621" i="1" s="1"/>
  <c r="AR622" i="1"/>
  <c r="AS622" i="1" s="1"/>
  <c r="AR623" i="1"/>
  <c r="AS623" i="1" s="1"/>
  <c r="AR624" i="1"/>
  <c r="AS624" i="1" s="1"/>
  <c r="AR625" i="1"/>
  <c r="AS625" i="1" s="1"/>
  <c r="AR626" i="1"/>
  <c r="AS626" i="1" s="1"/>
  <c r="AR627" i="1"/>
  <c r="AS627" i="1" s="1"/>
  <c r="AR628" i="1"/>
  <c r="AS628" i="1" s="1"/>
  <c r="AR629" i="1"/>
  <c r="AS629" i="1" s="1"/>
  <c r="AR630" i="1"/>
  <c r="AS630" i="1" s="1"/>
  <c r="AR631" i="1"/>
  <c r="AS631" i="1" s="1"/>
  <c r="AR632" i="1"/>
  <c r="AS632" i="1" s="1"/>
  <c r="AR633" i="1"/>
  <c r="AS633" i="1" s="1"/>
  <c r="AR634" i="1"/>
  <c r="AS634" i="1" s="1"/>
  <c r="AR635" i="1"/>
  <c r="AS635" i="1" s="1"/>
  <c r="AR636" i="1"/>
  <c r="AS636" i="1" s="1"/>
  <c r="AR637" i="1"/>
  <c r="AS637" i="1" s="1"/>
  <c r="AR638" i="1"/>
  <c r="AS638" i="1" s="1"/>
  <c r="AR639" i="1"/>
  <c r="AS639" i="1" s="1"/>
  <c r="AR640" i="1"/>
  <c r="AS640" i="1" s="1"/>
  <c r="AR641" i="1"/>
  <c r="AS641" i="1" s="1"/>
  <c r="AR642" i="1"/>
  <c r="AS642" i="1" s="1"/>
  <c r="AR643" i="1"/>
  <c r="AS643" i="1" s="1"/>
  <c r="AR644" i="1"/>
  <c r="AS644" i="1" s="1"/>
  <c r="AR645" i="1"/>
  <c r="AS645" i="1" s="1"/>
  <c r="AR646" i="1"/>
  <c r="AS646" i="1" s="1"/>
  <c r="AR647" i="1"/>
  <c r="AS647" i="1" s="1"/>
  <c r="AR648" i="1"/>
  <c r="AS648" i="1" s="1"/>
  <c r="AR649" i="1"/>
  <c r="AS649" i="1" s="1"/>
  <c r="AR650" i="1"/>
  <c r="AS650" i="1" s="1"/>
  <c r="AR651" i="1"/>
  <c r="AS651" i="1" s="1"/>
  <c r="AR652" i="1"/>
  <c r="AS652" i="1" s="1"/>
  <c r="AR653" i="1"/>
  <c r="AS653" i="1" s="1"/>
  <c r="AR654" i="1"/>
  <c r="AS654" i="1" s="1"/>
  <c r="AR655" i="1"/>
  <c r="AS655" i="1" s="1"/>
  <c r="AR656" i="1"/>
  <c r="AS656" i="1" s="1"/>
  <c r="AR657" i="1"/>
  <c r="AS657" i="1" s="1"/>
  <c r="AR658" i="1"/>
  <c r="AS658" i="1" s="1"/>
  <c r="AR659" i="1"/>
  <c r="AS659" i="1" s="1"/>
  <c r="AR660" i="1"/>
  <c r="AS660" i="1" s="1"/>
  <c r="AR661" i="1"/>
  <c r="AS661" i="1" s="1"/>
  <c r="AR662" i="1"/>
  <c r="AS662" i="1" s="1"/>
  <c r="AR663" i="1"/>
  <c r="AS663" i="1" s="1"/>
  <c r="AR664" i="1"/>
  <c r="AS664" i="1" s="1"/>
  <c r="AR665" i="1"/>
  <c r="AS665" i="1" s="1"/>
  <c r="AR666" i="1"/>
  <c r="AS666" i="1" s="1"/>
  <c r="AR667" i="1"/>
  <c r="AS667" i="1" s="1"/>
  <c r="AR668" i="1"/>
  <c r="AS668" i="1" s="1"/>
  <c r="AR669" i="1"/>
  <c r="AS669" i="1" s="1"/>
  <c r="AR670" i="1"/>
  <c r="AS670" i="1" s="1"/>
  <c r="AR671" i="1"/>
  <c r="AS671" i="1" s="1"/>
  <c r="AR672" i="1"/>
  <c r="AS672" i="1" s="1"/>
  <c r="AR673" i="1"/>
  <c r="AS673" i="1" s="1"/>
  <c r="AR674" i="1"/>
  <c r="AS674" i="1" s="1"/>
  <c r="AR675" i="1"/>
  <c r="AS675" i="1" s="1"/>
  <c r="AR676" i="1"/>
  <c r="AS676" i="1" s="1"/>
  <c r="AR677" i="1"/>
  <c r="AS677" i="1" s="1"/>
  <c r="AR678" i="1"/>
  <c r="AS678" i="1" s="1"/>
  <c r="AR679" i="1"/>
  <c r="AS679" i="1" s="1"/>
  <c r="AR680" i="1"/>
  <c r="AS680" i="1" s="1"/>
  <c r="AR681" i="1"/>
  <c r="AS681" i="1" s="1"/>
  <c r="AR682" i="1"/>
  <c r="AS682" i="1" s="1"/>
  <c r="AR683" i="1"/>
  <c r="AS683" i="1" s="1"/>
  <c r="AR684" i="1"/>
  <c r="AS684" i="1" s="1"/>
  <c r="AR685" i="1"/>
  <c r="AS685" i="1" s="1"/>
  <c r="AR686" i="1"/>
  <c r="AS686" i="1" s="1"/>
  <c r="AR687" i="1"/>
  <c r="AS687" i="1" s="1"/>
  <c r="AR688" i="1"/>
  <c r="AS688" i="1" s="1"/>
  <c r="AR689" i="1"/>
  <c r="AS689" i="1" s="1"/>
  <c r="AR690" i="1"/>
  <c r="AS690" i="1" s="1"/>
  <c r="AR691" i="1"/>
  <c r="AS691" i="1" s="1"/>
  <c r="AR692" i="1"/>
  <c r="AS692" i="1" s="1"/>
  <c r="AR693" i="1"/>
  <c r="AS693" i="1" s="1"/>
  <c r="AR694" i="1"/>
  <c r="AS694" i="1" s="1"/>
  <c r="AR695" i="1"/>
  <c r="AS695" i="1" s="1"/>
  <c r="AR696" i="1"/>
  <c r="AS696" i="1" s="1"/>
  <c r="AR697" i="1"/>
  <c r="AS697" i="1" s="1"/>
  <c r="AR698" i="1"/>
  <c r="AS698" i="1" s="1"/>
  <c r="AR699" i="1"/>
  <c r="AS699" i="1" s="1"/>
  <c r="AR700" i="1"/>
  <c r="AS700" i="1" s="1"/>
  <c r="AR701" i="1"/>
  <c r="AS701" i="1" s="1"/>
  <c r="AR702" i="1"/>
  <c r="AS702" i="1" s="1"/>
  <c r="AR703" i="1"/>
  <c r="AS703" i="1" s="1"/>
  <c r="AR704" i="1"/>
  <c r="AS704" i="1" s="1"/>
  <c r="AR705" i="1"/>
  <c r="AS705" i="1" s="1"/>
  <c r="AR706" i="1"/>
  <c r="AS706" i="1" s="1"/>
  <c r="AR707" i="1"/>
  <c r="AS707" i="1" s="1"/>
  <c r="AR708" i="1"/>
  <c r="AS708" i="1" s="1"/>
  <c r="AR709" i="1"/>
  <c r="AS709" i="1" s="1"/>
  <c r="AR710" i="1"/>
  <c r="AS710" i="1" s="1"/>
  <c r="AR711" i="1"/>
  <c r="AS711" i="1" s="1"/>
  <c r="AR712" i="1"/>
  <c r="AS712" i="1" s="1"/>
  <c r="AR713" i="1"/>
  <c r="AS713" i="1" s="1"/>
  <c r="AR714" i="1"/>
  <c r="AS714" i="1" s="1"/>
  <c r="AR715" i="1"/>
  <c r="AS715" i="1" s="1"/>
  <c r="AR716" i="1"/>
  <c r="AS716" i="1" s="1"/>
  <c r="AR717" i="1"/>
  <c r="AS717" i="1" s="1"/>
  <c r="AR718" i="1"/>
  <c r="AS718" i="1" s="1"/>
  <c r="AR719" i="1"/>
  <c r="AS719" i="1" s="1"/>
  <c r="AR720" i="1"/>
  <c r="AS720" i="1" s="1"/>
  <c r="AR721" i="1"/>
  <c r="AS721" i="1" s="1"/>
  <c r="AR722" i="1"/>
  <c r="AS722" i="1" s="1"/>
  <c r="AR723" i="1"/>
  <c r="AS723" i="1" s="1"/>
  <c r="AR724" i="1"/>
  <c r="AS724" i="1" s="1"/>
  <c r="AR725" i="1"/>
  <c r="AS725" i="1" s="1"/>
  <c r="AR726" i="1"/>
  <c r="AS726" i="1" s="1"/>
  <c r="AR727" i="1"/>
  <c r="AS727" i="1" s="1"/>
  <c r="AR728" i="1"/>
  <c r="AS728" i="1" s="1"/>
  <c r="AR729" i="1"/>
  <c r="AS729" i="1" s="1"/>
  <c r="AR730" i="1"/>
  <c r="AS730" i="1" s="1"/>
  <c r="AR731" i="1"/>
  <c r="AS731" i="1" s="1"/>
  <c r="AR732" i="1"/>
  <c r="AS732" i="1" s="1"/>
  <c r="AR733" i="1"/>
  <c r="AS733" i="1" s="1"/>
  <c r="AR734" i="1"/>
  <c r="AS734" i="1" s="1"/>
  <c r="AR735" i="1"/>
  <c r="AS735" i="1" s="1"/>
  <c r="AR736" i="1"/>
  <c r="AS736" i="1" s="1"/>
  <c r="AR737" i="1"/>
  <c r="AS737" i="1" s="1"/>
  <c r="AR738" i="1"/>
  <c r="AS738" i="1" s="1"/>
  <c r="AR739" i="1"/>
  <c r="AS739" i="1" s="1"/>
  <c r="AR740" i="1"/>
  <c r="AS740" i="1" s="1"/>
  <c r="AR741" i="1"/>
  <c r="AS741" i="1" s="1"/>
  <c r="AR742" i="1"/>
  <c r="AS742" i="1" s="1"/>
  <c r="AR743" i="1"/>
  <c r="AS743" i="1" s="1"/>
  <c r="AR744" i="1"/>
  <c r="AS744" i="1" s="1"/>
  <c r="AR745" i="1"/>
  <c r="AS745" i="1" s="1"/>
  <c r="AR746" i="1"/>
  <c r="AS746" i="1" s="1"/>
  <c r="AR747" i="1"/>
  <c r="AS747" i="1" s="1"/>
  <c r="AR748" i="1"/>
  <c r="AS748" i="1" s="1"/>
  <c r="AR749" i="1"/>
  <c r="AS749" i="1" s="1"/>
  <c r="AR750" i="1"/>
  <c r="AS750" i="1" s="1"/>
  <c r="AR751" i="1"/>
  <c r="AS751" i="1" s="1"/>
  <c r="AR752" i="1"/>
  <c r="AS752" i="1" s="1"/>
  <c r="AR753" i="1"/>
  <c r="AS753" i="1" s="1"/>
  <c r="AR754" i="1"/>
  <c r="AS754" i="1" s="1"/>
  <c r="AR755" i="1"/>
  <c r="AS755" i="1" s="1"/>
  <c r="AR756" i="1"/>
  <c r="AS756" i="1" s="1"/>
  <c r="AR757" i="1"/>
  <c r="AS757" i="1" s="1"/>
  <c r="AR758" i="1"/>
  <c r="AS758" i="1" s="1"/>
  <c r="AR759" i="1"/>
  <c r="AS759" i="1" s="1"/>
  <c r="AR760" i="1"/>
  <c r="AS760" i="1" s="1"/>
  <c r="AR761" i="1"/>
  <c r="AS761" i="1" s="1"/>
  <c r="AR762" i="1"/>
  <c r="AS762" i="1" s="1"/>
  <c r="AR763" i="1"/>
  <c r="AS763" i="1" s="1"/>
  <c r="AR764" i="1"/>
  <c r="AS764" i="1" s="1"/>
  <c r="AR765" i="1"/>
  <c r="AS765" i="1" s="1"/>
  <c r="AR766" i="1"/>
  <c r="AS766" i="1" s="1"/>
  <c r="AR767" i="1"/>
  <c r="AS767" i="1" s="1"/>
  <c r="AR768" i="1"/>
  <c r="AS768" i="1" s="1"/>
  <c r="AR769" i="1"/>
  <c r="AS769" i="1" s="1"/>
  <c r="AR770" i="1"/>
  <c r="AS770" i="1" s="1"/>
  <c r="AR771" i="1"/>
  <c r="AS771" i="1" s="1"/>
  <c r="AR772" i="1"/>
  <c r="AS772" i="1" s="1"/>
  <c r="AR773" i="1"/>
  <c r="AS773" i="1" s="1"/>
  <c r="AR774" i="1"/>
  <c r="AS774" i="1" s="1"/>
  <c r="AR775" i="1"/>
  <c r="AS775" i="1" s="1"/>
  <c r="AR776" i="1"/>
  <c r="AS776" i="1" s="1"/>
  <c r="AR777" i="1"/>
  <c r="AS777" i="1" s="1"/>
  <c r="AR778" i="1"/>
  <c r="AS778" i="1" s="1"/>
  <c r="AR779" i="1"/>
  <c r="AS779" i="1" s="1"/>
  <c r="AR780" i="1"/>
  <c r="AS780" i="1" s="1"/>
  <c r="AR781" i="1"/>
  <c r="AS781" i="1" s="1"/>
  <c r="AR782" i="1"/>
  <c r="AS782" i="1" s="1"/>
  <c r="AR783" i="1"/>
  <c r="AS783" i="1" s="1"/>
  <c r="AR784" i="1"/>
  <c r="AS784" i="1" s="1"/>
  <c r="AR785" i="1"/>
  <c r="AS785" i="1" s="1"/>
  <c r="AR786" i="1"/>
  <c r="AS786" i="1" s="1"/>
  <c r="AR787" i="1"/>
  <c r="AS787" i="1" s="1"/>
  <c r="AR788" i="1"/>
  <c r="AS788" i="1" s="1"/>
  <c r="AR789" i="1"/>
  <c r="AS789" i="1" s="1"/>
  <c r="AR790" i="1"/>
  <c r="AS790" i="1" s="1"/>
  <c r="AR791" i="1"/>
  <c r="AS791" i="1" s="1"/>
  <c r="AR792" i="1"/>
  <c r="AS792" i="1" s="1"/>
  <c r="AR793" i="1"/>
  <c r="AS793" i="1" s="1"/>
  <c r="AR794" i="1"/>
  <c r="AS794" i="1" s="1"/>
  <c r="AR795" i="1"/>
  <c r="AS795" i="1" s="1"/>
  <c r="AR796" i="1"/>
  <c r="AS796" i="1" s="1"/>
  <c r="AR797" i="1"/>
  <c r="AS797" i="1" s="1"/>
  <c r="AR798" i="1"/>
  <c r="AS798" i="1" s="1"/>
  <c r="AR799" i="1"/>
  <c r="AS799" i="1" s="1"/>
  <c r="AR800" i="1"/>
  <c r="AS800" i="1" s="1"/>
  <c r="AR801" i="1"/>
  <c r="AS801" i="1" s="1"/>
  <c r="AR802" i="1"/>
  <c r="AS802" i="1" s="1"/>
  <c r="AR803" i="1"/>
  <c r="AS803" i="1" s="1"/>
  <c r="AR804" i="1"/>
  <c r="AS804" i="1" s="1"/>
  <c r="AR805" i="1"/>
  <c r="AS805" i="1" s="1"/>
  <c r="AR806" i="1"/>
  <c r="AS806" i="1" s="1"/>
  <c r="AR807" i="1"/>
  <c r="AS807" i="1" s="1"/>
  <c r="AR808" i="1"/>
  <c r="AS808" i="1" s="1"/>
  <c r="AR809" i="1"/>
  <c r="AS809" i="1" s="1"/>
  <c r="AR810" i="1"/>
  <c r="AS810" i="1" s="1"/>
  <c r="AR811" i="1"/>
  <c r="AS811" i="1" s="1"/>
  <c r="AR812" i="1"/>
  <c r="AS812" i="1" s="1"/>
  <c r="AR813" i="1"/>
  <c r="AS813" i="1" s="1"/>
  <c r="AR814" i="1"/>
  <c r="AS814" i="1" s="1"/>
  <c r="AR815" i="1"/>
  <c r="AS815" i="1" s="1"/>
  <c r="AR816" i="1"/>
  <c r="AS816" i="1" s="1"/>
  <c r="AR817" i="1"/>
  <c r="AS817" i="1" s="1"/>
  <c r="AR818" i="1"/>
  <c r="AS818" i="1" s="1"/>
  <c r="AR819" i="1"/>
  <c r="AS819" i="1" s="1"/>
  <c r="AR820" i="1"/>
  <c r="AS820" i="1" s="1"/>
  <c r="AR821" i="1"/>
  <c r="AS821" i="1" s="1"/>
  <c r="AR822" i="1"/>
  <c r="AS822" i="1" s="1"/>
  <c r="AR823" i="1"/>
  <c r="AS823" i="1" s="1"/>
  <c r="AR824" i="1"/>
  <c r="AS824" i="1" s="1"/>
  <c r="AR825" i="1"/>
  <c r="AS825" i="1" s="1"/>
  <c r="AR826" i="1"/>
  <c r="AS826" i="1" s="1"/>
  <c r="AR827" i="1"/>
  <c r="AS827" i="1" s="1"/>
  <c r="AR828" i="1"/>
  <c r="AS828" i="1" s="1"/>
  <c r="AR829" i="1"/>
  <c r="AS829" i="1" s="1"/>
  <c r="AR830" i="1"/>
  <c r="AS830" i="1" s="1"/>
  <c r="AR831" i="1"/>
  <c r="AS831" i="1" s="1"/>
  <c r="AR832" i="1"/>
  <c r="AS832" i="1" s="1"/>
  <c r="AR833" i="1"/>
  <c r="AS833" i="1" s="1"/>
  <c r="AR834" i="1"/>
  <c r="AS834" i="1" s="1"/>
  <c r="AR835" i="1"/>
  <c r="AS835" i="1" s="1"/>
  <c r="AR836" i="1"/>
  <c r="AS836" i="1" s="1"/>
  <c r="AR837" i="1"/>
  <c r="AS837" i="1" s="1"/>
  <c r="AR838" i="1"/>
  <c r="AS838" i="1" s="1"/>
  <c r="AR839" i="1"/>
  <c r="AS839" i="1" s="1"/>
  <c r="AR840" i="1"/>
  <c r="AS840" i="1" s="1"/>
  <c r="AR841" i="1"/>
  <c r="AS841" i="1" s="1"/>
  <c r="AR842" i="1"/>
  <c r="AS842" i="1" s="1"/>
  <c r="AR843" i="1"/>
  <c r="AS843" i="1" s="1"/>
  <c r="AR844" i="1"/>
  <c r="AS844" i="1" s="1"/>
  <c r="AR845" i="1"/>
  <c r="AS845" i="1" s="1"/>
  <c r="AR846" i="1"/>
  <c r="AS846" i="1" s="1"/>
  <c r="AR847" i="1"/>
  <c r="AS847" i="1" s="1"/>
  <c r="AR848" i="1"/>
  <c r="AS848" i="1" s="1"/>
  <c r="AR849" i="1"/>
  <c r="AS849" i="1" s="1"/>
  <c r="AR850" i="1"/>
  <c r="AS850" i="1" s="1"/>
  <c r="AR851" i="1"/>
  <c r="AS851" i="1" s="1"/>
  <c r="AR852" i="1"/>
  <c r="AS852" i="1" s="1"/>
  <c r="AR853" i="1"/>
  <c r="AS853" i="1" s="1"/>
  <c r="AR854" i="1"/>
  <c r="AS854" i="1" s="1"/>
  <c r="AR855" i="1"/>
  <c r="AS855" i="1" s="1"/>
  <c r="AR856" i="1"/>
  <c r="AS856" i="1" s="1"/>
  <c r="AR857" i="1"/>
  <c r="AS857" i="1" s="1"/>
  <c r="AR858" i="1"/>
  <c r="AS858" i="1" s="1"/>
  <c r="AR859" i="1"/>
  <c r="AS859" i="1" s="1"/>
  <c r="AR860" i="1"/>
  <c r="AS860" i="1" s="1"/>
  <c r="AR861" i="1"/>
  <c r="AS861" i="1" s="1"/>
  <c r="AR862" i="1"/>
  <c r="AS862" i="1" s="1"/>
  <c r="AR863" i="1"/>
  <c r="AS863" i="1" s="1"/>
  <c r="AR864" i="1"/>
  <c r="AS864" i="1" s="1"/>
  <c r="AR865" i="1"/>
  <c r="AS865" i="1" s="1"/>
  <c r="AR866" i="1"/>
  <c r="AS866" i="1" s="1"/>
  <c r="AR867" i="1"/>
  <c r="AS867" i="1" s="1"/>
  <c r="AR868" i="1"/>
  <c r="AS868" i="1" s="1"/>
  <c r="AR869" i="1"/>
  <c r="AS869" i="1" s="1"/>
  <c r="AR870" i="1"/>
  <c r="AS870" i="1" s="1"/>
  <c r="AR871" i="1"/>
  <c r="AS871" i="1" s="1"/>
  <c r="AR872" i="1"/>
  <c r="AS872" i="1" s="1"/>
  <c r="AR873" i="1"/>
  <c r="AS873" i="1" s="1"/>
  <c r="AR874" i="1"/>
  <c r="AS874" i="1" s="1"/>
  <c r="AR875" i="1"/>
  <c r="AS875" i="1" s="1"/>
  <c r="AR876" i="1"/>
  <c r="AS876" i="1" s="1"/>
  <c r="AR877" i="1"/>
  <c r="AS877" i="1" s="1"/>
  <c r="AR878" i="1"/>
  <c r="AS878" i="1" s="1"/>
  <c r="AR879" i="1"/>
  <c r="AS879" i="1" s="1"/>
  <c r="AR880" i="1"/>
  <c r="AS880" i="1" s="1"/>
  <c r="AR881" i="1"/>
  <c r="AS881" i="1" s="1"/>
  <c r="AR882" i="1"/>
  <c r="AS882" i="1" s="1"/>
  <c r="AR883" i="1"/>
  <c r="AS883" i="1" s="1"/>
  <c r="AR884" i="1"/>
  <c r="AS884" i="1" s="1"/>
  <c r="AR885" i="1"/>
  <c r="AS885" i="1" s="1"/>
  <c r="AR886" i="1"/>
  <c r="AS886" i="1" s="1"/>
  <c r="AR887" i="1"/>
  <c r="AS887" i="1" s="1"/>
  <c r="AR888" i="1"/>
  <c r="AS888" i="1" s="1"/>
  <c r="AR889" i="1"/>
  <c r="AS889" i="1" s="1"/>
  <c r="AR890" i="1"/>
  <c r="AS890" i="1" s="1"/>
  <c r="AR891" i="1"/>
  <c r="AS891" i="1" s="1"/>
  <c r="AR892" i="1"/>
  <c r="AS892" i="1" s="1"/>
  <c r="AR893" i="1"/>
  <c r="AS893" i="1" s="1"/>
  <c r="AR894" i="1"/>
  <c r="AS894" i="1" s="1"/>
  <c r="AR895" i="1"/>
  <c r="AS895" i="1" s="1"/>
  <c r="AR896" i="1"/>
  <c r="AS896" i="1" s="1"/>
  <c r="AR897" i="1"/>
  <c r="AS897" i="1" s="1"/>
  <c r="AR898" i="1"/>
  <c r="AS898" i="1" s="1"/>
  <c r="AR899" i="1"/>
  <c r="AS899" i="1" s="1"/>
  <c r="AR900" i="1"/>
  <c r="AS900" i="1" s="1"/>
  <c r="AR901" i="1"/>
  <c r="AS901" i="1" s="1"/>
  <c r="AR902" i="1"/>
  <c r="AS902" i="1" s="1"/>
  <c r="AR903" i="1"/>
  <c r="AS903" i="1" s="1"/>
  <c r="AR904" i="1"/>
  <c r="AS904" i="1" s="1"/>
  <c r="AR905" i="1"/>
  <c r="AS905" i="1" s="1"/>
  <c r="AR906" i="1"/>
  <c r="AS906" i="1" s="1"/>
  <c r="AR907" i="1"/>
  <c r="AS907" i="1" s="1"/>
  <c r="AR908" i="1"/>
  <c r="AS908" i="1" s="1"/>
  <c r="AR909" i="1"/>
  <c r="AS909" i="1" s="1"/>
  <c r="AR910" i="1"/>
  <c r="AS910" i="1" s="1"/>
  <c r="AR911" i="1"/>
  <c r="AS911" i="1" s="1"/>
  <c r="AR912" i="1"/>
  <c r="AS912" i="1" s="1"/>
  <c r="AR913" i="1"/>
  <c r="AS913" i="1" s="1"/>
  <c r="AR914" i="1"/>
  <c r="AS914" i="1" s="1"/>
  <c r="AR915" i="1"/>
  <c r="AS915" i="1" s="1"/>
  <c r="AR916" i="1"/>
  <c r="AS916" i="1" s="1"/>
  <c r="AR917" i="1"/>
  <c r="AS917" i="1" s="1"/>
  <c r="AR918" i="1"/>
  <c r="AS918" i="1" s="1"/>
  <c r="AR919" i="1"/>
  <c r="AS919" i="1" s="1"/>
  <c r="AR920" i="1"/>
  <c r="AS920" i="1" s="1"/>
  <c r="AR921" i="1"/>
  <c r="AS921" i="1" s="1"/>
  <c r="AR922" i="1"/>
  <c r="AS922" i="1" s="1"/>
  <c r="AR923" i="1"/>
  <c r="AS923" i="1" s="1"/>
  <c r="AR924" i="1"/>
  <c r="AS924" i="1" s="1"/>
  <c r="AR925" i="1"/>
  <c r="AS925" i="1" s="1"/>
  <c r="AR926" i="1"/>
  <c r="AS926" i="1" s="1"/>
  <c r="AR927" i="1"/>
  <c r="AS927" i="1" s="1"/>
  <c r="AR928" i="1"/>
  <c r="AS928" i="1" s="1"/>
  <c r="AR929" i="1"/>
  <c r="AS929" i="1" s="1"/>
  <c r="AR930" i="1"/>
  <c r="AS930" i="1" s="1"/>
  <c r="AR931" i="1"/>
  <c r="AS931" i="1" s="1"/>
  <c r="AR932" i="1"/>
  <c r="AS932" i="1" s="1"/>
  <c r="AR933" i="1"/>
  <c r="AS933" i="1" s="1"/>
  <c r="AR934" i="1"/>
  <c r="AS934" i="1" s="1"/>
  <c r="AR935" i="1"/>
  <c r="AS935" i="1" s="1"/>
  <c r="AR936" i="1"/>
  <c r="AS936" i="1" s="1"/>
  <c r="AR937" i="1"/>
  <c r="AS937" i="1" s="1"/>
  <c r="AR938" i="1"/>
  <c r="AS938" i="1" s="1"/>
  <c r="AR939" i="1"/>
  <c r="AS939" i="1" s="1"/>
  <c r="AR940" i="1"/>
  <c r="AS940" i="1" s="1"/>
  <c r="AR941" i="1"/>
  <c r="AS941" i="1" s="1"/>
  <c r="AR942" i="1"/>
  <c r="AS942" i="1" s="1"/>
  <c r="AR943" i="1"/>
  <c r="AS943" i="1" s="1"/>
  <c r="AR944" i="1"/>
  <c r="AS944" i="1" s="1"/>
  <c r="AR945" i="1"/>
  <c r="AS945" i="1" s="1"/>
  <c r="AR946" i="1"/>
  <c r="AS946" i="1" s="1"/>
  <c r="AR947" i="1"/>
  <c r="AS947" i="1" s="1"/>
  <c r="AR948" i="1"/>
  <c r="AS948" i="1" s="1"/>
  <c r="AR949" i="1"/>
  <c r="AS949" i="1" s="1"/>
  <c r="AR950" i="1"/>
  <c r="AS950" i="1" s="1"/>
  <c r="AR951" i="1"/>
  <c r="AS951" i="1" s="1"/>
  <c r="AR952" i="1"/>
  <c r="AS952" i="1" s="1"/>
  <c r="AR953" i="1"/>
  <c r="AS953" i="1" s="1"/>
  <c r="AR954" i="1"/>
  <c r="AS954" i="1" s="1"/>
  <c r="AR955" i="1"/>
  <c r="AS955" i="1" s="1"/>
  <c r="AR956" i="1"/>
  <c r="AS956" i="1" s="1"/>
  <c r="AR957" i="1"/>
  <c r="AS957" i="1" s="1"/>
  <c r="AR958" i="1"/>
  <c r="AS958" i="1" s="1"/>
  <c r="AR959" i="1"/>
  <c r="AS959" i="1" s="1"/>
  <c r="AR960" i="1"/>
  <c r="AS960" i="1" s="1"/>
  <c r="AR961" i="1"/>
  <c r="AS961" i="1" s="1"/>
  <c r="AR962" i="1"/>
  <c r="AS962" i="1" s="1"/>
  <c r="AR963" i="1"/>
  <c r="AS963" i="1" s="1"/>
  <c r="AR964" i="1"/>
  <c r="AS964" i="1" s="1"/>
  <c r="AR965" i="1"/>
  <c r="AS965" i="1" s="1"/>
  <c r="AR966" i="1"/>
  <c r="AS966" i="1" s="1"/>
  <c r="AR967" i="1"/>
  <c r="AS967" i="1" s="1"/>
  <c r="AR968" i="1"/>
  <c r="AS968" i="1" s="1"/>
  <c r="AR969" i="1"/>
  <c r="AS969" i="1" s="1"/>
  <c r="AR970" i="1"/>
  <c r="AS970" i="1" s="1"/>
  <c r="AR971" i="1"/>
  <c r="AS971" i="1" s="1"/>
  <c r="AR972" i="1"/>
  <c r="AS972" i="1" s="1"/>
  <c r="AR973" i="1"/>
  <c r="AS973" i="1" s="1"/>
  <c r="AR974" i="1"/>
  <c r="AS974" i="1" s="1"/>
  <c r="AR975" i="1"/>
  <c r="AS975" i="1" s="1"/>
  <c r="AR976" i="1"/>
  <c r="AS976" i="1" s="1"/>
  <c r="AR977" i="1"/>
  <c r="AS977" i="1" s="1"/>
  <c r="AR978" i="1"/>
  <c r="AS978" i="1" s="1"/>
  <c r="AR979" i="1"/>
  <c r="AS979" i="1" s="1"/>
  <c r="AR980" i="1"/>
  <c r="AS980" i="1" s="1"/>
  <c r="AR981" i="1"/>
  <c r="AS981" i="1" s="1"/>
  <c r="AR982" i="1"/>
  <c r="AS982" i="1" s="1"/>
  <c r="AR983" i="1"/>
  <c r="AS983" i="1" s="1"/>
  <c r="AR984" i="1"/>
  <c r="AS984" i="1" s="1"/>
  <c r="AR985" i="1"/>
  <c r="AS985" i="1" s="1"/>
  <c r="AR986" i="1"/>
  <c r="AS986" i="1" s="1"/>
  <c r="AR987" i="1"/>
  <c r="AS987" i="1" s="1"/>
  <c r="AR988" i="1"/>
  <c r="AS988" i="1" s="1"/>
  <c r="AR989" i="1"/>
  <c r="AS989" i="1" s="1"/>
  <c r="AR990" i="1"/>
  <c r="AS990" i="1" s="1"/>
  <c r="AR991" i="1"/>
  <c r="AS991" i="1" s="1"/>
  <c r="AR992" i="1"/>
  <c r="AS992" i="1" s="1"/>
  <c r="AR993" i="1"/>
  <c r="AS993" i="1" s="1"/>
  <c r="AR994" i="1"/>
  <c r="AS994" i="1" s="1"/>
  <c r="AR995" i="1"/>
  <c r="AS995" i="1" s="1"/>
  <c r="AR996" i="1"/>
  <c r="AS996" i="1" s="1"/>
  <c r="AR997" i="1"/>
  <c r="AS997" i="1" s="1"/>
  <c r="AR998" i="1"/>
  <c r="AS998" i="1" s="1"/>
  <c r="AR999" i="1"/>
  <c r="AS999" i="1" s="1"/>
  <c r="AR1000" i="1"/>
  <c r="AS1000" i="1" s="1"/>
  <c r="AR1001" i="1"/>
  <c r="AS1001" i="1" s="1"/>
  <c r="AR1002" i="1"/>
  <c r="AS1002" i="1" s="1"/>
  <c r="AR1003" i="1"/>
  <c r="AS1003" i="1" s="1"/>
  <c r="AR1004" i="1"/>
  <c r="AS1004" i="1" s="1"/>
  <c r="AR1005" i="1"/>
  <c r="AS1005" i="1" s="1"/>
  <c r="AR1006" i="1"/>
  <c r="AS1006" i="1" s="1"/>
  <c r="AR1007" i="1"/>
  <c r="AS1007" i="1" s="1"/>
  <c r="AR1008" i="1"/>
  <c r="AS1008" i="1" s="1"/>
  <c r="AR1009" i="1"/>
  <c r="AS1009" i="1" s="1"/>
  <c r="AR1010" i="1"/>
  <c r="AS1010" i="1" s="1"/>
  <c r="AR1011" i="1"/>
  <c r="AS1011" i="1" s="1"/>
  <c r="AR1012" i="1"/>
  <c r="AS1012" i="1" s="1"/>
  <c r="AR1013" i="1"/>
  <c r="AS1013" i="1" s="1"/>
  <c r="AR1014" i="1"/>
  <c r="AS1014" i="1" s="1"/>
  <c r="AR1015" i="1"/>
  <c r="AS1015" i="1" s="1"/>
  <c r="AR1016" i="1"/>
  <c r="AS1016" i="1" s="1"/>
  <c r="AR1017" i="1"/>
  <c r="AS1017" i="1" s="1"/>
  <c r="AR1018" i="1"/>
  <c r="AS1018" i="1" s="1"/>
  <c r="AR1019" i="1"/>
  <c r="AS1019" i="1" s="1"/>
  <c r="AR1020" i="1"/>
  <c r="AS1020" i="1" s="1"/>
  <c r="AR1021" i="1"/>
  <c r="AS1021" i="1" s="1"/>
  <c r="AR1022" i="1"/>
  <c r="AS1022" i="1" s="1"/>
  <c r="AR1023" i="1"/>
  <c r="AS1023" i="1" s="1"/>
  <c r="AR1024" i="1"/>
  <c r="AS1024" i="1" s="1"/>
  <c r="AR1025" i="1"/>
  <c r="AS1025" i="1" s="1"/>
  <c r="AR1026" i="1"/>
  <c r="AS1026" i="1" s="1"/>
  <c r="AR1027" i="1"/>
  <c r="AS1027" i="1" s="1"/>
  <c r="AR1028" i="1"/>
  <c r="AS1028" i="1" s="1"/>
  <c r="AR1029" i="1"/>
  <c r="AS1029" i="1" s="1"/>
  <c r="AR1030" i="1"/>
  <c r="AS1030" i="1" s="1"/>
  <c r="AR1031" i="1"/>
  <c r="AS1031" i="1" s="1"/>
  <c r="AR1032" i="1"/>
  <c r="AS1032" i="1" s="1"/>
  <c r="AR1033" i="1"/>
  <c r="AS1033" i="1" s="1"/>
  <c r="AR1034" i="1"/>
  <c r="AS1034" i="1" s="1"/>
  <c r="AR1035" i="1"/>
  <c r="AS1035" i="1" s="1"/>
  <c r="AR1036" i="1"/>
  <c r="AS1036" i="1" s="1"/>
  <c r="AR1037" i="1"/>
  <c r="AS1037" i="1" s="1"/>
  <c r="AR1038" i="1"/>
  <c r="AS1038" i="1" s="1"/>
  <c r="AR1039" i="1"/>
  <c r="AS1039" i="1" s="1"/>
  <c r="AR1040" i="1"/>
  <c r="AS1040" i="1" s="1"/>
  <c r="AR1041" i="1"/>
  <c r="AS1041" i="1" s="1"/>
  <c r="AR1042" i="1"/>
  <c r="AS1042" i="1" s="1"/>
  <c r="AR1043" i="1"/>
  <c r="AS1043" i="1" s="1"/>
  <c r="AR1044" i="1"/>
  <c r="AS1044" i="1" s="1"/>
  <c r="AR1045" i="1"/>
  <c r="AS1045" i="1" s="1"/>
  <c r="AR1046" i="1"/>
  <c r="AS1046" i="1" s="1"/>
  <c r="AR1047" i="1"/>
  <c r="AS1047" i="1" s="1"/>
  <c r="AR1048" i="1"/>
  <c r="AS1048" i="1" s="1"/>
  <c r="AR1049" i="1"/>
  <c r="AS1049" i="1" s="1"/>
  <c r="AR1050" i="1"/>
  <c r="AS1050" i="1" s="1"/>
  <c r="AR1051" i="1"/>
  <c r="AS1051" i="1" s="1"/>
  <c r="AR1052" i="1"/>
  <c r="AS1052" i="1" s="1"/>
  <c r="AR1053" i="1"/>
  <c r="AS1053" i="1" s="1"/>
  <c r="AR1054" i="1"/>
  <c r="AS1054" i="1" s="1"/>
  <c r="AR1055" i="1"/>
  <c r="AS1055" i="1" s="1"/>
  <c r="AR1056" i="1"/>
  <c r="AS1056" i="1" s="1"/>
  <c r="AR1057" i="1"/>
  <c r="AS1057" i="1" s="1"/>
  <c r="AR1058" i="1"/>
  <c r="AS1058" i="1" s="1"/>
  <c r="AR1059" i="1"/>
  <c r="AS1059" i="1" s="1"/>
  <c r="AR1060" i="1"/>
  <c r="AS1060" i="1" s="1"/>
  <c r="AR1061" i="1"/>
  <c r="AS1061" i="1" s="1"/>
  <c r="AR1062" i="1"/>
  <c r="AS1062" i="1" s="1"/>
  <c r="AR1063" i="1"/>
  <c r="AS1063" i="1" s="1"/>
  <c r="AR1064" i="1"/>
  <c r="AS1064" i="1" s="1"/>
  <c r="AR1065" i="1"/>
  <c r="AS1065" i="1" s="1"/>
  <c r="AR1066" i="1"/>
  <c r="AS1066" i="1" s="1"/>
  <c r="AR1067" i="1"/>
  <c r="AS1067" i="1" s="1"/>
  <c r="AR1068" i="1"/>
  <c r="AS1068" i="1" s="1"/>
  <c r="AR1069" i="1"/>
  <c r="AS1069" i="1" s="1"/>
  <c r="AR1070" i="1"/>
  <c r="AS1070" i="1" s="1"/>
  <c r="AR1071" i="1"/>
  <c r="AS1071" i="1" s="1"/>
  <c r="AR1072" i="1"/>
  <c r="AS1072" i="1" s="1"/>
  <c r="AR1073" i="1"/>
  <c r="AS1073" i="1" s="1"/>
  <c r="AR1074" i="1"/>
  <c r="AS1074" i="1" s="1"/>
  <c r="AR1075" i="1"/>
  <c r="AS1075" i="1" s="1"/>
  <c r="AR1076" i="1"/>
  <c r="AS1076" i="1" s="1"/>
  <c r="AR1077" i="1"/>
  <c r="AS1077" i="1" s="1"/>
  <c r="AR1078" i="1"/>
  <c r="AS1078" i="1" s="1"/>
  <c r="AR1079" i="1"/>
  <c r="AS1079" i="1" s="1"/>
  <c r="AR1080" i="1"/>
  <c r="AS1080" i="1" s="1"/>
  <c r="AR1081" i="1"/>
  <c r="AS1081" i="1" s="1"/>
  <c r="AR1082" i="1"/>
  <c r="AS1082" i="1" s="1"/>
  <c r="AR1083" i="1"/>
  <c r="AS1083" i="1" s="1"/>
  <c r="AR1084" i="1"/>
  <c r="AS1084" i="1" s="1"/>
  <c r="AR1085" i="1"/>
  <c r="AS1085" i="1" s="1"/>
  <c r="AR1086" i="1"/>
  <c r="AS1086" i="1" s="1"/>
  <c r="AR1087" i="1"/>
  <c r="AS1087" i="1" s="1"/>
  <c r="AR1088" i="1"/>
  <c r="AS1088" i="1" s="1"/>
  <c r="AR1089" i="1"/>
  <c r="AS1089" i="1" s="1"/>
  <c r="AR1090" i="1"/>
  <c r="AS1090" i="1" s="1"/>
  <c r="AR1091" i="1"/>
  <c r="AS1091" i="1" s="1"/>
  <c r="AR1092" i="1"/>
  <c r="AS1092" i="1" s="1"/>
  <c r="AR1093" i="1"/>
  <c r="AS1093" i="1" s="1"/>
  <c r="AR1094" i="1"/>
  <c r="AS1094" i="1" s="1"/>
  <c r="AR1095" i="1"/>
  <c r="AS1095" i="1" s="1"/>
  <c r="AR1096" i="1"/>
  <c r="AS1096" i="1" s="1"/>
  <c r="AR1097" i="1"/>
  <c r="AS1097" i="1" s="1"/>
  <c r="AR1098" i="1"/>
  <c r="AS1098" i="1" s="1"/>
  <c r="AR1099" i="1"/>
  <c r="AS1099" i="1" s="1"/>
  <c r="AR1100" i="1"/>
  <c r="AS1100" i="1" s="1"/>
  <c r="AR1101" i="1"/>
  <c r="AS1101" i="1" s="1"/>
  <c r="AR1102" i="1"/>
  <c r="AS1102" i="1" s="1"/>
  <c r="AR1103" i="1"/>
  <c r="AS1103" i="1" s="1"/>
  <c r="AR1104" i="1"/>
  <c r="AS1104" i="1" s="1"/>
  <c r="AR1105" i="1"/>
  <c r="AS1105" i="1" s="1"/>
  <c r="AR1106" i="1"/>
  <c r="AS1106" i="1" s="1"/>
  <c r="AR1107" i="1"/>
  <c r="AS1107" i="1" s="1"/>
  <c r="AR1108" i="1"/>
  <c r="AS1108" i="1" s="1"/>
  <c r="AR1109" i="1"/>
  <c r="AS1109" i="1" s="1"/>
  <c r="AR1110" i="1"/>
  <c r="AS1110" i="1" s="1"/>
  <c r="AR1111" i="1"/>
  <c r="AS1111" i="1" s="1"/>
  <c r="AR1112" i="1"/>
  <c r="AS1112" i="1" s="1"/>
  <c r="AR1113" i="1"/>
  <c r="AS1113" i="1" s="1"/>
  <c r="AR1114" i="1"/>
  <c r="AS1114" i="1" s="1"/>
  <c r="AR1115" i="1"/>
  <c r="AS1115" i="1" s="1"/>
  <c r="AR1116" i="1"/>
  <c r="AS1116" i="1" s="1"/>
  <c r="AR1117" i="1"/>
  <c r="AS1117" i="1" s="1"/>
  <c r="AR1118" i="1"/>
  <c r="AS1118" i="1" s="1"/>
  <c r="AR1119" i="1"/>
  <c r="AS1119" i="1" s="1"/>
  <c r="AR1120" i="1"/>
  <c r="AS1120" i="1" s="1"/>
  <c r="AR1121" i="1"/>
  <c r="AS1121" i="1" s="1"/>
  <c r="AR1122" i="1"/>
  <c r="AS1122" i="1" s="1"/>
  <c r="AR1123" i="1"/>
  <c r="AS1123" i="1" s="1"/>
  <c r="AR1124" i="1"/>
  <c r="AS1124" i="1" s="1"/>
  <c r="AR1125" i="1"/>
  <c r="AS1125" i="1" s="1"/>
  <c r="AR1126" i="1"/>
  <c r="AS1126" i="1" s="1"/>
  <c r="AR1127" i="1"/>
  <c r="AS1127" i="1" s="1"/>
  <c r="AR1128" i="1"/>
  <c r="AS1128" i="1" s="1"/>
  <c r="AR1129" i="1"/>
  <c r="AS1129" i="1" s="1"/>
  <c r="AR1130" i="1"/>
  <c r="AS1130" i="1" s="1"/>
  <c r="AR1131" i="1"/>
  <c r="AS1131" i="1" s="1"/>
  <c r="AR1132" i="1"/>
  <c r="AS1132" i="1" s="1"/>
  <c r="AR1133" i="1"/>
  <c r="AS1133" i="1" s="1"/>
  <c r="AR1134" i="1"/>
  <c r="AS1134" i="1" s="1"/>
  <c r="AR1135" i="1"/>
  <c r="AS1135" i="1" s="1"/>
  <c r="AR1136" i="1"/>
  <c r="AS1136" i="1" s="1"/>
  <c r="AR1137" i="1"/>
  <c r="AS1137" i="1" s="1"/>
  <c r="AR1138" i="1"/>
  <c r="AS1138" i="1" s="1"/>
  <c r="AR1139" i="1"/>
  <c r="AS1139" i="1" s="1"/>
  <c r="AR1140" i="1"/>
  <c r="AS1140" i="1" s="1"/>
  <c r="AR1141" i="1"/>
  <c r="AS1141" i="1" s="1"/>
  <c r="AR1142" i="1"/>
  <c r="AS1142" i="1" s="1"/>
  <c r="AR1143" i="1"/>
  <c r="AS1143" i="1" s="1"/>
  <c r="AR1144" i="1"/>
  <c r="AS1144" i="1" s="1"/>
  <c r="AR1145" i="1"/>
  <c r="AS1145" i="1" s="1"/>
  <c r="AR1146" i="1"/>
  <c r="AS1146" i="1" s="1"/>
  <c r="AR1147" i="1"/>
  <c r="AS1147" i="1" s="1"/>
  <c r="AR1148" i="1"/>
  <c r="AS1148" i="1" s="1"/>
  <c r="AR1149" i="1"/>
  <c r="AS1149" i="1" s="1"/>
  <c r="AR1150" i="1"/>
  <c r="AS1150" i="1" s="1"/>
  <c r="AR1151" i="1"/>
  <c r="AS1151" i="1" s="1"/>
  <c r="AR1152" i="1"/>
  <c r="AS1152" i="1" s="1"/>
  <c r="AR1153" i="1"/>
  <c r="AS1153" i="1" s="1"/>
  <c r="AR1154" i="1"/>
  <c r="AS1154" i="1" s="1"/>
  <c r="AR1155" i="1"/>
  <c r="AS1155" i="1" s="1"/>
  <c r="AR1156" i="1"/>
  <c r="AS1156" i="1" s="1"/>
  <c r="AR1157" i="1"/>
  <c r="AS1157" i="1" s="1"/>
  <c r="AR1158" i="1"/>
  <c r="AS1158" i="1" s="1"/>
  <c r="AR1159" i="1"/>
  <c r="AS1159" i="1" s="1"/>
  <c r="AR1160" i="1"/>
  <c r="AS1160" i="1" s="1"/>
  <c r="AR1161" i="1"/>
  <c r="AS1161" i="1" s="1"/>
  <c r="AR1162" i="1"/>
  <c r="AS1162" i="1" s="1"/>
  <c r="AR1163" i="1"/>
  <c r="AS1163" i="1" s="1"/>
  <c r="AR1164" i="1"/>
  <c r="AS1164" i="1" s="1"/>
  <c r="AR1165" i="1"/>
  <c r="AS1165" i="1" s="1"/>
  <c r="AR1166" i="1"/>
  <c r="AS1166" i="1" s="1"/>
  <c r="AR1167" i="1"/>
  <c r="AS1167" i="1" s="1"/>
  <c r="AR1168" i="1"/>
  <c r="AS1168" i="1" s="1"/>
  <c r="AR1169" i="1"/>
  <c r="AS1169" i="1" s="1"/>
  <c r="AR1170" i="1"/>
  <c r="AS1170" i="1" s="1"/>
  <c r="AR1171" i="1"/>
  <c r="AS1171" i="1" s="1"/>
  <c r="AR1172" i="1"/>
  <c r="AS1172" i="1" s="1"/>
  <c r="AR1173" i="1"/>
  <c r="AS1173" i="1" s="1"/>
  <c r="AR1174" i="1"/>
  <c r="AS1174" i="1" s="1"/>
  <c r="AR1175" i="1"/>
  <c r="AS1175" i="1" s="1"/>
  <c r="AR1176" i="1"/>
  <c r="AS1176" i="1" s="1"/>
  <c r="AR1177" i="1"/>
  <c r="AS1177" i="1" s="1"/>
  <c r="AR1178" i="1"/>
  <c r="AS1178" i="1" s="1"/>
  <c r="AR1179" i="1"/>
  <c r="AS1179" i="1" s="1"/>
  <c r="AR1180" i="1"/>
  <c r="AS1180" i="1" s="1"/>
  <c r="AR1181" i="1"/>
  <c r="AS1181" i="1" s="1"/>
  <c r="AR1182" i="1"/>
  <c r="AS1182" i="1" s="1"/>
  <c r="AR1183" i="1"/>
  <c r="AS1183" i="1" s="1"/>
  <c r="AR1184" i="1"/>
  <c r="AS1184" i="1" s="1"/>
  <c r="AR1185" i="1"/>
  <c r="AS1185" i="1" s="1"/>
  <c r="AR1186" i="1"/>
  <c r="AS1186" i="1" s="1"/>
  <c r="AR1187" i="1"/>
  <c r="AS1187" i="1" s="1"/>
  <c r="AR1188" i="1"/>
  <c r="AS1188" i="1" s="1"/>
  <c r="AR1189" i="1"/>
  <c r="AS1189" i="1" s="1"/>
  <c r="AR1190" i="1"/>
  <c r="AS1190" i="1" s="1"/>
  <c r="AR1191" i="1"/>
  <c r="AS1191" i="1" s="1"/>
  <c r="AR1192" i="1"/>
  <c r="AS1192" i="1" s="1"/>
  <c r="AR1193" i="1"/>
  <c r="AS1193" i="1" s="1"/>
  <c r="AR1194" i="1"/>
  <c r="AS1194" i="1" s="1"/>
  <c r="AR1195" i="1"/>
  <c r="AS1195" i="1" s="1"/>
  <c r="AR1196" i="1"/>
  <c r="AS1196" i="1" s="1"/>
  <c r="AR1197" i="1"/>
  <c r="AS1197" i="1" s="1"/>
  <c r="AR1198" i="1"/>
  <c r="AS1198" i="1" s="1"/>
  <c r="AR1199" i="1"/>
  <c r="AS1199" i="1" s="1"/>
  <c r="AR1200" i="1"/>
  <c r="AS1200" i="1" s="1"/>
  <c r="AR1201" i="1"/>
  <c r="AS1201" i="1" s="1"/>
  <c r="AR1202" i="1"/>
  <c r="AS1202" i="1" s="1"/>
  <c r="AR1203" i="1"/>
  <c r="AS1203" i="1" s="1"/>
  <c r="AR1204" i="1"/>
  <c r="AS1204" i="1" s="1"/>
  <c r="AR1205" i="1"/>
  <c r="AS1205" i="1" s="1"/>
  <c r="AR1206" i="1"/>
  <c r="AS1206" i="1" s="1"/>
  <c r="AR1207" i="1"/>
  <c r="AS1207" i="1" s="1"/>
  <c r="AR1208" i="1"/>
  <c r="AS1208" i="1" s="1"/>
  <c r="AR1209" i="1"/>
  <c r="AS1209" i="1" s="1"/>
  <c r="AR1210" i="1"/>
  <c r="AS1210" i="1" s="1"/>
  <c r="AR1211" i="1"/>
  <c r="AS1211" i="1" s="1"/>
  <c r="AR1212" i="1"/>
  <c r="AS1212" i="1" s="1"/>
  <c r="AR1213" i="1"/>
  <c r="AS1213" i="1" s="1"/>
  <c r="AR1214" i="1"/>
  <c r="AS1214" i="1" s="1"/>
  <c r="AR1215" i="1"/>
  <c r="AS1215" i="1" s="1"/>
  <c r="AR1216" i="1"/>
  <c r="AS1216" i="1" s="1"/>
  <c r="AR1217" i="1"/>
  <c r="AS1217" i="1" s="1"/>
  <c r="AR1218" i="1"/>
  <c r="AS1218" i="1" s="1"/>
  <c r="AR1219" i="1"/>
  <c r="AS1219" i="1" s="1"/>
  <c r="AR1220" i="1"/>
  <c r="AS1220" i="1" s="1"/>
  <c r="AR1221" i="1"/>
  <c r="AS1221" i="1" s="1"/>
  <c r="AR1222" i="1"/>
  <c r="AS1222" i="1" s="1"/>
  <c r="AR1223" i="1"/>
  <c r="AS1223" i="1" s="1"/>
  <c r="AR1224" i="1"/>
  <c r="AS1224" i="1" s="1"/>
  <c r="AR1225" i="1"/>
  <c r="AS1225" i="1" s="1"/>
  <c r="AR1226" i="1"/>
  <c r="AS1226" i="1" s="1"/>
  <c r="AR1227" i="1"/>
  <c r="AS1227" i="1" s="1"/>
  <c r="AR1228" i="1"/>
  <c r="AS1228" i="1" s="1"/>
  <c r="AR1229" i="1"/>
  <c r="AS1229" i="1" s="1"/>
  <c r="AR1230" i="1"/>
  <c r="AS1230" i="1" s="1"/>
  <c r="AR1231" i="1"/>
  <c r="AS1231" i="1" s="1"/>
  <c r="AR1232" i="1"/>
  <c r="AS1232" i="1" s="1"/>
  <c r="AR1233" i="1"/>
  <c r="AS1233" i="1" s="1"/>
  <c r="AR1234" i="1"/>
  <c r="AS1234" i="1" s="1"/>
  <c r="AR1235" i="1"/>
  <c r="AS1235" i="1" s="1"/>
  <c r="AR1236" i="1"/>
  <c r="AS1236" i="1" s="1"/>
  <c r="AR1237" i="1"/>
  <c r="AS1237" i="1" s="1"/>
  <c r="AR1238" i="1"/>
  <c r="AS1238" i="1" s="1"/>
  <c r="AR1239" i="1"/>
  <c r="AS1239" i="1" s="1"/>
  <c r="AR1240" i="1"/>
  <c r="AS1240" i="1" s="1"/>
  <c r="AR1241" i="1"/>
  <c r="AS1241" i="1" s="1"/>
  <c r="AR1242" i="1"/>
  <c r="AS1242" i="1" s="1"/>
  <c r="AR1243" i="1"/>
  <c r="AS1243" i="1" s="1"/>
  <c r="AR1244" i="1"/>
  <c r="AS1244" i="1" s="1"/>
  <c r="AR1245" i="1"/>
  <c r="AS1245" i="1" s="1"/>
  <c r="AR1246" i="1"/>
  <c r="AS1246" i="1" s="1"/>
  <c r="AR1247" i="1"/>
  <c r="AS1247" i="1" s="1"/>
  <c r="AR1248" i="1"/>
  <c r="AS1248" i="1" s="1"/>
  <c r="AR1249" i="1"/>
  <c r="AS1249" i="1" s="1"/>
  <c r="AR1250" i="1"/>
  <c r="AS1250" i="1" s="1"/>
  <c r="AR1251" i="1"/>
  <c r="AS1251" i="1" s="1"/>
  <c r="AR1252" i="1"/>
  <c r="AS1252" i="1" s="1"/>
  <c r="AR1253" i="1"/>
  <c r="AS1253" i="1" s="1"/>
  <c r="AR1254" i="1"/>
  <c r="AS1254" i="1" s="1"/>
  <c r="AR1255" i="1"/>
  <c r="AS1255" i="1" s="1"/>
  <c r="AR1256" i="1"/>
  <c r="AS1256" i="1" s="1"/>
  <c r="AR1257" i="1"/>
  <c r="AS1257" i="1" s="1"/>
  <c r="AR1258" i="1"/>
  <c r="AS1258" i="1" s="1"/>
  <c r="AR1259" i="1"/>
  <c r="AS1259" i="1" s="1"/>
  <c r="AR1260" i="1"/>
  <c r="AS1260" i="1" s="1"/>
  <c r="AR1261" i="1"/>
  <c r="AS1261" i="1" s="1"/>
  <c r="AR1262" i="1"/>
  <c r="AS1262" i="1" s="1"/>
  <c r="AR1263" i="1"/>
  <c r="AS1263" i="1" s="1"/>
  <c r="AR1264" i="1"/>
  <c r="AS1264" i="1" s="1"/>
  <c r="AR1265" i="1"/>
  <c r="AS1265" i="1" s="1"/>
  <c r="AR1266" i="1"/>
  <c r="AS1266" i="1" s="1"/>
  <c r="AR1267" i="1"/>
  <c r="AS1267" i="1" s="1"/>
  <c r="AR1268" i="1"/>
  <c r="AS1268" i="1" s="1"/>
  <c r="AR1269" i="1"/>
  <c r="AS1269" i="1" s="1"/>
  <c r="AR1270" i="1"/>
  <c r="AS1270" i="1" s="1"/>
  <c r="AR1271" i="1"/>
  <c r="AS1271" i="1" s="1"/>
  <c r="AR1272" i="1"/>
  <c r="AS1272" i="1" s="1"/>
  <c r="AR1273" i="1"/>
  <c r="AS1273" i="1" s="1"/>
  <c r="AR1274" i="1"/>
  <c r="AS1274" i="1" s="1"/>
  <c r="AR1275" i="1"/>
  <c r="AS1275" i="1" s="1"/>
  <c r="AR1276" i="1"/>
  <c r="AS1276" i="1" s="1"/>
  <c r="AR1277" i="1"/>
  <c r="AS1277" i="1" s="1"/>
  <c r="AR1278" i="1"/>
  <c r="AS1278" i="1" s="1"/>
  <c r="AR1279" i="1"/>
  <c r="AS1279" i="1" s="1"/>
  <c r="AR1280" i="1"/>
  <c r="AS1280" i="1" s="1"/>
  <c r="AR1281" i="1"/>
  <c r="AS1281" i="1" s="1"/>
  <c r="AR1282" i="1"/>
  <c r="AS1282" i="1" s="1"/>
  <c r="AR1283" i="1"/>
  <c r="AS1283" i="1" s="1"/>
  <c r="AR1284" i="1"/>
  <c r="AS1284" i="1" s="1"/>
  <c r="AR1285" i="1"/>
  <c r="AS1285" i="1" s="1"/>
  <c r="AR1286" i="1"/>
  <c r="AS1286" i="1" s="1"/>
  <c r="AR1287" i="1"/>
  <c r="AS1287" i="1" s="1"/>
  <c r="AR1288" i="1"/>
  <c r="AS1288" i="1" s="1"/>
  <c r="AR1289" i="1"/>
  <c r="AS1289" i="1" s="1"/>
  <c r="AR1290" i="1"/>
  <c r="AS1290" i="1" s="1"/>
  <c r="AR1291" i="1"/>
  <c r="AS1291" i="1" s="1"/>
  <c r="AR1292" i="1"/>
  <c r="AS1292" i="1" s="1"/>
  <c r="AR1293" i="1"/>
  <c r="AS1293" i="1" s="1"/>
  <c r="AR1294" i="1"/>
  <c r="AS1294" i="1" s="1"/>
  <c r="AR1295" i="1"/>
  <c r="AS1295" i="1" s="1"/>
  <c r="AR1296" i="1"/>
  <c r="AS1296" i="1" s="1"/>
  <c r="AR1297" i="1"/>
  <c r="AS1297" i="1" s="1"/>
  <c r="AR1298" i="1"/>
  <c r="AS1298" i="1" s="1"/>
  <c r="AR1299" i="1"/>
  <c r="AS1299" i="1" s="1"/>
  <c r="AR1300" i="1"/>
  <c r="AS1300" i="1" s="1"/>
  <c r="AR1301" i="1"/>
  <c r="AS1301" i="1" s="1"/>
  <c r="AR1302" i="1"/>
  <c r="AS1302" i="1" s="1"/>
  <c r="AR1303" i="1"/>
  <c r="AS1303" i="1" s="1"/>
  <c r="AR1304" i="1"/>
  <c r="AS1304" i="1" s="1"/>
  <c r="AR1305" i="1"/>
  <c r="AS1305" i="1" s="1"/>
  <c r="AR1306" i="1"/>
  <c r="AS1306" i="1" s="1"/>
  <c r="AR1307" i="1"/>
  <c r="AS1307" i="1" s="1"/>
  <c r="AR1308" i="1"/>
  <c r="AS1308" i="1" s="1"/>
  <c r="AR1309" i="1"/>
  <c r="AS1309" i="1" s="1"/>
  <c r="AR1310" i="1"/>
  <c r="AS1310" i="1" s="1"/>
  <c r="AR1311" i="1"/>
  <c r="AS1311" i="1" s="1"/>
  <c r="AR1312" i="1"/>
  <c r="AS1312" i="1" s="1"/>
  <c r="AR1313" i="1"/>
  <c r="AS1313" i="1" s="1"/>
  <c r="AR1314" i="1"/>
  <c r="AS1314" i="1" s="1"/>
  <c r="AR1315" i="1"/>
  <c r="AS1315" i="1" s="1"/>
  <c r="AR1316" i="1"/>
  <c r="AS1316" i="1" s="1"/>
  <c r="AR1317" i="1"/>
  <c r="AS1317" i="1" s="1"/>
  <c r="AR1318" i="1"/>
  <c r="AS1318" i="1" s="1"/>
  <c r="AR1319" i="1"/>
  <c r="AS1319" i="1" s="1"/>
  <c r="AR1320" i="1"/>
  <c r="AS1320" i="1" s="1"/>
  <c r="AR1321" i="1"/>
  <c r="AS1321" i="1" s="1"/>
  <c r="AR1322" i="1"/>
  <c r="AS1322" i="1" s="1"/>
  <c r="AR1323" i="1"/>
  <c r="AS1323" i="1" s="1"/>
  <c r="AR1324" i="1"/>
  <c r="AS1324" i="1" s="1"/>
  <c r="AR1325" i="1"/>
  <c r="AS1325" i="1" s="1"/>
  <c r="AR1326" i="1"/>
  <c r="AS1326" i="1" s="1"/>
  <c r="AR1327" i="1"/>
  <c r="AS1327" i="1" s="1"/>
  <c r="AR1328" i="1"/>
  <c r="AS1328" i="1" s="1"/>
  <c r="AR1329" i="1"/>
  <c r="AS1329" i="1" s="1"/>
  <c r="AR1330" i="1"/>
  <c r="AS1330" i="1" s="1"/>
  <c r="AR1331" i="1"/>
  <c r="AS1331" i="1" s="1"/>
  <c r="AR1332" i="1"/>
  <c r="AS1332" i="1" s="1"/>
  <c r="AR1333" i="1"/>
  <c r="AS1333" i="1" s="1"/>
  <c r="AR1334" i="1"/>
  <c r="AS1334" i="1" s="1"/>
  <c r="AR1335" i="1"/>
  <c r="AS1335" i="1" s="1"/>
  <c r="AR1336" i="1"/>
  <c r="AS1336" i="1" s="1"/>
  <c r="AR1337" i="1"/>
  <c r="AS1337" i="1" s="1"/>
  <c r="AR1338" i="1"/>
  <c r="AS1338" i="1" s="1"/>
  <c r="AR1339" i="1"/>
  <c r="AS1339" i="1" s="1"/>
  <c r="AR1340" i="1"/>
  <c r="AS1340" i="1" s="1"/>
  <c r="AR1341" i="1"/>
  <c r="AS1341" i="1" s="1"/>
  <c r="AR1342" i="1"/>
  <c r="AS1342" i="1" s="1"/>
  <c r="AR1343" i="1"/>
  <c r="AS1343" i="1" s="1"/>
  <c r="AR1344" i="1"/>
  <c r="AS1344" i="1" s="1"/>
  <c r="AR1345" i="1"/>
  <c r="AS1345" i="1" s="1"/>
  <c r="AR1346" i="1"/>
  <c r="AS1346" i="1" s="1"/>
  <c r="AR1347" i="1"/>
  <c r="AS1347" i="1" s="1"/>
  <c r="AR1348" i="1"/>
  <c r="AS1348" i="1" s="1"/>
  <c r="AR1349" i="1"/>
  <c r="AS1349" i="1" s="1"/>
  <c r="AR1350" i="1"/>
  <c r="AS1350" i="1" s="1"/>
  <c r="AR1351" i="1"/>
  <c r="AS1351" i="1" s="1"/>
  <c r="AR1352" i="1"/>
  <c r="AS1352" i="1" s="1"/>
  <c r="AR1353" i="1"/>
  <c r="AS1353" i="1" s="1"/>
  <c r="AR1354" i="1"/>
  <c r="AS1354" i="1" s="1"/>
  <c r="AR1355" i="1"/>
  <c r="AS1355" i="1" s="1"/>
  <c r="AR1356" i="1"/>
  <c r="AS1356" i="1" s="1"/>
  <c r="AR1357" i="1"/>
  <c r="AS1357" i="1" s="1"/>
  <c r="AR1358" i="1"/>
  <c r="AS1358" i="1" s="1"/>
  <c r="AR1359" i="1"/>
  <c r="AS1359" i="1" s="1"/>
  <c r="AR1360" i="1"/>
  <c r="AS1360" i="1" s="1"/>
  <c r="AR1361" i="1"/>
  <c r="AS1361" i="1" s="1"/>
  <c r="AR1362" i="1"/>
  <c r="AS1362" i="1" s="1"/>
  <c r="AR1363" i="1"/>
  <c r="AS1363" i="1" s="1"/>
  <c r="AR1364" i="1"/>
  <c r="AS1364" i="1" s="1"/>
  <c r="AR1365" i="1"/>
  <c r="AS1365" i="1" s="1"/>
  <c r="AR1366" i="1"/>
  <c r="AS1366" i="1" s="1"/>
  <c r="AR1367" i="1"/>
  <c r="AS1367" i="1" s="1"/>
  <c r="AR1368" i="1"/>
  <c r="AS1368" i="1" s="1"/>
  <c r="AR1369" i="1"/>
  <c r="AS1369" i="1" s="1"/>
  <c r="AR1370" i="1"/>
  <c r="AS1370" i="1" s="1"/>
  <c r="AR1371" i="1"/>
  <c r="AS1371" i="1" s="1"/>
  <c r="AR1372" i="1"/>
  <c r="AS1372" i="1" s="1"/>
  <c r="AR1373" i="1"/>
  <c r="AS1373" i="1" s="1"/>
  <c r="AR1374" i="1"/>
  <c r="AS1374" i="1" s="1"/>
  <c r="AR1375" i="1"/>
  <c r="AS1375" i="1" s="1"/>
  <c r="AR1376" i="1"/>
  <c r="AS1376" i="1" s="1"/>
  <c r="AR1377" i="1"/>
  <c r="AS1377" i="1" s="1"/>
  <c r="AR1378" i="1"/>
  <c r="AS1378" i="1" s="1"/>
  <c r="AR1379" i="1"/>
  <c r="AS1379" i="1" s="1"/>
  <c r="AR1380" i="1"/>
  <c r="AS1380" i="1" s="1"/>
  <c r="AR1381" i="1"/>
  <c r="AS1381" i="1" s="1"/>
  <c r="AR1382" i="1"/>
  <c r="AS1382" i="1" s="1"/>
  <c r="AR1383" i="1"/>
  <c r="AS1383" i="1" s="1"/>
  <c r="AR1384" i="1"/>
  <c r="AS1384" i="1" s="1"/>
  <c r="AR1385" i="1"/>
  <c r="AS1385" i="1" s="1"/>
  <c r="AR1386" i="1"/>
  <c r="AS1386" i="1" s="1"/>
  <c r="AR1387" i="1"/>
  <c r="AS1387" i="1" s="1"/>
  <c r="AR1388" i="1"/>
  <c r="AS1388" i="1" s="1"/>
  <c r="AR1389" i="1"/>
  <c r="AS1389" i="1" s="1"/>
  <c r="AR1390" i="1"/>
  <c r="AS1390" i="1" s="1"/>
  <c r="AR1391" i="1"/>
  <c r="AS1391" i="1" s="1"/>
  <c r="AR1392" i="1"/>
  <c r="AS1392" i="1" s="1"/>
  <c r="AR1393" i="1"/>
  <c r="AS1393" i="1" s="1"/>
  <c r="AR1394" i="1"/>
  <c r="AS1394" i="1" s="1"/>
  <c r="AR1395" i="1"/>
  <c r="AS1395" i="1" s="1"/>
  <c r="AR1396" i="1"/>
  <c r="AS1396" i="1" s="1"/>
  <c r="AR1397" i="1"/>
  <c r="AS1397" i="1" s="1"/>
  <c r="AR1398" i="1"/>
  <c r="AS1398" i="1" s="1"/>
  <c r="AR1399" i="1"/>
  <c r="AS1399" i="1" s="1"/>
  <c r="AR1400" i="1"/>
  <c r="AS1400" i="1" s="1"/>
  <c r="AR1401" i="1"/>
  <c r="AS1401" i="1" s="1"/>
  <c r="AR1402" i="1"/>
  <c r="AS1402" i="1" s="1"/>
  <c r="AR1403" i="1"/>
  <c r="AS1403" i="1" s="1"/>
  <c r="AR1404" i="1"/>
  <c r="AS1404" i="1" s="1"/>
  <c r="AR1405" i="1"/>
  <c r="AS1405" i="1" s="1"/>
  <c r="AR1406" i="1"/>
  <c r="AS1406" i="1" s="1"/>
  <c r="AR1407" i="1"/>
  <c r="AS1407" i="1" s="1"/>
  <c r="AR1408" i="1"/>
  <c r="AS1408" i="1" s="1"/>
  <c r="AR1409" i="1"/>
  <c r="AS1409" i="1" s="1"/>
  <c r="AR1410" i="1"/>
  <c r="AS1410" i="1" s="1"/>
  <c r="AR1411" i="1"/>
  <c r="AS1411" i="1" s="1"/>
  <c r="AR1412" i="1"/>
  <c r="AS1412" i="1" s="1"/>
  <c r="AR1413" i="1"/>
  <c r="AS1413" i="1" s="1"/>
  <c r="AR1414" i="1"/>
  <c r="AS1414" i="1" s="1"/>
  <c r="AR1415" i="1"/>
  <c r="AS1415" i="1" s="1"/>
  <c r="AR1416" i="1"/>
  <c r="AS1416" i="1" s="1"/>
  <c r="AR1417" i="1"/>
  <c r="AS1417" i="1" s="1"/>
  <c r="AR1418" i="1"/>
  <c r="AS1418" i="1" s="1"/>
  <c r="AR1419" i="1"/>
  <c r="AS1419" i="1" s="1"/>
  <c r="AR1420" i="1"/>
  <c r="AS1420" i="1" s="1"/>
  <c r="AR1421" i="1"/>
  <c r="AS1421" i="1" s="1"/>
  <c r="AR1422" i="1"/>
  <c r="AS1422" i="1" s="1"/>
  <c r="AR1423" i="1"/>
  <c r="AS1423" i="1" s="1"/>
  <c r="AR1424" i="1"/>
  <c r="AS1424" i="1" s="1"/>
  <c r="AR1425" i="1"/>
  <c r="AS1425" i="1" s="1"/>
  <c r="AR1426" i="1"/>
  <c r="AS1426" i="1" s="1"/>
  <c r="AR1427" i="1"/>
  <c r="AS1427" i="1" s="1"/>
  <c r="AR1428" i="1"/>
  <c r="AS1428" i="1" s="1"/>
  <c r="AR1429" i="1"/>
  <c r="AS1429" i="1" s="1"/>
  <c r="AR1430" i="1"/>
  <c r="AS1430" i="1" s="1"/>
  <c r="AR1431" i="1"/>
  <c r="AS1431" i="1" s="1"/>
  <c r="AR1432" i="1"/>
  <c r="AS1432" i="1" s="1"/>
  <c r="AR1433" i="1"/>
  <c r="AS1433" i="1" s="1"/>
  <c r="AR1434" i="1"/>
  <c r="AS1434" i="1" s="1"/>
  <c r="AR1435" i="1"/>
  <c r="AS1435" i="1" s="1"/>
  <c r="AR1436" i="1"/>
  <c r="AS1436" i="1" s="1"/>
  <c r="AR1437" i="1"/>
  <c r="AS1437" i="1" s="1"/>
  <c r="AR1438" i="1"/>
  <c r="AS1438" i="1" s="1"/>
  <c r="AR1439" i="1"/>
  <c r="AS1439" i="1" s="1"/>
  <c r="AR1440" i="1"/>
  <c r="AS1440" i="1" s="1"/>
  <c r="AR1441" i="1"/>
  <c r="AS1441" i="1" s="1"/>
  <c r="AR1442" i="1"/>
  <c r="AS1442" i="1" s="1"/>
  <c r="AR1443" i="1"/>
  <c r="AS1443" i="1" s="1"/>
  <c r="AR1444" i="1"/>
  <c r="AS1444" i="1" s="1"/>
  <c r="AR1445" i="1"/>
  <c r="AS1445" i="1" s="1"/>
  <c r="AR1446" i="1"/>
  <c r="AS1446" i="1" s="1"/>
  <c r="AR1447" i="1"/>
  <c r="AS1447" i="1" s="1"/>
  <c r="AR1448" i="1"/>
  <c r="AS1448" i="1" s="1"/>
  <c r="AR1449" i="1"/>
  <c r="AS1449" i="1" s="1"/>
  <c r="AR1450" i="1"/>
  <c r="AS1450" i="1" s="1"/>
  <c r="AR1451" i="1"/>
  <c r="AS1451" i="1" s="1"/>
  <c r="AR1452" i="1"/>
  <c r="AS1452" i="1" s="1"/>
  <c r="AR1453" i="1"/>
  <c r="AS1453" i="1" s="1"/>
  <c r="AR1454" i="1"/>
  <c r="AS1454" i="1" s="1"/>
  <c r="AR1455" i="1"/>
  <c r="AS1455" i="1" s="1"/>
  <c r="AR1456" i="1"/>
  <c r="AS1456" i="1" s="1"/>
  <c r="AR1457" i="1"/>
  <c r="AS1457" i="1" s="1"/>
  <c r="AR1458" i="1"/>
  <c r="AS1458" i="1" s="1"/>
  <c r="AR1459" i="1"/>
  <c r="AS1459" i="1" s="1"/>
  <c r="AR1460" i="1"/>
  <c r="AS1460" i="1" s="1"/>
  <c r="AR1461" i="1"/>
  <c r="AS1461" i="1" s="1"/>
  <c r="AR1462" i="1"/>
  <c r="AS1462" i="1" s="1"/>
  <c r="AR1463" i="1"/>
  <c r="AS1463" i="1" s="1"/>
  <c r="AR1464" i="1"/>
  <c r="AS1464" i="1" s="1"/>
  <c r="AR1465" i="1"/>
  <c r="AS1465" i="1" s="1"/>
  <c r="AR1466" i="1"/>
  <c r="AS1466" i="1" s="1"/>
  <c r="AR1467" i="1"/>
  <c r="AS1467" i="1" s="1"/>
  <c r="AR1468" i="1"/>
  <c r="AS1468" i="1" s="1"/>
  <c r="AR1469" i="1"/>
  <c r="AS1469" i="1" s="1"/>
  <c r="AR1470" i="1"/>
  <c r="AS1470" i="1" s="1"/>
  <c r="AR1471" i="1"/>
  <c r="AS1471" i="1" s="1"/>
  <c r="AR1472" i="1"/>
  <c r="AS1472" i="1" s="1"/>
  <c r="AR1473" i="1"/>
  <c r="AS1473" i="1" s="1"/>
  <c r="AR1474" i="1"/>
  <c r="AS1474" i="1" s="1"/>
  <c r="AR1475" i="1"/>
  <c r="AS1475" i="1" s="1"/>
  <c r="AR1476" i="1"/>
  <c r="AS1476" i="1" s="1"/>
  <c r="AR1477" i="1"/>
  <c r="AS1477" i="1" s="1"/>
  <c r="AR1478" i="1"/>
  <c r="AS1478" i="1" s="1"/>
  <c r="AR1479" i="1"/>
  <c r="AS1479" i="1" s="1"/>
  <c r="AR1480" i="1"/>
  <c r="AS1480" i="1" s="1"/>
  <c r="AR1481" i="1"/>
  <c r="AS1481" i="1" s="1"/>
  <c r="AR1482" i="1"/>
  <c r="AS1482" i="1" s="1"/>
  <c r="AR1483" i="1"/>
  <c r="AS1483" i="1" s="1"/>
  <c r="AR1484" i="1"/>
  <c r="AS1484" i="1" s="1"/>
  <c r="AR1485" i="1"/>
  <c r="AS1485" i="1" s="1"/>
  <c r="AR1486" i="1"/>
  <c r="AS1486" i="1" s="1"/>
  <c r="AR1487" i="1"/>
  <c r="AS1487" i="1" s="1"/>
  <c r="AR1488" i="1"/>
  <c r="AS1488" i="1" s="1"/>
  <c r="AR1489" i="1"/>
  <c r="AS1489" i="1" s="1"/>
  <c r="AR1490" i="1"/>
  <c r="AS1490" i="1" s="1"/>
  <c r="AR1491" i="1"/>
  <c r="AS1491" i="1" s="1"/>
  <c r="AR1492" i="1"/>
  <c r="AS1492" i="1" s="1"/>
  <c r="AR1493" i="1"/>
  <c r="AS1493" i="1" s="1"/>
  <c r="AR1494" i="1"/>
  <c r="AS1494" i="1" s="1"/>
  <c r="AR1495" i="1"/>
  <c r="AS1495" i="1" s="1"/>
  <c r="AR1496" i="1"/>
  <c r="AS1496" i="1" s="1"/>
  <c r="AR1497" i="1"/>
  <c r="AS1497" i="1" s="1"/>
  <c r="AR1498" i="1"/>
  <c r="AS1498" i="1" s="1"/>
  <c r="AR1499" i="1"/>
  <c r="AS1499" i="1" s="1"/>
  <c r="AR1500" i="1"/>
  <c r="AS1500" i="1" s="1"/>
  <c r="AR1501" i="1"/>
  <c r="AS1501" i="1" s="1"/>
  <c r="AR1502" i="1"/>
  <c r="AS1502" i="1" s="1"/>
  <c r="AR1503" i="1"/>
  <c r="AS1503" i="1" s="1"/>
  <c r="AR1504" i="1"/>
  <c r="AS1504" i="1" s="1"/>
  <c r="AR1505" i="1"/>
  <c r="AS1505" i="1" s="1"/>
  <c r="AR1506" i="1"/>
  <c r="AS1506" i="1" s="1"/>
  <c r="AR1507" i="1"/>
  <c r="AS1507" i="1" s="1"/>
  <c r="AR1508" i="1"/>
  <c r="AS1508" i="1" s="1"/>
  <c r="AR1509" i="1"/>
  <c r="AS1509" i="1" s="1"/>
  <c r="AR1510" i="1"/>
  <c r="AS1510" i="1" s="1"/>
  <c r="AR1511" i="1"/>
  <c r="AS1511" i="1" s="1"/>
  <c r="AR1512" i="1"/>
  <c r="AS1512" i="1" s="1"/>
  <c r="AR1513" i="1"/>
  <c r="AS1513" i="1" s="1"/>
  <c r="AR1514" i="1"/>
  <c r="AS1514" i="1" s="1"/>
  <c r="AR1515" i="1"/>
  <c r="AS1515" i="1" s="1"/>
  <c r="AR1516" i="1"/>
  <c r="AS1516" i="1" s="1"/>
  <c r="AR1517" i="1"/>
  <c r="AS1517" i="1" s="1"/>
  <c r="AR1518" i="1"/>
  <c r="AS1518" i="1" s="1"/>
  <c r="AR1519" i="1"/>
  <c r="AS1519" i="1" s="1"/>
  <c r="AR1520" i="1"/>
  <c r="AS1520" i="1" s="1"/>
  <c r="AR1521" i="1"/>
  <c r="AS1521" i="1" s="1"/>
  <c r="AR1522" i="1"/>
  <c r="AS1522" i="1" s="1"/>
  <c r="AR1523" i="1"/>
  <c r="AS1523" i="1" s="1"/>
  <c r="AR1524" i="1"/>
  <c r="AS1524" i="1" s="1"/>
  <c r="AR1525" i="1"/>
  <c r="AS1525" i="1" s="1"/>
  <c r="AR1526" i="1"/>
  <c r="AS1526" i="1" s="1"/>
  <c r="AR1527" i="1"/>
  <c r="AS1527" i="1" s="1"/>
  <c r="AR1528" i="1"/>
  <c r="AS1528" i="1" s="1"/>
  <c r="AR1529" i="1"/>
  <c r="AS1529" i="1" s="1"/>
  <c r="AR1530" i="1"/>
  <c r="AS1530" i="1" s="1"/>
  <c r="AR1531" i="1"/>
  <c r="AS1531" i="1" s="1"/>
  <c r="AR1532" i="1"/>
  <c r="AS1532" i="1" s="1"/>
  <c r="AR1533" i="1"/>
  <c r="AS1533" i="1" s="1"/>
  <c r="AR1534" i="1"/>
  <c r="AS1534" i="1" s="1"/>
  <c r="AR1535" i="1"/>
  <c r="AS1535" i="1" s="1"/>
  <c r="AR1536" i="1"/>
  <c r="AS1536" i="1" s="1"/>
  <c r="AR1537" i="1"/>
  <c r="AS1537" i="1" s="1"/>
  <c r="AR1538" i="1"/>
  <c r="AS1538" i="1" s="1"/>
  <c r="AR1539" i="1"/>
  <c r="AS1539" i="1" s="1"/>
  <c r="AR1540" i="1"/>
  <c r="AS1540" i="1" s="1"/>
  <c r="AR1541" i="1"/>
  <c r="AS1541" i="1" s="1"/>
  <c r="AR1542" i="1"/>
  <c r="AS1542" i="1" s="1"/>
  <c r="AR1543" i="1"/>
  <c r="AS1543" i="1" s="1"/>
  <c r="AR1544" i="1"/>
  <c r="AS1544" i="1" s="1"/>
  <c r="AR1545" i="1"/>
  <c r="AS1545" i="1" s="1"/>
  <c r="AR1546" i="1"/>
  <c r="AS1546" i="1" s="1"/>
  <c r="AR1547" i="1"/>
  <c r="AS1547" i="1" s="1"/>
  <c r="AR1548" i="1"/>
  <c r="AS1548" i="1" s="1"/>
  <c r="AR1549" i="1"/>
  <c r="AS1549" i="1" s="1"/>
  <c r="AR1550" i="1"/>
  <c r="AS1550" i="1" s="1"/>
  <c r="AR1551" i="1"/>
  <c r="AS1551" i="1" s="1"/>
  <c r="AR1552" i="1"/>
  <c r="AS1552" i="1" s="1"/>
  <c r="AR1553" i="1"/>
  <c r="AS1553" i="1" s="1"/>
  <c r="AR1554" i="1"/>
  <c r="AS1554" i="1" s="1"/>
  <c r="AR1555" i="1"/>
  <c r="AS1555" i="1" s="1"/>
  <c r="AR1556" i="1"/>
  <c r="AS1556" i="1" s="1"/>
  <c r="AR1557" i="1"/>
  <c r="AS1557" i="1" s="1"/>
  <c r="AR1558" i="1"/>
  <c r="AS1558" i="1" s="1"/>
  <c r="AR1559" i="1"/>
  <c r="AS1559" i="1" s="1"/>
  <c r="AR1560" i="1"/>
  <c r="AS1560" i="1" s="1"/>
  <c r="AR1561" i="1"/>
  <c r="AS1561" i="1" s="1"/>
  <c r="AR1562" i="1"/>
  <c r="AS1562" i="1" s="1"/>
  <c r="AR1563" i="1"/>
  <c r="AS1563" i="1" s="1"/>
  <c r="AR1564" i="1"/>
  <c r="AS1564" i="1" s="1"/>
  <c r="AR1565" i="1"/>
  <c r="AS1565" i="1" s="1"/>
  <c r="AR1566" i="1"/>
  <c r="AS1566" i="1" s="1"/>
  <c r="AR1567" i="1"/>
  <c r="AS1567" i="1" s="1"/>
  <c r="AR1568" i="1"/>
  <c r="AS1568" i="1" s="1"/>
  <c r="AR1569" i="1"/>
  <c r="AS1569" i="1" s="1"/>
  <c r="AR1570" i="1"/>
  <c r="AS1570" i="1" s="1"/>
  <c r="AR1571" i="1"/>
  <c r="AS1571" i="1" s="1"/>
  <c r="AR1572" i="1"/>
  <c r="AS1572" i="1" s="1"/>
  <c r="AR1573" i="1"/>
  <c r="AS1573" i="1" s="1"/>
  <c r="AR1574" i="1"/>
  <c r="AS1574" i="1" s="1"/>
  <c r="AR1575" i="1"/>
  <c r="AS1575" i="1" s="1"/>
  <c r="AR1576" i="1"/>
  <c r="AS1576" i="1" s="1"/>
  <c r="AR1577" i="1"/>
  <c r="AS1577" i="1" s="1"/>
  <c r="AR1578" i="1"/>
  <c r="AS1578" i="1" s="1"/>
  <c r="AR1579" i="1"/>
  <c r="AS1579" i="1" s="1"/>
  <c r="AR1580" i="1"/>
  <c r="AS1580" i="1" s="1"/>
  <c r="AR1581" i="1"/>
  <c r="AS1581" i="1" s="1"/>
  <c r="AR1582" i="1"/>
  <c r="AS1582" i="1" s="1"/>
  <c r="AR1583" i="1"/>
  <c r="AS1583" i="1" s="1"/>
  <c r="AR1584" i="1"/>
  <c r="AS1584" i="1" s="1"/>
  <c r="AR1585" i="1"/>
  <c r="AS1585" i="1" s="1"/>
  <c r="AR1586" i="1"/>
  <c r="AS1586" i="1" s="1"/>
  <c r="AR1587" i="1"/>
  <c r="AS1587" i="1" s="1"/>
  <c r="AR1588" i="1"/>
  <c r="AS1588" i="1" s="1"/>
  <c r="AR1589" i="1"/>
  <c r="AS1589" i="1" s="1"/>
  <c r="AR1590" i="1"/>
  <c r="AS1590" i="1" s="1"/>
  <c r="AR1591" i="1"/>
  <c r="AS1591" i="1" s="1"/>
  <c r="AR1592" i="1"/>
  <c r="AS1592" i="1" s="1"/>
  <c r="AR1593" i="1"/>
  <c r="AS1593" i="1" s="1"/>
  <c r="AR1594" i="1"/>
  <c r="AS1594" i="1" s="1"/>
  <c r="AR1595" i="1"/>
  <c r="AS1595" i="1" s="1"/>
  <c r="AR1596" i="1"/>
  <c r="AS1596" i="1" s="1"/>
  <c r="AR1597" i="1"/>
  <c r="AS1597" i="1" s="1"/>
  <c r="AR1598" i="1"/>
  <c r="AS1598" i="1" s="1"/>
  <c r="AR1599" i="1"/>
  <c r="AS1599" i="1" s="1"/>
  <c r="AR1600" i="1"/>
  <c r="AS1600" i="1" s="1"/>
  <c r="AR1601" i="1"/>
  <c r="AS1601" i="1" s="1"/>
  <c r="AR1602" i="1"/>
  <c r="AS1602" i="1" s="1"/>
  <c r="AR1603" i="1"/>
  <c r="AS1603" i="1" s="1"/>
  <c r="AR1604" i="1"/>
  <c r="AS1604" i="1" s="1"/>
  <c r="AR1605" i="1"/>
  <c r="AS1605" i="1" s="1"/>
  <c r="AR1606" i="1"/>
  <c r="AS1606" i="1" s="1"/>
  <c r="AR1607" i="1"/>
  <c r="AS1607" i="1" s="1"/>
  <c r="AR1608" i="1"/>
  <c r="AS1608" i="1" s="1"/>
  <c r="AR1609" i="1"/>
  <c r="AS1609" i="1" s="1"/>
  <c r="AR1610" i="1"/>
  <c r="AS1610" i="1" s="1"/>
  <c r="AR1611" i="1"/>
  <c r="AS1611" i="1" s="1"/>
  <c r="AR1612" i="1"/>
  <c r="AS1612" i="1" s="1"/>
  <c r="AR1613" i="1"/>
  <c r="AS1613" i="1" s="1"/>
  <c r="AR1614" i="1"/>
  <c r="AS1614" i="1" s="1"/>
  <c r="AR1615" i="1"/>
  <c r="AS1615" i="1" s="1"/>
  <c r="AR1616" i="1"/>
  <c r="AS1616" i="1" s="1"/>
  <c r="AR1617" i="1"/>
  <c r="AS1617" i="1" s="1"/>
  <c r="AR1618" i="1"/>
  <c r="AS1618" i="1" s="1"/>
  <c r="AR1619" i="1"/>
  <c r="AS1619" i="1" s="1"/>
  <c r="AR1620" i="1"/>
  <c r="AS1620" i="1" s="1"/>
  <c r="AR1621" i="1"/>
  <c r="AS1621" i="1" s="1"/>
  <c r="AR1622" i="1"/>
  <c r="AS1622" i="1" s="1"/>
  <c r="AR1623" i="1"/>
  <c r="AS1623" i="1" s="1"/>
  <c r="AR1624" i="1"/>
  <c r="AS1624" i="1" s="1"/>
  <c r="AR1625" i="1"/>
  <c r="AS1625" i="1" s="1"/>
  <c r="AR1626" i="1"/>
  <c r="AS1626" i="1" s="1"/>
  <c r="AR1627" i="1"/>
  <c r="AS1627" i="1" s="1"/>
  <c r="AR1628" i="1"/>
  <c r="AS1628" i="1" s="1"/>
  <c r="AR1629" i="1"/>
  <c r="AS1629" i="1" s="1"/>
  <c r="AR1630" i="1"/>
  <c r="AS1630" i="1" s="1"/>
  <c r="AR1631" i="1"/>
  <c r="AS1631" i="1" s="1"/>
  <c r="AR1632" i="1"/>
  <c r="AS1632" i="1" s="1"/>
  <c r="AR1633" i="1"/>
  <c r="AS1633" i="1" s="1"/>
  <c r="AR1634" i="1"/>
  <c r="AS1634" i="1" s="1"/>
  <c r="AR1635" i="1"/>
  <c r="AS1635" i="1" s="1"/>
  <c r="AR1636" i="1"/>
  <c r="AS1636" i="1" s="1"/>
  <c r="AR1637" i="1"/>
  <c r="AS1637" i="1" s="1"/>
  <c r="AR1638" i="1"/>
  <c r="AS1638" i="1" s="1"/>
  <c r="AR1639" i="1"/>
  <c r="AS1639" i="1" s="1"/>
  <c r="AR1640" i="1"/>
  <c r="AS1640" i="1" s="1"/>
  <c r="AR1641" i="1"/>
  <c r="AS1641" i="1" s="1"/>
  <c r="AR1642" i="1"/>
  <c r="AS1642" i="1" s="1"/>
  <c r="AR1643" i="1"/>
  <c r="AS1643" i="1" s="1"/>
  <c r="AR1644" i="1"/>
  <c r="AS1644" i="1" s="1"/>
  <c r="AR1645" i="1"/>
  <c r="AS1645" i="1" s="1"/>
  <c r="AR1646" i="1"/>
  <c r="AS1646" i="1" s="1"/>
  <c r="AR1647" i="1"/>
  <c r="AS1647" i="1" s="1"/>
  <c r="AR1648" i="1"/>
  <c r="AS1648" i="1" s="1"/>
  <c r="AR1649" i="1"/>
  <c r="AS1649" i="1" s="1"/>
  <c r="AR1650" i="1"/>
  <c r="AS1650" i="1" s="1"/>
  <c r="AR1651" i="1"/>
  <c r="AS1651" i="1" s="1"/>
  <c r="AR1652" i="1"/>
  <c r="AS1652" i="1" s="1"/>
  <c r="AR1653" i="1"/>
  <c r="AS1653" i="1" s="1"/>
  <c r="AR1654" i="1"/>
  <c r="AS1654" i="1" s="1"/>
  <c r="AR1655" i="1"/>
  <c r="AS1655" i="1" s="1"/>
  <c r="AR1656" i="1"/>
  <c r="AS1656" i="1" s="1"/>
  <c r="AR1657" i="1"/>
  <c r="AS1657" i="1" s="1"/>
  <c r="AR1658" i="1"/>
  <c r="AS1658" i="1" s="1"/>
  <c r="AR1659" i="1"/>
  <c r="AS1659" i="1" s="1"/>
  <c r="AR1660" i="1"/>
  <c r="AS1660" i="1" s="1"/>
  <c r="AR1661" i="1"/>
  <c r="AS1661" i="1" s="1"/>
  <c r="AR1662" i="1"/>
  <c r="AS1662" i="1" s="1"/>
  <c r="AR1663" i="1"/>
  <c r="AS1663" i="1" s="1"/>
  <c r="AR1664" i="1"/>
  <c r="AS1664" i="1" s="1"/>
  <c r="AR1665" i="1"/>
  <c r="AS1665" i="1" s="1"/>
  <c r="AR1666" i="1"/>
  <c r="AS1666" i="1" s="1"/>
  <c r="AR1667" i="1"/>
  <c r="AS1667" i="1" s="1"/>
  <c r="AR1668" i="1"/>
  <c r="AS1668" i="1" s="1"/>
  <c r="AR1669" i="1"/>
  <c r="AS1669" i="1" s="1"/>
  <c r="AR1670" i="1"/>
  <c r="AS1670" i="1" s="1"/>
  <c r="AR1671" i="1"/>
  <c r="AS1671" i="1" s="1"/>
  <c r="AR1672" i="1"/>
  <c r="AS1672" i="1" s="1"/>
  <c r="AV1672" i="1" s="1"/>
  <c r="AR1673" i="1"/>
  <c r="AS1673" i="1" s="1"/>
  <c r="AR1674" i="1"/>
  <c r="AS1674" i="1" s="1"/>
  <c r="AV1674" i="1" s="1"/>
  <c r="AR1675" i="1"/>
  <c r="AS1675" i="1" s="1"/>
  <c r="AR1676" i="1"/>
  <c r="AS1676" i="1" s="1"/>
  <c r="AV1676" i="1" s="1"/>
  <c r="AR1677" i="1"/>
  <c r="AS1677" i="1" s="1"/>
  <c r="AR1678" i="1"/>
  <c r="AS1678" i="1" s="1"/>
  <c r="AV1678" i="1" s="1"/>
  <c r="AR1679" i="1"/>
  <c r="AS1679" i="1" s="1"/>
  <c r="AV1679" i="1" s="1"/>
  <c r="AR1680" i="1"/>
  <c r="AS1680" i="1" s="1"/>
  <c r="AR1681" i="1"/>
  <c r="AS1681" i="1" s="1"/>
  <c r="AR1682" i="1"/>
  <c r="AS1682" i="1" s="1"/>
  <c r="AR1683" i="1"/>
  <c r="AS1683" i="1" s="1"/>
  <c r="AR1684" i="1"/>
  <c r="AS1684" i="1" s="1"/>
  <c r="AR1685" i="1"/>
  <c r="AS1685" i="1" s="1"/>
  <c r="AV1685" i="1" s="1"/>
  <c r="AR1686" i="1"/>
  <c r="AS1686" i="1" s="1"/>
  <c r="AR1687" i="1"/>
  <c r="AS1687" i="1" s="1"/>
  <c r="AV1687" i="1" s="1"/>
  <c r="AR1688" i="1"/>
  <c r="AS1688" i="1" s="1"/>
  <c r="AR1689" i="1"/>
  <c r="AS1689" i="1" s="1"/>
  <c r="AV1689" i="1" s="1"/>
  <c r="AR1690" i="1"/>
  <c r="AS1690" i="1" s="1"/>
  <c r="AR1691" i="1"/>
  <c r="AS1691" i="1" s="1"/>
  <c r="AV1691" i="1" s="1"/>
  <c r="AR1692" i="1"/>
  <c r="AS1692" i="1" s="1"/>
  <c r="AV1692" i="1" s="1"/>
  <c r="AR1693" i="1"/>
  <c r="AS1693" i="1" s="1"/>
  <c r="AR1694" i="1"/>
  <c r="AS1694" i="1" s="1"/>
  <c r="AR1695" i="1"/>
  <c r="AS1695" i="1" s="1"/>
  <c r="AR1696" i="1"/>
  <c r="AS1696" i="1" s="1"/>
  <c r="AV1696" i="1" s="1"/>
  <c r="AR1697" i="1"/>
  <c r="AS1697" i="1" s="1"/>
  <c r="AV1697" i="1" s="1"/>
  <c r="AR1698" i="1"/>
  <c r="AS1698" i="1" s="1"/>
  <c r="AR1699" i="1"/>
  <c r="AS1699" i="1" s="1"/>
  <c r="AR1700" i="1"/>
  <c r="AS1700" i="1" s="1"/>
  <c r="AR1701" i="1"/>
  <c r="AS1701" i="1" s="1"/>
  <c r="AV1701" i="1" s="1"/>
  <c r="AR1702" i="1"/>
  <c r="AS1702" i="1" s="1"/>
  <c r="AV1702" i="1" s="1"/>
  <c r="AR1703" i="1"/>
  <c r="AS1703" i="1" s="1"/>
  <c r="AV1703" i="1" s="1"/>
  <c r="AR1704" i="1"/>
  <c r="AS1704" i="1" s="1"/>
  <c r="AR1705" i="1"/>
  <c r="AS1705" i="1" s="1"/>
  <c r="AV1705" i="1" s="1"/>
  <c r="AR1706" i="1"/>
  <c r="AS1706" i="1" s="1"/>
  <c r="AR1707" i="1"/>
  <c r="AS1707" i="1" s="1"/>
  <c r="AV1707" i="1" s="1"/>
  <c r="AR1708" i="1"/>
  <c r="AS1708" i="1" s="1"/>
  <c r="AV1708" i="1" s="1"/>
  <c r="AR1709" i="1"/>
  <c r="AS1709" i="1" s="1"/>
  <c r="AV1709" i="1" s="1"/>
  <c r="AR1710" i="1"/>
  <c r="AS1710" i="1" s="1"/>
  <c r="AR1711" i="1"/>
  <c r="AS1711" i="1" s="1"/>
  <c r="AR1712" i="1"/>
  <c r="AS1712" i="1" s="1"/>
  <c r="AV1712" i="1" s="1"/>
  <c r="AR1713" i="1"/>
  <c r="AS1713" i="1" s="1"/>
  <c r="AR1714" i="1"/>
  <c r="AS1714" i="1" s="1"/>
  <c r="AV1714" i="1" s="1"/>
  <c r="AR1715" i="1"/>
  <c r="AS1715" i="1" s="1"/>
  <c r="AV1715" i="1" s="1"/>
  <c r="AR1716" i="1"/>
  <c r="AS1716" i="1" s="1"/>
  <c r="AR1717" i="1"/>
  <c r="AS1717" i="1" s="1"/>
  <c r="AR1718" i="1"/>
  <c r="AS1718" i="1" s="1"/>
  <c r="AR1719" i="1"/>
  <c r="AS1719" i="1" s="1"/>
  <c r="AV1719" i="1" s="1"/>
  <c r="AR1720" i="1"/>
  <c r="AS1720" i="1" s="1"/>
  <c r="AR1721" i="1"/>
  <c r="AS1721" i="1" s="1"/>
  <c r="AV1721" i="1" s="1"/>
  <c r="AR1722" i="1"/>
  <c r="AS1722" i="1" s="1"/>
  <c r="AR1723" i="1"/>
  <c r="AS1723" i="1" s="1"/>
  <c r="AR1724" i="1"/>
  <c r="AS1724" i="1" s="1"/>
  <c r="AR1725" i="1"/>
  <c r="AS1725" i="1" s="1"/>
  <c r="AR1726" i="1"/>
  <c r="AS1726" i="1" s="1"/>
  <c r="AV1726" i="1" s="1"/>
  <c r="AR1727" i="1"/>
  <c r="AS1727" i="1" s="1"/>
  <c r="AR1728" i="1"/>
  <c r="AS1728" i="1" s="1"/>
  <c r="AR1729" i="1"/>
  <c r="AS1729" i="1" s="1"/>
  <c r="AR1730" i="1"/>
  <c r="AS1730" i="1" s="1"/>
  <c r="AV1730" i="1" s="1"/>
  <c r="AR1731" i="1"/>
  <c r="AS1731" i="1" s="1"/>
  <c r="AV1731" i="1" s="1"/>
  <c r="AR1732" i="1"/>
  <c r="AS1732" i="1" s="1"/>
  <c r="AR1733" i="1"/>
  <c r="AS1733" i="1" s="1"/>
  <c r="AR1734" i="1"/>
  <c r="AS1734" i="1" s="1"/>
  <c r="AV1734" i="1" s="1"/>
  <c r="AR1735" i="1"/>
  <c r="AS1735" i="1" s="1"/>
  <c r="AR1736" i="1"/>
  <c r="AS1736" i="1" s="1"/>
  <c r="AV1736" i="1" s="1"/>
  <c r="AR1737" i="1"/>
  <c r="AS1737" i="1" s="1"/>
  <c r="AR1738" i="1"/>
  <c r="AS1738" i="1" s="1"/>
  <c r="AV1738" i="1" s="1"/>
  <c r="AR1739" i="1"/>
  <c r="AS1739" i="1" s="1"/>
  <c r="AR1740" i="1"/>
  <c r="AS1740" i="1" s="1"/>
  <c r="AR1741" i="1"/>
  <c r="AS1741" i="1" s="1"/>
  <c r="AR1742" i="1"/>
  <c r="AS1742" i="1" s="1"/>
  <c r="AR1743" i="1"/>
  <c r="AS1743" i="1" s="1"/>
  <c r="AR1744" i="1"/>
  <c r="AS1744" i="1" s="1"/>
  <c r="AV1744" i="1" s="1"/>
  <c r="AR1745" i="1"/>
  <c r="AS1745" i="1" s="1"/>
  <c r="AR1746" i="1"/>
  <c r="AS1746" i="1" s="1"/>
  <c r="AR1747" i="1"/>
  <c r="AS1747" i="1" s="1"/>
  <c r="AR1748" i="1"/>
  <c r="AS1748" i="1" s="1"/>
  <c r="AR1749" i="1"/>
  <c r="AS1749" i="1" s="1"/>
  <c r="AV1749" i="1" s="1"/>
  <c r="AR1750" i="1"/>
  <c r="AS1750" i="1" s="1"/>
  <c r="AV1750" i="1" s="1"/>
  <c r="AR1751" i="1"/>
  <c r="AS1751" i="1" s="1"/>
  <c r="AR1752" i="1"/>
  <c r="AS1752" i="1" s="1"/>
  <c r="AV1752" i="1" s="1"/>
  <c r="AR1753" i="1"/>
  <c r="AS1753" i="1" s="1"/>
  <c r="AJ1759" i="1"/>
  <c r="AK1759" i="1" s="1"/>
  <c r="AU1772" i="1"/>
  <c r="S1772" i="1"/>
  <c r="AJ1758" i="1"/>
  <c r="AK1758" i="1" s="1"/>
  <c r="AU1771" i="1"/>
  <c r="S1771" i="1"/>
  <c r="AJ1757" i="1"/>
  <c r="AL1757" i="1" s="1"/>
  <c r="AU1770" i="1"/>
  <c r="S1770" i="1"/>
  <c r="S1672" i="1"/>
  <c r="S1673" i="1"/>
  <c r="S1674" i="1"/>
  <c r="S1675" i="1"/>
  <c r="S1676" i="1"/>
  <c r="S1677" i="1"/>
  <c r="S1678" i="1"/>
  <c r="S1679" i="1"/>
  <c r="S1680" i="1"/>
  <c r="S1681" i="1"/>
  <c r="S1682" i="1"/>
  <c r="S1683" i="1"/>
  <c r="S1684" i="1"/>
  <c r="S1685" i="1"/>
  <c r="S1686" i="1"/>
  <c r="S1687" i="1"/>
  <c r="S1688" i="1"/>
  <c r="S1689" i="1"/>
  <c r="S1690" i="1"/>
  <c r="S1691" i="1"/>
  <c r="S1692" i="1"/>
  <c r="S1693" i="1"/>
  <c r="S1694" i="1"/>
  <c r="S1695" i="1"/>
  <c r="S1696" i="1"/>
  <c r="S1697" i="1"/>
  <c r="S1698" i="1"/>
  <c r="S1699" i="1"/>
  <c r="S1700" i="1"/>
  <c r="S1701" i="1"/>
  <c r="S1702" i="1"/>
  <c r="S1703" i="1"/>
  <c r="S1704" i="1"/>
  <c r="S1705" i="1"/>
  <c r="S1706" i="1"/>
  <c r="S1707" i="1"/>
  <c r="S1708" i="1"/>
  <c r="S1709" i="1"/>
  <c r="S1710" i="1"/>
  <c r="S1711" i="1"/>
  <c r="S1712" i="1"/>
  <c r="S1713" i="1"/>
  <c r="S1714" i="1"/>
  <c r="S1715" i="1"/>
  <c r="S1716" i="1"/>
  <c r="S1717" i="1"/>
  <c r="S1718" i="1"/>
  <c r="S1719" i="1"/>
  <c r="S1720" i="1"/>
  <c r="S1721" i="1"/>
  <c r="S1722" i="1"/>
  <c r="S1723" i="1"/>
  <c r="S1724" i="1"/>
  <c r="S1725" i="1"/>
  <c r="S1726" i="1"/>
  <c r="S1727" i="1"/>
  <c r="S1728" i="1"/>
  <c r="S1729" i="1"/>
  <c r="S1730" i="1"/>
  <c r="S1731" i="1"/>
  <c r="S1732" i="1"/>
  <c r="S1733" i="1"/>
  <c r="S1734" i="1"/>
  <c r="S1735" i="1"/>
  <c r="S1736" i="1"/>
  <c r="S1737" i="1"/>
  <c r="S1738" i="1"/>
  <c r="S1739" i="1"/>
  <c r="S1740" i="1"/>
  <c r="S1741" i="1"/>
  <c r="S1742" i="1"/>
  <c r="S1743" i="1"/>
  <c r="S1744" i="1"/>
  <c r="S1745" i="1"/>
  <c r="S1746" i="1"/>
  <c r="S1747" i="1"/>
  <c r="S1748" i="1"/>
  <c r="S1749" i="1"/>
  <c r="S1750" i="1"/>
  <c r="S1751" i="1"/>
  <c r="S1752" i="1"/>
  <c r="S1753" i="1"/>
  <c r="S1754" i="1"/>
  <c r="S1755" i="1"/>
  <c r="S1756" i="1"/>
  <c r="S1757" i="1"/>
  <c r="S1758" i="1"/>
  <c r="S1759" i="1"/>
  <c r="S1760" i="1"/>
  <c r="S1761" i="1"/>
  <c r="S1762" i="1"/>
  <c r="S1763" i="1"/>
  <c r="S1764" i="1"/>
  <c r="S1765" i="1"/>
  <c r="S1766" i="1"/>
  <c r="S1767" i="1"/>
  <c r="S1768" i="1"/>
  <c r="S1769" i="1"/>
  <c r="AJ1756" i="1"/>
  <c r="AU1769" i="1"/>
  <c r="AJ1755" i="1"/>
  <c r="AU1768" i="1"/>
  <c r="AJ1754" i="1"/>
  <c r="AL1754" i="1" s="1"/>
  <c r="AU1767" i="1"/>
  <c r="AJ1753" i="1"/>
  <c r="AK1753" i="1" s="1"/>
  <c r="AU1766" i="1"/>
  <c r="AJ1752" i="1"/>
  <c r="AU1765" i="1"/>
  <c r="AJ1751" i="1"/>
  <c r="AK1751" i="1" s="1"/>
  <c r="AU1764" i="1"/>
  <c r="AJ1750" i="1"/>
  <c r="AU1763" i="1"/>
  <c r="AJ1749" i="1"/>
  <c r="AK1749" i="1" s="1"/>
  <c r="AU1762" i="1"/>
  <c r="AJ1748" i="1"/>
  <c r="AK1748" i="1" s="1"/>
  <c r="AU1761" i="1"/>
  <c r="AJ1747" i="1"/>
  <c r="AU1760" i="1"/>
  <c r="AJ1746" i="1"/>
  <c r="AK1746" i="1" s="1"/>
  <c r="AU1759" i="1"/>
  <c r="AJ1745" i="1"/>
  <c r="AK1745" i="1" s="1"/>
  <c r="AU1758" i="1"/>
  <c r="AJ1744" i="1"/>
  <c r="AU1757" i="1"/>
  <c r="AJ1743" i="1"/>
  <c r="AU1756" i="1"/>
  <c r="AJ1742" i="1"/>
  <c r="AL1742" i="1" s="1"/>
  <c r="AU1755" i="1"/>
  <c r="AJ1741" i="1"/>
  <c r="AU1754" i="1"/>
  <c r="AJ1740" i="1"/>
  <c r="AL1740" i="1" s="1"/>
  <c r="AU1753" i="1"/>
  <c r="AJ1739" i="1"/>
  <c r="AU1752" i="1"/>
  <c r="AJ1738" i="1"/>
  <c r="AU1751" i="1"/>
  <c r="AJ1737" i="1"/>
  <c r="AK1737" i="1" s="1"/>
  <c r="AU1750" i="1"/>
  <c r="AJ1736" i="1"/>
  <c r="AU1749" i="1"/>
  <c r="AJ1735" i="1"/>
  <c r="AK1735" i="1" s="1"/>
  <c r="AU1748" i="1"/>
  <c r="AJ1734" i="1"/>
  <c r="AK1734" i="1" s="1"/>
  <c r="AU1747" i="1"/>
  <c r="AJ1733" i="1"/>
  <c r="AK1733" i="1" s="1"/>
  <c r="AU1746" i="1"/>
  <c r="AJ1732" i="1"/>
  <c r="AU1745" i="1"/>
  <c r="AJ1731" i="1"/>
  <c r="AK1731" i="1" s="1"/>
  <c r="AU1744" i="1"/>
  <c r="AJ1730" i="1"/>
  <c r="AU1743" i="1"/>
  <c r="AJ1729" i="1"/>
  <c r="AK1729" i="1" s="1"/>
  <c r="AU1742" i="1"/>
  <c r="AJ1728" i="1"/>
  <c r="AU1741" i="1"/>
  <c r="AJ1727" i="1"/>
  <c r="AK1727" i="1" s="1"/>
  <c r="AU1740" i="1"/>
  <c r="AJ1726" i="1"/>
  <c r="AU1739" i="1"/>
  <c r="AJ1725" i="1"/>
  <c r="AU1738" i="1"/>
  <c r="AJ1724" i="1"/>
  <c r="AU1737" i="1"/>
  <c r="I21" i="1"/>
  <c r="I22" i="1"/>
  <c r="I23" i="1"/>
  <c r="I24" i="1"/>
  <c r="I25" i="1"/>
  <c r="I26" i="1"/>
  <c r="I27" i="1"/>
  <c r="I28" i="1"/>
  <c r="I29" i="1"/>
  <c r="I30" i="1"/>
  <c r="I31" i="1"/>
  <c r="I32" i="1"/>
  <c r="I33" i="1"/>
  <c r="I34" i="1"/>
  <c r="I35" i="1"/>
  <c r="I36" i="1"/>
  <c r="I37" i="1"/>
  <c r="I38" i="1"/>
  <c r="I39" i="1"/>
  <c r="I40" i="1"/>
  <c r="I41" i="1"/>
  <c r="I42" i="1"/>
  <c r="I43" i="1"/>
  <c r="I44" i="1"/>
  <c r="I45" i="1"/>
  <c r="I46" i="1"/>
  <c r="I47" i="1"/>
  <c r="I48" i="1"/>
  <c r="I49" i="1"/>
  <c r="I50" i="1"/>
  <c r="I51" i="1"/>
  <c r="I52" i="1"/>
  <c r="I53" i="1"/>
  <c r="I54" i="1"/>
  <c r="I55" i="1"/>
  <c r="I56" i="1"/>
  <c r="I57" i="1"/>
  <c r="I58" i="1"/>
  <c r="I59" i="1"/>
  <c r="I60" i="1"/>
  <c r="I61" i="1"/>
  <c r="I62" i="1"/>
  <c r="I63" i="1"/>
  <c r="I64" i="1"/>
  <c r="I65" i="1"/>
  <c r="I66" i="1"/>
  <c r="I67" i="1"/>
  <c r="I68" i="1"/>
  <c r="I69" i="1"/>
  <c r="I70" i="1"/>
  <c r="I71" i="1"/>
  <c r="I72" i="1"/>
  <c r="I73" i="1"/>
  <c r="I74" i="1"/>
  <c r="I75" i="1"/>
  <c r="I76" i="1"/>
  <c r="I77" i="1"/>
  <c r="I78" i="1"/>
  <c r="I79" i="1"/>
  <c r="I80" i="1"/>
  <c r="I81" i="1"/>
  <c r="I82" i="1"/>
  <c r="I83" i="1"/>
  <c r="I84" i="1"/>
  <c r="I85" i="1"/>
  <c r="I86" i="1"/>
  <c r="I87" i="1"/>
  <c r="I88" i="1"/>
  <c r="I89" i="1"/>
  <c r="I90" i="1"/>
  <c r="I91" i="1"/>
  <c r="I92" i="1"/>
  <c r="I93" i="1"/>
  <c r="I94" i="1"/>
  <c r="I95" i="1"/>
  <c r="I96" i="1"/>
  <c r="I97" i="1"/>
  <c r="I98" i="1"/>
  <c r="I99" i="1"/>
  <c r="I100" i="1"/>
  <c r="I101" i="1"/>
  <c r="I102" i="1"/>
  <c r="I103" i="1"/>
  <c r="I104" i="1"/>
  <c r="I105" i="1"/>
  <c r="I106" i="1"/>
  <c r="I107" i="1"/>
  <c r="I108" i="1"/>
  <c r="I109" i="1"/>
  <c r="I110" i="1"/>
  <c r="I111" i="1"/>
  <c r="I112" i="1"/>
  <c r="I113" i="1"/>
  <c r="I114" i="1"/>
  <c r="I115" i="1"/>
  <c r="I116" i="1"/>
  <c r="I117" i="1"/>
  <c r="I118" i="1"/>
  <c r="I119" i="1"/>
  <c r="I120" i="1"/>
  <c r="I121" i="1"/>
  <c r="I122" i="1"/>
  <c r="I123" i="1"/>
  <c r="I124" i="1"/>
  <c r="I125" i="1"/>
  <c r="I126" i="1"/>
  <c r="I127" i="1"/>
  <c r="I128" i="1"/>
  <c r="I129" i="1"/>
  <c r="I130" i="1"/>
  <c r="I131" i="1"/>
  <c r="I132" i="1"/>
  <c r="I133" i="1"/>
  <c r="I134" i="1"/>
  <c r="I135" i="1"/>
  <c r="I136" i="1"/>
  <c r="I137" i="1"/>
  <c r="I138" i="1"/>
  <c r="I139" i="1"/>
  <c r="I140" i="1"/>
  <c r="I141" i="1"/>
  <c r="I142" i="1"/>
  <c r="I143" i="1"/>
  <c r="I144" i="1"/>
  <c r="I145" i="1"/>
  <c r="I146" i="1"/>
  <c r="I147" i="1"/>
  <c r="I148" i="1"/>
  <c r="I149" i="1"/>
  <c r="I150" i="1"/>
  <c r="I151" i="1"/>
  <c r="I152" i="1"/>
  <c r="I153" i="1"/>
  <c r="I154" i="1"/>
  <c r="I155" i="1"/>
  <c r="I156" i="1"/>
  <c r="I157" i="1"/>
  <c r="I158" i="1"/>
  <c r="I159" i="1"/>
  <c r="I160" i="1"/>
  <c r="I161" i="1"/>
  <c r="I162" i="1"/>
  <c r="I163" i="1"/>
  <c r="I164" i="1"/>
  <c r="I165" i="1"/>
  <c r="I166" i="1"/>
  <c r="I167" i="1"/>
  <c r="I168" i="1"/>
  <c r="I169" i="1"/>
  <c r="I170" i="1"/>
  <c r="I171" i="1"/>
  <c r="I172" i="1"/>
  <c r="I173" i="1"/>
  <c r="I174" i="1"/>
  <c r="I175" i="1"/>
  <c r="I176" i="1"/>
  <c r="I177" i="1"/>
  <c r="I178" i="1"/>
  <c r="I179" i="1"/>
  <c r="I180" i="1"/>
  <c r="I181" i="1"/>
  <c r="I182" i="1"/>
  <c r="I183" i="1"/>
  <c r="I184" i="1"/>
  <c r="I185" i="1"/>
  <c r="I186" i="1"/>
  <c r="I187" i="1"/>
  <c r="I188" i="1"/>
  <c r="I189" i="1"/>
  <c r="I190" i="1"/>
  <c r="I191" i="1"/>
  <c r="I192" i="1"/>
  <c r="I193" i="1"/>
  <c r="I194" i="1"/>
  <c r="I195" i="1"/>
  <c r="I196" i="1"/>
  <c r="I197" i="1"/>
  <c r="I198" i="1"/>
  <c r="I199" i="1"/>
  <c r="I200" i="1"/>
  <c r="I201" i="1"/>
  <c r="I202" i="1"/>
  <c r="I203" i="1"/>
  <c r="I204" i="1"/>
  <c r="I205" i="1"/>
  <c r="I206" i="1"/>
  <c r="I207" i="1"/>
  <c r="I208" i="1"/>
  <c r="I209" i="1"/>
  <c r="I210" i="1"/>
  <c r="I211" i="1"/>
  <c r="I212" i="1"/>
  <c r="I213" i="1"/>
  <c r="I214" i="1"/>
  <c r="I215" i="1"/>
  <c r="I216" i="1"/>
  <c r="I217" i="1"/>
  <c r="I218" i="1"/>
  <c r="I219" i="1"/>
  <c r="I220" i="1"/>
  <c r="I221" i="1"/>
  <c r="I222" i="1"/>
  <c r="I223" i="1"/>
  <c r="I224" i="1"/>
  <c r="I225" i="1"/>
  <c r="I226" i="1"/>
  <c r="I227" i="1"/>
  <c r="I228" i="1"/>
  <c r="I229" i="1"/>
  <c r="I230" i="1"/>
  <c r="I231" i="1"/>
  <c r="I232" i="1"/>
  <c r="I233" i="1"/>
  <c r="I234" i="1"/>
  <c r="I235" i="1"/>
  <c r="I236" i="1"/>
  <c r="I237" i="1"/>
  <c r="I238" i="1"/>
  <c r="I239" i="1"/>
  <c r="I240" i="1"/>
  <c r="I241" i="1"/>
  <c r="I242" i="1"/>
  <c r="I243" i="1"/>
  <c r="I244" i="1"/>
  <c r="I245" i="1"/>
  <c r="I246" i="1"/>
  <c r="I247" i="1"/>
  <c r="I248" i="1"/>
  <c r="I249" i="1"/>
  <c r="I250" i="1"/>
  <c r="I251" i="1"/>
  <c r="I252" i="1"/>
  <c r="I253" i="1"/>
  <c r="I254" i="1"/>
  <c r="I255" i="1"/>
  <c r="I256" i="1"/>
  <c r="I257" i="1"/>
  <c r="I258" i="1"/>
  <c r="I259" i="1"/>
  <c r="I260" i="1"/>
  <c r="I261" i="1"/>
  <c r="I262" i="1"/>
  <c r="I263" i="1"/>
  <c r="I264" i="1"/>
  <c r="I265" i="1"/>
  <c r="I266" i="1"/>
  <c r="I267" i="1"/>
  <c r="I268" i="1"/>
  <c r="I269" i="1"/>
  <c r="I270" i="1"/>
  <c r="I271" i="1"/>
  <c r="I272" i="1"/>
  <c r="I273" i="1"/>
  <c r="I274" i="1"/>
  <c r="I275" i="1"/>
  <c r="I276" i="1"/>
  <c r="I277" i="1"/>
  <c r="I278" i="1"/>
  <c r="I279" i="1"/>
  <c r="I280" i="1"/>
  <c r="I281" i="1"/>
  <c r="I282" i="1"/>
  <c r="I283" i="1"/>
  <c r="I284" i="1"/>
  <c r="I285" i="1"/>
  <c r="I286" i="1"/>
  <c r="I287" i="1"/>
  <c r="I288" i="1"/>
  <c r="I289" i="1"/>
  <c r="I290" i="1"/>
  <c r="I291" i="1"/>
  <c r="I292" i="1"/>
  <c r="I293" i="1"/>
  <c r="I294" i="1"/>
  <c r="I295" i="1"/>
  <c r="I296" i="1"/>
  <c r="I297" i="1"/>
  <c r="I298" i="1"/>
  <c r="I299" i="1"/>
  <c r="I300" i="1"/>
  <c r="I301" i="1"/>
  <c r="I302" i="1"/>
  <c r="I303" i="1"/>
  <c r="I304" i="1"/>
  <c r="I305" i="1"/>
  <c r="I306" i="1"/>
  <c r="I307" i="1"/>
  <c r="I308" i="1"/>
  <c r="I309" i="1"/>
  <c r="I310" i="1"/>
  <c r="I311" i="1"/>
  <c r="I312" i="1"/>
  <c r="I313" i="1"/>
  <c r="I314" i="1"/>
  <c r="I315" i="1"/>
  <c r="I316" i="1"/>
  <c r="I317" i="1"/>
  <c r="I318" i="1"/>
  <c r="I319" i="1"/>
  <c r="I320" i="1"/>
  <c r="I321" i="1"/>
  <c r="I322" i="1"/>
  <c r="I323" i="1"/>
  <c r="I324" i="1"/>
  <c r="I325" i="1"/>
  <c r="I326" i="1"/>
  <c r="I327" i="1"/>
  <c r="I328" i="1"/>
  <c r="I329" i="1"/>
  <c r="I330" i="1"/>
  <c r="I331" i="1"/>
  <c r="I332" i="1"/>
  <c r="I333" i="1"/>
  <c r="I334" i="1"/>
  <c r="I335" i="1"/>
  <c r="I336" i="1"/>
  <c r="I337" i="1"/>
  <c r="I338" i="1"/>
  <c r="I339" i="1"/>
  <c r="I340" i="1"/>
  <c r="I341" i="1"/>
  <c r="I342" i="1"/>
  <c r="I343" i="1"/>
  <c r="I344" i="1"/>
  <c r="I345" i="1"/>
  <c r="I346" i="1"/>
  <c r="I347" i="1"/>
  <c r="I348" i="1"/>
  <c r="I349" i="1"/>
  <c r="I350" i="1"/>
  <c r="I351" i="1"/>
  <c r="I352" i="1"/>
  <c r="I353" i="1"/>
  <c r="I354" i="1"/>
  <c r="I355" i="1"/>
  <c r="I356" i="1"/>
  <c r="I357" i="1"/>
  <c r="I358" i="1"/>
  <c r="I359" i="1"/>
  <c r="I360" i="1"/>
  <c r="I361" i="1"/>
  <c r="I362" i="1"/>
  <c r="I363" i="1"/>
  <c r="I364" i="1"/>
  <c r="I365" i="1"/>
  <c r="I366" i="1"/>
  <c r="I367" i="1"/>
  <c r="I368" i="1"/>
  <c r="I369" i="1"/>
  <c r="I370" i="1"/>
  <c r="I371" i="1"/>
  <c r="I372" i="1"/>
  <c r="I373" i="1"/>
  <c r="I374" i="1"/>
  <c r="I375" i="1"/>
  <c r="I376" i="1"/>
  <c r="I377" i="1"/>
  <c r="I378" i="1"/>
  <c r="I379" i="1"/>
  <c r="I380" i="1"/>
  <c r="I381" i="1"/>
  <c r="I382" i="1"/>
  <c r="I383" i="1"/>
  <c r="I384" i="1"/>
  <c r="I385" i="1"/>
  <c r="I386" i="1"/>
  <c r="I387" i="1"/>
  <c r="I388" i="1"/>
  <c r="I389" i="1"/>
  <c r="I390" i="1"/>
  <c r="I391" i="1"/>
  <c r="I392" i="1"/>
  <c r="I393" i="1"/>
  <c r="I394" i="1"/>
  <c r="I395" i="1"/>
  <c r="I396" i="1"/>
  <c r="I397" i="1"/>
  <c r="I398" i="1"/>
  <c r="I399" i="1"/>
  <c r="I400" i="1"/>
  <c r="I401" i="1"/>
  <c r="I402" i="1"/>
  <c r="I403" i="1"/>
  <c r="I404" i="1"/>
  <c r="I405" i="1"/>
  <c r="I406" i="1"/>
  <c r="I407" i="1"/>
  <c r="I408" i="1"/>
  <c r="I409" i="1"/>
  <c r="I410" i="1"/>
  <c r="I411" i="1"/>
  <c r="I412" i="1"/>
  <c r="I413" i="1"/>
  <c r="I414" i="1"/>
  <c r="I415" i="1"/>
  <c r="I416" i="1"/>
  <c r="I417" i="1"/>
  <c r="I418" i="1"/>
  <c r="I419" i="1"/>
  <c r="I420" i="1"/>
  <c r="I421" i="1"/>
  <c r="I422" i="1"/>
  <c r="I423" i="1"/>
  <c r="I424" i="1"/>
  <c r="I425" i="1"/>
  <c r="I426" i="1"/>
  <c r="I427" i="1"/>
  <c r="I428" i="1"/>
  <c r="I429" i="1"/>
  <c r="I430" i="1"/>
  <c r="I431" i="1"/>
  <c r="I432" i="1"/>
  <c r="I433" i="1"/>
  <c r="I434" i="1"/>
  <c r="I435" i="1"/>
  <c r="I436" i="1"/>
  <c r="I437" i="1"/>
  <c r="I438" i="1"/>
  <c r="I439" i="1"/>
  <c r="I440" i="1"/>
  <c r="I441" i="1"/>
  <c r="I442" i="1"/>
  <c r="I443" i="1"/>
  <c r="I444" i="1"/>
  <c r="I445" i="1"/>
  <c r="I446" i="1"/>
  <c r="I447" i="1"/>
  <c r="I448" i="1"/>
  <c r="I449" i="1"/>
  <c r="I450" i="1"/>
  <c r="I451" i="1"/>
  <c r="I452" i="1"/>
  <c r="I453" i="1"/>
  <c r="I454" i="1"/>
  <c r="I455" i="1"/>
  <c r="I456" i="1"/>
  <c r="I457" i="1"/>
  <c r="I458" i="1"/>
  <c r="I459" i="1"/>
  <c r="I460" i="1"/>
  <c r="I461" i="1"/>
  <c r="I462" i="1"/>
  <c r="I463" i="1"/>
  <c r="I464" i="1"/>
  <c r="I465" i="1"/>
  <c r="I466" i="1"/>
  <c r="I467" i="1"/>
  <c r="I468" i="1"/>
  <c r="I469" i="1"/>
  <c r="I470" i="1"/>
  <c r="I471" i="1"/>
  <c r="I472" i="1"/>
  <c r="I473" i="1"/>
  <c r="I474" i="1"/>
  <c r="I475" i="1"/>
  <c r="I476" i="1"/>
  <c r="I477" i="1"/>
  <c r="I478" i="1"/>
  <c r="I479" i="1"/>
  <c r="I480" i="1"/>
  <c r="I481" i="1"/>
  <c r="I482" i="1"/>
  <c r="I483" i="1"/>
  <c r="I484" i="1"/>
  <c r="I485" i="1"/>
  <c r="I486" i="1"/>
  <c r="I487" i="1"/>
  <c r="I488" i="1"/>
  <c r="I489" i="1"/>
  <c r="I490" i="1"/>
  <c r="I491" i="1"/>
  <c r="I492" i="1"/>
  <c r="I493" i="1"/>
  <c r="I494" i="1"/>
  <c r="I495" i="1"/>
  <c r="I496" i="1"/>
  <c r="I497" i="1"/>
  <c r="I498" i="1"/>
  <c r="I499" i="1"/>
  <c r="I500" i="1"/>
  <c r="I501" i="1"/>
  <c r="I502" i="1"/>
  <c r="I503" i="1"/>
  <c r="I504" i="1"/>
  <c r="I505" i="1"/>
  <c r="I506" i="1"/>
  <c r="I507" i="1"/>
  <c r="I508" i="1"/>
  <c r="I509" i="1"/>
  <c r="I510" i="1"/>
  <c r="I511" i="1"/>
  <c r="I512" i="1"/>
  <c r="I513" i="1"/>
  <c r="I514" i="1"/>
  <c r="I515" i="1"/>
  <c r="I516" i="1"/>
  <c r="I517" i="1"/>
  <c r="I518" i="1"/>
  <c r="I519" i="1"/>
  <c r="I520" i="1"/>
  <c r="I521" i="1"/>
  <c r="I522" i="1"/>
  <c r="I523" i="1"/>
  <c r="I524" i="1"/>
  <c r="I525" i="1"/>
  <c r="I526" i="1"/>
  <c r="I527" i="1"/>
  <c r="I528" i="1"/>
  <c r="I529" i="1"/>
  <c r="I530" i="1"/>
  <c r="I531" i="1"/>
  <c r="I532" i="1"/>
  <c r="I533" i="1"/>
  <c r="I534" i="1"/>
  <c r="I535" i="1"/>
  <c r="I536" i="1"/>
  <c r="I537" i="1"/>
  <c r="I538" i="1"/>
  <c r="I539" i="1"/>
  <c r="I540" i="1"/>
  <c r="I541" i="1"/>
  <c r="I542" i="1"/>
  <c r="I543" i="1"/>
  <c r="I544" i="1"/>
  <c r="I545" i="1"/>
  <c r="I546" i="1"/>
  <c r="I547" i="1"/>
  <c r="I548" i="1"/>
  <c r="I549" i="1"/>
  <c r="I550" i="1"/>
  <c r="I551" i="1"/>
  <c r="I552" i="1"/>
  <c r="I553" i="1"/>
  <c r="I554" i="1"/>
  <c r="I555" i="1"/>
  <c r="I556" i="1"/>
  <c r="I557" i="1"/>
  <c r="I558" i="1"/>
  <c r="I559" i="1"/>
  <c r="I560" i="1"/>
  <c r="I561" i="1"/>
  <c r="I562" i="1"/>
  <c r="I563" i="1"/>
  <c r="I564" i="1"/>
  <c r="I565" i="1"/>
  <c r="I566" i="1"/>
  <c r="I567" i="1"/>
  <c r="I568" i="1"/>
  <c r="I569" i="1"/>
  <c r="I570" i="1"/>
  <c r="I571" i="1"/>
  <c r="I572" i="1"/>
  <c r="I573" i="1"/>
  <c r="I574" i="1"/>
  <c r="I575" i="1"/>
  <c r="I576" i="1"/>
  <c r="I577" i="1"/>
  <c r="I578" i="1"/>
  <c r="I579" i="1"/>
  <c r="I580" i="1"/>
  <c r="I581" i="1"/>
  <c r="I582" i="1"/>
  <c r="I583" i="1"/>
  <c r="I584" i="1"/>
  <c r="I585" i="1"/>
  <c r="I586" i="1"/>
  <c r="I587" i="1"/>
  <c r="I588" i="1"/>
  <c r="I589" i="1"/>
  <c r="I590" i="1"/>
  <c r="I591" i="1"/>
  <c r="I592" i="1"/>
  <c r="I593" i="1"/>
  <c r="I594" i="1"/>
  <c r="I595" i="1"/>
  <c r="I596" i="1"/>
  <c r="I597" i="1"/>
  <c r="I598" i="1"/>
  <c r="I599" i="1"/>
  <c r="I600" i="1"/>
  <c r="I601" i="1"/>
  <c r="I602" i="1"/>
  <c r="I603" i="1"/>
  <c r="I604" i="1"/>
  <c r="I605" i="1"/>
  <c r="I606" i="1"/>
  <c r="I607" i="1"/>
  <c r="I608" i="1"/>
  <c r="I609" i="1"/>
  <c r="I610" i="1"/>
  <c r="I611" i="1"/>
  <c r="I612" i="1"/>
  <c r="I613" i="1"/>
  <c r="I614" i="1"/>
  <c r="I615" i="1"/>
  <c r="I616" i="1"/>
  <c r="I617" i="1"/>
  <c r="I618" i="1"/>
  <c r="I619" i="1"/>
  <c r="I620" i="1"/>
  <c r="I621" i="1"/>
  <c r="I622" i="1"/>
  <c r="I623" i="1"/>
  <c r="I624" i="1"/>
  <c r="I625" i="1"/>
  <c r="I626" i="1"/>
  <c r="I627" i="1"/>
  <c r="I628" i="1"/>
  <c r="I629" i="1"/>
  <c r="I630" i="1"/>
  <c r="I631" i="1"/>
  <c r="I632" i="1"/>
  <c r="I633" i="1"/>
  <c r="I634" i="1"/>
  <c r="I635" i="1"/>
  <c r="I636" i="1"/>
  <c r="I637" i="1"/>
  <c r="I638" i="1"/>
  <c r="I639" i="1"/>
  <c r="I640" i="1"/>
  <c r="I641" i="1"/>
  <c r="I642" i="1"/>
  <c r="I643" i="1"/>
  <c r="I644" i="1"/>
  <c r="I645" i="1"/>
  <c r="I646" i="1"/>
  <c r="I647" i="1"/>
  <c r="I648" i="1"/>
  <c r="I649" i="1"/>
  <c r="I650" i="1"/>
  <c r="I651" i="1"/>
  <c r="I652" i="1"/>
  <c r="I653" i="1"/>
  <c r="I654" i="1"/>
  <c r="I655" i="1"/>
  <c r="I656" i="1"/>
  <c r="I657" i="1"/>
  <c r="I658" i="1"/>
  <c r="I659" i="1"/>
  <c r="I660" i="1"/>
  <c r="I661" i="1"/>
  <c r="I662" i="1"/>
  <c r="I663" i="1"/>
  <c r="I664" i="1"/>
  <c r="I665" i="1"/>
  <c r="I666" i="1"/>
  <c r="I667" i="1"/>
  <c r="I668" i="1"/>
  <c r="I669" i="1"/>
  <c r="I670" i="1"/>
  <c r="I671" i="1"/>
  <c r="I672" i="1"/>
  <c r="I673" i="1"/>
  <c r="I674" i="1"/>
  <c r="I675" i="1"/>
  <c r="I676" i="1"/>
  <c r="I677" i="1"/>
  <c r="I678" i="1"/>
  <c r="I679" i="1"/>
  <c r="I680" i="1"/>
  <c r="I681" i="1"/>
  <c r="I682" i="1"/>
  <c r="I683" i="1"/>
  <c r="I684" i="1"/>
  <c r="I685" i="1"/>
  <c r="I686" i="1"/>
  <c r="I687" i="1"/>
  <c r="I688" i="1"/>
  <c r="I689" i="1"/>
  <c r="I690" i="1"/>
  <c r="I691" i="1"/>
  <c r="I692" i="1"/>
  <c r="I693" i="1"/>
  <c r="I694" i="1"/>
  <c r="I695" i="1"/>
  <c r="I696" i="1"/>
  <c r="I697" i="1"/>
  <c r="I698" i="1"/>
  <c r="I699" i="1"/>
  <c r="I700" i="1"/>
  <c r="I701" i="1"/>
  <c r="I702" i="1"/>
  <c r="I703" i="1"/>
  <c r="I704" i="1"/>
  <c r="I705" i="1"/>
  <c r="I706" i="1"/>
  <c r="I707" i="1"/>
  <c r="I708" i="1"/>
  <c r="I709" i="1"/>
  <c r="I710" i="1"/>
  <c r="I711" i="1"/>
  <c r="I712" i="1"/>
  <c r="I713" i="1"/>
  <c r="I714" i="1"/>
  <c r="I715" i="1"/>
  <c r="I716" i="1"/>
  <c r="I717" i="1"/>
  <c r="I718" i="1"/>
  <c r="I719" i="1"/>
  <c r="I720" i="1"/>
  <c r="I721" i="1"/>
  <c r="I722" i="1"/>
  <c r="I723" i="1"/>
  <c r="I724" i="1"/>
  <c r="I725" i="1"/>
  <c r="I726" i="1"/>
  <c r="I727" i="1"/>
  <c r="I728" i="1"/>
  <c r="I729" i="1"/>
  <c r="I730" i="1"/>
  <c r="I731" i="1"/>
  <c r="I732" i="1"/>
  <c r="I733" i="1"/>
  <c r="I734" i="1"/>
  <c r="I735" i="1"/>
  <c r="I736" i="1"/>
  <c r="I737" i="1"/>
  <c r="I738" i="1"/>
  <c r="I739" i="1"/>
  <c r="I740" i="1"/>
  <c r="I741" i="1"/>
  <c r="I742" i="1"/>
  <c r="I743" i="1"/>
  <c r="I744" i="1"/>
  <c r="I745" i="1"/>
  <c r="I746" i="1"/>
  <c r="I747" i="1"/>
  <c r="I748" i="1"/>
  <c r="I749" i="1"/>
  <c r="I750" i="1"/>
  <c r="I751" i="1"/>
  <c r="I752" i="1"/>
  <c r="I753" i="1"/>
  <c r="I754" i="1"/>
  <c r="I755" i="1"/>
  <c r="I756" i="1"/>
  <c r="I757" i="1"/>
  <c r="I758" i="1"/>
  <c r="I759" i="1"/>
  <c r="I760" i="1"/>
  <c r="I761" i="1"/>
  <c r="I762" i="1"/>
  <c r="I763" i="1"/>
  <c r="I764" i="1"/>
  <c r="I765" i="1"/>
  <c r="I766" i="1"/>
  <c r="I767" i="1"/>
  <c r="I768" i="1"/>
  <c r="I769" i="1"/>
  <c r="I770" i="1"/>
  <c r="I771" i="1"/>
  <c r="I772" i="1"/>
  <c r="I773" i="1"/>
  <c r="I774" i="1"/>
  <c r="I775" i="1"/>
  <c r="I776" i="1"/>
  <c r="I777" i="1"/>
  <c r="I778" i="1"/>
  <c r="I779" i="1"/>
  <c r="I780" i="1"/>
  <c r="I781" i="1"/>
  <c r="I782" i="1"/>
  <c r="I783" i="1"/>
  <c r="I784" i="1"/>
  <c r="I785" i="1"/>
  <c r="I786" i="1"/>
  <c r="I787" i="1"/>
  <c r="I788" i="1"/>
  <c r="I789" i="1"/>
  <c r="I790" i="1"/>
  <c r="I791" i="1"/>
  <c r="I792" i="1"/>
  <c r="I793" i="1"/>
  <c r="I794" i="1"/>
  <c r="I795" i="1"/>
  <c r="I796" i="1"/>
  <c r="I797" i="1"/>
  <c r="I798" i="1"/>
  <c r="I799" i="1"/>
  <c r="I800" i="1"/>
  <c r="I801" i="1"/>
  <c r="I802" i="1"/>
  <c r="I803" i="1"/>
  <c r="I804" i="1"/>
  <c r="I805" i="1"/>
  <c r="I806" i="1"/>
  <c r="I807" i="1"/>
  <c r="I808" i="1"/>
  <c r="I809" i="1"/>
  <c r="I810" i="1"/>
  <c r="I811" i="1"/>
  <c r="I812" i="1"/>
  <c r="I813" i="1"/>
  <c r="I814" i="1"/>
  <c r="I815" i="1"/>
  <c r="I816" i="1"/>
  <c r="I817" i="1"/>
  <c r="I818" i="1"/>
  <c r="I819" i="1"/>
  <c r="I820" i="1"/>
  <c r="I821" i="1"/>
  <c r="I822" i="1"/>
  <c r="I823" i="1"/>
  <c r="I824" i="1"/>
  <c r="I825" i="1"/>
  <c r="I826" i="1"/>
  <c r="I827" i="1"/>
  <c r="I828" i="1"/>
  <c r="I829" i="1"/>
  <c r="I830" i="1"/>
  <c r="I831" i="1"/>
  <c r="I832" i="1"/>
  <c r="I833" i="1"/>
  <c r="I834" i="1"/>
  <c r="I835" i="1"/>
  <c r="I836" i="1"/>
  <c r="I837" i="1"/>
  <c r="I838" i="1"/>
  <c r="I839" i="1"/>
  <c r="I840" i="1"/>
  <c r="I841" i="1"/>
  <c r="I842" i="1"/>
  <c r="I843" i="1"/>
  <c r="I844" i="1"/>
  <c r="I845" i="1"/>
  <c r="I846" i="1"/>
  <c r="I847" i="1"/>
  <c r="I848" i="1"/>
  <c r="I849" i="1"/>
  <c r="I850" i="1"/>
  <c r="I851" i="1"/>
  <c r="I852" i="1"/>
  <c r="I853" i="1"/>
  <c r="I854" i="1"/>
  <c r="I855" i="1"/>
  <c r="I856" i="1"/>
  <c r="I857" i="1"/>
  <c r="I858" i="1"/>
  <c r="I859" i="1"/>
  <c r="I860" i="1"/>
  <c r="I861" i="1"/>
  <c r="I862" i="1"/>
  <c r="I863" i="1"/>
  <c r="I864" i="1"/>
  <c r="I865" i="1"/>
  <c r="I866" i="1"/>
  <c r="I867" i="1"/>
  <c r="I868" i="1"/>
  <c r="I869" i="1"/>
  <c r="I870" i="1"/>
  <c r="I871" i="1"/>
  <c r="I872" i="1"/>
  <c r="I873" i="1"/>
  <c r="I874" i="1"/>
  <c r="I875" i="1"/>
  <c r="I876" i="1"/>
  <c r="I877" i="1"/>
  <c r="I878" i="1"/>
  <c r="I879" i="1"/>
  <c r="I880" i="1"/>
  <c r="I881" i="1"/>
  <c r="I882" i="1"/>
  <c r="I883" i="1"/>
  <c r="I884" i="1"/>
  <c r="I885" i="1"/>
  <c r="I886" i="1"/>
  <c r="I887" i="1"/>
  <c r="I888" i="1"/>
  <c r="I889" i="1"/>
  <c r="I890" i="1"/>
  <c r="I891" i="1"/>
  <c r="I892" i="1"/>
  <c r="I893" i="1"/>
  <c r="I894" i="1"/>
  <c r="I895" i="1"/>
  <c r="I896" i="1"/>
  <c r="I897" i="1"/>
  <c r="I898" i="1"/>
  <c r="I899" i="1"/>
  <c r="I900" i="1"/>
  <c r="I901" i="1"/>
  <c r="I902" i="1"/>
  <c r="I903" i="1"/>
  <c r="I904" i="1"/>
  <c r="I905" i="1"/>
  <c r="I906" i="1"/>
  <c r="I907" i="1"/>
  <c r="I908" i="1"/>
  <c r="I909" i="1"/>
  <c r="I910" i="1"/>
  <c r="I911" i="1"/>
  <c r="I912" i="1"/>
  <c r="I913" i="1"/>
  <c r="I914" i="1"/>
  <c r="I915" i="1"/>
  <c r="I916" i="1"/>
  <c r="I917" i="1"/>
  <c r="I918" i="1"/>
  <c r="I919" i="1"/>
  <c r="I920" i="1"/>
  <c r="I921" i="1"/>
  <c r="I922" i="1"/>
  <c r="I923" i="1"/>
  <c r="I924" i="1"/>
  <c r="I925" i="1"/>
  <c r="I926" i="1"/>
  <c r="I927" i="1"/>
  <c r="I928" i="1"/>
  <c r="I929" i="1"/>
  <c r="I930" i="1"/>
  <c r="I931" i="1"/>
  <c r="I932" i="1"/>
  <c r="I933" i="1"/>
  <c r="I934" i="1"/>
  <c r="I935" i="1"/>
  <c r="I936" i="1"/>
  <c r="I937" i="1"/>
  <c r="I938" i="1"/>
  <c r="I939" i="1"/>
  <c r="I940" i="1"/>
  <c r="I941" i="1"/>
  <c r="I942" i="1"/>
  <c r="I943" i="1"/>
  <c r="I944" i="1"/>
  <c r="I945" i="1"/>
  <c r="I946" i="1"/>
  <c r="I947" i="1"/>
  <c r="I948" i="1"/>
  <c r="I949" i="1"/>
  <c r="I950" i="1"/>
  <c r="I951" i="1"/>
  <c r="I952" i="1"/>
  <c r="I953" i="1"/>
  <c r="I954" i="1"/>
  <c r="I955" i="1"/>
  <c r="I956" i="1"/>
  <c r="I957" i="1"/>
  <c r="I958" i="1"/>
  <c r="I959" i="1"/>
  <c r="I960" i="1"/>
  <c r="I961" i="1"/>
  <c r="I962" i="1"/>
  <c r="I963" i="1"/>
  <c r="I964" i="1"/>
  <c r="I965" i="1"/>
  <c r="I966" i="1"/>
  <c r="I967" i="1"/>
  <c r="I968" i="1"/>
  <c r="I969" i="1"/>
  <c r="I970" i="1"/>
  <c r="I971" i="1"/>
  <c r="I972" i="1"/>
  <c r="I973" i="1"/>
  <c r="I974" i="1"/>
  <c r="I975" i="1"/>
  <c r="I976" i="1"/>
  <c r="I977" i="1"/>
  <c r="I978" i="1"/>
  <c r="I979" i="1"/>
  <c r="I980" i="1"/>
  <c r="I981" i="1"/>
  <c r="I982" i="1"/>
  <c r="I983" i="1"/>
  <c r="I984" i="1"/>
  <c r="I985" i="1"/>
  <c r="I986" i="1"/>
  <c r="I987" i="1"/>
  <c r="I988" i="1"/>
  <c r="I989" i="1"/>
  <c r="I990" i="1"/>
  <c r="I991" i="1"/>
  <c r="I992" i="1"/>
  <c r="I993" i="1"/>
  <c r="I994" i="1"/>
  <c r="I995" i="1"/>
  <c r="I996" i="1"/>
  <c r="I997" i="1"/>
  <c r="I998" i="1"/>
  <c r="I999" i="1"/>
  <c r="I1000" i="1"/>
  <c r="I1001" i="1"/>
  <c r="I1002" i="1"/>
  <c r="I1003" i="1"/>
  <c r="I1004" i="1"/>
  <c r="I1005" i="1"/>
  <c r="I1006" i="1"/>
  <c r="I1007" i="1"/>
  <c r="I1008" i="1"/>
  <c r="I1009" i="1"/>
  <c r="I1010" i="1"/>
  <c r="I1011" i="1"/>
  <c r="I1012" i="1"/>
  <c r="I1013" i="1"/>
  <c r="I1014" i="1"/>
  <c r="I1015" i="1"/>
  <c r="I1016" i="1"/>
  <c r="I1017" i="1"/>
  <c r="I1018" i="1"/>
  <c r="I1019" i="1"/>
  <c r="I1020" i="1"/>
  <c r="I1021" i="1"/>
  <c r="I1022" i="1"/>
  <c r="I1023" i="1"/>
  <c r="I1024" i="1"/>
  <c r="I1025" i="1"/>
  <c r="I1026" i="1"/>
  <c r="I1027" i="1"/>
  <c r="I1028" i="1"/>
  <c r="I1029" i="1"/>
  <c r="I1030" i="1"/>
  <c r="I1031" i="1"/>
  <c r="I1032" i="1"/>
  <c r="I1033" i="1"/>
  <c r="I1034" i="1"/>
  <c r="I1035" i="1"/>
  <c r="I1036" i="1"/>
  <c r="I1037" i="1"/>
  <c r="I1038" i="1"/>
  <c r="I1039" i="1"/>
  <c r="I1040" i="1"/>
  <c r="I1041" i="1"/>
  <c r="I1042" i="1"/>
  <c r="I1043" i="1"/>
  <c r="I1044" i="1"/>
  <c r="I1045" i="1"/>
  <c r="I1046" i="1"/>
  <c r="I1047" i="1"/>
  <c r="I1048" i="1"/>
  <c r="I1049" i="1"/>
  <c r="I1050" i="1"/>
  <c r="I1051" i="1"/>
  <c r="I1052" i="1"/>
  <c r="I1053" i="1"/>
  <c r="I1054" i="1"/>
  <c r="I1055" i="1"/>
  <c r="I1056" i="1"/>
  <c r="I1057" i="1"/>
  <c r="I1058" i="1"/>
  <c r="I1059" i="1"/>
  <c r="I1060" i="1"/>
  <c r="I1061" i="1"/>
  <c r="I1062" i="1"/>
  <c r="I1063" i="1"/>
  <c r="I1064" i="1"/>
  <c r="I1065" i="1"/>
  <c r="I1066" i="1"/>
  <c r="I1067" i="1"/>
  <c r="I1068" i="1"/>
  <c r="I1069" i="1"/>
  <c r="I1070" i="1"/>
  <c r="I1071" i="1"/>
  <c r="I1072" i="1"/>
  <c r="I1073" i="1"/>
  <c r="I1074" i="1"/>
  <c r="I1075" i="1"/>
  <c r="I1076" i="1"/>
  <c r="I1077" i="1"/>
  <c r="I1078" i="1"/>
  <c r="I1079" i="1"/>
  <c r="I1080" i="1"/>
  <c r="I1081" i="1"/>
  <c r="I1082" i="1"/>
  <c r="I1083" i="1"/>
  <c r="I1084" i="1"/>
  <c r="I1085" i="1"/>
  <c r="I1086" i="1"/>
  <c r="I1087" i="1"/>
  <c r="I1088" i="1"/>
  <c r="I1089" i="1"/>
  <c r="I1090" i="1"/>
  <c r="I1091" i="1"/>
  <c r="I1092" i="1"/>
  <c r="I1093" i="1"/>
  <c r="I1094" i="1"/>
  <c r="I1095" i="1"/>
  <c r="I1096" i="1"/>
  <c r="I1097" i="1"/>
  <c r="I1098" i="1"/>
  <c r="I1099" i="1"/>
  <c r="I1100" i="1"/>
  <c r="I1101" i="1"/>
  <c r="I1102" i="1"/>
  <c r="I1103" i="1"/>
  <c r="I1104" i="1"/>
  <c r="I1105" i="1"/>
  <c r="I1106" i="1"/>
  <c r="I1107" i="1"/>
  <c r="I1108" i="1"/>
  <c r="I1109" i="1"/>
  <c r="I1110" i="1"/>
  <c r="I1111" i="1"/>
  <c r="I1112" i="1"/>
  <c r="I1113" i="1"/>
  <c r="I1114" i="1"/>
  <c r="I1115" i="1"/>
  <c r="I1116" i="1"/>
  <c r="I1117" i="1"/>
  <c r="I1118" i="1"/>
  <c r="I1119" i="1"/>
  <c r="I1120" i="1"/>
  <c r="I1121" i="1"/>
  <c r="I1122" i="1"/>
  <c r="I1123" i="1"/>
  <c r="I1124" i="1"/>
  <c r="I1125" i="1"/>
  <c r="I1126" i="1"/>
  <c r="I1127" i="1"/>
  <c r="I1128" i="1"/>
  <c r="I1129" i="1"/>
  <c r="I1130" i="1"/>
  <c r="I1131" i="1"/>
  <c r="I1132" i="1"/>
  <c r="I1133" i="1"/>
  <c r="I1134" i="1"/>
  <c r="I1135" i="1"/>
  <c r="I1136" i="1"/>
  <c r="I1137" i="1"/>
  <c r="I1138" i="1"/>
  <c r="I1139" i="1"/>
  <c r="I1140" i="1"/>
  <c r="I1141" i="1"/>
  <c r="I1142" i="1"/>
  <c r="I1143" i="1"/>
  <c r="I1144" i="1"/>
  <c r="I1145" i="1"/>
  <c r="I1146" i="1"/>
  <c r="I1147" i="1"/>
  <c r="I1148" i="1"/>
  <c r="I1149" i="1"/>
  <c r="I1150" i="1"/>
  <c r="I1151" i="1"/>
  <c r="I1152" i="1"/>
  <c r="I1153" i="1"/>
  <c r="I1154" i="1"/>
  <c r="I1155" i="1"/>
  <c r="I1156" i="1"/>
  <c r="I1157" i="1"/>
  <c r="I1158" i="1"/>
  <c r="I1159" i="1"/>
  <c r="I1160" i="1"/>
  <c r="I1161" i="1"/>
  <c r="I1162" i="1"/>
  <c r="I1163" i="1"/>
  <c r="I1164" i="1"/>
  <c r="I1165" i="1"/>
  <c r="I1166" i="1"/>
  <c r="I1167" i="1"/>
  <c r="I1168" i="1"/>
  <c r="I1169" i="1"/>
  <c r="I1170" i="1"/>
  <c r="I1171" i="1"/>
  <c r="I1172" i="1"/>
  <c r="I1173" i="1"/>
  <c r="I1174" i="1"/>
  <c r="I1175" i="1"/>
  <c r="I1176" i="1"/>
  <c r="I1177" i="1"/>
  <c r="I1178" i="1"/>
  <c r="I1179" i="1"/>
  <c r="I1180" i="1"/>
  <c r="I1181" i="1"/>
  <c r="I1182" i="1"/>
  <c r="I1183" i="1"/>
  <c r="I1184" i="1"/>
  <c r="I1185" i="1"/>
  <c r="I1186" i="1"/>
  <c r="I1187" i="1"/>
  <c r="I1188" i="1"/>
  <c r="I1189" i="1"/>
  <c r="I1190" i="1"/>
  <c r="I1191" i="1"/>
  <c r="I1192" i="1"/>
  <c r="I1193" i="1"/>
  <c r="I1194" i="1"/>
  <c r="I1195" i="1"/>
  <c r="I1196" i="1"/>
  <c r="I1197" i="1"/>
  <c r="I1198" i="1"/>
  <c r="I1199" i="1"/>
  <c r="I1200" i="1"/>
  <c r="I1201" i="1"/>
  <c r="I1202" i="1"/>
  <c r="I1203" i="1"/>
  <c r="I1204" i="1"/>
  <c r="I1205" i="1"/>
  <c r="I1206" i="1"/>
  <c r="I1207" i="1"/>
  <c r="I1208" i="1"/>
  <c r="I1209" i="1"/>
  <c r="I1210" i="1"/>
  <c r="I1211" i="1"/>
  <c r="I1212" i="1"/>
  <c r="I1213" i="1"/>
  <c r="I1214" i="1"/>
  <c r="I1215" i="1"/>
  <c r="I1216" i="1"/>
  <c r="I1217" i="1"/>
  <c r="I1218" i="1"/>
  <c r="I1219" i="1"/>
  <c r="I1220" i="1"/>
  <c r="I1221" i="1"/>
  <c r="I1222" i="1"/>
  <c r="I1223" i="1"/>
  <c r="I1224" i="1"/>
  <c r="I1225" i="1"/>
  <c r="I1226" i="1"/>
  <c r="I1227" i="1"/>
  <c r="I1228" i="1"/>
  <c r="I1229" i="1"/>
  <c r="I1230" i="1"/>
  <c r="I1231" i="1"/>
  <c r="I1232" i="1"/>
  <c r="I1233" i="1"/>
  <c r="I1234" i="1"/>
  <c r="I1235" i="1"/>
  <c r="I1236" i="1"/>
  <c r="I1237" i="1"/>
  <c r="I1238" i="1"/>
  <c r="I1239" i="1"/>
  <c r="I1240" i="1"/>
  <c r="I1241" i="1"/>
  <c r="I1242" i="1"/>
  <c r="I1243" i="1"/>
  <c r="I1244" i="1"/>
  <c r="I1245" i="1"/>
  <c r="I1246" i="1"/>
  <c r="I1247" i="1"/>
  <c r="I1248" i="1"/>
  <c r="I1249" i="1"/>
  <c r="I1250" i="1"/>
  <c r="I1251" i="1"/>
  <c r="I1252" i="1"/>
  <c r="I1253" i="1"/>
  <c r="I1254" i="1"/>
  <c r="I1255" i="1"/>
  <c r="I1256" i="1"/>
  <c r="I1257" i="1"/>
  <c r="I1258" i="1"/>
  <c r="I1259" i="1"/>
  <c r="I1260" i="1"/>
  <c r="I1261" i="1"/>
  <c r="I1262" i="1"/>
  <c r="I1263" i="1"/>
  <c r="I1264" i="1"/>
  <c r="I1265" i="1"/>
  <c r="I1266" i="1"/>
  <c r="I1267" i="1"/>
  <c r="I1268" i="1"/>
  <c r="I1269" i="1"/>
  <c r="I1270" i="1"/>
  <c r="I1271" i="1"/>
  <c r="I1272" i="1"/>
  <c r="I1273" i="1"/>
  <c r="I1274" i="1"/>
  <c r="I1275" i="1"/>
  <c r="I1276" i="1"/>
  <c r="I1277" i="1"/>
  <c r="I1278" i="1"/>
  <c r="I1279" i="1"/>
  <c r="I1280" i="1"/>
  <c r="I1281" i="1"/>
  <c r="I1282" i="1"/>
  <c r="I1283" i="1"/>
  <c r="I1284" i="1"/>
  <c r="I1285" i="1"/>
  <c r="I1286" i="1"/>
  <c r="I1287" i="1"/>
  <c r="I1288" i="1"/>
  <c r="I1289" i="1"/>
  <c r="I1290" i="1"/>
  <c r="I1291" i="1"/>
  <c r="I1292" i="1"/>
  <c r="I1293" i="1"/>
  <c r="I1294" i="1"/>
  <c r="I1295" i="1"/>
  <c r="I1296" i="1"/>
  <c r="I1297" i="1"/>
  <c r="I1298" i="1"/>
  <c r="I1299" i="1"/>
  <c r="I1300" i="1"/>
  <c r="I1301" i="1"/>
  <c r="I1302" i="1"/>
  <c r="I1303" i="1"/>
  <c r="I1304" i="1"/>
  <c r="I1305" i="1"/>
  <c r="I1306" i="1"/>
  <c r="I1307" i="1"/>
  <c r="I1308" i="1"/>
  <c r="I1309" i="1"/>
  <c r="I1310" i="1"/>
  <c r="I1311" i="1"/>
  <c r="I1312" i="1"/>
  <c r="I1313" i="1"/>
  <c r="I1314" i="1"/>
  <c r="I1315" i="1"/>
  <c r="I1316" i="1"/>
  <c r="I1317" i="1"/>
  <c r="I1318" i="1"/>
  <c r="I1319" i="1"/>
  <c r="I1320" i="1"/>
  <c r="I1321" i="1"/>
  <c r="I1322" i="1"/>
  <c r="I1323" i="1"/>
  <c r="I1324" i="1"/>
  <c r="I1325" i="1"/>
  <c r="I1326" i="1"/>
  <c r="I1327" i="1"/>
  <c r="I1328" i="1"/>
  <c r="I1329" i="1"/>
  <c r="I1330" i="1"/>
  <c r="I1331" i="1"/>
  <c r="I1332" i="1"/>
  <c r="I1333" i="1"/>
  <c r="I1334" i="1"/>
  <c r="I1335" i="1"/>
  <c r="I1336" i="1"/>
  <c r="I1337" i="1"/>
  <c r="I1338" i="1"/>
  <c r="I1339" i="1"/>
  <c r="I1340" i="1"/>
  <c r="I1341" i="1"/>
  <c r="I1342" i="1"/>
  <c r="I1343" i="1"/>
  <c r="I1344" i="1"/>
  <c r="I1345" i="1"/>
  <c r="I1346" i="1"/>
  <c r="I1347" i="1"/>
  <c r="I1348" i="1"/>
  <c r="I1349" i="1"/>
  <c r="I1350" i="1"/>
  <c r="I1351" i="1"/>
  <c r="I1352" i="1"/>
  <c r="I1353" i="1"/>
  <c r="I1354" i="1"/>
  <c r="I1355" i="1"/>
  <c r="I1356" i="1"/>
  <c r="I1357" i="1"/>
  <c r="I1358" i="1"/>
  <c r="I1359" i="1"/>
  <c r="I1360" i="1"/>
  <c r="I1361" i="1"/>
  <c r="I1362" i="1"/>
  <c r="I1363" i="1"/>
  <c r="I1364" i="1"/>
  <c r="I1365" i="1"/>
  <c r="I1366" i="1"/>
  <c r="I1367" i="1"/>
  <c r="I1368" i="1"/>
  <c r="I1369" i="1"/>
  <c r="I1370" i="1"/>
  <c r="I1371" i="1"/>
  <c r="I1372" i="1"/>
  <c r="I1373" i="1"/>
  <c r="I1374" i="1"/>
  <c r="I1375" i="1"/>
  <c r="I1376" i="1"/>
  <c r="I1377" i="1"/>
  <c r="I1378" i="1"/>
  <c r="I1379" i="1"/>
  <c r="I1380" i="1"/>
  <c r="I1381" i="1"/>
  <c r="I1382" i="1"/>
  <c r="I1383" i="1"/>
  <c r="I1384" i="1"/>
  <c r="I1385" i="1"/>
  <c r="I1386" i="1"/>
  <c r="I1387" i="1"/>
  <c r="I1388" i="1"/>
  <c r="I1389" i="1"/>
  <c r="I1390" i="1"/>
  <c r="I1391" i="1"/>
  <c r="I1392" i="1"/>
  <c r="I1393" i="1"/>
  <c r="I1394" i="1"/>
  <c r="I1395" i="1"/>
  <c r="I1396" i="1"/>
  <c r="I1397" i="1"/>
  <c r="I1398" i="1"/>
  <c r="I1399" i="1"/>
  <c r="I1400" i="1"/>
  <c r="I1401" i="1"/>
  <c r="I1402" i="1"/>
  <c r="I1403" i="1"/>
  <c r="I1404" i="1"/>
  <c r="I1405" i="1"/>
  <c r="I1406" i="1"/>
  <c r="I1407" i="1"/>
  <c r="I1408" i="1"/>
  <c r="I1409" i="1"/>
  <c r="I1410" i="1"/>
  <c r="I1411" i="1"/>
  <c r="I1412" i="1"/>
  <c r="I1413" i="1"/>
  <c r="I1414" i="1"/>
  <c r="I1415" i="1"/>
  <c r="I1416" i="1"/>
  <c r="I1417" i="1"/>
  <c r="I1418" i="1"/>
  <c r="I1419" i="1"/>
  <c r="I1420" i="1"/>
  <c r="I1421" i="1"/>
  <c r="I1422" i="1"/>
  <c r="I1423" i="1"/>
  <c r="I1424" i="1"/>
  <c r="I1425" i="1"/>
  <c r="I1426" i="1"/>
  <c r="I1427" i="1"/>
  <c r="I1428" i="1"/>
  <c r="I1429" i="1"/>
  <c r="I1430" i="1"/>
  <c r="I1431" i="1"/>
  <c r="I1432" i="1"/>
  <c r="I1433" i="1"/>
  <c r="I1434" i="1"/>
  <c r="I1435" i="1"/>
  <c r="I1436" i="1"/>
  <c r="I1437" i="1"/>
  <c r="I1438" i="1"/>
  <c r="I1439" i="1"/>
  <c r="I1440" i="1"/>
  <c r="I1441" i="1"/>
  <c r="I1442" i="1"/>
  <c r="I1443" i="1"/>
  <c r="I1444" i="1"/>
  <c r="I1445" i="1"/>
  <c r="I1446" i="1"/>
  <c r="I1447" i="1"/>
  <c r="I1448" i="1"/>
  <c r="I1449" i="1"/>
  <c r="I1450" i="1"/>
  <c r="I1451" i="1"/>
  <c r="I1452" i="1"/>
  <c r="I1453" i="1"/>
  <c r="I1454" i="1"/>
  <c r="I1455" i="1"/>
  <c r="I1456" i="1"/>
  <c r="I1457" i="1"/>
  <c r="I1458" i="1"/>
  <c r="I1459" i="1"/>
  <c r="I1460" i="1"/>
  <c r="I1461" i="1"/>
  <c r="I1462" i="1"/>
  <c r="I1463" i="1"/>
  <c r="I1464" i="1"/>
  <c r="I1465" i="1"/>
  <c r="I1466" i="1"/>
  <c r="I1467" i="1"/>
  <c r="I1468" i="1"/>
  <c r="I1469" i="1"/>
  <c r="I1470" i="1"/>
  <c r="I1471" i="1"/>
  <c r="I1472" i="1"/>
  <c r="I1473" i="1"/>
  <c r="I1474" i="1"/>
  <c r="I1475" i="1"/>
  <c r="I1476" i="1"/>
  <c r="I1477" i="1"/>
  <c r="I1478" i="1"/>
  <c r="I1479" i="1"/>
  <c r="I1480" i="1"/>
  <c r="I1481" i="1"/>
  <c r="I1482" i="1"/>
  <c r="I1483" i="1"/>
  <c r="I1484" i="1"/>
  <c r="I1485" i="1"/>
  <c r="I1486" i="1"/>
  <c r="I1487" i="1"/>
  <c r="I1488" i="1"/>
  <c r="I1489" i="1"/>
  <c r="I1490" i="1"/>
  <c r="I1491" i="1"/>
  <c r="I1492" i="1"/>
  <c r="I1493" i="1"/>
  <c r="I1494" i="1"/>
  <c r="I1495" i="1"/>
  <c r="I1496" i="1"/>
  <c r="I1497" i="1"/>
  <c r="I1498" i="1"/>
  <c r="I1499" i="1"/>
  <c r="I1500" i="1"/>
  <c r="I1501" i="1"/>
  <c r="I1502" i="1"/>
  <c r="I1503" i="1"/>
  <c r="I1504" i="1"/>
  <c r="I1505" i="1"/>
  <c r="I1506" i="1"/>
  <c r="I1507" i="1"/>
  <c r="I1508" i="1"/>
  <c r="I1509" i="1"/>
  <c r="I1510" i="1"/>
  <c r="I1511" i="1"/>
  <c r="I1512" i="1"/>
  <c r="I1513" i="1"/>
  <c r="I1514" i="1"/>
  <c r="I1515" i="1"/>
  <c r="I1516" i="1"/>
  <c r="I1517" i="1"/>
  <c r="I1518" i="1"/>
  <c r="I1519" i="1"/>
  <c r="I1520" i="1"/>
  <c r="I1521" i="1"/>
  <c r="I1522" i="1"/>
  <c r="I1523" i="1"/>
  <c r="I1524" i="1"/>
  <c r="I1525" i="1"/>
  <c r="I1526" i="1"/>
  <c r="I1527" i="1"/>
  <c r="I1528" i="1"/>
  <c r="I1529" i="1"/>
  <c r="I1530" i="1"/>
  <c r="I1531" i="1"/>
  <c r="I1532" i="1"/>
  <c r="I1533" i="1"/>
  <c r="I1534" i="1"/>
  <c r="I1535" i="1"/>
  <c r="I1536" i="1"/>
  <c r="I1537" i="1"/>
  <c r="I1538" i="1"/>
  <c r="I1539" i="1"/>
  <c r="I1540" i="1"/>
  <c r="I1541" i="1"/>
  <c r="I1542" i="1"/>
  <c r="I1543" i="1"/>
  <c r="I1544" i="1"/>
  <c r="I1545" i="1"/>
  <c r="I1546" i="1"/>
  <c r="I1547" i="1"/>
  <c r="I1548" i="1"/>
  <c r="I1549" i="1"/>
  <c r="I1550" i="1"/>
  <c r="I1551" i="1"/>
  <c r="I1552" i="1"/>
  <c r="I1553" i="1"/>
  <c r="I1554" i="1"/>
  <c r="I1555" i="1"/>
  <c r="I1556" i="1"/>
  <c r="I1557" i="1"/>
  <c r="I1558" i="1"/>
  <c r="I1559" i="1"/>
  <c r="I1560" i="1"/>
  <c r="I1561" i="1"/>
  <c r="I1562" i="1"/>
  <c r="I1563" i="1"/>
  <c r="I1564" i="1"/>
  <c r="I1565" i="1"/>
  <c r="I1566" i="1"/>
  <c r="I1567" i="1"/>
  <c r="I1568" i="1"/>
  <c r="I1569" i="1"/>
  <c r="I1570" i="1"/>
  <c r="I1571" i="1"/>
  <c r="I1572" i="1"/>
  <c r="I1573" i="1"/>
  <c r="I1574" i="1"/>
  <c r="I1575" i="1"/>
  <c r="I1576" i="1"/>
  <c r="I1577" i="1"/>
  <c r="I1578" i="1"/>
  <c r="I1579" i="1"/>
  <c r="I1580" i="1"/>
  <c r="I1581" i="1"/>
  <c r="I1582" i="1"/>
  <c r="I1583" i="1"/>
  <c r="I1584" i="1"/>
  <c r="I1585" i="1"/>
  <c r="I1586" i="1"/>
  <c r="I1587" i="1"/>
  <c r="I1588" i="1"/>
  <c r="I1589" i="1"/>
  <c r="I1590" i="1"/>
  <c r="I1591" i="1"/>
  <c r="I1592" i="1"/>
  <c r="I1593" i="1"/>
  <c r="I1594" i="1"/>
  <c r="I1595" i="1"/>
  <c r="I1596" i="1"/>
  <c r="I1597" i="1"/>
  <c r="I1598" i="1"/>
  <c r="I1599" i="1"/>
  <c r="I1600" i="1"/>
  <c r="I1601" i="1"/>
  <c r="I1602" i="1"/>
  <c r="I1603" i="1"/>
  <c r="I1604" i="1"/>
  <c r="I1605" i="1"/>
  <c r="I1606" i="1"/>
  <c r="I1607" i="1"/>
  <c r="I1608" i="1"/>
  <c r="I1609" i="1"/>
  <c r="I1610" i="1"/>
  <c r="I1611" i="1"/>
  <c r="I1612" i="1"/>
  <c r="I1613" i="1"/>
  <c r="I1614" i="1"/>
  <c r="I1615" i="1"/>
  <c r="I1616" i="1"/>
  <c r="I1617" i="1"/>
  <c r="I1618" i="1"/>
  <c r="I1619" i="1"/>
  <c r="I1620" i="1"/>
  <c r="I1621" i="1"/>
  <c r="I1622" i="1"/>
  <c r="I1623" i="1"/>
  <c r="I1624" i="1"/>
  <c r="I1625" i="1"/>
  <c r="I1626" i="1"/>
  <c r="I1627" i="1"/>
  <c r="I1628" i="1"/>
  <c r="I1629" i="1"/>
  <c r="I1630" i="1"/>
  <c r="I1631" i="1"/>
  <c r="I1632" i="1"/>
  <c r="I1633" i="1"/>
  <c r="I1634" i="1"/>
  <c r="I1635" i="1"/>
  <c r="I1636" i="1"/>
  <c r="I1637" i="1"/>
  <c r="I1638" i="1"/>
  <c r="I1639" i="1"/>
  <c r="I1640" i="1"/>
  <c r="I1641" i="1"/>
  <c r="I1642" i="1"/>
  <c r="I1643" i="1"/>
  <c r="I1644" i="1"/>
  <c r="I1645" i="1"/>
  <c r="I1646" i="1"/>
  <c r="I1647" i="1"/>
  <c r="I1648" i="1"/>
  <c r="I1649" i="1"/>
  <c r="I1650" i="1"/>
  <c r="I1651" i="1"/>
  <c r="I1652" i="1"/>
  <c r="I1653" i="1"/>
  <c r="I1654" i="1"/>
  <c r="I1655" i="1"/>
  <c r="I1656" i="1"/>
  <c r="I1657" i="1"/>
  <c r="I1658" i="1"/>
  <c r="I1659" i="1"/>
  <c r="I1660" i="1"/>
  <c r="I1661" i="1"/>
  <c r="I1662" i="1"/>
  <c r="I1663" i="1"/>
  <c r="I1664" i="1"/>
  <c r="I1665" i="1"/>
  <c r="I1666" i="1"/>
  <c r="I1667" i="1"/>
  <c r="I1668" i="1"/>
  <c r="I1669" i="1"/>
  <c r="I1670" i="1"/>
  <c r="I1671" i="1"/>
  <c r="I1672" i="1"/>
  <c r="I1673" i="1"/>
  <c r="I1674" i="1"/>
  <c r="I1675" i="1"/>
  <c r="I1676" i="1"/>
  <c r="I1677" i="1"/>
  <c r="I1678" i="1"/>
  <c r="I1679" i="1"/>
  <c r="I1680" i="1"/>
  <c r="I1681" i="1"/>
  <c r="I1682" i="1"/>
  <c r="I1683" i="1"/>
  <c r="I1684" i="1"/>
  <c r="I1685" i="1"/>
  <c r="I1686" i="1"/>
  <c r="I1687" i="1"/>
  <c r="I1688" i="1"/>
  <c r="I1689" i="1"/>
  <c r="I1690" i="1"/>
  <c r="I1691" i="1"/>
  <c r="I1692" i="1"/>
  <c r="I1693" i="1"/>
  <c r="I1694" i="1"/>
  <c r="I1695" i="1"/>
  <c r="AJ1723" i="1"/>
  <c r="AU1736" i="1"/>
  <c r="AJ1722" i="1"/>
  <c r="AK1722" i="1" s="1"/>
  <c r="AU1735" i="1"/>
  <c r="AJ1721" i="1"/>
  <c r="AL1721" i="1" s="1"/>
  <c r="AU1734" i="1"/>
  <c r="AJ1720" i="1"/>
  <c r="AK1720" i="1" s="1"/>
  <c r="AU1733" i="1"/>
  <c r="AJ1719" i="1"/>
  <c r="AK1719" i="1" s="1"/>
  <c r="AU1732" i="1"/>
  <c r="AJ1718" i="1"/>
  <c r="AU1731" i="1"/>
  <c r="AJ1717" i="1"/>
  <c r="AL1717" i="1" s="1"/>
  <c r="AU1730" i="1"/>
  <c r="AJ1716" i="1"/>
  <c r="AK1716" i="1" s="1"/>
  <c r="AU1729" i="1"/>
  <c r="AJ1715" i="1"/>
  <c r="AL1715" i="1" s="1"/>
  <c r="AU1728" i="1"/>
  <c r="AJ1714" i="1"/>
  <c r="AL1714" i="1" s="1"/>
  <c r="AU1727" i="1"/>
  <c r="AJ1713" i="1"/>
  <c r="AL1713" i="1" s="1"/>
  <c r="AU1726" i="1"/>
  <c r="AJ1712" i="1"/>
  <c r="AU1725" i="1"/>
  <c r="AJ1711" i="1"/>
  <c r="AU1724" i="1"/>
  <c r="AJ1710" i="1"/>
  <c r="AK1710" i="1" s="1"/>
  <c r="AU1723" i="1"/>
  <c r="AJ1709" i="1"/>
  <c r="AU1722" i="1"/>
  <c r="AJ1708" i="1"/>
  <c r="AU1721" i="1"/>
  <c r="AJ1707" i="1"/>
  <c r="AK1707" i="1" s="1"/>
  <c r="AU1720" i="1"/>
  <c r="AJ1706" i="1"/>
  <c r="AK1706" i="1" s="1"/>
  <c r="AU1719" i="1"/>
  <c r="Q2" i="15"/>
  <c r="AJ1705" i="1"/>
  <c r="AU1718" i="1"/>
  <c r="AJ1704" i="1"/>
  <c r="AL1704" i="1" s="1"/>
  <c r="AU1717" i="1"/>
  <c r="AJ1703" i="1"/>
  <c r="AL1703" i="1" s="1"/>
  <c r="AU1716" i="1"/>
  <c r="AJ1702" i="1"/>
  <c r="AU1715" i="1"/>
  <c r="AJ987" i="1"/>
  <c r="AK987" i="1" s="1"/>
  <c r="AJ988" i="1"/>
  <c r="AJ989" i="1"/>
  <c r="AJ990" i="1"/>
  <c r="AK990" i="1" s="1"/>
  <c r="AJ991" i="1"/>
  <c r="AK991" i="1" s="1"/>
  <c r="AJ992" i="1"/>
  <c r="AL992" i="1" s="1"/>
  <c r="AJ993" i="1"/>
  <c r="AJ994" i="1"/>
  <c r="AJ995" i="1"/>
  <c r="AL995" i="1" s="1"/>
  <c r="AJ996" i="1"/>
  <c r="AJ997" i="1"/>
  <c r="AJ998" i="1"/>
  <c r="AJ999" i="1"/>
  <c r="AJ1000" i="1"/>
  <c r="AL1000" i="1" s="1"/>
  <c r="AJ1001" i="1"/>
  <c r="AK1001" i="1" s="1"/>
  <c r="AJ1002" i="1"/>
  <c r="AJ1003" i="1"/>
  <c r="AJ1004" i="1"/>
  <c r="AJ1005" i="1"/>
  <c r="AJ1006" i="1"/>
  <c r="AJ1007" i="1"/>
  <c r="AJ1008" i="1"/>
  <c r="AJ1009" i="1"/>
  <c r="AJ1010" i="1"/>
  <c r="AL1010" i="1" s="1"/>
  <c r="AJ1011" i="1"/>
  <c r="AJ1012" i="1"/>
  <c r="AJ1013" i="1"/>
  <c r="AJ1014" i="1"/>
  <c r="AJ1015" i="1"/>
  <c r="AJ1016" i="1"/>
  <c r="AK1016" i="1" s="1"/>
  <c r="AJ1017" i="1"/>
  <c r="AJ1018" i="1"/>
  <c r="AJ1019" i="1"/>
  <c r="AJ1020" i="1"/>
  <c r="AL1020" i="1" s="1"/>
  <c r="AJ1021" i="1"/>
  <c r="AK1021" i="1" s="1"/>
  <c r="AJ1022" i="1"/>
  <c r="AJ1023" i="1"/>
  <c r="AJ1024" i="1"/>
  <c r="AJ1025" i="1"/>
  <c r="AL1025" i="1" s="1"/>
  <c r="AJ1026" i="1"/>
  <c r="AJ1027" i="1"/>
  <c r="AJ1028" i="1"/>
  <c r="AJ1029" i="1"/>
  <c r="AK1029" i="1" s="1"/>
  <c r="AJ1030" i="1"/>
  <c r="AJ1031" i="1"/>
  <c r="AJ1032" i="1"/>
  <c r="AJ1033" i="1"/>
  <c r="AJ1034" i="1"/>
  <c r="AL1034" i="1" s="1"/>
  <c r="AJ1035" i="1"/>
  <c r="AJ1036" i="1"/>
  <c r="AJ1037" i="1"/>
  <c r="AJ1038" i="1"/>
  <c r="AK1038" i="1" s="1"/>
  <c r="AJ1039" i="1"/>
  <c r="AJ1040" i="1"/>
  <c r="AJ1041" i="1"/>
  <c r="AJ1042" i="1"/>
  <c r="AJ1043" i="1"/>
  <c r="AJ1044" i="1"/>
  <c r="AK1044" i="1" s="1"/>
  <c r="AJ1045" i="1"/>
  <c r="AJ1046" i="1"/>
  <c r="AJ1047" i="1"/>
  <c r="AJ1048" i="1"/>
  <c r="AK1048" i="1" s="1"/>
  <c r="AJ1049" i="1"/>
  <c r="AJ1050" i="1"/>
  <c r="AJ1051" i="1"/>
  <c r="AL1051" i="1" s="1"/>
  <c r="AJ1052" i="1"/>
  <c r="AJ1053" i="1"/>
  <c r="AJ1054" i="1"/>
  <c r="AJ1055" i="1"/>
  <c r="AK1055" i="1" s="1"/>
  <c r="AJ1056" i="1"/>
  <c r="AJ1057" i="1"/>
  <c r="AJ1058" i="1"/>
  <c r="AJ1059" i="1"/>
  <c r="AJ1060" i="1"/>
  <c r="AK1060" i="1" s="1"/>
  <c r="AJ1061" i="1"/>
  <c r="AL1061" i="1" s="1"/>
  <c r="AJ1062" i="1"/>
  <c r="AJ1063" i="1"/>
  <c r="AJ1064" i="1"/>
  <c r="AJ1065" i="1"/>
  <c r="AL1065" i="1" s="1"/>
  <c r="AJ1066" i="1"/>
  <c r="AJ1067" i="1"/>
  <c r="AK1067" i="1" s="1"/>
  <c r="AJ1068" i="1"/>
  <c r="AJ1069" i="1"/>
  <c r="AJ1070" i="1"/>
  <c r="AJ1071" i="1"/>
  <c r="AJ1072" i="1"/>
  <c r="AJ1073" i="1"/>
  <c r="AK1073" i="1" s="1"/>
  <c r="AJ1074" i="1"/>
  <c r="AJ1075" i="1"/>
  <c r="AK1075" i="1" s="1"/>
  <c r="AJ1076" i="1"/>
  <c r="AJ1077" i="1"/>
  <c r="AJ1078" i="1"/>
  <c r="AJ1079" i="1"/>
  <c r="AL1079" i="1" s="1"/>
  <c r="AJ1080" i="1"/>
  <c r="AJ1081" i="1"/>
  <c r="AJ1082" i="1"/>
  <c r="AJ1083" i="1"/>
  <c r="AJ1084" i="1"/>
  <c r="AJ1085" i="1"/>
  <c r="AL1085" i="1" s="1"/>
  <c r="AJ1086" i="1"/>
  <c r="AJ1087" i="1"/>
  <c r="AK1087" i="1" s="1"/>
  <c r="AJ1088" i="1"/>
  <c r="AJ1089" i="1"/>
  <c r="AK1089" i="1" s="1"/>
  <c r="AJ1090" i="1"/>
  <c r="AJ1091" i="1"/>
  <c r="AJ1092" i="1"/>
  <c r="AJ1093" i="1"/>
  <c r="AK1093" i="1" s="1"/>
  <c r="AJ1094" i="1"/>
  <c r="AJ1095" i="1"/>
  <c r="AJ1096" i="1"/>
  <c r="AJ1097" i="1"/>
  <c r="AJ1098" i="1"/>
  <c r="AJ1099" i="1"/>
  <c r="AL1099" i="1" s="1"/>
  <c r="AJ1100" i="1"/>
  <c r="AJ1101" i="1"/>
  <c r="AJ1102" i="1"/>
  <c r="AJ1103" i="1"/>
  <c r="AJ1104" i="1"/>
  <c r="AJ1105" i="1"/>
  <c r="AJ1106" i="1"/>
  <c r="AJ1107" i="1"/>
  <c r="AJ1108" i="1"/>
  <c r="AJ1109" i="1"/>
  <c r="AJ1110" i="1"/>
  <c r="AJ1111" i="1"/>
  <c r="AL1111" i="1" s="1"/>
  <c r="AJ1112" i="1"/>
  <c r="AK1112" i="1" s="1"/>
  <c r="AJ1113" i="1"/>
  <c r="AK1113" i="1" s="1"/>
  <c r="AJ1114" i="1"/>
  <c r="AL1114" i="1" s="1"/>
  <c r="AJ1115" i="1"/>
  <c r="AJ1116" i="1"/>
  <c r="AL1116" i="1" s="1"/>
  <c r="AJ1117" i="1"/>
  <c r="AJ1118" i="1"/>
  <c r="AJ1119" i="1"/>
  <c r="AJ1120" i="1"/>
  <c r="AJ1121" i="1"/>
  <c r="AK1121" i="1" s="1"/>
  <c r="AJ1122" i="1"/>
  <c r="AJ1123" i="1"/>
  <c r="AL1123" i="1" s="1"/>
  <c r="AJ1124" i="1"/>
  <c r="AK1124" i="1" s="1"/>
  <c r="AJ1125" i="1"/>
  <c r="AK1125" i="1" s="1"/>
  <c r="AJ1126" i="1"/>
  <c r="AL1126" i="1" s="1"/>
  <c r="AJ1127" i="1"/>
  <c r="AJ1128" i="1"/>
  <c r="AL1128" i="1" s="1"/>
  <c r="AJ1129" i="1"/>
  <c r="AJ1130" i="1"/>
  <c r="AJ1131" i="1"/>
  <c r="AJ1132" i="1"/>
  <c r="AK1132" i="1" s="1"/>
  <c r="AJ1133" i="1"/>
  <c r="AJ1134" i="1"/>
  <c r="AJ1135" i="1"/>
  <c r="AJ1136" i="1"/>
  <c r="AJ1137" i="1"/>
  <c r="AJ1138" i="1"/>
  <c r="AL1138" i="1" s="1"/>
  <c r="AJ1139" i="1"/>
  <c r="AL1139" i="1" s="1"/>
  <c r="AJ1140" i="1"/>
  <c r="AJ1141" i="1"/>
  <c r="AJ1142" i="1"/>
  <c r="AK1142" i="1" s="1"/>
  <c r="AJ1143" i="1"/>
  <c r="AL1143" i="1" s="1"/>
  <c r="AJ1144" i="1"/>
  <c r="AL1144" i="1" s="1"/>
  <c r="AJ1145" i="1"/>
  <c r="AJ1146" i="1"/>
  <c r="AK1146" i="1" s="1"/>
  <c r="AJ1147" i="1"/>
  <c r="AJ1148" i="1"/>
  <c r="AJ1149" i="1"/>
  <c r="AK1149" i="1" s="1"/>
  <c r="AJ1150" i="1"/>
  <c r="AJ1151" i="1"/>
  <c r="AJ1152" i="1"/>
  <c r="AJ1153" i="1"/>
  <c r="AJ1154" i="1"/>
  <c r="AK1154" i="1" s="1"/>
  <c r="AJ1155" i="1"/>
  <c r="AJ1156" i="1"/>
  <c r="AK1156" i="1" s="1"/>
  <c r="AJ1157" i="1"/>
  <c r="AJ1158" i="1"/>
  <c r="AJ1159" i="1"/>
  <c r="AJ1160" i="1"/>
  <c r="AJ1161" i="1"/>
  <c r="AJ1162" i="1"/>
  <c r="AK1162" i="1" s="1"/>
  <c r="AJ1163" i="1"/>
  <c r="AK1163" i="1" s="1"/>
  <c r="AJ1164" i="1"/>
  <c r="AL1164" i="1" s="1"/>
  <c r="AJ1165" i="1"/>
  <c r="AK1165" i="1" s="1"/>
  <c r="AJ1166" i="1"/>
  <c r="AL1166" i="1" s="1"/>
  <c r="AJ1167" i="1"/>
  <c r="AL1167" i="1" s="1"/>
  <c r="AJ1168" i="1"/>
  <c r="AJ1169" i="1"/>
  <c r="AL1169" i="1" s="1"/>
  <c r="AJ1170" i="1"/>
  <c r="AL1170" i="1" s="1"/>
  <c r="AJ1171" i="1"/>
  <c r="AL1171" i="1" s="1"/>
  <c r="AJ1172" i="1"/>
  <c r="AJ1173" i="1"/>
  <c r="AJ1174" i="1"/>
  <c r="AL1174" i="1" s="1"/>
  <c r="AJ1175" i="1"/>
  <c r="AK1175" i="1" s="1"/>
  <c r="AJ1176" i="1"/>
  <c r="AL1176" i="1" s="1"/>
  <c r="AJ1177" i="1"/>
  <c r="AK1177" i="1" s="1"/>
  <c r="AJ1178" i="1"/>
  <c r="AJ1179" i="1"/>
  <c r="AJ1180" i="1"/>
  <c r="AJ1181" i="1"/>
  <c r="AJ1182" i="1"/>
  <c r="AL1182" i="1" s="1"/>
  <c r="AJ1183" i="1"/>
  <c r="AJ1184" i="1"/>
  <c r="AK1184" i="1" s="1"/>
  <c r="AJ1185" i="1"/>
  <c r="AJ1186" i="1"/>
  <c r="AK1186" i="1" s="1"/>
  <c r="AJ1187" i="1"/>
  <c r="AK1187" i="1" s="1"/>
  <c r="AJ1188" i="1"/>
  <c r="AJ1189" i="1"/>
  <c r="AJ1190" i="1"/>
  <c r="AJ1191" i="1"/>
  <c r="AL1191" i="1" s="1"/>
  <c r="AJ1192" i="1"/>
  <c r="AJ1193" i="1"/>
  <c r="AL1193" i="1" s="1"/>
  <c r="AJ1194" i="1"/>
  <c r="AJ1195" i="1"/>
  <c r="AJ1196" i="1"/>
  <c r="AJ1197" i="1"/>
  <c r="AL1197" i="1" s="1"/>
  <c r="AJ1198" i="1"/>
  <c r="AJ1199" i="1"/>
  <c r="AJ1200" i="1"/>
  <c r="AL1200" i="1" s="1"/>
  <c r="AJ1201" i="1"/>
  <c r="AJ1202" i="1"/>
  <c r="AJ1203" i="1"/>
  <c r="AJ1204" i="1"/>
  <c r="AJ1205" i="1"/>
  <c r="AL1205" i="1" s="1"/>
  <c r="AJ1206" i="1"/>
  <c r="AJ1207" i="1"/>
  <c r="AJ1208" i="1"/>
  <c r="AJ1209" i="1"/>
  <c r="AJ1210" i="1"/>
  <c r="AL1210" i="1" s="1"/>
  <c r="AJ1211" i="1"/>
  <c r="AJ1212" i="1"/>
  <c r="AJ1213" i="1"/>
  <c r="AK1213" i="1" s="1"/>
  <c r="AJ1214" i="1"/>
  <c r="AJ1215" i="1"/>
  <c r="AJ1216" i="1"/>
  <c r="AJ1217" i="1"/>
  <c r="AJ1218" i="1"/>
  <c r="AJ1219" i="1"/>
  <c r="AJ1220" i="1"/>
  <c r="AJ1221" i="1"/>
  <c r="AJ1222" i="1"/>
  <c r="AL1222" i="1" s="1"/>
  <c r="AJ1223" i="1"/>
  <c r="AK1223" i="1" s="1"/>
  <c r="AJ1224" i="1"/>
  <c r="AJ1225" i="1"/>
  <c r="AJ1226" i="1"/>
  <c r="AJ1227" i="1"/>
  <c r="AL1227" i="1" s="1"/>
  <c r="AJ1228" i="1"/>
  <c r="AJ1229" i="1"/>
  <c r="AJ1230" i="1"/>
  <c r="AJ1231" i="1"/>
  <c r="AL1231" i="1" s="1"/>
  <c r="AJ1232" i="1"/>
  <c r="AJ1233" i="1"/>
  <c r="AJ1234" i="1"/>
  <c r="AJ1235" i="1"/>
  <c r="AJ1236" i="1"/>
  <c r="AJ1237" i="1"/>
  <c r="AJ1238" i="1"/>
  <c r="AK1238" i="1" s="1"/>
  <c r="AJ1239" i="1"/>
  <c r="AJ1240" i="1"/>
  <c r="AL1240" i="1" s="1"/>
  <c r="AJ1241" i="1"/>
  <c r="AJ1242" i="1"/>
  <c r="AJ1243" i="1"/>
  <c r="AJ1244" i="1"/>
  <c r="AL1244" i="1" s="1"/>
  <c r="AJ1245" i="1"/>
  <c r="AK1245" i="1" s="1"/>
  <c r="AJ1246" i="1"/>
  <c r="AJ1247" i="1"/>
  <c r="AK1247" i="1" s="1"/>
  <c r="AJ1248" i="1"/>
  <c r="AJ1249" i="1"/>
  <c r="AJ1250" i="1"/>
  <c r="AJ1251" i="1"/>
  <c r="AJ1252" i="1"/>
  <c r="AJ1253" i="1"/>
  <c r="AJ1254" i="1"/>
  <c r="AJ1255" i="1"/>
  <c r="AJ1256" i="1"/>
  <c r="AJ1257" i="1"/>
  <c r="AJ1258" i="1"/>
  <c r="AK1258" i="1" s="1"/>
  <c r="AJ1259" i="1"/>
  <c r="AJ1260" i="1"/>
  <c r="AK1260" i="1" s="1"/>
  <c r="AJ1261" i="1"/>
  <c r="AJ1262" i="1"/>
  <c r="AK1262" i="1" s="1"/>
  <c r="AJ1263" i="1"/>
  <c r="AJ1264" i="1"/>
  <c r="AJ1265" i="1"/>
  <c r="AJ1266" i="1"/>
  <c r="AJ1267" i="1"/>
  <c r="AJ1268" i="1"/>
  <c r="AK1268" i="1" s="1"/>
  <c r="AJ1269" i="1"/>
  <c r="AJ1270" i="1"/>
  <c r="AJ1271" i="1"/>
  <c r="AJ1272" i="1"/>
  <c r="AJ1273" i="1"/>
  <c r="AJ1274" i="1"/>
  <c r="AK1274" i="1" s="1"/>
  <c r="AJ1275" i="1"/>
  <c r="AJ1276" i="1"/>
  <c r="AJ1277" i="1"/>
  <c r="AJ1278" i="1"/>
  <c r="AJ1279" i="1"/>
  <c r="AJ1280" i="1"/>
  <c r="AL1280" i="1" s="1"/>
  <c r="AJ1281" i="1"/>
  <c r="AJ1282" i="1"/>
  <c r="AK1282" i="1" s="1"/>
  <c r="AJ1283" i="1"/>
  <c r="AJ1284" i="1"/>
  <c r="AJ1285" i="1"/>
  <c r="AJ1286" i="1"/>
  <c r="AL1286" i="1" s="1"/>
  <c r="AJ1287" i="1"/>
  <c r="AJ1288" i="1"/>
  <c r="AJ1289" i="1"/>
  <c r="AJ1290" i="1"/>
  <c r="AJ1291" i="1"/>
  <c r="AJ1292" i="1"/>
  <c r="AJ1293" i="1"/>
  <c r="AJ1294" i="1"/>
  <c r="AJ1295" i="1"/>
  <c r="AJ1296" i="1"/>
  <c r="AK1296" i="1" s="1"/>
  <c r="AJ1297" i="1"/>
  <c r="AK1297" i="1" s="1"/>
  <c r="AJ1298" i="1"/>
  <c r="AK1298" i="1" s="1"/>
  <c r="AJ1299" i="1"/>
  <c r="AK1299" i="1" s="1"/>
  <c r="AJ1300" i="1"/>
  <c r="AJ1301" i="1"/>
  <c r="AL1301" i="1" s="1"/>
  <c r="AJ1302" i="1"/>
  <c r="AJ1303" i="1"/>
  <c r="AL1303" i="1" s="1"/>
  <c r="AJ1304" i="1"/>
  <c r="AJ1305" i="1"/>
  <c r="AJ1306" i="1"/>
  <c r="AJ1307" i="1"/>
  <c r="AK1307" i="1" s="1"/>
  <c r="AJ1308" i="1"/>
  <c r="AJ1309" i="1"/>
  <c r="AJ1310" i="1"/>
  <c r="AJ1311" i="1"/>
  <c r="AJ1312" i="1"/>
  <c r="AJ1313" i="1"/>
  <c r="AL1313" i="1" s="1"/>
  <c r="AJ1314" i="1"/>
  <c r="AJ1315" i="1"/>
  <c r="AJ1316" i="1"/>
  <c r="AJ1317" i="1"/>
  <c r="AJ1318" i="1"/>
  <c r="AJ1319" i="1"/>
  <c r="AJ1320" i="1"/>
  <c r="AJ1321" i="1"/>
  <c r="AL1321" i="1" s="1"/>
  <c r="AJ1322" i="1"/>
  <c r="AJ1323" i="1"/>
  <c r="AJ1324" i="1"/>
  <c r="AL1324" i="1" s="1"/>
  <c r="AJ1325" i="1"/>
  <c r="AJ1326" i="1"/>
  <c r="AJ1327" i="1"/>
  <c r="AL1327" i="1" s="1"/>
  <c r="AJ1328" i="1"/>
  <c r="AJ1329" i="1"/>
  <c r="AJ1330" i="1"/>
  <c r="AL1330" i="1" s="1"/>
  <c r="AJ1331" i="1"/>
  <c r="AJ1332" i="1"/>
  <c r="AL1332" i="1" s="1"/>
  <c r="AJ1333" i="1"/>
  <c r="AJ1334" i="1"/>
  <c r="AL1334" i="1" s="1"/>
  <c r="AJ1335" i="1"/>
  <c r="AJ1336" i="1"/>
  <c r="AK1336" i="1" s="1"/>
  <c r="AJ1337" i="1"/>
  <c r="AJ1338" i="1"/>
  <c r="AJ1339" i="1"/>
  <c r="AJ1340" i="1"/>
  <c r="AJ1341" i="1"/>
  <c r="AJ1342" i="1"/>
  <c r="AJ1343" i="1"/>
  <c r="AJ1344" i="1"/>
  <c r="AK1344" i="1" s="1"/>
  <c r="AJ1345" i="1"/>
  <c r="AJ1346" i="1"/>
  <c r="AL1346" i="1" s="1"/>
  <c r="AJ1347" i="1"/>
  <c r="AJ1348" i="1"/>
  <c r="AL1348" i="1" s="1"/>
  <c r="AJ1349" i="1"/>
  <c r="AJ1350" i="1"/>
  <c r="AJ1351" i="1"/>
  <c r="AJ1352" i="1"/>
  <c r="AJ1353" i="1"/>
  <c r="AJ1354" i="1"/>
  <c r="AL1354" i="1" s="1"/>
  <c r="AJ1355" i="1"/>
  <c r="AJ1356" i="1"/>
  <c r="AK1356" i="1" s="1"/>
  <c r="AJ1357" i="1"/>
  <c r="AJ1358" i="1"/>
  <c r="AK1358" i="1" s="1"/>
  <c r="AJ1359" i="1"/>
  <c r="AJ1360" i="1"/>
  <c r="AL1360" i="1" s="1"/>
  <c r="AJ1361" i="1"/>
  <c r="AJ1362" i="1"/>
  <c r="AJ1363" i="1"/>
  <c r="AJ1364" i="1"/>
  <c r="AK1364" i="1" s="1"/>
  <c r="AJ1365" i="1"/>
  <c r="AK1365" i="1" s="1"/>
  <c r="AJ1366" i="1"/>
  <c r="AJ1367" i="1"/>
  <c r="AJ1368" i="1"/>
  <c r="AK1368" i="1" s="1"/>
  <c r="AJ1369" i="1"/>
  <c r="AJ1370" i="1"/>
  <c r="AJ1371" i="1"/>
  <c r="AL1371" i="1" s="1"/>
  <c r="AJ1372" i="1"/>
  <c r="AJ1373" i="1"/>
  <c r="AJ1374" i="1"/>
  <c r="AJ1375" i="1"/>
  <c r="AK1375" i="1" s="1"/>
  <c r="AJ1376" i="1"/>
  <c r="AJ1377" i="1"/>
  <c r="AL1377" i="1" s="1"/>
  <c r="AJ1378" i="1"/>
  <c r="AJ1379" i="1"/>
  <c r="AJ1380" i="1"/>
  <c r="AL1380" i="1" s="1"/>
  <c r="AJ1381" i="1"/>
  <c r="AJ1382" i="1"/>
  <c r="AJ1383" i="1"/>
  <c r="AJ1384" i="1"/>
  <c r="AK1384" i="1" s="1"/>
  <c r="AJ1385" i="1"/>
  <c r="AJ1386" i="1"/>
  <c r="AJ1387" i="1"/>
  <c r="AK1387" i="1" s="1"/>
  <c r="AJ1388" i="1"/>
  <c r="AJ1389" i="1"/>
  <c r="AJ1390" i="1"/>
  <c r="AL1390" i="1" s="1"/>
  <c r="AJ1391" i="1"/>
  <c r="AK1391" i="1" s="1"/>
  <c r="AJ1392" i="1"/>
  <c r="AK1392" i="1" s="1"/>
  <c r="AJ1393" i="1"/>
  <c r="AJ1394" i="1"/>
  <c r="AL1394" i="1" s="1"/>
  <c r="AJ1395" i="1"/>
  <c r="AK1395" i="1" s="1"/>
  <c r="AJ1396" i="1"/>
  <c r="AL1396" i="1" s="1"/>
  <c r="AJ1397" i="1"/>
  <c r="AJ1398" i="1"/>
  <c r="AJ1399" i="1"/>
  <c r="AJ1400" i="1"/>
  <c r="AJ1401" i="1"/>
  <c r="AL1401" i="1" s="1"/>
  <c r="AJ1402" i="1"/>
  <c r="AJ1403" i="1"/>
  <c r="AJ1404" i="1"/>
  <c r="AL1404" i="1" s="1"/>
  <c r="AJ1405" i="1"/>
  <c r="AJ1406" i="1"/>
  <c r="AJ1407" i="1"/>
  <c r="AJ1408" i="1"/>
  <c r="AK1408" i="1" s="1"/>
  <c r="AJ1409" i="1"/>
  <c r="AJ1410" i="1"/>
  <c r="AJ1411" i="1"/>
  <c r="AJ1412" i="1"/>
  <c r="AL1412" i="1" s="1"/>
  <c r="AJ1413" i="1"/>
  <c r="AJ1414" i="1"/>
  <c r="AJ1415" i="1"/>
  <c r="AJ1416" i="1"/>
  <c r="AJ1417" i="1"/>
  <c r="AJ1418" i="1"/>
  <c r="AJ1419" i="1"/>
  <c r="AK1419" i="1" s="1"/>
  <c r="AJ1420" i="1"/>
  <c r="AK1420" i="1" s="1"/>
  <c r="AJ1421" i="1"/>
  <c r="AJ1422" i="1"/>
  <c r="AL1422" i="1" s="1"/>
  <c r="AJ1423" i="1"/>
  <c r="AJ1424" i="1"/>
  <c r="AJ1425" i="1"/>
  <c r="AJ1426" i="1"/>
  <c r="AJ1427" i="1"/>
  <c r="AJ1428" i="1"/>
  <c r="AJ1429" i="1"/>
  <c r="AK1429" i="1" s="1"/>
  <c r="AJ1430" i="1"/>
  <c r="AJ1431" i="1"/>
  <c r="AJ1432" i="1"/>
  <c r="AJ1433" i="1"/>
  <c r="AJ1434" i="1"/>
  <c r="AL1434" i="1" s="1"/>
  <c r="AJ1435" i="1"/>
  <c r="AL1435" i="1" s="1"/>
  <c r="AJ1436" i="1"/>
  <c r="AJ1437" i="1"/>
  <c r="AL1437" i="1" s="1"/>
  <c r="AJ1438" i="1"/>
  <c r="AJ1439" i="1"/>
  <c r="AJ1440" i="1"/>
  <c r="AL1440" i="1" s="1"/>
  <c r="AJ1441" i="1"/>
  <c r="AK1441" i="1" s="1"/>
  <c r="AJ1442" i="1"/>
  <c r="AJ1443" i="1"/>
  <c r="AJ1444" i="1"/>
  <c r="AJ1445" i="1"/>
  <c r="AJ1446" i="1"/>
  <c r="AK1446" i="1" s="1"/>
  <c r="AJ1447" i="1"/>
  <c r="AL1447" i="1" s="1"/>
  <c r="AJ1448" i="1"/>
  <c r="AJ1449" i="1"/>
  <c r="AL1449" i="1" s="1"/>
  <c r="AJ1450" i="1"/>
  <c r="AJ1451" i="1"/>
  <c r="AJ1452" i="1"/>
  <c r="AL1452" i="1" s="1"/>
  <c r="AJ1453" i="1"/>
  <c r="AJ1454" i="1"/>
  <c r="AJ1455" i="1"/>
  <c r="AJ1456" i="1"/>
  <c r="AL1456" i="1" s="1"/>
  <c r="AJ1457" i="1"/>
  <c r="AK1457" i="1" s="1"/>
  <c r="AJ1458" i="1"/>
  <c r="AJ1459" i="1"/>
  <c r="AK1459" i="1" s="1"/>
  <c r="AJ1460" i="1"/>
  <c r="AK1460" i="1" s="1"/>
  <c r="AJ1461" i="1"/>
  <c r="AJ1462" i="1"/>
  <c r="AK1462" i="1" s="1"/>
  <c r="AJ1463" i="1"/>
  <c r="AJ1464" i="1"/>
  <c r="AJ1465" i="1"/>
  <c r="AL1465" i="1" s="1"/>
  <c r="AJ1466" i="1"/>
  <c r="AJ1467" i="1"/>
  <c r="AL1467" i="1" s="1"/>
  <c r="AJ1468" i="1"/>
  <c r="AL1468" i="1" s="1"/>
  <c r="AJ1469" i="1"/>
  <c r="AJ1470" i="1"/>
  <c r="AL1470" i="1" s="1"/>
  <c r="AJ1471" i="1"/>
  <c r="AL1471" i="1" s="1"/>
  <c r="AJ1472" i="1"/>
  <c r="AL1472" i="1" s="1"/>
  <c r="AJ1473" i="1"/>
  <c r="AJ1474" i="1"/>
  <c r="AJ1475" i="1"/>
  <c r="AJ1476" i="1"/>
  <c r="AJ1477" i="1"/>
  <c r="AJ1478" i="1"/>
  <c r="AJ1479" i="1"/>
  <c r="AK1479" i="1" s="1"/>
  <c r="AJ1480" i="1"/>
  <c r="AJ1481" i="1"/>
  <c r="AK1481" i="1" s="1"/>
  <c r="AJ1482" i="1"/>
  <c r="AJ1483" i="1"/>
  <c r="AJ1484" i="1"/>
  <c r="AJ1485" i="1"/>
  <c r="AJ1486" i="1"/>
  <c r="AJ1487" i="1"/>
  <c r="AJ1488" i="1"/>
  <c r="AJ1489" i="1"/>
  <c r="AJ1490" i="1"/>
  <c r="AJ1491" i="1"/>
  <c r="AJ1492" i="1"/>
  <c r="AJ1493" i="1"/>
  <c r="AJ1494" i="1"/>
  <c r="AK1494" i="1" s="1"/>
  <c r="AJ1495" i="1"/>
  <c r="AJ1496" i="1"/>
  <c r="AK1496" i="1" s="1"/>
  <c r="AJ1497" i="1"/>
  <c r="AJ1498" i="1"/>
  <c r="AJ1499" i="1"/>
  <c r="AJ1500" i="1"/>
  <c r="AJ1501" i="1"/>
  <c r="AJ1502" i="1"/>
  <c r="AL1502" i="1" s="1"/>
  <c r="AJ1503" i="1"/>
  <c r="AJ1504" i="1"/>
  <c r="AJ1505" i="1"/>
  <c r="AK1505" i="1" s="1"/>
  <c r="AJ1506" i="1"/>
  <c r="AJ1507" i="1"/>
  <c r="AJ1508" i="1"/>
  <c r="AJ1509" i="1"/>
  <c r="AJ1510" i="1"/>
  <c r="AJ1511" i="1"/>
  <c r="AL1511" i="1" s="1"/>
  <c r="AJ1512" i="1"/>
  <c r="AJ1513" i="1"/>
  <c r="AJ1514" i="1"/>
  <c r="AJ1515" i="1"/>
  <c r="AJ1516" i="1"/>
  <c r="AL1516" i="1" s="1"/>
  <c r="AJ1517" i="1"/>
  <c r="AL1517" i="1" s="1"/>
  <c r="AJ1518" i="1"/>
  <c r="AK1518" i="1" s="1"/>
  <c r="AJ1519" i="1"/>
  <c r="AK1519" i="1" s="1"/>
  <c r="AJ1520" i="1"/>
  <c r="AJ1521" i="1"/>
  <c r="AL1521" i="1" s="1"/>
  <c r="AJ1522" i="1"/>
  <c r="AL1522" i="1" s="1"/>
  <c r="AJ1523" i="1"/>
  <c r="AL1523" i="1" s="1"/>
  <c r="AJ1524" i="1"/>
  <c r="AJ1525" i="1"/>
  <c r="AJ1526" i="1"/>
  <c r="AK1526" i="1" s="1"/>
  <c r="AJ1527" i="1"/>
  <c r="AJ1528" i="1"/>
  <c r="AJ1529" i="1"/>
  <c r="AJ1530" i="1"/>
  <c r="AJ1531" i="1"/>
  <c r="AL1531" i="1" s="1"/>
  <c r="AJ1532" i="1"/>
  <c r="AJ1533" i="1"/>
  <c r="AJ1534" i="1"/>
  <c r="AJ1535" i="1"/>
  <c r="AJ1536" i="1"/>
  <c r="AK1536" i="1" s="1"/>
  <c r="AJ1537" i="1"/>
  <c r="AJ1538" i="1"/>
  <c r="AK1538" i="1" s="1"/>
  <c r="AJ1539" i="1"/>
  <c r="AJ1540" i="1"/>
  <c r="AL1540" i="1" s="1"/>
  <c r="AJ1541" i="1"/>
  <c r="AJ1542" i="1"/>
  <c r="AL1542" i="1" s="1"/>
  <c r="AJ1543" i="1"/>
  <c r="AJ1544" i="1"/>
  <c r="AK1544" i="1" s="1"/>
  <c r="AJ1545" i="1"/>
  <c r="AL1545" i="1" s="1"/>
  <c r="AJ1546" i="1"/>
  <c r="AJ1547" i="1"/>
  <c r="AJ1548" i="1"/>
  <c r="AJ1549" i="1"/>
  <c r="AL1549" i="1" s="1"/>
  <c r="AJ1550" i="1"/>
  <c r="AJ1551" i="1"/>
  <c r="AJ1552" i="1"/>
  <c r="AJ1553" i="1"/>
  <c r="AL1553" i="1" s="1"/>
  <c r="AJ1554" i="1"/>
  <c r="AL1554" i="1" s="1"/>
  <c r="AJ1555" i="1"/>
  <c r="AL1555" i="1" s="1"/>
  <c r="AJ1556" i="1"/>
  <c r="AK1556" i="1" s="1"/>
  <c r="AJ1557" i="1"/>
  <c r="AL1557" i="1" s="1"/>
  <c r="AJ1558" i="1"/>
  <c r="AL1558" i="1" s="1"/>
  <c r="AJ1559" i="1"/>
  <c r="AL1559" i="1" s="1"/>
  <c r="AJ1560" i="1"/>
  <c r="AK1560" i="1" s="1"/>
  <c r="AJ1561" i="1"/>
  <c r="AL1561" i="1" s="1"/>
  <c r="AJ1562" i="1"/>
  <c r="AJ1563" i="1"/>
  <c r="AJ1564" i="1"/>
  <c r="AJ1565" i="1"/>
  <c r="AK1565" i="1" s="1"/>
  <c r="AJ1566" i="1"/>
  <c r="AK1566" i="1" s="1"/>
  <c r="AJ1567" i="1"/>
  <c r="AL1567" i="1" s="1"/>
  <c r="AJ1568" i="1"/>
  <c r="AJ1569" i="1"/>
  <c r="AJ1570" i="1"/>
  <c r="AJ1571" i="1"/>
  <c r="AK1571" i="1" s="1"/>
  <c r="AJ1572" i="1"/>
  <c r="AJ1573" i="1"/>
  <c r="AJ1574" i="1"/>
  <c r="AK1574" i="1" s="1"/>
  <c r="AJ1575" i="1"/>
  <c r="AL1575" i="1" s="1"/>
  <c r="AJ1576" i="1"/>
  <c r="AJ1577" i="1"/>
  <c r="AK1577" i="1" s="1"/>
  <c r="AJ1578" i="1"/>
  <c r="AK1578" i="1" s="1"/>
  <c r="AJ1579" i="1"/>
  <c r="AL1579" i="1" s="1"/>
  <c r="AJ1580" i="1"/>
  <c r="AL1580" i="1" s="1"/>
  <c r="AJ1581" i="1"/>
  <c r="AJ1582" i="1"/>
  <c r="AJ1583" i="1"/>
  <c r="AJ1584" i="1"/>
  <c r="AJ1585" i="1"/>
  <c r="AJ1586" i="1"/>
  <c r="AK1586" i="1" s="1"/>
  <c r="AJ1587" i="1"/>
  <c r="AJ1588" i="1"/>
  <c r="AJ1589" i="1"/>
  <c r="AJ1590" i="1"/>
  <c r="AJ1591" i="1"/>
  <c r="AJ1592" i="1"/>
  <c r="AJ1593" i="1"/>
  <c r="AK1593" i="1" s="1"/>
  <c r="AJ1594" i="1"/>
  <c r="AJ1595" i="1"/>
  <c r="AJ1596" i="1"/>
  <c r="AK1596" i="1" s="1"/>
  <c r="AJ1597" i="1"/>
  <c r="AJ1598" i="1"/>
  <c r="AJ1599" i="1"/>
  <c r="AJ1600" i="1"/>
  <c r="AJ1601" i="1"/>
  <c r="AL1601" i="1" s="1"/>
  <c r="AJ1602" i="1"/>
  <c r="AK1602" i="1" s="1"/>
  <c r="AJ1603" i="1"/>
  <c r="AL1603" i="1" s="1"/>
  <c r="AJ1604" i="1"/>
  <c r="AJ1605" i="1"/>
  <c r="AJ1606" i="1"/>
  <c r="AL1606" i="1" s="1"/>
  <c r="AJ1607" i="1"/>
  <c r="AJ1608" i="1"/>
  <c r="AJ1609" i="1"/>
  <c r="AK1609" i="1" s="1"/>
  <c r="AJ1610" i="1"/>
  <c r="AJ1611" i="1"/>
  <c r="AJ1612" i="1"/>
  <c r="AK1612" i="1" s="1"/>
  <c r="AJ1613" i="1"/>
  <c r="AK1613" i="1" s="1"/>
  <c r="AJ1614" i="1"/>
  <c r="AL1614" i="1" s="1"/>
  <c r="AJ1615" i="1"/>
  <c r="AL1615" i="1" s="1"/>
  <c r="AJ1616" i="1"/>
  <c r="AJ1617" i="1"/>
  <c r="AL1617" i="1" s="1"/>
  <c r="AJ1618" i="1"/>
  <c r="AJ1619" i="1"/>
  <c r="AJ1620" i="1"/>
  <c r="AJ1621" i="1"/>
  <c r="AJ1622" i="1"/>
  <c r="AL1622" i="1" s="1"/>
  <c r="AJ1623" i="1"/>
  <c r="AJ1624" i="1"/>
  <c r="AJ1625" i="1"/>
  <c r="AJ1626" i="1"/>
  <c r="AK1626" i="1" s="1"/>
  <c r="AJ1627" i="1"/>
  <c r="AJ1628" i="1"/>
  <c r="AL1628" i="1" s="1"/>
  <c r="AJ1629" i="1"/>
  <c r="AK1629" i="1" s="1"/>
  <c r="AJ1630" i="1"/>
  <c r="AK1630" i="1" s="1"/>
  <c r="AJ1631" i="1"/>
  <c r="AJ1632" i="1"/>
  <c r="AJ1633" i="1"/>
  <c r="AK1633" i="1" s="1"/>
  <c r="AJ1634" i="1"/>
  <c r="AJ1635" i="1"/>
  <c r="AJ1636" i="1"/>
  <c r="AK1636" i="1" s="1"/>
  <c r="AJ1637" i="1"/>
  <c r="AJ1638" i="1"/>
  <c r="AJ1639" i="1"/>
  <c r="AJ1640" i="1"/>
  <c r="AJ1641" i="1"/>
  <c r="AJ1642" i="1"/>
  <c r="AK1642" i="1" s="1"/>
  <c r="AJ1643" i="1"/>
  <c r="AL1643" i="1" s="1"/>
  <c r="AJ1644" i="1"/>
  <c r="AK1644" i="1" s="1"/>
  <c r="AJ1645" i="1"/>
  <c r="AL1645" i="1" s="1"/>
  <c r="AJ1646" i="1"/>
  <c r="AK1646" i="1" s="1"/>
  <c r="AJ1647" i="1"/>
  <c r="AL1647" i="1" s="1"/>
  <c r="AJ1648" i="1"/>
  <c r="AJ1649" i="1"/>
  <c r="AL1649" i="1" s="1"/>
  <c r="AJ1650" i="1"/>
  <c r="AJ1651" i="1"/>
  <c r="AL1651" i="1" s="1"/>
  <c r="AJ1652" i="1"/>
  <c r="AJ1653" i="1"/>
  <c r="AJ1654" i="1"/>
  <c r="AJ1655" i="1"/>
  <c r="AJ1656" i="1"/>
  <c r="AJ1657" i="1"/>
  <c r="AL1657" i="1" s="1"/>
  <c r="AJ1658" i="1"/>
  <c r="AJ1659" i="1"/>
  <c r="AK1659" i="1" s="1"/>
  <c r="AJ1660" i="1"/>
  <c r="AJ1661" i="1"/>
  <c r="AJ1662" i="1"/>
  <c r="AJ1663" i="1"/>
  <c r="AJ1664" i="1"/>
  <c r="AJ1665" i="1"/>
  <c r="AK1665" i="1" s="1"/>
  <c r="AJ1666" i="1"/>
  <c r="AK1666" i="1" s="1"/>
  <c r="AJ1667" i="1"/>
  <c r="AJ1668" i="1"/>
  <c r="AL1668" i="1" s="1"/>
  <c r="AJ1669" i="1"/>
  <c r="AJ1670" i="1"/>
  <c r="AL1670" i="1" s="1"/>
  <c r="AJ1671" i="1"/>
  <c r="AJ1672" i="1"/>
  <c r="AJ1673" i="1"/>
  <c r="AJ1674" i="1"/>
  <c r="AJ1675" i="1"/>
  <c r="AJ1676" i="1"/>
  <c r="AJ1677" i="1"/>
  <c r="AK1677" i="1" s="1"/>
  <c r="AJ1678" i="1"/>
  <c r="AK1678" i="1" s="1"/>
  <c r="AJ1679" i="1"/>
  <c r="AK1679" i="1" s="1"/>
  <c r="AJ1680" i="1"/>
  <c r="AJ1681" i="1"/>
  <c r="AJ1682" i="1"/>
  <c r="AJ1683" i="1"/>
  <c r="AJ1684" i="1"/>
  <c r="AL1684" i="1" s="1"/>
  <c r="AJ1685" i="1"/>
  <c r="AL1685" i="1" s="1"/>
  <c r="AJ1686" i="1"/>
  <c r="AJ1687" i="1"/>
  <c r="AJ1688" i="1"/>
  <c r="AJ1689" i="1"/>
  <c r="AJ1690" i="1"/>
  <c r="AJ1691" i="1"/>
  <c r="AJ1692" i="1"/>
  <c r="AJ1693" i="1"/>
  <c r="AL1693" i="1" s="1"/>
  <c r="AJ1694" i="1"/>
  <c r="AL1694" i="1" s="1"/>
  <c r="AJ1695" i="1"/>
  <c r="AL1695" i="1" s="1"/>
  <c r="AJ1696" i="1"/>
  <c r="AJ1697" i="1"/>
  <c r="AL1697" i="1" s="1"/>
  <c r="AJ1698" i="1"/>
  <c r="AL1698" i="1" s="1"/>
  <c r="AJ1699" i="1"/>
  <c r="AJ1700" i="1"/>
  <c r="AJ1701" i="1"/>
  <c r="P2" i="15"/>
  <c r="O2" i="15"/>
  <c r="L21" i="1"/>
  <c r="J21" i="1" s="1"/>
  <c r="L22" i="1"/>
  <c r="L23" i="1"/>
  <c r="L24" i="1"/>
  <c r="K24" i="1" s="1"/>
  <c r="L25" i="1"/>
  <c r="J25" i="1" s="1"/>
  <c r="L26" i="1"/>
  <c r="K26" i="1" s="1"/>
  <c r="L27" i="1"/>
  <c r="J27" i="1" s="1"/>
  <c r="L28" i="1"/>
  <c r="K28" i="1" s="1"/>
  <c r="L29" i="1"/>
  <c r="L30" i="1"/>
  <c r="K30" i="1" s="1"/>
  <c r="L31" i="1"/>
  <c r="J31" i="1" s="1"/>
  <c r="L32" i="1"/>
  <c r="J32" i="1" s="1"/>
  <c r="L33" i="1"/>
  <c r="L34" i="1"/>
  <c r="K34" i="1" s="1"/>
  <c r="L35" i="1"/>
  <c r="K35" i="1" s="1"/>
  <c r="L36" i="1"/>
  <c r="J36" i="1" s="1"/>
  <c r="L37" i="1"/>
  <c r="L38" i="1"/>
  <c r="L39" i="1"/>
  <c r="J39" i="1" s="1"/>
  <c r="L40" i="1"/>
  <c r="K40" i="1" s="1"/>
  <c r="L41" i="1"/>
  <c r="K41" i="1" s="1"/>
  <c r="L42" i="1"/>
  <c r="K42" i="1" s="1"/>
  <c r="L43" i="1"/>
  <c r="J43" i="1" s="1"/>
  <c r="L44" i="1"/>
  <c r="J44" i="1" s="1"/>
  <c r="L45" i="1"/>
  <c r="K45" i="1" s="1"/>
  <c r="L46" i="1"/>
  <c r="K46" i="1" s="1"/>
  <c r="L47" i="1"/>
  <c r="K47" i="1" s="1"/>
  <c r="L48" i="1"/>
  <c r="L49" i="1"/>
  <c r="J49" i="1" s="1"/>
  <c r="L50" i="1"/>
  <c r="J50" i="1" s="1"/>
  <c r="L51" i="1"/>
  <c r="L52" i="1"/>
  <c r="L53" i="1"/>
  <c r="L54" i="1"/>
  <c r="L55" i="1"/>
  <c r="L56" i="1"/>
  <c r="L57" i="1"/>
  <c r="J57" i="1" s="1"/>
  <c r="L58" i="1"/>
  <c r="K58" i="1" s="1"/>
  <c r="L59" i="1"/>
  <c r="L60" i="1"/>
  <c r="J60" i="1" s="1"/>
  <c r="L61" i="1"/>
  <c r="L62" i="1"/>
  <c r="L63" i="1"/>
  <c r="L64" i="1"/>
  <c r="L65" i="1"/>
  <c r="J65" i="1" s="1"/>
  <c r="L66" i="1"/>
  <c r="L67" i="1"/>
  <c r="L68" i="1"/>
  <c r="K68" i="1" s="1"/>
  <c r="L69" i="1"/>
  <c r="K69" i="1" s="1"/>
  <c r="L70" i="1"/>
  <c r="K70" i="1" s="1"/>
  <c r="L71" i="1"/>
  <c r="L72" i="1"/>
  <c r="J72" i="1" s="1"/>
  <c r="L73" i="1"/>
  <c r="J73" i="1" s="1"/>
  <c r="L74" i="1"/>
  <c r="L75" i="1"/>
  <c r="K75" i="1" s="1"/>
  <c r="L76" i="1"/>
  <c r="L77" i="1"/>
  <c r="L78" i="1"/>
  <c r="J78" i="1" s="1"/>
  <c r="L79" i="1"/>
  <c r="J79" i="1" s="1"/>
  <c r="L80" i="1"/>
  <c r="L81" i="1"/>
  <c r="J81" i="1" s="1"/>
  <c r="L82" i="1"/>
  <c r="L83" i="1"/>
  <c r="L84" i="1"/>
  <c r="J84" i="1" s="1"/>
  <c r="L85" i="1"/>
  <c r="L86" i="1"/>
  <c r="K86" i="1" s="1"/>
  <c r="L87" i="1"/>
  <c r="L88" i="1"/>
  <c r="L89" i="1"/>
  <c r="L90" i="1"/>
  <c r="J90" i="1" s="1"/>
  <c r="L91" i="1"/>
  <c r="J91" i="1" s="1"/>
  <c r="L92" i="1"/>
  <c r="L93" i="1"/>
  <c r="K93" i="1" s="1"/>
  <c r="L94" i="1"/>
  <c r="L95" i="1"/>
  <c r="K95" i="1" s="1"/>
  <c r="L96" i="1"/>
  <c r="K96" i="1" s="1"/>
  <c r="L97" i="1"/>
  <c r="L98" i="1"/>
  <c r="J98" i="1" s="1"/>
  <c r="L99" i="1"/>
  <c r="J99" i="1" s="1"/>
  <c r="L100" i="1"/>
  <c r="K100" i="1" s="1"/>
  <c r="L101" i="1"/>
  <c r="L102" i="1"/>
  <c r="J102" i="1" s="1"/>
  <c r="L103" i="1"/>
  <c r="J103" i="1" s="1"/>
  <c r="L104" i="1"/>
  <c r="K104" i="1" s="1"/>
  <c r="L105" i="1"/>
  <c r="J105" i="1" s="1"/>
  <c r="L106" i="1"/>
  <c r="J106" i="1" s="1"/>
  <c r="L107" i="1"/>
  <c r="J107" i="1" s="1"/>
  <c r="L108" i="1"/>
  <c r="J108" i="1" s="1"/>
  <c r="L109" i="1"/>
  <c r="L110" i="1"/>
  <c r="L111" i="1"/>
  <c r="L112" i="1"/>
  <c r="K112" i="1" s="1"/>
  <c r="L113" i="1"/>
  <c r="K113" i="1" s="1"/>
  <c r="L114" i="1"/>
  <c r="J114" i="1" s="1"/>
  <c r="L115" i="1"/>
  <c r="L116" i="1"/>
  <c r="L117" i="1"/>
  <c r="L118" i="1"/>
  <c r="L119" i="1"/>
  <c r="L120" i="1"/>
  <c r="L121" i="1"/>
  <c r="L122" i="1"/>
  <c r="L123" i="1"/>
  <c r="K123" i="1" s="1"/>
  <c r="L124" i="1"/>
  <c r="K124" i="1" s="1"/>
  <c r="L125" i="1"/>
  <c r="L126" i="1"/>
  <c r="L127" i="1"/>
  <c r="J127" i="1" s="1"/>
  <c r="L128" i="1"/>
  <c r="L129" i="1"/>
  <c r="K129" i="1" s="1"/>
  <c r="L130" i="1"/>
  <c r="L131" i="1"/>
  <c r="K131" i="1" s="1"/>
  <c r="L132" i="1"/>
  <c r="K132" i="1" s="1"/>
  <c r="L133" i="1"/>
  <c r="J133" i="1" s="1"/>
  <c r="L134" i="1"/>
  <c r="L135" i="1"/>
  <c r="K135" i="1" s="1"/>
  <c r="L136" i="1"/>
  <c r="K136" i="1" s="1"/>
  <c r="L137" i="1"/>
  <c r="J137" i="1" s="1"/>
  <c r="L138" i="1"/>
  <c r="J138" i="1" s="1"/>
  <c r="L139" i="1"/>
  <c r="L140" i="1"/>
  <c r="J140" i="1" s="1"/>
  <c r="L141" i="1"/>
  <c r="K141" i="1" s="1"/>
  <c r="L142" i="1"/>
  <c r="K142" i="1" s="1"/>
  <c r="L143" i="1"/>
  <c r="L144" i="1"/>
  <c r="J144" i="1" s="1"/>
  <c r="L145" i="1"/>
  <c r="L146" i="1"/>
  <c r="K146" i="1" s="1"/>
  <c r="L147" i="1"/>
  <c r="L148" i="1"/>
  <c r="L149" i="1"/>
  <c r="L150" i="1"/>
  <c r="L151" i="1"/>
  <c r="J151" i="1" s="1"/>
  <c r="L152" i="1"/>
  <c r="J152" i="1" s="1"/>
  <c r="L153" i="1"/>
  <c r="L154" i="1"/>
  <c r="L155" i="1"/>
  <c r="L156" i="1"/>
  <c r="K156" i="1" s="1"/>
  <c r="L157" i="1"/>
  <c r="L158" i="1"/>
  <c r="J158" i="1" s="1"/>
  <c r="L159" i="1"/>
  <c r="L160" i="1"/>
  <c r="L161" i="1"/>
  <c r="L162" i="1"/>
  <c r="L163" i="1"/>
  <c r="L164" i="1"/>
  <c r="L165" i="1"/>
  <c r="L166" i="1"/>
  <c r="K166" i="1" s="1"/>
  <c r="L167" i="1"/>
  <c r="L168" i="1"/>
  <c r="L169" i="1"/>
  <c r="L170" i="1"/>
  <c r="J170" i="1" s="1"/>
  <c r="L171" i="1"/>
  <c r="J171" i="1" s="1"/>
  <c r="L172" i="1"/>
  <c r="J172" i="1" s="1"/>
  <c r="L173" i="1"/>
  <c r="L174" i="1"/>
  <c r="L175" i="1"/>
  <c r="K175" i="1" s="1"/>
  <c r="L176" i="1"/>
  <c r="J176" i="1" s="1"/>
  <c r="L177" i="1"/>
  <c r="L178" i="1"/>
  <c r="L179" i="1"/>
  <c r="L180" i="1"/>
  <c r="L181" i="1"/>
  <c r="J181" i="1" s="1"/>
  <c r="L182" i="1"/>
  <c r="K182" i="1" s="1"/>
  <c r="L183" i="1"/>
  <c r="L184" i="1"/>
  <c r="K184" i="1" s="1"/>
  <c r="L185" i="1"/>
  <c r="J185" i="1" s="1"/>
  <c r="L186" i="1"/>
  <c r="K186" i="1" s="1"/>
  <c r="L187" i="1"/>
  <c r="K187" i="1" s="1"/>
  <c r="L188" i="1"/>
  <c r="K188" i="1" s="1"/>
  <c r="L189" i="1"/>
  <c r="L190" i="1"/>
  <c r="K190" i="1" s="1"/>
  <c r="L191" i="1"/>
  <c r="L192" i="1"/>
  <c r="L193" i="1"/>
  <c r="L194" i="1"/>
  <c r="J194" i="1" s="1"/>
  <c r="U194" i="1" s="1"/>
  <c r="L195" i="1"/>
  <c r="L196" i="1"/>
  <c r="K196" i="1" s="1"/>
  <c r="L197" i="1"/>
  <c r="J197" i="1" s="1"/>
  <c r="L198" i="1"/>
  <c r="J198" i="1" s="1"/>
  <c r="T198" i="1" s="1"/>
  <c r="L199" i="1"/>
  <c r="K199" i="1" s="1"/>
  <c r="L200" i="1"/>
  <c r="L201" i="1"/>
  <c r="J201" i="1" s="1"/>
  <c r="L202" i="1"/>
  <c r="K202" i="1" s="1"/>
  <c r="L203" i="1"/>
  <c r="K203" i="1" s="1"/>
  <c r="L204" i="1"/>
  <c r="L205" i="1"/>
  <c r="L206" i="1"/>
  <c r="K206" i="1" s="1"/>
  <c r="L207" i="1"/>
  <c r="L208" i="1"/>
  <c r="J208" i="1" s="1"/>
  <c r="L209" i="1"/>
  <c r="K209" i="1" s="1"/>
  <c r="L210" i="1"/>
  <c r="L211" i="1"/>
  <c r="L212" i="1"/>
  <c r="K212" i="1" s="1"/>
  <c r="L213" i="1"/>
  <c r="K213" i="1" s="1"/>
  <c r="L214" i="1"/>
  <c r="J214" i="1" s="1"/>
  <c r="L215" i="1"/>
  <c r="J215" i="1" s="1"/>
  <c r="L216" i="1"/>
  <c r="L217" i="1"/>
  <c r="L218" i="1"/>
  <c r="L219" i="1"/>
  <c r="L220" i="1"/>
  <c r="L221" i="1"/>
  <c r="L222" i="1"/>
  <c r="J222" i="1" s="1"/>
  <c r="L223" i="1"/>
  <c r="J223" i="1" s="1"/>
  <c r="L224" i="1"/>
  <c r="J224" i="1" s="1"/>
  <c r="L225" i="1"/>
  <c r="L226" i="1"/>
  <c r="L227" i="1"/>
  <c r="L228" i="1"/>
  <c r="J228" i="1" s="1"/>
  <c r="L229" i="1"/>
  <c r="L230" i="1"/>
  <c r="L231" i="1"/>
  <c r="L232" i="1"/>
  <c r="K232" i="1" s="1"/>
  <c r="L233" i="1"/>
  <c r="K233" i="1" s="1"/>
  <c r="L234" i="1"/>
  <c r="L235" i="1"/>
  <c r="L236" i="1"/>
  <c r="L237" i="1"/>
  <c r="L238" i="1"/>
  <c r="L239" i="1"/>
  <c r="L240" i="1"/>
  <c r="L241" i="1"/>
  <c r="J241" i="1" s="1"/>
  <c r="L242" i="1"/>
  <c r="J242" i="1" s="1"/>
  <c r="L243" i="1"/>
  <c r="J243" i="1" s="1"/>
  <c r="L244" i="1"/>
  <c r="L245" i="1"/>
  <c r="J245" i="1" s="1"/>
  <c r="L246" i="1"/>
  <c r="L247" i="1"/>
  <c r="L248" i="1"/>
  <c r="L249" i="1"/>
  <c r="L250" i="1"/>
  <c r="K250" i="1" s="1"/>
  <c r="L251" i="1"/>
  <c r="J251" i="1" s="1"/>
  <c r="L252" i="1"/>
  <c r="L253" i="1"/>
  <c r="K253" i="1" s="1"/>
  <c r="L254" i="1"/>
  <c r="L255" i="1"/>
  <c r="L256" i="1"/>
  <c r="L257" i="1"/>
  <c r="L258" i="1"/>
  <c r="L259" i="1"/>
  <c r="L260" i="1"/>
  <c r="L261" i="1"/>
  <c r="L262" i="1"/>
  <c r="J262" i="1" s="1"/>
  <c r="L263" i="1"/>
  <c r="L264" i="1"/>
  <c r="L265" i="1"/>
  <c r="K265" i="1" s="1"/>
  <c r="L266" i="1"/>
  <c r="J266" i="1" s="1"/>
  <c r="L267" i="1"/>
  <c r="J267" i="1" s="1"/>
  <c r="L268" i="1"/>
  <c r="J268" i="1" s="1"/>
  <c r="L269" i="1"/>
  <c r="J269" i="1" s="1"/>
  <c r="L270" i="1"/>
  <c r="L271" i="1"/>
  <c r="L272" i="1"/>
  <c r="L273" i="1"/>
  <c r="J273" i="1" s="1"/>
  <c r="L274" i="1"/>
  <c r="L275" i="1"/>
  <c r="L276" i="1"/>
  <c r="L277" i="1"/>
  <c r="L278" i="1"/>
  <c r="L279" i="1"/>
  <c r="J279" i="1" s="1"/>
  <c r="L280" i="1"/>
  <c r="J280" i="1" s="1"/>
  <c r="L281" i="1"/>
  <c r="K281" i="1" s="1"/>
  <c r="L282" i="1"/>
  <c r="L283" i="1"/>
  <c r="L284" i="1"/>
  <c r="L285" i="1"/>
  <c r="K285" i="1" s="1"/>
  <c r="L286" i="1"/>
  <c r="L287" i="1"/>
  <c r="J287" i="1" s="1"/>
  <c r="L288" i="1"/>
  <c r="J288" i="1" s="1"/>
  <c r="L289" i="1"/>
  <c r="J289" i="1" s="1"/>
  <c r="L290" i="1"/>
  <c r="L291" i="1"/>
  <c r="L292" i="1"/>
  <c r="J292" i="1" s="1"/>
  <c r="L293" i="1"/>
  <c r="J293" i="1" s="1"/>
  <c r="L294" i="1"/>
  <c r="L295" i="1"/>
  <c r="L296" i="1"/>
  <c r="L297" i="1"/>
  <c r="J297" i="1" s="1"/>
  <c r="L298" i="1"/>
  <c r="L299" i="1"/>
  <c r="J299" i="1" s="1"/>
  <c r="L300" i="1"/>
  <c r="L301" i="1"/>
  <c r="L302" i="1"/>
  <c r="J302" i="1" s="1"/>
  <c r="L303" i="1"/>
  <c r="L304" i="1"/>
  <c r="K304" i="1" s="1"/>
  <c r="L305" i="1"/>
  <c r="K305" i="1" s="1"/>
  <c r="L306" i="1"/>
  <c r="L307" i="1"/>
  <c r="L308" i="1"/>
  <c r="K308" i="1" s="1"/>
  <c r="L309" i="1"/>
  <c r="K309" i="1" s="1"/>
  <c r="L310" i="1"/>
  <c r="J310" i="1" s="1"/>
  <c r="L311" i="1"/>
  <c r="L312" i="1"/>
  <c r="L313" i="1"/>
  <c r="L314" i="1"/>
  <c r="L315" i="1"/>
  <c r="L316" i="1"/>
  <c r="L317" i="1"/>
  <c r="J317" i="1" s="1"/>
  <c r="L318" i="1"/>
  <c r="L319" i="1"/>
  <c r="J319" i="1" s="1"/>
  <c r="L320" i="1"/>
  <c r="J320" i="1" s="1"/>
  <c r="L321" i="1"/>
  <c r="L322" i="1"/>
  <c r="J322" i="1" s="1"/>
  <c r="U322" i="1" s="1"/>
  <c r="L323" i="1"/>
  <c r="L324" i="1"/>
  <c r="L325" i="1"/>
  <c r="K325" i="1" s="1"/>
  <c r="L326" i="1"/>
  <c r="L327" i="1"/>
  <c r="L328" i="1"/>
  <c r="J328" i="1" s="1"/>
  <c r="L329" i="1"/>
  <c r="L330" i="1"/>
  <c r="J330" i="1" s="1"/>
  <c r="L331" i="1"/>
  <c r="L332" i="1"/>
  <c r="L333" i="1"/>
  <c r="L334" i="1"/>
  <c r="L335" i="1"/>
  <c r="K335" i="1" s="1"/>
  <c r="L336" i="1"/>
  <c r="L337" i="1"/>
  <c r="L338" i="1"/>
  <c r="L339" i="1"/>
  <c r="J339" i="1" s="1"/>
  <c r="L340" i="1"/>
  <c r="K340" i="1" s="1"/>
  <c r="L341" i="1"/>
  <c r="L342" i="1"/>
  <c r="L343" i="1"/>
  <c r="J343" i="1" s="1"/>
  <c r="L344" i="1"/>
  <c r="K344" i="1" s="1"/>
  <c r="L345" i="1"/>
  <c r="L346" i="1"/>
  <c r="L347" i="1"/>
  <c r="L348" i="1"/>
  <c r="L349" i="1"/>
  <c r="L350" i="1"/>
  <c r="K350" i="1" s="1"/>
  <c r="L351" i="1"/>
  <c r="J351" i="1" s="1"/>
  <c r="L352" i="1"/>
  <c r="L353" i="1"/>
  <c r="J353" i="1" s="1"/>
  <c r="L354" i="1"/>
  <c r="K354" i="1" s="1"/>
  <c r="L355" i="1"/>
  <c r="L356" i="1"/>
  <c r="J356" i="1" s="1"/>
  <c r="L357" i="1"/>
  <c r="K357" i="1" s="1"/>
  <c r="L358" i="1"/>
  <c r="K358" i="1" s="1"/>
  <c r="L359" i="1"/>
  <c r="L360" i="1"/>
  <c r="J360" i="1" s="1"/>
  <c r="L361" i="1"/>
  <c r="K361" i="1" s="1"/>
  <c r="L362" i="1"/>
  <c r="L363" i="1"/>
  <c r="K363" i="1" s="1"/>
  <c r="L364" i="1"/>
  <c r="J364" i="1" s="1"/>
  <c r="L365" i="1"/>
  <c r="K365" i="1" s="1"/>
  <c r="L366" i="1"/>
  <c r="L367" i="1"/>
  <c r="L368" i="1"/>
  <c r="L369" i="1"/>
  <c r="L370" i="1"/>
  <c r="L371" i="1"/>
  <c r="L372" i="1"/>
  <c r="L373" i="1"/>
  <c r="J373" i="1" s="1"/>
  <c r="L374" i="1"/>
  <c r="L375" i="1"/>
  <c r="J375" i="1" s="1"/>
  <c r="L376" i="1"/>
  <c r="J376" i="1" s="1"/>
  <c r="L377" i="1"/>
  <c r="J377" i="1" s="1"/>
  <c r="L378" i="1"/>
  <c r="L379" i="1"/>
  <c r="K379" i="1" s="1"/>
  <c r="L380" i="1"/>
  <c r="K380" i="1" s="1"/>
  <c r="L381" i="1"/>
  <c r="L382" i="1"/>
  <c r="L383" i="1"/>
  <c r="L384" i="1"/>
  <c r="L385" i="1"/>
  <c r="K385" i="1" s="1"/>
  <c r="L386" i="1"/>
  <c r="K386" i="1" s="1"/>
  <c r="L387" i="1"/>
  <c r="J387" i="1" s="1"/>
  <c r="L388" i="1"/>
  <c r="L389" i="1"/>
  <c r="J389" i="1" s="1"/>
  <c r="L390" i="1"/>
  <c r="J390" i="1" s="1"/>
  <c r="L391" i="1"/>
  <c r="J391" i="1" s="1"/>
  <c r="L392" i="1"/>
  <c r="J392" i="1" s="1"/>
  <c r="L393" i="1"/>
  <c r="L394" i="1"/>
  <c r="J394" i="1" s="1"/>
  <c r="L395" i="1"/>
  <c r="L396" i="1"/>
  <c r="L397" i="1"/>
  <c r="L398" i="1"/>
  <c r="J398" i="1" s="1"/>
  <c r="L399" i="1"/>
  <c r="J399" i="1" s="1"/>
  <c r="L400" i="1"/>
  <c r="L401" i="1"/>
  <c r="L402" i="1"/>
  <c r="L403" i="1"/>
  <c r="L404" i="1"/>
  <c r="L405" i="1"/>
  <c r="J405" i="1" s="1"/>
  <c r="L406" i="1"/>
  <c r="L407" i="1"/>
  <c r="L408" i="1"/>
  <c r="K408" i="1" s="1"/>
  <c r="L409" i="1"/>
  <c r="L410" i="1"/>
  <c r="L411" i="1"/>
  <c r="L412" i="1"/>
  <c r="L413" i="1"/>
  <c r="L414" i="1"/>
  <c r="L415" i="1"/>
  <c r="L416" i="1"/>
  <c r="L417" i="1"/>
  <c r="J417" i="1" s="1"/>
  <c r="L418" i="1"/>
  <c r="L419" i="1"/>
  <c r="L420" i="1"/>
  <c r="J420" i="1" s="1"/>
  <c r="L421" i="1"/>
  <c r="L422" i="1"/>
  <c r="J422" i="1" s="1"/>
  <c r="L423" i="1"/>
  <c r="L424" i="1"/>
  <c r="L425" i="1"/>
  <c r="L426" i="1"/>
  <c r="L427" i="1"/>
  <c r="K427" i="1" s="1"/>
  <c r="L428" i="1"/>
  <c r="L429" i="1"/>
  <c r="L430" i="1"/>
  <c r="K430" i="1" s="1"/>
  <c r="L431" i="1"/>
  <c r="L432" i="1"/>
  <c r="L433" i="1"/>
  <c r="L434" i="1"/>
  <c r="L435" i="1"/>
  <c r="L436" i="1"/>
  <c r="L437" i="1"/>
  <c r="L438" i="1"/>
  <c r="K438" i="1" s="1"/>
  <c r="L439" i="1"/>
  <c r="J439" i="1" s="1"/>
  <c r="L440" i="1"/>
  <c r="L441" i="1"/>
  <c r="J441" i="1" s="1"/>
  <c r="L442" i="1"/>
  <c r="L443" i="1"/>
  <c r="L444" i="1"/>
  <c r="K444" i="1" s="1"/>
  <c r="L445" i="1"/>
  <c r="L446" i="1"/>
  <c r="L447" i="1"/>
  <c r="J447" i="1" s="1"/>
  <c r="L448" i="1"/>
  <c r="L449" i="1"/>
  <c r="J449" i="1" s="1"/>
  <c r="L450" i="1"/>
  <c r="L451" i="1"/>
  <c r="L452" i="1"/>
  <c r="J452" i="1" s="1"/>
  <c r="L453" i="1"/>
  <c r="L454" i="1"/>
  <c r="L455" i="1"/>
  <c r="K455" i="1" s="1"/>
  <c r="L456" i="1"/>
  <c r="J456" i="1" s="1"/>
  <c r="L457" i="1"/>
  <c r="J457" i="1" s="1"/>
  <c r="L458" i="1"/>
  <c r="J458" i="1" s="1"/>
  <c r="L459" i="1"/>
  <c r="J459" i="1" s="1"/>
  <c r="L460" i="1"/>
  <c r="L461" i="1"/>
  <c r="L462" i="1"/>
  <c r="K462" i="1" s="1"/>
  <c r="L463" i="1"/>
  <c r="L464" i="1"/>
  <c r="J464" i="1" s="1"/>
  <c r="L465" i="1"/>
  <c r="L466" i="1"/>
  <c r="J466" i="1" s="1"/>
  <c r="L467" i="1"/>
  <c r="L468" i="1"/>
  <c r="L469" i="1"/>
  <c r="L470" i="1"/>
  <c r="L471" i="1"/>
  <c r="L472" i="1"/>
  <c r="L473" i="1"/>
  <c r="L474" i="1"/>
  <c r="L475" i="1"/>
  <c r="L476" i="1"/>
  <c r="K476" i="1" s="1"/>
  <c r="L477" i="1"/>
  <c r="L478" i="1"/>
  <c r="J478" i="1" s="1"/>
  <c r="L479" i="1"/>
  <c r="L480" i="1"/>
  <c r="J480" i="1" s="1"/>
  <c r="L481" i="1"/>
  <c r="L482" i="1"/>
  <c r="L483" i="1"/>
  <c r="J483" i="1" s="1"/>
  <c r="L484" i="1"/>
  <c r="L485" i="1"/>
  <c r="L486" i="1"/>
  <c r="L487" i="1"/>
  <c r="J487" i="1" s="1"/>
  <c r="L488" i="1"/>
  <c r="L489" i="1"/>
  <c r="L490" i="1"/>
  <c r="L491" i="1"/>
  <c r="L492" i="1"/>
  <c r="K492" i="1" s="1"/>
  <c r="L493" i="1"/>
  <c r="J493" i="1" s="1"/>
  <c r="L494" i="1"/>
  <c r="K494" i="1" s="1"/>
  <c r="L495" i="1"/>
  <c r="J495" i="1" s="1"/>
  <c r="L496" i="1"/>
  <c r="J496" i="1" s="1"/>
  <c r="L497" i="1"/>
  <c r="K497" i="1" s="1"/>
  <c r="L498" i="1"/>
  <c r="L499" i="1"/>
  <c r="J499" i="1" s="1"/>
  <c r="L500" i="1"/>
  <c r="K500" i="1" s="1"/>
  <c r="L501" i="1"/>
  <c r="L502" i="1"/>
  <c r="K502" i="1" s="1"/>
  <c r="L503" i="1"/>
  <c r="L504" i="1"/>
  <c r="L505" i="1"/>
  <c r="L506" i="1"/>
  <c r="J506" i="1" s="1"/>
  <c r="L507" i="1"/>
  <c r="L508" i="1"/>
  <c r="L509" i="1"/>
  <c r="L510" i="1"/>
  <c r="J510" i="1" s="1"/>
  <c r="L511" i="1"/>
  <c r="K511" i="1" s="1"/>
  <c r="L512" i="1"/>
  <c r="L513" i="1"/>
  <c r="L514" i="1"/>
  <c r="L515" i="1"/>
  <c r="L516" i="1"/>
  <c r="K516" i="1" s="1"/>
  <c r="L517" i="1"/>
  <c r="L518" i="1"/>
  <c r="L519" i="1"/>
  <c r="L520" i="1"/>
  <c r="J520" i="1" s="1"/>
  <c r="L521" i="1"/>
  <c r="L522" i="1"/>
  <c r="K522" i="1" s="1"/>
  <c r="L523" i="1"/>
  <c r="J523" i="1" s="1"/>
  <c r="L524" i="1"/>
  <c r="L525" i="1"/>
  <c r="L526" i="1"/>
  <c r="L527" i="1"/>
  <c r="L528" i="1"/>
  <c r="L529" i="1"/>
  <c r="L530" i="1"/>
  <c r="L531" i="1"/>
  <c r="L532" i="1"/>
  <c r="K532" i="1" s="1"/>
  <c r="L533" i="1"/>
  <c r="L534" i="1"/>
  <c r="K534" i="1" s="1"/>
  <c r="L535" i="1"/>
  <c r="J535" i="1" s="1"/>
  <c r="L536" i="1"/>
  <c r="L537" i="1"/>
  <c r="L538" i="1"/>
  <c r="L539" i="1"/>
  <c r="L540" i="1"/>
  <c r="J540" i="1" s="1"/>
  <c r="L541" i="1"/>
  <c r="L542" i="1"/>
  <c r="L543" i="1"/>
  <c r="L544" i="1"/>
  <c r="L545" i="1"/>
  <c r="J545" i="1" s="1"/>
  <c r="L546" i="1"/>
  <c r="L547" i="1"/>
  <c r="L548" i="1"/>
  <c r="L549" i="1"/>
  <c r="L550" i="1"/>
  <c r="K550" i="1" s="1"/>
  <c r="L551" i="1"/>
  <c r="L552" i="1"/>
  <c r="K552" i="1" s="1"/>
  <c r="L553" i="1"/>
  <c r="L554" i="1"/>
  <c r="L555" i="1"/>
  <c r="L556" i="1"/>
  <c r="L557" i="1"/>
  <c r="L558" i="1"/>
  <c r="L559" i="1"/>
  <c r="L560" i="1"/>
  <c r="L561" i="1"/>
  <c r="L562" i="1"/>
  <c r="J562" i="1" s="1"/>
  <c r="L563" i="1"/>
  <c r="L564" i="1"/>
  <c r="J564" i="1" s="1"/>
  <c r="L565" i="1"/>
  <c r="L566" i="1"/>
  <c r="J566" i="1" s="1"/>
  <c r="L567" i="1"/>
  <c r="L568" i="1"/>
  <c r="L569" i="1"/>
  <c r="J569" i="1" s="1"/>
  <c r="L570" i="1"/>
  <c r="L571" i="1"/>
  <c r="L572" i="1"/>
  <c r="L573" i="1"/>
  <c r="L574" i="1"/>
  <c r="K574" i="1" s="1"/>
  <c r="L575" i="1"/>
  <c r="K575" i="1" s="1"/>
  <c r="L576" i="1"/>
  <c r="L577" i="1"/>
  <c r="L578" i="1"/>
  <c r="L579" i="1"/>
  <c r="L580" i="1"/>
  <c r="L581" i="1"/>
  <c r="J581" i="1" s="1"/>
  <c r="L582" i="1"/>
  <c r="L583" i="1"/>
  <c r="L584" i="1"/>
  <c r="L585" i="1"/>
  <c r="L586" i="1"/>
  <c r="J586" i="1" s="1"/>
  <c r="L587" i="1"/>
  <c r="J587" i="1" s="1"/>
  <c r="L588" i="1"/>
  <c r="J588" i="1" s="1"/>
  <c r="L589" i="1"/>
  <c r="L590" i="1"/>
  <c r="L591" i="1"/>
  <c r="L592" i="1"/>
  <c r="L593" i="1"/>
  <c r="J593" i="1" s="1"/>
  <c r="L594" i="1"/>
  <c r="K594" i="1" s="1"/>
  <c r="L595" i="1"/>
  <c r="J595" i="1" s="1"/>
  <c r="L596" i="1"/>
  <c r="L597" i="1"/>
  <c r="L598" i="1"/>
  <c r="L599" i="1"/>
  <c r="K599" i="1" s="1"/>
  <c r="L600" i="1"/>
  <c r="L601" i="1"/>
  <c r="L602" i="1"/>
  <c r="J602" i="1" s="1"/>
  <c r="L603" i="1"/>
  <c r="L604" i="1"/>
  <c r="L605" i="1"/>
  <c r="L606" i="1"/>
  <c r="L607" i="1"/>
  <c r="K607" i="1" s="1"/>
  <c r="L608" i="1"/>
  <c r="J608" i="1" s="1"/>
  <c r="L609" i="1"/>
  <c r="L610" i="1"/>
  <c r="L611" i="1"/>
  <c r="L612" i="1"/>
  <c r="K612" i="1" s="1"/>
  <c r="L613" i="1"/>
  <c r="L614" i="1"/>
  <c r="J614" i="1" s="1"/>
  <c r="L615" i="1"/>
  <c r="L616" i="1"/>
  <c r="J616" i="1" s="1"/>
  <c r="L617" i="1"/>
  <c r="K617" i="1" s="1"/>
  <c r="L618" i="1"/>
  <c r="L619" i="1"/>
  <c r="L620" i="1"/>
  <c r="J620" i="1" s="1"/>
  <c r="L621" i="1"/>
  <c r="L622" i="1"/>
  <c r="K622" i="1" s="1"/>
  <c r="L623" i="1"/>
  <c r="L624" i="1"/>
  <c r="K624" i="1" s="1"/>
  <c r="L625" i="1"/>
  <c r="K625" i="1" s="1"/>
  <c r="L626" i="1"/>
  <c r="L627" i="1"/>
  <c r="L628" i="1"/>
  <c r="L629" i="1"/>
  <c r="J629" i="1" s="1"/>
  <c r="L630" i="1"/>
  <c r="K630" i="1" s="1"/>
  <c r="L631" i="1"/>
  <c r="K631" i="1" s="1"/>
  <c r="L632" i="1"/>
  <c r="K632" i="1" s="1"/>
  <c r="L633" i="1"/>
  <c r="L634" i="1"/>
  <c r="K634" i="1" s="1"/>
  <c r="L635" i="1"/>
  <c r="J635" i="1" s="1"/>
  <c r="L636" i="1"/>
  <c r="L637" i="1"/>
  <c r="L638" i="1"/>
  <c r="L639" i="1"/>
  <c r="L640" i="1"/>
  <c r="J640" i="1" s="1"/>
  <c r="L641" i="1"/>
  <c r="L642" i="1"/>
  <c r="J642" i="1" s="1"/>
  <c r="L643" i="1"/>
  <c r="K643" i="1" s="1"/>
  <c r="L644" i="1"/>
  <c r="L645" i="1"/>
  <c r="L646" i="1"/>
  <c r="J646" i="1" s="1"/>
  <c r="L647" i="1"/>
  <c r="L648" i="1"/>
  <c r="K648" i="1" s="1"/>
  <c r="L649" i="1"/>
  <c r="L650" i="1"/>
  <c r="J650" i="1" s="1"/>
  <c r="L651" i="1"/>
  <c r="K651" i="1" s="1"/>
  <c r="L652" i="1"/>
  <c r="K652" i="1" s="1"/>
  <c r="L653" i="1"/>
  <c r="J653" i="1" s="1"/>
  <c r="L654" i="1"/>
  <c r="L655" i="1"/>
  <c r="L656" i="1"/>
  <c r="L657" i="1"/>
  <c r="L658" i="1"/>
  <c r="L659" i="1"/>
  <c r="L660" i="1"/>
  <c r="L661" i="1"/>
  <c r="L662" i="1"/>
  <c r="K662" i="1" s="1"/>
  <c r="L663" i="1"/>
  <c r="J663" i="1" s="1"/>
  <c r="L664" i="1"/>
  <c r="K664" i="1" s="1"/>
  <c r="L665" i="1"/>
  <c r="L666" i="1"/>
  <c r="L667" i="1"/>
  <c r="L668" i="1"/>
  <c r="K668" i="1" s="1"/>
  <c r="L669" i="1"/>
  <c r="L670" i="1"/>
  <c r="K670" i="1" s="1"/>
  <c r="L671" i="1"/>
  <c r="L672" i="1"/>
  <c r="L673" i="1"/>
  <c r="K673" i="1" s="1"/>
  <c r="L674" i="1"/>
  <c r="L675" i="1"/>
  <c r="L676" i="1"/>
  <c r="L677" i="1"/>
  <c r="K677" i="1" s="1"/>
  <c r="L678" i="1"/>
  <c r="L679" i="1"/>
  <c r="L680" i="1"/>
  <c r="J680" i="1" s="1"/>
  <c r="L681" i="1"/>
  <c r="L682" i="1"/>
  <c r="L683" i="1"/>
  <c r="L684" i="1"/>
  <c r="K684" i="1" s="1"/>
  <c r="L685" i="1"/>
  <c r="L686" i="1"/>
  <c r="L687" i="1"/>
  <c r="L688" i="1"/>
  <c r="J688" i="1" s="1"/>
  <c r="L689" i="1"/>
  <c r="J689" i="1" s="1"/>
  <c r="L690" i="1"/>
  <c r="J690" i="1" s="1"/>
  <c r="L691" i="1"/>
  <c r="L692" i="1"/>
  <c r="L693" i="1"/>
  <c r="L694" i="1"/>
  <c r="J694" i="1" s="1"/>
  <c r="L695" i="1"/>
  <c r="L696" i="1"/>
  <c r="K696" i="1" s="1"/>
  <c r="L697" i="1"/>
  <c r="L698" i="1"/>
  <c r="K698" i="1" s="1"/>
  <c r="L699" i="1"/>
  <c r="L700" i="1"/>
  <c r="L701" i="1"/>
  <c r="L702" i="1"/>
  <c r="L703" i="1"/>
  <c r="L704" i="1"/>
  <c r="L705" i="1"/>
  <c r="J705" i="1" s="1"/>
  <c r="L706" i="1"/>
  <c r="L707" i="1"/>
  <c r="L708" i="1"/>
  <c r="L709" i="1"/>
  <c r="L710" i="1"/>
  <c r="L711" i="1"/>
  <c r="L712" i="1"/>
  <c r="L713" i="1"/>
  <c r="J713" i="1" s="1"/>
  <c r="L714" i="1"/>
  <c r="J714" i="1" s="1"/>
  <c r="L715" i="1"/>
  <c r="L716" i="1"/>
  <c r="J716" i="1" s="1"/>
  <c r="L717" i="1"/>
  <c r="J717" i="1" s="1"/>
  <c r="V717" i="1" s="1"/>
  <c r="L718" i="1"/>
  <c r="J718" i="1" s="1"/>
  <c r="L719" i="1"/>
  <c r="L720" i="1"/>
  <c r="L721" i="1"/>
  <c r="L722" i="1"/>
  <c r="L723" i="1"/>
  <c r="L724" i="1"/>
  <c r="L725" i="1"/>
  <c r="L726" i="1"/>
  <c r="K726" i="1" s="1"/>
  <c r="L727" i="1"/>
  <c r="L728" i="1"/>
  <c r="L729" i="1"/>
  <c r="L730" i="1"/>
  <c r="K730" i="1" s="1"/>
  <c r="L731" i="1"/>
  <c r="J731" i="1" s="1"/>
  <c r="L732" i="1"/>
  <c r="L733" i="1"/>
  <c r="L734" i="1"/>
  <c r="K734" i="1" s="1"/>
  <c r="L735" i="1"/>
  <c r="L736" i="1"/>
  <c r="L737" i="1"/>
  <c r="L738" i="1"/>
  <c r="L739" i="1"/>
  <c r="J739" i="1" s="1"/>
  <c r="L740" i="1"/>
  <c r="L741" i="1"/>
  <c r="L742" i="1"/>
  <c r="J742" i="1" s="1"/>
  <c r="L743" i="1"/>
  <c r="J743" i="1" s="1"/>
  <c r="L744" i="1"/>
  <c r="L745" i="1"/>
  <c r="J745" i="1" s="1"/>
  <c r="L746" i="1"/>
  <c r="L747" i="1"/>
  <c r="L748" i="1"/>
  <c r="K748" i="1" s="1"/>
  <c r="L749" i="1"/>
  <c r="J749" i="1" s="1"/>
  <c r="L750" i="1"/>
  <c r="L751" i="1"/>
  <c r="L752" i="1"/>
  <c r="J752" i="1" s="1"/>
  <c r="L753" i="1"/>
  <c r="L754" i="1"/>
  <c r="J754" i="1" s="1"/>
  <c r="L755" i="1"/>
  <c r="L756" i="1"/>
  <c r="L757" i="1"/>
  <c r="L758" i="1"/>
  <c r="K758" i="1" s="1"/>
  <c r="L759" i="1"/>
  <c r="L760" i="1"/>
  <c r="L761" i="1"/>
  <c r="L762" i="1"/>
  <c r="L763" i="1"/>
  <c r="J763" i="1" s="1"/>
  <c r="L764" i="1"/>
  <c r="L765" i="1"/>
  <c r="J765" i="1" s="1"/>
  <c r="L766" i="1"/>
  <c r="L767" i="1"/>
  <c r="L768" i="1"/>
  <c r="L769" i="1"/>
  <c r="L770" i="1"/>
  <c r="L771" i="1"/>
  <c r="L772" i="1"/>
  <c r="L773" i="1"/>
  <c r="J773" i="1" s="1"/>
  <c r="L774" i="1"/>
  <c r="L775" i="1"/>
  <c r="L776" i="1"/>
  <c r="L777" i="1"/>
  <c r="L778" i="1"/>
  <c r="K778" i="1" s="1"/>
  <c r="L779" i="1"/>
  <c r="L780" i="1"/>
  <c r="K780" i="1" s="1"/>
  <c r="L781" i="1"/>
  <c r="L782" i="1"/>
  <c r="L783" i="1"/>
  <c r="J783" i="1" s="1"/>
  <c r="L784" i="1"/>
  <c r="J784" i="1" s="1"/>
  <c r="L785" i="1"/>
  <c r="J785" i="1" s="1"/>
  <c r="L786" i="1"/>
  <c r="J786" i="1" s="1"/>
  <c r="L787" i="1"/>
  <c r="J787" i="1" s="1"/>
  <c r="L788" i="1"/>
  <c r="K788" i="1" s="1"/>
  <c r="L789" i="1"/>
  <c r="K789" i="1" s="1"/>
  <c r="L790" i="1"/>
  <c r="J790" i="1" s="1"/>
  <c r="L791" i="1"/>
  <c r="L792" i="1"/>
  <c r="L793" i="1"/>
  <c r="J793" i="1" s="1"/>
  <c r="L794" i="1"/>
  <c r="L795" i="1"/>
  <c r="J795" i="1" s="1"/>
  <c r="L796" i="1"/>
  <c r="K796" i="1" s="1"/>
  <c r="L797" i="1"/>
  <c r="L798" i="1"/>
  <c r="K798" i="1" s="1"/>
  <c r="L799" i="1"/>
  <c r="L800" i="1"/>
  <c r="L801" i="1"/>
  <c r="K801" i="1" s="1"/>
  <c r="L802" i="1"/>
  <c r="L803" i="1"/>
  <c r="J803" i="1" s="1"/>
  <c r="L804" i="1"/>
  <c r="L805" i="1"/>
  <c r="K805" i="1" s="1"/>
  <c r="L806" i="1"/>
  <c r="J806" i="1" s="1"/>
  <c r="L807" i="1"/>
  <c r="J807" i="1" s="1"/>
  <c r="L808" i="1"/>
  <c r="L809" i="1"/>
  <c r="L810" i="1"/>
  <c r="L811" i="1"/>
  <c r="J811" i="1" s="1"/>
  <c r="L812" i="1"/>
  <c r="L813" i="1"/>
  <c r="K813" i="1" s="1"/>
  <c r="L814" i="1"/>
  <c r="J814" i="1" s="1"/>
  <c r="L815" i="1"/>
  <c r="J815" i="1" s="1"/>
  <c r="L816" i="1"/>
  <c r="L817" i="1"/>
  <c r="J817" i="1" s="1"/>
  <c r="L818" i="1"/>
  <c r="J818" i="1" s="1"/>
  <c r="L819" i="1"/>
  <c r="L820" i="1"/>
  <c r="L821" i="1"/>
  <c r="L822" i="1"/>
  <c r="L823" i="1"/>
  <c r="L824" i="1"/>
  <c r="K824" i="1" s="1"/>
  <c r="L825" i="1"/>
  <c r="K825" i="1" s="1"/>
  <c r="L826" i="1"/>
  <c r="J826" i="1" s="1"/>
  <c r="L827" i="1"/>
  <c r="L828" i="1"/>
  <c r="L829" i="1"/>
  <c r="L830" i="1"/>
  <c r="L831" i="1"/>
  <c r="L832" i="1"/>
  <c r="L833" i="1"/>
  <c r="K833" i="1" s="1"/>
  <c r="L834" i="1"/>
  <c r="L835" i="1"/>
  <c r="L836" i="1"/>
  <c r="L837" i="1"/>
  <c r="L838" i="1"/>
  <c r="L839" i="1"/>
  <c r="L840" i="1"/>
  <c r="L841" i="1"/>
  <c r="L842" i="1"/>
  <c r="L843" i="1"/>
  <c r="L844" i="1"/>
  <c r="L845" i="1"/>
  <c r="L846" i="1"/>
  <c r="K846" i="1" s="1"/>
  <c r="L847" i="1"/>
  <c r="L848" i="1"/>
  <c r="L849" i="1"/>
  <c r="K849" i="1" s="1"/>
  <c r="L850" i="1"/>
  <c r="K850" i="1" s="1"/>
  <c r="L851" i="1"/>
  <c r="K851" i="1" s="1"/>
  <c r="L852" i="1"/>
  <c r="L853" i="1"/>
  <c r="K853" i="1" s="1"/>
  <c r="L854" i="1"/>
  <c r="K854" i="1" s="1"/>
  <c r="L855" i="1"/>
  <c r="L856" i="1"/>
  <c r="L857" i="1"/>
  <c r="L858" i="1"/>
  <c r="L859" i="1"/>
  <c r="L860" i="1"/>
  <c r="L861" i="1"/>
  <c r="L862" i="1"/>
  <c r="L863" i="1"/>
  <c r="K863" i="1" s="1"/>
  <c r="L864" i="1"/>
  <c r="L865" i="1"/>
  <c r="K865" i="1" s="1"/>
  <c r="L866" i="1"/>
  <c r="L867" i="1"/>
  <c r="J867" i="1" s="1"/>
  <c r="L868" i="1"/>
  <c r="L869" i="1"/>
  <c r="K869" i="1" s="1"/>
  <c r="L870" i="1"/>
  <c r="L871" i="1"/>
  <c r="K871" i="1" s="1"/>
  <c r="L872" i="1"/>
  <c r="L873" i="1"/>
  <c r="L874" i="1"/>
  <c r="L875" i="1"/>
  <c r="L876" i="1"/>
  <c r="L877" i="1"/>
  <c r="K877" i="1" s="1"/>
  <c r="L878" i="1"/>
  <c r="J878" i="1" s="1"/>
  <c r="L879" i="1"/>
  <c r="L880" i="1"/>
  <c r="J880" i="1" s="1"/>
  <c r="L881" i="1"/>
  <c r="L882" i="1"/>
  <c r="J882" i="1" s="1"/>
  <c r="L883" i="1"/>
  <c r="J883" i="1" s="1"/>
  <c r="L884" i="1"/>
  <c r="K884" i="1" s="1"/>
  <c r="L885" i="1"/>
  <c r="L886" i="1"/>
  <c r="K886" i="1" s="1"/>
  <c r="L887" i="1"/>
  <c r="K887" i="1" s="1"/>
  <c r="L888" i="1"/>
  <c r="K888" i="1" s="1"/>
  <c r="L889" i="1"/>
  <c r="L890" i="1"/>
  <c r="L891" i="1"/>
  <c r="J891" i="1" s="1"/>
  <c r="L892" i="1"/>
  <c r="K892" i="1" s="1"/>
  <c r="L893" i="1"/>
  <c r="J893" i="1" s="1"/>
  <c r="L894" i="1"/>
  <c r="L895" i="1"/>
  <c r="J895" i="1" s="1"/>
  <c r="L896" i="1"/>
  <c r="L897" i="1"/>
  <c r="L898" i="1"/>
  <c r="L899" i="1"/>
  <c r="L900" i="1"/>
  <c r="L901" i="1"/>
  <c r="L902" i="1"/>
  <c r="J902" i="1" s="1"/>
  <c r="L903" i="1"/>
  <c r="L904" i="1"/>
  <c r="L905" i="1"/>
  <c r="L906" i="1"/>
  <c r="L907" i="1"/>
  <c r="L908" i="1"/>
  <c r="L909" i="1"/>
  <c r="L910" i="1"/>
  <c r="L911" i="1"/>
  <c r="L912" i="1"/>
  <c r="L913" i="1"/>
  <c r="K913" i="1" s="1"/>
  <c r="L914" i="1"/>
  <c r="L915" i="1"/>
  <c r="L916" i="1"/>
  <c r="K916" i="1" s="1"/>
  <c r="L917" i="1"/>
  <c r="L918" i="1"/>
  <c r="L919" i="1"/>
  <c r="L920" i="1"/>
  <c r="L921" i="1"/>
  <c r="K921" i="1" s="1"/>
  <c r="L922" i="1"/>
  <c r="J922" i="1" s="1"/>
  <c r="L923" i="1"/>
  <c r="K923" i="1" s="1"/>
  <c r="L924" i="1"/>
  <c r="L925" i="1"/>
  <c r="L926" i="1"/>
  <c r="L927" i="1"/>
  <c r="L928" i="1"/>
  <c r="J928" i="1" s="1"/>
  <c r="L929" i="1"/>
  <c r="J929" i="1" s="1"/>
  <c r="L930" i="1"/>
  <c r="L931" i="1"/>
  <c r="L932" i="1"/>
  <c r="L933" i="1"/>
  <c r="J933" i="1" s="1"/>
  <c r="L934" i="1"/>
  <c r="L935" i="1"/>
  <c r="L936" i="1"/>
  <c r="L937" i="1"/>
  <c r="J937" i="1" s="1"/>
  <c r="L938" i="1"/>
  <c r="L939" i="1"/>
  <c r="K939" i="1" s="1"/>
  <c r="L940" i="1"/>
  <c r="L941" i="1"/>
  <c r="J941" i="1" s="1"/>
  <c r="L942" i="1"/>
  <c r="L943" i="1"/>
  <c r="L944" i="1"/>
  <c r="L945" i="1"/>
  <c r="K945" i="1" s="1"/>
  <c r="L946" i="1"/>
  <c r="K946" i="1" s="1"/>
  <c r="L947" i="1"/>
  <c r="J947" i="1" s="1"/>
  <c r="L948" i="1"/>
  <c r="L949" i="1"/>
  <c r="L950" i="1"/>
  <c r="L951" i="1"/>
  <c r="J951" i="1" s="1"/>
  <c r="L952" i="1"/>
  <c r="L953" i="1"/>
  <c r="K953" i="1" s="1"/>
  <c r="L954" i="1"/>
  <c r="L955" i="1"/>
  <c r="K955" i="1" s="1"/>
  <c r="L956" i="1"/>
  <c r="L957" i="1"/>
  <c r="L958" i="1"/>
  <c r="L959" i="1"/>
  <c r="L960" i="1"/>
  <c r="L961" i="1"/>
  <c r="K961" i="1" s="1"/>
  <c r="L962" i="1"/>
  <c r="K962" i="1" s="1"/>
  <c r="L963" i="1"/>
  <c r="L964" i="1"/>
  <c r="L965" i="1"/>
  <c r="L966" i="1"/>
  <c r="K966" i="1" s="1"/>
  <c r="L967" i="1"/>
  <c r="L968" i="1"/>
  <c r="L969" i="1"/>
  <c r="L970" i="1"/>
  <c r="J970" i="1" s="1"/>
  <c r="L971" i="1"/>
  <c r="L972" i="1"/>
  <c r="L973" i="1"/>
  <c r="L974" i="1"/>
  <c r="J974" i="1" s="1"/>
  <c r="L975" i="1"/>
  <c r="L976" i="1"/>
  <c r="L977" i="1"/>
  <c r="K977" i="1" s="1"/>
  <c r="L978" i="1"/>
  <c r="K978" i="1" s="1"/>
  <c r="L979" i="1"/>
  <c r="J979" i="1" s="1"/>
  <c r="L980" i="1"/>
  <c r="L981" i="1"/>
  <c r="L982" i="1"/>
  <c r="L983" i="1"/>
  <c r="L984" i="1"/>
  <c r="L985" i="1"/>
  <c r="K985" i="1" s="1"/>
  <c r="L986" i="1"/>
  <c r="L987" i="1"/>
  <c r="L988" i="1"/>
  <c r="L989" i="1"/>
  <c r="L990" i="1"/>
  <c r="J990" i="1" s="1"/>
  <c r="L991" i="1"/>
  <c r="J991" i="1" s="1"/>
  <c r="L992" i="1"/>
  <c r="L993" i="1"/>
  <c r="J993" i="1" s="1"/>
  <c r="L994" i="1"/>
  <c r="L995" i="1"/>
  <c r="K995" i="1" s="1"/>
  <c r="L996" i="1"/>
  <c r="L997" i="1"/>
  <c r="K997" i="1" s="1"/>
  <c r="L998" i="1"/>
  <c r="J998" i="1" s="1"/>
  <c r="L999" i="1"/>
  <c r="J999" i="1" s="1"/>
  <c r="L1000" i="1"/>
  <c r="K1000" i="1" s="1"/>
  <c r="L1001" i="1"/>
  <c r="J1001" i="1" s="1"/>
  <c r="L1002" i="1"/>
  <c r="J1002" i="1" s="1"/>
  <c r="L1003" i="1"/>
  <c r="L1004" i="1"/>
  <c r="L1005" i="1"/>
  <c r="L1006" i="1"/>
  <c r="J1006" i="1" s="1"/>
  <c r="L1007" i="1"/>
  <c r="L1008" i="1"/>
  <c r="L1009" i="1"/>
  <c r="L1010" i="1"/>
  <c r="L1011" i="1"/>
  <c r="L1012" i="1"/>
  <c r="L1013" i="1"/>
  <c r="L1014" i="1"/>
  <c r="L1015" i="1"/>
  <c r="L1016" i="1"/>
  <c r="L1017" i="1"/>
  <c r="K1017" i="1" s="1"/>
  <c r="L1018" i="1"/>
  <c r="J1018" i="1" s="1"/>
  <c r="L1019" i="1"/>
  <c r="L1020" i="1"/>
  <c r="K1020" i="1" s="1"/>
  <c r="L1021" i="1"/>
  <c r="J1021" i="1" s="1"/>
  <c r="L1022" i="1"/>
  <c r="K1022" i="1" s="1"/>
  <c r="L1023" i="1"/>
  <c r="J1023" i="1" s="1"/>
  <c r="L1024" i="1"/>
  <c r="L1025" i="1"/>
  <c r="L1026" i="1"/>
  <c r="L1027" i="1"/>
  <c r="L1028" i="1"/>
  <c r="J1028" i="1" s="1"/>
  <c r="L1029" i="1"/>
  <c r="J1029" i="1" s="1"/>
  <c r="L1030" i="1"/>
  <c r="L1031" i="1"/>
  <c r="J1031" i="1" s="1"/>
  <c r="L1032" i="1"/>
  <c r="L1033" i="1"/>
  <c r="L1034" i="1"/>
  <c r="L1035" i="1"/>
  <c r="L1036" i="1"/>
  <c r="L1037" i="1"/>
  <c r="J1037" i="1" s="1"/>
  <c r="L1038" i="1"/>
  <c r="J1038" i="1" s="1"/>
  <c r="L1039" i="1"/>
  <c r="J1039" i="1" s="1"/>
  <c r="L1040" i="1"/>
  <c r="L1041" i="1"/>
  <c r="J1041" i="1" s="1"/>
  <c r="L1042" i="1"/>
  <c r="L1043" i="1"/>
  <c r="L1044" i="1"/>
  <c r="L1045" i="1"/>
  <c r="J1045" i="1" s="1"/>
  <c r="L1046" i="1"/>
  <c r="K1046" i="1" s="1"/>
  <c r="L1047" i="1"/>
  <c r="L1048" i="1"/>
  <c r="K1048" i="1" s="1"/>
  <c r="L1049" i="1"/>
  <c r="L1050" i="1"/>
  <c r="L1051" i="1"/>
  <c r="K1051" i="1" s="1"/>
  <c r="L1052" i="1"/>
  <c r="L1053" i="1"/>
  <c r="L1054" i="1"/>
  <c r="L1055" i="1"/>
  <c r="L1056" i="1"/>
  <c r="L1057" i="1"/>
  <c r="L1058" i="1"/>
  <c r="L1059" i="1"/>
  <c r="J1059" i="1" s="1"/>
  <c r="L1060" i="1"/>
  <c r="L1061" i="1"/>
  <c r="L1062" i="1"/>
  <c r="L1063" i="1"/>
  <c r="K1063" i="1" s="1"/>
  <c r="L1064" i="1"/>
  <c r="L1065" i="1"/>
  <c r="L1066" i="1"/>
  <c r="L1067" i="1"/>
  <c r="J1067" i="1" s="1"/>
  <c r="L1068" i="1"/>
  <c r="L1069" i="1"/>
  <c r="L1070" i="1"/>
  <c r="L1071" i="1"/>
  <c r="L1072" i="1"/>
  <c r="L1073" i="1"/>
  <c r="L1074" i="1"/>
  <c r="J1074" i="1" s="1"/>
  <c r="U1074" i="1" s="1"/>
  <c r="L1075" i="1"/>
  <c r="J1075" i="1" s="1"/>
  <c r="L1076" i="1"/>
  <c r="L1077" i="1"/>
  <c r="J1077" i="1" s="1"/>
  <c r="L1078" i="1"/>
  <c r="L1079" i="1"/>
  <c r="K1079" i="1" s="1"/>
  <c r="L1080" i="1"/>
  <c r="L1081" i="1"/>
  <c r="L1082" i="1"/>
  <c r="L1083" i="1"/>
  <c r="L1084" i="1"/>
  <c r="L1085" i="1"/>
  <c r="J1085" i="1" s="1"/>
  <c r="L1086" i="1"/>
  <c r="L1087" i="1"/>
  <c r="L1088" i="1"/>
  <c r="L1089" i="1"/>
  <c r="J1089" i="1" s="1"/>
  <c r="L1090" i="1"/>
  <c r="L1091" i="1"/>
  <c r="K1091" i="1" s="1"/>
  <c r="L1092" i="1"/>
  <c r="L1093" i="1"/>
  <c r="J1093" i="1" s="1"/>
  <c r="L1094" i="1"/>
  <c r="J1094" i="1" s="1"/>
  <c r="L1095" i="1"/>
  <c r="L1096" i="1"/>
  <c r="L1097" i="1"/>
  <c r="L1098" i="1"/>
  <c r="L1099" i="1"/>
  <c r="L1100" i="1"/>
  <c r="L1101" i="1"/>
  <c r="L1102" i="1"/>
  <c r="L1103" i="1"/>
  <c r="K1103" i="1" s="1"/>
  <c r="L1104" i="1"/>
  <c r="K1104" i="1" s="1"/>
  <c r="L1105" i="1"/>
  <c r="J1105" i="1" s="1"/>
  <c r="L1106" i="1"/>
  <c r="J1106" i="1" s="1"/>
  <c r="L1107" i="1"/>
  <c r="J1107" i="1" s="1"/>
  <c r="L1108" i="1"/>
  <c r="L1109" i="1"/>
  <c r="L1110" i="1"/>
  <c r="L1111" i="1"/>
  <c r="J1111" i="1" s="1"/>
  <c r="L1112" i="1"/>
  <c r="L1113" i="1"/>
  <c r="L1114" i="1"/>
  <c r="L1115" i="1"/>
  <c r="L1116" i="1"/>
  <c r="L1117" i="1"/>
  <c r="L1118" i="1"/>
  <c r="J1118" i="1" s="1"/>
  <c r="L1119" i="1"/>
  <c r="K1119" i="1" s="1"/>
  <c r="L1120" i="1"/>
  <c r="L1121" i="1"/>
  <c r="J1121" i="1" s="1"/>
  <c r="L1122" i="1"/>
  <c r="J1122" i="1" s="1"/>
  <c r="L1123" i="1"/>
  <c r="J1123" i="1" s="1"/>
  <c r="L1124" i="1"/>
  <c r="L1125" i="1"/>
  <c r="L1126" i="1"/>
  <c r="K1126" i="1" s="1"/>
  <c r="L1127" i="1"/>
  <c r="J1127" i="1" s="1"/>
  <c r="L1128" i="1"/>
  <c r="L1129" i="1"/>
  <c r="L1130" i="1"/>
  <c r="K1130" i="1" s="1"/>
  <c r="L1131" i="1"/>
  <c r="L1132" i="1"/>
  <c r="L1133" i="1"/>
  <c r="L1134" i="1"/>
  <c r="L1135" i="1"/>
  <c r="L1136" i="1"/>
  <c r="J1136" i="1" s="1"/>
  <c r="L1137" i="1"/>
  <c r="J1137" i="1" s="1"/>
  <c r="L1138" i="1"/>
  <c r="K1138" i="1" s="1"/>
  <c r="L1139" i="1"/>
  <c r="J1139" i="1" s="1"/>
  <c r="L1140" i="1"/>
  <c r="L1141" i="1"/>
  <c r="L1142" i="1"/>
  <c r="L1143" i="1"/>
  <c r="J1143" i="1" s="1"/>
  <c r="L1144" i="1"/>
  <c r="L1145" i="1"/>
  <c r="K1145" i="1" s="1"/>
  <c r="L1146" i="1"/>
  <c r="J1146" i="1" s="1"/>
  <c r="L1147" i="1"/>
  <c r="L1148" i="1"/>
  <c r="L1149" i="1"/>
  <c r="J1149" i="1" s="1"/>
  <c r="L1150" i="1"/>
  <c r="L1151" i="1"/>
  <c r="K1151" i="1" s="1"/>
  <c r="L1152" i="1"/>
  <c r="L1153" i="1"/>
  <c r="L1154" i="1"/>
  <c r="J1154" i="1" s="1"/>
  <c r="L1155" i="1"/>
  <c r="J1155" i="1" s="1"/>
  <c r="L1156" i="1"/>
  <c r="L1157" i="1"/>
  <c r="K1157" i="1" s="1"/>
  <c r="L1158" i="1"/>
  <c r="L1159" i="1"/>
  <c r="L1160" i="1"/>
  <c r="L1161" i="1"/>
  <c r="J1161" i="1" s="1"/>
  <c r="L1162" i="1"/>
  <c r="J1162" i="1" s="1"/>
  <c r="L1163" i="1"/>
  <c r="L1164" i="1"/>
  <c r="L1165" i="1"/>
  <c r="L1166" i="1"/>
  <c r="J1166" i="1" s="1"/>
  <c r="L1167" i="1"/>
  <c r="J1167" i="1" s="1"/>
  <c r="W1167" i="1" s="1"/>
  <c r="L1168" i="1"/>
  <c r="L1169" i="1"/>
  <c r="J1169" i="1" s="1"/>
  <c r="L1170" i="1"/>
  <c r="J1170" i="1" s="1"/>
  <c r="L1171" i="1"/>
  <c r="J1171" i="1" s="1"/>
  <c r="L1172" i="1"/>
  <c r="J1172" i="1" s="1"/>
  <c r="L1173" i="1"/>
  <c r="K1173" i="1" s="1"/>
  <c r="L1174" i="1"/>
  <c r="L1175" i="1"/>
  <c r="L1176" i="1"/>
  <c r="L1177" i="1"/>
  <c r="J1177" i="1" s="1"/>
  <c r="L1178" i="1"/>
  <c r="L1179" i="1"/>
  <c r="J1179" i="1" s="1"/>
  <c r="L1180" i="1"/>
  <c r="L1181" i="1"/>
  <c r="L1182" i="1"/>
  <c r="J1182" i="1" s="1"/>
  <c r="L1183" i="1"/>
  <c r="J1183" i="1" s="1"/>
  <c r="L1184" i="1"/>
  <c r="L1185" i="1"/>
  <c r="J1185" i="1" s="1"/>
  <c r="L1186" i="1"/>
  <c r="L1187" i="1"/>
  <c r="L1188" i="1"/>
  <c r="L1189" i="1"/>
  <c r="K1189" i="1" s="1"/>
  <c r="L1190" i="1"/>
  <c r="L1191" i="1"/>
  <c r="L1192" i="1"/>
  <c r="L1193" i="1"/>
  <c r="K1193" i="1" s="1"/>
  <c r="L1194" i="1"/>
  <c r="L1195" i="1"/>
  <c r="L1196" i="1"/>
  <c r="L1197" i="1"/>
  <c r="L1198" i="1"/>
  <c r="L1199" i="1"/>
  <c r="J1199" i="1" s="1"/>
  <c r="L1200" i="1"/>
  <c r="L1201" i="1"/>
  <c r="L1202" i="1"/>
  <c r="J1202" i="1" s="1"/>
  <c r="L1203" i="1"/>
  <c r="J1203" i="1" s="1"/>
  <c r="L1204" i="1"/>
  <c r="J1204" i="1" s="1"/>
  <c r="L1205" i="1"/>
  <c r="L1206" i="1"/>
  <c r="L1207" i="1"/>
  <c r="J1207" i="1" s="1"/>
  <c r="L1208" i="1"/>
  <c r="L1209" i="1"/>
  <c r="L1210" i="1"/>
  <c r="L1211" i="1"/>
  <c r="K1211" i="1" s="1"/>
  <c r="L1212" i="1"/>
  <c r="L1213" i="1"/>
  <c r="J1213" i="1" s="1"/>
  <c r="L1214" i="1"/>
  <c r="L1215" i="1"/>
  <c r="L1216" i="1"/>
  <c r="L1217" i="1"/>
  <c r="L1218" i="1"/>
  <c r="L1219" i="1"/>
  <c r="J1219" i="1" s="1"/>
  <c r="L1220" i="1"/>
  <c r="L1221" i="1"/>
  <c r="J1221" i="1" s="1"/>
  <c r="L1222" i="1"/>
  <c r="L1223" i="1"/>
  <c r="L1224" i="1"/>
  <c r="L1225" i="1"/>
  <c r="K1225" i="1" s="1"/>
  <c r="L1226" i="1"/>
  <c r="L1227" i="1"/>
  <c r="L1228" i="1"/>
  <c r="L1229" i="1"/>
  <c r="L1230" i="1"/>
  <c r="L1231" i="1"/>
  <c r="K1231" i="1" s="1"/>
  <c r="L1232" i="1"/>
  <c r="L1233" i="1"/>
  <c r="K1233" i="1" s="1"/>
  <c r="L1234" i="1"/>
  <c r="K1234" i="1" s="1"/>
  <c r="L1235" i="1"/>
  <c r="J1235" i="1" s="1"/>
  <c r="L1236" i="1"/>
  <c r="L1237" i="1"/>
  <c r="J1237" i="1" s="1"/>
  <c r="L1238" i="1"/>
  <c r="L1239" i="1"/>
  <c r="J1239" i="1" s="1"/>
  <c r="L1240" i="1"/>
  <c r="L1241" i="1"/>
  <c r="L1242" i="1"/>
  <c r="K1242" i="1" s="1"/>
  <c r="L1243" i="1"/>
  <c r="J1243" i="1" s="1"/>
  <c r="L1244" i="1"/>
  <c r="L1245" i="1"/>
  <c r="K1245" i="1" s="1"/>
  <c r="L1246" i="1"/>
  <c r="L1247" i="1"/>
  <c r="J1247" i="1" s="1"/>
  <c r="L1248" i="1"/>
  <c r="J1248" i="1" s="1"/>
  <c r="L1249" i="1"/>
  <c r="L1250" i="1"/>
  <c r="K1250" i="1" s="1"/>
  <c r="L1251" i="1"/>
  <c r="L1252" i="1"/>
  <c r="K1252" i="1" s="1"/>
  <c r="L1253" i="1"/>
  <c r="L1254" i="1"/>
  <c r="J1254" i="1" s="1"/>
  <c r="L1255" i="1"/>
  <c r="L1256" i="1"/>
  <c r="J1256" i="1" s="1"/>
  <c r="L1257" i="1"/>
  <c r="J1257" i="1" s="1"/>
  <c r="L1258" i="1"/>
  <c r="L1259" i="1"/>
  <c r="L1260" i="1"/>
  <c r="L1261" i="1"/>
  <c r="L1262" i="1"/>
  <c r="K1262" i="1" s="1"/>
  <c r="L1263" i="1"/>
  <c r="L1264" i="1"/>
  <c r="L1265" i="1"/>
  <c r="J1265" i="1" s="1"/>
  <c r="U1265" i="1" s="1"/>
  <c r="L1266" i="1"/>
  <c r="K1266" i="1" s="1"/>
  <c r="L1267" i="1"/>
  <c r="L1268" i="1"/>
  <c r="J1268" i="1" s="1"/>
  <c r="L1269" i="1"/>
  <c r="K1269" i="1" s="1"/>
  <c r="L1270" i="1"/>
  <c r="J1270" i="1" s="1"/>
  <c r="L1271" i="1"/>
  <c r="L1272" i="1"/>
  <c r="L1273" i="1"/>
  <c r="L1274" i="1"/>
  <c r="L1275" i="1"/>
  <c r="J1275" i="1" s="1"/>
  <c r="L1276" i="1"/>
  <c r="L1277" i="1"/>
  <c r="L1278" i="1"/>
  <c r="L1279" i="1"/>
  <c r="J1279" i="1" s="1"/>
  <c r="L1280" i="1"/>
  <c r="J1280" i="1" s="1"/>
  <c r="L1281" i="1"/>
  <c r="J1281" i="1" s="1"/>
  <c r="L1282" i="1"/>
  <c r="L1283" i="1"/>
  <c r="L1284" i="1"/>
  <c r="L1285" i="1"/>
  <c r="L1286" i="1"/>
  <c r="L1287" i="1"/>
  <c r="J1287" i="1" s="1"/>
  <c r="L1288" i="1"/>
  <c r="L1289" i="1"/>
  <c r="J1289" i="1" s="1"/>
  <c r="L1290" i="1"/>
  <c r="L1291" i="1"/>
  <c r="L1292" i="1"/>
  <c r="K1292" i="1" s="1"/>
  <c r="L1293" i="1"/>
  <c r="J1293" i="1" s="1"/>
  <c r="U1293" i="1" s="1"/>
  <c r="L1294" i="1"/>
  <c r="L1295" i="1"/>
  <c r="J1295" i="1" s="1"/>
  <c r="L1296" i="1"/>
  <c r="L1297" i="1"/>
  <c r="K1297" i="1" s="1"/>
  <c r="L1298" i="1"/>
  <c r="J1298" i="1" s="1"/>
  <c r="L1299" i="1"/>
  <c r="K1299" i="1" s="1"/>
  <c r="L1300" i="1"/>
  <c r="L1301" i="1"/>
  <c r="L1302" i="1"/>
  <c r="J1302" i="1" s="1"/>
  <c r="L1303" i="1"/>
  <c r="L1304" i="1"/>
  <c r="J1304" i="1" s="1"/>
  <c r="L1305" i="1"/>
  <c r="J1305" i="1" s="1"/>
  <c r="L1306" i="1"/>
  <c r="L1307" i="1"/>
  <c r="J1307" i="1" s="1"/>
  <c r="L1308" i="1"/>
  <c r="L1309" i="1"/>
  <c r="K1309" i="1" s="1"/>
  <c r="L1310" i="1"/>
  <c r="J1310" i="1" s="1"/>
  <c r="L1311" i="1"/>
  <c r="L1312" i="1"/>
  <c r="L1313" i="1"/>
  <c r="L1314" i="1"/>
  <c r="K1314" i="1" s="1"/>
  <c r="L1315" i="1"/>
  <c r="L1316" i="1"/>
  <c r="L1317" i="1"/>
  <c r="L1318" i="1"/>
  <c r="K1318" i="1" s="1"/>
  <c r="L1319" i="1"/>
  <c r="L1320" i="1"/>
  <c r="L1321" i="1"/>
  <c r="K1321" i="1" s="1"/>
  <c r="L1322" i="1"/>
  <c r="J1322" i="1" s="1"/>
  <c r="L1323" i="1"/>
  <c r="L1324" i="1"/>
  <c r="J1324" i="1" s="1"/>
  <c r="L1325" i="1"/>
  <c r="L1326" i="1"/>
  <c r="L1327" i="1"/>
  <c r="L1328" i="1"/>
  <c r="L1329" i="1"/>
  <c r="L1330" i="1"/>
  <c r="J1330" i="1" s="1"/>
  <c r="L1331" i="1"/>
  <c r="L1332" i="1"/>
  <c r="L1333" i="1"/>
  <c r="L1334" i="1"/>
  <c r="L1335" i="1"/>
  <c r="L1336" i="1"/>
  <c r="K1336" i="1" s="1"/>
  <c r="L1337" i="1"/>
  <c r="L1338" i="1"/>
  <c r="K1338" i="1" s="1"/>
  <c r="L1339" i="1"/>
  <c r="J1339" i="1" s="1"/>
  <c r="L1340" i="1"/>
  <c r="L1341" i="1"/>
  <c r="L1342" i="1"/>
  <c r="K1342" i="1" s="1"/>
  <c r="L1343" i="1"/>
  <c r="K1343" i="1" s="1"/>
  <c r="L1344" i="1"/>
  <c r="L1345" i="1"/>
  <c r="L1346" i="1"/>
  <c r="L1347" i="1"/>
  <c r="L1348" i="1"/>
  <c r="L1349" i="1"/>
  <c r="L1350" i="1"/>
  <c r="L1351" i="1"/>
  <c r="J1351" i="1" s="1"/>
  <c r="L1352" i="1"/>
  <c r="L1353" i="1"/>
  <c r="L1354" i="1"/>
  <c r="J1354" i="1" s="1"/>
  <c r="L1355" i="1"/>
  <c r="K1355" i="1" s="1"/>
  <c r="L1356" i="1"/>
  <c r="L1357" i="1"/>
  <c r="K1357" i="1" s="1"/>
  <c r="L1358" i="1"/>
  <c r="L1359" i="1"/>
  <c r="L1360" i="1"/>
  <c r="L1361" i="1"/>
  <c r="L1362" i="1"/>
  <c r="K1362" i="1" s="1"/>
  <c r="L1363" i="1"/>
  <c r="L1364" i="1"/>
  <c r="L1365" i="1"/>
  <c r="J1365" i="1" s="1"/>
  <c r="L1366" i="1"/>
  <c r="L1367" i="1"/>
  <c r="L1368" i="1"/>
  <c r="L1369" i="1"/>
  <c r="L1370" i="1"/>
  <c r="L1371" i="1"/>
  <c r="L1372" i="1"/>
  <c r="L1373" i="1"/>
  <c r="L1374" i="1"/>
  <c r="L1375" i="1"/>
  <c r="L1376" i="1"/>
  <c r="L1377" i="1"/>
  <c r="L1378" i="1"/>
  <c r="K1378" i="1" s="1"/>
  <c r="L1379" i="1"/>
  <c r="L1380" i="1"/>
  <c r="L1381" i="1"/>
  <c r="L1382" i="1"/>
  <c r="L1383" i="1"/>
  <c r="K1383" i="1" s="1"/>
  <c r="L1384" i="1"/>
  <c r="L1385" i="1"/>
  <c r="K1385" i="1" s="1"/>
  <c r="L1386" i="1"/>
  <c r="L1387" i="1"/>
  <c r="L1388" i="1"/>
  <c r="L1389" i="1"/>
  <c r="L1390" i="1"/>
  <c r="L1391" i="1"/>
  <c r="L1392" i="1"/>
  <c r="L1393" i="1"/>
  <c r="L1394" i="1"/>
  <c r="J1394" i="1" s="1"/>
  <c r="L1395" i="1"/>
  <c r="L1396" i="1"/>
  <c r="L1397" i="1"/>
  <c r="L1398" i="1"/>
  <c r="L1399" i="1"/>
  <c r="L1400" i="1"/>
  <c r="L1401" i="1"/>
  <c r="L1402" i="1"/>
  <c r="L1403" i="1"/>
  <c r="J1403" i="1" s="1"/>
  <c r="L1404" i="1"/>
  <c r="L1405" i="1"/>
  <c r="J1405" i="1" s="1"/>
  <c r="L1406" i="1"/>
  <c r="J1406" i="1" s="1"/>
  <c r="L1407" i="1"/>
  <c r="L1408" i="1"/>
  <c r="J1408" i="1" s="1"/>
  <c r="L1409" i="1"/>
  <c r="J1409" i="1" s="1"/>
  <c r="L1410" i="1"/>
  <c r="L1411" i="1"/>
  <c r="L1412" i="1"/>
  <c r="L1413" i="1"/>
  <c r="J1413" i="1" s="1"/>
  <c r="L1414" i="1"/>
  <c r="L1415" i="1"/>
  <c r="J1415" i="1" s="1"/>
  <c r="L1416" i="1"/>
  <c r="L1417" i="1"/>
  <c r="L1418" i="1"/>
  <c r="J1418" i="1" s="1"/>
  <c r="L1419" i="1"/>
  <c r="J1419" i="1" s="1"/>
  <c r="L1420" i="1"/>
  <c r="L1421" i="1"/>
  <c r="J1421" i="1" s="1"/>
  <c r="L1422" i="1"/>
  <c r="L1423" i="1"/>
  <c r="J1423" i="1" s="1"/>
  <c r="L1424" i="1"/>
  <c r="L1425" i="1"/>
  <c r="L1426" i="1"/>
  <c r="J1426" i="1" s="1"/>
  <c r="L1427" i="1"/>
  <c r="L1428" i="1"/>
  <c r="L1429" i="1"/>
  <c r="L1430" i="1"/>
  <c r="J1430" i="1" s="1"/>
  <c r="L1431" i="1"/>
  <c r="L1432" i="1"/>
  <c r="J1432" i="1" s="1"/>
  <c r="L1433" i="1"/>
  <c r="L1434" i="1"/>
  <c r="L1435" i="1"/>
  <c r="L1436" i="1"/>
  <c r="L1437" i="1"/>
  <c r="L1438" i="1"/>
  <c r="L1439" i="1"/>
  <c r="L1440" i="1"/>
  <c r="L1441" i="1"/>
  <c r="J1441" i="1" s="1"/>
  <c r="L1442" i="1"/>
  <c r="L1443" i="1"/>
  <c r="J1443" i="1" s="1"/>
  <c r="L1444" i="1"/>
  <c r="L1445" i="1"/>
  <c r="L1446" i="1"/>
  <c r="L1447" i="1"/>
  <c r="J1447" i="1" s="1"/>
  <c r="L1448" i="1"/>
  <c r="L1449" i="1"/>
  <c r="J1449" i="1" s="1"/>
  <c r="L1450" i="1"/>
  <c r="L1451" i="1"/>
  <c r="K1451" i="1" s="1"/>
  <c r="L1452" i="1"/>
  <c r="J1452" i="1" s="1"/>
  <c r="L1453" i="1"/>
  <c r="K1453" i="1" s="1"/>
  <c r="L1454" i="1"/>
  <c r="L1455" i="1"/>
  <c r="L1456" i="1"/>
  <c r="J1456" i="1" s="1"/>
  <c r="L1457" i="1"/>
  <c r="L1458" i="1"/>
  <c r="L1459" i="1"/>
  <c r="J1459" i="1" s="1"/>
  <c r="L1460" i="1"/>
  <c r="L1461" i="1"/>
  <c r="L1462" i="1"/>
  <c r="L1463" i="1"/>
  <c r="L1464" i="1"/>
  <c r="J1464" i="1" s="1"/>
  <c r="L1465" i="1"/>
  <c r="L1466" i="1"/>
  <c r="L1467" i="1"/>
  <c r="L1468" i="1"/>
  <c r="J1468" i="1" s="1"/>
  <c r="L1469" i="1"/>
  <c r="L1470" i="1"/>
  <c r="L1471" i="1"/>
  <c r="L1472" i="1"/>
  <c r="L1473" i="1"/>
  <c r="L1474" i="1"/>
  <c r="J1474" i="1" s="1"/>
  <c r="L1475" i="1"/>
  <c r="L1476" i="1"/>
  <c r="L1477" i="1"/>
  <c r="L1478" i="1"/>
  <c r="J1478" i="1" s="1"/>
  <c r="L1479" i="1"/>
  <c r="L1480" i="1"/>
  <c r="L1481" i="1"/>
  <c r="L1482" i="1"/>
  <c r="L1483" i="1"/>
  <c r="L1484" i="1"/>
  <c r="L1485" i="1"/>
  <c r="K1485" i="1" s="1"/>
  <c r="L1486" i="1"/>
  <c r="K1486" i="1" s="1"/>
  <c r="L1487" i="1"/>
  <c r="L1488" i="1"/>
  <c r="J1488" i="1" s="1"/>
  <c r="L1489" i="1"/>
  <c r="J1489" i="1" s="1"/>
  <c r="L1490" i="1"/>
  <c r="J1490" i="1" s="1"/>
  <c r="L1491" i="1"/>
  <c r="L1492" i="1"/>
  <c r="L1493" i="1"/>
  <c r="L1494" i="1"/>
  <c r="L1495" i="1"/>
  <c r="J1495" i="1" s="1"/>
  <c r="L1496" i="1"/>
  <c r="L1497" i="1"/>
  <c r="L1498" i="1"/>
  <c r="K1498" i="1" s="1"/>
  <c r="L1499" i="1"/>
  <c r="J1499" i="1" s="1"/>
  <c r="L1500" i="1"/>
  <c r="L1501" i="1"/>
  <c r="L1502" i="1"/>
  <c r="L1503" i="1"/>
  <c r="L1504" i="1"/>
  <c r="L1505" i="1"/>
  <c r="L1506" i="1"/>
  <c r="L1507" i="1"/>
  <c r="K1507" i="1" s="1"/>
  <c r="L1508" i="1"/>
  <c r="L1509" i="1"/>
  <c r="K1509" i="1" s="1"/>
  <c r="L1510" i="1"/>
  <c r="L1511" i="1"/>
  <c r="L1512" i="1"/>
  <c r="L1513" i="1"/>
  <c r="J1513" i="1" s="1"/>
  <c r="L1514" i="1"/>
  <c r="K1514" i="1" s="1"/>
  <c r="L1515" i="1"/>
  <c r="K1515" i="1" s="1"/>
  <c r="L1516" i="1"/>
  <c r="L1517" i="1"/>
  <c r="L1518" i="1"/>
  <c r="J1518" i="1" s="1"/>
  <c r="L1519" i="1"/>
  <c r="L1520" i="1"/>
  <c r="L1521" i="1"/>
  <c r="J1521" i="1" s="1"/>
  <c r="L1522" i="1"/>
  <c r="J1522" i="1" s="1"/>
  <c r="L1523" i="1"/>
  <c r="L1524" i="1"/>
  <c r="K1524" i="1" s="1"/>
  <c r="L1525" i="1"/>
  <c r="L1526" i="1"/>
  <c r="J1526" i="1" s="1"/>
  <c r="L1527" i="1"/>
  <c r="L1528" i="1"/>
  <c r="L1529" i="1"/>
  <c r="L1530" i="1"/>
  <c r="L1531" i="1"/>
  <c r="J1531" i="1" s="1"/>
  <c r="L1532" i="1"/>
  <c r="L1533" i="1"/>
  <c r="L1534" i="1"/>
  <c r="L1535" i="1"/>
  <c r="K1535" i="1" s="1"/>
  <c r="L1536" i="1"/>
  <c r="L1537" i="1"/>
  <c r="L1538" i="1"/>
  <c r="L1539" i="1"/>
  <c r="L1540" i="1"/>
  <c r="L1541" i="1"/>
  <c r="J1541" i="1" s="1"/>
  <c r="L1542" i="1"/>
  <c r="L1543" i="1"/>
  <c r="L1544" i="1"/>
  <c r="L1545" i="1"/>
  <c r="L1546" i="1"/>
  <c r="L1547" i="1"/>
  <c r="L1548" i="1"/>
  <c r="L1549" i="1"/>
  <c r="L1550" i="1"/>
  <c r="L1551" i="1"/>
  <c r="J1551" i="1" s="1"/>
  <c r="L1552" i="1"/>
  <c r="L1553" i="1"/>
  <c r="K1553" i="1" s="1"/>
  <c r="L1554" i="1"/>
  <c r="L1555" i="1"/>
  <c r="L1556" i="1"/>
  <c r="K1556" i="1" s="1"/>
  <c r="L1557" i="1"/>
  <c r="J1557" i="1" s="1"/>
  <c r="L1558" i="1"/>
  <c r="L1559" i="1"/>
  <c r="L1560" i="1"/>
  <c r="J1560" i="1" s="1"/>
  <c r="L1561" i="1"/>
  <c r="J1561" i="1" s="1"/>
  <c r="L1562" i="1"/>
  <c r="L1563" i="1"/>
  <c r="J1563" i="1" s="1"/>
  <c r="L1564" i="1"/>
  <c r="L1565" i="1"/>
  <c r="L1566" i="1"/>
  <c r="L1567" i="1"/>
  <c r="L1568" i="1"/>
  <c r="J1568" i="1" s="1"/>
  <c r="L1569" i="1"/>
  <c r="L1570" i="1"/>
  <c r="L1571" i="1"/>
  <c r="L1572" i="1"/>
  <c r="L1573" i="1"/>
  <c r="J1573" i="1" s="1"/>
  <c r="L1574" i="1"/>
  <c r="L1575" i="1"/>
  <c r="L1576" i="1"/>
  <c r="J1576" i="1" s="1"/>
  <c r="L1577" i="1"/>
  <c r="L1578" i="1"/>
  <c r="L1579" i="1"/>
  <c r="L1580" i="1"/>
  <c r="L1581" i="1"/>
  <c r="J1581" i="1" s="1"/>
  <c r="L1582" i="1"/>
  <c r="J1582" i="1" s="1"/>
  <c r="L1583" i="1"/>
  <c r="L1584" i="1"/>
  <c r="J1584" i="1" s="1"/>
  <c r="L1585" i="1"/>
  <c r="L1586" i="1"/>
  <c r="J1586" i="1" s="1"/>
  <c r="L1587" i="1"/>
  <c r="L1588" i="1"/>
  <c r="J1588" i="1" s="1"/>
  <c r="L1589" i="1"/>
  <c r="L1590" i="1"/>
  <c r="L1591" i="1"/>
  <c r="J1591" i="1" s="1"/>
  <c r="L1592" i="1"/>
  <c r="J1592" i="1" s="1"/>
  <c r="L1593" i="1"/>
  <c r="L1594" i="1"/>
  <c r="J1594" i="1" s="1"/>
  <c r="L1595" i="1"/>
  <c r="L1596" i="1"/>
  <c r="J1596" i="1" s="1"/>
  <c r="L1597" i="1"/>
  <c r="J1597" i="1" s="1"/>
  <c r="L1598" i="1"/>
  <c r="K1598" i="1" s="1"/>
  <c r="L1599" i="1"/>
  <c r="K1599" i="1" s="1"/>
  <c r="L1600" i="1"/>
  <c r="K1600" i="1" s="1"/>
  <c r="L1601" i="1"/>
  <c r="L1602" i="1"/>
  <c r="L1603" i="1"/>
  <c r="J1603" i="1" s="1"/>
  <c r="L1604" i="1"/>
  <c r="L1605" i="1"/>
  <c r="L1606" i="1"/>
  <c r="J1606" i="1" s="1"/>
  <c r="L1607" i="1"/>
  <c r="L1608" i="1"/>
  <c r="L1609" i="1"/>
  <c r="L1610" i="1"/>
  <c r="L1611" i="1"/>
  <c r="L1612" i="1"/>
  <c r="J1612" i="1" s="1"/>
  <c r="L1613" i="1"/>
  <c r="L1614" i="1"/>
  <c r="J1614" i="1" s="1"/>
  <c r="L1615" i="1"/>
  <c r="J1615" i="1" s="1"/>
  <c r="L1616" i="1"/>
  <c r="K1616" i="1" s="1"/>
  <c r="L1617" i="1"/>
  <c r="L1618" i="1"/>
  <c r="J1618" i="1" s="1"/>
  <c r="L1619" i="1"/>
  <c r="L1620" i="1"/>
  <c r="L1621" i="1"/>
  <c r="J1621" i="1" s="1"/>
  <c r="L1622" i="1"/>
  <c r="L1623" i="1"/>
  <c r="L1624" i="1"/>
  <c r="L1625" i="1"/>
  <c r="J1625" i="1" s="1"/>
  <c r="L1626" i="1"/>
  <c r="J1626" i="1" s="1"/>
  <c r="L1627" i="1"/>
  <c r="L1628" i="1"/>
  <c r="L1629" i="1"/>
  <c r="L1630" i="1"/>
  <c r="L1631" i="1"/>
  <c r="L1632" i="1"/>
  <c r="J1632" i="1" s="1"/>
  <c r="L1633" i="1"/>
  <c r="K1633" i="1" s="1"/>
  <c r="L1634" i="1"/>
  <c r="L1635" i="1"/>
  <c r="J1635" i="1" s="1"/>
  <c r="L1636" i="1"/>
  <c r="J1636" i="1" s="1"/>
  <c r="L1637" i="1"/>
  <c r="L1638" i="1"/>
  <c r="L1639" i="1"/>
  <c r="J1639" i="1" s="1"/>
  <c r="L1640" i="1"/>
  <c r="K1640" i="1" s="1"/>
  <c r="L1641" i="1"/>
  <c r="L1642" i="1"/>
  <c r="L1643" i="1"/>
  <c r="J1643" i="1" s="1"/>
  <c r="L1644" i="1"/>
  <c r="L1645" i="1"/>
  <c r="J1645" i="1" s="1"/>
  <c r="L1646" i="1"/>
  <c r="L1647" i="1"/>
  <c r="L1648" i="1"/>
  <c r="K1648" i="1" s="1"/>
  <c r="L1649" i="1"/>
  <c r="L1650" i="1"/>
  <c r="L1651" i="1"/>
  <c r="L1652" i="1"/>
  <c r="J1652" i="1" s="1"/>
  <c r="L1653" i="1"/>
  <c r="K1653" i="1" s="1"/>
  <c r="L1654" i="1"/>
  <c r="L1655" i="1"/>
  <c r="K1655" i="1" s="1"/>
  <c r="L1656" i="1"/>
  <c r="L1657" i="1"/>
  <c r="L1658" i="1"/>
  <c r="L1659" i="1"/>
  <c r="K1659" i="1" s="1"/>
  <c r="L1660" i="1"/>
  <c r="L1661" i="1"/>
  <c r="L1662" i="1"/>
  <c r="L1663" i="1"/>
  <c r="J1663" i="1" s="1"/>
  <c r="L1664" i="1"/>
  <c r="L1665" i="1"/>
  <c r="L1666" i="1"/>
  <c r="L1667" i="1"/>
  <c r="J1667" i="1" s="1"/>
  <c r="L1668" i="1"/>
  <c r="L1669" i="1"/>
  <c r="L1670" i="1"/>
  <c r="J1670" i="1" s="1"/>
  <c r="L1671" i="1"/>
  <c r="L1672" i="1"/>
  <c r="L1673" i="1"/>
  <c r="J1673" i="1" s="1"/>
  <c r="L1674" i="1"/>
  <c r="L1675" i="1"/>
  <c r="L1676" i="1"/>
  <c r="L1677" i="1"/>
  <c r="L1678" i="1"/>
  <c r="L1679" i="1"/>
  <c r="L1680" i="1"/>
  <c r="L1681" i="1"/>
  <c r="L1682" i="1"/>
  <c r="J1682" i="1" s="1"/>
  <c r="L1683" i="1"/>
  <c r="L1684" i="1"/>
  <c r="L1685" i="1"/>
  <c r="L1686" i="1"/>
  <c r="L1687" i="1"/>
  <c r="J1687" i="1" s="1"/>
  <c r="L1688" i="1"/>
  <c r="L1689" i="1"/>
  <c r="L1690" i="1"/>
  <c r="L1691" i="1"/>
  <c r="L1692" i="1"/>
  <c r="L1693" i="1"/>
  <c r="J1693" i="1" s="1"/>
  <c r="L1694" i="1"/>
  <c r="L1695" i="1"/>
  <c r="K1695" i="1" s="1"/>
  <c r="K21" i="1"/>
  <c r="Q2462" i="1"/>
  <c r="L6" i="15" s="1"/>
  <c r="R2462" i="1"/>
  <c r="M6" i="15" s="1"/>
  <c r="Q2463" i="1"/>
  <c r="L7" i="15" s="1"/>
  <c r="R2463" i="1"/>
  <c r="M7" i="15" s="1"/>
  <c r="Q2464" i="1"/>
  <c r="L8" i="15" s="1"/>
  <c r="R2464" i="1"/>
  <c r="M8" i="15" s="1"/>
  <c r="H2465" i="1"/>
  <c r="C9" i="15" s="1"/>
  <c r="Q2465" i="1"/>
  <c r="L9" i="15" s="1"/>
  <c r="R2465" i="1"/>
  <c r="M9" i="15" s="1"/>
  <c r="H2466" i="1"/>
  <c r="C10" i="15" s="1"/>
  <c r="Q2466" i="1"/>
  <c r="L10" i="15" s="1"/>
  <c r="R2466" i="1"/>
  <c r="M10" i="15" s="1"/>
  <c r="C2" i="15"/>
  <c r="D2" i="15"/>
  <c r="E2" i="15"/>
  <c r="F2" i="15"/>
  <c r="G2" i="15"/>
  <c r="H2" i="15"/>
  <c r="I2" i="15"/>
  <c r="J2" i="15"/>
  <c r="K2" i="15"/>
  <c r="L2" i="15"/>
  <c r="M2" i="15"/>
  <c r="N2" i="15"/>
  <c r="G2463" i="1"/>
  <c r="B7" i="15" s="1"/>
  <c r="G2464" i="1"/>
  <c r="B8" i="15"/>
  <c r="G2465" i="1"/>
  <c r="B9" i="15" s="1"/>
  <c r="G2466" i="1"/>
  <c r="B10" i="15" s="1"/>
  <c r="G2462" i="1"/>
  <c r="B6" i="15" s="1"/>
  <c r="B2" i="15"/>
  <c r="A7" i="15"/>
  <c r="A8" i="15"/>
  <c r="A9" i="15"/>
  <c r="A10" i="15"/>
  <c r="A6" i="15"/>
  <c r="AR2" i="1"/>
  <c r="AS2" i="1" s="1"/>
  <c r="AR3" i="1"/>
  <c r="AS3" i="1" s="1"/>
  <c r="AR4" i="1"/>
  <c r="AS4" i="1" s="1"/>
  <c r="AR5" i="1"/>
  <c r="AS5" i="1" s="1"/>
  <c r="AR6" i="1"/>
  <c r="AS6" i="1" s="1"/>
  <c r="AU1714" i="1"/>
  <c r="AU3" i="1"/>
  <c r="AU4" i="1"/>
  <c r="AU5" i="1"/>
  <c r="AU6" i="1"/>
  <c r="AU7" i="1"/>
  <c r="AU8" i="1"/>
  <c r="AU9" i="1"/>
  <c r="AU10" i="1"/>
  <c r="AU11" i="1"/>
  <c r="AU12" i="1"/>
  <c r="AU13" i="1"/>
  <c r="AU14" i="1"/>
  <c r="AU15" i="1"/>
  <c r="AU16" i="1"/>
  <c r="AU17" i="1"/>
  <c r="AU18" i="1"/>
  <c r="AU19" i="1"/>
  <c r="AU20" i="1"/>
  <c r="AU21" i="1"/>
  <c r="AU22" i="1"/>
  <c r="AU23" i="1"/>
  <c r="AU24" i="1"/>
  <c r="AU25" i="1"/>
  <c r="AU26" i="1"/>
  <c r="AU27" i="1"/>
  <c r="AU28" i="1"/>
  <c r="AU29" i="1"/>
  <c r="AU30" i="1"/>
  <c r="AU31" i="1"/>
  <c r="AU32" i="1"/>
  <c r="AU33" i="1"/>
  <c r="AU34" i="1"/>
  <c r="AU35" i="1"/>
  <c r="AU36" i="1"/>
  <c r="AU37" i="1"/>
  <c r="AU38" i="1"/>
  <c r="AU39" i="1"/>
  <c r="AU40" i="1"/>
  <c r="AU41" i="1"/>
  <c r="AU42" i="1"/>
  <c r="AU43" i="1"/>
  <c r="AU44" i="1"/>
  <c r="AU45" i="1"/>
  <c r="AU46" i="1"/>
  <c r="AU47" i="1"/>
  <c r="AU48" i="1"/>
  <c r="AU49" i="1"/>
  <c r="AU50" i="1"/>
  <c r="AU51" i="1"/>
  <c r="AU52" i="1"/>
  <c r="AU53" i="1"/>
  <c r="AU54" i="1"/>
  <c r="AU55" i="1"/>
  <c r="AU56" i="1"/>
  <c r="AU57" i="1"/>
  <c r="AU58" i="1"/>
  <c r="AU59" i="1"/>
  <c r="AU60" i="1"/>
  <c r="AU61" i="1"/>
  <c r="AU62" i="1"/>
  <c r="AU63" i="1"/>
  <c r="AU64" i="1"/>
  <c r="AU65" i="1"/>
  <c r="AU66" i="1"/>
  <c r="AU67" i="1"/>
  <c r="AU68" i="1"/>
  <c r="AU69" i="1"/>
  <c r="AU70" i="1"/>
  <c r="AU71" i="1"/>
  <c r="AU72" i="1"/>
  <c r="AU73" i="1"/>
  <c r="AU74" i="1"/>
  <c r="AU75" i="1"/>
  <c r="AU76" i="1"/>
  <c r="AU77" i="1"/>
  <c r="AU78" i="1"/>
  <c r="AU79" i="1"/>
  <c r="AU80" i="1"/>
  <c r="AU81" i="1"/>
  <c r="AU82" i="1"/>
  <c r="AU83" i="1"/>
  <c r="AU84" i="1"/>
  <c r="AU85" i="1"/>
  <c r="AU86" i="1"/>
  <c r="AU87" i="1"/>
  <c r="AU88" i="1"/>
  <c r="AU89" i="1"/>
  <c r="AU90" i="1"/>
  <c r="AU91" i="1"/>
  <c r="AU92" i="1"/>
  <c r="AU93" i="1"/>
  <c r="AU94" i="1"/>
  <c r="AU95" i="1"/>
  <c r="AU96" i="1"/>
  <c r="AU97" i="1"/>
  <c r="AU98" i="1"/>
  <c r="AU99" i="1"/>
  <c r="AU100" i="1"/>
  <c r="AU101" i="1"/>
  <c r="AU102" i="1"/>
  <c r="AU103" i="1"/>
  <c r="AU104" i="1"/>
  <c r="AU105" i="1"/>
  <c r="AU106" i="1"/>
  <c r="AU107" i="1"/>
  <c r="AU108" i="1"/>
  <c r="AU109" i="1"/>
  <c r="AU110" i="1"/>
  <c r="AU111" i="1"/>
  <c r="AU112" i="1"/>
  <c r="AU113" i="1"/>
  <c r="AU114" i="1"/>
  <c r="AU115" i="1"/>
  <c r="AU116" i="1"/>
  <c r="AU117" i="1"/>
  <c r="AU118" i="1"/>
  <c r="AU119" i="1"/>
  <c r="AU120" i="1"/>
  <c r="AU121" i="1"/>
  <c r="AU122" i="1"/>
  <c r="AU123" i="1"/>
  <c r="AU124" i="1"/>
  <c r="AU125" i="1"/>
  <c r="AU126" i="1"/>
  <c r="AU127" i="1"/>
  <c r="AU128" i="1"/>
  <c r="AU129" i="1"/>
  <c r="AU130" i="1"/>
  <c r="AU131" i="1"/>
  <c r="AU132" i="1"/>
  <c r="AU133" i="1"/>
  <c r="AU134" i="1"/>
  <c r="AU135" i="1"/>
  <c r="AU136" i="1"/>
  <c r="AU137" i="1"/>
  <c r="AU138" i="1"/>
  <c r="AU139" i="1"/>
  <c r="AU140" i="1"/>
  <c r="AU141" i="1"/>
  <c r="AU142" i="1"/>
  <c r="AU143" i="1"/>
  <c r="AU144" i="1"/>
  <c r="AU145" i="1"/>
  <c r="AU146" i="1"/>
  <c r="AU147" i="1"/>
  <c r="AU148" i="1"/>
  <c r="AU149" i="1"/>
  <c r="AU150" i="1"/>
  <c r="AU151" i="1"/>
  <c r="AU152" i="1"/>
  <c r="AU153" i="1"/>
  <c r="AU154" i="1"/>
  <c r="AU155" i="1"/>
  <c r="AU156" i="1"/>
  <c r="AU157" i="1"/>
  <c r="AU158" i="1"/>
  <c r="AU159" i="1"/>
  <c r="AU160" i="1"/>
  <c r="AU161" i="1"/>
  <c r="AU162" i="1"/>
  <c r="AU163" i="1"/>
  <c r="AU164" i="1"/>
  <c r="AU165" i="1"/>
  <c r="AU166" i="1"/>
  <c r="AU167" i="1"/>
  <c r="AU168" i="1"/>
  <c r="AU169" i="1"/>
  <c r="AU170" i="1"/>
  <c r="AU171" i="1"/>
  <c r="AU172" i="1"/>
  <c r="AU173" i="1"/>
  <c r="AU174" i="1"/>
  <c r="AU175" i="1"/>
  <c r="AU176" i="1"/>
  <c r="AU177" i="1"/>
  <c r="AU178" i="1"/>
  <c r="AU179" i="1"/>
  <c r="AU180" i="1"/>
  <c r="AU181" i="1"/>
  <c r="AU182" i="1"/>
  <c r="AU183" i="1"/>
  <c r="AU184" i="1"/>
  <c r="AU185" i="1"/>
  <c r="AU186" i="1"/>
  <c r="AU187" i="1"/>
  <c r="AU188" i="1"/>
  <c r="AU189" i="1"/>
  <c r="AU190" i="1"/>
  <c r="AU191" i="1"/>
  <c r="AU192" i="1"/>
  <c r="AU193" i="1"/>
  <c r="AU194" i="1"/>
  <c r="AU195" i="1"/>
  <c r="AU196" i="1"/>
  <c r="AU197" i="1"/>
  <c r="AU198" i="1"/>
  <c r="AU199" i="1"/>
  <c r="AU200" i="1"/>
  <c r="AU201" i="1"/>
  <c r="AU202" i="1"/>
  <c r="AU203" i="1"/>
  <c r="AU204" i="1"/>
  <c r="AU205" i="1"/>
  <c r="AU206" i="1"/>
  <c r="AU207" i="1"/>
  <c r="AU208" i="1"/>
  <c r="AU209" i="1"/>
  <c r="AU210" i="1"/>
  <c r="AU211" i="1"/>
  <c r="AU212" i="1"/>
  <c r="AU213" i="1"/>
  <c r="AU214" i="1"/>
  <c r="AU215" i="1"/>
  <c r="AU216" i="1"/>
  <c r="AU217" i="1"/>
  <c r="AU218" i="1"/>
  <c r="AU219" i="1"/>
  <c r="AU220" i="1"/>
  <c r="AU221" i="1"/>
  <c r="AU222" i="1"/>
  <c r="AU223" i="1"/>
  <c r="AU224" i="1"/>
  <c r="AU225" i="1"/>
  <c r="AU226" i="1"/>
  <c r="AU227" i="1"/>
  <c r="AU228" i="1"/>
  <c r="AU229" i="1"/>
  <c r="AU230" i="1"/>
  <c r="AU231" i="1"/>
  <c r="AU232" i="1"/>
  <c r="AU233" i="1"/>
  <c r="AU234" i="1"/>
  <c r="AU235" i="1"/>
  <c r="AU236" i="1"/>
  <c r="AU237" i="1"/>
  <c r="AU238" i="1"/>
  <c r="AU239" i="1"/>
  <c r="AU240" i="1"/>
  <c r="AU241" i="1"/>
  <c r="AU242" i="1"/>
  <c r="AU243" i="1"/>
  <c r="AU244" i="1"/>
  <c r="AU245" i="1"/>
  <c r="AU246" i="1"/>
  <c r="AU247" i="1"/>
  <c r="AU248" i="1"/>
  <c r="AU249" i="1"/>
  <c r="AU250" i="1"/>
  <c r="AU251" i="1"/>
  <c r="AU252" i="1"/>
  <c r="AU253" i="1"/>
  <c r="AU254" i="1"/>
  <c r="AU255" i="1"/>
  <c r="AU256" i="1"/>
  <c r="AU257" i="1"/>
  <c r="AU258" i="1"/>
  <c r="AU259" i="1"/>
  <c r="AU260" i="1"/>
  <c r="AU261" i="1"/>
  <c r="AU262" i="1"/>
  <c r="AU263" i="1"/>
  <c r="AU264" i="1"/>
  <c r="AU265" i="1"/>
  <c r="AU266" i="1"/>
  <c r="AU267" i="1"/>
  <c r="AU268" i="1"/>
  <c r="AU269" i="1"/>
  <c r="AU270" i="1"/>
  <c r="AU271" i="1"/>
  <c r="AU272" i="1"/>
  <c r="AU273" i="1"/>
  <c r="AU274" i="1"/>
  <c r="AU275" i="1"/>
  <c r="AU276" i="1"/>
  <c r="AU277" i="1"/>
  <c r="AU278" i="1"/>
  <c r="AU279" i="1"/>
  <c r="AU280" i="1"/>
  <c r="AU281" i="1"/>
  <c r="AU282" i="1"/>
  <c r="AU283" i="1"/>
  <c r="AU284" i="1"/>
  <c r="AU285" i="1"/>
  <c r="AU286" i="1"/>
  <c r="AU287" i="1"/>
  <c r="AU288" i="1"/>
  <c r="AU289" i="1"/>
  <c r="AU290" i="1"/>
  <c r="AU291" i="1"/>
  <c r="AU292" i="1"/>
  <c r="AU293" i="1"/>
  <c r="AU294" i="1"/>
  <c r="AU295" i="1"/>
  <c r="AU296" i="1"/>
  <c r="AU297" i="1"/>
  <c r="AU298" i="1"/>
  <c r="AU299" i="1"/>
  <c r="AU300" i="1"/>
  <c r="AU301" i="1"/>
  <c r="AU302" i="1"/>
  <c r="AU303" i="1"/>
  <c r="AU304" i="1"/>
  <c r="AU305" i="1"/>
  <c r="AU306" i="1"/>
  <c r="AU307" i="1"/>
  <c r="AU308" i="1"/>
  <c r="AU309" i="1"/>
  <c r="AU310" i="1"/>
  <c r="AU311" i="1"/>
  <c r="AU312" i="1"/>
  <c r="AU313" i="1"/>
  <c r="AU314" i="1"/>
  <c r="AU315" i="1"/>
  <c r="AU316" i="1"/>
  <c r="AU317" i="1"/>
  <c r="AU318" i="1"/>
  <c r="AU319" i="1"/>
  <c r="AU320" i="1"/>
  <c r="AU321" i="1"/>
  <c r="AU322" i="1"/>
  <c r="AU323" i="1"/>
  <c r="AU324" i="1"/>
  <c r="AU325" i="1"/>
  <c r="AU326" i="1"/>
  <c r="AU327" i="1"/>
  <c r="AU328" i="1"/>
  <c r="AU329" i="1"/>
  <c r="AU330" i="1"/>
  <c r="AU331" i="1"/>
  <c r="AU332" i="1"/>
  <c r="AU333" i="1"/>
  <c r="AU334" i="1"/>
  <c r="AU335" i="1"/>
  <c r="AU336" i="1"/>
  <c r="AU337" i="1"/>
  <c r="AU338" i="1"/>
  <c r="AU339" i="1"/>
  <c r="AU340" i="1"/>
  <c r="AU341" i="1"/>
  <c r="AU342" i="1"/>
  <c r="AU343" i="1"/>
  <c r="AU344" i="1"/>
  <c r="AU345" i="1"/>
  <c r="AU346" i="1"/>
  <c r="AU347" i="1"/>
  <c r="AU348" i="1"/>
  <c r="AU349" i="1"/>
  <c r="AU350" i="1"/>
  <c r="AU351" i="1"/>
  <c r="AU352" i="1"/>
  <c r="AU353" i="1"/>
  <c r="AU354" i="1"/>
  <c r="AU355" i="1"/>
  <c r="AU356" i="1"/>
  <c r="AU357" i="1"/>
  <c r="AU358" i="1"/>
  <c r="AU359" i="1"/>
  <c r="AU360" i="1"/>
  <c r="AU361" i="1"/>
  <c r="AU362" i="1"/>
  <c r="AU363" i="1"/>
  <c r="AU364" i="1"/>
  <c r="AU365" i="1"/>
  <c r="AU366" i="1"/>
  <c r="AU367" i="1"/>
  <c r="AU368" i="1"/>
  <c r="AU369" i="1"/>
  <c r="AU370" i="1"/>
  <c r="AU371" i="1"/>
  <c r="AU372" i="1"/>
  <c r="AU373" i="1"/>
  <c r="AU374" i="1"/>
  <c r="AU375" i="1"/>
  <c r="AU376" i="1"/>
  <c r="AU377" i="1"/>
  <c r="AU378" i="1"/>
  <c r="AU379" i="1"/>
  <c r="AU380" i="1"/>
  <c r="AU381" i="1"/>
  <c r="AU382" i="1"/>
  <c r="AU383" i="1"/>
  <c r="AU384" i="1"/>
  <c r="AU385" i="1"/>
  <c r="AU386" i="1"/>
  <c r="AU387" i="1"/>
  <c r="AU388" i="1"/>
  <c r="AU389" i="1"/>
  <c r="AU390" i="1"/>
  <c r="AU391" i="1"/>
  <c r="AU392" i="1"/>
  <c r="AU393" i="1"/>
  <c r="AU394" i="1"/>
  <c r="AU395" i="1"/>
  <c r="AU396" i="1"/>
  <c r="AU397" i="1"/>
  <c r="AU398" i="1"/>
  <c r="AU399" i="1"/>
  <c r="AU400" i="1"/>
  <c r="AU401" i="1"/>
  <c r="AU402" i="1"/>
  <c r="AU403" i="1"/>
  <c r="AU404" i="1"/>
  <c r="AU405" i="1"/>
  <c r="AU406" i="1"/>
  <c r="AU407" i="1"/>
  <c r="AU408" i="1"/>
  <c r="AU409" i="1"/>
  <c r="AU410" i="1"/>
  <c r="AU411" i="1"/>
  <c r="AU412" i="1"/>
  <c r="AU413" i="1"/>
  <c r="AU414" i="1"/>
  <c r="AU415" i="1"/>
  <c r="AU416" i="1"/>
  <c r="AU417" i="1"/>
  <c r="AU418" i="1"/>
  <c r="AU419" i="1"/>
  <c r="AU420" i="1"/>
  <c r="AU421" i="1"/>
  <c r="AU422" i="1"/>
  <c r="AU423" i="1"/>
  <c r="AU424" i="1"/>
  <c r="AU425" i="1"/>
  <c r="AU426" i="1"/>
  <c r="AU427" i="1"/>
  <c r="AU428" i="1"/>
  <c r="AU429" i="1"/>
  <c r="AU430" i="1"/>
  <c r="AU431" i="1"/>
  <c r="AU432" i="1"/>
  <c r="AU433" i="1"/>
  <c r="AU434" i="1"/>
  <c r="AU435" i="1"/>
  <c r="AU436" i="1"/>
  <c r="AU437" i="1"/>
  <c r="AU438" i="1"/>
  <c r="AU439" i="1"/>
  <c r="AU440" i="1"/>
  <c r="AU441" i="1"/>
  <c r="AU442" i="1"/>
  <c r="AU443" i="1"/>
  <c r="AU444" i="1"/>
  <c r="AU445" i="1"/>
  <c r="AU446" i="1"/>
  <c r="AU447" i="1"/>
  <c r="AU448" i="1"/>
  <c r="AU449" i="1"/>
  <c r="AU450" i="1"/>
  <c r="AU451" i="1"/>
  <c r="AU452" i="1"/>
  <c r="AU453" i="1"/>
  <c r="AU454" i="1"/>
  <c r="AU455" i="1"/>
  <c r="AU456" i="1"/>
  <c r="AU457" i="1"/>
  <c r="AU458" i="1"/>
  <c r="AU459" i="1"/>
  <c r="AU460" i="1"/>
  <c r="AU461" i="1"/>
  <c r="AU462" i="1"/>
  <c r="AU463" i="1"/>
  <c r="AU464" i="1"/>
  <c r="AU465" i="1"/>
  <c r="AU466" i="1"/>
  <c r="AU467" i="1"/>
  <c r="AU468" i="1"/>
  <c r="AU469" i="1"/>
  <c r="AU470" i="1"/>
  <c r="AU471" i="1"/>
  <c r="AU472" i="1"/>
  <c r="AU473" i="1"/>
  <c r="AU474" i="1"/>
  <c r="AU475" i="1"/>
  <c r="AU476" i="1"/>
  <c r="AU477" i="1"/>
  <c r="AU478" i="1"/>
  <c r="AU479" i="1"/>
  <c r="AU480" i="1"/>
  <c r="AU481" i="1"/>
  <c r="AU482" i="1"/>
  <c r="AU483" i="1"/>
  <c r="AU484" i="1"/>
  <c r="AU485" i="1"/>
  <c r="AU486" i="1"/>
  <c r="AU487" i="1"/>
  <c r="AU488" i="1"/>
  <c r="AU489" i="1"/>
  <c r="AU490" i="1"/>
  <c r="AU491" i="1"/>
  <c r="AU492" i="1"/>
  <c r="AU493" i="1"/>
  <c r="AU494" i="1"/>
  <c r="AU495" i="1"/>
  <c r="AU496" i="1"/>
  <c r="AU497" i="1"/>
  <c r="AU498" i="1"/>
  <c r="AU499" i="1"/>
  <c r="AU500" i="1"/>
  <c r="AU501" i="1"/>
  <c r="AU502" i="1"/>
  <c r="AU503" i="1"/>
  <c r="AU504" i="1"/>
  <c r="AU505" i="1"/>
  <c r="AU506" i="1"/>
  <c r="AU507" i="1"/>
  <c r="AU508" i="1"/>
  <c r="AU509" i="1"/>
  <c r="AU510" i="1"/>
  <c r="AU511" i="1"/>
  <c r="AU512" i="1"/>
  <c r="AU513" i="1"/>
  <c r="AU514" i="1"/>
  <c r="AU515" i="1"/>
  <c r="AU516" i="1"/>
  <c r="AU517" i="1"/>
  <c r="AU518" i="1"/>
  <c r="AU519" i="1"/>
  <c r="AU520" i="1"/>
  <c r="AU521" i="1"/>
  <c r="AU522" i="1"/>
  <c r="AU523" i="1"/>
  <c r="AU524" i="1"/>
  <c r="AU525" i="1"/>
  <c r="AU526" i="1"/>
  <c r="AU527" i="1"/>
  <c r="AU528" i="1"/>
  <c r="AU529" i="1"/>
  <c r="AU530" i="1"/>
  <c r="AU531" i="1"/>
  <c r="AU532" i="1"/>
  <c r="AU533" i="1"/>
  <c r="AU534" i="1"/>
  <c r="AU535" i="1"/>
  <c r="AU536" i="1"/>
  <c r="AU537" i="1"/>
  <c r="AU538" i="1"/>
  <c r="AU539" i="1"/>
  <c r="AU540" i="1"/>
  <c r="AU541" i="1"/>
  <c r="AU542" i="1"/>
  <c r="AU543" i="1"/>
  <c r="AU544" i="1"/>
  <c r="AU545" i="1"/>
  <c r="AU546" i="1"/>
  <c r="AU547" i="1"/>
  <c r="AU548" i="1"/>
  <c r="AU549" i="1"/>
  <c r="AU550" i="1"/>
  <c r="AU551" i="1"/>
  <c r="AU552" i="1"/>
  <c r="AU553" i="1"/>
  <c r="AU554" i="1"/>
  <c r="AU555" i="1"/>
  <c r="AU556" i="1"/>
  <c r="AU557" i="1"/>
  <c r="AU558" i="1"/>
  <c r="AU559" i="1"/>
  <c r="AU560" i="1"/>
  <c r="AU561" i="1"/>
  <c r="AU562" i="1"/>
  <c r="AU563" i="1"/>
  <c r="AU564" i="1"/>
  <c r="AU565" i="1"/>
  <c r="AU566" i="1"/>
  <c r="AU567" i="1"/>
  <c r="AU568" i="1"/>
  <c r="AU569" i="1"/>
  <c r="AU570" i="1"/>
  <c r="AU571" i="1"/>
  <c r="AU572" i="1"/>
  <c r="AU573" i="1"/>
  <c r="AU574" i="1"/>
  <c r="AU575" i="1"/>
  <c r="AU576" i="1"/>
  <c r="AU577" i="1"/>
  <c r="AU578" i="1"/>
  <c r="AU579" i="1"/>
  <c r="AU580" i="1"/>
  <c r="AU581" i="1"/>
  <c r="AU582" i="1"/>
  <c r="AU583" i="1"/>
  <c r="AU584" i="1"/>
  <c r="AU585" i="1"/>
  <c r="AU586" i="1"/>
  <c r="AU587" i="1"/>
  <c r="AU588" i="1"/>
  <c r="AU589" i="1"/>
  <c r="AU590" i="1"/>
  <c r="AU591" i="1"/>
  <c r="AU592" i="1"/>
  <c r="AU593" i="1"/>
  <c r="AU594" i="1"/>
  <c r="AU595" i="1"/>
  <c r="AU596" i="1"/>
  <c r="AU597" i="1"/>
  <c r="AU598" i="1"/>
  <c r="AU599" i="1"/>
  <c r="AU600" i="1"/>
  <c r="AU601" i="1"/>
  <c r="AU602" i="1"/>
  <c r="AU603" i="1"/>
  <c r="AU604" i="1"/>
  <c r="AU605" i="1"/>
  <c r="AU606" i="1"/>
  <c r="AU607" i="1"/>
  <c r="AU608" i="1"/>
  <c r="AU609" i="1"/>
  <c r="AU610" i="1"/>
  <c r="AU611" i="1"/>
  <c r="AU612" i="1"/>
  <c r="AU613" i="1"/>
  <c r="AU614" i="1"/>
  <c r="AU615" i="1"/>
  <c r="AU616" i="1"/>
  <c r="AU617" i="1"/>
  <c r="AU618" i="1"/>
  <c r="AU619" i="1"/>
  <c r="AU620" i="1"/>
  <c r="AU621" i="1"/>
  <c r="AU622" i="1"/>
  <c r="AU623" i="1"/>
  <c r="AU624" i="1"/>
  <c r="AU625" i="1"/>
  <c r="AU626" i="1"/>
  <c r="AU627" i="1"/>
  <c r="AU628" i="1"/>
  <c r="AU629" i="1"/>
  <c r="AU630" i="1"/>
  <c r="AU631" i="1"/>
  <c r="AU632" i="1"/>
  <c r="AU633" i="1"/>
  <c r="AU634" i="1"/>
  <c r="AU635" i="1"/>
  <c r="AU636" i="1"/>
  <c r="AU637" i="1"/>
  <c r="AU638" i="1"/>
  <c r="AU639" i="1"/>
  <c r="AU640" i="1"/>
  <c r="AU641" i="1"/>
  <c r="AU642" i="1"/>
  <c r="AU643" i="1"/>
  <c r="AU644" i="1"/>
  <c r="AU645" i="1"/>
  <c r="AU646" i="1"/>
  <c r="AU647" i="1"/>
  <c r="AU648" i="1"/>
  <c r="AU649" i="1"/>
  <c r="AU650" i="1"/>
  <c r="AU651" i="1"/>
  <c r="AU652" i="1"/>
  <c r="AU653" i="1"/>
  <c r="AU654" i="1"/>
  <c r="AU655" i="1"/>
  <c r="AU656" i="1"/>
  <c r="AU657" i="1"/>
  <c r="AU658" i="1"/>
  <c r="AU659" i="1"/>
  <c r="AU660" i="1"/>
  <c r="AU661" i="1"/>
  <c r="AU662" i="1"/>
  <c r="AU663" i="1"/>
  <c r="AU664" i="1"/>
  <c r="AU665" i="1"/>
  <c r="AU666" i="1"/>
  <c r="AU667" i="1"/>
  <c r="AU668" i="1"/>
  <c r="AU669" i="1"/>
  <c r="AU670" i="1"/>
  <c r="AU671" i="1"/>
  <c r="AU672" i="1"/>
  <c r="AU673" i="1"/>
  <c r="AU674" i="1"/>
  <c r="AU675" i="1"/>
  <c r="AU676" i="1"/>
  <c r="AU677" i="1"/>
  <c r="AU678" i="1"/>
  <c r="AU679" i="1"/>
  <c r="AU680" i="1"/>
  <c r="AU681" i="1"/>
  <c r="AU682" i="1"/>
  <c r="AU683" i="1"/>
  <c r="AU684" i="1"/>
  <c r="AU685" i="1"/>
  <c r="AU686" i="1"/>
  <c r="AU687" i="1"/>
  <c r="AU688" i="1"/>
  <c r="AU689" i="1"/>
  <c r="AU690" i="1"/>
  <c r="AU691" i="1"/>
  <c r="AU692" i="1"/>
  <c r="AU693" i="1"/>
  <c r="AU694" i="1"/>
  <c r="AU695" i="1"/>
  <c r="AU696" i="1"/>
  <c r="AU697" i="1"/>
  <c r="AU698" i="1"/>
  <c r="AU699" i="1"/>
  <c r="AU700" i="1"/>
  <c r="AU701" i="1"/>
  <c r="AU702" i="1"/>
  <c r="AU703" i="1"/>
  <c r="AU704" i="1"/>
  <c r="AU705" i="1"/>
  <c r="AU706" i="1"/>
  <c r="AU707" i="1"/>
  <c r="AU708" i="1"/>
  <c r="AU709" i="1"/>
  <c r="AU710" i="1"/>
  <c r="AU711" i="1"/>
  <c r="AU712" i="1"/>
  <c r="AU713" i="1"/>
  <c r="AU714" i="1"/>
  <c r="AU715" i="1"/>
  <c r="AU716" i="1"/>
  <c r="AU717" i="1"/>
  <c r="AU718" i="1"/>
  <c r="AU719" i="1"/>
  <c r="AU720" i="1"/>
  <c r="AU721" i="1"/>
  <c r="AU722" i="1"/>
  <c r="AU723" i="1"/>
  <c r="AU724" i="1"/>
  <c r="AU725" i="1"/>
  <c r="AU726" i="1"/>
  <c r="AU727" i="1"/>
  <c r="AU728" i="1"/>
  <c r="AU729" i="1"/>
  <c r="AU730" i="1"/>
  <c r="AU731" i="1"/>
  <c r="AU732" i="1"/>
  <c r="AU733" i="1"/>
  <c r="AU734" i="1"/>
  <c r="AU735" i="1"/>
  <c r="AU736" i="1"/>
  <c r="AU737" i="1"/>
  <c r="AU738" i="1"/>
  <c r="AU739" i="1"/>
  <c r="AU740" i="1"/>
  <c r="AU741" i="1"/>
  <c r="AU742" i="1"/>
  <c r="AU743" i="1"/>
  <c r="AU744" i="1"/>
  <c r="AU745" i="1"/>
  <c r="AU746" i="1"/>
  <c r="AU747" i="1"/>
  <c r="AU748" i="1"/>
  <c r="AU749" i="1"/>
  <c r="AU750" i="1"/>
  <c r="AU751" i="1"/>
  <c r="AU752" i="1"/>
  <c r="AU753" i="1"/>
  <c r="AU754" i="1"/>
  <c r="AU755" i="1"/>
  <c r="AU756" i="1"/>
  <c r="AU757" i="1"/>
  <c r="AU758" i="1"/>
  <c r="AU759" i="1"/>
  <c r="AU760" i="1"/>
  <c r="AU761" i="1"/>
  <c r="AU762" i="1"/>
  <c r="AU763" i="1"/>
  <c r="AU764" i="1"/>
  <c r="AU765" i="1"/>
  <c r="AU766" i="1"/>
  <c r="AU767" i="1"/>
  <c r="AU768" i="1"/>
  <c r="AU769" i="1"/>
  <c r="AU770" i="1"/>
  <c r="AU771" i="1"/>
  <c r="AU772" i="1"/>
  <c r="AU773" i="1"/>
  <c r="AU774" i="1"/>
  <c r="AU775" i="1"/>
  <c r="AU776" i="1"/>
  <c r="AU777" i="1"/>
  <c r="AU778" i="1"/>
  <c r="AU779" i="1"/>
  <c r="AU780" i="1"/>
  <c r="AU781" i="1"/>
  <c r="AU782" i="1"/>
  <c r="AU783" i="1"/>
  <c r="AU784" i="1"/>
  <c r="AU785" i="1"/>
  <c r="AU786" i="1"/>
  <c r="AU787" i="1"/>
  <c r="AU788" i="1"/>
  <c r="AU789" i="1"/>
  <c r="AU790" i="1"/>
  <c r="AU791" i="1"/>
  <c r="AU792" i="1"/>
  <c r="AU793" i="1"/>
  <c r="AU794" i="1"/>
  <c r="AU795" i="1"/>
  <c r="AU796" i="1"/>
  <c r="AU797" i="1"/>
  <c r="AU798" i="1"/>
  <c r="AU799" i="1"/>
  <c r="AU800" i="1"/>
  <c r="AU801" i="1"/>
  <c r="AU802" i="1"/>
  <c r="AU803" i="1"/>
  <c r="AU804" i="1"/>
  <c r="AU805" i="1"/>
  <c r="AU806" i="1"/>
  <c r="AU807" i="1"/>
  <c r="AU808" i="1"/>
  <c r="AU809" i="1"/>
  <c r="AU810" i="1"/>
  <c r="AU811" i="1"/>
  <c r="AU812" i="1"/>
  <c r="AU813" i="1"/>
  <c r="AU814" i="1"/>
  <c r="AU815" i="1"/>
  <c r="AU816" i="1"/>
  <c r="AU817" i="1"/>
  <c r="AU818" i="1"/>
  <c r="AU819" i="1"/>
  <c r="AU820" i="1"/>
  <c r="AU821" i="1"/>
  <c r="AU822" i="1"/>
  <c r="AU823" i="1"/>
  <c r="AU824" i="1"/>
  <c r="AU825" i="1"/>
  <c r="AU826" i="1"/>
  <c r="AU827" i="1"/>
  <c r="AU828" i="1"/>
  <c r="AU829" i="1"/>
  <c r="AU830" i="1"/>
  <c r="AU831" i="1"/>
  <c r="AU832" i="1"/>
  <c r="AU833" i="1"/>
  <c r="AU834" i="1"/>
  <c r="AU835" i="1"/>
  <c r="AU836" i="1"/>
  <c r="AU837" i="1"/>
  <c r="AU838" i="1"/>
  <c r="AU839" i="1"/>
  <c r="AU840" i="1"/>
  <c r="AU841" i="1"/>
  <c r="AU842" i="1"/>
  <c r="AU843" i="1"/>
  <c r="AU844" i="1"/>
  <c r="AU845" i="1"/>
  <c r="AU846" i="1"/>
  <c r="AU847" i="1"/>
  <c r="AU848" i="1"/>
  <c r="AU849" i="1"/>
  <c r="AU850" i="1"/>
  <c r="AU851" i="1"/>
  <c r="AU852" i="1"/>
  <c r="AU853" i="1"/>
  <c r="AU854" i="1"/>
  <c r="AU855" i="1"/>
  <c r="AU856" i="1"/>
  <c r="AU857" i="1"/>
  <c r="AU858" i="1"/>
  <c r="AU859" i="1"/>
  <c r="AU860" i="1"/>
  <c r="AU861" i="1"/>
  <c r="AU862" i="1"/>
  <c r="AU863" i="1"/>
  <c r="AU864" i="1"/>
  <c r="AU865" i="1"/>
  <c r="AU866" i="1"/>
  <c r="AU867" i="1"/>
  <c r="AU868" i="1"/>
  <c r="AU869" i="1"/>
  <c r="AU870" i="1"/>
  <c r="AU871" i="1"/>
  <c r="AU872" i="1"/>
  <c r="AU873" i="1"/>
  <c r="AU874" i="1"/>
  <c r="AU875" i="1"/>
  <c r="AU876" i="1"/>
  <c r="AU877" i="1"/>
  <c r="AU878" i="1"/>
  <c r="AU879" i="1"/>
  <c r="AU880" i="1"/>
  <c r="AU881" i="1"/>
  <c r="AU882" i="1"/>
  <c r="AU883" i="1"/>
  <c r="AU884" i="1"/>
  <c r="AU885" i="1"/>
  <c r="AU886" i="1"/>
  <c r="AU887" i="1"/>
  <c r="AU888" i="1"/>
  <c r="AU889" i="1"/>
  <c r="AU890" i="1"/>
  <c r="AU891" i="1"/>
  <c r="AU892" i="1"/>
  <c r="AU893" i="1"/>
  <c r="AU894" i="1"/>
  <c r="AU895" i="1"/>
  <c r="AU896" i="1"/>
  <c r="AU897" i="1"/>
  <c r="AU898" i="1"/>
  <c r="AU899" i="1"/>
  <c r="AU900" i="1"/>
  <c r="AU901" i="1"/>
  <c r="AU902" i="1"/>
  <c r="AU903" i="1"/>
  <c r="AU904" i="1"/>
  <c r="AU905" i="1"/>
  <c r="AU906" i="1"/>
  <c r="AU907" i="1"/>
  <c r="AU908" i="1"/>
  <c r="AU909" i="1"/>
  <c r="AU910" i="1"/>
  <c r="AU911" i="1"/>
  <c r="AU912" i="1"/>
  <c r="AU913" i="1"/>
  <c r="AU914" i="1"/>
  <c r="AU915" i="1"/>
  <c r="AU916" i="1"/>
  <c r="AU917" i="1"/>
  <c r="AU918" i="1"/>
  <c r="AU919" i="1"/>
  <c r="AU920" i="1"/>
  <c r="AU921" i="1"/>
  <c r="AU922" i="1"/>
  <c r="AU923" i="1"/>
  <c r="AU924" i="1"/>
  <c r="AU925" i="1"/>
  <c r="AU926" i="1"/>
  <c r="AU927" i="1"/>
  <c r="AU928" i="1"/>
  <c r="AU929" i="1"/>
  <c r="AU930" i="1"/>
  <c r="AU931" i="1"/>
  <c r="AU932" i="1"/>
  <c r="AU933" i="1"/>
  <c r="AU934" i="1"/>
  <c r="AU935" i="1"/>
  <c r="AU936" i="1"/>
  <c r="AU937" i="1"/>
  <c r="AU938" i="1"/>
  <c r="AU939" i="1"/>
  <c r="AU940" i="1"/>
  <c r="AU941" i="1"/>
  <c r="AU942" i="1"/>
  <c r="AU943" i="1"/>
  <c r="AU944" i="1"/>
  <c r="AU945" i="1"/>
  <c r="AU946" i="1"/>
  <c r="AU947" i="1"/>
  <c r="AU948" i="1"/>
  <c r="AU949" i="1"/>
  <c r="AU950" i="1"/>
  <c r="AU951" i="1"/>
  <c r="AU952" i="1"/>
  <c r="AU953" i="1"/>
  <c r="AU954" i="1"/>
  <c r="AU955" i="1"/>
  <c r="AU956" i="1"/>
  <c r="AU957" i="1"/>
  <c r="AU958" i="1"/>
  <c r="AU959" i="1"/>
  <c r="AU960" i="1"/>
  <c r="AU961" i="1"/>
  <c r="AU962" i="1"/>
  <c r="AU963" i="1"/>
  <c r="AU964" i="1"/>
  <c r="AU965" i="1"/>
  <c r="AU966" i="1"/>
  <c r="AU967" i="1"/>
  <c r="AU968" i="1"/>
  <c r="AU969" i="1"/>
  <c r="AU970" i="1"/>
  <c r="AU971" i="1"/>
  <c r="AU972" i="1"/>
  <c r="AU973" i="1"/>
  <c r="AU974" i="1"/>
  <c r="AU975" i="1"/>
  <c r="AU976" i="1"/>
  <c r="AU977" i="1"/>
  <c r="AU978" i="1"/>
  <c r="AU979" i="1"/>
  <c r="AU980" i="1"/>
  <c r="AU981" i="1"/>
  <c r="AU982" i="1"/>
  <c r="AU983" i="1"/>
  <c r="AU984" i="1"/>
  <c r="AU985" i="1"/>
  <c r="AU986" i="1"/>
  <c r="AU987" i="1"/>
  <c r="AU988" i="1"/>
  <c r="AU989" i="1"/>
  <c r="AU990" i="1"/>
  <c r="AU991" i="1"/>
  <c r="AU992" i="1"/>
  <c r="AU993" i="1"/>
  <c r="AU994" i="1"/>
  <c r="AU995" i="1"/>
  <c r="AU996" i="1"/>
  <c r="AU997" i="1"/>
  <c r="AU998" i="1"/>
  <c r="AU999" i="1"/>
  <c r="AU1000" i="1"/>
  <c r="AU1001" i="1"/>
  <c r="AU1002" i="1"/>
  <c r="AU1003" i="1"/>
  <c r="AU1004" i="1"/>
  <c r="AU1005" i="1"/>
  <c r="AU1006" i="1"/>
  <c r="AU1007" i="1"/>
  <c r="AU1008" i="1"/>
  <c r="AU1009" i="1"/>
  <c r="AU1010" i="1"/>
  <c r="AU1011" i="1"/>
  <c r="AU1012" i="1"/>
  <c r="AU1013" i="1"/>
  <c r="AU1014" i="1"/>
  <c r="AU1015" i="1"/>
  <c r="AU1016" i="1"/>
  <c r="AU1017" i="1"/>
  <c r="AU1018" i="1"/>
  <c r="AU1019" i="1"/>
  <c r="AU1020" i="1"/>
  <c r="AU1021" i="1"/>
  <c r="AU1022" i="1"/>
  <c r="AU1023" i="1"/>
  <c r="AU1024" i="1"/>
  <c r="AU1025" i="1"/>
  <c r="AU1026" i="1"/>
  <c r="AU1027" i="1"/>
  <c r="AU1028" i="1"/>
  <c r="AU1029" i="1"/>
  <c r="AU1030" i="1"/>
  <c r="AU1031" i="1"/>
  <c r="AU1032" i="1"/>
  <c r="AU1033" i="1"/>
  <c r="AU1034" i="1"/>
  <c r="AU1035" i="1"/>
  <c r="AU1036" i="1"/>
  <c r="AU1037" i="1"/>
  <c r="AU1038" i="1"/>
  <c r="AU1039" i="1"/>
  <c r="AU1040" i="1"/>
  <c r="AU1041" i="1"/>
  <c r="AU1042" i="1"/>
  <c r="AU1043" i="1"/>
  <c r="AU1044" i="1"/>
  <c r="AU1045" i="1"/>
  <c r="AU1046" i="1"/>
  <c r="AU1047" i="1"/>
  <c r="AU1048" i="1"/>
  <c r="AU1049" i="1"/>
  <c r="AU1050" i="1"/>
  <c r="AU1051" i="1"/>
  <c r="AU1052" i="1"/>
  <c r="AU1053" i="1"/>
  <c r="AU1054" i="1"/>
  <c r="AU1055" i="1"/>
  <c r="AU1056" i="1"/>
  <c r="AU1057" i="1"/>
  <c r="AU1058" i="1"/>
  <c r="AU1059" i="1"/>
  <c r="AU1060" i="1"/>
  <c r="AU1061" i="1"/>
  <c r="AU1062" i="1"/>
  <c r="AU1063" i="1"/>
  <c r="AU1064" i="1"/>
  <c r="AU1065" i="1"/>
  <c r="AU1066" i="1"/>
  <c r="AU1067" i="1"/>
  <c r="AU1068" i="1"/>
  <c r="AU1069" i="1"/>
  <c r="AU1070" i="1"/>
  <c r="AU1071" i="1"/>
  <c r="AU1072" i="1"/>
  <c r="AU1073" i="1"/>
  <c r="AU1074" i="1"/>
  <c r="AU1075" i="1"/>
  <c r="AU1076" i="1"/>
  <c r="AU1077" i="1"/>
  <c r="AU1078" i="1"/>
  <c r="AU1079" i="1"/>
  <c r="AU1080" i="1"/>
  <c r="AU1081" i="1"/>
  <c r="AU1082" i="1"/>
  <c r="AU1083" i="1"/>
  <c r="AU1084" i="1"/>
  <c r="AU1085" i="1"/>
  <c r="AU1086" i="1"/>
  <c r="AU1087" i="1"/>
  <c r="AU1088" i="1"/>
  <c r="AU1089" i="1"/>
  <c r="AU1090" i="1"/>
  <c r="AU1091" i="1"/>
  <c r="AU1092" i="1"/>
  <c r="AU1093" i="1"/>
  <c r="AU1094" i="1"/>
  <c r="AU1095" i="1"/>
  <c r="AU1096" i="1"/>
  <c r="AU1097" i="1"/>
  <c r="AU1098" i="1"/>
  <c r="AU1099" i="1"/>
  <c r="AU1100" i="1"/>
  <c r="AU1101" i="1"/>
  <c r="AU1102" i="1"/>
  <c r="AU1103" i="1"/>
  <c r="AU1104" i="1"/>
  <c r="AU1105" i="1"/>
  <c r="AU1106" i="1"/>
  <c r="AU1107" i="1"/>
  <c r="AU1108" i="1"/>
  <c r="AU1109" i="1"/>
  <c r="AU1110" i="1"/>
  <c r="AU1111" i="1"/>
  <c r="AU1112" i="1"/>
  <c r="AU1113" i="1"/>
  <c r="AU1114" i="1"/>
  <c r="AU1115" i="1"/>
  <c r="AU1116" i="1"/>
  <c r="AU1117" i="1"/>
  <c r="AU1118" i="1"/>
  <c r="AU1119" i="1"/>
  <c r="AU1120" i="1"/>
  <c r="AU1121" i="1"/>
  <c r="AU1122" i="1"/>
  <c r="AU1123" i="1"/>
  <c r="AU1124" i="1"/>
  <c r="AU1125" i="1"/>
  <c r="AU1126" i="1"/>
  <c r="AU1127" i="1"/>
  <c r="AU1128" i="1"/>
  <c r="AU1129" i="1"/>
  <c r="AU1130" i="1"/>
  <c r="AU1131" i="1"/>
  <c r="AU1132" i="1"/>
  <c r="AU1133" i="1"/>
  <c r="AU1134" i="1"/>
  <c r="AU1135" i="1"/>
  <c r="AU1136" i="1"/>
  <c r="AU1137" i="1"/>
  <c r="AU1138" i="1"/>
  <c r="AU1139" i="1"/>
  <c r="AU1140" i="1"/>
  <c r="AU1141" i="1"/>
  <c r="AU1142" i="1"/>
  <c r="AU1143" i="1"/>
  <c r="AU1144" i="1"/>
  <c r="AU1145" i="1"/>
  <c r="AU1146" i="1"/>
  <c r="AU1147" i="1"/>
  <c r="AU1148" i="1"/>
  <c r="AU1149" i="1"/>
  <c r="AU1150" i="1"/>
  <c r="AU1151" i="1"/>
  <c r="AU1152" i="1"/>
  <c r="AU1153" i="1"/>
  <c r="AU1154" i="1"/>
  <c r="AU1155" i="1"/>
  <c r="AU1156" i="1"/>
  <c r="AU1157" i="1"/>
  <c r="AU1158" i="1"/>
  <c r="AU1159" i="1"/>
  <c r="AU1160" i="1"/>
  <c r="AU1161" i="1"/>
  <c r="AU1162" i="1"/>
  <c r="AU1163" i="1"/>
  <c r="AU1164" i="1"/>
  <c r="AU1165" i="1"/>
  <c r="AU1166" i="1"/>
  <c r="AU1167" i="1"/>
  <c r="AU1168" i="1"/>
  <c r="AU1169" i="1"/>
  <c r="AU1170" i="1"/>
  <c r="AU1171" i="1"/>
  <c r="AU1172" i="1"/>
  <c r="AU1173" i="1"/>
  <c r="AU1174" i="1"/>
  <c r="AU1175" i="1"/>
  <c r="AU1176" i="1"/>
  <c r="AU1177" i="1"/>
  <c r="AU1178" i="1"/>
  <c r="AU1179" i="1"/>
  <c r="AU1180" i="1"/>
  <c r="AU1181" i="1"/>
  <c r="AU1182" i="1"/>
  <c r="AU1183" i="1"/>
  <c r="AU1184" i="1"/>
  <c r="AU1185" i="1"/>
  <c r="AU1186" i="1"/>
  <c r="AU1187" i="1"/>
  <c r="AU1188" i="1"/>
  <c r="AU1189" i="1"/>
  <c r="AU1190" i="1"/>
  <c r="AU1191" i="1"/>
  <c r="AU1192" i="1"/>
  <c r="AU1193" i="1"/>
  <c r="AU1194" i="1"/>
  <c r="AU1195" i="1"/>
  <c r="AU1196" i="1"/>
  <c r="AU1197" i="1"/>
  <c r="AU1198" i="1"/>
  <c r="AU1199" i="1"/>
  <c r="AU1200" i="1"/>
  <c r="AU1201" i="1"/>
  <c r="AU1202" i="1"/>
  <c r="AU1203" i="1"/>
  <c r="AU1204" i="1"/>
  <c r="AU1205" i="1"/>
  <c r="AU1206" i="1"/>
  <c r="AU1207" i="1"/>
  <c r="AU1208" i="1"/>
  <c r="AU1209" i="1"/>
  <c r="AU1210" i="1"/>
  <c r="AU1211" i="1"/>
  <c r="AU1212" i="1"/>
  <c r="AU1213" i="1"/>
  <c r="AU1214" i="1"/>
  <c r="AU1215" i="1"/>
  <c r="AU1216" i="1"/>
  <c r="AU1217" i="1"/>
  <c r="AU1218" i="1"/>
  <c r="AU1219" i="1"/>
  <c r="AU1220" i="1"/>
  <c r="AU1221" i="1"/>
  <c r="AU1222" i="1"/>
  <c r="AU1223" i="1"/>
  <c r="AU1224" i="1"/>
  <c r="AU1225" i="1"/>
  <c r="AU1226" i="1"/>
  <c r="AU1227" i="1"/>
  <c r="AU1228" i="1"/>
  <c r="AU1229" i="1"/>
  <c r="AU1230" i="1"/>
  <c r="AU1231" i="1"/>
  <c r="AU1232" i="1"/>
  <c r="AU1233" i="1"/>
  <c r="AU1234" i="1"/>
  <c r="AU1235" i="1"/>
  <c r="AU1236" i="1"/>
  <c r="AU1237" i="1"/>
  <c r="AU1238" i="1"/>
  <c r="AU1239" i="1"/>
  <c r="AU1240" i="1"/>
  <c r="AU1241" i="1"/>
  <c r="AU1242" i="1"/>
  <c r="AU1243" i="1"/>
  <c r="AU1244" i="1"/>
  <c r="AU1245" i="1"/>
  <c r="AU1246" i="1"/>
  <c r="AU1247" i="1"/>
  <c r="AU1248" i="1"/>
  <c r="AU1249" i="1"/>
  <c r="AU1250" i="1"/>
  <c r="AU1251" i="1"/>
  <c r="AU1252" i="1"/>
  <c r="AU1253" i="1"/>
  <c r="AU1254" i="1"/>
  <c r="AU1255" i="1"/>
  <c r="AU1256" i="1"/>
  <c r="AU1257" i="1"/>
  <c r="AU1258" i="1"/>
  <c r="AU1259" i="1"/>
  <c r="AU1260" i="1"/>
  <c r="AU1261" i="1"/>
  <c r="AU1262" i="1"/>
  <c r="AU1263" i="1"/>
  <c r="AU1264" i="1"/>
  <c r="AU1265" i="1"/>
  <c r="AU1266" i="1"/>
  <c r="AU1267" i="1"/>
  <c r="AU1268" i="1"/>
  <c r="AU1269" i="1"/>
  <c r="AU1270" i="1"/>
  <c r="AU1271" i="1"/>
  <c r="AU1272" i="1"/>
  <c r="AU1273" i="1"/>
  <c r="AU1274" i="1"/>
  <c r="AU1275" i="1"/>
  <c r="AU1276" i="1"/>
  <c r="AU1277" i="1"/>
  <c r="AU1278" i="1"/>
  <c r="AU1279" i="1"/>
  <c r="AU1280" i="1"/>
  <c r="AU1281" i="1"/>
  <c r="AU1282" i="1"/>
  <c r="AU1283" i="1"/>
  <c r="AU1284" i="1"/>
  <c r="AU1285" i="1"/>
  <c r="AU1286" i="1"/>
  <c r="AU1287" i="1"/>
  <c r="AU1288" i="1"/>
  <c r="AU1289" i="1"/>
  <c r="AU1290" i="1"/>
  <c r="AU1291" i="1"/>
  <c r="AU1292" i="1"/>
  <c r="AU1293" i="1"/>
  <c r="AU1294" i="1"/>
  <c r="AU1295" i="1"/>
  <c r="AU1296" i="1"/>
  <c r="AU1297" i="1"/>
  <c r="AU1298" i="1"/>
  <c r="AU1299" i="1"/>
  <c r="AU1300" i="1"/>
  <c r="AU1301" i="1"/>
  <c r="AU1302" i="1"/>
  <c r="AU1303" i="1"/>
  <c r="AU1304" i="1"/>
  <c r="AU1305" i="1"/>
  <c r="AU1306" i="1"/>
  <c r="AU1307" i="1"/>
  <c r="AU1308" i="1"/>
  <c r="AU1309" i="1"/>
  <c r="AU1310" i="1"/>
  <c r="AU1311" i="1"/>
  <c r="AU1312" i="1"/>
  <c r="AU1313" i="1"/>
  <c r="AU1314" i="1"/>
  <c r="AU1315" i="1"/>
  <c r="AU1316" i="1"/>
  <c r="AU1317" i="1"/>
  <c r="AU1318" i="1"/>
  <c r="AU1319" i="1"/>
  <c r="AU1320" i="1"/>
  <c r="AU1321" i="1"/>
  <c r="AU1322" i="1"/>
  <c r="AU1323" i="1"/>
  <c r="AU1324" i="1"/>
  <c r="AU1325" i="1"/>
  <c r="AU1326" i="1"/>
  <c r="AU1327" i="1"/>
  <c r="AU1328" i="1"/>
  <c r="AU1329" i="1"/>
  <c r="AU1330" i="1"/>
  <c r="AU1331" i="1"/>
  <c r="AU1332" i="1"/>
  <c r="AU1333" i="1"/>
  <c r="AU1334" i="1"/>
  <c r="AU1335" i="1"/>
  <c r="AU1336" i="1"/>
  <c r="AU1337" i="1"/>
  <c r="AU1338" i="1"/>
  <c r="AU1339" i="1"/>
  <c r="AU1340" i="1"/>
  <c r="AU1341" i="1"/>
  <c r="AU1342" i="1"/>
  <c r="AU1343" i="1"/>
  <c r="AU1344" i="1"/>
  <c r="AU1345" i="1"/>
  <c r="AU1346" i="1"/>
  <c r="AU1347" i="1"/>
  <c r="AU1348" i="1"/>
  <c r="AU1349" i="1"/>
  <c r="AU1350" i="1"/>
  <c r="AU1351" i="1"/>
  <c r="AU1352" i="1"/>
  <c r="AU1353" i="1"/>
  <c r="AU1354" i="1"/>
  <c r="AU1355" i="1"/>
  <c r="AU1356" i="1"/>
  <c r="AU1357" i="1"/>
  <c r="AU1358" i="1"/>
  <c r="AU1359" i="1"/>
  <c r="AU1360" i="1"/>
  <c r="AU1361" i="1"/>
  <c r="AU1362" i="1"/>
  <c r="AU1363" i="1"/>
  <c r="AU1364" i="1"/>
  <c r="AU1365" i="1"/>
  <c r="AU1366" i="1"/>
  <c r="AU1367" i="1"/>
  <c r="AU1368" i="1"/>
  <c r="AU1369" i="1"/>
  <c r="AU1370" i="1"/>
  <c r="AU1371" i="1"/>
  <c r="AU1372" i="1"/>
  <c r="AU1373" i="1"/>
  <c r="AU1374" i="1"/>
  <c r="AU1375" i="1"/>
  <c r="AU1376" i="1"/>
  <c r="AU1377" i="1"/>
  <c r="AU1378" i="1"/>
  <c r="AU1379" i="1"/>
  <c r="AU1380" i="1"/>
  <c r="AU1381" i="1"/>
  <c r="AU1382" i="1"/>
  <c r="AU1383" i="1"/>
  <c r="AU1384" i="1"/>
  <c r="AU1385" i="1"/>
  <c r="AU1386" i="1"/>
  <c r="AU1387" i="1"/>
  <c r="AU1388" i="1"/>
  <c r="AU1389" i="1"/>
  <c r="AU1390" i="1"/>
  <c r="AU1391" i="1"/>
  <c r="AU1392" i="1"/>
  <c r="AU1393" i="1"/>
  <c r="AU1394" i="1"/>
  <c r="AU1395" i="1"/>
  <c r="AU1396" i="1"/>
  <c r="AU1397" i="1"/>
  <c r="AU1398" i="1"/>
  <c r="AU1399" i="1"/>
  <c r="AU1400" i="1"/>
  <c r="AU1401" i="1"/>
  <c r="AU1402" i="1"/>
  <c r="AU1403" i="1"/>
  <c r="AU1404" i="1"/>
  <c r="AU1405" i="1"/>
  <c r="AU1406" i="1"/>
  <c r="AU1407" i="1"/>
  <c r="AU1408" i="1"/>
  <c r="AU1409" i="1"/>
  <c r="AU1410" i="1"/>
  <c r="AU1411" i="1"/>
  <c r="AU1412" i="1"/>
  <c r="AU1413" i="1"/>
  <c r="AU1414" i="1"/>
  <c r="AU1415" i="1"/>
  <c r="AU1416" i="1"/>
  <c r="AU1417" i="1"/>
  <c r="AU1418" i="1"/>
  <c r="AU1419" i="1"/>
  <c r="AU1420" i="1"/>
  <c r="AU1421" i="1"/>
  <c r="AU1422" i="1"/>
  <c r="AU1423" i="1"/>
  <c r="AU1424" i="1"/>
  <c r="AU1425" i="1"/>
  <c r="AU1426" i="1"/>
  <c r="AU1427" i="1"/>
  <c r="AU1428" i="1"/>
  <c r="AU1429" i="1"/>
  <c r="AU1430" i="1"/>
  <c r="AU1431" i="1"/>
  <c r="AU1432" i="1"/>
  <c r="AU1433" i="1"/>
  <c r="AU1434" i="1"/>
  <c r="AU1435" i="1"/>
  <c r="AU1436" i="1"/>
  <c r="AU1437" i="1"/>
  <c r="AU1438" i="1"/>
  <c r="AU1439" i="1"/>
  <c r="AU1440" i="1"/>
  <c r="AU1441" i="1"/>
  <c r="AU1442" i="1"/>
  <c r="AU1443" i="1"/>
  <c r="AU1444" i="1"/>
  <c r="AU1445" i="1"/>
  <c r="AU1446" i="1"/>
  <c r="AU1447" i="1"/>
  <c r="AU1448" i="1"/>
  <c r="AU1449" i="1"/>
  <c r="AU1450" i="1"/>
  <c r="AU1451" i="1"/>
  <c r="AU1452" i="1"/>
  <c r="AU1453" i="1"/>
  <c r="AU1454" i="1"/>
  <c r="AU1455" i="1"/>
  <c r="AU1456" i="1"/>
  <c r="AU1457" i="1"/>
  <c r="AU1458" i="1"/>
  <c r="AU1459" i="1"/>
  <c r="AU1460" i="1"/>
  <c r="AU1461" i="1"/>
  <c r="AU1462" i="1"/>
  <c r="AU1463" i="1"/>
  <c r="AU1464" i="1"/>
  <c r="AU1465" i="1"/>
  <c r="AU1466" i="1"/>
  <c r="AU1467" i="1"/>
  <c r="AU1468" i="1"/>
  <c r="AU1469" i="1"/>
  <c r="AU1470" i="1"/>
  <c r="AU1471" i="1"/>
  <c r="AU1472" i="1"/>
  <c r="AU1473" i="1"/>
  <c r="AU1474" i="1"/>
  <c r="AU1475" i="1"/>
  <c r="AU1476" i="1"/>
  <c r="AU1477" i="1"/>
  <c r="AU1478" i="1"/>
  <c r="AU1479" i="1"/>
  <c r="AU1480" i="1"/>
  <c r="AU1481" i="1"/>
  <c r="AU1482" i="1"/>
  <c r="AU1483" i="1"/>
  <c r="AU1484" i="1"/>
  <c r="AU1485" i="1"/>
  <c r="AU1486" i="1"/>
  <c r="AU1487" i="1"/>
  <c r="AU1488" i="1"/>
  <c r="AU1489" i="1"/>
  <c r="AU1490" i="1"/>
  <c r="AU1491" i="1"/>
  <c r="AU1492" i="1"/>
  <c r="AU1493" i="1"/>
  <c r="AU1494" i="1"/>
  <c r="AU1495" i="1"/>
  <c r="AU1496" i="1"/>
  <c r="AU1497" i="1"/>
  <c r="AU1498" i="1"/>
  <c r="AU1499" i="1"/>
  <c r="AU1500" i="1"/>
  <c r="AU1501" i="1"/>
  <c r="AU1502" i="1"/>
  <c r="AU1503" i="1"/>
  <c r="AU1504" i="1"/>
  <c r="AU1505" i="1"/>
  <c r="AU1506" i="1"/>
  <c r="AU1507" i="1"/>
  <c r="AU1508" i="1"/>
  <c r="AU1509" i="1"/>
  <c r="AU1510" i="1"/>
  <c r="AU1511" i="1"/>
  <c r="AU1512" i="1"/>
  <c r="AU1513" i="1"/>
  <c r="AU1514" i="1"/>
  <c r="AU1515" i="1"/>
  <c r="AU1516" i="1"/>
  <c r="AU1517" i="1"/>
  <c r="AU1518" i="1"/>
  <c r="AU1519" i="1"/>
  <c r="AU1520" i="1"/>
  <c r="AU1521" i="1"/>
  <c r="AU1522" i="1"/>
  <c r="AU1523" i="1"/>
  <c r="AU1524" i="1"/>
  <c r="AU1525" i="1"/>
  <c r="AU1526" i="1"/>
  <c r="AU1527" i="1"/>
  <c r="AU1528" i="1"/>
  <c r="AU1529" i="1"/>
  <c r="AU1530" i="1"/>
  <c r="AU1531" i="1"/>
  <c r="AU1532" i="1"/>
  <c r="AU1533" i="1"/>
  <c r="AU1534" i="1"/>
  <c r="AU1535" i="1"/>
  <c r="AU1536" i="1"/>
  <c r="AU1537" i="1"/>
  <c r="AU1538" i="1"/>
  <c r="AU1539" i="1"/>
  <c r="AU1540" i="1"/>
  <c r="AU1541" i="1"/>
  <c r="AU1542" i="1"/>
  <c r="AU1543" i="1"/>
  <c r="AU1544" i="1"/>
  <c r="AU1545" i="1"/>
  <c r="AU1546" i="1"/>
  <c r="AU1547" i="1"/>
  <c r="AU1548" i="1"/>
  <c r="AU1549" i="1"/>
  <c r="AU1550" i="1"/>
  <c r="AU1551" i="1"/>
  <c r="AU1552" i="1"/>
  <c r="AU1553" i="1"/>
  <c r="AU1554" i="1"/>
  <c r="AU1555" i="1"/>
  <c r="AU1556" i="1"/>
  <c r="AU1557" i="1"/>
  <c r="AU1558" i="1"/>
  <c r="AU1559" i="1"/>
  <c r="AU1560" i="1"/>
  <c r="AU1561" i="1"/>
  <c r="AU1562" i="1"/>
  <c r="AU1563" i="1"/>
  <c r="AU1564" i="1"/>
  <c r="AU1565" i="1"/>
  <c r="AU1566" i="1"/>
  <c r="AU1567" i="1"/>
  <c r="AU1568" i="1"/>
  <c r="AU1569" i="1"/>
  <c r="AU1570" i="1"/>
  <c r="AU1571" i="1"/>
  <c r="AU1572" i="1"/>
  <c r="AU1573" i="1"/>
  <c r="AU1574" i="1"/>
  <c r="AU1575" i="1"/>
  <c r="AU1576" i="1"/>
  <c r="AU1577" i="1"/>
  <c r="AU1578" i="1"/>
  <c r="AU1579" i="1"/>
  <c r="AU1580" i="1"/>
  <c r="AU1581" i="1"/>
  <c r="AU1582" i="1"/>
  <c r="AU1583" i="1"/>
  <c r="AU1584" i="1"/>
  <c r="AU1585" i="1"/>
  <c r="AU1586" i="1"/>
  <c r="AU1587" i="1"/>
  <c r="AU1588" i="1"/>
  <c r="AU1589" i="1"/>
  <c r="AU1590" i="1"/>
  <c r="AU1591" i="1"/>
  <c r="AU1592" i="1"/>
  <c r="AU1593" i="1"/>
  <c r="AU1594" i="1"/>
  <c r="AU1595" i="1"/>
  <c r="AU1596" i="1"/>
  <c r="AU1597" i="1"/>
  <c r="AU1598" i="1"/>
  <c r="AU1599" i="1"/>
  <c r="AU1600" i="1"/>
  <c r="AU1601" i="1"/>
  <c r="AU1602" i="1"/>
  <c r="AU1603" i="1"/>
  <c r="AU1604" i="1"/>
  <c r="AU1605" i="1"/>
  <c r="AU1606" i="1"/>
  <c r="AU1607" i="1"/>
  <c r="AU1608" i="1"/>
  <c r="AU1609" i="1"/>
  <c r="AU1610" i="1"/>
  <c r="AU1611" i="1"/>
  <c r="AU1612" i="1"/>
  <c r="AU1613" i="1"/>
  <c r="AU1614" i="1"/>
  <c r="AU1615" i="1"/>
  <c r="AU1616" i="1"/>
  <c r="AU1617" i="1"/>
  <c r="AU1618" i="1"/>
  <c r="AU1619" i="1"/>
  <c r="AU1620" i="1"/>
  <c r="AU1621" i="1"/>
  <c r="AU1622" i="1"/>
  <c r="AU1623" i="1"/>
  <c r="AU1624" i="1"/>
  <c r="AU1625" i="1"/>
  <c r="AU1626" i="1"/>
  <c r="AU1627" i="1"/>
  <c r="AU1628" i="1"/>
  <c r="AU1629" i="1"/>
  <c r="AU1630" i="1"/>
  <c r="AU1631" i="1"/>
  <c r="AU1632" i="1"/>
  <c r="AU1633" i="1"/>
  <c r="AU1634" i="1"/>
  <c r="AU1635" i="1"/>
  <c r="AU1636" i="1"/>
  <c r="AU1637" i="1"/>
  <c r="AU1638" i="1"/>
  <c r="AU1639" i="1"/>
  <c r="AU1640" i="1"/>
  <c r="AU1641" i="1"/>
  <c r="AU1642" i="1"/>
  <c r="AU1643" i="1"/>
  <c r="AU1644" i="1"/>
  <c r="AU1645" i="1"/>
  <c r="AU1646" i="1"/>
  <c r="AU1647" i="1"/>
  <c r="AU1648" i="1"/>
  <c r="AU1649" i="1"/>
  <c r="AU1650" i="1"/>
  <c r="AU1651" i="1"/>
  <c r="AU1652" i="1"/>
  <c r="AU1653" i="1"/>
  <c r="AU1654" i="1"/>
  <c r="AU1655" i="1"/>
  <c r="AU1656" i="1"/>
  <c r="AU1657" i="1"/>
  <c r="AU1658" i="1"/>
  <c r="AU1659" i="1"/>
  <c r="AU1660" i="1"/>
  <c r="AU1661" i="1"/>
  <c r="AU1662" i="1"/>
  <c r="AU1663" i="1"/>
  <c r="AU1664" i="1"/>
  <c r="AU1665" i="1"/>
  <c r="AU1666" i="1"/>
  <c r="AU1667" i="1"/>
  <c r="AU1668" i="1"/>
  <c r="AU1669" i="1"/>
  <c r="AU1670" i="1"/>
  <c r="AU1671" i="1"/>
  <c r="AU1672" i="1"/>
  <c r="AU1673" i="1"/>
  <c r="AU1674" i="1"/>
  <c r="AU1675" i="1"/>
  <c r="AU1676" i="1"/>
  <c r="AU1677" i="1"/>
  <c r="AU1678" i="1"/>
  <c r="AU1679" i="1"/>
  <c r="AU1680" i="1"/>
  <c r="AU1681" i="1"/>
  <c r="AU1682" i="1"/>
  <c r="AU1683" i="1"/>
  <c r="AU1684" i="1"/>
  <c r="AU1685" i="1"/>
  <c r="AU1686" i="1"/>
  <c r="AU1687" i="1"/>
  <c r="AU1688" i="1"/>
  <c r="AU1689" i="1"/>
  <c r="AU1690" i="1"/>
  <c r="AU1691" i="1"/>
  <c r="AU1692" i="1"/>
  <c r="AU1693" i="1"/>
  <c r="AU1694" i="1"/>
  <c r="AU1695" i="1"/>
  <c r="AU1696" i="1"/>
  <c r="AU1697" i="1"/>
  <c r="AU1698" i="1"/>
  <c r="AU1699" i="1"/>
  <c r="AU1700" i="1"/>
  <c r="AU1701" i="1"/>
  <c r="AU1702" i="1"/>
  <c r="AU1703" i="1"/>
  <c r="AU1704" i="1"/>
  <c r="AU1705" i="1"/>
  <c r="AU1706" i="1"/>
  <c r="AU1707" i="1"/>
  <c r="AU1708" i="1"/>
  <c r="AU1709" i="1"/>
  <c r="AU1710" i="1"/>
  <c r="AU1711" i="1"/>
  <c r="AU1712" i="1"/>
  <c r="AU1713" i="1"/>
  <c r="AU2" i="1"/>
  <c r="B1711" i="1"/>
  <c r="B1710" i="1"/>
  <c r="B1709" i="1"/>
  <c r="B1708" i="1"/>
  <c r="B1707" i="1"/>
  <c r="B1706" i="1"/>
  <c r="G2461" i="1"/>
  <c r="B1705" i="1"/>
  <c r="B1704" i="1"/>
  <c r="B1703" i="1"/>
  <c r="B1702" i="1"/>
  <c r="B1701" i="1"/>
  <c r="B1700" i="1"/>
  <c r="AJ3" i="1"/>
  <c r="AL3" i="1" s="1"/>
  <c r="AJ4" i="1"/>
  <c r="AJ5" i="1"/>
  <c r="AJ6" i="1"/>
  <c r="AJ7" i="1"/>
  <c r="AJ8" i="1"/>
  <c r="AJ9" i="1"/>
  <c r="AJ10" i="1"/>
  <c r="AK10" i="1" s="1"/>
  <c r="AJ11" i="1"/>
  <c r="AL11" i="1" s="1"/>
  <c r="AJ12" i="1"/>
  <c r="AJ13" i="1"/>
  <c r="AJ14" i="1"/>
  <c r="AJ15" i="1"/>
  <c r="AL15" i="1" s="1"/>
  <c r="AJ16" i="1"/>
  <c r="AL16" i="1" s="1"/>
  <c r="AJ17" i="1"/>
  <c r="AJ18" i="1"/>
  <c r="AJ19" i="1"/>
  <c r="AL19" i="1" s="1"/>
  <c r="AJ20" i="1"/>
  <c r="AJ21" i="1"/>
  <c r="AL21" i="1" s="1"/>
  <c r="AJ22" i="1"/>
  <c r="AJ23" i="1"/>
  <c r="AL23" i="1" s="1"/>
  <c r="AJ24" i="1"/>
  <c r="AJ25" i="1"/>
  <c r="AL25" i="1" s="1"/>
  <c r="AJ26" i="1"/>
  <c r="AJ27" i="1"/>
  <c r="AJ28" i="1"/>
  <c r="AL28" i="1" s="1"/>
  <c r="AJ29" i="1"/>
  <c r="AJ30" i="1"/>
  <c r="AJ31" i="1"/>
  <c r="AJ32" i="1"/>
  <c r="AJ33" i="1"/>
  <c r="AL33" i="1" s="1"/>
  <c r="AJ34" i="1"/>
  <c r="AJ35" i="1"/>
  <c r="AJ36" i="1"/>
  <c r="AJ37" i="1"/>
  <c r="AJ38" i="1"/>
  <c r="AJ39" i="1"/>
  <c r="AK39" i="1" s="1"/>
  <c r="AJ40" i="1"/>
  <c r="AJ41" i="1"/>
  <c r="AJ42" i="1"/>
  <c r="AJ43" i="1"/>
  <c r="AK43" i="1" s="1"/>
  <c r="AJ44" i="1"/>
  <c r="AK44" i="1" s="1"/>
  <c r="AJ45" i="1"/>
  <c r="AJ46" i="1"/>
  <c r="AJ47" i="1"/>
  <c r="AJ48" i="1"/>
  <c r="AK48" i="1" s="1"/>
  <c r="AJ49" i="1"/>
  <c r="AJ50" i="1"/>
  <c r="AJ51" i="1"/>
  <c r="AJ52" i="1"/>
  <c r="AL52" i="1" s="1"/>
  <c r="AJ53" i="1"/>
  <c r="AJ54" i="1"/>
  <c r="AJ55" i="1"/>
  <c r="AL55" i="1" s="1"/>
  <c r="AJ56" i="1"/>
  <c r="AL56" i="1" s="1"/>
  <c r="AJ57" i="1"/>
  <c r="AJ58" i="1"/>
  <c r="AK58" i="1" s="1"/>
  <c r="AJ59" i="1"/>
  <c r="AJ60" i="1"/>
  <c r="AJ61" i="1"/>
  <c r="AJ62" i="1"/>
  <c r="AK62" i="1" s="1"/>
  <c r="AJ63" i="1"/>
  <c r="AL63" i="1" s="1"/>
  <c r="AJ64" i="1"/>
  <c r="AL64" i="1" s="1"/>
  <c r="AJ65" i="1"/>
  <c r="AK65" i="1" s="1"/>
  <c r="AJ66" i="1"/>
  <c r="AL66" i="1" s="1"/>
  <c r="AJ67" i="1"/>
  <c r="AJ68" i="1"/>
  <c r="AJ69" i="1"/>
  <c r="AJ70" i="1"/>
  <c r="AK70" i="1" s="1"/>
  <c r="AJ71" i="1"/>
  <c r="AK71" i="1" s="1"/>
  <c r="AJ72" i="1"/>
  <c r="AJ73" i="1"/>
  <c r="AJ74" i="1"/>
  <c r="AJ75" i="1"/>
  <c r="AK75" i="1" s="1"/>
  <c r="AJ76" i="1"/>
  <c r="AJ77" i="1"/>
  <c r="AL77" i="1" s="1"/>
  <c r="AJ78" i="1"/>
  <c r="AJ79" i="1"/>
  <c r="AL79" i="1" s="1"/>
  <c r="AJ80" i="1"/>
  <c r="AJ81" i="1"/>
  <c r="AJ82" i="1"/>
  <c r="AJ83" i="1"/>
  <c r="AK83" i="1" s="1"/>
  <c r="AJ84" i="1"/>
  <c r="AJ85" i="1"/>
  <c r="AJ86" i="1"/>
  <c r="AJ87" i="1"/>
  <c r="AL87" i="1" s="1"/>
  <c r="AJ88" i="1"/>
  <c r="AJ89" i="1"/>
  <c r="AJ90" i="1"/>
  <c r="AJ91" i="1"/>
  <c r="AK91" i="1" s="1"/>
  <c r="AJ92" i="1"/>
  <c r="AJ93" i="1"/>
  <c r="AJ94" i="1"/>
  <c r="AK94" i="1" s="1"/>
  <c r="AJ95" i="1"/>
  <c r="AJ96" i="1"/>
  <c r="AJ97" i="1"/>
  <c r="AJ98" i="1"/>
  <c r="AJ99" i="1"/>
  <c r="AL99" i="1" s="1"/>
  <c r="AJ100" i="1"/>
  <c r="AJ101" i="1"/>
  <c r="AJ102" i="1"/>
  <c r="AJ103" i="1"/>
  <c r="AL103" i="1" s="1"/>
  <c r="AJ104" i="1"/>
  <c r="AJ105" i="1"/>
  <c r="AL105" i="1" s="1"/>
  <c r="AJ106" i="1"/>
  <c r="AJ107" i="1"/>
  <c r="AJ108" i="1"/>
  <c r="AL108" i="1" s="1"/>
  <c r="AJ109" i="1"/>
  <c r="AJ110" i="1"/>
  <c r="AL110" i="1" s="1"/>
  <c r="AJ111" i="1"/>
  <c r="AJ112" i="1"/>
  <c r="AJ113" i="1"/>
  <c r="AJ114" i="1"/>
  <c r="AJ115" i="1"/>
  <c r="AL115" i="1" s="1"/>
  <c r="AJ116" i="1"/>
  <c r="AJ117" i="1"/>
  <c r="AL117" i="1" s="1"/>
  <c r="AJ118" i="1"/>
  <c r="AJ119" i="1"/>
  <c r="AJ120" i="1"/>
  <c r="AK120" i="1" s="1"/>
  <c r="AJ121" i="1"/>
  <c r="AJ122" i="1"/>
  <c r="AJ123" i="1"/>
  <c r="AJ124" i="1"/>
  <c r="AJ125" i="1"/>
  <c r="AJ126" i="1"/>
  <c r="AL126" i="1" s="1"/>
  <c r="AJ127" i="1"/>
  <c r="AJ128" i="1"/>
  <c r="AJ129" i="1"/>
  <c r="AJ130" i="1"/>
  <c r="AJ131" i="1"/>
  <c r="AJ132" i="1"/>
  <c r="AJ133" i="1"/>
  <c r="AJ134" i="1"/>
  <c r="AJ135" i="1"/>
  <c r="AL135" i="1" s="1"/>
  <c r="AJ136" i="1"/>
  <c r="AJ137" i="1"/>
  <c r="AJ138" i="1"/>
  <c r="AL138" i="1" s="1"/>
  <c r="AJ139" i="1"/>
  <c r="AL139" i="1" s="1"/>
  <c r="AJ140" i="1"/>
  <c r="AJ141" i="1"/>
  <c r="AK141" i="1" s="1"/>
  <c r="AJ142" i="1"/>
  <c r="AJ143" i="1"/>
  <c r="AK143" i="1" s="1"/>
  <c r="AJ144" i="1"/>
  <c r="AJ145" i="1"/>
  <c r="AL145" i="1" s="1"/>
  <c r="AJ146" i="1"/>
  <c r="AJ147" i="1"/>
  <c r="AJ148" i="1"/>
  <c r="AL148" i="1" s="1"/>
  <c r="AJ149" i="1"/>
  <c r="AK149" i="1" s="1"/>
  <c r="AJ150" i="1"/>
  <c r="AL150" i="1" s="1"/>
  <c r="AJ151" i="1"/>
  <c r="AJ152" i="1"/>
  <c r="AK152" i="1" s="1"/>
  <c r="AJ153" i="1"/>
  <c r="AJ154" i="1"/>
  <c r="AJ155" i="1"/>
  <c r="AJ156" i="1"/>
  <c r="AJ157" i="1"/>
  <c r="AJ158" i="1"/>
  <c r="AJ159" i="1"/>
  <c r="AK159" i="1" s="1"/>
  <c r="AJ160" i="1"/>
  <c r="AK160" i="1" s="1"/>
  <c r="AJ161" i="1"/>
  <c r="AJ162" i="1"/>
  <c r="AK162" i="1" s="1"/>
  <c r="AJ163" i="1"/>
  <c r="AK163" i="1" s="1"/>
  <c r="AJ164" i="1"/>
  <c r="AL164" i="1" s="1"/>
  <c r="AJ165" i="1"/>
  <c r="AJ166" i="1"/>
  <c r="AJ167" i="1"/>
  <c r="AK167" i="1" s="1"/>
  <c r="AJ168" i="1"/>
  <c r="AJ169" i="1"/>
  <c r="AJ170" i="1"/>
  <c r="AJ171" i="1"/>
  <c r="AL171" i="1" s="1"/>
  <c r="AJ172" i="1"/>
  <c r="AJ173" i="1"/>
  <c r="AJ174" i="1"/>
  <c r="AJ175" i="1"/>
  <c r="AK175" i="1" s="1"/>
  <c r="AJ176" i="1"/>
  <c r="AJ177" i="1"/>
  <c r="AJ178" i="1"/>
  <c r="AJ179" i="1"/>
  <c r="AL179" i="1" s="1"/>
  <c r="AJ180" i="1"/>
  <c r="AJ181" i="1"/>
  <c r="AJ182" i="1"/>
  <c r="AJ183" i="1"/>
  <c r="AK183" i="1" s="1"/>
  <c r="AJ184" i="1"/>
  <c r="AJ185" i="1"/>
  <c r="AJ186" i="1"/>
  <c r="AJ187" i="1"/>
  <c r="AL187" i="1" s="1"/>
  <c r="AJ188" i="1"/>
  <c r="AK188" i="1" s="1"/>
  <c r="AJ189" i="1"/>
  <c r="AJ190" i="1"/>
  <c r="AK190" i="1" s="1"/>
  <c r="AJ191" i="1"/>
  <c r="AJ192" i="1"/>
  <c r="AJ193" i="1"/>
  <c r="AJ194" i="1"/>
  <c r="AL194" i="1" s="1"/>
  <c r="AJ195" i="1"/>
  <c r="AK195" i="1" s="1"/>
  <c r="AJ196" i="1"/>
  <c r="AJ197" i="1"/>
  <c r="AK197" i="1" s="1"/>
  <c r="AJ198" i="1"/>
  <c r="AJ199" i="1"/>
  <c r="AL199" i="1" s="1"/>
  <c r="AJ200" i="1"/>
  <c r="AJ201" i="1"/>
  <c r="AJ202" i="1"/>
  <c r="AK202" i="1" s="1"/>
  <c r="AJ203" i="1"/>
  <c r="AJ204" i="1"/>
  <c r="AJ205" i="1"/>
  <c r="AJ206" i="1"/>
  <c r="AK206" i="1" s="1"/>
  <c r="AJ207" i="1"/>
  <c r="AJ208" i="1"/>
  <c r="AK208" i="1" s="1"/>
  <c r="AJ209" i="1"/>
  <c r="AJ210" i="1"/>
  <c r="AJ211" i="1"/>
  <c r="AK211" i="1" s="1"/>
  <c r="AJ212" i="1"/>
  <c r="AJ213" i="1"/>
  <c r="AK213" i="1" s="1"/>
  <c r="AJ214" i="1"/>
  <c r="AJ215" i="1"/>
  <c r="AL215" i="1" s="1"/>
  <c r="AJ216" i="1"/>
  <c r="AJ217" i="1"/>
  <c r="AJ218" i="1"/>
  <c r="AJ219" i="1"/>
  <c r="AK219" i="1" s="1"/>
  <c r="AJ220" i="1"/>
  <c r="AJ221" i="1"/>
  <c r="AJ222" i="1"/>
  <c r="AJ223" i="1"/>
  <c r="AK223" i="1" s="1"/>
  <c r="AJ224" i="1"/>
  <c r="AJ225" i="1"/>
  <c r="AJ226" i="1"/>
  <c r="AL226" i="1" s="1"/>
  <c r="AJ227" i="1"/>
  <c r="AJ228" i="1"/>
  <c r="AJ229" i="1"/>
  <c r="AJ230" i="1"/>
  <c r="AJ231" i="1"/>
  <c r="AL231" i="1" s="1"/>
  <c r="AJ232" i="1"/>
  <c r="AL232" i="1" s="1"/>
  <c r="AJ233" i="1"/>
  <c r="AJ234" i="1"/>
  <c r="AJ235" i="1"/>
  <c r="AJ236" i="1"/>
  <c r="AK236" i="1" s="1"/>
  <c r="AJ237" i="1"/>
  <c r="AK237" i="1" s="1"/>
  <c r="AJ238" i="1"/>
  <c r="AJ239" i="1"/>
  <c r="AL239" i="1" s="1"/>
  <c r="AJ240" i="1"/>
  <c r="AK240" i="1" s="1"/>
  <c r="AJ241" i="1"/>
  <c r="AL241" i="1" s="1"/>
  <c r="AJ242" i="1"/>
  <c r="AJ243" i="1"/>
  <c r="AL243" i="1" s="1"/>
  <c r="AJ244" i="1"/>
  <c r="AJ245" i="1"/>
  <c r="AJ246" i="1"/>
  <c r="AJ247" i="1"/>
  <c r="AK247" i="1" s="1"/>
  <c r="AJ248" i="1"/>
  <c r="AK248" i="1" s="1"/>
  <c r="AJ249" i="1"/>
  <c r="AJ250" i="1"/>
  <c r="AJ251" i="1"/>
  <c r="AJ252" i="1"/>
  <c r="AJ253" i="1"/>
  <c r="AJ254" i="1"/>
  <c r="AK254" i="1" s="1"/>
  <c r="AJ255" i="1"/>
  <c r="AJ256" i="1"/>
  <c r="AK256" i="1" s="1"/>
  <c r="AJ257" i="1"/>
  <c r="AJ258" i="1"/>
  <c r="AK258" i="1" s="1"/>
  <c r="AJ259" i="1"/>
  <c r="AK259" i="1" s="1"/>
  <c r="AJ260" i="1"/>
  <c r="AJ261" i="1"/>
  <c r="AK261" i="1" s="1"/>
  <c r="AJ262" i="1"/>
  <c r="AJ263" i="1"/>
  <c r="AL263" i="1" s="1"/>
  <c r="AJ264" i="1"/>
  <c r="AJ265" i="1"/>
  <c r="AJ266" i="1"/>
  <c r="AJ267" i="1"/>
  <c r="AL267" i="1" s="1"/>
  <c r="AJ268" i="1"/>
  <c r="AJ269" i="1"/>
  <c r="AJ270" i="1"/>
  <c r="AJ271" i="1"/>
  <c r="AL271" i="1" s="1"/>
  <c r="AJ272" i="1"/>
  <c r="AJ273" i="1"/>
  <c r="AL273" i="1" s="1"/>
  <c r="AJ274" i="1"/>
  <c r="AJ275" i="1"/>
  <c r="AL275" i="1" s="1"/>
  <c r="AJ276" i="1"/>
  <c r="AL276" i="1" s="1"/>
  <c r="AJ277" i="1"/>
  <c r="AL277" i="1" s="1"/>
  <c r="AJ278" i="1"/>
  <c r="AL278" i="1" s="1"/>
  <c r="AJ279" i="1"/>
  <c r="AK279" i="1" s="1"/>
  <c r="AJ280" i="1"/>
  <c r="AL280" i="1" s="1"/>
  <c r="AJ281" i="1"/>
  <c r="AK281" i="1" s="1"/>
  <c r="AJ282" i="1"/>
  <c r="AJ283" i="1"/>
  <c r="AJ284" i="1"/>
  <c r="AJ285" i="1"/>
  <c r="AK285" i="1" s="1"/>
  <c r="AJ286" i="1"/>
  <c r="AK286" i="1" s="1"/>
  <c r="AJ287" i="1"/>
  <c r="AL287" i="1" s="1"/>
  <c r="AJ288" i="1"/>
  <c r="AJ289" i="1"/>
  <c r="AJ290" i="1"/>
  <c r="AK290" i="1" s="1"/>
  <c r="AJ291" i="1"/>
  <c r="AJ292" i="1"/>
  <c r="AL292" i="1" s="1"/>
  <c r="AJ293" i="1"/>
  <c r="AJ294" i="1"/>
  <c r="AJ295" i="1"/>
  <c r="AK295" i="1" s="1"/>
  <c r="AJ296" i="1"/>
  <c r="AJ297" i="1"/>
  <c r="AJ298" i="1"/>
  <c r="AJ299" i="1"/>
  <c r="AJ300" i="1"/>
  <c r="AJ301" i="1"/>
  <c r="AL301" i="1" s="1"/>
  <c r="AJ302" i="1"/>
  <c r="AJ303" i="1"/>
  <c r="AJ304" i="1"/>
  <c r="AL304" i="1" s="1"/>
  <c r="AJ305" i="1"/>
  <c r="AJ306" i="1"/>
  <c r="AJ307" i="1"/>
  <c r="AL307" i="1" s="1"/>
  <c r="AJ308" i="1"/>
  <c r="AJ309" i="1"/>
  <c r="AJ310" i="1"/>
  <c r="AJ311" i="1"/>
  <c r="AL311" i="1" s="1"/>
  <c r="AJ312" i="1"/>
  <c r="AK312" i="1" s="1"/>
  <c r="AJ313" i="1"/>
  <c r="AJ314" i="1"/>
  <c r="AK314" i="1" s="1"/>
  <c r="AJ315" i="1"/>
  <c r="AJ316" i="1"/>
  <c r="AJ317" i="1"/>
  <c r="AL317" i="1" s="1"/>
  <c r="AJ318" i="1"/>
  <c r="AJ319" i="1"/>
  <c r="AL319" i="1" s="1"/>
  <c r="AJ320" i="1"/>
  <c r="AL320" i="1" s="1"/>
  <c r="AJ321" i="1"/>
  <c r="AJ322" i="1"/>
  <c r="AJ323" i="1"/>
  <c r="AL323" i="1" s="1"/>
  <c r="AJ324" i="1"/>
  <c r="AJ325" i="1"/>
  <c r="AJ326" i="1"/>
  <c r="AJ327" i="1"/>
  <c r="AK327" i="1" s="1"/>
  <c r="AJ328" i="1"/>
  <c r="AK328" i="1" s="1"/>
  <c r="AJ329" i="1"/>
  <c r="AJ330" i="1"/>
  <c r="AJ331" i="1"/>
  <c r="AK331" i="1" s="1"/>
  <c r="AJ332" i="1"/>
  <c r="AJ333" i="1"/>
  <c r="AK333" i="1" s="1"/>
  <c r="AJ334" i="1"/>
  <c r="AJ335" i="1"/>
  <c r="AJ336" i="1"/>
  <c r="AJ337" i="1"/>
  <c r="AK337" i="1" s="1"/>
  <c r="AJ338" i="1"/>
  <c r="AJ339" i="1"/>
  <c r="AJ340" i="1"/>
  <c r="AJ341" i="1"/>
  <c r="AJ342" i="1"/>
  <c r="AJ343" i="1"/>
  <c r="AL343" i="1" s="1"/>
  <c r="AJ344" i="1"/>
  <c r="AL344" i="1" s="1"/>
  <c r="AJ345" i="1"/>
  <c r="AJ346" i="1"/>
  <c r="AL346" i="1" s="1"/>
  <c r="AJ347" i="1"/>
  <c r="AJ348" i="1"/>
  <c r="AJ349" i="1"/>
  <c r="AJ350" i="1"/>
  <c r="AK350" i="1" s="1"/>
  <c r="AJ351" i="1"/>
  <c r="AK351" i="1" s="1"/>
  <c r="AJ352" i="1"/>
  <c r="AJ353" i="1"/>
  <c r="AJ354" i="1"/>
  <c r="AJ355" i="1"/>
  <c r="AK355" i="1" s="1"/>
  <c r="AJ356" i="1"/>
  <c r="AJ357" i="1"/>
  <c r="AJ358" i="1"/>
  <c r="AJ359" i="1"/>
  <c r="AL359" i="1" s="1"/>
  <c r="AJ360" i="1"/>
  <c r="AJ361" i="1"/>
  <c r="AJ362" i="1"/>
  <c r="AJ363" i="1"/>
  <c r="AK363" i="1" s="1"/>
  <c r="AJ364" i="1"/>
  <c r="AJ365" i="1"/>
  <c r="AJ366" i="1"/>
  <c r="AJ367" i="1"/>
  <c r="AJ368" i="1"/>
  <c r="AJ369" i="1"/>
  <c r="AJ370" i="1"/>
  <c r="AJ371" i="1"/>
  <c r="AJ372" i="1"/>
  <c r="AJ373" i="1"/>
  <c r="AJ374" i="1"/>
  <c r="AJ375" i="1"/>
  <c r="AJ376" i="1"/>
  <c r="AL376" i="1" s="1"/>
  <c r="AJ377" i="1"/>
  <c r="AJ378" i="1"/>
  <c r="AJ379" i="1"/>
  <c r="AK379" i="1" s="1"/>
  <c r="AJ380" i="1"/>
  <c r="AJ381" i="1"/>
  <c r="AJ382" i="1"/>
  <c r="AJ383" i="1"/>
  <c r="AL383" i="1" s="1"/>
  <c r="AJ384" i="1"/>
  <c r="AJ385" i="1"/>
  <c r="AK385" i="1" s="1"/>
  <c r="AJ386" i="1"/>
  <c r="AJ387" i="1"/>
  <c r="AK387" i="1" s="1"/>
  <c r="AJ388" i="1"/>
  <c r="AJ389" i="1"/>
  <c r="AJ390" i="1"/>
  <c r="AJ391" i="1"/>
  <c r="AJ392" i="1"/>
  <c r="AK392" i="1" s="1"/>
  <c r="AJ393" i="1"/>
  <c r="AJ394" i="1"/>
  <c r="AL394" i="1" s="1"/>
  <c r="AJ395" i="1"/>
  <c r="AJ396" i="1"/>
  <c r="AJ397" i="1"/>
  <c r="AK397" i="1" s="1"/>
  <c r="AJ398" i="1"/>
  <c r="AK398" i="1" s="1"/>
  <c r="AJ399" i="1"/>
  <c r="AJ400" i="1"/>
  <c r="AJ401" i="1"/>
  <c r="AJ402" i="1"/>
  <c r="AJ403" i="1"/>
  <c r="AL403" i="1" s="1"/>
  <c r="AJ404" i="1"/>
  <c r="AJ405" i="1"/>
  <c r="AJ406" i="1"/>
  <c r="AJ407" i="1"/>
  <c r="AK407" i="1" s="1"/>
  <c r="AJ408" i="1"/>
  <c r="AJ409" i="1"/>
  <c r="AJ410" i="1"/>
  <c r="AJ411" i="1"/>
  <c r="AJ412" i="1"/>
  <c r="AL412" i="1" s="1"/>
  <c r="AJ413" i="1"/>
  <c r="AL413" i="1" s="1"/>
  <c r="AJ414" i="1"/>
  <c r="AJ415" i="1"/>
  <c r="AJ416" i="1"/>
  <c r="AJ417" i="1"/>
  <c r="AJ418" i="1"/>
  <c r="AJ419" i="1"/>
  <c r="AJ420" i="1"/>
  <c r="AJ421" i="1"/>
  <c r="AJ422" i="1"/>
  <c r="AL422" i="1" s="1"/>
  <c r="AJ423" i="1"/>
  <c r="AJ424" i="1"/>
  <c r="AK424" i="1" s="1"/>
  <c r="AJ425" i="1"/>
  <c r="AJ426" i="1"/>
  <c r="AJ427" i="1"/>
  <c r="AL427" i="1" s="1"/>
  <c r="AJ428" i="1"/>
  <c r="AJ429" i="1"/>
  <c r="AJ430" i="1"/>
  <c r="AJ431" i="1"/>
  <c r="AL431" i="1" s="1"/>
  <c r="AJ432" i="1"/>
  <c r="AJ433" i="1"/>
  <c r="AL433" i="1" s="1"/>
  <c r="AJ434" i="1"/>
  <c r="AJ435" i="1"/>
  <c r="AL435" i="1" s="1"/>
  <c r="AJ436" i="1"/>
  <c r="AJ437" i="1"/>
  <c r="AJ438" i="1"/>
  <c r="AK438" i="1" s="1"/>
  <c r="AJ439" i="1"/>
  <c r="AL439" i="1" s="1"/>
  <c r="AJ440" i="1"/>
  <c r="AK440" i="1" s="1"/>
  <c r="AJ441" i="1"/>
  <c r="AL441" i="1" s="1"/>
  <c r="AJ442" i="1"/>
  <c r="AJ443" i="1"/>
  <c r="AJ444" i="1"/>
  <c r="AJ445" i="1"/>
  <c r="AJ446" i="1"/>
  <c r="AJ447" i="1"/>
  <c r="AJ448" i="1"/>
  <c r="AJ449" i="1"/>
  <c r="AL449" i="1" s="1"/>
  <c r="AJ450" i="1"/>
  <c r="AL450" i="1" s="1"/>
  <c r="AJ451" i="1"/>
  <c r="AL451" i="1" s="1"/>
  <c r="AJ452" i="1"/>
  <c r="AK452" i="1" s="1"/>
  <c r="AJ453" i="1"/>
  <c r="AJ454" i="1"/>
  <c r="AL454" i="1" s="1"/>
  <c r="AJ455" i="1"/>
  <c r="AJ456" i="1"/>
  <c r="AK456" i="1" s="1"/>
  <c r="AJ457" i="1"/>
  <c r="AJ458" i="1"/>
  <c r="AJ459" i="1"/>
  <c r="AK459" i="1" s="1"/>
  <c r="AJ460" i="1"/>
  <c r="AJ461" i="1"/>
  <c r="AJ462" i="1"/>
  <c r="AL462" i="1" s="1"/>
  <c r="AJ463" i="1"/>
  <c r="AL463" i="1" s="1"/>
  <c r="AJ464" i="1"/>
  <c r="AK464" i="1" s="1"/>
  <c r="AJ465" i="1"/>
  <c r="AK465" i="1" s="1"/>
  <c r="AJ466" i="1"/>
  <c r="AJ467" i="1"/>
  <c r="AJ468" i="1"/>
  <c r="AJ469" i="1"/>
  <c r="AJ470" i="1"/>
  <c r="AJ471" i="1"/>
  <c r="AK471" i="1" s="1"/>
  <c r="AJ472" i="1"/>
  <c r="AJ473" i="1"/>
  <c r="AL473" i="1" s="1"/>
  <c r="AJ474" i="1"/>
  <c r="AJ475" i="1"/>
  <c r="AJ476" i="1"/>
  <c r="AK476" i="1" s="1"/>
  <c r="AJ477" i="1"/>
  <c r="AJ478" i="1"/>
  <c r="AL478" i="1" s="1"/>
  <c r="AJ479" i="1"/>
  <c r="AJ480" i="1"/>
  <c r="AL480" i="1" s="1"/>
  <c r="AJ481" i="1"/>
  <c r="AL481" i="1" s="1"/>
  <c r="AJ482" i="1"/>
  <c r="AJ483" i="1"/>
  <c r="AJ484" i="1"/>
  <c r="AJ485" i="1"/>
  <c r="AJ486" i="1"/>
  <c r="AJ487" i="1"/>
  <c r="AK487" i="1" s="1"/>
  <c r="AJ488" i="1"/>
  <c r="AK488" i="1" s="1"/>
  <c r="AJ489" i="1"/>
  <c r="AJ490" i="1"/>
  <c r="AJ491" i="1"/>
  <c r="AK491" i="1" s="1"/>
  <c r="AJ492" i="1"/>
  <c r="AJ493" i="1"/>
  <c r="AJ494" i="1"/>
  <c r="AJ495" i="1"/>
  <c r="AK495" i="1" s="1"/>
  <c r="AJ496" i="1"/>
  <c r="AJ497" i="1"/>
  <c r="AJ498" i="1"/>
  <c r="AL498" i="1" s="1"/>
  <c r="AJ499" i="1"/>
  <c r="AJ500" i="1"/>
  <c r="AK500" i="1" s="1"/>
  <c r="AJ501" i="1"/>
  <c r="AK501" i="1" s="1"/>
  <c r="AJ502" i="1"/>
  <c r="AJ503" i="1"/>
  <c r="AJ504" i="1"/>
  <c r="AJ505" i="1"/>
  <c r="AL505" i="1" s="1"/>
  <c r="AJ506" i="1"/>
  <c r="AJ507" i="1"/>
  <c r="AK507" i="1" s="1"/>
  <c r="AJ508" i="1"/>
  <c r="AK508" i="1" s="1"/>
  <c r="AJ509" i="1"/>
  <c r="AJ510" i="1"/>
  <c r="AJ511" i="1"/>
  <c r="AJ512" i="1"/>
  <c r="AJ513" i="1"/>
  <c r="AJ514" i="1"/>
  <c r="AK514" i="1" s="1"/>
  <c r="AJ515" i="1"/>
  <c r="AJ516" i="1"/>
  <c r="AJ517" i="1"/>
  <c r="AJ518" i="1"/>
  <c r="AJ519" i="1"/>
  <c r="AJ520" i="1"/>
  <c r="AJ521" i="1"/>
  <c r="AJ522" i="1"/>
  <c r="AJ523" i="1"/>
  <c r="AJ524" i="1"/>
  <c r="AJ525" i="1"/>
  <c r="AJ526" i="1"/>
  <c r="AJ527" i="1"/>
  <c r="AJ528" i="1"/>
  <c r="AJ529" i="1"/>
  <c r="AJ530" i="1"/>
  <c r="AL530" i="1" s="1"/>
  <c r="AJ531" i="1"/>
  <c r="AL531" i="1" s="1"/>
  <c r="AJ532" i="1"/>
  <c r="AJ533" i="1"/>
  <c r="AK533" i="1" s="1"/>
  <c r="AJ534" i="1"/>
  <c r="AJ535" i="1"/>
  <c r="AK535" i="1" s="1"/>
  <c r="AJ536" i="1"/>
  <c r="AJ537" i="1"/>
  <c r="AJ538" i="1"/>
  <c r="AJ539" i="1"/>
  <c r="AJ540" i="1"/>
  <c r="AK540" i="1" s="1"/>
  <c r="AJ541" i="1"/>
  <c r="AJ542" i="1"/>
  <c r="AL542" i="1" s="1"/>
  <c r="AJ543" i="1"/>
  <c r="AL543" i="1" s="1"/>
  <c r="AJ544" i="1"/>
  <c r="AK544" i="1" s="1"/>
  <c r="AJ545" i="1"/>
  <c r="AJ546" i="1"/>
  <c r="AJ547" i="1"/>
  <c r="AJ548" i="1"/>
  <c r="AJ549" i="1"/>
  <c r="AJ550" i="1"/>
  <c r="AJ551" i="1"/>
  <c r="AJ552" i="1"/>
  <c r="AL552" i="1" s="1"/>
  <c r="AJ553" i="1"/>
  <c r="AJ554" i="1"/>
  <c r="AJ555" i="1"/>
  <c r="AL555" i="1" s="1"/>
  <c r="AJ556" i="1"/>
  <c r="AL556" i="1" s="1"/>
  <c r="AJ557" i="1"/>
  <c r="AJ558" i="1"/>
  <c r="AJ559" i="1"/>
  <c r="AJ560" i="1"/>
  <c r="AJ561" i="1"/>
  <c r="AL561" i="1" s="1"/>
  <c r="AJ562" i="1"/>
  <c r="AJ563" i="1"/>
  <c r="AL563" i="1" s="1"/>
  <c r="AJ564" i="1"/>
  <c r="AJ565" i="1"/>
  <c r="AJ566" i="1"/>
  <c r="AJ567" i="1"/>
  <c r="AJ568" i="1"/>
  <c r="AJ569" i="1"/>
  <c r="AJ570" i="1"/>
  <c r="AJ571" i="1"/>
  <c r="AK571" i="1" s="1"/>
  <c r="AJ572" i="1"/>
  <c r="AJ573" i="1"/>
  <c r="AL573" i="1" s="1"/>
  <c r="AJ574" i="1"/>
  <c r="AJ575" i="1"/>
  <c r="AL575" i="1" s="1"/>
  <c r="AJ576" i="1"/>
  <c r="AJ577" i="1"/>
  <c r="AL577" i="1" s="1"/>
  <c r="AJ578" i="1"/>
  <c r="AJ579" i="1"/>
  <c r="AK579" i="1" s="1"/>
  <c r="AJ580" i="1"/>
  <c r="AJ581" i="1"/>
  <c r="AJ582" i="1"/>
  <c r="AJ583" i="1"/>
  <c r="AK583" i="1" s="1"/>
  <c r="AJ584" i="1"/>
  <c r="AJ585" i="1"/>
  <c r="AJ586" i="1"/>
  <c r="AJ587" i="1"/>
  <c r="AK587" i="1" s="1"/>
  <c r="AJ588" i="1"/>
  <c r="AJ589" i="1"/>
  <c r="AJ590" i="1"/>
  <c r="AJ591" i="1"/>
  <c r="AJ592" i="1"/>
  <c r="AJ593" i="1"/>
  <c r="AJ594" i="1"/>
  <c r="AJ595" i="1"/>
  <c r="AJ596" i="1"/>
  <c r="AJ597" i="1"/>
  <c r="AJ598" i="1"/>
  <c r="AJ599" i="1"/>
  <c r="AK599" i="1" s="1"/>
  <c r="AJ600" i="1"/>
  <c r="AJ601" i="1"/>
  <c r="AJ602" i="1"/>
  <c r="AL602" i="1" s="1"/>
  <c r="AJ603" i="1"/>
  <c r="AK603" i="1" s="1"/>
  <c r="AJ604" i="1"/>
  <c r="AK604" i="1" s="1"/>
  <c r="AJ605" i="1"/>
  <c r="AJ606" i="1"/>
  <c r="AJ607" i="1"/>
  <c r="AK607" i="1" s="1"/>
  <c r="AJ608" i="1"/>
  <c r="AJ609" i="1"/>
  <c r="AK609" i="1" s="1"/>
  <c r="AJ610" i="1"/>
  <c r="AJ611" i="1"/>
  <c r="AK611" i="1" s="1"/>
  <c r="AJ612" i="1"/>
  <c r="AJ613" i="1"/>
  <c r="AL613" i="1" s="1"/>
  <c r="AJ614" i="1"/>
  <c r="AJ615" i="1"/>
  <c r="AL615" i="1" s="1"/>
  <c r="AJ616" i="1"/>
  <c r="AJ617" i="1"/>
  <c r="AK617" i="1" s="1"/>
  <c r="AJ618" i="1"/>
  <c r="AJ619" i="1"/>
  <c r="AJ620" i="1"/>
  <c r="AJ621" i="1"/>
  <c r="AJ622" i="1"/>
  <c r="AJ623" i="1"/>
  <c r="AJ624" i="1"/>
  <c r="AJ625" i="1"/>
  <c r="AJ626" i="1"/>
  <c r="AL626" i="1" s="1"/>
  <c r="AJ627" i="1"/>
  <c r="AL627" i="1" s="1"/>
  <c r="AJ628" i="1"/>
  <c r="AJ629" i="1"/>
  <c r="AJ630" i="1"/>
  <c r="AL630" i="1" s="1"/>
  <c r="AJ631" i="1"/>
  <c r="AK631" i="1" s="1"/>
  <c r="AJ632" i="1"/>
  <c r="AK632" i="1" s="1"/>
  <c r="AJ633" i="1"/>
  <c r="AJ634" i="1"/>
  <c r="AJ635" i="1"/>
  <c r="AJ636" i="1"/>
  <c r="AJ637" i="1"/>
  <c r="AJ638" i="1"/>
  <c r="AJ639" i="1"/>
  <c r="AK639" i="1" s="1"/>
  <c r="AJ640" i="1"/>
  <c r="AK640" i="1" s="1"/>
  <c r="AJ641" i="1"/>
  <c r="AJ642" i="1"/>
  <c r="AL642" i="1" s="1"/>
  <c r="AJ643" i="1"/>
  <c r="AJ644" i="1"/>
  <c r="AJ645" i="1"/>
  <c r="AJ646" i="1"/>
  <c r="AJ647" i="1"/>
  <c r="AL647" i="1" s="1"/>
  <c r="AJ648" i="1"/>
  <c r="AJ649" i="1"/>
  <c r="AJ650" i="1"/>
  <c r="AJ651" i="1"/>
  <c r="AJ652" i="1"/>
  <c r="AJ653" i="1"/>
  <c r="AK653" i="1" s="1"/>
  <c r="AJ654" i="1"/>
  <c r="AJ655" i="1"/>
  <c r="AK655" i="1" s="1"/>
  <c r="AJ656" i="1"/>
  <c r="AL656" i="1" s="1"/>
  <c r="AJ657" i="1"/>
  <c r="AJ658" i="1"/>
  <c r="AK658" i="1" s="1"/>
  <c r="AJ659" i="1"/>
  <c r="AJ660" i="1"/>
  <c r="AJ661" i="1"/>
  <c r="AJ662" i="1"/>
  <c r="AL662" i="1" s="1"/>
  <c r="AJ663" i="1"/>
  <c r="AJ664" i="1"/>
  <c r="AJ665" i="1"/>
  <c r="AL665" i="1" s="1"/>
  <c r="AJ666" i="1"/>
  <c r="AJ667" i="1"/>
  <c r="AJ668" i="1"/>
  <c r="AJ669" i="1"/>
  <c r="AJ670" i="1"/>
  <c r="AL670" i="1" s="1"/>
  <c r="AJ671" i="1"/>
  <c r="AJ672" i="1"/>
  <c r="AJ673" i="1"/>
  <c r="AJ674" i="1"/>
  <c r="AJ675" i="1"/>
  <c r="AJ676" i="1"/>
  <c r="AJ677" i="1"/>
  <c r="AJ678" i="1"/>
  <c r="AJ679" i="1"/>
  <c r="AJ680" i="1"/>
  <c r="AJ681" i="1"/>
  <c r="AJ682" i="1"/>
  <c r="AJ683" i="1"/>
  <c r="AL683" i="1" s="1"/>
  <c r="AJ684" i="1"/>
  <c r="AJ685" i="1"/>
  <c r="AK685" i="1" s="1"/>
  <c r="AJ686" i="1"/>
  <c r="AJ687" i="1"/>
  <c r="AL687" i="1" s="1"/>
  <c r="AJ688" i="1"/>
  <c r="AL688" i="1" s="1"/>
  <c r="AJ689" i="1"/>
  <c r="AJ690" i="1"/>
  <c r="AJ691" i="1"/>
  <c r="AJ692" i="1"/>
  <c r="AL692" i="1" s="1"/>
  <c r="AJ693" i="1"/>
  <c r="AJ694" i="1"/>
  <c r="AJ695" i="1"/>
  <c r="AL695" i="1" s="1"/>
  <c r="AJ696" i="1"/>
  <c r="AK696" i="1" s="1"/>
  <c r="AJ697" i="1"/>
  <c r="AJ698" i="1"/>
  <c r="AJ699" i="1"/>
  <c r="AJ700" i="1"/>
  <c r="AJ701" i="1"/>
  <c r="AJ702" i="1"/>
  <c r="AK702" i="1" s="1"/>
  <c r="AJ703" i="1"/>
  <c r="AJ704" i="1"/>
  <c r="AJ705" i="1"/>
  <c r="AL705" i="1" s="1"/>
  <c r="AJ706" i="1"/>
  <c r="AJ707" i="1"/>
  <c r="AJ708" i="1"/>
  <c r="AK708" i="1" s="1"/>
  <c r="AJ709" i="1"/>
  <c r="AJ710" i="1"/>
  <c r="AJ711" i="1"/>
  <c r="AL711" i="1" s="1"/>
  <c r="AJ712" i="1"/>
  <c r="AJ713" i="1"/>
  <c r="AJ714" i="1"/>
  <c r="AK714" i="1" s="1"/>
  <c r="AJ715" i="1"/>
  <c r="AK715" i="1" s="1"/>
  <c r="AJ716" i="1"/>
  <c r="AJ717" i="1"/>
  <c r="AL717" i="1" s="1"/>
  <c r="AJ718" i="1"/>
  <c r="AL718" i="1" s="1"/>
  <c r="AJ719" i="1"/>
  <c r="AL719" i="1" s="1"/>
  <c r="AJ720" i="1"/>
  <c r="AJ721" i="1"/>
  <c r="AJ722" i="1"/>
  <c r="AJ723" i="1"/>
  <c r="AJ724" i="1"/>
  <c r="AJ725" i="1"/>
  <c r="AK725" i="1" s="1"/>
  <c r="AJ726" i="1"/>
  <c r="AJ727" i="1"/>
  <c r="AJ728" i="1"/>
  <c r="AJ729" i="1"/>
  <c r="AJ730" i="1"/>
  <c r="AL730" i="1" s="1"/>
  <c r="AJ731" i="1"/>
  <c r="AL731" i="1" s="1"/>
  <c r="AJ732" i="1"/>
  <c r="AJ733" i="1"/>
  <c r="AJ734" i="1"/>
  <c r="AK734" i="1" s="1"/>
  <c r="AJ735" i="1"/>
  <c r="AL735" i="1" s="1"/>
  <c r="AJ736" i="1"/>
  <c r="AJ737" i="1"/>
  <c r="AK737" i="1" s="1"/>
  <c r="AJ738" i="1"/>
  <c r="AL738" i="1" s="1"/>
  <c r="AJ739" i="1"/>
  <c r="AK739" i="1" s="1"/>
  <c r="AJ740" i="1"/>
  <c r="AJ741" i="1"/>
  <c r="AJ742" i="1"/>
  <c r="AJ743" i="1"/>
  <c r="AJ744" i="1"/>
  <c r="AJ745" i="1"/>
  <c r="AJ746" i="1"/>
  <c r="AJ747" i="1"/>
  <c r="AK747" i="1" s="1"/>
  <c r="AJ748" i="1"/>
  <c r="AJ749" i="1"/>
  <c r="AK749" i="1" s="1"/>
  <c r="AJ750" i="1"/>
  <c r="AL750" i="1" s="1"/>
  <c r="AJ751" i="1"/>
  <c r="AK751" i="1" s="1"/>
  <c r="AJ752" i="1"/>
  <c r="AK752" i="1" s="1"/>
  <c r="AJ753" i="1"/>
  <c r="AK753" i="1" s="1"/>
  <c r="AJ754" i="1"/>
  <c r="AJ755" i="1"/>
  <c r="AJ756" i="1"/>
  <c r="AJ757" i="1"/>
  <c r="AJ758" i="1"/>
  <c r="AL758" i="1" s="1"/>
  <c r="AJ759" i="1"/>
  <c r="AJ760" i="1"/>
  <c r="AK760" i="1" s="1"/>
  <c r="AJ761" i="1"/>
  <c r="AJ762" i="1"/>
  <c r="AL762" i="1" s="1"/>
  <c r="AJ763" i="1"/>
  <c r="AL763" i="1" s="1"/>
  <c r="AJ764" i="1"/>
  <c r="AJ765" i="1"/>
  <c r="AJ766" i="1"/>
  <c r="AL766" i="1" s="1"/>
  <c r="AJ767" i="1"/>
  <c r="AJ768" i="1"/>
  <c r="AJ769" i="1"/>
  <c r="AJ770" i="1"/>
  <c r="AJ771" i="1"/>
  <c r="AJ772" i="1"/>
  <c r="AJ773" i="1"/>
  <c r="AK773" i="1" s="1"/>
  <c r="AJ774" i="1"/>
  <c r="AJ775" i="1"/>
  <c r="AL775" i="1" s="1"/>
  <c r="AJ776" i="1"/>
  <c r="AJ777" i="1"/>
  <c r="AJ778" i="1"/>
  <c r="AJ779" i="1"/>
  <c r="AK779" i="1" s="1"/>
  <c r="AJ780" i="1"/>
  <c r="AJ781" i="1"/>
  <c r="AK781" i="1" s="1"/>
  <c r="AJ782" i="1"/>
  <c r="AJ783" i="1"/>
  <c r="AL783" i="1" s="1"/>
  <c r="AJ784" i="1"/>
  <c r="AJ785" i="1"/>
  <c r="AJ786" i="1"/>
  <c r="AL786" i="1" s="1"/>
  <c r="AJ787" i="1"/>
  <c r="AL787" i="1" s="1"/>
  <c r="AJ788" i="1"/>
  <c r="AK788" i="1" s="1"/>
  <c r="AJ789" i="1"/>
  <c r="AL789" i="1" s="1"/>
  <c r="AJ790" i="1"/>
  <c r="AJ791" i="1"/>
  <c r="AL791" i="1" s="1"/>
  <c r="AJ792" i="1"/>
  <c r="AJ793" i="1"/>
  <c r="AJ794" i="1"/>
  <c r="AK794" i="1" s="1"/>
  <c r="AJ795" i="1"/>
  <c r="AK795" i="1" s="1"/>
  <c r="AJ796" i="1"/>
  <c r="AJ797" i="1"/>
  <c r="AK797" i="1" s="1"/>
  <c r="AJ798" i="1"/>
  <c r="AJ799" i="1"/>
  <c r="AJ800" i="1"/>
  <c r="AJ801" i="1"/>
  <c r="AJ802" i="1"/>
  <c r="AL802" i="1" s="1"/>
  <c r="AJ803" i="1"/>
  <c r="AJ804" i="1"/>
  <c r="AJ805" i="1"/>
  <c r="AJ806" i="1"/>
  <c r="AJ807" i="1"/>
  <c r="AJ808" i="1"/>
  <c r="AL808" i="1" s="1"/>
  <c r="AJ809" i="1"/>
  <c r="AJ810" i="1"/>
  <c r="AL810" i="1" s="1"/>
  <c r="AJ811" i="1"/>
  <c r="AL811" i="1" s="1"/>
  <c r="AJ812" i="1"/>
  <c r="AJ813" i="1"/>
  <c r="AJ814" i="1"/>
  <c r="AJ815" i="1"/>
  <c r="AL815" i="1" s="1"/>
  <c r="AJ816" i="1"/>
  <c r="AJ817" i="1"/>
  <c r="AK817" i="1" s="1"/>
  <c r="AJ818" i="1"/>
  <c r="AJ819" i="1"/>
  <c r="AL819" i="1" s="1"/>
  <c r="AJ820" i="1"/>
  <c r="AJ821" i="1"/>
  <c r="AJ822" i="1"/>
  <c r="AJ823" i="1"/>
  <c r="AK823" i="1" s="1"/>
  <c r="AJ824" i="1"/>
  <c r="AJ825" i="1"/>
  <c r="AJ826" i="1"/>
  <c r="AK826" i="1" s="1"/>
  <c r="AJ827" i="1"/>
  <c r="AL827" i="1" s="1"/>
  <c r="AJ828" i="1"/>
  <c r="AJ829" i="1"/>
  <c r="AL829" i="1" s="1"/>
  <c r="AJ830" i="1"/>
  <c r="AJ831" i="1"/>
  <c r="AJ832" i="1"/>
  <c r="AL832" i="1" s="1"/>
  <c r="AJ833" i="1"/>
  <c r="AJ834" i="1"/>
  <c r="AJ835" i="1"/>
  <c r="AL835" i="1" s="1"/>
  <c r="AJ836" i="1"/>
  <c r="AJ837" i="1"/>
  <c r="AJ838" i="1"/>
  <c r="AL838" i="1" s="1"/>
  <c r="AJ839" i="1"/>
  <c r="AJ840" i="1"/>
  <c r="AJ841" i="1"/>
  <c r="AJ842" i="1"/>
  <c r="AJ843" i="1"/>
  <c r="AJ844" i="1"/>
  <c r="AJ845" i="1"/>
  <c r="AJ846" i="1"/>
  <c r="AL846" i="1" s="1"/>
  <c r="AJ847" i="1"/>
  <c r="AJ848" i="1"/>
  <c r="AJ849" i="1"/>
  <c r="AJ850" i="1"/>
  <c r="AK850" i="1" s="1"/>
  <c r="AJ851" i="1"/>
  <c r="AJ852" i="1"/>
  <c r="AK852" i="1" s="1"/>
  <c r="AJ853" i="1"/>
  <c r="AJ854" i="1"/>
  <c r="AJ855" i="1"/>
  <c r="AK855" i="1" s="1"/>
  <c r="AJ856" i="1"/>
  <c r="AJ857" i="1"/>
  <c r="AJ858" i="1"/>
  <c r="AJ859" i="1"/>
  <c r="AL859" i="1" s="1"/>
  <c r="AJ860" i="1"/>
  <c r="AJ861" i="1"/>
  <c r="AL861" i="1" s="1"/>
  <c r="AJ862" i="1"/>
  <c r="AJ863" i="1"/>
  <c r="AL863" i="1" s="1"/>
  <c r="AJ864" i="1"/>
  <c r="AL864" i="1" s="1"/>
  <c r="AJ865" i="1"/>
  <c r="AL865" i="1" s="1"/>
  <c r="AJ866" i="1"/>
  <c r="AJ867" i="1"/>
  <c r="AJ868" i="1"/>
  <c r="AJ869" i="1"/>
  <c r="AJ870" i="1"/>
  <c r="AJ871" i="1"/>
  <c r="AL871" i="1" s="1"/>
  <c r="AJ872" i="1"/>
  <c r="AJ873" i="1"/>
  <c r="AK873" i="1" s="1"/>
  <c r="AJ874" i="1"/>
  <c r="AJ875" i="1"/>
  <c r="AJ876" i="1"/>
  <c r="AJ877" i="1"/>
  <c r="AJ878" i="1"/>
  <c r="AJ879" i="1"/>
  <c r="AJ880" i="1"/>
  <c r="AK880" i="1" s="1"/>
  <c r="AJ881" i="1"/>
  <c r="AJ882" i="1"/>
  <c r="AL882" i="1" s="1"/>
  <c r="AJ883" i="1"/>
  <c r="AL883" i="1" s="1"/>
  <c r="AJ884" i="1"/>
  <c r="AJ885" i="1"/>
  <c r="AL885" i="1" s="1"/>
  <c r="AJ886" i="1"/>
  <c r="AJ887" i="1"/>
  <c r="AJ888" i="1"/>
  <c r="AJ889" i="1"/>
  <c r="AJ890" i="1"/>
  <c r="AL890" i="1" s="1"/>
  <c r="AJ891" i="1"/>
  <c r="AK891" i="1" s="1"/>
  <c r="AJ892" i="1"/>
  <c r="AJ893" i="1"/>
  <c r="AJ894" i="1"/>
  <c r="AJ895" i="1"/>
  <c r="AK895" i="1" s="1"/>
  <c r="AJ896" i="1"/>
  <c r="AJ897" i="1"/>
  <c r="AJ898" i="1"/>
  <c r="AJ899" i="1"/>
  <c r="AJ900" i="1"/>
  <c r="AL900" i="1" s="1"/>
  <c r="AJ901" i="1"/>
  <c r="AJ902" i="1"/>
  <c r="AK902" i="1" s="1"/>
  <c r="AJ903" i="1"/>
  <c r="AK903" i="1" s="1"/>
  <c r="AJ904" i="1"/>
  <c r="AL904" i="1" s="1"/>
  <c r="AJ905" i="1"/>
  <c r="AJ906" i="1"/>
  <c r="AJ907" i="1"/>
  <c r="AJ908" i="1"/>
  <c r="AJ909" i="1"/>
  <c r="AK909" i="1" s="1"/>
  <c r="AJ910" i="1"/>
  <c r="AJ911" i="1"/>
  <c r="AL911" i="1" s="1"/>
  <c r="AJ912" i="1"/>
  <c r="AJ913" i="1"/>
  <c r="AJ914" i="1"/>
  <c r="AJ915" i="1"/>
  <c r="AJ916" i="1"/>
  <c r="AK916" i="1" s="1"/>
  <c r="AJ917" i="1"/>
  <c r="AJ918" i="1"/>
  <c r="AJ919" i="1"/>
  <c r="AK919" i="1" s="1"/>
  <c r="AJ920" i="1"/>
  <c r="AJ921" i="1"/>
  <c r="AJ922" i="1"/>
  <c r="AJ923" i="1"/>
  <c r="AL923" i="1" s="1"/>
  <c r="AJ924" i="1"/>
  <c r="AL924" i="1" s="1"/>
  <c r="AJ925" i="1"/>
  <c r="AJ926" i="1"/>
  <c r="AJ927" i="1"/>
  <c r="AK927" i="1" s="1"/>
  <c r="AJ928" i="1"/>
  <c r="AK928" i="1" s="1"/>
  <c r="AJ929" i="1"/>
  <c r="AJ930" i="1"/>
  <c r="AJ931" i="1"/>
  <c r="AL931" i="1" s="1"/>
  <c r="AJ932" i="1"/>
  <c r="AJ933" i="1"/>
  <c r="AJ934" i="1"/>
  <c r="AJ935" i="1"/>
  <c r="AJ936" i="1"/>
  <c r="AJ937" i="1"/>
  <c r="AJ938" i="1"/>
  <c r="AJ939" i="1"/>
  <c r="AK939" i="1" s="1"/>
  <c r="AJ940" i="1"/>
  <c r="AJ941" i="1"/>
  <c r="AJ942" i="1"/>
  <c r="AJ943" i="1"/>
  <c r="AL943" i="1" s="1"/>
  <c r="AJ944" i="1"/>
  <c r="AK944" i="1" s="1"/>
  <c r="AJ945" i="1"/>
  <c r="AK945" i="1" s="1"/>
  <c r="AJ946" i="1"/>
  <c r="AJ947" i="1"/>
  <c r="AJ948" i="1"/>
  <c r="AJ949" i="1"/>
  <c r="AJ950" i="1"/>
  <c r="AJ951" i="1"/>
  <c r="AL951" i="1" s="1"/>
  <c r="AJ952" i="1"/>
  <c r="AL952" i="1" s="1"/>
  <c r="AJ953" i="1"/>
  <c r="AJ954" i="1"/>
  <c r="AK954" i="1" s="1"/>
  <c r="AJ955" i="1"/>
  <c r="AJ956" i="1"/>
  <c r="AJ957" i="1"/>
  <c r="AK957" i="1" s="1"/>
  <c r="AJ958" i="1"/>
  <c r="AK958" i="1" s="1"/>
  <c r="AJ959" i="1"/>
  <c r="AK959" i="1" s="1"/>
  <c r="AJ960" i="1"/>
  <c r="AK960" i="1" s="1"/>
  <c r="AJ961" i="1"/>
  <c r="AK961" i="1" s="1"/>
  <c r="AJ962" i="1"/>
  <c r="AK962" i="1" s="1"/>
  <c r="AJ963" i="1"/>
  <c r="AK963" i="1" s="1"/>
  <c r="AJ964" i="1"/>
  <c r="AK964" i="1" s="1"/>
  <c r="AJ965" i="1"/>
  <c r="AJ966" i="1"/>
  <c r="AL966" i="1" s="1"/>
  <c r="AJ967" i="1"/>
  <c r="AJ968" i="1"/>
  <c r="AK968" i="1" s="1"/>
  <c r="AJ969" i="1"/>
  <c r="AJ970" i="1"/>
  <c r="AJ971" i="1"/>
  <c r="AK971" i="1" s="1"/>
  <c r="AJ972" i="1"/>
  <c r="AJ973" i="1"/>
  <c r="AL973" i="1" s="1"/>
  <c r="AJ974" i="1"/>
  <c r="AJ975" i="1"/>
  <c r="AJ976" i="1"/>
  <c r="AJ977" i="1"/>
  <c r="AK977" i="1" s="1"/>
  <c r="AJ978" i="1"/>
  <c r="AJ979" i="1"/>
  <c r="AK979" i="1" s="1"/>
  <c r="AJ980" i="1"/>
  <c r="AJ981" i="1"/>
  <c r="AL981" i="1" s="1"/>
  <c r="AJ982" i="1"/>
  <c r="AJ983" i="1"/>
  <c r="AJ984" i="1"/>
  <c r="AJ985" i="1"/>
  <c r="AJ986" i="1"/>
  <c r="AL986" i="1" s="1"/>
  <c r="B1699" i="1"/>
  <c r="B1698" i="1"/>
  <c r="B1697" i="1"/>
  <c r="B1696" i="1"/>
  <c r="T2456" i="1"/>
  <c r="U2456" i="1"/>
  <c r="V2456" i="1"/>
  <c r="W2456" i="1"/>
  <c r="B1695" i="1"/>
  <c r="B1694" i="1"/>
  <c r="B1693" i="1"/>
  <c r="B1692" i="1"/>
  <c r="B1691" i="1"/>
  <c r="B1690" i="1"/>
  <c r="B1689" i="1"/>
  <c r="B1688" i="1"/>
  <c r="B1687" i="1"/>
  <c r="B1686" i="1"/>
  <c r="S1696" i="7"/>
  <c r="R1696" i="7"/>
  <c r="Q1696" i="7"/>
  <c r="L22" i="7"/>
  <c r="K22" i="7"/>
  <c r="L21" i="7"/>
  <c r="K21" i="7"/>
  <c r="L23" i="7"/>
  <c r="K23" i="7"/>
  <c r="P23" i="7" s="1"/>
  <c r="L24" i="7"/>
  <c r="K24" i="7"/>
  <c r="P25" i="7" s="1"/>
  <c r="L25" i="7"/>
  <c r="K25" i="7"/>
  <c r="L26" i="7"/>
  <c r="K26" i="7" s="1"/>
  <c r="P27" i="7" s="1"/>
  <c r="L27" i="7"/>
  <c r="K27" i="7"/>
  <c r="L28" i="7"/>
  <c r="K28" i="7" s="1"/>
  <c r="L29" i="7"/>
  <c r="K29" i="7"/>
  <c r="P29" i="7"/>
  <c r="L30" i="7"/>
  <c r="K30" i="7"/>
  <c r="L31" i="7"/>
  <c r="K31" i="7"/>
  <c r="P31" i="7" s="1"/>
  <c r="L32" i="7"/>
  <c r="K32" i="7"/>
  <c r="L33" i="7"/>
  <c r="K33" i="7" s="1"/>
  <c r="L34" i="7"/>
  <c r="K34" i="7" s="1"/>
  <c r="L35" i="7"/>
  <c r="K35" i="7"/>
  <c r="L36" i="7"/>
  <c r="K36" i="7" s="1"/>
  <c r="L37" i="7"/>
  <c r="K37" i="7"/>
  <c r="P37" i="7" s="1"/>
  <c r="L38" i="7"/>
  <c r="K38" i="7"/>
  <c r="L39" i="7"/>
  <c r="K39" i="7" s="1"/>
  <c r="P39" i="7" s="1"/>
  <c r="L40" i="7"/>
  <c r="K40" i="7"/>
  <c r="L41" i="7"/>
  <c r="K41" i="7" s="1"/>
  <c r="P41" i="7" s="1"/>
  <c r="L42" i="7"/>
  <c r="K42" i="7"/>
  <c r="P43" i="7" s="1"/>
  <c r="L43" i="7"/>
  <c r="K43" i="7"/>
  <c r="L44" i="7"/>
  <c r="K44" i="7" s="1"/>
  <c r="L45" i="7"/>
  <c r="K45" i="7"/>
  <c r="P45" i="7" s="1"/>
  <c r="L46" i="7"/>
  <c r="K46" i="7"/>
  <c r="L47" i="7"/>
  <c r="K47" i="7" s="1"/>
  <c r="P47" i="7" s="1"/>
  <c r="L48" i="7"/>
  <c r="K48" i="7"/>
  <c r="L49" i="7"/>
  <c r="K49" i="7" s="1"/>
  <c r="L50" i="7"/>
  <c r="K50" i="7"/>
  <c r="P51" i="7" s="1"/>
  <c r="L51" i="7"/>
  <c r="K51" i="7"/>
  <c r="L52" i="7"/>
  <c r="K52" i="7" s="1"/>
  <c r="P53" i="7" s="1"/>
  <c r="L53" i="7"/>
  <c r="K53" i="7"/>
  <c r="L54" i="7"/>
  <c r="K54" i="7" s="1"/>
  <c r="L55" i="7"/>
  <c r="K55" i="7"/>
  <c r="L56" i="7"/>
  <c r="K56" i="7" s="1"/>
  <c r="L57" i="7"/>
  <c r="K57" i="7"/>
  <c r="P57" i="7" s="1"/>
  <c r="L58" i="7"/>
  <c r="K58" i="7"/>
  <c r="L59" i="7"/>
  <c r="K59" i="7"/>
  <c r="P59" i="7" s="1"/>
  <c r="L60" i="7"/>
  <c r="K60" i="7"/>
  <c r="L61" i="7"/>
  <c r="K61" i="7" s="1"/>
  <c r="L62" i="7"/>
  <c r="K62" i="7" s="1"/>
  <c r="P63" i="7" s="1"/>
  <c r="L63" i="7"/>
  <c r="K63" i="7"/>
  <c r="L64" i="7"/>
  <c r="K64" i="7" s="1"/>
  <c r="L65" i="7"/>
  <c r="K65" i="7"/>
  <c r="L66" i="7"/>
  <c r="K66" i="7" s="1"/>
  <c r="L67" i="7"/>
  <c r="K67" i="7"/>
  <c r="L68" i="7"/>
  <c r="K68" i="7"/>
  <c r="L69" i="7"/>
  <c r="K69" i="7"/>
  <c r="P69" i="7" s="1"/>
  <c r="L70" i="7"/>
  <c r="K70" i="7"/>
  <c r="L71" i="7"/>
  <c r="K71" i="7" s="1"/>
  <c r="L72" i="7"/>
  <c r="K72" i="7" s="1"/>
  <c r="P73" i="7" s="1"/>
  <c r="L73" i="7"/>
  <c r="K73" i="7"/>
  <c r="L74" i="7"/>
  <c r="K74" i="7" s="1"/>
  <c r="L75" i="7"/>
  <c r="K75" i="7"/>
  <c r="P75" i="7"/>
  <c r="L76" i="7"/>
  <c r="K76" i="7"/>
  <c r="L77" i="7"/>
  <c r="K77" i="7"/>
  <c r="P77" i="7" s="1"/>
  <c r="L78" i="7"/>
  <c r="K78" i="7"/>
  <c r="L79" i="7"/>
  <c r="K79" i="7" s="1"/>
  <c r="L80" i="7"/>
  <c r="K80" i="7" s="1"/>
  <c r="P81" i="7" s="1"/>
  <c r="L81" i="7"/>
  <c r="K81" i="7"/>
  <c r="L82" i="7"/>
  <c r="K82" i="7" s="1"/>
  <c r="L83" i="7"/>
  <c r="K83" i="7" s="1"/>
  <c r="P83" i="7" s="1"/>
  <c r="L84" i="7"/>
  <c r="K84" i="7"/>
  <c r="L85" i="7"/>
  <c r="K85" i="7" s="1"/>
  <c r="P85" i="7" s="1"/>
  <c r="L86" i="7"/>
  <c r="K86" i="7"/>
  <c r="L87" i="7"/>
  <c r="K87" i="7" s="1"/>
  <c r="L88" i="7"/>
  <c r="K88" i="7"/>
  <c r="P89" i="7" s="1"/>
  <c r="L89" i="7"/>
  <c r="K89" i="7"/>
  <c r="L90" i="7"/>
  <c r="K90" i="7" s="1"/>
  <c r="P91" i="7" s="1"/>
  <c r="L91" i="7"/>
  <c r="K91" i="7"/>
  <c r="L92" i="7"/>
  <c r="K92" i="7" s="1"/>
  <c r="L93" i="7"/>
  <c r="K93" i="7"/>
  <c r="P93" i="7"/>
  <c r="L94" i="7"/>
  <c r="K94" i="7"/>
  <c r="L95" i="7"/>
  <c r="K95" i="7"/>
  <c r="P95" i="7" s="1"/>
  <c r="L96" i="7"/>
  <c r="K96" i="7"/>
  <c r="L97" i="7"/>
  <c r="K97" i="7" s="1"/>
  <c r="L98" i="7"/>
  <c r="K98" i="7" s="1"/>
  <c r="L99" i="7"/>
  <c r="K99" i="7"/>
  <c r="L100" i="7"/>
  <c r="K100" i="7" s="1"/>
  <c r="L101" i="7"/>
  <c r="K101" i="7"/>
  <c r="P101" i="7" s="1"/>
  <c r="L102" i="7"/>
  <c r="K102" i="7"/>
  <c r="L103" i="7"/>
  <c r="K103" i="7" s="1"/>
  <c r="P103" i="7" s="1"/>
  <c r="L104" i="7"/>
  <c r="K104" i="7"/>
  <c r="L105" i="7"/>
  <c r="K105" i="7" s="1"/>
  <c r="P105" i="7" s="1"/>
  <c r="L106" i="7"/>
  <c r="K106" i="7"/>
  <c r="P107" i="7" s="1"/>
  <c r="L107" i="7"/>
  <c r="K107" i="7"/>
  <c r="L108" i="7"/>
  <c r="K108" i="7" s="1"/>
  <c r="L109" i="7"/>
  <c r="K109" i="7"/>
  <c r="P109" i="7" s="1"/>
  <c r="L110" i="7"/>
  <c r="K110" i="7"/>
  <c r="L111" i="7"/>
  <c r="K111" i="7" s="1"/>
  <c r="P111" i="7" s="1"/>
  <c r="L112" i="7"/>
  <c r="K112" i="7"/>
  <c r="L113" i="7"/>
  <c r="K113" i="7" s="1"/>
  <c r="L114" i="7"/>
  <c r="K114" i="7"/>
  <c r="P115" i="7" s="1"/>
  <c r="L115" i="7"/>
  <c r="K115" i="7"/>
  <c r="L116" i="7"/>
  <c r="K116" i="7" s="1"/>
  <c r="P117" i="7" s="1"/>
  <c r="L117" i="7"/>
  <c r="K117" i="7"/>
  <c r="L118" i="7"/>
  <c r="K118" i="7" s="1"/>
  <c r="L119" i="7"/>
  <c r="K119" i="7"/>
  <c r="L120" i="7"/>
  <c r="K120" i="7" s="1"/>
  <c r="L121" i="7"/>
  <c r="K121" i="7"/>
  <c r="P121" i="7" s="1"/>
  <c r="L122" i="7"/>
  <c r="K122" i="7"/>
  <c r="L123" i="7"/>
  <c r="K123" i="7"/>
  <c r="P123" i="7" s="1"/>
  <c r="L124" i="7"/>
  <c r="K124" i="7"/>
  <c r="L125" i="7"/>
  <c r="K125" i="7" s="1"/>
  <c r="L126" i="7"/>
  <c r="K126" i="7" s="1"/>
  <c r="P127" i="7" s="1"/>
  <c r="L127" i="7"/>
  <c r="K127" i="7"/>
  <c r="L128" i="7"/>
  <c r="K128" i="7" s="1"/>
  <c r="L129" i="7"/>
  <c r="K129" i="7"/>
  <c r="L130" i="7"/>
  <c r="K130" i="7" s="1"/>
  <c r="L131" i="7"/>
  <c r="K131" i="7"/>
  <c r="L132" i="7"/>
  <c r="K132" i="7"/>
  <c r="L133" i="7"/>
  <c r="K133" i="7"/>
  <c r="P133" i="7" s="1"/>
  <c r="L134" i="7"/>
  <c r="K134" i="7"/>
  <c r="L135" i="7"/>
  <c r="K135" i="7" s="1"/>
  <c r="L136" i="7"/>
  <c r="K136" i="7" s="1"/>
  <c r="P137" i="7" s="1"/>
  <c r="L137" i="7"/>
  <c r="K137" i="7"/>
  <c r="L138" i="7"/>
  <c r="K138" i="7" s="1"/>
  <c r="L139" i="7"/>
  <c r="K139" i="7"/>
  <c r="P139" i="7"/>
  <c r="L140" i="7"/>
  <c r="K140" i="7"/>
  <c r="L141" i="7"/>
  <c r="K141" i="7"/>
  <c r="P141" i="7" s="1"/>
  <c r="L142" i="7"/>
  <c r="K142" i="7"/>
  <c r="L143" i="7"/>
  <c r="K143" i="7" s="1"/>
  <c r="L144" i="7"/>
  <c r="K144" i="7" s="1"/>
  <c r="P145" i="7" s="1"/>
  <c r="L145" i="7"/>
  <c r="K145" i="7"/>
  <c r="L146" i="7"/>
  <c r="K146" i="7" s="1"/>
  <c r="L147" i="7"/>
  <c r="K147" i="7" s="1"/>
  <c r="P147" i="7" s="1"/>
  <c r="L148" i="7"/>
  <c r="K148" i="7"/>
  <c r="L149" i="7"/>
  <c r="K149" i="7" s="1"/>
  <c r="P149" i="7" s="1"/>
  <c r="L150" i="7"/>
  <c r="K150" i="7"/>
  <c r="L151" i="7"/>
  <c r="K151" i="7" s="1"/>
  <c r="L152" i="7"/>
  <c r="K152" i="7"/>
  <c r="L153" i="7"/>
  <c r="K153" i="7" s="1"/>
  <c r="P153" i="7" s="1"/>
  <c r="L154" i="7"/>
  <c r="K154" i="7"/>
  <c r="L155" i="7"/>
  <c r="K155" i="7" s="1"/>
  <c r="P155" i="7"/>
  <c r="L156" i="7"/>
  <c r="K156" i="7"/>
  <c r="L157" i="7"/>
  <c r="K157" i="7"/>
  <c r="P157" i="7" s="1"/>
  <c r="L158" i="7"/>
  <c r="K158" i="7" s="1"/>
  <c r="L159" i="7"/>
  <c r="K159" i="7"/>
  <c r="P159" i="7" s="1"/>
  <c r="L160" i="7"/>
  <c r="K160" i="7"/>
  <c r="L161" i="7"/>
  <c r="K161" i="7" s="1"/>
  <c r="P161" i="7" s="1"/>
  <c r="L162" i="7"/>
  <c r="K162" i="7" s="1"/>
  <c r="P163" i="7" s="1"/>
  <c r="L163" i="7"/>
  <c r="K163" i="7"/>
  <c r="L164" i="7"/>
  <c r="K164" i="7"/>
  <c r="L165" i="7"/>
  <c r="K165" i="7"/>
  <c r="P165" i="7" s="1"/>
  <c r="L166" i="7"/>
  <c r="K166" i="7" s="1"/>
  <c r="L167" i="7"/>
  <c r="K167" i="7"/>
  <c r="P167" i="7" s="1"/>
  <c r="L168" i="7"/>
  <c r="K168" i="7"/>
  <c r="L169" i="7"/>
  <c r="K169" i="7" s="1"/>
  <c r="P169" i="7" s="1"/>
  <c r="L170" i="7"/>
  <c r="K170" i="7" s="1"/>
  <c r="L171" i="7"/>
  <c r="K171" i="7" s="1"/>
  <c r="P171" i="7" s="1"/>
  <c r="L172" i="7"/>
  <c r="K172" i="7" s="1"/>
  <c r="P173" i="7" s="1"/>
  <c r="L173" i="7"/>
  <c r="K173" i="7"/>
  <c r="L174" i="7"/>
  <c r="K174" i="7" s="1"/>
  <c r="L175" i="7"/>
  <c r="K175" i="7" s="1"/>
  <c r="P175" i="7" s="1"/>
  <c r="L176" i="7"/>
  <c r="K176" i="7"/>
  <c r="L177" i="7"/>
  <c r="K177" i="7"/>
  <c r="L178" i="7"/>
  <c r="K178" i="7"/>
  <c r="L179" i="7"/>
  <c r="K179" i="7" s="1"/>
  <c r="P179" i="7" s="1"/>
  <c r="L180" i="7"/>
  <c r="K180" i="7"/>
  <c r="L181" i="7"/>
  <c r="K181" i="7"/>
  <c r="P181" i="7" s="1"/>
  <c r="L182" i="7"/>
  <c r="K182" i="7" s="1"/>
  <c r="L183" i="7"/>
  <c r="K183" i="7" s="1"/>
  <c r="L184" i="7"/>
  <c r="K184" i="7" s="1"/>
  <c r="P185" i="7" s="1"/>
  <c r="L185" i="7"/>
  <c r="K185" i="7"/>
  <c r="L186" i="7"/>
  <c r="K186" i="7"/>
  <c r="L187" i="7"/>
  <c r="K187" i="7"/>
  <c r="P187" i="7" s="1"/>
  <c r="L188" i="7"/>
  <c r="K188" i="7" s="1"/>
  <c r="L189" i="7"/>
  <c r="K189" i="7" s="1"/>
  <c r="P189" i="7" s="1"/>
  <c r="L190" i="7"/>
  <c r="K190" i="7"/>
  <c r="L191" i="7"/>
  <c r="K191" i="7"/>
  <c r="P191" i="7" s="1"/>
  <c r="L192" i="7"/>
  <c r="K192" i="7" s="1"/>
  <c r="L193" i="7"/>
  <c r="K193" i="7" s="1"/>
  <c r="L194" i="7"/>
  <c r="K194" i="7" s="1"/>
  <c r="P195" i="7" s="1"/>
  <c r="L195" i="7"/>
  <c r="K195" i="7"/>
  <c r="L196" i="7"/>
  <c r="K196" i="7"/>
  <c r="L197" i="7"/>
  <c r="K197" i="7"/>
  <c r="P197" i="7" s="1"/>
  <c r="L198" i="7"/>
  <c r="K198" i="7" s="1"/>
  <c r="L199" i="7"/>
  <c r="K199" i="7" s="1"/>
  <c r="L200" i="7"/>
  <c r="K200" i="7"/>
  <c r="L201" i="7"/>
  <c r="K201" i="7"/>
  <c r="P201" i="7" s="1"/>
  <c r="L202" i="7"/>
  <c r="K202" i="7" s="1"/>
  <c r="L203" i="7"/>
  <c r="K203" i="7" s="1"/>
  <c r="P203" i="7" s="1"/>
  <c r="L204" i="7"/>
  <c r="K204" i="7"/>
  <c r="L205" i="7"/>
  <c r="K205" i="7"/>
  <c r="P205" i="7" s="1"/>
  <c r="L206" i="7"/>
  <c r="K206" i="7" s="1"/>
  <c r="L207" i="7"/>
  <c r="K207" i="7" s="1"/>
  <c r="L208" i="7"/>
  <c r="K208" i="7"/>
  <c r="L209" i="7"/>
  <c r="K209" i="7"/>
  <c r="P209" i="7" s="1"/>
  <c r="L210" i="7"/>
  <c r="K210" i="7" s="1"/>
  <c r="P211" i="7" s="1"/>
  <c r="L211" i="7"/>
  <c r="K211" i="7"/>
  <c r="L212" i="7"/>
  <c r="K212" i="7"/>
  <c r="L213" i="7"/>
  <c r="K213" i="7"/>
  <c r="P213" i="7" s="1"/>
  <c r="L214" i="7"/>
  <c r="K214" i="7" s="1"/>
  <c r="L215" i="7"/>
  <c r="K215" i="7" s="1"/>
  <c r="L216" i="7"/>
  <c r="K216" i="7" s="1"/>
  <c r="L217" i="7"/>
  <c r="K217" i="7"/>
  <c r="P217" i="7" s="1"/>
  <c r="L218" i="7"/>
  <c r="K218" i="7"/>
  <c r="L219" i="7"/>
  <c r="K219" i="7"/>
  <c r="P219" i="7" s="1"/>
  <c r="L220" i="7"/>
  <c r="K220" i="7" s="1"/>
  <c r="L221" i="7"/>
  <c r="K221" i="7" s="1"/>
  <c r="P221" i="7" s="1"/>
  <c r="L222" i="7"/>
  <c r="K222" i="7"/>
  <c r="L223" i="7"/>
  <c r="K223" i="7"/>
  <c r="P223" i="7" s="1"/>
  <c r="L224" i="7"/>
  <c r="K224" i="7" s="1"/>
  <c r="L225" i="7"/>
  <c r="K225" i="7" s="1"/>
  <c r="L226" i="7"/>
  <c r="K226" i="7"/>
  <c r="L227" i="7"/>
  <c r="K227" i="7" s="1"/>
  <c r="P227" i="7" s="1"/>
  <c r="L228" i="7"/>
  <c r="K228" i="7" s="1"/>
  <c r="L229" i="7"/>
  <c r="K229" i="7" s="1"/>
  <c r="L230" i="7"/>
  <c r="K230" i="7"/>
  <c r="L231" i="7"/>
  <c r="K231" i="7"/>
  <c r="P231" i="7" s="1"/>
  <c r="L232" i="7"/>
  <c r="K232" i="7" s="1"/>
  <c r="L233" i="7"/>
  <c r="K233" i="7" s="1"/>
  <c r="P233" i="7" s="1"/>
  <c r="L234" i="7"/>
  <c r="K234" i="7"/>
  <c r="L235" i="7"/>
  <c r="K235" i="7"/>
  <c r="P235" i="7" s="1"/>
  <c r="L236" i="7"/>
  <c r="K236" i="7" s="1"/>
  <c r="L237" i="7"/>
  <c r="K237" i="7" s="1"/>
  <c r="L238" i="7"/>
  <c r="K238" i="7"/>
  <c r="L239" i="7"/>
  <c r="K239" i="7"/>
  <c r="P239" i="7" s="1"/>
  <c r="L240" i="7"/>
  <c r="K240" i="7" s="1"/>
  <c r="L241" i="7"/>
  <c r="K241" i="7" s="1"/>
  <c r="L242" i="7"/>
  <c r="K242" i="7" s="1"/>
  <c r="L243" i="7"/>
  <c r="K243" i="7"/>
  <c r="L244" i="7"/>
  <c r="K244" i="7"/>
  <c r="L245" i="7"/>
  <c r="K245" i="7"/>
  <c r="P245" i="7" s="1"/>
  <c r="L246" i="7"/>
  <c r="K246" i="7" s="1"/>
  <c r="L247" i="7"/>
  <c r="K247" i="7" s="1"/>
  <c r="L248" i="7"/>
  <c r="K248" i="7" s="1"/>
  <c r="P249" i="7" s="1"/>
  <c r="L249" i="7"/>
  <c r="K249" i="7"/>
  <c r="L250" i="7"/>
  <c r="K250" i="7"/>
  <c r="L251" i="7"/>
  <c r="K251" i="7"/>
  <c r="P251" i="7" s="1"/>
  <c r="L252" i="7"/>
  <c r="K252" i="7" s="1"/>
  <c r="L253" i="7"/>
  <c r="K253" i="7" s="1"/>
  <c r="L254" i="7"/>
  <c r="K254" i="7"/>
  <c r="L255" i="7"/>
  <c r="K255" i="7"/>
  <c r="P255" i="7" s="1"/>
  <c r="L256" i="7"/>
  <c r="K256" i="7" s="1"/>
  <c r="L257" i="7"/>
  <c r="K257" i="7" s="1"/>
  <c r="L258" i="7"/>
  <c r="K258" i="7" s="1"/>
  <c r="P259" i="7" s="1"/>
  <c r="L259" i="7"/>
  <c r="K259" i="7"/>
  <c r="L260" i="7"/>
  <c r="K260" i="7"/>
  <c r="L261" i="7"/>
  <c r="K261" i="7"/>
  <c r="P261" i="7" s="1"/>
  <c r="L262" i="7"/>
  <c r="K262" i="7" s="1"/>
  <c r="L263" i="7"/>
  <c r="K263" i="7" s="1"/>
  <c r="L264" i="7"/>
  <c r="K264" i="7"/>
  <c r="L265" i="7"/>
  <c r="K265" i="7"/>
  <c r="P265" i="7" s="1"/>
  <c r="L266" i="7"/>
  <c r="K266" i="7" s="1"/>
  <c r="L267" i="7"/>
  <c r="K267" i="7" s="1"/>
  <c r="L268" i="7"/>
  <c r="K268" i="7"/>
  <c r="L269" i="7"/>
  <c r="K269" i="7"/>
  <c r="P269" i="7" s="1"/>
  <c r="L270" i="7"/>
  <c r="K270" i="7" s="1"/>
  <c r="L271" i="7"/>
  <c r="K271" i="7" s="1"/>
  <c r="P271" i="7" s="1"/>
  <c r="L272" i="7"/>
  <c r="K272" i="7"/>
  <c r="L273" i="7"/>
  <c r="K273" i="7"/>
  <c r="P273" i="7" s="1"/>
  <c r="L274" i="7"/>
  <c r="K274" i="7" s="1"/>
  <c r="P275" i="7" s="1"/>
  <c r="L275" i="7"/>
  <c r="K275" i="7"/>
  <c r="L276" i="7"/>
  <c r="K276" i="7"/>
  <c r="L277" i="7"/>
  <c r="K277" i="7"/>
  <c r="P277" i="7" s="1"/>
  <c r="L278" i="7"/>
  <c r="K278" i="7" s="1"/>
  <c r="L279" i="7"/>
  <c r="K279" i="7" s="1"/>
  <c r="L280" i="7"/>
  <c r="K280" i="7" s="1"/>
  <c r="L281" i="7"/>
  <c r="K281" i="7"/>
  <c r="P281" i="7" s="1"/>
  <c r="L282" i="7"/>
  <c r="K282" i="7"/>
  <c r="L283" i="7"/>
  <c r="K283" i="7"/>
  <c r="P283" i="7" s="1"/>
  <c r="L284" i="7"/>
  <c r="K284" i="7" s="1"/>
  <c r="L285" i="7"/>
  <c r="K285" i="7" s="1"/>
  <c r="L286" i="7"/>
  <c r="K286" i="7"/>
  <c r="L287" i="7"/>
  <c r="K287" i="7"/>
  <c r="P287" i="7" s="1"/>
  <c r="L288" i="7"/>
  <c r="K288" i="7" s="1"/>
  <c r="L289" i="7"/>
  <c r="K289" i="7" s="1"/>
  <c r="P289" i="7" s="1"/>
  <c r="L290" i="7"/>
  <c r="K290" i="7"/>
  <c r="L291" i="7"/>
  <c r="K291" i="7" s="1"/>
  <c r="P291" i="7" s="1"/>
  <c r="L292" i="7"/>
  <c r="K292" i="7" s="1"/>
  <c r="L293" i="7"/>
  <c r="K293" i="7" s="1"/>
  <c r="L294" i="7"/>
  <c r="K294" i="7"/>
  <c r="L295" i="7"/>
  <c r="K295" i="7"/>
  <c r="P295" i="7" s="1"/>
  <c r="L296" i="7"/>
  <c r="K296" i="7" s="1"/>
  <c r="L297" i="7"/>
  <c r="K297" i="7" s="1"/>
  <c r="P297" i="7" s="1"/>
  <c r="L298" i="7"/>
  <c r="K298" i="7"/>
  <c r="L299" i="7"/>
  <c r="K299" i="7"/>
  <c r="P299" i="7" s="1"/>
  <c r="L300" i="7"/>
  <c r="K300" i="7" s="1"/>
  <c r="L301" i="7"/>
  <c r="K301" i="7" s="1"/>
  <c r="L302" i="7"/>
  <c r="K302" i="7"/>
  <c r="P302" i="7" s="1"/>
  <c r="L303" i="7"/>
  <c r="K303" i="7" s="1"/>
  <c r="P303" i="7" s="1"/>
  <c r="L304" i="7"/>
  <c r="K304" i="7"/>
  <c r="L305" i="7"/>
  <c r="K305" i="7" s="1"/>
  <c r="P305" i="7" s="1"/>
  <c r="L306" i="7"/>
  <c r="K306" i="7"/>
  <c r="L307" i="7"/>
  <c r="K307" i="7" s="1"/>
  <c r="P307" i="7"/>
  <c r="L308" i="7"/>
  <c r="K308" i="7"/>
  <c r="L309" i="7"/>
  <c r="K309" i="7" s="1"/>
  <c r="P309" i="7" s="1"/>
  <c r="L310" i="7"/>
  <c r="K310" i="7"/>
  <c r="L311" i="7"/>
  <c r="K311" i="7" s="1"/>
  <c r="P311" i="7"/>
  <c r="L312" i="7"/>
  <c r="K312" i="7"/>
  <c r="P312" i="7" s="1"/>
  <c r="L313" i="7"/>
  <c r="K313" i="7" s="1"/>
  <c r="P313" i="7" s="1"/>
  <c r="L314" i="7"/>
  <c r="K314" i="7"/>
  <c r="P314" i="7" s="1"/>
  <c r="L315" i="7"/>
  <c r="K315" i="7" s="1"/>
  <c r="P315" i="7" s="1"/>
  <c r="L316" i="7"/>
  <c r="K316" i="7"/>
  <c r="P316" i="7" s="1"/>
  <c r="L317" i="7"/>
  <c r="K317" i="7" s="1"/>
  <c r="P317" i="7" s="1"/>
  <c r="L318" i="7"/>
  <c r="K318" i="7"/>
  <c r="P318" i="7" s="1"/>
  <c r="L319" i="7"/>
  <c r="K319" i="7" s="1"/>
  <c r="P319" i="7" s="1"/>
  <c r="L320" i="7"/>
  <c r="K320" i="7"/>
  <c r="L321" i="7"/>
  <c r="K321" i="7" s="1"/>
  <c r="P321" i="7" s="1"/>
  <c r="L322" i="7"/>
  <c r="K322" i="7"/>
  <c r="L323" i="7"/>
  <c r="K323" i="7" s="1"/>
  <c r="P323" i="7"/>
  <c r="L324" i="7"/>
  <c r="K324" i="7"/>
  <c r="L325" i="7"/>
  <c r="K325" i="7" s="1"/>
  <c r="P325" i="7" s="1"/>
  <c r="L326" i="7"/>
  <c r="K326" i="7"/>
  <c r="L327" i="7"/>
  <c r="K327" i="7" s="1"/>
  <c r="P327" i="7"/>
  <c r="L328" i="7"/>
  <c r="K328" i="7"/>
  <c r="P328" i="7" s="1"/>
  <c r="L329" i="7"/>
  <c r="K329" i="7" s="1"/>
  <c r="P329" i="7" s="1"/>
  <c r="L330" i="7"/>
  <c r="K330" i="7"/>
  <c r="P330" i="7" s="1"/>
  <c r="L331" i="7"/>
  <c r="K331" i="7" s="1"/>
  <c r="P331" i="7" s="1"/>
  <c r="L332" i="7"/>
  <c r="K332" i="7"/>
  <c r="P332" i="7" s="1"/>
  <c r="L333" i="7"/>
  <c r="K333" i="7" s="1"/>
  <c r="P333" i="7" s="1"/>
  <c r="L334" i="7"/>
  <c r="K334" i="7"/>
  <c r="P334" i="7" s="1"/>
  <c r="L335" i="7"/>
  <c r="K335" i="7" s="1"/>
  <c r="P335" i="7" s="1"/>
  <c r="L336" i="7"/>
  <c r="K336" i="7"/>
  <c r="L337" i="7"/>
  <c r="K337" i="7" s="1"/>
  <c r="P337" i="7" s="1"/>
  <c r="L338" i="7"/>
  <c r="K338" i="7"/>
  <c r="L339" i="7"/>
  <c r="K339" i="7" s="1"/>
  <c r="P339" i="7"/>
  <c r="L340" i="7"/>
  <c r="K340" i="7"/>
  <c r="L341" i="7"/>
  <c r="K341" i="7" s="1"/>
  <c r="P341" i="7"/>
  <c r="L342" i="7"/>
  <c r="K342" i="7"/>
  <c r="L343" i="7"/>
  <c r="K343" i="7" s="1"/>
  <c r="P343" i="7"/>
  <c r="L344" i="7"/>
  <c r="K344" i="7"/>
  <c r="L345" i="7"/>
  <c r="K345" i="7" s="1"/>
  <c r="P345" i="7" s="1"/>
  <c r="L346" i="7"/>
  <c r="K346" i="7"/>
  <c r="L347" i="7"/>
  <c r="K347" i="7" s="1"/>
  <c r="P347" i="7" s="1"/>
  <c r="L348" i="7"/>
  <c r="K348" i="7"/>
  <c r="L349" i="7"/>
  <c r="K349" i="7" s="1"/>
  <c r="P349" i="7" s="1"/>
  <c r="L350" i="7"/>
  <c r="K350" i="7"/>
  <c r="L351" i="7"/>
  <c r="K351" i="7" s="1"/>
  <c r="P351" i="7" s="1"/>
  <c r="L352" i="7"/>
  <c r="K352" i="7"/>
  <c r="L353" i="7"/>
  <c r="K353" i="7" s="1"/>
  <c r="P353" i="7" s="1"/>
  <c r="L354" i="7"/>
  <c r="K354" i="7"/>
  <c r="L355" i="7"/>
  <c r="K355" i="7" s="1"/>
  <c r="P355" i="7" s="1"/>
  <c r="L356" i="7"/>
  <c r="K356" i="7"/>
  <c r="L357" i="7"/>
  <c r="K357" i="7" s="1"/>
  <c r="P357" i="7" s="1"/>
  <c r="L358" i="7"/>
  <c r="K358" i="7"/>
  <c r="L359" i="7"/>
  <c r="K359" i="7" s="1"/>
  <c r="P359" i="7" s="1"/>
  <c r="L360" i="7"/>
  <c r="K360" i="7"/>
  <c r="L361" i="7"/>
  <c r="K361" i="7" s="1"/>
  <c r="P361" i="7" s="1"/>
  <c r="L362" i="7"/>
  <c r="K362" i="7"/>
  <c r="L363" i="7"/>
  <c r="K363" i="7" s="1"/>
  <c r="P363" i="7" s="1"/>
  <c r="L364" i="7"/>
  <c r="K364" i="7"/>
  <c r="L365" i="7"/>
  <c r="K365" i="7" s="1"/>
  <c r="P365" i="7" s="1"/>
  <c r="L366" i="7"/>
  <c r="K366" i="7"/>
  <c r="L367" i="7"/>
  <c r="K367" i="7" s="1"/>
  <c r="P367" i="7" s="1"/>
  <c r="L368" i="7"/>
  <c r="K368" i="7"/>
  <c r="L369" i="7"/>
  <c r="K369" i="7" s="1"/>
  <c r="P369" i="7" s="1"/>
  <c r="L370" i="7"/>
  <c r="K370" i="7"/>
  <c r="L371" i="7"/>
  <c r="K371" i="7" s="1"/>
  <c r="P371" i="7" s="1"/>
  <c r="L372" i="7"/>
  <c r="K372" i="7"/>
  <c r="L373" i="7"/>
  <c r="K373" i="7" s="1"/>
  <c r="P373" i="7" s="1"/>
  <c r="L374" i="7"/>
  <c r="K374" i="7"/>
  <c r="L375" i="7"/>
  <c r="K375" i="7" s="1"/>
  <c r="P375" i="7" s="1"/>
  <c r="L376" i="7"/>
  <c r="K376" i="7"/>
  <c r="L377" i="7"/>
  <c r="K377" i="7" s="1"/>
  <c r="P377" i="7" s="1"/>
  <c r="L378" i="7"/>
  <c r="K378" i="7"/>
  <c r="L379" i="7"/>
  <c r="K379" i="7" s="1"/>
  <c r="P379" i="7" s="1"/>
  <c r="L380" i="7"/>
  <c r="K380" i="7"/>
  <c r="L381" i="7"/>
  <c r="K381" i="7" s="1"/>
  <c r="P381" i="7" s="1"/>
  <c r="L382" i="7"/>
  <c r="K382" i="7"/>
  <c r="L383" i="7"/>
  <c r="K383" i="7" s="1"/>
  <c r="P383" i="7" s="1"/>
  <c r="L384" i="7"/>
  <c r="K384" i="7"/>
  <c r="L385" i="7"/>
  <c r="K385" i="7" s="1"/>
  <c r="P385" i="7" s="1"/>
  <c r="L386" i="7"/>
  <c r="K386" i="7"/>
  <c r="L387" i="7"/>
  <c r="K387" i="7" s="1"/>
  <c r="P387" i="7" s="1"/>
  <c r="L388" i="7"/>
  <c r="K388" i="7"/>
  <c r="L389" i="7"/>
  <c r="K389" i="7" s="1"/>
  <c r="P389" i="7" s="1"/>
  <c r="L390" i="7"/>
  <c r="K390" i="7"/>
  <c r="L391" i="7"/>
  <c r="K391" i="7" s="1"/>
  <c r="P391" i="7" s="1"/>
  <c r="L392" i="7"/>
  <c r="K392" i="7"/>
  <c r="L393" i="7"/>
  <c r="K393" i="7" s="1"/>
  <c r="P393" i="7" s="1"/>
  <c r="L394" i="7"/>
  <c r="K394" i="7"/>
  <c r="L395" i="7"/>
  <c r="K395" i="7" s="1"/>
  <c r="P395" i="7" s="1"/>
  <c r="L396" i="7"/>
  <c r="K396" i="7"/>
  <c r="L397" i="7"/>
  <c r="K397" i="7" s="1"/>
  <c r="P397" i="7" s="1"/>
  <c r="L398" i="7"/>
  <c r="K398" i="7"/>
  <c r="L399" i="7"/>
  <c r="K399" i="7" s="1"/>
  <c r="P399" i="7" s="1"/>
  <c r="L400" i="7"/>
  <c r="K400" i="7"/>
  <c r="L401" i="7"/>
  <c r="K401" i="7" s="1"/>
  <c r="P401" i="7" s="1"/>
  <c r="L402" i="7"/>
  <c r="K402" i="7"/>
  <c r="L403" i="7"/>
  <c r="K403" i="7" s="1"/>
  <c r="P403" i="7" s="1"/>
  <c r="L404" i="7"/>
  <c r="K404" i="7"/>
  <c r="L405" i="7"/>
  <c r="K405" i="7" s="1"/>
  <c r="P405" i="7" s="1"/>
  <c r="L406" i="7"/>
  <c r="K406" i="7"/>
  <c r="L407" i="7"/>
  <c r="K407" i="7" s="1"/>
  <c r="P407" i="7" s="1"/>
  <c r="L408" i="7"/>
  <c r="K408" i="7"/>
  <c r="L409" i="7"/>
  <c r="K409" i="7" s="1"/>
  <c r="L410" i="7"/>
  <c r="K410" i="7" s="1"/>
  <c r="P410" i="7" s="1"/>
  <c r="L411" i="7"/>
  <c r="K411" i="7"/>
  <c r="P411" i="7" s="1"/>
  <c r="L412" i="7"/>
  <c r="K412" i="7" s="1"/>
  <c r="P412" i="7" s="1"/>
  <c r="L413" i="7"/>
  <c r="K413" i="7"/>
  <c r="P413" i="7" s="1"/>
  <c r="L414" i="7"/>
  <c r="K414" i="7" s="1"/>
  <c r="L415" i="7"/>
  <c r="K415" i="7" s="1"/>
  <c r="P415" i="7"/>
  <c r="L416" i="7"/>
  <c r="K416" i="7"/>
  <c r="P416" i="7" s="1"/>
  <c r="L417" i="7"/>
  <c r="K417" i="7" s="1"/>
  <c r="P417" i="7"/>
  <c r="L418" i="7"/>
  <c r="K418" i="7"/>
  <c r="P418" i="7" s="1"/>
  <c r="L419" i="7"/>
  <c r="K419" i="7" s="1"/>
  <c r="P419" i="7"/>
  <c r="L420" i="7"/>
  <c r="K420" i="7"/>
  <c r="P420" i="7" s="1"/>
  <c r="L421" i="7"/>
  <c r="K421" i="7" s="1"/>
  <c r="P421" i="7"/>
  <c r="L422" i="7"/>
  <c r="K422" i="7"/>
  <c r="P422" i="7" s="1"/>
  <c r="L423" i="7"/>
  <c r="K423" i="7" s="1"/>
  <c r="P423" i="7"/>
  <c r="L424" i="7"/>
  <c r="K424" i="7"/>
  <c r="P424" i="7" s="1"/>
  <c r="L425" i="7"/>
  <c r="K425" i="7" s="1"/>
  <c r="L426" i="7"/>
  <c r="K426" i="7" s="1"/>
  <c r="P426" i="7"/>
  <c r="L427" i="7"/>
  <c r="K427" i="7"/>
  <c r="L428" i="7"/>
  <c r="K428" i="7" s="1"/>
  <c r="P428" i="7"/>
  <c r="L429" i="7"/>
  <c r="K429" i="7"/>
  <c r="L430" i="7"/>
  <c r="K430" i="7" s="1"/>
  <c r="L431" i="7"/>
  <c r="K431" i="7" s="1"/>
  <c r="P431" i="7" s="1"/>
  <c r="L432" i="7"/>
  <c r="K432" i="7"/>
  <c r="L433" i="7"/>
  <c r="K433" i="7" s="1"/>
  <c r="P433" i="7" s="1"/>
  <c r="L434" i="7"/>
  <c r="K434" i="7"/>
  <c r="L435" i="7"/>
  <c r="K435" i="7" s="1"/>
  <c r="P435" i="7" s="1"/>
  <c r="L436" i="7"/>
  <c r="K436" i="7"/>
  <c r="L437" i="7"/>
  <c r="K437" i="7" s="1"/>
  <c r="P437" i="7" s="1"/>
  <c r="L438" i="7"/>
  <c r="K438" i="7"/>
  <c r="L439" i="7"/>
  <c r="K439" i="7" s="1"/>
  <c r="P439" i="7" s="1"/>
  <c r="L440" i="7"/>
  <c r="K440" i="7"/>
  <c r="L441" i="7"/>
  <c r="K441" i="7" s="1"/>
  <c r="L442" i="7"/>
  <c r="K442" i="7" s="1"/>
  <c r="P442" i="7" s="1"/>
  <c r="L443" i="7"/>
  <c r="K443" i="7"/>
  <c r="P443" i="7" s="1"/>
  <c r="L444" i="7"/>
  <c r="K444" i="7" s="1"/>
  <c r="P444" i="7" s="1"/>
  <c r="L445" i="7"/>
  <c r="K445" i="7"/>
  <c r="P445" i="7" s="1"/>
  <c r="L446" i="7"/>
  <c r="K446" i="7" s="1"/>
  <c r="L447" i="7"/>
  <c r="K447" i="7" s="1"/>
  <c r="P447" i="7"/>
  <c r="L448" i="7"/>
  <c r="K448" i="7"/>
  <c r="P448" i="7" s="1"/>
  <c r="L449" i="7"/>
  <c r="K449" i="7" s="1"/>
  <c r="P449" i="7"/>
  <c r="L450" i="7"/>
  <c r="K450" i="7"/>
  <c r="P450" i="7" s="1"/>
  <c r="L451" i="7"/>
  <c r="K451" i="7" s="1"/>
  <c r="P451" i="7"/>
  <c r="L452" i="7"/>
  <c r="K452" i="7"/>
  <c r="P452" i="7" s="1"/>
  <c r="L453" i="7"/>
  <c r="K453" i="7" s="1"/>
  <c r="P453" i="7"/>
  <c r="L454" i="7"/>
  <c r="K454" i="7"/>
  <c r="P454" i="7" s="1"/>
  <c r="L455" i="7"/>
  <c r="K455" i="7" s="1"/>
  <c r="P455" i="7"/>
  <c r="L456" i="7"/>
  <c r="K456" i="7"/>
  <c r="P456" i="7" s="1"/>
  <c r="L457" i="7"/>
  <c r="K457" i="7" s="1"/>
  <c r="L458" i="7"/>
  <c r="K458" i="7" s="1"/>
  <c r="P458" i="7"/>
  <c r="L459" i="7"/>
  <c r="K459" i="7"/>
  <c r="L460" i="7"/>
  <c r="K460" i="7" s="1"/>
  <c r="P460" i="7"/>
  <c r="L461" i="7"/>
  <c r="K461" i="7"/>
  <c r="L462" i="7"/>
  <c r="K462" i="7" s="1"/>
  <c r="L463" i="7"/>
  <c r="K463" i="7" s="1"/>
  <c r="P463" i="7" s="1"/>
  <c r="L464" i="7"/>
  <c r="K464" i="7"/>
  <c r="L465" i="7"/>
  <c r="K465" i="7" s="1"/>
  <c r="P465" i="7" s="1"/>
  <c r="L466" i="7"/>
  <c r="K466" i="7"/>
  <c r="L467" i="7"/>
  <c r="K467" i="7" s="1"/>
  <c r="P467" i="7" s="1"/>
  <c r="L468" i="7"/>
  <c r="K468" i="7"/>
  <c r="L469" i="7"/>
  <c r="K469" i="7" s="1"/>
  <c r="P469" i="7" s="1"/>
  <c r="L470" i="7"/>
  <c r="K470" i="7"/>
  <c r="L471" i="7"/>
  <c r="K471" i="7" s="1"/>
  <c r="P471" i="7" s="1"/>
  <c r="L472" i="7"/>
  <c r="K472" i="7"/>
  <c r="L473" i="7"/>
  <c r="K473" i="7" s="1"/>
  <c r="L474" i="7"/>
  <c r="K474" i="7" s="1"/>
  <c r="P474" i="7" s="1"/>
  <c r="L475" i="7"/>
  <c r="K475" i="7"/>
  <c r="P475" i="7" s="1"/>
  <c r="L476" i="7"/>
  <c r="K476" i="7" s="1"/>
  <c r="P476" i="7" s="1"/>
  <c r="L477" i="7"/>
  <c r="K477" i="7"/>
  <c r="P477" i="7" s="1"/>
  <c r="L478" i="7"/>
  <c r="K478" i="7" s="1"/>
  <c r="L479" i="7"/>
  <c r="K479" i="7" s="1"/>
  <c r="P479" i="7"/>
  <c r="L480" i="7"/>
  <c r="K480" i="7"/>
  <c r="P480" i="7" s="1"/>
  <c r="L481" i="7"/>
  <c r="K481" i="7" s="1"/>
  <c r="P481" i="7"/>
  <c r="L482" i="7"/>
  <c r="K482" i="7"/>
  <c r="P482" i="7" s="1"/>
  <c r="L483" i="7"/>
  <c r="K483" i="7" s="1"/>
  <c r="P483" i="7"/>
  <c r="L484" i="7"/>
  <c r="K484" i="7"/>
  <c r="P484" i="7" s="1"/>
  <c r="L485" i="7"/>
  <c r="K485" i="7" s="1"/>
  <c r="P485" i="7"/>
  <c r="L486" i="7"/>
  <c r="K486" i="7"/>
  <c r="P486" i="7" s="1"/>
  <c r="L487" i="7"/>
  <c r="K487" i="7" s="1"/>
  <c r="P487" i="7"/>
  <c r="L488" i="7"/>
  <c r="K488" i="7"/>
  <c r="P488" i="7" s="1"/>
  <c r="L489" i="7"/>
  <c r="K489" i="7" s="1"/>
  <c r="L490" i="7"/>
  <c r="K490" i="7" s="1"/>
  <c r="P490" i="7"/>
  <c r="L491" i="7"/>
  <c r="K491" i="7"/>
  <c r="L492" i="7"/>
  <c r="K492" i="7" s="1"/>
  <c r="P492" i="7"/>
  <c r="L493" i="7"/>
  <c r="K493" i="7"/>
  <c r="L494" i="7"/>
  <c r="K494" i="7" s="1"/>
  <c r="L495" i="7"/>
  <c r="K495" i="7" s="1"/>
  <c r="P495" i="7" s="1"/>
  <c r="L496" i="7"/>
  <c r="K496" i="7"/>
  <c r="P496" i="7"/>
  <c r="L497" i="7"/>
  <c r="K497" i="7" s="1"/>
  <c r="P497" i="7" s="1"/>
  <c r="L498" i="7"/>
  <c r="K498" i="7" s="1"/>
  <c r="P498" i="7" s="1"/>
  <c r="L499" i="7"/>
  <c r="K499" i="7"/>
  <c r="L500" i="7"/>
  <c r="K500" i="7"/>
  <c r="P500" i="7"/>
  <c r="L501" i="7"/>
  <c r="K501" i="7" s="1"/>
  <c r="P501" i="7" s="1"/>
  <c r="L502" i="7"/>
  <c r="K502" i="7" s="1"/>
  <c r="L503" i="7"/>
  <c r="K503" i="7"/>
  <c r="P503" i="7" s="1"/>
  <c r="L504" i="7"/>
  <c r="K504" i="7"/>
  <c r="P504" i="7"/>
  <c r="L505" i="7"/>
  <c r="K505" i="7" s="1"/>
  <c r="L506" i="7"/>
  <c r="K506" i="7"/>
  <c r="L507" i="7"/>
  <c r="K507" i="7"/>
  <c r="P507" i="7"/>
  <c r="L508" i="7"/>
  <c r="K508" i="7" s="1"/>
  <c r="P508" i="7" s="1"/>
  <c r="L509" i="7"/>
  <c r="K509" i="7" s="1"/>
  <c r="P509" i="7" s="1"/>
  <c r="L510" i="7"/>
  <c r="K510" i="7"/>
  <c r="L511" i="7"/>
  <c r="K511" i="7" s="1"/>
  <c r="P511" i="7" s="1"/>
  <c r="L512" i="7"/>
  <c r="K512" i="7" s="1"/>
  <c r="P512" i="7" s="1"/>
  <c r="L513" i="7"/>
  <c r="K513" i="7"/>
  <c r="L514" i="7"/>
  <c r="K514" i="7"/>
  <c r="P514" i="7"/>
  <c r="L515" i="7"/>
  <c r="K515" i="7" s="1"/>
  <c r="P515" i="7" s="1"/>
  <c r="L516" i="7"/>
  <c r="K516" i="7" s="1"/>
  <c r="L517" i="7"/>
  <c r="K517" i="7"/>
  <c r="P517" i="7" s="1"/>
  <c r="L518" i="7"/>
  <c r="K518" i="7"/>
  <c r="P518" i="7"/>
  <c r="L519" i="7"/>
  <c r="K519" i="7" s="1"/>
  <c r="P519" i="7" s="1"/>
  <c r="L520" i="7"/>
  <c r="K520" i="7" s="1"/>
  <c r="P520" i="7" s="1"/>
  <c r="L521" i="7"/>
  <c r="K521" i="7"/>
  <c r="L522" i="7"/>
  <c r="K522" i="7" s="1"/>
  <c r="P522" i="7" s="1"/>
  <c r="L523" i="7"/>
  <c r="K523" i="7" s="1"/>
  <c r="P523" i="7" s="1"/>
  <c r="L524" i="7"/>
  <c r="K524" i="7"/>
  <c r="L525" i="7"/>
  <c r="K525" i="7"/>
  <c r="P525" i="7"/>
  <c r="L526" i="7"/>
  <c r="K526" i="7" s="1"/>
  <c r="L527" i="7"/>
  <c r="K527" i="7"/>
  <c r="P527" i="7" s="1"/>
  <c r="L528" i="7"/>
  <c r="K528" i="7"/>
  <c r="P528" i="7"/>
  <c r="L529" i="7"/>
  <c r="K529" i="7" s="1"/>
  <c r="P529" i="7" s="1"/>
  <c r="L530" i="7"/>
  <c r="K530" i="7" s="1"/>
  <c r="L531" i="7"/>
  <c r="K531" i="7"/>
  <c r="P531" i="7" s="1"/>
  <c r="L532" i="7"/>
  <c r="K532" i="7"/>
  <c r="P532" i="7"/>
  <c r="L533" i="7"/>
  <c r="K533" i="7" s="1"/>
  <c r="P533" i="7" s="1"/>
  <c r="L534" i="7"/>
  <c r="K534" i="7" s="1"/>
  <c r="P534" i="7" s="1"/>
  <c r="L535" i="7"/>
  <c r="K535" i="7"/>
  <c r="L536" i="7"/>
  <c r="K536" i="7"/>
  <c r="P536" i="7"/>
  <c r="L537" i="7"/>
  <c r="K537" i="7" s="1"/>
  <c r="L538" i="7"/>
  <c r="K538" i="7"/>
  <c r="P538" i="7" s="1"/>
  <c r="L539" i="7"/>
  <c r="K539" i="7"/>
  <c r="P539" i="7"/>
  <c r="L540" i="7"/>
  <c r="K540" i="7" s="1"/>
  <c r="P540" i="7" s="1"/>
  <c r="L541" i="7"/>
  <c r="K541" i="7" s="1"/>
  <c r="L542" i="7"/>
  <c r="K542" i="7"/>
  <c r="L543" i="7"/>
  <c r="K543" i="7" s="1"/>
  <c r="P543" i="7" s="1"/>
  <c r="L544" i="7"/>
  <c r="K544" i="7" s="1"/>
  <c r="L545" i="7"/>
  <c r="K545" i="7"/>
  <c r="P545" i="7" s="1"/>
  <c r="L546" i="7"/>
  <c r="K546" i="7"/>
  <c r="P546" i="7"/>
  <c r="L547" i="7"/>
  <c r="K547" i="7" s="1"/>
  <c r="P547" i="7" s="1"/>
  <c r="L548" i="7"/>
  <c r="K548" i="7" s="1"/>
  <c r="P548" i="7" s="1"/>
  <c r="L549" i="7"/>
  <c r="K549" i="7"/>
  <c r="L550" i="7"/>
  <c r="K550" i="7"/>
  <c r="P550" i="7"/>
  <c r="L551" i="7"/>
  <c r="K551" i="7" s="1"/>
  <c r="P551" i="7" s="1"/>
  <c r="L552" i="7"/>
  <c r="K552" i="7" s="1"/>
  <c r="L553" i="7"/>
  <c r="K553" i="7"/>
  <c r="L554" i="7"/>
  <c r="K554" i="7" s="1"/>
  <c r="P554" i="7" s="1"/>
  <c r="L555" i="7"/>
  <c r="K555" i="7" s="1"/>
  <c r="L556" i="7"/>
  <c r="K556" i="7"/>
  <c r="L557" i="7"/>
  <c r="K557" i="7"/>
  <c r="P557" i="7"/>
  <c r="L558" i="7"/>
  <c r="K558" i="7" s="1"/>
  <c r="L559" i="7"/>
  <c r="K559" i="7"/>
  <c r="P559" i="7" s="1"/>
  <c r="L560" i="7"/>
  <c r="K560" i="7"/>
  <c r="P560" i="7"/>
  <c r="L561" i="7"/>
  <c r="K561" i="7" s="1"/>
  <c r="P561" i="7" s="1"/>
  <c r="L562" i="7"/>
  <c r="K562" i="7" s="1"/>
  <c r="P562" i="7" s="1"/>
  <c r="L563" i="7"/>
  <c r="K563" i="7"/>
  <c r="L564" i="7"/>
  <c r="K564" i="7"/>
  <c r="P564" i="7"/>
  <c r="L565" i="7"/>
  <c r="K565" i="7" s="1"/>
  <c r="P565" i="7" s="1"/>
  <c r="L566" i="7"/>
  <c r="K566" i="7" s="1"/>
  <c r="P566" i="7" s="1"/>
  <c r="L567" i="7"/>
  <c r="K567" i="7"/>
  <c r="L568" i="7"/>
  <c r="K568" i="7"/>
  <c r="P568" i="7"/>
  <c r="L569" i="7"/>
  <c r="K569" i="7" s="1"/>
  <c r="L570" i="7"/>
  <c r="K570" i="7"/>
  <c r="P570" i="7" s="1"/>
  <c r="L571" i="7"/>
  <c r="K571" i="7"/>
  <c r="P571" i="7"/>
  <c r="L572" i="7"/>
  <c r="K572" i="7" s="1"/>
  <c r="P572" i="7" s="1"/>
  <c r="L573" i="7"/>
  <c r="K573" i="7" s="1"/>
  <c r="P573" i="7" s="1"/>
  <c r="L574" i="7"/>
  <c r="K574" i="7"/>
  <c r="L575" i="7"/>
  <c r="K575" i="7" s="1"/>
  <c r="P575" i="7" s="1"/>
  <c r="L576" i="7"/>
  <c r="K576" i="7" s="1"/>
  <c r="P576" i="7" s="1"/>
  <c r="L577" i="7"/>
  <c r="K577" i="7"/>
  <c r="P578" i="7" s="1"/>
  <c r="L578" i="7"/>
  <c r="K578" i="7"/>
  <c r="L579" i="7"/>
  <c r="K579" i="7" s="1"/>
  <c r="P579" i="7" s="1"/>
  <c r="L580" i="7"/>
  <c r="K580" i="7" s="1"/>
  <c r="P580" i="7" s="1"/>
  <c r="L581" i="7"/>
  <c r="K581" i="7"/>
  <c r="L582" i="7"/>
  <c r="K582" i="7"/>
  <c r="P582" i="7"/>
  <c r="L583" i="7"/>
  <c r="K583" i="7" s="1"/>
  <c r="P583" i="7" s="1"/>
  <c r="L584" i="7"/>
  <c r="K584" i="7" s="1"/>
  <c r="P584" i="7" s="1"/>
  <c r="L585" i="7"/>
  <c r="K585" i="7"/>
  <c r="L586" i="7"/>
  <c r="K586" i="7" s="1"/>
  <c r="L587" i="7"/>
  <c r="K587" i="7" s="1"/>
  <c r="P587" i="7" s="1"/>
  <c r="L588" i="7"/>
  <c r="K588" i="7"/>
  <c r="P588" i="7" s="1"/>
  <c r="L589" i="7"/>
  <c r="K589" i="7"/>
  <c r="L590" i="7"/>
  <c r="K590" i="7" s="1"/>
  <c r="L591" i="7"/>
  <c r="K591" i="7"/>
  <c r="P592" i="7" s="1"/>
  <c r="L592" i="7"/>
  <c r="K592" i="7"/>
  <c r="L593" i="7"/>
  <c r="K593" i="7" s="1"/>
  <c r="P593" i="7" s="1"/>
  <c r="L594" i="7"/>
  <c r="K594" i="7" s="1"/>
  <c r="L595" i="7"/>
  <c r="K595" i="7"/>
  <c r="L596" i="7"/>
  <c r="K596" i="7"/>
  <c r="P596" i="7"/>
  <c r="L597" i="7"/>
  <c r="K597" i="7" s="1"/>
  <c r="P597" i="7" s="1"/>
  <c r="L598" i="7"/>
  <c r="K598" i="7" s="1"/>
  <c r="P598" i="7" s="1"/>
  <c r="L599" i="7"/>
  <c r="K599" i="7"/>
  <c r="P599" i="7" s="1"/>
  <c r="L600" i="7"/>
  <c r="K600" i="7"/>
  <c r="L601" i="7"/>
  <c r="K601" i="7" s="1"/>
  <c r="L602" i="7"/>
  <c r="K602" i="7"/>
  <c r="L603" i="7"/>
  <c r="K603" i="7"/>
  <c r="P603" i="7" s="1"/>
  <c r="L604" i="7"/>
  <c r="K604" i="7" s="1"/>
  <c r="P604" i="7" s="1"/>
  <c r="L605" i="7"/>
  <c r="K605" i="7" s="1"/>
  <c r="P605" i="7" s="1"/>
  <c r="L606" i="7"/>
  <c r="K606" i="7"/>
  <c r="L607" i="7"/>
  <c r="K607" i="7" s="1"/>
  <c r="P607" i="7"/>
  <c r="L608" i="7"/>
  <c r="K608" i="7" s="1"/>
  <c r="L609" i="7"/>
  <c r="K609" i="7" s="1"/>
  <c r="L610" i="7"/>
  <c r="K610" i="7"/>
  <c r="L611" i="7"/>
  <c r="K611" i="7" s="1"/>
  <c r="P611" i="7"/>
  <c r="L612" i="7"/>
  <c r="K612" i="7" s="1"/>
  <c r="L613" i="7"/>
  <c r="K613" i="7" s="1"/>
  <c r="L614" i="7"/>
  <c r="K614" i="7"/>
  <c r="L615" i="7"/>
  <c r="K615" i="7" s="1"/>
  <c r="P615" i="7"/>
  <c r="L616" i="7"/>
  <c r="K616" i="7" s="1"/>
  <c r="L617" i="7"/>
  <c r="K617" i="7" s="1"/>
  <c r="L618" i="7"/>
  <c r="K618" i="7" s="1"/>
  <c r="L619" i="7"/>
  <c r="K619" i="7" s="1"/>
  <c r="P619" i="7" s="1"/>
  <c r="L620" i="7"/>
  <c r="K620" i="7"/>
  <c r="P620" i="7" s="1"/>
  <c r="L621" i="7"/>
  <c r="K621" i="7"/>
  <c r="P621" i="7" s="1"/>
  <c r="L622" i="7"/>
  <c r="K622" i="7" s="1"/>
  <c r="L623" i="7"/>
  <c r="K623" i="7"/>
  <c r="P623" i="7" s="1"/>
  <c r="L624" i="7"/>
  <c r="K624" i="7"/>
  <c r="P624" i="7" s="1"/>
  <c r="L625" i="7"/>
  <c r="K625" i="7" s="1"/>
  <c r="P625" i="7" s="1"/>
  <c r="L626" i="7"/>
  <c r="K626" i="7" s="1"/>
  <c r="P626" i="7" s="1"/>
  <c r="L627" i="7"/>
  <c r="K627" i="7"/>
  <c r="P627" i="7" s="1"/>
  <c r="L628" i="7"/>
  <c r="K628" i="7"/>
  <c r="P628" i="7" s="1"/>
  <c r="L629" i="7"/>
  <c r="K629" i="7" s="1"/>
  <c r="P629" i="7" s="1"/>
  <c r="L630" i="7"/>
  <c r="K630" i="7" s="1"/>
  <c r="P630" i="7" s="1"/>
  <c r="L631" i="7"/>
  <c r="K631" i="7"/>
  <c r="P631" i="7" s="1"/>
  <c r="L632" i="7"/>
  <c r="K632" i="7"/>
  <c r="P632" i="7" s="1"/>
  <c r="L633" i="7"/>
  <c r="K633" i="7" s="1"/>
  <c r="L634" i="7"/>
  <c r="K634" i="7"/>
  <c r="P634" i="7" s="1"/>
  <c r="L635" i="7"/>
  <c r="K635" i="7"/>
  <c r="P635" i="7" s="1"/>
  <c r="L636" i="7"/>
  <c r="K636" i="7" s="1"/>
  <c r="P636" i="7" s="1"/>
  <c r="L637" i="7"/>
  <c r="K637" i="7" s="1"/>
  <c r="P637" i="7" s="1"/>
  <c r="L638" i="7"/>
  <c r="K638" i="7"/>
  <c r="L639" i="7"/>
  <c r="K639" i="7" s="1"/>
  <c r="P639" i="7"/>
  <c r="L640" i="7"/>
  <c r="K640" i="7" s="1"/>
  <c r="P640" i="7" s="1"/>
  <c r="L641" i="7"/>
  <c r="K641" i="7" s="1"/>
  <c r="L642" i="7"/>
  <c r="K642" i="7"/>
  <c r="L643" i="7"/>
  <c r="K643" i="7" s="1"/>
  <c r="P643" i="7"/>
  <c r="L644" i="7"/>
  <c r="K644" i="7" s="1"/>
  <c r="P644" i="7" s="1"/>
  <c r="L645" i="7"/>
  <c r="K645" i="7" s="1"/>
  <c r="L646" i="7"/>
  <c r="K646" i="7"/>
  <c r="L647" i="7"/>
  <c r="K647" i="7" s="1"/>
  <c r="P647" i="7"/>
  <c r="L648" i="7"/>
  <c r="K648" i="7" s="1"/>
  <c r="P648" i="7" s="1"/>
  <c r="L649" i="7"/>
  <c r="K649" i="7" s="1"/>
  <c r="L650" i="7"/>
  <c r="K650" i="7" s="1"/>
  <c r="L651" i="7"/>
  <c r="K651" i="7" s="1"/>
  <c r="P651" i="7" s="1"/>
  <c r="L652" i="7"/>
  <c r="K652" i="7"/>
  <c r="L653" i="7"/>
  <c r="K653" i="7"/>
  <c r="P653" i="7" s="1"/>
  <c r="L654" i="7"/>
  <c r="K654" i="7" s="1"/>
  <c r="L655" i="7"/>
  <c r="K655" i="7"/>
  <c r="P655" i="7" s="1"/>
  <c r="L656" i="7"/>
  <c r="K656" i="7"/>
  <c r="P656" i="7" s="1"/>
  <c r="L657" i="7"/>
  <c r="K657" i="7" s="1"/>
  <c r="P657" i="7" s="1"/>
  <c r="L658" i="7"/>
  <c r="K658" i="7" s="1"/>
  <c r="L659" i="7"/>
  <c r="K659" i="7"/>
  <c r="P659" i="7" s="1"/>
  <c r="L660" i="7"/>
  <c r="K660" i="7"/>
  <c r="P660" i="7" s="1"/>
  <c r="L661" i="7"/>
  <c r="K661" i="7" s="1"/>
  <c r="P661" i="7" s="1"/>
  <c r="L662" i="7"/>
  <c r="K662" i="7" s="1"/>
  <c r="P662" i="7" s="1"/>
  <c r="L663" i="7"/>
  <c r="K663" i="7"/>
  <c r="P663" i="7" s="1"/>
  <c r="L664" i="7"/>
  <c r="K664" i="7"/>
  <c r="P664" i="7" s="1"/>
  <c r="L665" i="7"/>
  <c r="K665" i="7" s="1"/>
  <c r="L666" i="7"/>
  <c r="K666" i="7"/>
  <c r="P666" i="7" s="1"/>
  <c r="L667" i="7"/>
  <c r="K667" i="7"/>
  <c r="P667" i="7" s="1"/>
  <c r="L668" i="7"/>
  <c r="K668" i="7" s="1"/>
  <c r="P668" i="7" s="1"/>
  <c r="L669" i="7"/>
  <c r="K669" i="7" s="1"/>
  <c r="P669" i="7" s="1"/>
  <c r="L670" i="7"/>
  <c r="K670" i="7"/>
  <c r="L671" i="7"/>
  <c r="K671" i="7" s="1"/>
  <c r="P671" i="7"/>
  <c r="L672" i="7"/>
  <c r="K672" i="7" s="1"/>
  <c r="L673" i="7"/>
  <c r="K673" i="7" s="1"/>
  <c r="L674" i="7"/>
  <c r="K674" i="7"/>
  <c r="L675" i="7"/>
  <c r="K675" i="7" s="1"/>
  <c r="P675" i="7"/>
  <c r="L676" i="7"/>
  <c r="K676" i="7" s="1"/>
  <c r="L677" i="7"/>
  <c r="K677" i="7" s="1"/>
  <c r="L678" i="7"/>
  <c r="K678" i="7"/>
  <c r="L679" i="7"/>
  <c r="K679" i="7" s="1"/>
  <c r="P679" i="7"/>
  <c r="L680" i="7"/>
  <c r="K680" i="7" s="1"/>
  <c r="L681" i="7"/>
  <c r="K681" i="7" s="1"/>
  <c r="L682" i="7"/>
  <c r="K682" i="7" s="1"/>
  <c r="L683" i="7"/>
  <c r="K683" i="7" s="1"/>
  <c r="P683" i="7" s="1"/>
  <c r="L684" i="7"/>
  <c r="K684" i="7"/>
  <c r="P684" i="7" s="1"/>
  <c r="L685" i="7"/>
  <c r="K685" i="7"/>
  <c r="P685" i="7" s="1"/>
  <c r="L686" i="7"/>
  <c r="K686" i="7" s="1"/>
  <c r="L687" i="7"/>
  <c r="K687" i="7"/>
  <c r="P687" i="7" s="1"/>
  <c r="L688" i="7"/>
  <c r="K688" i="7"/>
  <c r="P688" i="7" s="1"/>
  <c r="L689" i="7"/>
  <c r="K689" i="7" s="1"/>
  <c r="P689" i="7" s="1"/>
  <c r="L690" i="7"/>
  <c r="K690" i="7" s="1"/>
  <c r="P690" i="7" s="1"/>
  <c r="L691" i="7"/>
  <c r="K691" i="7"/>
  <c r="P691" i="7" s="1"/>
  <c r="L692" i="7"/>
  <c r="K692" i="7"/>
  <c r="P692" i="7" s="1"/>
  <c r="L693" i="7"/>
  <c r="K693" i="7" s="1"/>
  <c r="P693" i="7" s="1"/>
  <c r="L694" i="7"/>
  <c r="K694" i="7" s="1"/>
  <c r="P694" i="7" s="1"/>
  <c r="L695" i="7"/>
  <c r="K695" i="7"/>
  <c r="P695" i="7" s="1"/>
  <c r="L696" i="7"/>
  <c r="K696" i="7"/>
  <c r="P696" i="7" s="1"/>
  <c r="L697" i="7"/>
  <c r="K697" i="7" s="1"/>
  <c r="L698" i="7"/>
  <c r="K698" i="7"/>
  <c r="P698" i="7" s="1"/>
  <c r="L699" i="7"/>
  <c r="K699" i="7"/>
  <c r="P699" i="7" s="1"/>
  <c r="L700" i="7"/>
  <c r="K700" i="7" s="1"/>
  <c r="P700" i="7" s="1"/>
  <c r="L701" i="7"/>
  <c r="K701" i="7" s="1"/>
  <c r="P701" i="7" s="1"/>
  <c r="L702" i="7"/>
  <c r="K702" i="7"/>
  <c r="L703" i="7"/>
  <c r="K703" i="7" s="1"/>
  <c r="P703" i="7"/>
  <c r="L704" i="7"/>
  <c r="K704" i="7" s="1"/>
  <c r="P704" i="7" s="1"/>
  <c r="L705" i="7"/>
  <c r="K705" i="7" s="1"/>
  <c r="L706" i="7"/>
  <c r="K706" i="7"/>
  <c r="L707" i="7"/>
  <c r="K707" i="7" s="1"/>
  <c r="P707" i="7"/>
  <c r="L708" i="7"/>
  <c r="K708" i="7" s="1"/>
  <c r="P708" i="7" s="1"/>
  <c r="L709" i="7"/>
  <c r="K709" i="7" s="1"/>
  <c r="L710" i="7"/>
  <c r="K710" i="7"/>
  <c r="L711" i="7"/>
  <c r="K711" i="7" s="1"/>
  <c r="P711" i="7"/>
  <c r="L712" i="7"/>
  <c r="K712" i="7" s="1"/>
  <c r="P712" i="7" s="1"/>
  <c r="L713" i="7"/>
  <c r="K713" i="7" s="1"/>
  <c r="L714" i="7"/>
  <c r="K714" i="7" s="1"/>
  <c r="L715" i="7"/>
  <c r="K715" i="7" s="1"/>
  <c r="P715" i="7" s="1"/>
  <c r="L716" i="7"/>
  <c r="K716" i="7"/>
  <c r="P716" i="7" s="1"/>
  <c r="L717" i="7"/>
  <c r="K717" i="7"/>
  <c r="P717" i="7" s="1"/>
  <c r="L718" i="7"/>
  <c r="K718" i="7" s="1"/>
  <c r="L719" i="7"/>
  <c r="K719" i="7"/>
  <c r="P719" i="7" s="1"/>
  <c r="L720" i="7"/>
  <c r="K720" i="7"/>
  <c r="L721" i="7"/>
  <c r="K721" i="7" s="1"/>
  <c r="P721" i="7" s="1"/>
  <c r="L722" i="7"/>
  <c r="K722" i="7" s="1"/>
  <c r="L723" i="7"/>
  <c r="K723" i="7"/>
  <c r="L724" i="7"/>
  <c r="K724" i="7"/>
  <c r="P724" i="7" s="1"/>
  <c r="L725" i="7"/>
  <c r="K725" i="7" s="1"/>
  <c r="P725" i="7" s="1"/>
  <c r="L726" i="7"/>
  <c r="K726" i="7" s="1"/>
  <c r="L727" i="7"/>
  <c r="K727" i="7"/>
  <c r="P727" i="7" s="1"/>
  <c r="L728" i="7"/>
  <c r="K728" i="7"/>
  <c r="L729" i="7"/>
  <c r="K729" i="7" s="1"/>
  <c r="L730" i="7"/>
  <c r="K730" i="7"/>
  <c r="L731" i="7"/>
  <c r="K731" i="7"/>
  <c r="P731" i="7" s="1"/>
  <c r="L732" i="7"/>
  <c r="K732" i="7" s="1"/>
  <c r="L733" i="7"/>
  <c r="K733" i="7" s="1"/>
  <c r="P733" i="7" s="1"/>
  <c r="L734" i="7"/>
  <c r="K734" i="7"/>
  <c r="P735" i="7" s="1"/>
  <c r="L735" i="7"/>
  <c r="K735" i="7" s="1"/>
  <c r="L736" i="7"/>
  <c r="K736" i="7" s="1"/>
  <c r="L737" i="7"/>
  <c r="K737" i="7" s="1"/>
  <c r="P737" i="7" s="1"/>
  <c r="L738" i="7"/>
  <c r="K738" i="7"/>
  <c r="L739" i="7"/>
  <c r="K739" i="7" s="1"/>
  <c r="P739" i="7"/>
  <c r="L740" i="7"/>
  <c r="K740" i="7" s="1"/>
  <c r="L741" i="7"/>
  <c r="K741" i="7" s="1"/>
  <c r="L742" i="7"/>
  <c r="K742" i="7"/>
  <c r="L743" i="7"/>
  <c r="K743" i="7" s="1"/>
  <c r="P743" i="7" s="1"/>
  <c r="L744" i="7"/>
  <c r="K744" i="7"/>
  <c r="P745" i="7" s="1"/>
  <c r="L745" i="7"/>
  <c r="K745" i="7" s="1"/>
  <c r="L746" i="7"/>
  <c r="K746" i="7" s="1"/>
  <c r="P746" i="7" s="1"/>
  <c r="L747" i="7"/>
  <c r="K747" i="7" s="1"/>
  <c r="P747" i="7" s="1"/>
  <c r="L748" i="7"/>
  <c r="K748" i="7"/>
  <c r="L749" i="7"/>
  <c r="K749" i="7" s="1"/>
  <c r="L750" i="7"/>
  <c r="K750" i="7" s="1"/>
  <c r="P750" i="7" s="1"/>
  <c r="L751" i="7"/>
  <c r="K751" i="7"/>
  <c r="P751" i="7"/>
  <c r="L752" i="7"/>
  <c r="K752" i="7" s="1"/>
  <c r="L753" i="7"/>
  <c r="K753" i="7" s="1"/>
  <c r="P753" i="7" s="1"/>
  <c r="L754" i="7"/>
  <c r="K754" i="7"/>
  <c r="L755" i="7"/>
  <c r="K755" i="7" s="1"/>
  <c r="P755" i="7"/>
  <c r="L756" i="7"/>
  <c r="K756" i="7" s="1"/>
  <c r="P756" i="7" s="1"/>
  <c r="L757" i="7"/>
  <c r="K757" i="7" s="1"/>
  <c r="P757" i="7" s="1"/>
  <c r="L758" i="7"/>
  <c r="K758" i="7"/>
  <c r="P758" i="7"/>
  <c r="L759" i="7"/>
  <c r="K759" i="7" s="1"/>
  <c r="P759" i="7"/>
  <c r="L760" i="7"/>
  <c r="K760" i="7" s="1"/>
  <c r="L761" i="7"/>
  <c r="K761" i="7"/>
  <c r="P761" i="7"/>
  <c r="L762" i="7"/>
  <c r="K762" i="7" s="1"/>
  <c r="P762" i="7"/>
  <c r="L763" i="7"/>
  <c r="K763" i="7" s="1"/>
  <c r="L764" i="7"/>
  <c r="K764" i="7" s="1"/>
  <c r="P764" i="7" s="1"/>
  <c r="L765" i="7"/>
  <c r="K765" i="7"/>
  <c r="L766" i="7"/>
  <c r="K766" i="7" s="1"/>
  <c r="P766" i="7" s="1"/>
  <c r="L767" i="7"/>
  <c r="K767" i="7"/>
  <c r="L768" i="7"/>
  <c r="K768" i="7"/>
  <c r="L769" i="7"/>
  <c r="K769" i="7" s="1"/>
  <c r="L770" i="7"/>
  <c r="K770" i="7" s="1"/>
  <c r="P770" i="7" s="1"/>
  <c r="L771" i="7"/>
  <c r="K771" i="7"/>
  <c r="P771" i="7"/>
  <c r="L772" i="7"/>
  <c r="K772" i="7"/>
  <c r="P772" i="7"/>
  <c r="L773" i="7"/>
  <c r="K773" i="7" s="1"/>
  <c r="P773" i="7" s="1"/>
  <c r="L774" i="7"/>
  <c r="K774" i="7" s="1"/>
  <c r="P774" i="7"/>
  <c r="L775" i="7"/>
  <c r="K775" i="7"/>
  <c r="P775" i="7" s="1"/>
  <c r="L776" i="7"/>
  <c r="K776" i="7" s="1"/>
  <c r="L777" i="7"/>
  <c r="K777" i="7" s="1"/>
  <c r="P777" i="7" s="1"/>
  <c r="L778" i="7"/>
  <c r="K778" i="7"/>
  <c r="L779" i="7"/>
  <c r="K779" i="7" s="1"/>
  <c r="P779" i="7" s="1"/>
  <c r="L780" i="7"/>
  <c r="K780" i="7"/>
  <c r="L781" i="7"/>
  <c r="K781" i="7" s="1"/>
  <c r="P782" i="7" s="1"/>
  <c r="L782" i="7"/>
  <c r="K782" i="7" s="1"/>
  <c r="L783" i="7"/>
  <c r="K783" i="7"/>
  <c r="P783" i="7" s="1"/>
  <c r="L784" i="7"/>
  <c r="K784" i="7" s="1"/>
  <c r="L785" i="7"/>
  <c r="K785" i="7"/>
  <c r="P785" i="7" s="1"/>
  <c r="L786" i="7"/>
  <c r="K786" i="7" s="1"/>
  <c r="L787" i="7"/>
  <c r="K787" i="7"/>
  <c r="P787" i="7" s="1"/>
  <c r="L788" i="7"/>
  <c r="K788" i="7" s="1"/>
  <c r="L789" i="7"/>
  <c r="K789" i="7"/>
  <c r="P789" i="7" s="1"/>
  <c r="L790" i="7"/>
  <c r="K790" i="7" s="1"/>
  <c r="L791" i="7"/>
  <c r="K791" i="7"/>
  <c r="P791" i="7" s="1"/>
  <c r="L792" i="7"/>
  <c r="K792" i="7"/>
  <c r="L793" i="7"/>
  <c r="K793" i="7" s="1"/>
  <c r="P793" i="7"/>
  <c r="L794" i="7"/>
  <c r="K794" i="7"/>
  <c r="P794" i="7" s="1"/>
  <c r="L795" i="7"/>
  <c r="K795" i="7"/>
  <c r="P795" i="7" s="1"/>
  <c r="L796" i="7"/>
  <c r="K796" i="7"/>
  <c r="P796" i="7"/>
  <c r="L797" i="7"/>
  <c r="K797" i="7" s="1"/>
  <c r="L798" i="7"/>
  <c r="K798" i="7" s="1"/>
  <c r="P798" i="7" s="1"/>
  <c r="L799" i="7"/>
  <c r="K799" i="7"/>
  <c r="P799" i="7" s="1"/>
  <c r="L800" i="7"/>
  <c r="K800" i="7" s="1"/>
  <c r="L801" i="7"/>
  <c r="K801" i="7"/>
  <c r="P801" i="7" s="1"/>
  <c r="L802" i="7"/>
  <c r="K802" i="7"/>
  <c r="P802" i="7"/>
  <c r="L803" i="7"/>
  <c r="K803" i="7" s="1"/>
  <c r="P803" i="7"/>
  <c r="L804" i="7"/>
  <c r="K804" i="7"/>
  <c r="P804" i="7" s="1"/>
  <c r="L805" i="7"/>
  <c r="K805" i="7"/>
  <c r="P805" i="7" s="1"/>
  <c r="L806" i="7"/>
  <c r="K806" i="7"/>
  <c r="P806" i="7"/>
  <c r="L807" i="7"/>
  <c r="K807" i="7" s="1"/>
  <c r="P807" i="7"/>
  <c r="L808" i="7"/>
  <c r="K808" i="7"/>
  <c r="L809" i="7"/>
  <c r="K809" i="7"/>
  <c r="P809" i="7" s="1"/>
  <c r="L810" i="7"/>
  <c r="K810" i="7" s="1"/>
  <c r="P810" i="7" s="1"/>
  <c r="L811" i="7"/>
  <c r="K811" i="7" s="1"/>
  <c r="P811" i="7" s="1"/>
  <c r="L812" i="7"/>
  <c r="K812" i="7" s="1"/>
  <c r="L813" i="7"/>
  <c r="K813" i="7"/>
  <c r="L814" i="7"/>
  <c r="K814" i="7"/>
  <c r="L815" i="7"/>
  <c r="K815" i="7"/>
  <c r="P815" i="7" s="1"/>
  <c r="L816" i="7"/>
  <c r="K816" i="7"/>
  <c r="P816" i="7"/>
  <c r="L817" i="7"/>
  <c r="K817" i="7" s="1"/>
  <c r="P817" i="7"/>
  <c r="L818" i="7"/>
  <c r="K818" i="7"/>
  <c r="P818" i="7" s="1"/>
  <c r="L819" i="7"/>
  <c r="K819" i="7"/>
  <c r="P819" i="7" s="1"/>
  <c r="L820" i="7"/>
  <c r="K820" i="7"/>
  <c r="L821" i="7"/>
  <c r="K821" i="7" s="1"/>
  <c r="P821" i="7" s="1"/>
  <c r="L822" i="7"/>
  <c r="K822" i="7" s="1"/>
  <c r="P822" i="7" s="1"/>
  <c r="L823" i="7"/>
  <c r="K823" i="7"/>
  <c r="L824" i="7"/>
  <c r="K824" i="7" s="1"/>
  <c r="L825" i="7"/>
  <c r="K825" i="7" s="1"/>
  <c r="L826" i="7"/>
  <c r="K826" i="7"/>
  <c r="L827" i="7"/>
  <c r="K827" i="7" s="1"/>
  <c r="P827" i="7"/>
  <c r="L828" i="7"/>
  <c r="K828" i="7"/>
  <c r="P828" i="7" s="1"/>
  <c r="L829" i="7"/>
  <c r="K829" i="7"/>
  <c r="L830" i="7"/>
  <c r="K830" i="7" s="1"/>
  <c r="P830" i="7"/>
  <c r="L831" i="7"/>
  <c r="K831" i="7"/>
  <c r="P831" i="7" s="1"/>
  <c r="L832" i="7"/>
  <c r="K832" i="7"/>
  <c r="P832" i="7" s="1"/>
  <c r="L833" i="7"/>
  <c r="K833" i="7"/>
  <c r="P833" i="7"/>
  <c r="L834" i="7"/>
  <c r="K834" i="7" s="1"/>
  <c r="P834" i="7"/>
  <c r="L835" i="7"/>
  <c r="K835" i="7"/>
  <c r="P835" i="7" s="1"/>
  <c r="L836" i="7"/>
  <c r="K836" i="7"/>
  <c r="L837" i="7"/>
  <c r="K837" i="7" s="1"/>
  <c r="P837" i="7"/>
  <c r="L838" i="7"/>
  <c r="K838" i="7"/>
  <c r="P838" i="7" s="1"/>
  <c r="L839" i="7"/>
  <c r="K839" i="7"/>
  <c r="P839" i="7" s="1"/>
  <c r="L840" i="7"/>
  <c r="K840" i="7"/>
  <c r="P841" i="7"/>
  <c r="L841" i="7"/>
  <c r="K841" i="7" s="1"/>
  <c r="L842" i="7"/>
  <c r="K842" i="7" s="1"/>
  <c r="P842" i="7" s="1"/>
  <c r="L843" i="7"/>
  <c r="K843" i="7"/>
  <c r="P843" i="7" s="1"/>
  <c r="L844" i="7"/>
  <c r="K844" i="7" s="1"/>
  <c r="P844" i="7" s="1"/>
  <c r="L845" i="7"/>
  <c r="K845" i="7"/>
  <c r="L846" i="7"/>
  <c r="K846" i="7"/>
  <c r="P846" i="7" s="1"/>
  <c r="L847" i="7"/>
  <c r="K847" i="7" s="1"/>
  <c r="P847" i="7" s="1"/>
  <c r="L848" i="7"/>
  <c r="K848" i="7"/>
  <c r="P848" i="7" s="1"/>
  <c r="L849" i="7"/>
  <c r="K849" i="7" s="1"/>
  <c r="P849" i="7" s="1"/>
  <c r="L850" i="7"/>
  <c r="K850" i="7"/>
  <c r="L851" i="7"/>
  <c r="K851" i="7" s="1"/>
  <c r="P851" i="7" s="1"/>
  <c r="L852" i="7"/>
  <c r="K852" i="7"/>
  <c r="L853" i="7"/>
  <c r="K853" i="7"/>
  <c r="P853" i="7" s="1"/>
  <c r="L854" i="7"/>
  <c r="K854" i="7" s="1"/>
  <c r="P854" i="7" s="1"/>
  <c r="L855" i="7"/>
  <c r="K855" i="7"/>
  <c r="L856" i="7"/>
  <c r="K856" i="7" s="1"/>
  <c r="P857" i="7" s="1"/>
  <c r="L857" i="7"/>
  <c r="K857" i="7"/>
  <c r="L858" i="7"/>
  <c r="K858" i="7"/>
  <c r="P858" i="7" s="1"/>
  <c r="L859" i="7"/>
  <c r="K859" i="7" s="1"/>
  <c r="P859" i="7" s="1"/>
  <c r="L860" i="7"/>
  <c r="K860" i="7"/>
  <c r="L861" i="7"/>
  <c r="K861" i="7" s="1"/>
  <c r="L862" i="7"/>
  <c r="K862" i="7" s="1"/>
  <c r="L863" i="7"/>
  <c r="K863" i="7"/>
  <c r="L864" i="7"/>
  <c r="K864" i="7" s="1"/>
  <c r="P864" i="7" s="1"/>
  <c r="L865" i="7"/>
  <c r="K865" i="7"/>
  <c r="L866" i="7"/>
  <c r="K866" i="7" s="1"/>
  <c r="P866" i="7" s="1"/>
  <c r="L867" i="7"/>
  <c r="K867" i="7"/>
  <c r="P867" i="7" s="1"/>
  <c r="L868" i="7"/>
  <c r="K868" i="7" s="1"/>
  <c r="L869" i="7"/>
  <c r="K869" i="7" s="1"/>
  <c r="L870" i="7"/>
  <c r="K870" i="7"/>
  <c r="P870" i="7" s="1"/>
  <c r="L871" i="7"/>
  <c r="K871" i="7" s="1"/>
  <c r="P871" i="7" s="1"/>
  <c r="L872" i="7"/>
  <c r="K872" i="7"/>
  <c r="L873" i="7"/>
  <c r="K873" i="7" s="1"/>
  <c r="P873" i="7" s="1"/>
  <c r="L874" i="7"/>
  <c r="K874" i="7" s="1"/>
  <c r="P874" i="7" s="1"/>
  <c r="L875" i="7"/>
  <c r="K875" i="7"/>
  <c r="P875" i="7" s="1"/>
  <c r="L876" i="7"/>
  <c r="K876" i="7" s="1"/>
  <c r="P876" i="7" s="1"/>
  <c r="L877" i="7"/>
  <c r="K877" i="7"/>
  <c r="L878" i="7"/>
  <c r="K878" i="7"/>
  <c r="P878" i="7" s="1"/>
  <c r="L879" i="7"/>
  <c r="K879" i="7" s="1"/>
  <c r="P879" i="7" s="1"/>
  <c r="L880" i="7"/>
  <c r="K880" i="7"/>
  <c r="P880" i="7" s="1"/>
  <c r="L881" i="7"/>
  <c r="K881" i="7" s="1"/>
  <c r="P881" i="7" s="1"/>
  <c r="L882" i="7"/>
  <c r="K882" i="7"/>
  <c r="L883" i="7"/>
  <c r="K883" i="7" s="1"/>
  <c r="P883" i="7" s="1"/>
  <c r="L884" i="7"/>
  <c r="K884" i="7"/>
  <c r="L885" i="7"/>
  <c r="K885" i="7"/>
  <c r="P885" i="7" s="1"/>
  <c r="L886" i="7"/>
  <c r="K886" i="7" s="1"/>
  <c r="P886" i="7" s="1"/>
  <c r="L887" i="7"/>
  <c r="K887" i="7"/>
  <c r="L888" i="7"/>
  <c r="K888" i="7" s="1"/>
  <c r="L889" i="7"/>
  <c r="K889" i="7"/>
  <c r="L890" i="7"/>
  <c r="K890" i="7"/>
  <c r="P890" i="7" s="1"/>
  <c r="L891" i="7"/>
  <c r="K891" i="7" s="1"/>
  <c r="P891" i="7" s="1"/>
  <c r="L892" i="7"/>
  <c r="K892" i="7"/>
  <c r="L893" i="7"/>
  <c r="K893" i="7" s="1"/>
  <c r="L894" i="7"/>
  <c r="K894" i="7" s="1"/>
  <c r="P894" i="7" s="1"/>
  <c r="L895" i="7"/>
  <c r="K895" i="7"/>
  <c r="L896" i="7"/>
  <c r="K896" i="7" s="1"/>
  <c r="P896" i="7" s="1"/>
  <c r="L897" i="7"/>
  <c r="K897" i="7"/>
  <c r="L898" i="7"/>
  <c r="K898" i="7" s="1"/>
  <c r="P898" i="7" s="1"/>
  <c r="L899" i="7"/>
  <c r="K899" i="7"/>
  <c r="P899" i="7" s="1"/>
  <c r="L900" i="7"/>
  <c r="K900" i="7" s="1"/>
  <c r="L901" i="7"/>
  <c r="K901" i="7" s="1"/>
  <c r="L902" i="7"/>
  <c r="K902" i="7"/>
  <c r="P902" i="7" s="1"/>
  <c r="L903" i="7"/>
  <c r="K903" i="7" s="1"/>
  <c r="P903" i="7" s="1"/>
  <c r="L904" i="7"/>
  <c r="K904" i="7"/>
  <c r="L905" i="7"/>
  <c r="K905" i="7" s="1"/>
  <c r="P905" i="7" s="1"/>
  <c r="L906" i="7"/>
  <c r="K906" i="7" s="1"/>
  <c r="L907" i="7"/>
  <c r="K907" i="7"/>
  <c r="P907" i="7" s="1"/>
  <c r="L908" i="7"/>
  <c r="K908" i="7" s="1"/>
  <c r="P908" i="7" s="1"/>
  <c r="L909" i="7"/>
  <c r="K909" i="7"/>
  <c r="L910" i="7"/>
  <c r="K910" i="7"/>
  <c r="P910" i="7" s="1"/>
  <c r="L911" i="7"/>
  <c r="K911" i="7" s="1"/>
  <c r="P911" i="7" s="1"/>
  <c r="L912" i="7"/>
  <c r="K912" i="7"/>
  <c r="P912" i="7" s="1"/>
  <c r="L913" i="7"/>
  <c r="K913" i="7" s="1"/>
  <c r="P913" i="7" s="1"/>
  <c r="L914" i="7"/>
  <c r="K914" i="7"/>
  <c r="L915" i="7"/>
  <c r="K915" i="7" s="1"/>
  <c r="P915" i="7" s="1"/>
  <c r="L916" i="7"/>
  <c r="K916" i="7"/>
  <c r="L917" i="7"/>
  <c r="K917" i="7"/>
  <c r="P917" i="7" s="1"/>
  <c r="L918" i="7"/>
  <c r="K918" i="7" s="1"/>
  <c r="P918" i="7" s="1"/>
  <c r="L919" i="7"/>
  <c r="K919" i="7"/>
  <c r="L920" i="7"/>
  <c r="K920" i="7" s="1"/>
  <c r="P921" i="7" s="1"/>
  <c r="L921" i="7"/>
  <c r="K921" i="7"/>
  <c r="L922" i="7"/>
  <c r="K922" i="7"/>
  <c r="P922" i="7" s="1"/>
  <c r="L923" i="7"/>
  <c r="K923" i="7" s="1"/>
  <c r="P923" i="7" s="1"/>
  <c r="L924" i="7"/>
  <c r="K924" i="7"/>
  <c r="L925" i="7"/>
  <c r="K925" i="7" s="1"/>
  <c r="L926" i="7"/>
  <c r="K926" i="7" s="1"/>
  <c r="P926" i="7" s="1"/>
  <c r="L927" i="7"/>
  <c r="K927" i="7"/>
  <c r="L928" i="7"/>
  <c r="K928" i="7" s="1"/>
  <c r="P928" i="7" s="1"/>
  <c r="L929" i="7"/>
  <c r="K929" i="7"/>
  <c r="L930" i="7"/>
  <c r="K930" i="7" s="1"/>
  <c r="P930" i="7" s="1"/>
  <c r="L931" i="7"/>
  <c r="K931" i="7"/>
  <c r="P931" i="7" s="1"/>
  <c r="L932" i="7"/>
  <c r="K932" i="7" s="1"/>
  <c r="L933" i="7"/>
  <c r="K933" i="7" s="1"/>
  <c r="L934" i="7"/>
  <c r="K934" i="7"/>
  <c r="P934" i="7" s="1"/>
  <c r="L935" i="7"/>
  <c r="K935" i="7" s="1"/>
  <c r="P935" i="7" s="1"/>
  <c r="L936" i="7"/>
  <c r="K936" i="7"/>
  <c r="L937" i="7"/>
  <c r="K937" i="7" s="1"/>
  <c r="P937" i="7" s="1"/>
  <c r="L938" i="7"/>
  <c r="K938" i="7" s="1"/>
  <c r="L939" i="7"/>
  <c r="K939" i="7"/>
  <c r="P939" i="7" s="1"/>
  <c r="L940" i="7"/>
  <c r="K940" i="7" s="1"/>
  <c r="P940" i="7" s="1"/>
  <c r="L941" i="7"/>
  <c r="K941" i="7"/>
  <c r="L942" i="7"/>
  <c r="K942" i="7"/>
  <c r="P942" i="7" s="1"/>
  <c r="L943" i="7"/>
  <c r="K943" i="7" s="1"/>
  <c r="P943" i="7" s="1"/>
  <c r="L944" i="7"/>
  <c r="K944" i="7"/>
  <c r="P944" i="7" s="1"/>
  <c r="L945" i="7"/>
  <c r="K945" i="7" s="1"/>
  <c r="P945" i="7" s="1"/>
  <c r="L946" i="7"/>
  <c r="K946" i="7"/>
  <c r="L947" i="7"/>
  <c r="K947" i="7" s="1"/>
  <c r="P947" i="7" s="1"/>
  <c r="L948" i="7"/>
  <c r="K948" i="7"/>
  <c r="L949" i="7"/>
  <c r="K949" i="7"/>
  <c r="P949" i="7" s="1"/>
  <c r="L950" i="7"/>
  <c r="K950" i="7" s="1"/>
  <c r="P950" i="7" s="1"/>
  <c r="L951" i="7"/>
  <c r="K951" i="7"/>
  <c r="L952" i="7"/>
  <c r="K952" i="7" s="1"/>
  <c r="L953" i="7"/>
  <c r="K953" i="7"/>
  <c r="L954" i="7"/>
  <c r="K954" i="7"/>
  <c r="P954" i="7" s="1"/>
  <c r="L955" i="7"/>
  <c r="K955" i="7" s="1"/>
  <c r="P955" i="7" s="1"/>
  <c r="L956" i="7"/>
  <c r="K956" i="7"/>
  <c r="L957" i="7"/>
  <c r="K957" i="7" s="1"/>
  <c r="L958" i="7"/>
  <c r="K958" i="7" s="1"/>
  <c r="P958" i="7" s="1"/>
  <c r="L959" i="7"/>
  <c r="K959" i="7"/>
  <c r="L960" i="7"/>
  <c r="K960" i="7" s="1"/>
  <c r="P960" i="7" s="1"/>
  <c r="L961" i="7"/>
  <c r="K961" i="7"/>
  <c r="L962" i="7"/>
  <c r="K962" i="7" s="1"/>
  <c r="P962" i="7" s="1"/>
  <c r="L963" i="7"/>
  <c r="K963" i="7"/>
  <c r="P963" i="7" s="1"/>
  <c r="L964" i="7"/>
  <c r="K964" i="7" s="1"/>
  <c r="L965" i="7"/>
  <c r="K965" i="7" s="1"/>
  <c r="L966" i="7"/>
  <c r="K966" i="7"/>
  <c r="P966" i="7" s="1"/>
  <c r="L967" i="7"/>
  <c r="K967" i="7" s="1"/>
  <c r="P967" i="7" s="1"/>
  <c r="L968" i="7"/>
  <c r="K968" i="7"/>
  <c r="L969" i="7"/>
  <c r="K969" i="7" s="1"/>
  <c r="P969" i="7" s="1"/>
  <c r="L970" i="7"/>
  <c r="K970" i="7" s="1"/>
  <c r="L971" i="7"/>
  <c r="K971" i="7"/>
  <c r="P971" i="7" s="1"/>
  <c r="L972" i="7"/>
  <c r="K972" i="7" s="1"/>
  <c r="P972" i="7" s="1"/>
  <c r="L973" i="7"/>
  <c r="K973" i="7"/>
  <c r="L974" i="7"/>
  <c r="K974" i="7"/>
  <c r="P974" i="7" s="1"/>
  <c r="L975" i="7"/>
  <c r="K975" i="7" s="1"/>
  <c r="P975" i="7" s="1"/>
  <c r="L976" i="7"/>
  <c r="K976" i="7"/>
  <c r="P976" i="7" s="1"/>
  <c r="L977" i="7"/>
  <c r="K977" i="7" s="1"/>
  <c r="P977" i="7" s="1"/>
  <c r="L978" i="7"/>
  <c r="K978" i="7"/>
  <c r="L979" i="7"/>
  <c r="K979" i="7" s="1"/>
  <c r="P979" i="7" s="1"/>
  <c r="L980" i="7"/>
  <c r="K980" i="7"/>
  <c r="L981" i="7"/>
  <c r="K981" i="7"/>
  <c r="P981" i="7" s="1"/>
  <c r="L982" i="7"/>
  <c r="K982" i="7" s="1"/>
  <c r="P982" i="7" s="1"/>
  <c r="L983" i="7"/>
  <c r="K983" i="7"/>
  <c r="L984" i="7"/>
  <c r="K984" i="7" s="1"/>
  <c r="P985" i="7" s="1"/>
  <c r="L985" i="7"/>
  <c r="K985" i="7"/>
  <c r="L986" i="7"/>
  <c r="K986" i="7"/>
  <c r="P986" i="7" s="1"/>
  <c r="L987" i="7"/>
  <c r="K987" i="7" s="1"/>
  <c r="P987" i="7" s="1"/>
  <c r="L988" i="7"/>
  <c r="K988" i="7"/>
  <c r="L989" i="7"/>
  <c r="K989" i="7" s="1"/>
  <c r="L990" i="7"/>
  <c r="K990" i="7" s="1"/>
  <c r="P990" i="7" s="1"/>
  <c r="L991" i="7"/>
  <c r="K991" i="7"/>
  <c r="L992" i="7"/>
  <c r="K992" i="7" s="1"/>
  <c r="P992" i="7" s="1"/>
  <c r="L993" i="7"/>
  <c r="K993" i="7"/>
  <c r="L994" i="7"/>
  <c r="K994" i="7" s="1"/>
  <c r="P994" i="7" s="1"/>
  <c r="L995" i="7"/>
  <c r="K995" i="7"/>
  <c r="P995" i="7" s="1"/>
  <c r="L996" i="7"/>
  <c r="K996" i="7" s="1"/>
  <c r="L997" i="7"/>
  <c r="K997" i="7" s="1"/>
  <c r="L998" i="7"/>
  <c r="K998" i="7"/>
  <c r="P998" i="7" s="1"/>
  <c r="L999" i="7"/>
  <c r="K999" i="7" s="1"/>
  <c r="P999" i="7" s="1"/>
  <c r="L1000" i="7"/>
  <c r="K1000" i="7"/>
  <c r="L1001" i="7"/>
  <c r="K1001" i="7" s="1"/>
  <c r="P1001" i="7" s="1"/>
  <c r="L1002" i="7"/>
  <c r="K1002" i="7" s="1"/>
  <c r="L1003" i="7"/>
  <c r="K1003" i="7"/>
  <c r="P1003" i="7" s="1"/>
  <c r="L1004" i="7"/>
  <c r="K1004" i="7" s="1"/>
  <c r="P1004" i="7" s="1"/>
  <c r="L1005" i="7"/>
  <c r="K1005" i="7"/>
  <c r="L1006" i="7"/>
  <c r="K1006" i="7"/>
  <c r="P1006" i="7" s="1"/>
  <c r="L1007" i="7"/>
  <c r="K1007" i="7" s="1"/>
  <c r="P1007" i="7"/>
  <c r="L1008" i="7"/>
  <c r="K1008" i="7"/>
  <c r="P1008" i="7" s="1"/>
  <c r="L1009" i="7"/>
  <c r="K1009" i="7" s="1"/>
  <c r="P1009" i="7" s="1"/>
  <c r="L1010" i="7"/>
  <c r="K1010" i="7"/>
  <c r="P1010" i="7" s="1"/>
  <c r="L1011" i="7"/>
  <c r="K1011" i="7" s="1"/>
  <c r="P1011" i="7" s="1"/>
  <c r="L1012" i="7"/>
  <c r="K1012" i="7"/>
  <c r="L1013" i="7"/>
  <c r="K1013" i="7"/>
  <c r="P1013" i="7" s="1"/>
  <c r="L1014" i="7"/>
  <c r="K1014" i="7" s="1"/>
  <c r="P1014" i="7"/>
  <c r="L1015" i="7"/>
  <c r="K1015" i="7"/>
  <c r="L1016" i="7"/>
  <c r="K1016" i="7" s="1"/>
  <c r="L1017" i="7"/>
  <c r="K1017" i="7"/>
  <c r="L1018" i="7"/>
  <c r="K1018" i="7"/>
  <c r="P1018" i="7" s="1"/>
  <c r="L1019" i="7"/>
  <c r="K1019" i="7" s="1"/>
  <c r="P1019" i="7" s="1"/>
  <c r="L1020" i="7"/>
  <c r="K1020" i="7"/>
  <c r="L1021" i="7"/>
  <c r="K1021" i="7" s="1"/>
  <c r="L1022" i="7"/>
  <c r="K1022" i="7" s="1"/>
  <c r="P1022" i="7" s="1"/>
  <c r="L1023" i="7"/>
  <c r="K1023" i="7"/>
  <c r="L1024" i="7"/>
  <c r="K1024" i="7" s="1"/>
  <c r="P1024" i="7"/>
  <c r="L1025" i="7"/>
  <c r="K1025" i="7"/>
  <c r="L1026" i="7"/>
  <c r="K1026" i="7" s="1"/>
  <c r="P1026" i="7" s="1"/>
  <c r="L1027" i="7"/>
  <c r="K1027" i="7"/>
  <c r="L1028" i="7"/>
  <c r="K1028" i="7" s="1"/>
  <c r="L1029" i="7"/>
  <c r="K1029" i="7" s="1"/>
  <c r="P1029" i="7" s="1"/>
  <c r="L1030" i="7"/>
  <c r="K1030" i="7"/>
  <c r="L1031" i="7"/>
  <c r="K1031" i="7" s="1"/>
  <c r="P1031" i="7"/>
  <c r="L1032" i="7"/>
  <c r="K1032" i="7"/>
  <c r="L1033" i="7"/>
  <c r="K1033" i="7" s="1"/>
  <c r="L1034" i="7"/>
  <c r="K1034" i="7" s="1"/>
  <c r="P1034" i="7"/>
  <c r="L1035" i="7"/>
  <c r="K1035" i="7"/>
  <c r="L1036" i="7"/>
  <c r="K1036" i="7" s="1"/>
  <c r="P1036" i="7"/>
  <c r="L1037" i="7"/>
  <c r="K1037" i="7"/>
  <c r="L1038" i="7"/>
  <c r="K1038" i="7"/>
  <c r="P1038" i="7" s="1"/>
  <c r="L1039" i="7"/>
  <c r="K1039" i="7" s="1"/>
  <c r="P1039" i="7" s="1"/>
  <c r="L1040" i="7"/>
  <c r="K1040" i="7"/>
  <c r="P1040" i="7" s="1"/>
  <c r="L1041" i="7"/>
  <c r="K1041" i="7" s="1"/>
  <c r="P1041" i="7" s="1"/>
  <c r="L1042" i="7"/>
  <c r="K1042" i="7"/>
  <c r="P1042" i="7" s="1"/>
  <c r="L1043" i="7"/>
  <c r="K1043" i="7" s="1"/>
  <c r="P1043" i="7" s="1"/>
  <c r="L1044" i="7"/>
  <c r="K1044" i="7"/>
  <c r="L1045" i="7"/>
  <c r="K1045" i="7"/>
  <c r="L1046" i="7"/>
  <c r="K1046" i="7" s="1"/>
  <c r="P1046" i="7"/>
  <c r="L1047" i="7"/>
  <c r="K1047" i="7"/>
  <c r="L1048" i="7"/>
  <c r="K1048" i="7" s="1"/>
  <c r="P1049" i="7"/>
  <c r="L1049" i="7"/>
  <c r="K1049" i="7"/>
  <c r="L1050" i="7"/>
  <c r="K1050" i="7"/>
  <c r="P1050" i="7" s="1"/>
  <c r="L1051" i="7"/>
  <c r="K1051" i="7" s="1"/>
  <c r="P1051" i="7" s="1"/>
  <c r="L1052" i="7"/>
  <c r="K1052" i="7"/>
  <c r="P1052" i="7" s="1"/>
  <c r="L1053" i="7"/>
  <c r="K1053" i="7" s="1"/>
  <c r="L1054" i="7"/>
  <c r="K1054" i="7" s="1"/>
  <c r="P1054" i="7"/>
  <c r="L1055" i="7"/>
  <c r="K1055" i="7"/>
  <c r="P1055" i="7" s="1"/>
  <c r="L1056" i="7"/>
  <c r="K1056" i="7" s="1"/>
  <c r="P1056" i="7"/>
  <c r="L1057" i="7"/>
  <c r="K1057" i="7"/>
  <c r="P1057" i="7" s="1"/>
  <c r="L1058" i="7"/>
  <c r="K1058" i="7" s="1"/>
  <c r="P1058" i="7"/>
  <c r="L1059" i="7"/>
  <c r="K1059" i="7"/>
  <c r="P1059" i="7" s="1"/>
  <c r="L1060" i="7"/>
  <c r="K1060" i="7" s="1"/>
  <c r="L1061" i="7"/>
  <c r="K1061" i="7" s="1"/>
  <c r="P1061" i="7"/>
  <c r="L1062" i="7"/>
  <c r="K1062" i="7"/>
  <c r="L1063" i="7"/>
  <c r="K1063" i="7" s="1"/>
  <c r="P1063" i="7"/>
  <c r="L1064" i="7"/>
  <c r="K1064" i="7"/>
  <c r="L1065" i="7"/>
  <c r="K1065" i="7"/>
  <c r="P1065" i="7" s="1"/>
  <c r="L1066" i="7"/>
  <c r="K1066" i="7" s="1"/>
  <c r="L1067" i="7"/>
  <c r="K1067" i="7" s="1"/>
  <c r="P1067" i="7"/>
  <c r="L1068" i="7"/>
  <c r="K1068" i="7"/>
  <c r="L1069" i="7"/>
  <c r="K1069" i="7"/>
  <c r="P1069" i="7" s="1"/>
  <c r="L1070" i="7"/>
  <c r="K1070" i="7" s="1"/>
  <c r="L1071" i="7"/>
  <c r="K1071" i="7" s="1"/>
  <c r="P1071" i="7" s="1"/>
  <c r="L1072" i="7"/>
  <c r="K1072" i="7"/>
  <c r="P1072" i="7" s="1"/>
  <c r="L1073" i="7"/>
  <c r="K1073" i="7" s="1"/>
  <c r="P1073" i="7" s="1"/>
  <c r="L1074" i="7"/>
  <c r="K1074" i="7"/>
  <c r="P1074" i="7" s="1"/>
  <c r="L1075" i="7"/>
  <c r="K1075" i="7" s="1"/>
  <c r="P1075" i="7" s="1"/>
  <c r="L1076" i="7"/>
  <c r="K1076" i="7"/>
  <c r="P1076" i="7" s="1"/>
  <c r="L1077" i="7"/>
  <c r="K1077" i="7" s="1"/>
  <c r="P1077" i="7" s="1"/>
  <c r="L1078" i="7"/>
  <c r="K1078" i="7"/>
  <c r="P1078" i="7" s="1"/>
  <c r="L1079" i="7"/>
  <c r="K1079" i="7" s="1"/>
  <c r="P1079" i="7" s="1"/>
  <c r="L1080" i="7"/>
  <c r="K1080" i="7"/>
  <c r="P1080" i="7" s="1"/>
  <c r="L1081" i="7"/>
  <c r="K1081" i="7" s="1"/>
  <c r="P1081" i="7" s="1"/>
  <c r="L1082" i="7"/>
  <c r="K1082" i="7"/>
  <c r="P1082" i="7" s="1"/>
  <c r="L1083" i="7"/>
  <c r="K1083" i="7" s="1"/>
  <c r="P1083" i="7" s="1"/>
  <c r="L1084" i="7"/>
  <c r="K1084" i="7"/>
  <c r="P1084" i="7" s="1"/>
  <c r="L1085" i="7"/>
  <c r="K1085" i="7" s="1"/>
  <c r="P1085" i="7" s="1"/>
  <c r="L1086" i="7"/>
  <c r="K1086" i="7"/>
  <c r="P1086" i="7" s="1"/>
  <c r="L1087" i="7"/>
  <c r="K1087" i="7" s="1"/>
  <c r="P1087" i="7" s="1"/>
  <c r="L1088" i="7"/>
  <c r="K1088" i="7"/>
  <c r="P1088" i="7" s="1"/>
  <c r="L1089" i="7"/>
  <c r="K1089" i="7" s="1"/>
  <c r="P1089" i="7" s="1"/>
  <c r="L1090" i="7"/>
  <c r="K1090" i="7"/>
  <c r="P1090" i="7" s="1"/>
  <c r="L1091" i="7"/>
  <c r="K1091" i="7" s="1"/>
  <c r="P1091" i="7" s="1"/>
  <c r="L1092" i="7"/>
  <c r="K1092" i="7"/>
  <c r="P1092" i="7" s="1"/>
  <c r="L1093" i="7"/>
  <c r="K1093" i="7" s="1"/>
  <c r="P1093" i="7" s="1"/>
  <c r="L1094" i="7"/>
  <c r="K1094" i="7"/>
  <c r="P1094" i="7" s="1"/>
  <c r="L1095" i="7"/>
  <c r="K1095" i="7" s="1"/>
  <c r="P1095" i="7" s="1"/>
  <c r="L1096" i="7"/>
  <c r="K1096" i="7"/>
  <c r="P1096" i="7" s="1"/>
  <c r="L1097" i="7"/>
  <c r="K1097" i="7" s="1"/>
  <c r="P1097" i="7" s="1"/>
  <c r="L1098" i="7"/>
  <c r="K1098" i="7"/>
  <c r="P1098" i="7" s="1"/>
  <c r="L1099" i="7"/>
  <c r="K1099" i="7" s="1"/>
  <c r="P1099" i="7" s="1"/>
  <c r="L1100" i="7"/>
  <c r="K1100" i="7"/>
  <c r="P1100" i="7" s="1"/>
  <c r="L1101" i="7"/>
  <c r="K1101" i="7" s="1"/>
  <c r="P1101" i="7" s="1"/>
  <c r="L1102" i="7"/>
  <c r="K1102" i="7"/>
  <c r="P1102" i="7" s="1"/>
  <c r="L1103" i="7"/>
  <c r="K1103" i="7" s="1"/>
  <c r="P1103" i="7" s="1"/>
  <c r="L1104" i="7"/>
  <c r="K1104" i="7"/>
  <c r="P1104" i="7" s="1"/>
  <c r="L1105" i="7"/>
  <c r="K1105" i="7" s="1"/>
  <c r="P1105" i="7" s="1"/>
  <c r="L1106" i="7"/>
  <c r="K1106" i="7"/>
  <c r="P1106" i="7" s="1"/>
  <c r="L1107" i="7"/>
  <c r="K1107" i="7" s="1"/>
  <c r="P1107" i="7" s="1"/>
  <c r="L1108" i="7"/>
  <c r="K1108" i="7"/>
  <c r="P1108" i="7" s="1"/>
  <c r="L1109" i="7"/>
  <c r="K1109" i="7" s="1"/>
  <c r="P1109" i="7" s="1"/>
  <c r="L1110" i="7"/>
  <c r="K1110" i="7"/>
  <c r="P1110" i="7" s="1"/>
  <c r="L1111" i="7"/>
  <c r="K1111" i="7" s="1"/>
  <c r="P1111" i="7" s="1"/>
  <c r="L1112" i="7"/>
  <c r="K1112" i="7"/>
  <c r="P1112" i="7" s="1"/>
  <c r="L1113" i="7"/>
  <c r="K1113" i="7" s="1"/>
  <c r="P1113" i="7" s="1"/>
  <c r="L1114" i="7"/>
  <c r="K1114" i="7"/>
  <c r="P1114" i="7" s="1"/>
  <c r="L1115" i="7"/>
  <c r="K1115" i="7" s="1"/>
  <c r="P1115" i="7" s="1"/>
  <c r="L1116" i="7"/>
  <c r="K1116" i="7"/>
  <c r="P1116" i="7" s="1"/>
  <c r="L1117" i="7"/>
  <c r="K1117" i="7" s="1"/>
  <c r="P1117" i="7" s="1"/>
  <c r="L1118" i="7"/>
  <c r="K1118" i="7"/>
  <c r="P1118" i="7" s="1"/>
  <c r="L1119" i="7"/>
  <c r="K1119" i="7" s="1"/>
  <c r="P1119" i="7" s="1"/>
  <c r="L1120" i="7"/>
  <c r="K1120" i="7"/>
  <c r="P1120" i="7" s="1"/>
  <c r="L1121" i="7"/>
  <c r="K1121" i="7" s="1"/>
  <c r="P1121" i="7" s="1"/>
  <c r="L1122" i="7"/>
  <c r="K1122" i="7"/>
  <c r="P1122" i="7" s="1"/>
  <c r="L1123" i="7"/>
  <c r="K1123" i="7" s="1"/>
  <c r="P1123" i="7" s="1"/>
  <c r="L1124" i="7"/>
  <c r="K1124" i="7"/>
  <c r="P1124" i="7" s="1"/>
  <c r="L1125" i="7"/>
  <c r="K1125" i="7" s="1"/>
  <c r="P1125" i="7" s="1"/>
  <c r="L1126" i="7"/>
  <c r="K1126" i="7"/>
  <c r="P1126" i="7" s="1"/>
  <c r="L1127" i="7"/>
  <c r="K1127" i="7" s="1"/>
  <c r="P1127" i="7" s="1"/>
  <c r="L1128" i="7"/>
  <c r="K1128" i="7"/>
  <c r="P1128" i="7" s="1"/>
  <c r="L1129" i="7"/>
  <c r="K1129" i="7" s="1"/>
  <c r="P1129" i="7" s="1"/>
  <c r="L1130" i="7"/>
  <c r="K1130" i="7"/>
  <c r="P1130" i="7" s="1"/>
  <c r="L1131" i="7"/>
  <c r="K1131" i="7" s="1"/>
  <c r="P1131" i="7" s="1"/>
  <c r="L1132" i="7"/>
  <c r="K1132" i="7"/>
  <c r="P1132" i="7" s="1"/>
  <c r="L1133" i="7"/>
  <c r="K1133" i="7" s="1"/>
  <c r="P1133" i="7" s="1"/>
  <c r="L1134" i="7"/>
  <c r="K1134" i="7"/>
  <c r="P1134" i="7" s="1"/>
  <c r="L1135" i="7"/>
  <c r="K1135" i="7" s="1"/>
  <c r="P1135" i="7" s="1"/>
  <c r="L1136" i="7"/>
  <c r="K1136" i="7"/>
  <c r="L1137" i="7"/>
  <c r="K1137" i="7" s="1"/>
  <c r="P1137" i="7" s="1"/>
  <c r="L1138" i="7"/>
  <c r="K1138" i="7"/>
  <c r="L1139" i="7"/>
  <c r="K1139" i="7" s="1"/>
  <c r="P1139" i="7" s="1"/>
  <c r="L1140" i="7"/>
  <c r="K1140" i="7"/>
  <c r="L1141" i="7"/>
  <c r="K1141" i="7" s="1"/>
  <c r="P1141" i="7" s="1"/>
  <c r="L1142" i="7"/>
  <c r="K1142" i="7"/>
  <c r="L1143" i="7"/>
  <c r="K1143" i="7" s="1"/>
  <c r="P1143" i="7" s="1"/>
  <c r="L1144" i="7"/>
  <c r="K1144" i="7"/>
  <c r="L1145" i="7"/>
  <c r="K1145" i="7" s="1"/>
  <c r="P1145" i="7" s="1"/>
  <c r="L1146" i="7"/>
  <c r="K1146" i="7"/>
  <c r="L1147" i="7"/>
  <c r="K1147" i="7" s="1"/>
  <c r="P1147" i="7" s="1"/>
  <c r="L1148" i="7"/>
  <c r="K1148" i="7"/>
  <c r="L1149" i="7"/>
  <c r="K1149" i="7" s="1"/>
  <c r="P1149" i="7" s="1"/>
  <c r="L1150" i="7"/>
  <c r="K1150" i="7"/>
  <c r="L1151" i="7"/>
  <c r="K1151" i="7" s="1"/>
  <c r="P1151" i="7" s="1"/>
  <c r="L1152" i="7"/>
  <c r="K1152" i="7"/>
  <c r="L1153" i="7"/>
  <c r="K1153" i="7" s="1"/>
  <c r="P1153" i="7" s="1"/>
  <c r="L1154" i="7"/>
  <c r="K1154" i="7"/>
  <c r="L1155" i="7"/>
  <c r="K1155" i="7" s="1"/>
  <c r="P1155" i="7" s="1"/>
  <c r="L1156" i="7"/>
  <c r="K1156" i="7"/>
  <c r="L1157" i="7"/>
  <c r="K1157" i="7" s="1"/>
  <c r="P1157" i="7" s="1"/>
  <c r="L1158" i="7"/>
  <c r="K1158" i="7"/>
  <c r="L1159" i="7"/>
  <c r="K1159" i="7" s="1"/>
  <c r="P1160" i="7" s="1"/>
  <c r="L1160" i="7"/>
  <c r="K1160" i="7" s="1"/>
  <c r="L1161" i="7"/>
  <c r="K1161" i="7"/>
  <c r="L1162" i="7"/>
  <c r="K1162" i="7"/>
  <c r="L1163" i="7"/>
  <c r="K1163" i="7" s="1"/>
  <c r="L1164" i="7"/>
  <c r="K1164" i="7" s="1"/>
  <c r="P1164" i="7" s="1"/>
  <c r="L1165" i="7"/>
  <c r="K1165" i="7"/>
  <c r="L1166" i="7"/>
  <c r="K1166" i="7"/>
  <c r="L1167" i="7"/>
  <c r="K1167" i="7" s="1"/>
  <c r="L1168" i="7"/>
  <c r="K1168" i="7" s="1"/>
  <c r="P1168" i="7"/>
  <c r="L1169" i="7"/>
  <c r="K1169" i="7"/>
  <c r="L1170" i="7"/>
  <c r="K1170" i="7"/>
  <c r="P1170" i="7" s="1"/>
  <c r="L1171" i="7"/>
  <c r="K1171" i="7" s="1"/>
  <c r="L1172" i="7"/>
  <c r="K1172" i="7" s="1"/>
  <c r="P1172" i="7"/>
  <c r="L1173" i="7"/>
  <c r="K1173" i="7"/>
  <c r="L1174" i="7"/>
  <c r="K1174" i="7"/>
  <c r="P1174" i="7"/>
  <c r="L1175" i="7"/>
  <c r="K1175" i="7"/>
  <c r="L1176" i="7"/>
  <c r="K1176" i="7"/>
  <c r="P1176" i="7" s="1"/>
  <c r="L1177" i="7"/>
  <c r="K1177" i="7"/>
  <c r="L1178" i="7"/>
  <c r="K1178" i="7" s="1"/>
  <c r="P1178" i="7" s="1"/>
  <c r="L1179" i="7"/>
  <c r="K1179" i="7"/>
  <c r="P1180" i="7" s="1"/>
  <c r="L1180" i="7"/>
  <c r="K1180" i="7"/>
  <c r="L1181" i="7"/>
  <c r="K1181" i="7" s="1"/>
  <c r="P1182" i="7" s="1"/>
  <c r="L1182" i="7"/>
  <c r="K1182" i="7"/>
  <c r="L1183" i="7"/>
  <c r="K1183" i="7"/>
  <c r="L1184" i="7"/>
  <c r="K1184" i="7"/>
  <c r="P1184" i="7" s="1"/>
  <c r="L1185" i="7"/>
  <c r="K1185" i="7"/>
  <c r="L1186" i="7"/>
  <c r="K1186" i="7" s="1"/>
  <c r="P1186" i="7" s="1"/>
  <c r="L1187" i="7"/>
  <c r="K1187" i="7"/>
  <c r="P1188" i="7" s="1"/>
  <c r="L1188" i="7"/>
  <c r="K1188" i="7"/>
  <c r="L1189" i="7"/>
  <c r="K1189" i="7" s="1"/>
  <c r="P1190" i="7" s="1"/>
  <c r="L1190" i="7"/>
  <c r="K1190" i="7"/>
  <c r="L1191" i="7"/>
  <c r="K1191" i="7"/>
  <c r="L1192" i="7"/>
  <c r="K1192" i="7"/>
  <c r="P1192" i="7" s="1"/>
  <c r="L1193" i="7"/>
  <c r="K1193" i="7"/>
  <c r="L1194" i="7"/>
  <c r="K1194" i="7" s="1"/>
  <c r="P1194" i="7" s="1"/>
  <c r="L1195" i="7"/>
  <c r="K1195" i="7"/>
  <c r="P1196" i="7" s="1"/>
  <c r="L1196" i="7"/>
  <c r="K1196" i="7"/>
  <c r="L1197" i="7"/>
  <c r="K1197" i="7" s="1"/>
  <c r="P1198" i="7" s="1"/>
  <c r="L1198" i="7"/>
  <c r="K1198" i="7"/>
  <c r="L1199" i="7"/>
  <c r="K1199" i="7"/>
  <c r="L1200" i="7"/>
  <c r="K1200" i="7"/>
  <c r="P1200" i="7" s="1"/>
  <c r="L1201" i="7"/>
  <c r="K1201" i="7"/>
  <c r="L1202" i="7"/>
  <c r="K1202" i="7" s="1"/>
  <c r="P1202" i="7" s="1"/>
  <c r="L1203" i="7"/>
  <c r="K1203" i="7"/>
  <c r="P1204" i="7" s="1"/>
  <c r="L1204" i="7"/>
  <c r="K1204" i="7"/>
  <c r="L1205" i="7"/>
  <c r="K1205" i="7" s="1"/>
  <c r="P1206" i="7" s="1"/>
  <c r="L1206" i="7"/>
  <c r="K1206" i="7"/>
  <c r="L1207" i="7"/>
  <c r="K1207" i="7"/>
  <c r="L1208" i="7"/>
  <c r="K1208" i="7"/>
  <c r="P1208" i="7" s="1"/>
  <c r="L1209" i="7"/>
  <c r="K1209" i="7"/>
  <c r="L1210" i="7"/>
  <c r="K1210" i="7" s="1"/>
  <c r="P1210" i="7" s="1"/>
  <c r="L1211" i="7"/>
  <c r="K1211" i="7"/>
  <c r="P1212" i="7" s="1"/>
  <c r="L1212" i="7"/>
  <c r="K1212" i="7"/>
  <c r="L1213" i="7"/>
  <c r="K1213" i="7" s="1"/>
  <c r="P1214" i="7" s="1"/>
  <c r="L1214" i="7"/>
  <c r="K1214" i="7"/>
  <c r="L1215" i="7"/>
  <c r="K1215" i="7"/>
  <c r="L1216" i="7"/>
  <c r="K1216" i="7"/>
  <c r="P1216" i="7" s="1"/>
  <c r="L1217" i="7"/>
  <c r="K1217" i="7"/>
  <c r="L1218" i="7"/>
  <c r="K1218" i="7" s="1"/>
  <c r="P1218" i="7" s="1"/>
  <c r="L1219" i="7"/>
  <c r="K1219" i="7"/>
  <c r="P1220" i="7" s="1"/>
  <c r="L1220" i="7"/>
  <c r="K1220" i="7"/>
  <c r="L1221" i="7"/>
  <c r="K1221" i="7" s="1"/>
  <c r="P1222" i="7" s="1"/>
  <c r="L1222" i="7"/>
  <c r="K1222" i="7"/>
  <c r="L1223" i="7"/>
  <c r="K1223" i="7"/>
  <c r="L1224" i="7"/>
  <c r="K1224" i="7"/>
  <c r="P1224" i="7" s="1"/>
  <c r="L1225" i="7"/>
  <c r="K1225" i="7"/>
  <c r="L1226" i="7"/>
  <c r="K1226" i="7" s="1"/>
  <c r="P1226" i="7" s="1"/>
  <c r="L1227" i="7"/>
  <c r="K1227" i="7"/>
  <c r="P1228" i="7" s="1"/>
  <c r="L1228" i="7"/>
  <c r="K1228" i="7"/>
  <c r="L1229" i="7"/>
  <c r="K1229" i="7" s="1"/>
  <c r="P1230" i="7" s="1"/>
  <c r="L1230" i="7"/>
  <c r="K1230" i="7"/>
  <c r="L1231" i="7"/>
  <c r="K1231" i="7"/>
  <c r="L1232" i="7"/>
  <c r="K1232" i="7"/>
  <c r="P1232" i="7" s="1"/>
  <c r="L1233" i="7"/>
  <c r="K1233" i="7"/>
  <c r="L1234" i="7"/>
  <c r="K1234" i="7" s="1"/>
  <c r="P1234" i="7" s="1"/>
  <c r="L1235" i="7"/>
  <c r="K1235" i="7"/>
  <c r="P1236" i="7" s="1"/>
  <c r="L1236" i="7"/>
  <c r="K1236" i="7"/>
  <c r="L1237" i="7"/>
  <c r="K1237" i="7" s="1"/>
  <c r="P1238" i="7" s="1"/>
  <c r="L1238" i="7"/>
  <c r="K1238" i="7"/>
  <c r="L1239" i="7"/>
  <c r="K1239" i="7"/>
  <c r="L1240" i="7"/>
  <c r="K1240" i="7"/>
  <c r="P1240" i="7" s="1"/>
  <c r="L1241" i="7"/>
  <c r="K1241" i="7"/>
  <c r="L1242" i="7"/>
  <c r="K1242" i="7" s="1"/>
  <c r="P1242" i="7" s="1"/>
  <c r="L1243" i="7"/>
  <c r="K1243" i="7"/>
  <c r="P1244" i="7" s="1"/>
  <c r="L1244" i="7"/>
  <c r="K1244" i="7"/>
  <c r="L1245" i="7"/>
  <c r="K1245" i="7" s="1"/>
  <c r="P1246" i="7" s="1"/>
  <c r="L1246" i="7"/>
  <c r="K1246" i="7"/>
  <c r="L1247" i="7"/>
  <c r="K1247" i="7"/>
  <c r="L1248" i="7"/>
  <c r="K1248" i="7"/>
  <c r="P1248" i="7" s="1"/>
  <c r="L1249" i="7"/>
  <c r="K1249" i="7"/>
  <c r="L1250" i="7"/>
  <c r="K1250" i="7" s="1"/>
  <c r="P1250" i="7" s="1"/>
  <c r="L1251" i="7"/>
  <c r="K1251" i="7"/>
  <c r="P1252" i="7" s="1"/>
  <c r="L1252" i="7"/>
  <c r="K1252" i="7"/>
  <c r="L1253" i="7"/>
  <c r="K1253" i="7" s="1"/>
  <c r="P1254" i="7" s="1"/>
  <c r="L1254" i="7"/>
  <c r="K1254" i="7"/>
  <c r="L1255" i="7"/>
  <c r="K1255" i="7"/>
  <c r="L1256" i="7"/>
  <c r="K1256" i="7"/>
  <c r="P1256" i="7" s="1"/>
  <c r="L1257" i="7"/>
  <c r="K1257" i="7"/>
  <c r="L1258" i="7"/>
  <c r="K1258" i="7" s="1"/>
  <c r="P1258" i="7" s="1"/>
  <c r="L1259" i="7"/>
  <c r="K1259" i="7"/>
  <c r="P1260" i="7" s="1"/>
  <c r="L1260" i="7"/>
  <c r="K1260" i="7"/>
  <c r="L1261" i="7"/>
  <c r="K1261" i="7" s="1"/>
  <c r="P1262" i="7" s="1"/>
  <c r="L1262" i="7"/>
  <c r="K1262" i="7"/>
  <c r="L1263" i="7"/>
  <c r="K1263" i="7"/>
  <c r="L1264" i="7"/>
  <c r="K1264" i="7"/>
  <c r="P1264" i="7" s="1"/>
  <c r="L1265" i="7"/>
  <c r="K1265" i="7"/>
  <c r="L1266" i="7"/>
  <c r="K1266" i="7" s="1"/>
  <c r="P1266" i="7" s="1"/>
  <c r="L1267" i="7"/>
  <c r="K1267" i="7"/>
  <c r="P1268" i="7" s="1"/>
  <c r="L1268" i="7"/>
  <c r="K1268" i="7"/>
  <c r="L1269" i="7"/>
  <c r="K1269" i="7" s="1"/>
  <c r="P1270" i="7" s="1"/>
  <c r="L1270" i="7"/>
  <c r="K1270" i="7"/>
  <c r="L1271" i="7"/>
  <c r="K1271" i="7"/>
  <c r="L1272" i="7"/>
  <c r="K1272" i="7"/>
  <c r="P1272" i="7" s="1"/>
  <c r="L1273" i="7"/>
  <c r="K1273" i="7"/>
  <c r="L1274" i="7"/>
  <c r="K1274" i="7" s="1"/>
  <c r="P1274" i="7" s="1"/>
  <c r="L1275" i="7"/>
  <c r="K1275" i="7"/>
  <c r="P1276" i="7" s="1"/>
  <c r="L1276" i="7"/>
  <c r="K1276" i="7"/>
  <c r="L1277" i="7"/>
  <c r="K1277" i="7" s="1"/>
  <c r="P1278" i="7" s="1"/>
  <c r="L1278" i="7"/>
  <c r="K1278" i="7"/>
  <c r="L1279" i="7"/>
  <c r="K1279" i="7"/>
  <c r="L1280" i="7"/>
  <c r="K1280" i="7"/>
  <c r="P1280" i="7" s="1"/>
  <c r="L1281" i="7"/>
  <c r="K1281" i="7"/>
  <c r="L1282" i="7"/>
  <c r="K1282" i="7" s="1"/>
  <c r="P1282" i="7" s="1"/>
  <c r="L1283" i="7"/>
  <c r="K1283" i="7"/>
  <c r="P1284" i="7" s="1"/>
  <c r="L1284" i="7"/>
  <c r="K1284" i="7"/>
  <c r="L1285" i="7"/>
  <c r="K1285" i="7" s="1"/>
  <c r="P1286" i="7" s="1"/>
  <c r="L1286" i="7"/>
  <c r="K1286" i="7"/>
  <c r="L1287" i="7"/>
  <c r="K1287" i="7"/>
  <c r="L1288" i="7"/>
  <c r="K1288" i="7"/>
  <c r="P1288" i="7" s="1"/>
  <c r="L1289" i="7"/>
  <c r="K1289" i="7"/>
  <c r="L1290" i="7"/>
  <c r="K1290" i="7" s="1"/>
  <c r="P1290" i="7" s="1"/>
  <c r="L1291" i="7"/>
  <c r="K1291" i="7"/>
  <c r="P1292" i="7" s="1"/>
  <c r="L1292" i="7"/>
  <c r="K1292" i="7"/>
  <c r="L1293" i="7"/>
  <c r="K1293" i="7" s="1"/>
  <c r="P1294" i="7" s="1"/>
  <c r="L1294" i="7"/>
  <c r="K1294" i="7"/>
  <c r="L1295" i="7"/>
  <c r="K1295" i="7"/>
  <c r="L1296" i="7"/>
  <c r="K1296" i="7"/>
  <c r="P1296" i="7" s="1"/>
  <c r="L1297" i="7"/>
  <c r="K1297" i="7"/>
  <c r="L1298" i="7"/>
  <c r="K1298" i="7" s="1"/>
  <c r="P1298" i="7" s="1"/>
  <c r="L1299" i="7"/>
  <c r="K1299" i="7"/>
  <c r="P1300" i="7" s="1"/>
  <c r="L1300" i="7"/>
  <c r="K1300" i="7"/>
  <c r="L1301" i="7"/>
  <c r="K1301" i="7" s="1"/>
  <c r="P1302" i="7" s="1"/>
  <c r="L1302" i="7"/>
  <c r="K1302" i="7"/>
  <c r="L1303" i="7"/>
  <c r="K1303" i="7"/>
  <c r="L1304" i="7"/>
  <c r="K1304" i="7"/>
  <c r="P1304" i="7" s="1"/>
  <c r="L1305" i="7"/>
  <c r="K1305" i="7"/>
  <c r="L1306" i="7"/>
  <c r="K1306" i="7" s="1"/>
  <c r="P1306" i="7" s="1"/>
  <c r="L1307" i="7"/>
  <c r="K1307" i="7"/>
  <c r="P1308" i="7" s="1"/>
  <c r="L1308" i="7"/>
  <c r="K1308" i="7"/>
  <c r="L1309" i="7"/>
  <c r="K1309" i="7" s="1"/>
  <c r="P1310" i="7" s="1"/>
  <c r="L1310" i="7"/>
  <c r="K1310" i="7"/>
  <c r="L1311" i="7"/>
  <c r="K1311" i="7"/>
  <c r="L1312" i="7"/>
  <c r="K1312" i="7"/>
  <c r="P1312" i="7" s="1"/>
  <c r="L1313" i="7"/>
  <c r="K1313" i="7"/>
  <c r="L1314" i="7"/>
  <c r="K1314" i="7" s="1"/>
  <c r="P1314" i="7" s="1"/>
  <c r="L1315" i="7"/>
  <c r="K1315" i="7"/>
  <c r="P1316" i="7" s="1"/>
  <c r="L1316" i="7"/>
  <c r="K1316" i="7"/>
  <c r="L1317" i="7"/>
  <c r="K1317" i="7" s="1"/>
  <c r="P1318" i="7" s="1"/>
  <c r="L1318" i="7"/>
  <c r="K1318" i="7"/>
  <c r="L1319" i="7"/>
  <c r="K1319" i="7"/>
  <c r="L1320" i="7"/>
  <c r="K1320" i="7"/>
  <c r="P1320" i="7" s="1"/>
  <c r="L1321" i="7"/>
  <c r="K1321" i="7"/>
  <c r="P1321" i="7"/>
  <c r="L1322" i="7"/>
  <c r="K1322" i="7"/>
  <c r="L1323" i="7"/>
  <c r="K1323" i="7"/>
  <c r="P1323" i="7" s="1"/>
  <c r="L1324" i="7"/>
  <c r="K1324" i="7"/>
  <c r="P1324" i="7"/>
  <c r="L1325" i="7"/>
  <c r="K1325" i="7"/>
  <c r="L1326" i="7"/>
  <c r="K1326" i="7"/>
  <c r="P1326" i="7" s="1"/>
  <c r="L1327" i="7"/>
  <c r="K1327" i="7"/>
  <c r="L1328" i="7"/>
  <c r="K1328" i="7" s="1"/>
  <c r="P1328" i="7" s="1"/>
  <c r="L1329" i="7"/>
  <c r="K1329" i="7"/>
  <c r="P1329" i="7" s="1"/>
  <c r="L1330" i="7"/>
  <c r="K1330" i="7"/>
  <c r="L1331" i="7"/>
  <c r="K1331" i="7" s="1"/>
  <c r="P1331" i="7" s="1"/>
  <c r="L1332" i="7"/>
  <c r="K1332" i="7"/>
  <c r="L1333" i="7"/>
  <c r="K1333" i="7"/>
  <c r="L1334" i="7"/>
  <c r="K1334" i="7" s="1"/>
  <c r="P1334" i="7" s="1"/>
  <c r="L1335" i="7"/>
  <c r="K1335" i="7"/>
  <c r="P1336" i="7" s="1"/>
  <c r="L1336" i="7"/>
  <c r="K1336" i="7"/>
  <c r="L1337" i="7"/>
  <c r="K1337" i="7" s="1"/>
  <c r="P1337" i="7" s="1"/>
  <c r="L1338" i="7"/>
  <c r="K1338" i="7"/>
  <c r="P1339" i="7" s="1"/>
  <c r="L1339" i="7"/>
  <c r="K1339" i="7"/>
  <c r="L1340" i="7"/>
  <c r="K1340" i="7" s="1"/>
  <c r="P1340" i="7" s="1"/>
  <c r="L1341" i="7"/>
  <c r="K1341" i="7"/>
  <c r="P1342" i="7" s="1"/>
  <c r="L1342" i="7"/>
  <c r="K1342" i="7"/>
  <c r="L1343" i="7"/>
  <c r="K1343" i="7" s="1"/>
  <c r="P1344" i="7" s="1"/>
  <c r="L1344" i="7"/>
  <c r="K1344" i="7"/>
  <c r="L1345" i="7"/>
  <c r="K1345" i="7"/>
  <c r="P1345" i="7"/>
  <c r="L1346" i="7"/>
  <c r="K1346" i="7" s="1"/>
  <c r="P1347" i="7" s="1"/>
  <c r="L1347" i="7"/>
  <c r="K1347" i="7"/>
  <c r="L1348" i="7"/>
  <c r="K1348" i="7"/>
  <c r="P1348" i="7"/>
  <c r="L1349" i="7"/>
  <c r="K1349" i="7" s="1"/>
  <c r="P1350" i="7" s="1"/>
  <c r="L1350" i="7"/>
  <c r="K1350" i="7"/>
  <c r="L1351" i="7"/>
  <c r="K1351" i="7"/>
  <c r="L1352" i="7"/>
  <c r="K1352" i="7"/>
  <c r="P1352" i="7" s="1"/>
  <c r="L1353" i="7"/>
  <c r="K1353" i="7"/>
  <c r="P1353" i="7"/>
  <c r="L1354" i="7"/>
  <c r="K1354" i="7"/>
  <c r="L1355" i="7"/>
  <c r="K1355" i="7"/>
  <c r="P1355" i="7" s="1"/>
  <c r="L1356" i="7"/>
  <c r="K1356" i="7"/>
  <c r="P1356" i="7"/>
  <c r="L1357" i="7"/>
  <c r="K1357" i="7"/>
  <c r="P1357" i="7"/>
  <c r="L1358" i="7"/>
  <c r="K1358" i="7" s="1"/>
  <c r="P1358" i="7" s="1"/>
  <c r="L1359" i="7"/>
  <c r="K1359" i="7"/>
  <c r="L1360" i="7"/>
  <c r="K1360" i="7"/>
  <c r="P1360" i="7"/>
  <c r="L1361" i="7"/>
  <c r="K1361" i="7"/>
  <c r="P1361" i="7"/>
  <c r="L1362" i="7"/>
  <c r="K1362" i="7" s="1"/>
  <c r="P1362" i="7" s="1"/>
  <c r="L1363" i="7"/>
  <c r="K1363" i="7"/>
  <c r="L1364" i="7"/>
  <c r="K1364" i="7"/>
  <c r="P1364" i="7"/>
  <c r="L1365" i="7"/>
  <c r="K1365" i="7"/>
  <c r="P1365" i="7"/>
  <c r="L1366" i="7"/>
  <c r="K1366" i="7" s="1"/>
  <c r="P1366" i="7" s="1"/>
  <c r="L1367" i="7"/>
  <c r="K1367" i="7"/>
  <c r="P1367" i="7" s="1"/>
  <c r="L1368" i="7"/>
  <c r="K1368" i="7"/>
  <c r="P1368" i="7"/>
  <c r="L1369" i="7"/>
  <c r="K1369" i="7"/>
  <c r="P1369" i="7"/>
  <c r="L1370" i="7"/>
  <c r="K1370" i="7" s="1"/>
  <c r="P1370" i="7" s="1"/>
  <c r="L1371" i="7"/>
  <c r="K1371" i="7"/>
  <c r="P1371" i="7" s="1"/>
  <c r="L1372" i="7"/>
  <c r="K1372" i="7"/>
  <c r="P1372" i="7"/>
  <c r="L1373" i="7"/>
  <c r="K1373" i="7"/>
  <c r="P1373" i="7"/>
  <c r="L1374" i="7"/>
  <c r="K1374" i="7" s="1"/>
  <c r="P1374" i="7" s="1"/>
  <c r="L1375" i="7"/>
  <c r="K1375" i="7"/>
  <c r="P1376" i="7" s="1"/>
  <c r="L1376" i="7"/>
  <c r="K1376" i="7"/>
  <c r="L1377" i="7"/>
  <c r="K1377" i="7" s="1"/>
  <c r="P1377" i="7" s="1"/>
  <c r="L1378" i="7"/>
  <c r="K1378" i="7"/>
  <c r="L1379" i="7"/>
  <c r="K1379" i="7"/>
  <c r="L1380" i="7"/>
  <c r="K1380" i="7" s="1"/>
  <c r="P1380" i="7" s="1"/>
  <c r="L1381" i="7"/>
  <c r="K1381" i="7"/>
  <c r="P1381" i="7" s="1"/>
  <c r="L1382" i="7"/>
  <c r="K1382" i="7"/>
  <c r="P1382" i="7"/>
  <c r="L1383" i="7"/>
  <c r="K1383" i="7"/>
  <c r="L1384" i="7"/>
  <c r="K1384" i="7"/>
  <c r="P1384" i="7" s="1"/>
  <c r="L1385" i="7"/>
  <c r="K1385" i="7"/>
  <c r="P1385" i="7"/>
  <c r="L1386" i="7"/>
  <c r="K1386" i="7"/>
  <c r="P1386" i="7"/>
  <c r="L1387" i="7"/>
  <c r="K1387" i="7" s="1"/>
  <c r="P1388" i="7" s="1"/>
  <c r="L1388" i="7"/>
  <c r="K1388" i="7"/>
  <c r="L1389" i="7"/>
  <c r="K1389" i="7"/>
  <c r="P1389" i="7"/>
  <c r="L1390" i="7"/>
  <c r="K1390" i="7" s="1"/>
  <c r="P1390" i="7" s="1"/>
  <c r="L1391" i="7"/>
  <c r="K1391" i="7"/>
  <c r="P1392" i="7" s="1"/>
  <c r="L1392" i="7"/>
  <c r="K1392" i="7"/>
  <c r="L1393" i="7"/>
  <c r="K1393" i="7" s="1"/>
  <c r="P1393" i="7" s="1"/>
  <c r="L1394" i="7"/>
  <c r="K1394" i="7"/>
  <c r="L1395" i="7"/>
  <c r="K1395" i="7"/>
  <c r="L1396" i="7"/>
  <c r="K1396" i="7" s="1"/>
  <c r="P1396" i="7" s="1"/>
  <c r="L1397" i="7"/>
  <c r="K1397" i="7"/>
  <c r="L1398" i="7"/>
  <c r="K1398" i="7"/>
  <c r="P1398" i="7"/>
  <c r="L1399" i="7"/>
  <c r="K1399" i="7"/>
  <c r="L1400" i="7"/>
  <c r="K1400" i="7"/>
  <c r="P1400" i="7" s="1"/>
  <c r="L1401" i="7"/>
  <c r="K1401" i="7"/>
  <c r="P1401" i="7"/>
  <c r="L1402" i="7"/>
  <c r="K1402" i="7"/>
  <c r="P1402" i="7"/>
  <c r="L1403" i="7"/>
  <c r="K1403" i="7" s="1"/>
  <c r="P1404" i="7" s="1"/>
  <c r="L1404" i="7"/>
  <c r="K1404" i="7"/>
  <c r="L1405" i="7"/>
  <c r="K1405" i="7"/>
  <c r="P1405" i="7"/>
  <c r="L1406" i="7"/>
  <c r="K1406" i="7" s="1"/>
  <c r="P1406" i="7" s="1"/>
  <c r="L1407" i="7"/>
  <c r="K1407" i="7"/>
  <c r="P1408" i="7" s="1"/>
  <c r="L1408" i="7"/>
  <c r="K1408" i="7"/>
  <c r="L1409" i="7"/>
  <c r="K1409" i="7" s="1"/>
  <c r="P1409" i="7" s="1"/>
  <c r="L1410" i="7"/>
  <c r="K1410" i="7"/>
  <c r="L1411" i="7"/>
  <c r="K1411" i="7"/>
  <c r="L1412" i="7"/>
  <c r="K1412" i="7" s="1"/>
  <c r="P1412" i="7" s="1"/>
  <c r="L1413" i="7"/>
  <c r="K1413" i="7"/>
  <c r="L1414" i="7"/>
  <c r="K1414" i="7"/>
  <c r="P1414" i="7"/>
  <c r="L1415" i="7"/>
  <c r="K1415" i="7"/>
  <c r="L1416" i="7"/>
  <c r="K1416" i="7"/>
  <c r="P1416" i="7" s="1"/>
  <c r="L1417" i="7"/>
  <c r="K1417" i="7"/>
  <c r="P1417" i="7"/>
  <c r="L1418" i="7"/>
  <c r="K1418" i="7"/>
  <c r="P1418" i="7"/>
  <c r="L1419" i="7"/>
  <c r="K1419" i="7" s="1"/>
  <c r="P1420" i="7" s="1"/>
  <c r="L1420" i="7"/>
  <c r="K1420" i="7"/>
  <c r="L1421" i="7"/>
  <c r="K1421" i="7"/>
  <c r="P1421" i="7"/>
  <c r="L1422" i="7"/>
  <c r="K1422" i="7" s="1"/>
  <c r="P1422" i="7" s="1"/>
  <c r="L1423" i="7"/>
  <c r="K1423" i="7"/>
  <c r="P1424" i="7" s="1"/>
  <c r="L1424" i="7"/>
  <c r="K1424" i="7"/>
  <c r="L1425" i="7"/>
  <c r="K1425" i="7" s="1"/>
  <c r="P1425" i="7" s="1"/>
  <c r="L1426" i="7"/>
  <c r="K1426" i="7"/>
  <c r="L1427" i="7"/>
  <c r="K1427" i="7"/>
  <c r="L1428" i="7"/>
  <c r="K1428" i="7" s="1"/>
  <c r="P1428" i="7" s="1"/>
  <c r="L1429" i="7"/>
  <c r="K1429" i="7"/>
  <c r="L1430" i="7"/>
  <c r="K1430" i="7"/>
  <c r="P1430" i="7"/>
  <c r="L1431" i="7"/>
  <c r="K1431" i="7"/>
  <c r="L1432" i="7"/>
  <c r="K1432" i="7"/>
  <c r="P1432" i="7" s="1"/>
  <c r="L1433" i="7"/>
  <c r="K1433" i="7"/>
  <c r="P1433" i="7"/>
  <c r="L1434" i="7"/>
  <c r="K1434" i="7"/>
  <c r="P1434" i="7"/>
  <c r="L1435" i="7"/>
  <c r="K1435" i="7" s="1"/>
  <c r="P1436" i="7" s="1"/>
  <c r="L1436" i="7"/>
  <c r="K1436" i="7"/>
  <c r="L1437" i="7"/>
  <c r="K1437" i="7"/>
  <c r="P1437" i="7"/>
  <c r="L1438" i="7"/>
  <c r="K1438" i="7" s="1"/>
  <c r="P1438" i="7" s="1"/>
  <c r="L1439" i="7"/>
  <c r="K1439" i="7"/>
  <c r="P1440" i="7" s="1"/>
  <c r="L1440" i="7"/>
  <c r="K1440" i="7"/>
  <c r="L1441" i="7"/>
  <c r="K1441" i="7" s="1"/>
  <c r="P1441" i="7" s="1"/>
  <c r="L1442" i="7"/>
  <c r="K1442" i="7"/>
  <c r="L1443" i="7"/>
  <c r="K1443" i="7"/>
  <c r="L1444" i="7"/>
  <c r="K1444" i="7" s="1"/>
  <c r="P1444" i="7" s="1"/>
  <c r="L1445" i="7"/>
  <c r="K1445" i="7"/>
  <c r="L1446" i="7"/>
  <c r="K1446" i="7"/>
  <c r="P1446" i="7"/>
  <c r="L1447" i="7"/>
  <c r="K1447" i="7"/>
  <c r="L1448" i="7"/>
  <c r="K1448" i="7"/>
  <c r="P1448" i="7" s="1"/>
  <c r="L1449" i="7"/>
  <c r="K1449" i="7"/>
  <c r="P1449" i="7"/>
  <c r="L1450" i="7"/>
  <c r="K1450" i="7"/>
  <c r="P1450" i="7"/>
  <c r="L1451" i="7"/>
  <c r="K1451" i="7" s="1"/>
  <c r="P1452" i="7" s="1"/>
  <c r="L1452" i="7"/>
  <c r="K1452" i="7"/>
  <c r="L1453" i="7"/>
  <c r="K1453" i="7"/>
  <c r="P1453" i="7"/>
  <c r="L1454" i="7"/>
  <c r="K1454" i="7" s="1"/>
  <c r="P1454" i="7" s="1"/>
  <c r="L1455" i="7"/>
  <c r="K1455" i="7"/>
  <c r="P1456" i="7" s="1"/>
  <c r="L1456" i="7"/>
  <c r="K1456" i="7"/>
  <c r="L1457" i="7"/>
  <c r="K1457" i="7" s="1"/>
  <c r="P1457" i="7" s="1"/>
  <c r="L1458" i="7"/>
  <c r="K1458" i="7"/>
  <c r="L1459" i="7"/>
  <c r="K1459" i="7"/>
  <c r="L1460" i="7"/>
  <c r="K1460" i="7" s="1"/>
  <c r="P1460" i="7" s="1"/>
  <c r="L1461" i="7"/>
  <c r="K1461" i="7"/>
  <c r="L1462" i="7"/>
  <c r="K1462" i="7"/>
  <c r="P1462" i="7"/>
  <c r="L1463" i="7"/>
  <c r="K1463" i="7"/>
  <c r="L1464" i="7"/>
  <c r="K1464" i="7"/>
  <c r="P1464" i="7" s="1"/>
  <c r="L1465" i="7"/>
  <c r="K1465" i="7"/>
  <c r="P1465" i="7"/>
  <c r="L1466" i="7"/>
  <c r="K1466" i="7"/>
  <c r="P1466" i="7"/>
  <c r="L1467" i="7"/>
  <c r="K1467" i="7" s="1"/>
  <c r="P1468" i="7" s="1"/>
  <c r="L1468" i="7"/>
  <c r="K1468" i="7"/>
  <c r="L1469" i="7"/>
  <c r="K1469" i="7"/>
  <c r="P1469" i="7"/>
  <c r="L1470" i="7"/>
  <c r="K1470" i="7" s="1"/>
  <c r="P1470" i="7" s="1"/>
  <c r="L1471" i="7"/>
  <c r="K1471" i="7"/>
  <c r="P1472" i="7" s="1"/>
  <c r="L1472" i="7"/>
  <c r="K1472" i="7"/>
  <c r="L1473" i="7"/>
  <c r="K1473" i="7" s="1"/>
  <c r="P1473" i="7" s="1"/>
  <c r="L1474" i="7"/>
  <c r="K1474" i="7"/>
  <c r="L1475" i="7"/>
  <c r="K1475" i="7"/>
  <c r="L1476" i="7"/>
  <c r="K1476" i="7" s="1"/>
  <c r="P1476" i="7" s="1"/>
  <c r="L1477" i="7"/>
  <c r="K1477" i="7"/>
  <c r="L1478" i="7"/>
  <c r="K1478" i="7"/>
  <c r="P1478" i="7"/>
  <c r="L1479" i="7"/>
  <c r="K1479" i="7"/>
  <c r="L1480" i="7"/>
  <c r="K1480" i="7"/>
  <c r="P1480" i="7" s="1"/>
  <c r="L1481" i="7"/>
  <c r="K1481" i="7"/>
  <c r="P1481" i="7"/>
  <c r="L1482" i="7"/>
  <c r="K1482" i="7"/>
  <c r="P1482" i="7"/>
  <c r="L1483" i="7"/>
  <c r="K1483" i="7" s="1"/>
  <c r="P1484" i="7" s="1"/>
  <c r="L1484" i="7"/>
  <c r="K1484" i="7"/>
  <c r="L1485" i="7"/>
  <c r="K1485" i="7"/>
  <c r="P1485" i="7"/>
  <c r="L1486" i="7"/>
  <c r="K1486" i="7" s="1"/>
  <c r="P1486" i="7" s="1"/>
  <c r="L1487" i="7"/>
  <c r="K1487" i="7"/>
  <c r="P1488" i="7" s="1"/>
  <c r="L1488" i="7"/>
  <c r="K1488" i="7"/>
  <c r="L1489" i="7"/>
  <c r="K1489" i="7" s="1"/>
  <c r="P1489" i="7" s="1"/>
  <c r="L1490" i="7"/>
  <c r="K1490" i="7"/>
  <c r="L1491" i="7"/>
  <c r="K1491" i="7"/>
  <c r="L1492" i="7"/>
  <c r="K1492" i="7" s="1"/>
  <c r="P1492" i="7" s="1"/>
  <c r="L1493" i="7"/>
  <c r="K1493" i="7"/>
  <c r="L1494" i="7"/>
  <c r="K1494" i="7"/>
  <c r="P1494" i="7"/>
  <c r="L1495" i="7"/>
  <c r="K1495" i="7"/>
  <c r="L1496" i="7"/>
  <c r="K1496" i="7"/>
  <c r="P1496" i="7" s="1"/>
  <c r="L1497" i="7"/>
  <c r="K1497" i="7"/>
  <c r="P1497" i="7"/>
  <c r="L1498" i="7"/>
  <c r="K1498" i="7"/>
  <c r="P1498" i="7"/>
  <c r="L1499" i="7"/>
  <c r="K1499" i="7" s="1"/>
  <c r="P1500" i="7" s="1"/>
  <c r="L1500" i="7"/>
  <c r="K1500" i="7"/>
  <c r="L1501" i="7"/>
  <c r="K1501" i="7"/>
  <c r="P1501" i="7"/>
  <c r="L1502" i="7"/>
  <c r="K1502" i="7" s="1"/>
  <c r="P1502" i="7" s="1"/>
  <c r="L1503" i="7"/>
  <c r="K1503" i="7"/>
  <c r="P1504" i="7" s="1"/>
  <c r="L1504" i="7"/>
  <c r="K1504" i="7"/>
  <c r="L1505" i="7"/>
  <c r="K1505" i="7" s="1"/>
  <c r="P1505" i="7" s="1"/>
  <c r="L1506" i="7"/>
  <c r="K1506" i="7"/>
  <c r="L1507" i="7"/>
  <c r="K1507" i="7"/>
  <c r="L1508" i="7"/>
  <c r="K1508" i="7" s="1"/>
  <c r="P1508" i="7" s="1"/>
  <c r="L1509" i="7"/>
  <c r="K1509" i="7"/>
  <c r="L1510" i="7"/>
  <c r="K1510" i="7"/>
  <c r="P1510" i="7"/>
  <c r="L1511" i="7"/>
  <c r="K1511" i="7"/>
  <c r="L1512" i="7"/>
  <c r="K1512" i="7"/>
  <c r="P1512" i="7" s="1"/>
  <c r="L1513" i="7"/>
  <c r="K1513" i="7"/>
  <c r="P1513" i="7"/>
  <c r="L1514" i="7"/>
  <c r="K1514" i="7"/>
  <c r="P1514" i="7"/>
  <c r="L1515" i="7"/>
  <c r="K1515" i="7" s="1"/>
  <c r="P1516" i="7" s="1"/>
  <c r="L1516" i="7"/>
  <c r="K1516" i="7"/>
  <c r="L1517" i="7"/>
  <c r="K1517" i="7"/>
  <c r="P1517" i="7"/>
  <c r="L1518" i="7"/>
  <c r="K1518" i="7" s="1"/>
  <c r="P1518" i="7" s="1"/>
  <c r="L1519" i="7"/>
  <c r="K1519" i="7"/>
  <c r="P1520" i="7" s="1"/>
  <c r="L1520" i="7"/>
  <c r="K1520" i="7"/>
  <c r="L1521" i="7"/>
  <c r="K1521" i="7" s="1"/>
  <c r="P1521" i="7" s="1"/>
  <c r="L1522" i="7"/>
  <c r="K1522" i="7"/>
  <c r="L1523" i="7"/>
  <c r="K1523" i="7"/>
  <c r="L1524" i="7"/>
  <c r="K1524" i="7" s="1"/>
  <c r="P1524" i="7" s="1"/>
  <c r="L1525" i="7"/>
  <c r="K1525" i="7"/>
  <c r="L1526" i="7"/>
  <c r="K1526" i="7"/>
  <c r="P1526" i="7"/>
  <c r="L1527" i="7"/>
  <c r="K1527" i="7"/>
  <c r="L1528" i="7"/>
  <c r="K1528" i="7"/>
  <c r="P1528" i="7" s="1"/>
  <c r="L1529" i="7"/>
  <c r="K1529" i="7"/>
  <c r="P1529" i="7"/>
  <c r="L1530" i="7"/>
  <c r="K1530" i="7"/>
  <c r="P1530" i="7"/>
  <c r="L1531" i="7"/>
  <c r="K1531" i="7" s="1"/>
  <c r="P1532" i="7" s="1"/>
  <c r="L1532" i="7"/>
  <c r="K1532" i="7"/>
  <c r="L1533" i="7"/>
  <c r="K1533" i="7"/>
  <c r="P1533" i="7"/>
  <c r="L1534" i="7"/>
  <c r="K1534" i="7" s="1"/>
  <c r="P1534" i="7" s="1"/>
  <c r="L1535" i="7"/>
  <c r="K1535" i="7"/>
  <c r="P1536" i="7" s="1"/>
  <c r="L1536" i="7"/>
  <c r="K1536" i="7"/>
  <c r="L1537" i="7"/>
  <c r="K1537" i="7" s="1"/>
  <c r="P1537" i="7" s="1"/>
  <c r="L1538" i="7"/>
  <c r="K1538" i="7"/>
  <c r="L1539" i="7"/>
  <c r="K1539" i="7"/>
  <c r="L1540" i="7"/>
  <c r="K1540" i="7" s="1"/>
  <c r="P1540" i="7" s="1"/>
  <c r="L1541" i="7"/>
  <c r="K1541" i="7"/>
  <c r="L1542" i="7"/>
  <c r="K1542" i="7"/>
  <c r="P1542" i="7"/>
  <c r="L1543" i="7"/>
  <c r="K1543" i="7"/>
  <c r="L1544" i="7"/>
  <c r="K1544" i="7"/>
  <c r="P1544" i="7" s="1"/>
  <c r="L1545" i="7"/>
  <c r="K1545" i="7"/>
  <c r="P1545" i="7"/>
  <c r="L1546" i="7"/>
  <c r="K1546" i="7"/>
  <c r="P1546" i="7"/>
  <c r="L1547" i="7"/>
  <c r="K1547" i="7" s="1"/>
  <c r="P1548" i="7" s="1"/>
  <c r="L1548" i="7"/>
  <c r="K1548" i="7"/>
  <c r="L1549" i="7"/>
  <c r="K1549" i="7"/>
  <c r="P1549" i="7"/>
  <c r="L1550" i="7"/>
  <c r="K1550" i="7" s="1"/>
  <c r="P1550" i="7" s="1"/>
  <c r="L1551" i="7"/>
  <c r="K1551" i="7"/>
  <c r="P1552" i="7" s="1"/>
  <c r="L1552" i="7"/>
  <c r="K1552" i="7"/>
  <c r="L1553" i="7"/>
  <c r="K1553" i="7" s="1"/>
  <c r="P1553" i="7" s="1"/>
  <c r="L1554" i="7"/>
  <c r="K1554" i="7"/>
  <c r="L1555" i="7"/>
  <c r="K1555" i="7"/>
  <c r="L1556" i="7"/>
  <c r="K1556" i="7" s="1"/>
  <c r="P1556" i="7" s="1"/>
  <c r="L1557" i="7"/>
  <c r="K1557" i="7"/>
  <c r="L1558" i="7"/>
  <c r="K1558" i="7"/>
  <c r="P1558" i="7"/>
  <c r="L1559" i="7"/>
  <c r="K1559" i="7"/>
  <c r="L1560" i="7"/>
  <c r="K1560" i="7"/>
  <c r="P1560" i="7" s="1"/>
  <c r="L1561" i="7"/>
  <c r="K1561" i="7"/>
  <c r="P1561" i="7"/>
  <c r="L1562" i="7"/>
  <c r="K1562" i="7"/>
  <c r="P1562" i="7"/>
  <c r="L1563" i="7"/>
  <c r="K1563" i="7" s="1"/>
  <c r="P1564" i="7" s="1"/>
  <c r="L1564" i="7"/>
  <c r="K1564" i="7"/>
  <c r="L1565" i="7"/>
  <c r="K1565" i="7"/>
  <c r="P1565" i="7"/>
  <c r="L1566" i="7"/>
  <c r="K1566" i="7" s="1"/>
  <c r="P1566" i="7" s="1"/>
  <c r="L1567" i="7"/>
  <c r="K1567" i="7"/>
  <c r="P1568" i="7" s="1"/>
  <c r="L1568" i="7"/>
  <c r="K1568" i="7"/>
  <c r="L1569" i="7"/>
  <c r="K1569" i="7" s="1"/>
  <c r="P1569" i="7" s="1"/>
  <c r="L1570" i="7"/>
  <c r="K1570" i="7"/>
  <c r="L1571" i="7"/>
  <c r="K1571" i="7"/>
  <c r="L1572" i="7"/>
  <c r="K1572" i="7" s="1"/>
  <c r="P1572" i="7" s="1"/>
  <c r="L1573" i="7"/>
  <c r="K1573" i="7"/>
  <c r="L1574" i="7"/>
  <c r="K1574" i="7"/>
  <c r="P1574" i="7"/>
  <c r="L1575" i="7"/>
  <c r="K1575" i="7"/>
  <c r="L1576" i="7"/>
  <c r="K1576" i="7"/>
  <c r="P1576" i="7" s="1"/>
  <c r="L1577" i="7"/>
  <c r="K1577" i="7"/>
  <c r="P1577" i="7"/>
  <c r="L1578" i="7"/>
  <c r="K1578" i="7"/>
  <c r="P1578" i="7"/>
  <c r="L1579" i="7"/>
  <c r="K1579" i="7" s="1"/>
  <c r="P1580" i="7" s="1"/>
  <c r="L1580" i="7"/>
  <c r="K1580" i="7"/>
  <c r="L1581" i="7"/>
  <c r="K1581" i="7"/>
  <c r="P1581" i="7"/>
  <c r="L1582" i="7"/>
  <c r="K1582" i="7" s="1"/>
  <c r="P1582" i="7" s="1"/>
  <c r="L1583" i="7"/>
  <c r="K1583" i="7"/>
  <c r="P1584" i="7" s="1"/>
  <c r="L1584" i="7"/>
  <c r="K1584" i="7"/>
  <c r="L1585" i="7"/>
  <c r="K1585" i="7" s="1"/>
  <c r="P1585" i="7" s="1"/>
  <c r="L1586" i="7"/>
  <c r="K1586" i="7"/>
  <c r="L1587" i="7"/>
  <c r="K1587" i="7"/>
  <c r="L1588" i="7"/>
  <c r="K1588" i="7" s="1"/>
  <c r="P1588" i="7" s="1"/>
  <c r="L1589" i="7"/>
  <c r="K1589" i="7"/>
  <c r="L1590" i="7"/>
  <c r="K1590" i="7"/>
  <c r="P1590" i="7"/>
  <c r="L1591" i="7"/>
  <c r="K1591" i="7"/>
  <c r="L1592" i="7"/>
  <c r="K1592" i="7"/>
  <c r="P1592" i="7" s="1"/>
  <c r="L1593" i="7"/>
  <c r="K1593" i="7"/>
  <c r="P1593" i="7"/>
  <c r="L1594" i="7"/>
  <c r="K1594" i="7"/>
  <c r="P1594" i="7"/>
  <c r="L1595" i="7"/>
  <c r="K1595" i="7" s="1"/>
  <c r="P1596" i="7" s="1"/>
  <c r="L1596" i="7"/>
  <c r="K1596" i="7"/>
  <c r="L1597" i="7"/>
  <c r="K1597" i="7"/>
  <c r="P1597" i="7"/>
  <c r="L1598" i="7"/>
  <c r="K1598" i="7" s="1"/>
  <c r="P1598" i="7" s="1"/>
  <c r="L1599" i="7"/>
  <c r="K1599" i="7"/>
  <c r="P1600" i="7" s="1"/>
  <c r="L1600" i="7"/>
  <c r="K1600" i="7"/>
  <c r="L1601" i="7"/>
  <c r="K1601" i="7" s="1"/>
  <c r="P1601" i="7" s="1"/>
  <c r="L1602" i="7"/>
  <c r="K1602" i="7"/>
  <c r="L1603" i="7"/>
  <c r="K1603" i="7"/>
  <c r="L1604" i="7"/>
  <c r="K1604" i="7" s="1"/>
  <c r="P1604" i="7" s="1"/>
  <c r="L1605" i="7"/>
  <c r="K1605" i="7"/>
  <c r="L1606" i="7"/>
  <c r="K1606" i="7"/>
  <c r="P1606" i="7"/>
  <c r="L1607" i="7"/>
  <c r="K1607" i="7"/>
  <c r="L1608" i="7"/>
  <c r="K1608" i="7"/>
  <c r="P1608" i="7" s="1"/>
  <c r="L1609" i="7"/>
  <c r="K1609" i="7"/>
  <c r="P1609" i="7"/>
  <c r="L1610" i="7"/>
  <c r="K1610" i="7"/>
  <c r="P1610" i="7"/>
  <c r="L1611" i="7"/>
  <c r="K1611" i="7" s="1"/>
  <c r="P1612" i="7" s="1"/>
  <c r="L1612" i="7"/>
  <c r="K1612" i="7"/>
  <c r="L1613" i="7"/>
  <c r="K1613" i="7"/>
  <c r="P1613" i="7"/>
  <c r="L1614" i="7"/>
  <c r="K1614" i="7" s="1"/>
  <c r="P1614" i="7" s="1"/>
  <c r="L1615" i="7"/>
  <c r="K1615" i="7"/>
  <c r="P1616" i="7" s="1"/>
  <c r="L1616" i="7"/>
  <c r="K1616" i="7"/>
  <c r="L1617" i="7"/>
  <c r="K1617" i="7" s="1"/>
  <c r="P1617" i="7" s="1"/>
  <c r="L1618" i="7"/>
  <c r="K1618" i="7"/>
  <c r="L1619" i="7"/>
  <c r="K1619" i="7"/>
  <c r="L1620" i="7"/>
  <c r="K1620" i="7" s="1"/>
  <c r="P1620" i="7" s="1"/>
  <c r="L1621" i="7"/>
  <c r="K1621" i="7"/>
  <c r="P1621" i="7" s="1"/>
  <c r="L1622" i="7"/>
  <c r="K1622" i="7"/>
  <c r="P1622" i="7"/>
  <c r="L1623" i="7"/>
  <c r="K1623" i="7"/>
  <c r="L1624" i="7"/>
  <c r="K1624" i="7"/>
  <c r="P1624" i="7" s="1"/>
  <c r="L1625" i="7"/>
  <c r="K1625" i="7"/>
  <c r="P1625" i="7" s="1"/>
  <c r="L1626" i="7"/>
  <c r="K1626" i="7"/>
  <c r="P1626" i="7"/>
  <c r="L1627" i="7"/>
  <c r="K1627" i="7" s="1"/>
  <c r="L1628" i="7"/>
  <c r="K1628" i="7"/>
  <c r="P1628" i="7"/>
  <c r="L1629" i="7"/>
  <c r="K1629" i="7"/>
  <c r="P1629" i="7"/>
  <c r="L1630" i="7"/>
  <c r="K1630" i="7" s="1"/>
  <c r="P1630" i="7" s="1"/>
  <c r="L1631" i="7"/>
  <c r="K1631" i="7"/>
  <c r="P1632" i="7" s="1"/>
  <c r="L1632" i="7"/>
  <c r="K1632" i="7"/>
  <c r="L1633" i="7"/>
  <c r="K1633" i="7" s="1"/>
  <c r="P1633" i="7" s="1"/>
  <c r="L1634" i="7"/>
  <c r="K1634" i="7"/>
  <c r="P1634" i="7" s="1"/>
  <c r="L1635" i="7"/>
  <c r="K1635" i="7"/>
  <c r="L1636" i="7"/>
  <c r="K1636" i="7" s="1"/>
  <c r="L1637" i="7"/>
  <c r="K1637" i="7" s="1"/>
  <c r="L1638" i="7"/>
  <c r="K1638" i="7"/>
  <c r="L1639" i="7"/>
  <c r="K1639" i="7"/>
  <c r="L1640" i="7"/>
  <c r="K1640" i="7"/>
  <c r="P1640" i="7" s="1"/>
  <c r="L1641" i="7"/>
  <c r="K1641" i="7"/>
  <c r="P1641" i="7" s="1"/>
  <c r="L1642" i="7"/>
  <c r="K1642" i="7"/>
  <c r="P1642" i="7"/>
  <c r="L1643" i="7"/>
  <c r="K1643" i="7" s="1"/>
  <c r="L1644" i="7"/>
  <c r="K1644" i="7"/>
  <c r="P1644" i="7"/>
  <c r="L1645" i="7"/>
  <c r="K1645" i="7"/>
  <c r="L1646" i="7"/>
  <c r="K1646" i="7"/>
  <c r="P1646" i="7" s="1"/>
  <c r="L1647" i="7"/>
  <c r="K1647" i="7"/>
  <c r="L1648" i="7"/>
  <c r="K1648" i="7" s="1"/>
  <c r="L1649" i="7"/>
  <c r="K1649" i="7" s="1"/>
  <c r="L1650" i="7"/>
  <c r="K1650" i="7"/>
  <c r="L1651" i="7"/>
  <c r="K1651" i="7" s="1"/>
  <c r="L1652" i="7"/>
  <c r="K1652" i="7"/>
  <c r="P1652" i="7"/>
  <c r="L1653" i="7"/>
  <c r="K1653" i="7"/>
  <c r="L1654" i="7"/>
  <c r="K1654" i="7"/>
  <c r="P1654" i="7" s="1"/>
  <c r="L1655" i="7"/>
  <c r="K1655" i="7"/>
  <c r="L1656" i="7"/>
  <c r="K1656" i="7" s="1"/>
  <c r="L1657" i="7"/>
  <c r="K1657" i="7" s="1"/>
  <c r="L1658" i="7"/>
  <c r="K1658" i="7"/>
  <c r="L1659" i="7"/>
  <c r="K1659" i="7" s="1"/>
  <c r="L1660" i="7"/>
  <c r="K1660" i="7"/>
  <c r="P1660" i="7"/>
  <c r="L1661" i="7"/>
  <c r="K1661" i="7"/>
  <c r="L1662" i="7"/>
  <c r="K1662" i="7"/>
  <c r="P1662" i="7" s="1"/>
  <c r="L1663" i="7"/>
  <c r="K1663" i="7"/>
  <c r="L1664" i="7"/>
  <c r="K1664" i="7" s="1"/>
  <c r="L1665" i="7"/>
  <c r="K1665" i="7" s="1"/>
  <c r="L1666" i="7"/>
  <c r="K1666" i="7"/>
  <c r="L1667" i="7"/>
  <c r="K1667" i="7" s="1"/>
  <c r="L1668" i="7"/>
  <c r="K1668" i="7"/>
  <c r="P1668" i="7"/>
  <c r="L1669" i="7"/>
  <c r="K1669" i="7"/>
  <c r="L1670" i="7"/>
  <c r="K1670" i="7"/>
  <c r="P1670" i="7" s="1"/>
  <c r="L1671" i="7"/>
  <c r="K1671" i="7"/>
  <c r="L1672" i="7"/>
  <c r="K1672" i="7" s="1"/>
  <c r="L1673" i="7"/>
  <c r="K1673" i="7" s="1"/>
  <c r="L1674" i="7"/>
  <c r="K1674" i="7"/>
  <c r="L1675" i="7"/>
  <c r="K1675" i="7" s="1"/>
  <c r="L1676" i="7"/>
  <c r="K1676" i="7"/>
  <c r="P1676" i="7"/>
  <c r="L1677" i="7"/>
  <c r="K1677" i="7"/>
  <c r="L1678" i="7"/>
  <c r="K1678" i="7"/>
  <c r="P1678" i="7" s="1"/>
  <c r="L1679" i="7"/>
  <c r="K1679" i="7"/>
  <c r="L1680" i="7"/>
  <c r="K1680" i="7" s="1"/>
  <c r="L1681" i="7"/>
  <c r="K1681" i="7" s="1"/>
  <c r="L1682" i="7"/>
  <c r="K1682" i="7"/>
  <c r="L1683" i="7"/>
  <c r="K1683" i="7" s="1"/>
  <c r="J22" i="7"/>
  <c r="J21" i="7"/>
  <c r="O22" i="7"/>
  <c r="J23" i="7"/>
  <c r="O23" i="7"/>
  <c r="J24" i="7"/>
  <c r="O25" i="7" s="1"/>
  <c r="O24" i="7"/>
  <c r="J25" i="7"/>
  <c r="J26" i="7"/>
  <c r="O27" i="7" s="1"/>
  <c r="J27" i="7"/>
  <c r="J28" i="7"/>
  <c r="O28" i="7"/>
  <c r="J29" i="7"/>
  <c r="J30" i="7"/>
  <c r="O30" i="7"/>
  <c r="J31" i="7"/>
  <c r="O32" i="7" s="1"/>
  <c r="J32" i="7"/>
  <c r="J33" i="7"/>
  <c r="O34" i="7" s="1"/>
  <c r="J34" i="7"/>
  <c r="J35" i="7"/>
  <c r="O36" i="7" s="1"/>
  <c r="O35" i="7"/>
  <c r="J36" i="7"/>
  <c r="J37" i="7"/>
  <c r="J38" i="7"/>
  <c r="J39" i="7"/>
  <c r="J40" i="7"/>
  <c r="O41" i="7" s="1"/>
  <c r="O40" i="7"/>
  <c r="J41" i="7"/>
  <c r="J42" i="7"/>
  <c r="O43" i="7" s="1"/>
  <c r="J43" i="7"/>
  <c r="J44" i="7"/>
  <c r="O44" i="7"/>
  <c r="J45" i="7"/>
  <c r="J46" i="7"/>
  <c r="O46" i="7"/>
  <c r="J47" i="7"/>
  <c r="O48" i="7" s="1"/>
  <c r="J48" i="7"/>
  <c r="J49" i="7"/>
  <c r="O50" i="7" s="1"/>
  <c r="J50" i="7"/>
  <c r="J51" i="7"/>
  <c r="O52" i="7" s="1"/>
  <c r="O51" i="7"/>
  <c r="J52" i="7"/>
  <c r="J53" i="7"/>
  <c r="J54" i="7"/>
  <c r="J55" i="7"/>
  <c r="J56" i="7"/>
  <c r="O57" i="7" s="1"/>
  <c r="O56" i="7"/>
  <c r="J57" i="7"/>
  <c r="J58" i="7"/>
  <c r="O59" i="7" s="1"/>
  <c r="J59" i="7"/>
  <c r="J60" i="7"/>
  <c r="O60" i="7"/>
  <c r="J61" i="7"/>
  <c r="J62" i="7"/>
  <c r="O62" i="7"/>
  <c r="J63" i="7"/>
  <c r="O64" i="7" s="1"/>
  <c r="J64" i="7"/>
  <c r="J65" i="7"/>
  <c r="O66" i="7" s="1"/>
  <c r="J66" i="7"/>
  <c r="J67" i="7"/>
  <c r="O68" i="7" s="1"/>
  <c r="O67" i="7"/>
  <c r="J68" i="7"/>
  <c r="J69" i="7"/>
  <c r="J70" i="7"/>
  <c r="J71" i="7"/>
  <c r="J72" i="7"/>
  <c r="O73" i="7" s="1"/>
  <c r="O72" i="7"/>
  <c r="J73" i="7"/>
  <c r="J74" i="7"/>
  <c r="O75" i="7" s="1"/>
  <c r="J75" i="7"/>
  <c r="J76" i="7"/>
  <c r="O76" i="7"/>
  <c r="J77" i="7"/>
  <c r="J78" i="7"/>
  <c r="O78" i="7"/>
  <c r="J79" i="7"/>
  <c r="O80" i="7" s="1"/>
  <c r="J80" i="7"/>
  <c r="J81" i="7"/>
  <c r="O82" i="7" s="1"/>
  <c r="J82" i="7"/>
  <c r="J83" i="7"/>
  <c r="O84" i="7" s="1"/>
  <c r="O83" i="7"/>
  <c r="J84" i="7"/>
  <c r="J85" i="7"/>
  <c r="J86" i="7"/>
  <c r="J87" i="7"/>
  <c r="J88" i="7"/>
  <c r="O89" i="7" s="1"/>
  <c r="O88" i="7"/>
  <c r="J89" i="7"/>
  <c r="J90" i="7"/>
  <c r="O91" i="7" s="1"/>
  <c r="J91" i="7"/>
  <c r="J92" i="7"/>
  <c r="J93" i="7"/>
  <c r="O94" i="7" s="1"/>
  <c r="J94" i="7"/>
  <c r="J95" i="7"/>
  <c r="O96" i="7" s="1"/>
  <c r="J96" i="7"/>
  <c r="J97" i="7"/>
  <c r="O97" i="7"/>
  <c r="J98" i="7"/>
  <c r="O98" i="7" s="1"/>
  <c r="J99" i="7"/>
  <c r="J100" i="7"/>
  <c r="O100" i="7" s="1"/>
  <c r="J101" i="7"/>
  <c r="J102" i="7"/>
  <c r="O102" i="7" s="1"/>
  <c r="J103" i="7"/>
  <c r="J104" i="7"/>
  <c r="O104" i="7"/>
  <c r="J105" i="7"/>
  <c r="O105" i="7" s="1"/>
  <c r="J106" i="7"/>
  <c r="O106" i="7"/>
  <c r="J107" i="7"/>
  <c r="O107" i="7" s="1"/>
  <c r="J108" i="7"/>
  <c r="J109" i="7"/>
  <c r="J110" i="7"/>
  <c r="J111" i="7"/>
  <c r="J112" i="7"/>
  <c r="O113" i="7" s="1"/>
  <c r="J113" i="7"/>
  <c r="J114" i="7"/>
  <c r="O115" i="7" s="1"/>
  <c r="J115" i="7"/>
  <c r="J116" i="7"/>
  <c r="O116" i="7"/>
  <c r="J117" i="7"/>
  <c r="J118" i="7"/>
  <c r="O118" i="7"/>
  <c r="J119" i="7"/>
  <c r="O120" i="7" s="1"/>
  <c r="J120" i="7"/>
  <c r="J121" i="7"/>
  <c r="O122" i="7" s="1"/>
  <c r="J122" i="7"/>
  <c r="J123" i="7"/>
  <c r="O123" i="7"/>
  <c r="J124" i="7"/>
  <c r="J125" i="7"/>
  <c r="J126" i="7"/>
  <c r="O126" i="7"/>
  <c r="J127" i="7"/>
  <c r="J128" i="7"/>
  <c r="O128" i="7" s="1"/>
  <c r="J129" i="7"/>
  <c r="J130" i="7"/>
  <c r="O130" i="7"/>
  <c r="J131" i="7"/>
  <c r="O131" i="7" s="1"/>
  <c r="J132" i="7"/>
  <c r="J133" i="7"/>
  <c r="O134" i="7" s="1"/>
  <c r="J134" i="7"/>
  <c r="J135" i="7"/>
  <c r="J136" i="7"/>
  <c r="J137" i="7"/>
  <c r="O137" i="7" s="1"/>
  <c r="J138" i="7"/>
  <c r="J139" i="7"/>
  <c r="O139" i="7"/>
  <c r="J140" i="7"/>
  <c r="J141" i="7"/>
  <c r="J142" i="7"/>
  <c r="O142" i="7"/>
  <c r="J143" i="7"/>
  <c r="J144" i="7"/>
  <c r="O144" i="7" s="1"/>
  <c r="J145" i="7"/>
  <c r="O145" i="7"/>
  <c r="J146" i="7"/>
  <c r="O146" i="7"/>
  <c r="J147" i="7"/>
  <c r="O147" i="7"/>
  <c r="J148" i="7"/>
  <c r="O148" i="7"/>
  <c r="J149" i="7"/>
  <c r="J150" i="7"/>
  <c r="O150" i="7" s="1"/>
  <c r="J151" i="7"/>
  <c r="J152" i="7"/>
  <c r="O152" i="7" s="1"/>
  <c r="J153" i="7"/>
  <c r="J154" i="7"/>
  <c r="O154" i="7" s="1"/>
  <c r="J155" i="7"/>
  <c r="J156" i="7"/>
  <c r="J157" i="7"/>
  <c r="O158" i="7" s="1"/>
  <c r="J158" i="7"/>
  <c r="J159" i="7"/>
  <c r="O160" i="7" s="1"/>
  <c r="J160" i="7"/>
  <c r="J161" i="7"/>
  <c r="O161" i="7"/>
  <c r="J162" i="7"/>
  <c r="O162" i="7" s="1"/>
  <c r="J163" i="7"/>
  <c r="O163" i="7" s="1"/>
  <c r="J164" i="7"/>
  <c r="J165" i="7"/>
  <c r="J166" i="7"/>
  <c r="O166" i="7" s="1"/>
  <c r="J167" i="7"/>
  <c r="J168" i="7"/>
  <c r="O168" i="7"/>
  <c r="J169" i="7"/>
  <c r="J170" i="7"/>
  <c r="O170" i="7" s="1"/>
  <c r="J171" i="7"/>
  <c r="O171" i="7" s="1"/>
  <c r="J172" i="7"/>
  <c r="J173" i="7"/>
  <c r="J174" i="7"/>
  <c r="J175" i="7"/>
  <c r="J176" i="7"/>
  <c r="O176" i="7" s="1"/>
  <c r="J177" i="7"/>
  <c r="O177" i="7"/>
  <c r="J178" i="7"/>
  <c r="O178" i="7"/>
  <c r="J179" i="7"/>
  <c r="O179" i="7"/>
  <c r="J180" i="7"/>
  <c r="O180" i="7"/>
  <c r="J181" i="7"/>
  <c r="J182" i="7"/>
  <c r="O182" i="7" s="1"/>
  <c r="J183" i="7"/>
  <c r="J184" i="7"/>
  <c r="O184" i="7"/>
  <c r="J185" i="7"/>
  <c r="O185" i="7"/>
  <c r="J186" i="7"/>
  <c r="O186" i="7"/>
  <c r="J187" i="7"/>
  <c r="O187" i="7"/>
  <c r="J188" i="7"/>
  <c r="J189" i="7"/>
  <c r="O190" i="7" s="1"/>
  <c r="J190" i="7"/>
  <c r="J191" i="7"/>
  <c r="O192" i="7"/>
  <c r="J192" i="7"/>
  <c r="J193" i="7"/>
  <c r="O193" i="7" s="1"/>
  <c r="J194" i="7"/>
  <c r="O194" i="7"/>
  <c r="J195" i="7"/>
  <c r="J196" i="7"/>
  <c r="O196" i="7" s="1"/>
  <c r="J197" i="7"/>
  <c r="O198" i="7" s="1"/>
  <c r="J198" i="7"/>
  <c r="J199" i="7"/>
  <c r="J200" i="7"/>
  <c r="O200" i="7" s="1"/>
  <c r="J201" i="7"/>
  <c r="J202" i="7"/>
  <c r="O202" i="7" s="1"/>
  <c r="J203" i="7"/>
  <c r="O203" i="7" s="1"/>
  <c r="J204" i="7"/>
  <c r="J205" i="7"/>
  <c r="J206" i="7"/>
  <c r="O206" i="7" s="1"/>
  <c r="J207" i="7"/>
  <c r="J208" i="7"/>
  <c r="J209" i="7"/>
  <c r="O210" i="7" s="1"/>
  <c r="J210" i="7"/>
  <c r="J211" i="7"/>
  <c r="O212" i="7" s="1"/>
  <c r="J212" i="7"/>
  <c r="J213" i="7"/>
  <c r="J214" i="7"/>
  <c r="J215" i="7"/>
  <c r="J216" i="7"/>
  <c r="O216" i="7"/>
  <c r="J217" i="7"/>
  <c r="O217" i="7"/>
  <c r="J218" i="7"/>
  <c r="O218" i="7"/>
  <c r="J219" i="7"/>
  <c r="O219" i="7"/>
  <c r="J220" i="7"/>
  <c r="J221" i="7"/>
  <c r="O222" i="7" s="1"/>
  <c r="J222" i="7"/>
  <c r="J223" i="7"/>
  <c r="O224" i="7"/>
  <c r="J224" i="7"/>
  <c r="J225" i="7"/>
  <c r="O225" i="7" s="1"/>
  <c r="J226" i="7"/>
  <c r="O226" i="7" s="1"/>
  <c r="J227" i="7"/>
  <c r="J228" i="7"/>
  <c r="O228" i="7" s="1"/>
  <c r="J229" i="7"/>
  <c r="O230" i="7" s="1"/>
  <c r="J230" i="7"/>
  <c r="J231" i="7"/>
  <c r="J232" i="7"/>
  <c r="O232" i="7" s="1"/>
  <c r="J233" i="7"/>
  <c r="J234" i="7"/>
  <c r="O234" i="7"/>
  <c r="J235" i="7"/>
  <c r="J236" i="7"/>
  <c r="J237" i="7"/>
  <c r="J238" i="7"/>
  <c r="O238" i="7" s="1"/>
  <c r="J239" i="7"/>
  <c r="O240" i="7"/>
  <c r="J240" i="7"/>
  <c r="O241" i="7" s="1"/>
  <c r="J241" i="7"/>
  <c r="J242" i="7"/>
  <c r="O242" i="7" s="1"/>
  <c r="J243" i="7"/>
  <c r="J244" i="7"/>
  <c r="O244" i="7" s="1"/>
  <c r="J245" i="7"/>
  <c r="J246" i="7"/>
  <c r="O246" i="7"/>
  <c r="J247" i="7"/>
  <c r="O248" i="7" s="1"/>
  <c r="J248" i="7"/>
  <c r="J249" i="7"/>
  <c r="O249" i="7" s="1"/>
  <c r="J250" i="7"/>
  <c r="J251" i="7"/>
  <c r="O251" i="7" s="1"/>
  <c r="J252" i="7"/>
  <c r="J253" i="7"/>
  <c r="J254" i="7"/>
  <c r="O254" i="7" s="1"/>
  <c r="J255" i="7"/>
  <c r="J256" i="7"/>
  <c r="O256" i="7" s="1"/>
  <c r="J257" i="7"/>
  <c r="J258" i="7"/>
  <c r="O258" i="7" s="1"/>
  <c r="J259" i="7"/>
  <c r="J260" i="7"/>
  <c r="O260" i="7"/>
  <c r="J261" i="7"/>
  <c r="J262" i="7"/>
  <c r="O262" i="7"/>
  <c r="J263" i="7"/>
  <c r="J264" i="7"/>
  <c r="J265" i="7"/>
  <c r="O265" i="7" s="1"/>
  <c r="J266" i="7"/>
  <c r="O266" i="7" s="1"/>
  <c r="J267" i="7"/>
  <c r="J268" i="7"/>
  <c r="J269" i="7"/>
  <c r="J270" i="7"/>
  <c r="O270" i="7"/>
  <c r="J271" i="7"/>
  <c r="J272" i="7"/>
  <c r="O272" i="7" s="1"/>
  <c r="J273" i="7"/>
  <c r="J274" i="7"/>
  <c r="O274" i="7"/>
  <c r="J275" i="7"/>
  <c r="O275" i="7"/>
  <c r="J276" i="7"/>
  <c r="O276" i="7"/>
  <c r="J277" i="7"/>
  <c r="J278" i="7"/>
  <c r="O278" i="7" s="1"/>
  <c r="J279" i="7"/>
  <c r="J280" i="7"/>
  <c r="O281" i="7" s="1"/>
  <c r="J281" i="7"/>
  <c r="J282" i="7"/>
  <c r="O283" i="7" s="1"/>
  <c r="J283" i="7"/>
  <c r="J284" i="7"/>
  <c r="J285" i="7"/>
  <c r="J286" i="7"/>
  <c r="O286" i="7"/>
  <c r="J287" i="7"/>
  <c r="O288" i="7" s="1"/>
  <c r="J288" i="7"/>
  <c r="J289" i="7"/>
  <c r="O289" i="7"/>
  <c r="J290" i="7"/>
  <c r="J291" i="7"/>
  <c r="O291" i="7" s="1"/>
  <c r="J292" i="7"/>
  <c r="O292" i="7" s="1"/>
  <c r="J293" i="7"/>
  <c r="J294" i="7"/>
  <c r="O294" i="7" s="1"/>
  <c r="J295" i="7"/>
  <c r="J296" i="7"/>
  <c r="O296" i="7"/>
  <c r="J297" i="7"/>
  <c r="O297" i="7" s="1"/>
  <c r="J298" i="7"/>
  <c r="O298" i="7" s="1"/>
  <c r="J299" i="7"/>
  <c r="J300" i="7"/>
  <c r="J301" i="7"/>
  <c r="J302" i="7"/>
  <c r="J303" i="7"/>
  <c r="J304" i="7"/>
  <c r="O305" i="7" s="1"/>
  <c r="J305" i="7"/>
  <c r="J306" i="7"/>
  <c r="O306" i="7"/>
  <c r="J307" i="7"/>
  <c r="O307" i="7"/>
  <c r="J308" i="7"/>
  <c r="O308" i="7"/>
  <c r="J309" i="7"/>
  <c r="J310" i="7"/>
  <c r="O310" i="7" s="1"/>
  <c r="J311" i="7"/>
  <c r="O312" i="7" s="1"/>
  <c r="J312" i="7"/>
  <c r="J313" i="7"/>
  <c r="O313" i="7"/>
  <c r="J314" i="7"/>
  <c r="O314" i="7"/>
  <c r="J315" i="7"/>
  <c r="O315" i="7"/>
  <c r="J316" i="7"/>
  <c r="J317" i="7"/>
  <c r="J318" i="7"/>
  <c r="O318" i="7"/>
  <c r="J319" i="7"/>
  <c r="O320" i="7"/>
  <c r="J320" i="7"/>
  <c r="J321" i="7"/>
  <c r="O321" i="7" s="1"/>
  <c r="J322" i="7"/>
  <c r="J323" i="7"/>
  <c r="O323" i="7" s="1"/>
  <c r="J324" i="7"/>
  <c r="O324" i="7" s="1"/>
  <c r="J325" i="7"/>
  <c r="J326" i="7"/>
  <c r="O326" i="7"/>
  <c r="J327" i="7"/>
  <c r="J328" i="7"/>
  <c r="O328" i="7" s="1"/>
  <c r="J329" i="7"/>
  <c r="O329" i="7"/>
  <c r="J330" i="7"/>
  <c r="O330" i="7"/>
  <c r="J331" i="7"/>
  <c r="O331" i="7"/>
  <c r="J332" i="7"/>
  <c r="J333" i="7"/>
  <c r="J334" i="7"/>
  <c r="O334" i="7"/>
  <c r="J335" i="7"/>
  <c r="O336" i="7"/>
  <c r="J336" i="7"/>
  <c r="J337" i="7"/>
  <c r="O337" i="7" s="1"/>
  <c r="J338" i="7"/>
  <c r="O338" i="7" s="1"/>
  <c r="J339" i="7"/>
  <c r="O339" i="7" s="1"/>
  <c r="J340" i="7"/>
  <c r="O340" i="7" s="1"/>
  <c r="J341" i="7"/>
  <c r="O342" i="7" s="1"/>
  <c r="J342" i="7"/>
  <c r="J343" i="7"/>
  <c r="J344" i="7"/>
  <c r="O344" i="7" s="1"/>
  <c r="J345" i="7"/>
  <c r="O345" i="7" s="1"/>
  <c r="J346" i="7"/>
  <c r="O346" i="7" s="1"/>
  <c r="J347" i="7"/>
  <c r="O347" i="7" s="1"/>
  <c r="J348" i="7"/>
  <c r="J349" i="7"/>
  <c r="J350" i="7"/>
  <c r="O350" i="7" s="1"/>
  <c r="J351" i="7"/>
  <c r="J352" i="7"/>
  <c r="O352" i="7" s="1"/>
  <c r="J353" i="7"/>
  <c r="O353" i="7"/>
  <c r="J354" i="7"/>
  <c r="O354" i="7"/>
  <c r="J355" i="7"/>
  <c r="O355" i="7"/>
  <c r="J356" i="7"/>
  <c r="O356" i="7"/>
  <c r="J357" i="7"/>
  <c r="J358" i="7"/>
  <c r="O358" i="7" s="1"/>
  <c r="J359" i="7"/>
  <c r="J360" i="7"/>
  <c r="O360" i="7"/>
  <c r="J361" i="7"/>
  <c r="O361" i="7"/>
  <c r="J362" i="7"/>
  <c r="O362" i="7"/>
  <c r="J363" i="7"/>
  <c r="O363" i="7"/>
  <c r="J364" i="7"/>
  <c r="J365" i="7"/>
  <c r="O366" i="7" s="1"/>
  <c r="J366" i="7"/>
  <c r="J367" i="7"/>
  <c r="O368" i="7"/>
  <c r="J368" i="7"/>
  <c r="J369" i="7"/>
  <c r="O369" i="7" s="1"/>
  <c r="J370" i="7"/>
  <c r="O370" i="7" s="1"/>
  <c r="J371" i="7"/>
  <c r="O371" i="7" s="1"/>
  <c r="J372" i="7"/>
  <c r="O372" i="7" s="1"/>
  <c r="J373" i="7"/>
  <c r="J374" i="7"/>
  <c r="O374" i="7"/>
  <c r="J375" i="7"/>
  <c r="J376" i="7"/>
  <c r="O376" i="7" s="1"/>
  <c r="J377" i="7"/>
  <c r="O378" i="7" s="1"/>
  <c r="J378" i="7"/>
  <c r="J379" i="7"/>
  <c r="J380" i="7"/>
  <c r="O380" i="7" s="1"/>
  <c r="J381" i="7"/>
  <c r="J382" i="7"/>
  <c r="O382" i="7"/>
  <c r="J383" i="7"/>
  <c r="J384" i="7"/>
  <c r="O384" i="7" s="1"/>
  <c r="J385" i="7"/>
  <c r="O386" i="7" s="1"/>
  <c r="J386" i="7"/>
  <c r="J387" i="7"/>
  <c r="J388" i="7"/>
  <c r="O388" i="7" s="1"/>
  <c r="J389" i="7"/>
  <c r="J390" i="7"/>
  <c r="O390" i="7"/>
  <c r="J391" i="7"/>
  <c r="J392" i="7"/>
  <c r="O392" i="7" s="1"/>
  <c r="J393" i="7"/>
  <c r="O394" i="7" s="1"/>
  <c r="J394" i="7"/>
  <c r="J395" i="7"/>
  <c r="J396" i="7"/>
  <c r="O396" i="7" s="1"/>
  <c r="J397" i="7"/>
  <c r="J398" i="7"/>
  <c r="O398" i="7"/>
  <c r="J399" i="7"/>
  <c r="J400" i="7"/>
  <c r="O400" i="7" s="1"/>
  <c r="J401" i="7"/>
  <c r="O402" i="7" s="1"/>
  <c r="J402" i="7"/>
  <c r="J403" i="7"/>
  <c r="J404" i="7"/>
  <c r="O404" i="7" s="1"/>
  <c r="J405" i="7"/>
  <c r="J406" i="7"/>
  <c r="O406" i="7"/>
  <c r="J407" i="7"/>
  <c r="J408" i="7"/>
  <c r="O408" i="7" s="1"/>
  <c r="J409" i="7"/>
  <c r="O410" i="7" s="1"/>
  <c r="J410" i="7"/>
  <c r="J411" i="7"/>
  <c r="J412" i="7"/>
  <c r="O412" i="7" s="1"/>
  <c r="J413" i="7"/>
  <c r="J414" i="7"/>
  <c r="O414" i="7"/>
  <c r="J415" i="7"/>
  <c r="J416" i="7"/>
  <c r="O416" i="7" s="1"/>
  <c r="J417" i="7"/>
  <c r="O418" i="7" s="1"/>
  <c r="J418" i="7"/>
  <c r="J419" i="7"/>
  <c r="J420" i="7"/>
  <c r="O420" i="7" s="1"/>
  <c r="J421" i="7"/>
  <c r="J422" i="7"/>
  <c r="O422" i="7"/>
  <c r="J423" i="7"/>
  <c r="J424" i="7"/>
  <c r="O424" i="7" s="1"/>
  <c r="J425" i="7"/>
  <c r="O426" i="7" s="1"/>
  <c r="J426" i="7"/>
  <c r="J427" i="7"/>
  <c r="J428" i="7"/>
  <c r="O428" i="7" s="1"/>
  <c r="J429" i="7"/>
  <c r="J430" i="7"/>
  <c r="O430" i="7"/>
  <c r="J431" i="7"/>
  <c r="J432" i="7"/>
  <c r="O432" i="7" s="1"/>
  <c r="J433" i="7"/>
  <c r="O434" i="7" s="1"/>
  <c r="J434" i="7"/>
  <c r="J435" i="7"/>
  <c r="J436" i="7"/>
  <c r="O436" i="7" s="1"/>
  <c r="J437" i="7"/>
  <c r="J438" i="7"/>
  <c r="O438" i="7"/>
  <c r="J439" i="7"/>
  <c r="J440" i="7"/>
  <c r="O440" i="7" s="1"/>
  <c r="J441" i="7"/>
  <c r="O442" i="7" s="1"/>
  <c r="J442" i="7"/>
  <c r="J443" i="7"/>
  <c r="J444" i="7"/>
  <c r="O444" i="7" s="1"/>
  <c r="J445" i="7"/>
  <c r="J446" i="7"/>
  <c r="O446" i="7"/>
  <c r="J447" i="7"/>
  <c r="J448" i="7"/>
  <c r="O448" i="7" s="1"/>
  <c r="J449" i="7"/>
  <c r="O450" i="7" s="1"/>
  <c r="J450" i="7"/>
  <c r="J451" i="7"/>
  <c r="J452" i="7"/>
  <c r="O452" i="7" s="1"/>
  <c r="J453" i="7"/>
  <c r="J454" i="7"/>
  <c r="O454" i="7"/>
  <c r="J455" i="7"/>
  <c r="O455" i="7"/>
  <c r="J456" i="7"/>
  <c r="J457" i="7"/>
  <c r="O458" i="7" s="1"/>
  <c r="J458" i="7"/>
  <c r="J459" i="7"/>
  <c r="J460" i="7"/>
  <c r="O460" i="7" s="1"/>
  <c r="J461" i="7"/>
  <c r="O461" i="7" s="1"/>
  <c r="J462" i="7"/>
  <c r="O462" i="7" s="1"/>
  <c r="J463" i="7"/>
  <c r="O463" i="7" s="1"/>
  <c r="J464" i="7"/>
  <c r="J465" i="7"/>
  <c r="J466" i="7"/>
  <c r="O466" i="7" s="1"/>
  <c r="J467" i="7"/>
  <c r="O468" i="7" s="1"/>
  <c r="J468" i="7"/>
  <c r="J469" i="7"/>
  <c r="O469" i="7"/>
  <c r="J470" i="7"/>
  <c r="O470" i="7"/>
  <c r="J471" i="7"/>
  <c r="O471" i="7"/>
  <c r="J472" i="7"/>
  <c r="J473" i="7"/>
  <c r="J474" i="7"/>
  <c r="O474" i="7"/>
  <c r="J475" i="7"/>
  <c r="J476" i="7"/>
  <c r="O476" i="7" s="1"/>
  <c r="J477" i="7"/>
  <c r="O477" i="7" s="1"/>
  <c r="J478" i="7"/>
  <c r="O478" i="7" s="1"/>
  <c r="J479" i="7"/>
  <c r="O479" i="7" s="1"/>
  <c r="J480" i="7"/>
  <c r="J481" i="7"/>
  <c r="J482" i="7"/>
  <c r="O482" i="7" s="1"/>
  <c r="J483" i="7"/>
  <c r="J484" i="7"/>
  <c r="O484" i="7"/>
  <c r="J485" i="7"/>
  <c r="O485" i="7"/>
  <c r="J486" i="7"/>
  <c r="O486" i="7"/>
  <c r="J487" i="7"/>
  <c r="O487" i="7"/>
  <c r="J488" i="7"/>
  <c r="J489" i="7"/>
  <c r="O490" i="7" s="1"/>
  <c r="J490" i="7"/>
  <c r="J491" i="7"/>
  <c r="J492" i="7"/>
  <c r="O492" i="7" s="1"/>
  <c r="J493" i="7"/>
  <c r="O493" i="7" s="1"/>
  <c r="J494" i="7"/>
  <c r="O494" i="7" s="1"/>
  <c r="J495" i="7"/>
  <c r="O495" i="7" s="1"/>
  <c r="J496" i="7"/>
  <c r="J497" i="7"/>
  <c r="J498" i="7"/>
  <c r="O498" i="7" s="1"/>
  <c r="J499" i="7"/>
  <c r="O500" i="7" s="1"/>
  <c r="J500" i="7"/>
  <c r="J501" i="7"/>
  <c r="O501" i="7"/>
  <c r="J502" i="7"/>
  <c r="O502" i="7"/>
  <c r="J503" i="7"/>
  <c r="O503" i="7"/>
  <c r="J504" i="7"/>
  <c r="J505" i="7"/>
  <c r="J506" i="7"/>
  <c r="O506" i="7"/>
  <c r="J507" i="7"/>
  <c r="J508" i="7"/>
  <c r="O508" i="7" s="1"/>
  <c r="J509" i="7"/>
  <c r="O509" i="7" s="1"/>
  <c r="J510" i="7"/>
  <c r="O510" i="7" s="1"/>
  <c r="J511" i="7"/>
  <c r="O511" i="7" s="1"/>
  <c r="J512" i="7"/>
  <c r="J513" i="7"/>
  <c r="J514" i="7"/>
  <c r="O514" i="7" s="1"/>
  <c r="J515" i="7"/>
  <c r="J516" i="7"/>
  <c r="O516" i="7"/>
  <c r="J517" i="7"/>
  <c r="O517" i="7"/>
  <c r="J518" i="7"/>
  <c r="O518" i="7"/>
  <c r="J519" i="7"/>
  <c r="O519" i="7"/>
  <c r="J520" i="7"/>
  <c r="J521" i="7"/>
  <c r="O522" i="7" s="1"/>
  <c r="J522" i="7"/>
  <c r="J523" i="7"/>
  <c r="J524" i="7"/>
  <c r="O524" i="7" s="1"/>
  <c r="J525" i="7"/>
  <c r="O525" i="7" s="1"/>
  <c r="J526" i="7"/>
  <c r="O526" i="7" s="1"/>
  <c r="J527" i="7"/>
  <c r="O527" i="7" s="1"/>
  <c r="J528" i="7"/>
  <c r="J529" i="7"/>
  <c r="J530" i="7"/>
  <c r="O530" i="7" s="1"/>
  <c r="J531" i="7"/>
  <c r="O532" i="7" s="1"/>
  <c r="J532" i="7"/>
  <c r="J533" i="7"/>
  <c r="O533" i="7"/>
  <c r="J534" i="7"/>
  <c r="O534" i="7"/>
  <c r="J535" i="7"/>
  <c r="O535" i="7"/>
  <c r="J536" i="7"/>
  <c r="J537" i="7"/>
  <c r="J538" i="7"/>
  <c r="O538" i="7"/>
  <c r="J539" i="7"/>
  <c r="J540" i="7"/>
  <c r="O540" i="7" s="1"/>
  <c r="J541" i="7"/>
  <c r="O541" i="7" s="1"/>
  <c r="J542" i="7"/>
  <c r="O542" i="7" s="1"/>
  <c r="J543" i="7"/>
  <c r="O543" i="7" s="1"/>
  <c r="J544" i="7"/>
  <c r="J545" i="7"/>
  <c r="J546" i="7"/>
  <c r="O546" i="7" s="1"/>
  <c r="J547" i="7"/>
  <c r="J548" i="7"/>
  <c r="O548" i="7"/>
  <c r="J549" i="7"/>
  <c r="O549" i="7"/>
  <c r="J550" i="7"/>
  <c r="O550" i="7"/>
  <c r="J551" i="7"/>
  <c r="O551" i="7"/>
  <c r="J552" i="7"/>
  <c r="J553" i="7"/>
  <c r="O554" i="7" s="1"/>
  <c r="J554" i="7"/>
  <c r="J555" i="7"/>
  <c r="O555" i="7"/>
  <c r="J556" i="7"/>
  <c r="O556" i="7"/>
  <c r="J557" i="7"/>
  <c r="O557" i="7"/>
  <c r="J558" i="7"/>
  <c r="O558" i="7"/>
  <c r="J559" i="7"/>
  <c r="O559" i="7"/>
  <c r="J560" i="7"/>
  <c r="O560" i="7"/>
  <c r="J561" i="7"/>
  <c r="J562" i="7"/>
  <c r="O562" i="7" s="1"/>
  <c r="J563" i="7"/>
  <c r="O563" i="7" s="1"/>
  <c r="J564" i="7"/>
  <c r="O564" i="7" s="1"/>
  <c r="J565" i="7"/>
  <c r="O565" i="7" s="1"/>
  <c r="J566" i="7"/>
  <c r="O566" i="7" s="1"/>
  <c r="J567" i="7"/>
  <c r="O567" i="7" s="1"/>
  <c r="J568" i="7"/>
  <c r="O568" i="7" s="1"/>
  <c r="J569" i="7"/>
  <c r="J570" i="7"/>
  <c r="O570" i="7"/>
  <c r="J571" i="7"/>
  <c r="O571" i="7"/>
  <c r="J572" i="7"/>
  <c r="O572" i="7"/>
  <c r="J573" i="7"/>
  <c r="O573" i="7"/>
  <c r="J574" i="7"/>
  <c r="O574" i="7"/>
  <c r="J575" i="7"/>
  <c r="O575" i="7"/>
  <c r="J576" i="7"/>
  <c r="O576" i="7"/>
  <c r="J577" i="7"/>
  <c r="J578" i="7"/>
  <c r="O578" i="7" s="1"/>
  <c r="J579" i="7"/>
  <c r="O579" i="7" s="1"/>
  <c r="J580" i="7"/>
  <c r="O580" i="7" s="1"/>
  <c r="J581" i="7"/>
  <c r="O581" i="7" s="1"/>
  <c r="J582" i="7"/>
  <c r="O582" i="7" s="1"/>
  <c r="J583" i="7"/>
  <c r="O583" i="7" s="1"/>
  <c r="J584" i="7"/>
  <c r="O584" i="7" s="1"/>
  <c r="J585" i="7"/>
  <c r="O586" i="7" s="1"/>
  <c r="J586" i="7"/>
  <c r="J587" i="7"/>
  <c r="O587" i="7"/>
  <c r="J588" i="7"/>
  <c r="O588" i="7"/>
  <c r="J589" i="7"/>
  <c r="O589" i="7"/>
  <c r="J590" i="7"/>
  <c r="O591" i="7"/>
  <c r="J591" i="7"/>
  <c r="J592" i="7"/>
  <c r="O593" i="7" s="1"/>
  <c r="J593" i="7"/>
  <c r="J594" i="7"/>
  <c r="J595" i="7"/>
  <c r="O595" i="7" s="1"/>
  <c r="J596" i="7"/>
  <c r="J597" i="7"/>
  <c r="O597" i="7"/>
  <c r="J598" i="7"/>
  <c r="J599" i="7"/>
  <c r="O599" i="7" s="1"/>
  <c r="J600" i="7"/>
  <c r="O601" i="7" s="1"/>
  <c r="J601" i="7"/>
  <c r="J602" i="7"/>
  <c r="J603" i="7"/>
  <c r="O603" i="7" s="1"/>
  <c r="J604" i="7"/>
  <c r="J605" i="7"/>
  <c r="J606" i="7"/>
  <c r="O607" i="7" s="1"/>
  <c r="J607" i="7"/>
  <c r="J608" i="7"/>
  <c r="J609" i="7"/>
  <c r="O609" i="7" s="1"/>
  <c r="J610" i="7"/>
  <c r="J611" i="7"/>
  <c r="O611" i="7" s="1"/>
  <c r="J612" i="7"/>
  <c r="J613" i="7"/>
  <c r="O613" i="7" s="1"/>
  <c r="J614" i="7"/>
  <c r="O615" i="7" s="1"/>
  <c r="J615" i="7"/>
  <c r="J616" i="7"/>
  <c r="J617" i="7"/>
  <c r="O617" i="7" s="1"/>
  <c r="J618" i="7"/>
  <c r="J619" i="7"/>
  <c r="O619" i="7" s="1"/>
  <c r="J620" i="7"/>
  <c r="J621" i="7"/>
  <c r="J622" i="7"/>
  <c r="O623" i="7"/>
  <c r="J623" i="7"/>
  <c r="J624" i="7"/>
  <c r="J625" i="7"/>
  <c r="O625" i="7"/>
  <c r="J626" i="7"/>
  <c r="J627" i="7"/>
  <c r="O627" i="7" s="1"/>
  <c r="J628" i="7"/>
  <c r="O629" i="7" s="1"/>
  <c r="J629" i="7"/>
  <c r="J630" i="7"/>
  <c r="O631" i="7"/>
  <c r="J631" i="7"/>
  <c r="J632" i="7"/>
  <c r="J633" i="7"/>
  <c r="O633" i="7"/>
  <c r="J634" i="7"/>
  <c r="J635" i="7"/>
  <c r="O635" i="7" s="1"/>
  <c r="J636" i="7"/>
  <c r="O637" i="7" s="1"/>
  <c r="J637" i="7"/>
  <c r="J638" i="7"/>
  <c r="O639" i="7"/>
  <c r="J639" i="7"/>
  <c r="J640" i="7"/>
  <c r="J641" i="7"/>
  <c r="O641" i="7"/>
  <c r="J642" i="7"/>
  <c r="J643" i="7"/>
  <c r="O643" i="7" s="1"/>
  <c r="J644" i="7"/>
  <c r="O645" i="7" s="1"/>
  <c r="J645" i="7"/>
  <c r="J646" i="7"/>
  <c r="O647" i="7"/>
  <c r="J647" i="7"/>
  <c r="J648" i="7"/>
  <c r="J649" i="7"/>
  <c r="O649" i="7"/>
  <c r="J650" i="7"/>
  <c r="J651" i="7"/>
  <c r="O651" i="7" s="1"/>
  <c r="J652" i="7"/>
  <c r="O653" i="7" s="1"/>
  <c r="J653" i="7"/>
  <c r="J654" i="7"/>
  <c r="O655" i="7"/>
  <c r="J655" i="7"/>
  <c r="J656" i="7"/>
  <c r="J657" i="7"/>
  <c r="O657" i="7"/>
  <c r="J658" i="7"/>
  <c r="J659" i="7"/>
  <c r="O659" i="7" s="1"/>
  <c r="J660" i="7"/>
  <c r="O661" i="7" s="1"/>
  <c r="J661" i="7"/>
  <c r="J662" i="7"/>
  <c r="O663" i="7"/>
  <c r="J663" i="7"/>
  <c r="J664" i="7"/>
  <c r="J665" i="7"/>
  <c r="O665" i="7"/>
  <c r="J666" i="7"/>
  <c r="J667" i="7"/>
  <c r="O667" i="7" s="1"/>
  <c r="J668" i="7"/>
  <c r="O669" i="7" s="1"/>
  <c r="J669" i="7"/>
  <c r="J670" i="7"/>
  <c r="O671" i="7"/>
  <c r="J671" i="7"/>
  <c r="J672" i="7"/>
  <c r="J673" i="7"/>
  <c r="O673" i="7"/>
  <c r="J674" i="7"/>
  <c r="J675" i="7"/>
  <c r="O675" i="7" s="1"/>
  <c r="J676" i="7"/>
  <c r="O677" i="7" s="1"/>
  <c r="J677" i="7"/>
  <c r="J678" i="7"/>
  <c r="O679" i="7"/>
  <c r="J679" i="7"/>
  <c r="J680" i="7"/>
  <c r="J681" i="7"/>
  <c r="O681" i="7"/>
  <c r="J682" i="7"/>
  <c r="J683" i="7"/>
  <c r="O683" i="7" s="1"/>
  <c r="J684" i="7"/>
  <c r="O685" i="7" s="1"/>
  <c r="J685" i="7"/>
  <c r="J686" i="7"/>
  <c r="O687" i="7"/>
  <c r="J687" i="7"/>
  <c r="J688" i="7"/>
  <c r="J689" i="7"/>
  <c r="O689" i="7"/>
  <c r="J690" i="7"/>
  <c r="J691" i="7"/>
  <c r="O691" i="7" s="1"/>
  <c r="J692" i="7"/>
  <c r="O693" i="7" s="1"/>
  <c r="J693" i="7"/>
  <c r="J694" i="7"/>
  <c r="O695" i="7"/>
  <c r="J695" i="7"/>
  <c r="J696" i="7"/>
  <c r="J697" i="7"/>
  <c r="O697" i="7"/>
  <c r="J698" i="7"/>
  <c r="J699" i="7"/>
  <c r="O699" i="7" s="1"/>
  <c r="J700" i="7"/>
  <c r="O701" i="7" s="1"/>
  <c r="J701" i="7"/>
  <c r="J702" i="7"/>
  <c r="O703" i="7"/>
  <c r="J703" i="7"/>
  <c r="J704" i="7"/>
  <c r="J705" i="7"/>
  <c r="O705" i="7"/>
  <c r="J706" i="7"/>
  <c r="J707" i="7"/>
  <c r="O707" i="7" s="1"/>
  <c r="J708" i="7"/>
  <c r="O709" i="7" s="1"/>
  <c r="J709" i="7"/>
  <c r="J710" i="7"/>
  <c r="O711" i="7"/>
  <c r="J711" i="7"/>
  <c r="J712" i="7"/>
  <c r="J713" i="7"/>
  <c r="O713" i="7"/>
  <c r="J714" i="7"/>
  <c r="J715" i="7"/>
  <c r="O715" i="7" s="1"/>
  <c r="J716" i="7"/>
  <c r="O717" i="7" s="1"/>
  <c r="J717" i="7"/>
  <c r="J718" i="7"/>
  <c r="O719" i="7"/>
  <c r="J719" i="7"/>
  <c r="J720" i="7"/>
  <c r="J721" i="7"/>
  <c r="O721" i="7"/>
  <c r="J722" i="7"/>
  <c r="J723" i="7"/>
  <c r="O723" i="7" s="1"/>
  <c r="J724" i="7"/>
  <c r="O725" i="7" s="1"/>
  <c r="J725" i="7"/>
  <c r="J726" i="7"/>
  <c r="O727" i="7"/>
  <c r="J727" i="7"/>
  <c r="J728" i="7"/>
  <c r="J729" i="7"/>
  <c r="O729" i="7"/>
  <c r="J730" i="7"/>
  <c r="J731" i="7"/>
  <c r="O731" i="7" s="1"/>
  <c r="J732" i="7"/>
  <c r="O733" i="7" s="1"/>
  <c r="J733" i="7"/>
  <c r="J734" i="7"/>
  <c r="O735" i="7"/>
  <c r="J735" i="7"/>
  <c r="J736" i="7"/>
  <c r="J737" i="7"/>
  <c r="O737" i="7"/>
  <c r="J738" i="7"/>
  <c r="J739" i="7"/>
  <c r="O739" i="7" s="1"/>
  <c r="J740" i="7"/>
  <c r="O741" i="7" s="1"/>
  <c r="J741" i="7"/>
  <c r="J742" i="7"/>
  <c r="O743" i="7"/>
  <c r="J743" i="7"/>
  <c r="J744" i="7"/>
  <c r="J745" i="7"/>
  <c r="O745" i="7"/>
  <c r="J746" i="7"/>
  <c r="J747" i="7"/>
  <c r="O747" i="7" s="1"/>
  <c r="J748" i="7"/>
  <c r="O749" i="7" s="1"/>
  <c r="J749" i="7"/>
  <c r="J750" i="7"/>
  <c r="O751" i="7"/>
  <c r="J751" i="7"/>
  <c r="J752" i="7"/>
  <c r="J753" i="7"/>
  <c r="O753" i="7"/>
  <c r="J754" i="7"/>
  <c r="J755" i="7"/>
  <c r="O755" i="7" s="1"/>
  <c r="J756" i="7"/>
  <c r="O757" i="7" s="1"/>
  <c r="J757" i="7"/>
  <c r="J758" i="7"/>
  <c r="O759" i="7"/>
  <c r="J759" i="7"/>
  <c r="J760" i="7"/>
  <c r="J761" i="7"/>
  <c r="O761" i="7"/>
  <c r="J762" i="7"/>
  <c r="J763" i="7"/>
  <c r="O763" i="7" s="1"/>
  <c r="J764" i="7"/>
  <c r="O765" i="7" s="1"/>
  <c r="J765" i="7"/>
  <c r="J766" i="7"/>
  <c r="O767" i="7"/>
  <c r="J767" i="7"/>
  <c r="J768" i="7"/>
  <c r="J769" i="7"/>
  <c r="O769" i="7"/>
  <c r="J770" i="7"/>
  <c r="J771" i="7"/>
  <c r="O771" i="7" s="1"/>
  <c r="J772" i="7"/>
  <c r="J773" i="7"/>
  <c r="O773" i="7" s="1"/>
  <c r="J774" i="7"/>
  <c r="J775" i="7"/>
  <c r="O775" i="7" s="1"/>
  <c r="J776" i="7"/>
  <c r="O777" i="7" s="1"/>
  <c r="J777" i="7"/>
  <c r="J778" i="7"/>
  <c r="J779" i="7"/>
  <c r="O779" i="7" s="1"/>
  <c r="J780" i="7"/>
  <c r="J781" i="7"/>
  <c r="O781" i="7" s="1"/>
  <c r="J782" i="7"/>
  <c r="J783" i="7"/>
  <c r="O783" i="7" s="1"/>
  <c r="J784" i="7"/>
  <c r="O785" i="7" s="1"/>
  <c r="J785" i="7"/>
  <c r="J786" i="7"/>
  <c r="J787" i="7"/>
  <c r="O787" i="7" s="1"/>
  <c r="J788" i="7"/>
  <c r="J789" i="7"/>
  <c r="O789" i="7" s="1"/>
  <c r="J790" i="7"/>
  <c r="J791" i="7"/>
  <c r="O791" i="7" s="1"/>
  <c r="J792" i="7"/>
  <c r="O793" i="7" s="1"/>
  <c r="J793" i="7"/>
  <c r="J794" i="7"/>
  <c r="J795" i="7"/>
  <c r="O795" i="7" s="1"/>
  <c r="J796" i="7"/>
  <c r="J797" i="7"/>
  <c r="O797" i="7" s="1"/>
  <c r="J798" i="7"/>
  <c r="J799" i="7"/>
  <c r="O799" i="7" s="1"/>
  <c r="J800" i="7"/>
  <c r="J801" i="7"/>
  <c r="O801" i="7" s="1"/>
  <c r="J802" i="7"/>
  <c r="J803" i="7"/>
  <c r="O803" i="7" s="1"/>
  <c r="J804" i="7"/>
  <c r="J805" i="7"/>
  <c r="O805" i="7" s="1"/>
  <c r="J806" i="7"/>
  <c r="J807" i="7"/>
  <c r="O807" i="7" s="1"/>
  <c r="J808" i="7"/>
  <c r="J809" i="7"/>
  <c r="O809" i="7" s="1"/>
  <c r="J810" i="7"/>
  <c r="J811" i="7"/>
  <c r="O811" i="7" s="1"/>
  <c r="J812" i="7"/>
  <c r="J813" i="7"/>
  <c r="O813" i="7" s="1"/>
  <c r="J814" i="7"/>
  <c r="J815" i="7"/>
  <c r="O815" i="7" s="1"/>
  <c r="J816" i="7"/>
  <c r="J817" i="7"/>
  <c r="O817" i="7" s="1"/>
  <c r="J818" i="7"/>
  <c r="J819" i="7"/>
  <c r="O819" i="7" s="1"/>
  <c r="J820" i="7"/>
  <c r="J821" i="7"/>
  <c r="O821" i="7" s="1"/>
  <c r="J822" i="7"/>
  <c r="J823" i="7"/>
  <c r="O823" i="7" s="1"/>
  <c r="J824" i="7"/>
  <c r="J825" i="7"/>
  <c r="O825" i="7" s="1"/>
  <c r="J826" i="7"/>
  <c r="J827" i="7"/>
  <c r="O827" i="7" s="1"/>
  <c r="J828" i="7"/>
  <c r="J829" i="7"/>
  <c r="O829" i="7" s="1"/>
  <c r="J830" i="7"/>
  <c r="J831" i="7"/>
  <c r="O831" i="7" s="1"/>
  <c r="J832" i="7"/>
  <c r="J833" i="7"/>
  <c r="O833" i="7" s="1"/>
  <c r="J834" i="7"/>
  <c r="J835" i="7"/>
  <c r="O835" i="7" s="1"/>
  <c r="J836" i="7"/>
  <c r="J837" i="7"/>
  <c r="O837" i="7" s="1"/>
  <c r="J838" i="7"/>
  <c r="J839" i="7"/>
  <c r="O839" i="7" s="1"/>
  <c r="J840" i="7"/>
  <c r="J841" i="7"/>
  <c r="O841" i="7" s="1"/>
  <c r="J842" i="7"/>
  <c r="J843" i="7"/>
  <c r="O843" i="7" s="1"/>
  <c r="J844" i="7"/>
  <c r="J845" i="7"/>
  <c r="O845" i="7" s="1"/>
  <c r="J846" i="7"/>
  <c r="J847" i="7"/>
  <c r="O847" i="7" s="1"/>
  <c r="J848" i="7"/>
  <c r="J849" i="7"/>
  <c r="O849" i="7" s="1"/>
  <c r="J850" i="7"/>
  <c r="J851" i="7"/>
  <c r="O851" i="7" s="1"/>
  <c r="J852" i="7"/>
  <c r="J853" i="7"/>
  <c r="O853" i="7" s="1"/>
  <c r="J854" i="7"/>
  <c r="J855" i="7"/>
  <c r="O855" i="7" s="1"/>
  <c r="J856" i="7"/>
  <c r="J857" i="7"/>
  <c r="O857" i="7" s="1"/>
  <c r="J858" i="7"/>
  <c r="J859" i="7"/>
  <c r="O859" i="7" s="1"/>
  <c r="J860" i="7"/>
  <c r="J861" i="7"/>
  <c r="O861" i="7" s="1"/>
  <c r="J862" i="7"/>
  <c r="J863" i="7"/>
  <c r="O863" i="7" s="1"/>
  <c r="J864" i="7"/>
  <c r="J865" i="7"/>
  <c r="O865" i="7" s="1"/>
  <c r="J866" i="7"/>
  <c r="J867" i="7"/>
  <c r="O867" i="7" s="1"/>
  <c r="J868" i="7"/>
  <c r="J869" i="7"/>
  <c r="O869" i="7" s="1"/>
  <c r="J870" i="7"/>
  <c r="J871" i="7"/>
  <c r="O871" i="7" s="1"/>
  <c r="J872" i="7"/>
  <c r="J873" i="7"/>
  <c r="O873" i="7" s="1"/>
  <c r="J874" i="7"/>
  <c r="J875" i="7"/>
  <c r="O875" i="7" s="1"/>
  <c r="J876" i="7"/>
  <c r="J877" i="7"/>
  <c r="O877" i="7" s="1"/>
  <c r="J878" i="7"/>
  <c r="J879" i="7"/>
  <c r="O879" i="7" s="1"/>
  <c r="J880" i="7"/>
  <c r="J881" i="7"/>
  <c r="O881" i="7" s="1"/>
  <c r="J882" i="7"/>
  <c r="J883" i="7"/>
  <c r="O883" i="7" s="1"/>
  <c r="J884" i="7"/>
  <c r="J885" i="7"/>
  <c r="O885" i="7" s="1"/>
  <c r="J886" i="7"/>
  <c r="J887" i="7"/>
  <c r="O887" i="7" s="1"/>
  <c r="J888" i="7"/>
  <c r="J889" i="7"/>
  <c r="O889" i="7" s="1"/>
  <c r="J890" i="7"/>
  <c r="J891" i="7"/>
  <c r="O891" i="7" s="1"/>
  <c r="J892" i="7"/>
  <c r="J893" i="7"/>
  <c r="O893" i="7" s="1"/>
  <c r="J894" i="7"/>
  <c r="J895" i="7"/>
  <c r="O895" i="7" s="1"/>
  <c r="J896" i="7"/>
  <c r="J897" i="7"/>
  <c r="O897" i="7" s="1"/>
  <c r="J898" i="7"/>
  <c r="J899" i="7"/>
  <c r="O899" i="7" s="1"/>
  <c r="J900" i="7"/>
  <c r="J901" i="7"/>
  <c r="O901" i="7" s="1"/>
  <c r="J902" i="7"/>
  <c r="J903" i="7"/>
  <c r="O903" i="7" s="1"/>
  <c r="J904" i="7"/>
  <c r="J905" i="7"/>
  <c r="O905" i="7" s="1"/>
  <c r="J906" i="7"/>
  <c r="J907" i="7"/>
  <c r="O907" i="7" s="1"/>
  <c r="J908" i="7"/>
  <c r="J909" i="7"/>
  <c r="O909" i="7" s="1"/>
  <c r="J910" i="7"/>
  <c r="J911" i="7"/>
  <c r="O911" i="7" s="1"/>
  <c r="J912" i="7"/>
  <c r="J913" i="7"/>
  <c r="O913" i="7" s="1"/>
  <c r="J914" i="7"/>
  <c r="J915" i="7"/>
  <c r="O915" i="7" s="1"/>
  <c r="J916" i="7"/>
  <c r="J917" i="7"/>
  <c r="O917" i="7" s="1"/>
  <c r="J918" i="7"/>
  <c r="J919" i="7"/>
  <c r="O919" i="7" s="1"/>
  <c r="J920" i="7"/>
  <c r="J921" i="7"/>
  <c r="O921" i="7" s="1"/>
  <c r="J922" i="7"/>
  <c r="J923" i="7"/>
  <c r="O923" i="7" s="1"/>
  <c r="J924" i="7"/>
  <c r="J925" i="7"/>
  <c r="O925" i="7" s="1"/>
  <c r="J926" i="7"/>
  <c r="J927" i="7"/>
  <c r="O927" i="7" s="1"/>
  <c r="J928" i="7"/>
  <c r="J929" i="7"/>
  <c r="O929" i="7" s="1"/>
  <c r="J930" i="7"/>
  <c r="J931" i="7"/>
  <c r="O931" i="7" s="1"/>
  <c r="J932" i="7"/>
  <c r="J933" i="7"/>
  <c r="O933" i="7" s="1"/>
  <c r="J934" i="7"/>
  <c r="J935" i="7"/>
  <c r="O935" i="7" s="1"/>
  <c r="J936" i="7"/>
  <c r="J937" i="7"/>
  <c r="O937" i="7" s="1"/>
  <c r="J938" i="7"/>
  <c r="J939" i="7"/>
  <c r="O939" i="7" s="1"/>
  <c r="J940" i="7"/>
  <c r="J941" i="7"/>
  <c r="O941" i="7" s="1"/>
  <c r="J942" i="7"/>
  <c r="J943" i="7"/>
  <c r="O943" i="7" s="1"/>
  <c r="J944" i="7"/>
  <c r="J945" i="7"/>
  <c r="O945" i="7" s="1"/>
  <c r="J946" i="7"/>
  <c r="J947" i="7"/>
  <c r="O947" i="7" s="1"/>
  <c r="J948" i="7"/>
  <c r="J949" i="7"/>
  <c r="O949" i="7" s="1"/>
  <c r="J950" i="7"/>
  <c r="J951" i="7"/>
  <c r="O951" i="7" s="1"/>
  <c r="J952" i="7"/>
  <c r="J953" i="7"/>
  <c r="O953" i="7" s="1"/>
  <c r="J954" i="7"/>
  <c r="J955" i="7"/>
  <c r="O955" i="7" s="1"/>
  <c r="J956" i="7"/>
  <c r="J957" i="7"/>
  <c r="O957" i="7" s="1"/>
  <c r="J958" i="7"/>
  <c r="J959" i="7"/>
  <c r="O959" i="7" s="1"/>
  <c r="J960" i="7"/>
  <c r="J961" i="7"/>
  <c r="O961" i="7" s="1"/>
  <c r="J962" i="7"/>
  <c r="J963" i="7"/>
  <c r="O963" i="7" s="1"/>
  <c r="J964" i="7"/>
  <c r="J965" i="7"/>
  <c r="O965" i="7" s="1"/>
  <c r="J966" i="7"/>
  <c r="J967" i="7"/>
  <c r="O967" i="7" s="1"/>
  <c r="J968" i="7"/>
  <c r="J969" i="7"/>
  <c r="O969" i="7" s="1"/>
  <c r="J970" i="7"/>
  <c r="J971" i="7"/>
  <c r="O971" i="7" s="1"/>
  <c r="J972" i="7"/>
  <c r="J973" i="7"/>
  <c r="O973" i="7" s="1"/>
  <c r="J974" i="7"/>
  <c r="J975" i="7"/>
  <c r="O975" i="7" s="1"/>
  <c r="J976" i="7"/>
  <c r="J977" i="7"/>
  <c r="O977" i="7" s="1"/>
  <c r="J978" i="7"/>
  <c r="J979" i="7"/>
  <c r="O979" i="7" s="1"/>
  <c r="J980" i="7"/>
  <c r="J981" i="7"/>
  <c r="O981" i="7" s="1"/>
  <c r="J982" i="7"/>
  <c r="J983" i="7"/>
  <c r="O983" i="7" s="1"/>
  <c r="J984" i="7"/>
  <c r="J985" i="7"/>
  <c r="O985" i="7" s="1"/>
  <c r="J986" i="7"/>
  <c r="J987" i="7"/>
  <c r="O987" i="7" s="1"/>
  <c r="J988" i="7"/>
  <c r="J989" i="7"/>
  <c r="O989" i="7" s="1"/>
  <c r="J990" i="7"/>
  <c r="J991" i="7"/>
  <c r="O991" i="7" s="1"/>
  <c r="J992" i="7"/>
  <c r="J993" i="7"/>
  <c r="O993" i="7" s="1"/>
  <c r="J994" i="7"/>
  <c r="J995" i="7"/>
  <c r="O995" i="7" s="1"/>
  <c r="J996" i="7"/>
  <c r="J997" i="7"/>
  <c r="O997" i="7" s="1"/>
  <c r="J998" i="7"/>
  <c r="J999" i="7"/>
  <c r="O999" i="7" s="1"/>
  <c r="J1000" i="7"/>
  <c r="J1001" i="7"/>
  <c r="O1001" i="7" s="1"/>
  <c r="J1002" i="7"/>
  <c r="J1003" i="7"/>
  <c r="O1003" i="7" s="1"/>
  <c r="J1004" i="7"/>
  <c r="J1005" i="7"/>
  <c r="O1005" i="7" s="1"/>
  <c r="J1006" i="7"/>
  <c r="J1007" i="7"/>
  <c r="O1007" i="7" s="1"/>
  <c r="J1008" i="7"/>
  <c r="J1009" i="7"/>
  <c r="O1009" i="7" s="1"/>
  <c r="J1010" i="7"/>
  <c r="J1011" i="7"/>
  <c r="O1011" i="7" s="1"/>
  <c r="J1012" i="7"/>
  <c r="J1013" i="7"/>
  <c r="O1013" i="7" s="1"/>
  <c r="J1014" i="7"/>
  <c r="J1015" i="7"/>
  <c r="O1015" i="7" s="1"/>
  <c r="J1016" i="7"/>
  <c r="J1017" i="7"/>
  <c r="O1017" i="7" s="1"/>
  <c r="J1018" i="7"/>
  <c r="J1019" i="7"/>
  <c r="O1019" i="7" s="1"/>
  <c r="J1020" i="7"/>
  <c r="J1021" i="7"/>
  <c r="O1021" i="7" s="1"/>
  <c r="J1022" i="7"/>
  <c r="J1023" i="7"/>
  <c r="O1023" i="7" s="1"/>
  <c r="J1024" i="7"/>
  <c r="J1025" i="7"/>
  <c r="O1025" i="7" s="1"/>
  <c r="J1026" i="7"/>
  <c r="J1027" i="7"/>
  <c r="O1027" i="7" s="1"/>
  <c r="J1028" i="7"/>
  <c r="J1029" i="7"/>
  <c r="O1029" i="7" s="1"/>
  <c r="J1030" i="7"/>
  <c r="J1031" i="7"/>
  <c r="O1031" i="7" s="1"/>
  <c r="J1032" i="7"/>
  <c r="J1033" i="7"/>
  <c r="O1033" i="7" s="1"/>
  <c r="J1034" i="7"/>
  <c r="J1035" i="7"/>
  <c r="O1035" i="7" s="1"/>
  <c r="J1036" i="7"/>
  <c r="J1037" i="7"/>
  <c r="O1037" i="7" s="1"/>
  <c r="J1038" i="7"/>
  <c r="J1039" i="7"/>
  <c r="O1039" i="7" s="1"/>
  <c r="J1040" i="7"/>
  <c r="J1041" i="7"/>
  <c r="O1041" i="7" s="1"/>
  <c r="J1042" i="7"/>
  <c r="J1043" i="7"/>
  <c r="O1043" i="7" s="1"/>
  <c r="J1044" i="7"/>
  <c r="J1045" i="7"/>
  <c r="O1045" i="7" s="1"/>
  <c r="J1046" i="7"/>
  <c r="J1047" i="7"/>
  <c r="O1047" i="7" s="1"/>
  <c r="J1048" i="7"/>
  <c r="J1049" i="7"/>
  <c r="O1049" i="7" s="1"/>
  <c r="J1050" i="7"/>
  <c r="J1051" i="7"/>
  <c r="O1051" i="7" s="1"/>
  <c r="J1052" i="7"/>
  <c r="J1053" i="7"/>
  <c r="O1053" i="7" s="1"/>
  <c r="J1054" i="7"/>
  <c r="J1055" i="7"/>
  <c r="O1055" i="7" s="1"/>
  <c r="J1056" i="7"/>
  <c r="J1057" i="7"/>
  <c r="O1057" i="7" s="1"/>
  <c r="J1058" i="7"/>
  <c r="J1059" i="7"/>
  <c r="O1059" i="7" s="1"/>
  <c r="J1060" i="7"/>
  <c r="J1061" i="7"/>
  <c r="O1061" i="7" s="1"/>
  <c r="J1062" i="7"/>
  <c r="J1063" i="7"/>
  <c r="O1063" i="7" s="1"/>
  <c r="J1064" i="7"/>
  <c r="J1065" i="7"/>
  <c r="O1065" i="7" s="1"/>
  <c r="J1066" i="7"/>
  <c r="J1067" i="7"/>
  <c r="O1067" i="7" s="1"/>
  <c r="J1068" i="7"/>
  <c r="J1069" i="7"/>
  <c r="O1069" i="7" s="1"/>
  <c r="J1070" i="7"/>
  <c r="J1071" i="7"/>
  <c r="O1071" i="7" s="1"/>
  <c r="J1072" i="7"/>
  <c r="J1073" i="7"/>
  <c r="O1073" i="7" s="1"/>
  <c r="J1074" i="7"/>
  <c r="J1075" i="7"/>
  <c r="O1075" i="7" s="1"/>
  <c r="J1076" i="7"/>
  <c r="J1077" i="7"/>
  <c r="O1077" i="7" s="1"/>
  <c r="J1078" i="7"/>
  <c r="J1079" i="7"/>
  <c r="O1079" i="7" s="1"/>
  <c r="J1080" i="7"/>
  <c r="J1081" i="7"/>
  <c r="O1081" i="7" s="1"/>
  <c r="J1082" i="7"/>
  <c r="J1083" i="7"/>
  <c r="O1083" i="7" s="1"/>
  <c r="J1084" i="7"/>
  <c r="J1085" i="7"/>
  <c r="O1085" i="7" s="1"/>
  <c r="J1086" i="7"/>
  <c r="J1087" i="7"/>
  <c r="J1088" i="7"/>
  <c r="O1088" i="7" s="1"/>
  <c r="J1089" i="7"/>
  <c r="J1090" i="7"/>
  <c r="O1090" i="7" s="1"/>
  <c r="J1091" i="7"/>
  <c r="J1092" i="7"/>
  <c r="O1092" i="7" s="1"/>
  <c r="J1093" i="7"/>
  <c r="J1094" i="7"/>
  <c r="O1094" i="7" s="1"/>
  <c r="J1095" i="7"/>
  <c r="J1096" i="7"/>
  <c r="O1096" i="7" s="1"/>
  <c r="J1097" i="7"/>
  <c r="J1098" i="7"/>
  <c r="O1098" i="7" s="1"/>
  <c r="J1099" i="7"/>
  <c r="J1100" i="7"/>
  <c r="O1100" i="7" s="1"/>
  <c r="J1101" i="7"/>
  <c r="J1102" i="7"/>
  <c r="O1102" i="7" s="1"/>
  <c r="J1103" i="7"/>
  <c r="J1104" i="7"/>
  <c r="O1104" i="7" s="1"/>
  <c r="J1105" i="7"/>
  <c r="J1106" i="7"/>
  <c r="O1106" i="7" s="1"/>
  <c r="J1107" i="7"/>
  <c r="J1108" i="7"/>
  <c r="O1108" i="7" s="1"/>
  <c r="J1109" i="7"/>
  <c r="J1110" i="7"/>
  <c r="O1110" i="7" s="1"/>
  <c r="J1111" i="7"/>
  <c r="J1112" i="7"/>
  <c r="O1112" i="7" s="1"/>
  <c r="J1113" i="7"/>
  <c r="J1114" i="7"/>
  <c r="O1114" i="7" s="1"/>
  <c r="J1115" i="7"/>
  <c r="J1116" i="7"/>
  <c r="O1116" i="7" s="1"/>
  <c r="J1117" i="7"/>
  <c r="J1118" i="7"/>
  <c r="O1118" i="7" s="1"/>
  <c r="J1119" i="7"/>
  <c r="J1120" i="7"/>
  <c r="O1120" i="7" s="1"/>
  <c r="J1121" i="7"/>
  <c r="J1122" i="7"/>
  <c r="O1122" i="7" s="1"/>
  <c r="J1123" i="7"/>
  <c r="J1124" i="7"/>
  <c r="O1124" i="7" s="1"/>
  <c r="J1125" i="7"/>
  <c r="J1126" i="7"/>
  <c r="O1126" i="7" s="1"/>
  <c r="J1127" i="7"/>
  <c r="J1128" i="7"/>
  <c r="O1128" i="7" s="1"/>
  <c r="J1129" i="7"/>
  <c r="J1130" i="7"/>
  <c r="O1130" i="7" s="1"/>
  <c r="J1131" i="7"/>
  <c r="J1132" i="7"/>
  <c r="O1132" i="7" s="1"/>
  <c r="J1133" i="7"/>
  <c r="J1134" i="7"/>
  <c r="O1134" i="7" s="1"/>
  <c r="J1135" i="7"/>
  <c r="J1136" i="7"/>
  <c r="O1136" i="7" s="1"/>
  <c r="J1137" i="7"/>
  <c r="J1138" i="7"/>
  <c r="O1138" i="7" s="1"/>
  <c r="J1139" i="7"/>
  <c r="J1140" i="7"/>
  <c r="O1140" i="7" s="1"/>
  <c r="J1141" i="7"/>
  <c r="J1142" i="7"/>
  <c r="O1142" i="7" s="1"/>
  <c r="J1143" i="7"/>
  <c r="J1144" i="7"/>
  <c r="O1144" i="7" s="1"/>
  <c r="J1145" i="7"/>
  <c r="J1146" i="7"/>
  <c r="O1146" i="7" s="1"/>
  <c r="J1147" i="7"/>
  <c r="J1148" i="7"/>
  <c r="O1148" i="7" s="1"/>
  <c r="J1149" i="7"/>
  <c r="J1150" i="7"/>
  <c r="O1150" i="7" s="1"/>
  <c r="J1151" i="7"/>
  <c r="J1152" i="7"/>
  <c r="O1152" i="7" s="1"/>
  <c r="J1153" i="7"/>
  <c r="J1154" i="7"/>
  <c r="O1154" i="7" s="1"/>
  <c r="J1155" i="7"/>
  <c r="J1156" i="7"/>
  <c r="O1156" i="7" s="1"/>
  <c r="J1157" i="7"/>
  <c r="J1158" i="7"/>
  <c r="O1158" i="7" s="1"/>
  <c r="J1159" i="7"/>
  <c r="J1160" i="7"/>
  <c r="O1160" i="7" s="1"/>
  <c r="J1161" i="7"/>
  <c r="J1162" i="7"/>
  <c r="O1162" i="7" s="1"/>
  <c r="J1163" i="7"/>
  <c r="J1164" i="7"/>
  <c r="O1164" i="7" s="1"/>
  <c r="J1165" i="7"/>
  <c r="J1166" i="7"/>
  <c r="O1166" i="7" s="1"/>
  <c r="J1167" i="7"/>
  <c r="J1168" i="7"/>
  <c r="O1168" i="7" s="1"/>
  <c r="J1169" i="7"/>
  <c r="J1170" i="7"/>
  <c r="O1170" i="7" s="1"/>
  <c r="J1171" i="7"/>
  <c r="J1172" i="7"/>
  <c r="O1172" i="7" s="1"/>
  <c r="J1173" i="7"/>
  <c r="J1174" i="7"/>
  <c r="O1174" i="7" s="1"/>
  <c r="J1175" i="7"/>
  <c r="J1176" i="7"/>
  <c r="O1176" i="7" s="1"/>
  <c r="J1177" i="7"/>
  <c r="J1178" i="7"/>
  <c r="O1178" i="7" s="1"/>
  <c r="J1179" i="7"/>
  <c r="J1180" i="7"/>
  <c r="O1180" i="7" s="1"/>
  <c r="J1181" i="7"/>
  <c r="J1182" i="7"/>
  <c r="O1182" i="7" s="1"/>
  <c r="J1183" i="7"/>
  <c r="J1184" i="7"/>
  <c r="O1184" i="7" s="1"/>
  <c r="J1185" i="7"/>
  <c r="J1186" i="7"/>
  <c r="O1186" i="7" s="1"/>
  <c r="J1187" i="7"/>
  <c r="J1188" i="7"/>
  <c r="O1188" i="7" s="1"/>
  <c r="J1189" i="7"/>
  <c r="J1190" i="7"/>
  <c r="O1190" i="7" s="1"/>
  <c r="J1191" i="7"/>
  <c r="J1192" i="7"/>
  <c r="O1192" i="7" s="1"/>
  <c r="J1193" i="7"/>
  <c r="J1194" i="7"/>
  <c r="O1194" i="7" s="1"/>
  <c r="J1195" i="7"/>
  <c r="J1196" i="7"/>
  <c r="O1196" i="7" s="1"/>
  <c r="J1197" i="7"/>
  <c r="J1198" i="7"/>
  <c r="O1198" i="7" s="1"/>
  <c r="J1199" i="7"/>
  <c r="J1200" i="7"/>
  <c r="O1200" i="7" s="1"/>
  <c r="J1201" i="7"/>
  <c r="J1202" i="7"/>
  <c r="O1202" i="7" s="1"/>
  <c r="J1203" i="7"/>
  <c r="J1204" i="7"/>
  <c r="O1204" i="7" s="1"/>
  <c r="J1205" i="7"/>
  <c r="J1206" i="7"/>
  <c r="O1206" i="7" s="1"/>
  <c r="J1207" i="7"/>
  <c r="J1208" i="7"/>
  <c r="O1208" i="7" s="1"/>
  <c r="J1209" i="7"/>
  <c r="J1210" i="7"/>
  <c r="O1210" i="7" s="1"/>
  <c r="J1211" i="7"/>
  <c r="J1212" i="7"/>
  <c r="O1212" i="7" s="1"/>
  <c r="J1213" i="7"/>
  <c r="J1214" i="7"/>
  <c r="O1214" i="7" s="1"/>
  <c r="J1215" i="7"/>
  <c r="J1216" i="7"/>
  <c r="O1216" i="7" s="1"/>
  <c r="J1217" i="7"/>
  <c r="J1218" i="7"/>
  <c r="O1218" i="7" s="1"/>
  <c r="J1219" i="7"/>
  <c r="J1220" i="7"/>
  <c r="O1220" i="7" s="1"/>
  <c r="J1221" i="7"/>
  <c r="J1222" i="7"/>
  <c r="O1222" i="7" s="1"/>
  <c r="J1223" i="7"/>
  <c r="J1224" i="7"/>
  <c r="O1224" i="7" s="1"/>
  <c r="J1225" i="7"/>
  <c r="J1226" i="7"/>
  <c r="O1226" i="7" s="1"/>
  <c r="J1227" i="7"/>
  <c r="J1228" i="7"/>
  <c r="O1228" i="7" s="1"/>
  <c r="J1229" i="7"/>
  <c r="J1230" i="7"/>
  <c r="O1230" i="7" s="1"/>
  <c r="J1231" i="7"/>
  <c r="J1232" i="7"/>
  <c r="O1232" i="7" s="1"/>
  <c r="J1233" i="7"/>
  <c r="J1234" i="7"/>
  <c r="O1234" i="7" s="1"/>
  <c r="J1235" i="7"/>
  <c r="J1236" i="7"/>
  <c r="O1236" i="7" s="1"/>
  <c r="J1237" i="7"/>
  <c r="J1238" i="7"/>
  <c r="O1238" i="7" s="1"/>
  <c r="J1239" i="7"/>
  <c r="J1240" i="7"/>
  <c r="O1240" i="7" s="1"/>
  <c r="J1241" i="7"/>
  <c r="J1242" i="7"/>
  <c r="O1242" i="7" s="1"/>
  <c r="J1243" i="7"/>
  <c r="J1244" i="7"/>
  <c r="O1244" i="7" s="1"/>
  <c r="J1245" i="7"/>
  <c r="J1246" i="7"/>
  <c r="O1246" i="7" s="1"/>
  <c r="J1247" i="7"/>
  <c r="J1248" i="7"/>
  <c r="O1248" i="7" s="1"/>
  <c r="J1249" i="7"/>
  <c r="J1250" i="7"/>
  <c r="O1250" i="7" s="1"/>
  <c r="J1251" i="7"/>
  <c r="J1252" i="7"/>
  <c r="O1252" i="7" s="1"/>
  <c r="J1253" i="7"/>
  <c r="J1254" i="7"/>
  <c r="O1254" i="7" s="1"/>
  <c r="J1255" i="7"/>
  <c r="J1256" i="7"/>
  <c r="O1256" i="7" s="1"/>
  <c r="J1257" i="7"/>
  <c r="J1258" i="7"/>
  <c r="O1258" i="7" s="1"/>
  <c r="J1259" i="7"/>
  <c r="J1260" i="7"/>
  <c r="O1260" i="7" s="1"/>
  <c r="J1261" i="7"/>
  <c r="J1262" i="7"/>
  <c r="O1262" i="7" s="1"/>
  <c r="J1263" i="7"/>
  <c r="J1264" i="7"/>
  <c r="O1264" i="7" s="1"/>
  <c r="J1265" i="7"/>
  <c r="J1266" i="7"/>
  <c r="O1266" i="7" s="1"/>
  <c r="J1267" i="7"/>
  <c r="J1268" i="7"/>
  <c r="O1268" i="7" s="1"/>
  <c r="J1269" i="7"/>
  <c r="J1270" i="7"/>
  <c r="O1270" i="7" s="1"/>
  <c r="J1271" i="7"/>
  <c r="J1272" i="7"/>
  <c r="O1272" i="7" s="1"/>
  <c r="J1273" i="7"/>
  <c r="J1274" i="7"/>
  <c r="O1274" i="7" s="1"/>
  <c r="J1275" i="7"/>
  <c r="J1276" i="7"/>
  <c r="O1276" i="7" s="1"/>
  <c r="J1277" i="7"/>
  <c r="J1278" i="7"/>
  <c r="O1278" i="7" s="1"/>
  <c r="J1279" i="7"/>
  <c r="J1280" i="7"/>
  <c r="O1280" i="7" s="1"/>
  <c r="J1281" i="7"/>
  <c r="J1282" i="7"/>
  <c r="O1282" i="7" s="1"/>
  <c r="J1283" i="7"/>
  <c r="J1284" i="7"/>
  <c r="O1284" i="7" s="1"/>
  <c r="J1285" i="7"/>
  <c r="J1286" i="7"/>
  <c r="O1286" i="7" s="1"/>
  <c r="J1287" i="7"/>
  <c r="J1288" i="7"/>
  <c r="O1288" i="7" s="1"/>
  <c r="J1289" i="7"/>
  <c r="J1290" i="7"/>
  <c r="O1290" i="7" s="1"/>
  <c r="J1291" i="7"/>
  <c r="J1292" i="7"/>
  <c r="O1292" i="7" s="1"/>
  <c r="J1293" i="7"/>
  <c r="J1294" i="7"/>
  <c r="O1294" i="7" s="1"/>
  <c r="J1295" i="7"/>
  <c r="J1296" i="7"/>
  <c r="O1296" i="7" s="1"/>
  <c r="J1297" i="7"/>
  <c r="J1298" i="7"/>
  <c r="O1298" i="7" s="1"/>
  <c r="J1299" i="7"/>
  <c r="J1300" i="7"/>
  <c r="O1300" i="7" s="1"/>
  <c r="J1301" i="7"/>
  <c r="J1302" i="7"/>
  <c r="O1302" i="7" s="1"/>
  <c r="J1303" i="7"/>
  <c r="J1304" i="7"/>
  <c r="O1304" i="7" s="1"/>
  <c r="J1305" i="7"/>
  <c r="J1306" i="7"/>
  <c r="O1306" i="7" s="1"/>
  <c r="J1307" i="7"/>
  <c r="J1308" i="7"/>
  <c r="O1308" i="7" s="1"/>
  <c r="J1309" i="7"/>
  <c r="J1310" i="7"/>
  <c r="O1310" i="7" s="1"/>
  <c r="J1311" i="7"/>
  <c r="J1312" i="7"/>
  <c r="O1312" i="7" s="1"/>
  <c r="J1313" i="7"/>
  <c r="J1314" i="7"/>
  <c r="O1314" i="7" s="1"/>
  <c r="J1315" i="7"/>
  <c r="J1316" i="7"/>
  <c r="O1316" i="7" s="1"/>
  <c r="J1317" i="7"/>
  <c r="J1318" i="7"/>
  <c r="O1318" i="7" s="1"/>
  <c r="J1319" i="7"/>
  <c r="J1320" i="7"/>
  <c r="O1320" i="7" s="1"/>
  <c r="J1321" i="7"/>
  <c r="J1322" i="7"/>
  <c r="O1322" i="7" s="1"/>
  <c r="J1323" i="7"/>
  <c r="J1324" i="7"/>
  <c r="O1324" i="7" s="1"/>
  <c r="J1325" i="7"/>
  <c r="J1326" i="7"/>
  <c r="O1326" i="7" s="1"/>
  <c r="J1327" i="7"/>
  <c r="J1328" i="7"/>
  <c r="O1328" i="7" s="1"/>
  <c r="J1329" i="7"/>
  <c r="J1330" i="7"/>
  <c r="O1330" i="7" s="1"/>
  <c r="J1331" i="7"/>
  <c r="J1332" i="7"/>
  <c r="O1332" i="7" s="1"/>
  <c r="J1333" i="7"/>
  <c r="J1334" i="7"/>
  <c r="O1334" i="7" s="1"/>
  <c r="J1335" i="7"/>
  <c r="J1336" i="7"/>
  <c r="O1336" i="7" s="1"/>
  <c r="J1337" i="7"/>
  <c r="J1338" i="7"/>
  <c r="O1338" i="7" s="1"/>
  <c r="J1339" i="7"/>
  <c r="J1340" i="7"/>
  <c r="O1340" i="7" s="1"/>
  <c r="J1341" i="7"/>
  <c r="J1342" i="7"/>
  <c r="O1342" i="7" s="1"/>
  <c r="J1343" i="7"/>
  <c r="J1344" i="7"/>
  <c r="O1344" i="7" s="1"/>
  <c r="J1345" i="7"/>
  <c r="J1346" i="7"/>
  <c r="O1346" i="7" s="1"/>
  <c r="J1347" i="7"/>
  <c r="J1348" i="7"/>
  <c r="O1348" i="7" s="1"/>
  <c r="J1349" i="7"/>
  <c r="J1350" i="7"/>
  <c r="O1350" i="7" s="1"/>
  <c r="J1351" i="7"/>
  <c r="J1352" i="7"/>
  <c r="O1352" i="7" s="1"/>
  <c r="J1353" i="7"/>
  <c r="J1354" i="7"/>
  <c r="O1354" i="7" s="1"/>
  <c r="J1355" i="7"/>
  <c r="J1356" i="7"/>
  <c r="O1356" i="7" s="1"/>
  <c r="J1357" i="7"/>
  <c r="J1358" i="7"/>
  <c r="O1358" i="7" s="1"/>
  <c r="J1359" i="7"/>
  <c r="J1360" i="7"/>
  <c r="O1360" i="7" s="1"/>
  <c r="J1361" i="7"/>
  <c r="J1362" i="7"/>
  <c r="O1362" i="7" s="1"/>
  <c r="J1363" i="7"/>
  <c r="J1364" i="7"/>
  <c r="O1364" i="7" s="1"/>
  <c r="J1365" i="7"/>
  <c r="J1366" i="7"/>
  <c r="O1366" i="7" s="1"/>
  <c r="J1367" i="7"/>
  <c r="J1368" i="7"/>
  <c r="O1368" i="7" s="1"/>
  <c r="J1369" i="7"/>
  <c r="J1370" i="7"/>
  <c r="O1370" i="7" s="1"/>
  <c r="J1371" i="7"/>
  <c r="J1372" i="7"/>
  <c r="O1372" i="7" s="1"/>
  <c r="J1373" i="7"/>
  <c r="J1374" i="7"/>
  <c r="O1374" i="7" s="1"/>
  <c r="J1375" i="7"/>
  <c r="J1376" i="7"/>
  <c r="O1376" i="7" s="1"/>
  <c r="J1377" i="7"/>
  <c r="J1378" i="7"/>
  <c r="O1378" i="7" s="1"/>
  <c r="J1379" i="7"/>
  <c r="J1380" i="7"/>
  <c r="O1380" i="7" s="1"/>
  <c r="J1381" i="7"/>
  <c r="J1382" i="7"/>
  <c r="O1382" i="7" s="1"/>
  <c r="J1383" i="7"/>
  <c r="J1384" i="7"/>
  <c r="O1384" i="7" s="1"/>
  <c r="J1385" i="7"/>
  <c r="J1386" i="7"/>
  <c r="O1386" i="7" s="1"/>
  <c r="J1387" i="7"/>
  <c r="J1388" i="7"/>
  <c r="O1388" i="7" s="1"/>
  <c r="J1389" i="7"/>
  <c r="J1390" i="7"/>
  <c r="O1390" i="7" s="1"/>
  <c r="J1391" i="7"/>
  <c r="J1392" i="7"/>
  <c r="O1392" i="7" s="1"/>
  <c r="J1393" i="7"/>
  <c r="J1394" i="7"/>
  <c r="O1394" i="7" s="1"/>
  <c r="J1395" i="7"/>
  <c r="J1396" i="7"/>
  <c r="O1396" i="7" s="1"/>
  <c r="J1397" i="7"/>
  <c r="J1398" i="7"/>
  <c r="O1398" i="7" s="1"/>
  <c r="J1399" i="7"/>
  <c r="O1399" i="7"/>
  <c r="J1400" i="7"/>
  <c r="J1401" i="7"/>
  <c r="O1401" i="7" s="1"/>
  <c r="J1402" i="7"/>
  <c r="J1403" i="7"/>
  <c r="O1403" i="7" s="1"/>
  <c r="J1404" i="7"/>
  <c r="J1405" i="7"/>
  <c r="O1405" i="7" s="1"/>
  <c r="J1406" i="7"/>
  <c r="J1407" i="7"/>
  <c r="O1407" i="7" s="1"/>
  <c r="J1408" i="7"/>
  <c r="J1409" i="7"/>
  <c r="O1409" i="7" s="1"/>
  <c r="J1410" i="7"/>
  <c r="J1411" i="7"/>
  <c r="O1411" i="7" s="1"/>
  <c r="J1412" i="7"/>
  <c r="J1413" i="7"/>
  <c r="O1413" i="7" s="1"/>
  <c r="J1414" i="7"/>
  <c r="J1415" i="7"/>
  <c r="O1415" i="7" s="1"/>
  <c r="J1416" i="7"/>
  <c r="J1417" i="7"/>
  <c r="O1417" i="7" s="1"/>
  <c r="J1418" i="7"/>
  <c r="J1419" i="7"/>
  <c r="O1419" i="7" s="1"/>
  <c r="J1420" i="7"/>
  <c r="J1421" i="7"/>
  <c r="O1421" i="7" s="1"/>
  <c r="J1422" i="7"/>
  <c r="J1423" i="7"/>
  <c r="O1423" i="7" s="1"/>
  <c r="J1424" i="7"/>
  <c r="J1425" i="7"/>
  <c r="O1425" i="7" s="1"/>
  <c r="J1426" i="7"/>
  <c r="J1427" i="7"/>
  <c r="O1427" i="7" s="1"/>
  <c r="J1428" i="7"/>
  <c r="J1429" i="7"/>
  <c r="O1429" i="7" s="1"/>
  <c r="J1430" i="7"/>
  <c r="J1431" i="7"/>
  <c r="O1431" i="7" s="1"/>
  <c r="J1432" i="7"/>
  <c r="J1433" i="7"/>
  <c r="O1433" i="7" s="1"/>
  <c r="J1434" i="7"/>
  <c r="J1435" i="7"/>
  <c r="O1435" i="7" s="1"/>
  <c r="J1436" i="7"/>
  <c r="J1437" i="7"/>
  <c r="O1437" i="7" s="1"/>
  <c r="J1438" i="7"/>
  <c r="J1439" i="7"/>
  <c r="O1439" i="7" s="1"/>
  <c r="J1440" i="7"/>
  <c r="J1441" i="7"/>
  <c r="O1441" i="7" s="1"/>
  <c r="J1442" i="7"/>
  <c r="J1443" i="7"/>
  <c r="O1443" i="7" s="1"/>
  <c r="J1444" i="7"/>
  <c r="J1445" i="7"/>
  <c r="O1445" i="7" s="1"/>
  <c r="J1446" i="7"/>
  <c r="J1447" i="7"/>
  <c r="O1447" i="7" s="1"/>
  <c r="J1448" i="7"/>
  <c r="J1449" i="7"/>
  <c r="O1449" i="7" s="1"/>
  <c r="J1450" i="7"/>
  <c r="J1451" i="7"/>
  <c r="O1451" i="7" s="1"/>
  <c r="J1452" i="7"/>
  <c r="J1453" i="7"/>
  <c r="O1453" i="7" s="1"/>
  <c r="J1454" i="7"/>
  <c r="J1455" i="7"/>
  <c r="O1455" i="7" s="1"/>
  <c r="J1456" i="7"/>
  <c r="J1457" i="7"/>
  <c r="O1457" i="7" s="1"/>
  <c r="J1458" i="7"/>
  <c r="J1459" i="7"/>
  <c r="O1459" i="7" s="1"/>
  <c r="J1460" i="7"/>
  <c r="J1461" i="7"/>
  <c r="O1461" i="7" s="1"/>
  <c r="J1462" i="7"/>
  <c r="J1463" i="7"/>
  <c r="O1463" i="7" s="1"/>
  <c r="J1464" i="7"/>
  <c r="J1465" i="7"/>
  <c r="O1465" i="7" s="1"/>
  <c r="J1466" i="7"/>
  <c r="J1467" i="7"/>
  <c r="O1467" i="7" s="1"/>
  <c r="J1468" i="7"/>
  <c r="J1469" i="7"/>
  <c r="O1469" i="7" s="1"/>
  <c r="J1470" i="7"/>
  <c r="J1471" i="7"/>
  <c r="O1471" i="7" s="1"/>
  <c r="J1472" i="7"/>
  <c r="J1473" i="7"/>
  <c r="O1473" i="7" s="1"/>
  <c r="J1474" i="7"/>
  <c r="J1475" i="7"/>
  <c r="O1475" i="7" s="1"/>
  <c r="J1476" i="7"/>
  <c r="J1477" i="7"/>
  <c r="O1477" i="7" s="1"/>
  <c r="J1478" i="7"/>
  <c r="J1479" i="7"/>
  <c r="O1479" i="7" s="1"/>
  <c r="J1480" i="7"/>
  <c r="J1481" i="7"/>
  <c r="O1481" i="7" s="1"/>
  <c r="J1482" i="7"/>
  <c r="J1483" i="7"/>
  <c r="O1483" i="7" s="1"/>
  <c r="J1484" i="7"/>
  <c r="J1485" i="7"/>
  <c r="O1485" i="7" s="1"/>
  <c r="J1486" i="7"/>
  <c r="J1487" i="7"/>
  <c r="O1487" i="7" s="1"/>
  <c r="J1488" i="7"/>
  <c r="J1489" i="7"/>
  <c r="O1489" i="7" s="1"/>
  <c r="J1490" i="7"/>
  <c r="J1491" i="7"/>
  <c r="O1491" i="7" s="1"/>
  <c r="J1492" i="7"/>
  <c r="J1493" i="7"/>
  <c r="O1493" i="7" s="1"/>
  <c r="J1494" i="7"/>
  <c r="J1495" i="7"/>
  <c r="O1495" i="7" s="1"/>
  <c r="J1496" i="7"/>
  <c r="J1497" i="7"/>
  <c r="O1497" i="7" s="1"/>
  <c r="J1498" i="7"/>
  <c r="J1499" i="7"/>
  <c r="O1499" i="7" s="1"/>
  <c r="J1500" i="7"/>
  <c r="J1501" i="7"/>
  <c r="O1501" i="7" s="1"/>
  <c r="J1502" i="7"/>
  <c r="J1503" i="7"/>
  <c r="O1503" i="7" s="1"/>
  <c r="J1504" i="7"/>
  <c r="J1505" i="7"/>
  <c r="O1505" i="7" s="1"/>
  <c r="J1506" i="7"/>
  <c r="J1507" i="7"/>
  <c r="O1507" i="7" s="1"/>
  <c r="J1508" i="7"/>
  <c r="J1509" i="7"/>
  <c r="O1509" i="7" s="1"/>
  <c r="J1510" i="7"/>
  <c r="J1511" i="7"/>
  <c r="O1511" i="7" s="1"/>
  <c r="J1512" i="7"/>
  <c r="J1513" i="7"/>
  <c r="O1513" i="7" s="1"/>
  <c r="J1514" i="7"/>
  <c r="J1515" i="7"/>
  <c r="O1515" i="7" s="1"/>
  <c r="J1516" i="7"/>
  <c r="J1517" i="7"/>
  <c r="O1517" i="7" s="1"/>
  <c r="J1518" i="7"/>
  <c r="J1519" i="7"/>
  <c r="O1519" i="7" s="1"/>
  <c r="J1520" i="7"/>
  <c r="J1521" i="7"/>
  <c r="O1521" i="7" s="1"/>
  <c r="J1522" i="7"/>
  <c r="J1523" i="7"/>
  <c r="O1523" i="7" s="1"/>
  <c r="J1524" i="7"/>
  <c r="J1525" i="7"/>
  <c r="O1525" i="7" s="1"/>
  <c r="J1526" i="7"/>
  <c r="J1527" i="7"/>
  <c r="O1527" i="7" s="1"/>
  <c r="J1528" i="7"/>
  <c r="J1529" i="7"/>
  <c r="O1529" i="7" s="1"/>
  <c r="J1530" i="7"/>
  <c r="J1531" i="7"/>
  <c r="O1531" i="7" s="1"/>
  <c r="J1532" i="7"/>
  <c r="J1533" i="7"/>
  <c r="O1533" i="7" s="1"/>
  <c r="J1534" i="7"/>
  <c r="J1535" i="7"/>
  <c r="O1535" i="7" s="1"/>
  <c r="J1536" i="7"/>
  <c r="J1537" i="7"/>
  <c r="O1537" i="7" s="1"/>
  <c r="J1538" i="7"/>
  <c r="J1539" i="7"/>
  <c r="O1539" i="7" s="1"/>
  <c r="J1540" i="7"/>
  <c r="J1541" i="7"/>
  <c r="O1541" i="7" s="1"/>
  <c r="J1542" i="7"/>
  <c r="J1543" i="7"/>
  <c r="O1543" i="7" s="1"/>
  <c r="J1544" i="7"/>
  <c r="J1545" i="7"/>
  <c r="O1545" i="7" s="1"/>
  <c r="J1546" i="7"/>
  <c r="J1547" i="7"/>
  <c r="O1547" i="7" s="1"/>
  <c r="J1548" i="7"/>
  <c r="J1549" i="7"/>
  <c r="O1549" i="7" s="1"/>
  <c r="J1550" i="7"/>
  <c r="J1551" i="7"/>
  <c r="O1551" i="7" s="1"/>
  <c r="J1552" i="7"/>
  <c r="J1553" i="7"/>
  <c r="O1553" i="7" s="1"/>
  <c r="J1554" i="7"/>
  <c r="J1555" i="7"/>
  <c r="O1555" i="7" s="1"/>
  <c r="J1556" i="7"/>
  <c r="J1557" i="7"/>
  <c r="O1557" i="7" s="1"/>
  <c r="J1558" i="7"/>
  <c r="J1559" i="7"/>
  <c r="O1559" i="7" s="1"/>
  <c r="J1560" i="7"/>
  <c r="J1561" i="7"/>
  <c r="O1561" i="7" s="1"/>
  <c r="J1562" i="7"/>
  <c r="J1563" i="7"/>
  <c r="O1563" i="7" s="1"/>
  <c r="J1564" i="7"/>
  <c r="J1565" i="7"/>
  <c r="O1565" i="7" s="1"/>
  <c r="J1566" i="7"/>
  <c r="J1567" i="7"/>
  <c r="O1567" i="7" s="1"/>
  <c r="J1568" i="7"/>
  <c r="J1569" i="7"/>
  <c r="O1569" i="7" s="1"/>
  <c r="J1570" i="7"/>
  <c r="J1571" i="7"/>
  <c r="O1571" i="7" s="1"/>
  <c r="J1572" i="7"/>
  <c r="J1573" i="7"/>
  <c r="O1573" i="7" s="1"/>
  <c r="J1574" i="7"/>
  <c r="J1575" i="7"/>
  <c r="O1575" i="7" s="1"/>
  <c r="J1576" i="7"/>
  <c r="J1577" i="7"/>
  <c r="O1577" i="7" s="1"/>
  <c r="J1578" i="7"/>
  <c r="J1579" i="7"/>
  <c r="O1579" i="7" s="1"/>
  <c r="J1580" i="7"/>
  <c r="J1581" i="7"/>
  <c r="O1581" i="7" s="1"/>
  <c r="J1582" i="7"/>
  <c r="J1583" i="7"/>
  <c r="O1583" i="7" s="1"/>
  <c r="J1584" i="7"/>
  <c r="J1585" i="7"/>
  <c r="O1585" i="7" s="1"/>
  <c r="J1586" i="7"/>
  <c r="J1587" i="7"/>
  <c r="O1587" i="7" s="1"/>
  <c r="J1588" i="7"/>
  <c r="J1589" i="7"/>
  <c r="O1589" i="7" s="1"/>
  <c r="J1590" i="7"/>
  <c r="J1591" i="7"/>
  <c r="O1591" i="7" s="1"/>
  <c r="J1592" i="7"/>
  <c r="J1593" i="7"/>
  <c r="O1593" i="7" s="1"/>
  <c r="J1594" i="7"/>
  <c r="J1595" i="7"/>
  <c r="O1595" i="7" s="1"/>
  <c r="J1596" i="7"/>
  <c r="J1597" i="7"/>
  <c r="O1597" i="7" s="1"/>
  <c r="J1598" i="7"/>
  <c r="J1599" i="7"/>
  <c r="O1599" i="7" s="1"/>
  <c r="J1600" i="7"/>
  <c r="J1601" i="7"/>
  <c r="O1601" i="7" s="1"/>
  <c r="J1602" i="7"/>
  <c r="J1603" i="7"/>
  <c r="O1603" i="7" s="1"/>
  <c r="J1604" i="7"/>
  <c r="J1605" i="7"/>
  <c r="O1605" i="7" s="1"/>
  <c r="J1606" i="7"/>
  <c r="J1607" i="7"/>
  <c r="O1607" i="7" s="1"/>
  <c r="J1608" i="7"/>
  <c r="J1609" i="7"/>
  <c r="O1609" i="7" s="1"/>
  <c r="J1610" i="7"/>
  <c r="J1611" i="7"/>
  <c r="O1611" i="7" s="1"/>
  <c r="J1612" i="7"/>
  <c r="J1613" i="7"/>
  <c r="O1613" i="7" s="1"/>
  <c r="J1614" i="7"/>
  <c r="J1615" i="7"/>
  <c r="O1615" i="7" s="1"/>
  <c r="J1616" i="7"/>
  <c r="J1617" i="7"/>
  <c r="O1617" i="7" s="1"/>
  <c r="J1618" i="7"/>
  <c r="O1618" i="7" s="1"/>
  <c r="J1619" i="7"/>
  <c r="O1619" i="7" s="1"/>
  <c r="J1620" i="7"/>
  <c r="O1620" i="7" s="1"/>
  <c r="J1621" i="7"/>
  <c r="O1621" i="7" s="1"/>
  <c r="J1622" i="7"/>
  <c r="O1622" i="7" s="1"/>
  <c r="J1623" i="7"/>
  <c r="O1623" i="7" s="1"/>
  <c r="J1624" i="7"/>
  <c r="O1624" i="7" s="1"/>
  <c r="J1625" i="7"/>
  <c r="O1625" i="7" s="1"/>
  <c r="J1626" i="7"/>
  <c r="O1626" i="7" s="1"/>
  <c r="J1627" i="7"/>
  <c r="O1627" i="7" s="1"/>
  <c r="J1628" i="7"/>
  <c r="O1628" i="7" s="1"/>
  <c r="J1629" i="7"/>
  <c r="O1629" i="7" s="1"/>
  <c r="J1630" i="7"/>
  <c r="O1630" i="7" s="1"/>
  <c r="J1631" i="7"/>
  <c r="O1631" i="7" s="1"/>
  <c r="J1632" i="7"/>
  <c r="O1632" i="7" s="1"/>
  <c r="J1633" i="7"/>
  <c r="O1633" i="7" s="1"/>
  <c r="J1634" i="7"/>
  <c r="O1634" i="7" s="1"/>
  <c r="J1635" i="7"/>
  <c r="O1635" i="7" s="1"/>
  <c r="J1636" i="7"/>
  <c r="O1636" i="7" s="1"/>
  <c r="J1637" i="7"/>
  <c r="O1637" i="7" s="1"/>
  <c r="J1638" i="7"/>
  <c r="O1638" i="7" s="1"/>
  <c r="J1639" i="7"/>
  <c r="O1639" i="7" s="1"/>
  <c r="J1640" i="7"/>
  <c r="O1640" i="7" s="1"/>
  <c r="J1641" i="7"/>
  <c r="O1641" i="7" s="1"/>
  <c r="J1642" i="7"/>
  <c r="O1642" i="7" s="1"/>
  <c r="J1643" i="7"/>
  <c r="O1643" i="7" s="1"/>
  <c r="J1644" i="7"/>
  <c r="O1644" i="7" s="1"/>
  <c r="J1645" i="7"/>
  <c r="O1645" i="7" s="1"/>
  <c r="J1646" i="7"/>
  <c r="O1646" i="7" s="1"/>
  <c r="J1647" i="7"/>
  <c r="O1647" i="7" s="1"/>
  <c r="J1648" i="7"/>
  <c r="O1648" i="7" s="1"/>
  <c r="J1649" i="7"/>
  <c r="O1649" i="7" s="1"/>
  <c r="J1650" i="7"/>
  <c r="O1650" i="7" s="1"/>
  <c r="J1651" i="7"/>
  <c r="O1651" i="7" s="1"/>
  <c r="J1652" i="7"/>
  <c r="O1652" i="7" s="1"/>
  <c r="J1653" i="7"/>
  <c r="O1653" i="7" s="1"/>
  <c r="J1654" i="7"/>
  <c r="O1654" i="7" s="1"/>
  <c r="J1655" i="7"/>
  <c r="O1655" i="7" s="1"/>
  <c r="J1656" i="7"/>
  <c r="O1656" i="7" s="1"/>
  <c r="J1657" i="7"/>
  <c r="O1657" i="7" s="1"/>
  <c r="J1658" i="7"/>
  <c r="O1658" i="7" s="1"/>
  <c r="J1659" i="7"/>
  <c r="O1659" i="7" s="1"/>
  <c r="J1660" i="7"/>
  <c r="O1660" i="7" s="1"/>
  <c r="J1661" i="7"/>
  <c r="O1661" i="7" s="1"/>
  <c r="J1662" i="7"/>
  <c r="O1662" i="7" s="1"/>
  <c r="J1663" i="7"/>
  <c r="O1663" i="7" s="1"/>
  <c r="J1664" i="7"/>
  <c r="O1664" i="7" s="1"/>
  <c r="J1665" i="7"/>
  <c r="O1665" i="7" s="1"/>
  <c r="J1666" i="7"/>
  <c r="O1666" i="7" s="1"/>
  <c r="J1667" i="7"/>
  <c r="O1667" i="7" s="1"/>
  <c r="J1668" i="7"/>
  <c r="O1668" i="7" s="1"/>
  <c r="J1669" i="7"/>
  <c r="O1669" i="7" s="1"/>
  <c r="J1670" i="7"/>
  <c r="O1670" i="7" s="1"/>
  <c r="J1671" i="7"/>
  <c r="O1671" i="7" s="1"/>
  <c r="J1672" i="7"/>
  <c r="O1672" i="7" s="1"/>
  <c r="J1673" i="7"/>
  <c r="O1673" i="7" s="1"/>
  <c r="J1674" i="7"/>
  <c r="O1674" i="7" s="1"/>
  <c r="J1675" i="7"/>
  <c r="O1675" i="7" s="1"/>
  <c r="J1676" i="7"/>
  <c r="O1676" i="7" s="1"/>
  <c r="J1677" i="7"/>
  <c r="O1677" i="7" s="1"/>
  <c r="J1678" i="7"/>
  <c r="O1678" i="7" s="1"/>
  <c r="J1679" i="7"/>
  <c r="O1679" i="7" s="1"/>
  <c r="J1680" i="7"/>
  <c r="O1680" i="7" s="1"/>
  <c r="J1681" i="7"/>
  <c r="O1681" i="7" s="1"/>
  <c r="J1682" i="7"/>
  <c r="O1682" i="7" s="1"/>
  <c r="J1683" i="7"/>
  <c r="O1683" i="7" s="1"/>
  <c r="M22" i="7"/>
  <c r="N22" i="7" s="1"/>
  <c r="M21" i="7"/>
  <c r="M23" i="7"/>
  <c r="N23" i="7"/>
  <c r="M24" i="7"/>
  <c r="N24" i="7"/>
  <c r="M25" i="7"/>
  <c r="N25" i="7"/>
  <c r="M26" i="7"/>
  <c r="N26" i="7"/>
  <c r="M27" i="7"/>
  <c r="N27" i="7"/>
  <c r="M28" i="7"/>
  <c r="N28" i="7"/>
  <c r="M29" i="7"/>
  <c r="N29" i="7"/>
  <c r="M30" i="7"/>
  <c r="N30" i="7"/>
  <c r="M31" i="7"/>
  <c r="N31" i="7"/>
  <c r="M32" i="7"/>
  <c r="N32" i="7"/>
  <c r="M33" i="7"/>
  <c r="N33" i="7"/>
  <c r="M34" i="7"/>
  <c r="N34" i="7"/>
  <c r="M35" i="7"/>
  <c r="N35" i="7"/>
  <c r="M36" i="7"/>
  <c r="N36" i="7"/>
  <c r="M37" i="7"/>
  <c r="N37" i="7"/>
  <c r="M38" i="7"/>
  <c r="N38" i="7"/>
  <c r="M39" i="7"/>
  <c r="N39" i="7"/>
  <c r="M40" i="7"/>
  <c r="N40" i="7"/>
  <c r="M41" i="7"/>
  <c r="N41" i="7"/>
  <c r="M42" i="7"/>
  <c r="N42" i="7"/>
  <c r="M43" i="7"/>
  <c r="N43" i="7"/>
  <c r="M44" i="7"/>
  <c r="N44" i="7"/>
  <c r="M45" i="7"/>
  <c r="N45" i="7"/>
  <c r="M46" i="7"/>
  <c r="N46" i="7"/>
  <c r="M47" i="7"/>
  <c r="N47" i="7"/>
  <c r="M48" i="7"/>
  <c r="N48" i="7"/>
  <c r="M49" i="7"/>
  <c r="N49" i="7"/>
  <c r="M50" i="7"/>
  <c r="N50" i="7"/>
  <c r="M51" i="7"/>
  <c r="N51" i="7"/>
  <c r="M52" i="7"/>
  <c r="N52" i="7"/>
  <c r="M53" i="7"/>
  <c r="N53" i="7"/>
  <c r="M54" i="7"/>
  <c r="N54" i="7"/>
  <c r="M55" i="7"/>
  <c r="N55" i="7"/>
  <c r="M56" i="7"/>
  <c r="N56" i="7"/>
  <c r="M57" i="7"/>
  <c r="N57" i="7"/>
  <c r="M58" i="7"/>
  <c r="N58" i="7"/>
  <c r="M59" i="7"/>
  <c r="N59" i="7"/>
  <c r="M60" i="7"/>
  <c r="N60" i="7"/>
  <c r="M61" i="7"/>
  <c r="N61" i="7"/>
  <c r="M62" i="7"/>
  <c r="N62" i="7"/>
  <c r="M63" i="7"/>
  <c r="N63" i="7"/>
  <c r="M64" i="7"/>
  <c r="N64" i="7"/>
  <c r="M65" i="7"/>
  <c r="N65" i="7"/>
  <c r="M66" i="7"/>
  <c r="N66" i="7"/>
  <c r="M67" i="7"/>
  <c r="N67" i="7"/>
  <c r="M68" i="7"/>
  <c r="N68" i="7"/>
  <c r="M69" i="7"/>
  <c r="N69" i="7"/>
  <c r="M70" i="7"/>
  <c r="N70" i="7"/>
  <c r="M71" i="7"/>
  <c r="N71" i="7"/>
  <c r="M72" i="7"/>
  <c r="N72" i="7"/>
  <c r="M73" i="7"/>
  <c r="N73" i="7"/>
  <c r="M74" i="7"/>
  <c r="N74" i="7"/>
  <c r="M75" i="7"/>
  <c r="N75" i="7"/>
  <c r="M76" i="7"/>
  <c r="N76" i="7"/>
  <c r="M77" i="7"/>
  <c r="N77" i="7"/>
  <c r="M78" i="7"/>
  <c r="N78" i="7"/>
  <c r="M79" i="7"/>
  <c r="N79" i="7"/>
  <c r="M80" i="7"/>
  <c r="N80" i="7"/>
  <c r="M81" i="7"/>
  <c r="N81" i="7"/>
  <c r="M82" i="7"/>
  <c r="N82" i="7"/>
  <c r="M83" i="7"/>
  <c r="N83" i="7"/>
  <c r="M84" i="7"/>
  <c r="N84" i="7"/>
  <c r="M85" i="7"/>
  <c r="N85" i="7"/>
  <c r="M86" i="7"/>
  <c r="N86" i="7"/>
  <c r="M87" i="7"/>
  <c r="N87" i="7"/>
  <c r="M88" i="7"/>
  <c r="N88" i="7"/>
  <c r="M89" i="7"/>
  <c r="N89" i="7"/>
  <c r="M90" i="7"/>
  <c r="N90" i="7"/>
  <c r="M91" i="7"/>
  <c r="N91" i="7"/>
  <c r="M92" i="7"/>
  <c r="N92" i="7"/>
  <c r="M93" i="7"/>
  <c r="N93" i="7"/>
  <c r="M94" i="7"/>
  <c r="N94" i="7"/>
  <c r="M95" i="7"/>
  <c r="N95" i="7"/>
  <c r="M96" i="7"/>
  <c r="N96" i="7"/>
  <c r="M97" i="7"/>
  <c r="N97" i="7"/>
  <c r="M98" i="7"/>
  <c r="N98" i="7"/>
  <c r="M99" i="7"/>
  <c r="N99" i="7"/>
  <c r="M100" i="7"/>
  <c r="N100" i="7"/>
  <c r="M101" i="7"/>
  <c r="N101" i="7"/>
  <c r="M102" i="7"/>
  <c r="N102" i="7"/>
  <c r="M103" i="7"/>
  <c r="N103" i="7"/>
  <c r="M104" i="7"/>
  <c r="N104" i="7"/>
  <c r="M105" i="7"/>
  <c r="N105" i="7"/>
  <c r="M106" i="7"/>
  <c r="N106" i="7"/>
  <c r="M107" i="7"/>
  <c r="N107" i="7"/>
  <c r="M108" i="7"/>
  <c r="N108" i="7"/>
  <c r="M109" i="7"/>
  <c r="N109" i="7"/>
  <c r="M110" i="7"/>
  <c r="N110" i="7"/>
  <c r="M111" i="7"/>
  <c r="N111" i="7"/>
  <c r="M112" i="7"/>
  <c r="N112" i="7"/>
  <c r="M113" i="7"/>
  <c r="N113" i="7"/>
  <c r="M114" i="7"/>
  <c r="N114" i="7"/>
  <c r="M115" i="7"/>
  <c r="N115" i="7"/>
  <c r="M116" i="7"/>
  <c r="N116" i="7"/>
  <c r="M117" i="7"/>
  <c r="N117" i="7"/>
  <c r="M118" i="7"/>
  <c r="N118" i="7"/>
  <c r="M119" i="7"/>
  <c r="N119" i="7"/>
  <c r="M120" i="7"/>
  <c r="N120" i="7"/>
  <c r="M121" i="7"/>
  <c r="N121" i="7"/>
  <c r="M122" i="7"/>
  <c r="N122" i="7"/>
  <c r="M123" i="7"/>
  <c r="N123" i="7"/>
  <c r="M124" i="7"/>
  <c r="N124" i="7"/>
  <c r="M125" i="7"/>
  <c r="N125" i="7"/>
  <c r="M126" i="7"/>
  <c r="N126" i="7"/>
  <c r="M127" i="7"/>
  <c r="N127" i="7"/>
  <c r="M128" i="7"/>
  <c r="N128" i="7"/>
  <c r="M129" i="7"/>
  <c r="N129" i="7"/>
  <c r="M130" i="7"/>
  <c r="N130" i="7"/>
  <c r="M131" i="7"/>
  <c r="N131" i="7"/>
  <c r="M132" i="7"/>
  <c r="N132" i="7"/>
  <c r="M133" i="7"/>
  <c r="N133" i="7"/>
  <c r="M134" i="7"/>
  <c r="N134" i="7"/>
  <c r="M135" i="7"/>
  <c r="N135" i="7"/>
  <c r="M136" i="7"/>
  <c r="N136" i="7"/>
  <c r="M137" i="7"/>
  <c r="N137" i="7"/>
  <c r="M138" i="7"/>
  <c r="N138" i="7"/>
  <c r="M139" i="7"/>
  <c r="N139" i="7"/>
  <c r="M140" i="7"/>
  <c r="N140" i="7"/>
  <c r="M141" i="7"/>
  <c r="N141" i="7"/>
  <c r="M142" i="7"/>
  <c r="N142" i="7"/>
  <c r="M143" i="7"/>
  <c r="N143" i="7"/>
  <c r="M144" i="7"/>
  <c r="N144" i="7"/>
  <c r="M145" i="7"/>
  <c r="N145" i="7"/>
  <c r="M146" i="7"/>
  <c r="N146" i="7"/>
  <c r="M147" i="7"/>
  <c r="N147" i="7"/>
  <c r="M148" i="7"/>
  <c r="N148" i="7"/>
  <c r="M149" i="7"/>
  <c r="N149" i="7"/>
  <c r="M150" i="7"/>
  <c r="N150" i="7"/>
  <c r="M151" i="7"/>
  <c r="N151" i="7"/>
  <c r="M152" i="7"/>
  <c r="N152" i="7"/>
  <c r="M153" i="7"/>
  <c r="N153" i="7"/>
  <c r="M154" i="7"/>
  <c r="N154" i="7"/>
  <c r="M155" i="7"/>
  <c r="N155" i="7"/>
  <c r="M156" i="7"/>
  <c r="N156" i="7"/>
  <c r="M157" i="7"/>
  <c r="N157" i="7"/>
  <c r="M158" i="7"/>
  <c r="N158" i="7"/>
  <c r="M159" i="7"/>
  <c r="N159" i="7"/>
  <c r="M160" i="7"/>
  <c r="N160" i="7"/>
  <c r="M161" i="7"/>
  <c r="N161" i="7"/>
  <c r="M162" i="7"/>
  <c r="N162" i="7"/>
  <c r="M163" i="7"/>
  <c r="N163" i="7"/>
  <c r="M164" i="7"/>
  <c r="N164" i="7"/>
  <c r="M165" i="7"/>
  <c r="N165" i="7"/>
  <c r="M166" i="7"/>
  <c r="N166" i="7"/>
  <c r="M167" i="7"/>
  <c r="N167" i="7"/>
  <c r="M168" i="7"/>
  <c r="N168" i="7"/>
  <c r="M169" i="7"/>
  <c r="N169" i="7"/>
  <c r="M170" i="7"/>
  <c r="N170" i="7"/>
  <c r="M171" i="7"/>
  <c r="N171" i="7"/>
  <c r="M172" i="7"/>
  <c r="N172" i="7"/>
  <c r="M173" i="7"/>
  <c r="N173" i="7"/>
  <c r="M174" i="7"/>
  <c r="N174" i="7"/>
  <c r="M175" i="7"/>
  <c r="N175" i="7"/>
  <c r="M176" i="7"/>
  <c r="N176" i="7"/>
  <c r="M177" i="7"/>
  <c r="N177" i="7"/>
  <c r="M178" i="7"/>
  <c r="N178" i="7"/>
  <c r="M179" i="7"/>
  <c r="N179" i="7"/>
  <c r="M180" i="7"/>
  <c r="N180" i="7"/>
  <c r="M181" i="7"/>
  <c r="N181" i="7"/>
  <c r="M182" i="7"/>
  <c r="N182" i="7"/>
  <c r="M183" i="7"/>
  <c r="N183" i="7"/>
  <c r="M184" i="7"/>
  <c r="N184" i="7"/>
  <c r="M185" i="7"/>
  <c r="N185" i="7"/>
  <c r="M186" i="7"/>
  <c r="N186" i="7"/>
  <c r="M187" i="7"/>
  <c r="N187" i="7"/>
  <c r="M188" i="7"/>
  <c r="N188" i="7"/>
  <c r="M189" i="7"/>
  <c r="N189" i="7"/>
  <c r="M190" i="7"/>
  <c r="N190" i="7"/>
  <c r="M191" i="7"/>
  <c r="N191" i="7"/>
  <c r="M192" i="7"/>
  <c r="N192" i="7"/>
  <c r="M193" i="7"/>
  <c r="N193" i="7"/>
  <c r="M194" i="7"/>
  <c r="N194" i="7"/>
  <c r="M195" i="7"/>
  <c r="N195" i="7"/>
  <c r="M196" i="7"/>
  <c r="N196" i="7"/>
  <c r="M197" i="7"/>
  <c r="N197" i="7"/>
  <c r="M198" i="7"/>
  <c r="N198" i="7"/>
  <c r="M199" i="7"/>
  <c r="N199" i="7"/>
  <c r="M200" i="7"/>
  <c r="N200" i="7"/>
  <c r="M201" i="7"/>
  <c r="N201" i="7"/>
  <c r="M202" i="7"/>
  <c r="N202" i="7"/>
  <c r="M203" i="7"/>
  <c r="N203" i="7"/>
  <c r="M204" i="7"/>
  <c r="N204" i="7"/>
  <c r="M205" i="7"/>
  <c r="N205" i="7"/>
  <c r="M206" i="7"/>
  <c r="N206" i="7"/>
  <c r="M207" i="7"/>
  <c r="N207" i="7"/>
  <c r="M208" i="7"/>
  <c r="N208" i="7"/>
  <c r="M209" i="7"/>
  <c r="N209" i="7"/>
  <c r="M210" i="7"/>
  <c r="N210" i="7"/>
  <c r="M211" i="7"/>
  <c r="N211" i="7"/>
  <c r="M212" i="7"/>
  <c r="N212" i="7"/>
  <c r="M213" i="7"/>
  <c r="N213" i="7"/>
  <c r="M214" i="7"/>
  <c r="N214" i="7"/>
  <c r="M215" i="7"/>
  <c r="N215" i="7"/>
  <c r="M216" i="7"/>
  <c r="N216" i="7"/>
  <c r="M217" i="7"/>
  <c r="N217" i="7"/>
  <c r="M218" i="7"/>
  <c r="N218" i="7"/>
  <c r="M219" i="7"/>
  <c r="N219" i="7"/>
  <c r="M220" i="7"/>
  <c r="N220" i="7"/>
  <c r="M221" i="7"/>
  <c r="N221" i="7"/>
  <c r="M222" i="7"/>
  <c r="N222" i="7"/>
  <c r="M223" i="7"/>
  <c r="N223" i="7"/>
  <c r="M224" i="7"/>
  <c r="N224" i="7"/>
  <c r="M225" i="7"/>
  <c r="N225" i="7"/>
  <c r="M226" i="7"/>
  <c r="N226" i="7"/>
  <c r="M227" i="7"/>
  <c r="N227" i="7"/>
  <c r="M228" i="7"/>
  <c r="N228" i="7"/>
  <c r="M229" i="7"/>
  <c r="N229" i="7"/>
  <c r="M230" i="7"/>
  <c r="N230" i="7"/>
  <c r="M231" i="7"/>
  <c r="N231" i="7"/>
  <c r="M232" i="7"/>
  <c r="N232" i="7"/>
  <c r="M233" i="7"/>
  <c r="N233" i="7"/>
  <c r="M234" i="7"/>
  <c r="N234" i="7"/>
  <c r="M235" i="7"/>
  <c r="N235" i="7"/>
  <c r="M236" i="7"/>
  <c r="N236" i="7"/>
  <c r="M237" i="7"/>
  <c r="N237" i="7"/>
  <c r="M238" i="7"/>
  <c r="N238" i="7"/>
  <c r="M239" i="7"/>
  <c r="N239" i="7"/>
  <c r="M240" i="7"/>
  <c r="N240" i="7"/>
  <c r="M241" i="7"/>
  <c r="N241" i="7"/>
  <c r="M242" i="7"/>
  <c r="N242" i="7"/>
  <c r="M243" i="7"/>
  <c r="N243" i="7"/>
  <c r="M244" i="7"/>
  <c r="N244" i="7"/>
  <c r="M245" i="7"/>
  <c r="N245" i="7"/>
  <c r="M246" i="7"/>
  <c r="N246" i="7"/>
  <c r="M247" i="7"/>
  <c r="N247" i="7"/>
  <c r="M248" i="7"/>
  <c r="N248" i="7"/>
  <c r="M249" i="7"/>
  <c r="N249" i="7"/>
  <c r="M250" i="7"/>
  <c r="N250" i="7"/>
  <c r="M251" i="7"/>
  <c r="N251" i="7"/>
  <c r="M252" i="7"/>
  <c r="N252" i="7"/>
  <c r="M253" i="7"/>
  <c r="N253" i="7"/>
  <c r="M254" i="7"/>
  <c r="N254" i="7"/>
  <c r="M255" i="7"/>
  <c r="N255" i="7"/>
  <c r="M256" i="7"/>
  <c r="N256" i="7"/>
  <c r="M257" i="7"/>
  <c r="N257" i="7"/>
  <c r="M258" i="7"/>
  <c r="N258" i="7"/>
  <c r="M259" i="7"/>
  <c r="N259" i="7"/>
  <c r="M260" i="7"/>
  <c r="N260" i="7"/>
  <c r="M261" i="7"/>
  <c r="N261" i="7"/>
  <c r="M262" i="7"/>
  <c r="N262" i="7"/>
  <c r="M263" i="7"/>
  <c r="N263" i="7"/>
  <c r="M264" i="7"/>
  <c r="N264" i="7"/>
  <c r="M265" i="7"/>
  <c r="N265" i="7"/>
  <c r="M266" i="7"/>
  <c r="N266" i="7"/>
  <c r="M267" i="7"/>
  <c r="N267" i="7"/>
  <c r="M268" i="7"/>
  <c r="N268" i="7"/>
  <c r="M269" i="7"/>
  <c r="N269" i="7"/>
  <c r="M270" i="7"/>
  <c r="N270" i="7"/>
  <c r="M271" i="7"/>
  <c r="N271" i="7"/>
  <c r="M272" i="7"/>
  <c r="N272" i="7"/>
  <c r="M273" i="7"/>
  <c r="N273" i="7"/>
  <c r="M274" i="7"/>
  <c r="N274" i="7"/>
  <c r="M275" i="7"/>
  <c r="N275" i="7"/>
  <c r="M276" i="7"/>
  <c r="N276" i="7"/>
  <c r="M277" i="7"/>
  <c r="N277" i="7"/>
  <c r="M278" i="7"/>
  <c r="N278" i="7"/>
  <c r="M279" i="7"/>
  <c r="N279" i="7"/>
  <c r="M280" i="7"/>
  <c r="N280" i="7"/>
  <c r="M281" i="7"/>
  <c r="N281" i="7"/>
  <c r="M282" i="7"/>
  <c r="N282" i="7"/>
  <c r="M283" i="7"/>
  <c r="N283" i="7"/>
  <c r="M284" i="7"/>
  <c r="N284" i="7"/>
  <c r="M285" i="7"/>
  <c r="N285" i="7"/>
  <c r="M286" i="7"/>
  <c r="N286" i="7"/>
  <c r="M287" i="7"/>
  <c r="N287" i="7"/>
  <c r="M288" i="7"/>
  <c r="N288" i="7"/>
  <c r="M289" i="7"/>
  <c r="N289" i="7"/>
  <c r="M290" i="7"/>
  <c r="N290" i="7"/>
  <c r="M291" i="7"/>
  <c r="N291" i="7"/>
  <c r="M292" i="7"/>
  <c r="N292" i="7"/>
  <c r="M293" i="7"/>
  <c r="N293" i="7"/>
  <c r="M294" i="7"/>
  <c r="N294" i="7"/>
  <c r="M295" i="7"/>
  <c r="N295" i="7"/>
  <c r="M296" i="7"/>
  <c r="N296" i="7"/>
  <c r="M297" i="7"/>
  <c r="N297" i="7"/>
  <c r="M298" i="7"/>
  <c r="N298" i="7"/>
  <c r="M299" i="7"/>
  <c r="N299" i="7"/>
  <c r="M300" i="7"/>
  <c r="N300" i="7"/>
  <c r="M301" i="7"/>
  <c r="N301" i="7"/>
  <c r="M302" i="7"/>
  <c r="N302" i="7"/>
  <c r="M303" i="7"/>
  <c r="N303" i="7"/>
  <c r="M304" i="7"/>
  <c r="N304" i="7"/>
  <c r="M305" i="7"/>
  <c r="N305" i="7"/>
  <c r="M306" i="7"/>
  <c r="N306" i="7"/>
  <c r="M307" i="7"/>
  <c r="N307" i="7"/>
  <c r="M308" i="7"/>
  <c r="N308" i="7"/>
  <c r="M309" i="7"/>
  <c r="N309" i="7"/>
  <c r="M310" i="7"/>
  <c r="N310" i="7"/>
  <c r="M311" i="7"/>
  <c r="N311" i="7"/>
  <c r="M312" i="7"/>
  <c r="N312" i="7"/>
  <c r="M313" i="7"/>
  <c r="N313" i="7"/>
  <c r="M314" i="7"/>
  <c r="N314" i="7"/>
  <c r="M315" i="7"/>
  <c r="N315" i="7"/>
  <c r="M316" i="7"/>
  <c r="N316" i="7"/>
  <c r="M317" i="7"/>
  <c r="N317" i="7"/>
  <c r="M318" i="7"/>
  <c r="N318" i="7"/>
  <c r="M319" i="7"/>
  <c r="N319" i="7"/>
  <c r="M320" i="7"/>
  <c r="N320" i="7"/>
  <c r="M321" i="7"/>
  <c r="N321" i="7"/>
  <c r="M322" i="7"/>
  <c r="N322" i="7"/>
  <c r="M323" i="7"/>
  <c r="N323" i="7"/>
  <c r="M324" i="7"/>
  <c r="N324" i="7"/>
  <c r="M325" i="7"/>
  <c r="N325" i="7"/>
  <c r="M326" i="7"/>
  <c r="N326" i="7"/>
  <c r="M327" i="7"/>
  <c r="N327" i="7"/>
  <c r="M328" i="7"/>
  <c r="N328" i="7"/>
  <c r="M329" i="7"/>
  <c r="N329" i="7"/>
  <c r="M330" i="7"/>
  <c r="N330" i="7"/>
  <c r="M331" i="7"/>
  <c r="N331" i="7"/>
  <c r="M332" i="7"/>
  <c r="N332" i="7"/>
  <c r="M333" i="7"/>
  <c r="N333" i="7"/>
  <c r="M334" i="7"/>
  <c r="N334" i="7"/>
  <c r="M335" i="7"/>
  <c r="N335" i="7"/>
  <c r="M336" i="7"/>
  <c r="N336" i="7"/>
  <c r="M337" i="7"/>
  <c r="N337" i="7"/>
  <c r="M338" i="7"/>
  <c r="N338" i="7"/>
  <c r="M339" i="7"/>
  <c r="N339" i="7"/>
  <c r="M340" i="7"/>
  <c r="N340" i="7"/>
  <c r="M341" i="7"/>
  <c r="N341" i="7"/>
  <c r="M342" i="7"/>
  <c r="N342" i="7"/>
  <c r="M343" i="7"/>
  <c r="N343" i="7"/>
  <c r="M344" i="7"/>
  <c r="N344" i="7"/>
  <c r="M345" i="7"/>
  <c r="N345" i="7"/>
  <c r="M346" i="7"/>
  <c r="N346" i="7"/>
  <c r="M347" i="7"/>
  <c r="N347" i="7"/>
  <c r="M348" i="7"/>
  <c r="N348" i="7"/>
  <c r="M349" i="7"/>
  <c r="N349" i="7"/>
  <c r="M350" i="7"/>
  <c r="N350" i="7"/>
  <c r="M351" i="7"/>
  <c r="N351" i="7"/>
  <c r="M352" i="7"/>
  <c r="N352" i="7"/>
  <c r="M353" i="7"/>
  <c r="N353" i="7"/>
  <c r="M354" i="7"/>
  <c r="N354" i="7"/>
  <c r="M355" i="7"/>
  <c r="N355" i="7"/>
  <c r="M356" i="7"/>
  <c r="N356" i="7"/>
  <c r="M357" i="7"/>
  <c r="N357" i="7"/>
  <c r="M358" i="7"/>
  <c r="N358" i="7"/>
  <c r="M359" i="7"/>
  <c r="N359" i="7"/>
  <c r="M360" i="7"/>
  <c r="N360" i="7"/>
  <c r="M361" i="7"/>
  <c r="N361" i="7"/>
  <c r="M362" i="7"/>
  <c r="N362" i="7"/>
  <c r="M363" i="7"/>
  <c r="N363" i="7"/>
  <c r="M364" i="7"/>
  <c r="N364" i="7"/>
  <c r="M365" i="7"/>
  <c r="N365" i="7"/>
  <c r="M366" i="7"/>
  <c r="N366" i="7"/>
  <c r="M367" i="7"/>
  <c r="N367" i="7"/>
  <c r="M368" i="7"/>
  <c r="N368" i="7"/>
  <c r="M369" i="7"/>
  <c r="N369" i="7"/>
  <c r="M370" i="7"/>
  <c r="N370" i="7"/>
  <c r="M371" i="7"/>
  <c r="N371" i="7"/>
  <c r="M372" i="7"/>
  <c r="N372" i="7"/>
  <c r="M373" i="7"/>
  <c r="N373" i="7"/>
  <c r="M374" i="7"/>
  <c r="N374" i="7"/>
  <c r="M375" i="7"/>
  <c r="N375" i="7"/>
  <c r="M376" i="7"/>
  <c r="N376" i="7"/>
  <c r="M377" i="7"/>
  <c r="N377" i="7"/>
  <c r="M378" i="7"/>
  <c r="N378" i="7"/>
  <c r="M379" i="7"/>
  <c r="N379" i="7"/>
  <c r="M380" i="7"/>
  <c r="N380" i="7"/>
  <c r="M381" i="7"/>
  <c r="N381" i="7"/>
  <c r="M382" i="7"/>
  <c r="N382" i="7"/>
  <c r="M383" i="7"/>
  <c r="N383" i="7"/>
  <c r="M384" i="7"/>
  <c r="N384" i="7"/>
  <c r="M385" i="7"/>
  <c r="N385" i="7"/>
  <c r="M386" i="7"/>
  <c r="N386" i="7"/>
  <c r="M387" i="7"/>
  <c r="N387" i="7"/>
  <c r="M388" i="7"/>
  <c r="N388" i="7"/>
  <c r="M389" i="7"/>
  <c r="N389" i="7"/>
  <c r="M390" i="7"/>
  <c r="N390" i="7"/>
  <c r="M391" i="7"/>
  <c r="N391" i="7"/>
  <c r="M392" i="7"/>
  <c r="N392" i="7"/>
  <c r="M393" i="7"/>
  <c r="N393" i="7"/>
  <c r="M394" i="7"/>
  <c r="N394" i="7"/>
  <c r="M395" i="7"/>
  <c r="N395" i="7"/>
  <c r="M396" i="7"/>
  <c r="N396" i="7"/>
  <c r="M397" i="7"/>
  <c r="N397" i="7"/>
  <c r="M398" i="7"/>
  <c r="N398" i="7"/>
  <c r="M399" i="7"/>
  <c r="N399" i="7"/>
  <c r="M400" i="7"/>
  <c r="N400" i="7"/>
  <c r="M401" i="7"/>
  <c r="N401" i="7"/>
  <c r="M402" i="7"/>
  <c r="N402" i="7"/>
  <c r="M403" i="7"/>
  <c r="N403" i="7"/>
  <c r="M404" i="7"/>
  <c r="N404" i="7"/>
  <c r="M405" i="7"/>
  <c r="N405" i="7"/>
  <c r="M406" i="7"/>
  <c r="N406" i="7"/>
  <c r="M407" i="7"/>
  <c r="N407" i="7"/>
  <c r="M408" i="7"/>
  <c r="N408" i="7"/>
  <c r="M409" i="7"/>
  <c r="N409" i="7"/>
  <c r="M410" i="7"/>
  <c r="N410" i="7"/>
  <c r="M411" i="7"/>
  <c r="N411" i="7"/>
  <c r="M412" i="7"/>
  <c r="N412" i="7"/>
  <c r="M413" i="7"/>
  <c r="N413" i="7"/>
  <c r="M414" i="7"/>
  <c r="N414" i="7"/>
  <c r="M415" i="7"/>
  <c r="N415" i="7"/>
  <c r="M416" i="7"/>
  <c r="N416" i="7"/>
  <c r="M417" i="7"/>
  <c r="N417" i="7"/>
  <c r="M418" i="7"/>
  <c r="N418" i="7"/>
  <c r="M419" i="7"/>
  <c r="N419" i="7"/>
  <c r="M420" i="7"/>
  <c r="N420" i="7"/>
  <c r="M421" i="7"/>
  <c r="N421" i="7"/>
  <c r="M422" i="7"/>
  <c r="N422" i="7"/>
  <c r="M423" i="7"/>
  <c r="N423" i="7"/>
  <c r="M424" i="7"/>
  <c r="N424" i="7"/>
  <c r="M425" i="7"/>
  <c r="N425" i="7"/>
  <c r="M426" i="7"/>
  <c r="N426" i="7"/>
  <c r="M427" i="7"/>
  <c r="N427" i="7"/>
  <c r="M428" i="7"/>
  <c r="N428" i="7"/>
  <c r="M429" i="7"/>
  <c r="N429" i="7"/>
  <c r="M430" i="7"/>
  <c r="N430" i="7"/>
  <c r="M431" i="7"/>
  <c r="N431" i="7"/>
  <c r="M432" i="7"/>
  <c r="N432" i="7"/>
  <c r="M433" i="7"/>
  <c r="N433" i="7"/>
  <c r="M434" i="7"/>
  <c r="N434" i="7"/>
  <c r="M435" i="7"/>
  <c r="N435" i="7"/>
  <c r="M436" i="7"/>
  <c r="N436" i="7"/>
  <c r="M437" i="7"/>
  <c r="N437" i="7"/>
  <c r="M438" i="7"/>
  <c r="N438" i="7"/>
  <c r="M439" i="7"/>
  <c r="N439" i="7"/>
  <c r="M440" i="7"/>
  <c r="N440" i="7"/>
  <c r="M441" i="7"/>
  <c r="N441" i="7"/>
  <c r="M442" i="7"/>
  <c r="N442" i="7"/>
  <c r="M443" i="7"/>
  <c r="N443" i="7"/>
  <c r="M444" i="7"/>
  <c r="N444" i="7"/>
  <c r="M445" i="7"/>
  <c r="N445" i="7"/>
  <c r="M446" i="7"/>
  <c r="N446" i="7"/>
  <c r="M447" i="7"/>
  <c r="N447" i="7"/>
  <c r="M448" i="7"/>
  <c r="N448" i="7"/>
  <c r="M449" i="7"/>
  <c r="N449" i="7"/>
  <c r="M450" i="7"/>
  <c r="N450" i="7"/>
  <c r="M451" i="7"/>
  <c r="N451" i="7"/>
  <c r="M452" i="7"/>
  <c r="N452" i="7"/>
  <c r="M453" i="7"/>
  <c r="N453" i="7"/>
  <c r="M454" i="7"/>
  <c r="N454" i="7"/>
  <c r="M455" i="7"/>
  <c r="N455" i="7"/>
  <c r="M456" i="7"/>
  <c r="N456" i="7"/>
  <c r="M457" i="7"/>
  <c r="N457" i="7"/>
  <c r="M458" i="7"/>
  <c r="N458" i="7"/>
  <c r="M459" i="7"/>
  <c r="N459" i="7"/>
  <c r="M460" i="7"/>
  <c r="N460" i="7"/>
  <c r="M461" i="7"/>
  <c r="N461" i="7"/>
  <c r="M462" i="7"/>
  <c r="N462" i="7"/>
  <c r="M463" i="7"/>
  <c r="N463" i="7"/>
  <c r="M464" i="7"/>
  <c r="N464" i="7"/>
  <c r="M465" i="7"/>
  <c r="N465" i="7"/>
  <c r="M466" i="7"/>
  <c r="N466" i="7"/>
  <c r="M467" i="7"/>
  <c r="N467" i="7"/>
  <c r="M468" i="7"/>
  <c r="N468" i="7"/>
  <c r="M469" i="7"/>
  <c r="N469" i="7"/>
  <c r="M470" i="7"/>
  <c r="N470" i="7"/>
  <c r="M471" i="7"/>
  <c r="N471" i="7"/>
  <c r="M472" i="7"/>
  <c r="N472" i="7"/>
  <c r="M473" i="7"/>
  <c r="N473" i="7"/>
  <c r="M474" i="7"/>
  <c r="N474" i="7"/>
  <c r="M475" i="7"/>
  <c r="N475" i="7"/>
  <c r="M476" i="7"/>
  <c r="N476" i="7"/>
  <c r="M477" i="7"/>
  <c r="N477" i="7"/>
  <c r="M478" i="7"/>
  <c r="N478" i="7"/>
  <c r="M479" i="7"/>
  <c r="N479" i="7"/>
  <c r="M480" i="7"/>
  <c r="N480" i="7"/>
  <c r="M481" i="7"/>
  <c r="N481" i="7"/>
  <c r="M482" i="7"/>
  <c r="N482" i="7"/>
  <c r="M483" i="7"/>
  <c r="N483" i="7"/>
  <c r="M484" i="7"/>
  <c r="N484" i="7"/>
  <c r="M485" i="7"/>
  <c r="N485" i="7"/>
  <c r="M486" i="7"/>
  <c r="N486" i="7"/>
  <c r="M487" i="7"/>
  <c r="N487" i="7"/>
  <c r="M488" i="7"/>
  <c r="N488" i="7"/>
  <c r="M489" i="7"/>
  <c r="N489" i="7"/>
  <c r="M490" i="7"/>
  <c r="N490" i="7"/>
  <c r="M491" i="7"/>
  <c r="N491" i="7"/>
  <c r="M492" i="7"/>
  <c r="N492" i="7"/>
  <c r="M493" i="7"/>
  <c r="N493" i="7"/>
  <c r="M494" i="7"/>
  <c r="N494" i="7"/>
  <c r="M495" i="7"/>
  <c r="N495" i="7"/>
  <c r="M496" i="7"/>
  <c r="N496" i="7"/>
  <c r="M497" i="7"/>
  <c r="N497" i="7"/>
  <c r="M498" i="7"/>
  <c r="N498" i="7"/>
  <c r="M499" i="7"/>
  <c r="N499" i="7"/>
  <c r="M500" i="7"/>
  <c r="N500" i="7"/>
  <c r="M501" i="7"/>
  <c r="N501" i="7"/>
  <c r="M502" i="7"/>
  <c r="N502" i="7"/>
  <c r="M503" i="7"/>
  <c r="N503" i="7"/>
  <c r="M504" i="7"/>
  <c r="N504" i="7"/>
  <c r="M505" i="7"/>
  <c r="N505" i="7"/>
  <c r="M506" i="7"/>
  <c r="N506" i="7"/>
  <c r="M507" i="7"/>
  <c r="N507" i="7"/>
  <c r="M508" i="7"/>
  <c r="N508" i="7"/>
  <c r="M509" i="7"/>
  <c r="N509" i="7"/>
  <c r="M510" i="7"/>
  <c r="N510" i="7"/>
  <c r="M511" i="7"/>
  <c r="N511" i="7"/>
  <c r="M512" i="7"/>
  <c r="N512" i="7"/>
  <c r="M513" i="7"/>
  <c r="N513" i="7"/>
  <c r="M514" i="7"/>
  <c r="N514" i="7"/>
  <c r="M515" i="7"/>
  <c r="N515" i="7"/>
  <c r="M516" i="7"/>
  <c r="N516" i="7"/>
  <c r="M517" i="7"/>
  <c r="N517" i="7"/>
  <c r="M518" i="7"/>
  <c r="N518" i="7"/>
  <c r="M519" i="7"/>
  <c r="N519" i="7"/>
  <c r="M520" i="7"/>
  <c r="N520" i="7"/>
  <c r="M521" i="7"/>
  <c r="N521" i="7"/>
  <c r="M522" i="7"/>
  <c r="N522" i="7"/>
  <c r="M523" i="7"/>
  <c r="N523" i="7"/>
  <c r="M524" i="7"/>
  <c r="N524" i="7"/>
  <c r="M525" i="7"/>
  <c r="N525" i="7"/>
  <c r="M526" i="7"/>
  <c r="N526" i="7"/>
  <c r="M527" i="7"/>
  <c r="N527" i="7"/>
  <c r="M528" i="7"/>
  <c r="N528" i="7"/>
  <c r="M529" i="7"/>
  <c r="N529" i="7"/>
  <c r="M530" i="7"/>
  <c r="N530" i="7"/>
  <c r="M531" i="7"/>
  <c r="N531" i="7"/>
  <c r="M532" i="7"/>
  <c r="N532" i="7"/>
  <c r="M533" i="7"/>
  <c r="N533" i="7"/>
  <c r="M534" i="7"/>
  <c r="N534" i="7"/>
  <c r="M535" i="7"/>
  <c r="N535" i="7"/>
  <c r="M536" i="7"/>
  <c r="N536" i="7"/>
  <c r="M537" i="7"/>
  <c r="N537" i="7"/>
  <c r="M538" i="7"/>
  <c r="N538" i="7"/>
  <c r="M539" i="7"/>
  <c r="N539" i="7"/>
  <c r="M540" i="7"/>
  <c r="N540" i="7"/>
  <c r="M541" i="7"/>
  <c r="N541" i="7"/>
  <c r="M542" i="7"/>
  <c r="N542" i="7"/>
  <c r="M543" i="7"/>
  <c r="N543" i="7"/>
  <c r="M544" i="7"/>
  <c r="N544" i="7"/>
  <c r="M545" i="7"/>
  <c r="N545" i="7"/>
  <c r="M546" i="7"/>
  <c r="N546" i="7"/>
  <c r="M547" i="7"/>
  <c r="N547" i="7"/>
  <c r="M548" i="7"/>
  <c r="N548" i="7"/>
  <c r="M549" i="7"/>
  <c r="N549" i="7"/>
  <c r="M550" i="7"/>
  <c r="N550" i="7"/>
  <c r="M551" i="7"/>
  <c r="N551" i="7"/>
  <c r="M552" i="7"/>
  <c r="N552" i="7"/>
  <c r="M553" i="7"/>
  <c r="N553" i="7"/>
  <c r="M554" i="7"/>
  <c r="N554" i="7"/>
  <c r="M555" i="7"/>
  <c r="N555" i="7"/>
  <c r="M556" i="7"/>
  <c r="N556" i="7"/>
  <c r="M557" i="7"/>
  <c r="N557" i="7"/>
  <c r="M558" i="7"/>
  <c r="N558" i="7"/>
  <c r="M559" i="7"/>
  <c r="N559" i="7"/>
  <c r="M560" i="7"/>
  <c r="N560" i="7"/>
  <c r="M561" i="7"/>
  <c r="N561" i="7"/>
  <c r="M562" i="7"/>
  <c r="N562" i="7"/>
  <c r="M563" i="7"/>
  <c r="N563" i="7"/>
  <c r="M564" i="7"/>
  <c r="N564" i="7"/>
  <c r="M565" i="7"/>
  <c r="N565" i="7"/>
  <c r="M566" i="7"/>
  <c r="N566" i="7"/>
  <c r="M567" i="7"/>
  <c r="N567" i="7"/>
  <c r="M568" i="7"/>
  <c r="N568" i="7"/>
  <c r="M569" i="7"/>
  <c r="N569" i="7"/>
  <c r="M570" i="7"/>
  <c r="N570" i="7"/>
  <c r="M571" i="7"/>
  <c r="N571" i="7"/>
  <c r="M572" i="7"/>
  <c r="N572" i="7"/>
  <c r="M573" i="7"/>
  <c r="N573" i="7"/>
  <c r="M574" i="7"/>
  <c r="N574" i="7"/>
  <c r="M575" i="7"/>
  <c r="N575" i="7"/>
  <c r="M576" i="7"/>
  <c r="N576" i="7"/>
  <c r="M577" i="7"/>
  <c r="N577" i="7"/>
  <c r="M578" i="7"/>
  <c r="N578" i="7"/>
  <c r="M579" i="7"/>
  <c r="N579" i="7"/>
  <c r="M580" i="7"/>
  <c r="N580" i="7"/>
  <c r="M581" i="7"/>
  <c r="N581" i="7"/>
  <c r="M582" i="7"/>
  <c r="N582" i="7"/>
  <c r="M583" i="7"/>
  <c r="N583" i="7"/>
  <c r="M584" i="7"/>
  <c r="N584" i="7"/>
  <c r="M585" i="7"/>
  <c r="N585" i="7"/>
  <c r="M586" i="7"/>
  <c r="N586" i="7"/>
  <c r="M587" i="7"/>
  <c r="N587" i="7"/>
  <c r="M588" i="7"/>
  <c r="N588" i="7"/>
  <c r="M589" i="7"/>
  <c r="N589" i="7"/>
  <c r="M590" i="7"/>
  <c r="N590" i="7"/>
  <c r="M591" i="7"/>
  <c r="N591" i="7"/>
  <c r="M592" i="7"/>
  <c r="N592" i="7"/>
  <c r="M593" i="7"/>
  <c r="N593" i="7"/>
  <c r="M594" i="7"/>
  <c r="N594" i="7"/>
  <c r="M595" i="7"/>
  <c r="N595" i="7"/>
  <c r="M596" i="7"/>
  <c r="N596" i="7"/>
  <c r="M597" i="7"/>
  <c r="N597" i="7"/>
  <c r="M598" i="7"/>
  <c r="N598" i="7"/>
  <c r="M599" i="7"/>
  <c r="N599" i="7"/>
  <c r="M600" i="7"/>
  <c r="N600" i="7"/>
  <c r="M601" i="7"/>
  <c r="N601" i="7"/>
  <c r="M602" i="7"/>
  <c r="N602" i="7"/>
  <c r="M603" i="7"/>
  <c r="N603" i="7"/>
  <c r="M604" i="7"/>
  <c r="N604" i="7"/>
  <c r="M605" i="7"/>
  <c r="N605" i="7"/>
  <c r="M606" i="7"/>
  <c r="N606" i="7"/>
  <c r="M607" i="7"/>
  <c r="N607" i="7"/>
  <c r="M608" i="7"/>
  <c r="N608" i="7"/>
  <c r="M609" i="7"/>
  <c r="N609" i="7"/>
  <c r="M610" i="7"/>
  <c r="N610" i="7"/>
  <c r="M611" i="7"/>
  <c r="N611" i="7"/>
  <c r="M612" i="7"/>
  <c r="N612" i="7"/>
  <c r="M613" i="7"/>
  <c r="N613" i="7"/>
  <c r="M614" i="7"/>
  <c r="N614" i="7"/>
  <c r="M615" i="7"/>
  <c r="N615" i="7"/>
  <c r="M616" i="7"/>
  <c r="N616" i="7"/>
  <c r="M617" i="7"/>
  <c r="N617" i="7"/>
  <c r="M618" i="7"/>
  <c r="N618" i="7"/>
  <c r="M619" i="7"/>
  <c r="N619" i="7"/>
  <c r="M620" i="7"/>
  <c r="N620" i="7"/>
  <c r="M621" i="7"/>
  <c r="N621" i="7"/>
  <c r="M622" i="7"/>
  <c r="N622" i="7"/>
  <c r="M623" i="7"/>
  <c r="N623" i="7"/>
  <c r="M624" i="7"/>
  <c r="N624" i="7"/>
  <c r="M625" i="7"/>
  <c r="N625" i="7"/>
  <c r="M626" i="7"/>
  <c r="N626" i="7"/>
  <c r="M627" i="7"/>
  <c r="N627" i="7"/>
  <c r="M628" i="7"/>
  <c r="N628" i="7"/>
  <c r="M629" i="7"/>
  <c r="N629" i="7"/>
  <c r="M630" i="7"/>
  <c r="N630" i="7"/>
  <c r="M631" i="7"/>
  <c r="N631" i="7"/>
  <c r="M632" i="7"/>
  <c r="N632" i="7"/>
  <c r="M633" i="7"/>
  <c r="N633" i="7"/>
  <c r="M634" i="7"/>
  <c r="N634" i="7"/>
  <c r="M635" i="7"/>
  <c r="N635" i="7"/>
  <c r="M636" i="7"/>
  <c r="N636" i="7"/>
  <c r="M637" i="7"/>
  <c r="N637" i="7"/>
  <c r="M638" i="7"/>
  <c r="N638" i="7"/>
  <c r="M639" i="7"/>
  <c r="N639" i="7"/>
  <c r="M640" i="7"/>
  <c r="N640" i="7"/>
  <c r="M641" i="7"/>
  <c r="N641" i="7"/>
  <c r="M642" i="7"/>
  <c r="N642" i="7"/>
  <c r="M643" i="7"/>
  <c r="N643" i="7"/>
  <c r="M644" i="7"/>
  <c r="N644" i="7"/>
  <c r="M645" i="7"/>
  <c r="N645" i="7"/>
  <c r="M646" i="7"/>
  <c r="N646" i="7"/>
  <c r="M647" i="7"/>
  <c r="N647" i="7"/>
  <c r="M648" i="7"/>
  <c r="N648" i="7"/>
  <c r="M649" i="7"/>
  <c r="N649" i="7"/>
  <c r="M650" i="7"/>
  <c r="N650" i="7"/>
  <c r="M651" i="7"/>
  <c r="N651" i="7"/>
  <c r="M652" i="7"/>
  <c r="N652" i="7"/>
  <c r="M653" i="7"/>
  <c r="N653" i="7"/>
  <c r="M654" i="7"/>
  <c r="N654" i="7"/>
  <c r="M655" i="7"/>
  <c r="N655" i="7"/>
  <c r="M656" i="7"/>
  <c r="N656" i="7"/>
  <c r="M657" i="7"/>
  <c r="N657" i="7"/>
  <c r="M658" i="7"/>
  <c r="N658" i="7"/>
  <c r="M659" i="7"/>
  <c r="N659" i="7"/>
  <c r="M660" i="7"/>
  <c r="N660" i="7"/>
  <c r="M661" i="7"/>
  <c r="N661" i="7"/>
  <c r="M662" i="7"/>
  <c r="N662" i="7"/>
  <c r="M663" i="7"/>
  <c r="N663" i="7"/>
  <c r="M664" i="7"/>
  <c r="N664" i="7"/>
  <c r="M665" i="7"/>
  <c r="N665" i="7"/>
  <c r="M666" i="7"/>
  <c r="N666" i="7"/>
  <c r="M667" i="7"/>
  <c r="N667" i="7"/>
  <c r="M668" i="7"/>
  <c r="N668" i="7"/>
  <c r="M669" i="7"/>
  <c r="N669" i="7"/>
  <c r="M670" i="7"/>
  <c r="N670" i="7"/>
  <c r="M671" i="7"/>
  <c r="N671" i="7"/>
  <c r="M672" i="7"/>
  <c r="N672" i="7"/>
  <c r="M673" i="7"/>
  <c r="N673" i="7"/>
  <c r="M674" i="7"/>
  <c r="N674" i="7"/>
  <c r="M675" i="7"/>
  <c r="N675" i="7"/>
  <c r="M676" i="7"/>
  <c r="N676" i="7"/>
  <c r="M677" i="7"/>
  <c r="N677" i="7"/>
  <c r="M678" i="7"/>
  <c r="N678" i="7"/>
  <c r="M679" i="7"/>
  <c r="N679" i="7"/>
  <c r="M680" i="7"/>
  <c r="N680" i="7"/>
  <c r="M681" i="7"/>
  <c r="N681" i="7"/>
  <c r="M682" i="7"/>
  <c r="N682" i="7"/>
  <c r="M683" i="7"/>
  <c r="N683" i="7"/>
  <c r="M684" i="7"/>
  <c r="N684" i="7"/>
  <c r="M685" i="7"/>
  <c r="N685" i="7"/>
  <c r="M686" i="7"/>
  <c r="N686" i="7"/>
  <c r="M687" i="7"/>
  <c r="N687" i="7"/>
  <c r="M688" i="7"/>
  <c r="N688" i="7"/>
  <c r="M689" i="7"/>
  <c r="N689" i="7"/>
  <c r="M690" i="7"/>
  <c r="N690" i="7"/>
  <c r="M691" i="7"/>
  <c r="N691" i="7"/>
  <c r="M692" i="7"/>
  <c r="N692" i="7"/>
  <c r="M693" i="7"/>
  <c r="N693" i="7"/>
  <c r="M694" i="7"/>
  <c r="N694" i="7"/>
  <c r="M695" i="7"/>
  <c r="N695" i="7"/>
  <c r="M696" i="7"/>
  <c r="N696" i="7"/>
  <c r="M697" i="7"/>
  <c r="N697" i="7"/>
  <c r="M698" i="7"/>
  <c r="N698" i="7"/>
  <c r="M699" i="7"/>
  <c r="N699" i="7"/>
  <c r="M700" i="7"/>
  <c r="N700" i="7"/>
  <c r="M701" i="7"/>
  <c r="N701" i="7"/>
  <c r="M702" i="7"/>
  <c r="N702" i="7"/>
  <c r="M703" i="7"/>
  <c r="N703" i="7"/>
  <c r="M704" i="7"/>
  <c r="N704" i="7"/>
  <c r="M705" i="7"/>
  <c r="N705" i="7"/>
  <c r="M706" i="7"/>
  <c r="N706" i="7"/>
  <c r="M707" i="7"/>
  <c r="N707" i="7"/>
  <c r="M708" i="7"/>
  <c r="N708" i="7"/>
  <c r="M709" i="7"/>
  <c r="N709" i="7"/>
  <c r="M710" i="7"/>
  <c r="N710" i="7"/>
  <c r="M711" i="7"/>
  <c r="N711" i="7"/>
  <c r="M712" i="7"/>
  <c r="N712" i="7"/>
  <c r="M713" i="7"/>
  <c r="N713" i="7"/>
  <c r="M714" i="7"/>
  <c r="N714" i="7"/>
  <c r="M715" i="7"/>
  <c r="N715" i="7"/>
  <c r="M716" i="7"/>
  <c r="N716" i="7"/>
  <c r="M717" i="7"/>
  <c r="N717" i="7"/>
  <c r="M718" i="7"/>
  <c r="N718" i="7"/>
  <c r="M719" i="7"/>
  <c r="N719" i="7"/>
  <c r="M720" i="7"/>
  <c r="N720" i="7"/>
  <c r="M721" i="7"/>
  <c r="N721" i="7"/>
  <c r="M722" i="7"/>
  <c r="N722" i="7"/>
  <c r="M723" i="7"/>
  <c r="N723" i="7"/>
  <c r="M724" i="7"/>
  <c r="N724" i="7"/>
  <c r="M725" i="7"/>
  <c r="N725" i="7"/>
  <c r="M726" i="7"/>
  <c r="N726" i="7"/>
  <c r="M727" i="7"/>
  <c r="N727" i="7"/>
  <c r="M728" i="7"/>
  <c r="N728" i="7"/>
  <c r="M729" i="7"/>
  <c r="N729" i="7"/>
  <c r="M730" i="7"/>
  <c r="N730" i="7"/>
  <c r="M731" i="7"/>
  <c r="N731" i="7"/>
  <c r="M732" i="7"/>
  <c r="N732" i="7"/>
  <c r="M733" i="7"/>
  <c r="N733" i="7"/>
  <c r="M734" i="7"/>
  <c r="N734" i="7"/>
  <c r="M735" i="7"/>
  <c r="N735" i="7"/>
  <c r="M736" i="7"/>
  <c r="N736" i="7"/>
  <c r="M737" i="7"/>
  <c r="N737" i="7"/>
  <c r="M738" i="7"/>
  <c r="N738" i="7"/>
  <c r="M739" i="7"/>
  <c r="N739" i="7"/>
  <c r="M740" i="7"/>
  <c r="N740" i="7"/>
  <c r="M741" i="7"/>
  <c r="N741" i="7"/>
  <c r="M742" i="7"/>
  <c r="N742" i="7"/>
  <c r="M743" i="7"/>
  <c r="N743" i="7"/>
  <c r="M744" i="7"/>
  <c r="N744" i="7"/>
  <c r="M745" i="7"/>
  <c r="N745" i="7"/>
  <c r="M746" i="7"/>
  <c r="N746" i="7"/>
  <c r="M747" i="7"/>
  <c r="N747" i="7"/>
  <c r="M748" i="7"/>
  <c r="N748" i="7"/>
  <c r="M749" i="7"/>
  <c r="N749" i="7"/>
  <c r="M750" i="7"/>
  <c r="N750" i="7"/>
  <c r="M751" i="7"/>
  <c r="N751" i="7"/>
  <c r="M752" i="7"/>
  <c r="N752" i="7"/>
  <c r="M753" i="7"/>
  <c r="N753" i="7"/>
  <c r="M754" i="7"/>
  <c r="N754" i="7"/>
  <c r="M755" i="7"/>
  <c r="N755" i="7"/>
  <c r="M756" i="7"/>
  <c r="N756" i="7"/>
  <c r="M757" i="7"/>
  <c r="N757" i="7"/>
  <c r="M758" i="7"/>
  <c r="N758" i="7"/>
  <c r="M759" i="7"/>
  <c r="N759" i="7"/>
  <c r="M760" i="7"/>
  <c r="N760" i="7"/>
  <c r="M761" i="7"/>
  <c r="N761" i="7"/>
  <c r="M762" i="7"/>
  <c r="N762" i="7"/>
  <c r="M763" i="7"/>
  <c r="N763" i="7"/>
  <c r="M764" i="7"/>
  <c r="N764" i="7"/>
  <c r="M765" i="7"/>
  <c r="N765" i="7"/>
  <c r="M766" i="7"/>
  <c r="N766" i="7"/>
  <c r="M767" i="7"/>
  <c r="N767" i="7"/>
  <c r="M768" i="7"/>
  <c r="N768" i="7"/>
  <c r="M769" i="7"/>
  <c r="N769" i="7"/>
  <c r="M770" i="7"/>
  <c r="N770" i="7"/>
  <c r="M771" i="7"/>
  <c r="N771" i="7"/>
  <c r="M772" i="7"/>
  <c r="N772" i="7"/>
  <c r="M773" i="7"/>
  <c r="N773" i="7"/>
  <c r="M774" i="7"/>
  <c r="N774" i="7"/>
  <c r="M775" i="7"/>
  <c r="N775" i="7"/>
  <c r="M776" i="7"/>
  <c r="N776" i="7"/>
  <c r="M777" i="7"/>
  <c r="N777" i="7"/>
  <c r="M778" i="7"/>
  <c r="N778" i="7"/>
  <c r="M779" i="7"/>
  <c r="N779" i="7"/>
  <c r="M780" i="7"/>
  <c r="N780" i="7"/>
  <c r="M781" i="7"/>
  <c r="N781" i="7"/>
  <c r="M782" i="7"/>
  <c r="N782" i="7"/>
  <c r="M783" i="7"/>
  <c r="N783" i="7"/>
  <c r="M784" i="7"/>
  <c r="N784" i="7"/>
  <c r="M785" i="7"/>
  <c r="N785" i="7"/>
  <c r="M786" i="7"/>
  <c r="N786" i="7"/>
  <c r="M787" i="7"/>
  <c r="N787" i="7"/>
  <c r="M788" i="7"/>
  <c r="N788" i="7"/>
  <c r="M789" i="7"/>
  <c r="N789" i="7"/>
  <c r="M790" i="7"/>
  <c r="N790" i="7"/>
  <c r="M791" i="7"/>
  <c r="N791" i="7"/>
  <c r="M792" i="7"/>
  <c r="N792" i="7"/>
  <c r="M793" i="7"/>
  <c r="N793" i="7"/>
  <c r="M794" i="7"/>
  <c r="N794" i="7"/>
  <c r="M795" i="7"/>
  <c r="N795" i="7"/>
  <c r="M796" i="7"/>
  <c r="N796" i="7"/>
  <c r="M797" i="7"/>
  <c r="N797" i="7"/>
  <c r="M798" i="7"/>
  <c r="N798" i="7"/>
  <c r="M799" i="7"/>
  <c r="N799" i="7"/>
  <c r="M800" i="7"/>
  <c r="N800" i="7"/>
  <c r="M801" i="7"/>
  <c r="N801" i="7"/>
  <c r="M802" i="7"/>
  <c r="N802" i="7"/>
  <c r="M803" i="7"/>
  <c r="N803" i="7"/>
  <c r="M804" i="7"/>
  <c r="N804" i="7"/>
  <c r="M805" i="7"/>
  <c r="N805" i="7"/>
  <c r="M806" i="7"/>
  <c r="N806" i="7"/>
  <c r="M807" i="7"/>
  <c r="N807" i="7"/>
  <c r="M808" i="7"/>
  <c r="N808" i="7"/>
  <c r="M809" i="7"/>
  <c r="N809" i="7"/>
  <c r="M810" i="7"/>
  <c r="N810" i="7"/>
  <c r="M811" i="7"/>
  <c r="N811" i="7"/>
  <c r="M812" i="7"/>
  <c r="N812" i="7"/>
  <c r="M813" i="7"/>
  <c r="N813" i="7"/>
  <c r="M814" i="7"/>
  <c r="N814" i="7"/>
  <c r="M815" i="7"/>
  <c r="N815" i="7"/>
  <c r="M816" i="7"/>
  <c r="N816" i="7"/>
  <c r="M817" i="7"/>
  <c r="N817" i="7"/>
  <c r="M818" i="7"/>
  <c r="N818" i="7"/>
  <c r="M819" i="7"/>
  <c r="N819" i="7"/>
  <c r="M820" i="7"/>
  <c r="N820" i="7"/>
  <c r="M821" i="7"/>
  <c r="N821" i="7"/>
  <c r="M822" i="7"/>
  <c r="N822" i="7"/>
  <c r="M823" i="7"/>
  <c r="N823" i="7"/>
  <c r="M824" i="7"/>
  <c r="N824" i="7"/>
  <c r="M825" i="7"/>
  <c r="N825" i="7"/>
  <c r="M826" i="7"/>
  <c r="N826" i="7"/>
  <c r="M827" i="7"/>
  <c r="N827" i="7"/>
  <c r="M828" i="7"/>
  <c r="N828" i="7"/>
  <c r="M829" i="7"/>
  <c r="N829" i="7"/>
  <c r="M830" i="7"/>
  <c r="N830" i="7"/>
  <c r="M831" i="7"/>
  <c r="N831" i="7"/>
  <c r="M832" i="7"/>
  <c r="N832" i="7"/>
  <c r="M833" i="7"/>
  <c r="N833" i="7"/>
  <c r="M834" i="7"/>
  <c r="N834" i="7"/>
  <c r="M835" i="7"/>
  <c r="N835" i="7"/>
  <c r="M836" i="7"/>
  <c r="N836" i="7"/>
  <c r="M837" i="7"/>
  <c r="N837" i="7"/>
  <c r="M838" i="7"/>
  <c r="N838" i="7"/>
  <c r="M839" i="7"/>
  <c r="N839" i="7"/>
  <c r="M840" i="7"/>
  <c r="N840" i="7"/>
  <c r="M841" i="7"/>
  <c r="N841" i="7"/>
  <c r="M842" i="7"/>
  <c r="N842" i="7"/>
  <c r="M843" i="7"/>
  <c r="N843" i="7"/>
  <c r="M844" i="7"/>
  <c r="N844" i="7"/>
  <c r="M845" i="7"/>
  <c r="N845" i="7"/>
  <c r="M846" i="7"/>
  <c r="N846" i="7"/>
  <c r="M847" i="7"/>
  <c r="N847" i="7"/>
  <c r="M848" i="7"/>
  <c r="N848" i="7"/>
  <c r="M849" i="7"/>
  <c r="N849" i="7"/>
  <c r="M850" i="7"/>
  <c r="N850" i="7"/>
  <c r="M851" i="7"/>
  <c r="N851" i="7"/>
  <c r="M852" i="7"/>
  <c r="N852" i="7"/>
  <c r="M853" i="7"/>
  <c r="N853" i="7"/>
  <c r="M854" i="7"/>
  <c r="N854" i="7"/>
  <c r="M855" i="7"/>
  <c r="N855" i="7"/>
  <c r="M856" i="7"/>
  <c r="N856" i="7"/>
  <c r="M857" i="7"/>
  <c r="N857" i="7"/>
  <c r="M858" i="7"/>
  <c r="N858" i="7"/>
  <c r="M859" i="7"/>
  <c r="N859" i="7"/>
  <c r="M860" i="7"/>
  <c r="N860" i="7"/>
  <c r="M861" i="7"/>
  <c r="N861" i="7"/>
  <c r="M862" i="7"/>
  <c r="N862" i="7"/>
  <c r="M863" i="7"/>
  <c r="N863" i="7"/>
  <c r="M864" i="7"/>
  <c r="N864" i="7"/>
  <c r="M865" i="7"/>
  <c r="N865" i="7"/>
  <c r="M866" i="7"/>
  <c r="N866" i="7"/>
  <c r="M867" i="7"/>
  <c r="N867" i="7"/>
  <c r="M868" i="7"/>
  <c r="N868" i="7"/>
  <c r="M869" i="7"/>
  <c r="N869" i="7"/>
  <c r="M870" i="7"/>
  <c r="N870" i="7"/>
  <c r="M871" i="7"/>
  <c r="N871" i="7"/>
  <c r="M872" i="7"/>
  <c r="N872" i="7"/>
  <c r="M873" i="7"/>
  <c r="N873" i="7"/>
  <c r="M874" i="7"/>
  <c r="N874" i="7"/>
  <c r="M875" i="7"/>
  <c r="N875" i="7"/>
  <c r="M876" i="7"/>
  <c r="N876" i="7"/>
  <c r="M877" i="7"/>
  <c r="N877" i="7"/>
  <c r="M878" i="7"/>
  <c r="N878" i="7"/>
  <c r="M879" i="7"/>
  <c r="N879" i="7"/>
  <c r="M880" i="7"/>
  <c r="N880" i="7"/>
  <c r="M881" i="7"/>
  <c r="N881" i="7"/>
  <c r="M882" i="7"/>
  <c r="N882" i="7"/>
  <c r="M883" i="7"/>
  <c r="N883" i="7"/>
  <c r="M884" i="7"/>
  <c r="N884" i="7"/>
  <c r="M885" i="7"/>
  <c r="N885" i="7"/>
  <c r="M886" i="7"/>
  <c r="N886" i="7"/>
  <c r="M887" i="7"/>
  <c r="N887" i="7"/>
  <c r="M888" i="7"/>
  <c r="N888" i="7"/>
  <c r="M889" i="7"/>
  <c r="N889" i="7"/>
  <c r="M890" i="7"/>
  <c r="N890" i="7"/>
  <c r="M891" i="7"/>
  <c r="N891" i="7"/>
  <c r="M892" i="7"/>
  <c r="N892" i="7"/>
  <c r="M893" i="7"/>
  <c r="N893" i="7"/>
  <c r="M894" i="7"/>
  <c r="N894" i="7"/>
  <c r="M895" i="7"/>
  <c r="N895" i="7"/>
  <c r="M896" i="7"/>
  <c r="N896" i="7"/>
  <c r="M897" i="7"/>
  <c r="N897" i="7"/>
  <c r="M898" i="7"/>
  <c r="N898" i="7"/>
  <c r="M899" i="7"/>
  <c r="N899" i="7"/>
  <c r="M900" i="7"/>
  <c r="N900" i="7"/>
  <c r="M901" i="7"/>
  <c r="N901" i="7"/>
  <c r="M902" i="7"/>
  <c r="N902" i="7"/>
  <c r="M903" i="7"/>
  <c r="N903" i="7"/>
  <c r="M904" i="7"/>
  <c r="N904" i="7"/>
  <c r="M905" i="7"/>
  <c r="N905" i="7"/>
  <c r="M906" i="7"/>
  <c r="N906" i="7"/>
  <c r="M907" i="7"/>
  <c r="N907" i="7"/>
  <c r="M908" i="7"/>
  <c r="N908" i="7"/>
  <c r="M909" i="7"/>
  <c r="N909" i="7"/>
  <c r="M910" i="7"/>
  <c r="N910" i="7"/>
  <c r="M911" i="7"/>
  <c r="N911" i="7"/>
  <c r="M912" i="7"/>
  <c r="N912" i="7"/>
  <c r="M913" i="7"/>
  <c r="N913" i="7"/>
  <c r="M914" i="7"/>
  <c r="N914" i="7"/>
  <c r="M915" i="7"/>
  <c r="N915" i="7"/>
  <c r="M916" i="7"/>
  <c r="N916" i="7"/>
  <c r="M917" i="7"/>
  <c r="N917" i="7"/>
  <c r="M918" i="7"/>
  <c r="N918" i="7"/>
  <c r="M919" i="7"/>
  <c r="N919" i="7"/>
  <c r="M920" i="7"/>
  <c r="N920" i="7"/>
  <c r="M921" i="7"/>
  <c r="N921" i="7"/>
  <c r="M922" i="7"/>
  <c r="N922" i="7"/>
  <c r="M923" i="7"/>
  <c r="N923" i="7"/>
  <c r="M924" i="7"/>
  <c r="N924" i="7"/>
  <c r="M925" i="7"/>
  <c r="N925" i="7"/>
  <c r="M926" i="7"/>
  <c r="N926" i="7"/>
  <c r="M927" i="7"/>
  <c r="N927" i="7"/>
  <c r="M928" i="7"/>
  <c r="N928" i="7"/>
  <c r="M929" i="7"/>
  <c r="N929" i="7"/>
  <c r="M930" i="7"/>
  <c r="N930" i="7"/>
  <c r="M931" i="7"/>
  <c r="N931" i="7"/>
  <c r="M932" i="7"/>
  <c r="N932" i="7"/>
  <c r="M933" i="7"/>
  <c r="N933" i="7"/>
  <c r="M934" i="7"/>
  <c r="N934" i="7"/>
  <c r="M935" i="7"/>
  <c r="N935" i="7"/>
  <c r="M936" i="7"/>
  <c r="N936" i="7"/>
  <c r="M937" i="7"/>
  <c r="N937" i="7"/>
  <c r="M938" i="7"/>
  <c r="N938" i="7"/>
  <c r="M939" i="7"/>
  <c r="N939" i="7"/>
  <c r="M940" i="7"/>
  <c r="N940" i="7"/>
  <c r="M941" i="7"/>
  <c r="N941" i="7"/>
  <c r="M942" i="7"/>
  <c r="N942" i="7"/>
  <c r="M943" i="7"/>
  <c r="N943" i="7"/>
  <c r="M944" i="7"/>
  <c r="N944" i="7"/>
  <c r="M945" i="7"/>
  <c r="N945" i="7"/>
  <c r="M946" i="7"/>
  <c r="N946" i="7"/>
  <c r="M947" i="7"/>
  <c r="N947" i="7"/>
  <c r="M948" i="7"/>
  <c r="N948" i="7"/>
  <c r="M949" i="7"/>
  <c r="N949" i="7"/>
  <c r="M950" i="7"/>
  <c r="N950" i="7"/>
  <c r="M951" i="7"/>
  <c r="N951" i="7"/>
  <c r="M952" i="7"/>
  <c r="N952" i="7"/>
  <c r="M953" i="7"/>
  <c r="N953" i="7"/>
  <c r="M954" i="7"/>
  <c r="N954" i="7"/>
  <c r="M955" i="7"/>
  <c r="N955" i="7"/>
  <c r="M956" i="7"/>
  <c r="N956" i="7"/>
  <c r="M957" i="7"/>
  <c r="N957" i="7"/>
  <c r="M958" i="7"/>
  <c r="N958" i="7"/>
  <c r="M959" i="7"/>
  <c r="N959" i="7"/>
  <c r="M960" i="7"/>
  <c r="N960" i="7"/>
  <c r="M961" i="7"/>
  <c r="N961" i="7"/>
  <c r="M962" i="7"/>
  <c r="N962" i="7"/>
  <c r="M963" i="7"/>
  <c r="N963" i="7"/>
  <c r="M964" i="7"/>
  <c r="N964" i="7"/>
  <c r="M965" i="7"/>
  <c r="N965" i="7"/>
  <c r="M966" i="7"/>
  <c r="N966" i="7"/>
  <c r="M967" i="7"/>
  <c r="N967" i="7"/>
  <c r="M968" i="7"/>
  <c r="N968" i="7"/>
  <c r="M969" i="7"/>
  <c r="N969" i="7"/>
  <c r="M970" i="7"/>
  <c r="N970" i="7"/>
  <c r="M971" i="7"/>
  <c r="N971" i="7"/>
  <c r="M972" i="7"/>
  <c r="N972" i="7"/>
  <c r="M973" i="7"/>
  <c r="N973" i="7"/>
  <c r="M974" i="7"/>
  <c r="N974" i="7"/>
  <c r="M975" i="7"/>
  <c r="N975" i="7"/>
  <c r="M976" i="7"/>
  <c r="N976" i="7"/>
  <c r="M977" i="7"/>
  <c r="N977" i="7"/>
  <c r="M978" i="7"/>
  <c r="N978" i="7"/>
  <c r="M979" i="7"/>
  <c r="N979" i="7"/>
  <c r="M980" i="7"/>
  <c r="N980" i="7"/>
  <c r="M981" i="7"/>
  <c r="N981" i="7"/>
  <c r="M982" i="7"/>
  <c r="N982" i="7"/>
  <c r="M983" i="7"/>
  <c r="N983" i="7"/>
  <c r="M984" i="7"/>
  <c r="N984" i="7"/>
  <c r="M985" i="7"/>
  <c r="N985" i="7"/>
  <c r="M986" i="7"/>
  <c r="N986" i="7"/>
  <c r="M987" i="7"/>
  <c r="N987" i="7"/>
  <c r="M988" i="7"/>
  <c r="N988" i="7"/>
  <c r="M989" i="7"/>
  <c r="N989" i="7"/>
  <c r="M990" i="7"/>
  <c r="N990" i="7"/>
  <c r="M991" i="7"/>
  <c r="N991" i="7"/>
  <c r="M992" i="7"/>
  <c r="N992" i="7"/>
  <c r="M993" i="7"/>
  <c r="N993" i="7"/>
  <c r="M994" i="7"/>
  <c r="N994" i="7"/>
  <c r="M995" i="7"/>
  <c r="N995" i="7"/>
  <c r="M996" i="7"/>
  <c r="N996" i="7"/>
  <c r="M997" i="7"/>
  <c r="N997" i="7"/>
  <c r="M998" i="7"/>
  <c r="N998" i="7"/>
  <c r="M999" i="7"/>
  <c r="N999" i="7"/>
  <c r="M1000" i="7"/>
  <c r="N1000" i="7"/>
  <c r="M1001" i="7"/>
  <c r="N1001" i="7"/>
  <c r="M1002" i="7"/>
  <c r="N1002" i="7"/>
  <c r="M1003" i="7"/>
  <c r="N1003" i="7"/>
  <c r="M1004" i="7"/>
  <c r="N1004" i="7"/>
  <c r="M1005" i="7"/>
  <c r="N1005" i="7"/>
  <c r="M1006" i="7"/>
  <c r="N1006" i="7"/>
  <c r="M1007" i="7"/>
  <c r="N1007" i="7"/>
  <c r="M1008" i="7"/>
  <c r="N1008" i="7"/>
  <c r="M1009" i="7"/>
  <c r="N1009" i="7"/>
  <c r="M1010" i="7"/>
  <c r="N1010" i="7"/>
  <c r="M1011" i="7"/>
  <c r="N1011" i="7"/>
  <c r="M1012" i="7"/>
  <c r="N1012" i="7"/>
  <c r="M1013" i="7"/>
  <c r="N1013" i="7"/>
  <c r="M1014" i="7"/>
  <c r="N1014" i="7"/>
  <c r="M1015" i="7"/>
  <c r="N1015" i="7"/>
  <c r="M1016" i="7"/>
  <c r="N1016" i="7"/>
  <c r="M1017" i="7"/>
  <c r="N1017" i="7"/>
  <c r="M1018" i="7"/>
  <c r="N1018" i="7"/>
  <c r="M1019" i="7"/>
  <c r="N1019" i="7"/>
  <c r="M1020" i="7"/>
  <c r="N1020" i="7"/>
  <c r="M1021" i="7"/>
  <c r="N1021" i="7"/>
  <c r="M1022" i="7"/>
  <c r="N1022" i="7"/>
  <c r="M1023" i="7"/>
  <c r="N1023" i="7"/>
  <c r="M1024" i="7"/>
  <c r="N1024" i="7"/>
  <c r="M1025" i="7"/>
  <c r="N1025" i="7"/>
  <c r="M1026" i="7"/>
  <c r="N1026" i="7"/>
  <c r="M1027" i="7"/>
  <c r="N1027" i="7"/>
  <c r="M1028" i="7"/>
  <c r="N1028" i="7"/>
  <c r="M1029" i="7"/>
  <c r="N1029" i="7"/>
  <c r="M1030" i="7"/>
  <c r="N1030" i="7"/>
  <c r="M1031" i="7"/>
  <c r="N1031" i="7"/>
  <c r="M1032" i="7"/>
  <c r="N1032" i="7"/>
  <c r="M1033" i="7"/>
  <c r="N1033" i="7"/>
  <c r="M1034" i="7"/>
  <c r="N1034" i="7"/>
  <c r="M1035" i="7"/>
  <c r="N1035" i="7"/>
  <c r="M1036" i="7"/>
  <c r="N1036" i="7"/>
  <c r="M1037" i="7"/>
  <c r="N1037" i="7"/>
  <c r="M1038" i="7"/>
  <c r="N1038" i="7"/>
  <c r="M1039" i="7"/>
  <c r="N1039" i="7"/>
  <c r="M1040" i="7"/>
  <c r="N1040" i="7"/>
  <c r="M1041" i="7"/>
  <c r="N1041" i="7"/>
  <c r="M1042" i="7"/>
  <c r="N1042" i="7"/>
  <c r="M1043" i="7"/>
  <c r="N1043" i="7"/>
  <c r="M1044" i="7"/>
  <c r="N1044" i="7"/>
  <c r="M1045" i="7"/>
  <c r="N1045" i="7"/>
  <c r="M1046" i="7"/>
  <c r="N1046" i="7"/>
  <c r="M1047" i="7"/>
  <c r="N1047" i="7"/>
  <c r="M1048" i="7"/>
  <c r="N1048" i="7"/>
  <c r="M1049" i="7"/>
  <c r="N1049" i="7"/>
  <c r="M1050" i="7"/>
  <c r="N1050" i="7"/>
  <c r="M1051" i="7"/>
  <c r="N1051" i="7"/>
  <c r="M1052" i="7"/>
  <c r="N1052" i="7"/>
  <c r="M1053" i="7"/>
  <c r="N1053" i="7"/>
  <c r="M1054" i="7"/>
  <c r="N1054" i="7"/>
  <c r="M1055" i="7"/>
  <c r="N1055" i="7"/>
  <c r="M1056" i="7"/>
  <c r="N1056" i="7"/>
  <c r="M1057" i="7"/>
  <c r="N1057" i="7"/>
  <c r="M1058" i="7"/>
  <c r="N1058" i="7"/>
  <c r="M1059" i="7"/>
  <c r="N1059" i="7"/>
  <c r="M1060" i="7"/>
  <c r="N1060" i="7"/>
  <c r="M1061" i="7"/>
  <c r="N1061" i="7"/>
  <c r="M1062" i="7"/>
  <c r="N1062" i="7"/>
  <c r="M1063" i="7"/>
  <c r="N1063" i="7"/>
  <c r="M1064" i="7"/>
  <c r="N1064" i="7"/>
  <c r="M1065" i="7"/>
  <c r="N1065" i="7"/>
  <c r="M1066" i="7"/>
  <c r="N1066" i="7"/>
  <c r="M1067" i="7"/>
  <c r="N1067" i="7"/>
  <c r="M1068" i="7"/>
  <c r="N1068" i="7"/>
  <c r="M1069" i="7"/>
  <c r="N1069" i="7"/>
  <c r="M1070" i="7"/>
  <c r="N1070" i="7"/>
  <c r="M1071" i="7"/>
  <c r="N1071" i="7"/>
  <c r="M1072" i="7"/>
  <c r="N1072" i="7"/>
  <c r="M1073" i="7"/>
  <c r="N1073" i="7"/>
  <c r="M1074" i="7"/>
  <c r="N1074" i="7"/>
  <c r="M1075" i="7"/>
  <c r="N1075" i="7"/>
  <c r="M1076" i="7"/>
  <c r="N1076" i="7"/>
  <c r="M1077" i="7"/>
  <c r="N1077" i="7"/>
  <c r="M1078" i="7"/>
  <c r="N1078" i="7"/>
  <c r="M1079" i="7"/>
  <c r="N1079" i="7"/>
  <c r="M1080" i="7"/>
  <c r="N1080" i="7"/>
  <c r="M1081" i="7"/>
  <c r="N1081" i="7"/>
  <c r="M1082" i="7"/>
  <c r="N1082" i="7"/>
  <c r="M1083" i="7"/>
  <c r="N1083" i="7"/>
  <c r="M1084" i="7"/>
  <c r="N1084" i="7"/>
  <c r="M1085" i="7"/>
  <c r="N1085" i="7"/>
  <c r="M1086" i="7"/>
  <c r="N1086" i="7"/>
  <c r="M1087" i="7"/>
  <c r="N1087" i="7"/>
  <c r="M1088" i="7"/>
  <c r="N1088" i="7"/>
  <c r="M1089" i="7"/>
  <c r="N1089" i="7"/>
  <c r="M1090" i="7"/>
  <c r="N1090" i="7"/>
  <c r="M1091" i="7"/>
  <c r="N1091" i="7"/>
  <c r="M1092" i="7"/>
  <c r="N1092" i="7"/>
  <c r="M1093" i="7"/>
  <c r="N1093" i="7"/>
  <c r="M1094" i="7"/>
  <c r="N1094" i="7"/>
  <c r="M1095" i="7"/>
  <c r="N1095" i="7"/>
  <c r="M1096" i="7"/>
  <c r="N1096" i="7"/>
  <c r="M1097" i="7"/>
  <c r="N1097" i="7"/>
  <c r="M1098" i="7"/>
  <c r="N1098" i="7"/>
  <c r="M1099" i="7"/>
  <c r="N1099" i="7"/>
  <c r="M1100" i="7"/>
  <c r="N1100" i="7"/>
  <c r="M1101" i="7"/>
  <c r="N1101" i="7"/>
  <c r="M1102" i="7"/>
  <c r="N1102" i="7"/>
  <c r="M1103" i="7"/>
  <c r="N1103" i="7"/>
  <c r="M1104" i="7"/>
  <c r="N1104" i="7"/>
  <c r="M1105" i="7"/>
  <c r="N1105" i="7"/>
  <c r="M1106" i="7"/>
  <c r="N1106" i="7"/>
  <c r="M1107" i="7"/>
  <c r="N1107" i="7"/>
  <c r="M1108" i="7"/>
  <c r="N1108" i="7"/>
  <c r="M1109" i="7"/>
  <c r="N1109" i="7"/>
  <c r="M1110" i="7"/>
  <c r="N1110" i="7"/>
  <c r="M1111" i="7"/>
  <c r="N1111" i="7"/>
  <c r="M1112" i="7"/>
  <c r="N1112" i="7"/>
  <c r="M1113" i="7"/>
  <c r="N1113" i="7"/>
  <c r="M1114" i="7"/>
  <c r="N1114" i="7"/>
  <c r="M1115" i="7"/>
  <c r="N1115" i="7"/>
  <c r="M1116" i="7"/>
  <c r="N1116" i="7"/>
  <c r="M1117" i="7"/>
  <c r="N1117" i="7"/>
  <c r="M1118" i="7"/>
  <c r="N1118" i="7"/>
  <c r="M1119" i="7"/>
  <c r="N1119" i="7"/>
  <c r="M1120" i="7"/>
  <c r="N1120" i="7"/>
  <c r="M1121" i="7"/>
  <c r="N1121" i="7"/>
  <c r="M1122" i="7"/>
  <c r="N1122" i="7"/>
  <c r="M1123" i="7"/>
  <c r="N1123" i="7"/>
  <c r="M1124" i="7"/>
  <c r="N1124" i="7"/>
  <c r="M1125" i="7"/>
  <c r="N1125" i="7"/>
  <c r="M1126" i="7"/>
  <c r="N1126" i="7"/>
  <c r="M1127" i="7"/>
  <c r="N1127" i="7"/>
  <c r="M1128" i="7"/>
  <c r="N1128" i="7"/>
  <c r="M1129" i="7"/>
  <c r="N1129" i="7"/>
  <c r="M1130" i="7"/>
  <c r="N1130" i="7"/>
  <c r="M1131" i="7"/>
  <c r="N1131" i="7"/>
  <c r="M1132" i="7"/>
  <c r="N1132" i="7"/>
  <c r="M1133" i="7"/>
  <c r="N1133" i="7"/>
  <c r="M1134" i="7"/>
  <c r="N1134" i="7"/>
  <c r="M1135" i="7"/>
  <c r="N1135" i="7"/>
  <c r="M1136" i="7"/>
  <c r="N1136" i="7"/>
  <c r="M1137" i="7"/>
  <c r="N1137" i="7"/>
  <c r="M1138" i="7"/>
  <c r="N1138" i="7"/>
  <c r="M1139" i="7"/>
  <c r="N1139" i="7"/>
  <c r="M1140" i="7"/>
  <c r="N1140" i="7"/>
  <c r="M1141" i="7"/>
  <c r="N1141" i="7"/>
  <c r="M1142" i="7"/>
  <c r="N1142" i="7"/>
  <c r="M1143" i="7"/>
  <c r="N1143" i="7"/>
  <c r="M1144" i="7"/>
  <c r="N1144" i="7"/>
  <c r="M1145" i="7"/>
  <c r="N1145" i="7"/>
  <c r="M1146" i="7"/>
  <c r="N1146" i="7"/>
  <c r="M1147" i="7"/>
  <c r="N1147" i="7"/>
  <c r="M1148" i="7"/>
  <c r="N1148" i="7"/>
  <c r="M1149" i="7"/>
  <c r="N1149" i="7"/>
  <c r="M1150" i="7"/>
  <c r="N1150" i="7"/>
  <c r="M1151" i="7"/>
  <c r="N1151" i="7"/>
  <c r="M1152" i="7"/>
  <c r="N1152" i="7"/>
  <c r="M1153" i="7"/>
  <c r="N1153" i="7"/>
  <c r="M1154" i="7"/>
  <c r="N1154" i="7"/>
  <c r="M1155" i="7"/>
  <c r="N1155" i="7"/>
  <c r="M1156" i="7"/>
  <c r="N1156" i="7"/>
  <c r="M1157" i="7"/>
  <c r="N1157" i="7"/>
  <c r="M1158" i="7"/>
  <c r="N1158" i="7"/>
  <c r="M1159" i="7"/>
  <c r="N1159" i="7"/>
  <c r="M1160" i="7"/>
  <c r="N1160" i="7"/>
  <c r="M1161" i="7"/>
  <c r="N1161" i="7"/>
  <c r="M1162" i="7"/>
  <c r="N1162" i="7"/>
  <c r="M1163" i="7"/>
  <c r="N1163" i="7"/>
  <c r="M1164" i="7"/>
  <c r="N1164" i="7"/>
  <c r="M1165" i="7"/>
  <c r="N1165" i="7"/>
  <c r="M1166" i="7"/>
  <c r="N1166" i="7"/>
  <c r="M1167" i="7"/>
  <c r="N1167" i="7"/>
  <c r="M1168" i="7"/>
  <c r="N1168" i="7"/>
  <c r="M1169" i="7"/>
  <c r="N1169" i="7"/>
  <c r="M1170" i="7"/>
  <c r="N1170" i="7"/>
  <c r="M1171" i="7"/>
  <c r="N1171" i="7"/>
  <c r="M1172" i="7"/>
  <c r="N1172" i="7"/>
  <c r="M1173" i="7"/>
  <c r="N1173" i="7"/>
  <c r="M1174" i="7"/>
  <c r="N1174" i="7"/>
  <c r="M1175" i="7"/>
  <c r="N1175" i="7"/>
  <c r="M1176" i="7"/>
  <c r="N1176" i="7"/>
  <c r="M1177" i="7"/>
  <c r="N1177" i="7"/>
  <c r="M1178" i="7"/>
  <c r="N1178" i="7"/>
  <c r="M1179" i="7"/>
  <c r="N1179" i="7"/>
  <c r="M1180" i="7"/>
  <c r="N1180" i="7"/>
  <c r="M1181" i="7"/>
  <c r="N1181" i="7"/>
  <c r="M1182" i="7"/>
  <c r="N1182" i="7"/>
  <c r="M1183" i="7"/>
  <c r="N1183" i="7"/>
  <c r="M1184" i="7"/>
  <c r="N1184" i="7"/>
  <c r="M1185" i="7"/>
  <c r="N1185" i="7"/>
  <c r="M1186" i="7"/>
  <c r="N1186" i="7"/>
  <c r="M1187" i="7"/>
  <c r="N1187" i="7"/>
  <c r="M1188" i="7"/>
  <c r="N1188" i="7"/>
  <c r="M1189" i="7"/>
  <c r="N1189" i="7"/>
  <c r="M1190" i="7"/>
  <c r="N1190" i="7"/>
  <c r="M1191" i="7"/>
  <c r="N1191" i="7"/>
  <c r="M1192" i="7"/>
  <c r="N1192" i="7"/>
  <c r="M1193" i="7"/>
  <c r="N1193" i="7"/>
  <c r="M1194" i="7"/>
  <c r="N1194" i="7"/>
  <c r="M1195" i="7"/>
  <c r="N1195" i="7"/>
  <c r="M1196" i="7"/>
  <c r="N1196" i="7"/>
  <c r="M1197" i="7"/>
  <c r="N1197" i="7"/>
  <c r="M1198" i="7"/>
  <c r="N1198" i="7"/>
  <c r="M1199" i="7"/>
  <c r="N1199" i="7"/>
  <c r="M1200" i="7"/>
  <c r="N1200" i="7"/>
  <c r="M1201" i="7"/>
  <c r="N1201" i="7"/>
  <c r="M1202" i="7"/>
  <c r="N1202" i="7"/>
  <c r="M1203" i="7"/>
  <c r="N1203" i="7"/>
  <c r="M1204" i="7"/>
  <c r="N1204" i="7"/>
  <c r="M1205" i="7"/>
  <c r="N1205" i="7"/>
  <c r="M1206" i="7"/>
  <c r="N1206" i="7"/>
  <c r="M1207" i="7"/>
  <c r="N1207" i="7"/>
  <c r="M1208" i="7"/>
  <c r="N1208" i="7"/>
  <c r="M1209" i="7"/>
  <c r="N1209" i="7"/>
  <c r="M1210" i="7"/>
  <c r="N1210" i="7"/>
  <c r="M1211" i="7"/>
  <c r="N1211" i="7"/>
  <c r="M1212" i="7"/>
  <c r="N1212" i="7"/>
  <c r="M1213" i="7"/>
  <c r="N1213" i="7"/>
  <c r="M1214" i="7"/>
  <c r="N1214" i="7"/>
  <c r="M1215" i="7"/>
  <c r="N1215" i="7"/>
  <c r="M1216" i="7"/>
  <c r="N1216" i="7"/>
  <c r="M1217" i="7"/>
  <c r="N1217" i="7"/>
  <c r="M1218" i="7"/>
  <c r="N1218" i="7"/>
  <c r="M1219" i="7"/>
  <c r="N1219" i="7"/>
  <c r="M1220" i="7"/>
  <c r="N1220" i="7"/>
  <c r="M1221" i="7"/>
  <c r="N1221" i="7"/>
  <c r="M1222" i="7"/>
  <c r="N1222" i="7"/>
  <c r="M1223" i="7"/>
  <c r="N1223" i="7"/>
  <c r="M1224" i="7"/>
  <c r="N1224" i="7"/>
  <c r="M1225" i="7"/>
  <c r="N1225" i="7"/>
  <c r="M1226" i="7"/>
  <c r="N1226" i="7"/>
  <c r="M1227" i="7"/>
  <c r="N1227" i="7"/>
  <c r="M1228" i="7"/>
  <c r="N1228" i="7"/>
  <c r="M1229" i="7"/>
  <c r="N1229" i="7"/>
  <c r="M1230" i="7"/>
  <c r="N1230" i="7"/>
  <c r="M1231" i="7"/>
  <c r="N1231" i="7"/>
  <c r="M1232" i="7"/>
  <c r="N1232" i="7"/>
  <c r="M1233" i="7"/>
  <c r="N1233" i="7"/>
  <c r="M1234" i="7"/>
  <c r="N1234" i="7"/>
  <c r="M1235" i="7"/>
  <c r="N1235" i="7"/>
  <c r="M1236" i="7"/>
  <c r="N1236" i="7"/>
  <c r="M1237" i="7"/>
  <c r="N1237" i="7"/>
  <c r="M1238" i="7"/>
  <c r="N1238" i="7"/>
  <c r="M1239" i="7"/>
  <c r="N1239" i="7"/>
  <c r="M1240" i="7"/>
  <c r="N1240" i="7"/>
  <c r="M1241" i="7"/>
  <c r="N1241" i="7"/>
  <c r="M1242" i="7"/>
  <c r="N1242" i="7"/>
  <c r="M1243" i="7"/>
  <c r="N1243" i="7"/>
  <c r="M1244" i="7"/>
  <c r="N1244" i="7"/>
  <c r="M1245" i="7"/>
  <c r="N1245" i="7"/>
  <c r="M1246" i="7"/>
  <c r="N1246" i="7"/>
  <c r="M1247" i="7"/>
  <c r="N1247" i="7"/>
  <c r="M1248" i="7"/>
  <c r="N1248" i="7"/>
  <c r="M1249" i="7"/>
  <c r="N1249" i="7"/>
  <c r="M1250" i="7"/>
  <c r="N1250" i="7"/>
  <c r="M1251" i="7"/>
  <c r="N1251" i="7"/>
  <c r="M1252" i="7"/>
  <c r="N1252" i="7"/>
  <c r="M1253" i="7"/>
  <c r="N1253" i="7"/>
  <c r="M1254" i="7"/>
  <c r="N1254" i="7"/>
  <c r="M1255" i="7"/>
  <c r="N1255" i="7"/>
  <c r="M1256" i="7"/>
  <c r="N1256" i="7"/>
  <c r="M1257" i="7"/>
  <c r="N1257" i="7"/>
  <c r="M1258" i="7"/>
  <c r="N1258" i="7"/>
  <c r="M1259" i="7"/>
  <c r="N1259" i="7"/>
  <c r="M1260" i="7"/>
  <c r="N1260" i="7"/>
  <c r="M1261" i="7"/>
  <c r="N1261" i="7"/>
  <c r="M1262" i="7"/>
  <c r="N1262" i="7"/>
  <c r="M1263" i="7"/>
  <c r="N1263" i="7"/>
  <c r="M1264" i="7"/>
  <c r="N1264" i="7"/>
  <c r="M1265" i="7"/>
  <c r="N1265" i="7"/>
  <c r="M1266" i="7"/>
  <c r="N1266" i="7"/>
  <c r="M1267" i="7"/>
  <c r="N1267" i="7"/>
  <c r="M1268" i="7"/>
  <c r="N1268" i="7"/>
  <c r="M1269" i="7"/>
  <c r="N1269" i="7"/>
  <c r="M1270" i="7"/>
  <c r="N1270" i="7"/>
  <c r="M1271" i="7"/>
  <c r="N1271" i="7"/>
  <c r="M1272" i="7"/>
  <c r="N1272" i="7"/>
  <c r="M1273" i="7"/>
  <c r="N1273" i="7"/>
  <c r="M1274" i="7"/>
  <c r="N1274" i="7"/>
  <c r="M1275" i="7"/>
  <c r="N1275" i="7"/>
  <c r="M1276" i="7"/>
  <c r="N1276" i="7"/>
  <c r="M1277" i="7"/>
  <c r="N1277" i="7"/>
  <c r="M1278" i="7"/>
  <c r="N1278" i="7"/>
  <c r="M1279" i="7"/>
  <c r="N1279" i="7"/>
  <c r="M1280" i="7"/>
  <c r="N1280" i="7"/>
  <c r="M1281" i="7"/>
  <c r="N1281" i="7"/>
  <c r="M1282" i="7"/>
  <c r="N1282" i="7"/>
  <c r="M1283" i="7"/>
  <c r="N1283" i="7"/>
  <c r="M1284" i="7"/>
  <c r="N1284" i="7"/>
  <c r="M1285" i="7"/>
  <c r="N1285" i="7"/>
  <c r="M1286" i="7"/>
  <c r="N1286" i="7"/>
  <c r="M1287" i="7"/>
  <c r="N1287" i="7"/>
  <c r="M1288" i="7"/>
  <c r="N1288" i="7"/>
  <c r="M1289" i="7"/>
  <c r="N1289" i="7"/>
  <c r="M1290" i="7"/>
  <c r="N1290" i="7"/>
  <c r="M1291" i="7"/>
  <c r="N1291" i="7"/>
  <c r="M1292" i="7"/>
  <c r="N1292" i="7"/>
  <c r="M1293" i="7"/>
  <c r="N1293" i="7"/>
  <c r="M1294" i="7"/>
  <c r="N1294" i="7"/>
  <c r="M1295" i="7"/>
  <c r="N1295" i="7"/>
  <c r="M1296" i="7"/>
  <c r="N1296" i="7"/>
  <c r="M1297" i="7"/>
  <c r="N1297" i="7"/>
  <c r="M1298" i="7"/>
  <c r="N1298" i="7"/>
  <c r="M1299" i="7"/>
  <c r="N1299" i="7"/>
  <c r="M1300" i="7"/>
  <c r="N1300" i="7"/>
  <c r="M1301" i="7"/>
  <c r="N1301" i="7"/>
  <c r="M1302" i="7"/>
  <c r="N1302" i="7"/>
  <c r="M1303" i="7"/>
  <c r="N1303" i="7"/>
  <c r="M1304" i="7"/>
  <c r="N1304" i="7"/>
  <c r="M1305" i="7"/>
  <c r="N1305" i="7"/>
  <c r="M1306" i="7"/>
  <c r="N1306" i="7"/>
  <c r="M1307" i="7"/>
  <c r="N1307" i="7"/>
  <c r="M1308" i="7"/>
  <c r="N1308" i="7"/>
  <c r="M1309" i="7"/>
  <c r="N1309" i="7"/>
  <c r="M1310" i="7"/>
  <c r="N1310" i="7"/>
  <c r="M1311" i="7"/>
  <c r="N1311" i="7"/>
  <c r="M1312" i="7"/>
  <c r="N1312" i="7"/>
  <c r="M1313" i="7"/>
  <c r="N1313" i="7"/>
  <c r="M1314" i="7"/>
  <c r="N1314" i="7"/>
  <c r="M1315" i="7"/>
  <c r="N1315" i="7"/>
  <c r="M1316" i="7"/>
  <c r="N1316" i="7"/>
  <c r="M1317" i="7"/>
  <c r="N1317" i="7"/>
  <c r="M1318" i="7"/>
  <c r="N1318" i="7"/>
  <c r="M1319" i="7"/>
  <c r="N1319" i="7"/>
  <c r="M1320" i="7"/>
  <c r="N1320" i="7"/>
  <c r="M1321" i="7"/>
  <c r="N1321" i="7"/>
  <c r="M1322" i="7"/>
  <c r="N1322" i="7"/>
  <c r="M1323" i="7"/>
  <c r="N1323" i="7"/>
  <c r="M1324" i="7"/>
  <c r="N1324" i="7"/>
  <c r="M1325" i="7"/>
  <c r="N1325" i="7"/>
  <c r="M1326" i="7"/>
  <c r="N1326" i="7"/>
  <c r="M1327" i="7"/>
  <c r="N1327" i="7"/>
  <c r="M1328" i="7"/>
  <c r="N1328" i="7"/>
  <c r="M1329" i="7"/>
  <c r="N1329" i="7"/>
  <c r="M1330" i="7"/>
  <c r="N1330" i="7"/>
  <c r="M1331" i="7"/>
  <c r="N1331" i="7"/>
  <c r="M1332" i="7"/>
  <c r="N1332" i="7"/>
  <c r="M1333" i="7"/>
  <c r="N1333" i="7"/>
  <c r="M1334" i="7"/>
  <c r="N1334" i="7"/>
  <c r="M1335" i="7"/>
  <c r="N1335" i="7"/>
  <c r="M1336" i="7"/>
  <c r="N1336" i="7"/>
  <c r="M1337" i="7"/>
  <c r="N1337" i="7"/>
  <c r="M1338" i="7"/>
  <c r="N1338" i="7"/>
  <c r="M1339" i="7"/>
  <c r="N1339" i="7"/>
  <c r="M1340" i="7"/>
  <c r="N1340" i="7"/>
  <c r="M1341" i="7"/>
  <c r="N1341" i="7"/>
  <c r="M1342" i="7"/>
  <c r="N1342" i="7"/>
  <c r="M1343" i="7"/>
  <c r="N1343" i="7"/>
  <c r="M1344" i="7"/>
  <c r="N1344" i="7"/>
  <c r="M1345" i="7"/>
  <c r="N1345" i="7"/>
  <c r="M1346" i="7"/>
  <c r="N1346" i="7"/>
  <c r="M1347" i="7"/>
  <c r="N1347" i="7"/>
  <c r="M1348" i="7"/>
  <c r="N1348" i="7"/>
  <c r="M1349" i="7"/>
  <c r="N1349" i="7"/>
  <c r="M1350" i="7"/>
  <c r="N1350" i="7"/>
  <c r="M1351" i="7"/>
  <c r="N1351" i="7"/>
  <c r="M1352" i="7"/>
  <c r="N1352" i="7"/>
  <c r="M1353" i="7"/>
  <c r="N1353" i="7"/>
  <c r="M1354" i="7"/>
  <c r="N1354" i="7"/>
  <c r="M1355" i="7"/>
  <c r="N1355" i="7"/>
  <c r="M1356" i="7"/>
  <c r="N1356" i="7"/>
  <c r="M1357" i="7"/>
  <c r="N1357" i="7"/>
  <c r="M1358" i="7"/>
  <c r="N1358" i="7"/>
  <c r="M1359" i="7"/>
  <c r="N1359" i="7"/>
  <c r="M1360" i="7"/>
  <c r="N1360" i="7"/>
  <c r="M1361" i="7"/>
  <c r="N1361" i="7"/>
  <c r="M1362" i="7"/>
  <c r="N1362" i="7"/>
  <c r="M1363" i="7"/>
  <c r="N1363" i="7"/>
  <c r="M1364" i="7"/>
  <c r="N1364" i="7"/>
  <c r="M1365" i="7"/>
  <c r="N1365" i="7"/>
  <c r="M1366" i="7"/>
  <c r="N1366" i="7"/>
  <c r="M1367" i="7"/>
  <c r="N1367" i="7"/>
  <c r="M1368" i="7"/>
  <c r="N1368" i="7"/>
  <c r="M1369" i="7"/>
  <c r="N1369" i="7"/>
  <c r="M1370" i="7"/>
  <c r="N1370" i="7"/>
  <c r="M1371" i="7"/>
  <c r="N1371" i="7"/>
  <c r="M1372" i="7"/>
  <c r="N1372" i="7"/>
  <c r="M1373" i="7"/>
  <c r="N1373" i="7"/>
  <c r="M1374" i="7"/>
  <c r="N1374" i="7"/>
  <c r="M1375" i="7"/>
  <c r="N1375" i="7"/>
  <c r="M1376" i="7"/>
  <c r="N1376" i="7"/>
  <c r="M1377" i="7"/>
  <c r="N1377" i="7"/>
  <c r="M1378" i="7"/>
  <c r="N1378" i="7"/>
  <c r="M1379" i="7"/>
  <c r="N1379" i="7"/>
  <c r="M1380" i="7"/>
  <c r="N1380" i="7"/>
  <c r="M1381" i="7"/>
  <c r="N1381" i="7"/>
  <c r="M1382" i="7"/>
  <c r="N1382" i="7"/>
  <c r="M1383" i="7"/>
  <c r="N1383" i="7"/>
  <c r="M1384" i="7"/>
  <c r="N1384" i="7"/>
  <c r="M1385" i="7"/>
  <c r="N1385" i="7"/>
  <c r="M1386" i="7"/>
  <c r="N1386" i="7"/>
  <c r="M1387" i="7"/>
  <c r="N1387" i="7"/>
  <c r="M1388" i="7"/>
  <c r="N1388" i="7"/>
  <c r="M1389" i="7"/>
  <c r="N1389" i="7"/>
  <c r="M1390" i="7"/>
  <c r="N1390" i="7"/>
  <c r="M1391" i="7"/>
  <c r="N1391" i="7"/>
  <c r="M1392" i="7"/>
  <c r="N1392" i="7"/>
  <c r="M1393" i="7"/>
  <c r="N1393" i="7"/>
  <c r="M1394" i="7"/>
  <c r="N1394" i="7"/>
  <c r="M1395" i="7"/>
  <c r="N1395" i="7"/>
  <c r="M1396" i="7"/>
  <c r="N1396" i="7"/>
  <c r="M1397" i="7"/>
  <c r="N1397" i="7"/>
  <c r="M1398" i="7"/>
  <c r="N1398" i="7"/>
  <c r="M1399" i="7"/>
  <c r="N1399" i="7"/>
  <c r="M1400" i="7"/>
  <c r="N1400" i="7"/>
  <c r="M1401" i="7"/>
  <c r="N1401" i="7"/>
  <c r="M1402" i="7"/>
  <c r="N1402" i="7"/>
  <c r="M1403" i="7"/>
  <c r="N1403" i="7"/>
  <c r="M1404" i="7"/>
  <c r="N1404" i="7"/>
  <c r="M1405" i="7"/>
  <c r="N1405" i="7"/>
  <c r="M1406" i="7"/>
  <c r="N1406" i="7"/>
  <c r="M1407" i="7"/>
  <c r="N1407" i="7"/>
  <c r="M1408" i="7"/>
  <c r="N1408" i="7"/>
  <c r="M1409" i="7"/>
  <c r="N1409" i="7"/>
  <c r="M1410" i="7"/>
  <c r="N1410" i="7"/>
  <c r="M1411" i="7"/>
  <c r="N1411" i="7"/>
  <c r="M1412" i="7"/>
  <c r="N1412" i="7"/>
  <c r="M1413" i="7"/>
  <c r="N1413" i="7"/>
  <c r="M1414" i="7"/>
  <c r="N1414" i="7"/>
  <c r="M1415" i="7"/>
  <c r="N1415" i="7"/>
  <c r="M1416" i="7"/>
  <c r="N1416" i="7"/>
  <c r="M1417" i="7"/>
  <c r="N1417" i="7"/>
  <c r="M1418" i="7"/>
  <c r="N1418" i="7"/>
  <c r="M1419" i="7"/>
  <c r="N1419" i="7"/>
  <c r="M1420" i="7"/>
  <c r="N1420" i="7"/>
  <c r="M1421" i="7"/>
  <c r="N1421" i="7"/>
  <c r="M1422" i="7"/>
  <c r="N1422" i="7"/>
  <c r="M1423" i="7"/>
  <c r="N1423" i="7"/>
  <c r="M1424" i="7"/>
  <c r="N1424" i="7"/>
  <c r="M1425" i="7"/>
  <c r="N1425" i="7"/>
  <c r="M1426" i="7"/>
  <c r="N1426" i="7"/>
  <c r="M1427" i="7"/>
  <c r="N1427" i="7"/>
  <c r="M1428" i="7"/>
  <c r="N1428" i="7"/>
  <c r="M1429" i="7"/>
  <c r="N1429" i="7"/>
  <c r="M1430" i="7"/>
  <c r="N1430" i="7"/>
  <c r="M1431" i="7"/>
  <c r="N1431" i="7"/>
  <c r="M1432" i="7"/>
  <c r="N1432" i="7"/>
  <c r="M1433" i="7"/>
  <c r="N1433" i="7"/>
  <c r="M1434" i="7"/>
  <c r="N1434" i="7"/>
  <c r="M1435" i="7"/>
  <c r="N1435" i="7"/>
  <c r="M1436" i="7"/>
  <c r="N1436" i="7"/>
  <c r="M1437" i="7"/>
  <c r="N1437" i="7"/>
  <c r="M1438" i="7"/>
  <c r="N1438" i="7"/>
  <c r="M1439" i="7"/>
  <c r="N1439" i="7"/>
  <c r="M1440" i="7"/>
  <c r="N1440" i="7"/>
  <c r="M1441" i="7"/>
  <c r="N1441" i="7"/>
  <c r="M1442" i="7"/>
  <c r="N1442" i="7"/>
  <c r="M1443" i="7"/>
  <c r="N1443" i="7"/>
  <c r="M1444" i="7"/>
  <c r="N1444" i="7"/>
  <c r="M1445" i="7"/>
  <c r="N1445" i="7"/>
  <c r="M1446" i="7"/>
  <c r="N1446" i="7"/>
  <c r="M1447" i="7"/>
  <c r="N1447" i="7"/>
  <c r="M1448" i="7"/>
  <c r="N1448" i="7"/>
  <c r="M1449" i="7"/>
  <c r="N1449" i="7"/>
  <c r="M1450" i="7"/>
  <c r="N1450" i="7"/>
  <c r="M1451" i="7"/>
  <c r="N1451" i="7"/>
  <c r="M1452" i="7"/>
  <c r="N1452" i="7"/>
  <c r="M1453" i="7"/>
  <c r="N1453" i="7"/>
  <c r="M1454" i="7"/>
  <c r="N1454" i="7"/>
  <c r="M1455" i="7"/>
  <c r="N1455" i="7"/>
  <c r="M1456" i="7"/>
  <c r="N1456" i="7"/>
  <c r="M1457" i="7"/>
  <c r="N1457" i="7"/>
  <c r="M1458" i="7"/>
  <c r="N1458" i="7"/>
  <c r="M1459" i="7"/>
  <c r="N1459" i="7"/>
  <c r="M1460" i="7"/>
  <c r="N1460" i="7"/>
  <c r="M1461" i="7"/>
  <c r="N1461" i="7"/>
  <c r="M1462" i="7"/>
  <c r="N1462" i="7"/>
  <c r="M1463" i="7"/>
  <c r="N1463" i="7"/>
  <c r="M1464" i="7"/>
  <c r="N1464" i="7"/>
  <c r="M1465" i="7"/>
  <c r="N1465" i="7"/>
  <c r="M1466" i="7"/>
  <c r="N1466" i="7"/>
  <c r="M1467" i="7"/>
  <c r="N1467" i="7"/>
  <c r="M1468" i="7"/>
  <c r="N1468" i="7"/>
  <c r="M1469" i="7"/>
  <c r="N1469" i="7"/>
  <c r="M1470" i="7"/>
  <c r="N1470" i="7"/>
  <c r="M1471" i="7"/>
  <c r="N1471" i="7"/>
  <c r="M1472" i="7"/>
  <c r="N1472" i="7"/>
  <c r="M1473" i="7"/>
  <c r="N1473" i="7"/>
  <c r="M1474" i="7"/>
  <c r="N1474" i="7"/>
  <c r="M1475" i="7"/>
  <c r="N1475" i="7"/>
  <c r="M1476" i="7"/>
  <c r="N1476" i="7"/>
  <c r="M1477" i="7"/>
  <c r="N1477" i="7"/>
  <c r="M1478" i="7"/>
  <c r="N1478" i="7"/>
  <c r="M1479" i="7"/>
  <c r="N1479" i="7"/>
  <c r="M1480" i="7"/>
  <c r="N1480" i="7"/>
  <c r="M1481" i="7"/>
  <c r="N1481" i="7"/>
  <c r="M1482" i="7"/>
  <c r="N1482" i="7"/>
  <c r="M1483" i="7"/>
  <c r="N1483" i="7"/>
  <c r="M1484" i="7"/>
  <c r="N1484" i="7"/>
  <c r="M1485" i="7"/>
  <c r="N1485" i="7"/>
  <c r="M1486" i="7"/>
  <c r="N1486" i="7"/>
  <c r="M1487" i="7"/>
  <c r="N1487" i="7"/>
  <c r="M1488" i="7"/>
  <c r="N1488" i="7"/>
  <c r="M1489" i="7"/>
  <c r="N1489" i="7"/>
  <c r="M1490" i="7"/>
  <c r="N1490" i="7"/>
  <c r="M1491" i="7"/>
  <c r="N1491" i="7"/>
  <c r="M1492" i="7"/>
  <c r="N1492" i="7"/>
  <c r="M1493" i="7"/>
  <c r="N1493" i="7"/>
  <c r="M1494" i="7"/>
  <c r="N1494" i="7"/>
  <c r="M1495" i="7"/>
  <c r="N1495" i="7"/>
  <c r="M1496" i="7"/>
  <c r="N1496" i="7"/>
  <c r="M1497" i="7"/>
  <c r="N1497" i="7"/>
  <c r="M1498" i="7"/>
  <c r="N1498" i="7"/>
  <c r="M1499" i="7"/>
  <c r="N1499" i="7"/>
  <c r="M1500" i="7"/>
  <c r="N1500" i="7"/>
  <c r="M1501" i="7"/>
  <c r="N1501" i="7"/>
  <c r="M1502" i="7"/>
  <c r="N1502" i="7"/>
  <c r="M1503" i="7"/>
  <c r="N1503" i="7"/>
  <c r="M1504" i="7"/>
  <c r="N1504" i="7"/>
  <c r="M1505" i="7"/>
  <c r="N1505" i="7"/>
  <c r="M1506" i="7"/>
  <c r="N1506" i="7"/>
  <c r="M1507" i="7"/>
  <c r="N1507" i="7"/>
  <c r="M1508" i="7"/>
  <c r="N1508" i="7"/>
  <c r="M1509" i="7"/>
  <c r="N1509" i="7"/>
  <c r="M1510" i="7"/>
  <c r="N1510" i="7"/>
  <c r="M1511" i="7"/>
  <c r="N1511" i="7"/>
  <c r="M1512" i="7"/>
  <c r="N1512" i="7"/>
  <c r="M1513" i="7"/>
  <c r="N1513" i="7"/>
  <c r="M1514" i="7"/>
  <c r="N1514" i="7"/>
  <c r="M1515" i="7"/>
  <c r="N1515" i="7"/>
  <c r="M1516" i="7"/>
  <c r="N1516" i="7"/>
  <c r="M1517" i="7"/>
  <c r="N1517" i="7"/>
  <c r="M1518" i="7"/>
  <c r="N1518" i="7"/>
  <c r="M1519" i="7"/>
  <c r="N1519" i="7"/>
  <c r="M1520" i="7"/>
  <c r="N1520" i="7"/>
  <c r="M1521" i="7"/>
  <c r="N1521" i="7"/>
  <c r="M1522" i="7"/>
  <c r="N1522" i="7"/>
  <c r="M1523" i="7"/>
  <c r="N1523" i="7"/>
  <c r="M1524" i="7"/>
  <c r="N1524" i="7"/>
  <c r="M1525" i="7"/>
  <c r="N1525" i="7"/>
  <c r="M1526" i="7"/>
  <c r="N1526" i="7"/>
  <c r="M1527" i="7"/>
  <c r="N1527" i="7"/>
  <c r="M1528" i="7"/>
  <c r="N1528" i="7"/>
  <c r="M1529" i="7"/>
  <c r="N1529" i="7"/>
  <c r="M1530" i="7"/>
  <c r="N1530" i="7"/>
  <c r="M1531" i="7"/>
  <c r="N1531" i="7"/>
  <c r="M1532" i="7"/>
  <c r="N1532" i="7"/>
  <c r="M1533" i="7"/>
  <c r="N1533" i="7"/>
  <c r="M1534" i="7"/>
  <c r="N1534" i="7"/>
  <c r="M1535" i="7"/>
  <c r="N1535" i="7"/>
  <c r="M1536" i="7"/>
  <c r="N1536" i="7"/>
  <c r="M1537" i="7"/>
  <c r="N1537" i="7"/>
  <c r="M1538" i="7"/>
  <c r="N1538" i="7"/>
  <c r="M1539" i="7"/>
  <c r="N1539" i="7"/>
  <c r="M1540" i="7"/>
  <c r="N1540" i="7"/>
  <c r="M1541" i="7"/>
  <c r="N1541" i="7"/>
  <c r="M1542" i="7"/>
  <c r="N1542" i="7"/>
  <c r="M1543" i="7"/>
  <c r="N1543" i="7"/>
  <c r="M1544" i="7"/>
  <c r="N1544" i="7"/>
  <c r="M1545" i="7"/>
  <c r="N1545" i="7"/>
  <c r="M1546" i="7"/>
  <c r="N1546" i="7"/>
  <c r="M1547" i="7"/>
  <c r="N1547" i="7"/>
  <c r="M1548" i="7"/>
  <c r="N1548" i="7"/>
  <c r="M1549" i="7"/>
  <c r="N1549" i="7"/>
  <c r="M1550" i="7"/>
  <c r="N1550" i="7"/>
  <c r="M1551" i="7"/>
  <c r="N1551" i="7"/>
  <c r="M1552" i="7"/>
  <c r="N1552" i="7"/>
  <c r="M1553" i="7"/>
  <c r="N1553" i="7"/>
  <c r="M1554" i="7"/>
  <c r="N1554" i="7"/>
  <c r="M1555" i="7"/>
  <c r="N1555" i="7"/>
  <c r="M1556" i="7"/>
  <c r="N1556" i="7"/>
  <c r="M1557" i="7"/>
  <c r="N1557" i="7"/>
  <c r="M1558" i="7"/>
  <c r="N1558" i="7"/>
  <c r="M1559" i="7"/>
  <c r="N1559" i="7"/>
  <c r="M1560" i="7"/>
  <c r="N1560" i="7"/>
  <c r="M1561" i="7"/>
  <c r="N1561" i="7"/>
  <c r="M1562" i="7"/>
  <c r="N1562" i="7"/>
  <c r="M1563" i="7"/>
  <c r="N1563" i="7"/>
  <c r="M1564" i="7"/>
  <c r="N1564" i="7"/>
  <c r="M1565" i="7"/>
  <c r="N1565" i="7"/>
  <c r="M1566" i="7"/>
  <c r="N1566" i="7"/>
  <c r="M1567" i="7"/>
  <c r="N1567" i="7"/>
  <c r="M1568" i="7"/>
  <c r="N1568" i="7"/>
  <c r="M1569" i="7"/>
  <c r="N1569" i="7"/>
  <c r="M1570" i="7"/>
  <c r="N1570" i="7"/>
  <c r="M1571" i="7"/>
  <c r="N1571" i="7"/>
  <c r="M1572" i="7"/>
  <c r="N1572" i="7"/>
  <c r="M1573" i="7"/>
  <c r="N1573" i="7"/>
  <c r="M1574" i="7"/>
  <c r="N1574" i="7"/>
  <c r="M1575" i="7"/>
  <c r="N1575" i="7"/>
  <c r="M1576" i="7"/>
  <c r="N1576" i="7"/>
  <c r="M1577" i="7"/>
  <c r="N1577" i="7"/>
  <c r="M1578" i="7"/>
  <c r="N1578" i="7"/>
  <c r="M1579" i="7"/>
  <c r="N1579" i="7"/>
  <c r="M1580" i="7"/>
  <c r="N1580" i="7"/>
  <c r="M1581" i="7"/>
  <c r="N1581" i="7"/>
  <c r="M1582" i="7"/>
  <c r="N1582" i="7"/>
  <c r="M1583" i="7"/>
  <c r="N1583" i="7"/>
  <c r="M1584" i="7"/>
  <c r="N1584" i="7"/>
  <c r="M1585" i="7"/>
  <c r="N1585" i="7"/>
  <c r="M1586" i="7"/>
  <c r="N1586" i="7"/>
  <c r="M1587" i="7"/>
  <c r="N1587" i="7"/>
  <c r="M1588" i="7"/>
  <c r="N1588" i="7"/>
  <c r="M1589" i="7"/>
  <c r="N1589" i="7"/>
  <c r="M1590" i="7"/>
  <c r="N1590" i="7"/>
  <c r="M1591" i="7"/>
  <c r="N1591" i="7"/>
  <c r="M1592" i="7"/>
  <c r="N1592" i="7"/>
  <c r="M1593" i="7"/>
  <c r="N1593" i="7"/>
  <c r="M1594" i="7"/>
  <c r="N1594" i="7"/>
  <c r="M1595" i="7"/>
  <c r="N1595" i="7"/>
  <c r="M1596" i="7"/>
  <c r="N1596" i="7"/>
  <c r="M1597" i="7"/>
  <c r="N1597" i="7"/>
  <c r="M1598" i="7"/>
  <c r="N1598" i="7"/>
  <c r="M1599" i="7"/>
  <c r="N1599" i="7"/>
  <c r="M1600" i="7"/>
  <c r="N1600" i="7"/>
  <c r="M1601" i="7"/>
  <c r="N1601" i="7"/>
  <c r="M1602" i="7"/>
  <c r="N1602" i="7"/>
  <c r="M1603" i="7"/>
  <c r="N1603" i="7"/>
  <c r="M1604" i="7"/>
  <c r="N1604" i="7"/>
  <c r="M1605" i="7"/>
  <c r="N1605" i="7"/>
  <c r="M1606" i="7"/>
  <c r="N1606" i="7"/>
  <c r="M1607" i="7"/>
  <c r="N1607" i="7"/>
  <c r="M1608" i="7"/>
  <c r="N1608" i="7"/>
  <c r="M1609" i="7"/>
  <c r="N1609" i="7"/>
  <c r="M1610" i="7"/>
  <c r="N1610" i="7"/>
  <c r="M1611" i="7"/>
  <c r="N1611" i="7"/>
  <c r="M1612" i="7"/>
  <c r="N1612" i="7"/>
  <c r="M1613" i="7"/>
  <c r="N1613" i="7"/>
  <c r="M1614" i="7"/>
  <c r="N1614" i="7"/>
  <c r="M1615" i="7"/>
  <c r="N1615" i="7"/>
  <c r="M1616" i="7"/>
  <c r="N1616" i="7"/>
  <c r="M1617" i="7"/>
  <c r="N1617" i="7"/>
  <c r="M1618" i="7"/>
  <c r="N1618" i="7"/>
  <c r="M1619" i="7"/>
  <c r="N1619" i="7"/>
  <c r="M1620" i="7"/>
  <c r="N1620" i="7"/>
  <c r="M1621" i="7"/>
  <c r="N1621" i="7"/>
  <c r="M1622" i="7"/>
  <c r="N1622" i="7"/>
  <c r="M1623" i="7"/>
  <c r="N1623" i="7"/>
  <c r="M1624" i="7"/>
  <c r="N1624" i="7"/>
  <c r="M1625" i="7"/>
  <c r="N1625" i="7"/>
  <c r="M1626" i="7"/>
  <c r="N1626" i="7"/>
  <c r="M1627" i="7"/>
  <c r="N1627" i="7"/>
  <c r="M1628" i="7"/>
  <c r="N1628" i="7"/>
  <c r="M1629" i="7"/>
  <c r="N1629" i="7"/>
  <c r="M1630" i="7"/>
  <c r="N1630" i="7"/>
  <c r="M1631" i="7"/>
  <c r="N1631" i="7"/>
  <c r="M1632" i="7"/>
  <c r="N1632" i="7"/>
  <c r="M1633" i="7"/>
  <c r="N1633" i="7"/>
  <c r="M1634" i="7"/>
  <c r="N1634" i="7"/>
  <c r="M1635" i="7"/>
  <c r="N1635" i="7"/>
  <c r="M1636" i="7"/>
  <c r="N1636" i="7"/>
  <c r="M1638" i="7"/>
  <c r="M1639" i="7"/>
  <c r="N1639" i="7"/>
  <c r="M1640" i="7"/>
  <c r="N1640" i="7"/>
  <c r="M1641" i="7"/>
  <c r="N1641" i="7"/>
  <c r="M1642" i="7"/>
  <c r="N1642" i="7"/>
  <c r="M1643" i="7"/>
  <c r="N1643" i="7"/>
  <c r="M1644" i="7"/>
  <c r="N1644" i="7"/>
  <c r="M1645" i="7"/>
  <c r="N1645" i="7"/>
  <c r="M1646" i="7"/>
  <c r="N1646" i="7"/>
  <c r="M1647" i="7"/>
  <c r="N1647" i="7"/>
  <c r="M1648" i="7"/>
  <c r="N1648" i="7"/>
  <c r="M1650" i="7"/>
  <c r="M1651" i="7"/>
  <c r="N1651" i="7"/>
  <c r="M1652" i="7"/>
  <c r="N1652" i="7"/>
  <c r="M1653" i="7"/>
  <c r="N1653" i="7"/>
  <c r="M1654" i="7"/>
  <c r="N1654" i="7"/>
  <c r="M1655" i="7"/>
  <c r="N1655" i="7"/>
  <c r="M1656" i="7"/>
  <c r="N1656" i="7"/>
  <c r="M1658" i="7"/>
  <c r="M1659" i="7"/>
  <c r="N1659" i="7"/>
  <c r="M1660" i="7"/>
  <c r="N1660" i="7"/>
  <c r="M1661" i="7"/>
  <c r="N1661" i="7"/>
  <c r="M1662" i="7"/>
  <c r="N1662" i="7"/>
  <c r="M1663" i="7"/>
  <c r="N1663" i="7"/>
  <c r="M1664" i="7"/>
  <c r="N1664" i="7"/>
  <c r="M1666" i="7"/>
  <c r="M1667" i="7"/>
  <c r="N1667" i="7"/>
  <c r="M1668" i="7"/>
  <c r="N1668" i="7"/>
  <c r="M1669" i="7"/>
  <c r="N1669" i="7"/>
  <c r="M1670" i="7"/>
  <c r="N1670" i="7"/>
  <c r="M1671" i="7"/>
  <c r="N1671" i="7"/>
  <c r="M1672" i="7"/>
  <c r="N1672" i="7"/>
  <c r="M1674" i="7"/>
  <c r="M1675" i="7"/>
  <c r="N1675" i="7"/>
  <c r="M1676" i="7"/>
  <c r="N1676" i="7"/>
  <c r="M1677" i="7"/>
  <c r="N1677" i="7"/>
  <c r="M1678" i="7"/>
  <c r="N1678" i="7"/>
  <c r="M1679" i="7"/>
  <c r="N1679" i="7"/>
  <c r="M1680" i="7"/>
  <c r="N1680" i="7"/>
  <c r="M1682" i="7"/>
  <c r="M1683" i="7"/>
  <c r="N1683" i="7"/>
  <c r="L1696" i="7"/>
  <c r="J1696" i="7"/>
  <c r="I21" i="7"/>
  <c r="I1696" i="7" s="1"/>
  <c r="I22" i="7"/>
  <c r="I23" i="7"/>
  <c r="I24" i="7"/>
  <c r="I25" i="7"/>
  <c r="I26" i="7"/>
  <c r="I27" i="7"/>
  <c r="I28" i="7"/>
  <c r="I29" i="7"/>
  <c r="I30" i="7"/>
  <c r="I31" i="7"/>
  <c r="I32" i="7"/>
  <c r="I33" i="7"/>
  <c r="I34" i="7"/>
  <c r="I35" i="7"/>
  <c r="I36" i="7"/>
  <c r="I37" i="7"/>
  <c r="I38" i="7"/>
  <c r="I39" i="7"/>
  <c r="I40" i="7"/>
  <c r="I41" i="7"/>
  <c r="I42" i="7"/>
  <c r="I43" i="7"/>
  <c r="I44" i="7"/>
  <c r="I45" i="7"/>
  <c r="I46" i="7"/>
  <c r="I47" i="7"/>
  <c r="I48" i="7"/>
  <c r="I49" i="7"/>
  <c r="I50" i="7"/>
  <c r="I51" i="7"/>
  <c r="I52" i="7"/>
  <c r="I53" i="7"/>
  <c r="I54" i="7"/>
  <c r="I55" i="7"/>
  <c r="I56" i="7"/>
  <c r="I57" i="7"/>
  <c r="I58" i="7"/>
  <c r="I59" i="7"/>
  <c r="I60" i="7"/>
  <c r="I61" i="7"/>
  <c r="I62" i="7"/>
  <c r="I63" i="7"/>
  <c r="I64" i="7"/>
  <c r="I65" i="7"/>
  <c r="I66" i="7"/>
  <c r="I67" i="7"/>
  <c r="I68" i="7"/>
  <c r="I69" i="7"/>
  <c r="I70" i="7"/>
  <c r="I71" i="7"/>
  <c r="I72" i="7"/>
  <c r="I73" i="7"/>
  <c r="I74" i="7"/>
  <c r="I75" i="7"/>
  <c r="I76" i="7"/>
  <c r="I77" i="7"/>
  <c r="I78" i="7"/>
  <c r="I79" i="7"/>
  <c r="I80" i="7"/>
  <c r="I81" i="7"/>
  <c r="I82" i="7"/>
  <c r="I83" i="7"/>
  <c r="I84" i="7"/>
  <c r="I85" i="7"/>
  <c r="I86" i="7"/>
  <c r="I87" i="7"/>
  <c r="I88" i="7"/>
  <c r="I89" i="7"/>
  <c r="I90" i="7"/>
  <c r="I91" i="7"/>
  <c r="I92" i="7"/>
  <c r="I93" i="7"/>
  <c r="I94" i="7"/>
  <c r="I95" i="7"/>
  <c r="I96" i="7"/>
  <c r="I97" i="7"/>
  <c r="I98" i="7"/>
  <c r="I99" i="7"/>
  <c r="I100" i="7"/>
  <c r="I101" i="7"/>
  <c r="I102" i="7"/>
  <c r="I103" i="7"/>
  <c r="I104" i="7"/>
  <c r="I105" i="7"/>
  <c r="I106" i="7"/>
  <c r="I107" i="7"/>
  <c r="I108" i="7"/>
  <c r="I109" i="7"/>
  <c r="I110" i="7"/>
  <c r="I111" i="7"/>
  <c r="I112" i="7"/>
  <c r="I113" i="7"/>
  <c r="I114" i="7"/>
  <c r="I115" i="7"/>
  <c r="I116" i="7"/>
  <c r="I117" i="7"/>
  <c r="I118" i="7"/>
  <c r="I119" i="7"/>
  <c r="I120" i="7"/>
  <c r="I121" i="7"/>
  <c r="I122" i="7"/>
  <c r="I123" i="7"/>
  <c r="I124" i="7"/>
  <c r="I125" i="7"/>
  <c r="I126" i="7"/>
  <c r="I127" i="7"/>
  <c r="I128" i="7"/>
  <c r="I129" i="7"/>
  <c r="I130" i="7"/>
  <c r="I131" i="7"/>
  <c r="I132" i="7"/>
  <c r="I133" i="7"/>
  <c r="I134" i="7"/>
  <c r="I135" i="7"/>
  <c r="I136" i="7"/>
  <c r="I137" i="7"/>
  <c r="I138" i="7"/>
  <c r="I139" i="7"/>
  <c r="I140" i="7"/>
  <c r="I141" i="7"/>
  <c r="I142" i="7"/>
  <c r="I143" i="7"/>
  <c r="I144" i="7"/>
  <c r="I145" i="7"/>
  <c r="I146" i="7"/>
  <c r="I147" i="7"/>
  <c r="I148" i="7"/>
  <c r="I149" i="7"/>
  <c r="I150" i="7"/>
  <c r="I151" i="7"/>
  <c r="I152" i="7"/>
  <c r="I153" i="7"/>
  <c r="I154" i="7"/>
  <c r="I155" i="7"/>
  <c r="I156" i="7"/>
  <c r="I157" i="7"/>
  <c r="I158" i="7"/>
  <c r="I159" i="7"/>
  <c r="I160" i="7"/>
  <c r="I161" i="7"/>
  <c r="I162" i="7"/>
  <c r="I163" i="7"/>
  <c r="I164" i="7"/>
  <c r="I165" i="7"/>
  <c r="I166" i="7"/>
  <c r="I167" i="7"/>
  <c r="I168" i="7"/>
  <c r="I169" i="7"/>
  <c r="I170" i="7"/>
  <c r="I171" i="7"/>
  <c r="I172" i="7"/>
  <c r="I173" i="7"/>
  <c r="I174" i="7"/>
  <c r="I175" i="7"/>
  <c r="I176" i="7"/>
  <c r="I177" i="7"/>
  <c r="I178" i="7"/>
  <c r="I179" i="7"/>
  <c r="I180" i="7"/>
  <c r="I181" i="7"/>
  <c r="I182" i="7"/>
  <c r="I183" i="7"/>
  <c r="I184" i="7"/>
  <c r="I185" i="7"/>
  <c r="I186" i="7"/>
  <c r="I187" i="7"/>
  <c r="I188" i="7"/>
  <c r="I189" i="7"/>
  <c r="I190" i="7"/>
  <c r="I191" i="7"/>
  <c r="I192" i="7"/>
  <c r="I193" i="7"/>
  <c r="I194" i="7"/>
  <c r="I195" i="7"/>
  <c r="I196" i="7"/>
  <c r="I197" i="7"/>
  <c r="I198" i="7"/>
  <c r="I199" i="7"/>
  <c r="I200" i="7"/>
  <c r="I201" i="7"/>
  <c r="I202" i="7"/>
  <c r="I203" i="7"/>
  <c r="I204" i="7"/>
  <c r="I205" i="7"/>
  <c r="I206" i="7"/>
  <c r="I207" i="7"/>
  <c r="I208" i="7"/>
  <c r="I209" i="7"/>
  <c r="I210" i="7"/>
  <c r="I211" i="7"/>
  <c r="I212" i="7"/>
  <c r="I213" i="7"/>
  <c r="I214" i="7"/>
  <c r="I215" i="7"/>
  <c r="I216" i="7"/>
  <c r="I217" i="7"/>
  <c r="I218" i="7"/>
  <c r="I219" i="7"/>
  <c r="I220" i="7"/>
  <c r="I221" i="7"/>
  <c r="I222" i="7"/>
  <c r="I223" i="7"/>
  <c r="I224" i="7"/>
  <c r="I225" i="7"/>
  <c r="I226" i="7"/>
  <c r="I227" i="7"/>
  <c r="I228" i="7"/>
  <c r="I229" i="7"/>
  <c r="I230" i="7"/>
  <c r="I231" i="7"/>
  <c r="I232" i="7"/>
  <c r="I233" i="7"/>
  <c r="I234" i="7"/>
  <c r="I235" i="7"/>
  <c r="I236" i="7"/>
  <c r="I237" i="7"/>
  <c r="I238" i="7"/>
  <c r="I239" i="7"/>
  <c r="I240" i="7"/>
  <c r="I241" i="7"/>
  <c r="I242" i="7"/>
  <c r="I243" i="7"/>
  <c r="I244" i="7"/>
  <c r="I245" i="7"/>
  <c r="I246" i="7"/>
  <c r="I247" i="7"/>
  <c r="I248" i="7"/>
  <c r="I249" i="7"/>
  <c r="I250" i="7"/>
  <c r="I251" i="7"/>
  <c r="I252" i="7"/>
  <c r="I253" i="7"/>
  <c r="I254" i="7"/>
  <c r="I255" i="7"/>
  <c r="I256" i="7"/>
  <c r="I257" i="7"/>
  <c r="I258" i="7"/>
  <c r="I259" i="7"/>
  <c r="I260" i="7"/>
  <c r="I261" i="7"/>
  <c r="I262" i="7"/>
  <c r="I263" i="7"/>
  <c r="I264" i="7"/>
  <c r="I265" i="7"/>
  <c r="I266" i="7"/>
  <c r="I267" i="7"/>
  <c r="I268" i="7"/>
  <c r="I269" i="7"/>
  <c r="I270" i="7"/>
  <c r="I271" i="7"/>
  <c r="I272" i="7"/>
  <c r="I273" i="7"/>
  <c r="I274" i="7"/>
  <c r="I275" i="7"/>
  <c r="I276" i="7"/>
  <c r="I277" i="7"/>
  <c r="I278" i="7"/>
  <c r="I279" i="7"/>
  <c r="I280" i="7"/>
  <c r="I281" i="7"/>
  <c r="I282" i="7"/>
  <c r="I283" i="7"/>
  <c r="I284" i="7"/>
  <c r="I285" i="7"/>
  <c r="I286" i="7"/>
  <c r="I287" i="7"/>
  <c r="I288" i="7"/>
  <c r="I289" i="7"/>
  <c r="I290" i="7"/>
  <c r="I291" i="7"/>
  <c r="I292" i="7"/>
  <c r="I293" i="7"/>
  <c r="I294" i="7"/>
  <c r="I295" i="7"/>
  <c r="I296" i="7"/>
  <c r="I297" i="7"/>
  <c r="I298" i="7"/>
  <c r="I299" i="7"/>
  <c r="I300" i="7"/>
  <c r="I301" i="7"/>
  <c r="I302" i="7"/>
  <c r="I303" i="7"/>
  <c r="I304" i="7"/>
  <c r="I305" i="7"/>
  <c r="I306" i="7"/>
  <c r="I307" i="7"/>
  <c r="I308" i="7"/>
  <c r="I309" i="7"/>
  <c r="I310" i="7"/>
  <c r="I311" i="7"/>
  <c r="I312" i="7"/>
  <c r="I313" i="7"/>
  <c r="I314" i="7"/>
  <c r="I315" i="7"/>
  <c r="I316" i="7"/>
  <c r="I317" i="7"/>
  <c r="I318" i="7"/>
  <c r="I319" i="7"/>
  <c r="I320" i="7"/>
  <c r="I321" i="7"/>
  <c r="I322" i="7"/>
  <c r="I323" i="7"/>
  <c r="I324" i="7"/>
  <c r="I325" i="7"/>
  <c r="I326" i="7"/>
  <c r="I327" i="7"/>
  <c r="I328" i="7"/>
  <c r="I329" i="7"/>
  <c r="I330" i="7"/>
  <c r="I331" i="7"/>
  <c r="I332" i="7"/>
  <c r="I333" i="7"/>
  <c r="I334" i="7"/>
  <c r="I335" i="7"/>
  <c r="I336" i="7"/>
  <c r="I337" i="7"/>
  <c r="I338" i="7"/>
  <c r="I339" i="7"/>
  <c r="I340" i="7"/>
  <c r="I341" i="7"/>
  <c r="I342" i="7"/>
  <c r="I343" i="7"/>
  <c r="I344" i="7"/>
  <c r="I345" i="7"/>
  <c r="I346" i="7"/>
  <c r="I347" i="7"/>
  <c r="I348" i="7"/>
  <c r="I349" i="7"/>
  <c r="I350" i="7"/>
  <c r="I351" i="7"/>
  <c r="I352" i="7"/>
  <c r="I353" i="7"/>
  <c r="I354" i="7"/>
  <c r="I355" i="7"/>
  <c r="I356" i="7"/>
  <c r="I357" i="7"/>
  <c r="I358" i="7"/>
  <c r="I359" i="7"/>
  <c r="I360" i="7"/>
  <c r="I361" i="7"/>
  <c r="I362" i="7"/>
  <c r="I363" i="7"/>
  <c r="I364" i="7"/>
  <c r="I365" i="7"/>
  <c r="I366" i="7"/>
  <c r="I367" i="7"/>
  <c r="I368" i="7"/>
  <c r="I369" i="7"/>
  <c r="I370" i="7"/>
  <c r="I371" i="7"/>
  <c r="I372" i="7"/>
  <c r="I373" i="7"/>
  <c r="I374" i="7"/>
  <c r="I375" i="7"/>
  <c r="I376" i="7"/>
  <c r="I377" i="7"/>
  <c r="I378" i="7"/>
  <c r="I379" i="7"/>
  <c r="I380" i="7"/>
  <c r="I381" i="7"/>
  <c r="I382" i="7"/>
  <c r="I383" i="7"/>
  <c r="I384" i="7"/>
  <c r="I385" i="7"/>
  <c r="I386" i="7"/>
  <c r="I387" i="7"/>
  <c r="I388" i="7"/>
  <c r="I389" i="7"/>
  <c r="I390" i="7"/>
  <c r="I391" i="7"/>
  <c r="I392" i="7"/>
  <c r="I393" i="7"/>
  <c r="I394" i="7"/>
  <c r="I395" i="7"/>
  <c r="I396" i="7"/>
  <c r="I397" i="7"/>
  <c r="I398" i="7"/>
  <c r="I399" i="7"/>
  <c r="I400" i="7"/>
  <c r="I401" i="7"/>
  <c r="I402" i="7"/>
  <c r="I403" i="7"/>
  <c r="I404" i="7"/>
  <c r="I405" i="7"/>
  <c r="I406" i="7"/>
  <c r="I407" i="7"/>
  <c r="I408" i="7"/>
  <c r="I409" i="7"/>
  <c r="I410" i="7"/>
  <c r="I411" i="7"/>
  <c r="I412" i="7"/>
  <c r="I413" i="7"/>
  <c r="I414" i="7"/>
  <c r="I415" i="7"/>
  <c r="I416" i="7"/>
  <c r="I417" i="7"/>
  <c r="I418" i="7"/>
  <c r="I419" i="7"/>
  <c r="I420" i="7"/>
  <c r="I421" i="7"/>
  <c r="I422" i="7"/>
  <c r="I423" i="7"/>
  <c r="I424" i="7"/>
  <c r="I425" i="7"/>
  <c r="I426" i="7"/>
  <c r="I427" i="7"/>
  <c r="I428" i="7"/>
  <c r="I429" i="7"/>
  <c r="I430" i="7"/>
  <c r="I431" i="7"/>
  <c r="I432" i="7"/>
  <c r="I433" i="7"/>
  <c r="I434" i="7"/>
  <c r="I435" i="7"/>
  <c r="I436" i="7"/>
  <c r="I437" i="7"/>
  <c r="I438" i="7"/>
  <c r="I439" i="7"/>
  <c r="I440" i="7"/>
  <c r="I441" i="7"/>
  <c r="I442" i="7"/>
  <c r="I443" i="7"/>
  <c r="I444" i="7"/>
  <c r="I445" i="7"/>
  <c r="I446" i="7"/>
  <c r="I447" i="7"/>
  <c r="I448" i="7"/>
  <c r="I449" i="7"/>
  <c r="I450" i="7"/>
  <c r="I451" i="7"/>
  <c r="I452" i="7"/>
  <c r="I453" i="7"/>
  <c r="I454" i="7"/>
  <c r="I455" i="7"/>
  <c r="I456" i="7"/>
  <c r="I457" i="7"/>
  <c r="I458" i="7"/>
  <c r="I459" i="7"/>
  <c r="I460" i="7"/>
  <c r="I461" i="7"/>
  <c r="I462" i="7"/>
  <c r="I463" i="7"/>
  <c r="I464" i="7"/>
  <c r="I465" i="7"/>
  <c r="I466" i="7"/>
  <c r="I467" i="7"/>
  <c r="I468" i="7"/>
  <c r="I469" i="7"/>
  <c r="I470" i="7"/>
  <c r="I471" i="7"/>
  <c r="I472" i="7"/>
  <c r="I473" i="7"/>
  <c r="I474" i="7"/>
  <c r="I475" i="7"/>
  <c r="I476" i="7"/>
  <c r="I477" i="7"/>
  <c r="I478" i="7"/>
  <c r="I479" i="7"/>
  <c r="I480" i="7"/>
  <c r="I481" i="7"/>
  <c r="I482" i="7"/>
  <c r="I483" i="7"/>
  <c r="I484" i="7"/>
  <c r="I485" i="7"/>
  <c r="I486" i="7"/>
  <c r="I487" i="7"/>
  <c r="I488" i="7"/>
  <c r="I489" i="7"/>
  <c r="I490" i="7"/>
  <c r="I491" i="7"/>
  <c r="I492" i="7"/>
  <c r="I493" i="7"/>
  <c r="I494" i="7"/>
  <c r="I495" i="7"/>
  <c r="I496" i="7"/>
  <c r="I497" i="7"/>
  <c r="I498" i="7"/>
  <c r="I499" i="7"/>
  <c r="I500" i="7"/>
  <c r="I501" i="7"/>
  <c r="I502" i="7"/>
  <c r="I503" i="7"/>
  <c r="I504" i="7"/>
  <c r="I505" i="7"/>
  <c r="I506" i="7"/>
  <c r="I507" i="7"/>
  <c r="I508" i="7"/>
  <c r="I509" i="7"/>
  <c r="I510" i="7"/>
  <c r="I511" i="7"/>
  <c r="I512" i="7"/>
  <c r="I513" i="7"/>
  <c r="I514" i="7"/>
  <c r="I515" i="7"/>
  <c r="I516" i="7"/>
  <c r="I517" i="7"/>
  <c r="I518" i="7"/>
  <c r="I519" i="7"/>
  <c r="I520" i="7"/>
  <c r="I521" i="7"/>
  <c r="I522" i="7"/>
  <c r="I523" i="7"/>
  <c r="I524" i="7"/>
  <c r="I525" i="7"/>
  <c r="I526" i="7"/>
  <c r="I527" i="7"/>
  <c r="I528" i="7"/>
  <c r="I529" i="7"/>
  <c r="I530" i="7"/>
  <c r="I531" i="7"/>
  <c r="I532" i="7"/>
  <c r="I533" i="7"/>
  <c r="I534" i="7"/>
  <c r="I535" i="7"/>
  <c r="I536" i="7"/>
  <c r="I537" i="7"/>
  <c r="I538" i="7"/>
  <c r="I539" i="7"/>
  <c r="I540" i="7"/>
  <c r="I541" i="7"/>
  <c r="I542" i="7"/>
  <c r="I543" i="7"/>
  <c r="I544" i="7"/>
  <c r="I545" i="7"/>
  <c r="I546" i="7"/>
  <c r="I547" i="7"/>
  <c r="I548" i="7"/>
  <c r="I549" i="7"/>
  <c r="I550" i="7"/>
  <c r="I551" i="7"/>
  <c r="I552" i="7"/>
  <c r="I553" i="7"/>
  <c r="I554" i="7"/>
  <c r="I555" i="7"/>
  <c r="I556" i="7"/>
  <c r="I557" i="7"/>
  <c r="I558" i="7"/>
  <c r="I559" i="7"/>
  <c r="I560" i="7"/>
  <c r="I561" i="7"/>
  <c r="I562" i="7"/>
  <c r="I563" i="7"/>
  <c r="I564" i="7"/>
  <c r="I565" i="7"/>
  <c r="I566" i="7"/>
  <c r="I567" i="7"/>
  <c r="I568" i="7"/>
  <c r="I569" i="7"/>
  <c r="I570" i="7"/>
  <c r="I571" i="7"/>
  <c r="I572" i="7"/>
  <c r="I573" i="7"/>
  <c r="I574" i="7"/>
  <c r="I575" i="7"/>
  <c r="I576" i="7"/>
  <c r="I577" i="7"/>
  <c r="I578" i="7"/>
  <c r="I579" i="7"/>
  <c r="I580" i="7"/>
  <c r="I581" i="7"/>
  <c r="I582" i="7"/>
  <c r="I583" i="7"/>
  <c r="I584" i="7"/>
  <c r="I585" i="7"/>
  <c r="I586" i="7"/>
  <c r="I587" i="7"/>
  <c r="I588" i="7"/>
  <c r="I589" i="7"/>
  <c r="I590" i="7"/>
  <c r="I591" i="7"/>
  <c r="I592" i="7"/>
  <c r="I593" i="7"/>
  <c r="I594" i="7"/>
  <c r="I595" i="7"/>
  <c r="I596" i="7"/>
  <c r="I597" i="7"/>
  <c r="I598" i="7"/>
  <c r="I599" i="7"/>
  <c r="I600" i="7"/>
  <c r="I601" i="7"/>
  <c r="I602" i="7"/>
  <c r="I603" i="7"/>
  <c r="I604" i="7"/>
  <c r="I605" i="7"/>
  <c r="I606" i="7"/>
  <c r="I607" i="7"/>
  <c r="I608" i="7"/>
  <c r="I609" i="7"/>
  <c r="I610" i="7"/>
  <c r="I611" i="7"/>
  <c r="I612" i="7"/>
  <c r="I613" i="7"/>
  <c r="I614" i="7"/>
  <c r="I615" i="7"/>
  <c r="I616" i="7"/>
  <c r="I617" i="7"/>
  <c r="I618" i="7"/>
  <c r="I619" i="7"/>
  <c r="I620" i="7"/>
  <c r="I621" i="7"/>
  <c r="I622" i="7"/>
  <c r="I623" i="7"/>
  <c r="I624" i="7"/>
  <c r="I625" i="7"/>
  <c r="I626" i="7"/>
  <c r="I627" i="7"/>
  <c r="I628" i="7"/>
  <c r="I629" i="7"/>
  <c r="I630" i="7"/>
  <c r="I631" i="7"/>
  <c r="I632" i="7"/>
  <c r="I633" i="7"/>
  <c r="I634" i="7"/>
  <c r="I635" i="7"/>
  <c r="I636" i="7"/>
  <c r="I637" i="7"/>
  <c r="I638" i="7"/>
  <c r="I639" i="7"/>
  <c r="I640" i="7"/>
  <c r="I641" i="7"/>
  <c r="I642" i="7"/>
  <c r="I643" i="7"/>
  <c r="I644" i="7"/>
  <c r="I645" i="7"/>
  <c r="I646" i="7"/>
  <c r="I647" i="7"/>
  <c r="I648" i="7"/>
  <c r="I649" i="7"/>
  <c r="I650" i="7"/>
  <c r="I651" i="7"/>
  <c r="I652" i="7"/>
  <c r="I653" i="7"/>
  <c r="I654" i="7"/>
  <c r="I655" i="7"/>
  <c r="I656" i="7"/>
  <c r="I657" i="7"/>
  <c r="I658" i="7"/>
  <c r="I659" i="7"/>
  <c r="I660" i="7"/>
  <c r="I661" i="7"/>
  <c r="I662" i="7"/>
  <c r="I663" i="7"/>
  <c r="I664" i="7"/>
  <c r="I665" i="7"/>
  <c r="I666" i="7"/>
  <c r="I667" i="7"/>
  <c r="I668" i="7"/>
  <c r="I669" i="7"/>
  <c r="I670" i="7"/>
  <c r="I671" i="7"/>
  <c r="I672" i="7"/>
  <c r="I673" i="7"/>
  <c r="I674" i="7"/>
  <c r="I675" i="7"/>
  <c r="I676" i="7"/>
  <c r="I677" i="7"/>
  <c r="I678" i="7"/>
  <c r="I679" i="7"/>
  <c r="I680" i="7"/>
  <c r="I681" i="7"/>
  <c r="I682" i="7"/>
  <c r="I683" i="7"/>
  <c r="I684" i="7"/>
  <c r="I685" i="7"/>
  <c r="I686" i="7"/>
  <c r="I687" i="7"/>
  <c r="I688" i="7"/>
  <c r="I689" i="7"/>
  <c r="I690" i="7"/>
  <c r="I691" i="7"/>
  <c r="I692" i="7"/>
  <c r="I693" i="7"/>
  <c r="I694" i="7"/>
  <c r="I695" i="7"/>
  <c r="I696" i="7"/>
  <c r="I697" i="7"/>
  <c r="I698" i="7"/>
  <c r="I699" i="7"/>
  <c r="I700" i="7"/>
  <c r="I701" i="7"/>
  <c r="I702" i="7"/>
  <c r="I703" i="7"/>
  <c r="I704" i="7"/>
  <c r="I705" i="7"/>
  <c r="I706" i="7"/>
  <c r="I707" i="7"/>
  <c r="I708" i="7"/>
  <c r="I709" i="7"/>
  <c r="I710" i="7"/>
  <c r="I711" i="7"/>
  <c r="I712" i="7"/>
  <c r="I713" i="7"/>
  <c r="I714" i="7"/>
  <c r="I715" i="7"/>
  <c r="I716" i="7"/>
  <c r="I717" i="7"/>
  <c r="I718" i="7"/>
  <c r="I719" i="7"/>
  <c r="I720" i="7"/>
  <c r="I721" i="7"/>
  <c r="I722" i="7"/>
  <c r="I723" i="7"/>
  <c r="I724" i="7"/>
  <c r="I725" i="7"/>
  <c r="I726" i="7"/>
  <c r="I727" i="7"/>
  <c r="I728" i="7"/>
  <c r="I729" i="7"/>
  <c r="I730" i="7"/>
  <c r="I731" i="7"/>
  <c r="I732" i="7"/>
  <c r="I733" i="7"/>
  <c r="I734" i="7"/>
  <c r="I735" i="7"/>
  <c r="I736" i="7"/>
  <c r="I737" i="7"/>
  <c r="I738" i="7"/>
  <c r="I739" i="7"/>
  <c r="I740" i="7"/>
  <c r="I741" i="7"/>
  <c r="I742" i="7"/>
  <c r="I743" i="7"/>
  <c r="I744" i="7"/>
  <c r="I745" i="7"/>
  <c r="I746" i="7"/>
  <c r="I747" i="7"/>
  <c r="I748" i="7"/>
  <c r="I749" i="7"/>
  <c r="I750" i="7"/>
  <c r="I751" i="7"/>
  <c r="I752" i="7"/>
  <c r="I753" i="7"/>
  <c r="I754" i="7"/>
  <c r="I755" i="7"/>
  <c r="I756" i="7"/>
  <c r="I757" i="7"/>
  <c r="I758" i="7"/>
  <c r="I759" i="7"/>
  <c r="I760" i="7"/>
  <c r="I761" i="7"/>
  <c r="I762" i="7"/>
  <c r="I763" i="7"/>
  <c r="I764" i="7"/>
  <c r="I765" i="7"/>
  <c r="I766" i="7"/>
  <c r="I767" i="7"/>
  <c r="I768" i="7"/>
  <c r="I769" i="7"/>
  <c r="I770" i="7"/>
  <c r="I771" i="7"/>
  <c r="I772" i="7"/>
  <c r="I773" i="7"/>
  <c r="I774" i="7"/>
  <c r="I775" i="7"/>
  <c r="I776" i="7"/>
  <c r="I777" i="7"/>
  <c r="I778" i="7"/>
  <c r="I779" i="7"/>
  <c r="I780" i="7"/>
  <c r="I781" i="7"/>
  <c r="I782" i="7"/>
  <c r="I783" i="7"/>
  <c r="I784" i="7"/>
  <c r="I785" i="7"/>
  <c r="I786" i="7"/>
  <c r="I787" i="7"/>
  <c r="I788" i="7"/>
  <c r="I789" i="7"/>
  <c r="I790" i="7"/>
  <c r="I791" i="7"/>
  <c r="I792" i="7"/>
  <c r="I793" i="7"/>
  <c r="I794" i="7"/>
  <c r="I795" i="7"/>
  <c r="I796" i="7"/>
  <c r="I797" i="7"/>
  <c r="I798" i="7"/>
  <c r="I799" i="7"/>
  <c r="I800" i="7"/>
  <c r="I801" i="7"/>
  <c r="I802" i="7"/>
  <c r="I803" i="7"/>
  <c r="I804" i="7"/>
  <c r="I805" i="7"/>
  <c r="I806" i="7"/>
  <c r="I807" i="7"/>
  <c r="I808" i="7"/>
  <c r="I809" i="7"/>
  <c r="I810" i="7"/>
  <c r="I811" i="7"/>
  <c r="I812" i="7"/>
  <c r="I813" i="7"/>
  <c r="I814" i="7"/>
  <c r="I815" i="7"/>
  <c r="I816" i="7"/>
  <c r="I817" i="7"/>
  <c r="I818" i="7"/>
  <c r="I819" i="7"/>
  <c r="I820" i="7"/>
  <c r="I821" i="7"/>
  <c r="I822" i="7"/>
  <c r="I823" i="7"/>
  <c r="I824" i="7"/>
  <c r="I825" i="7"/>
  <c r="I826" i="7"/>
  <c r="I827" i="7"/>
  <c r="I828" i="7"/>
  <c r="I829" i="7"/>
  <c r="I830" i="7"/>
  <c r="I831" i="7"/>
  <c r="I832" i="7"/>
  <c r="I833" i="7"/>
  <c r="I834" i="7"/>
  <c r="I835" i="7"/>
  <c r="I836" i="7"/>
  <c r="I837" i="7"/>
  <c r="I838" i="7"/>
  <c r="I839" i="7"/>
  <c r="I840" i="7"/>
  <c r="I841" i="7"/>
  <c r="I842" i="7"/>
  <c r="I843" i="7"/>
  <c r="I844" i="7"/>
  <c r="I845" i="7"/>
  <c r="I846" i="7"/>
  <c r="I847" i="7"/>
  <c r="I848" i="7"/>
  <c r="I849" i="7"/>
  <c r="I850" i="7"/>
  <c r="I851" i="7"/>
  <c r="I852" i="7"/>
  <c r="I853" i="7"/>
  <c r="I854" i="7"/>
  <c r="I855" i="7"/>
  <c r="I856" i="7"/>
  <c r="I857" i="7"/>
  <c r="I858" i="7"/>
  <c r="I859" i="7"/>
  <c r="I860" i="7"/>
  <c r="I861" i="7"/>
  <c r="I862" i="7"/>
  <c r="I863" i="7"/>
  <c r="I864" i="7"/>
  <c r="I865" i="7"/>
  <c r="I866" i="7"/>
  <c r="I867" i="7"/>
  <c r="I868" i="7"/>
  <c r="I869" i="7"/>
  <c r="I870" i="7"/>
  <c r="I871" i="7"/>
  <c r="I872" i="7"/>
  <c r="I873" i="7"/>
  <c r="I874" i="7"/>
  <c r="I875" i="7"/>
  <c r="I876" i="7"/>
  <c r="I877" i="7"/>
  <c r="I878" i="7"/>
  <c r="I879" i="7"/>
  <c r="I880" i="7"/>
  <c r="I881" i="7"/>
  <c r="I882" i="7"/>
  <c r="I883" i="7"/>
  <c r="I884" i="7"/>
  <c r="I885" i="7"/>
  <c r="I886" i="7"/>
  <c r="I887" i="7"/>
  <c r="I888" i="7"/>
  <c r="I889" i="7"/>
  <c r="I890" i="7"/>
  <c r="I891" i="7"/>
  <c r="I892" i="7"/>
  <c r="I893" i="7"/>
  <c r="I894" i="7"/>
  <c r="I895" i="7"/>
  <c r="I896" i="7"/>
  <c r="I897" i="7"/>
  <c r="I898" i="7"/>
  <c r="I899" i="7"/>
  <c r="I900" i="7"/>
  <c r="I901" i="7"/>
  <c r="I902" i="7"/>
  <c r="I903" i="7"/>
  <c r="I904" i="7"/>
  <c r="I905" i="7"/>
  <c r="I906" i="7"/>
  <c r="I907" i="7"/>
  <c r="I908" i="7"/>
  <c r="I909" i="7"/>
  <c r="I910" i="7"/>
  <c r="I911" i="7"/>
  <c r="I912" i="7"/>
  <c r="I913" i="7"/>
  <c r="I914" i="7"/>
  <c r="I915" i="7"/>
  <c r="I916" i="7"/>
  <c r="I917" i="7"/>
  <c r="I918" i="7"/>
  <c r="I919" i="7"/>
  <c r="I920" i="7"/>
  <c r="I921" i="7"/>
  <c r="I922" i="7"/>
  <c r="I923" i="7"/>
  <c r="I924" i="7"/>
  <c r="I925" i="7"/>
  <c r="I926" i="7"/>
  <c r="I927" i="7"/>
  <c r="I928" i="7"/>
  <c r="I929" i="7"/>
  <c r="I930" i="7"/>
  <c r="I931" i="7"/>
  <c r="I932" i="7"/>
  <c r="I933" i="7"/>
  <c r="I934" i="7"/>
  <c r="I935" i="7"/>
  <c r="I936" i="7"/>
  <c r="I937" i="7"/>
  <c r="I938" i="7"/>
  <c r="I939" i="7"/>
  <c r="I940" i="7"/>
  <c r="I941" i="7"/>
  <c r="I942" i="7"/>
  <c r="I943" i="7"/>
  <c r="I944" i="7"/>
  <c r="I945" i="7"/>
  <c r="I946" i="7"/>
  <c r="I947" i="7"/>
  <c r="I948" i="7"/>
  <c r="I949" i="7"/>
  <c r="I950" i="7"/>
  <c r="I951" i="7"/>
  <c r="I952" i="7"/>
  <c r="I953" i="7"/>
  <c r="I954" i="7"/>
  <c r="I955" i="7"/>
  <c r="I956" i="7"/>
  <c r="I957" i="7"/>
  <c r="I958" i="7"/>
  <c r="I959" i="7"/>
  <c r="I960" i="7"/>
  <c r="I961" i="7"/>
  <c r="I962" i="7"/>
  <c r="I963" i="7"/>
  <c r="I964" i="7"/>
  <c r="I965" i="7"/>
  <c r="I966" i="7"/>
  <c r="I967" i="7"/>
  <c r="I968" i="7"/>
  <c r="I969" i="7"/>
  <c r="I970" i="7"/>
  <c r="I971" i="7"/>
  <c r="I972" i="7"/>
  <c r="I973" i="7"/>
  <c r="I974" i="7"/>
  <c r="I975" i="7"/>
  <c r="I976" i="7"/>
  <c r="I977" i="7"/>
  <c r="I978" i="7"/>
  <c r="I979" i="7"/>
  <c r="I980" i="7"/>
  <c r="I981" i="7"/>
  <c r="I982" i="7"/>
  <c r="I983" i="7"/>
  <c r="I984" i="7"/>
  <c r="I985" i="7"/>
  <c r="I986" i="7"/>
  <c r="I987" i="7"/>
  <c r="I988" i="7"/>
  <c r="I989" i="7"/>
  <c r="I990" i="7"/>
  <c r="I991" i="7"/>
  <c r="I992" i="7"/>
  <c r="I993" i="7"/>
  <c r="I994" i="7"/>
  <c r="I995" i="7"/>
  <c r="I996" i="7"/>
  <c r="I997" i="7"/>
  <c r="I998" i="7"/>
  <c r="I999" i="7"/>
  <c r="I1000" i="7"/>
  <c r="I1001" i="7"/>
  <c r="I1002" i="7"/>
  <c r="I1003" i="7"/>
  <c r="I1004" i="7"/>
  <c r="I1005" i="7"/>
  <c r="I1006" i="7"/>
  <c r="I1007" i="7"/>
  <c r="I1008" i="7"/>
  <c r="I1009" i="7"/>
  <c r="I1010" i="7"/>
  <c r="I1011" i="7"/>
  <c r="I1012" i="7"/>
  <c r="I1013" i="7"/>
  <c r="I1014" i="7"/>
  <c r="I1015" i="7"/>
  <c r="I1016" i="7"/>
  <c r="I1017" i="7"/>
  <c r="I1018" i="7"/>
  <c r="I1019" i="7"/>
  <c r="I1020" i="7"/>
  <c r="I1021" i="7"/>
  <c r="I1022" i="7"/>
  <c r="I1023" i="7"/>
  <c r="I1024" i="7"/>
  <c r="I1025" i="7"/>
  <c r="I1026" i="7"/>
  <c r="I1027" i="7"/>
  <c r="I1028" i="7"/>
  <c r="I1029" i="7"/>
  <c r="I1030" i="7"/>
  <c r="I1031" i="7"/>
  <c r="I1032" i="7"/>
  <c r="I1033" i="7"/>
  <c r="I1034" i="7"/>
  <c r="I1035" i="7"/>
  <c r="I1036" i="7"/>
  <c r="I1037" i="7"/>
  <c r="I1038" i="7"/>
  <c r="I1039" i="7"/>
  <c r="I1040" i="7"/>
  <c r="I1041" i="7"/>
  <c r="I1042" i="7"/>
  <c r="I1043" i="7"/>
  <c r="I1044" i="7"/>
  <c r="I1045" i="7"/>
  <c r="I1046" i="7"/>
  <c r="I1047" i="7"/>
  <c r="I1048" i="7"/>
  <c r="I1049" i="7"/>
  <c r="I1050" i="7"/>
  <c r="I1051" i="7"/>
  <c r="I1052" i="7"/>
  <c r="I1053" i="7"/>
  <c r="I1054" i="7"/>
  <c r="I1055" i="7"/>
  <c r="I1056" i="7"/>
  <c r="I1057" i="7"/>
  <c r="I1058" i="7"/>
  <c r="I1059" i="7"/>
  <c r="I1060" i="7"/>
  <c r="I1061" i="7"/>
  <c r="I1062" i="7"/>
  <c r="I1063" i="7"/>
  <c r="I1064" i="7"/>
  <c r="I1065" i="7"/>
  <c r="I1066" i="7"/>
  <c r="I1067" i="7"/>
  <c r="I1068" i="7"/>
  <c r="I1069" i="7"/>
  <c r="I1070" i="7"/>
  <c r="I1071" i="7"/>
  <c r="I1072" i="7"/>
  <c r="I1073" i="7"/>
  <c r="I1074" i="7"/>
  <c r="I1075" i="7"/>
  <c r="I1076" i="7"/>
  <c r="I1077" i="7"/>
  <c r="I1078" i="7"/>
  <c r="I1079" i="7"/>
  <c r="I1080" i="7"/>
  <c r="I1081" i="7"/>
  <c r="I1082" i="7"/>
  <c r="I1083" i="7"/>
  <c r="I1084" i="7"/>
  <c r="I1085" i="7"/>
  <c r="I1086" i="7"/>
  <c r="I1087" i="7"/>
  <c r="I1088" i="7"/>
  <c r="I1089" i="7"/>
  <c r="I1090" i="7"/>
  <c r="I1091" i="7"/>
  <c r="I1092" i="7"/>
  <c r="I1093" i="7"/>
  <c r="I1094" i="7"/>
  <c r="I1095" i="7"/>
  <c r="I1096" i="7"/>
  <c r="I1097" i="7"/>
  <c r="I1098" i="7"/>
  <c r="I1099" i="7"/>
  <c r="I1100" i="7"/>
  <c r="I1101" i="7"/>
  <c r="I1102" i="7"/>
  <c r="I1103" i="7"/>
  <c r="I1104" i="7"/>
  <c r="I1105" i="7"/>
  <c r="I1106" i="7"/>
  <c r="I1107" i="7"/>
  <c r="I1108" i="7"/>
  <c r="I1109" i="7"/>
  <c r="I1110" i="7"/>
  <c r="I1111" i="7"/>
  <c r="I1112" i="7"/>
  <c r="I1113" i="7"/>
  <c r="I1114" i="7"/>
  <c r="I1115" i="7"/>
  <c r="I1116" i="7"/>
  <c r="I1117" i="7"/>
  <c r="I1118" i="7"/>
  <c r="I1119" i="7"/>
  <c r="I1120" i="7"/>
  <c r="I1121" i="7"/>
  <c r="I1122" i="7"/>
  <c r="I1123" i="7"/>
  <c r="I1124" i="7"/>
  <c r="I1125" i="7"/>
  <c r="I1126" i="7"/>
  <c r="I1127" i="7"/>
  <c r="I1128" i="7"/>
  <c r="I1129" i="7"/>
  <c r="I1130" i="7"/>
  <c r="I1131" i="7"/>
  <c r="I1132" i="7"/>
  <c r="I1133" i="7"/>
  <c r="I1134" i="7"/>
  <c r="I1135" i="7"/>
  <c r="I1136" i="7"/>
  <c r="I1137" i="7"/>
  <c r="I1138" i="7"/>
  <c r="I1139" i="7"/>
  <c r="I1140" i="7"/>
  <c r="I1141" i="7"/>
  <c r="I1142" i="7"/>
  <c r="I1143" i="7"/>
  <c r="I1144" i="7"/>
  <c r="I1145" i="7"/>
  <c r="I1146" i="7"/>
  <c r="I1147" i="7"/>
  <c r="I1148" i="7"/>
  <c r="I1149" i="7"/>
  <c r="I1150" i="7"/>
  <c r="I1151" i="7"/>
  <c r="I1152" i="7"/>
  <c r="I1153" i="7"/>
  <c r="I1154" i="7"/>
  <c r="I1155" i="7"/>
  <c r="I1156" i="7"/>
  <c r="I1157" i="7"/>
  <c r="I1158" i="7"/>
  <c r="I1159" i="7"/>
  <c r="I1160" i="7"/>
  <c r="I1161" i="7"/>
  <c r="I1162" i="7"/>
  <c r="I1163" i="7"/>
  <c r="I1164" i="7"/>
  <c r="I1165" i="7"/>
  <c r="I1166" i="7"/>
  <c r="I1167" i="7"/>
  <c r="I1168" i="7"/>
  <c r="I1169" i="7"/>
  <c r="I1170" i="7"/>
  <c r="I1171" i="7"/>
  <c r="I1172" i="7"/>
  <c r="I1173" i="7"/>
  <c r="I1174" i="7"/>
  <c r="I1175" i="7"/>
  <c r="I1176" i="7"/>
  <c r="I1177" i="7"/>
  <c r="I1178" i="7"/>
  <c r="I1179" i="7"/>
  <c r="I1180" i="7"/>
  <c r="I1181" i="7"/>
  <c r="I1182" i="7"/>
  <c r="I1183" i="7"/>
  <c r="I1184" i="7"/>
  <c r="I1185" i="7"/>
  <c r="I1186" i="7"/>
  <c r="I1187" i="7"/>
  <c r="I1188" i="7"/>
  <c r="I1189" i="7"/>
  <c r="I1190" i="7"/>
  <c r="I1191" i="7"/>
  <c r="I1192" i="7"/>
  <c r="I1193" i="7"/>
  <c r="I1194" i="7"/>
  <c r="I1195" i="7"/>
  <c r="I1196" i="7"/>
  <c r="I1197" i="7"/>
  <c r="I1198" i="7"/>
  <c r="I1199" i="7"/>
  <c r="I1200" i="7"/>
  <c r="I1201" i="7"/>
  <c r="I1202" i="7"/>
  <c r="I1203" i="7"/>
  <c r="I1204" i="7"/>
  <c r="I1205" i="7"/>
  <c r="I1206" i="7"/>
  <c r="I1207" i="7"/>
  <c r="I1208" i="7"/>
  <c r="I1209" i="7"/>
  <c r="I1210" i="7"/>
  <c r="I1211" i="7"/>
  <c r="I1212" i="7"/>
  <c r="I1213" i="7"/>
  <c r="I1214" i="7"/>
  <c r="I1215" i="7"/>
  <c r="I1216" i="7"/>
  <c r="I1217" i="7"/>
  <c r="I1218" i="7"/>
  <c r="I1219" i="7"/>
  <c r="I1220" i="7"/>
  <c r="I1221" i="7"/>
  <c r="I1222" i="7"/>
  <c r="I1223" i="7"/>
  <c r="I1224" i="7"/>
  <c r="I1225" i="7"/>
  <c r="I1226" i="7"/>
  <c r="I1227" i="7"/>
  <c r="I1228" i="7"/>
  <c r="I1229" i="7"/>
  <c r="I1230" i="7"/>
  <c r="I1231" i="7"/>
  <c r="I1232" i="7"/>
  <c r="I1233" i="7"/>
  <c r="I1234" i="7"/>
  <c r="I1235" i="7"/>
  <c r="I1236" i="7"/>
  <c r="I1237" i="7"/>
  <c r="I1238" i="7"/>
  <c r="I1239" i="7"/>
  <c r="I1240" i="7"/>
  <c r="I1241" i="7"/>
  <c r="I1242" i="7"/>
  <c r="I1243" i="7"/>
  <c r="I1244" i="7"/>
  <c r="I1245" i="7"/>
  <c r="I1246" i="7"/>
  <c r="I1247" i="7"/>
  <c r="I1248" i="7"/>
  <c r="I1249" i="7"/>
  <c r="I1250" i="7"/>
  <c r="I1251" i="7"/>
  <c r="I1252" i="7"/>
  <c r="I1253" i="7"/>
  <c r="I1254" i="7"/>
  <c r="I1255" i="7"/>
  <c r="I1256" i="7"/>
  <c r="I1257" i="7"/>
  <c r="I1258" i="7"/>
  <c r="I1259" i="7"/>
  <c r="I1260" i="7"/>
  <c r="I1261" i="7"/>
  <c r="I1262" i="7"/>
  <c r="I1263" i="7"/>
  <c r="I1264" i="7"/>
  <c r="I1265" i="7"/>
  <c r="I1266" i="7"/>
  <c r="I1267" i="7"/>
  <c r="I1268" i="7"/>
  <c r="I1269" i="7"/>
  <c r="I1270" i="7"/>
  <c r="I1271" i="7"/>
  <c r="I1272" i="7"/>
  <c r="I1273" i="7"/>
  <c r="I1274" i="7"/>
  <c r="I1275" i="7"/>
  <c r="I1276" i="7"/>
  <c r="I1277" i="7"/>
  <c r="I1278" i="7"/>
  <c r="I1279" i="7"/>
  <c r="I1280" i="7"/>
  <c r="I1281" i="7"/>
  <c r="I1282" i="7"/>
  <c r="I1283" i="7"/>
  <c r="I1284" i="7"/>
  <c r="I1285" i="7"/>
  <c r="I1286" i="7"/>
  <c r="I1287" i="7"/>
  <c r="I1288" i="7"/>
  <c r="I1289" i="7"/>
  <c r="I1290" i="7"/>
  <c r="I1291" i="7"/>
  <c r="I1292" i="7"/>
  <c r="I1293" i="7"/>
  <c r="I1294" i="7"/>
  <c r="I1295" i="7"/>
  <c r="I1296" i="7"/>
  <c r="I1297" i="7"/>
  <c r="I1298" i="7"/>
  <c r="I1299" i="7"/>
  <c r="I1300" i="7"/>
  <c r="I1301" i="7"/>
  <c r="I1302" i="7"/>
  <c r="I1303" i="7"/>
  <c r="I1304" i="7"/>
  <c r="I1305" i="7"/>
  <c r="I1306" i="7"/>
  <c r="I1307" i="7"/>
  <c r="I1308" i="7"/>
  <c r="I1309" i="7"/>
  <c r="I1310" i="7"/>
  <c r="I1311" i="7"/>
  <c r="I1312" i="7"/>
  <c r="I1313" i="7"/>
  <c r="I1314" i="7"/>
  <c r="I1315" i="7"/>
  <c r="I1316" i="7"/>
  <c r="I1317" i="7"/>
  <c r="I1318" i="7"/>
  <c r="I1319" i="7"/>
  <c r="I1320" i="7"/>
  <c r="I1321" i="7"/>
  <c r="I1322" i="7"/>
  <c r="I1323" i="7"/>
  <c r="I1324" i="7"/>
  <c r="I1325" i="7"/>
  <c r="I1326" i="7"/>
  <c r="I1327" i="7"/>
  <c r="I1328" i="7"/>
  <c r="I1329" i="7"/>
  <c r="I1330" i="7"/>
  <c r="I1331" i="7"/>
  <c r="I1332" i="7"/>
  <c r="I1333" i="7"/>
  <c r="I1334" i="7"/>
  <c r="I1335" i="7"/>
  <c r="I1336" i="7"/>
  <c r="I1337" i="7"/>
  <c r="I1338" i="7"/>
  <c r="I1339" i="7"/>
  <c r="I1340" i="7"/>
  <c r="I1341" i="7"/>
  <c r="I1342" i="7"/>
  <c r="I1343" i="7"/>
  <c r="I1344" i="7"/>
  <c r="I1345" i="7"/>
  <c r="I1346" i="7"/>
  <c r="I1347" i="7"/>
  <c r="I1348" i="7"/>
  <c r="I1349" i="7"/>
  <c r="I1350" i="7"/>
  <c r="I1351" i="7"/>
  <c r="I1352" i="7"/>
  <c r="I1353" i="7"/>
  <c r="I1354" i="7"/>
  <c r="I1355" i="7"/>
  <c r="I1356" i="7"/>
  <c r="I1357" i="7"/>
  <c r="I1358" i="7"/>
  <c r="I1359" i="7"/>
  <c r="I1360" i="7"/>
  <c r="I1361" i="7"/>
  <c r="I1362" i="7"/>
  <c r="I1363" i="7"/>
  <c r="I1364" i="7"/>
  <c r="I1365" i="7"/>
  <c r="I1366" i="7"/>
  <c r="I1367" i="7"/>
  <c r="I1368" i="7"/>
  <c r="I1369" i="7"/>
  <c r="I1370" i="7"/>
  <c r="I1371" i="7"/>
  <c r="I1372" i="7"/>
  <c r="I1373" i="7"/>
  <c r="I1374" i="7"/>
  <c r="I1375" i="7"/>
  <c r="I1376" i="7"/>
  <c r="I1377" i="7"/>
  <c r="I1378" i="7"/>
  <c r="I1379" i="7"/>
  <c r="I1380" i="7"/>
  <c r="I1381" i="7"/>
  <c r="I1382" i="7"/>
  <c r="I1383" i="7"/>
  <c r="I1384" i="7"/>
  <c r="I1385" i="7"/>
  <c r="I1386" i="7"/>
  <c r="I1387" i="7"/>
  <c r="I1388" i="7"/>
  <c r="I1389" i="7"/>
  <c r="I1390" i="7"/>
  <c r="I1391" i="7"/>
  <c r="I1392" i="7"/>
  <c r="I1393" i="7"/>
  <c r="I1394" i="7"/>
  <c r="I1395" i="7"/>
  <c r="I1396" i="7"/>
  <c r="I1397" i="7"/>
  <c r="I1398" i="7"/>
  <c r="I1399" i="7"/>
  <c r="I1400" i="7"/>
  <c r="I1401" i="7"/>
  <c r="I1402" i="7"/>
  <c r="I1403" i="7"/>
  <c r="I1404" i="7"/>
  <c r="I1405" i="7"/>
  <c r="I1406" i="7"/>
  <c r="I1407" i="7"/>
  <c r="I1408" i="7"/>
  <c r="I1409" i="7"/>
  <c r="I1410" i="7"/>
  <c r="I1411" i="7"/>
  <c r="I1412" i="7"/>
  <c r="I1413" i="7"/>
  <c r="I1414" i="7"/>
  <c r="I1415" i="7"/>
  <c r="I1416" i="7"/>
  <c r="I1417" i="7"/>
  <c r="I1418" i="7"/>
  <c r="I1419" i="7"/>
  <c r="I1420" i="7"/>
  <c r="I1421" i="7"/>
  <c r="I1422" i="7"/>
  <c r="I1423" i="7"/>
  <c r="I1424" i="7"/>
  <c r="I1425" i="7"/>
  <c r="I1426" i="7"/>
  <c r="I1427" i="7"/>
  <c r="I1428" i="7"/>
  <c r="I1429" i="7"/>
  <c r="I1430" i="7"/>
  <c r="I1431" i="7"/>
  <c r="I1432" i="7"/>
  <c r="I1433" i="7"/>
  <c r="I1434" i="7"/>
  <c r="I1435" i="7"/>
  <c r="I1436" i="7"/>
  <c r="I1437" i="7"/>
  <c r="I1438" i="7"/>
  <c r="I1439" i="7"/>
  <c r="I1440" i="7"/>
  <c r="I1441" i="7"/>
  <c r="I1442" i="7"/>
  <c r="I1443" i="7"/>
  <c r="I1444" i="7"/>
  <c r="I1445" i="7"/>
  <c r="I1446" i="7"/>
  <c r="I1447" i="7"/>
  <c r="I1448" i="7"/>
  <c r="I1449" i="7"/>
  <c r="I1450" i="7"/>
  <c r="I1451" i="7"/>
  <c r="I1452" i="7"/>
  <c r="I1453" i="7"/>
  <c r="I1454" i="7"/>
  <c r="I1455" i="7"/>
  <c r="I1456" i="7"/>
  <c r="I1457" i="7"/>
  <c r="I1458" i="7"/>
  <c r="I1459" i="7"/>
  <c r="I1460" i="7"/>
  <c r="I1461" i="7"/>
  <c r="I1462" i="7"/>
  <c r="I1463" i="7"/>
  <c r="I1464" i="7"/>
  <c r="I1465" i="7"/>
  <c r="I1466" i="7"/>
  <c r="I1467" i="7"/>
  <c r="I1468" i="7"/>
  <c r="I1469" i="7"/>
  <c r="I1470" i="7"/>
  <c r="I1471" i="7"/>
  <c r="I1472" i="7"/>
  <c r="I1473" i="7"/>
  <c r="I1474" i="7"/>
  <c r="I1475" i="7"/>
  <c r="I1476" i="7"/>
  <c r="I1477" i="7"/>
  <c r="I1478" i="7"/>
  <c r="I1479" i="7"/>
  <c r="I1480" i="7"/>
  <c r="I1481" i="7"/>
  <c r="I1482" i="7"/>
  <c r="I1483" i="7"/>
  <c r="I1484" i="7"/>
  <c r="I1485" i="7"/>
  <c r="I1486" i="7"/>
  <c r="I1487" i="7"/>
  <c r="I1488" i="7"/>
  <c r="I1489" i="7"/>
  <c r="I1490" i="7"/>
  <c r="I1491" i="7"/>
  <c r="I1492" i="7"/>
  <c r="I1493" i="7"/>
  <c r="I1494" i="7"/>
  <c r="I1495" i="7"/>
  <c r="I1496" i="7"/>
  <c r="I1497" i="7"/>
  <c r="I1498" i="7"/>
  <c r="I1499" i="7"/>
  <c r="I1500" i="7"/>
  <c r="I1501" i="7"/>
  <c r="I1502" i="7"/>
  <c r="I1503" i="7"/>
  <c r="I1504" i="7"/>
  <c r="I1505" i="7"/>
  <c r="I1506" i="7"/>
  <c r="I1507" i="7"/>
  <c r="I1508" i="7"/>
  <c r="I1509" i="7"/>
  <c r="I1510" i="7"/>
  <c r="I1511" i="7"/>
  <c r="I1512" i="7"/>
  <c r="I1513" i="7"/>
  <c r="I1514" i="7"/>
  <c r="I1515" i="7"/>
  <c r="I1516" i="7"/>
  <c r="I1517" i="7"/>
  <c r="I1518" i="7"/>
  <c r="I1519" i="7"/>
  <c r="I1520" i="7"/>
  <c r="I1521" i="7"/>
  <c r="I1522" i="7"/>
  <c r="I1523" i="7"/>
  <c r="I1524" i="7"/>
  <c r="I1525" i="7"/>
  <c r="I1526" i="7"/>
  <c r="I1527" i="7"/>
  <c r="I1528" i="7"/>
  <c r="I1529" i="7"/>
  <c r="I1530" i="7"/>
  <c r="I1531" i="7"/>
  <c r="I1532" i="7"/>
  <c r="I1533" i="7"/>
  <c r="I1534" i="7"/>
  <c r="I1535" i="7"/>
  <c r="I1536" i="7"/>
  <c r="I1537" i="7"/>
  <c r="I1538" i="7"/>
  <c r="I1539" i="7"/>
  <c r="I1540" i="7"/>
  <c r="I1541" i="7"/>
  <c r="I1542" i="7"/>
  <c r="I1543" i="7"/>
  <c r="I1544" i="7"/>
  <c r="I1545" i="7"/>
  <c r="I1546" i="7"/>
  <c r="I1547" i="7"/>
  <c r="I1548" i="7"/>
  <c r="I1549" i="7"/>
  <c r="I1550" i="7"/>
  <c r="I1551" i="7"/>
  <c r="I1552" i="7"/>
  <c r="I1553" i="7"/>
  <c r="I1554" i="7"/>
  <c r="I1555" i="7"/>
  <c r="I1556" i="7"/>
  <c r="I1557" i="7"/>
  <c r="I1558" i="7"/>
  <c r="I1559" i="7"/>
  <c r="I1560" i="7"/>
  <c r="I1561" i="7"/>
  <c r="I1562" i="7"/>
  <c r="I1563" i="7"/>
  <c r="I1564" i="7"/>
  <c r="I1565" i="7"/>
  <c r="I1566" i="7"/>
  <c r="I1567" i="7"/>
  <c r="I1568" i="7"/>
  <c r="I1569" i="7"/>
  <c r="I1570" i="7"/>
  <c r="I1571" i="7"/>
  <c r="I1572" i="7"/>
  <c r="I1573" i="7"/>
  <c r="I1574" i="7"/>
  <c r="I1575" i="7"/>
  <c r="I1576" i="7"/>
  <c r="I1577" i="7"/>
  <c r="I1578" i="7"/>
  <c r="I1579" i="7"/>
  <c r="I1580" i="7"/>
  <c r="I1581" i="7"/>
  <c r="I1582" i="7"/>
  <c r="I1583" i="7"/>
  <c r="I1584" i="7"/>
  <c r="I1585" i="7"/>
  <c r="I1586" i="7"/>
  <c r="I1587" i="7"/>
  <c r="I1588" i="7"/>
  <c r="I1589" i="7"/>
  <c r="I1590" i="7"/>
  <c r="I1591" i="7"/>
  <c r="I1592" i="7"/>
  <c r="I1593" i="7"/>
  <c r="I1594" i="7"/>
  <c r="I1595" i="7"/>
  <c r="I1596" i="7"/>
  <c r="I1597" i="7"/>
  <c r="I1598" i="7"/>
  <c r="I1599" i="7"/>
  <c r="I1600" i="7"/>
  <c r="I1601" i="7"/>
  <c r="I1602" i="7"/>
  <c r="I1603" i="7"/>
  <c r="I1604" i="7"/>
  <c r="I1605" i="7"/>
  <c r="I1606" i="7"/>
  <c r="I1607" i="7"/>
  <c r="I1608" i="7"/>
  <c r="I1609" i="7"/>
  <c r="I1610" i="7"/>
  <c r="I1611" i="7"/>
  <c r="I1612" i="7"/>
  <c r="I1613" i="7"/>
  <c r="I1614" i="7"/>
  <c r="I1615" i="7"/>
  <c r="I1616" i="7"/>
  <c r="I1617" i="7"/>
  <c r="I1618" i="7"/>
  <c r="I1619" i="7"/>
  <c r="I1620" i="7"/>
  <c r="I1621" i="7"/>
  <c r="I1622" i="7"/>
  <c r="I1623" i="7"/>
  <c r="I1624" i="7"/>
  <c r="I1625" i="7"/>
  <c r="I1626" i="7"/>
  <c r="I1627" i="7"/>
  <c r="I1628" i="7"/>
  <c r="I1629" i="7"/>
  <c r="I1630" i="7"/>
  <c r="I1631" i="7"/>
  <c r="I1632" i="7"/>
  <c r="I1633" i="7"/>
  <c r="I1634" i="7"/>
  <c r="I1635" i="7"/>
  <c r="I1636" i="7"/>
  <c r="I1637" i="7"/>
  <c r="I1638" i="7"/>
  <c r="I1639" i="7"/>
  <c r="I1640" i="7"/>
  <c r="I1641" i="7"/>
  <c r="I1642" i="7"/>
  <c r="I1643" i="7"/>
  <c r="I1644" i="7"/>
  <c r="I1645" i="7"/>
  <c r="I1646" i="7"/>
  <c r="I1647" i="7"/>
  <c r="I1648" i="7"/>
  <c r="I1649" i="7"/>
  <c r="I1650" i="7"/>
  <c r="I1651" i="7"/>
  <c r="I1652" i="7"/>
  <c r="I1653" i="7"/>
  <c r="I1654" i="7"/>
  <c r="I1655" i="7"/>
  <c r="I1656" i="7"/>
  <c r="I1657" i="7"/>
  <c r="I1658" i="7"/>
  <c r="I1659" i="7"/>
  <c r="I1660" i="7"/>
  <c r="I1661" i="7"/>
  <c r="I1662" i="7"/>
  <c r="I1663" i="7"/>
  <c r="I1664" i="7"/>
  <c r="I1665" i="7"/>
  <c r="I1666" i="7"/>
  <c r="I1667" i="7"/>
  <c r="I1668" i="7"/>
  <c r="I1669" i="7"/>
  <c r="I1670" i="7"/>
  <c r="I1671" i="7"/>
  <c r="I1672" i="7"/>
  <c r="I1673" i="7"/>
  <c r="I1674" i="7"/>
  <c r="I1675" i="7"/>
  <c r="I1676" i="7"/>
  <c r="I1677" i="7"/>
  <c r="I1678" i="7"/>
  <c r="I1679" i="7"/>
  <c r="I1680" i="7"/>
  <c r="I1681" i="7"/>
  <c r="I1682" i="7"/>
  <c r="I1683" i="7"/>
  <c r="H1696" i="7"/>
  <c r="G1696" i="7"/>
  <c r="S1695" i="7"/>
  <c r="R1695" i="7"/>
  <c r="Q1695" i="7"/>
  <c r="L1695" i="7"/>
  <c r="J1695" i="7"/>
  <c r="I1695" i="7"/>
  <c r="H1695" i="7"/>
  <c r="G1695" i="7"/>
  <c r="S1694" i="7"/>
  <c r="R1694" i="7"/>
  <c r="Q1694" i="7"/>
  <c r="L1694" i="7"/>
  <c r="J1694" i="7"/>
  <c r="I1694" i="7"/>
  <c r="H1694" i="7"/>
  <c r="G1694" i="7"/>
  <c r="S1693" i="7"/>
  <c r="R1693" i="7"/>
  <c r="Q1693" i="7"/>
  <c r="L1693" i="7"/>
  <c r="J1693" i="7"/>
  <c r="I1693" i="7"/>
  <c r="H1693" i="7"/>
  <c r="G1693" i="7"/>
  <c r="S1692" i="7"/>
  <c r="R1692" i="7"/>
  <c r="Q1692" i="7"/>
  <c r="L1692" i="7"/>
  <c r="J1692" i="7"/>
  <c r="I1692" i="7"/>
  <c r="H1692" i="7"/>
  <c r="G1692" i="7"/>
  <c r="G1691" i="7"/>
  <c r="B3" i="7"/>
  <c r="B4" i="7"/>
  <c r="B5" i="7"/>
  <c r="B6" i="7"/>
  <c r="B7" i="7"/>
  <c r="B8" i="7"/>
  <c r="B9" i="7"/>
  <c r="B10" i="7"/>
  <c r="B11" i="7"/>
  <c r="B12" i="7"/>
  <c r="B13" i="7"/>
  <c r="B14" i="7"/>
  <c r="B15" i="7"/>
  <c r="B16" i="7"/>
  <c r="B17" i="7"/>
  <c r="B18" i="7"/>
  <c r="B19" i="7"/>
  <c r="B20" i="7"/>
  <c r="B21" i="7"/>
  <c r="B22" i="7"/>
  <c r="B23" i="7"/>
  <c r="B24" i="7"/>
  <c r="B25" i="7"/>
  <c r="B26" i="7"/>
  <c r="B27" i="7"/>
  <c r="B28" i="7"/>
  <c r="B29" i="7"/>
  <c r="B30" i="7"/>
  <c r="B31" i="7"/>
  <c r="B32" i="7"/>
  <c r="B33" i="7"/>
  <c r="B34" i="7"/>
  <c r="B35" i="7"/>
  <c r="B36" i="7"/>
  <c r="B37" i="7"/>
  <c r="B38" i="7"/>
  <c r="B39" i="7"/>
  <c r="B40" i="7"/>
  <c r="B41" i="7"/>
  <c r="B42" i="7"/>
  <c r="B43" i="7"/>
  <c r="B44" i="7"/>
  <c r="B45" i="7"/>
  <c r="B46" i="7"/>
  <c r="B47" i="7"/>
  <c r="B48" i="7"/>
  <c r="B49" i="7"/>
  <c r="B50" i="7"/>
  <c r="B51" i="7"/>
  <c r="B52" i="7"/>
  <c r="B53" i="7"/>
  <c r="B54" i="7"/>
  <c r="B55" i="7"/>
  <c r="B56" i="7"/>
  <c r="B57" i="7"/>
  <c r="B58" i="7"/>
  <c r="B59" i="7"/>
  <c r="B60" i="7"/>
  <c r="B61" i="7"/>
  <c r="B62" i="7"/>
  <c r="B63" i="7"/>
  <c r="B64" i="7"/>
  <c r="B65" i="7"/>
  <c r="B66" i="7"/>
  <c r="B67" i="7"/>
  <c r="B68" i="7"/>
  <c r="B69" i="7"/>
  <c r="B70" i="7"/>
  <c r="B71" i="7"/>
  <c r="B72" i="7"/>
  <c r="B73" i="7"/>
  <c r="B74" i="7"/>
  <c r="B75" i="7"/>
  <c r="B76" i="7"/>
  <c r="B77" i="7"/>
  <c r="B78" i="7"/>
  <c r="B79" i="7"/>
  <c r="B80" i="7"/>
  <c r="B81" i="7"/>
  <c r="B82" i="7"/>
  <c r="B83" i="7"/>
  <c r="B84" i="7"/>
  <c r="B85" i="7"/>
  <c r="B86" i="7"/>
  <c r="B87" i="7"/>
  <c r="B88" i="7"/>
  <c r="B89" i="7"/>
  <c r="B90" i="7"/>
  <c r="B91" i="7"/>
  <c r="B92" i="7"/>
  <c r="B93" i="7"/>
  <c r="B94" i="7"/>
  <c r="B95" i="7"/>
  <c r="B96" i="7"/>
  <c r="B97" i="7"/>
  <c r="B98" i="7"/>
  <c r="B99" i="7"/>
  <c r="B100" i="7"/>
  <c r="B101" i="7"/>
  <c r="B102" i="7"/>
  <c r="B103" i="7"/>
  <c r="B104" i="7"/>
  <c r="B105" i="7"/>
  <c r="B106" i="7"/>
  <c r="B107" i="7"/>
  <c r="B108" i="7"/>
  <c r="B109" i="7"/>
  <c r="B110" i="7"/>
  <c r="B111" i="7"/>
  <c r="B112" i="7"/>
  <c r="B113" i="7"/>
  <c r="B114" i="7"/>
  <c r="B115" i="7"/>
  <c r="B116" i="7"/>
  <c r="B117" i="7"/>
  <c r="B118" i="7"/>
  <c r="B119" i="7"/>
  <c r="B120" i="7"/>
  <c r="B121" i="7"/>
  <c r="B122" i="7"/>
  <c r="B123" i="7"/>
  <c r="B124" i="7"/>
  <c r="B125" i="7"/>
  <c r="B126" i="7"/>
  <c r="B127" i="7"/>
  <c r="B128" i="7"/>
  <c r="B129" i="7"/>
  <c r="B130" i="7"/>
  <c r="B131" i="7"/>
  <c r="B132" i="7"/>
  <c r="B133" i="7"/>
  <c r="B134" i="7"/>
  <c r="B135" i="7"/>
  <c r="B136" i="7"/>
  <c r="B137" i="7"/>
  <c r="B138" i="7"/>
  <c r="B139" i="7"/>
  <c r="B140" i="7"/>
  <c r="B141" i="7"/>
  <c r="B142" i="7"/>
  <c r="B143" i="7"/>
  <c r="B144" i="7"/>
  <c r="B145" i="7"/>
  <c r="B146" i="7"/>
  <c r="B147" i="7"/>
  <c r="B148" i="7"/>
  <c r="B149" i="7"/>
  <c r="B150" i="7"/>
  <c r="B151" i="7"/>
  <c r="B152" i="7"/>
  <c r="B153" i="7"/>
  <c r="B154" i="7"/>
  <c r="B155" i="7"/>
  <c r="B156" i="7"/>
  <c r="B157" i="7"/>
  <c r="B158" i="7"/>
  <c r="B159" i="7"/>
  <c r="B160" i="7"/>
  <c r="B161" i="7"/>
  <c r="B162" i="7"/>
  <c r="B163" i="7"/>
  <c r="B164" i="7"/>
  <c r="B165" i="7"/>
  <c r="B166" i="7"/>
  <c r="B167" i="7"/>
  <c r="B168" i="7"/>
  <c r="B169" i="7"/>
  <c r="B170" i="7"/>
  <c r="B171" i="7"/>
  <c r="B172" i="7"/>
  <c r="B173" i="7"/>
  <c r="B174" i="7"/>
  <c r="B175" i="7"/>
  <c r="B176" i="7"/>
  <c r="B177" i="7"/>
  <c r="B178" i="7"/>
  <c r="B179" i="7"/>
  <c r="B180" i="7"/>
  <c r="B181" i="7"/>
  <c r="B182" i="7"/>
  <c r="B183" i="7"/>
  <c r="B184" i="7"/>
  <c r="B185" i="7"/>
  <c r="B186" i="7"/>
  <c r="B187" i="7"/>
  <c r="B188" i="7"/>
  <c r="B189" i="7"/>
  <c r="B190" i="7"/>
  <c r="B191" i="7"/>
  <c r="B192" i="7"/>
  <c r="B193" i="7"/>
  <c r="B194" i="7"/>
  <c r="B195" i="7"/>
  <c r="B196" i="7"/>
  <c r="B197" i="7"/>
  <c r="B198" i="7"/>
  <c r="B199" i="7"/>
  <c r="B200" i="7"/>
  <c r="B201" i="7"/>
  <c r="B202" i="7"/>
  <c r="B203" i="7"/>
  <c r="B204" i="7"/>
  <c r="B205" i="7"/>
  <c r="B206" i="7"/>
  <c r="B207" i="7"/>
  <c r="B208" i="7"/>
  <c r="B209" i="7"/>
  <c r="B210" i="7"/>
  <c r="B211" i="7"/>
  <c r="B212" i="7"/>
  <c r="B213" i="7"/>
  <c r="B214" i="7"/>
  <c r="B215" i="7"/>
  <c r="B216" i="7"/>
  <c r="B217" i="7"/>
  <c r="B218" i="7"/>
  <c r="B219" i="7"/>
  <c r="B220" i="7"/>
  <c r="B221" i="7"/>
  <c r="B222" i="7"/>
  <c r="B223" i="7"/>
  <c r="B224" i="7"/>
  <c r="B225" i="7"/>
  <c r="B226" i="7"/>
  <c r="B227" i="7"/>
  <c r="B228" i="7"/>
  <c r="B229" i="7"/>
  <c r="B230" i="7"/>
  <c r="B231" i="7"/>
  <c r="B232" i="7"/>
  <c r="B233" i="7"/>
  <c r="B234" i="7"/>
  <c r="B235" i="7"/>
  <c r="B236" i="7"/>
  <c r="B237" i="7"/>
  <c r="B238" i="7"/>
  <c r="B239" i="7"/>
  <c r="B240" i="7"/>
  <c r="B241" i="7"/>
  <c r="B242" i="7"/>
  <c r="B243" i="7"/>
  <c r="B244" i="7"/>
  <c r="B245" i="7"/>
  <c r="B246" i="7"/>
  <c r="B247" i="7"/>
  <c r="B248" i="7"/>
  <c r="B249" i="7"/>
  <c r="B250" i="7"/>
  <c r="B251" i="7"/>
  <c r="B252" i="7"/>
  <c r="B253" i="7"/>
  <c r="B254" i="7"/>
  <c r="B255" i="7"/>
  <c r="B256" i="7"/>
  <c r="B257" i="7"/>
  <c r="B258" i="7"/>
  <c r="B259" i="7"/>
  <c r="B260" i="7"/>
  <c r="B261" i="7"/>
  <c r="B262" i="7"/>
  <c r="B263" i="7"/>
  <c r="B264" i="7"/>
  <c r="B265" i="7"/>
  <c r="B266" i="7"/>
  <c r="B267" i="7"/>
  <c r="B268" i="7"/>
  <c r="B269" i="7"/>
  <c r="B270" i="7"/>
  <c r="B271" i="7"/>
  <c r="B272" i="7"/>
  <c r="B273" i="7"/>
  <c r="B274" i="7"/>
  <c r="B275" i="7"/>
  <c r="B276" i="7"/>
  <c r="B277" i="7"/>
  <c r="B278" i="7"/>
  <c r="B279" i="7"/>
  <c r="B280" i="7"/>
  <c r="B281" i="7"/>
  <c r="B282" i="7"/>
  <c r="B283" i="7"/>
  <c r="B284" i="7"/>
  <c r="B285" i="7"/>
  <c r="B286" i="7"/>
  <c r="B287" i="7"/>
  <c r="B288" i="7"/>
  <c r="B289" i="7"/>
  <c r="B290" i="7"/>
  <c r="B291" i="7"/>
  <c r="B292" i="7"/>
  <c r="B293" i="7"/>
  <c r="B294" i="7"/>
  <c r="B295" i="7"/>
  <c r="B296" i="7"/>
  <c r="B297" i="7"/>
  <c r="B298" i="7"/>
  <c r="B299" i="7"/>
  <c r="B300" i="7"/>
  <c r="B301" i="7"/>
  <c r="B302" i="7"/>
  <c r="B303" i="7"/>
  <c r="B304" i="7"/>
  <c r="B305" i="7"/>
  <c r="B306" i="7"/>
  <c r="B307" i="7"/>
  <c r="B308" i="7"/>
  <c r="B309" i="7"/>
  <c r="B310" i="7"/>
  <c r="B311" i="7"/>
  <c r="B312" i="7"/>
  <c r="B313" i="7"/>
  <c r="B314" i="7"/>
  <c r="B315" i="7"/>
  <c r="B316" i="7"/>
  <c r="B317" i="7"/>
  <c r="B318" i="7"/>
  <c r="B319" i="7"/>
  <c r="B320" i="7"/>
  <c r="B321" i="7"/>
  <c r="B322" i="7"/>
  <c r="B323" i="7"/>
  <c r="B324" i="7"/>
  <c r="B325" i="7"/>
  <c r="B326" i="7"/>
  <c r="B327" i="7"/>
  <c r="B328" i="7"/>
  <c r="B329" i="7"/>
  <c r="B330" i="7"/>
  <c r="B331" i="7"/>
  <c r="B332" i="7"/>
  <c r="B333" i="7"/>
  <c r="B334" i="7"/>
  <c r="B335" i="7"/>
  <c r="B336" i="7"/>
  <c r="B337" i="7"/>
  <c r="B338" i="7"/>
  <c r="B339" i="7"/>
  <c r="B340" i="7"/>
  <c r="B341" i="7"/>
  <c r="B342" i="7"/>
  <c r="B343" i="7"/>
  <c r="B344" i="7"/>
  <c r="B345" i="7"/>
  <c r="B346" i="7"/>
  <c r="B347" i="7"/>
  <c r="B348" i="7"/>
  <c r="B349" i="7"/>
  <c r="B350" i="7"/>
  <c r="B351" i="7"/>
  <c r="B352" i="7"/>
  <c r="B353" i="7"/>
  <c r="B354" i="7"/>
  <c r="B355" i="7"/>
  <c r="B356" i="7"/>
  <c r="B357" i="7"/>
  <c r="B358" i="7"/>
  <c r="B359" i="7"/>
  <c r="B360" i="7"/>
  <c r="B361" i="7"/>
  <c r="B362" i="7"/>
  <c r="B363" i="7"/>
  <c r="B364" i="7"/>
  <c r="B365" i="7"/>
  <c r="B366" i="7"/>
  <c r="B367" i="7"/>
  <c r="B368" i="7"/>
  <c r="B369" i="7"/>
  <c r="B370" i="7"/>
  <c r="B371" i="7"/>
  <c r="B372" i="7"/>
  <c r="B373" i="7"/>
  <c r="B374" i="7"/>
  <c r="B375" i="7"/>
  <c r="B376" i="7"/>
  <c r="B377" i="7"/>
  <c r="B378" i="7"/>
  <c r="B379" i="7"/>
  <c r="B380" i="7"/>
  <c r="B381" i="7"/>
  <c r="B382" i="7"/>
  <c r="B383" i="7"/>
  <c r="B384" i="7"/>
  <c r="B385" i="7"/>
  <c r="B386" i="7"/>
  <c r="B387" i="7"/>
  <c r="B388" i="7"/>
  <c r="B389" i="7"/>
  <c r="B390" i="7"/>
  <c r="B391" i="7"/>
  <c r="B392" i="7"/>
  <c r="B393" i="7"/>
  <c r="B394" i="7"/>
  <c r="B395" i="7"/>
  <c r="B396" i="7"/>
  <c r="B397" i="7"/>
  <c r="B398" i="7"/>
  <c r="B399" i="7"/>
  <c r="B400" i="7"/>
  <c r="B401" i="7"/>
  <c r="B402" i="7"/>
  <c r="B403" i="7"/>
  <c r="B404" i="7"/>
  <c r="B405" i="7"/>
  <c r="B406" i="7"/>
  <c r="B407" i="7"/>
  <c r="B408" i="7"/>
  <c r="B409" i="7"/>
  <c r="B410" i="7"/>
  <c r="B411" i="7"/>
  <c r="B412" i="7"/>
  <c r="B413" i="7"/>
  <c r="B414" i="7"/>
  <c r="B415" i="7"/>
  <c r="B416" i="7"/>
  <c r="B417" i="7"/>
  <c r="B418" i="7"/>
  <c r="B419" i="7"/>
  <c r="B420" i="7"/>
  <c r="B421" i="7"/>
  <c r="B422" i="7"/>
  <c r="B423" i="7"/>
  <c r="B424" i="7"/>
  <c r="B425" i="7"/>
  <c r="B426" i="7"/>
  <c r="B427" i="7"/>
  <c r="B428" i="7"/>
  <c r="B429" i="7"/>
  <c r="B430" i="7"/>
  <c r="B431" i="7"/>
  <c r="B432" i="7"/>
  <c r="B433" i="7"/>
  <c r="B434" i="7"/>
  <c r="B435" i="7"/>
  <c r="B436" i="7"/>
  <c r="B437" i="7"/>
  <c r="B438" i="7"/>
  <c r="B439" i="7"/>
  <c r="B440" i="7"/>
  <c r="B441" i="7"/>
  <c r="B442" i="7"/>
  <c r="B443" i="7"/>
  <c r="B444" i="7"/>
  <c r="B445" i="7"/>
  <c r="B446" i="7"/>
  <c r="B447" i="7"/>
  <c r="B448" i="7"/>
  <c r="B449" i="7"/>
  <c r="B450" i="7"/>
  <c r="B451" i="7"/>
  <c r="B452" i="7"/>
  <c r="B453" i="7"/>
  <c r="B454" i="7"/>
  <c r="B455" i="7"/>
  <c r="B456" i="7"/>
  <c r="B457" i="7"/>
  <c r="B458" i="7"/>
  <c r="B459" i="7"/>
  <c r="B460" i="7"/>
  <c r="B461" i="7"/>
  <c r="B462" i="7"/>
  <c r="B463" i="7"/>
  <c r="B464" i="7"/>
  <c r="B465" i="7"/>
  <c r="B466" i="7"/>
  <c r="B467" i="7"/>
  <c r="B468" i="7"/>
  <c r="B469" i="7"/>
  <c r="B470" i="7"/>
  <c r="B471" i="7"/>
  <c r="B472" i="7"/>
  <c r="B473" i="7"/>
  <c r="B474" i="7"/>
  <c r="B475" i="7"/>
  <c r="B476" i="7"/>
  <c r="B477" i="7"/>
  <c r="B478" i="7"/>
  <c r="B479" i="7"/>
  <c r="B480" i="7"/>
  <c r="B481" i="7"/>
  <c r="B482" i="7"/>
  <c r="B483" i="7"/>
  <c r="B484" i="7"/>
  <c r="B485" i="7"/>
  <c r="B486" i="7"/>
  <c r="B487" i="7"/>
  <c r="B488" i="7"/>
  <c r="B489" i="7"/>
  <c r="B490" i="7"/>
  <c r="B491" i="7"/>
  <c r="B492" i="7"/>
  <c r="B493" i="7"/>
  <c r="B494" i="7"/>
  <c r="B495" i="7"/>
  <c r="B496" i="7"/>
  <c r="B497" i="7"/>
  <c r="B498" i="7"/>
  <c r="B499" i="7"/>
  <c r="B500" i="7"/>
  <c r="B501" i="7"/>
  <c r="B502" i="7"/>
  <c r="B503" i="7"/>
  <c r="B504" i="7"/>
  <c r="B505" i="7"/>
  <c r="B506" i="7"/>
  <c r="B507" i="7"/>
  <c r="B508" i="7"/>
  <c r="B509" i="7"/>
  <c r="B510" i="7"/>
  <c r="B511" i="7"/>
  <c r="B512" i="7"/>
  <c r="B513" i="7"/>
  <c r="B514" i="7"/>
  <c r="B515" i="7"/>
  <c r="B516" i="7"/>
  <c r="B517" i="7"/>
  <c r="B518" i="7"/>
  <c r="B519" i="7"/>
  <c r="B520" i="7"/>
  <c r="B521" i="7"/>
  <c r="B522" i="7"/>
  <c r="B523" i="7"/>
  <c r="B524" i="7"/>
  <c r="B525" i="7"/>
  <c r="B526" i="7"/>
  <c r="B527" i="7"/>
  <c r="B528" i="7"/>
  <c r="B529" i="7"/>
  <c r="B530" i="7"/>
  <c r="B531" i="7"/>
  <c r="B532" i="7"/>
  <c r="B533" i="7"/>
  <c r="B534" i="7"/>
  <c r="B535" i="7"/>
  <c r="B536" i="7"/>
  <c r="B537" i="7"/>
  <c r="B538" i="7"/>
  <c r="B539" i="7"/>
  <c r="B540" i="7"/>
  <c r="B541" i="7"/>
  <c r="B542" i="7"/>
  <c r="B543" i="7"/>
  <c r="B544" i="7"/>
  <c r="B545" i="7"/>
  <c r="B546" i="7"/>
  <c r="B547" i="7"/>
  <c r="B548" i="7"/>
  <c r="B549" i="7"/>
  <c r="B550" i="7"/>
  <c r="B551" i="7"/>
  <c r="B552" i="7"/>
  <c r="B553" i="7"/>
  <c r="B554" i="7"/>
  <c r="B555" i="7"/>
  <c r="B556" i="7"/>
  <c r="B557" i="7"/>
  <c r="B558" i="7"/>
  <c r="B559" i="7"/>
  <c r="B560" i="7"/>
  <c r="B561" i="7"/>
  <c r="B562" i="7"/>
  <c r="B563" i="7"/>
  <c r="B564" i="7"/>
  <c r="B565" i="7"/>
  <c r="B566" i="7"/>
  <c r="B567" i="7"/>
  <c r="B568" i="7"/>
  <c r="B569" i="7"/>
  <c r="B570" i="7"/>
  <c r="B571" i="7"/>
  <c r="B572" i="7"/>
  <c r="B573" i="7"/>
  <c r="B574" i="7"/>
  <c r="B575" i="7"/>
  <c r="B576" i="7"/>
  <c r="B577" i="7"/>
  <c r="B578" i="7"/>
  <c r="B579" i="7"/>
  <c r="B580" i="7"/>
  <c r="B581" i="7"/>
  <c r="B582" i="7"/>
  <c r="B583" i="7"/>
  <c r="B584" i="7"/>
  <c r="B585" i="7"/>
  <c r="B586" i="7"/>
  <c r="B587" i="7"/>
  <c r="B588" i="7"/>
  <c r="B589" i="7"/>
  <c r="B590" i="7"/>
  <c r="B591" i="7"/>
  <c r="B592" i="7"/>
  <c r="B593" i="7"/>
  <c r="B594" i="7"/>
  <c r="B595" i="7"/>
  <c r="B596" i="7"/>
  <c r="B597" i="7"/>
  <c r="B598" i="7"/>
  <c r="B599" i="7"/>
  <c r="B600" i="7"/>
  <c r="B601" i="7"/>
  <c r="B602" i="7"/>
  <c r="B603" i="7"/>
  <c r="B604" i="7"/>
  <c r="B605" i="7"/>
  <c r="B606" i="7"/>
  <c r="B607" i="7"/>
  <c r="B608" i="7"/>
  <c r="B609" i="7"/>
  <c r="B610" i="7"/>
  <c r="B611" i="7"/>
  <c r="B612" i="7"/>
  <c r="B613" i="7"/>
  <c r="B614" i="7"/>
  <c r="B615" i="7"/>
  <c r="B616" i="7"/>
  <c r="B617" i="7"/>
  <c r="B618" i="7"/>
  <c r="B619" i="7"/>
  <c r="B620" i="7"/>
  <c r="B621" i="7"/>
  <c r="B622" i="7"/>
  <c r="B623" i="7"/>
  <c r="B624" i="7"/>
  <c r="B625" i="7"/>
  <c r="B626" i="7"/>
  <c r="B627" i="7"/>
  <c r="B628" i="7"/>
  <c r="B629" i="7"/>
  <c r="B630" i="7"/>
  <c r="B631" i="7"/>
  <c r="B632" i="7"/>
  <c r="B633" i="7"/>
  <c r="B634" i="7"/>
  <c r="B635" i="7"/>
  <c r="B636" i="7"/>
  <c r="B637" i="7"/>
  <c r="B638" i="7"/>
  <c r="B639" i="7"/>
  <c r="B640" i="7"/>
  <c r="B641" i="7"/>
  <c r="B642" i="7"/>
  <c r="B643" i="7"/>
  <c r="B644" i="7"/>
  <c r="B645" i="7"/>
  <c r="B646" i="7"/>
  <c r="B647" i="7"/>
  <c r="B648" i="7"/>
  <c r="B649" i="7"/>
  <c r="B650" i="7"/>
  <c r="B651" i="7"/>
  <c r="B652" i="7"/>
  <c r="B653" i="7"/>
  <c r="B654" i="7"/>
  <c r="B655" i="7"/>
  <c r="B656" i="7"/>
  <c r="B657" i="7"/>
  <c r="B658" i="7"/>
  <c r="B659" i="7"/>
  <c r="B660" i="7"/>
  <c r="B661" i="7"/>
  <c r="B662" i="7"/>
  <c r="B663" i="7"/>
  <c r="B664" i="7"/>
  <c r="B665" i="7"/>
  <c r="B666" i="7"/>
  <c r="B667" i="7"/>
  <c r="B668" i="7"/>
  <c r="B669" i="7"/>
  <c r="B670" i="7"/>
  <c r="B671" i="7"/>
  <c r="B672" i="7"/>
  <c r="B673" i="7"/>
  <c r="B674" i="7"/>
  <c r="B675" i="7"/>
  <c r="B676" i="7"/>
  <c r="B677" i="7"/>
  <c r="B678" i="7"/>
  <c r="B679" i="7"/>
  <c r="B680" i="7"/>
  <c r="B681" i="7"/>
  <c r="B682" i="7"/>
  <c r="B683" i="7"/>
  <c r="B684" i="7"/>
  <c r="B685" i="7"/>
  <c r="B686" i="7"/>
  <c r="B687" i="7"/>
  <c r="B688" i="7"/>
  <c r="B689" i="7"/>
  <c r="B690" i="7"/>
  <c r="B691" i="7"/>
  <c r="B692" i="7"/>
  <c r="B693" i="7"/>
  <c r="B694" i="7"/>
  <c r="B695" i="7"/>
  <c r="B696" i="7"/>
  <c r="B697" i="7"/>
  <c r="B698" i="7"/>
  <c r="B699" i="7"/>
  <c r="B700" i="7"/>
  <c r="B701" i="7"/>
  <c r="B702" i="7"/>
  <c r="B703" i="7"/>
  <c r="B704" i="7"/>
  <c r="B705" i="7"/>
  <c r="B706" i="7"/>
  <c r="B707" i="7"/>
  <c r="B708" i="7"/>
  <c r="B709" i="7"/>
  <c r="B710" i="7"/>
  <c r="B711" i="7"/>
  <c r="B712" i="7"/>
  <c r="B713" i="7"/>
  <c r="B714" i="7"/>
  <c r="B715" i="7"/>
  <c r="B716" i="7"/>
  <c r="B717" i="7"/>
  <c r="B718" i="7"/>
  <c r="B719" i="7"/>
  <c r="B720" i="7"/>
  <c r="B721" i="7"/>
  <c r="B722" i="7"/>
  <c r="B723" i="7"/>
  <c r="B724" i="7"/>
  <c r="B725" i="7"/>
  <c r="B726" i="7"/>
  <c r="B727" i="7"/>
  <c r="B728" i="7"/>
  <c r="B729" i="7"/>
  <c r="B730" i="7"/>
  <c r="B731" i="7"/>
  <c r="B732" i="7"/>
  <c r="B733" i="7"/>
  <c r="B734" i="7"/>
  <c r="B735" i="7"/>
  <c r="B736" i="7"/>
  <c r="B737" i="7"/>
  <c r="B738" i="7"/>
  <c r="B739" i="7"/>
  <c r="B740" i="7"/>
  <c r="B741" i="7"/>
  <c r="B742" i="7"/>
  <c r="B743" i="7"/>
  <c r="B744" i="7"/>
  <c r="B745" i="7"/>
  <c r="B746" i="7"/>
  <c r="B747" i="7"/>
  <c r="B748" i="7"/>
  <c r="B749" i="7"/>
  <c r="B750" i="7"/>
  <c r="B751" i="7"/>
  <c r="B752" i="7"/>
  <c r="B753" i="7"/>
  <c r="B754" i="7"/>
  <c r="B755" i="7"/>
  <c r="B756" i="7"/>
  <c r="B757" i="7"/>
  <c r="B758" i="7"/>
  <c r="B759" i="7"/>
  <c r="B760" i="7"/>
  <c r="B761" i="7"/>
  <c r="B762" i="7"/>
  <c r="B763" i="7"/>
  <c r="B764" i="7"/>
  <c r="B765" i="7"/>
  <c r="B766" i="7"/>
  <c r="B767" i="7"/>
  <c r="B768" i="7"/>
  <c r="B769" i="7"/>
  <c r="B770" i="7"/>
  <c r="B771" i="7"/>
  <c r="B772" i="7"/>
  <c r="B773" i="7"/>
  <c r="B774" i="7"/>
  <c r="B775" i="7"/>
  <c r="B776" i="7"/>
  <c r="B777" i="7"/>
  <c r="B778" i="7"/>
  <c r="B779" i="7"/>
  <c r="B780" i="7"/>
  <c r="B781" i="7"/>
  <c r="B782" i="7"/>
  <c r="B783" i="7"/>
  <c r="B784" i="7"/>
  <c r="B785" i="7"/>
  <c r="B786" i="7"/>
  <c r="B787" i="7"/>
  <c r="B788" i="7"/>
  <c r="B789" i="7"/>
  <c r="B790" i="7"/>
  <c r="B791" i="7"/>
  <c r="B792" i="7"/>
  <c r="B793" i="7"/>
  <c r="B794" i="7"/>
  <c r="B795" i="7"/>
  <c r="B796" i="7"/>
  <c r="B797" i="7"/>
  <c r="B798" i="7"/>
  <c r="B799" i="7"/>
  <c r="B800" i="7"/>
  <c r="B801" i="7"/>
  <c r="B802" i="7"/>
  <c r="B803" i="7"/>
  <c r="B804" i="7"/>
  <c r="B805" i="7"/>
  <c r="B806" i="7"/>
  <c r="B807" i="7"/>
  <c r="B808" i="7"/>
  <c r="B809" i="7"/>
  <c r="B810" i="7"/>
  <c r="B811" i="7"/>
  <c r="B812" i="7"/>
  <c r="B813" i="7"/>
  <c r="B814" i="7"/>
  <c r="B815" i="7"/>
  <c r="B816" i="7"/>
  <c r="B817" i="7"/>
  <c r="B818" i="7"/>
  <c r="B819" i="7"/>
  <c r="B820" i="7"/>
  <c r="B821" i="7"/>
  <c r="B822" i="7"/>
  <c r="B823" i="7"/>
  <c r="B824" i="7"/>
  <c r="B825" i="7"/>
  <c r="B826" i="7"/>
  <c r="B827" i="7"/>
  <c r="B828" i="7"/>
  <c r="B829" i="7"/>
  <c r="B830" i="7"/>
  <c r="B831" i="7"/>
  <c r="B832" i="7"/>
  <c r="B833" i="7"/>
  <c r="B834" i="7"/>
  <c r="B835" i="7"/>
  <c r="B836" i="7"/>
  <c r="B837" i="7"/>
  <c r="B838" i="7"/>
  <c r="B839" i="7"/>
  <c r="B840" i="7"/>
  <c r="B841" i="7"/>
  <c r="B842" i="7"/>
  <c r="B843" i="7"/>
  <c r="B844" i="7"/>
  <c r="B845" i="7"/>
  <c r="B846" i="7"/>
  <c r="B847" i="7"/>
  <c r="B848" i="7"/>
  <c r="B849" i="7"/>
  <c r="B850" i="7"/>
  <c r="B851" i="7"/>
  <c r="B852" i="7"/>
  <c r="B853" i="7"/>
  <c r="B854" i="7"/>
  <c r="B855" i="7"/>
  <c r="B856" i="7"/>
  <c r="B857" i="7"/>
  <c r="B858" i="7"/>
  <c r="B859" i="7"/>
  <c r="B860" i="7"/>
  <c r="B861" i="7"/>
  <c r="B862" i="7"/>
  <c r="B863" i="7"/>
  <c r="B864" i="7"/>
  <c r="B865" i="7"/>
  <c r="B866" i="7"/>
  <c r="B867" i="7"/>
  <c r="B868" i="7"/>
  <c r="B869" i="7"/>
  <c r="B870" i="7"/>
  <c r="B871" i="7"/>
  <c r="B872" i="7"/>
  <c r="B873" i="7"/>
  <c r="B874" i="7"/>
  <c r="B875" i="7"/>
  <c r="B876" i="7"/>
  <c r="B877" i="7"/>
  <c r="B878" i="7"/>
  <c r="B879" i="7"/>
  <c r="B880" i="7"/>
  <c r="B881" i="7"/>
  <c r="B882" i="7"/>
  <c r="B883" i="7"/>
  <c r="B884" i="7"/>
  <c r="B885" i="7"/>
  <c r="B886" i="7"/>
  <c r="B887" i="7"/>
  <c r="B888" i="7"/>
  <c r="B889" i="7"/>
  <c r="B890" i="7"/>
  <c r="B891" i="7"/>
  <c r="B892" i="7"/>
  <c r="B893" i="7"/>
  <c r="B894" i="7"/>
  <c r="B895" i="7"/>
  <c r="B896" i="7"/>
  <c r="B897" i="7"/>
  <c r="B898" i="7"/>
  <c r="B899" i="7"/>
  <c r="B900" i="7"/>
  <c r="B901" i="7"/>
  <c r="B902" i="7"/>
  <c r="B903" i="7"/>
  <c r="B904" i="7"/>
  <c r="B905" i="7"/>
  <c r="B906" i="7"/>
  <c r="B907" i="7"/>
  <c r="B908" i="7"/>
  <c r="B909" i="7"/>
  <c r="B910" i="7"/>
  <c r="B911" i="7"/>
  <c r="B912" i="7"/>
  <c r="B913" i="7"/>
  <c r="B914" i="7"/>
  <c r="B915" i="7"/>
  <c r="B916" i="7"/>
  <c r="B917" i="7"/>
  <c r="B918" i="7"/>
  <c r="B919" i="7"/>
  <c r="B920" i="7"/>
  <c r="B921" i="7"/>
  <c r="B922" i="7"/>
  <c r="B923" i="7"/>
  <c r="B924" i="7"/>
  <c r="B925" i="7"/>
  <c r="B926" i="7"/>
  <c r="B927" i="7"/>
  <c r="B928" i="7"/>
  <c r="B929" i="7"/>
  <c r="B930" i="7"/>
  <c r="B931" i="7"/>
  <c r="B932" i="7"/>
  <c r="B933" i="7"/>
  <c r="B934" i="7"/>
  <c r="B935" i="7"/>
  <c r="B936" i="7"/>
  <c r="B937" i="7"/>
  <c r="B938" i="7"/>
  <c r="B939" i="7"/>
  <c r="B940" i="7"/>
  <c r="B941" i="7"/>
  <c r="B942" i="7"/>
  <c r="B943" i="7"/>
  <c r="B944" i="7"/>
  <c r="B945" i="7"/>
  <c r="B946" i="7"/>
  <c r="B947" i="7"/>
  <c r="B948" i="7"/>
  <c r="B949" i="7"/>
  <c r="B950" i="7"/>
  <c r="B951" i="7"/>
  <c r="B952" i="7"/>
  <c r="B953" i="7"/>
  <c r="B954" i="7"/>
  <c r="B955" i="7"/>
  <c r="B956" i="7"/>
  <c r="B957" i="7"/>
  <c r="B958" i="7"/>
  <c r="B959" i="7"/>
  <c r="B960" i="7"/>
  <c r="B961" i="7"/>
  <c r="B962" i="7"/>
  <c r="B963" i="7"/>
  <c r="B964" i="7"/>
  <c r="B965" i="7"/>
  <c r="B966" i="7"/>
  <c r="B967" i="7"/>
  <c r="B968" i="7"/>
  <c r="B969" i="7"/>
  <c r="B970" i="7"/>
  <c r="B971" i="7"/>
  <c r="B972" i="7"/>
  <c r="B973" i="7"/>
  <c r="B974" i="7"/>
  <c r="B975" i="7"/>
  <c r="B976" i="7"/>
  <c r="B977" i="7"/>
  <c r="B978" i="7"/>
  <c r="B979" i="7"/>
  <c r="B980" i="7"/>
  <c r="B981" i="7"/>
  <c r="B982" i="7"/>
  <c r="B983" i="7"/>
  <c r="B984" i="7"/>
  <c r="B985" i="7"/>
  <c r="B986" i="7"/>
  <c r="B987" i="7"/>
  <c r="B988" i="7"/>
  <c r="B989" i="7"/>
  <c r="B990" i="7"/>
  <c r="B991" i="7"/>
  <c r="B992" i="7"/>
  <c r="B993" i="7"/>
  <c r="B994" i="7"/>
  <c r="B995" i="7"/>
  <c r="B996" i="7"/>
  <c r="B997" i="7"/>
  <c r="B998" i="7"/>
  <c r="B999" i="7"/>
  <c r="B1000" i="7"/>
  <c r="B1001" i="7"/>
  <c r="B1002" i="7"/>
  <c r="B1003" i="7"/>
  <c r="B1004" i="7"/>
  <c r="B1005" i="7"/>
  <c r="B1006" i="7"/>
  <c r="B1007" i="7"/>
  <c r="B1008" i="7"/>
  <c r="B1009" i="7"/>
  <c r="B1010" i="7"/>
  <c r="B1011" i="7"/>
  <c r="B1012" i="7"/>
  <c r="B1013" i="7"/>
  <c r="B1014" i="7"/>
  <c r="B1015" i="7"/>
  <c r="B1016" i="7"/>
  <c r="B1017" i="7"/>
  <c r="B1018" i="7"/>
  <c r="B1019" i="7"/>
  <c r="B1020" i="7"/>
  <c r="B1021" i="7"/>
  <c r="B1022" i="7"/>
  <c r="B1023" i="7"/>
  <c r="B1024" i="7"/>
  <c r="B1025" i="7"/>
  <c r="B1026" i="7"/>
  <c r="B1027" i="7"/>
  <c r="B1028" i="7"/>
  <c r="B1029" i="7"/>
  <c r="B1030" i="7"/>
  <c r="B1031" i="7"/>
  <c r="B1032" i="7"/>
  <c r="B1033" i="7"/>
  <c r="B1034" i="7"/>
  <c r="B1035" i="7"/>
  <c r="B1036" i="7"/>
  <c r="B1037" i="7"/>
  <c r="B1038" i="7"/>
  <c r="B1039" i="7"/>
  <c r="B1040" i="7"/>
  <c r="B1041" i="7"/>
  <c r="B1042" i="7"/>
  <c r="B1043" i="7"/>
  <c r="B1044" i="7"/>
  <c r="B1045" i="7"/>
  <c r="B1046" i="7"/>
  <c r="B1047" i="7"/>
  <c r="B1048" i="7"/>
  <c r="B1049" i="7"/>
  <c r="B1050" i="7"/>
  <c r="B1051" i="7"/>
  <c r="B1052" i="7"/>
  <c r="B1053" i="7"/>
  <c r="B1054" i="7"/>
  <c r="B1055" i="7"/>
  <c r="B1056" i="7"/>
  <c r="B1057" i="7"/>
  <c r="B1058" i="7"/>
  <c r="B1059" i="7"/>
  <c r="B1060" i="7"/>
  <c r="B1061" i="7"/>
  <c r="B1062" i="7"/>
  <c r="B1063" i="7"/>
  <c r="B1064" i="7"/>
  <c r="B1065" i="7"/>
  <c r="B1066" i="7"/>
  <c r="B1067" i="7"/>
  <c r="B1068" i="7"/>
  <c r="B1069" i="7"/>
  <c r="B1070" i="7"/>
  <c r="B1071" i="7"/>
  <c r="B1072" i="7"/>
  <c r="B1073" i="7"/>
  <c r="B1074" i="7"/>
  <c r="B1075" i="7"/>
  <c r="B1076" i="7"/>
  <c r="B1077" i="7"/>
  <c r="B1078" i="7"/>
  <c r="B1079" i="7"/>
  <c r="B1080" i="7"/>
  <c r="B1081" i="7"/>
  <c r="B1082" i="7"/>
  <c r="B1083" i="7"/>
  <c r="B1084" i="7"/>
  <c r="B1085" i="7"/>
  <c r="B1086" i="7"/>
  <c r="B1087" i="7"/>
  <c r="B1088" i="7"/>
  <c r="B1089" i="7"/>
  <c r="B1090" i="7"/>
  <c r="B1091" i="7"/>
  <c r="B1092" i="7"/>
  <c r="B1093" i="7"/>
  <c r="B1094" i="7"/>
  <c r="B1095" i="7"/>
  <c r="B1096" i="7"/>
  <c r="B1097" i="7"/>
  <c r="B1098" i="7"/>
  <c r="B1099" i="7"/>
  <c r="B1100" i="7"/>
  <c r="B1101" i="7"/>
  <c r="B1102" i="7"/>
  <c r="B1103" i="7"/>
  <c r="B1104" i="7"/>
  <c r="B1105" i="7"/>
  <c r="B1106" i="7"/>
  <c r="B1107" i="7"/>
  <c r="B1108" i="7"/>
  <c r="B1109" i="7"/>
  <c r="B1110" i="7"/>
  <c r="B1111" i="7"/>
  <c r="B1112" i="7"/>
  <c r="B1113" i="7"/>
  <c r="B1114" i="7"/>
  <c r="B1115" i="7"/>
  <c r="B1116" i="7"/>
  <c r="B1117" i="7"/>
  <c r="B1118" i="7"/>
  <c r="B1119" i="7"/>
  <c r="B1120" i="7"/>
  <c r="B1121" i="7"/>
  <c r="B1122" i="7"/>
  <c r="B1123" i="7"/>
  <c r="B1124" i="7"/>
  <c r="B1125" i="7"/>
  <c r="B1126" i="7"/>
  <c r="B1127" i="7"/>
  <c r="B1128" i="7"/>
  <c r="B1129" i="7"/>
  <c r="B1130" i="7"/>
  <c r="B1131" i="7"/>
  <c r="B1132" i="7"/>
  <c r="B1133" i="7"/>
  <c r="B1134" i="7"/>
  <c r="B1135" i="7"/>
  <c r="B1136" i="7"/>
  <c r="B1137" i="7"/>
  <c r="B1138" i="7"/>
  <c r="B1139" i="7"/>
  <c r="B1140" i="7"/>
  <c r="B1141" i="7"/>
  <c r="B1142" i="7"/>
  <c r="B1143" i="7"/>
  <c r="B1144" i="7"/>
  <c r="B1145" i="7"/>
  <c r="B1146" i="7"/>
  <c r="B1147" i="7"/>
  <c r="B1148" i="7"/>
  <c r="B1149" i="7"/>
  <c r="B1150" i="7"/>
  <c r="B1151" i="7"/>
  <c r="B1152" i="7"/>
  <c r="B1153" i="7"/>
  <c r="B1154" i="7"/>
  <c r="B1155" i="7"/>
  <c r="B1156" i="7"/>
  <c r="B1157" i="7"/>
  <c r="B1158" i="7"/>
  <c r="B1159" i="7"/>
  <c r="B1160" i="7"/>
  <c r="B1161" i="7"/>
  <c r="B1162" i="7"/>
  <c r="B1163" i="7"/>
  <c r="B1164" i="7"/>
  <c r="B1165" i="7"/>
  <c r="B1166" i="7"/>
  <c r="B1167" i="7"/>
  <c r="B1168" i="7"/>
  <c r="B1169" i="7"/>
  <c r="B1170" i="7"/>
  <c r="B1171" i="7"/>
  <c r="B1172" i="7"/>
  <c r="B1173" i="7"/>
  <c r="B1174" i="7"/>
  <c r="B1175" i="7"/>
  <c r="B1176" i="7"/>
  <c r="B1177" i="7"/>
  <c r="B1178" i="7"/>
  <c r="B1179" i="7"/>
  <c r="B1180" i="7"/>
  <c r="B1181" i="7"/>
  <c r="B1182" i="7"/>
  <c r="B1183" i="7"/>
  <c r="B1184" i="7"/>
  <c r="B1185" i="7"/>
  <c r="B1186" i="7"/>
  <c r="B1187" i="7"/>
  <c r="B1188" i="7"/>
  <c r="B1189" i="7"/>
  <c r="B1190" i="7"/>
  <c r="B1191" i="7"/>
  <c r="B1192" i="7"/>
  <c r="B1193" i="7"/>
  <c r="B1194" i="7"/>
  <c r="B1195" i="7"/>
  <c r="B1196" i="7"/>
  <c r="B1197" i="7"/>
  <c r="B1198" i="7"/>
  <c r="B1199" i="7"/>
  <c r="B1200" i="7"/>
  <c r="B1201" i="7"/>
  <c r="B1202" i="7"/>
  <c r="B1203" i="7"/>
  <c r="B1204" i="7"/>
  <c r="B1205" i="7"/>
  <c r="B1206" i="7"/>
  <c r="B1207" i="7"/>
  <c r="B1208" i="7"/>
  <c r="B1209" i="7"/>
  <c r="B1210" i="7"/>
  <c r="B1211" i="7"/>
  <c r="B1212" i="7"/>
  <c r="B1213" i="7"/>
  <c r="B1214" i="7"/>
  <c r="B1215" i="7"/>
  <c r="B1216" i="7"/>
  <c r="B1217" i="7"/>
  <c r="B1218" i="7"/>
  <c r="B1219" i="7"/>
  <c r="B1220" i="7"/>
  <c r="B1221" i="7"/>
  <c r="B1222" i="7"/>
  <c r="B1223" i="7"/>
  <c r="B1224" i="7"/>
  <c r="B1225" i="7"/>
  <c r="B1226" i="7"/>
  <c r="B1227" i="7"/>
  <c r="B1228" i="7"/>
  <c r="B1229" i="7"/>
  <c r="B1230" i="7"/>
  <c r="B1231" i="7"/>
  <c r="B1232" i="7"/>
  <c r="B1233" i="7"/>
  <c r="B1234" i="7"/>
  <c r="B1235" i="7"/>
  <c r="B1236" i="7"/>
  <c r="B1237" i="7"/>
  <c r="B1238" i="7"/>
  <c r="B1239" i="7"/>
  <c r="B1240" i="7"/>
  <c r="B1241" i="7"/>
  <c r="B1242" i="7"/>
  <c r="B1243" i="7"/>
  <c r="B1244" i="7"/>
  <c r="B1245" i="7"/>
  <c r="B1246" i="7"/>
  <c r="B1247" i="7"/>
  <c r="B1248" i="7"/>
  <c r="B1249" i="7"/>
  <c r="B1250" i="7"/>
  <c r="B1251" i="7"/>
  <c r="B1252" i="7"/>
  <c r="B1253" i="7"/>
  <c r="B1254" i="7"/>
  <c r="B1255" i="7"/>
  <c r="B1256" i="7"/>
  <c r="B1257" i="7"/>
  <c r="B1258" i="7"/>
  <c r="B1259" i="7"/>
  <c r="B1260" i="7"/>
  <c r="B1261" i="7"/>
  <c r="B1262" i="7"/>
  <c r="B1263" i="7"/>
  <c r="B1264" i="7"/>
  <c r="B1265" i="7"/>
  <c r="B1266" i="7"/>
  <c r="B1267" i="7"/>
  <c r="B1268" i="7"/>
  <c r="B1269" i="7"/>
  <c r="B1270" i="7"/>
  <c r="B1271" i="7"/>
  <c r="B1272" i="7"/>
  <c r="B1273" i="7"/>
  <c r="B1274" i="7"/>
  <c r="B1275" i="7"/>
  <c r="B1276" i="7"/>
  <c r="B1277" i="7"/>
  <c r="B1278" i="7"/>
  <c r="B1279" i="7"/>
  <c r="B1280" i="7"/>
  <c r="B1281" i="7"/>
  <c r="B1282" i="7"/>
  <c r="B1283" i="7"/>
  <c r="B1284" i="7"/>
  <c r="B1285" i="7"/>
  <c r="B1286" i="7"/>
  <c r="B1287" i="7"/>
  <c r="B1288" i="7"/>
  <c r="B1289" i="7"/>
  <c r="B1290" i="7"/>
  <c r="B1291" i="7"/>
  <c r="B1292" i="7"/>
  <c r="B1293" i="7"/>
  <c r="B1294" i="7"/>
  <c r="B1295" i="7"/>
  <c r="B1296" i="7"/>
  <c r="B1297" i="7"/>
  <c r="B1298" i="7"/>
  <c r="B1299" i="7"/>
  <c r="B1300" i="7"/>
  <c r="B1301" i="7"/>
  <c r="B1302" i="7"/>
  <c r="B1303" i="7"/>
  <c r="B1304" i="7"/>
  <c r="B1305" i="7"/>
  <c r="B1306" i="7"/>
  <c r="B1307" i="7"/>
  <c r="B1308" i="7"/>
  <c r="B1309" i="7"/>
  <c r="B1310" i="7"/>
  <c r="B1311" i="7"/>
  <c r="B1312" i="7"/>
  <c r="B1313" i="7"/>
  <c r="B1314" i="7"/>
  <c r="B1315" i="7"/>
  <c r="B1316" i="7"/>
  <c r="B1317" i="7"/>
  <c r="B1318" i="7"/>
  <c r="B1319" i="7"/>
  <c r="B1320" i="7"/>
  <c r="B1321" i="7"/>
  <c r="B1322" i="7"/>
  <c r="B1323" i="7"/>
  <c r="B1324" i="7"/>
  <c r="B1325" i="7"/>
  <c r="B1326" i="7"/>
  <c r="B1327" i="7"/>
  <c r="B1328" i="7"/>
  <c r="B1329" i="7"/>
  <c r="B1330" i="7"/>
  <c r="B1331" i="7"/>
  <c r="B1332" i="7"/>
  <c r="B1333" i="7"/>
  <c r="B1334" i="7"/>
  <c r="B1335" i="7"/>
  <c r="B1336" i="7"/>
  <c r="B1337" i="7"/>
  <c r="B1338" i="7"/>
  <c r="B1339" i="7"/>
  <c r="B1340" i="7"/>
  <c r="B1341" i="7"/>
  <c r="B1342" i="7"/>
  <c r="B1343" i="7"/>
  <c r="B1344" i="7"/>
  <c r="B1345" i="7"/>
  <c r="B1346" i="7"/>
  <c r="B1347" i="7"/>
  <c r="B1348" i="7"/>
  <c r="B1349" i="7"/>
  <c r="B1350" i="7"/>
  <c r="B1351" i="7"/>
  <c r="B1352" i="7"/>
  <c r="B1353" i="7"/>
  <c r="B1354" i="7"/>
  <c r="B1355" i="7"/>
  <c r="B1356" i="7"/>
  <c r="B1357" i="7"/>
  <c r="B1358" i="7"/>
  <c r="B1359" i="7"/>
  <c r="B1360" i="7"/>
  <c r="B1361" i="7"/>
  <c r="B1362" i="7"/>
  <c r="B1363" i="7"/>
  <c r="B1364" i="7"/>
  <c r="B1365" i="7"/>
  <c r="B1366" i="7"/>
  <c r="B1367" i="7"/>
  <c r="B1368" i="7"/>
  <c r="B1369" i="7"/>
  <c r="B1370" i="7"/>
  <c r="B1371" i="7"/>
  <c r="B1372" i="7"/>
  <c r="B1373" i="7"/>
  <c r="B1374" i="7"/>
  <c r="B1375" i="7"/>
  <c r="B1376" i="7"/>
  <c r="B1377" i="7"/>
  <c r="B1378" i="7"/>
  <c r="B1379" i="7"/>
  <c r="B1380" i="7"/>
  <c r="B1381" i="7"/>
  <c r="B1382" i="7"/>
  <c r="B1383" i="7"/>
  <c r="B1384" i="7"/>
  <c r="B1385" i="7"/>
  <c r="B1386" i="7"/>
  <c r="B1387" i="7"/>
  <c r="B1388" i="7"/>
  <c r="B1389" i="7"/>
  <c r="B1390" i="7"/>
  <c r="B1391" i="7"/>
  <c r="B1392" i="7"/>
  <c r="B1393" i="7"/>
  <c r="B1394" i="7"/>
  <c r="B1395" i="7"/>
  <c r="B1396" i="7"/>
  <c r="B1397" i="7"/>
  <c r="B1398" i="7"/>
  <c r="B1399" i="7"/>
  <c r="B1400" i="7"/>
  <c r="B1401" i="7"/>
  <c r="B1402" i="7"/>
  <c r="B1403" i="7"/>
  <c r="B1404" i="7"/>
  <c r="B1405" i="7"/>
  <c r="B1406" i="7"/>
  <c r="B1407" i="7"/>
  <c r="B1408" i="7"/>
  <c r="B1409" i="7"/>
  <c r="B1410" i="7"/>
  <c r="B1411" i="7"/>
  <c r="B1412" i="7"/>
  <c r="B1413" i="7"/>
  <c r="B1414" i="7"/>
  <c r="B1415" i="7"/>
  <c r="B1416" i="7"/>
  <c r="B1417" i="7"/>
  <c r="B1418" i="7"/>
  <c r="B1419" i="7"/>
  <c r="B1420" i="7"/>
  <c r="B1421" i="7"/>
  <c r="B1422" i="7"/>
  <c r="B1423" i="7"/>
  <c r="B1424" i="7"/>
  <c r="B1425" i="7"/>
  <c r="B1426" i="7"/>
  <c r="B1427" i="7"/>
  <c r="B1428" i="7"/>
  <c r="B1429" i="7"/>
  <c r="B1430" i="7"/>
  <c r="B1431" i="7"/>
  <c r="B1432" i="7"/>
  <c r="B1433" i="7"/>
  <c r="B1434" i="7"/>
  <c r="B1435" i="7"/>
  <c r="B1436" i="7"/>
  <c r="B1437" i="7"/>
  <c r="B1438" i="7"/>
  <c r="B1439" i="7"/>
  <c r="B1440" i="7"/>
  <c r="B1441" i="7"/>
  <c r="B1442" i="7"/>
  <c r="B1443" i="7"/>
  <c r="B1444" i="7"/>
  <c r="B1445" i="7"/>
  <c r="B1446" i="7"/>
  <c r="B1447" i="7"/>
  <c r="B1448" i="7"/>
  <c r="B1449" i="7"/>
  <c r="B1450" i="7"/>
  <c r="B1451" i="7"/>
  <c r="B1452" i="7"/>
  <c r="B1453" i="7"/>
  <c r="B1454" i="7"/>
  <c r="B1455" i="7"/>
  <c r="B1456" i="7"/>
  <c r="B1457" i="7"/>
  <c r="B1458" i="7"/>
  <c r="B1459" i="7"/>
  <c r="B1460" i="7"/>
  <c r="B1461" i="7"/>
  <c r="B1462" i="7"/>
  <c r="B1463" i="7"/>
  <c r="B1464" i="7"/>
  <c r="B1465" i="7"/>
  <c r="B1466" i="7"/>
  <c r="B1467" i="7"/>
  <c r="B1468" i="7"/>
  <c r="B1469" i="7"/>
  <c r="B1470" i="7"/>
  <c r="B1471" i="7"/>
  <c r="B1472" i="7"/>
  <c r="B1473" i="7"/>
  <c r="B1474" i="7"/>
  <c r="B1475" i="7"/>
  <c r="B1476" i="7"/>
  <c r="B1477" i="7"/>
  <c r="B1478" i="7"/>
  <c r="B1479" i="7"/>
  <c r="B1480" i="7"/>
  <c r="B1481" i="7"/>
  <c r="B1482" i="7"/>
  <c r="B1483" i="7"/>
  <c r="B1484" i="7"/>
  <c r="B1485" i="7"/>
  <c r="B1486" i="7"/>
  <c r="B1487" i="7"/>
  <c r="B1488" i="7"/>
  <c r="B1489" i="7"/>
  <c r="B1490" i="7"/>
  <c r="B1491" i="7"/>
  <c r="B1492" i="7"/>
  <c r="B1493" i="7"/>
  <c r="B1494" i="7"/>
  <c r="B1495" i="7"/>
  <c r="B1496" i="7"/>
  <c r="B1497" i="7"/>
  <c r="B1498" i="7"/>
  <c r="B1499" i="7"/>
  <c r="B1500" i="7"/>
  <c r="B1501" i="7"/>
  <c r="B1502" i="7"/>
  <c r="B1503" i="7"/>
  <c r="B1504" i="7"/>
  <c r="B1505" i="7"/>
  <c r="B1506" i="7"/>
  <c r="B1507" i="7"/>
  <c r="B1508" i="7"/>
  <c r="B1509" i="7"/>
  <c r="B1510" i="7"/>
  <c r="B1511" i="7"/>
  <c r="B1512" i="7"/>
  <c r="B1513" i="7"/>
  <c r="B1514" i="7"/>
  <c r="B1515" i="7"/>
  <c r="B1516" i="7"/>
  <c r="B1517" i="7"/>
  <c r="B1518" i="7"/>
  <c r="B1519" i="7"/>
  <c r="B1520" i="7"/>
  <c r="B1521" i="7"/>
  <c r="B1522" i="7"/>
  <c r="B1523" i="7"/>
  <c r="B1524" i="7"/>
  <c r="B1525" i="7"/>
  <c r="B1526" i="7"/>
  <c r="B1527" i="7"/>
  <c r="B1528" i="7"/>
  <c r="B1529" i="7"/>
  <c r="B1530" i="7"/>
  <c r="B1531" i="7"/>
  <c r="B1532" i="7"/>
  <c r="B1533" i="7"/>
  <c r="B1534" i="7"/>
  <c r="B1535" i="7"/>
  <c r="B1536" i="7"/>
  <c r="B1537" i="7"/>
  <c r="B1538" i="7"/>
  <c r="B1539" i="7"/>
  <c r="B1540" i="7"/>
  <c r="B1541" i="7"/>
  <c r="B1542" i="7"/>
  <c r="B1543" i="7"/>
  <c r="B1544" i="7"/>
  <c r="B1545" i="7"/>
  <c r="B1546" i="7"/>
  <c r="B1547" i="7"/>
  <c r="B1548" i="7"/>
  <c r="B1549" i="7"/>
  <c r="B1550" i="7"/>
  <c r="B1551" i="7"/>
  <c r="B1552" i="7"/>
  <c r="B1553" i="7"/>
  <c r="B1554" i="7"/>
  <c r="B1555" i="7"/>
  <c r="B1556" i="7"/>
  <c r="B1557" i="7"/>
  <c r="B1558" i="7"/>
  <c r="B1559" i="7"/>
  <c r="B1560" i="7"/>
  <c r="B1561" i="7"/>
  <c r="B1562" i="7"/>
  <c r="B1563" i="7"/>
  <c r="B1564" i="7"/>
  <c r="B1565" i="7"/>
  <c r="B1566" i="7"/>
  <c r="B1567" i="7"/>
  <c r="B1568" i="7"/>
  <c r="B1569" i="7"/>
  <c r="B1570" i="7"/>
  <c r="B1571" i="7"/>
  <c r="B1572" i="7"/>
  <c r="B1573" i="7"/>
  <c r="B1574" i="7"/>
  <c r="B1575" i="7"/>
  <c r="B1576" i="7"/>
  <c r="B1577" i="7"/>
  <c r="B1578" i="7"/>
  <c r="B1579" i="7"/>
  <c r="B1580" i="7"/>
  <c r="B1581" i="7"/>
  <c r="B1582" i="7"/>
  <c r="B1583" i="7"/>
  <c r="B1584" i="7"/>
  <c r="B1585" i="7"/>
  <c r="B1586" i="7"/>
  <c r="B1587" i="7"/>
  <c r="B1588" i="7"/>
  <c r="B1589" i="7"/>
  <c r="B1590" i="7"/>
  <c r="B1591" i="7"/>
  <c r="B1592" i="7"/>
  <c r="B1593" i="7"/>
  <c r="B1594" i="7"/>
  <c r="B1595" i="7"/>
  <c r="B1596" i="7"/>
  <c r="B1597" i="7"/>
  <c r="B1598" i="7"/>
  <c r="B1599" i="7"/>
  <c r="B1600" i="7"/>
  <c r="B1601" i="7"/>
  <c r="B1602" i="7"/>
  <c r="B1603" i="7"/>
  <c r="B1604" i="7"/>
  <c r="B1605" i="7"/>
  <c r="B1606" i="7"/>
  <c r="B1607" i="7"/>
  <c r="B1608" i="7"/>
  <c r="B1609" i="7"/>
  <c r="B1610" i="7"/>
  <c r="B1611" i="7"/>
  <c r="B1612" i="7"/>
  <c r="B1613" i="7"/>
  <c r="B1614" i="7"/>
  <c r="B1615" i="7"/>
  <c r="B1616" i="7"/>
  <c r="B1617" i="7"/>
  <c r="B1618" i="7"/>
  <c r="B1619" i="7"/>
  <c r="B1620" i="7"/>
  <c r="B1621" i="7"/>
  <c r="B1622" i="7"/>
  <c r="B1623" i="7"/>
  <c r="B1624" i="7"/>
  <c r="B1625" i="7"/>
  <c r="B1626" i="7"/>
  <c r="B1627" i="7"/>
  <c r="B1628" i="7"/>
  <c r="B1629" i="7"/>
  <c r="B1630" i="7"/>
  <c r="B1631" i="7"/>
  <c r="B1632" i="7"/>
  <c r="B1633" i="7"/>
  <c r="B1634" i="7"/>
  <c r="B1635" i="7"/>
  <c r="B1636" i="7"/>
  <c r="B1637" i="7"/>
  <c r="B1638" i="7"/>
  <c r="B1639" i="7"/>
  <c r="B1640" i="7"/>
  <c r="B1641" i="7"/>
  <c r="B1642" i="7"/>
  <c r="B1643" i="7"/>
  <c r="B1644" i="7"/>
  <c r="B1645" i="7"/>
  <c r="B1646" i="7"/>
  <c r="B1647" i="7"/>
  <c r="B1648" i="7"/>
  <c r="B1649" i="7"/>
  <c r="B1650" i="7"/>
  <c r="B1651" i="7"/>
  <c r="B1652" i="7"/>
  <c r="B1653" i="7"/>
  <c r="B1654" i="7"/>
  <c r="B1655" i="7"/>
  <c r="B1656" i="7"/>
  <c r="B1657" i="7"/>
  <c r="B1658" i="7"/>
  <c r="B1659" i="7"/>
  <c r="B1660" i="7"/>
  <c r="B1661" i="7"/>
  <c r="B1662" i="7"/>
  <c r="B1663" i="7"/>
  <c r="B1664" i="7"/>
  <c r="B1665" i="7"/>
  <c r="B1666" i="7"/>
  <c r="B1667" i="7"/>
  <c r="B1668" i="7"/>
  <c r="B1669" i="7"/>
  <c r="B1670" i="7"/>
  <c r="B1671" i="7"/>
  <c r="B1672" i="7"/>
  <c r="B1673" i="7"/>
  <c r="B1674" i="7"/>
  <c r="B1675" i="7"/>
  <c r="B1676" i="7"/>
  <c r="B1677" i="7"/>
  <c r="B1678" i="7"/>
  <c r="B1679" i="7"/>
  <c r="B1680" i="7"/>
  <c r="B1681" i="7"/>
  <c r="B1682" i="7"/>
  <c r="B1683" i="7"/>
  <c r="B1684" i="7"/>
  <c r="B2" i="7"/>
  <c r="B1685" i="1"/>
  <c r="B1684" i="1"/>
  <c r="B1683" i="1"/>
  <c r="B1682" i="1"/>
  <c r="Y2468" i="1"/>
  <c r="B2" i="1"/>
  <c r="B3" i="1"/>
  <c r="B4" i="1"/>
  <c r="B5" i="1"/>
  <c r="B6" i="1"/>
  <c r="B7" i="1"/>
  <c r="B8" i="1"/>
  <c r="B9" i="1"/>
  <c r="B10" i="1"/>
  <c r="B11" i="1"/>
  <c r="B12" i="1"/>
  <c r="B13" i="1"/>
  <c r="B14" i="1"/>
  <c r="B15" i="1"/>
  <c r="B16" i="1"/>
  <c r="B17" i="1"/>
  <c r="B18" i="1"/>
  <c r="B19" i="1"/>
  <c r="B20" i="1"/>
  <c r="B21" i="1"/>
  <c r="B22" i="1"/>
  <c r="B23" i="1"/>
  <c r="B24" i="1"/>
  <c r="B25" i="1"/>
  <c r="B26" i="1"/>
  <c r="B27" i="1"/>
  <c r="B28" i="1"/>
  <c r="B29" i="1"/>
  <c r="B30" i="1"/>
  <c r="B31" i="1"/>
  <c r="B32" i="1"/>
  <c r="B33" i="1"/>
  <c r="B34" i="1"/>
  <c r="B35" i="1"/>
  <c r="B36" i="1"/>
  <c r="B37" i="1"/>
  <c r="B38" i="1"/>
  <c r="B39" i="1"/>
  <c r="B40" i="1"/>
  <c r="B41" i="1"/>
  <c r="B42" i="1"/>
  <c r="B43" i="1"/>
  <c r="B44" i="1"/>
  <c r="B45" i="1"/>
  <c r="B46" i="1"/>
  <c r="B47" i="1"/>
  <c r="B48" i="1"/>
  <c r="B49" i="1"/>
  <c r="B50" i="1"/>
  <c r="B51" i="1"/>
  <c r="B52" i="1"/>
  <c r="B53" i="1"/>
  <c r="B54" i="1"/>
  <c r="B55" i="1"/>
  <c r="B56" i="1"/>
  <c r="B57" i="1"/>
  <c r="B58" i="1"/>
  <c r="B59" i="1"/>
  <c r="B60" i="1"/>
  <c r="B61" i="1"/>
  <c r="B62" i="1"/>
  <c r="B63" i="1"/>
  <c r="B64" i="1"/>
  <c r="B65" i="1"/>
  <c r="B66" i="1"/>
  <c r="B67" i="1"/>
  <c r="B68" i="1"/>
  <c r="B69" i="1"/>
  <c r="B70" i="1"/>
  <c r="B71" i="1"/>
  <c r="B72" i="1"/>
  <c r="B73" i="1"/>
  <c r="B74" i="1"/>
  <c r="B75" i="1"/>
  <c r="B76" i="1"/>
  <c r="B77" i="1"/>
  <c r="B78" i="1"/>
  <c r="B79" i="1"/>
  <c r="B80" i="1"/>
  <c r="B81" i="1"/>
  <c r="B82" i="1"/>
  <c r="B83" i="1"/>
  <c r="B84" i="1"/>
  <c r="B85" i="1"/>
  <c r="B86" i="1"/>
  <c r="B87" i="1"/>
  <c r="B88" i="1"/>
  <c r="B89" i="1"/>
  <c r="B90" i="1"/>
  <c r="B91" i="1"/>
  <c r="B92" i="1"/>
  <c r="B93" i="1"/>
  <c r="B94" i="1"/>
  <c r="B95" i="1"/>
  <c r="B96" i="1"/>
  <c r="B97" i="1"/>
  <c r="B98" i="1"/>
  <c r="B99" i="1"/>
  <c r="B100" i="1"/>
  <c r="B101" i="1"/>
  <c r="B102" i="1"/>
  <c r="B103" i="1"/>
  <c r="B104" i="1"/>
  <c r="B105" i="1"/>
  <c r="B106" i="1"/>
  <c r="B107" i="1"/>
  <c r="B108" i="1"/>
  <c r="B109" i="1"/>
  <c r="B110" i="1"/>
  <c r="B111" i="1"/>
  <c r="B112" i="1"/>
  <c r="B113" i="1"/>
  <c r="B114" i="1"/>
  <c r="B115" i="1"/>
  <c r="B116" i="1"/>
  <c r="B117" i="1"/>
  <c r="B118" i="1"/>
  <c r="B119" i="1"/>
  <c r="B120" i="1"/>
  <c r="B121" i="1"/>
  <c r="B122" i="1"/>
  <c r="B123" i="1"/>
  <c r="B124" i="1"/>
  <c r="B125" i="1"/>
  <c r="B126" i="1"/>
  <c r="B127" i="1"/>
  <c r="B128" i="1"/>
  <c r="B129" i="1"/>
  <c r="B130" i="1"/>
  <c r="B131" i="1"/>
  <c r="B132" i="1"/>
  <c r="B133" i="1"/>
  <c r="B134" i="1"/>
  <c r="B135" i="1"/>
  <c r="B136" i="1"/>
  <c r="B137" i="1"/>
  <c r="B138" i="1"/>
  <c r="B139" i="1"/>
  <c r="B140" i="1"/>
  <c r="B141" i="1"/>
  <c r="B142" i="1"/>
  <c r="B143" i="1"/>
  <c r="B144" i="1"/>
  <c r="B145" i="1"/>
  <c r="B146" i="1"/>
  <c r="B147" i="1"/>
  <c r="B148" i="1"/>
  <c r="B149" i="1"/>
  <c r="B150" i="1"/>
  <c r="B151" i="1"/>
  <c r="B152" i="1"/>
  <c r="B153" i="1"/>
  <c r="B154" i="1"/>
  <c r="B155" i="1"/>
  <c r="B156" i="1"/>
  <c r="B157" i="1"/>
  <c r="B158" i="1"/>
  <c r="B159" i="1"/>
  <c r="B160" i="1"/>
  <c r="B161" i="1"/>
  <c r="B162" i="1"/>
  <c r="B163" i="1"/>
  <c r="B164" i="1"/>
  <c r="B165" i="1"/>
  <c r="B166" i="1"/>
  <c r="B167" i="1"/>
  <c r="B168" i="1"/>
  <c r="B169" i="1"/>
  <c r="B170" i="1"/>
  <c r="B171" i="1"/>
  <c r="B172" i="1"/>
  <c r="B173" i="1"/>
  <c r="B174" i="1"/>
  <c r="B175" i="1"/>
  <c r="B176" i="1"/>
  <c r="B177" i="1"/>
  <c r="B178" i="1"/>
  <c r="B179" i="1"/>
  <c r="B180" i="1"/>
  <c r="B181" i="1"/>
  <c r="B182" i="1"/>
  <c r="B183" i="1"/>
  <c r="B184" i="1"/>
  <c r="B185" i="1"/>
  <c r="B186" i="1"/>
  <c r="B187" i="1"/>
  <c r="B188" i="1"/>
  <c r="B189" i="1"/>
  <c r="B190" i="1"/>
  <c r="B191" i="1"/>
  <c r="B192" i="1"/>
  <c r="B193" i="1"/>
  <c r="B194" i="1"/>
  <c r="B195" i="1"/>
  <c r="B196" i="1"/>
  <c r="B197" i="1"/>
  <c r="B198" i="1"/>
  <c r="B199" i="1"/>
  <c r="B200" i="1"/>
  <c r="B201" i="1"/>
  <c r="B202" i="1"/>
  <c r="B203" i="1"/>
  <c r="B204" i="1"/>
  <c r="B205" i="1"/>
  <c r="B206" i="1"/>
  <c r="B207" i="1"/>
  <c r="B208" i="1"/>
  <c r="B209" i="1"/>
  <c r="B210" i="1"/>
  <c r="B211" i="1"/>
  <c r="B212" i="1"/>
  <c r="B213" i="1"/>
  <c r="B214" i="1"/>
  <c r="B215" i="1"/>
  <c r="B216" i="1"/>
  <c r="B217" i="1"/>
  <c r="B218" i="1"/>
  <c r="B219" i="1"/>
  <c r="B220" i="1"/>
  <c r="B221" i="1"/>
  <c r="B222" i="1"/>
  <c r="B223" i="1"/>
  <c r="B224" i="1"/>
  <c r="B225" i="1"/>
  <c r="B226" i="1"/>
  <c r="B227" i="1"/>
  <c r="B228" i="1"/>
  <c r="B229" i="1"/>
  <c r="B230" i="1"/>
  <c r="B231" i="1"/>
  <c r="B232" i="1"/>
  <c r="B233" i="1"/>
  <c r="B234" i="1"/>
  <c r="B235" i="1"/>
  <c r="B236" i="1"/>
  <c r="B237" i="1"/>
  <c r="B238" i="1"/>
  <c r="B239" i="1"/>
  <c r="B240" i="1"/>
  <c r="B241" i="1"/>
  <c r="B242" i="1"/>
  <c r="B243" i="1"/>
  <c r="B244" i="1"/>
  <c r="B245" i="1"/>
  <c r="B246" i="1"/>
  <c r="B247" i="1"/>
  <c r="B248" i="1"/>
  <c r="B249" i="1"/>
  <c r="B250" i="1"/>
  <c r="B251" i="1"/>
  <c r="B252" i="1"/>
  <c r="B253" i="1"/>
  <c r="B254" i="1"/>
  <c r="B255" i="1"/>
  <c r="B256" i="1"/>
  <c r="B257" i="1"/>
  <c r="B258" i="1"/>
  <c r="B259" i="1"/>
  <c r="B260" i="1"/>
  <c r="B261" i="1"/>
  <c r="B262" i="1"/>
  <c r="B263" i="1"/>
  <c r="B264" i="1"/>
  <c r="B265" i="1"/>
  <c r="B266" i="1"/>
  <c r="B267" i="1"/>
  <c r="B268" i="1"/>
  <c r="B269" i="1"/>
  <c r="B270" i="1"/>
  <c r="B271" i="1"/>
  <c r="B272" i="1"/>
  <c r="B273" i="1"/>
  <c r="B274" i="1"/>
  <c r="B275" i="1"/>
  <c r="B276" i="1"/>
  <c r="B277" i="1"/>
  <c r="B278" i="1"/>
  <c r="B279" i="1"/>
  <c r="B280" i="1"/>
  <c r="B281" i="1"/>
  <c r="B282" i="1"/>
  <c r="B283" i="1"/>
  <c r="B284" i="1"/>
  <c r="B285" i="1"/>
  <c r="B286" i="1"/>
  <c r="B287" i="1"/>
  <c r="B288" i="1"/>
  <c r="B289" i="1"/>
  <c r="B290" i="1"/>
  <c r="B291" i="1"/>
  <c r="B292" i="1"/>
  <c r="B293" i="1"/>
  <c r="B294" i="1"/>
  <c r="B295" i="1"/>
  <c r="B296" i="1"/>
  <c r="B297" i="1"/>
  <c r="B298" i="1"/>
  <c r="B299" i="1"/>
  <c r="B300" i="1"/>
  <c r="B301" i="1"/>
  <c r="B302" i="1"/>
  <c r="B303" i="1"/>
  <c r="B304" i="1"/>
  <c r="B305" i="1"/>
  <c r="B306" i="1"/>
  <c r="B307" i="1"/>
  <c r="B308" i="1"/>
  <c r="B309" i="1"/>
  <c r="B310" i="1"/>
  <c r="B311" i="1"/>
  <c r="B312" i="1"/>
  <c r="B313" i="1"/>
  <c r="B314" i="1"/>
  <c r="B315" i="1"/>
  <c r="B316" i="1"/>
  <c r="B317" i="1"/>
  <c r="B318" i="1"/>
  <c r="B319" i="1"/>
  <c r="B320" i="1"/>
  <c r="B321" i="1"/>
  <c r="B322" i="1"/>
  <c r="B323" i="1"/>
  <c r="B324" i="1"/>
  <c r="B325" i="1"/>
  <c r="B326" i="1"/>
  <c r="B327" i="1"/>
  <c r="B328" i="1"/>
  <c r="B329" i="1"/>
  <c r="B330" i="1"/>
  <c r="B331" i="1"/>
  <c r="B332" i="1"/>
  <c r="B333" i="1"/>
  <c r="B334" i="1"/>
  <c r="B335" i="1"/>
  <c r="B336" i="1"/>
  <c r="B337" i="1"/>
  <c r="B338" i="1"/>
  <c r="B339" i="1"/>
  <c r="B340" i="1"/>
  <c r="B341" i="1"/>
  <c r="B342" i="1"/>
  <c r="B343" i="1"/>
  <c r="B344" i="1"/>
  <c r="B345" i="1"/>
  <c r="B346" i="1"/>
  <c r="B347" i="1"/>
  <c r="B348" i="1"/>
  <c r="B349" i="1"/>
  <c r="B350" i="1"/>
  <c r="B351" i="1"/>
  <c r="B352" i="1"/>
  <c r="B353" i="1"/>
  <c r="B354" i="1"/>
  <c r="B355" i="1"/>
  <c r="B356" i="1"/>
  <c r="B357" i="1"/>
  <c r="B358" i="1"/>
  <c r="B359" i="1"/>
  <c r="B360" i="1"/>
  <c r="B361" i="1"/>
  <c r="B362" i="1"/>
  <c r="B363" i="1"/>
  <c r="B364" i="1"/>
  <c r="B365" i="1"/>
  <c r="B366" i="1"/>
  <c r="B367" i="1"/>
  <c r="B368" i="1"/>
  <c r="B369" i="1"/>
  <c r="B370" i="1"/>
  <c r="B371" i="1"/>
  <c r="B372" i="1"/>
  <c r="B373" i="1"/>
  <c r="B374" i="1"/>
  <c r="B375" i="1"/>
  <c r="B376" i="1"/>
  <c r="B377" i="1"/>
  <c r="B378" i="1"/>
  <c r="B379" i="1"/>
  <c r="B380" i="1"/>
  <c r="B381" i="1"/>
  <c r="B382" i="1"/>
  <c r="B383" i="1"/>
  <c r="B384" i="1"/>
  <c r="B385" i="1"/>
  <c r="B386" i="1"/>
  <c r="B387" i="1"/>
  <c r="B388" i="1"/>
  <c r="B389" i="1"/>
  <c r="B390" i="1"/>
  <c r="B391" i="1"/>
  <c r="B392" i="1"/>
  <c r="B393" i="1"/>
  <c r="B394" i="1"/>
  <c r="B395" i="1"/>
  <c r="B396" i="1"/>
  <c r="B397" i="1"/>
  <c r="B398" i="1"/>
  <c r="B399" i="1"/>
  <c r="B400" i="1"/>
  <c r="B401" i="1"/>
  <c r="B402" i="1"/>
  <c r="B403" i="1"/>
  <c r="B404" i="1"/>
  <c r="B405" i="1"/>
  <c r="B406" i="1"/>
  <c r="B407" i="1"/>
  <c r="B408" i="1"/>
  <c r="B409" i="1"/>
  <c r="B410" i="1"/>
  <c r="B411" i="1"/>
  <c r="B412" i="1"/>
  <c r="B413" i="1"/>
  <c r="B414" i="1"/>
  <c r="B415" i="1"/>
  <c r="B416" i="1"/>
  <c r="B417" i="1"/>
  <c r="B418" i="1"/>
  <c r="B419" i="1"/>
  <c r="B420" i="1"/>
  <c r="B421" i="1"/>
  <c r="B422" i="1"/>
  <c r="B423" i="1"/>
  <c r="B424" i="1"/>
  <c r="B425" i="1"/>
  <c r="B426" i="1"/>
  <c r="B427" i="1"/>
  <c r="B428" i="1"/>
  <c r="B429" i="1"/>
  <c r="B430" i="1"/>
  <c r="B431" i="1"/>
  <c r="B432" i="1"/>
  <c r="B433" i="1"/>
  <c r="B434" i="1"/>
  <c r="B435" i="1"/>
  <c r="B436" i="1"/>
  <c r="B437" i="1"/>
  <c r="B438" i="1"/>
  <c r="B439" i="1"/>
  <c r="B440" i="1"/>
  <c r="B441" i="1"/>
  <c r="B442" i="1"/>
  <c r="B443" i="1"/>
  <c r="B444" i="1"/>
  <c r="B445" i="1"/>
  <c r="B446" i="1"/>
  <c r="B447" i="1"/>
  <c r="B448" i="1"/>
  <c r="B449" i="1"/>
  <c r="B450" i="1"/>
  <c r="B451" i="1"/>
  <c r="B452" i="1"/>
  <c r="B453" i="1"/>
  <c r="B454" i="1"/>
  <c r="B455" i="1"/>
  <c r="B456" i="1"/>
  <c r="B457" i="1"/>
  <c r="B458" i="1"/>
  <c r="B459" i="1"/>
  <c r="B460" i="1"/>
  <c r="B461" i="1"/>
  <c r="B462" i="1"/>
  <c r="B463" i="1"/>
  <c r="B464" i="1"/>
  <c r="B465" i="1"/>
  <c r="B466" i="1"/>
  <c r="B467" i="1"/>
  <c r="B468" i="1"/>
  <c r="B469" i="1"/>
  <c r="B470" i="1"/>
  <c r="B471" i="1"/>
  <c r="B472" i="1"/>
  <c r="B473" i="1"/>
  <c r="B474" i="1"/>
  <c r="B475" i="1"/>
  <c r="B476" i="1"/>
  <c r="B477" i="1"/>
  <c r="B478" i="1"/>
  <c r="B479" i="1"/>
  <c r="B480" i="1"/>
  <c r="B481" i="1"/>
  <c r="B482" i="1"/>
  <c r="B483" i="1"/>
  <c r="B484" i="1"/>
  <c r="B485" i="1"/>
  <c r="B486" i="1"/>
  <c r="B487" i="1"/>
  <c r="B488" i="1"/>
  <c r="B489" i="1"/>
  <c r="B490" i="1"/>
  <c r="B491" i="1"/>
  <c r="B492" i="1"/>
  <c r="B493" i="1"/>
  <c r="B494" i="1"/>
  <c r="B495" i="1"/>
  <c r="B496" i="1"/>
  <c r="B497" i="1"/>
  <c r="B498" i="1"/>
  <c r="B499" i="1"/>
  <c r="B500" i="1"/>
  <c r="B501" i="1"/>
  <c r="B502" i="1"/>
  <c r="B503" i="1"/>
  <c r="B504" i="1"/>
  <c r="B505" i="1"/>
  <c r="B506" i="1"/>
  <c r="B507" i="1"/>
  <c r="B508" i="1"/>
  <c r="B509" i="1"/>
  <c r="B510" i="1"/>
  <c r="B511" i="1"/>
  <c r="B512" i="1"/>
  <c r="B513" i="1"/>
  <c r="B514" i="1"/>
  <c r="B515" i="1"/>
  <c r="B516" i="1"/>
  <c r="B517" i="1"/>
  <c r="B518" i="1"/>
  <c r="B519" i="1"/>
  <c r="B520" i="1"/>
  <c r="B521" i="1"/>
  <c r="B522" i="1"/>
  <c r="B523" i="1"/>
  <c r="B524" i="1"/>
  <c r="B525" i="1"/>
  <c r="B526" i="1"/>
  <c r="B527" i="1"/>
  <c r="B528" i="1"/>
  <c r="B529" i="1"/>
  <c r="B530" i="1"/>
  <c r="B531" i="1"/>
  <c r="B532" i="1"/>
  <c r="B533" i="1"/>
  <c r="B534" i="1"/>
  <c r="B535" i="1"/>
  <c r="B536" i="1"/>
  <c r="B537" i="1"/>
  <c r="B538" i="1"/>
  <c r="B539" i="1"/>
  <c r="B540" i="1"/>
  <c r="B541" i="1"/>
  <c r="B542" i="1"/>
  <c r="B543" i="1"/>
  <c r="B544" i="1"/>
  <c r="B545" i="1"/>
  <c r="B546" i="1"/>
  <c r="B547" i="1"/>
  <c r="B548" i="1"/>
  <c r="B549" i="1"/>
  <c r="B550" i="1"/>
  <c r="B551" i="1"/>
  <c r="B552" i="1"/>
  <c r="B553" i="1"/>
  <c r="B554" i="1"/>
  <c r="B555" i="1"/>
  <c r="B556" i="1"/>
  <c r="B557" i="1"/>
  <c r="B558" i="1"/>
  <c r="B559" i="1"/>
  <c r="B560" i="1"/>
  <c r="B561" i="1"/>
  <c r="B562" i="1"/>
  <c r="B563" i="1"/>
  <c r="B564" i="1"/>
  <c r="B565" i="1"/>
  <c r="B566" i="1"/>
  <c r="B567" i="1"/>
  <c r="B568" i="1"/>
  <c r="B569" i="1"/>
  <c r="B570" i="1"/>
  <c r="B571" i="1"/>
  <c r="B572" i="1"/>
  <c r="B573" i="1"/>
  <c r="B574" i="1"/>
  <c r="B575" i="1"/>
  <c r="B576" i="1"/>
  <c r="B577" i="1"/>
  <c r="B578" i="1"/>
  <c r="B579" i="1"/>
  <c r="B580" i="1"/>
  <c r="B581" i="1"/>
  <c r="B582" i="1"/>
  <c r="B583" i="1"/>
  <c r="B584" i="1"/>
  <c r="B585" i="1"/>
  <c r="B586" i="1"/>
  <c r="B587" i="1"/>
  <c r="B588" i="1"/>
  <c r="B589" i="1"/>
  <c r="B590" i="1"/>
  <c r="B591" i="1"/>
  <c r="B592" i="1"/>
  <c r="B593" i="1"/>
  <c r="B594" i="1"/>
  <c r="B595" i="1"/>
  <c r="B596" i="1"/>
  <c r="B597" i="1"/>
  <c r="B598" i="1"/>
  <c r="B599" i="1"/>
  <c r="B600" i="1"/>
  <c r="B601" i="1"/>
  <c r="B602" i="1"/>
  <c r="B603" i="1"/>
  <c r="B604" i="1"/>
  <c r="B605" i="1"/>
  <c r="B606" i="1"/>
  <c r="B607" i="1"/>
  <c r="B608" i="1"/>
  <c r="B609" i="1"/>
  <c r="B610" i="1"/>
  <c r="B611" i="1"/>
  <c r="B612" i="1"/>
  <c r="B613" i="1"/>
  <c r="B614" i="1"/>
  <c r="B615" i="1"/>
  <c r="B616" i="1"/>
  <c r="B617" i="1"/>
  <c r="B618" i="1"/>
  <c r="B619" i="1"/>
  <c r="B620" i="1"/>
  <c r="B621" i="1"/>
  <c r="B622" i="1"/>
  <c r="B623" i="1"/>
  <c r="B624" i="1"/>
  <c r="B625" i="1"/>
  <c r="B626" i="1"/>
  <c r="B627" i="1"/>
  <c r="B628" i="1"/>
  <c r="B629" i="1"/>
  <c r="B630" i="1"/>
  <c r="B631" i="1"/>
  <c r="B632" i="1"/>
  <c r="B633" i="1"/>
  <c r="B634" i="1"/>
  <c r="B635" i="1"/>
  <c r="B636" i="1"/>
  <c r="B637" i="1"/>
  <c r="B638" i="1"/>
  <c r="B639" i="1"/>
  <c r="B640" i="1"/>
  <c r="B641" i="1"/>
  <c r="B642" i="1"/>
  <c r="B643" i="1"/>
  <c r="B644" i="1"/>
  <c r="B645" i="1"/>
  <c r="B646" i="1"/>
  <c r="B647" i="1"/>
  <c r="B648" i="1"/>
  <c r="B649" i="1"/>
  <c r="B650" i="1"/>
  <c r="B651" i="1"/>
  <c r="B652" i="1"/>
  <c r="B653" i="1"/>
  <c r="B654" i="1"/>
  <c r="B655" i="1"/>
  <c r="B656" i="1"/>
  <c r="B657" i="1"/>
  <c r="B658" i="1"/>
  <c r="B659" i="1"/>
  <c r="B660" i="1"/>
  <c r="B661" i="1"/>
  <c r="B662" i="1"/>
  <c r="B663" i="1"/>
  <c r="B664" i="1"/>
  <c r="B665" i="1"/>
  <c r="B666" i="1"/>
  <c r="B667" i="1"/>
  <c r="B668" i="1"/>
  <c r="B669" i="1"/>
  <c r="B670" i="1"/>
  <c r="B671" i="1"/>
  <c r="B672" i="1"/>
  <c r="B673" i="1"/>
  <c r="B674" i="1"/>
  <c r="B675" i="1"/>
  <c r="B676" i="1"/>
  <c r="B677" i="1"/>
  <c r="B678" i="1"/>
  <c r="B679" i="1"/>
  <c r="B680" i="1"/>
  <c r="B681" i="1"/>
  <c r="B682" i="1"/>
  <c r="B683" i="1"/>
  <c r="B684" i="1"/>
  <c r="B685" i="1"/>
  <c r="B686" i="1"/>
  <c r="B687" i="1"/>
  <c r="B688" i="1"/>
  <c r="B689" i="1"/>
  <c r="B690" i="1"/>
  <c r="B691" i="1"/>
  <c r="B692" i="1"/>
  <c r="B693" i="1"/>
  <c r="B694" i="1"/>
  <c r="B695" i="1"/>
  <c r="B696" i="1"/>
  <c r="B697" i="1"/>
  <c r="B698" i="1"/>
  <c r="B699" i="1"/>
  <c r="B700" i="1"/>
  <c r="B701" i="1"/>
  <c r="B702" i="1"/>
  <c r="B703" i="1"/>
  <c r="B704" i="1"/>
  <c r="B705" i="1"/>
  <c r="B706" i="1"/>
  <c r="B707" i="1"/>
  <c r="B708" i="1"/>
  <c r="B709" i="1"/>
  <c r="B710" i="1"/>
  <c r="B711" i="1"/>
  <c r="B712" i="1"/>
  <c r="B713" i="1"/>
  <c r="B714" i="1"/>
  <c r="B715" i="1"/>
  <c r="B716" i="1"/>
  <c r="B717" i="1"/>
  <c r="B718" i="1"/>
  <c r="B719" i="1"/>
  <c r="B720" i="1"/>
  <c r="B721" i="1"/>
  <c r="B722" i="1"/>
  <c r="B723" i="1"/>
  <c r="B724" i="1"/>
  <c r="B725" i="1"/>
  <c r="B726" i="1"/>
  <c r="B727" i="1"/>
  <c r="B728" i="1"/>
  <c r="B729" i="1"/>
  <c r="B730" i="1"/>
  <c r="B731" i="1"/>
  <c r="B732" i="1"/>
  <c r="B733" i="1"/>
  <c r="B734" i="1"/>
  <c r="B735" i="1"/>
  <c r="B736" i="1"/>
  <c r="B737" i="1"/>
  <c r="B738" i="1"/>
  <c r="B739" i="1"/>
  <c r="B740" i="1"/>
  <c r="B741" i="1"/>
  <c r="B742" i="1"/>
  <c r="B743" i="1"/>
  <c r="B744" i="1"/>
  <c r="B745" i="1"/>
  <c r="B746" i="1"/>
  <c r="B747" i="1"/>
  <c r="B748" i="1"/>
  <c r="B749" i="1"/>
  <c r="B750" i="1"/>
  <c r="B751" i="1"/>
  <c r="B752" i="1"/>
  <c r="B753" i="1"/>
  <c r="B754" i="1"/>
  <c r="B755" i="1"/>
  <c r="B756" i="1"/>
  <c r="B757" i="1"/>
  <c r="B758" i="1"/>
  <c r="B759" i="1"/>
  <c r="B760" i="1"/>
  <c r="B761" i="1"/>
  <c r="B762" i="1"/>
  <c r="B763" i="1"/>
  <c r="B764" i="1"/>
  <c r="B765" i="1"/>
  <c r="B766" i="1"/>
  <c r="B767" i="1"/>
  <c r="B768" i="1"/>
  <c r="B769" i="1"/>
  <c r="B770" i="1"/>
  <c r="B771" i="1"/>
  <c r="B772" i="1"/>
  <c r="B773" i="1"/>
  <c r="B774" i="1"/>
  <c r="B775" i="1"/>
  <c r="B776" i="1"/>
  <c r="B777" i="1"/>
  <c r="B778" i="1"/>
  <c r="B779" i="1"/>
  <c r="B780" i="1"/>
  <c r="B781" i="1"/>
  <c r="B782" i="1"/>
  <c r="B783" i="1"/>
  <c r="B784" i="1"/>
  <c r="B785" i="1"/>
  <c r="B786" i="1"/>
  <c r="B787" i="1"/>
  <c r="B788" i="1"/>
  <c r="B789" i="1"/>
  <c r="B790" i="1"/>
  <c r="B791" i="1"/>
  <c r="B792" i="1"/>
  <c r="B793" i="1"/>
  <c r="B794" i="1"/>
  <c r="B795" i="1"/>
  <c r="B796" i="1"/>
  <c r="B797" i="1"/>
  <c r="B798" i="1"/>
  <c r="B799" i="1"/>
  <c r="B800" i="1"/>
  <c r="B801" i="1"/>
  <c r="B802" i="1"/>
  <c r="B803" i="1"/>
  <c r="B804" i="1"/>
  <c r="B805" i="1"/>
  <c r="B806" i="1"/>
  <c r="B807" i="1"/>
  <c r="B808" i="1"/>
  <c r="B809" i="1"/>
  <c r="B810" i="1"/>
  <c r="B811" i="1"/>
  <c r="B812" i="1"/>
  <c r="B813" i="1"/>
  <c r="B814" i="1"/>
  <c r="B815" i="1"/>
  <c r="B816" i="1"/>
  <c r="B817" i="1"/>
  <c r="B818" i="1"/>
  <c r="B819" i="1"/>
  <c r="B820" i="1"/>
  <c r="B821" i="1"/>
  <c r="B822" i="1"/>
  <c r="B823" i="1"/>
  <c r="B824" i="1"/>
  <c r="B825" i="1"/>
  <c r="B826" i="1"/>
  <c r="B827" i="1"/>
  <c r="B828" i="1"/>
  <c r="B829" i="1"/>
  <c r="B830" i="1"/>
  <c r="B831" i="1"/>
  <c r="B832" i="1"/>
  <c r="B833" i="1"/>
  <c r="B834" i="1"/>
  <c r="B835" i="1"/>
  <c r="B836" i="1"/>
  <c r="B837" i="1"/>
  <c r="B838" i="1"/>
  <c r="B839" i="1"/>
  <c r="B840" i="1"/>
  <c r="B841" i="1"/>
  <c r="B842" i="1"/>
  <c r="B843" i="1"/>
  <c r="B844" i="1"/>
  <c r="B845" i="1"/>
  <c r="B846" i="1"/>
  <c r="B847" i="1"/>
  <c r="B848" i="1"/>
  <c r="B849" i="1"/>
  <c r="B850" i="1"/>
  <c r="B851" i="1"/>
  <c r="B852" i="1"/>
  <c r="B853" i="1"/>
  <c r="B854" i="1"/>
  <c r="B855" i="1"/>
  <c r="B856" i="1"/>
  <c r="B857" i="1"/>
  <c r="B858" i="1"/>
  <c r="B859" i="1"/>
  <c r="B860" i="1"/>
  <c r="B861" i="1"/>
  <c r="B862" i="1"/>
  <c r="B863" i="1"/>
  <c r="B864" i="1"/>
  <c r="B865" i="1"/>
  <c r="B866" i="1"/>
  <c r="B867" i="1"/>
  <c r="B868" i="1"/>
  <c r="B869" i="1"/>
  <c r="B870" i="1"/>
  <c r="B871" i="1"/>
  <c r="B872" i="1"/>
  <c r="B873" i="1"/>
  <c r="B874" i="1"/>
  <c r="B875" i="1"/>
  <c r="B876" i="1"/>
  <c r="B877" i="1"/>
  <c r="B878" i="1"/>
  <c r="B879" i="1"/>
  <c r="B880" i="1"/>
  <c r="B881" i="1"/>
  <c r="B882" i="1"/>
  <c r="B883" i="1"/>
  <c r="B884" i="1"/>
  <c r="B885" i="1"/>
  <c r="B886" i="1"/>
  <c r="B887" i="1"/>
  <c r="B888" i="1"/>
  <c r="B889" i="1"/>
  <c r="B890" i="1"/>
  <c r="B891" i="1"/>
  <c r="B892" i="1"/>
  <c r="B893" i="1"/>
  <c r="B894" i="1"/>
  <c r="B895" i="1"/>
  <c r="B896" i="1"/>
  <c r="B897" i="1"/>
  <c r="B898" i="1"/>
  <c r="B899" i="1"/>
  <c r="B900" i="1"/>
  <c r="B901" i="1"/>
  <c r="B902" i="1"/>
  <c r="B903" i="1"/>
  <c r="B904" i="1"/>
  <c r="B905" i="1"/>
  <c r="B906" i="1"/>
  <c r="B907" i="1"/>
  <c r="B908" i="1"/>
  <c r="B909" i="1"/>
  <c r="B910" i="1"/>
  <c r="B911" i="1"/>
  <c r="B912" i="1"/>
  <c r="B913" i="1"/>
  <c r="B914" i="1"/>
  <c r="B915" i="1"/>
  <c r="B916" i="1"/>
  <c r="B917" i="1"/>
  <c r="B918" i="1"/>
  <c r="B919" i="1"/>
  <c r="B920" i="1"/>
  <c r="B921" i="1"/>
  <c r="B922" i="1"/>
  <c r="B923" i="1"/>
  <c r="B924" i="1"/>
  <c r="B925" i="1"/>
  <c r="B926" i="1"/>
  <c r="B927" i="1"/>
  <c r="B928" i="1"/>
  <c r="B929" i="1"/>
  <c r="B930" i="1"/>
  <c r="B931" i="1"/>
  <c r="B932" i="1"/>
  <c r="B933" i="1"/>
  <c r="B934" i="1"/>
  <c r="B935" i="1"/>
  <c r="B936" i="1"/>
  <c r="B937" i="1"/>
  <c r="B938" i="1"/>
  <c r="B939" i="1"/>
  <c r="B940" i="1"/>
  <c r="B941" i="1"/>
  <c r="B942" i="1"/>
  <c r="B943" i="1"/>
  <c r="B944" i="1"/>
  <c r="B945" i="1"/>
  <c r="B946" i="1"/>
  <c r="B947" i="1"/>
  <c r="B948" i="1"/>
  <c r="B949" i="1"/>
  <c r="B950" i="1"/>
  <c r="B951" i="1"/>
  <c r="B952" i="1"/>
  <c r="B953" i="1"/>
  <c r="B954" i="1"/>
  <c r="B955" i="1"/>
  <c r="B956" i="1"/>
  <c r="B957" i="1"/>
  <c r="B958" i="1"/>
  <c r="B959" i="1"/>
  <c r="B960" i="1"/>
  <c r="B961" i="1"/>
  <c r="B962" i="1"/>
  <c r="B963" i="1"/>
  <c r="B964" i="1"/>
  <c r="B965" i="1"/>
  <c r="B966" i="1"/>
  <c r="B967" i="1"/>
  <c r="B968" i="1"/>
  <c r="B969" i="1"/>
  <c r="B970" i="1"/>
  <c r="B971" i="1"/>
  <c r="B972" i="1"/>
  <c r="B973" i="1"/>
  <c r="B974" i="1"/>
  <c r="B975" i="1"/>
  <c r="B976" i="1"/>
  <c r="B977" i="1"/>
  <c r="B978" i="1"/>
  <c r="B979" i="1"/>
  <c r="B980" i="1"/>
  <c r="B981" i="1"/>
  <c r="B982" i="1"/>
  <c r="B983" i="1"/>
  <c r="B984" i="1"/>
  <c r="B985" i="1"/>
  <c r="B986" i="1"/>
  <c r="B987" i="1"/>
  <c r="B988" i="1"/>
  <c r="B989" i="1"/>
  <c r="B990" i="1"/>
  <c r="B991" i="1"/>
  <c r="B992" i="1"/>
  <c r="B993" i="1"/>
  <c r="B994" i="1"/>
  <c r="B995" i="1"/>
  <c r="B996" i="1"/>
  <c r="B997" i="1"/>
  <c r="B998" i="1"/>
  <c r="B999" i="1"/>
  <c r="B1000" i="1"/>
  <c r="B1001" i="1"/>
  <c r="B1002" i="1"/>
  <c r="B1003" i="1"/>
  <c r="B1004" i="1"/>
  <c r="B1005" i="1"/>
  <c r="B1006" i="1"/>
  <c r="B1007" i="1"/>
  <c r="B1008" i="1"/>
  <c r="B1009" i="1"/>
  <c r="B1010" i="1"/>
  <c r="B1011" i="1"/>
  <c r="B1012" i="1"/>
  <c r="B1013" i="1"/>
  <c r="B1014" i="1"/>
  <c r="B1015" i="1"/>
  <c r="B1016" i="1"/>
  <c r="B1017" i="1"/>
  <c r="B1018" i="1"/>
  <c r="B1019" i="1"/>
  <c r="B1020" i="1"/>
  <c r="B1021" i="1"/>
  <c r="B1022" i="1"/>
  <c r="B1023" i="1"/>
  <c r="B1024" i="1"/>
  <c r="B1025" i="1"/>
  <c r="B1026" i="1"/>
  <c r="B1027" i="1"/>
  <c r="B1028" i="1"/>
  <c r="B1029" i="1"/>
  <c r="B1030" i="1"/>
  <c r="B1031" i="1"/>
  <c r="B1032" i="1"/>
  <c r="B1033" i="1"/>
  <c r="B1034" i="1"/>
  <c r="B1035" i="1"/>
  <c r="B1036" i="1"/>
  <c r="B1037" i="1"/>
  <c r="B1038" i="1"/>
  <c r="B1039" i="1"/>
  <c r="B1040" i="1"/>
  <c r="B1041" i="1"/>
  <c r="B1042" i="1"/>
  <c r="B1043" i="1"/>
  <c r="B1044" i="1"/>
  <c r="B1045" i="1"/>
  <c r="B1046" i="1"/>
  <c r="B1047" i="1"/>
  <c r="B1048" i="1"/>
  <c r="B1049" i="1"/>
  <c r="B1050" i="1"/>
  <c r="B1051" i="1"/>
  <c r="B1052" i="1"/>
  <c r="B1053" i="1"/>
  <c r="B1054" i="1"/>
  <c r="B1055" i="1"/>
  <c r="B1056" i="1"/>
  <c r="B1057" i="1"/>
  <c r="B1058" i="1"/>
  <c r="B1059" i="1"/>
  <c r="B1060" i="1"/>
  <c r="B1061" i="1"/>
  <c r="B1062" i="1"/>
  <c r="B1063" i="1"/>
  <c r="B1064" i="1"/>
  <c r="B1065" i="1"/>
  <c r="B1066" i="1"/>
  <c r="B1067" i="1"/>
  <c r="B1068" i="1"/>
  <c r="B1069" i="1"/>
  <c r="B1070" i="1"/>
  <c r="B1071" i="1"/>
  <c r="B1072" i="1"/>
  <c r="B1073" i="1"/>
  <c r="B1074" i="1"/>
  <c r="B1075" i="1"/>
  <c r="B1076" i="1"/>
  <c r="B1077" i="1"/>
  <c r="B1078" i="1"/>
  <c r="B1079" i="1"/>
  <c r="B1080" i="1"/>
  <c r="B1081" i="1"/>
  <c r="B1082" i="1"/>
  <c r="B1083" i="1"/>
  <c r="B1084" i="1"/>
  <c r="B1085" i="1"/>
  <c r="B1086" i="1"/>
  <c r="B1087" i="1"/>
  <c r="B1088" i="1"/>
  <c r="B1089" i="1"/>
  <c r="B1090" i="1"/>
  <c r="B1091" i="1"/>
  <c r="B1092" i="1"/>
  <c r="B1093" i="1"/>
  <c r="B1094" i="1"/>
  <c r="B1095" i="1"/>
  <c r="B1096" i="1"/>
  <c r="B1097" i="1"/>
  <c r="B1098" i="1"/>
  <c r="B1099" i="1"/>
  <c r="B1100" i="1"/>
  <c r="B1101" i="1"/>
  <c r="B1102" i="1"/>
  <c r="B1103" i="1"/>
  <c r="B1104" i="1"/>
  <c r="B1105" i="1"/>
  <c r="B1106" i="1"/>
  <c r="B1107" i="1"/>
  <c r="B1108" i="1"/>
  <c r="B1109" i="1"/>
  <c r="B1110" i="1"/>
  <c r="B1111" i="1"/>
  <c r="B1112" i="1"/>
  <c r="B1113" i="1"/>
  <c r="B1114" i="1"/>
  <c r="B1115" i="1"/>
  <c r="B1116" i="1"/>
  <c r="B1117" i="1"/>
  <c r="B1118" i="1"/>
  <c r="B1119" i="1"/>
  <c r="B1120" i="1"/>
  <c r="B1121" i="1"/>
  <c r="B1122" i="1"/>
  <c r="B1123" i="1"/>
  <c r="B1124" i="1"/>
  <c r="B1125" i="1"/>
  <c r="B1126" i="1"/>
  <c r="B1127" i="1"/>
  <c r="B1128" i="1"/>
  <c r="B1129" i="1"/>
  <c r="B1130" i="1"/>
  <c r="B1131" i="1"/>
  <c r="B1132" i="1"/>
  <c r="B1133" i="1"/>
  <c r="B1134" i="1"/>
  <c r="B1135" i="1"/>
  <c r="B1136" i="1"/>
  <c r="B1137" i="1"/>
  <c r="B1138" i="1"/>
  <c r="B1139" i="1"/>
  <c r="B1140" i="1"/>
  <c r="B1141" i="1"/>
  <c r="B1142" i="1"/>
  <c r="B1143" i="1"/>
  <c r="B1144" i="1"/>
  <c r="B1145" i="1"/>
  <c r="B1146" i="1"/>
  <c r="B1147" i="1"/>
  <c r="B1148" i="1"/>
  <c r="B1149" i="1"/>
  <c r="B1150" i="1"/>
  <c r="B1151" i="1"/>
  <c r="B1152" i="1"/>
  <c r="B1153" i="1"/>
  <c r="B1154" i="1"/>
  <c r="B1155" i="1"/>
  <c r="B1156" i="1"/>
  <c r="B1157" i="1"/>
  <c r="B1158" i="1"/>
  <c r="B1159" i="1"/>
  <c r="B1160" i="1"/>
  <c r="B1161" i="1"/>
  <c r="B1162" i="1"/>
  <c r="B1163" i="1"/>
  <c r="B1164" i="1"/>
  <c r="B1165" i="1"/>
  <c r="B1166" i="1"/>
  <c r="B1167" i="1"/>
  <c r="B1168" i="1"/>
  <c r="B1169" i="1"/>
  <c r="B1170" i="1"/>
  <c r="B1171" i="1"/>
  <c r="B1172" i="1"/>
  <c r="B1173" i="1"/>
  <c r="B1174" i="1"/>
  <c r="B1175" i="1"/>
  <c r="B1176" i="1"/>
  <c r="B1177" i="1"/>
  <c r="B1178" i="1"/>
  <c r="B1179" i="1"/>
  <c r="B1180" i="1"/>
  <c r="B1181" i="1"/>
  <c r="B1182" i="1"/>
  <c r="B1183" i="1"/>
  <c r="B1184" i="1"/>
  <c r="B1185" i="1"/>
  <c r="B1186" i="1"/>
  <c r="B1187" i="1"/>
  <c r="B1188" i="1"/>
  <c r="B1189" i="1"/>
  <c r="B1190" i="1"/>
  <c r="B1191" i="1"/>
  <c r="B1192" i="1"/>
  <c r="B1193" i="1"/>
  <c r="B1194" i="1"/>
  <c r="B1195" i="1"/>
  <c r="B1196" i="1"/>
  <c r="B1197" i="1"/>
  <c r="B1198" i="1"/>
  <c r="B1199" i="1"/>
  <c r="B1200" i="1"/>
  <c r="B1201" i="1"/>
  <c r="B1202" i="1"/>
  <c r="B1203" i="1"/>
  <c r="B1204" i="1"/>
  <c r="B1205" i="1"/>
  <c r="B1206" i="1"/>
  <c r="B1207" i="1"/>
  <c r="B1208" i="1"/>
  <c r="B1209" i="1"/>
  <c r="B1210" i="1"/>
  <c r="B1211" i="1"/>
  <c r="B1212" i="1"/>
  <c r="B1213" i="1"/>
  <c r="B1214" i="1"/>
  <c r="B1215" i="1"/>
  <c r="B1216" i="1"/>
  <c r="B1217" i="1"/>
  <c r="B1218" i="1"/>
  <c r="B1219" i="1"/>
  <c r="B1220" i="1"/>
  <c r="B1221" i="1"/>
  <c r="B1222" i="1"/>
  <c r="B1223" i="1"/>
  <c r="B1224" i="1"/>
  <c r="B1225" i="1"/>
  <c r="B1226" i="1"/>
  <c r="B1227" i="1"/>
  <c r="B1228" i="1"/>
  <c r="B1229" i="1"/>
  <c r="B1230" i="1"/>
  <c r="B1231" i="1"/>
  <c r="B1232" i="1"/>
  <c r="B1233" i="1"/>
  <c r="B1234" i="1"/>
  <c r="B1235" i="1"/>
  <c r="B1236" i="1"/>
  <c r="B1237" i="1"/>
  <c r="B1238" i="1"/>
  <c r="B1239" i="1"/>
  <c r="B1240" i="1"/>
  <c r="B1241" i="1"/>
  <c r="B1242" i="1"/>
  <c r="B1243" i="1"/>
  <c r="B1244" i="1"/>
  <c r="B1245" i="1"/>
  <c r="B1246" i="1"/>
  <c r="B1247" i="1"/>
  <c r="B1248" i="1"/>
  <c r="B1249" i="1"/>
  <c r="B1250" i="1"/>
  <c r="B1251" i="1"/>
  <c r="B1252" i="1"/>
  <c r="B1253" i="1"/>
  <c r="B1254" i="1"/>
  <c r="B1255" i="1"/>
  <c r="B1256" i="1"/>
  <c r="B1257" i="1"/>
  <c r="B1258" i="1"/>
  <c r="B1259" i="1"/>
  <c r="B1260" i="1"/>
  <c r="B1261" i="1"/>
  <c r="B1262" i="1"/>
  <c r="B1263" i="1"/>
  <c r="B1264" i="1"/>
  <c r="B1265" i="1"/>
  <c r="B1266" i="1"/>
  <c r="B1267" i="1"/>
  <c r="B1268" i="1"/>
  <c r="B1269" i="1"/>
  <c r="B1270" i="1"/>
  <c r="B1271" i="1"/>
  <c r="B1272" i="1"/>
  <c r="B1273" i="1"/>
  <c r="B1274" i="1"/>
  <c r="B1275" i="1"/>
  <c r="B1276" i="1"/>
  <c r="B1277" i="1"/>
  <c r="B1278" i="1"/>
  <c r="B1279" i="1"/>
  <c r="B1280" i="1"/>
  <c r="B1281" i="1"/>
  <c r="B1282" i="1"/>
  <c r="B1283" i="1"/>
  <c r="B1284" i="1"/>
  <c r="B1285" i="1"/>
  <c r="B1286" i="1"/>
  <c r="B1287" i="1"/>
  <c r="B1288" i="1"/>
  <c r="B1289" i="1"/>
  <c r="B1290" i="1"/>
  <c r="B1291" i="1"/>
  <c r="B1292" i="1"/>
  <c r="B1293" i="1"/>
  <c r="B1294" i="1"/>
  <c r="B1295" i="1"/>
  <c r="B1296" i="1"/>
  <c r="B1297" i="1"/>
  <c r="B1298" i="1"/>
  <c r="B1299" i="1"/>
  <c r="B1300" i="1"/>
  <c r="B1301" i="1"/>
  <c r="B1302" i="1"/>
  <c r="B1303" i="1"/>
  <c r="B1304" i="1"/>
  <c r="B1305" i="1"/>
  <c r="B1306" i="1"/>
  <c r="B1307" i="1"/>
  <c r="B1308" i="1"/>
  <c r="B1309" i="1"/>
  <c r="B1310" i="1"/>
  <c r="B1311" i="1"/>
  <c r="B1312" i="1"/>
  <c r="B1313" i="1"/>
  <c r="B1314" i="1"/>
  <c r="B1315" i="1"/>
  <c r="B1316" i="1"/>
  <c r="B1317" i="1"/>
  <c r="B1318" i="1"/>
  <c r="B1319" i="1"/>
  <c r="B1320" i="1"/>
  <c r="B1321" i="1"/>
  <c r="B1322" i="1"/>
  <c r="B1323" i="1"/>
  <c r="B1324" i="1"/>
  <c r="B1325" i="1"/>
  <c r="B1326" i="1"/>
  <c r="B1327" i="1"/>
  <c r="B1328" i="1"/>
  <c r="B1329" i="1"/>
  <c r="B1330" i="1"/>
  <c r="B1331" i="1"/>
  <c r="B1332" i="1"/>
  <c r="B1333" i="1"/>
  <c r="B1334" i="1"/>
  <c r="B1681" i="1"/>
  <c r="B1680" i="1"/>
  <c r="B1679" i="1"/>
  <c r="B1678" i="1"/>
  <c r="B1677" i="1"/>
  <c r="B1676" i="1"/>
  <c r="B1335" i="1"/>
  <c r="B1336" i="1"/>
  <c r="B1337" i="1"/>
  <c r="B1338" i="1"/>
  <c r="B1339" i="1"/>
  <c r="B1340" i="1"/>
  <c r="B1341" i="1"/>
  <c r="B1342" i="1"/>
  <c r="B1343" i="1"/>
  <c r="B1344" i="1"/>
  <c r="B1345" i="1"/>
  <c r="B1346" i="1"/>
  <c r="B1347" i="1"/>
  <c r="B1348" i="1"/>
  <c r="B1349" i="1"/>
  <c r="B1350" i="1"/>
  <c r="B1351" i="1"/>
  <c r="B1352" i="1"/>
  <c r="B1353" i="1"/>
  <c r="B1354" i="1"/>
  <c r="B1355" i="1"/>
  <c r="B1356" i="1"/>
  <c r="B1357" i="1"/>
  <c r="B1358" i="1"/>
  <c r="B1359" i="1"/>
  <c r="B1360" i="1"/>
  <c r="B1361" i="1"/>
  <c r="B1362" i="1"/>
  <c r="B1363" i="1"/>
  <c r="B1364" i="1"/>
  <c r="B1365" i="1"/>
  <c r="B1366" i="1"/>
  <c r="B1367" i="1"/>
  <c r="B1368" i="1"/>
  <c r="B1369" i="1"/>
  <c r="B1370" i="1"/>
  <c r="B1371" i="1"/>
  <c r="B1372" i="1"/>
  <c r="B1373" i="1"/>
  <c r="B1374" i="1"/>
  <c r="B1375" i="1"/>
  <c r="B1376" i="1"/>
  <c r="B1377" i="1"/>
  <c r="B1378" i="1"/>
  <c r="B1379" i="1"/>
  <c r="B1380" i="1"/>
  <c r="B1381" i="1"/>
  <c r="B1382" i="1"/>
  <c r="B1383" i="1"/>
  <c r="B1384" i="1"/>
  <c r="B1385" i="1"/>
  <c r="B1386" i="1"/>
  <c r="B1387" i="1"/>
  <c r="B1388" i="1"/>
  <c r="B1389" i="1"/>
  <c r="B1390" i="1"/>
  <c r="B1391" i="1"/>
  <c r="B1392" i="1"/>
  <c r="B1393" i="1"/>
  <c r="B1394" i="1"/>
  <c r="B1395" i="1"/>
  <c r="B1396" i="1"/>
  <c r="B1397" i="1"/>
  <c r="B1398" i="1"/>
  <c r="B1399" i="1"/>
  <c r="B1400" i="1"/>
  <c r="B1401" i="1"/>
  <c r="B1402" i="1"/>
  <c r="B1403" i="1"/>
  <c r="B1404" i="1"/>
  <c r="B1405" i="1"/>
  <c r="B1406" i="1"/>
  <c r="B1407" i="1"/>
  <c r="B1408" i="1"/>
  <c r="B1409" i="1"/>
  <c r="B1410" i="1"/>
  <c r="B1411" i="1"/>
  <c r="B1412" i="1"/>
  <c r="B1413" i="1"/>
  <c r="B1414" i="1"/>
  <c r="B1415" i="1"/>
  <c r="B1416" i="1"/>
  <c r="B1417" i="1"/>
  <c r="B1418" i="1"/>
  <c r="B1419" i="1"/>
  <c r="B1420" i="1"/>
  <c r="B1421" i="1"/>
  <c r="B1422" i="1"/>
  <c r="B1423" i="1"/>
  <c r="B1424" i="1"/>
  <c r="B1425" i="1"/>
  <c r="B1426" i="1"/>
  <c r="B1427" i="1"/>
  <c r="B1428" i="1"/>
  <c r="B1429" i="1"/>
  <c r="B1430" i="1"/>
  <c r="B1431" i="1"/>
  <c r="B1432" i="1"/>
  <c r="B1433" i="1"/>
  <c r="B1434" i="1"/>
  <c r="B1435" i="1"/>
  <c r="B1436" i="1"/>
  <c r="B1437" i="1"/>
  <c r="B1438" i="1"/>
  <c r="B1439" i="1"/>
  <c r="B1440" i="1"/>
  <c r="B1441" i="1"/>
  <c r="B1442" i="1"/>
  <c r="B1443" i="1"/>
  <c r="B1444" i="1"/>
  <c r="B1445" i="1"/>
  <c r="B1446" i="1"/>
  <c r="B1447" i="1"/>
  <c r="B1448" i="1"/>
  <c r="B1449" i="1"/>
  <c r="B1450" i="1"/>
  <c r="B1451" i="1"/>
  <c r="B1452" i="1"/>
  <c r="B1453" i="1"/>
  <c r="B1454" i="1"/>
  <c r="B1455" i="1"/>
  <c r="B1456" i="1"/>
  <c r="B1457" i="1"/>
  <c r="B1458" i="1"/>
  <c r="B1459" i="1"/>
  <c r="B1460" i="1"/>
  <c r="B1461" i="1"/>
  <c r="B1462" i="1"/>
  <c r="B1463" i="1"/>
  <c r="B1464" i="1"/>
  <c r="B1465" i="1"/>
  <c r="B1466" i="1"/>
  <c r="B1467" i="1"/>
  <c r="B1468" i="1"/>
  <c r="B1469" i="1"/>
  <c r="B1470" i="1"/>
  <c r="B1471" i="1"/>
  <c r="B1472" i="1"/>
  <c r="B1473" i="1"/>
  <c r="B1474" i="1"/>
  <c r="B1475" i="1"/>
  <c r="B1476" i="1"/>
  <c r="B1477" i="1"/>
  <c r="B1478" i="1"/>
  <c r="B1479" i="1"/>
  <c r="B1480" i="1"/>
  <c r="B1481" i="1"/>
  <c r="B1482" i="1"/>
  <c r="B1483" i="1"/>
  <c r="B1484" i="1"/>
  <c r="B1485" i="1"/>
  <c r="B1486" i="1"/>
  <c r="B1487" i="1"/>
  <c r="B1488" i="1"/>
  <c r="B1489" i="1"/>
  <c r="B1490" i="1"/>
  <c r="B1491" i="1"/>
  <c r="B1492" i="1"/>
  <c r="B1493" i="1"/>
  <c r="B1494" i="1"/>
  <c r="B1495" i="1"/>
  <c r="B1496" i="1"/>
  <c r="B1497" i="1"/>
  <c r="B1498" i="1"/>
  <c r="B1499" i="1"/>
  <c r="B1500" i="1"/>
  <c r="B1501" i="1"/>
  <c r="B1502" i="1"/>
  <c r="B1503" i="1"/>
  <c r="B1504" i="1"/>
  <c r="B1505" i="1"/>
  <c r="B1506" i="1"/>
  <c r="B1507" i="1"/>
  <c r="B1508" i="1"/>
  <c r="B1509" i="1"/>
  <c r="B1510" i="1"/>
  <c r="B1511" i="1"/>
  <c r="B1512" i="1"/>
  <c r="B1513" i="1"/>
  <c r="B1514" i="1"/>
  <c r="B1515" i="1"/>
  <c r="B1516" i="1"/>
  <c r="B1517" i="1"/>
  <c r="B1518" i="1"/>
  <c r="B1519" i="1"/>
  <c r="B1520" i="1"/>
  <c r="B1521" i="1"/>
  <c r="B1522" i="1"/>
  <c r="B1523" i="1"/>
  <c r="B1524" i="1"/>
  <c r="B1525" i="1"/>
  <c r="B1526" i="1"/>
  <c r="B1527" i="1"/>
  <c r="B1528" i="1"/>
  <c r="B1529" i="1"/>
  <c r="B1530" i="1"/>
  <c r="B1531" i="1"/>
  <c r="B1532" i="1"/>
  <c r="B1533" i="1"/>
  <c r="B1534" i="1"/>
  <c r="B1535" i="1"/>
  <c r="B1536" i="1"/>
  <c r="B1537" i="1"/>
  <c r="B1538" i="1"/>
  <c r="B1539" i="1"/>
  <c r="B1540" i="1"/>
  <c r="B1541" i="1"/>
  <c r="B1542" i="1"/>
  <c r="B1543" i="1"/>
  <c r="B1544" i="1"/>
  <c r="B1545" i="1"/>
  <c r="B1546" i="1"/>
  <c r="B1547" i="1"/>
  <c r="B1548" i="1"/>
  <c r="B1549" i="1"/>
  <c r="B1550" i="1"/>
  <c r="B1551" i="1"/>
  <c r="B1552" i="1"/>
  <c r="B1553" i="1"/>
  <c r="B1554" i="1"/>
  <c r="B1555" i="1"/>
  <c r="B1556" i="1"/>
  <c r="B1557" i="1"/>
  <c r="B1558" i="1"/>
  <c r="B1559" i="1"/>
  <c r="B1560" i="1"/>
  <c r="B1561" i="1"/>
  <c r="B1562" i="1"/>
  <c r="B1563" i="1"/>
  <c r="B1564" i="1"/>
  <c r="B1565" i="1"/>
  <c r="B1566" i="1"/>
  <c r="B1567" i="1"/>
  <c r="B1568" i="1"/>
  <c r="B1569" i="1"/>
  <c r="B1570" i="1"/>
  <c r="B1571" i="1"/>
  <c r="B1572" i="1"/>
  <c r="B1573" i="1"/>
  <c r="B1574" i="1"/>
  <c r="B1575" i="1"/>
  <c r="B1576" i="1"/>
  <c r="B1577" i="1"/>
  <c r="B1578" i="1"/>
  <c r="B1579" i="1"/>
  <c r="B1580" i="1"/>
  <c r="B1581" i="1"/>
  <c r="B1582" i="1"/>
  <c r="B1583" i="1"/>
  <c r="B1584" i="1"/>
  <c r="B1585" i="1"/>
  <c r="B1586" i="1"/>
  <c r="B1587" i="1"/>
  <c r="B1588" i="1"/>
  <c r="B1589" i="1"/>
  <c r="B1590" i="1"/>
  <c r="B1591" i="1"/>
  <c r="B1592" i="1"/>
  <c r="B1593" i="1"/>
  <c r="B1594" i="1"/>
  <c r="B1595" i="1"/>
  <c r="B1596" i="1"/>
  <c r="B1597" i="1"/>
  <c r="B1598" i="1"/>
  <c r="B1599" i="1"/>
  <c r="B1600" i="1"/>
  <c r="B1601" i="1"/>
  <c r="B1602" i="1"/>
  <c r="B1603" i="1"/>
  <c r="B1604" i="1"/>
  <c r="B1605" i="1"/>
  <c r="B1606" i="1"/>
  <c r="B1607" i="1"/>
  <c r="B1608" i="1"/>
  <c r="B1609" i="1"/>
  <c r="B1610" i="1"/>
  <c r="B1611" i="1"/>
  <c r="B1612" i="1"/>
  <c r="B1613" i="1"/>
  <c r="B1614" i="1"/>
  <c r="B1615" i="1"/>
  <c r="B1616" i="1"/>
  <c r="B1617" i="1"/>
  <c r="B1618" i="1"/>
  <c r="B1619" i="1"/>
  <c r="B1620" i="1"/>
  <c r="B1621" i="1"/>
  <c r="B1622" i="1"/>
  <c r="B1623" i="1"/>
  <c r="B1624" i="1"/>
  <c r="B1625" i="1"/>
  <c r="B1626" i="1"/>
  <c r="B1627" i="1"/>
  <c r="B1628" i="1"/>
  <c r="B1629" i="1"/>
  <c r="B1630" i="1"/>
  <c r="B1631" i="1"/>
  <c r="B1632" i="1"/>
  <c r="B1633" i="1"/>
  <c r="B1634" i="1"/>
  <c r="B1635" i="1"/>
  <c r="B1636" i="1"/>
  <c r="B1637" i="1"/>
  <c r="B1638" i="1"/>
  <c r="B1639" i="1"/>
  <c r="B1640" i="1"/>
  <c r="B1641" i="1"/>
  <c r="B1642" i="1"/>
  <c r="B1643" i="1"/>
  <c r="B1644" i="1"/>
  <c r="B1645" i="1"/>
  <c r="B1646" i="1"/>
  <c r="B1647" i="1"/>
  <c r="B1648" i="1"/>
  <c r="B1649" i="1"/>
  <c r="B1650" i="1"/>
  <c r="B1651" i="1"/>
  <c r="B1652" i="1"/>
  <c r="B1653" i="1"/>
  <c r="B1654" i="1"/>
  <c r="B1655" i="1"/>
  <c r="B1656" i="1"/>
  <c r="B1657" i="1"/>
  <c r="B1658" i="1"/>
  <c r="B1659" i="1"/>
  <c r="B1660" i="1"/>
  <c r="B1661" i="1"/>
  <c r="B1662" i="1"/>
  <c r="B1663" i="1"/>
  <c r="B1664" i="1"/>
  <c r="B1665" i="1"/>
  <c r="B1666" i="1"/>
  <c r="B1667" i="1"/>
  <c r="B1668" i="1"/>
  <c r="B1669" i="1"/>
  <c r="B1670" i="1"/>
  <c r="B1671" i="1"/>
  <c r="B1672" i="1"/>
  <c r="B1673" i="1"/>
  <c r="B1674" i="1"/>
  <c r="B1675" i="1"/>
  <c r="AE3" i="3"/>
  <c r="AE4" i="3"/>
  <c r="AE5" i="3"/>
  <c r="AE6" i="3"/>
  <c r="AE7" i="3"/>
  <c r="AE8" i="3"/>
  <c r="AE9" i="3"/>
  <c r="AE10" i="3"/>
  <c r="AE11" i="3"/>
  <c r="AE12" i="3"/>
  <c r="AE13" i="3"/>
  <c r="AE14" i="3"/>
  <c r="AE15" i="3"/>
  <c r="AE16" i="3"/>
  <c r="AE17" i="3"/>
  <c r="D40" i="3" s="1"/>
  <c r="AE18" i="3"/>
  <c r="D41" i="3"/>
  <c r="AE19" i="3"/>
  <c r="AE20" i="3"/>
  <c r="E21" i="3"/>
  <c r="F21" i="3"/>
  <c r="G21" i="3"/>
  <c r="H21" i="3"/>
  <c r="I21" i="3"/>
  <c r="J21" i="3"/>
  <c r="K21" i="3"/>
  <c r="L21" i="3"/>
  <c r="R29" i="3" s="1"/>
  <c r="M21" i="3"/>
  <c r="N21" i="3"/>
  <c r="O21" i="3"/>
  <c r="P21" i="3"/>
  <c r="Q21" i="3"/>
  <c r="R21" i="3"/>
  <c r="S21" i="3"/>
  <c r="Y29" i="3" s="1"/>
  <c r="T21" i="3"/>
  <c r="U21" i="3"/>
  <c r="V21" i="3"/>
  <c r="W21" i="3"/>
  <c r="X21" i="3"/>
  <c r="Y21" i="3"/>
  <c r="Z21" i="3"/>
  <c r="AA21" i="3"/>
  <c r="AB21" i="3"/>
  <c r="AC21" i="3"/>
  <c r="AD21" i="3"/>
  <c r="E22" i="3"/>
  <c r="F22" i="3"/>
  <c r="G22" i="3"/>
  <c r="H22" i="3"/>
  <c r="I22" i="3"/>
  <c r="J22" i="3"/>
  <c r="K22" i="3"/>
  <c r="L22" i="3"/>
  <c r="M22" i="3"/>
  <c r="N22" i="3"/>
  <c r="O22" i="3"/>
  <c r="P22" i="3"/>
  <c r="Q22" i="3"/>
  <c r="R22" i="3"/>
  <c r="S22" i="3"/>
  <c r="T22" i="3"/>
  <c r="U22" i="3"/>
  <c r="V22" i="3"/>
  <c r="W22" i="3"/>
  <c r="X22" i="3"/>
  <c r="Y22" i="3"/>
  <c r="Z22" i="3"/>
  <c r="AA22" i="3"/>
  <c r="AB22" i="3"/>
  <c r="AC22" i="3"/>
  <c r="AD22" i="3"/>
  <c r="E23" i="3"/>
  <c r="F23" i="3"/>
  <c r="G23" i="3"/>
  <c r="H23" i="3"/>
  <c r="I23" i="3"/>
  <c r="J23" i="3"/>
  <c r="K23" i="3"/>
  <c r="L23" i="3"/>
  <c r="M23" i="3"/>
  <c r="N23" i="3"/>
  <c r="O23" i="3"/>
  <c r="P23" i="3"/>
  <c r="Q23" i="3"/>
  <c r="R23" i="3"/>
  <c r="S23" i="3"/>
  <c r="T23" i="3"/>
  <c r="U23" i="3"/>
  <c r="V23" i="3"/>
  <c r="W23" i="3"/>
  <c r="X23" i="3"/>
  <c r="Y23" i="3"/>
  <c r="Z23" i="3"/>
  <c r="AA23" i="3"/>
  <c r="AB23" i="3"/>
  <c r="AC23" i="3"/>
  <c r="AD23" i="3"/>
  <c r="E24" i="3"/>
  <c r="F24" i="3"/>
  <c r="G24" i="3"/>
  <c r="H24" i="3"/>
  <c r="I24" i="3"/>
  <c r="J24" i="3"/>
  <c r="K24" i="3"/>
  <c r="L24" i="3"/>
  <c r="M24" i="3"/>
  <c r="N24" i="3"/>
  <c r="O24" i="3"/>
  <c r="P24" i="3"/>
  <c r="Q24" i="3"/>
  <c r="R24" i="3"/>
  <c r="S24" i="3"/>
  <c r="T24" i="3"/>
  <c r="U24" i="3"/>
  <c r="V24" i="3"/>
  <c r="W24" i="3"/>
  <c r="X24" i="3"/>
  <c r="Y24" i="3"/>
  <c r="Z24" i="3"/>
  <c r="AA24" i="3"/>
  <c r="AB24" i="3"/>
  <c r="AC24" i="3"/>
  <c r="AD24" i="3"/>
  <c r="E25" i="3"/>
  <c r="F25" i="3"/>
  <c r="G25" i="3"/>
  <c r="H25" i="3"/>
  <c r="I25" i="3"/>
  <c r="J25" i="3"/>
  <c r="K25" i="3"/>
  <c r="L25" i="3"/>
  <c r="M25" i="3"/>
  <c r="N25" i="3"/>
  <c r="O25" i="3"/>
  <c r="P25" i="3"/>
  <c r="Q25" i="3"/>
  <c r="R25" i="3"/>
  <c r="S25" i="3"/>
  <c r="T25" i="3"/>
  <c r="U25" i="3"/>
  <c r="V25" i="3"/>
  <c r="W25" i="3"/>
  <c r="X25" i="3"/>
  <c r="Y25" i="3"/>
  <c r="Z25" i="3"/>
  <c r="AA25" i="3"/>
  <c r="AB25" i="3"/>
  <c r="AC25" i="3"/>
  <c r="AD25" i="3"/>
  <c r="E26" i="3"/>
  <c r="F26" i="3"/>
  <c r="G26" i="3"/>
  <c r="H26" i="3"/>
  <c r="I26" i="3"/>
  <c r="J26" i="3"/>
  <c r="K26" i="3"/>
  <c r="L26" i="3"/>
  <c r="M26" i="3"/>
  <c r="N26" i="3"/>
  <c r="O26" i="3"/>
  <c r="P26" i="3"/>
  <c r="Q26" i="3"/>
  <c r="R26" i="3"/>
  <c r="S26" i="3"/>
  <c r="T26" i="3"/>
  <c r="U26" i="3"/>
  <c r="V26" i="3"/>
  <c r="W26" i="3"/>
  <c r="X26" i="3"/>
  <c r="Y26" i="3"/>
  <c r="Z26" i="3"/>
  <c r="AA26" i="3"/>
  <c r="AB26" i="3"/>
  <c r="AC26" i="3"/>
  <c r="AD26" i="3"/>
  <c r="E27" i="3"/>
  <c r="F27" i="3"/>
  <c r="G27" i="3"/>
  <c r="H27" i="3"/>
  <c r="I27" i="3"/>
  <c r="J27" i="3"/>
  <c r="K27" i="3"/>
  <c r="L27" i="3"/>
  <c r="M27" i="3"/>
  <c r="N27" i="3"/>
  <c r="O27" i="3"/>
  <c r="P27" i="3"/>
  <c r="Q27" i="3"/>
  <c r="R27" i="3"/>
  <c r="S27" i="3"/>
  <c r="T27" i="3"/>
  <c r="U27" i="3"/>
  <c r="V27" i="3"/>
  <c r="W27" i="3"/>
  <c r="X27" i="3"/>
  <c r="Y27" i="3"/>
  <c r="Z27" i="3"/>
  <c r="AA27" i="3"/>
  <c r="AB27" i="3"/>
  <c r="AC27" i="3"/>
  <c r="AD27" i="3"/>
  <c r="E28" i="3"/>
  <c r="F28" i="3"/>
  <c r="G28" i="3"/>
  <c r="H28" i="3"/>
  <c r="I28" i="3"/>
  <c r="J28" i="3"/>
  <c r="K28" i="3"/>
  <c r="L28" i="3"/>
  <c r="M28" i="3"/>
  <c r="N28" i="3"/>
  <c r="O28" i="3"/>
  <c r="P28" i="3"/>
  <c r="Q28" i="3"/>
  <c r="R28" i="3"/>
  <c r="S28" i="3"/>
  <c r="T28" i="3"/>
  <c r="U28" i="3"/>
  <c r="V28" i="3"/>
  <c r="W28" i="3"/>
  <c r="X28" i="3"/>
  <c r="Y28" i="3"/>
  <c r="Z28" i="3"/>
  <c r="AA28" i="3"/>
  <c r="AB28" i="3"/>
  <c r="AC28" i="3"/>
  <c r="AD28" i="3"/>
  <c r="D30" i="3"/>
  <c r="D31" i="3"/>
  <c r="D33" i="3"/>
  <c r="D34" i="3"/>
  <c r="D35" i="3"/>
  <c r="D36" i="3"/>
  <c r="D37" i="3"/>
  <c r="D38" i="3"/>
  <c r="D39" i="3"/>
  <c r="D42" i="3"/>
  <c r="D43" i="3"/>
  <c r="B2" i="4"/>
  <c r="B4" i="4"/>
  <c r="C2" i="4" s="1"/>
  <c r="C3" i="4" s="1"/>
  <c r="C4" i="4" s="1"/>
  <c r="C5" i="4" s="1"/>
  <c r="C6" i="4" s="1"/>
  <c r="C7" i="4" s="1"/>
  <c r="C8" i="4" s="1"/>
  <c r="E14" i="4"/>
  <c r="E15" i="4"/>
  <c r="E16" i="4"/>
  <c r="P169" i="6"/>
  <c r="P170" i="6"/>
  <c r="P171" i="6"/>
  <c r="L1737" i="1"/>
  <c r="M21" i="1"/>
  <c r="AL1646" i="1"/>
  <c r="AL1636" i="1"/>
  <c r="AK1620" i="1"/>
  <c r="AL1560" i="1"/>
  <c r="AK1172" i="1"/>
  <c r="AK1008" i="1"/>
  <c r="L1728" i="1"/>
  <c r="K1728" i="1" s="1"/>
  <c r="I1737" i="1"/>
  <c r="AL1749" i="1"/>
  <c r="AK1789" i="1"/>
  <c r="AK1790" i="1"/>
  <c r="AL1765" i="1"/>
  <c r="AL1767" i="1"/>
  <c r="AL1768" i="1"/>
  <c r="AL1772" i="1"/>
  <c r="AL1790" i="1"/>
  <c r="AK1787" i="1"/>
  <c r="AK1785" i="1"/>
  <c r="AL1783" i="1"/>
  <c r="AK1783" i="1"/>
  <c r="AK1779" i="1"/>
  <c r="I1793" i="1"/>
  <c r="AL1773" i="1"/>
  <c r="G4" i="17"/>
  <c r="I4" i="17"/>
  <c r="J4" i="17"/>
  <c r="I1704" i="1"/>
  <c r="AL1762" i="1"/>
  <c r="AL1775" i="1"/>
  <c r="O1397" i="7"/>
  <c r="O1395" i="7"/>
  <c r="O1393" i="7"/>
  <c r="O1391" i="7"/>
  <c r="O1389" i="7"/>
  <c r="O1387" i="7"/>
  <c r="O1385" i="7"/>
  <c r="O1383" i="7"/>
  <c r="O1381" i="7"/>
  <c r="O1379" i="7"/>
  <c r="O1377" i="7"/>
  <c r="O1375" i="7"/>
  <c r="O1373" i="7"/>
  <c r="O1371" i="7"/>
  <c r="O1369" i="7"/>
  <c r="O1367" i="7"/>
  <c r="O1365" i="7"/>
  <c r="O1363" i="7"/>
  <c r="O1361" i="7"/>
  <c r="O1359" i="7"/>
  <c r="O1357" i="7"/>
  <c r="O1355" i="7"/>
  <c r="O1353" i="7"/>
  <c r="O1351" i="7"/>
  <c r="O1349" i="7"/>
  <c r="O1347" i="7"/>
  <c r="O1345" i="7"/>
  <c r="O1343" i="7"/>
  <c r="O1341" i="7"/>
  <c r="O1339" i="7"/>
  <c r="O1337" i="7"/>
  <c r="O1335" i="7"/>
  <c r="O1333" i="7"/>
  <c r="O1331" i="7"/>
  <c r="O1329" i="7"/>
  <c r="O1327" i="7"/>
  <c r="O1325" i="7"/>
  <c r="O1323" i="7"/>
  <c r="O1321" i="7"/>
  <c r="O1319" i="7"/>
  <c r="O1317" i="7"/>
  <c r="O1315" i="7"/>
  <c r="O1313" i="7"/>
  <c r="O1311" i="7"/>
  <c r="O1309" i="7"/>
  <c r="O1307" i="7"/>
  <c r="O1305" i="7"/>
  <c r="O1303" i="7"/>
  <c r="O1301" i="7"/>
  <c r="O1299" i="7"/>
  <c r="O1297" i="7"/>
  <c r="O1295" i="7"/>
  <c r="O1293" i="7"/>
  <c r="O1291" i="7"/>
  <c r="O1289" i="7"/>
  <c r="O1287" i="7"/>
  <c r="O1285" i="7"/>
  <c r="O1283" i="7"/>
  <c r="O1281" i="7"/>
  <c r="O1279" i="7"/>
  <c r="O1277" i="7"/>
  <c r="O1275" i="7"/>
  <c r="O1273" i="7"/>
  <c r="O1271" i="7"/>
  <c r="O1269" i="7"/>
  <c r="O1267" i="7"/>
  <c r="O1265" i="7"/>
  <c r="O1263" i="7"/>
  <c r="O1261" i="7"/>
  <c r="O1259" i="7"/>
  <c r="O1257" i="7"/>
  <c r="O1255" i="7"/>
  <c r="O1253" i="7"/>
  <c r="O1251" i="7"/>
  <c r="O1249" i="7"/>
  <c r="O1247" i="7"/>
  <c r="O1245" i="7"/>
  <c r="O1243" i="7"/>
  <c r="O1241" i="7"/>
  <c r="O1239" i="7"/>
  <c r="O1237" i="7"/>
  <c r="O1235" i="7"/>
  <c r="O1233" i="7"/>
  <c r="O1231" i="7"/>
  <c r="O1229" i="7"/>
  <c r="O1227" i="7"/>
  <c r="O1225" i="7"/>
  <c r="O1223" i="7"/>
  <c r="O1221" i="7"/>
  <c r="O1219" i="7"/>
  <c r="O1217" i="7"/>
  <c r="O1215" i="7"/>
  <c r="O1213" i="7"/>
  <c r="O1211" i="7"/>
  <c r="O1209" i="7"/>
  <c r="O1207" i="7"/>
  <c r="O1205" i="7"/>
  <c r="O1203" i="7"/>
  <c r="O1201" i="7"/>
  <c r="O1199" i="7"/>
  <c r="O1197" i="7"/>
  <c r="O1195" i="7"/>
  <c r="O1193" i="7"/>
  <c r="O1191" i="7"/>
  <c r="O1189" i="7"/>
  <c r="O1187" i="7"/>
  <c r="O1185" i="7"/>
  <c r="O1183" i="7"/>
  <c r="O1181" i="7"/>
  <c r="O1179" i="7"/>
  <c r="O1177" i="7"/>
  <c r="O1175" i="7"/>
  <c r="O1173" i="7"/>
  <c r="O1171" i="7"/>
  <c r="O1169" i="7"/>
  <c r="O1167" i="7"/>
  <c r="O1165" i="7"/>
  <c r="O1163" i="7"/>
  <c r="O1161" i="7"/>
  <c r="O1159" i="7"/>
  <c r="O1157" i="7"/>
  <c r="O1155" i="7"/>
  <c r="O1153" i="7"/>
  <c r="O1151" i="7"/>
  <c r="O1149" i="7"/>
  <c r="O1147" i="7"/>
  <c r="O1145" i="7"/>
  <c r="O1143" i="7"/>
  <c r="O1141" i="7"/>
  <c r="O1139" i="7"/>
  <c r="O1137" i="7"/>
  <c r="O1135" i="7"/>
  <c r="O1133" i="7"/>
  <c r="O1131" i="7"/>
  <c r="O1129" i="7"/>
  <c r="O1127" i="7"/>
  <c r="O1125" i="7"/>
  <c r="O1123" i="7"/>
  <c r="O1121" i="7"/>
  <c r="O1119" i="7"/>
  <c r="O1117" i="7"/>
  <c r="O1115" i="7"/>
  <c r="O1113" i="7"/>
  <c r="O1111" i="7"/>
  <c r="O1109" i="7"/>
  <c r="O1107" i="7"/>
  <c r="O1105" i="7"/>
  <c r="O1103" i="7"/>
  <c r="O1101" i="7"/>
  <c r="O1099" i="7"/>
  <c r="O1097" i="7"/>
  <c r="O1095" i="7"/>
  <c r="O1093" i="7"/>
  <c r="O1091" i="7"/>
  <c r="O1089" i="7"/>
  <c r="O1087" i="7"/>
  <c r="G11" i="17"/>
  <c r="I11" i="17"/>
  <c r="J11" i="17"/>
  <c r="K785" i="1"/>
  <c r="T785" i="1" s="1"/>
  <c r="AL987" i="1"/>
  <c r="L1804" i="1"/>
  <c r="K138" i="1"/>
  <c r="H2463" i="1"/>
  <c r="C7" i="15" s="1"/>
  <c r="L1697" i="1"/>
  <c r="I1728" i="1"/>
  <c r="AL1807" i="1"/>
  <c r="I1734" i="1"/>
  <c r="AK1617" i="1"/>
  <c r="AK1281" i="1"/>
  <c r="I1776" i="1"/>
  <c r="AK1221" i="1"/>
  <c r="AL1565" i="1"/>
  <c r="AL1181" i="1"/>
  <c r="I1792" i="1"/>
  <c r="AK1171" i="1"/>
  <c r="L1713" i="1"/>
  <c r="I1808" i="1"/>
  <c r="AL1780" i="1"/>
  <c r="AK1780" i="1"/>
  <c r="I1812" i="1"/>
  <c r="I1814" i="1"/>
  <c r="I1813" i="1"/>
  <c r="K399" i="1"/>
  <c r="I1811" i="1"/>
  <c r="K273" i="1"/>
  <c r="V273" i="1" s="1"/>
  <c r="I1780" i="1"/>
  <c r="I1772" i="1"/>
  <c r="K65" i="1"/>
  <c r="AL1822" i="1"/>
  <c r="AL1820" i="1"/>
  <c r="K998" i="1"/>
  <c r="K293" i="1"/>
  <c r="AK1826" i="1"/>
  <c r="AL1829" i="1"/>
  <c r="AL1830" i="1"/>
  <c r="AL1247" i="1"/>
  <c r="AL1853" i="1"/>
  <c r="AL1854" i="1"/>
  <c r="AL1856" i="1"/>
  <c r="AL1858" i="1"/>
  <c r="AL1860" i="1"/>
  <c r="AL1861" i="1"/>
  <c r="AL1875" i="1"/>
  <c r="AL1873" i="1"/>
  <c r="AK1871" i="1"/>
  <c r="AL1871" i="1"/>
  <c r="AK1869" i="1"/>
  <c r="AL1869" i="1"/>
  <c r="AK1865" i="1"/>
  <c r="AK1847" i="1"/>
  <c r="I1874" i="1"/>
  <c r="K818" i="1"/>
  <c r="U818" i="1" s="1"/>
  <c r="K806" i="1"/>
  <c r="AL1864" i="1"/>
  <c r="AL1859" i="1"/>
  <c r="AL1877" i="1"/>
  <c r="K107" i="1"/>
  <c r="AL1879" i="1"/>
  <c r="AL1075" i="1"/>
  <c r="AL1878" i="1"/>
  <c r="I1886" i="1"/>
  <c r="I1890" i="1"/>
  <c r="I1891" i="1"/>
  <c r="I1844" i="1"/>
  <c r="AK1838" i="1"/>
  <c r="AL1841" i="1"/>
  <c r="AL1845" i="1"/>
  <c r="I1894" i="1"/>
  <c r="I1896" i="1"/>
  <c r="AK1846" i="1"/>
  <c r="AK1840" i="1"/>
  <c r="AL1840" i="1"/>
  <c r="AK1844" i="1"/>
  <c r="AL1844" i="1"/>
  <c r="AK1848" i="1"/>
  <c r="AL1848" i="1"/>
  <c r="I1877" i="1"/>
  <c r="AL1882" i="1"/>
  <c r="O1616" i="7"/>
  <c r="O1614" i="7"/>
  <c r="O1612" i="7"/>
  <c r="O1610" i="7"/>
  <c r="O1608" i="7"/>
  <c r="O1606" i="7"/>
  <c r="O1604" i="7"/>
  <c r="O1602" i="7"/>
  <c r="O1600" i="7"/>
  <c r="O1598" i="7"/>
  <c r="O1596" i="7"/>
  <c r="O1594" i="7"/>
  <c r="O1592" i="7"/>
  <c r="O1590" i="7"/>
  <c r="O1588" i="7"/>
  <c r="O1586" i="7"/>
  <c r="O1584" i="7"/>
  <c r="O1582" i="7"/>
  <c r="O1580" i="7"/>
  <c r="O1578" i="7"/>
  <c r="O1576" i="7"/>
  <c r="O1574" i="7"/>
  <c r="O1572" i="7"/>
  <c r="O1570" i="7"/>
  <c r="O1568" i="7"/>
  <c r="O1566" i="7"/>
  <c r="O1564" i="7"/>
  <c r="O1562" i="7"/>
  <c r="O1560" i="7"/>
  <c r="O1558" i="7"/>
  <c r="O1556" i="7"/>
  <c r="O1554" i="7"/>
  <c r="O1552" i="7"/>
  <c r="O1550" i="7"/>
  <c r="O1548" i="7"/>
  <c r="O1546" i="7"/>
  <c r="O1544" i="7"/>
  <c r="O1542" i="7"/>
  <c r="O1540" i="7"/>
  <c r="O1538" i="7"/>
  <c r="O1536" i="7"/>
  <c r="O1534" i="7"/>
  <c r="O1532" i="7"/>
  <c r="O1530" i="7"/>
  <c r="O1528" i="7"/>
  <c r="O1526" i="7"/>
  <c r="O1524" i="7"/>
  <c r="O1522" i="7"/>
  <c r="O1520" i="7"/>
  <c r="O1518" i="7"/>
  <c r="O1516" i="7"/>
  <c r="O1514" i="7"/>
  <c r="O1512" i="7"/>
  <c r="O1510" i="7"/>
  <c r="O1508" i="7"/>
  <c r="O1506" i="7"/>
  <c r="O1504" i="7"/>
  <c r="O1502" i="7"/>
  <c r="O1500" i="7"/>
  <c r="O1498" i="7"/>
  <c r="O1496" i="7"/>
  <c r="O1494" i="7"/>
  <c r="O1492" i="7"/>
  <c r="O1490" i="7"/>
  <c r="O1488" i="7"/>
  <c r="O1486" i="7"/>
  <c r="O1484" i="7"/>
  <c r="O1482" i="7"/>
  <c r="O1480" i="7"/>
  <c r="O1478" i="7"/>
  <c r="O1476" i="7"/>
  <c r="O1474" i="7"/>
  <c r="O1472" i="7"/>
  <c r="O1470" i="7"/>
  <c r="O1468" i="7"/>
  <c r="O1466" i="7"/>
  <c r="O1464" i="7"/>
  <c r="O1462" i="7"/>
  <c r="O1460" i="7"/>
  <c r="O1458" i="7"/>
  <c r="O1456" i="7"/>
  <c r="O1454" i="7"/>
  <c r="O1452" i="7"/>
  <c r="O1450" i="7"/>
  <c r="O1448" i="7"/>
  <c r="O1446" i="7"/>
  <c r="O1444" i="7"/>
  <c r="O1442" i="7"/>
  <c r="O1440" i="7"/>
  <c r="O1438" i="7"/>
  <c r="O1436" i="7"/>
  <c r="O1434" i="7"/>
  <c r="O1432" i="7"/>
  <c r="O1430" i="7"/>
  <c r="O1428" i="7"/>
  <c r="O1426" i="7"/>
  <c r="O1424" i="7"/>
  <c r="O1422" i="7"/>
  <c r="O1420" i="7"/>
  <c r="O1418" i="7"/>
  <c r="O1416" i="7"/>
  <c r="O1414" i="7"/>
  <c r="O1412" i="7"/>
  <c r="O1410" i="7"/>
  <c r="O1408" i="7"/>
  <c r="O1406" i="7"/>
  <c r="O1404" i="7"/>
  <c r="O1402" i="7"/>
  <c r="O1400" i="7"/>
  <c r="O1086" i="7"/>
  <c r="O1084" i="7"/>
  <c r="O1082" i="7"/>
  <c r="O1080" i="7"/>
  <c r="O1078" i="7"/>
  <c r="O1076" i="7"/>
  <c r="O1074" i="7"/>
  <c r="O1072" i="7"/>
  <c r="O1070" i="7"/>
  <c r="O1068" i="7"/>
  <c r="O1066" i="7"/>
  <c r="O1064" i="7"/>
  <c r="O1062" i="7"/>
  <c r="O1060" i="7"/>
  <c r="O1058" i="7"/>
  <c r="O1056" i="7"/>
  <c r="O1054" i="7"/>
  <c r="O1052" i="7"/>
  <c r="O1050" i="7"/>
  <c r="O1048" i="7"/>
  <c r="O1046" i="7"/>
  <c r="O1044" i="7"/>
  <c r="O1042" i="7"/>
  <c r="O1040" i="7"/>
  <c r="O1038" i="7"/>
  <c r="O1036" i="7"/>
  <c r="O1034" i="7"/>
  <c r="O1032" i="7"/>
  <c r="O1030" i="7"/>
  <c r="O1028" i="7"/>
  <c r="O1026" i="7"/>
  <c r="O1024" i="7"/>
  <c r="O1022" i="7"/>
  <c r="O1020" i="7"/>
  <c r="O1018" i="7"/>
  <c r="O1016" i="7"/>
  <c r="O1014" i="7"/>
  <c r="O1012" i="7"/>
  <c r="O1010" i="7"/>
  <c r="O1008" i="7"/>
  <c r="O1006" i="7"/>
  <c r="O1004" i="7"/>
  <c r="O1002" i="7"/>
  <c r="O1000" i="7"/>
  <c r="O998" i="7"/>
  <c r="O996" i="7"/>
  <c r="O994" i="7"/>
  <c r="O992" i="7"/>
  <c r="O990" i="7"/>
  <c r="O988" i="7"/>
  <c r="O986" i="7"/>
  <c r="O984" i="7"/>
  <c r="O982" i="7"/>
  <c r="O980" i="7"/>
  <c r="O978" i="7"/>
  <c r="O976" i="7"/>
  <c r="O974" i="7"/>
  <c r="O972" i="7"/>
  <c r="O970" i="7"/>
  <c r="O968" i="7"/>
  <c r="O966" i="7"/>
  <c r="O964" i="7"/>
  <c r="O962" i="7"/>
  <c r="O960" i="7"/>
  <c r="O958" i="7"/>
  <c r="O956" i="7"/>
  <c r="O954" i="7"/>
  <c r="O952" i="7"/>
  <c r="O950" i="7"/>
  <c r="O948" i="7"/>
  <c r="O946" i="7"/>
  <c r="O944" i="7"/>
  <c r="O942" i="7"/>
  <c r="O940" i="7"/>
  <c r="O938" i="7"/>
  <c r="O936" i="7"/>
  <c r="O934" i="7"/>
  <c r="O932" i="7"/>
  <c r="O930" i="7"/>
  <c r="O928" i="7"/>
  <c r="O926" i="7"/>
  <c r="O924" i="7"/>
  <c r="O922" i="7"/>
  <c r="O920" i="7"/>
  <c r="O918" i="7"/>
  <c r="O916" i="7"/>
  <c r="O914" i="7"/>
  <c r="O912" i="7"/>
  <c r="O910" i="7"/>
  <c r="O908" i="7"/>
  <c r="O906" i="7"/>
  <c r="O904" i="7"/>
  <c r="O902" i="7"/>
  <c r="O900" i="7"/>
  <c r="O898" i="7"/>
  <c r="O896" i="7"/>
  <c r="O894" i="7"/>
  <c r="O892" i="7"/>
  <c r="O890" i="7"/>
  <c r="O888" i="7"/>
  <c r="O886" i="7"/>
  <c r="O884" i="7"/>
  <c r="O882" i="7"/>
  <c r="O880" i="7"/>
  <c r="O878" i="7"/>
  <c r="O876" i="7"/>
  <c r="O874" i="7"/>
  <c r="O872" i="7"/>
  <c r="O870" i="7"/>
  <c r="O868" i="7"/>
  <c r="O866" i="7"/>
  <c r="O864" i="7"/>
  <c r="O862" i="7"/>
  <c r="O860" i="7"/>
  <c r="O858" i="7"/>
  <c r="O856" i="7"/>
  <c r="O854" i="7"/>
  <c r="O852" i="7"/>
  <c r="O850" i="7"/>
  <c r="O848" i="7"/>
  <c r="O846" i="7"/>
  <c r="O844" i="7"/>
  <c r="O842" i="7"/>
  <c r="O840" i="7"/>
  <c r="O838" i="7"/>
  <c r="O836" i="7"/>
  <c r="O834" i="7"/>
  <c r="O832" i="7"/>
  <c r="O830" i="7"/>
  <c r="O828" i="7"/>
  <c r="O826" i="7"/>
  <c r="O824" i="7"/>
  <c r="O822" i="7"/>
  <c r="O820" i="7"/>
  <c r="O818" i="7"/>
  <c r="O816" i="7"/>
  <c r="O814" i="7"/>
  <c r="O812" i="7"/>
  <c r="O810" i="7"/>
  <c r="O808" i="7"/>
  <c r="O806" i="7"/>
  <c r="O804" i="7"/>
  <c r="O802" i="7"/>
  <c r="O800" i="7"/>
  <c r="O798" i="7"/>
  <c r="O796" i="7"/>
  <c r="O794" i="7"/>
  <c r="O792" i="7"/>
  <c r="O790" i="7"/>
  <c r="O788" i="7"/>
  <c r="O786" i="7"/>
  <c r="O784" i="7"/>
  <c r="O782" i="7"/>
  <c r="O780" i="7"/>
  <c r="O778" i="7"/>
  <c r="O776" i="7"/>
  <c r="O774" i="7"/>
  <c r="O772" i="7"/>
  <c r="O770" i="7"/>
  <c r="O768" i="7"/>
  <c r="O766" i="7"/>
  <c r="O764" i="7"/>
  <c r="O762" i="7"/>
  <c r="O760" i="7"/>
  <c r="O758" i="7"/>
  <c r="O756" i="7"/>
  <c r="O754" i="7"/>
  <c r="O752" i="7"/>
  <c r="O750" i="7"/>
  <c r="O748" i="7"/>
  <c r="O746" i="7"/>
  <c r="O744" i="7"/>
  <c r="O742" i="7"/>
  <c r="O740" i="7"/>
  <c r="O738" i="7"/>
  <c r="O736" i="7"/>
  <c r="O734" i="7"/>
  <c r="O732" i="7"/>
  <c r="O730" i="7"/>
  <c r="O728" i="7"/>
  <c r="O726" i="7"/>
  <c r="O724" i="7"/>
  <c r="O722" i="7"/>
  <c r="O720" i="7"/>
  <c r="O718" i="7"/>
  <c r="O716" i="7"/>
  <c r="O714" i="7"/>
  <c r="O712" i="7"/>
  <c r="O710" i="7"/>
  <c r="O708" i="7"/>
  <c r="O706" i="7"/>
  <c r="O704" i="7"/>
  <c r="O702" i="7"/>
  <c r="O700" i="7"/>
  <c r="O698" i="7"/>
  <c r="O696" i="7"/>
  <c r="O694" i="7"/>
  <c r="O692" i="7"/>
  <c r="O690" i="7"/>
  <c r="O688" i="7"/>
  <c r="O686" i="7"/>
  <c r="O684" i="7"/>
  <c r="O682" i="7"/>
  <c r="O680" i="7"/>
  <c r="O678" i="7"/>
  <c r="O676" i="7"/>
  <c r="O674" i="7"/>
  <c r="O672" i="7"/>
  <c r="O670" i="7"/>
  <c r="O668" i="7"/>
  <c r="O666" i="7"/>
  <c r="O664" i="7"/>
  <c r="O662" i="7"/>
  <c r="O660" i="7"/>
  <c r="O658" i="7"/>
  <c r="O656" i="7"/>
  <c r="O654" i="7"/>
  <c r="O652" i="7"/>
  <c r="O650" i="7"/>
  <c r="O648" i="7"/>
  <c r="O646" i="7"/>
  <c r="O644" i="7"/>
  <c r="O642" i="7"/>
  <c r="O640" i="7"/>
  <c r="O638" i="7"/>
  <c r="O636" i="7"/>
  <c r="O634" i="7"/>
  <c r="O632" i="7"/>
  <c r="O630" i="7"/>
  <c r="O628" i="7"/>
  <c r="O626" i="7"/>
  <c r="O624" i="7"/>
  <c r="O622" i="7"/>
  <c r="O620" i="7"/>
  <c r="O618" i="7"/>
  <c r="O616" i="7"/>
  <c r="O614" i="7"/>
  <c r="O612" i="7"/>
  <c r="O610" i="7"/>
  <c r="O608" i="7"/>
  <c r="O606" i="7"/>
  <c r="O604" i="7"/>
  <c r="O602" i="7"/>
  <c r="O600" i="7"/>
  <c r="O598" i="7"/>
  <c r="O596" i="7"/>
  <c r="O594" i="7"/>
  <c r="O592" i="7"/>
  <c r="O590" i="7"/>
  <c r="P741" i="7"/>
  <c r="P300" i="7"/>
  <c r="P298" i="7"/>
  <c r="P296" i="7"/>
  <c r="P294" i="7"/>
  <c r="P292" i="7"/>
  <c r="P290" i="7"/>
  <c r="P288" i="7"/>
  <c r="P286" i="7"/>
  <c r="P284" i="7"/>
  <c r="P282" i="7"/>
  <c r="P280" i="7"/>
  <c r="P278" i="7"/>
  <c r="P276" i="7"/>
  <c r="P274" i="7"/>
  <c r="P272" i="7"/>
  <c r="P270" i="7"/>
  <c r="P268" i="7"/>
  <c r="P266" i="7"/>
  <c r="P264" i="7"/>
  <c r="P262" i="7"/>
  <c r="P260" i="7"/>
  <c r="P258" i="7"/>
  <c r="P256" i="7"/>
  <c r="P254" i="7"/>
  <c r="P252" i="7"/>
  <c r="P250" i="7"/>
  <c r="P248" i="7"/>
  <c r="P246" i="7"/>
  <c r="P244" i="7"/>
  <c r="P242" i="7"/>
  <c r="P240" i="7"/>
  <c r="P238" i="7"/>
  <c r="P236" i="7"/>
  <c r="P234" i="7"/>
  <c r="P232" i="7"/>
  <c r="P230" i="7"/>
  <c r="P228" i="7"/>
  <c r="P226" i="7"/>
  <c r="P224" i="7"/>
  <c r="P222" i="7"/>
  <c r="P220" i="7"/>
  <c r="P218" i="7"/>
  <c r="P216" i="7"/>
  <c r="P214" i="7"/>
  <c r="P212" i="7"/>
  <c r="P210" i="7"/>
  <c r="P208" i="7"/>
  <c r="P206" i="7"/>
  <c r="P204" i="7"/>
  <c r="P202" i="7"/>
  <c r="P200" i="7"/>
  <c r="P198" i="7"/>
  <c r="P196" i="7"/>
  <c r="P194" i="7"/>
  <c r="P192" i="7"/>
  <c r="P190" i="7"/>
  <c r="P188" i="7"/>
  <c r="P186" i="7"/>
  <c r="P184" i="7"/>
  <c r="P182" i="7"/>
  <c r="P180" i="7"/>
  <c r="P178" i="7"/>
  <c r="P176" i="7"/>
  <c r="P174" i="7"/>
  <c r="P172" i="7"/>
  <c r="P170" i="7"/>
  <c r="P168" i="7"/>
  <c r="P166" i="7"/>
  <c r="P164" i="7"/>
  <c r="P162" i="7"/>
  <c r="P160" i="7"/>
  <c r="P158" i="7"/>
  <c r="P156" i="7"/>
  <c r="P154" i="7"/>
  <c r="P152" i="7"/>
  <c r="P150" i="7"/>
  <c r="P148" i="7"/>
  <c r="P146" i="7"/>
  <c r="P144" i="7"/>
  <c r="P142" i="7"/>
  <c r="P140" i="7"/>
  <c r="P138" i="7"/>
  <c r="P136" i="7"/>
  <c r="P134" i="7"/>
  <c r="P132" i="7"/>
  <c r="P130" i="7"/>
  <c r="P128" i="7"/>
  <c r="P126" i="7"/>
  <c r="P124" i="7"/>
  <c r="P122" i="7"/>
  <c r="P120" i="7"/>
  <c r="P118" i="7"/>
  <c r="P116" i="7"/>
  <c r="P114" i="7"/>
  <c r="P112" i="7"/>
  <c r="P110" i="7"/>
  <c r="P108" i="7"/>
  <c r="P106" i="7"/>
  <c r="P104" i="7"/>
  <c r="P102" i="7"/>
  <c r="P100" i="7"/>
  <c r="P98" i="7"/>
  <c r="P96" i="7"/>
  <c r="P94" i="7"/>
  <c r="P92" i="7"/>
  <c r="P90" i="7"/>
  <c r="P88" i="7"/>
  <c r="P86" i="7"/>
  <c r="P84" i="7"/>
  <c r="P82" i="7"/>
  <c r="P80" i="7"/>
  <c r="P78" i="7"/>
  <c r="P76" i="7"/>
  <c r="P74" i="7"/>
  <c r="P72" i="7"/>
  <c r="P70" i="7"/>
  <c r="P68" i="7"/>
  <c r="P66" i="7"/>
  <c r="P64" i="7"/>
  <c r="P62" i="7"/>
  <c r="P60" i="7"/>
  <c r="P58" i="7"/>
  <c r="P56" i="7"/>
  <c r="P54" i="7"/>
  <c r="P52" i="7"/>
  <c r="P50" i="7"/>
  <c r="P48" i="7"/>
  <c r="P46" i="7"/>
  <c r="P44" i="7"/>
  <c r="P42" i="7"/>
  <c r="P40" i="7"/>
  <c r="P38" i="7"/>
  <c r="P36" i="7"/>
  <c r="P34" i="7"/>
  <c r="P32" i="7"/>
  <c r="P30" i="7"/>
  <c r="P28" i="7"/>
  <c r="P26" i="7"/>
  <c r="P24" i="7"/>
  <c r="P22" i="7"/>
  <c r="I1884" i="1"/>
  <c r="AL1886" i="1"/>
  <c r="I1900" i="1"/>
  <c r="AL1888" i="1"/>
  <c r="I1902" i="1"/>
  <c r="I1904" i="1"/>
  <c r="AL1892" i="1"/>
  <c r="AV1907" i="1"/>
  <c r="AL1894" i="1"/>
  <c r="I1908" i="1"/>
  <c r="AL1896" i="1"/>
  <c r="AL1898" i="1"/>
  <c r="AL1900" i="1"/>
  <c r="AL1902" i="1"/>
  <c r="AL1909" i="1"/>
  <c r="AL1911" i="1"/>
  <c r="AL1915" i="1"/>
  <c r="AL1917" i="1"/>
  <c r="AL1919" i="1"/>
  <c r="AL1933" i="1"/>
  <c r="AK1934" i="1"/>
  <c r="AL1935" i="1"/>
  <c r="AK1930" i="1"/>
  <c r="AK1928" i="1"/>
  <c r="AL1928" i="1"/>
  <c r="AK1924" i="1"/>
  <c r="AL1924" i="1"/>
  <c r="AV1940" i="1"/>
  <c r="AL1887" i="1"/>
  <c r="AL1901" i="1"/>
  <c r="L1939" i="1"/>
  <c r="AV1941" i="1"/>
  <c r="I1903" i="1"/>
  <c r="I1905" i="1"/>
  <c r="I1917" i="1"/>
  <c r="AL1904" i="1"/>
  <c r="I1920" i="1"/>
  <c r="I1922" i="1"/>
  <c r="AL1929" i="1"/>
  <c r="AV1942" i="1"/>
  <c r="I1852" i="1"/>
  <c r="I1855" i="1"/>
  <c r="I1846" i="1"/>
  <c r="AL1923" i="1"/>
  <c r="AL1941" i="1"/>
  <c r="AK1883" i="1"/>
  <c r="I1893" i="1"/>
  <c r="I1895" i="1"/>
  <c r="I1940" i="1"/>
  <c r="I1942" i="1"/>
  <c r="I1941" i="1"/>
  <c r="AV1944" i="1"/>
  <c r="K223" i="1"/>
  <c r="I1907" i="1"/>
  <c r="AL1931" i="1"/>
  <c r="I1943" i="1"/>
  <c r="I1909" i="1"/>
  <c r="AV1948" i="1"/>
  <c r="L1947" i="1"/>
  <c r="I1853" i="1"/>
  <c r="AK1876" i="1"/>
  <c r="AL1876" i="1"/>
  <c r="L1904" i="1"/>
  <c r="I1932" i="1"/>
  <c r="I1851" i="1"/>
  <c r="AK1893" i="1"/>
  <c r="AL1893" i="1"/>
  <c r="I1935" i="1"/>
  <c r="I1933" i="1"/>
  <c r="I1947" i="1"/>
  <c r="AV1950" i="1"/>
  <c r="I1930" i="1"/>
  <c r="AV1951" i="1"/>
  <c r="AL1945" i="1"/>
  <c r="AL1949" i="1"/>
  <c r="AL1833" i="1"/>
  <c r="AL1842" i="1"/>
  <c r="J913" i="1"/>
  <c r="U913" i="1" s="1"/>
  <c r="K814" i="1"/>
  <c r="K1499" i="1"/>
  <c r="J1079" i="1"/>
  <c r="J953" i="1"/>
  <c r="M953" i="1" s="1"/>
  <c r="K103" i="1"/>
  <c r="AL996" i="1"/>
  <c r="I1936" i="1"/>
  <c r="AL1940" i="1"/>
  <c r="AL1948" i="1"/>
  <c r="AL1943" i="1"/>
  <c r="I1944" i="1"/>
  <c r="AL1944" i="1"/>
  <c r="I1945" i="1"/>
  <c r="I1946" i="1"/>
  <c r="AL1946" i="1"/>
  <c r="AL1947" i="1"/>
  <c r="J978" i="1"/>
  <c r="K895" i="1"/>
  <c r="U895" i="1" s="1"/>
  <c r="J887" i="1"/>
  <c r="K867" i="1"/>
  <c r="J357" i="1"/>
  <c r="J325" i="1"/>
  <c r="K197" i="1"/>
  <c r="K158" i="1"/>
  <c r="J124" i="1"/>
  <c r="K73" i="1"/>
  <c r="K27" i="1"/>
  <c r="J24" i="1"/>
  <c r="U24" i="1" s="1"/>
  <c r="AK1668" i="1"/>
  <c r="AK1615" i="1"/>
  <c r="AL1574" i="1"/>
  <c r="AK1561" i="1"/>
  <c r="AK1558" i="1"/>
  <c r="AL1505" i="1"/>
  <c r="AL1462" i="1"/>
  <c r="AL1460" i="1"/>
  <c r="AK1422" i="1"/>
  <c r="AL1299" i="1"/>
  <c r="AK1294" i="1"/>
  <c r="AK1193" i="1"/>
  <c r="AL1175" i="1"/>
  <c r="AK1166" i="1"/>
  <c r="AL1038" i="1"/>
  <c r="AL990" i="1"/>
  <c r="K1531" i="1"/>
  <c r="K694" i="1"/>
  <c r="K690" i="1"/>
  <c r="J673" i="1"/>
  <c r="J662" i="1"/>
  <c r="K646" i="1"/>
  <c r="K642" i="1"/>
  <c r="J622" i="1"/>
  <c r="J550" i="1"/>
  <c r="J534" i="1"/>
  <c r="M534" i="1" s="1"/>
  <c r="J444" i="1"/>
  <c r="U444" i="1" s="1"/>
  <c r="J438" i="1"/>
  <c r="K1243" i="1"/>
  <c r="P1243" i="1" s="1"/>
  <c r="K1237" i="1"/>
  <c r="K1235" i="1"/>
  <c r="J1231" i="1"/>
  <c r="K1199" i="1"/>
  <c r="J813" i="1"/>
  <c r="J798" i="1"/>
  <c r="M798" i="1" s="1"/>
  <c r="K783" i="1"/>
  <c r="K394" i="1"/>
  <c r="AL1419" i="1"/>
  <c r="AK1939" i="1"/>
  <c r="AL1903" i="1"/>
  <c r="I1928" i="1"/>
  <c r="AK1954" i="1"/>
  <c r="AL1954" i="1"/>
  <c r="I1950" i="1"/>
  <c r="AK1951" i="1"/>
  <c r="AL1956" i="1"/>
  <c r="I1961" i="1"/>
  <c r="AV1965" i="1"/>
  <c r="AV1966" i="1"/>
  <c r="I1960" i="1"/>
  <c r="I1948" i="1"/>
  <c r="AL1950" i="1"/>
  <c r="AL1955" i="1"/>
  <c r="AV1967" i="1"/>
  <c r="I1966" i="1"/>
  <c r="AV1968" i="1"/>
  <c r="AV1969" i="1"/>
  <c r="AL1965" i="1"/>
  <c r="I1968" i="1"/>
  <c r="I1967" i="1"/>
  <c r="AL1967" i="1"/>
  <c r="I1954" i="1"/>
  <c r="AV1974" i="1"/>
  <c r="AL1959" i="1"/>
  <c r="AV1979" i="1"/>
  <c r="K1670" i="1"/>
  <c r="AL1968" i="1"/>
  <c r="AL1969" i="1"/>
  <c r="AL1970" i="1"/>
  <c r="AL1975" i="1"/>
  <c r="AL1976" i="1"/>
  <c r="AV1981" i="1"/>
  <c r="I1974" i="1"/>
  <c r="I1976" i="1"/>
  <c r="AK1964" i="1"/>
  <c r="I1965" i="1"/>
  <c r="I1970" i="1"/>
  <c r="AV1986" i="1"/>
  <c r="AK1970" i="1"/>
  <c r="I1969" i="1"/>
  <c r="AL1918" i="1"/>
  <c r="AL1920" i="1"/>
  <c r="AK1974" i="1"/>
  <c r="AK1976" i="1"/>
  <c r="I1981" i="1"/>
  <c r="I1982" i="1"/>
  <c r="I1983" i="1"/>
  <c r="L1988" i="1"/>
  <c r="K1557" i="1"/>
  <c r="M1557" i="1" s="1"/>
  <c r="K389" i="1"/>
  <c r="K614" i="1"/>
  <c r="K105" i="1"/>
  <c r="K133" i="1"/>
  <c r="K243" i="1"/>
  <c r="W243" i="1" s="1"/>
  <c r="K387" i="1"/>
  <c r="K807" i="1"/>
  <c r="K466" i="1"/>
  <c r="T466" i="1" s="1"/>
  <c r="K790" i="1"/>
  <c r="AK1975" i="1"/>
  <c r="AK1980" i="1"/>
  <c r="AK1982" i="1"/>
  <c r="AK1990" i="1"/>
  <c r="AL1980" i="1"/>
  <c r="AK1969" i="1"/>
  <c r="AK1977" i="1"/>
  <c r="AL1982" i="1"/>
  <c r="I1861" i="1"/>
  <c r="AL1885" i="1"/>
  <c r="AL1897" i="1"/>
  <c r="AL1910" i="1"/>
  <c r="AL1991" i="1"/>
  <c r="AL1990" i="1"/>
  <c r="I1991" i="1"/>
  <c r="AL1997" i="1"/>
  <c r="AV2005" i="1"/>
  <c r="AL2003" i="1"/>
  <c r="AL1981" i="1"/>
  <c r="I2004" i="1"/>
  <c r="I1990" i="1"/>
  <c r="I1992" i="1"/>
  <c r="I1993" i="1"/>
  <c r="AL1995" i="1"/>
  <c r="AV2011" i="1"/>
  <c r="AL1988" i="1"/>
  <c r="AK2000" i="1"/>
  <c r="AL2000" i="1"/>
  <c r="I2008" i="1"/>
  <c r="I2007" i="1"/>
  <c r="AV2012" i="1"/>
  <c r="I2006" i="1"/>
  <c r="AL1983" i="1"/>
  <c r="I1996" i="1"/>
  <c r="I2009" i="1"/>
  <c r="AV2016" i="1"/>
  <c r="J1485" i="1"/>
  <c r="K1162" i="1"/>
  <c r="K882" i="1"/>
  <c r="K266" i="1"/>
  <c r="U266" i="1" s="1"/>
  <c r="AK1622" i="1"/>
  <c r="AK1136" i="1"/>
  <c r="K1636" i="1"/>
  <c r="K1155" i="1"/>
  <c r="K787" i="1"/>
  <c r="AK1458" i="1"/>
  <c r="AL1458" i="1"/>
  <c r="AK1450" i="1"/>
  <c r="AL1067" i="1"/>
  <c r="AV1763" i="1"/>
  <c r="AV2020" i="1"/>
  <c r="K1177" i="1"/>
  <c r="K1526" i="1"/>
  <c r="AL2006" i="1"/>
  <c r="I2013" i="1"/>
  <c r="K1203" i="1"/>
  <c r="U1203" i="1" s="1"/>
  <c r="K1169" i="1"/>
  <c r="K1643" i="1"/>
  <c r="K970" i="1"/>
  <c r="K979" i="1"/>
  <c r="W979" i="1" s="1"/>
  <c r="I2020" i="1"/>
  <c r="AV2030" i="1"/>
  <c r="AK2013" i="1"/>
  <c r="AL2013" i="1"/>
  <c r="I2012" i="1"/>
  <c r="AL2022" i="1"/>
  <c r="AL2023" i="1"/>
  <c r="AL2024" i="1"/>
  <c r="AL2025" i="1"/>
  <c r="AL2026" i="1"/>
  <c r="AL2027" i="1"/>
  <c r="I1866" i="1"/>
  <c r="AK1916" i="1"/>
  <c r="AL1916" i="1"/>
  <c r="K817" i="1"/>
  <c r="K951" i="1"/>
  <c r="L2027" i="1"/>
  <c r="I2031" i="1"/>
  <c r="AV2034" i="1"/>
  <c r="AL2014" i="1"/>
  <c r="AL2015" i="1"/>
  <c r="AL2012" i="1"/>
  <c r="AL1399" i="1"/>
  <c r="K373" i="1"/>
  <c r="T373" i="1" s="1"/>
  <c r="K267" i="1"/>
  <c r="M267" i="1" s="1"/>
  <c r="AL1727" i="1"/>
  <c r="AK1523" i="1"/>
  <c r="AK1174" i="1"/>
  <c r="AK1210" i="1"/>
  <c r="AK1676" i="1"/>
  <c r="AK1033" i="1"/>
  <c r="AL2019" i="1"/>
  <c r="AV2038" i="1"/>
  <c r="AL2011" i="1"/>
  <c r="L2032" i="1"/>
  <c r="K1305" i="1"/>
  <c r="K1045" i="1"/>
  <c r="K1089" i="1"/>
  <c r="U1089" i="1" s="1"/>
  <c r="AK2020" i="1"/>
  <c r="AL2020" i="1"/>
  <c r="AK2018" i="1"/>
  <c r="AL2018" i="1"/>
  <c r="AK2021" i="1"/>
  <c r="AK2029" i="1"/>
  <c r="AK2031" i="1"/>
  <c r="AL2021" i="1"/>
  <c r="AV2041" i="1"/>
  <c r="AK2010" i="1"/>
  <c r="AL2010" i="1"/>
  <c r="AK2001" i="1"/>
  <c r="AL2001" i="1"/>
  <c r="I2035" i="1"/>
  <c r="AK2016" i="1"/>
  <c r="AL2029" i="1"/>
  <c r="AL2030" i="1"/>
  <c r="AL2031" i="1"/>
  <c r="AK2038" i="1"/>
  <c r="AL2038" i="1"/>
  <c r="I2030" i="1"/>
  <c r="I2032" i="1"/>
  <c r="AL1989" i="1"/>
  <c r="AL2040" i="1"/>
  <c r="I2041" i="1"/>
  <c r="AL2041" i="1"/>
  <c r="I2042" i="1"/>
  <c r="AL2042" i="1"/>
  <c r="I2043" i="1"/>
  <c r="AL2043" i="1"/>
  <c r="I1869" i="1"/>
  <c r="I2040" i="1"/>
  <c r="I2039" i="1"/>
  <c r="AL2037" i="1"/>
  <c r="I2038" i="1"/>
  <c r="AV2048" i="1"/>
  <c r="I2048" i="1"/>
  <c r="I2049" i="1"/>
  <c r="I2052" i="1"/>
  <c r="AK2049" i="1"/>
  <c r="AL2049" i="1"/>
  <c r="AK2051" i="1"/>
  <c r="AL2051" i="1"/>
  <c r="K458" i="1"/>
  <c r="K878" i="1"/>
  <c r="AL2053" i="1"/>
  <c r="I2056" i="1"/>
  <c r="I2058" i="1"/>
  <c r="AK2044" i="1"/>
  <c r="AK2048" i="1"/>
  <c r="AL2044" i="1"/>
  <c r="AL2048" i="1"/>
  <c r="AK2052" i="1"/>
  <c r="AV2061" i="1"/>
  <c r="AK2056" i="1"/>
  <c r="AL2056" i="1"/>
  <c r="AK2059" i="1"/>
  <c r="AK2061" i="1"/>
  <c r="AL2061" i="1"/>
  <c r="AL2058" i="1"/>
  <c r="I2060" i="1"/>
  <c r="AL2057" i="1"/>
  <c r="AV2065" i="1"/>
  <c r="I2062" i="1"/>
  <c r="AL2062" i="1"/>
  <c r="AV2067" i="1"/>
  <c r="AL2063" i="1"/>
  <c r="I1868" i="1"/>
  <c r="I1929" i="1"/>
  <c r="I2070" i="1"/>
  <c r="I2067" i="1"/>
  <c r="AL2064" i="1"/>
  <c r="AL2066" i="1"/>
  <c r="AL2067" i="1"/>
  <c r="AL2071" i="1"/>
  <c r="AL2073" i="1"/>
  <c r="AL2074" i="1"/>
  <c r="AL2076" i="1"/>
  <c r="I2065" i="1"/>
  <c r="AL2039" i="1"/>
  <c r="AV2055" i="1"/>
  <c r="I2074" i="1"/>
  <c r="AK2071" i="1"/>
  <c r="AK2073" i="1"/>
  <c r="AK2067" i="1"/>
  <c r="AK2072" i="1"/>
  <c r="AK2074" i="1"/>
  <c r="I2071" i="1"/>
  <c r="I2073" i="1"/>
  <c r="I2076" i="1"/>
  <c r="I2079" i="1"/>
  <c r="I2080" i="1"/>
  <c r="AL2080" i="1"/>
  <c r="I2082" i="1"/>
  <c r="AV2085" i="1"/>
  <c r="AV2087" i="1"/>
  <c r="I2077" i="1"/>
  <c r="AV2088" i="1"/>
  <c r="I2086" i="1"/>
  <c r="I2081" i="1"/>
  <c r="AV2094" i="1"/>
  <c r="AL2081" i="1"/>
  <c r="AL2082" i="1"/>
  <c r="AV2098" i="1"/>
  <c r="AV2100" i="1"/>
  <c r="AK2089" i="1"/>
  <c r="AL2089" i="1"/>
  <c r="AK2086" i="1"/>
  <c r="AL2086" i="1"/>
  <c r="J365" i="1"/>
  <c r="V365" i="1" s="1"/>
  <c r="J101" i="1"/>
  <c r="K101" i="1"/>
  <c r="AK1562" i="1"/>
  <c r="AL1562" i="1"/>
  <c r="AK1469" i="1"/>
  <c r="AL1058" i="1"/>
  <c r="AK1010" i="1"/>
  <c r="K1039" i="1"/>
  <c r="U1039" i="1" s="1"/>
  <c r="J805" i="1"/>
  <c r="U805" i="1" s="1"/>
  <c r="J295" i="1"/>
  <c r="K295" i="1"/>
  <c r="J175" i="1"/>
  <c r="J100" i="1"/>
  <c r="U100" i="1" s="1"/>
  <c r="AK1576" i="1"/>
  <c r="AL1576" i="1"/>
  <c r="AK1568" i="1"/>
  <c r="AL1568" i="1"/>
  <c r="AK1549" i="1"/>
  <c r="AL1223" i="1"/>
  <c r="AL1735" i="1"/>
  <c r="AL1763" i="1"/>
  <c r="AL1795" i="1"/>
  <c r="AL1821" i="1"/>
  <c r="I2085" i="1"/>
  <c r="AV2104" i="1"/>
  <c r="AK2099" i="1"/>
  <c r="AL2099" i="1"/>
  <c r="I2089" i="1"/>
  <c r="AK2106" i="1"/>
  <c r="AK2105" i="1"/>
  <c r="AL2105" i="1"/>
  <c r="I2106" i="1"/>
  <c r="I2111" i="1"/>
  <c r="K1067" i="1"/>
  <c r="K1239" i="1"/>
  <c r="M1239" i="1" s="1"/>
  <c r="AK2100" i="1"/>
  <c r="AL2100" i="1"/>
  <c r="AK2110" i="1"/>
  <c r="AL2110" i="1"/>
  <c r="AL2095" i="1"/>
  <c r="AK2098" i="1"/>
  <c r="AL2098" i="1"/>
  <c r="AK2109" i="1"/>
  <c r="AM2118" i="1" s="1"/>
  <c r="AL2109" i="1"/>
  <c r="I2112" i="1"/>
  <c r="I2109" i="1"/>
  <c r="AV2117" i="1"/>
  <c r="AV2118" i="1"/>
  <c r="I2105" i="1"/>
  <c r="AK2085" i="1"/>
  <c r="AL2085" i="1"/>
  <c r="AK2094" i="1"/>
  <c r="AL2094" i="1"/>
  <c r="AL2096" i="1"/>
  <c r="AL2101" i="1"/>
  <c r="AV2119" i="1"/>
  <c r="AV2120" i="1"/>
  <c r="I2118" i="1"/>
  <c r="AL2113" i="1"/>
  <c r="AL2114" i="1"/>
  <c r="AL2115" i="1"/>
  <c r="AL2117" i="1"/>
  <c r="AL2118" i="1"/>
  <c r="AL2119" i="1"/>
  <c r="AL2120" i="1"/>
  <c r="AL2121" i="1"/>
  <c r="AL2122" i="1"/>
  <c r="AL2123" i="1"/>
  <c r="AL2124" i="1"/>
  <c r="AL2125" i="1"/>
  <c r="AL2126" i="1"/>
  <c r="I2119" i="1"/>
  <c r="AV2121" i="1"/>
  <c r="AK2101" i="1"/>
  <c r="AL2103" i="1"/>
  <c r="AK2116" i="1"/>
  <c r="AK2117" i="1"/>
  <c r="AK2126" i="1"/>
  <c r="AK2127" i="1"/>
  <c r="I2117" i="1"/>
  <c r="AV2123" i="1"/>
  <c r="AT2125" i="1"/>
  <c r="K1257" i="1"/>
  <c r="J1157" i="1"/>
  <c r="J1119" i="1"/>
  <c r="U1119" i="1" s="1"/>
  <c r="J945" i="1"/>
  <c r="J888" i="1"/>
  <c r="O888" i="1" s="1"/>
  <c r="K883" i="1"/>
  <c r="K689" i="1"/>
  <c r="J789" i="1"/>
  <c r="K688" i="1"/>
  <c r="T688" i="1" s="1"/>
  <c r="K569" i="1"/>
  <c r="AL1163" i="1"/>
  <c r="K49" i="1"/>
  <c r="T49" i="1" s="1"/>
  <c r="AK1099" i="1"/>
  <c r="AL1566" i="1"/>
  <c r="AK1695" i="1"/>
  <c r="AK1253" i="1"/>
  <c r="AL1298" i="1"/>
  <c r="AK1557" i="1"/>
  <c r="AL1731" i="1"/>
  <c r="K302" i="1"/>
  <c r="AK1176" i="1"/>
  <c r="AL1186" i="1"/>
  <c r="AK1226" i="1"/>
  <c r="AL1221" i="1"/>
  <c r="AL1258" i="1"/>
  <c r="AK1354" i="1"/>
  <c r="AL1442" i="1"/>
  <c r="AL1524" i="1"/>
  <c r="AL1578" i="1"/>
  <c r="AK1614" i="1"/>
  <c r="AL1630" i="1"/>
  <c r="AL1644" i="1"/>
  <c r="AK1740" i="1"/>
  <c r="AK1032" i="1"/>
  <c r="AT2126" i="1"/>
  <c r="AV2126" i="1"/>
  <c r="AT2127" i="1"/>
  <c r="I2122" i="1"/>
  <c r="I2125" i="1"/>
  <c r="L2127" i="1"/>
  <c r="K2127" i="1" s="1"/>
  <c r="I2121" i="1"/>
  <c r="I2124" i="1"/>
  <c r="I2123" i="1"/>
  <c r="AT2128" i="1"/>
  <c r="AV2130" i="1"/>
  <c r="K1478" i="1"/>
  <c r="AV2131" i="1"/>
  <c r="L2130" i="1"/>
  <c r="K2130" i="1" s="1"/>
  <c r="AL2127" i="1"/>
  <c r="I2127" i="1"/>
  <c r="AV2132" i="1"/>
  <c r="AV2133" i="1"/>
  <c r="I2120" i="1"/>
  <c r="I2131" i="1"/>
  <c r="AV2134" i="1"/>
  <c r="I2099" i="1"/>
  <c r="L2126" i="1"/>
  <c r="AL2111" i="1"/>
  <c r="I2134" i="1"/>
  <c r="AL2138" i="1"/>
  <c r="AV2138" i="1"/>
  <c r="AV2140" i="1"/>
  <c r="I2126" i="1"/>
  <c r="I2132" i="1"/>
  <c r="AV2141" i="1"/>
  <c r="AV2142" i="1"/>
  <c r="I2135" i="1"/>
  <c r="I2136" i="1"/>
  <c r="I2138" i="1"/>
  <c r="I2137" i="1"/>
  <c r="AL2130" i="1"/>
  <c r="AL2132" i="1"/>
  <c r="AL2134" i="1"/>
  <c r="AL2135" i="1"/>
  <c r="AL2136" i="1"/>
  <c r="AT2143" i="1"/>
  <c r="I2142" i="1"/>
  <c r="AV2144" i="1"/>
  <c r="AV2145" i="1"/>
  <c r="I2139" i="1"/>
  <c r="AL2139" i="1"/>
  <c r="I2140" i="1"/>
  <c r="I2141" i="1"/>
  <c r="AL2141" i="1"/>
  <c r="AV2146" i="1"/>
  <c r="I2133" i="1"/>
  <c r="AL2142" i="1"/>
  <c r="AV2147" i="1"/>
  <c r="AV2148" i="1"/>
  <c r="AV2149" i="1"/>
  <c r="AK2112" i="1"/>
  <c r="AL2112" i="1"/>
  <c r="I2145" i="1"/>
  <c r="I2146" i="1"/>
  <c r="AK2134" i="1"/>
  <c r="AV2150" i="1"/>
  <c r="I2144" i="1"/>
  <c r="AK2135" i="1"/>
  <c r="I2149" i="1"/>
  <c r="I2148" i="1"/>
  <c r="AL2137" i="1"/>
  <c r="I2153" i="1"/>
  <c r="J69" i="1"/>
  <c r="AL2149" i="1"/>
  <c r="AL2153" i="1"/>
  <c r="AK2155" i="1"/>
  <c r="AL2155" i="1"/>
  <c r="AK2157" i="1"/>
  <c r="AL2157" i="1"/>
  <c r="AK2159" i="1"/>
  <c r="AL2159" i="1"/>
  <c r="AL2161" i="1"/>
  <c r="AK2163" i="1"/>
  <c r="AL2175" i="1"/>
  <c r="AL2144" i="1"/>
  <c r="AK2147" i="1"/>
  <c r="AL2147" i="1"/>
  <c r="AK2151" i="1"/>
  <c r="AL2151" i="1"/>
  <c r="I2163" i="1"/>
  <c r="AL2146" i="1"/>
  <c r="I2158" i="1"/>
  <c r="AL2154" i="1"/>
  <c r="AL2158" i="1"/>
  <c r="L2178" i="1"/>
  <c r="K2178" i="1" s="1"/>
  <c r="AL2179" i="1"/>
  <c r="I2172" i="1"/>
  <c r="AV2165" i="1"/>
  <c r="AK2143" i="1"/>
  <c r="I2156" i="1"/>
  <c r="AV2185" i="1"/>
  <c r="I2183" i="1"/>
  <c r="AV2186" i="1"/>
  <c r="AL2173" i="1"/>
  <c r="AL2171" i="1"/>
  <c r="AL2167" i="1"/>
  <c r="AV2187" i="1"/>
  <c r="I2157" i="1"/>
  <c r="AL2160" i="1"/>
  <c r="I2159" i="1"/>
  <c r="AV2167" i="1"/>
  <c r="AK2168" i="1"/>
  <c r="AL2168" i="1"/>
  <c r="L2186" i="1"/>
  <c r="J2186" i="1" s="1"/>
  <c r="AL2184" i="1"/>
  <c r="AL2185" i="1"/>
  <c r="I2186" i="1"/>
  <c r="AV2188" i="1"/>
  <c r="AV2189" i="1"/>
  <c r="K1247" i="1"/>
  <c r="AL2178" i="1"/>
  <c r="AV2191" i="1"/>
  <c r="L2190" i="1"/>
  <c r="AV2192" i="1"/>
  <c r="L2191" i="1"/>
  <c r="AV2193" i="1"/>
  <c r="AL2166" i="1"/>
  <c r="AK2186" i="1"/>
  <c r="AK2187" i="1"/>
  <c r="AK2189" i="1"/>
  <c r="AK2191" i="1"/>
  <c r="AK2198" i="1"/>
  <c r="AL2186" i="1"/>
  <c r="AK2180" i="1"/>
  <c r="AL2187" i="1"/>
  <c r="AL2191" i="1"/>
  <c r="I2188" i="1"/>
  <c r="AV2194" i="1"/>
  <c r="I2190" i="1"/>
  <c r="I2189" i="1"/>
  <c r="AV2195" i="1"/>
  <c r="AL2189" i="1"/>
  <c r="AV2196" i="1"/>
  <c r="AV2197" i="1"/>
  <c r="K1449" i="1"/>
  <c r="K1018" i="1"/>
  <c r="K1154" i="1"/>
  <c r="M1154" i="1" s="1"/>
  <c r="K289" i="1"/>
  <c r="K171" i="1"/>
  <c r="M171" i="1" s="1"/>
  <c r="K251" i="1"/>
  <c r="AK1139" i="1"/>
  <c r="K803" i="1"/>
  <c r="AK1693" i="1"/>
  <c r="AL1031" i="1"/>
  <c r="AL1002" i="1"/>
  <c r="AK1050" i="1"/>
  <c r="AK1116" i="1"/>
  <c r="AK1126" i="1"/>
  <c r="AK1150" i="1"/>
  <c r="AL1184" i="1"/>
  <c r="AL1318" i="1"/>
  <c r="AK1334" i="1"/>
  <c r="AL1366" i="1"/>
  <c r="AK1470" i="1"/>
  <c r="AK1488" i="1"/>
  <c r="AL1586" i="1"/>
  <c r="I2195" i="1"/>
  <c r="AV2198" i="1"/>
  <c r="AV2199" i="1"/>
  <c r="AL2192" i="1"/>
  <c r="I2193" i="1"/>
  <c r="AL2193" i="1"/>
  <c r="I2194" i="1"/>
  <c r="AL2194" i="1"/>
  <c r="AL2195" i="1"/>
  <c r="AV2200" i="1"/>
  <c r="AV2201" i="1"/>
  <c r="J1086" i="1"/>
  <c r="K1086" i="1"/>
  <c r="K581" i="1"/>
  <c r="K392" i="1"/>
  <c r="J233" i="1"/>
  <c r="AL1642" i="1"/>
  <c r="AL1618" i="1"/>
  <c r="AK1618" i="1"/>
  <c r="AK1601" i="1"/>
  <c r="AK1554" i="1"/>
  <c r="AK1477" i="1"/>
  <c r="AL1358" i="1"/>
  <c r="AK1321" i="1"/>
  <c r="AL1018" i="1"/>
  <c r="AK1742" i="1"/>
  <c r="AK1761" i="1"/>
  <c r="AL1761" i="1"/>
  <c r="AK1776" i="1"/>
  <c r="AL1777" i="1"/>
  <c r="AK1798" i="1"/>
  <c r="AL1798" i="1"/>
  <c r="I1837" i="1"/>
  <c r="L1802" i="1"/>
  <c r="L1800" i="1"/>
  <c r="I1781" i="1"/>
  <c r="L1797" i="1"/>
  <c r="K1797" i="1" s="1"/>
  <c r="I1779" i="1"/>
  <c r="L1788" i="1"/>
  <c r="K1788" i="1" s="1"/>
  <c r="L1789" i="1"/>
  <c r="K1789" i="1" s="1"/>
  <c r="I1771" i="1"/>
  <c r="L1787" i="1"/>
  <c r="L1775" i="1"/>
  <c r="L1696" i="1"/>
  <c r="L1714" i="1"/>
  <c r="K1714" i="1" s="1"/>
  <c r="L1710" i="1"/>
  <c r="K1710" i="1" s="1"/>
  <c r="AK1855" i="1"/>
  <c r="AL1855" i="1"/>
  <c r="K947" i="1"/>
  <c r="K739" i="1"/>
  <c r="K653" i="1"/>
  <c r="K391" i="1"/>
  <c r="J380" i="1"/>
  <c r="T380" i="1" s="1"/>
  <c r="J141" i="1"/>
  <c r="AK1582" i="1"/>
  <c r="AL1582" i="1"/>
  <c r="AK1553" i="1"/>
  <c r="AL1496" i="1"/>
  <c r="AK1447" i="1"/>
  <c r="AK1195" i="1"/>
  <c r="AL1178" i="1"/>
  <c r="AK1178" i="1"/>
  <c r="AK1114" i="1"/>
  <c r="AK1769" i="1"/>
  <c r="AL1769" i="1"/>
  <c r="AK1862" i="1"/>
  <c r="AL1862" i="1"/>
  <c r="AV1871" i="1"/>
  <c r="AL1866" i="1"/>
  <c r="AL2145" i="1"/>
  <c r="I2197" i="1"/>
  <c r="AV2202" i="1"/>
  <c r="AV2203" i="1"/>
  <c r="AK2199" i="1"/>
  <c r="AL2199" i="1"/>
  <c r="AK2201" i="1"/>
  <c r="AL2201" i="1"/>
  <c r="AL2198" i="1"/>
  <c r="I2199" i="1"/>
  <c r="I2201" i="1"/>
  <c r="AV2204" i="1"/>
  <c r="AL646" i="1"/>
  <c r="AV2205" i="1"/>
  <c r="I2171" i="1"/>
  <c r="AV2206" i="1"/>
  <c r="I2203" i="1"/>
  <c r="AL240" i="1"/>
  <c r="AL152" i="1"/>
  <c r="AK150" i="1"/>
  <c r="AK126" i="1"/>
  <c r="J1553" i="1"/>
  <c r="J1515" i="1"/>
  <c r="W1515" i="1" s="1"/>
  <c r="J1063" i="1"/>
  <c r="M1063" i="1" s="1"/>
  <c r="J1051" i="1"/>
  <c r="W1051" i="1" s="1"/>
  <c r="K1021" i="1"/>
  <c r="J1017" i="1"/>
  <c r="K991" i="1"/>
  <c r="T991" i="1" s="1"/>
  <c r="J921" i="1"/>
  <c r="K457" i="1"/>
  <c r="J427" i="1"/>
  <c r="K417" i="1"/>
  <c r="J385" i="1"/>
  <c r="U385" i="1" s="1"/>
  <c r="J379" i="1"/>
  <c r="K237" i="1"/>
  <c r="J237" i="1"/>
  <c r="K219" i="1"/>
  <c r="J219" i="1"/>
  <c r="K57" i="1"/>
  <c r="M57" i="1" s="1"/>
  <c r="J45" i="1"/>
  <c r="AT383" i="1"/>
  <c r="AT306" i="1"/>
  <c r="AT267" i="1"/>
  <c r="AT227" i="1"/>
  <c r="AT37" i="1"/>
  <c r="AV1769" i="1"/>
  <c r="AK1791" i="1"/>
  <c r="AV1789" i="1"/>
  <c r="AK1808" i="1"/>
  <c r="AL1810" i="1"/>
  <c r="AL1817" i="1"/>
  <c r="AK1810" i="1"/>
  <c r="AK1812" i="1"/>
  <c r="AK1817" i="1"/>
  <c r="AK1823" i="1"/>
  <c r="AV1817" i="1"/>
  <c r="AV1813" i="1"/>
  <c r="AL1823" i="1"/>
  <c r="AT1850" i="1"/>
  <c r="J41" i="1"/>
  <c r="U41" i="1" s="1"/>
  <c r="J1653" i="1"/>
  <c r="U1653" i="1" s="1"/>
  <c r="J1651" i="1"/>
  <c r="U1651" i="1" s="1"/>
  <c r="K1651" i="1"/>
  <c r="K1639" i="1"/>
  <c r="U1639" i="1" s="1"/>
  <c r="K1625" i="1"/>
  <c r="K1618" i="1"/>
  <c r="K1615" i="1"/>
  <c r="K1603" i="1"/>
  <c r="K1597" i="1"/>
  <c r="K1354" i="1"/>
  <c r="K1221" i="1"/>
  <c r="U1221" i="1" s="1"/>
  <c r="K1170" i="1"/>
  <c r="W1170" i="1" s="1"/>
  <c r="K1161" i="1"/>
  <c r="J1151" i="1"/>
  <c r="K1149" i="1"/>
  <c r="J1145" i="1"/>
  <c r="K1127" i="1"/>
  <c r="U1127" i="1" s="1"/>
  <c r="J863" i="1"/>
  <c r="J857" i="1"/>
  <c r="K857" i="1"/>
  <c r="J801" i="1"/>
  <c r="W801" i="1" s="1"/>
  <c r="J1637" i="1"/>
  <c r="K1637" i="1"/>
  <c r="J1465" i="1"/>
  <c r="O1465" i="1" s="1"/>
  <c r="K1465" i="1"/>
  <c r="K1418" i="1"/>
  <c r="K1409" i="1"/>
  <c r="J1303" i="1"/>
  <c r="K1303" i="1"/>
  <c r="J1299" i="1"/>
  <c r="J1297" i="1"/>
  <c r="K1289" i="1"/>
  <c r="K1287" i="1"/>
  <c r="K1265" i="1"/>
  <c r="J1258" i="1"/>
  <c r="K1258" i="1"/>
  <c r="J1242" i="1"/>
  <c r="U1242" i="1" s="1"/>
  <c r="K1207" i="1"/>
  <c r="J1205" i="1"/>
  <c r="K1205" i="1"/>
  <c r="K1167" i="1"/>
  <c r="K1095" i="1"/>
  <c r="J1095" i="1"/>
  <c r="K1093" i="1"/>
  <c r="P1094" i="1" s="1"/>
  <c r="K1074" i="1"/>
  <c r="J961" i="1"/>
  <c r="J955" i="1"/>
  <c r="T955" i="1" s="1"/>
  <c r="K933" i="1"/>
  <c r="K893" i="1"/>
  <c r="J741" i="1"/>
  <c r="K741" i="1"/>
  <c r="K731" i="1"/>
  <c r="K705" i="1"/>
  <c r="J679" i="1"/>
  <c r="K679" i="1"/>
  <c r="J625" i="1"/>
  <c r="U625" i="1" s="1"/>
  <c r="J610" i="1"/>
  <c r="K610" i="1"/>
  <c r="AV1869" i="1"/>
  <c r="AV1867" i="1"/>
  <c r="AV1865" i="1"/>
  <c r="AV1860" i="1"/>
  <c r="AV1858" i="1"/>
  <c r="AV1876" i="1"/>
  <c r="AK1872" i="1"/>
  <c r="AL1872" i="1"/>
  <c r="AL1880" i="1"/>
  <c r="AL1870" i="1"/>
  <c r="AK1870" i="1"/>
  <c r="AL1867" i="1"/>
  <c r="AK1867" i="1"/>
  <c r="L1880" i="1"/>
  <c r="AK1880" i="1"/>
  <c r="L1895" i="1"/>
  <c r="AK1890" i="1"/>
  <c r="AL1890" i="1"/>
  <c r="AK1891" i="1"/>
  <c r="AT1915" i="1"/>
  <c r="AV1909" i="1"/>
  <c r="AV1910" i="1"/>
  <c r="I1910" i="1"/>
  <c r="I1911" i="1"/>
  <c r="AV1912" i="1"/>
  <c r="AV1913" i="1"/>
  <c r="I1913" i="1"/>
  <c r="I1914" i="1"/>
  <c r="AK1921" i="1"/>
  <c r="AL1921" i="1"/>
  <c r="AL1922" i="1"/>
  <c r="AL1926" i="1"/>
  <c r="AK1922" i="1"/>
  <c r="I1937" i="1"/>
  <c r="AK1936" i="1"/>
  <c r="AK1938" i="1"/>
  <c r="AL1936" i="1"/>
  <c r="L1946" i="1"/>
  <c r="J1946" i="1" s="1"/>
  <c r="L1948" i="1"/>
  <c r="J1948" i="1" s="1"/>
  <c r="L1951" i="1"/>
  <c r="L1935" i="1"/>
  <c r="I1918" i="1"/>
  <c r="I1923" i="1"/>
  <c r="L1941" i="1"/>
  <c r="K1941" i="1" s="1"/>
  <c r="L1942" i="1"/>
  <c r="K1942" i="1" s="1"/>
  <c r="I1924" i="1"/>
  <c r="L1940" i="1"/>
  <c r="I1921" i="1"/>
  <c r="L1937" i="1"/>
  <c r="J1937" i="1" s="1"/>
  <c r="I1919" i="1"/>
  <c r="AV1933" i="1"/>
  <c r="AV1929" i="1"/>
  <c r="AK1926" i="1"/>
  <c r="I1925" i="1"/>
  <c r="I1926" i="1"/>
  <c r="L1944" i="1"/>
  <c r="J1944" i="1" s="1"/>
  <c r="I1939" i="1"/>
  <c r="I1938" i="1"/>
  <c r="AL1938" i="1"/>
  <c r="AT1960" i="1"/>
  <c r="L1969" i="1"/>
  <c r="K1969" i="1" s="1"/>
  <c r="I1953" i="1"/>
  <c r="AV1953" i="1"/>
  <c r="AK1953" i="1"/>
  <c r="AL1953" i="1"/>
  <c r="I1959" i="1"/>
  <c r="AV1958" i="1"/>
  <c r="AK1958" i="1"/>
  <c r="AL1958" i="1"/>
  <c r="AL1961" i="1"/>
  <c r="AL1962" i="1"/>
  <c r="AL1963" i="1"/>
  <c r="AL1971" i="1"/>
  <c r="AK1961" i="1"/>
  <c r="AK1962" i="1"/>
  <c r="AK1963" i="1"/>
  <c r="AK1971" i="1"/>
  <c r="AK1973" i="1"/>
  <c r="AL1973" i="1"/>
  <c r="AT1984" i="1"/>
  <c r="AT1986" i="1"/>
  <c r="AT1988" i="1"/>
  <c r="AT1983" i="1"/>
  <c r="AT1981" i="1"/>
  <c r="AT1985" i="1"/>
  <c r="L1978" i="1"/>
  <c r="L1984" i="1"/>
  <c r="J1984" i="1" s="1"/>
  <c r="L1985" i="1"/>
  <c r="L1987" i="1"/>
  <c r="J1987" i="1" s="1"/>
  <c r="I1972" i="1"/>
  <c r="L1982" i="1"/>
  <c r="I1971" i="1"/>
  <c r="AL1978" i="1"/>
  <c r="AL1979" i="1"/>
  <c r="AV1976" i="1"/>
  <c r="AT1992" i="1"/>
  <c r="I1977" i="1"/>
  <c r="I1978" i="1"/>
  <c r="AV1977" i="1"/>
  <c r="AK1978" i="1"/>
  <c r="AK1979" i="1"/>
  <c r="AV1983" i="1"/>
  <c r="I1985" i="1"/>
  <c r="AV1985" i="1"/>
  <c r="I1987" i="1"/>
  <c r="I1986" i="1"/>
  <c r="AK1986" i="1"/>
  <c r="AL1986" i="1"/>
  <c r="AK1987" i="1"/>
  <c r="AK1998" i="1"/>
  <c r="AL1987" i="1"/>
  <c r="AL1998" i="1"/>
  <c r="AV1991" i="1"/>
  <c r="AV1992" i="1"/>
  <c r="I1994" i="1"/>
  <c r="AV1994" i="1"/>
  <c r="I1995" i="1"/>
  <c r="AV1995" i="1"/>
  <c r="I1997" i="1"/>
  <c r="AV1997" i="1"/>
  <c r="I1998" i="1"/>
  <c r="AL2004" i="1"/>
  <c r="AL2005" i="1"/>
  <c r="AL2007" i="1"/>
  <c r="AL2008" i="1"/>
  <c r="AL2017" i="1"/>
  <c r="AK2005" i="1"/>
  <c r="AK2007" i="1"/>
  <c r="AK2008" i="1"/>
  <c r="AT2023" i="1"/>
  <c r="AT2028" i="1"/>
  <c r="AT2032" i="1"/>
  <c r="AT2022" i="1"/>
  <c r="AT2030" i="1"/>
  <c r="AV2015" i="1"/>
  <c r="I2016" i="1"/>
  <c r="I2017" i="1"/>
  <c r="L2029" i="1"/>
  <c r="L2024" i="1"/>
  <c r="J2024" i="1" s="1"/>
  <c r="L2035" i="1"/>
  <c r="AK2017" i="1"/>
  <c r="AV2022" i="1"/>
  <c r="I2024" i="1"/>
  <c r="I2025" i="1"/>
  <c r="I2026" i="1"/>
  <c r="I2027" i="1"/>
  <c r="I2028" i="1"/>
  <c r="AK2028" i="1"/>
  <c r="AL2028" i="1"/>
  <c r="AV2031" i="1"/>
  <c r="L2051" i="1"/>
  <c r="AK2032" i="1"/>
  <c r="AL2032" i="1"/>
  <c r="AK2033" i="1"/>
  <c r="AL2033" i="1"/>
  <c r="AK2034" i="1"/>
  <c r="AL2034" i="1"/>
  <c r="AK2035" i="1"/>
  <c r="AL2035" i="1"/>
  <c r="L2052" i="1"/>
  <c r="AV2046" i="1"/>
  <c r="I2051" i="1"/>
  <c r="I2054" i="1"/>
  <c r="L2071" i="1"/>
  <c r="J2071" i="1" s="1"/>
  <c r="L2073" i="1"/>
  <c r="K2073" i="1" s="1"/>
  <c r="AK2054" i="1"/>
  <c r="AL2054" i="1"/>
  <c r="AK2055" i="1"/>
  <c r="AL2055" i="1"/>
  <c r="AL2060" i="1"/>
  <c r="AV2059" i="1"/>
  <c r="AT2076" i="1"/>
  <c r="AT2077" i="1"/>
  <c r="AT2075" i="1"/>
  <c r="I2061" i="1"/>
  <c r="L2075" i="1"/>
  <c r="J2075" i="1" s="1"/>
  <c r="L2078" i="1"/>
  <c r="L2079" i="1"/>
  <c r="L2077" i="1"/>
  <c r="L2074" i="1"/>
  <c r="AV2060" i="1"/>
  <c r="AT2079" i="1"/>
  <c r="AK2060" i="1"/>
  <c r="AV2064" i="1"/>
  <c r="AV2068" i="1"/>
  <c r="AV2069" i="1"/>
  <c r="AV2070" i="1"/>
  <c r="AV2071" i="1"/>
  <c r="I2072" i="1"/>
  <c r="L2080" i="1"/>
  <c r="K2080" i="1" s="1"/>
  <c r="L2082" i="1"/>
  <c r="K2082" i="1" s="1"/>
  <c r="L2081" i="1"/>
  <c r="L2084" i="1"/>
  <c r="AV2072" i="1"/>
  <c r="AV2075" i="1"/>
  <c r="AV2077" i="1"/>
  <c r="AV2079" i="1"/>
  <c r="L2095" i="1"/>
  <c r="AV2084" i="1"/>
  <c r="AL2084" i="1"/>
  <c r="AK2084" i="1"/>
  <c r="AV2090" i="1"/>
  <c r="L2104" i="1"/>
  <c r="J2104" i="1" s="1"/>
  <c r="AV2091" i="1"/>
  <c r="I2092" i="1"/>
  <c r="AK2092" i="1"/>
  <c r="AL2092" i="1"/>
  <c r="I2096" i="1"/>
  <c r="I2098" i="1"/>
  <c r="AK2097" i="1"/>
  <c r="AK2102" i="1"/>
  <c r="AK2107" i="1"/>
  <c r="AK2108" i="1"/>
  <c r="AV2101" i="1"/>
  <c r="AT2119" i="1"/>
  <c r="AT2117" i="1"/>
  <c r="AT2118" i="1"/>
  <c r="I2103" i="1"/>
  <c r="L2120" i="1"/>
  <c r="J2120" i="1" s="1"/>
  <c r="L2119" i="1"/>
  <c r="I2102" i="1"/>
  <c r="L2117" i="1"/>
  <c r="J2117" i="1" s="1"/>
  <c r="L2118" i="1"/>
  <c r="L2121" i="1"/>
  <c r="AL2102" i="1"/>
  <c r="AV2106" i="1"/>
  <c r="AT2122" i="1"/>
  <c r="AT2123" i="1"/>
  <c r="AT2124" i="1"/>
  <c r="I2108" i="1"/>
  <c r="L2122" i="1"/>
  <c r="K2122" i="1" s="1"/>
  <c r="L2125" i="1"/>
  <c r="J2125" i="1" s="1"/>
  <c r="L2123" i="1"/>
  <c r="J2123" i="1" s="1"/>
  <c r="L2124" i="1"/>
  <c r="K2124" i="1" s="1"/>
  <c r="AL2107" i="1"/>
  <c r="AL2108" i="1"/>
  <c r="AV2111" i="1"/>
  <c r="AT2129" i="1"/>
  <c r="AT2130" i="1"/>
  <c r="AV2112" i="1"/>
  <c r="AT2131" i="1"/>
  <c r="I2113" i="1"/>
  <c r="L2132" i="1"/>
  <c r="L2129" i="1"/>
  <c r="K2129" i="1" s="1"/>
  <c r="L2128" i="1"/>
  <c r="J2128" i="1" s="1"/>
  <c r="L2131" i="1"/>
  <c r="K2131" i="1" s="1"/>
  <c r="I2114" i="1"/>
  <c r="L2133" i="1"/>
  <c r="AT2133" i="1"/>
  <c r="AV2114" i="1"/>
  <c r="AV2115" i="1"/>
  <c r="AT2134" i="1"/>
  <c r="I2116" i="1"/>
  <c r="AV2127" i="1"/>
  <c r="AT2136" i="1"/>
  <c r="AT2137" i="1"/>
  <c r="AT2138" i="1"/>
  <c r="AT2139" i="1"/>
  <c r="AT2140" i="1"/>
  <c r="AT2141" i="1"/>
  <c r="AT2144" i="1"/>
  <c r="AT2146" i="1"/>
  <c r="AT2145" i="1"/>
  <c r="AT2142" i="1"/>
  <c r="I2128" i="1"/>
  <c r="L2137" i="1"/>
  <c r="L2139" i="1"/>
  <c r="L2138" i="1"/>
  <c r="L2141" i="1"/>
  <c r="L2143" i="1"/>
  <c r="K2143" i="1" s="1"/>
  <c r="L2142" i="1"/>
  <c r="K2142" i="1" s="1"/>
  <c r="L2144" i="1"/>
  <c r="L2145" i="1"/>
  <c r="J2145" i="1" s="1"/>
  <c r="L2140" i="1"/>
  <c r="K2140" i="1" s="1"/>
  <c r="L2136" i="1"/>
  <c r="J2136" i="1" s="1"/>
  <c r="AV2135" i="1"/>
  <c r="AT2153" i="1"/>
  <c r="AT2148" i="1"/>
  <c r="AT2149" i="1"/>
  <c r="AT2150" i="1"/>
  <c r="AT2154" i="1"/>
  <c r="L2151" i="1"/>
  <c r="J2151" i="1" s="1"/>
  <c r="U2151" i="1" s="1"/>
  <c r="L2148" i="1"/>
  <c r="J2148" i="1" s="1"/>
  <c r="L2149" i="1"/>
  <c r="L2150" i="1"/>
  <c r="K2150" i="1" s="1"/>
  <c r="AV2136" i="1"/>
  <c r="AT2155" i="1"/>
  <c r="AK2140" i="1"/>
  <c r="AL2140" i="1"/>
  <c r="AV2139" i="1"/>
  <c r="AK2150" i="1"/>
  <c r="AL2150" i="1"/>
  <c r="AK2156" i="1"/>
  <c r="AL2156" i="1"/>
  <c r="AV2152" i="1"/>
  <c r="L2172" i="1"/>
  <c r="L2171" i="1"/>
  <c r="J2171" i="1" s="1"/>
  <c r="I2154" i="1"/>
  <c r="L2197" i="1"/>
  <c r="I2178" i="1"/>
  <c r="L2196" i="1"/>
  <c r="J2196" i="1" s="1"/>
  <c r="AV2178" i="1"/>
  <c r="AL2176" i="1"/>
  <c r="I2175" i="1"/>
  <c r="I2176" i="1"/>
  <c r="I2166" i="1"/>
  <c r="I2165" i="1"/>
  <c r="L2183" i="1"/>
  <c r="L2184" i="1"/>
  <c r="K2184" i="1" s="1"/>
  <c r="L2176" i="1"/>
  <c r="I2164" i="1"/>
  <c r="L2181" i="1"/>
  <c r="K2181" i="1" s="1"/>
  <c r="AV2174" i="1"/>
  <c r="AV2170" i="1"/>
  <c r="AD27" i="1"/>
  <c r="I2174" i="1"/>
  <c r="L2187" i="1"/>
  <c r="J2187" i="1" s="1"/>
  <c r="I2168" i="1"/>
  <c r="AL754" i="1"/>
  <c r="AL693" i="1"/>
  <c r="AL681" i="1"/>
  <c r="AL486" i="1"/>
  <c r="AK462" i="1"/>
  <c r="AK454" i="1"/>
  <c r="AK359" i="1"/>
  <c r="AL200" i="1"/>
  <c r="AK187" i="1"/>
  <c r="AK52" i="1"/>
  <c r="J1633" i="1"/>
  <c r="K1606" i="1"/>
  <c r="M1606" i="1" s="1"/>
  <c r="K1591" i="1"/>
  <c r="J1565" i="1"/>
  <c r="K1565" i="1"/>
  <c r="K1521" i="1"/>
  <c r="J1498" i="1"/>
  <c r="J1458" i="1"/>
  <c r="K1458" i="1"/>
  <c r="J1410" i="1"/>
  <c r="K1410" i="1"/>
  <c r="J1355" i="1"/>
  <c r="K1307" i="1"/>
  <c r="K1286" i="1"/>
  <c r="J1286" i="1"/>
  <c r="J1211" i="1"/>
  <c r="V1211" i="1" s="1"/>
  <c r="J1187" i="1"/>
  <c r="K1187" i="1"/>
  <c r="J1174" i="1"/>
  <c r="K1174" i="1"/>
  <c r="J1126" i="1"/>
  <c r="T1126" i="1" s="1"/>
  <c r="J1099" i="1"/>
  <c r="K1099" i="1"/>
  <c r="K1094" i="1"/>
  <c r="W1094" i="1" s="1"/>
  <c r="J1049" i="1"/>
  <c r="K1049" i="1"/>
  <c r="M1049" i="1" s="1"/>
  <c r="K974" i="1"/>
  <c r="U974" i="1" s="1"/>
  <c r="J946" i="1"/>
  <c r="J942" i="1"/>
  <c r="K942" i="1"/>
  <c r="J884" i="1"/>
  <c r="M884" i="1" s="1"/>
  <c r="J847" i="1"/>
  <c r="K847" i="1"/>
  <c r="J761" i="1"/>
  <c r="K761" i="1"/>
  <c r="J522" i="1"/>
  <c r="J497" i="1"/>
  <c r="V497" i="1" s="1"/>
  <c r="K422" i="1"/>
  <c r="J309" i="1"/>
  <c r="J305" i="1"/>
  <c r="K299" i="1"/>
  <c r="J213" i="1"/>
  <c r="J196" i="1"/>
  <c r="J165" i="1"/>
  <c r="K165" i="1"/>
  <c r="J156" i="1"/>
  <c r="J136" i="1"/>
  <c r="K84" i="1"/>
  <c r="U84" i="1" s="1"/>
  <c r="K25" i="1"/>
  <c r="AL1696" i="1"/>
  <c r="AK1696" i="1"/>
  <c r="AL1678" i="1"/>
  <c r="AL1676" i="1"/>
  <c r="AK1651" i="1"/>
  <c r="AL1631" i="1"/>
  <c r="AK1631" i="1"/>
  <c r="AL1613" i="1"/>
  <c r="AL1604" i="1"/>
  <c r="AK1604" i="1"/>
  <c r="AL1563" i="1"/>
  <c r="AL1537" i="1"/>
  <c r="AK1537" i="1"/>
  <c r="AL1535" i="1"/>
  <c r="AK1529" i="1"/>
  <c r="AL1529" i="1"/>
  <c r="AK1521" i="1"/>
  <c r="AK1516" i="1"/>
  <c r="AK1484" i="1"/>
  <c r="AL1479" i="1"/>
  <c r="AL1454" i="1"/>
  <c r="AL1446" i="1"/>
  <c r="AK1442" i="1"/>
  <c r="AK1405" i="1"/>
  <c r="AL1405" i="1"/>
  <c r="AK1396" i="1"/>
  <c r="AK1390" i="1"/>
  <c r="AK1381" i="1"/>
  <c r="AL1381" i="1"/>
  <c r="AL1374" i="1"/>
  <c r="AK1374" i="1"/>
  <c r="AL1370" i="1"/>
  <c r="AK1370" i="1"/>
  <c r="AK1366" i="1"/>
  <c r="AK1349" i="1"/>
  <c r="AL1347" i="1"/>
  <c r="AL1338" i="1"/>
  <c r="AL1329" i="1"/>
  <c r="AK1327" i="1"/>
  <c r="AK1318" i="1"/>
  <c r="AL1307" i="1"/>
  <c r="AK1289" i="1"/>
  <c r="AL1255" i="1"/>
  <c r="AK1246" i="1"/>
  <c r="AL1237" i="1"/>
  <c r="AK1237" i="1"/>
  <c r="AL1235" i="1"/>
  <c r="AK1235" i="1"/>
  <c r="AK1216" i="1"/>
  <c r="AK1214" i="1"/>
  <c r="AL1212" i="1"/>
  <c r="AL1172" i="1"/>
  <c r="AQ1182" i="1"/>
  <c r="AL1162" i="1"/>
  <c r="AL1154" i="1"/>
  <c r="AL1147" i="1"/>
  <c r="AK1147" i="1"/>
  <c r="AL1136" i="1"/>
  <c r="AL1131" i="1"/>
  <c r="AL1124" i="1"/>
  <c r="AL1122" i="1"/>
  <c r="AK1122" i="1"/>
  <c r="AL1100" i="1"/>
  <c r="AL1074" i="1"/>
  <c r="AK1065" i="1"/>
  <c r="AL1053" i="1"/>
  <c r="AK1053" i="1"/>
  <c r="AK1030" i="1"/>
  <c r="AL1022" i="1"/>
  <c r="AK1014" i="1"/>
  <c r="AL1014" i="1"/>
  <c r="AK1002" i="1"/>
  <c r="AL1741" i="1"/>
  <c r="AK1741" i="1"/>
  <c r="AK1747" i="1"/>
  <c r="AL1747" i="1"/>
  <c r="AK1752" i="1"/>
  <c r="AL1752" i="1"/>
  <c r="AV1760" i="1"/>
  <c r="AV1762" i="1"/>
  <c r="AV1772" i="1"/>
  <c r="AV1795" i="1"/>
  <c r="AT1848" i="1"/>
  <c r="I1836" i="1"/>
  <c r="I1816" i="1"/>
  <c r="I1809" i="1"/>
  <c r="I1810" i="1"/>
  <c r="I1807" i="1"/>
  <c r="I1805" i="1"/>
  <c r="I1802" i="1"/>
  <c r="I1797" i="1"/>
  <c r="I1795" i="1"/>
  <c r="I1790" i="1"/>
  <c r="I1789" i="1"/>
  <c r="I1786" i="1"/>
  <c r="I1785" i="1"/>
  <c r="I1784" i="1"/>
  <c r="L1799" i="1"/>
  <c r="J1799" i="1" s="1"/>
  <c r="L1798" i="1"/>
  <c r="I1775" i="1"/>
  <c r="L1793" i="1"/>
  <c r="L1790" i="1"/>
  <c r="AV1851" i="1"/>
  <c r="L1865" i="1"/>
  <c r="K1865" i="1" s="1"/>
  <c r="AW2466" i="1"/>
  <c r="S10" i="15" s="1"/>
  <c r="AV1931" i="1"/>
  <c r="AK2148" i="1"/>
  <c r="AL2148" i="1"/>
  <c r="AK2152" i="1"/>
  <c r="AL2152" i="1"/>
  <c r="I2150" i="1"/>
  <c r="AK2202" i="1"/>
  <c r="AL2202" i="1"/>
  <c r="I2196" i="1"/>
  <c r="AK2203" i="1"/>
  <c r="AL2203" i="1"/>
  <c r="L2205" i="1"/>
  <c r="I2202" i="1"/>
  <c r="AT2208" i="1"/>
  <c r="AV2208" i="1"/>
  <c r="AT520" i="1"/>
  <c r="AT698" i="1"/>
  <c r="AT500" i="1"/>
  <c r="AT38" i="1"/>
  <c r="AT2132" i="1"/>
  <c r="AL2164" i="1"/>
  <c r="I2160" i="1"/>
  <c r="AK2165" i="1"/>
  <c r="AL2165" i="1"/>
  <c r="AT2209" i="1"/>
  <c r="AV2209" i="1"/>
  <c r="I1854" i="1"/>
  <c r="I2198" i="1"/>
  <c r="AT2210" i="1"/>
  <c r="AT2157" i="1"/>
  <c r="AL2197" i="1"/>
  <c r="AV2211" i="1"/>
  <c r="I1818" i="1"/>
  <c r="AT2121" i="1"/>
  <c r="AT2135" i="1"/>
  <c r="L2207" i="1"/>
  <c r="AL2188" i="1"/>
  <c r="AL2196" i="1"/>
  <c r="AT2212" i="1"/>
  <c r="AV2212" i="1"/>
  <c r="AK2207" i="1"/>
  <c r="L2211" i="1"/>
  <c r="J2211" i="1" s="1"/>
  <c r="L2209" i="1"/>
  <c r="K2209" i="1" s="1"/>
  <c r="AK2206" i="1"/>
  <c r="AL2206" i="1"/>
  <c r="I2210" i="1"/>
  <c r="I2209" i="1"/>
  <c r="I2208" i="1"/>
  <c r="I2207" i="1"/>
  <c r="AT2213" i="1"/>
  <c r="AV2213" i="1"/>
  <c r="AV2214" i="1"/>
  <c r="I2205" i="1"/>
  <c r="I2206" i="1"/>
  <c r="L2210" i="1"/>
  <c r="J2210" i="1" s="1"/>
  <c r="AL2208" i="1"/>
  <c r="AV2215" i="1"/>
  <c r="AK2205" i="1"/>
  <c r="AL2205" i="1"/>
  <c r="I2211" i="1"/>
  <c r="I2212" i="1"/>
  <c r="I2213" i="1"/>
  <c r="I2214" i="1"/>
  <c r="I2192" i="1"/>
  <c r="AT2214" i="1"/>
  <c r="AV2216" i="1"/>
  <c r="AV2217" i="1"/>
  <c r="L2134" i="1"/>
  <c r="AV2218" i="1"/>
  <c r="AD28" i="1"/>
  <c r="AK239" i="1"/>
  <c r="AL281" i="1"/>
  <c r="AK973" i="1"/>
  <c r="AL2204" i="1"/>
  <c r="AK2215" i="1"/>
  <c r="L2217" i="1"/>
  <c r="AT2219" i="1"/>
  <c r="AV2219" i="1"/>
  <c r="AV2220" i="1"/>
  <c r="AD29" i="1"/>
  <c r="AD30" i="1"/>
  <c r="AT2218" i="1"/>
  <c r="AV2222" i="1"/>
  <c r="I2220" i="1"/>
  <c r="AV2223" i="1"/>
  <c r="AV2224" i="1"/>
  <c r="AV2225" i="1"/>
  <c r="AD31" i="1"/>
  <c r="AV2226" i="1"/>
  <c r="L2220" i="1"/>
  <c r="J2220" i="1" s="1"/>
  <c r="AL2211" i="1"/>
  <c r="AL2213" i="1"/>
  <c r="I2216" i="1"/>
  <c r="I2215" i="1"/>
  <c r="I2221" i="1"/>
  <c r="I2222" i="1"/>
  <c r="AV2227" i="1"/>
  <c r="AL2210" i="1"/>
  <c r="AV2228" i="1"/>
  <c r="I2226" i="1"/>
  <c r="AV2229" i="1"/>
  <c r="L2227" i="1"/>
  <c r="K2227" i="1" s="1"/>
  <c r="L2218" i="1"/>
  <c r="J2218" i="1" s="1"/>
  <c r="AV2230" i="1"/>
  <c r="AV2232" i="1"/>
  <c r="AK870" i="1"/>
  <c r="AK2226" i="1"/>
  <c r="AK2227" i="1"/>
  <c r="AK2228" i="1"/>
  <c r="L2231" i="1"/>
  <c r="J2231" i="1" s="1"/>
  <c r="AT2233" i="1"/>
  <c r="AV2233" i="1"/>
  <c r="AK2229" i="1"/>
  <c r="AL2232" i="1"/>
  <c r="I2231" i="1"/>
  <c r="I2232" i="1"/>
  <c r="AV2234" i="1"/>
  <c r="AK28" i="1"/>
  <c r="L2230" i="1"/>
  <c r="K2230" i="1" s="1"/>
  <c r="AL2230" i="1"/>
  <c r="AT2235" i="1"/>
  <c r="AV2235" i="1"/>
  <c r="AB8" i="1"/>
  <c r="AB9" i="1" s="1"/>
  <c r="AB10" i="1" s="1"/>
  <c r="AB11" i="1" s="1"/>
  <c r="AB12" i="1" s="1"/>
  <c r="AB13" i="1" s="1"/>
  <c r="L2198" i="1"/>
  <c r="J2198" i="1" s="1"/>
  <c r="I2217" i="1"/>
  <c r="L2228" i="1"/>
  <c r="K2228" i="1" s="1"/>
  <c r="AL2225" i="1"/>
  <c r="AK2225" i="1"/>
  <c r="AL2223" i="1"/>
  <c r="AK2223" i="1"/>
  <c r="AL2221" i="1"/>
  <c r="AK2221" i="1"/>
  <c r="AL2219" i="1"/>
  <c r="AK2219" i="1"/>
  <c r="AL2217" i="1"/>
  <c r="AK2217" i="1"/>
  <c r="L2234" i="1"/>
  <c r="J2234" i="1" s="1"/>
  <c r="AV2236" i="1"/>
  <c r="AT868" i="1"/>
  <c r="I2230" i="1"/>
  <c r="AL2220" i="1"/>
  <c r="AK2220" i="1"/>
  <c r="AL2224" i="1"/>
  <c r="AK2224" i="1"/>
  <c r="AV2237" i="1"/>
  <c r="L2222" i="1"/>
  <c r="I2228" i="1"/>
  <c r="I2235" i="1"/>
  <c r="I2234" i="1"/>
  <c r="AV2238" i="1"/>
  <c r="AT1906" i="1"/>
  <c r="AT1917" i="1"/>
  <c r="AV1900" i="1"/>
  <c r="AT1919" i="1"/>
  <c r="AV1902" i="1"/>
  <c r="AV1906" i="1"/>
  <c r="AV1908" i="1"/>
  <c r="AV1914" i="1"/>
  <c r="AT1940" i="1"/>
  <c r="AV1952" i="1"/>
  <c r="AT1964" i="1"/>
  <c r="AV1970" i="1"/>
  <c r="AV1980" i="1"/>
  <c r="AV2029" i="1"/>
  <c r="AV2056" i="1"/>
  <c r="AT2074" i="1"/>
  <c r="AV1885" i="1"/>
  <c r="AV1920" i="1"/>
  <c r="AV1939" i="1"/>
  <c r="AV1964" i="1"/>
  <c r="AT1982" i="1"/>
  <c r="AV1972" i="1"/>
  <c r="AV1978" i="1"/>
  <c r="AV2006" i="1"/>
  <c r="AT2026" i="1"/>
  <c r="AV2007" i="1"/>
  <c r="AL2209" i="1"/>
  <c r="AL2212" i="1"/>
  <c r="AK2218" i="1"/>
  <c r="L2237" i="1"/>
  <c r="K2237" i="1" s="1"/>
  <c r="AV2239" i="1"/>
  <c r="AT2031" i="1"/>
  <c r="AL2222" i="1"/>
  <c r="AK2222" i="1"/>
  <c r="AT2240" i="1"/>
  <c r="AV2240" i="1"/>
  <c r="AT2078" i="1"/>
  <c r="L2239" i="1"/>
  <c r="I2239" i="1"/>
  <c r="AV2241" i="1"/>
  <c r="L2240" i="1"/>
  <c r="J2240" i="1" s="1"/>
  <c r="AT2242" i="1"/>
  <c r="AV2242" i="1"/>
  <c r="AT814" i="1"/>
  <c r="AL977" i="1"/>
  <c r="K1275" i="1"/>
  <c r="K1059" i="1"/>
  <c r="K745" i="1"/>
  <c r="T745" i="1" s="1"/>
  <c r="K811" i="1"/>
  <c r="K310" i="1"/>
  <c r="L2241" i="1"/>
  <c r="J2241" i="1" s="1"/>
  <c r="AL2216" i="1"/>
  <c r="I2229" i="1"/>
  <c r="AT2241" i="1"/>
  <c r="I2233" i="1"/>
  <c r="I2236" i="1"/>
  <c r="I2237" i="1"/>
  <c r="I2238" i="1"/>
  <c r="AT2243" i="1"/>
  <c r="AV2243" i="1"/>
  <c r="AK179" i="1"/>
  <c r="AK164" i="1"/>
  <c r="AL158" i="1"/>
  <c r="AL65" i="1"/>
  <c r="AK63" i="1"/>
  <c r="AL20" i="1"/>
  <c r="J1641" i="1"/>
  <c r="K1641" i="1"/>
  <c r="K1635" i="1"/>
  <c r="K1626" i="1"/>
  <c r="W1626" i="1" s="1"/>
  <c r="J1599" i="1"/>
  <c r="J1542" i="1"/>
  <c r="K1542" i="1"/>
  <c r="J1509" i="1"/>
  <c r="J1477" i="1"/>
  <c r="U1477" i="1" s="1"/>
  <c r="K1477" i="1"/>
  <c r="J1453" i="1"/>
  <c r="T1453" i="1" s="1"/>
  <c r="K1423" i="1"/>
  <c r="K1419" i="1"/>
  <c r="V1419" i="1" s="1"/>
  <c r="J1245" i="1"/>
  <c r="V1245" i="1" s="1"/>
  <c r="J1225" i="1"/>
  <c r="J1201" i="1"/>
  <c r="K1201" i="1"/>
  <c r="J1163" i="1"/>
  <c r="K1163" i="1"/>
  <c r="J1062" i="1"/>
  <c r="K1062" i="1"/>
  <c r="K999" i="1"/>
  <c r="K993" i="1"/>
  <c r="V993" i="1" s="1"/>
  <c r="J949" i="1"/>
  <c r="K949" i="1"/>
  <c r="J890" i="1"/>
  <c r="K890" i="1"/>
  <c r="W890" i="1" s="1"/>
  <c r="J859" i="1"/>
  <c r="K859" i="1"/>
  <c r="J854" i="1"/>
  <c r="W854" i="1" s="1"/>
  <c r="J850" i="1"/>
  <c r="J846" i="1"/>
  <c r="J726" i="1"/>
  <c r="T726" i="1" s="1"/>
  <c r="J695" i="1"/>
  <c r="K695" i="1"/>
  <c r="J684" i="1"/>
  <c r="K616" i="1"/>
  <c r="K593" i="1"/>
  <c r="K586" i="1"/>
  <c r="J575" i="1"/>
  <c r="J558" i="1"/>
  <c r="K558" i="1"/>
  <c r="J502" i="1"/>
  <c r="W502" i="1" s="1"/>
  <c r="J462" i="1"/>
  <c r="J332" i="1"/>
  <c r="K332" i="1"/>
  <c r="J271" i="1"/>
  <c r="K271" i="1"/>
  <c r="J203" i="1"/>
  <c r="J199" i="1"/>
  <c r="V199" i="1" s="1"/>
  <c r="J167" i="1"/>
  <c r="K167" i="1"/>
  <c r="P167" i="1" s="1"/>
  <c r="J129" i="1"/>
  <c r="V129" i="1" s="1"/>
  <c r="K127" i="1"/>
  <c r="J93" i="1"/>
  <c r="J61" i="1"/>
  <c r="K61" i="1"/>
  <c r="J40" i="1"/>
  <c r="U40" i="1" s="1"/>
  <c r="AL1671" i="1"/>
  <c r="AK1632" i="1"/>
  <c r="AL1627" i="1"/>
  <c r="AK1627" i="1"/>
  <c r="AL1602" i="1"/>
  <c r="AQ1608" i="1"/>
  <c r="AK1555" i="1"/>
  <c r="AL1543" i="1"/>
  <c r="AK1534" i="1"/>
  <c r="AL1527" i="1"/>
  <c r="AK1511" i="1"/>
  <c r="AL1375" i="1"/>
  <c r="AK1330" i="1"/>
  <c r="AL1311" i="1"/>
  <c r="AK1309" i="1"/>
  <c r="AL1309" i="1"/>
  <c r="AL1282" i="1"/>
  <c r="AK1275" i="1"/>
  <c r="AL1253" i="1"/>
  <c r="AK1236" i="1"/>
  <c r="AK1192" i="1"/>
  <c r="AK1169" i="1"/>
  <c r="AL1150" i="1"/>
  <c r="AK1144" i="1"/>
  <c r="AK1140" i="1"/>
  <c r="AL1140" i="1"/>
  <c r="AL1132" i="1"/>
  <c r="AK1128" i="1"/>
  <c r="AK1042" i="1"/>
  <c r="AL1042" i="1"/>
  <c r="AK1037" i="1"/>
  <c r="AL1037" i="1"/>
  <c r="AL520" i="1"/>
  <c r="AL411" i="1"/>
  <c r="AK214" i="1"/>
  <c r="AK64" i="1"/>
  <c r="AL39" i="1"/>
  <c r="K1596" i="1"/>
  <c r="W1596" i="1" s="1"/>
  <c r="K1541" i="1"/>
  <c r="J1402" i="1"/>
  <c r="K1402" i="1"/>
  <c r="K1394" i="1"/>
  <c r="K1330" i="1"/>
  <c r="J1318" i="1"/>
  <c r="K1268" i="1"/>
  <c r="J1266" i="1"/>
  <c r="J1246" i="1"/>
  <c r="K1246" i="1"/>
  <c r="K1219" i="1"/>
  <c r="W1219" i="1" s="1"/>
  <c r="K1213" i="1"/>
  <c r="J1193" i="1"/>
  <c r="W1193" i="1" s="1"/>
  <c r="K1118" i="1"/>
  <c r="K1111" i="1"/>
  <c r="J1103" i="1"/>
  <c r="K1085" i="1"/>
  <c r="V1085" i="1" s="1"/>
  <c r="K1029" i="1"/>
  <c r="J1000" i="1"/>
  <c r="O1000" i="1" s="1"/>
  <c r="J962" i="1"/>
  <c r="K937" i="1"/>
  <c r="J851" i="1"/>
  <c r="J849" i="1"/>
  <c r="J791" i="1"/>
  <c r="O791" i="1" s="1"/>
  <c r="K791" i="1"/>
  <c r="J780" i="1"/>
  <c r="J729" i="1"/>
  <c r="K729" i="1"/>
  <c r="J682" i="1"/>
  <c r="K682" i="1"/>
  <c r="J594" i="1"/>
  <c r="J578" i="1"/>
  <c r="K578" i="1"/>
  <c r="J574" i="1"/>
  <c r="M574" i="1" s="1"/>
  <c r="J570" i="1"/>
  <c r="K570" i="1"/>
  <c r="K566" i="1"/>
  <c r="T566" i="1" s="1"/>
  <c r="J448" i="1"/>
  <c r="K448" i="1"/>
  <c r="J432" i="1"/>
  <c r="K432" i="1"/>
  <c r="J395" i="1"/>
  <c r="K395" i="1"/>
  <c r="J345" i="1"/>
  <c r="K345" i="1"/>
  <c r="J315" i="1"/>
  <c r="K315" i="1"/>
  <c r="J308" i="1"/>
  <c r="J304" i="1"/>
  <c r="J202" i="1"/>
  <c r="U202" i="1" s="1"/>
  <c r="J200" i="1"/>
  <c r="K200" i="1"/>
  <c r="P200" i="1" s="1"/>
  <c r="K198" i="1"/>
  <c r="J191" i="1"/>
  <c r="K191" i="1"/>
  <c r="U191" i="1" s="1"/>
  <c r="J187" i="1"/>
  <c r="U187" i="1" s="1"/>
  <c r="J182" i="1"/>
  <c r="O182" i="1" s="1"/>
  <c r="J177" i="1"/>
  <c r="K177" i="1"/>
  <c r="J166" i="1"/>
  <c r="J143" i="1"/>
  <c r="K143" i="1"/>
  <c r="J110" i="1"/>
  <c r="K110" i="1"/>
  <c r="J58" i="1"/>
  <c r="J30" i="1"/>
  <c r="W30" i="1" s="1"/>
  <c r="AK1628" i="1"/>
  <c r="AL1626" i="1"/>
  <c r="AL1620" i="1"/>
  <c r="AL1577" i="1"/>
  <c r="AL1539" i="1"/>
  <c r="AK1539" i="1"/>
  <c r="AK1524" i="1"/>
  <c r="AK1517" i="1"/>
  <c r="AL1514" i="1"/>
  <c r="AK1397" i="1"/>
  <c r="AL1397" i="1"/>
  <c r="AK1394" i="1"/>
  <c r="AL1385" i="1"/>
  <c r="AK1385" i="1"/>
  <c r="AK1369" i="1"/>
  <c r="AL1363" i="1"/>
  <c r="AK1360" i="1"/>
  <c r="AK1346" i="1"/>
  <c r="AK1339" i="1"/>
  <c r="AL1339" i="1"/>
  <c r="AL1331" i="1"/>
  <c r="AL1297" i="1"/>
  <c r="AL1281" i="1"/>
  <c r="AL1267" i="1"/>
  <c r="AL1245" i="1"/>
  <c r="AK1197" i="1"/>
  <c r="AL1129" i="1"/>
  <c r="AK1129" i="1"/>
  <c r="AL1127" i="1"/>
  <c r="AK1127" i="1"/>
  <c r="AL1125" i="1"/>
  <c r="AL1113" i="1"/>
  <c r="AL1093" i="1"/>
  <c r="AL1087" i="1"/>
  <c r="AL1056" i="1"/>
  <c r="AL1050" i="1"/>
  <c r="AL1021" i="1"/>
  <c r="AK1006" i="1"/>
  <c r="AL998" i="1"/>
  <c r="AK998" i="1"/>
  <c r="AK1702" i="1"/>
  <c r="AL1702" i="1"/>
  <c r="AK1715" i="1"/>
  <c r="AK1718" i="1"/>
  <c r="AL1718" i="1"/>
  <c r="L2242" i="1"/>
  <c r="AL1733" i="1"/>
  <c r="AL1832" i="1"/>
  <c r="AL1834" i="1"/>
  <c r="I1826" i="1"/>
  <c r="I1770" i="1"/>
  <c r="I1787" i="1"/>
  <c r="I1788" i="1"/>
  <c r="AL1799" i="1"/>
  <c r="AL1805" i="1"/>
  <c r="AL1803" i="1"/>
  <c r="AL1801" i="1"/>
  <c r="AL1778" i="1"/>
  <c r="L1796" i="1"/>
  <c r="AL1758" i="1"/>
  <c r="AL1771" i="1"/>
  <c r="AK1781" i="1"/>
  <c r="AL1774" i="1"/>
  <c r="AL1770" i="1"/>
  <c r="L1762" i="1"/>
  <c r="K1762" i="1" s="1"/>
  <c r="AL1737" i="1"/>
  <c r="AK914" i="1"/>
  <c r="AK2235" i="1"/>
  <c r="AL2235" i="1"/>
  <c r="AK2233" i="1"/>
  <c r="AL2233" i="1"/>
  <c r="AK2237" i="1"/>
  <c r="AL2237" i="1"/>
  <c r="AV2245" i="1"/>
  <c r="AV2246" i="1"/>
  <c r="I1778" i="1"/>
  <c r="I2242" i="1"/>
  <c r="I2243" i="1"/>
  <c r="I2244" i="1"/>
  <c r="I2245" i="1"/>
  <c r="AV2247" i="1"/>
  <c r="I2227" i="1"/>
  <c r="AL2240" i="1"/>
  <c r="AV2248" i="1"/>
  <c r="I2240" i="1"/>
  <c r="I2241" i="1"/>
  <c r="I2246" i="1"/>
  <c r="I2247" i="1"/>
  <c r="AV2249" i="1"/>
  <c r="AK270" i="1"/>
  <c r="AK267" i="1"/>
  <c r="L1795" i="1"/>
  <c r="K1795" i="1" s="1"/>
  <c r="I1763" i="1"/>
  <c r="AV2250" i="1"/>
  <c r="AV2251" i="1"/>
  <c r="AV2252" i="1"/>
  <c r="I2251" i="1"/>
  <c r="AV2253" i="1"/>
  <c r="AV2254" i="1"/>
  <c r="AL2239" i="1"/>
  <c r="AV2255" i="1"/>
  <c r="AV2256" i="1"/>
  <c r="AK2243" i="1"/>
  <c r="AL2243" i="1"/>
  <c r="AK2247" i="1"/>
  <c r="AL2247" i="1"/>
  <c r="I2253" i="1"/>
  <c r="I2252" i="1"/>
  <c r="AK2231" i="1"/>
  <c r="AL2231" i="1"/>
  <c r="L2253" i="1"/>
  <c r="L2251" i="1"/>
  <c r="L2255" i="1"/>
  <c r="AK2241" i="1"/>
  <c r="AL2241" i="1"/>
  <c r="AK2245" i="1"/>
  <c r="AL2245" i="1"/>
  <c r="AK2248" i="1"/>
  <c r="AL2248" i="1"/>
  <c r="I2249" i="1"/>
  <c r="I2248" i="1"/>
  <c r="AV2257" i="1"/>
  <c r="AV2258" i="1"/>
  <c r="AT1802" i="1"/>
  <c r="AV1780" i="1"/>
  <c r="AT1799" i="1"/>
  <c r="AV1774" i="1"/>
  <c r="AV1755" i="1"/>
  <c r="AV1791" i="1"/>
  <c r="AV1787" i="1"/>
  <c r="AV1785" i="1"/>
  <c r="AV1781" i="1"/>
  <c r="AV1779" i="1"/>
  <c r="AV1794" i="1"/>
  <c r="AV1798" i="1"/>
  <c r="AV1799" i="1"/>
  <c r="AV1800" i="1"/>
  <c r="AV1802" i="1"/>
  <c r="AV1803" i="1"/>
  <c r="I2256" i="1"/>
  <c r="AV2259" i="1"/>
  <c r="AL2234" i="1"/>
  <c r="AV2260" i="1"/>
  <c r="I2259" i="1"/>
  <c r="I2258" i="1"/>
  <c r="L2257" i="1"/>
  <c r="I2250" i="1"/>
  <c r="I2255" i="1"/>
  <c r="I2254" i="1"/>
  <c r="AV2261" i="1"/>
  <c r="AL2258" i="1"/>
  <c r="L2250" i="1"/>
  <c r="K2250" i="1" s="1"/>
  <c r="L2252" i="1"/>
  <c r="AL2236" i="1"/>
  <c r="L2259" i="1"/>
  <c r="J2259" i="1" s="1"/>
  <c r="AV2262" i="1"/>
  <c r="AK2242" i="1"/>
  <c r="AL2242" i="1"/>
  <c r="AK2246" i="1"/>
  <c r="AL2246" i="1"/>
  <c r="L2254" i="1"/>
  <c r="L2256" i="1"/>
  <c r="AK2244" i="1"/>
  <c r="AL2244" i="1"/>
  <c r="AK2257" i="1"/>
  <c r="AL2257" i="1"/>
  <c r="L2258" i="1"/>
  <c r="J2258" i="1" s="1"/>
  <c r="AV2263" i="1"/>
  <c r="AV2264" i="1"/>
  <c r="AT793" i="1"/>
  <c r="AT804" i="1"/>
  <c r="L2261" i="1"/>
  <c r="L2262" i="1"/>
  <c r="I2260" i="1"/>
  <c r="I2261" i="1"/>
  <c r="I2262" i="1"/>
  <c r="AT2265" i="1"/>
  <c r="AV2265" i="1"/>
  <c r="AV2266" i="1"/>
  <c r="AL2238" i="1"/>
  <c r="AL2261" i="1"/>
  <c r="AL2262" i="1"/>
  <c r="AT2267" i="1"/>
  <c r="AV2267" i="1"/>
  <c r="I2264" i="1"/>
  <c r="I2263" i="1"/>
  <c r="AL2263" i="1"/>
  <c r="L2263" i="1"/>
  <c r="K2263" i="1" s="1"/>
  <c r="L2265" i="1"/>
  <c r="J2265" i="1" s="1"/>
  <c r="L2264" i="1"/>
  <c r="AT2268" i="1"/>
  <c r="AV2268" i="1"/>
  <c r="AL2254" i="1"/>
  <c r="AL2260" i="1"/>
  <c r="AL2264" i="1"/>
  <c r="AT2269" i="1"/>
  <c r="AV2269" i="1"/>
  <c r="AL2250" i="1"/>
  <c r="AL2252" i="1"/>
  <c r="AL2255" i="1"/>
  <c r="AT2270" i="1"/>
  <c r="AV2270" i="1"/>
  <c r="I2265" i="1"/>
  <c r="I2266" i="1"/>
  <c r="I2267" i="1"/>
  <c r="I2268" i="1"/>
  <c r="AL2249" i="1"/>
  <c r="AL2253" i="1"/>
  <c r="I2269" i="1"/>
  <c r="AT2271" i="1"/>
  <c r="AV2271" i="1"/>
  <c r="AT2272" i="1"/>
  <c r="AV2272" i="1"/>
  <c r="AT2266" i="1"/>
  <c r="L2268" i="1"/>
  <c r="L2270" i="1"/>
  <c r="J2270" i="1" s="1"/>
  <c r="I2270" i="1"/>
  <c r="AT2273" i="1"/>
  <c r="AV2273" i="1"/>
  <c r="AT2264" i="1"/>
  <c r="L2266" i="1"/>
  <c r="L2269" i="1"/>
  <c r="L2271" i="1"/>
  <c r="L2272" i="1"/>
  <c r="AT2274" i="1"/>
  <c r="AV2274" i="1"/>
  <c r="AL2259" i="1"/>
  <c r="AT2275" i="1"/>
  <c r="AV2275" i="1"/>
  <c r="AL2267" i="1"/>
  <c r="AL2269" i="1"/>
  <c r="AL2270" i="1"/>
  <c r="L2260" i="1"/>
  <c r="K2260" i="1" s="1"/>
  <c r="L2267" i="1"/>
  <c r="K2267" i="1" s="1"/>
  <c r="AL2256" i="1"/>
  <c r="I2257" i="1"/>
  <c r="AT2276" i="1"/>
  <c r="AV2276" i="1"/>
  <c r="L2274" i="1"/>
  <c r="J2274" i="1" s="1"/>
  <c r="L2275" i="1"/>
  <c r="J2275" i="1" s="1"/>
  <c r="AT2277" i="1"/>
  <c r="AV2277" i="1"/>
  <c r="L2276" i="1"/>
  <c r="AL2251" i="1"/>
  <c r="AL2266" i="1"/>
  <c r="AT2278" i="1"/>
  <c r="AV2278" i="1"/>
  <c r="AL2265" i="1"/>
  <c r="AT2279" i="1"/>
  <c r="AV2279" i="1"/>
  <c r="AL617" i="1"/>
  <c r="AL797" i="1"/>
  <c r="AK654" i="1"/>
  <c r="I2276" i="1"/>
  <c r="I2275" i="1"/>
  <c r="AT2280" i="1"/>
  <c r="AV2280" i="1"/>
  <c r="L2277" i="1"/>
  <c r="J2277" i="1" s="1"/>
  <c r="AL2275" i="1"/>
  <c r="I2277" i="1"/>
  <c r="AT2281" i="1"/>
  <c r="AV2281" i="1"/>
  <c r="AT2282" i="1"/>
  <c r="AV2282" i="1"/>
  <c r="L2279" i="1"/>
  <c r="I2273" i="1"/>
  <c r="AT2283" i="1"/>
  <c r="AV2283" i="1"/>
  <c r="L2282" i="1"/>
  <c r="AL2274" i="1"/>
  <c r="I2279" i="1"/>
  <c r="I2280" i="1"/>
  <c r="I2281" i="1"/>
  <c r="AT2284" i="1"/>
  <c r="AV2284" i="1"/>
  <c r="AL2276" i="1"/>
  <c r="L2278" i="1"/>
  <c r="J2278" i="1" s="1"/>
  <c r="L2281" i="1"/>
  <c r="L2283" i="1"/>
  <c r="K2283" i="1" s="1"/>
  <c r="AT2285" i="1"/>
  <c r="AV2285" i="1"/>
  <c r="AL2268" i="1"/>
  <c r="AL2282" i="1"/>
  <c r="I2283" i="1"/>
  <c r="AL2283" i="1"/>
  <c r="I2284" i="1"/>
  <c r="I2272" i="1"/>
  <c r="I2274" i="1"/>
  <c r="I2278" i="1"/>
  <c r="L2284" i="1"/>
  <c r="J2284" i="1" s="1"/>
  <c r="AT2287" i="1"/>
  <c r="AV2287" i="1"/>
  <c r="AL914" i="1"/>
  <c r="AL850" i="1"/>
  <c r="AK838" i="1"/>
  <c r="AK805" i="1"/>
  <c r="AL798" i="1"/>
  <c r="AK789" i="1"/>
  <c r="AK717" i="1"/>
  <c r="AK711" i="1"/>
  <c r="AL709" i="1"/>
  <c r="AL609" i="1"/>
  <c r="AL516" i="1"/>
  <c r="AL472" i="1"/>
  <c r="AL424" i="1"/>
  <c r="AK376" i="1"/>
  <c r="AK343" i="1"/>
  <c r="AL333" i="1"/>
  <c r="AK316" i="1"/>
  <c r="AL272" i="1"/>
  <c r="AK272" i="1"/>
  <c r="AL141" i="1"/>
  <c r="AK122" i="1"/>
  <c r="AL122" i="1"/>
  <c r="AK117" i="1"/>
  <c r="AK77" i="1"/>
  <c r="AK19" i="1"/>
  <c r="AL919" i="1"/>
  <c r="AL917" i="1"/>
  <c r="AK917" i="1"/>
  <c r="AL855" i="1"/>
  <c r="AL837" i="1"/>
  <c r="AL817" i="1"/>
  <c r="AK783" i="1"/>
  <c r="AL781" i="1"/>
  <c r="AL749" i="1"/>
  <c r="AL697" i="1"/>
  <c r="AK670" i="1"/>
  <c r="AL533" i="1"/>
  <c r="AK480" i="1"/>
  <c r="AK450" i="1"/>
  <c r="AL385" i="1"/>
  <c r="AK344" i="1"/>
  <c r="AL258" i="1"/>
  <c r="AL254" i="1"/>
  <c r="AK138" i="1"/>
  <c r="AK49" i="1"/>
  <c r="AK11" i="1"/>
  <c r="AK4" i="1"/>
  <c r="K1645" i="1"/>
  <c r="K1443" i="1"/>
  <c r="P1443" i="1" s="1"/>
  <c r="K608" i="1"/>
  <c r="V608" i="1" s="1"/>
  <c r="K1351" i="1"/>
  <c r="K1107" i="1"/>
  <c r="K1298" i="1"/>
  <c r="K1106" i="1"/>
  <c r="AK1412" i="1"/>
  <c r="K185" i="1"/>
  <c r="U185" i="1" s="1"/>
  <c r="AL1593" i="1"/>
  <c r="K786" i="1"/>
  <c r="W786" i="1" s="1"/>
  <c r="AL1229" i="1"/>
  <c r="K545" i="1"/>
  <c r="V545" i="1" s="1"/>
  <c r="AK1575" i="1"/>
  <c r="J96" i="1"/>
  <c r="J340" i="1"/>
  <c r="M340" i="1" s="1"/>
  <c r="K602" i="1"/>
  <c r="K763" i="1"/>
  <c r="K1185" i="1"/>
  <c r="K1137" i="1"/>
  <c r="K1037" i="1"/>
  <c r="K364" i="1"/>
  <c r="J1535" i="1"/>
  <c r="K784" i="1"/>
  <c r="K1183" i="1"/>
  <c r="K1693" i="1"/>
  <c r="AK1085" i="1"/>
  <c r="AK1698" i="1"/>
  <c r="AL1666" i="1"/>
  <c r="AK1182" i="1"/>
  <c r="K1464" i="1"/>
  <c r="K1105" i="1"/>
  <c r="K713" i="1"/>
  <c r="K377" i="1"/>
  <c r="K201" i="1"/>
  <c r="K181" i="1"/>
  <c r="K1279" i="1"/>
  <c r="K1281" i="1"/>
  <c r="M1281" i="1" s="1"/>
  <c r="K743" i="1"/>
  <c r="K1254" i="1"/>
  <c r="K1182" i="1"/>
  <c r="M1182" i="1" s="1"/>
  <c r="K1166" i="1"/>
  <c r="K1122" i="1"/>
  <c r="K1295" i="1"/>
  <c r="M1295" i="1" s="1"/>
  <c r="K1489" i="1"/>
  <c r="K1561" i="1"/>
  <c r="K1171" i="1"/>
  <c r="K1322" i="1"/>
  <c r="J1655" i="1"/>
  <c r="AL1518" i="1"/>
  <c r="J430" i="1"/>
  <c r="K1143" i="1"/>
  <c r="K151" i="1"/>
  <c r="K922" i="1"/>
  <c r="P923" i="1" s="1"/>
  <c r="K902" i="1"/>
  <c r="K716" i="1"/>
  <c r="K640" i="1"/>
  <c r="K328" i="1"/>
  <c r="U328" i="1" s="1"/>
  <c r="K1123" i="1"/>
  <c r="K815" i="1"/>
  <c r="T815" i="1" s="1"/>
  <c r="K1293" i="1"/>
  <c r="K1139" i="1"/>
  <c r="K224" i="1"/>
  <c r="K170" i="1"/>
  <c r="K499" i="1"/>
  <c r="U499" i="1" s="1"/>
  <c r="K351" i="1"/>
  <c r="K317" i="1"/>
  <c r="K520" i="1"/>
  <c r="K990" i="1"/>
  <c r="V990" i="1" s="1"/>
  <c r="K1121" i="1"/>
  <c r="K405" i="1"/>
  <c r="K765" i="1"/>
  <c r="K1146" i="1"/>
  <c r="P1146" i="1" s="1"/>
  <c r="K1028" i="1"/>
  <c r="U1028" i="1" s="1"/>
  <c r="K1002" i="1"/>
  <c r="K1563" i="1"/>
  <c r="K1573" i="1"/>
  <c r="K1474" i="1"/>
  <c r="K1621" i="1"/>
  <c r="K398" i="1"/>
  <c r="K773" i="1"/>
  <c r="J788" i="1"/>
  <c r="J1189" i="1"/>
  <c r="K1581" i="1"/>
  <c r="J476" i="1"/>
  <c r="T476" i="1" s="1"/>
  <c r="K506" i="1"/>
  <c r="K510" i="1"/>
  <c r="K564" i="1"/>
  <c r="K629" i="1"/>
  <c r="P630" i="1" s="1"/>
  <c r="K650" i="1"/>
  <c r="K1310" i="1"/>
  <c r="J1378" i="1"/>
  <c r="AL1104" i="1"/>
  <c r="AL1365" i="1"/>
  <c r="AK1721" i="1"/>
  <c r="AK1225" i="1"/>
  <c r="AK1313" i="1"/>
  <c r="AL1340" i="1"/>
  <c r="AL1395" i="1"/>
  <c r="AL1420" i="1"/>
  <c r="AK1545" i="1"/>
  <c r="AQ1578" i="1"/>
  <c r="AK1685" i="1"/>
  <c r="K32" i="1"/>
  <c r="K78" i="1"/>
  <c r="J86" i="1"/>
  <c r="J132" i="1"/>
  <c r="J209" i="1"/>
  <c r="K215" i="1"/>
  <c r="K241" i="1"/>
  <c r="K319" i="1"/>
  <c r="K343" i="1"/>
  <c r="K353" i="1"/>
  <c r="J869" i="1"/>
  <c r="W869" i="1" s="1"/>
  <c r="K1077" i="1"/>
  <c r="AL1017" i="1"/>
  <c r="AQ1132" i="1"/>
  <c r="J135" i="1"/>
  <c r="K1075" i="1"/>
  <c r="K1405" i="1"/>
  <c r="K1006" i="1"/>
  <c r="K493" i="1"/>
  <c r="K441" i="1"/>
  <c r="K287" i="1"/>
  <c r="K535" i="1"/>
  <c r="P535" i="1" s="1"/>
  <c r="AK1231" i="1"/>
  <c r="AK1377" i="1"/>
  <c r="K228" i="1"/>
  <c r="K99" i="1"/>
  <c r="J112" i="1"/>
  <c r="W112" i="1" s="1"/>
  <c r="AK1079" i="1"/>
  <c r="AL1716" i="1"/>
  <c r="AL1710" i="1"/>
  <c r="K330" i="1"/>
  <c r="K376" i="1"/>
  <c r="AK1152" i="1"/>
  <c r="AK1332" i="1"/>
  <c r="AT2288" i="1"/>
  <c r="AV2288" i="1"/>
  <c r="AL2273" i="1"/>
  <c r="AT2289" i="1"/>
  <c r="AV2289" i="1"/>
  <c r="AT2286" i="1"/>
  <c r="L2287" i="1"/>
  <c r="I2285" i="1"/>
  <c r="I2286" i="1"/>
  <c r="L2288" i="1"/>
  <c r="K2288" i="1" s="1"/>
  <c r="I2271" i="1"/>
  <c r="AL2277" i="1"/>
  <c r="AL2279" i="1"/>
  <c r="I2287" i="1"/>
  <c r="AT2290" i="1"/>
  <c r="AV2290" i="1"/>
  <c r="AT2291" i="1"/>
  <c r="AV2291" i="1"/>
  <c r="AL1469" i="1"/>
  <c r="AL1152" i="1"/>
  <c r="L2289" i="1"/>
  <c r="L2280" i="1"/>
  <c r="L2286" i="1"/>
  <c r="AT2292" i="1"/>
  <c r="AV2292" i="1"/>
  <c r="AT772" i="1"/>
  <c r="AT688" i="1"/>
  <c r="AT602" i="1"/>
  <c r="AT769" i="1"/>
  <c r="AT695" i="1"/>
  <c r="AT609" i="1"/>
  <c r="AT553" i="1"/>
  <c r="AT481" i="1"/>
  <c r="AL558" i="1"/>
  <c r="K1413" i="1"/>
  <c r="K1447" i="1"/>
  <c r="K1459" i="1"/>
  <c r="V1459" i="1" s="1"/>
  <c r="AL1055" i="1"/>
  <c r="L2285" i="1"/>
  <c r="L2291" i="1"/>
  <c r="AL2280" i="1"/>
  <c r="AL2281" i="1"/>
  <c r="AL2285" i="1"/>
  <c r="AL2286" i="1"/>
  <c r="AL2287" i="1"/>
  <c r="I2289" i="1"/>
  <c r="AT2293" i="1"/>
  <c r="AV2293" i="1"/>
  <c r="I2282" i="1"/>
  <c r="AK2271" i="1"/>
  <c r="AL2271" i="1"/>
  <c r="L2273" i="1"/>
  <c r="L2290" i="1"/>
  <c r="J2290" i="1" s="1"/>
  <c r="L2292" i="1"/>
  <c r="AK2278" i="1"/>
  <c r="AL2278" i="1"/>
  <c r="AV2294" i="1"/>
  <c r="I2288" i="1"/>
  <c r="AL2288" i="1"/>
  <c r="AL2289" i="1"/>
  <c r="AT2295" i="1"/>
  <c r="AV2295" i="1"/>
  <c r="L2293" i="1"/>
  <c r="AK2291" i="1"/>
  <c r="AL2291" i="1"/>
  <c r="AK2293" i="1"/>
  <c r="AL2293" i="1"/>
  <c r="AK2272" i="1"/>
  <c r="AL2272" i="1"/>
  <c r="AK2290" i="1"/>
  <c r="AL2290" i="1"/>
  <c r="AK2292" i="1"/>
  <c r="AL2292" i="1"/>
  <c r="I2290" i="1"/>
  <c r="I2291" i="1"/>
  <c r="I2292" i="1"/>
  <c r="I2293" i="1"/>
  <c r="AV2296" i="1"/>
  <c r="L2294" i="1"/>
  <c r="AL2284" i="1"/>
  <c r="AT2297" i="1"/>
  <c r="AV2297" i="1"/>
  <c r="AQ1047" i="1"/>
  <c r="AT2294" i="1"/>
  <c r="L2295" i="1"/>
  <c r="L2296" i="1"/>
  <c r="K2296" i="1" s="1"/>
  <c r="AT2296" i="1"/>
  <c r="AT2298" i="1"/>
  <c r="AV2298" i="1"/>
  <c r="I2295" i="1"/>
  <c r="I2294" i="1"/>
  <c r="AL2294" i="1"/>
  <c r="AT2299" i="1"/>
  <c r="AV2299" i="1"/>
  <c r="AT2300" i="1"/>
  <c r="AV2300" i="1"/>
  <c r="AL188" i="1"/>
  <c r="AK446" i="1"/>
  <c r="L2298" i="1"/>
  <c r="K2298" i="1" s="1"/>
  <c r="AT2302" i="1"/>
  <c r="AV2302" i="1"/>
  <c r="I1769" i="1"/>
  <c r="I1934" i="1"/>
  <c r="I1927" i="1"/>
  <c r="I2299" i="1"/>
  <c r="I2162" i="1"/>
  <c r="L2299" i="1"/>
  <c r="K2299" i="1" s="1"/>
  <c r="L2300" i="1"/>
  <c r="AT2301" i="1"/>
  <c r="AV2301" i="1"/>
  <c r="L2297" i="1"/>
  <c r="AT2303" i="1"/>
  <c r="AV2303" i="1"/>
  <c r="AL2295" i="1"/>
  <c r="AT2304" i="1"/>
  <c r="AV2304" i="1"/>
  <c r="L2303" i="1"/>
  <c r="I2296" i="1"/>
  <c r="I2301" i="1"/>
  <c r="I2302" i="1"/>
  <c r="AT2305" i="1"/>
  <c r="AV2305" i="1"/>
  <c r="AL2296" i="1"/>
  <c r="I2300" i="1"/>
  <c r="AV2306" i="1"/>
  <c r="AT2307" i="1"/>
  <c r="AV2307" i="1"/>
  <c r="L2301" i="1"/>
  <c r="AL2299" i="1"/>
  <c r="AL2301" i="1"/>
  <c r="AL2302" i="1"/>
  <c r="AT2308" i="1"/>
  <c r="AV2308" i="1"/>
  <c r="AT757" i="1"/>
  <c r="AT768" i="1"/>
  <c r="L2306" i="1"/>
  <c r="L2302" i="1"/>
  <c r="K2302" i="1" s="1"/>
  <c r="L2304" i="1"/>
  <c r="K2304" i="1" s="1"/>
  <c r="I2297" i="1"/>
  <c r="I2298" i="1"/>
  <c r="AT2309" i="1"/>
  <c r="AV2309" i="1"/>
  <c r="AT2310" i="1"/>
  <c r="AV2310" i="1"/>
  <c r="AK2307" i="1"/>
  <c r="AL2307" i="1"/>
  <c r="I2303" i="1"/>
  <c r="I2304" i="1"/>
  <c r="I2306" i="1"/>
  <c r="I2305" i="1"/>
  <c r="AK2308" i="1"/>
  <c r="AL2308" i="1"/>
  <c r="L2307" i="1"/>
  <c r="I2308" i="1"/>
  <c r="AT2311" i="1"/>
  <c r="AV2311" i="1"/>
  <c r="AT2306" i="1"/>
  <c r="AV2312" i="1"/>
  <c r="AT2313" i="1"/>
  <c r="AV2313" i="1"/>
  <c r="AT2312" i="1"/>
  <c r="AV2314" i="1"/>
  <c r="L2311" i="1"/>
  <c r="K2311" i="1" s="1"/>
  <c r="L2309" i="1"/>
  <c r="J2309" i="1" s="1"/>
  <c r="L2308" i="1"/>
  <c r="L2313" i="1"/>
  <c r="J2313" i="1" s="1"/>
  <c r="L2312" i="1"/>
  <c r="L2305" i="1"/>
  <c r="J2305" i="1" s="1"/>
  <c r="L2310" i="1"/>
  <c r="AT2315" i="1"/>
  <c r="AV2315" i="1"/>
  <c r="AT2316" i="1"/>
  <c r="AV2316" i="1"/>
  <c r="I2311" i="1"/>
  <c r="I2314" i="1"/>
  <c r="AT2317" i="1"/>
  <c r="AV2317" i="1"/>
  <c r="L2315" i="1"/>
  <c r="J2315" i="1" s="1"/>
  <c r="W2315" i="1" s="1"/>
  <c r="I2313" i="1"/>
  <c r="I2312" i="1"/>
  <c r="AL2312" i="1"/>
  <c r="AT2318" i="1"/>
  <c r="AV2318" i="1"/>
  <c r="AT2319" i="1"/>
  <c r="AV2319" i="1"/>
  <c r="L2317" i="1"/>
  <c r="AT2320" i="1"/>
  <c r="AV2320" i="1"/>
  <c r="AK2300" i="1"/>
  <c r="AM2302" i="1" s="1"/>
  <c r="AL2300" i="1"/>
  <c r="I2316" i="1"/>
  <c r="I2317" i="1"/>
  <c r="I2318" i="1"/>
  <c r="I2319" i="1"/>
  <c r="L2316" i="1"/>
  <c r="AK2304" i="1"/>
  <c r="AL2304" i="1"/>
  <c r="AK2311" i="1"/>
  <c r="AL2311" i="1"/>
  <c r="AT2314" i="1"/>
  <c r="L2318" i="1"/>
  <c r="K2318" i="1" s="1"/>
  <c r="L2319" i="1"/>
  <c r="K2319" i="1" s="1"/>
  <c r="AV2321" i="1"/>
  <c r="AK2298" i="1"/>
  <c r="AL2298" i="1"/>
  <c r="AK2305" i="1"/>
  <c r="AL2305" i="1"/>
  <c r="AK2310" i="1"/>
  <c r="AL2310" i="1"/>
  <c r="AK2303" i="1"/>
  <c r="AL2303" i="1"/>
  <c r="AK2309" i="1"/>
  <c r="AL2309" i="1"/>
  <c r="AK2313" i="1"/>
  <c r="AL2313" i="1"/>
  <c r="I2310" i="1"/>
  <c r="AT2322" i="1"/>
  <c r="AV2322" i="1"/>
  <c r="AL2314" i="1"/>
  <c r="I2315" i="1"/>
  <c r="AL2315" i="1"/>
  <c r="AL2317" i="1"/>
  <c r="AL2319" i="1"/>
  <c r="I2320" i="1"/>
  <c r="AL2320" i="1"/>
  <c r="AV2323" i="1"/>
  <c r="AT1023" i="1"/>
  <c r="AT1009" i="1"/>
  <c r="AT999" i="1"/>
  <c r="AT979" i="1"/>
  <c r="AT969" i="1"/>
  <c r="AT955" i="1"/>
  <c r="AT947" i="1"/>
  <c r="AT929" i="1"/>
  <c r="AT935" i="1"/>
  <c r="AT1018" i="1"/>
  <c r="AT1006" i="1"/>
  <c r="AT994" i="1"/>
  <c r="AT980" i="1"/>
  <c r="AT964" i="1"/>
  <c r="AT950" i="1"/>
  <c r="I2307" i="1"/>
  <c r="AL2318" i="1"/>
  <c r="AT2324" i="1"/>
  <c r="AV2324" i="1"/>
  <c r="L2320" i="1"/>
  <c r="L2322" i="1"/>
  <c r="AL2306" i="1"/>
  <c r="AT2325" i="1"/>
  <c r="AV2325" i="1"/>
  <c r="L2321" i="1"/>
  <c r="L2323" i="1"/>
  <c r="AT2326" i="1"/>
  <c r="AV2326" i="1"/>
  <c r="L2325" i="1"/>
  <c r="K2325" i="1" s="1"/>
  <c r="L2324" i="1"/>
  <c r="K2324" i="1" s="1"/>
  <c r="I2309" i="1"/>
  <c r="AL2316" i="1"/>
  <c r="AV2327" i="1"/>
  <c r="AL857" i="1"/>
  <c r="AL821" i="1"/>
  <c r="AL767" i="1"/>
  <c r="AK705" i="1"/>
  <c r="AL689" i="1"/>
  <c r="AL668" i="1"/>
  <c r="AL643" i="1"/>
  <c r="AL605" i="1"/>
  <c r="AK605" i="1"/>
  <c r="AK589" i="1"/>
  <c r="AL587" i="1"/>
  <c r="AK569" i="1"/>
  <c r="AL569" i="1"/>
  <c r="AK563" i="1"/>
  <c r="AL529" i="1"/>
  <c r="AL372" i="1"/>
  <c r="AK372" i="1"/>
  <c r="AK362" i="1"/>
  <c r="AL362" i="1"/>
  <c r="AK322" i="1"/>
  <c r="AK296" i="1"/>
  <c r="AK284" i="1"/>
  <c r="AL284" i="1"/>
  <c r="AK275" i="1"/>
  <c r="AK273" i="1"/>
  <c r="AK263" i="1"/>
  <c r="AK212" i="1"/>
  <c r="AL212" i="1"/>
  <c r="AL159" i="1"/>
  <c r="AL149" i="1"/>
  <c r="AL112" i="1"/>
  <c r="AL75" i="1"/>
  <c r="AK16" i="1"/>
  <c r="J1678" i="1"/>
  <c r="K1678" i="1"/>
  <c r="J1647" i="1"/>
  <c r="K1647" i="1"/>
  <c r="J1642" i="1"/>
  <c r="K1642" i="1"/>
  <c r="J1616" i="1"/>
  <c r="K1612" i="1"/>
  <c r="T1612" i="1" s="1"/>
  <c r="J1607" i="1"/>
  <c r="K1607" i="1"/>
  <c r="J1601" i="1"/>
  <c r="K1601" i="1"/>
  <c r="J1589" i="1"/>
  <c r="K1589" i="1"/>
  <c r="J1583" i="1"/>
  <c r="K1583" i="1"/>
  <c r="J1579" i="1"/>
  <c r="K1579" i="1"/>
  <c r="K1551" i="1"/>
  <c r="K1529" i="1"/>
  <c r="U1529" i="1" s="1"/>
  <c r="J1529" i="1"/>
  <c r="J1523" i="1"/>
  <c r="K1523" i="1"/>
  <c r="J1517" i="1"/>
  <c r="O1518" i="1" s="1"/>
  <c r="K1517" i="1"/>
  <c r="J1514" i="1"/>
  <c r="T1514" i="1" s="1"/>
  <c r="K1495" i="1"/>
  <c r="J1487" i="1"/>
  <c r="K1487" i="1"/>
  <c r="J1470" i="1"/>
  <c r="K1470" i="1"/>
  <c r="J1451" i="1"/>
  <c r="J1433" i="1"/>
  <c r="K1433" i="1"/>
  <c r="J1424" i="1"/>
  <c r="K1424" i="1"/>
  <c r="K1420" i="1"/>
  <c r="J1420" i="1"/>
  <c r="J1397" i="1"/>
  <c r="K1397" i="1"/>
  <c r="U1397" i="1" s="1"/>
  <c r="J1395" i="1"/>
  <c r="K1395" i="1"/>
  <c r="J1373" i="1"/>
  <c r="K1373" i="1"/>
  <c r="J1358" i="1"/>
  <c r="K1358" i="1"/>
  <c r="P1358" i="1" s="1"/>
  <c r="K1339" i="1"/>
  <c r="P1339" i="1" s="1"/>
  <c r="K1324" i="1"/>
  <c r="J1233" i="1"/>
  <c r="J1147" i="1"/>
  <c r="K1147" i="1"/>
  <c r="J1102" i="1"/>
  <c r="K1102" i="1"/>
  <c r="J1097" i="1"/>
  <c r="K1097" i="1"/>
  <c r="J1091" i="1"/>
  <c r="J1087" i="1"/>
  <c r="K1087" i="1"/>
  <c r="J1056" i="1"/>
  <c r="K1056" i="1"/>
  <c r="J1046" i="1"/>
  <c r="T1046" i="1" s="1"/>
  <c r="K1033" i="1"/>
  <c r="J1033" i="1"/>
  <c r="K1023" i="1"/>
  <c r="J1014" i="1"/>
  <c r="K1014" i="1"/>
  <c r="J995" i="1"/>
  <c r="J973" i="1"/>
  <c r="K973" i="1"/>
  <c r="K963" i="1"/>
  <c r="P963" i="1" s="1"/>
  <c r="J963" i="1"/>
  <c r="K941" i="1"/>
  <c r="M941" i="1" s="1"/>
  <c r="J939" i="1"/>
  <c r="T939" i="1" s="1"/>
  <c r="J934" i="1"/>
  <c r="K934" i="1"/>
  <c r="J930" i="1"/>
  <c r="O930" i="1" s="1"/>
  <c r="K930" i="1"/>
  <c r="J916" i="1"/>
  <c r="J892" i="1"/>
  <c r="K880" i="1"/>
  <c r="J871" i="1"/>
  <c r="J864" i="1"/>
  <c r="K864" i="1"/>
  <c r="K855" i="1"/>
  <c r="J855" i="1"/>
  <c r="J833" i="1"/>
  <c r="W833" i="1" s="1"/>
  <c r="K827" i="1"/>
  <c r="J827" i="1"/>
  <c r="J822" i="1"/>
  <c r="K822" i="1"/>
  <c r="K795" i="1"/>
  <c r="P796" i="1" s="1"/>
  <c r="J757" i="1"/>
  <c r="V757" i="1" s="1"/>
  <c r="K757" i="1"/>
  <c r="J755" i="1"/>
  <c r="K755" i="1"/>
  <c r="K742" i="1"/>
  <c r="P742" i="1" s="1"/>
  <c r="J700" i="1"/>
  <c r="K700" i="1"/>
  <c r="J528" i="1"/>
  <c r="K528" i="1"/>
  <c r="P528" i="1" s="1"/>
  <c r="K524" i="1"/>
  <c r="J524" i="1"/>
  <c r="J513" i="1"/>
  <c r="K513" i="1"/>
  <c r="K496" i="1"/>
  <c r="J460" i="1"/>
  <c r="K460" i="1"/>
  <c r="J428" i="1"/>
  <c r="K428" i="1"/>
  <c r="K375" i="1"/>
  <c r="K339" i="1"/>
  <c r="J326" i="1"/>
  <c r="K326" i="1"/>
  <c r="P326" i="1" s="1"/>
  <c r="K316" i="1"/>
  <c r="J316" i="1"/>
  <c r="K313" i="1"/>
  <c r="U313" i="1" s="1"/>
  <c r="J313" i="1"/>
  <c r="J285" i="1"/>
  <c r="W285" i="1" s="1"/>
  <c r="J281" i="1"/>
  <c r="K279" i="1"/>
  <c r="V279" i="1" s="1"/>
  <c r="J253" i="1"/>
  <c r="J239" i="1"/>
  <c r="K239" i="1"/>
  <c r="K229" i="1"/>
  <c r="J229" i="1"/>
  <c r="O229" i="1" s="1"/>
  <c r="J206" i="1"/>
  <c r="J204" i="1"/>
  <c r="K204" i="1"/>
  <c r="J190" i="1"/>
  <c r="T190" i="1" s="1"/>
  <c r="J188" i="1"/>
  <c r="J183" i="1"/>
  <c r="K183" i="1"/>
  <c r="K178" i="1"/>
  <c r="J178" i="1"/>
  <c r="J173" i="1"/>
  <c r="K173" i="1"/>
  <c r="J160" i="1"/>
  <c r="K160" i="1"/>
  <c r="J153" i="1"/>
  <c r="K153" i="1"/>
  <c r="T153" i="1" s="1"/>
  <c r="J139" i="1"/>
  <c r="K139" i="1"/>
  <c r="J97" i="1"/>
  <c r="K97" i="1"/>
  <c r="AK982" i="1"/>
  <c r="AL982" i="1"/>
  <c r="AL954" i="1"/>
  <c r="AL916" i="1"/>
  <c r="AK898" i="1"/>
  <c r="AL888" i="1"/>
  <c r="AK882" i="1"/>
  <c r="AL793" i="1"/>
  <c r="AL760" i="1"/>
  <c r="AK665" i="1"/>
  <c r="AK642" i="1"/>
  <c r="AL629" i="1"/>
  <c r="AK629" i="1"/>
  <c r="AL610" i="1"/>
  <c r="AL574" i="1"/>
  <c r="AK574" i="1"/>
  <c r="AL536" i="1"/>
  <c r="AL528" i="1"/>
  <c r="AL526" i="1"/>
  <c r="AK517" i="1"/>
  <c r="AL517" i="1"/>
  <c r="AK460" i="1"/>
  <c r="AL456" i="1"/>
  <c r="AQ445" i="1"/>
  <c r="AL402" i="1"/>
  <c r="AK402" i="1"/>
  <c r="AL398" i="1"/>
  <c r="AL391" i="1"/>
  <c r="AL349" i="1"/>
  <c r="AK349" i="1"/>
  <c r="AK346" i="1"/>
  <c r="AL337" i="1"/>
  <c r="AL327" i="1"/>
  <c r="AL321" i="1"/>
  <c r="AL299" i="1"/>
  <c r="AL297" i="1"/>
  <c r="AK278" i="1"/>
  <c r="AL270" i="1"/>
  <c r="AL262" i="1"/>
  <c r="AL202" i="1"/>
  <c r="AL197" i="1"/>
  <c r="AL166" i="1"/>
  <c r="AK166" i="1"/>
  <c r="AL162" i="1"/>
  <c r="AL160" i="1"/>
  <c r="AK148" i="1"/>
  <c r="AK113" i="1"/>
  <c r="AK66" i="1"/>
  <c r="J1661" i="1"/>
  <c r="K1661" i="1"/>
  <c r="J1650" i="1"/>
  <c r="K1650" i="1"/>
  <c r="J1638" i="1"/>
  <c r="K1638" i="1"/>
  <c r="J1604" i="1"/>
  <c r="K1604" i="1"/>
  <c r="J1598" i="1"/>
  <c r="K1588" i="1"/>
  <c r="K1586" i="1"/>
  <c r="K1582" i="1"/>
  <c r="J1550" i="1"/>
  <c r="K1550" i="1"/>
  <c r="J1543" i="1"/>
  <c r="K1543" i="1"/>
  <c r="K1522" i="1"/>
  <c r="K1518" i="1"/>
  <c r="T1518" i="1" s="1"/>
  <c r="J1486" i="1"/>
  <c r="J1483" i="1"/>
  <c r="K1483" i="1"/>
  <c r="K1450" i="1"/>
  <c r="J1450" i="1"/>
  <c r="K1445" i="1"/>
  <c r="J1445" i="1"/>
  <c r="K1421" i="1"/>
  <c r="K1408" i="1"/>
  <c r="J1396" i="1"/>
  <c r="K1396" i="1"/>
  <c r="K1380" i="1"/>
  <c r="J1380" i="1"/>
  <c r="J1338" i="1"/>
  <c r="J1327" i="1"/>
  <c r="K1327" i="1"/>
  <c r="J1321" i="1"/>
  <c r="V1321" i="1" s="1"/>
  <c r="J1290" i="1"/>
  <c r="K1290" i="1"/>
  <c r="K1270" i="1"/>
  <c r="K1256" i="1"/>
  <c r="W1256" i="1" s="1"/>
  <c r="J1250" i="1"/>
  <c r="J1222" i="1"/>
  <c r="K1222" i="1"/>
  <c r="J1208" i="1"/>
  <c r="K1208" i="1"/>
  <c r="P1208" i="1" s="1"/>
  <c r="K1202" i="1"/>
  <c r="P1202" i="1" s="1"/>
  <c r="J1178" i="1"/>
  <c r="K1178" i="1"/>
  <c r="J1117" i="1"/>
  <c r="K1117" i="1"/>
  <c r="J1096" i="1"/>
  <c r="K1096" i="1"/>
  <c r="J1043" i="1"/>
  <c r="U1043" i="1" s="1"/>
  <c r="K1043" i="1"/>
  <c r="K1041" i="1"/>
  <c r="V1041" i="1" s="1"/>
  <c r="J1024" i="1"/>
  <c r="K1024" i="1"/>
  <c r="J1020" i="1"/>
  <c r="M1020" i="1" s="1"/>
  <c r="J966" i="1"/>
  <c r="U966" i="1" s="1"/>
  <c r="K929" i="1"/>
  <c r="J925" i="1"/>
  <c r="K925" i="1"/>
  <c r="J886" i="1"/>
  <c r="M886" i="1" s="1"/>
  <c r="K879" i="1"/>
  <c r="J879" i="1"/>
  <c r="J865" i="1"/>
  <c r="U865" i="1" s="1"/>
  <c r="K844" i="1"/>
  <c r="J844" i="1"/>
  <c r="J823" i="1"/>
  <c r="K823" i="1"/>
  <c r="K821" i="1"/>
  <c r="J821" i="1"/>
  <c r="J794" i="1"/>
  <c r="K794" i="1"/>
  <c r="K752" i="1"/>
  <c r="W752" i="1" s="1"/>
  <c r="J748" i="1"/>
  <c r="V748" i="1" s="1"/>
  <c r="J735" i="1"/>
  <c r="W735" i="1" s="1"/>
  <c r="K735" i="1"/>
  <c r="J677" i="1"/>
  <c r="J670" i="1"/>
  <c r="J636" i="1"/>
  <c r="K636" i="1"/>
  <c r="J607" i="1"/>
  <c r="J525" i="1"/>
  <c r="K525" i="1"/>
  <c r="K514" i="1"/>
  <c r="J514" i="1"/>
  <c r="J472" i="1"/>
  <c r="K472" i="1"/>
  <c r="K449" i="1"/>
  <c r="J434" i="1"/>
  <c r="K434" i="1"/>
  <c r="J421" i="1"/>
  <c r="K421" i="1"/>
  <c r="J418" i="1"/>
  <c r="K418" i="1"/>
  <c r="J284" i="1"/>
  <c r="K284" i="1"/>
  <c r="K280" i="1"/>
  <c r="K269" i="1"/>
  <c r="K245" i="1"/>
  <c r="J238" i="1"/>
  <c r="K238" i="1"/>
  <c r="J221" i="1"/>
  <c r="K221" i="1"/>
  <c r="J212" i="1"/>
  <c r="T212" i="1" s="1"/>
  <c r="J207" i="1"/>
  <c r="K207" i="1"/>
  <c r="K194" i="1"/>
  <c r="V194" i="1" s="1"/>
  <c r="J179" i="1"/>
  <c r="K179" i="1"/>
  <c r="K174" i="1"/>
  <c r="J174" i="1"/>
  <c r="J163" i="1"/>
  <c r="K163" i="1"/>
  <c r="J125" i="1"/>
  <c r="K125" i="1"/>
  <c r="P125" i="1" s="1"/>
  <c r="K120" i="1"/>
  <c r="J120" i="1"/>
  <c r="AL1494" i="1"/>
  <c r="J28" i="1"/>
  <c r="AL1115" i="1"/>
  <c r="AL1477" i="1"/>
  <c r="AK1025" i="1"/>
  <c r="AL1238" i="1"/>
  <c r="AL1142" i="1"/>
  <c r="AK1051" i="1"/>
  <c r="AL1722" i="1"/>
  <c r="K44" i="1"/>
  <c r="AL1121" i="1"/>
  <c r="AK1101" i="1"/>
  <c r="AQ1127" i="1"/>
  <c r="AK1286" i="1"/>
  <c r="AK1200" i="1"/>
  <c r="AK1180" i="1"/>
  <c r="AL1024" i="1"/>
  <c r="AK1401" i="1"/>
  <c r="AK1301" i="1"/>
  <c r="AK1227" i="1"/>
  <c r="AK1303" i="1"/>
  <c r="AL1262" i="1"/>
  <c r="AK1506" i="1"/>
  <c r="AK1285" i="1"/>
  <c r="AK1580" i="1"/>
  <c r="AK1406" i="1"/>
  <c r="AL1060" i="1"/>
  <c r="AK1300" i="1"/>
  <c r="AK1514" i="1"/>
  <c r="AL1384" i="1"/>
  <c r="AL1526" i="1"/>
  <c r="AL1443" i="1"/>
  <c r="AL1146" i="1"/>
  <c r="AL1720" i="1"/>
  <c r="AK992" i="1"/>
  <c r="AL1026" i="1"/>
  <c r="AL1029" i="1"/>
  <c r="AQ1113" i="1"/>
  <c r="AL1232" i="1"/>
  <c r="AQ1413" i="1"/>
  <c r="AK1410" i="1"/>
  <c r="AK1427" i="1"/>
  <c r="AL1429" i="1"/>
  <c r="AL1480" i="1"/>
  <c r="AK1540" i="1"/>
  <c r="AL1659" i="1"/>
  <c r="AK1670" i="1"/>
  <c r="J42" i="1"/>
  <c r="U42" i="1" s="1"/>
  <c r="AL1481" i="1"/>
  <c r="AL1609" i="1"/>
  <c r="AK1143" i="1"/>
  <c r="AK1359" i="1"/>
  <c r="AK1471" i="1"/>
  <c r="AL1213" i="1"/>
  <c r="AK1249" i="1"/>
  <c r="AL1707" i="1"/>
  <c r="K36" i="1"/>
  <c r="AL1748" i="1"/>
  <c r="AK1704" i="1"/>
  <c r="AL1751" i="1"/>
  <c r="AK1717" i="1"/>
  <c r="AL1004" i="1"/>
  <c r="AL1016" i="1"/>
  <c r="AK1754" i="1"/>
  <c r="AL2297" i="1"/>
  <c r="AT2323" i="1"/>
  <c r="AT2328" i="1"/>
  <c r="AV2328" i="1"/>
  <c r="AQ1374" i="1"/>
  <c r="AT2329" i="1"/>
  <c r="AV2329" i="1"/>
  <c r="AT2321" i="1"/>
  <c r="I2327" i="1"/>
  <c r="AT2330" i="1"/>
  <c r="AV2330" i="1"/>
  <c r="AK561" i="1"/>
  <c r="AK2322" i="1"/>
  <c r="AL2322" i="1"/>
  <c r="AK2324" i="1"/>
  <c r="AL2324" i="1"/>
  <c r="AK2326" i="1"/>
  <c r="AL2326" i="1"/>
  <c r="L2329" i="1"/>
  <c r="L2326" i="1"/>
  <c r="K2326" i="1" s="1"/>
  <c r="AK2321" i="1"/>
  <c r="AL2321" i="1"/>
  <c r="AK2323" i="1"/>
  <c r="AL2323" i="1"/>
  <c r="AK2325" i="1"/>
  <c r="AL2325" i="1"/>
  <c r="AK2327" i="1"/>
  <c r="AL2327" i="1"/>
  <c r="L2327" i="1"/>
  <c r="L2328" i="1"/>
  <c r="I2322" i="1"/>
  <c r="I2323" i="1"/>
  <c r="I2324" i="1"/>
  <c r="I2325" i="1"/>
  <c r="I2326" i="1"/>
  <c r="AV2331" i="1"/>
  <c r="AT2327" i="1"/>
  <c r="AT2332" i="1"/>
  <c r="AV2332" i="1"/>
  <c r="I2321" i="1"/>
  <c r="L2331" i="1"/>
  <c r="J2331" i="1" s="1"/>
  <c r="AT2331" i="1"/>
  <c r="AT2333" i="1"/>
  <c r="AV2333" i="1"/>
  <c r="AT2334" i="1"/>
  <c r="AV2334" i="1"/>
  <c r="AL913" i="1"/>
  <c r="AL909" i="1"/>
  <c r="AL905" i="1"/>
  <c r="AK905" i="1"/>
  <c r="AK893" i="1"/>
  <c r="AQ900" i="1"/>
  <c r="AK849" i="1"/>
  <c r="AK832" i="1"/>
  <c r="AK824" i="1"/>
  <c r="AL824" i="1"/>
  <c r="AL795" i="1"/>
  <c r="AL788" i="1"/>
  <c r="AK782" i="1"/>
  <c r="AK772" i="1"/>
  <c r="AL772" i="1"/>
  <c r="AL765" i="1"/>
  <c r="AK765" i="1"/>
  <c r="AK763" i="1"/>
  <c r="AL753" i="1"/>
  <c r="AL708" i="1"/>
  <c r="AL696" i="1"/>
  <c r="AK689" i="1"/>
  <c r="AK672" i="1"/>
  <c r="AL672" i="1"/>
  <c r="AL666" i="1"/>
  <c r="AK666" i="1"/>
  <c r="AL658" i="1"/>
  <c r="AL634" i="1"/>
  <c r="AK634" i="1"/>
  <c r="AL612" i="1"/>
  <c r="AK608" i="1"/>
  <c r="AL608" i="1"/>
  <c r="AK586" i="1"/>
  <c r="AK575" i="1"/>
  <c r="AK573" i="1"/>
  <c r="AL564" i="1"/>
  <c r="AK564" i="1"/>
  <c r="AK560" i="1"/>
  <c r="AL560" i="1"/>
  <c r="AK558" i="1"/>
  <c r="AK553" i="1"/>
  <c r="AL553" i="1"/>
  <c r="AK545" i="1"/>
  <c r="AL545" i="1"/>
  <c r="AK529" i="1"/>
  <c r="AK520" i="1"/>
  <c r="AK516" i="1"/>
  <c r="AL514" i="1"/>
  <c r="AK505" i="1"/>
  <c r="AL500" i="1"/>
  <c r="AK496" i="1"/>
  <c r="AL477" i="1"/>
  <c r="AK401" i="1"/>
  <c r="AL392" i="1"/>
  <c r="AK381" i="1"/>
  <c r="AQ373" i="1"/>
  <c r="AL352" i="1"/>
  <c r="AK352" i="1"/>
  <c r="AL342" i="1"/>
  <c r="AL340" i="1"/>
  <c r="AL338" i="1"/>
  <c r="AK338" i="1"/>
  <c r="AK321" i="1"/>
  <c r="AK317" i="1"/>
  <c r="AK313" i="1"/>
  <c r="AL290" i="1"/>
  <c r="AK287" i="1"/>
  <c r="AL256" i="1"/>
  <c r="AL252" i="1"/>
  <c r="AK252" i="1"/>
  <c r="AK244" i="1"/>
  <c r="AL221" i="1"/>
  <c r="AK221" i="1"/>
  <c r="AK216" i="1"/>
  <c r="AL208" i="1"/>
  <c r="AL206" i="1"/>
  <c r="AL189" i="1"/>
  <c r="AK189" i="1"/>
  <c r="AK176" i="1"/>
  <c r="AL176" i="1"/>
  <c r="AL172" i="1"/>
  <c r="AL170" i="1"/>
  <c r="AK170" i="1"/>
  <c r="AL168" i="1"/>
  <c r="AK168" i="1"/>
  <c r="AK146" i="1"/>
  <c r="AK110" i="1"/>
  <c r="AL91" i="1"/>
  <c r="AK85" i="1"/>
  <c r="AL85" i="1"/>
  <c r="AL62" i="1"/>
  <c r="AL60" i="1"/>
  <c r="AK60" i="1"/>
  <c r="AL58" i="1"/>
  <c r="AK56" i="1"/>
  <c r="AL48" i="1"/>
  <c r="AK36" i="1"/>
  <c r="AL36" i="1"/>
  <c r="AK25" i="1"/>
  <c r="AK23" i="1"/>
  <c r="AK21" i="1"/>
  <c r="AL17" i="1"/>
  <c r="AK15" i="1"/>
  <c r="AL13" i="1"/>
  <c r="AK13" i="1"/>
  <c r="AL9" i="1"/>
  <c r="AK9" i="1"/>
  <c r="K1682" i="1"/>
  <c r="K1667" i="1"/>
  <c r="J1665" i="1"/>
  <c r="K1665" i="1"/>
  <c r="K1663" i="1"/>
  <c r="J1657" i="1"/>
  <c r="K1657" i="1"/>
  <c r="K1654" i="1"/>
  <c r="J1654" i="1"/>
  <c r="K1634" i="1"/>
  <c r="J1634" i="1"/>
  <c r="K1594" i="1"/>
  <c r="J1524" i="1"/>
  <c r="W1524" i="1" s="1"/>
  <c r="K1505" i="1"/>
  <c r="J1505" i="1"/>
  <c r="J1502" i="1"/>
  <c r="K1502" i="1"/>
  <c r="K1490" i="1"/>
  <c r="K1488" i="1"/>
  <c r="K1481" i="1"/>
  <c r="J1481" i="1"/>
  <c r="V1481" i="1" s="1"/>
  <c r="J1479" i="1"/>
  <c r="U1479" i="1" s="1"/>
  <c r="K1479" i="1"/>
  <c r="J1475" i="1"/>
  <c r="O1475" i="1" s="1"/>
  <c r="K1475" i="1"/>
  <c r="J1469" i="1"/>
  <c r="K1469" i="1"/>
  <c r="K1439" i="1"/>
  <c r="J1439" i="1"/>
  <c r="K1426" i="1"/>
  <c r="K1393" i="1"/>
  <c r="J1393" i="1"/>
  <c r="J1385" i="1"/>
  <c r="J1383" i="1"/>
  <c r="K1366" i="1"/>
  <c r="J1366" i="1"/>
  <c r="J1340" i="1"/>
  <c r="K1340" i="1"/>
  <c r="J1336" i="1"/>
  <c r="K1302" i="1"/>
  <c r="AT1011" i="1"/>
  <c r="AT990" i="1"/>
  <c r="AT971" i="1"/>
  <c r="AT948" i="1"/>
  <c r="AT931" i="1"/>
  <c r="AT917" i="1"/>
  <c r="AT911" i="1"/>
  <c r="AT901" i="1"/>
  <c r="AT893" i="1"/>
  <c r="AT885" i="1"/>
  <c r="AT880" i="1"/>
  <c r="AT873" i="1"/>
  <c r="AT866" i="1"/>
  <c r="AT855" i="1"/>
  <c r="AT848" i="1"/>
  <c r="AT839" i="1"/>
  <c r="AT831" i="1"/>
  <c r="AT825" i="1"/>
  <c r="AT818" i="1"/>
  <c r="AT808" i="1"/>
  <c r="AT802" i="1"/>
  <c r="AT794" i="1"/>
  <c r="AT787" i="1"/>
  <c r="AT776" i="1"/>
  <c r="AT763" i="1"/>
  <c r="AT748" i="1"/>
  <c r="AT741" i="1"/>
  <c r="AT733" i="1"/>
  <c r="AT723" i="1"/>
  <c r="AT718" i="1"/>
  <c r="AT707" i="1"/>
  <c r="AT699" i="1"/>
  <c r="AT690" i="1"/>
  <c r="AT682" i="1"/>
  <c r="AT674" i="1"/>
  <c r="AT668" i="1"/>
  <c r="AT660" i="1"/>
  <c r="AT652" i="1"/>
  <c r="AT627" i="1"/>
  <c r="AT617" i="1"/>
  <c r="AT607" i="1"/>
  <c r="AT600" i="1"/>
  <c r="AT592" i="1"/>
  <c r="AT582" i="1"/>
  <c r="AT577" i="1"/>
  <c r="AT566" i="1"/>
  <c r="AT561" i="1"/>
  <c r="AT551" i="1"/>
  <c r="AT545" i="1"/>
  <c r="AT538" i="1"/>
  <c r="AT530" i="1"/>
  <c r="AT521" i="1"/>
  <c r="AT512" i="1"/>
  <c r="AT506" i="1"/>
  <c r="AT498" i="1"/>
  <c r="AT488" i="1"/>
  <c r="AT480" i="1"/>
  <c r="AT474" i="1"/>
  <c r="AT468" i="1"/>
  <c r="AT458" i="1"/>
  <c r="AT452" i="1"/>
  <c r="AT442" i="1"/>
  <c r="AT434" i="1"/>
  <c r="AT425" i="1"/>
  <c r="AT416" i="1"/>
  <c r="AT1774" i="1"/>
  <c r="AV1790" i="1"/>
  <c r="AT1805" i="1"/>
  <c r="AV1784" i="1"/>
  <c r="AT1801" i="1"/>
  <c r="AT1800" i="1"/>
  <c r="AT1798" i="1"/>
  <c r="AV1775" i="1"/>
  <c r="AT1791" i="1"/>
  <c r="AT1793" i="1"/>
  <c r="AV1797" i="1"/>
  <c r="AV1801" i="1"/>
  <c r="AV1811" i="1"/>
  <c r="AV1818" i="1"/>
  <c r="AV1814" i="1"/>
  <c r="AV1821" i="1"/>
  <c r="AV1827" i="1"/>
  <c r="AV1834" i="1"/>
  <c r="AV1836" i="1"/>
  <c r="AT1865" i="1"/>
  <c r="T459" i="1"/>
  <c r="AL747" i="1"/>
  <c r="AK17" i="1"/>
  <c r="AL216" i="1"/>
  <c r="AL401" i="1"/>
  <c r="AK612" i="1"/>
  <c r="J1342" i="1"/>
  <c r="U1342" i="1" s="1"/>
  <c r="J1309" i="1"/>
  <c r="U1309" i="1" s="1"/>
  <c r="AL146" i="1"/>
  <c r="AL244" i="1"/>
  <c r="AK292" i="1"/>
  <c r="AL329" i="1"/>
  <c r="AK340" i="1"/>
  <c r="K1403" i="1"/>
  <c r="V1403" i="1" s="1"/>
  <c r="AT1861" i="1"/>
  <c r="AT415" i="1"/>
  <c r="AT441" i="1"/>
  <c r="AT524" i="1"/>
  <c r="AQ174" i="1"/>
  <c r="AL849" i="1"/>
  <c r="AK786" i="1"/>
  <c r="AK829" i="1"/>
  <c r="AK172" i="1"/>
  <c r="AL465" i="1"/>
  <c r="K1614" i="1"/>
  <c r="K1513" i="1"/>
  <c r="J1648" i="1"/>
  <c r="AK985" i="1"/>
  <c r="AL985" i="1"/>
  <c r="AK981" i="1"/>
  <c r="AL959" i="1"/>
  <c r="AL957" i="1"/>
  <c r="AK943" i="1"/>
  <c r="AL941" i="1"/>
  <c r="AL933" i="1"/>
  <c r="AK933" i="1"/>
  <c r="J1630" i="1"/>
  <c r="K1630" i="1"/>
  <c r="K1620" i="1"/>
  <c r="J1620" i="1"/>
  <c r="K1584" i="1"/>
  <c r="K1576" i="1"/>
  <c r="J1562" i="1"/>
  <c r="K1562" i="1"/>
  <c r="J1552" i="1"/>
  <c r="U1552" i="1" s="1"/>
  <c r="K1552" i="1"/>
  <c r="J1548" i="1"/>
  <c r="K1548" i="1"/>
  <c r="J1539" i="1"/>
  <c r="K1539" i="1"/>
  <c r="J1463" i="1"/>
  <c r="K1463" i="1"/>
  <c r="K1461" i="1"/>
  <c r="J1461" i="1"/>
  <c r="K1446" i="1"/>
  <c r="J1446" i="1"/>
  <c r="W1446" i="1" s="1"/>
  <c r="K1442" i="1"/>
  <c r="J1442" i="1"/>
  <c r="AK926" i="1"/>
  <c r="AL908" i="1"/>
  <c r="AK908" i="1"/>
  <c r="AK892" i="1"/>
  <c r="AK846" i="1"/>
  <c r="AL794" i="1"/>
  <c r="AK778" i="1"/>
  <c r="AL778" i="1"/>
  <c r="AK758" i="1"/>
  <c r="AL676" i="1"/>
  <c r="AK676" i="1"/>
  <c r="AK590" i="1"/>
  <c r="AL590" i="1"/>
  <c r="AK552" i="1"/>
  <c r="AK534" i="1"/>
  <c r="AL464" i="1"/>
  <c r="AQ462" i="1"/>
  <c r="AK380" i="1"/>
  <c r="AL380" i="1"/>
  <c r="AL312" i="1"/>
  <c r="AQ324" i="1"/>
  <c r="AK276" i="1"/>
  <c r="AL248" i="1"/>
  <c r="AK243" i="1"/>
  <c r="AK171" i="1"/>
  <c r="AK165" i="1"/>
  <c r="AL165" i="1"/>
  <c r="AQ172" i="1"/>
  <c r="AK109" i="1"/>
  <c r="AL109" i="1"/>
  <c r="AK103" i="1"/>
  <c r="AL53" i="1"/>
  <c r="AK53" i="1"/>
  <c r="AL8" i="1"/>
  <c r="AK8" i="1"/>
  <c r="J1672" i="1"/>
  <c r="K1672" i="1"/>
  <c r="K1664" i="1"/>
  <c r="J1664" i="1"/>
  <c r="J1662" i="1"/>
  <c r="K1662" i="1"/>
  <c r="J1658" i="1"/>
  <c r="K1658" i="1"/>
  <c r="J1649" i="1"/>
  <c r="K1649" i="1"/>
  <c r="J1619" i="1"/>
  <c r="K1619" i="1"/>
  <c r="P1619" i="1" s="1"/>
  <c r="K1549" i="1"/>
  <c r="J1549" i="1"/>
  <c r="J1519" i="1"/>
  <c r="K1519" i="1"/>
  <c r="J1510" i="1"/>
  <c r="K1510" i="1"/>
  <c r="J1466" i="1"/>
  <c r="K1466" i="1"/>
  <c r="J1462" i="1"/>
  <c r="K1462" i="1"/>
  <c r="J1392" i="1"/>
  <c r="K1392" i="1"/>
  <c r="J1388" i="1"/>
  <c r="K1388" i="1"/>
  <c r="J1386" i="1"/>
  <c r="K1386" i="1"/>
  <c r="P1386" i="1" s="1"/>
  <c r="J1384" i="1"/>
  <c r="K1384" i="1"/>
  <c r="K1335" i="1"/>
  <c r="J1335" i="1"/>
  <c r="AT721" i="1"/>
  <c r="AT703" i="1"/>
  <c r="AT611" i="1"/>
  <c r="L2333" i="1"/>
  <c r="J2333" i="1" s="1"/>
  <c r="L2332" i="1"/>
  <c r="L2330" i="1"/>
  <c r="J2330" i="1" s="1"/>
  <c r="L2314" i="1"/>
  <c r="AT2335" i="1"/>
  <c r="AV2335" i="1"/>
  <c r="AT1824" i="1"/>
  <c r="AT462" i="1"/>
  <c r="I2330" i="1"/>
  <c r="I2333" i="1"/>
  <c r="AV2336" i="1"/>
  <c r="AT623" i="1"/>
  <c r="AT2337" i="1"/>
  <c r="AV2337" i="1"/>
  <c r="AK860" i="1"/>
  <c r="AK229" i="1"/>
  <c r="AT490" i="1"/>
  <c r="AT1811" i="1"/>
  <c r="AV1792" i="1"/>
  <c r="I2329" i="1"/>
  <c r="L2334" i="1"/>
  <c r="K2334" i="1" s="1"/>
  <c r="L2336" i="1"/>
  <c r="K2336" i="1" s="1"/>
  <c r="AT2336" i="1"/>
  <c r="AT2338" i="1"/>
  <c r="AV2338" i="1"/>
  <c r="L2335" i="1"/>
  <c r="J2335" i="1" s="1"/>
  <c r="L2337" i="1"/>
  <c r="J2337" i="1" s="1"/>
  <c r="AT2339" i="1"/>
  <c r="AV2339" i="1"/>
  <c r="AT1821" i="1"/>
  <c r="AT1825" i="1"/>
  <c r="I2337" i="1"/>
  <c r="AV2340" i="1"/>
  <c r="AT2341" i="1"/>
  <c r="AV2341" i="1"/>
  <c r="AT1099" i="1"/>
  <c r="AT1025" i="1"/>
  <c r="AT1003" i="1"/>
  <c r="AT989" i="1"/>
  <c r="AT965" i="1"/>
  <c r="AT933" i="1"/>
  <c r="AT1170" i="1"/>
  <c r="AT1046" i="1"/>
  <c r="AT1024" i="1"/>
  <c r="AT1002" i="1"/>
  <c r="AT978" i="1"/>
  <c r="AT962" i="1"/>
  <c r="AT946" i="1"/>
  <c r="AT915" i="1"/>
  <c r="AT922" i="1"/>
  <c r="AT921" i="1"/>
  <c r="AT914" i="1"/>
  <c r="L2339" i="1"/>
  <c r="L2338" i="1"/>
  <c r="K2338" i="1" s="1"/>
  <c r="I2339" i="1"/>
  <c r="I2340" i="1"/>
  <c r="I2335" i="1"/>
  <c r="I2334" i="1"/>
  <c r="AT2342" i="1"/>
  <c r="AV2342" i="1"/>
  <c r="AV2343" i="1"/>
  <c r="L2340" i="1"/>
  <c r="AK2328" i="1"/>
  <c r="AL2328" i="1"/>
  <c r="AK2334" i="1"/>
  <c r="AL2334" i="1"/>
  <c r="I2338" i="1"/>
  <c r="AK2332" i="1"/>
  <c r="AL2332" i="1"/>
  <c r="L2342" i="1"/>
  <c r="K2342" i="1" s="1"/>
  <c r="AT2344" i="1"/>
  <c r="AV2344" i="1"/>
  <c r="AT2345" i="1"/>
  <c r="AV2345" i="1"/>
  <c r="AT86" i="1"/>
  <c r="AT85" i="1"/>
  <c r="AT83" i="1"/>
  <c r="AT82" i="1"/>
  <c r="AT81" i="1"/>
  <c r="AT80" i="1"/>
  <c r="AT79" i="1"/>
  <c r="AT78" i="1"/>
  <c r="AT77" i="1"/>
  <c r="AT76" i="1"/>
  <c r="AT74" i="1"/>
  <c r="AT73" i="1"/>
  <c r="AT72" i="1"/>
  <c r="AT71" i="1"/>
  <c r="AT70" i="1"/>
  <c r="AT69" i="1"/>
  <c r="AT68" i="1"/>
  <c r="AT47" i="1"/>
  <c r="AT45" i="1"/>
  <c r="AT44" i="1"/>
  <c r="AT43" i="1"/>
  <c r="AT42" i="1"/>
  <c r="AT41" i="1"/>
  <c r="AT40" i="1"/>
  <c r="AT39" i="1"/>
  <c r="AT36" i="1"/>
  <c r="AT35" i="1"/>
  <c r="AT34" i="1"/>
  <c r="AT33" i="1"/>
  <c r="AT32" i="1"/>
  <c r="AT31" i="1"/>
  <c r="AT30" i="1"/>
  <c r="AT29" i="1"/>
  <c r="AT28" i="1"/>
  <c r="AT27" i="1"/>
  <c r="AT1773" i="1"/>
  <c r="AV1754" i="1"/>
  <c r="AK1760" i="1"/>
  <c r="AL1760" i="1"/>
  <c r="AV1758" i="1"/>
  <c r="AT1777" i="1"/>
  <c r="AT1776" i="1"/>
  <c r="AT1775" i="1"/>
  <c r="AL1764" i="1"/>
  <c r="AK1764" i="1"/>
  <c r="AV1764" i="1"/>
  <c r="AT1783" i="1"/>
  <c r="AT1778" i="1"/>
  <c r="AT1781" i="1"/>
  <c r="AV1765" i="1"/>
  <c r="AT1784" i="1"/>
  <c r="AV1766" i="1"/>
  <c r="AT1785" i="1"/>
  <c r="AV1767" i="1"/>
  <c r="AT1786" i="1"/>
  <c r="AV1768" i="1"/>
  <c r="AT1787" i="1"/>
  <c r="AV1770" i="1"/>
  <c r="AT1789" i="1"/>
  <c r="AL1788" i="1"/>
  <c r="AK1788" i="1"/>
  <c r="AL1786" i="1"/>
  <c r="AK1786" i="1"/>
  <c r="AK1782" i="1"/>
  <c r="AL1782" i="1"/>
  <c r="AV1804" i="1"/>
  <c r="AT1823" i="1"/>
  <c r="AT1820" i="1"/>
  <c r="AT1819" i="1"/>
  <c r="AT1808" i="1"/>
  <c r="AT1814" i="1"/>
  <c r="AT1817" i="1"/>
  <c r="AK1813" i="1"/>
  <c r="AL1813" i="1"/>
  <c r="AV1808" i="1"/>
  <c r="AT1827" i="1"/>
  <c r="AK1814" i="1"/>
  <c r="AL1814" i="1"/>
  <c r="AL1815" i="1"/>
  <c r="AK1815" i="1"/>
  <c r="AL1816" i="1"/>
  <c r="AK1816" i="1"/>
  <c r="AV1824" i="1"/>
  <c r="AT1841" i="1"/>
  <c r="AT1842" i="1"/>
  <c r="AT1829" i="1"/>
  <c r="AT1837" i="1"/>
  <c r="AT1831" i="1"/>
  <c r="AT1840" i="1"/>
  <c r="AT1843" i="1"/>
  <c r="AT1830" i="1"/>
  <c r="AT1836" i="1"/>
  <c r="AT1839" i="1"/>
  <c r="AV1831" i="1"/>
  <c r="AT1849" i="1"/>
  <c r="AT1847" i="1"/>
  <c r="AV1828" i="1"/>
  <c r="AK1837" i="1"/>
  <c r="AL1837" i="1"/>
  <c r="AK1835" i="1"/>
  <c r="AL1835" i="1"/>
  <c r="AV1839" i="1"/>
  <c r="AT1856" i="1"/>
  <c r="AT1853" i="1"/>
  <c r="AT1854" i="1"/>
  <c r="AT1857" i="1"/>
  <c r="AV1840" i="1"/>
  <c r="AT1859" i="1"/>
  <c r="AV1841" i="1"/>
  <c r="AT1860" i="1"/>
  <c r="I1840" i="1"/>
  <c r="L1859" i="1"/>
  <c r="L1857" i="1"/>
  <c r="K1857" i="1" s="1"/>
  <c r="L1856" i="1"/>
  <c r="J1856" i="1" s="1"/>
  <c r="L1854" i="1"/>
  <c r="L1858" i="1"/>
  <c r="K1858" i="1" s="1"/>
  <c r="L1853" i="1"/>
  <c r="I1833" i="1"/>
  <c r="L1851" i="1"/>
  <c r="K1851" i="1" s="1"/>
  <c r="L1852" i="1"/>
  <c r="J1852" i="1" s="1"/>
  <c r="I1834" i="1"/>
  <c r="I1832" i="1"/>
  <c r="I1831" i="1"/>
  <c r="L1849" i="1"/>
  <c r="L1850" i="1"/>
  <c r="K1850" i="1" s="1"/>
  <c r="L1848" i="1"/>
  <c r="I1830" i="1"/>
  <c r="L1847" i="1"/>
  <c r="I1829" i="1"/>
  <c r="L1844" i="1"/>
  <c r="J1844" i="1" s="1"/>
  <c r="L1846" i="1"/>
  <c r="K1846" i="1" s="1"/>
  <c r="I1828" i="1"/>
  <c r="I1827" i="1"/>
  <c r="L1843" i="1"/>
  <c r="I1824" i="1"/>
  <c r="L1842" i="1"/>
  <c r="L1840" i="1"/>
  <c r="J1840" i="1" s="1"/>
  <c r="I1823" i="1"/>
  <c r="L1841" i="1"/>
  <c r="L1839" i="1"/>
  <c r="L1829" i="1"/>
  <c r="J1829" i="1" s="1"/>
  <c r="L1836" i="1"/>
  <c r="K1836" i="1" s="1"/>
  <c r="I1821" i="1"/>
  <c r="L1834" i="1"/>
  <c r="L1830" i="1"/>
  <c r="K1830" i="1" s="1"/>
  <c r="L1823" i="1"/>
  <c r="L1827" i="1"/>
  <c r="K1827" i="1" s="1"/>
  <c r="L1832" i="1"/>
  <c r="I1820" i="1"/>
  <c r="L1835" i="1"/>
  <c r="L1822" i="1"/>
  <c r="K1822" i="1" s="1"/>
  <c r="I1767" i="1"/>
  <c r="L1786" i="1"/>
  <c r="J1786" i="1" s="1"/>
  <c r="L1785" i="1"/>
  <c r="L1784" i="1"/>
  <c r="K1784" i="1" s="1"/>
  <c r="I1764" i="1"/>
  <c r="L1782" i="1"/>
  <c r="L1783" i="1"/>
  <c r="I1762" i="1"/>
  <c r="L1781" i="1"/>
  <c r="J1781" i="1" s="1"/>
  <c r="L1780" i="1"/>
  <c r="K1780" i="1" s="1"/>
  <c r="L1779" i="1"/>
  <c r="K1779" i="1" s="1"/>
  <c r="I1760" i="1"/>
  <c r="L1778" i="1"/>
  <c r="J1778" i="1" s="1"/>
  <c r="I1761" i="1"/>
  <c r="L1776" i="1"/>
  <c r="I1759" i="1"/>
  <c r="L1777" i="1"/>
  <c r="I1758" i="1"/>
  <c r="I1757" i="1"/>
  <c r="L1774" i="1"/>
  <c r="I1756" i="1"/>
  <c r="I1754" i="1"/>
  <c r="I1755" i="1"/>
  <c r="L1771" i="1"/>
  <c r="K1771" i="1" s="1"/>
  <c r="L1770" i="1"/>
  <c r="K1770" i="1" s="1"/>
  <c r="L1773" i="1"/>
  <c r="L1769" i="1"/>
  <c r="L1756" i="1"/>
  <c r="K1756" i="1" s="1"/>
  <c r="L1768" i="1"/>
  <c r="J1768" i="1" s="1"/>
  <c r="L1763" i="1"/>
  <c r="J1763" i="1" s="1"/>
  <c r="L1757" i="1"/>
  <c r="K1757" i="1" s="1"/>
  <c r="I1843" i="1"/>
  <c r="L1861" i="1"/>
  <c r="L1860" i="1"/>
  <c r="J1860" i="1" s="1"/>
  <c r="AK1849" i="1"/>
  <c r="AL1849" i="1"/>
  <c r="AK1850" i="1"/>
  <c r="AL1850" i="1"/>
  <c r="AK1852" i="1"/>
  <c r="AL1852" i="1"/>
  <c r="AV1847" i="1"/>
  <c r="AT1866" i="1"/>
  <c r="AT1863" i="1"/>
  <c r="I1847" i="1"/>
  <c r="L1862" i="1"/>
  <c r="L1866" i="1"/>
  <c r="L1864" i="1"/>
  <c r="AT1867" i="1"/>
  <c r="AV1849" i="1"/>
  <c r="L1867" i="1"/>
  <c r="J1867" i="1" s="1"/>
  <c r="L1868" i="1"/>
  <c r="I1850" i="1"/>
  <c r="AV1853" i="1"/>
  <c r="AT1869" i="1"/>
  <c r="AT1872" i="1"/>
  <c r="AT1871" i="1"/>
  <c r="AV1854" i="1"/>
  <c r="AT1873" i="1"/>
  <c r="AV1855" i="1"/>
  <c r="AT1874" i="1"/>
  <c r="L1869" i="1"/>
  <c r="J1869" i="1" s="1"/>
  <c r="L1871" i="1"/>
  <c r="K1871" i="1" s="1"/>
  <c r="I1856" i="1"/>
  <c r="L1872" i="1"/>
  <c r="K1872" i="1" s="1"/>
  <c r="L1874" i="1"/>
  <c r="L1875" i="1"/>
  <c r="L1873" i="1"/>
  <c r="K1873" i="1" s="1"/>
  <c r="L1870" i="1"/>
  <c r="K1870" i="1" s="1"/>
  <c r="I1862" i="1"/>
  <c r="L1879" i="1"/>
  <c r="J1879" i="1" s="1"/>
  <c r="L1881" i="1"/>
  <c r="I1859" i="1"/>
  <c r="L1878" i="1"/>
  <c r="L1877" i="1"/>
  <c r="I1857" i="1"/>
  <c r="I1858" i="1"/>
  <c r="AW2464" i="1"/>
  <c r="S8" i="15" s="1"/>
  <c r="AW2463" i="1"/>
  <c r="S7" i="15" s="1"/>
  <c r="AW2465" i="1"/>
  <c r="S9" i="15" s="1"/>
  <c r="AT1893" i="1"/>
  <c r="AV1875" i="1"/>
  <c r="AT1894" i="1"/>
  <c r="AT1892" i="1"/>
  <c r="AT1890" i="1"/>
  <c r="AT1880" i="1"/>
  <c r="AT1882" i="1"/>
  <c r="AT1888" i="1"/>
  <c r="AT1885" i="1"/>
  <c r="AT1884" i="1"/>
  <c r="AT1881" i="1"/>
  <c r="AT1889" i="1"/>
  <c r="AT1887" i="1"/>
  <c r="AV1873" i="1"/>
  <c r="AV1859" i="1"/>
  <c r="AT1878" i="1"/>
  <c r="AV1857" i="1"/>
  <c r="AT1876" i="1"/>
  <c r="AK1868" i="1"/>
  <c r="AL1868" i="1"/>
  <c r="AK1863" i="1"/>
  <c r="AL1863" i="1"/>
  <c r="L1892" i="1"/>
  <c r="K1892" i="1" s="1"/>
  <c r="I1875" i="1"/>
  <c r="L1894" i="1"/>
  <c r="L1886" i="1"/>
  <c r="L1887" i="1"/>
  <c r="L1890" i="1"/>
  <c r="L1884" i="1"/>
  <c r="L1885" i="1"/>
  <c r="J1885" i="1" s="1"/>
  <c r="L1888" i="1"/>
  <c r="J1888" i="1" s="1"/>
  <c r="L1889" i="1"/>
  <c r="J1889" i="1" s="1"/>
  <c r="I1872" i="1"/>
  <c r="L1891" i="1"/>
  <c r="K1891" i="1" s="1"/>
  <c r="L1882" i="1"/>
  <c r="J1882" i="1" s="1"/>
  <c r="AK1881" i="1"/>
  <c r="AL1881" i="1"/>
  <c r="AV1878" i="1"/>
  <c r="AT1897" i="1"/>
  <c r="I1878" i="1"/>
  <c r="L1897" i="1"/>
  <c r="AV1879" i="1"/>
  <c r="AT1898" i="1"/>
  <c r="L1898" i="1"/>
  <c r="I1879" i="1"/>
  <c r="I1880" i="1"/>
  <c r="L1899" i="1"/>
  <c r="J1899" i="1" s="1"/>
  <c r="AV1881" i="1"/>
  <c r="AT1900" i="1"/>
  <c r="I1881" i="1"/>
  <c r="L1900" i="1"/>
  <c r="J1900" i="1" s="1"/>
  <c r="U1900" i="1" s="1"/>
  <c r="I1882" i="1"/>
  <c r="I1883" i="1"/>
  <c r="AT1902" i="1"/>
  <c r="AV1883" i="1"/>
  <c r="AL1889" i="1"/>
  <c r="AK1889" i="1"/>
  <c r="AV1886" i="1"/>
  <c r="AT1905" i="1"/>
  <c r="I1887" i="1"/>
  <c r="L1902" i="1"/>
  <c r="J1902" i="1" s="1"/>
  <c r="L1905" i="1"/>
  <c r="K1905" i="1" s="1"/>
  <c r="L1906" i="1"/>
  <c r="L1903" i="1"/>
  <c r="AT1907" i="1"/>
  <c r="AV1888" i="1"/>
  <c r="I1888" i="1"/>
  <c r="L1907" i="1"/>
  <c r="AK1895" i="1"/>
  <c r="AL1895" i="1"/>
  <c r="AV1896" i="1"/>
  <c r="AT1912" i="1"/>
  <c r="AT1908" i="1"/>
  <c r="AT1909" i="1"/>
  <c r="AT1913" i="1"/>
  <c r="AT1911" i="1"/>
  <c r="AT1914" i="1"/>
  <c r="AV1897" i="1"/>
  <c r="AT1916" i="1"/>
  <c r="I1897" i="1"/>
  <c r="L1914" i="1"/>
  <c r="L1912" i="1"/>
  <c r="L1911" i="1"/>
  <c r="J1911" i="1" s="1"/>
  <c r="L1910" i="1"/>
  <c r="L1913" i="1"/>
  <c r="K1913" i="1" s="1"/>
  <c r="L1916" i="1"/>
  <c r="L1915" i="1"/>
  <c r="J1915" i="1" s="1"/>
  <c r="I1898" i="1"/>
  <c r="I1899" i="1"/>
  <c r="L1917" i="1"/>
  <c r="AK1905" i="1"/>
  <c r="AL1905" i="1"/>
  <c r="AK1906" i="1"/>
  <c r="AL1906" i="1"/>
  <c r="AK1907" i="1"/>
  <c r="AL1907" i="1"/>
  <c r="AK1908" i="1"/>
  <c r="AL1908" i="1"/>
  <c r="AV1915" i="1"/>
  <c r="AT1924" i="1"/>
  <c r="AT1928" i="1"/>
  <c r="AT1931" i="1"/>
  <c r="AT1932" i="1"/>
  <c r="AT1934" i="1"/>
  <c r="AT1920" i="1"/>
  <c r="AT1927" i="1"/>
  <c r="AT1918" i="1"/>
  <c r="AT1922" i="1"/>
  <c r="AT1929" i="1"/>
  <c r="AT1930" i="1"/>
  <c r="AT1921" i="1"/>
  <c r="AT1925" i="1"/>
  <c r="AT1926" i="1"/>
  <c r="I1916" i="1"/>
  <c r="L1933" i="1"/>
  <c r="L1927" i="1"/>
  <c r="L1922" i="1"/>
  <c r="K1922" i="1" s="1"/>
  <c r="L1918" i="1"/>
  <c r="K1918" i="1" s="1"/>
  <c r="L1921" i="1"/>
  <c r="L1924" i="1"/>
  <c r="L1928" i="1"/>
  <c r="J1928" i="1" s="1"/>
  <c r="L1929" i="1"/>
  <c r="L1920" i="1"/>
  <c r="K1920" i="1" s="1"/>
  <c r="L1923" i="1"/>
  <c r="L1925" i="1"/>
  <c r="L1930" i="1"/>
  <c r="J1930" i="1" s="1"/>
  <c r="L1932" i="1"/>
  <c r="J1932" i="1" s="1"/>
  <c r="I1915" i="1"/>
  <c r="L1926" i="1"/>
  <c r="L1931" i="1"/>
  <c r="AK1932" i="1"/>
  <c r="AL1932" i="1"/>
  <c r="AT1952" i="1"/>
  <c r="AT1951" i="1"/>
  <c r="AT1947" i="1"/>
  <c r="AT1954" i="1"/>
  <c r="AT1949" i="1"/>
  <c r="AT1955" i="1"/>
  <c r="AT1948" i="1"/>
  <c r="AT1953" i="1"/>
  <c r="AV1936" i="1"/>
  <c r="AV1926" i="1"/>
  <c r="AT1944" i="1"/>
  <c r="AT1945" i="1"/>
  <c r="AV1924" i="1"/>
  <c r="AT1943" i="1"/>
  <c r="AV1923" i="1"/>
  <c r="AT1941" i="1"/>
  <c r="AT1938" i="1"/>
  <c r="AT1937" i="1"/>
  <c r="AV1954" i="1"/>
  <c r="AT1959" i="1"/>
  <c r="AT1963" i="1"/>
  <c r="AT1968" i="1"/>
  <c r="AT1969" i="1"/>
  <c r="AT1973" i="1"/>
  <c r="AT1961" i="1"/>
  <c r="AT1965" i="1"/>
  <c r="AT1966" i="1"/>
  <c r="AT1956" i="1"/>
  <c r="AT1967" i="1"/>
  <c r="AT1972" i="1"/>
  <c r="AT1962" i="1"/>
  <c r="AT1970" i="1"/>
  <c r="I1955" i="1"/>
  <c r="L1965" i="1"/>
  <c r="L1957" i="1"/>
  <c r="L1959" i="1"/>
  <c r="J1959" i="1" s="1"/>
  <c r="L1958" i="1"/>
  <c r="L1967" i="1"/>
  <c r="L1968" i="1"/>
  <c r="L1960" i="1"/>
  <c r="L1961" i="1"/>
  <c r="J1961" i="1" s="1"/>
  <c r="L1962" i="1"/>
  <c r="K1962" i="1" s="1"/>
  <c r="L1963" i="1"/>
  <c r="L1970" i="1"/>
  <c r="J1970" i="1" s="1"/>
  <c r="L1973" i="1"/>
  <c r="J1973" i="1" s="1"/>
  <c r="L1955" i="1"/>
  <c r="L1971" i="1"/>
  <c r="I1957" i="1"/>
  <c r="I1956" i="1"/>
  <c r="L1975" i="1"/>
  <c r="J1975" i="1" s="1"/>
  <c r="AT1976" i="1"/>
  <c r="AT1978" i="1"/>
  <c r="AV1959" i="1"/>
  <c r="AV1960" i="1"/>
  <c r="AT1979" i="1"/>
  <c r="AL1960" i="1"/>
  <c r="AK1960" i="1"/>
  <c r="AV1987" i="1"/>
  <c r="AT1987" i="1"/>
  <c r="AT1991" i="1"/>
  <c r="AT1993" i="1"/>
  <c r="AT1994" i="1"/>
  <c r="AT1990" i="1"/>
  <c r="AT1995" i="1"/>
  <c r="I1989" i="1"/>
  <c r="L2002" i="1"/>
  <c r="L1999" i="1"/>
  <c r="L2004" i="1"/>
  <c r="J2004" i="1" s="1"/>
  <c r="L2007" i="1"/>
  <c r="L1991" i="1"/>
  <c r="K1991" i="1" s="1"/>
  <c r="L1992" i="1"/>
  <c r="J1992" i="1" s="1"/>
  <c r="L1993" i="1"/>
  <c r="J1993" i="1" s="1"/>
  <c r="L1994" i="1"/>
  <c r="K1994" i="1" s="1"/>
  <c r="L2003" i="1"/>
  <c r="J2003" i="1" s="1"/>
  <c r="L1997" i="1"/>
  <c r="K1997" i="1" s="1"/>
  <c r="L2005" i="1"/>
  <c r="K2005" i="1" s="1"/>
  <c r="L2006" i="1"/>
  <c r="J2006" i="1" s="1"/>
  <c r="I1988" i="1"/>
  <c r="L2001" i="1"/>
  <c r="L1995" i="1"/>
  <c r="J1995" i="1" s="1"/>
  <c r="L2000" i="1"/>
  <c r="AV1998" i="1"/>
  <c r="I2000" i="1"/>
  <c r="L2017" i="1"/>
  <c r="L2016" i="1"/>
  <c r="K2016" i="1" s="1"/>
  <c r="L2015" i="1"/>
  <c r="K2015" i="1" s="1"/>
  <c r="L2010" i="1"/>
  <c r="L2011" i="1"/>
  <c r="K2011" i="1" s="1"/>
  <c r="L2014" i="1"/>
  <c r="I1999" i="1"/>
  <c r="L2012" i="1"/>
  <c r="L2009" i="1"/>
  <c r="L2018" i="1"/>
  <c r="AK1999" i="1"/>
  <c r="AL1999" i="1"/>
  <c r="I2002" i="1"/>
  <c r="I2003" i="1"/>
  <c r="L2019" i="1"/>
  <c r="AL2002" i="1"/>
  <c r="AK2002" i="1"/>
  <c r="AV2035" i="1"/>
  <c r="AT2037" i="1"/>
  <c r="AT2039" i="1"/>
  <c r="AT2043" i="1"/>
  <c r="AT2044" i="1"/>
  <c r="AT2045" i="1"/>
  <c r="AT2046" i="1"/>
  <c r="AT2050" i="1"/>
  <c r="AT2052" i="1"/>
  <c r="AT2051" i="1"/>
  <c r="AT2047" i="1"/>
  <c r="AT2035" i="1"/>
  <c r="AT2040" i="1"/>
  <c r="AT2041" i="1"/>
  <c r="AT2048" i="1"/>
  <c r="AT2053" i="1"/>
  <c r="I2037" i="1"/>
  <c r="L2041" i="1"/>
  <c r="J2041" i="1" s="1"/>
  <c r="L2045" i="1"/>
  <c r="J2045" i="1" s="1"/>
  <c r="L2038" i="1"/>
  <c r="K2038" i="1" s="1"/>
  <c r="L2039" i="1"/>
  <c r="L2043" i="1"/>
  <c r="J2043" i="1" s="1"/>
  <c r="L2047" i="1"/>
  <c r="K2047" i="1" s="1"/>
  <c r="I2036" i="1"/>
  <c r="L2037" i="1"/>
  <c r="J2037" i="1" s="1"/>
  <c r="L2046" i="1"/>
  <c r="L2050" i="1"/>
  <c r="L2048" i="1"/>
  <c r="J2048" i="1" s="1"/>
  <c r="L2053" i="1"/>
  <c r="K2053" i="1" s="1"/>
  <c r="L2054" i="1"/>
  <c r="AV2036" i="1"/>
  <c r="AK2036" i="1"/>
  <c r="AL2036" i="1"/>
  <c r="AV2039" i="1"/>
  <c r="AV2040" i="1"/>
  <c r="AV2043" i="1"/>
  <c r="AV2044" i="1"/>
  <c r="I2045" i="1"/>
  <c r="I2046" i="1"/>
  <c r="L2059" i="1"/>
  <c r="L2060" i="1"/>
  <c r="K2060" i="1" s="1"/>
  <c r="L2057" i="1"/>
  <c r="L2064" i="1"/>
  <c r="K2064" i="1" s="1"/>
  <c r="L2061" i="1"/>
  <c r="L2063" i="1"/>
  <c r="K2063" i="1" s="1"/>
  <c r="AL2045" i="1"/>
  <c r="AK2045" i="1"/>
  <c r="AL2046" i="1"/>
  <c r="AK2046" i="1"/>
  <c r="AV2049" i="1"/>
  <c r="L2065" i="1"/>
  <c r="J2065" i="1" s="1"/>
  <c r="L2066" i="1"/>
  <c r="L2068" i="1"/>
  <c r="L2069" i="1"/>
  <c r="I2050" i="1"/>
  <c r="L2067" i="1"/>
  <c r="AV2050" i="1"/>
  <c r="AV2081" i="1"/>
  <c r="AT2081" i="1"/>
  <c r="AT2099" i="1"/>
  <c r="AT2082" i="1"/>
  <c r="AT2093" i="1"/>
  <c r="AT2098" i="1"/>
  <c r="AT2095" i="1"/>
  <c r="AT2100" i="1"/>
  <c r="AT2085" i="1"/>
  <c r="AT2083" i="1"/>
  <c r="AT2086" i="1"/>
  <c r="AT2088" i="1"/>
  <c r="AT2089" i="1"/>
  <c r="AT2090" i="1"/>
  <c r="AT2094" i="1"/>
  <c r="AT2096" i="1"/>
  <c r="AT2084" i="1"/>
  <c r="AT2097" i="1"/>
  <c r="L2097" i="1"/>
  <c r="L2096" i="1"/>
  <c r="J2096" i="1" s="1"/>
  <c r="L2092" i="1"/>
  <c r="L2102" i="1"/>
  <c r="I2083" i="1"/>
  <c r="L2101" i="1"/>
  <c r="L2091" i="1"/>
  <c r="J2091" i="1" s="1"/>
  <c r="L2087" i="1"/>
  <c r="K2087" i="1" s="1"/>
  <c r="L2090" i="1"/>
  <c r="K2090" i="1" s="1"/>
  <c r="L2089" i="1"/>
  <c r="L2093" i="1"/>
  <c r="K2093" i="1" s="1"/>
  <c r="L2094" i="1"/>
  <c r="L2098" i="1"/>
  <c r="L2088" i="1"/>
  <c r="L2083" i="1"/>
  <c r="J2083" i="1" s="1"/>
  <c r="L2099" i="1"/>
  <c r="AV2083" i="1"/>
  <c r="AT2102" i="1"/>
  <c r="AL2083" i="1"/>
  <c r="AK2083" i="1"/>
  <c r="AV2086" i="1"/>
  <c r="AT2103" i="1"/>
  <c r="AT2104" i="1"/>
  <c r="I2088" i="1"/>
  <c r="L2103" i="1"/>
  <c r="I2087" i="1"/>
  <c r="L2105" i="1"/>
  <c r="AK2087" i="1"/>
  <c r="AL2087" i="1"/>
  <c r="AK2088" i="1"/>
  <c r="AL2088" i="1"/>
  <c r="AT2108" i="1"/>
  <c r="AT2106" i="1"/>
  <c r="AT2110" i="1"/>
  <c r="AT2107" i="1"/>
  <c r="AT2111" i="1"/>
  <c r="AV2092" i="1"/>
  <c r="L2111" i="1"/>
  <c r="K2111" i="1" s="1"/>
  <c r="L2109" i="1"/>
  <c r="L2107" i="1"/>
  <c r="L2110" i="1"/>
  <c r="I2093" i="1"/>
  <c r="I2094" i="1"/>
  <c r="L2112" i="1"/>
  <c r="K2112" i="1" s="1"/>
  <c r="AV2093" i="1"/>
  <c r="AT2112" i="1"/>
  <c r="AK2093" i="1"/>
  <c r="AL2093" i="1"/>
  <c r="AV2096" i="1"/>
  <c r="AT2115" i="1"/>
  <c r="AT2113" i="1"/>
  <c r="L2115" i="1"/>
  <c r="J2115" i="1" s="1"/>
  <c r="L2116" i="1"/>
  <c r="I2097" i="1"/>
  <c r="L2114" i="1"/>
  <c r="K2114" i="1" s="1"/>
  <c r="AV2154" i="1"/>
  <c r="AT2172" i="1"/>
  <c r="AT2173" i="1"/>
  <c r="AT2159" i="1"/>
  <c r="AT2160" i="1"/>
  <c r="AT2158" i="1"/>
  <c r="AT2162" i="1"/>
  <c r="AT2170" i="1"/>
  <c r="AT2171" i="1"/>
  <c r="AT2161" i="1"/>
  <c r="AT2156" i="1"/>
  <c r="AT2165" i="1"/>
  <c r="AT2167" i="1"/>
  <c r="AV2155" i="1"/>
  <c r="AT2174" i="1"/>
  <c r="L2166" i="1"/>
  <c r="L2159" i="1"/>
  <c r="K2159" i="1" s="1"/>
  <c r="L2174" i="1"/>
  <c r="K2174" i="1" s="1"/>
  <c r="L2173" i="1"/>
  <c r="L2160" i="1"/>
  <c r="L2167" i="1"/>
  <c r="K2167" i="1" s="1"/>
  <c r="L2168" i="1"/>
  <c r="J2168" i="1" s="1"/>
  <c r="L2164" i="1"/>
  <c r="L2165" i="1"/>
  <c r="J2165" i="1" s="1"/>
  <c r="AV2156" i="1"/>
  <c r="AT2175" i="1"/>
  <c r="AK2162" i="1"/>
  <c r="AL2162" i="1"/>
  <c r="AT2176" i="1"/>
  <c r="AV2158" i="1"/>
  <c r="AT2177" i="1"/>
  <c r="AV2168" i="1"/>
  <c r="AT2187" i="1"/>
  <c r="AT2186" i="1"/>
  <c r="AT2184" i="1"/>
  <c r="AT2183" i="1"/>
  <c r="AV2164" i="1"/>
  <c r="AV2163" i="1"/>
  <c r="AT2182" i="1"/>
  <c r="AT2181" i="1"/>
  <c r="AV2161" i="1"/>
  <c r="AT2179" i="1"/>
  <c r="AV2179" i="1"/>
  <c r="AT2198" i="1"/>
  <c r="AT2192" i="1"/>
  <c r="AT2197" i="1"/>
  <c r="AT2195" i="1"/>
  <c r="AT2196" i="1"/>
  <c r="AT2190" i="1"/>
  <c r="AT2193" i="1"/>
  <c r="AT2194" i="1"/>
  <c r="AL2172" i="1"/>
  <c r="AK2172" i="1"/>
  <c r="AK2170" i="1"/>
  <c r="AL2170" i="1"/>
  <c r="J2283" i="1"/>
  <c r="K2171" i="1"/>
  <c r="K1987" i="1"/>
  <c r="J1969" i="1"/>
  <c r="J698" i="1"/>
  <c r="J692" i="1"/>
  <c r="K692" i="1"/>
  <c r="J687" i="1"/>
  <c r="K687" i="1"/>
  <c r="J685" i="1"/>
  <c r="K685" i="1"/>
  <c r="J683" i="1"/>
  <c r="K683" i="1"/>
  <c r="J668" i="1"/>
  <c r="J612" i="1"/>
  <c r="J606" i="1"/>
  <c r="K606" i="1"/>
  <c r="K601" i="1"/>
  <c r="J601" i="1"/>
  <c r="J599" i="1"/>
  <c r="J596" i="1"/>
  <c r="K596" i="1"/>
  <c r="J592" i="1"/>
  <c r="K592" i="1"/>
  <c r="J590" i="1"/>
  <c r="K590" i="1"/>
  <c r="K585" i="1"/>
  <c r="J585" i="1"/>
  <c r="J573" i="1"/>
  <c r="K573" i="1"/>
  <c r="K568" i="1"/>
  <c r="J568" i="1"/>
  <c r="K562" i="1"/>
  <c r="K560" i="1"/>
  <c r="J560" i="1"/>
  <c r="J556" i="1"/>
  <c r="K556" i="1"/>
  <c r="K548" i="1"/>
  <c r="J548" i="1"/>
  <c r="J544" i="1"/>
  <c r="K544" i="1"/>
  <c r="J542" i="1"/>
  <c r="K542" i="1"/>
  <c r="J538" i="1"/>
  <c r="K538" i="1"/>
  <c r="J533" i="1"/>
  <c r="K533" i="1"/>
  <c r="K531" i="1"/>
  <c r="J531" i="1"/>
  <c r="J529" i="1"/>
  <c r="K529" i="1"/>
  <c r="J527" i="1"/>
  <c r="K527" i="1"/>
  <c r="J504" i="1"/>
  <c r="K504" i="1"/>
  <c r="J500" i="1"/>
  <c r="M500" i="1" s="1"/>
  <c r="J498" i="1"/>
  <c r="K498" i="1"/>
  <c r="J492" i="1"/>
  <c r="J485" i="1"/>
  <c r="K485" i="1"/>
  <c r="J481" i="1"/>
  <c r="K481" i="1"/>
  <c r="J477" i="1"/>
  <c r="K477" i="1"/>
  <c r="K473" i="1"/>
  <c r="J473" i="1"/>
  <c r="J446" i="1"/>
  <c r="K446" i="1"/>
  <c r="J442" i="1"/>
  <c r="O442" i="1" s="1"/>
  <c r="K442" i="1"/>
  <c r="J440" i="1"/>
  <c r="K440" i="1"/>
  <c r="J437" i="1"/>
  <c r="K437" i="1"/>
  <c r="J426" i="1"/>
  <c r="K426" i="1"/>
  <c r="P427" i="1" s="1"/>
  <c r="K424" i="1"/>
  <c r="U424" i="1" s="1"/>
  <c r="J424" i="1"/>
  <c r="J412" i="1"/>
  <c r="K412" i="1"/>
  <c r="J410" i="1"/>
  <c r="K410" i="1"/>
  <c r="J408" i="1"/>
  <c r="J403" i="1"/>
  <c r="K403" i="1"/>
  <c r="J401" i="1"/>
  <c r="K401" i="1"/>
  <c r="J397" i="1"/>
  <c r="O398" i="1" s="1"/>
  <c r="K397" i="1"/>
  <c r="K390" i="1"/>
  <c r="P390" i="1" s="1"/>
  <c r="J388" i="1"/>
  <c r="K388" i="1"/>
  <c r="P389" i="1" s="1"/>
  <c r="J384" i="1"/>
  <c r="K384" i="1"/>
  <c r="J371" i="1"/>
  <c r="K371" i="1"/>
  <c r="K367" i="1"/>
  <c r="J367" i="1"/>
  <c r="J361" i="1"/>
  <c r="J358" i="1"/>
  <c r="K356" i="1"/>
  <c r="J352" i="1"/>
  <c r="K352" i="1"/>
  <c r="J350" i="1"/>
  <c r="K348" i="1"/>
  <c r="J348" i="1"/>
  <c r="K341" i="1"/>
  <c r="P341" i="1" s="1"/>
  <c r="J341" i="1"/>
  <c r="J337" i="1"/>
  <c r="K337" i="1"/>
  <c r="K333" i="1"/>
  <c r="J333" i="1"/>
  <c r="K329" i="1"/>
  <c r="T329" i="1" s="1"/>
  <c r="J329" i="1"/>
  <c r="J327" i="1"/>
  <c r="K327" i="1"/>
  <c r="J324" i="1"/>
  <c r="K324" i="1"/>
  <c r="J318" i="1"/>
  <c r="K318" i="1"/>
  <c r="J314" i="1"/>
  <c r="K314" i="1"/>
  <c r="J311" i="1"/>
  <c r="K311" i="1"/>
  <c r="J303" i="1"/>
  <c r="K303" i="1"/>
  <c r="J290" i="1"/>
  <c r="K290" i="1"/>
  <c r="K288" i="1"/>
  <c r="P289" i="1" s="1"/>
  <c r="J282" i="1"/>
  <c r="K282" i="1"/>
  <c r="K278" i="1"/>
  <c r="J278" i="1"/>
  <c r="J276" i="1"/>
  <c r="K276" i="1"/>
  <c r="K274" i="1"/>
  <c r="P274" i="1" s="1"/>
  <c r="J274" i="1"/>
  <c r="J272" i="1"/>
  <c r="K272" i="1"/>
  <c r="J265" i="1"/>
  <c r="J263" i="1"/>
  <c r="K263" i="1"/>
  <c r="K258" i="1"/>
  <c r="J258" i="1"/>
  <c r="J256" i="1"/>
  <c r="K256" i="1"/>
  <c r="J254" i="1"/>
  <c r="K254" i="1"/>
  <c r="K252" i="1"/>
  <c r="J252" i="1"/>
  <c r="J250" i="1"/>
  <c r="M250" i="1" s="1"/>
  <c r="J244" i="1"/>
  <c r="K244" i="1"/>
  <c r="J117" i="1"/>
  <c r="K117" i="1"/>
  <c r="J115" i="1"/>
  <c r="K115" i="1"/>
  <c r="J113" i="1"/>
  <c r="W113" i="1" s="1"/>
  <c r="K102" i="1"/>
  <c r="V102" i="1" s="1"/>
  <c r="J95" i="1"/>
  <c r="K91" i="1"/>
  <c r="J89" i="1"/>
  <c r="K89" i="1"/>
  <c r="K81" i="1"/>
  <c r="K79" i="1"/>
  <c r="AT1239" i="1"/>
  <c r="AT1238" i="1"/>
  <c r="AT1237" i="1"/>
  <c r="AT1236" i="1"/>
  <c r="AT1233" i="1"/>
  <c r="AT1231" i="1"/>
  <c r="AT1230" i="1"/>
  <c r="AT1228" i="1"/>
  <c r="AT1227" i="1"/>
  <c r="AT1224" i="1"/>
  <c r="AT1221" i="1"/>
  <c r="AT1218" i="1"/>
  <c r="AT1217" i="1"/>
  <c r="AT1215" i="1"/>
  <c r="AT1214" i="1"/>
  <c r="AT1211" i="1"/>
  <c r="AT1210" i="1"/>
  <c r="AT1207" i="1"/>
  <c r="AT1206" i="1"/>
  <c r="AT1203" i="1"/>
  <c r="AT1202" i="1"/>
  <c r="AT1200" i="1"/>
  <c r="AT1196" i="1"/>
  <c r="AT1193" i="1"/>
  <c r="AT1192" i="1"/>
  <c r="AT1189" i="1"/>
  <c r="AT1187" i="1"/>
  <c r="AT1186" i="1"/>
  <c r="AT1185" i="1"/>
  <c r="AT1183" i="1"/>
  <c r="AT1178" i="1"/>
  <c r="AT1176" i="1"/>
  <c r="AT1175" i="1"/>
  <c r="AT1171" i="1"/>
  <c r="AT1169" i="1"/>
  <c r="AT1168" i="1"/>
  <c r="AT1165" i="1"/>
  <c r="AT1163" i="1"/>
  <c r="AT1161" i="1"/>
  <c r="AT1160" i="1"/>
  <c r="AT1159" i="1"/>
  <c r="AT1154" i="1"/>
  <c r="AT1153" i="1"/>
  <c r="AT1151" i="1"/>
  <c r="AT1148" i="1"/>
  <c r="AT1147" i="1"/>
  <c r="AT1144" i="1"/>
  <c r="AT1142" i="1"/>
  <c r="AT1139" i="1"/>
  <c r="AT1138" i="1"/>
  <c r="AT1136" i="1"/>
  <c r="AT1135" i="1"/>
  <c r="AT1133" i="1"/>
  <c r="AT1132" i="1"/>
  <c r="AT1130" i="1"/>
  <c r="AT1128" i="1"/>
  <c r="AT1127" i="1"/>
  <c r="AT1122" i="1"/>
  <c r="AT1120" i="1"/>
  <c r="AT1119" i="1"/>
  <c r="AT1114" i="1"/>
  <c r="AT1113" i="1"/>
  <c r="AT1111" i="1"/>
  <c r="AT1110" i="1"/>
  <c r="AT1107" i="1"/>
  <c r="AT1104" i="1"/>
  <c r="AT1101" i="1"/>
  <c r="AT1098" i="1"/>
  <c r="AT1096" i="1"/>
  <c r="AT1095" i="1"/>
  <c r="AT1094" i="1"/>
  <c r="AT1090" i="1"/>
  <c r="AT1088" i="1"/>
  <c r="AT1087" i="1"/>
  <c r="AT1084" i="1"/>
  <c r="AT1083" i="1"/>
  <c r="AT1082" i="1"/>
  <c r="AT1077" i="1"/>
  <c r="AT1074" i="1"/>
  <c r="AT1072" i="1"/>
  <c r="AT1070" i="1"/>
  <c r="AT1069" i="1"/>
  <c r="AT1067" i="1"/>
  <c r="AT1065" i="1"/>
  <c r="AT1063" i="1"/>
  <c r="AT1062" i="1"/>
  <c r="AT1058" i="1"/>
  <c r="AT1057" i="1"/>
  <c r="AT1054" i="1"/>
  <c r="AT1051" i="1"/>
  <c r="AT1048" i="1"/>
  <c r="AT1047" i="1"/>
  <c r="AT1044" i="1"/>
  <c r="AT1040" i="1"/>
  <c r="AT1037" i="1"/>
  <c r="AT1036" i="1"/>
  <c r="AT1033" i="1"/>
  <c r="AT1032" i="1"/>
  <c r="AT1029" i="1"/>
  <c r="AT1027" i="1"/>
  <c r="AT1026" i="1"/>
  <c r="AT1021" i="1"/>
  <c r="AT1020" i="1"/>
  <c r="AT1016" i="1"/>
  <c r="AT1015" i="1"/>
  <c r="AT1012" i="1"/>
  <c r="AT1008" i="1"/>
  <c r="AT1007" i="1"/>
  <c r="AT1004" i="1"/>
  <c r="AT1001" i="1"/>
  <c r="AT1000" i="1"/>
  <c r="AT996" i="1"/>
  <c r="AT993" i="1"/>
  <c r="AT992" i="1"/>
  <c r="AT991" i="1"/>
  <c r="AT987" i="1"/>
  <c r="AT984" i="1"/>
  <c r="AT981" i="1"/>
  <c r="AT977" i="1"/>
  <c r="AT976" i="1"/>
  <c r="AT974" i="1"/>
  <c r="AT973" i="1"/>
  <c r="AT968" i="1"/>
  <c r="AT967" i="1"/>
  <c r="AT966" i="1"/>
  <c r="AT960" i="1"/>
  <c r="AT959" i="1"/>
  <c r="AT958" i="1"/>
  <c r="AT953" i="1"/>
  <c r="AT952" i="1"/>
  <c r="AT949" i="1"/>
  <c r="AT945" i="1"/>
  <c r="AT944" i="1"/>
  <c r="AT941" i="1"/>
  <c r="AT939" i="1"/>
  <c r="AT937" i="1"/>
  <c r="AT934" i="1"/>
  <c r="AT932" i="1"/>
  <c r="AT928" i="1"/>
  <c r="AT926" i="1"/>
  <c r="AT925" i="1"/>
  <c r="AT920" i="1"/>
  <c r="AT918" i="1"/>
  <c r="AT912" i="1"/>
  <c r="AT910" i="1"/>
  <c r="AT908" i="1"/>
  <c r="AT905" i="1"/>
  <c r="AT904" i="1"/>
  <c r="AT903" i="1"/>
  <c r="AT902" i="1"/>
  <c r="AT900" i="1"/>
  <c r="AT898" i="1"/>
  <c r="AT897" i="1"/>
  <c r="AT896" i="1"/>
  <c r="AT895" i="1"/>
  <c r="AT894" i="1"/>
  <c r="AT892" i="1"/>
  <c r="AT890" i="1"/>
  <c r="AT889" i="1"/>
  <c r="AT888" i="1"/>
  <c r="AT886" i="1"/>
  <c r="AT881" i="1"/>
  <c r="AT879" i="1"/>
  <c r="AT878" i="1"/>
  <c r="AT876" i="1"/>
  <c r="AT875" i="1"/>
  <c r="AT874" i="1"/>
  <c r="AT871" i="1"/>
  <c r="AT870" i="1"/>
  <c r="AT869" i="1"/>
  <c r="AT867" i="1"/>
  <c r="AT865" i="1"/>
  <c r="AT864" i="1"/>
  <c r="AT861" i="1"/>
  <c r="AT860" i="1"/>
  <c r="AT858" i="1"/>
  <c r="AT857" i="1"/>
  <c r="AT856" i="1"/>
  <c r="AT854" i="1"/>
  <c r="AT853" i="1"/>
  <c r="AT852" i="1"/>
  <c r="AT850" i="1"/>
  <c r="AT849" i="1"/>
  <c r="AT847" i="1"/>
  <c r="AT845" i="1"/>
  <c r="AT843" i="1"/>
  <c r="AT840" i="1"/>
  <c r="AT837" i="1"/>
  <c r="AT836" i="1"/>
  <c r="AT835" i="1"/>
  <c r="AT834" i="1"/>
  <c r="AT833" i="1"/>
  <c r="AT832" i="1"/>
  <c r="AT830" i="1"/>
  <c r="AT829" i="1"/>
  <c r="AT827" i="1"/>
  <c r="AT826" i="1"/>
  <c r="AT824" i="1"/>
  <c r="AT823" i="1"/>
  <c r="AT821" i="1"/>
  <c r="AT820" i="1"/>
  <c r="AT819" i="1"/>
  <c r="AT817" i="1"/>
  <c r="AT815" i="1"/>
  <c r="AT813" i="1"/>
  <c r="AT812" i="1"/>
  <c r="AT810" i="1"/>
  <c r="AT809" i="1"/>
  <c r="AT805" i="1"/>
  <c r="AT803" i="1"/>
  <c r="AT801" i="1"/>
  <c r="AT800" i="1"/>
  <c r="AT799" i="1"/>
  <c r="AT797" i="1"/>
  <c r="AT796" i="1"/>
  <c r="AT795" i="1"/>
  <c r="AT792" i="1"/>
  <c r="AT791" i="1"/>
  <c r="AT790" i="1"/>
  <c r="AT788" i="1"/>
  <c r="AT786" i="1"/>
  <c r="AT785" i="1"/>
  <c r="AT783" i="1"/>
  <c r="AT782" i="1"/>
  <c r="AT781" i="1"/>
  <c r="AT779" i="1"/>
  <c r="AT777" i="1"/>
  <c r="AT775" i="1"/>
  <c r="AT774" i="1"/>
  <c r="AT773" i="1"/>
  <c r="AT770" i="1"/>
  <c r="AT767" i="1"/>
  <c r="AT766" i="1"/>
  <c r="AT765" i="1"/>
  <c r="AT764" i="1"/>
  <c r="AT762" i="1"/>
  <c r="AT761" i="1"/>
  <c r="AT760" i="1"/>
  <c r="AT759" i="1"/>
  <c r="AT758" i="1"/>
  <c r="AT756" i="1"/>
  <c r="AT751" i="1"/>
  <c r="AT750" i="1"/>
  <c r="AT747" i="1"/>
  <c r="AT746" i="1"/>
  <c r="AT745" i="1"/>
  <c r="AT743" i="1"/>
  <c r="AT742" i="1"/>
  <c r="AT740" i="1"/>
  <c r="AT739" i="1"/>
  <c r="AT738" i="1"/>
  <c r="AT737" i="1"/>
  <c r="AT736" i="1"/>
  <c r="AT734" i="1"/>
  <c r="AT730" i="1"/>
  <c r="AT728" i="1"/>
  <c r="AT726" i="1"/>
  <c r="AT725" i="1"/>
  <c r="AT724" i="1"/>
  <c r="AT720" i="1"/>
  <c r="AT719" i="1"/>
  <c r="AT717" i="1"/>
  <c r="AT716" i="1"/>
  <c r="AT715" i="1"/>
  <c r="AT712" i="1"/>
  <c r="AT710" i="1"/>
  <c r="AT709" i="1"/>
  <c r="AT708" i="1"/>
  <c r="AT706" i="1"/>
  <c r="AT705" i="1"/>
  <c r="AT702" i="1"/>
  <c r="AT701" i="1"/>
  <c r="AT700" i="1"/>
  <c r="AT697" i="1"/>
  <c r="AT696" i="1"/>
  <c r="AT693" i="1"/>
  <c r="AT692" i="1"/>
  <c r="AT691" i="1"/>
  <c r="AT689" i="1"/>
  <c r="AT687" i="1"/>
  <c r="AT685" i="1"/>
  <c r="AT684" i="1"/>
  <c r="AT683" i="1"/>
  <c r="AT681" i="1"/>
  <c r="AT679" i="1"/>
  <c r="AT678" i="1"/>
  <c r="AT677" i="1"/>
  <c r="AT676" i="1"/>
  <c r="AT675" i="1"/>
  <c r="AT673" i="1"/>
  <c r="AT671" i="1"/>
  <c r="AT670" i="1"/>
  <c r="AT669" i="1"/>
  <c r="AT667" i="1"/>
  <c r="AT662" i="1"/>
  <c r="AT661" i="1"/>
  <c r="AT659" i="1"/>
  <c r="AT657" i="1"/>
  <c r="AT655" i="1"/>
  <c r="AT654" i="1"/>
  <c r="AT653" i="1"/>
  <c r="AT651" i="1"/>
  <c r="AT650" i="1"/>
  <c r="AT629" i="1"/>
  <c r="AT628" i="1"/>
  <c r="AT626" i="1"/>
  <c r="AT624" i="1"/>
  <c r="AT621" i="1"/>
  <c r="AT620" i="1"/>
  <c r="AT619" i="1"/>
  <c r="AT618" i="1"/>
  <c r="AT616" i="1"/>
  <c r="AT615" i="1"/>
  <c r="AT613" i="1"/>
  <c r="AT612" i="1"/>
  <c r="AT610" i="1"/>
  <c r="AT608" i="1"/>
  <c r="AT606" i="1"/>
  <c r="AT605" i="1"/>
  <c r="AT603" i="1"/>
  <c r="AT599" i="1"/>
  <c r="AT598" i="1"/>
  <c r="AT597" i="1"/>
  <c r="AT596" i="1"/>
  <c r="AT594" i="1"/>
  <c r="AT591" i="1"/>
  <c r="AT590" i="1"/>
  <c r="AT589" i="1"/>
  <c r="AT587" i="1"/>
  <c r="AT586" i="1"/>
  <c r="AT585" i="1"/>
  <c r="AT584" i="1"/>
  <c r="AT581" i="1"/>
  <c r="AT579" i="1"/>
  <c r="AT578" i="1"/>
  <c r="AT575" i="1"/>
  <c r="AT572" i="1"/>
  <c r="AT570" i="1"/>
  <c r="AT569" i="1"/>
  <c r="AT567" i="1"/>
  <c r="AT565" i="1"/>
  <c r="AT563" i="1"/>
  <c r="AT562" i="1"/>
  <c r="AT559" i="1"/>
  <c r="AT558" i="1"/>
  <c r="AT557" i="1"/>
  <c r="AT556" i="1"/>
  <c r="AT554" i="1"/>
  <c r="AT552" i="1"/>
  <c r="AT550" i="1"/>
  <c r="AT549" i="1"/>
  <c r="AT547" i="1"/>
  <c r="AT546" i="1"/>
  <c r="AT544" i="1"/>
  <c r="AT543" i="1"/>
  <c r="AT541" i="1"/>
  <c r="AT540" i="1"/>
  <c r="AT539" i="1"/>
  <c r="AT537" i="1"/>
  <c r="AT535" i="1"/>
  <c r="AT534" i="1"/>
  <c r="AT533" i="1"/>
  <c r="AT532" i="1"/>
  <c r="AT529" i="1"/>
  <c r="AT528" i="1"/>
  <c r="AT527" i="1"/>
  <c r="AT525" i="1"/>
  <c r="AT523" i="1"/>
  <c r="AT522" i="1"/>
  <c r="AT519" i="1"/>
  <c r="AT518" i="1"/>
  <c r="AT517" i="1"/>
  <c r="AT515" i="1"/>
  <c r="AT514" i="1"/>
  <c r="AT513" i="1"/>
  <c r="AT511" i="1"/>
  <c r="AT510" i="1"/>
  <c r="AT507" i="1"/>
  <c r="AT505" i="1"/>
  <c r="AT504" i="1"/>
  <c r="AT502" i="1"/>
  <c r="AT499" i="1"/>
  <c r="AT497" i="1"/>
  <c r="AT496" i="1"/>
  <c r="AT495" i="1"/>
  <c r="AT494" i="1"/>
  <c r="AT493" i="1"/>
  <c r="AT491" i="1"/>
  <c r="AT489" i="1"/>
  <c r="AT487" i="1"/>
  <c r="AT486" i="1"/>
  <c r="AT485" i="1"/>
  <c r="AT483" i="1"/>
  <c r="AT482" i="1"/>
  <c r="AT479" i="1"/>
  <c r="AT477" i="1"/>
  <c r="AT476" i="1"/>
  <c r="AT475" i="1"/>
  <c r="AT473" i="1"/>
  <c r="AT472" i="1"/>
  <c r="AT471" i="1"/>
  <c r="AT469" i="1"/>
  <c r="AT467" i="1"/>
  <c r="AT466" i="1"/>
  <c r="AT465" i="1"/>
  <c r="AT463" i="1"/>
  <c r="AT459" i="1"/>
  <c r="AT456" i="1"/>
  <c r="AT455" i="1"/>
  <c r="AT453" i="1"/>
  <c r="AT451" i="1"/>
  <c r="AT449" i="1"/>
  <c r="AT448" i="1"/>
  <c r="AT447" i="1"/>
  <c r="AT445" i="1"/>
  <c r="AT444" i="1"/>
  <c r="AT443" i="1"/>
  <c r="AT440" i="1"/>
  <c r="AT439" i="1"/>
  <c r="AT437" i="1"/>
  <c r="AT436" i="1"/>
  <c r="AT435" i="1"/>
  <c r="AT433" i="1"/>
  <c r="AT432" i="1"/>
  <c r="AT431" i="1"/>
  <c r="AT428" i="1"/>
  <c r="AT427" i="1"/>
  <c r="AT426" i="1"/>
  <c r="AT424" i="1"/>
  <c r="AT423" i="1"/>
  <c r="AT421" i="1"/>
  <c r="AT419" i="1"/>
  <c r="AT418" i="1"/>
  <c r="AT414" i="1"/>
  <c r="AT413" i="1"/>
  <c r="AT392" i="1"/>
  <c r="AT391" i="1"/>
  <c r="AT390" i="1"/>
  <c r="AT388" i="1"/>
  <c r="AT387" i="1"/>
  <c r="AT386" i="1"/>
  <c r="AT384" i="1"/>
  <c r="AT382" i="1"/>
  <c r="AT381" i="1"/>
  <c r="AT380" i="1"/>
  <c r="AT379" i="1"/>
  <c r="AT378" i="1"/>
  <c r="AT377" i="1"/>
  <c r="AT376" i="1"/>
  <c r="AT375" i="1"/>
  <c r="AT373" i="1"/>
  <c r="AT372" i="1"/>
  <c r="AT371" i="1"/>
  <c r="AT370" i="1"/>
  <c r="AT368" i="1"/>
  <c r="AT367" i="1"/>
  <c r="AT366" i="1"/>
  <c r="AT365" i="1"/>
  <c r="AT363" i="1"/>
  <c r="AT362" i="1"/>
  <c r="AT361" i="1"/>
  <c r="AT360" i="1"/>
  <c r="AT359" i="1"/>
  <c r="AT358" i="1"/>
  <c r="AT357" i="1"/>
  <c r="AT356" i="1"/>
  <c r="AT355" i="1"/>
  <c r="AT352" i="1"/>
  <c r="AT351" i="1"/>
  <c r="AT350" i="1"/>
  <c r="AT349" i="1"/>
  <c r="AT348" i="1"/>
  <c r="AT347" i="1"/>
  <c r="AT346" i="1"/>
  <c r="AT344" i="1"/>
  <c r="AT343" i="1"/>
  <c r="AT342" i="1"/>
  <c r="AT341" i="1"/>
  <c r="AT340" i="1"/>
  <c r="AT339" i="1"/>
  <c r="AT338" i="1"/>
  <c r="AT336" i="1"/>
  <c r="AT335" i="1"/>
  <c r="AT334" i="1"/>
  <c r="AT333" i="1"/>
  <c r="AT332" i="1"/>
  <c r="AT331" i="1"/>
  <c r="AT330" i="1"/>
  <c r="AT329" i="1"/>
  <c r="AT328" i="1"/>
  <c r="AT327" i="1"/>
  <c r="AT326" i="1"/>
  <c r="AT324" i="1"/>
  <c r="AT323" i="1"/>
  <c r="AT322" i="1"/>
  <c r="AT321" i="1"/>
  <c r="AT320" i="1"/>
  <c r="AT319" i="1"/>
  <c r="AT318" i="1"/>
  <c r="AT317" i="1"/>
  <c r="AT315" i="1"/>
  <c r="AT314" i="1"/>
  <c r="AT313" i="1"/>
  <c r="AT312" i="1"/>
  <c r="AT310" i="1"/>
  <c r="AT309" i="1"/>
  <c r="AT308" i="1"/>
  <c r="AT307" i="1"/>
  <c r="AT305" i="1"/>
  <c r="AT304" i="1"/>
  <c r="AT303" i="1"/>
  <c r="AT302" i="1"/>
  <c r="AT301" i="1"/>
  <c r="AT300" i="1"/>
  <c r="AT299" i="1"/>
  <c r="AT298" i="1"/>
  <c r="AT297" i="1"/>
  <c r="AT295" i="1"/>
  <c r="AT294" i="1"/>
  <c r="AT293" i="1"/>
  <c r="AT292" i="1"/>
  <c r="AT291" i="1"/>
  <c r="AT290" i="1"/>
  <c r="AT289" i="1"/>
  <c r="AT288" i="1"/>
  <c r="AT287" i="1"/>
  <c r="AT285" i="1"/>
  <c r="AT284" i="1"/>
  <c r="AT283" i="1"/>
  <c r="AT282" i="1"/>
  <c r="AT281" i="1"/>
  <c r="AT280" i="1"/>
  <c r="AT279" i="1"/>
  <c r="AT278" i="1"/>
  <c r="AT277" i="1"/>
  <c r="AT275" i="1"/>
  <c r="AT274" i="1"/>
  <c r="AT273" i="1"/>
  <c r="AT272" i="1"/>
  <c r="AT271" i="1"/>
  <c r="AT270" i="1"/>
  <c r="AT269" i="1"/>
  <c r="AT266" i="1"/>
  <c r="AT265" i="1"/>
  <c r="AT264" i="1"/>
  <c r="AT263" i="1"/>
  <c r="AT262" i="1"/>
  <c r="AT261" i="1"/>
  <c r="AT260" i="1"/>
  <c r="AT259" i="1"/>
  <c r="AT258" i="1"/>
  <c r="AT237" i="1"/>
  <c r="AT235" i="1"/>
  <c r="AT234" i="1"/>
  <c r="AT233" i="1"/>
  <c r="AT232" i="1"/>
  <c r="AT231" i="1"/>
  <c r="AT229" i="1"/>
  <c r="AT228" i="1"/>
  <c r="AT226" i="1"/>
  <c r="AT225" i="1"/>
  <c r="AT224" i="1"/>
  <c r="AT223" i="1"/>
  <c r="AT222" i="1"/>
  <c r="AT221" i="1"/>
  <c r="AT220" i="1"/>
  <c r="AT219" i="1"/>
  <c r="AT218" i="1"/>
  <c r="AT216" i="1"/>
  <c r="AT195" i="1"/>
  <c r="AT194" i="1"/>
  <c r="AT193" i="1"/>
  <c r="AT192" i="1"/>
  <c r="AT191" i="1"/>
  <c r="AT190" i="1"/>
  <c r="AT188" i="1"/>
  <c r="AT187" i="1"/>
  <c r="AT186" i="1"/>
  <c r="AT185" i="1"/>
  <c r="AT184" i="1"/>
  <c r="AT183" i="1"/>
  <c r="AT182" i="1"/>
  <c r="AT181" i="1"/>
  <c r="AT180" i="1"/>
  <c r="AT178" i="1"/>
  <c r="AT177" i="1"/>
  <c r="AT176" i="1"/>
  <c r="AT175" i="1"/>
  <c r="AT174" i="1"/>
  <c r="AT173" i="1"/>
  <c r="AT172" i="1"/>
  <c r="AT171" i="1"/>
  <c r="AT169" i="1"/>
  <c r="AT168" i="1"/>
  <c r="AT167" i="1"/>
  <c r="AT166" i="1"/>
  <c r="AT165" i="1"/>
  <c r="AT164" i="1"/>
  <c r="AT163" i="1"/>
  <c r="AT162" i="1"/>
  <c r="AT160" i="1"/>
  <c r="AT159" i="1"/>
  <c r="AT158" i="1"/>
  <c r="AT157" i="1"/>
  <c r="AT156" i="1"/>
  <c r="AT155" i="1"/>
  <c r="AT154" i="1"/>
  <c r="AT153" i="1"/>
  <c r="AT152" i="1"/>
  <c r="AT150" i="1"/>
  <c r="AT149" i="1"/>
  <c r="AT148" i="1"/>
  <c r="AT146" i="1"/>
  <c r="AT145" i="1"/>
  <c r="AT144" i="1"/>
  <c r="AT123" i="1"/>
  <c r="AT121" i="1"/>
  <c r="AT120" i="1"/>
  <c r="AT99" i="1"/>
  <c r="AT98" i="1"/>
  <c r="AT97" i="1"/>
  <c r="AT96" i="1"/>
  <c r="AT94" i="1"/>
  <c r="AT92" i="1"/>
  <c r="AT91" i="1"/>
  <c r="AT90" i="1"/>
  <c r="AT89" i="1"/>
  <c r="AT88" i="1"/>
  <c r="AT1822" i="1"/>
  <c r="AT1833" i="1"/>
  <c r="AT1855" i="1"/>
  <c r="AT1868" i="1"/>
  <c r="AT1864" i="1"/>
  <c r="AT1858" i="1"/>
  <c r="AT1851" i="1"/>
  <c r="AT1845" i="1"/>
  <c r="AT1844" i="1"/>
  <c r="AT1818" i="1"/>
  <c r="AT1816" i="1"/>
  <c r="AT1813" i="1"/>
  <c r="AT1779" i="1"/>
  <c r="AT1794" i="1"/>
  <c r="AT1780" i="1"/>
  <c r="W326" i="1"/>
  <c r="K268" i="1"/>
  <c r="P268" i="1" s="1"/>
  <c r="K320" i="1"/>
  <c r="K322" i="1"/>
  <c r="K297" i="1"/>
  <c r="I1842" i="1"/>
  <c r="AT1812" i="1"/>
  <c r="AT1796" i="1"/>
  <c r="AT1807" i="1"/>
  <c r="L1767" i="1"/>
  <c r="AL1851" i="1"/>
  <c r="V182" i="1"/>
  <c r="J494" i="1"/>
  <c r="U494" i="1" s="1"/>
  <c r="AT2087" i="1"/>
  <c r="AT1903" i="1"/>
  <c r="AT1904" i="1"/>
  <c r="AT1989" i="1"/>
  <c r="AT1975" i="1"/>
  <c r="AT1936" i="1"/>
  <c r="AT1933" i="1"/>
  <c r="AT1795" i="1"/>
  <c r="AV1856" i="1"/>
  <c r="J2230" i="1"/>
  <c r="AT2042" i="1"/>
  <c r="AT1946" i="1"/>
  <c r="L1821" i="1"/>
  <c r="L1826" i="1"/>
  <c r="K1826" i="1" s="1"/>
  <c r="L1845" i="1"/>
  <c r="K1845" i="1" s="1"/>
  <c r="J363" i="1"/>
  <c r="K2187" i="1"/>
  <c r="AT2180" i="1"/>
  <c r="AT2191" i="1"/>
  <c r="L2169" i="1"/>
  <c r="J2169" i="1" s="1"/>
  <c r="AT2169" i="1"/>
  <c r="AV2097" i="1"/>
  <c r="L2113" i="1"/>
  <c r="K2113" i="1" s="1"/>
  <c r="L2108" i="1"/>
  <c r="L2106" i="1"/>
  <c r="J2106" i="1" s="1"/>
  <c r="I2084" i="1"/>
  <c r="AT2092" i="1"/>
  <c r="AT2091" i="1"/>
  <c r="L2085" i="1"/>
  <c r="AK2050" i="1"/>
  <c r="L2062" i="1"/>
  <c r="L2056" i="1"/>
  <c r="J2056" i="1" s="1"/>
  <c r="L2020" i="1"/>
  <c r="L2013" i="1"/>
  <c r="J2013" i="1" s="1"/>
  <c r="L1998" i="1"/>
  <c r="AT1977" i="1"/>
  <c r="L1974" i="1"/>
  <c r="K1974" i="1" s="1"/>
  <c r="AT1971" i="1"/>
  <c r="K1944" i="1"/>
  <c r="AV1919" i="1"/>
  <c r="AV1917" i="1"/>
  <c r="L1919" i="1"/>
  <c r="AT1910" i="1"/>
  <c r="AT1923" i="1"/>
  <c r="AV1882" i="1"/>
  <c r="AT1896" i="1"/>
  <c r="L1883" i="1"/>
  <c r="K1883" i="1" s="1"/>
  <c r="L1893" i="1"/>
  <c r="J1893" i="1" s="1"/>
  <c r="AK1874" i="1"/>
  <c r="AT1877" i="1"/>
  <c r="AT1879" i="1"/>
  <c r="L1876" i="1"/>
  <c r="AK1784" i="1"/>
  <c r="I2155" i="1"/>
  <c r="L2158" i="1"/>
  <c r="AV2162" i="1"/>
  <c r="L1956" i="1"/>
  <c r="J1956" i="1" s="1"/>
  <c r="AT2114" i="1"/>
  <c r="I1863" i="1"/>
  <c r="L2058" i="1"/>
  <c r="K2058" i="1" s="1"/>
  <c r="L1934" i="1"/>
  <c r="K1934" i="1" s="1"/>
  <c r="I1889" i="1"/>
  <c r="I1876" i="1"/>
  <c r="K1804" i="1"/>
  <c r="J1804" i="1"/>
  <c r="J1457" i="1"/>
  <c r="K1457" i="1"/>
  <c r="J1455" i="1"/>
  <c r="K1455" i="1"/>
  <c r="J1444" i="1"/>
  <c r="K1444" i="1"/>
  <c r="K1437" i="1"/>
  <c r="J1437" i="1"/>
  <c r="J1422" i="1"/>
  <c r="K1422" i="1"/>
  <c r="K1406" i="1"/>
  <c r="T1406" i="1" s="1"/>
  <c r="K1377" i="1"/>
  <c r="J1377" i="1"/>
  <c r="J1375" i="1"/>
  <c r="K1375" i="1"/>
  <c r="K1369" i="1"/>
  <c r="J1369" i="1"/>
  <c r="K1365" i="1"/>
  <c r="K1363" i="1"/>
  <c r="J1363" i="1"/>
  <c r="J1361" i="1"/>
  <c r="K1361" i="1"/>
  <c r="J1350" i="1"/>
  <c r="K1350" i="1"/>
  <c r="J1346" i="1"/>
  <c r="K1346" i="1"/>
  <c r="J1343" i="1"/>
  <c r="J1341" i="1"/>
  <c r="K1341" i="1"/>
  <c r="P1341" i="1" s="1"/>
  <c r="K1337" i="1"/>
  <c r="P1337" i="1" s="1"/>
  <c r="J1337" i="1"/>
  <c r="J1319" i="1"/>
  <c r="K1319" i="1"/>
  <c r="J1306" i="1"/>
  <c r="U1306" i="1" s="1"/>
  <c r="K1306" i="1"/>
  <c r="J1173" i="1"/>
  <c r="U1173" i="1" s="1"/>
  <c r="J1066" i="1"/>
  <c r="K1066" i="1"/>
  <c r="J1064" i="1"/>
  <c r="K1064" i="1"/>
  <c r="P1064" i="1" s="1"/>
  <c r="J1053" i="1"/>
  <c r="K1053" i="1"/>
  <c r="J1048" i="1"/>
  <c r="K1035" i="1"/>
  <c r="J1035" i="1"/>
  <c r="K1031" i="1"/>
  <c r="J1010" i="1"/>
  <c r="K1010" i="1"/>
  <c r="K1001" i="1"/>
  <c r="J997" i="1"/>
  <c r="K988" i="1"/>
  <c r="J988" i="1"/>
  <c r="J986" i="1"/>
  <c r="K986" i="1"/>
  <c r="P986" i="1" s="1"/>
  <c r="J984" i="1"/>
  <c r="K984" i="1"/>
  <c r="K982" i="1"/>
  <c r="J982" i="1"/>
  <c r="J900" i="1"/>
  <c r="K900" i="1"/>
  <c r="J898" i="1"/>
  <c r="K898" i="1"/>
  <c r="J896" i="1"/>
  <c r="K896" i="1"/>
  <c r="K894" i="1"/>
  <c r="J894" i="1"/>
  <c r="J885" i="1"/>
  <c r="K885" i="1"/>
  <c r="J862" i="1"/>
  <c r="K862" i="1"/>
  <c r="K858" i="1"/>
  <c r="J858" i="1"/>
  <c r="O859" i="1" s="1"/>
  <c r="K841" i="1"/>
  <c r="J841" i="1"/>
  <c r="K834" i="1"/>
  <c r="J834" i="1"/>
  <c r="J828" i="1"/>
  <c r="K828" i="1"/>
  <c r="K809" i="1"/>
  <c r="J809" i="1"/>
  <c r="K793" i="1"/>
  <c r="J2260" i="1"/>
  <c r="M682" i="1"/>
  <c r="W791" i="1"/>
  <c r="J2139" i="1"/>
  <c r="K2139" i="1"/>
  <c r="K1982" i="1"/>
  <c r="J1982" i="1"/>
  <c r="J1941" i="1"/>
  <c r="P392" i="1"/>
  <c r="AL955" i="1"/>
  <c r="AL948" i="1"/>
  <c r="AK948" i="1"/>
  <c r="AL946" i="1"/>
  <c r="AK946" i="1"/>
  <c r="AL934" i="1"/>
  <c r="AK934" i="1"/>
  <c r="AQ944" i="1"/>
  <c r="AQ942" i="1"/>
  <c r="AK921" i="1"/>
  <c r="AL921" i="1"/>
  <c r="AQ920" i="1"/>
  <c r="AQ924" i="1"/>
  <c r="AK897" i="1"/>
  <c r="AL897" i="1"/>
  <c r="AK885" i="1"/>
  <c r="AK881" i="1"/>
  <c r="AL881" i="1"/>
  <c r="AK875" i="1"/>
  <c r="AL875" i="1"/>
  <c r="AL873" i="1"/>
  <c r="AK864" i="1"/>
  <c r="AL860" i="1"/>
  <c r="AK841" i="1"/>
  <c r="AL814" i="1"/>
  <c r="AK814" i="1"/>
  <c r="AK810" i="1"/>
  <c r="AK808" i="1"/>
  <c r="AK802" i="1"/>
  <c r="AQ814" i="1"/>
  <c r="AL800" i="1"/>
  <c r="AK800" i="1"/>
  <c r="AQ808" i="1"/>
  <c r="AL776" i="1"/>
  <c r="AK776" i="1"/>
  <c r="AQ775" i="1"/>
  <c r="AK756" i="1"/>
  <c r="AL756" i="1"/>
  <c r="AK744" i="1"/>
  <c r="AL744" i="1"/>
  <c r="AL742" i="1"/>
  <c r="AK742" i="1"/>
  <c r="AK740" i="1"/>
  <c r="AL740" i="1"/>
  <c r="AK736" i="1"/>
  <c r="AL736" i="1"/>
  <c r="AK730" i="1"/>
  <c r="AK728" i="1"/>
  <c r="AL728" i="1"/>
  <c r="AQ736" i="1"/>
  <c r="AK722" i="1"/>
  <c r="AL722" i="1"/>
  <c r="AK720" i="1"/>
  <c r="AL720" i="1"/>
  <c r="AQ731" i="1"/>
  <c r="AK710" i="1"/>
  <c r="AL703" i="1"/>
  <c r="AK692" i="1"/>
  <c r="AQ705" i="1"/>
  <c r="AK690" i="1"/>
  <c r="AL690" i="1"/>
  <c r="AK686" i="1"/>
  <c r="AL686" i="1"/>
  <c r="AK674" i="1"/>
  <c r="AL674" i="1"/>
  <c r="AK662" i="1"/>
  <c r="AK619" i="1"/>
  <c r="AL619" i="1"/>
  <c r="AQ632" i="1"/>
  <c r="AL588" i="1"/>
  <c r="AK588" i="1"/>
  <c r="AQ592" i="1"/>
  <c r="AK572" i="1"/>
  <c r="AL572" i="1"/>
  <c r="AL566" i="1"/>
  <c r="AK566" i="1"/>
  <c r="AK543" i="1"/>
  <c r="AL540" i="1"/>
  <c r="AL534" i="1"/>
  <c r="AL524" i="1"/>
  <c r="AK524" i="1"/>
  <c r="AK522" i="1"/>
  <c r="AL522" i="1"/>
  <c r="AQ532" i="1"/>
  <c r="AQ535" i="1"/>
  <c r="AL508" i="1"/>
  <c r="AL504" i="1"/>
  <c r="AK504" i="1"/>
  <c r="AK502" i="1"/>
  <c r="AL502" i="1"/>
  <c r="AK498" i="1"/>
  <c r="AK494" i="1"/>
  <c r="AL494" i="1"/>
  <c r="AK492" i="1"/>
  <c r="AL492" i="1"/>
  <c r="AK473" i="1"/>
  <c r="AL389" i="1"/>
  <c r="AK389" i="1"/>
  <c r="AQ395" i="1"/>
  <c r="AL367" i="1"/>
  <c r="AL365" i="1"/>
  <c r="AL339" i="1"/>
  <c r="AK339" i="1"/>
  <c r="AL302" i="1"/>
  <c r="AK288" i="1"/>
  <c r="AL288" i="1"/>
  <c r="AL282" i="1"/>
  <c r="AK282" i="1"/>
  <c r="AK280" i="1"/>
  <c r="AQ284" i="1"/>
  <c r="AL259" i="1"/>
  <c r="AK241" i="1"/>
  <c r="AL214" i="1"/>
  <c r="AL195" i="1"/>
  <c r="AL191" i="1"/>
  <c r="AK191" i="1"/>
  <c r="AK169" i="1"/>
  <c r="AL169" i="1"/>
  <c r="AQ171" i="1"/>
  <c r="AK145" i="1"/>
  <c r="AK118" i="1"/>
  <c r="AK112" i="1"/>
  <c r="AK99" i="1"/>
  <c r="AK80" i="1"/>
  <c r="AL72" i="1"/>
  <c r="AL57" i="1"/>
  <c r="AK35" i="1"/>
  <c r="AL35" i="1"/>
  <c r="AK33" i="1"/>
  <c r="AL31" i="1"/>
  <c r="AK31" i="1"/>
  <c r="J1666" i="1"/>
  <c r="K1666" i="1"/>
  <c r="K1631" i="1"/>
  <c r="J1631" i="1"/>
  <c r="J1629" i="1"/>
  <c r="K1629" i="1"/>
  <c r="K1627" i="1"/>
  <c r="P1627" i="1" s="1"/>
  <c r="J1627" i="1"/>
  <c r="K1595" i="1"/>
  <c r="J1595" i="1"/>
  <c r="O1596" i="1" s="1"/>
  <c r="J1587" i="1"/>
  <c r="K1587" i="1"/>
  <c r="J1585" i="1"/>
  <c r="U1585" i="1" s="1"/>
  <c r="K1585" i="1"/>
  <c r="K1577" i="1"/>
  <c r="J1577" i="1"/>
  <c r="K1572" i="1"/>
  <c r="J1572" i="1"/>
  <c r="J1566" i="1"/>
  <c r="O1566" i="1" s="1"/>
  <c r="K1566" i="1"/>
  <c r="K1547" i="1"/>
  <c r="J1547" i="1"/>
  <c r="J1545" i="1"/>
  <c r="T1545" i="1" s="1"/>
  <c r="K1545" i="1"/>
  <c r="J1508" i="1"/>
  <c r="K1508" i="1"/>
  <c r="J1501" i="1"/>
  <c r="K1501" i="1"/>
  <c r="J1460" i="1"/>
  <c r="K1460" i="1"/>
  <c r="K1264" i="1"/>
  <c r="J1264" i="1"/>
  <c r="J1255" i="1"/>
  <c r="K1255" i="1"/>
  <c r="K1248" i="1"/>
  <c r="P1248" i="1" s="1"/>
  <c r="J1244" i="1"/>
  <c r="O1244" i="1" s="1"/>
  <c r="K1244" i="1"/>
  <c r="K1214" i="1"/>
  <c r="J1214" i="1"/>
  <c r="J1191" i="1"/>
  <c r="K1191" i="1"/>
  <c r="J1158" i="1"/>
  <c r="K1158" i="1"/>
  <c r="K1153" i="1"/>
  <c r="U1153" i="1" s="1"/>
  <c r="J1153" i="1"/>
  <c r="J1144" i="1"/>
  <c r="K1144" i="1"/>
  <c r="P1144" i="1" s="1"/>
  <c r="J1142" i="1"/>
  <c r="M1142" i="1" s="1"/>
  <c r="K1142" i="1"/>
  <c r="J1140" i="1"/>
  <c r="K1140" i="1"/>
  <c r="K1136" i="1"/>
  <c r="J1134" i="1"/>
  <c r="K1134" i="1"/>
  <c r="J1130" i="1"/>
  <c r="J1113" i="1"/>
  <c r="K1113" i="1"/>
  <c r="J1098" i="1"/>
  <c r="K1098" i="1"/>
  <c r="J1076" i="1"/>
  <c r="K1076" i="1"/>
  <c r="J958" i="1"/>
  <c r="K958" i="1"/>
  <c r="K938" i="1"/>
  <c r="P938" i="1" s="1"/>
  <c r="J938" i="1"/>
  <c r="K936" i="1"/>
  <c r="P937" i="1" s="1"/>
  <c r="J936" i="1"/>
  <c r="J927" i="1"/>
  <c r="K927" i="1"/>
  <c r="J920" i="1"/>
  <c r="K920" i="1"/>
  <c r="J914" i="1"/>
  <c r="K914" i="1"/>
  <c r="K907" i="1"/>
  <c r="J907" i="1"/>
  <c r="K905" i="1"/>
  <c r="J905" i="1"/>
  <c r="J774" i="1"/>
  <c r="K774" i="1"/>
  <c r="J753" i="1"/>
  <c r="K753" i="1"/>
  <c r="K749" i="1"/>
  <c r="J747" i="1"/>
  <c r="K747" i="1"/>
  <c r="K732" i="1"/>
  <c r="J732" i="1"/>
  <c r="K723" i="1"/>
  <c r="J723" i="1"/>
  <c r="K717" i="1"/>
  <c r="K715" i="1"/>
  <c r="J715" i="1"/>
  <c r="K665" i="1"/>
  <c r="T665" i="1" s="1"/>
  <c r="J665" i="1"/>
  <c r="J661" i="1"/>
  <c r="K661" i="1"/>
  <c r="J643" i="1"/>
  <c r="O643" i="1" s="1"/>
  <c r="K638" i="1"/>
  <c r="J638" i="1"/>
  <c r="J634" i="1"/>
  <c r="V634" i="1" s="1"/>
  <c r="J632" i="1"/>
  <c r="W632" i="1" s="1"/>
  <c r="J630" i="1"/>
  <c r="W630" i="1" s="1"/>
  <c r="K628" i="1"/>
  <c r="J628" i="1"/>
  <c r="K620" i="1"/>
  <c r="J618" i="1"/>
  <c r="K618" i="1"/>
  <c r="J231" i="1"/>
  <c r="K231" i="1"/>
  <c r="J193" i="1"/>
  <c r="K193" i="1"/>
  <c r="J189" i="1"/>
  <c r="K189" i="1"/>
  <c r="J164" i="1"/>
  <c r="K164" i="1"/>
  <c r="K154" i="1"/>
  <c r="J154" i="1"/>
  <c r="J150" i="1"/>
  <c r="K150" i="1"/>
  <c r="K148" i="1"/>
  <c r="J148" i="1"/>
  <c r="K144" i="1"/>
  <c r="K137" i="1"/>
  <c r="J131" i="1"/>
  <c r="M131" i="1" s="1"/>
  <c r="J123" i="1"/>
  <c r="K72" i="1"/>
  <c r="M72" i="1" s="1"/>
  <c r="J66" i="1"/>
  <c r="O66" i="1" s="1"/>
  <c r="K66" i="1"/>
  <c r="K62" i="1"/>
  <c r="J62" i="1"/>
  <c r="J52" i="1"/>
  <c r="K52" i="1"/>
  <c r="K50" i="1"/>
  <c r="AK1694" i="1"/>
  <c r="AL1690" i="1"/>
  <c r="AK1690" i="1"/>
  <c r="AL1688" i="1"/>
  <c r="AK1688" i="1"/>
  <c r="AK1686" i="1"/>
  <c r="AL1686" i="1"/>
  <c r="AQ1686" i="1"/>
  <c r="AL1654" i="1"/>
  <c r="AK1652" i="1"/>
  <c r="AL1652" i="1"/>
  <c r="AQ1652" i="1"/>
  <c r="AK1623" i="1"/>
  <c r="AQ1636" i="1"/>
  <c r="AL1607" i="1"/>
  <c r="AK1607" i="1"/>
  <c r="AQ1616" i="1"/>
  <c r="AL1591" i="1"/>
  <c r="AK1591" i="1"/>
  <c r="AL1589" i="1"/>
  <c r="AK1589" i="1"/>
  <c r="AL1587" i="1"/>
  <c r="AK1587" i="1"/>
  <c r="AL1581" i="1"/>
  <c r="AK1570" i="1"/>
  <c r="AL1570" i="1"/>
  <c r="AQ1572" i="1"/>
  <c r="AQ1577" i="1"/>
  <c r="AK1552" i="1"/>
  <c r="AL1552" i="1"/>
  <c r="AL1550" i="1"/>
  <c r="AK1550" i="1"/>
  <c r="AQ1552" i="1"/>
  <c r="AL1544" i="1"/>
  <c r="AL1536" i="1"/>
  <c r="AL1534" i="1"/>
  <c r="AQ1542" i="1"/>
  <c r="AK1527" i="1"/>
  <c r="AQ1538" i="1"/>
  <c r="AK1515" i="1"/>
  <c r="AL1515" i="1"/>
  <c r="AL1513" i="1"/>
  <c r="AK1513" i="1"/>
  <c r="AL1509" i="1"/>
  <c r="AK1509" i="1"/>
  <c r="AL1503" i="1"/>
  <c r="AK1503" i="1"/>
  <c r="AK1501" i="1"/>
  <c r="AL1501" i="1"/>
  <c r="AQ1514" i="1"/>
  <c r="AK1497" i="1"/>
  <c r="AL1497" i="1"/>
  <c r="AK1492" i="1"/>
  <c r="AL1492" i="1"/>
  <c r="AQ1504" i="1"/>
  <c r="AK1482" i="1"/>
  <c r="AQ1492" i="1"/>
  <c r="AK1475" i="1"/>
  <c r="AL1475" i="1"/>
  <c r="AK1454" i="1"/>
  <c r="AK1452" i="1"/>
  <c r="AL1450" i="1"/>
  <c r="AQ1453" i="1"/>
  <c r="AQ1439" i="1"/>
  <c r="AL1416" i="1"/>
  <c r="AK1416" i="1"/>
  <c r="AL1410" i="1"/>
  <c r="AL1408" i="1"/>
  <c r="AL1406" i="1"/>
  <c r="AK1403" i="1"/>
  <c r="AL1403" i="1"/>
  <c r="AK1399" i="1"/>
  <c r="AL1393" i="1"/>
  <c r="AQ1405" i="1"/>
  <c r="AL1388" i="1"/>
  <c r="AK1388" i="1"/>
  <c r="AK1386" i="1"/>
  <c r="AQ1397" i="1"/>
  <c r="AQ1393" i="1"/>
  <c r="AK1373" i="1"/>
  <c r="AL1373" i="1"/>
  <c r="AK1371" i="1"/>
  <c r="AL1369" i="1"/>
  <c r="AQ1373" i="1"/>
  <c r="AL1359" i="1"/>
  <c r="AK1357" i="1"/>
  <c r="AL1357" i="1"/>
  <c r="AL1349" i="1"/>
  <c r="AQ1361" i="1"/>
  <c r="AK1347" i="1"/>
  <c r="AL1343" i="1"/>
  <c r="AK1343" i="1"/>
  <c r="AK1341" i="1"/>
  <c r="AL1341" i="1"/>
  <c r="AL1337" i="1"/>
  <c r="AQ1347" i="1"/>
  <c r="AK1337" i="1"/>
  <c r="AQ1343" i="1"/>
  <c r="AK1331" i="1"/>
  <c r="AK1329" i="1"/>
  <c r="AK1322" i="1"/>
  <c r="AL1322" i="1"/>
  <c r="AK1317" i="1"/>
  <c r="AL1317" i="1"/>
  <c r="AL1315" i="1"/>
  <c r="AK1315" i="1"/>
  <c r="AK1311" i="1"/>
  <c r="AQ1317" i="1"/>
  <c r="AK1302" i="1"/>
  <c r="AQ1314" i="1"/>
  <c r="AL1302" i="1"/>
  <c r="AL1300" i="1"/>
  <c r="AL1296" i="1"/>
  <c r="AL1294" i="1"/>
  <c r="AL1292" i="1"/>
  <c r="AK1292" i="1"/>
  <c r="AL1289" i="1"/>
  <c r="AK1287" i="1"/>
  <c r="AL1287" i="1"/>
  <c r="AL1285" i="1"/>
  <c r="AL1278" i="1"/>
  <c r="AK1278" i="1"/>
  <c r="AL1274" i="1"/>
  <c r="AK1272" i="1"/>
  <c r="AL1272" i="1"/>
  <c r="AK1266" i="1"/>
  <c r="AL1266" i="1"/>
  <c r="AL1260" i="1"/>
  <c r="AK1255" i="1"/>
  <c r="AQ1268" i="1"/>
  <c r="AK1251" i="1"/>
  <c r="AL1251" i="1"/>
  <c r="AL1249" i="1"/>
  <c r="AQ1261" i="1"/>
  <c r="AL1246" i="1"/>
  <c r="AQ1253" i="1"/>
  <c r="AK1229" i="1"/>
  <c r="AL1225" i="1"/>
  <c r="AK1222" i="1"/>
  <c r="AL1219" i="1"/>
  <c r="AK1219" i="1"/>
  <c r="AL1216" i="1"/>
  <c r="AL1214" i="1"/>
  <c r="AK1208" i="1"/>
  <c r="AL1208" i="1"/>
  <c r="AL1206" i="1"/>
  <c r="AK1206" i="1"/>
  <c r="AL1204" i="1"/>
  <c r="AK1204" i="1"/>
  <c r="AL1195" i="1"/>
  <c r="AK1191" i="1"/>
  <c r="AL1180" i="1"/>
  <c r="AQ1183" i="1"/>
  <c r="AQ1184" i="1"/>
  <c r="AQ1177" i="1"/>
  <c r="AQ1180" i="1"/>
  <c r="AK1161" i="1"/>
  <c r="AK1159" i="1"/>
  <c r="AL1159" i="1"/>
  <c r="AQ1163" i="1"/>
  <c r="AK1138" i="1"/>
  <c r="AK1134" i="1"/>
  <c r="AL1134" i="1"/>
  <c r="AK1131" i="1"/>
  <c r="AK1123" i="1"/>
  <c r="AK1120" i="1"/>
  <c r="AL1120" i="1"/>
  <c r="AL1118" i="1"/>
  <c r="AK1118" i="1"/>
  <c r="AQ1129" i="1"/>
  <c r="AK1111" i="1"/>
  <c r="AQ1124" i="1"/>
  <c r="AL1109" i="1"/>
  <c r="AQ1119" i="1"/>
  <c r="AK1109" i="1"/>
  <c r="AL1094" i="1"/>
  <c r="AL1089" i="1"/>
  <c r="AQ1095" i="1"/>
  <c r="AK1083" i="1"/>
  <c r="AQ1090" i="1"/>
  <c r="AK1076" i="1"/>
  <c r="AK1071" i="1"/>
  <c r="AK1063" i="1"/>
  <c r="AK1061" i="1"/>
  <c r="AL1048" i="1"/>
  <c r="AL1035" i="1"/>
  <c r="AK1035" i="1"/>
  <c r="AL1033" i="1"/>
  <c r="AL1030" i="1"/>
  <c r="AQ1042" i="1"/>
  <c r="AL1019" i="1"/>
  <c r="AK1019" i="1"/>
  <c r="AK1017" i="1"/>
  <c r="AL1008" i="1"/>
  <c r="AL1006" i="1"/>
  <c r="AK1004" i="1"/>
  <c r="AQ1006" i="1"/>
  <c r="AK988" i="1"/>
  <c r="AL988" i="1"/>
  <c r="AL1705" i="1"/>
  <c r="AK1705" i="1"/>
  <c r="AL1728" i="1"/>
  <c r="AK1728" i="1"/>
  <c r="AL1736" i="1"/>
  <c r="AK1736" i="1"/>
  <c r="AK1743" i="1"/>
  <c r="AL1743" i="1"/>
  <c r="AK1755" i="1"/>
  <c r="AL1755" i="1"/>
  <c r="AL1759" i="1"/>
  <c r="AV1788" i="1"/>
  <c r="AT1806" i="1"/>
  <c r="AV1786" i="1"/>
  <c r="AT1804" i="1"/>
  <c r="AT1803" i="1"/>
  <c r="AT1790" i="1"/>
  <c r="AT1809" i="1"/>
  <c r="AT1810" i="1"/>
  <c r="AK1793" i="1"/>
  <c r="AL1793" i="1"/>
  <c r="AK1794" i="1"/>
  <c r="AL1794" i="1"/>
  <c r="AV1796" i="1"/>
  <c r="AT1815" i="1"/>
  <c r="AK1796" i="1"/>
  <c r="AL1796" i="1"/>
  <c r="AK1797" i="1"/>
  <c r="AL1797" i="1"/>
  <c r="AV1816" i="1"/>
  <c r="AT1835" i="1"/>
  <c r="AK1824" i="1"/>
  <c r="AL1824" i="1"/>
  <c r="AK1819" i="1"/>
  <c r="AL1819" i="1"/>
  <c r="AK1828" i="1"/>
  <c r="AL1828" i="1"/>
  <c r="AV1833" i="1"/>
  <c r="AT1852" i="1"/>
  <c r="AK1843" i="1"/>
  <c r="AL1843" i="1"/>
  <c r="AK952" i="1"/>
  <c r="AQ963" i="1"/>
  <c r="AK942" i="1"/>
  <c r="AL942" i="1"/>
  <c r="AL920" i="1"/>
  <c r="AK920" i="1"/>
  <c r="AK896" i="1"/>
  <c r="AK861" i="1"/>
  <c r="AL840" i="1"/>
  <c r="AK840" i="1"/>
  <c r="AK799" i="1"/>
  <c r="AK743" i="1"/>
  <c r="AL743" i="1"/>
  <c r="AL715" i="1"/>
  <c r="AK709" i="1"/>
  <c r="AK698" i="1"/>
  <c r="AL698" i="1"/>
  <c r="AQ652" i="1"/>
  <c r="AK567" i="1"/>
  <c r="AL567" i="1"/>
  <c r="AK527" i="1"/>
  <c r="AL527" i="1"/>
  <c r="AK513" i="1"/>
  <c r="AL513" i="1"/>
  <c r="AK299" i="1"/>
  <c r="AL111" i="1"/>
  <c r="AK111" i="1"/>
  <c r="AK12" i="1"/>
  <c r="AL12" i="1"/>
  <c r="J1685" i="1"/>
  <c r="K1685" i="1"/>
  <c r="J1628" i="1"/>
  <c r="K1628" i="1"/>
  <c r="J1623" i="1"/>
  <c r="U1623" i="1" s="1"/>
  <c r="K1623" i="1"/>
  <c r="K1569" i="1"/>
  <c r="J1569" i="1"/>
  <c r="J1567" i="1"/>
  <c r="K1567" i="1"/>
  <c r="J1546" i="1"/>
  <c r="K1546" i="1"/>
  <c r="J1497" i="1"/>
  <c r="K1497" i="1"/>
  <c r="J1407" i="1"/>
  <c r="O1407" i="1" s="1"/>
  <c r="K1407" i="1"/>
  <c r="J1389" i="1"/>
  <c r="K1389" i="1"/>
  <c r="J1382" i="1"/>
  <c r="O1383" i="1" s="1"/>
  <c r="K1382" i="1"/>
  <c r="K1376" i="1"/>
  <c r="J1376" i="1"/>
  <c r="J1374" i="1"/>
  <c r="O1374" i="1" s="1"/>
  <c r="K1374" i="1"/>
  <c r="K1370" i="1"/>
  <c r="J1370" i="1"/>
  <c r="J1362" i="1"/>
  <c r="K1223" i="1"/>
  <c r="J1223" i="1"/>
  <c r="J1188" i="1"/>
  <c r="O1188" i="1" s="1"/>
  <c r="K1188" i="1"/>
  <c r="J1152" i="1"/>
  <c r="K1152" i="1"/>
  <c r="J1133" i="1"/>
  <c r="K1133" i="1"/>
  <c r="K1112" i="1"/>
  <c r="J1112" i="1"/>
  <c r="J1065" i="1"/>
  <c r="K1065" i="1"/>
  <c r="J987" i="1"/>
  <c r="K987" i="1"/>
  <c r="J985" i="1"/>
  <c r="J971" i="1"/>
  <c r="O971" i="1" s="1"/>
  <c r="K971" i="1"/>
  <c r="J926" i="1"/>
  <c r="K926" i="1"/>
  <c r="J919" i="1"/>
  <c r="K919" i="1"/>
  <c r="J899" i="1"/>
  <c r="K899" i="1"/>
  <c r="K891" i="1"/>
  <c r="P891" i="1" s="1"/>
  <c r="K829" i="1"/>
  <c r="J829" i="1"/>
  <c r="J779" i="1"/>
  <c r="K779" i="1"/>
  <c r="P779" i="1" s="1"/>
  <c r="J771" i="1"/>
  <c r="K771" i="1"/>
  <c r="K754" i="1"/>
  <c r="J750" i="1"/>
  <c r="K750" i="1"/>
  <c r="J733" i="1"/>
  <c r="K733" i="1"/>
  <c r="J720" i="1"/>
  <c r="K720" i="1"/>
  <c r="J691" i="1"/>
  <c r="K691" i="1"/>
  <c r="J686" i="1"/>
  <c r="K686" i="1"/>
  <c r="J671" i="1"/>
  <c r="K671" i="1"/>
  <c r="K667" i="1"/>
  <c r="J667" i="1"/>
  <c r="J644" i="1"/>
  <c r="K644" i="1"/>
  <c r="J621" i="1"/>
  <c r="O622" i="1" s="1"/>
  <c r="K621" i="1"/>
  <c r="J617" i="1"/>
  <c r="W617" i="1" s="1"/>
  <c r="J561" i="1"/>
  <c r="K561" i="1"/>
  <c r="J557" i="1"/>
  <c r="K557" i="1"/>
  <c r="J537" i="1"/>
  <c r="K537" i="1"/>
  <c r="J526" i="1"/>
  <c r="O526" i="1" s="1"/>
  <c r="K526" i="1"/>
  <c r="K478" i="1"/>
  <c r="J470" i="1"/>
  <c r="K470" i="1"/>
  <c r="J445" i="1"/>
  <c r="O445" i="1" s="1"/>
  <c r="K445" i="1"/>
  <c r="J436" i="1"/>
  <c r="V436" i="1" s="1"/>
  <c r="K436" i="1"/>
  <c r="J413" i="1"/>
  <c r="K413" i="1"/>
  <c r="J404" i="1"/>
  <c r="K404" i="1"/>
  <c r="J400" i="1"/>
  <c r="K400" i="1"/>
  <c r="J355" i="1"/>
  <c r="K355" i="1"/>
  <c r="J323" i="1"/>
  <c r="K323" i="1"/>
  <c r="J277" i="1"/>
  <c r="K277" i="1"/>
  <c r="J255" i="1"/>
  <c r="K255" i="1"/>
  <c r="J249" i="1"/>
  <c r="K249" i="1"/>
  <c r="J240" i="1"/>
  <c r="K240" i="1"/>
  <c r="P240" i="1" s="1"/>
  <c r="J192" i="1"/>
  <c r="K192" i="1"/>
  <c r="K180" i="1"/>
  <c r="P180" i="1" s="1"/>
  <c r="J180" i="1"/>
  <c r="O181" i="1" s="1"/>
  <c r="J155" i="1"/>
  <c r="K155" i="1"/>
  <c r="P156" i="1" s="1"/>
  <c r="J116" i="1"/>
  <c r="K116" i="1"/>
  <c r="K90" i="1"/>
  <c r="K82" i="1"/>
  <c r="J82" i="1"/>
  <c r="K74" i="1"/>
  <c r="J74" i="1"/>
  <c r="K63" i="1"/>
  <c r="J63" i="1"/>
  <c r="J37" i="1"/>
  <c r="K37" i="1"/>
  <c r="J33" i="1"/>
  <c r="K33" i="1"/>
  <c r="J29" i="1"/>
  <c r="K29" i="1"/>
  <c r="AL1689" i="1"/>
  <c r="AK1689" i="1"/>
  <c r="AL1653" i="1"/>
  <c r="AK1653" i="1"/>
  <c r="AK1638" i="1"/>
  <c r="AK1624" i="1"/>
  <c r="AL1624" i="1"/>
  <c r="AL1610" i="1"/>
  <c r="AK1610" i="1"/>
  <c r="AL1599" i="1"/>
  <c r="AK1599" i="1"/>
  <c r="AL1584" i="1"/>
  <c r="AK1584" i="1"/>
  <c r="AK1543" i="1"/>
  <c r="AL1500" i="1"/>
  <c r="AK1500" i="1"/>
  <c r="AK1415" i="1"/>
  <c r="AL1415" i="1"/>
  <c r="AL1407" i="1"/>
  <c r="AK1407" i="1"/>
  <c r="AK1400" i="1"/>
  <c r="AL1400" i="1"/>
  <c r="AK1372" i="1"/>
  <c r="AL1372" i="1"/>
  <c r="AK1363" i="1"/>
  <c r="AL1342" i="1"/>
  <c r="AK1342" i="1"/>
  <c r="AK1340" i="1"/>
  <c r="AL1328" i="1"/>
  <c r="AK1328" i="1"/>
  <c r="AL1310" i="1"/>
  <c r="AK1305" i="1"/>
  <c r="AL1305" i="1"/>
  <c r="AL1293" i="1"/>
  <c r="AK1130" i="1"/>
  <c r="AL1130" i="1"/>
  <c r="AL1110" i="1"/>
  <c r="AK1104" i="1"/>
  <c r="AK1077" i="1"/>
  <c r="AL1077" i="1"/>
  <c r="AK1023" i="1"/>
  <c r="AL1023" i="1"/>
  <c r="AL1005" i="1"/>
  <c r="AK996" i="1"/>
  <c r="AQ1007" i="1"/>
  <c r="AK1730" i="1"/>
  <c r="AL1730" i="1"/>
  <c r="AK1806" i="1"/>
  <c r="AL1806" i="1"/>
  <c r="AK1809" i="1"/>
  <c r="AL1809" i="1"/>
  <c r="AL1825" i="1"/>
  <c r="AK1825" i="1"/>
  <c r="AK1818" i="1"/>
  <c r="AL1818" i="1"/>
  <c r="AK1831" i="1"/>
  <c r="AL1831" i="1"/>
  <c r="AK1836" i="1"/>
  <c r="AL1836" i="1"/>
  <c r="AK1839" i="1"/>
  <c r="AL1839" i="1"/>
  <c r="L1855" i="1"/>
  <c r="J1855" i="1" s="1"/>
  <c r="I1838" i="1"/>
  <c r="I1819" i="1"/>
  <c r="L1838" i="1"/>
  <c r="L1837" i="1"/>
  <c r="K1837" i="1" s="1"/>
  <c r="L1831" i="1"/>
  <c r="K1831" i="1" s="1"/>
  <c r="L1828" i="1"/>
  <c r="J1828" i="1" s="1"/>
  <c r="L1825" i="1"/>
  <c r="I1806" i="1"/>
  <c r="L1824" i="1"/>
  <c r="K1824" i="1" s="1"/>
  <c r="I1801" i="1"/>
  <c r="L1820" i="1"/>
  <c r="L1818" i="1"/>
  <c r="J1818" i="1" s="1"/>
  <c r="I1794" i="1"/>
  <c r="L1811" i="1"/>
  <c r="K1811" i="1" s="1"/>
  <c r="L1809" i="1"/>
  <c r="J1809" i="1" s="1"/>
  <c r="L1805" i="1"/>
  <c r="J1805" i="1" s="1"/>
  <c r="I1783" i="1"/>
  <c r="I1782" i="1"/>
  <c r="L1794" i="1"/>
  <c r="I1777" i="1"/>
  <c r="L1792" i="1"/>
  <c r="I1774" i="1"/>
  <c r="I1773" i="1"/>
  <c r="L1791" i="1"/>
  <c r="I1768" i="1"/>
  <c r="I1750" i="1"/>
  <c r="I1749" i="1"/>
  <c r="I1748" i="1"/>
  <c r="L1765" i="1"/>
  <c r="K1765" i="1" s="1"/>
  <c r="L1766" i="1"/>
  <c r="K1766" i="1" s="1"/>
  <c r="L1764" i="1"/>
  <c r="I1743" i="1"/>
  <c r="I1744" i="1"/>
  <c r="L1761" i="1"/>
  <c r="K1761" i="1" s="1"/>
  <c r="I1741" i="1"/>
  <c r="I1742" i="1"/>
  <c r="L1759" i="1"/>
  <c r="K1759" i="1" s="1"/>
  <c r="L1760" i="1"/>
  <c r="K1760" i="1" s="1"/>
  <c r="L1758" i="1"/>
  <c r="I1738" i="1"/>
  <c r="L1755" i="1"/>
  <c r="K1755" i="1" s="1"/>
  <c r="L1753" i="1"/>
  <c r="J1753" i="1" s="1"/>
  <c r="L1754" i="1"/>
  <c r="I1736" i="1"/>
  <c r="L1752" i="1"/>
  <c r="K1752" i="1" s="1"/>
  <c r="L1751" i="1"/>
  <c r="L1749" i="1"/>
  <c r="I1731" i="1"/>
  <c r="L1748" i="1"/>
  <c r="K1748" i="1" s="1"/>
  <c r="I1729" i="1"/>
  <c r="L1747" i="1"/>
  <c r="K1747" i="1" s="1"/>
  <c r="L1744" i="1"/>
  <c r="K1744" i="1" s="1"/>
  <c r="I1725" i="1"/>
  <c r="L1743" i="1"/>
  <c r="K1743" i="1" s="1"/>
  <c r="L1742" i="1"/>
  <c r="I1724" i="1"/>
  <c r="L1739" i="1"/>
  <c r="I1721" i="1"/>
  <c r="L1738" i="1"/>
  <c r="J1738" i="1" s="1"/>
  <c r="I1720" i="1"/>
  <c r="L1735" i="1"/>
  <c r="L1736" i="1"/>
  <c r="K1736" i="1" s="1"/>
  <c r="I1717" i="1"/>
  <c r="L1733" i="1"/>
  <c r="K1733" i="1" s="1"/>
  <c r="L1734" i="1"/>
  <c r="I1715" i="1"/>
  <c r="L1731" i="1"/>
  <c r="K1731" i="1" s="1"/>
  <c r="L1732" i="1"/>
  <c r="K1732" i="1" s="1"/>
  <c r="I1714" i="1"/>
  <c r="L1729" i="1"/>
  <c r="K1729" i="1" s="1"/>
  <c r="L1730" i="1"/>
  <c r="K1730" i="1" s="1"/>
  <c r="L1727" i="1"/>
  <c r="K1727" i="1" s="1"/>
  <c r="I1710" i="1"/>
  <c r="I1709" i="1"/>
  <c r="L1723" i="1"/>
  <c r="I1706" i="1"/>
  <c r="I1705" i="1"/>
  <c r="L1722" i="1"/>
  <c r="J1722" i="1" s="1"/>
  <c r="I1703" i="1"/>
  <c r="L1719" i="1"/>
  <c r="K1719" i="1" s="1"/>
  <c r="I1702" i="1"/>
  <c r="L1716" i="1"/>
  <c r="K1716" i="1" s="1"/>
  <c r="I1698" i="1"/>
  <c r="L1707" i="1"/>
  <c r="L1715" i="1"/>
  <c r="K1715" i="1" s="1"/>
  <c r="H2462" i="1"/>
  <c r="C6" i="15" s="1"/>
  <c r="L1699" i="1"/>
  <c r="L1703" i="1"/>
  <c r="K1703" i="1" s="1"/>
  <c r="L1704" i="1"/>
  <c r="J1704" i="1" s="1"/>
  <c r="L1705" i="1"/>
  <c r="J1705" i="1" s="1"/>
  <c r="L1708" i="1"/>
  <c r="K1708" i="1" s="1"/>
  <c r="L1711" i="1"/>
  <c r="K1711" i="1" s="1"/>
  <c r="P1711" i="1" s="1"/>
  <c r="L1712" i="1"/>
  <c r="J1712" i="1" s="1"/>
  <c r="I1841" i="1"/>
  <c r="I1848" i="1"/>
  <c r="AK1857" i="1"/>
  <c r="AL1857" i="1"/>
  <c r="AT1886" i="1"/>
  <c r="AV1864" i="1"/>
  <c r="AT1883" i="1"/>
  <c r="I1892" i="1"/>
  <c r="L1908" i="1"/>
  <c r="J1908" i="1" s="1"/>
  <c r="L1909" i="1"/>
  <c r="K1909" i="1" s="1"/>
  <c r="AK1899" i="1"/>
  <c r="AL1899" i="1"/>
  <c r="AK1913" i="1"/>
  <c r="AL1913" i="1"/>
  <c r="AK1914" i="1"/>
  <c r="AL1914" i="1"/>
  <c r="AK1925" i="1"/>
  <c r="AL1925" i="1"/>
  <c r="L1945" i="1"/>
  <c r="L1938" i="1"/>
  <c r="L1936" i="1"/>
  <c r="K1936" i="1" s="1"/>
  <c r="L1943" i="1"/>
  <c r="K1943" i="1" s="1"/>
  <c r="I1952" i="1"/>
  <c r="L1964" i="1"/>
  <c r="K1964" i="1" s="1"/>
  <c r="L1966" i="1"/>
  <c r="J1966" i="1" s="1"/>
  <c r="I1964" i="1"/>
  <c r="I1963" i="1"/>
  <c r="L1983" i="1"/>
  <c r="J1983" i="1" s="1"/>
  <c r="L1986" i="1"/>
  <c r="K1986" i="1" s="1"/>
  <c r="L1989" i="1"/>
  <c r="K1989" i="1" s="1"/>
  <c r="L1990" i="1"/>
  <c r="J1990" i="1" s="1"/>
  <c r="AK1972" i="1"/>
  <c r="AL1972" i="1"/>
  <c r="I1979" i="1"/>
  <c r="I1980" i="1"/>
  <c r="L1996" i="1"/>
  <c r="K1996" i="1" s="1"/>
  <c r="AK1992" i="1"/>
  <c r="AL1992" i="1"/>
  <c r="I2010" i="1"/>
  <c r="I2011" i="1"/>
  <c r="I2018" i="1"/>
  <c r="L2036" i="1"/>
  <c r="K2036" i="1" s="1"/>
  <c r="AV2017" i="1"/>
  <c r="AT2036" i="1"/>
  <c r="I2021" i="1"/>
  <c r="I2022" i="1"/>
  <c r="L2040" i="1"/>
  <c r="J2040" i="1" s="1"/>
  <c r="L2042" i="1"/>
  <c r="L2044" i="1"/>
  <c r="L2049" i="1"/>
  <c r="AV2052" i="1"/>
  <c r="I2063" i="1"/>
  <c r="I2064" i="1"/>
  <c r="AK2065" i="1"/>
  <c r="AL2065" i="1"/>
  <c r="I2068" i="1"/>
  <c r="L2086" i="1"/>
  <c r="K2086" i="1" s="1"/>
  <c r="AK2068" i="1"/>
  <c r="AL2068" i="1"/>
  <c r="AK2070" i="1"/>
  <c r="AL2070" i="1"/>
  <c r="AK2075" i="1"/>
  <c r="AL2075" i="1"/>
  <c r="AK2077" i="1"/>
  <c r="AL2077" i="1"/>
  <c r="AK2078" i="1"/>
  <c r="AL2078" i="1"/>
  <c r="AK2079" i="1"/>
  <c r="AL2079" i="1"/>
  <c r="I2101" i="1"/>
  <c r="I2100" i="1"/>
  <c r="AK2104" i="1"/>
  <c r="AL2104" i="1"/>
  <c r="I2115" i="1"/>
  <c r="L2146" i="1"/>
  <c r="K2146" i="1" s="1"/>
  <c r="L2147" i="1"/>
  <c r="J2147" i="1" s="1"/>
  <c r="AV2128" i="1"/>
  <c r="AT2147" i="1"/>
  <c r="I2129" i="1"/>
  <c r="I2130" i="1"/>
  <c r="AK2129" i="1"/>
  <c r="AL2129" i="1"/>
  <c r="AK2131" i="1"/>
  <c r="AL2131" i="1"/>
  <c r="AK2133" i="1"/>
  <c r="AL2133" i="1"/>
  <c r="I2143" i="1"/>
  <c r="L2161" i="1"/>
  <c r="L2154" i="1"/>
  <c r="J2154" i="1" s="1"/>
  <c r="L2153" i="1"/>
  <c r="K2153" i="1" s="1"/>
  <c r="L2155" i="1"/>
  <c r="L2157" i="1"/>
  <c r="J2157" i="1" s="1"/>
  <c r="L2156" i="1"/>
  <c r="AT2164" i="1"/>
  <c r="AT2163" i="1"/>
  <c r="I2147" i="1"/>
  <c r="L2162" i="1"/>
  <c r="J2162" i="1" s="1"/>
  <c r="L2163" i="1"/>
  <c r="J2163" i="1" s="1"/>
  <c r="L2170" i="1"/>
  <c r="K2170" i="1" s="1"/>
  <c r="I2152" i="1"/>
  <c r="AV2159" i="1"/>
  <c r="AT2178" i="1"/>
  <c r="AL2177" i="1"/>
  <c r="AK2177" i="1"/>
  <c r="L2185" i="1"/>
  <c r="K2185" i="1" s="1"/>
  <c r="L2188" i="1"/>
  <c r="J2188" i="1" s="1"/>
  <c r="L2192" i="1"/>
  <c r="K2192" i="1" s="1"/>
  <c r="L2193" i="1"/>
  <c r="J2193" i="1" s="1"/>
  <c r="AT2188" i="1"/>
  <c r="AT2189" i="1"/>
  <c r="AV2180" i="1"/>
  <c r="AT2199" i="1"/>
  <c r="I2181" i="1"/>
  <c r="L2200" i="1"/>
  <c r="J2200" i="1" s="1"/>
  <c r="AV2181" i="1"/>
  <c r="AT2200" i="1"/>
  <c r="I2182" i="1"/>
  <c r="L2201" i="1"/>
  <c r="K2201" i="1" s="1"/>
  <c r="AK2182" i="1"/>
  <c r="AL2182" i="1"/>
  <c r="AK2183" i="1"/>
  <c r="AL2183" i="1"/>
  <c r="AT2201" i="1"/>
  <c r="AT2202" i="1"/>
  <c r="AT2203" i="1"/>
  <c r="AT2204" i="1"/>
  <c r="AT2205" i="1"/>
  <c r="AT2206" i="1"/>
  <c r="I2191" i="1"/>
  <c r="L2203" i="1"/>
  <c r="K2203" i="1" s="1"/>
  <c r="I2328" i="1"/>
  <c r="I2331" i="1"/>
  <c r="I2343" i="1"/>
  <c r="U89" i="1"/>
  <c r="K2043" i="1"/>
  <c r="J2011" i="1"/>
  <c r="K2003" i="1"/>
  <c r="J1991" i="1"/>
  <c r="K1899" i="1"/>
  <c r="K1879" i="1"/>
  <c r="J1871" i="1"/>
  <c r="K1768" i="1"/>
  <c r="K1778" i="1"/>
  <c r="J1779" i="1"/>
  <c r="K1852" i="1"/>
  <c r="J1858" i="1"/>
  <c r="J2167" i="1"/>
  <c r="J2053" i="1"/>
  <c r="K2045" i="1"/>
  <c r="K1975" i="1"/>
  <c r="J1916" i="1"/>
  <c r="K1916" i="1"/>
  <c r="K1902" i="1"/>
  <c r="K1900" i="1"/>
  <c r="K1786" i="1"/>
  <c r="AV2346" i="1"/>
  <c r="AT1355" i="1"/>
  <c r="AT1352" i="1"/>
  <c r="AT1338" i="1"/>
  <c r="AT1336" i="1"/>
  <c r="AT1322" i="1"/>
  <c r="AT1317" i="1"/>
  <c r="AT1307" i="1"/>
  <c r="AT1304" i="1"/>
  <c r="AT1289" i="1"/>
  <c r="AT1283" i="1"/>
  <c r="AT1256" i="1"/>
  <c r="AT1252" i="1"/>
  <c r="AT1235" i="1"/>
  <c r="AT1226" i="1"/>
  <c r="AT1209" i="1"/>
  <c r="AT1205" i="1"/>
  <c r="AT1190" i="1"/>
  <c r="AT1188" i="1"/>
  <c r="AT1181" i="1"/>
  <c r="AT1174" i="1"/>
  <c r="AT1158" i="1"/>
  <c r="AT1149" i="1"/>
  <c r="AT1145" i="1"/>
  <c r="AT1141" i="1"/>
  <c r="AT1126" i="1"/>
  <c r="AT1125" i="1"/>
  <c r="AT1100" i="1"/>
  <c r="AT1093" i="1"/>
  <c r="AT1080" i="1"/>
  <c r="AT1079" i="1"/>
  <c r="AT1071" i="1"/>
  <c r="AT1066" i="1"/>
  <c r="AT1059" i="1"/>
  <c r="AT1055" i="1"/>
  <c r="AT1043" i="1"/>
  <c r="AT1041" i="1"/>
  <c r="AT1038" i="1"/>
  <c r="AT1031" i="1"/>
  <c r="AT1022" i="1"/>
  <c r="AT1014" i="1"/>
  <c r="AT1013" i="1"/>
  <c r="AT998" i="1"/>
  <c r="AT1349" i="1"/>
  <c r="AT1341" i="1"/>
  <c r="AT1335" i="1"/>
  <c r="AT1331" i="1"/>
  <c r="AT1325" i="1"/>
  <c r="AT1323" i="1"/>
  <c r="AT1301" i="1"/>
  <c r="AT1300" i="1"/>
  <c r="AT1292" i="1"/>
  <c r="AT1288" i="1"/>
  <c r="AT1277" i="1"/>
  <c r="AT1274" i="1"/>
  <c r="AT1269" i="1"/>
  <c r="AT1259" i="1"/>
  <c r="AT1245" i="1"/>
  <c r="AT1243" i="1"/>
  <c r="AT1240" i="1"/>
  <c r="AT1229" i="1"/>
  <c r="AT1222" i="1"/>
  <c r="AT1220" i="1"/>
  <c r="AT1219" i="1"/>
  <c r="AT1213" i="1"/>
  <c r="AT1204" i="1"/>
  <c r="AT1199" i="1"/>
  <c r="AT1197" i="1"/>
  <c r="AT1195" i="1"/>
  <c r="AT1182" i="1"/>
  <c r="AT1173" i="1"/>
  <c r="AT1172" i="1"/>
  <c r="AT1164" i="1"/>
  <c r="AT1157" i="1"/>
  <c r="AT1156" i="1"/>
  <c r="AT1146" i="1"/>
  <c r="AT1140" i="1"/>
  <c r="AT1131" i="1"/>
  <c r="AT1124" i="1"/>
  <c r="AT1117" i="1"/>
  <c r="AT1109" i="1"/>
  <c r="AT1108" i="1"/>
  <c r="AT1106" i="1"/>
  <c r="AT1103" i="1"/>
  <c r="AT1092" i="1"/>
  <c r="AT1091" i="1"/>
  <c r="AT1075" i="1"/>
  <c r="AT1060" i="1"/>
  <c r="AT1052" i="1"/>
  <c r="AT1050" i="1"/>
  <c r="AT1039" i="1"/>
  <c r="AT1034" i="1"/>
  <c r="AT1019" i="1"/>
  <c r="AT1017" i="1"/>
  <c r="AT1010" i="1"/>
  <c r="AT995" i="1"/>
  <c r="AT1005" i="1"/>
  <c r="AT997" i="1"/>
  <c r="AT988" i="1"/>
  <c r="AT986" i="1"/>
  <c r="AT982" i="1"/>
  <c r="AT975" i="1"/>
  <c r="AT963" i="1"/>
  <c r="AT961" i="1"/>
  <c r="AT957" i="1"/>
  <c r="AT956" i="1"/>
  <c r="AT954" i="1"/>
  <c r="AT951" i="1"/>
  <c r="AT943" i="1"/>
  <c r="AT942" i="1"/>
  <c r="AT940" i="1"/>
  <c r="AT938" i="1"/>
  <c r="AT936" i="1"/>
  <c r="AT930" i="1"/>
  <c r="AT923" i="1"/>
  <c r="AT919" i="1"/>
  <c r="AT899" i="1"/>
  <c r="AT891" i="1"/>
  <c r="AT883" i="1"/>
  <c r="AT882" i="1"/>
  <c r="AT863" i="1"/>
  <c r="AT846" i="1"/>
  <c r="AT844" i="1"/>
  <c r="AT842" i="1"/>
  <c r="AT838" i="1"/>
  <c r="AT828" i="1"/>
  <c r="AT822" i="1"/>
  <c r="AT816" i="1"/>
  <c r="AT806" i="1"/>
  <c r="AT798" i="1"/>
  <c r="AT753" i="1"/>
  <c r="AT752" i="1"/>
  <c r="AT735" i="1"/>
  <c r="AT732" i="1"/>
  <c r="AT704" i="1"/>
  <c r="AT694" i="1"/>
  <c r="AT672" i="1"/>
  <c r="AT666" i="1"/>
  <c r="AT665" i="1"/>
  <c r="AT583" i="1"/>
  <c r="AT580" i="1"/>
  <c r="AT576" i="1"/>
  <c r="AT573" i="1"/>
  <c r="AT571" i="1"/>
  <c r="AT555" i="1"/>
  <c r="AT542" i="1"/>
  <c r="AT531" i="1"/>
  <c r="AT509" i="1"/>
  <c r="AT508" i="1"/>
  <c r="AT478" i="1"/>
  <c r="AT470" i="1"/>
  <c r="AT464" i="1"/>
  <c r="AT461" i="1"/>
  <c r="AT446" i="1"/>
  <c r="AT430" i="1"/>
  <c r="AT389" i="1"/>
  <c r="AT354" i="1"/>
  <c r="AT316" i="1"/>
  <c r="AT311" i="1"/>
  <c r="AT236" i="1"/>
  <c r="AT147" i="1"/>
  <c r="AT93" i="1"/>
  <c r="AT87" i="1"/>
  <c r="AT985" i="1"/>
  <c r="AT983" i="1"/>
  <c r="AT972" i="1"/>
  <c r="AT970" i="1"/>
  <c r="AT927" i="1"/>
  <c r="AT924" i="1"/>
  <c r="AT916" i="1"/>
  <c r="AT913" i="1"/>
  <c r="AT907" i="1"/>
  <c r="AT906" i="1"/>
  <c r="AT877" i="1"/>
  <c r="AT872" i="1"/>
  <c r="AT862" i="1"/>
  <c r="AT859" i="1"/>
  <c r="AT851" i="1"/>
  <c r="AT811" i="1"/>
  <c r="AT807" i="1"/>
  <c r="AT789" i="1"/>
  <c r="AT780" i="1"/>
  <c r="AT778" i="1"/>
  <c r="AT771" i="1"/>
  <c r="AT755" i="1"/>
  <c r="AT754" i="1"/>
  <c r="AT749" i="1"/>
  <c r="AT744" i="1"/>
  <c r="AT731" i="1"/>
  <c r="AT729" i="1"/>
  <c r="AT727" i="1"/>
  <c r="AT722" i="1"/>
  <c r="AT714" i="1"/>
  <c r="AT713" i="1"/>
  <c r="AT711" i="1"/>
  <c r="AT686" i="1"/>
  <c r="AT680" i="1"/>
  <c r="AT664" i="1"/>
  <c r="AT663" i="1"/>
  <c r="AT658" i="1"/>
  <c r="AT656" i="1"/>
  <c r="AT625" i="1"/>
  <c r="AT622" i="1"/>
  <c r="AT614" i="1"/>
  <c r="AT604" i="1"/>
  <c r="AT595" i="1"/>
  <c r="AT593" i="1"/>
  <c r="AT588" i="1"/>
  <c r="AT574" i="1"/>
  <c r="AT568" i="1"/>
  <c r="AT564" i="1"/>
  <c r="AT560" i="1"/>
  <c r="AT548" i="1"/>
  <c r="AT526" i="1"/>
  <c r="AT516" i="1"/>
  <c r="AT503" i="1"/>
  <c r="AT501" i="1"/>
  <c r="AT492" i="1"/>
  <c r="AT484" i="1"/>
  <c r="AT454" i="1"/>
  <c r="AT450" i="1"/>
  <c r="AT438" i="1"/>
  <c r="AT429" i="1"/>
  <c r="AT422" i="1"/>
  <c r="AT420" i="1"/>
  <c r="AT417" i="1"/>
  <c r="AT385" i="1"/>
  <c r="AT374" i="1"/>
  <c r="AT353" i="1"/>
  <c r="AT296" i="1"/>
  <c r="AT276" i="1"/>
  <c r="AT179" i="1"/>
  <c r="AT161" i="1"/>
  <c r="AT122" i="1"/>
  <c r="AT84" i="1"/>
  <c r="AT26" i="1"/>
  <c r="AT1788" i="1"/>
  <c r="AT1846" i="1"/>
  <c r="AT1875" i="1"/>
  <c r="AT1895" i="1"/>
  <c r="AT1974" i="1"/>
  <c r="AT2116" i="1"/>
  <c r="AT1935" i="1"/>
  <c r="L2345" i="1"/>
  <c r="J2345" i="1" s="1"/>
  <c r="AT2347" i="1"/>
  <c r="AV2347" i="1"/>
  <c r="AT337" i="1"/>
  <c r="I2346" i="1"/>
  <c r="AT2348" i="1"/>
  <c r="AV2348" i="1"/>
  <c r="AT1901" i="1"/>
  <c r="AL1927" i="1"/>
  <c r="AT2152" i="1"/>
  <c r="AK2344" i="1"/>
  <c r="AL2344" i="1"/>
  <c r="AK2345" i="1"/>
  <c r="AL2345" i="1"/>
  <c r="L2347" i="1"/>
  <c r="L2341" i="1"/>
  <c r="J2341" i="1" s="1"/>
  <c r="L2343" i="1"/>
  <c r="K2343" i="1" s="1"/>
  <c r="L2344" i="1"/>
  <c r="K2344" i="1" s="1"/>
  <c r="AT2346" i="1"/>
  <c r="I2345" i="1"/>
  <c r="AT2349" i="1"/>
  <c r="AV2349" i="1"/>
  <c r="AT46" i="1"/>
  <c r="AV2350" i="1"/>
  <c r="U716" i="1"/>
  <c r="I2341" i="1"/>
  <c r="AT2351" i="1"/>
  <c r="AV2351" i="1"/>
  <c r="I2350" i="1"/>
  <c r="I2332" i="1"/>
  <c r="AT2352" i="1"/>
  <c r="AV2352" i="1"/>
  <c r="W610" i="1"/>
  <c r="AT2340" i="1"/>
  <c r="AT2343" i="1"/>
  <c r="L2346" i="1"/>
  <c r="K2346" i="1" s="1"/>
  <c r="L2349" i="1"/>
  <c r="J2349" i="1" s="1"/>
  <c r="L2350" i="1"/>
  <c r="K2350" i="1" s="1"/>
  <c r="AL2342" i="1"/>
  <c r="AL2343" i="1"/>
  <c r="AT2353" i="1"/>
  <c r="AV2353" i="1"/>
  <c r="U178" i="1"/>
  <c r="M285" i="1"/>
  <c r="T757" i="1"/>
  <c r="U1395" i="1"/>
  <c r="I2336" i="1"/>
  <c r="I2351" i="1"/>
  <c r="AV2354" i="1"/>
  <c r="V1630" i="1"/>
  <c r="J2302" i="1"/>
  <c r="K2264" i="1"/>
  <c r="J2264" i="1"/>
  <c r="K2259" i="1"/>
  <c r="J2257" i="1"/>
  <c r="K2257" i="1"/>
  <c r="O962" i="1"/>
  <c r="J2181" i="1"/>
  <c r="J1985" i="1"/>
  <c r="U1985" i="1" s="1"/>
  <c r="K1985" i="1"/>
  <c r="Z111" i="1"/>
  <c r="Z112" i="1" s="1"/>
  <c r="Z113" i="1" s="1"/>
  <c r="Z114" i="1" s="1"/>
  <c r="Z115" i="1" s="1"/>
  <c r="Z116" i="1" s="1"/>
  <c r="Z117" i="1" s="1"/>
  <c r="Z118" i="1" s="1"/>
  <c r="Z119" i="1" s="1"/>
  <c r="Z120" i="1" s="1"/>
  <c r="Z121" i="1" s="1"/>
  <c r="Z122" i="1" s="1"/>
  <c r="Z123" i="1" s="1"/>
  <c r="O1137" i="1"/>
  <c r="V358" i="1"/>
  <c r="J1892" i="1"/>
  <c r="P1450" i="1"/>
  <c r="W178" i="1"/>
  <c r="O204" i="1"/>
  <c r="P1424" i="1"/>
  <c r="K2241" i="1"/>
  <c r="V2241" i="1" s="1"/>
  <c r="J2228" i="1"/>
  <c r="K2198" i="1"/>
  <c r="U305" i="1"/>
  <c r="V942" i="1"/>
  <c r="T942" i="1"/>
  <c r="P1095" i="1"/>
  <c r="U1094" i="1"/>
  <c r="U258" i="1"/>
  <c r="M276" i="1"/>
  <c r="P290" i="1"/>
  <c r="P388" i="1"/>
  <c r="T560" i="1"/>
  <c r="O574" i="1"/>
  <c r="T698" i="1"/>
  <c r="K2332" i="1"/>
  <c r="J2332" i="1"/>
  <c r="T1446" i="1"/>
  <c r="M1539" i="1"/>
  <c r="U755" i="1"/>
  <c r="P795" i="1"/>
  <c r="U880" i="1"/>
  <c r="M1014" i="1"/>
  <c r="U1046" i="1"/>
  <c r="W1046" i="1"/>
  <c r="M1046" i="1"/>
  <c r="V1046" i="1"/>
  <c r="T1056" i="1"/>
  <c r="T1579" i="1"/>
  <c r="P1589" i="1"/>
  <c r="V1589" i="1"/>
  <c r="W1589" i="1"/>
  <c r="J2299" i="1"/>
  <c r="V2299" i="1" s="1"/>
  <c r="J2292" i="1"/>
  <c r="K2292" i="1"/>
  <c r="K2291" i="1"/>
  <c r="J2291" i="1"/>
  <c r="W815" i="1"/>
  <c r="V167" i="1"/>
  <c r="U1062" i="1"/>
  <c r="O1063" i="1"/>
  <c r="T1201" i="1"/>
  <c r="V1286" i="1"/>
  <c r="W1410" i="1"/>
  <c r="W1565" i="1"/>
  <c r="J2143" i="1"/>
  <c r="K2138" i="1"/>
  <c r="J2138" i="1"/>
  <c r="K2120" i="1"/>
  <c r="K2104" i="1"/>
  <c r="V1095" i="1"/>
  <c r="U1095" i="1"/>
  <c r="W1095" i="1"/>
  <c r="V1205" i="1"/>
  <c r="W1242" i="1"/>
  <c r="T1242" i="1"/>
  <c r="U857" i="1"/>
  <c r="W1651" i="1"/>
  <c r="U1553" i="1"/>
  <c r="W1553" i="1"/>
  <c r="U653" i="1"/>
  <c r="V653" i="1"/>
  <c r="J1787" i="1"/>
  <c r="K1787" i="1"/>
  <c r="J1800" i="1"/>
  <c r="K1800" i="1"/>
  <c r="M1247" i="1"/>
  <c r="K2186" i="1"/>
  <c r="J2127" i="1"/>
  <c r="T2127" i="1" s="1"/>
  <c r="O946" i="1"/>
  <c r="P458" i="1"/>
  <c r="J1737" i="1"/>
  <c r="K1737" i="1"/>
  <c r="J1271" i="1"/>
  <c r="K1271" i="1"/>
  <c r="K1267" i="1"/>
  <c r="J1267" i="1"/>
  <c r="W1267" i="1" s="1"/>
  <c r="J1249" i="1"/>
  <c r="K1249" i="1"/>
  <c r="P1250" i="1" s="1"/>
  <c r="J1181" i="1"/>
  <c r="K1181" i="1"/>
  <c r="P1182" i="1" s="1"/>
  <c r="J1176" i="1"/>
  <c r="K1176" i="1"/>
  <c r="J1150" i="1"/>
  <c r="K1150" i="1"/>
  <c r="P1150" i="1" s="1"/>
  <c r="J1141" i="1"/>
  <c r="K1141" i="1"/>
  <c r="J1138" i="1"/>
  <c r="J1262" i="1"/>
  <c r="M1262" i="1" s="1"/>
  <c r="W606" i="1"/>
  <c r="J1789" i="1"/>
  <c r="J2336" i="1"/>
  <c r="K2330" i="1"/>
  <c r="K2333" i="1"/>
  <c r="W1672" i="1"/>
  <c r="P1479" i="1"/>
  <c r="V1667" i="1"/>
  <c r="W207" i="1"/>
  <c r="P418" i="1"/>
  <c r="W418" i="1"/>
  <c r="U525" i="1"/>
  <c r="M844" i="1"/>
  <c r="V1178" i="1"/>
  <c r="V1327" i="1"/>
  <c r="T285" i="1"/>
  <c r="O316" i="1"/>
  <c r="W1097" i="1"/>
  <c r="J2324" i="1"/>
  <c r="J2319" i="1"/>
  <c r="AN2289" i="1"/>
  <c r="K1179" i="1"/>
  <c r="M653" i="1"/>
  <c r="W177" i="1"/>
  <c r="T182" i="1"/>
  <c r="M182" i="1"/>
  <c r="W191" i="1"/>
  <c r="U198" i="1"/>
  <c r="T200" i="1"/>
  <c r="V432" i="1"/>
  <c r="T432" i="1"/>
  <c r="W432" i="1"/>
  <c r="O448" i="1"/>
  <c r="U459" i="1"/>
  <c r="O460" i="1"/>
  <c r="T578" i="1"/>
  <c r="M578" i="1"/>
  <c r="O575" i="1"/>
  <c r="W846" i="1"/>
  <c r="M846" i="1"/>
  <c r="U846" i="1"/>
  <c r="O847" i="1"/>
  <c r="J1269" i="1"/>
  <c r="K2218" i="1"/>
  <c r="M2218" i="1" s="1"/>
  <c r="K2210" i="1"/>
  <c r="P2210" i="1" s="1"/>
  <c r="K2211" i="1"/>
  <c r="K1790" i="1"/>
  <c r="J1790" i="1"/>
  <c r="K1948" i="1"/>
  <c r="U610" i="1"/>
  <c r="M731" i="1"/>
  <c r="T219" i="1"/>
  <c r="V427" i="1"/>
  <c r="P570" i="1"/>
  <c r="W101" i="1"/>
  <c r="W273" i="1"/>
  <c r="P399" i="1"/>
  <c r="J1728" i="1"/>
  <c r="U1728" i="1" s="1"/>
  <c r="J1676" i="1"/>
  <c r="K1676" i="1"/>
  <c r="K1646" i="1"/>
  <c r="P1647" i="1" s="1"/>
  <c r="J1646" i="1"/>
  <c r="K1622" i="1"/>
  <c r="P1622" i="1" s="1"/>
  <c r="J1622" i="1"/>
  <c r="T1622" i="1" s="1"/>
  <c r="J1435" i="1"/>
  <c r="K1435" i="1"/>
  <c r="K1431" i="1"/>
  <c r="J1431" i="1"/>
  <c r="J1427" i="1"/>
  <c r="O1427" i="1" s="1"/>
  <c r="K1427" i="1"/>
  <c r="K1425" i="1"/>
  <c r="J1425" i="1"/>
  <c r="O1425" i="1" s="1"/>
  <c r="K1417" i="1"/>
  <c r="J1417" i="1"/>
  <c r="J1411" i="1"/>
  <c r="K1411" i="1"/>
  <c r="J1404" i="1"/>
  <c r="O1405" i="1" s="1"/>
  <c r="K1404" i="1"/>
  <c r="K1367" i="1"/>
  <c r="P1367" i="1" s="1"/>
  <c r="J1367" i="1"/>
  <c r="J1353" i="1"/>
  <c r="K1353" i="1"/>
  <c r="J1349" i="1"/>
  <c r="K1349" i="1"/>
  <c r="K1055" i="1"/>
  <c r="J1055" i="1"/>
  <c r="J1030" i="1"/>
  <c r="K1030" i="1"/>
  <c r="P1030" i="1" s="1"/>
  <c r="J1015" i="1"/>
  <c r="O1015" i="1" s="1"/>
  <c r="K1015" i="1"/>
  <c r="K1007" i="1"/>
  <c r="J1007" i="1"/>
  <c r="O1007" i="1" s="1"/>
  <c r="J1005" i="1"/>
  <c r="K1005" i="1"/>
  <c r="K994" i="1"/>
  <c r="J994" i="1"/>
  <c r="J981" i="1"/>
  <c r="K981" i="1"/>
  <c r="J975" i="1"/>
  <c r="K975" i="1"/>
  <c r="J972" i="1"/>
  <c r="K972" i="1"/>
  <c r="K969" i="1"/>
  <c r="J969" i="1"/>
  <c r="J967" i="1"/>
  <c r="K967" i="1"/>
  <c r="J956" i="1"/>
  <c r="O956" i="1" s="1"/>
  <c r="K956" i="1"/>
  <c r="K954" i="1"/>
  <c r="J954" i="1"/>
  <c r="J727" i="1"/>
  <c r="K727" i="1"/>
  <c r="J721" i="1"/>
  <c r="K721" i="1"/>
  <c r="K719" i="1"/>
  <c r="J719" i="1"/>
  <c r="J711" i="1"/>
  <c r="K711" i="1"/>
  <c r="J706" i="1"/>
  <c r="O706" i="1" s="1"/>
  <c r="K706" i="1"/>
  <c r="K701" i="1"/>
  <c r="J701" i="1"/>
  <c r="J697" i="1"/>
  <c r="K697" i="1"/>
  <c r="P698" i="1" s="1"/>
  <c r="K678" i="1"/>
  <c r="J678" i="1"/>
  <c r="J674" i="1"/>
  <c r="K674" i="1"/>
  <c r="K666" i="1"/>
  <c r="J666" i="1"/>
  <c r="J654" i="1"/>
  <c r="W654" i="1" s="1"/>
  <c r="K654" i="1"/>
  <c r="P654" i="1" s="1"/>
  <c r="P652" i="1"/>
  <c r="J645" i="1"/>
  <c r="K645" i="1"/>
  <c r="J637" i="1"/>
  <c r="K637" i="1"/>
  <c r="K626" i="1"/>
  <c r="J626" i="1"/>
  <c r="K623" i="1"/>
  <c r="P623" i="1" s="1"/>
  <c r="J623" i="1"/>
  <c r="J619" i="1"/>
  <c r="K619" i="1"/>
  <c r="K604" i="1"/>
  <c r="J604" i="1"/>
  <c r="K600" i="1"/>
  <c r="J600" i="1"/>
  <c r="K598" i="1"/>
  <c r="J598" i="1"/>
  <c r="J591" i="1"/>
  <c r="K591" i="1"/>
  <c r="M586" i="1"/>
  <c r="J582" i="1"/>
  <c r="K582" i="1"/>
  <c r="J577" i="1"/>
  <c r="K577" i="1"/>
  <c r="P578" i="1" s="1"/>
  <c r="K572" i="1"/>
  <c r="J572" i="1"/>
  <c r="J567" i="1"/>
  <c r="K567" i="1"/>
  <c r="J554" i="1"/>
  <c r="K554" i="1"/>
  <c r="J169" i="1"/>
  <c r="K169" i="1"/>
  <c r="J161" i="1"/>
  <c r="O161" i="1" s="1"/>
  <c r="K161" i="1"/>
  <c r="P161" i="1" s="1"/>
  <c r="J159" i="1"/>
  <c r="K159" i="1"/>
  <c r="P160" i="1" s="1"/>
  <c r="J157" i="1"/>
  <c r="K157" i="1"/>
  <c r="P157" i="1" s="1"/>
  <c r="K149" i="1"/>
  <c r="J149" i="1"/>
  <c r="W141" i="1"/>
  <c r="U141" i="1"/>
  <c r="T141" i="1"/>
  <c r="O141" i="1"/>
  <c r="J128" i="1"/>
  <c r="K128" i="1"/>
  <c r="P129" i="1" s="1"/>
  <c r="K126" i="1"/>
  <c r="J126" i="1"/>
  <c r="P124" i="1"/>
  <c r="J121" i="1"/>
  <c r="O121" i="1" s="1"/>
  <c r="K121" i="1"/>
  <c r="P121" i="1" s="1"/>
  <c r="J94" i="1"/>
  <c r="O95" i="1" s="1"/>
  <c r="K94" i="1"/>
  <c r="J92" i="1"/>
  <c r="K92" i="1"/>
  <c r="K88" i="1"/>
  <c r="J88" i="1"/>
  <c r="W84" i="1"/>
  <c r="V84" i="1"/>
  <c r="T84" i="1"/>
  <c r="J80" i="1"/>
  <c r="O81" i="1" s="1"/>
  <c r="K80" i="1"/>
  <c r="K76" i="1"/>
  <c r="J76" i="1"/>
  <c r="K53" i="1"/>
  <c r="J53" i="1"/>
  <c r="J23" i="1"/>
  <c r="K23" i="1"/>
  <c r="P24" i="1" s="1"/>
  <c r="AL1699" i="1"/>
  <c r="AK1699" i="1"/>
  <c r="AK1697" i="1"/>
  <c r="AK1687" i="1"/>
  <c r="AL1687" i="1"/>
  <c r="AQ1698" i="1"/>
  <c r="AK1684" i="1"/>
  <c r="AK1682" i="1"/>
  <c r="AL1682" i="1"/>
  <c r="AQ1694" i="1"/>
  <c r="AL1679" i="1"/>
  <c r="AQ1690" i="1"/>
  <c r="AL1675" i="1"/>
  <c r="AK1675" i="1"/>
  <c r="AL1673" i="1"/>
  <c r="AK1673" i="1"/>
  <c r="AK1671" i="1"/>
  <c r="AQ1682" i="1"/>
  <c r="AL1667" i="1"/>
  <c r="AK1667" i="1"/>
  <c r="AL1665" i="1"/>
  <c r="AK1663" i="1"/>
  <c r="AL1663" i="1"/>
  <c r="AQ1673" i="1"/>
  <c r="AL1661" i="1"/>
  <c r="AK1661" i="1"/>
  <c r="AK1658" i="1"/>
  <c r="AL1658" i="1"/>
  <c r="AK1654" i="1"/>
  <c r="AQ1665" i="1"/>
  <c r="AK1649" i="1"/>
  <c r="AQ1659" i="1"/>
  <c r="AQ1656" i="1"/>
  <c r="AK1640" i="1"/>
  <c r="AL1640" i="1"/>
  <c r="AL1638" i="1"/>
  <c r="AL1633" i="1"/>
  <c r="AQ1644" i="1"/>
  <c r="AK1625" i="1"/>
  <c r="AL1625" i="1"/>
  <c r="AL1623" i="1"/>
  <c r="AQ1631" i="1"/>
  <c r="AQ1625" i="1"/>
  <c r="AQ1621" i="1"/>
  <c r="AQ1620" i="1"/>
  <c r="AQ1618" i="1"/>
  <c r="AK1598" i="1"/>
  <c r="AL1596" i="1"/>
  <c r="AQ1609" i="1"/>
  <c r="AQ1601" i="1"/>
  <c r="AQ1597" i="1"/>
  <c r="AQ1591" i="1"/>
  <c r="AQ1592" i="1"/>
  <c r="AL1573" i="1"/>
  <c r="AQ1583" i="1"/>
  <c r="AK1573" i="1"/>
  <c r="AK1569" i="1"/>
  <c r="AQ1580" i="1"/>
  <c r="AQ1579" i="1"/>
  <c r="AL1569" i="1"/>
  <c r="AK1563" i="1"/>
  <c r="AQ1573" i="1"/>
  <c r="AQ1574" i="1"/>
  <c r="AQ1570" i="1"/>
  <c r="AQ1575" i="1"/>
  <c r="AQ1571" i="1"/>
  <c r="AQ1576" i="1"/>
  <c r="AQ1566" i="1"/>
  <c r="AL1556" i="1"/>
  <c r="AQ1567" i="1"/>
  <c r="AQ1569" i="1"/>
  <c r="AQ1568" i="1"/>
  <c r="AQ1560" i="1"/>
  <c r="AQ1564" i="1"/>
  <c r="AQ1565" i="1"/>
  <c r="AK1546" i="1"/>
  <c r="AL1546" i="1"/>
  <c r="AQ1554" i="1"/>
  <c r="AQ1548" i="1"/>
  <c r="AL1532" i="1"/>
  <c r="AK1532" i="1"/>
  <c r="AQ1543" i="1"/>
  <c r="AQ1539" i="1"/>
  <c r="AQ1537" i="1"/>
  <c r="AQ1529" i="1"/>
  <c r="AQ1531" i="1"/>
  <c r="AQ1530" i="1"/>
  <c r="AL1512" i="1"/>
  <c r="AK1512" i="1"/>
  <c r="AQ1524" i="1"/>
  <c r="AK1510" i="1"/>
  <c r="AL1510" i="1"/>
  <c r="AL1508" i="1"/>
  <c r="AK1508" i="1"/>
  <c r="AL1506" i="1"/>
  <c r="AQ1519" i="1"/>
  <c r="AK1504" i="1"/>
  <c r="AL1504" i="1"/>
  <c r="AQ1517" i="1"/>
  <c r="AQ1515" i="1"/>
  <c r="AQ1516" i="1"/>
  <c r="AQ1513" i="1"/>
  <c r="AQ1512" i="1"/>
  <c r="AK1499" i="1"/>
  <c r="AL1499" i="1"/>
  <c r="AQ1510" i="1"/>
  <c r="AK1493" i="1"/>
  <c r="AL1493" i="1"/>
  <c r="AK1490" i="1"/>
  <c r="AL1490" i="1"/>
  <c r="AL1488" i="1"/>
  <c r="AQ1500" i="1"/>
  <c r="AK1486" i="1"/>
  <c r="AL1486" i="1"/>
  <c r="AL1484" i="1"/>
  <c r="AQ1494" i="1"/>
  <c r="AL1482" i="1"/>
  <c r="AL1478" i="1"/>
  <c r="AL1476" i="1"/>
  <c r="AQ1489" i="1"/>
  <c r="AQ1487" i="1"/>
  <c r="AQ1486" i="1"/>
  <c r="AK1467" i="1"/>
  <c r="AQ1479" i="1"/>
  <c r="AL1463" i="1"/>
  <c r="AK1463" i="1"/>
  <c r="AL1459" i="1"/>
  <c r="AQ1465" i="1"/>
  <c r="AL1448" i="1"/>
  <c r="AK1443" i="1"/>
  <c r="AK1440" i="1"/>
  <c r="AK1434" i="1"/>
  <c r="AL1430" i="1"/>
  <c r="AK1430" i="1"/>
  <c r="AK1428" i="1"/>
  <c r="AL1428" i="1"/>
  <c r="AQ1441" i="1"/>
  <c r="AL1426" i="1"/>
  <c r="AK1426" i="1"/>
  <c r="AK1424" i="1"/>
  <c r="AL1424" i="1"/>
  <c r="AQ1436" i="1"/>
  <c r="AK1421" i="1"/>
  <c r="AL1421" i="1"/>
  <c r="AQ1427" i="1"/>
  <c r="AK1413" i="1"/>
  <c r="AL1413" i="1"/>
  <c r="AQ1416" i="1"/>
  <c r="AQ1418" i="1"/>
  <c r="AL1402" i="1"/>
  <c r="AK1402" i="1"/>
  <c r="AK1398" i="1"/>
  <c r="AL1398" i="1"/>
  <c r="AQ1408" i="1"/>
  <c r="AQ1406" i="1"/>
  <c r="AQ1403" i="1"/>
  <c r="AQ1404" i="1"/>
  <c r="AK1393" i="1"/>
  <c r="AL1389" i="1"/>
  <c r="AK1389" i="1"/>
  <c r="AQ1400" i="1"/>
  <c r="AQ1401" i="1"/>
  <c r="AL1386" i="1"/>
  <c r="AQ1399" i="1"/>
  <c r="AK1383" i="1"/>
  <c r="AQ1396" i="1"/>
  <c r="AL1383" i="1"/>
  <c r="AQ1395" i="1"/>
  <c r="AL1378" i="1"/>
  <c r="AK1378" i="1"/>
  <c r="AQ1386" i="1"/>
  <c r="AK1367" i="1"/>
  <c r="AQ1379" i="1"/>
  <c r="AL1367" i="1"/>
  <c r="AL1364" i="1"/>
  <c r="AQ1377" i="1"/>
  <c r="AK1362" i="1"/>
  <c r="AL1362" i="1"/>
  <c r="AQ1370" i="1"/>
  <c r="AQ1367" i="1"/>
  <c r="AQ1371" i="1"/>
  <c r="AQ1369" i="1"/>
  <c r="AQ1375" i="1"/>
  <c r="AK1326" i="1"/>
  <c r="AL1326" i="1"/>
  <c r="AK1324" i="1"/>
  <c r="AQ1332" i="1"/>
  <c r="AQ1331" i="1"/>
  <c r="AQ1330" i="1"/>
  <c r="AQ1320" i="1"/>
  <c r="AQ1315" i="1"/>
  <c r="AL1304" i="1"/>
  <c r="AL1295" i="1"/>
  <c r="AK1295" i="1"/>
  <c r="AK1293" i="1"/>
  <c r="AL1291" i="1"/>
  <c r="AK1291" i="1"/>
  <c r="AQ1303" i="1"/>
  <c r="AQ1298" i="1"/>
  <c r="AK1284" i="1"/>
  <c r="AL1284" i="1"/>
  <c r="AK1279" i="1"/>
  <c r="AL1279" i="1"/>
  <c r="AL1277" i="1"/>
  <c r="AK1277" i="1"/>
  <c r="AL1275" i="1"/>
  <c r="AK1273" i="1"/>
  <c r="AL1273" i="1"/>
  <c r="AK1271" i="1"/>
  <c r="AL1271" i="1"/>
  <c r="AL1269" i="1"/>
  <c r="AK1269" i="1"/>
  <c r="AQ1282" i="1"/>
  <c r="AQ1281" i="1"/>
  <c r="AK1267" i="1"/>
  <c r="AQ1280" i="1"/>
  <c r="AQ1275" i="1"/>
  <c r="AL1264" i="1"/>
  <c r="AK1264" i="1"/>
  <c r="AL1261" i="1"/>
  <c r="AK1261" i="1"/>
  <c r="AK1259" i="1"/>
  <c r="AL1259" i="1"/>
  <c r="AL1257" i="1"/>
  <c r="AK1257" i="1"/>
  <c r="AQ1264" i="1"/>
  <c r="AQ1257" i="1"/>
  <c r="AQ1259" i="1"/>
  <c r="AL1243" i="1"/>
  <c r="AK1243" i="1"/>
  <c r="AQ1255" i="1"/>
  <c r="AK1241" i="1"/>
  <c r="AL1241" i="1"/>
  <c r="AQ1251" i="1"/>
  <c r="AL1236" i="1"/>
  <c r="AK1234" i="1"/>
  <c r="AL1234" i="1"/>
  <c r="AK1232" i="1"/>
  <c r="AQ1243" i="1"/>
  <c r="AQ1240" i="1"/>
  <c r="AL1226" i="1"/>
  <c r="AK1224" i="1"/>
  <c r="AL1224" i="1"/>
  <c r="AQ1235" i="1"/>
  <c r="AL1220" i="1"/>
  <c r="AK1220" i="1"/>
  <c r="AQ1233" i="1"/>
  <c r="AK1218" i="1"/>
  <c r="AL1218" i="1"/>
  <c r="AQ1229" i="1"/>
  <c r="AL1211" i="1"/>
  <c r="AK1211" i="1"/>
  <c r="AL1209" i="1"/>
  <c r="AQ1220" i="1"/>
  <c r="AK1205" i="1"/>
  <c r="AK1198" i="1"/>
  <c r="AL1198" i="1"/>
  <c r="AQ1209" i="1"/>
  <c r="AL1192" i="1"/>
  <c r="AK1189" i="1"/>
  <c r="AL1189" i="1"/>
  <c r="AL1187" i="1"/>
  <c r="AK1185" i="1"/>
  <c r="AK1183" i="1"/>
  <c r="AL1183" i="1"/>
  <c r="AK1179" i="1"/>
  <c r="AL1179" i="1"/>
  <c r="AQ1188" i="1"/>
  <c r="AL1173" i="1"/>
  <c r="AK1173" i="1"/>
  <c r="AQ1176" i="1"/>
  <c r="AL1168" i="1"/>
  <c r="AK1168" i="1"/>
  <c r="AQ1178" i="1"/>
  <c r="AL1161" i="1"/>
  <c r="AL1157" i="1"/>
  <c r="AK1157" i="1"/>
  <c r="AQ1159" i="1"/>
  <c r="AQ1160" i="1"/>
  <c r="AQ1167" i="1"/>
  <c r="AK1137" i="1"/>
  <c r="AL1135" i="1"/>
  <c r="AQ1138" i="1"/>
  <c r="AQ1145" i="1"/>
  <c r="AK1119" i="1"/>
  <c r="AL1119" i="1"/>
  <c r="AQ1131" i="1"/>
  <c r="AK1117" i="1"/>
  <c r="AL1117" i="1"/>
  <c r="AQ1130" i="1"/>
  <c r="AK1115" i="1"/>
  <c r="AQ1128" i="1"/>
  <c r="AL1112" i="1"/>
  <c r="AQ1125" i="1"/>
  <c r="AQ1123" i="1"/>
  <c r="AQ1122" i="1"/>
  <c r="AK1110" i="1"/>
  <c r="AQ1120" i="1"/>
  <c r="AK1108" i="1"/>
  <c r="AQ1121" i="1"/>
  <c r="AL1108" i="1"/>
  <c r="AK1106" i="1"/>
  <c r="AL1106" i="1"/>
  <c r="AL1102" i="1"/>
  <c r="AK1102" i="1"/>
  <c r="AK1100" i="1"/>
  <c r="AL1098" i="1"/>
  <c r="AK1096" i="1"/>
  <c r="AL1092" i="1"/>
  <c r="AK1090" i="1"/>
  <c r="AL1090" i="1"/>
  <c r="AQ1097" i="1"/>
  <c r="AK1088" i="1"/>
  <c r="AL1088" i="1"/>
  <c r="AQ1096" i="1"/>
  <c r="AL1083" i="1"/>
  <c r="AK1078" i="1"/>
  <c r="AL1078" i="1"/>
  <c r="AL1076" i="1"/>
  <c r="AK1074" i="1"/>
  <c r="AQ1087" i="1"/>
  <c r="AL1071" i="1"/>
  <c r="AQ1079" i="1"/>
  <c r="AL1068" i="1"/>
  <c r="AK1068" i="1"/>
  <c r="AL1063" i="1"/>
  <c r="AK1058" i="1"/>
  <c r="AQ1071" i="1"/>
  <c r="AK1056" i="1"/>
  <c r="AQ1067" i="1"/>
  <c r="AQ1063" i="1"/>
  <c r="AL1049" i="1"/>
  <c r="AK1049" i="1"/>
  <c r="AK1047" i="1"/>
  <c r="AL1047" i="1"/>
  <c r="AL1045" i="1"/>
  <c r="AK1045" i="1"/>
  <c r="AL1041" i="1"/>
  <c r="AK1036" i="1"/>
  <c r="AL1036" i="1"/>
  <c r="AQ1046" i="1"/>
  <c r="AK1034" i="1"/>
  <c r="AL1032" i="1"/>
  <c r="AL1027" i="1"/>
  <c r="AK1027" i="1"/>
  <c r="AK1024" i="1"/>
  <c r="AQ1033" i="1"/>
  <c r="AK1022" i="1"/>
  <c r="AQ1034" i="1"/>
  <c r="AK1018" i="1"/>
  <c r="AQ1030" i="1"/>
  <c r="AK1015" i="1"/>
  <c r="AL1015" i="1"/>
  <c r="AQ1027" i="1"/>
  <c r="AK1013" i="1"/>
  <c r="AL1013" i="1"/>
  <c r="AK1011" i="1"/>
  <c r="AL1011" i="1"/>
  <c r="AQ1022" i="1"/>
  <c r="AQ1013" i="1"/>
  <c r="AQ1012" i="1"/>
  <c r="AQ1010" i="1"/>
  <c r="AK993" i="1"/>
  <c r="AQ1005" i="1"/>
  <c r="AL991" i="1"/>
  <c r="AQ1004" i="1"/>
  <c r="AL989" i="1"/>
  <c r="AK989" i="1"/>
  <c r="AQ996" i="1"/>
  <c r="AQ1001" i="1"/>
  <c r="AL1708" i="1"/>
  <c r="AK1708" i="1"/>
  <c r="AK1714" i="1"/>
  <c r="AL1725" i="1"/>
  <c r="AK1725" i="1"/>
  <c r="AK1726" i="1"/>
  <c r="AL1726" i="1"/>
  <c r="AK1732" i="1"/>
  <c r="AL1732" i="1"/>
  <c r="AL1744" i="1"/>
  <c r="AK1744" i="1"/>
  <c r="AK1750" i="1"/>
  <c r="AL1750" i="1"/>
  <c r="AK1756" i="1"/>
  <c r="AL1756" i="1"/>
  <c r="AV1743" i="1"/>
  <c r="AV1733" i="1"/>
  <c r="AV1700" i="1"/>
  <c r="AV1683" i="1"/>
  <c r="AV1681" i="1"/>
  <c r="P179" i="1"/>
  <c r="T1178" i="1"/>
  <c r="T1270" i="1"/>
  <c r="M1550" i="1"/>
  <c r="V178" i="1"/>
  <c r="U1433" i="1"/>
  <c r="U1514" i="1"/>
  <c r="M1514" i="1"/>
  <c r="K2316" i="1"/>
  <c r="J2316" i="1"/>
  <c r="U2316" i="1" s="1"/>
  <c r="J2304" i="1"/>
  <c r="U2304" i="1" s="1"/>
  <c r="AM2293" i="1"/>
  <c r="AM2292" i="1"/>
  <c r="K2280" i="1"/>
  <c r="J2280" i="1"/>
  <c r="M476" i="1"/>
  <c r="W224" i="1"/>
  <c r="T181" i="1"/>
  <c r="M181" i="1"/>
  <c r="V181" i="1"/>
  <c r="W181" i="1"/>
  <c r="T713" i="1"/>
  <c r="O340" i="1"/>
  <c r="U340" i="1"/>
  <c r="K2277" i="1"/>
  <c r="J1795" i="1"/>
  <c r="V1795" i="1" s="1"/>
  <c r="W58" i="1"/>
  <c r="T304" i="1"/>
  <c r="V395" i="1"/>
  <c r="T1394" i="1"/>
  <c r="U129" i="1"/>
  <c r="O203" i="1"/>
  <c r="V203" i="1"/>
  <c r="U726" i="1"/>
  <c r="W726" i="1"/>
  <c r="T949" i="1"/>
  <c r="P1542" i="1"/>
  <c r="P1626" i="1"/>
  <c r="T1641" i="1"/>
  <c r="J2237" i="1"/>
  <c r="J2222" i="1"/>
  <c r="K2222" i="1"/>
  <c r="K2234" i="1"/>
  <c r="W1355" i="1"/>
  <c r="J2184" i="1"/>
  <c r="K2196" i="1"/>
  <c r="J2141" i="1"/>
  <c r="K2141" i="1"/>
  <c r="P2141" i="1" s="1"/>
  <c r="K2071" i="1"/>
  <c r="T610" i="1"/>
  <c r="M679" i="1"/>
  <c r="M1637" i="1"/>
  <c r="K1696" i="1"/>
  <c r="P1696" i="1" s="1"/>
  <c r="J1696" i="1"/>
  <c r="U365" i="1"/>
  <c r="AK986" i="1"/>
  <c r="AK969" i="1"/>
  <c r="AL969" i="1"/>
  <c r="AK967" i="1"/>
  <c r="AL967" i="1"/>
  <c r="AQ980" i="1"/>
  <c r="AK965" i="1"/>
  <c r="AL965" i="1"/>
  <c r="AL961" i="1"/>
  <c r="AQ974" i="1"/>
  <c r="AQ967" i="1"/>
  <c r="AK953" i="1"/>
  <c r="AL953" i="1"/>
  <c r="AK951" i="1"/>
  <c r="AQ954" i="1"/>
  <c r="AL940" i="1"/>
  <c r="AK940" i="1"/>
  <c r="AQ949" i="1"/>
  <c r="AQ939" i="1"/>
  <c r="AL925" i="1"/>
  <c r="AQ938" i="1"/>
  <c r="AK925" i="1"/>
  <c r="AQ932" i="1"/>
  <c r="AL918" i="1"/>
  <c r="AK918" i="1"/>
  <c r="AQ929" i="1"/>
  <c r="AL912" i="1"/>
  <c r="AK912" i="1"/>
  <c r="AQ925" i="1"/>
  <c r="AQ923" i="1"/>
  <c r="AK907" i="1"/>
  <c r="AQ918" i="1"/>
  <c r="AQ913" i="1"/>
  <c r="AL907" i="1"/>
  <c r="AQ917" i="1"/>
  <c r="AQ916" i="1"/>
  <c r="AQ910" i="1"/>
  <c r="AL895" i="1"/>
  <c r="AL891" i="1"/>
  <c r="AK888" i="1"/>
  <c r="AK886" i="1"/>
  <c r="AK883" i="1"/>
  <c r="AQ892" i="1"/>
  <c r="AK877" i="1"/>
  <c r="AL877" i="1"/>
  <c r="AQ889" i="1"/>
  <c r="AK867" i="1"/>
  <c r="AL867" i="1"/>
  <c r="AQ879" i="1"/>
  <c r="AK865" i="1"/>
  <c r="AK863" i="1"/>
  <c r="AQ876" i="1"/>
  <c r="AK854" i="1"/>
  <c r="AL854" i="1"/>
  <c r="AL852" i="1"/>
  <c r="AQ864" i="1"/>
  <c r="AQ858" i="1"/>
  <c r="AL839" i="1"/>
  <c r="AQ852" i="1"/>
  <c r="AK837" i="1"/>
  <c r="AQ849" i="1"/>
  <c r="AK835" i="1"/>
  <c r="AQ848" i="1"/>
  <c r="AQ847" i="1"/>
  <c r="AL833" i="1"/>
  <c r="AK833" i="1"/>
  <c r="AQ845" i="1"/>
  <c r="AK827" i="1"/>
  <c r="AL825" i="1"/>
  <c r="AK825" i="1"/>
  <c r="AL823" i="1"/>
  <c r="AK821" i="1"/>
  <c r="AQ828" i="1"/>
  <c r="AQ824" i="1"/>
  <c r="AQ827" i="1"/>
  <c r="AL803" i="1"/>
  <c r="AK803" i="1"/>
  <c r="AQ812" i="1"/>
  <c r="AK798" i="1"/>
  <c r="AQ811" i="1"/>
  <c r="AK792" i="1"/>
  <c r="AL792" i="1"/>
  <c r="AL790" i="1"/>
  <c r="AQ801" i="1"/>
  <c r="AK775" i="1"/>
  <c r="AQ780" i="1"/>
  <c r="AK766" i="1"/>
  <c r="AQ779" i="1"/>
  <c r="AQ778" i="1"/>
  <c r="AL764" i="1"/>
  <c r="AK764" i="1"/>
  <c r="AK754" i="1"/>
  <c r="AQ767" i="1"/>
  <c r="AK750" i="1"/>
  <c r="AK748" i="1"/>
  <c r="AK746" i="1"/>
  <c r="AL746" i="1"/>
  <c r="AQ759" i="1"/>
  <c r="AQ750" i="1"/>
  <c r="AL727" i="1"/>
  <c r="AK727" i="1"/>
  <c r="AQ740" i="1"/>
  <c r="AL725" i="1"/>
  <c r="AQ733" i="1"/>
  <c r="AK718" i="1"/>
  <c r="AQ730" i="1"/>
  <c r="AQ729" i="1"/>
  <c r="AQ723" i="1"/>
  <c r="AQ718" i="1"/>
  <c r="AL702" i="1"/>
  <c r="AQ715" i="1"/>
  <c r="AQ714" i="1"/>
  <c r="AQ703" i="1"/>
  <c r="AK688" i="1"/>
  <c r="AQ699" i="1"/>
  <c r="AQ701" i="1"/>
  <c r="AQ683" i="1"/>
  <c r="AK679" i="1"/>
  <c r="AQ684" i="1"/>
  <c r="AQ682" i="1"/>
  <c r="AQ686" i="1"/>
  <c r="AQ685" i="1"/>
  <c r="AL667" i="1"/>
  <c r="AK667" i="1"/>
  <c r="AQ679" i="1"/>
  <c r="AK663" i="1"/>
  <c r="AL663" i="1"/>
  <c r="AQ675" i="1"/>
  <c r="AK661" i="1"/>
  <c r="AL661" i="1"/>
  <c r="AL659" i="1"/>
  <c r="AQ671" i="1"/>
  <c r="AK656" i="1"/>
  <c r="AQ669" i="1"/>
  <c r="AL654" i="1"/>
  <c r="AQ666" i="1"/>
  <c r="AK652" i="1"/>
  <c r="AL652" i="1"/>
  <c r="AQ665" i="1"/>
  <c r="AK646" i="1"/>
  <c r="AQ657" i="1"/>
  <c r="AL640" i="1"/>
  <c r="AQ653" i="1"/>
  <c r="AL638" i="1"/>
  <c r="AK638" i="1"/>
  <c r="AQ649" i="1"/>
  <c r="AQ650" i="1"/>
  <c r="AQ646" i="1"/>
  <c r="AL632" i="1"/>
  <c r="AQ644" i="1"/>
  <c r="AL628" i="1"/>
  <c r="AK628" i="1"/>
  <c r="AQ640" i="1"/>
  <c r="AK626" i="1"/>
  <c r="AL624" i="1"/>
  <c r="AK624" i="1"/>
  <c r="AQ637" i="1"/>
  <c r="AQ634" i="1"/>
  <c r="AL614" i="1"/>
  <c r="AQ621" i="1"/>
  <c r="AL604" i="1"/>
  <c r="AQ617" i="1"/>
  <c r="AK602" i="1"/>
  <c r="AK598" i="1"/>
  <c r="AL598" i="1"/>
  <c r="AQ611" i="1"/>
  <c r="AK596" i="1"/>
  <c r="AL596" i="1"/>
  <c r="AK594" i="1"/>
  <c r="AL594" i="1"/>
  <c r="AL592" i="1"/>
  <c r="AQ597" i="1"/>
  <c r="AK592" i="1"/>
  <c r="AQ601" i="1"/>
  <c r="AL583" i="1"/>
  <c r="AQ595" i="1"/>
  <c r="AL581" i="1"/>
  <c r="AK581" i="1"/>
  <c r="AQ591" i="1"/>
  <c r="AL579" i="1"/>
  <c r="AQ583" i="1"/>
  <c r="AK577" i="1"/>
  <c r="AQ576" i="1"/>
  <c r="AK559" i="1"/>
  <c r="AK556" i="1"/>
  <c r="AK554" i="1"/>
  <c r="AL554" i="1"/>
  <c r="AQ567" i="1"/>
  <c r="AK546" i="1"/>
  <c r="AQ558" i="1"/>
  <c r="AL544" i="1"/>
  <c r="AQ556" i="1"/>
  <c r="AK538" i="1"/>
  <c r="AL538" i="1"/>
  <c r="AQ548" i="1"/>
  <c r="AK536" i="1"/>
  <c r="AK532" i="1"/>
  <c r="AL532" i="1"/>
  <c r="AK530" i="1"/>
  <c r="AQ542" i="1"/>
  <c r="AQ543" i="1"/>
  <c r="AK528" i="1"/>
  <c r="AQ541" i="1"/>
  <c r="AQ538" i="1"/>
  <c r="AK526" i="1"/>
  <c r="AQ537" i="1"/>
  <c r="AQ534" i="1"/>
  <c r="AL519" i="1"/>
  <c r="AK519" i="1"/>
  <c r="AQ529" i="1"/>
  <c r="AQ526" i="1"/>
  <c r="AQ530" i="1"/>
  <c r="AK511" i="1"/>
  <c r="AL511" i="1"/>
  <c r="AQ523" i="1"/>
  <c r="AK506" i="1"/>
  <c r="AQ516" i="1"/>
  <c r="AQ511" i="1"/>
  <c r="AQ517" i="1"/>
  <c r="AL497" i="1"/>
  <c r="AQ508" i="1"/>
  <c r="AQ507" i="1"/>
  <c r="AK490" i="1"/>
  <c r="AQ502" i="1"/>
  <c r="AL488" i="1"/>
  <c r="AQ501" i="1"/>
  <c r="AL484" i="1"/>
  <c r="AK484" i="1"/>
  <c r="AK481" i="1"/>
  <c r="AK478" i="1"/>
  <c r="AQ490" i="1"/>
  <c r="AQ487" i="1"/>
  <c r="AQ483" i="1"/>
  <c r="AQ485" i="1"/>
  <c r="AL467" i="1"/>
  <c r="AQ478" i="1"/>
  <c r="AK467" i="1"/>
  <c r="AQ475" i="1"/>
  <c r="AQ477" i="1"/>
  <c r="AQ476" i="1"/>
  <c r="AL461" i="1"/>
  <c r="AL459" i="1"/>
  <c r="AQ472" i="1"/>
  <c r="AL453" i="1"/>
  <c r="AQ465" i="1"/>
  <c r="AK449" i="1"/>
  <c r="AQ461" i="1"/>
  <c r="AK447" i="1"/>
  <c r="AQ460" i="1"/>
  <c r="AK441" i="1"/>
  <c r="AQ449" i="1"/>
  <c r="AK433" i="1"/>
  <c r="AK429" i="1"/>
  <c r="AL429" i="1"/>
  <c r="AQ440" i="1"/>
  <c r="AK425" i="1"/>
  <c r="AQ437" i="1"/>
  <c r="AK421" i="1"/>
  <c r="AL421" i="1"/>
  <c r="AQ433" i="1"/>
  <c r="AL419" i="1"/>
  <c r="AK419" i="1"/>
  <c r="AQ431" i="1"/>
  <c r="AQ432" i="1"/>
  <c r="AL415" i="1"/>
  <c r="AK415" i="1"/>
  <c r="AQ427" i="1"/>
  <c r="AK413" i="1"/>
  <c r="AK409" i="1"/>
  <c r="AL409" i="1"/>
  <c r="AQ421" i="1"/>
  <c r="AL407" i="1"/>
  <c r="AQ420" i="1"/>
  <c r="AL405" i="1"/>
  <c r="AK405" i="1"/>
  <c r="AQ413" i="1"/>
  <c r="AK399" i="1"/>
  <c r="AL399" i="1"/>
  <c r="AQ411" i="1"/>
  <c r="AL397" i="1"/>
  <c r="AQ409" i="1"/>
  <c r="AQ408" i="1"/>
  <c r="AK394" i="1"/>
  <c r="AQ401" i="1"/>
  <c r="AQ404" i="1"/>
  <c r="AQ407" i="1"/>
  <c r="AQ402" i="1"/>
  <c r="AQ388" i="1"/>
  <c r="AL373" i="1"/>
  <c r="AQ385" i="1"/>
  <c r="AK373" i="1"/>
  <c r="AK369" i="1"/>
  <c r="AL369" i="1"/>
  <c r="AL358" i="1"/>
  <c r="AK358" i="1"/>
  <c r="AL356" i="1"/>
  <c r="AK356" i="1"/>
  <c r="AQ369" i="1"/>
  <c r="AQ368" i="1"/>
  <c r="AL354" i="1"/>
  <c r="AQ365" i="1"/>
  <c r="AQ367" i="1"/>
  <c r="AL350" i="1"/>
  <c r="AQ353" i="1"/>
  <c r="AL348" i="1"/>
  <c r="AQ361" i="1"/>
  <c r="AQ350" i="1"/>
  <c r="AQ357" i="1"/>
  <c r="AK336" i="1"/>
  <c r="AL336" i="1"/>
  <c r="AQ348" i="1"/>
  <c r="AQ349" i="1"/>
  <c r="AQ344" i="1"/>
  <c r="AK334" i="1"/>
  <c r="AQ345" i="1"/>
  <c r="AQ341" i="1"/>
  <c r="AK329" i="1"/>
  <c r="AQ337" i="1"/>
  <c r="AQ339" i="1"/>
  <c r="AL318" i="1"/>
  <c r="AK318" i="1"/>
  <c r="AQ331" i="1"/>
  <c r="AL316" i="1"/>
  <c r="AQ328" i="1"/>
  <c r="AL310" i="1"/>
  <c r="AQ322" i="1"/>
  <c r="AL308" i="1"/>
  <c r="AK308" i="1"/>
  <c r="AK304" i="1"/>
  <c r="AQ316" i="1"/>
  <c r="AK302" i="1"/>
  <c r="AQ313" i="1"/>
  <c r="AK297" i="1"/>
  <c r="AQ308" i="1"/>
  <c r="AL294" i="1"/>
  <c r="AQ305" i="1"/>
  <c r="AK294" i="1"/>
  <c r="AL291" i="1"/>
  <c r="AQ299" i="1"/>
  <c r="AL286" i="1"/>
  <c r="AQ296" i="1"/>
  <c r="AQ290" i="1"/>
  <c r="AQ288" i="1"/>
  <c r="AL264" i="1"/>
  <c r="AK264" i="1"/>
  <c r="AQ271" i="1"/>
  <c r="AK262" i="1"/>
  <c r="AQ269" i="1"/>
  <c r="AK246" i="1"/>
  <c r="AL246" i="1"/>
  <c r="AL237" i="1"/>
  <c r="AQ250" i="1"/>
  <c r="AL229" i="1"/>
  <c r="AL227" i="1"/>
  <c r="AK227" i="1"/>
  <c r="AL225" i="1"/>
  <c r="AK225" i="1"/>
  <c r="AL223" i="1"/>
  <c r="AL213" i="1"/>
  <c r="AL211" i="1"/>
  <c r="AL204" i="1"/>
  <c r="AK200" i="1"/>
  <c r="AQ203" i="1"/>
  <c r="AK186" i="1"/>
  <c r="AL186" i="1"/>
  <c r="AQ195" i="1"/>
  <c r="AQ184" i="1"/>
  <c r="AL163" i="1"/>
  <c r="AQ175" i="1"/>
  <c r="AK158" i="1"/>
  <c r="AQ169" i="1"/>
  <c r="AQ170" i="1"/>
  <c r="AK147" i="1"/>
  <c r="AL147" i="1"/>
  <c r="AQ158" i="1"/>
  <c r="AK133" i="1"/>
  <c r="AL133" i="1"/>
  <c r="AL114" i="1"/>
  <c r="AK114" i="1"/>
  <c r="AQ127" i="1"/>
  <c r="AQ125" i="1"/>
  <c r="AK108" i="1"/>
  <c r="AQ121" i="1"/>
  <c r="AL97" i="1"/>
  <c r="AK97" i="1"/>
  <c r="AL94" i="1"/>
  <c r="AK82" i="1"/>
  <c r="AK72" i="1"/>
  <c r="AK51" i="1"/>
  <c r="AL51" i="1"/>
  <c r="AQ62" i="1"/>
  <c r="AL49" i="1"/>
  <c r="AL46" i="1"/>
  <c r="AK46" i="1"/>
  <c r="AL44" i="1"/>
  <c r="AK38" i="1"/>
  <c r="AK22" i="1"/>
  <c r="AL22" i="1"/>
  <c r="AK20" i="1"/>
  <c r="AL10" i="1"/>
  <c r="AQ23" i="1"/>
  <c r="AL5" i="1"/>
  <c r="AK5" i="1"/>
  <c r="AK3" i="1"/>
  <c r="J1692" i="1"/>
  <c r="K1692" i="1"/>
  <c r="J1690" i="1"/>
  <c r="K1690" i="1"/>
  <c r="J1688" i="1"/>
  <c r="K1688" i="1"/>
  <c r="J1613" i="1"/>
  <c r="K1613" i="1"/>
  <c r="K1602" i="1"/>
  <c r="J1602" i="1"/>
  <c r="K1559" i="1"/>
  <c r="J1559" i="1"/>
  <c r="K1555" i="1"/>
  <c r="J1555" i="1"/>
  <c r="J1512" i="1"/>
  <c r="U1512" i="1" s="1"/>
  <c r="K1512" i="1"/>
  <c r="J1493" i="1"/>
  <c r="K1493" i="1"/>
  <c r="J1491" i="1"/>
  <c r="K1491" i="1"/>
  <c r="J1472" i="1"/>
  <c r="U1472" i="1" s="1"/>
  <c r="K1472" i="1"/>
  <c r="J1454" i="1"/>
  <c r="K1454" i="1"/>
  <c r="K1344" i="1"/>
  <c r="J1344" i="1"/>
  <c r="K1325" i="1"/>
  <c r="J1325" i="1"/>
  <c r="J1315" i="1"/>
  <c r="K1315" i="1"/>
  <c r="P1315" i="1" s="1"/>
  <c r="J1313" i="1"/>
  <c r="K1313" i="1"/>
  <c r="J1311" i="1"/>
  <c r="K1311" i="1"/>
  <c r="J1296" i="1"/>
  <c r="O1297" i="1" s="1"/>
  <c r="K1296" i="1"/>
  <c r="P1297" i="1" s="1"/>
  <c r="J1294" i="1"/>
  <c r="O1295" i="1" s="1"/>
  <c r="K1294" i="1"/>
  <c r="K1283" i="1"/>
  <c r="J1283" i="1"/>
  <c r="J1277" i="1"/>
  <c r="K1277" i="1"/>
  <c r="K1210" i="1"/>
  <c r="J1210" i="1"/>
  <c r="O1203" i="1"/>
  <c r="J1197" i="1"/>
  <c r="K1197" i="1"/>
  <c r="J1195" i="1"/>
  <c r="K1195" i="1"/>
  <c r="J1186" i="1"/>
  <c r="O1186" i="1" s="1"/>
  <c r="K1186" i="1"/>
  <c r="J1184" i="1"/>
  <c r="O1185" i="1" s="1"/>
  <c r="K1184" i="1"/>
  <c r="P1185" i="1" s="1"/>
  <c r="J1131" i="1"/>
  <c r="K1131" i="1"/>
  <c r="O1119" i="1"/>
  <c r="M1118" i="1"/>
  <c r="J1114" i="1"/>
  <c r="O1114" i="1" s="1"/>
  <c r="K1114" i="1"/>
  <c r="J1109" i="1"/>
  <c r="U1109" i="1" s="1"/>
  <c r="K1109" i="1"/>
  <c r="J1073" i="1"/>
  <c r="K1073" i="1"/>
  <c r="P1074" i="1" s="1"/>
  <c r="K1069" i="1"/>
  <c r="J1069" i="1"/>
  <c r="J950" i="1"/>
  <c r="K950" i="1"/>
  <c r="J943" i="1"/>
  <c r="K943" i="1"/>
  <c r="T941" i="1"/>
  <c r="J912" i="1"/>
  <c r="K912" i="1"/>
  <c r="J910" i="1"/>
  <c r="K910" i="1"/>
  <c r="K889" i="1"/>
  <c r="J889" i="1"/>
  <c r="J875" i="1"/>
  <c r="K875" i="1"/>
  <c r="J873" i="1"/>
  <c r="K873" i="1"/>
  <c r="K860" i="1"/>
  <c r="P860" i="1" s="1"/>
  <c r="J860" i="1"/>
  <c r="J856" i="1"/>
  <c r="O856" i="1" s="1"/>
  <c r="K856" i="1"/>
  <c r="J843" i="1"/>
  <c r="K843" i="1"/>
  <c r="K839" i="1"/>
  <c r="J839" i="1"/>
  <c r="J837" i="1"/>
  <c r="K837" i="1"/>
  <c r="K831" i="1"/>
  <c r="J831" i="1"/>
  <c r="J819" i="1"/>
  <c r="K819" i="1"/>
  <c r="O818" i="1"/>
  <c r="W814" i="1"/>
  <c r="J812" i="1"/>
  <c r="O813" i="1" s="1"/>
  <c r="K812" i="1"/>
  <c r="J810" i="1"/>
  <c r="O810" i="1" s="1"/>
  <c r="K810" i="1"/>
  <c r="P811" i="1" s="1"/>
  <c r="K808" i="1"/>
  <c r="J808" i="1"/>
  <c r="J797" i="1"/>
  <c r="K797" i="1"/>
  <c r="P797" i="1" s="1"/>
  <c r="J782" i="1"/>
  <c r="K782" i="1"/>
  <c r="J770" i="1"/>
  <c r="K770" i="1"/>
  <c r="J760" i="1"/>
  <c r="K760" i="1"/>
  <c r="J756" i="1"/>
  <c r="K756" i="1"/>
  <c r="P756" i="1" s="1"/>
  <c r="J738" i="1"/>
  <c r="K738" i="1"/>
  <c r="P739" i="1" s="1"/>
  <c r="J547" i="1"/>
  <c r="K547" i="1"/>
  <c r="K539" i="1"/>
  <c r="P539" i="1" s="1"/>
  <c r="J539" i="1"/>
  <c r="O539" i="1" s="1"/>
  <c r="K521" i="1"/>
  <c r="P522" i="1" s="1"/>
  <c r="J521" i="1"/>
  <c r="J507" i="1"/>
  <c r="K507" i="1"/>
  <c r="K505" i="1"/>
  <c r="P505" i="1" s="1"/>
  <c r="J505" i="1"/>
  <c r="J482" i="1"/>
  <c r="K482" i="1"/>
  <c r="J454" i="1"/>
  <c r="K454" i="1"/>
  <c r="J443" i="1"/>
  <c r="K443" i="1"/>
  <c r="J416" i="1"/>
  <c r="O417" i="1" s="1"/>
  <c r="K416" i="1"/>
  <c r="J414" i="1"/>
  <c r="K414" i="1"/>
  <c r="K402" i="1"/>
  <c r="P402" i="1" s="1"/>
  <c r="J402" i="1"/>
  <c r="T398" i="1"/>
  <c r="K382" i="1"/>
  <c r="J382" i="1"/>
  <c r="J369" i="1"/>
  <c r="K369" i="1"/>
  <c r="J359" i="1"/>
  <c r="O359" i="1" s="1"/>
  <c r="K359" i="1"/>
  <c r="J349" i="1"/>
  <c r="K349" i="1"/>
  <c r="J312" i="1"/>
  <c r="O312" i="1" s="1"/>
  <c r="K312" i="1"/>
  <c r="V310" i="1"/>
  <c r="K301" i="1"/>
  <c r="J301" i="1"/>
  <c r="J275" i="1"/>
  <c r="K275" i="1"/>
  <c r="U273" i="1"/>
  <c r="O267" i="1"/>
  <c r="T266" i="1"/>
  <c r="T243" i="1"/>
  <c r="V243" i="1"/>
  <c r="O242" i="1"/>
  <c r="J234" i="1"/>
  <c r="K234" i="1"/>
  <c r="W228" i="1"/>
  <c r="V228" i="1"/>
  <c r="U228" i="1"/>
  <c r="J227" i="1"/>
  <c r="K227" i="1"/>
  <c r="P228" i="1" s="1"/>
  <c r="J225" i="1"/>
  <c r="K225" i="1"/>
  <c r="P225" i="1" s="1"/>
  <c r="J218" i="1"/>
  <c r="K218" i="1"/>
  <c r="J216" i="1"/>
  <c r="K216" i="1"/>
  <c r="AT1767" i="1"/>
  <c r="AK1766" i="1"/>
  <c r="AL1766" i="1"/>
  <c r="AL1792" i="1"/>
  <c r="AN1793" i="1" s="1"/>
  <c r="AK1792" i="1"/>
  <c r="AV1778" i="1"/>
  <c r="AT1792" i="1"/>
  <c r="AT1797" i="1"/>
  <c r="AK1811" i="1"/>
  <c r="AL1811" i="1"/>
  <c r="AV1809" i="1"/>
  <c r="AT1828" i="1"/>
  <c r="AT1834" i="1"/>
  <c r="AT1832" i="1"/>
  <c r="AV1826" i="1"/>
  <c r="AT1838" i="1"/>
  <c r="L1833" i="1"/>
  <c r="I1803" i="1"/>
  <c r="I1804" i="1"/>
  <c r="L1819" i="1"/>
  <c r="J1819" i="1" s="1"/>
  <c r="L1803" i="1"/>
  <c r="I1800" i="1"/>
  <c r="I1799" i="1"/>
  <c r="L1817" i="1"/>
  <c r="L1815" i="1"/>
  <c r="K1815" i="1" s="1"/>
  <c r="L1816" i="1"/>
  <c r="K1816" i="1" s="1"/>
  <c r="L1814" i="1"/>
  <c r="J1814" i="1" s="1"/>
  <c r="L1813" i="1"/>
  <c r="K1813" i="1" s="1"/>
  <c r="L1812" i="1"/>
  <c r="K1812" i="1" s="1"/>
  <c r="L1807" i="1"/>
  <c r="K1807" i="1" s="1"/>
  <c r="L1808" i="1"/>
  <c r="L1801" i="1"/>
  <c r="L1810" i="1"/>
  <c r="K1810" i="1" s="1"/>
  <c r="L1806" i="1"/>
  <c r="J1806" i="1" s="1"/>
  <c r="I1765" i="1"/>
  <c r="I1766" i="1"/>
  <c r="L1772" i="1"/>
  <c r="K1772" i="1" s="1"/>
  <c r="P1772" i="1" s="1"/>
  <c r="I1745" i="1"/>
  <c r="I1746" i="1"/>
  <c r="I1740" i="1"/>
  <c r="I1739" i="1"/>
  <c r="I1732" i="1"/>
  <c r="L1750" i="1"/>
  <c r="J1750" i="1" s="1"/>
  <c r="I1730" i="1"/>
  <c r="L1746" i="1"/>
  <c r="K1746" i="1" s="1"/>
  <c r="L1745" i="1"/>
  <c r="K1745" i="1" s="1"/>
  <c r="I1726" i="1"/>
  <c r="L1740" i="1"/>
  <c r="K1740" i="1" s="1"/>
  <c r="I1722" i="1"/>
  <c r="L1741" i="1"/>
  <c r="J1741" i="1" s="1"/>
  <c r="I1723" i="1"/>
  <c r="I1719" i="1"/>
  <c r="I1718" i="1"/>
  <c r="I1712" i="1"/>
  <c r="I1713" i="1"/>
  <c r="I1708" i="1"/>
  <c r="L1726" i="1"/>
  <c r="K1726" i="1" s="1"/>
  <c r="L1720" i="1"/>
  <c r="J1720" i="1" s="1"/>
  <c r="L1721" i="1"/>
  <c r="L1718" i="1"/>
  <c r="J1718" i="1" s="1"/>
  <c r="I1700" i="1"/>
  <c r="I1701" i="1"/>
  <c r="L1717" i="1"/>
  <c r="K1717" i="1" s="1"/>
  <c r="I1699" i="1"/>
  <c r="I1697" i="1"/>
  <c r="L1698" i="1"/>
  <c r="J1698" i="1" s="1"/>
  <c r="L1700" i="1"/>
  <c r="K1700" i="1" s="1"/>
  <c r="L1702" i="1"/>
  <c r="J1702" i="1" s="1"/>
  <c r="H2464" i="1"/>
  <c r="C8" i="15" s="1"/>
  <c r="L1701" i="1"/>
  <c r="J1701" i="1" s="1"/>
  <c r="I1696" i="1"/>
  <c r="L1706" i="1"/>
  <c r="K1706" i="1" s="1"/>
  <c r="L1709" i="1"/>
  <c r="K1709" i="1" s="1"/>
  <c r="AV1843" i="1"/>
  <c r="AT1862" i="1"/>
  <c r="I1845" i="1"/>
  <c r="L1863" i="1"/>
  <c r="K1863" i="1" s="1"/>
  <c r="AT1870" i="1"/>
  <c r="AV1862" i="1"/>
  <c r="AV1877" i="1"/>
  <c r="AT1891" i="1"/>
  <c r="AK1884" i="1"/>
  <c r="AL1884" i="1"/>
  <c r="AV1884" i="1"/>
  <c r="AT1899" i="1"/>
  <c r="I1885" i="1"/>
  <c r="L1901" i="1"/>
  <c r="K1901" i="1" s="1"/>
  <c r="AV1932" i="1"/>
  <c r="AT1950" i="1"/>
  <c r="AT1942" i="1"/>
  <c r="AT1939" i="1"/>
  <c r="AK1937" i="1"/>
  <c r="AL1937" i="1"/>
  <c r="AV1945" i="1"/>
  <c r="AT1958" i="1"/>
  <c r="AT1957" i="1"/>
  <c r="L1953" i="1"/>
  <c r="J1953" i="1" s="1"/>
  <c r="L1949" i="1"/>
  <c r="K1949" i="1" s="1"/>
  <c r="P1949" i="1" s="1"/>
  <c r="L1952" i="1"/>
  <c r="I1949" i="1"/>
  <c r="I1951" i="1"/>
  <c r="AL1952" i="1"/>
  <c r="AK1952" i="1"/>
  <c r="I1958" i="1"/>
  <c r="L1972" i="1"/>
  <c r="K1972" i="1" s="1"/>
  <c r="L1976" i="1"/>
  <c r="K1976" i="1" s="1"/>
  <c r="AL1957" i="1"/>
  <c r="AK1957" i="1"/>
  <c r="AV1961" i="1"/>
  <c r="AT1980" i="1"/>
  <c r="I1962" i="1"/>
  <c r="L1980" i="1"/>
  <c r="K1980" i="1" s="1"/>
  <c r="L1977" i="1"/>
  <c r="K1977" i="1" s="1"/>
  <c r="L1979" i="1"/>
  <c r="K1979" i="1" s="1"/>
  <c r="L1981" i="1"/>
  <c r="J1981" i="1" s="1"/>
  <c r="AV1999" i="1"/>
  <c r="AT2014" i="1"/>
  <c r="I2001" i="1"/>
  <c r="L2008" i="1"/>
  <c r="K2008" i="1" s="1"/>
  <c r="AV2002" i="1"/>
  <c r="AT2021" i="1"/>
  <c r="AV2008" i="1"/>
  <c r="AT2025" i="1"/>
  <c r="AT2027" i="1"/>
  <c r="AT2024" i="1"/>
  <c r="L2026" i="1"/>
  <c r="J2026" i="1" s="1"/>
  <c r="L2021" i="1"/>
  <c r="L2023" i="1"/>
  <c r="K2023" i="1" s="1"/>
  <c r="L2025" i="1"/>
  <c r="K2025" i="1" s="1"/>
  <c r="L2022" i="1"/>
  <c r="L2028" i="1"/>
  <c r="J2028" i="1" s="1"/>
  <c r="AK2009" i="1"/>
  <c r="AM2020" i="1" s="1"/>
  <c r="AL2009" i="1"/>
  <c r="I2014" i="1"/>
  <c r="L2031" i="1"/>
  <c r="J2031" i="1" s="1"/>
  <c r="L2033" i="1"/>
  <c r="L2030" i="1"/>
  <c r="J2030" i="1" s="1"/>
  <c r="AV2014" i="1"/>
  <c r="AT2033" i="1"/>
  <c r="I2015" i="1"/>
  <c r="L2034" i="1"/>
  <c r="J2034" i="1" s="1"/>
  <c r="AV2021" i="1"/>
  <c r="AT2038" i="1"/>
  <c r="I2023" i="1"/>
  <c r="I2034" i="1"/>
  <c r="I2033" i="1"/>
  <c r="I2044" i="1"/>
  <c r="AV2047" i="1"/>
  <c r="AK2047" i="1"/>
  <c r="AL2047" i="1"/>
  <c r="I2053" i="1"/>
  <c r="L2070" i="1"/>
  <c r="K2070" i="1" s="1"/>
  <c r="AV2080" i="1"/>
  <c r="AT2080" i="1"/>
  <c r="AV2082" i="1"/>
  <c r="AT2101" i="1"/>
  <c r="I2090" i="1"/>
  <c r="I2091" i="1"/>
  <c r="AK2090" i="1"/>
  <c r="AL2090" i="1"/>
  <c r="AK2091" i="1"/>
  <c r="AL2091" i="1"/>
  <c r="AV2151" i="1"/>
  <c r="AT2151" i="1"/>
  <c r="AT2166" i="1"/>
  <c r="I2151" i="1"/>
  <c r="L2152" i="1"/>
  <c r="AK2174" i="1"/>
  <c r="AL2174" i="1"/>
  <c r="AV2166" i="1"/>
  <c r="AT2185" i="1"/>
  <c r="AK2169" i="1"/>
  <c r="AM2177" i="1" s="1"/>
  <c r="AL2169" i="1"/>
  <c r="L2189" i="1"/>
  <c r="K2189" i="1" s="1"/>
  <c r="I2170" i="1"/>
  <c r="I2169" i="1"/>
  <c r="L2175" i="1"/>
  <c r="K2175" i="1" s="1"/>
  <c r="L2180" i="1"/>
  <c r="J2180" i="1" s="1"/>
  <c r="L2179" i="1"/>
  <c r="J2179" i="1" s="1"/>
  <c r="L2177" i="1"/>
  <c r="K2177" i="1" s="1"/>
  <c r="L2182" i="1"/>
  <c r="K2182" i="1" s="1"/>
  <c r="P2182" i="1" s="1"/>
  <c r="I2167" i="1"/>
  <c r="I2180" i="1"/>
  <c r="L2199" i="1"/>
  <c r="K2199" i="1" s="1"/>
  <c r="L2195" i="1"/>
  <c r="J2195" i="1" s="1"/>
  <c r="O2196" i="1" s="1"/>
  <c r="L2194" i="1"/>
  <c r="K2194" i="1" s="1"/>
  <c r="AK2181" i="1"/>
  <c r="AL2181" i="1"/>
  <c r="I2184" i="1"/>
  <c r="L2202" i="1"/>
  <c r="J2202" i="1" s="1"/>
  <c r="I2185" i="1"/>
  <c r="L2204" i="1"/>
  <c r="J2204" i="1" s="1"/>
  <c r="AV2190" i="1"/>
  <c r="AT2207" i="1"/>
  <c r="AK2190" i="1"/>
  <c r="AL2190" i="1"/>
  <c r="AT2211" i="1"/>
  <c r="AT2215" i="1"/>
  <c r="AT2216" i="1"/>
  <c r="AT2217" i="1"/>
  <c r="AL2200" i="1"/>
  <c r="AK2200" i="1"/>
  <c r="AM2205" i="1" s="1"/>
  <c r="AT2221" i="1"/>
  <c r="AT2220" i="1"/>
  <c r="L2206" i="1"/>
  <c r="J2206" i="1" s="1"/>
  <c r="L2208" i="1"/>
  <c r="K2208" i="1" s="1"/>
  <c r="L2212" i="1"/>
  <c r="K2212" i="1" s="1"/>
  <c r="L2213" i="1"/>
  <c r="K2213" i="1" s="1"/>
  <c r="L2214" i="1"/>
  <c r="J2214" i="1" s="1"/>
  <c r="L2216" i="1"/>
  <c r="J2216" i="1" s="1"/>
  <c r="L2215" i="1"/>
  <c r="I2204" i="1"/>
  <c r="L2221" i="1"/>
  <c r="K2221" i="1" s="1"/>
  <c r="L2219" i="1"/>
  <c r="K2219" i="1" s="1"/>
  <c r="L2223" i="1"/>
  <c r="J2223" i="1" s="1"/>
  <c r="AV2207" i="1"/>
  <c r="AT2224" i="1"/>
  <c r="AT2225" i="1"/>
  <c r="AT2226" i="1"/>
  <c r="AV2210" i="1"/>
  <c r="AT2227" i="1"/>
  <c r="AT2229" i="1"/>
  <c r="AK2214" i="1"/>
  <c r="AL2214" i="1"/>
  <c r="AN2218" i="1" s="1"/>
  <c r="L2246" i="1"/>
  <c r="L2247" i="1"/>
  <c r="K2247" i="1" s="1"/>
  <c r="L2244" i="1"/>
  <c r="K2244" i="1" s="1"/>
  <c r="L2245" i="1"/>
  <c r="J2245" i="1" s="1"/>
  <c r="I2225" i="1"/>
  <c r="I2224" i="1"/>
  <c r="L2243" i="1"/>
  <c r="K2243" i="1" s="1"/>
  <c r="L2238" i="1"/>
  <c r="J2238" i="1" s="1"/>
  <c r="I2218" i="1"/>
  <c r="L2224" i="1"/>
  <c r="J2224" i="1" s="1"/>
  <c r="L2225" i="1"/>
  <c r="K2225" i="1" s="1"/>
  <c r="I2219" i="1"/>
  <c r="L2226" i="1"/>
  <c r="K2226" i="1" s="1"/>
  <c r="L2232" i="1"/>
  <c r="L2233" i="1"/>
  <c r="J2233" i="1" s="1"/>
  <c r="O2234" i="1" s="1"/>
  <c r="L2229" i="1"/>
  <c r="K2229" i="1" s="1"/>
  <c r="L2235" i="1"/>
  <c r="J2235" i="1" s="1"/>
  <c r="L2236" i="1"/>
  <c r="J2236" i="1" s="1"/>
  <c r="AA33" i="1"/>
  <c r="AA34" i="1" s="1"/>
  <c r="AD32" i="1"/>
  <c r="P267" i="1"/>
  <c r="AL489" i="1"/>
  <c r="AK489" i="1"/>
  <c r="AK468" i="1"/>
  <c r="AL468" i="1"/>
  <c r="AK250" i="1"/>
  <c r="AL250" i="1"/>
  <c r="AK234" i="1"/>
  <c r="AL234" i="1"/>
  <c r="AK228" i="1"/>
  <c r="AL228" i="1"/>
  <c r="AK224" i="1"/>
  <c r="AL224" i="1"/>
  <c r="J1558" i="1"/>
  <c r="K1558" i="1"/>
  <c r="J1482" i="1"/>
  <c r="O1483" i="1" s="1"/>
  <c r="K1482" i="1"/>
  <c r="J1473" i="1"/>
  <c r="U1473" i="1" s="1"/>
  <c r="K1473" i="1"/>
  <c r="K1364" i="1"/>
  <c r="J1364" i="1"/>
  <c r="O1364" i="1" s="1"/>
  <c r="J1348" i="1"/>
  <c r="K1348" i="1"/>
  <c r="K1333" i="1"/>
  <c r="J1333" i="1"/>
  <c r="J1329" i="1"/>
  <c r="K1329" i="1"/>
  <c r="P1330" i="1" s="1"/>
  <c r="J1316" i="1"/>
  <c r="W1316" i="1" s="1"/>
  <c r="K1316" i="1"/>
  <c r="K1212" i="1"/>
  <c r="J1212" i="1"/>
  <c r="J1209" i="1"/>
  <c r="U1209" i="1" s="1"/>
  <c r="K1209" i="1"/>
  <c r="J1088" i="1"/>
  <c r="K1088" i="1"/>
  <c r="J1070" i="1"/>
  <c r="K1070" i="1"/>
  <c r="J1068" i="1"/>
  <c r="K1068" i="1"/>
  <c r="J1047" i="1"/>
  <c r="O1047" i="1" s="1"/>
  <c r="K1047" i="1"/>
  <c r="P1048" i="1" s="1"/>
  <c r="J1026" i="1"/>
  <c r="K1026" i="1"/>
  <c r="J1011" i="1"/>
  <c r="K1011" i="1"/>
  <c r="K944" i="1"/>
  <c r="J944" i="1"/>
  <c r="J917" i="1"/>
  <c r="O917" i="1" s="1"/>
  <c r="K917" i="1"/>
  <c r="P917" i="1" s="1"/>
  <c r="J911" i="1"/>
  <c r="K911" i="1"/>
  <c r="K861" i="1"/>
  <c r="J861" i="1"/>
  <c r="J830" i="1"/>
  <c r="O830" i="1" s="1"/>
  <c r="K830" i="1"/>
  <c r="K802" i="1"/>
  <c r="J802" i="1"/>
  <c r="J781" i="1"/>
  <c r="K781" i="1"/>
  <c r="K759" i="1"/>
  <c r="J759" i="1"/>
  <c r="J627" i="1"/>
  <c r="K627" i="1"/>
  <c r="P628" i="1" s="1"/>
  <c r="J611" i="1"/>
  <c r="K611" i="1"/>
  <c r="J597" i="1"/>
  <c r="O597" i="1" s="1"/>
  <c r="K597" i="1"/>
  <c r="K546" i="1"/>
  <c r="P546" i="1" s="1"/>
  <c r="J546" i="1"/>
  <c r="O546" i="1" s="1"/>
  <c r="K530" i="1"/>
  <c r="J530" i="1"/>
  <c r="O531" i="1" s="1"/>
  <c r="J381" i="1"/>
  <c r="K381" i="1"/>
  <c r="P381" i="1" s="1"/>
  <c r="K368" i="1"/>
  <c r="J368" i="1"/>
  <c r="J300" i="1"/>
  <c r="K300" i="1"/>
  <c r="J298" i="1"/>
  <c r="K298" i="1"/>
  <c r="P299" i="1" s="1"/>
  <c r="J259" i="1"/>
  <c r="K259" i="1"/>
  <c r="K122" i="1"/>
  <c r="J122" i="1"/>
  <c r="K54" i="1"/>
  <c r="J54" i="1"/>
  <c r="AL1632" i="1"/>
  <c r="AL1597" i="1"/>
  <c r="AK1597" i="1"/>
  <c r="AL1595" i="1"/>
  <c r="AK1595" i="1"/>
  <c r="AL1572" i="1"/>
  <c r="AK1572" i="1"/>
  <c r="AK1507" i="1"/>
  <c r="AL1507" i="1"/>
  <c r="AL1444" i="1"/>
  <c r="AK1444" i="1"/>
  <c r="AL1439" i="1"/>
  <c r="AK1439" i="1"/>
  <c r="AL1433" i="1"/>
  <c r="AK1433" i="1"/>
  <c r="AK1361" i="1"/>
  <c r="AL1361" i="1"/>
  <c r="AL1276" i="1"/>
  <c r="AK1276" i="1"/>
  <c r="AK1270" i="1"/>
  <c r="AL1270" i="1"/>
  <c r="AK1256" i="1"/>
  <c r="AL1256" i="1"/>
  <c r="AL1202" i="1"/>
  <c r="AK1202" i="1"/>
  <c r="AL1107" i="1"/>
  <c r="AK1107" i="1"/>
  <c r="AL1097" i="1"/>
  <c r="AK1097" i="1"/>
  <c r="AL1095" i="1"/>
  <c r="AK1095" i="1"/>
  <c r="AL1040" i="1"/>
  <c r="AK1040" i="1"/>
  <c r="AL994" i="1"/>
  <c r="AK994" i="1"/>
  <c r="AK1739" i="1"/>
  <c r="AL1739" i="1"/>
  <c r="AT217" i="1"/>
  <c r="AK1800" i="1"/>
  <c r="AL1800" i="1"/>
  <c r="AK1804" i="1"/>
  <c r="AL1804" i="1"/>
  <c r="AK1827" i="1"/>
  <c r="AL1827" i="1"/>
  <c r="AL1912" i="1"/>
  <c r="AK1912" i="1"/>
  <c r="I1912" i="1"/>
  <c r="L1954" i="1"/>
  <c r="L1950" i="1"/>
  <c r="J1950" i="1" s="1"/>
  <c r="AK1942" i="1"/>
  <c r="AL1942" i="1"/>
  <c r="AK1966" i="1"/>
  <c r="AL1966" i="1"/>
  <c r="I1984" i="1"/>
  <c r="AL1984" i="1"/>
  <c r="AK1984" i="1"/>
  <c r="AK1985" i="1"/>
  <c r="AL1985" i="1"/>
  <c r="AK1993" i="1"/>
  <c r="AL1993" i="1"/>
  <c r="AK1994" i="1"/>
  <c r="AL1994" i="1"/>
  <c r="AK1996" i="1"/>
  <c r="AL1996" i="1"/>
  <c r="I2059" i="1"/>
  <c r="L2076" i="1"/>
  <c r="K2076" i="1" s="1"/>
  <c r="AK2069" i="1"/>
  <c r="AL2069" i="1"/>
  <c r="AV2102" i="1"/>
  <c r="AT2120" i="1"/>
  <c r="AL2128" i="1"/>
  <c r="AN2139" i="1" s="1"/>
  <c r="AK2128" i="1"/>
  <c r="L2072" i="1"/>
  <c r="L2353" i="1"/>
  <c r="J2353" i="1" s="1"/>
  <c r="O701" i="1"/>
  <c r="U76" i="1"/>
  <c r="V76" i="1"/>
  <c r="W711" i="1"/>
  <c r="O1418" i="1"/>
  <c r="V1269" i="1"/>
  <c r="AT2355" i="1"/>
  <c r="AV2355" i="1"/>
  <c r="AM2273" i="1"/>
  <c r="M575" i="1"/>
  <c r="J2209" i="1"/>
  <c r="V2209" i="1" s="1"/>
  <c r="P132" i="1"/>
  <c r="V1413" i="1"/>
  <c r="O807" i="1"/>
  <c r="J1788" i="1"/>
  <c r="AL440" i="1"/>
  <c r="AL476" i="1"/>
  <c r="AL495" i="1"/>
  <c r="AL751" i="1"/>
  <c r="AL826" i="1"/>
  <c r="AL962" i="1"/>
  <c r="AL968" i="1"/>
  <c r="AK647" i="1"/>
  <c r="AL963" i="1"/>
  <c r="AL471" i="1"/>
  <c r="AL651" i="1"/>
  <c r="AL631" i="1"/>
  <c r="AL452" i="1"/>
  <c r="AK226" i="1"/>
  <c r="AL236" i="1"/>
  <c r="AK332" i="1"/>
  <c r="AL443" i="1"/>
  <c r="AL331" i="1"/>
  <c r="AT1826" i="1"/>
  <c r="AV1807" i="1"/>
  <c r="AT2109" i="1"/>
  <c r="AT2029" i="1"/>
  <c r="AV2010" i="1"/>
  <c r="I2200" i="1"/>
  <c r="I2347" i="1"/>
  <c r="I2348" i="1"/>
  <c r="I2349" i="1"/>
  <c r="L2354" i="1"/>
  <c r="AT2354" i="1"/>
  <c r="AL2336" i="1"/>
  <c r="AL2338" i="1"/>
  <c r="AL2340" i="1"/>
  <c r="AL2341" i="1"/>
  <c r="I2344" i="1"/>
  <c r="AT2356" i="1"/>
  <c r="AV2356" i="1"/>
  <c r="W63" i="1"/>
  <c r="J1759" i="1"/>
  <c r="P794" i="1"/>
  <c r="U188" i="1"/>
  <c r="W188" i="1"/>
  <c r="J2311" i="1"/>
  <c r="O243" i="1"/>
  <c r="U243" i="1"/>
  <c r="U49" i="1"/>
  <c r="V49" i="1"/>
  <c r="M49" i="1"/>
  <c r="AT1481" i="1"/>
  <c r="P1127" i="1"/>
  <c r="T228" i="1"/>
  <c r="AT1415" i="1"/>
  <c r="AT1401" i="1"/>
  <c r="AT1408" i="1"/>
  <c r="U1118" i="1"/>
  <c r="M1641" i="1"/>
  <c r="K2284" i="1"/>
  <c r="M2284" i="1" s="1"/>
  <c r="O1542" i="1"/>
  <c r="T1637" i="1"/>
  <c r="K2136" i="1"/>
  <c r="U237" i="1"/>
  <c r="M165" i="1"/>
  <c r="AK431" i="1"/>
  <c r="I2110" i="1"/>
  <c r="AL2329" i="1"/>
  <c r="AL2333" i="1"/>
  <c r="AL2339" i="1"/>
  <c r="I2342" i="1"/>
  <c r="L2355" i="1"/>
  <c r="J2355" i="1" s="1"/>
  <c r="AT2357" i="1"/>
  <c r="AV2357" i="1"/>
  <c r="J1989" i="1"/>
  <c r="U1989" i="1" s="1"/>
  <c r="V1392" i="1"/>
  <c r="V1549" i="1"/>
  <c r="M1513" i="1"/>
  <c r="O1470" i="1"/>
  <c r="U1633" i="1"/>
  <c r="T1633" i="1"/>
  <c r="T682" i="1"/>
  <c r="AT1782" i="1"/>
  <c r="AT2034" i="1"/>
  <c r="AT2105" i="1"/>
  <c r="AT2223" i="1"/>
  <c r="I2355" i="1"/>
  <c r="AT2358" i="1"/>
  <c r="AV2358" i="1"/>
  <c r="O1626" i="1"/>
  <c r="V1625" i="1"/>
  <c r="U1645" i="1"/>
  <c r="AM2295" i="1"/>
  <c r="W937" i="1"/>
  <c r="AT2359" i="1"/>
  <c r="AV2359" i="1"/>
  <c r="M1459" i="1"/>
  <c r="M1221" i="1"/>
  <c r="W1221" i="1"/>
  <c r="W941" i="1"/>
  <c r="U941" i="1"/>
  <c r="U689" i="1"/>
  <c r="W689" i="1"/>
  <c r="O587" i="1"/>
  <c r="V377" i="1"/>
  <c r="T185" i="1"/>
  <c r="V185" i="1"/>
  <c r="W185" i="1"/>
  <c r="U175" i="1"/>
  <c r="M175" i="1"/>
  <c r="W175" i="1"/>
  <c r="AT1457" i="1"/>
  <c r="W1213" i="1"/>
  <c r="U1213" i="1"/>
  <c r="T1213" i="1"/>
  <c r="W1118" i="1"/>
  <c r="P1063" i="1"/>
  <c r="U1017" i="1"/>
  <c r="V1017" i="1"/>
  <c r="T1017" i="1"/>
  <c r="M392" i="1"/>
  <c r="T289" i="1"/>
  <c r="O177" i="1"/>
  <c r="AT1489" i="1"/>
  <c r="U1589" i="1"/>
  <c r="U1650" i="1"/>
  <c r="J2325" i="1"/>
  <c r="K2274" i="1"/>
  <c r="V2274" i="1" s="1"/>
  <c r="U682" i="1"/>
  <c r="U574" i="1"/>
  <c r="AM2267" i="1"/>
  <c r="K2128" i="1"/>
  <c r="J2122" i="1"/>
  <c r="I2353" i="1"/>
  <c r="AL2353" i="1"/>
  <c r="I2354" i="1"/>
  <c r="AL2354" i="1"/>
  <c r="AL2355" i="1"/>
  <c r="AL2349" i="1"/>
  <c r="AT2360" i="1"/>
  <c r="AV2360" i="1"/>
  <c r="M1405" i="1"/>
  <c r="O814" i="1"/>
  <c r="M745" i="1"/>
  <c r="W745" i="1"/>
  <c r="V745" i="1"/>
  <c r="U745" i="1"/>
  <c r="T689" i="1"/>
  <c r="M689" i="1"/>
  <c r="M535" i="1"/>
  <c r="U457" i="1"/>
  <c r="T457" i="1"/>
  <c r="O457" i="1"/>
  <c r="W457" i="1"/>
  <c r="V457" i="1"/>
  <c r="M457" i="1"/>
  <c r="T310" i="1"/>
  <c r="P58" i="1"/>
  <c r="AV1718" i="1"/>
  <c r="AT1431" i="1"/>
  <c r="AT1423" i="1"/>
  <c r="AT1409" i="1"/>
  <c r="AT1383" i="1"/>
  <c r="AT1392" i="1"/>
  <c r="AT1393" i="1"/>
  <c r="V1355" i="1"/>
  <c r="V1063" i="1"/>
  <c r="T961" i="1"/>
  <c r="V961" i="1"/>
  <c r="W545" i="1"/>
  <c r="U534" i="1"/>
  <c r="W534" i="1"/>
  <c r="O458" i="1"/>
  <c r="U458" i="1"/>
  <c r="W458" i="1"/>
  <c r="M438" i="1"/>
  <c r="T379" i="1"/>
  <c r="U373" i="1"/>
  <c r="T317" i="1"/>
  <c r="P310" i="1"/>
  <c r="M243" i="1"/>
  <c r="V141" i="1"/>
  <c r="M141" i="1"/>
  <c r="W69" i="1"/>
  <c r="T65" i="1"/>
  <c r="W57" i="1"/>
  <c r="V57" i="1"/>
  <c r="T57" i="1"/>
  <c r="AT1454" i="1"/>
  <c r="AT1426" i="1"/>
  <c r="AT1424" i="1"/>
  <c r="AT1422" i="1"/>
  <c r="AT1404" i="1"/>
  <c r="AM2294" i="1"/>
  <c r="U593" i="1"/>
  <c r="M284" i="1"/>
  <c r="I2356" i="1"/>
  <c r="AT2361" i="1"/>
  <c r="AV2361" i="1"/>
  <c r="W1597" i="1"/>
  <c r="O1489" i="1"/>
  <c r="U1405" i="1"/>
  <c r="M1561" i="1"/>
  <c r="V1515" i="1"/>
  <c r="M1515" i="1"/>
  <c r="O1514" i="1"/>
  <c r="U1513" i="1"/>
  <c r="W1513" i="1"/>
  <c r="U1488" i="1"/>
  <c r="O1459" i="1"/>
  <c r="W1459" i="1"/>
  <c r="V1302" i="1"/>
  <c r="W1297" i="1"/>
  <c r="V970" i="1"/>
  <c r="P884" i="1"/>
  <c r="M806" i="1"/>
  <c r="U690" i="1"/>
  <c r="T1619" i="1"/>
  <c r="V966" i="1"/>
  <c r="P1638" i="1"/>
  <c r="V1183" i="1"/>
  <c r="U181" i="1"/>
  <c r="M185" i="1"/>
  <c r="W49" i="1"/>
  <c r="M266" i="1"/>
  <c r="N267" i="1" s="1"/>
  <c r="W241" i="1"/>
  <c r="I1973" i="1"/>
  <c r="L2359" i="1"/>
  <c r="K2359" i="1" s="1"/>
  <c r="L2356" i="1"/>
  <c r="AK2348" i="1"/>
  <c r="AL2348" i="1"/>
  <c r="L2248" i="1"/>
  <c r="K2248" i="1" s="1"/>
  <c r="L2348" i="1"/>
  <c r="AT2350" i="1"/>
  <c r="L2351" i="1"/>
  <c r="AK2346" i="1"/>
  <c r="AL2346" i="1"/>
  <c r="L2357" i="1"/>
  <c r="L2358" i="1"/>
  <c r="I2357" i="1"/>
  <c r="AT2362" i="1"/>
  <c r="AV2362" i="1"/>
  <c r="T180" i="1"/>
  <c r="O1420" i="1"/>
  <c r="V1470" i="1"/>
  <c r="AM2297" i="1"/>
  <c r="W1395" i="1"/>
  <c r="P575" i="1"/>
  <c r="P197" i="1"/>
  <c r="M1237" i="1"/>
  <c r="I2005" i="1"/>
  <c r="AT2363" i="1"/>
  <c r="AV2363" i="1"/>
  <c r="T1526" i="1"/>
  <c r="U1526" i="1"/>
  <c r="W1021" i="1"/>
  <c r="M1021" i="1"/>
  <c r="N1021" i="1" s="1"/>
  <c r="M929" i="1"/>
  <c r="P850" i="1"/>
  <c r="T731" i="1"/>
  <c r="U622" i="1"/>
  <c r="T322" i="1"/>
  <c r="U320" i="1"/>
  <c r="W320" i="1"/>
  <c r="M320" i="1"/>
  <c r="U299" i="1"/>
  <c r="M84" i="1"/>
  <c r="AV1747" i="1"/>
  <c r="AV1740" i="1"/>
  <c r="AV1735" i="1"/>
  <c r="AV1725" i="1"/>
  <c r="AV1717" i="1"/>
  <c r="AV1706" i="1"/>
  <c r="AV1704" i="1"/>
  <c r="AV1699" i="1"/>
  <c r="AT1708" i="1"/>
  <c r="AV1675" i="1"/>
  <c r="AV1673" i="1"/>
  <c r="AT1642" i="1"/>
  <c r="AT1584" i="1"/>
  <c r="AT1570" i="1"/>
  <c r="AT1560" i="1"/>
  <c r="AT1548" i="1"/>
  <c r="AT1532" i="1"/>
  <c r="AT1508" i="1"/>
  <c r="AT1498" i="1"/>
  <c r="AT1482" i="1"/>
  <c r="AT1483" i="1"/>
  <c r="V1498" i="1"/>
  <c r="P1499" i="1"/>
  <c r="W1338" i="1"/>
  <c r="U1330" i="1"/>
  <c r="M1330" i="1"/>
  <c r="T1305" i="1"/>
  <c r="W1305" i="1"/>
  <c r="M1305" i="1"/>
  <c r="U1299" i="1"/>
  <c r="M1299" i="1"/>
  <c r="W1299" i="1"/>
  <c r="V1299" i="1"/>
  <c r="T1299" i="1"/>
  <c r="U1295" i="1"/>
  <c r="V1295" i="1"/>
  <c r="M1213" i="1"/>
  <c r="V1213" i="1"/>
  <c r="T1185" i="1"/>
  <c r="V1118" i="1"/>
  <c r="M1006" i="1"/>
  <c r="V953" i="1"/>
  <c r="W953" i="1"/>
  <c r="U953" i="1"/>
  <c r="T788" i="1"/>
  <c r="T694" i="1"/>
  <c r="V694" i="1"/>
  <c r="O695" i="1"/>
  <c r="M694" i="1"/>
  <c r="W690" i="1"/>
  <c r="M690" i="1"/>
  <c r="V690" i="1"/>
  <c r="O690" i="1"/>
  <c r="W688" i="1"/>
  <c r="T534" i="1"/>
  <c r="V534" i="1"/>
  <c r="T399" i="1"/>
  <c r="U268" i="1"/>
  <c r="W268" i="1"/>
  <c r="W197" i="1"/>
  <c r="V197" i="1"/>
  <c r="U171" i="1"/>
  <c r="V171" i="1"/>
  <c r="W171" i="1"/>
  <c r="AT1772" i="1"/>
  <c r="AV1746" i="1"/>
  <c r="AV1732" i="1"/>
  <c r="AV1710" i="1"/>
  <c r="AV1695" i="1"/>
  <c r="AV1688" i="1"/>
  <c r="AT1651" i="1"/>
  <c r="AT1567" i="1"/>
  <c r="AT1545" i="1"/>
  <c r="AT1533" i="1"/>
  <c r="AT1517" i="1"/>
  <c r="AT1507" i="1"/>
  <c r="AT1493" i="1"/>
  <c r="AL2356" i="1"/>
  <c r="AL2357" i="1"/>
  <c r="AL2331" i="1"/>
  <c r="AL2337" i="1"/>
  <c r="AV2364" i="1"/>
  <c r="V1094" i="1"/>
  <c r="U1539" i="1"/>
  <c r="P1269" i="1"/>
  <c r="T1247" i="1"/>
  <c r="W398" i="1"/>
  <c r="M273" i="1"/>
  <c r="AT2365" i="1"/>
  <c r="AV2365" i="1"/>
  <c r="J2343" i="1"/>
  <c r="M478" i="1"/>
  <c r="K2163" i="1"/>
  <c r="U2163" i="1" s="1"/>
  <c r="U1339" i="1"/>
  <c r="M1339" i="1"/>
  <c r="O1322" i="1"/>
  <c r="V807" i="1"/>
  <c r="M807" i="1"/>
  <c r="U807" i="1"/>
  <c r="W787" i="1"/>
  <c r="V387" i="1"/>
  <c r="U387" i="1"/>
  <c r="O365" i="1"/>
  <c r="M343" i="1"/>
  <c r="U343" i="1"/>
  <c r="T343" i="1"/>
  <c r="W343" i="1"/>
  <c r="U325" i="1"/>
  <c r="V325" i="1"/>
  <c r="W325" i="1"/>
  <c r="M325" i="1"/>
  <c r="T325" i="1"/>
  <c r="U309" i="1"/>
  <c r="U1518" i="1"/>
  <c r="T1154" i="1"/>
  <c r="U806" i="1"/>
  <c r="T806" i="1"/>
  <c r="P428" i="1"/>
  <c r="M427" i="1"/>
  <c r="O422" i="1"/>
  <c r="T365" i="1"/>
  <c r="M365" i="1"/>
  <c r="W365" i="1"/>
  <c r="U213" i="1"/>
  <c r="U27" i="1"/>
  <c r="AT2364" i="1"/>
  <c r="I2360" i="1"/>
  <c r="I2363" i="1"/>
  <c r="AT2366" i="1"/>
  <c r="AV2366" i="1"/>
  <c r="W1318" i="1"/>
  <c r="T1189" i="1"/>
  <c r="W1059" i="1"/>
  <c r="M999" i="1"/>
  <c r="O999" i="1"/>
  <c r="P998" i="1"/>
  <c r="W902" i="1"/>
  <c r="T854" i="1"/>
  <c r="M854" i="1"/>
  <c r="U854" i="1"/>
  <c r="U581" i="1"/>
  <c r="M581" i="1"/>
  <c r="W194" i="1"/>
  <c r="T194" i="1"/>
  <c r="U1304" i="1"/>
  <c r="V1067" i="1"/>
  <c r="V646" i="1"/>
  <c r="T646" i="1"/>
  <c r="T202" i="1"/>
  <c r="I2057" i="1"/>
  <c r="AT2367" i="1"/>
  <c r="AV2367" i="1"/>
  <c r="O1257" i="1"/>
  <c r="U287" i="1"/>
  <c r="O317" i="1"/>
  <c r="V1641" i="1"/>
  <c r="I1975" i="1"/>
  <c r="I1849" i="1"/>
  <c r="AL2350" i="1"/>
  <c r="AL2352" i="1"/>
  <c r="AT2368" i="1"/>
  <c r="AV2368" i="1"/>
  <c r="V1330" i="1"/>
  <c r="P142" i="1"/>
  <c r="P643" i="1"/>
  <c r="AK729" i="1"/>
  <c r="AK613" i="1"/>
  <c r="AL739" i="1"/>
  <c r="I2047" i="1"/>
  <c r="I2362" i="1"/>
  <c r="I2361" i="1"/>
  <c r="L2352" i="1"/>
  <c r="J2352" i="1" s="1"/>
  <c r="L2360" i="1"/>
  <c r="L2363" i="1"/>
  <c r="K2363" i="1" s="1"/>
  <c r="L2364" i="1"/>
  <c r="AT2369" i="1"/>
  <c r="AV2369" i="1"/>
  <c r="T1202" i="1"/>
  <c r="W304" i="1"/>
  <c r="V1626" i="1"/>
  <c r="U1641" i="1"/>
  <c r="AT1353" i="1"/>
  <c r="AT1333" i="1"/>
  <c r="AT1320" i="1"/>
  <c r="U791" i="1"/>
  <c r="O689" i="1"/>
  <c r="AT1374" i="1"/>
  <c r="AT1366" i="1"/>
  <c r="AT1346" i="1"/>
  <c r="K2123" i="1"/>
  <c r="J2129" i="1"/>
  <c r="O2129" i="1" s="1"/>
  <c r="J2142" i="1"/>
  <c r="K2148" i="1"/>
  <c r="AK910" i="1"/>
  <c r="AK105" i="1"/>
  <c r="AL245" i="1"/>
  <c r="AQ274" i="1"/>
  <c r="AK906" i="1"/>
  <c r="AL970" i="1"/>
  <c r="AK732" i="1"/>
  <c r="AK735" i="1"/>
  <c r="AK831" i="1"/>
  <c r="AK194" i="1"/>
  <c r="AK830" i="1"/>
  <c r="AL971" i="1"/>
  <c r="AK131" i="1"/>
  <c r="K1441" i="1"/>
  <c r="T1441" i="1" s="1"/>
  <c r="K1415" i="1"/>
  <c r="J1357" i="1"/>
  <c r="J1507" i="1"/>
  <c r="O1508" i="1" s="1"/>
  <c r="K1673" i="1"/>
  <c r="V1673" i="1" s="1"/>
  <c r="J1640" i="1"/>
  <c r="V1640" i="1" s="1"/>
  <c r="J1314" i="1"/>
  <c r="V1314" i="1" s="1"/>
  <c r="K1430" i="1"/>
  <c r="M1430" i="1" s="1"/>
  <c r="J825" i="1"/>
  <c r="M825" i="1" s="1"/>
  <c r="J853" i="1"/>
  <c r="T853" i="1" s="1"/>
  <c r="J877" i="1"/>
  <c r="M877" i="1" s="1"/>
  <c r="J923" i="1"/>
  <c r="J977" i="1"/>
  <c r="O978" i="1" s="1"/>
  <c r="J1104" i="1"/>
  <c r="J1600" i="1"/>
  <c r="K1204" i="1"/>
  <c r="J1234" i="1"/>
  <c r="V1234" i="1" s="1"/>
  <c r="J651" i="1"/>
  <c r="U651" i="1" s="1"/>
  <c r="I2352" i="1"/>
  <c r="I2365" i="1"/>
  <c r="I2366" i="1"/>
  <c r="I2368" i="1"/>
  <c r="I2367" i="1"/>
  <c r="L2368" i="1"/>
  <c r="K2368" i="1" s="1"/>
  <c r="AL2330" i="1"/>
  <c r="L2361" i="1"/>
  <c r="J2361" i="1" s="1"/>
  <c r="L2365" i="1"/>
  <c r="J2365" i="1" s="1"/>
  <c r="L2366" i="1"/>
  <c r="K2366" i="1" s="1"/>
  <c r="AL2347" i="1"/>
  <c r="I2358" i="1"/>
  <c r="AL2358" i="1"/>
  <c r="I2359" i="1"/>
  <c r="AL2359" i="1"/>
  <c r="AL2361" i="1"/>
  <c r="AT2370" i="1"/>
  <c r="AV2370" i="1"/>
  <c r="M1340" i="1"/>
  <c r="P1340" i="1"/>
  <c r="J1710" i="1"/>
  <c r="AT2371" i="1"/>
  <c r="AV2371" i="1"/>
  <c r="K2040" i="1"/>
  <c r="M899" i="1"/>
  <c r="P558" i="1"/>
  <c r="W1619" i="1"/>
  <c r="T1041" i="1"/>
  <c r="K2258" i="1"/>
  <c r="J2082" i="1"/>
  <c r="J2080" i="1"/>
  <c r="V2080" i="1" s="1"/>
  <c r="M1458" i="1"/>
  <c r="AL944" i="1"/>
  <c r="AK455" i="1"/>
  <c r="AL785" i="1"/>
  <c r="AL752" i="1"/>
  <c r="AL434" i="1"/>
  <c r="AT2372" i="1"/>
  <c r="AV2372" i="1"/>
  <c r="M105" i="1"/>
  <c r="V803" i="1"/>
  <c r="AK2363" i="1"/>
  <c r="AL2363" i="1"/>
  <c r="AK2367" i="1"/>
  <c r="AL2367" i="1"/>
  <c r="L2370" i="1"/>
  <c r="AK2362" i="1"/>
  <c r="AL2362" i="1"/>
  <c r="AK2365" i="1"/>
  <c r="AL2365" i="1"/>
  <c r="L2371" i="1"/>
  <c r="K2371" i="1" s="1"/>
  <c r="AT2373" i="1"/>
  <c r="AV2373" i="1"/>
  <c r="O108" i="1"/>
  <c r="T105" i="1"/>
  <c r="U99" i="1"/>
  <c r="AT1444" i="1"/>
  <c r="AT1430" i="1"/>
  <c r="AT1413" i="1"/>
  <c r="AT1410" i="1"/>
  <c r="AT1406" i="1"/>
  <c r="AT1402" i="1"/>
  <c r="AT1397" i="1"/>
  <c r="M945" i="1"/>
  <c r="O497" i="1"/>
  <c r="P105" i="1"/>
  <c r="AT1459" i="1"/>
  <c r="AT1421" i="1"/>
  <c r="AT1417" i="1"/>
  <c r="AQ276" i="1"/>
  <c r="AT2374" i="1"/>
  <c r="AV2374" i="1"/>
  <c r="L2372" i="1"/>
  <c r="J2372" i="1" s="1"/>
  <c r="AK2335" i="1"/>
  <c r="AL2335" i="1"/>
  <c r="AK2351" i="1"/>
  <c r="AL2351" i="1"/>
  <c r="L2362" i="1"/>
  <c r="J2362" i="1" s="1"/>
  <c r="L2369" i="1"/>
  <c r="AT2375" i="1"/>
  <c r="AV2375" i="1"/>
  <c r="U1138" i="1"/>
  <c r="J2301" i="1"/>
  <c r="K2301" i="1"/>
  <c r="AT1376" i="1"/>
  <c r="AT1360" i="1"/>
  <c r="AT1367" i="1"/>
  <c r="O732" i="1"/>
  <c r="W715" i="1"/>
  <c r="V644" i="1"/>
  <c r="V557" i="1"/>
  <c r="O401" i="1"/>
  <c r="T2230" i="1"/>
  <c r="W1343" i="1"/>
  <c r="U193" i="1"/>
  <c r="V526" i="1"/>
  <c r="V1064" i="1"/>
  <c r="M885" i="1"/>
  <c r="W1134" i="1"/>
  <c r="U1130" i="1"/>
  <c r="T1130" i="1"/>
  <c r="P607" i="1"/>
  <c r="M585" i="1"/>
  <c r="T531" i="1"/>
  <c r="P529" i="1"/>
  <c r="V1362" i="1"/>
  <c r="J1857" i="1"/>
  <c r="J1780" i="1"/>
  <c r="O1780" i="1" s="1"/>
  <c r="J2016" i="1"/>
  <c r="V612" i="1"/>
  <c r="V599" i="1"/>
  <c r="P493" i="1"/>
  <c r="O477" i="1"/>
  <c r="W446" i="1"/>
  <c r="M412" i="1"/>
  <c r="T333" i="1"/>
  <c r="W318" i="1"/>
  <c r="M314" i="1"/>
  <c r="O289" i="1"/>
  <c r="U276" i="1"/>
  <c r="O252" i="1"/>
  <c r="K1956" i="1"/>
  <c r="U793" i="1"/>
  <c r="M1666" i="1"/>
  <c r="M1136" i="1"/>
  <c r="W1374" i="1"/>
  <c r="P323" i="1"/>
  <c r="T538" i="1"/>
  <c r="W361" i="1"/>
  <c r="W322" i="1"/>
  <c r="U263" i="1"/>
  <c r="K2056" i="1"/>
  <c r="W1627" i="1"/>
  <c r="U1612" i="1"/>
  <c r="O1395" i="1"/>
  <c r="O1396" i="1"/>
  <c r="M524" i="1"/>
  <c r="P1022" i="1"/>
  <c r="V700" i="1"/>
  <c r="M1433" i="1"/>
  <c r="M153" i="1"/>
  <c r="K2305" i="1"/>
  <c r="O1635" i="1"/>
  <c r="V1433" i="1"/>
  <c r="V160" i="1"/>
  <c r="U153" i="1"/>
  <c r="O822" i="1"/>
  <c r="O1424" i="1"/>
  <c r="L2055" i="1"/>
  <c r="AT2376" i="1"/>
  <c r="AV2376" i="1"/>
  <c r="U1670" i="1"/>
  <c r="W1591" i="1"/>
  <c r="T1591" i="1"/>
  <c r="U1581" i="1"/>
  <c r="O1582" i="1"/>
  <c r="T1581" i="1"/>
  <c r="O1563" i="1"/>
  <c r="T1535" i="1"/>
  <c r="U1531" i="1"/>
  <c r="W1489" i="1"/>
  <c r="U1489" i="1"/>
  <c r="V1447" i="1"/>
  <c r="U1421" i="1"/>
  <c r="V1378" i="1"/>
  <c r="V1342" i="1"/>
  <c r="U1321" i="1"/>
  <c r="T1275" i="1"/>
  <c r="V1275" i="1"/>
  <c r="M1275" i="1"/>
  <c r="U1275" i="1"/>
  <c r="W1275" i="1"/>
  <c r="T1239" i="1"/>
  <c r="V1239" i="1"/>
  <c r="U1239" i="1"/>
  <c r="W1239" i="1"/>
  <c r="T1231" i="1"/>
  <c r="U1231" i="1"/>
  <c r="W1231" i="1"/>
  <c r="V1231" i="1"/>
  <c r="M1231" i="1"/>
  <c r="V1221" i="1"/>
  <c r="T1221" i="1"/>
  <c r="U1185" i="1"/>
  <c r="W1185" i="1"/>
  <c r="W1166" i="1"/>
  <c r="T1653" i="1"/>
  <c r="T1474" i="1"/>
  <c r="U1474" i="1"/>
  <c r="W1474" i="1"/>
  <c r="P1451" i="1"/>
  <c r="V1409" i="1"/>
  <c r="T1403" i="1"/>
  <c r="O1403" i="1"/>
  <c r="V1351" i="1"/>
  <c r="T1351" i="1"/>
  <c r="T1339" i="1"/>
  <c r="U1322" i="1"/>
  <c r="T1295" i="1"/>
  <c r="W1295" i="1"/>
  <c r="U1143" i="1"/>
  <c r="T1089" i="1"/>
  <c r="W1077" i="1"/>
  <c r="U1077" i="1"/>
  <c r="P734" i="1"/>
  <c r="T361" i="1"/>
  <c r="V1539" i="1"/>
  <c r="M1373" i="1"/>
  <c r="L2374" i="1"/>
  <c r="K2374" i="1" s="1"/>
  <c r="AT2377" i="1"/>
  <c r="AV2377" i="1"/>
  <c r="V733" i="1"/>
  <c r="L2375" i="1"/>
  <c r="J2375" i="1" s="1"/>
  <c r="AK2375" i="1"/>
  <c r="AM2388" i="1" s="1"/>
  <c r="AL2375" i="1"/>
  <c r="L2367" i="1"/>
  <c r="L2373" i="1"/>
  <c r="K2373" i="1" s="1"/>
  <c r="AK2374" i="1"/>
  <c r="AL2374" i="1"/>
  <c r="I2375" i="1"/>
  <c r="AT2378" i="1"/>
  <c r="AV2378" i="1"/>
  <c r="M442" i="1"/>
  <c r="P1515" i="1"/>
  <c r="AT1358" i="1"/>
  <c r="L2376" i="1"/>
  <c r="K2376" i="1" s="1"/>
  <c r="L2377" i="1"/>
  <c r="J2377" i="1" s="1"/>
  <c r="L2249" i="1"/>
  <c r="K2249" i="1" s="1"/>
  <c r="AT2379" i="1"/>
  <c r="AV2379" i="1"/>
  <c r="AN2209" i="1"/>
  <c r="T1358" i="1"/>
  <c r="AM2285" i="1"/>
  <c r="U566" i="1"/>
  <c r="K2125" i="1"/>
  <c r="V219" i="1"/>
  <c r="AK966" i="1"/>
  <c r="AQ976" i="1"/>
  <c r="AQ971" i="1"/>
  <c r="AQ970" i="1"/>
  <c r="AK938" i="1"/>
  <c r="AL938" i="1"/>
  <c r="AK915" i="1"/>
  <c r="AL915" i="1"/>
  <c r="AL893" i="1"/>
  <c r="AQ906" i="1"/>
  <c r="AQ871" i="1"/>
  <c r="AQ837" i="1"/>
  <c r="AQ836" i="1"/>
  <c r="AL809" i="1"/>
  <c r="AK809" i="1"/>
  <c r="AK806" i="1"/>
  <c r="AL806" i="1"/>
  <c r="AL770" i="1"/>
  <c r="AK770" i="1"/>
  <c r="AK738" i="1"/>
  <c r="AQ751" i="1"/>
  <c r="AL732" i="1"/>
  <c r="AQ744" i="1"/>
  <c r="AL706" i="1"/>
  <c r="AK706" i="1"/>
  <c r="AK701" i="1"/>
  <c r="AL701" i="1"/>
  <c r="AQ713" i="1"/>
  <c r="AQ711" i="1"/>
  <c r="AK678" i="1"/>
  <c r="AL678" i="1"/>
  <c r="AQ681" i="1"/>
  <c r="AK668" i="1"/>
  <c r="AK664" i="1"/>
  <c r="AL664" i="1"/>
  <c r="AQ674" i="1"/>
  <c r="AQ654" i="1"/>
  <c r="AQ651" i="1"/>
  <c r="AK625" i="1"/>
  <c r="AL625" i="1"/>
  <c r="AK620" i="1"/>
  <c r="AL620" i="1"/>
  <c r="AL597" i="1"/>
  <c r="AK597" i="1"/>
  <c r="AQ609" i="1"/>
  <c r="AL570" i="1"/>
  <c r="AK570" i="1"/>
  <c r="AQ582" i="1"/>
  <c r="AQ580" i="1"/>
  <c r="AQ577" i="1"/>
  <c r="AL547" i="1"/>
  <c r="AK547" i="1"/>
  <c r="AQ560" i="1"/>
  <c r="AL509" i="1"/>
  <c r="AK509" i="1"/>
  <c r="AK486" i="1"/>
  <c r="AQ498" i="1"/>
  <c r="AQ495" i="1"/>
  <c r="AK475" i="1"/>
  <c r="AL475" i="1"/>
  <c r="AL469" i="1"/>
  <c r="AK469" i="1"/>
  <c r="AQ482" i="1"/>
  <c r="AL457" i="1"/>
  <c r="AK457" i="1"/>
  <c r="AL425" i="1"/>
  <c r="AQ438" i="1"/>
  <c r="AL417" i="1"/>
  <c r="AK417" i="1"/>
  <c r="AQ430" i="1"/>
  <c r="AL388" i="1"/>
  <c r="AK388" i="1"/>
  <c r="AL378" i="1"/>
  <c r="AK378" i="1"/>
  <c r="AL366" i="1"/>
  <c r="AK366" i="1"/>
  <c r="AK347" i="1"/>
  <c r="AL347" i="1"/>
  <c r="AL335" i="1"/>
  <c r="AK335" i="1"/>
  <c r="AL325" i="1"/>
  <c r="AK325" i="1"/>
  <c r="V1247" i="1"/>
  <c r="O80" i="1"/>
  <c r="O719" i="1"/>
  <c r="M1768" i="1"/>
  <c r="W1858" i="1"/>
  <c r="O405" i="1"/>
  <c r="T630" i="1"/>
  <c r="V131" i="1"/>
  <c r="T754" i="1"/>
  <c r="T478" i="1"/>
  <c r="K1828" i="1"/>
  <c r="P1828" i="1" s="1"/>
  <c r="K1805" i="1"/>
  <c r="K1753" i="1"/>
  <c r="P1137" i="1"/>
  <c r="V753" i="1"/>
  <c r="K2231" i="1"/>
  <c r="J2118" i="1"/>
  <c r="O2118" i="1" s="1"/>
  <c r="K2118" i="1"/>
  <c r="K1984" i="1"/>
  <c r="M1984" i="1" s="1"/>
  <c r="J2130" i="1"/>
  <c r="M1079" i="1"/>
  <c r="AL976" i="1"/>
  <c r="AK976" i="1"/>
  <c r="AQ989" i="1"/>
  <c r="AK949" i="1"/>
  <c r="AL949" i="1"/>
  <c r="AQ958" i="1"/>
  <c r="AK922" i="1"/>
  <c r="AL922" i="1"/>
  <c r="AL887" i="1"/>
  <c r="AK887" i="1"/>
  <c r="AK876" i="1"/>
  <c r="AL876" i="1"/>
  <c r="AK834" i="1"/>
  <c r="AL834" i="1"/>
  <c r="AQ790" i="1"/>
  <c r="AQ787" i="1"/>
  <c r="AK733" i="1"/>
  <c r="AL733" i="1"/>
  <c r="AL707" i="1"/>
  <c r="AK707" i="1"/>
  <c r="AL650" i="1"/>
  <c r="AK650" i="1"/>
  <c r="AL648" i="1"/>
  <c r="AK648" i="1"/>
  <c r="AL606" i="1"/>
  <c r="AQ618" i="1"/>
  <c r="AL591" i="1"/>
  <c r="AK591" i="1"/>
  <c r="AK525" i="1"/>
  <c r="AL525" i="1"/>
  <c r="AK497" i="1"/>
  <c r="AQ510" i="1"/>
  <c r="AK474" i="1"/>
  <c r="AL474" i="1"/>
  <c r="AK470" i="1"/>
  <c r="AL470" i="1"/>
  <c r="AL466" i="1"/>
  <c r="AK466" i="1"/>
  <c r="AQ479" i="1"/>
  <c r="AL458" i="1"/>
  <c r="AQ471" i="1"/>
  <c r="AL448" i="1"/>
  <c r="AK448" i="1"/>
  <c r="AL446" i="1"/>
  <c r="AQ456" i="1"/>
  <c r="AQ451" i="1"/>
  <c r="AK439" i="1"/>
  <c r="AL437" i="1"/>
  <c r="AK437" i="1"/>
  <c r="AK416" i="1"/>
  <c r="AL416" i="1"/>
  <c r="AK414" i="1"/>
  <c r="AL414" i="1"/>
  <c r="AK412" i="1"/>
  <c r="AQ423" i="1"/>
  <c r="AK400" i="1"/>
  <c r="AL400" i="1"/>
  <c r="AK391" i="1"/>
  <c r="AQ403" i="1"/>
  <c r="AQ384" i="1"/>
  <c r="AK330" i="1"/>
  <c r="AL330" i="1"/>
  <c r="AQ294" i="1"/>
  <c r="AL296" i="1"/>
  <c r="AQ319" i="1"/>
  <c r="AL285" i="1"/>
  <c r="AK320" i="1"/>
  <c r="AL261" i="1"/>
  <c r="L2135" i="1"/>
  <c r="J2135" i="1" s="1"/>
  <c r="I2373" i="1"/>
  <c r="AT2380" i="1"/>
  <c r="AV2380" i="1"/>
  <c r="M355" i="1"/>
  <c r="T638" i="1"/>
  <c r="AQ323" i="1"/>
  <c r="AV2381" i="1"/>
  <c r="T1271" i="1"/>
  <c r="J2350" i="1"/>
  <c r="J1909" i="1"/>
  <c r="W1909" i="1" s="1"/>
  <c r="W686" i="1"/>
  <c r="O1099" i="1"/>
  <c r="T1566" i="1"/>
  <c r="V1577" i="1"/>
  <c r="O481" i="1"/>
  <c r="T481" i="1"/>
  <c r="V542" i="1"/>
  <c r="V1510" i="1"/>
  <c r="M1510" i="1"/>
  <c r="U1549" i="1"/>
  <c r="V212" i="1"/>
  <c r="AN2020" i="1"/>
  <c r="J1977" i="1"/>
  <c r="O691" i="1"/>
  <c r="O750" i="1"/>
  <c r="M1076" i="1"/>
  <c r="T1158" i="1"/>
  <c r="O1214" i="1"/>
  <c r="M1264" i="1"/>
  <c r="V1501" i="1"/>
  <c r="P1586" i="1"/>
  <c r="W858" i="1"/>
  <c r="V858" i="1"/>
  <c r="U858" i="1"/>
  <c r="M477" i="1"/>
  <c r="U477" i="1"/>
  <c r="T500" i="1"/>
  <c r="V500" i="1"/>
  <c r="V527" i="1"/>
  <c r="V548" i="1"/>
  <c r="W548" i="1"/>
  <c r="U1466" i="1"/>
  <c r="W1466" i="1"/>
  <c r="U1519" i="1"/>
  <c r="M1519" i="1"/>
  <c r="V1662" i="1"/>
  <c r="U1662" i="1"/>
  <c r="O42" i="1"/>
  <c r="T42" i="1"/>
  <c r="U221" i="1"/>
  <c r="O222" i="1"/>
  <c r="W221" i="1"/>
  <c r="O879" i="1"/>
  <c r="M879" i="1"/>
  <c r="U886" i="1"/>
  <c r="T886" i="1"/>
  <c r="O887" i="1"/>
  <c r="M925" i="1"/>
  <c r="W1024" i="1"/>
  <c r="P1024" i="1"/>
  <c r="V1024" i="1"/>
  <c r="W1041" i="1"/>
  <c r="U1041" i="1"/>
  <c r="V1043" i="1"/>
  <c r="T1043" i="1"/>
  <c r="M1117" i="1"/>
  <c r="V1117" i="1"/>
  <c r="W1222" i="1"/>
  <c r="V1256" i="1"/>
  <c r="O1290" i="1"/>
  <c r="W1290" i="1"/>
  <c r="U1380" i="1"/>
  <c r="P1396" i="1"/>
  <c r="M1396" i="1"/>
  <c r="W1445" i="1"/>
  <c r="V1483" i="1"/>
  <c r="T1486" i="1"/>
  <c r="M1486" i="1"/>
  <c r="V229" i="1"/>
  <c r="T229" i="1"/>
  <c r="U229" i="1"/>
  <c r="P229" i="1"/>
  <c r="W229" i="1"/>
  <c r="M229" i="1"/>
  <c r="V285" i="1"/>
  <c r="P316" i="1"/>
  <c r="M316" i="1"/>
  <c r="V316" i="1"/>
  <c r="T316" i="1"/>
  <c r="T339" i="1"/>
  <c r="M339" i="1"/>
  <c r="M428" i="1"/>
  <c r="W428" i="1"/>
  <c r="V460" i="1"/>
  <c r="M460" i="1"/>
  <c r="P497" i="1"/>
  <c r="U496" i="1"/>
  <c r="W513" i="1"/>
  <c r="M513" i="1"/>
  <c r="U513" i="1"/>
  <c r="O742" i="1"/>
  <c r="W742" i="1"/>
  <c r="M742" i="1"/>
  <c r="T1451" i="1"/>
  <c r="M1451" i="1"/>
  <c r="T1470" i="1"/>
  <c r="U1470" i="1"/>
  <c r="M1470" i="1"/>
  <c r="U1487" i="1"/>
  <c r="O1488" i="1"/>
  <c r="U1517" i="1"/>
  <c r="M1678" i="1"/>
  <c r="T1678" i="1"/>
  <c r="U1678" i="1"/>
  <c r="W1678" i="1"/>
  <c r="T1298" i="1"/>
  <c r="P1298" i="1"/>
  <c r="K2278" i="1"/>
  <c r="V2278" i="1" s="1"/>
  <c r="W110" i="1"/>
  <c r="T110" i="1"/>
  <c r="T143" i="1"/>
  <c r="V166" i="1"/>
  <c r="U166" i="1"/>
  <c r="W566" i="1"/>
  <c r="V566" i="1"/>
  <c r="M566" i="1"/>
  <c r="V729" i="1"/>
  <c r="U729" i="1"/>
  <c r="P730" i="1"/>
  <c r="W729" i="1"/>
  <c r="W780" i="1"/>
  <c r="U1085" i="1"/>
  <c r="M1085" i="1"/>
  <c r="T1085" i="1"/>
  <c r="W1085" i="1"/>
  <c r="M1193" i="1"/>
  <c r="M1246" i="1"/>
  <c r="P1247" i="1"/>
  <c r="V1246" i="1"/>
  <c r="M1266" i="1"/>
  <c r="T1266" i="1"/>
  <c r="U1266" i="1"/>
  <c r="U1596" i="1"/>
  <c r="W129" i="1"/>
  <c r="M129" i="1"/>
  <c r="T129" i="1"/>
  <c r="P186" i="1"/>
  <c r="O200" i="1"/>
  <c r="T199" i="1"/>
  <c r="V271" i="1"/>
  <c r="O684" i="1"/>
  <c r="O685" i="1"/>
  <c r="T299" i="1"/>
  <c r="V299" i="1"/>
  <c r="O310" i="1"/>
  <c r="T309" i="1"/>
  <c r="W309" i="1"/>
  <c r="M309" i="1"/>
  <c r="O361" i="1"/>
  <c r="O498" i="1"/>
  <c r="M497" i="1"/>
  <c r="T761" i="1"/>
  <c r="V761" i="1"/>
  <c r="W761" i="1"/>
  <c r="M761" i="1"/>
  <c r="V1099" i="1"/>
  <c r="T1099" i="1"/>
  <c r="W1099" i="1"/>
  <c r="U1126" i="1"/>
  <c r="W1126" i="1"/>
  <c r="V1126" i="1"/>
  <c r="U1174" i="1"/>
  <c r="T1174" i="1"/>
  <c r="V1174" i="1"/>
  <c r="M1187" i="1"/>
  <c r="W1187" i="1"/>
  <c r="J1940" i="1"/>
  <c r="K1940" i="1"/>
  <c r="J1942" i="1"/>
  <c r="T1942" i="1" s="1"/>
  <c r="J1951" i="1"/>
  <c r="K1951" i="1"/>
  <c r="K1946" i="1"/>
  <c r="AN1898" i="1"/>
  <c r="AM1870" i="1"/>
  <c r="W741" i="1"/>
  <c r="T741" i="1"/>
  <c r="U741" i="1"/>
  <c r="V955" i="1"/>
  <c r="U955" i="1"/>
  <c r="W955" i="1"/>
  <c r="M955" i="1"/>
  <c r="V1093" i="1"/>
  <c r="W1093" i="1"/>
  <c r="M1167" i="1"/>
  <c r="T1303" i="1"/>
  <c r="M1303" i="1"/>
  <c r="P1410" i="1"/>
  <c r="W1409" i="1"/>
  <c r="U1409" i="1"/>
  <c r="V1465" i="1"/>
  <c r="M1465" i="1"/>
  <c r="T27" i="1"/>
  <c r="M27" i="1"/>
  <c r="M73" i="1"/>
  <c r="N73" i="1" s="1"/>
  <c r="P74" i="1"/>
  <c r="V1079" i="1"/>
  <c r="W1079" i="1"/>
  <c r="T913" i="1"/>
  <c r="V913" i="1"/>
  <c r="AK257" i="1"/>
  <c r="AL257" i="1"/>
  <c r="AQ270" i="1"/>
  <c r="AL255" i="1"/>
  <c r="AQ267" i="1"/>
  <c r="AK255" i="1"/>
  <c r="AQ268" i="1"/>
  <c r="AK253" i="1"/>
  <c r="AQ265" i="1"/>
  <c r="AQ266" i="1"/>
  <c r="AK251" i="1"/>
  <c r="AQ263" i="1"/>
  <c r="AQ264" i="1"/>
  <c r="AL249" i="1"/>
  <c r="AQ262" i="1"/>
  <c r="AQ261" i="1"/>
  <c r="AQ260" i="1"/>
  <c r="AK249" i="1"/>
  <c r="AQ259" i="1"/>
  <c r="AK245" i="1"/>
  <c r="AQ257" i="1"/>
  <c r="AQ256" i="1"/>
  <c r="AQ258" i="1"/>
  <c r="AK242" i="1"/>
  <c r="AQ253" i="1"/>
  <c r="AQ254" i="1"/>
  <c r="AQ252" i="1"/>
  <c r="AK238" i="1"/>
  <c r="AQ251" i="1"/>
  <c r="AQ249" i="1"/>
  <c r="AL238" i="1"/>
  <c r="AL235" i="1"/>
  <c r="AK235" i="1"/>
  <c r="AQ248" i="1"/>
  <c r="AQ239" i="1"/>
  <c r="AL233" i="1"/>
  <c r="AQ238" i="1"/>
  <c r="AQ236" i="1"/>
  <c r="AQ242" i="1"/>
  <c r="AQ245" i="1"/>
  <c r="AQ243" i="1"/>
  <c r="AQ240" i="1"/>
  <c r="AK233" i="1"/>
  <c r="AQ246" i="1"/>
  <c r="AK222" i="1"/>
  <c r="AQ234" i="1"/>
  <c r="AL222" i="1"/>
  <c r="AL220" i="1"/>
  <c r="AQ233" i="1"/>
  <c r="AK220" i="1"/>
  <c r="AQ232" i="1"/>
  <c r="AL218" i="1"/>
  <c r="AQ224" i="1"/>
  <c r="AK218" i="1"/>
  <c r="AQ230" i="1"/>
  <c r="AQ228" i="1"/>
  <c r="AQ229" i="1"/>
  <c r="AQ226" i="1"/>
  <c r="AQ231" i="1"/>
  <c r="AQ225" i="1"/>
  <c r="AK210" i="1"/>
  <c r="AL210" i="1"/>
  <c r="AL207" i="1"/>
  <c r="AK207" i="1"/>
  <c r="AQ219" i="1"/>
  <c r="AK205" i="1"/>
  <c r="AL205" i="1"/>
  <c r="AQ218" i="1"/>
  <c r="AQ217" i="1"/>
  <c r="AK203" i="1"/>
  <c r="AL203" i="1"/>
  <c r="AK201" i="1"/>
  <c r="AQ214" i="1"/>
  <c r="AL201" i="1"/>
  <c r="AQ212" i="1"/>
  <c r="AQ213" i="1"/>
  <c r="AK198" i="1"/>
  <c r="AQ211" i="1"/>
  <c r="AL198" i="1"/>
  <c r="AL196" i="1"/>
  <c r="AQ207" i="1"/>
  <c r="AQ209" i="1"/>
  <c r="AK196" i="1"/>
  <c r="AQ208" i="1"/>
  <c r="AL193" i="1"/>
  <c r="AQ205" i="1"/>
  <c r="AQ202" i="1"/>
  <c r="AQ204" i="1"/>
  <c r="AQ200" i="1"/>
  <c r="AK193" i="1"/>
  <c r="AQ199" i="1"/>
  <c r="AQ198" i="1"/>
  <c r="AQ201" i="1"/>
  <c r="AK184" i="1"/>
  <c r="AQ196" i="1"/>
  <c r="AL184" i="1"/>
  <c r="AQ194" i="1"/>
  <c r="AL182" i="1"/>
  <c r="AK182" i="1"/>
  <c r="AL180" i="1"/>
  <c r="AQ192" i="1"/>
  <c r="AK180" i="1"/>
  <c r="AQ186" i="1"/>
  <c r="AQ183" i="1"/>
  <c r="AL178" i="1"/>
  <c r="AQ189" i="1"/>
  <c r="AQ180" i="1"/>
  <c r="AQ190" i="1"/>
  <c r="AQ178" i="1"/>
  <c r="AQ182" i="1"/>
  <c r="AQ188" i="1"/>
  <c r="AQ179" i="1"/>
  <c r="AQ181" i="1"/>
  <c r="AQ185" i="1"/>
  <c r="AK178" i="1"/>
  <c r="AK155" i="1"/>
  <c r="AL155" i="1"/>
  <c r="AQ167" i="1"/>
  <c r="AQ168" i="1"/>
  <c r="AQ166" i="1"/>
  <c r="AL153" i="1"/>
  <c r="AK153" i="1"/>
  <c r="AQ165" i="1"/>
  <c r="AQ159" i="1"/>
  <c r="AQ161" i="1"/>
  <c r="AQ163" i="1"/>
  <c r="AQ162" i="1"/>
  <c r="AK151" i="1"/>
  <c r="AQ160" i="1"/>
  <c r="AL151" i="1"/>
  <c r="AL144" i="1"/>
  <c r="AQ156" i="1"/>
  <c r="AK144" i="1"/>
  <c r="AQ157" i="1"/>
  <c r="AK142" i="1"/>
  <c r="AQ154" i="1"/>
  <c r="AQ155" i="1"/>
  <c r="AL142" i="1"/>
  <c r="AQ153" i="1"/>
  <c r="AK140" i="1"/>
  <c r="AL140" i="1"/>
  <c r="AQ151" i="1"/>
  <c r="AQ148" i="1"/>
  <c r="AL137" i="1"/>
  <c r="AK137" i="1"/>
  <c r="AQ149" i="1"/>
  <c r="AQ150" i="1"/>
  <c r="AQ147" i="1"/>
  <c r="AK134" i="1"/>
  <c r="AL134" i="1"/>
  <c r="AQ146" i="1"/>
  <c r="AK132" i="1"/>
  <c r="AQ145" i="1"/>
  <c r="AL132" i="1"/>
  <c r="AL130" i="1"/>
  <c r="AQ142" i="1"/>
  <c r="AK130" i="1"/>
  <c r="AQ143" i="1"/>
  <c r="AQ133" i="1"/>
  <c r="AQ141" i="1"/>
  <c r="AQ131" i="1"/>
  <c r="AQ140" i="1"/>
  <c r="AQ136" i="1"/>
  <c r="AQ135" i="1"/>
  <c r="AQ137" i="1"/>
  <c r="AQ129" i="1"/>
  <c r="AL128" i="1"/>
  <c r="AQ139" i="1"/>
  <c r="AQ134" i="1"/>
  <c r="AQ130" i="1"/>
  <c r="AQ132" i="1"/>
  <c r="AQ128" i="1"/>
  <c r="AQ138" i="1"/>
  <c r="AK107" i="1"/>
  <c r="AL107" i="1"/>
  <c r="AQ118" i="1"/>
  <c r="AQ120" i="1"/>
  <c r="AQ119" i="1"/>
  <c r="AL104" i="1"/>
  <c r="AK104" i="1"/>
  <c r="AQ116" i="1"/>
  <c r="AQ117" i="1"/>
  <c r="AQ115" i="1"/>
  <c r="AQ114" i="1"/>
  <c r="AL102" i="1"/>
  <c r="AK102" i="1"/>
  <c r="AK100" i="1"/>
  <c r="AL100" i="1"/>
  <c r="AQ113" i="1"/>
  <c r="AQ110" i="1"/>
  <c r="AQ111" i="1"/>
  <c r="AK98" i="1"/>
  <c r="AL98" i="1"/>
  <c r="AK96" i="1"/>
  <c r="AQ108" i="1"/>
  <c r="AL96" i="1"/>
  <c r="AQ107" i="1"/>
  <c r="AQ106" i="1"/>
  <c r="AL92" i="1"/>
  <c r="AK92" i="1"/>
  <c r="AQ105" i="1"/>
  <c r="AL90" i="1"/>
  <c r="AQ103" i="1"/>
  <c r="AK90" i="1"/>
  <c r="AQ102" i="1"/>
  <c r="AK88" i="1"/>
  <c r="AQ101" i="1"/>
  <c r="AQ100" i="1"/>
  <c r="AL88" i="1"/>
  <c r="AL86" i="1"/>
  <c r="AQ99" i="1"/>
  <c r="AQ98" i="1"/>
  <c r="AK86" i="1"/>
  <c r="AQ97" i="1"/>
  <c r="AL84" i="1"/>
  <c r="AK84" i="1"/>
  <c r="AQ96" i="1"/>
  <c r="AL82" i="1"/>
  <c r="AQ94" i="1"/>
  <c r="AQ93" i="1"/>
  <c r="AQ89" i="1"/>
  <c r="AQ88" i="1"/>
  <c r="AQ91" i="1"/>
  <c r="AL80" i="1"/>
  <c r="AQ90" i="1"/>
  <c r="AQ92" i="1"/>
  <c r="AQ83" i="1"/>
  <c r="AL74" i="1"/>
  <c r="AK74" i="1"/>
  <c r="AQ85" i="1"/>
  <c r="AQ86" i="1"/>
  <c r="AQ87" i="1"/>
  <c r="AL69" i="1"/>
  <c r="AK69" i="1"/>
  <c r="AQ78" i="1"/>
  <c r="AQ75" i="1"/>
  <c r="AQ79" i="1"/>
  <c r="AQ76" i="1"/>
  <c r="AQ77" i="1"/>
  <c r="AQ80" i="1"/>
  <c r="AQ81" i="1"/>
  <c r="AQ82" i="1"/>
  <c r="AL61" i="1"/>
  <c r="AK61" i="1"/>
  <c r="AQ74" i="1"/>
  <c r="AQ73" i="1"/>
  <c r="AL59" i="1"/>
  <c r="AK59" i="1"/>
  <c r="AQ72" i="1"/>
  <c r="AQ71" i="1"/>
  <c r="AQ66" i="1"/>
  <c r="AQ69" i="1"/>
  <c r="AQ63" i="1"/>
  <c r="AQ65" i="1"/>
  <c r="AQ70" i="1"/>
  <c r="AQ67" i="1"/>
  <c r="AK57" i="1"/>
  <c r="AQ61" i="1"/>
  <c r="AQ68" i="1"/>
  <c r="AL47" i="1"/>
  <c r="AK47" i="1"/>
  <c r="AQ59" i="1"/>
  <c r="AQ60" i="1"/>
  <c r="AK45" i="1"/>
  <c r="AL45" i="1"/>
  <c r="AQ56" i="1"/>
  <c r="AQ58" i="1"/>
  <c r="AQ57" i="1"/>
  <c r="AK42" i="1"/>
  <c r="AQ55" i="1"/>
  <c r="AQ54" i="1"/>
  <c r="AL42" i="1"/>
  <c r="AK40" i="1"/>
  <c r="AL40" i="1"/>
  <c r="AQ53" i="1"/>
  <c r="AQ47" i="1"/>
  <c r="AQ46" i="1"/>
  <c r="AQ51" i="1"/>
  <c r="AQ48" i="1"/>
  <c r="AQ50" i="1"/>
  <c r="AQ49" i="1"/>
  <c r="AL32" i="1"/>
  <c r="AK32" i="1"/>
  <c r="AQ44" i="1"/>
  <c r="AQ45" i="1"/>
  <c r="AQ41" i="1"/>
  <c r="AQ43" i="1"/>
  <c r="AL30" i="1"/>
  <c r="AK30" i="1"/>
  <c r="AQ38" i="1"/>
  <c r="AK27" i="1"/>
  <c r="AQ37" i="1"/>
  <c r="AQ31" i="1"/>
  <c r="AQ28" i="1"/>
  <c r="AQ32" i="1"/>
  <c r="AL27" i="1"/>
  <c r="AQ35" i="1"/>
  <c r="AQ34" i="1"/>
  <c r="AQ29" i="1"/>
  <c r="AQ27" i="1"/>
  <c r="AQ39" i="1"/>
  <c r="AQ36" i="1"/>
  <c r="AQ40" i="1"/>
  <c r="AQ30" i="1"/>
  <c r="AK6" i="1"/>
  <c r="AL6" i="1"/>
  <c r="AQ19" i="1"/>
  <c r="AQ18" i="1"/>
  <c r="AL4" i="1"/>
  <c r="AQ17" i="1"/>
  <c r="AQ16" i="1"/>
  <c r="AL253" i="1"/>
  <c r="T1079" i="1"/>
  <c r="P1099" i="1"/>
  <c r="P1465" i="1"/>
  <c r="U1277" i="1"/>
  <c r="AM1951" i="1"/>
  <c r="M1041" i="1"/>
  <c r="W1380" i="1"/>
  <c r="O514" i="1"/>
  <c r="M1098" i="1"/>
  <c r="P1158" i="1"/>
  <c r="AN1933" i="1"/>
  <c r="U1098" i="1"/>
  <c r="AN2013" i="1"/>
  <c r="M496" i="1"/>
  <c r="T428" i="1"/>
  <c r="U1682" i="1"/>
  <c r="P1086" i="1"/>
  <c r="V309" i="1"/>
  <c r="U285" i="1"/>
  <c r="O1118" i="1"/>
  <c r="M1126" i="1"/>
  <c r="O1487" i="1"/>
  <c r="W886" i="1"/>
  <c r="U1079" i="1"/>
  <c r="P1299" i="1"/>
  <c r="U1210" i="1"/>
  <c r="W1271" i="1"/>
  <c r="K1953" i="1"/>
  <c r="AN1992" i="1"/>
  <c r="AN2213" i="1"/>
  <c r="AM2198" i="1"/>
  <c r="V416" i="1"/>
  <c r="P482" i="1"/>
  <c r="M1114" i="1"/>
  <c r="AQ42" i="1"/>
  <c r="AQ84" i="1"/>
  <c r="AQ104" i="1"/>
  <c r="AK128" i="1"/>
  <c r="AQ164" i="1"/>
  <c r="AQ191" i="1"/>
  <c r="AQ197" i="1"/>
  <c r="AQ210" i="1"/>
  <c r="AQ221" i="1"/>
  <c r="AQ223" i="1"/>
  <c r="AQ235" i="1"/>
  <c r="AQ241" i="1"/>
  <c r="AQ247" i="1"/>
  <c r="AL251" i="1"/>
  <c r="M1487" i="1"/>
  <c r="T80" i="1"/>
  <c r="O94" i="1"/>
  <c r="O128" i="1"/>
  <c r="P619" i="1"/>
  <c r="P620" i="1"/>
  <c r="M711" i="1"/>
  <c r="M956" i="1"/>
  <c r="N956" i="1" s="1"/>
  <c r="T967" i="1"/>
  <c r="P1015" i="1"/>
  <c r="O1647" i="1"/>
  <c r="W1646" i="1"/>
  <c r="P1179" i="1"/>
  <c r="U1396" i="1"/>
  <c r="V886" i="1"/>
  <c r="O1139" i="1"/>
  <c r="T1138" i="1"/>
  <c r="O914" i="1"/>
  <c r="T1093" i="1"/>
  <c r="T1487" i="1"/>
  <c r="U742" i="1"/>
  <c r="T2332" i="1"/>
  <c r="U1099" i="1"/>
  <c r="T1483" i="1"/>
  <c r="W1450" i="1"/>
  <c r="M1445" i="1"/>
  <c r="W691" i="1"/>
  <c r="AN1931" i="1"/>
  <c r="T780" i="1"/>
  <c r="T2257" i="1"/>
  <c r="U2257" i="1"/>
  <c r="T1510" i="1"/>
  <c r="J1766" i="1"/>
  <c r="U1766" i="1" s="1"/>
  <c r="K1809" i="1"/>
  <c r="O29" i="1"/>
  <c r="M33" i="1"/>
  <c r="O255" i="1"/>
  <c r="O278" i="1"/>
  <c r="U323" i="1"/>
  <c r="T1623" i="1"/>
  <c r="M1685" i="1"/>
  <c r="T137" i="1"/>
  <c r="U154" i="1"/>
  <c r="O154" i="1"/>
  <c r="U164" i="1"/>
  <c r="O164" i="1"/>
  <c r="V749" i="1"/>
  <c r="M907" i="1"/>
  <c r="T986" i="1"/>
  <c r="V986" i="1"/>
  <c r="V1010" i="1"/>
  <c r="U1035" i="1"/>
  <c r="T1053" i="1"/>
  <c r="W1173" i="1"/>
  <c r="M1319" i="1"/>
  <c r="V741" i="1"/>
  <c r="U79" i="1"/>
  <c r="T79" i="1"/>
  <c r="M117" i="1"/>
  <c r="T117" i="1"/>
  <c r="V117" i="1"/>
  <c r="O244" i="1"/>
  <c r="P252" i="1"/>
  <c r="T252" i="1"/>
  <c r="T256" i="1"/>
  <c r="V256" i="1"/>
  <c r="V265" i="1"/>
  <c r="O272" i="1"/>
  <c r="U272" i="1"/>
  <c r="V272" i="1"/>
  <c r="O276" i="1"/>
  <c r="P282" i="1"/>
  <c r="W282" i="1"/>
  <c r="P288" i="1"/>
  <c r="M290" i="1"/>
  <c r="T290" i="1"/>
  <c r="M311" i="1"/>
  <c r="P314" i="1"/>
  <c r="V314" i="1"/>
  <c r="W314" i="1"/>
  <c r="P315" i="1"/>
  <c r="P325" i="1"/>
  <c r="U324" i="1"/>
  <c r="P329" i="1"/>
  <c r="U329" i="1"/>
  <c r="T350" i="1"/>
  <c r="U350" i="1"/>
  <c r="AM2166" i="1"/>
  <c r="AM2162" i="1"/>
  <c r="K2168" i="1"/>
  <c r="J2112" i="1"/>
  <c r="J2105" i="1"/>
  <c r="O2105" i="1" s="1"/>
  <c r="K2105" i="1"/>
  <c r="J2103" i="1"/>
  <c r="K2103" i="1"/>
  <c r="J2093" i="1"/>
  <c r="J2060" i="1"/>
  <c r="J2015" i="1"/>
  <c r="J1997" i="1"/>
  <c r="K1992" i="1"/>
  <c r="K1973" i="1"/>
  <c r="J1962" i="1"/>
  <c r="J1967" i="1"/>
  <c r="K1967" i="1"/>
  <c r="J1965" i="1"/>
  <c r="K1965" i="1"/>
  <c r="K1915" i="1"/>
  <c r="P1916" i="1" s="1"/>
  <c r="J1913" i="1"/>
  <c r="J1891" i="1"/>
  <c r="J1890" i="1"/>
  <c r="K1890" i="1"/>
  <c r="K1867" i="1"/>
  <c r="AN1858" i="1"/>
  <c r="K1773" i="1"/>
  <c r="J1773" i="1"/>
  <c r="J1771" i="1"/>
  <c r="M1771" i="1" s="1"/>
  <c r="K1781" i="1"/>
  <c r="J1822" i="1"/>
  <c r="V1822" i="1" s="1"/>
  <c r="J1842" i="1"/>
  <c r="K1842" i="1"/>
  <c r="K1844" i="1"/>
  <c r="U1844" i="1" s="1"/>
  <c r="J1847" i="1"/>
  <c r="K1847" i="1"/>
  <c r="P1847" i="1" s="1"/>
  <c r="J1848" i="1"/>
  <c r="W1848" i="1" s="1"/>
  <c r="K1848" i="1"/>
  <c r="AN1772" i="1"/>
  <c r="AQ95" i="1"/>
  <c r="U1594" i="1"/>
  <c r="W1665" i="1"/>
  <c r="M1665" i="1"/>
  <c r="AL38" i="1"/>
  <c r="AQ215" i="1"/>
  <c r="AQ220" i="1"/>
  <c r="AQ227" i="1"/>
  <c r="AQ222" i="1"/>
  <c r="AQ237" i="1"/>
  <c r="J2328" i="1"/>
  <c r="K2328" i="1"/>
  <c r="W795" i="1"/>
  <c r="O834" i="1"/>
  <c r="T833" i="1"/>
  <c r="V916" i="1"/>
  <c r="T916" i="1"/>
  <c r="U916" i="1"/>
  <c r="M916" i="1"/>
  <c r="W916" i="1"/>
  <c r="P934" i="1"/>
  <c r="U934" i="1"/>
  <c r="V934" i="1"/>
  <c r="T934" i="1"/>
  <c r="W973" i="1"/>
  <c r="T1014" i="1"/>
  <c r="O1087" i="1"/>
  <c r="W1087" i="1"/>
  <c r="V1087" i="1"/>
  <c r="M1097" i="1"/>
  <c r="V1097" i="1"/>
  <c r="V1102" i="1"/>
  <c r="T1102" i="1"/>
  <c r="W1102" i="1"/>
  <c r="W1233" i="1"/>
  <c r="V1233" i="1"/>
  <c r="U1233" i="1"/>
  <c r="J2321" i="1"/>
  <c r="K2321" i="1"/>
  <c r="AN2318" i="1"/>
  <c r="K2320" i="1"/>
  <c r="P2320" i="1" s="1"/>
  <c r="J2320" i="1"/>
  <c r="AM2316" i="1"/>
  <c r="AM2314" i="1"/>
  <c r="AM2311" i="1"/>
  <c r="AM2289" i="1"/>
  <c r="AM2278" i="1"/>
  <c r="AM2283" i="1"/>
  <c r="AM2280" i="1"/>
  <c r="J2273" i="1"/>
  <c r="K2273" i="1"/>
  <c r="AN2280" i="1"/>
  <c r="P1447" i="1"/>
  <c r="AL242" i="1"/>
  <c r="O1086" i="1"/>
  <c r="V1086" i="1"/>
  <c r="M1086" i="1"/>
  <c r="W1086" i="1"/>
  <c r="AN2208" i="1"/>
  <c r="T302" i="1"/>
  <c r="M302" i="1"/>
  <c r="U302" i="1"/>
  <c r="W302" i="1"/>
  <c r="P303" i="1"/>
  <c r="V302" i="1"/>
  <c r="M133" i="1"/>
  <c r="W133" i="1"/>
  <c r="K1988" i="1"/>
  <c r="P1988" i="1" s="1"/>
  <c r="J1988" i="1"/>
  <c r="AN1930" i="1"/>
  <c r="AN1926" i="1"/>
  <c r="AM1977" i="1"/>
  <c r="O444" i="1"/>
  <c r="AT22" i="1"/>
  <c r="K1694" i="1"/>
  <c r="J1694" i="1"/>
  <c r="J1689" i="1"/>
  <c r="K1689" i="1"/>
  <c r="K1686" i="1"/>
  <c r="J1686" i="1"/>
  <c r="O1686" i="1" s="1"/>
  <c r="J1684" i="1"/>
  <c r="K1684" i="1"/>
  <c r="M1682" i="1"/>
  <c r="J1680" i="1"/>
  <c r="K1680" i="1"/>
  <c r="J48" i="1"/>
  <c r="O49" i="1" s="1"/>
  <c r="K48" i="1"/>
  <c r="P48" i="1" s="1"/>
  <c r="P47" i="1"/>
  <c r="U45" i="1"/>
  <c r="P45" i="1"/>
  <c r="M45" i="1"/>
  <c r="T44" i="1"/>
  <c r="W44" i="1"/>
  <c r="O43" i="1"/>
  <c r="T41" i="1"/>
  <c r="P41" i="1"/>
  <c r="M41" i="1"/>
  <c r="V40" i="1"/>
  <c r="K38" i="1"/>
  <c r="J38" i="1"/>
  <c r="T36" i="1"/>
  <c r="O37" i="1"/>
  <c r="U36" i="1"/>
  <c r="P35" i="1"/>
  <c r="P36" i="1"/>
  <c r="V32" i="1"/>
  <c r="J22" i="1"/>
  <c r="K22" i="1"/>
  <c r="AL1700" i="1"/>
  <c r="AK1700" i="1"/>
  <c r="AK1692" i="1"/>
  <c r="AL1692" i="1"/>
  <c r="AQ1697" i="1"/>
  <c r="AL1683" i="1"/>
  <c r="AK1683" i="1"/>
  <c r="AK1681" i="1"/>
  <c r="AL1681" i="1"/>
  <c r="AQ1689" i="1"/>
  <c r="AQ1693" i="1"/>
  <c r="AQ1691" i="1"/>
  <c r="AQ1692" i="1"/>
  <c r="AL1674" i="1"/>
  <c r="AK1674" i="1"/>
  <c r="AQ1687" i="1"/>
  <c r="AK1672" i="1"/>
  <c r="AL1672" i="1"/>
  <c r="AQ1683" i="1"/>
  <c r="AL1669" i="1"/>
  <c r="AK1669" i="1"/>
  <c r="AQ1681" i="1"/>
  <c r="AQ1679" i="1"/>
  <c r="AK1664" i="1"/>
  <c r="AQ1676" i="1"/>
  <c r="AL1664" i="1"/>
  <c r="AQ1677" i="1"/>
  <c r="AK1662" i="1"/>
  <c r="AL1662" i="1"/>
  <c r="AK1660" i="1"/>
  <c r="AQ1671" i="1"/>
  <c r="AQ1670" i="1"/>
  <c r="AQ1672" i="1"/>
  <c r="AL1656" i="1"/>
  <c r="AK1656" i="1"/>
  <c r="AQ1666" i="1"/>
  <c r="AQ1668" i="1"/>
  <c r="AQ1664" i="1"/>
  <c r="AK1650" i="1"/>
  <c r="AL1650" i="1"/>
  <c r="AQ1663" i="1"/>
  <c r="AK1648" i="1"/>
  <c r="AQ1660" i="1"/>
  <c r="AQ1658" i="1"/>
  <c r="AQ1655" i="1"/>
  <c r="AQ1661" i="1"/>
  <c r="AL1648" i="1"/>
  <c r="AQ1657" i="1"/>
  <c r="AQ1653" i="1"/>
  <c r="AK1641" i="1"/>
  <c r="AL1639" i="1"/>
  <c r="AK1639" i="1"/>
  <c r="AQ1651" i="1"/>
  <c r="AK1637" i="1"/>
  <c r="AQ1650" i="1"/>
  <c r="AL1637" i="1"/>
  <c r="AQ1649" i="1"/>
  <c r="AL1635" i="1"/>
  <c r="AK1635" i="1"/>
  <c r="AQ1643" i="1"/>
  <c r="AQ1642" i="1"/>
  <c r="AQ1641" i="1"/>
  <c r="AQ1640" i="1"/>
  <c r="AQ1637" i="1"/>
  <c r="AQ1645" i="1"/>
  <c r="AK1621" i="1"/>
  <c r="AM1633" i="1" s="1"/>
  <c r="AL1621" i="1"/>
  <c r="AQ1634" i="1"/>
  <c r="AQ1630" i="1"/>
  <c r="AQ1632" i="1"/>
  <c r="AL1619" i="1"/>
  <c r="AK1616" i="1"/>
  <c r="AQ1627" i="1"/>
  <c r="AQ1626" i="1"/>
  <c r="AQ1629" i="1"/>
  <c r="AL1611" i="1"/>
  <c r="AQ1622" i="1"/>
  <c r="AQ1623" i="1"/>
  <c r="AK1611" i="1"/>
  <c r="AQ1624" i="1"/>
  <c r="AQ1619" i="1"/>
  <c r="AK1608" i="1"/>
  <c r="AL1608" i="1"/>
  <c r="AQ1617" i="1"/>
  <c r="AK1605" i="1"/>
  <c r="AQ1615" i="1"/>
  <c r="AL1600" i="1"/>
  <c r="AQ1612" i="1"/>
  <c r="AK1600" i="1"/>
  <c r="AQ1610" i="1"/>
  <c r="AL1598" i="1"/>
  <c r="AL1594" i="1"/>
  <c r="AK1594" i="1"/>
  <c r="AQ1606" i="1"/>
  <c r="AK1592" i="1"/>
  <c r="AL1592" i="1"/>
  <c r="AQ1604" i="1"/>
  <c r="AQ1605" i="1"/>
  <c r="AL1590" i="1"/>
  <c r="AQ1603" i="1"/>
  <c r="AL1588" i="1"/>
  <c r="AQ1600" i="1"/>
  <c r="AQ1598" i="1"/>
  <c r="AL1585" i="1"/>
  <c r="AQ1596" i="1"/>
  <c r="AL1583" i="1"/>
  <c r="AK1583" i="1"/>
  <c r="AQ1595" i="1"/>
  <c r="AK1581" i="1"/>
  <c r="AQ1588" i="1"/>
  <c r="AQ1581" i="1"/>
  <c r="AQ1587" i="1"/>
  <c r="AQ1586" i="1"/>
  <c r="AQ1590" i="1"/>
  <c r="AQ1589" i="1"/>
  <c r="AQ1594" i="1"/>
  <c r="AQ1584" i="1"/>
  <c r="AQ1582" i="1"/>
  <c r="AL1551" i="1"/>
  <c r="AN1563" i="1" s="1"/>
  <c r="AK1551" i="1"/>
  <c r="AQ1562" i="1"/>
  <c r="AQ1558" i="1"/>
  <c r="AL1548" i="1"/>
  <c r="AQ1561" i="1"/>
  <c r="AQ1556" i="1"/>
  <c r="AQ1557" i="1"/>
  <c r="AK1541" i="1"/>
  <c r="AL1541" i="1"/>
  <c r="AQ1549" i="1"/>
  <c r="AQ1553" i="1"/>
  <c r="AK1535" i="1"/>
  <c r="AQ1547" i="1"/>
  <c r="AL1533" i="1"/>
  <c r="AQ1545" i="1"/>
  <c r="AK1533" i="1"/>
  <c r="AQ1546" i="1"/>
  <c r="AQ1544" i="1"/>
  <c r="AK1530" i="1"/>
  <c r="AL1530" i="1"/>
  <c r="AQ1540" i="1"/>
  <c r="AK1528" i="1"/>
  <c r="AQ1541" i="1"/>
  <c r="AQ1536" i="1"/>
  <c r="AQ1534" i="1"/>
  <c r="AK1525" i="1"/>
  <c r="AQ1533" i="1"/>
  <c r="AQ1522" i="1"/>
  <c r="AQ1526" i="1"/>
  <c r="AQ1528" i="1"/>
  <c r="AQ1527" i="1"/>
  <c r="AQ1532" i="1"/>
  <c r="AQ1523" i="1"/>
  <c r="AQ1521" i="1"/>
  <c r="AL1498" i="1"/>
  <c r="AK1498" i="1"/>
  <c r="AQ1509" i="1"/>
  <c r="AQ1511" i="1"/>
  <c r="AQ1507" i="1"/>
  <c r="AQ1508" i="1"/>
  <c r="AK1495" i="1"/>
  <c r="AQ1505" i="1"/>
  <c r="AK1491" i="1"/>
  <c r="AL1491" i="1"/>
  <c r="AQ1503" i="1"/>
  <c r="AQ1502" i="1"/>
  <c r="AQ1501" i="1"/>
  <c r="AL1489" i="1"/>
  <c r="AK1489" i="1"/>
  <c r="AQ1499" i="1"/>
  <c r="AL1487" i="1"/>
  <c r="AK1487" i="1"/>
  <c r="AL1485" i="1"/>
  <c r="AK1485" i="1"/>
  <c r="AQ1498" i="1"/>
  <c r="AQ1497" i="1"/>
  <c r="AK1483" i="1"/>
  <c r="AL1483" i="1"/>
  <c r="AQ1496" i="1"/>
  <c r="AQ1495" i="1"/>
  <c r="AK1480" i="1"/>
  <c r="AQ1493" i="1"/>
  <c r="AK1478" i="1"/>
  <c r="AQ1491" i="1"/>
  <c r="AQ1488" i="1"/>
  <c r="AL1474" i="1"/>
  <c r="AQ1485" i="1"/>
  <c r="AQ1480" i="1"/>
  <c r="AQ1482" i="1"/>
  <c r="AQ1484" i="1"/>
  <c r="AQ1481" i="1"/>
  <c r="AK1466" i="1"/>
  <c r="AL1466" i="1"/>
  <c r="AQ1478" i="1"/>
  <c r="AL1464" i="1"/>
  <c r="AK1464" i="1"/>
  <c r="AQ1477" i="1"/>
  <c r="AQ1476" i="1"/>
  <c r="AQ1473" i="1"/>
  <c r="AK1461" i="1"/>
  <c r="AQ1474" i="1"/>
  <c r="AQ1472" i="1"/>
  <c r="AQ1471" i="1"/>
  <c r="AQ1469" i="1"/>
  <c r="AL1455" i="1"/>
  <c r="AK1455" i="1"/>
  <c r="AQ1467" i="1"/>
  <c r="AL1453" i="1"/>
  <c r="AK1453" i="1"/>
  <c r="AK1451" i="1"/>
  <c r="AL1451" i="1"/>
  <c r="AQ1464" i="1"/>
  <c r="AK1448" i="1"/>
  <c r="AQ1460" i="1"/>
  <c r="AQ1459" i="1"/>
  <c r="AK1445" i="1"/>
  <c r="AL1445" i="1"/>
  <c r="AQ1456" i="1"/>
  <c r="AQ1454" i="1"/>
  <c r="AK1438" i="1"/>
  <c r="AQ1451" i="1"/>
  <c r="AL1438" i="1"/>
  <c r="AQ1450" i="1"/>
  <c r="AL1436" i="1"/>
  <c r="AK1436" i="1"/>
  <c r="AQ1449" i="1"/>
  <c r="AK1432" i="1"/>
  <c r="AL1432" i="1"/>
  <c r="AQ1444" i="1"/>
  <c r="AQ1445" i="1"/>
  <c r="AQ1443" i="1"/>
  <c r="AL1427" i="1"/>
  <c r="AQ1440" i="1"/>
  <c r="AQ1438" i="1"/>
  <c r="AK1425" i="1"/>
  <c r="AL1425" i="1"/>
  <c r="AK1423" i="1"/>
  <c r="AL1423" i="1"/>
  <c r="AQ1432" i="1"/>
  <c r="AQ1435" i="1"/>
  <c r="AQ1434" i="1"/>
  <c r="AL1418" i="1"/>
  <c r="AQ1429" i="1"/>
  <c r="AQ1431" i="1"/>
  <c r="AL1414" i="1"/>
  <c r="AK1414" i="1"/>
  <c r="AQ1426" i="1"/>
  <c r="AQ1425" i="1"/>
  <c r="AK1411" i="1"/>
  <c r="AL1411" i="1"/>
  <c r="AQ1424" i="1"/>
  <c r="AK1409" i="1"/>
  <c r="AL1409" i="1"/>
  <c r="AQ1422" i="1"/>
  <c r="AQ1421" i="1"/>
  <c r="AQ1415" i="1"/>
  <c r="AQ1410" i="1"/>
  <c r="AQ1420" i="1"/>
  <c r="AQ1414" i="1"/>
  <c r="AQ1409" i="1"/>
  <c r="AK1382" i="1"/>
  <c r="AL1382" i="1"/>
  <c r="AQ1394" i="1"/>
  <c r="AQ1391" i="1"/>
  <c r="AK1379" i="1"/>
  <c r="AL1379" i="1"/>
  <c r="AQ1392" i="1"/>
  <c r="AQ1390" i="1"/>
  <c r="AQ1389" i="1"/>
  <c r="AK1376" i="1"/>
  <c r="AQ1385" i="1"/>
  <c r="AQ1384" i="1"/>
  <c r="AL1376" i="1"/>
  <c r="AQ1387" i="1"/>
  <c r="AQ1383" i="1"/>
  <c r="AQ1380" i="1"/>
  <c r="AQ1378" i="1"/>
  <c r="AQ1376" i="1"/>
  <c r="AK1355" i="1"/>
  <c r="AL1355" i="1"/>
  <c r="AQ1368" i="1"/>
  <c r="AL1353" i="1"/>
  <c r="AK1353" i="1"/>
  <c r="AQ1366" i="1"/>
  <c r="AQ1365" i="1"/>
  <c r="AL1351" i="1"/>
  <c r="AK1351" i="1"/>
  <c r="AQ1364" i="1"/>
  <c r="AQ1362" i="1"/>
  <c r="AQ1360" i="1"/>
  <c r="AQ1359" i="1"/>
  <c r="AQ1363" i="1"/>
  <c r="AL1345" i="1"/>
  <c r="AK1345" i="1"/>
  <c r="AQ1350" i="1"/>
  <c r="AQ1357" i="1"/>
  <c r="AQ1356" i="1"/>
  <c r="AQ1355" i="1"/>
  <c r="AQ1352" i="1"/>
  <c r="AQ1358" i="1"/>
  <c r="AQ1354" i="1"/>
  <c r="AK1335" i="1"/>
  <c r="AL1335" i="1"/>
  <c r="AQ1348" i="1"/>
  <c r="AL1333" i="1"/>
  <c r="AQ1345" i="1"/>
  <c r="AQ1341" i="1"/>
  <c r="AQ1340" i="1"/>
  <c r="AQ1346" i="1"/>
  <c r="AQ1342" i="1"/>
  <c r="AQ1344" i="1"/>
  <c r="AK1325" i="1"/>
  <c r="AL1325" i="1"/>
  <c r="AL1323" i="1"/>
  <c r="AK1323" i="1"/>
  <c r="AQ1336" i="1"/>
  <c r="AQ1334" i="1"/>
  <c r="AK1320" i="1"/>
  <c r="AQ1333" i="1"/>
  <c r="AK1316" i="1"/>
  <c r="AL1316" i="1"/>
  <c r="AQ1329" i="1"/>
  <c r="AQ1328" i="1"/>
  <c r="AL1314" i="1"/>
  <c r="AQ1327" i="1"/>
  <c r="AK1312" i="1"/>
  <c r="AL1312" i="1"/>
  <c r="AQ1325" i="1"/>
  <c r="AQ1323" i="1"/>
  <c r="AK1310" i="1"/>
  <c r="AQ1322" i="1"/>
  <c r="AQ1321" i="1"/>
  <c r="AK1308" i="1"/>
  <c r="AL1308" i="1"/>
  <c r="AQ1318" i="1"/>
  <c r="AK1306" i="1"/>
  <c r="AL1306" i="1"/>
  <c r="AQ1310" i="1"/>
  <c r="AQ1308" i="1"/>
  <c r="AQ1307" i="1"/>
  <c r="AQ1311" i="1"/>
  <c r="AQ1316" i="1"/>
  <c r="AQ1312" i="1"/>
  <c r="AQ1305" i="1"/>
  <c r="AL1290" i="1"/>
  <c r="AK1290" i="1"/>
  <c r="AM1303" i="1" s="1"/>
  <c r="AQ1302" i="1"/>
  <c r="AQ1300" i="1"/>
  <c r="AL1288" i="1"/>
  <c r="AK1288" i="1"/>
  <c r="AQ1299" i="1"/>
  <c r="AQ1301" i="1"/>
  <c r="AQ1297" i="1"/>
  <c r="AK1283" i="1"/>
  <c r="AQ1296" i="1"/>
  <c r="AQ1293" i="1"/>
  <c r="AQ1291" i="1"/>
  <c r="AQ1283" i="1"/>
  <c r="AQ1292" i="1"/>
  <c r="AQ1294" i="1"/>
  <c r="AQ1290" i="1"/>
  <c r="AQ1289" i="1"/>
  <c r="AQ1287" i="1"/>
  <c r="AQ1286" i="1"/>
  <c r="AL1265" i="1"/>
  <c r="AK1265" i="1"/>
  <c r="AQ1277" i="1"/>
  <c r="AK1263" i="1"/>
  <c r="AL1263" i="1"/>
  <c r="AQ1274" i="1"/>
  <c r="AQ1270" i="1"/>
  <c r="AQ1272" i="1"/>
  <c r="AQ1269" i="1"/>
  <c r="AQ1276" i="1"/>
  <c r="AQ1273" i="1"/>
  <c r="AK1254" i="1"/>
  <c r="AQ1266" i="1"/>
  <c r="AL1254" i="1"/>
  <c r="AK1252" i="1"/>
  <c r="AL1252" i="1"/>
  <c r="AQ1265" i="1"/>
  <c r="AL1250" i="1"/>
  <c r="AK1250" i="1"/>
  <c r="AQ1262" i="1"/>
  <c r="AQ1260" i="1"/>
  <c r="AQ1256" i="1"/>
  <c r="AK1248" i="1"/>
  <c r="AL1248" i="1"/>
  <c r="AL1242" i="1"/>
  <c r="AK1242" i="1"/>
  <c r="AQ1254" i="1"/>
  <c r="AK1239" i="1"/>
  <c r="AQ1248" i="1"/>
  <c r="AQ1250" i="1"/>
  <c r="AL1239" i="1"/>
  <c r="AQ1249" i="1"/>
  <c r="AQ1247" i="1"/>
  <c r="AL1233" i="1"/>
  <c r="AK1233" i="1"/>
  <c r="AQ1244" i="1"/>
  <c r="AK1230" i="1"/>
  <c r="AL1230" i="1"/>
  <c r="AQ1242" i="1"/>
  <c r="AQ1237" i="1"/>
  <c r="AQ1236" i="1"/>
  <c r="AQ1234" i="1"/>
  <c r="AQ1232" i="1"/>
  <c r="AK1228" i="1"/>
  <c r="AQ1241" i="1"/>
  <c r="AQ1239" i="1"/>
  <c r="AK1217" i="1"/>
  <c r="AQ1230" i="1"/>
  <c r="AQ1226" i="1"/>
  <c r="AL1215" i="1"/>
  <c r="AK1215" i="1"/>
  <c r="AQ1228" i="1"/>
  <c r="AQ1227" i="1"/>
  <c r="AQ1224" i="1"/>
  <c r="AQ1223" i="1"/>
  <c r="AQ1225" i="1"/>
  <c r="AQ1222" i="1"/>
  <c r="AL1207" i="1"/>
  <c r="AK1207" i="1"/>
  <c r="AL1203" i="1"/>
  <c r="AK1203" i="1"/>
  <c r="AQ1216" i="1"/>
  <c r="AL1201" i="1"/>
  <c r="AQ1213" i="1"/>
  <c r="AK1201" i="1"/>
  <c r="AQ1214" i="1"/>
  <c r="AK1199" i="1"/>
  <c r="AL1199" i="1"/>
  <c r="AQ1210" i="1"/>
  <c r="AQ1212" i="1"/>
  <c r="AQ1211" i="1"/>
  <c r="AQ1208" i="1"/>
  <c r="AK1196" i="1"/>
  <c r="AK1194" i="1"/>
  <c r="AQ1205" i="1"/>
  <c r="AQ1204" i="1"/>
  <c r="AL1194" i="1"/>
  <c r="AQ1206" i="1"/>
  <c r="AK1190" i="1"/>
  <c r="AL1190" i="1"/>
  <c r="AQ1202" i="1"/>
  <c r="AK1188" i="1"/>
  <c r="AQ1201" i="1"/>
  <c r="AQ1200" i="1"/>
  <c r="AQ1187" i="1"/>
  <c r="AQ1190" i="1"/>
  <c r="AQ1186" i="1"/>
  <c r="AL1185" i="1"/>
  <c r="AQ1198" i="1"/>
  <c r="AQ1195" i="1"/>
  <c r="AQ1189" i="1"/>
  <c r="AQ1191" i="1"/>
  <c r="AQ1185" i="1"/>
  <c r="AK1160" i="1"/>
  <c r="AL1160" i="1"/>
  <c r="AQ1173" i="1"/>
  <c r="AK1158" i="1"/>
  <c r="AQ1170" i="1"/>
  <c r="AL1158" i="1"/>
  <c r="AQ1169" i="1"/>
  <c r="AL1155" i="1"/>
  <c r="AQ1168" i="1"/>
  <c r="AL1153" i="1"/>
  <c r="AQ1165" i="1"/>
  <c r="AK1153" i="1"/>
  <c r="AQ1166" i="1"/>
  <c r="AK1151" i="1"/>
  <c r="AL1151" i="1"/>
  <c r="AQ1162" i="1"/>
  <c r="AQ1164" i="1"/>
  <c r="AK1148" i="1"/>
  <c r="AL1148" i="1"/>
  <c r="AL1145" i="1"/>
  <c r="AK1145" i="1"/>
  <c r="AQ1155" i="1"/>
  <c r="AQ1156" i="1"/>
  <c r="AQ1151" i="1"/>
  <c r="AL1141" i="1"/>
  <c r="AQ1153" i="1"/>
  <c r="AQ1152" i="1"/>
  <c r="AK1141" i="1"/>
  <c r="AQ1150" i="1"/>
  <c r="AQ1147" i="1"/>
  <c r="AQ1148" i="1"/>
  <c r="AK1135" i="1"/>
  <c r="AK1133" i="1"/>
  <c r="AM1134" i="1" s="1"/>
  <c r="AQ1143" i="1"/>
  <c r="AQ1136" i="1"/>
  <c r="AQ1133" i="1"/>
  <c r="AQ1137" i="1"/>
  <c r="AQ1141" i="1"/>
  <c r="AQ1139" i="1"/>
  <c r="AQ1142" i="1"/>
  <c r="AQ1144" i="1"/>
  <c r="AQ1134" i="1"/>
  <c r="AK1105" i="1"/>
  <c r="AL1105" i="1"/>
  <c r="AQ1118" i="1"/>
  <c r="AQ1117" i="1"/>
  <c r="AK1103" i="1"/>
  <c r="AQ1116" i="1"/>
  <c r="AL1103" i="1"/>
  <c r="AQ1114" i="1"/>
  <c r="AQ1112" i="1"/>
  <c r="AQ1110" i="1"/>
  <c r="AK1098" i="1"/>
  <c r="AQ1108" i="1"/>
  <c r="AL1096" i="1"/>
  <c r="AK1094" i="1"/>
  <c r="AQ1107" i="1"/>
  <c r="AQ1106" i="1"/>
  <c r="AQ1104" i="1"/>
  <c r="AK1092" i="1"/>
  <c r="AQ1105" i="1"/>
  <c r="AQ1102" i="1"/>
  <c r="AQ1101" i="1"/>
  <c r="AK1086" i="1"/>
  <c r="AL1086" i="1"/>
  <c r="AQ1098" i="1"/>
  <c r="AQ1099" i="1"/>
  <c r="AL1084" i="1"/>
  <c r="AK1084" i="1"/>
  <c r="AK1082" i="1"/>
  <c r="AQ1094" i="1"/>
  <c r="AL1080" i="1"/>
  <c r="AQ1093" i="1"/>
  <c r="AQ1089" i="1"/>
  <c r="AQ1086" i="1"/>
  <c r="AQ1092" i="1"/>
  <c r="AQ1091" i="1"/>
  <c r="AK1072" i="1"/>
  <c r="AL1072" i="1"/>
  <c r="AQ1084" i="1"/>
  <c r="AQ1085" i="1"/>
  <c r="AL1070" i="1"/>
  <c r="AK1070" i="1"/>
  <c r="AQ1080" i="1"/>
  <c r="AQ1083" i="1"/>
  <c r="AL1066" i="1"/>
  <c r="AK1066" i="1"/>
  <c r="AQ1078" i="1"/>
  <c r="AL1064" i="1"/>
  <c r="AK1064" i="1"/>
  <c r="AQ1077" i="1"/>
  <c r="AQ1076" i="1"/>
  <c r="AQ1073" i="1"/>
  <c r="AQ1074" i="1"/>
  <c r="AK1062" i="1"/>
  <c r="AL1062" i="1"/>
  <c r="AL1059" i="1"/>
  <c r="AK1059" i="1"/>
  <c r="AQ1072" i="1"/>
  <c r="AK1057" i="1"/>
  <c r="AL1057" i="1"/>
  <c r="AQ1070" i="1"/>
  <c r="AQ1069" i="1"/>
  <c r="AQ1068" i="1"/>
  <c r="AL1054" i="1"/>
  <c r="AQ1066" i="1"/>
  <c r="AL1052" i="1"/>
  <c r="AQ1065" i="1"/>
  <c r="AQ1061" i="1"/>
  <c r="AK1052" i="1"/>
  <c r="AQ1062" i="1"/>
  <c r="AQ1060" i="1"/>
  <c r="AK1046" i="1"/>
  <c r="AL1046" i="1"/>
  <c r="AQ1059" i="1"/>
  <c r="AQ1058" i="1"/>
  <c r="AQ1055" i="1"/>
  <c r="AL1043" i="1"/>
  <c r="AQ1053" i="1"/>
  <c r="AK1041" i="1"/>
  <c r="AQ1054" i="1"/>
  <c r="AQ1050" i="1"/>
  <c r="AQ1049" i="1"/>
  <c r="AL1039" i="1"/>
  <c r="AK1039" i="1"/>
  <c r="AQ1051" i="1"/>
  <c r="AK1031" i="1"/>
  <c r="AQ1044" i="1"/>
  <c r="AQ1043" i="1"/>
  <c r="AK1028" i="1"/>
  <c r="AL1028" i="1"/>
  <c r="AQ1040" i="1"/>
  <c r="AQ1041" i="1"/>
  <c r="AQ1039" i="1"/>
  <c r="AQ1032" i="1"/>
  <c r="AQ1036" i="1"/>
  <c r="AQ1026" i="1"/>
  <c r="AQ1035" i="1"/>
  <c r="AQ1029" i="1"/>
  <c r="AQ1028" i="1"/>
  <c r="AK1012" i="1"/>
  <c r="AL1012" i="1"/>
  <c r="AQ1023" i="1"/>
  <c r="AQ1024" i="1"/>
  <c r="AL1009" i="1"/>
  <c r="AK1009" i="1"/>
  <c r="AQ1021" i="1"/>
  <c r="AK1007" i="1"/>
  <c r="AL1007" i="1"/>
  <c r="AQ1019" i="1"/>
  <c r="AK1005" i="1"/>
  <c r="AQ1018" i="1"/>
  <c r="AQ1017" i="1"/>
  <c r="AQ1016" i="1"/>
  <c r="AK1003" i="1"/>
  <c r="AQ1015" i="1"/>
  <c r="AQ1014" i="1"/>
  <c r="AL999" i="1"/>
  <c r="AK999" i="1"/>
  <c r="AQ1011" i="1"/>
  <c r="AQ1009" i="1"/>
  <c r="W1682" i="1"/>
  <c r="M32" i="1"/>
  <c r="T45" i="1"/>
  <c r="O31" i="1"/>
  <c r="AN1925" i="1"/>
  <c r="AQ1353" i="1"/>
  <c r="O803" i="1"/>
  <c r="T802" i="1"/>
  <c r="U1011" i="1"/>
  <c r="K2204" i="1"/>
  <c r="V2204" i="1" s="1"/>
  <c r="AN2171" i="1"/>
  <c r="AN1798" i="1"/>
  <c r="P216" i="1"/>
  <c r="O857" i="1"/>
  <c r="T1186" i="1"/>
  <c r="O1455" i="1"/>
  <c r="W1512" i="1"/>
  <c r="AQ997" i="1"/>
  <c r="AL997" i="1"/>
  <c r="AK997" i="1"/>
  <c r="AL1003" i="1"/>
  <c r="AQ1020" i="1"/>
  <c r="AQ1025" i="1"/>
  <c r="AQ1031" i="1"/>
  <c r="AQ1037" i="1"/>
  <c r="AQ1038" i="1"/>
  <c r="AQ1045" i="1"/>
  <c r="AQ1052" i="1"/>
  <c r="AQ1056" i="1"/>
  <c r="AQ1057" i="1"/>
  <c r="AQ1064" i="1"/>
  <c r="AQ1075" i="1"/>
  <c r="AQ1081" i="1"/>
  <c r="AQ1082" i="1"/>
  <c r="AQ1088" i="1"/>
  <c r="AQ1100" i="1"/>
  <c r="AQ1103" i="1"/>
  <c r="AQ1109" i="1"/>
  <c r="AQ1111" i="1"/>
  <c r="AQ1115" i="1"/>
  <c r="AQ1140" i="1"/>
  <c r="AQ1146" i="1"/>
  <c r="AL1133" i="1"/>
  <c r="AN1133" i="1" s="1"/>
  <c r="AQ1149" i="1"/>
  <c r="AL1137" i="1"/>
  <c r="AQ1158" i="1"/>
  <c r="AQ1157" i="1"/>
  <c r="AQ1172" i="1"/>
  <c r="AQ1192" i="1"/>
  <c r="AQ1196" i="1"/>
  <c r="AQ1199" i="1"/>
  <c r="AQ1203" i="1"/>
  <c r="AQ1207" i="1"/>
  <c r="AL1196" i="1"/>
  <c r="AQ1218" i="1"/>
  <c r="AK1209" i="1"/>
  <c r="AQ1238" i="1"/>
  <c r="AL1228" i="1"/>
  <c r="AQ1246" i="1"/>
  <c r="AQ1252" i="1"/>
  <c r="AQ1258" i="1"/>
  <c r="AQ1263" i="1"/>
  <c r="AQ1271" i="1"/>
  <c r="AQ1278" i="1"/>
  <c r="AQ1295" i="1"/>
  <c r="AQ1304" i="1"/>
  <c r="AK1304" i="1"/>
  <c r="AQ1309" i="1"/>
  <c r="AQ1319" i="1"/>
  <c r="AQ1326" i="1"/>
  <c r="AQ1335" i="1"/>
  <c r="AQ1324" i="1"/>
  <c r="AQ1337" i="1"/>
  <c r="AQ1339" i="1"/>
  <c r="AQ1338" i="1"/>
  <c r="AQ1382" i="1"/>
  <c r="AQ1381" i="1"/>
  <c r="AQ1388" i="1"/>
  <c r="AQ1411" i="1"/>
  <c r="AQ1412" i="1"/>
  <c r="AQ1423" i="1"/>
  <c r="AQ1419" i="1"/>
  <c r="AQ1430" i="1"/>
  <c r="AQ1437" i="1"/>
  <c r="AQ1442" i="1"/>
  <c r="AQ1448" i="1"/>
  <c r="AQ1452" i="1"/>
  <c r="AQ1458" i="1"/>
  <c r="AQ1463" i="1"/>
  <c r="AQ1466" i="1"/>
  <c r="AQ1468" i="1"/>
  <c r="AQ1470" i="1"/>
  <c r="AL1461" i="1"/>
  <c r="AN1472" i="1" s="1"/>
  <c r="AQ1483" i="1"/>
  <c r="AK1474" i="1"/>
  <c r="AK1476" i="1"/>
  <c r="AQ1490" i="1"/>
  <c r="AQ1506" i="1"/>
  <c r="AL1495" i="1"/>
  <c r="AK1520" i="1"/>
  <c r="AL1520" i="1"/>
  <c r="AQ1535" i="1"/>
  <c r="AL1528" i="1"/>
  <c r="AQ1555" i="1"/>
  <c r="AQ1551" i="1"/>
  <c r="AQ1550" i="1"/>
  <c r="AQ1563" i="1"/>
  <c r="AQ1585" i="1"/>
  <c r="AQ1593" i="1"/>
  <c r="AQ1599" i="1"/>
  <c r="AK1588" i="1"/>
  <c r="AQ1607" i="1"/>
  <c r="AQ1611" i="1"/>
  <c r="AQ1613" i="1"/>
  <c r="AL1605" i="1"/>
  <c r="AQ1614" i="1"/>
  <c r="AQ1628" i="1"/>
  <c r="AK1619" i="1"/>
  <c r="AQ1635" i="1"/>
  <c r="AQ1638" i="1"/>
  <c r="AQ1639" i="1"/>
  <c r="AQ1646" i="1"/>
  <c r="AQ1648" i="1"/>
  <c r="AQ1647" i="1"/>
  <c r="AQ1662" i="1"/>
  <c r="AQ1654" i="1"/>
  <c r="AQ1667" i="1"/>
  <c r="AQ1669" i="1"/>
  <c r="AQ1674" i="1"/>
  <c r="AQ1680" i="1"/>
  <c r="AQ1684" i="1"/>
  <c r="AQ1688" i="1"/>
  <c r="AQ1696" i="1"/>
  <c r="K31" i="1"/>
  <c r="V36" i="1"/>
  <c r="O45" i="1"/>
  <c r="V554" i="1"/>
  <c r="W719" i="1"/>
  <c r="V1015" i="1"/>
  <c r="P1350" i="1"/>
  <c r="O1404" i="1"/>
  <c r="O1177" i="1"/>
  <c r="M1176" i="1"/>
  <c r="O1267" i="1"/>
  <c r="M36" i="1"/>
  <c r="T2228" i="1"/>
  <c r="M2241" i="1"/>
  <c r="W36" i="1"/>
  <c r="O44" i="1"/>
  <c r="W41" i="1"/>
  <c r="U1858" i="1"/>
  <c r="J2201" i="1"/>
  <c r="J2192" i="1"/>
  <c r="AN2143" i="1"/>
  <c r="K1990" i="1"/>
  <c r="J1986" i="1"/>
  <c r="W1986" i="1" s="1"/>
  <c r="J1727" i="1"/>
  <c r="AK1590" i="1"/>
  <c r="P116" i="1"/>
  <c r="P155" i="1"/>
  <c r="V180" i="1"/>
  <c r="U355" i="1"/>
  <c r="P355" i="1"/>
  <c r="P892" i="1"/>
  <c r="T919" i="1"/>
  <c r="P971" i="1"/>
  <c r="W987" i="1"/>
  <c r="O1370" i="1"/>
  <c r="P1376" i="1"/>
  <c r="O1389" i="1"/>
  <c r="O1498" i="1"/>
  <c r="AN1831" i="1"/>
  <c r="AK1026" i="1"/>
  <c r="AK1043" i="1"/>
  <c r="AK1054" i="1"/>
  <c r="AL1101" i="1"/>
  <c r="AQ1161" i="1"/>
  <c r="AK1155" i="1"/>
  <c r="AQ1171" i="1"/>
  <c r="AQ1215" i="1"/>
  <c r="AQ1219" i="1"/>
  <c r="AQ1221" i="1"/>
  <c r="AQ1245" i="1"/>
  <c r="AQ1284" i="1"/>
  <c r="AQ1288" i="1"/>
  <c r="AQ1433" i="1"/>
  <c r="AQ1446" i="1"/>
  <c r="AQ1462" i="1"/>
  <c r="AQ1475" i="1"/>
  <c r="AK1548" i="1"/>
  <c r="AK1585" i="1"/>
  <c r="AL1616" i="1"/>
  <c r="AL1641" i="1"/>
  <c r="AN1652" i="1" s="1"/>
  <c r="AL1660" i="1"/>
  <c r="AQ1695" i="1"/>
  <c r="J34" i="1"/>
  <c r="O34" i="1" s="1"/>
  <c r="V52" i="1"/>
  <c r="W1130" i="1"/>
  <c r="M1130" i="1"/>
  <c r="T1134" i="1"/>
  <c r="U1142" i="1"/>
  <c r="M1144" i="1"/>
  <c r="W809" i="1"/>
  <c r="W828" i="1"/>
  <c r="U898" i="1"/>
  <c r="M984" i="1"/>
  <c r="O1338" i="1"/>
  <c r="U1341" i="1"/>
  <c r="M1346" i="1"/>
  <c r="P1370" i="1"/>
  <c r="W1377" i="1"/>
  <c r="T1377" i="1"/>
  <c r="O1422" i="1"/>
  <c r="V1422" i="1"/>
  <c r="J2058" i="1"/>
  <c r="K1893" i="1"/>
  <c r="V363" i="1"/>
  <c r="M363" i="1"/>
  <c r="J1826" i="1"/>
  <c r="V1826" i="1" s="1"/>
  <c r="P103" i="1"/>
  <c r="M102" i="1"/>
  <c r="M358" i="1"/>
  <c r="T358" i="1"/>
  <c r="V367" i="1"/>
  <c r="M388" i="1"/>
  <c r="U397" i="1"/>
  <c r="T401" i="1"/>
  <c r="U401" i="1"/>
  <c r="V408" i="1"/>
  <c r="T410" i="1"/>
  <c r="M410" i="1"/>
  <c r="U426" i="1"/>
  <c r="T426" i="1"/>
  <c r="U440" i="1"/>
  <c r="O441" i="1"/>
  <c r="P473" i="1"/>
  <c r="V473" i="1"/>
  <c r="P586" i="1"/>
  <c r="W585" i="1"/>
  <c r="P593" i="1"/>
  <c r="M592" i="1"/>
  <c r="T596" i="1"/>
  <c r="M599" i="1"/>
  <c r="U612" i="1"/>
  <c r="M612" i="1"/>
  <c r="W612" i="1"/>
  <c r="M683" i="1"/>
  <c r="N683" i="1" s="1"/>
  <c r="U683" i="1"/>
  <c r="P687" i="1"/>
  <c r="T687" i="1"/>
  <c r="M1335" i="1"/>
  <c r="V1335" i="1"/>
  <c r="W1335" i="1"/>
  <c r="P1385" i="1"/>
  <c r="M1386" i="1"/>
  <c r="T1386" i="1"/>
  <c r="U1386" i="1"/>
  <c r="T1388" i="1"/>
  <c r="U1388" i="1"/>
  <c r="O1442" i="1"/>
  <c r="V1442" i="1"/>
  <c r="W1461" i="1"/>
  <c r="V1463" i="1"/>
  <c r="M1463" i="1"/>
  <c r="M1548" i="1"/>
  <c r="W1548" i="1"/>
  <c r="T1548" i="1"/>
  <c r="M1552" i="1"/>
  <c r="M1576" i="1"/>
  <c r="T1576" i="1"/>
  <c r="W1576" i="1"/>
  <c r="V1513" i="1"/>
  <c r="W1383" i="1"/>
  <c r="T1383" i="1"/>
  <c r="O1394" i="1"/>
  <c r="W1393" i="1"/>
  <c r="M1426" i="1"/>
  <c r="P1470" i="1"/>
  <c r="U1475" i="1"/>
  <c r="W1479" i="1"/>
  <c r="P1490" i="1"/>
  <c r="V1490" i="1"/>
  <c r="AN2309" i="1"/>
  <c r="AK1418" i="1"/>
  <c r="O418" i="1"/>
  <c r="V418" i="1"/>
  <c r="T418" i="1"/>
  <c r="M418" i="1"/>
  <c r="W514" i="1"/>
  <c r="W636" i="1"/>
  <c r="U677" i="1"/>
  <c r="T735" i="1"/>
  <c r="V735" i="1"/>
  <c r="O795" i="1"/>
  <c r="U794" i="1"/>
  <c r="P824" i="1"/>
  <c r="U823" i="1"/>
  <c r="M1518" i="1"/>
  <c r="V1550" i="1"/>
  <c r="P1604" i="1"/>
  <c r="T1604" i="1"/>
  <c r="V1638" i="1"/>
  <c r="T1638" i="1"/>
  <c r="W1661" i="1"/>
  <c r="U1661" i="1"/>
  <c r="W97" i="1"/>
  <c r="V97" i="1"/>
  <c r="U97" i="1"/>
  <c r="V139" i="1"/>
  <c r="U160" i="1"/>
  <c r="M160" i="1"/>
  <c r="O160" i="1"/>
  <c r="W173" i="1"/>
  <c r="O174" i="1"/>
  <c r="T173" i="1"/>
  <c r="P178" i="1"/>
  <c r="M178" i="1"/>
  <c r="V183" i="1"/>
  <c r="T183" i="1"/>
  <c r="M528" i="1"/>
  <c r="W528" i="1"/>
  <c r="W755" i="1"/>
  <c r="M1358" i="1"/>
  <c r="W1358" i="1"/>
  <c r="W1397" i="1"/>
  <c r="T1397" i="1"/>
  <c r="T1420" i="1"/>
  <c r="O1421" i="1"/>
  <c r="V1420" i="1"/>
  <c r="M1424" i="1"/>
  <c r="T1424" i="1"/>
  <c r="O1433" i="1"/>
  <c r="T1433" i="1"/>
  <c r="M1607" i="1"/>
  <c r="V1607" i="1"/>
  <c r="W1607" i="1"/>
  <c r="W1642" i="1"/>
  <c r="T1642" i="1"/>
  <c r="O1642" i="1"/>
  <c r="M1642" i="1"/>
  <c r="N1642" i="1" s="1"/>
  <c r="AN2323" i="1"/>
  <c r="AM2300" i="1"/>
  <c r="AM2313" i="1"/>
  <c r="AM2307" i="1"/>
  <c r="AM2310" i="1"/>
  <c r="AM2304" i="1"/>
  <c r="AM2312" i="1"/>
  <c r="AN2325" i="1"/>
  <c r="AN2312" i="1"/>
  <c r="J2298" i="1"/>
  <c r="M2298" i="1" s="1"/>
  <c r="K2286" i="1"/>
  <c r="J2286" i="1"/>
  <c r="AQ1447" i="1"/>
  <c r="AQ1217" i="1"/>
  <c r="AL1217" i="1"/>
  <c r="W535" i="1"/>
  <c r="V493" i="1"/>
  <c r="P494" i="1"/>
  <c r="U135" i="1"/>
  <c r="O133" i="1"/>
  <c r="AL1525" i="1"/>
  <c r="AK1333" i="1"/>
  <c r="AQ1267" i="1"/>
  <c r="AQ1193" i="1"/>
  <c r="M629" i="1"/>
  <c r="W510" i="1"/>
  <c r="M1189" i="1"/>
  <c r="V1189" i="1"/>
  <c r="M1002" i="1"/>
  <c r="U1002" i="1"/>
  <c r="T1002" i="1"/>
  <c r="M1028" i="1"/>
  <c r="W1028" i="1"/>
  <c r="P1029" i="1"/>
  <c r="V1028" i="1"/>
  <c r="V405" i="1"/>
  <c r="T405" i="1"/>
  <c r="U317" i="1"/>
  <c r="P351" i="1"/>
  <c r="T351" i="1"/>
  <c r="P716" i="1"/>
  <c r="W151" i="1"/>
  <c r="O1655" i="1"/>
  <c r="P1105" i="1"/>
  <c r="P364" i="1"/>
  <c r="P365" i="1"/>
  <c r="M1137" i="1"/>
  <c r="N1137" i="1" s="1"/>
  <c r="U1137" i="1"/>
  <c r="P1138" i="1"/>
  <c r="U96" i="1"/>
  <c r="O96" i="1"/>
  <c r="M545" i="1"/>
  <c r="T545" i="1"/>
  <c r="P787" i="1"/>
  <c r="P786" i="1"/>
  <c r="M786" i="1"/>
  <c r="U786" i="1"/>
  <c r="J2272" i="1"/>
  <c r="K2272" i="1"/>
  <c r="K2266" i="1"/>
  <c r="J2266" i="1"/>
  <c r="K2265" i="1"/>
  <c r="P2265" i="1" s="1"/>
  <c r="AN2255" i="1"/>
  <c r="AN2242" i="1"/>
  <c r="AN2250" i="1"/>
  <c r="J2255" i="1"/>
  <c r="K2255" i="1"/>
  <c r="AM2242" i="1"/>
  <c r="AM2244" i="1"/>
  <c r="AM2241" i="1"/>
  <c r="AM2260" i="1"/>
  <c r="AM2248" i="1"/>
  <c r="AM2256" i="1"/>
  <c r="AM2247" i="1"/>
  <c r="K1796" i="1"/>
  <c r="P1796" i="1" s="1"/>
  <c r="J1796" i="1"/>
  <c r="O1796" i="1" s="1"/>
  <c r="AN1846" i="1"/>
  <c r="AQ1154" i="1"/>
  <c r="AK1314" i="1"/>
  <c r="T395" i="1"/>
  <c r="O395" i="1"/>
  <c r="U395" i="1"/>
  <c r="AL1188" i="1"/>
  <c r="AK1212" i="1"/>
  <c r="W1245" i="1"/>
  <c r="O1246" i="1"/>
  <c r="U1059" i="1"/>
  <c r="AN2232" i="1"/>
  <c r="AM2234" i="1"/>
  <c r="AM2235" i="1"/>
  <c r="AM2233" i="1"/>
  <c r="K2205" i="1"/>
  <c r="J2205" i="1"/>
  <c r="AM2164" i="1"/>
  <c r="AM2165" i="1"/>
  <c r="AM2157" i="1"/>
  <c r="AM2151" i="1"/>
  <c r="AM2158" i="1"/>
  <c r="AM2160" i="1"/>
  <c r="AM2148" i="1"/>
  <c r="AM2161" i="1"/>
  <c r="AM2153" i="1"/>
  <c r="J1798" i="1"/>
  <c r="O1799" i="1" s="1"/>
  <c r="K1798" i="1"/>
  <c r="AK1080" i="1"/>
  <c r="AQ1135" i="1"/>
  <c r="AQ1197" i="1"/>
  <c r="AL1283" i="1"/>
  <c r="AQ1313" i="1"/>
  <c r="M1521" i="1"/>
  <c r="P1522" i="1"/>
  <c r="U1521" i="1"/>
  <c r="V1606" i="1"/>
  <c r="T1606" i="1"/>
  <c r="V1603" i="1"/>
  <c r="U219" i="1"/>
  <c r="W219" i="1"/>
  <c r="M237" i="1"/>
  <c r="O380" i="1"/>
  <c r="U379" i="1"/>
  <c r="M379" i="1"/>
  <c r="W921" i="1"/>
  <c r="V921" i="1"/>
  <c r="P991" i="1"/>
  <c r="U991" i="1"/>
  <c r="AL1320" i="1"/>
  <c r="AQ1675" i="1"/>
  <c r="U380" i="1"/>
  <c r="M380" i="1"/>
  <c r="V380" i="1"/>
  <c r="M391" i="1"/>
  <c r="P391" i="1"/>
  <c r="T653" i="1"/>
  <c r="AM1801" i="1"/>
  <c r="AM1781" i="1"/>
  <c r="AM1788" i="1"/>
  <c r="AM1774" i="1"/>
  <c r="O102" i="1"/>
  <c r="T101" i="1"/>
  <c r="V101" i="1"/>
  <c r="AN2089" i="1"/>
  <c r="AM2064" i="1"/>
  <c r="AM2054" i="1"/>
  <c r="AN2064" i="1"/>
  <c r="AM2045" i="1"/>
  <c r="AN2030" i="1"/>
  <c r="AN2039" i="1"/>
  <c r="AM2029" i="1"/>
  <c r="AM2023" i="1"/>
  <c r="AM2025" i="1"/>
  <c r="AM2035" i="1"/>
  <c r="AM2042" i="1"/>
  <c r="AM2036" i="1"/>
  <c r="AM2033" i="1"/>
  <c r="P979" i="1"/>
  <c r="T979" i="1"/>
  <c r="W1643" i="1"/>
  <c r="V1643" i="1"/>
  <c r="T1643" i="1"/>
  <c r="T1636" i="1"/>
  <c r="M1636" i="1"/>
  <c r="N1637" i="1" s="1"/>
  <c r="W266" i="1"/>
  <c r="V266" i="1"/>
  <c r="W662" i="1"/>
  <c r="V662" i="1"/>
  <c r="AL1082" i="1"/>
  <c r="AQ1003" i="1"/>
  <c r="AK1711" i="1"/>
  <c r="AL1711" i="1"/>
  <c r="AL1712" i="1"/>
  <c r="AK1712" i="1"/>
  <c r="AK1723" i="1"/>
  <c r="AL1723" i="1"/>
  <c r="AQ999" i="1"/>
  <c r="AQ1002" i="1"/>
  <c r="AQ1000" i="1"/>
  <c r="AL993" i="1"/>
  <c r="AQ1008" i="1"/>
  <c r="AK995" i="1"/>
  <c r="K2188" i="1"/>
  <c r="P2188" i="1" s="1"/>
  <c r="AM1863" i="1"/>
  <c r="J1716" i="1"/>
  <c r="AL1706" i="1"/>
  <c r="U116" i="1"/>
  <c r="W355" i="1"/>
  <c r="O538" i="1"/>
  <c r="P691" i="1"/>
  <c r="P692" i="1"/>
  <c r="M987" i="1"/>
  <c r="O1065" i="1"/>
  <c r="P1407" i="1"/>
  <c r="AK1713" i="1"/>
  <c r="U131" i="1"/>
  <c r="V189" i="1"/>
  <c r="P189" i="1"/>
  <c r="T914" i="1"/>
  <c r="P939" i="1"/>
  <c r="T938" i="1"/>
  <c r="P1145" i="1"/>
  <c r="O1154" i="1"/>
  <c r="V1460" i="1"/>
  <c r="AQ994" i="1"/>
  <c r="U1982" i="1"/>
  <c r="T828" i="1"/>
  <c r="U862" i="1"/>
  <c r="U894" i="1"/>
  <c r="O988" i="1"/>
  <c r="J1883" i="1"/>
  <c r="K2020" i="1"/>
  <c r="M2020" i="1" s="1"/>
  <c r="J2020" i="1"/>
  <c r="K2169" i="1"/>
  <c r="K1821" i="1"/>
  <c r="J1821" i="1"/>
  <c r="V2230" i="1"/>
  <c r="M258" i="1"/>
  <c r="M274" i="1"/>
  <c r="N274" i="1" s="1"/>
  <c r="O274" i="1"/>
  <c r="W311" i="1"/>
  <c r="W324" i="1"/>
  <c r="V324" i="1"/>
  <c r="T352" i="1"/>
  <c r="U352" i="1"/>
  <c r="M361" i="1"/>
  <c r="V361" i="1"/>
  <c r="U361" i="1"/>
  <c r="V412" i="1"/>
  <c r="M446" i="1"/>
  <c r="V446" i="1"/>
  <c r="U473" i="1"/>
  <c r="W473" i="1"/>
  <c r="W498" i="1"/>
  <c r="U498" i="1"/>
  <c r="V498" i="1"/>
  <c r="W592" i="1"/>
  <c r="T601" i="1"/>
  <c r="W601" i="1"/>
  <c r="W687" i="1"/>
  <c r="U687" i="1"/>
  <c r="O688" i="1"/>
  <c r="K2091" i="1"/>
  <c r="K2066" i="1"/>
  <c r="J2066" i="1"/>
  <c r="J2046" i="1"/>
  <c r="K2046" i="1"/>
  <c r="K1930" i="1"/>
  <c r="J1917" i="1"/>
  <c r="K1917" i="1"/>
  <c r="J1905" i="1"/>
  <c r="P1873" i="1"/>
  <c r="J1873" i="1"/>
  <c r="K1868" i="1"/>
  <c r="J1868" i="1"/>
  <c r="J1769" i="1"/>
  <c r="K1769" i="1"/>
  <c r="J1830" i="1"/>
  <c r="J1850" i="1"/>
  <c r="AM1791" i="1"/>
  <c r="P1549" i="1"/>
  <c r="W1552" i="1"/>
  <c r="M1481" i="1"/>
  <c r="P1667" i="1"/>
  <c r="O207" i="1"/>
  <c r="V207" i="1"/>
  <c r="U238" i="1"/>
  <c r="P239" i="1"/>
  <c r="O607" i="1"/>
  <c r="O608" i="1"/>
  <c r="M677" i="1"/>
  <c r="V677" i="1"/>
  <c r="W823" i="1"/>
  <c r="U1096" i="1"/>
  <c r="W1096" i="1"/>
  <c r="V1250" i="1"/>
  <c r="V188" i="1"/>
  <c r="T188" i="1"/>
  <c r="W253" i="1"/>
  <c r="U253" i="1"/>
  <c r="W313" i="1"/>
  <c r="T313" i="1"/>
  <c r="U316" i="1"/>
  <c r="W524" i="1"/>
  <c r="U524" i="1"/>
  <c r="O855" i="1"/>
  <c r="M855" i="1"/>
  <c r="N855" i="1" s="1"/>
  <c r="O934" i="1"/>
  <c r="W934" i="1"/>
  <c r="W1517" i="1"/>
  <c r="V1517" i="1"/>
  <c r="U1583" i="1"/>
  <c r="M1647" i="1"/>
  <c r="W1647" i="1"/>
  <c r="J2323" i="1"/>
  <c r="O2324" i="1" s="1"/>
  <c r="K2323" i="1"/>
  <c r="J2322" i="1"/>
  <c r="K2322" i="1"/>
  <c r="K2315" i="1"/>
  <c r="K2307" i="1"/>
  <c r="T2307" i="1" s="1"/>
  <c r="J2307" i="1"/>
  <c r="P330" i="1"/>
  <c r="T330" i="1"/>
  <c r="W330" i="1"/>
  <c r="V287" i="1"/>
  <c r="P1075" i="1"/>
  <c r="P241" i="1"/>
  <c r="W209" i="1"/>
  <c r="AL1719" i="1"/>
  <c r="V1621" i="1"/>
  <c r="U1146" i="1"/>
  <c r="W1146" i="1"/>
  <c r="U1281" i="1"/>
  <c r="W1281" i="1"/>
  <c r="P201" i="1"/>
  <c r="AN2271" i="1"/>
  <c r="AN2274" i="1"/>
  <c r="P191" i="1"/>
  <c r="M191" i="1"/>
  <c r="M202" i="1"/>
  <c r="V574" i="1"/>
  <c r="W574" i="1"/>
  <c r="O1103" i="1"/>
  <c r="W1402" i="1"/>
  <c r="M61" i="1"/>
  <c r="W61" i="1"/>
  <c r="V558" i="1"/>
  <c r="W593" i="1"/>
  <c r="O594" i="1"/>
  <c r="W616" i="1"/>
  <c r="O850" i="1"/>
  <c r="V859" i="1"/>
  <c r="U859" i="1"/>
  <c r="W859" i="1"/>
  <c r="V1477" i="1"/>
  <c r="U1542" i="1"/>
  <c r="W1542" i="1"/>
  <c r="U1635" i="1"/>
  <c r="V1635" i="1"/>
  <c r="P1635" i="1"/>
  <c r="W1635" i="1"/>
  <c r="AN2228" i="1"/>
  <c r="AN2229" i="1"/>
  <c r="T811" i="1"/>
  <c r="W811" i="1"/>
  <c r="U811" i="1"/>
  <c r="AN2237" i="1"/>
  <c r="AN2238" i="1"/>
  <c r="P136" i="1"/>
  <c r="V136" i="1"/>
  <c r="W136" i="1"/>
  <c r="M847" i="1"/>
  <c r="N847" i="1" s="1"/>
  <c r="P847" i="1"/>
  <c r="V847" i="1"/>
  <c r="O947" i="1"/>
  <c r="V1049" i="1"/>
  <c r="U1049" i="1"/>
  <c r="U1458" i="1"/>
  <c r="T1458" i="1"/>
  <c r="W1458" i="1"/>
  <c r="AM2163" i="1"/>
  <c r="T1145" i="1"/>
  <c r="U1145" i="1"/>
  <c r="V1161" i="1"/>
  <c r="W1161" i="1"/>
  <c r="P1162" i="1"/>
  <c r="P1615" i="1"/>
  <c r="O385" i="1"/>
  <c r="W385" i="1"/>
  <c r="T1051" i="1"/>
  <c r="U1515" i="1"/>
  <c r="T1515" i="1"/>
  <c r="O1515" i="1"/>
  <c r="AK1703" i="1"/>
  <c r="U233" i="1"/>
  <c r="M803" i="1"/>
  <c r="U803" i="1"/>
  <c r="AN2145" i="1"/>
  <c r="P1478" i="1"/>
  <c r="V1478" i="1"/>
  <c r="P688" i="1"/>
  <c r="P689" i="1"/>
  <c r="P690" i="1"/>
  <c r="P1257" i="1"/>
  <c r="AN2118" i="1"/>
  <c r="M295" i="1"/>
  <c r="V295" i="1"/>
  <c r="AN2031" i="1"/>
  <c r="T951" i="1"/>
  <c r="W951" i="1"/>
  <c r="M951" i="1"/>
  <c r="M1485" i="1"/>
  <c r="AM1981" i="1"/>
  <c r="T783" i="1"/>
  <c r="U783" i="1"/>
  <c r="U813" i="1"/>
  <c r="W813" i="1"/>
  <c r="M867" i="1"/>
  <c r="W867" i="1"/>
  <c r="T867" i="1"/>
  <c r="AQ998" i="1"/>
  <c r="AL983" i="1"/>
  <c r="AK983" i="1"/>
  <c r="AQ995" i="1"/>
  <c r="AQ993" i="1"/>
  <c r="AQ992" i="1"/>
  <c r="AQ988" i="1"/>
  <c r="AK974" i="1"/>
  <c r="AL974" i="1"/>
  <c r="AL972" i="1"/>
  <c r="AK972" i="1"/>
  <c r="AQ984" i="1"/>
  <c r="AQ985" i="1"/>
  <c r="AQ979" i="1"/>
  <c r="AQ977" i="1"/>
  <c r="AQ972" i="1"/>
  <c r="AQ968" i="1"/>
  <c r="AK955" i="1"/>
  <c r="AQ966" i="1"/>
  <c r="AQ959" i="1"/>
  <c r="AQ964" i="1"/>
  <c r="AQ957" i="1"/>
  <c r="AL932" i="1"/>
  <c r="AK932" i="1"/>
  <c r="AQ943" i="1"/>
  <c r="AQ930" i="1"/>
  <c r="AQ937" i="1"/>
  <c r="AQ934" i="1"/>
  <c r="AL929" i="1"/>
  <c r="AQ941" i="1"/>
  <c r="AL910" i="1"/>
  <c r="AN923" i="1" s="1"/>
  <c r="AQ922" i="1"/>
  <c r="AL906" i="1"/>
  <c r="AQ919" i="1"/>
  <c r="AL898" i="1"/>
  <c r="AQ911" i="1"/>
  <c r="AK894" i="1"/>
  <c r="AL894" i="1"/>
  <c r="AQ905" i="1"/>
  <c r="AL892" i="1"/>
  <c r="AK890" i="1"/>
  <c r="AQ903" i="1"/>
  <c r="AQ899" i="1"/>
  <c r="AQ897" i="1"/>
  <c r="AQ902" i="1"/>
  <c r="AQ896" i="1"/>
  <c r="AL878" i="1"/>
  <c r="AK878" i="1"/>
  <c r="AQ888" i="1"/>
  <c r="AL870" i="1"/>
  <c r="AQ882" i="1"/>
  <c r="AQ881" i="1"/>
  <c r="AL868" i="1"/>
  <c r="AK868" i="1"/>
  <c r="AQ880" i="1"/>
  <c r="AK859" i="1"/>
  <c r="AQ872" i="1"/>
  <c r="AK857" i="1"/>
  <c r="AQ868" i="1"/>
  <c r="AQ867" i="1"/>
  <c r="AQ862" i="1"/>
  <c r="AK844" i="1"/>
  <c r="AL844" i="1"/>
  <c r="AQ856" i="1"/>
  <c r="AQ854" i="1"/>
  <c r="AL841" i="1"/>
  <c r="AK839" i="1"/>
  <c r="AQ850" i="1"/>
  <c r="AL831" i="1"/>
  <c r="AQ838" i="1"/>
  <c r="AQ841" i="1"/>
  <c r="AQ844" i="1"/>
  <c r="AL820" i="1"/>
  <c r="AK820" i="1"/>
  <c r="AK818" i="1"/>
  <c r="AL818" i="1"/>
  <c r="AL816" i="1"/>
  <c r="AK816" i="1"/>
  <c r="AQ829" i="1"/>
  <c r="AQ826" i="1"/>
  <c r="AL812" i="1"/>
  <c r="AK812" i="1"/>
  <c r="AQ820" i="1"/>
  <c r="AQ818" i="1"/>
  <c r="AQ815" i="1"/>
  <c r="AL801" i="1"/>
  <c r="AK801" i="1"/>
  <c r="AQ810" i="1"/>
  <c r="AL799" i="1"/>
  <c r="AL796" i="1"/>
  <c r="AQ809" i="1"/>
  <c r="AQ805" i="1"/>
  <c r="AQ800" i="1"/>
  <c r="AK790" i="1"/>
  <c r="AQ802" i="1"/>
  <c r="AK784" i="1"/>
  <c r="AL784" i="1"/>
  <c r="AK777" i="1"/>
  <c r="AQ789" i="1"/>
  <c r="AL773" i="1"/>
  <c r="AQ784" i="1"/>
  <c r="AQ782" i="1"/>
  <c r="AQ783" i="1"/>
  <c r="AQ781" i="1"/>
  <c r="AK767" i="1"/>
  <c r="AQ776" i="1"/>
  <c r="AQ773" i="1"/>
  <c r="AQ772" i="1"/>
  <c r="AK757" i="1"/>
  <c r="AL757" i="1"/>
  <c r="AQ768" i="1"/>
  <c r="AQ770" i="1"/>
  <c r="AQ764" i="1"/>
  <c r="AQ760" i="1"/>
  <c r="AQ753" i="1"/>
  <c r="AQ757" i="1"/>
  <c r="AL737" i="1"/>
  <c r="AQ748" i="1"/>
  <c r="AQ747" i="1"/>
  <c r="AQ749" i="1"/>
  <c r="AK731" i="1"/>
  <c r="AQ743" i="1"/>
  <c r="AL729" i="1"/>
  <c r="AQ741" i="1"/>
  <c r="AK724" i="1"/>
  <c r="AL724" i="1"/>
  <c r="AK719" i="1"/>
  <c r="AQ732" i="1"/>
  <c r="AQ728" i="1"/>
  <c r="AL714" i="1"/>
  <c r="AQ727" i="1"/>
  <c r="AL712" i="1"/>
  <c r="AK712" i="1"/>
  <c r="AQ725" i="1"/>
  <c r="AQ724" i="1"/>
  <c r="AL710" i="1"/>
  <c r="AQ722" i="1"/>
  <c r="AQ719" i="1"/>
  <c r="AQ716" i="1"/>
  <c r="AK703" i="1"/>
  <c r="AL699" i="1"/>
  <c r="AK699" i="1"/>
  <c r="AK697" i="1"/>
  <c r="AQ710" i="1"/>
  <c r="AQ709" i="1"/>
  <c r="AK695" i="1"/>
  <c r="AQ708" i="1"/>
  <c r="AQ707" i="1"/>
  <c r="AK693" i="1"/>
  <c r="AQ704" i="1"/>
  <c r="AQ700" i="1"/>
  <c r="AQ706" i="1"/>
  <c r="AQ702" i="1"/>
  <c r="AL685" i="1"/>
  <c r="AQ698" i="1"/>
  <c r="AQ696" i="1"/>
  <c r="AL677" i="1"/>
  <c r="AK677" i="1"/>
  <c r="AK675" i="1"/>
  <c r="AL675" i="1"/>
  <c r="AQ687" i="1"/>
  <c r="AK671" i="1"/>
  <c r="AL671" i="1"/>
  <c r="AQ680" i="1"/>
  <c r="AQ677" i="1"/>
  <c r="AQ676" i="1"/>
  <c r="AQ670" i="1"/>
  <c r="AQ672" i="1"/>
  <c r="AL655" i="1"/>
  <c r="AQ667" i="1"/>
  <c r="AQ662" i="1"/>
  <c r="AQ656" i="1"/>
  <c r="AK643" i="1"/>
  <c r="AQ655" i="1"/>
  <c r="AK641" i="1"/>
  <c r="AL641" i="1"/>
  <c r="AK636" i="1"/>
  <c r="AQ643" i="1"/>
  <c r="AQ648" i="1"/>
  <c r="AL622" i="1"/>
  <c r="AK622" i="1"/>
  <c r="AQ635" i="1"/>
  <c r="AQ630" i="1"/>
  <c r="AQ631" i="1"/>
  <c r="AK610" i="1"/>
  <c r="AQ620" i="1"/>
  <c r="AQ614" i="1"/>
  <c r="AQ622" i="1"/>
  <c r="AK600" i="1"/>
  <c r="AL600" i="1"/>
  <c r="AQ613" i="1"/>
  <c r="AQ605" i="1"/>
  <c r="AQ608" i="1"/>
  <c r="AL589" i="1"/>
  <c r="AQ602" i="1"/>
  <c r="AL586" i="1"/>
  <c r="AQ598" i="1"/>
  <c r="AL584" i="1"/>
  <c r="AK584" i="1"/>
  <c r="AQ593" i="1"/>
  <c r="AQ590" i="1"/>
  <c r="AQ584" i="1"/>
  <c r="AQ585" i="1"/>
  <c r="AK557" i="1"/>
  <c r="AQ568" i="1"/>
  <c r="AL557" i="1"/>
  <c r="AL551" i="1"/>
  <c r="AK551" i="1"/>
  <c r="AK549" i="1"/>
  <c r="AQ557" i="1"/>
  <c r="AQ561" i="1"/>
  <c r="AK539" i="1"/>
  <c r="AL539" i="1"/>
  <c r="AQ552" i="1"/>
  <c r="AQ550" i="1"/>
  <c r="AQ545" i="1"/>
  <c r="AQ549" i="1"/>
  <c r="AQ540" i="1"/>
  <c r="AQ544" i="1"/>
  <c r="AQ539" i="1"/>
  <c r="AL521" i="1"/>
  <c r="AK521" i="1"/>
  <c r="AQ533" i="1"/>
  <c r="AQ528" i="1"/>
  <c r="AL510" i="1"/>
  <c r="AK510" i="1"/>
  <c r="AL506" i="1"/>
  <c r="AQ518" i="1"/>
  <c r="AQ515" i="1"/>
  <c r="AL501" i="1"/>
  <c r="AQ514" i="1"/>
  <c r="AL496" i="1"/>
  <c r="AQ509" i="1"/>
  <c r="AQ505" i="1"/>
  <c r="AQ503" i="1"/>
  <c r="AL487" i="1"/>
  <c r="AQ500" i="1"/>
  <c r="AL483" i="1"/>
  <c r="AK483" i="1"/>
  <c r="AQ496" i="1"/>
  <c r="AQ493" i="1"/>
  <c r="AL479" i="1"/>
  <c r="AK479" i="1"/>
  <c r="AQ492" i="1"/>
  <c r="AK477" i="1"/>
  <c r="AQ486" i="1"/>
  <c r="AQ480" i="1"/>
  <c r="AL460" i="1"/>
  <c r="AQ473" i="1"/>
  <c r="AK458" i="1"/>
  <c r="AQ468" i="1"/>
  <c r="AQ469" i="1"/>
  <c r="AK451" i="1"/>
  <c r="AQ463" i="1"/>
  <c r="AL447" i="1"/>
  <c r="AQ459" i="1"/>
  <c r="AK445" i="1"/>
  <c r="AL445" i="1"/>
  <c r="AK443" i="1"/>
  <c r="AQ450" i="1"/>
  <c r="AQ448" i="1"/>
  <c r="AQ455" i="1"/>
  <c r="AQ453" i="1"/>
  <c r="AK434" i="1"/>
  <c r="AQ443" i="1"/>
  <c r="AQ444" i="1"/>
  <c r="AQ442" i="1"/>
  <c r="AQ441" i="1"/>
  <c r="AQ436" i="1"/>
  <c r="AQ434" i="1"/>
  <c r="AQ429" i="1"/>
  <c r="AQ422" i="1"/>
  <c r="AK408" i="1"/>
  <c r="AL408" i="1"/>
  <c r="AQ412" i="1"/>
  <c r="AQ417" i="1"/>
  <c r="AQ415" i="1"/>
  <c r="AQ414" i="1"/>
  <c r="AQ410" i="1"/>
  <c r="AL395" i="1"/>
  <c r="AK395" i="1"/>
  <c r="AQ406" i="1"/>
  <c r="AK390" i="1"/>
  <c r="AL390" i="1"/>
  <c r="AK386" i="1"/>
  <c r="AQ398" i="1"/>
  <c r="AL379" i="1"/>
  <c r="AQ391" i="1"/>
  <c r="AQ389" i="1"/>
  <c r="AK377" i="1"/>
  <c r="AL375" i="1"/>
  <c r="AK375" i="1"/>
  <c r="AQ383" i="1"/>
  <c r="AQ386" i="1"/>
  <c r="AQ382" i="1"/>
  <c r="AQ379" i="1"/>
  <c r="AK367" i="1"/>
  <c r="AQ377" i="1"/>
  <c r="AK365" i="1"/>
  <c r="AK361" i="1"/>
  <c r="AL361" i="1"/>
  <c r="AQ372" i="1"/>
  <c r="AK345" i="1"/>
  <c r="AL345" i="1"/>
  <c r="AQ356" i="1"/>
  <c r="AQ351" i="1"/>
  <c r="AK342" i="1"/>
  <c r="AQ354" i="1"/>
  <c r="AQ352" i="1"/>
  <c r="AQ346" i="1"/>
  <c r="AL332" i="1"/>
  <c r="AQ343" i="1"/>
  <c r="AQ340" i="1"/>
  <c r="AL326" i="1"/>
  <c r="AK326" i="1"/>
  <c r="AL324" i="1"/>
  <c r="AK324" i="1"/>
  <c r="AL322" i="1"/>
  <c r="AQ335" i="1"/>
  <c r="AQ327" i="1"/>
  <c r="AK315" i="1"/>
  <c r="AL315" i="1"/>
  <c r="AL313" i="1"/>
  <c r="AQ326" i="1"/>
  <c r="AQ325" i="1"/>
  <c r="AQ321" i="1"/>
  <c r="AK310" i="1"/>
  <c r="AQ315" i="1"/>
  <c r="AQ320" i="1"/>
  <c r="AQ317" i="1"/>
  <c r="AK301" i="1"/>
  <c r="AQ312" i="1"/>
  <c r="AQ309" i="1"/>
  <c r="AQ297" i="1"/>
  <c r="AQ300" i="1"/>
  <c r="AL283" i="1"/>
  <c r="AK283" i="1"/>
  <c r="AK277" i="1"/>
  <c r="AQ286" i="1"/>
  <c r="AQ287" i="1"/>
  <c r="AK271" i="1"/>
  <c r="AQ283" i="1"/>
  <c r="AQ281" i="1"/>
  <c r="AQ280" i="1"/>
  <c r="AQ273" i="1"/>
  <c r="AQ279" i="1"/>
  <c r="AQ272" i="1"/>
  <c r="J1675" i="1"/>
  <c r="K1675" i="1"/>
  <c r="J1671" i="1"/>
  <c r="K1671" i="1"/>
  <c r="J1669" i="1"/>
  <c r="K1669" i="1"/>
  <c r="K1617" i="1"/>
  <c r="J1617" i="1"/>
  <c r="K1611" i="1"/>
  <c r="P1612" i="1" s="1"/>
  <c r="J1611" i="1"/>
  <c r="K1609" i="1"/>
  <c r="J1609" i="1"/>
  <c r="K1605" i="1"/>
  <c r="J1605" i="1"/>
  <c r="W1603" i="1"/>
  <c r="U1597" i="1"/>
  <c r="T1596" i="1"/>
  <c r="M1594" i="1"/>
  <c r="K1590" i="1"/>
  <c r="J1590" i="1"/>
  <c r="M1588" i="1"/>
  <c r="U1588" i="1"/>
  <c r="O1589" i="1"/>
  <c r="V1588" i="1"/>
  <c r="T1582" i="1"/>
  <c r="U1582" i="1"/>
  <c r="J1580" i="1"/>
  <c r="K1580" i="1"/>
  <c r="J1578" i="1"/>
  <c r="K1578" i="1"/>
  <c r="K1574" i="1"/>
  <c r="J1574" i="1"/>
  <c r="O1574" i="1" s="1"/>
  <c r="J1564" i="1"/>
  <c r="T1564" i="1" s="1"/>
  <c r="K1564" i="1"/>
  <c r="P1564" i="1" s="1"/>
  <c r="J1554" i="1"/>
  <c r="K1554" i="1"/>
  <c r="J1538" i="1"/>
  <c r="K1538" i="1"/>
  <c r="K1534" i="1"/>
  <c r="J1534" i="1"/>
  <c r="J1532" i="1"/>
  <c r="K1532" i="1"/>
  <c r="K1527" i="1"/>
  <c r="J1527" i="1"/>
  <c r="J1525" i="1"/>
  <c r="K1525" i="1"/>
  <c r="J1520" i="1"/>
  <c r="O1520" i="1" s="1"/>
  <c r="K1520" i="1"/>
  <c r="J1511" i="1"/>
  <c r="U1511" i="1" s="1"/>
  <c r="K1511" i="1"/>
  <c r="P1512" i="1" s="1"/>
  <c r="J1506" i="1"/>
  <c r="K1506" i="1"/>
  <c r="J1492" i="1"/>
  <c r="K1492" i="1"/>
  <c r="M1490" i="1"/>
  <c r="J1448" i="1"/>
  <c r="K1448" i="1"/>
  <c r="K1428" i="1"/>
  <c r="J1428" i="1"/>
  <c r="J1416" i="1"/>
  <c r="K1416" i="1"/>
  <c r="J1414" i="1"/>
  <c r="O1414" i="1" s="1"/>
  <c r="K1414" i="1"/>
  <c r="J1401" i="1"/>
  <c r="K1401" i="1"/>
  <c r="V1401" i="1" s="1"/>
  <c r="J1399" i="1"/>
  <c r="K1399" i="1"/>
  <c r="K1391" i="1"/>
  <c r="P1392" i="1" s="1"/>
  <c r="J1391" i="1"/>
  <c r="W1391" i="1" s="1"/>
  <c r="J1387" i="1"/>
  <c r="K1387" i="1"/>
  <c r="J1381" i="1"/>
  <c r="K1381" i="1"/>
  <c r="K1379" i="1"/>
  <c r="P1380" i="1" s="1"/>
  <c r="J1379" i="1"/>
  <c r="J1371" i="1"/>
  <c r="K1371" i="1"/>
  <c r="O1366" i="1"/>
  <c r="U1365" i="1"/>
  <c r="W1365" i="1"/>
  <c r="M1365" i="1"/>
  <c r="J1359" i="1"/>
  <c r="K1359" i="1"/>
  <c r="U1354" i="1"/>
  <c r="J1347" i="1"/>
  <c r="K1347" i="1"/>
  <c r="J1345" i="1"/>
  <c r="O1346" i="1" s="1"/>
  <c r="K1345" i="1"/>
  <c r="K1334" i="1"/>
  <c r="J1334" i="1"/>
  <c r="O1335" i="1" s="1"/>
  <c r="J1331" i="1"/>
  <c r="K1331" i="1"/>
  <c r="K1326" i="1"/>
  <c r="J1326" i="1"/>
  <c r="W1324" i="1"/>
  <c r="K1320" i="1"/>
  <c r="J1320" i="1"/>
  <c r="W1293" i="1"/>
  <c r="V1293" i="1"/>
  <c r="M1293" i="1"/>
  <c r="J1291" i="1"/>
  <c r="K1291" i="1"/>
  <c r="J1276" i="1"/>
  <c r="O1276" i="1" s="1"/>
  <c r="K1276" i="1"/>
  <c r="P1276" i="1" s="1"/>
  <c r="J1274" i="1"/>
  <c r="K1274" i="1"/>
  <c r="P1275" i="1" s="1"/>
  <c r="J1272" i="1"/>
  <c r="K1272" i="1"/>
  <c r="U1270" i="1"/>
  <c r="J1261" i="1"/>
  <c r="K1261" i="1"/>
  <c r="J1259" i="1"/>
  <c r="K1259" i="1"/>
  <c r="P1259" i="1" s="1"/>
  <c r="O1258" i="1"/>
  <c r="W1257" i="1"/>
  <c r="T1257" i="1"/>
  <c r="W1254" i="1"/>
  <c r="V1254" i="1"/>
  <c r="J1253" i="1"/>
  <c r="K1253" i="1"/>
  <c r="J1240" i="1"/>
  <c r="K1240" i="1"/>
  <c r="J1238" i="1"/>
  <c r="K1238" i="1"/>
  <c r="M1235" i="1"/>
  <c r="T1235" i="1"/>
  <c r="V1235" i="1"/>
  <c r="J1232" i="1"/>
  <c r="K1232" i="1"/>
  <c r="J1230" i="1"/>
  <c r="K1230" i="1"/>
  <c r="K1228" i="1"/>
  <c r="J1228" i="1"/>
  <c r="J1226" i="1"/>
  <c r="K1226" i="1"/>
  <c r="J1224" i="1"/>
  <c r="K1224" i="1"/>
  <c r="J1217" i="1"/>
  <c r="K1217" i="1"/>
  <c r="K1215" i="1"/>
  <c r="J1215" i="1"/>
  <c r="K1206" i="1"/>
  <c r="J1206" i="1"/>
  <c r="T1206" i="1" s="1"/>
  <c r="W1203" i="1"/>
  <c r="M1203" i="1"/>
  <c r="U1199" i="1"/>
  <c r="W1199" i="1"/>
  <c r="T1199" i="1"/>
  <c r="K1192" i="1"/>
  <c r="P1193" i="1" s="1"/>
  <c r="J1192" i="1"/>
  <c r="J1180" i="1"/>
  <c r="O1180" i="1" s="1"/>
  <c r="K1180" i="1"/>
  <c r="J1175" i="1"/>
  <c r="K1175" i="1"/>
  <c r="P1175" i="1" s="1"/>
  <c r="T1171" i="1"/>
  <c r="U1171" i="1"/>
  <c r="W1171" i="1"/>
  <c r="M1171" i="1"/>
  <c r="U1169" i="1"/>
  <c r="W1169" i="1"/>
  <c r="U1167" i="1"/>
  <c r="T1167" i="1"/>
  <c r="J1165" i="1"/>
  <c r="K1165" i="1"/>
  <c r="K1160" i="1"/>
  <c r="J1160" i="1"/>
  <c r="W1137" i="1"/>
  <c r="T1137" i="1"/>
  <c r="W1136" i="1"/>
  <c r="J1132" i="1"/>
  <c r="K1132" i="1"/>
  <c r="J1128" i="1"/>
  <c r="K1128" i="1"/>
  <c r="J1110" i="1"/>
  <c r="K1110" i="1"/>
  <c r="T1105" i="1"/>
  <c r="K1101" i="1"/>
  <c r="J1101" i="1"/>
  <c r="J1090" i="1"/>
  <c r="K1090" i="1"/>
  <c r="J1083" i="1"/>
  <c r="K1083" i="1"/>
  <c r="J1081" i="1"/>
  <c r="K1081" i="1"/>
  <c r="V1074" i="1"/>
  <c r="J1072" i="1"/>
  <c r="K1072" i="1"/>
  <c r="J1061" i="1"/>
  <c r="K1061" i="1"/>
  <c r="M1059" i="1"/>
  <c r="J1057" i="1"/>
  <c r="K1057" i="1"/>
  <c r="V1048" i="1"/>
  <c r="P1049" i="1"/>
  <c r="T1045" i="1"/>
  <c r="V1045" i="1"/>
  <c r="K1036" i="1"/>
  <c r="J1036" i="1"/>
  <c r="K1034" i="1"/>
  <c r="J1034" i="1"/>
  <c r="K1027" i="1"/>
  <c r="J1027" i="1"/>
  <c r="J1025" i="1"/>
  <c r="O1025" i="1" s="1"/>
  <c r="K1025" i="1"/>
  <c r="P1025" i="1" s="1"/>
  <c r="T1023" i="1"/>
  <c r="M1023" i="1"/>
  <c r="K1019" i="1"/>
  <c r="J1019" i="1"/>
  <c r="O1020" i="1" s="1"/>
  <c r="K1013" i="1"/>
  <c r="J1013" i="1"/>
  <c r="J1009" i="1"/>
  <c r="K1009" i="1"/>
  <c r="K1003" i="1"/>
  <c r="J1003" i="1"/>
  <c r="W1001" i="1"/>
  <c r="V1001" i="1"/>
  <c r="O1002" i="1"/>
  <c r="T998" i="1"/>
  <c r="M998" i="1"/>
  <c r="V998" i="1"/>
  <c r="M991" i="1"/>
  <c r="W991" i="1"/>
  <c r="K989" i="1"/>
  <c r="J989" i="1"/>
  <c r="K983" i="1"/>
  <c r="J983" i="1"/>
  <c r="M979" i="1"/>
  <c r="V979" i="1"/>
  <c r="U979" i="1"/>
  <c r="P978" i="1"/>
  <c r="U978" i="1"/>
  <c r="W978" i="1"/>
  <c r="J964" i="1"/>
  <c r="K964" i="1"/>
  <c r="K959" i="1"/>
  <c r="J959" i="1"/>
  <c r="K957" i="1"/>
  <c r="J957" i="1"/>
  <c r="J940" i="1"/>
  <c r="K940" i="1"/>
  <c r="P941" i="1" s="1"/>
  <c r="J935" i="1"/>
  <c r="K935" i="1"/>
  <c r="T933" i="1"/>
  <c r="M933" i="1"/>
  <c r="W933" i="1"/>
  <c r="J924" i="1"/>
  <c r="K924" i="1"/>
  <c r="P924" i="1" s="1"/>
  <c r="M922" i="1"/>
  <c r="W922" i="1"/>
  <c r="O922" i="1"/>
  <c r="K918" i="1"/>
  <c r="J918" i="1"/>
  <c r="O918" i="1" s="1"/>
  <c r="O895" i="1"/>
  <c r="W895" i="1"/>
  <c r="T895" i="1"/>
  <c r="W891" i="1"/>
  <c r="V884" i="1"/>
  <c r="P885" i="1"/>
  <c r="U878" i="1"/>
  <c r="M878" i="1"/>
  <c r="V878" i="1"/>
  <c r="T878" i="1"/>
  <c r="K866" i="1"/>
  <c r="P867" i="1" s="1"/>
  <c r="J866" i="1"/>
  <c r="J845" i="1"/>
  <c r="K845" i="1"/>
  <c r="J838" i="1"/>
  <c r="K838" i="1"/>
  <c r="J836" i="1"/>
  <c r="K836" i="1"/>
  <c r="O827" i="1"/>
  <c r="J820" i="1"/>
  <c r="K820" i="1"/>
  <c r="P821" i="1" s="1"/>
  <c r="J799" i="1"/>
  <c r="K799" i="1"/>
  <c r="V793" i="1"/>
  <c r="T793" i="1"/>
  <c r="W793" i="1"/>
  <c r="J777" i="1"/>
  <c r="K777" i="1"/>
  <c r="K775" i="1"/>
  <c r="J775" i="1"/>
  <c r="O775" i="1" s="1"/>
  <c r="T773" i="1"/>
  <c r="J769" i="1"/>
  <c r="K769" i="1"/>
  <c r="J767" i="1"/>
  <c r="K767" i="1"/>
  <c r="V763" i="1"/>
  <c r="J762" i="1"/>
  <c r="K762" i="1"/>
  <c r="J751" i="1"/>
  <c r="K751" i="1"/>
  <c r="J737" i="1"/>
  <c r="K737" i="1"/>
  <c r="J725" i="1"/>
  <c r="O726" i="1" s="1"/>
  <c r="K725" i="1"/>
  <c r="O717" i="1"/>
  <c r="K709" i="1"/>
  <c r="J709" i="1"/>
  <c r="J707" i="1"/>
  <c r="K707" i="1"/>
  <c r="W705" i="1"/>
  <c r="J703" i="1"/>
  <c r="K703" i="1"/>
  <c r="J699" i="1"/>
  <c r="K699" i="1"/>
  <c r="P700" i="1" s="1"/>
  <c r="J676" i="1"/>
  <c r="O677" i="1" s="1"/>
  <c r="K676" i="1"/>
  <c r="J672" i="1"/>
  <c r="K672" i="1"/>
  <c r="K669" i="1"/>
  <c r="J669" i="1"/>
  <c r="O670" i="1" s="1"/>
  <c r="J660" i="1"/>
  <c r="W660" i="1" s="1"/>
  <c r="K660" i="1"/>
  <c r="J658" i="1"/>
  <c r="K658" i="1"/>
  <c r="J656" i="1"/>
  <c r="K656" i="1"/>
  <c r="J639" i="1"/>
  <c r="K639" i="1"/>
  <c r="T634" i="1"/>
  <c r="K633" i="1"/>
  <c r="J633" i="1"/>
  <c r="V620" i="1"/>
  <c r="J589" i="1"/>
  <c r="K589" i="1"/>
  <c r="O588" i="1"/>
  <c r="J583" i="1"/>
  <c r="K583" i="1"/>
  <c r="J580" i="1"/>
  <c r="O581" i="1" s="1"/>
  <c r="K580" i="1"/>
  <c r="P581" i="1" s="1"/>
  <c r="J576" i="1"/>
  <c r="O576" i="1" s="1"/>
  <c r="K576" i="1"/>
  <c r="J565" i="1"/>
  <c r="K565" i="1"/>
  <c r="K563" i="1"/>
  <c r="J563" i="1"/>
  <c r="J559" i="1"/>
  <c r="K559" i="1"/>
  <c r="J555" i="1"/>
  <c r="K555" i="1"/>
  <c r="K541" i="1"/>
  <c r="J541" i="1"/>
  <c r="V535" i="1"/>
  <c r="J518" i="1"/>
  <c r="K518" i="1"/>
  <c r="K512" i="1"/>
  <c r="P513" i="1" s="1"/>
  <c r="J512" i="1"/>
  <c r="K508" i="1"/>
  <c r="J508" i="1"/>
  <c r="T506" i="1"/>
  <c r="V506" i="1"/>
  <c r="O493" i="1"/>
  <c r="U493" i="1"/>
  <c r="K490" i="1"/>
  <c r="J490" i="1"/>
  <c r="J488" i="1"/>
  <c r="K488" i="1"/>
  <c r="J486" i="1"/>
  <c r="K486" i="1"/>
  <c r="K484" i="1"/>
  <c r="J484" i="1"/>
  <c r="J475" i="1"/>
  <c r="K475" i="1"/>
  <c r="J471" i="1"/>
  <c r="K471" i="1"/>
  <c r="J469" i="1"/>
  <c r="K469" i="1"/>
  <c r="K450" i="1"/>
  <c r="J450" i="1"/>
  <c r="O450" i="1" s="1"/>
  <c r="K433" i="1"/>
  <c r="J433" i="1"/>
  <c r="J429" i="1"/>
  <c r="K429" i="1"/>
  <c r="K411" i="1"/>
  <c r="P411" i="1" s="1"/>
  <c r="J411" i="1"/>
  <c r="J406" i="1"/>
  <c r="K406" i="1"/>
  <c r="P385" i="1"/>
  <c r="J383" i="1"/>
  <c r="O384" i="1" s="1"/>
  <c r="K383" i="1"/>
  <c r="P384" i="1" s="1"/>
  <c r="V375" i="1"/>
  <c r="J372" i="1"/>
  <c r="O373" i="1" s="1"/>
  <c r="K372" i="1"/>
  <c r="J370" i="1"/>
  <c r="K370" i="1"/>
  <c r="T357" i="1"/>
  <c r="M357" i="1"/>
  <c r="N358" i="1" s="1"/>
  <c r="W357" i="1"/>
  <c r="O357" i="1"/>
  <c r="K347" i="1"/>
  <c r="P348" i="1" s="1"/>
  <c r="J347" i="1"/>
  <c r="K338" i="1"/>
  <c r="J338" i="1"/>
  <c r="J336" i="1"/>
  <c r="K336" i="1"/>
  <c r="J331" i="1"/>
  <c r="K331" i="1"/>
  <c r="T320" i="1"/>
  <c r="K307" i="1"/>
  <c r="J307" i="1"/>
  <c r="J296" i="1"/>
  <c r="K296" i="1"/>
  <c r="P296" i="1" s="1"/>
  <c r="J291" i="1"/>
  <c r="O292" i="1" s="1"/>
  <c r="K291" i="1"/>
  <c r="V291" i="1" s="1"/>
  <c r="M288" i="1"/>
  <c r="U288" i="1"/>
  <c r="O288" i="1"/>
  <c r="K283" i="1"/>
  <c r="J283" i="1"/>
  <c r="O283" i="1" s="1"/>
  <c r="M279" i="1"/>
  <c r="W279" i="1"/>
  <c r="U279" i="1"/>
  <c r="O279" i="1"/>
  <c r="T273" i="1"/>
  <c r="O273" i="1"/>
  <c r="M268" i="1"/>
  <c r="N268" i="1" s="1"/>
  <c r="T268" i="1"/>
  <c r="J261" i="1"/>
  <c r="K261" i="1"/>
  <c r="J257" i="1"/>
  <c r="K257" i="1"/>
  <c r="P258" i="1" s="1"/>
  <c r="V251" i="1"/>
  <c r="J248" i="1"/>
  <c r="K248" i="1"/>
  <c r="K246" i="1"/>
  <c r="J246" i="1"/>
  <c r="J235" i="1"/>
  <c r="K235" i="1"/>
  <c r="J226" i="1"/>
  <c r="K226" i="1"/>
  <c r="T223" i="1"/>
  <c r="W223" i="1"/>
  <c r="U223" i="1"/>
  <c r="J217" i="1"/>
  <c r="K217" i="1"/>
  <c r="J210" i="1"/>
  <c r="V210" i="1" s="1"/>
  <c r="K210" i="1"/>
  <c r="P202" i="1"/>
  <c r="J195" i="1"/>
  <c r="K195" i="1"/>
  <c r="J168" i="1"/>
  <c r="K168" i="1"/>
  <c r="J162" i="1"/>
  <c r="O162" i="1" s="1"/>
  <c r="K162" i="1"/>
  <c r="U158" i="1"/>
  <c r="V158" i="1"/>
  <c r="J147" i="1"/>
  <c r="K147" i="1"/>
  <c r="J145" i="1"/>
  <c r="K145" i="1"/>
  <c r="V124" i="1"/>
  <c r="T124" i="1"/>
  <c r="K118" i="1"/>
  <c r="J118" i="1"/>
  <c r="O114" i="1"/>
  <c r="J111" i="1"/>
  <c r="K111" i="1"/>
  <c r="J109" i="1"/>
  <c r="K109" i="1"/>
  <c r="U102" i="1"/>
  <c r="P100" i="1"/>
  <c r="W99" i="1"/>
  <c r="J85" i="1"/>
  <c r="K85" i="1"/>
  <c r="T85" i="1" s="1"/>
  <c r="K83" i="1"/>
  <c r="J83" i="1"/>
  <c r="V81" i="1"/>
  <c r="W81" i="1"/>
  <c r="V79" i="1"/>
  <c r="W79" i="1"/>
  <c r="J77" i="1"/>
  <c r="K77" i="1"/>
  <c r="W73" i="1"/>
  <c r="V73" i="1"/>
  <c r="U73" i="1"/>
  <c r="O73" i="1"/>
  <c r="K71" i="1"/>
  <c r="J71" i="1"/>
  <c r="K64" i="1"/>
  <c r="P64" i="1" s="1"/>
  <c r="J64" i="1"/>
  <c r="U64" i="1" s="1"/>
  <c r="J56" i="1"/>
  <c r="K56" i="1"/>
  <c r="AL1753" i="1"/>
  <c r="AN1766" i="1" s="1"/>
  <c r="M502" i="1"/>
  <c r="M616" i="1"/>
  <c r="W718" i="1"/>
  <c r="U718" i="1"/>
  <c r="W679" i="1"/>
  <c r="AL1745" i="1"/>
  <c r="T1237" i="1"/>
  <c r="AL1729" i="1"/>
  <c r="AK1757" i="1"/>
  <c r="AQ948" i="1"/>
  <c r="AK780" i="1"/>
  <c r="AL780" i="1"/>
  <c r="AL713" i="1"/>
  <c r="AK713" i="1"/>
  <c r="AK684" i="1"/>
  <c r="AL684" i="1"/>
  <c r="AQ641" i="1"/>
  <c r="AL621" i="1"/>
  <c r="AK621" i="1"/>
  <c r="AL578" i="1"/>
  <c r="AQ589" i="1"/>
  <c r="AK578" i="1"/>
  <c r="AK550" i="1"/>
  <c r="AL550" i="1"/>
  <c r="AL518" i="1"/>
  <c r="AK518" i="1"/>
  <c r="AL482" i="1"/>
  <c r="AK482" i="1"/>
  <c r="AL442" i="1"/>
  <c r="AK442" i="1"/>
  <c r="AL420" i="1"/>
  <c r="AK420" i="1"/>
  <c r="AK404" i="1"/>
  <c r="AL404" i="1"/>
  <c r="AK364" i="1"/>
  <c r="AL364" i="1"/>
  <c r="AL309" i="1"/>
  <c r="AK309" i="1"/>
  <c r="AQ275" i="1"/>
  <c r="AK230" i="1"/>
  <c r="AL230" i="1"/>
  <c r="AL217" i="1"/>
  <c r="AK217" i="1"/>
  <c r="AL131" i="1"/>
  <c r="AQ144" i="1"/>
  <c r="AK68" i="1"/>
  <c r="AL68" i="1"/>
  <c r="AL26" i="1"/>
  <c r="AK26" i="1"/>
  <c r="J1681" i="1"/>
  <c r="O1681" i="1" s="1"/>
  <c r="K1681" i="1"/>
  <c r="P1682" i="1" s="1"/>
  <c r="J1679" i="1"/>
  <c r="K1679" i="1"/>
  <c r="J1677" i="1"/>
  <c r="K1677" i="1"/>
  <c r="P1678" i="1" s="1"/>
  <c r="J1668" i="1"/>
  <c r="O1668" i="1" s="1"/>
  <c r="K1668" i="1"/>
  <c r="J1660" i="1"/>
  <c r="K1660" i="1"/>
  <c r="T1635" i="1"/>
  <c r="K1593" i="1"/>
  <c r="J1593" i="1"/>
  <c r="K1575" i="1"/>
  <c r="P1576" i="1" s="1"/>
  <c r="J1575" i="1"/>
  <c r="J1537" i="1"/>
  <c r="K1537" i="1"/>
  <c r="J1516" i="1"/>
  <c r="K1516" i="1"/>
  <c r="K1503" i="1"/>
  <c r="J1503" i="1"/>
  <c r="K1484" i="1"/>
  <c r="J1484" i="1"/>
  <c r="O1484" i="1" s="1"/>
  <c r="K1471" i="1"/>
  <c r="J1471" i="1"/>
  <c r="J1438" i="1"/>
  <c r="K1438" i="1"/>
  <c r="K1429" i="1"/>
  <c r="P1430" i="1" s="1"/>
  <c r="J1429" i="1"/>
  <c r="J1400" i="1"/>
  <c r="K1400" i="1"/>
  <c r="J1398" i="1"/>
  <c r="O1399" i="1" s="1"/>
  <c r="K1398" i="1"/>
  <c r="K1390" i="1"/>
  <c r="J1390" i="1"/>
  <c r="K1323" i="1"/>
  <c r="J1323" i="1"/>
  <c r="J1301" i="1"/>
  <c r="K1301" i="1"/>
  <c r="J1273" i="1"/>
  <c r="K1273" i="1"/>
  <c r="K1227" i="1"/>
  <c r="J1227" i="1"/>
  <c r="K1218" i="1"/>
  <c r="J1218" i="1"/>
  <c r="K1196" i="1"/>
  <c r="J1196" i="1"/>
  <c r="J1164" i="1"/>
  <c r="K1164" i="1"/>
  <c r="P1164" i="1" s="1"/>
  <c r="M1161" i="1"/>
  <c r="K1159" i="1"/>
  <c r="J1159" i="1"/>
  <c r="J1135" i="1"/>
  <c r="K1135" i="1"/>
  <c r="K1129" i="1"/>
  <c r="J1129" i="1"/>
  <c r="J1125" i="1"/>
  <c r="K1125" i="1"/>
  <c r="K1115" i="1"/>
  <c r="J1115" i="1"/>
  <c r="T1115" i="1" s="1"/>
  <c r="K1082" i="1"/>
  <c r="J1082" i="1"/>
  <c r="J1078" i="1"/>
  <c r="T1078" i="1" s="1"/>
  <c r="K1078" i="1"/>
  <c r="J1071" i="1"/>
  <c r="K1071" i="1"/>
  <c r="K965" i="1"/>
  <c r="J965" i="1"/>
  <c r="J931" i="1"/>
  <c r="K931" i="1"/>
  <c r="K915" i="1"/>
  <c r="P916" i="1" s="1"/>
  <c r="J915" i="1"/>
  <c r="K908" i="1"/>
  <c r="J908" i="1"/>
  <c r="K848" i="1"/>
  <c r="P848" i="1" s="1"/>
  <c r="J848" i="1"/>
  <c r="J842" i="1"/>
  <c r="K842" i="1"/>
  <c r="K835" i="1"/>
  <c r="J835" i="1"/>
  <c r="K768" i="1"/>
  <c r="J768" i="1"/>
  <c r="K736" i="1"/>
  <c r="J736" i="1"/>
  <c r="J728" i="1"/>
  <c r="O728" i="1" s="1"/>
  <c r="K728" i="1"/>
  <c r="K724" i="1"/>
  <c r="J724" i="1"/>
  <c r="J710" i="1"/>
  <c r="K710" i="1"/>
  <c r="K702" i="1"/>
  <c r="P702" i="1" s="1"/>
  <c r="J702" i="1"/>
  <c r="J675" i="1"/>
  <c r="K675" i="1"/>
  <c r="K657" i="1"/>
  <c r="J657" i="1"/>
  <c r="V642" i="1"/>
  <c r="K584" i="1"/>
  <c r="J584" i="1"/>
  <c r="K579" i="1"/>
  <c r="J579" i="1"/>
  <c r="J536" i="1"/>
  <c r="K536" i="1"/>
  <c r="J491" i="1"/>
  <c r="K491" i="1"/>
  <c r="J474" i="1"/>
  <c r="K474" i="1"/>
  <c r="J468" i="1"/>
  <c r="K468" i="1"/>
  <c r="K425" i="1"/>
  <c r="J425" i="1"/>
  <c r="O426" i="1" s="1"/>
  <c r="J321" i="1"/>
  <c r="K321" i="1"/>
  <c r="P322" i="1" s="1"/>
  <c r="J264" i="1"/>
  <c r="O264" i="1" s="1"/>
  <c r="K264" i="1"/>
  <c r="K247" i="1"/>
  <c r="J247" i="1"/>
  <c r="J236" i="1"/>
  <c r="K236" i="1"/>
  <c r="J230" i="1"/>
  <c r="K230" i="1"/>
  <c r="J220" i="1"/>
  <c r="K220" i="1"/>
  <c r="P221" i="1" s="1"/>
  <c r="K211" i="1"/>
  <c r="J211" i="1"/>
  <c r="O212" i="1" s="1"/>
  <c r="J205" i="1"/>
  <c r="K205" i="1"/>
  <c r="P206" i="1" s="1"/>
  <c r="K119" i="1"/>
  <c r="J119" i="1"/>
  <c r="AK1701" i="1"/>
  <c r="AL1701" i="1"/>
  <c r="AL1691" i="1"/>
  <c r="AK1691" i="1"/>
  <c r="AM1697" i="1" s="1"/>
  <c r="AQ1699" i="1"/>
  <c r="AK1680" i="1"/>
  <c r="AL1680" i="1"/>
  <c r="AQ1678" i="1"/>
  <c r="AL1655" i="1"/>
  <c r="AK1655" i="1"/>
  <c r="AL1634" i="1"/>
  <c r="AK1634" i="1"/>
  <c r="AL1547" i="1"/>
  <c r="AK1547" i="1"/>
  <c r="AQ1525" i="1"/>
  <c r="AQ1518" i="1"/>
  <c r="AQ1520" i="1"/>
  <c r="AL1473" i="1"/>
  <c r="AK1473" i="1"/>
  <c r="AM1486" i="1" s="1"/>
  <c r="AK1431" i="1"/>
  <c r="AL1431" i="1"/>
  <c r="AN1437" i="1" s="1"/>
  <c r="AL1417" i="1"/>
  <c r="AK1417" i="1"/>
  <c r="AQ1428" i="1"/>
  <c r="AQ1407" i="1"/>
  <c r="AQ1402" i="1"/>
  <c r="AQ1398" i="1"/>
  <c r="AL1352" i="1"/>
  <c r="AK1352" i="1"/>
  <c r="AK1350" i="1"/>
  <c r="AL1350" i="1"/>
  <c r="AK1338" i="1"/>
  <c r="AQ1351" i="1"/>
  <c r="AQ1349" i="1"/>
  <c r="AL1319" i="1"/>
  <c r="AK1319" i="1"/>
  <c r="AQ1306" i="1"/>
  <c r="AQ1285" i="1"/>
  <c r="AQ1279" i="1"/>
  <c r="AQ1231" i="1"/>
  <c r="AK1181" i="1"/>
  <c r="AQ1194" i="1"/>
  <c r="AQ1181" i="1"/>
  <c r="AQ1179" i="1"/>
  <c r="AK1091" i="1"/>
  <c r="AL1091" i="1"/>
  <c r="AL1081" i="1"/>
  <c r="AK1081" i="1"/>
  <c r="AK1069" i="1"/>
  <c r="AL1069" i="1"/>
  <c r="AQ1048" i="1"/>
  <c r="AK1709" i="1"/>
  <c r="AL1709" i="1"/>
  <c r="AK1724" i="1"/>
  <c r="AL1724" i="1"/>
  <c r="AL1738" i="1"/>
  <c r="AK1738" i="1"/>
  <c r="AT909" i="1"/>
  <c r="AT887" i="1"/>
  <c r="AT884" i="1"/>
  <c r="AT841" i="1"/>
  <c r="AT784" i="1"/>
  <c r="AT646" i="1"/>
  <c r="AT601" i="1"/>
  <c r="AT460" i="1"/>
  <c r="AT457" i="1"/>
  <c r="AT369" i="1"/>
  <c r="AT364" i="1"/>
  <c r="AT325" i="1"/>
  <c r="AT286" i="1"/>
  <c r="AT268" i="1"/>
  <c r="AT248" i="1"/>
  <c r="AT230" i="1"/>
  <c r="AT207" i="1"/>
  <c r="AT170" i="1"/>
  <c r="AT132" i="1"/>
  <c r="AT95" i="1"/>
  <c r="AT56" i="1"/>
  <c r="L1896" i="1"/>
  <c r="I2078" i="1"/>
  <c r="L2100" i="1"/>
  <c r="K2100" i="1" s="1"/>
  <c r="I2364" i="1"/>
  <c r="I2379" i="1"/>
  <c r="O1612" i="1"/>
  <c r="U1192" i="1"/>
  <c r="V34" i="1"/>
  <c r="P31" i="1"/>
  <c r="AN1409" i="1"/>
  <c r="O22" i="1"/>
  <c r="P49" i="1"/>
  <c r="O2278" i="1"/>
  <c r="O23" i="1"/>
  <c r="AT2382" i="1"/>
  <c r="AV2382" i="1"/>
  <c r="K2377" i="1"/>
  <c r="O651" i="1"/>
  <c r="AT23" i="1"/>
  <c r="O1562" i="1"/>
  <c r="O1561" i="1"/>
  <c r="U1561" i="1"/>
  <c r="W1490" i="1"/>
  <c r="T1490" i="1"/>
  <c r="M1418" i="1"/>
  <c r="T1418" i="1"/>
  <c r="O1281" i="1"/>
  <c r="T1281" i="1"/>
  <c r="T1279" i="1"/>
  <c r="V1279" i="1"/>
  <c r="U1177" i="1"/>
  <c r="W1177" i="1"/>
  <c r="O1178" i="1"/>
  <c r="U1170" i="1"/>
  <c r="M1170" i="1"/>
  <c r="O1171" i="1"/>
  <c r="V1146" i="1"/>
  <c r="T1146" i="1"/>
  <c r="W1039" i="1"/>
  <c r="M1039" i="1"/>
  <c r="V1023" i="1"/>
  <c r="U1023" i="1"/>
  <c r="W1023" i="1"/>
  <c r="U1001" i="1"/>
  <c r="O1001" i="1"/>
  <c r="T1001" i="1"/>
  <c r="M1001" i="1"/>
  <c r="T882" i="1"/>
  <c r="T807" i="1"/>
  <c r="W807" i="1"/>
  <c r="M805" i="1"/>
  <c r="O794" i="1"/>
  <c r="M793" i="1"/>
  <c r="P758" i="1"/>
  <c r="V716" i="1"/>
  <c r="T716" i="1"/>
  <c r="W716" i="1"/>
  <c r="M705" i="1"/>
  <c r="P618" i="1"/>
  <c r="T617" i="1"/>
  <c r="P594" i="1"/>
  <c r="W594" i="1"/>
  <c r="O353" i="1"/>
  <c r="P232" i="1"/>
  <c r="V105" i="1"/>
  <c r="U105" i="1"/>
  <c r="W105" i="1"/>
  <c r="P101" i="1"/>
  <c r="V100" i="1"/>
  <c r="T100" i="1"/>
  <c r="O98" i="1"/>
  <c r="W50" i="1"/>
  <c r="U50" i="1"/>
  <c r="O50" i="1"/>
  <c r="M50" i="1"/>
  <c r="N50" i="1" s="1"/>
  <c r="O25" i="1"/>
  <c r="AT1735" i="1"/>
  <c r="AT1690" i="1"/>
  <c r="AT1686" i="1"/>
  <c r="AT1682" i="1"/>
  <c r="AT1678" i="1"/>
  <c r="AT1664" i="1"/>
  <c r="AT1654" i="1"/>
  <c r="AT1652" i="1"/>
  <c r="AT1648" i="1"/>
  <c r="AT1638" i="1"/>
  <c r="AT1634" i="1"/>
  <c r="AT1626" i="1"/>
  <c r="AT1624" i="1"/>
  <c r="AT1618" i="1"/>
  <c r="AT1600" i="1"/>
  <c r="AT1588" i="1"/>
  <c r="AT1586" i="1"/>
  <c r="AT1582" i="1"/>
  <c r="AT1574" i="1"/>
  <c r="AT1572" i="1"/>
  <c r="AT1558" i="1"/>
  <c r="AT1552" i="1"/>
  <c r="AT1546" i="1"/>
  <c r="AT1542" i="1"/>
  <c r="AT1536" i="1"/>
  <c r="AT1528" i="1"/>
  <c r="AT1526" i="1"/>
  <c r="AT1524" i="1"/>
  <c r="AT1518" i="1"/>
  <c r="AT1514" i="1"/>
  <c r="AT1496" i="1"/>
  <c r="AT1486" i="1"/>
  <c r="AT1460" i="1"/>
  <c r="AT1450" i="1"/>
  <c r="AT1446" i="1"/>
  <c r="AT1434" i="1"/>
  <c r="AT1432" i="1"/>
  <c r="M1315" i="1"/>
  <c r="W1584" i="1"/>
  <c r="V1509" i="1"/>
  <c r="P1509" i="1"/>
  <c r="W1419" i="1"/>
  <c r="T1419" i="1"/>
  <c r="M1413" i="1"/>
  <c r="T1413" i="1"/>
  <c r="V1365" i="1"/>
  <c r="T1365" i="1"/>
  <c r="U1307" i="1"/>
  <c r="M1297" i="1"/>
  <c r="V1297" i="1"/>
  <c r="O1280" i="1"/>
  <c r="W1270" i="1"/>
  <c r="M1270" i="1"/>
  <c r="M1257" i="1"/>
  <c r="V1257" i="1"/>
  <c r="O1248" i="1"/>
  <c r="W1248" i="1"/>
  <c r="W1243" i="1"/>
  <c r="M1243" i="1"/>
  <c r="U1243" i="1"/>
  <c r="V1243" i="1"/>
  <c r="O1243" i="1"/>
  <c r="O1155" i="1"/>
  <c r="W1151" i="1"/>
  <c r="T1151" i="1"/>
  <c r="O991" i="1"/>
  <c r="V985" i="1"/>
  <c r="P985" i="1"/>
  <c r="T902" i="1"/>
  <c r="U902" i="1"/>
  <c r="O896" i="1"/>
  <c r="M895" i="1"/>
  <c r="V895" i="1"/>
  <c r="P887" i="1"/>
  <c r="T887" i="1"/>
  <c r="U887" i="1"/>
  <c r="P854" i="1"/>
  <c r="V854" i="1"/>
  <c r="V813" i="1"/>
  <c r="T813" i="1"/>
  <c r="U798" i="1"/>
  <c r="W798" i="1"/>
  <c r="O718" i="1"/>
  <c r="M717" i="1"/>
  <c r="U717" i="1"/>
  <c r="W717" i="1"/>
  <c r="W673" i="1"/>
  <c r="M673" i="1"/>
  <c r="U650" i="1"/>
  <c r="V650" i="1"/>
  <c r="M650" i="1"/>
  <c r="W646" i="1"/>
  <c r="U646" i="1"/>
  <c r="M646" i="1"/>
  <c r="M642" i="1"/>
  <c r="T642" i="1"/>
  <c r="U642" i="1"/>
  <c r="W642" i="1"/>
  <c r="P574" i="1"/>
  <c r="T574" i="1"/>
  <c r="T522" i="1"/>
  <c r="U522" i="1"/>
  <c r="W522" i="1"/>
  <c r="M522" i="1"/>
  <c r="V522" i="1"/>
  <c r="W387" i="1"/>
  <c r="T308" i="1"/>
  <c r="W308" i="1"/>
  <c r="U308" i="1"/>
  <c r="P251" i="1"/>
  <c r="T250" i="1"/>
  <c r="T187" i="1"/>
  <c r="V187" i="1"/>
  <c r="O138" i="1"/>
  <c r="O139" i="1"/>
  <c r="M113" i="1"/>
  <c r="P113" i="1"/>
  <c r="U113" i="1"/>
  <c r="T107" i="1"/>
  <c r="W107" i="1"/>
  <c r="AV1724" i="1"/>
  <c r="AT1743" i="1"/>
  <c r="AT1689" i="1"/>
  <c r="AT1683" i="1"/>
  <c r="AT1673" i="1"/>
  <c r="AT1665" i="1"/>
  <c r="AT1661" i="1"/>
  <c r="AT1647" i="1"/>
  <c r="AT1645" i="1"/>
  <c r="AT1641" i="1"/>
  <c r="AT1629" i="1"/>
  <c r="AT1625" i="1"/>
  <c r="AT1623" i="1"/>
  <c r="AT1613" i="1"/>
  <c r="AT1611" i="1"/>
  <c r="AT1601" i="1"/>
  <c r="AT1597" i="1"/>
  <c r="AT1591" i="1"/>
  <c r="AT1585" i="1"/>
  <c r="AT1579" i="1"/>
  <c r="AT1575" i="1"/>
  <c r="AT1571" i="1"/>
  <c r="AT1565" i="1"/>
  <c r="AT1557" i="1"/>
  <c r="AT1549" i="1"/>
  <c r="AT1537" i="1"/>
  <c r="AT1531" i="1"/>
  <c r="AT1527" i="1"/>
  <c r="AT1519" i="1"/>
  <c r="AT1513" i="1"/>
  <c r="AT1505" i="1"/>
  <c r="AT1497" i="1"/>
  <c r="AT1491" i="1"/>
  <c r="AT1487" i="1"/>
  <c r="AT1485" i="1"/>
  <c r="AT1455" i="1"/>
  <c r="AT1453" i="1"/>
  <c r="AT1451" i="1"/>
  <c r="AT1449" i="1"/>
  <c r="AT1445" i="1"/>
  <c r="AT1443" i="1"/>
  <c r="AT1439" i="1"/>
  <c r="AT1437" i="1"/>
  <c r="AT1435" i="1"/>
  <c r="AT1429" i="1"/>
  <c r="AT1427" i="1"/>
  <c r="AT1420" i="1"/>
  <c r="AT1412" i="1"/>
  <c r="AT1418" i="1"/>
  <c r="AT1411" i="1"/>
  <c r="AT1425" i="1"/>
  <c r="AT1414" i="1"/>
  <c r="AT1407" i="1"/>
  <c r="AT1419" i="1"/>
  <c r="AT1416" i="1"/>
  <c r="M1944" i="1"/>
  <c r="M485" i="1"/>
  <c r="T568" i="1"/>
  <c r="M192" i="1"/>
  <c r="W638" i="1"/>
  <c r="L2380" i="1"/>
  <c r="L2381" i="1"/>
  <c r="K2381" i="1" s="1"/>
  <c r="AT2381" i="1"/>
  <c r="AV2383" i="1"/>
  <c r="U2118" i="1"/>
  <c r="M1204" i="1"/>
  <c r="O1600" i="1"/>
  <c r="T1234" i="1"/>
  <c r="AN1989" i="1"/>
  <c r="W54" i="1"/>
  <c r="AM1829" i="1"/>
  <c r="AN2136" i="1"/>
  <c r="M1555" i="1"/>
  <c r="T1344" i="1"/>
  <c r="U1184" i="1"/>
  <c r="P521" i="1"/>
  <c r="AN2204" i="1"/>
  <c r="AN2206" i="1"/>
  <c r="V1315" i="1"/>
  <c r="M831" i="1"/>
  <c r="M2222" i="1"/>
  <c r="J2344" i="1"/>
  <c r="U634" i="1"/>
  <c r="O303" i="1"/>
  <c r="U670" i="1"/>
  <c r="P878" i="1"/>
  <c r="M1245" i="1"/>
  <c r="P1245" i="1"/>
  <c r="V951" i="1"/>
  <c r="V945" i="1"/>
  <c r="W945" i="1"/>
  <c r="M494" i="1"/>
  <c r="V494" i="1"/>
  <c r="O478" i="1"/>
  <c r="V478" i="1"/>
  <c r="O391" i="1"/>
  <c r="W203" i="1"/>
  <c r="T203" i="1"/>
  <c r="V196" i="1"/>
  <c r="U196" i="1"/>
  <c r="M196" i="1"/>
  <c r="W196" i="1"/>
  <c r="T196" i="1"/>
  <c r="V144" i="1"/>
  <c r="O144" i="1"/>
  <c r="U144" i="1"/>
  <c r="P75" i="1"/>
  <c r="O1633" i="1"/>
  <c r="M1541" i="1"/>
  <c r="T1541" i="1"/>
  <c r="W1541" i="1"/>
  <c r="T1485" i="1"/>
  <c r="W1485" i="1"/>
  <c r="M1250" i="1"/>
  <c r="U1250" i="1"/>
  <c r="T1250" i="1"/>
  <c r="T1161" i="1"/>
  <c r="U1161" i="1"/>
  <c r="U946" i="1"/>
  <c r="P947" i="1"/>
  <c r="T946" i="1"/>
  <c r="O928" i="1"/>
  <c r="O755" i="1"/>
  <c r="V726" i="1"/>
  <c r="M726" i="1"/>
  <c r="M562" i="1"/>
  <c r="V562" i="1"/>
  <c r="U562" i="1"/>
  <c r="M408" i="1"/>
  <c r="M253" i="1"/>
  <c r="V253" i="1"/>
  <c r="T253" i="1"/>
  <c r="T131" i="1"/>
  <c r="O106" i="1"/>
  <c r="M561" i="1"/>
  <c r="W628" i="1"/>
  <c r="O304" i="1"/>
  <c r="V606" i="1"/>
  <c r="V1318" i="1"/>
  <c r="I2381" i="1"/>
  <c r="AT2384" i="1"/>
  <c r="AV2384" i="1"/>
  <c r="K1945" i="1"/>
  <c r="J1945" i="1"/>
  <c r="O829" i="1"/>
  <c r="V829" i="1"/>
  <c r="AM1855" i="1"/>
  <c r="AM1851" i="1"/>
  <c r="AM1854" i="1"/>
  <c r="V628" i="1"/>
  <c r="U628" i="1"/>
  <c r="U753" i="1"/>
  <c r="O1627" i="1"/>
  <c r="M1627" i="1"/>
  <c r="U1627" i="1"/>
  <c r="P900" i="1"/>
  <c r="T1306" i="1"/>
  <c r="O1306" i="1"/>
  <c r="J2108" i="1"/>
  <c r="K2108" i="1"/>
  <c r="O1588" i="1"/>
  <c r="U1031" i="1"/>
  <c r="T417" i="1"/>
  <c r="M417" i="1"/>
  <c r="U417" i="1"/>
  <c r="U72" i="1"/>
  <c r="P1805" i="1"/>
  <c r="K2375" i="1"/>
  <c r="K2365" i="1"/>
  <c r="P2366" i="1" s="1"/>
  <c r="AN1955" i="1"/>
  <c r="K2353" i="1"/>
  <c r="AM2113" i="1"/>
  <c r="J1751" i="1"/>
  <c r="K1751" i="1"/>
  <c r="J1791" i="1"/>
  <c r="K1791" i="1"/>
  <c r="V249" i="1"/>
  <c r="W66" i="1"/>
  <c r="U148" i="1"/>
  <c r="M148" i="1"/>
  <c r="P165" i="1"/>
  <c r="P164" i="1"/>
  <c r="M665" i="1"/>
  <c r="W665" i="1"/>
  <c r="P665" i="1"/>
  <c r="W1547" i="1"/>
  <c r="O1548" i="1"/>
  <c r="T1337" i="1"/>
  <c r="W1361" i="1"/>
  <c r="T1103" i="1"/>
  <c r="M1103" i="1"/>
  <c r="W1103" i="1"/>
  <c r="P921" i="1"/>
  <c r="P886" i="1"/>
  <c r="M620" i="1"/>
  <c r="V322" i="1"/>
  <c r="AN1782" i="1"/>
  <c r="J2140" i="1"/>
  <c r="K2151" i="1"/>
  <c r="M2151" i="1" s="1"/>
  <c r="K2075" i="1"/>
  <c r="T165" i="1"/>
  <c r="M198" i="1"/>
  <c r="K2145" i="1"/>
  <c r="V2145" i="1" s="1"/>
  <c r="J2150" i="1"/>
  <c r="U427" i="1"/>
  <c r="AK542" i="1"/>
  <c r="AL964" i="1"/>
  <c r="AK762" i="1"/>
  <c r="AL880" i="1"/>
  <c r="AL314" i="1"/>
  <c r="AL2364" i="1"/>
  <c r="AL2366" i="1"/>
  <c r="I2372" i="1"/>
  <c r="I2371" i="1"/>
  <c r="AT2385" i="1"/>
  <c r="AV2385" i="1"/>
  <c r="O372" i="1"/>
  <c r="J2368" i="1"/>
  <c r="T2368" i="1" s="1"/>
  <c r="AN1237" i="1"/>
  <c r="P1565" i="1"/>
  <c r="U48" i="1"/>
  <c r="V48" i="1"/>
  <c r="M48" i="1"/>
  <c r="N1086" i="1"/>
  <c r="T2321" i="1"/>
  <c r="V1848" i="1"/>
  <c r="U2082" i="1"/>
  <c r="P2231" i="1"/>
  <c r="AN924" i="1"/>
  <c r="K2055" i="1"/>
  <c r="P2056" i="1" s="1"/>
  <c r="J2055" i="1"/>
  <c r="W1780" i="1"/>
  <c r="U1780" i="1"/>
  <c r="P2302" i="1"/>
  <c r="AM2356" i="1"/>
  <c r="AM2359" i="1"/>
  <c r="AN2337" i="1"/>
  <c r="T1357" i="1"/>
  <c r="O1601" i="1"/>
  <c r="T808" i="1"/>
  <c r="AN1775" i="1"/>
  <c r="J1709" i="1"/>
  <c r="J2177" i="1"/>
  <c r="J2226" i="1"/>
  <c r="T917" i="1"/>
  <c r="O506" i="1"/>
  <c r="J1972" i="1"/>
  <c r="U301" i="1"/>
  <c r="W1690" i="1"/>
  <c r="P126" i="1"/>
  <c r="W424" i="1"/>
  <c r="U1505" i="1"/>
  <c r="W966" i="1"/>
  <c r="M1635" i="1"/>
  <c r="T1618" i="1"/>
  <c r="W1478" i="1"/>
  <c r="O1423" i="1"/>
  <c r="P1119" i="1"/>
  <c r="T1111" i="1"/>
  <c r="O1107" i="1"/>
  <c r="V867" i="1"/>
  <c r="O569" i="1"/>
  <c r="O499" i="1"/>
  <c r="P438" i="1"/>
  <c r="M373" i="1"/>
  <c r="O328" i="1"/>
  <c r="O194" i="1"/>
  <c r="V103" i="1"/>
  <c r="M99" i="1"/>
  <c r="O90" i="1"/>
  <c r="P34" i="1"/>
  <c r="T1778" i="1"/>
  <c r="W2011" i="1"/>
  <c r="J1761" i="1"/>
  <c r="K2147" i="1"/>
  <c r="P2148" i="1" s="1"/>
  <c r="U1606" i="1"/>
  <c r="M1582" i="1"/>
  <c r="W1581" i="1"/>
  <c r="V1310" i="1"/>
  <c r="M1169" i="1"/>
  <c r="V1162" i="1"/>
  <c r="W1154" i="1"/>
  <c r="V1137" i="1"/>
  <c r="T974" i="1"/>
  <c r="M947" i="1"/>
  <c r="V806" i="1"/>
  <c r="O749" i="1"/>
  <c r="P662" i="1"/>
  <c r="T640" i="1"/>
  <c r="W602" i="1"/>
  <c r="T581" i="1"/>
  <c r="P534" i="1"/>
  <c r="P500" i="1"/>
  <c r="O447" i="1"/>
  <c r="V376" i="1"/>
  <c r="V317" i="1"/>
  <c r="P304" i="1"/>
  <c r="W288" i="1"/>
  <c r="V268" i="1"/>
  <c r="U251" i="1"/>
  <c r="O241" i="1"/>
  <c r="P166" i="1"/>
  <c r="O151" i="1"/>
  <c r="O137" i="1"/>
  <c r="AT2383" i="1"/>
  <c r="AT2386" i="1"/>
  <c r="AV2386" i="1"/>
  <c r="P2143" i="1"/>
  <c r="P2142" i="1"/>
  <c r="V2142" i="1"/>
  <c r="U1789" i="1"/>
  <c r="P1790" i="1"/>
  <c r="M1789" i="1"/>
  <c r="W1789" i="1"/>
  <c r="T1789" i="1"/>
  <c r="V1789" i="1"/>
  <c r="V2313" i="1"/>
  <c r="W2313" i="1"/>
  <c r="T2313" i="1"/>
  <c r="U2313" i="1"/>
  <c r="W1987" i="1"/>
  <c r="U1987" i="1"/>
  <c r="M1987" i="1"/>
  <c r="U1045" i="1"/>
  <c r="U977" i="1"/>
  <c r="T923" i="1"/>
  <c r="M2142" i="1"/>
  <c r="O826" i="1"/>
  <c r="T651" i="1"/>
  <c r="U923" i="1"/>
  <c r="W651" i="1"/>
  <c r="U505" i="1"/>
  <c r="V505" i="1"/>
  <c r="V301" i="1"/>
  <c r="P276" i="1"/>
  <c r="AM2094" i="1"/>
  <c r="AM2101" i="1"/>
  <c r="U1759" i="1"/>
  <c r="O812" i="1"/>
  <c r="V547" i="1"/>
  <c r="AM1779" i="1"/>
  <c r="AM1797" i="1"/>
  <c r="AM1943" i="1"/>
  <c r="O1482" i="1"/>
  <c r="AM1832" i="1"/>
  <c r="AN2135" i="1"/>
  <c r="AN1770" i="1"/>
  <c r="AM2216" i="1"/>
  <c r="T1555" i="1"/>
  <c r="U1131" i="1"/>
  <c r="P810" i="1"/>
  <c r="M416" i="1"/>
  <c r="AN1779" i="1"/>
  <c r="AM1818" i="1"/>
  <c r="J1700" i="1"/>
  <c r="W1700" i="1" s="1"/>
  <c r="J2023" i="1"/>
  <c r="T781" i="1"/>
  <c r="O1311" i="1"/>
  <c r="P808" i="1"/>
  <c r="U539" i="1"/>
  <c r="AM1773" i="1"/>
  <c r="K1718" i="1"/>
  <c r="J2025" i="1"/>
  <c r="U759" i="1"/>
  <c r="T1131" i="1"/>
  <c r="U1454" i="1"/>
  <c r="AM1900" i="1"/>
  <c r="AM1901" i="1"/>
  <c r="V638" i="1"/>
  <c r="V1623" i="1"/>
  <c r="J1732" i="1"/>
  <c r="V1732" i="1" s="1"/>
  <c r="K1966" i="1"/>
  <c r="K2193" i="1"/>
  <c r="V665" i="1"/>
  <c r="K2220" i="1"/>
  <c r="T690" i="1"/>
  <c r="AL2368" i="1"/>
  <c r="I2369" i="1"/>
  <c r="AL2369" i="1"/>
  <c r="I2370" i="1"/>
  <c r="AL2370" i="1"/>
  <c r="AL2372" i="1"/>
  <c r="AL2373" i="1"/>
  <c r="L2384" i="1"/>
  <c r="J2384" i="1" s="1"/>
  <c r="AT2387" i="1"/>
  <c r="AV2387" i="1"/>
  <c r="P2305" i="1"/>
  <c r="W1441" i="1"/>
  <c r="J1736" i="1"/>
  <c r="M154" i="1"/>
  <c r="N154" i="1" s="1"/>
  <c r="V938" i="1"/>
  <c r="W938" i="1"/>
  <c r="W834" i="1"/>
  <c r="U834" i="1"/>
  <c r="AN2129" i="1"/>
  <c r="U944" i="1"/>
  <c r="V507" i="1"/>
  <c r="W2139" i="1"/>
  <c r="M864" i="1"/>
  <c r="K2335" i="1"/>
  <c r="K2331" i="1"/>
  <c r="T125" i="1"/>
  <c r="K2309" i="1"/>
  <c r="U1187" i="1"/>
  <c r="I2107" i="1"/>
  <c r="L2379" i="1"/>
  <c r="K2379" i="1" s="1"/>
  <c r="L2382" i="1"/>
  <c r="AL2379" i="1"/>
  <c r="I2380" i="1"/>
  <c r="AL2380" i="1"/>
  <c r="AL2381" i="1"/>
  <c r="I2374" i="1"/>
  <c r="I2377" i="1"/>
  <c r="I2376" i="1"/>
  <c r="AT2388" i="1"/>
  <c r="AV2388" i="1"/>
  <c r="V651" i="1"/>
  <c r="W831" i="1"/>
  <c r="P1900" i="1"/>
  <c r="T779" i="1"/>
  <c r="J1703" i="1"/>
  <c r="V1703" i="1" s="1"/>
  <c r="U715" i="1"/>
  <c r="AN1785" i="1"/>
  <c r="AM2215" i="1"/>
  <c r="P1047" i="1"/>
  <c r="AM1895" i="1"/>
  <c r="O1365" i="1"/>
  <c r="AM1805" i="1"/>
  <c r="P275" i="1"/>
  <c r="O1038" i="1"/>
  <c r="L2383" i="1"/>
  <c r="J2383" i="1" s="1"/>
  <c r="L2385" i="1"/>
  <c r="AL2377" i="1"/>
  <c r="I2378" i="1"/>
  <c r="AL2378" i="1"/>
  <c r="AT2389" i="1"/>
  <c r="AV2389" i="1"/>
  <c r="P42" i="1"/>
  <c r="J1733" i="1"/>
  <c r="U1733" i="1" s="1"/>
  <c r="T63" i="1"/>
  <c r="M557" i="1"/>
  <c r="P1629" i="1"/>
  <c r="M920" i="1"/>
  <c r="L2386" i="1"/>
  <c r="K2386" i="1" s="1"/>
  <c r="AL2385" i="1"/>
  <c r="AL2371" i="1"/>
  <c r="AT2390" i="1"/>
  <c r="AV2390" i="1"/>
  <c r="O2337" i="1"/>
  <c r="V2284" i="1"/>
  <c r="W2259" i="1"/>
  <c r="O2259" i="1"/>
  <c r="O2260" i="1"/>
  <c r="U2259" i="1"/>
  <c r="N340" i="1"/>
  <c r="M2258" i="1"/>
  <c r="O2258" i="1"/>
  <c r="T2258" i="1"/>
  <c r="O223" i="1"/>
  <c r="J2376" i="1"/>
  <c r="W1357" i="1"/>
  <c r="M1314" i="1"/>
  <c r="AM1795" i="1"/>
  <c r="AM1792" i="1"/>
  <c r="O757" i="1"/>
  <c r="W443" i="1"/>
  <c r="AM1794" i="1"/>
  <c r="J2070" i="1"/>
  <c r="T1493" i="1"/>
  <c r="P950" i="1"/>
  <c r="U312" i="1"/>
  <c r="AM2057" i="1"/>
  <c r="K2245" i="1"/>
  <c r="L2387" i="1"/>
  <c r="AL2376" i="1"/>
  <c r="I2382" i="1"/>
  <c r="AL2382" i="1"/>
  <c r="I2383" i="1"/>
  <c r="AL2383" i="1"/>
  <c r="I2385" i="1"/>
  <c r="I2384" i="1"/>
  <c r="AL2384" i="1"/>
  <c r="AL2387" i="1"/>
  <c r="AT2391" i="1"/>
  <c r="AV2391" i="1"/>
  <c r="AN2205" i="1"/>
  <c r="AO2205" i="1" s="1"/>
  <c r="AM1823" i="1"/>
  <c r="AN2174" i="1"/>
  <c r="V402" i="1"/>
  <c r="AM2059" i="1"/>
  <c r="O815" i="1"/>
  <c r="J1837" i="1"/>
  <c r="J1811" i="1"/>
  <c r="K2157" i="1"/>
  <c r="U2157" i="1" s="1"/>
  <c r="L2388" i="1"/>
  <c r="K2388" i="1" s="1"/>
  <c r="I2387" i="1"/>
  <c r="I2386" i="1"/>
  <c r="AL2386" i="1"/>
  <c r="AT2392" i="1"/>
  <c r="AV2392" i="1"/>
  <c r="AM2339" i="1"/>
  <c r="V667" i="1"/>
  <c r="O1453" i="1"/>
  <c r="U206" i="1"/>
  <c r="P207" i="1"/>
  <c r="AT1403" i="1"/>
  <c r="AT1395" i="1"/>
  <c r="AT1398" i="1"/>
  <c r="AT1391" i="1"/>
  <c r="U1207" i="1"/>
  <c r="O1208" i="1"/>
  <c r="V1207" i="1"/>
  <c r="W1207" i="1"/>
  <c r="P668" i="1"/>
  <c r="U476" i="1"/>
  <c r="W476" i="1"/>
  <c r="W1620" i="1"/>
  <c r="AT2393" i="1"/>
  <c r="AV2393" i="1"/>
  <c r="V1203" i="1"/>
  <c r="U713" i="1"/>
  <c r="AM1929" i="1"/>
  <c r="O1202" i="1"/>
  <c r="I2388" i="1"/>
  <c r="I2389" i="1"/>
  <c r="I2390" i="1"/>
  <c r="I2391" i="1"/>
  <c r="I2392" i="1"/>
  <c r="I2029" i="1"/>
  <c r="L2391" i="1"/>
  <c r="L2392" i="1"/>
  <c r="K2392" i="1" s="1"/>
  <c r="L2390" i="1"/>
  <c r="K2390" i="1" s="1"/>
  <c r="AT2394" i="1"/>
  <c r="AV2394" i="1"/>
  <c r="V2136" i="1"/>
  <c r="W2128" i="1"/>
  <c r="O2128" i="1"/>
  <c r="U2128" i="1"/>
  <c r="V2128" i="1"/>
  <c r="T2123" i="1"/>
  <c r="P2123" i="1"/>
  <c r="M2122" i="1"/>
  <c r="P2140" i="1"/>
  <c r="V1357" i="1"/>
  <c r="K2223" i="1"/>
  <c r="P2223" i="1" s="1"/>
  <c r="AM2053" i="1"/>
  <c r="AM2104" i="1"/>
  <c r="K2341" i="1"/>
  <c r="AV2395" i="1"/>
  <c r="AL410" i="1"/>
  <c r="AK410" i="1"/>
  <c r="T1074" i="1"/>
  <c r="I2095" i="1"/>
  <c r="L2393" i="1"/>
  <c r="AM2390" i="1"/>
  <c r="L2394" i="1"/>
  <c r="J2394" i="1" s="1"/>
  <c r="AL2390" i="1"/>
  <c r="AT2396" i="1"/>
  <c r="AV2396" i="1"/>
  <c r="M1419" i="1"/>
  <c r="U1419" i="1"/>
  <c r="M1146" i="1"/>
  <c r="O1147" i="1"/>
  <c r="V1037" i="1"/>
  <c r="M1037" i="1"/>
  <c r="T970" i="1"/>
  <c r="M970" i="1"/>
  <c r="W640" i="1"/>
  <c r="V640" i="1"/>
  <c r="T520" i="1"/>
  <c r="U520" i="1"/>
  <c r="T95" i="1"/>
  <c r="W95" i="1"/>
  <c r="U78" i="1"/>
  <c r="V78" i="1"/>
  <c r="AT1605" i="1"/>
  <c r="U1916" i="1"/>
  <c r="U2011" i="1"/>
  <c r="AN1932" i="1"/>
  <c r="T1603" i="1"/>
  <c r="O1604" i="1"/>
  <c r="W1354" i="1"/>
  <c r="O1355" i="1"/>
  <c r="M1177" i="1"/>
  <c r="T1177" i="1"/>
  <c r="W1145" i="1"/>
  <c r="M1145" i="1"/>
  <c r="V978" i="1"/>
  <c r="T978" i="1"/>
  <c r="T798" i="1"/>
  <c r="V798" i="1"/>
  <c r="T643" i="1"/>
  <c r="P644" i="1"/>
  <c r="V394" i="1"/>
  <c r="M394" i="1"/>
  <c r="P203" i="1"/>
  <c r="AT1680" i="1"/>
  <c r="AT1568" i="1"/>
  <c r="AV2397" i="1"/>
  <c r="J1816" i="1"/>
  <c r="V116" i="1"/>
  <c r="P1546" i="1"/>
  <c r="V193" i="1"/>
  <c r="U920" i="1"/>
  <c r="AT1389" i="1"/>
  <c r="AT1387" i="1"/>
  <c r="AT1385" i="1"/>
  <c r="AT1388" i="1"/>
  <c r="AT1386" i="1"/>
  <c r="J2131" i="1"/>
  <c r="W2131" i="1" s="1"/>
  <c r="AM2391" i="1"/>
  <c r="AL2391" i="1"/>
  <c r="AT2398" i="1"/>
  <c r="AV2398" i="1"/>
  <c r="O923" i="1"/>
  <c r="M504" i="1"/>
  <c r="V1987" i="1"/>
  <c r="U1310" i="1"/>
  <c r="V1105" i="1"/>
  <c r="P1104" i="1"/>
  <c r="T743" i="1"/>
  <c r="P696" i="1"/>
  <c r="W650" i="1"/>
  <c r="M328" i="1"/>
  <c r="M201" i="1"/>
  <c r="W1693" i="1"/>
  <c r="P1655" i="1"/>
  <c r="V1171" i="1"/>
  <c r="T1075" i="1"/>
  <c r="V815" i="1"/>
  <c r="V713" i="1"/>
  <c r="W506" i="1"/>
  <c r="L2397" i="1"/>
  <c r="AT2397" i="1"/>
  <c r="AT2399" i="1"/>
  <c r="AV2399" i="1"/>
  <c r="V2259" i="1"/>
  <c r="M2259" i="1"/>
  <c r="T2259" i="1"/>
  <c r="J2199" i="1"/>
  <c r="AN1799" i="1"/>
  <c r="U1418" i="1"/>
  <c r="U1235" i="1"/>
  <c r="V1199" i="1"/>
  <c r="W998" i="1"/>
  <c r="W373" i="1"/>
  <c r="P188" i="1"/>
  <c r="U1154" i="1"/>
  <c r="U867" i="1"/>
  <c r="P825" i="1"/>
  <c r="U739" i="1"/>
  <c r="I2394" i="1"/>
  <c r="I2393" i="1"/>
  <c r="AL2388" i="1"/>
  <c r="AT2400" i="1"/>
  <c r="AV2400" i="1"/>
  <c r="P445" i="1"/>
  <c r="P446" i="1"/>
  <c r="O1140" i="1"/>
  <c r="M1140" i="1"/>
  <c r="T1443" i="1"/>
  <c r="V1443" i="1"/>
  <c r="W1443" i="1"/>
  <c r="T1293" i="1"/>
  <c r="U1149" i="1"/>
  <c r="T1149" i="1"/>
  <c r="V1149" i="1"/>
  <c r="T1123" i="1"/>
  <c r="O1123" i="1"/>
  <c r="U1123" i="1"/>
  <c r="W1121" i="1"/>
  <c r="T1121" i="1"/>
  <c r="W1119" i="1"/>
  <c r="V1119" i="1"/>
  <c r="M1094" i="1"/>
  <c r="O1094" i="1"/>
  <c r="AT1399" i="1"/>
  <c r="K1699" i="1"/>
  <c r="J1699" i="1"/>
  <c r="W436" i="1"/>
  <c r="M621" i="1"/>
  <c r="U1374" i="1"/>
  <c r="M1374" i="1"/>
  <c r="N1374" i="1" s="1"/>
  <c r="T1374" i="1"/>
  <c r="M1407" i="1"/>
  <c r="U150" i="1"/>
  <c r="W150" i="1"/>
  <c r="T1449" i="1"/>
  <c r="V1449" i="1"/>
  <c r="O1183" i="1"/>
  <c r="U1183" i="1"/>
  <c r="O1122" i="1"/>
  <c r="V1122" i="1"/>
  <c r="T1122" i="1"/>
  <c r="U1037" i="1"/>
  <c r="W1037" i="1"/>
  <c r="AT1606" i="1"/>
  <c r="AT1400" i="1"/>
  <c r="AT1394" i="1"/>
  <c r="AT1384" i="1"/>
  <c r="AT1380" i="1"/>
  <c r="AT1375" i="1"/>
  <c r="AT1370" i="1"/>
  <c r="AT1365" i="1"/>
  <c r="AT1381" i="1"/>
  <c r="AT1377" i="1"/>
  <c r="AT1372" i="1"/>
  <c r="AT1369" i="1"/>
  <c r="AT1364" i="1"/>
  <c r="AT1378" i="1"/>
  <c r="AT1363" i="1"/>
  <c r="AT1373" i="1"/>
  <c r="AT2401" i="1"/>
  <c r="AV2401" i="1"/>
  <c r="O1584" i="1"/>
  <c r="V1584" i="1"/>
  <c r="U1584" i="1"/>
  <c r="U1509" i="1"/>
  <c r="M1509" i="1"/>
  <c r="N1510" i="1" s="1"/>
  <c r="U1423" i="1"/>
  <c r="W1423" i="1"/>
  <c r="M1362" i="1"/>
  <c r="U1362" i="1"/>
  <c r="U1279" i="1"/>
  <c r="M1279" i="1"/>
  <c r="W1279" i="1"/>
  <c r="M1265" i="1"/>
  <c r="T1265" i="1"/>
  <c r="V1265" i="1"/>
  <c r="P1235" i="1"/>
  <c r="P1234" i="1"/>
  <c r="P1189" i="1"/>
  <c r="W1189" i="1"/>
  <c r="T1169" i="1"/>
  <c r="V1169" i="1"/>
  <c r="M1157" i="1"/>
  <c r="T1157" i="1"/>
  <c r="U1107" i="1"/>
  <c r="M995" i="1"/>
  <c r="W970" i="1"/>
  <c r="U970" i="1"/>
  <c r="M962" i="1"/>
  <c r="T962" i="1"/>
  <c r="V962" i="1"/>
  <c r="U962" i="1"/>
  <c r="V743" i="1"/>
  <c r="U743" i="1"/>
  <c r="M743" i="1"/>
  <c r="N743" i="1" s="1"/>
  <c r="T739" i="1"/>
  <c r="W739" i="1"/>
  <c r="V739" i="1"/>
  <c r="M739" i="1"/>
  <c r="O714" i="1"/>
  <c r="U668" i="1"/>
  <c r="T668" i="1"/>
  <c r="M668" i="1"/>
  <c r="W668" i="1"/>
  <c r="V668" i="1"/>
  <c r="T632" i="1"/>
  <c r="V632" i="1"/>
  <c r="U629" i="1"/>
  <c r="W629" i="1"/>
  <c r="P533" i="1"/>
  <c r="P532" i="1"/>
  <c r="M390" i="1"/>
  <c r="O390" i="1"/>
  <c r="T390" i="1"/>
  <c r="M375" i="1"/>
  <c r="U375" i="1"/>
  <c r="W375" i="1"/>
  <c r="V340" i="1"/>
  <c r="T340" i="1"/>
  <c r="P340" i="1"/>
  <c r="W340" i="1"/>
  <c r="W305" i="1"/>
  <c r="V305" i="1"/>
  <c r="W287" i="1"/>
  <c r="U241" i="1"/>
  <c r="V241" i="1"/>
  <c r="M241" i="1"/>
  <c r="T241" i="1"/>
  <c r="V223" i="1"/>
  <c r="M223" i="1"/>
  <c r="O172" i="1"/>
  <c r="W170" i="1"/>
  <c r="T170" i="1"/>
  <c r="V170" i="1"/>
  <c r="M112" i="1"/>
  <c r="V112" i="1"/>
  <c r="U112" i="1"/>
  <c r="M78" i="1"/>
  <c r="T78" i="1"/>
  <c r="O79" i="1"/>
  <c r="T69" i="1"/>
  <c r="P69" i="1"/>
  <c r="AV1745" i="1"/>
  <c r="AT1763" i="1"/>
  <c r="AT1751" i="1"/>
  <c r="AV1713" i="1"/>
  <c r="AT1732" i="1"/>
  <c r="AT1723" i="1"/>
  <c r="AT1724" i="1"/>
  <c r="AV1693" i="1"/>
  <c r="AT1710" i="1"/>
  <c r="AT1704" i="1"/>
  <c r="AV1686" i="1"/>
  <c r="AT1705" i="1"/>
  <c r="AT1699" i="1"/>
  <c r="AT1693" i="1"/>
  <c r="AV1677" i="1"/>
  <c r="AT1676" i="1"/>
  <c r="AT1640" i="1"/>
  <c r="AT1630" i="1"/>
  <c r="AT1620" i="1"/>
  <c r="AT1596" i="1"/>
  <c r="AT1540" i="1"/>
  <c r="AT1530" i="1"/>
  <c r="AT1520" i="1"/>
  <c r="AT1510" i="1"/>
  <c r="AT1502" i="1"/>
  <c r="AT1494" i="1"/>
  <c r="AT1396" i="1"/>
  <c r="AT1390" i="1"/>
  <c r="AT1382" i="1"/>
  <c r="AT1362" i="1"/>
  <c r="AT1359" i="1"/>
  <c r="AT1371" i="1"/>
  <c r="AT1361" i="1"/>
  <c r="AT1357" i="1"/>
  <c r="AT1368" i="1"/>
  <c r="M1633" i="1"/>
  <c r="V1633" i="1"/>
  <c r="W1633" i="1"/>
  <c r="U1625" i="1"/>
  <c r="W1625" i="1"/>
  <c r="T1625" i="1"/>
  <c r="W1621" i="1"/>
  <c r="U1621" i="1"/>
  <c r="O1621" i="1"/>
  <c r="O1616" i="1"/>
  <c r="U1615" i="1"/>
  <c r="M1615" i="1"/>
  <c r="W1615" i="1"/>
  <c r="W1557" i="1"/>
  <c r="U1557" i="1"/>
  <c r="V1488" i="1"/>
  <c r="T1488" i="1"/>
  <c r="O1419" i="1"/>
  <c r="U1413" i="1"/>
  <c r="W1413" i="1"/>
  <c r="V1385" i="1"/>
  <c r="U1385" i="1"/>
  <c r="M1385" i="1"/>
  <c r="N1386" i="1" s="1"/>
  <c r="T1385" i="1"/>
  <c r="W1385" i="1"/>
  <c r="U1324" i="1"/>
  <c r="T1324" i="1"/>
  <c r="O1255" i="1"/>
  <c r="U1254" i="1"/>
  <c r="T1254" i="1"/>
  <c r="M1254" i="1"/>
  <c r="M1183" i="1"/>
  <c r="N1183" i="1" s="1"/>
  <c r="W1183" i="1"/>
  <c r="T1139" i="1"/>
  <c r="U1139" i="1"/>
  <c r="M1139" i="1"/>
  <c r="W1139" i="1"/>
  <c r="W1106" i="1"/>
  <c r="V1106" i="1"/>
  <c r="O1039" i="1"/>
  <c r="T1020" i="1"/>
  <c r="V1020" i="1"/>
  <c r="U961" i="1"/>
  <c r="M961" i="1"/>
  <c r="T937" i="1"/>
  <c r="M937" i="1"/>
  <c r="U937" i="1"/>
  <c r="V937" i="1"/>
  <c r="V617" i="1"/>
  <c r="M617" i="1"/>
  <c r="N617" i="1" s="1"/>
  <c r="U617" i="1"/>
  <c r="W520" i="1"/>
  <c r="O500" i="1"/>
  <c r="V499" i="1"/>
  <c r="W499" i="1"/>
  <c r="T458" i="1"/>
  <c r="V458" i="1"/>
  <c r="T441" i="1"/>
  <c r="V441" i="1"/>
  <c r="M398" i="1"/>
  <c r="V398" i="1"/>
  <c r="V389" i="1"/>
  <c r="T389" i="1"/>
  <c r="W389" i="1"/>
  <c r="M387" i="1"/>
  <c r="T387" i="1"/>
  <c r="T376" i="1"/>
  <c r="U376" i="1"/>
  <c r="M376" i="1"/>
  <c r="W376" i="1"/>
  <c r="O376" i="1"/>
  <c r="U310" i="1"/>
  <c r="M310" i="1"/>
  <c r="P254" i="1"/>
  <c r="P253" i="1"/>
  <c r="O224" i="1"/>
  <c r="O201" i="1"/>
  <c r="W201" i="1"/>
  <c r="T201" i="1"/>
  <c r="U201" i="1"/>
  <c r="T171" i="1"/>
  <c r="O171" i="1"/>
  <c r="W156" i="1"/>
  <c r="T156" i="1"/>
  <c r="U156" i="1"/>
  <c r="M138" i="1"/>
  <c r="W138" i="1"/>
  <c r="T138" i="1"/>
  <c r="U138" i="1"/>
  <c r="V127" i="1"/>
  <c r="U127" i="1"/>
  <c r="AV1742" i="1"/>
  <c r="AT1758" i="1"/>
  <c r="AT1748" i="1"/>
  <c r="AV1729" i="1"/>
  <c r="AV1698" i="1"/>
  <c r="AT1715" i="1"/>
  <c r="AT1685" i="1"/>
  <c r="AT1677" i="1"/>
  <c r="AT1669" i="1"/>
  <c r="AT1659" i="1"/>
  <c r="AT1655" i="1"/>
  <c r="AT1649" i="1"/>
  <c r="AT1643" i="1"/>
  <c r="AT1639" i="1"/>
  <c r="AT1637" i="1"/>
  <c r="AT1615" i="1"/>
  <c r="AT1603" i="1"/>
  <c r="AT1589" i="1"/>
  <c r="AT1583" i="1"/>
  <c r="AT1569" i="1"/>
  <c r="AT1563" i="1"/>
  <c r="AT1555" i="1"/>
  <c r="AT1551" i="1"/>
  <c r="AT1539" i="1"/>
  <c r="AT1521" i="1"/>
  <c r="AT1501" i="1"/>
  <c r="AT1405" i="1"/>
  <c r="AT1379" i="1"/>
  <c r="J1744" i="1"/>
  <c r="AT2402" i="1"/>
  <c r="AV2402" i="1"/>
  <c r="P219" i="1"/>
  <c r="U620" i="1"/>
  <c r="V320" i="1"/>
  <c r="T557" i="1"/>
  <c r="V997" i="1"/>
  <c r="V1306" i="1"/>
  <c r="O115" i="1"/>
  <c r="O1653" i="1"/>
  <c r="O884" i="1"/>
  <c r="U281" i="1"/>
  <c r="AT2395" i="1"/>
  <c r="AM2389" i="1"/>
  <c r="AT2403" i="1"/>
  <c r="AV2403" i="1"/>
  <c r="P377" i="1"/>
  <c r="W1235" i="1"/>
  <c r="V1177" i="1"/>
  <c r="U1136" i="1"/>
  <c r="U998" i="1"/>
  <c r="T493" i="1"/>
  <c r="O319" i="1"/>
  <c r="W289" i="1"/>
  <c r="T1287" i="1"/>
  <c r="V1281" i="1"/>
  <c r="M1199" i="1"/>
  <c r="T1182" i="1"/>
  <c r="V1154" i="1"/>
  <c r="T1037" i="1"/>
  <c r="W878" i="1"/>
  <c r="W806" i="1"/>
  <c r="T650" i="1"/>
  <c r="P354" i="1"/>
  <c r="M330" i="1"/>
  <c r="P184" i="1"/>
  <c r="P175" i="1"/>
  <c r="W158" i="1"/>
  <c r="T102" i="1"/>
  <c r="I2395" i="1"/>
  <c r="I2396" i="1"/>
  <c r="I2397" i="1"/>
  <c r="I2398" i="1"/>
  <c r="I2400" i="1"/>
  <c r="I2399" i="1"/>
  <c r="L2401" i="1"/>
  <c r="J2401" i="1" s="1"/>
  <c r="AT2404" i="1"/>
  <c r="AV2404" i="1"/>
  <c r="P920" i="1"/>
  <c r="M813" i="1"/>
  <c r="P814" i="1"/>
  <c r="T233" i="1"/>
  <c r="P233" i="1"/>
  <c r="P1375" i="1"/>
  <c r="W803" i="1"/>
  <c r="O1378" i="1"/>
  <c r="T1064" i="1"/>
  <c r="J2326" i="1"/>
  <c r="O2326" i="1" s="1"/>
  <c r="K2117" i="1"/>
  <c r="W2117" i="1" s="1"/>
  <c r="K2024" i="1"/>
  <c r="V2024" i="1" s="1"/>
  <c r="W1561" i="1"/>
  <c r="W1162" i="1"/>
  <c r="T1155" i="1"/>
  <c r="W562" i="1"/>
  <c r="U506" i="1"/>
  <c r="T1031" i="1"/>
  <c r="L2396" i="1"/>
  <c r="J2396" i="1" s="1"/>
  <c r="L2399" i="1"/>
  <c r="K2399" i="1" s="1"/>
  <c r="L2400" i="1"/>
  <c r="L2402" i="1"/>
  <c r="K2402" i="1" s="1"/>
  <c r="I2401" i="1"/>
  <c r="I2402" i="1"/>
  <c r="I2403" i="1"/>
  <c r="AV2406" i="1"/>
  <c r="U1648" i="1"/>
  <c r="T1648" i="1"/>
  <c r="V1599" i="1"/>
  <c r="T1599" i="1"/>
  <c r="W1586" i="1"/>
  <c r="M1586" i="1"/>
  <c r="U1586" i="1"/>
  <c r="O1523" i="1"/>
  <c r="W1522" i="1"/>
  <c r="V1522" i="1"/>
  <c r="U1522" i="1"/>
  <c r="T1464" i="1"/>
  <c r="W1464" i="1"/>
  <c r="U1464" i="1"/>
  <c r="W1307" i="1"/>
  <c r="M1307" i="1"/>
  <c r="V1123" i="1"/>
  <c r="M1123" i="1"/>
  <c r="W1123" i="1"/>
  <c r="M1119" i="1"/>
  <c r="T1119" i="1"/>
  <c r="T1018" i="1"/>
  <c r="W1018" i="1"/>
  <c r="W993" i="1"/>
  <c r="T993" i="1"/>
  <c r="P790" i="1"/>
  <c r="T789" i="1"/>
  <c r="W789" i="1"/>
  <c r="U785" i="1"/>
  <c r="O785" i="1"/>
  <c r="P671" i="1"/>
  <c r="V670" i="1"/>
  <c r="M670" i="1"/>
  <c r="P631" i="1"/>
  <c r="M630" i="1"/>
  <c r="N630" i="1" s="1"/>
  <c r="T594" i="1"/>
  <c r="V594" i="1"/>
  <c r="M594" i="1"/>
  <c r="U502" i="1"/>
  <c r="V502" i="1"/>
  <c r="M492" i="1"/>
  <c r="W492" i="1"/>
  <c r="V492" i="1"/>
  <c r="P386" i="1"/>
  <c r="V385" i="1"/>
  <c r="V356" i="1"/>
  <c r="U356" i="1"/>
  <c r="T356" i="1"/>
  <c r="U319" i="1"/>
  <c r="T319" i="1"/>
  <c r="W251" i="1"/>
  <c r="M251" i="1"/>
  <c r="O215" i="1"/>
  <c r="T215" i="1"/>
  <c r="W213" i="1"/>
  <c r="M213" i="1"/>
  <c r="M209" i="1"/>
  <c r="V209" i="1"/>
  <c r="W86" i="1"/>
  <c r="T86" i="1"/>
  <c r="V1639" i="1"/>
  <c r="T1639" i="1"/>
  <c r="O1639" i="1"/>
  <c r="M1598" i="1"/>
  <c r="V1598" i="1"/>
  <c r="M1498" i="1"/>
  <c r="T1498" i="1"/>
  <c r="W1247" i="1"/>
  <c r="U1247" i="1"/>
  <c r="W1122" i="1"/>
  <c r="M1122" i="1"/>
  <c r="N1123" i="1" s="1"/>
  <c r="M1029" i="1"/>
  <c r="N1029" i="1" s="1"/>
  <c r="V1029" i="1"/>
  <c r="O1024" i="1"/>
  <c r="V947" i="1"/>
  <c r="U947" i="1"/>
  <c r="U790" i="1"/>
  <c r="O790" i="1"/>
  <c r="W784" i="1"/>
  <c r="V784" i="1"/>
  <c r="M784" i="1"/>
  <c r="U748" i="1"/>
  <c r="M748" i="1"/>
  <c r="T748" i="1"/>
  <c r="U640" i="1"/>
  <c r="M640" i="1"/>
  <c r="M351" i="1"/>
  <c r="W351" i="1"/>
  <c r="O352" i="1"/>
  <c r="P285" i="1"/>
  <c r="O263" i="1"/>
  <c r="U250" i="1"/>
  <c r="W250" i="1"/>
  <c r="W233" i="1"/>
  <c r="M233" i="1"/>
  <c r="O209" i="1"/>
  <c r="M127" i="1"/>
  <c r="T127" i="1"/>
  <c r="V113" i="1"/>
  <c r="T113" i="1"/>
  <c r="P96" i="1"/>
  <c r="V96" i="1"/>
  <c r="U249" i="1"/>
  <c r="P193" i="1"/>
  <c r="AM1864" i="1"/>
  <c r="AN2109" i="1"/>
  <c r="J1765" i="1"/>
  <c r="J1755" i="1"/>
  <c r="U1755" i="1" s="1"/>
  <c r="J1731" i="1"/>
  <c r="K1704" i="1"/>
  <c r="AM1858" i="1"/>
  <c r="AO1858" i="1" s="1"/>
  <c r="AP1858" i="1" s="1"/>
  <c r="J2036" i="1"/>
  <c r="AN2112" i="1"/>
  <c r="AN2116" i="1"/>
  <c r="O1502" i="1"/>
  <c r="P1066" i="1"/>
  <c r="W1545" i="1"/>
  <c r="T661" i="1"/>
  <c r="T1437" i="1"/>
  <c r="P1087" i="1"/>
  <c r="AV2407" i="1"/>
  <c r="M1584" i="1"/>
  <c r="T1584" i="1"/>
  <c r="U1576" i="1"/>
  <c r="V1576" i="1"/>
  <c r="T1557" i="1"/>
  <c r="V1557" i="1"/>
  <c r="V1541" i="1"/>
  <c r="U1541" i="1"/>
  <c r="V1518" i="1"/>
  <c r="W1518" i="1"/>
  <c r="V1464" i="1"/>
  <c r="M1464" i="1"/>
  <c r="V1648" i="1"/>
  <c r="W1648" i="1"/>
  <c r="M1648" i="1"/>
  <c r="N1648" i="1" s="1"/>
  <c r="W1599" i="1"/>
  <c r="M1599" i="1"/>
  <c r="P1599" i="1"/>
  <c r="U1599" i="1"/>
  <c r="O1522" i="1"/>
  <c r="T1522" i="1"/>
  <c r="M1522" i="1"/>
  <c r="T1509" i="1"/>
  <c r="P1510" i="1"/>
  <c r="W1509" i="1"/>
  <c r="O74" i="1"/>
  <c r="W1244" i="1"/>
  <c r="T544" i="1"/>
  <c r="O865" i="1"/>
  <c r="O789" i="1"/>
  <c r="O1256" i="1"/>
  <c r="V1121" i="1"/>
  <c r="T1028" i="1"/>
  <c r="T922" i="1"/>
  <c r="M783" i="1"/>
  <c r="U643" i="1"/>
  <c r="U390" i="1"/>
  <c r="O266" i="1"/>
  <c r="M245" i="1"/>
  <c r="M194" i="1"/>
  <c r="W91" i="1"/>
  <c r="W1418" i="1"/>
  <c r="M1207" i="1"/>
  <c r="M1045" i="1"/>
  <c r="N1046" i="1" s="1"/>
  <c r="V933" i="1"/>
  <c r="V929" i="1"/>
  <c r="O716" i="1"/>
  <c r="O629" i="1"/>
  <c r="O586" i="1"/>
  <c r="O330" i="1"/>
  <c r="W102" i="1"/>
  <c r="W90" i="1"/>
  <c r="P26" i="1"/>
  <c r="L2403" i="1"/>
  <c r="L2398" i="1"/>
  <c r="K2398" i="1" s="1"/>
  <c r="L2405" i="1"/>
  <c r="AK2360" i="1"/>
  <c r="AL2360" i="1"/>
  <c r="L2378" i="1"/>
  <c r="K2378" i="1" s="1"/>
  <c r="L2389" i="1"/>
  <c r="I2405" i="1"/>
  <c r="AV2408" i="1"/>
  <c r="M397" i="1"/>
  <c r="M1248" i="1"/>
  <c r="N1248" i="1" s="1"/>
  <c r="W581" i="1"/>
  <c r="T499" i="1"/>
  <c r="W405" i="1"/>
  <c r="P1488" i="1"/>
  <c r="U1636" i="1"/>
  <c r="T1459" i="1"/>
  <c r="P651" i="1"/>
  <c r="AT2409" i="1"/>
  <c r="AV2409" i="1"/>
  <c r="W2309" i="1"/>
  <c r="M1151" i="1"/>
  <c r="P1152" i="1"/>
  <c r="U1204" i="1"/>
  <c r="W873" i="1"/>
  <c r="T349" i="1"/>
  <c r="K2206" i="1"/>
  <c r="AV2410" i="1"/>
  <c r="P1387" i="1"/>
  <c r="U1873" i="1"/>
  <c r="U1847" i="1"/>
  <c r="AM2387" i="1"/>
  <c r="K2370" i="1"/>
  <c r="J2370" i="1"/>
  <c r="P2258" i="1"/>
  <c r="T877" i="1"/>
  <c r="T825" i="1"/>
  <c r="U825" i="1"/>
  <c r="J2076" i="1"/>
  <c r="O2076" i="1" s="1"/>
  <c r="AN1974" i="1"/>
  <c r="AN1979" i="1"/>
  <c r="AN1975" i="1"/>
  <c r="AN1953" i="1"/>
  <c r="AN1950" i="1"/>
  <c r="AN1947" i="1"/>
  <c r="AN1948" i="1"/>
  <c r="AN1945" i="1"/>
  <c r="AN1942" i="1"/>
  <c r="AN1951" i="1"/>
  <c r="O299" i="1"/>
  <c r="W298" i="1"/>
  <c r="P530" i="1"/>
  <c r="P597" i="1"/>
  <c r="M597" i="1"/>
  <c r="M759" i="1"/>
  <c r="P781" i="1"/>
  <c r="U781" i="1"/>
  <c r="W781" i="1"/>
  <c r="O802" i="1"/>
  <c r="M830" i="1"/>
  <c r="P830" i="1"/>
  <c r="V830" i="1"/>
  <c r="T861" i="1"/>
  <c r="W861" i="1"/>
  <c r="O1068" i="1"/>
  <c r="O1070" i="1"/>
  <c r="O1209" i="1"/>
  <c r="T1209" i="1"/>
  <c r="T1333" i="1"/>
  <c r="P1474" i="1"/>
  <c r="V1473" i="1"/>
  <c r="P1473" i="1"/>
  <c r="T1482" i="1"/>
  <c r="K2236" i="1"/>
  <c r="J2243" i="1"/>
  <c r="AN2220" i="1"/>
  <c r="AN2222" i="1"/>
  <c r="AN2225" i="1"/>
  <c r="AM2202" i="1"/>
  <c r="AM2210" i="1"/>
  <c r="AN2187" i="1"/>
  <c r="AN2189" i="1"/>
  <c r="AN2186" i="1"/>
  <c r="AM2015" i="1"/>
  <c r="AM2016" i="1"/>
  <c r="K2022" i="1"/>
  <c r="J2022" i="1"/>
  <c r="AM1963" i="1"/>
  <c r="AM1960" i="1"/>
  <c r="AM1961" i="1"/>
  <c r="K1702" i="1"/>
  <c r="K1817" i="1"/>
  <c r="J1817" i="1"/>
  <c r="O783" i="1"/>
  <c r="V782" i="1"/>
  <c r="T782" i="1"/>
  <c r="O798" i="1"/>
  <c r="U797" i="1"/>
  <c r="V810" i="1"/>
  <c r="T810" i="1"/>
  <c r="T831" i="1"/>
  <c r="W875" i="1"/>
  <c r="U875" i="1"/>
  <c r="P889" i="1"/>
  <c r="T889" i="1"/>
  <c r="P951" i="1"/>
  <c r="V950" i="1"/>
  <c r="O1069" i="1"/>
  <c r="V1073" i="1"/>
  <c r="V1313" i="1"/>
  <c r="T1315" i="1"/>
  <c r="U1344" i="1"/>
  <c r="O1344" i="1"/>
  <c r="P1454" i="1"/>
  <c r="M1454" i="1"/>
  <c r="P1455" i="1"/>
  <c r="P1491" i="1"/>
  <c r="U1491" i="1"/>
  <c r="U1493" i="1"/>
  <c r="W1493" i="1"/>
  <c r="M2304" i="1"/>
  <c r="T2304" i="1"/>
  <c r="V2304" i="1"/>
  <c r="T2316" i="1"/>
  <c r="W2316" i="1"/>
  <c r="V2316" i="1"/>
  <c r="V88" i="1"/>
  <c r="T88" i="1"/>
  <c r="W161" i="1"/>
  <c r="M161" i="1"/>
  <c r="N161" i="1" s="1"/>
  <c r="T161" i="1"/>
  <c r="V161" i="1"/>
  <c r="U161" i="1"/>
  <c r="M169" i="1"/>
  <c r="V169" i="1"/>
  <c r="U169" i="1"/>
  <c r="W554" i="1"/>
  <c r="T554" i="1"/>
  <c r="M554" i="1"/>
  <c r="O645" i="1"/>
  <c r="T645" i="1"/>
  <c r="O646" i="1"/>
  <c r="M654" i="1"/>
  <c r="N654" i="1" s="1"/>
  <c r="U654" i="1"/>
  <c r="T654" i="1"/>
  <c r="P1425" i="1"/>
  <c r="T1425" i="1"/>
  <c r="V1425" i="1"/>
  <c r="O1622" i="1"/>
  <c r="W1622" i="1"/>
  <c r="M1622" i="1"/>
  <c r="U1622" i="1"/>
  <c r="O1623" i="1"/>
  <c r="M2319" i="1"/>
  <c r="W2319" i="1"/>
  <c r="T2319" i="1"/>
  <c r="M2333" i="1"/>
  <c r="V2333" i="1"/>
  <c r="V2330" i="1"/>
  <c r="W2330" i="1"/>
  <c r="T2336" i="1"/>
  <c r="U1262" i="1"/>
  <c r="W1262" i="1"/>
  <c r="T1262" i="1"/>
  <c r="O1138" i="1"/>
  <c r="M1138" i="1"/>
  <c r="N1138" i="1" s="1"/>
  <c r="V1138" i="1"/>
  <c r="W1138" i="1"/>
  <c r="AN1407" i="1"/>
  <c r="AN1767" i="1"/>
  <c r="O338" i="1"/>
  <c r="P935" i="1"/>
  <c r="P1590" i="1"/>
  <c r="P1591" i="1"/>
  <c r="V1684" i="1"/>
  <c r="O2274" i="1"/>
  <c r="AN1986" i="1"/>
  <c r="AM1796" i="1"/>
  <c r="AM1793" i="1"/>
  <c r="AO1793" i="1" s="1"/>
  <c r="AM1800" i="1"/>
  <c r="AM1803" i="1"/>
  <c r="AM1799" i="1"/>
  <c r="AN1778" i="1"/>
  <c r="AN1771" i="1"/>
  <c r="AN1777" i="1"/>
  <c r="U218" i="1"/>
  <c r="O228" i="1"/>
  <c r="U227" i="1"/>
  <c r="V227" i="1"/>
  <c r="M234" i="1"/>
  <c r="P234" i="1"/>
  <c r="W359" i="1"/>
  <c r="M359" i="1"/>
  <c r="N359" i="1" s="1"/>
  <c r="V369" i="1"/>
  <c r="T369" i="1"/>
  <c r="T382" i="1"/>
  <c r="T416" i="1"/>
  <c r="U416" i="1"/>
  <c r="P417" i="1"/>
  <c r="M482" i="1"/>
  <c r="W505" i="1"/>
  <c r="O505" i="1"/>
  <c r="P507" i="1"/>
  <c r="M521" i="1"/>
  <c r="O522" i="1"/>
  <c r="V521" i="1"/>
  <c r="W539" i="1"/>
  <c r="U547" i="1"/>
  <c r="O548" i="1"/>
  <c r="M547" i="1"/>
  <c r="U738" i="1"/>
  <c r="M738" i="1"/>
  <c r="V839" i="1"/>
  <c r="W1131" i="1"/>
  <c r="O1184" i="1"/>
  <c r="O1187" i="1"/>
  <c r="U1195" i="1"/>
  <c r="M1210" i="1"/>
  <c r="W1210" i="1"/>
  <c r="P1210" i="1"/>
  <c r="T1296" i="1"/>
  <c r="O1296" i="1"/>
  <c r="U1296" i="1"/>
  <c r="M1296" i="1"/>
  <c r="V1296" i="1"/>
  <c r="M1512" i="1"/>
  <c r="N1513" i="1" s="1"/>
  <c r="U1613" i="1"/>
  <c r="U1690" i="1"/>
  <c r="T1692" i="1"/>
  <c r="M1696" i="1"/>
  <c r="V1696" i="1"/>
  <c r="U2277" i="1"/>
  <c r="V2277" i="1"/>
  <c r="T2277" i="1"/>
  <c r="AM1403" i="1"/>
  <c r="AN1555" i="1"/>
  <c r="T23" i="1"/>
  <c r="O24" i="1"/>
  <c r="M23" i="1"/>
  <c r="O93" i="1"/>
  <c r="O92" i="1"/>
  <c r="W92" i="1"/>
  <c r="U92" i="1"/>
  <c r="V567" i="1"/>
  <c r="P568" i="1"/>
  <c r="U567" i="1"/>
  <c r="W567" i="1"/>
  <c r="M572" i="1"/>
  <c r="W572" i="1"/>
  <c r="O578" i="1"/>
  <c r="W577" i="1"/>
  <c r="U577" i="1"/>
  <c r="U582" i="1"/>
  <c r="O582" i="1"/>
  <c r="M582" i="1"/>
  <c r="N582" i="1" s="1"/>
  <c r="T582" i="1"/>
  <c r="V591" i="1"/>
  <c r="O592" i="1"/>
  <c r="M591" i="1"/>
  <c r="U591" i="1"/>
  <c r="U598" i="1"/>
  <c r="V598" i="1"/>
  <c r="P599" i="1"/>
  <c r="P600" i="1"/>
  <c r="W600" i="1"/>
  <c r="V600" i="1"/>
  <c r="P601" i="1"/>
  <c r="M600" i="1"/>
  <c r="N600" i="1" s="1"/>
  <c r="T600" i="1"/>
  <c r="O620" i="1"/>
  <c r="T619" i="1"/>
  <c r="W619" i="1"/>
  <c r="U619" i="1"/>
  <c r="V678" i="1"/>
  <c r="O678" i="1"/>
  <c r="W678" i="1"/>
  <c r="O679" i="1"/>
  <c r="U697" i="1"/>
  <c r="P697" i="1"/>
  <c r="P701" i="1"/>
  <c r="T701" i="1"/>
  <c r="M701" i="1"/>
  <c r="V706" i="1"/>
  <c r="T711" i="1"/>
  <c r="U711" i="1"/>
  <c r="V711" i="1"/>
  <c r="V719" i="1"/>
  <c r="U719" i="1"/>
  <c r="T719" i="1"/>
  <c r="M721" i="1"/>
  <c r="V721" i="1"/>
  <c r="U721" i="1"/>
  <c r="U954" i="1"/>
  <c r="O954" i="1"/>
  <c r="O955" i="1"/>
  <c r="T954" i="1"/>
  <c r="M954" i="1"/>
  <c r="V975" i="1"/>
  <c r="P975" i="1"/>
  <c r="U975" i="1"/>
  <c r="W975" i="1"/>
  <c r="W981" i="1"/>
  <c r="O982" i="1"/>
  <c r="U981" i="1"/>
  <c r="V981" i="1"/>
  <c r="O1006" i="1"/>
  <c r="M1005" i="1"/>
  <c r="T1005" i="1"/>
  <c r="W1015" i="1"/>
  <c r="U1015" i="1"/>
  <c r="M1015" i="1"/>
  <c r="N1015" i="1" s="1"/>
  <c r="T1015" i="1"/>
  <c r="O1031" i="1"/>
  <c r="W2210" i="1"/>
  <c r="T2210" i="1"/>
  <c r="U2210" i="1"/>
  <c r="V2218" i="1"/>
  <c r="U2218" i="1"/>
  <c r="W2218" i="1"/>
  <c r="AN2092" i="1"/>
  <c r="AN2079" i="1"/>
  <c r="AN1513" i="1"/>
  <c r="M1787" i="1"/>
  <c r="M2143" i="1"/>
  <c r="W2143" i="1"/>
  <c r="U2143" i="1"/>
  <c r="T2291" i="1"/>
  <c r="W2291" i="1"/>
  <c r="J2156" i="1"/>
  <c r="U2156" i="1" s="1"/>
  <c r="K2156" i="1"/>
  <c r="J2155" i="1"/>
  <c r="K2155" i="1"/>
  <c r="AM2145" i="1"/>
  <c r="AO2145" i="1" s="1"/>
  <c r="AM2146" i="1"/>
  <c r="AM2143" i="1"/>
  <c r="AN2090" i="1"/>
  <c r="AN2087" i="1"/>
  <c r="AN2075" i="1"/>
  <c r="AN2078" i="1"/>
  <c r="AN2071" i="1"/>
  <c r="K2049" i="1"/>
  <c r="T2049" i="1" s="1"/>
  <c r="J2049" i="1"/>
  <c r="K2042" i="1"/>
  <c r="J2042" i="1"/>
  <c r="AM1933" i="1"/>
  <c r="AO1933" i="1" s="1"/>
  <c r="AM1931" i="1"/>
  <c r="AO1931" i="1" s="1"/>
  <c r="AP1931" i="1" s="1"/>
  <c r="AM1936" i="1"/>
  <c r="AM1903" i="1"/>
  <c r="AM1867" i="1"/>
  <c r="AM1866" i="1"/>
  <c r="J1723" i="1"/>
  <c r="O1723" i="1" s="1"/>
  <c r="K1723" i="1"/>
  <c r="K1742" i="1"/>
  <c r="M1742" i="1" s="1"/>
  <c r="J1742" i="1"/>
  <c r="K1749" i="1"/>
  <c r="J1749" i="1"/>
  <c r="K1792" i="1"/>
  <c r="V1792" i="1" s="1"/>
  <c r="J1792" i="1"/>
  <c r="J1794" i="1"/>
  <c r="W1794" i="1" s="1"/>
  <c r="K1794" i="1"/>
  <c r="AM1850" i="1"/>
  <c r="AM1842" i="1"/>
  <c r="AM1852" i="1"/>
  <c r="AN1830" i="1"/>
  <c r="W29" i="1"/>
  <c r="V29" i="1"/>
  <c r="T37" i="1"/>
  <c r="V37" i="1"/>
  <c r="P181" i="1"/>
  <c r="M180" i="1"/>
  <c r="N181" i="1" s="1"/>
  <c r="U192" i="1"/>
  <c r="O193" i="1"/>
  <c r="P400" i="1"/>
  <c r="U400" i="1"/>
  <c r="V400" i="1"/>
  <c r="T400" i="1"/>
  <c r="P413" i="1"/>
  <c r="T413" i="1"/>
  <c r="T436" i="1"/>
  <c r="P437" i="1"/>
  <c r="O671" i="1"/>
  <c r="T671" i="1"/>
  <c r="W671" i="1"/>
  <c r="U671" i="1"/>
  <c r="V671" i="1"/>
  <c r="V987" i="1"/>
  <c r="P988" i="1"/>
  <c r="V1223" i="1"/>
  <c r="U1223" i="1"/>
  <c r="U1546" i="1"/>
  <c r="O1546" i="1"/>
  <c r="M1546" i="1"/>
  <c r="W1546" i="1"/>
  <c r="W1623" i="1"/>
  <c r="P1623" i="1"/>
  <c r="W52" i="1"/>
  <c r="U62" i="1"/>
  <c r="T62" i="1"/>
  <c r="V148" i="1"/>
  <c r="T148" i="1"/>
  <c r="P194" i="1"/>
  <c r="M193" i="1"/>
  <c r="N193" i="1" s="1"/>
  <c r="T628" i="1"/>
  <c r="M628" i="1"/>
  <c r="O635" i="1"/>
  <c r="M634" i="1"/>
  <c r="V661" i="1"/>
  <c r="M661" i="1"/>
  <c r="O774" i="1"/>
  <c r="V774" i="1"/>
  <c r="U936" i="1"/>
  <c r="M936" i="1"/>
  <c r="W936" i="1"/>
  <c r="V1255" i="1"/>
  <c r="O1509" i="1"/>
  <c r="T1508" i="1"/>
  <c r="W1508" i="1"/>
  <c r="M1545" i="1"/>
  <c r="U1343" i="1"/>
  <c r="V1343" i="1"/>
  <c r="M1343" i="1"/>
  <c r="O1343" i="1"/>
  <c r="T1343" i="1"/>
  <c r="V1346" i="1"/>
  <c r="T1346" i="1"/>
  <c r="U1375" i="1"/>
  <c r="T1375" i="1"/>
  <c r="V1375" i="1"/>
  <c r="P1422" i="1"/>
  <c r="P1423" i="1"/>
  <c r="O1444" i="1"/>
  <c r="W1444" i="1"/>
  <c r="T1455" i="1"/>
  <c r="W1455" i="1"/>
  <c r="K1876" i="1"/>
  <c r="J1876" i="1"/>
  <c r="W1944" i="1"/>
  <c r="U1944" i="1"/>
  <c r="V244" i="1"/>
  <c r="U244" i="1"/>
  <c r="P244" i="1"/>
  <c r="P245" i="1"/>
  <c r="T367" i="1"/>
  <c r="M367" i="1"/>
  <c r="M371" i="1"/>
  <c r="U371" i="1"/>
  <c r="V388" i="1"/>
  <c r="T388" i="1"/>
  <c r="J2164" i="1"/>
  <c r="O2164" i="1" s="1"/>
  <c r="K2164" i="1"/>
  <c r="K2160" i="1"/>
  <c r="M2160" i="1" s="1"/>
  <c r="J2160" i="1"/>
  <c r="J2114" i="1"/>
  <c r="J2102" i="1"/>
  <c r="K2102" i="1"/>
  <c r="P2103" i="1" s="1"/>
  <c r="K2065" i="1"/>
  <c r="P2065" i="1" s="1"/>
  <c r="J2047" i="1"/>
  <c r="W2047" i="1" s="1"/>
  <c r="K2007" i="1"/>
  <c r="J2007" i="1"/>
  <c r="K2002" i="1"/>
  <c r="P2003" i="1" s="1"/>
  <c r="J2002" i="1"/>
  <c r="M2002" i="1" s="1"/>
  <c r="AN1969" i="1"/>
  <c r="J1955" i="1"/>
  <c r="U1955" i="1" s="1"/>
  <c r="K1955" i="1"/>
  <c r="K1963" i="1"/>
  <c r="P1963" i="1" s="1"/>
  <c r="J1963" i="1"/>
  <c r="J1968" i="1"/>
  <c r="K1968" i="1"/>
  <c r="J1958" i="1"/>
  <c r="K1958" i="1"/>
  <c r="J1925" i="1"/>
  <c r="K1925" i="1"/>
  <c r="K1903" i="1"/>
  <c r="J1903" i="1"/>
  <c r="K1897" i="1"/>
  <c r="J1897" i="1"/>
  <c r="AN1893" i="1"/>
  <c r="K1884" i="1"/>
  <c r="J1884" i="1"/>
  <c r="J1862" i="1"/>
  <c r="K1862" i="1"/>
  <c r="AM1865" i="1"/>
  <c r="AM1860" i="1"/>
  <c r="AM1859" i="1"/>
  <c r="J1757" i="1"/>
  <c r="W1757" i="1" s="1"/>
  <c r="K1774" i="1"/>
  <c r="J1774" i="1"/>
  <c r="K1829" i="1"/>
  <c r="K1840" i="1"/>
  <c r="T1840" i="1" s="1"/>
  <c r="AM2333" i="1"/>
  <c r="AN2330" i="1"/>
  <c r="K2339" i="1"/>
  <c r="J2339" i="1"/>
  <c r="P1403" i="1"/>
  <c r="U1403" i="1"/>
  <c r="T1336" i="1"/>
  <c r="W1336" i="1"/>
  <c r="U1336" i="1"/>
  <c r="U1439" i="1"/>
  <c r="M1439" i="1"/>
  <c r="W1439" i="1"/>
  <c r="V1439" i="1"/>
  <c r="T1439" i="1"/>
  <c r="U1502" i="1"/>
  <c r="W1502" i="1"/>
  <c r="M1502" i="1"/>
  <c r="V1502" i="1"/>
  <c r="P1634" i="1"/>
  <c r="V1634" i="1"/>
  <c r="U1634" i="1"/>
  <c r="W1634" i="1"/>
  <c r="T1663" i="1"/>
  <c r="M1663" i="1"/>
  <c r="V1663" i="1"/>
  <c r="U1663" i="1"/>
  <c r="U125" i="1"/>
  <c r="M125" i="1"/>
  <c r="V125" i="1"/>
  <c r="P174" i="1"/>
  <c r="U174" i="1"/>
  <c r="U179" i="1"/>
  <c r="M179" i="1"/>
  <c r="O179" i="1"/>
  <c r="V179" i="1"/>
  <c r="T207" i="1"/>
  <c r="M207" i="1"/>
  <c r="U207" i="1"/>
  <c r="U434" i="1"/>
  <c r="M434" i="1"/>
  <c r="V434" i="1"/>
  <c r="W434" i="1"/>
  <c r="P514" i="1"/>
  <c r="U607" i="1"/>
  <c r="V607" i="1"/>
  <c r="W607" i="1"/>
  <c r="M607" i="1"/>
  <c r="M636" i="1"/>
  <c r="T636" i="1"/>
  <c r="W670" i="1"/>
  <c r="T670" i="1"/>
  <c r="V865" i="1"/>
  <c r="M865" i="1"/>
  <c r="W865" i="1"/>
  <c r="U1208" i="1"/>
  <c r="W1208" i="1"/>
  <c r="V1208" i="1"/>
  <c r="T1543" i="1"/>
  <c r="U1543" i="1"/>
  <c r="W1543" i="1"/>
  <c r="U1550" i="1"/>
  <c r="O1551" i="1"/>
  <c r="T1598" i="1"/>
  <c r="U1598" i="1"/>
  <c r="U1604" i="1"/>
  <c r="V1604" i="1"/>
  <c r="W1604" i="1"/>
  <c r="T1650" i="1"/>
  <c r="V1650" i="1"/>
  <c r="O1651" i="1"/>
  <c r="M1650" i="1"/>
  <c r="K2312" i="1"/>
  <c r="P2312" i="1" s="1"/>
  <c r="J2312" i="1"/>
  <c r="J2300" i="1"/>
  <c r="O2301" i="1" s="1"/>
  <c r="K2300" i="1"/>
  <c r="P2301" i="1" s="1"/>
  <c r="AN2307" i="1"/>
  <c r="AN2303" i="1"/>
  <c r="AN2296" i="1"/>
  <c r="AN2306" i="1"/>
  <c r="T135" i="1"/>
  <c r="V135" i="1"/>
  <c r="W353" i="1"/>
  <c r="M353" i="1"/>
  <c r="V353" i="1"/>
  <c r="P320" i="1"/>
  <c r="P319" i="1"/>
  <c r="V319" i="1"/>
  <c r="V215" i="1"/>
  <c r="W215" i="1"/>
  <c r="U215" i="1"/>
  <c r="W564" i="1"/>
  <c r="T564" i="1"/>
  <c r="U564" i="1"/>
  <c r="P318" i="1"/>
  <c r="M317" i="1"/>
  <c r="P499" i="1"/>
  <c r="M499" i="1"/>
  <c r="U170" i="1"/>
  <c r="M170" i="1"/>
  <c r="N171" i="1" s="1"/>
  <c r="P1139" i="1"/>
  <c r="V1139" i="1"/>
  <c r="W430" i="1"/>
  <c r="U430" i="1"/>
  <c r="M377" i="1"/>
  <c r="T377" i="1"/>
  <c r="M1185" i="1"/>
  <c r="V1185" i="1"/>
  <c r="P602" i="1"/>
  <c r="T602" i="1"/>
  <c r="W96" i="1"/>
  <c r="O97" i="1"/>
  <c r="T96" i="1"/>
  <c r="P545" i="1"/>
  <c r="U545" i="1"/>
  <c r="U1106" i="1"/>
  <c r="P1107" i="1"/>
  <c r="AN2263" i="1"/>
  <c r="AN2265" i="1"/>
  <c r="AN2273" i="1"/>
  <c r="AN2275" i="1"/>
  <c r="AN2272" i="1"/>
  <c r="AN2266" i="1"/>
  <c r="AN2267" i="1"/>
  <c r="AO2267" i="1" s="1"/>
  <c r="AM2269" i="1"/>
  <c r="AM2265" i="1"/>
  <c r="AM2261" i="1"/>
  <c r="AM2270" i="1"/>
  <c r="AM2266" i="1"/>
  <c r="AM2263" i="1"/>
  <c r="AO2263" i="1" s="1"/>
  <c r="AP2263" i="1" s="1"/>
  <c r="AM2262" i="1"/>
  <c r="AM2268" i="1"/>
  <c r="K2256" i="1"/>
  <c r="P2257" i="1" s="1"/>
  <c r="J2256" i="1"/>
  <c r="O2257" i="1" s="1"/>
  <c r="AN2259" i="1"/>
  <c r="AN2236" i="1"/>
  <c r="AN2239" i="1"/>
  <c r="AN2260" i="1"/>
  <c r="AN2261" i="1"/>
  <c r="AN2256" i="1"/>
  <c r="AN2253" i="1"/>
  <c r="AM2243" i="1"/>
  <c r="AM2239" i="1"/>
  <c r="AM2240" i="1"/>
  <c r="AM2258" i="1"/>
  <c r="AT25" i="1"/>
  <c r="AT24" i="1"/>
  <c r="O1652" i="1"/>
  <c r="U1618" i="1"/>
  <c r="W1618" i="1"/>
  <c r="O1615" i="1"/>
  <c r="U1614" i="1"/>
  <c r="V1614" i="1"/>
  <c r="O1499" i="1"/>
  <c r="U1499" i="1"/>
  <c r="M1499" i="1"/>
  <c r="V1499" i="1"/>
  <c r="M1495" i="1"/>
  <c r="T1495" i="1"/>
  <c r="W1495" i="1"/>
  <c r="V1495" i="1"/>
  <c r="O1456" i="1"/>
  <c r="U1426" i="1"/>
  <c r="V1426" i="1"/>
  <c r="W1421" i="1"/>
  <c r="M1421" i="1"/>
  <c r="W1394" i="1"/>
  <c r="V1394" i="1"/>
  <c r="U1394" i="1"/>
  <c r="U1355" i="1"/>
  <c r="T1355" i="1"/>
  <c r="W1310" i="1"/>
  <c r="O1310" i="1"/>
  <c r="U1302" i="1"/>
  <c r="T1302" i="1"/>
  <c r="O1299" i="1"/>
  <c r="O1298" i="1"/>
  <c r="T1289" i="1"/>
  <c r="M1289" i="1"/>
  <c r="V1289" i="1"/>
  <c r="W1287" i="1"/>
  <c r="V1287" i="1"/>
  <c r="P1211" i="1"/>
  <c r="O1204" i="1"/>
  <c r="O1205" i="1"/>
  <c r="U1155" i="1"/>
  <c r="W1155" i="1"/>
  <c r="O1127" i="1"/>
  <c r="T1127" i="1"/>
  <c r="M1121" i="1"/>
  <c r="U1121" i="1"/>
  <c r="O1106" i="1"/>
  <c r="W1105" i="1"/>
  <c r="O1076" i="1"/>
  <c r="M1075" i="1"/>
  <c r="N1076" i="1" s="1"/>
  <c r="U1075" i="1"/>
  <c r="O1067" i="1"/>
  <c r="W1067" i="1"/>
  <c r="M1067" i="1"/>
  <c r="V1051" i="1"/>
  <c r="U1051" i="1"/>
  <c r="V1031" i="1"/>
  <c r="W1031" i="1"/>
  <c r="W1020" i="1"/>
  <c r="U1020" i="1"/>
  <c r="U993" i="1"/>
  <c r="M993" i="1"/>
  <c r="T947" i="1"/>
  <c r="U933" i="1"/>
  <c r="U929" i="1"/>
  <c r="W929" i="1"/>
  <c r="O929" i="1"/>
  <c r="V902" i="1"/>
  <c r="M902" i="1"/>
  <c r="T891" i="1"/>
  <c r="O891" i="1"/>
  <c r="U891" i="1"/>
  <c r="M887" i="1"/>
  <c r="W887" i="1"/>
  <c r="W863" i="1"/>
  <c r="V863" i="1"/>
  <c r="U851" i="1"/>
  <c r="M851" i="1"/>
  <c r="V851" i="1"/>
  <c r="M849" i="1"/>
  <c r="U849" i="1"/>
  <c r="V833" i="1"/>
  <c r="P834" i="1"/>
  <c r="V811" i="1"/>
  <c r="M811" i="1"/>
  <c r="O811" i="1"/>
  <c r="M789" i="1"/>
  <c r="U789" i="1"/>
  <c r="P789" i="1"/>
  <c r="V786" i="1"/>
  <c r="U784" i="1"/>
  <c r="O784" i="1"/>
  <c r="T784" i="1"/>
  <c r="T765" i="1"/>
  <c r="M765" i="1"/>
  <c r="U765" i="1"/>
  <c r="O753" i="1"/>
  <c r="T752" i="1"/>
  <c r="U752" i="1"/>
  <c r="V752" i="1"/>
  <c r="P622" i="1"/>
  <c r="W622" i="1"/>
  <c r="T622" i="1"/>
  <c r="V614" i="1"/>
  <c r="U614" i="1"/>
  <c r="M614" i="1"/>
  <c r="W614" i="1"/>
  <c r="V569" i="1"/>
  <c r="T569" i="1"/>
  <c r="M550" i="1"/>
  <c r="U466" i="1"/>
  <c r="V466" i="1"/>
  <c r="M466" i="1"/>
  <c r="U462" i="1"/>
  <c r="M462" i="1"/>
  <c r="W462" i="1"/>
  <c r="M444" i="1"/>
  <c r="V444" i="1"/>
  <c r="U438" i="1"/>
  <c r="W438" i="1"/>
  <c r="T438" i="1"/>
  <c r="V438" i="1"/>
  <c r="M399" i="1"/>
  <c r="O399" i="1"/>
  <c r="W399" i="1"/>
  <c r="V379" i="1"/>
  <c r="M364" i="1"/>
  <c r="N365" i="1" s="1"/>
  <c r="U364" i="1"/>
  <c r="W364" i="1"/>
  <c r="V357" i="1"/>
  <c r="P358" i="1"/>
  <c r="P345" i="1"/>
  <c r="T328" i="1"/>
  <c r="V328" i="1"/>
  <c r="V308" i="1"/>
  <c r="P309" i="1"/>
  <c r="U304" i="1"/>
  <c r="M304" i="1"/>
  <c r="P305" i="1"/>
  <c r="V304" i="1"/>
  <c r="O293" i="1"/>
  <c r="M281" i="1"/>
  <c r="T281" i="1"/>
  <c r="T269" i="1"/>
  <c r="W269" i="1"/>
  <c r="U269" i="1"/>
  <c r="T267" i="1"/>
  <c r="U267" i="1"/>
  <c r="W267" i="1"/>
  <c r="U245" i="1"/>
  <c r="T245" i="1"/>
  <c r="W245" i="1"/>
  <c r="M197" i="1"/>
  <c r="U197" i="1"/>
  <c r="T197" i="1"/>
  <c r="V190" i="1"/>
  <c r="W190" i="1"/>
  <c r="M190" i="1"/>
  <c r="N191" i="1" s="1"/>
  <c r="O158" i="1"/>
  <c r="M158" i="1"/>
  <c r="T158" i="1"/>
  <c r="O107" i="1"/>
  <c r="P104" i="1"/>
  <c r="U95" i="1"/>
  <c r="V95" i="1"/>
  <c r="T90" i="1"/>
  <c r="V90" i="1"/>
  <c r="U90" i="1"/>
  <c r="U69" i="1"/>
  <c r="P70" i="1"/>
  <c r="M69" i="1"/>
  <c r="W32" i="1"/>
  <c r="O32" i="1"/>
  <c r="T30" i="1"/>
  <c r="U30" i="1"/>
  <c r="V30" i="1"/>
  <c r="P28" i="1"/>
  <c r="U28" i="1"/>
  <c r="AT1765" i="1"/>
  <c r="AV1753" i="1"/>
  <c r="AT1771" i="1"/>
  <c r="AT1764" i="1"/>
  <c r="AT1761" i="1"/>
  <c r="AT1757" i="1"/>
  <c r="AT1755" i="1"/>
  <c r="AT1754" i="1"/>
  <c r="AT1753" i="1"/>
  <c r="AT1752" i="1"/>
  <c r="AT1750" i="1"/>
  <c r="AT1749" i="1"/>
  <c r="AV1727" i="1"/>
  <c r="AT1746" i="1"/>
  <c r="AT1742" i="1"/>
  <c r="AT1745" i="1"/>
  <c r="AT1739" i="1"/>
  <c r="AT1737" i="1"/>
  <c r="AT1740" i="1"/>
  <c r="AV1716" i="1"/>
  <c r="AT1733" i="1"/>
  <c r="AT1722" i="1"/>
  <c r="AT1729" i="1"/>
  <c r="AT1728" i="1"/>
  <c r="AT1726" i="1"/>
  <c r="AT1720" i="1"/>
  <c r="AT1717" i="1"/>
  <c r="AT1721" i="1"/>
  <c r="AT1714" i="1"/>
  <c r="AV1694" i="1"/>
  <c r="AT1711" i="1"/>
  <c r="AV1690" i="1"/>
  <c r="AT1709" i="1"/>
  <c r="AT1706" i="1"/>
  <c r="AT1707" i="1"/>
  <c r="AT1702" i="1"/>
  <c r="AV1684" i="1"/>
  <c r="AT1700" i="1"/>
  <c r="AV1680" i="1"/>
  <c r="AT1697" i="1"/>
  <c r="AT1691" i="1"/>
  <c r="AT1696" i="1"/>
  <c r="AT1684" i="1"/>
  <c r="AT1679" i="1"/>
  <c r="AT1671" i="1"/>
  <c r="AT1670" i="1"/>
  <c r="AT1668" i="1"/>
  <c r="AT1663" i="1"/>
  <c r="AT1662" i="1"/>
  <c r="AT1658" i="1"/>
  <c r="AT1653" i="1"/>
  <c r="AT1650" i="1"/>
  <c r="AT1644" i="1"/>
  <c r="AT1636" i="1"/>
  <c r="AT1635" i="1"/>
  <c r="AT1631" i="1"/>
  <c r="AT1628" i="1"/>
  <c r="AT1621" i="1"/>
  <c r="AT1617" i="1"/>
  <c r="AT1616" i="1"/>
  <c r="AT1612" i="1"/>
  <c r="AT1607" i="1"/>
  <c r="AT1608" i="1"/>
  <c r="AT1602" i="1"/>
  <c r="AT1599" i="1"/>
  <c r="AT1594" i="1"/>
  <c r="AT1593" i="1"/>
  <c r="AT1590" i="1"/>
  <c r="AT1581" i="1"/>
  <c r="AT1580" i="1"/>
  <c r="AT1576" i="1"/>
  <c r="AT1573" i="1"/>
  <c r="AT1566" i="1"/>
  <c r="AT1562" i="1"/>
  <c r="AT1561" i="1"/>
  <c r="AT1556" i="1"/>
  <c r="AT1553" i="1"/>
  <c r="AT1550" i="1"/>
  <c r="AT1547" i="1"/>
  <c r="AT1544" i="1"/>
  <c r="AT1543" i="1"/>
  <c r="AT1535" i="1"/>
  <c r="AT1534" i="1"/>
  <c r="AT1529" i="1"/>
  <c r="AT1523" i="1"/>
  <c r="AT1522" i="1"/>
  <c r="AT1515" i="1"/>
  <c r="AT1512" i="1"/>
  <c r="AT1509" i="1"/>
  <c r="AT1506" i="1"/>
  <c r="AT1503" i="1"/>
  <c r="AT1500" i="1"/>
  <c r="AT1495" i="1"/>
  <c r="AT1492" i="1"/>
  <c r="AT1488" i="1"/>
  <c r="AT1484" i="1"/>
  <c r="AT1456" i="1"/>
  <c r="AT1448" i="1"/>
  <c r="AT1433" i="1"/>
  <c r="AT1441" i="1"/>
  <c r="AT1442" i="1"/>
  <c r="AT1436" i="1"/>
  <c r="AT1428" i="1"/>
  <c r="M749" i="1"/>
  <c r="O1587" i="1"/>
  <c r="O495" i="1"/>
  <c r="T1667" i="1"/>
  <c r="AN1902" i="1"/>
  <c r="T384" i="1"/>
  <c r="O250" i="1"/>
  <c r="U1455" i="1"/>
  <c r="V62" i="1"/>
  <c r="T1407" i="1"/>
  <c r="U1382" i="1"/>
  <c r="V1065" i="1"/>
  <c r="T987" i="1"/>
  <c r="U987" i="1"/>
  <c r="O117" i="1"/>
  <c r="P30" i="1"/>
  <c r="AM1868" i="1"/>
  <c r="AN2066" i="1"/>
  <c r="AN2088" i="1"/>
  <c r="AN2045" i="1"/>
  <c r="P1322" i="1"/>
  <c r="M1322" i="1"/>
  <c r="V1655" i="1"/>
  <c r="T151" i="1"/>
  <c r="U151" i="1"/>
  <c r="V922" i="1"/>
  <c r="U351" i="1"/>
  <c r="P352" i="1"/>
  <c r="W317" i="1"/>
  <c r="W990" i="1"/>
  <c r="M990" i="1"/>
  <c r="AN1406" i="1"/>
  <c r="U86" i="1"/>
  <c r="M86" i="1"/>
  <c r="O132" i="1"/>
  <c r="M132" i="1"/>
  <c r="O136" i="1"/>
  <c r="M135" i="1"/>
  <c r="W135" i="1"/>
  <c r="M1604" i="1"/>
  <c r="W1550" i="1"/>
  <c r="T1550" i="1"/>
  <c r="W677" i="1"/>
  <c r="V636" i="1"/>
  <c r="V514" i="1"/>
  <c r="T514" i="1"/>
  <c r="M514" i="1"/>
  <c r="AN2302" i="1"/>
  <c r="M1403" i="1"/>
  <c r="P1389" i="1"/>
  <c r="U388" i="1"/>
  <c r="O388" i="1"/>
  <c r="M384" i="1"/>
  <c r="U367" i="1"/>
  <c r="V1804" i="1"/>
  <c r="V1455" i="1"/>
  <c r="U1422" i="1"/>
  <c r="W1346" i="1"/>
  <c r="O1337" i="1"/>
  <c r="W1142" i="1"/>
  <c r="P62" i="1"/>
  <c r="AN1834" i="1"/>
  <c r="V1497" i="1"/>
  <c r="U1389" i="1"/>
  <c r="M1376" i="1"/>
  <c r="O1113" i="1"/>
  <c r="T1112" i="1"/>
  <c r="P987" i="1"/>
  <c r="V891" i="1"/>
  <c r="W413" i="1"/>
  <c r="M413" i="1"/>
  <c r="N413" i="1" s="1"/>
  <c r="W180" i="1"/>
  <c r="W116" i="1"/>
  <c r="U2291" i="1"/>
  <c r="U2186" i="1"/>
  <c r="W2186" i="1"/>
  <c r="AN1962" i="1"/>
  <c r="AN1973" i="1"/>
  <c r="T32" i="1"/>
  <c r="M44" i="1"/>
  <c r="V44" i="1"/>
  <c r="P46" i="1"/>
  <c r="T444" i="1"/>
  <c r="AN1972" i="1"/>
  <c r="AN1971" i="1"/>
  <c r="AN1980" i="1"/>
  <c r="AN1983" i="1"/>
  <c r="AN2295" i="1"/>
  <c r="AN2298" i="1"/>
  <c r="AN2299" i="1"/>
  <c r="U833" i="1"/>
  <c r="M833" i="1"/>
  <c r="T795" i="1"/>
  <c r="V795" i="1"/>
  <c r="M795" i="1"/>
  <c r="T1665" i="1"/>
  <c r="O1666" i="1"/>
  <c r="O1665" i="1"/>
  <c r="T1594" i="1"/>
  <c r="V1594" i="1"/>
  <c r="AN1861" i="1"/>
  <c r="AN1856" i="1"/>
  <c r="AM1906" i="1"/>
  <c r="AN2046" i="1"/>
  <c r="AN2086" i="1"/>
  <c r="AN2084" i="1"/>
  <c r="T288" i="1"/>
  <c r="M265" i="1"/>
  <c r="N266" i="1" s="1"/>
  <c r="T265" i="1"/>
  <c r="T244" i="1"/>
  <c r="O245" i="1"/>
  <c r="M1173" i="1"/>
  <c r="T1173" i="1"/>
  <c r="U1941" i="1"/>
  <c r="W1941" i="1"/>
  <c r="V905" i="1"/>
  <c r="U774" i="1"/>
  <c r="T749" i="1"/>
  <c r="P749" i="1"/>
  <c r="V747" i="1"/>
  <c r="P748" i="1"/>
  <c r="W732" i="1"/>
  <c r="T732" i="1"/>
  <c r="M618" i="1"/>
  <c r="O618" i="1"/>
  <c r="W618" i="1"/>
  <c r="U231" i="1"/>
  <c r="M231" i="1"/>
  <c r="T154" i="1"/>
  <c r="V154" i="1"/>
  <c r="P137" i="1"/>
  <c r="P138" i="1"/>
  <c r="V137" i="1"/>
  <c r="O123" i="1"/>
  <c r="O124" i="1"/>
  <c r="AN1131" i="1"/>
  <c r="AM1130" i="1"/>
  <c r="AM1131" i="1"/>
  <c r="W1685" i="1"/>
  <c r="T1628" i="1"/>
  <c r="V1628" i="1"/>
  <c r="O323" i="1"/>
  <c r="T33" i="1"/>
  <c r="W33" i="1"/>
  <c r="V33" i="1"/>
  <c r="T29" i="1"/>
  <c r="M29" i="1"/>
  <c r="V1486" i="1"/>
  <c r="W2264" i="1"/>
  <c r="U780" i="1"/>
  <c r="AN1882" i="1"/>
  <c r="O1577" i="1"/>
  <c r="M2138" i="1"/>
  <c r="W2138" i="1"/>
  <c r="W2120" i="1"/>
  <c r="V2104" i="1"/>
  <c r="W2104" i="1"/>
  <c r="V1167" i="1"/>
  <c r="W1787" i="1"/>
  <c r="T1787" i="1"/>
  <c r="T2186" i="1"/>
  <c r="O1426" i="1"/>
  <c r="W1408" i="1"/>
  <c r="P150" i="1"/>
  <c r="O126" i="1"/>
  <c r="W42" i="1"/>
  <c r="AN1130" i="1"/>
  <c r="P506" i="1"/>
  <c r="P444" i="1"/>
  <c r="O1474" i="1"/>
  <c r="AN1838" i="1"/>
  <c r="AM2002" i="1"/>
  <c r="AM2001" i="1"/>
  <c r="AN2080" i="1"/>
  <c r="AN2069" i="1"/>
  <c r="AN2011" i="1"/>
  <c r="V1298" i="1"/>
  <c r="O1550" i="1"/>
  <c r="T1290" i="1"/>
  <c r="U1214" i="1"/>
  <c r="T1572" i="1"/>
  <c r="T1076" i="1"/>
  <c r="O1265" i="1"/>
  <c r="T279" i="1"/>
  <c r="V1408" i="1"/>
  <c r="P27" i="1"/>
  <c r="M1093" i="1"/>
  <c r="N1094" i="1" s="1"/>
  <c r="AN1892" i="1"/>
  <c r="AN1881" i="1"/>
  <c r="AN1884" i="1"/>
  <c r="AN1889" i="1"/>
  <c r="AN1883" i="1"/>
  <c r="AN1897" i="1"/>
  <c r="T1211" i="1"/>
  <c r="M1211" i="1"/>
  <c r="P1174" i="1"/>
  <c r="P187" i="1"/>
  <c r="P1596" i="1"/>
  <c r="O1266" i="1"/>
  <c r="P1246" i="1"/>
  <c r="V780" i="1"/>
  <c r="M608" i="1"/>
  <c r="T608" i="1"/>
  <c r="M1298" i="1"/>
  <c r="N1299" i="1" s="1"/>
  <c r="W1298" i="1"/>
  <c r="O1452" i="1"/>
  <c r="W206" i="1"/>
  <c r="U1486" i="1"/>
  <c r="W1486" i="1"/>
  <c r="O1445" i="1"/>
  <c r="M1408" i="1"/>
  <c r="N1408" i="1" s="1"/>
  <c r="M1256" i="1"/>
  <c r="U1256" i="1"/>
  <c r="O1223" i="1"/>
  <c r="V1222" i="1"/>
  <c r="O1222" i="1"/>
  <c r="V925" i="1"/>
  <c r="V879" i="1"/>
  <c r="O1663" i="1"/>
  <c r="O1631" i="1"/>
  <c r="T1631" i="1"/>
  <c r="O1573" i="1"/>
  <c r="P1502" i="1"/>
  <c r="V1264" i="1"/>
  <c r="W1264" i="1"/>
  <c r="V1214" i="1"/>
  <c r="W1076" i="1"/>
  <c r="P1077" i="1"/>
  <c r="P1076" i="1"/>
  <c r="M2127" i="1"/>
  <c r="U2127" i="1"/>
  <c r="AN2015" i="1"/>
  <c r="O213" i="1"/>
  <c r="W212" i="1"/>
  <c r="P863" i="1"/>
  <c r="V1587" i="1"/>
  <c r="T1577" i="1"/>
  <c r="W1577" i="1"/>
  <c r="W1098" i="1"/>
  <c r="O1098" i="1"/>
  <c r="O1294" i="1"/>
  <c r="AN1864" i="1"/>
  <c r="M400" i="1"/>
  <c r="U1112" i="1"/>
  <c r="K1705" i="1"/>
  <c r="P1705" i="1" s="1"/>
  <c r="V754" i="1"/>
  <c r="M754" i="1"/>
  <c r="W1065" i="1"/>
  <c r="V1382" i="1"/>
  <c r="V66" i="1"/>
  <c r="P190" i="1"/>
  <c r="O938" i="1"/>
  <c r="P1383" i="1"/>
  <c r="AN1887" i="1"/>
  <c r="AM1831" i="1"/>
  <c r="AO1831" i="1" s="1"/>
  <c r="AM1833" i="1"/>
  <c r="AN1985" i="1"/>
  <c r="AM1128" i="1"/>
  <c r="P90" i="1"/>
  <c r="O1568" i="1"/>
  <c r="AN2304" i="1"/>
  <c r="AO2304" i="1" s="1"/>
  <c r="P1628" i="1"/>
  <c r="V445" i="1"/>
  <c r="U180" i="1"/>
  <c r="U829" i="1"/>
  <c r="W1302" i="1"/>
  <c r="T1322" i="1"/>
  <c r="M1351" i="1"/>
  <c r="W1351" i="1"/>
  <c r="U1351" i="1"/>
  <c r="W1403" i="1"/>
  <c r="V1474" i="1"/>
  <c r="O1167" i="1"/>
  <c r="M1321" i="1"/>
  <c r="T1321" i="1"/>
  <c r="T1378" i="1"/>
  <c r="W1378" i="1"/>
  <c r="V1421" i="1"/>
  <c r="W1447" i="1"/>
  <c r="T1447" i="1"/>
  <c r="W1535" i="1"/>
  <c r="U1535" i="1"/>
  <c r="U1652" i="1"/>
  <c r="V1670" i="1"/>
  <c r="V849" i="1"/>
  <c r="P266" i="1"/>
  <c r="U1376" i="1"/>
  <c r="W829" i="1"/>
  <c r="W148" i="1"/>
  <c r="O311" i="1"/>
  <c r="J1760" i="1"/>
  <c r="U754" i="1"/>
  <c r="M1065" i="1"/>
  <c r="V1407" i="1"/>
  <c r="M1623" i="1"/>
  <c r="T66" i="1"/>
  <c r="M66" i="1"/>
  <c r="V1140" i="1"/>
  <c r="T1140" i="1"/>
  <c r="U1144" i="1"/>
  <c r="V1545" i="1"/>
  <c r="W1375" i="1"/>
  <c r="O1375" i="1"/>
  <c r="W1422" i="1"/>
  <c r="M1422" i="1"/>
  <c r="N1422" i="1" s="1"/>
  <c r="M1444" i="1"/>
  <c r="T1444" i="1"/>
  <c r="AN2067" i="1"/>
  <c r="V1944" i="1"/>
  <c r="O364" i="1"/>
  <c r="T494" i="1"/>
  <c r="M322" i="1"/>
  <c r="P357" i="1"/>
  <c r="J1827" i="1"/>
  <c r="U1827" i="1" s="1"/>
  <c r="J1851" i="1"/>
  <c r="W1851" i="1" s="1"/>
  <c r="AM2144" i="1"/>
  <c r="J2342" i="1"/>
  <c r="M2342" i="1" s="1"/>
  <c r="AN2068" i="1"/>
  <c r="J1748" i="1"/>
  <c r="O1749" i="1" s="1"/>
  <c r="W1223" i="1"/>
  <c r="T1389" i="1"/>
  <c r="U52" i="1"/>
  <c r="T192" i="1"/>
  <c r="U661" i="1"/>
  <c r="T774" i="1"/>
  <c r="M905" i="1"/>
  <c r="O937" i="1"/>
  <c r="V936" i="1"/>
  <c r="T958" i="1"/>
  <c r="U1508" i="1"/>
  <c r="M1508" i="1"/>
  <c r="N1509" i="1" s="1"/>
  <c r="V1173" i="1"/>
  <c r="U37" i="1"/>
  <c r="U1346" i="1"/>
  <c r="AM1930" i="1"/>
  <c r="AN2072" i="1"/>
  <c r="M96" i="1"/>
  <c r="AT1438" i="1"/>
  <c r="K2275" i="1"/>
  <c r="K1855" i="1"/>
  <c r="T1505" i="1"/>
  <c r="AM2138" i="1"/>
  <c r="W923" i="1"/>
  <c r="AM1925" i="1"/>
  <c r="M1394" i="1"/>
  <c r="AN2264" i="1"/>
  <c r="V602" i="1"/>
  <c r="T786" i="1"/>
  <c r="M30" i="1"/>
  <c r="V202" i="1"/>
  <c r="P851" i="1"/>
  <c r="U1067" i="1"/>
  <c r="M405" i="1"/>
  <c r="V887" i="1"/>
  <c r="V1039" i="1"/>
  <c r="M1614" i="1"/>
  <c r="W444" i="1"/>
  <c r="M763" i="1"/>
  <c r="W765" i="1"/>
  <c r="V1107" i="1"/>
  <c r="M436" i="1"/>
  <c r="T28" i="1"/>
  <c r="W28" i="1"/>
  <c r="T364" i="1"/>
  <c r="T430" i="1"/>
  <c r="M752" i="1"/>
  <c r="T1106" i="1"/>
  <c r="V1155" i="1"/>
  <c r="M319" i="1"/>
  <c r="M773" i="1"/>
  <c r="AT1499" i="1"/>
  <c r="AT1511" i="1"/>
  <c r="AT1577" i="1"/>
  <c r="AT1657" i="1"/>
  <c r="AT1719" i="1"/>
  <c r="AT1727" i="1"/>
  <c r="AT1731" i="1"/>
  <c r="O198" i="1"/>
  <c r="O197" i="1"/>
  <c r="O268" i="1"/>
  <c r="U399" i="1"/>
  <c r="P1021" i="1"/>
  <c r="V1127" i="1"/>
  <c r="U1182" i="1"/>
  <c r="O1287" i="1"/>
  <c r="W1289" i="1"/>
  <c r="AT1504" i="1"/>
  <c r="AT1516" i="1"/>
  <c r="AT1554" i="1"/>
  <c r="AT1632" i="1"/>
  <c r="AT1703" i="1"/>
  <c r="AT1713" i="1"/>
  <c r="AT1718" i="1"/>
  <c r="AT1725" i="1"/>
  <c r="AT1736" i="1"/>
  <c r="AV1722" i="1"/>
  <c r="W281" i="1"/>
  <c r="O535" i="1"/>
  <c r="V622" i="1"/>
  <c r="M622" i="1"/>
  <c r="V789" i="1"/>
  <c r="T849" i="1"/>
  <c r="T929" i="1"/>
  <c r="W1075" i="1"/>
  <c r="W1499" i="1"/>
  <c r="T1499" i="1"/>
  <c r="J2296" i="1"/>
  <c r="U2296" i="1" s="1"/>
  <c r="U377" i="1"/>
  <c r="V1543" i="1"/>
  <c r="T1208" i="1"/>
  <c r="T829" i="1"/>
  <c r="M1302" i="1"/>
  <c r="N1303" i="1" s="1"/>
  <c r="M1336" i="1"/>
  <c r="O1457" i="1"/>
  <c r="O1598" i="1"/>
  <c r="T1655" i="1"/>
  <c r="AT1672" i="1"/>
  <c r="V69" i="1"/>
  <c r="M269" i="1"/>
  <c r="W379" i="1"/>
  <c r="W466" i="1"/>
  <c r="V564" i="1"/>
  <c r="V1336" i="1"/>
  <c r="M1355" i="1"/>
  <c r="W1614" i="1"/>
  <c r="AM2264" i="1"/>
  <c r="W125" i="1"/>
  <c r="AV1737" i="1"/>
  <c r="V267" i="1"/>
  <c r="W377" i="1"/>
  <c r="T1634" i="1"/>
  <c r="AT1440" i="1"/>
  <c r="AT1447" i="1"/>
  <c r="T1310" i="1"/>
  <c r="K2154" i="1"/>
  <c r="P2154" i="1" s="1"/>
  <c r="O180" i="1"/>
  <c r="U1289" i="1"/>
  <c r="P2292" i="1"/>
  <c r="P170" i="1"/>
  <c r="O1800" i="1"/>
  <c r="O994" i="1"/>
  <c r="P637" i="1"/>
  <c r="P95" i="1"/>
  <c r="V2143" i="1"/>
  <c r="O159" i="1"/>
  <c r="AM1986" i="1"/>
  <c r="AM1978" i="1"/>
  <c r="AM1979" i="1"/>
  <c r="AM1976" i="1"/>
  <c r="J1954" i="1"/>
  <c r="K1954" i="1"/>
  <c r="AN1836" i="1"/>
  <c r="U530" i="1"/>
  <c r="O530" i="1"/>
  <c r="U611" i="1"/>
  <c r="U1212" i="1"/>
  <c r="P1316" i="1"/>
  <c r="AN2172" i="1"/>
  <c r="AN2181" i="1"/>
  <c r="AN2177" i="1"/>
  <c r="AN2175" i="1"/>
  <c r="AN2184" i="1"/>
  <c r="AM2100" i="1"/>
  <c r="AM2091" i="1"/>
  <c r="AM1824" i="1"/>
  <c r="V245" i="1"/>
  <c r="V269" i="1"/>
  <c r="W275" i="1"/>
  <c r="T275" i="1"/>
  <c r="W402" i="1"/>
  <c r="M402" i="1"/>
  <c r="U402" i="1"/>
  <c r="O771" i="1"/>
  <c r="U873" i="1"/>
  <c r="V873" i="1"/>
  <c r="T943" i="1"/>
  <c r="O943" i="1"/>
  <c r="M1127" i="1"/>
  <c r="P1186" i="1"/>
  <c r="U1298" i="1"/>
  <c r="U1313" i="1"/>
  <c r="O1454" i="1"/>
  <c r="W1454" i="1"/>
  <c r="U1495" i="1"/>
  <c r="M1692" i="1"/>
  <c r="M1618" i="1"/>
  <c r="M2141" i="1"/>
  <c r="V2196" i="1"/>
  <c r="W2196" i="1"/>
  <c r="T2234" i="1"/>
  <c r="M2234" i="1"/>
  <c r="W2234" i="1"/>
  <c r="W849" i="1"/>
  <c r="AN2257" i="1"/>
  <c r="V765" i="1"/>
  <c r="W179" i="1"/>
  <c r="AT1695" i="1"/>
  <c r="AT1716" i="1"/>
  <c r="AT1738" i="1"/>
  <c r="AT1760" i="1"/>
  <c r="AT1768" i="1"/>
  <c r="U88" i="1"/>
  <c r="M88" i="1"/>
  <c r="O89" i="1"/>
  <c r="W88" i="1"/>
  <c r="M90" i="1"/>
  <c r="U94" i="1"/>
  <c r="T94" i="1"/>
  <c r="P94" i="1"/>
  <c r="V121" i="1"/>
  <c r="T121" i="1"/>
  <c r="P149" i="1"/>
  <c r="M149" i="1"/>
  <c r="M564" i="1"/>
  <c r="M602" i="1"/>
  <c r="U602" i="1"/>
  <c r="V604" i="1"/>
  <c r="W721" i="1"/>
  <c r="O721" i="1"/>
  <c r="U967" i="1"/>
  <c r="O967" i="1"/>
  <c r="T972" i="1"/>
  <c r="O973" i="1"/>
  <c r="U972" i="1"/>
  <c r="O1056" i="1"/>
  <c r="W1353" i="1"/>
  <c r="W1427" i="1"/>
  <c r="P1427" i="1"/>
  <c r="U1427" i="1"/>
  <c r="P1646" i="1"/>
  <c r="U1646" i="1"/>
  <c r="W1728" i="1"/>
  <c r="M1728" i="1"/>
  <c r="AM1861" i="1"/>
  <c r="M569" i="1"/>
  <c r="M1051" i="1"/>
  <c r="O1790" i="1"/>
  <c r="T1790" i="1"/>
  <c r="W1790" i="1"/>
  <c r="O2211" i="1"/>
  <c r="AM2231" i="1"/>
  <c r="W851" i="1"/>
  <c r="O570" i="1"/>
  <c r="O192" i="1"/>
  <c r="M187" i="1"/>
  <c r="AN2246" i="1"/>
  <c r="T1107" i="1"/>
  <c r="U353" i="1"/>
  <c r="V281" i="1"/>
  <c r="T434" i="1"/>
  <c r="U1667" i="1"/>
  <c r="T863" i="1"/>
  <c r="AN2328" i="1"/>
  <c r="M95" i="1"/>
  <c r="U1157" i="1"/>
  <c r="U1595" i="1"/>
  <c r="V1376" i="1"/>
  <c r="W400" i="1"/>
  <c r="O1151" i="1"/>
  <c r="U1150" i="1"/>
  <c r="O1249" i="1"/>
  <c r="M1249" i="1"/>
  <c r="W1265" i="1"/>
  <c r="M1737" i="1"/>
  <c r="T1737" i="1"/>
  <c r="V1618" i="1"/>
  <c r="M863" i="1"/>
  <c r="U1245" i="1"/>
  <c r="M151" i="1"/>
  <c r="W328" i="1"/>
  <c r="P171" i="1"/>
  <c r="O2292" i="1"/>
  <c r="W2292" i="1"/>
  <c r="M2292" i="1"/>
  <c r="T865" i="1"/>
  <c r="O1650" i="1"/>
  <c r="O1649" i="1"/>
  <c r="V371" i="1"/>
  <c r="W371" i="1"/>
  <c r="W2198" i="1"/>
  <c r="V2228" i="1"/>
  <c r="AM2232" i="1"/>
  <c r="O1599" i="1"/>
  <c r="K1882" i="1"/>
  <c r="K1961" i="1"/>
  <c r="P1962" i="1" s="1"/>
  <c r="O329" i="1"/>
  <c r="W905" i="1"/>
  <c r="M1223" i="1"/>
  <c r="T607" i="1"/>
  <c r="T1546" i="1"/>
  <c r="K1908" i="1"/>
  <c r="J2086" i="1"/>
  <c r="V2086" i="1" s="1"/>
  <c r="N285" i="1"/>
  <c r="W1650" i="1"/>
  <c r="O269" i="1"/>
  <c r="T179" i="1"/>
  <c r="M174" i="1"/>
  <c r="T174" i="1"/>
  <c r="T614" i="1"/>
  <c r="V1182" i="1"/>
  <c r="K2041" i="1"/>
  <c r="P2041" i="1" s="1"/>
  <c r="J2174" i="1"/>
  <c r="W2260" i="1"/>
  <c r="M2260" i="1"/>
  <c r="M809" i="1"/>
  <c r="V809" i="1"/>
  <c r="V894" i="1"/>
  <c r="M894" i="1"/>
  <c r="V982" i="1"/>
  <c r="W982" i="1"/>
  <c r="M982" i="1"/>
  <c r="P1306" i="1"/>
  <c r="P1307" i="1"/>
  <c r="V1319" i="1"/>
  <c r="T1319" i="1"/>
  <c r="AN2251" i="1"/>
  <c r="M1208" i="1"/>
  <c r="U514" i="1"/>
  <c r="AN2258" i="1"/>
  <c r="O438" i="1"/>
  <c r="W437" i="1"/>
  <c r="M437" i="1"/>
  <c r="N438" i="1" s="1"/>
  <c r="V437" i="1"/>
  <c r="M527" i="1"/>
  <c r="U527" i="1"/>
  <c r="O545" i="1"/>
  <c r="M544" i="1"/>
  <c r="U544" i="1"/>
  <c r="M556" i="1"/>
  <c r="W556" i="1"/>
  <c r="W560" i="1"/>
  <c r="M560" i="1"/>
  <c r="V560" i="1"/>
  <c r="P561" i="1"/>
  <c r="W599" i="1"/>
  <c r="O599" i="1"/>
  <c r="T612" i="1"/>
  <c r="O612" i="1"/>
  <c r="V687" i="1"/>
  <c r="M687" i="1"/>
  <c r="T692" i="1"/>
  <c r="M698" i="1"/>
  <c r="V698" i="1"/>
  <c r="W698" i="1"/>
  <c r="M2283" i="1"/>
  <c r="W1664" i="1"/>
  <c r="V1664" i="1"/>
  <c r="O1664" i="1"/>
  <c r="M1664" i="1"/>
  <c r="N1665" i="1" s="1"/>
  <c r="T1664" i="1"/>
  <c r="U1672" i="1"/>
  <c r="V1672" i="1"/>
  <c r="T1442" i="1"/>
  <c r="W1442" i="1"/>
  <c r="T375" i="1"/>
  <c r="P376" i="1"/>
  <c r="V528" i="1"/>
  <c r="O529" i="1"/>
  <c r="T528" i="1"/>
  <c r="U528" i="1"/>
  <c r="P864" i="1"/>
  <c r="U864" i="1"/>
  <c r="P865" i="1"/>
  <c r="T880" i="1"/>
  <c r="M880" i="1"/>
  <c r="N880" i="1" s="1"/>
  <c r="P880" i="1"/>
  <c r="W880" i="1"/>
  <c r="M1091" i="1"/>
  <c r="V1091" i="1"/>
  <c r="U1091" i="1"/>
  <c r="P1420" i="1"/>
  <c r="U1420" i="1"/>
  <c r="U1424" i="1"/>
  <c r="V1424" i="1"/>
  <c r="P1487" i="1"/>
  <c r="W1529" i="1"/>
  <c r="M1529" i="1"/>
  <c r="T1529" i="1"/>
  <c r="V1529" i="1"/>
  <c r="M1612" i="1"/>
  <c r="W1612" i="1"/>
  <c r="P1616" i="1"/>
  <c r="M1616" i="1"/>
  <c r="N1616" i="1" s="1"/>
  <c r="W1616" i="1"/>
  <c r="V1616" i="1"/>
  <c r="V1647" i="1"/>
  <c r="T1647" i="1"/>
  <c r="AN2324" i="1"/>
  <c r="AN2317" i="1"/>
  <c r="AN2329" i="1"/>
  <c r="K1938" i="1"/>
  <c r="J1938" i="1"/>
  <c r="K1764" i="1"/>
  <c r="J1764" i="1"/>
  <c r="J1838" i="1"/>
  <c r="K1838" i="1"/>
  <c r="AN1851" i="1"/>
  <c r="AO1851" i="1" s="1"/>
  <c r="AP1851" i="1" s="1"/>
  <c r="AN1842" i="1"/>
  <c r="AO1842" i="1" s="1"/>
  <c r="O400" i="1"/>
  <c r="O446" i="1"/>
  <c r="M445" i="1"/>
  <c r="N445" i="1" s="1"/>
  <c r="U445" i="1"/>
  <c r="T526" i="1"/>
  <c r="U526" i="1"/>
  <c r="V686" i="1"/>
  <c r="P686" i="1"/>
  <c r="V1374" i="1"/>
  <c r="W1567" i="1"/>
  <c r="M1567" i="1"/>
  <c r="U1113" i="1"/>
  <c r="T1113" i="1"/>
  <c r="P1508" i="1"/>
  <c r="U1547" i="1"/>
  <c r="O1547" i="1"/>
  <c r="W896" i="1"/>
  <c r="M896" i="1"/>
  <c r="W900" i="1"/>
  <c r="U900" i="1"/>
  <c r="J2085" i="1"/>
  <c r="K2085" i="1"/>
  <c r="J1767" i="1"/>
  <c r="K1767" i="1"/>
  <c r="P256" i="1"/>
  <c r="P328" i="1"/>
  <c r="P327" i="1"/>
  <c r="U348" i="1"/>
  <c r="W348" i="1"/>
  <c r="M348" i="1"/>
  <c r="P401" i="1"/>
  <c r="W440" i="1"/>
  <c r="V485" i="1"/>
  <c r="U485" i="1"/>
  <c r="T529" i="1"/>
  <c r="V529" i="1"/>
  <c r="V590" i="1"/>
  <c r="U590" i="1"/>
  <c r="M596" i="1"/>
  <c r="O596" i="1"/>
  <c r="W692" i="1"/>
  <c r="M692" i="1"/>
  <c r="K2067" i="1"/>
  <c r="J2067" i="1"/>
  <c r="K1960" i="1"/>
  <c r="J1960" i="1"/>
  <c r="J1877" i="1"/>
  <c r="K1877" i="1"/>
  <c r="J1785" i="1"/>
  <c r="O1786" i="1" s="1"/>
  <c r="K1785" i="1"/>
  <c r="J1823" i="1"/>
  <c r="W1823" i="1" s="1"/>
  <c r="K1823" i="1"/>
  <c r="J1839" i="1"/>
  <c r="K1839" i="1"/>
  <c r="J1849" i="1"/>
  <c r="K1849" i="1"/>
  <c r="P1849" i="1" s="1"/>
  <c r="AM1790" i="1"/>
  <c r="T1630" i="1"/>
  <c r="W1630" i="1"/>
  <c r="O1630" i="1"/>
  <c r="V1366" i="1"/>
  <c r="W1366" i="1"/>
  <c r="M1366" i="1"/>
  <c r="T1366" i="1"/>
  <c r="V28" i="1"/>
  <c r="W449" i="1"/>
  <c r="T449" i="1"/>
  <c r="T844" i="1"/>
  <c r="U844" i="1"/>
  <c r="M1096" i="1"/>
  <c r="P1097" i="1"/>
  <c r="W1321" i="1"/>
  <c r="T1661" i="1"/>
  <c r="M1661" i="1"/>
  <c r="U139" i="1"/>
  <c r="T139" i="1"/>
  <c r="T700" i="1"/>
  <c r="M700" i="1"/>
  <c r="P1147" i="1"/>
  <c r="T1147" i="1"/>
  <c r="M1147" i="1"/>
  <c r="N1147" i="1" s="1"/>
  <c r="W1147" i="1"/>
  <c r="V1147" i="1"/>
  <c r="V1514" i="1"/>
  <c r="W1514" i="1"/>
  <c r="T1523" i="1"/>
  <c r="M1523" i="1"/>
  <c r="N1523" i="1" s="1"/>
  <c r="O1524" i="1"/>
  <c r="W1523" i="1"/>
  <c r="U1607" i="1"/>
  <c r="AN2313" i="1"/>
  <c r="AN2320" i="1"/>
  <c r="K2295" i="1"/>
  <c r="J2295" i="1"/>
  <c r="AN2294" i="1"/>
  <c r="AO2294" i="1" s="1"/>
  <c r="T112" i="1"/>
  <c r="P1573" i="1"/>
  <c r="P1171" i="1"/>
  <c r="AN2278" i="1"/>
  <c r="AO2278" i="1" s="1"/>
  <c r="AN2268" i="1"/>
  <c r="P2260" i="1"/>
  <c r="J2251" i="1"/>
  <c r="K2251" i="1"/>
  <c r="W202" i="1"/>
  <c r="U357" i="1"/>
  <c r="W1573" i="1"/>
  <c r="T1094" i="1"/>
  <c r="O1095" i="1"/>
  <c r="U922" i="1"/>
  <c r="V790" i="1"/>
  <c r="W790" i="1"/>
  <c r="O787" i="1"/>
  <c r="M356" i="1"/>
  <c r="T353" i="1"/>
  <c r="M228" i="1"/>
  <c r="J1762" i="1"/>
  <c r="W1762" i="1" s="1"/>
  <c r="O2023" i="1"/>
  <c r="P1795" i="1"/>
  <c r="AT2411" i="1"/>
  <c r="AV2411" i="1"/>
  <c r="M710" i="1"/>
  <c r="W768" i="1"/>
  <c r="P1159" i="1"/>
  <c r="O1429" i="1"/>
  <c r="O433" i="1"/>
  <c r="O640" i="1"/>
  <c r="W709" i="1"/>
  <c r="P940" i="1"/>
  <c r="P959" i="1"/>
  <c r="O1057" i="1"/>
  <c r="P1672" i="1"/>
  <c r="AN801" i="1"/>
  <c r="AN1023" i="1"/>
  <c r="AN1262" i="1"/>
  <c r="AM1376" i="1"/>
  <c r="W1962" i="1"/>
  <c r="W1951" i="1"/>
  <c r="P1941" i="1"/>
  <c r="U1699" i="1"/>
  <c r="P1130" i="1"/>
  <c r="P842" i="1"/>
  <c r="O957" i="1"/>
  <c r="V1230" i="1"/>
  <c r="U1238" i="1"/>
  <c r="O1379" i="1"/>
  <c r="M1399" i="1"/>
  <c r="U1399" i="1"/>
  <c r="O1415" i="1"/>
  <c r="U1527" i="1"/>
  <c r="W31" i="1"/>
  <c r="U31" i="1"/>
  <c r="AN1507" i="1"/>
  <c r="AM1236" i="1"/>
  <c r="AM1434" i="1"/>
  <c r="AM1433" i="1"/>
  <c r="AN1561" i="1"/>
  <c r="AM1692" i="1"/>
  <c r="P1686" i="1"/>
  <c r="W1686" i="1"/>
  <c r="O2322" i="1"/>
  <c r="O2321" i="1"/>
  <c r="AN244" i="1"/>
  <c r="AM249" i="1"/>
  <c r="O1438" i="1"/>
  <c r="O1439" i="1"/>
  <c r="P433" i="1"/>
  <c r="P559" i="1"/>
  <c r="P737" i="1"/>
  <c r="P925" i="1"/>
  <c r="AM1341" i="1"/>
  <c r="T22" i="1"/>
  <c r="M1852" i="1"/>
  <c r="V1852" i="1"/>
  <c r="U1852" i="1"/>
  <c r="AM2135" i="1"/>
  <c r="AO2135" i="1" s="1"/>
  <c r="AP2135" i="1" s="1"/>
  <c r="M216" i="1"/>
  <c r="M218" i="1"/>
  <c r="V482" i="1"/>
  <c r="M74" i="1"/>
  <c r="N74" i="1" s="1"/>
  <c r="T1142" i="1"/>
  <c r="M89" i="1"/>
  <c r="P1462" i="1"/>
  <c r="V1505" i="1"/>
  <c r="V339" i="1"/>
  <c r="T1588" i="1"/>
  <c r="W1182" i="1"/>
  <c r="W1002" i="1"/>
  <c r="V773" i="1"/>
  <c r="U763" i="1"/>
  <c r="M713" i="1"/>
  <c r="U535" i="1"/>
  <c r="V288" i="1"/>
  <c r="U44" i="1"/>
  <c r="AM1397" i="1"/>
  <c r="AT1675" i="1"/>
  <c r="AT1674" i="1"/>
  <c r="AT1660" i="1"/>
  <c r="AT1646" i="1"/>
  <c r="AT1633" i="1"/>
  <c r="AT1614" i="1"/>
  <c r="AT1604" i="1"/>
  <c r="AT1595" i="1"/>
  <c r="AT1592" i="1"/>
  <c r="AT1578" i="1"/>
  <c r="AT1564" i="1"/>
  <c r="AT1559" i="1"/>
  <c r="AT1538" i="1"/>
  <c r="AT1490" i="1"/>
  <c r="AT1458" i="1"/>
  <c r="AT1452" i="1"/>
  <c r="J2371" i="1"/>
  <c r="AM1808" i="1"/>
  <c r="AN2262" i="1"/>
  <c r="O1597" i="1"/>
  <c r="P1486" i="1"/>
  <c r="P1151" i="1"/>
  <c r="O1077" i="1"/>
  <c r="P780" i="1"/>
  <c r="T562" i="1"/>
  <c r="U405" i="1"/>
  <c r="O251" i="1"/>
  <c r="W78" i="1"/>
  <c r="AV1711" i="1"/>
  <c r="AT1730" i="1"/>
  <c r="AT1619" i="1"/>
  <c r="AT1541" i="1"/>
  <c r="AT1525" i="1"/>
  <c r="W1157" i="1"/>
  <c r="AK2392" i="1"/>
  <c r="AM2393" i="1" s="1"/>
  <c r="AL2392" i="1"/>
  <c r="AK2400" i="1"/>
  <c r="AL2400" i="1"/>
  <c r="AK2403" i="1"/>
  <c r="AL2403" i="1"/>
  <c r="AK2395" i="1"/>
  <c r="AL2395" i="1"/>
  <c r="AK2398" i="1"/>
  <c r="AL2398" i="1"/>
  <c r="AK2402" i="1"/>
  <c r="AL2402" i="1"/>
  <c r="I2406" i="1"/>
  <c r="L2408" i="1"/>
  <c r="K2408" i="1" s="1"/>
  <c r="L2406" i="1"/>
  <c r="J2406" i="1" s="1"/>
  <c r="I2407" i="1"/>
  <c r="I2408" i="1"/>
  <c r="I2409" i="1"/>
  <c r="I2410" i="1"/>
  <c r="L2409" i="1"/>
  <c r="K2409" i="1" s="1"/>
  <c r="L2410" i="1"/>
  <c r="AT2412" i="1"/>
  <c r="AV2412" i="1"/>
  <c r="AM2367" i="1"/>
  <c r="O1990" i="1"/>
  <c r="W2024" i="1"/>
  <c r="P819" i="1"/>
  <c r="W1010" i="1"/>
  <c r="W1350" i="1"/>
  <c r="AM1940" i="1"/>
  <c r="M891" i="1"/>
  <c r="O280" i="1"/>
  <c r="O281" i="1"/>
  <c r="AM1830" i="1"/>
  <c r="AO1830" i="1" s="1"/>
  <c r="AP1830" i="1" s="1"/>
  <c r="AM1807" i="1"/>
  <c r="T231" i="1"/>
  <c r="V1595" i="1"/>
  <c r="O1595" i="1"/>
  <c r="M871" i="1"/>
  <c r="T871" i="1"/>
  <c r="W403" i="1"/>
  <c r="V531" i="1"/>
  <c r="W284" i="1"/>
  <c r="M1553" i="1"/>
  <c r="N1553" i="1" s="1"/>
  <c r="AV2413" i="1"/>
  <c r="P799" i="1"/>
  <c r="AM2363" i="1"/>
  <c r="V1615" i="1"/>
  <c r="T1615" i="1"/>
  <c r="T1521" i="1"/>
  <c r="W1521" i="1"/>
  <c r="P1498" i="1"/>
  <c r="W1498" i="1"/>
  <c r="U1498" i="1"/>
  <c r="M1354" i="1"/>
  <c r="V1354" i="1"/>
  <c r="U1443" i="1"/>
  <c r="M1443" i="1"/>
  <c r="U1318" i="1"/>
  <c r="P1319" i="1"/>
  <c r="V1307" i="1"/>
  <c r="T1307" i="1"/>
  <c r="W1107" i="1"/>
  <c r="U1093" i="1"/>
  <c r="W496" i="1"/>
  <c r="U391" i="1"/>
  <c r="J1715" i="1"/>
  <c r="U1715" i="1" s="1"/>
  <c r="AN2111" i="1"/>
  <c r="O63" i="1"/>
  <c r="J1831" i="1"/>
  <c r="U1831" i="1" s="1"/>
  <c r="J1747" i="1"/>
  <c r="V1747" i="1" s="1"/>
  <c r="J1943" i="1"/>
  <c r="AN2106" i="1"/>
  <c r="AN2114" i="1"/>
  <c r="V1666" i="1"/>
  <c r="W163" i="1"/>
  <c r="M794" i="1"/>
  <c r="T1039" i="1"/>
  <c r="M716" i="1"/>
  <c r="N717" i="1" s="1"/>
  <c r="V373" i="1"/>
  <c r="W310" i="1"/>
  <c r="T73" i="1"/>
  <c r="I2411" i="1"/>
  <c r="AV2414" i="1"/>
  <c r="U2024" i="1"/>
  <c r="AM1742" i="1"/>
  <c r="AM1750" i="1"/>
  <c r="AM1749" i="1"/>
  <c r="AM1741" i="1"/>
  <c r="AM1737" i="1"/>
  <c r="T205" i="1"/>
  <c r="O221" i="1"/>
  <c r="M474" i="1"/>
  <c r="P849" i="1"/>
  <c r="U1071" i="1"/>
  <c r="U1078" i="1"/>
  <c r="O1136" i="1"/>
  <c r="O1472" i="1"/>
  <c r="V1575" i="1"/>
  <c r="W1575" i="1"/>
  <c r="M1681" i="1"/>
  <c r="N1682" i="1" s="1"/>
  <c r="V1681" i="1"/>
  <c r="O118" i="1"/>
  <c r="P146" i="1"/>
  <c r="M145" i="1"/>
  <c r="T195" i="1"/>
  <c r="O195" i="1"/>
  <c r="W226" i="1"/>
  <c r="V226" i="1"/>
  <c r="O246" i="1"/>
  <c r="P331" i="1"/>
  <c r="W433" i="1"/>
  <c r="V475" i="1"/>
  <c r="O565" i="1"/>
  <c r="M924" i="1"/>
  <c r="U940" i="1"/>
  <c r="O984" i="1"/>
  <c r="O1091" i="1"/>
  <c r="M1230" i="1"/>
  <c r="N1231" i="1" s="1"/>
  <c r="M1261" i="1"/>
  <c r="N1262" i="1" s="1"/>
  <c r="V1399" i="1"/>
  <c r="U1414" i="1"/>
  <c r="W1448" i="1"/>
  <c r="P1511" i="1"/>
  <c r="P1539" i="1"/>
  <c r="M1590" i="1"/>
  <c r="P1617" i="1"/>
  <c r="V2322" i="1"/>
  <c r="O2323" i="1"/>
  <c r="P1868" i="1"/>
  <c r="V2020" i="1"/>
  <c r="AN1537" i="1"/>
  <c r="O2299" i="1"/>
  <c r="V1986" i="1"/>
  <c r="U1986" i="1"/>
  <c r="V31" i="1"/>
  <c r="M31" i="1"/>
  <c r="N32" i="1" s="1"/>
  <c r="AN1232" i="1"/>
  <c r="AM1213" i="1"/>
  <c r="AM1432" i="1"/>
  <c r="W2025" i="1"/>
  <c r="O1737" i="1"/>
  <c r="J2390" i="1"/>
  <c r="J2379" i="1"/>
  <c r="AM1688" i="1"/>
  <c r="O120" i="1"/>
  <c r="O119" i="1"/>
  <c r="P220" i="1"/>
  <c r="M236" i="1"/>
  <c r="T264" i="1"/>
  <c r="O265" i="1"/>
  <c r="M264" i="1"/>
  <c r="U536" i="1"/>
  <c r="P729" i="1"/>
  <c r="U728" i="1"/>
  <c r="O1126" i="1"/>
  <c r="U1125" i="1"/>
  <c r="O1661" i="1"/>
  <c r="AM230" i="1"/>
  <c r="AN484" i="1"/>
  <c r="P57" i="1"/>
  <c r="O72" i="1"/>
  <c r="T71" i="1"/>
  <c r="W83" i="1"/>
  <c r="P210" i="1"/>
  <c r="O217" i="1"/>
  <c r="P246" i="1"/>
  <c r="P257" i="1"/>
  <c r="V372" i="1"/>
  <c r="O470" i="1"/>
  <c r="V469" i="1"/>
  <c r="O487" i="1"/>
  <c r="O486" i="1"/>
  <c r="U486" i="1"/>
  <c r="P512" i="1"/>
  <c r="V512" i="1"/>
  <c r="W541" i="1"/>
  <c r="O541" i="1"/>
  <c r="U541" i="1"/>
  <c r="O542" i="1"/>
  <c r="U580" i="1"/>
  <c r="T580" i="1"/>
  <c r="M580" i="1"/>
  <c r="V580" i="1"/>
  <c r="W580" i="1"/>
  <c r="U658" i="1"/>
  <c r="T709" i="1"/>
  <c r="U709" i="1"/>
  <c r="V725" i="1"/>
  <c r="T751" i="1"/>
  <c r="O751" i="1"/>
  <c r="P964" i="1"/>
  <c r="P965" i="1"/>
  <c r="M1009" i="1"/>
  <c r="O1014" i="1"/>
  <c r="P1026" i="1"/>
  <c r="P1072" i="1"/>
  <c r="O1110" i="1"/>
  <c r="P1132" i="1"/>
  <c r="U1132" i="1"/>
  <c r="P1215" i="1"/>
  <c r="P1277" i="1"/>
  <c r="V1276" i="1"/>
  <c r="M1276" i="1"/>
  <c r="W1276" i="1"/>
  <c r="T1276" i="1"/>
  <c r="O1359" i="1"/>
  <c r="V1359" i="1"/>
  <c r="M1359" i="1"/>
  <c r="N1359" i="1" s="1"/>
  <c r="U1359" i="1"/>
  <c r="P1379" i="1"/>
  <c r="M1379" i="1"/>
  <c r="V1379" i="1"/>
  <c r="O1388" i="1"/>
  <c r="M1387" i="1"/>
  <c r="N1387" i="1" s="1"/>
  <c r="T1506" i="1"/>
  <c r="V1506" i="1"/>
  <c r="P1670" i="1"/>
  <c r="AN798" i="1"/>
  <c r="AN803" i="1"/>
  <c r="AN917" i="1"/>
  <c r="AN921" i="1"/>
  <c r="AN920" i="1"/>
  <c r="AN1000" i="1"/>
  <c r="AN1294" i="1"/>
  <c r="W1798" i="1"/>
  <c r="M1798" i="1"/>
  <c r="AM1323" i="1"/>
  <c r="P1797" i="1"/>
  <c r="U2255" i="1"/>
  <c r="W1826" i="1"/>
  <c r="AN1135" i="1"/>
  <c r="AN1142" i="1"/>
  <c r="P2209" i="1"/>
  <c r="AN1219" i="1"/>
  <c r="AN1223" i="1"/>
  <c r="AM1680" i="1"/>
  <c r="W1753" i="1"/>
  <c r="T155" i="1"/>
  <c r="M1585" i="1"/>
  <c r="N1586" i="1" s="1"/>
  <c r="V2187" i="1"/>
  <c r="O1409" i="1"/>
  <c r="U297" i="1"/>
  <c r="O103" i="1"/>
  <c r="AT1356" i="1"/>
  <c r="AT1354" i="1"/>
  <c r="AT1350" i="1"/>
  <c r="AT1348" i="1"/>
  <c r="AT1344" i="1"/>
  <c r="AT1342" i="1"/>
  <c r="AT1340" i="1"/>
  <c r="AT1327" i="1"/>
  <c r="AT1328" i="1"/>
  <c r="AT1330" i="1"/>
  <c r="AT1326" i="1"/>
  <c r="AT1321" i="1"/>
  <c r="AT1318" i="1"/>
  <c r="AT1315" i="1"/>
  <c r="AT1334" i="1"/>
  <c r="AT1332" i="1"/>
  <c r="AT1329" i="1"/>
  <c r="AT1324" i="1"/>
  <c r="AT1319" i="1"/>
  <c r="AT1316" i="1"/>
  <c r="AT1273" i="1"/>
  <c r="AT1271" i="1"/>
  <c r="AT1267" i="1"/>
  <c r="AT1265" i="1"/>
  <c r="AT1263" i="1"/>
  <c r="AT1255" i="1"/>
  <c r="AT1249" i="1"/>
  <c r="AT1261" i="1"/>
  <c r="AT1257" i="1"/>
  <c r="AT1253" i="1"/>
  <c r="AT1247" i="1"/>
  <c r="AT1242" i="1"/>
  <c r="AT1248" i="1"/>
  <c r="AT1260" i="1"/>
  <c r="AT1250" i="1"/>
  <c r="AT1246" i="1"/>
  <c r="AT1258" i="1"/>
  <c r="AT1254" i="1"/>
  <c r="AT1251" i="1"/>
  <c r="AT1244" i="1"/>
  <c r="AM1204" i="1"/>
  <c r="AN1018" i="1"/>
  <c r="AM1062" i="1"/>
  <c r="AM1155" i="1"/>
  <c r="AN1220" i="1"/>
  <c r="AM1230" i="1"/>
  <c r="AM1302" i="1"/>
  <c r="AM1271" i="1"/>
  <c r="AN1113" i="1"/>
  <c r="AN1015" i="1"/>
  <c r="AN1020" i="1"/>
  <c r="AN1071" i="1"/>
  <c r="AN1228" i="1"/>
  <c r="AM1261" i="1"/>
  <c r="AN1058" i="1"/>
  <c r="AM1232" i="1"/>
  <c r="AM1297" i="1"/>
  <c r="AN1313" i="1"/>
  <c r="AN1662" i="1"/>
  <c r="AN1595" i="1"/>
  <c r="AM1144" i="1"/>
  <c r="AM1065" i="1"/>
  <c r="AM1635" i="1"/>
  <c r="AN1585" i="1"/>
  <c r="AN1587" i="1"/>
  <c r="AN1037" i="1"/>
  <c r="AN1031" i="1"/>
  <c r="AN246" i="1"/>
  <c r="AM1045" i="1"/>
  <c r="AN1222" i="1"/>
  <c r="AN1588" i="1"/>
  <c r="O2104" i="1"/>
  <c r="U1962" i="1"/>
  <c r="U1891" i="1"/>
  <c r="V2328" i="1"/>
  <c r="P2321" i="1"/>
  <c r="V2320" i="1"/>
  <c r="O2320" i="1"/>
  <c r="U1686" i="1"/>
  <c r="W38" i="1"/>
  <c r="M38" i="1"/>
  <c r="U38" i="1"/>
  <c r="AM1684" i="1"/>
  <c r="AN1611" i="1"/>
  <c r="AN1510" i="1"/>
  <c r="AN1426" i="1"/>
  <c r="AN1413" i="1"/>
  <c r="AN1410" i="1"/>
  <c r="AN1416" i="1"/>
  <c r="AM1208" i="1"/>
  <c r="AN1065" i="1"/>
  <c r="AM1041" i="1"/>
  <c r="AM1636" i="1"/>
  <c r="AN1030" i="1"/>
  <c r="AN1557" i="1"/>
  <c r="M1848" i="1"/>
  <c r="T48" i="1"/>
  <c r="P38" i="1"/>
  <c r="AM1676" i="1"/>
  <c r="AN1029" i="1"/>
  <c r="AM1037" i="1"/>
  <c r="V1967" i="1"/>
  <c r="V977" i="1"/>
  <c r="M1104" i="1"/>
  <c r="N1104" i="1" s="1"/>
  <c r="P1293" i="1"/>
  <c r="AT1351" i="1"/>
  <c r="AT1347" i="1"/>
  <c r="AT1345" i="1"/>
  <c r="AT1343" i="1"/>
  <c r="AT1339" i="1"/>
  <c r="AT1337" i="1"/>
  <c r="AT1272" i="1"/>
  <c r="AT1270" i="1"/>
  <c r="AT1268" i="1"/>
  <c r="AT1266" i="1"/>
  <c r="AT1264" i="1"/>
  <c r="AT1262" i="1"/>
  <c r="M930" i="1"/>
  <c r="N930" i="1" s="1"/>
  <c r="L2412" i="1"/>
  <c r="L2404" i="1"/>
  <c r="K2404" i="1" s="1"/>
  <c r="L2413" i="1"/>
  <c r="K2413" i="1" s="1"/>
  <c r="AK2399" i="1"/>
  <c r="AL2399" i="1"/>
  <c r="L2411" i="1"/>
  <c r="J2411" i="1" s="1"/>
  <c r="AK2397" i="1"/>
  <c r="AL2397" i="1"/>
  <c r="AK2401" i="1"/>
  <c r="AL2401" i="1"/>
  <c r="AV2415" i="1"/>
  <c r="N896" i="1"/>
  <c r="O1938" i="1"/>
  <c r="V1882" i="1"/>
  <c r="V2002" i="1"/>
  <c r="U2002" i="1"/>
  <c r="O2115" i="1"/>
  <c r="T2114" i="1"/>
  <c r="T1755" i="1"/>
  <c r="M1744" i="1"/>
  <c r="U1744" i="1"/>
  <c r="N113" i="1"/>
  <c r="AN2381" i="1"/>
  <c r="O2056" i="1"/>
  <c r="AN2376" i="1"/>
  <c r="U217" i="1"/>
  <c r="O291" i="1"/>
  <c r="M767" i="1"/>
  <c r="V767" i="1"/>
  <c r="V777" i="1"/>
  <c r="T777" i="1"/>
  <c r="U777" i="1"/>
  <c r="M777" i="1"/>
  <c r="P836" i="1"/>
  <c r="W836" i="1"/>
  <c r="P919" i="1"/>
  <c r="V918" i="1"/>
  <c r="W918" i="1"/>
  <c r="U2205" i="1"/>
  <c r="M2205" i="1"/>
  <c r="W1796" i="1"/>
  <c r="O2265" i="1"/>
  <c r="M2265" i="1"/>
  <c r="V2265" i="1"/>
  <c r="U2272" i="1"/>
  <c r="W2272" i="1"/>
  <c r="M2272" i="1"/>
  <c r="W2286" i="1"/>
  <c r="M2286" i="1"/>
  <c r="W1990" i="1"/>
  <c r="U1990" i="1"/>
  <c r="T1990" i="1"/>
  <c r="V1990" i="1"/>
  <c r="AN1249" i="1"/>
  <c r="AN1242" i="1"/>
  <c r="AN1248" i="1"/>
  <c r="AN1239" i="1"/>
  <c r="AN1241" i="1"/>
  <c r="AN1240" i="1"/>
  <c r="AN1254" i="1"/>
  <c r="AN1253" i="1"/>
  <c r="T1913" i="1"/>
  <c r="U1913" i="1"/>
  <c r="W1913" i="1"/>
  <c r="M1913" i="1"/>
  <c r="P1974" i="1"/>
  <c r="U2301" i="1"/>
  <c r="M2301" i="1"/>
  <c r="W2301" i="1"/>
  <c r="V2301" i="1"/>
  <c r="AN2359" i="1"/>
  <c r="AN2353" i="1"/>
  <c r="AN2361" i="1"/>
  <c r="AN2363" i="1"/>
  <c r="AN2355" i="1"/>
  <c r="AN2354" i="1"/>
  <c r="AN2348" i="1"/>
  <c r="AN2347" i="1"/>
  <c r="W2082" i="1"/>
  <c r="T2082" i="1"/>
  <c r="M2082" i="1"/>
  <c r="W1710" i="1"/>
  <c r="U1710" i="1"/>
  <c r="O1710" i="1"/>
  <c r="T1710" i="1"/>
  <c r="M1710" i="1"/>
  <c r="V1710" i="1"/>
  <c r="M2343" i="1"/>
  <c r="O2344" i="1"/>
  <c r="AN2334" i="1"/>
  <c r="AN2339" i="1"/>
  <c r="AO2339" i="1" s="1"/>
  <c r="AP2339" i="1" s="1"/>
  <c r="AN2338" i="1"/>
  <c r="AN2340" i="1"/>
  <c r="AN2346" i="1"/>
  <c r="U2209" i="1"/>
  <c r="O2210" i="1"/>
  <c r="W2209" i="1"/>
  <c r="N575" i="1"/>
  <c r="M1800" i="1"/>
  <c r="T1800" i="1"/>
  <c r="U1800" i="1"/>
  <c r="V1800" i="1"/>
  <c r="V2332" i="1"/>
  <c r="U2332" i="1"/>
  <c r="P2333" i="1"/>
  <c r="W2332" i="1"/>
  <c r="P2332" i="1"/>
  <c r="M2332" i="1"/>
  <c r="N317" i="1"/>
  <c r="W2312" i="1"/>
  <c r="T2312" i="1"/>
  <c r="O2313" i="1"/>
  <c r="U2312" i="1"/>
  <c r="U1963" i="1"/>
  <c r="K2401" i="1"/>
  <c r="N2260" i="1"/>
  <c r="N1177" i="1"/>
  <c r="K2385" i="1"/>
  <c r="J2385" i="1"/>
  <c r="P1719" i="1"/>
  <c r="N1246" i="1"/>
  <c r="M296" i="1"/>
  <c r="N296" i="1" s="1"/>
  <c r="O297" i="1"/>
  <c r="U296" i="1"/>
  <c r="P762" i="1"/>
  <c r="O769" i="1"/>
  <c r="O799" i="1"/>
  <c r="T799" i="1"/>
  <c r="P839" i="1"/>
  <c r="P838" i="1"/>
  <c r="W838" i="1"/>
  <c r="U838" i="1"/>
  <c r="P866" i="1"/>
  <c r="V866" i="1"/>
  <c r="O990" i="1"/>
  <c r="V989" i="1"/>
  <c r="T989" i="1"/>
  <c r="AM1716" i="1"/>
  <c r="AM1719" i="1"/>
  <c r="AM1725" i="1"/>
  <c r="AM1721" i="1"/>
  <c r="AM1720" i="1"/>
  <c r="AM1715" i="1"/>
  <c r="AN1723" i="1"/>
  <c r="W2266" i="1"/>
  <c r="M2266" i="1"/>
  <c r="V2266" i="1"/>
  <c r="U2266" i="1"/>
  <c r="O2266" i="1"/>
  <c r="W2298" i="1"/>
  <c r="V2298" i="1"/>
  <c r="AN1259" i="1"/>
  <c r="AN1260" i="1"/>
  <c r="AN1263" i="1"/>
  <c r="AN1257" i="1"/>
  <c r="AN1256" i="1"/>
  <c r="AN1264" i="1"/>
  <c r="AN1265" i="1"/>
  <c r="AM1294" i="1"/>
  <c r="AM1295" i="1"/>
  <c r="AM1296" i="1"/>
  <c r="AM1301" i="1"/>
  <c r="AM1299" i="1"/>
  <c r="AM1300" i="1"/>
  <c r="AM1309" i="1"/>
  <c r="AM1319" i="1"/>
  <c r="AM1314" i="1"/>
  <c r="AM1313" i="1"/>
  <c r="AM1320" i="1"/>
  <c r="AN1318" i="1"/>
  <c r="AN1334" i="1"/>
  <c r="AN1335" i="1"/>
  <c r="P2124" i="1"/>
  <c r="AM1235" i="1"/>
  <c r="AM1724" i="1"/>
  <c r="W777" i="1"/>
  <c r="U767" i="1"/>
  <c r="AN2370" i="1"/>
  <c r="AN2364" i="1"/>
  <c r="M1990" i="1"/>
  <c r="V1913" i="1"/>
  <c r="AN1261" i="1"/>
  <c r="P2205" i="1"/>
  <c r="AM1722" i="1"/>
  <c r="W866" i="1"/>
  <c r="M1840" i="1"/>
  <c r="V2312" i="1"/>
  <c r="W1903" i="1"/>
  <c r="V1903" i="1"/>
  <c r="O2165" i="1"/>
  <c r="M1794" i="1"/>
  <c r="M1792" i="1"/>
  <c r="T1723" i="1"/>
  <c r="U2049" i="1"/>
  <c r="AM1298" i="1"/>
  <c r="T2209" i="1"/>
  <c r="J2378" i="1"/>
  <c r="O2378" i="1" s="1"/>
  <c r="K2396" i="1"/>
  <c r="J2388" i="1"/>
  <c r="V2082" i="1"/>
  <c r="P2331" i="1"/>
  <c r="T2331" i="1"/>
  <c r="W1761" i="1"/>
  <c r="M1761" i="1"/>
  <c r="V1761" i="1"/>
  <c r="AN2352" i="1"/>
  <c r="AN1716" i="1"/>
  <c r="AM1234" i="1"/>
  <c r="O2083" i="1"/>
  <c r="T2301" i="1"/>
  <c r="V1796" i="1"/>
  <c r="N806" i="1"/>
  <c r="N1002" i="1"/>
  <c r="N1419" i="1"/>
  <c r="AM1317" i="1"/>
  <c r="T2266" i="1"/>
  <c r="O218" i="1"/>
  <c r="O1218" i="1"/>
  <c r="O1219" i="1"/>
  <c r="O1227" i="1"/>
  <c r="M1227" i="1"/>
  <c r="W1227" i="1"/>
  <c r="U1227" i="1"/>
  <c r="P1273" i="1"/>
  <c r="P1274" i="1"/>
  <c r="T1301" i="1"/>
  <c r="U1301" i="1"/>
  <c r="W1301" i="1"/>
  <c r="M1301" i="1"/>
  <c r="N1302" i="1" s="1"/>
  <c r="O1302" i="1"/>
  <c r="V1301" i="1"/>
  <c r="W1400" i="1"/>
  <c r="V1400" i="1"/>
  <c r="O1400" i="1"/>
  <c r="O1401" i="1"/>
  <c r="U1400" i="1"/>
  <c r="V1438" i="1"/>
  <c r="U1438" i="1"/>
  <c r="P1438" i="1"/>
  <c r="P1439" i="1"/>
  <c r="T1516" i="1"/>
  <c r="O1516" i="1"/>
  <c r="O1594" i="1"/>
  <c r="O1593" i="1"/>
  <c r="AN323" i="1"/>
  <c r="P1851" i="1"/>
  <c r="M1850" i="1"/>
  <c r="P1769" i="1"/>
  <c r="V1868" i="1"/>
  <c r="T1868" i="1"/>
  <c r="O1869" i="1"/>
  <c r="W1868" i="1"/>
  <c r="O1868" i="1"/>
  <c r="V1873" i="1"/>
  <c r="P2091" i="1"/>
  <c r="M2091" i="1"/>
  <c r="V2091" i="1"/>
  <c r="P1827" i="1"/>
  <c r="M2204" i="1"/>
  <c r="W2204" i="1"/>
  <c r="T2204" i="1"/>
  <c r="O2205" i="1"/>
  <c r="U2204" i="1"/>
  <c r="AM1074" i="1"/>
  <c r="AM1075" i="1"/>
  <c r="AM1073" i="1"/>
  <c r="AM1072" i="1"/>
  <c r="AN1066" i="1"/>
  <c r="AN1069" i="1"/>
  <c r="AN1072" i="1"/>
  <c r="AN1064" i="1"/>
  <c r="AM1079" i="1"/>
  <c r="AM1076" i="1"/>
  <c r="AM1077" i="1"/>
  <c r="AM1078" i="1"/>
  <c r="AM1105" i="1"/>
  <c r="AM1102" i="1"/>
  <c r="AM1104" i="1"/>
  <c r="AM1160" i="1"/>
  <c r="AM1154" i="1"/>
  <c r="AM1158" i="1"/>
  <c r="AM1153" i="1"/>
  <c r="AN1669" i="1"/>
  <c r="AN1666" i="1"/>
  <c r="AN1668" i="1"/>
  <c r="AN1674" i="1"/>
  <c r="AN1670" i="1"/>
  <c r="T1686" i="1"/>
  <c r="M1686" i="1"/>
  <c r="N1686" i="1" s="1"/>
  <c r="V1686" i="1"/>
  <c r="O1687" i="1"/>
  <c r="V1694" i="1"/>
  <c r="W1694" i="1"/>
  <c r="O1694" i="1"/>
  <c r="U1988" i="1"/>
  <c r="O1989" i="1"/>
  <c r="T1988" i="1"/>
  <c r="O1988" i="1"/>
  <c r="U1822" i="1"/>
  <c r="T1822" i="1"/>
  <c r="M1822" i="1"/>
  <c r="W1822" i="1"/>
  <c r="O1892" i="1"/>
  <c r="V1891" i="1"/>
  <c r="O1891" i="1"/>
  <c r="O1941" i="1"/>
  <c r="T1940" i="1"/>
  <c r="V1940" i="1"/>
  <c r="U1940" i="1"/>
  <c r="M1940" i="1"/>
  <c r="T1909" i="1"/>
  <c r="M1909" i="1"/>
  <c r="AN477" i="1"/>
  <c r="AN479" i="1"/>
  <c r="T2130" i="1"/>
  <c r="M2130" i="1"/>
  <c r="O2130" i="1"/>
  <c r="W2130" i="1"/>
  <c r="U2130" i="1"/>
  <c r="O2131" i="1"/>
  <c r="T2071" i="1"/>
  <c r="W2071" i="1"/>
  <c r="M2071" i="1"/>
  <c r="T2141" i="1"/>
  <c r="V2141" i="1"/>
  <c r="U2141" i="1"/>
  <c r="O2141" i="1"/>
  <c r="W2141" i="1"/>
  <c r="T2280" i="1"/>
  <c r="U2280" i="1"/>
  <c r="M2280" i="1"/>
  <c r="W2280" i="1"/>
  <c r="V2280" i="1"/>
  <c r="AN1769" i="1"/>
  <c r="AN1765" i="1"/>
  <c r="AN1768" i="1"/>
  <c r="AN1762" i="1"/>
  <c r="AN1760" i="1"/>
  <c r="AM1756" i="1"/>
  <c r="AM1744" i="1"/>
  <c r="AM1748" i="1"/>
  <c r="AM1754" i="1"/>
  <c r="AM1747" i="1"/>
  <c r="AM1751" i="1"/>
  <c r="AM1745" i="1"/>
  <c r="AM1746" i="1"/>
  <c r="AM1753" i="1"/>
  <c r="AM1755" i="1"/>
  <c r="AM1731" i="1"/>
  <c r="AM1728" i="1"/>
  <c r="AM1730" i="1"/>
  <c r="AM1736" i="1"/>
  <c r="AM1729" i="1"/>
  <c r="AM1738" i="1"/>
  <c r="AM1732" i="1"/>
  <c r="AM1735" i="1"/>
  <c r="AM1727" i="1"/>
  <c r="AM1726" i="1"/>
  <c r="AN1720" i="1"/>
  <c r="AN1717" i="1"/>
  <c r="AN1713" i="1"/>
  <c r="AN1721" i="1"/>
  <c r="AN1712" i="1"/>
  <c r="AN1024" i="1"/>
  <c r="AN1021" i="1"/>
  <c r="AN1019" i="1"/>
  <c r="AM1018" i="1"/>
  <c r="AM1017" i="1"/>
  <c r="AM1014" i="1"/>
  <c r="AM1016" i="1"/>
  <c r="AM1015" i="1"/>
  <c r="AN1027" i="1"/>
  <c r="AN1025" i="1"/>
  <c r="AN1028" i="1"/>
  <c r="AM1040" i="1"/>
  <c r="AM1034" i="1"/>
  <c r="AM1036" i="1"/>
  <c r="AM1035" i="1"/>
  <c r="AN1043" i="1"/>
  <c r="AN1039" i="1"/>
  <c r="AN1032" i="1"/>
  <c r="AN1034" i="1"/>
  <c r="AM1049" i="1"/>
  <c r="AM1043" i="1"/>
  <c r="AM1044" i="1"/>
  <c r="AM1057" i="1"/>
  <c r="AM1056" i="1"/>
  <c r="AN1059" i="1"/>
  <c r="AM1061" i="1"/>
  <c r="AM1060" i="1"/>
  <c r="AM1059" i="1"/>
  <c r="AM1069" i="1"/>
  <c r="AM1067" i="1"/>
  <c r="AM1066" i="1"/>
  <c r="AM1071" i="1"/>
  <c r="AM1070" i="1"/>
  <c r="AM1086" i="1"/>
  <c r="AM1090" i="1"/>
  <c r="AM1084" i="1"/>
  <c r="AM1091" i="1"/>
  <c r="AM1088" i="1"/>
  <c r="AM1087" i="1"/>
  <c r="AM1089" i="1"/>
  <c r="AM1083" i="1"/>
  <c r="AM1082" i="1"/>
  <c r="AM1085" i="1"/>
  <c r="AM1096" i="1"/>
  <c r="AM1101" i="1"/>
  <c r="AM1099" i="1"/>
  <c r="AM1093" i="1"/>
  <c r="AM1095" i="1"/>
  <c r="AM1097" i="1"/>
  <c r="AM1092" i="1"/>
  <c r="AM1098" i="1"/>
  <c r="AM1100" i="1"/>
  <c r="AM1094" i="1"/>
  <c r="AN1097" i="1"/>
  <c r="AN1098" i="1"/>
  <c r="AM1109" i="1"/>
  <c r="AM1112" i="1"/>
  <c r="AM1127" i="1"/>
  <c r="AN1138" i="1"/>
  <c r="AN1148" i="1"/>
  <c r="AN1137" i="1"/>
  <c r="AN1140" i="1"/>
  <c r="AM1184" i="1"/>
  <c r="AM1191" i="1"/>
  <c r="AM1190" i="1"/>
  <c r="AM1194" i="1"/>
  <c r="AM1193" i="1"/>
  <c r="AM1197" i="1"/>
  <c r="AM1202" i="1"/>
  <c r="AM1198" i="1"/>
  <c r="AM1209" i="1"/>
  <c r="AM1211" i="1"/>
  <c r="AM1206" i="1"/>
  <c r="AM1205" i="1"/>
  <c r="AM1210" i="1"/>
  <c r="AM1207" i="1"/>
  <c r="AM1218" i="1"/>
  <c r="AM1222" i="1"/>
  <c r="AM1220" i="1"/>
  <c r="AM1212" i="1"/>
  <c r="AM1215" i="1"/>
  <c r="AM1227" i="1"/>
  <c r="AM1226" i="1"/>
  <c r="AM1229" i="1"/>
  <c r="AM1228" i="1"/>
  <c r="AM1231" i="1"/>
  <c r="AM1233" i="1"/>
  <c r="AN1266" i="1"/>
  <c r="AM1270" i="1"/>
  <c r="AM1268" i="1"/>
  <c r="AM1266" i="1"/>
  <c r="AM1272" i="1"/>
  <c r="AM1269" i="1"/>
  <c r="AM1267" i="1"/>
  <c r="AM1265" i="1"/>
  <c r="AM1278" i="1"/>
  <c r="AM1277" i="1"/>
  <c r="AM1279" i="1"/>
  <c r="AM1275" i="1"/>
  <c r="AM1274" i="1"/>
  <c r="AN1283" i="1"/>
  <c r="AN1286" i="1"/>
  <c r="AN1287" i="1"/>
  <c r="AN1289" i="1"/>
  <c r="AN1302" i="1"/>
  <c r="AN1303" i="1"/>
  <c r="AN1304" i="1"/>
  <c r="AN1293" i="1"/>
  <c r="AN1295" i="1"/>
  <c r="AM1304" i="1"/>
  <c r="AM1306" i="1"/>
  <c r="AM1305" i="1"/>
  <c r="AN1305" i="1"/>
  <c r="AN1306" i="1"/>
  <c r="AN1315" i="1"/>
  <c r="AN1309" i="1"/>
  <c r="AN1316" i="1"/>
  <c r="AM1337" i="1"/>
  <c r="AM1326" i="1"/>
  <c r="AM1333" i="1"/>
  <c r="AM1334" i="1"/>
  <c r="AM1330" i="1"/>
  <c r="AM1338" i="1"/>
  <c r="AM1339" i="1"/>
  <c r="AM1373" i="1"/>
  <c r="AM1375" i="1"/>
  <c r="AN1384" i="1"/>
  <c r="AM1400" i="1"/>
  <c r="AM1399" i="1"/>
  <c r="AM1401" i="1"/>
  <c r="AM1402" i="1"/>
  <c r="AM1395" i="1"/>
  <c r="AM1398" i="1"/>
  <c r="AM1394" i="1"/>
  <c r="P626" i="1"/>
  <c r="V626" i="1"/>
  <c r="T626" i="1"/>
  <c r="P627" i="1"/>
  <c r="P646" i="1"/>
  <c r="P645" i="1"/>
  <c r="U645" i="1"/>
  <c r="V645" i="1"/>
  <c r="M645" i="1"/>
  <c r="W645" i="1"/>
  <c r="P666" i="1"/>
  <c r="P667" i="1"/>
  <c r="T666" i="1"/>
  <c r="U666" i="1"/>
  <c r="W666" i="1"/>
  <c r="W674" i="1"/>
  <c r="M674" i="1"/>
  <c r="N674" i="1" s="1"/>
  <c r="U674" i="1"/>
  <c r="V674" i="1"/>
  <c r="O674" i="1"/>
  <c r="O675" i="1"/>
  <c r="U678" i="1"/>
  <c r="P679" i="1"/>
  <c r="P678" i="1"/>
  <c r="T678" i="1"/>
  <c r="M678" i="1"/>
  <c r="V697" i="1"/>
  <c r="T697" i="1"/>
  <c r="M697" i="1"/>
  <c r="W697" i="1"/>
  <c r="O698" i="1"/>
  <c r="U706" i="1"/>
  <c r="P706" i="1"/>
  <c r="T706" i="1"/>
  <c r="M706" i="1"/>
  <c r="N706" i="1" s="1"/>
  <c r="W706" i="1"/>
  <c r="W1030" i="1"/>
  <c r="M1030" i="1"/>
  <c r="N1030" i="1" s="1"/>
  <c r="O1030" i="1"/>
  <c r="T1030" i="1"/>
  <c r="U1030" i="1"/>
  <c r="V1030" i="1"/>
  <c r="V1055" i="1"/>
  <c r="P1056" i="1"/>
  <c r="M1055" i="1"/>
  <c r="W1055" i="1"/>
  <c r="T1055" i="1"/>
  <c r="U1055" i="1"/>
  <c r="O1349" i="1"/>
  <c r="V1349" i="1"/>
  <c r="O1350" i="1"/>
  <c r="T1349" i="1"/>
  <c r="U1349" i="1"/>
  <c r="M1349" i="1"/>
  <c r="W1349" i="1"/>
  <c r="V1353" i="1"/>
  <c r="M1353" i="1"/>
  <c r="T1353" i="1"/>
  <c r="O1354" i="1"/>
  <c r="W1367" i="1"/>
  <c r="M1367" i="1"/>
  <c r="V1367" i="1"/>
  <c r="T1367" i="1"/>
  <c r="U1404" i="1"/>
  <c r="V1404" i="1"/>
  <c r="M1404" i="1"/>
  <c r="P1404" i="1"/>
  <c r="T1404" i="1"/>
  <c r="W1404" i="1"/>
  <c r="U1411" i="1"/>
  <c r="M1411" i="1"/>
  <c r="W1411" i="1"/>
  <c r="P1411" i="1"/>
  <c r="V1411" i="1"/>
  <c r="T1411" i="1"/>
  <c r="V1417" i="1"/>
  <c r="M1417" i="1"/>
  <c r="W1417" i="1"/>
  <c r="T1417" i="1"/>
  <c r="W1435" i="1"/>
  <c r="M1435" i="1"/>
  <c r="V1435" i="1"/>
  <c r="U1435" i="1"/>
  <c r="T1435" i="1"/>
  <c r="V2181" i="1"/>
  <c r="T2181" i="1"/>
  <c r="U2181" i="1"/>
  <c r="W2181" i="1"/>
  <c r="W1827" i="1"/>
  <c r="M1827" i="1"/>
  <c r="T1827" i="1"/>
  <c r="V1827" i="1"/>
  <c r="U1705" i="1"/>
  <c r="V2339" i="1"/>
  <c r="U1862" i="1"/>
  <c r="V1925" i="1"/>
  <c r="P1956" i="1"/>
  <c r="O2048" i="1"/>
  <c r="T2047" i="1"/>
  <c r="U2047" i="1"/>
  <c r="M2047" i="1"/>
  <c r="AO2143" i="1"/>
  <c r="AP2143" i="1" s="1"/>
  <c r="T2155" i="1"/>
  <c r="V1817" i="1"/>
  <c r="N1464" i="1"/>
  <c r="N1465" i="1"/>
  <c r="T2326" i="1"/>
  <c r="W2326" i="1"/>
  <c r="N962" i="1"/>
  <c r="K2383" i="1"/>
  <c r="U2383" i="1" s="1"/>
  <c r="P2335" i="1"/>
  <c r="M2335" i="1"/>
  <c r="W1966" i="1"/>
  <c r="AO1779" i="1"/>
  <c r="AP1779" i="1" s="1"/>
  <c r="T1751" i="1"/>
  <c r="M2365" i="1"/>
  <c r="M2108" i="1"/>
  <c r="AN1722" i="1"/>
  <c r="AM1365" i="1"/>
  <c r="AM1362" i="1"/>
  <c r="AN1665" i="1"/>
  <c r="AM1714" i="1"/>
  <c r="AM1708" i="1"/>
  <c r="U205" i="1"/>
  <c r="W205" i="1"/>
  <c r="O206" i="1"/>
  <c r="V205" i="1"/>
  <c r="O205" i="1"/>
  <c r="U211" i="1"/>
  <c r="V220" i="1"/>
  <c r="W220" i="1"/>
  <c r="U220" i="1"/>
  <c r="O236" i="1"/>
  <c r="W236" i="1"/>
  <c r="O237" i="1"/>
  <c r="T236" i="1"/>
  <c r="M247" i="1"/>
  <c r="P425" i="1"/>
  <c r="P426" i="1"/>
  <c r="M425" i="1"/>
  <c r="U425" i="1"/>
  <c r="V425" i="1"/>
  <c r="P585" i="1"/>
  <c r="U584" i="1"/>
  <c r="M675" i="1"/>
  <c r="U675" i="1"/>
  <c r="P725" i="1"/>
  <c r="M728" i="1"/>
  <c r="T728" i="1"/>
  <c r="O729" i="1"/>
  <c r="W728" i="1"/>
  <c r="V728" i="1"/>
  <c r="U768" i="1"/>
  <c r="M768" i="1"/>
  <c r="T768" i="1"/>
  <c r="T908" i="1"/>
  <c r="V1082" i="1"/>
  <c r="T1082" i="1"/>
  <c r="M1082" i="1"/>
  <c r="W1082" i="1"/>
  <c r="W56" i="1"/>
  <c r="O57" i="1"/>
  <c r="O109" i="1"/>
  <c r="M109" i="1"/>
  <c r="P118" i="1"/>
  <c r="W145" i="1"/>
  <c r="O145" i="1"/>
  <c r="T145" i="1"/>
  <c r="U145" i="1"/>
  <c r="M433" i="1"/>
  <c r="V433" i="1"/>
  <c r="P434" i="1"/>
  <c r="U433" i="1"/>
  <c r="M469" i="1"/>
  <c r="T469" i="1"/>
  <c r="M475" i="1"/>
  <c r="O476" i="1"/>
  <c r="W475" i="1"/>
  <c r="O475" i="1"/>
  <c r="P542" i="1"/>
  <c r="V541" i="1"/>
  <c r="U555" i="1"/>
  <c r="O556" i="1"/>
  <c r="O555" i="1"/>
  <c r="O560" i="1"/>
  <c r="O559" i="1"/>
  <c r="T559" i="1"/>
  <c r="P563" i="1"/>
  <c r="P634" i="1"/>
  <c r="T633" i="1"/>
  <c r="O639" i="1"/>
  <c r="W639" i="1"/>
  <c r="V639" i="1"/>
  <c r="W658" i="1"/>
  <c r="V658" i="1"/>
  <c r="T1009" i="1"/>
  <c r="U1019" i="1"/>
  <c r="V1019" i="1"/>
  <c r="P1019" i="1"/>
  <c r="P1020" i="1"/>
  <c r="M1019" i="1"/>
  <c r="W1025" i="1"/>
  <c r="P1034" i="1"/>
  <c r="P1035" i="1"/>
  <c r="V1034" i="1"/>
  <c r="U1034" i="1"/>
  <c r="T1034" i="1"/>
  <c r="T1072" i="1"/>
  <c r="T1081" i="1"/>
  <c r="W1081" i="1"/>
  <c r="U1081" i="1"/>
  <c r="M1081" i="1"/>
  <c r="V1081" i="1"/>
  <c r="O1090" i="1"/>
  <c r="V1090" i="1"/>
  <c r="U1090" i="1"/>
  <c r="W1090" i="1"/>
  <c r="T1090" i="1"/>
  <c r="V1110" i="1"/>
  <c r="O1128" i="1"/>
  <c r="O1132" i="1"/>
  <c r="T1132" i="1"/>
  <c r="O1133" i="1"/>
  <c r="O1161" i="1"/>
  <c r="P1206" i="1"/>
  <c r="P1207" i="1"/>
  <c r="M1206" i="1"/>
  <c r="O1224" i="1"/>
  <c r="O1232" i="1"/>
  <c r="P1240" i="1"/>
  <c r="P1262" i="1"/>
  <c r="W1261" i="1"/>
  <c r="P1414" i="1"/>
  <c r="M1414" i="1"/>
  <c r="N1414" i="1" s="1"/>
  <c r="P1415" i="1"/>
  <c r="V1414" i="1"/>
  <c r="W1414" i="1"/>
  <c r="T1414" i="1"/>
  <c r="O1428" i="1"/>
  <c r="P1506" i="1"/>
  <c r="P1507" i="1"/>
  <c r="M1506" i="1"/>
  <c r="W1506" i="1"/>
  <c r="T1520" i="1"/>
  <c r="W1520" i="1"/>
  <c r="V1520" i="1"/>
  <c r="P1538" i="1"/>
  <c r="M1554" i="1"/>
  <c r="O1554" i="1"/>
  <c r="M1574" i="1"/>
  <c r="O1575" i="1"/>
  <c r="T1574" i="1"/>
  <c r="P1579" i="1"/>
  <c r="P1578" i="1"/>
  <c r="N192" i="1"/>
  <c r="O2316" i="1"/>
  <c r="U2315" i="1"/>
  <c r="U2322" i="1"/>
  <c r="P2322" i="1"/>
  <c r="M2322" i="1"/>
  <c r="W2323" i="1"/>
  <c r="P2324" i="1"/>
  <c r="P2170" i="1"/>
  <c r="W1883" i="1"/>
  <c r="AN1719" i="1"/>
  <c r="AN1718" i="1"/>
  <c r="N391" i="1"/>
  <c r="AN1296" i="1"/>
  <c r="V1798" i="1"/>
  <c r="AN1653" i="1"/>
  <c r="AM1597" i="1"/>
  <c r="AM1598" i="1"/>
  <c r="AN1114" i="1"/>
  <c r="AM1054" i="1"/>
  <c r="AN1606" i="1"/>
  <c r="AN1610" i="1"/>
  <c r="AN1608" i="1"/>
  <c r="AN1033" i="1"/>
  <c r="AN1040" i="1"/>
  <c r="AN1036" i="1"/>
  <c r="AN1038" i="1"/>
  <c r="AN1035" i="1"/>
  <c r="AN1041" i="1"/>
  <c r="AM1042" i="1"/>
  <c r="AM1064" i="1"/>
  <c r="AM1063" i="1"/>
  <c r="AN1115" i="1"/>
  <c r="AM1148" i="1"/>
  <c r="AM1142" i="1"/>
  <c r="AN1195" i="1"/>
  <c r="AM1364" i="1"/>
  <c r="AN1455" i="1"/>
  <c r="AN1471" i="1"/>
  <c r="AN1474" i="1"/>
  <c r="AM1492" i="1"/>
  <c r="AN1498" i="1"/>
  <c r="AN1499" i="1"/>
  <c r="AN1536" i="1"/>
  <c r="AM1596" i="1"/>
  <c r="AM1593" i="1"/>
  <c r="AN1602" i="1"/>
  <c r="AN1603" i="1"/>
  <c r="AN1592" i="1"/>
  <c r="AN1598" i="1"/>
  <c r="AN1601" i="1"/>
  <c r="AM1602" i="1"/>
  <c r="AN1605" i="1"/>
  <c r="AM1638" i="1"/>
  <c r="AM1637" i="1"/>
  <c r="AN1651" i="1"/>
  <c r="AN1658" i="1"/>
  <c r="AN1660" i="1"/>
  <c r="AM1677" i="1"/>
  <c r="AM1675" i="1"/>
  <c r="AM1678" i="1"/>
  <c r="AM1679" i="1"/>
  <c r="AM1681" i="1"/>
  <c r="AM1696" i="1"/>
  <c r="AM1695" i="1"/>
  <c r="AM1702" i="1"/>
  <c r="AM1701" i="1"/>
  <c r="AN1711" i="1"/>
  <c r="AN1710" i="1"/>
  <c r="W2273" i="1"/>
  <c r="M2273" i="1"/>
  <c r="V2273" i="1"/>
  <c r="O2273" i="1"/>
  <c r="T2320" i="1"/>
  <c r="U2320" i="1"/>
  <c r="M2320" i="1"/>
  <c r="N2320" i="1" s="1"/>
  <c r="T2328" i="1"/>
  <c r="U2328" i="1"/>
  <c r="P1848" i="1"/>
  <c r="U1848" i="1"/>
  <c r="T1848" i="1"/>
  <c r="V1844" i="1"/>
  <c r="T1771" i="1"/>
  <c r="U1771" i="1"/>
  <c r="V1771" i="1"/>
  <c r="U1932" i="1"/>
  <c r="W1932" i="1"/>
  <c r="T1932" i="1"/>
  <c r="P1968" i="1"/>
  <c r="M1997" i="1"/>
  <c r="T1997" i="1"/>
  <c r="V1997" i="1"/>
  <c r="W1997" i="1"/>
  <c r="W2112" i="1"/>
  <c r="AN207" i="1"/>
  <c r="AN245" i="1"/>
  <c r="AM251" i="1"/>
  <c r="AM248" i="1"/>
  <c r="N1266" i="1"/>
  <c r="P2278" i="1"/>
  <c r="U2278" i="1"/>
  <c r="M2278" i="1"/>
  <c r="W2278" i="1"/>
  <c r="T2278" i="1"/>
  <c r="J2373" i="1"/>
  <c r="V2373" i="1" s="1"/>
  <c r="K2072" i="1"/>
  <c r="J2072" i="1"/>
  <c r="AN2140" i="1"/>
  <c r="AN2133" i="1"/>
  <c r="AN2138" i="1"/>
  <c r="AO2138" i="1" s="1"/>
  <c r="AP2138" i="1" s="1"/>
  <c r="AN2134" i="1"/>
  <c r="AN2131" i="1"/>
  <c r="AM2080" i="1"/>
  <c r="AO2080" i="1" s="1"/>
  <c r="AP2080" i="1" s="1"/>
  <c r="AM2072" i="1"/>
  <c r="AO2072" i="1" s="1"/>
  <c r="AP2072" i="1" s="1"/>
  <c r="AM2069" i="1"/>
  <c r="AO2069" i="1" s="1"/>
  <c r="AP2069" i="1" s="1"/>
  <c r="AM2082" i="1"/>
  <c r="AM2073" i="1"/>
  <c r="AM2075" i="1"/>
  <c r="AO2075" i="1" s="1"/>
  <c r="AP2075" i="1" s="1"/>
  <c r="AM2079" i="1"/>
  <c r="AO2079" i="1" s="1"/>
  <c r="AP2079" i="1" s="1"/>
  <c r="AM2070" i="1"/>
  <c r="AM2071" i="1"/>
  <c r="AO2071" i="1" s="1"/>
  <c r="AP2071" i="1" s="1"/>
  <c r="AM2074" i="1"/>
  <c r="AM2005" i="1"/>
  <c r="AM2004" i="1"/>
  <c r="AM1999" i="1"/>
  <c r="AM1998" i="1"/>
  <c r="AM2003" i="1"/>
  <c r="AM1997" i="1"/>
  <c r="AM1993" i="1"/>
  <c r="AM2006" i="1"/>
  <c r="AM1996" i="1"/>
  <c r="AM2000" i="1"/>
  <c r="AM1995" i="1"/>
  <c r="AM1516" i="1"/>
  <c r="AM1517" i="1"/>
  <c r="AM1518" i="1"/>
  <c r="P1089" i="1"/>
  <c r="P1088" i="1"/>
  <c r="T1088" i="1"/>
  <c r="U1088" i="1"/>
  <c r="V1348" i="1"/>
  <c r="M1348" i="1"/>
  <c r="U1348" i="1"/>
  <c r="P1364" i="1"/>
  <c r="P1365" i="1"/>
  <c r="W1364" i="1"/>
  <c r="U1482" i="1"/>
  <c r="P1482" i="1"/>
  <c r="M1482" i="1"/>
  <c r="N1482" i="1" s="1"/>
  <c r="W1482" i="1"/>
  <c r="O1558" i="1"/>
  <c r="U1558" i="1"/>
  <c r="O1559" i="1"/>
  <c r="M1558" i="1"/>
  <c r="N1558" i="1" s="1"/>
  <c r="V1558" i="1"/>
  <c r="AM246" i="1"/>
  <c r="AM247" i="1"/>
  <c r="AM257" i="1"/>
  <c r="AM256" i="1"/>
  <c r="AM255" i="1"/>
  <c r="K2246" i="1"/>
  <c r="P2246" i="1" s="1"/>
  <c r="J2246" i="1"/>
  <c r="AM2222" i="1"/>
  <c r="AO2222" i="1" s="1"/>
  <c r="AP2222" i="1" s="1"/>
  <c r="AM2224" i="1"/>
  <c r="AM2223" i="1"/>
  <c r="AM2221" i="1"/>
  <c r="AM2219" i="1"/>
  <c r="AM2227" i="1"/>
  <c r="AM2218" i="1"/>
  <c r="AO2218" i="1" s="1"/>
  <c r="AP2218" i="1" s="1"/>
  <c r="AM2225" i="1"/>
  <c r="AO2225" i="1" s="1"/>
  <c r="AP2225" i="1" s="1"/>
  <c r="AM2226" i="1"/>
  <c r="J2033" i="1"/>
  <c r="K2033" i="1"/>
  <c r="K2021" i="1"/>
  <c r="J2021" i="1"/>
  <c r="O2022" i="1" s="1"/>
  <c r="AN1968" i="1"/>
  <c r="AN1960" i="1"/>
  <c r="AO1960" i="1" s="1"/>
  <c r="AN1957" i="1"/>
  <c r="AN1965" i="1"/>
  <c r="AN1959" i="1"/>
  <c r="AN1961" i="1"/>
  <c r="AN1970" i="1"/>
  <c r="AN1964" i="1"/>
  <c r="AN1966" i="1"/>
  <c r="AM1956" i="1"/>
  <c r="AM1955" i="1"/>
  <c r="AO1955" i="1" s="1"/>
  <c r="AP1955" i="1" s="1"/>
  <c r="AM1952" i="1"/>
  <c r="AM1959" i="1"/>
  <c r="AO1959" i="1" s="1"/>
  <c r="AM1953" i="1"/>
  <c r="AO1953" i="1" s="1"/>
  <c r="AP1953" i="1" s="1"/>
  <c r="AM1965" i="1"/>
  <c r="AM1958" i="1"/>
  <c r="AM1962" i="1"/>
  <c r="AO1962" i="1" s="1"/>
  <c r="AP1962" i="1" s="1"/>
  <c r="J1952" i="1"/>
  <c r="K1952" i="1"/>
  <c r="M1702" i="1"/>
  <c r="J1721" i="1"/>
  <c r="K1721" i="1"/>
  <c r="W482" i="1"/>
  <c r="U482" i="1"/>
  <c r="T482" i="1"/>
  <c r="U812" i="1"/>
  <c r="P813" i="1"/>
  <c r="T812" i="1"/>
  <c r="V812" i="1"/>
  <c r="M812" i="1"/>
  <c r="P812" i="1"/>
  <c r="W812" i="1"/>
  <c r="T837" i="1"/>
  <c r="U837" i="1"/>
  <c r="W837" i="1"/>
  <c r="M837" i="1"/>
  <c r="P837" i="1"/>
  <c r="T839" i="1"/>
  <c r="O839" i="1"/>
  <c r="U839" i="1"/>
  <c r="W839" i="1"/>
  <c r="T843" i="1"/>
  <c r="P844" i="1"/>
  <c r="V843" i="1"/>
  <c r="W843" i="1"/>
  <c r="P843" i="1"/>
  <c r="W910" i="1"/>
  <c r="P911" i="1"/>
  <c r="M910" i="1"/>
  <c r="U910" i="1"/>
  <c r="T910" i="1"/>
  <c r="T912" i="1"/>
  <c r="M912" i="1"/>
  <c r="O950" i="1"/>
  <c r="W950" i="1"/>
  <c r="O951" i="1"/>
  <c r="T950" i="1"/>
  <c r="U950" i="1"/>
  <c r="M950" i="1"/>
  <c r="P1070" i="1"/>
  <c r="U1069" i="1"/>
  <c r="V1069" i="1"/>
  <c r="P1069" i="1"/>
  <c r="M1069" i="1"/>
  <c r="M1073" i="1"/>
  <c r="U1073" i="1"/>
  <c r="O1074" i="1"/>
  <c r="O1073" i="1"/>
  <c r="T1073" i="1"/>
  <c r="V1114" i="1"/>
  <c r="P1114" i="1"/>
  <c r="T1114" i="1"/>
  <c r="P1115" i="1"/>
  <c r="M1131" i="1"/>
  <c r="N1131" i="1" s="1"/>
  <c r="P1131" i="1"/>
  <c r="V1131" i="1"/>
  <c r="P1187" i="1"/>
  <c r="V1186" i="1"/>
  <c r="M1186" i="1"/>
  <c r="N1187" i="1" s="1"/>
  <c r="W1186" i="1"/>
  <c r="V1195" i="1"/>
  <c r="W1195" i="1"/>
  <c r="T1195" i="1"/>
  <c r="V1197" i="1"/>
  <c r="M1197" i="1"/>
  <c r="W1197" i="1"/>
  <c r="V1948" i="1"/>
  <c r="T1948" i="1"/>
  <c r="T1179" i="1"/>
  <c r="M1179" i="1"/>
  <c r="M2299" i="1"/>
  <c r="N2299" i="1" s="1"/>
  <c r="U2299" i="1"/>
  <c r="P2299" i="1"/>
  <c r="T2299" i="1"/>
  <c r="P2300" i="1"/>
  <c r="U2198" i="1"/>
  <c r="M2198" i="1"/>
  <c r="T2198" i="1"/>
  <c r="M2228" i="1"/>
  <c r="U2228" i="1"/>
  <c r="P2228" i="1"/>
  <c r="W2228" i="1"/>
  <c r="W1985" i="1"/>
  <c r="M1985" i="1"/>
  <c r="N1985" i="1" s="1"/>
  <c r="T1985" i="1"/>
  <c r="V1985" i="1"/>
  <c r="P1985" i="1"/>
  <c r="W1144" i="1"/>
  <c r="V1144" i="1"/>
  <c r="T1144" i="1"/>
  <c r="O1144" i="1"/>
  <c r="P1214" i="1"/>
  <c r="W1214" i="1"/>
  <c r="M1214" i="1"/>
  <c r="N1214" i="1" s="1"/>
  <c r="U1255" i="1"/>
  <c r="M1255" i="1"/>
  <c r="N1255" i="1" s="1"/>
  <c r="W1255" i="1"/>
  <c r="P1255" i="1"/>
  <c r="P1256" i="1"/>
  <c r="T1255" i="1"/>
  <c r="P1460" i="1"/>
  <c r="T1460" i="1"/>
  <c r="U1460" i="1"/>
  <c r="W1460" i="1"/>
  <c r="M1460" i="1"/>
  <c r="N1460" i="1" s="1"/>
  <c r="P1461" i="1"/>
  <c r="T1501" i="1"/>
  <c r="M1501" i="1"/>
  <c r="P1547" i="1"/>
  <c r="V1547" i="1"/>
  <c r="M1547" i="1"/>
  <c r="N1547" i="1" s="1"/>
  <c r="P1548" i="1"/>
  <c r="M1572" i="1"/>
  <c r="U1572" i="1"/>
  <c r="W1572" i="1"/>
  <c r="W1585" i="1"/>
  <c r="V1585" i="1"/>
  <c r="O1586" i="1"/>
  <c r="O1585" i="1"/>
  <c r="T1585" i="1"/>
  <c r="U1587" i="1"/>
  <c r="T1587" i="1"/>
  <c r="M1587" i="1"/>
  <c r="W1595" i="1"/>
  <c r="P1595" i="1"/>
  <c r="T1595" i="1"/>
  <c r="M1595" i="1"/>
  <c r="AM288" i="1"/>
  <c r="AM740" i="1"/>
  <c r="AN922" i="1"/>
  <c r="W297" i="1"/>
  <c r="M297" i="1"/>
  <c r="V297" i="1"/>
  <c r="P298" i="1"/>
  <c r="P1987" i="1"/>
  <c r="T1987" i="1"/>
  <c r="W2283" i="1"/>
  <c r="U2283" i="1"/>
  <c r="V2283" i="1"/>
  <c r="O2284" i="1"/>
  <c r="T2283" i="1"/>
  <c r="J2166" i="1"/>
  <c r="K2166" i="1"/>
  <c r="AM2105" i="1"/>
  <c r="AM2106" i="1"/>
  <c r="AO2106" i="1" s="1"/>
  <c r="AM2093" i="1"/>
  <c r="AM2097" i="1"/>
  <c r="AM2095" i="1"/>
  <c r="AM2102" i="1"/>
  <c r="AM2103" i="1"/>
  <c r="K2110" i="1"/>
  <c r="J2110" i="1"/>
  <c r="K2109" i="1"/>
  <c r="J2109" i="1"/>
  <c r="J2088" i="1"/>
  <c r="K2088" i="1"/>
  <c r="P2088" i="1" s="1"/>
  <c r="J2094" i="1"/>
  <c r="K2094" i="1"/>
  <c r="K2089" i="1"/>
  <c r="J2089" i="1"/>
  <c r="P2087" i="1"/>
  <c r="W2091" i="1"/>
  <c r="U2091" i="1"/>
  <c r="T2091" i="1"/>
  <c r="J2092" i="1"/>
  <c r="O2093" i="1" s="1"/>
  <c r="K2092" i="1"/>
  <c r="J2097" i="1"/>
  <c r="K2097" i="1"/>
  <c r="K2068" i="1"/>
  <c r="J2068" i="1"/>
  <c r="AN2059" i="1"/>
  <c r="AN2055" i="1"/>
  <c r="AN2052" i="1"/>
  <c r="AN2051" i="1"/>
  <c r="AN2053" i="1"/>
  <c r="AO2053" i="1" s="1"/>
  <c r="AN2058" i="1"/>
  <c r="AN2047" i="1"/>
  <c r="AN2057" i="1"/>
  <c r="AO2057" i="1" s="1"/>
  <c r="AN2049" i="1"/>
  <c r="K2050" i="1"/>
  <c r="J2050" i="1"/>
  <c r="O2037" i="1"/>
  <c r="J2039" i="1"/>
  <c r="K2039" i="1"/>
  <c r="W2045" i="1"/>
  <c r="V2045" i="1"/>
  <c r="O2042" i="1"/>
  <c r="AM2013" i="1"/>
  <c r="AO2013" i="1" s="1"/>
  <c r="AP2013" i="1" s="1"/>
  <c r="AM2012" i="1"/>
  <c r="AM2009" i="1"/>
  <c r="AM2007" i="1"/>
  <c r="K2019" i="1"/>
  <c r="J2019" i="1"/>
  <c r="AN2012" i="1"/>
  <c r="AN2001" i="1"/>
  <c r="AO2001" i="1" s="1"/>
  <c r="AP2001" i="1" s="1"/>
  <c r="AN2005" i="1"/>
  <c r="AN2006" i="1"/>
  <c r="AN1999" i="1"/>
  <c r="AN2010" i="1"/>
  <c r="J2018" i="1"/>
  <c r="K2018" i="1"/>
  <c r="J2012" i="1"/>
  <c r="K2012" i="1"/>
  <c r="K2014" i="1"/>
  <c r="J2014" i="1"/>
  <c r="V2015" i="1"/>
  <c r="T2015" i="1"/>
  <c r="V2016" i="1"/>
  <c r="T2016" i="1"/>
  <c r="U2016" i="1"/>
  <c r="K2017" i="1"/>
  <c r="P2017" i="1" s="1"/>
  <c r="J2017" i="1"/>
  <c r="K2000" i="1"/>
  <c r="J2000" i="1"/>
  <c r="K2001" i="1"/>
  <c r="J2001" i="1"/>
  <c r="O2002" i="1" s="1"/>
  <c r="T1992" i="1"/>
  <c r="W1992" i="1"/>
  <c r="O1992" i="1"/>
  <c r="K1999" i="1"/>
  <c r="J1999" i="1"/>
  <c r="AM1971" i="1"/>
  <c r="AM1972" i="1"/>
  <c r="AO1972" i="1" s="1"/>
  <c r="AP1972" i="1" s="1"/>
  <c r="AM1968" i="1"/>
  <c r="AM1973" i="1"/>
  <c r="AO1973" i="1" s="1"/>
  <c r="AP1973" i="1" s="1"/>
  <c r="AM1967" i="1"/>
  <c r="AM1969" i="1"/>
  <c r="AO1969" i="1" s="1"/>
  <c r="AP1969" i="1" s="1"/>
  <c r="K1971" i="1"/>
  <c r="J1971" i="1"/>
  <c r="J1957" i="1"/>
  <c r="K1957" i="1"/>
  <c r="AM1945" i="1"/>
  <c r="AO1945" i="1" s="1"/>
  <c r="AP1945" i="1" s="1"/>
  <c r="AM1935" i="1"/>
  <c r="AM1942" i="1"/>
  <c r="AO1942" i="1" s="1"/>
  <c r="AP1942" i="1" s="1"/>
  <c r="AM1932" i="1"/>
  <c r="AO1932" i="1" s="1"/>
  <c r="AP1932" i="1" s="1"/>
  <c r="AM1934" i="1"/>
  <c r="AM1941" i="1"/>
  <c r="J1926" i="1"/>
  <c r="K1926" i="1"/>
  <c r="J1923" i="1"/>
  <c r="K1923" i="1"/>
  <c r="K1924" i="1"/>
  <c r="J1924" i="1"/>
  <c r="J1933" i="1"/>
  <c r="W1933" i="1" s="1"/>
  <c r="K1933" i="1"/>
  <c r="AM1920" i="1"/>
  <c r="AM1919" i="1"/>
  <c r="AM1911" i="1"/>
  <c r="AM1915" i="1"/>
  <c r="AM1913" i="1"/>
  <c r="AM1914" i="1"/>
  <c r="AM1912" i="1"/>
  <c r="AM1916" i="1"/>
  <c r="AM1908" i="1"/>
  <c r="AM1917" i="1"/>
  <c r="AM1907" i="1"/>
  <c r="K1912" i="1"/>
  <c r="J1912" i="1"/>
  <c r="AN1908" i="1"/>
  <c r="AN1903" i="1"/>
  <c r="AN1907" i="1"/>
  <c r="AN1895" i="1"/>
  <c r="AN1899" i="1"/>
  <c r="AN1900" i="1"/>
  <c r="AO1900" i="1" s="1"/>
  <c r="K1906" i="1"/>
  <c r="P1906" i="1" s="1"/>
  <c r="J1906" i="1"/>
  <c r="J1887" i="1"/>
  <c r="K1887" i="1"/>
  <c r="J1894" i="1"/>
  <c r="O1894" i="1" s="1"/>
  <c r="K1894" i="1"/>
  <c r="M1892" i="1"/>
  <c r="V1892" i="1"/>
  <c r="T1892" i="1"/>
  <c r="U1892" i="1"/>
  <c r="AN1875" i="1"/>
  <c r="AN1876" i="1"/>
  <c r="AN1868" i="1"/>
  <c r="AN1866" i="1"/>
  <c r="AO1866" i="1" s="1"/>
  <c r="AP1866" i="1" s="1"/>
  <c r="K1878" i="1"/>
  <c r="J1878" i="1"/>
  <c r="J1881" i="1"/>
  <c r="K1881" i="1"/>
  <c r="P1882" i="1" s="1"/>
  <c r="J1874" i="1"/>
  <c r="K1874" i="1"/>
  <c r="K1866" i="1"/>
  <c r="J1866" i="1"/>
  <c r="AN1865" i="1"/>
  <c r="AO1865" i="1" s="1"/>
  <c r="AP1865" i="1" s="1"/>
  <c r="AN1863" i="1"/>
  <c r="AN1859" i="1"/>
  <c r="AN1862" i="1"/>
  <c r="AN1849" i="1"/>
  <c r="AN1853" i="1"/>
  <c r="AN1855" i="1"/>
  <c r="AN1852" i="1"/>
  <c r="AO1852" i="1" s="1"/>
  <c r="AP1852" i="1" s="1"/>
  <c r="AN1860" i="1"/>
  <c r="AO1860" i="1" s="1"/>
  <c r="J1861" i="1"/>
  <c r="O1862" i="1" s="1"/>
  <c r="K1861" i="1"/>
  <c r="P1862" i="1" s="1"/>
  <c r="J1783" i="1"/>
  <c r="K1783" i="1"/>
  <c r="K1832" i="1"/>
  <c r="J1832" i="1"/>
  <c r="K1834" i="1"/>
  <c r="J1834" i="1"/>
  <c r="W1829" i="1"/>
  <c r="O1830" i="1"/>
  <c r="V1829" i="1"/>
  <c r="T1829" i="1"/>
  <c r="U1829" i="1"/>
  <c r="U1840" i="1"/>
  <c r="W1840" i="1"/>
  <c r="K1853" i="1"/>
  <c r="P1853" i="1" s="1"/>
  <c r="J1853" i="1"/>
  <c r="U1853" i="1" s="1"/>
  <c r="M1857" i="1"/>
  <c r="U1857" i="1"/>
  <c r="P1858" i="1"/>
  <c r="K1859" i="1"/>
  <c r="J1859" i="1"/>
  <c r="AM1843" i="1"/>
  <c r="AM1841" i="1"/>
  <c r="AM1836" i="1"/>
  <c r="AO1836" i="1" s="1"/>
  <c r="AP1836" i="1" s="1"/>
  <c r="AM1839" i="1"/>
  <c r="AM1845" i="1"/>
  <c r="AM1847" i="1"/>
  <c r="AM1840" i="1"/>
  <c r="AM1835" i="1"/>
  <c r="AM1837" i="1"/>
  <c r="AM1848" i="1"/>
  <c r="AM1846" i="1"/>
  <c r="AO1846" i="1" s="1"/>
  <c r="AP1846" i="1" s="1"/>
  <c r="AM1844" i="1"/>
  <c r="AM1826" i="1"/>
  <c r="AM1816" i="1"/>
  <c r="AM1828" i="1"/>
  <c r="AM1827" i="1"/>
  <c r="AM1819" i="1"/>
  <c r="AM1820" i="1"/>
  <c r="AM1822" i="1"/>
  <c r="AM1821" i="1"/>
  <c r="AM1825" i="1"/>
  <c r="AN1825" i="1"/>
  <c r="AN1823" i="1"/>
  <c r="AO1823" i="1" s="1"/>
  <c r="AP1823" i="1" s="1"/>
  <c r="AN1826" i="1"/>
  <c r="O2332" i="1"/>
  <c r="W2331" i="1"/>
  <c r="U2331" i="1"/>
  <c r="V2331" i="1"/>
  <c r="M2331" i="1"/>
  <c r="N2332" i="1" s="1"/>
  <c r="AM2338" i="1"/>
  <c r="AM2330" i="1"/>
  <c r="AO2330" i="1" s="1"/>
  <c r="AP2330" i="1" s="1"/>
  <c r="AM2331" i="1"/>
  <c r="AM2327" i="1"/>
  <c r="AM2328" i="1"/>
  <c r="AM2326" i="1"/>
  <c r="AM2325" i="1"/>
  <c r="AO2325" i="1" s="1"/>
  <c r="AP2325" i="1" s="1"/>
  <c r="AM2329" i="1"/>
  <c r="AM2324" i="1"/>
  <c r="AO2324" i="1" s="1"/>
  <c r="AP2324" i="1" s="1"/>
  <c r="AM2332" i="1"/>
  <c r="AM2334" i="1"/>
  <c r="K2329" i="1"/>
  <c r="P2329" i="1" s="1"/>
  <c r="J2329" i="1"/>
  <c r="AM2337" i="1"/>
  <c r="AO2337" i="1" s="1"/>
  <c r="AP2337" i="1" s="1"/>
  <c r="AM2335" i="1"/>
  <c r="AM1758" i="1"/>
  <c r="AN1017" i="1"/>
  <c r="AN1764" i="1"/>
  <c r="AN1761" i="1"/>
  <c r="AN1221" i="1"/>
  <c r="AN1218" i="1"/>
  <c r="AN1224" i="1"/>
  <c r="AN1225" i="1"/>
  <c r="AN1216" i="1"/>
  <c r="AM1371" i="1"/>
  <c r="AM1369" i="1"/>
  <c r="AM1368" i="1"/>
  <c r="AM1370" i="1"/>
  <c r="AM1372" i="1"/>
  <c r="AN1494" i="1"/>
  <c r="AN1484" i="1"/>
  <c r="AN1481" i="1"/>
  <c r="O893" i="1"/>
  <c r="V892" i="1"/>
  <c r="W892" i="1"/>
  <c r="U892" i="1"/>
  <c r="T892" i="1"/>
  <c r="M892" i="1"/>
  <c r="N892" i="1" s="1"/>
  <c r="O892" i="1"/>
  <c r="P930" i="1"/>
  <c r="T930" i="1"/>
  <c r="U930" i="1"/>
  <c r="W930" i="1"/>
  <c r="V939" i="1"/>
  <c r="W939" i="1"/>
  <c r="M939" i="1"/>
  <c r="O939" i="1"/>
  <c r="U939" i="1"/>
  <c r="U963" i="1"/>
  <c r="V963" i="1"/>
  <c r="O963" i="1"/>
  <c r="W963" i="1"/>
  <c r="M963" i="1"/>
  <c r="N963" i="1" s="1"/>
  <c r="T973" i="1"/>
  <c r="P973" i="1"/>
  <c r="P974" i="1"/>
  <c r="V973" i="1"/>
  <c r="M973" i="1"/>
  <c r="U973" i="1"/>
  <c r="W995" i="1"/>
  <c r="O995" i="1"/>
  <c r="V995" i="1"/>
  <c r="T995" i="1"/>
  <c r="U995" i="1"/>
  <c r="U1014" i="1"/>
  <c r="W1014" i="1"/>
  <c r="V1014" i="1"/>
  <c r="V2108" i="1"/>
  <c r="AM1718" i="1"/>
  <c r="AM1717" i="1"/>
  <c r="AM1329" i="1"/>
  <c r="AM1700" i="1"/>
  <c r="P264" i="1"/>
  <c r="W425" i="1"/>
  <c r="P469" i="1"/>
  <c r="O1503" i="1"/>
  <c r="P111" i="1"/>
  <c r="P112" i="1"/>
  <c r="O339" i="1"/>
  <c r="P370" i="1"/>
  <c r="P406" i="1"/>
  <c r="W486" i="1"/>
  <c r="T541" i="1"/>
  <c r="M541" i="1"/>
  <c r="T565" i="1"/>
  <c r="P661" i="1"/>
  <c r="M918" i="1"/>
  <c r="O940" i="1"/>
  <c r="P989" i="1"/>
  <c r="P990" i="1"/>
  <c r="O1166" i="1"/>
  <c r="U1165" i="1"/>
  <c r="N1171" i="1"/>
  <c r="O1206" i="1"/>
  <c r="O1581" i="1"/>
  <c r="U1850" i="1"/>
  <c r="T1850" i="1"/>
  <c r="W1850" i="1"/>
  <c r="V1850" i="1"/>
  <c r="W1821" i="1"/>
  <c r="M34" i="1"/>
  <c r="N34" i="1" s="1"/>
  <c r="T34" i="1"/>
  <c r="U34" i="1"/>
  <c r="P1986" i="1"/>
  <c r="AN1535" i="1"/>
  <c r="AN1145" i="1"/>
  <c r="AN999" i="1"/>
  <c r="AN1095" i="1"/>
  <c r="AM1143" i="1"/>
  <c r="AM1135" i="1"/>
  <c r="AM1139" i="1"/>
  <c r="AM1203" i="1"/>
  <c r="AN1217" i="1"/>
  <c r="AN1244" i="1"/>
  <c r="AM1264" i="1"/>
  <c r="AN1298" i="1"/>
  <c r="AM1366" i="1"/>
  <c r="AM1367" i="1"/>
  <c r="AN1411" i="1"/>
  <c r="AN1420" i="1"/>
  <c r="AN1430" i="1"/>
  <c r="AN1553" i="1"/>
  <c r="AN1562" i="1"/>
  <c r="AN1609" i="1"/>
  <c r="AM1625" i="1"/>
  <c r="AM1623" i="1"/>
  <c r="AM1627" i="1"/>
  <c r="AM1628" i="1"/>
  <c r="P23" i="1"/>
  <c r="P22" i="1"/>
  <c r="V22" i="1"/>
  <c r="W22" i="1"/>
  <c r="O39" i="1"/>
  <c r="O38" i="1"/>
  <c r="P2273" i="1"/>
  <c r="M2328" i="1"/>
  <c r="T1844" i="1"/>
  <c r="W1771" i="1"/>
  <c r="V1890" i="1"/>
  <c r="U2105" i="1"/>
  <c r="T1766" i="1"/>
  <c r="AN206" i="1"/>
  <c r="AN208" i="1"/>
  <c r="O1942" i="1"/>
  <c r="W1942" i="1"/>
  <c r="AN482" i="1"/>
  <c r="P2125" i="1"/>
  <c r="AN2343" i="1"/>
  <c r="O1235" i="1"/>
  <c r="W1234" i="1"/>
  <c r="M923" i="1"/>
  <c r="N923" i="1" s="1"/>
  <c r="V923" i="1"/>
  <c r="T1430" i="1"/>
  <c r="W1430" i="1"/>
  <c r="V1430" i="1"/>
  <c r="W1640" i="1"/>
  <c r="M1640" i="1"/>
  <c r="M1507" i="1"/>
  <c r="U1507" i="1"/>
  <c r="W1415" i="1"/>
  <c r="T1415" i="1"/>
  <c r="N478" i="1"/>
  <c r="N535" i="1"/>
  <c r="K2348" i="1"/>
  <c r="J2348" i="1"/>
  <c r="K2356" i="1"/>
  <c r="J2356" i="1"/>
  <c r="O300" i="1"/>
  <c r="T300" i="1"/>
  <c r="V300" i="1"/>
  <c r="U300" i="1"/>
  <c r="V546" i="1"/>
  <c r="T546" i="1"/>
  <c r="W546" i="1"/>
  <c r="O547" i="1"/>
  <c r="P759" i="1"/>
  <c r="W759" i="1"/>
  <c r="O781" i="1"/>
  <c r="M781" i="1"/>
  <c r="V781" i="1"/>
  <c r="U917" i="1"/>
  <c r="W917" i="1"/>
  <c r="V917" i="1"/>
  <c r="P945" i="1"/>
  <c r="P944" i="1"/>
  <c r="O1011" i="1"/>
  <c r="W1011" i="1"/>
  <c r="T1011" i="1"/>
  <c r="V1011" i="1"/>
  <c r="T1026" i="1"/>
  <c r="M1026" i="1"/>
  <c r="U1026" i="1"/>
  <c r="O1026" i="1"/>
  <c r="V1047" i="1"/>
  <c r="M1047" i="1"/>
  <c r="N1047" i="1" s="1"/>
  <c r="U1047" i="1"/>
  <c r="K2215" i="1"/>
  <c r="J2215" i="1"/>
  <c r="AM2212" i="1"/>
  <c r="AM2200" i="1"/>
  <c r="AM2206" i="1"/>
  <c r="AO2206" i="1" s="1"/>
  <c r="AP2206" i="1" s="1"/>
  <c r="AN2180" i="1"/>
  <c r="AN2178" i="1"/>
  <c r="AN2170" i="1"/>
  <c r="J2152" i="1"/>
  <c r="K2152" i="1"/>
  <c r="P2153" i="1" s="1"/>
  <c r="AM2098" i="1"/>
  <c r="AM2099" i="1"/>
  <c r="J1801" i="1"/>
  <c r="K1801" i="1"/>
  <c r="AN1824" i="1"/>
  <c r="O216" i="1"/>
  <c r="W216" i="1"/>
  <c r="V216" i="1"/>
  <c r="U216" i="1"/>
  <c r="U275" i="1"/>
  <c r="M275" i="1"/>
  <c r="N276" i="1" s="1"/>
  <c r="W301" i="1"/>
  <c r="P302" i="1"/>
  <c r="P313" i="1"/>
  <c r="V312" i="1"/>
  <c r="O349" i="1"/>
  <c r="W349" i="1"/>
  <c r="U349" i="1"/>
  <c r="W416" i="1"/>
  <c r="O443" i="1"/>
  <c r="M443" i="1"/>
  <c r="N443" i="1" s="1"/>
  <c r="O739" i="1"/>
  <c r="W738" i="1"/>
  <c r="O756" i="1"/>
  <c r="M756" i="1"/>
  <c r="V756" i="1"/>
  <c r="W756" i="1"/>
  <c r="P809" i="1"/>
  <c r="U808" i="1"/>
  <c r="V808" i="1"/>
  <c r="W1277" i="1"/>
  <c r="O1277" i="1"/>
  <c r="P1294" i="1"/>
  <c r="P1295" i="1"/>
  <c r="V1294" i="1"/>
  <c r="T1294" i="1"/>
  <c r="W1294" i="1"/>
  <c r="U1294" i="1"/>
  <c r="U1311" i="1"/>
  <c r="V1311" i="1"/>
  <c r="W1311" i="1"/>
  <c r="M1311" i="1"/>
  <c r="M1313" i="1"/>
  <c r="N1314" i="1" s="1"/>
  <c r="O1314" i="1"/>
  <c r="U1315" i="1"/>
  <c r="O1315" i="1"/>
  <c r="T1512" i="1"/>
  <c r="P1513" i="1"/>
  <c r="P1559" i="1"/>
  <c r="V1559" i="1"/>
  <c r="U1559" i="1"/>
  <c r="T1559" i="1"/>
  <c r="O1602" i="1"/>
  <c r="T1602" i="1"/>
  <c r="M1602" i="1"/>
  <c r="U1602" i="1"/>
  <c r="V1602" i="1"/>
  <c r="U1688" i="1"/>
  <c r="T1688" i="1"/>
  <c r="V1688" i="1"/>
  <c r="O1688" i="1"/>
  <c r="V2234" i="1"/>
  <c r="U2234" i="1"/>
  <c r="M2237" i="1"/>
  <c r="T2237" i="1"/>
  <c r="O150" i="1"/>
  <c r="O149" i="1"/>
  <c r="U149" i="1"/>
  <c r="P158" i="1"/>
  <c r="M157" i="1"/>
  <c r="N158" i="1" s="1"/>
  <c r="V157" i="1"/>
  <c r="V572" i="1"/>
  <c r="P573" i="1"/>
  <c r="U572" i="1"/>
  <c r="M577" i="1"/>
  <c r="N578" i="1" s="1"/>
  <c r="T577" i="1"/>
  <c r="O577" i="1"/>
  <c r="T598" i="1"/>
  <c r="W598" i="1"/>
  <c r="O601" i="1"/>
  <c r="U600" i="1"/>
  <c r="M604" i="1"/>
  <c r="P955" i="1"/>
  <c r="P954" i="1"/>
  <c r="P967" i="1"/>
  <c r="W967" i="1"/>
  <c r="U969" i="1"/>
  <c r="V969" i="1"/>
  <c r="W969" i="1"/>
  <c r="V972" i="1"/>
  <c r="W972" i="1"/>
  <c r="M972" i="1"/>
  <c r="M981" i="1"/>
  <c r="N982" i="1" s="1"/>
  <c r="T981" i="1"/>
  <c r="T1676" i="1"/>
  <c r="V1676" i="1"/>
  <c r="M1676" i="1"/>
  <c r="O1677" i="1"/>
  <c r="T1728" i="1"/>
  <c r="V1728" i="1"/>
  <c r="P2211" i="1"/>
  <c r="W2211" i="1"/>
  <c r="V2211" i="1"/>
  <c r="M1150" i="1"/>
  <c r="N1151" i="1" s="1"/>
  <c r="W1150" i="1"/>
  <c r="V1150" i="1"/>
  <c r="P1177" i="1"/>
  <c r="V1176" i="1"/>
  <c r="P1176" i="1"/>
  <c r="U2138" i="1"/>
  <c r="P2139" i="1"/>
  <c r="V2138" i="1"/>
  <c r="M2291" i="1"/>
  <c r="N2292" i="1" s="1"/>
  <c r="V2291" i="1"/>
  <c r="T1900" i="1"/>
  <c r="V1900" i="1"/>
  <c r="M1900" i="1"/>
  <c r="W1900" i="1"/>
  <c r="V1916" i="1"/>
  <c r="T1916" i="1"/>
  <c r="M1916" i="1"/>
  <c r="O155" i="1"/>
  <c r="O156" i="1"/>
  <c r="U155" i="1"/>
  <c r="M155" i="1"/>
  <c r="N155" i="1" s="1"/>
  <c r="W155" i="1"/>
  <c r="O240" i="1"/>
  <c r="V240" i="1"/>
  <c r="T240" i="1"/>
  <c r="M240" i="1"/>
  <c r="N241" i="1" s="1"/>
  <c r="T470" i="1"/>
  <c r="V470" i="1"/>
  <c r="M470" i="1"/>
  <c r="W470" i="1"/>
  <c r="P470" i="1"/>
  <c r="U478" i="1"/>
  <c r="P478" i="1"/>
  <c r="W478" i="1"/>
  <c r="O561" i="1"/>
  <c r="T561" i="1"/>
  <c r="U561" i="1"/>
  <c r="V561" i="1"/>
  <c r="P754" i="1"/>
  <c r="P755" i="1"/>
  <c r="W754" i="1"/>
  <c r="U779" i="1"/>
  <c r="W779" i="1"/>
  <c r="V779" i="1"/>
  <c r="M779" i="1"/>
  <c r="O899" i="1"/>
  <c r="W899" i="1"/>
  <c r="V899" i="1"/>
  <c r="T899" i="1"/>
  <c r="U899" i="1"/>
  <c r="O920" i="1"/>
  <c r="U919" i="1"/>
  <c r="O919" i="1"/>
  <c r="U926" i="1"/>
  <c r="O927" i="1"/>
  <c r="M926" i="1"/>
  <c r="N926" i="1" s="1"/>
  <c r="T926" i="1"/>
  <c r="O926" i="1"/>
  <c r="O972" i="1"/>
  <c r="V971" i="1"/>
  <c r="T971" i="1"/>
  <c r="W971" i="1"/>
  <c r="U971" i="1"/>
  <c r="M971" i="1"/>
  <c r="N971" i="1" s="1"/>
  <c r="P1065" i="1"/>
  <c r="U1065" i="1"/>
  <c r="T1065" i="1"/>
  <c r="V1133" i="1"/>
  <c r="M1133" i="1"/>
  <c r="W1152" i="1"/>
  <c r="V1152" i="1"/>
  <c r="U1152" i="1"/>
  <c r="M1152" i="1"/>
  <c r="N1152" i="1" s="1"/>
  <c r="T1152" i="1"/>
  <c r="V1188" i="1"/>
  <c r="M1188" i="1"/>
  <c r="W1188" i="1"/>
  <c r="P1188" i="1"/>
  <c r="T1188" i="1"/>
  <c r="O1362" i="1"/>
  <c r="O1363" i="1"/>
  <c r="W1362" i="1"/>
  <c r="T1362" i="1"/>
  <c r="T1382" i="1"/>
  <c r="W1382" i="1"/>
  <c r="M1382" i="1"/>
  <c r="W1389" i="1"/>
  <c r="V1389" i="1"/>
  <c r="O1390" i="1"/>
  <c r="U1569" i="1"/>
  <c r="W1569" i="1"/>
  <c r="O1569" i="1"/>
  <c r="T1569" i="1"/>
  <c r="M1628" i="1"/>
  <c r="N1628" i="1" s="1"/>
  <c r="O1628" i="1"/>
  <c r="P50" i="1"/>
  <c r="V50" i="1"/>
  <c r="T50" i="1"/>
  <c r="O53" i="1"/>
  <c r="M52" i="1"/>
  <c r="P1351" i="1"/>
  <c r="T1350" i="1"/>
  <c r="V1350" i="1"/>
  <c r="U1350" i="1"/>
  <c r="V1361" i="1"/>
  <c r="T1361" i="1"/>
  <c r="P1362" i="1"/>
  <c r="P1363" i="1"/>
  <c r="U1363" i="1"/>
  <c r="W1363" i="1"/>
  <c r="V1363" i="1"/>
  <c r="M1369" i="1"/>
  <c r="V1369" i="1"/>
  <c r="W1369" i="1"/>
  <c r="U1369" i="1"/>
  <c r="O1376" i="1"/>
  <c r="M1375" i="1"/>
  <c r="M1437" i="1"/>
  <c r="V1437" i="1"/>
  <c r="W1437" i="1"/>
  <c r="U1437" i="1"/>
  <c r="P1444" i="1"/>
  <c r="U1444" i="1"/>
  <c r="P1445" i="1"/>
  <c r="V1444" i="1"/>
  <c r="P1458" i="1"/>
  <c r="T1457" i="1"/>
  <c r="M1457" i="1"/>
  <c r="N1458" i="1" s="1"/>
  <c r="U1457" i="1"/>
  <c r="U1804" i="1"/>
  <c r="T1804" i="1"/>
  <c r="M1804" i="1"/>
  <c r="J2158" i="1"/>
  <c r="K2158" i="1"/>
  <c r="U363" i="1"/>
  <c r="W363" i="1"/>
  <c r="T363" i="1"/>
  <c r="T2171" i="1"/>
  <c r="V2171" i="1"/>
  <c r="U2171" i="1"/>
  <c r="M2171" i="1"/>
  <c r="P2171" i="1"/>
  <c r="O2241" i="1"/>
  <c r="T1393" i="1"/>
  <c r="M1393" i="1"/>
  <c r="O1393" i="1"/>
  <c r="U1393" i="1"/>
  <c r="V1393" i="1"/>
  <c r="M1469" i="1"/>
  <c r="N1470" i="1" s="1"/>
  <c r="T1469" i="1"/>
  <c r="V1469" i="1"/>
  <c r="W1469" i="1"/>
  <c r="T1479" i="1"/>
  <c r="V1479" i="1"/>
  <c r="M1479" i="1"/>
  <c r="T1481" i="1"/>
  <c r="U1481" i="1"/>
  <c r="W1481" i="1"/>
  <c r="M1654" i="1"/>
  <c r="O1654" i="1"/>
  <c r="V1654" i="1"/>
  <c r="W1654" i="1"/>
  <c r="T1654" i="1"/>
  <c r="U1654" i="1"/>
  <c r="W1657" i="1"/>
  <c r="M1657" i="1"/>
  <c r="U1657" i="1"/>
  <c r="V1657" i="1"/>
  <c r="P1658" i="1"/>
  <c r="P1659" i="1"/>
  <c r="P1664" i="1"/>
  <c r="P1663" i="1"/>
  <c r="J2303" i="1"/>
  <c r="K2303" i="1"/>
  <c r="P2304" i="1" s="1"/>
  <c r="J2297" i="1"/>
  <c r="K2297" i="1"/>
  <c r="J2294" i="1"/>
  <c r="K2294" i="1"/>
  <c r="P2295" i="1" s="1"/>
  <c r="AN2305" i="1"/>
  <c r="K2293" i="1"/>
  <c r="J2293" i="1"/>
  <c r="AN2301" i="1"/>
  <c r="AM2282" i="1"/>
  <c r="AM2288" i="1"/>
  <c r="AM2279" i="1"/>
  <c r="AM2284" i="1"/>
  <c r="AM2287" i="1"/>
  <c r="AM2291" i="1"/>
  <c r="AM2286" i="1"/>
  <c r="AM2290" i="1"/>
  <c r="AN2300" i="1"/>
  <c r="AN1068" i="1"/>
  <c r="J2289" i="1"/>
  <c r="O2290" i="1" s="1"/>
  <c r="K2289" i="1"/>
  <c r="P2289" i="1" s="1"/>
  <c r="AN2287" i="1"/>
  <c r="AN2290" i="1"/>
  <c r="AN2288" i="1"/>
  <c r="AN2291" i="1"/>
  <c r="K2287" i="1"/>
  <c r="J2287" i="1"/>
  <c r="AM1159" i="1"/>
  <c r="T99" i="1"/>
  <c r="V99" i="1"/>
  <c r="AM1238" i="1"/>
  <c r="P441" i="1"/>
  <c r="U441" i="1"/>
  <c r="P442" i="1"/>
  <c r="M441" i="1"/>
  <c r="W441" i="1"/>
  <c r="P1006" i="1"/>
  <c r="V1006" i="1"/>
  <c r="U1006" i="1"/>
  <c r="T1006" i="1"/>
  <c r="P1007" i="1"/>
  <c r="W1006" i="1"/>
  <c r="W1405" i="1"/>
  <c r="P1405" i="1"/>
  <c r="P1406" i="1"/>
  <c r="T1405" i="1"/>
  <c r="T1077" i="1"/>
  <c r="M1077" i="1"/>
  <c r="N1077" i="1" s="1"/>
  <c r="V1077" i="1"/>
  <c r="V869" i="1"/>
  <c r="U869" i="1"/>
  <c r="M869" i="1"/>
  <c r="T869" i="1"/>
  <c r="V132" i="1"/>
  <c r="W132" i="1"/>
  <c r="T132" i="1"/>
  <c r="U132" i="1"/>
  <c r="P1310" i="1"/>
  <c r="M1310" i="1"/>
  <c r="P1311" i="1"/>
  <c r="V629" i="1"/>
  <c r="P629" i="1"/>
  <c r="T629" i="1"/>
  <c r="M510" i="1"/>
  <c r="T510" i="1"/>
  <c r="U510" i="1"/>
  <c r="V510" i="1"/>
  <c r="V1581" i="1"/>
  <c r="P1582" i="1"/>
  <c r="P1581" i="1"/>
  <c r="W773" i="1"/>
  <c r="U773" i="1"/>
  <c r="P1621" i="1"/>
  <c r="T1621" i="1"/>
  <c r="M1621" i="1"/>
  <c r="P1475" i="1"/>
  <c r="M1474" i="1"/>
  <c r="AN2270" i="1"/>
  <c r="AO2270" i="1" s="1"/>
  <c r="AN2269" i="1"/>
  <c r="AO2269" i="1" s="1"/>
  <c r="AN2249" i="1"/>
  <c r="AN2254" i="1"/>
  <c r="K2254" i="1"/>
  <c r="J2254" i="1"/>
  <c r="AM2255" i="1"/>
  <c r="AO2255" i="1" s="1"/>
  <c r="AP2255" i="1" s="1"/>
  <c r="AM2251" i="1"/>
  <c r="AO2251" i="1" s="1"/>
  <c r="AP2251" i="1" s="1"/>
  <c r="AM2254" i="1"/>
  <c r="AM2245" i="1"/>
  <c r="AM2246" i="1"/>
  <c r="AO2246" i="1" s="1"/>
  <c r="AP2246" i="1" s="1"/>
  <c r="AM2253" i="1"/>
  <c r="AO2253" i="1" s="1"/>
  <c r="AP2253" i="1" s="1"/>
  <c r="J2253" i="1"/>
  <c r="K2253" i="1"/>
  <c r="AM2238" i="1"/>
  <c r="AM2236" i="1"/>
  <c r="AO2236" i="1" s="1"/>
  <c r="AP2236" i="1" s="1"/>
  <c r="AM2237" i="1"/>
  <c r="AO2237" i="1" s="1"/>
  <c r="AP2237" i="1" s="1"/>
  <c r="AM2249" i="1"/>
  <c r="AN2245" i="1"/>
  <c r="AN2243" i="1"/>
  <c r="AN2244" i="1"/>
  <c r="AN2234" i="1"/>
  <c r="AO2234" i="1" s="1"/>
  <c r="AP2234" i="1" s="1"/>
  <c r="AN2233" i="1"/>
  <c r="AO2233" i="1" s="1"/>
  <c r="AP2233" i="1" s="1"/>
  <c r="AN2240" i="1"/>
  <c r="AO2240" i="1" s="1"/>
  <c r="AN2241" i="1"/>
  <c r="AO2241" i="1" s="1"/>
  <c r="AN2248" i="1"/>
  <c r="AO2248" i="1" s="1"/>
  <c r="AN2247" i="1"/>
  <c r="AO2247" i="1" s="1"/>
  <c r="AP2247" i="1" s="1"/>
  <c r="AN1783" i="1"/>
  <c r="AN1780" i="1"/>
  <c r="AN1781" i="1"/>
  <c r="AN1776" i="1"/>
  <c r="AM1786" i="1"/>
  <c r="AM1785" i="1"/>
  <c r="AO1785" i="1" s="1"/>
  <c r="AP1785" i="1" s="1"/>
  <c r="AM1784" i="1"/>
  <c r="AN1790" i="1"/>
  <c r="AO1790" i="1" s="1"/>
  <c r="AN1789" i="1"/>
  <c r="AN1791" i="1"/>
  <c r="AN1801" i="1"/>
  <c r="AO1801" i="1" s="1"/>
  <c r="AN1845" i="1"/>
  <c r="AN1844" i="1"/>
  <c r="J2242" i="1"/>
  <c r="K2242" i="1"/>
  <c r="AN1715" i="1"/>
  <c r="AO1715" i="1" s="1"/>
  <c r="AP1715" i="1" s="1"/>
  <c r="AN1063" i="1"/>
  <c r="AN1134" i="1"/>
  <c r="AN1258" i="1"/>
  <c r="AM1340" i="1"/>
  <c r="AN1517" i="1"/>
  <c r="AN1514" i="1"/>
  <c r="V58" i="1"/>
  <c r="T58" i="1"/>
  <c r="U58" i="1"/>
  <c r="M58" i="1"/>
  <c r="N58" i="1" s="1"/>
  <c r="O58" i="1"/>
  <c r="V110" i="1"/>
  <c r="U110" i="1"/>
  <c r="M110" i="1"/>
  <c r="O110" i="1"/>
  <c r="V143" i="1"/>
  <c r="W143" i="1"/>
  <c r="P143" i="1"/>
  <c r="U143" i="1"/>
  <c r="M166" i="1"/>
  <c r="N166" i="1" s="1"/>
  <c r="O167" i="1"/>
  <c r="T166" i="1"/>
  <c r="W166" i="1"/>
  <c r="O166" i="1"/>
  <c r="U177" i="1"/>
  <c r="M177" i="1"/>
  <c r="O178" i="1"/>
  <c r="V177" i="1"/>
  <c r="W345" i="1"/>
  <c r="T345" i="1"/>
  <c r="V345" i="1"/>
  <c r="W395" i="1"/>
  <c r="M395" i="1"/>
  <c r="P791" i="1"/>
  <c r="M791" i="1"/>
  <c r="V791" i="1"/>
  <c r="T791" i="1"/>
  <c r="M1000" i="1"/>
  <c r="N1000" i="1" s="1"/>
  <c r="W1000" i="1"/>
  <c r="V1000" i="1"/>
  <c r="T1000" i="1"/>
  <c r="P1000" i="1"/>
  <c r="U1000" i="1"/>
  <c r="T1029" i="1"/>
  <c r="U1029" i="1"/>
  <c r="W1029" i="1"/>
  <c r="V1193" i="1"/>
  <c r="T1193" i="1"/>
  <c r="U1193" i="1"/>
  <c r="T1219" i="1"/>
  <c r="M1219" i="1"/>
  <c r="U1219" i="1"/>
  <c r="V1219" i="1"/>
  <c r="O1247" i="1"/>
  <c r="T1246" i="1"/>
  <c r="U1246" i="1"/>
  <c r="U1268" i="1"/>
  <c r="W1268" i="1"/>
  <c r="T1268" i="1"/>
  <c r="M1268" i="1"/>
  <c r="V1268" i="1"/>
  <c r="O1268" i="1"/>
  <c r="O1269" i="1"/>
  <c r="T1318" i="1"/>
  <c r="M1318" i="1"/>
  <c r="O1319" i="1"/>
  <c r="M1402" i="1"/>
  <c r="N1403" i="1" s="1"/>
  <c r="T1402" i="1"/>
  <c r="U1402" i="1"/>
  <c r="V1596" i="1"/>
  <c r="M1596" i="1"/>
  <c r="M40" i="1"/>
  <c r="N41" i="1" s="1"/>
  <c r="O41" i="1"/>
  <c r="W40" i="1"/>
  <c r="O40" i="1"/>
  <c r="T40" i="1"/>
  <c r="V61" i="1"/>
  <c r="U61" i="1"/>
  <c r="W127" i="1"/>
  <c r="P128" i="1"/>
  <c r="P127" i="1"/>
  <c r="O199" i="1"/>
  <c r="U199" i="1"/>
  <c r="W199" i="1"/>
  <c r="M199" i="1"/>
  <c r="M332" i="1"/>
  <c r="P333" i="1"/>
  <c r="P332" i="1"/>
  <c r="T462" i="1"/>
  <c r="V462" i="1"/>
  <c r="U558" i="1"/>
  <c r="T558" i="1"/>
  <c r="W558" i="1"/>
  <c r="M558" i="1"/>
  <c r="T575" i="1"/>
  <c r="U575" i="1"/>
  <c r="W575" i="1"/>
  <c r="V575" i="1"/>
  <c r="O593" i="1"/>
  <c r="M593" i="1"/>
  <c r="N594" i="1" s="1"/>
  <c r="T593" i="1"/>
  <c r="V593" i="1"/>
  <c r="U616" i="1"/>
  <c r="T616" i="1"/>
  <c r="V616" i="1"/>
  <c r="P617" i="1"/>
  <c r="P684" i="1"/>
  <c r="W684" i="1"/>
  <c r="P685" i="1"/>
  <c r="T684" i="1"/>
  <c r="V684" i="1"/>
  <c r="U684" i="1"/>
  <c r="V850" i="1"/>
  <c r="W850" i="1"/>
  <c r="M850" i="1"/>
  <c r="N850" i="1" s="1"/>
  <c r="U850" i="1"/>
  <c r="T850" i="1"/>
  <c r="V890" i="1"/>
  <c r="T890" i="1"/>
  <c r="U890" i="1"/>
  <c r="O890" i="1"/>
  <c r="U949" i="1"/>
  <c r="M949" i="1"/>
  <c r="W949" i="1"/>
  <c r="U999" i="1"/>
  <c r="T999" i="1"/>
  <c r="W999" i="1"/>
  <c r="P999" i="1"/>
  <c r="W1062" i="1"/>
  <c r="T1062" i="1"/>
  <c r="M1062" i="1"/>
  <c r="V1062" i="1"/>
  <c r="P1163" i="1"/>
  <c r="W1163" i="1"/>
  <c r="M1163" i="1"/>
  <c r="V1163" i="1"/>
  <c r="U1163" i="1"/>
  <c r="M1201" i="1"/>
  <c r="U1201" i="1"/>
  <c r="V1201" i="1"/>
  <c r="W1201" i="1"/>
  <c r="W1225" i="1"/>
  <c r="M1225" i="1"/>
  <c r="U1225" i="1"/>
  <c r="V1225" i="1"/>
  <c r="T1225" i="1"/>
  <c r="AB14" i="1"/>
  <c r="AB15" i="1" s="1"/>
  <c r="Y15" i="1" s="1"/>
  <c r="T1565" i="1"/>
  <c r="M1565" i="1"/>
  <c r="U1565" i="1"/>
  <c r="P1566" i="1"/>
  <c r="K2176" i="1"/>
  <c r="J2176" i="1"/>
  <c r="J2183" i="1"/>
  <c r="K2183" i="1"/>
  <c r="J2172" i="1"/>
  <c r="K2172" i="1"/>
  <c r="P2172" i="1" s="1"/>
  <c r="AN2164" i="1"/>
  <c r="AO2164" i="1" s="1"/>
  <c r="AN2167" i="1"/>
  <c r="AN2166" i="1"/>
  <c r="AN2169" i="1"/>
  <c r="AN2159" i="1"/>
  <c r="AN2160" i="1"/>
  <c r="AN2158" i="1"/>
  <c r="AO2158" i="1" s="1"/>
  <c r="AN2152" i="1"/>
  <c r="AN2162" i="1"/>
  <c r="AN2163" i="1"/>
  <c r="AO2163" i="1" s="1"/>
  <c r="AN2157" i="1"/>
  <c r="AO2157" i="1" s="1"/>
  <c r="AN2154" i="1"/>
  <c r="AM2150" i="1"/>
  <c r="AM2142" i="1"/>
  <c r="AM2147" i="1"/>
  <c r="AM2141" i="1"/>
  <c r="AM2152" i="1"/>
  <c r="AM2149" i="1"/>
  <c r="J2149" i="1"/>
  <c r="U2149" i="1" s="1"/>
  <c r="K2149" i="1"/>
  <c r="P2150" i="1" s="1"/>
  <c r="K2144" i="1"/>
  <c r="P2145" i="1" s="1"/>
  <c r="J2144" i="1"/>
  <c r="J2133" i="1"/>
  <c r="K2133" i="1"/>
  <c r="T2129" i="1"/>
  <c r="W2129" i="1"/>
  <c r="AN2119" i="1"/>
  <c r="AN2121" i="1"/>
  <c r="AN2117" i="1"/>
  <c r="AN2120" i="1"/>
  <c r="AN2110" i="1"/>
  <c r="J2121" i="1"/>
  <c r="O2122" i="1" s="1"/>
  <c r="K2121" i="1"/>
  <c r="P2121" i="1" s="1"/>
  <c r="AM2120" i="1"/>
  <c r="AO2120" i="1" s="1"/>
  <c r="AM2121" i="1"/>
  <c r="AM2119" i="1"/>
  <c r="AM2116" i="1"/>
  <c r="AO2116" i="1" s="1"/>
  <c r="AP2116" i="1" s="1"/>
  <c r="AM2115" i="1"/>
  <c r="AM2107" i="1"/>
  <c r="AM2114" i="1"/>
  <c r="AO2114" i="1" s="1"/>
  <c r="AP2114" i="1" s="1"/>
  <c r="AM2108" i="1"/>
  <c r="AN2104" i="1"/>
  <c r="AO2104" i="1" s="1"/>
  <c r="AP2104" i="1" s="1"/>
  <c r="AN2100" i="1"/>
  <c r="AO2100" i="1" s="1"/>
  <c r="AP2100" i="1" s="1"/>
  <c r="AN2095" i="1"/>
  <c r="AN2101" i="1"/>
  <c r="AO2101" i="1" s="1"/>
  <c r="U2104" i="1"/>
  <c r="M2104" i="1"/>
  <c r="AM2088" i="1"/>
  <c r="AO2088" i="1" s="1"/>
  <c r="AM2090" i="1"/>
  <c r="AO2090" i="1" s="1"/>
  <c r="AP2090" i="1" s="1"/>
  <c r="AM2087" i="1"/>
  <c r="AO2087" i="1" s="1"/>
  <c r="AP2087" i="1" s="1"/>
  <c r="AM2084" i="1"/>
  <c r="AO2084" i="1" s="1"/>
  <c r="AM2085" i="1"/>
  <c r="AM2092" i="1"/>
  <c r="AO2092" i="1" s="1"/>
  <c r="AP2092" i="1" s="1"/>
  <c r="AM2086" i="1"/>
  <c r="AO2086" i="1" s="1"/>
  <c r="AP2086" i="1" s="1"/>
  <c r="AM2096" i="1"/>
  <c r="AM2089" i="1"/>
  <c r="AO2089" i="1" s="1"/>
  <c r="AP2089" i="1" s="1"/>
  <c r="J2084" i="1"/>
  <c r="O2084" i="1" s="1"/>
  <c r="K2084" i="1"/>
  <c r="K2077" i="1"/>
  <c r="J2077" i="1"/>
  <c r="AN2062" i="1"/>
  <c r="AN2061" i="1"/>
  <c r="V2071" i="1"/>
  <c r="U2071" i="1"/>
  <c r="K2052" i="1"/>
  <c r="P2053" i="1" s="1"/>
  <c r="J2052" i="1"/>
  <c r="AN2048" i="1"/>
  <c r="AN2033" i="1"/>
  <c r="AO2033" i="1" s="1"/>
  <c r="AP2033" i="1" s="1"/>
  <c r="AN2036" i="1"/>
  <c r="AO2036" i="1" s="1"/>
  <c r="AN2043" i="1"/>
  <c r="AN2040" i="1"/>
  <c r="AN2044" i="1"/>
  <c r="AN2042" i="1"/>
  <c r="AO2042" i="1" s="1"/>
  <c r="AN2034" i="1"/>
  <c r="AN2037" i="1"/>
  <c r="AN2041" i="1"/>
  <c r="AN2032" i="1"/>
  <c r="J2051" i="1"/>
  <c r="K2051" i="1"/>
  <c r="AM2038" i="1"/>
  <c r="AM2031" i="1"/>
  <c r="AO2031" i="1" s="1"/>
  <c r="AP2031" i="1" s="1"/>
  <c r="AM2039" i="1"/>
  <c r="AO2039" i="1" s="1"/>
  <c r="AP2039" i="1" s="1"/>
  <c r="AM2028" i="1"/>
  <c r="AM2037" i="1"/>
  <c r="AM2034" i="1"/>
  <c r="AM2032" i="1"/>
  <c r="J2035" i="1"/>
  <c r="K2035" i="1"/>
  <c r="K2029" i="1"/>
  <c r="J2029" i="1"/>
  <c r="AN2028" i="1"/>
  <c r="AN2026" i="1"/>
  <c r="AN2027" i="1"/>
  <c r="AN2023" i="1"/>
  <c r="AO2023" i="1" s="1"/>
  <c r="AN2024" i="1"/>
  <c r="AN2022" i="1"/>
  <c r="AN2021" i="1"/>
  <c r="AN2018" i="1"/>
  <c r="AN2016" i="1"/>
  <c r="AO2016" i="1" s="1"/>
  <c r="AN2014" i="1"/>
  <c r="AN2008" i="1"/>
  <c r="AN2007" i="1"/>
  <c r="AN2000" i="1"/>
  <c r="AO2000" i="1" s="1"/>
  <c r="AP2000" i="1" s="1"/>
  <c r="AN2009" i="1"/>
  <c r="AN2002" i="1"/>
  <c r="AM2008" i="1"/>
  <c r="AM2011" i="1"/>
  <c r="AO2011" i="1" s="1"/>
  <c r="AP2011" i="1" s="1"/>
  <c r="AM1984" i="1"/>
  <c r="AM1990" i="1"/>
  <c r="AM1989" i="1"/>
  <c r="AO1989" i="1" s="1"/>
  <c r="AP1989" i="1" s="1"/>
  <c r="AM1988" i="1"/>
  <c r="AM1982" i="1"/>
  <c r="AN1990" i="1"/>
  <c r="AO1990" i="1" s="1"/>
  <c r="AP1990" i="1" s="1"/>
  <c r="AN1991" i="1"/>
  <c r="AN1982" i="1"/>
  <c r="AN1987" i="1"/>
  <c r="J1935" i="1"/>
  <c r="K1935" i="1"/>
  <c r="AN1935" i="1"/>
  <c r="AO1935" i="1" s="1"/>
  <c r="AP1935" i="1" s="1"/>
  <c r="AN1934" i="1"/>
  <c r="AM1927" i="1"/>
  <c r="AM1926" i="1"/>
  <c r="AO1926" i="1" s="1"/>
  <c r="AP1926" i="1" s="1"/>
  <c r="AM1928" i="1"/>
  <c r="AM1898" i="1"/>
  <c r="AO1898" i="1" s="1"/>
  <c r="AP1898" i="1" s="1"/>
  <c r="AM1899" i="1"/>
  <c r="AO1899" i="1" s="1"/>
  <c r="AP1899" i="1" s="1"/>
  <c r="AM1902" i="1"/>
  <c r="AO1902" i="1" s="1"/>
  <c r="AP1902" i="1" s="1"/>
  <c r="AM1897" i="1"/>
  <c r="AO1897" i="1" s="1"/>
  <c r="AP1897" i="1" s="1"/>
  <c r="AM1890" i="1"/>
  <c r="AM1891" i="1"/>
  <c r="AM1893" i="1"/>
  <c r="AO1893" i="1" s="1"/>
  <c r="AP1893" i="1" s="1"/>
  <c r="U1303" i="1"/>
  <c r="V1303" i="1"/>
  <c r="O1303" i="1"/>
  <c r="W1303" i="1"/>
  <c r="V1418" i="1"/>
  <c r="P1418" i="1"/>
  <c r="T1465" i="1"/>
  <c r="W1465" i="1"/>
  <c r="V801" i="1"/>
  <c r="T801" i="1"/>
  <c r="U801" i="1"/>
  <c r="M801" i="1"/>
  <c r="O1145" i="1"/>
  <c r="V1145" i="1"/>
  <c r="O1146" i="1"/>
  <c r="V1151" i="1"/>
  <c r="U1151" i="1"/>
  <c r="P1170" i="1"/>
  <c r="T1170" i="1"/>
  <c r="O1172" i="1"/>
  <c r="O1173" i="1"/>
  <c r="P1355" i="1"/>
  <c r="P1354" i="1"/>
  <c r="T1354" i="1"/>
  <c r="P1639" i="1"/>
  <c r="W1639" i="1"/>
  <c r="P1640" i="1"/>
  <c r="M1639" i="1"/>
  <c r="V1651" i="1"/>
  <c r="T1651" i="1"/>
  <c r="M1651" i="1"/>
  <c r="N1651" i="1" s="1"/>
  <c r="K1939" i="1"/>
  <c r="J1939" i="1"/>
  <c r="AN1928" i="1"/>
  <c r="AN1914" i="1"/>
  <c r="AN1917" i="1"/>
  <c r="AN1910" i="1"/>
  <c r="AN1905" i="1"/>
  <c r="AM1857" i="1"/>
  <c r="U107" i="1"/>
  <c r="V107" i="1"/>
  <c r="M107" i="1"/>
  <c r="AN1872" i="1"/>
  <c r="P818" i="1"/>
  <c r="T818" i="1"/>
  <c r="M818" i="1"/>
  <c r="V818" i="1"/>
  <c r="AN1878" i="1"/>
  <c r="AN1877" i="1"/>
  <c r="AN1874" i="1"/>
  <c r="P66" i="1"/>
  <c r="V65" i="1"/>
  <c r="W65" i="1"/>
  <c r="U65" i="1"/>
  <c r="AN1787" i="1"/>
  <c r="T1670" i="1"/>
  <c r="W1670" i="1"/>
  <c r="M1670" i="1"/>
  <c r="T1645" i="1"/>
  <c r="V1645" i="1"/>
  <c r="O1603" i="1"/>
  <c r="V1573" i="1"/>
  <c r="M1573" i="1"/>
  <c r="N1574" i="1" s="1"/>
  <c r="T1573" i="1"/>
  <c r="V1563" i="1"/>
  <c r="T1563" i="1"/>
  <c r="U1563" i="1"/>
  <c r="P1556" i="1"/>
  <c r="W1551" i="1"/>
  <c r="O1552" i="1"/>
  <c r="U1551" i="1"/>
  <c r="T1531" i="1"/>
  <c r="W1531" i="1"/>
  <c r="V1531" i="1"/>
  <c r="W1526" i="1"/>
  <c r="M1526" i="1"/>
  <c r="M1524" i="1"/>
  <c r="V1524" i="1"/>
  <c r="W1488" i="1"/>
  <c r="W1406" i="1"/>
  <c r="O1406" i="1"/>
  <c r="O1304" i="1"/>
  <c r="T1304" i="1"/>
  <c r="O1305" i="1"/>
  <c r="O1179" i="1"/>
  <c r="U1179" i="1"/>
  <c r="O1162" i="1"/>
  <c r="O1163" i="1"/>
  <c r="M1162" i="1"/>
  <c r="T1162" i="1"/>
  <c r="W1149" i="1"/>
  <c r="O1150" i="1"/>
  <c r="M1143" i="1"/>
  <c r="T1143" i="1"/>
  <c r="W1143" i="1"/>
  <c r="U1111" i="1"/>
  <c r="V1111" i="1"/>
  <c r="W1089" i="1"/>
  <c r="M1089" i="1"/>
  <c r="V1059" i="1"/>
  <c r="T1059" i="1"/>
  <c r="T1021" i="1"/>
  <c r="U1021" i="1"/>
  <c r="V999" i="1"/>
  <c r="O974" i="1"/>
  <c r="M974" i="1"/>
  <c r="W974" i="1"/>
  <c r="V974" i="1"/>
  <c r="T883" i="1"/>
  <c r="M883" i="1"/>
  <c r="W883" i="1"/>
  <c r="T787" i="1"/>
  <c r="V787" i="1"/>
  <c r="U787" i="1"/>
  <c r="O788" i="1"/>
  <c r="V785" i="1"/>
  <c r="W785" i="1"/>
  <c r="W569" i="1"/>
  <c r="U569" i="1"/>
  <c r="O562" i="1"/>
  <c r="M520" i="1"/>
  <c r="V520" i="1"/>
  <c r="P511" i="1"/>
  <c r="P477" i="1"/>
  <c r="V476" i="1"/>
  <c r="O449" i="1"/>
  <c r="M449" i="1"/>
  <c r="U449" i="1"/>
  <c r="U394" i="1"/>
  <c r="T394" i="1"/>
  <c r="V392" i="1"/>
  <c r="O392" i="1"/>
  <c r="U392" i="1"/>
  <c r="T293" i="1"/>
  <c r="U293" i="1"/>
  <c r="M289" i="1"/>
  <c r="V289" i="1"/>
  <c r="M280" i="1"/>
  <c r="W280" i="1"/>
  <c r="V280" i="1"/>
  <c r="T224" i="1"/>
  <c r="U224" i="1"/>
  <c r="O225" i="1"/>
  <c r="O208" i="1"/>
  <c r="O176" i="1"/>
  <c r="O152" i="1"/>
  <c r="O99" i="1"/>
  <c r="U25" i="1"/>
  <c r="V25" i="1"/>
  <c r="M25" i="1"/>
  <c r="W25" i="1"/>
  <c r="AT1769" i="1"/>
  <c r="AT1770" i="1"/>
  <c r="AV1748" i="1"/>
  <c r="AT1766" i="1"/>
  <c r="AT1762" i="1"/>
  <c r="AV1741" i="1"/>
  <c r="AT1759" i="1"/>
  <c r="AT1756" i="1"/>
  <c r="AT1744" i="1"/>
  <c r="AV1728" i="1"/>
  <c r="AV1723" i="1"/>
  <c r="AT1741" i="1"/>
  <c r="AV1720" i="1"/>
  <c r="AT1734" i="1"/>
  <c r="AT1712" i="1"/>
  <c r="AV1682" i="1"/>
  <c r="AT1701" i="1"/>
  <c r="AT1694" i="1"/>
  <c r="AT1692" i="1"/>
  <c r="AT1688" i="1"/>
  <c r="AT1681" i="1"/>
  <c r="AT1667" i="1"/>
  <c r="AT1656" i="1"/>
  <c r="AT1627" i="1"/>
  <c r="AT1622" i="1"/>
  <c r="AT1598" i="1"/>
  <c r="AT1587" i="1"/>
  <c r="W356" i="1"/>
  <c r="W394" i="1"/>
  <c r="T717" i="1"/>
  <c r="M1105" i="1"/>
  <c r="N1105" i="1" s="1"/>
  <c r="O1207" i="1"/>
  <c r="V1270" i="1"/>
  <c r="U1490" i="1"/>
  <c r="V1597" i="1"/>
  <c r="U1603" i="1"/>
  <c r="M1603" i="1"/>
  <c r="AN1904" i="1"/>
  <c r="V1485" i="1"/>
  <c r="V946" i="1"/>
  <c r="W946" i="1"/>
  <c r="M946" i="1"/>
  <c r="V1103" i="1"/>
  <c r="O202" i="1"/>
  <c r="T287" i="1"/>
  <c r="AN1788" i="1"/>
  <c r="AN1848" i="1"/>
  <c r="U662" i="1"/>
  <c r="T921" i="1"/>
  <c r="M1655" i="1"/>
  <c r="V430" i="1"/>
  <c r="M430" i="1"/>
  <c r="T990" i="1"/>
  <c r="O173" i="1"/>
  <c r="T1426" i="1"/>
  <c r="W1426" i="1"/>
  <c r="V1383" i="1"/>
  <c r="M1383" i="1"/>
  <c r="P1384" i="1"/>
  <c r="V1406" i="1"/>
  <c r="M1406" i="1"/>
  <c r="AN1835" i="1"/>
  <c r="AO1835" i="1" s="1"/>
  <c r="AP1835" i="1" s="1"/>
  <c r="O1112" i="1"/>
  <c r="AN1586" i="1"/>
  <c r="O521" i="1"/>
  <c r="AN1924" i="1"/>
  <c r="AN1916" i="1"/>
  <c r="AN1920" i="1"/>
  <c r="AN1918" i="1"/>
  <c r="AN1927" i="1"/>
  <c r="AN1921" i="1"/>
  <c r="AN1857" i="1"/>
  <c r="AN1940" i="1"/>
  <c r="O290" i="1"/>
  <c r="M1074" i="1"/>
  <c r="W137" i="1"/>
  <c r="V1179" i="1"/>
  <c r="O975" i="1"/>
  <c r="AN1817" i="1"/>
  <c r="AN1837" i="1"/>
  <c r="AN1896" i="1"/>
  <c r="W913" i="1"/>
  <c r="T1408" i="1"/>
  <c r="W1074" i="1"/>
  <c r="M913" i="1"/>
  <c r="N913" i="1" s="1"/>
  <c r="AN1880" i="1"/>
  <c r="AN1901" i="1"/>
  <c r="AO1901" i="1" s="1"/>
  <c r="W497" i="1"/>
  <c r="U497" i="1"/>
  <c r="U1451" i="1"/>
  <c r="V1451" i="1"/>
  <c r="U1408" i="1"/>
  <c r="M212" i="1"/>
  <c r="W1179" i="1"/>
  <c r="P913" i="1"/>
  <c r="V1089" i="1"/>
  <c r="V1143" i="1"/>
  <c r="O1143" i="1"/>
  <c r="W1451" i="1"/>
  <c r="M1531" i="1"/>
  <c r="U1573" i="1"/>
  <c r="N885" i="1"/>
  <c r="V883" i="1"/>
  <c r="U883" i="1"/>
  <c r="P213" i="1"/>
  <c r="W392" i="1"/>
  <c r="M787" i="1"/>
  <c r="V1170" i="1"/>
  <c r="AT1609" i="1"/>
  <c r="T280" i="1"/>
  <c r="AV1751" i="1"/>
  <c r="O1021" i="1"/>
  <c r="P1524" i="1"/>
  <c r="V1526" i="1"/>
  <c r="J2357" i="1"/>
  <c r="O2357" i="1" s="1"/>
  <c r="K2357" i="1"/>
  <c r="J2248" i="1"/>
  <c r="J2359" i="1"/>
  <c r="M224" i="1"/>
  <c r="U1406" i="1"/>
  <c r="M1551" i="1"/>
  <c r="N1551" i="1" s="1"/>
  <c r="T1551" i="1"/>
  <c r="M1597" i="1"/>
  <c r="M65" i="1"/>
  <c r="N66" i="1" s="1"/>
  <c r="W293" i="1"/>
  <c r="T385" i="1"/>
  <c r="O421" i="1"/>
  <c r="U1162" i="1"/>
  <c r="P1557" i="1"/>
  <c r="O153" i="1"/>
  <c r="U280" i="1"/>
  <c r="W818" i="1"/>
  <c r="P962" i="1"/>
  <c r="U289" i="1"/>
  <c r="M1563" i="1"/>
  <c r="W1645" i="1"/>
  <c r="M1645" i="1"/>
  <c r="V138" i="1"/>
  <c r="O1075" i="1"/>
  <c r="O883" i="1"/>
  <c r="T54" i="1"/>
  <c r="V54" i="1"/>
  <c r="V759" i="1"/>
  <c r="P1068" i="1"/>
  <c r="W1068" i="1"/>
  <c r="V1364" i="1"/>
  <c r="T1364" i="1"/>
  <c r="M1364" i="1"/>
  <c r="U1364" i="1"/>
  <c r="J2232" i="1"/>
  <c r="K2232" i="1"/>
  <c r="AN2210" i="1"/>
  <c r="AO2210" i="1" s="1"/>
  <c r="AN2211" i="1"/>
  <c r="AM2060" i="1"/>
  <c r="AM2048" i="1"/>
  <c r="AN1963" i="1"/>
  <c r="AO1963" i="1" s="1"/>
  <c r="AP1963" i="1" s="1"/>
  <c r="J1833" i="1"/>
  <c r="O1833" i="1" s="1"/>
  <c r="K1833" i="1"/>
  <c r="O313" i="1"/>
  <c r="W312" i="1"/>
  <c r="M760" i="1"/>
  <c r="P760" i="1"/>
  <c r="T819" i="1"/>
  <c r="U819" i="1"/>
  <c r="P831" i="1"/>
  <c r="M843" i="1"/>
  <c r="T856" i="1"/>
  <c r="P856" i="1"/>
  <c r="V856" i="1"/>
  <c r="V875" i="1"/>
  <c r="W1114" i="1"/>
  <c r="U1114" i="1"/>
  <c r="V1283" i="1"/>
  <c r="U1283" i="1"/>
  <c r="O1491" i="1"/>
  <c r="U1555" i="1"/>
  <c r="W1555" i="1"/>
  <c r="W1111" i="1"/>
  <c r="AT1747" i="1"/>
  <c r="AN1518" i="1"/>
  <c r="M144" i="1"/>
  <c r="N145" i="1" s="1"/>
  <c r="O157" i="1"/>
  <c r="W157" i="1"/>
  <c r="W626" i="1"/>
  <c r="U626" i="1"/>
  <c r="M626" i="1"/>
  <c r="O626" i="1"/>
  <c r="M666" i="1"/>
  <c r="N666" i="1" s="1"/>
  <c r="V666" i="1"/>
  <c r="U701" i="1"/>
  <c r="W701" i="1"/>
  <c r="V1021" i="1"/>
  <c r="M1431" i="1"/>
  <c r="N1431" i="1" s="1"/>
  <c r="T1431" i="1"/>
  <c r="O1646" i="1"/>
  <c r="V449" i="1"/>
  <c r="AN1870" i="1"/>
  <c r="AO1870" i="1" s="1"/>
  <c r="AP1870" i="1" s="1"/>
  <c r="T1176" i="1"/>
  <c r="P1249" i="1"/>
  <c r="V1249" i="1"/>
  <c r="W1800" i="1"/>
  <c r="V390" i="1"/>
  <c r="T25" i="1"/>
  <c r="AN1873" i="1"/>
  <c r="M2302" i="1"/>
  <c r="N2302" i="1" s="1"/>
  <c r="O2302" i="1"/>
  <c r="AV1739" i="1"/>
  <c r="M385" i="1"/>
  <c r="O786" i="1"/>
  <c r="M1149" i="1"/>
  <c r="P1787" i="1"/>
  <c r="T1786" i="1"/>
  <c r="V1786" i="1"/>
  <c r="P1779" i="1"/>
  <c r="U1779" i="1"/>
  <c r="M1779" i="1"/>
  <c r="W1779" i="1"/>
  <c r="U1778" i="1"/>
  <c r="M1778" i="1"/>
  <c r="V1899" i="1"/>
  <c r="T1899" i="1"/>
  <c r="M1899" i="1"/>
  <c r="AM2181" i="1"/>
  <c r="AO2181" i="1" s="1"/>
  <c r="AP2181" i="1" s="1"/>
  <c r="AM2185" i="1"/>
  <c r="J2161" i="1"/>
  <c r="O2162" i="1" s="1"/>
  <c r="K2161" i="1"/>
  <c r="AN2144" i="1"/>
  <c r="AO2144" i="1" s="1"/>
  <c r="AM2077" i="1"/>
  <c r="AM2067" i="1"/>
  <c r="AO2067" i="1" s="1"/>
  <c r="AP2067" i="1" s="1"/>
  <c r="AM2076" i="1"/>
  <c r="AM2078" i="1"/>
  <c r="AO2078" i="1" s="1"/>
  <c r="AP2078" i="1" s="1"/>
  <c r="P1943" i="1"/>
  <c r="AN1911" i="1"/>
  <c r="AM1909" i="1"/>
  <c r="J1820" i="1"/>
  <c r="U1820" i="1" s="1"/>
  <c r="K1820" i="1"/>
  <c r="AN1847" i="1"/>
  <c r="AN1843" i="1"/>
  <c r="AN1829" i="1"/>
  <c r="AO1829" i="1" s="1"/>
  <c r="AP1829" i="1" s="1"/>
  <c r="AM1838" i="1"/>
  <c r="AO1838" i="1" s="1"/>
  <c r="AP1838" i="1" s="1"/>
  <c r="AN1822" i="1"/>
  <c r="AN1821" i="1"/>
  <c r="AN1819" i="1"/>
  <c r="U63" i="1"/>
  <c r="V63" i="1"/>
  <c r="T82" i="1"/>
  <c r="O82" i="1"/>
  <c r="M123" i="1"/>
  <c r="V123" i="1"/>
  <c r="U137" i="1"/>
  <c r="U638" i="1"/>
  <c r="O638" i="1"/>
  <c r="M638" i="1"/>
  <c r="V723" i="1"/>
  <c r="P914" i="1"/>
  <c r="W914" i="1"/>
  <c r="M914" i="1"/>
  <c r="N914" i="1" s="1"/>
  <c r="T927" i="1"/>
  <c r="M927" i="1"/>
  <c r="M938" i="1"/>
  <c r="U938" i="1"/>
  <c r="V958" i="1"/>
  <c r="M958" i="1"/>
  <c r="M2139" i="1"/>
  <c r="N2139" i="1" s="1"/>
  <c r="T2139" i="1"/>
  <c r="U2139" i="1"/>
  <c r="U809" i="1"/>
  <c r="O809" i="1"/>
  <c r="W841" i="1"/>
  <c r="U841" i="1"/>
  <c r="V885" i="1"/>
  <c r="U885" i="1"/>
  <c r="O885" i="1"/>
  <c r="O985" i="1"/>
  <c r="U984" i="1"/>
  <c r="U997" i="1"/>
  <c r="T997" i="1"/>
  <c r="W997" i="1"/>
  <c r="T1048" i="1"/>
  <c r="O1049" i="1"/>
  <c r="O1048" i="1"/>
  <c r="W1048" i="1"/>
  <c r="K1998" i="1"/>
  <c r="P1998" i="1" s="1"/>
  <c r="J1998" i="1"/>
  <c r="K2062" i="1"/>
  <c r="J2062" i="1"/>
  <c r="P89" i="1"/>
  <c r="V89" i="1"/>
  <c r="T115" i="1"/>
  <c r="M115" i="1"/>
  <c r="W115" i="1"/>
  <c r="O116" i="1"/>
  <c r="M252" i="1"/>
  <c r="N252" i="1" s="1"/>
  <c r="V252" i="1"/>
  <c r="T258" i="1"/>
  <c r="W258" i="1"/>
  <c r="O259" i="1"/>
  <c r="V263" i="1"/>
  <c r="P273" i="1"/>
  <c r="W272" i="1"/>
  <c r="U274" i="1"/>
  <c r="W274" i="1"/>
  <c r="V274" i="1"/>
  <c r="W278" i="1"/>
  <c r="M278" i="1"/>
  <c r="U278" i="1"/>
  <c r="T327" i="1"/>
  <c r="U327" i="1"/>
  <c r="O341" i="1"/>
  <c r="U341" i="1"/>
  <c r="M341" i="1"/>
  <c r="N341" i="1" s="1"/>
  <c r="V341" i="1"/>
  <c r="U403" i="1"/>
  <c r="V403" i="1"/>
  <c r="U412" i="1"/>
  <c r="W412" i="1"/>
  <c r="V424" i="1"/>
  <c r="M424" i="1"/>
  <c r="N425" i="1" s="1"/>
  <c r="T424" i="1"/>
  <c r="W426" i="1"/>
  <c r="O427" i="1"/>
  <c r="V440" i="1"/>
  <c r="M440" i="1"/>
  <c r="W481" i="1"/>
  <c r="O483" i="1"/>
  <c r="P498" i="1"/>
  <c r="M498" i="1"/>
  <c r="N498" i="1" s="1"/>
  <c r="O524" i="1"/>
  <c r="O523" i="1"/>
  <c r="U529" i="1"/>
  <c r="W529" i="1"/>
  <c r="M529" i="1"/>
  <c r="N529" i="1" s="1"/>
  <c r="T533" i="1"/>
  <c r="O534" i="1"/>
  <c r="U533" i="1"/>
  <c r="M533" i="1"/>
  <c r="U573" i="1"/>
  <c r="W573" i="1"/>
  <c r="V573" i="1"/>
  <c r="T573" i="1"/>
  <c r="W596" i="1"/>
  <c r="U596" i="1"/>
  <c r="U606" i="1"/>
  <c r="M606" i="1"/>
  <c r="T606" i="1"/>
  <c r="J2340" i="1"/>
  <c r="K2340" i="1"/>
  <c r="P2341" i="1" s="1"/>
  <c r="W1462" i="1"/>
  <c r="V1462" i="1"/>
  <c r="U1462" i="1"/>
  <c r="P1442" i="1"/>
  <c r="M1442" i="1"/>
  <c r="N1443" i="1" s="1"/>
  <c r="T1620" i="1"/>
  <c r="U1620" i="1"/>
  <c r="M1620" i="1"/>
  <c r="M238" i="1"/>
  <c r="N238" i="1" s="1"/>
  <c r="P238" i="1"/>
  <c r="U472" i="1"/>
  <c r="M472" i="1"/>
  <c r="W472" i="1"/>
  <c r="V472" i="1"/>
  <c r="M735" i="1"/>
  <c r="T821" i="1"/>
  <c r="U821" i="1"/>
  <c r="P822" i="1"/>
  <c r="V844" i="1"/>
  <c r="O844" i="1"/>
  <c r="T925" i="1"/>
  <c r="P926" i="1"/>
  <c r="T1096" i="1"/>
  <c r="P1096" i="1"/>
  <c r="P1270" i="1"/>
  <c r="P1271" i="1"/>
  <c r="V1290" i="1"/>
  <c r="U1290" i="1"/>
  <c r="M173" i="1"/>
  <c r="V173" i="1"/>
  <c r="O183" i="1"/>
  <c r="W183" i="1"/>
  <c r="U190" i="1"/>
  <c r="O191" i="1"/>
  <c r="M206" i="1"/>
  <c r="N207" i="1" s="1"/>
  <c r="P1098" i="1"/>
  <c r="T1097" i="1"/>
  <c r="O1397" i="1"/>
  <c r="V1397" i="1"/>
  <c r="U1523" i="1"/>
  <c r="V1523" i="1"/>
  <c r="P1607" i="1"/>
  <c r="AM2322" i="1"/>
  <c r="AM2315" i="1"/>
  <c r="AM2298" i="1"/>
  <c r="AO2298" i="1" s="1"/>
  <c r="AP2298" i="1" s="1"/>
  <c r="AM2299" i="1"/>
  <c r="AO2299" i="1" s="1"/>
  <c r="AP2299" i="1" s="1"/>
  <c r="AM2301" i="1"/>
  <c r="AM2309" i="1"/>
  <c r="AO2309" i="1" s="1"/>
  <c r="AP2309" i="1" s="1"/>
  <c r="J2317" i="1"/>
  <c r="O2317" i="1" s="1"/>
  <c r="K2317" i="1"/>
  <c r="K2306" i="1"/>
  <c r="J2306" i="1"/>
  <c r="P1489" i="1"/>
  <c r="M1489" i="1"/>
  <c r="N1490" i="1" s="1"/>
  <c r="V1489" i="1"/>
  <c r="U1122" i="1"/>
  <c r="P1123" i="1"/>
  <c r="P1122" i="1"/>
  <c r="P743" i="1"/>
  <c r="W743" i="1"/>
  <c r="P785" i="1"/>
  <c r="P784" i="1"/>
  <c r="J2282" i="1"/>
  <c r="K2282" i="1"/>
  <c r="P2283" i="1" s="1"/>
  <c r="AN2281" i="1"/>
  <c r="K2268" i="1"/>
  <c r="J2268" i="1"/>
  <c r="AN2277" i="1"/>
  <c r="AN2276" i="1"/>
  <c r="AM2228" i="1"/>
  <c r="AO2228" i="1" s="1"/>
  <c r="AP2228" i="1" s="1"/>
  <c r="AM2229" i="1"/>
  <c r="AO2229" i="1" s="1"/>
  <c r="AP2229" i="1" s="1"/>
  <c r="K2134" i="1"/>
  <c r="J2134" i="1"/>
  <c r="AN2173" i="1"/>
  <c r="AN2176" i="1"/>
  <c r="AM2214" i="1"/>
  <c r="AM2155" i="1"/>
  <c r="AM2156" i="1"/>
  <c r="M136" i="1"/>
  <c r="T136" i="1"/>
  <c r="T305" i="1"/>
  <c r="P422" i="1"/>
  <c r="T422" i="1"/>
  <c r="M422" i="1"/>
  <c r="U422" i="1"/>
  <c r="O942" i="1"/>
  <c r="U942" i="1"/>
  <c r="W942" i="1"/>
  <c r="AM1780" i="1"/>
  <c r="AM1782" i="1"/>
  <c r="AO1782" i="1" s="1"/>
  <c r="AP1782" i="1" s="1"/>
  <c r="AM1783" i="1"/>
  <c r="P582" i="1"/>
  <c r="V581" i="1"/>
  <c r="AN2192" i="1"/>
  <c r="AN2202" i="1"/>
  <c r="AO2202" i="1" s="1"/>
  <c r="AM2192" i="1"/>
  <c r="AM2204" i="1"/>
  <c r="AO2204" i="1" s="1"/>
  <c r="AP2204" i="1" s="1"/>
  <c r="AM2194" i="1"/>
  <c r="V1157" i="1"/>
  <c r="O1158" i="1"/>
  <c r="AM2125" i="1"/>
  <c r="AM2127" i="1"/>
  <c r="AM2123" i="1"/>
  <c r="AM2124" i="1"/>
  <c r="AM2129" i="1"/>
  <c r="AO2129" i="1" s="1"/>
  <c r="AP2129" i="1" s="1"/>
  <c r="AM2128" i="1"/>
  <c r="AN2137" i="1"/>
  <c r="AN2132" i="1"/>
  <c r="AN2127" i="1"/>
  <c r="AN2128" i="1"/>
  <c r="AN2126" i="1"/>
  <c r="AN2124" i="1"/>
  <c r="AO2124" i="1" s="1"/>
  <c r="AN2125" i="1"/>
  <c r="AM2122" i="1"/>
  <c r="AM2111" i="1"/>
  <c r="AO2111" i="1" s="1"/>
  <c r="AN2123" i="1"/>
  <c r="AN2113" i="1"/>
  <c r="P1067" i="1"/>
  <c r="T1067" i="1"/>
  <c r="AM2117" i="1"/>
  <c r="AM2112" i="1"/>
  <c r="AO2112" i="1" s="1"/>
  <c r="AP2112" i="1" s="1"/>
  <c r="AN1800" i="1"/>
  <c r="AO1800" i="1" s="1"/>
  <c r="O100" i="1"/>
  <c r="W100" i="1"/>
  <c r="M100" i="1"/>
  <c r="N100" i="1" s="1"/>
  <c r="W295" i="1"/>
  <c r="T295" i="1"/>
  <c r="O439" i="1"/>
  <c r="O806" i="1"/>
  <c r="W805" i="1"/>
  <c r="U101" i="1"/>
  <c r="M101" i="1"/>
  <c r="N102" i="1" s="1"/>
  <c r="P102" i="1"/>
  <c r="J2027" i="1"/>
  <c r="K2027" i="1"/>
  <c r="M2011" i="1"/>
  <c r="O1152" i="1"/>
  <c r="P1223" i="1"/>
  <c r="U618" i="1"/>
  <c r="P753" i="1"/>
  <c r="U927" i="1"/>
  <c r="P896" i="1"/>
  <c r="V896" i="1"/>
  <c r="P1001" i="1"/>
  <c r="V1457" i="1"/>
  <c r="K1919" i="1"/>
  <c r="J1919" i="1"/>
  <c r="T89" i="1"/>
  <c r="V250" i="1"/>
  <c r="O282" i="1"/>
  <c r="T442" i="1"/>
  <c r="V442" i="1"/>
  <c r="K2107" i="1"/>
  <c r="P2108" i="1" s="1"/>
  <c r="J2107" i="1"/>
  <c r="J2098" i="1"/>
  <c r="K2098" i="1"/>
  <c r="J2069" i="1"/>
  <c r="K2069" i="1"/>
  <c r="K2009" i="1"/>
  <c r="J2009" i="1"/>
  <c r="K1931" i="1"/>
  <c r="J1931" i="1"/>
  <c r="W1931" i="1" s="1"/>
  <c r="K1843" i="1"/>
  <c r="P1843" i="1" s="1"/>
  <c r="J1843" i="1"/>
  <c r="O1844" i="1" s="1"/>
  <c r="U1524" i="1"/>
  <c r="T1524" i="1"/>
  <c r="V1665" i="1"/>
  <c r="T284" i="1"/>
  <c r="W748" i="1"/>
  <c r="U1222" i="1"/>
  <c r="T460" i="1"/>
  <c r="U460" i="1"/>
  <c r="V930" i="1"/>
  <c r="P922" i="1"/>
  <c r="W1655" i="1"/>
  <c r="P185" i="1"/>
  <c r="W187" i="1"/>
  <c r="O188" i="1"/>
  <c r="V315" i="1"/>
  <c r="U315" i="1"/>
  <c r="O315" i="1"/>
  <c r="W315" i="1"/>
  <c r="T315" i="1"/>
  <c r="U432" i="1"/>
  <c r="W962" i="1"/>
  <c r="P1266" i="1"/>
  <c r="W1266" i="1"/>
  <c r="T1245" i="1"/>
  <c r="P1419" i="1"/>
  <c r="AM2230" i="1"/>
  <c r="U847" i="1"/>
  <c r="T847" i="1"/>
  <c r="M2187" i="1"/>
  <c r="K2197" i="1"/>
  <c r="P2197" i="1" s="1"/>
  <c r="J2197" i="1"/>
  <c r="J2119" i="1"/>
  <c r="K2119" i="1"/>
  <c r="P2119" i="1" s="1"/>
  <c r="K2095" i="1"/>
  <c r="J2095" i="1"/>
  <c r="J2081" i="1"/>
  <c r="O2082" i="1" s="1"/>
  <c r="K2081" i="1"/>
  <c r="K1895" i="1"/>
  <c r="J1895" i="1"/>
  <c r="V625" i="1"/>
  <c r="T625" i="1"/>
  <c r="W625" i="1"/>
  <c r="V1258" i="1"/>
  <c r="U1258" i="1"/>
  <c r="V1637" i="1"/>
  <c r="U1637" i="1"/>
  <c r="M857" i="1"/>
  <c r="W857" i="1"/>
  <c r="M921" i="1"/>
  <c r="N922" i="1" s="1"/>
  <c r="AM1873" i="1"/>
  <c r="K2191" i="1"/>
  <c r="J2191" i="1"/>
  <c r="O2192" i="1" s="1"/>
  <c r="AM2154" i="1"/>
  <c r="AN2151" i="1"/>
  <c r="AO2151" i="1" s="1"/>
  <c r="AM2030" i="1"/>
  <c r="AO2030" i="1" s="1"/>
  <c r="AP2030" i="1" s="1"/>
  <c r="P387" i="1"/>
  <c r="AN1981" i="1"/>
  <c r="U951" i="1"/>
  <c r="W947" i="1"/>
  <c r="M790" i="1"/>
  <c r="T790" i="1"/>
  <c r="V351" i="1"/>
  <c r="AO1072" i="1"/>
  <c r="AP1072" i="1" s="1"/>
  <c r="AO2359" i="1"/>
  <c r="O2330" i="1"/>
  <c r="O1882" i="1"/>
  <c r="N1186" i="1"/>
  <c r="O1832" i="1"/>
  <c r="O1926" i="1"/>
  <c r="O2012" i="1"/>
  <c r="O2040" i="1"/>
  <c r="N1548" i="1"/>
  <c r="O1721" i="1"/>
  <c r="N1554" i="1"/>
  <c r="N476" i="1"/>
  <c r="N434" i="1"/>
  <c r="AO1298" i="1"/>
  <c r="AO1721" i="1"/>
  <c r="AP1721" i="1" s="1"/>
  <c r="U2401" i="1"/>
  <c r="Z124" i="1"/>
  <c r="Z125" i="1" s="1"/>
  <c r="Z126" i="1" s="1"/>
  <c r="Z127" i="1" s="1"/>
  <c r="Z128" i="1" s="1"/>
  <c r="Z129" i="1" s="1"/>
  <c r="Z130" i="1" s="1"/>
  <c r="Z131" i="1" s="1"/>
  <c r="Z132" i="1" s="1"/>
  <c r="Z133" i="1" s="1"/>
  <c r="Z134" i="1" s="1"/>
  <c r="Z135" i="1" s="1"/>
  <c r="Z136" i="1" s="1"/>
  <c r="Z137" i="1" s="1"/>
  <c r="Z138" i="1" s="1"/>
  <c r="Z139" i="1" s="1"/>
  <c r="Z140" i="1" s="1"/>
  <c r="Z141" i="1" s="1"/>
  <c r="Z142" i="1" s="1"/>
  <c r="Z143" i="1" s="1"/>
  <c r="Z144" i="1" s="1"/>
  <c r="Z145" i="1" s="1"/>
  <c r="Z146" i="1" s="1"/>
  <c r="Z147" i="1" s="1"/>
  <c r="Z148" i="1" s="1"/>
  <c r="Z149" i="1" s="1"/>
  <c r="Z150" i="1" s="1"/>
  <c r="Z151" i="1" s="1"/>
  <c r="Z152" i="1" s="1"/>
  <c r="Z153" i="1" s="1"/>
  <c r="Z154" i="1" s="1"/>
  <c r="Z155" i="1" s="1"/>
  <c r="AT2416" i="1"/>
  <c r="AV2416" i="1"/>
  <c r="T2375" i="1"/>
  <c r="N1585" i="1"/>
  <c r="V1831" i="1"/>
  <c r="M1831" i="1"/>
  <c r="T1943" i="1"/>
  <c r="O1849" i="1"/>
  <c r="U1877" i="1"/>
  <c r="M1960" i="1"/>
  <c r="N711" i="1"/>
  <c r="W1760" i="1"/>
  <c r="U2085" i="1"/>
  <c r="W2086" i="1"/>
  <c r="W2275" i="1"/>
  <c r="N357" i="1"/>
  <c r="N1250" i="1"/>
  <c r="P1955" i="1"/>
  <c r="O1840" i="1"/>
  <c r="V2275" i="1"/>
  <c r="M2275" i="1"/>
  <c r="U1960" i="1"/>
  <c r="N895" i="1"/>
  <c r="V2047" i="1"/>
  <c r="N887" i="1"/>
  <c r="V1760" i="1"/>
  <c r="U1823" i="1"/>
  <c r="N1298" i="1"/>
  <c r="N45" i="1"/>
  <c r="P2118" i="1"/>
  <c r="W1816" i="1"/>
  <c r="M2131" i="1"/>
  <c r="N2131" i="1" s="1"/>
  <c r="U1816" i="1"/>
  <c r="M1703" i="1"/>
  <c r="U2131" i="1"/>
  <c r="P2147" i="1"/>
  <c r="T1703" i="1"/>
  <c r="N49" i="1"/>
  <c r="AM1431" i="1"/>
  <c r="P412" i="1"/>
  <c r="P1391" i="1"/>
  <c r="W676" i="1"/>
  <c r="T639" i="1"/>
  <c r="T486" i="1"/>
  <c r="V411" i="1"/>
  <c r="O235" i="1"/>
  <c r="V168" i="1"/>
  <c r="U1681" i="1"/>
  <c r="O1678" i="1"/>
  <c r="P1302" i="1"/>
  <c r="T1196" i="1"/>
  <c r="AM1743" i="1"/>
  <c r="O711" i="1"/>
  <c r="P778" i="1"/>
  <c r="P640" i="1"/>
  <c r="U261" i="1"/>
  <c r="M1192" i="1"/>
  <c r="N1193" i="1" s="1"/>
  <c r="P1359" i="1"/>
  <c r="AO2118" i="1"/>
  <c r="AP2118" i="1" s="1"/>
  <c r="W1984" i="1"/>
  <c r="N999" i="1"/>
  <c r="N392" i="1"/>
  <c r="P2047" i="1"/>
  <c r="P2131" i="1"/>
  <c r="V1653" i="1"/>
  <c r="P1654" i="1"/>
  <c r="W1653" i="1"/>
  <c r="M1653" i="1"/>
  <c r="N1654" i="1" s="1"/>
  <c r="O1637" i="1"/>
  <c r="W1636" i="1"/>
  <c r="O1636" i="1"/>
  <c r="P1600" i="1"/>
  <c r="P1601" i="1"/>
  <c r="P1598" i="1"/>
  <c r="W1598" i="1"/>
  <c r="T1586" i="1"/>
  <c r="V1586" i="1"/>
  <c r="AM1080" i="1"/>
  <c r="O1643" i="1"/>
  <c r="U1643" i="1"/>
  <c r="M1643" i="1"/>
  <c r="N1643" i="1" s="1"/>
  <c r="O1632" i="1"/>
  <c r="V1591" i="1"/>
  <c r="M1591" i="1"/>
  <c r="N1591" i="1" s="1"/>
  <c r="V1582" i="1"/>
  <c r="W1582" i="1"/>
  <c r="O1583" i="1"/>
  <c r="V1535" i="1"/>
  <c r="M1535" i="1"/>
  <c r="U1478" i="1"/>
  <c r="M1478" i="1"/>
  <c r="O1479" i="1"/>
  <c r="T1478" i="1"/>
  <c r="O1478" i="1"/>
  <c r="M1449" i="1"/>
  <c r="W1449" i="1"/>
  <c r="U1449" i="1"/>
  <c r="U1447" i="1"/>
  <c r="M1447" i="1"/>
  <c r="O1447" i="1"/>
  <c r="T1325" i="1"/>
  <c r="U2292" i="1"/>
  <c r="M329" i="1"/>
  <c r="M1505" i="1"/>
  <c r="U1189" i="1"/>
  <c r="U578" i="1"/>
  <c r="U679" i="1"/>
  <c r="T1421" i="1"/>
  <c r="O1408" i="1"/>
  <c r="O1270" i="1"/>
  <c r="T1183" i="1"/>
  <c r="W1127" i="1"/>
  <c r="P995" i="1"/>
  <c r="U990" i="1"/>
  <c r="U795" i="1"/>
  <c r="U608" i="1"/>
  <c r="W390" i="1"/>
  <c r="P344" i="1"/>
  <c r="V201" i="1"/>
  <c r="O170" i="1"/>
  <c r="V151" i="1"/>
  <c r="U32" i="1"/>
  <c r="AT1698" i="1"/>
  <c r="AT1666" i="1"/>
  <c r="T1423" i="1"/>
  <c r="T1256" i="1"/>
  <c r="T1203" i="1"/>
  <c r="U1105" i="1"/>
  <c r="O356" i="1"/>
  <c r="O214" i="1"/>
  <c r="T144" i="1"/>
  <c r="M137" i="1"/>
  <c r="N138" i="1" s="1"/>
  <c r="AM1068" i="1"/>
  <c r="AT2417" i="1"/>
  <c r="AV2417" i="1"/>
  <c r="W2365" i="1"/>
  <c r="V2365" i="1"/>
  <c r="O2353" i="1"/>
  <c r="V2206" i="1"/>
  <c r="U2206" i="1"/>
  <c r="O1699" i="1"/>
  <c r="P2185" i="1"/>
  <c r="P2186" i="1"/>
  <c r="P1716" i="1"/>
  <c r="P1715" i="1"/>
  <c r="P1733" i="1"/>
  <c r="P1732" i="1"/>
  <c r="U1736" i="1"/>
  <c r="P1752" i="1"/>
  <c r="U1761" i="1"/>
  <c r="P1762" i="1"/>
  <c r="P1761" i="1"/>
  <c r="O1805" i="1"/>
  <c r="U1805" i="1"/>
  <c r="T1805" i="1"/>
  <c r="M1805" i="1"/>
  <c r="AO2268" i="1"/>
  <c r="AP2268" i="1" s="1"/>
  <c r="T2223" i="1"/>
  <c r="P2178" i="1"/>
  <c r="W1953" i="1"/>
  <c r="T1953" i="1"/>
  <c r="V1953" i="1"/>
  <c r="P1902" i="1"/>
  <c r="P1717" i="1"/>
  <c r="O1806" i="1"/>
  <c r="O2350" i="1"/>
  <c r="V2147" i="1"/>
  <c r="W2147" i="1"/>
  <c r="T2147" i="1"/>
  <c r="U2147" i="1"/>
  <c r="O2148" i="1"/>
  <c r="M2147" i="1"/>
  <c r="V2040" i="1"/>
  <c r="M2040" i="1"/>
  <c r="T2040" i="1"/>
  <c r="O2041" i="1"/>
  <c r="U2040" i="1"/>
  <c r="W2040" i="1"/>
  <c r="P1747" i="1"/>
  <c r="T1759" i="1"/>
  <c r="W1759" i="1"/>
  <c r="V1759" i="1"/>
  <c r="M1759" i="1"/>
  <c r="V1893" i="1"/>
  <c r="W1893" i="1"/>
  <c r="O1893" i="1"/>
  <c r="N500" i="1"/>
  <c r="J2100" i="1"/>
  <c r="W2100" i="1" s="1"/>
  <c r="U676" i="1"/>
  <c r="W2046" i="1"/>
  <c r="T1277" i="1"/>
  <c r="U568" i="1"/>
  <c r="U685" i="1"/>
  <c r="AM1939" i="1"/>
  <c r="AN1888" i="1"/>
  <c r="AN1784" i="1"/>
  <c r="AO1784" i="1" s="1"/>
  <c r="AP1784" i="1" s="1"/>
  <c r="AN1886" i="1"/>
  <c r="AN1936" i="1"/>
  <c r="AT21" i="1"/>
  <c r="O1592" i="1"/>
  <c r="AT1314" i="1"/>
  <c r="AT1312" i="1"/>
  <c r="AT1302" i="1"/>
  <c r="AT1296" i="1"/>
  <c r="AT1286" i="1"/>
  <c r="AT1280" i="1"/>
  <c r="AT1278" i="1"/>
  <c r="AT1234" i="1"/>
  <c r="AT1232" i="1"/>
  <c r="AT1216" i="1"/>
  <c r="AT1212" i="1"/>
  <c r="AT1208" i="1"/>
  <c r="AT1198" i="1"/>
  <c r="AT1194" i="1"/>
  <c r="AT1184" i="1"/>
  <c r="AT1180" i="1"/>
  <c r="AT1166" i="1"/>
  <c r="AT1162" i="1"/>
  <c r="AT1152" i="1"/>
  <c r="AT1150" i="1"/>
  <c r="AT1134" i="1"/>
  <c r="AT1118" i="1"/>
  <c r="AT1116" i="1"/>
  <c r="AT1112" i="1"/>
  <c r="AT1102" i="1"/>
  <c r="AT1086" i="1"/>
  <c r="AT1078" i="1"/>
  <c r="AT1076" i="1"/>
  <c r="AT1068" i="1"/>
  <c r="AT1064" i="1"/>
  <c r="AT1056" i="1"/>
  <c r="W2321" i="1"/>
  <c r="V1005" i="1"/>
  <c r="T2218" i="1"/>
  <c r="W74" i="1"/>
  <c r="M1982" i="1"/>
  <c r="AM1921" i="1"/>
  <c r="AM1904" i="1"/>
  <c r="AN1792" i="1"/>
  <c r="AO1792" i="1" s="1"/>
  <c r="AP1792" i="1" s="1"/>
  <c r="AM1946" i="1"/>
  <c r="AN1941" i="1"/>
  <c r="AN1833" i="1"/>
  <c r="AO1833" i="1" s="1"/>
  <c r="P946" i="1"/>
  <c r="O320" i="1"/>
  <c r="AT1313" i="1"/>
  <c r="AT1311" i="1"/>
  <c r="AT1309" i="1"/>
  <c r="AT1305" i="1"/>
  <c r="AT1295" i="1"/>
  <c r="AT1281" i="1"/>
  <c r="AT1241" i="1"/>
  <c r="AT1225" i="1"/>
  <c r="AT1223" i="1"/>
  <c r="AT1201" i="1"/>
  <c r="AT1191" i="1"/>
  <c r="AT1179" i="1"/>
  <c r="AT1177" i="1"/>
  <c r="AT1167" i="1"/>
  <c r="AT1155" i="1"/>
  <c r="AT1143" i="1"/>
  <c r="AT1137" i="1"/>
  <c r="AT1129" i="1"/>
  <c r="AT1123" i="1"/>
  <c r="AT1121" i="1"/>
  <c r="AT1115" i="1"/>
  <c r="AT1105" i="1"/>
  <c r="AT1097" i="1"/>
  <c r="AT1089" i="1"/>
  <c r="AT1085" i="1"/>
  <c r="AT1081" i="1"/>
  <c r="AT1073" i="1"/>
  <c r="AT1061" i="1"/>
  <c r="AT1053" i="1"/>
  <c r="AT1049" i="1"/>
  <c r="AT1042" i="1"/>
  <c r="AT1045" i="1"/>
  <c r="AT1035" i="1"/>
  <c r="AT1030" i="1"/>
  <c r="AT1028" i="1"/>
  <c r="M1178" i="1"/>
  <c r="N1178" i="1" s="1"/>
  <c r="L2395" i="1"/>
  <c r="AL2412" i="1"/>
  <c r="I2413" i="1"/>
  <c r="AL2413" i="1"/>
  <c r="I2414" i="1"/>
  <c r="AL2414" i="1"/>
  <c r="I2415" i="1"/>
  <c r="AL2415" i="1"/>
  <c r="AT2418" i="1"/>
  <c r="AV2418" i="1"/>
  <c r="O2329" i="1"/>
  <c r="N1587" i="1"/>
  <c r="U2089" i="1"/>
  <c r="O2013" i="1"/>
  <c r="N444" i="1"/>
  <c r="O2092" i="1"/>
  <c r="O1874" i="1"/>
  <c r="W2385" i="1"/>
  <c r="N2205" i="1"/>
  <c r="M1709" i="1"/>
  <c r="N1710" i="1" s="1"/>
  <c r="T1709" i="1"/>
  <c r="P1710" i="1"/>
  <c r="P2343" i="1"/>
  <c r="T2343" i="1"/>
  <c r="W2343" i="1"/>
  <c r="V2188" i="1"/>
  <c r="V1715" i="1"/>
  <c r="T1715" i="1"/>
  <c r="M1732" i="1"/>
  <c r="M1747" i="1"/>
  <c r="U1811" i="1"/>
  <c r="P1811" i="1"/>
  <c r="T1811" i="1"/>
  <c r="W1811" i="1"/>
  <c r="V1811" i="1"/>
  <c r="M1811" i="1"/>
  <c r="T1855" i="1"/>
  <c r="T1956" i="1"/>
  <c r="O1956" i="1"/>
  <c r="M1893" i="1"/>
  <c r="N1893" i="1" s="1"/>
  <c r="T1893" i="1"/>
  <c r="U1893" i="1"/>
  <c r="P2113" i="1"/>
  <c r="P2114" i="1"/>
  <c r="M2053" i="1"/>
  <c r="W2053" i="1"/>
  <c r="U2053" i="1"/>
  <c r="V2053" i="1"/>
  <c r="T2053" i="1"/>
  <c r="O2043" i="1"/>
  <c r="W2041" i="1"/>
  <c r="T1975" i="1"/>
  <c r="W1975" i="1"/>
  <c r="O1890" i="1"/>
  <c r="P1780" i="1"/>
  <c r="P1781" i="1"/>
  <c r="M1780" i="1"/>
  <c r="T1780" i="1"/>
  <c r="V1780" i="1"/>
  <c r="V1857" i="1"/>
  <c r="T1857" i="1"/>
  <c r="M2326" i="1"/>
  <c r="U2326" i="1"/>
  <c r="P2326" i="1"/>
  <c r="V2326" i="1"/>
  <c r="P2325" i="1"/>
  <c r="T2325" i="1"/>
  <c r="W2325" i="1"/>
  <c r="M2325" i="1"/>
  <c r="U2325" i="1"/>
  <c r="P2344" i="1"/>
  <c r="U2344" i="1"/>
  <c r="W2344" i="1"/>
  <c r="V2341" i="1"/>
  <c r="M2341" i="1"/>
  <c r="T2341" i="1"/>
  <c r="W2341" i="1"/>
  <c r="U2341" i="1"/>
  <c r="O2342" i="1"/>
  <c r="V1908" i="1"/>
  <c r="V1733" i="1"/>
  <c r="T1733" i="1"/>
  <c r="W1733" i="1"/>
  <c r="M1733" i="1"/>
  <c r="P1744" i="1"/>
  <c r="V1744" i="1"/>
  <c r="T1744" i="1"/>
  <c r="W1744" i="1"/>
  <c r="P1753" i="1"/>
  <c r="V2058" i="1"/>
  <c r="O2046" i="1"/>
  <c r="T2045" i="1"/>
  <c r="U2045" i="1"/>
  <c r="M2045" i="1"/>
  <c r="W2016" i="1"/>
  <c r="P2016" i="1"/>
  <c r="M2016" i="1"/>
  <c r="W1991" i="1"/>
  <c r="O1962" i="1"/>
  <c r="O1961" i="1"/>
  <c r="V1961" i="1"/>
  <c r="U1961" i="1"/>
  <c r="W1961" i="1"/>
  <c r="M1961" i="1"/>
  <c r="T1915" i="1"/>
  <c r="W1882" i="1"/>
  <c r="M1882" i="1"/>
  <c r="W1892" i="1"/>
  <c r="P1893" i="1"/>
  <c r="T1871" i="1"/>
  <c r="U1871" i="1"/>
  <c r="P1871" i="1"/>
  <c r="M1871" i="1"/>
  <c r="W1871" i="1"/>
  <c r="P1872" i="1"/>
  <c r="V1871" i="1"/>
  <c r="W1867" i="1"/>
  <c r="V1867" i="1"/>
  <c r="U1867" i="1"/>
  <c r="M1867" i="1"/>
  <c r="T1867" i="1"/>
  <c r="T1781" i="1"/>
  <c r="O1781" i="1"/>
  <c r="W1781" i="1"/>
  <c r="M1781" i="1"/>
  <c r="N1781" i="1" s="1"/>
  <c r="V1781" i="1"/>
  <c r="U1781" i="1"/>
  <c r="P2342" i="1"/>
  <c r="U2342" i="1"/>
  <c r="V2324" i="1"/>
  <c r="W2324" i="1"/>
  <c r="M2324" i="1"/>
  <c r="U2324" i="1"/>
  <c r="T2324" i="1"/>
  <c r="U2305" i="1"/>
  <c r="W2305" i="1"/>
  <c r="V2305" i="1"/>
  <c r="M2305" i="1"/>
  <c r="N2305" i="1" s="1"/>
  <c r="O2305" i="1"/>
  <c r="T2305" i="1"/>
  <c r="N265" i="1"/>
  <c r="W1715" i="1"/>
  <c r="M1943" i="1"/>
  <c r="N1944" i="1" s="1"/>
  <c r="M1762" i="1"/>
  <c r="N1762" i="1" s="1"/>
  <c r="O1762" i="1"/>
  <c r="T2086" i="1"/>
  <c r="V2296" i="1"/>
  <c r="W2296" i="1"/>
  <c r="N864" i="1"/>
  <c r="U2086" i="1"/>
  <c r="N446" i="1"/>
  <c r="T2085" i="1"/>
  <c r="V1762" i="1"/>
  <c r="T1760" i="1"/>
  <c r="O1827" i="1"/>
  <c r="V1954" i="1"/>
  <c r="V1677" i="1"/>
  <c r="M381" i="1"/>
  <c r="O861" i="1"/>
  <c r="AN1871" i="1"/>
  <c r="W1588" i="1"/>
  <c r="V1551" i="1"/>
  <c r="O1443" i="1"/>
  <c r="V1322" i="1"/>
  <c r="M1107" i="1"/>
  <c r="P632" i="1"/>
  <c r="M506" i="1"/>
  <c r="O140" i="1"/>
  <c r="T1601" i="1"/>
  <c r="W1594" i="1"/>
  <c r="M1581" i="1"/>
  <c r="N1582" i="1" s="1"/>
  <c r="W1563" i="1"/>
  <c r="V364" i="1"/>
  <c r="V156" i="1"/>
  <c r="M156" i="1"/>
  <c r="AT2419" i="1"/>
  <c r="AV2419" i="1"/>
  <c r="AO1309" i="1"/>
  <c r="AP1309" i="1" s="1"/>
  <c r="AO1716" i="1"/>
  <c r="AP1716" i="1" s="1"/>
  <c r="AO1041" i="1"/>
  <c r="AP1041" i="1" s="1"/>
  <c r="W1831" i="1"/>
  <c r="O1831" i="1"/>
  <c r="T1831" i="1"/>
  <c r="T1762" i="1"/>
  <c r="O1763" i="1"/>
  <c r="U1762" i="1"/>
  <c r="T1764" i="1"/>
  <c r="M2174" i="1"/>
  <c r="U2174" i="1"/>
  <c r="V2174" i="1"/>
  <c r="P2275" i="1"/>
  <c r="U2275" i="1"/>
  <c r="V1851" i="1"/>
  <c r="N1445" i="1"/>
  <c r="N1444" i="1"/>
  <c r="N400" i="1"/>
  <c r="T2300" i="1"/>
  <c r="W2300" i="1"/>
  <c r="V2300" i="1"/>
  <c r="U2300" i="1"/>
  <c r="P2164" i="1"/>
  <c r="W2157" i="1"/>
  <c r="T2157" i="1"/>
  <c r="V2157" i="1"/>
  <c r="P2157" i="1"/>
  <c r="T1837" i="1"/>
  <c r="V2070" i="1"/>
  <c r="AN1428" i="1"/>
  <c r="AN1425" i="1"/>
  <c r="P237" i="1"/>
  <c r="O248" i="1"/>
  <c r="V264" i="1"/>
  <c r="O537" i="1"/>
  <c r="O536" i="1"/>
  <c r="V710" i="1"/>
  <c r="O843" i="1"/>
  <c r="M842" i="1"/>
  <c r="T842" i="1"/>
  <c r="P908" i="1"/>
  <c r="W908" i="1"/>
  <c r="P931" i="1"/>
  <c r="W1071" i="1"/>
  <c r="O1078" i="1"/>
  <c r="O1079" i="1"/>
  <c r="W1078" i="1"/>
  <c r="P1083" i="1"/>
  <c r="P1082" i="1"/>
  <c r="O1323" i="1"/>
  <c r="O1324" i="1"/>
  <c r="T1390" i="1"/>
  <c r="T1677" i="1"/>
  <c r="M1677" i="1"/>
  <c r="N1678" i="1" s="1"/>
  <c r="U1677" i="1"/>
  <c r="T1679" i="1"/>
  <c r="AN1763" i="1"/>
  <c r="P65" i="1"/>
  <c r="P71" i="1"/>
  <c r="U71" i="1"/>
  <c r="W71" i="1"/>
  <c r="M71" i="1"/>
  <c r="N72" i="1" s="1"/>
  <c r="T109" i="1"/>
  <c r="U109" i="1"/>
  <c r="W118" i="1"/>
  <c r="O148" i="1"/>
  <c r="O163" i="1"/>
  <c r="V162" i="1"/>
  <c r="T168" i="1"/>
  <c r="U168" i="1"/>
  <c r="T246" i="1"/>
  <c r="V246" i="1"/>
  <c r="M283" i="1"/>
  <c r="N284" i="1" s="1"/>
  <c r="P308" i="1"/>
  <c r="V406" i="1"/>
  <c r="P475" i="1"/>
  <c r="U475" i="1"/>
  <c r="P476" i="1"/>
  <c r="W490" i="1"/>
  <c r="U490" i="1"/>
  <c r="T508" i="1"/>
  <c r="M669" i="1"/>
  <c r="V669" i="1"/>
  <c r="V672" i="1"/>
  <c r="U703" i="1"/>
  <c r="T703" i="1"/>
  <c r="M703" i="1"/>
  <c r="T707" i="1"/>
  <c r="M709" i="1"/>
  <c r="N710" i="1" s="1"/>
  <c r="P738" i="1"/>
  <c r="O959" i="1"/>
  <c r="V959" i="1"/>
  <c r="P1010" i="1"/>
  <c r="O1034" i="1"/>
  <c r="O1035" i="1"/>
  <c r="M1034" i="1"/>
  <c r="O1233" i="1"/>
  <c r="T1238" i="1"/>
  <c r="V1238" i="1"/>
  <c r="P1239" i="1"/>
  <c r="U1261" i="1"/>
  <c r="O1272" i="1"/>
  <c r="V1272" i="1"/>
  <c r="O1347" i="1"/>
  <c r="U1371" i="1"/>
  <c r="P1399" i="1"/>
  <c r="W1399" i="1"/>
  <c r="T1399" i="1"/>
  <c r="V1416" i="1"/>
  <c r="P1527" i="1"/>
  <c r="V1527" i="1"/>
  <c r="U1564" i="1"/>
  <c r="P1574" i="1"/>
  <c r="O1580" i="1"/>
  <c r="U1580" i="1"/>
  <c r="T1617" i="1"/>
  <c r="V1669" i="1"/>
  <c r="O1671" i="1"/>
  <c r="O1672" i="1"/>
  <c r="T1671" i="1"/>
  <c r="W1675" i="1"/>
  <c r="N1486" i="1"/>
  <c r="W2322" i="1"/>
  <c r="T2322" i="1"/>
  <c r="T1905" i="1"/>
  <c r="W1905" i="1"/>
  <c r="M1905" i="1"/>
  <c r="U1917" i="1"/>
  <c r="M1917" i="1"/>
  <c r="V1716" i="1"/>
  <c r="T1716" i="1"/>
  <c r="W1716" i="1"/>
  <c r="W2255" i="1"/>
  <c r="T2255" i="1"/>
  <c r="V2255" i="1"/>
  <c r="AN1230" i="1"/>
  <c r="AN1227" i="1"/>
  <c r="AN1229" i="1"/>
  <c r="T31" i="1"/>
  <c r="P32" i="1"/>
  <c r="AM1632" i="1"/>
  <c r="AM1630" i="1"/>
  <c r="AM1622" i="1"/>
  <c r="AN1503" i="1"/>
  <c r="AN1504" i="1"/>
  <c r="AN1508" i="1"/>
  <c r="AM1038" i="1"/>
  <c r="AN1070" i="1"/>
  <c r="AO1070" i="1" s="1"/>
  <c r="AM1709" i="1"/>
  <c r="U2179" i="1"/>
  <c r="W2023" i="1"/>
  <c r="M2023" i="1"/>
  <c r="V1989" i="1"/>
  <c r="P1989" i="1"/>
  <c r="W1983" i="1"/>
  <c r="T1983" i="1"/>
  <c r="U1983" i="1"/>
  <c r="T2167" i="1"/>
  <c r="M1849" i="1"/>
  <c r="N1849" i="1" s="1"/>
  <c r="M2300" i="1"/>
  <c r="M1817" i="1"/>
  <c r="U1897" i="1"/>
  <c r="T2275" i="1"/>
  <c r="W2174" i="1"/>
  <c r="T2174" i="1"/>
  <c r="N180" i="1"/>
  <c r="O2300" i="1"/>
  <c r="O1960" i="1"/>
  <c r="T1960" i="1"/>
  <c r="O1838" i="1"/>
  <c r="U1838" i="1"/>
  <c r="AO1979" i="1"/>
  <c r="AP1979" i="1" s="1"/>
  <c r="U2256" i="1"/>
  <c r="P2256" i="1"/>
  <c r="P1774" i="1"/>
  <c r="U1903" i="1"/>
  <c r="M1925" i="1"/>
  <c r="U1925" i="1"/>
  <c r="W1968" i="1"/>
  <c r="P1969" i="1"/>
  <c r="T2102" i="1"/>
  <c r="P2160" i="1"/>
  <c r="T2160" i="1"/>
  <c r="O2156" i="1"/>
  <c r="AM2366" i="1"/>
  <c r="AM2368" i="1"/>
  <c r="AM2369" i="1"/>
  <c r="AM2364" i="1"/>
  <c r="AO2364" i="1" s="1"/>
  <c r="AP2364" i="1" s="1"/>
  <c r="AM2361" i="1"/>
  <c r="AO2361" i="1" s="1"/>
  <c r="AP2361" i="1" s="1"/>
  <c r="AM2371" i="1"/>
  <c r="AM2370" i="1"/>
  <c r="AM2362" i="1"/>
  <c r="K2403" i="1"/>
  <c r="J2403" i="1"/>
  <c r="J2399" i="1"/>
  <c r="W2399" i="1" s="1"/>
  <c r="V1837" i="1"/>
  <c r="N398" i="1"/>
  <c r="N739" i="1"/>
  <c r="O2199" i="1"/>
  <c r="W842" i="1"/>
  <c r="N2284" i="1"/>
  <c r="O1680" i="1"/>
  <c r="V118" i="1"/>
  <c r="V71" i="1"/>
  <c r="O710" i="1"/>
  <c r="U236" i="1"/>
  <c r="M246" i="1"/>
  <c r="V1390" i="1"/>
  <c r="U1390" i="1"/>
  <c r="P321" i="1"/>
  <c r="U2150" i="1"/>
  <c r="T2150" i="1"/>
  <c r="N198" i="1"/>
  <c r="O1791" i="1"/>
  <c r="U1751" i="1"/>
  <c r="N417" i="1"/>
  <c r="W2108" i="1"/>
  <c r="P1946" i="1"/>
  <c r="P1945" i="1"/>
  <c r="N562" i="1"/>
  <c r="U2377" i="1"/>
  <c r="T2377" i="1"/>
  <c r="W2377" i="1"/>
  <c r="N879" i="1"/>
  <c r="AN234" i="1"/>
  <c r="P1238" i="1"/>
  <c r="P752" i="1"/>
  <c r="V709" i="1"/>
  <c r="P72" i="1"/>
  <c r="W1677" i="1"/>
  <c r="AN1435" i="1"/>
  <c r="AN1439" i="1"/>
  <c r="AN1440" i="1"/>
  <c r="AN1432" i="1"/>
  <c r="AO1432" i="1" s="1"/>
  <c r="AN1431" i="1"/>
  <c r="AN1438" i="1"/>
  <c r="AN1433" i="1"/>
  <c r="AO1433" i="1" s="1"/>
  <c r="AP1433" i="1" s="1"/>
  <c r="AN1559" i="1"/>
  <c r="AN1560" i="1"/>
  <c r="AN1552" i="1"/>
  <c r="AN1558" i="1"/>
  <c r="AN1556" i="1"/>
  <c r="AM1710" i="1"/>
  <c r="AO1710" i="1" s="1"/>
  <c r="AP1710" i="1" s="1"/>
  <c r="W474" i="1"/>
  <c r="T474" i="1"/>
  <c r="O474" i="1"/>
  <c r="P657" i="1"/>
  <c r="W675" i="1"/>
  <c r="U931" i="1"/>
  <c r="W931" i="1"/>
  <c r="T1135" i="1"/>
  <c r="O1135" i="1"/>
  <c r="V1159" i="1"/>
  <c r="P1400" i="1"/>
  <c r="T1438" i="1"/>
  <c r="M1438" i="1"/>
  <c r="P1484" i="1"/>
  <c r="W1516" i="1"/>
  <c r="T1681" i="1"/>
  <c r="W1681" i="1"/>
  <c r="P1681" i="1"/>
  <c r="P77" i="1"/>
  <c r="U83" i="1"/>
  <c r="O84" i="1"/>
  <c r="M83" i="1"/>
  <c r="N84" i="1" s="1"/>
  <c r="P217" i="1"/>
  <c r="P218" i="1"/>
  <c r="O227" i="1"/>
  <c r="O226" i="1"/>
  <c r="U226" i="1"/>
  <c r="U307" i="1"/>
  <c r="M336" i="1"/>
  <c r="P338" i="1"/>
  <c r="P371" i="1"/>
  <c r="T372" i="1"/>
  <c r="U372" i="1"/>
  <c r="M372" i="1"/>
  <c r="P430" i="1"/>
  <c r="M429" i="1"/>
  <c r="P429" i="1"/>
  <c r="T433" i="1"/>
  <c r="O434" i="1"/>
  <c r="W512" i="1"/>
  <c r="O583" i="1"/>
  <c r="O584" i="1"/>
  <c r="O634" i="1"/>
  <c r="O699" i="1"/>
  <c r="O752" i="1"/>
  <c r="V751" i="1"/>
  <c r="M751" i="1"/>
  <c r="P770" i="1"/>
  <c r="O820" i="1"/>
  <c r="O821" i="1"/>
  <c r="U924" i="1"/>
  <c r="V924" i="1"/>
  <c r="T935" i="1"/>
  <c r="W940" i="1"/>
  <c r="O941" i="1"/>
  <c r="U1057" i="1"/>
  <c r="W1057" i="1"/>
  <c r="T1061" i="1"/>
  <c r="W1072" i="1"/>
  <c r="M1072" i="1"/>
  <c r="N1073" i="1" s="1"/>
  <c r="M1165" i="1"/>
  <c r="T1165" i="1"/>
  <c r="P1165" i="1"/>
  <c r="V1165" i="1"/>
  <c r="W1175" i="1"/>
  <c r="M1175" i="1"/>
  <c r="N1176" i="1" s="1"/>
  <c r="V1217" i="1"/>
  <c r="W1224" i="1"/>
  <c r="O1225" i="1"/>
  <c r="P1228" i="1"/>
  <c r="U1276" i="1"/>
  <c r="P1292" i="1"/>
  <c r="M1291" i="1"/>
  <c r="P1291" i="1"/>
  <c r="U1320" i="1"/>
  <c r="V1320" i="1"/>
  <c r="T1326" i="1"/>
  <c r="O1331" i="1"/>
  <c r="W1379" i="1"/>
  <c r="O1380" i="1"/>
  <c r="U1379" i="1"/>
  <c r="T1379" i="1"/>
  <c r="W1381" i="1"/>
  <c r="M1381" i="1"/>
  <c r="N1382" i="1" s="1"/>
  <c r="O1387" i="1"/>
  <c r="T1391" i="1"/>
  <c r="O1449" i="1"/>
  <c r="O1448" i="1"/>
  <c r="P1492" i="1"/>
  <c r="O1535" i="1"/>
  <c r="M1534" i="1"/>
  <c r="P1554" i="1"/>
  <c r="P1555" i="1"/>
  <c r="P1676" i="1"/>
  <c r="AN796" i="1"/>
  <c r="P1917" i="1"/>
  <c r="W1930" i="1"/>
  <c r="AM1734" i="1"/>
  <c r="AM1733" i="1"/>
  <c r="AM1723" i="1"/>
  <c r="AO1723" i="1" s="1"/>
  <c r="AP1723" i="1" s="1"/>
  <c r="AO2045" i="1"/>
  <c r="AM1345" i="1"/>
  <c r="AM1346" i="1"/>
  <c r="AM1342" i="1"/>
  <c r="AN1534" i="1"/>
  <c r="N528" i="1"/>
  <c r="W34" i="1"/>
  <c r="AM1599" i="1"/>
  <c r="AM1595" i="1"/>
  <c r="AO1595" i="1" s="1"/>
  <c r="AP1595" i="1" s="1"/>
  <c r="AM1594" i="1"/>
  <c r="U1727" i="1"/>
  <c r="V1727" i="1"/>
  <c r="AN1505" i="1"/>
  <c r="AM1624" i="1"/>
  <c r="M2206" i="1"/>
  <c r="N2206" i="1" s="1"/>
  <c r="O2180" i="1"/>
  <c r="O2181" i="1"/>
  <c r="V1702" i="1"/>
  <c r="M1966" i="1"/>
  <c r="O1966" i="1"/>
  <c r="T1705" i="1"/>
  <c r="M1705" i="1"/>
  <c r="P1703" i="1"/>
  <c r="P1704" i="1"/>
  <c r="T1809" i="1"/>
  <c r="M1613" i="1"/>
  <c r="AN1841" i="1"/>
  <c r="AO1841" i="1" s="1"/>
  <c r="AP1841" i="1" s="1"/>
  <c r="AM1258" i="1"/>
  <c r="O1959" i="1"/>
  <c r="AM1671" i="1"/>
  <c r="AN1490" i="1"/>
  <c r="V1842" i="1"/>
  <c r="M1988" i="1"/>
  <c r="N1988" i="1" s="1"/>
  <c r="W1680" i="1"/>
  <c r="AN1479" i="1"/>
  <c r="AM1621" i="1"/>
  <c r="V2231" i="1"/>
  <c r="O2231" i="1"/>
  <c r="AM252" i="1"/>
  <c r="AM2380" i="1"/>
  <c r="AN474" i="1"/>
  <c r="V1984" i="1"/>
  <c r="T2118" i="1"/>
  <c r="U1773" i="1"/>
  <c r="T1773" i="1"/>
  <c r="W1842" i="1"/>
  <c r="W1847" i="1"/>
  <c r="M1847" i="1"/>
  <c r="T1847" i="1"/>
  <c r="V2321" i="1"/>
  <c r="U2321" i="1"/>
  <c r="M1680" i="1"/>
  <c r="N1681" i="1" s="1"/>
  <c r="V1680" i="1"/>
  <c r="AN1424" i="1"/>
  <c r="AM1707" i="1"/>
  <c r="AN1209" i="1"/>
  <c r="AO1209" i="1" s="1"/>
  <c r="AM1620" i="1"/>
  <c r="AM1634" i="1"/>
  <c r="AN1589" i="1"/>
  <c r="T1951" i="1"/>
  <c r="AM1705" i="1"/>
  <c r="M2105" i="1"/>
  <c r="V2105" i="1"/>
  <c r="O1985" i="1"/>
  <c r="O1984" i="1"/>
  <c r="V1942" i="1"/>
  <c r="V1441" i="1"/>
  <c r="U1234" i="1"/>
  <c r="K2361" i="1"/>
  <c r="T1984" i="1"/>
  <c r="AM2382" i="1"/>
  <c r="K2372" i="1"/>
  <c r="W2372" i="1" s="1"/>
  <c r="U1314" i="1"/>
  <c r="AM1377" i="1"/>
  <c r="W1773" i="1"/>
  <c r="AM2049" i="1"/>
  <c r="AM2047" i="1"/>
  <c r="AO2047" i="1" s="1"/>
  <c r="AP2047" i="1" s="1"/>
  <c r="AM2055" i="1"/>
  <c r="AM2058" i="1"/>
  <c r="AN2076" i="1"/>
  <c r="AM1809" i="1"/>
  <c r="U2237" i="1"/>
  <c r="O1693" i="1"/>
  <c r="V1690" i="1"/>
  <c r="U856" i="1"/>
  <c r="W225" i="1"/>
  <c r="J1863" i="1"/>
  <c r="J1979" i="1"/>
  <c r="W1979" i="1" s="1"/>
  <c r="AN2179" i="1"/>
  <c r="K2216" i="1"/>
  <c r="W1558" i="1"/>
  <c r="T944" i="1"/>
  <c r="O627" i="1"/>
  <c r="T368" i="1"/>
  <c r="AN1919" i="1"/>
  <c r="AM1975" i="1"/>
  <c r="AO1975" i="1" s="1"/>
  <c r="AP1975" i="1" s="1"/>
  <c r="AN2207" i="1"/>
  <c r="AN2200" i="1"/>
  <c r="AO2200" i="1" s="1"/>
  <c r="AP2200" i="1" s="1"/>
  <c r="AM2169" i="1"/>
  <c r="AM2170" i="1"/>
  <c r="AO2170" i="1" s="1"/>
  <c r="AP2170" i="1" s="1"/>
  <c r="AM2175" i="1"/>
  <c r="AO2175" i="1" s="1"/>
  <c r="AP2175" i="1" s="1"/>
  <c r="O350" i="1"/>
  <c r="P324" i="1"/>
  <c r="O256" i="1"/>
  <c r="P117" i="1"/>
  <c r="T907" i="1"/>
  <c r="V907" i="1"/>
  <c r="P774" i="1"/>
  <c r="P750" i="1"/>
  <c r="T723" i="1"/>
  <c r="O619" i="1"/>
  <c r="V231" i="1"/>
  <c r="O1629" i="1"/>
  <c r="V323" i="1"/>
  <c r="M323" i="1"/>
  <c r="N323" i="1" s="1"/>
  <c r="T277" i="1"/>
  <c r="V277" i="1"/>
  <c r="V255" i="1"/>
  <c r="O33" i="1"/>
  <c r="M2264" i="1"/>
  <c r="N2265" i="1" s="1"/>
  <c r="M2120" i="1"/>
  <c r="U1176" i="1"/>
  <c r="W1141" i="1"/>
  <c r="T1141" i="1"/>
  <c r="W733" i="1"/>
  <c r="U2211" i="1"/>
  <c r="T1646" i="1"/>
  <c r="V1646" i="1"/>
  <c r="V1427" i="1"/>
  <c r="T975" i="1"/>
  <c r="U623" i="1"/>
  <c r="U159" i="1"/>
  <c r="T128" i="1"/>
  <c r="U128" i="1"/>
  <c r="M126" i="1"/>
  <c r="V126" i="1"/>
  <c r="T92" i="1"/>
  <c r="V92" i="1"/>
  <c r="T2184" i="1"/>
  <c r="W1472" i="1"/>
  <c r="W782" i="1"/>
  <c r="V760" i="1"/>
  <c r="U760" i="1"/>
  <c r="M454" i="1"/>
  <c r="U414" i="1"/>
  <c r="W369" i="1"/>
  <c r="P359" i="1"/>
  <c r="AM2191" i="1"/>
  <c r="K2214" i="1"/>
  <c r="P2214" i="1" s="1"/>
  <c r="O1473" i="1"/>
  <c r="T1473" i="1"/>
  <c r="T1316" i="1"/>
  <c r="V1316" i="1"/>
  <c r="T1212" i="1"/>
  <c r="V368" i="1"/>
  <c r="AN1840" i="1"/>
  <c r="AN1997" i="1"/>
  <c r="AN2077" i="1"/>
  <c r="AN2073" i="1"/>
  <c r="AN2081" i="1"/>
  <c r="P1011" i="1"/>
  <c r="J1772" i="1"/>
  <c r="U2336" i="1"/>
  <c r="AN1885" i="1"/>
  <c r="U259" i="1"/>
  <c r="W2277" i="1"/>
  <c r="W1314" i="1"/>
  <c r="AM2354" i="1"/>
  <c r="AN2019" i="1"/>
  <c r="U23" i="1"/>
  <c r="W1587" i="1"/>
  <c r="M259" i="1"/>
  <c r="N259" i="1" s="1"/>
  <c r="AM2176" i="1"/>
  <c r="W1296" i="1"/>
  <c r="P73" i="1"/>
  <c r="AM1885" i="1"/>
  <c r="AO1885" i="1" s="1"/>
  <c r="AN1891" i="1"/>
  <c r="AM1883" i="1"/>
  <c r="AO1883" i="1" s="1"/>
  <c r="AP1883" i="1" s="1"/>
  <c r="AM1879" i="1"/>
  <c r="AM1887" i="1"/>
  <c r="AO1887" i="1" s="1"/>
  <c r="AP1887" i="1" s="1"/>
  <c r="AM1892" i="1"/>
  <c r="AO1892" i="1" s="1"/>
  <c r="AP1892" i="1" s="1"/>
  <c r="AM1949" i="1"/>
  <c r="P144" i="1"/>
  <c r="O886" i="1"/>
  <c r="O858" i="1"/>
  <c r="M858" i="1"/>
  <c r="M1631" i="1"/>
  <c r="T1264" i="1"/>
  <c r="U1158" i="1"/>
  <c r="W750" i="1"/>
  <c r="T750" i="1"/>
  <c r="K2345" i="1"/>
  <c r="M2345" i="1" s="1"/>
  <c r="W2302" i="1"/>
  <c r="V2127" i="1"/>
  <c r="M2336" i="1"/>
  <c r="N2336" i="1" s="1"/>
  <c r="M637" i="1"/>
  <c r="W637" i="1"/>
  <c r="AM1896" i="1"/>
  <c r="J2008" i="1"/>
  <c r="K2180" i="1"/>
  <c r="W259" i="1"/>
  <c r="M862" i="1"/>
  <c r="N863" i="1" s="1"/>
  <c r="P1587" i="1"/>
  <c r="U1566" i="1"/>
  <c r="M1566" i="1"/>
  <c r="N1566" i="1" s="1"/>
  <c r="U733" i="1"/>
  <c r="M733" i="1"/>
  <c r="O733" i="1"/>
  <c r="T686" i="1"/>
  <c r="T674" i="1"/>
  <c r="M1294" i="1"/>
  <c r="W1283" i="1"/>
  <c r="O122" i="1"/>
  <c r="V122" i="1"/>
  <c r="V1191" i="1"/>
  <c r="U621" i="1"/>
  <c r="M1441" i="1"/>
  <c r="N1442" i="1" s="1"/>
  <c r="W749" i="1"/>
  <c r="J1711" i="1"/>
  <c r="U750" i="1"/>
  <c r="U771" i="1"/>
  <c r="T985" i="1"/>
  <c r="W1407" i="1"/>
  <c r="V1685" i="1"/>
  <c r="W131" i="1"/>
  <c r="U1248" i="1"/>
  <c r="O668" i="1"/>
  <c r="AN2065" i="1"/>
  <c r="W623" i="1"/>
  <c r="M189" i="1"/>
  <c r="N190" i="1" s="1"/>
  <c r="T1795" i="1"/>
  <c r="V910" i="1"/>
  <c r="J1813" i="1"/>
  <c r="K2026" i="1"/>
  <c r="J2247" i="1"/>
  <c r="W1325" i="1"/>
  <c r="M1325" i="1"/>
  <c r="P455" i="1"/>
  <c r="W414" i="1"/>
  <c r="AM2186" i="1"/>
  <c r="AO2186" i="1" s="1"/>
  <c r="AP2186" i="1" s="1"/>
  <c r="M1473" i="1"/>
  <c r="N1474" i="1" s="1"/>
  <c r="J1708" i="1"/>
  <c r="U1708" i="1" s="1"/>
  <c r="J2175" i="1"/>
  <c r="J2212" i="1"/>
  <c r="M2212" i="1" s="1"/>
  <c r="AM2139" i="1"/>
  <c r="W277" i="1"/>
  <c r="T667" i="1"/>
  <c r="P1342" i="1"/>
  <c r="W255" i="1"/>
  <c r="M1306" i="1"/>
  <c r="J2153" i="1"/>
  <c r="W2153" i="1" s="1"/>
  <c r="U1407" i="1"/>
  <c r="U1685" i="1"/>
  <c r="U630" i="1"/>
  <c r="V1248" i="1"/>
  <c r="U1629" i="1"/>
  <c r="P1631" i="1"/>
  <c r="T1666" i="1"/>
  <c r="W898" i="1"/>
  <c r="J1974" i="1"/>
  <c r="U1974" i="1" s="1"/>
  <c r="W494" i="1"/>
  <c r="U1768" i="1"/>
  <c r="J1996" i="1"/>
  <c r="O1997" i="1" s="1"/>
  <c r="T1370" i="1"/>
  <c r="W1370" i="1"/>
  <c r="T1567" i="1"/>
  <c r="U240" i="1"/>
  <c r="V355" i="1"/>
  <c r="U732" i="1"/>
  <c r="U958" i="1"/>
  <c r="W1113" i="1"/>
  <c r="M997" i="1"/>
  <c r="W1035" i="1"/>
  <c r="M526" i="1"/>
  <c r="N527" i="1" s="1"/>
  <c r="W526" i="1"/>
  <c r="V621" i="1"/>
  <c r="W189" i="1"/>
  <c r="O630" i="1"/>
  <c r="T1248" i="1"/>
  <c r="W862" i="1"/>
  <c r="T1341" i="1"/>
  <c r="U2230" i="1"/>
  <c r="U277" i="1"/>
  <c r="V920" i="1"/>
  <c r="M1153" i="1"/>
  <c r="P858" i="1"/>
  <c r="T1047" i="1"/>
  <c r="O623" i="1"/>
  <c r="M1112" i="1"/>
  <c r="J2185" i="1"/>
  <c r="O2185" i="1" s="1"/>
  <c r="V1778" i="1"/>
  <c r="U2196" i="1"/>
  <c r="U1795" i="1"/>
  <c r="O862" i="1"/>
  <c r="W368" i="1"/>
  <c r="M667" i="1"/>
  <c r="P1113" i="1"/>
  <c r="J1964" i="1"/>
  <c r="J2346" i="1"/>
  <c r="W2346" i="1" s="1"/>
  <c r="V404" i="1"/>
  <c r="T2120" i="1"/>
  <c r="M1269" i="1"/>
  <c r="V1790" i="1"/>
  <c r="W1431" i="1"/>
  <c r="M1007" i="1"/>
  <c r="W1007" i="1"/>
  <c r="U1007" i="1"/>
  <c r="M994" i="1"/>
  <c r="M727" i="1"/>
  <c r="V654" i="1"/>
  <c r="M121" i="1"/>
  <c r="O1325" i="1"/>
  <c r="P1296" i="1"/>
  <c r="M1795" i="1"/>
  <c r="N1795" i="1" s="1"/>
  <c r="W72" i="1"/>
  <c r="T1427" i="1"/>
  <c r="V988" i="1"/>
  <c r="M828" i="1"/>
  <c r="O1460" i="1"/>
  <c r="P405" i="1"/>
  <c r="M404" i="1"/>
  <c r="K1983" i="1"/>
  <c r="O1245" i="1"/>
  <c r="T834" i="1"/>
  <c r="M1244" i="1"/>
  <c r="V1244" i="1"/>
  <c r="M632" i="1"/>
  <c r="U189" i="1"/>
  <c r="O621" i="1"/>
  <c r="M37" i="1"/>
  <c r="N37" i="1" s="1"/>
  <c r="U1064" i="1"/>
  <c r="M1064" i="1"/>
  <c r="N1065" i="1" s="1"/>
  <c r="V1566" i="1"/>
  <c r="V192" i="1"/>
  <c r="J2113" i="1"/>
  <c r="M2113" i="1" s="1"/>
  <c r="K2013" i="1"/>
  <c r="O1667" i="1"/>
  <c r="M1629" i="1"/>
  <c r="V428" i="1"/>
  <c r="T1597" i="1"/>
  <c r="U1257" i="1"/>
  <c r="M1155" i="1"/>
  <c r="N1155" i="1" s="1"/>
  <c r="W783" i="1"/>
  <c r="T251" i="1"/>
  <c r="T1207" i="1"/>
  <c r="AT2420" i="1"/>
  <c r="AV2420" i="1"/>
  <c r="P2229" i="1"/>
  <c r="P2230" i="1"/>
  <c r="T2245" i="1"/>
  <c r="T2023" i="1"/>
  <c r="P2024" i="1"/>
  <c r="V2023" i="1"/>
  <c r="O1953" i="1"/>
  <c r="O1954" i="1"/>
  <c r="U1953" i="1"/>
  <c r="M1953" i="1"/>
  <c r="P1901" i="1"/>
  <c r="P1706" i="1"/>
  <c r="U1718" i="1"/>
  <c r="W1718" i="1"/>
  <c r="T1718" i="1"/>
  <c r="V1718" i="1"/>
  <c r="M1718" i="1"/>
  <c r="T1816" i="1"/>
  <c r="M1816" i="1"/>
  <c r="O1819" i="1"/>
  <c r="V2377" i="1"/>
  <c r="M2377" i="1"/>
  <c r="O2377" i="1"/>
  <c r="P2071" i="1"/>
  <c r="M2070" i="1"/>
  <c r="N2071" i="1" s="1"/>
  <c r="U2070" i="1"/>
  <c r="T2025" i="1"/>
  <c r="P2025" i="1"/>
  <c r="V2025" i="1"/>
  <c r="O1982" i="1"/>
  <c r="U1981" i="1"/>
  <c r="V1709" i="1"/>
  <c r="W1709" i="1"/>
  <c r="U1709" i="1"/>
  <c r="N1276" i="1"/>
  <c r="J2404" i="1"/>
  <c r="O1943" i="1"/>
  <c r="K2406" i="1"/>
  <c r="T2296" i="1"/>
  <c r="N1336" i="1"/>
  <c r="P1767" i="1"/>
  <c r="M1954" i="1"/>
  <c r="T1955" i="1"/>
  <c r="T660" i="1"/>
  <c r="AN1208" i="1"/>
  <c r="AO1208" i="1" s="1"/>
  <c r="AP1208" i="1" s="1"/>
  <c r="AM1691" i="1"/>
  <c r="V1951" i="1"/>
  <c r="M1951" i="1"/>
  <c r="AM1802" i="1"/>
  <c r="M225" i="1"/>
  <c r="O889" i="1"/>
  <c r="M1493" i="1"/>
  <c r="T1690" i="1"/>
  <c r="V2257" i="1"/>
  <c r="AN2188" i="1"/>
  <c r="P2146" i="1"/>
  <c r="AN1820" i="1"/>
  <c r="W2187" i="1"/>
  <c r="U2187" i="1"/>
  <c r="AM253" i="1"/>
  <c r="W1342" i="1"/>
  <c r="T1342" i="1"/>
  <c r="M1342" i="1"/>
  <c r="N1343" i="1" s="1"/>
  <c r="U1048" i="1"/>
  <c r="M1048" i="1"/>
  <c r="N1049" i="1" s="1"/>
  <c r="U788" i="1"/>
  <c r="P788" i="1"/>
  <c r="AN1478" i="1"/>
  <c r="O585" i="1"/>
  <c r="O54" i="1"/>
  <c r="AM2193" i="1"/>
  <c r="M80" i="1"/>
  <c r="AM2196" i="1"/>
  <c r="AM1937" i="1"/>
  <c r="P1731" i="1"/>
  <c r="P771" i="1"/>
  <c r="AM1834" i="1"/>
  <c r="AO1834" i="1" s="1"/>
  <c r="AP1834" i="1" s="1"/>
  <c r="O1490" i="1"/>
  <c r="P1343" i="1"/>
  <c r="O1170" i="1"/>
  <c r="W1045" i="1"/>
  <c r="O1046" i="1"/>
  <c r="M1018" i="1"/>
  <c r="O1018" i="1"/>
  <c r="V871" i="1"/>
  <c r="U871" i="1"/>
  <c r="M815" i="1"/>
  <c r="U815" i="1"/>
  <c r="U985" i="1"/>
  <c r="U907" i="1"/>
  <c r="AK2405" i="1"/>
  <c r="AL2405" i="1"/>
  <c r="L2419" i="1"/>
  <c r="L2417" i="1"/>
  <c r="J2417" i="1" s="1"/>
  <c r="AL2407" i="1"/>
  <c r="AL2409" i="1"/>
  <c r="I2417" i="1"/>
  <c r="AT2421" i="1"/>
  <c r="AV2421" i="1"/>
  <c r="V1943" i="1"/>
  <c r="AM2392" i="1"/>
  <c r="N320" i="1"/>
  <c r="V657" i="1"/>
  <c r="V768" i="1"/>
  <c r="O768" i="1"/>
  <c r="O1197" i="1"/>
  <c r="O1196" i="1"/>
  <c r="M1660" i="1"/>
  <c r="V248" i="1"/>
  <c r="O284" i="1"/>
  <c r="W469" i="1"/>
  <c r="U469" i="1"/>
  <c r="P658" i="1"/>
  <c r="T658" i="1"/>
  <c r="O1334" i="1"/>
  <c r="P1345" i="1"/>
  <c r="P1346" i="1"/>
  <c r="P1348" i="1"/>
  <c r="P1347" i="1"/>
  <c r="O1402" i="1"/>
  <c r="W1401" i="1"/>
  <c r="P1535" i="1"/>
  <c r="W1590" i="1"/>
  <c r="W1989" i="1"/>
  <c r="P1990" i="1"/>
  <c r="T261" i="1"/>
  <c r="P472" i="1"/>
  <c r="P471" i="1"/>
  <c r="O763" i="1"/>
  <c r="O762" i="1"/>
  <c r="P820" i="1"/>
  <c r="U866" i="1"/>
  <c r="O867" i="1"/>
  <c r="M1215" i="1"/>
  <c r="P1232" i="1"/>
  <c r="P1233" i="1"/>
  <c r="T1345" i="1"/>
  <c r="O1345" i="1"/>
  <c r="T1428" i="1"/>
  <c r="W1527" i="1"/>
  <c r="O2372" i="1"/>
  <c r="P2076" i="1"/>
  <c r="AO2064" i="1"/>
  <c r="AP2064" i="1" s="1"/>
  <c r="AN1676" i="1"/>
  <c r="M917" i="1"/>
  <c r="AT1303" i="1"/>
  <c r="AT1299" i="1"/>
  <c r="AT1297" i="1"/>
  <c r="AT1293" i="1"/>
  <c r="AT1291" i="1"/>
  <c r="AT1287" i="1"/>
  <c r="AT1285" i="1"/>
  <c r="AT1279" i="1"/>
  <c r="AT1275" i="1"/>
  <c r="U1821" i="1"/>
  <c r="V2046" i="1"/>
  <c r="M2231" i="1"/>
  <c r="T1696" i="1"/>
  <c r="W2237" i="1"/>
  <c r="U557" i="1"/>
  <c r="U1188" i="1"/>
  <c r="O377" i="1"/>
  <c r="AT1310" i="1"/>
  <c r="AT1308" i="1"/>
  <c r="AT1306" i="1"/>
  <c r="AT1298" i="1"/>
  <c r="AT1294" i="1"/>
  <c r="AT1290" i="1"/>
  <c r="AT1284" i="1"/>
  <c r="AT1282" i="1"/>
  <c r="AT1276" i="1"/>
  <c r="M62" i="1"/>
  <c r="N62" i="1" s="1"/>
  <c r="W661" i="1"/>
  <c r="T747" i="1"/>
  <c r="U1577" i="1"/>
  <c r="V1982" i="1"/>
  <c r="V898" i="1"/>
  <c r="U884" i="1"/>
  <c r="AL2408" i="1"/>
  <c r="AL2411" i="1"/>
  <c r="I2412" i="1"/>
  <c r="AT2422" i="1"/>
  <c r="AV2422" i="1"/>
  <c r="AO2005" i="1"/>
  <c r="AP2005" i="1" s="1"/>
  <c r="AO1065" i="1"/>
  <c r="AP1065" i="1" s="1"/>
  <c r="P1057" i="1"/>
  <c r="J2402" i="1"/>
  <c r="T2402" i="1" s="1"/>
  <c r="M567" i="1"/>
  <c r="N567" i="1" s="1"/>
  <c r="V619" i="1"/>
  <c r="V74" i="1"/>
  <c r="P33" i="1"/>
  <c r="M785" i="1"/>
  <c r="T535" i="1"/>
  <c r="T297" i="1"/>
  <c r="M215" i="1"/>
  <c r="N216" i="1" s="1"/>
  <c r="U133" i="1"/>
  <c r="V72" i="1"/>
  <c r="U1076" i="1"/>
  <c r="P1140" i="1"/>
  <c r="O1351" i="1"/>
  <c r="U749" i="1"/>
  <c r="M458" i="1"/>
  <c r="AT2423" i="1"/>
  <c r="AV2423" i="1"/>
  <c r="P2212" i="1"/>
  <c r="U2371" i="1"/>
  <c r="M2371" i="1"/>
  <c r="T2371" i="1"/>
  <c r="P2371" i="1"/>
  <c r="V2371" i="1"/>
  <c r="W2371" i="1"/>
  <c r="T2076" i="1"/>
  <c r="T1839" i="1"/>
  <c r="N597" i="1"/>
  <c r="N1097" i="1"/>
  <c r="O2086" i="1"/>
  <c r="M1755" i="1"/>
  <c r="V1858" i="1"/>
  <c r="V1768" i="1"/>
  <c r="W1768" i="1"/>
  <c r="K1734" i="1"/>
  <c r="J1734" i="1"/>
  <c r="K1739" i="1"/>
  <c r="P1740" i="1" s="1"/>
  <c r="J1739" i="1"/>
  <c r="T255" i="1"/>
  <c r="U413" i="1"/>
  <c r="V1076" i="1"/>
  <c r="P1154" i="1"/>
  <c r="P1153" i="1"/>
  <c r="T2302" i="1"/>
  <c r="K1754" i="1"/>
  <c r="J1754" i="1"/>
  <c r="O1755" i="1" s="1"/>
  <c r="K1825" i="1"/>
  <c r="P1825" i="1" s="1"/>
  <c r="J1825" i="1"/>
  <c r="AM1849" i="1"/>
  <c r="AO1849" i="1" s="1"/>
  <c r="AP1849" i="1" s="1"/>
  <c r="U1103" i="1"/>
  <c r="P1103" i="1"/>
  <c r="O754" i="1"/>
  <c r="W144" i="1"/>
  <c r="T1629" i="1"/>
  <c r="I2419" i="1"/>
  <c r="I2420" i="1"/>
  <c r="I2421" i="1"/>
  <c r="L2414" i="1"/>
  <c r="J2414" i="1" s="1"/>
  <c r="L2422" i="1"/>
  <c r="K2422" i="1" s="1"/>
  <c r="AL2404" i="1"/>
  <c r="AL2406" i="1"/>
  <c r="I2422" i="1"/>
  <c r="AT2424" i="1"/>
  <c r="AV2424" i="1"/>
  <c r="P2194" i="1"/>
  <c r="K2411" i="1"/>
  <c r="T2179" i="1"/>
  <c r="AO2312" i="1"/>
  <c r="AP2312" i="1" s="1"/>
  <c r="M1423" i="1"/>
  <c r="N1423" i="1" s="1"/>
  <c r="V1423" i="1"/>
  <c r="U1202" i="1"/>
  <c r="V1202" i="1"/>
  <c r="M1202" i="1"/>
  <c r="W1202" i="1"/>
  <c r="M966" i="1"/>
  <c r="T966" i="1"/>
  <c r="W884" i="1"/>
  <c r="T884" i="1"/>
  <c r="W871" i="1"/>
  <c r="V705" i="1"/>
  <c r="U705" i="1"/>
  <c r="T705" i="1"/>
  <c r="T213" i="1"/>
  <c r="V213" i="1"/>
  <c r="M24" i="1"/>
  <c r="N25" i="1" s="1"/>
  <c r="W24" i="1"/>
  <c r="P25" i="1"/>
  <c r="V24" i="1"/>
  <c r="T24" i="1"/>
  <c r="AN1408" i="1"/>
  <c r="AT1687" i="1"/>
  <c r="M2157" i="1"/>
  <c r="M2309" i="1"/>
  <c r="W1703" i="1"/>
  <c r="T2335" i="1"/>
  <c r="V2335" i="1"/>
  <c r="P2151" i="1"/>
  <c r="U2145" i="1"/>
  <c r="W2151" i="1"/>
  <c r="T2140" i="1"/>
  <c r="AN974" i="1"/>
  <c r="AM1344" i="1"/>
  <c r="U474" i="1"/>
  <c r="W1115" i="1"/>
  <c r="O1019" i="1"/>
  <c r="O676" i="1"/>
  <c r="O580" i="1"/>
  <c r="V488" i="1"/>
  <c r="W411" i="1"/>
  <c r="T411" i="1"/>
  <c r="P227" i="1"/>
  <c r="O85" i="1"/>
  <c r="AM1739" i="1"/>
  <c r="W1017" i="1"/>
  <c r="M1017" i="1"/>
  <c r="P806" i="1"/>
  <c r="V805" i="1"/>
  <c r="T805" i="1"/>
  <c r="U492" i="1"/>
  <c r="T492" i="1"/>
  <c r="U91" i="1"/>
  <c r="O91" i="1"/>
  <c r="I2416" i="1"/>
  <c r="AL2416" i="1"/>
  <c r="L2423" i="1"/>
  <c r="AL2389" i="1"/>
  <c r="AN2391" i="1" s="1"/>
  <c r="AL2393" i="1"/>
  <c r="AT2425" i="1"/>
  <c r="AV2425" i="1"/>
  <c r="P1935" i="1"/>
  <c r="O2051" i="1"/>
  <c r="O2052" i="1"/>
  <c r="O2121" i="1"/>
  <c r="T2254" i="1"/>
  <c r="O2255" i="1"/>
  <c r="T2287" i="1"/>
  <c r="P2294" i="1"/>
  <c r="V2294" i="1"/>
  <c r="N1311" i="1"/>
  <c r="M1783" i="1"/>
  <c r="T1923" i="1"/>
  <c r="P2015" i="1"/>
  <c r="O2018" i="1"/>
  <c r="M2018" i="1"/>
  <c r="U2092" i="1"/>
  <c r="M2088" i="1"/>
  <c r="V2109" i="1"/>
  <c r="P2073" i="1"/>
  <c r="O1843" i="1"/>
  <c r="P1940" i="1"/>
  <c r="O2029" i="1"/>
  <c r="N1063" i="1"/>
  <c r="P2242" i="1"/>
  <c r="U2242" i="1"/>
  <c r="W2242" i="1"/>
  <c r="U2253" i="1"/>
  <c r="M2253" i="1"/>
  <c r="P2255" i="1"/>
  <c r="P2287" i="1"/>
  <c r="O2303" i="1"/>
  <c r="T2215" i="1"/>
  <c r="AP1298" i="1"/>
  <c r="V1881" i="1"/>
  <c r="O1958" i="1"/>
  <c r="V2019" i="1"/>
  <c r="P2020" i="1"/>
  <c r="P2039" i="1"/>
  <c r="N1207" i="1"/>
  <c r="N2333" i="1"/>
  <c r="O2379" i="1"/>
  <c r="N475" i="1"/>
  <c r="O1944" i="1"/>
  <c r="W1943" i="1"/>
  <c r="U1943" i="1"/>
  <c r="AM2395" i="1"/>
  <c r="AM2394" i="1"/>
  <c r="N89" i="1"/>
  <c r="N90" i="1"/>
  <c r="P2251" i="1"/>
  <c r="M2251" i="1"/>
  <c r="U2251" i="1"/>
  <c r="W2251" i="1"/>
  <c r="W1839" i="1"/>
  <c r="P1839" i="1"/>
  <c r="P1823" i="1"/>
  <c r="P1824" i="1"/>
  <c r="T1785" i="1"/>
  <c r="M1785" i="1"/>
  <c r="U1785" i="1"/>
  <c r="V1785" i="1"/>
  <c r="P1786" i="1"/>
  <c r="P1785" i="1"/>
  <c r="P1878" i="1"/>
  <c r="V1877" i="1"/>
  <c r="P1768" i="1"/>
  <c r="U1767" i="1"/>
  <c r="W1767" i="1"/>
  <c r="P2086" i="1"/>
  <c r="V2085" i="1"/>
  <c r="M2085" i="1"/>
  <c r="W2085" i="1"/>
  <c r="M1838" i="1"/>
  <c r="P1838" i="1"/>
  <c r="W1838" i="1"/>
  <c r="V1838" i="1"/>
  <c r="O1764" i="1"/>
  <c r="U1764" i="1"/>
  <c r="T1938" i="1"/>
  <c r="V1938" i="1"/>
  <c r="W1938" i="1"/>
  <c r="M2041" i="1"/>
  <c r="V2041" i="1"/>
  <c r="T2041" i="1"/>
  <c r="U2041" i="1"/>
  <c r="T1882" i="1"/>
  <c r="P1883" i="1"/>
  <c r="U1882" i="1"/>
  <c r="T2154" i="1"/>
  <c r="M2154" i="1"/>
  <c r="AO2302" i="1"/>
  <c r="AP2302" i="1" s="1"/>
  <c r="AO2266" i="1"/>
  <c r="AP2266" i="1" s="1"/>
  <c r="AO2265" i="1"/>
  <c r="AP2265" i="1" s="1"/>
  <c r="N1664" i="1"/>
  <c r="P2339" i="1"/>
  <c r="W2339" i="1"/>
  <c r="M2339" i="1"/>
  <c r="U1774" i="1"/>
  <c r="T1774" i="1"/>
  <c r="V1862" i="1"/>
  <c r="T1862" i="1"/>
  <c r="U1884" i="1"/>
  <c r="W1884" i="1"/>
  <c r="M1884" i="1"/>
  <c r="T1884" i="1"/>
  <c r="V1884" i="1"/>
  <c r="V1897" i="1"/>
  <c r="T1897" i="1"/>
  <c r="N629" i="1"/>
  <c r="M1749" i="1"/>
  <c r="V1749" i="1"/>
  <c r="U1742" i="1"/>
  <c r="T1742" i="1"/>
  <c r="T2042" i="1"/>
  <c r="M2042" i="1"/>
  <c r="V2042" i="1"/>
  <c r="P2042" i="1"/>
  <c r="P2155" i="1"/>
  <c r="W2155" i="1"/>
  <c r="M2155" i="1"/>
  <c r="U2155" i="1"/>
  <c r="V2155" i="1"/>
  <c r="N954" i="1"/>
  <c r="N955" i="1"/>
  <c r="M2243" i="1"/>
  <c r="P2237" i="1"/>
  <c r="W2236" i="1"/>
  <c r="V2236" i="1"/>
  <c r="T2236" i="1"/>
  <c r="T2370" i="1"/>
  <c r="U2370" i="1"/>
  <c r="V2370" i="1"/>
  <c r="T1731" i="1"/>
  <c r="U1731" i="1"/>
  <c r="P2402" i="1"/>
  <c r="W2401" i="1"/>
  <c r="V2401" i="1"/>
  <c r="N557" i="1"/>
  <c r="N558" i="1"/>
  <c r="O1700" i="1"/>
  <c r="U1700" i="1"/>
  <c r="T1761" i="1"/>
  <c r="O1761" i="1"/>
  <c r="U1972" i="1"/>
  <c r="O1973" i="1"/>
  <c r="W2177" i="1"/>
  <c r="T2177" i="1"/>
  <c r="U2177" i="1"/>
  <c r="O2177" i="1"/>
  <c r="U2368" i="1"/>
  <c r="M2368" i="1"/>
  <c r="V2344" i="1"/>
  <c r="M2344" i="1"/>
  <c r="N2344" i="1" s="1"/>
  <c r="T2344" i="1"/>
  <c r="N1555" i="1"/>
  <c r="AN1092" i="1"/>
  <c r="AN1088" i="1"/>
  <c r="AO1088" i="1" s="1"/>
  <c r="AP1088" i="1" s="1"/>
  <c r="AM1192" i="1"/>
  <c r="AM1185" i="1"/>
  <c r="AM1186" i="1"/>
  <c r="AM1189" i="1"/>
  <c r="AM1188" i="1"/>
  <c r="AN1330" i="1"/>
  <c r="AO1330" i="1" s="1"/>
  <c r="AP1330" i="1" s="1"/>
  <c r="AN1429" i="1"/>
  <c r="AN1427" i="1"/>
  <c r="AN1418" i="1"/>
  <c r="AM1693" i="1"/>
  <c r="AM1686" i="1"/>
  <c r="AM1687" i="1"/>
  <c r="AM1683" i="1"/>
  <c r="AM1685" i="1"/>
  <c r="AM1690" i="1"/>
  <c r="AM1689" i="1"/>
  <c r="AM1699" i="1"/>
  <c r="AM1703" i="1"/>
  <c r="AM1704" i="1"/>
  <c r="AM1698" i="1"/>
  <c r="AN1709" i="1"/>
  <c r="AN1714" i="1"/>
  <c r="AO1714" i="1" s="1"/>
  <c r="AP1714" i="1" s="1"/>
  <c r="AN1708" i="1"/>
  <c r="AN1707" i="1"/>
  <c r="U119" i="1"/>
  <c r="V119" i="1"/>
  <c r="P212" i="1"/>
  <c r="V211" i="1"/>
  <c r="P230" i="1"/>
  <c r="P231" i="1"/>
  <c r="W230" i="1"/>
  <c r="V236" i="1"/>
  <c r="W247" i="1"/>
  <c r="O247" i="1"/>
  <c r="V247" i="1"/>
  <c r="U247" i="1"/>
  <c r="U264" i="1"/>
  <c r="P265" i="1"/>
  <c r="W264" i="1"/>
  <c r="W321" i="1"/>
  <c r="V321" i="1"/>
  <c r="U321" i="1"/>
  <c r="P537" i="1"/>
  <c r="P536" i="1"/>
  <c r="M536" i="1"/>
  <c r="N536" i="1" s="1"/>
  <c r="T536" i="1"/>
  <c r="V536" i="1"/>
  <c r="W584" i="1"/>
  <c r="T584" i="1"/>
  <c r="V584" i="1"/>
  <c r="P584" i="1"/>
  <c r="O658" i="1"/>
  <c r="U657" i="1"/>
  <c r="P675" i="1"/>
  <c r="T675" i="1"/>
  <c r="V675" i="1"/>
  <c r="O702" i="1"/>
  <c r="U702" i="1"/>
  <c r="T702" i="1"/>
  <c r="P710" i="1"/>
  <c r="W710" i="1"/>
  <c r="V724" i="1"/>
  <c r="P724" i="1"/>
  <c r="W724" i="1"/>
  <c r="U724" i="1"/>
  <c r="V736" i="1"/>
  <c r="M736" i="1"/>
  <c r="O736" i="1"/>
  <c r="O737" i="1"/>
  <c r="P835" i="1"/>
  <c r="M835" i="1"/>
  <c r="V835" i="1"/>
  <c r="T835" i="1"/>
  <c r="O842" i="1"/>
  <c r="V842" i="1"/>
  <c r="U908" i="1"/>
  <c r="M908" i="1"/>
  <c r="V908" i="1"/>
  <c r="O908" i="1"/>
  <c r="O915" i="1"/>
  <c r="M915" i="1"/>
  <c r="V915" i="1"/>
  <c r="U915" i="1"/>
  <c r="O916" i="1"/>
  <c r="W915" i="1"/>
  <c r="V1071" i="1"/>
  <c r="T1071" i="1"/>
  <c r="O1071" i="1"/>
  <c r="U1115" i="1"/>
  <c r="O1115" i="1"/>
  <c r="M1115" i="1"/>
  <c r="N1115" i="1" s="1"/>
  <c r="P1126" i="1"/>
  <c r="V1125" i="1"/>
  <c r="P1135" i="1"/>
  <c r="U1135" i="1"/>
  <c r="P1136" i="1"/>
  <c r="W1135" i="1"/>
  <c r="M1135" i="1"/>
  <c r="V1135" i="1"/>
  <c r="M1159" i="1"/>
  <c r="T1159" i="1"/>
  <c r="P1160" i="1"/>
  <c r="W1164" i="1"/>
  <c r="O1164" i="1"/>
  <c r="T1164" i="1"/>
  <c r="P1196" i="1"/>
  <c r="W1196" i="1"/>
  <c r="P1197" i="1"/>
  <c r="V1196" i="1"/>
  <c r="M1196" i="1"/>
  <c r="N1197" i="1" s="1"/>
  <c r="P1219" i="1"/>
  <c r="U1218" i="1"/>
  <c r="T1218" i="1"/>
  <c r="P1227" i="1"/>
  <c r="V1227" i="1"/>
  <c r="T1227" i="1"/>
  <c r="P1390" i="1"/>
  <c r="M1390" i="1"/>
  <c r="W1390" i="1"/>
  <c r="P1401" i="1"/>
  <c r="T1400" i="1"/>
  <c r="M1400" i="1"/>
  <c r="N1400" i="1" s="1"/>
  <c r="U1429" i="1"/>
  <c r="W1429" i="1"/>
  <c r="O1430" i="1"/>
  <c r="V1429" i="1"/>
  <c r="T1429" i="1"/>
  <c r="T1471" i="1"/>
  <c r="U1471" i="1"/>
  <c r="W1471" i="1"/>
  <c r="O1471" i="1"/>
  <c r="M1484" i="1"/>
  <c r="N1485" i="1" s="1"/>
  <c r="P1485" i="1"/>
  <c r="U1484" i="1"/>
  <c r="W1484" i="1"/>
  <c r="T1484" i="1"/>
  <c r="V1503" i="1"/>
  <c r="M1503" i="1"/>
  <c r="N1503" i="1" s="1"/>
  <c r="T1503" i="1"/>
  <c r="U1516" i="1"/>
  <c r="M1516" i="1"/>
  <c r="N1516" i="1" s="1"/>
  <c r="O1517" i="1"/>
  <c r="V1516" i="1"/>
  <c r="P1660" i="1"/>
  <c r="P1661" i="1"/>
  <c r="T1660" i="1"/>
  <c r="U1660" i="1"/>
  <c r="W1660" i="1"/>
  <c r="V1668" i="1"/>
  <c r="P1669" i="1"/>
  <c r="M1668" i="1"/>
  <c r="T1668" i="1"/>
  <c r="AN322" i="1"/>
  <c r="AN321" i="1"/>
  <c r="U56" i="1"/>
  <c r="V56" i="1"/>
  <c r="M56" i="1"/>
  <c r="N57" i="1" s="1"/>
  <c r="T56" i="1"/>
  <c r="W64" i="1"/>
  <c r="M64" i="1"/>
  <c r="T64" i="1"/>
  <c r="P84" i="1"/>
  <c r="P83" i="1"/>
  <c r="V83" i="1"/>
  <c r="O86" i="1"/>
  <c r="M85" i="1"/>
  <c r="U85" i="1"/>
  <c r="W85" i="1"/>
  <c r="W109" i="1"/>
  <c r="V109" i="1"/>
  <c r="P110" i="1"/>
  <c r="U111" i="1"/>
  <c r="O111" i="1"/>
  <c r="M111" i="1"/>
  <c r="T118" i="1"/>
  <c r="U118" i="1"/>
  <c r="P119" i="1"/>
  <c r="P163" i="1"/>
  <c r="W162" i="1"/>
  <c r="U162" i="1"/>
  <c r="M162" i="1"/>
  <c r="N162" i="1" s="1"/>
  <c r="W168" i="1"/>
  <c r="M168" i="1"/>
  <c r="O168" i="1"/>
  <c r="O169" i="1"/>
  <c r="T217" i="1"/>
  <c r="M217" i="1"/>
  <c r="W217" i="1"/>
  <c r="V217" i="1"/>
  <c r="P235" i="1"/>
  <c r="W235" i="1"/>
  <c r="U235" i="1"/>
  <c r="T235" i="1"/>
  <c r="U246" i="1"/>
  <c r="W246" i="1"/>
  <c r="W248" i="1"/>
  <c r="P249" i="1"/>
  <c r="T248" i="1"/>
  <c r="U248" i="1"/>
  <c r="O257" i="1"/>
  <c r="V257" i="1"/>
  <c r="T257" i="1"/>
  <c r="O258" i="1"/>
  <c r="W261" i="1"/>
  <c r="M261" i="1"/>
  <c r="O262" i="1"/>
  <c r="V261" i="1"/>
  <c r="T283" i="1"/>
  <c r="P284" i="1"/>
  <c r="W283" i="1"/>
  <c r="P291" i="1"/>
  <c r="M291" i="1"/>
  <c r="U291" i="1"/>
  <c r="T291" i="1"/>
  <c r="T296" i="1"/>
  <c r="V296" i="1"/>
  <c r="P297" i="1"/>
  <c r="P337" i="1"/>
  <c r="P336" i="1"/>
  <c r="T336" i="1"/>
  <c r="O412" i="1"/>
  <c r="M411" i="1"/>
  <c r="O411" i="1"/>
  <c r="U411" i="1"/>
  <c r="U484" i="1"/>
  <c r="O485" i="1"/>
  <c r="M484" i="1"/>
  <c r="W484" i="1"/>
  <c r="O484" i="1"/>
  <c r="P486" i="1"/>
  <c r="M486" i="1"/>
  <c r="V486" i="1"/>
  <c r="U488" i="1"/>
  <c r="W488" i="1"/>
  <c r="T488" i="1"/>
  <c r="O488" i="1"/>
  <c r="V490" i="1"/>
  <c r="U512" i="1"/>
  <c r="O513" i="1"/>
  <c r="M512" i="1"/>
  <c r="T512" i="1"/>
  <c r="U518" i="1"/>
  <c r="T555" i="1"/>
  <c r="P555" i="1"/>
  <c r="M555" i="1"/>
  <c r="V555" i="1"/>
  <c r="P560" i="1"/>
  <c r="M559" i="1"/>
  <c r="U559" i="1"/>
  <c r="V565" i="1"/>
  <c r="P566" i="1"/>
  <c r="W565" i="1"/>
  <c r="U565" i="1"/>
  <c r="P565" i="1"/>
  <c r="M576" i="1"/>
  <c r="N576" i="1" s="1"/>
  <c r="P577" i="1"/>
  <c r="V576" i="1"/>
  <c r="P583" i="1"/>
  <c r="T583" i="1"/>
  <c r="M583" i="1"/>
  <c r="N583" i="1" s="1"/>
  <c r="V583" i="1"/>
  <c r="M633" i="1"/>
  <c r="O633" i="1"/>
  <c r="U633" i="1"/>
  <c r="W633" i="1"/>
  <c r="O661" i="1"/>
  <c r="U660" i="1"/>
  <c r="M660" i="1"/>
  <c r="N661" i="1" s="1"/>
  <c r="V660" i="1"/>
  <c r="W669" i="1"/>
  <c r="P669" i="1"/>
  <c r="T669" i="1"/>
  <c r="P670" i="1"/>
  <c r="U669" i="1"/>
  <c r="P677" i="1"/>
  <c r="M676" i="1"/>
  <c r="V676" i="1"/>
  <c r="P676" i="1"/>
  <c r="P699" i="1"/>
  <c r="M699" i="1"/>
  <c r="U699" i="1"/>
  <c r="P751" i="1"/>
  <c r="W751" i="1"/>
  <c r="U751" i="1"/>
  <c r="P763" i="1"/>
  <c r="M762" i="1"/>
  <c r="T762" i="1"/>
  <c r="T767" i="1"/>
  <c r="W767" i="1"/>
  <c r="O770" i="1"/>
  <c r="V769" i="1"/>
  <c r="M769" i="1"/>
  <c r="N769" i="1" s="1"/>
  <c r="T769" i="1"/>
  <c r="U775" i="1"/>
  <c r="V775" i="1"/>
  <c r="M775" i="1"/>
  <c r="W799" i="1"/>
  <c r="U799" i="1"/>
  <c r="M799" i="1"/>
  <c r="V799" i="1"/>
  <c r="V820" i="1"/>
  <c r="U820" i="1"/>
  <c r="P846" i="1"/>
  <c r="P845" i="1"/>
  <c r="W845" i="1"/>
  <c r="U845" i="1"/>
  <c r="V845" i="1"/>
  <c r="M845" i="1"/>
  <c r="N845" i="1" s="1"/>
  <c r="O866" i="1"/>
  <c r="T866" i="1"/>
  <c r="M866" i="1"/>
  <c r="P918" i="1"/>
  <c r="T918" i="1"/>
  <c r="U918" i="1"/>
  <c r="O925" i="1"/>
  <c r="T924" i="1"/>
  <c r="O924" i="1"/>
  <c r="W959" i="1"/>
  <c r="T959" i="1"/>
  <c r="U959" i="1"/>
  <c r="O983" i="1"/>
  <c r="M983" i="1"/>
  <c r="N983" i="1" s="1"/>
  <c r="T983" i="1"/>
  <c r="U989" i="1"/>
  <c r="W989" i="1"/>
  <c r="O989" i="1"/>
  <c r="M989" i="1"/>
  <c r="N990" i="1" s="1"/>
  <c r="P1003" i="1"/>
  <c r="M1003" i="1"/>
  <c r="N1003" i="1" s="1"/>
  <c r="W1003" i="1"/>
  <c r="W1009" i="1"/>
  <c r="V1009" i="1"/>
  <c r="O1010" i="1"/>
  <c r="U1013" i="1"/>
  <c r="M1013" i="1"/>
  <c r="P1014" i="1"/>
  <c r="AO2244" i="1"/>
  <c r="AP2244" i="1" s="1"/>
  <c r="AO2300" i="1"/>
  <c r="AP2300" i="1" s="1"/>
  <c r="N418" i="1"/>
  <c r="AP1831" i="1"/>
  <c r="AN1321" i="1"/>
  <c r="AN1327" i="1"/>
  <c r="AN1422" i="1"/>
  <c r="N925" i="1"/>
  <c r="AN2371" i="1"/>
  <c r="N175" i="1"/>
  <c r="V1801" i="1"/>
  <c r="AO1844" i="1"/>
  <c r="AP1844" i="1" s="1"/>
  <c r="V1832" i="1"/>
  <c r="P1894" i="1"/>
  <c r="U1933" i="1"/>
  <c r="O1933" i="1"/>
  <c r="U1926" i="1"/>
  <c r="T1999" i="1"/>
  <c r="P1999" i="1"/>
  <c r="M2000" i="1"/>
  <c r="O2001" i="1"/>
  <c r="V2000" i="1"/>
  <c r="W2017" i="1"/>
  <c r="O2017" i="1"/>
  <c r="P2012" i="1"/>
  <c r="M2012" i="1"/>
  <c r="O2050" i="1"/>
  <c r="V2050" i="1"/>
  <c r="O2094" i="1"/>
  <c r="P2110" i="1"/>
  <c r="V2110" i="1"/>
  <c r="N951" i="1"/>
  <c r="N950" i="1"/>
  <c r="M1952" i="1"/>
  <c r="O2034" i="1"/>
  <c r="U2033" i="1"/>
  <c r="W2246" i="1"/>
  <c r="T2373" i="1"/>
  <c r="O2373" i="1"/>
  <c r="W2373" i="1"/>
  <c r="AO1306" i="1"/>
  <c r="AP1306" i="1" s="1"/>
  <c r="AO1228" i="1"/>
  <c r="AP1228" i="1" s="1"/>
  <c r="AO1098" i="1"/>
  <c r="AP1098" i="1" s="1"/>
  <c r="AO1043" i="1"/>
  <c r="AP1043" i="1" s="1"/>
  <c r="AO1035" i="1"/>
  <c r="AP1035" i="1" s="1"/>
  <c r="AO1017" i="1"/>
  <c r="AP1017" i="1" s="1"/>
  <c r="U2378" i="1"/>
  <c r="P2409" i="1"/>
  <c r="U2385" i="1"/>
  <c r="V2385" i="1"/>
  <c r="AP2359" i="1"/>
  <c r="M1938" i="1"/>
  <c r="N237" i="1"/>
  <c r="T1877" i="1"/>
  <c r="U1839" i="1"/>
  <c r="J2410" i="1"/>
  <c r="K2410" i="1"/>
  <c r="M1877" i="1"/>
  <c r="M1862" i="1"/>
  <c r="P1743" i="1"/>
  <c r="N194" i="1"/>
  <c r="AO2264" i="1"/>
  <c r="AP2264" i="1" s="1"/>
  <c r="N96" i="1"/>
  <c r="T1748" i="1"/>
  <c r="M1748" i="1"/>
  <c r="O2343" i="1"/>
  <c r="W2342" i="1"/>
  <c r="T2342" i="1"/>
  <c r="V2342" i="1"/>
  <c r="T1851" i="1"/>
  <c r="M1851" i="1"/>
  <c r="O1852" i="1"/>
  <c r="U1851" i="1"/>
  <c r="AP2045" i="1"/>
  <c r="M2007" i="1"/>
  <c r="V2007" i="1"/>
  <c r="O2007" i="1"/>
  <c r="T2007" i="1"/>
  <c r="T2065" i="1"/>
  <c r="V2102" i="1"/>
  <c r="U2160" i="1"/>
  <c r="V2160" i="1"/>
  <c r="W2160" i="1"/>
  <c r="U2164" i="1"/>
  <c r="V1876" i="1"/>
  <c r="T1876" i="1"/>
  <c r="W1876" i="1"/>
  <c r="M1876" i="1"/>
  <c r="N1546" i="1"/>
  <c r="T1817" i="1"/>
  <c r="W1817" i="1"/>
  <c r="P1817" i="1"/>
  <c r="U2022" i="1"/>
  <c r="V2022" i="1"/>
  <c r="P2023" i="1"/>
  <c r="N1599" i="1"/>
  <c r="N1119" i="1"/>
  <c r="N1615" i="1"/>
  <c r="N1145" i="1"/>
  <c r="N1146" i="1"/>
  <c r="K2393" i="1"/>
  <c r="J2393" i="1"/>
  <c r="W2393" i="1" s="1"/>
  <c r="O2070" i="1"/>
  <c r="O2071" i="1"/>
  <c r="W2070" i="1"/>
  <c r="T2070" i="1"/>
  <c r="V2383" i="1"/>
  <c r="AN2384" i="1"/>
  <c r="AN2386" i="1"/>
  <c r="AN2385" i="1"/>
  <c r="AN2383" i="1"/>
  <c r="AN2380" i="1"/>
  <c r="AN2377" i="1"/>
  <c r="AN2378" i="1"/>
  <c r="AN2379" i="1"/>
  <c r="P2193" i="1"/>
  <c r="W2193" i="1"/>
  <c r="T1732" i="1"/>
  <c r="U1732" i="1"/>
  <c r="O1733" i="1"/>
  <c r="W1732" i="1"/>
  <c r="N2143" i="1"/>
  <c r="N2142" i="1"/>
  <c r="V2055" i="1"/>
  <c r="W2055" i="1"/>
  <c r="M2055" i="1"/>
  <c r="V2150" i="1"/>
  <c r="O2151" i="1"/>
  <c r="M2150" i="1"/>
  <c r="N2151" i="1" s="1"/>
  <c r="W2150" i="1"/>
  <c r="W2075" i="1"/>
  <c r="M2075" i="1"/>
  <c r="T2075" i="1"/>
  <c r="V2075" i="1"/>
  <c r="U2075" i="1"/>
  <c r="W2140" i="1"/>
  <c r="U2140" i="1"/>
  <c r="M2140" i="1"/>
  <c r="V1791" i="1"/>
  <c r="T1791" i="1"/>
  <c r="O1792" i="1"/>
  <c r="W1751" i="1"/>
  <c r="O1751" i="1"/>
  <c r="M1751" i="1"/>
  <c r="V1751" i="1"/>
  <c r="T2365" i="1"/>
  <c r="U2365" i="1"/>
  <c r="W1945" i="1"/>
  <c r="M1945" i="1"/>
  <c r="N1945" i="1" s="1"/>
  <c r="O1946" i="1"/>
  <c r="O1945" i="1"/>
  <c r="U1945" i="1"/>
  <c r="N561" i="1"/>
  <c r="N253" i="1"/>
  <c r="N1257" i="1"/>
  <c r="M1025" i="1"/>
  <c r="N1026" i="1" s="1"/>
  <c r="U1025" i="1"/>
  <c r="T1025" i="1"/>
  <c r="V1025" i="1"/>
  <c r="O1028" i="1"/>
  <c r="O1027" i="1"/>
  <c r="T1027" i="1"/>
  <c r="M1027" i="1"/>
  <c r="W1036" i="1"/>
  <c r="O1036" i="1"/>
  <c r="O1037" i="1"/>
  <c r="M1036" i="1"/>
  <c r="V1036" i="1"/>
  <c r="V1057" i="1"/>
  <c r="M1057" i="1"/>
  <c r="O1062" i="1"/>
  <c r="V1061" i="1"/>
  <c r="M1061" i="1"/>
  <c r="N1062" i="1" s="1"/>
  <c r="V1072" i="1"/>
  <c r="O1072" i="1"/>
  <c r="U1072" i="1"/>
  <c r="O1083" i="1"/>
  <c r="M1083" i="1"/>
  <c r="T1083" i="1"/>
  <c r="W1083" i="1"/>
  <c r="U1101" i="1"/>
  <c r="M1101" i="1"/>
  <c r="V1101" i="1"/>
  <c r="W1101" i="1"/>
  <c r="P1110" i="1"/>
  <c r="M1110" i="1"/>
  <c r="U1110" i="1"/>
  <c r="T1110" i="1"/>
  <c r="P1111" i="1"/>
  <c r="P1133" i="1"/>
  <c r="V1132" i="1"/>
  <c r="M1132" i="1"/>
  <c r="U1206" i="1"/>
  <c r="V1206" i="1"/>
  <c r="W1206" i="1"/>
  <c r="O1215" i="1"/>
  <c r="W1215" i="1"/>
  <c r="M1217" i="1"/>
  <c r="W1217" i="1"/>
  <c r="U1217" i="1"/>
  <c r="T1217" i="1"/>
  <c r="P1224" i="1"/>
  <c r="T1224" i="1"/>
  <c r="M1224" i="1"/>
  <c r="P1226" i="1"/>
  <c r="T1226" i="1"/>
  <c r="U1228" i="1"/>
  <c r="W1228" i="1"/>
  <c r="T1228" i="1"/>
  <c r="M1228" i="1"/>
  <c r="N1228" i="1" s="1"/>
  <c r="V1228" i="1"/>
  <c r="W1230" i="1"/>
  <c r="T1230" i="1"/>
  <c r="P1231" i="1"/>
  <c r="T1232" i="1"/>
  <c r="W1232" i="1"/>
  <c r="V1232" i="1"/>
  <c r="U1240" i="1"/>
  <c r="W1240" i="1"/>
  <c r="O1240" i="1"/>
  <c r="P1253" i="1"/>
  <c r="P1254" i="1"/>
  <c r="W1253" i="1"/>
  <c r="T1253" i="1"/>
  <c r="M1259" i="1"/>
  <c r="U1259" i="1"/>
  <c r="T1259" i="1"/>
  <c r="V1259" i="1"/>
  <c r="O1262" i="1"/>
  <c r="V1261" i="1"/>
  <c r="T1261" i="1"/>
  <c r="O1273" i="1"/>
  <c r="U1272" i="1"/>
  <c r="T1272" i="1"/>
  <c r="W1272" i="1"/>
  <c r="V1274" i="1"/>
  <c r="M1274" i="1"/>
  <c r="O1274" i="1"/>
  <c r="U1274" i="1"/>
  <c r="O1327" i="1"/>
  <c r="O1326" i="1"/>
  <c r="W1326" i="1"/>
  <c r="U1326" i="1"/>
  <c r="M1326" i="1"/>
  <c r="U1331" i="1"/>
  <c r="M1331" i="1"/>
  <c r="N1331" i="1" s="1"/>
  <c r="T1331" i="1"/>
  <c r="V1331" i="1"/>
  <c r="W1334" i="1"/>
  <c r="M1334" i="1"/>
  <c r="N1335" i="1" s="1"/>
  <c r="U1334" i="1"/>
  <c r="V1334" i="1"/>
  <c r="T1334" i="1"/>
  <c r="U1387" i="1"/>
  <c r="P1388" i="1"/>
  <c r="W1387" i="1"/>
  <c r="V1387" i="1"/>
  <c r="T1387" i="1"/>
  <c r="M1391" i="1"/>
  <c r="U1391" i="1"/>
  <c r="O1392" i="1"/>
  <c r="O1391" i="1"/>
  <c r="V1391" i="1"/>
  <c r="P1428" i="1"/>
  <c r="U1428" i="1"/>
  <c r="M1428" i="1"/>
  <c r="T1448" i="1"/>
  <c r="M1448" i="1"/>
  <c r="V1448" i="1"/>
  <c r="U1448" i="1"/>
  <c r="P1493" i="1"/>
  <c r="U1492" i="1"/>
  <c r="V1492" i="1"/>
  <c r="T1492" i="1"/>
  <c r="M1492" i="1"/>
  <c r="P1521" i="1"/>
  <c r="P1520" i="1"/>
  <c r="M1520" i="1"/>
  <c r="U1520" i="1"/>
  <c r="O1527" i="1"/>
  <c r="T1527" i="1"/>
  <c r="M1527" i="1"/>
  <c r="N1527" i="1" s="1"/>
  <c r="P1532" i="1"/>
  <c r="M1532" i="1"/>
  <c r="N1532" i="1" s="1"/>
  <c r="V1534" i="1"/>
  <c r="W1534" i="1"/>
  <c r="T1534" i="1"/>
  <c r="U1534" i="1"/>
  <c r="V1538" i="1"/>
  <c r="M1538" i="1"/>
  <c r="N1539" i="1" s="1"/>
  <c r="T1554" i="1"/>
  <c r="U1554" i="1"/>
  <c r="O1555" i="1"/>
  <c r="V1554" i="1"/>
  <c r="W1554" i="1"/>
  <c r="O1565" i="1"/>
  <c r="W1564" i="1"/>
  <c r="O1564" i="1"/>
  <c r="M1564" i="1"/>
  <c r="W1574" i="1"/>
  <c r="V1574" i="1"/>
  <c r="U1574" i="1"/>
  <c r="P1575" i="1"/>
  <c r="P1580" i="1"/>
  <c r="M1580" i="1"/>
  <c r="T1580" i="1"/>
  <c r="W1580" i="1"/>
  <c r="O1591" i="1"/>
  <c r="O1590" i="1"/>
  <c r="T1590" i="1"/>
  <c r="V1590" i="1"/>
  <c r="U1605" i="1"/>
  <c r="P1606" i="1"/>
  <c r="M1605" i="1"/>
  <c r="T1605" i="1"/>
  <c r="V1609" i="1"/>
  <c r="U1611" i="1"/>
  <c r="V1611" i="1"/>
  <c r="M1611" i="1"/>
  <c r="P1618" i="1"/>
  <c r="M1617" i="1"/>
  <c r="N1618" i="1" s="1"/>
  <c r="V1617" i="1"/>
  <c r="U1617" i="1"/>
  <c r="W1617" i="1"/>
  <c r="N442" i="1"/>
  <c r="N1607" i="1"/>
  <c r="M1727" i="1"/>
  <c r="T1727" i="1"/>
  <c r="AN1705" i="1"/>
  <c r="AO1705" i="1" s="1"/>
  <c r="AP1705" i="1" s="1"/>
  <c r="T1689" i="1"/>
  <c r="M1689" i="1"/>
  <c r="P1695" i="1"/>
  <c r="P1694" i="1"/>
  <c r="W1890" i="1"/>
  <c r="M1890" i="1"/>
  <c r="P1891" i="1"/>
  <c r="U1967" i="1"/>
  <c r="T1967" i="1"/>
  <c r="M2060" i="1"/>
  <c r="U2103" i="1"/>
  <c r="M2103" i="1"/>
  <c r="V2103" i="1"/>
  <c r="U2112" i="1"/>
  <c r="N311" i="1"/>
  <c r="V1766" i="1"/>
  <c r="O1766" i="1"/>
  <c r="W2231" i="1"/>
  <c r="T2231" i="1"/>
  <c r="K2369" i="1"/>
  <c r="J2369" i="1"/>
  <c r="T1204" i="1"/>
  <c r="P1205" i="1"/>
  <c r="W1104" i="1"/>
  <c r="O1104" i="1"/>
  <c r="U853" i="1"/>
  <c r="M853" i="1"/>
  <c r="W853" i="1"/>
  <c r="O854" i="1"/>
  <c r="O1640" i="1"/>
  <c r="T1640" i="1"/>
  <c r="W2142" i="1"/>
  <c r="U2142" i="1"/>
  <c r="O2143" i="1"/>
  <c r="T2142" i="1"/>
  <c r="AM2358" i="1"/>
  <c r="AM2357" i="1"/>
  <c r="M2136" i="1"/>
  <c r="W2136" i="1"/>
  <c r="M2311" i="1"/>
  <c r="T2311" i="1"/>
  <c r="U2311" i="1"/>
  <c r="W2311" i="1"/>
  <c r="O1750" i="1"/>
  <c r="AN320" i="1"/>
  <c r="AN799" i="1"/>
  <c r="AN925" i="1"/>
  <c r="N1514" i="1"/>
  <c r="AM1740" i="1"/>
  <c r="AN1496" i="1"/>
  <c r="AN1554" i="1"/>
  <c r="AN1675" i="1"/>
  <c r="AO1675" i="1" s="1"/>
  <c r="AP1675" i="1" s="1"/>
  <c r="AN1699" i="1"/>
  <c r="AN1706" i="1"/>
  <c r="P711" i="1"/>
  <c r="P2264" i="1"/>
  <c r="V2193" i="1"/>
  <c r="M2193" i="1"/>
  <c r="T2163" i="1"/>
  <c r="W2163" i="1"/>
  <c r="M2163" i="1"/>
  <c r="V2163" i="1"/>
  <c r="T1966" i="1"/>
  <c r="T1704" i="1"/>
  <c r="U1828" i="1"/>
  <c r="V1828" i="1"/>
  <c r="AN1415" i="1"/>
  <c r="AN1600" i="1"/>
  <c r="AN1604" i="1"/>
  <c r="W2168" i="1"/>
  <c r="T2168" i="1"/>
  <c r="O2066" i="1"/>
  <c r="M1902" i="1"/>
  <c r="V1879" i="1"/>
  <c r="M1879" i="1"/>
  <c r="M2330" i="1"/>
  <c r="U2330" i="1"/>
  <c r="T2333" i="1"/>
  <c r="O2333" i="1"/>
  <c r="U2333" i="1"/>
  <c r="W2333" i="1"/>
  <c r="O2331" i="1"/>
  <c r="O1728" i="1"/>
  <c r="W1727" i="1"/>
  <c r="AN1628" i="1"/>
  <c r="AO1628" i="1" s="1"/>
  <c r="AP1628" i="1" s="1"/>
  <c r="AN797" i="1"/>
  <c r="AM1149" i="1"/>
  <c r="AN1324" i="1"/>
  <c r="AN1143" i="1"/>
  <c r="AN1194" i="1"/>
  <c r="AO1194" i="1" s="1"/>
  <c r="AP1194" i="1" s="1"/>
  <c r="AN1201" i="1"/>
  <c r="W1917" i="1"/>
  <c r="AN1423" i="1"/>
  <c r="AN1419" i="1"/>
  <c r="N1636" i="1"/>
  <c r="N381" i="1"/>
  <c r="O1883" i="1"/>
  <c r="P1773" i="1"/>
  <c r="O2206" i="1"/>
  <c r="P1821" i="1"/>
  <c r="O2232" i="1"/>
  <c r="O2298" i="1"/>
  <c r="P2334" i="1"/>
  <c r="AM1640" i="1"/>
  <c r="AM1379" i="1"/>
  <c r="AN2344" i="1"/>
  <c r="O1507" i="1"/>
  <c r="W1507" i="1"/>
  <c r="U1640" i="1"/>
  <c r="O1641" i="1"/>
  <c r="AN2335" i="1"/>
  <c r="AN2356" i="1"/>
  <c r="AO2356" i="1" s="1"/>
  <c r="AP2356" i="1" s="1"/>
  <c r="AN478" i="1"/>
  <c r="W2118" i="1"/>
  <c r="M2118" i="1"/>
  <c r="U1942" i="1"/>
  <c r="W1766" i="1"/>
  <c r="W2105" i="1"/>
  <c r="W1967" i="1"/>
  <c r="U1890" i="1"/>
  <c r="AN1487" i="1"/>
  <c r="AN1414" i="1"/>
  <c r="AN1421" i="1"/>
  <c r="AN1301" i="1"/>
  <c r="AO1301" i="1" s="1"/>
  <c r="AP1301" i="1" s="1"/>
  <c r="AN1243" i="1"/>
  <c r="AM1137" i="1"/>
  <c r="AO1137" i="1" s="1"/>
  <c r="AP1137" i="1" s="1"/>
  <c r="AM1140" i="1"/>
  <c r="AO1140" i="1" s="1"/>
  <c r="AP1140" i="1" s="1"/>
  <c r="AM1146" i="1"/>
  <c r="AM1216" i="1"/>
  <c r="AO1216" i="1" s="1"/>
  <c r="AP1216" i="1" s="1"/>
  <c r="AM1221" i="1"/>
  <c r="AO1221" i="1" s="1"/>
  <c r="AP1221" i="1" s="1"/>
  <c r="AN1671" i="1"/>
  <c r="V1821" i="1"/>
  <c r="AN802" i="1"/>
  <c r="AN1492" i="1"/>
  <c r="AO1492" i="1" s="1"/>
  <c r="AP1492" i="1" s="1"/>
  <c r="AN1493" i="1"/>
  <c r="AN1491" i="1"/>
  <c r="AN1016" i="1"/>
  <c r="W1857" i="1"/>
  <c r="O1857" i="1"/>
  <c r="P1892" i="1"/>
  <c r="U1992" i="1"/>
  <c r="M1992" i="1"/>
  <c r="U2015" i="1"/>
  <c r="W2015" i="1"/>
  <c r="AM259" i="1"/>
  <c r="AM250" i="1"/>
  <c r="AM229" i="1"/>
  <c r="T2112" i="1"/>
  <c r="M2112" i="1"/>
  <c r="U2093" i="1"/>
  <c r="V2093" i="1"/>
  <c r="M1967" i="1"/>
  <c r="W1844" i="1"/>
  <c r="AN1694" i="1"/>
  <c r="AN1659" i="1"/>
  <c r="AN1657" i="1"/>
  <c r="AN1661" i="1"/>
  <c r="AM1642" i="1"/>
  <c r="AN1627" i="1"/>
  <c r="AN1596" i="1"/>
  <c r="AO1596" i="1" s="1"/>
  <c r="AP1596" i="1" s="1"/>
  <c r="AN1593" i="1"/>
  <c r="AO1593" i="1" s="1"/>
  <c r="AP1593" i="1" s="1"/>
  <c r="AN1500" i="1"/>
  <c r="AN1495" i="1"/>
  <c r="AM1493" i="1"/>
  <c r="AM1489" i="1"/>
  <c r="AM1491" i="1"/>
  <c r="AN1475" i="1"/>
  <c r="AN1477" i="1"/>
  <c r="AN1456" i="1"/>
  <c r="AM1200" i="1"/>
  <c r="AN1197" i="1"/>
  <c r="AO1197" i="1" s="1"/>
  <c r="AN1198" i="1"/>
  <c r="AO1198" i="1" s="1"/>
  <c r="AP1198" i="1" s="1"/>
  <c r="AM1138" i="1"/>
  <c r="AO1138" i="1" s="1"/>
  <c r="AP1138" i="1" s="1"/>
  <c r="AM1052" i="1"/>
  <c r="AM1051" i="1"/>
  <c r="AM1053" i="1"/>
  <c r="AM1055" i="1"/>
  <c r="AN1648" i="1"/>
  <c r="AN1654" i="1"/>
  <c r="T1798" i="1"/>
  <c r="AN1292" i="1"/>
  <c r="V1883" i="1"/>
  <c r="M1883" i="1"/>
  <c r="M2315" i="1"/>
  <c r="V2315" i="1"/>
  <c r="T2315" i="1"/>
  <c r="U2307" i="1"/>
  <c r="AM1713" i="1"/>
  <c r="AO1713" i="1" s="1"/>
  <c r="AP1713" i="1" s="1"/>
  <c r="AM1712" i="1"/>
  <c r="AO1712" i="1" s="1"/>
  <c r="AP1712" i="1" s="1"/>
  <c r="AN1700" i="1"/>
  <c r="AO1700" i="1" s="1"/>
  <c r="AN1698" i="1"/>
  <c r="AN1704" i="1"/>
  <c r="AN1663" i="1"/>
  <c r="P1966" i="1"/>
  <c r="AN1382" i="1"/>
  <c r="AN1383" i="1"/>
  <c r="AN1386" i="1"/>
  <c r="AM1324" i="1"/>
  <c r="AM1332" i="1"/>
  <c r="AM1325" i="1"/>
  <c r="AM1328" i="1"/>
  <c r="AM1336" i="1"/>
  <c r="AM1335" i="1"/>
  <c r="AO1335" i="1" s="1"/>
  <c r="AP1335" i="1" s="1"/>
  <c r="AN1310" i="1"/>
  <c r="AN1312" i="1"/>
  <c r="AO1312" i="1" s="1"/>
  <c r="AP1312" i="1" s="1"/>
  <c r="AN1308" i="1"/>
  <c r="AN1307" i="1"/>
  <c r="AN1291" i="1"/>
  <c r="AN1297" i="1"/>
  <c r="AN1300" i="1"/>
  <c r="AO1300" i="1" s="1"/>
  <c r="AP1300" i="1" s="1"/>
  <c r="AN1290" i="1"/>
  <c r="AN1288" i="1"/>
  <c r="AN1285" i="1"/>
  <c r="AM1263" i="1"/>
  <c r="AO1263" i="1" s="1"/>
  <c r="AP1263" i="1" s="1"/>
  <c r="AM1259" i="1"/>
  <c r="AO1259" i="1" s="1"/>
  <c r="AP1259" i="1" s="1"/>
  <c r="AM1223" i="1"/>
  <c r="AO1223" i="1" s="1"/>
  <c r="AP1223" i="1" s="1"/>
  <c r="AM1219" i="1"/>
  <c r="AO1219" i="1" s="1"/>
  <c r="AP1219" i="1" s="1"/>
  <c r="AM1214" i="1"/>
  <c r="AM1217" i="1"/>
  <c r="AM1224" i="1"/>
  <c r="AM1201" i="1"/>
  <c r="AN1196" i="1"/>
  <c r="AN1192" i="1"/>
  <c r="AN1200" i="1"/>
  <c r="AM1195" i="1"/>
  <c r="AO1195" i="1" s="1"/>
  <c r="AP1195" i="1" s="1"/>
  <c r="AM1196" i="1"/>
  <c r="AO1196" i="1" s="1"/>
  <c r="AP1196" i="1" s="1"/>
  <c r="AN1141" i="1"/>
  <c r="AN1139" i="1"/>
  <c r="AN1146" i="1"/>
  <c r="AN1136" i="1"/>
  <c r="AN1147" i="1"/>
  <c r="AM1110" i="1"/>
  <c r="AM1108" i="1"/>
  <c r="AM1046" i="1"/>
  <c r="O2142" i="1"/>
  <c r="AN483" i="1"/>
  <c r="AN476" i="1"/>
  <c r="AN472" i="1"/>
  <c r="AN470" i="1"/>
  <c r="U1909" i="1"/>
  <c r="V1977" i="1"/>
  <c r="W1891" i="1"/>
  <c r="M1891" i="1"/>
  <c r="N1892" i="1" s="1"/>
  <c r="V1988" i="1"/>
  <c r="W1988" i="1"/>
  <c r="M1694" i="1"/>
  <c r="T1694" i="1"/>
  <c r="AN1673" i="1"/>
  <c r="AN1664" i="1"/>
  <c r="AN1656" i="1"/>
  <c r="AM1556" i="1"/>
  <c r="AM1557" i="1"/>
  <c r="AO1557" i="1" s="1"/>
  <c r="AP1557" i="1" s="1"/>
  <c r="AM1157" i="1"/>
  <c r="AM1163" i="1"/>
  <c r="AM1156" i="1"/>
  <c r="AM1162" i="1"/>
  <c r="AM1106" i="1"/>
  <c r="AM1107" i="1"/>
  <c r="W1873" i="1"/>
  <c r="M1873" i="1"/>
  <c r="AN2368" i="1"/>
  <c r="T1796" i="1"/>
  <c r="AM1308" i="1"/>
  <c r="AN2367" i="1"/>
  <c r="AO2367" i="1" s="1"/>
  <c r="AP2367" i="1" s="1"/>
  <c r="V1992" i="1"/>
  <c r="AN1325" i="1"/>
  <c r="AN1322" i="1"/>
  <c r="AM1321" i="1"/>
  <c r="AM1315" i="1"/>
  <c r="AO1315" i="1" s="1"/>
  <c r="AP1315" i="1" s="1"/>
  <c r="AM1318" i="1"/>
  <c r="AO1318" i="1" s="1"/>
  <c r="AP1318" i="1" s="1"/>
  <c r="AM1312" i="1"/>
  <c r="AM1310" i="1"/>
  <c r="T2298" i="1"/>
  <c r="U2298" i="1"/>
  <c r="T2205" i="1"/>
  <c r="AQ2465" i="1"/>
  <c r="O2312" i="1"/>
  <c r="AN2336" i="1"/>
  <c r="AN2342" i="1"/>
  <c r="AN2341" i="1"/>
  <c r="AN2333" i="1"/>
  <c r="AO2333" i="1" s="1"/>
  <c r="AP2333" i="1" s="1"/>
  <c r="AN2362" i="1"/>
  <c r="AN2360" i="1"/>
  <c r="AN2358" i="1"/>
  <c r="AN2357" i="1"/>
  <c r="AN1255" i="1"/>
  <c r="AN1245" i="1"/>
  <c r="AN1252" i="1"/>
  <c r="AN1250" i="1"/>
  <c r="AN1246" i="1"/>
  <c r="T2192" i="1"/>
  <c r="U2286" i="1"/>
  <c r="V2286" i="1"/>
  <c r="T2272" i="1"/>
  <c r="V2272" i="1"/>
  <c r="U2265" i="1"/>
  <c r="T2265" i="1"/>
  <c r="M1796" i="1"/>
  <c r="V2205" i="1"/>
  <c r="AN2372" i="1"/>
  <c r="O1968" i="1"/>
  <c r="AM1136" i="1"/>
  <c r="AO1136" i="1" s="1"/>
  <c r="AP1136" i="1" s="1"/>
  <c r="AM1111" i="1"/>
  <c r="AM1260" i="1"/>
  <c r="AO1260" i="1" s="1"/>
  <c r="AP1260" i="1" s="1"/>
  <c r="AN1417" i="1"/>
  <c r="AN1591" i="1"/>
  <c r="AN1655" i="1"/>
  <c r="V1689" i="1"/>
  <c r="V2112" i="1"/>
  <c r="AM1641" i="1"/>
  <c r="AN1311" i="1"/>
  <c r="AM1141" i="1"/>
  <c r="AM1237" i="1"/>
  <c r="AO1237" i="1" s="1"/>
  <c r="AP1237" i="1" s="1"/>
  <c r="AN1594" i="1"/>
  <c r="AN1649" i="1"/>
  <c r="AM1639" i="1"/>
  <c r="AN1385" i="1"/>
  <c r="AN1144" i="1"/>
  <c r="U1798" i="1"/>
  <c r="AN1702" i="1"/>
  <c r="AO1702" i="1" s="1"/>
  <c r="AP1702" i="1" s="1"/>
  <c r="AM1427" i="1"/>
  <c r="W1828" i="1"/>
  <c r="M1828" i="1"/>
  <c r="AM1316" i="1"/>
  <c r="AO1316" i="1" s="1"/>
  <c r="AP1316" i="1" s="1"/>
  <c r="AM1520" i="1"/>
  <c r="V2201" i="1"/>
  <c r="T1986" i="1"/>
  <c r="M1986" i="1"/>
  <c r="N1986" i="1" s="1"/>
  <c r="O1987" i="1"/>
  <c r="U1883" i="1"/>
  <c r="U2066" i="1"/>
  <c r="AN1667" i="1"/>
  <c r="AM1420" i="1"/>
  <c r="AO1420" i="1" s="1"/>
  <c r="AP1420" i="1" s="1"/>
  <c r="T1507" i="1"/>
  <c r="O1689" i="1"/>
  <c r="AM1421" i="1"/>
  <c r="AN1482" i="1"/>
  <c r="U1965" i="1"/>
  <c r="M1844" i="1"/>
  <c r="AN481" i="1"/>
  <c r="P1829" i="1"/>
  <c r="O2103" i="1"/>
  <c r="N356" i="1"/>
  <c r="T2251" i="1"/>
  <c r="V1823" i="1"/>
  <c r="O1877" i="1"/>
  <c r="V1767" i="1"/>
  <c r="N1127" i="1"/>
  <c r="AO1925" i="1"/>
  <c r="AP1925" i="1" s="1"/>
  <c r="V853" i="1"/>
  <c r="AO1930" i="1"/>
  <c r="AP1930" i="1" s="1"/>
  <c r="V1204" i="1"/>
  <c r="V1507" i="1"/>
  <c r="W1204" i="1"/>
  <c r="N179" i="1"/>
  <c r="U1749" i="1"/>
  <c r="W1749" i="1"/>
  <c r="V2049" i="1"/>
  <c r="O2049" i="1"/>
  <c r="N1006" i="1"/>
  <c r="U1817" i="1"/>
  <c r="O1817" i="1"/>
  <c r="AM1711" i="1"/>
  <c r="AO1711" i="1" s="1"/>
  <c r="AP1711" i="1" s="1"/>
  <c r="AM2373" i="1"/>
  <c r="AM2365" i="1"/>
  <c r="AM2372" i="1"/>
  <c r="N1522" i="1"/>
  <c r="N937" i="1"/>
  <c r="T2136" i="1"/>
  <c r="U2136" i="1"/>
  <c r="T1104" i="1"/>
  <c r="U2231" i="1"/>
  <c r="V2311" i="1"/>
  <c r="AN2332" i="1"/>
  <c r="V1909" i="1"/>
  <c r="V2060" i="1"/>
  <c r="AN1434" i="1"/>
  <c r="AO1434" i="1" s="1"/>
  <c r="AP1434" i="1" s="1"/>
  <c r="O1917" i="1"/>
  <c r="T1890" i="1"/>
  <c r="T1891" i="1"/>
  <c r="T2105" i="1"/>
  <c r="J2366" i="1"/>
  <c r="U1984" i="1"/>
  <c r="O1986" i="1"/>
  <c r="M2145" i="1"/>
  <c r="T2145" i="1"/>
  <c r="W2145" i="1"/>
  <c r="P1204" i="1"/>
  <c r="V1104" i="1"/>
  <c r="AM1521" i="1"/>
  <c r="W2103" i="1"/>
  <c r="W2265" i="1"/>
  <c r="M2307" i="1"/>
  <c r="O2201" i="1"/>
  <c r="U1796" i="1"/>
  <c r="T1873" i="1"/>
  <c r="AM1331" i="1"/>
  <c r="AN1693" i="1"/>
  <c r="AO1693" i="1" s="1"/>
  <c r="AP1693" i="1" s="1"/>
  <c r="M205" i="1"/>
  <c r="N206" i="1" s="1"/>
  <c r="P205" i="1"/>
  <c r="T425" i="1"/>
  <c r="O425" i="1"/>
  <c r="T710" i="1"/>
  <c r="U710" i="1"/>
  <c r="O931" i="1"/>
  <c r="M931" i="1"/>
  <c r="N931" i="1" s="1"/>
  <c r="M1125" i="1"/>
  <c r="W1125" i="1"/>
  <c r="U1196" i="1"/>
  <c r="P1429" i="1"/>
  <c r="O1679" i="1"/>
  <c r="W1679" i="1"/>
  <c r="T83" i="1"/>
  <c r="O83" i="1"/>
  <c r="P86" i="1"/>
  <c r="P85" i="1"/>
  <c r="V145" i="1"/>
  <c r="P145" i="1"/>
  <c r="P226" i="1"/>
  <c r="M226" i="1"/>
  <c r="V336" i="1"/>
  <c r="W336" i="1"/>
  <c r="O337" i="1"/>
  <c r="W518" i="1"/>
  <c r="V518" i="1"/>
  <c r="V559" i="1"/>
  <c r="T576" i="1"/>
  <c r="U589" i="1"/>
  <c r="P590" i="1"/>
  <c r="T589" i="1"/>
  <c r="P639" i="1"/>
  <c r="U639" i="1"/>
  <c r="V935" i="1"/>
  <c r="P936" i="1"/>
  <c r="M940" i="1"/>
  <c r="T940" i="1"/>
  <c r="P1102" i="1"/>
  <c r="W1132" i="1"/>
  <c r="O1226" i="1"/>
  <c r="M1226" i="1"/>
  <c r="W1226" i="1"/>
  <c r="U1253" i="1"/>
  <c r="M1253" i="1"/>
  <c r="N1254" i="1" s="1"/>
  <c r="V1253" i="1"/>
  <c r="O1254" i="1"/>
  <c r="P1335" i="1"/>
  <c r="P1334" i="1"/>
  <c r="W1345" i="1"/>
  <c r="M1345" i="1"/>
  <c r="N1346" i="1" s="1"/>
  <c r="V1345" i="1"/>
  <c r="O1371" i="1"/>
  <c r="V1371" i="1"/>
  <c r="W1428" i="1"/>
  <c r="U1609" i="1"/>
  <c r="W1609" i="1"/>
  <c r="T1611" i="1"/>
  <c r="W1611" i="1"/>
  <c r="M1669" i="1"/>
  <c r="T1669" i="1"/>
  <c r="W1669" i="1"/>
  <c r="V1671" i="1"/>
  <c r="P1671" i="1"/>
  <c r="P2316" i="1"/>
  <c r="V2169" i="1"/>
  <c r="O2169" i="1"/>
  <c r="AM1322" i="1"/>
  <c r="AO1322" i="1" s="1"/>
  <c r="AP1322" i="1" s="1"/>
  <c r="N592" i="1"/>
  <c r="N388" i="1"/>
  <c r="U1826" i="1"/>
  <c r="M1826" i="1"/>
  <c r="N1827" i="1" s="1"/>
  <c r="P2204" i="1"/>
  <c r="AN1093" i="1"/>
  <c r="AO1093" i="1" s="1"/>
  <c r="AP1093" i="1" s="1"/>
  <c r="AN1226" i="1"/>
  <c r="AM1672" i="1"/>
  <c r="AM1673" i="1"/>
  <c r="AM1682" i="1"/>
  <c r="U1694" i="1"/>
  <c r="T1965" i="1"/>
  <c r="W1965" i="1"/>
  <c r="P1967" i="1"/>
  <c r="N1487" i="1"/>
  <c r="AP1933" i="1"/>
  <c r="N1098" i="1"/>
  <c r="O1951" i="1"/>
  <c r="U1951" i="1"/>
  <c r="N428" i="1"/>
  <c r="N1519" i="1"/>
  <c r="N1265" i="1"/>
  <c r="P2130" i="1"/>
  <c r="V2130" i="1"/>
  <c r="V2125" i="1"/>
  <c r="U2125" i="1"/>
  <c r="W2125" i="1"/>
  <c r="T2125" i="1"/>
  <c r="M2125" i="1"/>
  <c r="N1666" i="1"/>
  <c r="AM2375" i="1"/>
  <c r="V2258" i="1"/>
  <c r="W2258" i="1"/>
  <c r="U2258" i="1"/>
  <c r="P2259" i="1"/>
  <c r="N1340" i="1"/>
  <c r="T1600" i="1"/>
  <c r="W1600" i="1"/>
  <c r="U1600" i="1"/>
  <c r="V1600" i="1"/>
  <c r="M1600" i="1"/>
  <c r="N1600" i="1" s="1"/>
  <c r="M977" i="1"/>
  <c r="W977" i="1"/>
  <c r="O878" i="1"/>
  <c r="V877" i="1"/>
  <c r="U877" i="1"/>
  <c r="W877" i="1"/>
  <c r="W1673" i="1"/>
  <c r="P1673" i="1"/>
  <c r="U1673" i="1"/>
  <c r="M1673" i="1"/>
  <c r="O1358" i="1"/>
  <c r="M1357" i="1"/>
  <c r="U1357" i="1"/>
  <c r="T2148" i="1"/>
  <c r="V2148" i="1"/>
  <c r="M2123" i="1"/>
  <c r="N2123" i="1" s="1"/>
  <c r="V2123" i="1"/>
  <c r="W2123" i="1"/>
  <c r="U2123" i="1"/>
  <c r="K2358" i="1"/>
  <c r="J2358" i="1"/>
  <c r="P2128" i="1"/>
  <c r="M2128" i="1"/>
  <c r="N2128" i="1" s="1"/>
  <c r="T2128" i="1"/>
  <c r="P2129" i="1"/>
  <c r="T2274" i="1"/>
  <c r="P2274" i="1"/>
  <c r="W2274" i="1"/>
  <c r="M2274" i="1"/>
  <c r="P2284" i="1"/>
  <c r="U2284" i="1"/>
  <c r="AN2351" i="1"/>
  <c r="AN2349" i="1"/>
  <c r="AN2350" i="1"/>
  <c r="O1789" i="1"/>
  <c r="O1788" i="1"/>
  <c r="W1788" i="1"/>
  <c r="T1788" i="1"/>
  <c r="M1788" i="1"/>
  <c r="V1788" i="1"/>
  <c r="AM1047" i="1"/>
  <c r="AN1062" i="1"/>
  <c r="AO1062" i="1" s="1"/>
  <c r="AP1062" i="1" s="1"/>
  <c r="AN1096" i="1"/>
  <c r="AO1096" i="1" s="1"/>
  <c r="AM1187" i="1"/>
  <c r="AN1317" i="1"/>
  <c r="O2345" i="1"/>
  <c r="V2056" i="1"/>
  <c r="W2056" i="1"/>
  <c r="M2056" i="1"/>
  <c r="N2056" i="1" s="1"/>
  <c r="M2167" i="1"/>
  <c r="V2167" i="1"/>
  <c r="W1786" i="1"/>
  <c r="M1786" i="1"/>
  <c r="U1786" i="1"/>
  <c r="O1787" i="1"/>
  <c r="P2336" i="1"/>
  <c r="W2336" i="1"/>
  <c r="AM1810" i="1"/>
  <c r="AK956" i="1"/>
  <c r="AL956" i="1"/>
  <c r="AL937" i="1"/>
  <c r="AQ950" i="1"/>
  <c r="AQ935" i="1"/>
  <c r="AL896" i="1"/>
  <c r="AQ908" i="1"/>
  <c r="AK848" i="1"/>
  <c r="AL848" i="1"/>
  <c r="AL828" i="1"/>
  <c r="AK828" i="1"/>
  <c r="AL807" i="1"/>
  <c r="AK807" i="1"/>
  <c r="AL769" i="1"/>
  <c r="AK769" i="1"/>
  <c r="AK741" i="1"/>
  <c r="AM742" i="1" s="1"/>
  <c r="AL741" i="1"/>
  <c r="AL704" i="1"/>
  <c r="AK704" i="1"/>
  <c r="AL682" i="1"/>
  <c r="AK682" i="1"/>
  <c r="AK673" i="1"/>
  <c r="AL673" i="1"/>
  <c r="AK657" i="1"/>
  <c r="AL657" i="1"/>
  <c r="AK637" i="1"/>
  <c r="AL637" i="1"/>
  <c r="AK585" i="1"/>
  <c r="AL585" i="1"/>
  <c r="AK576" i="1"/>
  <c r="AL576" i="1"/>
  <c r="AQ588" i="1"/>
  <c r="AL568" i="1"/>
  <c r="AK568" i="1"/>
  <c r="AL523" i="1"/>
  <c r="AK523" i="1"/>
  <c r="AL444" i="1"/>
  <c r="AN454" i="1" s="1"/>
  <c r="AK444" i="1"/>
  <c r="AQ457" i="1"/>
  <c r="AK432" i="1"/>
  <c r="AL432" i="1"/>
  <c r="AK430" i="1"/>
  <c r="AL430" i="1"/>
  <c r="AQ426" i="1"/>
  <c r="AQ416" i="1"/>
  <c r="AK357" i="1"/>
  <c r="AL357" i="1"/>
  <c r="AQ370" i="1"/>
  <c r="AL341" i="1"/>
  <c r="AK341" i="1"/>
  <c r="AL295" i="1"/>
  <c r="AQ306" i="1"/>
  <c r="AK274" i="1"/>
  <c r="AM285" i="1" s="1"/>
  <c r="AL274" i="1"/>
  <c r="AK269" i="1"/>
  <c r="AL269" i="1"/>
  <c r="AL209" i="1"/>
  <c r="AK209" i="1"/>
  <c r="AK192" i="1"/>
  <c r="AL192" i="1"/>
  <c r="AL157" i="1"/>
  <c r="AK157" i="1"/>
  <c r="AK127" i="1"/>
  <c r="AL127" i="1"/>
  <c r="AK125" i="1"/>
  <c r="AL125" i="1"/>
  <c r="AL123" i="1"/>
  <c r="AK123" i="1"/>
  <c r="AL73" i="1"/>
  <c r="AK73" i="1"/>
  <c r="AK24" i="1"/>
  <c r="AL24" i="1"/>
  <c r="M1488" i="1"/>
  <c r="N1488" i="1" s="1"/>
  <c r="V1075" i="1"/>
  <c r="O998" i="1"/>
  <c r="U398" i="1"/>
  <c r="U1333" i="1"/>
  <c r="O1212" i="1"/>
  <c r="V530" i="1"/>
  <c r="T530" i="1"/>
  <c r="AM1815" i="1"/>
  <c r="AN1984" i="1"/>
  <c r="AM1987" i="1"/>
  <c r="AO1987" i="1" s="1"/>
  <c r="AP1987" i="1" s="1"/>
  <c r="AN1832" i="1"/>
  <c r="AO1832" i="1" s="1"/>
  <c r="AP1832" i="1" s="1"/>
  <c r="AM2133" i="1"/>
  <c r="AO2133" i="1" s="1"/>
  <c r="AP2133" i="1" s="1"/>
  <c r="AM1938" i="1"/>
  <c r="AN1827" i="1"/>
  <c r="AN2054" i="1"/>
  <c r="AO2054" i="1" s="1"/>
  <c r="AP2054" i="1" s="1"/>
  <c r="AM1918" i="1"/>
  <c r="O628" i="1"/>
  <c r="AM1811" i="1"/>
  <c r="P612" i="1"/>
  <c r="O1614" i="1"/>
  <c r="AM1817" i="1"/>
  <c r="AO1817" i="1" s="1"/>
  <c r="AP1817" i="1" s="1"/>
  <c r="AN1828" i="1"/>
  <c r="AN2091" i="1"/>
  <c r="AO2091" i="1" s="1"/>
  <c r="W1692" i="1"/>
  <c r="M1690" i="1"/>
  <c r="T1613" i="1"/>
  <c r="O1613" i="1"/>
  <c r="V1512" i="1"/>
  <c r="U1186" i="1"/>
  <c r="M1184" i="1"/>
  <c r="N1184" i="1" s="1"/>
  <c r="T1184" i="1"/>
  <c r="T738" i="1"/>
  <c r="T539" i="1"/>
  <c r="M539" i="1"/>
  <c r="W521" i="1"/>
  <c r="U521" i="1"/>
  <c r="T507" i="1"/>
  <c r="M382" i="1"/>
  <c r="N382" i="1" s="1"/>
  <c r="W382" i="1"/>
  <c r="M369" i="1"/>
  <c r="U359" i="1"/>
  <c r="V234" i="1"/>
  <c r="T234" i="1"/>
  <c r="W227" i="1"/>
  <c r="W218" i="1"/>
  <c r="AM1804" i="1"/>
  <c r="AN1993" i="1"/>
  <c r="AO1993" i="1" s="1"/>
  <c r="AP1993" i="1" s="1"/>
  <c r="P1693" i="1"/>
  <c r="M1491" i="1"/>
  <c r="N1491" i="1" s="1"/>
  <c r="T1454" i="1"/>
  <c r="V1344" i="1"/>
  <c r="W1315" i="1"/>
  <c r="W1313" i="1"/>
  <c r="P1314" i="1"/>
  <c r="M1109" i="1"/>
  <c r="W1109" i="1"/>
  <c r="W1073" i="1"/>
  <c r="T1069" i="1"/>
  <c r="U912" i="1"/>
  <c r="M889" i="1"/>
  <c r="U889" i="1"/>
  <c r="T875" i="1"/>
  <c r="M873" i="1"/>
  <c r="U831" i="1"/>
  <c r="M810" i="1"/>
  <c r="W810" i="1"/>
  <c r="V797" i="1"/>
  <c r="M797" i="1"/>
  <c r="M782" i="1"/>
  <c r="N783" i="1" s="1"/>
  <c r="U782" i="1"/>
  <c r="AM1966" i="1"/>
  <c r="AO1966" i="1" s="1"/>
  <c r="AP1966" i="1" s="1"/>
  <c r="AM1964" i="1"/>
  <c r="AO1964" i="1" s="1"/>
  <c r="AP1964" i="1" s="1"/>
  <c r="AM2022" i="1"/>
  <c r="AO2022" i="1" s="1"/>
  <c r="AP2022" i="1" s="1"/>
  <c r="AM2019" i="1"/>
  <c r="AO2019" i="1" s="1"/>
  <c r="AP2019" i="1" s="1"/>
  <c r="AM2017" i="1"/>
  <c r="AN2098" i="1"/>
  <c r="AO2098" i="1" s="1"/>
  <c r="AP2098" i="1" s="1"/>
  <c r="AN2102" i="1"/>
  <c r="AN2193" i="1"/>
  <c r="AO2193" i="1" s="1"/>
  <c r="AP2193" i="1" s="1"/>
  <c r="AM2201" i="1"/>
  <c r="V1333" i="1"/>
  <c r="M1212" i="1"/>
  <c r="V1209" i="1"/>
  <c r="W1088" i="1"/>
  <c r="V1088" i="1"/>
  <c r="T1070" i="1"/>
  <c r="V1068" i="1"/>
  <c r="U1068" i="1"/>
  <c r="V861" i="1"/>
  <c r="P862" i="1"/>
  <c r="M861" i="1"/>
  <c r="T830" i="1"/>
  <c r="V802" i="1"/>
  <c r="P611" i="1"/>
  <c r="U597" i="1"/>
  <c r="M530" i="1"/>
  <c r="N530" i="1" s="1"/>
  <c r="M298" i="1"/>
  <c r="M2209" i="1"/>
  <c r="AN1988" i="1"/>
  <c r="M312" i="1"/>
  <c r="N312" i="1" s="1"/>
  <c r="O301" i="1"/>
  <c r="AN2191" i="1"/>
  <c r="AM2010" i="1"/>
  <c r="AO2010" i="1" s="1"/>
  <c r="AP2010" i="1" s="1"/>
  <c r="J1745" i="1"/>
  <c r="J2221" i="1"/>
  <c r="T2221" i="1" s="1"/>
  <c r="J2225" i="1"/>
  <c r="O219" i="1"/>
  <c r="J2189" i="1"/>
  <c r="T2189" i="1" s="1"/>
  <c r="J1980" i="1"/>
  <c r="T1980" i="1" s="1"/>
  <c r="J1746" i="1"/>
  <c r="V943" i="1"/>
  <c r="T227" i="1"/>
  <c r="O298" i="1"/>
  <c r="AM1991" i="1"/>
  <c r="AO1991" i="1" s="1"/>
  <c r="AP1991" i="1" s="1"/>
  <c r="U1325" i="1"/>
  <c r="O1089" i="1"/>
  <c r="M1344" i="1"/>
  <c r="V770" i="1"/>
  <c r="K1698" i="1"/>
  <c r="W1698" i="1" s="1"/>
  <c r="O1330" i="1"/>
  <c r="J1976" i="1"/>
  <c r="O1976" i="1" s="1"/>
  <c r="J1901" i="1"/>
  <c r="T1901" i="1" s="1"/>
  <c r="J1726" i="1"/>
  <c r="W1726" i="1" s="1"/>
  <c r="O598" i="1"/>
  <c r="AM2014" i="1"/>
  <c r="AO2014" i="1" s="1"/>
  <c r="AP2014" i="1" s="1"/>
  <c r="AN1912" i="1"/>
  <c r="V597" i="1"/>
  <c r="AN2096" i="1"/>
  <c r="AO2096" i="1" s="1"/>
  <c r="AP2096" i="1" s="1"/>
  <c r="T225" i="1"/>
  <c r="T547" i="1"/>
  <c r="AN1996" i="1"/>
  <c r="AO1996" i="1" s="1"/>
  <c r="AP1996" i="1" s="1"/>
  <c r="O368" i="1"/>
  <c r="P802" i="1"/>
  <c r="V944" i="1"/>
  <c r="V1329" i="1"/>
  <c r="V539" i="1"/>
  <c r="AM1923" i="1"/>
  <c r="AM2130" i="1"/>
  <c r="AM2137" i="1"/>
  <c r="AO2137" i="1" s="1"/>
  <c r="AP2137" i="1" s="1"/>
  <c r="AM2140" i="1"/>
  <c r="AO2140" i="1" s="1"/>
  <c r="AP2140" i="1" s="1"/>
  <c r="AM1992" i="1"/>
  <c r="AO1992" i="1" s="1"/>
  <c r="AP1992" i="1" s="1"/>
  <c r="T402" i="1"/>
  <c r="AN1913" i="1"/>
  <c r="AO1913" i="1" s="1"/>
  <c r="J2244" i="1"/>
  <c r="AM2187" i="1"/>
  <c r="AO2187" i="1" s="1"/>
  <c r="AP2187" i="1" s="1"/>
  <c r="W808" i="1"/>
  <c r="V1613" i="1"/>
  <c r="O508" i="1"/>
  <c r="P728" i="1"/>
  <c r="P1677" i="1"/>
  <c r="W912" i="1"/>
  <c r="M54" i="1"/>
  <c r="K1741" i="1"/>
  <c r="O831" i="1"/>
  <c r="P1184" i="1"/>
  <c r="W1491" i="1"/>
  <c r="W454" i="1"/>
  <c r="V454" i="1"/>
  <c r="O760" i="1"/>
  <c r="P403" i="1"/>
  <c r="AN1915" i="1"/>
  <c r="AM1814" i="1"/>
  <c r="AN1506" i="1"/>
  <c r="P1073" i="1"/>
  <c r="AN2107" i="1"/>
  <c r="AM2068" i="1"/>
  <c r="AO2068" i="1" s="1"/>
  <c r="AP2068" i="1" s="1"/>
  <c r="O558" i="1"/>
  <c r="V1053" i="1"/>
  <c r="O894" i="1"/>
  <c r="T862" i="1"/>
  <c r="W1982" i="1"/>
  <c r="U1191" i="1"/>
  <c r="V1153" i="1"/>
  <c r="V914" i="1"/>
  <c r="W1133" i="1"/>
  <c r="T720" i="1"/>
  <c r="M537" i="1"/>
  <c r="W2003" i="1"/>
  <c r="AM2051" i="1"/>
  <c r="AM2061" i="1"/>
  <c r="AO2061" i="1" s="1"/>
  <c r="AP2061" i="1" s="1"/>
  <c r="P151" i="1"/>
  <c r="P1426" i="1"/>
  <c r="W408" i="1"/>
  <c r="O402" i="1"/>
  <c r="V401" i="1"/>
  <c r="T397" i="1"/>
  <c r="U333" i="1"/>
  <c r="V333" i="1"/>
  <c r="T81" i="1"/>
  <c r="P1378" i="1"/>
  <c r="P1377" i="1"/>
  <c r="W1341" i="1"/>
  <c r="M1337" i="1"/>
  <c r="U1337" i="1"/>
  <c r="W984" i="1"/>
  <c r="T898" i="1"/>
  <c r="P895" i="1"/>
  <c r="V841" i="1"/>
  <c r="T841" i="1"/>
  <c r="V2260" i="1"/>
  <c r="O1142" i="1"/>
  <c r="M1134" i="1"/>
  <c r="U1134" i="1"/>
  <c r="V1370" i="1"/>
  <c r="T771" i="1"/>
  <c r="T1858" i="1"/>
  <c r="V1267" i="1"/>
  <c r="U1249" i="1"/>
  <c r="O1182" i="1"/>
  <c r="M1181" i="1"/>
  <c r="O1431" i="1"/>
  <c r="O1432" i="1"/>
  <c r="P970" i="1"/>
  <c r="V727" i="1"/>
  <c r="W727" i="1"/>
  <c r="V577" i="1"/>
  <c r="W149" i="1"/>
  <c r="U121" i="1"/>
  <c r="U80" i="1"/>
  <c r="V53" i="1"/>
  <c r="M53" i="1"/>
  <c r="U1692" i="1"/>
  <c r="M1559" i="1"/>
  <c r="V1184" i="1"/>
  <c r="M507" i="1"/>
  <c r="V218" i="1"/>
  <c r="AN1795" i="1"/>
  <c r="J1807" i="1"/>
  <c r="W1807" i="1" s="1"/>
  <c r="J2182" i="1"/>
  <c r="M1068" i="1"/>
  <c r="N1068" i="1" s="1"/>
  <c r="W944" i="1"/>
  <c r="U627" i="1"/>
  <c r="AN1922" i="1"/>
  <c r="AN2141" i="1"/>
  <c r="AN2203" i="1"/>
  <c r="J1870" i="1"/>
  <c r="AN1943" i="1"/>
  <c r="AO1943" i="1" s="1"/>
  <c r="AP1943" i="1" s="1"/>
  <c r="K1959" i="1"/>
  <c r="K2037" i="1"/>
  <c r="K2048" i="1"/>
  <c r="AN2083" i="1"/>
  <c r="AM2174" i="1"/>
  <c r="AO2174" i="1" s="1"/>
  <c r="AP2174" i="1" s="1"/>
  <c r="AM2173" i="1"/>
  <c r="AO2173" i="1" s="1"/>
  <c r="AP2173" i="1" s="1"/>
  <c r="AM2171" i="1"/>
  <c r="AO2171" i="1" s="1"/>
  <c r="AP2171" i="1" s="1"/>
  <c r="V350" i="1"/>
  <c r="O351" i="1"/>
  <c r="W341" i="1"/>
  <c r="V290" i="1"/>
  <c r="U282" i="1"/>
  <c r="M282" i="1"/>
  <c r="P279" i="1"/>
  <c r="V276" i="1"/>
  <c r="W276" i="1"/>
  <c r="M272" i="1"/>
  <c r="N273" i="1" s="1"/>
  <c r="W256" i="1"/>
  <c r="U256" i="1"/>
  <c r="T254" i="1"/>
  <c r="V254" i="1"/>
  <c r="M254" i="1"/>
  <c r="N254" i="1" s="1"/>
  <c r="U252" i="1"/>
  <c r="U117" i="1"/>
  <c r="U1319" i="1"/>
  <c r="M1035" i="1"/>
  <c r="N1036" i="1" s="1"/>
  <c r="T1010" i="1"/>
  <c r="W986" i="1"/>
  <c r="M986" i="1"/>
  <c r="V1941" i="1"/>
  <c r="U747" i="1"/>
  <c r="M747" i="1"/>
  <c r="V732" i="1"/>
  <c r="M723" i="1"/>
  <c r="V164" i="1"/>
  <c r="O165" i="1"/>
  <c r="U123" i="1"/>
  <c r="O324" i="1"/>
  <c r="K1818" i="1"/>
  <c r="AM1878" i="1"/>
  <c r="AO1878" i="1" s="1"/>
  <c r="AP1878" i="1" s="1"/>
  <c r="U2264" i="1"/>
  <c r="W2257" i="1"/>
  <c r="W1501" i="1"/>
  <c r="U481" i="1"/>
  <c r="U1787" i="1"/>
  <c r="U1141" i="1"/>
  <c r="W1549" i="1"/>
  <c r="U1676" i="1"/>
  <c r="M1427" i="1"/>
  <c r="N1427" i="1" s="1"/>
  <c r="V967" i="1"/>
  <c r="V956" i="1"/>
  <c r="P624" i="1"/>
  <c r="V128" i="1"/>
  <c r="W126" i="1"/>
  <c r="P92" i="1"/>
  <c r="V2184" i="1"/>
  <c r="P782" i="1"/>
  <c r="T770" i="1"/>
  <c r="T454" i="1"/>
  <c r="P443" i="1"/>
  <c r="M414" i="1"/>
  <c r="N414" i="1" s="1"/>
  <c r="U382" i="1"/>
  <c r="V359" i="1"/>
  <c r="AM2195" i="1"/>
  <c r="AM2199" i="1"/>
  <c r="M1333" i="1"/>
  <c r="U1329" i="1"/>
  <c r="M1316" i="1"/>
  <c r="N1316" i="1" s="1"/>
  <c r="O1213" i="1"/>
  <c r="U368" i="1"/>
  <c r="K1981" i="1"/>
  <c r="T1981" i="1" s="1"/>
  <c r="AM1947" i="1"/>
  <c r="AO1947" i="1" s="1"/>
  <c r="AP1947" i="1" s="1"/>
  <c r="V1466" i="1"/>
  <c r="AN1944" i="1"/>
  <c r="M1466" i="1"/>
  <c r="N1466" i="1" s="1"/>
  <c r="V627" i="1"/>
  <c r="AM1874" i="1"/>
  <c r="U691" i="1"/>
  <c r="AM2179" i="1"/>
  <c r="AO2179" i="1" s="1"/>
  <c r="AP2179" i="1" s="1"/>
  <c r="T1210" i="1"/>
  <c r="W1158" i="1"/>
  <c r="P1409" i="1"/>
  <c r="AM1884" i="1"/>
  <c r="AO1884" i="1" s="1"/>
  <c r="AP1884" i="1" s="1"/>
  <c r="AM1882" i="1"/>
  <c r="AO1882" i="1" s="1"/>
  <c r="AP1882" i="1" s="1"/>
  <c r="AM1872" i="1"/>
  <c r="AO1872" i="1" s="1"/>
  <c r="AP1872" i="1" s="1"/>
  <c r="AM1950" i="1"/>
  <c r="AO1950" i="1" s="1"/>
  <c r="AP1950" i="1" s="1"/>
  <c r="O1211" i="1"/>
  <c r="O1451" i="1"/>
  <c r="P1483" i="1"/>
  <c r="M1483" i="1"/>
  <c r="N1483" i="1" s="1"/>
  <c r="T1450" i="1"/>
  <c r="O1446" i="1"/>
  <c r="T1445" i="1"/>
  <c r="T1396" i="1"/>
  <c r="V1396" i="1"/>
  <c r="V1380" i="1"/>
  <c r="M1290" i="1"/>
  <c r="T1222" i="1"/>
  <c r="M1222" i="1"/>
  <c r="N1222" i="1" s="1"/>
  <c r="W1117" i="1"/>
  <c r="M1024" i="1"/>
  <c r="T221" i="1"/>
  <c r="U120" i="1"/>
  <c r="M1662" i="1"/>
  <c r="T1519" i="1"/>
  <c r="V1519" i="1"/>
  <c r="T1466" i="1"/>
  <c r="T548" i="1"/>
  <c r="U548" i="1"/>
  <c r="T527" i="1"/>
  <c r="O527" i="1"/>
  <c r="W500" i="1"/>
  <c r="P1585" i="1"/>
  <c r="U1501" i="1"/>
  <c r="M750" i="1"/>
  <c r="N750" i="1" s="1"/>
  <c r="T691" i="1"/>
  <c r="M691" i="1"/>
  <c r="P1267" i="1"/>
  <c r="V1277" i="1"/>
  <c r="T597" i="1"/>
  <c r="U212" i="1"/>
  <c r="O1549" i="1"/>
  <c r="W542" i="1"/>
  <c r="V481" i="1"/>
  <c r="V862" i="1"/>
  <c r="P1567" i="1"/>
  <c r="T1191" i="1"/>
  <c r="V1098" i="1"/>
  <c r="M1283" i="1"/>
  <c r="J1812" i="1"/>
  <c r="V1812" i="1" s="1"/>
  <c r="K1750" i="1"/>
  <c r="K2031" i="1"/>
  <c r="V298" i="1"/>
  <c r="U122" i="1"/>
  <c r="W927" i="1"/>
  <c r="AM1856" i="1"/>
  <c r="AO1856" i="1" s="1"/>
  <c r="AP1856" i="1" s="1"/>
  <c r="M715" i="1"/>
  <c r="J1719" i="1"/>
  <c r="T1133" i="1"/>
  <c r="U66" i="1"/>
  <c r="V150" i="1"/>
  <c r="V2210" i="1"/>
  <c r="O127" i="1"/>
  <c r="T169" i="1"/>
  <c r="W1795" i="1"/>
  <c r="M1688" i="1"/>
  <c r="O1560" i="1"/>
  <c r="P547" i="1"/>
  <c r="O275" i="1"/>
  <c r="AN1797" i="1"/>
  <c r="AO1797" i="1" s="1"/>
  <c r="AP1797" i="1" s="1"/>
  <c r="M300" i="1"/>
  <c r="AM1924" i="1"/>
  <c r="O1210" i="1"/>
  <c r="M856" i="1"/>
  <c r="N856" i="1" s="1"/>
  <c r="W856" i="1"/>
  <c r="P757" i="1"/>
  <c r="U507" i="1"/>
  <c r="V349" i="1"/>
  <c r="K2034" i="1"/>
  <c r="T2034" i="1" s="1"/>
  <c r="W1329" i="1"/>
  <c r="P1338" i="1"/>
  <c r="W1178" i="1"/>
  <c r="W821" i="1"/>
  <c r="V284" i="1"/>
  <c r="J2338" i="1"/>
  <c r="M1562" i="1"/>
  <c r="N1563" i="1" s="1"/>
  <c r="M1543" i="1"/>
  <c r="W634" i="1"/>
  <c r="O1153" i="1"/>
  <c r="U988" i="1"/>
  <c r="W685" i="1"/>
  <c r="K2096" i="1"/>
  <c r="K1911" i="1"/>
  <c r="J1872" i="1"/>
  <c r="W985" i="1"/>
  <c r="U1545" i="1"/>
  <c r="U896" i="1"/>
  <c r="O318" i="1"/>
  <c r="P353" i="1"/>
  <c r="V410" i="1"/>
  <c r="V426" i="1"/>
  <c r="M601" i="1"/>
  <c r="N601" i="1" s="1"/>
  <c r="V692" i="1"/>
  <c r="J2063" i="1"/>
  <c r="W2063" i="1" s="1"/>
  <c r="K2006" i="1"/>
  <c r="T2006" i="1" s="1"/>
  <c r="J1922" i="1"/>
  <c r="K1888" i="1"/>
  <c r="K1860" i="1"/>
  <c r="K1763" i="1"/>
  <c r="W1778" i="1"/>
  <c r="J1730" i="1"/>
  <c r="W1730" i="1" s="1"/>
  <c r="M1370" i="1"/>
  <c r="O1567" i="1"/>
  <c r="M590" i="1"/>
  <c r="N591" i="1" s="1"/>
  <c r="U1567" i="1"/>
  <c r="K1738" i="1"/>
  <c r="U686" i="1"/>
  <c r="W1566" i="1"/>
  <c r="M1031" i="1"/>
  <c r="N1031" i="1" s="1"/>
  <c r="W327" i="1"/>
  <c r="T445" i="1"/>
  <c r="W621" i="1"/>
  <c r="U1244" i="1"/>
  <c r="M1341" i="1"/>
  <c r="M1361" i="1"/>
  <c r="N1362" i="1" s="1"/>
  <c r="T2187" i="1"/>
  <c r="P557" i="1"/>
  <c r="V720" i="1"/>
  <c r="O715" i="1"/>
  <c r="W988" i="1"/>
  <c r="W627" i="1"/>
  <c r="T1475" i="1"/>
  <c r="T1340" i="1"/>
  <c r="W1667" i="1"/>
  <c r="T1672" i="1"/>
  <c r="T1649" i="1"/>
  <c r="U1340" i="1"/>
  <c r="P37" i="1"/>
  <c r="J2146" i="1"/>
  <c r="P1553" i="1"/>
  <c r="T2003" i="1"/>
  <c r="O540" i="1"/>
  <c r="W1562" i="1"/>
  <c r="T1309" i="1"/>
  <c r="M1309" i="1"/>
  <c r="V1309" i="1"/>
  <c r="K2162" i="1"/>
  <c r="P1649" i="1"/>
  <c r="W1309" i="1"/>
  <c r="K2337" i="1"/>
  <c r="W2337" i="1" s="1"/>
  <c r="T1392" i="1"/>
  <c r="P1650" i="1"/>
  <c r="K2349" i="1"/>
  <c r="P1031" i="1"/>
  <c r="O1250" i="1"/>
  <c r="V1141" i="1"/>
  <c r="U1269" i="1"/>
  <c r="T1007" i="1"/>
  <c r="T956" i="1"/>
  <c r="W582" i="1"/>
  <c r="W2184" i="1"/>
  <c r="T756" i="1"/>
  <c r="P1142" i="1"/>
  <c r="O591" i="1"/>
  <c r="V2292" i="1"/>
  <c r="W174" i="1"/>
  <c r="AM1396" i="1"/>
  <c r="U1327" i="1"/>
  <c r="T525" i="1"/>
  <c r="M525" i="1"/>
  <c r="T421" i="1"/>
  <c r="V221" i="1"/>
  <c r="U1469" i="1"/>
  <c r="O1463" i="1"/>
  <c r="M1384" i="1"/>
  <c r="N1385" i="1" s="1"/>
  <c r="T685" i="1"/>
  <c r="V544" i="1"/>
  <c r="V538" i="1"/>
  <c r="T403" i="1"/>
  <c r="O113" i="1"/>
  <c r="T715" i="1"/>
  <c r="P255" i="1"/>
  <c r="AM2110" i="1"/>
  <c r="T1562" i="1"/>
  <c r="U1446" i="1"/>
  <c r="V1446" i="1"/>
  <c r="P1665" i="1"/>
  <c r="T1658" i="1"/>
  <c r="V1649" i="1"/>
  <c r="U1392" i="1"/>
  <c r="W568" i="1"/>
  <c r="T556" i="1"/>
  <c r="W388" i="1"/>
  <c r="U303" i="1"/>
  <c r="T303" i="1"/>
  <c r="V278" i="1"/>
  <c r="V1341" i="1"/>
  <c r="T1244" i="1"/>
  <c r="T164" i="1"/>
  <c r="T621" i="1"/>
  <c r="U436" i="1"/>
  <c r="V348" i="1"/>
  <c r="O333" i="1"/>
  <c r="W643" i="1"/>
  <c r="M643" i="1"/>
  <c r="W240" i="1"/>
  <c r="U531" i="1"/>
  <c r="U1630" i="1"/>
  <c r="W531" i="1"/>
  <c r="J1846" i="1"/>
  <c r="K1928" i="1"/>
  <c r="M568" i="1"/>
  <c r="N569" i="1" s="1"/>
  <c r="W333" i="1"/>
  <c r="T318" i="1"/>
  <c r="J1836" i="1"/>
  <c r="K1889" i="1"/>
  <c r="P1890" i="1" s="1"/>
  <c r="J1918" i="1"/>
  <c r="M1918" i="1" s="1"/>
  <c r="N1918" i="1" s="1"/>
  <c r="K2004" i="1"/>
  <c r="K1995" i="1"/>
  <c r="J2087" i="1"/>
  <c r="O2088" i="1" s="1"/>
  <c r="U428" i="1"/>
  <c r="V313" i="1"/>
  <c r="M1327" i="1"/>
  <c r="V163" i="1"/>
  <c r="AN2230" i="1"/>
  <c r="J2267" i="1"/>
  <c r="V525" i="1"/>
  <c r="J1797" i="1"/>
  <c r="AQ860" i="1"/>
  <c r="AK900" i="1"/>
  <c r="AL928" i="1"/>
  <c r="AQ26" i="1"/>
  <c r="AQ112" i="1"/>
  <c r="AL190" i="1"/>
  <c r="AK383" i="1"/>
  <c r="AK630" i="1"/>
  <c r="AK947" i="1"/>
  <c r="AK815" i="1"/>
  <c r="U1655" i="1"/>
  <c r="AL70" i="1"/>
  <c r="AL438" i="1"/>
  <c r="AQ491" i="1"/>
  <c r="AL945" i="1"/>
  <c r="AK426" i="1"/>
  <c r="W682" i="1"/>
  <c r="AL902" i="1"/>
  <c r="T695" i="1"/>
  <c r="M859" i="1"/>
  <c r="AL120" i="1"/>
  <c r="AL960" i="1"/>
  <c r="M305" i="1"/>
  <c r="N305" i="1" s="1"/>
  <c r="AK14" i="1"/>
  <c r="O2187" i="1"/>
  <c r="U863" i="1"/>
  <c r="AK937" i="1"/>
  <c r="W1063" i="1"/>
  <c r="AK422" i="1"/>
  <c r="AL653" i="1"/>
  <c r="P888" i="1"/>
  <c r="U945" i="1"/>
  <c r="T945" i="1"/>
  <c r="AK232" i="1"/>
  <c r="AM2024" i="1"/>
  <c r="T662" i="1"/>
  <c r="AL950" i="1"/>
  <c r="AK950" i="1"/>
  <c r="AK901" i="1"/>
  <c r="AL901" i="1"/>
  <c r="AK874" i="1"/>
  <c r="AL874" i="1"/>
  <c r="AL858" i="1"/>
  <c r="AK858" i="1"/>
  <c r="AQ834" i="1"/>
  <c r="AK768" i="1"/>
  <c r="AL768" i="1"/>
  <c r="AK759" i="1"/>
  <c r="AL759" i="1"/>
  <c r="AK755" i="1"/>
  <c r="AL755" i="1"/>
  <c r="AL721" i="1"/>
  <c r="AK721" i="1"/>
  <c r="AK691" i="1"/>
  <c r="AL691" i="1"/>
  <c r="AQ697" i="1"/>
  <c r="AK681" i="1"/>
  <c r="AQ692" i="1"/>
  <c r="AQ688" i="1"/>
  <c r="AL660" i="1"/>
  <c r="AK660" i="1"/>
  <c r="AK649" i="1"/>
  <c r="AL649" i="1"/>
  <c r="AK633" i="1"/>
  <c r="AL633" i="1"/>
  <c r="AQ572" i="1"/>
  <c r="AL423" i="1"/>
  <c r="AK423" i="1"/>
  <c r="AL382" i="1"/>
  <c r="AK382" i="1"/>
  <c r="AL353" i="1"/>
  <c r="AK353" i="1"/>
  <c r="AK298" i="1"/>
  <c r="AL298" i="1"/>
  <c r="AK289" i="1"/>
  <c r="AL289" i="1"/>
  <c r="AK177" i="1"/>
  <c r="AL177" i="1"/>
  <c r="AL156" i="1"/>
  <c r="AK156" i="1"/>
  <c r="AL119" i="1"/>
  <c r="AK119" i="1"/>
  <c r="AL89" i="1"/>
  <c r="AK89" i="1"/>
  <c r="AK7" i="1"/>
  <c r="AL7" i="1"/>
  <c r="M1625" i="1"/>
  <c r="W1606" i="1"/>
  <c r="P1336" i="1"/>
  <c r="T1243" i="1"/>
  <c r="M1106" i="1"/>
  <c r="N1107" i="1" s="1"/>
  <c r="V880" i="1"/>
  <c r="O496" i="1"/>
  <c r="I2055" i="1"/>
  <c r="AK2410" i="1"/>
  <c r="AL2410" i="1"/>
  <c r="AK2396" i="1"/>
  <c r="AL2396" i="1"/>
  <c r="L2420" i="1"/>
  <c r="L2407" i="1"/>
  <c r="K2407" i="1" s="1"/>
  <c r="L2415" i="1"/>
  <c r="J2415" i="1" s="1"/>
  <c r="L2421" i="1"/>
  <c r="M1922" i="1"/>
  <c r="N908" i="1"/>
  <c r="N2155" i="1"/>
  <c r="N577" i="1"/>
  <c r="T1746" i="1"/>
  <c r="AM287" i="1"/>
  <c r="AN350" i="1"/>
  <c r="U2366" i="1"/>
  <c r="O2366" i="1"/>
  <c r="M2366" i="1"/>
  <c r="N2366" i="1" s="1"/>
  <c r="W2366" i="1"/>
  <c r="V2366" i="1"/>
  <c r="T2366" i="1"/>
  <c r="AO1016" i="1"/>
  <c r="AP1016" i="1" s="1"/>
  <c r="N1612" i="1"/>
  <c r="P2411" i="1"/>
  <c r="N867" i="1"/>
  <c r="N866" i="1"/>
  <c r="N799" i="1"/>
  <c r="N486" i="1"/>
  <c r="N485" i="1"/>
  <c r="N218" i="1"/>
  <c r="N217" i="1"/>
  <c r="N169" i="1"/>
  <c r="M2267" i="1"/>
  <c r="T1846" i="1"/>
  <c r="U1846" i="1"/>
  <c r="O1847" i="1"/>
  <c r="T1812" i="1"/>
  <c r="N53" i="1"/>
  <c r="V1901" i="1"/>
  <c r="O2225" i="1"/>
  <c r="U2225" i="1"/>
  <c r="AM347" i="1"/>
  <c r="AM452" i="1"/>
  <c r="AM579" i="1"/>
  <c r="AN715" i="1"/>
  <c r="P2359" i="1"/>
  <c r="N1358" i="1"/>
  <c r="N1828" i="1"/>
  <c r="AM450" i="1"/>
  <c r="AO1627" i="1"/>
  <c r="AP1627" i="1" s="1"/>
  <c r="AO2335" i="1"/>
  <c r="AP2335" i="1" s="1"/>
  <c r="AN714" i="1"/>
  <c r="AM451" i="1"/>
  <c r="N1565" i="1"/>
  <c r="N1564" i="1"/>
  <c r="N1083" i="1"/>
  <c r="N1037" i="1"/>
  <c r="N1027" i="1"/>
  <c r="N1028" i="1"/>
  <c r="V2393" i="1"/>
  <c r="U2393" i="1"/>
  <c r="O2394" i="1"/>
  <c r="N1728" i="1"/>
  <c r="N1014" i="1"/>
  <c r="N846" i="1"/>
  <c r="N699" i="1"/>
  <c r="N700" i="1"/>
  <c r="N677" i="1"/>
  <c r="N559" i="1"/>
  <c r="N560" i="1"/>
  <c r="N513" i="1"/>
  <c r="AO1708" i="1"/>
  <c r="AP1708" i="1" s="1"/>
  <c r="AO1092" i="1"/>
  <c r="AP1092" i="1" s="1"/>
  <c r="N2331" i="1"/>
  <c r="O2183" i="1"/>
  <c r="AO1139" i="1"/>
  <c r="AP1139" i="1" s="1"/>
  <c r="AT2426" i="1"/>
  <c r="AV2426" i="1"/>
  <c r="P1763" i="1"/>
  <c r="V1719" i="1"/>
  <c r="U1719" i="1"/>
  <c r="M1719" i="1"/>
  <c r="N1719" i="1" s="1"/>
  <c r="M1812" i="1"/>
  <c r="O1812" i="1"/>
  <c r="U1812" i="1"/>
  <c r="W1812" i="1"/>
  <c r="N1337" i="1"/>
  <c r="M2182" i="1"/>
  <c r="AO2391" i="1"/>
  <c r="AP2391" i="1" s="1"/>
  <c r="P1734" i="1"/>
  <c r="P1755" i="1"/>
  <c r="N1048" i="1"/>
  <c r="K2417" i="1"/>
  <c r="AP2202" i="1"/>
  <c r="N279" i="1"/>
  <c r="V1998" i="1"/>
  <c r="M1998" i="1"/>
  <c r="N1998" i="1" s="1"/>
  <c r="P2357" i="1"/>
  <c r="W2357" i="1"/>
  <c r="T2357" i="1"/>
  <c r="U2357" i="1"/>
  <c r="P1939" i="1"/>
  <c r="O2077" i="1"/>
  <c r="T2121" i="1"/>
  <c r="W2121" i="1"/>
  <c r="M1834" i="1"/>
  <c r="M1999" i="1"/>
  <c r="V2001" i="1"/>
  <c r="P2002" i="1"/>
  <c r="T2001" i="1"/>
  <c r="U2017" i="1"/>
  <c r="T2017" i="1"/>
  <c r="P2109" i="1"/>
  <c r="AO2006" i="1"/>
  <c r="AP2006" i="1" s="1"/>
  <c r="M2177" i="1"/>
  <c r="V2177" i="1"/>
  <c r="O2287" i="1"/>
  <c r="V2287" i="1"/>
  <c r="P2159" i="1"/>
  <c r="P2158" i="1"/>
  <c r="M2158" i="1"/>
  <c r="N2158" i="1" s="1"/>
  <c r="T1894" i="1"/>
  <c r="M1894" i="1"/>
  <c r="W1906" i="1"/>
  <c r="V1906" i="1"/>
  <c r="O1906" i="1"/>
  <c r="W1912" i="1"/>
  <c r="O1913" i="1"/>
  <c r="V1912" i="1"/>
  <c r="O1925" i="1"/>
  <c r="T1924" i="1"/>
  <c r="M1924" i="1"/>
  <c r="W1924" i="1"/>
  <c r="U2088" i="1"/>
  <c r="V2088" i="1"/>
  <c r="V2182" i="1"/>
  <c r="W2182" i="1"/>
  <c r="N782" i="1"/>
  <c r="N385" i="1"/>
  <c r="M1935" i="1"/>
  <c r="T1935" i="1"/>
  <c r="O2242" i="1"/>
  <c r="O2243" i="1"/>
  <c r="AO1855" i="1"/>
  <c r="AP1855" i="1" s="1"/>
  <c r="P2090" i="1"/>
  <c r="P2089" i="1"/>
  <c r="V2089" i="1"/>
  <c r="O1952" i="1"/>
  <c r="M2401" i="1"/>
  <c r="T2401" i="1"/>
  <c r="U2402" i="1"/>
  <c r="W2081" i="1"/>
  <c r="P2070" i="1"/>
  <c r="P1919" i="1"/>
  <c r="P1920" i="1"/>
  <c r="M2268" i="1"/>
  <c r="N2268" i="1" s="1"/>
  <c r="W1820" i="1"/>
  <c r="N395" i="1"/>
  <c r="P2297" i="1"/>
  <c r="V2297" i="1"/>
  <c r="P2298" i="1"/>
  <c r="O2152" i="1"/>
  <c r="AO1826" i="1"/>
  <c r="AP1826" i="1" s="1"/>
  <c r="P1784" i="1"/>
  <c r="W1874" i="1"/>
  <c r="M1878" i="1"/>
  <c r="O2020" i="1"/>
  <c r="AO2059" i="1"/>
  <c r="AP2059" i="1" s="1"/>
  <c r="P2068" i="1"/>
  <c r="T2068" i="1"/>
  <c r="N1595" i="1"/>
  <c r="N1596" i="1"/>
  <c r="N1502" i="1"/>
  <c r="N812" i="1"/>
  <c r="N813" i="1"/>
  <c r="M2072" i="1"/>
  <c r="N2072" i="1" s="1"/>
  <c r="U2373" i="1"/>
  <c r="M2373" i="1"/>
  <c r="N1082" i="1"/>
  <c r="N698" i="1"/>
  <c r="N679" i="1"/>
  <c r="N678" i="1"/>
  <c r="AO1431" i="1"/>
  <c r="AP1431" i="1" s="1"/>
  <c r="AP1860" i="1"/>
  <c r="N972" i="1"/>
  <c r="AP2151" i="1"/>
  <c r="AO2076" i="1"/>
  <c r="AP2076" i="1" s="1"/>
  <c r="AO1097" i="1"/>
  <c r="AP1097" i="1" s="1"/>
  <c r="T2180" i="1"/>
  <c r="U2180" i="1"/>
  <c r="M2086" i="1"/>
  <c r="N2086" i="1" s="1"/>
  <c r="T2024" i="1"/>
  <c r="P2375" i="1"/>
  <c r="O1160" i="1"/>
  <c r="T1821" i="1"/>
  <c r="AQ2463" i="1"/>
  <c r="P2266" i="1"/>
  <c r="AM1058" i="1"/>
  <c r="AO1058" i="1" s="1"/>
  <c r="AP1058" i="1" s="1"/>
  <c r="AM1307" i="1"/>
  <c r="AN1314" i="1"/>
  <c r="AO1314" i="1" s="1"/>
  <c r="AP1314" i="1" s="1"/>
  <c r="AM1327" i="1"/>
  <c r="AN1333" i="1"/>
  <c r="AN1436" i="1"/>
  <c r="AN1607" i="1"/>
  <c r="AM1706" i="1"/>
  <c r="V38" i="1"/>
  <c r="M1965" i="1"/>
  <c r="AO1951" i="1"/>
  <c r="AP1951" i="1" s="1"/>
  <c r="AM153" i="1"/>
  <c r="W1940" i="1"/>
  <c r="AN475" i="1"/>
  <c r="AN2365" i="1"/>
  <c r="AO2365" i="1" s="1"/>
  <c r="AP2365" i="1" s="1"/>
  <c r="N690" i="1"/>
  <c r="U54" i="1"/>
  <c r="U830" i="1"/>
  <c r="W1026" i="1"/>
  <c r="T1348" i="1"/>
  <c r="V1482" i="1"/>
  <c r="AM1970" i="1"/>
  <c r="O1316" i="1"/>
  <c r="V1555" i="1"/>
  <c r="P1603" i="1"/>
  <c r="U554" i="1"/>
  <c r="V701" i="1"/>
  <c r="W956" i="1"/>
  <c r="M975" i="1"/>
  <c r="N975" i="1" s="1"/>
  <c r="W1249" i="1"/>
  <c r="T1249" i="1"/>
  <c r="T2339" i="1"/>
  <c r="W2102" i="1"/>
  <c r="N1170" i="1"/>
  <c r="T579" i="1"/>
  <c r="V1273" i="1"/>
  <c r="T1398" i="1"/>
  <c r="M1537" i="1"/>
  <c r="W111" i="1"/>
  <c r="W406" i="1"/>
  <c r="W48" i="1"/>
  <c r="M1773" i="1"/>
  <c r="AM338" i="1"/>
  <c r="AM2376" i="1"/>
  <c r="AO2376" i="1" s="1"/>
  <c r="AP2376" i="1" s="1"/>
  <c r="M368" i="1"/>
  <c r="N368" i="1" s="1"/>
  <c r="P803" i="1"/>
  <c r="K2238" i="1"/>
  <c r="AM2188" i="1"/>
  <c r="AM2182" i="1"/>
  <c r="V1816" i="1"/>
  <c r="O302" i="1"/>
  <c r="P350" i="1"/>
  <c r="T359" i="1"/>
  <c r="M819" i="1"/>
  <c r="V1325" i="1"/>
  <c r="V1472" i="1"/>
  <c r="T1491" i="1"/>
  <c r="AM1771" i="1"/>
  <c r="AO1771" i="1" s="1"/>
  <c r="AP1771" i="1" s="1"/>
  <c r="AO1720" i="1"/>
  <c r="AP1720" i="1" s="1"/>
  <c r="AP2294" i="1"/>
  <c r="P1840" i="1"/>
  <c r="T1903" i="1"/>
  <c r="T1749" i="1"/>
  <c r="T2156" i="1"/>
  <c r="M1071" i="1"/>
  <c r="N1072" i="1" s="1"/>
  <c r="W737" i="1"/>
  <c r="V1003" i="1"/>
  <c r="W1034" i="1"/>
  <c r="V2307" i="1"/>
  <c r="U2046" i="1"/>
  <c r="N380" i="1"/>
  <c r="AM1145" i="1"/>
  <c r="AO1145" i="1" s="1"/>
  <c r="AP1145" i="1" s="1"/>
  <c r="AM1161" i="1"/>
  <c r="AM1418" i="1"/>
  <c r="M22" i="1"/>
  <c r="N23" i="1" s="1"/>
  <c r="W2328" i="1"/>
  <c r="AN480" i="1"/>
  <c r="AM2360" i="1"/>
  <c r="AO2360" i="1" s="1"/>
  <c r="AP2360" i="1" s="1"/>
  <c r="W2206" i="1"/>
  <c r="N1118" i="1"/>
  <c r="AN237" i="1"/>
  <c r="V149" i="1"/>
  <c r="W604" i="1"/>
  <c r="T721" i="1"/>
  <c r="M967" i="1"/>
  <c r="U1353" i="1"/>
  <c r="M1646" i="1"/>
  <c r="N1647" i="1" s="1"/>
  <c r="AO1069" i="1"/>
  <c r="AP1069" i="1" s="1"/>
  <c r="N581" i="1"/>
  <c r="W1960" i="1"/>
  <c r="N229" i="1"/>
  <c r="U1938" i="1"/>
  <c r="AP2304" i="1"/>
  <c r="AO1130" i="1"/>
  <c r="AP1130" i="1" s="1"/>
  <c r="U2007" i="1"/>
  <c r="U1876" i="1"/>
  <c r="P2156" i="1"/>
  <c r="M2022" i="1"/>
  <c r="T2151" i="1"/>
  <c r="U468" i="1"/>
  <c r="V1484" i="1"/>
  <c r="V383" i="1"/>
  <c r="AO2256" i="1"/>
  <c r="AP2256" i="1" s="1"/>
  <c r="AN1489" i="1"/>
  <c r="AM1496" i="1"/>
  <c r="AO1496" i="1" s="1"/>
  <c r="AP1496" i="1" s="1"/>
  <c r="AN1597" i="1"/>
  <c r="AO1597" i="1" s="1"/>
  <c r="AP1597" i="1" s="1"/>
  <c r="N33" i="1"/>
  <c r="T218" i="1"/>
  <c r="M227" i="1"/>
  <c r="V382" i="1"/>
  <c r="T443" i="1"/>
  <c r="T797" i="1"/>
  <c r="U843" i="1"/>
  <c r="W889" i="1"/>
  <c r="W1184" i="1"/>
  <c r="T1197" i="1"/>
  <c r="W1688" i="1"/>
  <c r="AN1042" i="1"/>
  <c r="AO1042" i="1" s="1"/>
  <c r="AP1042" i="1" s="1"/>
  <c r="U2319" i="1"/>
  <c r="V2319" i="1"/>
  <c r="AM1888" i="1"/>
  <c r="AO1888" i="1" s="1"/>
  <c r="AP1888" i="1" s="1"/>
  <c r="U1790" i="1"/>
  <c r="V2264" i="1"/>
  <c r="T2011" i="1"/>
  <c r="T1765" i="1"/>
  <c r="U74" i="1"/>
  <c r="T116" i="1"/>
  <c r="T355" i="1"/>
  <c r="T733" i="1"/>
  <c r="T1376" i="1"/>
  <c r="V1546" i="1"/>
  <c r="W1628" i="1"/>
  <c r="T150" i="1"/>
  <c r="W753" i="1"/>
  <c r="W774" i="1"/>
  <c r="T1098" i="1"/>
  <c r="T1153" i="1"/>
  <c r="T1547" i="1"/>
  <c r="V1572" i="1"/>
  <c r="V1631" i="1"/>
  <c r="U1666" i="1"/>
  <c r="T809" i="1"/>
  <c r="O1066" i="1"/>
  <c r="M244" i="1"/>
  <c r="W252" i="1"/>
  <c r="T278" i="1"/>
  <c r="U318" i="1"/>
  <c r="U337" i="1"/>
  <c r="T341" i="1"/>
  <c r="M350" i="1"/>
  <c r="N351" i="1" s="1"/>
  <c r="T473" i="1"/>
  <c r="W533" i="1"/>
  <c r="U538" i="1"/>
  <c r="T592" i="1"/>
  <c r="K2115" i="1"/>
  <c r="V2115" i="1" s="1"/>
  <c r="J2334" i="1"/>
  <c r="T2334" i="1" s="1"/>
  <c r="W1505" i="1"/>
  <c r="V174" i="1"/>
  <c r="O525" i="1"/>
  <c r="P735" i="1"/>
  <c r="U925" i="1"/>
  <c r="P1023" i="1"/>
  <c r="U1178" i="1"/>
  <c r="M97" i="1"/>
  <c r="N97" i="1" s="1"/>
  <c r="U173" i="1"/>
  <c r="V822" i="1"/>
  <c r="M934" i="1"/>
  <c r="M1601" i="1"/>
  <c r="U1616" i="1"/>
  <c r="V1678" i="1"/>
  <c r="AM2308" i="1"/>
  <c r="J2318" i="1"/>
  <c r="O2318" i="1" s="1"/>
  <c r="P1183" i="1"/>
  <c r="AN2283" i="1"/>
  <c r="J2263" i="1"/>
  <c r="M143" i="1"/>
  <c r="U182" i="1"/>
  <c r="M93" i="1"/>
  <c r="V332" i="1"/>
  <c r="M684" i="1"/>
  <c r="N684" i="1" s="1"/>
  <c r="K2240" i="1"/>
  <c r="AN2231" i="1"/>
  <c r="U136" i="1"/>
  <c r="T1049" i="1"/>
  <c r="V1565" i="1"/>
  <c r="M610" i="1"/>
  <c r="O864" i="1"/>
  <c r="U295" i="1"/>
  <c r="AM2189" i="1"/>
  <c r="AO2189" i="1" s="1"/>
  <c r="AP2189" i="1" s="1"/>
  <c r="W1748" i="1"/>
  <c r="O686" i="1"/>
  <c r="AM1877" i="1"/>
  <c r="P1523" i="1"/>
  <c r="AM2305" i="1"/>
  <c r="AO2305" i="1" s="1"/>
  <c r="AP2305" i="1" s="1"/>
  <c r="P1563" i="1"/>
  <c r="M2211" i="1"/>
  <c r="N2212" i="1" s="1"/>
  <c r="T1410" i="1"/>
  <c r="M625" i="1"/>
  <c r="V679" i="1"/>
  <c r="AM1778" i="1"/>
  <c r="AO1778" i="1" s="1"/>
  <c r="AP1778" i="1" s="1"/>
  <c r="W888" i="1"/>
  <c r="U550" i="1"/>
  <c r="P159" i="1"/>
  <c r="T1181" i="1"/>
  <c r="T2138" i="1"/>
  <c r="K2200" i="1"/>
  <c r="M2200" i="1" s="1"/>
  <c r="O2163" i="1"/>
  <c r="AN2074" i="1"/>
  <c r="J1729" i="1"/>
  <c r="J1743" i="1"/>
  <c r="O1743" i="1" s="1"/>
  <c r="M63" i="1"/>
  <c r="W445" i="1"/>
  <c r="V691" i="1"/>
  <c r="T52" i="1"/>
  <c r="W154" i="1"/>
  <c r="U905" i="1"/>
  <c r="U914" i="1"/>
  <c r="M1577" i="1"/>
  <c r="N1577" i="1" s="1"/>
  <c r="V1035" i="1"/>
  <c r="M1363" i="1"/>
  <c r="N1363" i="1" s="1"/>
  <c r="W1457" i="1"/>
  <c r="J1845" i="1"/>
  <c r="W1845" i="1" s="1"/>
  <c r="M2230" i="1"/>
  <c r="N2231" i="1" s="1"/>
  <c r="W117" i="1"/>
  <c r="T282" i="1"/>
  <c r="T348" i="1"/>
  <c r="V352" i="1"/>
  <c r="T412" i="1"/>
  <c r="U442" i="1"/>
  <c r="V477" i="1"/>
  <c r="T485" i="1"/>
  <c r="V556" i="1"/>
  <c r="W590" i="1"/>
  <c r="V596" i="1"/>
  <c r="AM2172" i="1"/>
  <c r="AO2172" i="1" s="1"/>
  <c r="AP2172" i="1" s="1"/>
  <c r="K1932" i="1"/>
  <c r="V1932" i="1" s="1"/>
  <c r="AM1905" i="1"/>
  <c r="AO1905" i="1" s="1"/>
  <c r="AP1905" i="1" s="1"/>
  <c r="AM1862" i="1"/>
  <c r="AO1862" i="1" s="1"/>
  <c r="AP1862" i="1" s="1"/>
  <c r="J1756" i="1"/>
  <c r="M1756" i="1" s="1"/>
  <c r="N1756" i="1" s="1"/>
  <c r="J1770" i="1"/>
  <c r="P1620" i="1"/>
  <c r="U1664" i="1"/>
  <c r="M1461" i="1"/>
  <c r="M1634" i="1"/>
  <c r="N1635" i="1" s="1"/>
  <c r="U1665" i="1"/>
  <c r="M821" i="1"/>
  <c r="W460" i="1"/>
  <c r="W1470" i="1"/>
  <c r="AN2308" i="1"/>
  <c r="P1464" i="1"/>
  <c r="M315" i="1"/>
  <c r="N316" i="1" s="1"/>
  <c r="M890" i="1"/>
  <c r="W1641" i="1"/>
  <c r="J1865" i="1"/>
  <c r="U1865" i="1" s="1"/>
  <c r="K1799" i="1"/>
  <c r="W2171" i="1"/>
  <c r="U1465" i="1"/>
  <c r="M219" i="1"/>
  <c r="N219" i="1" s="1"/>
  <c r="O440" i="1"/>
  <c r="P1852" i="1"/>
  <c r="AN2190" i="1"/>
  <c r="O2157" i="1"/>
  <c r="AN1512" i="1"/>
  <c r="W557" i="1"/>
  <c r="V1569" i="1"/>
  <c r="W62" i="1"/>
  <c r="V715" i="1"/>
  <c r="O1134" i="1"/>
  <c r="O687" i="1"/>
  <c r="M2065" i="1"/>
  <c r="P1822" i="1"/>
  <c r="AN1794" i="1"/>
  <c r="AO1794" i="1" s="1"/>
  <c r="AP1794" i="1" s="1"/>
  <c r="W1662" i="1"/>
  <c r="O1385" i="1"/>
  <c r="U163" i="1"/>
  <c r="T677" i="1"/>
  <c r="T794" i="1"/>
  <c r="W844" i="1"/>
  <c r="P1178" i="1"/>
  <c r="M1380" i="1"/>
  <c r="U1483" i="1"/>
  <c r="P1518" i="1"/>
  <c r="P97" i="1"/>
  <c r="W160" i="1"/>
  <c r="T178" i="1"/>
  <c r="W316" i="1"/>
  <c r="U339" i="1"/>
  <c r="V855" i="1"/>
  <c r="V941" i="1"/>
  <c r="T963" i="1"/>
  <c r="U1087" i="1"/>
  <c r="U1097" i="1"/>
  <c r="M1420" i="1"/>
  <c r="N1420" i="1" s="1"/>
  <c r="M1589" i="1"/>
  <c r="N1590" i="1" s="1"/>
  <c r="AN2311" i="1"/>
  <c r="AO2311" i="1" s="1"/>
  <c r="AP2311" i="1" s="1"/>
  <c r="M287" i="1"/>
  <c r="N288" i="1" s="1"/>
  <c r="M271" i="1"/>
  <c r="P879" i="1"/>
  <c r="P1155" i="1"/>
  <c r="AQ452" i="1"/>
  <c r="I1753" i="1"/>
  <c r="I1865" i="1"/>
  <c r="I1711" i="1"/>
  <c r="I1867" i="1"/>
  <c r="I1931" i="1"/>
  <c r="I2179" i="1"/>
  <c r="L2416" i="1"/>
  <c r="L2418" i="1"/>
  <c r="K2418" i="1" s="1"/>
  <c r="I2404" i="1"/>
  <c r="I2423" i="1"/>
  <c r="I2161" i="1"/>
  <c r="AL2394" i="1"/>
  <c r="I2019" i="1"/>
  <c r="U2337" i="1"/>
  <c r="U2214" i="1"/>
  <c r="M2214" i="1"/>
  <c r="W2214" i="1"/>
  <c r="T2214" i="1"/>
  <c r="N2301" i="1"/>
  <c r="N2300" i="1"/>
  <c r="N1150" i="1"/>
  <c r="AO1873" i="1"/>
  <c r="AP1873" i="1" s="1"/>
  <c r="W2029" i="1"/>
  <c r="T2029" i="1"/>
  <c r="P2144" i="1"/>
  <c r="T2144" i="1"/>
  <c r="W2144" i="1"/>
  <c r="P2176" i="1"/>
  <c r="M1974" i="1"/>
  <c r="O1974" i="1"/>
  <c r="V1974" i="1"/>
  <c r="T2008" i="1"/>
  <c r="W2008" i="1"/>
  <c r="O2009" i="1"/>
  <c r="AO1229" i="1"/>
  <c r="AP1229" i="1" s="1"/>
  <c r="N790" i="1"/>
  <c r="N791" i="1"/>
  <c r="N174" i="1"/>
  <c r="N1779" i="1"/>
  <c r="T2232" i="1"/>
  <c r="O2233" i="1"/>
  <c r="V2232" i="1"/>
  <c r="U2232" i="1"/>
  <c r="M2232" i="1"/>
  <c r="N2232" i="1" s="1"/>
  <c r="W2248" i="1"/>
  <c r="P2198" i="1"/>
  <c r="AP2036" i="1"/>
  <c r="V2052" i="1"/>
  <c r="M2052" i="1"/>
  <c r="O2085" i="1"/>
  <c r="M2084" i="1"/>
  <c r="N2085" i="1" s="1"/>
  <c r="U2084" i="1"/>
  <c r="AP2158" i="1"/>
  <c r="N38" i="1"/>
  <c r="M2081" i="1"/>
  <c r="N2082" i="1" s="1"/>
  <c r="P1931" i="1"/>
  <c r="O2108" i="1"/>
  <c r="W2107" i="1"/>
  <c r="O2107" i="1"/>
  <c r="AO1843" i="1"/>
  <c r="AP1843" i="1" s="1"/>
  <c r="N1407" i="1"/>
  <c r="N1406" i="1"/>
  <c r="P2051" i="1"/>
  <c r="AP2240" i="1"/>
  <c r="AP1960" i="1"/>
  <c r="J2412" i="1"/>
  <c r="K2412" i="1"/>
  <c r="P2412" i="1" s="1"/>
  <c r="AO1261" i="1"/>
  <c r="AP1261" i="1" s="1"/>
  <c r="AP2278" i="1"/>
  <c r="M1823" i="1"/>
  <c r="N1823" i="1" s="1"/>
  <c r="P1909" i="1"/>
  <c r="V2036" i="1"/>
  <c r="U2036" i="1"/>
  <c r="W2036" i="1"/>
  <c r="W1908" i="1"/>
  <c r="W1705" i="1"/>
  <c r="O1705" i="1"/>
  <c r="V1705" i="1"/>
  <c r="W1736" i="1"/>
  <c r="T1736" i="1"/>
  <c r="M2058" i="1"/>
  <c r="U2058" i="1"/>
  <c r="W2058" i="1"/>
  <c r="W1899" i="1"/>
  <c r="O1900" i="1"/>
  <c r="U1899" i="1"/>
  <c r="P1846" i="1"/>
  <c r="M2148" i="1"/>
  <c r="U2148" i="1"/>
  <c r="W2148" i="1"/>
  <c r="M2129" i="1"/>
  <c r="N2130" i="1" s="1"/>
  <c r="U2129" i="1"/>
  <c r="V2129" i="1"/>
  <c r="AO1602" i="1"/>
  <c r="AP1602" i="1" s="1"/>
  <c r="N1354" i="1"/>
  <c r="P2067" i="1"/>
  <c r="U2067" i="1"/>
  <c r="W2067" i="1"/>
  <c r="AP1842" i="1"/>
  <c r="V1764" i="1"/>
  <c r="W1764" i="1"/>
  <c r="O1760" i="1"/>
  <c r="M1760" i="1"/>
  <c r="N1760" i="1" s="1"/>
  <c r="U1760" i="1"/>
  <c r="AO2262" i="1"/>
  <c r="AP2262" i="1" s="1"/>
  <c r="T2350" i="1"/>
  <c r="W2350" i="1"/>
  <c r="U2060" i="1"/>
  <c r="T2060" i="1"/>
  <c r="W2060" i="1"/>
  <c r="U2003" i="1"/>
  <c r="O2003" i="1"/>
  <c r="T1879" i="1"/>
  <c r="U1879" i="1"/>
  <c r="W1879" i="1"/>
  <c r="M1829" i="1"/>
  <c r="N1829" i="1" s="1"/>
  <c r="O1829" i="1"/>
  <c r="O2275" i="1"/>
  <c r="W2220" i="1"/>
  <c r="T2220" i="1"/>
  <c r="U1788" i="1"/>
  <c r="P1788" i="1"/>
  <c r="P1789" i="1"/>
  <c r="T2295" i="1"/>
  <c r="U2295" i="1"/>
  <c r="V2295" i="1"/>
  <c r="AO2258" i="1"/>
  <c r="AP2258" i="1" s="1"/>
  <c r="M2236" i="1"/>
  <c r="O2236" i="1"/>
  <c r="T1972" i="1"/>
  <c r="P1973" i="1"/>
  <c r="T1883" i="1"/>
  <c r="P1884" i="1"/>
  <c r="M2080" i="1"/>
  <c r="W2080" i="1"/>
  <c r="T2080" i="1"/>
  <c r="U2080" i="1"/>
  <c r="U1948" i="1"/>
  <c r="W1948" i="1"/>
  <c r="M1948" i="1"/>
  <c r="AO1095" i="1"/>
  <c r="AP1095" i="1" s="1"/>
  <c r="V1849" i="1"/>
  <c r="U1849" i="1"/>
  <c r="W1849" i="1"/>
  <c r="O1768" i="1"/>
  <c r="M1767" i="1"/>
  <c r="N1768" i="1" s="1"/>
  <c r="O1767" i="1"/>
  <c r="W1954" i="1"/>
  <c r="O1955" i="1"/>
  <c r="U1954" i="1"/>
  <c r="V1700" i="1"/>
  <c r="M1700" i="1"/>
  <c r="U2168" i="1"/>
  <c r="M2168" i="1"/>
  <c r="V2168" i="1"/>
  <c r="O2168" i="1"/>
  <c r="O2291" i="1"/>
  <c r="K2384" i="1"/>
  <c r="V2384" i="1" s="1"/>
  <c r="P966" i="1"/>
  <c r="AN1480" i="1"/>
  <c r="AM1495" i="1"/>
  <c r="AO1495" i="1" s="1"/>
  <c r="AP1495" i="1" s="1"/>
  <c r="T911" i="1"/>
  <c r="W1209" i="1"/>
  <c r="N1459" i="1"/>
  <c r="U810" i="1"/>
  <c r="T873" i="1"/>
  <c r="AN1284" i="1"/>
  <c r="W76" i="1"/>
  <c r="T76" i="1"/>
  <c r="T591" i="1"/>
  <c r="W193" i="1"/>
  <c r="W2241" i="1"/>
  <c r="T2241" i="1"/>
  <c r="U2241" i="1"/>
  <c r="O1858" i="1"/>
  <c r="AM2083" i="1"/>
  <c r="AO2083" i="1" s="1"/>
  <c r="AP2083" i="1" s="1"/>
  <c r="U1703" i="1"/>
  <c r="J1735" i="1"/>
  <c r="O1736" i="1" s="1"/>
  <c r="K1735" i="1"/>
  <c r="V82" i="1"/>
  <c r="M116" i="1"/>
  <c r="N116" i="1" s="1"/>
  <c r="V537" i="1"/>
  <c r="U537" i="1"/>
  <c r="V1112" i="1"/>
  <c r="AN1061" i="1"/>
  <c r="AM1600" i="1"/>
  <c r="W164" i="1"/>
  <c r="M164" i="1"/>
  <c r="N165" i="1" s="1"/>
  <c r="W723" i="1"/>
  <c r="M753" i="1"/>
  <c r="N754" i="1" s="1"/>
  <c r="M1113" i="1"/>
  <c r="W1153" i="1"/>
  <c r="V2139" i="1"/>
  <c r="O2139" i="1"/>
  <c r="M988" i="1"/>
  <c r="N988" i="1" s="1"/>
  <c r="W1306" i="1"/>
  <c r="U254" i="1"/>
  <c r="W254" i="1"/>
  <c r="T276" i="1"/>
  <c r="V282" i="1"/>
  <c r="M324" i="1"/>
  <c r="N324" i="1" s="1"/>
  <c r="W350" i="1"/>
  <c r="O437" i="1"/>
  <c r="U437" i="1"/>
  <c r="W442" i="1"/>
  <c r="U446" i="1"/>
  <c r="W485" i="1"/>
  <c r="P531" i="1"/>
  <c r="P548" i="1"/>
  <c r="V568" i="1"/>
  <c r="O573" i="1"/>
  <c r="W683" i="1"/>
  <c r="O683" i="1"/>
  <c r="V683" i="1"/>
  <c r="J1841" i="1"/>
  <c r="O1841" i="1" s="1"/>
  <c r="K1841" i="1"/>
  <c r="P1841" i="1" s="1"/>
  <c r="T1462" i="1"/>
  <c r="M1462" i="1"/>
  <c r="W1519" i="1"/>
  <c r="O1519" i="1"/>
  <c r="O1658" i="1"/>
  <c r="W1658" i="1"/>
  <c r="M1672" i="1"/>
  <c r="N1673" i="1" s="1"/>
  <c r="O1673" i="1"/>
  <c r="M1446" i="1"/>
  <c r="N1446" i="1" s="1"/>
  <c r="V1552" i="1"/>
  <c r="T1513" i="1"/>
  <c r="P1514" i="1"/>
  <c r="O1336" i="1"/>
  <c r="W1477" i="1"/>
  <c r="M42" i="1"/>
  <c r="N42" i="1" s="1"/>
  <c r="V42" i="1"/>
  <c r="U284" i="1"/>
  <c r="W794" i="1"/>
  <c r="W1396" i="1"/>
  <c r="M1638" i="1"/>
  <c r="N1638" i="1" s="1"/>
  <c r="W1638" i="1"/>
  <c r="T204" i="1"/>
  <c r="W239" i="1"/>
  <c r="U1102" i="1"/>
  <c r="W1373" i="1"/>
  <c r="U1373" i="1"/>
  <c r="P1397" i="1"/>
  <c r="W1487" i="1"/>
  <c r="V1487" i="1"/>
  <c r="T1517" i="1"/>
  <c r="M1517" i="1"/>
  <c r="AN2327" i="1"/>
  <c r="AN2326" i="1"/>
  <c r="AO2326" i="1" s="1"/>
  <c r="AP2326" i="1" s="1"/>
  <c r="AN2316" i="1"/>
  <c r="AO2316" i="1" s="1"/>
  <c r="AP2316" i="1" s="1"/>
  <c r="V343" i="1"/>
  <c r="T209" i="1"/>
  <c r="U209" i="1"/>
  <c r="AM1558" i="1"/>
  <c r="AO1558" i="1" s="1"/>
  <c r="AP1558" i="1" s="1"/>
  <c r="O1189" i="1"/>
  <c r="M2277" i="1"/>
  <c r="P2267" i="1"/>
  <c r="K2261" i="1"/>
  <c r="J2261" i="1"/>
  <c r="W578" i="1"/>
  <c r="V578" i="1"/>
  <c r="V682" i="1"/>
  <c r="O780" i="1"/>
  <c r="M780" i="1"/>
  <c r="O360" i="1"/>
  <c r="W1049" i="1"/>
  <c r="M1099" i="1"/>
  <c r="N1099" i="1" s="1"/>
  <c r="J2124" i="1"/>
  <c r="AM2041" i="1"/>
  <c r="AO2041" i="1" s="1"/>
  <c r="AP2041" i="1" s="1"/>
  <c r="K1937" i="1"/>
  <c r="M741" i="1"/>
  <c r="W961" i="1"/>
  <c r="M1095" i="1"/>
  <c r="N1096" i="1" s="1"/>
  <c r="T1095" i="1"/>
  <c r="P1167" i="1"/>
  <c r="V41" i="1"/>
  <c r="T237" i="1"/>
  <c r="K1775" i="1"/>
  <c r="J1775" i="1"/>
  <c r="U1086" i="1"/>
  <c r="AN2199" i="1"/>
  <c r="AO2199" i="1" s="1"/>
  <c r="AP2199" i="1" s="1"/>
  <c r="AM2168" i="1"/>
  <c r="AM2167" i="1"/>
  <c r="AO2167" i="1" s="1"/>
  <c r="AP2167" i="1" s="1"/>
  <c r="P883" i="1"/>
  <c r="M888" i="1"/>
  <c r="N888" i="1" s="1"/>
  <c r="AM2126" i="1"/>
  <c r="AO2126" i="1" s="1"/>
  <c r="AP2126" i="1" s="1"/>
  <c r="P1636" i="1"/>
  <c r="V1636" i="1"/>
  <c r="AN1994" i="1"/>
  <c r="W1237" i="1"/>
  <c r="AN1958" i="1"/>
  <c r="AO1958" i="1" s="1"/>
  <c r="AP1958" i="1" s="1"/>
  <c r="T953" i="1"/>
  <c r="AM1889" i="1"/>
  <c r="AO1889" i="1" s="1"/>
  <c r="AP1889" i="1" s="1"/>
  <c r="AN1854" i="1"/>
  <c r="AN1867" i="1"/>
  <c r="AO1867" i="1" s="1"/>
  <c r="AP1867" i="1" s="1"/>
  <c r="O1694" i="7" a="1"/>
  <c r="O1694" i="7" s="1"/>
  <c r="W2156" i="1"/>
  <c r="U2102" i="1"/>
  <c r="N364" i="1"/>
  <c r="M2049" i="1"/>
  <c r="W1723" i="1"/>
  <c r="W1792" i="1"/>
  <c r="W2164" i="1"/>
  <c r="P1903" i="1"/>
  <c r="T1963" i="1"/>
  <c r="P1964" i="1"/>
  <c r="M1757" i="1"/>
  <c r="V2256" i="1"/>
  <c r="T2256" i="1"/>
  <c r="O1732" i="1"/>
  <c r="W1755" i="1"/>
  <c r="U1958" i="1"/>
  <c r="W1731" i="1"/>
  <c r="J2398" i="1"/>
  <c r="O1703" i="1"/>
  <c r="V2156" i="1"/>
  <c r="N133" i="1"/>
  <c r="AO2295" i="1"/>
  <c r="AP2295" i="1" s="1"/>
  <c r="W1774" i="1"/>
  <c r="V1963" i="1"/>
  <c r="O1159" i="1"/>
  <c r="V838" i="1"/>
  <c r="W1238" i="1"/>
  <c r="M838" i="1"/>
  <c r="N838" i="1" s="1"/>
  <c r="V1164" i="1"/>
  <c r="T1359" i="1"/>
  <c r="P915" i="1"/>
  <c r="O1682" i="1"/>
  <c r="AN1486" i="1"/>
  <c r="AO1486" i="1" s="1"/>
  <c r="AP1486" i="1" s="1"/>
  <c r="AM1765" i="1"/>
  <c r="AO1765" i="1" s="1"/>
  <c r="AP1765" i="1" s="1"/>
  <c r="W1160" i="1"/>
  <c r="M2066" i="1"/>
  <c r="P1798" i="1"/>
  <c r="W2205" i="1"/>
  <c r="N178" i="1"/>
  <c r="AM1133" i="1"/>
  <c r="AO1133" i="1" s="1"/>
  <c r="AP1133" i="1" s="1"/>
  <c r="AN1203" i="1"/>
  <c r="AO1203" i="1" s="1"/>
  <c r="AP1203" i="1" s="1"/>
  <c r="AN1483" i="1"/>
  <c r="U1680" i="1"/>
  <c r="AO2280" i="1"/>
  <c r="AP2280" i="1" s="1"/>
  <c r="V1773" i="1"/>
  <c r="M1209" i="1"/>
  <c r="N1209" i="1" s="1"/>
  <c r="M1942" i="1"/>
  <c r="N1943" i="1" s="1"/>
  <c r="W597" i="1"/>
  <c r="T627" i="1"/>
  <c r="V2118" i="1"/>
  <c r="J1706" i="1"/>
  <c r="M1706" i="1" s="1"/>
  <c r="N1706" i="1" s="1"/>
  <c r="W911" i="1"/>
  <c r="P1344" i="1"/>
  <c r="T298" i="1"/>
  <c r="T759" i="1"/>
  <c r="U861" i="1"/>
  <c r="O911" i="1"/>
  <c r="K2030" i="1"/>
  <c r="U2030" i="1" s="1"/>
  <c r="V275" i="1"/>
  <c r="P369" i="1"/>
  <c r="P382" i="1"/>
  <c r="O819" i="1"/>
  <c r="V819" i="1"/>
  <c r="V889" i="1"/>
  <c r="V1109" i="1"/>
  <c r="T1109" i="1"/>
  <c r="M1472" i="1"/>
  <c r="W2304" i="1"/>
  <c r="W53" i="1"/>
  <c r="W159" i="1"/>
  <c r="M159" i="1"/>
  <c r="O568" i="1"/>
  <c r="T623" i="1"/>
  <c r="M719" i="1"/>
  <c r="U956" i="1"/>
  <c r="T404" i="1"/>
  <c r="U1267" i="1"/>
  <c r="M1267" i="1"/>
  <c r="N1268" i="1" s="1"/>
  <c r="U1271" i="1"/>
  <c r="V1737" i="1"/>
  <c r="W1066" i="1"/>
  <c r="AM2355" i="1"/>
  <c r="AO2355" i="1" s="1"/>
  <c r="AP2355" i="1" s="1"/>
  <c r="K1869" i="1"/>
  <c r="V1869" i="1" s="1"/>
  <c r="J2159" i="1"/>
  <c r="U2159" i="1" s="1"/>
  <c r="V2011" i="1"/>
  <c r="J1934" i="1"/>
  <c r="O1934" i="1" s="1"/>
  <c r="J2203" i="1"/>
  <c r="V2203" i="1" s="1"/>
  <c r="AN1938" i="1"/>
  <c r="AO1938" i="1" s="1"/>
  <c r="AP1938" i="1" s="1"/>
  <c r="U33" i="1"/>
  <c r="U82" i="1"/>
  <c r="M82" i="1"/>
  <c r="W323" i="1"/>
  <c r="W561" i="1"/>
  <c r="O720" i="1"/>
  <c r="M919" i="1"/>
  <c r="N920" i="1" s="1"/>
  <c r="W919" i="1"/>
  <c r="M985" i="1"/>
  <c r="W1112" i="1"/>
  <c r="U1133" i="1"/>
  <c r="W1376" i="1"/>
  <c r="U1628" i="1"/>
  <c r="P154" i="1"/>
  <c r="T618" i="1"/>
  <c r="U665" i="1"/>
  <c r="U723" i="1"/>
  <c r="T905" i="1"/>
  <c r="V1130" i="1"/>
  <c r="O1131" i="1"/>
  <c r="M1158" i="1"/>
  <c r="T1627" i="1"/>
  <c r="V1629" i="1"/>
  <c r="T858" i="1"/>
  <c r="T894" i="1"/>
  <c r="W894" i="1"/>
  <c r="T896" i="1"/>
  <c r="T1035" i="1"/>
  <c r="M1053" i="1"/>
  <c r="M1066" i="1"/>
  <c r="N1066" i="1" s="1"/>
  <c r="P1944" i="1"/>
  <c r="P79" i="1"/>
  <c r="M79" i="1"/>
  <c r="M303" i="1"/>
  <c r="N304" i="1" s="1"/>
  <c r="V303" i="1"/>
  <c r="V318" i="1"/>
  <c r="M333" i="1"/>
  <c r="T337" i="1"/>
  <c r="V337" i="1"/>
  <c r="M337" i="1"/>
  <c r="N337" i="1" s="1"/>
  <c r="W358" i="1"/>
  <c r="O358" i="1"/>
  <c r="T371" i="1"/>
  <c r="V397" i="1"/>
  <c r="O403" i="1"/>
  <c r="W410" i="1"/>
  <c r="M426" i="1"/>
  <c r="W477" i="1"/>
  <c r="T477" i="1"/>
  <c r="T504" i="1"/>
  <c r="P527" i="1"/>
  <c r="W527" i="1"/>
  <c r="T590" i="1"/>
  <c r="T599" i="1"/>
  <c r="W1433" i="1"/>
  <c r="U239" i="1"/>
  <c r="AN1937" i="1"/>
  <c r="T1384" i="1"/>
  <c r="W1384" i="1"/>
  <c r="O1384" i="1"/>
  <c r="U1510" i="1"/>
  <c r="T1549" i="1"/>
  <c r="T1614" i="1"/>
  <c r="P1614" i="1"/>
  <c r="J2073" i="1"/>
  <c r="W2073" i="1" s="1"/>
  <c r="P1366" i="1"/>
  <c r="V1475" i="1"/>
  <c r="W1475" i="1"/>
  <c r="M1475" i="1"/>
  <c r="N1475" i="1" s="1"/>
  <c r="P269" i="1"/>
  <c r="U636" i="1"/>
  <c r="O880" i="1"/>
  <c r="T879" i="1"/>
  <c r="W925" i="1"/>
  <c r="M1043" i="1"/>
  <c r="T1327" i="1"/>
  <c r="T1380" i="1"/>
  <c r="V1445" i="1"/>
  <c r="O189" i="1"/>
  <c r="M188" i="1"/>
  <c r="N188" i="1" s="1"/>
  <c r="V204" i="1"/>
  <c r="U326" i="1"/>
  <c r="M326" i="1"/>
  <c r="N326" i="1" s="1"/>
  <c r="T513" i="1"/>
  <c r="T755" i="1"/>
  <c r="V755" i="1"/>
  <c r="M755" i="1"/>
  <c r="N755" i="1" s="1"/>
  <c r="V864" i="1"/>
  <c r="T864" i="1"/>
  <c r="V1358" i="1"/>
  <c r="U1358" i="1"/>
  <c r="M1397" i="1"/>
  <c r="N1397" i="1" s="1"/>
  <c r="W1424" i="1"/>
  <c r="P1551" i="1"/>
  <c r="O1607" i="1"/>
  <c r="T1607" i="1"/>
  <c r="T1616" i="1"/>
  <c r="P1642" i="1"/>
  <c r="V1642" i="1"/>
  <c r="U1647" i="1"/>
  <c r="AM2317" i="1"/>
  <c r="AO2317" i="1" s="1"/>
  <c r="AP2317" i="1" s="1"/>
  <c r="AN2315" i="1"/>
  <c r="AN2285" i="1"/>
  <c r="AO2285" i="1" s="1"/>
  <c r="AP2285" i="1" s="1"/>
  <c r="J2281" i="1"/>
  <c r="O2282" i="1" s="1"/>
  <c r="K2281" i="1"/>
  <c r="J2271" i="1"/>
  <c r="K2271" i="1"/>
  <c r="K2270" i="1"/>
  <c r="M2270" i="1" s="1"/>
  <c r="AN1590" i="1"/>
  <c r="P182" i="1"/>
  <c r="W570" i="1"/>
  <c r="M570" i="1"/>
  <c r="N570" i="1" s="1"/>
  <c r="T729" i="1"/>
  <c r="M729" i="1"/>
  <c r="N729" i="1" s="1"/>
  <c r="T851" i="1"/>
  <c r="W1246" i="1"/>
  <c r="V1266" i="1"/>
  <c r="T846" i="1"/>
  <c r="V846" i="1"/>
  <c r="P859" i="1"/>
  <c r="T1477" i="1"/>
  <c r="M1542" i="1"/>
  <c r="N1542" i="1" s="1"/>
  <c r="T1626" i="1"/>
  <c r="M1626" i="1"/>
  <c r="N1627" i="1" s="1"/>
  <c r="AM1378" i="1"/>
  <c r="W299" i="1"/>
  <c r="M299" i="1"/>
  <c r="T497" i="1"/>
  <c r="P761" i="1"/>
  <c r="T1187" i="1"/>
  <c r="V1187" i="1"/>
  <c r="T1286" i="1"/>
  <c r="AN2153" i="1"/>
  <c r="AO2153" i="1" s="1"/>
  <c r="AM2018" i="1"/>
  <c r="AO2018" i="1" s="1"/>
  <c r="AP2018" i="1" s="1"/>
  <c r="P731" i="1"/>
  <c r="W731" i="1"/>
  <c r="P1287" i="1"/>
  <c r="U1297" i="1"/>
  <c r="T1297" i="1"/>
  <c r="P1597" i="1"/>
  <c r="AN1879" i="1"/>
  <c r="J1714" i="1"/>
  <c r="W1714" i="1" s="1"/>
  <c r="AM1787" i="1"/>
  <c r="AO1787" i="1" s="1"/>
  <c r="AP1787" i="1" s="1"/>
  <c r="O101" i="1"/>
  <c r="AN2094" i="1"/>
  <c r="AO2094" i="1" s="1"/>
  <c r="AP2094" i="1" s="1"/>
  <c r="AN2070" i="1"/>
  <c r="AO2070" i="1" s="1"/>
  <c r="AP2070" i="1" s="1"/>
  <c r="AN2063" i="1"/>
  <c r="AM2050" i="1"/>
  <c r="AM2027" i="1"/>
  <c r="AO2027" i="1" s="1"/>
  <c r="AP2027" i="1" s="1"/>
  <c r="U817" i="1"/>
  <c r="V817" i="1"/>
  <c r="T133" i="1"/>
  <c r="V133" i="1"/>
  <c r="AM1983" i="1"/>
  <c r="AO1983" i="1" s="1"/>
  <c r="AP1983" i="1" s="1"/>
  <c r="P783" i="1"/>
  <c r="W694" i="1"/>
  <c r="U694" i="1"/>
  <c r="V27" i="1"/>
  <c r="W27" i="1"/>
  <c r="M124" i="1"/>
  <c r="N125" i="1" s="1"/>
  <c r="AN1956" i="1"/>
  <c r="AO1956" i="1" s="1"/>
  <c r="AP1956" i="1" s="1"/>
  <c r="AN1929" i="1"/>
  <c r="AO1929" i="1" s="1"/>
  <c r="AP1929" i="1" s="1"/>
  <c r="AN1786" i="1"/>
  <c r="AO1786" i="1" s="1"/>
  <c r="AP2267" i="1"/>
  <c r="M2156" i="1"/>
  <c r="N2157" i="1" s="1"/>
  <c r="AO2260" i="1"/>
  <c r="AP2260" i="1" s="1"/>
  <c r="AN1502" i="1"/>
  <c r="N1296" i="1"/>
  <c r="AM2374" i="1"/>
  <c r="O2325" i="1"/>
  <c r="V2325" i="1"/>
  <c r="AN1215" i="1"/>
  <c r="AO1215" i="1" s="1"/>
  <c r="AP1215" i="1" s="1"/>
  <c r="J1808" i="1"/>
  <c r="K1808" i="1"/>
  <c r="P1808" i="1" s="1"/>
  <c r="O369" i="1"/>
  <c r="O507" i="1"/>
  <c r="W507" i="1"/>
  <c r="W1696" i="1"/>
  <c r="U1696" i="1"/>
  <c r="P591" i="1"/>
  <c r="P592" i="1"/>
  <c r="T969" i="1"/>
  <c r="O970" i="1"/>
  <c r="N182" i="1"/>
  <c r="AM1806" i="1"/>
  <c r="W123" i="1"/>
  <c r="T123" i="1"/>
  <c r="W747" i="1"/>
  <c r="U828" i="1"/>
  <c r="V828" i="1"/>
  <c r="AM2052" i="1"/>
  <c r="AO2052" i="1" s="1"/>
  <c r="AP2052" i="1" s="1"/>
  <c r="P2187" i="1"/>
  <c r="P91" i="1"/>
  <c r="M91" i="1"/>
  <c r="N91" i="1" s="1"/>
  <c r="W265" i="1"/>
  <c r="U265" i="1"/>
  <c r="U311" i="1"/>
  <c r="P311" i="1"/>
  <c r="V311" i="1"/>
  <c r="T408" i="1"/>
  <c r="U408" i="1"/>
  <c r="U585" i="1"/>
  <c r="T585" i="1"/>
  <c r="AM2178" i="1"/>
  <c r="AO2178" i="1" s="1"/>
  <c r="AP2178" i="1" s="1"/>
  <c r="J1929" i="1"/>
  <c r="W1929" i="1" s="1"/>
  <c r="K1929" i="1"/>
  <c r="K1886" i="1"/>
  <c r="J1886" i="1"/>
  <c r="K1854" i="1"/>
  <c r="P1855" i="1" s="1"/>
  <c r="J1854" i="1"/>
  <c r="U1335" i="1"/>
  <c r="T1335" i="1"/>
  <c r="W1539" i="1"/>
  <c r="T1539" i="1"/>
  <c r="P1630" i="1"/>
  <c r="T1682" i="1"/>
  <c r="V1682" i="1"/>
  <c r="T238" i="1"/>
  <c r="W238" i="1"/>
  <c r="O1097" i="1"/>
  <c r="O1096" i="1"/>
  <c r="V1096" i="1"/>
  <c r="T206" i="1"/>
  <c r="V206" i="1"/>
  <c r="V1056" i="1"/>
  <c r="M1056" i="1"/>
  <c r="N1056" i="1" s="1"/>
  <c r="W1339" i="1"/>
  <c r="V1339" i="1"/>
  <c r="T1583" i="1"/>
  <c r="W1583" i="1"/>
  <c r="AN2314" i="1"/>
  <c r="AO2314" i="1" s="1"/>
  <c r="AP2314" i="1" s="1"/>
  <c r="AN2297" i="1"/>
  <c r="AO2297" i="1" s="1"/>
  <c r="AM2296" i="1"/>
  <c r="AO2296" i="1" s="1"/>
  <c r="AP2296" i="1" s="1"/>
  <c r="AM2272" i="1"/>
  <c r="AO2272" i="1" s="1"/>
  <c r="AP2272" i="1" s="1"/>
  <c r="AM2281" i="1"/>
  <c r="AO2281" i="1" s="1"/>
  <c r="AP2281" i="1" s="1"/>
  <c r="M1378" i="1"/>
  <c r="N1379" i="1" s="1"/>
  <c r="U1378" i="1"/>
  <c r="P224" i="1"/>
  <c r="V224" i="1"/>
  <c r="W713" i="1"/>
  <c r="W763" i="1"/>
  <c r="T763" i="1"/>
  <c r="AM2250" i="1"/>
  <c r="AO2250" i="1" s="1"/>
  <c r="AP2250" i="1" s="1"/>
  <c r="AN2252" i="1"/>
  <c r="AN1204" i="1"/>
  <c r="AO1204" i="1" s="1"/>
  <c r="AP1204" i="1" s="1"/>
  <c r="M345" i="1"/>
  <c r="M167" i="1"/>
  <c r="W167" i="1"/>
  <c r="AN2235" i="1"/>
  <c r="W165" i="1"/>
  <c r="V165" i="1"/>
  <c r="O305" i="1"/>
  <c r="AN2105" i="1"/>
  <c r="AO2105" i="1" s="1"/>
  <c r="AP2105" i="1" s="1"/>
  <c r="T2104" i="1"/>
  <c r="V1242" i="1"/>
  <c r="M1242" i="1"/>
  <c r="N1243" i="1" s="1"/>
  <c r="U921" i="1"/>
  <c r="O921" i="1"/>
  <c r="T1063" i="1"/>
  <c r="U1063" i="1"/>
  <c r="AN2198" i="1"/>
  <c r="AO2198" i="1" s="1"/>
  <c r="AP2198" i="1" s="1"/>
  <c r="AN2182" i="1"/>
  <c r="AM2159" i="1"/>
  <c r="AO2159" i="1" s="1"/>
  <c r="AP2159" i="1" s="1"/>
  <c r="AN2150" i="1"/>
  <c r="AO2150" i="1" s="1"/>
  <c r="AP2150" i="1" s="1"/>
  <c r="O175" i="1"/>
  <c r="T175" i="1"/>
  <c r="V175" i="1"/>
  <c r="AN2050" i="1"/>
  <c r="U1305" i="1"/>
  <c r="V1305" i="1"/>
  <c r="O325" i="1"/>
  <c r="AM1798" i="1"/>
  <c r="AO1798" i="1" s="1"/>
  <c r="AP1798" i="1" s="1"/>
  <c r="U2339" i="1"/>
  <c r="U1723" i="1"/>
  <c r="T2164" i="1"/>
  <c r="M1958" i="1"/>
  <c r="V1840" i="1"/>
  <c r="V1755" i="1"/>
  <c r="N1140" i="1"/>
  <c r="T1381" i="1"/>
  <c r="O1003" i="1"/>
  <c r="W2307" i="1"/>
  <c r="V1917" i="1"/>
  <c r="T2020" i="1"/>
  <c r="AN1067" i="1"/>
  <c r="AO1067" i="1" s="1"/>
  <c r="AP1067" i="1" s="1"/>
  <c r="AN1251" i="1"/>
  <c r="AM1500" i="1"/>
  <c r="AO1500" i="1" s="1"/>
  <c r="AP1500" i="1" s="1"/>
  <c r="M2321" i="1"/>
  <c r="N2321" i="1" s="1"/>
  <c r="V911" i="1"/>
  <c r="J2249" i="1"/>
  <c r="V1026" i="1"/>
  <c r="V1070" i="1"/>
  <c r="M1070" i="1"/>
  <c r="N1070" i="1" s="1"/>
  <c r="V1212" i="1"/>
  <c r="J2219" i="1"/>
  <c r="O2220" i="1" s="1"/>
  <c r="P414" i="1"/>
  <c r="M1277" i="1"/>
  <c r="T1313" i="1"/>
  <c r="AM1132" i="1"/>
  <c r="AN1282" i="1"/>
  <c r="P76" i="1"/>
  <c r="V80" i="1"/>
  <c r="W94" i="1"/>
  <c r="T572" i="1"/>
  <c r="W591" i="1"/>
  <c r="O666" i="1"/>
  <c r="O727" i="1"/>
  <c r="T727" i="1"/>
  <c r="P956" i="1"/>
  <c r="M969" i="1"/>
  <c r="V1007" i="1"/>
  <c r="O1141" i="1"/>
  <c r="T2143" i="1"/>
  <c r="T2292" i="1"/>
  <c r="U1066" i="1"/>
  <c r="M1858" i="1"/>
  <c r="N1858" i="1" s="1"/>
  <c r="O1779" i="1"/>
  <c r="J2170" i="1"/>
  <c r="U2170" i="1" s="1"/>
  <c r="AN2142" i="1"/>
  <c r="AO2142" i="1" s="1"/>
  <c r="K1722" i="1"/>
  <c r="P1722" i="1" s="1"/>
  <c r="T537" i="1"/>
  <c r="M671" i="1"/>
  <c r="N671" i="1" s="1"/>
  <c r="M771" i="1"/>
  <c r="W771" i="1"/>
  <c r="M1497" i="1"/>
  <c r="W1497" i="1"/>
  <c r="U1497" i="1"/>
  <c r="T1497" i="1"/>
  <c r="M732" i="1"/>
  <c r="N732" i="1" s="1"/>
  <c r="W920" i="1"/>
  <c r="T936" i="1"/>
  <c r="V1113" i="1"/>
  <c r="W1191" i="1"/>
  <c r="M1191" i="1"/>
  <c r="N1192" i="1" s="1"/>
  <c r="V834" i="1"/>
  <c r="V900" i="1"/>
  <c r="M900" i="1"/>
  <c r="O900" i="1"/>
  <c r="T984" i="1"/>
  <c r="V984" i="1"/>
  <c r="W1804" i="1"/>
  <c r="M81" i="1"/>
  <c r="U81" i="1"/>
  <c r="O277" i="1"/>
  <c r="T311" i="1"/>
  <c r="T314" i="1"/>
  <c r="O314" i="1"/>
  <c r="M481" i="1"/>
  <c r="N482" i="1" s="1"/>
  <c r="U601" i="1"/>
  <c r="O602" i="1"/>
  <c r="V601" i="1"/>
  <c r="T683" i="1"/>
  <c r="W1969" i="1"/>
  <c r="M1969" i="1"/>
  <c r="K1875" i="1"/>
  <c r="P1875" i="1" s="1"/>
  <c r="J1875" i="1"/>
  <c r="O1876" i="1" s="1"/>
  <c r="W1388" i="1"/>
  <c r="V1461" i="1"/>
  <c r="T1461" i="1"/>
  <c r="U1461" i="1"/>
  <c r="O1620" i="1"/>
  <c r="J2327" i="1"/>
  <c r="O2328" i="1" s="1"/>
  <c r="K2327" i="1"/>
  <c r="T1024" i="1"/>
  <c r="U1024" i="1"/>
  <c r="W339" i="1"/>
  <c r="V496" i="1"/>
  <c r="T496" i="1"/>
  <c r="T524" i="1"/>
  <c r="V524" i="1"/>
  <c r="T742" i="1"/>
  <c r="V742" i="1"/>
  <c r="O743" i="1"/>
  <c r="U757" i="1"/>
  <c r="M1033" i="1"/>
  <c r="U1033" i="1"/>
  <c r="V1395" i="1"/>
  <c r="M1395" i="1"/>
  <c r="N1396" i="1" s="1"/>
  <c r="AN2292" i="1"/>
  <c r="AO2292" i="1" s="1"/>
  <c r="AP2292" i="1" s="1"/>
  <c r="V86" i="1"/>
  <c r="T1166" i="1"/>
  <c r="V1166" i="1"/>
  <c r="P1106" i="1"/>
  <c r="V200" i="1"/>
  <c r="M432" i="1"/>
  <c r="N433" i="1" s="1"/>
  <c r="W459" i="1"/>
  <c r="O459" i="1"/>
  <c r="U203" i="1"/>
  <c r="M203" i="1"/>
  <c r="T502" i="1"/>
  <c r="T1163" i="1"/>
  <c r="W1174" i="1"/>
  <c r="M1174" i="1"/>
  <c r="N1174" i="1" s="1"/>
  <c r="O1174" i="1"/>
  <c r="V1458" i="1"/>
  <c r="K2132" i="1"/>
  <c r="P2133" i="1" s="1"/>
  <c r="J2132" i="1"/>
  <c r="J2078" i="1"/>
  <c r="K2078" i="1"/>
  <c r="P2078" i="1" s="1"/>
  <c r="AM2021" i="1"/>
  <c r="AO2021" i="1" s="1"/>
  <c r="AP2021" i="1" s="1"/>
  <c r="P1265" i="1"/>
  <c r="P1303" i="1"/>
  <c r="M1409" i="1"/>
  <c r="T1409" i="1"/>
  <c r="P1651" i="1"/>
  <c r="W427" i="1"/>
  <c r="T427" i="1"/>
  <c r="T1553" i="1"/>
  <c r="O1553" i="1"/>
  <c r="T391" i="1"/>
  <c r="W391" i="1"/>
  <c r="W653" i="1"/>
  <c r="AN1599" i="1"/>
  <c r="V1018" i="1"/>
  <c r="P1018" i="1"/>
  <c r="U1018" i="1"/>
  <c r="AM2190" i="1"/>
  <c r="AN2168" i="1"/>
  <c r="K2032" i="1"/>
  <c r="P2033" i="1" s="1"/>
  <c r="J2032" i="1"/>
  <c r="AN2038" i="1"/>
  <c r="AO2038" i="1" s="1"/>
  <c r="AM1311" i="1"/>
  <c r="M103" i="1"/>
  <c r="U103" i="1"/>
  <c r="AE29" i="3"/>
  <c r="O605" i="7"/>
  <c r="O585" i="7"/>
  <c r="O577" i="7"/>
  <c r="O569" i="7"/>
  <c r="O561" i="7"/>
  <c r="O553" i="7"/>
  <c r="O545" i="7"/>
  <c r="O537" i="7"/>
  <c r="O529" i="7"/>
  <c r="O521" i="7"/>
  <c r="O513" i="7"/>
  <c r="O505" i="7"/>
  <c r="O497" i="7"/>
  <c r="O489" i="7"/>
  <c r="O481" i="7"/>
  <c r="O473" i="7"/>
  <c r="O465" i="7"/>
  <c r="O457" i="7"/>
  <c r="O451" i="7"/>
  <c r="O447" i="7"/>
  <c r="O443" i="7"/>
  <c r="O439" i="7"/>
  <c r="O435" i="7"/>
  <c r="O431" i="7"/>
  <c r="O427" i="7"/>
  <c r="O423" i="7"/>
  <c r="O419" i="7"/>
  <c r="O415" i="7"/>
  <c r="O411" i="7"/>
  <c r="O407" i="7"/>
  <c r="O403" i="7"/>
  <c r="O399" i="7"/>
  <c r="O395" i="7"/>
  <c r="O391" i="7"/>
  <c r="O387" i="7"/>
  <c r="O383" i="7"/>
  <c r="O379" i="7"/>
  <c r="O375" i="7"/>
  <c r="O359" i="7"/>
  <c r="O343" i="7"/>
  <c r="O327" i="7"/>
  <c r="O311" i="7"/>
  <c r="O295" i="7"/>
  <c r="O279" i="7"/>
  <c r="O263" i="7"/>
  <c r="O247" i="7"/>
  <c r="O231" i="7"/>
  <c r="O215" i="7"/>
  <c r="O199" i="7"/>
  <c r="O183" i="7"/>
  <c r="O167" i="7"/>
  <c r="O151" i="7"/>
  <c r="O135" i="7"/>
  <c r="O119" i="7"/>
  <c r="O103" i="7"/>
  <c r="O87" i="7"/>
  <c r="O71" i="7"/>
  <c r="O55" i="7"/>
  <c r="O39" i="7"/>
  <c r="P1677" i="7"/>
  <c r="P1669" i="7"/>
  <c r="P1661" i="7"/>
  <c r="P1653" i="7"/>
  <c r="P1645" i="7"/>
  <c r="O552" i="7"/>
  <c r="O547" i="7"/>
  <c r="O544" i="7"/>
  <c r="O539" i="7"/>
  <c r="O536" i="7"/>
  <c r="O531" i="7"/>
  <c r="O528" i="7"/>
  <c r="O523" i="7"/>
  <c r="O520" i="7"/>
  <c r="O515" i="7"/>
  <c r="O512" i="7"/>
  <c r="O507" i="7"/>
  <c r="O504" i="7"/>
  <c r="O499" i="7"/>
  <c r="O496" i="7"/>
  <c r="O491" i="7"/>
  <c r="O488" i="7"/>
  <c r="O483" i="7"/>
  <c r="O480" i="7"/>
  <c r="O475" i="7"/>
  <c r="O472" i="7"/>
  <c r="O467" i="7"/>
  <c r="O464" i="7"/>
  <c r="O459" i="7"/>
  <c r="O456" i="7"/>
  <c r="O364" i="7"/>
  <c r="O348" i="7"/>
  <c r="O332" i="7"/>
  <c r="O316" i="7"/>
  <c r="O300" i="7"/>
  <c r="O284" i="7"/>
  <c r="O268" i="7"/>
  <c r="O252" i="7"/>
  <c r="O236" i="7"/>
  <c r="O220" i="7"/>
  <c r="O204" i="7"/>
  <c r="O188" i="7"/>
  <c r="O172" i="7"/>
  <c r="O156" i="7"/>
  <c r="O140" i="7"/>
  <c r="O124" i="7"/>
  <c r="O108" i="7"/>
  <c r="O92" i="7"/>
  <c r="O621" i="7"/>
  <c r="O453" i="7"/>
  <c r="O449" i="7"/>
  <c r="O445" i="7"/>
  <c r="O441" i="7"/>
  <c r="O437" i="7"/>
  <c r="O433" i="7"/>
  <c r="O429" i="7"/>
  <c r="O425" i="7"/>
  <c r="O421" i="7"/>
  <c r="O417" i="7"/>
  <c r="O413" i="7"/>
  <c r="O409" i="7"/>
  <c r="O405" i="7"/>
  <c r="O401" i="7"/>
  <c r="O397" i="7"/>
  <c r="O393" i="7"/>
  <c r="O389" i="7"/>
  <c r="O385" i="7"/>
  <c r="O381" i="7"/>
  <c r="O377" i="7"/>
  <c r="O367" i="7"/>
  <c r="O351" i="7"/>
  <c r="O335" i="7"/>
  <c r="O319" i="7"/>
  <c r="O303" i="7"/>
  <c r="O287" i="7"/>
  <c r="O271" i="7"/>
  <c r="O255" i="7"/>
  <c r="O239" i="7"/>
  <c r="O223" i="7"/>
  <c r="O207" i="7"/>
  <c r="O191" i="7"/>
  <c r="O175" i="7"/>
  <c r="O159" i="7"/>
  <c r="O143" i="7"/>
  <c r="O127" i="7"/>
  <c r="O111" i="7"/>
  <c r="O95" i="7"/>
  <c r="O79" i="7"/>
  <c r="O63" i="7"/>
  <c r="O47" i="7"/>
  <c r="P1681" i="7"/>
  <c r="P1673" i="7"/>
  <c r="P1665" i="7"/>
  <c r="P1657" i="7"/>
  <c r="P1649" i="7"/>
  <c r="P1349" i="7"/>
  <c r="P1341" i="7"/>
  <c r="P1333" i="7"/>
  <c r="P1325" i="7"/>
  <c r="P1354" i="7"/>
  <c r="P1351" i="7"/>
  <c r="P1346" i="7"/>
  <c r="P1343" i="7"/>
  <c r="P1338" i="7"/>
  <c r="P1335" i="7"/>
  <c r="P1330" i="7"/>
  <c r="P1327" i="7"/>
  <c r="P1322" i="7"/>
  <c r="P1319" i="7"/>
  <c r="O373" i="7"/>
  <c r="O365" i="7"/>
  <c r="O357" i="7"/>
  <c r="O349" i="7"/>
  <c r="O341" i="7"/>
  <c r="O333" i="7"/>
  <c r="O325" i="7"/>
  <c r="O317" i="7"/>
  <c r="O309" i="7"/>
  <c r="O301" i="7"/>
  <c r="O293" i="7"/>
  <c r="O285" i="7"/>
  <c r="O277" i="7"/>
  <c r="O269" i="7"/>
  <c r="O261" i="7"/>
  <c r="O253" i="7"/>
  <c r="O245" i="7"/>
  <c r="O237" i="7"/>
  <c r="O229" i="7"/>
  <c r="O221" i="7"/>
  <c r="O213" i="7"/>
  <c r="O205" i="7"/>
  <c r="O197" i="7"/>
  <c r="O189" i="7"/>
  <c r="O181" i="7"/>
  <c r="O173" i="7"/>
  <c r="O165" i="7"/>
  <c r="O157" i="7"/>
  <c r="O149" i="7"/>
  <c r="O141" i="7"/>
  <c r="O133" i="7"/>
  <c r="O125" i="7"/>
  <c r="O117" i="7"/>
  <c r="O109" i="7"/>
  <c r="O101" i="7"/>
  <c r="O93" i="7"/>
  <c r="O85" i="7"/>
  <c r="O77" i="7"/>
  <c r="O69" i="7"/>
  <c r="O61" i="7"/>
  <c r="O53" i="7"/>
  <c r="O45" i="7"/>
  <c r="O37" i="7"/>
  <c r="O29" i="7"/>
  <c r="O31" i="7"/>
  <c r="P1683" i="7"/>
  <c r="P1679" i="7"/>
  <c r="P1675" i="7"/>
  <c r="P1671" i="7"/>
  <c r="P1667" i="7"/>
  <c r="P1663" i="7"/>
  <c r="P1659" i="7"/>
  <c r="P1655" i="7"/>
  <c r="P1651" i="7"/>
  <c r="P1647" i="7"/>
  <c r="P1643" i="7"/>
  <c r="P1639" i="7"/>
  <c r="P1635" i="7"/>
  <c r="P1631" i="7"/>
  <c r="P1627" i="7"/>
  <c r="P1623" i="7"/>
  <c r="P1619" i="7"/>
  <c r="P1615" i="7"/>
  <c r="P1611" i="7"/>
  <c r="P1607" i="7"/>
  <c r="P1603" i="7"/>
  <c r="P1599" i="7"/>
  <c r="P1595" i="7"/>
  <c r="P1591" i="7"/>
  <c r="P1587" i="7"/>
  <c r="P1583" i="7"/>
  <c r="P1579" i="7"/>
  <c r="P1575" i="7"/>
  <c r="P1571" i="7"/>
  <c r="P1567" i="7"/>
  <c r="P1563" i="7"/>
  <c r="P1559" i="7"/>
  <c r="P1555" i="7"/>
  <c r="P1551" i="7"/>
  <c r="P1547" i="7"/>
  <c r="P1543" i="7"/>
  <c r="P1539" i="7"/>
  <c r="P1535" i="7"/>
  <c r="P1531" i="7"/>
  <c r="P1527" i="7"/>
  <c r="P1523" i="7"/>
  <c r="P1519" i="7"/>
  <c r="P1515" i="7"/>
  <c r="P1511" i="7"/>
  <c r="P1507" i="7"/>
  <c r="P1503" i="7"/>
  <c r="P1499" i="7"/>
  <c r="P1495" i="7"/>
  <c r="P1491" i="7"/>
  <c r="P1487" i="7"/>
  <c r="P1483" i="7"/>
  <c r="P1479" i="7"/>
  <c r="P1475" i="7"/>
  <c r="P1471" i="7"/>
  <c r="P1467" i="7"/>
  <c r="P1463" i="7"/>
  <c r="P1459" i="7"/>
  <c r="P1455" i="7"/>
  <c r="P1451" i="7"/>
  <c r="P1447" i="7"/>
  <c r="P1443" i="7"/>
  <c r="P1439" i="7"/>
  <c r="P1435" i="7"/>
  <c r="P1431" i="7"/>
  <c r="P1427" i="7"/>
  <c r="P1423" i="7"/>
  <c r="P1419" i="7"/>
  <c r="P1415" i="7"/>
  <c r="P1411" i="7"/>
  <c r="P1407" i="7"/>
  <c r="P1403" i="7"/>
  <c r="P1399" i="7"/>
  <c r="P1395" i="7"/>
  <c r="P1391" i="7"/>
  <c r="P1387" i="7"/>
  <c r="P1383" i="7"/>
  <c r="P1379" i="7"/>
  <c r="P1375" i="7"/>
  <c r="P1060" i="7"/>
  <c r="P1044" i="7"/>
  <c r="P1028" i="7"/>
  <c r="P1012" i="7"/>
  <c r="P996" i="7"/>
  <c r="P980" i="7"/>
  <c r="P964" i="7"/>
  <c r="P948" i="7"/>
  <c r="P932" i="7"/>
  <c r="P916" i="7"/>
  <c r="P900" i="7"/>
  <c r="P884" i="7"/>
  <c r="P868" i="7"/>
  <c r="P852" i="7"/>
  <c r="P836" i="7"/>
  <c r="P820" i="7"/>
  <c r="P1317" i="7"/>
  <c r="P1315" i="7"/>
  <c r="P1313" i="7"/>
  <c r="P1311" i="7"/>
  <c r="P1309" i="7"/>
  <c r="P1307" i="7"/>
  <c r="P1305" i="7"/>
  <c r="P1303" i="7"/>
  <c r="P1301" i="7"/>
  <c r="P1299" i="7"/>
  <c r="P1297" i="7"/>
  <c r="P1295" i="7"/>
  <c r="P1293" i="7"/>
  <c r="P1291" i="7"/>
  <c r="P1289" i="7"/>
  <c r="P1287" i="7"/>
  <c r="P1285" i="7"/>
  <c r="P1283" i="7"/>
  <c r="P1281" i="7"/>
  <c r="P1279" i="7"/>
  <c r="P1277" i="7"/>
  <c r="P1275" i="7"/>
  <c r="P1273" i="7"/>
  <c r="P1271" i="7"/>
  <c r="P1269" i="7"/>
  <c r="P1267" i="7"/>
  <c r="P1265" i="7"/>
  <c r="P1263" i="7"/>
  <c r="P1261" i="7"/>
  <c r="P1259" i="7"/>
  <c r="P1257" i="7"/>
  <c r="P1255" i="7"/>
  <c r="P1253" i="7"/>
  <c r="P1251" i="7"/>
  <c r="P1249" i="7"/>
  <c r="P1247" i="7"/>
  <c r="P1245" i="7"/>
  <c r="P1243" i="7"/>
  <c r="P1241" i="7"/>
  <c r="P1239" i="7"/>
  <c r="P1237" i="7"/>
  <c r="P1235" i="7"/>
  <c r="P1233" i="7"/>
  <c r="P1231" i="7"/>
  <c r="P1229" i="7"/>
  <c r="P1227" i="7"/>
  <c r="P1225" i="7"/>
  <c r="P1223" i="7"/>
  <c r="P1221" i="7"/>
  <c r="P1219" i="7"/>
  <c r="P1217" i="7"/>
  <c r="P1215" i="7"/>
  <c r="P1213" i="7"/>
  <c r="P1211" i="7"/>
  <c r="P1209" i="7"/>
  <c r="P1207" i="7"/>
  <c r="P1205" i="7"/>
  <c r="P1203" i="7"/>
  <c r="P1201" i="7"/>
  <c r="P1199" i="7"/>
  <c r="P1197" i="7"/>
  <c r="P1195" i="7"/>
  <c r="P1193" i="7"/>
  <c r="P1191" i="7"/>
  <c r="P1189" i="7"/>
  <c r="P1187" i="7"/>
  <c r="P1185" i="7"/>
  <c r="P1183" i="7"/>
  <c r="P1181" i="7"/>
  <c r="P1179" i="7"/>
  <c r="P1177" i="7"/>
  <c r="P1175" i="7"/>
  <c r="P1173" i="7"/>
  <c r="P1171" i="7"/>
  <c r="P1169" i="7"/>
  <c r="P1167" i="7"/>
  <c r="P1165" i="7"/>
  <c r="P1163" i="7"/>
  <c r="P1161" i="7"/>
  <c r="P1159" i="7"/>
  <c r="P800" i="7"/>
  <c r="P768" i="7"/>
  <c r="P752" i="7"/>
  <c r="P193" i="7"/>
  <c r="P177" i="7"/>
  <c r="P65" i="7"/>
  <c r="P49" i="7"/>
  <c r="P1070" i="7"/>
  <c r="P1068" i="7"/>
  <c r="P1066" i="7"/>
  <c r="P1064" i="7"/>
  <c r="P1053" i="7"/>
  <c r="P1048" i="7"/>
  <c r="P1037" i="7"/>
  <c r="P1032" i="7"/>
  <c r="P1021" i="7"/>
  <c r="P1016" i="7"/>
  <c r="P1005" i="7"/>
  <c r="P1000" i="7"/>
  <c r="P989" i="7"/>
  <c r="P984" i="7"/>
  <c r="P973" i="7"/>
  <c r="P968" i="7"/>
  <c r="P957" i="7"/>
  <c r="P952" i="7"/>
  <c r="P941" i="7"/>
  <c r="P936" i="7"/>
  <c r="P925" i="7"/>
  <c r="P920" i="7"/>
  <c r="P909" i="7"/>
  <c r="P904" i="7"/>
  <c r="P893" i="7"/>
  <c r="P888" i="7"/>
  <c r="P877" i="7"/>
  <c r="P872" i="7"/>
  <c r="P861" i="7"/>
  <c r="P856" i="7"/>
  <c r="P845" i="7"/>
  <c r="P840" i="7"/>
  <c r="P829" i="7"/>
  <c r="P824" i="7"/>
  <c r="P813" i="7"/>
  <c r="P808" i="7"/>
  <c r="P797" i="7"/>
  <c r="P792" i="7"/>
  <c r="P781" i="7"/>
  <c r="P776" i="7"/>
  <c r="P765" i="7"/>
  <c r="P760" i="7"/>
  <c r="P749" i="7"/>
  <c r="P744" i="7"/>
  <c r="P734" i="7"/>
  <c r="P729" i="7"/>
  <c r="P718" i="7"/>
  <c r="P713" i="7"/>
  <c r="P702" i="7"/>
  <c r="P697" i="7"/>
  <c r="P686" i="7"/>
  <c r="P681" i="7"/>
  <c r="P670" i="7"/>
  <c r="P665" i="7"/>
  <c r="P654" i="7"/>
  <c r="P649" i="7"/>
  <c r="P638" i="7"/>
  <c r="P633" i="7"/>
  <c r="P622" i="7"/>
  <c r="P617" i="7"/>
  <c r="P606" i="7"/>
  <c r="P601" i="7"/>
  <c r="P590" i="7"/>
  <c r="P585" i="7"/>
  <c r="P574" i="7"/>
  <c r="P569" i="7"/>
  <c r="P558" i="7"/>
  <c r="P553" i="7"/>
  <c r="P542" i="7"/>
  <c r="P537" i="7"/>
  <c r="P526" i="7"/>
  <c r="P521" i="7"/>
  <c r="P510" i="7"/>
  <c r="P505" i="7"/>
  <c r="P494" i="7"/>
  <c r="P489" i="7"/>
  <c r="P478" i="7"/>
  <c r="P473" i="7"/>
  <c r="P462" i="7"/>
  <c r="P457" i="7"/>
  <c r="P446" i="7"/>
  <c r="P441" i="7"/>
  <c r="P430" i="7"/>
  <c r="P425" i="7"/>
  <c r="P414" i="7"/>
  <c r="P409" i="7"/>
  <c r="P257" i="7"/>
  <c r="P241" i="7"/>
  <c r="P129" i="7"/>
  <c r="P113" i="7"/>
  <c r="T803" i="1"/>
  <c r="P279" i="7"/>
  <c r="P247" i="7"/>
  <c r="P215" i="7"/>
  <c r="P183" i="7"/>
  <c r="P151" i="7"/>
  <c r="P119" i="7"/>
  <c r="P87" i="7"/>
  <c r="P55" i="7"/>
  <c r="AQ488" i="1"/>
  <c r="AQ64" i="1"/>
  <c r="V991" i="1"/>
  <c r="V783" i="1"/>
  <c r="V399" i="1"/>
  <c r="U57" i="1"/>
  <c r="V391" i="1"/>
  <c r="W319" i="1"/>
  <c r="AT1610" i="1"/>
  <c r="I1871" i="1"/>
  <c r="I2177" i="1"/>
  <c r="AK2419" i="1"/>
  <c r="AL2419" i="1"/>
  <c r="L2425" i="1"/>
  <c r="K2425" i="1" s="1"/>
  <c r="AL2417" i="1"/>
  <c r="AL2422" i="1"/>
  <c r="N1634" i="1"/>
  <c r="AO2283" i="1"/>
  <c r="AP2283" i="1" s="1"/>
  <c r="U1799" i="1"/>
  <c r="N934" i="1"/>
  <c r="N2023" i="1"/>
  <c r="N1639" i="1"/>
  <c r="U2240" i="1"/>
  <c r="T2115" i="1"/>
  <c r="P2115" i="1"/>
  <c r="W2115" i="1"/>
  <c r="U2115" i="1"/>
  <c r="N244" i="1"/>
  <c r="N245" i="1"/>
  <c r="N819" i="1"/>
  <c r="P1932" i="1"/>
  <c r="J2418" i="1"/>
  <c r="W2418" i="1" s="1"/>
  <c r="N1380" i="1"/>
  <c r="AO2308" i="1"/>
  <c r="AP2308" i="1" s="1"/>
  <c r="M2263" i="1"/>
  <c r="T2263" i="1"/>
  <c r="AO1333" i="1"/>
  <c r="AP1333" i="1" s="1"/>
  <c r="N891" i="1"/>
  <c r="N83" i="1"/>
  <c r="N985" i="1"/>
  <c r="T2398" i="1"/>
  <c r="U2398" i="1"/>
  <c r="M2398" i="1"/>
  <c r="O2399" i="1"/>
  <c r="W2398" i="1"/>
  <c r="V2398" i="1"/>
  <c r="P1775" i="1"/>
  <c r="N2278" i="1"/>
  <c r="N2237" i="1"/>
  <c r="AO1854" i="1"/>
  <c r="U1937" i="1"/>
  <c r="M1937" i="1"/>
  <c r="N1938" i="1" s="1"/>
  <c r="P1938" i="1"/>
  <c r="N919" i="1"/>
  <c r="N1210" i="1"/>
  <c r="N989" i="1"/>
  <c r="W2384" i="1"/>
  <c r="N756" i="1"/>
  <c r="O1887" i="1"/>
  <c r="O1808" i="1"/>
  <c r="V2073" i="1"/>
  <c r="N79" i="1"/>
  <c r="M2203" i="1"/>
  <c r="N2204" i="1" s="1"/>
  <c r="U2203" i="1"/>
  <c r="W2203" i="1"/>
  <c r="N1267" i="1"/>
  <c r="P2030" i="1"/>
  <c r="T2030" i="1"/>
  <c r="M2030" i="1"/>
  <c r="V2030" i="1"/>
  <c r="W2030" i="1"/>
  <c r="P2031" i="1"/>
  <c r="O2125" i="1"/>
  <c r="T2124" i="1"/>
  <c r="V2124" i="1"/>
  <c r="N1175" i="1"/>
  <c r="AT2427" i="1"/>
  <c r="AV2427" i="1"/>
  <c r="S2462" i="1"/>
  <c r="N6" i="15" s="1"/>
  <c r="S2465" i="1"/>
  <c r="N9" i="15" s="1"/>
  <c r="S2464" i="1"/>
  <c r="N8" i="15" s="1"/>
  <c r="AO2332" i="1"/>
  <c r="AP2332" i="1" s="1"/>
  <c r="AO2368" i="1"/>
  <c r="AP2368" i="1" s="1"/>
  <c r="AN2393" i="1"/>
  <c r="AO2393" i="1" s="1"/>
  <c r="AP2393" i="1" s="1"/>
  <c r="W1754" i="1"/>
  <c r="J2422" i="1"/>
  <c r="N917" i="1"/>
  <c r="W2212" i="1"/>
  <c r="N1064" i="1"/>
  <c r="AB16" i="1"/>
  <c r="Y16" i="1" s="1"/>
  <c r="AP1800" i="1"/>
  <c r="AO2007" i="1"/>
  <c r="AP2007" i="1" s="1"/>
  <c r="T2294" i="1"/>
  <c r="W2294" i="1"/>
  <c r="M2294" i="1"/>
  <c r="T2303" i="1"/>
  <c r="M2303" i="1"/>
  <c r="O2304" i="1"/>
  <c r="P1801" i="1"/>
  <c r="N1641" i="1"/>
  <c r="N1640" i="1"/>
  <c r="U1783" i="1"/>
  <c r="V1783" i="1"/>
  <c r="AO1859" i="1"/>
  <c r="AP1859" i="1" s="1"/>
  <c r="P1879" i="1"/>
  <c r="V1878" i="1"/>
  <c r="U1971" i="1"/>
  <c r="O1972" i="1"/>
  <c r="O1971" i="1"/>
  <c r="AN2392" i="1"/>
  <c r="AO2392" i="1" s="1"/>
  <c r="AP2392" i="1" s="1"/>
  <c r="AN2389" i="1"/>
  <c r="AO2389" i="1" s="1"/>
  <c r="AP2389" i="1" s="1"/>
  <c r="U1754" i="1"/>
  <c r="O1754" i="1"/>
  <c r="T1734" i="1"/>
  <c r="N1154" i="1"/>
  <c r="N1179" i="1"/>
  <c r="N1506" i="1"/>
  <c r="AO2002" i="1"/>
  <c r="AP2002" i="1" s="1"/>
  <c r="W2253" i="1"/>
  <c r="O2254" i="1"/>
  <c r="T2253" i="1"/>
  <c r="N973" i="1"/>
  <c r="T1881" i="1"/>
  <c r="M1881" i="1"/>
  <c r="T2014" i="1"/>
  <c r="P2317" i="1"/>
  <c r="P2318" i="1"/>
  <c r="W2317" i="1"/>
  <c r="N499" i="1"/>
  <c r="O2215" i="1"/>
  <c r="W2215" i="1"/>
  <c r="P1867" i="1"/>
  <c r="M1866" i="1"/>
  <c r="N1867" i="1" s="1"/>
  <c r="T1926" i="1"/>
  <c r="M1926" i="1"/>
  <c r="N1926" i="1" s="1"/>
  <c r="P1957" i="1"/>
  <c r="P1958" i="1"/>
  <c r="P1826" i="1"/>
  <c r="P2268" i="1"/>
  <c r="T2268" i="1"/>
  <c r="W2268" i="1"/>
  <c r="N534" i="1"/>
  <c r="AO1928" i="1"/>
  <c r="AP1928" i="1" s="1"/>
  <c r="N1319" i="1"/>
  <c r="AO2243" i="1"/>
  <c r="AP2243" i="1" s="1"/>
  <c r="N269" i="1"/>
  <c r="U1792" i="1"/>
  <c r="P2379" i="1"/>
  <c r="P2249" i="1"/>
  <c r="P2250" i="1"/>
  <c r="M1989" i="1"/>
  <c r="N1990" i="1" s="1"/>
  <c r="T1989" i="1"/>
  <c r="P2040" i="1"/>
  <c r="AP2053" i="1"/>
  <c r="N437" i="1"/>
  <c r="N795" i="1"/>
  <c r="U2050" i="1"/>
  <c r="V2246" i="1"/>
  <c r="V1952" i="1"/>
  <c r="T2110" i="1"/>
  <c r="T2359" i="1"/>
  <c r="M2021" i="1"/>
  <c r="N2021" i="1" s="1"/>
  <c r="U2021" i="1"/>
  <c r="V2067" i="1"/>
  <c r="N31" i="1"/>
  <c r="AP1793" i="1"/>
  <c r="W2021" i="1"/>
  <c r="P1953" i="1"/>
  <c r="P1961" i="1"/>
  <c r="J2409" i="1"/>
  <c r="W2409" i="1" s="1"/>
  <c r="W1862" i="1"/>
  <c r="V2131" i="1"/>
  <c r="W331" i="1"/>
  <c r="O1111" i="1"/>
  <c r="U943" i="1"/>
  <c r="AM2183" i="1"/>
  <c r="AN1818" i="1"/>
  <c r="AO1818" i="1" s="1"/>
  <c r="AP1818" i="1" s="1"/>
  <c r="T760" i="1"/>
  <c r="O808" i="1"/>
  <c r="W943" i="1"/>
  <c r="T2196" i="1"/>
  <c r="O129" i="1"/>
  <c r="M1425" i="1"/>
  <c r="N1426" i="1" s="1"/>
  <c r="AN2115" i="1"/>
  <c r="AO2115" i="1" s="1"/>
  <c r="AP2115" i="1" s="1"/>
  <c r="W1337" i="1"/>
  <c r="K2106" i="1"/>
  <c r="P2106" i="1" s="1"/>
  <c r="W2230" i="1"/>
  <c r="V115" i="1"/>
  <c r="U115" i="1"/>
  <c r="P1757" i="1"/>
  <c r="P1408" i="1"/>
  <c r="K2394" i="1"/>
  <c r="M2394" i="1" s="1"/>
  <c r="AM1954" i="1"/>
  <c r="AM1880" i="1"/>
  <c r="AO1880" i="1" s="1"/>
  <c r="AP1880" i="1" s="1"/>
  <c r="T272" i="1"/>
  <c r="P272" i="1"/>
  <c r="V329" i="1"/>
  <c r="W401" i="1"/>
  <c r="K2083" i="1"/>
  <c r="V2083" i="1" s="1"/>
  <c r="J1920" i="1"/>
  <c r="U1920" i="1" s="1"/>
  <c r="V823" i="1"/>
  <c r="W700" i="1"/>
  <c r="L2426" i="1"/>
  <c r="J2426" i="1" s="1"/>
  <c r="AL2421" i="1"/>
  <c r="AK2421" i="1"/>
  <c r="AV2428" i="1"/>
  <c r="AL2428" i="1"/>
  <c r="O2132" i="1"/>
  <c r="M2249" i="1"/>
  <c r="N1409" i="1"/>
  <c r="AO1061" i="1"/>
  <c r="AP1061" i="1" s="1"/>
  <c r="U2249" i="1"/>
  <c r="AO1820" i="1"/>
  <c r="AP1820" i="1" s="1"/>
  <c r="AO2073" i="1"/>
  <c r="AP2073" i="1" s="1"/>
  <c r="AO1227" i="1"/>
  <c r="AP1227" i="1" s="1"/>
  <c r="AO2113" i="1"/>
  <c r="AP2113" i="1" s="1"/>
  <c r="W2232" i="1"/>
  <c r="P2183" i="1"/>
  <c r="W2183" i="1"/>
  <c r="P2184" i="1"/>
  <c r="U2183" i="1"/>
  <c r="AP2106" i="1"/>
  <c r="AM955" i="1"/>
  <c r="W2146" i="1"/>
  <c r="AP2091" i="1"/>
  <c r="AP1197" i="1"/>
  <c r="T1754" i="1"/>
  <c r="N458" i="1"/>
  <c r="N1603" i="1"/>
  <c r="N1604" i="1"/>
  <c r="AO1982" i="1"/>
  <c r="AP1982" i="1" s="1"/>
  <c r="AP2269" i="1"/>
  <c r="AO1837" i="1"/>
  <c r="AP1837" i="1" s="1"/>
  <c r="K2415" i="1"/>
  <c r="W1928" i="1"/>
  <c r="M1739" i="1"/>
  <c r="V2013" i="1"/>
  <c r="N884" i="1"/>
  <c r="U2133" i="1"/>
  <c r="O2134" i="1"/>
  <c r="AM958" i="1"/>
  <c r="AO1981" i="1"/>
  <c r="AP1981" i="1" s="1"/>
  <c r="U1843" i="1"/>
  <c r="AO1821" i="1"/>
  <c r="AP1821" i="1" s="1"/>
  <c r="P2232" i="1"/>
  <c r="N280" i="1"/>
  <c r="N281" i="1"/>
  <c r="P1936" i="1"/>
  <c r="V1935" i="1"/>
  <c r="AP2163" i="1"/>
  <c r="AO1863" i="1"/>
  <c r="AP1863" i="1" s="1"/>
  <c r="W1963" i="1"/>
  <c r="T2056" i="1"/>
  <c r="U2056" i="1"/>
  <c r="O2336" i="1"/>
  <c r="U2335" i="1"/>
  <c r="W2335" i="1"/>
  <c r="N1001" i="1"/>
  <c r="W2254" i="1"/>
  <c r="N593" i="1"/>
  <c r="W2149" i="1"/>
  <c r="AP1801" i="1"/>
  <c r="O2145" i="1"/>
  <c r="O1885" i="1"/>
  <c r="O1823" i="1"/>
  <c r="T1753" i="1"/>
  <c r="U1753" i="1"/>
  <c r="AP1790" i="1"/>
  <c r="O2149" i="1"/>
  <c r="W1180" i="1"/>
  <c r="T1525" i="1"/>
  <c r="O30" i="1"/>
  <c r="V1377" i="1"/>
  <c r="U500" i="1"/>
  <c r="T1463" i="1"/>
  <c r="P1558" i="1"/>
  <c r="J1752" i="1"/>
  <c r="U421" i="1"/>
  <c r="P139" i="1"/>
  <c r="J2178" i="1"/>
  <c r="O1029" i="1"/>
  <c r="S2463" i="1"/>
  <c r="N7" i="15" s="1"/>
  <c r="G9" i="17"/>
  <c r="G13" i="17"/>
  <c r="B13" i="15"/>
  <c r="I7" i="17"/>
  <c r="J7" i="17"/>
  <c r="I9" i="17"/>
  <c r="J9" i="17" s="1"/>
  <c r="AT2429" i="1"/>
  <c r="AV2429" i="1"/>
  <c r="W2411" i="1"/>
  <c r="V2411" i="1"/>
  <c r="U2411" i="1"/>
  <c r="M2411" i="1"/>
  <c r="T2411" i="1"/>
  <c r="AN2390" i="1"/>
  <c r="AO2390" i="1" s="1"/>
  <c r="W1825" i="1"/>
  <c r="K2414" i="1"/>
  <c r="U1772" i="1"/>
  <c r="V1979" i="1"/>
  <c r="M2346" i="1"/>
  <c r="N2346" i="1" s="1"/>
  <c r="M2296" i="1"/>
  <c r="M2067" i="1"/>
  <c r="W1925" i="1"/>
  <c r="T1925" i="1"/>
  <c r="T1968" i="1"/>
  <c r="J2386" i="1"/>
  <c r="U2055" i="1"/>
  <c r="W491" i="1"/>
  <c r="T736" i="1"/>
  <c r="P736" i="1"/>
  <c r="W1398" i="1"/>
  <c r="U1398" i="1"/>
  <c r="V1398" i="1"/>
  <c r="P1398" i="1"/>
  <c r="P169" i="1"/>
  <c r="P168" i="1"/>
  <c r="M488" i="1"/>
  <c r="W508" i="1"/>
  <c r="P508" i="1"/>
  <c r="V1291" i="1"/>
  <c r="U1291" i="1"/>
  <c r="AN1650" i="1"/>
  <c r="P1685" i="1"/>
  <c r="W1684" i="1"/>
  <c r="U1684" i="1"/>
  <c r="M1684" i="1"/>
  <c r="N1685" i="1" s="1"/>
  <c r="U2273" i="1"/>
  <c r="U1415" i="1"/>
  <c r="V1415" i="1"/>
  <c r="M1415" i="1"/>
  <c r="J2360" i="1"/>
  <c r="K2360" i="1"/>
  <c r="P2361" i="1" s="1"/>
  <c r="AN2345" i="1"/>
  <c r="AP2210" i="1"/>
  <c r="AP1901" i="1"/>
  <c r="AP2241" i="1"/>
  <c r="M2256" i="1"/>
  <c r="T220" i="1"/>
  <c r="M220" i="1"/>
  <c r="O220" i="1"/>
  <c r="M1164" i="1"/>
  <c r="N1165" i="1" s="1"/>
  <c r="U370" i="1"/>
  <c r="T475" i="1"/>
  <c r="T1057" i="1"/>
  <c r="O1231" i="1"/>
  <c r="U1230" i="1"/>
  <c r="AP2145" i="1"/>
  <c r="T2286" i="1"/>
  <c r="P1690" i="1"/>
  <c r="W1689" i="1"/>
  <c r="P1689" i="1"/>
  <c r="AM2383" i="1"/>
  <c r="AM2384" i="1"/>
  <c r="AO2384" i="1" s="1"/>
  <c r="AP2384" i="1" s="1"/>
  <c r="AM2385" i="1"/>
  <c r="AO2385" i="1" s="1"/>
  <c r="AP2385" i="1" s="1"/>
  <c r="AM2386" i="1"/>
  <c r="AO2386" i="1" s="1"/>
  <c r="AP2386" i="1" s="1"/>
  <c r="AM2381" i="1"/>
  <c r="AO2381" i="1" s="1"/>
  <c r="AP2381" i="1" s="1"/>
  <c r="AN2373" i="1"/>
  <c r="AM2378" i="1"/>
  <c r="AO2378" i="1" s="1"/>
  <c r="AP2378" i="1" s="1"/>
  <c r="AM2379" i="1"/>
  <c r="AO2379" i="1" s="1"/>
  <c r="AP2379" i="1" s="1"/>
  <c r="U1104" i="1"/>
  <c r="O1105" i="1"/>
  <c r="T1673" i="1"/>
  <c r="K2351" i="1"/>
  <c r="J2351" i="1"/>
  <c r="O2123" i="1"/>
  <c r="W2122" i="1"/>
  <c r="V2122" i="1"/>
  <c r="U2122" i="1"/>
  <c r="T2122" i="1"/>
  <c r="AM258" i="1"/>
  <c r="T1772" i="1"/>
  <c r="M1979" i="1"/>
  <c r="AP1833" i="1"/>
  <c r="O1998" i="1"/>
  <c r="T1699" i="1"/>
  <c r="M1699" i="1"/>
  <c r="W1699" i="1"/>
  <c r="N831" i="1"/>
  <c r="AM1363" i="1"/>
  <c r="P148" i="1"/>
  <c r="P147" i="1"/>
  <c r="M210" i="1"/>
  <c r="O210" i="1"/>
  <c r="U210" i="1"/>
  <c r="AN1210" i="1"/>
  <c r="AO1210" i="1" s="1"/>
  <c r="AN1206" i="1"/>
  <c r="AO1206" i="1" s="1"/>
  <c r="AP1206" i="1" s="1"/>
  <c r="T1842" i="1"/>
  <c r="U1842" i="1"/>
  <c r="M2015" i="1"/>
  <c r="O2016" i="1"/>
  <c r="K2364" i="1"/>
  <c r="J2364" i="1"/>
  <c r="O2365" i="1" s="1"/>
  <c r="N607" i="1"/>
  <c r="M491" i="1"/>
  <c r="N492" i="1" s="1"/>
  <c r="P491" i="1"/>
  <c r="P492" i="1"/>
  <c r="O579" i="1"/>
  <c r="V579" i="1"/>
  <c r="M579" i="1"/>
  <c r="N579" i="1" s="1"/>
  <c r="U195" i="1"/>
  <c r="O196" i="1"/>
  <c r="AN918" i="1"/>
  <c r="AN919" i="1"/>
  <c r="V1905" i="1"/>
  <c r="U1905" i="1"/>
  <c r="AN1509" i="1"/>
  <c r="AN1511" i="1"/>
  <c r="K2367" i="1"/>
  <c r="J2367" i="1"/>
  <c r="O2368" i="1" s="1"/>
  <c r="J2354" i="1"/>
  <c r="O2355" i="1" s="1"/>
  <c r="K2354" i="1"/>
  <c r="AN1995" i="1"/>
  <c r="AO1995" i="1" s="1"/>
  <c r="AP1995" i="1" s="1"/>
  <c r="O912" i="1"/>
  <c r="AN2103" i="1"/>
  <c r="AO2103" i="1" s="1"/>
  <c r="AP2103" i="1" s="1"/>
  <c r="AN2194" i="1"/>
  <c r="AO2194" i="1" s="1"/>
  <c r="AM2207" i="1"/>
  <c r="AO2207" i="1" s="1"/>
  <c r="AP2207" i="1" s="1"/>
  <c r="AM2209" i="1"/>
  <c r="AO2209" i="1" s="1"/>
  <c r="AP2209" i="1" s="1"/>
  <c r="AN2227" i="1"/>
  <c r="AO2227" i="1" s="1"/>
  <c r="AN2217" i="1"/>
  <c r="AN2215" i="1"/>
  <c r="P1212" i="1"/>
  <c r="U1070" i="1"/>
  <c r="W381" i="1"/>
  <c r="AM2213" i="1"/>
  <c r="AO2213" i="1" s="1"/>
  <c r="AP2213" i="1" s="1"/>
  <c r="W860" i="1"/>
  <c r="M546" i="1"/>
  <c r="M611" i="1"/>
  <c r="N611" i="1" s="1"/>
  <c r="AM2134" i="1"/>
  <c r="AO2134" i="1" s="1"/>
  <c r="AP2134" i="1" s="1"/>
  <c r="AN2216" i="1"/>
  <c r="AO2216" i="1" s="1"/>
  <c r="AP2216" i="1" s="1"/>
  <c r="O860" i="1"/>
  <c r="AM1601" i="1"/>
  <c r="AO1601" i="1" s="1"/>
  <c r="AP1601" i="1" s="1"/>
  <c r="P1071" i="1"/>
  <c r="K1819" i="1"/>
  <c r="U1819" i="1" s="1"/>
  <c r="W720" i="1"/>
  <c r="O413" i="1"/>
  <c r="V1431" i="1"/>
  <c r="W121" i="1"/>
  <c r="P123" i="1"/>
  <c r="AN2201" i="1"/>
  <c r="AN2282" i="1"/>
  <c r="AO2282" i="1" s="1"/>
  <c r="AP2282" i="1" s="1"/>
  <c r="AN2293" i="1"/>
  <c r="AO2293" i="1" s="1"/>
  <c r="AP2293" i="1" s="1"/>
  <c r="AN2319" i="1"/>
  <c r="V1033" i="1"/>
  <c r="U822" i="1"/>
  <c r="K1885" i="1"/>
  <c r="T1885" i="1" s="1"/>
  <c r="O254" i="1"/>
  <c r="P720" i="1"/>
  <c r="M94" i="1"/>
  <c r="N94" i="1" s="1"/>
  <c r="T332" i="1"/>
  <c r="AM1876" i="1"/>
  <c r="AO1876" i="1" s="1"/>
  <c r="AP1876" i="1" s="1"/>
  <c r="U332" i="1"/>
  <c r="U1450" i="1"/>
  <c r="V120" i="1"/>
  <c r="V637" i="1"/>
  <c r="V259" i="1"/>
  <c r="U1969" i="1"/>
  <c r="M1271" i="1"/>
  <c r="N1271" i="1" s="1"/>
  <c r="J1810" i="1"/>
  <c r="O1811" i="1" s="1"/>
  <c r="W122" i="1"/>
  <c r="AN2155" i="1"/>
  <c r="AO2155" i="1" s="1"/>
  <c r="M720" i="1"/>
  <c r="N721" i="1" s="1"/>
  <c r="V1601" i="1"/>
  <c r="AN2214" i="1"/>
  <c r="AO2214" i="1" s="1"/>
  <c r="AP2214" i="1" s="1"/>
  <c r="AM2043" i="1"/>
  <c r="AO2043" i="1" s="1"/>
  <c r="AP2043" i="1" s="1"/>
  <c r="O748" i="1"/>
  <c r="W1631" i="1"/>
  <c r="AM2306" i="1"/>
  <c r="AO2306" i="1" s="1"/>
  <c r="AP2306" i="1" s="1"/>
  <c r="W1453" i="1"/>
  <c r="T1561" i="1"/>
  <c r="T994" i="1"/>
  <c r="P81" i="1"/>
  <c r="AM2132" i="1"/>
  <c r="V611" i="1"/>
  <c r="W1047" i="1"/>
  <c r="O1088" i="1"/>
  <c r="P1349" i="1"/>
  <c r="AD33" i="1"/>
  <c r="K2233" i="1"/>
  <c r="T2233" i="1" s="1"/>
  <c r="K2224" i="1"/>
  <c r="P2225" i="1" s="1"/>
  <c r="AN2224" i="1"/>
  <c r="AO2224" i="1" s="1"/>
  <c r="AP2224" i="1" s="1"/>
  <c r="J2213" i="1"/>
  <c r="T2213" i="1" s="1"/>
  <c r="AN2196" i="1"/>
  <c r="AO2196" i="1" s="1"/>
  <c r="AP2196" i="1" s="1"/>
  <c r="AN2060" i="1"/>
  <c r="AO2060" i="1" s="1"/>
  <c r="K2028" i="1"/>
  <c r="W2028" i="1" s="1"/>
  <c r="O414" i="1"/>
  <c r="O761" i="1"/>
  <c r="U860" i="1"/>
  <c r="O913" i="1"/>
  <c r="M943" i="1"/>
  <c r="O1513" i="1"/>
  <c r="T1542" i="1"/>
  <c r="J2288" i="1"/>
  <c r="O2288" i="1" s="1"/>
  <c r="W1601" i="1"/>
  <c r="P638" i="1"/>
  <c r="P727" i="1"/>
  <c r="W994" i="1"/>
  <c r="O1367" i="1"/>
  <c r="V1622" i="1"/>
  <c r="AM2046" i="1"/>
  <c r="AO2046" i="1" s="1"/>
  <c r="AP2046" i="1" s="1"/>
  <c r="O1271" i="1"/>
  <c r="W2127" i="1"/>
  <c r="V2186" i="1"/>
  <c r="AN2156" i="1"/>
  <c r="AO2156" i="1" s="1"/>
  <c r="AP2156" i="1" s="1"/>
  <c r="P1562" i="1"/>
  <c r="V1388" i="1"/>
  <c r="T472" i="1"/>
  <c r="W384" i="1"/>
  <c r="V384" i="1"/>
  <c r="P562" i="1"/>
  <c r="U692" i="1"/>
  <c r="O692" i="1"/>
  <c r="O1638" i="1"/>
  <c r="AM2044" i="1"/>
  <c r="AO2044" i="1" s="1"/>
  <c r="AP2044" i="1" s="1"/>
  <c r="U1366" i="1"/>
  <c r="W120" i="1"/>
  <c r="AM2277" i="1"/>
  <c r="AM2271" i="1"/>
  <c r="AO2271" i="1" s="1"/>
  <c r="AP2271" i="1" s="1"/>
  <c r="AM2276" i="1"/>
  <c r="AO2276" i="1" s="1"/>
  <c r="AP2276" i="1" s="1"/>
  <c r="P942" i="1"/>
  <c r="P1728" i="1"/>
  <c r="U29" i="1"/>
  <c r="P29" i="1"/>
  <c r="P829" i="1"/>
  <c r="P828" i="1"/>
  <c r="M327" i="1"/>
  <c r="N328" i="1" s="1"/>
  <c r="V327" i="1"/>
  <c r="K2061" i="1"/>
  <c r="J2061" i="1"/>
  <c r="O2061" i="1" s="1"/>
  <c r="M183" i="1"/>
  <c r="N183" i="1" s="1"/>
  <c r="U183" i="1"/>
  <c r="K2276" i="1"/>
  <c r="P2276" i="1" s="1"/>
  <c r="J2276" i="1"/>
  <c r="J2269" i="1"/>
  <c r="K2269" i="1"/>
  <c r="P2269" i="1" s="1"/>
  <c r="V198" i="1"/>
  <c r="P198" i="1"/>
  <c r="AN2093" i="1"/>
  <c r="AO2093" i="1" s="1"/>
  <c r="AP2093" i="1" s="1"/>
  <c r="AM2208" i="1"/>
  <c r="AO2208" i="1" s="1"/>
  <c r="AP2208" i="1" s="1"/>
  <c r="AM2211" i="1"/>
  <c r="AO2211" i="1" s="1"/>
  <c r="AP2211" i="1" s="1"/>
  <c r="AN2219" i="1"/>
  <c r="AO2219" i="1" s="1"/>
  <c r="AP2219" i="1" s="1"/>
  <c r="AN2221" i="1"/>
  <c r="AO2221" i="1" s="1"/>
  <c r="AP2221" i="1" s="1"/>
  <c r="T611" i="1"/>
  <c r="T381" i="1"/>
  <c r="U546" i="1"/>
  <c r="AN1998" i="1"/>
  <c r="AO1998" i="1" s="1"/>
  <c r="AM2136" i="1"/>
  <c r="AO2136" i="1" s="1"/>
  <c r="AP2136" i="1" s="1"/>
  <c r="W82" i="1"/>
  <c r="U604" i="1"/>
  <c r="T159" i="1"/>
  <c r="V225" i="1"/>
  <c r="AN2284" i="1"/>
  <c r="AO2284" i="1" s="1"/>
  <c r="AP2284" i="1" s="1"/>
  <c r="W1033" i="1"/>
  <c r="W822" i="1"/>
  <c r="M822" i="1"/>
  <c r="M120" i="1"/>
  <c r="O381" i="1"/>
  <c r="O1450" i="1"/>
  <c r="AM2180" i="1"/>
  <c r="AO2180" i="1" s="1"/>
  <c r="AP2180" i="1" s="1"/>
  <c r="AM1886" i="1"/>
  <c r="AO1886" i="1" s="1"/>
  <c r="AP1886" i="1" s="1"/>
  <c r="U1211" i="1"/>
  <c r="P300" i="1"/>
  <c r="P608" i="1"/>
  <c r="V1969" i="1"/>
  <c r="T542" i="1"/>
  <c r="P1431" i="1"/>
  <c r="AN2097" i="1"/>
  <c r="AO2097" i="1" s="1"/>
  <c r="AM2184" i="1"/>
  <c r="AO2184" i="1" s="1"/>
  <c r="AP2184" i="1" s="1"/>
  <c r="O494" i="1"/>
  <c r="AM1881" i="1"/>
  <c r="AO1881" i="1" s="1"/>
  <c r="AP1881" i="1" s="1"/>
  <c r="U802" i="1"/>
  <c r="U1658" i="1"/>
  <c r="W1211" i="1"/>
  <c r="W1916" i="1"/>
  <c r="M1453" i="1"/>
  <c r="N1454" i="1" s="1"/>
  <c r="U1453" i="1"/>
  <c r="K2290" i="1"/>
  <c r="P2290" i="1" s="1"/>
  <c r="V860" i="1"/>
  <c r="V1542" i="1"/>
  <c r="W198" i="1"/>
  <c r="P1203" i="1"/>
  <c r="U1361" i="1"/>
  <c r="T885" i="1"/>
  <c r="P1394" i="1"/>
  <c r="AN2108" i="1"/>
  <c r="AO2108" i="1" s="1"/>
  <c r="AP2108" i="1" s="1"/>
  <c r="M1377" i="1"/>
  <c r="N1377" i="1" s="1"/>
  <c r="U1377" i="1"/>
  <c r="M163" i="1"/>
  <c r="J1921" i="1"/>
  <c r="K1921" i="1"/>
  <c r="P1922" i="1" s="1"/>
  <c r="J1864" i="1"/>
  <c r="K1864" i="1"/>
  <c r="K1776" i="1"/>
  <c r="J1776" i="1"/>
  <c r="AM1789" i="1"/>
  <c r="AO1789" i="1" s="1"/>
  <c r="AP1789" i="1" s="1"/>
  <c r="V1548" i="1"/>
  <c r="U1548" i="1"/>
  <c r="W153" i="1"/>
  <c r="V153" i="1"/>
  <c r="M757" i="1"/>
  <c r="N757" i="1" s="1"/>
  <c r="W757" i="1"/>
  <c r="T1091" i="1"/>
  <c r="W1091" i="1"/>
  <c r="M448" i="1"/>
  <c r="P449" i="1"/>
  <c r="T448" i="1"/>
  <c r="V1521" i="1"/>
  <c r="U1459" i="1"/>
  <c r="AN2004" i="1"/>
  <c r="AM2203" i="1"/>
  <c r="AN2223" i="1"/>
  <c r="AN2226" i="1"/>
  <c r="P1213" i="1"/>
  <c r="V381" i="1"/>
  <c r="M860" i="1"/>
  <c r="O611" i="1"/>
  <c r="P721" i="1"/>
  <c r="P122" i="1"/>
  <c r="T1033" i="1"/>
  <c r="W608" i="1"/>
  <c r="V1450" i="1"/>
  <c r="U1631" i="1"/>
  <c r="U637" i="1"/>
  <c r="T1969" i="1"/>
  <c r="U542" i="1"/>
  <c r="O61" i="1"/>
  <c r="O62" i="1"/>
  <c r="V1561" i="1"/>
  <c r="P183" i="1"/>
  <c r="P199" i="1"/>
  <c r="AN1906" i="1"/>
  <c r="P1134" i="1"/>
  <c r="W1140" i="1"/>
  <c r="U1140" i="1"/>
  <c r="O1983" i="1"/>
  <c r="T1982" i="1"/>
  <c r="U1010" i="1"/>
  <c r="M1010" i="1"/>
  <c r="N1010" i="1" s="1"/>
  <c r="J1907" i="1"/>
  <c r="K1907" i="1"/>
  <c r="P1908" i="1" s="1"/>
  <c r="W1852" i="1"/>
  <c r="V1340" i="1"/>
  <c r="M313" i="1"/>
  <c r="N313" i="1" s="1"/>
  <c r="W827" i="1"/>
  <c r="T191" i="1"/>
  <c r="V191" i="1"/>
  <c r="P1112" i="1"/>
  <c r="M1111" i="1"/>
  <c r="N1112" i="1" s="1"/>
  <c r="AW2462" i="1"/>
  <c r="S6" i="15" s="1"/>
  <c r="AL2418" i="1"/>
  <c r="AK2418" i="1"/>
  <c r="I2426" i="1"/>
  <c r="I2425" i="1"/>
  <c r="I2428" i="1"/>
  <c r="I2427" i="1"/>
  <c r="L2424" i="1"/>
  <c r="K2424" i="1" s="1"/>
  <c r="AL2420" i="1"/>
  <c r="AK2420" i="1"/>
  <c r="AL2425" i="1"/>
  <c r="AK2425" i="1"/>
  <c r="AL2427" i="1"/>
  <c r="AK2427" i="1"/>
  <c r="U2097" i="1"/>
  <c r="AN1247" i="1"/>
  <c r="AM2056" i="1"/>
  <c r="W525" i="1"/>
  <c r="U1117" i="1"/>
  <c r="AN2322" i="1"/>
  <c r="AO2322" i="1" s="1"/>
  <c r="AM2109" i="1"/>
  <c r="AO2109" i="1" s="1"/>
  <c r="AP2109" i="1" s="1"/>
  <c r="AM2040" i="1"/>
  <c r="AO2040" i="1" s="1"/>
  <c r="AP2040" i="1" s="1"/>
  <c r="I2418" i="1"/>
  <c r="AO2177" i="1"/>
  <c r="AP2177" i="1" s="1"/>
  <c r="AV2432" i="1"/>
  <c r="AL2432" i="1"/>
  <c r="W2106" i="1"/>
  <c r="O1929" i="1"/>
  <c r="AO2327" i="1"/>
  <c r="AP2327" i="1" s="1"/>
  <c r="P2261" i="1"/>
  <c r="N1538" i="1"/>
  <c r="O1809" i="1"/>
  <c r="V1808" i="1"/>
  <c r="AO1937" i="1"/>
  <c r="AP1937" i="1" s="1"/>
  <c r="N427" i="1"/>
  <c r="N426" i="1"/>
  <c r="N742" i="1"/>
  <c r="J2425" i="1"/>
  <c r="N900" i="1"/>
  <c r="AO2182" i="1"/>
  <c r="AP2182" i="1" s="1"/>
  <c r="O1886" i="1"/>
  <c r="T2281" i="1"/>
  <c r="N1761" i="1"/>
  <c r="AP2038" i="1"/>
  <c r="U2270" i="1"/>
  <c r="O2124" i="1"/>
  <c r="U2124" i="1"/>
  <c r="W2124" i="1"/>
  <c r="M2124" i="1"/>
  <c r="N2124" i="1" s="1"/>
  <c r="M2384" i="1"/>
  <c r="O1771" i="1"/>
  <c r="U1770" i="1"/>
  <c r="M1932" i="1"/>
  <c r="P1933" i="1"/>
  <c r="W2263" i="1"/>
  <c r="V2032" i="1"/>
  <c r="M2073" i="1"/>
  <c r="AP1854" i="1"/>
  <c r="V1937" i="1"/>
  <c r="W1937" i="1"/>
  <c r="T1937" i="1"/>
  <c r="P1937" i="1"/>
  <c r="AO2231" i="1"/>
  <c r="AP2231" i="1" s="1"/>
  <c r="N1424" i="1"/>
  <c r="V1825" i="1"/>
  <c r="O1826" i="1"/>
  <c r="U1825" i="1"/>
  <c r="M1964" i="1"/>
  <c r="N1965" i="1" s="1"/>
  <c r="W1964" i="1"/>
  <c r="T1964" i="1"/>
  <c r="V1964" i="1"/>
  <c r="U1964" i="1"/>
  <c r="O1964" i="1"/>
  <c r="O1965" i="1"/>
  <c r="T2212" i="1"/>
  <c r="U2212" i="1"/>
  <c r="O2212" i="1"/>
  <c r="V2212" i="1"/>
  <c r="N1294" i="1"/>
  <c r="N1295" i="1"/>
  <c r="V2008" i="1"/>
  <c r="U2008" i="1"/>
  <c r="M2008" i="1"/>
  <c r="N2008" i="1" s="1"/>
  <c r="O2008" i="1"/>
  <c r="W1734" i="1"/>
  <c r="O1734" i="1"/>
  <c r="T1974" i="1"/>
  <c r="O1975" i="1"/>
  <c r="W1974" i="1"/>
  <c r="T1863" i="1"/>
  <c r="W1863" i="1"/>
  <c r="O1863" i="1"/>
  <c r="V1863" i="1"/>
  <c r="N1850" i="1"/>
  <c r="AP1070" i="1"/>
  <c r="O1739" i="1"/>
  <c r="N998" i="1"/>
  <c r="T1711" i="1"/>
  <c r="W1711" i="1"/>
  <c r="U1711" i="1"/>
  <c r="M1711" i="1"/>
  <c r="N1711" i="1" s="1"/>
  <c r="V2216" i="1"/>
  <c r="U2216" i="1"/>
  <c r="N1535" i="1"/>
  <c r="M2404" i="1"/>
  <c r="N405" i="1"/>
  <c r="P2346" i="1"/>
  <c r="W2345" i="1"/>
  <c r="T2345" i="1"/>
  <c r="P2345" i="1"/>
  <c r="U2345" i="1"/>
  <c r="V2345" i="1"/>
  <c r="V1772" i="1"/>
  <c r="P2215" i="1"/>
  <c r="V2214" i="1"/>
  <c r="W2403" i="1"/>
  <c r="P2403" i="1"/>
  <c r="AO1961" i="1"/>
  <c r="AP1961" i="1" s="1"/>
  <c r="AO1036" i="1"/>
  <c r="AP1036" i="1" s="1"/>
  <c r="N675" i="1"/>
  <c r="T1958" i="1"/>
  <c r="U2023" i="1"/>
  <c r="O2024" i="1"/>
  <c r="P474" i="1"/>
  <c r="V474" i="1"/>
  <c r="O331" i="1"/>
  <c r="V331" i="1"/>
  <c r="T1101" i="1"/>
  <c r="O1102" i="1"/>
  <c r="P1331" i="1"/>
  <c r="M1609" i="1"/>
  <c r="T1609" i="1"/>
  <c r="O1617" i="1"/>
  <c r="O1618" i="1"/>
  <c r="U2119" i="1"/>
  <c r="V2317" i="1"/>
  <c r="O2283" i="1"/>
  <c r="O2028" i="1"/>
  <c r="M2134" i="1"/>
  <c r="M1931" i="1"/>
  <c r="O2172" i="1"/>
  <c r="AP2042" i="1"/>
  <c r="O2081" i="1"/>
  <c r="U2081" i="1"/>
  <c r="V1794" i="1"/>
  <c r="W383" i="1"/>
  <c r="O383" i="1"/>
  <c r="M383" i="1"/>
  <c r="N384" i="1" s="1"/>
  <c r="U1180" i="1"/>
  <c r="P1180" i="1"/>
  <c r="V1180" i="1"/>
  <c r="P1181" i="1"/>
  <c r="T1180" i="1"/>
  <c r="P1526" i="1"/>
  <c r="P1525" i="1"/>
  <c r="W1525" i="1"/>
  <c r="W2306" i="1"/>
  <c r="W1895" i="1"/>
  <c r="M2317" i="1"/>
  <c r="V2027" i="1"/>
  <c r="U2197" i="1"/>
  <c r="U2404" i="1"/>
  <c r="O2248" i="1"/>
  <c r="T2113" i="1"/>
  <c r="T2404" i="1"/>
  <c r="V2134" i="1"/>
  <c r="O2113" i="1"/>
  <c r="T2297" i="1"/>
  <c r="U1998" i="1"/>
  <c r="N1703" i="1"/>
  <c r="AP2144" i="1"/>
  <c r="W2027" i="1"/>
  <c r="T2317" i="1"/>
  <c r="AP2016" i="1"/>
  <c r="W2172" i="1"/>
  <c r="N851" i="1"/>
  <c r="AP2248" i="1"/>
  <c r="M2254" i="1"/>
  <c r="N2254" i="1" s="1"/>
  <c r="P2000" i="1"/>
  <c r="V2140" i="1"/>
  <c r="O2140" i="1"/>
  <c r="M1398" i="1"/>
  <c r="N1399" i="1" s="1"/>
  <c r="O1398" i="1"/>
  <c r="O1239" i="1"/>
  <c r="O1238" i="1"/>
  <c r="V1511" i="1"/>
  <c r="W1511" i="1"/>
  <c r="O1511" i="1"/>
  <c r="O1512" i="1"/>
  <c r="O1605" i="1"/>
  <c r="O1606" i="1"/>
  <c r="T1895" i="1"/>
  <c r="T2027" i="1"/>
  <c r="T2197" i="1"/>
  <c r="W2404" i="1"/>
  <c r="N101" i="1"/>
  <c r="W2113" i="1"/>
  <c r="V2113" i="1"/>
  <c r="V2175" i="1"/>
  <c r="V2404" i="1"/>
  <c r="T1998" i="1"/>
  <c r="AN2388" i="1"/>
  <c r="AO2388" i="1" s="1"/>
  <c r="T226" i="1"/>
  <c r="O958" i="1"/>
  <c r="W957" i="1"/>
  <c r="P1192" i="1"/>
  <c r="V1192" i="1"/>
  <c r="U1506" i="1"/>
  <c r="O1506" i="1"/>
  <c r="V1578" i="1"/>
  <c r="T1578" i="1"/>
  <c r="T2260" i="1"/>
  <c r="U2260" i="1"/>
  <c r="AN1796" i="1"/>
  <c r="AO1796" i="1" s="1"/>
  <c r="AP1796" i="1" s="1"/>
  <c r="V94" i="1"/>
  <c r="U994" i="1"/>
  <c r="U1367" i="1"/>
  <c r="K1993" i="1"/>
  <c r="W1993" i="1" s="1"/>
  <c r="U1383" i="1"/>
  <c r="O1307" i="1"/>
  <c r="U1575" i="1"/>
  <c r="M1930" i="1"/>
  <c r="M1575" i="1"/>
  <c r="N1576" i="1" s="1"/>
  <c r="AN2195" i="1"/>
  <c r="AM1772" i="1"/>
  <c r="AO1772" i="1" s="1"/>
  <c r="AP1772" i="1" s="1"/>
  <c r="J1815" i="1"/>
  <c r="M1815" i="1" s="1"/>
  <c r="AN1939" i="1"/>
  <c r="AN1949" i="1"/>
  <c r="W770" i="1"/>
  <c r="J2229" i="1"/>
  <c r="M2229" i="1" s="1"/>
  <c r="U2222" i="1"/>
  <c r="W2222" i="1"/>
  <c r="O567" i="1"/>
  <c r="M911" i="1"/>
  <c r="N911" i="1" s="1"/>
  <c r="J2194" i="1"/>
  <c r="M2194" i="1" s="1"/>
  <c r="N2194" i="1" s="1"/>
  <c r="V2222" i="1"/>
  <c r="M128" i="1"/>
  <c r="N129" i="1" s="1"/>
  <c r="V954" i="1"/>
  <c r="W1005" i="1"/>
  <c r="W504" i="1"/>
  <c r="V926" i="1"/>
  <c r="M249" i="1"/>
  <c r="N250" i="1" s="1"/>
  <c r="J1824" i="1"/>
  <c r="W1824" i="1" s="1"/>
  <c r="T644" i="1"/>
  <c r="W667" i="1"/>
  <c r="V1508" i="1"/>
  <c r="W885" i="1"/>
  <c r="W1250" i="1"/>
  <c r="AN1978" i="1"/>
  <c r="AO1978" i="1" s="1"/>
  <c r="AP1978" i="1" s="1"/>
  <c r="AN1890" i="1"/>
  <c r="V994" i="1"/>
  <c r="M834" i="1"/>
  <c r="N835" i="1" s="1"/>
  <c r="M898" i="1"/>
  <c r="N899" i="1" s="1"/>
  <c r="O1064" i="1"/>
  <c r="V258" i="1"/>
  <c r="K1856" i="1"/>
  <c r="M1856" i="1" s="1"/>
  <c r="N1857" i="1" s="1"/>
  <c r="P1662" i="1"/>
  <c r="J2250" i="1"/>
  <c r="W2250" i="1" s="1"/>
  <c r="L2430" i="1"/>
  <c r="K2430" i="1" s="1"/>
  <c r="L2427" i="1"/>
  <c r="J2427" i="1" s="1"/>
  <c r="AK2423" i="1"/>
  <c r="AL2423" i="1"/>
  <c r="AT2428" i="1"/>
  <c r="AT2431" i="1"/>
  <c r="AT2430" i="1"/>
  <c r="AO1890" i="1"/>
  <c r="AP1890" i="1" s="1"/>
  <c r="U911" i="1"/>
  <c r="AP2205" i="1"/>
  <c r="P1810" i="1"/>
  <c r="AN2321" i="1"/>
  <c r="AT2434" i="1"/>
  <c r="AV2434" i="1"/>
  <c r="M1810" i="1"/>
  <c r="N1811" i="1" s="1"/>
  <c r="M2386" i="1"/>
  <c r="P2399" i="1"/>
  <c r="T2390" i="1"/>
  <c r="M2390" i="1"/>
  <c r="U2390" i="1"/>
  <c r="W2390" i="1"/>
  <c r="V2390" i="1"/>
  <c r="M2388" i="1"/>
  <c r="W2388" i="1"/>
  <c r="T2388" i="1"/>
  <c r="U2388" i="1"/>
  <c r="V2388" i="1"/>
  <c r="T2379" i="1"/>
  <c r="W2379" i="1"/>
  <c r="V2379" i="1"/>
  <c r="U2379" i="1"/>
  <c r="M2379" i="1"/>
  <c r="AP2124" i="1"/>
  <c r="V2394" i="1"/>
  <c r="W2394" i="1"/>
  <c r="T2394" i="1"/>
  <c r="U2394" i="1"/>
  <c r="P2386" i="1"/>
  <c r="AO2273" i="1"/>
  <c r="AP2273" i="1" s="1"/>
  <c r="P2319" i="1"/>
  <c r="P1942" i="1"/>
  <c r="U2013" i="1"/>
  <c r="W2013" i="1"/>
  <c r="T1813" i="1"/>
  <c r="T2153" i="1"/>
  <c r="M1708" i="1"/>
  <c r="N1709" i="1" s="1"/>
  <c r="T2013" i="1"/>
  <c r="O2114" i="1"/>
  <c r="AP1885" i="1"/>
  <c r="M2100" i="1"/>
  <c r="O1932" i="1"/>
  <c r="U2359" i="1"/>
  <c r="V2120" i="1"/>
  <c r="U2120" i="1"/>
  <c r="T1941" i="1"/>
  <c r="M1941" i="1"/>
  <c r="N1941" i="1" s="1"/>
  <c r="AN800" i="1"/>
  <c r="V1708" i="1"/>
  <c r="AP1209" i="1"/>
  <c r="O2153" i="1"/>
  <c r="V2247" i="1"/>
  <c r="V2100" i="1"/>
  <c r="U2268" i="1"/>
  <c r="N1573" i="1"/>
  <c r="AP2157" i="1"/>
  <c r="T1693" i="1"/>
  <c r="M1693" i="1"/>
  <c r="U1693" i="1"/>
  <c r="V1693" i="1"/>
  <c r="U2113" i="1"/>
  <c r="T1946" i="1"/>
  <c r="U1946" i="1"/>
  <c r="V1946" i="1"/>
  <c r="P1027" i="1"/>
  <c r="U879" i="1"/>
  <c r="W802" i="1"/>
  <c r="O945" i="1"/>
  <c r="M505" i="1"/>
  <c r="M1195" i="1"/>
  <c r="N1196" i="1" s="1"/>
  <c r="W1602" i="1"/>
  <c r="M623" i="1"/>
  <c r="N623" i="1" s="1"/>
  <c r="T1314" i="1"/>
  <c r="AM1944" i="1"/>
  <c r="AO1944" i="1" s="1"/>
  <c r="AP1944" i="1" s="1"/>
  <c r="O944" i="1"/>
  <c r="T414" i="1"/>
  <c r="K1712" i="1"/>
  <c r="U1712" i="1" s="1"/>
  <c r="O617" i="1"/>
  <c r="I2075" i="1"/>
  <c r="L2431" i="1"/>
  <c r="L2429" i="1"/>
  <c r="L2432" i="1"/>
  <c r="J2432" i="1" s="1"/>
  <c r="L2433" i="1"/>
  <c r="J2433" i="1" s="1"/>
  <c r="AT2433" i="1"/>
  <c r="AT2435" i="1"/>
  <c r="AV2435" i="1"/>
  <c r="N1463" i="1"/>
  <c r="M1770" i="1"/>
  <c r="N1771" i="1" s="1"/>
  <c r="T1770" i="1"/>
  <c r="N1925" i="1"/>
  <c r="P2408" i="1"/>
  <c r="AO2230" i="1"/>
  <c r="AP2230" i="1" s="1"/>
  <c r="O1919" i="1"/>
  <c r="W1918" i="1"/>
  <c r="O1918" i="1"/>
  <c r="V1918" i="1"/>
  <c r="T1918" i="1"/>
  <c r="V1750" i="1"/>
  <c r="T1959" i="1"/>
  <c r="W1959" i="1"/>
  <c r="U1959" i="1"/>
  <c r="W2221" i="1"/>
  <c r="O2221" i="1"/>
  <c r="M2221" i="1"/>
  <c r="N2222" i="1" s="1"/>
  <c r="U2221" i="1"/>
  <c r="O2222" i="1"/>
  <c r="V2221" i="1"/>
  <c r="AO2191" i="1"/>
  <c r="AP2191" i="1" s="1"/>
  <c r="N811" i="1"/>
  <c r="N810" i="1"/>
  <c r="AN452" i="1"/>
  <c r="AO452" i="1" s="1"/>
  <c r="AP452" i="1" s="1"/>
  <c r="AN453" i="1"/>
  <c r="AN450" i="1"/>
  <c r="AO450" i="1" s="1"/>
  <c r="AP450" i="1" s="1"/>
  <c r="AN667" i="1"/>
  <c r="N2274" i="1"/>
  <c r="N667" i="1"/>
  <c r="N668" i="1"/>
  <c r="W2175" i="1"/>
  <c r="M2175" i="1"/>
  <c r="N2175" i="1" s="1"/>
  <c r="T2175" i="1"/>
  <c r="U2175" i="1"/>
  <c r="O2175" i="1"/>
  <c r="N1567" i="1"/>
  <c r="U2372" i="1"/>
  <c r="M2372" i="1"/>
  <c r="N2372" i="1" s="1"/>
  <c r="V2372" i="1"/>
  <c r="P2373" i="1"/>
  <c r="T2372" i="1"/>
  <c r="P2372" i="1"/>
  <c r="V2133" i="1"/>
  <c r="W2133" i="1"/>
  <c r="T2133" i="1"/>
  <c r="AO1599" i="1"/>
  <c r="AP1599" i="1" s="1"/>
  <c r="AO1879" i="1"/>
  <c r="AP1879" i="1" s="1"/>
  <c r="AM17" i="1"/>
  <c r="AM16" i="1"/>
  <c r="T1730" i="1"/>
  <c r="U1860" i="1"/>
  <c r="P1860" i="1"/>
  <c r="P1861" i="1"/>
  <c r="U2063" i="1"/>
  <c r="M2063" i="1"/>
  <c r="W2096" i="1"/>
  <c r="V2096" i="1"/>
  <c r="T2096" i="1"/>
  <c r="V2338" i="1"/>
  <c r="AO1912" i="1"/>
  <c r="AP1912" i="1" s="1"/>
  <c r="N1749" i="1"/>
  <c r="M2410" i="1"/>
  <c r="O2411" i="1"/>
  <c r="W2410" i="1"/>
  <c r="U2410" i="1"/>
  <c r="N2041" i="1"/>
  <c r="N2042" i="1"/>
  <c r="T1979" i="1"/>
  <c r="U1979" i="1"/>
  <c r="AO2024" i="1"/>
  <c r="AP2024" i="1" s="1"/>
  <c r="P2036" i="1"/>
  <c r="U2035" i="1"/>
  <c r="M2035" i="1"/>
  <c r="V2035" i="1"/>
  <c r="N1589" i="1"/>
  <c r="N1364" i="1"/>
  <c r="N643" i="1"/>
  <c r="N1484" i="1"/>
  <c r="O1746" i="1"/>
  <c r="U1746" i="1"/>
  <c r="O1747" i="1"/>
  <c r="W1746" i="1"/>
  <c r="M1746" i="1"/>
  <c r="N1747" i="1" s="1"/>
  <c r="V1746" i="1"/>
  <c r="M1745" i="1"/>
  <c r="N1745" i="1" s="1"/>
  <c r="T1745" i="1"/>
  <c r="U1745" i="1"/>
  <c r="V1745" i="1"/>
  <c r="AM341" i="1"/>
  <c r="AM342" i="1"/>
  <c r="AM346" i="1"/>
  <c r="AM343" i="1"/>
  <c r="AM344" i="1"/>
  <c r="AM345" i="1"/>
  <c r="AO1192" i="1"/>
  <c r="AP1192" i="1" s="1"/>
  <c r="N1391" i="1"/>
  <c r="N1275" i="1"/>
  <c r="AO1840" i="1"/>
  <c r="AP1840" i="1" s="1"/>
  <c r="N126" i="1"/>
  <c r="N127" i="1"/>
  <c r="N2342" i="1"/>
  <c r="N2326" i="1"/>
  <c r="N2325" i="1"/>
  <c r="N1597" i="1"/>
  <c r="N1598" i="1"/>
  <c r="N224" i="1"/>
  <c r="N225" i="1"/>
  <c r="N1074" i="1"/>
  <c r="N1075" i="1"/>
  <c r="U1722" i="1"/>
  <c r="W1722" i="1"/>
  <c r="N1113" i="1"/>
  <c r="N1114" i="1"/>
  <c r="N227" i="1"/>
  <c r="N228" i="1"/>
  <c r="N967" i="1"/>
  <c r="N1341" i="1"/>
  <c r="N1342" i="1"/>
  <c r="N1291" i="1"/>
  <c r="N1290" i="1"/>
  <c r="V1976" i="1"/>
  <c r="T1976" i="1"/>
  <c r="W1976" i="1"/>
  <c r="M1976" i="1"/>
  <c r="U1976" i="1"/>
  <c r="O1977" i="1"/>
  <c r="N1212" i="1"/>
  <c r="N1213" i="1"/>
  <c r="AO2102" i="1"/>
  <c r="AP2102" i="1" s="1"/>
  <c r="N1110" i="1"/>
  <c r="N369" i="1"/>
  <c r="AN200" i="1"/>
  <c r="AN205" i="1"/>
  <c r="AN202" i="1"/>
  <c r="AN199" i="1"/>
  <c r="AN204" i="1"/>
  <c r="AM283" i="1"/>
  <c r="AM286" i="1"/>
  <c r="AM284" i="1"/>
  <c r="AP1096" i="1"/>
  <c r="V2119" i="1"/>
  <c r="T2119" i="1"/>
  <c r="O2119" i="1"/>
  <c r="W2119" i="1"/>
  <c r="O2120" i="1"/>
  <c r="M2119" i="1"/>
  <c r="N2119" i="1" s="1"/>
  <c r="M2069" i="1"/>
  <c r="U2069" i="1"/>
  <c r="W2069" i="1"/>
  <c r="P2069" i="1"/>
  <c r="T2069" i="1"/>
  <c r="U2027" i="1"/>
  <c r="M2027" i="1"/>
  <c r="O2027" i="1"/>
  <c r="AO2125" i="1"/>
  <c r="AP2125" i="1" s="1"/>
  <c r="M2062" i="1"/>
  <c r="V2062" i="1"/>
  <c r="AO1911" i="1"/>
  <c r="AP1911" i="1" s="1"/>
  <c r="N626" i="1"/>
  <c r="AO1518" i="1"/>
  <c r="AP1518" i="1" s="1"/>
  <c r="N1629" i="1"/>
  <c r="T2346" i="1"/>
  <c r="V2346" i="1"/>
  <c r="U2346" i="1"/>
  <c r="O2346" i="1"/>
  <c r="O1711" i="1"/>
  <c r="O1712" i="1"/>
  <c r="V1711" i="1"/>
  <c r="N1439" i="1"/>
  <c r="N1438" i="1"/>
  <c r="N844" i="1"/>
  <c r="N843" i="1"/>
  <c r="P1833" i="1"/>
  <c r="T1833" i="1"/>
  <c r="P1834" i="1"/>
  <c r="U1833" i="1"/>
  <c r="N290" i="1"/>
  <c r="N289" i="1"/>
  <c r="T2035" i="1"/>
  <c r="AO1491" i="1"/>
  <c r="AP1491" i="1" s="1"/>
  <c r="U2361" i="1"/>
  <c r="M2361" i="1"/>
  <c r="T2361" i="1"/>
  <c r="W2361" i="1"/>
  <c r="P1844" i="1"/>
  <c r="M1843" i="1"/>
  <c r="T1843" i="1"/>
  <c r="W1843" i="1"/>
  <c r="V1843" i="1"/>
  <c r="V2306" i="1"/>
  <c r="AO1847" i="1"/>
  <c r="AP1847" i="1" s="1"/>
  <c r="AO1940" i="1"/>
  <c r="AP1940" i="1" s="1"/>
  <c r="O2053" i="1"/>
  <c r="U2052" i="1"/>
  <c r="W2052" i="1"/>
  <c r="T2052" i="1"/>
  <c r="V2176" i="1"/>
  <c r="U2176" i="1"/>
  <c r="M2176" i="1"/>
  <c r="O2176" i="1"/>
  <c r="T2176" i="1"/>
  <c r="N1007" i="1"/>
  <c r="U2399" i="1"/>
  <c r="M2399" i="1"/>
  <c r="V2399" i="1"/>
  <c r="T2399" i="1"/>
  <c r="N670" i="1"/>
  <c r="N669" i="1"/>
  <c r="V2191" i="1"/>
  <c r="U2191" i="1"/>
  <c r="P2306" i="1"/>
  <c r="T2306" i="1"/>
  <c r="N938" i="1"/>
  <c r="N939" i="1"/>
  <c r="AO1819" i="1"/>
  <c r="AP1819" i="1" s="1"/>
  <c r="M2357" i="1"/>
  <c r="V2357" i="1"/>
  <c r="N787" i="1"/>
  <c r="AO1788" i="1"/>
  <c r="AP1788" i="1" s="1"/>
  <c r="P2085" i="1"/>
  <c r="V2084" i="1"/>
  <c r="W2084" i="1"/>
  <c r="T2084" i="1"/>
  <c r="AO2119" i="1"/>
  <c r="AP2119" i="1" s="1"/>
  <c r="V2149" i="1"/>
  <c r="M2149" i="1"/>
  <c r="N2149" i="1" s="1"/>
  <c r="P2149" i="1"/>
  <c r="V2172" i="1"/>
  <c r="U2172" i="1"/>
  <c r="T2172" i="1"/>
  <c r="U2343" i="1"/>
  <c r="V2343" i="1"/>
  <c r="V1966" i="1"/>
  <c r="O1967" i="1"/>
  <c r="U1966" i="1"/>
  <c r="U1837" i="1"/>
  <c r="M1837" i="1"/>
  <c r="W1837" i="1"/>
  <c r="W1855" i="1"/>
  <c r="U1855" i="1"/>
  <c r="AD34" i="1"/>
  <c r="AA35" i="1"/>
  <c r="AA36" i="1" s="1"/>
  <c r="U2026" i="1"/>
  <c r="O2026" i="1"/>
  <c r="M1704" i="1"/>
  <c r="N1704" i="1" s="1"/>
  <c r="V1704" i="1"/>
  <c r="W1704" i="1"/>
  <c r="O1828" i="1"/>
  <c r="T1828" i="1"/>
  <c r="N132" i="1"/>
  <c r="W2169" i="1"/>
  <c r="M2169" i="1"/>
  <c r="U2169" i="1"/>
  <c r="T2169" i="1"/>
  <c r="M2114" i="1"/>
  <c r="W2114" i="1"/>
  <c r="U2114" i="1"/>
  <c r="V2114" i="1"/>
  <c r="V2092" i="1"/>
  <c r="M2166" i="1"/>
  <c r="N2167" i="1" s="1"/>
  <c r="T2246" i="1"/>
  <c r="O2376" i="1"/>
  <c r="P2220" i="1"/>
  <c r="P2219" i="1"/>
  <c r="U1702" i="1"/>
  <c r="W1702" i="1"/>
  <c r="T1702" i="1"/>
  <c r="U1716" i="1"/>
  <c r="M1716" i="1"/>
  <c r="T1747" i="1"/>
  <c r="U1747" i="1"/>
  <c r="V1805" i="1"/>
  <c r="W1805" i="1"/>
  <c r="P2404" i="1"/>
  <c r="O2235" i="1"/>
  <c r="W2243" i="1"/>
  <c r="T2243" i="1"/>
  <c r="U1977" i="1"/>
  <c r="M1977" i="1"/>
  <c r="P1977" i="1"/>
  <c r="P1718" i="1"/>
  <c r="M2192" i="1"/>
  <c r="V2192" i="1"/>
  <c r="W2192" i="1"/>
  <c r="U2192" i="1"/>
  <c r="M1753" i="1"/>
  <c r="V1753" i="1"/>
  <c r="P2296" i="1"/>
  <c r="AO2313" i="1"/>
  <c r="AP2313" i="1" s="1"/>
  <c r="O2067" i="1"/>
  <c r="N1623" i="1"/>
  <c r="N514" i="1"/>
  <c r="O1774" i="1"/>
  <c r="M2164" i="1"/>
  <c r="W579" i="1"/>
  <c r="T2131" i="1"/>
  <c r="M1511" i="1"/>
  <c r="N1511" i="1" s="1"/>
  <c r="M347" i="1"/>
  <c r="P579" i="1"/>
  <c r="P703" i="1"/>
  <c r="W347" i="1"/>
  <c r="O669" i="1"/>
  <c r="P1402" i="1"/>
  <c r="AN998" i="1"/>
  <c r="AN240" i="1"/>
  <c r="J1740" i="1"/>
  <c r="U1740" i="1" s="1"/>
  <c r="J1949" i="1"/>
  <c r="T1949" i="1" s="1"/>
  <c r="V630" i="1"/>
  <c r="O644" i="1"/>
  <c r="P899" i="1"/>
  <c r="V1337" i="1"/>
  <c r="M548" i="1"/>
  <c r="N548" i="1" s="1"/>
  <c r="T2330" i="1"/>
  <c r="N886" i="1"/>
  <c r="M2295" i="1"/>
  <c r="W1019" i="1"/>
  <c r="AN1946" i="1"/>
  <c r="AO1946" i="1" s="1"/>
  <c r="AP1946" i="1" s="1"/>
  <c r="M1329" i="1"/>
  <c r="N1330" i="1" s="1"/>
  <c r="U454" i="1"/>
  <c r="V643" i="1"/>
  <c r="M2210" i="1"/>
  <c r="N2210" i="1" s="1"/>
  <c r="K2195" i="1"/>
  <c r="T2195" i="1" s="1"/>
  <c r="U698" i="1"/>
  <c r="U1642" i="1"/>
  <c r="W182" i="1"/>
  <c r="M139" i="1"/>
  <c r="N139" i="1" s="1"/>
  <c r="AT2432" i="1"/>
  <c r="AL2430" i="1"/>
  <c r="I2430" i="1"/>
  <c r="AL2429" i="1"/>
  <c r="I2432" i="1"/>
  <c r="AT2436" i="1"/>
  <c r="AV2436" i="1"/>
  <c r="O1810" i="1"/>
  <c r="N2267" i="1"/>
  <c r="T2337" i="1"/>
  <c r="P2338" i="1"/>
  <c r="M1901" i="1"/>
  <c r="N1901" i="1" s="1"/>
  <c r="O1901" i="1"/>
  <c r="AO1795" i="1"/>
  <c r="AP1795" i="1" s="1"/>
  <c r="V2037" i="1"/>
  <c r="T2031" i="1"/>
  <c r="P2337" i="1"/>
  <c r="V2004" i="1"/>
  <c r="U2004" i="1"/>
  <c r="U2267" i="1"/>
  <c r="T2267" i="1"/>
  <c r="O1873" i="1"/>
  <c r="W1872" i="1"/>
  <c r="N602" i="1"/>
  <c r="W1922" i="1"/>
  <c r="P2350" i="1"/>
  <c r="J2407" i="1"/>
  <c r="V2407" i="1" s="1"/>
  <c r="AN201" i="1"/>
  <c r="V2337" i="1"/>
  <c r="N1489" i="1"/>
  <c r="W2180" i="1"/>
  <c r="M2180" i="1"/>
  <c r="V2180" i="1"/>
  <c r="P2181" i="1"/>
  <c r="AO1997" i="1"/>
  <c r="AP1997" i="1" s="1"/>
  <c r="N136" i="1"/>
  <c r="N137" i="1"/>
  <c r="AO2008" i="1"/>
  <c r="AP2008" i="1" s="1"/>
  <c r="AP2023" i="1"/>
  <c r="V2368" i="1"/>
  <c r="W2368" i="1"/>
  <c r="M2226" i="1"/>
  <c r="W2226" i="1"/>
  <c r="T2226" i="1"/>
  <c r="P2226" i="1"/>
  <c r="P2227" i="1"/>
  <c r="V2226" i="1"/>
  <c r="N1215" i="1"/>
  <c r="N2345" i="1"/>
  <c r="P2340" i="1"/>
  <c r="V2340" i="1"/>
  <c r="U2340" i="1"/>
  <c r="U2144" i="1"/>
  <c r="AO2160" i="1"/>
  <c r="AP2160" i="1" s="1"/>
  <c r="O2135" i="1"/>
  <c r="O2136" i="1"/>
  <c r="O2362" i="1"/>
  <c r="V2361" i="1"/>
  <c r="M2337" i="1"/>
  <c r="N2337" i="1" s="1"/>
  <c r="AM744" i="1"/>
  <c r="AM741" i="1"/>
  <c r="W1901" i="1"/>
  <c r="O1902" i="1"/>
  <c r="U2037" i="1"/>
  <c r="P2038" i="1"/>
  <c r="U2031" i="1"/>
  <c r="V2031" i="1"/>
  <c r="T2004" i="1"/>
  <c r="O2268" i="1"/>
  <c r="AN451" i="1"/>
  <c r="AO451" i="1" s="1"/>
  <c r="AP451" i="1" s="1"/>
  <c r="O1872" i="1"/>
  <c r="M1872" i="1"/>
  <c r="N1872" i="1" s="1"/>
  <c r="O1923" i="1"/>
  <c r="T1922" i="1"/>
  <c r="U2349" i="1"/>
  <c r="U2153" i="1"/>
  <c r="V2153" i="1"/>
  <c r="O2154" i="1"/>
  <c r="M2375" i="1"/>
  <c r="U2375" i="1"/>
  <c r="W2375" i="1"/>
  <c r="W2353" i="1"/>
  <c r="M2353" i="1"/>
  <c r="U2353" i="1"/>
  <c r="V2353" i="1"/>
  <c r="T2353" i="1"/>
  <c r="M2004" i="1"/>
  <c r="AM743" i="1"/>
  <c r="U1901" i="1"/>
  <c r="P2037" i="1"/>
  <c r="O2267" i="1"/>
  <c r="V1872" i="1"/>
  <c r="AO1709" i="1"/>
  <c r="AP1709" i="1" s="1"/>
  <c r="V2121" i="1"/>
  <c r="M2121" i="1"/>
  <c r="N2122" i="1" s="1"/>
  <c r="W2376" i="1"/>
  <c r="V2376" i="1"/>
  <c r="P2376" i="1"/>
  <c r="M2376" i="1"/>
  <c r="N2377" i="1" s="1"/>
  <c r="AP2270" i="1"/>
  <c r="V1839" i="1"/>
  <c r="AO1864" i="1"/>
  <c r="AP1864" i="1" s="1"/>
  <c r="W547" i="1"/>
  <c r="V912" i="1"/>
  <c r="V1493" i="1"/>
  <c r="O2200" i="1"/>
  <c r="AP2101" i="1"/>
  <c r="AP2164" i="1"/>
  <c r="AO1895" i="1"/>
  <c r="AP1895" i="1" s="1"/>
  <c r="M2050" i="1"/>
  <c r="O382" i="1"/>
  <c r="T1311" i="1"/>
  <c r="V1454" i="1"/>
  <c r="V1692" i="1"/>
  <c r="AP2057" i="1"/>
  <c r="O1818" i="1"/>
  <c r="U1908" i="1"/>
  <c r="AM2252" i="1"/>
  <c r="AO2252" i="1" s="1"/>
  <c r="AP2252" i="1" s="1"/>
  <c r="AM2257" i="1"/>
  <c r="AO2257" i="1" s="1"/>
  <c r="AP2257" i="1" s="1"/>
  <c r="P312" i="1"/>
  <c r="U2184" i="1"/>
  <c r="W2299" i="1"/>
  <c r="AL247" i="1"/>
  <c r="AN256" i="1" s="1"/>
  <c r="AO256" i="1" s="1"/>
  <c r="AP256" i="1" s="1"/>
  <c r="AK615" i="1"/>
  <c r="I1817" i="1"/>
  <c r="AL2424" i="1"/>
  <c r="AK2424" i="1"/>
  <c r="I2173" i="1"/>
  <c r="L2434" i="1"/>
  <c r="K2434" i="1" s="1"/>
  <c r="L2435" i="1"/>
  <c r="J2435" i="1" s="1"/>
  <c r="AL2426" i="1"/>
  <c r="AK2426" i="1"/>
  <c r="I2429" i="1"/>
  <c r="L2428" i="1"/>
  <c r="K2428" i="1" s="1"/>
  <c r="N2169" i="1" l="1"/>
  <c r="M1722" i="1"/>
  <c r="N1722" i="1" s="1"/>
  <c r="V1722" i="1"/>
  <c r="M1865" i="1"/>
  <c r="N1866" i="1" s="1"/>
  <c r="P2385" i="1"/>
  <c r="N1447" i="1"/>
  <c r="W2270" i="1"/>
  <c r="O1735" i="1"/>
  <c r="N889" i="1"/>
  <c r="U1808" i="1"/>
  <c r="O1930" i="1"/>
  <c r="U2132" i="1"/>
  <c r="T2106" i="1"/>
  <c r="N2129" i="1"/>
  <c r="W1865" i="1"/>
  <c r="P2393" i="1"/>
  <c r="M2393" i="1"/>
  <c r="T1722" i="1"/>
  <c r="N2134" i="1"/>
  <c r="N189" i="1"/>
  <c r="T2384" i="1"/>
  <c r="O2159" i="1"/>
  <c r="W1808" i="1"/>
  <c r="V2132" i="1"/>
  <c r="U2384" i="1"/>
  <c r="N325" i="1"/>
  <c r="O1744" i="1"/>
  <c r="V2334" i="1"/>
  <c r="V2267" i="1"/>
  <c r="W2267" i="1"/>
  <c r="P2004" i="1"/>
  <c r="P2005" i="1"/>
  <c r="V1846" i="1"/>
  <c r="M1846" i="1"/>
  <c r="W1846" i="1"/>
  <c r="N525" i="1"/>
  <c r="N526" i="1"/>
  <c r="V1922" i="1"/>
  <c r="U1922" i="1"/>
  <c r="U1872" i="1"/>
  <c r="T1872" i="1"/>
  <c r="O1719" i="1"/>
  <c r="T1719" i="1"/>
  <c r="T2182" i="1"/>
  <c r="O2182" i="1"/>
  <c r="U2182" i="1"/>
  <c r="O1866" i="1"/>
  <c r="P2384" i="1"/>
  <c r="N1095" i="1"/>
  <c r="M1808" i="1"/>
  <c r="M2132" i="1"/>
  <c r="N2133" i="1" s="1"/>
  <c r="P2107" i="1"/>
  <c r="N823" i="1"/>
  <c r="O1845" i="1"/>
  <c r="O1720" i="1"/>
  <c r="N1562" i="1"/>
  <c r="W1719" i="1"/>
  <c r="W2004" i="1"/>
  <c r="AN203" i="1"/>
  <c r="AO2077" i="1"/>
  <c r="AP2077" i="1" s="1"/>
  <c r="W2191" i="1"/>
  <c r="T2095" i="1"/>
  <c r="V2197" i="1"/>
  <c r="M2009" i="1"/>
  <c r="AO2123" i="1"/>
  <c r="AP2123" i="1" s="1"/>
  <c r="W2134" i="1"/>
  <c r="T2062" i="1"/>
  <c r="W2035" i="1"/>
  <c r="AO2037" i="1"/>
  <c r="AP2037" i="1" s="1"/>
  <c r="W2077" i="1"/>
  <c r="AO2121" i="1"/>
  <c r="AP2121" i="1" s="1"/>
  <c r="M2133" i="1"/>
  <c r="M2172" i="1"/>
  <c r="N2172" i="1" s="1"/>
  <c r="AO1776" i="1"/>
  <c r="AP1776" i="1" s="1"/>
  <c r="AO2249" i="1"/>
  <c r="AP2249" i="1" s="1"/>
  <c r="M2215" i="1"/>
  <c r="N974" i="1"/>
  <c r="AO1916" i="1"/>
  <c r="AP1916" i="1" s="1"/>
  <c r="AO1941" i="1"/>
  <c r="AP1941" i="1" s="1"/>
  <c r="AO2012" i="1"/>
  <c r="AP2012" i="1" s="1"/>
  <c r="M2246" i="1"/>
  <c r="AO1142" i="1"/>
  <c r="AP1142" i="1" s="1"/>
  <c r="AO1719" i="1"/>
  <c r="AP1719" i="1" s="1"/>
  <c r="AO2148" i="1"/>
  <c r="T1779" i="1"/>
  <c r="V1779" i="1"/>
  <c r="J2116" i="1"/>
  <c r="K2116" i="1"/>
  <c r="J2059" i="1"/>
  <c r="K2059" i="1"/>
  <c r="K1927" i="1"/>
  <c r="J1927" i="1"/>
  <c r="K1910" i="1"/>
  <c r="P1910" i="1" s="1"/>
  <c r="J1910" i="1"/>
  <c r="J1898" i="1"/>
  <c r="K1898" i="1"/>
  <c r="P1899" i="1" s="1"/>
  <c r="AM1853" i="1"/>
  <c r="AO1853" i="1" s="1"/>
  <c r="AP1853" i="1" s="1"/>
  <c r="J1835" i="1"/>
  <c r="K1835" i="1"/>
  <c r="O1386" i="1"/>
  <c r="V1386" i="1"/>
  <c r="W1386" i="1"/>
  <c r="V1619" i="1"/>
  <c r="M1619" i="1"/>
  <c r="N1620" i="1" s="1"/>
  <c r="U1619" i="1"/>
  <c r="O1619" i="1"/>
  <c r="W1340" i="1"/>
  <c r="O1340" i="1"/>
  <c r="M28" i="1"/>
  <c r="O28" i="1"/>
  <c r="M421" i="1"/>
  <c r="N422" i="1" s="1"/>
  <c r="V421" i="1"/>
  <c r="T823" i="1"/>
  <c r="M823" i="1"/>
  <c r="T1338" i="1"/>
  <c r="M1338" i="1"/>
  <c r="N1338" i="1" s="1"/>
  <c r="V1338" i="1"/>
  <c r="O1339" i="1"/>
  <c r="U1338" i="1"/>
  <c r="P204" i="1"/>
  <c r="M204" i="1"/>
  <c r="N204" i="1" s="1"/>
  <c r="W204" i="1"/>
  <c r="T326" i="1"/>
  <c r="O326" i="1"/>
  <c r="T827" i="1"/>
  <c r="M827" i="1"/>
  <c r="N828" i="1" s="1"/>
  <c r="U827" i="1"/>
  <c r="V827" i="1"/>
  <c r="P855" i="1"/>
  <c r="U855" i="1"/>
  <c r="W855" i="1"/>
  <c r="T855" i="1"/>
  <c r="U1056" i="1"/>
  <c r="W1056" i="1"/>
  <c r="V1324" i="1"/>
  <c r="M1324" i="1"/>
  <c r="N1325" i="1" s="1"/>
  <c r="V1373" i="1"/>
  <c r="T1373" i="1"/>
  <c r="P1583" i="1"/>
  <c r="V1583" i="1"/>
  <c r="T91" i="1"/>
  <c r="V91" i="1"/>
  <c r="O1931" i="1"/>
  <c r="J1936" i="1"/>
  <c r="K1970" i="1"/>
  <c r="K2239" i="1"/>
  <c r="J2239" i="1"/>
  <c r="K2207" i="1"/>
  <c r="J2207" i="1"/>
  <c r="V422" i="1"/>
  <c r="W422" i="1"/>
  <c r="M1286" i="1"/>
  <c r="W1286" i="1"/>
  <c r="U1286" i="1"/>
  <c r="U1410" i="1"/>
  <c r="V1410" i="1"/>
  <c r="M1410" i="1"/>
  <c r="N1410" i="1" s="1"/>
  <c r="O1410" i="1"/>
  <c r="K2137" i="1"/>
  <c r="P2137" i="1" s="1"/>
  <c r="J2137" i="1"/>
  <c r="J2079" i="1"/>
  <c r="K2079" i="1"/>
  <c r="P2080" i="1" s="1"/>
  <c r="AN2029" i="1"/>
  <c r="AO2029" i="1" s="1"/>
  <c r="AP2029" i="1" s="1"/>
  <c r="AN2025" i="1"/>
  <c r="J1978" i="1"/>
  <c r="K1978" i="1"/>
  <c r="P1978" i="1" s="1"/>
  <c r="J1880" i="1"/>
  <c r="K1880" i="1"/>
  <c r="U731" i="1"/>
  <c r="V731" i="1"/>
  <c r="T1205" i="1"/>
  <c r="M1205" i="1"/>
  <c r="P1258" i="1"/>
  <c r="W1258" i="1"/>
  <c r="V857" i="1"/>
  <c r="T857" i="1"/>
  <c r="V45" i="1"/>
  <c r="W45" i="1"/>
  <c r="O238" i="1"/>
  <c r="V237" i="1"/>
  <c r="W417" i="1"/>
  <c r="V417" i="1"/>
  <c r="J2190" i="1"/>
  <c r="K2190" i="1"/>
  <c r="P2191" i="1" s="1"/>
  <c r="AN2149" i="1"/>
  <c r="AO2149" i="1" s="1"/>
  <c r="AP2149" i="1" s="1"/>
  <c r="AN2148" i="1"/>
  <c r="AN2147" i="1"/>
  <c r="AO2147" i="1" s="1"/>
  <c r="AP2147" i="1" s="1"/>
  <c r="AN2122" i="1"/>
  <c r="AO2122" i="1" s="1"/>
  <c r="AP2122" i="1" s="1"/>
  <c r="T817" i="1"/>
  <c r="M817" i="1"/>
  <c r="W817" i="1"/>
  <c r="AN2035" i="1"/>
  <c r="AO2035" i="1" s="1"/>
  <c r="AP2035" i="1" s="1"/>
  <c r="W882" i="1"/>
  <c r="M882" i="1"/>
  <c r="N883" i="1" s="1"/>
  <c r="V882" i="1"/>
  <c r="U882" i="1"/>
  <c r="T550" i="1"/>
  <c r="W550" i="1"/>
  <c r="V550" i="1"/>
  <c r="O663" i="1"/>
  <c r="M662" i="1"/>
  <c r="N662" i="1" s="1"/>
  <c r="U124" i="1"/>
  <c r="W124" i="1"/>
  <c r="M978" i="1"/>
  <c r="N979" i="1" s="1"/>
  <c r="O979" i="1"/>
  <c r="T103" i="1"/>
  <c r="W103" i="1"/>
  <c r="M814" i="1"/>
  <c r="T814" i="1"/>
  <c r="U814" i="1"/>
  <c r="P815" i="1"/>
  <c r="K1947" i="1"/>
  <c r="P1948" i="1" s="1"/>
  <c r="J1947" i="1"/>
  <c r="AN1869" i="1"/>
  <c r="M293" i="1"/>
  <c r="V293" i="1"/>
  <c r="K1713" i="1"/>
  <c r="P1714" i="1" s="1"/>
  <c r="J1713" i="1"/>
  <c r="J1697" i="1"/>
  <c r="K1697" i="1"/>
  <c r="P1697" i="1" s="1"/>
  <c r="N65" i="1"/>
  <c r="N818" i="1"/>
  <c r="O1927" i="1"/>
  <c r="N1411" i="1"/>
  <c r="P580" i="1"/>
  <c r="O1228" i="1"/>
  <c r="W2320" i="1"/>
  <c r="AO2020" i="1"/>
  <c r="AP2020" i="1" s="1"/>
  <c r="J2044" i="1"/>
  <c r="K2044" i="1"/>
  <c r="U404" i="1"/>
  <c r="O404" i="1"/>
  <c r="W404" i="1"/>
  <c r="T620" i="1"/>
  <c r="W620" i="1"/>
  <c r="V1136" i="1"/>
  <c r="T1136" i="1"/>
  <c r="K2310" i="1"/>
  <c r="P2311" i="1" s="1"/>
  <c r="J2310" i="1"/>
  <c r="U330" i="1"/>
  <c r="V330" i="1"/>
  <c r="W493" i="1"/>
  <c r="M493" i="1"/>
  <c r="N494" i="1" s="1"/>
  <c r="V788" i="1"/>
  <c r="W788" i="1"/>
  <c r="M788" i="1"/>
  <c r="N788" i="1" s="1"/>
  <c r="K2279" i="1"/>
  <c r="P2279" i="1" s="1"/>
  <c r="J2279" i="1"/>
  <c r="AN2279" i="1"/>
  <c r="AO2279" i="1" s="1"/>
  <c r="AP2279" i="1" s="1"/>
  <c r="J2262" i="1"/>
  <c r="K2262" i="1"/>
  <c r="K2252" i="1"/>
  <c r="P2252" i="1" s="1"/>
  <c r="J2252" i="1"/>
  <c r="AM2259" i="1"/>
  <c r="AO2259" i="1" s="1"/>
  <c r="AP2259" i="1" s="1"/>
  <c r="W200" i="1"/>
  <c r="M200" i="1"/>
  <c r="N201" i="1" s="1"/>
  <c r="U200" i="1"/>
  <c r="U448" i="1"/>
  <c r="V448" i="1"/>
  <c r="W448" i="1"/>
  <c r="U570" i="1"/>
  <c r="T570" i="1"/>
  <c r="V570" i="1"/>
  <c r="O595" i="1"/>
  <c r="U594" i="1"/>
  <c r="T167" i="1"/>
  <c r="U167" i="1"/>
  <c r="W586" i="1"/>
  <c r="T586" i="1"/>
  <c r="V586" i="1"/>
  <c r="U586" i="1"/>
  <c r="M695" i="1"/>
  <c r="N695" i="1" s="1"/>
  <c r="U695" i="1"/>
  <c r="AM2131" i="1"/>
  <c r="AN2082" i="1"/>
  <c r="AM1974" i="1"/>
  <c r="AN1839" i="1"/>
  <c r="P1209" i="1"/>
  <c r="AN2212" i="1"/>
  <c r="AO2212" i="1" s="1"/>
  <c r="AP2212" i="1" s="1"/>
  <c r="P2175" i="1"/>
  <c r="AN2017" i="1"/>
  <c r="AO2017" i="1" s="1"/>
  <c r="AP2017" i="1" s="1"/>
  <c r="O482" i="1"/>
  <c r="P890" i="1"/>
  <c r="P1325" i="1"/>
  <c r="P2138" i="1"/>
  <c r="AN2146" i="1"/>
  <c r="AO2146" i="1" s="1"/>
  <c r="AP2146" i="1" s="1"/>
  <c r="P192" i="1"/>
  <c r="P1374" i="1"/>
  <c r="P732" i="1"/>
  <c r="P1244" i="1"/>
  <c r="AM2418" i="1"/>
  <c r="L2450" i="1"/>
  <c r="AT2450" i="1"/>
  <c r="L2452" i="1"/>
  <c r="AT2452" i="1"/>
  <c r="AM1922" i="1"/>
  <c r="AO1922" i="1" s="1"/>
  <c r="AP1922" i="1" s="1"/>
  <c r="AM2220" i="1"/>
  <c r="AO2220" i="1" s="1"/>
  <c r="AP2220" i="1" s="1"/>
  <c r="AN1894" i="1"/>
  <c r="AN1774" i="1"/>
  <c r="AO1774" i="1" s="1"/>
  <c r="AP1774" i="1" s="1"/>
  <c r="P943" i="1"/>
  <c r="P1602" i="1"/>
  <c r="P994" i="1"/>
  <c r="P1268" i="1"/>
  <c r="AM2336" i="1"/>
  <c r="AO2336" i="1" s="1"/>
  <c r="AP2336" i="1" s="1"/>
  <c r="AN1976" i="1"/>
  <c r="AN1923" i="1"/>
  <c r="AO1923" i="1" s="1"/>
  <c r="AP1923" i="1" s="1"/>
  <c r="AN1515" i="1"/>
  <c r="P368" i="1"/>
  <c r="AN2056" i="1"/>
  <c r="AO2056" i="1" s="1"/>
  <c r="AP2056" i="1" s="1"/>
  <c r="P1979" i="1"/>
  <c r="AM1894" i="1"/>
  <c r="O1698" i="1"/>
  <c r="AM1776" i="1"/>
  <c r="P857" i="1"/>
  <c r="P1613" i="1"/>
  <c r="O1411" i="1"/>
  <c r="P526" i="1"/>
  <c r="AN2397" i="1"/>
  <c r="AO1988" i="1"/>
  <c r="AP1988" i="1" s="1"/>
  <c r="N676" i="1"/>
  <c r="AO1986" i="1"/>
  <c r="AP1986" i="1" s="1"/>
  <c r="L2449" i="1"/>
  <c r="AT2449" i="1"/>
  <c r="L2451" i="1"/>
  <c r="AT2451" i="1"/>
  <c r="N1057" i="1"/>
  <c r="P1723" i="1"/>
  <c r="N733" i="1"/>
  <c r="M2115" i="1"/>
  <c r="N2115" i="1" s="1"/>
  <c r="AO2168" i="1"/>
  <c r="AP2168" i="1" s="1"/>
  <c r="V1775" i="1"/>
  <c r="V2261" i="1"/>
  <c r="T2393" i="1"/>
  <c r="W2006" i="1"/>
  <c r="AO1493" i="1"/>
  <c r="AP1493" i="1" s="1"/>
  <c r="N1952" i="1"/>
  <c r="AO1038" i="1"/>
  <c r="AP1038" i="1" s="1"/>
  <c r="AO2154" i="1"/>
  <c r="M2029" i="1"/>
  <c r="N2030" i="1" s="1"/>
  <c r="AO2329" i="1"/>
  <c r="AP2329" i="1" s="1"/>
  <c r="W1834" i="1"/>
  <c r="V1866" i="1"/>
  <c r="W1894" i="1"/>
  <c r="U1906" i="1"/>
  <c r="O1924" i="1"/>
  <c r="V1926" i="1"/>
  <c r="W1957" i="1"/>
  <c r="W2001" i="1"/>
  <c r="W2012" i="1"/>
  <c r="U2039" i="1"/>
  <c r="V2097" i="1"/>
  <c r="W2033" i="1"/>
  <c r="P807" i="1"/>
  <c r="AO2451" i="1"/>
  <c r="AP2451" i="1" s="1"/>
  <c r="O1797" i="1"/>
  <c r="V1797" i="1"/>
  <c r="W1797" i="1"/>
  <c r="V2087" i="1"/>
  <c r="U2087" i="1"/>
  <c r="O2087" i="1"/>
  <c r="M2087" i="1"/>
  <c r="N2088" i="1" s="1"/>
  <c r="M1889" i="1"/>
  <c r="N1890" i="1" s="1"/>
  <c r="U1889" i="1"/>
  <c r="W1889" i="1"/>
  <c r="AM529" i="1"/>
  <c r="AM530" i="1"/>
  <c r="M1734" i="1"/>
  <c r="N1734" i="1" s="1"/>
  <c r="U1734" i="1"/>
  <c r="V1734" i="1"/>
  <c r="T1919" i="1"/>
  <c r="M1919" i="1"/>
  <c r="N1919" i="1" s="1"/>
  <c r="N1163" i="1"/>
  <c r="N1162" i="1"/>
  <c r="O1939" i="1"/>
  <c r="V1939" i="1"/>
  <c r="P2052" i="1"/>
  <c r="M2051" i="1"/>
  <c r="N2051" i="1" s="1"/>
  <c r="W2051" i="1"/>
  <c r="AO2166" i="1"/>
  <c r="AP2166" i="1" s="1"/>
  <c r="P2177" i="1"/>
  <c r="W2176" i="1"/>
  <c r="M2289" i="1"/>
  <c r="T2289" i="1"/>
  <c r="U2289" i="1"/>
  <c r="W2289" i="1"/>
  <c r="O2293" i="1"/>
  <c r="M2293" i="1"/>
  <c r="N2293" i="1" s="1"/>
  <c r="O2295" i="1"/>
  <c r="U2294" i="1"/>
  <c r="O2294" i="1"/>
  <c r="V2303" i="1"/>
  <c r="W2303" i="1"/>
  <c r="W2158" i="1"/>
  <c r="U2158" i="1"/>
  <c r="T2158" i="1"/>
  <c r="N1375" i="1"/>
  <c r="N1376" i="1"/>
  <c r="U1801" i="1"/>
  <c r="O1801" i="1"/>
  <c r="M1801" i="1"/>
  <c r="N1801" i="1" s="1"/>
  <c r="V2152" i="1"/>
  <c r="U2152" i="1"/>
  <c r="W2152" i="1"/>
  <c r="M2348" i="1"/>
  <c r="O2349" i="1"/>
  <c r="W2348" i="1"/>
  <c r="P1859" i="1"/>
  <c r="U1859" i="1"/>
  <c r="M1859" i="1"/>
  <c r="N1859" i="1" s="1"/>
  <c r="P1832" i="1"/>
  <c r="U1832" i="1"/>
  <c r="T1832" i="1"/>
  <c r="T1874" i="1"/>
  <c r="P1874" i="1"/>
  <c r="V1874" i="1"/>
  <c r="O1879" i="1"/>
  <c r="O1878" i="1"/>
  <c r="U1878" i="1"/>
  <c r="M1887" i="1"/>
  <c r="U1887" i="1"/>
  <c r="T1887" i="1"/>
  <c r="P1934" i="1"/>
  <c r="T1933" i="1"/>
  <c r="U1923" i="1"/>
  <c r="V1923" i="1"/>
  <c r="W1923" i="1"/>
  <c r="M1923" i="1"/>
  <c r="N1924" i="1" s="1"/>
  <c r="T1971" i="1"/>
  <c r="V1971" i="1"/>
  <c r="M1971" i="1"/>
  <c r="W1999" i="1"/>
  <c r="O2000" i="1"/>
  <c r="V1999" i="1"/>
  <c r="U1999" i="1"/>
  <c r="O1999" i="1"/>
  <c r="U2000" i="1"/>
  <c r="W2000" i="1"/>
  <c r="P2001" i="1"/>
  <c r="O2014" i="1"/>
  <c r="U2014" i="1"/>
  <c r="M2014" i="1"/>
  <c r="N2015" i="1" s="1"/>
  <c r="O2015" i="1"/>
  <c r="V2018" i="1"/>
  <c r="W2018" i="1"/>
  <c r="M2019" i="1"/>
  <c r="N2019" i="1" s="1"/>
  <c r="U2019" i="1"/>
  <c r="T2019" i="1"/>
  <c r="W2019" i="1"/>
  <c r="O2068" i="1"/>
  <c r="W2068" i="1"/>
  <c r="M2068" i="1"/>
  <c r="P2092" i="1"/>
  <c r="W2092" i="1"/>
  <c r="M2092" i="1"/>
  <c r="N2092" i="1" s="1"/>
  <c r="T2092" i="1"/>
  <c r="M2094" i="1"/>
  <c r="V2094" i="1"/>
  <c r="U2094" i="1"/>
  <c r="M2109" i="1"/>
  <c r="N2109" i="1" s="1"/>
  <c r="U2109" i="1"/>
  <c r="W2109" i="1"/>
  <c r="O2109" i="1"/>
  <c r="T2109" i="1"/>
  <c r="O2167" i="1"/>
  <c r="O2166" i="1"/>
  <c r="T2166" i="1"/>
  <c r="P1952" i="1"/>
  <c r="W1952" i="1"/>
  <c r="T1952" i="1"/>
  <c r="U1952" i="1"/>
  <c r="P2021" i="1"/>
  <c r="P2022" i="1"/>
  <c r="T2072" i="1"/>
  <c r="P2072" i="1"/>
  <c r="V2072" i="1"/>
  <c r="U2072" i="1"/>
  <c r="N1020" i="1"/>
  <c r="N1019" i="1"/>
  <c r="AO2203" i="1"/>
  <c r="AP2203" i="1" s="1"/>
  <c r="N164" i="1"/>
  <c r="AO2201" i="1"/>
  <c r="N220" i="1"/>
  <c r="N22" i="1"/>
  <c r="N2294" i="1"/>
  <c r="T1743" i="1"/>
  <c r="M1743" i="1"/>
  <c r="V1845" i="1"/>
  <c r="O1940" i="1"/>
  <c r="T1797" i="1"/>
  <c r="T2087" i="1"/>
  <c r="N555" i="1"/>
  <c r="N556" i="1"/>
  <c r="N916" i="1"/>
  <c r="N915" i="1"/>
  <c r="U2293" i="1"/>
  <c r="N330" i="1"/>
  <c r="N329" i="1"/>
  <c r="N1449" i="1"/>
  <c r="U2348" i="1"/>
  <c r="O2319" i="1"/>
  <c r="O1865" i="1"/>
  <c r="N2068" i="1"/>
  <c r="T2318" i="1"/>
  <c r="U1743" i="1"/>
  <c r="M1845" i="1"/>
  <c r="N1845" i="1" s="1"/>
  <c r="W2334" i="1"/>
  <c r="N2168" i="1"/>
  <c r="N205" i="1"/>
  <c r="P2369" i="1"/>
  <c r="P2370" i="1"/>
  <c r="N1133" i="1"/>
  <c r="N1132" i="1"/>
  <c r="N1269" i="1"/>
  <c r="AO2380" i="1"/>
  <c r="AP2380" i="1" s="1"/>
  <c r="N156" i="1"/>
  <c r="T2018" i="1"/>
  <c r="N2125" i="1"/>
  <c r="U1706" i="1"/>
  <c r="V1865" i="1"/>
  <c r="N2069" i="1"/>
  <c r="T1865" i="1"/>
  <c r="N2073" i="1"/>
  <c r="W2318" i="1"/>
  <c r="O1776" i="1"/>
  <c r="AO2373" i="1"/>
  <c r="AP2373" i="1" s="1"/>
  <c r="W1743" i="1"/>
  <c r="O1846" i="1"/>
  <c r="O2335" i="1"/>
  <c r="V2412" i="1"/>
  <c r="U2051" i="1"/>
  <c r="O2158" i="1"/>
  <c r="AO2074" i="1"/>
  <c r="AP2074" i="1" s="1"/>
  <c r="N537" i="1"/>
  <c r="AO2107" i="1"/>
  <c r="AP2107" i="1" s="1"/>
  <c r="AO1915" i="1"/>
  <c r="AP1915" i="1" s="1"/>
  <c r="AO1217" i="1"/>
  <c r="AP1217" i="1" s="1"/>
  <c r="AO1143" i="1"/>
  <c r="AP1143" i="1" s="1"/>
  <c r="O2247" i="1"/>
  <c r="N1917" i="1"/>
  <c r="N768" i="1"/>
  <c r="U756" i="1"/>
  <c r="M770" i="1"/>
  <c r="N770" i="1" s="1"/>
  <c r="J2450" i="1"/>
  <c r="K2450" i="1"/>
  <c r="AV2433" i="1"/>
  <c r="AN325" i="1"/>
  <c r="N202" i="1"/>
  <c r="N2215" i="1"/>
  <c r="AO1970" i="1"/>
  <c r="AP1970" i="1" s="1"/>
  <c r="AO2110" i="1"/>
  <c r="AP2110" i="1" s="1"/>
  <c r="N1134" i="1"/>
  <c r="AO2051" i="1"/>
  <c r="AP2051" i="1" s="1"/>
  <c r="N862" i="1"/>
  <c r="AO1828" i="1"/>
  <c r="AP1828" i="1" s="1"/>
  <c r="N2275" i="1"/>
  <c r="N1153" i="1"/>
  <c r="P2095" i="1"/>
  <c r="V2242" i="1"/>
  <c r="U2254" i="1"/>
  <c r="U2297" i="1"/>
  <c r="AO1218" i="1"/>
  <c r="AP1218" i="1" s="1"/>
  <c r="AO1598" i="1"/>
  <c r="AP1598" i="1" s="1"/>
  <c r="M490" i="1"/>
  <c r="M639" i="1"/>
  <c r="N639" i="1" s="1"/>
  <c r="M658" i="1"/>
  <c r="T676" i="1"/>
  <c r="T838" i="1"/>
  <c r="M959" i="1"/>
  <c r="N959" i="1" s="1"/>
  <c r="U1009" i="1"/>
  <c r="M1180" i="1"/>
  <c r="N1180" i="1" s="1"/>
  <c r="M1238" i="1"/>
  <c r="W1331" i="1"/>
  <c r="U1590" i="1"/>
  <c r="W80" i="1"/>
  <c r="AO1224" i="1"/>
  <c r="AP1224" i="1" s="1"/>
  <c r="O2110" i="1"/>
  <c r="W1783" i="1"/>
  <c r="T1783" i="1"/>
  <c r="O1912" i="1"/>
  <c r="M1912" i="1"/>
  <c r="N1913" i="1" s="1"/>
  <c r="P2050" i="1"/>
  <c r="W2050" i="1"/>
  <c r="O1722" i="1"/>
  <c r="T1721" i="1"/>
  <c r="V1721" i="1"/>
  <c r="U1721" i="1"/>
  <c r="M1721" i="1"/>
  <c r="W1721" i="1"/>
  <c r="O1765" i="1"/>
  <c r="V1765" i="1"/>
  <c r="J2400" i="1"/>
  <c r="K2400" i="1"/>
  <c r="K1896" i="1"/>
  <c r="J1896" i="1"/>
  <c r="O1896" i="1" s="1"/>
  <c r="AN1724" i="1"/>
  <c r="AN1733" i="1"/>
  <c r="AN1726" i="1"/>
  <c r="AO1726" i="1" s="1"/>
  <c r="AP1726" i="1" s="1"/>
  <c r="AN1732" i="1"/>
  <c r="AO1732" i="1" s="1"/>
  <c r="AP1732" i="1" s="1"/>
  <c r="AN1731" i="1"/>
  <c r="AN1725" i="1"/>
  <c r="AO1725" i="1" s="1"/>
  <c r="AP1725" i="1" s="1"/>
  <c r="AQ2464" i="1"/>
  <c r="AQ2466" i="1"/>
  <c r="AQ2462" i="1"/>
  <c r="AN1087" i="1"/>
  <c r="AO1087" i="1" s="1"/>
  <c r="AP1087" i="1" s="1"/>
  <c r="AN1094" i="1"/>
  <c r="AN1091" i="1"/>
  <c r="AO1091" i="1" s="1"/>
  <c r="AP1091" i="1" s="1"/>
  <c r="AN1329" i="1"/>
  <c r="AN1320" i="1"/>
  <c r="AN1332" i="1"/>
  <c r="AN1326" i="1"/>
  <c r="AO1326" i="1" s="1"/>
  <c r="AP1326" i="1" s="1"/>
  <c r="AN1319" i="1"/>
  <c r="AO1319" i="1" s="1"/>
  <c r="AP1319" i="1" s="1"/>
  <c r="AM1425" i="1"/>
  <c r="AM1419" i="1"/>
  <c r="AM1422" i="1"/>
  <c r="AO1422" i="1" s="1"/>
  <c r="AP1422" i="1" s="1"/>
  <c r="AM1430" i="1"/>
  <c r="AO1430" i="1" s="1"/>
  <c r="AP1430" i="1" s="1"/>
  <c r="AN1647" i="1"/>
  <c r="AN1644" i="1"/>
  <c r="AN1645" i="1"/>
  <c r="AN1643" i="1"/>
  <c r="AN1646" i="1"/>
  <c r="AN1692" i="1"/>
  <c r="AO1692" i="1" s="1"/>
  <c r="AP1692" i="1" s="1"/>
  <c r="AN1691" i="1"/>
  <c r="AN1695" i="1"/>
  <c r="AN1701" i="1"/>
  <c r="AN1697" i="1"/>
  <c r="AO1697" i="1" s="1"/>
  <c r="AP1697" i="1" s="1"/>
  <c r="AN1703" i="1"/>
  <c r="AO1703" i="1" s="1"/>
  <c r="AP1703" i="1" s="1"/>
  <c r="AN1696" i="1"/>
  <c r="AO1696" i="1" s="1"/>
  <c r="AP1696" i="1" s="1"/>
  <c r="P120" i="1"/>
  <c r="W119" i="1"/>
  <c r="M119" i="1"/>
  <c r="N120" i="1" s="1"/>
  <c r="T119" i="1"/>
  <c r="W211" i="1"/>
  <c r="T211" i="1"/>
  <c r="M211" i="1"/>
  <c r="N211" i="1" s="1"/>
  <c r="P211" i="1"/>
  <c r="O230" i="1"/>
  <c r="V230" i="1"/>
  <c r="O231" i="1"/>
  <c r="M230" i="1"/>
  <c r="N230" i="1" s="1"/>
  <c r="T230" i="1"/>
  <c r="U230" i="1"/>
  <c r="P247" i="1"/>
  <c r="T247" i="1"/>
  <c r="O322" i="1"/>
  <c r="M321" i="1"/>
  <c r="N321" i="1" s="1"/>
  <c r="O321" i="1"/>
  <c r="W468" i="1"/>
  <c r="M468" i="1"/>
  <c r="N469" i="1" s="1"/>
  <c r="U491" i="1"/>
  <c r="O491" i="1"/>
  <c r="T491" i="1"/>
  <c r="O657" i="1"/>
  <c r="M657" i="1"/>
  <c r="T657" i="1"/>
  <c r="W657" i="1"/>
  <c r="V702" i="1"/>
  <c r="M702" i="1"/>
  <c r="W702" i="1"/>
  <c r="O724" i="1"/>
  <c r="T724" i="1"/>
  <c r="O835" i="1"/>
  <c r="U835" i="1"/>
  <c r="O849" i="1"/>
  <c r="U848" i="1"/>
  <c r="W848" i="1"/>
  <c r="T848" i="1"/>
  <c r="O848" i="1"/>
  <c r="M848" i="1"/>
  <c r="N848" i="1" s="1"/>
  <c r="W965" i="1"/>
  <c r="M965" i="1"/>
  <c r="N966" i="1" s="1"/>
  <c r="P1079" i="1"/>
  <c r="P1078" i="1"/>
  <c r="M1078" i="1"/>
  <c r="T1129" i="1"/>
  <c r="O1130" i="1"/>
  <c r="M1129" i="1"/>
  <c r="U1164" i="1"/>
  <c r="O1165" i="1"/>
  <c r="P1218" i="1"/>
  <c r="M1218" i="1"/>
  <c r="W1273" i="1"/>
  <c r="U1273" i="1"/>
  <c r="W1323" i="1"/>
  <c r="T1323" i="1"/>
  <c r="V1323" i="1"/>
  <c r="M1323" i="1"/>
  <c r="V1471" i="1"/>
  <c r="M1471" i="1"/>
  <c r="N1471" i="1" s="1"/>
  <c r="P1471" i="1"/>
  <c r="P1472" i="1"/>
  <c r="P1503" i="1"/>
  <c r="U1503" i="1"/>
  <c r="U1537" i="1"/>
  <c r="T1537" i="1"/>
  <c r="W1593" i="1"/>
  <c r="T1593" i="1"/>
  <c r="U1593" i="1"/>
  <c r="M1593" i="1"/>
  <c r="N1594" i="1" s="1"/>
  <c r="P1594" i="1"/>
  <c r="V1593" i="1"/>
  <c r="P1668" i="1"/>
  <c r="U1668" i="1"/>
  <c r="W1668" i="1"/>
  <c r="P1679" i="1"/>
  <c r="V1679" i="1"/>
  <c r="U1679" i="1"/>
  <c r="M1679" i="1"/>
  <c r="N1679" i="1" s="1"/>
  <c r="AN243" i="1"/>
  <c r="AN239" i="1"/>
  <c r="AN238" i="1"/>
  <c r="AN242" i="1"/>
  <c r="AN241" i="1"/>
  <c r="AN235" i="1"/>
  <c r="AM1757" i="1"/>
  <c r="AM1763" i="1"/>
  <c r="AM1760" i="1"/>
  <c r="AM1769" i="1"/>
  <c r="AO1769" i="1" s="1"/>
  <c r="AP1769" i="1" s="1"/>
  <c r="AM1759" i="1"/>
  <c r="AM1762" i="1"/>
  <c r="AM1761" i="1"/>
  <c r="AO1761" i="1" s="1"/>
  <c r="AP1761" i="1" s="1"/>
  <c r="AM1766" i="1"/>
  <c r="M77" i="1"/>
  <c r="W77" i="1"/>
  <c r="O112" i="1"/>
  <c r="V111" i="1"/>
  <c r="T147" i="1"/>
  <c r="M147" i="1"/>
  <c r="N148" i="1" s="1"/>
  <c r="M235" i="1"/>
  <c r="V235" i="1"/>
  <c r="P236" i="1"/>
  <c r="P248" i="1"/>
  <c r="U257" i="1"/>
  <c r="M257" i="1"/>
  <c r="N258" i="1" s="1"/>
  <c r="W257" i="1"/>
  <c r="P283" i="1"/>
  <c r="V283" i="1"/>
  <c r="U283" i="1"/>
  <c r="O308" i="1"/>
  <c r="W307" i="1"/>
  <c r="T307" i="1"/>
  <c r="V307" i="1"/>
  <c r="M331" i="1"/>
  <c r="N332" i="1" s="1"/>
  <c r="O332" i="1"/>
  <c r="U331" i="1"/>
  <c r="M338" i="1"/>
  <c r="T338" i="1"/>
  <c r="W338" i="1"/>
  <c r="U338" i="1"/>
  <c r="P339" i="1"/>
  <c r="O371" i="1"/>
  <c r="W370" i="1"/>
  <c r="T406" i="1"/>
  <c r="M406" i="1"/>
  <c r="N406" i="1" s="1"/>
  <c r="U406" i="1"/>
  <c r="O406" i="1"/>
  <c r="W429" i="1"/>
  <c r="O429" i="1"/>
  <c r="T429" i="1"/>
  <c r="O430" i="1"/>
  <c r="V429" i="1"/>
  <c r="W450" i="1"/>
  <c r="U450" i="1"/>
  <c r="T450" i="1"/>
  <c r="V450" i="1"/>
  <c r="O471" i="1"/>
  <c r="T471" i="1"/>
  <c r="W471" i="1"/>
  <c r="P485" i="1"/>
  <c r="V484" i="1"/>
  <c r="T484" i="1"/>
  <c r="M508" i="1"/>
  <c r="N508" i="1" s="1"/>
  <c r="V508" i="1"/>
  <c r="U508" i="1"/>
  <c r="M518" i="1"/>
  <c r="T518" i="1"/>
  <c r="P556" i="1"/>
  <c r="W555" i="1"/>
  <c r="O564" i="1"/>
  <c r="U563" i="1"/>
  <c r="T563" i="1"/>
  <c r="O563" i="1"/>
  <c r="M563" i="1"/>
  <c r="P576" i="1"/>
  <c r="U576" i="1"/>
  <c r="W576" i="1"/>
  <c r="W583" i="1"/>
  <c r="U583" i="1"/>
  <c r="M589" i="1"/>
  <c r="V589" i="1"/>
  <c r="O590" i="1"/>
  <c r="O589" i="1"/>
  <c r="U656" i="1"/>
  <c r="T656" i="1"/>
  <c r="W656" i="1"/>
  <c r="V656" i="1"/>
  <c r="M656" i="1"/>
  <c r="O672" i="1"/>
  <c r="U672" i="1"/>
  <c r="M672" i="1"/>
  <c r="N673" i="1" s="1"/>
  <c r="O673" i="1"/>
  <c r="T672" i="1"/>
  <c r="O700" i="1"/>
  <c r="V699" i="1"/>
  <c r="W699" i="1"/>
  <c r="T699" i="1"/>
  <c r="V707" i="1"/>
  <c r="P707" i="1"/>
  <c r="M707" i="1"/>
  <c r="W707" i="1"/>
  <c r="V737" i="1"/>
  <c r="M737" i="1"/>
  <c r="N738" i="1" s="1"/>
  <c r="T737" i="1"/>
  <c r="U737" i="1"/>
  <c r="V762" i="1"/>
  <c r="W762" i="1"/>
  <c r="U769" i="1"/>
  <c r="P769" i="1"/>
  <c r="W769" i="1"/>
  <c r="P775" i="1"/>
  <c r="T775" i="1"/>
  <c r="W775" i="1"/>
  <c r="O837" i="1"/>
  <c r="U836" i="1"/>
  <c r="M836" i="1"/>
  <c r="N837" i="1" s="1"/>
  <c r="O836" i="1"/>
  <c r="V836" i="1"/>
  <c r="O845" i="1"/>
  <c r="T845" i="1"/>
  <c r="O846" i="1"/>
  <c r="W935" i="1"/>
  <c r="O935" i="1"/>
  <c r="O936" i="1"/>
  <c r="M935" i="1"/>
  <c r="N936" i="1" s="1"/>
  <c r="P958" i="1"/>
  <c r="M957" i="1"/>
  <c r="V957" i="1"/>
  <c r="T957" i="1"/>
  <c r="W964" i="1"/>
  <c r="O964" i="1"/>
  <c r="W983" i="1"/>
  <c r="P983" i="1"/>
  <c r="U983" i="1"/>
  <c r="V983" i="1"/>
  <c r="P984" i="1"/>
  <c r="T1003" i="1"/>
  <c r="U1003" i="1"/>
  <c r="T1013" i="1"/>
  <c r="V1013" i="1"/>
  <c r="W1027" i="1"/>
  <c r="U1027" i="1"/>
  <c r="P1028" i="1"/>
  <c r="U1036" i="1"/>
  <c r="P1036" i="1"/>
  <c r="P1037" i="1"/>
  <c r="T1036" i="1"/>
  <c r="U1061" i="1"/>
  <c r="P1062" i="1"/>
  <c r="V1083" i="1"/>
  <c r="U1083" i="1"/>
  <c r="V1128" i="1"/>
  <c r="P1128" i="1"/>
  <c r="M1128" i="1"/>
  <c r="W1128" i="1"/>
  <c r="P1129" i="1"/>
  <c r="P1161" i="1"/>
  <c r="M1160" i="1"/>
  <c r="U1160" i="1"/>
  <c r="V1160" i="1"/>
  <c r="T1160" i="1"/>
  <c r="V1175" i="1"/>
  <c r="O1176" i="1"/>
  <c r="O1175" i="1"/>
  <c r="T1215" i="1"/>
  <c r="V1215" i="1"/>
  <c r="U1215" i="1"/>
  <c r="P1225" i="1"/>
  <c r="U1224" i="1"/>
  <c r="V1224" i="1"/>
  <c r="U1232" i="1"/>
  <c r="M1232" i="1"/>
  <c r="N1232" i="1" s="1"/>
  <c r="V1240" i="1"/>
  <c r="M1240" i="1"/>
  <c r="N1240" i="1" s="1"/>
  <c r="W1274" i="1"/>
  <c r="O1275" i="1"/>
  <c r="T1274" i="1"/>
  <c r="O1291" i="1"/>
  <c r="W1291" i="1"/>
  <c r="T1291" i="1"/>
  <c r="O1321" i="1"/>
  <c r="O1320" i="1"/>
  <c r="W1320" i="1"/>
  <c r="P1327" i="1"/>
  <c r="V1326" i="1"/>
  <c r="P1326" i="1"/>
  <c r="T1347" i="1"/>
  <c r="W1347" i="1"/>
  <c r="O1348" i="1"/>
  <c r="V1347" i="1"/>
  <c r="U1347" i="1"/>
  <c r="T1371" i="1"/>
  <c r="M1371" i="1"/>
  <c r="W1371" i="1"/>
  <c r="P1382" i="1"/>
  <c r="P1381" i="1"/>
  <c r="V1381" i="1"/>
  <c r="P1417" i="1"/>
  <c r="U1416" i="1"/>
  <c r="P1416" i="1"/>
  <c r="M1416" i="1"/>
  <c r="N1417" i="1" s="1"/>
  <c r="W1416" i="1"/>
  <c r="P1449" i="1"/>
  <c r="P1448" i="1"/>
  <c r="O1492" i="1"/>
  <c r="O1493" i="1"/>
  <c r="W1492" i="1"/>
  <c r="V1525" i="1"/>
  <c r="M1525" i="1"/>
  <c r="O1526" i="1"/>
  <c r="U1525" i="1"/>
  <c r="O1525" i="1"/>
  <c r="O1532" i="1"/>
  <c r="W1532" i="1"/>
  <c r="U1532" i="1"/>
  <c r="V1532" i="1"/>
  <c r="U1538" i="1"/>
  <c r="W1538" i="1"/>
  <c r="O1538" i="1"/>
  <c r="T1538" i="1"/>
  <c r="O1539" i="1"/>
  <c r="M1578" i="1"/>
  <c r="N1578" i="1" s="1"/>
  <c r="U1578" i="1"/>
  <c r="W1578" i="1"/>
  <c r="O1578" i="1"/>
  <c r="O1579" i="1"/>
  <c r="P1605" i="1"/>
  <c r="W1605" i="1"/>
  <c r="V1605" i="1"/>
  <c r="U1669" i="1"/>
  <c r="O1670" i="1"/>
  <c r="O1669" i="1"/>
  <c r="M1675" i="1"/>
  <c r="N1676" i="1" s="1"/>
  <c r="V1675" i="1"/>
  <c r="U1675" i="1"/>
  <c r="T1675" i="1"/>
  <c r="AN469" i="1"/>
  <c r="AN473" i="1"/>
  <c r="AN471" i="1"/>
  <c r="V2323" i="1"/>
  <c r="P2323" i="1"/>
  <c r="T2323" i="1"/>
  <c r="U2323" i="1"/>
  <c r="M2323" i="1"/>
  <c r="N2323" i="1" s="1"/>
  <c r="M1769" i="1"/>
  <c r="N1769" i="1" s="1"/>
  <c r="O1769" i="1"/>
  <c r="V1769" i="1"/>
  <c r="T1769" i="1"/>
  <c r="W1769" i="1"/>
  <c r="U1769" i="1"/>
  <c r="U1930" i="1"/>
  <c r="T1930" i="1"/>
  <c r="V1930" i="1"/>
  <c r="W2066" i="1"/>
  <c r="T2066" i="1"/>
  <c r="P2066" i="1"/>
  <c r="O1822" i="1"/>
  <c r="M1821" i="1"/>
  <c r="N1822" i="1" s="1"/>
  <c r="M2290" i="1"/>
  <c r="N2290" i="1" s="1"/>
  <c r="V2364" i="1"/>
  <c r="N1421" i="1"/>
  <c r="AO2190" i="1"/>
  <c r="AP2190" i="1" s="1"/>
  <c r="W2087" i="1"/>
  <c r="N568" i="1"/>
  <c r="N590" i="1"/>
  <c r="P1926" i="1"/>
  <c r="T1906" i="1"/>
  <c r="T1834" i="1"/>
  <c r="AN1331" i="1"/>
  <c r="AN1089" i="1"/>
  <c r="AO1089" i="1" s="1"/>
  <c r="AP1089" i="1" s="1"/>
  <c r="W2039" i="1"/>
  <c r="U1881" i="1"/>
  <c r="W2088" i="1"/>
  <c r="T2329" i="1"/>
  <c r="AM1428" i="1"/>
  <c r="O492" i="1"/>
  <c r="N80" i="1"/>
  <c r="AO2055" i="1"/>
  <c r="AP2055" i="1" s="1"/>
  <c r="AO1707" i="1"/>
  <c r="AP1707" i="1" s="1"/>
  <c r="N1966" i="1"/>
  <c r="AO1733" i="1"/>
  <c r="AP1733" i="1" s="1"/>
  <c r="P957" i="1"/>
  <c r="U935" i="1"/>
  <c r="T820" i="1"/>
  <c r="W589" i="1"/>
  <c r="M370" i="1"/>
  <c r="T331" i="1"/>
  <c r="M964" i="1"/>
  <c r="W1013" i="1"/>
  <c r="T1866" i="1"/>
  <c r="U1175" i="1"/>
  <c r="O703" i="1"/>
  <c r="AN236" i="1"/>
  <c r="V848" i="1"/>
  <c r="T1273" i="1"/>
  <c r="U762" i="1"/>
  <c r="AN2420" i="1"/>
  <c r="T2229" i="1"/>
  <c r="V1815" i="1"/>
  <c r="O2289" i="1"/>
  <c r="AO1141" i="1"/>
  <c r="AP1141" i="1" s="1"/>
  <c r="AO1321" i="1"/>
  <c r="AP1321" i="1" s="1"/>
  <c r="AO1704" i="1"/>
  <c r="AP1704" i="1" s="1"/>
  <c r="AO1419" i="1"/>
  <c r="AP1419" i="1" s="1"/>
  <c r="N1218" i="1"/>
  <c r="N1877" i="1"/>
  <c r="T2033" i="1"/>
  <c r="M2110" i="1"/>
  <c r="P2018" i="1"/>
  <c r="V2017" i="1"/>
  <c r="W1926" i="1"/>
  <c r="U1894" i="1"/>
  <c r="O1867" i="1"/>
  <c r="M2097" i="1"/>
  <c r="M2329" i="1"/>
  <c r="AM1424" i="1"/>
  <c r="AO1424" i="1" s="1"/>
  <c r="AP1424" i="1" s="1"/>
  <c r="V64" i="1"/>
  <c r="W210" i="1"/>
  <c r="U2001" i="1"/>
  <c r="N1256" i="1"/>
  <c r="P2253" i="1"/>
  <c r="P2254" i="1"/>
  <c r="P2293" i="1"/>
  <c r="W2293" i="1"/>
  <c r="V2293" i="1"/>
  <c r="T2293" i="1"/>
  <c r="O1676" i="1"/>
  <c r="O738" i="1"/>
  <c r="N1507" i="1"/>
  <c r="N1508" i="1"/>
  <c r="V147" i="1"/>
  <c r="W1503" i="1"/>
  <c r="AN1328" i="1"/>
  <c r="AO1328" i="1" s="1"/>
  <c r="AP1328" i="1" s="1"/>
  <c r="T964" i="1"/>
  <c r="T1175" i="1"/>
  <c r="U2290" i="1"/>
  <c r="T2028" i="1"/>
  <c r="N95" i="1"/>
  <c r="AM2422" i="1"/>
  <c r="AO1332" i="1"/>
  <c r="AP1332" i="1" s="1"/>
  <c r="M2001" i="1"/>
  <c r="U1129" i="1"/>
  <c r="T321" i="1"/>
  <c r="M2033" i="1"/>
  <c r="AO1914" i="1"/>
  <c r="AP1914" i="1" s="1"/>
  <c r="P1371" i="1"/>
  <c r="U965" i="1"/>
  <c r="AM1764" i="1"/>
  <c r="AO1764" i="1" s="1"/>
  <c r="AP1764" i="1" s="1"/>
  <c r="T1532" i="1"/>
  <c r="AN233" i="1"/>
  <c r="V1078" i="1"/>
  <c r="AO1919" i="1"/>
  <c r="AP1919" i="1" s="1"/>
  <c r="AO1258" i="1"/>
  <c r="AP1258" i="1" s="1"/>
  <c r="AO2370" i="1"/>
  <c r="AP2370" i="1" s="1"/>
  <c r="AO1763" i="1"/>
  <c r="P2303" i="1"/>
  <c r="P2098" i="1"/>
  <c r="AO1868" i="1"/>
  <c r="AP1868" i="1" s="1"/>
  <c r="AO1971" i="1"/>
  <c r="AP1971" i="1" s="1"/>
  <c r="AO1999" i="1"/>
  <c r="AP1999" i="1" s="1"/>
  <c r="N1588" i="1"/>
  <c r="AO2371" i="1"/>
  <c r="AP2371" i="1" s="1"/>
  <c r="N1748" i="1"/>
  <c r="N857" i="1"/>
  <c r="N2012" i="1"/>
  <c r="N441" i="1"/>
  <c r="AO1927" i="1"/>
  <c r="AP1927" i="1" s="1"/>
  <c r="AO2261" i="1"/>
  <c r="M1897" i="1"/>
  <c r="U1968" i="1"/>
  <c r="O1969" i="1"/>
  <c r="J2389" i="1"/>
  <c r="K2389" i="1"/>
  <c r="K2405" i="1"/>
  <c r="P2405" i="1" s="1"/>
  <c r="J2405" i="1"/>
  <c r="O2406" i="1" s="1"/>
  <c r="J2397" i="1"/>
  <c r="K2397" i="1"/>
  <c r="J2391" i="1"/>
  <c r="K2391" i="1"/>
  <c r="K2387" i="1"/>
  <c r="J2387" i="1"/>
  <c r="AN2387" i="1"/>
  <c r="K2382" i="1"/>
  <c r="J2382" i="1"/>
  <c r="P2310" i="1"/>
  <c r="T2309" i="1"/>
  <c r="U2309" i="1"/>
  <c r="V2309" i="1"/>
  <c r="AN2382" i="1"/>
  <c r="AO2382" i="1" s="1"/>
  <c r="AP2382" i="1" s="1"/>
  <c r="M2220" i="1"/>
  <c r="N2221" i="1" s="1"/>
  <c r="U2220" i="1"/>
  <c r="V2220" i="1"/>
  <c r="M2025" i="1"/>
  <c r="U2025" i="1"/>
  <c r="O2025" i="1"/>
  <c r="O2059" i="1"/>
  <c r="T2059" i="1"/>
  <c r="AO1068" i="1"/>
  <c r="AP1068" i="1" s="1"/>
  <c r="N1365" i="1"/>
  <c r="N1526" i="1"/>
  <c r="AO1845" i="1"/>
  <c r="AP1845" i="1" s="1"/>
  <c r="AO2238" i="1"/>
  <c r="AP2238" i="1" s="1"/>
  <c r="T2022" i="1"/>
  <c r="W2022" i="1"/>
  <c r="AN2375" i="1"/>
  <c r="AO2375" i="1" s="1"/>
  <c r="AP2375" i="1" s="1"/>
  <c r="AN2366" i="1"/>
  <c r="AO2366" i="1" s="1"/>
  <c r="AP2366" i="1" s="1"/>
  <c r="AN2374" i="1"/>
  <c r="AO2374" i="1" s="1"/>
  <c r="AP2374" i="1" s="1"/>
  <c r="W1791" i="1"/>
  <c r="M1791" i="1"/>
  <c r="N1792" i="1" s="1"/>
  <c r="U1791" i="1"/>
  <c r="T2108" i="1"/>
  <c r="U2108" i="1"/>
  <c r="V1945" i="1"/>
  <c r="T1945" i="1"/>
  <c r="AT2413" i="1"/>
  <c r="AT2414" i="1"/>
  <c r="AT2415" i="1"/>
  <c r="AT2405" i="1"/>
  <c r="AT2407" i="1"/>
  <c r="AT2408" i="1"/>
  <c r="AV2405" i="1"/>
  <c r="AT2406" i="1"/>
  <c r="AT2410" i="1"/>
  <c r="J2449" i="1"/>
  <c r="K2449" i="1"/>
  <c r="AM2449" i="1"/>
  <c r="N865" i="1"/>
  <c r="AN1473" i="1"/>
  <c r="AM1225" i="1"/>
  <c r="AN1132" i="1"/>
  <c r="AO1132" i="1" s="1"/>
  <c r="AP1132" i="1" s="1"/>
  <c r="AN1909" i="1"/>
  <c r="AO1909" i="1" s="1"/>
  <c r="AP1909" i="1" s="1"/>
  <c r="AM2275" i="1"/>
  <c r="N1418" i="1"/>
  <c r="U2020" i="1"/>
  <c r="N794" i="1"/>
  <c r="AO2275" i="1"/>
  <c r="AP2275" i="1" s="1"/>
  <c r="AN2369" i="1"/>
  <c r="AM1629" i="1"/>
  <c r="AN327" i="1"/>
  <c r="N1204" i="1"/>
  <c r="AO1861" i="1"/>
  <c r="AP1861" i="1" s="1"/>
  <c r="AM1631" i="1"/>
  <c r="AM2448" i="1"/>
  <c r="W2369" i="1"/>
  <c r="U2369" i="1"/>
  <c r="M2369" i="1"/>
  <c r="N2369" i="1" s="1"/>
  <c r="V2369" i="1"/>
  <c r="T2369" i="1"/>
  <c r="O2370" i="1"/>
  <c r="M2364" i="1"/>
  <c r="N2365" i="1" s="1"/>
  <c r="U2213" i="1"/>
  <c r="N2264" i="1"/>
  <c r="N984" i="1"/>
  <c r="AM2413" i="1"/>
  <c r="AM2415" i="1"/>
  <c r="U2162" i="1"/>
  <c r="P2163" i="1"/>
  <c r="V2162" i="1"/>
  <c r="P2162" i="1"/>
  <c r="O2146" i="1"/>
  <c r="U2146" i="1"/>
  <c r="V2146" i="1"/>
  <c r="M2146" i="1"/>
  <c r="N2146" i="1" s="1"/>
  <c r="M1888" i="1"/>
  <c r="V1888" i="1"/>
  <c r="M2034" i="1"/>
  <c r="P2034" i="1"/>
  <c r="P2035" i="1"/>
  <c r="U1750" i="1"/>
  <c r="P1750" i="1"/>
  <c r="W1750" i="1"/>
  <c r="P1751" i="1"/>
  <c r="T1750" i="1"/>
  <c r="N282" i="1"/>
  <c r="N283" i="1"/>
  <c r="M1959" i="1"/>
  <c r="N1960" i="1" s="1"/>
  <c r="P1959" i="1"/>
  <c r="AO2141" i="1"/>
  <c r="AP2141" i="1" s="1"/>
  <c r="AO1827" i="1"/>
  <c r="AP1827" i="1" s="1"/>
  <c r="AO1317" i="1"/>
  <c r="AP1317" i="1" s="1"/>
  <c r="O2358" i="1"/>
  <c r="T2358" i="1"/>
  <c r="V1885" i="1"/>
  <c r="N2164" i="1"/>
  <c r="O2327" i="1"/>
  <c r="M2327" i="1"/>
  <c r="N2328" i="1" s="1"/>
  <c r="T1706" i="1"/>
  <c r="O1706" i="1"/>
  <c r="W1706" i="1"/>
  <c r="V1706" i="1"/>
  <c r="T1775" i="1"/>
  <c r="W1775" i="1"/>
  <c r="O1775" i="1"/>
  <c r="M1775" i="1"/>
  <c r="O2261" i="1"/>
  <c r="T2261" i="1"/>
  <c r="M2261" i="1"/>
  <c r="N2261" i="1" s="1"/>
  <c r="W2261" i="1"/>
  <c r="M1841" i="1"/>
  <c r="N1841" i="1" s="1"/>
  <c r="T1841" i="1"/>
  <c r="O1842" i="1"/>
  <c r="N1461" i="1"/>
  <c r="N1462" i="1"/>
  <c r="O2369" i="1"/>
  <c r="N634" i="1"/>
  <c r="N633" i="1"/>
  <c r="N412" i="1"/>
  <c r="N411" i="1"/>
  <c r="AO1699" i="1"/>
  <c r="AP1699" i="1" s="1"/>
  <c r="J2423" i="1"/>
  <c r="K2423" i="1"/>
  <c r="N1202" i="1"/>
  <c r="N1203" i="1"/>
  <c r="P1754" i="1"/>
  <c r="M1754" i="1"/>
  <c r="N1755" i="1" s="1"/>
  <c r="V1754" i="1"/>
  <c r="V1739" i="1"/>
  <c r="T1739" i="1"/>
  <c r="V2402" i="1"/>
  <c r="M2402" i="1"/>
  <c r="N2402" i="1" s="1"/>
  <c r="AO1676" i="1"/>
  <c r="AP1676" i="1"/>
  <c r="AN2413" i="1"/>
  <c r="AN2410" i="1"/>
  <c r="M2406" i="1"/>
  <c r="V2406" i="1"/>
  <c r="N727" i="1"/>
  <c r="N728" i="1"/>
  <c r="O1814" i="1"/>
  <c r="O1813" i="1"/>
  <c r="M1813" i="1"/>
  <c r="N1813" i="1" s="1"/>
  <c r="M1772" i="1"/>
  <c r="N1773" i="1" s="1"/>
  <c r="O1772" i="1"/>
  <c r="W1772" i="1"/>
  <c r="O1773" i="1"/>
  <c r="T2216" i="1"/>
  <c r="W2216" i="1"/>
  <c r="P2216" i="1"/>
  <c r="T2403" i="1"/>
  <c r="M2403" i="1"/>
  <c r="O2403" i="1"/>
  <c r="V2403" i="1"/>
  <c r="U1896" i="1"/>
  <c r="M2191" i="1"/>
  <c r="N2192" i="1" s="1"/>
  <c r="P2192" i="1"/>
  <c r="U1895" i="1"/>
  <c r="M1895" i="1"/>
  <c r="N1895" i="1" s="1"/>
  <c r="O2095" i="1"/>
  <c r="V2095" i="1"/>
  <c r="M2095" i="1"/>
  <c r="N2095" i="1" s="1"/>
  <c r="U2095" i="1"/>
  <c r="O2198" i="1"/>
  <c r="W2197" i="1"/>
  <c r="O2197" i="1"/>
  <c r="M2197" i="1"/>
  <c r="N2198" i="1" s="1"/>
  <c r="P2009" i="1"/>
  <c r="U2009" i="1"/>
  <c r="V2009" i="1"/>
  <c r="W2009" i="1"/>
  <c r="T2009" i="1"/>
  <c r="T2098" i="1"/>
  <c r="O2098" i="1"/>
  <c r="W2098" i="1"/>
  <c r="M2098" i="1"/>
  <c r="V2098" i="1"/>
  <c r="V1919" i="1"/>
  <c r="U1919" i="1"/>
  <c r="W1919" i="1"/>
  <c r="U2306" i="1"/>
  <c r="O2307" i="1"/>
  <c r="O2306" i="1"/>
  <c r="AO2315" i="1"/>
  <c r="AP2315" i="1" s="1"/>
  <c r="P2063" i="1"/>
  <c r="W2062" i="1"/>
  <c r="U2062" i="1"/>
  <c r="AO1822" i="1"/>
  <c r="AP1822" i="1" s="1"/>
  <c r="O2161" i="1"/>
  <c r="U2161" i="1"/>
  <c r="N760" i="1"/>
  <c r="N761" i="1"/>
  <c r="O1834" i="1"/>
  <c r="M1833" i="1"/>
  <c r="N1834" i="1" s="1"/>
  <c r="V2248" i="1"/>
  <c r="T2248" i="1"/>
  <c r="M2248" i="1"/>
  <c r="N2249" i="1" s="1"/>
  <c r="N213" i="1"/>
  <c r="N946" i="1"/>
  <c r="N947" i="1"/>
  <c r="N1143" i="1"/>
  <c r="N1144" i="1"/>
  <c r="N1754" i="1"/>
  <c r="N1518" i="1"/>
  <c r="N1517" i="1"/>
  <c r="K2416" i="1"/>
  <c r="J2416" i="1"/>
  <c r="O2417" i="1" s="1"/>
  <c r="M1799" i="1"/>
  <c r="T1799" i="1"/>
  <c r="O1756" i="1"/>
  <c r="O1757" i="1"/>
  <c r="U1756" i="1"/>
  <c r="T1756" i="1"/>
  <c r="W1756" i="1"/>
  <c r="V1756" i="1"/>
  <c r="N63" i="1"/>
  <c r="N64" i="1"/>
  <c r="P2241" i="1"/>
  <c r="P2240" i="1"/>
  <c r="V2240" i="1"/>
  <c r="W2240" i="1"/>
  <c r="M2240" i="1"/>
  <c r="N2241" i="1" s="1"/>
  <c r="V1819" i="1"/>
  <c r="P1921" i="1"/>
  <c r="N315" i="1"/>
  <c r="U2261" i="1"/>
  <c r="O2361" i="1"/>
  <c r="O2360" i="1"/>
  <c r="W1739" i="1"/>
  <c r="T1934" i="1"/>
  <c r="T2240" i="1"/>
  <c r="V2034" i="1"/>
  <c r="M1750" i="1"/>
  <c r="N1182" i="1"/>
  <c r="N1520" i="1"/>
  <c r="N1521" i="1"/>
  <c r="W2370" i="1"/>
  <c r="W736" i="1"/>
  <c r="T915" i="1"/>
  <c r="V1115" i="1"/>
  <c r="V85" i="1"/>
  <c r="N861" i="1"/>
  <c r="M1921" i="1"/>
  <c r="N1922" i="1" s="1"/>
  <c r="AO2277" i="1"/>
  <c r="AP2277" i="1" s="1"/>
  <c r="AO2132" i="1"/>
  <c r="AP2132" i="1" s="1"/>
  <c r="N2148" i="1"/>
  <c r="AO1877" i="1"/>
  <c r="AP1877" i="1" s="1"/>
  <c r="N507" i="1"/>
  <c r="N1581" i="1"/>
  <c r="W2032" i="1"/>
  <c r="N1626" i="1"/>
  <c r="N226" i="1"/>
  <c r="AO1200" i="1"/>
  <c r="AP1200" i="1" s="1"/>
  <c r="N1967" i="1"/>
  <c r="N1326" i="1"/>
  <c r="T1838" i="1"/>
  <c r="M1903" i="1"/>
  <c r="W1958" i="1"/>
  <c r="U2042" i="1"/>
  <c r="V1402" i="1"/>
  <c r="L2448" i="1"/>
  <c r="AT2448" i="1"/>
  <c r="N506" i="1"/>
  <c r="AO1949" i="1"/>
  <c r="N2404" i="1"/>
  <c r="P2424" i="1"/>
  <c r="AO2383" i="1"/>
  <c r="AP2383" i="1" s="1"/>
  <c r="N2303" i="1"/>
  <c r="N300" i="1"/>
  <c r="N1381" i="1"/>
  <c r="N1923" i="1"/>
  <c r="AO1924" i="1"/>
  <c r="AP1924" i="1" s="1"/>
  <c r="AO1556" i="1"/>
  <c r="AP1556" i="1" s="1"/>
  <c r="AM2217" i="1"/>
  <c r="AO2217" i="1" s="1"/>
  <c r="AP2217" i="1" s="1"/>
  <c r="AV2431" i="1"/>
  <c r="AN2414" i="1"/>
  <c r="N81" i="1"/>
  <c r="M1934" i="1"/>
  <c r="U1934" i="1"/>
  <c r="N159" i="1"/>
  <c r="N160" i="1"/>
  <c r="AM2406" i="1"/>
  <c r="AM2399" i="1"/>
  <c r="AM2408" i="1"/>
  <c r="AM956" i="1"/>
  <c r="AM959" i="1"/>
  <c r="V1763" i="1"/>
  <c r="T1763" i="1"/>
  <c r="P1764" i="1"/>
  <c r="U1763" i="1"/>
  <c r="W1763" i="1"/>
  <c r="M1763" i="1"/>
  <c r="N1763" i="1" s="1"/>
  <c r="U2006" i="1"/>
  <c r="P2007" i="1"/>
  <c r="V2006" i="1"/>
  <c r="P2006" i="1"/>
  <c r="P1911" i="1"/>
  <c r="V1911" i="1"/>
  <c r="P1912" i="1"/>
  <c r="M1911" i="1"/>
  <c r="U1911" i="1"/>
  <c r="N692" i="1"/>
  <c r="N691" i="1"/>
  <c r="V1818" i="1"/>
  <c r="U1818" i="1"/>
  <c r="W2048" i="1"/>
  <c r="V2048" i="1"/>
  <c r="W1870" i="1"/>
  <c r="O1871" i="1"/>
  <c r="N1344" i="1"/>
  <c r="N1345" i="1"/>
  <c r="AN213" i="1"/>
  <c r="AN215" i="1"/>
  <c r="AN210" i="1"/>
  <c r="AN216" i="1"/>
  <c r="AN212" i="1"/>
  <c r="AN209" i="1"/>
  <c r="AN218" i="1"/>
  <c r="AN217" i="1"/>
  <c r="AN348" i="1"/>
  <c r="AN349" i="1"/>
  <c r="AM969" i="1"/>
  <c r="AM964" i="1"/>
  <c r="AM968" i="1"/>
  <c r="AM966" i="1"/>
  <c r="AM967" i="1"/>
  <c r="N1789" i="1"/>
  <c r="N1788" i="1"/>
  <c r="N1226" i="1"/>
  <c r="N1227" i="1"/>
  <c r="K2433" i="1"/>
  <c r="P2434" i="1" s="1"/>
  <c r="AN2415" i="1"/>
  <c r="AO2415" i="1" s="1"/>
  <c r="AP2415" i="1" s="1"/>
  <c r="AN2406" i="1"/>
  <c r="AN2412" i="1"/>
  <c r="W2386" i="1"/>
  <c r="M2269" i="1"/>
  <c r="U1775" i="1"/>
  <c r="P1854" i="1"/>
  <c r="T2219" i="1"/>
  <c r="T1854" i="1"/>
  <c r="T1911" i="1"/>
  <c r="AN211" i="1"/>
  <c r="T1870" i="1"/>
  <c r="K2427" i="1"/>
  <c r="P2428" i="1" s="1"/>
  <c r="N2296" i="1"/>
  <c r="U1810" i="1"/>
  <c r="P2277" i="1"/>
  <c r="AN2416" i="1"/>
  <c r="AB17" i="1"/>
  <c r="AB18" i="1" s="1"/>
  <c r="W2233" i="1"/>
  <c r="U2276" i="1"/>
  <c r="O2262" i="1"/>
  <c r="V1934" i="1"/>
  <c r="V2270" i="1"/>
  <c r="T2270" i="1"/>
  <c r="W1911" i="1"/>
  <c r="T1845" i="1"/>
  <c r="U1845" i="1"/>
  <c r="M2006" i="1"/>
  <c r="AM965" i="1"/>
  <c r="AN214" i="1"/>
  <c r="W1818" i="1"/>
  <c r="N762" i="1"/>
  <c r="N763" i="1"/>
  <c r="N111" i="1"/>
  <c r="N112" i="1"/>
  <c r="N86" i="1"/>
  <c r="N85" i="1"/>
  <c r="AO1896" i="1"/>
  <c r="AP1896" i="1" s="1"/>
  <c r="V1933" i="1"/>
  <c r="V2253" i="1"/>
  <c r="AO1040" i="1"/>
  <c r="AP1040" i="1" s="1"/>
  <c r="V1958" i="1"/>
  <c r="T2002" i="1"/>
  <c r="O2047" i="1"/>
  <c r="N1322" i="1"/>
  <c r="N497" i="1"/>
  <c r="K1701" i="1"/>
  <c r="AN1773" i="1"/>
  <c r="AO1773" i="1" s="1"/>
  <c r="AM2377" i="1"/>
  <c r="AO2377" i="1" s="1"/>
  <c r="AP2377" i="1" s="1"/>
  <c r="P356" i="1"/>
  <c r="P404" i="1"/>
  <c r="AO1418" i="1"/>
  <c r="AP1418" i="1" s="1"/>
  <c r="N2000" i="1"/>
  <c r="AN668" i="1"/>
  <c r="P1739" i="1"/>
  <c r="T2340" i="1"/>
  <c r="M1258" i="1"/>
  <c r="N1258" i="1" s="1"/>
  <c r="AV2430" i="1"/>
  <c r="N890" i="1"/>
  <c r="N1903" i="1"/>
  <c r="AO1071" i="1"/>
  <c r="AP1071" i="1" s="1"/>
  <c r="M307" i="1"/>
  <c r="U707" i="1"/>
  <c r="W1061" i="1"/>
  <c r="T1128" i="1"/>
  <c r="M122" i="1"/>
  <c r="N123" i="1" s="1"/>
  <c r="U298" i="1"/>
  <c r="W530" i="1"/>
  <c r="T1329" i="1"/>
  <c r="AQ527" i="1"/>
  <c r="AQ347" i="1"/>
  <c r="AO2050" i="1"/>
  <c r="AP2050" i="1" s="1"/>
  <c r="W1886" i="1"/>
  <c r="N2066" i="1"/>
  <c r="M2162" i="1"/>
  <c r="N2163" i="1" s="1"/>
  <c r="T1889" i="1"/>
  <c r="U2034" i="1"/>
  <c r="U1797" i="1"/>
  <c r="V1889" i="1"/>
  <c r="M1797" i="1"/>
  <c r="N1798" i="1" s="1"/>
  <c r="P1981" i="1"/>
  <c r="AN2408" i="1"/>
  <c r="AM961" i="1"/>
  <c r="AO1331" i="1"/>
  <c r="AP1331" i="1" s="1"/>
  <c r="AO1427" i="1"/>
  <c r="AP1427" i="1" s="1"/>
  <c r="AO1671" i="1"/>
  <c r="AP1671" i="1" s="1"/>
  <c r="U1931" i="1"/>
  <c r="N24" i="1"/>
  <c r="N122" i="1"/>
  <c r="AO1857" i="1"/>
  <c r="AP1857" i="1" s="1"/>
  <c r="W2002" i="1"/>
  <c r="M1963" i="1"/>
  <c r="N1964" i="1" s="1"/>
  <c r="N1208" i="1"/>
  <c r="N522" i="1"/>
  <c r="AM1487" i="1"/>
  <c r="AO1487" i="1" s="1"/>
  <c r="AP1487" i="1" s="1"/>
  <c r="K2179" i="1"/>
  <c r="P1552" i="1"/>
  <c r="L2447" i="1"/>
  <c r="AT2447" i="1"/>
  <c r="N1888" i="1"/>
  <c r="N1889" i="1"/>
  <c r="T2162" i="1"/>
  <c r="AM2396" i="1"/>
  <c r="W1888" i="1"/>
  <c r="T1888" i="1"/>
  <c r="AM2405" i="1"/>
  <c r="M1981" i="1"/>
  <c r="N1982" i="1" s="1"/>
  <c r="W2034" i="1"/>
  <c r="O1839" i="1"/>
  <c r="O2062" i="1"/>
  <c r="N2411" i="1"/>
  <c r="N2022" i="1"/>
  <c r="O2073" i="1"/>
  <c r="T1808" i="1"/>
  <c r="M2106" i="1"/>
  <c r="N2106" i="1" s="1"/>
  <c r="V2106" i="1"/>
  <c r="P2270" i="1"/>
  <c r="N1846" i="1"/>
  <c r="U2073" i="1"/>
  <c r="N2156" i="1"/>
  <c r="N1067" i="1"/>
  <c r="O1935" i="1"/>
  <c r="N82" i="1"/>
  <c r="AM960" i="1"/>
  <c r="U1888" i="1"/>
  <c r="P1888" i="1"/>
  <c r="V1981" i="1"/>
  <c r="W1981" i="1"/>
  <c r="N1223" i="1"/>
  <c r="O2147" i="1"/>
  <c r="P2415" i="1"/>
  <c r="M2418" i="1"/>
  <c r="T2073" i="1"/>
  <c r="O2281" i="1"/>
  <c r="N672" i="1"/>
  <c r="N2322" i="1"/>
  <c r="W1934" i="1"/>
  <c r="N1395" i="1"/>
  <c r="N303" i="1"/>
  <c r="M1854" i="1"/>
  <c r="W2162" i="1"/>
  <c r="P1982" i="1"/>
  <c r="P1889" i="1"/>
  <c r="V1833" i="1"/>
  <c r="M1832" i="1"/>
  <c r="N1832" i="1" s="1"/>
  <c r="U2166" i="1"/>
  <c r="M2219" i="1"/>
  <c r="N2219" i="1" s="1"/>
  <c r="V2251" i="1"/>
  <c r="T1849" i="1"/>
  <c r="W1877" i="1"/>
  <c r="M1764" i="1"/>
  <c r="N1764" i="1" s="1"/>
  <c r="T1792" i="1"/>
  <c r="J1802" i="1"/>
  <c r="K1802" i="1"/>
  <c r="P1802" i="1" s="1"/>
  <c r="AO1222" i="1"/>
  <c r="AP1222" i="1" s="1"/>
  <c r="AO1066" i="1"/>
  <c r="AP1066" i="1" s="1"/>
  <c r="P1850" i="1"/>
  <c r="N784" i="1"/>
  <c r="AN1022" i="1"/>
  <c r="AM1050" i="1"/>
  <c r="AN1060" i="1"/>
  <c r="AO1060" i="1" s="1"/>
  <c r="AP1060" i="1" s="1"/>
  <c r="AM1343" i="1"/>
  <c r="V1847" i="1"/>
  <c r="T2103" i="1"/>
  <c r="P2169" i="1"/>
  <c r="T126" i="1"/>
  <c r="P598" i="1"/>
  <c r="T1267" i="1"/>
  <c r="U1737" i="1"/>
  <c r="V2302" i="1"/>
  <c r="J2126" i="1"/>
  <c r="K2126" i="1"/>
  <c r="J1904" i="1"/>
  <c r="O1904" i="1" s="1"/>
  <c r="K1904" i="1"/>
  <c r="V1774" i="1"/>
  <c r="W2007" i="1"/>
  <c r="AM1812" i="1"/>
  <c r="AN1954" i="1"/>
  <c r="AO1954" i="1" s="1"/>
  <c r="AP1954" i="1" s="1"/>
  <c r="V443" i="1"/>
  <c r="V23" i="1"/>
  <c r="U53" i="1"/>
  <c r="N640" i="1"/>
  <c r="N658" i="1"/>
  <c r="K2074" i="1"/>
  <c r="J2074" i="1"/>
  <c r="L2446" i="1"/>
  <c r="AT2446" i="1"/>
  <c r="O828" i="1"/>
  <c r="O863" i="1"/>
  <c r="O1458" i="1"/>
  <c r="AQ177" i="1"/>
  <c r="U1463" i="1"/>
  <c r="AL927" i="1"/>
  <c r="AK403" i="1"/>
  <c r="AL491" i="1"/>
  <c r="AL571" i="1"/>
  <c r="AL779" i="1"/>
  <c r="AK307" i="1"/>
  <c r="AK323" i="1"/>
  <c r="AM334" i="1" s="1"/>
  <c r="AK435" i="1"/>
  <c r="AK627" i="1"/>
  <c r="AK787" i="1"/>
  <c r="K1304" i="1"/>
  <c r="K1456" i="1"/>
  <c r="AL167" i="1"/>
  <c r="AK923" i="1"/>
  <c r="AK135" i="1"/>
  <c r="J696" i="1"/>
  <c r="K1452" i="1"/>
  <c r="K1652" i="1"/>
  <c r="AK811" i="1"/>
  <c r="J344" i="1"/>
  <c r="J796" i="1"/>
  <c r="K1468" i="1"/>
  <c r="V1468" i="1" s="1"/>
  <c r="AL43" i="1"/>
  <c r="K1632" i="1"/>
  <c r="P1632" i="1" s="1"/>
  <c r="J824" i="1"/>
  <c r="K420" i="1"/>
  <c r="AK139" i="1"/>
  <c r="AK199" i="1"/>
  <c r="AM199" i="1" s="1"/>
  <c r="AO199" i="1" s="1"/>
  <c r="AP199" i="1" s="1"/>
  <c r="K152" i="1"/>
  <c r="AK1531" i="1"/>
  <c r="AM1539" i="1" s="1"/>
  <c r="AK1647" i="1"/>
  <c r="AL1519" i="1"/>
  <c r="K588" i="1"/>
  <c r="K108" i="1"/>
  <c r="AL1073" i="1"/>
  <c r="AN1083" i="1" s="1"/>
  <c r="AO1083" i="1" s="1"/>
  <c r="AP1083" i="1" s="1"/>
  <c r="K456" i="1"/>
  <c r="AK55" i="1"/>
  <c r="AK215" i="1"/>
  <c r="AQ289" i="1"/>
  <c r="AL611" i="1"/>
  <c r="AK871" i="1"/>
  <c r="AQ931" i="1"/>
  <c r="AL939" i="1"/>
  <c r="AQ961" i="1"/>
  <c r="AL979" i="1"/>
  <c r="AL279" i="1"/>
  <c r="AL387" i="1"/>
  <c r="AK531" i="1"/>
  <c r="AK819" i="1"/>
  <c r="AL903" i="1"/>
  <c r="AN915" i="1" s="1"/>
  <c r="AK911" i="1"/>
  <c r="O125" i="1"/>
  <c r="AK79" i="1"/>
  <c r="AK311" i="1"/>
  <c r="AL363" i="1"/>
  <c r="AK791" i="1"/>
  <c r="P1648" i="1"/>
  <c r="AL639" i="1"/>
  <c r="K1560" i="1"/>
  <c r="K1280" i="1"/>
  <c r="K1568" i="1"/>
  <c r="AK427" i="1"/>
  <c r="AK87" i="1"/>
  <c r="J624" i="1"/>
  <c r="J532" i="1"/>
  <c r="AL607" i="1"/>
  <c r="AL175" i="1"/>
  <c r="AK555" i="1"/>
  <c r="K360" i="1"/>
  <c r="K1432" i="1"/>
  <c r="P1433" i="1" s="1"/>
  <c r="AK319" i="1"/>
  <c r="K1592" i="1"/>
  <c r="K928" i="1"/>
  <c r="J1556" i="1"/>
  <c r="AL143" i="1"/>
  <c r="AK1435" i="1"/>
  <c r="K540" i="1"/>
  <c r="K140" i="1"/>
  <c r="J104" i="1"/>
  <c r="K208" i="1"/>
  <c r="J232" i="1"/>
  <c r="J68" i="1"/>
  <c r="P133" i="1"/>
  <c r="K480" i="1"/>
  <c r="J552" i="1"/>
  <c r="J648" i="1"/>
  <c r="AL1149" i="1"/>
  <c r="AK1643" i="1"/>
  <c r="K60" i="1"/>
  <c r="K176" i="1"/>
  <c r="J652" i="1"/>
  <c r="AK1603" i="1"/>
  <c r="K464" i="1"/>
  <c r="L2445" i="1"/>
  <c r="AT2445" i="1"/>
  <c r="O327" i="1"/>
  <c r="AK931" i="1"/>
  <c r="AK463" i="1"/>
  <c r="AQ619" i="1"/>
  <c r="AQ627" i="1"/>
  <c r="AQ173" i="1"/>
  <c r="AQ193" i="1"/>
  <c r="AK683" i="1"/>
  <c r="AL71" i="1"/>
  <c r="AL219" i="1"/>
  <c r="AL535" i="1"/>
  <c r="AN536" i="1" s="1"/>
  <c r="AL83" i="1"/>
  <c r="AL603" i="1"/>
  <c r="AN615" i="1" s="1"/>
  <c r="AL599" i="1"/>
  <c r="AL507" i="1"/>
  <c r="AL183" i="1"/>
  <c r="AL355" i="1"/>
  <c r="AK687" i="1"/>
  <c r="J664" i="1"/>
  <c r="J1252" i="1"/>
  <c r="K1172" i="1"/>
  <c r="K452" i="1"/>
  <c r="AK115" i="1"/>
  <c r="P653" i="1"/>
  <c r="K292" i="1"/>
  <c r="K172" i="1"/>
  <c r="AK1567" i="1"/>
  <c r="AM1578" i="1" s="1"/>
  <c r="AL1391" i="1"/>
  <c r="AL1387" i="1"/>
  <c r="J516" i="1"/>
  <c r="J184" i="1"/>
  <c r="K680" i="1"/>
  <c r="W680" i="1" s="1"/>
  <c r="P625" i="1"/>
  <c r="U2405" i="1"/>
  <c r="V2396" i="1"/>
  <c r="O2397" i="1"/>
  <c r="M2396" i="1"/>
  <c r="U2396" i="1"/>
  <c r="U1918" i="1"/>
  <c r="AO1324" i="1"/>
  <c r="AP1324" i="1" s="1"/>
  <c r="AO1907" i="1"/>
  <c r="AP1907" i="1" s="1"/>
  <c r="V1731" i="1"/>
  <c r="M1731" i="1"/>
  <c r="M2117" i="1"/>
  <c r="N2118" i="1" s="1"/>
  <c r="T2117" i="1"/>
  <c r="V2117" i="1"/>
  <c r="U2117" i="1"/>
  <c r="AM1147" i="1"/>
  <c r="AO1147" i="1" s="1"/>
  <c r="AP1147" i="1" s="1"/>
  <c r="AM1150" i="1"/>
  <c r="AM1152" i="1"/>
  <c r="AN1238" i="1"/>
  <c r="AN1233" i="1"/>
  <c r="AN1234" i="1"/>
  <c r="AO1234" i="1" s="1"/>
  <c r="AP1234" i="1" s="1"/>
  <c r="AN1231" i="1"/>
  <c r="AN1236" i="1"/>
  <c r="AO1236" i="1" s="1"/>
  <c r="AP1236" i="1" s="1"/>
  <c r="AM1273" i="1"/>
  <c r="AM1276" i="1"/>
  <c r="AM1423" i="1"/>
  <c r="AN1485" i="1"/>
  <c r="AN1476" i="1"/>
  <c r="AM1490" i="1"/>
  <c r="AO1490" i="1" s="1"/>
  <c r="AP1490" i="1" s="1"/>
  <c r="AM1488" i="1"/>
  <c r="P1680" i="1"/>
  <c r="O1685" i="1"/>
  <c r="T1684" i="1"/>
  <c r="U1689" i="1"/>
  <c r="O1690" i="1"/>
  <c r="P1965" i="1"/>
  <c r="V1965" i="1"/>
  <c r="M1962" i="1"/>
  <c r="V1962" i="1"/>
  <c r="T1962" i="1"/>
  <c r="T1819" i="1"/>
  <c r="O2367" i="1"/>
  <c r="T2183" i="1"/>
  <c r="V2254" i="1"/>
  <c r="AO1238" i="1"/>
  <c r="AP1238" i="1" s="1"/>
  <c r="N657" i="1"/>
  <c r="AN324" i="1"/>
  <c r="V1537" i="1"/>
  <c r="P1323" i="1"/>
  <c r="M1273" i="1"/>
  <c r="W1218" i="1"/>
  <c r="AN1728" i="1"/>
  <c r="AO1728" i="1" s="1"/>
  <c r="AP1728" i="1" s="1"/>
  <c r="AN1323" i="1"/>
  <c r="AO1323" i="1" s="1"/>
  <c r="AP1323" i="1" s="1"/>
  <c r="AN1729" i="1"/>
  <c r="W291" i="1"/>
  <c r="T2055" i="1"/>
  <c r="O707" i="1"/>
  <c r="V940" i="1"/>
  <c r="T1019" i="1"/>
  <c r="O725" i="1"/>
  <c r="T111" i="1"/>
  <c r="AN1529" i="1"/>
  <c r="AN1530" i="1"/>
  <c r="AN1533" i="1"/>
  <c r="AN1501" i="1"/>
  <c r="AN1497" i="1"/>
  <c r="N1512" i="1"/>
  <c r="O2269" i="1"/>
  <c r="N2304" i="1"/>
  <c r="M2288" i="1"/>
  <c r="N2289" i="1" s="1"/>
  <c r="M1885" i="1"/>
  <c r="N1885" i="1" s="1"/>
  <c r="AO1231" i="1"/>
  <c r="AP1231" i="1" s="1"/>
  <c r="W2396" i="1"/>
  <c r="K2380" i="1"/>
  <c r="P2380" i="1" s="1"/>
  <c r="J2380" i="1"/>
  <c r="AM1426" i="1"/>
  <c r="AO1426" i="1" s="1"/>
  <c r="AP1426" i="1" s="1"/>
  <c r="AM1429" i="1"/>
  <c r="AO1429" i="1" s="1"/>
  <c r="AP1429" i="1" s="1"/>
  <c r="T468" i="1"/>
  <c r="O469" i="1"/>
  <c r="V468" i="1"/>
  <c r="T965" i="1"/>
  <c r="O965" i="1"/>
  <c r="O966" i="1"/>
  <c r="W1129" i="1"/>
  <c r="O1129" i="1"/>
  <c r="AM1770" i="1"/>
  <c r="AO1770" i="1" s="1"/>
  <c r="AP1770" i="1" s="1"/>
  <c r="AM1767" i="1"/>
  <c r="AO1767" i="1" s="1"/>
  <c r="AP1767" i="1" s="1"/>
  <c r="AM1768" i="1"/>
  <c r="AO1768" i="1" s="1"/>
  <c r="AP1768" i="1" s="1"/>
  <c r="O65" i="1"/>
  <c r="O64" i="1"/>
  <c r="P78" i="1"/>
  <c r="U77" i="1"/>
  <c r="T77" i="1"/>
  <c r="V77" i="1"/>
  <c r="P162" i="1"/>
  <c r="T162" i="1"/>
  <c r="W195" i="1"/>
  <c r="M195" i="1"/>
  <c r="T210" i="1"/>
  <c r="O211" i="1"/>
  <c r="M248" i="1"/>
  <c r="O249" i="1"/>
  <c r="T347" i="1"/>
  <c r="U347" i="1"/>
  <c r="O348" i="1"/>
  <c r="P372" i="1"/>
  <c r="W372" i="1"/>
  <c r="P373" i="1"/>
  <c r="M450" i="1"/>
  <c r="P450" i="1"/>
  <c r="O472" i="1"/>
  <c r="V471" i="1"/>
  <c r="M471" i="1"/>
  <c r="U471" i="1"/>
  <c r="W563" i="1"/>
  <c r="P564" i="1"/>
  <c r="V703" i="1"/>
  <c r="W703" i="1"/>
  <c r="P726" i="1"/>
  <c r="W725" i="1"/>
  <c r="M725" i="1"/>
  <c r="N726" i="1" s="1"/>
  <c r="T725" i="1"/>
  <c r="P1090" i="1"/>
  <c r="P1091" i="1"/>
  <c r="W1165" i="1"/>
  <c r="P1166" i="1"/>
  <c r="O1259" i="1"/>
  <c r="W1259" i="1"/>
  <c r="P1272" i="1"/>
  <c r="M1272" i="1"/>
  <c r="P1320" i="1"/>
  <c r="M1320" i="1"/>
  <c r="O1382" i="1"/>
  <c r="O1381" i="1"/>
  <c r="U1381" i="1"/>
  <c r="U1401" i="1"/>
  <c r="T1401" i="1"/>
  <c r="O1416" i="1"/>
  <c r="O1417" i="1"/>
  <c r="T1416" i="1"/>
  <c r="U1868" i="1"/>
  <c r="M1868" i="1"/>
  <c r="N1868" i="1" s="1"/>
  <c r="P2046" i="1"/>
  <c r="T2046" i="1"/>
  <c r="M2046" i="1"/>
  <c r="N2047" i="1" s="1"/>
  <c r="AN1672" i="1"/>
  <c r="AO1672" i="1" s="1"/>
  <c r="AP1672" i="1" s="1"/>
  <c r="P1819" i="1"/>
  <c r="M1819" i="1"/>
  <c r="U2409" i="1"/>
  <c r="T2409" i="1"/>
  <c r="N1106" i="1"/>
  <c r="AO1423" i="1"/>
  <c r="AP1423" i="1" s="1"/>
  <c r="N1018" i="1"/>
  <c r="N1962" i="1"/>
  <c r="N1732" i="1"/>
  <c r="W1939" i="1"/>
  <c r="AO1934" i="1"/>
  <c r="AP1934" i="1" s="1"/>
  <c r="AO2009" i="1"/>
  <c r="AP2009" i="1" s="1"/>
  <c r="AO2291" i="1"/>
  <c r="AP2291" i="1" s="1"/>
  <c r="V2348" i="1"/>
  <c r="AO1329" i="1"/>
  <c r="AP1329" i="1" s="1"/>
  <c r="U2329" i="1"/>
  <c r="M2017" i="1"/>
  <c r="N2017" i="1" s="1"/>
  <c r="W2089" i="1"/>
  <c r="U2110" i="1"/>
  <c r="N297" i="1"/>
  <c r="AO1148" i="1"/>
  <c r="AP1148" i="1" s="1"/>
  <c r="AO1722" i="1"/>
  <c r="AP1722" i="1" s="1"/>
  <c r="N646" i="1"/>
  <c r="AO1334" i="1"/>
  <c r="AP1334" i="1" s="1"/>
  <c r="AO1302" i="1"/>
  <c r="AP1302" i="1" s="1"/>
  <c r="AN1090" i="1"/>
  <c r="AO1090" i="1" s="1"/>
  <c r="AP1090" i="1" s="1"/>
  <c r="W1537" i="1"/>
  <c r="P1324" i="1"/>
  <c r="U1323" i="1"/>
  <c r="AO1724" i="1"/>
  <c r="AP1724" i="1" s="1"/>
  <c r="AN1727" i="1"/>
  <c r="AO1727" i="1" s="1"/>
  <c r="AP1727" i="1" s="1"/>
  <c r="AN1730" i="1"/>
  <c r="U725" i="1"/>
  <c r="V1218" i="1"/>
  <c r="AO2232" i="1"/>
  <c r="AP2232" i="1" s="1"/>
  <c r="N1249" i="1"/>
  <c r="T1954" i="1"/>
  <c r="N2343" i="1"/>
  <c r="N608" i="1"/>
  <c r="AO2307" i="1"/>
  <c r="AP2307" i="1" s="1"/>
  <c r="O1963" i="1"/>
  <c r="J2374" i="1"/>
  <c r="T977" i="1"/>
  <c r="T2284" i="1"/>
  <c r="W830" i="1"/>
  <c r="K2352" i="1"/>
  <c r="P2352" i="1" s="1"/>
  <c r="M1234" i="1"/>
  <c r="N1235" i="1" s="1"/>
  <c r="K2135" i="1"/>
  <c r="P2135" i="1" s="1"/>
  <c r="K2355" i="1"/>
  <c r="P2355" i="1" s="1"/>
  <c r="AM1347" i="1"/>
  <c r="U1181" i="1"/>
  <c r="O654" i="1"/>
  <c r="K1720" i="1"/>
  <c r="J2208" i="1"/>
  <c r="AN1977" i="1"/>
  <c r="AO1977" i="1" s="1"/>
  <c r="AP1977" i="1" s="1"/>
  <c r="P2104" i="1"/>
  <c r="V825" i="1"/>
  <c r="U157" i="1"/>
  <c r="O1851" i="1"/>
  <c r="N197" i="1"/>
  <c r="P2206" i="1"/>
  <c r="N310" i="1"/>
  <c r="N376" i="1"/>
  <c r="W2284" i="1"/>
  <c r="AN1967" i="1"/>
  <c r="AO1967" i="1" s="1"/>
  <c r="AP1967" i="1" s="1"/>
  <c r="AN1519" i="1"/>
  <c r="AN1516" i="1"/>
  <c r="AO1516" i="1" s="1"/>
  <c r="AP1516" i="1" s="1"/>
  <c r="M1946" i="1"/>
  <c r="K1806" i="1"/>
  <c r="O838" i="1"/>
  <c r="AN1235" i="1"/>
  <c r="AM1777" i="1"/>
  <c r="AO1777" i="1" s="1"/>
  <c r="AP1777" i="1" s="1"/>
  <c r="K1950" i="1"/>
  <c r="AN1299" i="1"/>
  <c r="P2105" i="1"/>
  <c r="W1425" i="1"/>
  <c r="P53" i="1"/>
  <c r="T1472" i="1"/>
  <c r="N1247" i="1"/>
  <c r="W1181" i="1"/>
  <c r="T72" i="1"/>
  <c r="V326" i="1"/>
  <c r="K2445" i="1"/>
  <c r="J2445" i="1"/>
  <c r="O2371" i="1"/>
  <c r="N545" i="1"/>
  <c r="P1954" i="1"/>
  <c r="O1884" i="1"/>
  <c r="V1968" i="1"/>
  <c r="M1955" i="1"/>
  <c r="N1955" i="1" s="1"/>
  <c r="W2042" i="1"/>
  <c r="P1702" i="1"/>
  <c r="K2362" i="1"/>
  <c r="O1234" i="1"/>
  <c r="W1946" i="1"/>
  <c r="AM1103" i="1"/>
  <c r="AO2025" i="1"/>
  <c r="AP2025" i="1" s="1"/>
  <c r="V1181" i="1"/>
  <c r="V1262" i="1"/>
  <c r="AN1522" i="1"/>
  <c r="AO2289" i="1"/>
  <c r="AP2289" i="1" s="1"/>
  <c r="V623" i="1"/>
  <c r="U2274" i="1"/>
  <c r="P54" i="1"/>
  <c r="M1011" i="1"/>
  <c r="N1011" i="1" s="1"/>
  <c r="P1577" i="1"/>
  <c r="P683" i="1"/>
  <c r="T1818" i="1"/>
  <c r="P1818" i="1"/>
  <c r="M1818" i="1"/>
  <c r="N1818" i="1" s="1"/>
  <c r="P2049" i="1"/>
  <c r="U2048" i="1"/>
  <c r="M2048" i="1"/>
  <c r="N2048" i="1" s="1"/>
  <c r="T2048" i="1"/>
  <c r="M1870" i="1"/>
  <c r="N1871" i="1" s="1"/>
  <c r="U1870" i="1"/>
  <c r="O1870" i="1"/>
  <c r="V1807" i="1"/>
  <c r="M1807" i="1"/>
  <c r="O1807" i="1"/>
  <c r="U1807" i="1"/>
  <c r="AN2423" i="1"/>
  <c r="V2367" i="1"/>
  <c r="N1662" i="1"/>
  <c r="N1663" i="1"/>
  <c r="AM2344" i="1"/>
  <c r="AM2346" i="1"/>
  <c r="AO2346" i="1" s="1"/>
  <c r="AP2346" i="1" s="1"/>
  <c r="AM2349" i="1"/>
  <c r="AM2350" i="1"/>
  <c r="AO2350" i="1" s="1"/>
  <c r="AP2350" i="1" s="1"/>
  <c r="AM2351" i="1"/>
  <c r="AO2351" i="1" s="1"/>
  <c r="AP2351" i="1" s="1"/>
  <c r="AM2353" i="1"/>
  <c r="AO2353" i="1" s="1"/>
  <c r="AP2353" i="1" s="1"/>
  <c r="AM2342" i="1"/>
  <c r="AO2342" i="1" s="1"/>
  <c r="AP2342" i="1" s="1"/>
  <c r="AM2345" i="1"/>
  <c r="AO2345" i="1" s="1"/>
  <c r="AP2345" i="1" s="1"/>
  <c r="AM2347" i="1"/>
  <c r="AO2347" i="1" s="1"/>
  <c r="AP2347" i="1" s="1"/>
  <c r="AM2340" i="1"/>
  <c r="AO2340" i="1" s="1"/>
  <c r="AP2340" i="1" s="1"/>
  <c r="AM2341" i="1"/>
  <c r="AO2341" i="1" s="1"/>
  <c r="AP2341" i="1" s="1"/>
  <c r="AM2352" i="1"/>
  <c r="AO2352" i="1" s="1"/>
  <c r="AP2352" i="1" s="1"/>
  <c r="AM2348" i="1"/>
  <c r="AO2348" i="1" s="1"/>
  <c r="AP2348" i="1" s="1"/>
  <c r="W2290" i="1"/>
  <c r="U2414" i="1"/>
  <c r="W1885" i="1"/>
  <c r="O1798" i="1"/>
  <c r="T1807" i="1"/>
  <c r="V1870" i="1"/>
  <c r="P2048" i="1"/>
  <c r="V2378" i="1"/>
  <c r="T2378" i="1"/>
  <c r="P2378" i="1"/>
  <c r="M2378" i="1"/>
  <c r="AM1121" i="1"/>
  <c r="AM1125" i="1"/>
  <c r="AM1114" i="1"/>
  <c r="AO1114" i="1" s="1"/>
  <c r="AP1114" i="1" s="1"/>
  <c r="AM1113" i="1"/>
  <c r="AO1113" i="1" s="1"/>
  <c r="AP1113" i="1" s="1"/>
  <c r="AM1116" i="1"/>
  <c r="AM1115" i="1"/>
  <c r="AO1115" i="1" s="1"/>
  <c r="AP1115" i="1" s="1"/>
  <c r="AM1126" i="1"/>
  <c r="AM1117" i="1"/>
  <c r="AM1120" i="1"/>
  <c r="AM1123" i="1"/>
  <c r="AM1119" i="1"/>
  <c r="AM1122" i="1"/>
  <c r="AM1124" i="1"/>
  <c r="K2435" i="1"/>
  <c r="N2150" i="1"/>
  <c r="N2379" i="1"/>
  <c r="N1808" i="1"/>
  <c r="U1885" i="1"/>
  <c r="AM1501" i="1"/>
  <c r="AO1501" i="1" s="1"/>
  <c r="AP1501" i="1" s="1"/>
  <c r="AM1498" i="1"/>
  <c r="AO1498" i="1" s="1"/>
  <c r="AP1498" i="1" s="1"/>
  <c r="AM1494" i="1"/>
  <c r="AO1494" i="1" s="1"/>
  <c r="AP1494" i="1" s="1"/>
  <c r="AM1497" i="1"/>
  <c r="AO1497" i="1" s="1"/>
  <c r="AP1497" i="1" s="1"/>
  <c r="AM1499" i="1"/>
  <c r="AO1499" i="1" s="1"/>
  <c r="AP1499" i="1" s="1"/>
  <c r="AN1121" i="1"/>
  <c r="AN1124" i="1"/>
  <c r="AN1120" i="1"/>
  <c r="AN1125" i="1"/>
  <c r="AN1129" i="1"/>
  <c r="AN1122" i="1"/>
  <c r="AN1126" i="1"/>
  <c r="AN1119" i="1"/>
  <c r="AN1123" i="1"/>
  <c r="AN1127" i="1"/>
  <c r="AO1127" i="1" s="1"/>
  <c r="AP1127" i="1" s="1"/>
  <c r="AN1118" i="1"/>
  <c r="AN1128" i="1"/>
  <c r="AO1128" i="1" s="1"/>
  <c r="AP1128" i="1" s="1"/>
  <c r="AN1117" i="1"/>
  <c r="AO2357" i="1"/>
  <c r="AP2357" i="1" s="1"/>
  <c r="N1493" i="1"/>
  <c r="P2330" i="1"/>
  <c r="N707" i="1"/>
  <c r="AO2192" i="1"/>
  <c r="AP2192" i="1" s="1"/>
  <c r="AO1917" i="1"/>
  <c r="AP1917" i="1" s="1"/>
  <c r="AO2095" i="1"/>
  <c r="AP2095" i="1" s="1"/>
  <c r="AO1063" i="1"/>
  <c r="AP1063" i="1" s="1"/>
  <c r="W2297" i="1"/>
  <c r="AO1135" i="1"/>
  <c r="AP1135" i="1" s="1"/>
  <c r="AO1718" i="1"/>
  <c r="AP1718" i="1" s="1"/>
  <c r="AO1825" i="1"/>
  <c r="AP1825" i="1" s="1"/>
  <c r="W2094" i="1"/>
  <c r="V2387" i="1"/>
  <c r="M2102" i="1"/>
  <c r="V1955" i="1"/>
  <c r="T2206" i="1"/>
  <c r="M1723" i="1"/>
  <c r="N1723" i="1" s="1"/>
  <c r="O1795" i="1"/>
  <c r="W2256" i="1"/>
  <c r="M1968" i="1"/>
  <c r="P1877" i="1"/>
  <c r="N1211" i="1"/>
  <c r="N1315" i="1"/>
  <c r="N878" i="1"/>
  <c r="AM1540" i="1"/>
  <c r="W263" i="1"/>
  <c r="W337" i="1"/>
  <c r="U384" i="1"/>
  <c r="V533" i="1"/>
  <c r="M685" i="1"/>
  <c r="N685" i="1" s="1"/>
  <c r="I1839" i="1"/>
  <c r="I1815" i="1"/>
  <c r="L2444" i="1"/>
  <c r="AT2444" i="1"/>
  <c r="AO2349" i="1"/>
  <c r="AP2349" i="1" s="1"/>
  <c r="AO2344" i="1"/>
  <c r="AP2344" i="1" s="1"/>
  <c r="O2191" i="1"/>
  <c r="N2105" i="1"/>
  <c r="W2329" i="1"/>
  <c r="AO1904" i="1"/>
  <c r="AP1904" i="1" s="1"/>
  <c r="N275" i="1"/>
  <c r="W1881" i="1"/>
  <c r="T2097" i="1"/>
  <c r="W2110" i="1"/>
  <c r="N1349" i="1"/>
  <c r="AO1730" i="1"/>
  <c r="AP1730" i="1" s="1"/>
  <c r="P2043" i="1"/>
  <c r="T1794" i="1"/>
  <c r="U1794" i="1"/>
  <c r="W1897" i="1"/>
  <c r="AO1320" i="1"/>
  <c r="AP1320" i="1" s="1"/>
  <c r="AO1313" i="1"/>
  <c r="AP1313" i="1" s="1"/>
  <c r="M2385" i="1"/>
  <c r="N2385" i="1" s="1"/>
  <c r="O2256" i="1"/>
  <c r="N377" i="1"/>
  <c r="O1082" i="1"/>
  <c r="O1510" i="1"/>
  <c r="P1550" i="1"/>
  <c r="U1649" i="1"/>
  <c r="T1662" i="1"/>
  <c r="N1334" i="1"/>
  <c r="AO1594" i="1"/>
  <c r="AP1594" i="1" s="1"/>
  <c r="AO2362" i="1"/>
  <c r="AP2362" i="1" s="1"/>
  <c r="M2153" i="1"/>
  <c r="O2404" i="1"/>
  <c r="N157" i="1"/>
  <c r="U2303" i="1"/>
  <c r="V2329" i="1"/>
  <c r="T2050" i="1"/>
  <c r="N849" i="1"/>
  <c r="P1895" i="1"/>
  <c r="N1900" i="1"/>
  <c r="AO1264" i="1"/>
  <c r="AP1264" i="1" s="1"/>
  <c r="AO1717" i="1"/>
  <c r="AP1717" i="1" s="1"/>
  <c r="AO246" i="1"/>
  <c r="AP246" i="1" s="1"/>
  <c r="AO1296" i="1"/>
  <c r="AP1296" i="1" s="1"/>
  <c r="M2312" i="1"/>
  <c r="N2312" i="1" s="1"/>
  <c r="AO1232" i="1"/>
  <c r="AP1232" i="1" s="1"/>
  <c r="AO2015" i="1"/>
  <c r="AP2015" i="1" s="1"/>
  <c r="O1521" i="1"/>
  <c r="P768" i="1"/>
  <c r="AM2343" i="1"/>
  <c r="AO2343" i="1" s="1"/>
  <c r="AP2343" i="1" s="1"/>
  <c r="P1466" i="1"/>
  <c r="O823" i="1"/>
  <c r="AN1626" i="1"/>
  <c r="T2269" i="1"/>
  <c r="V2327" i="1"/>
  <c r="V2281" i="1"/>
  <c r="AM963" i="1"/>
  <c r="AM2407" i="1"/>
  <c r="AM2398" i="1"/>
  <c r="P2161" i="1"/>
  <c r="V2161" i="1"/>
  <c r="N199" i="1"/>
  <c r="N200" i="1"/>
  <c r="M2287" i="1"/>
  <c r="N2287" i="1" s="1"/>
  <c r="P2288" i="1"/>
  <c r="N1189" i="1"/>
  <c r="N1188" i="1"/>
  <c r="P2152" i="1"/>
  <c r="T2152" i="1"/>
  <c r="M2152" i="1"/>
  <c r="O2216" i="1"/>
  <c r="V2215" i="1"/>
  <c r="P2356" i="1"/>
  <c r="W2356" i="1"/>
  <c r="N703" i="1"/>
  <c r="N702" i="1"/>
  <c r="AN1193" i="1"/>
  <c r="AO1193" i="1" s="1"/>
  <c r="AN1191" i="1"/>
  <c r="AO1191" i="1" s="1"/>
  <c r="AP1191" i="1" s="1"/>
  <c r="U2229" i="1"/>
  <c r="O2229" i="1"/>
  <c r="O2072" i="1"/>
  <c r="W2072" i="1"/>
  <c r="AM340" i="1"/>
  <c r="AM337" i="1"/>
  <c r="AM339" i="1"/>
  <c r="AN1205" i="1"/>
  <c r="AN1202" i="1"/>
  <c r="AO1202" i="1" s="1"/>
  <c r="AP1202" i="1" s="1"/>
  <c r="AN1199" i="1"/>
  <c r="AM999" i="1"/>
  <c r="AM998" i="1"/>
  <c r="O1816" i="1"/>
  <c r="AM2402" i="1"/>
  <c r="AM2404" i="1"/>
  <c r="AM962" i="1"/>
  <c r="AM2403" i="1"/>
  <c r="AM2400" i="1"/>
  <c r="T2146" i="1"/>
  <c r="AO1673" i="1"/>
  <c r="AP1673" i="1" s="1"/>
  <c r="AO1308" i="1"/>
  <c r="AP1308" i="1" s="1"/>
  <c r="AO1201" i="1"/>
  <c r="AP1201" i="1" s="1"/>
  <c r="O1859" i="1"/>
  <c r="T1859" i="1"/>
  <c r="O1860" i="1"/>
  <c r="V1859" i="1"/>
  <c r="P1866" i="1"/>
  <c r="W1866" i="1"/>
  <c r="U1866" i="1"/>
  <c r="P1913" i="1"/>
  <c r="U1912" i="1"/>
  <c r="T1912" i="1"/>
  <c r="V1924" i="1"/>
  <c r="U1924" i="1"/>
  <c r="P1925" i="1"/>
  <c r="U1957" i="1"/>
  <c r="T1957" i="1"/>
  <c r="M1957" i="1"/>
  <c r="N1958" i="1" s="1"/>
  <c r="V1957" i="1"/>
  <c r="V2012" i="1"/>
  <c r="T2012" i="1"/>
  <c r="V2039" i="1"/>
  <c r="M2039" i="1"/>
  <c r="N2040" i="1" s="1"/>
  <c r="T2089" i="1"/>
  <c r="M2089" i="1"/>
  <c r="N2089" i="1" s="1"/>
  <c r="O2089" i="1"/>
  <c r="T2088" i="1"/>
  <c r="AN1213" i="1"/>
  <c r="AO1213" i="1" s="1"/>
  <c r="AP1213" i="1" s="1"/>
  <c r="AN1212" i="1"/>
  <c r="AO1212" i="1" s="1"/>
  <c r="AP1212" i="1" s="1"/>
  <c r="AN1211" i="1"/>
  <c r="AO1211" i="1" s="1"/>
  <c r="AP1211" i="1" s="1"/>
  <c r="AN1207" i="1"/>
  <c r="AO1207" i="1" s="1"/>
  <c r="AP1207" i="1" s="1"/>
  <c r="V1993" i="1"/>
  <c r="O1815" i="1"/>
  <c r="W2229" i="1"/>
  <c r="AM2397" i="1"/>
  <c r="AO2397" i="1" s="1"/>
  <c r="AP2397" i="1" s="1"/>
  <c r="AM2401" i="1"/>
  <c r="AM2409" i="1"/>
  <c r="W2185" i="1"/>
  <c r="O2186" i="1"/>
  <c r="U2185" i="1"/>
  <c r="AO1936" i="1"/>
  <c r="AP1936" i="1" s="1"/>
  <c r="AN1110" i="1"/>
  <c r="AO1110" i="1" s="1"/>
  <c r="AP1110" i="1" s="1"/>
  <c r="AN1103" i="1"/>
  <c r="AN1105" i="1"/>
  <c r="AO1105" i="1" s="1"/>
  <c r="AP1105" i="1" s="1"/>
  <c r="AN1111" i="1"/>
  <c r="AO1111" i="1" s="1"/>
  <c r="AP1111" i="1" s="1"/>
  <c r="AN1099" i="1"/>
  <c r="AO1099" i="1" s="1"/>
  <c r="AP1099" i="1" s="1"/>
  <c r="AN1108" i="1"/>
  <c r="AO1108" i="1" s="1"/>
  <c r="AP1108" i="1" s="1"/>
  <c r="AN1106" i="1"/>
  <c r="AO1106" i="1" s="1"/>
  <c r="AP1106" i="1" s="1"/>
  <c r="AN1112" i="1"/>
  <c r="AN1100" i="1"/>
  <c r="AO1100" i="1" s="1"/>
  <c r="AP1100" i="1" s="1"/>
  <c r="AN1101" i="1"/>
  <c r="AO1101" i="1" s="1"/>
  <c r="AP1101" i="1" s="1"/>
  <c r="AN1109" i="1"/>
  <c r="AO1109" i="1" s="1"/>
  <c r="AP1109" i="1" s="1"/>
  <c r="AN1102" i="1"/>
  <c r="AO1102" i="1" s="1"/>
  <c r="AP1102" i="1" s="1"/>
  <c r="AN1104" i="1"/>
  <c r="AO1104" i="1" s="1"/>
  <c r="AP1104" i="1" s="1"/>
  <c r="AN1107" i="1"/>
  <c r="AO1107" i="1" s="1"/>
  <c r="AP1107" i="1" s="1"/>
  <c r="AT1480" i="1"/>
  <c r="AT1469" i="1"/>
  <c r="AT1474" i="1"/>
  <c r="AT1465" i="1"/>
  <c r="AT1466" i="1"/>
  <c r="AT1470" i="1"/>
  <c r="AT1461" i="1"/>
  <c r="AT1473" i="1"/>
  <c r="AT1464" i="1"/>
  <c r="AT1467" i="1"/>
  <c r="AT1462" i="1"/>
  <c r="AT1479" i="1"/>
  <c r="AT1471" i="1"/>
  <c r="AT1463" i="1"/>
  <c r="AT1476" i="1"/>
  <c r="AT1475" i="1"/>
  <c r="AT1477" i="1"/>
  <c r="AT1478" i="1"/>
  <c r="AT1468" i="1"/>
  <c r="AT1472" i="1"/>
  <c r="U842" i="1"/>
  <c r="T1125" i="1"/>
  <c r="U957" i="1"/>
  <c r="W2020" i="1"/>
  <c r="L2442" i="1"/>
  <c r="AT2442" i="1"/>
  <c r="N2018" i="1"/>
  <c r="N918" i="1"/>
  <c r="AO2169" i="1"/>
  <c r="AP2169" i="1" s="1"/>
  <c r="AO2049" i="1"/>
  <c r="AP2049" i="1" s="1"/>
  <c r="AO1094" i="1"/>
  <c r="AP1094" i="1" s="1"/>
  <c r="O1716" i="1"/>
  <c r="N2324" i="1"/>
  <c r="M1715" i="1"/>
  <c r="N1716" i="1" s="1"/>
  <c r="W2387" i="1"/>
  <c r="T1823" i="1"/>
  <c r="W2378" i="1"/>
  <c r="T2396" i="1"/>
  <c r="N1655" i="1"/>
  <c r="N450" i="1"/>
  <c r="N1525" i="1"/>
  <c r="AO1762" i="1"/>
  <c r="AP1762" i="1" s="1"/>
  <c r="T1853" i="1"/>
  <c r="M1861" i="1"/>
  <c r="N1862" i="1" s="1"/>
  <c r="M1874" i="1"/>
  <c r="W1887" i="1"/>
  <c r="O1850" i="1"/>
  <c r="N1367" i="1"/>
  <c r="AO1294" i="1"/>
  <c r="AP1294" i="1" s="1"/>
  <c r="AO1037" i="1"/>
  <c r="AP1037" i="1" s="1"/>
  <c r="J2363" i="1"/>
  <c r="O2364" i="1" s="1"/>
  <c r="T53" i="1"/>
  <c r="U1005" i="1"/>
  <c r="W1176" i="1"/>
  <c r="J2064" i="1"/>
  <c r="O2064" i="1" s="1"/>
  <c r="O1341" i="1"/>
  <c r="M1455" i="1"/>
  <c r="N1455" i="1" s="1"/>
  <c r="J2227" i="1"/>
  <c r="N927" i="1"/>
  <c r="N1219" i="1"/>
  <c r="AO2338" i="1"/>
  <c r="N248" i="1"/>
  <c r="AO1205" i="1"/>
  <c r="AO2363" i="1"/>
  <c r="AP2363" i="1" s="1"/>
  <c r="O528" i="1"/>
  <c r="O1462" i="1"/>
  <c r="L2443" i="1"/>
  <c r="AT2443" i="1"/>
  <c r="W2095" i="1"/>
  <c r="AO2354" i="1"/>
  <c r="AP2354" i="1" s="1"/>
  <c r="AO2369" i="1"/>
  <c r="AP2369" i="1" s="1"/>
  <c r="J2413" i="1"/>
  <c r="AO1230" i="1"/>
  <c r="AP1230" i="1" s="1"/>
  <c r="N2046" i="1"/>
  <c r="T2385" i="1"/>
  <c r="N1479" i="1"/>
  <c r="AO1783" i="1"/>
  <c r="AP1783" i="1" s="1"/>
  <c r="AO1920" i="1"/>
  <c r="AP1920" i="1" s="1"/>
  <c r="T1961" i="1"/>
  <c r="AO1295" i="1"/>
  <c r="AP1295" i="1" s="1"/>
  <c r="AO1015" i="1"/>
  <c r="AP1015" i="1" s="1"/>
  <c r="N1128" i="1"/>
  <c r="AN2185" i="1"/>
  <c r="AO2185" i="1" s="1"/>
  <c r="AP2185" i="1" s="1"/>
  <c r="W23" i="1"/>
  <c r="P1446" i="1"/>
  <c r="AQ1685" i="1"/>
  <c r="AQ1633" i="1"/>
  <c r="AN913" i="1"/>
  <c r="M1824" i="1"/>
  <c r="N1824" i="1" s="1"/>
  <c r="N2193" i="1"/>
  <c r="O2270" i="1"/>
  <c r="U2224" i="1"/>
  <c r="AM2427" i="1"/>
  <c r="N2009" i="1"/>
  <c r="Y17" i="1"/>
  <c r="N2176" i="1"/>
  <c r="V2409" i="1"/>
  <c r="U2360" i="1"/>
  <c r="P2132" i="1"/>
  <c r="U1996" i="1"/>
  <c r="V1996" i="1"/>
  <c r="T1996" i="1"/>
  <c r="W1875" i="1"/>
  <c r="N858" i="1"/>
  <c r="U2403" i="1"/>
  <c r="V2029" i="1"/>
  <c r="W1971" i="1"/>
  <c r="P2019" i="1"/>
  <c r="AO2239" i="1"/>
  <c r="AP2239" i="1" s="1"/>
  <c r="J693" i="1"/>
  <c r="K693" i="1"/>
  <c r="J681" i="1"/>
  <c r="O681" i="1" s="1"/>
  <c r="K681" i="1"/>
  <c r="J649" i="1"/>
  <c r="K649" i="1"/>
  <c r="K641" i="1"/>
  <c r="P641" i="1" s="1"/>
  <c r="J641" i="1"/>
  <c r="J613" i="1"/>
  <c r="K613" i="1"/>
  <c r="J609" i="1"/>
  <c r="K609" i="1"/>
  <c r="K605" i="1"/>
  <c r="P605" i="1" s="1"/>
  <c r="J605" i="1"/>
  <c r="J553" i="1"/>
  <c r="K553" i="1"/>
  <c r="J549" i="1"/>
  <c r="K549" i="1"/>
  <c r="J517" i="1"/>
  <c r="K517" i="1"/>
  <c r="J509" i="1"/>
  <c r="K509" i="1"/>
  <c r="K501" i="1"/>
  <c r="J501" i="1"/>
  <c r="J489" i="1"/>
  <c r="K489" i="1"/>
  <c r="J465" i="1"/>
  <c r="K465" i="1"/>
  <c r="J461" i="1"/>
  <c r="K461" i="1"/>
  <c r="J453" i="1"/>
  <c r="K453" i="1"/>
  <c r="P453" i="1" s="1"/>
  <c r="J409" i="1"/>
  <c r="K409" i="1"/>
  <c r="P410" i="1" s="1"/>
  <c r="J393" i="1"/>
  <c r="K393" i="1"/>
  <c r="P606" i="1"/>
  <c r="J1540" i="1"/>
  <c r="K1540" i="1"/>
  <c r="P1540" i="1" s="1"/>
  <c r="J1536" i="1"/>
  <c r="K1536" i="1"/>
  <c r="J1528" i="1"/>
  <c r="K1528" i="1"/>
  <c r="P1528" i="1" s="1"/>
  <c r="K1496" i="1"/>
  <c r="J1496" i="1"/>
  <c r="J1480" i="1"/>
  <c r="K1480" i="1"/>
  <c r="J1476" i="1"/>
  <c r="K1476" i="1"/>
  <c r="J1440" i="1"/>
  <c r="K1440" i="1"/>
  <c r="P1441" i="1" s="1"/>
  <c r="K1436" i="1"/>
  <c r="J1436" i="1"/>
  <c r="V1432" i="1"/>
  <c r="J1412" i="1"/>
  <c r="K1412" i="1"/>
  <c r="J1368" i="1"/>
  <c r="K1368" i="1"/>
  <c r="K1328" i="1"/>
  <c r="J1328" i="1"/>
  <c r="K1312" i="1"/>
  <c r="P1312" i="1" s="1"/>
  <c r="J1312" i="1"/>
  <c r="K1308" i="1"/>
  <c r="J1308" i="1"/>
  <c r="O1309" i="1" s="1"/>
  <c r="K1300" i="1"/>
  <c r="P1300" i="1" s="1"/>
  <c r="J1300" i="1"/>
  <c r="O1301" i="1" s="1"/>
  <c r="J1284" i="1"/>
  <c r="K1284" i="1"/>
  <c r="P1284" i="1" s="1"/>
  <c r="K1260" i="1"/>
  <c r="J1260" i="1"/>
  <c r="J1236" i="1"/>
  <c r="K1236" i="1"/>
  <c r="P1237" i="1" s="1"/>
  <c r="J1220" i="1"/>
  <c r="K1220" i="1"/>
  <c r="J1216" i="1"/>
  <c r="K1216" i="1"/>
  <c r="J1200" i="1"/>
  <c r="K1200" i="1"/>
  <c r="P1201" i="1" s="1"/>
  <c r="J1168" i="1"/>
  <c r="K1168" i="1"/>
  <c r="J1124" i="1"/>
  <c r="K1124" i="1"/>
  <c r="J1060" i="1"/>
  <c r="K1060" i="1"/>
  <c r="J1052" i="1"/>
  <c r="K1052" i="1"/>
  <c r="J1044" i="1"/>
  <c r="K1044" i="1"/>
  <c r="K1040" i="1"/>
  <c r="P1041" i="1" s="1"/>
  <c r="J1040" i="1"/>
  <c r="J1032" i="1"/>
  <c r="K1032" i="1"/>
  <c r="P1032" i="1" s="1"/>
  <c r="K1008" i="1"/>
  <c r="J1008" i="1"/>
  <c r="K980" i="1"/>
  <c r="J980" i="1"/>
  <c r="J968" i="1"/>
  <c r="O968" i="1" s="1"/>
  <c r="K968" i="1"/>
  <c r="K960" i="1"/>
  <c r="J960" i="1"/>
  <c r="J904" i="1"/>
  <c r="K904" i="1"/>
  <c r="P905" i="1" s="1"/>
  <c r="J876" i="1"/>
  <c r="K876" i="1"/>
  <c r="K872" i="1"/>
  <c r="J872" i="1"/>
  <c r="K868" i="1"/>
  <c r="J868" i="1"/>
  <c r="K852" i="1"/>
  <c r="J852" i="1"/>
  <c r="K840" i="1"/>
  <c r="J840" i="1"/>
  <c r="J832" i="1"/>
  <c r="K832" i="1"/>
  <c r="J816" i="1"/>
  <c r="K816" i="1"/>
  <c r="K804" i="1"/>
  <c r="J804" i="1"/>
  <c r="J800" i="1"/>
  <c r="K800" i="1"/>
  <c r="K792" i="1"/>
  <c r="J792" i="1"/>
  <c r="J776" i="1"/>
  <c r="K776" i="1"/>
  <c r="P776" i="1" s="1"/>
  <c r="J772" i="1"/>
  <c r="K772" i="1"/>
  <c r="J764" i="1"/>
  <c r="K764" i="1"/>
  <c r="K744" i="1"/>
  <c r="J744" i="1"/>
  <c r="J740" i="1"/>
  <c r="K740" i="1"/>
  <c r="K712" i="1"/>
  <c r="J712" i="1"/>
  <c r="J708" i="1"/>
  <c r="O709" i="1" s="1"/>
  <c r="K708" i="1"/>
  <c r="P709" i="1" s="1"/>
  <c r="K704" i="1"/>
  <c r="J704" i="1"/>
  <c r="W147" i="1"/>
  <c r="M1090" i="1"/>
  <c r="W1671" i="1"/>
  <c r="W879" i="1"/>
  <c r="W1483" i="1"/>
  <c r="M1102" i="1"/>
  <c r="N1102" i="1" s="1"/>
  <c r="T1395" i="1"/>
  <c r="O613" i="1"/>
  <c r="AK936" i="1"/>
  <c r="AL936" i="1"/>
  <c r="AK884" i="1"/>
  <c r="AL884" i="1"/>
  <c r="AK680" i="1"/>
  <c r="AL680" i="1"/>
  <c r="AN693" i="1" s="1"/>
  <c r="AL644" i="1"/>
  <c r="AK644" i="1"/>
  <c r="AK580" i="1"/>
  <c r="AL580" i="1"/>
  <c r="AN581" i="1" s="1"/>
  <c r="AK548" i="1"/>
  <c r="AL548" i="1"/>
  <c r="AL541" i="1"/>
  <c r="AK541" i="1"/>
  <c r="AK305" i="1"/>
  <c r="AL305" i="1"/>
  <c r="AL265" i="1"/>
  <c r="AK265" i="1"/>
  <c r="AK129" i="1"/>
  <c r="AL129" i="1"/>
  <c r="AL93" i="1"/>
  <c r="AK93" i="1"/>
  <c r="AL41" i="1"/>
  <c r="AK41" i="1"/>
  <c r="J1674" i="1"/>
  <c r="K1674" i="1"/>
  <c r="K1610" i="1"/>
  <c r="J1610" i="1"/>
  <c r="K1570" i="1"/>
  <c r="P1570" i="1" s="1"/>
  <c r="J1570" i="1"/>
  <c r="K342" i="1"/>
  <c r="J342" i="1"/>
  <c r="K334" i="1"/>
  <c r="J334" i="1"/>
  <c r="O334" i="1" s="1"/>
  <c r="J306" i="1"/>
  <c r="K306" i="1"/>
  <c r="K294" i="1"/>
  <c r="J294" i="1"/>
  <c r="K286" i="1"/>
  <c r="P286" i="1" s="1"/>
  <c r="J286" i="1"/>
  <c r="K270" i="1"/>
  <c r="J270" i="1"/>
  <c r="K214" i="1"/>
  <c r="K114" i="1"/>
  <c r="AK1606" i="1"/>
  <c r="J146" i="1"/>
  <c r="AL1677" i="1"/>
  <c r="J70" i="1"/>
  <c r="J186" i="1"/>
  <c r="AK1167" i="1"/>
  <c r="AL1336" i="1"/>
  <c r="AN1336" i="1" s="1"/>
  <c r="AO1336" i="1" s="1"/>
  <c r="AP1336" i="1" s="1"/>
  <c r="AL1392" i="1"/>
  <c r="AK1468" i="1"/>
  <c r="AQ1559" i="1"/>
  <c r="AK1645" i="1"/>
  <c r="AK1348" i="1"/>
  <c r="K222" i="1"/>
  <c r="AL1044" i="1"/>
  <c r="AL1746" i="1"/>
  <c r="K242" i="1"/>
  <c r="AK1380" i="1"/>
  <c r="AM1392" i="1" s="1"/>
  <c r="AK1170" i="1"/>
  <c r="AK1502" i="1"/>
  <c r="AK1657" i="1"/>
  <c r="J142" i="1"/>
  <c r="AL1612" i="1"/>
  <c r="AN1614" i="1" s="1"/>
  <c r="AK1542" i="1"/>
  <c r="AL1177" i="1"/>
  <c r="J2442" i="1"/>
  <c r="K2442" i="1"/>
  <c r="I1751" i="1"/>
  <c r="I1747" i="1"/>
  <c r="AK1240" i="1"/>
  <c r="AQ1417" i="1"/>
  <c r="AK1456" i="1"/>
  <c r="AL1571" i="1"/>
  <c r="AL1156" i="1"/>
  <c r="AL1344" i="1"/>
  <c r="AL1368" i="1"/>
  <c r="J26" i="1"/>
  <c r="AL1538" i="1"/>
  <c r="AK1164" i="1"/>
  <c r="AK1522" i="1"/>
  <c r="AK1579" i="1"/>
  <c r="AM1586" i="1" s="1"/>
  <c r="AO1586" i="1" s="1"/>
  <c r="AP1586" i="1" s="1"/>
  <c r="K106" i="1"/>
  <c r="AL1629" i="1"/>
  <c r="M389" i="1"/>
  <c r="N389" i="1" s="1"/>
  <c r="I1822" i="1"/>
  <c r="I1798" i="1"/>
  <c r="J46" i="1"/>
  <c r="K262" i="1"/>
  <c r="AK1000" i="1"/>
  <c r="AK1020" i="1"/>
  <c r="V1553" i="1"/>
  <c r="AK1404" i="1"/>
  <c r="AL1356" i="1"/>
  <c r="AK1559" i="1"/>
  <c r="AK1244" i="1"/>
  <c r="AL1734" i="1"/>
  <c r="I1825" i="1"/>
  <c r="I1796" i="1"/>
  <c r="I1752" i="1"/>
  <c r="N1977" i="1"/>
  <c r="N1746" i="1"/>
  <c r="W2224" i="1"/>
  <c r="M1776" i="1"/>
  <c r="N1776" i="1" s="1"/>
  <c r="T2081" i="1"/>
  <c r="V2069" i="1"/>
  <c r="M2306" i="1"/>
  <c r="T2077" i="1"/>
  <c r="AT2054" i="1"/>
  <c r="AT2062" i="1"/>
  <c r="AT2070" i="1"/>
  <c r="AT2064" i="1"/>
  <c r="AT2072" i="1"/>
  <c r="AT2068" i="1"/>
  <c r="AT2069" i="1"/>
  <c r="AT2061" i="1"/>
  <c r="AT2060" i="1"/>
  <c r="AT2066" i="1"/>
  <c r="AT2057" i="1"/>
  <c r="AT2071" i="1"/>
  <c r="AT2073" i="1"/>
  <c r="AT2056" i="1"/>
  <c r="AT2059" i="1"/>
  <c r="AT2063" i="1"/>
  <c r="AT2067" i="1"/>
  <c r="AV2054" i="1"/>
  <c r="AT2055" i="1"/>
  <c r="AT2058" i="1"/>
  <c r="AT2065" i="1"/>
  <c r="N2114" i="1"/>
  <c r="N2120" i="1"/>
  <c r="N2399" i="1"/>
  <c r="P2224" i="1"/>
  <c r="N163" i="1"/>
  <c r="N1428" i="1"/>
  <c r="N2113" i="1"/>
  <c r="AM1081" i="1"/>
  <c r="W1438" i="1"/>
  <c r="U673" i="1"/>
  <c r="V673" i="1"/>
  <c r="AM2319" i="1"/>
  <c r="AM2321" i="1"/>
  <c r="AO2321" i="1" s="1"/>
  <c r="AP2321" i="1" s="1"/>
  <c r="AM2323" i="1"/>
  <c r="AO2323" i="1" s="1"/>
  <c r="AP2323" i="1" s="1"/>
  <c r="AM2320" i="1"/>
  <c r="AO2320" i="1" s="1"/>
  <c r="AP2320" i="1" s="1"/>
  <c r="AM2318" i="1"/>
  <c r="AO2318" i="1" s="1"/>
  <c r="AP2318" i="1" s="1"/>
  <c r="N1953" i="1"/>
  <c r="N2053" i="1"/>
  <c r="V1895" i="1"/>
  <c r="AO1968" i="1"/>
  <c r="AP1968" i="1" s="1"/>
  <c r="N234" i="1"/>
  <c r="AO1799" i="1"/>
  <c r="AP1799" i="1" s="1"/>
  <c r="O1485" i="1"/>
  <c r="O680" i="1"/>
  <c r="T93" i="1"/>
  <c r="W93" i="1"/>
  <c r="V93" i="1"/>
  <c r="N2050" i="1"/>
  <c r="U2195" i="1"/>
  <c r="P2414" i="1"/>
  <c r="AO2319" i="1"/>
  <c r="AP2319" i="1" s="1"/>
  <c r="AM759" i="1"/>
  <c r="N986" i="1"/>
  <c r="N2001" i="1"/>
  <c r="AO1921" i="1"/>
  <c r="AP1921" i="1" s="1"/>
  <c r="N1384" i="1"/>
  <c r="AO2288" i="1"/>
  <c r="T1767" i="1"/>
  <c r="J2392" i="1"/>
  <c r="N621" i="1"/>
  <c r="W536" i="1"/>
  <c r="U736" i="1"/>
  <c r="V347" i="1"/>
  <c r="AT212" i="1"/>
  <c r="AT208" i="1"/>
  <c r="AT203" i="1"/>
  <c r="AT199" i="1"/>
  <c r="AT197" i="1"/>
  <c r="AT215" i="1"/>
  <c r="AT211" i="1"/>
  <c r="AT206" i="1"/>
  <c r="AT202" i="1"/>
  <c r="AT196" i="1"/>
  <c r="AT214" i="1"/>
  <c r="AT210" i="1"/>
  <c r="AT205" i="1"/>
  <c r="AT201" i="1"/>
  <c r="AT213" i="1"/>
  <c r="AT209" i="1"/>
  <c r="AT204" i="1"/>
  <c r="AT200" i="1"/>
  <c r="AT198" i="1"/>
  <c r="AM2063" i="1"/>
  <c r="AO2063" i="1" s="1"/>
  <c r="AP2063" i="1" s="1"/>
  <c r="AM2062" i="1"/>
  <c r="AO2062" i="1" s="1"/>
  <c r="AP2062" i="1" s="1"/>
  <c r="AM2065" i="1"/>
  <c r="AO2065" i="1" s="1"/>
  <c r="AP2065" i="1" s="1"/>
  <c r="AM2066" i="1"/>
  <c r="AO2066" i="1" s="1"/>
  <c r="AP2066" i="1" s="1"/>
  <c r="U93" i="1"/>
  <c r="AM1626" i="1"/>
  <c r="O987" i="1"/>
  <c r="W1319" i="1"/>
  <c r="P1543" i="1"/>
  <c r="I1733" i="1"/>
  <c r="I1906" i="1"/>
  <c r="AT2168" i="1"/>
  <c r="L2441" i="1"/>
  <c r="AT2441" i="1"/>
  <c r="W924" i="1"/>
  <c r="U1226" i="1"/>
  <c r="AM1039" i="1"/>
  <c r="AM1118" i="1"/>
  <c r="AM2081" i="1"/>
  <c r="AO2081" i="1" s="1"/>
  <c r="AP2081" i="1" s="1"/>
  <c r="AM1994" i="1"/>
  <c r="AO1994" i="1" s="1"/>
  <c r="AP1994" i="1" s="1"/>
  <c r="AN1952" i="1"/>
  <c r="AN2183" i="1"/>
  <c r="AO2183" i="1" s="1"/>
  <c r="AP2183" i="1" s="1"/>
  <c r="M76" i="1"/>
  <c r="N77" i="1" s="1"/>
  <c r="P93" i="1"/>
  <c r="T637" i="1"/>
  <c r="P972" i="1"/>
  <c r="P982" i="1"/>
  <c r="V1787" i="1"/>
  <c r="W1463" i="1"/>
  <c r="W1510" i="1"/>
  <c r="W1043" i="1"/>
  <c r="P717" i="1"/>
  <c r="M318" i="1"/>
  <c r="N318" i="1" s="1"/>
  <c r="O389" i="1"/>
  <c r="T446" i="1"/>
  <c r="M1477" i="1"/>
  <c r="O1466" i="1"/>
  <c r="O1648" i="1"/>
  <c r="AK924" i="1"/>
  <c r="AK904" i="1"/>
  <c r="AM2274" i="1"/>
  <c r="AO2274" i="1" s="1"/>
  <c r="AP2274" i="1" s="1"/>
  <c r="I2433" i="1"/>
  <c r="U429" i="1"/>
  <c r="W820" i="1"/>
  <c r="V1580" i="1"/>
  <c r="M1671" i="1"/>
  <c r="N1672" i="1" s="1"/>
  <c r="W1473" i="1"/>
  <c r="W825" i="1"/>
  <c r="N477" i="1"/>
  <c r="K1814" i="1"/>
  <c r="U1441" i="1"/>
  <c r="P798" i="1"/>
  <c r="AM1775" i="1"/>
  <c r="AO1775" i="1" s="1"/>
  <c r="AP1775" i="1" s="1"/>
  <c r="N1515" i="1"/>
  <c r="P1980" i="1"/>
  <c r="W819" i="1"/>
  <c r="M875" i="1"/>
  <c r="P80" i="1"/>
  <c r="P674" i="1"/>
  <c r="P1141" i="1"/>
  <c r="J1784" i="1"/>
  <c r="J2038" i="1"/>
  <c r="T177" i="1"/>
  <c r="O253" i="1"/>
  <c r="P569" i="1"/>
  <c r="P1463" i="1"/>
  <c r="M1649" i="1"/>
  <c r="N1649" i="1" s="1"/>
  <c r="P1584" i="1"/>
  <c r="P1222" i="1"/>
  <c r="P1421" i="1"/>
  <c r="P317" i="1"/>
  <c r="W1420" i="1"/>
  <c r="T1589" i="1"/>
  <c r="P395" i="1"/>
  <c r="T859" i="1"/>
  <c r="U1591" i="1"/>
  <c r="I1873" i="1"/>
  <c r="L2440" i="1"/>
  <c r="J2440" i="1" s="1"/>
  <c r="AT2440" i="1"/>
  <c r="N2270" i="1"/>
  <c r="N2132" i="1"/>
  <c r="O2418" i="1"/>
  <c r="P2032" i="1"/>
  <c r="P1809" i="1"/>
  <c r="AN2401" i="1"/>
  <c r="P1869" i="1"/>
  <c r="W1869" i="1"/>
  <c r="N1069" i="1"/>
  <c r="N2002" i="1"/>
  <c r="N987" i="1"/>
  <c r="T1726" i="1"/>
  <c r="N1852" i="1"/>
  <c r="N1851" i="1"/>
  <c r="T2410" i="1"/>
  <c r="V2410" i="1"/>
  <c r="P2410" i="1"/>
  <c r="T2407" i="1"/>
  <c r="U1949" i="1"/>
  <c r="M1740" i="1"/>
  <c r="N1740" i="1" s="1"/>
  <c r="AP2322" i="1"/>
  <c r="N128" i="1"/>
  <c r="O2195" i="1"/>
  <c r="N1575" i="1"/>
  <c r="V2414" i="1"/>
  <c r="W2288" i="1"/>
  <c r="P1885" i="1"/>
  <c r="N1772" i="1"/>
  <c r="AN2409" i="1"/>
  <c r="AO2409" i="1" s="1"/>
  <c r="AP2409" i="1" s="1"/>
  <c r="N1071" i="1"/>
  <c r="N103" i="1"/>
  <c r="P2413" i="1"/>
  <c r="N272" i="1"/>
  <c r="N144" i="1"/>
  <c r="U2334" i="1"/>
  <c r="M2334" i="1"/>
  <c r="O2334" i="1"/>
  <c r="N2103" i="1"/>
  <c r="N2104" i="1"/>
  <c r="N1606" i="1"/>
  <c r="N1605" i="1"/>
  <c r="N2140" i="1"/>
  <c r="N2141" i="1"/>
  <c r="U1824" i="1"/>
  <c r="N2211" i="1"/>
  <c r="J2424" i="1"/>
  <c r="O2424" i="1" s="1"/>
  <c r="U2250" i="1"/>
  <c r="W2367" i="1"/>
  <c r="N970" i="1"/>
  <c r="P2272" i="1"/>
  <c r="P2271" i="1"/>
  <c r="AN2395" i="1"/>
  <c r="AO2395" i="1" s="1"/>
  <c r="AP2395" i="1" s="1"/>
  <c r="AN2402" i="1"/>
  <c r="V1698" i="1"/>
  <c r="N940" i="1"/>
  <c r="N941" i="1"/>
  <c r="N1883" i="1"/>
  <c r="N1884" i="1"/>
  <c r="N854" i="1"/>
  <c r="N2110" i="1"/>
  <c r="N291" i="1"/>
  <c r="N1136" i="1"/>
  <c r="N1135" i="1"/>
  <c r="AN2411" i="1"/>
  <c r="T1825" i="1"/>
  <c r="M1825" i="1"/>
  <c r="N1826" i="1" s="1"/>
  <c r="U2269" i="1"/>
  <c r="O2426" i="1"/>
  <c r="J2421" i="1"/>
  <c r="K2421" i="1"/>
  <c r="P2422" i="1" s="1"/>
  <c r="AN291" i="1"/>
  <c r="AN292" i="1"/>
  <c r="AN973" i="1"/>
  <c r="AN972" i="1"/>
  <c r="M1738" i="1"/>
  <c r="N1738" i="1" s="1"/>
  <c r="P1738" i="1"/>
  <c r="W1738" i="1"/>
  <c r="V1738" i="1"/>
  <c r="U1738" i="1"/>
  <c r="T1738" i="1"/>
  <c r="N1370" i="1"/>
  <c r="N1371" i="1"/>
  <c r="W2031" i="1"/>
  <c r="M2031" i="1"/>
  <c r="V1959" i="1"/>
  <c r="P1960" i="1"/>
  <c r="AP1913" i="1"/>
  <c r="O2189" i="1"/>
  <c r="W2189" i="1"/>
  <c r="M2189" i="1"/>
  <c r="U2189" i="1"/>
  <c r="V2189" i="1"/>
  <c r="O1745" i="1"/>
  <c r="W1745" i="1"/>
  <c r="N1787" i="1"/>
  <c r="N1786" i="1"/>
  <c r="O2359" i="1"/>
  <c r="W2358" i="1"/>
  <c r="N786" i="1"/>
  <c r="N785" i="1"/>
  <c r="N1954" i="1"/>
  <c r="P2406" i="1"/>
  <c r="T2406" i="1"/>
  <c r="U2406" i="1"/>
  <c r="W2406" i="1"/>
  <c r="N995" i="1"/>
  <c r="N994" i="1"/>
  <c r="N1306" i="1"/>
  <c r="N1307" i="1"/>
  <c r="P2026" i="1"/>
  <c r="P2027" i="1"/>
  <c r="N1848" i="1"/>
  <c r="N1847" i="1"/>
  <c r="N752" i="1"/>
  <c r="N751" i="1"/>
  <c r="N429" i="1"/>
  <c r="N430" i="1"/>
  <c r="N78" i="1"/>
  <c r="Y14" i="1"/>
  <c r="M2242" i="1"/>
  <c r="N2242" i="1" s="1"/>
  <c r="U2287" i="1"/>
  <c r="AO2287" i="1"/>
  <c r="AP2287" i="1" s="1"/>
  <c r="M2297" i="1"/>
  <c r="T1801" i="1"/>
  <c r="O2019" i="1"/>
  <c r="AO1266" i="1"/>
  <c r="AP1266" i="1" s="1"/>
  <c r="N399" i="1"/>
  <c r="U336" i="1"/>
  <c r="W559" i="1"/>
  <c r="T836" i="1"/>
  <c r="T1330" i="1"/>
  <c r="W1330" i="1"/>
  <c r="AT395" i="1"/>
  <c r="AT411" i="1"/>
  <c r="AT406" i="1"/>
  <c r="AT398" i="1"/>
  <c r="AT399" i="1"/>
  <c r="AT409" i="1"/>
  <c r="AT410" i="1"/>
  <c r="AT403" i="1"/>
  <c r="AT397" i="1"/>
  <c r="AT412" i="1"/>
  <c r="AT404" i="1"/>
  <c r="AT408" i="1"/>
  <c r="AT402" i="1"/>
  <c r="AT396" i="1"/>
  <c r="AT405" i="1"/>
  <c r="AT394" i="1"/>
  <c r="AT407" i="1"/>
  <c r="AT400" i="1"/>
  <c r="AT393" i="1"/>
  <c r="AT401" i="1"/>
  <c r="M2032" i="1"/>
  <c r="AO1600" i="1"/>
  <c r="AP1600" i="1" s="1"/>
  <c r="W1833" i="1"/>
  <c r="U2107" i="1"/>
  <c r="P2120" i="1"/>
  <c r="P2082" i="1"/>
  <c r="O2069" i="1"/>
  <c r="AO1489" i="1"/>
  <c r="AP1489" i="1" s="1"/>
  <c r="N1646" i="1"/>
  <c r="AO2188" i="1"/>
  <c r="AP2188" i="1" s="1"/>
  <c r="V1820" i="1"/>
  <c r="P2081" i="1"/>
  <c r="N1812" i="1"/>
  <c r="AO1874" i="1"/>
  <c r="AP1874" i="1" s="1"/>
  <c r="AO1984" i="1"/>
  <c r="AP1984" i="1" s="1"/>
  <c r="AO1310" i="1"/>
  <c r="AP1310" i="1" s="1"/>
  <c r="U2029" i="1"/>
  <c r="M1820" i="1"/>
  <c r="N1821" i="1" s="1"/>
  <c r="N1524" i="1"/>
  <c r="P2307" i="1"/>
  <c r="N921" i="1"/>
  <c r="V2282" i="1"/>
  <c r="N736" i="1"/>
  <c r="T2348" i="1"/>
  <c r="AT2003" i="1"/>
  <c r="AT2004" i="1"/>
  <c r="AT2013" i="1"/>
  <c r="AT1998" i="1"/>
  <c r="AT2011" i="1"/>
  <c r="AT2000" i="1"/>
  <c r="AV1996" i="1"/>
  <c r="AT1999" i="1"/>
  <c r="AT2015" i="1"/>
  <c r="AT2007" i="1"/>
  <c r="AT2002" i="1"/>
  <c r="AT1996" i="1"/>
  <c r="AT1997" i="1"/>
  <c r="AT2012" i="1"/>
  <c r="AT2005" i="1"/>
  <c r="AT2010" i="1"/>
  <c r="AT2006" i="1"/>
  <c r="AT2001" i="1"/>
  <c r="AT2009" i="1"/>
  <c r="AT2008" i="1"/>
  <c r="AT2245" i="1"/>
  <c r="AT2248" i="1"/>
  <c r="AT2250" i="1"/>
  <c r="AT2252" i="1"/>
  <c r="AT2251" i="1"/>
  <c r="AT2255" i="1"/>
  <c r="AT2263" i="1"/>
  <c r="AT2244" i="1"/>
  <c r="AT2254" i="1"/>
  <c r="AT2258" i="1"/>
  <c r="AV2244" i="1"/>
  <c r="AT2246" i="1"/>
  <c r="AT2247" i="1"/>
  <c r="AT2256" i="1"/>
  <c r="AT2262" i="1"/>
  <c r="AT2259" i="1"/>
  <c r="AT2249" i="1"/>
  <c r="AT2257" i="1"/>
  <c r="AT2253" i="1"/>
  <c r="AT2260" i="1"/>
  <c r="AT2261" i="1"/>
  <c r="V2107" i="1"/>
  <c r="V2081" i="1"/>
  <c r="N2052" i="1"/>
  <c r="M2282" i="1"/>
  <c r="N2283" i="1" s="1"/>
  <c r="AO1327" i="1"/>
  <c r="AP1327" i="1" s="1"/>
  <c r="O1821" i="1"/>
  <c r="N1894" i="1"/>
  <c r="U2134" i="1"/>
  <c r="P2134" i="1"/>
  <c r="N1912" i="1"/>
  <c r="P2407" i="1"/>
  <c r="AO1918" i="1"/>
  <c r="AP1918" i="1" s="1"/>
  <c r="N2154" i="1"/>
  <c r="T1820" i="1"/>
  <c r="T2282" i="1"/>
  <c r="T2134" i="1"/>
  <c r="T2191" i="1"/>
  <c r="AO2117" i="1"/>
  <c r="M118" i="1"/>
  <c r="N118" i="1" s="1"/>
  <c r="M1347" i="1"/>
  <c r="N1347" i="1" s="1"/>
  <c r="AM1151" i="1"/>
  <c r="T1068" i="1"/>
  <c r="AT140" i="1"/>
  <c r="AT136" i="1"/>
  <c r="AT131" i="1"/>
  <c r="AT127" i="1"/>
  <c r="AT139" i="1"/>
  <c r="AT135" i="1"/>
  <c r="AT130" i="1"/>
  <c r="AT126" i="1"/>
  <c r="AT125" i="1"/>
  <c r="AT142" i="1"/>
  <c r="AT143" i="1"/>
  <c r="AT138" i="1"/>
  <c r="AT134" i="1"/>
  <c r="AT129" i="1"/>
  <c r="AT124" i="1"/>
  <c r="AT141" i="1"/>
  <c r="AT137" i="1"/>
  <c r="AT133" i="1"/>
  <c r="AT128" i="1"/>
  <c r="AT112" i="1"/>
  <c r="AT117" i="1"/>
  <c r="AT113" i="1"/>
  <c r="AT108" i="1"/>
  <c r="AT103" i="1"/>
  <c r="AT116" i="1"/>
  <c r="AT111" i="1"/>
  <c r="AT107" i="1"/>
  <c r="AT102" i="1"/>
  <c r="AT104" i="1"/>
  <c r="AT119" i="1"/>
  <c r="AT115" i="1"/>
  <c r="AT110" i="1"/>
  <c r="AT106" i="1"/>
  <c r="AT101" i="1"/>
  <c r="AT118" i="1"/>
  <c r="AT114" i="1"/>
  <c r="AT109" i="1"/>
  <c r="AT105" i="1"/>
  <c r="AT100" i="1"/>
  <c r="AT63" i="1"/>
  <c r="AT59" i="1"/>
  <c r="AT54" i="1"/>
  <c r="AT50" i="1"/>
  <c r="AT66" i="1"/>
  <c r="AT67" i="1"/>
  <c r="AT62" i="1"/>
  <c r="AT58" i="1"/>
  <c r="AT53" i="1"/>
  <c r="AT49" i="1"/>
  <c r="AT65" i="1"/>
  <c r="AT61" i="1"/>
  <c r="AT57" i="1"/>
  <c r="AT52" i="1"/>
  <c r="AT48" i="1"/>
  <c r="AT64" i="1"/>
  <c r="AT60" i="1"/>
  <c r="AT55" i="1"/>
  <c r="AT51" i="1"/>
  <c r="T2107" i="1"/>
  <c r="W2282" i="1"/>
  <c r="O1820" i="1"/>
  <c r="U1939" i="1"/>
  <c r="N1035" i="1"/>
  <c r="N1891" i="1"/>
  <c r="N1689" i="1"/>
  <c r="N1552" i="1"/>
  <c r="AO1691" i="1"/>
  <c r="AP1691" i="1" s="1"/>
  <c r="N1817" i="1"/>
  <c r="T259" i="1"/>
  <c r="AT644" i="1"/>
  <c r="AT648" i="1"/>
  <c r="AT640" i="1"/>
  <c r="AT634" i="1"/>
  <c r="AT639" i="1"/>
  <c r="AT636" i="1"/>
  <c r="AT647" i="1"/>
  <c r="AT638" i="1"/>
  <c r="AT633" i="1"/>
  <c r="AT643" i="1"/>
  <c r="AT645" i="1"/>
  <c r="AT637" i="1"/>
  <c r="AT632" i="1"/>
  <c r="AT649" i="1"/>
  <c r="AT631" i="1"/>
  <c r="AT641" i="1"/>
  <c r="AT635" i="1"/>
  <c r="AT630" i="1"/>
  <c r="AT642" i="1"/>
  <c r="AT257" i="1"/>
  <c r="AT252" i="1"/>
  <c r="AT247" i="1"/>
  <c r="AT243" i="1"/>
  <c r="AT239" i="1"/>
  <c r="AT255" i="1"/>
  <c r="AT251" i="1"/>
  <c r="AT246" i="1"/>
  <c r="AT242" i="1"/>
  <c r="AT256" i="1"/>
  <c r="AT254" i="1"/>
  <c r="AT250" i="1"/>
  <c r="AT245" i="1"/>
  <c r="AT241" i="1"/>
  <c r="AT238" i="1"/>
  <c r="AT253" i="1"/>
  <c r="AT249" i="1"/>
  <c r="AT244" i="1"/>
  <c r="AT240" i="1"/>
  <c r="AT2016" i="1"/>
  <c r="AT2019" i="1"/>
  <c r="AT2017" i="1"/>
  <c r="AT2020" i="1"/>
  <c r="AT2018" i="1"/>
  <c r="AV2001" i="1"/>
  <c r="AO1894" i="1"/>
  <c r="AP1894" i="1" s="1"/>
  <c r="T216" i="1"/>
  <c r="W760" i="1"/>
  <c r="M2257" i="1"/>
  <c r="N2258" i="1" s="1"/>
  <c r="T2264" i="1"/>
  <c r="U255" i="1"/>
  <c r="P1997" i="1"/>
  <c r="P287" i="1"/>
  <c r="AT345" i="1"/>
  <c r="I1716" i="1"/>
  <c r="M2184" i="1"/>
  <c r="M2181" i="1"/>
  <c r="N2182" i="1" s="1"/>
  <c r="AM1869" i="1"/>
  <c r="AO1869" i="1" s="1"/>
  <c r="AP1869" i="1" s="1"/>
  <c r="T392" i="1"/>
  <c r="AT75" i="1"/>
  <c r="I1727" i="1"/>
  <c r="U234" i="1"/>
  <c r="V771" i="1"/>
  <c r="V1627" i="1"/>
  <c r="W1666" i="1"/>
  <c r="T1852" i="1"/>
  <c r="U1442" i="1"/>
  <c r="T1489" i="1"/>
  <c r="V689" i="1"/>
  <c r="I2424" i="1"/>
  <c r="AM1948" i="1"/>
  <c r="AO1948" i="1" s="1"/>
  <c r="AP1948" i="1" s="1"/>
  <c r="U720" i="1"/>
  <c r="V750" i="1"/>
  <c r="W303" i="1"/>
  <c r="AT536" i="1"/>
  <c r="AT189" i="1"/>
  <c r="AT151" i="1"/>
  <c r="T1712" i="1"/>
  <c r="W2407" i="1"/>
  <c r="AN258" i="1"/>
  <c r="W1712" i="1"/>
  <c r="N2295" i="1"/>
  <c r="V2213" i="1"/>
  <c r="T1815" i="1"/>
  <c r="N2269" i="1"/>
  <c r="N1942" i="1"/>
  <c r="N720" i="1"/>
  <c r="W2269" i="1"/>
  <c r="N612" i="1"/>
  <c r="O2410" i="1"/>
  <c r="AM2429" i="1"/>
  <c r="N2121" i="1"/>
  <c r="V1712" i="1"/>
  <c r="M2195" i="1"/>
  <c r="N2195" i="1" s="1"/>
  <c r="W1740" i="1"/>
  <c r="N1770" i="1"/>
  <c r="V2290" i="1"/>
  <c r="P2291" i="1"/>
  <c r="N210" i="1"/>
  <c r="W1815" i="1"/>
  <c r="N1398" i="1"/>
  <c r="M2409" i="1"/>
  <c r="N2410" i="1" s="1"/>
  <c r="N1272" i="1"/>
  <c r="T2290" i="1"/>
  <c r="W2364" i="1"/>
  <c r="AN289" i="1"/>
  <c r="AO998" i="1"/>
  <c r="AP998" i="1" s="1"/>
  <c r="P1712" i="1"/>
  <c r="N505" i="1"/>
  <c r="AO2408" i="1"/>
  <c r="AP2408" i="1" s="1"/>
  <c r="AN290" i="1"/>
  <c r="N1185" i="1"/>
  <c r="P2425" i="1"/>
  <c r="N1224" i="1"/>
  <c r="N1225" i="1"/>
  <c r="N859" i="1"/>
  <c r="T2161" i="1"/>
  <c r="U2317" i="1"/>
  <c r="N1270" i="1"/>
  <c r="T1861" i="1"/>
  <c r="V2014" i="1"/>
  <c r="U2215" i="1"/>
  <c r="T1878" i="1"/>
  <c r="M1933" i="1"/>
  <c r="N1933" i="1" s="1"/>
  <c r="W1832" i="1"/>
  <c r="W1853" i="1"/>
  <c r="U2356" i="1"/>
  <c r="N1383" i="1"/>
  <c r="N110" i="1"/>
  <c r="M2356" i="1"/>
  <c r="AO2334" i="1"/>
  <c r="AP2334" i="1" s="1"/>
  <c r="V1894" i="1"/>
  <c r="P1924" i="1"/>
  <c r="T2039" i="1"/>
  <c r="AP1959" i="1"/>
  <c r="AO1064" i="1"/>
  <c r="AP1064" i="1" s="1"/>
  <c r="AO1304" i="1"/>
  <c r="AP1304" i="1" s="1"/>
  <c r="AO1124" i="1"/>
  <c r="AP1124" i="1" s="1"/>
  <c r="AO1059" i="1"/>
  <c r="AP1059" i="1" s="1"/>
  <c r="AO1018" i="1"/>
  <c r="AP1018" i="1" s="1"/>
  <c r="AO1731" i="1"/>
  <c r="AP1731" i="1" s="1"/>
  <c r="U964" i="1"/>
  <c r="V964" i="1"/>
  <c r="W1192" i="1"/>
  <c r="O1192" i="1"/>
  <c r="O1193" i="1"/>
  <c r="T1320" i="1"/>
  <c r="P1321" i="1"/>
  <c r="P1791" i="1"/>
  <c r="P1792" i="1"/>
  <c r="P1517" i="1"/>
  <c r="P1516" i="1"/>
  <c r="O1576" i="1"/>
  <c r="T1575" i="1"/>
  <c r="O77" i="1"/>
  <c r="O78" i="1"/>
  <c r="P195" i="1"/>
  <c r="V195" i="1"/>
  <c r="P196" i="1"/>
  <c r="O296" i="1"/>
  <c r="W296" i="1"/>
  <c r="T370" i="1"/>
  <c r="V370" i="1"/>
  <c r="O370" i="1"/>
  <c r="P383" i="1"/>
  <c r="T383" i="1"/>
  <c r="U383" i="1"/>
  <c r="O566" i="1"/>
  <c r="M565" i="1"/>
  <c r="P633" i="1"/>
  <c r="V633" i="1"/>
  <c r="P672" i="1"/>
  <c r="P673" i="1"/>
  <c r="W672" i="1"/>
  <c r="N1690" i="1"/>
  <c r="AM282" i="1"/>
  <c r="AO1421" i="1"/>
  <c r="AP1421" i="1" s="1"/>
  <c r="U2248" i="1"/>
  <c r="O1895" i="1"/>
  <c r="V1861" i="1"/>
  <c r="U1874" i="1"/>
  <c r="P2122" i="1"/>
  <c r="N1805" i="1"/>
  <c r="W1859" i="1"/>
  <c r="O1853" i="1"/>
  <c r="M2161" i="1"/>
  <c r="AO1760" i="1"/>
  <c r="AP1760" i="1" s="1"/>
  <c r="AO1965" i="1"/>
  <c r="AP1965" i="1" s="1"/>
  <c r="AO1233" i="1"/>
  <c r="AP1233" i="1" s="1"/>
  <c r="AO1220" i="1"/>
  <c r="AP1220" i="1" s="1"/>
  <c r="N2266" i="1"/>
  <c r="AO2372" i="1"/>
  <c r="AP2372" i="1" s="1"/>
  <c r="N1796" i="1"/>
  <c r="AO1325" i="1"/>
  <c r="AP1325" i="1" s="1"/>
  <c r="N1874" i="1"/>
  <c r="AO2358" i="1"/>
  <c r="AP2358" i="1" s="1"/>
  <c r="W2287" i="1"/>
  <c r="U2121" i="1"/>
  <c r="W2161" i="1"/>
  <c r="AO2058" i="1"/>
  <c r="AP2058" i="1" s="1"/>
  <c r="AO1425" i="1"/>
  <c r="AP1425" i="1" s="1"/>
  <c r="N1677" i="1"/>
  <c r="N1733" i="1"/>
  <c r="O2297" i="1"/>
  <c r="U1861" i="1"/>
  <c r="W1878" i="1"/>
  <c r="W1861" i="1"/>
  <c r="J2381" i="1"/>
  <c r="V931" i="1"/>
  <c r="T931" i="1"/>
  <c r="N618" i="1"/>
  <c r="W1159" i="1"/>
  <c r="V1226" i="1"/>
  <c r="AM1019" i="1"/>
  <c r="AO1019" i="1" s="1"/>
  <c r="AP1019" i="1" s="1"/>
  <c r="AN1488" i="1"/>
  <c r="AO1488" i="1" s="1"/>
  <c r="AP1488" i="1" s="1"/>
  <c r="T38" i="1"/>
  <c r="AN2130" i="1"/>
  <c r="AO2130" i="1" s="1"/>
  <c r="AP2130" i="1" s="1"/>
  <c r="AM1752" i="1"/>
  <c r="P259" i="1"/>
  <c r="M349" i="1"/>
  <c r="M839" i="1"/>
  <c r="N839" i="1" s="1"/>
  <c r="V2237" i="1"/>
  <c r="T1223" i="1"/>
  <c r="U1997" i="1"/>
  <c r="M403" i="1"/>
  <c r="K2313" i="1"/>
  <c r="AT2228" i="1"/>
  <c r="AT2232" i="1"/>
  <c r="AT2230" i="1"/>
  <c r="AT2234" i="1"/>
  <c r="AT2239" i="1"/>
  <c r="AT2231" i="1"/>
  <c r="AT2238" i="1"/>
  <c r="AV2221" i="1"/>
  <c r="AT2222" i="1"/>
  <c r="AT2236" i="1"/>
  <c r="AT2237" i="1"/>
  <c r="N149" i="1"/>
  <c r="AO1131" i="1"/>
  <c r="AP1131" i="1" s="1"/>
  <c r="N991" i="1"/>
  <c r="N749" i="1"/>
  <c r="T1511" i="1"/>
  <c r="AM1694" i="1"/>
  <c r="AO1694" i="1" s="1"/>
  <c r="AP1694" i="1" s="1"/>
  <c r="T1826" i="1"/>
  <c r="W835" i="1"/>
  <c r="V965" i="1"/>
  <c r="U147" i="1"/>
  <c r="V338" i="1"/>
  <c r="T490" i="1"/>
  <c r="V563" i="1"/>
  <c r="T1192" i="1"/>
  <c r="AM1262" i="1"/>
  <c r="AO1262" i="1" s="1"/>
  <c r="AP1262" i="1" s="1"/>
  <c r="J1717" i="1"/>
  <c r="K2202" i="1"/>
  <c r="P2202" i="1" s="1"/>
  <c r="K2235" i="1"/>
  <c r="M651" i="1"/>
  <c r="U381" i="1"/>
  <c r="P861" i="1"/>
  <c r="P1976" i="1"/>
  <c r="W954" i="1"/>
  <c r="U1425" i="1"/>
  <c r="W1676" i="1"/>
  <c r="J1994" i="1"/>
  <c r="J2005" i="1"/>
  <c r="M255" i="1"/>
  <c r="N255" i="1" s="1"/>
  <c r="T193" i="1"/>
  <c r="V618" i="1"/>
  <c r="V1142" i="1"/>
  <c r="W544" i="1"/>
  <c r="T120" i="1"/>
  <c r="T163" i="1"/>
  <c r="N1366" i="1"/>
  <c r="N622" i="1"/>
  <c r="N1139" i="1"/>
  <c r="N2259" i="1"/>
  <c r="T505" i="1"/>
  <c r="U1430" i="1"/>
  <c r="P912" i="1"/>
  <c r="W1069" i="1"/>
  <c r="T988" i="1"/>
  <c r="M221" i="1"/>
  <c r="N221" i="1" s="1"/>
  <c r="W864" i="1"/>
  <c r="AV2037" i="1"/>
  <c r="AT2049" i="1"/>
  <c r="O1543" i="1"/>
  <c r="V1612" i="1"/>
  <c r="P1040" i="1"/>
  <c r="V949" i="1"/>
  <c r="P1046" i="1"/>
  <c r="O344" i="1"/>
  <c r="AQ1602" i="1"/>
  <c r="AQ1457" i="1"/>
  <c r="AQ1126" i="1"/>
  <c r="L1724" i="1"/>
  <c r="I1835" i="1"/>
  <c r="L2439" i="1"/>
  <c r="AT2439" i="1"/>
  <c r="M942" i="1"/>
  <c r="N942" i="1" s="1"/>
  <c r="V233" i="1"/>
  <c r="O1124" i="1"/>
  <c r="V238" i="1"/>
  <c r="T1087" i="1"/>
  <c r="U1626" i="1"/>
  <c r="U761" i="1"/>
  <c r="AT2438" i="1"/>
  <c r="P1865" i="1"/>
  <c r="T1864" i="1"/>
  <c r="N547" i="1"/>
  <c r="N546" i="1"/>
  <c r="N1416" i="1"/>
  <c r="N1415" i="1"/>
  <c r="T2178" i="1"/>
  <c r="O2179" i="1"/>
  <c r="M2178" i="1"/>
  <c r="T2422" i="1"/>
  <c r="U2422" i="1"/>
  <c r="AN2418" i="1"/>
  <c r="AO2418" i="1" s="1"/>
  <c r="AP2418" i="1" s="1"/>
  <c r="AN2419" i="1"/>
  <c r="AN2417" i="1"/>
  <c r="O2079" i="1"/>
  <c r="T2078" i="1"/>
  <c r="W2170" i="1"/>
  <c r="M2170" i="1"/>
  <c r="N2171" i="1" s="1"/>
  <c r="O2171" i="1"/>
  <c r="O2249" i="1"/>
  <c r="W2249" i="1"/>
  <c r="T2249" i="1"/>
  <c r="P1886" i="1"/>
  <c r="V1886" i="1"/>
  <c r="P1887" i="1"/>
  <c r="O1714" i="1"/>
  <c r="M1714" i="1"/>
  <c r="V1714" i="1"/>
  <c r="O2271" i="1"/>
  <c r="T2271" i="1"/>
  <c r="P1735" i="1"/>
  <c r="T1735" i="1"/>
  <c r="M1735" i="1"/>
  <c r="N1735" i="1" s="1"/>
  <c r="U1735" i="1"/>
  <c r="N2081" i="1"/>
  <c r="T2412" i="1"/>
  <c r="O2413" i="1"/>
  <c r="W2412" i="1"/>
  <c r="U2412" i="1"/>
  <c r="M2416" i="1"/>
  <c r="V2416" i="1"/>
  <c r="W2416" i="1"/>
  <c r="T1729" i="1"/>
  <c r="W1729" i="1"/>
  <c r="O1729" i="1"/>
  <c r="U2200" i="1"/>
  <c r="V2200" i="1"/>
  <c r="P2200" i="1"/>
  <c r="W2200" i="1"/>
  <c r="T2238" i="1"/>
  <c r="P2239" i="1"/>
  <c r="M2238" i="1"/>
  <c r="V2417" i="1"/>
  <c r="P2417" i="1"/>
  <c r="U2417" i="1"/>
  <c r="M2417" i="1"/>
  <c r="N2418" i="1" s="1"/>
  <c r="T2417" i="1"/>
  <c r="AN662" i="1"/>
  <c r="AN659" i="1"/>
  <c r="AN661" i="1"/>
  <c r="AN663" i="1"/>
  <c r="P1995" i="1"/>
  <c r="U1995" i="1"/>
  <c r="T1995" i="1"/>
  <c r="P1996" i="1"/>
  <c r="M1995" i="1"/>
  <c r="W1836" i="1"/>
  <c r="M1836" i="1"/>
  <c r="O1837" i="1"/>
  <c r="O1836" i="1"/>
  <c r="V1836" i="1"/>
  <c r="P1928" i="1"/>
  <c r="T1928" i="1"/>
  <c r="M1928" i="1"/>
  <c r="V1928" i="1"/>
  <c r="T2349" i="1"/>
  <c r="W2349" i="1"/>
  <c r="V2349" i="1"/>
  <c r="N1310" i="1"/>
  <c r="T2338" i="1"/>
  <c r="M2338" i="1"/>
  <c r="W2338" i="1"/>
  <c r="U2338" i="1"/>
  <c r="P1742" i="1"/>
  <c r="M1741" i="1"/>
  <c r="P1741" i="1"/>
  <c r="V1741" i="1"/>
  <c r="W1741" i="1"/>
  <c r="U1741" i="1"/>
  <c r="U2244" i="1"/>
  <c r="O2244" i="1"/>
  <c r="M2244" i="1"/>
  <c r="N2244" i="1" s="1"/>
  <c r="W2244" i="1"/>
  <c r="T2244" i="1"/>
  <c r="AM200" i="1"/>
  <c r="AO200" i="1" s="1"/>
  <c r="AP200" i="1" s="1"/>
  <c r="AM202" i="1"/>
  <c r="AO202" i="1" s="1"/>
  <c r="AP202" i="1" s="1"/>
  <c r="AM203" i="1"/>
  <c r="AO203" i="1" s="1"/>
  <c r="AP203" i="1" s="1"/>
  <c r="AN533" i="1"/>
  <c r="AN531" i="1"/>
  <c r="AN534" i="1"/>
  <c r="AN532" i="1"/>
  <c r="AN529" i="1"/>
  <c r="AM715" i="1"/>
  <c r="AO715" i="1" s="1"/>
  <c r="AP715" i="1" s="1"/>
  <c r="AM714" i="1"/>
  <c r="AO714" i="1" s="1"/>
  <c r="AP714" i="1" s="1"/>
  <c r="N1126" i="1"/>
  <c r="V2276" i="1"/>
  <c r="T2276" i="1"/>
  <c r="M2276" i="1"/>
  <c r="N2276" i="1" s="1"/>
  <c r="N1902" i="1"/>
  <c r="AN248" i="1"/>
  <c r="AO248" i="1" s="1"/>
  <c r="AP248" i="1" s="1"/>
  <c r="P2349" i="1"/>
  <c r="M2349" i="1"/>
  <c r="N2349" i="1" s="1"/>
  <c r="P2394" i="1"/>
  <c r="T1740" i="1"/>
  <c r="N1705" i="1"/>
  <c r="N1959" i="1"/>
  <c r="W2417" i="1"/>
  <c r="U1928" i="1"/>
  <c r="AM760" i="1"/>
  <c r="O2339" i="1"/>
  <c r="AN666" i="1"/>
  <c r="T2364" i="1"/>
  <c r="N2327" i="1"/>
  <c r="P2238" i="1"/>
  <c r="K2426" i="1"/>
  <c r="P2426" i="1" s="1"/>
  <c r="V1729" i="1"/>
  <c r="O2170" i="1"/>
  <c r="V1735" i="1"/>
  <c r="T2416" i="1"/>
  <c r="O1715" i="1"/>
  <c r="T2288" i="1"/>
  <c r="U2288" i="1"/>
  <c r="V2288" i="1"/>
  <c r="T2224" i="1"/>
  <c r="V2224" i="1"/>
  <c r="M2224" i="1"/>
  <c r="W2414" i="1"/>
  <c r="M2414" i="1"/>
  <c r="T2414" i="1"/>
  <c r="V2249" i="1"/>
  <c r="N1989" i="1"/>
  <c r="P2084" i="1"/>
  <c r="P2083" i="1"/>
  <c r="W2083" i="1"/>
  <c r="T2083" i="1"/>
  <c r="M2083" i="1"/>
  <c r="U2083" i="1"/>
  <c r="U1886" i="1"/>
  <c r="M2412" i="1"/>
  <c r="N2412" i="1" s="1"/>
  <c r="T2170" i="1"/>
  <c r="P2418" i="1"/>
  <c r="U2238" i="1"/>
  <c r="T2200" i="1"/>
  <c r="O2133" i="1"/>
  <c r="W2132" i="1"/>
  <c r="T2132" i="1"/>
  <c r="N1498" i="1"/>
  <c r="P1929" i="1"/>
  <c r="P1930" i="1"/>
  <c r="T1929" i="1"/>
  <c r="P2282" i="1"/>
  <c r="M2281" i="1"/>
  <c r="N2281" i="1" s="1"/>
  <c r="P2281" i="1"/>
  <c r="W2281" i="1"/>
  <c r="U2281" i="1"/>
  <c r="N1757" i="1"/>
  <c r="W1770" i="1"/>
  <c r="V1770" i="1"/>
  <c r="O1770" i="1"/>
  <c r="V2318" i="1"/>
  <c r="M2318" i="1"/>
  <c r="N2319" i="1" s="1"/>
  <c r="U2318" i="1"/>
  <c r="N1601" i="1"/>
  <c r="N1602" i="1"/>
  <c r="T1741" i="1"/>
  <c r="N2007" i="1"/>
  <c r="W1995" i="1"/>
  <c r="T1836" i="1"/>
  <c r="AM290" i="1"/>
  <c r="AM289" i="1"/>
  <c r="M1860" i="1"/>
  <c r="W1860" i="1"/>
  <c r="T1860" i="1"/>
  <c r="V1860" i="1"/>
  <c r="V2063" i="1"/>
  <c r="O2063" i="1"/>
  <c r="T2063" i="1"/>
  <c r="U2096" i="1"/>
  <c r="M2096" i="1"/>
  <c r="P2097" i="1"/>
  <c r="P2096" i="1"/>
  <c r="N716" i="1"/>
  <c r="T2225" i="1"/>
  <c r="M2225" i="1"/>
  <c r="N2226" i="1" s="1"/>
  <c r="O2226" i="1"/>
  <c r="W2225" i="1"/>
  <c r="V2225" i="1"/>
  <c r="J2434" i="1"/>
  <c r="V2434" i="1" s="1"/>
  <c r="O2276" i="1"/>
  <c r="W2276" i="1"/>
  <c r="O1740" i="1"/>
  <c r="O1741" i="1"/>
  <c r="M1729" i="1"/>
  <c r="N1729" i="1" s="1"/>
  <c r="T2061" i="1"/>
  <c r="O2338" i="1"/>
  <c r="AN664" i="1"/>
  <c r="AN579" i="1"/>
  <c r="AO579" i="1" s="1"/>
  <c r="AP579" i="1" s="1"/>
  <c r="V2244" i="1"/>
  <c r="N1694" i="1"/>
  <c r="N1693" i="1"/>
  <c r="W2238" i="1"/>
  <c r="W2178" i="1"/>
  <c r="T1886" i="1"/>
  <c r="V2271" i="1"/>
  <c r="T1714" i="1"/>
  <c r="P2416" i="1"/>
  <c r="U2386" i="1"/>
  <c r="V2386" i="1"/>
  <c r="O2386" i="1"/>
  <c r="T2386" i="1"/>
  <c r="N124" i="1"/>
  <c r="O2412" i="1"/>
  <c r="W1735" i="1"/>
  <c r="W2271" i="1"/>
  <c r="O2078" i="1"/>
  <c r="V2170" i="1"/>
  <c r="P1736" i="1"/>
  <c r="T2418" i="1"/>
  <c r="U2418" i="1"/>
  <c r="V2418" i="1"/>
  <c r="V2238" i="1"/>
  <c r="N1799" i="1"/>
  <c r="N1800" i="1"/>
  <c r="P2201" i="1"/>
  <c r="O1875" i="1"/>
  <c r="M1875" i="1"/>
  <c r="N167" i="1"/>
  <c r="N168" i="1"/>
  <c r="N1378" i="1"/>
  <c r="N780" i="1"/>
  <c r="N781" i="1"/>
  <c r="P1842" i="1"/>
  <c r="U1841" i="1"/>
  <c r="W1841" i="1"/>
  <c r="V1841" i="1"/>
  <c r="V1799" i="1"/>
  <c r="P1799" i="1"/>
  <c r="W1799" i="1"/>
  <c r="P1800" i="1"/>
  <c r="U2263" i="1"/>
  <c r="O2264" i="1"/>
  <c r="V2263" i="1"/>
  <c r="O2263" i="1"/>
  <c r="N1878" i="1"/>
  <c r="N1879" i="1"/>
  <c r="AN530" i="1"/>
  <c r="AO530" i="1" s="1"/>
  <c r="AP530" i="1" s="1"/>
  <c r="N1327" i="1"/>
  <c r="U1836" i="1"/>
  <c r="V1730" i="1"/>
  <c r="O1731" i="1"/>
  <c r="M1730" i="1"/>
  <c r="O1730" i="1"/>
  <c r="U1730" i="1"/>
  <c r="N1025" i="1"/>
  <c r="N1024" i="1"/>
  <c r="W2037" i="1"/>
  <c r="T2037" i="1"/>
  <c r="M2037" i="1"/>
  <c r="N1559" i="1"/>
  <c r="W1980" i="1"/>
  <c r="M1980" i="1"/>
  <c r="N1981" i="1" s="1"/>
  <c r="O1981" i="1"/>
  <c r="U1980" i="1"/>
  <c r="V1980" i="1"/>
  <c r="O1980" i="1"/>
  <c r="M2358" i="1"/>
  <c r="N2358" i="1" s="1"/>
  <c r="U2358" i="1"/>
  <c r="V2358" i="1"/>
  <c r="P2358" i="1"/>
  <c r="W2423" i="1"/>
  <c r="O2423" i="1"/>
  <c r="T2423" i="1"/>
  <c r="AN2427" i="1"/>
  <c r="AO2427" i="1" s="1"/>
  <c r="AP2427" i="1" s="1"/>
  <c r="AN660" i="1"/>
  <c r="U2178" i="1"/>
  <c r="AN247" i="1"/>
  <c r="AO247" i="1" s="1"/>
  <c r="AP247" i="1" s="1"/>
  <c r="AN2424" i="1"/>
  <c r="AM245" i="1"/>
  <c r="AO245" i="1" s="1"/>
  <c r="AP245" i="1" s="1"/>
  <c r="P2354" i="1"/>
  <c r="V1740" i="1"/>
  <c r="N1838" i="1"/>
  <c r="N2177" i="1"/>
  <c r="U1864" i="1"/>
  <c r="AN665" i="1"/>
  <c r="O2245" i="1"/>
  <c r="U2061" i="1"/>
  <c r="K2431" i="1"/>
  <c r="P2431" i="1" s="1"/>
  <c r="J2431" i="1"/>
  <c r="M2431" i="1" s="1"/>
  <c r="P1713" i="1"/>
  <c r="M1712" i="1"/>
  <c r="J2430" i="1"/>
  <c r="V2430" i="1" s="1"/>
  <c r="W2194" i="1"/>
  <c r="U2194" i="1"/>
  <c r="T2194" i="1"/>
  <c r="V2194" i="1"/>
  <c r="M1886" i="1"/>
  <c r="N1887" i="1" s="1"/>
  <c r="O2272" i="1"/>
  <c r="U1714" i="1"/>
  <c r="U2416" i="1"/>
  <c r="T1921" i="1"/>
  <c r="O1921" i="1"/>
  <c r="P2367" i="1"/>
  <c r="T2367" i="1"/>
  <c r="P2368" i="1"/>
  <c r="U2367" i="1"/>
  <c r="M2367" i="1"/>
  <c r="N1700" i="1"/>
  <c r="P2351" i="1"/>
  <c r="M1752" i="1"/>
  <c r="N1752" i="1" s="1"/>
  <c r="W1752" i="1"/>
  <c r="N753" i="1"/>
  <c r="U1729" i="1"/>
  <c r="U2327" i="1"/>
  <c r="P2327" i="1"/>
  <c r="AO2235" i="1"/>
  <c r="AP2235" i="1" s="1"/>
  <c r="N333" i="1"/>
  <c r="N1158" i="1"/>
  <c r="N1159" i="1"/>
  <c r="T2203" i="1"/>
  <c r="O2204" i="1"/>
  <c r="O2203" i="1"/>
  <c r="M1869" i="1"/>
  <c r="U1869" i="1"/>
  <c r="P1870" i="1"/>
  <c r="T1869" i="1"/>
  <c r="AN2400" i="1"/>
  <c r="AO2400" i="1" s="1"/>
  <c r="AP2400" i="1" s="1"/>
  <c r="AN2398" i="1"/>
  <c r="AO2398" i="1" s="1"/>
  <c r="AP2398" i="1" s="1"/>
  <c r="AN2403" i="1"/>
  <c r="AO2403" i="1" s="1"/>
  <c r="AP2403" i="1" s="1"/>
  <c r="AN2407" i="1"/>
  <c r="AO2407" i="1" s="1"/>
  <c r="AP2407" i="1" s="1"/>
  <c r="AN2404" i="1"/>
  <c r="AN2394" i="1"/>
  <c r="AO2394" i="1" s="1"/>
  <c r="AP2394" i="1" s="1"/>
  <c r="AN2399" i="1"/>
  <c r="AO2399" i="1" s="1"/>
  <c r="AP2399" i="1" s="1"/>
  <c r="AN2396" i="1"/>
  <c r="AO2396" i="1" s="1"/>
  <c r="AN2405" i="1"/>
  <c r="AO2405" i="1" s="1"/>
  <c r="AP2405" i="1" s="1"/>
  <c r="AN535" i="1"/>
  <c r="AM201" i="1"/>
  <c r="AO201" i="1" s="1"/>
  <c r="AP201" i="1" s="1"/>
  <c r="V1995" i="1"/>
  <c r="K2420" i="1"/>
  <c r="P2421" i="1" s="1"/>
  <c r="J2420" i="1"/>
  <c r="AM2414" i="1"/>
  <c r="AO2414" i="1" s="1"/>
  <c r="AP2414" i="1" s="1"/>
  <c r="AM2412" i="1"/>
  <c r="AO2412" i="1" s="1"/>
  <c r="AP2412" i="1" s="1"/>
  <c r="AM2410" i="1"/>
  <c r="AO2410" i="1" s="1"/>
  <c r="AP2410" i="1" s="1"/>
  <c r="AM2411" i="1"/>
  <c r="AM2416" i="1"/>
  <c r="AO2416" i="1" s="1"/>
  <c r="AP2416" i="1" s="1"/>
  <c r="AM2417" i="1"/>
  <c r="N748" i="1"/>
  <c r="O1727" i="1"/>
  <c r="M1726" i="1"/>
  <c r="V1726" i="1"/>
  <c r="U1726" i="1"/>
  <c r="P1699" i="1"/>
  <c r="P1698" i="1"/>
  <c r="M1698" i="1"/>
  <c r="T1698" i="1"/>
  <c r="U1698" i="1"/>
  <c r="N298" i="1"/>
  <c r="N299" i="1"/>
  <c r="N798" i="1"/>
  <c r="N1669" i="1"/>
  <c r="N1670" i="1"/>
  <c r="AM2420" i="1"/>
  <c r="AO2420" i="1" s="1"/>
  <c r="N1492" i="1"/>
  <c r="AO529" i="1"/>
  <c r="AP529" i="1" s="1"/>
  <c r="N1617" i="1"/>
  <c r="W1813" i="1"/>
  <c r="U1813" i="1"/>
  <c r="V1813" i="1"/>
  <c r="N246" i="1"/>
  <c r="N247" i="1"/>
  <c r="N1244" i="1"/>
  <c r="N1245" i="1"/>
  <c r="V2185" i="1"/>
  <c r="T2185" i="1"/>
  <c r="M2185" i="1"/>
  <c r="AO1706" i="1"/>
  <c r="AP1706" i="1" s="1"/>
  <c r="AO1307" i="1"/>
  <c r="AP1307" i="1" s="1"/>
  <c r="N1259" i="1"/>
  <c r="N1987" i="1"/>
  <c r="AO1146" i="1"/>
  <c r="AP1146" i="1" s="1"/>
  <c r="M1996" i="1"/>
  <c r="W1996" i="1"/>
  <c r="O1996" i="1"/>
  <c r="N964" i="1"/>
  <c r="N965" i="1"/>
  <c r="K2395" i="1"/>
  <c r="P2396" i="1" s="1"/>
  <c r="J2395" i="1"/>
  <c r="U1815" i="1"/>
  <c r="U2354" i="1"/>
  <c r="M2423" i="1"/>
  <c r="N1797" i="1"/>
  <c r="AO1311" i="1"/>
  <c r="AP1311" i="1" s="1"/>
  <c r="N54" i="1"/>
  <c r="K2419" i="1"/>
  <c r="P2419" i="1" s="1"/>
  <c r="J2419" i="1"/>
  <c r="N637" i="1"/>
  <c r="N638" i="1"/>
  <c r="AO2176" i="1"/>
  <c r="AP2176" i="1" s="1"/>
  <c r="N1680" i="1"/>
  <c r="M2107" i="1"/>
  <c r="N2108" i="1" s="1"/>
  <c r="AO2127" i="1"/>
  <c r="AP2127" i="1" s="1"/>
  <c r="AO2301" i="1"/>
  <c r="AP2301" i="1" s="1"/>
  <c r="AO1848" i="1"/>
  <c r="AP1848" i="1" s="1"/>
  <c r="AO1517" i="1"/>
  <c r="AP1517" i="1" s="1"/>
  <c r="U2012" i="1"/>
  <c r="U2246" i="1"/>
  <c r="AO1119" i="1"/>
  <c r="AP1119" i="1" s="1"/>
  <c r="V2289" i="1"/>
  <c r="V2158" i="1"/>
  <c r="AO1908" i="1"/>
  <c r="AP1908" i="1" s="1"/>
  <c r="U2282" i="1"/>
  <c r="V1853" i="1"/>
  <c r="M1853" i="1"/>
  <c r="N1853" i="1" s="1"/>
  <c r="AO1780" i="1"/>
  <c r="AP1780" i="1" s="1"/>
  <c r="AO2245" i="1"/>
  <c r="AP2245" i="1" s="1"/>
  <c r="AO2290" i="1"/>
  <c r="AP2290" i="1" s="1"/>
  <c r="W2295" i="1"/>
  <c r="W1110" i="1"/>
  <c r="U1345" i="1"/>
  <c r="T1240" i="1"/>
  <c r="AM1813" i="1"/>
  <c r="O782" i="1"/>
  <c r="W1613" i="1"/>
  <c r="V582" i="1"/>
  <c r="U1431" i="1"/>
  <c r="U632" i="1"/>
  <c r="AO1974" i="1"/>
  <c r="AP1974" i="1" s="1"/>
  <c r="M802" i="1"/>
  <c r="N803" i="1" s="1"/>
  <c r="W1212" i="1"/>
  <c r="W1348" i="1"/>
  <c r="V1210" i="1"/>
  <c r="T1283" i="1"/>
  <c r="M1790" i="1"/>
  <c r="N1790" i="1" s="1"/>
  <c r="V1271" i="1"/>
  <c r="U2302" i="1"/>
  <c r="J2111" i="1"/>
  <c r="T2111" i="1" s="1"/>
  <c r="J1758" i="1"/>
  <c r="O1759" i="1" s="1"/>
  <c r="K1758" i="1"/>
  <c r="P1759" i="1" s="1"/>
  <c r="AM2026" i="1"/>
  <c r="AO2026" i="1" s="1"/>
  <c r="AP2026" i="1" s="1"/>
  <c r="AQ973" i="1"/>
  <c r="AQ865" i="1"/>
  <c r="AL851" i="1"/>
  <c r="AK851" i="1"/>
  <c r="AK847" i="1"/>
  <c r="AL847" i="1"/>
  <c r="AL843" i="1"/>
  <c r="AK843" i="1"/>
  <c r="AQ851" i="1"/>
  <c r="AQ842" i="1"/>
  <c r="AQ566" i="1"/>
  <c r="AQ554" i="1"/>
  <c r="AQ489" i="1"/>
  <c r="AQ481" i="1"/>
  <c r="AQ458" i="1"/>
  <c r="AK231" i="1"/>
  <c r="AQ244" i="1"/>
  <c r="AL136" i="1"/>
  <c r="AK136" i="1"/>
  <c r="AK106" i="1"/>
  <c r="AM115" i="1" s="1"/>
  <c r="AL106" i="1"/>
  <c r="AK50" i="1"/>
  <c r="AL50" i="1"/>
  <c r="AK34" i="1"/>
  <c r="AL34" i="1"/>
  <c r="AQ33" i="1"/>
  <c r="AK18" i="1"/>
  <c r="AL18" i="1"/>
  <c r="AN28" i="1" s="1"/>
  <c r="AQ24" i="1"/>
  <c r="M1667" i="1"/>
  <c r="N1667" i="1" s="1"/>
  <c r="W1663" i="1"/>
  <c r="P456" i="1"/>
  <c r="U2236" i="1"/>
  <c r="P2245" i="1"/>
  <c r="P2008" i="1"/>
  <c r="U556" i="1"/>
  <c r="O557" i="1"/>
  <c r="K2173" i="1"/>
  <c r="J2173" i="1"/>
  <c r="K1914" i="1"/>
  <c r="J1914" i="1"/>
  <c r="O1915" i="1" s="1"/>
  <c r="J2285" i="1"/>
  <c r="K2285" i="1"/>
  <c r="T521" i="1"/>
  <c r="M2316" i="1"/>
  <c r="N2316" i="1" s="1"/>
  <c r="AM1129" i="1"/>
  <c r="AO1129" i="1" s="1"/>
  <c r="AP1129" i="1" s="1"/>
  <c r="V159" i="1"/>
  <c r="M619" i="1"/>
  <c r="W1737" i="1"/>
  <c r="P621" i="1"/>
  <c r="T1685" i="1"/>
  <c r="M774" i="1"/>
  <c r="N775" i="1" s="1"/>
  <c r="W907" i="1"/>
  <c r="V1158" i="1"/>
  <c r="P1588" i="1"/>
  <c r="T1369" i="1"/>
  <c r="W367" i="1"/>
  <c r="J1659" i="1"/>
  <c r="M1659" i="1" s="1"/>
  <c r="N1660" i="1" s="1"/>
  <c r="AN2310" i="1"/>
  <c r="J335" i="1"/>
  <c r="M335" i="1" s="1"/>
  <c r="W421" i="1"/>
  <c r="K663" i="1"/>
  <c r="J1022" i="1"/>
  <c r="J631" i="1"/>
  <c r="M631" i="1" s="1"/>
  <c r="N631" i="1" s="1"/>
  <c r="J730" i="1"/>
  <c r="K714" i="1"/>
  <c r="P715" i="1" s="1"/>
  <c r="P1561" i="1"/>
  <c r="K718" i="1"/>
  <c r="K1687" i="1"/>
  <c r="J1695" i="1"/>
  <c r="J511" i="1"/>
  <c r="AL930" i="1"/>
  <c r="AK930" i="1"/>
  <c r="AL804" i="1"/>
  <c r="AN804" i="1" s="1"/>
  <c r="AK804" i="1"/>
  <c r="AL418" i="1"/>
  <c r="AK418" i="1"/>
  <c r="AL406" i="1"/>
  <c r="AK406" i="1"/>
  <c r="AM410" i="1" s="1"/>
  <c r="AL370" i="1"/>
  <c r="AK370" i="1"/>
  <c r="J1656" i="1"/>
  <c r="K1656" i="1"/>
  <c r="J1644" i="1"/>
  <c r="K1644" i="1"/>
  <c r="J1624" i="1"/>
  <c r="K1624" i="1"/>
  <c r="J1608" i="1"/>
  <c r="K1608" i="1"/>
  <c r="J1571" i="1"/>
  <c r="K1571" i="1"/>
  <c r="J1544" i="1"/>
  <c r="K1544" i="1"/>
  <c r="P1544" i="1" s="1"/>
  <c r="J1533" i="1"/>
  <c r="K1533" i="1"/>
  <c r="J1530" i="1"/>
  <c r="K1530" i="1"/>
  <c r="J1504" i="1"/>
  <c r="K1504" i="1"/>
  <c r="K1500" i="1"/>
  <c r="J1500" i="1"/>
  <c r="J1494" i="1"/>
  <c r="K1494" i="1"/>
  <c r="J1467" i="1"/>
  <c r="K1467" i="1"/>
  <c r="J1434" i="1"/>
  <c r="K1434" i="1"/>
  <c r="J1372" i="1"/>
  <c r="K1372" i="1"/>
  <c r="P1372" i="1" s="1"/>
  <c r="J1360" i="1"/>
  <c r="O1361" i="1" s="1"/>
  <c r="K1360" i="1"/>
  <c r="J1356" i="1"/>
  <c r="K1356" i="1"/>
  <c r="J1352" i="1"/>
  <c r="K1352" i="1"/>
  <c r="J1332" i="1"/>
  <c r="K1332" i="1"/>
  <c r="J1317" i="1"/>
  <c r="K1317" i="1"/>
  <c r="K1285" i="1"/>
  <c r="P1286" i="1" s="1"/>
  <c r="J1285" i="1"/>
  <c r="K1241" i="1"/>
  <c r="J1241" i="1"/>
  <c r="J1229" i="1"/>
  <c r="K1229" i="1"/>
  <c r="K1198" i="1"/>
  <c r="J1198" i="1"/>
  <c r="K1194" i="1"/>
  <c r="J1194" i="1"/>
  <c r="O1195" i="1" s="1"/>
  <c r="J1190" i="1"/>
  <c r="K1190" i="1"/>
  <c r="K903" i="1"/>
  <c r="J903" i="1"/>
  <c r="J1691" i="1"/>
  <c r="K1691" i="1"/>
  <c r="P1691" i="1" s="1"/>
  <c r="J1683" i="1"/>
  <c r="K1683" i="1"/>
  <c r="J1288" i="1"/>
  <c r="K1288" i="1"/>
  <c r="K1058" i="1"/>
  <c r="P1058" i="1" s="1"/>
  <c r="J1058" i="1"/>
  <c r="K1054" i="1"/>
  <c r="J1054" i="1"/>
  <c r="J1050" i="1"/>
  <c r="K1050" i="1"/>
  <c r="J1042" i="1"/>
  <c r="K1042" i="1"/>
  <c r="K906" i="1"/>
  <c r="J906" i="1"/>
  <c r="K874" i="1"/>
  <c r="J874" i="1"/>
  <c r="K870" i="1"/>
  <c r="J870" i="1"/>
  <c r="K766" i="1"/>
  <c r="P766" i="1" s="1"/>
  <c r="J766" i="1"/>
  <c r="J746" i="1"/>
  <c r="K746" i="1"/>
  <c r="K722" i="1"/>
  <c r="J722" i="1"/>
  <c r="J659" i="1"/>
  <c r="K659" i="1"/>
  <c r="P660" i="1" s="1"/>
  <c r="J655" i="1"/>
  <c r="K655" i="1"/>
  <c r="J647" i="1"/>
  <c r="K647" i="1"/>
  <c r="J615" i="1"/>
  <c r="K615" i="1"/>
  <c r="J603" i="1"/>
  <c r="K603" i="1"/>
  <c r="K571" i="1"/>
  <c r="J571" i="1"/>
  <c r="J551" i="1"/>
  <c r="K551" i="1"/>
  <c r="J543" i="1"/>
  <c r="K543" i="1"/>
  <c r="J519" i="1"/>
  <c r="K519" i="1"/>
  <c r="J515" i="1"/>
  <c r="K515" i="1"/>
  <c r="J503" i="1"/>
  <c r="K503" i="1"/>
  <c r="P503" i="1" s="1"/>
  <c r="K479" i="1"/>
  <c r="J479" i="1"/>
  <c r="K467" i="1"/>
  <c r="J467" i="1"/>
  <c r="J463" i="1"/>
  <c r="K463" i="1"/>
  <c r="K451" i="1"/>
  <c r="J451" i="1"/>
  <c r="K435" i="1"/>
  <c r="J435" i="1"/>
  <c r="K431" i="1"/>
  <c r="J431" i="1"/>
  <c r="J423" i="1"/>
  <c r="O424" i="1" s="1"/>
  <c r="K423" i="1"/>
  <c r="J419" i="1"/>
  <c r="K419" i="1"/>
  <c r="K415" i="1"/>
  <c r="J415" i="1"/>
  <c r="J407" i="1"/>
  <c r="K407" i="1"/>
  <c r="J396" i="1"/>
  <c r="K396" i="1"/>
  <c r="J378" i="1"/>
  <c r="K378" i="1"/>
  <c r="K374" i="1"/>
  <c r="J374" i="1"/>
  <c r="K366" i="1"/>
  <c r="J366" i="1"/>
  <c r="J362" i="1"/>
  <c r="K362" i="1"/>
  <c r="J346" i="1"/>
  <c r="K346" i="1"/>
  <c r="K260" i="1"/>
  <c r="J260" i="1"/>
  <c r="J134" i="1"/>
  <c r="K134" i="1"/>
  <c r="J130" i="1"/>
  <c r="K130" i="1"/>
  <c r="K87" i="1"/>
  <c r="J87" i="1"/>
  <c r="J67" i="1"/>
  <c r="K67" i="1"/>
  <c r="K59" i="1"/>
  <c r="J59" i="1"/>
  <c r="K55" i="1"/>
  <c r="J55" i="1"/>
  <c r="K51" i="1"/>
  <c r="J51" i="1"/>
  <c r="AK1564" i="1"/>
  <c r="AL1564" i="1"/>
  <c r="P82" i="1"/>
  <c r="P733" i="1"/>
  <c r="V1134" i="1"/>
  <c r="O1461" i="1"/>
  <c r="K98" i="1"/>
  <c r="T324" i="1"/>
  <c r="J386" i="1"/>
  <c r="M401" i="1"/>
  <c r="N401" i="1" s="1"/>
  <c r="J455" i="1"/>
  <c r="K483" i="1"/>
  <c r="K487" i="1"/>
  <c r="V487" i="1" s="1"/>
  <c r="T498" i="1"/>
  <c r="K523" i="1"/>
  <c r="M1388" i="1"/>
  <c r="N1388" i="1" s="1"/>
  <c r="T1552" i="1"/>
  <c r="T1657" i="1"/>
  <c r="K495" i="1"/>
  <c r="P214" i="1"/>
  <c r="K595" i="1"/>
  <c r="K635" i="1"/>
  <c r="J778" i="1"/>
  <c r="J1292" i="1"/>
  <c r="K43" i="1"/>
  <c r="J47" i="1"/>
  <c r="K439" i="1"/>
  <c r="AK980" i="1"/>
  <c r="AL980" i="1"/>
  <c r="AL726" i="1"/>
  <c r="AK726" i="1"/>
  <c r="AK635" i="1"/>
  <c r="AM637" i="1" s="1"/>
  <c r="AL635" i="1"/>
  <c r="AK623" i="1"/>
  <c r="AL623" i="1"/>
  <c r="AL593" i="1"/>
  <c r="AK593" i="1"/>
  <c r="AK582" i="1"/>
  <c r="AL582" i="1"/>
  <c r="AN582" i="1" s="1"/>
  <c r="AK268" i="1"/>
  <c r="AL268" i="1"/>
  <c r="J1263" i="1"/>
  <c r="K1263" i="1"/>
  <c r="K1251" i="1"/>
  <c r="J1251" i="1"/>
  <c r="J909" i="1"/>
  <c r="K909" i="1"/>
  <c r="J901" i="1"/>
  <c r="K901" i="1"/>
  <c r="P901" i="1" s="1"/>
  <c r="J897" i="1"/>
  <c r="K897" i="1"/>
  <c r="P897" i="1" s="1"/>
  <c r="K881" i="1"/>
  <c r="J881" i="1"/>
  <c r="V2198" i="1"/>
  <c r="T74" i="1"/>
  <c r="V155" i="1"/>
  <c r="W192" i="1"/>
  <c r="W926" i="1"/>
  <c r="O986" i="1"/>
  <c r="O662" i="1"/>
  <c r="J758" i="1"/>
  <c r="J75" i="1"/>
  <c r="O76" i="1" s="1"/>
  <c r="W89" i="1"/>
  <c r="J354" i="1"/>
  <c r="M542" i="1"/>
  <c r="N542" i="1" s="1"/>
  <c r="P1393" i="1"/>
  <c r="P1519" i="1"/>
  <c r="K39" i="1"/>
  <c r="J35" i="1"/>
  <c r="K1038" i="1"/>
  <c r="K459" i="1"/>
  <c r="K447" i="1"/>
  <c r="J734" i="1"/>
  <c r="K826" i="1"/>
  <c r="K587" i="1"/>
  <c r="AK503" i="1"/>
  <c r="AL503" i="1"/>
  <c r="AK499" i="1"/>
  <c r="AL499" i="1"/>
  <c r="AK185" i="1"/>
  <c r="AL185" i="1"/>
  <c r="AK181" i="1"/>
  <c r="AL181" i="1"/>
  <c r="AK173" i="1"/>
  <c r="AL173" i="1"/>
  <c r="AL161" i="1"/>
  <c r="AN168" i="1" s="1"/>
  <c r="AK161" i="1"/>
  <c r="J1282" i="1"/>
  <c r="K1282" i="1"/>
  <c r="J1278" i="1"/>
  <c r="K1278" i="1"/>
  <c r="P1278" i="1" s="1"/>
  <c r="J1156" i="1"/>
  <c r="K1156" i="1"/>
  <c r="K1148" i="1"/>
  <c r="J1148" i="1"/>
  <c r="J1120" i="1"/>
  <c r="K1120" i="1"/>
  <c r="P1120" i="1" s="1"/>
  <c r="J1116" i="1"/>
  <c r="K1116" i="1"/>
  <c r="K1108" i="1"/>
  <c r="J1108" i="1"/>
  <c r="J1100" i="1"/>
  <c r="K1100" i="1"/>
  <c r="K1092" i="1"/>
  <c r="J1092" i="1"/>
  <c r="K1084" i="1"/>
  <c r="P1085" i="1" s="1"/>
  <c r="J1084" i="1"/>
  <c r="J1080" i="1"/>
  <c r="K1080" i="1"/>
  <c r="P1080" i="1" s="1"/>
  <c r="J1016" i="1"/>
  <c r="K1016" i="1"/>
  <c r="J1012" i="1"/>
  <c r="K1012" i="1"/>
  <c r="P1013" i="1" s="1"/>
  <c r="K1004" i="1"/>
  <c r="J1004" i="1"/>
  <c r="J996" i="1"/>
  <c r="K996" i="1"/>
  <c r="J992" i="1"/>
  <c r="K992" i="1"/>
  <c r="J976" i="1"/>
  <c r="K976" i="1"/>
  <c r="J952" i="1"/>
  <c r="K952" i="1"/>
  <c r="J948" i="1"/>
  <c r="K948" i="1"/>
  <c r="J932" i="1"/>
  <c r="K932" i="1"/>
  <c r="AK1465" i="1"/>
  <c r="P1641" i="1"/>
  <c r="AQ1174" i="1"/>
  <c r="AL1268" i="1"/>
  <c r="AQ1372" i="1"/>
  <c r="AQ1455" i="1"/>
  <c r="AQ1461" i="1"/>
  <c r="V610" i="1"/>
  <c r="T679" i="1"/>
  <c r="AK1437" i="1"/>
  <c r="AL1165" i="1"/>
  <c r="AK1472" i="1"/>
  <c r="AL1001" i="1"/>
  <c r="AL1802" i="1"/>
  <c r="L1725" i="1"/>
  <c r="L2464" i="1" s="1"/>
  <c r="G8" i="15" s="1"/>
  <c r="U345" i="1"/>
  <c r="AL1441" i="1"/>
  <c r="AN1452" i="1" s="1"/>
  <c r="V1453" i="1"/>
  <c r="AQ1175" i="1"/>
  <c r="T1086" i="1"/>
  <c r="U1485" i="1"/>
  <c r="U389" i="1"/>
  <c r="T673" i="1"/>
  <c r="AK1449" i="1"/>
  <c r="I1707" i="1"/>
  <c r="O343" i="1"/>
  <c r="V1220" i="1"/>
  <c r="AK1280" i="1"/>
  <c r="V814" i="1"/>
  <c r="AL1457" i="1"/>
  <c r="AQ255" i="1"/>
  <c r="I2437" i="1"/>
  <c r="L2438" i="1"/>
  <c r="I1864" i="1"/>
  <c r="I2069" i="1"/>
  <c r="L2437" i="1"/>
  <c r="N2035" i="1"/>
  <c r="N2034" i="1"/>
  <c r="W2434" i="1"/>
  <c r="N2376" i="1"/>
  <c r="N1873" i="1"/>
  <c r="AN259" i="1"/>
  <c r="AN252" i="1"/>
  <c r="AO252" i="1" s="1"/>
  <c r="AP252" i="1" s="1"/>
  <c r="O2407" i="1"/>
  <c r="AM2428" i="1"/>
  <c r="P2435" i="1"/>
  <c r="AN254" i="1"/>
  <c r="AN251" i="1"/>
  <c r="AO251" i="1" s="1"/>
  <c r="AP251" i="1" s="1"/>
  <c r="AN250" i="1"/>
  <c r="AO250" i="1" s="1"/>
  <c r="O1949" i="1"/>
  <c r="W1949" i="1"/>
  <c r="N2170" i="1"/>
  <c r="O1950" i="1"/>
  <c r="N2070" i="1"/>
  <c r="N348" i="1"/>
  <c r="O2230" i="1"/>
  <c r="M2351" i="1"/>
  <c r="N912" i="1"/>
  <c r="N834" i="1"/>
  <c r="U1752" i="1"/>
  <c r="T1752" i="1"/>
  <c r="U2233" i="1"/>
  <c r="P2364" i="1"/>
  <c r="N1111" i="1"/>
  <c r="O2277" i="1"/>
  <c r="V2233" i="1"/>
  <c r="N491" i="1"/>
  <c r="N2318" i="1"/>
  <c r="AM2433" i="1"/>
  <c r="AM2430" i="1"/>
  <c r="N1999" i="1"/>
  <c r="T2199" i="1"/>
  <c r="P2199" i="1"/>
  <c r="V2199" i="1"/>
  <c r="U2199" i="1"/>
  <c r="W2199" i="1"/>
  <c r="M2199" i="1"/>
  <c r="O2031" i="1"/>
  <c r="O2030" i="1"/>
  <c r="M2026" i="1"/>
  <c r="W2026" i="1"/>
  <c r="V2026" i="1"/>
  <c r="T2026" i="1"/>
  <c r="U2434" i="1"/>
  <c r="AN249" i="1"/>
  <c r="AO249" i="1" s="1"/>
  <c r="U2407" i="1"/>
  <c r="M2407" i="1"/>
  <c r="N2407" i="1" s="1"/>
  <c r="AN255" i="1"/>
  <c r="AO255" i="1" s="1"/>
  <c r="AP255" i="1" s="1"/>
  <c r="AN257" i="1"/>
  <c r="AO257" i="1" s="1"/>
  <c r="AP257" i="1" s="1"/>
  <c r="AN253" i="1"/>
  <c r="AO253" i="1" s="1"/>
  <c r="AP253" i="1" s="1"/>
  <c r="V2229" i="1"/>
  <c r="M1949" i="1"/>
  <c r="N2373" i="1"/>
  <c r="AD35" i="1"/>
  <c r="N249" i="1"/>
  <c r="N1932" i="1"/>
  <c r="O1752" i="1"/>
  <c r="M2233" i="1"/>
  <c r="P2233" i="1"/>
  <c r="W2351" i="1"/>
  <c r="P2234" i="1"/>
  <c r="W1907" i="1"/>
  <c r="V2061" i="1"/>
  <c r="AO258" i="1"/>
  <c r="AP258" i="1" s="1"/>
  <c r="AP2297" i="1"/>
  <c r="V1854" i="1"/>
  <c r="M2359" i="1"/>
  <c r="V2359" i="1"/>
  <c r="W2359" i="1"/>
  <c r="T1977" i="1"/>
  <c r="W1977" i="1"/>
  <c r="U1701" i="1"/>
  <c r="O1702" i="1"/>
  <c r="T1701" i="1"/>
  <c r="O1701" i="1"/>
  <c r="V1701" i="1"/>
  <c r="W1701" i="1"/>
  <c r="M1701" i="1"/>
  <c r="V1949" i="1"/>
  <c r="V1752" i="1"/>
  <c r="P2365" i="1"/>
  <c r="P2360" i="1"/>
  <c r="U2364" i="1"/>
  <c r="N449" i="1"/>
  <c r="AN2429" i="1"/>
  <c r="V2269" i="1"/>
  <c r="M2422" i="1"/>
  <c r="AP2142" i="1"/>
  <c r="AM957" i="1"/>
  <c r="M2382" i="1"/>
  <c r="T2382" i="1"/>
  <c r="V2382" i="1"/>
  <c r="P2377" i="1"/>
  <c r="T2376" i="1"/>
  <c r="U2376" i="1"/>
  <c r="T2362" i="1"/>
  <c r="V2362" i="1"/>
  <c r="U2362" i="1"/>
  <c r="M2362" i="1"/>
  <c r="N2362" i="1" s="1"/>
  <c r="O2363" i="1"/>
  <c r="O2238" i="1"/>
  <c r="O2239" i="1"/>
  <c r="P2189" i="1"/>
  <c r="P2190" i="1"/>
  <c r="U1863" i="1"/>
  <c r="P1863" i="1"/>
  <c r="M1863" i="1"/>
  <c r="N1863" i="1" s="1"/>
  <c r="N2378" i="1"/>
  <c r="AO1225" i="1"/>
  <c r="AP1225" i="1" s="1"/>
  <c r="AM1985" i="1"/>
  <c r="AO1985" i="1" s="1"/>
  <c r="AP1985" i="1" s="1"/>
  <c r="T1558" i="1"/>
  <c r="P2213" i="1"/>
  <c r="N1961" i="1"/>
  <c r="V1931" i="1"/>
  <c r="W1998" i="1"/>
  <c r="T2242" i="1"/>
  <c r="AO1701" i="1"/>
  <c r="AP1701" i="1" s="1"/>
  <c r="AO1265" i="1"/>
  <c r="AP1265" i="1" s="1"/>
  <c r="AO1729" i="1"/>
  <c r="AP1729" i="1" s="1"/>
  <c r="O2296" i="1"/>
  <c r="N1355" i="1"/>
  <c r="T2067" i="1"/>
  <c r="N30" i="1"/>
  <c r="V1742" i="1"/>
  <c r="W2049" i="1"/>
  <c r="AN326" i="1"/>
  <c r="V491" i="1"/>
  <c r="V1027" i="1"/>
  <c r="V1428" i="1"/>
  <c r="AN1157" i="1"/>
  <c r="AO1157" i="1" s="1"/>
  <c r="AP1157" i="1" s="1"/>
  <c r="AM1674" i="1"/>
  <c r="AO1674" i="1" s="1"/>
  <c r="AP1674" i="1" s="1"/>
  <c r="AM254" i="1"/>
  <c r="N1339" i="1"/>
  <c r="M2216" i="1"/>
  <c r="N2216" i="1" s="1"/>
  <c r="AN2099" i="1"/>
  <c r="AO2099" i="1" s="1"/>
  <c r="AP2099" i="1" s="1"/>
  <c r="N1780" i="1"/>
  <c r="AO1891" i="1"/>
  <c r="AP1891" i="1" s="1"/>
  <c r="AP2288" i="1"/>
  <c r="AO1112" i="1"/>
  <c r="AP1112" i="1" s="1"/>
  <c r="J2408" i="1"/>
  <c r="N170" i="1"/>
  <c r="N1297" i="1"/>
  <c r="M584" i="1"/>
  <c r="M1429" i="1"/>
  <c r="M820" i="1"/>
  <c r="M1401" i="1"/>
  <c r="U1671" i="1"/>
  <c r="AM1239" i="1"/>
  <c r="AO1239" i="1" s="1"/>
  <c r="AP1239" i="1" s="1"/>
  <c r="O1848" i="1"/>
  <c r="W300" i="1"/>
  <c r="M944" i="1"/>
  <c r="N944" i="1" s="1"/>
  <c r="U1316" i="1"/>
  <c r="T2235" i="1"/>
  <c r="O2224" i="1"/>
  <c r="N322" i="1"/>
  <c r="AO1134" i="1"/>
  <c r="AP1134" i="1" s="1"/>
  <c r="AO2254" i="1"/>
  <c r="AP2254" i="1" s="1"/>
  <c r="AO1766" i="1"/>
  <c r="AP1766" i="1" s="1"/>
  <c r="U2018" i="1"/>
  <c r="AO1695" i="1"/>
  <c r="AP1695" i="1" s="1"/>
  <c r="M1839" i="1"/>
  <c r="N1499" i="1"/>
  <c r="M1774" i="1"/>
  <c r="N1774" i="1" s="1"/>
  <c r="V2164" i="1"/>
  <c r="M2370" i="1"/>
  <c r="M2024" i="1"/>
  <c r="V1699" i="1"/>
  <c r="O1181" i="1"/>
  <c r="V1129" i="1"/>
  <c r="AN1046" i="1"/>
  <c r="AO1046" i="1" s="1"/>
  <c r="AP1046" i="1" s="1"/>
  <c r="AM1199" i="1"/>
  <c r="AO1199" i="1" s="1"/>
  <c r="AP1199" i="1" s="1"/>
  <c r="AN1267" i="1"/>
  <c r="AO1267" i="1" s="1"/>
  <c r="AP1267" i="1" s="1"/>
  <c r="AM1654" i="1"/>
  <c r="AO1654" i="1" s="1"/>
  <c r="AP1654" i="1" s="1"/>
  <c r="V2375" i="1"/>
  <c r="N945" i="1"/>
  <c r="AO1976" i="1"/>
  <c r="AP1976" i="1" s="1"/>
  <c r="AO1839" i="1"/>
  <c r="AP1839" i="1" s="1"/>
  <c r="U2226" i="1"/>
  <c r="O1742" i="1"/>
  <c r="U225" i="1"/>
  <c r="M301" i="1"/>
  <c r="N302" i="1" s="1"/>
  <c r="V738" i="1"/>
  <c r="T860" i="1"/>
  <c r="W1559" i="1"/>
  <c r="M2196" i="1"/>
  <c r="P2280" i="1"/>
  <c r="N774" i="1"/>
  <c r="O2106" i="1"/>
  <c r="P1918" i="1"/>
  <c r="P1756" i="1"/>
  <c r="P1837" i="1"/>
  <c r="W1649" i="1"/>
  <c r="T1502" i="1"/>
  <c r="U735" i="1"/>
  <c r="U1638" i="1"/>
  <c r="V1661" i="1"/>
  <c r="T97" i="1"/>
  <c r="P823" i="1"/>
  <c r="U165" i="1"/>
  <c r="P1643" i="1"/>
  <c r="M598" i="1"/>
  <c r="T2211" i="1"/>
  <c r="M1141" i="1"/>
  <c r="M2186" i="1"/>
  <c r="P1709" i="1"/>
  <c r="O1738" i="1"/>
  <c r="M829" i="1"/>
  <c r="T920" i="1"/>
  <c r="T1214" i="1"/>
  <c r="M841" i="1"/>
  <c r="T1944" i="1"/>
  <c r="U410" i="1"/>
  <c r="T437" i="1"/>
  <c r="V585" i="1"/>
  <c r="O1928" i="1"/>
  <c r="O1889" i="1"/>
  <c r="W1327" i="1"/>
  <c r="M1450" i="1"/>
  <c r="U204" i="1"/>
  <c r="U700" i="1"/>
  <c r="M1087" i="1"/>
  <c r="N1087" i="1" s="1"/>
  <c r="V1260" i="1"/>
  <c r="P588" i="1"/>
  <c r="P293" i="1"/>
  <c r="AN1026" i="1"/>
  <c r="O1991" i="1"/>
  <c r="P927" i="1"/>
  <c r="P2064" i="1"/>
  <c r="O1861" i="1"/>
  <c r="W237" i="1"/>
  <c r="T312" i="1"/>
  <c r="U369" i="1"/>
  <c r="V414" i="1"/>
  <c r="V831" i="1"/>
  <c r="AM1408" i="1"/>
  <c r="AO1408" i="1" s="1"/>
  <c r="AP1408" i="1" s="1"/>
  <c r="W128" i="1"/>
  <c r="T567" i="1"/>
  <c r="P1760" i="1"/>
  <c r="W37" i="1"/>
  <c r="U667" i="1"/>
  <c r="U1370" i="1"/>
  <c r="U1264" i="1"/>
  <c r="T900" i="1"/>
  <c r="T2058" i="1"/>
  <c r="P1845" i="1"/>
  <c r="M256" i="1"/>
  <c r="T274" i="1"/>
  <c r="U314" i="1"/>
  <c r="U358" i="1"/>
  <c r="V685" i="1"/>
  <c r="P1395" i="1"/>
  <c r="T61" i="1"/>
  <c r="P1236" i="1"/>
  <c r="I1791" i="1"/>
  <c r="I1735" i="1"/>
  <c r="I1901" i="1"/>
  <c r="I2431" i="1"/>
  <c r="AL2435" i="1"/>
  <c r="I2104" i="1"/>
  <c r="I2223" i="1"/>
  <c r="N1816" i="1"/>
  <c r="V2421" i="1"/>
  <c r="U2421" i="1"/>
  <c r="M2421" i="1"/>
  <c r="AB19" i="1"/>
  <c r="AB20" i="1" s="1"/>
  <c r="AB21" i="1" s="1"/>
  <c r="AB22" i="1" s="1"/>
  <c r="AB23" i="1" s="1"/>
  <c r="Y23" i="1" s="1"/>
  <c r="Y18" i="1"/>
  <c r="W2433" i="1"/>
  <c r="O2433" i="1"/>
  <c r="M2433" i="1"/>
  <c r="V2433" i="1"/>
  <c r="U2433" i="1"/>
  <c r="O2434" i="1"/>
  <c r="T2433" i="1"/>
  <c r="O2415" i="1"/>
  <c r="O2416" i="1"/>
  <c r="V2415" i="1"/>
  <c r="W2415" i="1"/>
  <c r="O2427" i="1"/>
  <c r="M2427" i="1"/>
  <c r="T2427" i="1"/>
  <c r="N2032" i="1"/>
  <c r="N2033" i="1"/>
  <c r="AA37" i="1"/>
  <c r="AD36" i="1"/>
  <c r="AF36" i="1" s="1"/>
  <c r="N2394" i="1"/>
  <c r="M2013" i="1"/>
  <c r="P2013" i="1"/>
  <c r="P2014" i="1"/>
  <c r="P1983" i="1"/>
  <c r="M1983" i="1"/>
  <c r="P1984" i="1"/>
  <c r="V1983" i="1"/>
  <c r="O1709" i="1"/>
  <c r="W1708" i="1"/>
  <c r="T1708" i="1"/>
  <c r="N372" i="1"/>
  <c r="N373" i="1"/>
  <c r="N1323" i="1"/>
  <c r="N1324" i="1"/>
  <c r="T2149" i="1"/>
  <c r="O2150" i="1"/>
  <c r="M2183" i="1"/>
  <c r="V2183" i="1"/>
  <c r="O2184" i="1"/>
  <c r="U2247" i="1"/>
  <c r="P2248" i="1"/>
  <c r="M2247" i="1"/>
  <c r="N2247" i="1" s="1"/>
  <c r="P2247" i="1"/>
  <c r="T2247" i="1"/>
  <c r="W2247" i="1"/>
  <c r="P1746" i="1"/>
  <c r="P1745" i="1"/>
  <c r="P1812" i="1"/>
  <c r="P1813" i="1"/>
  <c r="U2193" i="1"/>
  <c r="T2193" i="1"/>
  <c r="O2193" i="1"/>
  <c r="O1704" i="1"/>
  <c r="U1704" i="1"/>
  <c r="V1748" i="1"/>
  <c r="P1748" i="1"/>
  <c r="P1749" i="1"/>
  <c r="U1748" i="1"/>
  <c r="V1809" i="1"/>
  <c r="W1809" i="1"/>
  <c r="M1809" i="1"/>
  <c r="U1809" i="1"/>
  <c r="M1855" i="1"/>
  <c r="V1855" i="1"/>
  <c r="O1856" i="1"/>
  <c r="T2043" i="1"/>
  <c r="O2044" i="1"/>
  <c r="V2043" i="1"/>
  <c r="M2043" i="1"/>
  <c r="U2043" i="1"/>
  <c r="W2043" i="1"/>
  <c r="V1991" i="1"/>
  <c r="P1991" i="1"/>
  <c r="P1992" i="1"/>
  <c r="T1991" i="1"/>
  <c r="M1991" i="1"/>
  <c r="U1991" i="1"/>
  <c r="M1975" i="1"/>
  <c r="V1975" i="1"/>
  <c r="U1975" i="1"/>
  <c r="AM2425" i="1"/>
  <c r="AN2430" i="1"/>
  <c r="N2291" i="1"/>
  <c r="N1825" i="1"/>
  <c r="AM2424" i="1"/>
  <c r="AM2423" i="1"/>
  <c r="AO2423" i="1" s="1"/>
  <c r="AP2423" i="1" s="1"/>
  <c r="O1824" i="1"/>
  <c r="O2425" i="1"/>
  <c r="AP2153" i="1"/>
  <c r="AN2422" i="1"/>
  <c r="AO2422" i="1" s="1"/>
  <c r="AP2422" i="1" s="1"/>
  <c r="T2426" i="1"/>
  <c r="V2425" i="1"/>
  <c r="T2424" i="1"/>
  <c r="P2195" i="1"/>
  <c r="N2063" i="1"/>
  <c r="W2195" i="1"/>
  <c r="M2213" i="1"/>
  <c r="W2354" i="1"/>
  <c r="N1425" i="1"/>
  <c r="N1810" i="1"/>
  <c r="T2032" i="1"/>
  <c r="M2078" i="1"/>
  <c r="N2282" i="1"/>
  <c r="V2354" i="1"/>
  <c r="O2160" i="1"/>
  <c r="U2425" i="1"/>
  <c r="M2271" i="1"/>
  <c r="N2271" i="1" s="1"/>
  <c r="V2360" i="1"/>
  <c r="U1929" i="1"/>
  <c r="N2288" i="1"/>
  <c r="U1776" i="1"/>
  <c r="O1922" i="1"/>
  <c r="N580" i="1"/>
  <c r="N327" i="1"/>
  <c r="AP2201" i="1"/>
  <c r="AP2390" i="1"/>
  <c r="I13" i="17"/>
  <c r="N2031" i="1"/>
  <c r="N1034" i="1"/>
  <c r="P2328" i="1"/>
  <c r="O2032" i="1"/>
  <c r="M2159" i="1"/>
  <c r="U1875" i="1"/>
  <c r="T1875" i="1"/>
  <c r="U2219" i="1"/>
  <c r="V2219" i="1"/>
  <c r="N1473" i="1"/>
  <c r="W1854" i="1"/>
  <c r="O1855" i="1"/>
  <c r="V2078" i="1"/>
  <c r="N1727" i="1"/>
  <c r="N1661" i="1"/>
  <c r="N1613" i="1"/>
  <c r="N1614" i="1"/>
  <c r="M2144" i="1"/>
  <c r="O2144" i="1"/>
  <c r="V2144" i="1"/>
  <c r="U2389" i="1"/>
  <c r="M2389" i="1"/>
  <c r="N2390" i="1" s="1"/>
  <c r="T2400" i="1"/>
  <c r="W2400" i="1"/>
  <c r="U2400" i="1"/>
  <c r="O2401" i="1"/>
  <c r="T2383" i="1"/>
  <c r="M2383" i="1"/>
  <c r="O2383" i="1"/>
  <c r="W2383" i="1"/>
  <c r="O2384" i="1"/>
  <c r="U1950" i="1"/>
  <c r="W1950" i="1"/>
  <c r="T1950" i="1"/>
  <c r="V1950" i="1"/>
  <c r="U2245" i="1"/>
  <c r="O2246" i="1"/>
  <c r="M2245" i="1"/>
  <c r="W2245" i="1"/>
  <c r="V2245" i="1"/>
  <c r="P1727" i="1"/>
  <c r="U1806" i="1"/>
  <c r="M1806" i="1"/>
  <c r="T1806" i="1"/>
  <c r="W1806" i="1"/>
  <c r="T2036" i="1"/>
  <c r="M2036" i="1"/>
  <c r="T1908" i="1"/>
  <c r="M1908" i="1"/>
  <c r="N1909" i="1" s="1"/>
  <c r="O1909" i="1"/>
  <c r="P1765" i="1"/>
  <c r="U1765" i="1"/>
  <c r="W1765" i="1"/>
  <c r="M1765" i="1"/>
  <c r="N1765" i="1" s="1"/>
  <c r="P1766" i="1"/>
  <c r="M2093" i="1"/>
  <c r="N2093" i="1" s="1"/>
  <c r="P2093" i="1"/>
  <c r="W2093" i="1"/>
  <c r="V2065" i="1"/>
  <c r="U2065" i="1"/>
  <c r="W2065" i="1"/>
  <c r="O1993" i="1"/>
  <c r="O1994" i="1"/>
  <c r="T1973" i="1"/>
  <c r="W1973" i="1"/>
  <c r="V1973" i="1"/>
  <c r="M1973" i="1"/>
  <c r="U1973" i="1"/>
  <c r="U1757" i="1"/>
  <c r="V1757" i="1"/>
  <c r="T1757" i="1"/>
  <c r="M1830" i="1"/>
  <c r="P1831" i="1"/>
  <c r="W1830" i="1"/>
  <c r="U1830" i="1"/>
  <c r="T1830" i="1"/>
  <c r="P1830" i="1"/>
  <c r="AM2432" i="1"/>
  <c r="AM2431" i="1"/>
  <c r="AN2426" i="1"/>
  <c r="AN2428" i="1"/>
  <c r="T1824" i="1"/>
  <c r="N1882" i="1"/>
  <c r="N822" i="1"/>
  <c r="P2028" i="1"/>
  <c r="U1993" i="1"/>
  <c r="T2425" i="1"/>
  <c r="M2424" i="1"/>
  <c r="V2424" i="1"/>
  <c r="V2195" i="1"/>
  <c r="P2196" i="1"/>
  <c r="N314" i="1"/>
  <c r="M1920" i="1"/>
  <c r="N1920" i="1" s="1"/>
  <c r="AN2421" i="1"/>
  <c r="N1931" i="1"/>
  <c r="O1907" i="1"/>
  <c r="M2354" i="1"/>
  <c r="AP1949" i="1"/>
  <c r="O2033" i="1"/>
  <c r="T2327" i="1"/>
  <c r="W2159" i="1"/>
  <c r="W2360" i="1"/>
  <c r="V1929" i="1"/>
  <c r="M1929" i="1"/>
  <c r="N1929" i="1" s="1"/>
  <c r="W2213" i="1"/>
  <c r="P1907" i="1"/>
  <c r="O2354" i="1"/>
  <c r="T1907" i="1"/>
  <c r="AM2419" i="1"/>
  <c r="V1864" i="1"/>
  <c r="W2061" i="1"/>
  <c r="AP2060" i="1"/>
  <c r="AP2194" i="1"/>
  <c r="V2351" i="1"/>
  <c r="T2415" i="1"/>
  <c r="N1277" i="1"/>
  <c r="T1920" i="1"/>
  <c r="N2220" i="1"/>
  <c r="P1876" i="1"/>
  <c r="U2032" i="1"/>
  <c r="T2159" i="1"/>
  <c r="V1875" i="1"/>
  <c r="O2219" i="1"/>
  <c r="U1854" i="1"/>
  <c r="O1854" i="1"/>
  <c r="W2327" i="1"/>
  <c r="P2079" i="1"/>
  <c r="AO2128" i="1"/>
  <c r="AP2128" i="1" s="1"/>
  <c r="W2340" i="1"/>
  <c r="M2340" i="1"/>
  <c r="O2340" i="1"/>
  <c r="O2341" i="1"/>
  <c r="U1935" i="1"/>
  <c r="W1935" i="1"/>
  <c r="W2381" i="1"/>
  <c r="T2381" i="1"/>
  <c r="M2381" i="1"/>
  <c r="V2381" i="1"/>
  <c r="P2381" i="1"/>
  <c r="M2076" i="1"/>
  <c r="N2076" i="1" s="1"/>
  <c r="W2076" i="1"/>
  <c r="P2077" i="1"/>
  <c r="V2076" i="1"/>
  <c r="U2076" i="1"/>
  <c r="V2243" i="1"/>
  <c r="P2244" i="1"/>
  <c r="U2243" i="1"/>
  <c r="P2243" i="1"/>
  <c r="P2222" i="1"/>
  <c r="P2221" i="1"/>
  <c r="P1700" i="1"/>
  <c r="P1701" i="1"/>
  <c r="T1700" i="1"/>
  <c r="P1815" i="1"/>
  <c r="P1816" i="1"/>
  <c r="U2350" i="1"/>
  <c r="M2350" i="1"/>
  <c r="V2350" i="1"/>
  <c r="T2201" i="1"/>
  <c r="W2201" i="1"/>
  <c r="M2201" i="1"/>
  <c r="N2201" i="1" s="1"/>
  <c r="V2154" i="1"/>
  <c r="W2154" i="1"/>
  <c r="U2154" i="1"/>
  <c r="O2155" i="1"/>
  <c r="P1729" i="1"/>
  <c r="P1730" i="1"/>
  <c r="V1736" i="1"/>
  <c r="P1737" i="1"/>
  <c r="O1957" i="1"/>
  <c r="W1956" i="1"/>
  <c r="V1956" i="1"/>
  <c r="M1956" i="1"/>
  <c r="U1956" i="1"/>
  <c r="V2116" i="1"/>
  <c r="M2116" i="1"/>
  <c r="U2116" i="1"/>
  <c r="W2116" i="1"/>
  <c r="T2116" i="1"/>
  <c r="P2112" i="1"/>
  <c r="W2111" i="1"/>
  <c r="O2004" i="1"/>
  <c r="M2003" i="1"/>
  <c r="V2003" i="1"/>
  <c r="T1970" i="1"/>
  <c r="M1970" i="1"/>
  <c r="U1970" i="1"/>
  <c r="O1970" i="1"/>
  <c r="W1970" i="1"/>
  <c r="M1927" i="1"/>
  <c r="N1927" i="1" s="1"/>
  <c r="P1927" i="1"/>
  <c r="V1927" i="1"/>
  <c r="AP249" i="1"/>
  <c r="O2213" i="1"/>
  <c r="W2425" i="1"/>
  <c r="V1920" i="1"/>
  <c r="P2029" i="1"/>
  <c r="T1993" i="1"/>
  <c r="N1844" i="1"/>
  <c r="U1921" i="1"/>
  <c r="W1920" i="1"/>
  <c r="O1920" i="1"/>
  <c r="U2028" i="1"/>
  <c r="V1921" i="1"/>
  <c r="AP1786" i="1"/>
  <c r="W1921" i="1"/>
  <c r="AO2195" i="1"/>
  <c r="AP2195" i="1" s="1"/>
  <c r="U2078" i="1"/>
  <c r="V2159" i="1"/>
  <c r="U2271" i="1"/>
  <c r="N2067" i="1"/>
  <c r="M2360" i="1"/>
  <c r="N860" i="1"/>
  <c r="V2028" i="1"/>
  <c r="AO2226" i="1"/>
  <c r="AP2226" i="1" s="1"/>
  <c r="W1776" i="1"/>
  <c r="AP1998" i="1"/>
  <c r="AP2155" i="1"/>
  <c r="AP1210" i="1"/>
  <c r="N2147" i="1"/>
  <c r="N1543" i="1"/>
  <c r="W2219" i="1"/>
  <c r="W2078" i="1"/>
  <c r="W2402" i="1"/>
  <c r="O2402" i="1"/>
  <c r="AP1432" i="1"/>
  <c r="U2100" i="1"/>
  <c r="T2100" i="1"/>
  <c r="N521" i="1"/>
  <c r="M1939" i="1"/>
  <c r="T1939" i="1"/>
  <c r="O2035" i="1"/>
  <c r="O2036" i="1"/>
  <c r="V2051" i="1"/>
  <c r="T2051" i="1"/>
  <c r="M2077" i="1"/>
  <c r="U2077" i="1"/>
  <c r="V2077" i="1"/>
  <c r="U2380" i="1"/>
  <c r="M2380" i="1"/>
  <c r="N2380" i="1" s="1"/>
  <c r="O2223" i="1"/>
  <c r="V2223" i="1"/>
  <c r="U2223" i="1"/>
  <c r="W2223" i="1"/>
  <c r="M2223" i="1"/>
  <c r="N2223" i="1" s="1"/>
  <c r="M2202" i="1"/>
  <c r="O2202" i="1"/>
  <c r="M1972" i="1"/>
  <c r="N1972" i="1" s="1"/>
  <c r="P1972" i="1"/>
  <c r="W1972" i="1"/>
  <c r="V1972" i="1"/>
  <c r="M1814" i="1"/>
  <c r="N1815" i="1" s="1"/>
  <c r="U1814" i="1"/>
  <c r="O2188" i="1"/>
  <c r="U2188" i="1"/>
  <c r="M2188" i="1"/>
  <c r="T2188" i="1"/>
  <c r="W2188" i="1"/>
  <c r="V1936" i="1"/>
  <c r="W1936" i="1"/>
  <c r="M1936" i="1"/>
  <c r="N1937" i="1" s="1"/>
  <c r="U1936" i="1"/>
  <c r="P2168" i="1"/>
  <c r="P2167" i="1"/>
  <c r="U2167" i="1"/>
  <c r="T2005" i="1"/>
  <c r="V2005" i="1"/>
  <c r="W2005" i="1"/>
  <c r="U2005" i="1"/>
  <c r="O1916" i="1"/>
  <c r="U1915" i="1"/>
  <c r="W1915" i="1"/>
  <c r="V1915" i="1"/>
  <c r="M1915" i="1"/>
  <c r="V1902" i="1"/>
  <c r="O1903" i="1"/>
  <c r="U1902" i="1"/>
  <c r="W1902" i="1"/>
  <c r="T1902" i="1"/>
  <c r="P1770" i="1"/>
  <c r="P1771" i="1"/>
  <c r="N1916" i="1"/>
  <c r="M1906" i="1"/>
  <c r="N1906" i="1" s="1"/>
  <c r="W2014" i="1"/>
  <c r="T2094" i="1"/>
  <c r="AO1952" i="1"/>
  <c r="AP1952" i="1" s="1"/>
  <c r="V2033" i="1"/>
  <c r="AO2082" i="1"/>
  <c r="AP2082" i="1" s="1"/>
  <c r="AO1118" i="1"/>
  <c r="AP1118" i="1" s="1"/>
  <c r="AO999" i="1"/>
  <c r="AP999" i="1" s="1"/>
  <c r="AO1235" i="1"/>
  <c r="AP1235" i="1" s="1"/>
  <c r="N2273" i="1"/>
  <c r="O2390" i="1"/>
  <c r="W1785" i="1"/>
  <c r="V1960" i="1"/>
  <c r="AO2328" i="1"/>
  <c r="AP2328" i="1" s="1"/>
  <c r="N231" i="1"/>
  <c r="AP2261" i="1"/>
  <c r="N701" i="1"/>
  <c r="AO1103" i="1"/>
  <c r="AP1103" i="1" s="1"/>
  <c r="M724" i="1"/>
  <c r="N724" i="1" s="1"/>
  <c r="U1082" i="1"/>
  <c r="U1159" i="1"/>
  <c r="U1128" i="1"/>
  <c r="W1359" i="1"/>
  <c r="AO2242" i="1"/>
  <c r="AP2242" i="1" s="1"/>
  <c r="U2201" i="1"/>
  <c r="AM1048" i="1"/>
  <c r="AN1116" i="1"/>
  <c r="AO1116" i="1" s="1"/>
  <c r="AP1116" i="1" s="1"/>
  <c r="AN1214" i="1"/>
  <c r="AO1214" i="1" s="1"/>
  <c r="AP1214" i="1" s="1"/>
  <c r="AN1390" i="1"/>
  <c r="AM1504" i="1"/>
  <c r="U22" i="1"/>
  <c r="T1680" i="1"/>
  <c r="M1766" i="1"/>
  <c r="T1936" i="1"/>
  <c r="AN2331" i="1"/>
  <c r="N807" i="1"/>
  <c r="M1088" i="1"/>
  <c r="T301" i="1"/>
  <c r="P349" i="1"/>
  <c r="M808" i="1"/>
  <c r="N808" i="1" s="1"/>
  <c r="T157" i="1"/>
  <c r="T604" i="1"/>
  <c r="U727" i="1"/>
  <c r="U1417" i="1"/>
  <c r="T1150" i="1"/>
  <c r="W2167" i="1"/>
  <c r="M686" i="1"/>
  <c r="N686" i="1" s="1"/>
  <c r="V1567" i="1"/>
  <c r="T753" i="1"/>
  <c r="U986" i="1"/>
  <c r="U1053" i="1"/>
  <c r="M1350" i="1"/>
  <c r="T1363" i="1"/>
  <c r="O1377" i="1"/>
  <c r="T263" i="1"/>
  <c r="V483" i="1"/>
  <c r="M531" i="1"/>
  <c r="N531" i="1" s="1"/>
  <c r="AM1871" i="1"/>
  <c r="AO1871" i="1" s="1"/>
  <c r="AP1871" i="1" s="1"/>
  <c r="V821" i="1"/>
  <c r="AE26" i="3"/>
  <c r="AE22" i="3"/>
  <c r="D32" i="3"/>
  <c r="P1637" i="7"/>
  <c r="K1694" i="7"/>
  <c r="K1692" i="7"/>
  <c r="K1696" i="7"/>
  <c r="P1638" i="7"/>
  <c r="M1637" i="7"/>
  <c r="K1695" i="7"/>
  <c r="K1693" i="7"/>
  <c r="AO2139" i="1"/>
  <c r="AP2139" i="1" s="1"/>
  <c r="AP1763" i="1"/>
  <c r="AO2048" i="1"/>
  <c r="AP2048" i="1" s="1"/>
  <c r="N470" i="1"/>
  <c r="AO1305" i="1"/>
  <c r="AP1305" i="1" s="1"/>
  <c r="N924" i="1"/>
  <c r="AO1824" i="1"/>
  <c r="AP1824" i="1" s="1"/>
  <c r="W1955" i="1"/>
  <c r="N251" i="1"/>
  <c r="V1830" i="1"/>
  <c r="AO1039" i="1"/>
  <c r="AP1039" i="1" s="1"/>
  <c r="W1344" i="1"/>
  <c r="T149" i="1"/>
  <c r="W169" i="1"/>
  <c r="P567" i="1"/>
  <c r="M1569" i="1"/>
  <c r="AN1850" i="1"/>
  <c r="P63" i="1"/>
  <c r="M150" i="1"/>
  <c r="N150" i="1" s="1"/>
  <c r="W958" i="1"/>
  <c r="P1143" i="1"/>
  <c r="W329" i="1"/>
  <c r="M573" i="1"/>
  <c r="M1549" i="1"/>
  <c r="P1459" i="1"/>
  <c r="AE27" i="3"/>
  <c r="AE23" i="3"/>
  <c r="AE21" i="3"/>
  <c r="P1682" i="7"/>
  <c r="M1681" i="7"/>
  <c r="P1666" i="7"/>
  <c r="M1665" i="7"/>
  <c r="P1650" i="7"/>
  <c r="M1649" i="7"/>
  <c r="AP1700" i="1"/>
  <c r="T1931" i="1"/>
  <c r="U2098" i="1"/>
  <c r="V2268" i="1"/>
  <c r="AO2034" i="1"/>
  <c r="AO2032" i="1"/>
  <c r="AP2032" i="1" s="1"/>
  <c r="AO2152" i="1"/>
  <c r="AP2152" i="1" s="1"/>
  <c r="P2111" i="1"/>
  <c r="AO1034" i="1"/>
  <c r="AP1034" i="1" s="1"/>
  <c r="O2385" i="1"/>
  <c r="V2380" i="1"/>
  <c r="M1736" i="1"/>
  <c r="U579" i="1"/>
  <c r="V1660" i="1"/>
  <c r="V1564" i="1"/>
  <c r="T1917" i="1"/>
  <c r="V2066" i="1"/>
  <c r="M2255" i="1"/>
  <c r="V2208" i="1"/>
  <c r="AN1412" i="1"/>
  <c r="AM1605" i="1"/>
  <c r="AO1605" i="1" s="1"/>
  <c r="AP1605" i="1" s="1"/>
  <c r="T2273" i="1"/>
  <c r="M1842" i="1"/>
  <c r="N1842" i="1" s="1"/>
  <c r="T2093" i="1"/>
  <c r="W611" i="1"/>
  <c r="N1448" i="1"/>
  <c r="U1739" i="1"/>
  <c r="AO1428" i="1"/>
  <c r="AP1428" i="1" s="1"/>
  <c r="O2096" i="1"/>
  <c r="P1923" i="1"/>
  <c r="P2094" i="1"/>
  <c r="AO1299" i="1"/>
  <c r="AP1299" i="1" s="1"/>
  <c r="V1723" i="1"/>
  <c r="N1122" i="1"/>
  <c r="P2374" i="1"/>
  <c r="AN2003" i="1"/>
  <c r="T122" i="1"/>
  <c r="W1070" i="1"/>
  <c r="U443" i="1"/>
  <c r="U770" i="1"/>
  <c r="W797" i="1"/>
  <c r="V837" i="1"/>
  <c r="T2222" i="1"/>
  <c r="AM1281" i="1"/>
  <c r="AM1374" i="1"/>
  <c r="AM1519" i="1"/>
  <c r="AO1519" i="1" s="1"/>
  <c r="AP1519" i="1" s="1"/>
  <c r="M92" i="1"/>
  <c r="N92" i="1" s="1"/>
  <c r="V413" i="1"/>
  <c r="V919" i="1"/>
  <c r="M1389" i="1"/>
  <c r="V927" i="1"/>
  <c r="P1975" i="1"/>
  <c r="W244" i="1"/>
  <c r="U560" i="1"/>
  <c r="M1630" i="1"/>
  <c r="T1117" i="1"/>
  <c r="D44" i="3"/>
  <c r="AE28" i="3"/>
  <c r="AE25" i="3"/>
  <c r="AE24" i="3"/>
  <c r="K29" i="3"/>
  <c r="P1674" i="7"/>
  <c r="M1673" i="7"/>
  <c r="P1658" i="7"/>
  <c r="M1657" i="7"/>
  <c r="P1666" i="1"/>
  <c r="O285" i="1"/>
  <c r="W139" i="1"/>
  <c r="T160" i="1"/>
  <c r="O428" i="1"/>
  <c r="P1033" i="1"/>
  <c r="M1583" i="1"/>
  <c r="N1583" i="1" s="1"/>
  <c r="U1601" i="1"/>
  <c r="W332" i="1"/>
  <c r="T1258" i="1"/>
  <c r="P1290" i="1"/>
  <c r="P457" i="1"/>
  <c r="O302" i="7"/>
  <c r="O290" i="7"/>
  <c r="O282" i="7"/>
  <c r="O280" i="7"/>
  <c r="O264" i="7"/>
  <c r="O250" i="7"/>
  <c r="O243" i="7"/>
  <c r="O235" i="7"/>
  <c r="O214" i="7"/>
  <c r="O211" i="7"/>
  <c r="O209" i="7"/>
  <c r="O195" i="7"/>
  <c r="O169" i="7"/>
  <c r="O155" i="7"/>
  <c r="O153" i="7"/>
  <c r="O129" i="7"/>
  <c r="O114" i="7"/>
  <c r="O112" i="7"/>
  <c r="O99" i="7"/>
  <c r="O90" i="7"/>
  <c r="O81" i="7"/>
  <c r="O70" i="7"/>
  <c r="O58" i="7"/>
  <c r="O49" i="7"/>
  <c r="O38" i="7"/>
  <c r="O26" i="7"/>
  <c r="P1680" i="7"/>
  <c r="P1672" i="7"/>
  <c r="P1664" i="7"/>
  <c r="P1656" i="7"/>
  <c r="P1648" i="7"/>
  <c r="P1602" i="7"/>
  <c r="P1586" i="7"/>
  <c r="P1570" i="7"/>
  <c r="P1554" i="7"/>
  <c r="P1538" i="7"/>
  <c r="P1522" i="7"/>
  <c r="P1506" i="7"/>
  <c r="P1490" i="7"/>
  <c r="P1474" i="7"/>
  <c r="P1458" i="7"/>
  <c r="P1442" i="7"/>
  <c r="P1426" i="7"/>
  <c r="P1410" i="7"/>
  <c r="P1394" i="7"/>
  <c r="P1378" i="7"/>
  <c r="P1363" i="7"/>
  <c r="V2336" i="1"/>
  <c r="O1662" i="1"/>
  <c r="V1620" i="1"/>
  <c r="P1440" i="1"/>
  <c r="O1634" i="1"/>
  <c r="U418" i="1"/>
  <c r="P525" i="1"/>
  <c r="V794" i="1"/>
  <c r="P929" i="1"/>
  <c r="M1022" i="1"/>
  <c r="O1486" i="1"/>
  <c r="V1476" i="1"/>
  <c r="AN2165" i="1"/>
  <c r="M360" i="1"/>
  <c r="N360" i="1" s="1"/>
  <c r="AM1980" i="1"/>
  <c r="AO1980" i="1" s="1"/>
  <c r="AP1980" i="1" s="1"/>
  <c r="P1359" i="7"/>
  <c r="P1694" i="7" s="1" a="1"/>
  <c r="P1694" i="7" s="1"/>
  <c r="P1332" i="7"/>
  <c r="O304" i="7"/>
  <c r="O257" i="7"/>
  <c r="O208" i="7"/>
  <c r="O174" i="7"/>
  <c r="O136" i="7"/>
  <c r="O121" i="7"/>
  <c r="O110" i="7"/>
  <c r="O86" i="7"/>
  <c r="O74" i="7"/>
  <c r="O65" i="7"/>
  <c r="O54" i="7"/>
  <c r="O42" i="7"/>
  <c r="O33" i="7"/>
  <c r="P1636" i="7"/>
  <c r="AN2286" i="1"/>
  <c r="AO2286" i="1" s="1"/>
  <c r="AP2286" i="1" s="1"/>
  <c r="P1279" i="1"/>
  <c r="O851" i="1"/>
  <c r="W847" i="1"/>
  <c r="O322" i="7"/>
  <c r="O299" i="7"/>
  <c r="O273" i="7"/>
  <c r="O267" i="7"/>
  <c r="O259" i="7"/>
  <c r="O233" i="7"/>
  <c r="O227" i="7"/>
  <c r="O201" i="7"/>
  <c r="O164" i="7"/>
  <c r="O138" i="7"/>
  <c r="O132" i="7"/>
  <c r="P1618" i="7"/>
  <c r="P1605" i="7"/>
  <c r="P1589" i="7"/>
  <c r="P1573" i="7"/>
  <c r="P1557" i="7"/>
  <c r="P1541" i="7"/>
  <c r="P1525" i="7"/>
  <c r="P1509" i="7"/>
  <c r="P1493" i="7"/>
  <c r="P1477" i="7"/>
  <c r="P1461" i="7"/>
  <c r="P1445" i="7"/>
  <c r="P1429" i="7"/>
  <c r="P1413" i="7"/>
  <c r="P1397" i="7"/>
  <c r="P1166" i="7"/>
  <c r="P1062" i="7"/>
  <c r="P1047" i="7"/>
  <c r="P1045" i="7"/>
  <c r="P1035" i="7"/>
  <c r="P1033" i="7"/>
  <c r="P1025" i="7"/>
  <c r="P1023" i="7"/>
  <c r="P1020" i="7"/>
  <c r="P1015" i="7"/>
  <c r="P997" i="7"/>
  <c r="P991" i="7"/>
  <c r="P988" i="7"/>
  <c r="P983" i="7"/>
  <c r="P978" i="7"/>
  <c r="P965" i="7"/>
  <c r="P959" i="7"/>
  <c r="P956" i="7"/>
  <c r="P951" i="7"/>
  <c r="P946" i="7"/>
  <c r="P933" i="7"/>
  <c r="P927" i="7"/>
  <c r="P924" i="7"/>
  <c r="P919" i="7"/>
  <c r="P914" i="7"/>
  <c r="P901" i="7"/>
  <c r="P895" i="7"/>
  <c r="P892" i="7"/>
  <c r="P887" i="7"/>
  <c r="P882" i="7"/>
  <c r="P869" i="7"/>
  <c r="P863" i="7"/>
  <c r="P860" i="7"/>
  <c r="P855" i="7"/>
  <c r="P850" i="7"/>
  <c r="P1030" i="7"/>
  <c r="P1027" i="7"/>
  <c r="P1017" i="7"/>
  <c r="P1002" i="7"/>
  <c r="P993" i="7"/>
  <c r="P970" i="7"/>
  <c r="P961" i="7"/>
  <c r="P953" i="7"/>
  <c r="P938" i="7"/>
  <c r="P929" i="7"/>
  <c r="P906" i="7"/>
  <c r="P897" i="7"/>
  <c r="P889" i="7"/>
  <c r="P865" i="7"/>
  <c r="P823" i="7"/>
  <c r="P1158" i="7"/>
  <c r="P1156" i="7"/>
  <c r="P1154" i="7"/>
  <c r="P1152" i="7"/>
  <c r="P1150" i="7"/>
  <c r="P1148" i="7"/>
  <c r="P1146" i="7"/>
  <c r="P1144" i="7"/>
  <c r="P1142" i="7"/>
  <c r="P1140" i="7"/>
  <c r="P1138" i="7"/>
  <c r="P1136" i="7"/>
  <c r="P862" i="7"/>
  <c r="P812" i="7"/>
  <c r="P1162" i="7"/>
  <c r="P825" i="7"/>
  <c r="P826" i="7"/>
  <c r="P754" i="7"/>
  <c r="P732" i="7"/>
  <c r="P722" i="7"/>
  <c r="P714" i="7"/>
  <c r="P682" i="7"/>
  <c r="P650" i="7"/>
  <c r="P618" i="7"/>
  <c r="P705" i="7"/>
  <c r="P706" i="7"/>
  <c r="P673" i="7"/>
  <c r="P674" i="7"/>
  <c r="P641" i="7"/>
  <c r="P642" i="7"/>
  <c r="P609" i="7"/>
  <c r="P610" i="7"/>
  <c r="P780" i="7"/>
  <c r="P778" i="7"/>
  <c r="P767" i="7"/>
  <c r="P748" i="7"/>
  <c r="P738" i="7"/>
  <c r="P728" i="7"/>
  <c r="P726" i="7"/>
  <c r="P723" i="7"/>
  <c r="P720" i="7"/>
  <c r="P814" i="7"/>
  <c r="P790" i="7"/>
  <c r="P788" i="7"/>
  <c r="P786" i="7"/>
  <c r="P784" i="7"/>
  <c r="P730" i="7"/>
  <c r="P709" i="7"/>
  <c r="P710" i="7"/>
  <c r="P677" i="7"/>
  <c r="P678" i="7"/>
  <c r="P645" i="7"/>
  <c r="P646" i="7"/>
  <c r="P613" i="7"/>
  <c r="P614" i="7"/>
  <c r="P763" i="7"/>
  <c r="P742" i="7"/>
  <c r="P740" i="7"/>
  <c r="P736" i="7"/>
  <c r="P680" i="7"/>
  <c r="P676" i="7"/>
  <c r="P672" i="7"/>
  <c r="P616" i="7"/>
  <c r="P612" i="7"/>
  <c r="P608" i="7"/>
  <c r="P595" i="7"/>
  <c r="P586" i="7"/>
  <c r="P581" i="7"/>
  <c r="P567" i="7"/>
  <c r="P556" i="7"/>
  <c r="P544" i="7"/>
  <c r="P541" i="7"/>
  <c r="P530" i="7"/>
  <c r="P516" i="7"/>
  <c r="P506" i="7"/>
  <c r="P502" i="7"/>
  <c r="P513" i="7"/>
  <c r="P499" i="7"/>
  <c r="P769" i="7"/>
  <c r="P600" i="7"/>
  <c r="P594" i="7"/>
  <c r="P589" i="7"/>
  <c r="P555" i="7"/>
  <c r="P552" i="7"/>
  <c r="P658" i="7"/>
  <c r="P652" i="7"/>
  <c r="P602" i="7"/>
  <c r="P591" i="7"/>
  <c r="P577" i="7"/>
  <c r="P563" i="7"/>
  <c r="P549" i="7"/>
  <c r="P535" i="7"/>
  <c r="P524" i="7"/>
  <c r="P472" i="7"/>
  <c r="P470" i="7"/>
  <c r="P468" i="7"/>
  <c r="P466" i="7"/>
  <c r="P464" i="7"/>
  <c r="P440" i="7"/>
  <c r="P438" i="7"/>
  <c r="P436" i="7"/>
  <c r="P434" i="7"/>
  <c r="P432" i="7"/>
  <c r="P408" i="7"/>
  <c r="P406" i="7"/>
  <c r="P404" i="7"/>
  <c r="P402" i="7"/>
  <c r="P400" i="7"/>
  <c r="P398" i="7"/>
  <c r="P396" i="7"/>
  <c r="P394" i="7"/>
  <c r="P392" i="7"/>
  <c r="P390" i="7"/>
  <c r="P388" i="7"/>
  <c r="P386" i="7"/>
  <c r="P384" i="7"/>
  <c r="P382" i="7"/>
  <c r="P380" i="7"/>
  <c r="P378" i="7"/>
  <c r="P376" i="7"/>
  <c r="P374" i="7"/>
  <c r="P372" i="7"/>
  <c r="P370" i="7"/>
  <c r="P368" i="7"/>
  <c r="P366" i="7"/>
  <c r="P364" i="7"/>
  <c r="P362" i="7"/>
  <c r="P360" i="7"/>
  <c r="P358" i="7"/>
  <c r="P356" i="7"/>
  <c r="P354" i="7"/>
  <c r="P352" i="7"/>
  <c r="P350" i="7"/>
  <c r="P348" i="7"/>
  <c r="P346" i="7"/>
  <c r="P344" i="7"/>
  <c r="P342" i="7"/>
  <c r="P340" i="7"/>
  <c r="P338" i="7"/>
  <c r="P324" i="7"/>
  <c r="P322" i="7"/>
  <c r="P308" i="7"/>
  <c r="P306" i="7"/>
  <c r="P285" i="7"/>
  <c r="P267" i="7"/>
  <c r="P243" i="7"/>
  <c r="P493" i="7"/>
  <c r="P491" i="7"/>
  <c r="P461" i="7"/>
  <c r="P459" i="7"/>
  <c r="P429" i="7"/>
  <c r="P427" i="7"/>
  <c r="P326" i="7"/>
  <c r="P310" i="7"/>
  <c r="P301" i="7"/>
  <c r="P293" i="7"/>
  <c r="P253" i="7"/>
  <c r="P237" i="7"/>
  <c r="P229" i="7"/>
  <c r="P263" i="7"/>
  <c r="P225" i="7"/>
  <c r="P207" i="7"/>
  <c r="P199" i="7"/>
  <c r="P336" i="7"/>
  <c r="P320" i="7"/>
  <c r="P304" i="7"/>
  <c r="AQ400" i="1"/>
  <c r="P125" i="7"/>
  <c r="P61" i="7"/>
  <c r="AQ962" i="1"/>
  <c r="P131" i="7"/>
  <c r="P67" i="7"/>
  <c r="AQ152" i="1"/>
  <c r="P143" i="7"/>
  <c r="P135" i="7"/>
  <c r="P99" i="7"/>
  <c r="P97" i="7"/>
  <c r="P79" i="7"/>
  <c r="P71" i="7"/>
  <c r="P35" i="7"/>
  <c r="P33" i="7"/>
  <c r="T1674" i="1"/>
  <c r="O1464" i="1"/>
  <c r="V1405" i="1"/>
  <c r="O1467" i="1"/>
  <c r="M1166" i="1"/>
  <c r="N1166" i="1" s="1"/>
  <c r="AQ52" i="1"/>
  <c r="B12" i="15"/>
  <c r="B20" i="17"/>
  <c r="I1860" i="1"/>
  <c r="I1870" i="1"/>
  <c r="K2437" i="1"/>
  <c r="J2437" i="1"/>
  <c r="I2066" i="1"/>
  <c r="I2187" i="1"/>
  <c r="AL2433" i="1"/>
  <c r="AL2436" i="1"/>
  <c r="AL2437" i="1"/>
  <c r="AN2450" i="1" s="1"/>
  <c r="AO2450" i="1" s="1"/>
  <c r="L2436" i="1"/>
  <c r="J2436" i="1" s="1"/>
  <c r="O2437" i="1" s="1"/>
  <c r="I2436" i="1"/>
  <c r="S2466" i="1"/>
  <c r="N10" i="15" s="1"/>
  <c r="I2434" i="1"/>
  <c r="AT2437" i="1"/>
  <c r="AS2462" i="1"/>
  <c r="Q6" i="15" s="1"/>
  <c r="AS2466" i="1"/>
  <c r="Q10" i="15" s="1"/>
  <c r="AV2437" i="1"/>
  <c r="AS2464" i="1"/>
  <c r="Q8" i="15" s="1"/>
  <c r="AS2463" i="1"/>
  <c r="Q7" i="15" s="1"/>
  <c r="AS2465" i="1"/>
  <c r="Q9" i="15" s="1"/>
  <c r="Z156" i="1"/>
  <c r="AX22" i="1"/>
  <c r="U2435" i="1"/>
  <c r="O2435" i="1"/>
  <c r="W2435" i="1"/>
  <c r="V2435" i="1"/>
  <c r="T2435" i="1"/>
  <c r="M2435" i="1"/>
  <c r="AM2426" i="1"/>
  <c r="O2432" i="1"/>
  <c r="P1857" i="1"/>
  <c r="U1856" i="1"/>
  <c r="V1856" i="1"/>
  <c r="W1856" i="1"/>
  <c r="T1856" i="1"/>
  <c r="P1856" i="1"/>
  <c r="N2230" i="1"/>
  <c r="N2229" i="1"/>
  <c r="AO2406" i="1"/>
  <c r="AP2406" i="1" s="1"/>
  <c r="J2428" i="1"/>
  <c r="U2427" i="1"/>
  <c r="N1712" i="1"/>
  <c r="K2429" i="1"/>
  <c r="J2429" i="1"/>
  <c r="AP2420" i="1"/>
  <c r="V2250" i="1"/>
  <c r="T2250" i="1"/>
  <c r="O2250" i="1"/>
  <c r="O2251" i="1"/>
  <c r="M2250" i="1"/>
  <c r="V2427" i="1"/>
  <c r="W2427" i="1"/>
  <c r="AN2425" i="1"/>
  <c r="W2430" i="1"/>
  <c r="V1824" i="1"/>
  <c r="O1825" i="1"/>
  <c r="AO1939" i="1"/>
  <c r="AP1939" i="1" s="1"/>
  <c r="P1994" i="1"/>
  <c r="P1993" i="1"/>
  <c r="M1993" i="1"/>
  <c r="N2423" i="1"/>
  <c r="U2431" i="1"/>
  <c r="AP2388" i="1"/>
  <c r="K2432" i="1"/>
  <c r="W2432" i="1" s="1"/>
  <c r="U2426" i="1"/>
  <c r="N2238" i="1"/>
  <c r="V2426" i="1"/>
  <c r="N383" i="1"/>
  <c r="T2354" i="1"/>
  <c r="M2425" i="1"/>
  <c r="P2062" i="1"/>
  <c r="O2351" i="1"/>
  <c r="V1776" i="1"/>
  <c r="AO2004" i="1"/>
  <c r="AP2004" i="1" s="1"/>
  <c r="T1810" i="1"/>
  <c r="U1907" i="1"/>
  <c r="W1819" i="1"/>
  <c r="AM2421" i="1"/>
  <c r="O1908" i="1"/>
  <c r="AO2223" i="1"/>
  <c r="AP2223" i="1" s="1"/>
  <c r="T1776" i="1"/>
  <c r="M1864" i="1"/>
  <c r="AP2097" i="1"/>
  <c r="N121" i="1"/>
  <c r="P2061" i="1"/>
  <c r="O2214" i="1"/>
  <c r="W1810" i="1"/>
  <c r="P1820" i="1"/>
  <c r="T2351" i="1"/>
  <c r="N1164" i="1"/>
  <c r="U2415" i="1"/>
  <c r="V2178" i="1"/>
  <c r="U2423" i="1"/>
  <c r="U2106" i="1"/>
  <c r="V2422" i="1"/>
  <c r="N203" i="1"/>
  <c r="N117" i="1"/>
  <c r="N1935" i="1"/>
  <c r="O2194" i="1"/>
  <c r="N2224" i="1"/>
  <c r="V1810" i="1"/>
  <c r="M1907" i="1"/>
  <c r="N1809" i="1"/>
  <c r="N1886" i="1"/>
  <c r="V1907" i="1"/>
  <c r="O2178" i="1"/>
  <c r="O1753" i="1"/>
  <c r="M2061" i="1"/>
  <c r="N2061" i="1" s="1"/>
  <c r="T2360" i="1"/>
  <c r="O2352" i="1"/>
  <c r="P1864" i="1"/>
  <c r="AO1906" i="1"/>
  <c r="AP1906" i="1" s="1"/>
  <c r="M2028" i="1"/>
  <c r="N2016" i="1"/>
  <c r="AO2215" i="1"/>
  <c r="AP2215" i="1" s="1"/>
  <c r="O1864" i="1"/>
  <c r="AP2227" i="1"/>
  <c r="M2415" i="1"/>
  <c r="W2422" i="1"/>
  <c r="W1864" i="1"/>
  <c r="U2351" i="1"/>
  <c r="P1776" i="1"/>
  <c r="AO1226" i="1"/>
  <c r="AP1226" i="1" s="1"/>
  <c r="AO1144" i="1"/>
  <c r="AP1144" i="1" s="1"/>
  <c r="AP2117" i="1"/>
  <c r="AP2154" i="1"/>
  <c r="AO2162" i="1"/>
  <c r="AP2162" i="1" s="1"/>
  <c r="N1621" i="1"/>
  <c r="N1622" i="1"/>
  <c r="O2356" i="1"/>
  <c r="V2356" i="1"/>
  <c r="T2356" i="1"/>
  <c r="O1888" i="1"/>
  <c r="V1887" i="1"/>
  <c r="N1404" i="1"/>
  <c r="N1405" i="1"/>
  <c r="O2388" i="1"/>
  <c r="AP2338" i="1"/>
  <c r="AP2084" i="1"/>
  <c r="AO1303" i="1"/>
  <c r="AP1303" i="1" s="1"/>
  <c r="AO1297" i="1"/>
  <c r="AP1297" i="1" s="1"/>
  <c r="AO1698" i="1"/>
  <c r="AP1698" i="1" s="1"/>
  <c r="AO1791" i="1"/>
  <c r="AP1791" i="1" s="1"/>
  <c r="T2000" i="1"/>
  <c r="W2097" i="1"/>
  <c r="O2097" i="1"/>
  <c r="AP2111" i="1"/>
  <c r="AP2088" i="1"/>
  <c r="V1834" i="1"/>
  <c r="U1834" i="1"/>
  <c r="V2068" i="1"/>
  <c r="U2068" i="1"/>
  <c r="V2166" i="1"/>
  <c r="W2166" i="1"/>
  <c r="AO2131" i="1"/>
  <c r="AP2131" i="1" s="1"/>
  <c r="O1748" i="1"/>
  <c r="W1747" i="1"/>
  <c r="AO1504" i="1"/>
  <c r="AP1504" i="1" s="1"/>
  <c r="AO2028" i="1"/>
  <c r="AP2028" i="1" s="1"/>
  <c r="AP2034" i="1"/>
  <c r="AP2120" i="1"/>
  <c r="AO1781" i="1"/>
  <c r="AP1781" i="1" s="1"/>
  <c r="N1394" i="1"/>
  <c r="W1801" i="1"/>
  <c r="O1802" i="1"/>
  <c r="AP1900" i="1"/>
  <c r="AO1903" i="1"/>
  <c r="AP1903" i="1" s="1"/>
  <c r="T2021" i="1"/>
  <c r="O2021" i="1"/>
  <c r="V2021" i="1"/>
  <c r="V2151" i="1"/>
  <c r="W1333" i="1"/>
  <c r="W234" i="1"/>
  <c r="O234" i="1"/>
  <c r="AN2085" i="1"/>
  <c r="K1707" i="1"/>
  <c r="J1707" i="1"/>
  <c r="U982" i="1"/>
  <c r="T982" i="1"/>
  <c r="W1064" i="1"/>
  <c r="M455" i="1"/>
  <c r="U455" i="1"/>
  <c r="W455" i="1"/>
  <c r="U592" i="1"/>
  <c r="V592" i="1"/>
  <c r="O600" i="1"/>
  <c r="U599" i="1"/>
  <c r="K2101" i="1"/>
  <c r="J2101" i="1"/>
  <c r="K2054" i="1"/>
  <c r="J2054" i="1"/>
  <c r="AM1910" i="1"/>
  <c r="AO1910" i="1" s="1"/>
  <c r="AP1910" i="1" s="1"/>
  <c r="J1782" i="1"/>
  <c r="K1782" i="1"/>
  <c r="U1384" i="1"/>
  <c r="V1384" i="1"/>
  <c r="M1392" i="1"/>
  <c r="N1392" i="1" s="1"/>
  <c r="W1392" i="1"/>
  <c r="J1803" i="1"/>
  <c r="K1803" i="1"/>
  <c r="N586" i="1"/>
  <c r="J2347" i="1"/>
  <c r="K2347" i="1"/>
  <c r="T189" i="1"/>
  <c r="O190" i="1"/>
  <c r="M352" i="1"/>
  <c r="W352" i="1"/>
  <c r="P398" i="1"/>
  <c r="W397" i="1"/>
  <c r="P504" i="1"/>
  <c r="U504" i="1"/>
  <c r="W538" i="1"/>
  <c r="P538" i="1"/>
  <c r="K2099" i="1"/>
  <c r="P2099" i="1" s="1"/>
  <c r="J2099" i="1"/>
  <c r="J2010" i="1"/>
  <c r="K2010" i="1"/>
  <c r="T1768" i="1"/>
  <c r="J2314" i="1"/>
  <c r="K2314" i="1"/>
  <c r="V1562" i="1"/>
  <c r="U1562" i="1"/>
  <c r="J2217" i="1"/>
  <c r="K2217" i="1"/>
  <c r="J1793" i="1"/>
  <c r="K1793" i="1"/>
  <c r="O1469" i="1"/>
  <c r="W1468" i="1"/>
  <c r="U1468" i="1"/>
  <c r="T1468" i="1"/>
  <c r="M1468" i="1"/>
  <c r="U893" i="1"/>
  <c r="P893" i="1"/>
  <c r="V893" i="1"/>
  <c r="M893" i="1"/>
  <c r="N893" i="1" s="1"/>
  <c r="P894" i="1"/>
  <c r="T893" i="1"/>
  <c r="W893" i="1"/>
  <c r="M1252" i="1"/>
  <c r="W1252" i="1"/>
  <c r="V1252" i="1"/>
  <c r="AN2197" i="1"/>
  <c r="AM2197" i="1"/>
  <c r="M688" i="1"/>
  <c r="V688" i="1"/>
  <c r="U688" i="1"/>
  <c r="T888" i="1"/>
  <c r="U888" i="1"/>
  <c r="V888" i="1"/>
  <c r="AM1957" i="1"/>
  <c r="AO1957" i="1" s="1"/>
  <c r="AP1957" i="1" s="1"/>
  <c r="V1237" i="1"/>
  <c r="U1237" i="1"/>
  <c r="T1312" i="1"/>
  <c r="U1312" i="1"/>
  <c r="AL978" i="1"/>
  <c r="AK978" i="1"/>
  <c r="AQ990" i="1"/>
  <c r="AQ991" i="1"/>
  <c r="AL975" i="1"/>
  <c r="AQ987" i="1"/>
  <c r="AK975" i="1"/>
  <c r="AQ975" i="1"/>
  <c r="AQ978" i="1"/>
  <c r="AQ986" i="1"/>
  <c r="AL947" i="1"/>
  <c r="AQ951" i="1"/>
  <c r="AQ955" i="1"/>
  <c r="AQ960" i="1"/>
  <c r="AQ953" i="1"/>
  <c r="AQ956" i="1"/>
  <c r="AQ912" i="1"/>
  <c r="AQ901" i="1"/>
  <c r="AQ909" i="1"/>
  <c r="AQ907" i="1"/>
  <c r="AQ914" i="1"/>
  <c r="AQ904" i="1"/>
  <c r="AL886" i="1"/>
  <c r="AQ894" i="1"/>
  <c r="AQ895" i="1"/>
  <c r="AQ893" i="1"/>
  <c r="AQ898" i="1"/>
  <c r="AQ891" i="1"/>
  <c r="AQ890" i="1"/>
  <c r="AQ887" i="1"/>
  <c r="AQ884" i="1"/>
  <c r="AL872" i="1"/>
  <c r="AQ885" i="1"/>
  <c r="AQ883" i="1"/>
  <c r="AK872" i="1"/>
  <c r="AK869" i="1"/>
  <c r="AL869" i="1"/>
  <c r="AQ877" i="1"/>
  <c r="AQ870" i="1"/>
  <c r="AQ869" i="1"/>
  <c r="AQ874" i="1"/>
  <c r="AQ878" i="1"/>
  <c r="AQ873" i="1"/>
  <c r="AL853" i="1"/>
  <c r="AK853" i="1"/>
  <c r="AQ855" i="1"/>
  <c r="AQ866" i="1"/>
  <c r="AQ861" i="1"/>
  <c r="AQ857" i="1"/>
  <c r="AQ859" i="1"/>
  <c r="AQ863" i="1"/>
  <c r="AQ853" i="1"/>
  <c r="AQ843" i="1"/>
  <c r="AL830" i="1"/>
  <c r="AQ840" i="1"/>
  <c r="AQ833" i="1"/>
  <c r="AQ832" i="1"/>
  <c r="AQ839" i="1"/>
  <c r="AQ835" i="1"/>
  <c r="AK813" i="1"/>
  <c r="AL813" i="1"/>
  <c r="AQ819" i="1"/>
  <c r="AQ821" i="1"/>
  <c r="AQ822" i="1"/>
  <c r="AQ813" i="1"/>
  <c r="AQ823" i="1"/>
  <c r="AQ825" i="1"/>
  <c r="AQ816" i="1"/>
  <c r="AK796" i="1"/>
  <c r="AQ807" i="1"/>
  <c r="AQ803" i="1"/>
  <c r="AQ799" i="1"/>
  <c r="AQ796" i="1"/>
  <c r="AQ791" i="1"/>
  <c r="AL782" i="1"/>
  <c r="AQ794" i="1"/>
  <c r="AQ795" i="1"/>
  <c r="AQ793" i="1"/>
  <c r="AQ792" i="1"/>
  <c r="AQ786" i="1"/>
  <c r="AQ785" i="1"/>
  <c r="AL761" i="1"/>
  <c r="AN764" i="1" s="1"/>
  <c r="AQ769" i="1"/>
  <c r="AQ771" i="1"/>
  <c r="AQ766" i="1"/>
  <c r="AK761" i="1"/>
  <c r="AQ763" i="1"/>
  <c r="AQ762" i="1"/>
  <c r="AQ774" i="1"/>
  <c r="AQ761" i="1"/>
  <c r="AQ754" i="1"/>
  <c r="AQ755" i="1"/>
  <c r="AQ752" i="1"/>
  <c r="AQ758" i="1"/>
  <c r="AL748" i="1"/>
  <c r="AQ756" i="1"/>
  <c r="AQ746" i="1"/>
  <c r="AL734" i="1"/>
  <c r="AQ742" i="1"/>
  <c r="AQ737" i="1"/>
  <c r="AQ735" i="1"/>
  <c r="AQ734" i="1"/>
  <c r="AQ738" i="1"/>
  <c r="AQ745" i="1"/>
  <c r="AQ739" i="1"/>
  <c r="AK716" i="1"/>
  <c r="AL716" i="1"/>
  <c r="AQ721" i="1"/>
  <c r="AQ717" i="1"/>
  <c r="AQ726" i="1"/>
  <c r="AQ695" i="1"/>
  <c r="AQ693" i="1"/>
  <c r="AQ691" i="1"/>
  <c r="AK669" i="1"/>
  <c r="AQ678" i="1"/>
  <c r="AL669" i="1"/>
  <c r="AQ673" i="1"/>
  <c r="AQ668" i="1"/>
  <c r="AK659" i="1"/>
  <c r="AQ664" i="1"/>
  <c r="AQ659" i="1"/>
  <c r="AQ660" i="1"/>
  <c r="AQ663" i="1"/>
  <c r="AL636" i="1"/>
  <c r="AQ647" i="1"/>
  <c r="AQ645" i="1"/>
  <c r="AQ638" i="1"/>
  <c r="AQ642" i="1"/>
  <c r="AQ636" i="1"/>
  <c r="AQ633" i="1"/>
  <c r="AL618" i="1"/>
  <c r="AQ628" i="1"/>
  <c r="AQ629" i="1"/>
  <c r="AQ626" i="1"/>
  <c r="AK618" i="1"/>
  <c r="AQ623" i="1"/>
  <c r="AQ615" i="1"/>
  <c r="AQ610" i="1"/>
  <c r="AQ616" i="1"/>
  <c r="AK606" i="1"/>
  <c r="AK595" i="1"/>
  <c r="AL595" i="1"/>
  <c r="AN599" i="1" s="1"/>
  <c r="AQ606" i="1"/>
  <c r="AQ607" i="1"/>
  <c r="AQ599" i="1"/>
  <c r="AQ604" i="1"/>
  <c r="AQ603" i="1"/>
  <c r="AQ600" i="1"/>
  <c r="AQ596" i="1"/>
  <c r="AQ594" i="1"/>
  <c r="AQ587" i="1"/>
  <c r="AQ586" i="1"/>
  <c r="AQ573" i="1"/>
  <c r="AL562" i="1"/>
  <c r="AK562" i="1"/>
  <c r="AQ575" i="1"/>
  <c r="AQ574" i="1"/>
  <c r="AQ565" i="1"/>
  <c r="AQ571" i="1"/>
  <c r="AQ564" i="1"/>
  <c r="AQ570" i="1"/>
  <c r="AQ569" i="1"/>
  <c r="AQ563" i="1"/>
  <c r="AL559" i="1"/>
  <c r="AL549" i="1"/>
  <c r="AQ562" i="1"/>
  <c r="AL546" i="1"/>
  <c r="AQ551" i="1"/>
  <c r="AQ555" i="1"/>
  <c r="AQ546" i="1"/>
  <c r="AQ559" i="1"/>
  <c r="AQ553" i="1"/>
  <c r="AL512" i="1"/>
  <c r="AQ525" i="1"/>
  <c r="AK512" i="1"/>
  <c r="AQ524" i="1"/>
  <c r="AQ521" i="1"/>
  <c r="AQ522" i="1"/>
  <c r="AQ519" i="1"/>
  <c r="AQ513" i="1"/>
  <c r="AQ512" i="1"/>
  <c r="AQ520" i="1"/>
  <c r="AK493" i="1"/>
  <c r="AL493" i="1"/>
  <c r="AQ506" i="1"/>
  <c r="AQ504" i="1"/>
  <c r="AQ494" i="1"/>
  <c r="AQ497" i="1"/>
  <c r="AQ474" i="1"/>
  <c r="AK461" i="1"/>
  <c r="AQ470" i="1"/>
  <c r="AQ464" i="1"/>
  <c r="AK453" i="1"/>
  <c r="AQ454" i="1"/>
  <c r="AQ466" i="1"/>
  <c r="AL436" i="1"/>
  <c r="AK436" i="1"/>
  <c r="AQ446" i="1"/>
  <c r="AQ447" i="1"/>
  <c r="AQ428" i="1"/>
  <c r="AQ419" i="1"/>
  <c r="AQ425" i="1"/>
  <c r="AQ418" i="1"/>
  <c r="AL386" i="1"/>
  <c r="AQ396" i="1"/>
  <c r="AQ392" i="1"/>
  <c r="AQ399" i="1"/>
  <c r="AL374" i="1"/>
  <c r="AQ387" i="1"/>
  <c r="AQ380" i="1"/>
  <c r="AQ374" i="1"/>
  <c r="AQ378" i="1"/>
  <c r="AQ376" i="1"/>
  <c r="AK374" i="1"/>
  <c r="AQ381" i="1"/>
  <c r="AK354" i="1"/>
  <c r="AQ364" i="1"/>
  <c r="AQ358" i="1"/>
  <c r="AQ366" i="1"/>
  <c r="AQ363" i="1"/>
  <c r="AQ355" i="1"/>
  <c r="AL328" i="1"/>
  <c r="AQ338" i="1"/>
  <c r="AQ333" i="1"/>
  <c r="AQ332" i="1"/>
  <c r="AQ334" i="1"/>
  <c r="AQ329" i="1"/>
  <c r="AQ336" i="1"/>
  <c r="AQ330" i="1"/>
  <c r="AK306" i="1"/>
  <c r="AL306" i="1"/>
  <c r="AQ318" i="1"/>
  <c r="AQ314" i="1"/>
  <c r="AQ310" i="1"/>
  <c r="AQ311" i="1"/>
  <c r="AQ303" i="1"/>
  <c r="AQ304" i="1"/>
  <c r="AK291" i="1"/>
  <c r="AQ292" i="1"/>
  <c r="AQ302" i="1"/>
  <c r="AQ291" i="1"/>
  <c r="AQ293" i="1"/>
  <c r="AL266" i="1"/>
  <c r="AK266" i="1"/>
  <c r="AQ278" i="1"/>
  <c r="AQ277" i="1"/>
  <c r="AQ216" i="1"/>
  <c r="AK204" i="1"/>
  <c r="AQ206" i="1"/>
  <c r="AL121" i="1"/>
  <c r="AK121" i="1"/>
  <c r="AQ126" i="1"/>
  <c r="AQ124" i="1"/>
  <c r="AL118" i="1"/>
  <c r="AL101" i="1"/>
  <c r="AK101" i="1"/>
  <c r="AQ109" i="1"/>
  <c r="AL76" i="1"/>
  <c r="AK76" i="1"/>
  <c r="O1691" i="1"/>
  <c r="M1608" i="1"/>
  <c r="O1608" i="1"/>
  <c r="W1322" i="1"/>
  <c r="U1287" i="1"/>
  <c r="M1287" i="1"/>
  <c r="O1288" i="1"/>
  <c r="M2235" i="1"/>
  <c r="V1491" i="1"/>
  <c r="P250" i="1"/>
  <c r="W249" i="1"/>
  <c r="T323" i="1"/>
  <c r="W537" i="1"/>
  <c r="W231" i="1"/>
  <c r="W1629" i="1"/>
  <c r="W1053" i="1"/>
  <c r="V1066" i="1"/>
  <c r="T1066" i="1"/>
  <c r="T1422" i="1"/>
  <c r="M263" i="1"/>
  <c r="M473" i="1"/>
  <c r="O473" i="1"/>
  <c r="V504" i="1"/>
  <c r="M538" i="1"/>
  <c r="J2057" i="1"/>
  <c r="K2057" i="1"/>
  <c r="P280" i="1"/>
  <c r="P281" i="1"/>
  <c r="O636" i="1"/>
  <c r="O637" i="1"/>
  <c r="T239" i="1"/>
  <c r="V239" i="1"/>
  <c r="M239" i="1"/>
  <c r="O239" i="1"/>
  <c r="T1233" i="1"/>
  <c r="M1233" i="1"/>
  <c r="M1579" i="1"/>
  <c r="V1579" i="1"/>
  <c r="U1579" i="1"/>
  <c r="W1579" i="1"/>
  <c r="AN1816" i="1"/>
  <c r="AO1816" i="1" s="1"/>
  <c r="M286" i="1"/>
  <c r="U286" i="1"/>
  <c r="V286" i="1"/>
  <c r="O309" i="1"/>
  <c r="M308" i="1"/>
  <c r="T1118" i="1"/>
  <c r="P1118" i="1"/>
  <c r="T271" i="1"/>
  <c r="W271" i="1"/>
  <c r="U271" i="1"/>
  <c r="W695" i="1"/>
  <c r="P695" i="1"/>
  <c r="V695" i="1"/>
  <c r="M1683" i="1"/>
  <c r="W1683" i="1"/>
  <c r="M627" i="1"/>
  <c r="P301" i="1"/>
  <c r="U1197" i="1"/>
  <c r="U126" i="1"/>
  <c r="T1269" i="1"/>
  <c r="W1269" i="1"/>
  <c r="T249" i="1"/>
  <c r="M277" i="1"/>
  <c r="P278" i="1"/>
  <c r="P277" i="1"/>
  <c r="U470" i="1"/>
  <c r="U644" i="1"/>
  <c r="M644" i="1"/>
  <c r="W644" i="1"/>
  <c r="U290" i="1"/>
  <c r="W290" i="1"/>
  <c r="T440" i="1"/>
  <c r="U523" i="1"/>
  <c r="P523" i="1"/>
  <c r="K1777" i="1"/>
  <c r="J1777" i="1"/>
  <c r="V1658" i="1"/>
  <c r="M1658" i="1"/>
  <c r="N1658" i="1" s="1"/>
  <c r="J2308" i="1"/>
  <c r="K2308" i="1"/>
  <c r="V1002" i="1"/>
  <c r="P1002" i="1"/>
  <c r="U1166" i="1"/>
  <c r="O2237" i="1"/>
  <c r="O667" i="1"/>
  <c r="J2090" i="1"/>
  <c r="AM1875" i="1"/>
  <c r="AO1875" i="1" s="1"/>
  <c r="AP1875" i="1" s="1"/>
  <c r="V513" i="1"/>
  <c r="U1147" i="1"/>
  <c r="P680" i="1"/>
  <c r="AQ952" i="1"/>
  <c r="AK941" i="1"/>
  <c r="AM949" i="1" s="1"/>
  <c r="AQ940" i="1"/>
  <c r="AK929" i="1"/>
  <c r="AQ936" i="1"/>
  <c r="AL926" i="1"/>
  <c r="AL866" i="1"/>
  <c r="AK866" i="1"/>
  <c r="AL845" i="1"/>
  <c r="AK845" i="1"/>
  <c r="AQ806" i="1"/>
  <c r="AK793" i="1"/>
  <c r="AQ804" i="1"/>
  <c r="AL777" i="1"/>
  <c r="AQ788" i="1"/>
  <c r="AQ765" i="1"/>
  <c r="AL745" i="1"/>
  <c r="AK745" i="1"/>
  <c r="AQ720" i="1"/>
  <c r="AK651" i="1"/>
  <c r="AQ661" i="1"/>
  <c r="AK616" i="1"/>
  <c r="AL616" i="1"/>
  <c r="AQ499" i="1"/>
  <c r="AL490" i="1"/>
  <c r="AQ484" i="1"/>
  <c r="AK472" i="1"/>
  <c r="AQ439" i="1"/>
  <c r="AL426" i="1"/>
  <c r="AK411" i="1"/>
  <c r="AQ424" i="1"/>
  <c r="AL371" i="1"/>
  <c r="AK371" i="1"/>
  <c r="AL351" i="1"/>
  <c r="AQ362" i="1"/>
  <c r="AL303" i="1"/>
  <c r="AK303" i="1"/>
  <c r="AQ298" i="1"/>
  <c r="AQ301" i="1"/>
  <c r="AK116" i="1"/>
  <c r="AL116" i="1"/>
  <c r="AQ123" i="1"/>
  <c r="AL113" i="1"/>
  <c r="AQ122" i="1"/>
  <c r="AK67" i="1"/>
  <c r="AL67" i="1"/>
  <c r="AK37" i="1"/>
  <c r="AL37" i="1"/>
  <c r="AL29" i="1"/>
  <c r="AK29" i="1"/>
  <c r="O1342" i="1"/>
  <c r="K2165" i="1"/>
  <c r="P2166" i="1" s="1"/>
  <c r="U1445" i="1"/>
  <c r="T822" i="1"/>
  <c r="AM2303" i="1"/>
  <c r="AO2303" i="1" s="1"/>
  <c r="AP2303" i="1" s="1"/>
  <c r="AN2161" i="1"/>
  <c r="U1205" i="1"/>
  <c r="W1205" i="1"/>
  <c r="W380" i="1"/>
  <c r="P380" i="1"/>
  <c r="U108" i="1"/>
  <c r="P108" i="1"/>
  <c r="AL935" i="1"/>
  <c r="AN941" i="1" s="1"/>
  <c r="AQ945" i="1"/>
  <c r="AQ947" i="1"/>
  <c r="AQ946" i="1"/>
  <c r="AK935" i="1"/>
  <c r="AK889" i="1"/>
  <c r="AL889" i="1"/>
  <c r="AL879" i="1"/>
  <c r="AK879" i="1"/>
  <c r="AQ886" i="1"/>
  <c r="AK862" i="1"/>
  <c r="AL862" i="1"/>
  <c r="AQ875" i="1"/>
  <c r="AK856" i="1"/>
  <c r="AL856" i="1"/>
  <c r="AK836" i="1"/>
  <c r="AL836" i="1"/>
  <c r="AQ846" i="1"/>
  <c r="AQ817" i="1"/>
  <c r="AL805" i="1"/>
  <c r="AQ798" i="1"/>
  <c r="AK785" i="1"/>
  <c r="AQ797" i="1"/>
  <c r="AL771" i="1"/>
  <c r="AK771" i="1"/>
  <c r="AQ777" i="1"/>
  <c r="AK723" i="1"/>
  <c r="AL723" i="1"/>
  <c r="AL694" i="1"/>
  <c r="AK694" i="1"/>
  <c r="AM696" i="1" s="1"/>
  <c r="AQ689" i="1"/>
  <c r="AQ690" i="1"/>
  <c r="AL679" i="1"/>
  <c r="AQ578" i="1"/>
  <c r="AL565" i="1"/>
  <c r="AK565" i="1"/>
  <c r="AQ547" i="1"/>
  <c r="AQ536" i="1"/>
  <c r="AQ531" i="1"/>
  <c r="AL515" i="1"/>
  <c r="AK515" i="1"/>
  <c r="AL485" i="1"/>
  <c r="AK485" i="1"/>
  <c r="AK428" i="1"/>
  <c r="AL428" i="1"/>
  <c r="AL393" i="1"/>
  <c r="AK393" i="1"/>
  <c r="AQ405" i="1"/>
  <c r="AQ393" i="1"/>
  <c r="AL381" i="1"/>
  <c r="AQ394" i="1"/>
  <c r="AL377" i="1"/>
  <c r="AQ390" i="1"/>
  <c r="AL334" i="1"/>
  <c r="AQ342" i="1"/>
  <c r="AK293" i="1"/>
  <c r="AL293" i="1"/>
  <c r="AQ282" i="1"/>
  <c r="AQ285" i="1"/>
  <c r="AQ187" i="1"/>
  <c r="AK174" i="1"/>
  <c r="AL174" i="1"/>
  <c r="AQ176" i="1"/>
  <c r="AL124" i="1"/>
  <c r="AK124" i="1"/>
  <c r="AK78" i="1"/>
  <c r="AL78" i="1"/>
  <c r="W1637" i="1"/>
  <c r="P1637" i="1"/>
  <c r="AK984" i="1"/>
  <c r="AL984" i="1"/>
  <c r="AQ982" i="1"/>
  <c r="AQ981" i="1"/>
  <c r="AQ983" i="1"/>
  <c r="AK970" i="1"/>
  <c r="AQ969" i="1"/>
  <c r="AL958" i="1"/>
  <c r="AQ965" i="1"/>
  <c r="AQ927" i="1"/>
  <c r="AQ928" i="1"/>
  <c r="AQ933" i="1"/>
  <c r="AQ926" i="1"/>
  <c r="AK913" i="1"/>
  <c r="AQ921" i="1"/>
  <c r="AQ915" i="1"/>
  <c r="AK899" i="1"/>
  <c r="AL899" i="1"/>
  <c r="AK842" i="1"/>
  <c r="AL842" i="1"/>
  <c r="AK822" i="1"/>
  <c r="AL822" i="1"/>
  <c r="AQ830" i="1"/>
  <c r="AQ831" i="1"/>
  <c r="AK774" i="1"/>
  <c r="AL774" i="1"/>
  <c r="AK700" i="1"/>
  <c r="AL700" i="1"/>
  <c r="AQ712" i="1"/>
  <c r="AQ694" i="1"/>
  <c r="AL645" i="1"/>
  <c r="AQ658" i="1"/>
  <c r="AK645" i="1"/>
  <c r="AQ639" i="1"/>
  <c r="AQ624" i="1"/>
  <c r="AK614" i="1"/>
  <c r="AQ625" i="1"/>
  <c r="AQ612" i="1"/>
  <c r="AK601" i="1"/>
  <c r="AL601" i="1"/>
  <c r="AQ581" i="1"/>
  <c r="AQ579" i="1"/>
  <c r="AK537" i="1"/>
  <c r="AM538" i="1" s="1"/>
  <c r="AL537" i="1"/>
  <c r="AQ467" i="1"/>
  <c r="AL455" i="1"/>
  <c r="AQ435" i="1"/>
  <c r="AK396" i="1"/>
  <c r="AL396" i="1"/>
  <c r="AK384" i="1"/>
  <c r="AL384" i="1"/>
  <c r="AQ397" i="1"/>
  <c r="AK368" i="1"/>
  <c r="AL368" i="1"/>
  <c r="AQ375" i="1"/>
  <c r="AL360" i="1"/>
  <c r="AQ371" i="1"/>
  <c r="AK360" i="1"/>
  <c r="AQ360" i="1"/>
  <c r="AK348" i="1"/>
  <c r="AQ359" i="1"/>
  <c r="AL300" i="1"/>
  <c r="AK300" i="1"/>
  <c r="AQ307" i="1"/>
  <c r="AQ295" i="1"/>
  <c r="AK260" i="1"/>
  <c r="AM264" i="1" s="1"/>
  <c r="AL260" i="1"/>
  <c r="AK154" i="1"/>
  <c r="AL154" i="1"/>
  <c r="AL95" i="1"/>
  <c r="AK95" i="1"/>
  <c r="AL81" i="1"/>
  <c r="AK81" i="1"/>
  <c r="AK54" i="1"/>
  <c r="AL54" i="1"/>
  <c r="AQ22" i="1"/>
  <c r="AQ21" i="1"/>
  <c r="AL14" i="1"/>
  <c r="AQ25" i="1"/>
  <c r="AQ20" i="1"/>
  <c r="K2436" i="1"/>
  <c r="P2436" i="1" s="1"/>
  <c r="AK2434" i="1"/>
  <c r="AM2447" i="1" s="1"/>
  <c r="AL2434" i="1"/>
  <c r="AN2447" i="1" s="1"/>
  <c r="I2435" i="1"/>
  <c r="AL2431" i="1"/>
  <c r="D2" i="14"/>
  <c r="C2" i="14" s="1"/>
  <c r="B4" i="14"/>
  <c r="N402" i="1" l="1"/>
  <c r="M2434" i="1"/>
  <c r="N1739" i="1"/>
  <c r="AO2402" i="1"/>
  <c r="AP2402" i="1" s="1"/>
  <c r="T680" i="1"/>
  <c r="M680" i="1"/>
  <c r="N680" i="1" s="1"/>
  <c r="AN1404" i="1"/>
  <c r="N331" i="1"/>
  <c r="N1963" i="1"/>
  <c r="V2405" i="1"/>
  <c r="T2405" i="1"/>
  <c r="N212" i="1"/>
  <c r="W1896" i="1"/>
  <c r="N2403" i="1"/>
  <c r="N2020" i="1"/>
  <c r="N2087" i="1"/>
  <c r="N771" i="1"/>
  <c r="P2263" i="1"/>
  <c r="P2262" i="1"/>
  <c r="U2310" i="1"/>
  <c r="T2310" i="1"/>
  <c r="W2310" i="1"/>
  <c r="O2311" i="1"/>
  <c r="O2310" i="1"/>
  <c r="M2310" i="1"/>
  <c r="V2310" i="1"/>
  <c r="P1947" i="1"/>
  <c r="M1713" i="1"/>
  <c r="N1713" i="1" s="1"/>
  <c r="T1713" i="1"/>
  <c r="U1713" i="1"/>
  <c r="V1713" i="1"/>
  <c r="W1713" i="1"/>
  <c r="O1713" i="1"/>
  <c r="AP2148" i="1"/>
  <c r="N493" i="1"/>
  <c r="W1835" i="1"/>
  <c r="T1835" i="1"/>
  <c r="O1835" i="1"/>
  <c r="V1835" i="1"/>
  <c r="M1835" i="1"/>
  <c r="N1835" i="1" s="1"/>
  <c r="U1835" i="1"/>
  <c r="U1910" i="1"/>
  <c r="V1910" i="1"/>
  <c r="O1910" i="1"/>
  <c r="O1911" i="1"/>
  <c r="T1910" i="1"/>
  <c r="W1910" i="1"/>
  <c r="M1910" i="1"/>
  <c r="N1910" i="1" s="1"/>
  <c r="P2059" i="1"/>
  <c r="P2060" i="1"/>
  <c r="N789" i="1"/>
  <c r="N2272" i="1"/>
  <c r="T2434" i="1"/>
  <c r="U1356" i="1"/>
  <c r="U680" i="1"/>
  <c r="M2405" i="1"/>
  <c r="N2405" i="1" s="1"/>
  <c r="N1911" i="1"/>
  <c r="M1896" i="1"/>
  <c r="V1896" i="1"/>
  <c r="P1898" i="1"/>
  <c r="J2452" i="1"/>
  <c r="K2452" i="1"/>
  <c r="W2262" i="1"/>
  <c r="U2262" i="1"/>
  <c r="T2262" i="1"/>
  <c r="M2262" i="1"/>
  <c r="V2262" i="1"/>
  <c r="P2045" i="1"/>
  <c r="P2044" i="1"/>
  <c r="O1947" i="1"/>
  <c r="T1947" i="1"/>
  <c r="W1947" i="1"/>
  <c r="U1947" i="1"/>
  <c r="M1947" i="1"/>
  <c r="N1948" i="1" s="1"/>
  <c r="O1948" i="1"/>
  <c r="V1947" i="1"/>
  <c r="U1978" i="1"/>
  <c r="V1978" i="1"/>
  <c r="W1978" i="1"/>
  <c r="T1978" i="1"/>
  <c r="M1978" i="1"/>
  <c r="O1978" i="1"/>
  <c r="O1979" i="1"/>
  <c r="V2079" i="1"/>
  <c r="O2080" i="1"/>
  <c r="U2079" i="1"/>
  <c r="T2079" i="1"/>
  <c r="W2079" i="1"/>
  <c r="M2079" i="1"/>
  <c r="N2080" i="1" s="1"/>
  <c r="O2207" i="1"/>
  <c r="M2207" i="1"/>
  <c r="N2207" i="1" s="1"/>
  <c r="T2207" i="1"/>
  <c r="V2207" i="1"/>
  <c r="U2207" i="1"/>
  <c r="W2207" i="1"/>
  <c r="P1970" i="1"/>
  <c r="V1970" i="1"/>
  <c r="P1971" i="1"/>
  <c r="N29" i="1"/>
  <c r="N28" i="1"/>
  <c r="M2059" i="1"/>
  <c r="W2059" i="1"/>
  <c r="O2060" i="1"/>
  <c r="V2059" i="1"/>
  <c r="U2059" i="1"/>
  <c r="N1619" i="1"/>
  <c r="N978" i="1"/>
  <c r="V2252" i="1"/>
  <c r="M2252" i="1"/>
  <c r="O2253" i="1"/>
  <c r="T2252" i="1"/>
  <c r="W2252" i="1"/>
  <c r="U2252" i="1"/>
  <c r="O2252" i="1"/>
  <c r="T2044" i="1"/>
  <c r="W2044" i="1"/>
  <c r="M2044" i="1"/>
  <c r="N2045" i="1" s="1"/>
  <c r="V2044" i="1"/>
  <c r="O2045" i="1"/>
  <c r="U2044" i="1"/>
  <c r="N814" i="1"/>
  <c r="N815" i="1"/>
  <c r="N1206" i="1"/>
  <c r="N1205" i="1"/>
  <c r="P1880" i="1"/>
  <c r="P1881" i="1"/>
  <c r="O2137" i="1"/>
  <c r="O2138" i="1"/>
  <c r="T2137" i="1"/>
  <c r="V2137" i="1"/>
  <c r="U2137" i="1"/>
  <c r="W2137" i="1"/>
  <c r="M2137" i="1"/>
  <c r="P2208" i="1"/>
  <c r="P2207" i="1"/>
  <c r="O1937" i="1"/>
  <c r="O1936" i="1"/>
  <c r="U1927" i="1"/>
  <c r="T1927" i="1"/>
  <c r="W1927" i="1"/>
  <c r="P2117" i="1"/>
  <c r="P2116" i="1"/>
  <c r="N1836" i="1"/>
  <c r="N2239" i="1"/>
  <c r="AO2447" i="1"/>
  <c r="AP2447" i="1" s="1"/>
  <c r="W1533" i="1"/>
  <c r="V680" i="1"/>
  <c r="AN1086" i="1"/>
  <c r="AO1086" i="1" s="1"/>
  <c r="AP1086" i="1" s="1"/>
  <c r="W2405" i="1"/>
  <c r="N2098" i="1"/>
  <c r="AO2413" i="1"/>
  <c r="AP2413" i="1" s="1"/>
  <c r="M2279" i="1"/>
  <c r="V2279" i="1"/>
  <c r="O2280" i="1"/>
  <c r="T2279" i="1"/>
  <c r="O2279" i="1"/>
  <c r="U2279" i="1"/>
  <c r="W2279" i="1"/>
  <c r="V1697" i="1"/>
  <c r="M1697" i="1"/>
  <c r="N1697" i="1" s="1"/>
  <c r="U1697" i="1"/>
  <c r="O1697" i="1"/>
  <c r="W1697" i="1"/>
  <c r="T1697" i="1"/>
  <c r="V2190" i="1"/>
  <c r="W2190" i="1"/>
  <c r="T2190" i="1"/>
  <c r="U2190" i="1"/>
  <c r="M2190" i="1"/>
  <c r="O2190" i="1"/>
  <c r="M1880" i="1"/>
  <c r="O1881" i="1"/>
  <c r="U1880" i="1"/>
  <c r="V1880" i="1"/>
  <c r="T1880" i="1"/>
  <c r="O1880" i="1"/>
  <c r="W1880" i="1"/>
  <c r="W2239" i="1"/>
  <c r="V2239" i="1"/>
  <c r="O2240" i="1"/>
  <c r="M2239" i="1"/>
  <c r="N2240" i="1" s="1"/>
  <c r="U2239" i="1"/>
  <c r="T2239" i="1"/>
  <c r="P1836" i="1"/>
  <c r="P1835" i="1"/>
  <c r="O1899" i="1"/>
  <c r="U1898" i="1"/>
  <c r="V1898" i="1"/>
  <c r="T1898" i="1"/>
  <c r="M1898" i="1"/>
  <c r="N1899" i="1" s="1"/>
  <c r="W1898" i="1"/>
  <c r="O1898" i="1"/>
  <c r="O2116" i="1"/>
  <c r="O2117" i="1"/>
  <c r="P1059" i="1"/>
  <c r="N1736" i="1"/>
  <c r="P898" i="1"/>
  <c r="N1837" i="1"/>
  <c r="AO1626" i="1"/>
  <c r="AP1626" i="1" s="1"/>
  <c r="K2451" i="1"/>
  <c r="P2451" i="1" s="1"/>
  <c r="J2451" i="1"/>
  <c r="U2424" i="1"/>
  <c r="N2243" i="1"/>
  <c r="V75" i="1"/>
  <c r="P1285" i="1"/>
  <c r="AO2419" i="1"/>
  <c r="AP2419" i="1" s="1"/>
  <c r="U2430" i="1"/>
  <c r="N2386" i="1"/>
  <c r="W2424" i="1"/>
  <c r="P708" i="1"/>
  <c r="P1301" i="1"/>
  <c r="W393" i="1"/>
  <c r="N1181" i="1"/>
  <c r="AN190" i="1"/>
  <c r="P2450" i="1"/>
  <c r="V2450" i="1"/>
  <c r="W2450" i="1"/>
  <c r="T2450" i="1"/>
  <c r="U2450" i="1"/>
  <c r="M2450" i="1"/>
  <c r="O2450" i="1"/>
  <c r="N1744" i="1"/>
  <c r="N1743" i="1"/>
  <c r="AP2450" i="1"/>
  <c r="N1239" i="1"/>
  <c r="N1238" i="1"/>
  <c r="U2449" i="1"/>
  <c r="W2449" i="1"/>
  <c r="T2449" i="1"/>
  <c r="V2449" i="1"/>
  <c r="M2449" i="1"/>
  <c r="M2387" i="1"/>
  <c r="T2387" i="1"/>
  <c r="U2387" i="1"/>
  <c r="P2398" i="1"/>
  <c r="P2397" i="1"/>
  <c r="P2389" i="1"/>
  <c r="P2390" i="1"/>
  <c r="N339" i="1"/>
  <c r="N338" i="1"/>
  <c r="N1079" i="1"/>
  <c r="N1078" i="1"/>
  <c r="P1897" i="1"/>
  <c r="P1896" i="1"/>
  <c r="N836" i="1"/>
  <c r="Y22" i="1"/>
  <c r="AN2449" i="1"/>
  <c r="U2111" i="1"/>
  <c r="M2111" i="1"/>
  <c r="N1715" i="1"/>
  <c r="AM553" i="1"/>
  <c r="U2382" i="1"/>
  <c r="W2382" i="1"/>
  <c r="P2388" i="1"/>
  <c r="P2387" i="1"/>
  <c r="U2397" i="1"/>
  <c r="M2397" i="1"/>
  <c r="V2397" i="1"/>
  <c r="O2398" i="1"/>
  <c r="T2397" i="1"/>
  <c r="W2397" i="1"/>
  <c r="W2389" i="1"/>
  <c r="O2389" i="1"/>
  <c r="T2389" i="1"/>
  <c r="V2389" i="1"/>
  <c r="O2405" i="1"/>
  <c r="O2387" i="1"/>
  <c r="N235" i="1"/>
  <c r="N236" i="1"/>
  <c r="N1129" i="1"/>
  <c r="N1130" i="1"/>
  <c r="P2400" i="1"/>
  <c r="P2401" i="1"/>
  <c r="N935" i="1"/>
  <c r="Y19" i="1"/>
  <c r="O2431" i="1"/>
  <c r="AO2424" i="1"/>
  <c r="AP2424" i="1" s="1"/>
  <c r="P1545" i="1"/>
  <c r="AM139" i="1"/>
  <c r="AN1348" i="1"/>
  <c r="P1541" i="1"/>
  <c r="P2382" i="1"/>
  <c r="P2383" i="1"/>
  <c r="P2392" i="1"/>
  <c r="P2391" i="1"/>
  <c r="N957" i="1"/>
  <c r="N958" i="1"/>
  <c r="V2400" i="1"/>
  <c r="M2400" i="1"/>
  <c r="O2400" i="1"/>
  <c r="N1472" i="1"/>
  <c r="Y21" i="1"/>
  <c r="P1373" i="1"/>
  <c r="AO2449" i="1"/>
  <c r="AO2387" i="1"/>
  <c r="AP2387" i="1" s="1"/>
  <c r="U2391" i="1"/>
  <c r="W2391" i="1"/>
  <c r="M2391" i="1"/>
  <c r="N2391" i="1" s="1"/>
  <c r="T2391" i="1"/>
  <c r="V2391" i="1"/>
  <c r="O2391" i="1"/>
  <c r="N2329" i="1"/>
  <c r="N2330" i="1"/>
  <c r="N371" i="1"/>
  <c r="N370" i="1"/>
  <c r="N1161" i="1"/>
  <c r="N1160" i="1"/>
  <c r="N564" i="1"/>
  <c r="N563" i="1"/>
  <c r="O1897" i="1"/>
  <c r="T1896" i="1"/>
  <c r="N737" i="1"/>
  <c r="AN2448" i="1"/>
  <c r="AO2448" i="1" s="1"/>
  <c r="AP2448" i="1" s="1"/>
  <c r="N1750" i="1"/>
  <c r="N1751" i="1"/>
  <c r="N119" i="1"/>
  <c r="N1833" i="1"/>
  <c r="K2448" i="1"/>
  <c r="P2449" i="1" s="1"/>
  <c r="J2448" i="1"/>
  <c r="O2449" i="1" s="1"/>
  <c r="V2423" i="1"/>
  <c r="P2423" i="1"/>
  <c r="N1819" i="1"/>
  <c r="J2447" i="1"/>
  <c r="K2447" i="1"/>
  <c r="AO2401" i="1"/>
  <c r="AP2401" i="1" s="1"/>
  <c r="T2421" i="1"/>
  <c r="P2179" i="1"/>
  <c r="V2179" i="1"/>
  <c r="W2179" i="1"/>
  <c r="P2180" i="1"/>
  <c r="M2179" i="1"/>
  <c r="N2180" i="1" s="1"/>
  <c r="AP1773" i="1"/>
  <c r="N2435" i="1"/>
  <c r="AN2446" i="1"/>
  <c r="O1758" i="1"/>
  <c r="AO2428" i="1"/>
  <c r="AP2428" i="1" s="1"/>
  <c r="W2421" i="1"/>
  <c r="N1791" i="1"/>
  <c r="O2421" i="1"/>
  <c r="AM1584" i="1"/>
  <c r="AM333" i="1"/>
  <c r="AM335" i="1"/>
  <c r="AN1387" i="1"/>
  <c r="AN1391" i="1"/>
  <c r="AN1388" i="1"/>
  <c r="AN1389" i="1"/>
  <c r="U292" i="1"/>
  <c r="M292" i="1"/>
  <c r="T292" i="1"/>
  <c r="W292" i="1"/>
  <c r="V292" i="1"/>
  <c r="P292" i="1"/>
  <c r="T1172" i="1"/>
  <c r="P1173" i="1"/>
  <c r="P1172" i="1"/>
  <c r="U1172" i="1"/>
  <c r="V1172" i="1"/>
  <c r="W1172" i="1"/>
  <c r="M1172" i="1"/>
  <c r="P176" i="1"/>
  <c r="W176" i="1"/>
  <c r="V176" i="1"/>
  <c r="T176" i="1"/>
  <c r="M176" i="1"/>
  <c r="U176" i="1"/>
  <c r="T648" i="1"/>
  <c r="U648" i="1"/>
  <c r="V648" i="1"/>
  <c r="W648" i="1"/>
  <c r="M648" i="1"/>
  <c r="W68" i="1"/>
  <c r="M68" i="1"/>
  <c r="N69" i="1" s="1"/>
  <c r="V68" i="1"/>
  <c r="U68" i="1"/>
  <c r="O69" i="1"/>
  <c r="T68" i="1"/>
  <c r="P140" i="1"/>
  <c r="W140" i="1"/>
  <c r="T140" i="1"/>
  <c r="M140" i="1"/>
  <c r="U140" i="1"/>
  <c r="V140" i="1"/>
  <c r="P141" i="1"/>
  <c r="O1557" i="1"/>
  <c r="O1556" i="1"/>
  <c r="M1556" i="1"/>
  <c r="U1556" i="1"/>
  <c r="W1556" i="1"/>
  <c r="V1556" i="1"/>
  <c r="T1556" i="1"/>
  <c r="W1432" i="1"/>
  <c r="U1432" i="1"/>
  <c r="T1432" i="1"/>
  <c r="M1432" i="1"/>
  <c r="P1432" i="1"/>
  <c r="M456" i="1"/>
  <c r="N457" i="1" s="1"/>
  <c r="U456" i="1"/>
  <c r="T456" i="1"/>
  <c r="W456" i="1"/>
  <c r="V456" i="1"/>
  <c r="AN1524" i="1"/>
  <c r="AN1521" i="1"/>
  <c r="AO1521" i="1" s="1"/>
  <c r="AP1521" i="1" s="1"/>
  <c r="AN1532" i="1"/>
  <c r="AN1520" i="1"/>
  <c r="AO1520" i="1" s="1"/>
  <c r="AP1520" i="1" s="1"/>
  <c r="AN1525" i="1"/>
  <c r="AN1526" i="1"/>
  <c r="AN1531" i="1"/>
  <c r="AN1523" i="1"/>
  <c r="AN1527" i="1"/>
  <c r="AN1528" i="1"/>
  <c r="M1632" i="1"/>
  <c r="T1632" i="1"/>
  <c r="W1632" i="1"/>
  <c r="P1633" i="1"/>
  <c r="V1632" i="1"/>
  <c r="U1632" i="1"/>
  <c r="U344" i="1"/>
  <c r="W344" i="1"/>
  <c r="M344" i="1"/>
  <c r="T344" i="1"/>
  <c r="V344" i="1"/>
  <c r="O345" i="1"/>
  <c r="M696" i="1"/>
  <c r="O696" i="1"/>
  <c r="T696" i="1"/>
  <c r="W696" i="1"/>
  <c r="O697" i="1"/>
  <c r="U696" i="1"/>
  <c r="V696" i="1"/>
  <c r="P1469" i="1"/>
  <c r="P1905" i="1"/>
  <c r="P1904" i="1"/>
  <c r="N2077" i="1"/>
  <c r="AP250" i="1"/>
  <c r="O2422" i="1"/>
  <c r="AP1193" i="1"/>
  <c r="N2049" i="1"/>
  <c r="P1200" i="1"/>
  <c r="AM336" i="1"/>
  <c r="U1252" i="1"/>
  <c r="T1252" i="1"/>
  <c r="O1253" i="1"/>
  <c r="U464" i="1"/>
  <c r="T464" i="1"/>
  <c r="W464" i="1"/>
  <c r="M464" i="1"/>
  <c r="V464" i="1"/>
  <c r="T60" i="1"/>
  <c r="W60" i="1"/>
  <c r="V60" i="1"/>
  <c r="U60" i="1"/>
  <c r="M60" i="1"/>
  <c r="N61" i="1" s="1"/>
  <c r="P61" i="1"/>
  <c r="T552" i="1"/>
  <c r="W552" i="1"/>
  <c r="U552" i="1"/>
  <c r="M552" i="1"/>
  <c r="V552" i="1"/>
  <c r="V232" i="1"/>
  <c r="M232" i="1"/>
  <c r="T232" i="1"/>
  <c r="W232" i="1"/>
  <c r="O232" i="1"/>
  <c r="U232" i="1"/>
  <c r="O233" i="1"/>
  <c r="W540" i="1"/>
  <c r="M540" i="1"/>
  <c r="P540" i="1"/>
  <c r="U540" i="1"/>
  <c r="P541" i="1"/>
  <c r="V540" i="1"/>
  <c r="T540" i="1"/>
  <c r="T928" i="1"/>
  <c r="P928" i="1"/>
  <c r="M928" i="1"/>
  <c r="V928" i="1"/>
  <c r="U928" i="1"/>
  <c r="W928" i="1"/>
  <c r="V360" i="1"/>
  <c r="P361" i="1"/>
  <c r="U360" i="1"/>
  <c r="W360" i="1"/>
  <c r="P360" i="1"/>
  <c r="T360" i="1"/>
  <c r="T532" i="1"/>
  <c r="W532" i="1"/>
  <c r="M532" i="1"/>
  <c r="N533" i="1" s="1"/>
  <c r="O532" i="1"/>
  <c r="O533" i="1"/>
  <c r="V532" i="1"/>
  <c r="U532" i="1"/>
  <c r="W1568" i="1"/>
  <c r="V1568" i="1"/>
  <c r="U1568" i="1"/>
  <c r="T1568" i="1"/>
  <c r="M1568" i="1"/>
  <c r="N1568" i="1" s="1"/>
  <c r="P1568" i="1"/>
  <c r="AM324" i="1"/>
  <c r="AO324" i="1" s="1"/>
  <c r="AP324" i="1" s="1"/>
  <c r="AM322" i="1"/>
  <c r="AO322" i="1" s="1"/>
  <c r="AP322" i="1" s="1"/>
  <c r="AM323" i="1"/>
  <c r="AO323" i="1" s="1"/>
  <c r="AP323" i="1" s="1"/>
  <c r="AN916" i="1"/>
  <c r="AN914" i="1"/>
  <c r="AN288" i="1"/>
  <c r="AO288" i="1" s="1"/>
  <c r="AP288" i="1" s="1"/>
  <c r="AN283" i="1"/>
  <c r="AO283" i="1" s="1"/>
  <c r="AP283" i="1" s="1"/>
  <c r="AN286" i="1"/>
  <c r="AO286" i="1" s="1"/>
  <c r="AP286" i="1" s="1"/>
  <c r="AN285" i="1"/>
  <c r="AO285" i="1" s="1"/>
  <c r="AP285" i="1" s="1"/>
  <c r="AN287" i="1"/>
  <c r="AO287" i="1" s="1"/>
  <c r="AP287" i="1" s="1"/>
  <c r="AN282" i="1"/>
  <c r="AO282" i="1" s="1"/>
  <c r="AP282" i="1" s="1"/>
  <c r="AN284" i="1"/>
  <c r="AO284" i="1" s="1"/>
  <c r="AP284" i="1" s="1"/>
  <c r="AM224" i="1"/>
  <c r="AM226" i="1"/>
  <c r="AM220" i="1"/>
  <c r="AM223" i="1"/>
  <c r="AM228" i="1"/>
  <c r="AM218" i="1"/>
  <c r="AO218" i="1" s="1"/>
  <c r="AP218" i="1" s="1"/>
  <c r="AM219" i="1"/>
  <c r="AM225" i="1"/>
  <c r="AM227" i="1"/>
  <c r="AM221" i="1"/>
  <c r="AM222" i="1"/>
  <c r="AN1076" i="1"/>
  <c r="AO1076" i="1" s="1"/>
  <c r="AP1076" i="1" s="1"/>
  <c r="AN1077" i="1"/>
  <c r="AO1077" i="1" s="1"/>
  <c r="AP1077" i="1" s="1"/>
  <c r="AN1082" i="1"/>
  <c r="AO1082" i="1" s="1"/>
  <c r="AP1082" i="1" s="1"/>
  <c r="AN1073" i="1"/>
  <c r="AO1073" i="1" s="1"/>
  <c r="AP1073" i="1" s="1"/>
  <c r="AN1085" i="1"/>
  <c r="AO1085" i="1" s="1"/>
  <c r="AP1085" i="1" s="1"/>
  <c r="AN1079" i="1"/>
  <c r="AO1079" i="1" s="1"/>
  <c r="AP1079" i="1" s="1"/>
  <c r="AN1074" i="1"/>
  <c r="AO1074" i="1" s="1"/>
  <c r="AP1074" i="1" s="1"/>
  <c r="AN1078" i="1"/>
  <c r="AN1081" i="1"/>
  <c r="AN1084" i="1"/>
  <c r="AN1075" i="1"/>
  <c r="AO1075" i="1" s="1"/>
  <c r="AP1075" i="1" s="1"/>
  <c r="AN1080" i="1"/>
  <c r="AO1080" i="1" s="1"/>
  <c r="AP1080" i="1" s="1"/>
  <c r="AM150" i="1"/>
  <c r="AM152" i="1"/>
  <c r="AM151" i="1"/>
  <c r="P177" i="1"/>
  <c r="W1456" i="1"/>
  <c r="P1456" i="1"/>
  <c r="V1456" i="1"/>
  <c r="T1456" i="1"/>
  <c r="U1456" i="1"/>
  <c r="M1456" i="1"/>
  <c r="P1457" i="1"/>
  <c r="K2446" i="1"/>
  <c r="P2446" i="1" s="1"/>
  <c r="J2446" i="1"/>
  <c r="AM321" i="1"/>
  <c r="AO321" i="1" s="1"/>
  <c r="AP321" i="1" s="1"/>
  <c r="W1904" i="1"/>
  <c r="T1904" i="1"/>
  <c r="M1904" i="1"/>
  <c r="U1904" i="1"/>
  <c r="V1904" i="1"/>
  <c r="O1905" i="1"/>
  <c r="AO1081" i="1"/>
  <c r="AP1081" i="1" s="1"/>
  <c r="T184" i="1"/>
  <c r="O184" i="1"/>
  <c r="O185" i="1"/>
  <c r="U184" i="1"/>
  <c r="W184" i="1"/>
  <c r="V184" i="1"/>
  <c r="M184" i="1"/>
  <c r="T664" i="1"/>
  <c r="O664" i="1"/>
  <c r="W664" i="1"/>
  <c r="M664" i="1"/>
  <c r="N665" i="1" s="1"/>
  <c r="V664" i="1"/>
  <c r="O665" i="1"/>
  <c r="U664" i="1"/>
  <c r="AM1603" i="1"/>
  <c r="AO1603" i="1" s="1"/>
  <c r="AP1603" i="1" s="1"/>
  <c r="AM1604" i="1"/>
  <c r="AO1604" i="1" s="1"/>
  <c r="AP1604" i="1" s="1"/>
  <c r="AM1643" i="1"/>
  <c r="AO1643" i="1" s="1"/>
  <c r="AP1643" i="1" s="1"/>
  <c r="AM1644" i="1"/>
  <c r="AO1644" i="1" s="1"/>
  <c r="AP1644" i="1" s="1"/>
  <c r="V480" i="1"/>
  <c r="U480" i="1"/>
  <c r="T480" i="1"/>
  <c r="W480" i="1"/>
  <c r="M480" i="1"/>
  <c r="N481" i="1" s="1"/>
  <c r="P481" i="1"/>
  <c r="M208" i="1"/>
  <c r="P209" i="1"/>
  <c r="U208" i="1"/>
  <c r="P208" i="1"/>
  <c r="T208" i="1"/>
  <c r="W208" i="1"/>
  <c r="V208" i="1"/>
  <c r="AM1436" i="1"/>
  <c r="AO1436" i="1" s="1"/>
  <c r="AP1436" i="1" s="1"/>
  <c r="AM1435" i="1"/>
  <c r="AO1435" i="1" s="1"/>
  <c r="AP1435" i="1" s="1"/>
  <c r="W1592" i="1"/>
  <c r="V1592" i="1"/>
  <c r="T1592" i="1"/>
  <c r="M1592" i="1"/>
  <c r="P1592" i="1"/>
  <c r="P1593" i="1"/>
  <c r="U1592" i="1"/>
  <c r="T624" i="1"/>
  <c r="O625" i="1"/>
  <c r="M624" i="1"/>
  <c r="O624" i="1"/>
  <c r="W624" i="1"/>
  <c r="V624" i="1"/>
  <c r="U624" i="1"/>
  <c r="P1281" i="1"/>
  <c r="M1280" i="1"/>
  <c r="P1280" i="1"/>
  <c r="T1280" i="1"/>
  <c r="V1280" i="1"/>
  <c r="U1280" i="1"/>
  <c r="W1280" i="1"/>
  <c r="W108" i="1"/>
  <c r="T108" i="1"/>
  <c r="V108" i="1"/>
  <c r="M108" i="1"/>
  <c r="P109" i="1"/>
  <c r="AM1536" i="1"/>
  <c r="AO1536" i="1" s="1"/>
  <c r="AP1536" i="1" s="1"/>
  <c r="AM1537" i="1"/>
  <c r="AO1537" i="1" s="1"/>
  <c r="AP1537" i="1" s="1"/>
  <c r="AM1541" i="1"/>
  <c r="T420" i="1"/>
  <c r="P421" i="1"/>
  <c r="W420" i="1"/>
  <c r="U420" i="1"/>
  <c r="M420" i="1"/>
  <c r="N421" i="1" s="1"/>
  <c r="V420" i="1"/>
  <c r="V1652" i="1"/>
  <c r="T1652" i="1"/>
  <c r="P1652" i="1"/>
  <c r="W1652" i="1"/>
  <c r="M1652" i="1"/>
  <c r="P1653" i="1"/>
  <c r="W1304" i="1"/>
  <c r="V1304" i="1"/>
  <c r="P1304" i="1"/>
  <c r="P1305" i="1"/>
  <c r="M1304" i="1"/>
  <c r="T2074" i="1"/>
  <c r="U2074" i="1"/>
  <c r="W2074" i="1"/>
  <c r="M2074" i="1"/>
  <c r="O2074" i="1"/>
  <c r="V2074" i="1"/>
  <c r="O2075" i="1"/>
  <c r="P2127" i="1"/>
  <c r="P2126" i="1"/>
  <c r="AM1538" i="1"/>
  <c r="U1802" i="1"/>
  <c r="V1802" i="1"/>
  <c r="W1802" i="1"/>
  <c r="M1802" i="1"/>
  <c r="N1802" i="1" s="1"/>
  <c r="T1802" i="1"/>
  <c r="N1569" i="1"/>
  <c r="AP2396" i="1"/>
  <c r="AO2429" i="1"/>
  <c r="AP2429" i="1" s="1"/>
  <c r="N2406" i="1"/>
  <c r="M516" i="1"/>
  <c r="V516" i="1"/>
  <c r="T516" i="1"/>
  <c r="U516" i="1"/>
  <c r="W516" i="1"/>
  <c r="V172" i="1"/>
  <c r="M172" i="1"/>
  <c r="W172" i="1"/>
  <c r="T172" i="1"/>
  <c r="U172" i="1"/>
  <c r="P173" i="1"/>
  <c r="P172" i="1"/>
  <c r="M452" i="1"/>
  <c r="U452" i="1"/>
  <c r="V452" i="1"/>
  <c r="T452" i="1"/>
  <c r="W452" i="1"/>
  <c r="AN225" i="1"/>
  <c r="AN231" i="1"/>
  <c r="AN229" i="1"/>
  <c r="AO229" i="1" s="1"/>
  <c r="AP229" i="1" s="1"/>
  <c r="AN224" i="1"/>
  <c r="AN232" i="1"/>
  <c r="AN223" i="1"/>
  <c r="AN222" i="1"/>
  <c r="AN220" i="1"/>
  <c r="AN230" i="1"/>
  <c r="AO230" i="1" s="1"/>
  <c r="AP230" i="1" s="1"/>
  <c r="AN219" i="1"/>
  <c r="AN226" i="1"/>
  <c r="AN227" i="1"/>
  <c r="AN228" i="1"/>
  <c r="AN221" i="1"/>
  <c r="U652" i="1"/>
  <c r="T652" i="1"/>
  <c r="O653" i="1"/>
  <c r="O652" i="1"/>
  <c r="M652" i="1"/>
  <c r="N653" i="1" s="1"/>
  <c r="W652" i="1"/>
  <c r="V652" i="1"/>
  <c r="AN1155" i="1"/>
  <c r="AN1153" i="1"/>
  <c r="AO1153" i="1" s="1"/>
  <c r="AP1153" i="1" s="1"/>
  <c r="AN1150" i="1"/>
  <c r="AO1150" i="1" s="1"/>
  <c r="AP1150" i="1" s="1"/>
  <c r="AN1149" i="1"/>
  <c r="AN1151" i="1"/>
  <c r="AO1151" i="1" s="1"/>
  <c r="AP1151" i="1" s="1"/>
  <c r="AN1154" i="1"/>
  <c r="AO1154" i="1" s="1"/>
  <c r="AP1154" i="1" s="1"/>
  <c r="AN1152" i="1"/>
  <c r="AO1152" i="1" s="1"/>
  <c r="AP1152" i="1" s="1"/>
  <c r="O104" i="1"/>
  <c r="W104" i="1"/>
  <c r="O105" i="1"/>
  <c r="U104" i="1"/>
  <c r="M104" i="1"/>
  <c r="T104" i="1"/>
  <c r="V104" i="1"/>
  <c r="AN152" i="1"/>
  <c r="AN151" i="1"/>
  <c r="AN150" i="1"/>
  <c r="AN153" i="1"/>
  <c r="AO153" i="1" s="1"/>
  <c r="AP153" i="1" s="1"/>
  <c r="AM327" i="1"/>
  <c r="AO327" i="1" s="1"/>
  <c r="AP327" i="1" s="1"/>
  <c r="AM325" i="1"/>
  <c r="AO325" i="1" s="1"/>
  <c r="AP325" i="1" s="1"/>
  <c r="AM329" i="1"/>
  <c r="AM330" i="1"/>
  <c r="AM326" i="1"/>
  <c r="AO326" i="1" s="1"/>
  <c r="AP326" i="1" s="1"/>
  <c r="AM332" i="1"/>
  <c r="AM328" i="1"/>
  <c r="AM331" i="1"/>
  <c r="W1560" i="1"/>
  <c r="T1560" i="1"/>
  <c r="P1560" i="1"/>
  <c r="V1560" i="1"/>
  <c r="M1560" i="1"/>
  <c r="U1560" i="1"/>
  <c r="AM533" i="1"/>
  <c r="AO533" i="1" s="1"/>
  <c r="AP533" i="1" s="1"/>
  <c r="AM536" i="1"/>
  <c r="AO536" i="1" s="1"/>
  <c r="AP536" i="1" s="1"/>
  <c r="AM532" i="1"/>
  <c r="AO532" i="1" s="1"/>
  <c r="AP532" i="1" s="1"/>
  <c r="AM535" i="1"/>
  <c r="AO535" i="1" s="1"/>
  <c r="AP535" i="1" s="1"/>
  <c r="AM531" i="1"/>
  <c r="AO531" i="1" s="1"/>
  <c r="AM534" i="1"/>
  <c r="AO534" i="1" s="1"/>
  <c r="AP534" i="1" s="1"/>
  <c r="T588" i="1"/>
  <c r="U588" i="1"/>
  <c r="P589" i="1"/>
  <c r="W588" i="1"/>
  <c r="M588" i="1"/>
  <c r="N589" i="1" s="1"/>
  <c r="V588" i="1"/>
  <c r="V152" i="1"/>
  <c r="W152" i="1"/>
  <c r="T152" i="1"/>
  <c r="U152" i="1"/>
  <c r="P153" i="1"/>
  <c r="M152" i="1"/>
  <c r="P152" i="1"/>
  <c r="W824" i="1"/>
  <c r="O824" i="1"/>
  <c r="O825" i="1"/>
  <c r="U824" i="1"/>
  <c r="V824" i="1"/>
  <c r="T824" i="1"/>
  <c r="M824" i="1"/>
  <c r="T796" i="1"/>
  <c r="M796" i="1"/>
  <c r="O796" i="1"/>
  <c r="W796" i="1"/>
  <c r="O797" i="1"/>
  <c r="U796" i="1"/>
  <c r="V796" i="1"/>
  <c r="P1452" i="1"/>
  <c r="W1452" i="1"/>
  <c r="M1452" i="1"/>
  <c r="U1452" i="1"/>
  <c r="P1453" i="1"/>
  <c r="V1452" i="1"/>
  <c r="T1452" i="1"/>
  <c r="AM320" i="1"/>
  <c r="AO320" i="1" s="1"/>
  <c r="AP320" i="1" s="1"/>
  <c r="AM2446" i="1"/>
  <c r="AO2446" i="1" s="1"/>
  <c r="AP2446" i="1" s="1"/>
  <c r="P2074" i="1"/>
  <c r="P2075" i="1"/>
  <c r="P1569" i="1"/>
  <c r="O2126" i="1"/>
  <c r="M2126" i="1"/>
  <c r="U2126" i="1"/>
  <c r="W2126" i="1"/>
  <c r="O2127" i="1"/>
  <c r="T2126" i="1"/>
  <c r="V2126" i="1"/>
  <c r="AM2437" i="1"/>
  <c r="N2434" i="1"/>
  <c r="W2445" i="1"/>
  <c r="T2445" i="1"/>
  <c r="U2445" i="1"/>
  <c r="V2445" i="1"/>
  <c r="M2445" i="1"/>
  <c r="N472" i="1"/>
  <c r="N471" i="1"/>
  <c r="P2363" i="1"/>
  <c r="W2362" i="1"/>
  <c r="P2362" i="1"/>
  <c r="O2209" i="1"/>
  <c r="T2208" i="1"/>
  <c r="M2208" i="1"/>
  <c r="W2208" i="1"/>
  <c r="O2208" i="1"/>
  <c r="U2208" i="1"/>
  <c r="U2352" i="1"/>
  <c r="T2352" i="1"/>
  <c r="P2353" i="1"/>
  <c r="W2352" i="1"/>
  <c r="M2352" i="1"/>
  <c r="N2353" i="1" s="1"/>
  <c r="V2352" i="1"/>
  <c r="W2374" i="1"/>
  <c r="O2374" i="1"/>
  <c r="O2375" i="1"/>
  <c r="M2374" i="1"/>
  <c r="T2374" i="1"/>
  <c r="U2374" i="1"/>
  <c r="V2374" i="1"/>
  <c r="N1320" i="1"/>
  <c r="N1321" i="1"/>
  <c r="N1946" i="1"/>
  <c r="AO1121" i="1"/>
  <c r="AP1121" i="1" s="1"/>
  <c r="P1720" i="1"/>
  <c r="U1720" i="1"/>
  <c r="V1720" i="1"/>
  <c r="W1720" i="1"/>
  <c r="M1720" i="1"/>
  <c r="P1721" i="1"/>
  <c r="T1720" i="1"/>
  <c r="W2355" i="1"/>
  <c r="U2355" i="1"/>
  <c r="M2355" i="1"/>
  <c r="N2356" i="1" s="1"/>
  <c r="V2355" i="1"/>
  <c r="T2355" i="1"/>
  <c r="O2380" i="1"/>
  <c r="T2380" i="1"/>
  <c r="W2380" i="1"/>
  <c r="AO1122" i="1"/>
  <c r="AP1122" i="1" s="1"/>
  <c r="AO1117" i="1"/>
  <c r="AP1117" i="1" s="1"/>
  <c r="AM2445" i="1"/>
  <c r="P1950" i="1"/>
  <c r="M1950" i="1"/>
  <c r="N1951" i="1" s="1"/>
  <c r="P1951" i="1"/>
  <c r="V1806" i="1"/>
  <c r="P1806" i="1"/>
  <c r="P1807" i="1"/>
  <c r="V2135" i="1"/>
  <c r="U2135" i="1"/>
  <c r="P2136" i="1"/>
  <c r="W2135" i="1"/>
  <c r="M2135" i="1"/>
  <c r="T2135" i="1"/>
  <c r="N195" i="1"/>
  <c r="N196" i="1"/>
  <c r="N1274" i="1"/>
  <c r="N1273" i="1"/>
  <c r="AN2445" i="1"/>
  <c r="N1968" i="1"/>
  <c r="N1969" i="1"/>
  <c r="AO1126" i="1"/>
  <c r="AP1126" i="1" s="1"/>
  <c r="AM1169" i="1"/>
  <c r="M393" i="1"/>
  <c r="AO1123" i="1"/>
  <c r="AP1123" i="1" s="1"/>
  <c r="AO1125" i="1"/>
  <c r="AP1125" i="1" s="1"/>
  <c r="AN2443" i="1"/>
  <c r="AN2444" i="1"/>
  <c r="AO1120" i="1"/>
  <c r="AP1120" i="1" s="1"/>
  <c r="N1928" i="1"/>
  <c r="AM2444" i="1"/>
  <c r="K2444" i="1"/>
  <c r="P2445" i="1" s="1"/>
  <c r="J2444" i="1"/>
  <c r="O2445" i="1" s="1"/>
  <c r="AM2443" i="1"/>
  <c r="K2443" i="1"/>
  <c r="P2443" i="1" s="1"/>
  <c r="J2443" i="1"/>
  <c r="W2227" i="1"/>
  <c r="T2227" i="1"/>
  <c r="M2227" i="1"/>
  <c r="V2227" i="1"/>
  <c r="U2227" i="1"/>
  <c r="AN2442" i="1"/>
  <c r="N687" i="1"/>
  <c r="P2395" i="1"/>
  <c r="N2185" i="1"/>
  <c r="AN580" i="1"/>
  <c r="K2440" i="1"/>
  <c r="AM1168" i="1"/>
  <c r="O393" i="1"/>
  <c r="AP1205" i="1"/>
  <c r="T2413" i="1"/>
  <c r="U2413" i="1"/>
  <c r="V2413" i="1"/>
  <c r="M2413" i="1"/>
  <c r="N2414" i="1" s="1"/>
  <c r="O2414" i="1"/>
  <c r="W2413" i="1"/>
  <c r="O2228" i="1"/>
  <c r="M2426" i="1"/>
  <c r="AO2411" i="1"/>
  <c r="AP2411" i="1" s="1"/>
  <c r="P1529" i="1"/>
  <c r="V2064" i="1"/>
  <c r="T2064" i="1"/>
  <c r="U2064" i="1"/>
  <c r="W2064" i="1"/>
  <c r="M2064" i="1"/>
  <c r="O2065" i="1"/>
  <c r="W2363" i="1"/>
  <c r="V2363" i="1"/>
  <c r="U2363" i="1"/>
  <c r="M2363" i="1"/>
  <c r="N2364" i="1" s="1"/>
  <c r="T2363" i="1"/>
  <c r="O2227" i="1"/>
  <c r="N2153" i="1"/>
  <c r="N2152" i="1"/>
  <c r="AN1366" i="1"/>
  <c r="AO1366" i="1" s="1"/>
  <c r="AP1366" i="1" s="1"/>
  <c r="AN1361" i="1"/>
  <c r="AN1364" i="1"/>
  <c r="AO1364" i="1" s="1"/>
  <c r="AP1364" i="1" s="1"/>
  <c r="AN1368" i="1"/>
  <c r="AN1369" i="1"/>
  <c r="AN1367" i="1"/>
  <c r="AO1367" i="1" s="1"/>
  <c r="AP1367" i="1" s="1"/>
  <c r="AN1363" i="1"/>
  <c r="AO1363" i="1" s="1"/>
  <c r="AP1363" i="1" s="1"/>
  <c r="AN1362" i="1"/>
  <c r="AO1362" i="1" s="1"/>
  <c r="AP1362" i="1" s="1"/>
  <c r="AN1359" i="1"/>
  <c r="AN1358" i="1"/>
  <c r="AN1360" i="1"/>
  <c r="AM1006" i="1"/>
  <c r="AM1003" i="1"/>
  <c r="AM1000" i="1"/>
  <c r="AO1000" i="1" s="1"/>
  <c r="AP1000" i="1" s="1"/>
  <c r="AM1013" i="1"/>
  <c r="AM1004" i="1"/>
  <c r="AM1011" i="1"/>
  <c r="AM1010" i="1"/>
  <c r="AM1002" i="1"/>
  <c r="AM1001" i="1"/>
  <c r="AM1007" i="1"/>
  <c r="AM1008" i="1"/>
  <c r="AM1009" i="1"/>
  <c r="AM1005" i="1"/>
  <c r="AM1012" i="1"/>
  <c r="AM1529" i="1"/>
  <c r="AO1529" i="1" s="1"/>
  <c r="AP1529" i="1" s="1"/>
  <c r="AM1524" i="1"/>
  <c r="AO1524" i="1" s="1"/>
  <c r="AP1524" i="1" s="1"/>
  <c r="AM1523" i="1"/>
  <c r="AM1535" i="1"/>
  <c r="AO1535" i="1" s="1"/>
  <c r="AP1535" i="1" s="1"/>
  <c r="AM1525" i="1"/>
  <c r="AO1525" i="1" s="1"/>
  <c r="AP1525" i="1" s="1"/>
  <c r="AM1534" i="1"/>
  <c r="AO1534" i="1" s="1"/>
  <c r="AP1534" i="1" s="1"/>
  <c r="AM1532" i="1"/>
  <c r="AO1532" i="1" s="1"/>
  <c r="AP1532" i="1" s="1"/>
  <c r="AM1530" i="1"/>
  <c r="AO1530" i="1" s="1"/>
  <c r="AP1530" i="1" s="1"/>
  <c r="AM1533" i="1"/>
  <c r="AO1533" i="1" s="1"/>
  <c r="AP1533" i="1" s="1"/>
  <c r="AM1527" i="1"/>
  <c r="AO1527" i="1" s="1"/>
  <c r="AP1527" i="1" s="1"/>
  <c r="AM1528" i="1"/>
  <c r="AO1528" i="1" s="1"/>
  <c r="AP1528" i="1" s="1"/>
  <c r="AM1522" i="1"/>
  <c r="AO1522" i="1" s="1"/>
  <c r="AP1522" i="1" s="1"/>
  <c r="AM1531" i="1"/>
  <c r="AO1531" i="1" s="1"/>
  <c r="AP1531" i="1" s="1"/>
  <c r="AM1526" i="1"/>
  <c r="AO1526" i="1" s="1"/>
  <c r="AP1526" i="1" s="1"/>
  <c r="AN1373" i="1"/>
  <c r="AO1373" i="1" s="1"/>
  <c r="AP1373" i="1" s="1"/>
  <c r="AN1372" i="1"/>
  <c r="AO1372" i="1" s="1"/>
  <c r="AP1372" i="1" s="1"/>
  <c r="AN1377" i="1"/>
  <c r="AO1377" i="1" s="1"/>
  <c r="AP1377" i="1" s="1"/>
  <c r="AN1374" i="1"/>
  <c r="AN1378" i="1"/>
  <c r="AO1378" i="1" s="1"/>
  <c r="AP1378" i="1" s="1"/>
  <c r="AN1370" i="1"/>
  <c r="AO1370" i="1" s="1"/>
  <c r="AP1370" i="1" s="1"/>
  <c r="AN1376" i="1"/>
  <c r="AO1376" i="1" s="1"/>
  <c r="AP1376" i="1" s="1"/>
  <c r="AN1371" i="1"/>
  <c r="AO1371" i="1" s="1"/>
  <c r="AP1371" i="1" s="1"/>
  <c r="AN1379" i="1"/>
  <c r="AO1379" i="1" s="1"/>
  <c r="AP1379" i="1" s="1"/>
  <c r="AN1375" i="1"/>
  <c r="AO1375" i="1" s="1"/>
  <c r="AP1375" i="1" s="1"/>
  <c r="AN1380" i="1"/>
  <c r="AN1381" i="1"/>
  <c r="AM1464" i="1"/>
  <c r="AM1463" i="1"/>
  <c r="AM1555" i="1"/>
  <c r="AO1555" i="1" s="1"/>
  <c r="AP1555" i="1" s="1"/>
  <c r="AM1553" i="1"/>
  <c r="AO1553" i="1" s="1"/>
  <c r="AP1553" i="1" s="1"/>
  <c r="AM1547" i="1"/>
  <c r="AM1554" i="1"/>
  <c r="AO1554" i="1" s="1"/>
  <c r="AP1554" i="1" s="1"/>
  <c r="AM1542" i="1"/>
  <c r="AM1549" i="1"/>
  <c r="AM1544" i="1"/>
  <c r="AM1545" i="1"/>
  <c r="AM1550" i="1"/>
  <c r="AM1551" i="1"/>
  <c r="AM1552" i="1"/>
  <c r="AO1552" i="1" s="1"/>
  <c r="AP1552" i="1" s="1"/>
  <c r="AM1548" i="1"/>
  <c r="AM1510" i="1"/>
  <c r="AO1510" i="1" s="1"/>
  <c r="AP1510" i="1" s="1"/>
  <c r="AM1507" i="1"/>
  <c r="AO1507" i="1" s="1"/>
  <c r="AP1507" i="1" s="1"/>
  <c r="AM1514" i="1"/>
  <c r="AO1514" i="1" s="1"/>
  <c r="AP1514" i="1" s="1"/>
  <c r="AM1506" i="1"/>
  <c r="AO1506" i="1" s="1"/>
  <c r="AP1506" i="1" s="1"/>
  <c r="AM1505" i="1"/>
  <c r="AO1505" i="1" s="1"/>
  <c r="AP1505" i="1" s="1"/>
  <c r="AM1509" i="1"/>
  <c r="AO1509" i="1" s="1"/>
  <c r="AP1509" i="1" s="1"/>
  <c r="AM1503" i="1"/>
  <c r="AO1503" i="1" s="1"/>
  <c r="AP1503" i="1" s="1"/>
  <c r="AM1515" i="1"/>
  <c r="AO1515" i="1" s="1"/>
  <c r="AP1515" i="1" s="1"/>
  <c r="AM1511" i="1"/>
  <c r="AO1511" i="1" s="1"/>
  <c r="AP1511" i="1" s="1"/>
  <c r="AM1512" i="1"/>
  <c r="AO1512" i="1" s="1"/>
  <c r="AP1512" i="1" s="1"/>
  <c r="AM1508" i="1"/>
  <c r="AO1508" i="1" s="1"/>
  <c r="AP1508" i="1" s="1"/>
  <c r="AM1513" i="1"/>
  <c r="AO1513" i="1" s="1"/>
  <c r="AP1513" i="1" s="1"/>
  <c r="AM1502" i="1"/>
  <c r="AO1502" i="1" s="1"/>
  <c r="AP1502" i="1" s="1"/>
  <c r="AN1748" i="1"/>
  <c r="AN1755" i="1"/>
  <c r="AO1755" i="1" s="1"/>
  <c r="AP1755" i="1" s="1"/>
  <c r="AN1759" i="1"/>
  <c r="AO1759" i="1" s="1"/>
  <c r="AP1759" i="1" s="1"/>
  <c r="AN1756" i="1"/>
  <c r="AO1756" i="1" s="1"/>
  <c r="AP1756" i="1" s="1"/>
  <c r="AN1758" i="1"/>
  <c r="AO1758" i="1" s="1"/>
  <c r="AP1758" i="1" s="1"/>
  <c r="AN1757" i="1"/>
  <c r="AO1757" i="1" s="1"/>
  <c r="AP1757" i="1" s="1"/>
  <c r="AN1752" i="1"/>
  <c r="AN1754" i="1"/>
  <c r="AN1751" i="1"/>
  <c r="AO1751" i="1" s="1"/>
  <c r="AP1751" i="1" s="1"/>
  <c r="AN1753" i="1"/>
  <c r="AN1749" i="1"/>
  <c r="AO1749" i="1" s="1"/>
  <c r="AP1749" i="1" s="1"/>
  <c r="AN1750" i="1"/>
  <c r="AM1650" i="1"/>
  <c r="AO1650" i="1" s="1"/>
  <c r="AP1650" i="1" s="1"/>
  <c r="AM1656" i="1"/>
  <c r="AO1656" i="1" s="1"/>
  <c r="AP1656" i="1" s="1"/>
  <c r="AM1647" i="1"/>
  <c r="AO1647" i="1" s="1"/>
  <c r="AP1647" i="1" s="1"/>
  <c r="AM1657" i="1"/>
  <c r="AO1657" i="1" s="1"/>
  <c r="AP1657" i="1" s="1"/>
  <c r="AM1658" i="1"/>
  <c r="AO1658" i="1" s="1"/>
  <c r="AP1658" i="1" s="1"/>
  <c r="AM1652" i="1"/>
  <c r="AO1652" i="1" s="1"/>
  <c r="AP1652" i="1" s="1"/>
  <c r="AM1646" i="1"/>
  <c r="AO1646" i="1" s="1"/>
  <c r="AP1646" i="1" s="1"/>
  <c r="AM1655" i="1"/>
  <c r="AO1655" i="1" s="1"/>
  <c r="AP1655" i="1" s="1"/>
  <c r="AM1653" i="1"/>
  <c r="AO1653" i="1" s="1"/>
  <c r="AP1653" i="1" s="1"/>
  <c r="AM1651" i="1"/>
  <c r="AO1651" i="1" s="1"/>
  <c r="AP1651" i="1" s="1"/>
  <c r="AM1645" i="1"/>
  <c r="AO1645" i="1" s="1"/>
  <c r="AP1645" i="1" s="1"/>
  <c r="AM1648" i="1"/>
  <c r="AO1648" i="1" s="1"/>
  <c r="AP1648" i="1" s="1"/>
  <c r="AM1649" i="1"/>
  <c r="AO1649" i="1" s="1"/>
  <c r="AP1649" i="1" s="1"/>
  <c r="AN1340" i="1"/>
  <c r="AO1340" i="1" s="1"/>
  <c r="AP1340" i="1" s="1"/>
  <c r="AN1349" i="1"/>
  <c r="AN1337" i="1"/>
  <c r="AO1337" i="1" s="1"/>
  <c r="AP1337" i="1" s="1"/>
  <c r="AN1341" i="1"/>
  <c r="AN1338" i="1"/>
  <c r="AO1338" i="1" s="1"/>
  <c r="AP1338" i="1" s="1"/>
  <c r="AN1345" i="1"/>
  <c r="AO1345" i="1" s="1"/>
  <c r="AP1345" i="1" s="1"/>
  <c r="AN1339" i="1"/>
  <c r="AO1339" i="1" s="1"/>
  <c r="AP1339" i="1" s="1"/>
  <c r="AN1347" i="1"/>
  <c r="AO1347" i="1" s="1"/>
  <c r="AP1347" i="1" s="1"/>
  <c r="AN1344" i="1"/>
  <c r="AO1344" i="1" s="1"/>
  <c r="AP1344" i="1" s="1"/>
  <c r="AN1346" i="1"/>
  <c r="AO1346" i="1" s="1"/>
  <c r="AP1346" i="1" s="1"/>
  <c r="AN1343" i="1"/>
  <c r="AN1342" i="1"/>
  <c r="AO1342" i="1" s="1"/>
  <c r="AP1342" i="1" s="1"/>
  <c r="AN1687" i="1"/>
  <c r="AO1687" i="1" s="1"/>
  <c r="AP1687" i="1" s="1"/>
  <c r="AN1685" i="1"/>
  <c r="AO1685" i="1" s="1"/>
  <c r="AP1685" i="1" s="1"/>
  <c r="AN1680" i="1"/>
  <c r="AN1689" i="1"/>
  <c r="AO1689" i="1" s="1"/>
  <c r="AP1689" i="1" s="1"/>
  <c r="AN1688" i="1"/>
  <c r="AO1688" i="1" s="1"/>
  <c r="AP1688" i="1" s="1"/>
  <c r="AN1682" i="1"/>
  <c r="AO1682" i="1" s="1"/>
  <c r="AP1682" i="1" s="1"/>
  <c r="AN1683" i="1"/>
  <c r="AO1683" i="1" s="1"/>
  <c r="AP1683" i="1" s="1"/>
  <c r="AN1690" i="1"/>
  <c r="AO1690" i="1" s="1"/>
  <c r="AP1690" i="1" s="1"/>
  <c r="AN1678" i="1"/>
  <c r="AN1681" i="1"/>
  <c r="AO1681" i="1" s="1"/>
  <c r="AP1681" i="1" s="1"/>
  <c r="AN1679" i="1"/>
  <c r="AO1679" i="1" s="1"/>
  <c r="AP1679" i="1" s="1"/>
  <c r="AN1677" i="1"/>
  <c r="AO1677" i="1" s="1"/>
  <c r="AP1677" i="1" s="1"/>
  <c r="AN1684" i="1"/>
  <c r="AO1684" i="1" s="1"/>
  <c r="AP1684" i="1" s="1"/>
  <c r="AN1686" i="1"/>
  <c r="AO1686" i="1" s="1"/>
  <c r="AP1686" i="1" s="1"/>
  <c r="T214" i="1"/>
  <c r="P215" i="1"/>
  <c r="U214" i="1"/>
  <c r="V214" i="1"/>
  <c r="M214" i="1"/>
  <c r="W214" i="1"/>
  <c r="O306" i="1"/>
  <c r="T306" i="1"/>
  <c r="U306" i="1"/>
  <c r="V306" i="1"/>
  <c r="M306" i="1"/>
  <c r="O307" i="1"/>
  <c r="W306" i="1"/>
  <c r="P342" i="1"/>
  <c r="P343" i="1"/>
  <c r="P1611" i="1"/>
  <c r="P1610" i="1"/>
  <c r="AM557" i="1"/>
  <c r="AM559" i="1"/>
  <c r="AM561" i="1"/>
  <c r="AM556" i="1"/>
  <c r="AM558" i="1"/>
  <c r="AM555" i="1"/>
  <c r="AM560" i="1"/>
  <c r="P741" i="1"/>
  <c r="P740" i="1"/>
  <c r="T764" i="1"/>
  <c r="P764" i="1"/>
  <c r="P801" i="1"/>
  <c r="P800" i="1"/>
  <c r="P817" i="1"/>
  <c r="P816" i="1"/>
  <c r="M840" i="1"/>
  <c r="N840" i="1" s="1"/>
  <c r="O841" i="1"/>
  <c r="O840" i="1"/>
  <c r="W840" i="1"/>
  <c r="U840" i="1"/>
  <c r="V840" i="1"/>
  <c r="T840" i="1"/>
  <c r="T868" i="1"/>
  <c r="U868" i="1"/>
  <c r="W868" i="1"/>
  <c r="M868" i="1"/>
  <c r="O869" i="1"/>
  <c r="O868" i="1"/>
  <c r="V868" i="1"/>
  <c r="P876" i="1"/>
  <c r="P877" i="1"/>
  <c r="V960" i="1"/>
  <c r="T960" i="1"/>
  <c r="M960" i="1"/>
  <c r="W960" i="1"/>
  <c r="U960" i="1"/>
  <c r="O960" i="1"/>
  <c r="O961" i="1"/>
  <c r="T980" i="1"/>
  <c r="O980" i="1"/>
  <c r="U980" i="1"/>
  <c r="M980" i="1"/>
  <c r="W980" i="1"/>
  <c r="O981" i="1"/>
  <c r="V980" i="1"/>
  <c r="P1045" i="1"/>
  <c r="P1044" i="1"/>
  <c r="P1060" i="1"/>
  <c r="P1061" i="1"/>
  <c r="P1169" i="1"/>
  <c r="P1168" i="1"/>
  <c r="P1216" i="1"/>
  <c r="P1217" i="1"/>
  <c r="U1308" i="1"/>
  <c r="M1308" i="1"/>
  <c r="V1308" i="1"/>
  <c r="T1308" i="1"/>
  <c r="W1308" i="1"/>
  <c r="O1308" i="1"/>
  <c r="M1328" i="1"/>
  <c r="W1328" i="1"/>
  <c r="V1328" i="1"/>
  <c r="U1328" i="1"/>
  <c r="T1328" i="1"/>
  <c r="O1328" i="1"/>
  <c r="O1329" i="1"/>
  <c r="P1412" i="1"/>
  <c r="P1413" i="1"/>
  <c r="P1437" i="1"/>
  <c r="P1436" i="1"/>
  <c r="W1476" i="1"/>
  <c r="O1476" i="1"/>
  <c r="T1476" i="1"/>
  <c r="O1477" i="1"/>
  <c r="U1476" i="1"/>
  <c r="M1476" i="1"/>
  <c r="N1476" i="1" s="1"/>
  <c r="P1496" i="1"/>
  <c r="P1497" i="1"/>
  <c r="W1536" i="1"/>
  <c r="M1536" i="1"/>
  <c r="U1536" i="1"/>
  <c r="O1536" i="1"/>
  <c r="T1536" i="1"/>
  <c r="V1536" i="1"/>
  <c r="O1537" i="1"/>
  <c r="W409" i="1"/>
  <c r="V409" i="1"/>
  <c r="O409" i="1"/>
  <c r="T409" i="1"/>
  <c r="O410" i="1"/>
  <c r="U409" i="1"/>
  <c r="O461" i="1"/>
  <c r="T461" i="1"/>
  <c r="W461" i="1"/>
  <c r="V461" i="1"/>
  <c r="O462" i="1"/>
  <c r="U461" i="1"/>
  <c r="M461" i="1"/>
  <c r="V489" i="1"/>
  <c r="U489" i="1"/>
  <c r="T489" i="1"/>
  <c r="M489" i="1"/>
  <c r="W489" i="1"/>
  <c r="O489" i="1"/>
  <c r="O490" i="1"/>
  <c r="T509" i="1"/>
  <c r="M509" i="1"/>
  <c r="U509" i="1"/>
  <c r="O510" i="1"/>
  <c r="V509" i="1"/>
  <c r="O509" i="1"/>
  <c r="W549" i="1"/>
  <c r="O549" i="1"/>
  <c r="O550" i="1"/>
  <c r="U549" i="1"/>
  <c r="V549" i="1"/>
  <c r="T549" i="1"/>
  <c r="M549" i="1"/>
  <c r="W613" i="1"/>
  <c r="U613" i="1"/>
  <c r="V613" i="1"/>
  <c r="O614" i="1"/>
  <c r="T613" i="1"/>
  <c r="M613" i="1"/>
  <c r="M649" i="1"/>
  <c r="O650" i="1"/>
  <c r="W649" i="1"/>
  <c r="V649" i="1"/>
  <c r="T649" i="1"/>
  <c r="U649" i="1"/>
  <c r="O649" i="1"/>
  <c r="U693" i="1"/>
  <c r="O694" i="1"/>
  <c r="O693" i="1"/>
  <c r="W693" i="1"/>
  <c r="T693" i="1"/>
  <c r="V693" i="1"/>
  <c r="M693" i="1"/>
  <c r="N390" i="1"/>
  <c r="AM2442" i="1"/>
  <c r="AO2442" i="1" s="1"/>
  <c r="AP2442" i="1" s="1"/>
  <c r="AN1736" i="1"/>
  <c r="AO1736" i="1" s="1"/>
  <c r="AP1736" i="1" s="1"/>
  <c r="AN1735" i="1"/>
  <c r="AN1739" i="1"/>
  <c r="AO1739" i="1" s="1"/>
  <c r="AP1739" i="1" s="1"/>
  <c r="AN1746" i="1"/>
  <c r="AN1743" i="1"/>
  <c r="AO1743" i="1" s="1"/>
  <c r="AP1743" i="1" s="1"/>
  <c r="AN1734" i="1"/>
  <c r="AO1734" i="1" s="1"/>
  <c r="AP1734" i="1" s="1"/>
  <c r="AN1738" i="1"/>
  <c r="AO1738" i="1" s="1"/>
  <c r="AP1738" i="1" s="1"/>
  <c r="AN1741" i="1"/>
  <c r="AO1741" i="1" s="1"/>
  <c r="AP1741" i="1" s="1"/>
  <c r="AN1742" i="1"/>
  <c r="AO1742" i="1" s="1"/>
  <c r="AP1742" i="1" s="1"/>
  <c r="AN1747" i="1"/>
  <c r="AO1747" i="1" s="1"/>
  <c r="AP1747" i="1" s="1"/>
  <c r="AN1737" i="1"/>
  <c r="AN1740" i="1"/>
  <c r="AO1740" i="1" s="1"/>
  <c r="AP1740" i="1" s="1"/>
  <c r="AN1744" i="1"/>
  <c r="AO1744" i="1" s="1"/>
  <c r="AP1744" i="1" s="1"/>
  <c r="AN1745" i="1"/>
  <c r="AO1745" i="1" s="1"/>
  <c r="AP1745" i="1" s="1"/>
  <c r="AM1405" i="1"/>
  <c r="AM1406" i="1"/>
  <c r="AO1406" i="1" s="1"/>
  <c r="AP1406" i="1" s="1"/>
  <c r="AM1410" i="1"/>
  <c r="AO1410" i="1" s="1"/>
  <c r="AP1410" i="1" s="1"/>
  <c r="AM1417" i="1"/>
  <c r="AO1417" i="1" s="1"/>
  <c r="AP1417" i="1" s="1"/>
  <c r="AM1411" i="1"/>
  <c r="AO1411" i="1" s="1"/>
  <c r="AP1411" i="1" s="1"/>
  <c r="AM1412" i="1"/>
  <c r="AO1412" i="1" s="1"/>
  <c r="AP1412" i="1" s="1"/>
  <c r="AM1413" i="1"/>
  <c r="AO1413" i="1" s="1"/>
  <c r="AP1413" i="1" s="1"/>
  <c r="AM1416" i="1"/>
  <c r="AO1416" i="1" s="1"/>
  <c r="AP1416" i="1" s="1"/>
  <c r="AM1409" i="1"/>
  <c r="AO1409" i="1" s="1"/>
  <c r="AP1409" i="1" s="1"/>
  <c r="AM1414" i="1"/>
  <c r="AO1414" i="1" s="1"/>
  <c r="AP1414" i="1" s="1"/>
  <c r="AM1415" i="1"/>
  <c r="AO1415" i="1" s="1"/>
  <c r="AP1415" i="1" s="1"/>
  <c r="AM1404" i="1"/>
  <c r="AO1404" i="1" s="1"/>
  <c r="AP1404" i="1" s="1"/>
  <c r="AM1407" i="1"/>
  <c r="AO1407" i="1" s="1"/>
  <c r="AP1407" i="1" s="1"/>
  <c r="T262" i="1"/>
  <c r="U262" i="1"/>
  <c r="V262" i="1"/>
  <c r="W262" i="1"/>
  <c r="P263" i="1"/>
  <c r="P262" i="1"/>
  <c r="M262" i="1"/>
  <c r="N262" i="1" s="1"/>
  <c r="AN1629" i="1"/>
  <c r="AO1629" i="1" s="1"/>
  <c r="AP1629" i="1" s="1"/>
  <c r="AN1630" i="1"/>
  <c r="AO1630" i="1" s="1"/>
  <c r="AP1630" i="1" s="1"/>
  <c r="AN1639" i="1"/>
  <c r="AO1639" i="1" s="1"/>
  <c r="AP1639" i="1" s="1"/>
  <c r="AN1638" i="1"/>
  <c r="AO1638" i="1" s="1"/>
  <c r="AP1638" i="1" s="1"/>
  <c r="AN1642" i="1"/>
  <c r="AO1642" i="1" s="1"/>
  <c r="AP1642" i="1" s="1"/>
  <c r="AN1634" i="1"/>
  <c r="AO1634" i="1" s="1"/>
  <c r="AP1634" i="1" s="1"/>
  <c r="AN1633" i="1"/>
  <c r="AO1633" i="1" s="1"/>
  <c r="AP1633" i="1" s="1"/>
  <c r="AN1636" i="1"/>
  <c r="AO1636" i="1" s="1"/>
  <c r="AP1636" i="1" s="1"/>
  <c r="AN1632" i="1"/>
  <c r="AO1632" i="1" s="1"/>
  <c r="AP1632" i="1" s="1"/>
  <c r="AN1631" i="1"/>
  <c r="AO1631" i="1" s="1"/>
  <c r="AP1631" i="1" s="1"/>
  <c r="AN1640" i="1"/>
  <c r="AO1640" i="1" s="1"/>
  <c r="AP1640" i="1" s="1"/>
  <c r="AN1635" i="1"/>
  <c r="AN1641" i="1"/>
  <c r="AO1641" i="1" s="1"/>
  <c r="AP1641" i="1" s="1"/>
  <c r="AN1637" i="1"/>
  <c r="AO1637" i="1" s="1"/>
  <c r="AP1637" i="1" s="1"/>
  <c r="AM1170" i="1"/>
  <c r="AM1164" i="1"/>
  <c r="AM1166" i="1"/>
  <c r="AM1172" i="1"/>
  <c r="AM1175" i="1"/>
  <c r="AM1177" i="1"/>
  <c r="AM1176" i="1"/>
  <c r="AM1174" i="1"/>
  <c r="AM1171" i="1"/>
  <c r="AM1167" i="1"/>
  <c r="AM1165" i="1"/>
  <c r="AM1173" i="1"/>
  <c r="AN1355" i="1"/>
  <c r="AN1357" i="1"/>
  <c r="AN1352" i="1"/>
  <c r="AN1351" i="1"/>
  <c r="AN1354" i="1"/>
  <c r="AN1353" i="1"/>
  <c r="AN1356" i="1"/>
  <c r="AN1350" i="1"/>
  <c r="AN1615" i="1"/>
  <c r="AN1613" i="1"/>
  <c r="AN1621" i="1"/>
  <c r="AO1621" i="1" s="1"/>
  <c r="AP1621" i="1" s="1"/>
  <c r="AN1618" i="1"/>
  <c r="AN1622" i="1"/>
  <c r="AO1622" i="1" s="1"/>
  <c r="AP1622" i="1" s="1"/>
  <c r="AN1612" i="1"/>
  <c r="AN1619" i="1"/>
  <c r="AN1625" i="1"/>
  <c r="AO1625" i="1" s="1"/>
  <c r="AP1625" i="1" s="1"/>
  <c r="AN1620" i="1"/>
  <c r="AO1620" i="1" s="1"/>
  <c r="AP1620" i="1" s="1"/>
  <c r="AN1617" i="1"/>
  <c r="AN1623" i="1"/>
  <c r="AO1623" i="1" s="1"/>
  <c r="AP1623" i="1" s="1"/>
  <c r="AN1616" i="1"/>
  <c r="AN1624" i="1"/>
  <c r="AO1624" i="1" s="1"/>
  <c r="AP1624" i="1" s="1"/>
  <c r="AM1181" i="1"/>
  <c r="AM1182" i="1"/>
  <c r="AM1183" i="1"/>
  <c r="AN1053" i="1"/>
  <c r="AO1053" i="1" s="1"/>
  <c r="AP1053" i="1" s="1"/>
  <c r="AN1057" i="1"/>
  <c r="AO1057" i="1" s="1"/>
  <c r="AP1057" i="1" s="1"/>
  <c r="AN1044" i="1"/>
  <c r="AO1044" i="1" s="1"/>
  <c r="AP1044" i="1" s="1"/>
  <c r="AN1049" i="1"/>
  <c r="AO1049" i="1" s="1"/>
  <c r="AP1049" i="1" s="1"/>
  <c r="AN1047" i="1"/>
  <c r="AO1047" i="1" s="1"/>
  <c r="AP1047" i="1" s="1"/>
  <c r="AN1054" i="1"/>
  <c r="AO1054" i="1" s="1"/>
  <c r="AP1054" i="1" s="1"/>
  <c r="AN1045" i="1"/>
  <c r="AO1045" i="1" s="1"/>
  <c r="AP1045" i="1" s="1"/>
  <c r="AN1056" i="1"/>
  <c r="AO1056" i="1" s="1"/>
  <c r="AP1056" i="1" s="1"/>
  <c r="AN1052" i="1"/>
  <c r="AO1052" i="1" s="1"/>
  <c r="AP1052" i="1" s="1"/>
  <c r="AN1048" i="1"/>
  <c r="AO1048" i="1" s="1"/>
  <c r="AP1048" i="1" s="1"/>
  <c r="AN1055" i="1"/>
  <c r="AO1055" i="1" s="1"/>
  <c r="AP1055" i="1" s="1"/>
  <c r="AN1050" i="1"/>
  <c r="AO1050" i="1" s="1"/>
  <c r="AP1050" i="1" s="1"/>
  <c r="AN1051" i="1"/>
  <c r="AO1051" i="1" s="1"/>
  <c r="AP1051" i="1" s="1"/>
  <c r="AM1179" i="1"/>
  <c r="AM1180" i="1"/>
  <c r="AM1178" i="1"/>
  <c r="U146" i="1"/>
  <c r="T146" i="1"/>
  <c r="M146" i="1"/>
  <c r="V146" i="1"/>
  <c r="W146" i="1"/>
  <c r="O147" i="1"/>
  <c r="O146" i="1"/>
  <c r="T270" i="1"/>
  <c r="V270" i="1"/>
  <c r="M270" i="1"/>
  <c r="O270" i="1"/>
  <c r="U270" i="1"/>
  <c r="W270" i="1"/>
  <c r="O271" i="1"/>
  <c r="W294" i="1"/>
  <c r="O295" i="1"/>
  <c r="M294" i="1"/>
  <c r="U294" i="1"/>
  <c r="T294" i="1"/>
  <c r="V294" i="1"/>
  <c r="O294" i="1"/>
  <c r="M334" i="1"/>
  <c r="N334" i="1" s="1"/>
  <c r="T334" i="1"/>
  <c r="V334" i="1"/>
  <c r="W334" i="1"/>
  <c r="U334" i="1"/>
  <c r="W1570" i="1"/>
  <c r="V1570" i="1"/>
  <c r="T1570" i="1"/>
  <c r="O1570" i="1"/>
  <c r="M1570" i="1"/>
  <c r="U1570" i="1"/>
  <c r="P1675" i="1"/>
  <c r="P1674" i="1"/>
  <c r="AM554" i="1"/>
  <c r="AM551" i="1"/>
  <c r="AM552" i="1"/>
  <c r="T708" i="1"/>
  <c r="U708" i="1"/>
  <c r="W708" i="1"/>
  <c r="M708" i="1"/>
  <c r="V708" i="1"/>
  <c r="W740" i="1"/>
  <c r="U740" i="1"/>
  <c r="O740" i="1"/>
  <c r="T740" i="1"/>
  <c r="V740" i="1"/>
  <c r="M740" i="1"/>
  <c r="O741" i="1"/>
  <c r="W764" i="1"/>
  <c r="V764" i="1"/>
  <c r="O765" i="1"/>
  <c r="U764" i="1"/>
  <c r="M764" i="1"/>
  <c r="O764" i="1"/>
  <c r="U776" i="1"/>
  <c r="V776" i="1"/>
  <c r="O777" i="1"/>
  <c r="O776" i="1"/>
  <c r="M776" i="1"/>
  <c r="W776" i="1"/>
  <c r="T776" i="1"/>
  <c r="W800" i="1"/>
  <c r="V800" i="1"/>
  <c r="M800" i="1"/>
  <c r="T800" i="1"/>
  <c r="O800" i="1"/>
  <c r="O801" i="1"/>
  <c r="U800" i="1"/>
  <c r="O817" i="1"/>
  <c r="V816" i="1"/>
  <c r="O816" i="1"/>
  <c r="T816" i="1"/>
  <c r="U816" i="1"/>
  <c r="W816" i="1"/>
  <c r="M816" i="1"/>
  <c r="P841" i="1"/>
  <c r="P840" i="1"/>
  <c r="P869" i="1"/>
  <c r="P868" i="1"/>
  <c r="W876" i="1"/>
  <c r="V876" i="1"/>
  <c r="U876" i="1"/>
  <c r="M876" i="1"/>
  <c r="N877" i="1" s="1"/>
  <c r="O876" i="1"/>
  <c r="T876" i="1"/>
  <c r="O877" i="1"/>
  <c r="P961" i="1"/>
  <c r="P960" i="1"/>
  <c r="P980" i="1"/>
  <c r="P981" i="1"/>
  <c r="U1032" i="1"/>
  <c r="O1032" i="1"/>
  <c r="W1032" i="1"/>
  <c r="V1032" i="1"/>
  <c r="M1032" i="1"/>
  <c r="T1032" i="1"/>
  <c r="O1033" i="1"/>
  <c r="W1044" i="1"/>
  <c r="T1044" i="1"/>
  <c r="U1044" i="1"/>
  <c r="V1044" i="1"/>
  <c r="M1044" i="1"/>
  <c r="O1045" i="1"/>
  <c r="O1044" i="1"/>
  <c r="W1060" i="1"/>
  <c r="T1060" i="1"/>
  <c r="U1060" i="1"/>
  <c r="M1060" i="1"/>
  <c r="O1060" i="1"/>
  <c r="V1060" i="1"/>
  <c r="O1061" i="1"/>
  <c r="U1168" i="1"/>
  <c r="M1168" i="1"/>
  <c r="W1168" i="1"/>
  <c r="T1168" i="1"/>
  <c r="O1168" i="1"/>
  <c r="V1168" i="1"/>
  <c r="O1169" i="1"/>
  <c r="V1216" i="1"/>
  <c r="O1217" i="1"/>
  <c r="U1216" i="1"/>
  <c r="W1216" i="1"/>
  <c r="O1216" i="1"/>
  <c r="T1216" i="1"/>
  <c r="M1216" i="1"/>
  <c r="O1237" i="1"/>
  <c r="M1236" i="1"/>
  <c r="V1236" i="1"/>
  <c r="O1236" i="1"/>
  <c r="W1236" i="1"/>
  <c r="U1236" i="1"/>
  <c r="T1236" i="1"/>
  <c r="M1284" i="1"/>
  <c r="N1284" i="1" s="1"/>
  <c r="T1284" i="1"/>
  <c r="O1284" i="1"/>
  <c r="V1284" i="1"/>
  <c r="U1284" i="1"/>
  <c r="W1284" i="1"/>
  <c r="P1309" i="1"/>
  <c r="P1308" i="1"/>
  <c r="P1328" i="1"/>
  <c r="P1329" i="1"/>
  <c r="V1412" i="1"/>
  <c r="O1412" i="1"/>
  <c r="O1413" i="1"/>
  <c r="W1412" i="1"/>
  <c r="U1412" i="1"/>
  <c r="T1412" i="1"/>
  <c r="M1412" i="1"/>
  <c r="P1480" i="1"/>
  <c r="P1481" i="1"/>
  <c r="P393" i="1"/>
  <c r="P394" i="1"/>
  <c r="P465" i="1"/>
  <c r="P466" i="1"/>
  <c r="M501" i="1"/>
  <c r="U501" i="1"/>
  <c r="T501" i="1"/>
  <c r="W501" i="1"/>
  <c r="V501" i="1"/>
  <c r="O501" i="1"/>
  <c r="O502" i="1"/>
  <c r="P517" i="1"/>
  <c r="P518" i="1"/>
  <c r="T553" i="1"/>
  <c r="P553" i="1"/>
  <c r="P554" i="1"/>
  <c r="V609" i="1"/>
  <c r="P609" i="1"/>
  <c r="P610" i="1"/>
  <c r="W641" i="1"/>
  <c r="U641" i="1"/>
  <c r="O641" i="1"/>
  <c r="T641" i="1"/>
  <c r="O642" i="1"/>
  <c r="V641" i="1"/>
  <c r="M641" i="1"/>
  <c r="V681" i="1"/>
  <c r="P682" i="1"/>
  <c r="P681" i="1"/>
  <c r="P642" i="1"/>
  <c r="P1313" i="1"/>
  <c r="N1103" i="1"/>
  <c r="N532" i="1"/>
  <c r="AM1256" i="1"/>
  <c r="AO1256" i="1" s="1"/>
  <c r="AP1256" i="1" s="1"/>
  <c r="AM1255" i="1"/>
  <c r="AO1255" i="1" s="1"/>
  <c r="AP1255" i="1" s="1"/>
  <c r="AM1254" i="1"/>
  <c r="AO1254" i="1" s="1"/>
  <c r="AP1254" i="1" s="1"/>
  <c r="AM1257" i="1"/>
  <c r="AO1257" i="1" s="1"/>
  <c r="AP1257" i="1" s="1"/>
  <c r="T46" i="1"/>
  <c r="O46" i="1"/>
  <c r="W46" i="1"/>
  <c r="M46" i="1"/>
  <c r="N46" i="1" s="1"/>
  <c r="U46" i="1"/>
  <c r="V46" i="1"/>
  <c r="M106" i="1"/>
  <c r="P106" i="1"/>
  <c r="T106" i="1"/>
  <c r="V106" i="1"/>
  <c r="U106" i="1"/>
  <c r="W106" i="1"/>
  <c r="P107" i="1"/>
  <c r="AN1551" i="1"/>
  <c r="AN1549" i="1"/>
  <c r="AN1550" i="1"/>
  <c r="AN1542" i="1"/>
  <c r="AN1548" i="1"/>
  <c r="AN1545" i="1"/>
  <c r="AN1543" i="1"/>
  <c r="AN1538" i="1"/>
  <c r="AN1544" i="1"/>
  <c r="AN1539" i="1"/>
  <c r="AN1540" i="1"/>
  <c r="AO1540" i="1" s="1"/>
  <c r="AP1540" i="1" s="1"/>
  <c r="AN1541" i="1"/>
  <c r="AO1541" i="1" s="1"/>
  <c r="AP1541" i="1" s="1"/>
  <c r="AN1546" i="1"/>
  <c r="AN1547" i="1"/>
  <c r="AN1162" i="1"/>
  <c r="AO1162" i="1" s="1"/>
  <c r="AP1162" i="1" s="1"/>
  <c r="AN1160" i="1"/>
  <c r="AO1160" i="1" s="1"/>
  <c r="AP1160" i="1" s="1"/>
  <c r="AN1164" i="1"/>
  <c r="AN1163" i="1"/>
  <c r="AO1163" i="1" s="1"/>
  <c r="AP1163" i="1" s="1"/>
  <c r="AN1159" i="1"/>
  <c r="AO1159" i="1" s="1"/>
  <c r="AP1159" i="1" s="1"/>
  <c r="AN1161" i="1"/>
  <c r="AO1161" i="1" s="1"/>
  <c r="AP1161" i="1" s="1"/>
  <c r="AN1156" i="1"/>
  <c r="AO1156" i="1" s="1"/>
  <c r="AP1156" i="1" s="1"/>
  <c r="AN1158" i="1"/>
  <c r="AO1158" i="1" s="1"/>
  <c r="AP1158" i="1" s="1"/>
  <c r="AM1245" i="1"/>
  <c r="AO1245" i="1" s="1"/>
  <c r="AP1245" i="1" s="1"/>
  <c r="AM1252" i="1"/>
  <c r="AO1252" i="1" s="1"/>
  <c r="AP1252" i="1" s="1"/>
  <c r="AM1241" i="1"/>
  <c r="AO1241" i="1" s="1"/>
  <c r="AP1241" i="1" s="1"/>
  <c r="AM1244" i="1"/>
  <c r="AO1244" i="1" s="1"/>
  <c r="AP1244" i="1" s="1"/>
  <c r="AM1249" i="1"/>
  <c r="AO1249" i="1" s="1"/>
  <c r="AP1249" i="1" s="1"/>
  <c r="AM1247" i="1"/>
  <c r="AO1247" i="1" s="1"/>
  <c r="AP1247" i="1" s="1"/>
  <c r="AM1242" i="1"/>
  <c r="AO1242" i="1" s="1"/>
  <c r="AP1242" i="1" s="1"/>
  <c r="AM1243" i="1"/>
  <c r="AO1243" i="1" s="1"/>
  <c r="AP1243" i="1" s="1"/>
  <c r="AM1240" i="1"/>
  <c r="AO1240" i="1" s="1"/>
  <c r="AP1240" i="1" s="1"/>
  <c r="AM1253" i="1"/>
  <c r="AO1253" i="1" s="1"/>
  <c r="AP1253" i="1" s="1"/>
  <c r="AM1246" i="1"/>
  <c r="AO1246" i="1" s="1"/>
  <c r="AP1246" i="1" s="1"/>
  <c r="AM1250" i="1"/>
  <c r="AO1250" i="1" s="1"/>
  <c r="AP1250" i="1" s="1"/>
  <c r="AM1251" i="1"/>
  <c r="AO1251" i="1" s="1"/>
  <c r="AP1251" i="1" s="1"/>
  <c r="AM1248" i="1"/>
  <c r="AO1248" i="1" s="1"/>
  <c r="AP1248" i="1" s="1"/>
  <c r="V2442" i="1"/>
  <c r="U2442" i="1"/>
  <c r="W2442" i="1"/>
  <c r="T2442" i="1"/>
  <c r="M2442" i="1"/>
  <c r="V142" i="1"/>
  <c r="W142" i="1"/>
  <c r="T142" i="1"/>
  <c r="U142" i="1"/>
  <c r="M142" i="1"/>
  <c r="O142" i="1"/>
  <c r="O143" i="1"/>
  <c r="AM1384" i="1"/>
  <c r="AO1384" i="1" s="1"/>
  <c r="AP1384" i="1" s="1"/>
  <c r="AM1389" i="1"/>
  <c r="AO1389" i="1" s="1"/>
  <c r="AP1389" i="1" s="1"/>
  <c r="AM1386" i="1"/>
  <c r="AO1386" i="1" s="1"/>
  <c r="AP1386" i="1" s="1"/>
  <c r="AM1382" i="1"/>
  <c r="AO1382" i="1" s="1"/>
  <c r="AP1382" i="1" s="1"/>
  <c r="AM1393" i="1"/>
  <c r="AM1383" i="1"/>
  <c r="AO1383" i="1" s="1"/>
  <c r="AP1383" i="1" s="1"/>
  <c r="AM1390" i="1"/>
  <c r="AO1390" i="1" s="1"/>
  <c r="AP1390" i="1" s="1"/>
  <c r="AM1391" i="1"/>
  <c r="AO1391" i="1" s="1"/>
  <c r="AP1391" i="1" s="1"/>
  <c r="AM1387" i="1"/>
  <c r="AO1387" i="1" s="1"/>
  <c r="AP1387" i="1" s="1"/>
  <c r="AM1388" i="1"/>
  <c r="AO1388" i="1" s="1"/>
  <c r="AP1388" i="1" s="1"/>
  <c r="AM1385" i="1"/>
  <c r="AO1385" i="1" s="1"/>
  <c r="AP1385" i="1" s="1"/>
  <c r="AM1381" i="1"/>
  <c r="AO1381" i="1" s="1"/>
  <c r="AP1381" i="1" s="1"/>
  <c r="AM1380" i="1"/>
  <c r="U222" i="1"/>
  <c r="P223" i="1"/>
  <c r="M222" i="1"/>
  <c r="N223" i="1" s="1"/>
  <c r="W222" i="1"/>
  <c r="P222" i="1"/>
  <c r="T222" i="1"/>
  <c r="V222" i="1"/>
  <c r="O186" i="1"/>
  <c r="W186" i="1"/>
  <c r="O187" i="1"/>
  <c r="U186" i="1"/>
  <c r="V186" i="1"/>
  <c r="M186" i="1"/>
  <c r="T186" i="1"/>
  <c r="AM1614" i="1"/>
  <c r="AO1614" i="1" s="1"/>
  <c r="AP1614" i="1" s="1"/>
  <c r="AM1613" i="1"/>
  <c r="AM1616" i="1"/>
  <c r="AM1619" i="1"/>
  <c r="AM1611" i="1"/>
  <c r="AO1611" i="1" s="1"/>
  <c r="AP1611" i="1" s="1"/>
  <c r="AM1606" i="1"/>
  <c r="AO1606" i="1" s="1"/>
  <c r="AP1606" i="1" s="1"/>
  <c r="AM1609" i="1"/>
  <c r="AO1609" i="1" s="1"/>
  <c r="AP1609" i="1" s="1"/>
  <c r="AM1608" i="1"/>
  <c r="AO1608" i="1" s="1"/>
  <c r="AP1608" i="1" s="1"/>
  <c r="AM1607" i="1"/>
  <c r="AO1607" i="1" s="1"/>
  <c r="AP1607" i="1" s="1"/>
  <c r="AM1618" i="1"/>
  <c r="AM1610" i="1"/>
  <c r="AO1610" i="1" s="1"/>
  <c r="AP1610" i="1" s="1"/>
  <c r="AM1615" i="1"/>
  <c r="AM1612" i="1"/>
  <c r="AM1617" i="1"/>
  <c r="P271" i="1"/>
  <c r="P270" i="1"/>
  <c r="P294" i="1"/>
  <c r="P295" i="1"/>
  <c r="P334" i="1"/>
  <c r="P335" i="1"/>
  <c r="V1674" i="1"/>
  <c r="M1674" i="1"/>
  <c r="U1674" i="1"/>
  <c r="O1674" i="1"/>
  <c r="O1675" i="1"/>
  <c r="W1674" i="1"/>
  <c r="AM580" i="1"/>
  <c r="AO580" i="1" s="1"/>
  <c r="AP580" i="1" s="1"/>
  <c r="AM581" i="1"/>
  <c r="AM689" i="1"/>
  <c r="AM687" i="1"/>
  <c r="AM685" i="1"/>
  <c r="AM691" i="1"/>
  <c r="AM693" i="1"/>
  <c r="AO693" i="1" s="1"/>
  <c r="AP693" i="1" s="1"/>
  <c r="AM692" i="1"/>
  <c r="AM684" i="1"/>
  <c r="AM683" i="1"/>
  <c r="AM690" i="1"/>
  <c r="AM686" i="1"/>
  <c r="T704" i="1"/>
  <c r="O705" i="1"/>
  <c r="O704" i="1"/>
  <c r="M704" i="1"/>
  <c r="V704" i="1"/>
  <c r="U704" i="1"/>
  <c r="W704" i="1"/>
  <c r="V712" i="1"/>
  <c r="O712" i="1"/>
  <c r="M712" i="1"/>
  <c r="O713" i="1"/>
  <c r="W712" i="1"/>
  <c r="U712" i="1"/>
  <c r="T712" i="1"/>
  <c r="W744" i="1"/>
  <c r="T744" i="1"/>
  <c r="O745" i="1"/>
  <c r="V744" i="1"/>
  <c r="O744" i="1"/>
  <c r="M744" i="1"/>
  <c r="U744" i="1"/>
  <c r="W772" i="1"/>
  <c r="P772" i="1"/>
  <c r="P773" i="1"/>
  <c r="W792" i="1"/>
  <c r="V792" i="1"/>
  <c r="M792" i="1"/>
  <c r="T792" i="1"/>
  <c r="U792" i="1"/>
  <c r="O793" i="1"/>
  <c r="O792" i="1"/>
  <c r="M804" i="1"/>
  <c r="V804" i="1"/>
  <c r="O804" i="1"/>
  <c r="T804" i="1"/>
  <c r="O805" i="1"/>
  <c r="U804" i="1"/>
  <c r="W804" i="1"/>
  <c r="P832" i="1"/>
  <c r="P833" i="1"/>
  <c r="W852" i="1"/>
  <c r="V852" i="1"/>
  <c r="M852" i="1"/>
  <c r="U852" i="1"/>
  <c r="T852" i="1"/>
  <c r="O852" i="1"/>
  <c r="O853" i="1"/>
  <c r="O872" i="1"/>
  <c r="O873" i="1"/>
  <c r="V872" i="1"/>
  <c r="W872" i="1"/>
  <c r="M872" i="1"/>
  <c r="U872" i="1"/>
  <c r="T872" i="1"/>
  <c r="P969" i="1"/>
  <c r="P968" i="1"/>
  <c r="T1008" i="1"/>
  <c r="O1008" i="1"/>
  <c r="M1008" i="1"/>
  <c r="V1008" i="1"/>
  <c r="U1008" i="1"/>
  <c r="W1008" i="1"/>
  <c r="O1009" i="1"/>
  <c r="O1040" i="1"/>
  <c r="W1040" i="1"/>
  <c r="T1040" i="1"/>
  <c r="M1040" i="1"/>
  <c r="O1041" i="1"/>
  <c r="V1040" i="1"/>
  <c r="U1040" i="1"/>
  <c r="P1053" i="1"/>
  <c r="P1052" i="1"/>
  <c r="P1124" i="1"/>
  <c r="P1125" i="1"/>
  <c r="P1221" i="1"/>
  <c r="P1220" i="1"/>
  <c r="M1260" i="1"/>
  <c r="U1260" i="1"/>
  <c r="W1260" i="1"/>
  <c r="T1260" i="1"/>
  <c r="O1260" i="1"/>
  <c r="O1261" i="1"/>
  <c r="O1300" i="1"/>
  <c r="U1300" i="1"/>
  <c r="W1300" i="1"/>
  <c r="T1300" i="1"/>
  <c r="M1300" i="1"/>
  <c r="V1300" i="1"/>
  <c r="W1312" i="1"/>
  <c r="M1312" i="1"/>
  <c r="O1313" i="1"/>
  <c r="O1312" i="1"/>
  <c r="V1312" i="1"/>
  <c r="P1368" i="1"/>
  <c r="P1369" i="1"/>
  <c r="O1440" i="1"/>
  <c r="W1440" i="1"/>
  <c r="V1440" i="1"/>
  <c r="O1441" i="1"/>
  <c r="U1440" i="1"/>
  <c r="T1440" i="1"/>
  <c r="M1440" i="1"/>
  <c r="V1480" i="1"/>
  <c r="M1480" i="1"/>
  <c r="O1480" i="1"/>
  <c r="W1480" i="1"/>
  <c r="T1480" i="1"/>
  <c r="O1481" i="1"/>
  <c r="U1480" i="1"/>
  <c r="U1528" i="1"/>
  <c r="O1529" i="1"/>
  <c r="M1528" i="1"/>
  <c r="T1528" i="1"/>
  <c r="W1528" i="1"/>
  <c r="V1528" i="1"/>
  <c r="O1528" i="1"/>
  <c r="V1540" i="1"/>
  <c r="M1540" i="1"/>
  <c r="T1540" i="1"/>
  <c r="W1540" i="1"/>
  <c r="O1540" i="1"/>
  <c r="U1540" i="1"/>
  <c r="O1541" i="1"/>
  <c r="AM1543" i="1"/>
  <c r="AO1543" i="1" s="1"/>
  <c r="AP1543" i="1" s="1"/>
  <c r="O394" i="1"/>
  <c r="T393" i="1"/>
  <c r="V393" i="1"/>
  <c r="U393" i="1"/>
  <c r="O453" i="1"/>
  <c r="M453" i="1"/>
  <c r="T453" i="1"/>
  <c r="V453" i="1"/>
  <c r="U453" i="1"/>
  <c r="W453" i="1"/>
  <c r="O454" i="1"/>
  <c r="M465" i="1"/>
  <c r="T465" i="1"/>
  <c r="V465" i="1"/>
  <c r="W465" i="1"/>
  <c r="U465" i="1"/>
  <c r="O466" i="1"/>
  <c r="O465" i="1"/>
  <c r="P502" i="1"/>
  <c r="P501" i="1"/>
  <c r="M517" i="1"/>
  <c r="U517" i="1"/>
  <c r="O517" i="1"/>
  <c r="W517" i="1"/>
  <c r="O518" i="1"/>
  <c r="T517" i="1"/>
  <c r="V517" i="1"/>
  <c r="W553" i="1"/>
  <c r="V553" i="1"/>
  <c r="O554" i="1"/>
  <c r="U553" i="1"/>
  <c r="O553" i="1"/>
  <c r="M553" i="1"/>
  <c r="M609" i="1"/>
  <c r="O609" i="1"/>
  <c r="U609" i="1"/>
  <c r="O610" i="1"/>
  <c r="T609" i="1"/>
  <c r="W609" i="1"/>
  <c r="W681" i="1"/>
  <c r="M681" i="1"/>
  <c r="U681" i="1"/>
  <c r="T681" i="1"/>
  <c r="O682" i="1"/>
  <c r="P765" i="1"/>
  <c r="P454" i="1"/>
  <c r="AM1546" i="1"/>
  <c r="AN1365" i="1"/>
  <c r="AM688" i="1"/>
  <c r="AN2441" i="1"/>
  <c r="AO1374" i="1"/>
  <c r="AP1374" i="1" s="1"/>
  <c r="AO1752" i="1"/>
  <c r="AP1752" i="1" s="1"/>
  <c r="AM1563" i="1"/>
  <c r="AO1563" i="1" s="1"/>
  <c r="AP1563" i="1" s="1"/>
  <c r="AM1561" i="1"/>
  <c r="AO1561" i="1" s="1"/>
  <c r="AP1561" i="1" s="1"/>
  <c r="AM1562" i="1"/>
  <c r="AO1562" i="1" s="1"/>
  <c r="AP1562" i="1" s="1"/>
  <c r="AM1560" i="1"/>
  <c r="AO1560" i="1" s="1"/>
  <c r="AP1560" i="1" s="1"/>
  <c r="AM1559" i="1"/>
  <c r="AO1559" i="1" s="1"/>
  <c r="AP1559" i="1" s="1"/>
  <c r="AM1021" i="1"/>
  <c r="AO1021" i="1" s="1"/>
  <c r="AP1021" i="1" s="1"/>
  <c r="AM1024" i="1"/>
  <c r="AO1024" i="1" s="1"/>
  <c r="AP1024" i="1" s="1"/>
  <c r="AM1025" i="1"/>
  <c r="AO1025" i="1" s="1"/>
  <c r="AP1025" i="1" s="1"/>
  <c r="AM1029" i="1"/>
  <c r="AO1029" i="1" s="1"/>
  <c r="AP1029" i="1" s="1"/>
  <c r="AM1033" i="1"/>
  <c r="AO1033" i="1" s="1"/>
  <c r="AP1033" i="1" s="1"/>
  <c r="AM1023" i="1"/>
  <c r="AO1023" i="1" s="1"/>
  <c r="AP1023" i="1" s="1"/>
  <c r="AM1031" i="1"/>
  <c r="AO1031" i="1" s="1"/>
  <c r="AP1031" i="1" s="1"/>
  <c r="AM1022" i="1"/>
  <c r="AO1022" i="1" s="1"/>
  <c r="AP1022" i="1" s="1"/>
  <c r="AM1027" i="1"/>
  <c r="AO1027" i="1" s="1"/>
  <c r="AP1027" i="1" s="1"/>
  <c r="AM1032" i="1"/>
  <c r="AO1032" i="1" s="1"/>
  <c r="AP1032" i="1" s="1"/>
  <c r="AM1030" i="1"/>
  <c r="AO1030" i="1" s="1"/>
  <c r="AP1030" i="1" s="1"/>
  <c r="AM1026" i="1"/>
  <c r="AO1026" i="1" s="1"/>
  <c r="AP1026" i="1" s="1"/>
  <c r="AM1020" i="1"/>
  <c r="AO1020" i="1" s="1"/>
  <c r="AP1020" i="1" s="1"/>
  <c r="AM1028" i="1"/>
  <c r="AO1028" i="1" s="1"/>
  <c r="AP1028" i="1" s="1"/>
  <c r="AM1589" i="1"/>
  <c r="AO1589" i="1" s="1"/>
  <c r="AP1589" i="1" s="1"/>
  <c r="AM1579" i="1"/>
  <c r="AM1581" i="1"/>
  <c r="AM1587" i="1"/>
  <c r="AO1587" i="1" s="1"/>
  <c r="AP1587" i="1" s="1"/>
  <c r="AM1592" i="1"/>
  <c r="AO1592" i="1" s="1"/>
  <c r="AP1592" i="1" s="1"/>
  <c r="AM1591" i="1"/>
  <c r="AO1591" i="1" s="1"/>
  <c r="AP1591" i="1" s="1"/>
  <c r="AM1583" i="1"/>
  <c r="AM1585" i="1"/>
  <c r="AO1585" i="1" s="1"/>
  <c r="AP1585" i="1" s="1"/>
  <c r="AM1580" i="1"/>
  <c r="AM1588" i="1"/>
  <c r="AO1588" i="1" s="1"/>
  <c r="AP1588" i="1" s="1"/>
  <c r="AM1590" i="1"/>
  <c r="AO1590" i="1" s="1"/>
  <c r="AP1590" i="1" s="1"/>
  <c r="AM1582" i="1"/>
  <c r="W26" i="1"/>
  <c r="O27" i="1"/>
  <c r="T26" i="1"/>
  <c r="O26" i="1"/>
  <c r="U26" i="1"/>
  <c r="V26" i="1"/>
  <c r="M26" i="1"/>
  <c r="AN1583" i="1"/>
  <c r="AN1578" i="1"/>
  <c r="AO1578" i="1" s="1"/>
  <c r="AP1578" i="1" s="1"/>
  <c r="AN1579" i="1"/>
  <c r="AN1581" i="1"/>
  <c r="AN1584" i="1"/>
  <c r="AO1584" i="1" s="1"/>
  <c r="AP1584" i="1" s="1"/>
  <c r="AN1580" i="1"/>
  <c r="AN1183" i="1"/>
  <c r="AN1186" i="1"/>
  <c r="AO1186" i="1" s="1"/>
  <c r="AP1186" i="1" s="1"/>
  <c r="AN1179" i="1"/>
  <c r="AN1181" i="1"/>
  <c r="AN1190" i="1"/>
  <c r="AO1190" i="1" s="1"/>
  <c r="AP1190" i="1" s="1"/>
  <c r="AN1188" i="1"/>
  <c r="AO1188" i="1" s="1"/>
  <c r="AP1188" i="1" s="1"/>
  <c r="AN1180" i="1"/>
  <c r="AN1187" i="1"/>
  <c r="AO1187" i="1" s="1"/>
  <c r="AP1187" i="1" s="1"/>
  <c r="AN1189" i="1"/>
  <c r="AO1189" i="1" s="1"/>
  <c r="AP1189" i="1" s="1"/>
  <c r="AN1184" i="1"/>
  <c r="AO1184" i="1" s="1"/>
  <c r="AP1184" i="1" s="1"/>
  <c r="AN1182" i="1"/>
  <c r="AN1185" i="1"/>
  <c r="AO1185" i="1" s="1"/>
  <c r="AP1185" i="1" s="1"/>
  <c r="AM1669" i="1"/>
  <c r="AO1669" i="1" s="1"/>
  <c r="AP1669" i="1" s="1"/>
  <c r="AM1668" i="1"/>
  <c r="AO1668" i="1" s="1"/>
  <c r="AP1668" i="1" s="1"/>
  <c r="AM1659" i="1"/>
  <c r="AO1659" i="1" s="1"/>
  <c r="AP1659" i="1" s="1"/>
  <c r="AM1670" i="1"/>
  <c r="AO1670" i="1" s="1"/>
  <c r="AP1670" i="1" s="1"/>
  <c r="AM1664" i="1"/>
  <c r="AO1664" i="1" s="1"/>
  <c r="AP1664" i="1" s="1"/>
  <c r="AM1660" i="1"/>
  <c r="AO1660" i="1" s="1"/>
  <c r="AP1660" i="1" s="1"/>
  <c r="AM1666" i="1"/>
  <c r="AO1666" i="1" s="1"/>
  <c r="AP1666" i="1" s="1"/>
  <c r="AM1662" i="1"/>
  <c r="AO1662" i="1" s="1"/>
  <c r="AP1662" i="1" s="1"/>
  <c r="AM1665" i="1"/>
  <c r="AO1665" i="1" s="1"/>
  <c r="AP1665" i="1" s="1"/>
  <c r="AM1663" i="1"/>
  <c r="AO1663" i="1" s="1"/>
  <c r="AP1663" i="1" s="1"/>
  <c r="AM1661" i="1"/>
  <c r="AO1661" i="1" s="1"/>
  <c r="AP1661" i="1" s="1"/>
  <c r="AM1667" i="1"/>
  <c r="AO1667" i="1" s="1"/>
  <c r="AP1667" i="1" s="1"/>
  <c r="M242" i="1"/>
  <c r="W242" i="1"/>
  <c r="T242" i="1"/>
  <c r="P242" i="1"/>
  <c r="P243" i="1"/>
  <c r="U242" i="1"/>
  <c r="V242" i="1"/>
  <c r="AM1354" i="1"/>
  <c r="AO1354" i="1" s="1"/>
  <c r="AP1354" i="1" s="1"/>
  <c r="AM1359" i="1"/>
  <c r="AO1359" i="1" s="1"/>
  <c r="AP1359" i="1" s="1"/>
  <c r="AM1351" i="1"/>
  <c r="AM1348" i="1"/>
  <c r="AO1348" i="1" s="1"/>
  <c r="AP1348" i="1" s="1"/>
  <c r="AM1360" i="1"/>
  <c r="AM1357" i="1"/>
  <c r="AO1357" i="1" s="1"/>
  <c r="AP1357" i="1" s="1"/>
  <c r="AM1349" i="1"/>
  <c r="AO1349" i="1" s="1"/>
  <c r="AP1349" i="1" s="1"/>
  <c r="AM1361" i="1"/>
  <c r="AM1355" i="1"/>
  <c r="AO1355" i="1" s="1"/>
  <c r="AP1355" i="1" s="1"/>
  <c r="AM1356" i="1"/>
  <c r="AM1352" i="1"/>
  <c r="AM1358" i="1"/>
  <c r="AM1353" i="1"/>
  <c r="AO1353" i="1" s="1"/>
  <c r="AP1353" i="1" s="1"/>
  <c r="AM1350" i="1"/>
  <c r="AN1403" i="1"/>
  <c r="AN1405" i="1"/>
  <c r="AN1400" i="1"/>
  <c r="AO1400" i="1" s="1"/>
  <c r="AP1400" i="1" s="1"/>
  <c r="AN1398" i="1"/>
  <c r="AO1398" i="1" s="1"/>
  <c r="AP1398" i="1" s="1"/>
  <c r="AN1401" i="1"/>
  <c r="AO1401" i="1" s="1"/>
  <c r="AP1401" i="1" s="1"/>
  <c r="AN1396" i="1"/>
  <c r="AO1396" i="1" s="1"/>
  <c r="AP1396" i="1" s="1"/>
  <c r="AN1402" i="1"/>
  <c r="AO1402" i="1" s="1"/>
  <c r="AP1402" i="1" s="1"/>
  <c r="AN1393" i="1"/>
  <c r="AN1392" i="1"/>
  <c r="AO1392" i="1" s="1"/>
  <c r="AP1392" i="1" s="1"/>
  <c r="AN1395" i="1"/>
  <c r="AO1395" i="1" s="1"/>
  <c r="AP1395" i="1" s="1"/>
  <c r="AN1394" i="1"/>
  <c r="AN1399" i="1"/>
  <c r="AO1399" i="1" s="1"/>
  <c r="AP1399" i="1" s="1"/>
  <c r="AN1397" i="1"/>
  <c r="AO1397" i="1" s="1"/>
  <c r="AP1397" i="1" s="1"/>
  <c r="U70" i="1"/>
  <c r="O70" i="1"/>
  <c r="O71" i="1"/>
  <c r="T70" i="1"/>
  <c r="W70" i="1"/>
  <c r="V70" i="1"/>
  <c r="M70" i="1"/>
  <c r="U114" i="1"/>
  <c r="W114" i="1"/>
  <c r="P114" i="1"/>
  <c r="M114" i="1"/>
  <c r="T114" i="1"/>
  <c r="V114" i="1"/>
  <c r="O286" i="1"/>
  <c r="O287" i="1"/>
  <c r="T286" i="1"/>
  <c r="W286" i="1"/>
  <c r="P306" i="1"/>
  <c r="P307" i="1"/>
  <c r="M342" i="1"/>
  <c r="T342" i="1"/>
  <c r="O342" i="1"/>
  <c r="W342" i="1"/>
  <c r="U342" i="1"/>
  <c r="V342" i="1"/>
  <c r="T1610" i="1"/>
  <c r="V1610" i="1"/>
  <c r="U1610" i="1"/>
  <c r="M1610" i="1"/>
  <c r="W1610" i="1"/>
  <c r="O1611" i="1"/>
  <c r="O1610" i="1"/>
  <c r="N1091" i="1"/>
  <c r="N1090" i="1"/>
  <c r="P704" i="1"/>
  <c r="P705" i="1"/>
  <c r="P712" i="1"/>
  <c r="P713" i="1"/>
  <c r="P744" i="1"/>
  <c r="P745" i="1"/>
  <c r="M772" i="1"/>
  <c r="V772" i="1"/>
  <c r="O773" i="1"/>
  <c r="U772" i="1"/>
  <c r="T772" i="1"/>
  <c r="O772" i="1"/>
  <c r="P793" i="1"/>
  <c r="P792" i="1"/>
  <c r="P805" i="1"/>
  <c r="P804" i="1"/>
  <c r="V832" i="1"/>
  <c r="M832" i="1"/>
  <c r="W832" i="1"/>
  <c r="U832" i="1"/>
  <c r="O833" i="1"/>
  <c r="T832" i="1"/>
  <c r="O832" i="1"/>
  <c r="P853" i="1"/>
  <c r="P852" i="1"/>
  <c r="P872" i="1"/>
  <c r="P873" i="1"/>
  <c r="T904" i="1"/>
  <c r="U904" i="1"/>
  <c r="W904" i="1"/>
  <c r="V904" i="1"/>
  <c r="M904" i="1"/>
  <c r="N905" i="1" s="1"/>
  <c r="O905" i="1"/>
  <c r="U968" i="1"/>
  <c r="W968" i="1"/>
  <c r="M968" i="1"/>
  <c r="T968" i="1"/>
  <c r="V968" i="1"/>
  <c r="O969" i="1"/>
  <c r="P1008" i="1"/>
  <c r="P1009" i="1"/>
  <c r="W1052" i="1"/>
  <c r="T1052" i="1"/>
  <c r="O1052" i="1"/>
  <c r="V1052" i="1"/>
  <c r="O1053" i="1"/>
  <c r="U1052" i="1"/>
  <c r="M1052" i="1"/>
  <c r="W1124" i="1"/>
  <c r="U1124" i="1"/>
  <c r="V1124" i="1"/>
  <c r="T1124" i="1"/>
  <c r="M1124" i="1"/>
  <c r="O1125" i="1"/>
  <c r="V1200" i="1"/>
  <c r="T1200" i="1"/>
  <c r="U1200" i="1"/>
  <c r="M1200" i="1"/>
  <c r="W1200" i="1"/>
  <c r="O1201" i="1"/>
  <c r="O1200" i="1"/>
  <c r="W1220" i="1"/>
  <c r="T1220" i="1"/>
  <c r="O1220" i="1"/>
  <c r="O1221" i="1"/>
  <c r="M1220" i="1"/>
  <c r="U1220" i="1"/>
  <c r="P1261" i="1"/>
  <c r="P1260" i="1"/>
  <c r="W1368" i="1"/>
  <c r="O1368" i="1"/>
  <c r="M1368" i="1"/>
  <c r="V1368" i="1"/>
  <c r="O1369" i="1"/>
  <c r="U1368" i="1"/>
  <c r="T1368" i="1"/>
  <c r="M1436" i="1"/>
  <c r="W1436" i="1"/>
  <c r="T1436" i="1"/>
  <c r="V1436" i="1"/>
  <c r="U1436" i="1"/>
  <c r="O1437" i="1"/>
  <c r="O1436" i="1"/>
  <c r="P1477" i="1"/>
  <c r="P1476" i="1"/>
  <c r="O1496" i="1"/>
  <c r="M1496" i="1"/>
  <c r="U1496" i="1"/>
  <c r="V1496" i="1"/>
  <c r="W1496" i="1"/>
  <c r="O1497" i="1"/>
  <c r="T1496" i="1"/>
  <c r="P1536" i="1"/>
  <c r="P1537" i="1"/>
  <c r="P777" i="1"/>
  <c r="M409" i="1"/>
  <c r="P409" i="1"/>
  <c r="P461" i="1"/>
  <c r="P462" i="1"/>
  <c r="P489" i="1"/>
  <c r="P490" i="1"/>
  <c r="W509" i="1"/>
  <c r="P510" i="1"/>
  <c r="P509" i="1"/>
  <c r="P549" i="1"/>
  <c r="P550" i="1"/>
  <c r="V605" i="1"/>
  <c r="T605" i="1"/>
  <c r="W605" i="1"/>
  <c r="O605" i="1"/>
  <c r="M605" i="1"/>
  <c r="U605" i="1"/>
  <c r="O606" i="1"/>
  <c r="P614" i="1"/>
  <c r="P613" i="1"/>
  <c r="P649" i="1"/>
  <c r="P650" i="1"/>
  <c r="P694" i="1"/>
  <c r="P693" i="1"/>
  <c r="P115" i="1"/>
  <c r="AN1582" i="1"/>
  <c r="O708" i="1"/>
  <c r="W2431" i="1"/>
  <c r="M1784" i="1"/>
  <c r="U1784" i="1"/>
  <c r="T1784" i="1"/>
  <c r="W1784" i="1"/>
  <c r="O1784" i="1"/>
  <c r="O1785" i="1"/>
  <c r="V1784" i="1"/>
  <c r="N1671" i="1"/>
  <c r="N1650" i="1"/>
  <c r="AM2441" i="1"/>
  <c r="AM928" i="1"/>
  <c r="AM927" i="1"/>
  <c r="N1478" i="1"/>
  <c r="T2392" i="1"/>
  <c r="U2392" i="1"/>
  <c r="V2392" i="1"/>
  <c r="O2392" i="1"/>
  <c r="W2392" i="1"/>
  <c r="O2393" i="1"/>
  <c r="M2392" i="1"/>
  <c r="N393" i="1"/>
  <c r="N394" i="1"/>
  <c r="N319" i="1"/>
  <c r="M2038" i="1"/>
  <c r="N2039" i="1" s="1"/>
  <c r="T2038" i="1"/>
  <c r="O2039" i="1"/>
  <c r="O2038" i="1"/>
  <c r="W2038" i="1"/>
  <c r="V2038" i="1"/>
  <c r="U2038" i="1"/>
  <c r="T1814" i="1"/>
  <c r="P1814" i="1"/>
  <c r="W1814" i="1"/>
  <c r="V1814" i="1"/>
  <c r="J2441" i="1"/>
  <c r="O2442" i="1" s="1"/>
  <c r="K2441" i="1"/>
  <c r="P2441" i="1" s="1"/>
  <c r="N2307" i="1"/>
  <c r="N2306" i="1"/>
  <c r="N2335" i="1"/>
  <c r="N2334" i="1"/>
  <c r="W1758" i="1"/>
  <c r="N2389" i="1"/>
  <c r="M2430" i="1"/>
  <c r="N2186" i="1"/>
  <c r="N2277" i="1"/>
  <c r="AO290" i="1"/>
  <c r="AP290" i="1" s="1"/>
  <c r="N1348" i="1"/>
  <c r="AN2440" i="1"/>
  <c r="N1814" i="1"/>
  <c r="AO2426" i="1"/>
  <c r="AP2426" i="1" s="1"/>
  <c r="P1758" i="1"/>
  <c r="N2094" i="1"/>
  <c r="N1714" i="1"/>
  <c r="M1758" i="1"/>
  <c r="N1758" i="1" s="1"/>
  <c r="T2430" i="1"/>
  <c r="N2245" i="1"/>
  <c r="V2440" i="1"/>
  <c r="W2440" i="1"/>
  <c r="T2440" i="1"/>
  <c r="U2440" i="1"/>
  <c r="M2440" i="1"/>
  <c r="N2298" i="1"/>
  <c r="N2297" i="1"/>
  <c r="N2181" i="1"/>
  <c r="AM2440" i="1"/>
  <c r="V766" i="1"/>
  <c r="N1389" i="1"/>
  <c r="U1758" i="1"/>
  <c r="P2427" i="1"/>
  <c r="W2426" i="1"/>
  <c r="N2359" i="1"/>
  <c r="N1820" i="1"/>
  <c r="N2257" i="1"/>
  <c r="N1570" i="1"/>
  <c r="N809" i="1"/>
  <c r="AO289" i="1"/>
  <c r="AP289" i="1" s="1"/>
  <c r="J1724" i="1"/>
  <c r="K1724" i="1"/>
  <c r="P1724" i="1" s="1"/>
  <c r="M2005" i="1"/>
  <c r="O2005" i="1"/>
  <c r="O2006" i="1"/>
  <c r="N652" i="1"/>
  <c r="N651" i="1"/>
  <c r="M2313" i="1"/>
  <c r="N2313" i="1" s="1"/>
  <c r="P2313" i="1"/>
  <c r="O2381" i="1"/>
  <c r="U2381" i="1"/>
  <c r="O2382" i="1"/>
  <c r="AN2439" i="1"/>
  <c r="K2439" i="1"/>
  <c r="P2440" i="1" s="1"/>
  <c r="J2439" i="1"/>
  <c r="O2440" i="1" s="1"/>
  <c r="U1994" i="1"/>
  <c r="W1994" i="1"/>
  <c r="M1994" i="1"/>
  <c r="N1995" i="1" s="1"/>
  <c r="T1994" i="1"/>
  <c r="V1994" i="1"/>
  <c r="O1995" i="1"/>
  <c r="P2235" i="1"/>
  <c r="P2236" i="1"/>
  <c r="V2235" i="1"/>
  <c r="W2235" i="1"/>
  <c r="U2235" i="1"/>
  <c r="N404" i="1"/>
  <c r="N403" i="1"/>
  <c r="N566" i="1"/>
  <c r="N565" i="1"/>
  <c r="AM2439" i="1"/>
  <c r="AO2421" i="1"/>
  <c r="AP2421" i="1" s="1"/>
  <c r="N1759" i="1"/>
  <c r="P1121" i="1"/>
  <c r="N802" i="1"/>
  <c r="V2202" i="1"/>
  <c r="T2202" i="1"/>
  <c r="U2202" i="1"/>
  <c r="P2203" i="1"/>
  <c r="W2202" i="1"/>
  <c r="N349" i="1"/>
  <c r="N350" i="1"/>
  <c r="N2357" i="1"/>
  <c r="P902" i="1"/>
  <c r="N2107" i="1"/>
  <c r="N2413" i="1"/>
  <c r="N1980" i="1"/>
  <c r="O1717" i="1"/>
  <c r="O1718" i="1"/>
  <c r="U1717" i="1"/>
  <c r="V1717" i="1"/>
  <c r="T1717" i="1"/>
  <c r="W1717" i="1"/>
  <c r="M1717" i="1"/>
  <c r="N2161" i="1"/>
  <c r="N2162" i="1"/>
  <c r="N1934" i="1"/>
  <c r="N943" i="1"/>
  <c r="AM398" i="1"/>
  <c r="J2438" i="1"/>
  <c r="K2438" i="1"/>
  <c r="P2438" i="1" s="1"/>
  <c r="AN1451" i="1"/>
  <c r="AN1454" i="1"/>
  <c r="AN1449" i="1"/>
  <c r="AN1441" i="1"/>
  <c r="AN1447" i="1"/>
  <c r="AN1444" i="1"/>
  <c r="AN1443" i="1"/>
  <c r="AN1453" i="1"/>
  <c r="AN1442" i="1"/>
  <c r="AN1446" i="1"/>
  <c r="AN1448" i="1"/>
  <c r="AN1445" i="1"/>
  <c r="AN1810" i="1"/>
  <c r="AO1810" i="1" s="1"/>
  <c r="AP1810" i="1" s="1"/>
  <c r="AN1808" i="1"/>
  <c r="AO1808" i="1" s="1"/>
  <c r="AP1808" i="1" s="1"/>
  <c r="AN1802" i="1"/>
  <c r="AN1815" i="1"/>
  <c r="AO1815" i="1" s="1"/>
  <c r="AP1815" i="1" s="1"/>
  <c r="AN1813" i="1"/>
  <c r="AN1812" i="1"/>
  <c r="AN1805" i="1"/>
  <c r="AO1805" i="1" s="1"/>
  <c r="AP1805" i="1" s="1"/>
  <c r="AN1807" i="1"/>
  <c r="AO1807" i="1" s="1"/>
  <c r="AP1807" i="1" s="1"/>
  <c r="AN1814" i="1"/>
  <c r="AO1814" i="1" s="1"/>
  <c r="AP1814" i="1" s="1"/>
  <c r="AN1809" i="1"/>
  <c r="AO1809" i="1" s="1"/>
  <c r="AP1809" i="1" s="1"/>
  <c r="AN1811" i="1"/>
  <c r="AO1811" i="1" s="1"/>
  <c r="AP1811" i="1" s="1"/>
  <c r="AN1806" i="1"/>
  <c r="AO1806" i="1" s="1"/>
  <c r="AP1806" i="1" s="1"/>
  <c r="AN1803" i="1"/>
  <c r="AN1804" i="1"/>
  <c r="AM1440" i="1"/>
  <c r="AO1440" i="1" s="1"/>
  <c r="AP1440" i="1" s="1"/>
  <c r="AM1442" i="1"/>
  <c r="AM1450" i="1"/>
  <c r="AM1449" i="1"/>
  <c r="AM1444" i="1"/>
  <c r="AM1447" i="1"/>
  <c r="AM1445" i="1"/>
  <c r="AM1446" i="1"/>
  <c r="AO1446" i="1" s="1"/>
  <c r="AP1446" i="1" s="1"/>
  <c r="AM1439" i="1"/>
  <c r="AO1439" i="1" s="1"/>
  <c r="AP1439" i="1" s="1"/>
  <c r="AM1443" i="1"/>
  <c r="AM1448" i="1"/>
  <c r="AM1438" i="1"/>
  <c r="AO1438" i="1" s="1"/>
  <c r="AP1438" i="1" s="1"/>
  <c r="AM1441" i="1"/>
  <c r="P949" i="1"/>
  <c r="P948" i="1"/>
  <c r="P977" i="1"/>
  <c r="P976" i="1"/>
  <c r="P997" i="1"/>
  <c r="P996" i="1"/>
  <c r="M1092" i="1"/>
  <c r="O1093" i="1"/>
  <c r="T1092" i="1"/>
  <c r="W1092" i="1"/>
  <c r="V1092" i="1"/>
  <c r="O1092" i="1"/>
  <c r="U1092" i="1"/>
  <c r="W1108" i="1"/>
  <c r="V1108" i="1"/>
  <c r="M1108" i="1"/>
  <c r="T1108" i="1"/>
  <c r="U1108" i="1"/>
  <c r="O1108" i="1"/>
  <c r="O1109" i="1"/>
  <c r="P1156" i="1"/>
  <c r="P1157" i="1"/>
  <c r="P1283" i="1"/>
  <c r="P1282" i="1"/>
  <c r="AN196" i="1"/>
  <c r="AN195" i="1"/>
  <c r="AN197" i="1"/>
  <c r="AN198" i="1"/>
  <c r="W734" i="1"/>
  <c r="M734" i="1"/>
  <c r="V734" i="1"/>
  <c r="U734" i="1"/>
  <c r="T734" i="1"/>
  <c r="O734" i="1"/>
  <c r="O735" i="1"/>
  <c r="P1039" i="1"/>
  <c r="W1038" i="1"/>
  <c r="T1038" i="1"/>
  <c r="V1038" i="1"/>
  <c r="M1038" i="1"/>
  <c r="U1038" i="1"/>
  <c r="P1038" i="1"/>
  <c r="U75" i="1"/>
  <c r="M75" i="1"/>
  <c r="T75" i="1"/>
  <c r="W75" i="1"/>
  <c r="O75" i="1"/>
  <c r="U881" i="1"/>
  <c r="M881" i="1"/>
  <c r="W881" i="1"/>
  <c r="O881" i="1"/>
  <c r="O882" i="1"/>
  <c r="V881" i="1"/>
  <c r="T881" i="1"/>
  <c r="O1252" i="1"/>
  <c r="V1251" i="1"/>
  <c r="M1251" i="1"/>
  <c r="N1251" i="1" s="1"/>
  <c r="U1251" i="1"/>
  <c r="T1251" i="1"/>
  <c r="O1251" i="1"/>
  <c r="W1251" i="1"/>
  <c r="AN281" i="1"/>
  <c r="AN280" i="1"/>
  <c r="P43" i="1"/>
  <c r="P44" i="1"/>
  <c r="U43" i="1"/>
  <c r="V43" i="1"/>
  <c r="M43" i="1"/>
  <c r="W43" i="1"/>
  <c r="T43" i="1"/>
  <c r="P595" i="1"/>
  <c r="W595" i="1"/>
  <c r="P596" i="1"/>
  <c r="U595" i="1"/>
  <c r="M595" i="1"/>
  <c r="V595" i="1"/>
  <c r="T595" i="1"/>
  <c r="P488" i="1"/>
  <c r="P487" i="1"/>
  <c r="M487" i="1"/>
  <c r="W487" i="1"/>
  <c r="T487" i="1"/>
  <c r="U487" i="1"/>
  <c r="AN1566" i="1"/>
  <c r="AN1573" i="1"/>
  <c r="AN1569" i="1"/>
  <c r="AN1572" i="1"/>
  <c r="AN1568" i="1"/>
  <c r="AN1567" i="1"/>
  <c r="AN1565" i="1"/>
  <c r="AN1564" i="1"/>
  <c r="AN1571" i="1"/>
  <c r="AN1574" i="1"/>
  <c r="AN1575" i="1"/>
  <c r="AN1570" i="1"/>
  <c r="AN1577" i="1"/>
  <c r="AN1576" i="1"/>
  <c r="U55" i="1"/>
  <c r="V55" i="1"/>
  <c r="O56" i="1"/>
  <c r="T55" i="1"/>
  <c r="W55" i="1"/>
  <c r="M55" i="1"/>
  <c r="O55" i="1"/>
  <c r="P67" i="1"/>
  <c r="P68" i="1"/>
  <c r="P130" i="1"/>
  <c r="P131" i="1"/>
  <c r="M260" i="1"/>
  <c r="U260" i="1"/>
  <c r="W260" i="1"/>
  <c r="V260" i="1"/>
  <c r="O261" i="1"/>
  <c r="T260" i="1"/>
  <c r="P363" i="1"/>
  <c r="P362" i="1"/>
  <c r="O374" i="1"/>
  <c r="O375" i="1"/>
  <c r="M374" i="1"/>
  <c r="U374" i="1"/>
  <c r="T374" i="1"/>
  <c r="V374" i="1"/>
  <c r="W374" i="1"/>
  <c r="P396" i="1"/>
  <c r="P397" i="1"/>
  <c r="T415" i="1"/>
  <c r="O416" i="1"/>
  <c r="M415" i="1"/>
  <c r="W415" i="1"/>
  <c r="V415" i="1"/>
  <c r="U415" i="1"/>
  <c r="O415" i="1"/>
  <c r="P423" i="1"/>
  <c r="P424" i="1"/>
  <c r="M435" i="1"/>
  <c r="V435" i="1"/>
  <c r="T435" i="1"/>
  <c r="W435" i="1"/>
  <c r="O435" i="1"/>
  <c r="U435" i="1"/>
  <c r="O436" i="1"/>
  <c r="P463" i="1"/>
  <c r="P464" i="1"/>
  <c r="T479" i="1"/>
  <c r="O480" i="1"/>
  <c r="U479" i="1"/>
  <c r="V479" i="1"/>
  <c r="O479" i="1"/>
  <c r="W479" i="1"/>
  <c r="M479" i="1"/>
  <c r="P515" i="1"/>
  <c r="P516" i="1"/>
  <c r="P543" i="1"/>
  <c r="P544" i="1"/>
  <c r="V571" i="1"/>
  <c r="M571" i="1"/>
  <c r="W571" i="1"/>
  <c r="U571" i="1"/>
  <c r="T571" i="1"/>
  <c r="O571" i="1"/>
  <c r="O572" i="1"/>
  <c r="V615" i="1"/>
  <c r="P616" i="1"/>
  <c r="P615" i="1"/>
  <c r="P656" i="1"/>
  <c r="P655" i="1"/>
  <c r="M722" i="1"/>
  <c r="O722" i="1"/>
  <c r="V722" i="1"/>
  <c r="O723" i="1"/>
  <c r="T722" i="1"/>
  <c r="U722" i="1"/>
  <c r="W722" i="1"/>
  <c r="T766" i="1"/>
  <c r="M766" i="1"/>
  <c r="U766" i="1"/>
  <c r="O766" i="1"/>
  <c r="W766" i="1"/>
  <c r="O767" i="1"/>
  <c r="O875" i="1"/>
  <c r="V874" i="1"/>
  <c r="W874" i="1"/>
  <c r="M874" i="1"/>
  <c r="T874" i="1"/>
  <c r="U874" i="1"/>
  <c r="P1042" i="1"/>
  <c r="P1043" i="1"/>
  <c r="M1054" i="1"/>
  <c r="V1054" i="1"/>
  <c r="U1054" i="1"/>
  <c r="O1055" i="1"/>
  <c r="O1054" i="1"/>
  <c r="W1054" i="1"/>
  <c r="T1054" i="1"/>
  <c r="V1288" i="1"/>
  <c r="P1288" i="1"/>
  <c r="P1289" i="1"/>
  <c r="P1190" i="1"/>
  <c r="P1191" i="1"/>
  <c r="O1199" i="1"/>
  <c r="T1198" i="1"/>
  <c r="V1198" i="1"/>
  <c r="M1198" i="1"/>
  <c r="U1198" i="1"/>
  <c r="O1198" i="1"/>
  <c r="W1198" i="1"/>
  <c r="U1241" i="1"/>
  <c r="O1242" i="1"/>
  <c r="T1241" i="1"/>
  <c r="M1241" i="1"/>
  <c r="W1241" i="1"/>
  <c r="V1241" i="1"/>
  <c r="O1241" i="1"/>
  <c r="P1318" i="1"/>
  <c r="P1317" i="1"/>
  <c r="P1353" i="1"/>
  <c r="P1352" i="1"/>
  <c r="P1360" i="1"/>
  <c r="P1361" i="1"/>
  <c r="P1435" i="1"/>
  <c r="P1434" i="1"/>
  <c r="P1494" i="1"/>
  <c r="P1495" i="1"/>
  <c r="P1505" i="1"/>
  <c r="P1504" i="1"/>
  <c r="P1533" i="1"/>
  <c r="P1534" i="1"/>
  <c r="W1571" i="1"/>
  <c r="P1571" i="1"/>
  <c r="P1572" i="1"/>
  <c r="P1625" i="1"/>
  <c r="P1624" i="1"/>
  <c r="P1657" i="1"/>
  <c r="P1656" i="1"/>
  <c r="AM812" i="1"/>
  <c r="AM810" i="1"/>
  <c r="AM811" i="1"/>
  <c r="M511" i="1"/>
  <c r="O511" i="1"/>
  <c r="V511" i="1"/>
  <c r="U511" i="1"/>
  <c r="T511" i="1"/>
  <c r="W511" i="1"/>
  <c r="O512" i="1"/>
  <c r="U1022" i="1"/>
  <c r="O1023" i="1"/>
  <c r="V1022" i="1"/>
  <c r="W1022" i="1"/>
  <c r="O1022" i="1"/>
  <c r="T1022" i="1"/>
  <c r="O2286" i="1"/>
  <c r="T2285" i="1"/>
  <c r="O2285" i="1"/>
  <c r="M2285" i="1"/>
  <c r="V2285" i="1"/>
  <c r="U2285" i="1"/>
  <c r="W2285" i="1"/>
  <c r="P2174" i="1"/>
  <c r="P2173" i="1"/>
  <c r="AM51" i="1"/>
  <c r="AM52" i="1"/>
  <c r="AM53" i="1"/>
  <c r="AN147" i="1"/>
  <c r="AN145" i="1"/>
  <c r="AN144" i="1"/>
  <c r="AN148" i="1"/>
  <c r="AN138" i="1"/>
  <c r="AN146" i="1"/>
  <c r="AN143" i="1"/>
  <c r="AN140" i="1"/>
  <c r="AN149" i="1"/>
  <c r="AN142" i="1"/>
  <c r="AN141" i="1"/>
  <c r="AN139" i="1"/>
  <c r="AO139" i="1" s="1"/>
  <c r="AP139" i="1" s="1"/>
  <c r="V1758" i="1"/>
  <c r="T1758" i="1"/>
  <c r="O260" i="1"/>
  <c r="AO1813" i="1"/>
  <c r="AP1813" i="1" s="1"/>
  <c r="P1081" i="1"/>
  <c r="AN1450" i="1"/>
  <c r="P1084" i="1"/>
  <c r="T2419" i="1"/>
  <c r="V2419" i="1"/>
  <c r="W2419" i="1"/>
  <c r="U2419" i="1"/>
  <c r="M2419" i="1"/>
  <c r="N2419" i="1" s="1"/>
  <c r="O2419" i="1"/>
  <c r="AN170" i="1"/>
  <c r="AM2438" i="1"/>
  <c r="AN2438" i="1"/>
  <c r="P2420" i="1"/>
  <c r="AM639" i="1"/>
  <c r="AN589" i="1"/>
  <c r="AO581" i="1"/>
  <c r="AP581" i="1" s="1"/>
  <c r="AM642" i="1"/>
  <c r="N2417" i="1"/>
  <c r="AO2417" i="1"/>
  <c r="AP2417" i="1" s="1"/>
  <c r="AM1280" i="1"/>
  <c r="AM1291" i="1"/>
  <c r="AO1291" i="1" s="1"/>
  <c r="AP1291" i="1" s="1"/>
  <c r="AM1285" i="1"/>
  <c r="AO1285" i="1" s="1"/>
  <c r="AP1285" i="1" s="1"/>
  <c r="AM1286" i="1"/>
  <c r="AO1286" i="1" s="1"/>
  <c r="AP1286" i="1" s="1"/>
  <c r="AM1284" i="1"/>
  <c r="AO1284" i="1" s="1"/>
  <c r="AP1284" i="1" s="1"/>
  <c r="AM1292" i="1"/>
  <c r="AO1292" i="1" s="1"/>
  <c r="AP1292" i="1" s="1"/>
  <c r="AM1288" i="1"/>
  <c r="AO1288" i="1" s="1"/>
  <c r="AP1288" i="1" s="1"/>
  <c r="AM1289" i="1"/>
  <c r="AO1289" i="1" s="1"/>
  <c r="AP1289" i="1" s="1"/>
  <c r="AM1293" i="1"/>
  <c r="AO1293" i="1" s="1"/>
  <c r="AP1293" i="1" s="1"/>
  <c r="AM1287" i="1"/>
  <c r="AO1287" i="1" s="1"/>
  <c r="AP1287" i="1" s="1"/>
  <c r="AM1283" i="1"/>
  <c r="AO1283" i="1" s="1"/>
  <c r="AP1283" i="1" s="1"/>
  <c r="AM1290" i="1"/>
  <c r="AO1290" i="1" s="1"/>
  <c r="AP1290" i="1" s="1"/>
  <c r="AM1282" i="1"/>
  <c r="AO1282" i="1" s="1"/>
  <c r="AP1282" i="1" s="1"/>
  <c r="AM1453" i="1"/>
  <c r="AM1462" i="1"/>
  <c r="AM1451" i="1"/>
  <c r="AM1454" i="1"/>
  <c r="AM1458" i="1"/>
  <c r="AM1456" i="1"/>
  <c r="AO1456" i="1" s="1"/>
  <c r="AP1456" i="1" s="1"/>
  <c r="AM1457" i="1"/>
  <c r="AM1461" i="1"/>
  <c r="AM1452" i="1"/>
  <c r="AO1452" i="1" s="1"/>
  <c r="AP1452" i="1" s="1"/>
  <c r="AM1455" i="1"/>
  <c r="AO1455" i="1" s="1"/>
  <c r="AP1455" i="1" s="1"/>
  <c r="AM1460" i="1"/>
  <c r="AM1459" i="1"/>
  <c r="AN1012" i="1"/>
  <c r="AO1012" i="1" s="1"/>
  <c r="AP1012" i="1" s="1"/>
  <c r="AN1006" i="1"/>
  <c r="AO1006" i="1" s="1"/>
  <c r="AP1006" i="1" s="1"/>
  <c r="AN1011" i="1"/>
  <c r="AN1004" i="1"/>
  <c r="AO1004" i="1" s="1"/>
  <c r="AP1004" i="1" s="1"/>
  <c r="AN1009" i="1"/>
  <c r="AO1009" i="1" s="1"/>
  <c r="AP1009" i="1" s="1"/>
  <c r="AN1008" i="1"/>
  <c r="AO1008" i="1" s="1"/>
  <c r="AP1008" i="1" s="1"/>
  <c r="AN1003" i="1"/>
  <c r="AN1002" i="1"/>
  <c r="AO1002" i="1" s="1"/>
  <c r="AP1002" i="1" s="1"/>
  <c r="AN1010" i="1"/>
  <c r="AN1013" i="1"/>
  <c r="AO1013" i="1" s="1"/>
  <c r="AP1013" i="1" s="1"/>
  <c r="AN1007" i="1"/>
  <c r="AN1005" i="1"/>
  <c r="AO1005" i="1" s="1"/>
  <c r="AP1005" i="1" s="1"/>
  <c r="AM1471" i="1"/>
  <c r="AO1471" i="1" s="1"/>
  <c r="AP1471" i="1" s="1"/>
  <c r="AM1476" i="1"/>
  <c r="AO1476" i="1" s="1"/>
  <c r="AP1476" i="1" s="1"/>
  <c r="AM1470" i="1"/>
  <c r="AM1465" i="1"/>
  <c r="AM1474" i="1"/>
  <c r="AO1474" i="1" s="1"/>
  <c r="AP1474" i="1" s="1"/>
  <c r="AM1467" i="1"/>
  <c r="AM1478" i="1"/>
  <c r="AO1478" i="1" s="1"/>
  <c r="AP1478" i="1" s="1"/>
  <c r="AM1469" i="1"/>
  <c r="AM1466" i="1"/>
  <c r="AM1477" i="1"/>
  <c r="AO1477" i="1" s="1"/>
  <c r="AP1477" i="1" s="1"/>
  <c r="AM1472" i="1"/>
  <c r="AO1472" i="1" s="1"/>
  <c r="AP1472" i="1" s="1"/>
  <c r="AM1468" i="1"/>
  <c r="AM1475" i="1"/>
  <c r="AO1475" i="1" s="1"/>
  <c r="AP1475" i="1" s="1"/>
  <c r="AM1473" i="1"/>
  <c r="AO1473" i="1" s="1"/>
  <c r="AP1473" i="1" s="1"/>
  <c r="W948" i="1"/>
  <c r="V948" i="1"/>
  <c r="O948" i="1"/>
  <c r="T948" i="1"/>
  <c r="M948" i="1"/>
  <c r="U948" i="1"/>
  <c r="O949" i="1"/>
  <c r="O976" i="1"/>
  <c r="M976" i="1"/>
  <c r="W976" i="1"/>
  <c r="V976" i="1"/>
  <c r="U976" i="1"/>
  <c r="T976" i="1"/>
  <c r="O977" i="1"/>
  <c r="O997" i="1"/>
  <c r="M996" i="1"/>
  <c r="T996" i="1"/>
  <c r="W996" i="1"/>
  <c r="U996" i="1"/>
  <c r="V996" i="1"/>
  <c r="O996" i="1"/>
  <c r="T1012" i="1"/>
  <c r="M1012" i="1"/>
  <c r="U1012" i="1"/>
  <c r="O1012" i="1"/>
  <c r="O1013" i="1"/>
  <c r="V1012" i="1"/>
  <c r="W1012" i="1"/>
  <c r="T1080" i="1"/>
  <c r="W1080" i="1"/>
  <c r="O1080" i="1"/>
  <c r="U1080" i="1"/>
  <c r="M1080" i="1"/>
  <c r="V1080" i="1"/>
  <c r="P1093" i="1"/>
  <c r="P1092" i="1"/>
  <c r="P1108" i="1"/>
  <c r="P1109" i="1"/>
  <c r="O1120" i="1"/>
  <c r="V1120" i="1"/>
  <c r="O1121" i="1"/>
  <c r="U1120" i="1"/>
  <c r="M1120" i="1"/>
  <c r="T1120" i="1"/>
  <c r="W1120" i="1"/>
  <c r="V1156" i="1"/>
  <c r="W1156" i="1"/>
  <c r="O1156" i="1"/>
  <c r="M1156" i="1"/>
  <c r="T1156" i="1"/>
  <c r="O1157" i="1"/>
  <c r="U1156" i="1"/>
  <c r="W1282" i="1"/>
  <c r="V1282" i="1"/>
  <c r="T1282" i="1"/>
  <c r="M1282" i="1"/>
  <c r="O1282" i="1"/>
  <c r="U1282" i="1"/>
  <c r="O1283" i="1"/>
  <c r="AM196" i="1"/>
  <c r="AM195" i="1"/>
  <c r="AM198" i="1"/>
  <c r="AM197" i="1"/>
  <c r="V447" i="1"/>
  <c r="T447" i="1"/>
  <c r="M447" i="1"/>
  <c r="P447" i="1"/>
  <c r="W447" i="1"/>
  <c r="U447" i="1"/>
  <c r="P448" i="1"/>
  <c r="W35" i="1"/>
  <c r="T35" i="1"/>
  <c r="V35" i="1"/>
  <c r="U35" i="1"/>
  <c r="O35" i="1"/>
  <c r="O36" i="1"/>
  <c r="M35" i="1"/>
  <c r="P881" i="1"/>
  <c r="P882" i="1"/>
  <c r="U901" i="1"/>
  <c r="O902" i="1"/>
  <c r="O901" i="1"/>
  <c r="V901" i="1"/>
  <c r="W901" i="1"/>
  <c r="M901" i="1"/>
  <c r="T901" i="1"/>
  <c r="P1251" i="1"/>
  <c r="P1252" i="1"/>
  <c r="AM280" i="1"/>
  <c r="AM281" i="1"/>
  <c r="AO281" i="1" s="1"/>
  <c r="AP281" i="1" s="1"/>
  <c r="T1292" i="1"/>
  <c r="U1292" i="1"/>
  <c r="O1293" i="1"/>
  <c r="W1292" i="1"/>
  <c r="M1292" i="1"/>
  <c r="V1292" i="1"/>
  <c r="O1292" i="1"/>
  <c r="P484" i="1"/>
  <c r="M483" i="1"/>
  <c r="P483" i="1"/>
  <c r="W483" i="1"/>
  <c r="U483" i="1"/>
  <c r="T483" i="1"/>
  <c r="W386" i="1"/>
  <c r="T386" i="1"/>
  <c r="M386" i="1"/>
  <c r="O387" i="1"/>
  <c r="V386" i="1"/>
  <c r="O386" i="1"/>
  <c r="U386" i="1"/>
  <c r="AM1567" i="1"/>
  <c r="AM1569" i="1"/>
  <c r="AM1565" i="1"/>
  <c r="AM1566" i="1"/>
  <c r="AM1577" i="1"/>
  <c r="AM1568" i="1"/>
  <c r="AO1568" i="1" s="1"/>
  <c r="AM1571" i="1"/>
  <c r="AM1564" i="1"/>
  <c r="AM1576" i="1"/>
  <c r="AM1575" i="1"/>
  <c r="AM1572" i="1"/>
  <c r="AM1573" i="1"/>
  <c r="AO1573" i="1" s="1"/>
  <c r="AP1573" i="1" s="1"/>
  <c r="AM1574" i="1"/>
  <c r="AM1570" i="1"/>
  <c r="P55" i="1"/>
  <c r="P56" i="1"/>
  <c r="T67" i="1"/>
  <c r="M67" i="1"/>
  <c r="V67" i="1"/>
  <c r="O68" i="1"/>
  <c r="W67" i="1"/>
  <c r="U67" i="1"/>
  <c r="O67" i="1"/>
  <c r="O130" i="1"/>
  <c r="W130" i="1"/>
  <c r="T130" i="1"/>
  <c r="M130" i="1"/>
  <c r="V130" i="1"/>
  <c r="U130" i="1"/>
  <c r="O131" i="1"/>
  <c r="P260" i="1"/>
  <c r="P261" i="1"/>
  <c r="O362" i="1"/>
  <c r="T362" i="1"/>
  <c r="M362" i="1"/>
  <c r="W362" i="1"/>
  <c r="O363" i="1"/>
  <c r="V362" i="1"/>
  <c r="U362" i="1"/>
  <c r="P375" i="1"/>
  <c r="P374" i="1"/>
  <c r="T396" i="1"/>
  <c r="U396" i="1"/>
  <c r="W396" i="1"/>
  <c r="M396" i="1"/>
  <c r="V396" i="1"/>
  <c r="O397" i="1"/>
  <c r="O396" i="1"/>
  <c r="P416" i="1"/>
  <c r="P415" i="1"/>
  <c r="W423" i="1"/>
  <c r="M423" i="1"/>
  <c r="U423" i="1"/>
  <c r="V423" i="1"/>
  <c r="T423" i="1"/>
  <c r="O423" i="1"/>
  <c r="P436" i="1"/>
  <c r="P435" i="1"/>
  <c r="O464" i="1"/>
  <c r="M463" i="1"/>
  <c r="T463" i="1"/>
  <c r="O463" i="1"/>
  <c r="U463" i="1"/>
  <c r="V463" i="1"/>
  <c r="W463" i="1"/>
  <c r="P479" i="1"/>
  <c r="P480" i="1"/>
  <c r="W515" i="1"/>
  <c r="U515" i="1"/>
  <c r="O516" i="1"/>
  <c r="V515" i="1"/>
  <c r="O515" i="1"/>
  <c r="M515" i="1"/>
  <c r="T515" i="1"/>
  <c r="W543" i="1"/>
  <c r="U543" i="1"/>
  <c r="T543" i="1"/>
  <c r="V543" i="1"/>
  <c r="O543" i="1"/>
  <c r="O544" i="1"/>
  <c r="M543" i="1"/>
  <c r="P571" i="1"/>
  <c r="P572" i="1"/>
  <c r="O615" i="1"/>
  <c r="M615" i="1"/>
  <c r="T615" i="1"/>
  <c r="U615" i="1"/>
  <c r="W615" i="1"/>
  <c r="O616" i="1"/>
  <c r="T655" i="1"/>
  <c r="W655" i="1"/>
  <c r="O655" i="1"/>
  <c r="V655" i="1"/>
  <c r="U655" i="1"/>
  <c r="O656" i="1"/>
  <c r="M655" i="1"/>
  <c r="P723" i="1"/>
  <c r="P722" i="1"/>
  <c r="P875" i="1"/>
  <c r="P874" i="1"/>
  <c r="O1042" i="1"/>
  <c r="V1042" i="1"/>
  <c r="M1042" i="1"/>
  <c r="W1042" i="1"/>
  <c r="U1042" i="1"/>
  <c r="O1043" i="1"/>
  <c r="T1042" i="1"/>
  <c r="P1055" i="1"/>
  <c r="P1054" i="1"/>
  <c r="M1288" i="1"/>
  <c r="N1289" i="1" s="1"/>
  <c r="T1288" i="1"/>
  <c r="O1289" i="1"/>
  <c r="U1288" i="1"/>
  <c r="W1288" i="1"/>
  <c r="U1691" i="1"/>
  <c r="O1692" i="1"/>
  <c r="T1691" i="1"/>
  <c r="M1691" i="1"/>
  <c r="V1691" i="1"/>
  <c r="W1691" i="1"/>
  <c r="V1190" i="1"/>
  <c r="T1190" i="1"/>
  <c r="W1190" i="1"/>
  <c r="U1190" i="1"/>
  <c r="O1190" i="1"/>
  <c r="M1190" i="1"/>
  <c r="O1191" i="1"/>
  <c r="P1199" i="1"/>
  <c r="P1198" i="1"/>
  <c r="P1242" i="1"/>
  <c r="P1241" i="1"/>
  <c r="M1317" i="1"/>
  <c r="O1317" i="1"/>
  <c r="U1317" i="1"/>
  <c r="V1317" i="1"/>
  <c r="T1317" i="1"/>
  <c r="O1318" i="1"/>
  <c r="W1317" i="1"/>
  <c r="V1352" i="1"/>
  <c r="O1352" i="1"/>
  <c r="O1353" i="1"/>
  <c r="M1352" i="1"/>
  <c r="U1352" i="1"/>
  <c r="T1352" i="1"/>
  <c r="W1352" i="1"/>
  <c r="U1360" i="1"/>
  <c r="W1360" i="1"/>
  <c r="T1360" i="1"/>
  <c r="V1360" i="1"/>
  <c r="M1360" i="1"/>
  <c r="O1360" i="1"/>
  <c r="V1434" i="1"/>
  <c r="O1434" i="1"/>
  <c r="T1434" i="1"/>
  <c r="O1435" i="1"/>
  <c r="M1434" i="1"/>
  <c r="U1434" i="1"/>
  <c r="W1434" i="1"/>
  <c r="W1494" i="1"/>
  <c r="M1494" i="1"/>
  <c r="T1494" i="1"/>
  <c r="O1494" i="1"/>
  <c r="O1495" i="1"/>
  <c r="U1494" i="1"/>
  <c r="V1494" i="1"/>
  <c r="V1504" i="1"/>
  <c r="M1504" i="1"/>
  <c r="T1504" i="1"/>
  <c r="W1504" i="1"/>
  <c r="U1504" i="1"/>
  <c r="O1505" i="1"/>
  <c r="O1504" i="1"/>
  <c r="V1533" i="1"/>
  <c r="U1533" i="1"/>
  <c r="M1533" i="1"/>
  <c r="T1533" i="1"/>
  <c r="O1533" i="1"/>
  <c r="T1571" i="1"/>
  <c r="U1571" i="1"/>
  <c r="V1571" i="1"/>
  <c r="O1572" i="1"/>
  <c r="M1571" i="1"/>
  <c r="O1571" i="1"/>
  <c r="T1624" i="1"/>
  <c r="U1624" i="1"/>
  <c r="V1624" i="1"/>
  <c r="O1625" i="1"/>
  <c r="M1624" i="1"/>
  <c r="W1624" i="1"/>
  <c r="O1624" i="1"/>
  <c r="T1656" i="1"/>
  <c r="O1656" i="1"/>
  <c r="O1657" i="1"/>
  <c r="V1656" i="1"/>
  <c r="U1656" i="1"/>
  <c r="W1656" i="1"/>
  <c r="M1656" i="1"/>
  <c r="AN415" i="1"/>
  <c r="AN414" i="1"/>
  <c r="AN413" i="1"/>
  <c r="AN419" i="1"/>
  <c r="AN417" i="1"/>
  <c r="AN418" i="1"/>
  <c r="AN410" i="1"/>
  <c r="AO410" i="1" s="1"/>
  <c r="AP410" i="1" s="1"/>
  <c r="AN412" i="1"/>
  <c r="AN411" i="1"/>
  <c r="AN416" i="1"/>
  <c r="V1695" i="1"/>
  <c r="T1695" i="1"/>
  <c r="M1695" i="1"/>
  <c r="U1695" i="1"/>
  <c r="O1695" i="1"/>
  <c r="W1695" i="1"/>
  <c r="O1696" i="1"/>
  <c r="M714" i="1"/>
  <c r="U714" i="1"/>
  <c r="T714" i="1"/>
  <c r="W714" i="1"/>
  <c r="V714" i="1"/>
  <c r="P714" i="1"/>
  <c r="U663" i="1"/>
  <c r="M663" i="1"/>
  <c r="P664" i="1"/>
  <c r="T663" i="1"/>
  <c r="W663" i="1"/>
  <c r="V663" i="1"/>
  <c r="P663" i="1"/>
  <c r="U1659" i="1"/>
  <c r="T1659" i="1"/>
  <c r="V1659" i="1"/>
  <c r="O1660" i="1"/>
  <c r="O1659" i="1"/>
  <c r="W1659" i="1"/>
  <c r="N619" i="1"/>
  <c r="N620" i="1"/>
  <c r="V1914" i="1"/>
  <c r="M1914" i="1"/>
  <c r="N1914" i="1" s="1"/>
  <c r="U1914" i="1"/>
  <c r="O1914" i="1"/>
  <c r="T1914" i="1"/>
  <c r="W1914" i="1"/>
  <c r="O2111" i="1"/>
  <c r="V2111" i="1"/>
  <c r="O2112" i="1"/>
  <c r="P1692" i="1"/>
  <c r="P767" i="1"/>
  <c r="AM1437" i="1"/>
  <c r="AO1437" i="1" s="1"/>
  <c r="AP1437" i="1" s="1"/>
  <c r="AN1014" i="1"/>
  <c r="P659" i="1"/>
  <c r="N632" i="1"/>
  <c r="AO2404" i="1"/>
  <c r="AP2404" i="1" s="1"/>
  <c r="N2368" i="1"/>
  <c r="N2367" i="1"/>
  <c r="V2431" i="1"/>
  <c r="T2431" i="1"/>
  <c r="AN588" i="1"/>
  <c r="AN587" i="1"/>
  <c r="N2096" i="1"/>
  <c r="N2097" i="1"/>
  <c r="AN169" i="1"/>
  <c r="N1854" i="1"/>
  <c r="N2084" i="1"/>
  <c r="N2083" i="1"/>
  <c r="AP531" i="1"/>
  <c r="N1742" i="1"/>
  <c r="N1741" i="1"/>
  <c r="N2339" i="1"/>
  <c r="N2338" i="1"/>
  <c r="AM644" i="1"/>
  <c r="N2178" i="1"/>
  <c r="N2179" i="1"/>
  <c r="AM1484" i="1"/>
  <c r="AO1484" i="1" s="1"/>
  <c r="AP1484" i="1" s="1"/>
  <c r="AM1480" i="1"/>
  <c r="AO1480" i="1" s="1"/>
  <c r="AP1480" i="1" s="1"/>
  <c r="AM1481" i="1"/>
  <c r="AO1481" i="1" s="1"/>
  <c r="AP1481" i="1" s="1"/>
  <c r="AM1482" i="1"/>
  <c r="AO1482" i="1" s="1"/>
  <c r="AP1482" i="1" s="1"/>
  <c r="AM1479" i="1"/>
  <c r="AO1479" i="1" s="1"/>
  <c r="AP1479" i="1" s="1"/>
  <c r="AM1485" i="1"/>
  <c r="AO1485" i="1" s="1"/>
  <c r="AP1485" i="1" s="1"/>
  <c r="AM1483" i="1"/>
  <c r="AO1483" i="1" s="1"/>
  <c r="AP1483" i="1" s="1"/>
  <c r="AN1280" i="1"/>
  <c r="AN1273" i="1"/>
  <c r="AN1275" i="1"/>
  <c r="AN1281" i="1"/>
  <c r="AO1281" i="1" s="1"/>
  <c r="AP1281" i="1" s="1"/>
  <c r="AN1276" i="1"/>
  <c r="AN1268" i="1"/>
  <c r="AN1274" i="1"/>
  <c r="AN1279" i="1"/>
  <c r="AO1279" i="1" s="1"/>
  <c r="AP1279" i="1" s="1"/>
  <c r="AN1269" i="1"/>
  <c r="AO1269" i="1" s="1"/>
  <c r="AP1269" i="1" s="1"/>
  <c r="AN1272" i="1"/>
  <c r="AO1272" i="1" s="1"/>
  <c r="AP1272" i="1" s="1"/>
  <c r="AN1278" i="1"/>
  <c r="AO1278" i="1" s="1"/>
  <c r="AP1278" i="1" s="1"/>
  <c r="AN1270" i="1"/>
  <c r="AN1271" i="1"/>
  <c r="AN1277" i="1"/>
  <c r="AO1277" i="1" s="1"/>
  <c r="AP1277" i="1" s="1"/>
  <c r="P933" i="1"/>
  <c r="P932" i="1"/>
  <c r="P953" i="1"/>
  <c r="P952" i="1"/>
  <c r="P992" i="1"/>
  <c r="P993" i="1"/>
  <c r="O1005" i="1"/>
  <c r="W1004" i="1"/>
  <c r="M1004" i="1"/>
  <c r="T1004" i="1"/>
  <c r="U1004" i="1"/>
  <c r="V1004" i="1"/>
  <c r="O1004" i="1"/>
  <c r="P1017" i="1"/>
  <c r="P1016" i="1"/>
  <c r="W1084" i="1"/>
  <c r="M1084" i="1"/>
  <c r="V1084" i="1"/>
  <c r="U1084" i="1"/>
  <c r="O1085" i="1"/>
  <c r="T1084" i="1"/>
  <c r="O1084" i="1"/>
  <c r="P1101" i="1"/>
  <c r="P1100" i="1"/>
  <c r="T1116" i="1"/>
  <c r="P1117" i="1"/>
  <c r="P1116" i="1"/>
  <c r="U1148" i="1"/>
  <c r="V1148" i="1"/>
  <c r="M1148" i="1"/>
  <c r="O1149" i="1"/>
  <c r="W1148" i="1"/>
  <c r="T1148" i="1"/>
  <c r="O1148" i="1"/>
  <c r="AM172" i="1"/>
  <c r="AM171" i="1"/>
  <c r="AM173" i="1"/>
  <c r="AM168" i="1"/>
  <c r="AO168" i="1" s="1"/>
  <c r="AP168" i="1" s="1"/>
  <c r="AM169" i="1"/>
  <c r="AN192" i="1"/>
  <c r="AN189" i="1"/>
  <c r="AN188" i="1"/>
  <c r="AN191" i="1"/>
  <c r="AN194" i="1"/>
  <c r="AN193" i="1"/>
  <c r="AN507" i="1"/>
  <c r="AN509" i="1"/>
  <c r="AN508" i="1"/>
  <c r="AN510" i="1"/>
  <c r="AN511" i="1"/>
  <c r="V587" i="1"/>
  <c r="P587" i="1"/>
  <c r="U587" i="1"/>
  <c r="T587" i="1"/>
  <c r="M587" i="1"/>
  <c r="W587" i="1"/>
  <c r="P459" i="1"/>
  <c r="M459" i="1"/>
  <c r="V459" i="1"/>
  <c r="P460" i="1"/>
  <c r="T39" i="1"/>
  <c r="P40" i="1"/>
  <c r="U39" i="1"/>
  <c r="W39" i="1"/>
  <c r="P39" i="1"/>
  <c r="M39" i="1"/>
  <c r="V39" i="1"/>
  <c r="M354" i="1"/>
  <c r="T354" i="1"/>
  <c r="U354" i="1"/>
  <c r="O354" i="1"/>
  <c r="O355" i="1"/>
  <c r="V354" i="1"/>
  <c r="W354" i="1"/>
  <c r="P909" i="1"/>
  <c r="P910" i="1"/>
  <c r="U1263" i="1"/>
  <c r="P1263" i="1"/>
  <c r="P1264" i="1"/>
  <c r="AN593" i="1"/>
  <c r="AN594" i="1"/>
  <c r="AN590" i="1"/>
  <c r="AN591" i="1"/>
  <c r="AN592" i="1"/>
  <c r="AN632" i="1"/>
  <c r="AN633" i="1"/>
  <c r="AN634" i="1"/>
  <c r="AM739" i="1"/>
  <c r="AM737" i="1"/>
  <c r="AM738" i="1"/>
  <c r="T439" i="1"/>
  <c r="P439" i="1"/>
  <c r="P440" i="1"/>
  <c r="U439" i="1"/>
  <c r="M439" i="1"/>
  <c r="W439" i="1"/>
  <c r="V439" i="1"/>
  <c r="W778" i="1"/>
  <c r="T778" i="1"/>
  <c r="V778" i="1"/>
  <c r="M778" i="1"/>
  <c r="U778" i="1"/>
  <c r="O779" i="1"/>
  <c r="O778" i="1"/>
  <c r="P496" i="1"/>
  <c r="P495" i="1"/>
  <c r="V495" i="1"/>
  <c r="M495" i="1"/>
  <c r="U495" i="1"/>
  <c r="W495" i="1"/>
  <c r="T495" i="1"/>
  <c r="P524" i="1"/>
  <c r="M523" i="1"/>
  <c r="V523" i="1"/>
  <c r="W523" i="1"/>
  <c r="T523" i="1"/>
  <c r="O456" i="1"/>
  <c r="V455" i="1"/>
  <c r="T455" i="1"/>
  <c r="O455" i="1"/>
  <c r="U51" i="1"/>
  <c r="O51" i="1"/>
  <c r="M51" i="1"/>
  <c r="V51" i="1"/>
  <c r="O52" i="1"/>
  <c r="W51" i="1"/>
  <c r="T51" i="1"/>
  <c r="O60" i="1"/>
  <c r="U59" i="1"/>
  <c r="W59" i="1"/>
  <c r="O59" i="1"/>
  <c r="M59" i="1"/>
  <c r="T59" i="1"/>
  <c r="V59" i="1"/>
  <c r="M87" i="1"/>
  <c r="U87" i="1"/>
  <c r="V87" i="1"/>
  <c r="O88" i="1"/>
  <c r="W87" i="1"/>
  <c r="T87" i="1"/>
  <c r="O87" i="1"/>
  <c r="P134" i="1"/>
  <c r="P135" i="1"/>
  <c r="M346" i="1"/>
  <c r="P347" i="1"/>
  <c r="P346" i="1"/>
  <c r="V366" i="1"/>
  <c r="U366" i="1"/>
  <c r="M366" i="1"/>
  <c r="O367" i="1"/>
  <c r="T366" i="1"/>
  <c r="W366" i="1"/>
  <c r="O366" i="1"/>
  <c r="W378" i="1"/>
  <c r="P378" i="1"/>
  <c r="P379" i="1"/>
  <c r="U407" i="1"/>
  <c r="P408" i="1"/>
  <c r="P420" i="1"/>
  <c r="P419" i="1"/>
  <c r="W431" i="1"/>
  <c r="O432" i="1"/>
  <c r="O431" i="1"/>
  <c r="M431" i="1"/>
  <c r="U431" i="1"/>
  <c r="T431" i="1"/>
  <c r="V431" i="1"/>
  <c r="O452" i="1"/>
  <c r="T451" i="1"/>
  <c r="U451" i="1"/>
  <c r="M451" i="1"/>
  <c r="W451" i="1"/>
  <c r="V451" i="1"/>
  <c r="O451" i="1"/>
  <c r="U467" i="1"/>
  <c r="W467" i="1"/>
  <c r="M467" i="1"/>
  <c r="T467" i="1"/>
  <c r="O467" i="1"/>
  <c r="O468" i="1"/>
  <c r="V467" i="1"/>
  <c r="P520" i="1"/>
  <c r="P519" i="1"/>
  <c r="P552" i="1"/>
  <c r="P551" i="1"/>
  <c r="M603" i="1"/>
  <c r="P604" i="1"/>
  <c r="P603" i="1"/>
  <c r="P648" i="1"/>
  <c r="P647" i="1"/>
  <c r="P746" i="1"/>
  <c r="P747" i="1"/>
  <c r="W870" i="1"/>
  <c r="O871" i="1"/>
  <c r="T870" i="1"/>
  <c r="U870" i="1"/>
  <c r="O870" i="1"/>
  <c r="M870" i="1"/>
  <c r="V870" i="1"/>
  <c r="M906" i="1"/>
  <c r="O907" i="1"/>
  <c r="V906" i="1"/>
  <c r="U906" i="1"/>
  <c r="W906" i="1"/>
  <c r="T906" i="1"/>
  <c r="O906" i="1"/>
  <c r="P1051" i="1"/>
  <c r="P1050" i="1"/>
  <c r="U1058" i="1"/>
  <c r="T1058" i="1"/>
  <c r="V1058" i="1"/>
  <c r="W1058" i="1"/>
  <c r="M1058" i="1"/>
  <c r="O1059" i="1"/>
  <c r="O1058" i="1"/>
  <c r="P1683" i="1"/>
  <c r="P1684" i="1"/>
  <c r="V903" i="1"/>
  <c r="W903" i="1"/>
  <c r="T903" i="1"/>
  <c r="M903" i="1"/>
  <c r="U903" i="1"/>
  <c r="O903" i="1"/>
  <c r="O904" i="1"/>
  <c r="U1194" i="1"/>
  <c r="M1194" i="1"/>
  <c r="T1194" i="1"/>
  <c r="V1194" i="1"/>
  <c r="W1194" i="1"/>
  <c r="O1194" i="1"/>
  <c r="P1229" i="1"/>
  <c r="P1230" i="1"/>
  <c r="O1285" i="1"/>
  <c r="T1285" i="1"/>
  <c r="M1285" i="1"/>
  <c r="W1285" i="1"/>
  <c r="U1285" i="1"/>
  <c r="V1285" i="1"/>
  <c r="O1286" i="1"/>
  <c r="P1333" i="1"/>
  <c r="P1332" i="1"/>
  <c r="P1357" i="1"/>
  <c r="P1356" i="1"/>
  <c r="P1467" i="1"/>
  <c r="P1468" i="1"/>
  <c r="V1500" i="1"/>
  <c r="M1500" i="1"/>
  <c r="W1500" i="1"/>
  <c r="O1500" i="1"/>
  <c r="U1500" i="1"/>
  <c r="T1500" i="1"/>
  <c r="P1531" i="1"/>
  <c r="P1530" i="1"/>
  <c r="P1608" i="1"/>
  <c r="P1609" i="1"/>
  <c r="P1644" i="1"/>
  <c r="P1645" i="1"/>
  <c r="AM426" i="1"/>
  <c r="AM427" i="1"/>
  <c r="AM425" i="1"/>
  <c r="T1687" i="1"/>
  <c r="U1687" i="1"/>
  <c r="V1687" i="1"/>
  <c r="P1688" i="1"/>
  <c r="W1687" i="1"/>
  <c r="M1687" i="1"/>
  <c r="P1687" i="1"/>
  <c r="U730" i="1"/>
  <c r="W730" i="1"/>
  <c r="O731" i="1"/>
  <c r="V730" i="1"/>
  <c r="M730" i="1"/>
  <c r="O730" i="1"/>
  <c r="O1501" i="1"/>
  <c r="P1914" i="1"/>
  <c r="P1915" i="1"/>
  <c r="T730" i="1"/>
  <c r="AM231" i="1"/>
  <c r="AO231" i="1" s="1"/>
  <c r="AP231" i="1" s="1"/>
  <c r="AM233" i="1"/>
  <c r="AO233" i="1" s="1"/>
  <c r="AP233" i="1" s="1"/>
  <c r="AM237" i="1"/>
  <c r="AO237" i="1" s="1"/>
  <c r="AP237" i="1" s="1"/>
  <c r="AM241" i="1"/>
  <c r="AO241" i="1" s="1"/>
  <c r="AP241" i="1" s="1"/>
  <c r="AM235" i="1"/>
  <c r="AO235" i="1" s="1"/>
  <c r="AP235" i="1" s="1"/>
  <c r="AM232" i="1"/>
  <c r="AO232" i="1" s="1"/>
  <c r="AP232" i="1" s="1"/>
  <c r="AM239" i="1"/>
  <c r="AO239" i="1" s="1"/>
  <c r="AP239" i="1" s="1"/>
  <c r="AM238" i="1"/>
  <c r="AO238" i="1" s="1"/>
  <c r="AP238" i="1" s="1"/>
  <c r="AM240" i="1"/>
  <c r="AO240" i="1" s="1"/>
  <c r="AP240" i="1" s="1"/>
  <c r="AM244" i="1"/>
  <c r="AO244" i="1" s="1"/>
  <c r="AP244" i="1" s="1"/>
  <c r="AM234" i="1"/>
  <c r="AO234" i="1" s="1"/>
  <c r="AP234" i="1" s="1"/>
  <c r="AM242" i="1"/>
  <c r="AO242" i="1" s="1"/>
  <c r="AP242" i="1" s="1"/>
  <c r="AM236" i="1"/>
  <c r="AO236" i="1" s="1"/>
  <c r="AP236" i="1" s="1"/>
  <c r="O874" i="1"/>
  <c r="AN1001" i="1"/>
  <c r="AO1001" i="1" s="1"/>
  <c r="AP1001" i="1" s="1"/>
  <c r="AO2310" i="1"/>
  <c r="AP2310" i="1" s="1"/>
  <c r="P407" i="1"/>
  <c r="AN635" i="1"/>
  <c r="N1996" i="1"/>
  <c r="N1997" i="1"/>
  <c r="AM170" i="1"/>
  <c r="AO170" i="1" s="1"/>
  <c r="N1870" i="1"/>
  <c r="N1869" i="1"/>
  <c r="N2317" i="1"/>
  <c r="AM638" i="1"/>
  <c r="N1876" i="1"/>
  <c r="N1875" i="1"/>
  <c r="N1860" i="1"/>
  <c r="N1861" i="1"/>
  <c r="AN586" i="1"/>
  <c r="AN583" i="1"/>
  <c r="AM243" i="1"/>
  <c r="AO243" i="1" s="1"/>
  <c r="AP243" i="1" s="1"/>
  <c r="AM641" i="1"/>
  <c r="N1753" i="1"/>
  <c r="AN1461" i="1"/>
  <c r="AN1465" i="1"/>
  <c r="AN1468" i="1"/>
  <c r="AN1466" i="1"/>
  <c r="AN1469" i="1"/>
  <c r="AN1463" i="1"/>
  <c r="AO1463" i="1" s="1"/>
  <c r="AP1463" i="1" s="1"/>
  <c r="AN1470" i="1"/>
  <c r="AN1464" i="1"/>
  <c r="AO1464" i="1" s="1"/>
  <c r="AP1464" i="1" s="1"/>
  <c r="AN1467" i="1"/>
  <c r="AN1460" i="1"/>
  <c r="AN1462" i="1"/>
  <c r="AN1457" i="1"/>
  <c r="AN1459" i="1"/>
  <c r="AN1458" i="1"/>
  <c r="J1725" i="1"/>
  <c r="K1725" i="1"/>
  <c r="AN1178" i="1"/>
  <c r="AO1178" i="1" s="1"/>
  <c r="AP1178" i="1" s="1"/>
  <c r="AN1170" i="1"/>
  <c r="AO1170" i="1" s="1"/>
  <c r="AP1170" i="1" s="1"/>
  <c r="AN1175" i="1"/>
  <c r="AO1175" i="1" s="1"/>
  <c r="AP1175" i="1" s="1"/>
  <c r="AN1176" i="1"/>
  <c r="AO1176" i="1" s="1"/>
  <c r="AP1176" i="1" s="1"/>
  <c r="AN1172" i="1"/>
  <c r="AN1167" i="1"/>
  <c r="AO1167" i="1" s="1"/>
  <c r="AP1167" i="1" s="1"/>
  <c r="AN1171" i="1"/>
  <c r="AO1171" i="1" s="1"/>
  <c r="AP1171" i="1" s="1"/>
  <c r="AN1174" i="1"/>
  <c r="AN1168" i="1"/>
  <c r="AO1168" i="1" s="1"/>
  <c r="AP1168" i="1" s="1"/>
  <c r="AN1173" i="1"/>
  <c r="AN1177" i="1"/>
  <c r="AN1165" i="1"/>
  <c r="AO1165" i="1" s="1"/>
  <c r="AP1165" i="1" s="1"/>
  <c r="AN1166" i="1"/>
  <c r="AO1166" i="1" s="1"/>
  <c r="AP1166" i="1" s="1"/>
  <c r="AN1169" i="1"/>
  <c r="AO1169" i="1" s="1"/>
  <c r="AP1169" i="1" s="1"/>
  <c r="U932" i="1"/>
  <c r="O933" i="1"/>
  <c r="T932" i="1"/>
  <c r="M932" i="1"/>
  <c r="W932" i="1"/>
  <c r="V932" i="1"/>
  <c r="O932" i="1"/>
  <c r="W952" i="1"/>
  <c r="O953" i="1"/>
  <c r="O952" i="1"/>
  <c r="U952" i="1"/>
  <c r="T952" i="1"/>
  <c r="V952" i="1"/>
  <c r="M952" i="1"/>
  <c r="V992" i="1"/>
  <c r="U992" i="1"/>
  <c r="M992" i="1"/>
  <c r="T992" i="1"/>
  <c r="W992" i="1"/>
  <c r="O993" i="1"/>
  <c r="O992" i="1"/>
  <c r="P1005" i="1"/>
  <c r="P1004" i="1"/>
  <c r="U1016" i="1"/>
  <c r="V1016" i="1"/>
  <c r="O1017" i="1"/>
  <c r="O1016" i="1"/>
  <c r="T1016" i="1"/>
  <c r="W1016" i="1"/>
  <c r="M1016" i="1"/>
  <c r="U1100" i="1"/>
  <c r="V1100" i="1"/>
  <c r="O1100" i="1"/>
  <c r="T1100" i="1"/>
  <c r="M1100" i="1"/>
  <c r="O1101" i="1"/>
  <c r="W1100" i="1"/>
  <c r="O1117" i="1"/>
  <c r="M1116" i="1"/>
  <c r="U1116" i="1"/>
  <c r="V1116" i="1"/>
  <c r="W1116" i="1"/>
  <c r="O1116" i="1"/>
  <c r="P1148" i="1"/>
  <c r="P1149" i="1"/>
  <c r="U1278" i="1"/>
  <c r="W1278" i="1"/>
  <c r="O1279" i="1"/>
  <c r="T1278" i="1"/>
  <c r="M1278" i="1"/>
  <c r="V1278" i="1"/>
  <c r="O1278" i="1"/>
  <c r="AN172" i="1"/>
  <c r="AN173" i="1"/>
  <c r="AN171" i="1"/>
  <c r="AM191" i="1"/>
  <c r="AM192" i="1"/>
  <c r="AM190" i="1"/>
  <c r="AO190" i="1" s="1"/>
  <c r="AP190" i="1" s="1"/>
  <c r="AM193" i="1"/>
  <c r="AM194" i="1"/>
  <c r="AM188" i="1"/>
  <c r="AM189" i="1"/>
  <c r="AM510" i="1"/>
  <c r="AM509" i="1"/>
  <c r="AM508" i="1"/>
  <c r="AM507" i="1"/>
  <c r="AM511" i="1"/>
  <c r="U826" i="1"/>
  <c r="M826" i="1"/>
  <c r="T826" i="1"/>
  <c r="W826" i="1"/>
  <c r="P826" i="1"/>
  <c r="V826" i="1"/>
  <c r="P827" i="1"/>
  <c r="V758" i="1"/>
  <c r="T758" i="1"/>
  <c r="O759" i="1"/>
  <c r="U758" i="1"/>
  <c r="M758" i="1"/>
  <c r="O758" i="1"/>
  <c r="W758" i="1"/>
  <c r="O897" i="1"/>
  <c r="T897" i="1"/>
  <c r="V897" i="1"/>
  <c r="M897" i="1"/>
  <c r="U897" i="1"/>
  <c r="O898" i="1"/>
  <c r="W897" i="1"/>
  <c r="W909" i="1"/>
  <c r="M909" i="1"/>
  <c r="U909" i="1"/>
  <c r="O909" i="1"/>
  <c r="T909" i="1"/>
  <c r="V909" i="1"/>
  <c r="M1263" i="1"/>
  <c r="V1263" i="1"/>
  <c r="O1264" i="1"/>
  <c r="O1263" i="1"/>
  <c r="W1263" i="1"/>
  <c r="T1263" i="1"/>
  <c r="AM587" i="1"/>
  <c r="AM582" i="1"/>
  <c r="AO582" i="1" s="1"/>
  <c r="AP582" i="1" s="1"/>
  <c r="AM594" i="1"/>
  <c r="AM584" i="1"/>
  <c r="AM589" i="1"/>
  <c r="AM591" i="1"/>
  <c r="AO591" i="1" s="1"/>
  <c r="AM586" i="1"/>
  <c r="AM583" i="1"/>
  <c r="AM592" i="1"/>
  <c r="AM590" i="1"/>
  <c r="AM585" i="1"/>
  <c r="AM588" i="1"/>
  <c r="AM593" i="1"/>
  <c r="AM633" i="1"/>
  <c r="AO633" i="1" s="1"/>
  <c r="AM632" i="1"/>
  <c r="AM635" i="1"/>
  <c r="AM634" i="1"/>
  <c r="AM636" i="1"/>
  <c r="M47" i="1"/>
  <c r="U47" i="1"/>
  <c r="W47" i="1"/>
  <c r="T47" i="1"/>
  <c r="O48" i="1"/>
  <c r="O47" i="1"/>
  <c r="V47" i="1"/>
  <c r="U635" i="1"/>
  <c r="P636" i="1"/>
  <c r="W635" i="1"/>
  <c r="T635" i="1"/>
  <c r="P635" i="1"/>
  <c r="V635" i="1"/>
  <c r="M635" i="1"/>
  <c r="U98" i="1"/>
  <c r="W98" i="1"/>
  <c r="P98" i="1"/>
  <c r="M98" i="1"/>
  <c r="V98" i="1"/>
  <c r="P99" i="1"/>
  <c r="T98" i="1"/>
  <c r="P52" i="1"/>
  <c r="P51" i="1"/>
  <c r="P59" i="1"/>
  <c r="P60" i="1"/>
  <c r="P88" i="1"/>
  <c r="P87" i="1"/>
  <c r="O134" i="1"/>
  <c r="O135" i="1"/>
  <c r="V134" i="1"/>
  <c r="M134" i="1"/>
  <c r="W134" i="1"/>
  <c r="T134" i="1"/>
  <c r="U134" i="1"/>
  <c r="T346" i="1"/>
  <c r="U346" i="1"/>
  <c r="W346" i="1"/>
  <c r="O346" i="1"/>
  <c r="O347" i="1"/>
  <c r="V346" i="1"/>
  <c r="P367" i="1"/>
  <c r="P366" i="1"/>
  <c r="U378" i="1"/>
  <c r="M378" i="1"/>
  <c r="O378" i="1"/>
  <c r="O379" i="1"/>
  <c r="T378" i="1"/>
  <c r="V378" i="1"/>
  <c r="V407" i="1"/>
  <c r="W407" i="1"/>
  <c r="M407" i="1"/>
  <c r="T407" i="1"/>
  <c r="O407" i="1"/>
  <c r="O408" i="1"/>
  <c r="V419" i="1"/>
  <c r="O420" i="1"/>
  <c r="M419" i="1"/>
  <c r="U419" i="1"/>
  <c r="W419" i="1"/>
  <c r="O419" i="1"/>
  <c r="T419" i="1"/>
  <c r="P432" i="1"/>
  <c r="P431" i="1"/>
  <c r="P451" i="1"/>
  <c r="P452" i="1"/>
  <c r="P467" i="1"/>
  <c r="P468" i="1"/>
  <c r="W503" i="1"/>
  <c r="M503" i="1"/>
  <c r="T503" i="1"/>
  <c r="V503" i="1"/>
  <c r="U503" i="1"/>
  <c r="O504" i="1"/>
  <c r="O503" i="1"/>
  <c r="V519" i="1"/>
  <c r="M519" i="1"/>
  <c r="O520" i="1"/>
  <c r="U519" i="1"/>
  <c r="W519" i="1"/>
  <c r="T519" i="1"/>
  <c r="O519" i="1"/>
  <c r="O551" i="1"/>
  <c r="V551" i="1"/>
  <c r="U551" i="1"/>
  <c r="T551" i="1"/>
  <c r="W551" i="1"/>
  <c r="M551" i="1"/>
  <c r="O552" i="1"/>
  <c r="O603" i="1"/>
  <c r="W603" i="1"/>
  <c r="U603" i="1"/>
  <c r="V603" i="1"/>
  <c r="T603" i="1"/>
  <c r="O604" i="1"/>
  <c r="O648" i="1"/>
  <c r="W647" i="1"/>
  <c r="M647" i="1"/>
  <c r="T647" i="1"/>
  <c r="U647" i="1"/>
  <c r="O647" i="1"/>
  <c r="V647" i="1"/>
  <c r="V659" i="1"/>
  <c r="U659" i="1"/>
  <c r="W659" i="1"/>
  <c r="M659" i="1"/>
  <c r="T659" i="1"/>
  <c r="O660" i="1"/>
  <c r="O659" i="1"/>
  <c r="M746" i="1"/>
  <c r="T746" i="1"/>
  <c r="O746" i="1"/>
  <c r="V746" i="1"/>
  <c r="U746" i="1"/>
  <c r="W746" i="1"/>
  <c r="O747" i="1"/>
  <c r="P870" i="1"/>
  <c r="P871" i="1"/>
  <c r="P907" i="1"/>
  <c r="P906" i="1"/>
  <c r="U1050" i="1"/>
  <c r="O1051" i="1"/>
  <c r="O1050" i="1"/>
  <c r="M1050" i="1"/>
  <c r="V1050" i="1"/>
  <c r="T1050" i="1"/>
  <c r="W1050" i="1"/>
  <c r="T1683" i="1"/>
  <c r="O1684" i="1"/>
  <c r="O1683" i="1"/>
  <c r="U1683" i="1"/>
  <c r="V1683" i="1"/>
  <c r="P904" i="1"/>
  <c r="P903" i="1"/>
  <c r="P1194" i="1"/>
  <c r="P1195" i="1"/>
  <c r="M1229" i="1"/>
  <c r="U1229" i="1"/>
  <c r="W1229" i="1"/>
  <c r="V1229" i="1"/>
  <c r="O1230" i="1"/>
  <c r="O1229" i="1"/>
  <c r="T1229" i="1"/>
  <c r="U1332" i="1"/>
  <c r="V1332" i="1"/>
  <c r="M1332" i="1"/>
  <c r="W1332" i="1"/>
  <c r="T1332" i="1"/>
  <c r="O1332" i="1"/>
  <c r="O1333" i="1"/>
  <c r="W1356" i="1"/>
  <c r="M1356" i="1"/>
  <c r="T1356" i="1"/>
  <c r="O1356" i="1"/>
  <c r="V1356" i="1"/>
  <c r="O1357" i="1"/>
  <c r="U1372" i="1"/>
  <c r="W1372" i="1"/>
  <c r="O1373" i="1"/>
  <c r="T1372" i="1"/>
  <c r="O1372" i="1"/>
  <c r="M1372" i="1"/>
  <c r="V1372" i="1"/>
  <c r="V1467" i="1"/>
  <c r="W1467" i="1"/>
  <c r="U1467" i="1"/>
  <c r="O1468" i="1"/>
  <c r="T1467" i="1"/>
  <c r="M1467" i="1"/>
  <c r="N1467" i="1" s="1"/>
  <c r="P1500" i="1"/>
  <c r="P1501" i="1"/>
  <c r="M1530" i="1"/>
  <c r="W1530" i="1"/>
  <c r="O1530" i="1"/>
  <c r="V1530" i="1"/>
  <c r="U1530" i="1"/>
  <c r="O1531" i="1"/>
  <c r="T1530" i="1"/>
  <c r="O1545" i="1"/>
  <c r="O1544" i="1"/>
  <c r="W1544" i="1"/>
  <c r="U1544" i="1"/>
  <c r="M1544" i="1"/>
  <c r="T1544" i="1"/>
  <c r="V1544" i="1"/>
  <c r="V1608" i="1"/>
  <c r="U1608" i="1"/>
  <c r="O1609" i="1"/>
  <c r="T1608" i="1"/>
  <c r="W1608" i="1"/>
  <c r="W1644" i="1"/>
  <c r="O1644" i="1"/>
  <c r="V1644" i="1"/>
  <c r="U1644" i="1"/>
  <c r="O1645" i="1"/>
  <c r="M1644" i="1"/>
  <c r="T1644" i="1"/>
  <c r="AN421" i="1"/>
  <c r="AN420" i="1"/>
  <c r="AN422" i="1"/>
  <c r="AN425" i="1"/>
  <c r="AN423" i="1"/>
  <c r="AN424" i="1"/>
  <c r="M718" i="1"/>
  <c r="V718" i="1"/>
  <c r="P718" i="1"/>
  <c r="P719" i="1"/>
  <c r="T718" i="1"/>
  <c r="V631" i="1"/>
  <c r="O631" i="1"/>
  <c r="T631" i="1"/>
  <c r="U631" i="1"/>
  <c r="W631" i="1"/>
  <c r="O632" i="1"/>
  <c r="U335" i="1"/>
  <c r="W335" i="1"/>
  <c r="O335" i="1"/>
  <c r="V335" i="1"/>
  <c r="O336" i="1"/>
  <c r="T335" i="1"/>
  <c r="P2285" i="1"/>
  <c r="P2286" i="1"/>
  <c r="V2173" i="1"/>
  <c r="W2173" i="1"/>
  <c r="O2174" i="1"/>
  <c r="U2173" i="1"/>
  <c r="T2173" i="1"/>
  <c r="M2173" i="1"/>
  <c r="O2173" i="1"/>
  <c r="O910" i="1"/>
  <c r="P1012" i="1"/>
  <c r="AM21" i="1"/>
  <c r="AM18" i="1"/>
  <c r="AM24" i="1"/>
  <c r="AM25" i="1"/>
  <c r="AM22" i="1"/>
  <c r="AM19" i="1"/>
  <c r="AM26" i="1"/>
  <c r="AM23" i="1"/>
  <c r="AM27" i="1"/>
  <c r="AM20" i="1"/>
  <c r="AM28" i="1"/>
  <c r="AO28" i="1" s="1"/>
  <c r="AP28" i="1" s="1"/>
  <c r="AN53" i="1"/>
  <c r="AN51" i="1"/>
  <c r="AN52" i="1"/>
  <c r="AM143" i="1"/>
  <c r="AM149" i="1"/>
  <c r="AM145" i="1"/>
  <c r="AM142" i="1"/>
  <c r="AM147" i="1"/>
  <c r="AO147" i="1" s="1"/>
  <c r="AP147" i="1" s="1"/>
  <c r="AM141" i="1"/>
  <c r="AM146" i="1"/>
  <c r="AM148" i="1"/>
  <c r="AM144" i="1"/>
  <c r="AO144" i="1" s="1"/>
  <c r="AP144" i="1" s="1"/>
  <c r="AM138" i="1"/>
  <c r="O1081" i="1"/>
  <c r="O1534" i="1"/>
  <c r="N1668" i="1"/>
  <c r="U2395" i="1"/>
  <c r="O2396" i="1"/>
  <c r="W2395" i="1"/>
  <c r="T2395" i="1"/>
  <c r="V2395" i="1"/>
  <c r="M2395" i="1"/>
  <c r="O2395" i="1"/>
  <c r="U2420" i="1"/>
  <c r="V2420" i="1"/>
  <c r="O2420" i="1"/>
  <c r="M2420" i="1"/>
  <c r="W2420" i="1"/>
  <c r="T2420" i="1"/>
  <c r="N1699" i="1"/>
  <c r="N1731" i="1"/>
  <c r="N1730" i="1"/>
  <c r="N2225" i="1"/>
  <c r="AM643" i="1"/>
  <c r="AN585" i="1"/>
  <c r="AN584" i="1"/>
  <c r="AM140" i="1"/>
  <c r="AM640" i="1"/>
  <c r="N1584" i="1"/>
  <c r="N1737" i="1"/>
  <c r="N2197" i="1"/>
  <c r="N2196" i="1"/>
  <c r="N585" i="1"/>
  <c r="N584" i="1"/>
  <c r="N2187" i="1"/>
  <c r="N1702" i="1"/>
  <c r="N1701" i="1"/>
  <c r="N2363" i="1"/>
  <c r="N2199" i="1"/>
  <c r="N2200" i="1"/>
  <c r="N1775" i="1"/>
  <c r="N301" i="1"/>
  <c r="AO259" i="1"/>
  <c r="AP259" i="1" s="1"/>
  <c r="N1450" i="1"/>
  <c r="N1451" i="1"/>
  <c r="N830" i="1"/>
  <c r="N829" i="1"/>
  <c r="N1141" i="1"/>
  <c r="N1142" i="1"/>
  <c r="N1402" i="1"/>
  <c r="N1401" i="1"/>
  <c r="T2408" i="1"/>
  <c r="M2408" i="1"/>
  <c r="V2408" i="1"/>
  <c r="U2408" i="1"/>
  <c r="W2408" i="1"/>
  <c r="O2409" i="1"/>
  <c r="O2408" i="1"/>
  <c r="AE35" i="1"/>
  <c r="AF35" i="1"/>
  <c r="N1950" i="1"/>
  <c r="N1949" i="1"/>
  <c r="N2026" i="1"/>
  <c r="N2027" i="1"/>
  <c r="AO254" i="1"/>
  <c r="AP254" i="1" s="1"/>
  <c r="N256" i="1"/>
  <c r="N257" i="1"/>
  <c r="N2024" i="1"/>
  <c r="N2025" i="1"/>
  <c r="N820" i="1"/>
  <c r="N821" i="1"/>
  <c r="N842" i="1"/>
  <c r="AN2434" i="1"/>
  <c r="AO2197" i="1"/>
  <c r="AP2197" i="1" s="1"/>
  <c r="AX23" i="1"/>
  <c r="AY23" i="1" s="1"/>
  <c r="N599" i="1"/>
  <c r="N598" i="1"/>
  <c r="N2371" i="1"/>
  <c r="N2370" i="1"/>
  <c r="N1840" i="1"/>
  <c r="N1839" i="1"/>
  <c r="N1429" i="1"/>
  <c r="N1430" i="1"/>
  <c r="N2234" i="1"/>
  <c r="N2233" i="1"/>
  <c r="N1253" i="1"/>
  <c r="P2437" i="1"/>
  <c r="N1674" i="7"/>
  <c r="N1673" i="7"/>
  <c r="N1630" i="1"/>
  <c r="N1631" i="1"/>
  <c r="AO2003" i="1"/>
  <c r="AP2003" i="1" s="1"/>
  <c r="N2255" i="1"/>
  <c r="N2256" i="1"/>
  <c r="AO1850" i="1"/>
  <c r="AP1850" i="1" s="1"/>
  <c r="N1088" i="1"/>
  <c r="N1089" i="1"/>
  <c r="N1766" i="1"/>
  <c r="N1767" i="1"/>
  <c r="N361" i="1"/>
  <c r="N1939" i="1"/>
  <c r="N1940" i="1"/>
  <c r="N1971" i="1"/>
  <c r="N1970" i="1"/>
  <c r="N2116" i="1"/>
  <c r="N2117" i="1"/>
  <c r="N2383" i="1"/>
  <c r="N2384" i="1"/>
  <c r="N2159" i="1"/>
  <c r="N2160" i="1"/>
  <c r="J13" i="17"/>
  <c r="B16" i="15" s="1"/>
  <c r="B15" i="15"/>
  <c r="N2044" i="1"/>
  <c r="N2043" i="1"/>
  <c r="N93" i="1"/>
  <c r="N1843" i="1"/>
  <c r="Y20" i="1"/>
  <c r="AN132" i="1"/>
  <c r="AN2437" i="1"/>
  <c r="N1666" i="7"/>
  <c r="N1665" i="7"/>
  <c r="AF10" i="3"/>
  <c r="AF11" i="3"/>
  <c r="AF28" i="3"/>
  <c r="AF20" i="3"/>
  <c r="AF21" i="3"/>
  <c r="AF3" i="3"/>
  <c r="AF22" i="3"/>
  <c r="AF8" i="3"/>
  <c r="AF13" i="3"/>
  <c r="AF27" i="3"/>
  <c r="AF6" i="3"/>
  <c r="AF7" i="3"/>
  <c r="AF24" i="3"/>
  <c r="AF16" i="3"/>
  <c r="AF17" i="3"/>
  <c r="AF14" i="3"/>
  <c r="AF25" i="3"/>
  <c r="AF19" i="3"/>
  <c r="AF4" i="3"/>
  <c r="AF5" i="3"/>
  <c r="AF12" i="3"/>
  <c r="AF18" i="3"/>
  <c r="AF9" i="3"/>
  <c r="AF15" i="3"/>
  <c r="AF23" i="3"/>
  <c r="AF26" i="3"/>
  <c r="N1550" i="1"/>
  <c r="N1549" i="1"/>
  <c r="M1695" i="7"/>
  <c r="M1693" i="7"/>
  <c r="M1696" i="7"/>
  <c r="N1638" i="7"/>
  <c r="M1694" i="7"/>
  <c r="M1692" i="7"/>
  <c r="N1637" i="7"/>
  <c r="N1351" i="1"/>
  <c r="N1350" i="1"/>
  <c r="N2202" i="1"/>
  <c r="N2203" i="1"/>
  <c r="N1936" i="1"/>
  <c r="N2360" i="1"/>
  <c r="N2361" i="1"/>
  <c r="N2350" i="1"/>
  <c r="N2351" i="1"/>
  <c r="N2381" i="1"/>
  <c r="N2424" i="1"/>
  <c r="N2382" i="1"/>
  <c r="N2213" i="1"/>
  <c r="N2214" i="1"/>
  <c r="N1991" i="1"/>
  <c r="N1992" i="1"/>
  <c r="N2184" i="1"/>
  <c r="N2183" i="1"/>
  <c r="P1696" i="7"/>
  <c r="P1692" i="7"/>
  <c r="P1695" i="7" a="1"/>
  <c r="P1695" i="7" s="1"/>
  <c r="P1693" i="7"/>
  <c r="O1695" i="7" a="1"/>
  <c r="O1695" i="7" s="1"/>
  <c r="O1693" i="7"/>
  <c r="O1696" i="7"/>
  <c r="O1692" i="7"/>
  <c r="N1658" i="7"/>
  <c r="N1657" i="7"/>
  <c r="E30" i="3"/>
  <c r="E35" i="3"/>
  <c r="E44" i="3"/>
  <c r="E42" i="3"/>
  <c r="E32" i="3"/>
  <c r="E37" i="3"/>
  <c r="E31" i="3"/>
  <c r="E36" i="3"/>
  <c r="E34" i="3"/>
  <c r="E43" i="3"/>
  <c r="E33" i="3"/>
  <c r="E41" i="3"/>
  <c r="E38" i="3"/>
  <c r="E40" i="3"/>
  <c r="E39" i="3"/>
  <c r="N574" i="1"/>
  <c r="N573" i="1"/>
  <c r="N335" i="1"/>
  <c r="N336" i="1"/>
  <c r="AO2331" i="1"/>
  <c r="AP2331" i="1" s="1"/>
  <c r="N725" i="1"/>
  <c r="N2340" i="1"/>
  <c r="N2341" i="1"/>
  <c r="N1830" i="1"/>
  <c r="N1831" i="1"/>
  <c r="N2144" i="1"/>
  <c r="N2145" i="1"/>
  <c r="N2246" i="1"/>
  <c r="N1856" i="1"/>
  <c r="N1855" i="1"/>
  <c r="N1167" i="1"/>
  <c r="N2248" i="1"/>
  <c r="N2427" i="1"/>
  <c r="N1930" i="1"/>
  <c r="M2437" i="1"/>
  <c r="W2437" i="1"/>
  <c r="T2437" i="1"/>
  <c r="U2437" i="1"/>
  <c r="V2437" i="1"/>
  <c r="N1022" i="1"/>
  <c r="N1023" i="1"/>
  <c r="N1650" i="7"/>
  <c r="N1649" i="7"/>
  <c r="N1682" i="7"/>
  <c r="N1681" i="7"/>
  <c r="N2188" i="1"/>
  <c r="N2189" i="1"/>
  <c r="AO2165" i="1"/>
  <c r="AP2165" i="1" s="1"/>
  <c r="N151" i="1"/>
  <c r="N2003" i="1"/>
  <c r="N2004" i="1"/>
  <c r="N2111" i="1"/>
  <c r="N2112" i="1"/>
  <c r="N1956" i="1"/>
  <c r="N1957" i="1"/>
  <c r="N1390" i="1"/>
  <c r="N2355" i="1"/>
  <c r="N2354" i="1"/>
  <c r="N1921" i="1"/>
  <c r="N1973" i="1"/>
  <c r="N1974" i="1"/>
  <c r="N2037" i="1"/>
  <c r="N2036" i="1"/>
  <c r="N1806" i="1"/>
  <c r="N1807" i="1"/>
  <c r="N2078" i="1"/>
  <c r="N2079" i="1"/>
  <c r="N1975" i="1"/>
  <c r="N1976" i="1"/>
  <c r="N1984" i="1"/>
  <c r="N1983" i="1"/>
  <c r="N2014" i="1"/>
  <c r="N2013" i="1"/>
  <c r="AO2430" i="1"/>
  <c r="AP2430" i="1" s="1"/>
  <c r="AD37" i="1"/>
  <c r="AA38" i="1"/>
  <c r="N2422" i="1"/>
  <c r="AV2464" i="1"/>
  <c r="R8" i="15" s="1"/>
  <c r="AV2462" i="1"/>
  <c r="R6" i="15" s="1"/>
  <c r="AV2465" i="1"/>
  <c r="R9" i="15" s="1"/>
  <c r="AV2463" i="1"/>
  <c r="R7" i="15" s="1"/>
  <c r="AV2466" i="1"/>
  <c r="R10" i="15" s="1"/>
  <c r="AT2463" i="1"/>
  <c r="AT2464" i="1"/>
  <c r="AT2462" i="1"/>
  <c r="AT2465" i="1"/>
  <c r="AT2466" i="1"/>
  <c r="AM43" i="1"/>
  <c r="AM44" i="1"/>
  <c r="AM45" i="1"/>
  <c r="AM50" i="1"/>
  <c r="AM47" i="1"/>
  <c r="AM49" i="1"/>
  <c r="AM48" i="1"/>
  <c r="AM46" i="1"/>
  <c r="AN118" i="1"/>
  <c r="AN115" i="1"/>
  <c r="AN117" i="1"/>
  <c r="AN116" i="1"/>
  <c r="AN125" i="1"/>
  <c r="AN121" i="1"/>
  <c r="AN122" i="1"/>
  <c r="AN123" i="1"/>
  <c r="AN124" i="1"/>
  <c r="AN120" i="1"/>
  <c r="AN126" i="1"/>
  <c r="AN119" i="1"/>
  <c r="AM807" i="1"/>
  <c r="AM809" i="1"/>
  <c r="AM808" i="1"/>
  <c r="AN821" i="1"/>
  <c r="AN824" i="1"/>
  <c r="AN826" i="1"/>
  <c r="AN823" i="1"/>
  <c r="AN825" i="1"/>
  <c r="AN820" i="1"/>
  <c r="AN819" i="1"/>
  <c r="AN822" i="1"/>
  <c r="AM862" i="1"/>
  <c r="AM865" i="1"/>
  <c r="AM860" i="1"/>
  <c r="AM859" i="1"/>
  <c r="AM866" i="1"/>
  <c r="AM864" i="1"/>
  <c r="AM861" i="1"/>
  <c r="AM863" i="1"/>
  <c r="AN880" i="1"/>
  <c r="AN881" i="1"/>
  <c r="AN882" i="1"/>
  <c r="AN983" i="1"/>
  <c r="AN978" i="1"/>
  <c r="AN980" i="1"/>
  <c r="AN981" i="1"/>
  <c r="AN987" i="1"/>
  <c r="AN979" i="1"/>
  <c r="AN985" i="1"/>
  <c r="AN977" i="1"/>
  <c r="AN984" i="1"/>
  <c r="AN975" i="1"/>
  <c r="AN982" i="1"/>
  <c r="AN976" i="1"/>
  <c r="AN986" i="1"/>
  <c r="AN988" i="1"/>
  <c r="AN989" i="1"/>
  <c r="AN990" i="1"/>
  <c r="AN991" i="1"/>
  <c r="N689" i="1"/>
  <c r="N688" i="1"/>
  <c r="P2218" i="1"/>
  <c r="P2217" i="1"/>
  <c r="P2314" i="1"/>
  <c r="P2315" i="1"/>
  <c r="U2010" i="1"/>
  <c r="M2010" i="1"/>
  <c r="T2010" i="1"/>
  <c r="V2010" i="1"/>
  <c r="W2010" i="1"/>
  <c r="O2011" i="1"/>
  <c r="O2010" i="1"/>
  <c r="P1804" i="1"/>
  <c r="P1803" i="1"/>
  <c r="U1782" i="1"/>
  <c r="V1782" i="1"/>
  <c r="M1782" i="1"/>
  <c r="O1782" i="1"/>
  <c r="W1782" i="1"/>
  <c r="O1783" i="1"/>
  <c r="T1782" i="1"/>
  <c r="O2101" i="1"/>
  <c r="W2101" i="1"/>
  <c r="O2102" i="1"/>
  <c r="M2101" i="1"/>
  <c r="U2101" i="1"/>
  <c r="T2101" i="1"/>
  <c r="V2101" i="1"/>
  <c r="N456" i="1"/>
  <c r="N455" i="1"/>
  <c r="AO2085" i="1"/>
  <c r="AP2085" i="1" s="1"/>
  <c r="L2465" i="1"/>
  <c r="G9" i="15" s="1"/>
  <c r="AM136" i="1"/>
  <c r="AM135" i="1"/>
  <c r="AM137" i="1"/>
  <c r="AM174" i="1"/>
  <c r="AM175" i="1"/>
  <c r="AM176" i="1"/>
  <c r="AM183" i="1"/>
  <c r="AM187" i="1"/>
  <c r="AM185" i="1"/>
  <c r="AM179" i="1"/>
  <c r="AM184" i="1"/>
  <c r="AM181" i="1"/>
  <c r="AM178" i="1"/>
  <c r="AM177" i="1"/>
  <c r="AM182" i="1"/>
  <c r="AM180" i="1"/>
  <c r="AM186" i="1"/>
  <c r="AN294" i="1"/>
  <c r="AN293" i="1"/>
  <c r="AN298" i="1"/>
  <c r="AN300" i="1"/>
  <c r="AN305" i="1"/>
  <c r="AN296" i="1"/>
  <c r="AN302" i="1"/>
  <c r="AN295" i="1"/>
  <c r="AN304" i="1"/>
  <c r="AN297" i="1"/>
  <c r="AN299" i="1"/>
  <c r="AN301" i="1"/>
  <c r="AN306" i="1"/>
  <c r="AN303" i="1"/>
  <c r="AN688" i="1"/>
  <c r="AN689" i="1"/>
  <c r="AN684" i="1"/>
  <c r="AN687" i="1"/>
  <c r="AN690" i="1"/>
  <c r="AN686" i="1"/>
  <c r="AN683" i="1"/>
  <c r="AN685" i="1"/>
  <c r="AN692" i="1"/>
  <c r="AN691" i="1"/>
  <c r="AN707" i="1"/>
  <c r="AN703" i="1"/>
  <c r="AN695" i="1"/>
  <c r="AN696" i="1"/>
  <c r="AO696" i="1" s="1"/>
  <c r="AN694" i="1"/>
  <c r="AN698" i="1"/>
  <c r="AN705" i="1"/>
  <c r="AN702" i="1"/>
  <c r="AN706" i="1"/>
  <c r="AN701" i="1"/>
  <c r="AN704" i="1"/>
  <c r="AN697" i="1"/>
  <c r="AN699" i="1"/>
  <c r="AN700" i="1"/>
  <c r="AM783" i="1"/>
  <c r="AM784" i="1"/>
  <c r="AM776" i="1"/>
  <c r="AM775" i="1"/>
  <c r="AM782" i="1"/>
  <c r="AM780" i="1"/>
  <c r="AM781" i="1"/>
  <c r="AM779" i="1"/>
  <c r="AM777" i="1"/>
  <c r="AM778" i="1"/>
  <c r="P2058" i="1"/>
  <c r="P2057" i="1"/>
  <c r="AM447" i="1"/>
  <c r="AM446" i="1"/>
  <c r="AM445" i="1"/>
  <c r="AM442" i="1"/>
  <c r="AM449" i="1"/>
  <c r="AM448" i="1"/>
  <c r="AM443" i="1"/>
  <c r="AM444" i="1"/>
  <c r="AM458" i="1"/>
  <c r="AM464" i="1"/>
  <c r="AM459" i="1"/>
  <c r="AM466" i="1"/>
  <c r="AM460" i="1"/>
  <c r="AM465" i="1"/>
  <c r="AM461" i="1"/>
  <c r="AM463" i="1"/>
  <c r="AM462" i="1"/>
  <c r="AM456" i="1"/>
  <c r="AM455" i="1"/>
  <c r="AM454" i="1"/>
  <c r="AO454" i="1" s="1"/>
  <c r="AP454" i="1" s="1"/>
  <c r="AM457" i="1"/>
  <c r="AM453" i="1"/>
  <c r="AO453" i="1" s="1"/>
  <c r="AP453" i="1" s="1"/>
  <c r="L2466" i="1"/>
  <c r="G10" i="15" s="1"/>
  <c r="L2463" i="1"/>
  <c r="G7" i="15" s="1"/>
  <c r="L2462" i="1"/>
  <c r="G6" i="15" s="1"/>
  <c r="AM2434" i="1"/>
  <c r="AO2434" i="1" s="1"/>
  <c r="AP2434" i="1" s="1"/>
  <c r="AM2435" i="1"/>
  <c r="AN56" i="1"/>
  <c r="AN67" i="1"/>
  <c r="AN65" i="1"/>
  <c r="AN61" i="1"/>
  <c r="AN59" i="1"/>
  <c r="AN64" i="1"/>
  <c r="AN60" i="1"/>
  <c r="AN55" i="1"/>
  <c r="AN57" i="1"/>
  <c r="AN63" i="1"/>
  <c r="AN66" i="1"/>
  <c r="AN54" i="1"/>
  <c r="AN62" i="1"/>
  <c r="AM104" i="1"/>
  <c r="AM108" i="1"/>
  <c r="AM103" i="1"/>
  <c r="AM105" i="1"/>
  <c r="AM106" i="1"/>
  <c r="AM107" i="1"/>
  <c r="AM99" i="1"/>
  <c r="AM98" i="1"/>
  <c r="AM102" i="1"/>
  <c r="AM97" i="1"/>
  <c r="AM101" i="1"/>
  <c r="AM96" i="1"/>
  <c r="AM95" i="1"/>
  <c r="AM100" i="1"/>
  <c r="AN265" i="1"/>
  <c r="AN266" i="1"/>
  <c r="AN261" i="1"/>
  <c r="AN263" i="1"/>
  <c r="AN267" i="1"/>
  <c r="AN262" i="1"/>
  <c r="AN268" i="1"/>
  <c r="AN264" i="1"/>
  <c r="AN271" i="1"/>
  <c r="AN273" i="1"/>
  <c r="AN269" i="1"/>
  <c r="AN272" i="1"/>
  <c r="AN260" i="1"/>
  <c r="AN270" i="1"/>
  <c r="AM312" i="1"/>
  <c r="AM313" i="1"/>
  <c r="AM311" i="1"/>
  <c r="AM307" i="1"/>
  <c r="AM310" i="1"/>
  <c r="AM308" i="1"/>
  <c r="AN397" i="1"/>
  <c r="AN396" i="1"/>
  <c r="AN395" i="1"/>
  <c r="AM541" i="1"/>
  <c r="AM537" i="1"/>
  <c r="AM543" i="1"/>
  <c r="AM539" i="1"/>
  <c r="AM550" i="1"/>
  <c r="AM540" i="1"/>
  <c r="AM545" i="1"/>
  <c r="AM544" i="1"/>
  <c r="AM542" i="1"/>
  <c r="AM547" i="1"/>
  <c r="AM549" i="1"/>
  <c r="AM548" i="1"/>
  <c r="AM546" i="1"/>
  <c r="AM614" i="1"/>
  <c r="AM613" i="1"/>
  <c r="AM609" i="1"/>
  <c r="AM612" i="1"/>
  <c r="AM610" i="1"/>
  <c r="AM611" i="1"/>
  <c r="AN651" i="1"/>
  <c r="AN650" i="1"/>
  <c r="AN652" i="1"/>
  <c r="AN654" i="1"/>
  <c r="AN657" i="1"/>
  <c r="AN655" i="1"/>
  <c r="AN656" i="1"/>
  <c r="AN658" i="1"/>
  <c r="AN653" i="1"/>
  <c r="AM712" i="1"/>
  <c r="AM708" i="1"/>
  <c r="AM713" i="1"/>
  <c r="AM711" i="1"/>
  <c r="AM710" i="1"/>
  <c r="AM709" i="1"/>
  <c r="AM853" i="1"/>
  <c r="AM852" i="1"/>
  <c r="AM855" i="1"/>
  <c r="AM851" i="1"/>
  <c r="AM854" i="1"/>
  <c r="AM850" i="1"/>
  <c r="AN137" i="1"/>
  <c r="AN135" i="1"/>
  <c r="AN136" i="1"/>
  <c r="AM306" i="1"/>
  <c r="AM305" i="1"/>
  <c r="AN390" i="1"/>
  <c r="AN388" i="1"/>
  <c r="AN389" i="1"/>
  <c r="AM434" i="1"/>
  <c r="AM433" i="1"/>
  <c r="AM429" i="1"/>
  <c r="AM436" i="1"/>
  <c r="AM437" i="1"/>
  <c r="AM430" i="1"/>
  <c r="AM441" i="1"/>
  <c r="AM428" i="1"/>
  <c r="AM435" i="1"/>
  <c r="AM439" i="1"/>
  <c r="AM431" i="1"/>
  <c r="AM438" i="1"/>
  <c r="AM440" i="1"/>
  <c r="AM432" i="1"/>
  <c r="AN527" i="1"/>
  <c r="AN526" i="1"/>
  <c r="AN528" i="1"/>
  <c r="AM577" i="1"/>
  <c r="AM576" i="1"/>
  <c r="AM578" i="1"/>
  <c r="AN735" i="1"/>
  <c r="AN736" i="1"/>
  <c r="AN730" i="1"/>
  <c r="AN732" i="1"/>
  <c r="AN734" i="1"/>
  <c r="AN733" i="1"/>
  <c r="AN783" i="1"/>
  <c r="AN784" i="1"/>
  <c r="AN775" i="1"/>
  <c r="AN781" i="1"/>
  <c r="AN779" i="1"/>
  <c r="AN777" i="1"/>
  <c r="AN780" i="1"/>
  <c r="AN776" i="1"/>
  <c r="AN778" i="1"/>
  <c r="AN806" i="1"/>
  <c r="AN805" i="1"/>
  <c r="AN815" i="1"/>
  <c r="AN813" i="1"/>
  <c r="AN812" i="1"/>
  <c r="AN814" i="1"/>
  <c r="AN807" i="1"/>
  <c r="AN809" i="1"/>
  <c r="AN818" i="1"/>
  <c r="AN816" i="1"/>
  <c r="AN817" i="1"/>
  <c r="AN811" i="1"/>
  <c r="AN808" i="1"/>
  <c r="AN810" i="1"/>
  <c r="AM846" i="1"/>
  <c r="AM845" i="1"/>
  <c r="AM844" i="1"/>
  <c r="AM842" i="1"/>
  <c r="AM843" i="1"/>
  <c r="AM841" i="1"/>
  <c r="AM838" i="1"/>
  <c r="AM849" i="1"/>
  <c r="AM836" i="1"/>
  <c r="AM848" i="1"/>
  <c r="AM847" i="1"/>
  <c r="AM839" i="1"/>
  <c r="AM840" i="1"/>
  <c r="AM837" i="1"/>
  <c r="AN873" i="1"/>
  <c r="AN872" i="1"/>
  <c r="AN874" i="1"/>
  <c r="AN875" i="1"/>
  <c r="AN871" i="1"/>
  <c r="AN870" i="1"/>
  <c r="AN888" i="1"/>
  <c r="AN892" i="1"/>
  <c r="AN889" i="1"/>
  <c r="AN891" i="1"/>
  <c r="AN887" i="1"/>
  <c r="AN890" i="1"/>
  <c r="AN886" i="1"/>
  <c r="AM39" i="1"/>
  <c r="AM42" i="1"/>
  <c r="AM38" i="1"/>
  <c r="AM35" i="1"/>
  <c r="AM40" i="1"/>
  <c r="AM30" i="1"/>
  <c r="AM41" i="1"/>
  <c r="AM37" i="1"/>
  <c r="AM34" i="1"/>
  <c r="AM31" i="1"/>
  <c r="AM29" i="1"/>
  <c r="AM32" i="1"/>
  <c r="AM36" i="1"/>
  <c r="AM33" i="1"/>
  <c r="AN68" i="1"/>
  <c r="AN69" i="1"/>
  <c r="AN71" i="1"/>
  <c r="AN72" i="1"/>
  <c r="AN77" i="1"/>
  <c r="AN78" i="1"/>
  <c r="AN74" i="1"/>
  <c r="AN73" i="1"/>
  <c r="AN70" i="1"/>
  <c r="AN79" i="1"/>
  <c r="AN76" i="1"/>
  <c r="AN80" i="1"/>
  <c r="AN75" i="1"/>
  <c r="AN354" i="1"/>
  <c r="AN362" i="1"/>
  <c r="AN356" i="1"/>
  <c r="AN352" i="1"/>
  <c r="AN351" i="1"/>
  <c r="AN360" i="1"/>
  <c r="AN357" i="1"/>
  <c r="AN355" i="1"/>
  <c r="AN353" i="1"/>
  <c r="AN361" i="1"/>
  <c r="AN363" i="1"/>
  <c r="AN359" i="1"/>
  <c r="AN364" i="1"/>
  <c r="AN358" i="1"/>
  <c r="AM411" i="1"/>
  <c r="AO411" i="1" s="1"/>
  <c r="AP411" i="1" s="1"/>
  <c r="AM417" i="1"/>
  <c r="AO417" i="1" s="1"/>
  <c r="AP417" i="1" s="1"/>
  <c r="AM412" i="1"/>
  <c r="AM415" i="1"/>
  <c r="AO415" i="1" s="1"/>
  <c r="AP415" i="1" s="1"/>
  <c r="AM416" i="1"/>
  <c r="AO416" i="1" s="1"/>
  <c r="AP416" i="1" s="1"/>
  <c r="AM421" i="1"/>
  <c r="AM419" i="1"/>
  <c r="AM418" i="1"/>
  <c r="AO418" i="1" s="1"/>
  <c r="AP418" i="1" s="1"/>
  <c r="AM414" i="1"/>
  <c r="AO414" i="1" s="1"/>
  <c r="AP414" i="1" s="1"/>
  <c r="AM420" i="1"/>
  <c r="AO420" i="1" s="1"/>
  <c r="AP420" i="1" s="1"/>
  <c r="AM413" i="1"/>
  <c r="AM424" i="1"/>
  <c r="AO424" i="1" s="1"/>
  <c r="AP424" i="1" s="1"/>
  <c r="AM422" i="1"/>
  <c r="AO422" i="1" s="1"/>
  <c r="AP422" i="1" s="1"/>
  <c r="AM423" i="1"/>
  <c r="AM629" i="1"/>
  <c r="AM628" i="1"/>
  <c r="AM757" i="1"/>
  <c r="AM749" i="1"/>
  <c r="AM758" i="1"/>
  <c r="AM756" i="1"/>
  <c r="AM754" i="1"/>
  <c r="AM747" i="1"/>
  <c r="AM748" i="1"/>
  <c r="AM755" i="1"/>
  <c r="AM753" i="1"/>
  <c r="AM746" i="1"/>
  <c r="AM745" i="1"/>
  <c r="AM752" i="1"/>
  <c r="AM750" i="1"/>
  <c r="AM751" i="1"/>
  <c r="AN789" i="1"/>
  <c r="AN790" i="1"/>
  <c r="AN788" i="1"/>
  <c r="AM858" i="1"/>
  <c r="AM857" i="1"/>
  <c r="AM856" i="1"/>
  <c r="AN926" i="1"/>
  <c r="AN927" i="1"/>
  <c r="AN936" i="1"/>
  <c r="AN928" i="1"/>
  <c r="AN931" i="1"/>
  <c r="AN932" i="1"/>
  <c r="AN929" i="1"/>
  <c r="AN934" i="1"/>
  <c r="AN933" i="1"/>
  <c r="AN930" i="1"/>
  <c r="AN935" i="1"/>
  <c r="AN937" i="1"/>
  <c r="AN938" i="1"/>
  <c r="AN939" i="1"/>
  <c r="AM954" i="1"/>
  <c r="AM953" i="1"/>
  <c r="AM951" i="1"/>
  <c r="AM952" i="1"/>
  <c r="AM950" i="1"/>
  <c r="P2309" i="1"/>
  <c r="P2308" i="1"/>
  <c r="T1777" i="1"/>
  <c r="V1777" i="1"/>
  <c r="W1777" i="1"/>
  <c r="U1777" i="1"/>
  <c r="O1778" i="1"/>
  <c r="O1777" i="1"/>
  <c r="M1777" i="1"/>
  <c r="N645" i="1"/>
  <c r="N644" i="1"/>
  <c r="N628" i="1"/>
  <c r="N627" i="1"/>
  <c r="AP1816" i="1"/>
  <c r="N1579" i="1"/>
  <c r="N1580" i="1"/>
  <c r="N240" i="1"/>
  <c r="N239" i="1"/>
  <c r="O2058" i="1"/>
  <c r="V2057" i="1"/>
  <c r="M2057" i="1"/>
  <c r="U2057" i="1"/>
  <c r="T2057" i="1"/>
  <c r="W2057" i="1"/>
  <c r="O2057" i="1"/>
  <c r="N474" i="1"/>
  <c r="N473" i="1"/>
  <c r="AM109" i="1"/>
  <c r="AM113" i="1"/>
  <c r="AM114" i="1"/>
  <c r="AM111" i="1"/>
  <c r="AM110" i="1"/>
  <c r="AM112" i="1"/>
  <c r="AM207" i="1"/>
  <c r="AO207" i="1" s="1"/>
  <c r="AP207" i="1" s="1"/>
  <c r="AM208" i="1"/>
  <c r="AO208" i="1" s="1"/>
  <c r="AP208" i="1" s="1"/>
  <c r="AM210" i="1"/>
  <c r="AO210" i="1" s="1"/>
  <c r="AP210" i="1" s="1"/>
  <c r="AM217" i="1"/>
  <c r="AO217" i="1" s="1"/>
  <c r="AP217" i="1" s="1"/>
  <c r="AM211" i="1"/>
  <c r="AO211" i="1" s="1"/>
  <c r="AP211" i="1" s="1"/>
  <c r="AM204" i="1"/>
  <c r="AO204" i="1" s="1"/>
  <c r="AP204" i="1" s="1"/>
  <c r="AM213" i="1"/>
  <c r="AO213" i="1" s="1"/>
  <c r="AP213" i="1" s="1"/>
  <c r="AM215" i="1"/>
  <c r="AO215" i="1" s="1"/>
  <c r="AP215" i="1" s="1"/>
  <c r="AM216" i="1"/>
  <c r="AO216" i="1" s="1"/>
  <c r="AP216" i="1" s="1"/>
  <c r="AM209" i="1"/>
  <c r="AO209" i="1" s="1"/>
  <c r="AP209" i="1" s="1"/>
  <c r="AM205" i="1"/>
  <c r="AO205" i="1" s="1"/>
  <c r="AP205" i="1" s="1"/>
  <c r="AM212" i="1"/>
  <c r="AO212" i="1" s="1"/>
  <c r="AP212" i="1" s="1"/>
  <c r="AM214" i="1"/>
  <c r="AO214" i="1" s="1"/>
  <c r="AP214" i="1" s="1"/>
  <c r="AM275" i="1"/>
  <c r="AM274" i="1"/>
  <c r="AM278" i="1"/>
  <c r="AM277" i="1"/>
  <c r="AM279" i="1"/>
  <c r="AM276" i="1"/>
  <c r="AM363" i="1"/>
  <c r="AM367" i="1"/>
  <c r="AM365" i="1"/>
  <c r="AM362" i="1"/>
  <c r="AO362" i="1" s="1"/>
  <c r="AM366" i="1"/>
  <c r="AM364" i="1"/>
  <c r="AN387" i="1"/>
  <c r="AN385" i="1"/>
  <c r="AN386" i="1"/>
  <c r="AN398" i="1"/>
  <c r="AO398" i="1" s="1"/>
  <c r="AN399" i="1"/>
  <c r="AN445" i="1"/>
  <c r="AN446" i="1"/>
  <c r="AN443" i="1"/>
  <c r="AN449" i="1"/>
  <c r="AN448" i="1"/>
  <c r="AN442" i="1"/>
  <c r="AN444" i="1"/>
  <c r="AN447" i="1"/>
  <c r="AN504" i="1"/>
  <c r="AN505" i="1"/>
  <c r="AN506" i="1"/>
  <c r="AN564" i="1"/>
  <c r="AN566" i="1"/>
  <c r="AN563" i="1"/>
  <c r="AN565" i="1"/>
  <c r="AN567" i="1"/>
  <c r="AN570" i="1"/>
  <c r="AN569" i="1"/>
  <c r="AN572" i="1"/>
  <c r="AN571" i="1"/>
  <c r="AN568" i="1"/>
  <c r="AM619" i="1"/>
  <c r="AM617" i="1"/>
  <c r="AM615" i="1"/>
  <c r="AO615" i="1" s="1"/>
  <c r="AP615" i="1" s="1"/>
  <c r="AM618" i="1"/>
  <c r="AM616" i="1"/>
  <c r="AN647" i="1"/>
  <c r="AN645" i="1"/>
  <c r="AN637" i="1"/>
  <c r="AN646" i="1"/>
  <c r="AN636" i="1"/>
  <c r="AN643" i="1"/>
  <c r="AN638" i="1"/>
  <c r="AN639" i="1"/>
  <c r="AN644" i="1"/>
  <c r="AN640" i="1"/>
  <c r="AN641" i="1"/>
  <c r="AN642" i="1"/>
  <c r="AN648" i="1"/>
  <c r="AN649" i="1"/>
  <c r="AN676" i="1"/>
  <c r="AN677" i="1"/>
  <c r="AN671" i="1"/>
  <c r="AN681" i="1"/>
  <c r="AN674" i="1"/>
  <c r="AN675" i="1"/>
  <c r="AN679" i="1"/>
  <c r="AN678" i="1"/>
  <c r="AN672" i="1"/>
  <c r="AN680" i="1"/>
  <c r="AN682" i="1"/>
  <c r="AN673" i="1"/>
  <c r="AN670" i="1"/>
  <c r="AN669" i="1"/>
  <c r="AM823" i="1"/>
  <c r="AM818" i="1"/>
  <c r="AM821" i="1"/>
  <c r="AO821" i="1" s="1"/>
  <c r="AM824" i="1"/>
  <c r="AO824" i="1" s="1"/>
  <c r="AM822" i="1"/>
  <c r="AM817" i="1"/>
  <c r="AM819" i="1"/>
  <c r="AM826" i="1"/>
  <c r="AM825" i="1"/>
  <c r="AM815" i="1"/>
  <c r="AM814" i="1"/>
  <c r="AO814" i="1" s="1"/>
  <c r="AM816" i="1"/>
  <c r="AO816" i="1" s="1"/>
  <c r="AM813" i="1"/>
  <c r="AN862" i="1"/>
  <c r="AN860" i="1"/>
  <c r="AN859" i="1"/>
  <c r="AN866" i="1"/>
  <c r="AN863" i="1"/>
  <c r="AN864" i="1"/>
  <c r="AN861" i="1"/>
  <c r="AN865" i="1"/>
  <c r="AM882" i="1"/>
  <c r="AM880" i="1"/>
  <c r="AO880" i="1" s="1"/>
  <c r="AM881" i="1"/>
  <c r="AO881" i="1" s="1"/>
  <c r="AN885" i="1"/>
  <c r="AN883" i="1"/>
  <c r="AN884" i="1"/>
  <c r="N1469" i="1"/>
  <c r="N1468" i="1"/>
  <c r="V2217" i="1"/>
  <c r="M2217" i="1"/>
  <c r="U2217" i="1"/>
  <c r="W2217" i="1"/>
  <c r="T2217" i="1"/>
  <c r="O2217" i="1"/>
  <c r="O2218" i="1"/>
  <c r="T2314" i="1"/>
  <c r="M2314" i="1"/>
  <c r="W2314" i="1"/>
  <c r="O2315" i="1"/>
  <c r="U2314" i="1"/>
  <c r="V2314" i="1"/>
  <c r="O2314" i="1"/>
  <c r="T2099" i="1"/>
  <c r="W2099" i="1"/>
  <c r="V2099" i="1"/>
  <c r="U2099" i="1"/>
  <c r="M2099" i="1"/>
  <c r="O2100" i="1"/>
  <c r="O2099" i="1"/>
  <c r="P2348" i="1"/>
  <c r="P2347" i="1"/>
  <c r="W1803" i="1"/>
  <c r="O1804" i="1"/>
  <c r="O1803" i="1"/>
  <c r="V1803" i="1"/>
  <c r="T1803" i="1"/>
  <c r="U1803" i="1"/>
  <c r="M1803" i="1"/>
  <c r="P2102" i="1"/>
  <c r="P2101" i="1"/>
  <c r="N1393" i="1"/>
  <c r="AN782" i="1"/>
  <c r="N2416" i="1"/>
  <c r="N2415" i="1"/>
  <c r="AM2436" i="1"/>
  <c r="N1908" i="1"/>
  <c r="N1907" i="1"/>
  <c r="N1864" i="1"/>
  <c r="N1865" i="1"/>
  <c r="P2432" i="1"/>
  <c r="T2432" i="1"/>
  <c r="U2432" i="1"/>
  <c r="P2433" i="1"/>
  <c r="AN731" i="1"/>
  <c r="AN2431" i="1"/>
  <c r="V2429" i="1"/>
  <c r="O2430" i="1"/>
  <c r="T2429" i="1"/>
  <c r="U2429" i="1"/>
  <c r="M2429" i="1"/>
  <c r="W2429" i="1"/>
  <c r="O2429" i="1"/>
  <c r="T2428" i="1"/>
  <c r="M2428" i="1"/>
  <c r="U2428" i="1"/>
  <c r="O2428" i="1"/>
  <c r="V2428" i="1"/>
  <c r="W2428" i="1"/>
  <c r="V2432" i="1"/>
  <c r="N2062" i="1"/>
  <c r="Z157" i="1"/>
  <c r="I2464" i="1"/>
  <c r="D8" i="15" s="1"/>
  <c r="I2463" i="1"/>
  <c r="D7" i="15" s="1"/>
  <c r="I2462" i="1"/>
  <c r="D6" i="15" s="1"/>
  <c r="I2466" i="1"/>
  <c r="D10" i="15" s="1"/>
  <c r="I2465" i="1"/>
  <c r="D9" i="15" s="1"/>
  <c r="AN93" i="1"/>
  <c r="AN92" i="1"/>
  <c r="AN94" i="1"/>
  <c r="AM154" i="1"/>
  <c r="AM155" i="1"/>
  <c r="AM157" i="1"/>
  <c r="AM165" i="1"/>
  <c r="AM164" i="1"/>
  <c r="AM167" i="1"/>
  <c r="AM161" i="1"/>
  <c r="AM156" i="1"/>
  <c r="AM159" i="1"/>
  <c r="AM162" i="1"/>
  <c r="AM166" i="1"/>
  <c r="AM163" i="1"/>
  <c r="AM160" i="1"/>
  <c r="AM158" i="1"/>
  <c r="AM407" i="1"/>
  <c r="AM408" i="1"/>
  <c r="AM409" i="1"/>
  <c r="AN541" i="1"/>
  <c r="AN537" i="1"/>
  <c r="AN548" i="1"/>
  <c r="AN547" i="1"/>
  <c r="AN544" i="1"/>
  <c r="AN540" i="1"/>
  <c r="AN546" i="1"/>
  <c r="AN539" i="1"/>
  <c r="AN550" i="1"/>
  <c r="AN545" i="1"/>
  <c r="AN543" i="1"/>
  <c r="AN538" i="1"/>
  <c r="AN549" i="1"/>
  <c r="AN542" i="1"/>
  <c r="AN614" i="1"/>
  <c r="AN613" i="1"/>
  <c r="AN611" i="1"/>
  <c r="AN612" i="1"/>
  <c r="AN610" i="1"/>
  <c r="AN609" i="1"/>
  <c r="AM620" i="1"/>
  <c r="AM622" i="1"/>
  <c r="AM625" i="1"/>
  <c r="AM626" i="1"/>
  <c r="AM624" i="1"/>
  <c r="AM627" i="1"/>
  <c r="AM623" i="1"/>
  <c r="AM621" i="1"/>
  <c r="AN709" i="1"/>
  <c r="AN710" i="1"/>
  <c r="AN708" i="1"/>
  <c r="AN713" i="1"/>
  <c r="AN711" i="1"/>
  <c r="AN712" i="1"/>
  <c r="AN440" i="1"/>
  <c r="AN441" i="1"/>
  <c r="AM528" i="1"/>
  <c r="AO528" i="1" s="1"/>
  <c r="AM526" i="1"/>
  <c r="AM527" i="1"/>
  <c r="AM948" i="1"/>
  <c r="AM947" i="1"/>
  <c r="AM943" i="1"/>
  <c r="AM946" i="1"/>
  <c r="AM945" i="1"/>
  <c r="AM944" i="1"/>
  <c r="AN940" i="1"/>
  <c r="AN947" i="1"/>
  <c r="AN946" i="1"/>
  <c r="AN945" i="1"/>
  <c r="AN944" i="1"/>
  <c r="AN943" i="1"/>
  <c r="AN948" i="1"/>
  <c r="AN942" i="1"/>
  <c r="AM479" i="1"/>
  <c r="AO479" i="1" s="1"/>
  <c r="AP479" i="1" s="1"/>
  <c r="AM478" i="1"/>
  <c r="AO478" i="1" s="1"/>
  <c r="AP478" i="1" s="1"/>
  <c r="AM482" i="1"/>
  <c r="AO482" i="1" s="1"/>
  <c r="AP482" i="1" s="1"/>
  <c r="AM475" i="1"/>
  <c r="AO475" i="1" s="1"/>
  <c r="AP475" i="1" s="1"/>
  <c r="AM484" i="1"/>
  <c r="AO484" i="1" s="1"/>
  <c r="AP484" i="1" s="1"/>
  <c r="AM485" i="1"/>
  <c r="AM481" i="1"/>
  <c r="AO481" i="1" s="1"/>
  <c r="AP481" i="1" s="1"/>
  <c r="AM476" i="1"/>
  <c r="AO476" i="1" s="1"/>
  <c r="AP476" i="1" s="1"/>
  <c r="AM477" i="1"/>
  <c r="AO477" i="1" s="1"/>
  <c r="AP477" i="1" s="1"/>
  <c r="AM480" i="1"/>
  <c r="AO480" i="1" s="1"/>
  <c r="AP480" i="1" s="1"/>
  <c r="AM483" i="1"/>
  <c r="AO483" i="1" s="1"/>
  <c r="AP483" i="1" s="1"/>
  <c r="AN616" i="1"/>
  <c r="AN622" i="1"/>
  <c r="AN629" i="1"/>
  <c r="AN623" i="1"/>
  <c r="AN625" i="1"/>
  <c r="AN618" i="1"/>
  <c r="AN627" i="1"/>
  <c r="AN626" i="1"/>
  <c r="AN620" i="1"/>
  <c r="AN621" i="1"/>
  <c r="AN617" i="1"/>
  <c r="AN628" i="1"/>
  <c r="AN624" i="1"/>
  <c r="N286" i="1"/>
  <c r="N287" i="1"/>
  <c r="AN562" i="1"/>
  <c r="AN561" i="1"/>
  <c r="AN560" i="1"/>
  <c r="AM607" i="1"/>
  <c r="AM602" i="1"/>
  <c r="AM604" i="1"/>
  <c r="AM605" i="1"/>
  <c r="AM599" i="1"/>
  <c r="AO599" i="1" s="1"/>
  <c r="AP599" i="1" s="1"/>
  <c r="AM601" i="1"/>
  <c r="AM603" i="1"/>
  <c r="AM600" i="1"/>
  <c r="AM608" i="1"/>
  <c r="AM598" i="1"/>
  <c r="AM597" i="1"/>
  <c r="AM606" i="1"/>
  <c r="AM595" i="1"/>
  <c r="AM596" i="1"/>
  <c r="AN22" i="1"/>
  <c r="AN17" i="1"/>
  <c r="AN19" i="1"/>
  <c r="AN20" i="1"/>
  <c r="AN24" i="1"/>
  <c r="AN23" i="1"/>
  <c r="AN18" i="1"/>
  <c r="AN27" i="1"/>
  <c r="AN26" i="1"/>
  <c r="AN16" i="1"/>
  <c r="AN25" i="1"/>
  <c r="AN21" i="1"/>
  <c r="AM59" i="1"/>
  <c r="AM56" i="1"/>
  <c r="AM60" i="1"/>
  <c r="AO60" i="1" s="1"/>
  <c r="AM63" i="1"/>
  <c r="AM62" i="1"/>
  <c r="AM67" i="1"/>
  <c r="AM54" i="1"/>
  <c r="AM55" i="1"/>
  <c r="AO55" i="1" s="1"/>
  <c r="AM64" i="1"/>
  <c r="AM66" i="1"/>
  <c r="AM58" i="1"/>
  <c r="AM61" i="1"/>
  <c r="AO61" i="1" s="1"/>
  <c r="AM65" i="1"/>
  <c r="AO65" i="1" s="1"/>
  <c r="AM57" i="1"/>
  <c r="AN107" i="1"/>
  <c r="AN103" i="1"/>
  <c r="AN106" i="1"/>
  <c r="AN105" i="1"/>
  <c r="AN104" i="1"/>
  <c r="AN100" i="1"/>
  <c r="AN99" i="1"/>
  <c r="AN96" i="1"/>
  <c r="AN95" i="1"/>
  <c r="AN98" i="1"/>
  <c r="AN108" i="1"/>
  <c r="AN102" i="1"/>
  <c r="AN97" i="1"/>
  <c r="AN101" i="1"/>
  <c r="AM268" i="1"/>
  <c r="AM261" i="1"/>
  <c r="AM265" i="1"/>
  <c r="AM267" i="1"/>
  <c r="AO267" i="1" s="1"/>
  <c r="AM266" i="1"/>
  <c r="AM260" i="1"/>
  <c r="AM263" i="1"/>
  <c r="AO263" i="1" s="1"/>
  <c r="AM273" i="1"/>
  <c r="AM269" i="1"/>
  <c r="AM270" i="1"/>
  <c r="AM271" i="1"/>
  <c r="AM272" i="1"/>
  <c r="AO272" i="1" s="1"/>
  <c r="AM262" i="1"/>
  <c r="AN312" i="1"/>
  <c r="AN313" i="1"/>
  <c r="AN307" i="1"/>
  <c r="AN309" i="1"/>
  <c r="AN310" i="1"/>
  <c r="AN311" i="1"/>
  <c r="AN308" i="1"/>
  <c r="AM372" i="1"/>
  <c r="AM371" i="1"/>
  <c r="AM373" i="1"/>
  <c r="AM368" i="1"/>
  <c r="AM369" i="1"/>
  <c r="AM370" i="1"/>
  <c r="AN374" i="1"/>
  <c r="AN380" i="1"/>
  <c r="AN375" i="1"/>
  <c r="AN381" i="1"/>
  <c r="AN378" i="1"/>
  <c r="AN376" i="1"/>
  <c r="AN379" i="1"/>
  <c r="AN377" i="1"/>
  <c r="AM397" i="1"/>
  <c r="AM396" i="1"/>
  <c r="AM390" i="1"/>
  <c r="AM392" i="1"/>
  <c r="AM393" i="1"/>
  <c r="AM389" i="1"/>
  <c r="AM395" i="1"/>
  <c r="AM388" i="1"/>
  <c r="AM394" i="1"/>
  <c r="AM391" i="1"/>
  <c r="AN458" i="1"/>
  <c r="AN460" i="1"/>
  <c r="AN463" i="1"/>
  <c r="AN466" i="1"/>
  <c r="AN464" i="1"/>
  <c r="AN467" i="1"/>
  <c r="AN461" i="1"/>
  <c r="AN462" i="1"/>
  <c r="AN459" i="1"/>
  <c r="AP459" i="1" s="1"/>
  <c r="AN465" i="1"/>
  <c r="AN455" i="1"/>
  <c r="AN457" i="1"/>
  <c r="AN456" i="1"/>
  <c r="AN468" i="1"/>
  <c r="AN785" i="1"/>
  <c r="AN787" i="1"/>
  <c r="AN786" i="1"/>
  <c r="AN827" i="1"/>
  <c r="AN831" i="1"/>
  <c r="AN832" i="1"/>
  <c r="AN828" i="1"/>
  <c r="AN830" i="1"/>
  <c r="AN833" i="1"/>
  <c r="AN834" i="1"/>
  <c r="AN835" i="1"/>
  <c r="AN829" i="1"/>
  <c r="AN904" i="1"/>
  <c r="AN903" i="1"/>
  <c r="AN911" i="1"/>
  <c r="AN909" i="1"/>
  <c r="AN910" i="1"/>
  <c r="AN912" i="1"/>
  <c r="AN905" i="1"/>
  <c r="AN906" i="1"/>
  <c r="AN907" i="1"/>
  <c r="AN908" i="1"/>
  <c r="AM919" i="1"/>
  <c r="AO919" i="1" s="1"/>
  <c r="AP919" i="1" s="1"/>
  <c r="AM923" i="1"/>
  <c r="AO923" i="1" s="1"/>
  <c r="AP923" i="1" s="1"/>
  <c r="AM922" i="1"/>
  <c r="AO922" i="1" s="1"/>
  <c r="AP922" i="1" s="1"/>
  <c r="AM921" i="1"/>
  <c r="AO921" i="1" s="1"/>
  <c r="AP921" i="1" s="1"/>
  <c r="AM925" i="1"/>
  <c r="AO925" i="1" s="1"/>
  <c r="AP925" i="1" s="1"/>
  <c r="AM920" i="1"/>
  <c r="AO920" i="1" s="1"/>
  <c r="AP920" i="1" s="1"/>
  <c r="AM916" i="1"/>
  <c r="AO916" i="1" s="1"/>
  <c r="AP916" i="1" s="1"/>
  <c r="AM918" i="1"/>
  <c r="AO918" i="1" s="1"/>
  <c r="AP918" i="1" s="1"/>
  <c r="AM926" i="1"/>
  <c r="AM914" i="1"/>
  <c r="AO914" i="1" s="1"/>
  <c r="AP914" i="1" s="1"/>
  <c r="AM917" i="1"/>
  <c r="AO917" i="1" s="1"/>
  <c r="AP917" i="1" s="1"/>
  <c r="AM924" i="1"/>
  <c r="AO924" i="1" s="1"/>
  <c r="AP924" i="1" s="1"/>
  <c r="AM915" i="1"/>
  <c r="AO915" i="1" s="1"/>
  <c r="AP915" i="1" s="1"/>
  <c r="AM913" i="1"/>
  <c r="AO913" i="1" s="1"/>
  <c r="AP913" i="1" s="1"/>
  <c r="AM975" i="1"/>
  <c r="AO975" i="1" s="1"/>
  <c r="AM983" i="1"/>
  <c r="AM980" i="1"/>
  <c r="AO980" i="1" s="1"/>
  <c r="AM977" i="1"/>
  <c r="AM972" i="1"/>
  <c r="AO972" i="1" s="1"/>
  <c r="AP972" i="1" s="1"/>
  <c r="AM978" i="1"/>
  <c r="AO978" i="1" s="1"/>
  <c r="AM982" i="1"/>
  <c r="AO982" i="1" s="1"/>
  <c r="AM981" i="1"/>
  <c r="AM973" i="1"/>
  <c r="AO973" i="1" s="1"/>
  <c r="AP973" i="1" s="1"/>
  <c r="AM974" i="1"/>
  <c r="AO974" i="1" s="1"/>
  <c r="AP974" i="1" s="1"/>
  <c r="AM979" i="1"/>
  <c r="AM971" i="1"/>
  <c r="AM970" i="1"/>
  <c r="AM976" i="1"/>
  <c r="AO976" i="1" s="1"/>
  <c r="AN994" i="1"/>
  <c r="AN995" i="1"/>
  <c r="AN992" i="1"/>
  <c r="AN993" i="1"/>
  <c r="AN996" i="1"/>
  <c r="AN997" i="1"/>
  <c r="AN90" i="1"/>
  <c r="AN91" i="1"/>
  <c r="AM405" i="1"/>
  <c r="AM399" i="1"/>
  <c r="AM403" i="1"/>
  <c r="AM401" i="1"/>
  <c r="AM406" i="1"/>
  <c r="AM404" i="1"/>
  <c r="AM402" i="1"/>
  <c r="AM400" i="1"/>
  <c r="AM492" i="1"/>
  <c r="AM488" i="1"/>
  <c r="AM494" i="1"/>
  <c r="AM493" i="1"/>
  <c r="AM496" i="1"/>
  <c r="AM491" i="1"/>
  <c r="AM497" i="1"/>
  <c r="AM490" i="1"/>
  <c r="AM487" i="1"/>
  <c r="AM495" i="1"/>
  <c r="AM486" i="1"/>
  <c r="AM489" i="1"/>
  <c r="AM498" i="1"/>
  <c r="AN576" i="1"/>
  <c r="AN578" i="1"/>
  <c r="AN577" i="1"/>
  <c r="AM736" i="1"/>
  <c r="AM732" i="1"/>
  <c r="AM731" i="1"/>
  <c r="AM733" i="1"/>
  <c r="AO733" i="1" s="1"/>
  <c r="AM730" i="1"/>
  <c r="AM734" i="1"/>
  <c r="AM735" i="1"/>
  <c r="AO735" i="1" s="1"/>
  <c r="AN869" i="1"/>
  <c r="AN867" i="1"/>
  <c r="AN868" i="1"/>
  <c r="AM873" i="1"/>
  <c r="AM872" i="1"/>
  <c r="AO872" i="1" s="1"/>
  <c r="AM875" i="1"/>
  <c r="AM871" i="1"/>
  <c r="AM870" i="1"/>
  <c r="AO870" i="1" s="1"/>
  <c r="AM874" i="1"/>
  <c r="AO874" i="1" s="1"/>
  <c r="AN900" i="1"/>
  <c r="AN902" i="1"/>
  <c r="AN901" i="1"/>
  <c r="AN39" i="1"/>
  <c r="AN38" i="1"/>
  <c r="AN41" i="1"/>
  <c r="AN42" i="1"/>
  <c r="AN40" i="1"/>
  <c r="AN32" i="1"/>
  <c r="AN35" i="1"/>
  <c r="AN34" i="1"/>
  <c r="AN30" i="1"/>
  <c r="AN29" i="1"/>
  <c r="AN37" i="1"/>
  <c r="AN36" i="1"/>
  <c r="AN31" i="1"/>
  <c r="AN33" i="1"/>
  <c r="AM68" i="1"/>
  <c r="AM72" i="1"/>
  <c r="AM70" i="1"/>
  <c r="AM71" i="1"/>
  <c r="AO71" i="1" s="1"/>
  <c r="AM69" i="1"/>
  <c r="AM79" i="1"/>
  <c r="AM78" i="1"/>
  <c r="AM77" i="1"/>
  <c r="AM80" i="1"/>
  <c r="AM76" i="1"/>
  <c r="AO76" i="1" s="1"/>
  <c r="AM74" i="1"/>
  <c r="AO74" i="1" s="1"/>
  <c r="AM75" i="1"/>
  <c r="AM73" i="1"/>
  <c r="AN127" i="1"/>
  <c r="AN129" i="1"/>
  <c r="AN128" i="1"/>
  <c r="AM315" i="1"/>
  <c r="AM314" i="1"/>
  <c r="AM316" i="1"/>
  <c r="AM384" i="1"/>
  <c r="AM383" i="1"/>
  <c r="AM382" i="1"/>
  <c r="AN438" i="1"/>
  <c r="AN434" i="1"/>
  <c r="AN436" i="1"/>
  <c r="AN437" i="1"/>
  <c r="AN435" i="1"/>
  <c r="AN433" i="1"/>
  <c r="AN426" i="1"/>
  <c r="AN431" i="1"/>
  <c r="AN439" i="1"/>
  <c r="AN432" i="1"/>
  <c r="AN430" i="1"/>
  <c r="AN427" i="1"/>
  <c r="AN429" i="1"/>
  <c r="AN501" i="1"/>
  <c r="AN503" i="1"/>
  <c r="AN499" i="1"/>
  <c r="AN500" i="1"/>
  <c r="AN502" i="1"/>
  <c r="AN750" i="1"/>
  <c r="AN754" i="1"/>
  <c r="AN758" i="1"/>
  <c r="AN748" i="1"/>
  <c r="AN757" i="1"/>
  <c r="AN752" i="1"/>
  <c r="AN756" i="1"/>
  <c r="AN755" i="1"/>
  <c r="AN751" i="1"/>
  <c r="AN749" i="1"/>
  <c r="AN858" i="1"/>
  <c r="AN856" i="1"/>
  <c r="AN857" i="1"/>
  <c r="O2308" i="1"/>
  <c r="U2308" i="1"/>
  <c r="T2308" i="1"/>
  <c r="W2308" i="1"/>
  <c r="O2309" i="1"/>
  <c r="M2308" i="1"/>
  <c r="V2308" i="1"/>
  <c r="P1778" i="1"/>
  <c r="P1777" i="1"/>
  <c r="N277" i="1"/>
  <c r="N278" i="1"/>
  <c r="N1234" i="1"/>
  <c r="N1233" i="1"/>
  <c r="N538" i="1"/>
  <c r="N539" i="1"/>
  <c r="N2235" i="1"/>
  <c r="N2236" i="1"/>
  <c r="AM88" i="1"/>
  <c r="AM87" i="1"/>
  <c r="AM85" i="1"/>
  <c r="AM83" i="1"/>
  <c r="AM82" i="1"/>
  <c r="AM86" i="1"/>
  <c r="AM84" i="1"/>
  <c r="AM81" i="1"/>
  <c r="AM89" i="1"/>
  <c r="AN114" i="1"/>
  <c r="AN109" i="1"/>
  <c r="AN110" i="1"/>
  <c r="AN113" i="1"/>
  <c r="AN111" i="1"/>
  <c r="AN112" i="1"/>
  <c r="AM134" i="1"/>
  <c r="AM130" i="1"/>
  <c r="AM133" i="1"/>
  <c r="AM132" i="1"/>
  <c r="AO132" i="1" s="1"/>
  <c r="AP132" i="1" s="1"/>
  <c r="AM131" i="1"/>
  <c r="AN276" i="1"/>
  <c r="AN275" i="1"/>
  <c r="AN278" i="1"/>
  <c r="AN274" i="1"/>
  <c r="AN277" i="1"/>
  <c r="AN279" i="1"/>
  <c r="AN317" i="1"/>
  <c r="AN319" i="1"/>
  <c r="AN318" i="1"/>
  <c r="AM500" i="1"/>
  <c r="AM501" i="1"/>
  <c r="AM506" i="1"/>
  <c r="AM504" i="1"/>
  <c r="AM505" i="1"/>
  <c r="AO505" i="1" s="1"/>
  <c r="AM499" i="1"/>
  <c r="AM502" i="1"/>
  <c r="AM503" i="1"/>
  <c r="AM518" i="1"/>
  <c r="AM513" i="1"/>
  <c r="AM517" i="1"/>
  <c r="AM520" i="1"/>
  <c r="AM521" i="1"/>
  <c r="AM515" i="1"/>
  <c r="AM512" i="1"/>
  <c r="AM514" i="1"/>
  <c r="AM522" i="1"/>
  <c r="AM519" i="1"/>
  <c r="AM516" i="1"/>
  <c r="AM525" i="1"/>
  <c r="AM524" i="1"/>
  <c r="AM523" i="1"/>
  <c r="AN556" i="1"/>
  <c r="AN557" i="1"/>
  <c r="AN558" i="1"/>
  <c r="AN554" i="1"/>
  <c r="AN552" i="1"/>
  <c r="AN559" i="1"/>
  <c r="AN551" i="1"/>
  <c r="AN555" i="1"/>
  <c r="AN553" i="1"/>
  <c r="AM563" i="1"/>
  <c r="AO563" i="1" s="1"/>
  <c r="AM564" i="1"/>
  <c r="AM566" i="1"/>
  <c r="AM565" i="1"/>
  <c r="AM567" i="1"/>
  <c r="AM562" i="1"/>
  <c r="AM571" i="1"/>
  <c r="AM574" i="1"/>
  <c r="AM573" i="1"/>
  <c r="AM572" i="1"/>
  <c r="AM569" i="1"/>
  <c r="AM568" i="1"/>
  <c r="AM570" i="1"/>
  <c r="AM575" i="1"/>
  <c r="AM631" i="1"/>
  <c r="AM630" i="1"/>
  <c r="AN630" i="1"/>
  <c r="AN631" i="1"/>
  <c r="AM668" i="1"/>
  <c r="AO668" i="1" s="1"/>
  <c r="AP668" i="1" s="1"/>
  <c r="AM669" i="1"/>
  <c r="AO669" i="1" s="1"/>
  <c r="AM672" i="1"/>
  <c r="AM671" i="1"/>
  <c r="AM667" i="1"/>
  <c r="AO667" i="1" s="1"/>
  <c r="AP667" i="1" s="1"/>
  <c r="AM665" i="1"/>
  <c r="AO665" i="1" s="1"/>
  <c r="AP665" i="1" s="1"/>
  <c r="AM670" i="1"/>
  <c r="AM666" i="1"/>
  <c r="AO666" i="1" s="1"/>
  <c r="AP666" i="1" s="1"/>
  <c r="AN718" i="1"/>
  <c r="AN720" i="1"/>
  <c r="AN719" i="1"/>
  <c r="AN721" i="1"/>
  <c r="AN716" i="1"/>
  <c r="AN728" i="1"/>
  <c r="AN724" i="1"/>
  <c r="AN726" i="1"/>
  <c r="AN722" i="1"/>
  <c r="AN727" i="1"/>
  <c r="AN717" i="1"/>
  <c r="AN729" i="1"/>
  <c r="AN725" i="1"/>
  <c r="AN723" i="1"/>
  <c r="AN760" i="1"/>
  <c r="AN761" i="1"/>
  <c r="AN759" i="1"/>
  <c r="AN793" i="1"/>
  <c r="AN792" i="1"/>
  <c r="AN794" i="1"/>
  <c r="AN791" i="1"/>
  <c r="AN795" i="1"/>
  <c r="AM885" i="1"/>
  <c r="AM884" i="1"/>
  <c r="AM883" i="1"/>
  <c r="AN895" i="1"/>
  <c r="AN894" i="1"/>
  <c r="AN893" i="1"/>
  <c r="AN897" i="1"/>
  <c r="AN898" i="1"/>
  <c r="AN896" i="1"/>
  <c r="AN899" i="1"/>
  <c r="AN955" i="1"/>
  <c r="AN958" i="1"/>
  <c r="AN952" i="1"/>
  <c r="AN950" i="1"/>
  <c r="AN953" i="1"/>
  <c r="AN949" i="1"/>
  <c r="AN959" i="1"/>
  <c r="AN956" i="1"/>
  <c r="AN957" i="1"/>
  <c r="AN951" i="1"/>
  <c r="AN954" i="1"/>
  <c r="AN960" i="1"/>
  <c r="AM987" i="1"/>
  <c r="AM984" i="1"/>
  <c r="AM988" i="1"/>
  <c r="AO988" i="1" s="1"/>
  <c r="AM985" i="1"/>
  <c r="AO985" i="1" s="1"/>
  <c r="AM986" i="1"/>
  <c r="P1794" i="1"/>
  <c r="P1793" i="1"/>
  <c r="N352" i="1"/>
  <c r="N353" i="1"/>
  <c r="U2347" i="1"/>
  <c r="T2347" i="1"/>
  <c r="V2347" i="1"/>
  <c r="W2347" i="1"/>
  <c r="O2348" i="1"/>
  <c r="M2347" i="1"/>
  <c r="O2347" i="1"/>
  <c r="N1659" i="1"/>
  <c r="W2054" i="1"/>
  <c r="V2054" i="1"/>
  <c r="O2054" i="1"/>
  <c r="U2054" i="1"/>
  <c r="M2054" i="1"/>
  <c r="T2054" i="1"/>
  <c r="O2055" i="1"/>
  <c r="W1707" i="1"/>
  <c r="V1707" i="1"/>
  <c r="M1707" i="1"/>
  <c r="U1707" i="1"/>
  <c r="T1707" i="1"/>
  <c r="O1708" i="1"/>
  <c r="O1707" i="1"/>
  <c r="J2463" i="1"/>
  <c r="E7" i="15" s="1"/>
  <c r="J2466" i="1"/>
  <c r="E10" i="15" s="1"/>
  <c r="AN58" i="1"/>
  <c r="P2100" i="1"/>
  <c r="AM820" i="1"/>
  <c r="AO820" i="1" s="1"/>
  <c r="AN753" i="1"/>
  <c r="N2425" i="1"/>
  <c r="P2430" i="1"/>
  <c r="P2429" i="1"/>
  <c r="M2432" i="1"/>
  <c r="AM354" i="1"/>
  <c r="AM353" i="1"/>
  <c r="AM352" i="1"/>
  <c r="AM350" i="1"/>
  <c r="AO350" i="1" s="1"/>
  <c r="AP350" i="1" s="1"/>
  <c r="AM358" i="1"/>
  <c r="AO358" i="1" s="1"/>
  <c r="AM355" i="1"/>
  <c r="AM360" i="1"/>
  <c r="AO360" i="1" s="1"/>
  <c r="AM357" i="1"/>
  <c r="AM351" i="1"/>
  <c r="AM359" i="1"/>
  <c r="AM356" i="1"/>
  <c r="AM361" i="1"/>
  <c r="AO361" i="1" s="1"/>
  <c r="AM348" i="1"/>
  <c r="AO348" i="1" s="1"/>
  <c r="AP348" i="1" s="1"/>
  <c r="AM349" i="1"/>
  <c r="AO349" i="1" s="1"/>
  <c r="AP349" i="1" s="1"/>
  <c r="AN373" i="1"/>
  <c r="AN372" i="1"/>
  <c r="AN371" i="1"/>
  <c r="AN370" i="1"/>
  <c r="AN368" i="1"/>
  <c r="AN369" i="1"/>
  <c r="AN367" i="1"/>
  <c r="AN365" i="1"/>
  <c r="AN366" i="1"/>
  <c r="AN851" i="1"/>
  <c r="AN854" i="1"/>
  <c r="AN850" i="1"/>
  <c r="AN855" i="1"/>
  <c r="AN852" i="1"/>
  <c r="AN853" i="1"/>
  <c r="AN971" i="1"/>
  <c r="AN962" i="1"/>
  <c r="AN964" i="1"/>
  <c r="AN970" i="1"/>
  <c r="AN968" i="1"/>
  <c r="AN967" i="1"/>
  <c r="AN965" i="1"/>
  <c r="AN969" i="1"/>
  <c r="AN966" i="1"/>
  <c r="AN961" i="1"/>
  <c r="AN963" i="1"/>
  <c r="AN845" i="1"/>
  <c r="AN847" i="1"/>
  <c r="AN846" i="1"/>
  <c r="AN844" i="1"/>
  <c r="AN848" i="1"/>
  <c r="AN849" i="1"/>
  <c r="AM890" i="1"/>
  <c r="AM891" i="1"/>
  <c r="AO891" i="1" s="1"/>
  <c r="AM892" i="1"/>
  <c r="AM889" i="1"/>
  <c r="AM887" i="1"/>
  <c r="AM886" i="1"/>
  <c r="AN879" i="1"/>
  <c r="AN877" i="1"/>
  <c r="AN876" i="1"/>
  <c r="AN878" i="1"/>
  <c r="N309" i="1"/>
  <c r="N308" i="1"/>
  <c r="N1288" i="1"/>
  <c r="N1287" i="1"/>
  <c r="N1608" i="1"/>
  <c r="N1609" i="1"/>
  <c r="AN521" i="1"/>
  <c r="AN515" i="1"/>
  <c r="AN513" i="1"/>
  <c r="AN517" i="1"/>
  <c r="AN514" i="1"/>
  <c r="AN512" i="1"/>
  <c r="AN516" i="1"/>
  <c r="AN519" i="1"/>
  <c r="AN522" i="1"/>
  <c r="AN518" i="1"/>
  <c r="AN523" i="1"/>
  <c r="AN520" i="1"/>
  <c r="AN525" i="1"/>
  <c r="AN524" i="1"/>
  <c r="AN2435" i="1"/>
  <c r="AN2433" i="1"/>
  <c r="AN2432" i="1"/>
  <c r="W2436" i="1"/>
  <c r="T2436" i="1"/>
  <c r="U2436" i="1"/>
  <c r="V2436" i="1"/>
  <c r="O2436" i="1"/>
  <c r="M2436" i="1"/>
  <c r="AM94" i="1"/>
  <c r="AO94" i="1" s="1"/>
  <c r="AM92" i="1"/>
  <c r="AM93" i="1"/>
  <c r="AN155" i="1"/>
  <c r="AN161" i="1"/>
  <c r="AN156" i="1"/>
  <c r="AN166" i="1"/>
  <c r="AN160" i="1"/>
  <c r="AN164" i="1"/>
  <c r="AN157" i="1"/>
  <c r="AN162" i="1"/>
  <c r="AN163" i="1"/>
  <c r="AN158" i="1"/>
  <c r="AN167" i="1"/>
  <c r="AN165" i="1"/>
  <c r="AN159" i="1"/>
  <c r="AN154" i="1"/>
  <c r="AM380" i="1"/>
  <c r="AM378" i="1"/>
  <c r="AM374" i="1"/>
  <c r="AM375" i="1"/>
  <c r="AM377" i="1"/>
  <c r="AM381" i="1"/>
  <c r="AM376" i="1"/>
  <c r="AM379" i="1"/>
  <c r="AN407" i="1"/>
  <c r="AN409" i="1"/>
  <c r="AN408" i="1"/>
  <c r="AM645" i="1"/>
  <c r="AM657" i="1"/>
  <c r="AM651" i="1"/>
  <c r="AM646" i="1"/>
  <c r="AO646" i="1" s="1"/>
  <c r="AM647" i="1"/>
  <c r="AM648" i="1"/>
  <c r="AM654" i="1"/>
  <c r="AM653" i="1"/>
  <c r="AM652" i="1"/>
  <c r="AO652" i="1" s="1"/>
  <c r="AM658" i="1"/>
  <c r="AO658" i="1" s="1"/>
  <c r="AM655" i="1"/>
  <c r="AO655" i="1" s="1"/>
  <c r="AM649" i="1"/>
  <c r="AM650" i="1"/>
  <c r="AO650" i="1" s="1"/>
  <c r="AM656" i="1"/>
  <c r="AM785" i="1"/>
  <c r="AM787" i="1"/>
  <c r="AM786" i="1"/>
  <c r="AM829" i="1"/>
  <c r="AM828" i="1"/>
  <c r="AM835" i="1"/>
  <c r="AM833" i="1"/>
  <c r="AM831" i="1"/>
  <c r="AM830" i="1"/>
  <c r="AM834" i="1"/>
  <c r="AM832" i="1"/>
  <c r="AM827" i="1"/>
  <c r="AM903" i="1"/>
  <c r="AM906" i="1"/>
  <c r="AM911" i="1"/>
  <c r="AM904" i="1"/>
  <c r="AM908" i="1"/>
  <c r="AM907" i="1"/>
  <c r="AM910" i="1"/>
  <c r="AM905" i="1"/>
  <c r="AO905" i="1" s="1"/>
  <c r="AM909" i="1"/>
  <c r="AM912" i="1"/>
  <c r="AM992" i="1"/>
  <c r="AM994" i="1"/>
  <c r="AO994" i="1" s="1"/>
  <c r="AM997" i="1"/>
  <c r="AM995" i="1"/>
  <c r="AM993" i="1"/>
  <c r="AM996" i="1"/>
  <c r="AO996" i="1" s="1"/>
  <c r="AM90" i="1"/>
  <c r="AM91" i="1"/>
  <c r="AN174" i="1"/>
  <c r="AN176" i="1"/>
  <c r="AN175" i="1"/>
  <c r="AN184" i="1"/>
  <c r="AN178" i="1"/>
  <c r="AN187" i="1"/>
  <c r="AN179" i="1"/>
  <c r="AN186" i="1"/>
  <c r="AN183" i="1"/>
  <c r="AN181" i="1"/>
  <c r="AN177" i="1"/>
  <c r="AN185" i="1"/>
  <c r="AN180" i="1"/>
  <c r="AN182" i="1"/>
  <c r="AN346" i="1"/>
  <c r="AN344" i="1"/>
  <c r="AN345" i="1"/>
  <c r="AN343" i="1"/>
  <c r="AN347" i="1"/>
  <c r="AN342" i="1"/>
  <c r="AN393" i="1"/>
  <c r="AN391" i="1"/>
  <c r="AN394" i="1"/>
  <c r="AN392" i="1"/>
  <c r="AN406" i="1"/>
  <c r="AN401" i="1"/>
  <c r="AN402" i="1"/>
  <c r="AN403" i="1"/>
  <c r="AN405" i="1"/>
  <c r="AN400" i="1"/>
  <c r="AN404" i="1"/>
  <c r="AN497" i="1"/>
  <c r="AN495" i="1"/>
  <c r="AN496" i="1"/>
  <c r="AN498" i="1"/>
  <c r="AN485" i="1"/>
  <c r="AN489" i="1"/>
  <c r="AN494" i="1"/>
  <c r="AN492" i="1"/>
  <c r="AN493" i="1"/>
  <c r="AN487" i="1"/>
  <c r="AN486" i="1"/>
  <c r="AN491" i="1"/>
  <c r="AN488" i="1"/>
  <c r="AN490" i="1"/>
  <c r="AM694" i="1"/>
  <c r="AM698" i="1"/>
  <c r="AM704" i="1"/>
  <c r="AO704" i="1" s="1"/>
  <c r="AM695" i="1"/>
  <c r="AM705" i="1"/>
  <c r="AM706" i="1"/>
  <c r="AM699" i="1"/>
  <c r="AM702" i="1"/>
  <c r="AO702" i="1" s="1"/>
  <c r="AM703" i="1"/>
  <c r="AO703" i="1" s="1"/>
  <c r="AM697" i="1"/>
  <c r="AO697" i="1" s="1"/>
  <c r="AM700" i="1"/>
  <c r="AM707" i="1"/>
  <c r="AO707" i="1" s="1"/>
  <c r="AM701" i="1"/>
  <c r="AO701" i="1" s="1"/>
  <c r="AM794" i="1"/>
  <c r="AM791" i="1"/>
  <c r="AM797" i="1"/>
  <c r="AO797" i="1" s="1"/>
  <c r="AP797" i="1" s="1"/>
  <c r="AM790" i="1"/>
  <c r="AO790" i="1" s="1"/>
  <c r="AM792" i="1"/>
  <c r="AM793" i="1"/>
  <c r="AM795" i="1"/>
  <c r="AM789" i="1"/>
  <c r="AM788" i="1"/>
  <c r="AM798" i="1"/>
  <c r="AO798" i="1" s="1"/>
  <c r="AP798" i="1" s="1"/>
  <c r="AM796" i="1"/>
  <c r="AO796" i="1" s="1"/>
  <c r="AP796" i="1" s="1"/>
  <c r="AM868" i="1"/>
  <c r="AM869" i="1"/>
  <c r="AM867" i="1"/>
  <c r="AM895" i="1"/>
  <c r="AM899" i="1"/>
  <c r="AO899" i="1" s="1"/>
  <c r="AM893" i="1"/>
  <c r="AM897" i="1"/>
  <c r="AM896" i="1"/>
  <c r="AM900" i="1"/>
  <c r="AO900" i="1" s="1"/>
  <c r="AM898" i="1"/>
  <c r="AM894" i="1"/>
  <c r="AM902" i="1"/>
  <c r="AM901" i="1"/>
  <c r="AO2161" i="1"/>
  <c r="AP2161" i="1" s="1"/>
  <c r="V2165" i="1"/>
  <c r="U2165" i="1"/>
  <c r="T2165" i="1"/>
  <c r="M2165" i="1"/>
  <c r="P2165" i="1"/>
  <c r="W2165" i="1"/>
  <c r="AN43" i="1"/>
  <c r="AN47" i="1"/>
  <c r="AN44" i="1"/>
  <c r="AN50" i="1"/>
  <c r="AN45" i="1"/>
  <c r="AN48" i="1"/>
  <c r="AN46" i="1"/>
  <c r="AN49" i="1"/>
  <c r="AM117" i="1"/>
  <c r="AO117" i="1" s="1"/>
  <c r="AM118" i="1"/>
  <c r="AO118" i="1" s="1"/>
  <c r="AM121" i="1"/>
  <c r="AM123" i="1"/>
  <c r="AO123" i="1" s="1"/>
  <c r="AM122" i="1"/>
  <c r="AO122" i="1" s="1"/>
  <c r="AM129" i="1"/>
  <c r="AM116" i="1"/>
  <c r="AO116" i="1" s="1"/>
  <c r="AM128" i="1"/>
  <c r="AM124" i="1"/>
  <c r="AO124" i="1" s="1"/>
  <c r="AM126" i="1"/>
  <c r="AM119" i="1"/>
  <c r="AO119" i="1" s="1"/>
  <c r="AM127" i="1"/>
  <c r="AO127" i="1" s="1"/>
  <c r="AM125" i="1"/>
  <c r="AO125" i="1" s="1"/>
  <c r="AM120" i="1"/>
  <c r="AN314" i="1"/>
  <c r="AN316" i="1"/>
  <c r="AN315" i="1"/>
  <c r="AN383" i="1"/>
  <c r="AN384" i="1"/>
  <c r="AN382" i="1"/>
  <c r="AM662" i="1"/>
  <c r="AO662" i="1" s="1"/>
  <c r="AP662" i="1" s="1"/>
  <c r="AM663" i="1"/>
  <c r="AO663" i="1" s="1"/>
  <c r="AP663" i="1" s="1"/>
  <c r="AM660" i="1"/>
  <c r="AO660" i="1" s="1"/>
  <c r="AP660" i="1" s="1"/>
  <c r="AM659" i="1"/>
  <c r="AO659" i="1" s="1"/>
  <c r="AP659" i="1" s="1"/>
  <c r="AM661" i="1"/>
  <c r="AO661" i="1" s="1"/>
  <c r="AP661" i="1" s="1"/>
  <c r="AM664" i="1"/>
  <c r="AO664" i="1" s="1"/>
  <c r="AP664" i="1" s="1"/>
  <c r="AM803" i="1"/>
  <c r="AO803" i="1" s="1"/>
  <c r="AP803" i="1" s="1"/>
  <c r="AM802" i="1"/>
  <c r="AO802" i="1" s="1"/>
  <c r="AP802" i="1" s="1"/>
  <c r="AM804" i="1"/>
  <c r="AO804" i="1" s="1"/>
  <c r="AP804" i="1" s="1"/>
  <c r="AM805" i="1"/>
  <c r="AO805" i="1" s="1"/>
  <c r="AM801" i="1"/>
  <c r="AO801" i="1" s="1"/>
  <c r="AP801" i="1" s="1"/>
  <c r="AM799" i="1"/>
  <c r="AO799" i="1" s="1"/>
  <c r="AP799" i="1" s="1"/>
  <c r="AM806" i="1"/>
  <c r="AM800" i="1"/>
  <c r="AO800" i="1" s="1"/>
  <c r="AP800" i="1" s="1"/>
  <c r="AM876" i="1"/>
  <c r="AM879" i="1"/>
  <c r="AM877" i="1"/>
  <c r="AM878" i="1"/>
  <c r="AO878" i="1" s="1"/>
  <c r="AM929" i="1"/>
  <c r="AM934" i="1"/>
  <c r="AO934" i="1" s="1"/>
  <c r="AM931" i="1"/>
  <c r="AM932" i="1"/>
  <c r="AM933" i="1"/>
  <c r="AM935" i="1"/>
  <c r="AM936" i="1"/>
  <c r="AM930" i="1"/>
  <c r="AM939" i="1"/>
  <c r="AM938" i="1"/>
  <c r="AO938" i="1" s="1"/>
  <c r="AM941" i="1"/>
  <c r="AO941" i="1" s="1"/>
  <c r="AP941" i="1" s="1"/>
  <c r="AM942" i="1"/>
  <c r="AM940" i="1"/>
  <c r="AM937" i="1"/>
  <c r="AO937" i="1" s="1"/>
  <c r="O2090" i="1"/>
  <c r="O2091" i="1"/>
  <c r="T2090" i="1"/>
  <c r="W2090" i="1"/>
  <c r="U2090" i="1"/>
  <c r="M2090" i="1"/>
  <c r="V2090" i="1"/>
  <c r="N1683" i="1"/>
  <c r="N1684" i="1"/>
  <c r="AN87" i="1"/>
  <c r="AN88" i="1"/>
  <c r="AN82" i="1"/>
  <c r="AN89" i="1"/>
  <c r="AN84" i="1"/>
  <c r="AN86" i="1"/>
  <c r="AN85" i="1"/>
  <c r="AN83" i="1"/>
  <c r="AN81" i="1"/>
  <c r="AN130" i="1"/>
  <c r="AN131" i="1"/>
  <c r="AN134" i="1"/>
  <c r="AN133" i="1"/>
  <c r="AM300" i="1"/>
  <c r="AO300" i="1" s="1"/>
  <c r="AM294" i="1"/>
  <c r="AO294" i="1" s="1"/>
  <c r="AM298" i="1"/>
  <c r="AM295" i="1"/>
  <c r="AO295" i="1" s="1"/>
  <c r="AM304" i="1"/>
  <c r="AM302" i="1"/>
  <c r="AM299" i="1"/>
  <c r="AM297" i="1"/>
  <c r="AM291" i="1"/>
  <c r="AO291" i="1" s="1"/>
  <c r="AP291" i="1" s="1"/>
  <c r="AM303" i="1"/>
  <c r="AM301" i="1"/>
  <c r="AO301" i="1" s="1"/>
  <c r="AM292" i="1"/>
  <c r="AO292" i="1" s="1"/>
  <c r="AP292" i="1" s="1"/>
  <c r="AM296" i="1"/>
  <c r="AM293" i="1"/>
  <c r="AM319" i="1"/>
  <c r="AM318" i="1"/>
  <c r="AM317" i="1"/>
  <c r="AN328" i="1"/>
  <c r="AN336" i="1"/>
  <c r="AN340" i="1"/>
  <c r="AN337" i="1"/>
  <c r="AN330" i="1"/>
  <c r="AN339" i="1"/>
  <c r="AN334" i="1"/>
  <c r="AN333" i="1"/>
  <c r="AN329" i="1"/>
  <c r="AN338" i="1"/>
  <c r="AN335" i="1"/>
  <c r="AN332" i="1"/>
  <c r="AN341" i="1"/>
  <c r="AN331" i="1"/>
  <c r="AM387" i="1"/>
  <c r="AM385" i="1"/>
  <c r="AM386" i="1"/>
  <c r="AO386" i="1" s="1"/>
  <c r="AM469" i="1"/>
  <c r="AO469" i="1" s="1"/>
  <c r="AP469" i="1" s="1"/>
  <c r="AM471" i="1"/>
  <c r="AO471" i="1" s="1"/>
  <c r="AP471" i="1" s="1"/>
  <c r="AM467" i="1"/>
  <c r="AM473" i="1"/>
  <c r="AO473" i="1" s="1"/>
  <c r="AP473" i="1" s="1"/>
  <c r="AM470" i="1"/>
  <c r="AO470" i="1" s="1"/>
  <c r="AP470" i="1" s="1"/>
  <c r="AM468" i="1"/>
  <c r="AM472" i="1"/>
  <c r="AO472" i="1" s="1"/>
  <c r="AP472" i="1" s="1"/>
  <c r="AM474" i="1"/>
  <c r="AO474" i="1" s="1"/>
  <c r="AP474" i="1" s="1"/>
  <c r="AN573" i="1"/>
  <c r="AN574" i="1"/>
  <c r="AN575" i="1"/>
  <c r="AN604" i="1"/>
  <c r="AN600" i="1"/>
  <c r="AN607" i="1"/>
  <c r="AN602" i="1"/>
  <c r="AN606" i="1"/>
  <c r="AN605" i="1"/>
  <c r="AN608" i="1"/>
  <c r="AN601" i="1"/>
  <c r="AN603" i="1"/>
  <c r="AN595" i="1"/>
  <c r="AN596" i="1"/>
  <c r="AN597" i="1"/>
  <c r="AM677" i="1"/>
  <c r="AO677" i="1" s="1"/>
  <c r="AM674" i="1"/>
  <c r="AM680" i="1"/>
  <c r="AO680" i="1" s="1"/>
  <c r="AM682" i="1"/>
  <c r="AM676" i="1"/>
  <c r="AM678" i="1"/>
  <c r="AO678" i="1" s="1"/>
  <c r="AM673" i="1"/>
  <c r="AM679" i="1"/>
  <c r="AM675" i="1"/>
  <c r="AO675" i="1" s="1"/>
  <c r="AM681" i="1"/>
  <c r="AO681" i="1" s="1"/>
  <c r="AM719" i="1"/>
  <c r="AM720" i="1"/>
  <c r="AM718" i="1"/>
  <c r="AM728" i="1"/>
  <c r="AM725" i="1"/>
  <c r="AM724" i="1"/>
  <c r="AM721" i="1"/>
  <c r="AM723" i="1"/>
  <c r="AM726" i="1"/>
  <c r="AM722" i="1"/>
  <c r="AM729" i="1"/>
  <c r="AM727" i="1"/>
  <c r="AM717" i="1"/>
  <c r="AM716" i="1"/>
  <c r="AN740" i="1"/>
  <c r="AN739" i="1"/>
  <c r="AN737" i="1"/>
  <c r="AN738" i="1"/>
  <c r="AN744" i="1"/>
  <c r="AN745" i="1"/>
  <c r="AN741" i="1"/>
  <c r="AN742" i="1"/>
  <c r="AN747" i="1"/>
  <c r="AN746" i="1"/>
  <c r="AN743" i="1"/>
  <c r="AM762" i="1"/>
  <c r="AM768" i="1"/>
  <c r="AM774" i="1"/>
  <c r="AM772" i="1"/>
  <c r="AM764" i="1"/>
  <c r="AO764" i="1" s="1"/>
  <c r="AP764" i="1" s="1"/>
  <c r="AM761" i="1"/>
  <c r="AM763" i="1"/>
  <c r="AM773" i="1"/>
  <c r="AM771" i="1"/>
  <c r="AM767" i="1"/>
  <c r="AM769" i="1"/>
  <c r="AM765" i="1"/>
  <c r="AM770" i="1"/>
  <c r="AM766" i="1"/>
  <c r="AN765" i="1"/>
  <c r="AN772" i="1"/>
  <c r="AN774" i="1"/>
  <c r="AN773" i="1"/>
  <c r="AN766" i="1"/>
  <c r="AN770" i="1"/>
  <c r="AN763" i="1"/>
  <c r="AN768" i="1"/>
  <c r="AN767" i="1"/>
  <c r="AN771" i="1"/>
  <c r="AN769" i="1"/>
  <c r="AN762" i="1"/>
  <c r="AN843" i="1"/>
  <c r="AN842" i="1"/>
  <c r="AN840" i="1"/>
  <c r="AN838" i="1"/>
  <c r="AN839" i="1"/>
  <c r="AN837" i="1"/>
  <c r="AN841" i="1"/>
  <c r="AN836" i="1"/>
  <c r="AM989" i="1"/>
  <c r="AO989" i="1" s="1"/>
  <c r="AM990" i="1"/>
  <c r="AM991" i="1"/>
  <c r="U1793" i="1"/>
  <c r="W1793" i="1"/>
  <c r="M1793" i="1"/>
  <c r="V1793" i="1"/>
  <c r="T1793" i="1"/>
  <c r="O1794" i="1"/>
  <c r="O1793" i="1"/>
  <c r="P2011" i="1"/>
  <c r="P2010" i="1"/>
  <c r="P1782" i="1"/>
  <c r="P1783" i="1"/>
  <c r="P2054" i="1"/>
  <c r="P2055" i="1"/>
  <c r="P1707" i="1"/>
  <c r="P1708" i="1"/>
  <c r="K2463" i="1"/>
  <c r="F7" i="15" s="1"/>
  <c r="K2464" i="1"/>
  <c r="F8" i="15" s="1"/>
  <c r="K2465" i="1"/>
  <c r="F9" i="15" s="1"/>
  <c r="K2462" i="1"/>
  <c r="F6" i="15" s="1"/>
  <c r="K2466" i="1"/>
  <c r="F10" i="15" s="1"/>
  <c r="AN619" i="1"/>
  <c r="N264" i="1"/>
  <c r="AM888" i="1"/>
  <c r="AM206" i="1"/>
  <c r="AO206" i="1" s="1"/>
  <c r="AP206" i="1" s="1"/>
  <c r="N894" i="1"/>
  <c r="AN598" i="1"/>
  <c r="N2029" i="1"/>
  <c r="N2028" i="1"/>
  <c r="AN428" i="1"/>
  <c r="N1993" i="1"/>
  <c r="N1994" i="1"/>
  <c r="AN2436" i="1"/>
  <c r="AO2425" i="1"/>
  <c r="AP2425" i="1" s="1"/>
  <c r="N2250" i="1"/>
  <c r="N2251" i="1"/>
  <c r="AM309" i="1"/>
  <c r="N2426" i="1"/>
  <c r="AB24" i="1"/>
  <c r="AO413" i="1" l="1"/>
  <c r="AP413" i="1" s="1"/>
  <c r="AO583" i="1"/>
  <c r="AP583" i="1" s="1"/>
  <c r="AO194" i="1"/>
  <c r="AO1173" i="1"/>
  <c r="AP1173" i="1" s="1"/>
  <c r="N1477" i="1"/>
  <c r="AO1618" i="1"/>
  <c r="AP1618" i="1" s="1"/>
  <c r="N2191" i="1"/>
  <c r="N2190" i="1"/>
  <c r="N2138" i="1"/>
  <c r="N2137" i="1"/>
  <c r="N2252" i="1"/>
  <c r="N2253" i="1"/>
  <c r="N2060" i="1"/>
  <c r="N2059" i="1"/>
  <c r="N1979" i="1"/>
  <c r="N1978" i="1"/>
  <c r="V2452" i="1"/>
  <c r="U2452" i="1"/>
  <c r="W2452" i="1"/>
  <c r="T2452" i="1"/>
  <c r="O2452" i="1"/>
  <c r="M2452" i="1"/>
  <c r="N1698" i="1"/>
  <c r="N2279" i="1"/>
  <c r="N2280" i="1"/>
  <c r="N2311" i="1"/>
  <c r="N2310" i="1"/>
  <c r="N2420" i="1"/>
  <c r="AO148" i="1"/>
  <c r="AP148" i="1" s="1"/>
  <c r="AO1174" i="1"/>
  <c r="AP1174" i="1" s="1"/>
  <c r="N222" i="1"/>
  <c r="AO1351" i="1"/>
  <c r="AP1351" i="1" s="1"/>
  <c r="N841" i="1"/>
  <c r="N1880" i="1"/>
  <c r="N1881" i="1"/>
  <c r="N1947" i="1"/>
  <c r="J2462" i="1"/>
  <c r="E6" i="15" s="1"/>
  <c r="AO1350" i="1"/>
  <c r="AP1350" i="1" s="1"/>
  <c r="AO1523" i="1"/>
  <c r="AP1523" i="1" s="1"/>
  <c r="N2262" i="1"/>
  <c r="N2263" i="1"/>
  <c r="P2452" i="1"/>
  <c r="N1897" i="1"/>
  <c r="N1896" i="1"/>
  <c r="N1898" i="1"/>
  <c r="T2451" i="1"/>
  <c r="U2451" i="1"/>
  <c r="V2451" i="1"/>
  <c r="W2451" i="1"/>
  <c r="O2451" i="1"/>
  <c r="M2451" i="1"/>
  <c r="N2451" i="1" s="1"/>
  <c r="N2450" i="1"/>
  <c r="AO635" i="1"/>
  <c r="AP635" i="1" s="1"/>
  <c r="AO509" i="1"/>
  <c r="AP509" i="1" s="1"/>
  <c r="AO191" i="1"/>
  <c r="AP191" i="1" s="1"/>
  <c r="AO586" i="1"/>
  <c r="AP586" i="1" s="1"/>
  <c r="AO507" i="1"/>
  <c r="N2401" i="1"/>
  <c r="N2400" i="1"/>
  <c r="AO676" i="1"/>
  <c r="AO302" i="1"/>
  <c r="AO935" i="1"/>
  <c r="AO879" i="1"/>
  <c r="AO896" i="1"/>
  <c r="AO695" i="1"/>
  <c r="AO993" i="1"/>
  <c r="AP993" i="1" s="1"/>
  <c r="AO832" i="1"/>
  <c r="AP832" i="1" s="1"/>
  <c r="AO889" i="1"/>
  <c r="AO353" i="1"/>
  <c r="N2397" i="1"/>
  <c r="N2398" i="1"/>
  <c r="AP2449" i="1"/>
  <c r="N2387" i="1"/>
  <c r="N2388" i="1"/>
  <c r="N2421" i="1"/>
  <c r="AO1566" i="1"/>
  <c r="AO198" i="1"/>
  <c r="AP198" i="1" s="1"/>
  <c r="AO2443" i="1"/>
  <c r="AP2443" i="1" s="1"/>
  <c r="P2448" i="1"/>
  <c r="AO902" i="1"/>
  <c r="AO718" i="1"/>
  <c r="N2436" i="1"/>
  <c r="AO670" i="1"/>
  <c r="AO672" i="1"/>
  <c r="AO570" i="1"/>
  <c r="AO504" i="1"/>
  <c r="AO78" i="1"/>
  <c r="AP78" i="1" s="1"/>
  <c r="AO389" i="1"/>
  <c r="AO63" i="1"/>
  <c r="AO621" i="1"/>
  <c r="AO725" i="1"/>
  <c r="AO468" i="1"/>
  <c r="AO997" i="1"/>
  <c r="AO909" i="1"/>
  <c r="AO830" i="1"/>
  <c r="AO381" i="1"/>
  <c r="O2448" i="1"/>
  <c r="W2448" i="1"/>
  <c r="V2448" i="1"/>
  <c r="T2448" i="1"/>
  <c r="U2448" i="1"/>
  <c r="M2448" i="1"/>
  <c r="AO419" i="1"/>
  <c r="AP419" i="1" s="1"/>
  <c r="AO412" i="1"/>
  <c r="AP412" i="1" s="1"/>
  <c r="P2447" i="1"/>
  <c r="J2464" i="1"/>
  <c r="E8" i="15" s="1"/>
  <c r="AO423" i="1"/>
  <c r="AP423" i="1" s="1"/>
  <c r="AO421" i="1"/>
  <c r="AP421" i="1" s="1"/>
  <c r="AO138" i="1"/>
  <c r="AO149" i="1"/>
  <c r="AP149" i="1" s="1"/>
  <c r="W2447" i="1"/>
  <c r="T2447" i="1"/>
  <c r="U2447" i="1"/>
  <c r="V2447" i="1"/>
  <c r="O2447" i="1"/>
  <c r="M2447" i="1"/>
  <c r="AO716" i="1"/>
  <c r="AO722" i="1"/>
  <c r="AO467" i="1"/>
  <c r="AO385" i="1"/>
  <c r="AO317" i="1"/>
  <c r="AO940" i="1"/>
  <c r="AP940" i="1" s="1"/>
  <c r="AO929" i="1"/>
  <c r="AP929" i="1" s="1"/>
  <c r="AO897" i="1"/>
  <c r="AO791" i="1"/>
  <c r="AO995" i="1"/>
  <c r="AP995" i="1" s="1"/>
  <c r="AO906" i="1"/>
  <c r="AO653" i="1"/>
  <c r="AO351" i="1"/>
  <c r="AO354" i="1"/>
  <c r="AP354" i="1" s="1"/>
  <c r="J2465" i="1"/>
  <c r="E9" i="15" s="1"/>
  <c r="AO585" i="1"/>
  <c r="AP585" i="1" s="1"/>
  <c r="AO1564" i="1"/>
  <c r="AP1564" i="1" s="1"/>
  <c r="AO1454" i="1"/>
  <c r="AP1454" i="1" s="1"/>
  <c r="N2352" i="1"/>
  <c r="AO1155" i="1"/>
  <c r="AP1155" i="1" s="1"/>
  <c r="AO223" i="1"/>
  <c r="AP223" i="1" s="1"/>
  <c r="N172" i="1"/>
  <c r="N173" i="1"/>
  <c r="N1304" i="1"/>
  <c r="N1305" i="1"/>
  <c r="N624" i="1"/>
  <c r="N625" i="1"/>
  <c r="N1904" i="1"/>
  <c r="N1905" i="1"/>
  <c r="O2446" i="1"/>
  <c r="T2446" i="1"/>
  <c r="U2446" i="1"/>
  <c r="V2446" i="1"/>
  <c r="W2446" i="1"/>
  <c r="M2446" i="1"/>
  <c r="N2446" i="1" s="1"/>
  <c r="AO150" i="1"/>
  <c r="AP150" i="1" s="1"/>
  <c r="AO225" i="1"/>
  <c r="AP225" i="1" s="1"/>
  <c r="N697" i="1"/>
  <c r="N696" i="1"/>
  <c r="N344" i="1"/>
  <c r="N345" i="1"/>
  <c r="N1633" i="1"/>
  <c r="N1632" i="1"/>
  <c r="N1172" i="1"/>
  <c r="N1173" i="1"/>
  <c r="N1452" i="1"/>
  <c r="N1453" i="1"/>
  <c r="N796" i="1"/>
  <c r="N797" i="1"/>
  <c r="N105" i="1"/>
  <c r="N104" i="1"/>
  <c r="AO1149" i="1"/>
  <c r="AP1149" i="1" s="1"/>
  <c r="N109" i="1"/>
  <c r="N108" i="1"/>
  <c r="AO1078" i="1"/>
  <c r="AP1078" i="1" s="1"/>
  <c r="AO222" i="1"/>
  <c r="AP222" i="1" s="1"/>
  <c r="AO219" i="1"/>
  <c r="AP219" i="1" s="1"/>
  <c r="AO220" i="1"/>
  <c r="AP220" i="1" s="1"/>
  <c r="N232" i="1"/>
  <c r="N233" i="1"/>
  <c r="N1433" i="1"/>
  <c r="N1432" i="1"/>
  <c r="N1557" i="1"/>
  <c r="N1556" i="1"/>
  <c r="N2126" i="1"/>
  <c r="N2127" i="1"/>
  <c r="N1561" i="1"/>
  <c r="N1560" i="1"/>
  <c r="N1652" i="1"/>
  <c r="N1653" i="1"/>
  <c r="N1280" i="1"/>
  <c r="N1281" i="1"/>
  <c r="N1592" i="1"/>
  <c r="N1593" i="1"/>
  <c r="N209" i="1"/>
  <c r="N208" i="1"/>
  <c r="N185" i="1"/>
  <c r="N184" i="1"/>
  <c r="AO151" i="1"/>
  <c r="AP151" i="1" s="1"/>
  <c r="AO221" i="1"/>
  <c r="AP221" i="1" s="1"/>
  <c r="AO226" i="1"/>
  <c r="AP226" i="1" s="1"/>
  <c r="N929" i="1"/>
  <c r="N928" i="1"/>
  <c r="N541" i="1"/>
  <c r="N540" i="1"/>
  <c r="N824" i="1"/>
  <c r="N825" i="1"/>
  <c r="N152" i="1"/>
  <c r="N153" i="1"/>
  <c r="N2075" i="1"/>
  <c r="N2074" i="1"/>
  <c r="N1457" i="1"/>
  <c r="N1456" i="1"/>
  <c r="AO152" i="1"/>
  <c r="AP152" i="1" s="1"/>
  <c r="AP1084" i="1"/>
  <c r="AO1084" i="1"/>
  <c r="AO227" i="1"/>
  <c r="AP227" i="1" s="1"/>
  <c r="AO228" i="1"/>
  <c r="AP228" i="1" s="1"/>
  <c r="AO224" i="1"/>
  <c r="AP224" i="1" s="1"/>
  <c r="N141" i="1"/>
  <c r="N140" i="1"/>
  <c r="N176" i="1"/>
  <c r="N177" i="1"/>
  <c r="N293" i="1"/>
  <c r="N292" i="1"/>
  <c r="AO2444" i="1"/>
  <c r="AP2444" i="1" s="1"/>
  <c r="N1721" i="1"/>
  <c r="N1720" i="1"/>
  <c r="N2375" i="1"/>
  <c r="N2374" i="1"/>
  <c r="N2209" i="1"/>
  <c r="N2208" i="1"/>
  <c r="AO2445" i="1"/>
  <c r="AP2445" i="1" s="1"/>
  <c r="N2136" i="1"/>
  <c r="N2135" i="1"/>
  <c r="P2444" i="1"/>
  <c r="W2444" i="1"/>
  <c r="T2444" i="1"/>
  <c r="U2444" i="1"/>
  <c r="V2444" i="1"/>
  <c r="M2444" i="1"/>
  <c r="O2444" i="1"/>
  <c r="M2443" i="1"/>
  <c r="N2443" i="1" s="1"/>
  <c r="W2443" i="1"/>
  <c r="T2443" i="1"/>
  <c r="V2443" i="1"/>
  <c r="U2443" i="1"/>
  <c r="O2443" i="1"/>
  <c r="AO767" i="1"/>
  <c r="AO721" i="1"/>
  <c r="AP721" i="1" s="1"/>
  <c r="AO293" i="1"/>
  <c r="AP293" i="1" s="1"/>
  <c r="AO303" i="1"/>
  <c r="AO128" i="1"/>
  <c r="AO911" i="1"/>
  <c r="AP911" i="1" s="1"/>
  <c r="AO786" i="1"/>
  <c r="AP786" i="1" s="1"/>
  <c r="AO645" i="1"/>
  <c r="AO379" i="1"/>
  <c r="AO375" i="1"/>
  <c r="AP375" i="1" s="1"/>
  <c r="AO359" i="1"/>
  <c r="AP359" i="1" s="1"/>
  <c r="AO355" i="1"/>
  <c r="AO567" i="1"/>
  <c r="AO983" i="1"/>
  <c r="AO945" i="1"/>
  <c r="AP945" i="1" s="1"/>
  <c r="AO1441" i="1"/>
  <c r="AP1441" i="1" s="1"/>
  <c r="N2431" i="1"/>
  <c r="N263" i="1"/>
  <c r="N2064" i="1"/>
  <c r="N2065" i="1"/>
  <c r="N2228" i="1"/>
  <c r="N2227" i="1"/>
  <c r="AO991" i="1"/>
  <c r="AP991" i="1" s="1"/>
  <c r="AO296" i="1"/>
  <c r="AO1615" i="1"/>
  <c r="AP1615" i="1" s="1"/>
  <c r="AO1180" i="1"/>
  <c r="AP1180" i="1" s="1"/>
  <c r="AO1182" i="1"/>
  <c r="AP1182" i="1" s="1"/>
  <c r="AO1542" i="1"/>
  <c r="AP1542" i="1" s="1"/>
  <c r="AO1358" i="1"/>
  <c r="AP1358" i="1" s="1"/>
  <c r="AO766" i="1"/>
  <c r="AP766" i="1" s="1"/>
  <c r="AO761" i="1"/>
  <c r="AP761" i="1" s="1"/>
  <c r="AO729" i="1"/>
  <c r="AO309" i="1"/>
  <c r="AO1179" i="1"/>
  <c r="AP1179" i="1" s="1"/>
  <c r="AO304" i="1"/>
  <c r="AP304" i="1" s="1"/>
  <c r="AO121" i="1"/>
  <c r="AO694" i="1"/>
  <c r="AO2441" i="1"/>
  <c r="AP2441" i="1" s="1"/>
  <c r="N1221" i="1"/>
  <c r="N1220" i="1"/>
  <c r="N1200" i="1"/>
  <c r="N1201" i="1"/>
  <c r="N832" i="1"/>
  <c r="N833" i="1"/>
  <c r="N342" i="1"/>
  <c r="N343" i="1"/>
  <c r="AO1403" i="1"/>
  <c r="AP1403" i="1" s="1"/>
  <c r="AO1352" i="1"/>
  <c r="AP1352" i="1" s="1"/>
  <c r="AO1582" i="1"/>
  <c r="AP1582" i="1" s="1"/>
  <c r="AO1365" i="1"/>
  <c r="AP1365" i="1" s="1"/>
  <c r="N465" i="1"/>
  <c r="N466" i="1"/>
  <c r="N1528" i="1"/>
  <c r="N1529" i="1"/>
  <c r="N1480" i="1"/>
  <c r="N1481" i="1"/>
  <c r="N872" i="1"/>
  <c r="N873" i="1"/>
  <c r="N804" i="1"/>
  <c r="N805" i="1"/>
  <c r="N744" i="1"/>
  <c r="N745" i="1"/>
  <c r="N705" i="1"/>
  <c r="N704" i="1"/>
  <c r="N1675" i="1"/>
  <c r="N1674" i="1"/>
  <c r="AO1617" i="1"/>
  <c r="AP1617" i="1" s="1"/>
  <c r="AO1613" i="1"/>
  <c r="AP1613" i="1" s="1"/>
  <c r="AO1380" i="1"/>
  <c r="AP1380" i="1" s="1"/>
  <c r="AO1393" i="1"/>
  <c r="AP1393" i="1" s="1"/>
  <c r="N1237" i="1"/>
  <c r="N1236" i="1"/>
  <c r="N1032" i="1"/>
  <c r="N1033" i="1"/>
  <c r="N817" i="1"/>
  <c r="N816" i="1"/>
  <c r="N777" i="1"/>
  <c r="N776" i="1"/>
  <c r="N740" i="1"/>
  <c r="N741" i="1"/>
  <c r="AO1183" i="1"/>
  <c r="AP1183" i="1" s="1"/>
  <c r="P2442" i="1"/>
  <c r="AO1737" i="1"/>
  <c r="AP1737" i="1" s="1"/>
  <c r="N613" i="1"/>
  <c r="N614" i="1"/>
  <c r="N1537" i="1"/>
  <c r="N1536" i="1"/>
  <c r="N1328" i="1"/>
  <c r="N1329" i="1"/>
  <c r="N214" i="1"/>
  <c r="N215" i="1"/>
  <c r="AO1680" i="1"/>
  <c r="AP1680" i="1" s="1"/>
  <c r="AO1343" i="1"/>
  <c r="AP1343" i="1" s="1"/>
  <c r="AO1750" i="1"/>
  <c r="AP1750" i="1" s="1"/>
  <c r="AO1754" i="1"/>
  <c r="AP1754" i="1" s="1"/>
  <c r="AO1550" i="1"/>
  <c r="AP1550" i="1" s="1"/>
  <c r="AO1368" i="1"/>
  <c r="AP1368" i="1" s="1"/>
  <c r="N876" i="1"/>
  <c r="N2038" i="1"/>
  <c r="N1436" i="1"/>
  <c r="N1437" i="1"/>
  <c r="N1124" i="1"/>
  <c r="N1125" i="1"/>
  <c r="N114" i="1"/>
  <c r="N115" i="1"/>
  <c r="N71" i="1"/>
  <c r="N70" i="1"/>
  <c r="AO1356" i="1"/>
  <c r="AP1356" i="1" s="1"/>
  <c r="N242" i="1"/>
  <c r="N243" i="1"/>
  <c r="N27" i="1"/>
  <c r="N26" i="1"/>
  <c r="AO1583" i="1"/>
  <c r="AP1583" i="1" s="1"/>
  <c r="AO1581" i="1"/>
  <c r="AP1581" i="1" s="1"/>
  <c r="N1301" i="1"/>
  <c r="N1300" i="1"/>
  <c r="N1041" i="1"/>
  <c r="N1040" i="1"/>
  <c r="N1008" i="1"/>
  <c r="N1009" i="1"/>
  <c r="N852" i="1"/>
  <c r="N853" i="1"/>
  <c r="N792" i="1"/>
  <c r="N793" i="1"/>
  <c r="AO1612" i="1"/>
  <c r="AP1612" i="1" s="1"/>
  <c r="AO1547" i="1"/>
  <c r="AP1547" i="1" s="1"/>
  <c r="AO1539" i="1"/>
  <c r="AP1539" i="1" s="1"/>
  <c r="N106" i="1"/>
  <c r="N107" i="1"/>
  <c r="N1045" i="1"/>
  <c r="N1044" i="1"/>
  <c r="N146" i="1"/>
  <c r="N147" i="1"/>
  <c r="AO1619" i="1"/>
  <c r="AP1619" i="1" s="1"/>
  <c r="AO1735" i="1"/>
  <c r="AP1735" i="1" s="1"/>
  <c r="N509" i="1"/>
  <c r="N510" i="1"/>
  <c r="N1308" i="1"/>
  <c r="N1309" i="1"/>
  <c r="AO1548" i="1"/>
  <c r="AP1548" i="1" s="1"/>
  <c r="AO1545" i="1"/>
  <c r="AP1545" i="1" s="1"/>
  <c r="AO1360" i="1"/>
  <c r="AP1360" i="1" s="1"/>
  <c r="N410" i="1"/>
  <c r="N409" i="1"/>
  <c r="N1369" i="1"/>
  <c r="N1368" i="1"/>
  <c r="N1052" i="1"/>
  <c r="N1053" i="1"/>
  <c r="N968" i="1"/>
  <c r="N969" i="1"/>
  <c r="AO1394" i="1"/>
  <c r="AP1394" i="1" s="1"/>
  <c r="AO1579" i="1"/>
  <c r="AP1579" i="1" s="1"/>
  <c r="N609" i="1"/>
  <c r="N610" i="1"/>
  <c r="N453" i="1"/>
  <c r="N454" i="1"/>
  <c r="N1540" i="1"/>
  <c r="N1541" i="1"/>
  <c r="N1440" i="1"/>
  <c r="N1441" i="1"/>
  <c r="N1313" i="1"/>
  <c r="N1312" i="1"/>
  <c r="N713" i="1"/>
  <c r="N712" i="1"/>
  <c r="AO1546" i="1"/>
  <c r="AP1546" i="1" s="1"/>
  <c r="AO1544" i="1"/>
  <c r="AP1544" i="1" s="1"/>
  <c r="N642" i="1"/>
  <c r="N641" i="1"/>
  <c r="N1412" i="1"/>
  <c r="N1413" i="1"/>
  <c r="N1216" i="1"/>
  <c r="N1217" i="1"/>
  <c r="N1168" i="1"/>
  <c r="N1169" i="1"/>
  <c r="N764" i="1"/>
  <c r="N765" i="1"/>
  <c r="N271" i="1"/>
  <c r="N270" i="1"/>
  <c r="AO1181" i="1"/>
  <c r="AP1181" i="1" s="1"/>
  <c r="N693" i="1"/>
  <c r="N694" i="1"/>
  <c r="N550" i="1"/>
  <c r="N549" i="1"/>
  <c r="N490" i="1"/>
  <c r="N489" i="1"/>
  <c r="N461" i="1"/>
  <c r="N462" i="1"/>
  <c r="N981" i="1"/>
  <c r="N980" i="1"/>
  <c r="N960" i="1"/>
  <c r="N961" i="1"/>
  <c r="N868" i="1"/>
  <c r="N869" i="1"/>
  <c r="N307" i="1"/>
  <c r="N306" i="1"/>
  <c r="AO1678" i="1"/>
  <c r="AP1678" i="1" s="1"/>
  <c r="AO1753" i="1"/>
  <c r="AP1753" i="1" s="1"/>
  <c r="AO933" i="1"/>
  <c r="AP933" i="1" s="1"/>
  <c r="AO699" i="1"/>
  <c r="AP699" i="1" s="1"/>
  <c r="AO888" i="1"/>
  <c r="AO990" i="1"/>
  <c r="AO120" i="1"/>
  <c r="AP120" i="1" s="1"/>
  <c r="AO788" i="1"/>
  <c r="AP788" i="1" s="1"/>
  <c r="AO706" i="1"/>
  <c r="AO357" i="1"/>
  <c r="AO819" i="1"/>
  <c r="AO306" i="1"/>
  <c r="AP306" i="1" s="1"/>
  <c r="AO146" i="1"/>
  <c r="AP146" i="1" s="1"/>
  <c r="AO145" i="1"/>
  <c r="AP145" i="1" s="1"/>
  <c r="AO634" i="1"/>
  <c r="AP634" i="1" s="1"/>
  <c r="AO593" i="1"/>
  <c r="AP593" i="1" s="1"/>
  <c r="AO589" i="1"/>
  <c r="AO508" i="1"/>
  <c r="AP508" i="1" s="1"/>
  <c r="AO188" i="1"/>
  <c r="AP188" i="1" s="1"/>
  <c r="AO1462" i="1"/>
  <c r="AP1462" i="1" s="1"/>
  <c r="N1252" i="1"/>
  <c r="AO1574" i="1"/>
  <c r="AP1574" i="1" s="1"/>
  <c r="AO1576" i="1"/>
  <c r="AP1576" i="1" s="1"/>
  <c r="AO1577" i="1"/>
  <c r="AP1577" i="1" s="1"/>
  <c r="AO1567" i="1"/>
  <c r="AP1567" i="1" s="1"/>
  <c r="AO1010" i="1"/>
  <c r="AP1010" i="1" s="1"/>
  <c r="AO1453" i="1"/>
  <c r="AP1453" i="1" s="1"/>
  <c r="N605" i="1"/>
  <c r="N606" i="1"/>
  <c r="N1496" i="1"/>
  <c r="N1497" i="1"/>
  <c r="N772" i="1"/>
  <c r="N773" i="1"/>
  <c r="N1611" i="1"/>
  <c r="N1610" i="1"/>
  <c r="AO1405" i="1"/>
  <c r="AP1405" i="1" s="1"/>
  <c r="AO1361" i="1"/>
  <c r="AP1361" i="1" s="1"/>
  <c r="AO1580" i="1"/>
  <c r="AP1580" i="1" s="1"/>
  <c r="N682" i="1"/>
  <c r="N681" i="1"/>
  <c r="N554" i="1"/>
  <c r="N553" i="1"/>
  <c r="N517" i="1"/>
  <c r="N518" i="1"/>
  <c r="N1261" i="1"/>
  <c r="N1260" i="1"/>
  <c r="AO1616" i="1"/>
  <c r="AP1616" i="1" s="1"/>
  <c r="N186" i="1"/>
  <c r="N187" i="1"/>
  <c r="N142" i="1"/>
  <c r="N143" i="1"/>
  <c r="AO1538" i="1"/>
  <c r="AP1538" i="1" s="1"/>
  <c r="N501" i="1"/>
  <c r="N502" i="1"/>
  <c r="N1061" i="1"/>
  <c r="N1060" i="1"/>
  <c r="N800" i="1"/>
  <c r="N801" i="1"/>
  <c r="N708" i="1"/>
  <c r="N709" i="1"/>
  <c r="N295" i="1"/>
  <c r="N294" i="1"/>
  <c r="AO1164" i="1"/>
  <c r="AP1164" i="1" s="1"/>
  <c r="AO1635" i="1"/>
  <c r="AP1635" i="1" s="1"/>
  <c r="AO1746" i="1"/>
  <c r="AP1746" i="1" s="1"/>
  <c r="N649" i="1"/>
  <c r="N650" i="1"/>
  <c r="AO1341" i="1"/>
  <c r="AP1341" i="1" s="1"/>
  <c r="AO1748" i="1"/>
  <c r="AP1748" i="1" s="1"/>
  <c r="AO1551" i="1"/>
  <c r="AP1551" i="1" s="1"/>
  <c r="AO1549" i="1"/>
  <c r="AP1549" i="1" s="1"/>
  <c r="AO1369" i="1"/>
  <c r="AP1369" i="1" s="1"/>
  <c r="N2393" i="1"/>
  <c r="N2392" i="1"/>
  <c r="AO632" i="1"/>
  <c r="AP632" i="1" s="1"/>
  <c r="AO594" i="1"/>
  <c r="AP594" i="1" s="1"/>
  <c r="AO510" i="1"/>
  <c r="AP510" i="1" s="1"/>
  <c r="AO169" i="1"/>
  <c r="AP169" i="1" s="1"/>
  <c r="AO1572" i="1"/>
  <c r="AP1572" i="1" s="1"/>
  <c r="AO1565" i="1"/>
  <c r="AP1565" i="1" s="1"/>
  <c r="AO280" i="1"/>
  <c r="AP280" i="1" s="1"/>
  <c r="AO1451" i="1"/>
  <c r="AP1451" i="1" s="1"/>
  <c r="AO1447" i="1"/>
  <c r="AP1447" i="1" s="1"/>
  <c r="U2441" i="1"/>
  <c r="V2441" i="1"/>
  <c r="W2441" i="1"/>
  <c r="T2441" i="1"/>
  <c r="O2441" i="1"/>
  <c r="M2441" i="1"/>
  <c r="N1785" i="1"/>
  <c r="N1784" i="1"/>
  <c r="AO189" i="1"/>
  <c r="AP189" i="1" s="1"/>
  <c r="AO1575" i="1"/>
  <c r="AP1575" i="1" s="1"/>
  <c r="AO1569" i="1"/>
  <c r="AP1569" i="1" s="1"/>
  <c r="AO2440" i="1"/>
  <c r="AP2440" i="1" s="1"/>
  <c r="AO1443" i="1"/>
  <c r="AP1443" i="1" s="1"/>
  <c r="AO1442" i="1"/>
  <c r="AP1442" i="1" s="1"/>
  <c r="AO1444" i="1"/>
  <c r="AP1444" i="1" s="1"/>
  <c r="N1718" i="1"/>
  <c r="N1717" i="1"/>
  <c r="AO1449" i="1"/>
  <c r="AP1449" i="1" s="1"/>
  <c r="O1724" i="1"/>
  <c r="V1724" i="1"/>
  <c r="T1724" i="1"/>
  <c r="U1724" i="1"/>
  <c r="M1724" i="1"/>
  <c r="N1724" i="1" s="1"/>
  <c r="W1724" i="1"/>
  <c r="AO601" i="1"/>
  <c r="AP601" i="1" s="1"/>
  <c r="AO602" i="1"/>
  <c r="AO160" i="1"/>
  <c r="AO159" i="1"/>
  <c r="AP159" i="1" s="1"/>
  <c r="N2428" i="1"/>
  <c r="AO1448" i="1"/>
  <c r="AP1448" i="1" s="1"/>
  <c r="AO1445" i="1"/>
  <c r="AP1445" i="1" s="1"/>
  <c r="AO2439" i="1"/>
  <c r="AP2439" i="1" s="1"/>
  <c r="O2439" i="1"/>
  <c r="U2439" i="1"/>
  <c r="V2439" i="1"/>
  <c r="T2439" i="1"/>
  <c r="W2439" i="1"/>
  <c r="M2439" i="1"/>
  <c r="P2439" i="1"/>
  <c r="N2005" i="1"/>
  <c r="N2006" i="1"/>
  <c r="AO674" i="1"/>
  <c r="AO299" i="1"/>
  <c r="AO298" i="1"/>
  <c r="AO936" i="1"/>
  <c r="AP936" i="1" s="1"/>
  <c r="AO931" i="1"/>
  <c r="AO806" i="1"/>
  <c r="AP806" i="1" s="1"/>
  <c r="AO868" i="1"/>
  <c r="AP868" i="1" s="1"/>
  <c r="AO789" i="1"/>
  <c r="AP789" i="1" s="1"/>
  <c r="AO705" i="1"/>
  <c r="AO827" i="1"/>
  <c r="AO829" i="1"/>
  <c r="AP829" i="1" s="1"/>
  <c r="AO656" i="1"/>
  <c r="AP656" i="1" s="1"/>
  <c r="AO648" i="1"/>
  <c r="AO657" i="1"/>
  <c r="AO377" i="1"/>
  <c r="AO92" i="1"/>
  <c r="AP92" i="1" s="1"/>
  <c r="AO887" i="1"/>
  <c r="AO356" i="1"/>
  <c r="AO736" i="1"/>
  <c r="AO926" i="1"/>
  <c r="AP926" i="1" s="1"/>
  <c r="AO390" i="1"/>
  <c r="AO944" i="1"/>
  <c r="AO882" i="1"/>
  <c r="AO815" i="1"/>
  <c r="AP815" i="1" s="1"/>
  <c r="AO817" i="1"/>
  <c r="AO818" i="1"/>
  <c r="AO751" i="1"/>
  <c r="AO41" i="1"/>
  <c r="AP41" i="1" s="1"/>
  <c r="AO576" i="1"/>
  <c r="AO611" i="1"/>
  <c r="AP611" i="1" s="1"/>
  <c r="AO549" i="1"/>
  <c r="AP549" i="1" s="1"/>
  <c r="AO545" i="1"/>
  <c r="AP545" i="1" s="1"/>
  <c r="AO96" i="1"/>
  <c r="AO105" i="1"/>
  <c r="N1545" i="1"/>
  <c r="N1544" i="1"/>
  <c r="N98" i="1"/>
  <c r="N99" i="1"/>
  <c r="N636" i="1"/>
  <c r="N635" i="1"/>
  <c r="AO584" i="1"/>
  <c r="AP584" i="1" s="1"/>
  <c r="N933" i="1"/>
  <c r="N932" i="1"/>
  <c r="N1687" i="1"/>
  <c r="N1688" i="1"/>
  <c r="N1194" i="1"/>
  <c r="N1195" i="1"/>
  <c r="N870" i="1"/>
  <c r="N871" i="1"/>
  <c r="N604" i="1"/>
  <c r="N603" i="1"/>
  <c r="AP633" i="1"/>
  <c r="AO590" i="1"/>
  <c r="AP590" i="1" s="1"/>
  <c r="N39" i="1"/>
  <c r="N40" i="1"/>
  <c r="N459" i="1"/>
  <c r="N460" i="1"/>
  <c r="AO511" i="1"/>
  <c r="AP511" i="1" s="1"/>
  <c r="AP507" i="1"/>
  <c r="N1148" i="1"/>
  <c r="N1149" i="1"/>
  <c r="AO1270" i="1"/>
  <c r="AP1270" i="1" s="1"/>
  <c r="N714" i="1"/>
  <c r="N715" i="1"/>
  <c r="N1533" i="1"/>
  <c r="N1534" i="1"/>
  <c r="N1505" i="1"/>
  <c r="N1504" i="1"/>
  <c r="N1042" i="1"/>
  <c r="N1043" i="1"/>
  <c r="N362" i="1"/>
  <c r="N363" i="1"/>
  <c r="N130" i="1"/>
  <c r="N131" i="1"/>
  <c r="N902" i="1"/>
  <c r="N901" i="1"/>
  <c r="N36" i="1"/>
  <c r="N35" i="1"/>
  <c r="N1156" i="1"/>
  <c r="N1157" i="1"/>
  <c r="N1080" i="1"/>
  <c r="N1081" i="1"/>
  <c r="N977" i="1"/>
  <c r="N976" i="1"/>
  <c r="N948" i="1"/>
  <c r="N949" i="1"/>
  <c r="AO1470" i="1"/>
  <c r="AP1470" i="1" s="1"/>
  <c r="AO1007" i="1"/>
  <c r="AP1007" i="1" s="1"/>
  <c r="AO1003" i="1"/>
  <c r="AP1003" i="1" s="1"/>
  <c r="AO1011" i="1"/>
  <c r="AP1011" i="1" s="1"/>
  <c r="AO1460" i="1"/>
  <c r="AP1460" i="1" s="1"/>
  <c r="AO1457" i="1"/>
  <c r="AP1457" i="1" s="1"/>
  <c r="AP589" i="1"/>
  <c r="AP170" i="1"/>
  <c r="AO142" i="1"/>
  <c r="AP142" i="1" s="1"/>
  <c r="AO51" i="1"/>
  <c r="AP51" i="1" s="1"/>
  <c r="N1241" i="1"/>
  <c r="N1242" i="1"/>
  <c r="N480" i="1"/>
  <c r="N479" i="1"/>
  <c r="N735" i="1"/>
  <c r="N734" i="1"/>
  <c r="AO195" i="1"/>
  <c r="AP195" i="1" s="1"/>
  <c r="AO1450" i="1"/>
  <c r="AP1450" i="1" s="1"/>
  <c r="AO1803" i="1"/>
  <c r="AP1803" i="1" s="1"/>
  <c r="AO596" i="1"/>
  <c r="AP596" i="1" s="1"/>
  <c r="AO409" i="1"/>
  <c r="AP409" i="1" s="1"/>
  <c r="N1373" i="1"/>
  <c r="N1372" i="1"/>
  <c r="N1332" i="1"/>
  <c r="N1333" i="1"/>
  <c r="N746" i="1"/>
  <c r="N747" i="1"/>
  <c r="N660" i="1"/>
  <c r="N659" i="1"/>
  <c r="N648" i="1"/>
  <c r="N647" i="1"/>
  <c r="N504" i="1"/>
  <c r="N503" i="1"/>
  <c r="N419" i="1"/>
  <c r="N420" i="1"/>
  <c r="N48" i="1"/>
  <c r="N47" i="1"/>
  <c r="N1263" i="1"/>
  <c r="N1264" i="1"/>
  <c r="N758" i="1"/>
  <c r="N759" i="1"/>
  <c r="N1117" i="1"/>
  <c r="N1116" i="1"/>
  <c r="N1100" i="1"/>
  <c r="N1101" i="1"/>
  <c r="AO1172" i="1"/>
  <c r="AP1172" i="1" s="1"/>
  <c r="N904" i="1"/>
  <c r="N903" i="1"/>
  <c r="N1059" i="1"/>
  <c r="N1058" i="1"/>
  <c r="N467" i="1"/>
  <c r="N468" i="1"/>
  <c r="N366" i="1"/>
  <c r="N367" i="1"/>
  <c r="N524" i="1"/>
  <c r="N523" i="1"/>
  <c r="N778" i="1"/>
  <c r="N779" i="1"/>
  <c r="AO193" i="1"/>
  <c r="AP193" i="1" s="1"/>
  <c r="AO173" i="1"/>
  <c r="AP173" i="1" s="1"/>
  <c r="N1085" i="1"/>
  <c r="N1084" i="1"/>
  <c r="N1005" i="1"/>
  <c r="N1004" i="1"/>
  <c r="AO1274" i="1"/>
  <c r="AP1274" i="1" s="1"/>
  <c r="AO1275" i="1"/>
  <c r="AP1275" i="1" s="1"/>
  <c r="AO587" i="1"/>
  <c r="AP587" i="1" s="1"/>
  <c r="N663" i="1"/>
  <c r="N664" i="1"/>
  <c r="N1696" i="1"/>
  <c r="N1695" i="1"/>
  <c r="N1572" i="1"/>
  <c r="N1571" i="1"/>
  <c r="N1360" i="1"/>
  <c r="N1361" i="1"/>
  <c r="N1352" i="1"/>
  <c r="N1353" i="1"/>
  <c r="N1190" i="1"/>
  <c r="N1191" i="1"/>
  <c r="N1691" i="1"/>
  <c r="N1692" i="1"/>
  <c r="N68" i="1"/>
  <c r="N67" i="1"/>
  <c r="N1282" i="1"/>
  <c r="N1283" i="1"/>
  <c r="N996" i="1"/>
  <c r="N997" i="1"/>
  <c r="AO1467" i="1"/>
  <c r="AP1467" i="1" s="1"/>
  <c r="N1915" i="1"/>
  <c r="AP138" i="1"/>
  <c r="N260" i="1"/>
  <c r="N261" i="1"/>
  <c r="N881" i="1"/>
  <c r="N882" i="1"/>
  <c r="AO196" i="1"/>
  <c r="AP196" i="1" s="1"/>
  <c r="AO770" i="1"/>
  <c r="AP770" i="1" s="1"/>
  <c r="AO771" i="1"/>
  <c r="AP771" i="1" s="1"/>
  <c r="AO574" i="1"/>
  <c r="AP574" i="1" s="1"/>
  <c r="AO565" i="1"/>
  <c r="AP565" i="1" s="1"/>
  <c r="AO512" i="1"/>
  <c r="AP512" i="1" s="1"/>
  <c r="AO506" i="1"/>
  <c r="AP506" i="1" s="1"/>
  <c r="AO81" i="1"/>
  <c r="AP81" i="1" s="1"/>
  <c r="AO72" i="1"/>
  <c r="AO402" i="1"/>
  <c r="AO394" i="1"/>
  <c r="AP394" i="1" s="1"/>
  <c r="AO397" i="1"/>
  <c r="AP397" i="1" s="1"/>
  <c r="AO271" i="1"/>
  <c r="AO265" i="1"/>
  <c r="AO54" i="1"/>
  <c r="AP54" i="1" s="1"/>
  <c r="N1230" i="1"/>
  <c r="N1229" i="1"/>
  <c r="N519" i="1"/>
  <c r="N520" i="1"/>
  <c r="N378" i="1"/>
  <c r="N379" i="1"/>
  <c r="N910" i="1"/>
  <c r="N909" i="1"/>
  <c r="N1278" i="1"/>
  <c r="N1279" i="1"/>
  <c r="N1016" i="1"/>
  <c r="N1017" i="1"/>
  <c r="N953" i="1"/>
  <c r="N952" i="1"/>
  <c r="P1725" i="1"/>
  <c r="P1726" i="1"/>
  <c r="P2462" i="1" s="1"/>
  <c r="K6" i="15" s="1"/>
  <c r="N731" i="1"/>
  <c r="N730" i="1"/>
  <c r="AO425" i="1"/>
  <c r="AP425" i="1" s="1"/>
  <c r="N907" i="1"/>
  <c r="N906" i="1"/>
  <c r="N431" i="1"/>
  <c r="N432" i="1"/>
  <c r="N346" i="1"/>
  <c r="N347" i="1"/>
  <c r="N59" i="1"/>
  <c r="N60" i="1"/>
  <c r="N495" i="1"/>
  <c r="N496" i="1"/>
  <c r="AO592" i="1"/>
  <c r="AP592" i="1" s="1"/>
  <c r="N354" i="1"/>
  <c r="N355" i="1"/>
  <c r="AP194" i="1"/>
  <c r="AO192" i="1"/>
  <c r="AP192" i="1" s="1"/>
  <c r="AO171" i="1"/>
  <c r="AP171" i="1" s="1"/>
  <c r="AO1268" i="1"/>
  <c r="AP1268" i="1" s="1"/>
  <c r="AO1273" i="1"/>
  <c r="AP1273" i="1" s="1"/>
  <c r="AO588" i="1"/>
  <c r="AP588" i="1" s="1"/>
  <c r="N1656" i="1"/>
  <c r="N1657" i="1"/>
  <c r="N615" i="1"/>
  <c r="N616" i="1"/>
  <c r="N543" i="1"/>
  <c r="N544" i="1"/>
  <c r="N516" i="1"/>
  <c r="N515" i="1"/>
  <c r="N397" i="1"/>
  <c r="N396" i="1"/>
  <c r="N483" i="1"/>
  <c r="N484" i="1"/>
  <c r="N1293" i="1"/>
  <c r="N1292" i="1"/>
  <c r="N1120" i="1"/>
  <c r="N1121" i="1"/>
  <c r="N1012" i="1"/>
  <c r="N1013" i="1"/>
  <c r="AO1466" i="1"/>
  <c r="AP1466" i="1" s="1"/>
  <c r="AO1458" i="1"/>
  <c r="AP1458" i="1" s="1"/>
  <c r="AO140" i="1"/>
  <c r="AP140" i="1" s="1"/>
  <c r="AO53" i="1"/>
  <c r="AP53" i="1" s="1"/>
  <c r="N2286" i="1"/>
  <c r="N2285" i="1"/>
  <c r="N1054" i="1"/>
  <c r="N1055" i="1"/>
  <c r="N572" i="1"/>
  <c r="N571" i="1"/>
  <c r="N416" i="1"/>
  <c r="N415" i="1"/>
  <c r="AO1571" i="1"/>
  <c r="AP1571" i="1" s="1"/>
  <c r="AP1568" i="1"/>
  <c r="AP1566" i="1"/>
  <c r="N487" i="1"/>
  <c r="N488" i="1"/>
  <c r="N43" i="1"/>
  <c r="N44" i="1"/>
  <c r="N75" i="1"/>
  <c r="N76" i="1"/>
  <c r="N1039" i="1"/>
  <c r="N1038" i="1"/>
  <c r="N1109" i="1"/>
  <c r="N1108" i="1"/>
  <c r="AO1802" i="1"/>
  <c r="AP1802" i="1" s="1"/>
  <c r="U2438" i="1"/>
  <c r="V2438" i="1"/>
  <c r="W2438" i="1"/>
  <c r="T2438" i="1"/>
  <c r="O2438" i="1"/>
  <c r="M2438" i="1"/>
  <c r="M2466" i="1" s="1"/>
  <c r="H10" i="15" s="1"/>
  <c r="N2396" i="1"/>
  <c r="N2395" i="1"/>
  <c r="N2173" i="1"/>
  <c r="N2174" i="1"/>
  <c r="N719" i="1"/>
  <c r="N718" i="1"/>
  <c r="N1644" i="1"/>
  <c r="N1645" i="1"/>
  <c r="N1530" i="1"/>
  <c r="N1531" i="1"/>
  <c r="N1357" i="1"/>
  <c r="N1356" i="1"/>
  <c r="N1050" i="1"/>
  <c r="N1051" i="1"/>
  <c r="N551" i="1"/>
  <c r="N552" i="1"/>
  <c r="N408" i="1"/>
  <c r="N407" i="1"/>
  <c r="N134" i="1"/>
  <c r="N135" i="1"/>
  <c r="N897" i="1"/>
  <c r="N898" i="1"/>
  <c r="N827" i="1"/>
  <c r="N826" i="1"/>
  <c r="N993" i="1"/>
  <c r="N992" i="1"/>
  <c r="AO1177" i="1"/>
  <c r="AP1177" i="1" s="1"/>
  <c r="V1725" i="1"/>
  <c r="T1725" i="1"/>
  <c r="U1725" i="1"/>
  <c r="M1725" i="1"/>
  <c r="O1725" i="1"/>
  <c r="W1725" i="1"/>
  <c r="O1726" i="1"/>
  <c r="N1500" i="1"/>
  <c r="N1501" i="1"/>
  <c r="N1285" i="1"/>
  <c r="N1286" i="1"/>
  <c r="N452" i="1"/>
  <c r="N451" i="1"/>
  <c r="N87" i="1"/>
  <c r="N88" i="1"/>
  <c r="N51" i="1"/>
  <c r="N52" i="1"/>
  <c r="N439" i="1"/>
  <c r="N440" i="1"/>
  <c r="AP591" i="1"/>
  <c r="N587" i="1"/>
  <c r="N588" i="1"/>
  <c r="AO172" i="1"/>
  <c r="AP172" i="1" s="1"/>
  <c r="AO1271" i="1"/>
  <c r="AP1271" i="1" s="1"/>
  <c r="AO1276" i="1"/>
  <c r="AP1276" i="1" s="1"/>
  <c r="AO1014" i="1"/>
  <c r="AP1014" i="1" s="1"/>
  <c r="N1625" i="1"/>
  <c r="N1624" i="1"/>
  <c r="N1494" i="1"/>
  <c r="N1495" i="1"/>
  <c r="N1434" i="1"/>
  <c r="N1435" i="1"/>
  <c r="N1317" i="1"/>
  <c r="N1318" i="1"/>
  <c r="N656" i="1"/>
  <c r="N655" i="1"/>
  <c r="N463" i="1"/>
  <c r="N464" i="1"/>
  <c r="N424" i="1"/>
  <c r="N423" i="1"/>
  <c r="N387" i="1"/>
  <c r="N386" i="1"/>
  <c r="N447" i="1"/>
  <c r="N448" i="1"/>
  <c r="AO1468" i="1"/>
  <c r="AP1468" i="1" s="1"/>
  <c r="AO1469" i="1"/>
  <c r="AP1469" i="1" s="1"/>
  <c r="AO1465" i="1"/>
  <c r="AP1465" i="1" s="1"/>
  <c r="AO1459" i="1"/>
  <c r="AP1459" i="1" s="1"/>
  <c r="AO1461" i="1"/>
  <c r="AP1461" i="1" s="1"/>
  <c r="AO1280" i="1"/>
  <c r="AP1280" i="1" s="1"/>
  <c r="AO2438" i="1"/>
  <c r="AP2438" i="1" s="1"/>
  <c r="AO141" i="1"/>
  <c r="AP141" i="1" s="1"/>
  <c r="AO143" i="1"/>
  <c r="AP143" i="1" s="1"/>
  <c r="AO52" i="1"/>
  <c r="AP52" i="1" s="1"/>
  <c r="N511" i="1"/>
  <c r="N512" i="1"/>
  <c r="N1198" i="1"/>
  <c r="N1199" i="1"/>
  <c r="N875" i="1"/>
  <c r="N874" i="1"/>
  <c r="N766" i="1"/>
  <c r="N767" i="1"/>
  <c r="N723" i="1"/>
  <c r="N722" i="1"/>
  <c r="N436" i="1"/>
  <c r="N435" i="1"/>
  <c r="N374" i="1"/>
  <c r="N375" i="1"/>
  <c r="N56" i="1"/>
  <c r="N55" i="1"/>
  <c r="AO1570" i="1"/>
  <c r="AP1570" i="1" s="1"/>
  <c r="N596" i="1"/>
  <c r="N595" i="1"/>
  <c r="AO197" i="1"/>
  <c r="AP197" i="1" s="1"/>
  <c r="N1092" i="1"/>
  <c r="N1093" i="1"/>
  <c r="AO1804" i="1"/>
  <c r="AP1804" i="1" s="1"/>
  <c r="AO1812" i="1"/>
  <c r="AP1812" i="1" s="1"/>
  <c r="AC35" i="1"/>
  <c r="AE36" i="1"/>
  <c r="AC36" i="1" s="1"/>
  <c r="AO29" i="1"/>
  <c r="AO38" i="1"/>
  <c r="AP38" i="1" s="1"/>
  <c r="AO984" i="1"/>
  <c r="AP984" i="1" s="1"/>
  <c r="AO568" i="1"/>
  <c r="AP568" i="1" s="1"/>
  <c r="AO502" i="1"/>
  <c r="AP502" i="1" s="1"/>
  <c r="AO79" i="1"/>
  <c r="AP79" i="1" s="1"/>
  <c r="AO873" i="1"/>
  <c r="AP873" i="1" s="1"/>
  <c r="AO731" i="1"/>
  <c r="AP731" i="1" s="1"/>
  <c r="AO373" i="1"/>
  <c r="AO625" i="1"/>
  <c r="AP625" i="1" s="1"/>
  <c r="AO822" i="1"/>
  <c r="AP822" i="1" s="1"/>
  <c r="AO823" i="1"/>
  <c r="AP823" i="1" s="1"/>
  <c r="N2408" i="1"/>
  <c r="N2409" i="1"/>
  <c r="AO939" i="1"/>
  <c r="AP939" i="1" s="1"/>
  <c r="AO876" i="1"/>
  <c r="AP876" i="1" s="1"/>
  <c r="AO867" i="1"/>
  <c r="AP867" i="1" s="1"/>
  <c r="AO700" i="1"/>
  <c r="AP700" i="1" s="1"/>
  <c r="AO835" i="1"/>
  <c r="AP835" i="1" s="1"/>
  <c r="AO649" i="1"/>
  <c r="AP649" i="1" s="1"/>
  <c r="AO892" i="1"/>
  <c r="AO726" i="1"/>
  <c r="AP726" i="1" s="1"/>
  <c r="AO297" i="1"/>
  <c r="AP297" i="1" s="1"/>
  <c r="AO942" i="1"/>
  <c r="AP942" i="1" s="1"/>
  <c r="AO126" i="1"/>
  <c r="AO828" i="1"/>
  <c r="AP828" i="1" s="1"/>
  <c r="AO93" i="1"/>
  <c r="AP93" i="1" s="1"/>
  <c r="AO986" i="1"/>
  <c r="AP986" i="1" s="1"/>
  <c r="AO987" i="1"/>
  <c r="AO73" i="1"/>
  <c r="AP73" i="1" s="1"/>
  <c r="AO80" i="1"/>
  <c r="AP80" i="1" s="1"/>
  <c r="AO260" i="1"/>
  <c r="AP260" i="1" s="1"/>
  <c r="AO826" i="1"/>
  <c r="AO363" i="1"/>
  <c r="AP363" i="1" s="1"/>
  <c r="AO465" i="1"/>
  <c r="AP465" i="1" s="1"/>
  <c r="AO164" i="1"/>
  <c r="AP164" i="1" s="1"/>
  <c r="AO154" i="1"/>
  <c r="AO724" i="1"/>
  <c r="AP724" i="1" s="1"/>
  <c r="AO894" i="1"/>
  <c r="AP894" i="1" s="1"/>
  <c r="AO91" i="1"/>
  <c r="AO912" i="1"/>
  <c r="AO834" i="1"/>
  <c r="AP834" i="1" s="1"/>
  <c r="AO787" i="1"/>
  <c r="AP787" i="1" s="1"/>
  <c r="AO376" i="1"/>
  <c r="AO717" i="1"/>
  <c r="AO719" i="1"/>
  <c r="AP719" i="1" s="1"/>
  <c r="AO673" i="1"/>
  <c r="AP673" i="1" s="1"/>
  <c r="AO387" i="1"/>
  <c r="AP387" i="1" s="1"/>
  <c r="AO318" i="1"/>
  <c r="AO129" i="1"/>
  <c r="AP129" i="1" s="1"/>
  <c r="AO893" i="1"/>
  <c r="AP893" i="1" s="1"/>
  <c r="AO869" i="1"/>
  <c r="AP869" i="1" s="1"/>
  <c r="AO792" i="1"/>
  <c r="AO794" i="1"/>
  <c r="AP794" i="1" s="1"/>
  <c r="AO698" i="1"/>
  <c r="AP698" i="1" s="1"/>
  <c r="AO908" i="1"/>
  <c r="AP908" i="1" s="1"/>
  <c r="AO903" i="1"/>
  <c r="AO651" i="1"/>
  <c r="AP651" i="1" s="1"/>
  <c r="AO886" i="1"/>
  <c r="AP886" i="1" s="1"/>
  <c r="AO883" i="1"/>
  <c r="AP883" i="1" s="1"/>
  <c r="AO631" i="1"/>
  <c r="AP631" i="1" s="1"/>
  <c r="AO569" i="1"/>
  <c r="AP569" i="1" s="1"/>
  <c r="AO571" i="1"/>
  <c r="AP571" i="1" s="1"/>
  <c r="AO566" i="1"/>
  <c r="AP566" i="1" s="1"/>
  <c r="AO501" i="1"/>
  <c r="AP501" i="1" s="1"/>
  <c r="AO69" i="1"/>
  <c r="AP69" i="1" s="1"/>
  <c r="AO871" i="1"/>
  <c r="AP871" i="1" s="1"/>
  <c r="AO734" i="1"/>
  <c r="AP734" i="1" s="1"/>
  <c r="AO732" i="1"/>
  <c r="AO399" i="1"/>
  <c r="AP399" i="1" s="1"/>
  <c r="AO981" i="1"/>
  <c r="AP981" i="1" s="1"/>
  <c r="AO977" i="1"/>
  <c r="AP977" i="1" s="1"/>
  <c r="AO261" i="1"/>
  <c r="AO66" i="1"/>
  <c r="AP66" i="1" s="1"/>
  <c r="AO67" i="1"/>
  <c r="AP67" i="1" s="1"/>
  <c r="AO526" i="1"/>
  <c r="AP526" i="1" s="1"/>
  <c r="AO813" i="1"/>
  <c r="AO825" i="1"/>
  <c r="AP825" i="1" s="1"/>
  <c r="AO617" i="1"/>
  <c r="AP617" i="1" s="1"/>
  <c r="AO364" i="1"/>
  <c r="AP364" i="1" s="1"/>
  <c r="AO367" i="1"/>
  <c r="AO277" i="1"/>
  <c r="AP277" i="1" s="1"/>
  <c r="AO114" i="1"/>
  <c r="AP114" i="1" s="1"/>
  <c r="AF37" i="1"/>
  <c r="AO769" i="1"/>
  <c r="AP769" i="1" s="1"/>
  <c r="AO763" i="1"/>
  <c r="AP763" i="1" s="1"/>
  <c r="AO774" i="1"/>
  <c r="AP774" i="1" s="1"/>
  <c r="AO727" i="1"/>
  <c r="AP727" i="1" s="1"/>
  <c r="AO723" i="1"/>
  <c r="AP723" i="1" s="1"/>
  <c r="AO728" i="1"/>
  <c r="AP728" i="1" s="1"/>
  <c r="AO319" i="1"/>
  <c r="AP319" i="1" s="1"/>
  <c r="AO901" i="1"/>
  <c r="AP901" i="1" s="1"/>
  <c r="AO904" i="1"/>
  <c r="AP904" i="1" s="1"/>
  <c r="AO831" i="1"/>
  <c r="AP831" i="1" s="1"/>
  <c r="AO380" i="1"/>
  <c r="AP380" i="1" s="1"/>
  <c r="AO884" i="1"/>
  <c r="AP884" i="1" s="1"/>
  <c r="AO564" i="1"/>
  <c r="AO979" i="1"/>
  <c r="AP979" i="1" s="1"/>
  <c r="AO395" i="1"/>
  <c r="AP395" i="1" s="1"/>
  <c r="AO269" i="1"/>
  <c r="AP269" i="1" s="1"/>
  <c r="AO268" i="1"/>
  <c r="AO64" i="1"/>
  <c r="AP64" i="1" s="1"/>
  <c r="AO456" i="1"/>
  <c r="AP456" i="1" s="1"/>
  <c r="AO464" i="1"/>
  <c r="AP464" i="1" s="1"/>
  <c r="AO448" i="1"/>
  <c r="AP448" i="1" s="1"/>
  <c r="AO446" i="1"/>
  <c r="AP446" i="1" s="1"/>
  <c r="AO780" i="1"/>
  <c r="AP780" i="1" s="1"/>
  <c r="AO784" i="1"/>
  <c r="AP784" i="1" s="1"/>
  <c r="N1694" i="7" a="1"/>
  <c r="N1694" i="7" s="1"/>
  <c r="N1695" i="7" a="1"/>
  <c r="N1695" i="7" s="1"/>
  <c r="N1693" i="7"/>
  <c r="N1696" i="7"/>
  <c r="N1692" i="7"/>
  <c r="AF29" i="3"/>
  <c r="AO630" i="1"/>
  <c r="AP630" i="1" s="1"/>
  <c r="AO516" i="1"/>
  <c r="AP516" i="1" s="1"/>
  <c r="AO314" i="1"/>
  <c r="AO497" i="1"/>
  <c r="AP497" i="1" s="1"/>
  <c r="AO403" i="1"/>
  <c r="AP403" i="1" s="1"/>
  <c r="AO970" i="1"/>
  <c r="AP970" i="1" s="1"/>
  <c r="AO393" i="1"/>
  <c r="AO952" i="1"/>
  <c r="AP952" i="1" s="1"/>
  <c r="AO858" i="1"/>
  <c r="AP858" i="1" s="1"/>
  <c r="AO429" i="1"/>
  <c r="AP429" i="1" s="1"/>
  <c r="AO543" i="1"/>
  <c r="AO307" i="1"/>
  <c r="AP307" i="1" s="1"/>
  <c r="AO98" i="1"/>
  <c r="AP98" i="1" s="1"/>
  <c r="AA39" i="1"/>
  <c r="AD38" i="1"/>
  <c r="AF38" i="1" s="1"/>
  <c r="N2437" i="1"/>
  <c r="AO2437" i="1"/>
  <c r="AP2437" i="1" s="1"/>
  <c r="AO768" i="1"/>
  <c r="AP768" i="1" s="1"/>
  <c r="AO744" i="1"/>
  <c r="AP744" i="1" s="1"/>
  <c r="AO740" i="1"/>
  <c r="AP740" i="1" s="1"/>
  <c r="AO341" i="1"/>
  <c r="AP341" i="1" s="1"/>
  <c r="AO329" i="1"/>
  <c r="AP329" i="1" s="1"/>
  <c r="AO330" i="1"/>
  <c r="AP330" i="1" s="1"/>
  <c r="AO328" i="1"/>
  <c r="AP328" i="1" s="1"/>
  <c r="AO343" i="1"/>
  <c r="AP343" i="1" s="1"/>
  <c r="AO966" i="1"/>
  <c r="AP966" i="1" s="1"/>
  <c r="AO968" i="1"/>
  <c r="AP968" i="1" s="1"/>
  <c r="AO552" i="1"/>
  <c r="AP552" i="1" s="1"/>
  <c r="AO131" i="1"/>
  <c r="AP131" i="1" s="1"/>
  <c r="AO83" i="1"/>
  <c r="AP83" i="1" s="1"/>
  <c r="AO427" i="1"/>
  <c r="AP427" i="1" s="1"/>
  <c r="AO486" i="1"/>
  <c r="AP486" i="1" s="1"/>
  <c r="AO494" i="1"/>
  <c r="AP494" i="1" s="1"/>
  <c r="AO58" i="1"/>
  <c r="AP58" i="1" s="1"/>
  <c r="AO25" i="1"/>
  <c r="AP25" i="1" s="1"/>
  <c r="AO18" i="1"/>
  <c r="AP18" i="1" s="1"/>
  <c r="AO19" i="1"/>
  <c r="AP19" i="1" s="1"/>
  <c r="AO598" i="1"/>
  <c r="AP598" i="1" s="1"/>
  <c r="AO948" i="1"/>
  <c r="AP948" i="1" s="1"/>
  <c r="AO626" i="1"/>
  <c r="AP626" i="1" s="1"/>
  <c r="AO742" i="1"/>
  <c r="AP742" i="1" s="1"/>
  <c r="AO720" i="1"/>
  <c r="AP720" i="1" s="1"/>
  <c r="AO682" i="1"/>
  <c r="AP682" i="1" s="1"/>
  <c r="AO332" i="1"/>
  <c r="AP332" i="1" s="1"/>
  <c r="AO337" i="1"/>
  <c r="AP337" i="1" s="1"/>
  <c r="AB25" i="1"/>
  <c r="Y25" i="1" s="1"/>
  <c r="Y24" i="1"/>
  <c r="AX24" i="1"/>
  <c r="N1793" i="1"/>
  <c r="N1794" i="1"/>
  <c r="AO765" i="1"/>
  <c r="AP765" i="1" s="1"/>
  <c r="AO773" i="1"/>
  <c r="AP773" i="1" s="1"/>
  <c r="AO772" i="1"/>
  <c r="AP772" i="1" s="1"/>
  <c r="AO743" i="1"/>
  <c r="AP743" i="1" s="1"/>
  <c r="AO741" i="1"/>
  <c r="AP741" i="1" s="1"/>
  <c r="AO737" i="1"/>
  <c r="AP737" i="1" s="1"/>
  <c r="AO335" i="1"/>
  <c r="AP335" i="1" s="1"/>
  <c r="AO334" i="1"/>
  <c r="AP334" i="1" s="1"/>
  <c r="AO340" i="1"/>
  <c r="AP340" i="1" s="1"/>
  <c r="N2090" i="1"/>
  <c r="N2091" i="1"/>
  <c r="AO930" i="1"/>
  <c r="AP930" i="1" s="1"/>
  <c r="AO932" i="1"/>
  <c r="AP932" i="1" s="1"/>
  <c r="N2165" i="1"/>
  <c r="N2166" i="1"/>
  <c r="AO793" i="1"/>
  <c r="AP793" i="1" s="1"/>
  <c r="AO342" i="1"/>
  <c r="AP342" i="1" s="1"/>
  <c r="AO344" i="1"/>
  <c r="AP344" i="1" s="1"/>
  <c r="AO907" i="1"/>
  <c r="AP907" i="1" s="1"/>
  <c r="AO374" i="1"/>
  <c r="AP374" i="1" s="1"/>
  <c r="AP160" i="1"/>
  <c r="AO2432" i="1"/>
  <c r="AP2432" i="1" s="1"/>
  <c r="AP878" i="1"/>
  <c r="AO963" i="1"/>
  <c r="AP963" i="1" s="1"/>
  <c r="AO965" i="1"/>
  <c r="AP965" i="1" s="1"/>
  <c r="AO964" i="1"/>
  <c r="AP964" i="1" s="1"/>
  <c r="N1707" i="1"/>
  <c r="N1708" i="1"/>
  <c r="N2347" i="1"/>
  <c r="N2348" i="1"/>
  <c r="AO960" i="1"/>
  <c r="AP960" i="1" s="1"/>
  <c r="AO956" i="1"/>
  <c r="AP956" i="1" s="1"/>
  <c r="AP899" i="1"/>
  <c r="AP729" i="1"/>
  <c r="AO671" i="1"/>
  <c r="AP671" i="1" s="1"/>
  <c r="AO575" i="1"/>
  <c r="AP575" i="1" s="1"/>
  <c r="AO572" i="1"/>
  <c r="AP572" i="1" s="1"/>
  <c r="AO562" i="1"/>
  <c r="AP562" i="1" s="1"/>
  <c r="AO551" i="1"/>
  <c r="AP551" i="1" s="1"/>
  <c r="AO558" i="1"/>
  <c r="AP558" i="1" s="1"/>
  <c r="AO524" i="1"/>
  <c r="AP524" i="1" s="1"/>
  <c r="AO522" i="1"/>
  <c r="AP522" i="1" s="1"/>
  <c r="AO521" i="1"/>
  <c r="AP521" i="1" s="1"/>
  <c r="AO518" i="1"/>
  <c r="AP518" i="1" s="1"/>
  <c r="AO500" i="1"/>
  <c r="AP500" i="1" s="1"/>
  <c r="AO133" i="1"/>
  <c r="AP133" i="1" s="1"/>
  <c r="AO86" i="1"/>
  <c r="AP86" i="1" s="1"/>
  <c r="AO87" i="1"/>
  <c r="AP87" i="1" s="1"/>
  <c r="AO384" i="1"/>
  <c r="AP384" i="1" s="1"/>
  <c r="AP128" i="1"/>
  <c r="AO75" i="1"/>
  <c r="AP75" i="1" s="1"/>
  <c r="AO77" i="1"/>
  <c r="AP77" i="1" s="1"/>
  <c r="AP29" i="1"/>
  <c r="AP900" i="1"/>
  <c r="AO875" i="1"/>
  <c r="AP875" i="1" s="1"/>
  <c r="AO730" i="1"/>
  <c r="AP730" i="1" s="1"/>
  <c r="AO498" i="1"/>
  <c r="AP498" i="1" s="1"/>
  <c r="AO487" i="1"/>
  <c r="AP487" i="1" s="1"/>
  <c r="AO496" i="1"/>
  <c r="AP496" i="1" s="1"/>
  <c r="AO492" i="1"/>
  <c r="AP492" i="1" s="1"/>
  <c r="AO406" i="1"/>
  <c r="AP406" i="1" s="1"/>
  <c r="AO405" i="1"/>
  <c r="AP405" i="1" s="1"/>
  <c r="AP996" i="1"/>
  <c r="AP994" i="1"/>
  <c r="AP905" i="1"/>
  <c r="AP379" i="1"/>
  <c r="AO369" i="1"/>
  <c r="AP369" i="1" s="1"/>
  <c r="AO372" i="1"/>
  <c r="AP372" i="1" s="1"/>
  <c r="AP309" i="1"/>
  <c r="AO262" i="1"/>
  <c r="AP262" i="1" s="1"/>
  <c r="AO266" i="1"/>
  <c r="AP266" i="1" s="1"/>
  <c r="AO62" i="1"/>
  <c r="AP62" i="1" s="1"/>
  <c r="AO59" i="1"/>
  <c r="AP59" i="1" s="1"/>
  <c r="AO26" i="1"/>
  <c r="AP26" i="1" s="1"/>
  <c r="AO24" i="1"/>
  <c r="AP24" i="1" s="1"/>
  <c r="AO22" i="1"/>
  <c r="AP22" i="1" s="1"/>
  <c r="AO606" i="1"/>
  <c r="AP606" i="1" s="1"/>
  <c r="AO600" i="1"/>
  <c r="AP600" i="1" s="1"/>
  <c r="AO605" i="1"/>
  <c r="AP605" i="1" s="1"/>
  <c r="AO560" i="1"/>
  <c r="AP560" i="1" s="1"/>
  <c r="AP621" i="1"/>
  <c r="AP944" i="1"/>
  <c r="AO943" i="1"/>
  <c r="AP943" i="1" s="1"/>
  <c r="AO627" i="1"/>
  <c r="AP627" i="1" s="1"/>
  <c r="AO622" i="1"/>
  <c r="AP622" i="1" s="1"/>
  <c r="AO407" i="1"/>
  <c r="AP407" i="1" s="1"/>
  <c r="AO166" i="1"/>
  <c r="AP166" i="1" s="1"/>
  <c r="AO161" i="1"/>
  <c r="AP161" i="1" s="1"/>
  <c r="AO157" i="1"/>
  <c r="AP157" i="1" s="1"/>
  <c r="Z158" i="1"/>
  <c r="N1803" i="1"/>
  <c r="N1804" i="1"/>
  <c r="N2218" i="1"/>
  <c r="N2217" i="1"/>
  <c r="AP670" i="1"/>
  <c r="AP672" i="1"/>
  <c r="AP674" i="1"/>
  <c r="AP676" i="1"/>
  <c r="AO641" i="1"/>
  <c r="AP641" i="1" s="1"/>
  <c r="AO638" i="1"/>
  <c r="AP638" i="1" s="1"/>
  <c r="AO637" i="1"/>
  <c r="AP637" i="1" s="1"/>
  <c r="AO618" i="1"/>
  <c r="AP618" i="1" s="1"/>
  <c r="AP570" i="1"/>
  <c r="AP504" i="1"/>
  <c r="AP385" i="1"/>
  <c r="AO276" i="1"/>
  <c r="AP276" i="1" s="1"/>
  <c r="AO274" i="1"/>
  <c r="AP274" i="1" s="1"/>
  <c r="AO110" i="1"/>
  <c r="AP110" i="1" s="1"/>
  <c r="AO109" i="1"/>
  <c r="AP109" i="1" s="1"/>
  <c r="N1778" i="1"/>
  <c r="N1777" i="1"/>
  <c r="AO953" i="1"/>
  <c r="AP953" i="1" s="1"/>
  <c r="AP937" i="1"/>
  <c r="AP934" i="1"/>
  <c r="AO928" i="1"/>
  <c r="AP928" i="1" s="1"/>
  <c r="AO856" i="1"/>
  <c r="AP856" i="1" s="1"/>
  <c r="AP790" i="1"/>
  <c r="AO752" i="1"/>
  <c r="AP752" i="1" s="1"/>
  <c r="AO755" i="1"/>
  <c r="AP755" i="1" s="1"/>
  <c r="AO756" i="1"/>
  <c r="AP756" i="1" s="1"/>
  <c r="AO628" i="1"/>
  <c r="AP628" i="1" s="1"/>
  <c r="AP358" i="1"/>
  <c r="AP361" i="1"/>
  <c r="AP360" i="1"/>
  <c r="AP362" i="1"/>
  <c r="AP76" i="1"/>
  <c r="AP74" i="1"/>
  <c r="AP71" i="1"/>
  <c r="AO36" i="1"/>
  <c r="AP36" i="1" s="1"/>
  <c r="AO34" i="1"/>
  <c r="AP34" i="1" s="1"/>
  <c r="AO40" i="1"/>
  <c r="AP40" i="1" s="1"/>
  <c r="AO39" i="1"/>
  <c r="AP39" i="1" s="1"/>
  <c r="AP891" i="1"/>
  <c r="AP870" i="1"/>
  <c r="AP872" i="1"/>
  <c r="AO839" i="1"/>
  <c r="AP839" i="1" s="1"/>
  <c r="AO849" i="1"/>
  <c r="AP849" i="1" s="1"/>
  <c r="AO842" i="1"/>
  <c r="AP842" i="1" s="1"/>
  <c r="AO810" i="1"/>
  <c r="AP810" i="1" s="1"/>
  <c r="AP816" i="1"/>
  <c r="AP814" i="1"/>
  <c r="AP805" i="1"/>
  <c r="AP735" i="1"/>
  <c r="AP528" i="1"/>
  <c r="AO440" i="1"/>
  <c r="AP440" i="1" s="1"/>
  <c r="AO435" i="1"/>
  <c r="AP435" i="1" s="1"/>
  <c r="AO437" i="1"/>
  <c r="AP437" i="1" s="1"/>
  <c r="AO434" i="1"/>
  <c r="AP434" i="1" s="1"/>
  <c r="AO305" i="1"/>
  <c r="AP305" i="1" s="1"/>
  <c r="AO855" i="1"/>
  <c r="AP855" i="1" s="1"/>
  <c r="AO710" i="1"/>
  <c r="AP710" i="1" s="1"/>
  <c r="AO712" i="1"/>
  <c r="AP712" i="1" s="1"/>
  <c r="AP655" i="1"/>
  <c r="AP650" i="1"/>
  <c r="AO612" i="1"/>
  <c r="AP612" i="1" s="1"/>
  <c r="AO546" i="1"/>
  <c r="AP546" i="1" s="1"/>
  <c r="AO542" i="1"/>
  <c r="AP542" i="1" s="1"/>
  <c r="AO550" i="1"/>
  <c r="AP550" i="1" s="1"/>
  <c r="AO541" i="1"/>
  <c r="AP541" i="1" s="1"/>
  <c r="AO308" i="1"/>
  <c r="AP308" i="1" s="1"/>
  <c r="AO313" i="1"/>
  <c r="AP313" i="1" s="1"/>
  <c r="AP272" i="1"/>
  <c r="AP263" i="1"/>
  <c r="AO100" i="1"/>
  <c r="AP100" i="1" s="1"/>
  <c r="AO97" i="1"/>
  <c r="AP97" i="1" s="1"/>
  <c r="AO107" i="1"/>
  <c r="AP107" i="1" s="1"/>
  <c r="AO108" i="1"/>
  <c r="AP108" i="1" s="1"/>
  <c r="AP60" i="1"/>
  <c r="AP65" i="1"/>
  <c r="AO463" i="1"/>
  <c r="AP463" i="1" s="1"/>
  <c r="AO466" i="1"/>
  <c r="AP466" i="1" s="1"/>
  <c r="AO444" i="1"/>
  <c r="AP444" i="1" s="1"/>
  <c r="AO442" i="1"/>
  <c r="AP442" i="1" s="1"/>
  <c r="AO779" i="1"/>
  <c r="AP779" i="1" s="1"/>
  <c r="AO775" i="1"/>
  <c r="AP775" i="1" s="1"/>
  <c r="AP701" i="1"/>
  <c r="AP703" i="1"/>
  <c r="AO685" i="1"/>
  <c r="AP685" i="1" s="1"/>
  <c r="AO687" i="1"/>
  <c r="AP687" i="1" s="1"/>
  <c r="AP303" i="1"/>
  <c r="AP296" i="1"/>
  <c r="AO182" i="1"/>
  <c r="AP182" i="1" s="1"/>
  <c r="AO184" i="1"/>
  <c r="AP184" i="1" s="1"/>
  <c r="AO183" i="1"/>
  <c r="AP183" i="1" s="1"/>
  <c r="AO137" i="1"/>
  <c r="AP137" i="1" s="1"/>
  <c r="AP989" i="1"/>
  <c r="AP982" i="1"/>
  <c r="AP985" i="1"/>
  <c r="AP980" i="1"/>
  <c r="AP881" i="1"/>
  <c r="AO864" i="1"/>
  <c r="AP864" i="1" s="1"/>
  <c r="AO865" i="1"/>
  <c r="AP865" i="1" s="1"/>
  <c r="AP820" i="1"/>
  <c r="AP824" i="1"/>
  <c r="AO807" i="1"/>
  <c r="AP807" i="1" s="1"/>
  <c r="AP124" i="1"/>
  <c r="AP125" i="1"/>
  <c r="AP118" i="1"/>
  <c r="AO47" i="1"/>
  <c r="AP47" i="1" s="1"/>
  <c r="AO43" i="1"/>
  <c r="AP43" i="1" s="1"/>
  <c r="AP767" i="1"/>
  <c r="AO739" i="1"/>
  <c r="AP739" i="1" s="1"/>
  <c r="AO331" i="1"/>
  <c r="AP331" i="1" s="1"/>
  <c r="AO338" i="1"/>
  <c r="AP338" i="1" s="1"/>
  <c r="AO339" i="1"/>
  <c r="AP339" i="1" s="1"/>
  <c r="AO336" i="1"/>
  <c r="AP336" i="1" s="1"/>
  <c r="AO877" i="1"/>
  <c r="AP877" i="1" s="1"/>
  <c r="AO898" i="1"/>
  <c r="AP898" i="1" s="1"/>
  <c r="AP402" i="1"/>
  <c r="AO347" i="1"/>
  <c r="AP347" i="1" s="1"/>
  <c r="AO346" i="1"/>
  <c r="AP346" i="1" s="1"/>
  <c r="AO90" i="1"/>
  <c r="AP90" i="1" s="1"/>
  <c r="AO785" i="1"/>
  <c r="AP785" i="1" s="1"/>
  <c r="AO654" i="1"/>
  <c r="AP654" i="1" s="1"/>
  <c r="AO378" i="1"/>
  <c r="AP378" i="1" s="1"/>
  <c r="AO2433" i="1"/>
  <c r="AP2433" i="1" s="1"/>
  <c r="AO890" i="1"/>
  <c r="AP890" i="1" s="1"/>
  <c r="AO961" i="1"/>
  <c r="AP961" i="1" s="1"/>
  <c r="AO967" i="1"/>
  <c r="AP967" i="1" s="1"/>
  <c r="AO962" i="1"/>
  <c r="AP962" i="1" s="1"/>
  <c r="AP373" i="1"/>
  <c r="AO352" i="1"/>
  <c r="AP352" i="1" s="1"/>
  <c r="N2432" i="1"/>
  <c r="N2433" i="1"/>
  <c r="N2054" i="1"/>
  <c r="N2055" i="1"/>
  <c r="AO959" i="1"/>
  <c r="AP959" i="1" s="1"/>
  <c r="AP896" i="1"/>
  <c r="AO885" i="1"/>
  <c r="AP885" i="1" s="1"/>
  <c r="AP792" i="1"/>
  <c r="AO760" i="1"/>
  <c r="AP760" i="1" s="1"/>
  <c r="AP717" i="1"/>
  <c r="AO573" i="1"/>
  <c r="AP573" i="1" s="1"/>
  <c r="AO559" i="1"/>
  <c r="AP559" i="1" s="1"/>
  <c r="AO557" i="1"/>
  <c r="AP557" i="1" s="1"/>
  <c r="AO525" i="1"/>
  <c r="AP525" i="1" s="1"/>
  <c r="AO514" i="1"/>
  <c r="AP514" i="1" s="1"/>
  <c r="AO520" i="1"/>
  <c r="AP520" i="1" s="1"/>
  <c r="AO503" i="1"/>
  <c r="AP503" i="1" s="1"/>
  <c r="AP318" i="1"/>
  <c r="AO130" i="1"/>
  <c r="AP130" i="1" s="1"/>
  <c r="AO89" i="1"/>
  <c r="AP89" i="1" s="1"/>
  <c r="AO82" i="1"/>
  <c r="AP82" i="1" s="1"/>
  <c r="AO88" i="1"/>
  <c r="AP88" i="1" s="1"/>
  <c r="N2308" i="1"/>
  <c r="N2309" i="1"/>
  <c r="AO316" i="1"/>
  <c r="AP316" i="1" s="1"/>
  <c r="AO70" i="1"/>
  <c r="AP70" i="1" s="1"/>
  <c r="AO489" i="1"/>
  <c r="AP489" i="1" s="1"/>
  <c r="AO490" i="1"/>
  <c r="AP490" i="1" s="1"/>
  <c r="AO493" i="1"/>
  <c r="AP493" i="1" s="1"/>
  <c r="AO400" i="1"/>
  <c r="AP400" i="1" s="1"/>
  <c r="AO401" i="1"/>
  <c r="AP401" i="1" s="1"/>
  <c r="AP91" i="1"/>
  <c r="AP912" i="1"/>
  <c r="AP903" i="1"/>
  <c r="AO391" i="1"/>
  <c r="AP391" i="1" s="1"/>
  <c r="AO396" i="1"/>
  <c r="AP396" i="1" s="1"/>
  <c r="AP376" i="1"/>
  <c r="AO368" i="1"/>
  <c r="AP368" i="1" s="1"/>
  <c r="AO273" i="1"/>
  <c r="AP273" i="1" s="1"/>
  <c r="AO21" i="1"/>
  <c r="AP21" i="1" s="1"/>
  <c r="AO27" i="1"/>
  <c r="AP27" i="1" s="1"/>
  <c r="AO20" i="1"/>
  <c r="AP20" i="1" s="1"/>
  <c r="AO597" i="1"/>
  <c r="AP597" i="1" s="1"/>
  <c r="AO603" i="1"/>
  <c r="AP603" i="1" s="1"/>
  <c r="AO604" i="1"/>
  <c r="AP604" i="1" s="1"/>
  <c r="AO561" i="1"/>
  <c r="AP561" i="1" s="1"/>
  <c r="AO947" i="1"/>
  <c r="AP947" i="1" s="1"/>
  <c r="AO624" i="1"/>
  <c r="AP624" i="1" s="1"/>
  <c r="AO620" i="1"/>
  <c r="AP620" i="1" s="1"/>
  <c r="AO158" i="1"/>
  <c r="AP158" i="1" s="1"/>
  <c r="AO162" i="1"/>
  <c r="AP162" i="1" s="1"/>
  <c r="AO167" i="1"/>
  <c r="AP167" i="1" s="1"/>
  <c r="AO155" i="1"/>
  <c r="AP155" i="1" s="1"/>
  <c r="N2429" i="1"/>
  <c r="N2430" i="1"/>
  <c r="AO2436" i="1"/>
  <c r="AP2436" i="1" s="1"/>
  <c r="N2314" i="1"/>
  <c r="N2315" i="1"/>
  <c r="AP678" i="1"/>
  <c r="AP681" i="1"/>
  <c r="AO640" i="1"/>
  <c r="AP640" i="1" s="1"/>
  <c r="AO643" i="1"/>
  <c r="AP643" i="1" s="1"/>
  <c r="AP645" i="1"/>
  <c r="AP567" i="1"/>
  <c r="AP564" i="1"/>
  <c r="AO365" i="1"/>
  <c r="AP365" i="1" s="1"/>
  <c r="AO279" i="1"/>
  <c r="AP279" i="1" s="1"/>
  <c r="AO275" i="1"/>
  <c r="AP275" i="1" s="1"/>
  <c r="AO111" i="1"/>
  <c r="AP111" i="1" s="1"/>
  <c r="AO950" i="1"/>
  <c r="AP950" i="1" s="1"/>
  <c r="AO954" i="1"/>
  <c r="AP954" i="1" s="1"/>
  <c r="AP935" i="1"/>
  <c r="AO857" i="1"/>
  <c r="AP857" i="1" s="1"/>
  <c r="AO745" i="1"/>
  <c r="AP745" i="1" s="1"/>
  <c r="AO748" i="1"/>
  <c r="AP748" i="1" s="1"/>
  <c r="AO758" i="1"/>
  <c r="AP758" i="1" s="1"/>
  <c r="AO629" i="1"/>
  <c r="AP629" i="1" s="1"/>
  <c r="AP353" i="1"/>
  <c r="AP351" i="1"/>
  <c r="AO32" i="1"/>
  <c r="AP32" i="1" s="1"/>
  <c r="AO37" i="1"/>
  <c r="AP37" i="1" s="1"/>
  <c r="AO35" i="1"/>
  <c r="AP35" i="1" s="1"/>
  <c r="AP889" i="1"/>
  <c r="AO847" i="1"/>
  <c r="AP847" i="1" s="1"/>
  <c r="AO838" i="1"/>
  <c r="AP838" i="1" s="1"/>
  <c r="AO844" i="1"/>
  <c r="AP844" i="1" s="1"/>
  <c r="AP818" i="1"/>
  <c r="AO812" i="1"/>
  <c r="AP812" i="1" s="1"/>
  <c r="AP732" i="1"/>
  <c r="AO578" i="1"/>
  <c r="AP578" i="1" s="1"/>
  <c r="AO438" i="1"/>
  <c r="AP438" i="1" s="1"/>
  <c r="AO428" i="1"/>
  <c r="AP428" i="1" s="1"/>
  <c r="AO436" i="1"/>
  <c r="AP436" i="1" s="1"/>
  <c r="AP389" i="1"/>
  <c r="AO850" i="1"/>
  <c r="AP850" i="1" s="1"/>
  <c r="AO852" i="1"/>
  <c r="AP852" i="1" s="1"/>
  <c r="AO711" i="1"/>
  <c r="AP711" i="1" s="1"/>
  <c r="AP653" i="1"/>
  <c r="AP657" i="1"/>
  <c r="AO609" i="1"/>
  <c r="AP609" i="1" s="1"/>
  <c r="AO548" i="1"/>
  <c r="AP548" i="1" s="1"/>
  <c r="AO544" i="1"/>
  <c r="AP544" i="1" s="1"/>
  <c r="AO539" i="1"/>
  <c r="AP539" i="1" s="1"/>
  <c r="AO310" i="1"/>
  <c r="AP310" i="1" s="1"/>
  <c r="AO312" i="1"/>
  <c r="AP312" i="1" s="1"/>
  <c r="AP268" i="1"/>
  <c r="AP261" i="1"/>
  <c r="AO95" i="1"/>
  <c r="AP95" i="1" s="1"/>
  <c r="AO102" i="1"/>
  <c r="AP102" i="1" s="1"/>
  <c r="AO106" i="1"/>
  <c r="AP106" i="1" s="1"/>
  <c r="AO104" i="1"/>
  <c r="AP104" i="1" s="1"/>
  <c r="AP63" i="1"/>
  <c r="AO455" i="1"/>
  <c r="AP455" i="1" s="1"/>
  <c r="AO461" i="1"/>
  <c r="AP461" i="1" s="1"/>
  <c r="AO459" i="1"/>
  <c r="AO443" i="1"/>
  <c r="AP443" i="1" s="1"/>
  <c r="AO445" i="1"/>
  <c r="AP445" i="1" s="1"/>
  <c r="AO781" i="1"/>
  <c r="AP781" i="1" s="1"/>
  <c r="AO776" i="1"/>
  <c r="AP776" i="1" s="1"/>
  <c r="AP706" i="1"/>
  <c r="AP694" i="1"/>
  <c r="AP707" i="1"/>
  <c r="AO683" i="1"/>
  <c r="AP683" i="1" s="1"/>
  <c r="AO684" i="1"/>
  <c r="AP684" i="1" s="1"/>
  <c r="AP294" i="1"/>
  <c r="AO177" i="1"/>
  <c r="AP177" i="1" s="1"/>
  <c r="AO179" i="1"/>
  <c r="AP179" i="1" s="1"/>
  <c r="AO176" i="1"/>
  <c r="AP176" i="1" s="1"/>
  <c r="AO135" i="1"/>
  <c r="AP135" i="1" s="1"/>
  <c r="AP988" i="1"/>
  <c r="AP975" i="1"/>
  <c r="AP978" i="1"/>
  <c r="AP880" i="1"/>
  <c r="AO866" i="1"/>
  <c r="AP866" i="1" s="1"/>
  <c r="AO862" i="1"/>
  <c r="AP862" i="1" s="1"/>
  <c r="AP821" i="1"/>
  <c r="AP119" i="1"/>
  <c r="AP123" i="1"/>
  <c r="AP116" i="1"/>
  <c r="AO46" i="1"/>
  <c r="AP46" i="1" s="1"/>
  <c r="AO50" i="1"/>
  <c r="AP50" i="1" s="1"/>
  <c r="AO264" i="1"/>
  <c r="AP264" i="1" s="1"/>
  <c r="AO958" i="1"/>
  <c r="AP958" i="1" s="1"/>
  <c r="AO553" i="1"/>
  <c r="AP553" i="1" s="1"/>
  <c r="AO556" i="1"/>
  <c r="AP556" i="1" s="1"/>
  <c r="AO517" i="1"/>
  <c r="AP517" i="1" s="1"/>
  <c r="AO134" i="1"/>
  <c r="AP134" i="1" s="1"/>
  <c r="AO382" i="1"/>
  <c r="AP382" i="1" s="1"/>
  <c r="AP127" i="1"/>
  <c r="AP648" i="1"/>
  <c r="AO644" i="1"/>
  <c r="AP644" i="1" s="1"/>
  <c r="AO636" i="1"/>
  <c r="AP636" i="1" s="1"/>
  <c r="AP398" i="1"/>
  <c r="AO927" i="1"/>
  <c r="AP927" i="1" s="1"/>
  <c r="AO746" i="1"/>
  <c r="AP746" i="1" s="1"/>
  <c r="AO747" i="1"/>
  <c r="AP747" i="1" s="1"/>
  <c r="AO749" i="1"/>
  <c r="AP749" i="1" s="1"/>
  <c r="AP355" i="1"/>
  <c r="AP892" i="1"/>
  <c r="AO837" i="1"/>
  <c r="AP837" i="1" s="1"/>
  <c r="AO848" i="1"/>
  <c r="AP848" i="1" s="1"/>
  <c r="AO841" i="1"/>
  <c r="AP841" i="1" s="1"/>
  <c r="AO845" i="1"/>
  <c r="AP845" i="1" s="1"/>
  <c r="AO811" i="1"/>
  <c r="AP811" i="1" s="1"/>
  <c r="AP813" i="1"/>
  <c r="AO431" i="1"/>
  <c r="AP431" i="1" s="1"/>
  <c r="AO441" i="1"/>
  <c r="AP441" i="1" s="1"/>
  <c r="AO854" i="1"/>
  <c r="AP854" i="1" s="1"/>
  <c r="AO853" i="1"/>
  <c r="AP853" i="1" s="1"/>
  <c r="AO713" i="1"/>
  <c r="AP713" i="1" s="1"/>
  <c r="AP658" i="1"/>
  <c r="AO613" i="1"/>
  <c r="AP613" i="1" s="1"/>
  <c r="AO778" i="1"/>
  <c r="AP778" i="1" s="1"/>
  <c r="AP697" i="1"/>
  <c r="AP702" i="1"/>
  <c r="AP696" i="1"/>
  <c r="AO691" i="1"/>
  <c r="AP691" i="1" s="1"/>
  <c r="AO686" i="1"/>
  <c r="AP686" i="1" s="1"/>
  <c r="AO689" i="1"/>
  <c r="AP689" i="1" s="1"/>
  <c r="AP301" i="1"/>
  <c r="AP295" i="1"/>
  <c r="AP300" i="1"/>
  <c r="AO186" i="1"/>
  <c r="AP186" i="1" s="1"/>
  <c r="AO178" i="1"/>
  <c r="AP178" i="1" s="1"/>
  <c r="AO185" i="1"/>
  <c r="AP185" i="1" s="1"/>
  <c r="AO175" i="1"/>
  <c r="AP175" i="1" s="1"/>
  <c r="AO136" i="1"/>
  <c r="AP136" i="1" s="1"/>
  <c r="N2011" i="1"/>
  <c r="N2010" i="1"/>
  <c r="AP987" i="1"/>
  <c r="AP983" i="1"/>
  <c r="AO863" i="1"/>
  <c r="AP863" i="1" s="1"/>
  <c r="AO859" i="1"/>
  <c r="AP859" i="1" s="1"/>
  <c r="AO808" i="1"/>
  <c r="AP808" i="1" s="1"/>
  <c r="AP126" i="1"/>
  <c r="AP122" i="1"/>
  <c r="AP117" i="1"/>
  <c r="AO48" i="1"/>
  <c r="AP48" i="1" s="1"/>
  <c r="AO45" i="1"/>
  <c r="AP45" i="1" s="1"/>
  <c r="AO949" i="1"/>
  <c r="AP949" i="1" s="1"/>
  <c r="AO762" i="1"/>
  <c r="AP762" i="1" s="1"/>
  <c r="AO738" i="1"/>
  <c r="AP738" i="1" s="1"/>
  <c r="AO679" i="1"/>
  <c r="AP679" i="1" s="1"/>
  <c r="AP602" i="1"/>
  <c r="AO333" i="1"/>
  <c r="AP333" i="1" s="1"/>
  <c r="AP314" i="1"/>
  <c r="AO895" i="1"/>
  <c r="AP895" i="1" s="1"/>
  <c r="AO795" i="1"/>
  <c r="AP795" i="1" s="1"/>
  <c r="AP393" i="1"/>
  <c r="AO345" i="1"/>
  <c r="AP345" i="1" s="1"/>
  <c r="AO992" i="1"/>
  <c r="AP992" i="1" s="1"/>
  <c r="AO910" i="1"/>
  <c r="AP910" i="1" s="1"/>
  <c r="AO833" i="1"/>
  <c r="AP833" i="1" s="1"/>
  <c r="AO647" i="1"/>
  <c r="AP647" i="1" s="1"/>
  <c r="AP154" i="1"/>
  <c r="AP879" i="1"/>
  <c r="AO969" i="1"/>
  <c r="AP969" i="1" s="1"/>
  <c r="AP367" i="1"/>
  <c r="AO957" i="1"/>
  <c r="AP957" i="1" s="1"/>
  <c r="AO955" i="1"/>
  <c r="AP955" i="1" s="1"/>
  <c r="AP897" i="1"/>
  <c r="AP791" i="1"/>
  <c r="AO759" i="1"/>
  <c r="AP759" i="1" s="1"/>
  <c r="AP725" i="1"/>
  <c r="AP722" i="1"/>
  <c r="AP716" i="1"/>
  <c r="AP718" i="1"/>
  <c r="AO555" i="1"/>
  <c r="AP555" i="1" s="1"/>
  <c r="AO554" i="1"/>
  <c r="AP554" i="1" s="1"/>
  <c r="AO523" i="1"/>
  <c r="AP523" i="1" s="1"/>
  <c r="AO519" i="1"/>
  <c r="AP519" i="1" s="1"/>
  <c r="AO515" i="1"/>
  <c r="AP515" i="1" s="1"/>
  <c r="AO513" i="1"/>
  <c r="AP513" i="1" s="1"/>
  <c r="AO499" i="1"/>
  <c r="AP499" i="1" s="1"/>
  <c r="AP317" i="1"/>
  <c r="AO84" i="1"/>
  <c r="AP84" i="1" s="1"/>
  <c r="AO85" i="1"/>
  <c r="AP85" i="1" s="1"/>
  <c r="AP751" i="1"/>
  <c r="AO426" i="1"/>
  <c r="AP426" i="1" s="1"/>
  <c r="AO383" i="1"/>
  <c r="AP383" i="1" s="1"/>
  <c r="AO315" i="1"/>
  <c r="AP315" i="1" s="1"/>
  <c r="AO68" i="1"/>
  <c r="AP68" i="1" s="1"/>
  <c r="AP902" i="1"/>
  <c r="AP576" i="1"/>
  <c r="AO495" i="1"/>
  <c r="AP495" i="1" s="1"/>
  <c r="AO491" i="1"/>
  <c r="AP491" i="1" s="1"/>
  <c r="AO488" i="1"/>
  <c r="AP488" i="1" s="1"/>
  <c r="AO404" i="1"/>
  <c r="AP404" i="1" s="1"/>
  <c r="AP997" i="1"/>
  <c r="AO971" i="1"/>
  <c r="AP971" i="1" s="1"/>
  <c r="AP906" i="1"/>
  <c r="AP909" i="1"/>
  <c r="AP830" i="1"/>
  <c r="AP827" i="1"/>
  <c r="AP468" i="1"/>
  <c r="AP467" i="1"/>
  <c r="AO388" i="1"/>
  <c r="AP388" i="1" s="1"/>
  <c r="AO392" i="1"/>
  <c r="AP392" i="1" s="1"/>
  <c r="AP377" i="1"/>
  <c r="AP381" i="1"/>
  <c r="AO370" i="1"/>
  <c r="AP370" i="1" s="1"/>
  <c r="AO371" i="1"/>
  <c r="AP371" i="1" s="1"/>
  <c r="AO270" i="1"/>
  <c r="AP270" i="1" s="1"/>
  <c r="AP96" i="1"/>
  <c r="AP105" i="1"/>
  <c r="AO57" i="1"/>
  <c r="AP57" i="1" s="1"/>
  <c r="AO56" i="1"/>
  <c r="AP56" i="1" s="1"/>
  <c r="AO16" i="1"/>
  <c r="AP16" i="1" s="1"/>
  <c r="AO23" i="1"/>
  <c r="AP23" i="1" s="1"/>
  <c r="AO17" i="1"/>
  <c r="AP17" i="1" s="1"/>
  <c r="AO595" i="1"/>
  <c r="AP595" i="1" s="1"/>
  <c r="AO608" i="1"/>
  <c r="AP608" i="1" s="1"/>
  <c r="AO607" i="1"/>
  <c r="AP607" i="1" s="1"/>
  <c r="AO485" i="1"/>
  <c r="AP485" i="1" s="1"/>
  <c r="AO946" i="1"/>
  <c r="AP946" i="1" s="1"/>
  <c r="AO527" i="1"/>
  <c r="AP527" i="1" s="1"/>
  <c r="AO623" i="1"/>
  <c r="AP623" i="1" s="1"/>
  <c r="AP543" i="1"/>
  <c r="AO408" i="1"/>
  <c r="AP408" i="1" s="1"/>
  <c r="AO163" i="1"/>
  <c r="AP163" i="1" s="1"/>
  <c r="AO156" i="1"/>
  <c r="AP156" i="1" s="1"/>
  <c r="AO165" i="1"/>
  <c r="AP165" i="1" s="1"/>
  <c r="AP94" i="1"/>
  <c r="AO2431" i="1"/>
  <c r="AP2431" i="1" s="1"/>
  <c r="N2099" i="1"/>
  <c r="N2100" i="1"/>
  <c r="AP669" i="1"/>
  <c r="AP680" i="1"/>
  <c r="AP675" i="1"/>
  <c r="AP677" i="1"/>
  <c r="AO642" i="1"/>
  <c r="AP642" i="1" s="1"/>
  <c r="AO639" i="1"/>
  <c r="AP639" i="1" s="1"/>
  <c r="AP646" i="1"/>
  <c r="AO616" i="1"/>
  <c r="AP616" i="1" s="1"/>
  <c r="AO619" i="1"/>
  <c r="AP619" i="1" s="1"/>
  <c r="AP563" i="1"/>
  <c r="AP505" i="1"/>
  <c r="AP386" i="1"/>
  <c r="AO366" i="1"/>
  <c r="AP366" i="1" s="1"/>
  <c r="AO278" i="1"/>
  <c r="AP278" i="1" s="1"/>
  <c r="AO112" i="1"/>
  <c r="AP112" i="1" s="1"/>
  <c r="AO113" i="1"/>
  <c r="AP113" i="1" s="1"/>
  <c r="N2058" i="1"/>
  <c r="N2057" i="1"/>
  <c r="AO951" i="1"/>
  <c r="AP951" i="1" s="1"/>
  <c r="AP938" i="1"/>
  <c r="AP931" i="1"/>
  <c r="AO750" i="1"/>
  <c r="AP750" i="1" s="1"/>
  <c r="AO753" i="1"/>
  <c r="AP753" i="1" s="1"/>
  <c r="AO754" i="1"/>
  <c r="AP754" i="1" s="1"/>
  <c r="AO757" i="1"/>
  <c r="AP757" i="1" s="1"/>
  <c r="AP357" i="1"/>
  <c r="AP356" i="1"/>
  <c r="AP72" i="1"/>
  <c r="AO33" i="1"/>
  <c r="AP33" i="1" s="1"/>
  <c r="AO31" i="1"/>
  <c r="AP31" i="1" s="1"/>
  <c r="AO30" i="1"/>
  <c r="AP30" i="1" s="1"/>
  <c r="AO42" i="1"/>
  <c r="AP42" i="1" s="1"/>
  <c r="AP887" i="1"/>
  <c r="AP888" i="1"/>
  <c r="AP874" i="1"/>
  <c r="AO840" i="1"/>
  <c r="AP840" i="1" s="1"/>
  <c r="AO836" i="1"/>
  <c r="AP836" i="1" s="1"/>
  <c r="AO843" i="1"/>
  <c r="AP843" i="1" s="1"/>
  <c r="AO846" i="1"/>
  <c r="AP846" i="1" s="1"/>
  <c r="AP817" i="1"/>
  <c r="AP733" i="1"/>
  <c r="AP736" i="1"/>
  <c r="AO577" i="1"/>
  <c r="AP577" i="1" s="1"/>
  <c r="AO432" i="1"/>
  <c r="AP432" i="1" s="1"/>
  <c r="AO439" i="1"/>
  <c r="AP439" i="1" s="1"/>
  <c r="AO430" i="1"/>
  <c r="AP430" i="1" s="1"/>
  <c r="AO433" i="1"/>
  <c r="AP433" i="1" s="1"/>
  <c r="AP390" i="1"/>
  <c r="AO851" i="1"/>
  <c r="AP851" i="1" s="1"/>
  <c r="AO709" i="1"/>
  <c r="AP709" i="1" s="1"/>
  <c r="AO708" i="1"/>
  <c r="AP708" i="1" s="1"/>
  <c r="AP652" i="1"/>
  <c r="AO610" i="1"/>
  <c r="AP610" i="1" s="1"/>
  <c r="AO614" i="1"/>
  <c r="AP614" i="1" s="1"/>
  <c r="AO547" i="1"/>
  <c r="AP547" i="1" s="1"/>
  <c r="AO540" i="1"/>
  <c r="AP540" i="1" s="1"/>
  <c r="AO537" i="1"/>
  <c r="AP537" i="1" s="1"/>
  <c r="AO311" i="1"/>
  <c r="AP311" i="1" s="1"/>
  <c r="AP271" i="1"/>
  <c r="AP267" i="1"/>
  <c r="AP265" i="1"/>
  <c r="AO101" i="1"/>
  <c r="AP101" i="1" s="1"/>
  <c r="AO99" i="1"/>
  <c r="AP99" i="1" s="1"/>
  <c r="AO103" i="1"/>
  <c r="AP103" i="1" s="1"/>
  <c r="AP55" i="1"/>
  <c r="AP61" i="1"/>
  <c r="AO2435" i="1"/>
  <c r="AP2435" i="1" s="1"/>
  <c r="AO457" i="1"/>
  <c r="AP457" i="1" s="1"/>
  <c r="AO462" i="1"/>
  <c r="AP462" i="1" s="1"/>
  <c r="AO460" i="1"/>
  <c r="AP460" i="1" s="1"/>
  <c r="AO458" i="1"/>
  <c r="AP458" i="1" s="1"/>
  <c r="AO449" i="1"/>
  <c r="AP449" i="1" s="1"/>
  <c r="AO447" i="1"/>
  <c r="AP447" i="1" s="1"/>
  <c r="AO777" i="1"/>
  <c r="AP777" i="1" s="1"/>
  <c r="AO782" i="1"/>
  <c r="AP782" i="1" s="1"/>
  <c r="AO783" i="1"/>
  <c r="AP783" i="1" s="1"/>
  <c r="AP704" i="1"/>
  <c r="AP705" i="1"/>
  <c r="AP695" i="1"/>
  <c r="AO692" i="1"/>
  <c r="AP692" i="1" s="1"/>
  <c r="AO690" i="1"/>
  <c r="AP690" i="1" s="1"/>
  <c r="AO688" i="1"/>
  <c r="AP688" i="1" s="1"/>
  <c r="AP299" i="1"/>
  <c r="AP302" i="1"/>
  <c r="AP298" i="1"/>
  <c r="AO180" i="1"/>
  <c r="AP180" i="1" s="1"/>
  <c r="AO181" i="1"/>
  <c r="AP181" i="1" s="1"/>
  <c r="AO187" i="1"/>
  <c r="AP187" i="1" s="1"/>
  <c r="AO174" i="1"/>
  <c r="AP174" i="1" s="1"/>
  <c r="N2102" i="1"/>
  <c r="N2101" i="1"/>
  <c r="N1782" i="1"/>
  <c r="N1783" i="1"/>
  <c r="AP990" i="1"/>
  <c r="AP976" i="1"/>
  <c r="AP882" i="1"/>
  <c r="AO861" i="1"/>
  <c r="AP861" i="1" s="1"/>
  <c r="AO860" i="1"/>
  <c r="AP860" i="1" s="1"/>
  <c r="AP819" i="1"/>
  <c r="AP826" i="1"/>
  <c r="AO809" i="1"/>
  <c r="AP809" i="1" s="1"/>
  <c r="AP121" i="1"/>
  <c r="AO115" i="1"/>
  <c r="AP115" i="1" s="1"/>
  <c r="AO49" i="1"/>
  <c r="AP49" i="1" s="1"/>
  <c r="AO44" i="1"/>
  <c r="AP44" i="1" s="1"/>
  <c r="AO538" i="1"/>
  <c r="AP538" i="1" s="1"/>
  <c r="N2441" i="1" l="1"/>
  <c r="N2452" i="1"/>
  <c r="N2440" i="1"/>
  <c r="M2465" i="1"/>
  <c r="H9" i="15" s="1"/>
  <c r="N2448" i="1"/>
  <c r="N2438" i="1"/>
  <c r="N2449" i="1"/>
  <c r="N2447" i="1"/>
  <c r="O2466" i="1"/>
  <c r="J10" i="15" s="1"/>
  <c r="P2466" i="1"/>
  <c r="K10" i="15" s="1"/>
  <c r="O2464" i="1" a="1"/>
  <c r="O2464" i="1" s="1"/>
  <c r="J8" i="15" s="1"/>
  <c r="P2463" i="1"/>
  <c r="K7" i="15" s="1"/>
  <c r="N2444" i="1"/>
  <c r="N2445" i="1"/>
  <c r="P2464" i="1" a="1"/>
  <c r="P2464" i="1" s="1"/>
  <c r="K8" i="15" s="1"/>
  <c r="P2465" i="1" a="1"/>
  <c r="P2465" i="1" s="1"/>
  <c r="K9" i="15" s="1"/>
  <c r="O2465" i="1" a="1"/>
  <c r="O2465" i="1" s="1"/>
  <c r="J9" i="15" s="1"/>
  <c r="O2463" i="1"/>
  <c r="J7" i="15" s="1"/>
  <c r="N2442" i="1"/>
  <c r="N2439" i="1"/>
  <c r="AE37" i="1"/>
  <c r="AE38" i="1" s="1"/>
  <c r="N1725" i="1"/>
  <c r="N1726" i="1"/>
  <c r="AX25" i="1"/>
  <c r="AY25" i="1" s="1"/>
  <c r="AG36" i="1"/>
  <c r="M2463" i="1"/>
  <c r="H7" i="15" s="1"/>
  <c r="AD39" i="1"/>
  <c r="AF39" i="1" s="1"/>
  <c r="AA40" i="1"/>
  <c r="AC37" i="1"/>
  <c r="AG37" i="1" s="1"/>
  <c r="AP2465" i="1"/>
  <c r="P9" i="15" s="1"/>
  <c r="AP2463" i="1"/>
  <c r="P7" i="15" s="1"/>
  <c r="AP2466" i="1"/>
  <c r="P10" i="15" s="1"/>
  <c r="AP2462" i="1"/>
  <c r="P6" i="15" s="1"/>
  <c r="AP2464" i="1"/>
  <c r="P8" i="15" s="1"/>
  <c r="M2464" i="1"/>
  <c r="H8" i="15" s="1"/>
  <c r="M2462" i="1"/>
  <c r="H6" i="15" s="1"/>
  <c r="Z159" i="1"/>
  <c r="AY24" i="1"/>
  <c r="AB26" i="1"/>
  <c r="O2462" i="1"/>
  <c r="J6" i="15" s="1"/>
  <c r="N2465" i="1" l="1" a="1"/>
  <c r="N2465" i="1" s="1"/>
  <c r="I9" i="15" s="1"/>
  <c r="N2464" i="1" a="1"/>
  <c r="N2464" i="1" s="1"/>
  <c r="I8" i="15" s="1"/>
  <c r="AE39" i="1"/>
  <c r="AC38" i="1"/>
  <c r="AG38" i="1" s="1"/>
  <c r="AD40" i="1"/>
  <c r="AF40" i="1" s="1"/>
  <c r="AA41" i="1"/>
  <c r="AB27" i="1"/>
  <c r="Y27" i="1" s="1"/>
  <c r="AX26" i="1"/>
  <c r="N2463" i="1"/>
  <c r="I7" i="15" s="1"/>
  <c r="N2466" i="1"/>
  <c r="I10" i="15" s="1"/>
  <c r="Y26" i="1"/>
  <c r="Z160" i="1"/>
  <c r="N2462" i="1"/>
  <c r="I6" i="15" s="1"/>
  <c r="AX27" i="1" l="1"/>
  <c r="AY27" i="1" s="1"/>
  <c r="AE40" i="1"/>
  <c r="AC39" i="1"/>
  <c r="AG39" i="1" s="1"/>
  <c r="AA42" i="1"/>
  <c r="AD41" i="1"/>
  <c r="AF41" i="1" s="1"/>
  <c r="AY26" i="1"/>
  <c r="AB28" i="1"/>
  <c r="Z161" i="1"/>
  <c r="AE41" i="1" l="1"/>
  <c r="AC41" i="1" s="1"/>
  <c r="AC40" i="1"/>
  <c r="AG40" i="1" s="1"/>
  <c r="AD42" i="1"/>
  <c r="AF42" i="1" s="1"/>
  <c r="AA43" i="1"/>
  <c r="AB29" i="1"/>
  <c r="AX29" i="1" s="1"/>
  <c r="Y28" i="1"/>
  <c r="Z162" i="1"/>
  <c r="AX28" i="1"/>
  <c r="AG41" i="1" l="1"/>
  <c r="Y29" i="1"/>
  <c r="AE42" i="1"/>
  <c r="AC42" i="1" s="1"/>
  <c r="AG42" i="1" s="1"/>
  <c r="AD43" i="1"/>
  <c r="AA44" i="1"/>
  <c r="AY28" i="1"/>
  <c r="AY29" i="1"/>
  <c r="Z163" i="1"/>
  <c r="AB30" i="1"/>
  <c r="AD44" i="1" l="1"/>
  <c r="AF44" i="1" s="1"/>
  <c r="AA45" i="1"/>
  <c r="AF43" i="1"/>
  <c r="AE43" i="1"/>
  <c r="AB31" i="1"/>
  <c r="AX30" i="1"/>
  <c r="Y30" i="1"/>
  <c r="Z164" i="1"/>
  <c r="AD45" i="1" l="1"/>
  <c r="AF45" i="1" s="1"/>
  <c r="AA46" i="1"/>
  <c r="AE44" i="1"/>
  <c r="AC43" i="1"/>
  <c r="AG43" i="1" s="1"/>
  <c r="Z165" i="1"/>
  <c r="AX31" i="1"/>
  <c r="AY31" i="1" s="1"/>
  <c r="AY30" i="1"/>
  <c r="AB32" i="1"/>
  <c r="Y31" i="1"/>
  <c r="AE45" i="1" l="1"/>
  <c r="AC44" i="1"/>
  <c r="AG44" i="1" s="1"/>
  <c r="AD46" i="1"/>
  <c r="AF46" i="1" s="1"/>
  <c r="AA47" i="1"/>
  <c r="AB33" i="1"/>
  <c r="AX32" i="1"/>
  <c r="AY32" i="1" s="1"/>
  <c r="Y32" i="1"/>
  <c r="Z166" i="1"/>
  <c r="AA48" i="1" l="1"/>
  <c r="AD47" i="1"/>
  <c r="AF47" i="1" s="1"/>
  <c r="AE46" i="1"/>
  <c r="AC45" i="1"/>
  <c r="AG45" i="1" s="1"/>
  <c r="AB34" i="1"/>
  <c r="AX33" i="1"/>
  <c r="AY33" i="1" s="1"/>
  <c r="Y33" i="1"/>
  <c r="Z167" i="1"/>
  <c r="AE47" i="1" l="1"/>
  <c r="AC46" i="1"/>
  <c r="AG46" i="1" s="1"/>
  <c r="AA49" i="1"/>
  <c r="AD48" i="1"/>
  <c r="AF48" i="1" s="1"/>
  <c r="Z168" i="1"/>
  <c r="AB35" i="1"/>
  <c r="AX34" i="1"/>
  <c r="AY34" i="1" s="1"/>
  <c r="Y34" i="1"/>
  <c r="AD49" i="1" l="1"/>
  <c r="AF49" i="1" s="1"/>
  <c r="AA50" i="1"/>
  <c r="AE48" i="1"/>
  <c r="AC47" i="1"/>
  <c r="AG47" i="1" s="1"/>
  <c r="Z169" i="1"/>
  <c r="AB36" i="1"/>
  <c r="Y35" i="1"/>
  <c r="AX35" i="1"/>
  <c r="AY35" i="1" s="1"/>
  <c r="AE49" i="1" l="1"/>
  <c r="AC48" i="1"/>
  <c r="AG48" i="1" s="1"/>
  <c r="AA51" i="1"/>
  <c r="AD50" i="1"/>
  <c r="AF50" i="1" s="1"/>
  <c r="AB37" i="1"/>
  <c r="AI36" i="1"/>
  <c r="AH36" i="1"/>
  <c r="Y36" i="1"/>
  <c r="AX36" i="1"/>
  <c r="AY36" i="1" s="1"/>
  <c r="Z170" i="1"/>
  <c r="AD51" i="1" l="1"/>
  <c r="AF51" i="1" s="1"/>
  <c r="AA52" i="1"/>
  <c r="AE50" i="1"/>
  <c r="AC49" i="1"/>
  <c r="AG49" i="1" s="1"/>
  <c r="AB38" i="1"/>
  <c r="AH37" i="1"/>
  <c r="AI37" i="1"/>
  <c r="AX37" i="1"/>
  <c r="AY37" i="1" s="1"/>
  <c r="Y37" i="1"/>
  <c r="Z171" i="1"/>
  <c r="AC50" i="1" l="1"/>
  <c r="AG50" i="1" s="1"/>
  <c r="AE51" i="1"/>
  <c r="AA53" i="1"/>
  <c r="AD52" i="1"/>
  <c r="AF52" i="1" s="1"/>
  <c r="Z172" i="1"/>
  <c r="AB39" i="1"/>
  <c r="AH38" i="1"/>
  <c r="Y38" i="1"/>
  <c r="AI38" i="1"/>
  <c r="AX38" i="1"/>
  <c r="AY38" i="1" s="1"/>
  <c r="AD53" i="1" l="1"/>
  <c r="AF53" i="1" s="1"/>
  <c r="AA54" i="1"/>
  <c r="AE52" i="1"/>
  <c r="AC51" i="1"/>
  <c r="AG51" i="1" s="1"/>
  <c r="AB40" i="1"/>
  <c r="AI39" i="1"/>
  <c r="AH39" i="1"/>
  <c r="Y39" i="1"/>
  <c r="AX39" i="1"/>
  <c r="AY39" i="1" s="1"/>
  <c r="Z173" i="1"/>
  <c r="AE53" i="1" l="1"/>
  <c r="AC52" i="1"/>
  <c r="AG52" i="1" s="1"/>
  <c r="AD54" i="1"/>
  <c r="AF54" i="1" s="1"/>
  <c r="AA55" i="1"/>
  <c r="Z174" i="1"/>
  <c r="AB41" i="1"/>
  <c r="Y40" i="1"/>
  <c r="AX40" i="1"/>
  <c r="AY40" i="1" s="1"/>
  <c r="AI40" i="1"/>
  <c r="AH40" i="1"/>
  <c r="AD55" i="1" l="1"/>
  <c r="AF55" i="1" s="1"/>
  <c r="AA56" i="1"/>
  <c r="AE54" i="1"/>
  <c r="AE55" i="1" s="1"/>
  <c r="AC53" i="1"/>
  <c r="AG53" i="1" s="1"/>
  <c r="AB42" i="1"/>
  <c r="AI41" i="1"/>
  <c r="Y41" i="1"/>
  <c r="AH41" i="1"/>
  <c r="AX41" i="1"/>
  <c r="AY41" i="1" s="1"/>
  <c r="Z175" i="1"/>
  <c r="AC55" i="1"/>
  <c r="AC54" i="1" l="1"/>
  <c r="AG54" i="1" s="1"/>
  <c r="AD56" i="1"/>
  <c r="AA57" i="1"/>
  <c r="Z176" i="1"/>
  <c r="AG55" i="1"/>
  <c r="AB43" i="1"/>
  <c r="AH42" i="1"/>
  <c r="AX42" i="1"/>
  <c r="AY42" i="1" s="1"/>
  <c r="Y42" i="1"/>
  <c r="AI42" i="1"/>
  <c r="AD57" i="1" l="1"/>
  <c r="AF57" i="1" s="1"/>
  <c r="AA58" i="1"/>
  <c r="AF56" i="1"/>
  <c r="AE56" i="1"/>
  <c r="AB44" i="1"/>
  <c r="AH43" i="1"/>
  <c r="AI43" i="1"/>
  <c r="AX43" i="1"/>
  <c r="AY43" i="1" s="1"/>
  <c r="Y43" i="1"/>
  <c r="Z177" i="1"/>
  <c r="AC56" i="1" l="1"/>
  <c r="AG56" i="1" s="1"/>
  <c r="AE57" i="1"/>
  <c r="AA59" i="1"/>
  <c r="AD58" i="1"/>
  <c r="AF58" i="1" s="1"/>
  <c r="Z178" i="1"/>
  <c r="AB45" i="1"/>
  <c r="AX44" i="1"/>
  <c r="AY44" i="1" s="1"/>
  <c r="Y44" i="1"/>
  <c r="AH44" i="1"/>
  <c r="AI44" i="1"/>
  <c r="AD59" i="1" l="1"/>
  <c r="AF59" i="1" s="1"/>
  <c r="AA60" i="1"/>
  <c r="AE58" i="1"/>
  <c r="AC57" i="1"/>
  <c r="AG57" i="1" s="1"/>
  <c r="Z179" i="1"/>
  <c r="AB46" i="1"/>
  <c r="AI45" i="1"/>
  <c r="AH45" i="1"/>
  <c r="Y45" i="1"/>
  <c r="AX45" i="1"/>
  <c r="AY45" i="1" s="1"/>
  <c r="AC59" i="1" l="1"/>
  <c r="AE59" i="1"/>
  <c r="AC58" i="1"/>
  <c r="AG58" i="1" s="1"/>
  <c r="AA61" i="1"/>
  <c r="AD60" i="1"/>
  <c r="Z180" i="1"/>
  <c r="AB47" i="1"/>
  <c r="AX46" i="1"/>
  <c r="AY46" i="1" s="1"/>
  <c r="Y46" i="1"/>
  <c r="AH46" i="1"/>
  <c r="AI46" i="1"/>
  <c r="AG59" i="1" l="1"/>
  <c r="AF60" i="1"/>
  <c r="AE60" i="1"/>
  <c r="AD61" i="1"/>
  <c r="AF61" i="1" s="1"/>
  <c r="AA62" i="1"/>
  <c r="AB48" i="1"/>
  <c r="AH47" i="1"/>
  <c r="Y47" i="1"/>
  <c r="AI47" i="1"/>
  <c r="AX47" i="1"/>
  <c r="AY47" i="1" s="1"/>
  <c r="Z181" i="1"/>
  <c r="AD62" i="1" l="1"/>
  <c r="AF62" i="1" s="1"/>
  <c r="AA63" i="1"/>
  <c r="AE61" i="1"/>
  <c r="AC60" i="1"/>
  <c r="AG60" i="1" s="1"/>
  <c r="AB49" i="1"/>
  <c r="AH48" i="1"/>
  <c r="Y48" i="1"/>
  <c r="AX48" i="1"/>
  <c r="AY48" i="1" s="1"/>
  <c r="AI48" i="1"/>
  <c r="Z182" i="1"/>
  <c r="AE62" i="1" l="1"/>
  <c r="AC61" i="1"/>
  <c r="AG61" i="1" s="1"/>
  <c r="AA64" i="1"/>
  <c r="AD63" i="1"/>
  <c r="AF63" i="1" s="1"/>
  <c r="Z183" i="1"/>
  <c r="AB50" i="1"/>
  <c r="AH49" i="1"/>
  <c r="Y49" i="1"/>
  <c r="AX49" i="1"/>
  <c r="AY49" i="1" s="1"/>
  <c r="AI49" i="1"/>
  <c r="AD64" i="1" l="1"/>
  <c r="AF64" i="1" s="1"/>
  <c r="AA65" i="1"/>
  <c r="AE63" i="1"/>
  <c r="AC62" i="1"/>
  <c r="AG62" i="1" s="1"/>
  <c r="AB51" i="1"/>
  <c r="AH50" i="1"/>
  <c r="AX50" i="1"/>
  <c r="AY50" i="1" s="1"/>
  <c r="Y50" i="1"/>
  <c r="AI50" i="1"/>
  <c r="Z184" i="1"/>
  <c r="AE64" i="1" l="1"/>
  <c r="AC63" i="1"/>
  <c r="AG63" i="1" s="1"/>
  <c r="AD65" i="1"/>
  <c r="AF65" i="1" s="1"/>
  <c r="AA66" i="1"/>
  <c r="Z185" i="1"/>
  <c r="AB52" i="1"/>
  <c r="AH51" i="1"/>
  <c r="Y51" i="1"/>
  <c r="AI51" i="1"/>
  <c r="AX51" i="1"/>
  <c r="AY51" i="1" s="1"/>
  <c r="AD66" i="1" l="1"/>
  <c r="AF66" i="1" s="1"/>
  <c r="AA67" i="1"/>
  <c r="AC64" i="1"/>
  <c r="AG64" i="1" s="1"/>
  <c r="AE65" i="1"/>
  <c r="AB53" i="1"/>
  <c r="AH52" i="1"/>
  <c r="Y52" i="1"/>
  <c r="AI52" i="1"/>
  <c r="AX52" i="1"/>
  <c r="AY52" i="1" s="1"/>
  <c r="Z186" i="1"/>
  <c r="AE66" i="1" l="1"/>
  <c r="AC65" i="1"/>
  <c r="AG65" i="1" s="1"/>
  <c r="AA68" i="1"/>
  <c r="AD67" i="1"/>
  <c r="AF67" i="1" s="1"/>
  <c r="Z187" i="1"/>
  <c r="AB54" i="1"/>
  <c r="AH53" i="1"/>
  <c r="AI53" i="1"/>
  <c r="Y53" i="1"/>
  <c r="AX53" i="1"/>
  <c r="AY53" i="1" s="1"/>
  <c r="AA69" i="1" l="1"/>
  <c r="AD68" i="1"/>
  <c r="AF68" i="1" s="1"/>
  <c r="AE67" i="1"/>
  <c r="AC66" i="1"/>
  <c r="AG66" i="1" s="1"/>
  <c r="AB55" i="1"/>
  <c r="AH54" i="1"/>
  <c r="AI54" i="1"/>
  <c r="Y54" i="1"/>
  <c r="AX54" i="1"/>
  <c r="AY54" i="1" s="1"/>
  <c r="Z188" i="1"/>
  <c r="AE68" i="1" l="1"/>
  <c r="AC67" i="1"/>
  <c r="AG67" i="1" s="1"/>
  <c r="AA70" i="1"/>
  <c r="AD69" i="1"/>
  <c r="AF69" i="1" s="1"/>
  <c r="Z189" i="1"/>
  <c r="AB56" i="1"/>
  <c r="AH55" i="1"/>
  <c r="AI55" i="1"/>
  <c r="AX55" i="1"/>
  <c r="AY55" i="1" s="1"/>
  <c r="Y55" i="1"/>
  <c r="AD70" i="1" l="1"/>
  <c r="AF70" i="1" s="1"/>
  <c r="AA71" i="1"/>
  <c r="AE69" i="1"/>
  <c r="AC68" i="1"/>
  <c r="AG68" i="1" s="1"/>
  <c r="Z190" i="1"/>
  <c r="AB57" i="1"/>
  <c r="AH56" i="1"/>
  <c r="Y56" i="1"/>
  <c r="AX56" i="1"/>
  <c r="AY56" i="1" s="1"/>
  <c r="AI56" i="1"/>
  <c r="AE70" i="1" l="1"/>
  <c r="AC69" i="1"/>
  <c r="AG69" i="1" s="1"/>
  <c r="AD71" i="1"/>
  <c r="AF71" i="1" s="1"/>
  <c r="AA72" i="1"/>
  <c r="AB58" i="1"/>
  <c r="AH57" i="1"/>
  <c r="AX57" i="1"/>
  <c r="AY57" i="1" s="1"/>
  <c r="Y57" i="1"/>
  <c r="AI57" i="1"/>
  <c r="Z191" i="1"/>
  <c r="AA73" i="1" l="1"/>
  <c r="AD72" i="1"/>
  <c r="AF72" i="1" s="1"/>
  <c r="AE71" i="1"/>
  <c r="AC70" i="1"/>
  <c r="AG70" i="1" s="1"/>
  <c r="Z192" i="1"/>
  <c r="AB59" i="1"/>
  <c r="AH58" i="1"/>
  <c r="AX58" i="1"/>
  <c r="AY58" i="1" s="1"/>
  <c r="AI58" i="1"/>
  <c r="Y58" i="1"/>
  <c r="AE72" i="1" l="1"/>
  <c r="AC71" i="1"/>
  <c r="AG71" i="1" s="1"/>
  <c r="AD73" i="1"/>
  <c r="AF73" i="1" s="1"/>
  <c r="AA74" i="1"/>
  <c r="AB60" i="1"/>
  <c r="AH59" i="1"/>
  <c r="AX59" i="1"/>
  <c r="AY59" i="1" s="1"/>
  <c r="AI59" i="1"/>
  <c r="Y59" i="1"/>
  <c r="Z193" i="1"/>
  <c r="AD74" i="1" l="1"/>
  <c r="AF74" i="1" s="1"/>
  <c r="AA75" i="1"/>
  <c r="AE73" i="1"/>
  <c r="AC72" i="1"/>
  <c r="AG72" i="1" s="1"/>
  <c r="Z194" i="1"/>
  <c r="AB61" i="1"/>
  <c r="AI60" i="1"/>
  <c r="AH60" i="1"/>
  <c r="Y60" i="1"/>
  <c r="AX60" i="1"/>
  <c r="AY60" i="1" s="1"/>
  <c r="AE74" i="1" l="1"/>
  <c r="AC73" i="1"/>
  <c r="AG73" i="1" s="1"/>
  <c r="AA76" i="1"/>
  <c r="AD75" i="1"/>
  <c r="AF75" i="1" s="1"/>
  <c r="Z195" i="1"/>
  <c r="AB62" i="1"/>
  <c r="AH61" i="1"/>
  <c r="AX61" i="1"/>
  <c r="AY61" i="1" s="1"/>
  <c r="AI61" i="1"/>
  <c r="Y61" i="1"/>
  <c r="AD76" i="1" l="1"/>
  <c r="AF76" i="1" s="1"/>
  <c r="AA77" i="1"/>
  <c r="AE75" i="1"/>
  <c r="AC74" i="1"/>
  <c r="AG74" i="1" s="1"/>
  <c r="AB63" i="1"/>
  <c r="AH62" i="1"/>
  <c r="AX62" i="1"/>
  <c r="AY62" i="1" s="1"/>
  <c r="AI62" i="1"/>
  <c r="Y62" i="1"/>
  <c r="Z196" i="1"/>
  <c r="AE76" i="1" l="1"/>
  <c r="AC75" i="1"/>
  <c r="AG75" i="1" s="1"/>
  <c r="AD77" i="1"/>
  <c r="AF77" i="1" s="1"/>
  <c r="AA78" i="1"/>
  <c r="Z197" i="1"/>
  <c r="AB64" i="1"/>
  <c r="AH63" i="1"/>
  <c r="AX63" i="1"/>
  <c r="AY63" i="1" s="1"/>
  <c r="Y63" i="1"/>
  <c r="AI63" i="1"/>
  <c r="AA79" i="1" l="1"/>
  <c r="AD78" i="1"/>
  <c r="AF78" i="1" s="1"/>
  <c r="AE77" i="1"/>
  <c r="AE78" i="1" s="1"/>
  <c r="AC78" i="1" s="1"/>
  <c r="AC76" i="1"/>
  <c r="AG76" i="1" s="1"/>
  <c r="AB65" i="1"/>
  <c r="AH64" i="1"/>
  <c r="AI64" i="1"/>
  <c r="Y64" i="1"/>
  <c r="AX64" i="1"/>
  <c r="AY64" i="1" s="1"/>
  <c r="Z198" i="1"/>
  <c r="AC77" i="1" l="1"/>
  <c r="AG77" i="1" s="1"/>
  <c r="AD79" i="1"/>
  <c r="AA80" i="1"/>
  <c r="Z199" i="1"/>
  <c r="AB66" i="1"/>
  <c r="AH65" i="1"/>
  <c r="AX65" i="1"/>
  <c r="AY65" i="1" s="1"/>
  <c r="AI65" i="1"/>
  <c r="Y65" i="1"/>
  <c r="AG78" i="1" l="1"/>
  <c r="AD80" i="1"/>
  <c r="AF80" i="1" s="1"/>
  <c r="AA81" i="1"/>
  <c r="AF79" i="1"/>
  <c r="AE79" i="1"/>
  <c r="AB67" i="1"/>
  <c r="AH66" i="1"/>
  <c r="AI66" i="1"/>
  <c r="AX66" i="1"/>
  <c r="AY66" i="1" s="1"/>
  <c r="Y66" i="1"/>
  <c r="Z200" i="1"/>
  <c r="AC79" i="1" l="1"/>
  <c r="AG79" i="1" s="1"/>
  <c r="AE80" i="1"/>
  <c r="AD81" i="1"/>
  <c r="AF81" i="1" s="1"/>
  <c r="AA82" i="1"/>
  <c r="Z201" i="1"/>
  <c r="AB68" i="1"/>
  <c r="AH67" i="1"/>
  <c r="Y67" i="1"/>
  <c r="AI67" i="1"/>
  <c r="AX67" i="1"/>
  <c r="AY67" i="1" s="1"/>
  <c r="AA83" i="1" l="1"/>
  <c r="AD82" i="1"/>
  <c r="AF82" i="1" s="1"/>
  <c r="AE81" i="1"/>
  <c r="AC80" i="1"/>
  <c r="AG80" i="1" s="1"/>
  <c r="AB69" i="1"/>
  <c r="AH68" i="1"/>
  <c r="AI68" i="1"/>
  <c r="AX68" i="1"/>
  <c r="AY68" i="1" s="1"/>
  <c r="Y68" i="1"/>
  <c r="Z202" i="1"/>
  <c r="AE82" i="1" l="1"/>
  <c r="AC81" i="1"/>
  <c r="AG81" i="1" s="1"/>
  <c r="AD83" i="1"/>
  <c r="AF83" i="1" s="1"/>
  <c r="AA84" i="1"/>
  <c r="AB70" i="1"/>
  <c r="AH69" i="1"/>
  <c r="Y69" i="1"/>
  <c r="AX69" i="1"/>
  <c r="AY69" i="1" s="1"/>
  <c r="AI69" i="1"/>
  <c r="Z203" i="1"/>
  <c r="AD84" i="1" l="1"/>
  <c r="AF84" i="1" s="1"/>
  <c r="AA85" i="1"/>
  <c r="AE83" i="1"/>
  <c r="AC82" i="1"/>
  <c r="AG82" i="1" s="1"/>
  <c r="AB71" i="1"/>
  <c r="AH70" i="1"/>
  <c r="Y70" i="1"/>
  <c r="AI70" i="1"/>
  <c r="AX70" i="1"/>
  <c r="AY70" i="1" s="1"/>
  <c r="Z204" i="1"/>
  <c r="AE84" i="1" l="1"/>
  <c r="AC83" i="1"/>
  <c r="AG83" i="1" s="1"/>
  <c r="AA86" i="1"/>
  <c r="AD85" i="1"/>
  <c r="AF85" i="1" s="1"/>
  <c r="Z205" i="1"/>
  <c r="AB72" i="1"/>
  <c r="AH71" i="1"/>
  <c r="AI71" i="1"/>
  <c r="AX71" i="1"/>
  <c r="AY71" i="1" s="1"/>
  <c r="Y71" i="1"/>
  <c r="AA87" i="1" l="1"/>
  <c r="AD86" i="1"/>
  <c r="AF86" i="1" s="1"/>
  <c r="AE85" i="1"/>
  <c r="AC84" i="1"/>
  <c r="AG84" i="1" s="1"/>
  <c r="Z206" i="1"/>
  <c r="AB73" i="1"/>
  <c r="AH72" i="1"/>
  <c r="AX72" i="1"/>
  <c r="AY72" i="1" s="1"/>
  <c r="AI72" i="1"/>
  <c r="Y72" i="1"/>
  <c r="AE86" i="1" l="1"/>
  <c r="AC86" i="1" s="1"/>
  <c r="AG86" i="1" s="1"/>
  <c r="AC85" i="1"/>
  <c r="AG85" i="1" s="1"/>
  <c r="AD87" i="1"/>
  <c r="AF87" i="1" s="1"/>
  <c r="AA88" i="1"/>
  <c r="AB74" i="1"/>
  <c r="AH73" i="1"/>
  <c r="AX73" i="1"/>
  <c r="AY73" i="1" s="1"/>
  <c r="Y73" i="1"/>
  <c r="AI73" i="1"/>
  <c r="Z207" i="1"/>
  <c r="AD88" i="1" l="1"/>
  <c r="AF88" i="1" s="1"/>
  <c r="AA89" i="1"/>
  <c r="AE87" i="1"/>
  <c r="Z208" i="1"/>
  <c r="AB75" i="1"/>
  <c r="AH74" i="1"/>
  <c r="Y74" i="1"/>
  <c r="AX74" i="1"/>
  <c r="AY74" i="1" s="1"/>
  <c r="AI74" i="1"/>
  <c r="AC87" i="1" l="1"/>
  <c r="AG87" i="1" s="1"/>
  <c r="AE88" i="1"/>
  <c r="AA90" i="1"/>
  <c r="AD89" i="1"/>
  <c r="AF89" i="1" s="1"/>
  <c r="Z209" i="1"/>
  <c r="AB76" i="1"/>
  <c r="AH75" i="1"/>
  <c r="AI75" i="1"/>
  <c r="Y75" i="1"/>
  <c r="AX75" i="1"/>
  <c r="AY75" i="1" s="1"/>
  <c r="AA91" i="1" l="1"/>
  <c r="AD90" i="1"/>
  <c r="AF90" i="1" s="1"/>
  <c r="AC88" i="1"/>
  <c r="AG88" i="1" s="1"/>
  <c r="AE89" i="1"/>
  <c r="AB77" i="1"/>
  <c r="AH76" i="1"/>
  <c r="AX76" i="1"/>
  <c r="AY76" i="1" s="1"/>
  <c r="Y76" i="1"/>
  <c r="AI76" i="1"/>
  <c r="Z210" i="1"/>
  <c r="AE90" i="1" l="1"/>
  <c r="AC89" i="1"/>
  <c r="AG89" i="1" s="1"/>
  <c r="AD91" i="1"/>
  <c r="AF91" i="1" s="1"/>
  <c r="AA92" i="1"/>
  <c r="Z211" i="1"/>
  <c r="AB78" i="1"/>
  <c r="AH77" i="1"/>
  <c r="AX77" i="1"/>
  <c r="AY77" i="1" s="1"/>
  <c r="Y77" i="1"/>
  <c r="AI77" i="1"/>
  <c r="AD92" i="1" l="1"/>
  <c r="AF92" i="1" s="1"/>
  <c r="AA93" i="1"/>
  <c r="AC90" i="1"/>
  <c r="AG90" i="1" s="1"/>
  <c r="AE91" i="1"/>
  <c r="AB79" i="1"/>
  <c r="AH78" i="1"/>
  <c r="AI78" i="1"/>
  <c r="AX78" i="1"/>
  <c r="AY78" i="1" s="1"/>
  <c r="Y78" i="1"/>
  <c r="Z212" i="1"/>
  <c r="AE92" i="1" l="1"/>
  <c r="AC91" i="1"/>
  <c r="AG91" i="1" s="1"/>
  <c r="AD93" i="1"/>
  <c r="AF93" i="1" s="1"/>
  <c r="AA94" i="1"/>
  <c r="Z213" i="1"/>
  <c r="AB80" i="1"/>
  <c r="AH79" i="1"/>
  <c r="AI79" i="1"/>
  <c r="Y79" i="1"/>
  <c r="AX79" i="1"/>
  <c r="AY79" i="1" s="1"/>
  <c r="AD94" i="1" l="1"/>
  <c r="AF94" i="1" s="1"/>
  <c r="AA95" i="1"/>
  <c r="AE93" i="1"/>
  <c r="AC92" i="1"/>
  <c r="AG92" i="1" s="1"/>
  <c r="AB81" i="1"/>
  <c r="AH80" i="1"/>
  <c r="AI80" i="1"/>
  <c r="Y80" i="1"/>
  <c r="AX80" i="1"/>
  <c r="AY80" i="1" s="1"/>
  <c r="Z214" i="1"/>
  <c r="AE94" i="1" l="1"/>
  <c r="AC93" i="1"/>
  <c r="AG93" i="1" s="1"/>
  <c r="AA96" i="1"/>
  <c r="AD95" i="1"/>
  <c r="AF95" i="1" s="1"/>
  <c r="Z215" i="1"/>
  <c r="AB82" i="1"/>
  <c r="AH81" i="1"/>
  <c r="AI81" i="1"/>
  <c r="Y81" i="1"/>
  <c r="AX81" i="1"/>
  <c r="AY81" i="1" s="1"/>
  <c r="AD96" i="1" l="1"/>
  <c r="AF96" i="1" s="1"/>
  <c r="AA97" i="1"/>
  <c r="AE95" i="1"/>
  <c r="AC94" i="1"/>
  <c r="AG94" i="1" s="1"/>
  <c r="AB83" i="1"/>
  <c r="AH82" i="1"/>
  <c r="AX82" i="1"/>
  <c r="AY82" i="1" s="1"/>
  <c r="AI82" i="1"/>
  <c r="Y82" i="1"/>
  <c r="Z216" i="1"/>
  <c r="AE96" i="1" l="1"/>
  <c r="AC95" i="1"/>
  <c r="AG95" i="1" s="1"/>
  <c r="AA98" i="1"/>
  <c r="AD97" i="1"/>
  <c r="AF97" i="1" s="1"/>
  <c r="Z217" i="1"/>
  <c r="AB84" i="1"/>
  <c r="AH83" i="1"/>
  <c r="AI83" i="1"/>
  <c r="AX83" i="1"/>
  <c r="AY83" i="1" s="1"/>
  <c r="Y83" i="1"/>
  <c r="AD98" i="1" l="1"/>
  <c r="AF98" i="1" s="1"/>
  <c r="AA99" i="1"/>
  <c r="AE97" i="1"/>
  <c r="AC96" i="1"/>
  <c r="AG96" i="1" s="1"/>
  <c r="AB85" i="1"/>
  <c r="AH84" i="1"/>
  <c r="Y84" i="1"/>
  <c r="AX84" i="1"/>
  <c r="AY84" i="1" s="1"/>
  <c r="AI84" i="1"/>
  <c r="Z218" i="1"/>
  <c r="AE98" i="1" l="1"/>
  <c r="AC98" i="1" s="1"/>
  <c r="AD99" i="1"/>
  <c r="AA100" i="1"/>
  <c r="AC97" i="1"/>
  <c r="AG97" i="1" s="1"/>
  <c r="AB86" i="1"/>
  <c r="AH85" i="1"/>
  <c r="AI85" i="1"/>
  <c r="AX85" i="1"/>
  <c r="AY85" i="1" s="1"/>
  <c r="Y85" i="1"/>
  <c r="Z219" i="1"/>
  <c r="AG98" i="1" l="1"/>
  <c r="AA101" i="1"/>
  <c r="AD100" i="1"/>
  <c r="AF100" i="1" s="1"/>
  <c r="AF99" i="1"/>
  <c r="AE99" i="1"/>
  <c r="AB87" i="1"/>
  <c r="AH86" i="1"/>
  <c r="Y86" i="1"/>
  <c r="AX86" i="1"/>
  <c r="AY86" i="1" s="1"/>
  <c r="AI86" i="1"/>
  <c r="Z220" i="1"/>
  <c r="AC99" i="1" l="1"/>
  <c r="AG99" i="1" s="1"/>
  <c r="AE100" i="1"/>
  <c r="AA102" i="1"/>
  <c r="AD101" i="1"/>
  <c r="AF101" i="1" s="1"/>
  <c r="Z221" i="1"/>
  <c r="AB88" i="1"/>
  <c r="AH87" i="1"/>
  <c r="AI87" i="1"/>
  <c r="Y87" i="1"/>
  <c r="AX87" i="1"/>
  <c r="AY87" i="1" s="1"/>
  <c r="AD102" i="1" l="1"/>
  <c r="AF102" i="1" s="1"/>
  <c r="AA103" i="1"/>
  <c r="AE101" i="1"/>
  <c r="AC100" i="1"/>
  <c r="AG100" i="1" s="1"/>
  <c r="AB89" i="1"/>
  <c r="Y88" i="1"/>
  <c r="AH88" i="1"/>
  <c r="AI88" i="1"/>
  <c r="AX88" i="1"/>
  <c r="AY88" i="1" s="1"/>
  <c r="Z222" i="1"/>
  <c r="AE102" i="1" l="1"/>
  <c r="AC102" i="1" s="1"/>
  <c r="AA104" i="1"/>
  <c r="AD103" i="1"/>
  <c r="AC101" i="1"/>
  <c r="AG101" i="1" s="1"/>
  <c r="Z223" i="1"/>
  <c r="AB90" i="1"/>
  <c r="AH89" i="1"/>
  <c r="AX89" i="1"/>
  <c r="AY89" i="1" s="1"/>
  <c r="AI89" i="1"/>
  <c r="Y89" i="1"/>
  <c r="AG102" i="1" l="1"/>
  <c r="AF103" i="1"/>
  <c r="AE103" i="1"/>
  <c r="AD104" i="1"/>
  <c r="AF104" i="1" s="1"/>
  <c r="AA105" i="1"/>
  <c r="Z224" i="1"/>
  <c r="AB91" i="1"/>
  <c r="AH90" i="1"/>
  <c r="AI90" i="1"/>
  <c r="AX90" i="1"/>
  <c r="AY90" i="1" s="1"/>
  <c r="Y90" i="1"/>
  <c r="AD105" i="1" l="1"/>
  <c r="AF105" i="1" s="1"/>
  <c r="AA106" i="1"/>
  <c r="AE104" i="1"/>
  <c r="AC103" i="1"/>
  <c r="AG103" i="1" s="1"/>
  <c r="Z225" i="1"/>
  <c r="AB92" i="1"/>
  <c r="AH91" i="1"/>
  <c r="AI91" i="1"/>
  <c r="AX91" i="1"/>
  <c r="AY91" i="1" s="1"/>
  <c r="Y91" i="1"/>
  <c r="AE105" i="1" l="1"/>
  <c r="AC104" i="1"/>
  <c r="AG104" i="1" s="1"/>
  <c r="AD106" i="1"/>
  <c r="AF106" i="1" s="1"/>
  <c r="AA107" i="1"/>
  <c r="AB93" i="1"/>
  <c r="AH92" i="1"/>
  <c r="Y92" i="1"/>
  <c r="AI92" i="1"/>
  <c r="AX92" i="1"/>
  <c r="AY92" i="1" s="1"/>
  <c r="Z226" i="1"/>
  <c r="AD107" i="1" l="1"/>
  <c r="AF107" i="1" s="1"/>
  <c r="AA108" i="1"/>
  <c r="AE106" i="1"/>
  <c r="AC105" i="1"/>
  <c r="AG105" i="1" s="1"/>
  <c r="AB94" i="1"/>
  <c r="AH93" i="1"/>
  <c r="AX93" i="1"/>
  <c r="AY93" i="1" s="1"/>
  <c r="AI93" i="1"/>
  <c r="Y93" i="1"/>
  <c r="Z227" i="1"/>
  <c r="AE107" i="1" l="1"/>
  <c r="AC107" i="1" s="1"/>
  <c r="AG107" i="1" s="1"/>
  <c r="AC106" i="1"/>
  <c r="AG106" i="1" s="1"/>
  <c r="AD108" i="1"/>
  <c r="AA109" i="1"/>
  <c r="AB95" i="1"/>
  <c r="AH94" i="1"/>
  <c r="Y94" i="1"/>
  <c r="AI94" i="1"/>
  <c r="AX94" i="1"/>
  <c r="AY94" i="1" s="1"/>
  <c r="Z228" i="1"/>
  <c r="AA110" i="1" l="1"/>
  <c r="AD109" i="1"/>
  <c r="AF109" i="1" s="1"/>
  <c r="AF108" i="1"/>
  <c r="AE108" i="1"/>
  <c r="Z229" i="1"/>
  <c r="AB96" i="1"/>
  <c r="AH95" i="1"/>
  <c r="Y95" i="1"/>
  <c r="AX95" i="1"/>
  <c r="AY95" i="1" s="1"/>
  <c r="AI95" i="1"/>
  <c r="AC108" i="1" l="1"/>
  <c r="AG108" i="1" s="1"/>
  <c r="AE109" i="1"/>
  <c r="AA111" i="1"/>
  <c r="AD110" i="1"/>
  <c r="AF110" i="1" s="1"/>
  <c r="AB97" i="1"/>
  <c r="AH96" i="1"/>
  <c r="Y96" i="1"/>
  <c r="AI96" i="1"/>
  <c r="AX96" i="1"/>
  <c r="AY96" i="1" s="1"/>
  <c r="Z230" i="1"/>
  <c r="AD111" i="1" l="1"/>
  <c r="AF111" i="1" s="1"/>
  <c r="AA112" i="1"/>
  <c r="AE110" i="1"/>
  <c r="AC109" i="1"/>
  <c r="AG109" i="1" s="1"/>
  <c r="AB98" i="1"/>
  <c r="AH97" i="1"/>
  <c r="AI97" i="1"/>
  <c r="Y97" i="1"/>
  <c r="AX97" i="1"/>
  <c r="AY97" i="1" s="1"/>
  <c r="Z231" i="1"/>
  <c r="AC110" i="1" l="1"/>
  <c r="AG110" i="1" s="1"/>
  <c r="AE111" i="1"/>
  <c r="AA113" i="1"/>
  <c r="AD112" i="1"/>
  <c r="AF112" i="1" s="1"/>
  <c r="AB99" i="1"/>
  <c r="AH98" i="1"/>
  <c r="AX98" i="1"/>
  <c r="AY98" i="1" s="1"/>
  <c r="AI98" i="1"/>
  <c r="Y98" i="1"/>
  <c r="Z232" i="1"/>
  <c r="AD113" i="1" l="1"/>
  <c r="AF113" i="1" s="1"/>
  <c r="AA114" i="1"/>
  <c r="AE112" i="1"/>
  <c r="AC111" i="1"/>
  <c r="AG111" i="1" s="1"/>
  <c r="Z233" i="1"/>
  <c r="AB100" i="1"/>
  <c r="AH99" i="1"/>
  <c r="AI99" i="1"/>
  <c r="AX99" i="1"/>
  <c r="AY99" i="1" s="1"/>
  <c r="Y99" i="1"/>
  <c r="AE113" i="1" l="1"/>
  <c r="AC112" i="1"/>
  <c r="AG112" i="1" s="1"/>
  <c r="AA115" i="1"/>
  <c r="AD114" i="1"/>
  <c r="AF114" i="1" s="1"/>
  <c r="Z234" i="1"/>
  <c r="AB101" i="1"/>
  <c r="AH100" i="1"/>
  <c r="Y100" i="1"/>
  <c r="AI100" i="1"/>
  <c r="AX100" i="1"/>
  <c r="AY100" i="1" s="1"/>
  <c r="AD115" i="1" l="1"/>
  <c r="AF115" i="1" s="1"/>
  <c r="AA116" i="1"/>
  <c r="AE114" i="1"/>
  <c r="AC113" i="1"/>
  <c r="AG113" i="1" s="1"/>
  <c r="Z235" i="1"/>
  <c r="AB102" i="1"/>
  <c r="AH101" i="1"/>
  <c r="AX101" i="1"/>
  <c r="AY101" i="1" s="1"/>
  <c r="Y101" i="1"/>
  <c r="AI101" i="1"/>
  <c r="AE115" i="1" l="1"/>
  <c r="AC114" i="1"/>
  <c r="AG114" i="1" s="1"/>
  <c r="AD116" i="1"/>
  <c r="AF116" i="1" s="1"/>
  <c r="AA117" i="1"/>
  <c r="Z236" i="1"/>
  <c r="AB103" i="1"/>
  <c r="AH102" i="1"/>
  <c r="Y102" i="1"/>
  <c r="AX102" i="1"/>
  <c r="AY102" i="1" s="1"/>
  <c r="AI102" i="1"/>
  <c r="AD117" i="1" l="1"/>
  <c r="AF117" i="1" s="1"/>
  <c r="AA118" i="1"/>
  <c r="AE116" i="1"/>
  <c r="AC115" i="1"/>
  <c r="AG115" i="1" s="1"/>
  <c r="Z237" i="1"/>
  <c r="AB104" i="1"/>
  <c r="AH103" i="1"/>
  <c r="AI103" i="1"/>
  <c r="AX103" i="1"/>
  <c r="AY103" i="1" s="1"/>
  <c r="Y103" i="1"/>
  <c r="AE117" i="1" l="1"/>
  <c r="AC116" i="1"/>
  <c r="AG116" i="1" s="1"/>
  <c r="AD118" i="1"/>
  <c r="AF118" i="1" s="1"/>
  <c r="AA119" i="1"/>
  <c r="AB105" i="1"/>
  <c r="AI104" i="1"/>
  <c r="AH104" i="1"/>
  <c r="Y104" i="1"/>
  <c r="AX104" i="1"/>
  <c r="AY104" i="1" s="1"/>
  <c r="Z238" i="1"/>
  <c r="AA120" i="1" l="1"/>
  <c r="AD119" i="1"/>
  <c r="AF119" i="1" s="1"/>
  <c r="AC117" i="1"/>
  <c r="AG117" i="1" s="1"/>
  <c r="AE118" i="1"/>
  <c r="Z239" i="1"/>
  <c r="AB106" i="1"/>
  <c r="AH105" i="1"/>
  <c r="AI105" i="1"/>
  <c r="Y105" i="1"/>
  <c r="AX105" i="1"/>
  <c r="AY105" i="1" s="1"/>
  <c r="AE119" i="1" l="1"/>
  <c r="AC118" i="1"/>
  <c r="AG118" i="1" s="1"/>
  <c r="AA121" i="1"/>
  <c r="AD120" i="1"/>
  <c r="AF120" i="1" s="1"/>
  <c r="AB107" i="1"/>
  <c r="AH106" i="1"/>
  <c r="AX106" i="1"/>
  <c r="AY106" i="1" s="1"/>
  <c r="AI106" i="1"/>
  <c r="Y106" i="1"/>
  <c r="Z240" i="1"/>
  <c r="AD121" i="1" l="1"/>
  <c r="AF121" i="1" s="1"/>
  <c r="AA122" i="1"/>
  <c r="AE120" i="1"/>
  <c r="AE121" i="1" s="1"/>
  <c r="AC119" i="1"/>
  <c r="AG119" i="1" s="1"/>
  <c r="AB108" i="1"/>
  <c r="AH107" i="1"/>
  <c r="AI107" i="1"/>
  <c r="AX107" i="1"/>
  <c r="AY107" i="1" s="1"/>
  <c r="Y107" i="1"/>
  <c r="Z241" i="1"/>
  <c r="AC121" i="1" l="1"/>
  <c r="AC120" i="1"/>
  <c r="AG120" i="1" s="1"/>
  <c r="AD122" i="1"/>
  <c r="AF122" i="1" s="1"/>
  <c r="AA123" i="1"/>
  <c r="Z242" i="1"/>
  <c r="AB109" i="1"/>
  <c r="AH108" i="1"/>
  <c r="Y108" i="1"/>
  <c r="AI108" i="1"/>
  <c r="AX108" i="1"/>
  <c r="AY108" i="1" s="1"/>
  <c r="AG121" i="1"/>
  <c r="AD123" i="1" l="1"/>
  <c r="AF123" i="1" s="1"/>
  <c r="AA124" i="1"/>
  <c r="AE122" i="1"/>
  <c r="AB110" i="1"/>
  <c r="AH109" i="1"/>
  <c r="Y109" i="1"/>
  <c r="AX109" i="1"/>
  <c r="AY109" i="1" s="1"/>
  <c r="AI109" i="1"/>
  <c r="Z243" i="1"/>
  <c r="AC122" i="1" l="1"/>
  <c r="AG122" i="1" s="1"/>
  <c r="AE123" i="1"/>
  <c r="AA125" i="1"/>
  <c r="AD124" i="1"/>
  <c r="AF124" i="1" s="1"/>
  <c r="Z244" i="1"/>
  <c r="AB111" i="1"/>
  <c r="AH110" i="1"/>
  <c r="AI110" i="1"/>
  <c r="Y110" i="1"/>
  <c r="AX110" i="1"/>
  <c r="AY110" i="1" s="1"/>
  <c r="AA126" i="1" l="1"/>
  <c r="AD125" i="1"/>
  <c r="AF125" i="1" s="1"/>
  <c r="AE124" i="1"/>
  <c r="AC123" i="1"/>
  <c r="AG123" i="1" s="1"/>
  <c r="Z245" i="1"/>
  <c r="AB112" i="1"/>
  <c r="AH111" i="1"/>
  <c r="Y111" i="1"/>
  <c r="AI111" i="1"/>
  <c r="AX111" i="1"/>
  <c r="AY111" i="1" s="1"/>
  <c r="AE125" i="1" l="1"/>
  <c r="AC124" i="1"/>
  <c r="AG124" i="1" s="1"/>
  <c r="AD126" i="1"/>
  <c r="AF126" i="1" s="1"/>
  <c r="AA127" i="1"/>
  <c r="Z246" i="1"/>
  <c r="AB113" i="1"/>
  <c r="AH112" i="1"/>
  <c r="AI112" i="1"/>
  <c r="AX112" i="1"/>
  <c r="AY112" i="1" s="1"/>
  <c r="Y112" i="1"/>
  <c r="AA128" i="1" l="1"/>
  <c r="AD127" i="1"/>
  <c r="AF127" i="1" s="1"/>
  <c r="AE126" i="1"/>
  <c r="AC125" i="1"/>
  <c r="AG125" i="1" s="1"/>
  <c r="AB114" i="1"/>
  <c r="AH113" i="1"/>
  <c r="Y113" i="1"/>
  <c r="AX113" i="1"/>
  <c r="AY113" i="1" s="1"/>
  <c r="AI113" i="1"/>
  <c r="Z247" i="1"/>
  <c r="AE127" i="1" l="1"/>
  <c r="AC126" i="1"/>
  <c r="AG126" i="1" s="1"/>
  <c r="AD128" i="1"/>
  <c r="AF128" i="1" s="1"/>
  <c r="AA129" i="1"/>
  <c r="Z248" i="1"/>
  <c r="AB115" i="1"/>
  <c r="AH114" i="1"/>
  <c r="Y114" i="1"/>
  <c r="AX114" i="1"/>
  <c r="AY114" i="1" s="1"/>
  <c r="AI114" i="1"/>
  <c r="AA130" i="1" l="1"/>
  <c r="AD129" i="1"/>
  <c r="AF129" i="1" s="1"/>
  <c r="AE128" i="1"/>
  <c r="AC127" i="1"/>
  <c r="AG127" i="1" s="1"/>
  <c r="AB116" i="1"/>
  <c r="AH115" i="1"/>
  <c r="AI115" i="1"/>
  <c r="Y115" i="1"/>
  <c r="AX115" i="1"/>
  <c r="AY115" i="1" s="1"/>
  <c r="Z249" i="1"/>
  <c r="AE129" i="1" l="1"/>
  <c r="AC128" i="1"/>
  <c r="AG128" i="1" s="1"/>
  <c r="AA131" i="1"/>
  <c r="AD130" i="1"/>
  <c r="AF130" i="1" s="1"/>
  <c r="Z250" i="1"/>
  <c r="AB117" i="1"/>
  <c r="AH116" i="1"/>
  <c r="Y116" i="1"/>
  <c r="AX116" i="1"/>
  <c r="AY116" i="1" s="1"/>
  <c r="AI116" i="1"/>
  <c r="AA132" i="1" l="1"/>
  <c r="AD131" i="1"/>
  <c r="AF131" i="1" s="1"/>
  <c r="AE130" i="1"/>
  <c r="AC129" i="1"/>
  <c r="AG129" i="1" s="1"/>
  <c r="AB118" i="1"/>
  <c r="AH117" i="1"/>
  <c r="Y117" i="1"/>
  <c r="AX117" i="1"/>
  <c r="AY117" i="1" s="1"/>
  <c r="AI117" i="1"/>
  <c r="Z251" i="1"/>
  <c r="AE131" i="1" l="1"/>
  <c r="AC130" i="1"/>
  <c r="AG130" i="1" s="1"/>
  <c r="AD132" i="1"/>
  <c r="AF132" i="1" s="1"/>
  <c r="AA133" i="1"/>
  <c r="AB119" i="1"/>
  <c r="AI118" i="1"/>
  <c r="AH118" i="1"/>
  <c r="Y118" i="1"/>
  <c r="AX118" i="1"/>
  <c r="AY118" i="1" s="1"/>
  <c r="Z252" i="1"/>
  <c r="AA134" i="1" l="1"/>
  <c r="AD133" i="1"/>
  <c r="AF133" i="1" s="1"/>
  <c r="AC131" i="1"/>
  <c r="AG131" i="1" s="1"/>
  <c r="AE132" i="1"/>
  <c r="Z253" i="1"/>
  <c r="AB120" i="1"/>
  <c r="Y119" i="1"/>
  <c r="AH119" i="1"/>
  <c r="AX119" i="1"/>
  <c r="AY119" i="1" s="1"/>
  <c r="AI119" i="1"/>
  <c r="AC132" i="1" l="1"/>
  <c r="AG132" i="1" s="1"/>
  <c r="AE133" i="1"/>
  <c r="AD134" i="1"/>
  <c r="AF134" i="1" s="1"/>
  <c r="AA135" i="1"/>
  <c r="AB121" i="1"/>
  <c r="AH120" i="1"/>
  <c r="Y120" i="1"/>
  <c r="AX120" i="1"/>
  <c r="AY120" i="1" s="1"/>
  <c r="AI120" i="1"/>
  <c r="Z254" i="1"/>
  <c r="AD135" i="1" l="1"/>
  <c r="AF135" i="1" s="1"/>
  <c r="AA136" i="1"/>
  <c r="AE134" i="1"/>
  <c r="AC133" i="1"/>
  <c r="AG133" i="1" s="1"/>
  <c r="Z255" i="1"/>
  <c r="AB122" i="1"/>
  <c r="AH121" i="1"/>
  <c r="AI121" i="1"/>
  <c r="AX121" i="1"/>
  <c r="AY121" i="1" s="1"/>
  <c r="Y121" i="1"/>
  <c r="AC134" i="1" l="1"/>
  <c r="AG134" i="1" s="1"/>
  <c r="AE135" i="1"/>
  <c r="AD136" i="1"/>
  <c r="AF136" i="1" s="1"/>
  <c r="AA137" i="1"/>
  <c r="Z256" i="1"/>
  <c r="AB123" i="1"/>
  <c r="AH122" i="1"/>
  <c r="AI122" i="1"/>
  <c r="Y122" i="1"/>
  <c r="AX122" i="1"/>
  <c r="AY122" i="1" s="1"/>
  <c r="AA138" i="1" l="1"/>
  <c r="AD137" i="1"/>
  <c r="AF137" i="1" s="1"/>
  <c r="AE136" i="1"/>
  <c r="AC135" i="1"/>
  <c r="AG135" i="1" s="1"/>
  <c r="AB124" i="1"/>
  <c r="AH123" i="1"/>
  <c r="AI123" i="1"/>
  <c r="AX123" i="1"/>
  <c r="AY123" i="1" s="1"/>
  <c r="Y123" i="1"/>
  <c r="Z257" i="1"/>
  <c r="AE137" i="1" l="1"/>
  <c r="AC136" i="1"/>
  <c r="AG136" i="1" s="1"/>
  <c r="AA139" i="1"/>
  <c r="AD138" i="1"/>
  <c r="AF138" i="1" s="1"/>
  <c r="Z258" i="1"/>
  <c r="AB125" i="1"/>
  <c r="AH124" i="1"/>
  <c r="Y124" i="1"/>
  <c r="AI124" i="1"/>
  <c r="AX124" i="1"/>
  <c r="AY124" i="1" s="1"/>
  <c r="AA140" i="1" l="1"/>
  <c r="AD139" i="1"/>
  <c r="AF139" i="1" s="1"/>
  <c r="AE138" i="1"/>
  <c r="AC137" i="1"/>
  <c r="AG137" i="1" s="1"/>
  <c r="AB126" i="1"/>
  <c r="AH125" i="1"/>
  <c r="AI125" i="1"/>
  <c r="Y125" i="1"/>
  <c r="AX125" i="1"/>
  <c r="AY125" i="1" s="1"/>
  <c r="Z259" i="1"/>
  <c r="AE139" i="1" l="1"/>
  <c r="AC138" i="1"/>
  <c r="AG138" i="1" s="1"/>
  <c r="AA141" i="1"/>
  <c r="AD140" i="1"/>
  <c r="AF140" i="1" s="1"/>
  <c r="Z260" i="1"/>
  <c r="AB127" i="1"/>
  <c r="AH126" i="1"/>
  <c r="Y126" i="1"/>
  <c r="AI126" i="1"/>
  <c r="AX126" i="1"/>
  <c r="AY126" i="1" s="1"/>
  <c r="AA142" i="1" l="1"/>
  <c r="AD141" i="1"/>
  <c r="AF141" i="1" s="1"/>
  <c r="AE140" i="1"/>
  <c r="AC139" i="1"/>
  <c r="AG139" i="1" s="1"/>
  <c r="Z261" i="1"/>
  <c r="AB128" i="1"/>
  <c r="AH127" i="1"/>
  <c r="AI127" i="1"/>
  <c r="Y127" i="1"/>
  <c r="AX127" i="1"/>
  <c r="AY127" i="1" s="1"/>
  <c r="AE141" i="1" l="1"/>
  <c r="AC140" i="1"/>
  <c r="AG140" i="1" s="1"/>
  <c r="AA143" i="1"/>
  <c r="AD142" i="1"/>
  <c r="AF142" i="1" s="1"/>
  <c r="AB129" i="1"/>
  <c r="AH128" i="1"/>
  <c r="Y128" i="1"/>
  <c r="AX128" i="1"/>
  <c r="AY128" i="1" s="1"/>
  <c r="AI128" i="1"/>
  <c r="Z262" i="1"/>
  <c r="AA144" i="1" l="1"/>
  <c r="AD143" i="1"/>
  <c r="AF143" i="1" s="1"/>
  <c r="AE142" i="1"/>
  <c r="AC141" i="1"/>
  <c r="AG141" i="1" s="1"/>
  <c r="Z263" i="1"/>
  <c r="AB130" i="1"/>
  <c r="AH129" i="1"/>
  <c r="Y129" i="1"/>
  <c r="AI129" i="1"/>
  <c r="AX129" i="1"/>
  <c r="AY129" i="1" s="1"/>
  <c r="AE143" i="1" l="1"/>
  <c r="AC142" i="1"/>
  <c r="AG142" i="1" s="1"/>
  <c r="AD144" i="1"/>
  <c r="AF144" i="1" s="1"/>
  <c r="AA145" i="1"/>
  <c r="AB131" i="1"/>
  <c r="AH130" i="1"/>
  <c r="Y130" i="1"/>
  <c r="AI130" i="1"/>
  <c r="AX130" i="1"/>
  <c r="AY130" i="1" s="1"/>
  <c r="Z264" i="1"/>
  <c r="AD145" i="1" l="1"/>
  <c r="AF145" i="1" s="1"/>
  <c r="AA146" i="1"/>
  <c r="AE144" i="1"/>
  <c r="AC143" i="1"/>
  <c r="AG143" i="1" s="1"/>
  <c r="Z265" i="1"/>
  <c r="AB132" i="1"/>
  <c r="AH131" i="1"/>
  <c r="AX131" i="1"/>
  <c r="AY131" i="1" s="1"/>
  <c r="AI131" i="1"/>
  <c r="Y131" i="1"/>
  <c r="AC144" i="1" l="1"/>
  <c r="AG144" i="1" s="1"/>
  <c r="AE145" i="1"/>
  <c r="AA147" i="1"/>
  <c r="AD146" i="1"/>
  <c r="AF146" i="1" s="1"/>
  <c r="AB133" i="1"/>
  <c r="Y132" i="1"/>
  <c r="AH132" i="1"/>
  <c r="AI132" i="1"/>
  <c r="AX132" i="1"/>
  <c r="AY132" i="1" s="1"/>
  <c r="Z266" i="1"/>
  <c r="AA148" i="1" l="1"/>
  <c r="AD147" i="1"/>
  <c r="AF147" i="1" s="1"/>
  <c r="AE146" i="1"/>
  <c r="AC145" i="1"/>
  <c r="AG145" i="1" s="1"/>
  <c r="AB134" i="1"/>
  <c r="AH133" i="1"/>
  <c r="AX133" i="1"/>
  <c r="AY133" i="1" s="1"/>
  <c r="Y133" i="1"/>
  <c r="AI133" i="1"/>
  <c r="Z267" i="1"/>
  <c r="AE147" i="1" l="1"/>
  <c r="AC146" i="1"/>
  <c r="AG146" i="1" s="1"/>
  <c r="AA149" i="1"/>
  <c r="AD148" i="1"/>
  <c r="AF148" i="1" s="1"/>
  <c r="AB135" i="1"/>
  <c r="AH134" i="1"/>
  <c r="AI134" i="1"/>
  <c r="AX134" i="1"/>
  <c r="AY134" i="1" s="1"/>
  <c r="Y134" i="1"/>
  <c r="Z268" i="1"/>
  <c r="AD149" i="1" l="1"/>
  <c r="AF149" i="1" s="1"/>
  <c r="AA150" i="1"/>
  <c r="AE148" i="1"/>
  <c r="AC147" i="1"/>
  <c r="AG147" i="1" s="1"/>
  <c r="Z269" i="1"/>
  <c r="AB136" i="1"/>
  <c r="Y135" i="1"/>
  <c r="AH135" i="1"/>
  <c r="AX135" i="1"/>
  <c r="AY135" i="1" s="1"/>
  <c r="AI135" i="1"/>
  <c r="AE149" i="1" l="1"/>
  <c r="AC148" i="1"/>
  <c r="AG148" i="1" s="1"/>
  <c r="AA151" i="1"/>
  <c r="AD150" i="1"/>
  <c r="AF150" i="1" s="1"/>
  <c r="AB137" i="1"/>
  <c r="AH136" i="1"/>
  <c r="AI136" i="1"/>
  <c r="AX136" i="1"/>
  <c r="AY136" i="1" s="1"/>
  <c r="Y136" i="1"/>
  <c r="Z270" i="1"/>
  <c r="AA152" i="1" l="1"/>
  <c r="AD151" i="1"/>
  <c r="AF151" i="1" s="1"/>
  <c r="AE150" i="1"/>
  <c r="AC149" i="1"/>
  <c r="AG149" i="1" s="1"/>
  <c r="Z271" i="1"/>
  <c r="AB138" i="1"/>
  <c r="AH137" i="1"/>
  <c r="AX137" i="1"/>
  <c r="AY137" i="1" s="1"/>
  <c r="Y137" i="1"/>
  <c r="AI137" i="1"/>
  <c r="AE151" i="1" l="1"/>
  <c r="AC151" i="1" s="1"/>
  <c r="AC150" i="1"/>
  <c r="AG150" i="1" s="1"/>
  <c r="AD152" i="1"/>
  <c r="AA153" i="1"/>
  <c r="Z272" i="1"/>
  <c r="AG151" i="1"/>
  <c r="AB139" i="1"/>
  <c r="AH138" i="1"/>
  <c r="AI138" i="1"/>
  <c r="Y138" i="1"/>
  <c r="AX138" i="1"/>
  <c r="AY138" i="1" s="1"/>
  <c r="AD153" i="1" l="1"/>
  <c r="AF153" i="1" s="1"/>
  <c r="AA154" i="1"/>
  <c r="AF152" i="1"/>
  <c r="AE152" i="1"/>
  <c r="AB140" i="1"/>
  <c r="AH139" i="1"/>
  <c r="AI139" i="1"/>
  <c r="Y139" i="1"/>
  <c r="AX139" i="1"/>
  <c r="AY139" i="1" s="1"/>
  <c r="Z273" i="1"/>
  <c r="AE153" i="1" l="1"/>
  <c r="AC152" i="1"/>
  <c r="AG152" i="1" s="1"/>
  <c r="AA155" i="1"/>
  <c r="AD154" i="1"/>
  <c r="AF154" i="1" s="1"/>
  <c r="AB141" i="1"/>
  <c r="AH140" i="1"/>
  <c r="AX140" i="1"/>
  <c r="AY140" i="1" s="1"/>
  <c r="AI140" i="1"/>
  <c r="Y140" i="1"/>
  <c r="Z274" i="1"/>
  <c r="AA156" i="1" l="1"/>
  <c r="AD155" i="1"/>
  <c r="AF155" i="1" s="1"/>
  <c r="AE154" i="1"/>
  <c r="AC153" i="1"/>
  <c r="AG153" i="1" s="1"/>
  <c r="Z275" i="1"/>
  <c r="AB142" i="1"/>
  <c r="AH141" i="1"/>
  <c r="Y141" i="1"/>
  <c r="AX141" i="1"/>
  <c r="AY141" i="1" s="1"/>
  <c r="AI141" i="1"/>
  <c r="AE155" i="1" l="1"/>
  <c r="AC154" i="1"/>
  <c r="AG154" i="1" s="1"/>
  <c r="AA157" i="1"/>
  <c r="AD156" i="1"/>
  <c r="AF156" i="1" s="1"/>
  <c r="Z276" i="1"/>
  <c r="AB143" i="1"/>
  <c r="AH142" i="1"/>
  <c r="AI142" i="1"/>
  <c r="AX142" i="1"/>
  <c r="AY142" i="1" s="1"/>
  <c r="Y142" i="1"/>
  <c r="AA158" i="1" l="1"/>
  <c r="AD157" i="1"/>
  <c r="AF157" i="1" s="1"/>
  <c r="AE156" i="1"/>
  <c r="AC155" i="1"/>
  <c r="AG155" i="1" s="1"/>
  <c r="AB144" i="1"/>
  <c r="AH143" i="1"/>
  <c r="AI143" i="1"/>
  <c r="AX143" i="1"/>
  <c r="AY143" i="1" s="1"/>
  <c r="Y143" i="1"/>
  <c r="Z277" i="1"/>
  <c r="AE157" i="1" l="1"/>
  <c r="AC156" i="1"/>
  <c r="AG156" i="1" s="1"/>
  <c r="AA159" i="1"/>
  <c r="AD158" i="1"/>
  <c r="AF158" i="1" s="1"/>
  <c r="Z278" i="1"/>
  <c r="AB145" i="1"/>
  <c r="AH144" i="1"/>
  <c r="AI144" i="1"/>
  <c r="AX144" i="1"/>
  <c r="AY144" i="1" s="1"/>
  <c r="Y144" i="1"/>
  <c r="AA160" i="1" l="1"/>
  <c r="AD159" i="1"/>
  <c r="AF159" i="1" s="1"/>
  <c r="AE158" i="1"/>
  <c r="AC157" i="1"/>
  <c r="AG157" i="1" s="1"/>
  <c r="Z279" i="1"/>
  <c r="AB146" i="1"/>
  <c r="AH145" i="1"/>
  <c r="AI145" i="1"/>
  <c r="AX145" i="1"/>
  <c r="AY145" i="1" s="1"/>
  <c r="Y145" i="1"/>
  <c r="AE159" i="1" l="1"/>
  <c r="AC158" i="1"/>
  <c r="AG158" i="1" s="1"/>
  <c r="AA161" i="1"/>
  <c r="AD160" i="1"/>
  <c r="AF160" i="1" s="1"/>
  <c r="AB147" i="1"/>
  <c r="AH146" i="1"/>
  <c r="AX146" i="1"/>
  <c r="AY146" i="1" s="1"/>
  <c r="Y146" i="1"/>
  <c r="AI146" i="1"/>
  <c r="Z280" i="1"/>
  <c r="AD161" i="1" l="1"/>
  <c r="AF161" i="1" s="1"/>
  <c r="AA162" i="1"/>
  <c r="AE160" i="1"/>
  <c r="AC159" i="1"/>
  <c r="AG159" i="1" s="1"/>
  <c r="Z281" i="1"/>
  <c r="AB148" i="1"/>
  <c r="AH147" i="1"/>
  <c r="AX147" i="1"/>
  <c r="AY147" i="1" s="1"/>
  <c r="AI147" i="1"/>
  <c r="Y147" i="1"/>
  <c r="AE161" i="1" l="1"/>
  <c r="AC160" i="1"/>
  <c r="AG160" i="1" s="1"/>
  <c r="AA163" i="1"/>
  <c r="AD162" i="1"/>
  <c r="AF162" i="1" s="1"/>
  <c r="Z282" i="1"/>
  <c r="AB149" i="1"/>
  <c r="AH148" i="1"/>
  <c r="AX148" i="1"/>
  <c r="AY148" i="1" s="1"/>
  <c r="Y148" i="1"/>
  <c r="AI148" i="1"/>
  <c r="AA164" i="1" l="1"/>
  <c r="AD163" i="1"/>
  <c r="AF163" i="1" s="1"/>
  <c r="AE162" i="1"/>
  <c r="AC161" i="1"/>
  <c r="AG161" i="1" s="1"/>
  <c r="AB150" i="1"/>
  <c r="AI149" i="1"/>
  <c r="AH149" i="1"/>
  <c r="AX149" i="1"/>
  <c r="AY149" i="1" s="1"/>
  <c r="Y149" i="1"/>
  <c r="Z283" i="1"/>
  <c r="AE163" i="1" l="1"/>
  <c r="AC162" i="1"/>
  <c r="AG162" i="1" s="1"/>
  <c r="AA165" i="1"/>
  <c r="AD164" i="1"/>
  <c r="AF164" i="1" s="1"/>
  <c r="AB151" i="1"/>
  <c r="AH150" i="1"/>
  <c r="AI150" i="1"/>
  <c r="Y150" i="1"/>
  <c r="AX150" i="1"/>
  <c r="AY150" i="1" s="1"/>
  <c r="Z284" i="1"/>
  <c r="AD165" i="1" l="1"/>
  <c r="AF165" i="1" s="1"/>
  <c r="AA166" i="1"/>
  <c r="AE164" i="1"/>
  <c r="AC163" i="1"/>
  <c r="AG163" i="1" s="1"/>
  <c r="AB152" i="1"/>
  <c r="AH151" i="1"/>
  <c r="Y151" i="1"/>
  <c r="AX151" i="1"/>
  <c r="AY151" i="1" s="1"/>
  <c r="AI151" i="1"/>
  <c r="Z285" i="1"/>
  <c r="AE165" i="1" l="1"/>
  <c r="AC165" i="1" s="1"/>
  <c r="AC164" i="1"/>
  <c r="AG164" i="1" s="1"/>
  <c r="AA167" i="1"/>
  <c r="AD166" i="1"/>
  <c r="AF166" i="1" s="1"/>
  <c r="AG165" i="1"/>
  <c r="Z286" i="1"/>
  <c r="AB153" i="1"/>
  <c r="AH152" i="1"/>
  <c r="Y152" i="1"/>
  <c r="AX152" i="1"/>
  <c r="AY152" i="1" s="1"/>
  <c r="AI152" i="1"/>
  <c r="AA168" i="1" l="1"/>
  <c r="AD167" i="1"/>
  <c r="AF167" i="1" s="1"/>
  <c r="AE166" i="1"/>
  <c r="AB154" i="1"/>
  <c r="AH153" i="1"/>
  <c r="AI153" i="1"/>
  <c r="Y153" i="1"/>
  <c r="AX153" i="1"/>
  <c r="AY153" i="1" s="1"/>
  <c r="Z287" i="1"/>
  <c r="AE167" i="1" l="1"/>
  <c r="AC166" i="1"/>
  <c r="AG166" i="1" s="1"/>
  <c r="AD168" i="1"/>
  <c r="AF168" i="1" s="1"/>
  <c r="AA169" i="1"/>
  <c r="AB155" i="1"/>
  <c r="AH154" i="1"/>
  <c r="AX154" i="1"/>
  <c r="AY154" i="1" s="1"/>
  <c r="Y154" i="1"/>
  <c r="AI154" i="1"/>
  <c r="Z288" i="1"/>
  <c r="AA170" i="1" l="1"/>
  <c r="AD169" i="1"/>
  <c r="AF169" i="1" s="1"/>
  <c r="AE168" i="1"/>
  <c r="AC167" i="1"/>
  <c r="AG167" i="1" s="1"/>
  <c r="Z289" i="1"/>
  <c r="AB156" i="1"/>
  <c r="AH155" i="1"/>
  <c r="AI155" i="1"/>
  <c r="AX155" i="1"/>
  <c r="AY155" i="1" s="1"/>
  <c r="Y155" i="1"/>
  <c r="AE169" i="1" l="1"/>
  <c r="AC169" i="1" s="1"/>
  <c r="AC168" i="1"/>
  <c r="AG168" i="1" s="1"/>
  <c r="AA171" i="1"/>
  <c r="AD170" i="1"/>
  <c r="AB157" i="1"/>
  <c r="AH156" i="1"/>
  <c r="AI156" i="1"/>
  <c r="AX156" i="1"/>
  <c r="AY156" i="1" s="1"/>
  <c r="Y156" i="1"/>
  <c r="AG169" i="1"/>
  <c r="Z290" i="1"/>
  <c r="AF170" i="1" l="1"/>
  <c r="AE170" i="1"/>
  <c r="AA172" i="1"/>
  <c r="AD171" i="1"/>
  <c r="AF171" i="1" s="1"/>
  <c r="Z291" i="1"/>
  <c r="AB158" i="1"/>
  <c r="AH157" i="1"/>
  <c r="AX157" i="1"/>
  <c r="AY157" i="1" s="1"/>
  <c r="Y157" i="1"/>
  <c r="AI157" i="1"/>
  <c r="AD172" i="1" l="1"/>
  <c r="AF172" i="1" s="1"/>
  <c r="AA173" i="1"/>
  <c r="AC170" i="1"/>
  <c r="AG170" i="1" s="1"/>
  <c r="AE171" i="1"/>
  <c r="AB159" i="1"/>
  <c r="AX158" i="1"/>
  <c r="AY158" i="1" s="1"/>
  <c r="AH158" i="1"/>
  <c r="Y158" i="1"/>
  <c r="AI158" i="1"/>
  <c r="Z292" i="1"/>
  <c r="AE172" i="1" l="1"/>
  <c r="AC171" i="1"/>
  <c r="AG171" i="1" s="1"/>
  <c r="AA174" i="1"/>
  <c r="AD173" i="1"/>
  <c r="AF173" i="1" s="1"/>
  <c r="Z293" i="1"/>
  <c r="AB160" i="1"/>
  <c r="AH159" i="1"/>
  <c r="Y159" i="1"/>
  <c r="AI159" i="1"/>
  <c r="AX159" i="1"/>
  <c r="AY159" i="1" s="1"/>
  <c r="AA175" i="1" l="1"/>
  <c r="AD174" i="1"/>
  <c r="AF174" i="1" s="1"/>
  <c r="AE173" i="1"/>
  <c r="AC172" i="1"/>
  <c r="AG172" i="1" s="1"/>
  <c r="AB161" i="1"/>
  <c r="AH160" i="1"/>
  <c r="Y160" i="1"/>
  <c r="AI160" i="1"/>
  <c r="AX160" i="1"/>
  <c r="AY160" i="1" s="1"/>
  <c r="Z294" i="1"/>
  <c r="AE174" i="1" l="1"/>
  <c r="AC173" i="1"/>
  <c r="AG173" i="1" s="1"/>
  <c r="AA176" i="1"/>
  <c r="AD175" i="1"/>
  <c r="AF175" i="1" s="1"/>
  <c r="Z295" i="1"/>
  <c r="AB162" i="1"/>
  <c r="AH161" i="1"/>
  <c r="AI161" i="1"/>
  <c r="Y161" i="1"/>
  <c r="AX161" i="1"/>
  <c r="AY161" i="1" s="1"/>
  <c r="AD176" i="1" l="1"/>
  <c r="AF176" i="1" s="1"/>
  <c r="AA177" i="1"/>
  <c r="AE175" i="1"/>
  <c r="AC174" i="1"/>
  <c r="AG174" i="1" s="1"/>
  <c r="AB163" i="1"/>
  <c r="AH162" i="1"/>
  <c r="Y162" i="1"/>
  <c r="AI162" i="1"/>
  <c r="AX162" i="1"/>
  <c r="AY162" i="1" s="1"/>
  <c r="Z296" i="1"/>
  <c r="AE176" i="1" l="1"/>
  <c r="AC175" i="1"/>
  <c r="AG175" i="1" s="1"/>
  <c r="AD177" i="1"/>
  <c r="AF177" i="1" s="1"/>
  <c r="AA178" i="1"/>
  <c r="AB164" i="1"/>
  <c r="AH163" i="1"/>
  <c r="AX163" i="1"/>
  <c r="AY163" i="1" s="1"/>
  <c r="Y163" i="1"/>
  <c r="AI163" i="1"/>
  <c r="Z297" i="1"/>
  <c r="AA179" i="1" l="1"/>
  <c r="AD178" i="1"/>
  <c r="AF178" i="1" s="1"/>
  <c r="AE177" i="1"/>
  <c r="AC176" i="1"/>
  <c r="AG176" i="1" s="1"/>
  <c r="Z298" i="1"/>
  <c r="AB165" i="1"/>
  <c r="AH164" i="1"/>
  <c r="Y164" i="1"/>
  <c r="AX164" i="1"/>
  <c r="AY164" i="1" s="1"/>
  <c r="AI164" i="1"/>
  <c r="AE178" i="1" l="1"/>
  <c r="AC177" i="1"/>
  <c r="AG177" i="1" s="1"/>
  <c r="AA180" i="1"/>
  <c r="AD179" i="1"/>
  <c r="AF179" i="1" s="1"/>
  <c r="AB166" i="1"/>
  <c r="AH165" i="1"/>
  <c r="Y165" i="1"/>
  <c r="AX165" i="1"/>
  <c r="AY165" i="1" s="1"/>
  <c r="AI165" i="1"/>
  <c r="Z299" i="1"/>
  <c r="AA181" i="1" l="1"/>
  <c r="AD180" i="1"/>
  <c r="AF180" i="1" s="1"/>
  <c r="AE179" i="1"/>
  <c r="AC178" i="1"/>
  <c r="AG178" i="1" s="1"/>
  <c r="Z300" i="1"/>
  <c r="AB167" i="1"/>
  <c r="AX166" i="1"/>
  <c r="AY166" i="1" s="1"/>
  <c r="AH166" i="1"/>
  <c r="AI166" i="1"/>
  <c r="Y166" i="1"/>
  <c r="AE180" i="1" l="1"/>
  <c r="AC179" i="1"/>
  <c r="AG179" i="1" s="1"/>
  <c r="AD181" i="1"/>
  <c r="AF181" i="1" s="1"/>
  <c r="AA182" i="1"/>
  <c r="Z301" i="1"/>
  <c r="AB168" i="1"/>
  <c r="AH167" i="1"/>
  <c r="Y167" i="1"/>
  <c r="AI167" i="1"/>
  <c r="AX167" i="1"/>
  <c r="AY167" i="1" s="1"/>
  <c r="AA183" i="1" l="1"/>
  <c r="AD182" i="1"/>
  <c r="AF182" i="1" s="1"/>
  <c r="AE181" i="1"/>
  <c r="AC180" i="1"/>
  <c r="AG180" i="1" s="1"/>
  <c r="AB169" i="1"/>
  <c r="AH168" i="1"/>
  <c r="AI168" i="1"/>
  <c r="Y168" i="1"/>
  <c r="AX168" i="1"/>
  <c r="AY168" i="1" s="1"/>
  <c r="Z302" i="1"/>
  <c r="AE182" i="1" l="1"/>
  <c r="AC182" i="1" s="1"/>
  <c r="AC181" i="1"/>
  <c r="AG181" i="1" s="1"/>
  <c r="AA184" i="1"/>
  <c r="AD183" i="1"/>
  <c r="Z303" i="1"/>
  <c r="AB170" i="1"/>
  <c r="AH169" i="1"/>
  <c r="AX169" i="1"/>
  <c r="AY169" i="1" s="1"/>
  <c r="Y169" i="1"/>
  <c r="AI169" i="1"/>
  <c r="AG182" i="1" l="1"/>
  <c r="AF183" i="1"/>
  <c r="AE183" i="1"/>
  <c r="AA185" i="1"/>
  <c r="AD184" i="1"/>
  <c r="AF184" i="1" s="1"/>
  <c r="AB171" i="1"/>
  <c r="AH170" i="1"/>
  <c r="AX170" i="1"/>
  <c r="AY170" i="1" s="1"/>
  <c r="AI170" i="1"/>
  <c r="Y170" i="1"/>
  <c r="Z304" i="1"/>
  <c r="AA186" i="1" l="1"/>
  <c r="AD185" i="1"/>
  <c r="AF185" i="1" s="1"/>
  <c r="AC183" i="1"/>
  <c r="AG183" i="1" s="1"/>
  <c r="AE184" i="1"/>
  <c r="AE185" i="1" s="1"/>
  <c r="AC185" i="1" s="1"/>
  <c r="Z305" i="1"/>
  <c r="AB172" i="1"/>
  <c r="AH171" i="1"/>
  <c r="AX171" i="1"/>
  <c r="AY171" i="1" s="1"/>
  <c r="Y171" i="1"/>
  <c r="AI171" i="1"/>
  <c r="AC184" i="1" l="1"/>
  <c r="AG184" i="1" s="1"/>
  <c r="AA187" i="1"/>
  <c r="AD186" i="1"/>
  <c r="AG185" i="1"/>
  <c r="AB173" i="1"/>
  <c r="AH172" i="1"/>
  <c r="Y172" i="1"/>
  <c r="AX172" i="1"/>
  <c r="AY172" i="1" s="1"/>
  <c r="AI172" i="1"/>
  <c r="Z306" i="1"/>
  <c r="AF186" i="1" l="1"/>
  <c r="AE186" i="1"/>
  <c r="AA188" i="1"/>
  <c r="AD187" i="1"/>
  <c r="AF187" i="1" s="1"/>
  <c r="AB174" i="1"/>
  <c r="AH173" i="1"/>
  <c r="AI173" i="1"/>
  <c r="AX173" i="1"/>
  <c r="AY173" i="1" s="1"/>
  <c r="Y173" i="1"/>
  <c r="Z307" i="1"/>
  <c r="AE187" i="1" l="1"/>
  <c r="AC187" i="1" s="1"/>
  <c r="AC186" i="1"/>
  <c r="AG186" i="1" s="1"/>
  <c r="AD188" i="1"/>
  <c r="AA189" i="1"/>
  <c r="AB175" i="1"/>
  <c r="AH174" i="1"/>
  <c r="AI174" i="1"/>
  <c r="Y174" i="1"/>
  <c r="AX174" i="1"/>
  <c r="AY174" i="1" s="1"/>
  <c r="Z308" i="1"/>
  <c r="AG187" i="1" l="1"/>
  <c r="AD189" i="1"/>
  <c r="AF189" i="1" s="1"/>
  <c r="AA190" i="1"/>
  <c r="AF188" i="1"/>
  <c r="AE188" i="1"/>
  <c r="AB176" i="1"/>
  <c r="AH175" i="1"/>
  <c r="AX175" i="1"/>
  <c r="AY175" i="1" s="1"/>
  <c r="Y175" i="1"/>
  <c r="AI175" i="1"/>
  <c r="Z309" i="1"/>
  <c r="AE189" i="1" l="1"/>
  <c r="AC188" i="1"/>
  <c r="AG188" i="1" s="1"/>
  <c r="AA191" i="1"/>
  <c r="AD190" i="1"/>
  <c r="AF190" i="1" s="1"/>
  <c r="AB177" i="1"/>
  <c r="AH176" i="1"/>
  <c r="Y176" i="1"/>
  <c r="AI176" i="1"/>
  <c r="AX176" i="1"/>
  <c r="AY176" i="1" s="1"/>
  <c r="Z310" i="1"/>
  <c r="AA192" i="1" l="1"/>
  <c r="AD191" i="1"/>
  <c r="AF191" i="1" s="1"/>
  <c r="AE190" i="1"/>
  <c r="AE191" i="1" s="1"/>
  <c r="AC191" i="1" s="1"/>
  <c r="AC189" i="1"/>
  <c r="AG189" i="1" s="1"/>
  <c r="AB178" i="1"/>
  <c r="AH177" i="1"/>
  <c r="AX177" i="1"/>
  <c r="AY177" i="1" s="1"/>
  <c r="Y177" i="1"/>
  <c r="AI177" i="1"/>
  <c r="Z311" i="1"/>
  <c r="AC190" i="1" l="1"/>
  <c r="AG190" i="1" s="1"/>
  <c r="AD192" i="1"/>
  <c r="AA193" i="1"/>
  <c r="Z312" i="1"/>
  <c r="AB179" i="1"/>
  <c r="AH178" i="1"/>
  <c r="AI178" i="1"/>
  <c r="AX178" i="1"/>
  <c r="AY178" i="1" s="1"/>
  <c r="Y178" i="1"/>
  <c r="AG191" i="1" l="1"/>
  <c r="AA194" i="1"/>
  <c r="AD193" i="1"/>
  <c r="AF193" i="1" s="1"/>
  <c r="AF192" i="1"/>
  <c r="AE192" i="1"/>
  <c r="AB180" i="1"/>
  <c r="AH179" i="1"/>
  <c r="Y179" i="1"/>
  <c r="AX179" i="1"/>
  <c r="AY179" i="1" s="1"/>
  <c r="AI179" i="1"/>
  <c r="Z313" i="1"/>
  <c r="AC192" i="1" l="1"/>
  <c r="AG192" i="1" s="1"/>
  <c r="AE193" i="1"/>
  <c r="AD194" i="1"/>
  <c r="AF194" i="1" s="1"/>
  <c r="AA195" i="1"/>
  <c r="Z314" i="1"/>
  <c r="AB181" i="1"/>
  <c r="AH180" i="1"/>
  <c r="AI180" i="1"/>
  <c r="AX180" i="1"/>
  <c r="AY180" i="1" s="1"/>
  <c r="Y180" i="1"/>
  <c r="AA196" i="1" l="1"/>
  <c r="AD195" i="1"/>
  <c r="AF195" i="1" s="1"/>
  <c r="AE194" i="1"/>
  <c r="AC193" i="1"/>
  <c r="AG193" i="1" s="1"/>
  <c r="AB182" i="1"/>
  <c r="AH181" i="1"/>
  <c r="Y181" i="1"/>
  <c r="AI181" i="1"/>
  <c r="AX181" i="1"/>
  <c r="AY181" i="1" s="1"/>
  <c r="Z315" i="1"/>
  <c r="AE195" i="1" l="1"/>
  <c r="AC195" i="1" s="1"/>
  <c r="AG195" i="1" s="1"/>
  <c r="AC194" i="1"/>
  <c r="AG194" i="1" s="1"/>
  <c r="AA197" i="1"/>
  <c r="AD196" i="1"/>
  <c r="Z316" i="1"/>
  <c r="AB183" i="1"/>
  <c r="AH182" i="1"/>
  <c r="Y182" i="1"/>
  <c r="AX182" i="1"/>
  <c r="AY182" i="1" s="1"/>
  <c r="AI182" i="1"/>
  <c r="AF196" i="1" l="1"/>
  <c r="AE196" i="1"/>
  <c r="AA198" i="1"/>
  <c r="AD197" i="1"/>
  <c r="AF197" i="1" s="1"/>
  <c r="AB184" i="1"/>
  <c r="AH183" i="1"/>
  <c r="AX183" i="1"/>
  <c r="AY183" i="1" s="1"/>
  <c r="Y183" i="1"/>
  <c r="AI183" i="1"/>
  <c r="Z317" i="1"/>
  <c r="AA199" i="1" l="1"/>
  <c r="AD198" i="1"/>
  <c r="AF198" i="1" s="1"/>
  <c r="AE197" i="1"/>
  <c r="AC196" i="1"/>
  <c r="AG196" i="1" s="1"/>
  <c r="AB185" i="1"/>
  <c r="AH184" i="1"/>
  <c r="AX184" i="1"/>
  <c r="AY184" i="1" s="1"/>
  <c r="AI184" i="1"/>
  <c r="Y184" i="1"/>
  <c r="Z318" i="1"/>
  <c r="AE198" i="1" l="1"/>
  <c r="AC197" i="1"/>
  <c r="AG197" i="1" s="1"/>
  <c r="AD199" i="1"/>
  <c r="AF199" i="1" s="1"/>
  <c r="AA200" i="1"/>
  <c r="Z319" i="1"/>
  <c r="AB186" i="1"/>
  <c r="AH185" i="1"/>
  <c r="AX185" i="1"/>
  <c r="AY185" i="1" s="1"/>
  <c r="AI185" i="1"/>
  <c r="Y185" i="1"/>
  <c r="AA201" i="1" l="1"/>
  <c r="AD200" i="1"/>
  <c r="AF200" i="1" s="1"/>
  <c r="AE199" i="1"/>
  <c r="AC198" i="1"/>
  <c r="AG198" i="1" s="1"/>
  <c r="AB187" i="1"/>
  <c r="AH186" i="1"/>
  <c r="Y186" i="1"/>
  <c r="AX186" i="1"/>
  <c r="AY186" i="1" s="1"/>
  <c r="AI186" i="1"/>
  <c r="Z320" i="1"/>
  <c r="AE200" i="1" l="1"/>
  <c r="AC199" i="1"/>
  <c r="AG199" i="1" s="1"/>
  <c r="AA202" i="1"/>
  <c r="AD201" i="1"/>
  <c r="AF201" i="1" s="1"/>
  <c r="Z321" i="1"/>
  <c r="AB188" i="1"/>
  <c r="AH187" i="1"/>
  <c r="AI187" i="1"/>
  <c r="Y187" i="1"/>
  <c r="AX187" i="1"/>
  <c r="AY187" i="1" s="1"/>
  <c r="AA203" i="1" l="1"/>
  <c r="AD202" i="1"/>
  <c r="AF202" i="1" s="1"/>
  <c r="AE201" i="1"/>
  <c r="AC200" i="1"/>
  <c r="AG200" i="1" s="1"/>
  <c r="AB189" i="1"/>
  <c r="AH188" i="1"/>
  <c r="Y188" i="1"/>
  <c r="AI188" i="1"/>
  <c r="AX188" i="1"/>
  <c r="AY188" i="1" s="1"/>
  <c r="Z322" i="1"/>
  <c r="AE202" i="1" l="1"/>
  <c r="AC201" i="1"/>
  <c r="AG201" i="1" s="1"/>
  <c r="AA204" i="1"/>
  <c r="AD203" i="1"/>
  <c r="AF203" i="1" s="1"/>
  <c r="Z323" i="1"/>
  <c r="AB190" i="1"/>
  <c r="AH189" i="1"/>
  <c r="AI189" i="1"/>
  <c r="Y189" i="1"/>
  <c r="AX189" i="1"/>
  <c r="AY189" i="1" s="1"/>
  <c r="AA205" i="1" l="1"/>
  <c r="AD204" i="1"/>
  <c r="AF204" i="1" s="1"/>
  <c r="AE203" i="1"/>
  <c r="AE204" i="1" s="1"/>
  <c r="AC204" i="1" s="1"/>
  <c r="AC202" i="1"/>
  <c r="AG202" i="1" s="1"/>
  <c r="AB191" i="1"/>
  <c r="AH190" i="1"/>
  <c r="AX190" i="1"/>
  <c r="AY190" i="1" s="1"/>
  <c r="Y190" i="1"/>
  <c r="AI190" i="1"/>
  <c r="Z324" i="1"/>
  <c r="AC203" i="1" l="1"/>
  <c r="AG203" i="1" s="1"/>
  <c r="AD205" i="1"/>
  <c r="AA206" i="1"/>
  <c r="Z325" i="1"/>
  <c r="AG204" i="1"/>
  <c r="AB192" i="1"/>
  <c r="AH191" i="1"/>
  <c r="AI191" i="1"/>
  <c r="AX191" i="1"/>
  <c r="AY191" i="1" s="1"/>
  <c r="Y191" i="1"/>
  <c r="AD206" i="1" l="1"/>
  <c r="AF206" i="1" s="1"/>
  <c r="AA207" i="1"/>
  <c r="AF205" i="1"/>
  <c r="AE205" i="1"/>
  <c r="Z326" i="1"/>
  <c r="AB193" i="1"/>
  <c r="AH192" i="1"/>
  <c r="AI192" i="1"/>
  <c r="AX192" i="1"/>
  <c r="AY192" i="1" s="1"/>
  <c r="Y192" i="1"/>
  <c r="AC205" i="1" l="1"/>
  <c r="AG205" i="1" s="1"/>
  <c r="AE206" i="1"/>
  <c r="AA208" i="1"/>
  <c r="AD207" i="1"/>
  <c r="AF207" i="1" s="1"/>
  <c r="AB194" i="1"/>
  <c r="AH193" i="1"/>
  <c r="Y193" i="1"/>
  <c r="AI193" i="1"/>
  <c r="AX193" i="1"/>
  <c r="AY193" i="1" s="1"/>
  <c r="Z327" i="1"/>
  <c r="AA209" i="1" l="1"/>
  <c r="AD208" i="1"/>
  <c r="AF208" i="1" s="1"/>
  <c r="AE207" i="1"/>
  <c r="AE208" i="1" s="1"/>
  <c r="AC206" i="1"/>
  <c r="AG206" i="1" s="1"/>
  <c r="Z328" i="1"/>
  <c r="AB195" i="1"/>
  <c r="AH194" i="1"/>
  <c r="AX194" i="1"/>
  <c r="AY194" i="1" s="1"/>
  <c r="Y194" i="1"/>
  <c r="AI194" i="1"/>
  <c r="AC208" i="1"/>
  <c r="AC207" i="1" l="1"/>
  <c r="AG207" i="1" s="1"/>
  <c r="AA210" i="1"/>
  <c r="AD209" i="1"/>
  <c r="AG208" i="1"/>
  <c r="AB196" i="1"/>
  <c r="AH195" i="1"/>
  <c r="Y195" i="1"/>
  <c r="AX195" i="1"/>
  <c r="AY195" i="1" s="1"/>
  <c r="AI195" i="1"/>
  <c r="Z329" i="1"/>
  <c r="AF209" i="1" l="1"/>
  <c r="AE209" i="1"/>
  <c r="AA211" i="1"/>
  <c r="AD210" i="1"/>
  <c r="AF210" i="1" s="1"/>
  <c r="Z330" i="1"/>
  <c r="AB197" i="1"/>
  <c r="AH196" i="1"/>
  <c r="AX196" i="1"/>
  <c r="AY196" i="1" s="1"/>
  <c r="AI196" i="1"/>
  <c r="Y196" i="1"/>
  <c r="AE210" i="1" l="1"/>
  <c r="AC210" i="1" s="1"/>
  <c r="AC209" i="1"/>
  <c r="AG209" i="1" s="1"/>
  <c r="AA212" i="1"/>
  <c r="AD211" i="1"/>
  <c r="AB198" i="1"/>
  <c r="AH197" i="1"/>
  <c r="Y197" i="1"/>
  <c r="AI197" i="1"/>
  <c r="AX197" i="1"/>
  <c r="AY197" i="1" s="1"/>
  <c r="Z331" i="1"/>
  <c r="AG210" i="1" l="1"/>
  <c r="AF211" i="1"/>
  <c r="AE211" i="1"/>
  <c r="AD212" i="1"/>
  <c r="AF212" i="1" s="1"/>
  <c r="AA213" i="1"/>
  <c r="AB199" i="1"/>
  <c r="AH198" i="1"/>
  <c r="Y198" i="1"/>
  <c r="AX198" i="1"/>
  <c r="AY198" i="1" s="1"/>
  <c r="AI198" i="1"/>
  <c r="Z332" i="1"/>
  <c r="AD213" i="1" l="1"/>
  <c r="AF213" i="1" s="1"/>
  <c r="AA214" i="1"/>
  <c r="AC211" i="1"/>
  <c r="AG211" i="1" s="1"/>
  <c r="AE212" i="1"/>
  <c r="Z333" i="1"/>
  <c r="AB200" i="1"/>
  <c r="AH199" i="1"/>
  <c r="Y199" i="1"/>
  <c r="AI199" i="1"/>
  <c r="AX199" i="1"/>
  <c r="AY199" i="1" s="1"/>
  <c r="AE213" i="1" l="1"/>
  <c r="AC212" i="1"/>
  <c r="AG212" i="1" s="1"/>
  <c r="AA215" i="1"/>
  <c r="AD214" i="1"/>
  <c r="AF214" i="1" s="1"/>
  <c r="AB201" i="1"/>
  <c r="AH200" i="1"/>
  <c r="AX200" i="1"/>
  <c r="AY200" i="1" s="1"/>
  <c r="AI200" i="1"/>
  <c r="Y200" i="1"/>
  <c r="Z334" i="1"/>
  <c r="AA216" i="1" l="1"/>
  <c r="AD215" i="1"/>
  <c r="AF215" i="1" s="1"/>
  <c r="AE214" i="1"/>
  <c r="AC213" i="1"/>
  <c r="AG213" i="1" s="1"/>
  <c r="AB202" i="1"/>
  <c r="AH201" i="1"/>
  <c r="AX201" i="1"/>
  <c r="AY201" i="1" s="1"/>
  <c r="Y201" i="1"/>
  <c r="AI201" i="1"/>
  <c r="Z335" i="1"/>
  <c r="AE215" i="1" l="1"/>
  <c r="AC214" i="1"/>
  <c r="AG214" i="1" s="1"/>
  <c r="AA217" i="1"/>
  <c r="AD216" i="1"/>
  <c r="AF216" i="1" s="1"/>
  <c r="Z336" i="1"/>
  <c r="AB203" i="1"/>
  <c r="AH202" i="1"/>
  <c r="AX202" i="1"/>
  <c r="AY202" i="1" s="1"/>
  <c r="Y202" i="1"/>
  <c r="AI202" i="1"/>
  <c r="AA218" i="1" l="1"/>
  <c r="AD217" i="1"/>
  <c r="AF217" i="1" s="1"/>
  <c r="AE216" i="1"/>
  <c r="AC215" i="1"/>
  <c r="AG215" i="1" s="1"/>
  <c r="AB204" i="1"/>
  <c r="AH203" i="1"/>
  <c r="Y203" i="1"/>
  <c r="AI203" i="1"/>
  <c r="AX203" i="1"/>
  <c r="AY203" i="1" s="1"/>
  <c r="Z337" i="1"/>
  <c r="AE217" i="1" l="1"/>
  <c r="AC216" i="1"/>
  <c r="AG216" i="1" s="1"/>
  <c r="AA219" i="1"/>
  <c r="AD218" i="1"/>
  <c r="AF218" i="1" s="1"/>
  <c r="AB205" i="1"/>
  <c r="AI204" i="1"/>
  <c r="AH204" i="1"/>
  <c r="Y204" i="1"/>
  <c r="AX204" i="1"/>
  <c r="AY204" i="1" s="1"/>
  <c r="Z338" i="1"/>
  <c r="AD219" i="1" l="1"/>
  <c r="AF219" i="1" s="1"/>
  <c r="AA220" i="1"/>
  <c r="AE218" i="1"/>
  <c r="AC217" i="1"/>
  <c r="AG217" i="1" s="1"/>
  <c r="AB206" i="1"/>
  <c r="AH205" i="1"/>
  <c r="AI205" i="1"/>
  <c r="Y205" i="1"/>
  <c r="AX205" i="1"/>
  <c r="AY205" i="1" s="1"/>
  <c r="Z339" i="1"/>
  <c r="AE219" i="1" l="1"/>
  <c r="AC219" i="1" s="1"/>
  <c r="AC218" i="1"/>
  <c r="AG218" i="1" s="1"/>
  <c r="AA221" i="1"/>
  <c r="AD220" i="1"/>
  <c r="Z340" i="1"/>
  <c r="AB207" i="1"/>
  <c r="AH206" i="1"/>
  <c r="AI206" i="1"/>
  <c r="AX206" i="1"/>
  <c r="AY206" i="1" s="1"/>
  <c r="Y206" i="1"/>
  <c r="AG219" i="1" l="1"/>
  <c r="AF220" i="1"/>
  <c r="AE220" i="1"/>
  <c r="AC220" i="1" s="1"/>
  <c r="AG220" i="1" s="1"/>
  <c r="AA222" i="1"/>
  <c r="AD221" i="1"/>
  <c r="AF221" i="1" s="1"/>
  <c r="AB208" i="1"/>
  <c r="AH207" i="1"/>
  <c r="AX207" i="1"/>
  <c r="AY207" i="1" s="1"/>
  <c r="Y207" i="1"/>
  <c r="AI207" i="1"/>
  <c r="Z341" i="1"/>
  <c r="AE221" i="1" l="1"/>
  <c r="AC221" i="1" s="1"/>
  <c r="AD222" i="1"/>
  <c r="AA223" i="1"/>
  <c r="Z342" i="1"/>
  <c r="AB209" i="1"/>
  <c r="AH208" i="1"/>
  <c r="AX208" i="1"/>
  <c r="AY208" i="1" s="1"/>
  <c r="AI208" i="1"/>
  <c r="Y208" i="1"/>
  <c r="AG221" i="1"/>
  <c r="AD223" i="1" l="1"/>
  <c r="AF223" i="1" s="1"/>
  <c r="AA224" i="1"/>
  <c r="AF222" i="1"/>
  <c r="AE222" i="1"/>
  <c r="AB210" i="1"/>
  <c r="AH209" i="1"/>
  <c r="AI209" i="1"/>
  <c r="Y209" i="1"/>
  <c r="AX209" i="1"/>
  <c r="AY209" i="1" s="1"/>
  <c r="Z343" i="1"/>
  <c r="AE223" i="1" l="1"/>
  <c r="AC222" i="1"/>
  <c r="AG222" i="1" s="1"/>
  <c r="AA225" i="1"/>
  <c r="AD224" i="1"/>
  <c r="AF224" i="1" s="1"/>
  <c r="Z344" i="1"/>
  <c r="AB211" i="1"/>
  <c r="AH210" i="1"/>
  <c r="AX210" i="1"/>
  <c r="AY210" i="1" s="1"/>
  <c r="AI210" i="1"/>
  <c r="Y210" i="1"/>
  <c r="AD225" i="1" l="1"/>
  <c r="AF225" i="1" s="1"/>
  <c r="AA226" i="1"/>
  <c r="AE224" i="1"/>
  <c r="AC223" i="1"/>
  <c r="AG223" i="1" s="1"/>
  <c r="AB212" i="1"/>
  <c r="AH211" i="1"/>
  <c r="AI211" i="1"/>
  <c r="AX211" i="1"/>
  <c r="AY211" i="1" s="1"/>
  <c r="Y211" i="1"/>
  <c r="Z345" i="1"/>
  <c r="AE225" i="1" l="1"/>
  <c r="AC224" i="1"/>
  <c r="AG224" i="1" s="1"/>
  <c r="AA227" i="1"/>
  <c r="AD226" i="1"/>
  <c r="AF226" i="1" s="1"/>
  <c r="Z346" i="1"/>
  <c r="AB213" i="1"/>
  <c r="AH212" i="1"/>
  <c r="AX212" i="1"/>
  <c r="AY212" i="1" s="1"/>
  <c r="Y212" i="1"/>
  <c r="AI212" i="1"/>
  <c r="AA228" i="1" l="1"/>
  <c r="AD227" i="1"/>
  <c r="AF227" i="1" s="1"/>
  <c r="AE226" i="1"/>
  <c r="AC225" i="1"/>
  <c r="AG225" i="1" s="1"/>
  <c r="Z347" i="1"/>
  <c r="AB214" i="1"/>
  <c r="AH213" i="1"/>
  <c r="AX213" i="1"/>
  <c r="AY213" i="1" s="1"/>
  <c r="AI213" i="1"/>
  <c r="Y213" i="1"/>
  <c r="AE227" i="1" l="1"/>
  <c r="AC226" i="1"/>
  <c r="AG226" i="1" s="1"/>
  <c r="AA229" i="1"/>
  <c r="AD228" i="1"/>
  <c r="AF228" i="1" s="1"/>
  <c r="Z348" i="1"/>
  <c r="AB215" i="1"/>
  <c r="AH214" i="1"/>
  <c r="Y214" i="1"/>
  <c r="AX214" i="1"/>
  <c r="AY214" i="1" s="1"/>
  <c r="AI214" i="1"/>
  <c r="AA230" i="1" l="1"/>
  <c r="AD229" i="1"/>
  <c r="AF229" i="1" s="1"/>
  <c r="AE228" i="1"/>
  <c r="AC227" i="1"/>
  <c r="AG227" i="1" s="1"/>
  <c r="AB216" i="1"/>
  <c r="AH215" i="1"/>
  <c r="Y215" i="1"/>
  <c r="AI215" i="1"/>
  <c r="AX215" i="1"/>
  <c r="AY215" i="1" s="1"/>
  <c r="Z349" i="1"/>
  <c r="AE229" i="1" l="1"/>
  <c r="AC228" i="1"/>
  <c r="AG228" i="1" s="1"/>
  <c r="AD230" i="1"/>
  <c r="AF230" i="1" s="1"/>
  <c r="AA231" i="1"/>
  <c r="Z350" i="1"/>
  <c r="AB217" i="1"/>
  <c r="AH216" i="1"/>
  <c r="AI216" i="1"/>
  <c r="Y216" i="1"/>
  <c r="AX216" i="1"/>
  <c r="AY216" i="1" s="1"/>
  <c r="AD231" i="1" l="1"/>
  <c r="AF231" i="1" s="1"/>
  <c r="AA232" i="1"/>
  <c r="AE230" i="1"/>
  <c r="AC229" i="1"/>
  <c r="AG229" i="1" s="1"/>
  <c r="AB218" i="1"/>
  <c r="AH217" i="1"/>
  <c r="AI217" i="1"/>
  <c r="AX217" i="1"/>
  <c r="AY217" i="1" s="1"/>
  <c r="Y217" i="1"/>
  <c r="Z351" i="1"/>
  <c r="AE231" i="1" l="1"/>
  <c r="AC230" i="1"/>
  <c r="AG230" i="1" s="1"/>
  <c r="AA233" i="1"/>
  <c r="AD232" i="1"/>
  <c r="AF232" i="1" s="1"/>
  <c r="AB219" i="1"/>
  <c r="AH218" i="1"/>
  <c r="AX218" i="1"/>
  <c r="AY218" i="1" s="1"/>
  <c r="AI218" i="1"/>
  <c r="Y218" i="1"/>
  <c r="Z352" i="1"/>
  <c r="AD233" i="1" l="1"/>
  <c r="AF233" i="1" s="1"/>
  <c r="AA234" i="1"/>
  <c r="AC231" i="1"/>
  <c r="AG231" i="1" s="1"/>
  <c r="AE232" i="1"/>
  <c r="Z353" i="1"/>
  <c r="AB220" i="1"/>
  <c r="AH219" i="1"/>
  <c r="AX219" i="1"/>
  <c r="AY219" i="1" s="1"/>
  <c r="Y219" i="1"/>
  <c r="AI219" i="1"/>
  <c r="AE233" i="1" l="1"/>
  <c r="AC232" i="1"/>
  <c r="AG232" i="1" s="1"/>
  <c r="AA235" i="1"/>
  <c r="AD234" i="1"/>
  <c r="AF234" i="1" s="1"/>
  <c r="AB221" i="1"/>
  <c r="AH220" i="1"/>
  <c r="AI220" i="1"/>
  <c r="AX220" i="1"/>
  <c r="AY220" i="1" s="1"/>
  <c r="Y220" i="1"/>
  <c r="Z354" i="1"/>
  <c r="AA236" i="1" l="1"/>
  <c r="AD235" i="1"/>
  <c r="AF235" i="1" s="1"/>
  <c r="AE234" i="1"/>
  <c r="AC233" i="1"/>
  <c r="AG233" i="1" s="1"/>
  <c r="Z355" i="1"/>
  <c r="AB222" i="1"/>
  <c r="AH221" i="1"/>
  <c r="Y221" i="1"/>
  <c r="AX221" i="1"/>
  <c r="AY221" i="1" s="1"/>
  <c r="AI221" i="1"/>
  <c r="AE235" i="1" l="1"/>
  <c r="AC235" i="1" s="1"/>
  <c r="AC234" i="1"/>
  <c r="AG234" i="1" s="1"/>
  <c r="AA237" i="1"/>
  <c r="AD236" i="1"/>
  <c r="AF236" i="1" s="1"/>
  <c r="Z356" i="1"/>
  <c r="AB223" i="1"/>
  <c r="AH222" i="1"/>
  <c r="AX222" i="1"/>
  <c r="AY222" i="1" s="1"/>
  <c r="AI222" i="1"/>
  <c r="Y222" i="1"/>
  <c r="AG235" i="1" l="1"/>
  <c r="AD237" i="1"/>
  <c r="AF237" i="1" s="1"/>
  <c r="AA238" i="1"/>
  <c r="AE236" i="1"/>
  <c r="Z357" i="1"/>
  <c r="AB224" i="1"/>
  <c r="AH223" i="1"/>
  <c r="AI223" i="1"/>
  <c r="AX223" i="1"/>
  <c r="AY223" i="1" s="1"/>
  <c r="Y223" i="1"/>
  <c r="AE237" i="1" l="1"/>
  <c r="AC236" i="1"/>
  <c r="AG236" i="1" s="1"/>
  <c r="AD238" i="1"/>
  <c r="AF238" i="1" s="1"/>
  <c r="AA239" i="1"/>
  <c r="Z358" i="1"/>
  <c r="AB225" i="1"/>
  <c r="AH224" i="1"/>
  <c r="AI224" i="1"/>
  <c r="Y224" i="1"/>
  <c r="AX224" i="1"/>
  <c r="AY224" i="1" s="1"/>
  <c r="AA240" i="1" l="1"/>
  <c r="AD239" i="1"/>
  <c r="AF239" i="1" s="1"/>
  <c r="AE238" i="1"/>
  <c r="AC237" i="1"/>
  <c r="AG237" i="1" s="1"/>
  <c r="Z359" i="1"/>
  <c r="AB226" i="1"/>
  <c r="AH225" i="1"/>
  <c r="AI225" i="1"/>
  <c r="AX225" i="1"/>
  <c r="AY225" i="1" s="1"/>
  <c r="Y225" i="1"/>
  <c r="AE239" i="1" l="1"/>
  <c r="AC239" i="1" s="1"/>
  <c r="AC238" i="1"/>
  <c r="AG238" i="1" s="1"/>
  <c r="AA241" i="1"/>
  <c r="AD240" i="1"/>
  <c r="AB227" i="1"/>
  <c r="AH226" i="1"/>
  <c r="AX226" i="1"/>
  <c r="AY226" i="1" s="1"/>
  <c r="Y226" i="1"/>
  <c r="AI226" i="1"/>
  <c r="Z360" i="1"/>
  <c r="AG239" i="1"/>
  <c r="AF240" i="1" l="1"/>
  <c r="AE240" i="1"/>
  <c r="AA242" i="1"/>
  <c r="AD241" i="1"/>
  <c r="AF241" i="1" s="1"/>
  <c r="Z361" i="1"/>
  <c r="AB228" i="1"/>
  <c r="AH227" i="1"/>
  <c r="AX227" i="1"/>
  <c r="AY227" i="1" s="1"/>
  <c r="AI227" i="1"/>
  <c r="Y227" i="1"/>
  <c r="AD242" i="1" l="1"/>
  <c r="AF242" i="1" s="1"/>
  <c r="AA243" i="1"/>
  <c r="AE241" i="1"/>
  <c r="AC240" i="1"/>
  <c r="AG240" i="1" s="1"/>
  <c r="AB229" i="1"/>
  <c r="AH228" i="1"/>
  <c r="AX228" i="1"/>
  <c r="AY228" i="1" s="1"/>
  <c r="AI228" i="1"/>
  <c r="Y228" i="1"/>
  <c r="Z362" i="1"/>
  <c r="AE242" i="1" l="1"/>
  <c r="AC241" i="1"/>
  <c r="AG241" i="1" s="1"/>
  <c r="AA244" i="1"/>
  <c r="AD243" i="1"/>
  <c r="AF243" i="1" s="1"/>
  <c r="Z363" i="1"/>
  <c r="AB230" i="1"/>
  <c r="AH229" i="1"/>
  <c r="AI229" i="1"/>
  <c r="Y229" i="1"/>
  <c r="AX229" i="1"/>
  <c r="AY229" i="1" s="1"/>
  <c r="AA245" i="1" l="1"/>
  <c r="AD244" i="1"/>
  <c r="AF244" i="1" s="1"/>
  <c r="AC242" i="1"/>
  <c r="AG242" i="1" s="1"/>
  <c r="AE243" i="1"/>
  <c r="Z364" i="1"/>
  <c r="AB231" i="1"/>
  <c r="AI230" i="1"/>
  <c r="AH230" i="1"/>
  <c r="Y230" i="1"/>
  <c r="AX230" i="1"/>
  <c r="AY230" i="1" s="1"/>
  <c r="AE244" i="1" l="1"/>
  <c r="AC243" i="1"/>
  <c r="AG243" i="1" s="1"/>
  <c r="AA246" i="1"/>
  <c r="AD245" i="1"/>
  <c r="AF245" i="1" s="1"/>
  <c r="AB232" i="1"/>
  <c r="AH231" i="1"/>
  <c r="AX231" i="1"/>
  <c r="AY231" i="1" s="1"/>
  <c r="AI231" i="1"/>
  <c r="Y231" i="1"/>
  <c r="Z365" i="1"/>
  <c r="AD246" i="1" l="1"/>
  <c r="AF246" i="1" s="1"/>
  <c r="AA247" i="1"/>
  <c r="AE245" i="1"/>
  <c r="AC244" i="1"/>
  <c r="AG244" i="1" s="1"/>
  <c r="Z366" i="1"/>
  <c r="AB233" i="1"/>
  <c r="AH232" i="1"/>
  <c r="AX232" i="1"/>
  <c r="AY232" i="1" s="1"/>
  <c r="Y232" i="1"/>
  <c r="AI232" i="1"/>
  <c r="AE246" i="1" l="1"/>
  <c r="AC245" i="1"/>
  <c r="AG245" i="1" s="1"/>
  <c r="AA248" i="1"/>
  <c r="AD247" i="1"/>
  <c r="AF247" i="1" s="1"/>
  <c r="AB234" i="1"/>
  <c r="AH233" i="1"/>
  <c r="AX233" i="1"/>
  <c r="AY233" i="1" s="1"/>
  <c r="Y233" i="1"/>
  <c r="AI233" i="1"/>
  <c r="Z367" i="1"/>
  <c r="AA249" i="1" l="1"/>
  <c r="AD248" i="1"/>
  <c r="AF248" i="1" s="1"/>
  <c r="AE247" i="1"/>
  <c r="AC246" i="1"/>
  <c r="AG246" i="1" s="1"/>
  <c r="Z368" i="1"/>
  <c r="AB235" i="1"/>
  <c r="AH234" i="1"/>
  <c r="Y234" i="1"/>
  <c r="AX234" i="1"/>
  <c r="AY234" i="1" s="1"/>
  <c r="AI234" i="1"/>
  <c r="AE248" i="1" l="1"/>
  <c r="AC247" i="1"/>
  <c r="AG247" i="1" s="1"/>
  <c r="AA250" i="1"/>
  <c r="AD249" i="1"/>
  <c r="AF249" i="1" s="1"/>
  <c r="AB236" i="1"/>
  <c r="AH235" i="1"/>
  <c r="AI235" i="1"/>
  <c r="Y235" i="1"/>
  <c r="AX235" i="1"/>
  <c r="AY235" i="1" s="1"/>
  <c r="Z369" i="1"/>
  <c r="AA251" i="1" l="1"/>
  <c r="AD250" i="1"/>
  <c r="AF250" i="1" s="1"/>
  <c r="AE249" i="1"/>
  <c r="AC248" i="1"/>
  <c r="AG248" i="1" s="1"/>
  <c r="Z370" i="1"/>
  <c r="AB237" i="1"/>
  <c r="AH236" i="1"/>
  <c r="Y236" i="1"/>
  <c r="AI236" i="1"/>
  <c r="AX236" i="1"/>
  <c r="AY236" i="1" s="1"/>
  <c r="AE250" i="1" l="1"/>
  <c r="AC249" i="1"/>
  <c r="AG249" i="1" s="1"/>
  <c r="AA252" i="1"/>
  <c r="AD251" i="1"/>
  <c r="AF251" i="1" s="1"/>
  <c r="AB238" i="1"/>
  <c r="AH237" i="1"/>
  <c r="Y237" i="1"/>
  <c r="AI237" i="1"/>
  <c r="AX237" i="1"/>
  <c r="AY237" i="1" s="1"/>
  <c r="Z371" i="1"/>
  <c r="AA253" i="1" l="1"/>
  <c r="AD252" i="1"/>
  <c r="AF252" i="1" s="1"/>
  <c r="AE251" i="1"/>
  <c r="AC250" i="1"/>
  <c r="AG250" i="1" s="1"/>
  <c r="Z372" i="1"/>
  <c r="AB239" i="1"/>
  <c r="AH238" i="1"/>
  <c r="AX238" i="1"/>
  <c r="AY238" i="1" s="1"/>
  <c r="AI238" i="1"/>
  <c r="Y238" i="1"/>
  <c r="AE252" i="1" l="1"/>
  <c r="AC251" i="1"/>
  <c r="AG251" i="1" s="1"/>
  <c r="AD253" i="1"/>
  <c r="AF253" i="1" s="1"/>
  <c r="AA254" i="1"/>
  <c r="AB240" i="1"/>
  <c r="AH239" i="1"/>
  <c r="AI239" i="1"/>
  <c r="AX239" i="1"/>
  <c r="AY239" i="1" s="1"/>
  <c r="Y239" i="1"/>
  <c r="Z373" i="1"/>
  <c r="AA255" i="1" l="1"/>
  <c r="AD254" i="1"/>
  <c r="AF254" i="1" s="1"/>
  <c r="AC252" i="1"/>
  <c r="AG252" i="1" s="1"/>
  <c r="AE253" i="1"/>
  <c r="Z374" i="1"/>
  <c r="AB241" i="1"/>
  <c r="AH240" i="1"/>
  <c r="AX240" i="1"/>
  <c r="AY240" i="1" s="1"/>
  <c r="Y240" i="1"/>
  <c r="AI240" i="1"/>
  <c r="AE254" i="1" l="1"/>
  <c r="AC254" i="1" s="1"/>
  <c r="AC253" i="1"/>
  <c r="AG253" i="1" s="1"/>
  <c r="AA256" i="1"/>
  <c r="AD255" i="1"/>
  <c r="AG254" i="1"/>
  <c r="AB242" i="1"/>
  <c r="AH241" i="1"/>
  <c r="AX241" i="1"/>
  <c r="AY241" i="1" s="1"/>
  <c r="Y241" i="1"/>
  <c r="AI241" i="1"/>
  <c r="Z375" i="1"/>
  <c r="AF255" i="1" l="1"/>
  <c r="AE255" i="1"/>
  <c r="AA257" i="1"/>
  <c r="AD256" i="1"/>
  <c r="AF256" i="1" s="1"/>
  <c r="AB243" i="1"/>
  <c r="AH242" i="1"/>
  <c r="AX242" i="1"/>
  <c r="AY242" i="1" s="1"/>
  <c r="AI242" i="1"/>
  <c r="Y242" i="1"/>
  <c r="Z376" i="1"/>
  <c r="AE256" i="1" l="1"/>
  <c r="AC256" i="1" s="1"/>
  <c r="AC255" i="1"/>
  <c r="AG255" i="1" s="1"/>
  <c r="AA258" i="1"/>
  <c r="AD257" i="1"/>
  <c r="AG256" i="1"/>
  <c r="Z377" i="1"/>
  <c r="AB244" i="1"/>
  <c r="AH243" i="1"/>
  <c r="Y243" i="1"/>
  <c r="AI243" i="1"/>
  <c r="AX243" i="1"/>
  <c r="AY243" i="1" s="1"/>
  <c r="AF257" i="1" l="1"/>
  <c r="AE257" i="1"/>
  <c r="AA259" i="1"/>
  <c r="AD258" i="1"/>
  <c r="AF258" i="1" s="1"/>
  <c r="AB245" i="1"/>
  <c r="AH244" i="1"/>
  <c r="AI244" i="1"/>
  <c r="AX244" i="1"/>
  <c r="AY244" i="1" s="1"/>
  <c r="Y244" i="1"/>
  <c r="Z378" i="1"/>
  <c r="AE258" i="1" l="1"/>
  <c r="AC258" i="1" s="1"/>
  <c r="AC257" i="1"/>
  <c r="AG257" i="1" s="1"/>
  <c r="AA260" i="1"/>
  <c r="AD259" i="1"/>
  <c r="Z379" i="1"/>
  <c r="AB246" i="1"/>
  <c r="AH245" i="1"/>
  <c r="AI245" i="1"/>
  <c r="Y245" i="1"/>
  <c r="AX245" i="1"/>
  <c r="AY245" i="1" s="1"/>
  <c r="AG258" i="1" l="1"/>
  <c r="AF259" i="1"/>
  <c r="AE259" i="1"/>
  <c r="AA261" i="1"/>
  <c r="AD260" i="1"/>
  <c r="AF260" i="1" s="1"/>
  <c r="AB247" i="1"/>
  <c r="AH246" i="1"/>
  <c r="Y246" i="1"/>
  <c r="AI246" i="1"/>
  <c r="AX246" i="1"/>
  <c r="AY246" i="1" s="1"/>
  <c r="Z380" i="1"/>
  <c r="AA262" i="1" l="1"/>
  <c r="AD261" i="1"/>
  <c r="AF261" i="1" s="1"/>
  <c r="AC259" i="1"/>
  <c r="AG259" i="1" s="1"/>
  <c r="AE260" i="1"/>
  <c r="AC260" i="1" s="1"/>
  <c r="Z381" i="1"/>
  <c r="AB248" i="1"/>
  <c r="AH247" i="1"/>
  <c r="Y247" i="1"/>
  <c r="AI247" i="1"/>
  <c r="AX247" i="1"/>
  <c r="AY247" i="1" s="1"/>
  <c r="AG260" i="1" l="1"/>
  <c r="AE261" i="1"/>
  <c r="AC261" i="1" s="1"/>
  <c r="AG261" i="1" s="1"/>
  <c r="AA263" i="1"/>
  <c r="AD262" i="1"/>
  <c r="Z382" i="1"/>
  <c r="AB249" i="1"/>
  <c r="AH248" i="1"/>
  <c r="Y248" i="1"/>
  <c r="AX248" i="1"/>
  <c r="AY248" i="1" s="1"/>
  <c r="AI248" i="1"/>
  <c r="AF262" i="1" l="1"/>
  <c r="AE262" i="1"/>
  <c r="AA264" i="1"/>
  <c r="AD263" i="1"/>
  <c r="AF263" i="1" s="1"/>
  <c r="Z383" i="1"/>
  <c r="AB250" i="1"/>
  <c r="AH249" i="1"/>
  <c r="Y249" i="1"/>
  <c r="AI249" i="1"/>
  <c r="AX249" i="1"/>
  <c r="AY249" i="1" s="1"/>
  <c r="AD264" i="1" l="1"/>
  <c r="AF264" i="1" s="1"/>
  <c r="AA265" i="1"/>
  <c r="AE263" i="1"/>
  <c r="AC262" i="1"/>
  <c r="AG262" i="1" s="1"/>
  <c r="AB251" i="1"/>
  <c r="AH250" i="1"/>
  <c r="AI250" i="1"/>
  <c r="Y250" i="1"/>
  <c r="AX250" i="1"/>
  <c r="AY250" i="1" s="1"/>
  <c r="Z384" i="1"/>
  <c r="AE264" i="1" l="1"/>
  <c r="AC263" i="1"/>
  <c r="AG263" i="1" s="1"/>
  <c r="AD265" i="1"/>
  <c r="AF265" i="1" s="1"/>
  <c r="AA266" i="1"/>
  <c r="AB252" i="1"/>
  <c r="AH251" i="1"/>
  <c r="AX251" i="1"/>
  <c r="AY251" i="1" s="1"/>
  <c r="AI251" i="1"/>
  <c r="Y251" i="1"/>
  <c r="Z385" i="1"/>
  <c r="AA267" i="1" l="1"/>
  <c r="AD266" i="1"/>
  <c r="AF266" i="1" s="1"/>
  <c r="AE265" i="1"/>
  <c r="AC264" i="1"/>
  <c r="AG264" i="1" s="1"/>
  <c r="Z386" i="1"/>
  <c r="AB253" i="1"/>
  <c r="AH252" i="1"/>
  <c r="AX252" i="1"/>
  <c r="AY252" i="1" s="1"/>
  <c r="Y252" i="1"/>
  <c r="AI252" i="1"/>
  <c r="AE266" i="1" l="1"/>
  <c r="AC266" i="1" s="1"/>
  <c r="AC265" i="1"/>
  <c r="AG265" i="1" s="1"/>
  <c r="AA268" i="1"/>
  <c r="AD267" i="1"/>
  <c r="AF267" i="1" s="1"/>
  <c r="Z387" i="1"/>
  <c r="AB254" i="1"/>
  <c r="AH253" i="1"/>
  <c r="AI253" i="1"/>
  <c r="Y253" i="1"/>
  <c r="AX253" i="1"/>
  <c r="AY253" i="1" s="1"/>
  <c r="AG266" i="1" l="1"/>
  <c r="AD268" i="1"/>
  <c r="AF268" i="1" s="1"/>
  <c r="AA269" i="1"/>
  <c r="AE267" i="1"/>
  <c r="AB255" i="1"/>
  <c r="AH254" i="1"/>
  <c r="Y254" i="1"/>
  <c r="AX254" i="1"/>
  <c r="AY254" i="1" s="1"/>
  <c r="AI254" i="1"/>
  <c r="Z388" i="1"/>
  <c r="AE268" i="1" l="1"/>
  <c r="AC267" i="1"/>
  <c r="AG267" i="1" s="1"/>
  <c r="AA270" i="1"/>
  <c r="AD269" i="1"/>
  <c r="AF269" i="1" s="1"/>
  <c r="Z389" i="1"/>
  <c r="AB256" i="1"/>
  <c r="AH255" i="1"/>
  <c r="Y255" i="1"/>
  <c r="AX255" i="1"/>
  <c r="AY255" i="1" s="1"/>
  <c r="AI255" i="1"/>
  <c r="AA271" i="1" l="1"/>
  <c r="AD270" i="1"/>
  <c r="AF270" i="1" s="1"/>
  <c r="AC268" i="1"/>
  <c r="AG268" i="1" s="1"/>
  <c r="AE269" i="1"/>
  <c r="AB257" i="1"/>
  <c r="AH256" i="1"/>
  <c r="AI256" i="1"/>
  <c r="Y256" i="1"/>
  <c r="AX256" i="1"/>
  <c r="AY256" i="1" s="1"/>
  <c r="Z390" i="1"/>
  <c r="AE270" i="1" l="1"/>
  <c r="AC269" i="1"/>
  <c r="AG269" i="1" s="1"/>
  <c r="AA272" i="1"/>
  <c r="AD271" i="1"/>
  <c r="AF271" i="1" s="1"/>
  <c r="Z391" i="1"/>
  <c r="AB258" i="1"/>
  <c r="AH257" i="1"/>
  <c r="Y257" i="1"/>
  <c r="AI257" i="1"/>
  <c r="AX257" i="1"/>
  <c r="AY257" i="1" s="1"/>
  <c r="AA273" i="1" l="1"/>
  <c r="AD272" i="1"/>
  <c r="AF272" i="1" s="1"/>
  <c r="AE271" i="1"/>
  <c r="AC270" i="1"/>
  <c r="AG270" i="1" s="1"/>
  <c r="AB259" i="1"/>
  <c r="AH258" i="1"/>
  <c r="AX258" i="1"/>
  <c r="AY258" i="1" s="1"/>
  <c r="Y258" i="1"/>
  <c r="AI258" i="1"/>
  <c r="Z392" i="1"/>
  <c r="AE272" i="1" l="1"/>
  <c r="AC271" i="1"/>
  <c r="AG271" i="1" s="1"/>
  <c r="AA274" i="1"/>
  <c r="AD273" i="1"/>
  <c r="AF273" i="1" s="1"/>
  <c r="Z393" i="1"/>
  <c r="AB260" i="1"/>
  <c r="AH259" i="1"/>
  <c r="AI259" i="1"/>
  <c r="AX259" i="1"/>
  <c r="AY259" i="1" s="1"/>
  <c r="Y259" i="1"/>
  <c r="AA275" i="1" l="1"/>
  <c r="AD274" i="1"/>
  <c r="AF274" i="1" s="1"/>
  <c r="AC272" i="1"/>
  <c r="AG272" i="1" s="1"/>
  <c r="AE273" i="1"/>
  <c r="AC273" i="1" s="1"/>
  <c r="Z394" i="1"/>
  <c r="AB261" i="1"/>
  <c r="AH260" i="1"/>
  <c r="Y260" i="1"/>
  <c r="AI260" i="1"/>
  <c r="AX260" i="1"/>
  <c r="AY260" i="1" s="1"/>
  <c r="AG273" i="1" l="1"/>
  <c r="AE274" i="1"/>
  <c r="AC274" i="1" s="1"/>
  <c r="AG274" i="1" s="1"/>
  <c r="AA276" i="1"/>
  <c r="AD275" i="1"/>
  <c r="AB262" i="1"/>
  <c r="AH261" i="1"/>
  <c r="Y261" i="1"/>
  <c r="AI261" i="1"/>
  <c r="AX261" i="1"/>
  <c r="AY261" i="1" s="1"/>
  <c r="Z395" i="1"/>
  <c r="AF275" i="1" l="1"/>
  <c r="AE275" i="1"/>
  <c r="AA277" i="1"/>
  <c r="AD276" i="1"/>
  <c r="AF276" i="1" s="1"/>
  <c r="AB263" i="1"/>
  <c r="AH262" i="1"/>
  <c r="AI262" i="1"/>
  <c r="AX262" i="1"/>
  <c r="AY262" i="1" s="1"/>
  <c r="Y262" i="1"/>
  <c r="Z396" i="1"/>
  <c r="AA278" i="1" l="1"/>
  <c r="AD277" i="1"/>
  <c r="AF277" i="1" s="1"/>
  <c r="AE276" i="1"/>
  <c r="AC275" i="1"/>
  <c r="AG275" i="1" s="1"/>
  <c r="Z397" i="1"/>
  <c r="AB264" i="1"/>
  <c r="AH263" i="1"/>
  <c r="AX263" i="1"/>
  <c r="AY263" i="1" s="1"/>
  <c r="AI263" i="1"/>
  <c r="Y263" i="1"/>
  <c r="AE277" i="1" l="1"/>
  <c r="AC276" i="1"/>
  <c r="AG276" i="1" s="1"/>
  <c r="AD278" i="1"/>
  <c r="AF278" i="1" s="1"/>
  <c r="AA279" i="1"/>
  <c r="AB265" i="1"/>
  <c r="AH264" i="1"/>
  <c r="AI264" i="1"/>
  <c r="AX264" i="1"/>
  <c r="AY264" i="1" s="1"/>
  <c r="Y264" i="1"/>
  <c r="Z398" i="1"/>
  <c r="AA280" i="1" l="1"/>
  <c r="AD279" i="1"/>
  <c r="AF279" i="1" s="1"/>
  <c r="AE278" i="1"/>
  <c r="AC277" i="1"/>
  <c r="AG277" i="1" s="1"/>
  <c r="AB266" i="1"/>
  <c r="AH265" i="1"/>
  <c r="AX265" i="1"/>
  <c r="AY265" i="1" s="1"/>
  <c r="Y265" i="1"/>
  <c r="AI265" i="1"/>
  <c r="Z399" i="1"/>
  <c r="AC278" i="1" l="1"/>
  <c r="AG278" i="1" s="1"/>
  <c r="AE279" i="1"/>
  <c r="AA281" i="1"/>
  <c r="AD280" i="1"/>
  <c r="AF280" i="1" s="1"/>
  <c r="Z400" i="1"/>
  <c r="AB267" i="1"/>
  <c r="AH266" i="1"/>
  <c r="AX266" i="1"/>
  <c r="AY266" i="1" s="1"/>
  <c r="AI266" i="1"/>
  <c r="Y266" i="1"/>
  <c r="AD281" i="1" l="1"/>
  <c r="AF281" i="1" s="1"/>
  <c r="AA282" i="1"/>
  <c r="AE280" i="1"/>
  <c r="AC279" i="1"/>
  <c r="AG279" i="1" s="1"/>
  <c r="AB268" i="1"/>
  <c r="AH267" i="1"/>
  <c r="Y267" i="1"/>
  <c r="AI267" i="1"/>
  <c r="AX267" i="1"/>
  <c r="AY267" i="1" s="1"/>
  <c r="Z401" i="1"/>
  <c r="AE281" i="1" l="1"/>
  <c r="AC280" i="1"/>
  <c r="AG280" i="1" s="1"/>
  <c r="AD282" i="1"/>
  <c r="AF282" i="1" s="1"/>
  <c r="AA283" i="1"/>
  <c r="Z402" i="1"/>
  <c r="AB269" i="1"/>
  <c r="AH268" i="1"/>
  <c r="Y268" i="1"/>
  <c r="AI268" i="1"/>
  <c r="AX268" i="1"/>
  <c r="AY268" i="1" s="1"/>
  <c r="AA284" i="1" l="1"/>
  <c r="AD283" i="1"/>
  <c r="AF283" i="1" s="1"/>
  <c r="AE282" i="1"/>
  <c r="AC281" i="1"/>
  <c r="AG281" i="1" s="1"/>
  <c r="AB270" i="1"/>
  <c r="AH269" i="1"/>
  <c r="AI269" i="1"/>
  <c r="AX269" i="1"/>
  <c r="AY269" i="1" s="1"/>
  <c r="Y269" i="1"/>
  <c r="Z403" i="1"/>
  <c r="AE283" i="1" l="1"/>
  <c r="AC282" i="1"/>
  <c r="AG282" i="1" s="1"/>
  <c r="AD284" i="1"/>
  <c r="AF284" i="1" s="1"/>
  <c r="AA285" i="1"/>
  <c r="AB271" i="1"/>
  <c r="AH270" i="1"/>
  <c r="Y270" i="1"/>
  <c r="AX270" i="1"/>
  <c r="AY270" i="1" s="1"/>
  <c r="AI270" i="1"/>
  <c r="Z404" i="1"/>
  <c r="AA286" i="1" l="1"/>
  <c r="AD285" i="1"/>
  <c r="AF285" i="1" s="1"/>
  <c r="AE284" i="1"/>
  <c r="AC283" i="1"/>
  <c r="AG283" i="1" s="1"/>
  <c r="Z405" i="1"/>
  <c r="AB272" i="1"/>
  <c r="AH271" i="1"/>
  <c r="AI271" i="1"/>
  <c r="AX271" i="1"/>
  <c r="AY271" i="1" s="1"/>
  <c r="Y271" i="1"/>
  <c r="AE285" i="1" l="1"/>
  <c r="AC284" i="1"/>
  <c r="AG284" i="1" s="1"/>
  <c r="AA287" i="1"/>
  <c r="AD286" i="1"/>
  <c r="AF286" i="1" s="1"/>
  <c r="Z406" i="1"/>
  <c r="AB273" i="1"/>
  <c r="AH272" i="1"/>
  <c r="Y272" i="1"/>
  <c r="AX272" i="1"/>
  <c r="AY272" i="1" s="1"/>
  <c r="AI272" i="1"/>
  <c r="AA288" i="1" l="1"/>
  <c r="AD287" i="1"/>
  <c r="AF287" i="1" s="1"/>
  <c r="AE286" i="1"/>
  <c r="AC285" i="1"/>
  <c r="AG285" i="1" s="1"/>
  <c r="AB274" i="1"/>
  <c r="AH273" i="1"/>
  <c r="AI273" i="1"/>
  <c r="Y273" i="1"/>
  <c r="AX273" i="1"/>
  <c r="AY273" i="1" s="1"/>
  <c r="Z407" i="1"/>
  <c r="AE287" i="1" l="1"/>
  <c r="AC286" i="1"/>
  <c r="AG286" i="1" s="1"/>
  <c r="AA289" i="1"/>
  <c r="AD288" i="1"/>
  <c r="AF288" i="1" s="1"/>
  <c r="Z408" i="1"/>
  <c r="AB275" i="1"/>
  <c r="AH274" i="1"/>
  <c r="AX274" i="1"/>
  <c r="AY274" i="1" s="1"/>
  <c r="Y274" i="1"/>
  <c r="AI274" i="1"/>
  <c r="AA290" i="1" l="1"/>
  <c r="AD289" i="1"/>
  <c r="AF289" i="1" s="1"/>
  <c r="AE288" i="1"/>
  <c r="AC287" i="1"/>
  <c r="AG287" i="1" s="1"/>
  <c r="AB276" i="1"/>
  <c r="AH275" i="1"/>
  <c r="Y275" i="1"/>
  <c r="AX275" i="1"/>
  <c r="AY275" i="1" s="1"/>
  <c r="AI275" i="1"/>
  <c r="Z409" i="1"/>
  <c r="AE289" i="1" l="1"/>
  <c r="AC288" i="1"/>
  <c r="AG288" i="1" s="1"/>
  <c r="AA291" i="1"/>
  <c r="AD290" i="1"/>
  <c r="AF290" i="1" s="1"/>
  <c r="Z410" i="1"/>
  <c r="AB277" i="1"/>
  <c r="AH276" i="1"/>
  <c r="AX276" i="1"/>
  <c r="AY276" i="1" s="1"/>
  <c r="AI276" i="1"/>
  <c r="Y276" i="1"/>
  <c r="AD291" i="1" l="1"/>
  <c r="AF291" i="1" s="1"/>
  <c r="AA292" i="1"/>
  <c r="AE290" i="1"/>
  <c r="AC289" i="1"/>
  <c r="AG289" i="1" s="1"/>
  <c r="AB278" i="1"/>
  <c r="AH277" i="1"/>
  <c r="AX277" i="1"/>
  <c r="AY277" i="1" s="1"/>
  <c r="Y277" i="1"/>
  <c r="AI277" i="1"/>
  <c r="Z411" i="1"/>
  <c r="AE291" i="1" l="1"/>
  <c r="AC291" i="1" s="1"/>
  <c r="AC290" i="1"/>
  <c r="AG290" i="1" s="1"/>
  <c r="AD292" i="1"/>
  <c r="AA293" i="1"/>
  <c r="Z412" i="1"/>
  <c r="AB279" i="1"/>
  <c r="AH278" i="1"/>
  <c r="Y278" i="1"/>
  <c r="AX278" i="1"/>
  <c r="AY278" i="1" s="1"/>
  <c r="AI278" i="1"/>
  <c r="AG291" i="1"/>
  <c r="AA294" i="1" l="1"/>
  <c r="AD293" i="1"/>
  <c r="AF293" i="1" s="1"/>
  <c r="AF292" i="1"/>
  <c r="AE292" i="1"/>
  <c r="Z413" i="1"/>
  <c r="AB280" i="1"/>
  <c r="AH279" i="1"/>
  <c r="Y279" i="1"/>
  <c r="AI279" i="1"/>
  <c r="AX279" i="1"/>
  <c r="AY279" i="1" s="1"/>
  <c r="AE293" i="1" l="1"/>
  <c r="AC292" i="1"/>
  <c r="AG292" i="1" s="1"/>
  <c r="AD294" i="1"/>
  <c r="AF294" i="1" s="1"/>
  <c r="AA295" i="1"/>
  <c r="AB281" i="1"/>
  <c r="AH280" i="1"/>
  <c r="Y280" i="1"/>
  <c r="AX280" i="1"/>
  <c r="AY280" i="1" s="1"/>
  <c r="AI280" i="1"/>
  <c r="Z414" i="1"/>
  <c r="AA296" i="1" l="1"/>
  <c r="AD295" i="1"/>
  <c r="AF295" i="1" s="1"/>
  <c r="AE294" i="1"/>
  <c r="AC293" i="1"/>
  <c r="AG293" i="1" s="1"/>
  <c r="AB282" i="1"/>
  <c r="AH281" i="1"/>
  <c r="AX281" i="1"/>
  <c r="AY281" i="1" s="1"/>
  <c r="Y281" i="1"/>
  <c r="AI281" i="1"/>
  <c r="Z415" i="1"/>
  <c r="AE295" i="1" l="1"/>
  <c r="AC294" i="1"/>
  <c r="AG294" i="1" s="1"/>
  <c r="AA297" i="1"/>
  <c r="AD296" i="1"/>
  <c r="AF296" i="1" s="1"/>
  <c r="Z416" i="1"/>
  <c r="AB283" i="1"/>
  <c r="AH282" i="1"/>
  <c r="Y282" i="1"/>
  <c r="AX282" i="1"/>
  <c r="AY282" i="1" s="1"/>
  <c r="AI282" i="1"/>
  <c r="AA298" i="1" l="1"/>
  <c r="AD297" i="1"/>
  <c r="AF297" i="1" s="1"/>
  <c r="AE296" i="1"/>
  <c r="AC295" i="1"/>
  <c r="AG295" i="1" s="1"/>
  <c r="Z417" i="1"/>
  <c r="AB284" i="1"/>
  <c r="AH283" i="1"/>
  <c r="AX283" i="1"/>
  <c r="AY283" i="1" s="1"/>
  <c r="Y283" i="1"/>
  <c r="AI283" i="1"/>
  <c r="AE297" i="1" l="1"/>
  <c r="AC296" i="1"/>
  <c r="AG296" i="1" s="1"/>
  <c r="AA299" i="1"/>
  <c r="AD298" i="1"/>
  <c r="AF298" i="1" s="1"/>
  <c r="AB285" i="1"/>
  <c r="AI284" i="1"/>
  <c r="AH284" i="1"/>
  <c r="AX284" i="1"/>
  <c r="AY284" i="1" s="1"/>
  <c r="Y284" i="1"/>
  <c r="Z418" i="1"/>
  <c r="AE298" i="1" l="1"/>
  <c r="AC298" i="1" s="1"/>
  <c r="AA300" i="1"/>
  <c r="AD299" i="1"/>
  <c r="AF299" i="1" s="1"/>
  <c r="AC297" i="1"/>
  <c r="AG297" i="1" s="1"/>
  <c r="Z419" i="1"/>
  <c r="AB286" i="1"/>
  <c r="AH285" i="1"/>
  <c r="Y285" i="1"/>
  <c r="AX285" i="1"/>
  <c r="AY285" i="1" s="1"/>
  <c r="AI285" i="1"/>
  <c r="AA301" i="1" l="1"/>
  <c r="AD300" i="1"/>
  <c r="AF300" i="1" s="1"/>
  <c r="AG298" i="1"/>
  <c r="AE299" i="1"/>
  <c r="AB287" i="1"/>
  <c r="AH286" i="1"/>
  <c r="AI286" i="1"/>
  <c r="Y286" i="1"/>
  <c r="AX286" i="1"/>
  <c r="AY286" i="1" s="1"/>
  <c r="Z420" i="1"/>
  <c r="AE300" i="1" l="1"/>
  <c r="AC299" i="1"/>
  <c r="AG299" i="1" s="1"/>
  <c r="AA302" i="1"/>
  <c r="AD301" i="1"/>
  <c r="AF301" i="1" s="1"/>
  <c r="AB288" i="1"/>
  <c r="AH287" i="1"/>
  <c r="Y287" i="1"/>
  <c r="AX287" i="1"/>
  <c r="AY287" i="1" s="1"/>
  <c r="AI287" i="1"/>
  <c r="Z421" i="1"/>
  <c r="AD302" i="1" l="1"/>
  <c r="AF302" i="1" s="1"/>
  <c r="AA303" i="1"/>
  <c r="AE301" i="1"/>
  <c r="AC300" i="1"/>
  <c r="AG300" i="1" s="1"/>
  <c r="Z422" i="1"/>
  <c r="AB289" i="1"/>
  <c r="AH288" i="1"/>
  <c r="Y288" i="1"/>
  <c r="AI288" i="1"/>
  <c r="AX288" i="1"/>
  <c r="AY288" i="1" s="1"/>
  <c r="AE302" i="1" l="1"/>
  <c r="AC301" i="1"/>
  <c r="AG301" i="1" s="1"/>
  <c r="AA304" i="1"/>
  <c r="AD303" i="1"/>
  <c r="AF303" i="1" s="1"/>
  <c r="AB290" i="1"/>
  <c r="AH289" i="1"/>
  <c r="AX289" i="1"/>
  <c r="AY289" i="1" s="1"/>
  <c r="Y289" i="1"/>
  <c r="AI289" i="1"/>
  <c r="Z423" i="1"/>
  <c r="AD304" i="1" l="1"/>
  <c r="AF304" i="1" s="1"/>
  <c r="AA305" i="1"/>
  <c r="AE303" i="1"/>
  <c r="AC302" i="1"/>
  <c r="AG302" i="1" s="1"/>
  <c r="Z424" i="1"/>
  <c r="AB291" i="1"/>
  <c r="AH290" i="1"/>
  <c r="AI290" i="1"/>
  <c r="AX290" i="1"/>
  <c r="AY290" i="1" s="1"/>
  <c r="Y290" i="1"/>
  <c r="AE304" i="1" l="1"/>
  <c r="AC303" i="1"/>
  <c r="AG303" i="1" s="1"/>
  <c r="AA306" i="1"/>
  <c r="AD305" i="1"/>
  <c r="AF305" i="1" s="1"/>
  <c r="AB292" i="1"/>
  <c r="AH291" i="1"/>
  <c r="AX291" i="1"/>
  <c r="AY291" i="1" s="1"/>
  <c r="Y291" i="1"/>
  <c r="AI291" i="1"/>
  <c r="Z425" i="1"/>
  <c r="AA307" i="1" l="1"/>
  <c r="AD306" i="1"/>
  <c r="AF306" i="1" s="1"/>
  <c r="AE305" i="1"/>
  <c r="AC304" i="1"/>
  <c r="AG304" i="1" s="1"/>
  <c r="AB293" i="1"/>
  <c r="AH292" i="1"/>
  <c r="AX292" i="1"/>
  <c r="AY292" i="1" s="1"/>
  <c r="AI292" i="1"/>
  <c r="Y292" i="1"/>
  <c r="Z426" i="1"/>
  <c r="AC305" i="1" l="1"/>
  <c r="AG305" i="1" s="1"/>
  <c r="AE306" i="1"/>
  <c r="AD307" i="1"/>
  <c r="AF307" i="1" s="1"/>
  <c r="AA308" i="1"/>
  <c r="AB294" i="1"/>
  <c r="AH293" i="1"/>
  <c r="AI293" i="1"/>
  <c r="Y293" i="1"/>
  <c r="AX293" i="1"/>
  <c r="AY293" i="1" s="1"/>
  <c r="Z427" i="1"/>
  <c r="AA309" i="1" l="1"/>
  <c r="AD308" i="1"/>
  <c r="AF308" i="1" s="1"/>
  <c r="AE307" i="1"/>
  <c r="AC306" i="1"/>
  <c r="AG306" i="1" s="1"/>
  <c r="Z428" i="1"/>
  <c r="AB295" i="1"/>
  <c r="AH294" i="1"/>
  <c r="AI294" i="1"/>
  <c r="Y294" i="1"/>
  <c r="AX294" i="1"/>
  <c r="AY294" i="1" s="1"/>
  <c r="AE308" i="1" l="1"/>
  <c r="AC307" i="1"/>
  <c r="AG307" i="1" s="1"/>
  <c r="AD309" i="1"/>
  <c r="AF309" i="1" s="1"/>
  <c r="AA310" i="1"/>
  <c r="Z429" i="1"/>
  <c r="AB296" i="1"/>
  <c r="AH295" i="1"/>
  <c r="AI295" i="1"/>
  <c r="Y295" i="1"/>
  <c r="AX295" i="1"/>
  <c r="AY295" i="1" s="1"/>
  <c r="AA311" i="1" l="1"/>
  <c r="AD310" i="1"/>
  <c r="AF310" i="1" s="1"/>
  <c r="AE309" i="1"/>
  <c r="AC308" i="1"/>
  <c r="AG308" i="1" s="1"/>
  <c r="Z430" i="1"/>
  <c r="AB297" i="1"/>
  <c r="AH296" i="1"/>
  <c r="Y296" i="1"/>
  <c r="AX296" i="1"/>
  <c r="AY296" i="1" s="1"/>
  <c r="AI296" i="1"/>
  <c r="AE310" i="1" l="1"/>
  <c r="AC309" i="1"/>
  <c r="AG309" i="1" s="1"/>
  <c r="AA312" i="1"/>
  <c r="AD311" i="1"/>
  <c r="AF311" i="1" s="1"/>
  <c r="AB298" i="1"/>
  <c r="AH297" i="1"/>
  <c r="AI297" i="1"/>
  <c r="Y297" i="1"/>
  <c r="AX297" i="1"/>
  <c r="AY297" i="1" s="1"/>
  <c r="Z431" i="1"/>
  <c r="AD312" i="1" l="1"/>
  <c r="AF312" i="1" s="1"/>
  <c r="AA313" i="1"/>
  <c r="AE311" i="1"/>
  <c r="AC310" i="1"/>
  <c r="AG310" i="1" s="1"/>
  <c r="AB299" i="1"/>
  <c r="AH298" i="1"/>
  <c r="AI298" i="1"/>
  <c r="Y298" i="1"/>
  <c r="AX298" i="1"/>
  <c r="AY298" i="1" s="1"/>
  <c r="Z432" i="1"/>
  <c r="AE312" i="1" l="1"/>
  <c r="AC311" i="1"/>
  <c r="AG311" i="1" s="1"/>
  <c r="AA314" i="1"/>
  <c r="AD313" i="1"/>
  <c r="AF313" i="1" s="1"/>
  <c r="Z433" i="1"/>
  <c r="AB300" i="1"/>
  <c r="AH299" i="1"/>
  <c r="Y299" i="1"/>
  <c r="AI299" i="1"/>
  <c r="AX299" i="1"/>
  <c r="AY299" i="1" s="1"/>
  <c r="AA315" i="1" l="1"/>
  <c r="AD314" i="1"/>
  <c r="AF314" i="1" s="1"/>
  <c r="AE313" i="1"/>
  <c r="AC312" i="1"/>
  <c r="AG312" i="1" s="1"/>
  <c r="AB301" i="1"/>
  <c r="AH300" i="1"/>
  <c r="AX300" i="1"/>
  <c r="AY300" i="1" s="1"/>
  <c r="Y300" i="1"/>
  <c r="AI300" i="1"/>
  <c r="Z434" i="1"/>
  <c r="AE314" i="1" l="1"/>
  <c r="AC313" i="1"/>
  <c r="AG313" i="1" s="1"/>
  <c r="AA316" i="1"/>
  <c r="AD315" i="1"/>
  <c r="AF315" i="1" s="1"/>
  <c r="Z435" i="1"/>
  <c r="AB302" i="1"/>
  <c r="AH301" i="1"/>
  <c r="AI301" i="1"/>
  <c r="AX301" i="1"/>
  <c r="AY301" i="1" s="1"/>
  <c r="Y301" i="1"/>
  <c r="AA317" i="1" l="1"/>
  <c r="AD316" i="1"/>
  <c r="AF316" i="1" s="1"/>
  <c r="AE315" i="1"/>
  <c r="AC314" i="1"/>
  <c r="AG314" i="1" s="1"/>
  <c r="AB303" i="1"/>
  <c r="AH302" i="1"/>
  <c r="Y302" i="1"/>
  <c r="AX302" i="1"/>
  <c r="AY302" i="1" s="1"/>
  <c r="AI302" i="1"/>
  <c r="Z436" i="1"/>
  <c r="AC315" i="1" l="1"/>
  <c r="AG315" i="1" s="1"/>
  <c r="AE316" i="1"/>
  <c r="AD317" i="1"/>
  <c r="AF317" i="1" s="1"/>
  <c r="AA318" i="1"/>
  <c r="Z437" i="1"/>
  <c r="AB304" i="1"/>
  <c r="AH303" i="1"/>
  <c r="Y303" i="1"/>
  <c r="AI303" i="1"/>
  <c r="AX303" i="1"/>
  <c r="AY303" i="1" s="1"/>
  <c r="AA319" i="1" l="1"/>
  <c r="AD318" i="1"/>
  <c r="AF318" i="1" s="1"/>
  <c r="AE317" i="1"/>
  <c r="AC316" i="1"/>
  <c r="AG316" i="1" s="1"/>
  <c r="AB305" i="1"/>
  <c r="AH304" i="1"/>
  <c r="Y304" i="1"/>
  <c r="AX304" i="1"/>
  <c r="AY304" i="1" s="1"/>
  <c r="AI304" i="1"/>
  <c r="Z438" i="1"/>
  <c r="AE318" i="1" l="1"/>
  <c r="AC318" i="1" s="1"/>
  <c r="AC317" i="1"/>
  <c r="AG317" i="1" s="1"/>
  <c r="AD319" i="1"/>
  <c r="AA320" i="1"/>
  <c r="Z439" i="1"/>
  <c r="AB306" i="1"/>
  <c r="AH305" i="1"/>
  <c r="Y305" i="1"/>
  <c r="AI305" i="1"/>
  <c r="AX305" i="1"/>
  <c r="AY305" i="1" s="1"/>
  <c r="AG318" i="1" l="1"/>
  <c r="AA321" i="1"/>
  <c r="AD320" i="1"/>
  <c r="AF320" i="1" s="1"/>
  <c r="AF319" i="1"/>
  <c r="AE319" i="1"/>
  <c r="Z440" i="1"/>
  <c r="AB307" i="1"/>
  <c r="AH306" i="1"/>
  <c r="Y306" i="1"/>
  <c r="AI306" i="1"/>
  <c r="AX306" i="1"/>
  <c r="AY306" i="1" s="1"/>
  <c r="AE320" i="1" l="1"/>
  <c r="AC319" i="1"/>
  <c r="AG319" i="1" s="1"/>
  <c r="AD321" i="1"/>
  <c r="AF321" i="1" s="1"/>
  <c r="AA322" i="1"/>
  <c r="AB308" i="1"/>
  <c r="AH307" i="1"/>
  <c r="AI307" i="1"/>
  <c r="AX307" i="1"/>
  <c r="AY307" i="1" s="1"/>
  <c r="Y307" i="1"/>
  <c r="Z441" i="1"/>
  <c r="AA323" i="1" l="1"/>
  <c r="AD322" i="1"/>
  <c r="AF322" i="1" s="1"/>
  <c r="AE321" i="1"/>
  <c r="AC320" i="1"/>
  <c r="AG320" i="1" s="1"/>
  <c r="Z442" i="1"/>
  <c r="AB309" i="1"/>
  <c r="AH308" i="1"/>
  <c r="Y308" i="1"/>
  <c r="AI308" i="1"/>
  <c r="AX308" i="1"/>
  <c r="AY308" i="1" s="1"/>
  <c r="AC321" i="1" l="1"/>
  <c r="AG321" i="1" s="1"/>
  <c r="AE322" i="1"/>
  <c r="AD323" i="1"/>
  <c r="AF323" i="1" s="1"/>
  <c r="AA324" i="1"/>
  <c r="AB310" i="1"/>
  <c r="AH309" i="1"/>
  <c r="AX309" i="1"/>
  <c r="AY309" i="1" s="1"/>
  <c r="AI309" i="1"/>
  <c r="Y309" i="1"/>
  <c r="Z443" i="1"/>
  <c r="AA325" i="1" l="1"/>
  <c r="AD324" i="1"/>
  <c r="AF324" i="1" s="1"/>
  <c r="AE323" i="1"/>
  <c r="AC322" i="1"/>
  <c r="AG322" i="1" s="1"/>
  <c r="Z444" i="1"/>
  <c r="AB311" i="1"/>
  <c r="AH310" i="1"/>
  <c r="Y310" i="1"/>
  <c r="AX310" i="1"/>
  <c r="AY310" i="1" s="1"/>
  <c r="AI310" i="1"/>
  <c r="AE324" i="1" l="1"/>
  <c r="AC323" i="1"/>
  <c r="AG323" i="1" s="1"/>
  <c r="AA326" i="1"/>
  <c r="AD325" i="1"/>
  <c r="AF325" i="1" s="1"/>
  <c r="AB312" i="1"/>
  <c r="AH311" i="1"/>
  <c r="AI311" i="1"/>
  <c r="AX311" i="1"/>
  <c r="AY311" i="1" s="1"/>
  <c r="Y311" i="1"/>
  <c r="Z445" i="1"/>
  <c r="AD326" i="1" l="1"/>
  <c r="AF326" i="1" s="1"/>
  <c r="AA327" i="1"/>
  <c r="AE325" i="1"/>
  <c r="AC324" i="1"/>
  <c r="AG324" i="1" s="1"/>
  <c r="AB313" i="1"/>
  <c r="AH312" i="1"/>
  <c r="AI312" i="1"/>
  <c r="Y312" i="1"/>
  <c r="AX312" i="1"/>
  <c r="AY312" i="1" s="1"/>
  <c r="Z446" i="1"/>
  <c r="AE326" i="1" l="1"/>
  <c r="AC325" i="1"/>
  <c r="AG325" i="1" s="1"/>
  <c r="AA328" i="1"/>
  <c r="AD327" i="1"/>
  <c r="AF327" i="1" s="1"/>
  <c r="Z447" i="1"/>
  <c r="AB314" i="1"/>
  <c r="AH313" i="1"/>
  <c r="AX313" i="1"/>
  <c r="AY313" i="1" s="1"/>
  <c r="AI313" i="1"/>
  <c r="Y313" i="1"/>
  <c r="AA329" i="1" l="1"/>
  <c r="AD328" i="1"/>
  <c r="AF328" i="1" s="1"/>
  <c r="AC326" i="1"/>
  <c r="AG326" i="1" s="1"/>
  <c r="AE327" i="1"/>
  <c r="AB315" i="1"/>
  <c r="AH314" i="1"/>
  <c r="Y314" i="1"/>
  <c r="AX314" i="1"/>
  <c r="AY314" i="1" s="1"/>
  <c r="AI314" i="1"/>
  <c r="Z448" i="1"/>
  <c r="AE328" i="1" l="1"/>
  <c r="AC327" i="1"/>
  <c r="AG327" i="1" s="1"/>
  <c r="AA330" i="1"/>
  <c r="AD329" i="1"/>
  <c r="AF329" i="1" s="1"/>
  <c r="Z449" i="1"/>
  <c r="AB316" i="1"/>
  <c r="AH315" i="1"/>
  <c r="AI315" i="1"/>
  <c r="AX315" i="1"/>
  <c r="AY315" i="1" s="1"/>
  <c r="Y315" i="1"/>
  <c r="AA331" i="1" l="1"/>
  <c r="AD330" i="1"/>
  <c r="AF330" i="1" s="1"/>
  <c r="AE329" i="1"/>
  <c r="AC328" i="1"/>
  <c r="AG328" i="1" s="1"/>
  <c r="AB317" i="1"/>
  <c r="AH316" i="1"/>
  <c r="AX316" i="1"/>
  <c r="AY316" i="1" s="1"/>
  <c r="Y316" i="1"/>
  <c r="AI316" i="1"/>
  <c r="Z450" i="1"/>
  <c r="AE330" i="1" l="1"/>
  <c r="AC329" i="1"/>
  <c r="AG329" i="1" s="1"/>
  <c r="AA332" i="1"/>
  <c r="AD331" i="1"/>
  <c r="AF331" i="1" s="1"/>
  <c r="AB318" i="1"/>
  <c r="AH317" i="1"/>
  <c r="AX317" i="1"/>
  <c r="AY317" i="1" s="1"/>
  <c r="Y317" i="1"/>
  <c r="AI317" i="1"/>
  <c r="Z451" i="1"/>
  <c r="AA333" i="1" l="1"/>
  <c r="AD332" i="1"/>
  <c r="AF332" i="1" s="1"/>
  <c r="AE331" i="1"/>
  <c r="AC330" i="1"/>
  <c r="AG330" i="1" s="1"/>
  <c r="Z452" i="1"/>
  <c r="AB319" i="1"/>
  <c r="AH318" i="1"/>
  <c r="AX318" i="1"/>
  <c r="AY318" i="1" s="1"/>
  <c r="Y318" i="1"/>
  <c r="AI318" i="1"/>
  <c r="AE332" i="1" l="1"/>
  <c r="AC331" i="1"/>
  <c r="AG331" i="1" s="1"/>
  <c r="AD333" i="1"/>
  <c r="AF333" i="1" s="1"/>
  <c r="AA334" i="1"/>
  <c r="AB320" i="1"/>
  <c r="AH319" i="1"/>
  <c r="Y319" i="1"/>
  <c r="AX319" i="1"/>
  <c r="AY319" i="1" s="1"/>
  <c r="AI319" i="1"/>
  <c r="Z453" i="1"/>
  <c r="AA335" i="1" l="1"/>
  <c r="AD334" i="1"/>
  <c r="AF334" i="1" s="1"/>
  <c r="AE333" i="1"/>
  <c r="AC332" i="1"/>
  <c r="AG332" i="1" s="1"/>
  <c r="Z454" i="1"/>
  <c r="AB321" i="1"/>
  <c r="AH320" i="1"/>
  <c r="Y320" i="1"/>
  <c r="AX320" i="1"/>
  <c r="AY320" i="1" s="1"/>
  <c r="AI320" i="1"/>
  <c r="AE334" i="1" l="1"/>
  <c r="AC334" i="1" s="1"/>
  <c r="AC333" i="1"/>
  <c r="AG333" i="1" s="1"/>
  <c r="AA336" i="1"/>
  <c r="AD335" i="1"/>
  <c r="Z455" i="1"/>
  <c r="AB322" i="1"/>
  <c r="AH321" i="1"/>
  <c r="Y321" i="1"/>
  <c r="AI321" i="1"/>
  <c r="AX321" i="1"/>
  <c r="AY321" i="1" s="1"/>
  <c r="AG334" i="1" l="1"/>
  <c r="AF335" i="1"/>
  <c r="AE335" i="1"/>
  <c r="AA337" i="1"/>
  <c r="AD336" i="1"/>
  <c r="AF336" i="1" s="1"/>
  <c r="Z456" i="1"/>
  <c r="AB323" i="1"/>
  <c r="AH322" i="1"/>
  <c r="AX322" i="1"/>
  <c r="AY322" i="1" s="1"/>
  <c r="Y322" i="1"/>
  <c r="AI322" i="1"/>
  <c r="AE336" i="1" l="1"/>
  <c r="AC336" i="1" s="1"/>
  <c r="AC335" i="1"/>
  <c r="AG335" i="1" s="1"/>
  <c r="AA338" i="1"/>
  <c r="AD337" i="1"/>
  <c r="AG336" i="1"/>
  <c r="AB324" i="1"/>
  <c r="AH323" i="1"/>
  <c r="AI323" i="1"/>
  <c r="AX323" i="1"/>
  <c r="AY323" i="1" s="1"/>
  <c r="Y323" i="1"/>
  <c r="Z457" i="1"/>
  <c r="AF337" i="1" l="1"/>
  <c r="AE337" i="1"/>
  <c r="AD338" i="1"/>
  <c r="AF338" i="1" s="1"/>
  <c r="AA339" i="1"/>
  <c r="AB325" i="1"/>
  <c r="AH324" i="1"/>
  <c r="AX324" i="1"/>
  <c r="AY324" i="1" s="1"/>
  <c r="AI324" i="1"/>
  <c r="Y324" i="1"/>
  <c r="Z458" i="1"/>
  <c r="AD339" i="1" l="1"/>
  <c r="AF339" i="1" s="1"/>
  <c r="AA340" i="1"/>
  <c r="AC337" i="1"/>
  <c r="AG337" i="1" s="1"/>
  <c r="AE338" i="1"/>
  <c r="AE339" i="1" s="1"/>
  <c r="AC339" i="1" s="1"/>
  <c r="Z459" i="1"/>
  <c r="AB326" i="1"/>
  <c r="AH325" i="1"/>
  <c r="AX325" i="1"/>
  <c r="AY325" i="1" s="1"/>
  <c r="Y325" i="1"/>
  <c r="AI325" i="1"/>
  <c r="AD340" i="1" l="1"/>
  <c r="AA341" i="1"/>
  <c r="AC338" i="1"/>
  <c r="AG338" i="1" s="1"/>
  <c r="AB327" i="1"/>
  <c r="AH326" i="1"/>
  <c r="AI326" i="1"/>
  <c r="Y326" i="1"/>
  <c r="AX326" i="1"/>
  <c r="AY326" i="1" s="1"/>
  <c r="AG339" i="1"/>
  <c r="Z460" i="1"/>
  <c r="AA342" i="1" l="1"/>
  <c r="AD341" i="1"/>
  <c r="AF341" i="1" s="1"/>
  <c r="AF340" i="1"/>
  <c r="AE340" i="1"/>
  <c r="AB328" i="1"/>
  <c r="AH327" i="1"/>
  <c r="AX327" i="1"/>
  <c r="AY327" i="1" s="1"/>
  <c r="Y327" i="1"/>
  <c r="AI327" i="1"/>
  <c r="Z461" i="1"/>
  <c r="AC340" i="1" l="1"/>
  <c r="AG340" i="1" s="1"/>
  <c r="AE341" i="1"/>
  <c r="AA343" i="1"/>
  <c r="AD342" i="1"/>
  <c r="AF342" i="1" s="1"/>
  <c r="Z462" i="1"/>
  <c r="AB329" i="1"/>
  <c r="AH328" i="1"/>
  <c r="Y328" i="1"/>
  <c r="AI328" i="1"/>
  <c r="AX328" i="1"/>
  <c r="AY328" i="1" s="1"/>
  <c r="AD343" i="1" l="1"/>
  <c r="AF343" i="1" s="1"/>
  <c r="AA344" i="1"/>
  <c r="AE342" i="1"/>
  <c r="AE343" i="1" s="1"/>
  <c r="AC343" i="1" s="1"/>
  <c r="AC341" i="1"/>
  <c r="AG341" i="1" s="1"/>
  <c r="AB330" i="1"/>
  <c r="AH329" i="1"/>
  <c r="AX329" i="1"/>
  <c r="AY329" i="1" s="1"/>
  <c r="AI329" i="1"/>
  <c r="Y329" i="1"/>
  <c r="Z463" i="1"/>
  <c r="AC342" i="1" l="1"/>
  <c r="AG342" i="1" s="1"/>
  <c r="AA345" i="1"/>
  <c r="AD344" i="1"/>
  <c r="Z464" i="1"/>
  <c r="AG343" i="1"/>
  <c r="AB331" i="1"/>
  <c r="AH330" i="1"/>
  <c r="Y330" i="1"/>
  <c r="AI330" i="1"/>
  <c r="AX330" i="1"/>
  <c r="AY330" i="1" s="1"/>
  <c r="AF344" i="1" l="1"/>
  <c r="AE344" i="1"/>
  <c r="AA346" i="1"/>
  <c r="AD345" i="1"/>
  <c r="AF345" i="1" s="1"/>
  <c r="AB332" i="1"/>
  <c r="AH331" i="1"/>
  <c r="Y331" i="1"/>
  <c r="AI331" i="1"/>
  <c r="AX331" i="1"/>
  <c r="AY331" i="1" s="1"/>
  <c r="Z465" i="1"/>
  <c r="AD346" i="1" l="1"/>
  <c r="AF346" i="1" s="1"/>
  <c r="AA347" i="1"/>
  <c r="AE345" i="1"/>
  <c r="AC344" i="1"/>
  <c r="AG344" i="1" s="1"/>
  <c r="Z466" i="1"/>
  <c r="AB333" i="1"/>
  <c r="AH332" i="1"/>
  <c r="AI332" i="1"/>
  <c r="Y332" i="1"/>
  <c r="AX332" i="1"/>
  <c r="AY332" i="1" s="1"/>
  <c r="AE346" i="1" l="1"/>
  <c r="AC345" i="1"/>
  <c r="AG345" i="1" s="1"/>
  <c r="AA348" i="1"/>
  <c r="AD347" i="1"/>
  <c r="AF347" i="1" s="1"/>
  <c r="AB334" i="1"/>
  <c r="AH333" i="1"/>
  <c r="AI333" i="1"/>
  <c r="Y333" i="1"/>
  <c r="AX333" i="1"/>
  <c r="AY333" i="1" s="1"/>
  <c r="Z467" i="1"/>
  <c r="AD348" i="1" l="1"/>
  <c r="AF348" i="1" s="1"/>
  <c r="AA349" i="1"/>
  <c r="AE347" i="1"/>
  <c r="AC346" i="1"/>
  <c r="AG346" i="1" s="1"/>
  <c r="Z468" i="1"/>
  <c r="AB335" i="1"/>
  <c r="AH334" i="1"/>
  <c r="Y334" i="1"/>
  <c r="AX334" i="1"/>
  <c r="AY334" i="1" s="1"/>
  <c r="AI334" i="1"/>
  <c r="AE348" i="1" l="1"/>
  <c r="AC347" i="1"/>
  <c r="AG347" i="1" s="1"/>
  <c r="AA350" i="1"/>
  <c r="AD349" i="1"/>
  <c r="AF349" i="1" s="1"/>
  <c r="AB336" i="1"/>
  <c r="AH335" i="1"/>
  <c r="Y335" i="1"/>
  <c r="AI335" i="1"/>
  <c r="AX335" i="1"/>
  <c r="AY335" i="1" s="1"/>
  <c r="Z469" i="1"/>
  <c r="AA351" i="1" l="1"/>
  <c r="AD350" i="1"/>
  <c r="AF350" i="1" s="1"/>
  <c r="AC348" i="1"/>
  <c r="AG348" i="1" s="1"/>
  <c r="AE349" i="1"/>
  <c r="Z470" i="1"/>
  <c r="AB337" i="1"/>
  <c r="AH336" i="1"/>
  <c r="AI336" i="1"/>
  <c r="AX336" i="1"/>
  <c r="AY336" i="1" s="1"/>
  <c r="Y336" i="1"/>
  <c r="AE350" i="1" l="1"/>
  <c r="AC349" i="1"/>
  <c r="AG349" i="1" s="1"/>
  <c r="AA352" i="1"/>
  <c r="AD351" i="1"/>
  <c r="AF351" i="1" s="1"/>
  <c r="AB338" i="1"/>
  <c r="AH337" i="1"/>
  <c r="AI337" i="1"/>
  <c r="AX337" i="1"/>
  <c r="AY337" i="1" s="1"/>
  <c r="Y337" i="1"/>
  <c r="Z471" i="1"/>
  <c r="AD352" i="1" l="1"/>
  <c r="AF352" i="1" s="1"/>
  <c r="AA353" i="1"/>
  <c r="AE351" i="1"/>
  <c r="AC350" i="1"/>
  <c r="AG350" i="1" s="1"/>
  <c r="AB339" i="1"/>
  <c r="AH338" i="1"/>
  <c r="AI338" i="1"/>
  <c r="AX338" i="1"/>
  <c r="AY338" i="1" s="1"/>
  <c r="Y338" i="1"/>
  <c r="Z472" i="1"/>
  <c r="AE352" i="1" l="1"/>
  <c r="AC351" i="1"/>
  <c r="AG351" i="1" s="1"/>
  <c r="AA354" i="1"/>
  <c r="AD353" i="1"/>
  <c r="AF353" i="1" s="1"/>
  <c r="Z473" i="1"/>
  <c r="AB340" i="1"/>
  <c r="AH339" i="1"/>
  <c r="AI339" i="1"/>
  <c r="AX339" i="1"/>
  <c r="AY339" i="1" s="1"/>
  <c r="Y339" i="1"/>
  <c r="AA355" i="1" l="1"/>
  <c r="AD354" i="1"/>
  <c r="AF354" i="1" s="1"/>
  <c r="AE353" i="1"/>
  <c r="AC352" i="1"/>
  <c r="AG352" i="1" s="1"/>
  <c r="AB341" i="1"/>
  <c r="AH340" i="1"/>
  <c r="AX340" i="1"/>
  <c r="AY340" i="1" s="1"/>
  <c r="AI340" i="1"/>
  <c r="Y340" i="1"/>
  <c r="Z474" i="1"/>
  <c r="AE354" i="1" l="1"/>
  <c r="AC353" i="1"/>
  <c r="AG353" i="1" s="1"/>
  <c r="AA356" i="1"/>
  <c r="AD355" i="1"/>
  <c r="AF355" i="1" s="1"/>
  <c r="Z475" i="1"/>
  <c r="AB342" i="1"/>
  <c r="AH341" i="1"/>
  <c r="AX341" i="1"/>
  <c r="AY341" i="1" s="1"/>
  <c r="AI341" i="1"/>
  <c r="Y341" i="1"/>
  <c r="AA357" i="1" l="1"/>
  <c r="AD356" i="1"/>
  <c r="AF356" i="1" s="1"/>
  <c r="AE355" i="1"/>
  <c r="AC354" i="1"/>
  <c r="AG354" i="1" s="1"/>
  <c r="AB343" i="1"/>
  <c r="AH342" i="1"/>
  <c r="AX342" i="1"/>
  <c r="AY342" i="1" s="1"/>
  <c r="AI342" i="1"/>
  <c r="Y342" i="1"/>
  <c r="Z476" i="1"/>
  <c r="AE356" i="1" l="1"/>
  <c r="AC355" i="1"/>
  <c r="AG355" i="1" s="1"/>
  <c r="AD357" i="1"/>
  <c r="AF357" i="1" s="1"/>
  <c r="AA358" i="1"/>
  <c r="Z477" i="1"/>
  <c r="AB344" i="1"/>
  <c r="AH343" i="1"/>
  <c r="AX343" i="1"/>
  <c r="AY343" i="1" s="1"/>
  <c r="Y343" i="1"/>
  <c r="AI343" i="1"/>
  <c r="AA359" i="1" l="1"/>
  <c r="AD358" i="1"/>
  <c r="AF358" i="1" s="1"/>
  <c r="AC356" i="1"/>
  <c r="AG356" i="1" s="1"/>
  <c r="AE357" i="1"/>
  <c r="AB345" i="1"/>
  <c r="AH344" i="1"/>
  <c r="AX344" i="1"/>
  <c r="AY344" i="1" s="1"/>
  <c r="AI344" i="1"/>
  <c r="Y344" i="1"/>
  <c r="Z478" i="1"/>
  <c r="AE358" i="1" l="1"/>
  <c r="AC357" i="1"/>
  <c r="AG357" i="1" s="1"/>
  <c r="AD359" i="1"/>
  <c r="AF359" i="1" s="1"/>
  <c r="AA360" i="1"/>
  <c r="AB346" i="1"/>
  <c r="AH345" i="1"/>
  <c r="Y345" i="1"/>
  <c r="AX345" i="1"/>
  <c r="AY345" i="1" s="1"/>
  <c r="AI345" i="1"/>
  <c r="Z479" i="1"/>
  <c r="AA361" i="1" l="1"/>
  <c r="AD360" i="1"/>
  <c r="AF360" i="1" s="1"/>
  <c r="AE359" i="1"/>
  <c r="AC358" i="1"/>
  <c r="AG358" i="1" s="1"/>
  <c r="Z480" i="1"/>
  <c r="AB347" i="1"/>
  <c r="AH346" i="1"/>
  <c r="Y346" i="1"/>
  <c r="AX346" i="1"/>
  <c r="AY346" i="1" s="1"/>
  <c r="AI346" i="1"/>
  <c r="AC359" i="1" l="1"/>
  <c r="AG359" i="1" s="1"/>
  <c r="AE360" i="1"/>
  <c r="AA362" i="1"/>
  <c r="AD361" i="1"/>
  <c r="AF361" i="1" s="1"/>
  <c r="AB348" i="1"/>
  <c r="AH347" i="1"/>
  <c r="AX347" i="1"/>
  <c r="AY347" i="1" s="1"/>
  <c r="AI347" i="1"/>
  <c r="Y347" i="1"/>
  <c r="Z481" i="1"/>
  <c r="AA363" i="1" l="1"/>
  <c r="AD362" i="1"/>
  <c r="AF362" i="1" s="1"/>
  <c r="AE361" i="1"/>
  <c r="AC360" i="1"/>
  <c r="AG360" i="1" s="1"/>
  <c r="Z482" i="1"/>
  <c r="AB349" i="1"/>
  <c r="AH348" i="1"/>
  <c r="AX348" i="1"/>
  <c r="AY348" i="1" s="1"/>
  <c r="Y348" i="1"/>
  <c r="AI348" i="1"/>
  <c r="AE362" i="1" l="1"/>
  <c r="AC361" i="1"/>
  <c r="AG361" i="1" s="1"/>
  <c r="AA364" i="1"/>
  <c r="AD363" i="1"/>
  <c r="AF363" i="1" s="1"/>
  <c r="AB350" i="1"/>
  <c r="Y349" i="1"/>
  <c r="AH349" i="1"/>
  <c r="AI349" i="1"/>
  <c r="AX349" i="1"/>
  <c r="AY349" i="1" s="1"/>
  <c r="Z483" i="1"/>
  <c r="AA365" i="1" l="1"/>
  <c r="AD364" i="1"/>
  <c r="AF364" i="1" s="1"/>
  <c r="AE363" i="1"/>
  <c r="AC362" i="1"/>
  <c r="AG362" i="1" s="1"/>
  <c r="Z484" i="1"/>
  <c r="AB351" i="1"/>
  <c r="AH350" i="1"/>
  <c r="Y350" i="1"/>
  <c r="AI350" i="1"/>
  <c r="AX350" i="1"/>
  <c r="AY350" i="1" s="1"/>
  <c r="AE364" i="1" l="1"/>
  <c r="AC363" i="1"/>
  <c r="AG363" i="1" s="1"/>
  <c r="AA366" i="1"/>
  <c r="AD365" i="1"/>
  <c r="AF365" i="1" s="1"/>
  <c r="Z485" i="1"/>
  <c r="AB352" i="1"/>
  <c r="AH351" i="1"/>
  <c r="AX351" i="1"/>
  <c r="AY351" i="1" s="1"/>
  <c r="Y351" i="1"/>
  <c r="AI351" i="1"/>
  <c r="AA367" i="1" l="1"/>
  <c r="AD366" i="1"/>
  <c r="AF366" i="1" s="1"/>
  <c r="AC364" i="1"/>
  <c r="AG364" i="1" s="1"/>
  <c r="AE365" i="1"/>
  <c r="AB353" i="1"/>
  <c r="AH352" i="1"/>
  <c r="AI352" i="1"/>
  <c r="Y352" i="1"/>
  <c r="AX352" i="1"/>
  <c r="AY352" i="1" s="1"/>
  <c r="Z486" i="1"/>
  <c r="AE366" i="1" l="1"/>
  <c r="AC365" i="1"/>
  <c r="AG365" i="1" s="1"/>
  <c r="AA368" i="1"/>
  <c r="AD367" i="1"/>
  <c r="AF367" i="1" s="1"/>
  <c r="Z487" i="1"/>
  <c r="AB354" i="1"/>
  <c r="AH353" i="1"/>
  <c r="Y353" i="1"/>
  <c r="AX353" i="1"/>
  <c r="AY353" i="1" s="1"/>
  <c r="AI353" i="1"/>
  <c r="AA369" i="1" l="1"/>
  <c r="AD368" i="1"/>
  <c r="AF368" i="1" s="1"/>
  <c r="AE367" i="1"/>
  <c r="AC366" i="1"/>
  <c r="AG366" i="1" s="1"/>
  <c r="AB355" i="1"/>
  <c r="AH354" i="1"/>
  <c r="Y354" i="1"/>
  <c r="AX354" i="1"/>
  <c r="AY354" i="1" s="1"/>
  <c r="AI354" i="1"/>
  <c r="Z488" i="1"/>
  <c r="AE368" i="1" l="1"/>
  <c r="AC367" i="1"/>
  <c r="AG367" i="1" s="1"/>
  <c r="AA370" i="1"/>
  <c r="AD369" i="1"/>
  <c r="AF369" i="1" s="1"/>
  <c r="Z489" i="1"/>
  <c r="AB356" i="1"/>
  <c r="AH355" i="1"/>
  <c r="Y355" i="1"/>
  <c r="AX355" i="1"/>
  <c r="AY355" i="1" s="1"/>
  <c r="AI355" i="1"/>
  <c r="AD370" i="1" l="1"/>
  <c r="AF370" i="1" s="1"/>
  <c r="AA371" i="1"/>
  <c r="AE369" i="1"/>
  <c r="AC368" i="1"/>
  <c r="AG368" i="1" s="1"/>
  <c r="Z490" i="1"/>
  <c r="AB357" i="1"/>
  <c r="AH356" i="1"/>
  <c r="AX356" i="1"/>
  <c r="AY356" i="1" s="1"/>
  <c r="Y356" i="1"/>
  <c r="AI356" i="1"/>
  <c r="AE370" i="1" l="1"/>
  <c r="AC369" i="1"/>
  <c r="AG369" i="1" s="1"/>
  <c r="AA372" i="1"/>
  <c r="AD371" i="1"/>
  <c r="AF371" i="1" s="1"/>
  <c r="Z491" i="1"/>
  <c r="AB358" i="1"/>
  <c r="AH357" i="1"/>
  <c r="Y357" i="1"/>
  <c r="AI357" i="1"/>
  <c r="AX357" i="1"/>
  <c r="AY357" i="1" s="1"/>
  <c r="AA373" i="1" l="1"/>
  <c r="AD372" i="1"/>
  <c r="AF372" i="1" s="1"/>
  <c r="AE371" i="1"/>
  <c r="AC370" i="1"/>
  <c r="AG370" i="1" s="1"/>
  <c r="AB359" i="1"/>
  <c r="AH358" i="1"/>
  <c r="Y358" i="1"/>
  <c r="AI358" i="1"/>
  <c r="AX358" i="1"/>
  <c r="AY358" i="1" s="1"/>
  <c r="Z492" i="1"/>
  <c r="AE372" i="1" l="1"/>
  <c r="AC372" i="1" s="1"/>
  <c r="AC371" i="1"/>
  <c r="AG371" i="1" s="1"/>
  <c r="AA374" i="1"/>
  <c r="AD373" i="1"/>
  <c r="Z493" i="1"/>
  <c r="AB360" i="1"/>
  <c r="AI359" i="1"/>
  <c r="AH359" i="1"/>
  <c r="AX359" i="1"/>
  <c r="AY359" i="1" s="1"/>
  <c r="Y359" i="1"/>
  <c r="AG372" i="1" l="1"/>
  <c r="AF373" i="1"/>
  <c r="AE373" i="1"/>
  <c r="AA375" i="1"/>
  <c r="AD374" i="1"/>
  <c r="AF374" i="1" s="1"/>
  <c r="AB361" i="1"/>
  <c r="AH360" i="1"/>
  <c r="AX360" i="1"/>
  <c r="AY360" i="1" s="1"/>
  <c r="Y360" i="1"/>
  <c r="AI360" i="1"/>
  <c r="Z494" i="1"/>
  <c r="AE374" i="1" l="1"/>
  <c r="AC374" i="1" s="1"/>
  <c r="AD375" i="1"/>
  <c r="AA376" i="1"/>
  <c r="AC373" i="1"/>
  <c r="AG373" i="1" s="1"/>
  <c r="AB362" i="1"/>
  <c r="AH361" i="1"/>
  <c r="AI361" i="1"/>
  <c r="AX361" i="1"/>
  <c r="AY361" i="1" s="1"/>
  <c r="Y361" i="1"/>
  <c r="Z495" i="1"/>
  <c r="AG374" i="1" l="1"/>
  <c r="AA377" i="1"/>
  <c r="AD376" i="1"/>
  <c r="AF376" i="1" s="1"/>
  <c r="AF375" i="1"/>
  <c r="AE375" i="1"/>
  <c r="AB363" i="1"/>
  <c r="AH362" i="1"/>
  <c r="AX362" i="1"/>
  <c r="AY362" i="1" s="1"/>
  <c r="AI362" i="1"/>
  <c r="Y362" i="1"/>
  <c r="Z496" i="1"/>
  <c r="AC375" i="1" l="1"/>
  <c r="AG375" i="1" s="1"/>
  <c r="AE376" i="1"/>
  <c r="AA378" i="1"/>
  <c r="AD377" i="1"/>
  <c r="AF377" i="1" s="1"/>
  <c r="Z497" i="1"/>
  <c r="AB364" i="1"/>
  <c r="AH363" i="1"/>
  <c r="Y363" i="1"/>
  <c r="AI363" i="1"/>
  <c r="AX363" i="1"/>
  <c r="AY363" i="1" s="1"/>
  <c r="AD378" i="1" l="1"/>
  <c r="AF378" i="1" s="1"/>
  <c r="AA379" i="1"/>
  <c r="AE377" i="1"/>
  <c r="AE378" i="1" s="1"/>
  <c r="AC378" i="1" s="1"/>
  <c r="AC376" i="1"/>
  <c r="AG376" i="1" s="1"/>
  <c r="Z498" i="1"/>
  <c r="AB365" i="1"/>
  <c r="AH364" i="1"/>
  <c r="AX364" i="1"/>
  <c r="AY364" i="1" s="1"/>
  <c r="Y364" i="1"/>
  <c r="AI364" i="1"/>
  <c r="AA380" i="1" l="1"/>
  <c r="AD379" i="1"/>
  <c r="AF379" i="1" s="1"/>
  <c r="AC377" i="1"/>
  <c r="AG377" i="1" s="1"/>
  <c r="AB366" i="1"/>
  <c r="AH365" i="1"/>
  <c r="AX365" i="1"/>
  <c r="AY365" i="1" s="1"/>
  <c r="Y365" i="1"/>
  <c r="AI365" i="1"/>
  <c r="Z499" i="1"/>
  <c r="AE379" i="1" l="1"/>
  <c r="AC379" i="1" s="1"/>
  <c r="AG379" i="1" s="1"/>
  <c r="AG378" i="1"/>
  <c r="AD380" i="1"/>
  <c r="AA381" i="1"/>
  <c r="AB367" i="1"/>
  <c r="Y366" i="1"/>
  <c r="AI366" i="1"/>
  <c r="AH366" i="1"/>
  <c r="AX366" i="1"/>
  <c r="AY366" i="1" s="1"/>
  <c r="Z500" i="1"/>
  <c r="AD381" i="1" l="1"/>
  <c r="AF381" i="1" s="1"/>
  <c r="AA382" i="1"/>
  <c r="AF380" i="1"/>
  <c r="AE380" i="1"/>
  <c r="Z501" i="1"/>
  <c r="AB368" i="1"/>
  <c r="AH367" i="1"/>
  <c r="Y367" i="1"/>
  <c r="AI367" i="1"/>
  <c r="AX367" i="1"/>
  <c r="AY367" i="1" s="1"/>
  <c r="AC380" i="1" l="1"/>
  <c r="AG380" i="1" s="1"/>
  <c r="AE381" i="1"/>
  <c r="AA383" i="1"/>
  <c r="AD382" i="1"/>
  <c r="AF382" i="1" s="1"/>
  <c r="AB369" i="1"/>
  <c r="Y368" i="1"/>
  <c r="AH368" i="1"/>
  <c r="AX368" i="1"/>
  <c r="AY368" i="1" s="1"/>
  <c r="AI368" i="1"/>
  <c r="Z502" i="1"/>
  <c r="AA384" i="1" l="1"/>
  <c r="AD383" i="1"/>
  <c r="AF383" i="1" s="1"/>
  <c r="AE382" i="1"/>
  <c r="AC381" i="1"/>
  <c r="AG381" i="1" s="1"/>
  <c r="Z503" i="1"/>
  <c r="AB370" i="1"/>
  <c r="AH369" i="1"/>
  <c r="AX369" i="1"/>
  <c r="AY369" i="1" s="1"/>
  <c r="Y369" i="1"/>
  <c r="AI369" i="1"/>
  <c r="AE383" i="1" l="1"/>
  <c r="AC382" i="1"/>
  <c r="AG382" i="1" s="1"/>
  <c r="AA385" i="1"/>
  <c r="AD384" i="1"/>
  <c r="AF384" i="1" s="1"/>
  <c r="Z504" i="1"/>
  <c r="AB371" i="1"/>
  <c r="AH370" i="1"/>
  <c r="Y370" i="1"/>
  <c r="AX370" i="1"/>
  <c r="AY370" i="1" s="1"/>
  <c r="AI370" i="1"/>
  <c r="AA386" i="1" l="1"/>
  <c r="AD385" i="1"/>
  <c r="AF385" i="1" s="1"/>
  <c r="AE384" i="1"/>
  <c r="AC383" i="1"/>
  <c r="AG383" i="1" s="1"/>
  <c r="AB372" i="1"/>
  <c r="AH371" i="1"/>
  <c r="AI371" i="1"/>
  <c r="AX371" i="1"/>
  <c r="AY371" i="1" s="1"/>
  <c r="Y371" i="1"/>
  <c r="Z505" i="1"/>
  <c r="AC384" i="1" l="1"/>
  <c r="AG384" i="1" s="1"/>
  <c r="AE385" i="1"/>
  <c r="AD386" i="1"/>
  <c r="AF386" i="1" s="1"/>
  <c r="AA387" i="1"/>
  <c r="Z506" i="1"/>
  <c r="AB373" i="1"/>
  <c r="AH372" i="1"/>
  <c r="AX372" i="1"/>
  <c r="AY372" i="1" s="1"/>
  <c r="AI372" i="1"/>
  <c r="Y372" i="1"/>
  <c r="AE386" i="1" l="1"/>
  <c r="AC386" i="1" s="1"/>
  <c r="AD387" i="1"/>
  <c r="AF387" i="1" s="1"/>
  <c r="AA388" i="1"/>
  <c r="AC385" i="1"/>
  <c r="AG385" i="1" s="1"/>
  <c r="AB374" i="1"/>
  <c r="AH373" i="1"/>
  <c r="Y373" i="1"/>
  <c r="AX373" i="1"/>
  <c r="AY373" i="1" s="1"/>
  <c r="AI373" i="1"/>
  <c r="Z507" i="1"/>
  <c r="AG386" i="1" l="1"/>
  <c r="AE387" i="1"/>
  <c r="AC387" i="1" s="1"/>
  <c r="AG387" i="1" s="1"/>
  <c r="AA389" i="1"/>
  <c r="AD388" i="1"/>
  <c r="Z508" i="1"/>
  <c r="AB375" i="1"/>
  <c r="AH374" i="1"/>
  <c r="AX374" i="1"/>
  <c r="AY374" i="1" s="1"/>
  <c r="Y374" i="1"/>
  <c r="AI374" i="1"/>
  <c r="AF388" i="1" l="1"/>
  <c r="AE388" i="1"/>
  <c r="AD389" i="1"/>
  <c r="AF389" i="1" s="1"/>
  <c r="AA390" i="1"/>
  <c r="Z509" i="1"/>
  <c r="AB376" i="1"/>
  <c r="AH375" i="1"/>
  <c r="AX375" i="1"/>
  <c r="AY375" i="1" s="1"/>
  <c r="Y375" i="1"/>
  <c r="AI375" i="1"/>
  <c r="AE389" i="1" l="1"/>
  <c r="AC388" i="1"/>
  <c r="AG388" i="1" s="1"/>
  <c r="AD390" i="1"/>
  <c r="AF390" i="1" s="1"/>
  <c r="AA391" i="1"/>
  <c r="AB377" i="1"/>
  <c r="AH376" i="1"/>
  <c r="AI376" i="1"/>
  <c r="Y376" i="1"/>
  <c r="AX376" i="1"/>
  <c r="AY376" i="1" s="1"/>
  <c r="Z510" i="1"/>
  <c r="AD391" i="1" l="1"/>
  <c r="AF391" i="1" s="1"/>
  <c r="AA392" i="1"/>
  <c r="AE390" i="1"/>
  <c r="AC389" i="1"/>
  <c r="AG389" i="1" s="1"/>
  <c r="Z511" i="1"/>
  <c r="AB378" i="1"/>
  <c r="AH377" i="1"/>
  <c r="Y377" i="1"/>
  <c r="AX377" i="1"/>
  <c r="AY377" i="1" s="1"/>
  <c r="AI377" i="1"/>
  <c r="AE391" i="1" l="1"/>
  <c r="AC390" i="1"/>
  <c r="AG390" i="1" s="1"/>
  <c r="AA393" i="1"/>
  <c r="AD392" i="1"/>
  <c r="AF392" i="1" s="1"/>
  <c r="AB379" i="1"/>
  <c r="AH378" i="1"/>
  <c r="Y378" i="1"/>
  <c r="AI378" i="1"/>
  <c r="AX378" i="1"/>
  <c r="AY378" i="1" s="1"/>
  <c r="Z512" i="1"/>
  <c r="AA394" i="1" l="1"/>
  <c r="AD393" i="1"/>
  <c r="AF393" i="1" s="1"/>
  <c r="AE392" i="1"/>
  <c r="AC391" i="1"/>
  <c r="AG391" i="1" s="1"/>
  <c r="Z513" i="1"/>
  <c r="AB380" i="1"/>
  <c r="AH379" i="1"/>
  <c r="AX379" i="1"/>
  <c r="AY379" i="1" s="1"/>
  <c r="AI379" i="1"/>
  <c r="Y379" i="1"/>
  <c r="AC392" i="1" l="1"/>
  <c r="AG392" i="1" s="1"/>
  <c r="AE393" i="1"/>
  <c r="AA395" i="1"/>
  <c r="AD394" i="1"/>
  <c r="AF394" i="1" s="1"/>
  <c r="Z514" i="1"/>
  <c r="AB381" i="1"/>
  <c r="AH380" i="1"/>
  <c r="AX380" i="1"/>
  <c r="AY380" i="1" s="1"/>
  <c r="Y380" i="1"/>
  <c r="AI380" i="1"/>
  <c r="AD395" i="1" l="1"/>
  <c r="AF395" i="1" s="1"/>
  <c r="AA396" i="1"/>
  <c r="AC393" i="1"/>
  <c r="AG393" i="1" s="1"/>
  <c r="AE394" i="1"/>
  <c r="AB382" i="1"/>
  <c r="AH381" i="1"/>
  <c r="AI381" i="1"/>
  <c r="Y381" i="1"/>
  <c r="AX381" i="1"/>
  <c r="AY381" i="1" s="1"/>
  <c r="Z515" i="1"/>
  <c r="AC394" i="1" l="1"/>
  <c r="AG394" i="1" s="1"/>
  <c r="AE395" i="1"/>
  <c r="AA397" i="1"/>
  <c r="AD396" i="1"/>
  <c r="AF396" i="1" s="1"/>
  <c r="AB383" i="1"/>
  <c r="AH382" i="1"/>
  <c r="AX382" i="1"/>
  <c r="AY382" i="1" s="1"/>
  <c r="Y382" i="1"/>
  <c r="AI382" i="1"/>
  <c r="Z516" i="1"/>
  <c r="AA398" i="1" l="1"/>
  <c r="AD397" i="1"/>
  <c r="AF397" i="1" s="1"/>
  <c r="AE396" i="1"/>
  <c r="AC396" i="1" s="1"/>
  <c r="AC395" i="1"/>
  <c r="AG395" i="1" s="1"/>
  <c r="Z517" i="1"/>
  <c r="AB384" i="1"/>
  <c r="AH383" i="1"/>
  <c r="Y383" i="1"/>
  <c r="AI383" i="1"/>
  <c r="AX383" i="1"/>
  <c r="AY383" i="1" s="1"/>
  <c r="AG396" i="1" l="1"/>
  <c r="AE397" i="1"/>
  <c r="AD398" i="1"/>
  <c r="AF398" i="1" s="1"/>
  <c r="AA399" i="1"/>
  <c r="AB385" i="1"/>
  <c r="AH384" i="1"/>
  <c r="AI384" i="1"/>
  <c r="Y384" i="1"/>
  <c r="AX384" i="1"/>
  <c r="AY384" i="1" s="1"/>
  <c r="Z518" i="1"/>
  <c r="AE398" i="1" l="1"/>
  <c r="AC398" i="1" s="1"/>
  <c r="AA400" i="1"/>
  <c r="AD399" i="1"/>
  <c r="AC397" i="1"/>
  <c r="AG397" i="1" s="1"/>
  <c r="Z519" i="1"/>
  <c r="AB386" i="1"/>
  <c r="AI385" i="1"/>
  <c r="AH385" i="1"/>
  <c r="Y385" i="1"/>
  <c r="AX385" i="1"/>
  <c r="AY385" i="1" s="1"/>
  <c r="AG398" i="1" l="1"/>
  <c r="AF399" i="1"/>
  <c r="AE399" i="1"/>
  <c r="AA401" i="1"/>
  <c r="AD400" i="1"/>
  <c r="AF400" i="1" s="1"/>
  <c r="Z520" i="1"/>
  <c r="AB387" i="1"/>
  <c r="AH386" i="1"/>
  <c r="Y386" i="1"/>
  <c r="AI386" i="1"/>
  <c r="AX386" i="1"/>
  <c r="AY386" i="1" s="1"/>
  <c r="AD401" i="1" l="1"/>
  <c r="AF401" i="1" s="1"/>
  <c r="AA402" i="1"/>
  <c r="AC399" i="1"/>
  <c r="AG399" i="1" s="1"/>
  <c r="AE400" i="1"/>
  <c r="AE401" i="1" s="1"/>
  <c r="AC401" i="1" s="1"/>
  <c r="AB388" i="1"/>
  <c r="AH387" i="1"/>
  <c r="AI387" i="1"/>
  <c r="Y387" i="1"/>
  <c r="AX387" i="1"/>
  <c r="AY387" i="1" s="1"/>
  <c r="Z521" i="1"/>
  <c r="AD402" i="1" l="1"/>
  <c r="AF402" i="1" s="1"/>
  <c r="AA403" i="1"/>
  <c r="AC400" i="1"/>
  <c r="AG400" i="1" s="1"/>
  <c r="AB389" i="1"/>
  <c r="AH388" i="1"/>
  <c r="AI388" i="1"/>
  <c r="AX388" i="1"/>
  <c r="AY388" i="1" s="1"/>
  <c r="Y388" i="1"/>
  <c r="Z522" i="1"/>
  <c r="AA404" i="1" l="1"/>
  <c r="AD403" i="1"/>
  <c r="AF403" i="1" s="1"/>
  <c r="AG401" i="1"/>
  <c r="AE402" i="1"/>
  <c r="Z523" i="1"/>
  <c r="AB390" i="1"/>
  <c r="Y389" i="1"/>
  <c r="AH389" i="1"/>
  <c r="AX389" i="1"/>
  <c r="AY389" i="1" s="1"/>
  <c r="AI389" i="1"/>
  <c r="AE403" i="1" l="1"/>
  <c r="AC402" i="1"/>
  <c r="AG402" i="1" s="1"/>
  <c r="AA405" i="1"/>
  <c r="AD404" i="1"/>
  <c r="AF404" i="1" s="1"/>
  <c r="AB391" i="1"/>
  <c r="AH390" i="1"/>
  <c r="AI390" i="1"/>
  <c r="AX390" i="1"/>
  <c r="AY390" i="1" s="1"/>
  <c r="Y390" i="1"/>
  <c r="Z524" i="1"/>
  <c r="AE404" i="1" l="1"/>
  <c r="AC404" i="1" s="1"/>
  <c r="AD405" i="1"/>
  <c r="AF405" i="1" s="1"/>
  <c r="AA406" i="1"/>
  <c r="AC403" i="1"/>
  <c r="AG403" i="1" s="1"/>
  <c r="AB392" i="1"/>
  <c r="AH391" i="1"/>
  <c r="Y391" i="1"/>
  <c r="AI391" i="1"/>
  <c r="AX391" i="1"/>
  <c r="AY391" i="1" s="1"/>
  <c r="Z525" i="1"/>
  <c r="AD406" i="1" l="1"/>
  <c r="AF406" i="1" s="1"/>
  <c r="AA407" i="1"/>
  <c r="AG404" i="1"/>
  <c r="AE405" i="1"/>
  <c r="Z526" i="1"/>
  <c r="AB393" i="1"/>
  <c r="AH392" i="1"/>
  <c r="AI392" i="1"/>
  <c r="AX392" i="1"/>
  <c r="AY392" i="1" s="1"/>
  <c r="Y392" i="1"/>
  <c r="AE406" i="1" l="1"/>
  <c r="AC405" i="1"/>
  <c r="AG405" i="1" s="1"/>
  <c r="AA408" i="1"/>
  <c r="AD407" i="1"/>
  <c r="AF407" i="1" s="1"/>
  <c r="Z527" i="1"/>
  <c r="AB394" i="1"/>
  <c r="AH393" i="1"/>
  <c r="AX393" i="1"/>
  <c r="AY393" i="1" s="1"/>
  <c r="Y393" i="1"/>
  <c r="AI393" i="1"/>
  <c r="AA409" i="1" l="1"/>
  <c r="AD408" i="1"/>
  <c r="AF408" i="1" s="1"/>
  <c r="AC406" i="1"/>
  <c r="AG406" i="1" s="1"/>
  <c r="AE407" i="1"/>
  <c r="AB395" i="1"/>
  <c r="AH394" i="1"/>
  <c r="AI394" i="1"/>
  <c r="Y394" i="1"/>
  <c r="AX394" i="1"/>
  <c r="AY394" i="1" s="1"/>
  <c r="Z528" i="1"/>
  <c r="AE408" i="1" l="1"/>
  <c r="AC408" i="1" s="1"/>
  <c r="AC407" i="1"/>
  <c r="AG407" i="1" s="1"/>
  <c r="AA410" i="1"/>
  <c r="AD409" i="1"/>
  <c r="Z529" i="1"/>
  <c r="AB396" i="1"/>
  <c r="AH395" i="1"/>
  <c r="AX395" i="1"/>
  <c r="AY395" i="1" s="1"/>
  <c r="Y395" i="1"/>
  <c r="AI395" i="1"/>
  <c r="AG408" i="1" l="1"/>
  <c r="AF409" i="1"/>
  <c r="AE409" i="1"/>
  <c r="AA411" i="1"/>
  <c r="AD410" i="1"/>
  <c r="AF410" i="1" s="1"/>
  <c r="AB397" i="1"/>
  <c r="AH396" i="1"/>
  <c r="AX396" i="1"/>
  <c r="AY396" i="1" s="1"/>
  <c r="Y396" i="1"/>
  <c r="AI396" i="1"/>
  <c r="Z530" i="1"/>
  <c r="AA412" i="1" l="1"/>
  <c r="AD411" i="1"/>
  <c r="AF411" i="1" s="1"/>
  <c r="AE410" i="1"/>
  <c r="AC409" i="1"/>
  <c r="AG409" i="1" s="1"/>
  <c r="Z531" i="1"/>
  <c r="AB398" i="1"/>
  <c r="AH397" i="1"/>
  <c r="Y397" i="1"/>
  <c r="AI397" i="1"/>
  <c r="AX397" i="1"/>
  <c r="AY397" i="1" s="1"/>
  <c r="AE411" i="1" l="1"/>
  <c r="AC410" i="1"/>
  <c r="AG410" i="1" s="1"/>
  <c r="AA413" i="1"/>
  <c r="AD412" i="1"/>
  <c r="AF412" i="1" s="1"/>
  <c r="AB399" i="1"/>
  <c r="AH398" i="1"/>
  <c r="AI398" i="1"/>
  <c r="Y398" i="1"/>
  <c r="AX398" i="1"/>
  <c r="AY398" i="1" s="1"/>
  <c r="Z532" i="1"/>
  <c r="AA414" i="1" l="1"/>
  <c r="AD413" i="1"/>
  <c r="AF413" i="1" s="1"/>
  <c r="AE412" i="1"/>
  <c r="AC411" i="1"/>
  <c r="AG411" i="1" s="1"/>
  <c r="AB400" i="1"/>
  <c r="AH399" i="1"/>
  <c r="AX399" i="1"/>
  <c r="AY399" i="1" s="1"/>
  <c r="Y399" i="1"/>
  <c r="AI399" i="1"/>
  <c r="Z533" i="1"/>
  <c r="AC412" i="1" l="1"/>
  <c r="AG412" i="1" s="1"/>
  <c r="AE413" i="1"/>
  <c r="AA415" i="1"/>
  <c r="AD414" i="1"/>
  <c r="AF414" i="1" s="1"/>
  <c r="Z534" i="1"/>
  <c r="AB401" i="1"/>
  <c r="AH400" i="1"/>
  <c r="AI400" i="1"/>
  <c r="AX400" i="1"/>
  <c r="AY400" i="1" s="1"/>
  <c r="Y400" i="1"/>
  <c r="AA416" i="1" l="1"/>
  <c r="AD415" i="1"/>
  <c r="AF415" i="1" s="1"/>
  <c r="AC413" i="1"/>
  <c r="AG413" i="1" s="1"/>
  <c r="AE414" i="1"/>
  <c r="Z535" i="1"/>
  <c r="AB402" i="1"/>
  <c r="AH401" i="1"/>
  <c r="AI401" i="1"/>
  <c r="AX401" i="1"/>
  <c r="AY401" i="1" s="1"/>
  <c r="Y401" i="1"/>
  <c r="AE415" i="1" l="1"/>
  <c r="AC415" i="1" s="1"/>
  <c r="AC414" i="1"/>
  <c r="AG414" i="1" s="1"/>
  <c r="AA417" i="1"/>
  <c r="AD416" i="1"/>
  <c r="AB403" i="1"/>
  <c r="AH402" i="1"/>
  <c r="Y402" i="1"/>
  <c r="AI402" i="1"/>
  <c r="AX402" i="1"/>
  <c r="AY402" i="1" s="1"/>
  <c r="Z536" i="1"/>
  <c r="AG415" i="1" l="1"/>
  <c r="AF416" i="1"/>
  <c r="AE416" i="1"/>
  <c r="AD417" i="1"/>
  <c r="AF417" i="1" s="1"/>
  <c r="AA418" i="1"/>
  <c r="AB404" i="1"/>
  <c r="AH403" i="1"/>
  <c r="AI403" i="1"/>
  <c r="Y403" i="1"/>
  <c r="AX403" i="1"/>
  <c r="AY403" i="1" s="1"/>
  <c r="Z537" i="1"/>
  <c r="AA419" i="1" l="1"/>
  <c r="AD418" i="1"/>
  <c r="AF418" i="1" s="1"/>
  <c r="AE417" i="1"/>
  <c r="AC416" i="1"/>
  <c r="AG416" i="1" s="1"/>
  <c r="AB405" i="1"/>
  <c r="AH404" i="1"/>
  <c r="AX404" i="1"/>
  <c r="AY404" i="1" s="1"/>
  <c r="AI404" i="1"/>
  <c r="Y404" i="1"/>
  <c r="Z538" i="1"/>
  <c r="AE418" i="1" l="1"/>
  <c r="AC417" i="1"/>
  <c r="AG417" i="1" s="1"/>
  <c r="AA420" i="1"/>
  <c r="AD419" i="1"/>
  <c r="AF419" i="1" s="1"/>
  <c r="Z539" i="1"/>
  <c r="AB406" i="1"/>
  <c r="AH405" i="1"/>
  <c r="AX405" i="1"/>
  <c r="AY405" i="1" s="1"/>
  <c r="AI405" i="1"/>
  <c r="Y405" i="1"/>
  <c r="AD420" i="1" l="1"/>
  <c r="AF420" i="1" s="1"/>
  <c r="AA421" i="1"/>
  <c r="AE419" i="1"/>
  <c r="AC418" i="1"/>
  <c r="AG418" i="1" s="1"/>
  <c r="AB407" i="1"/>
  <c r="AH406" i="1"/>
  <c r="Y406" i="1"/>
  <c r="AI406" i="1"/>
  <c r="AX406" i="1"/>
  <c r="AY406" i="1" s="1"/>
  <c r="Z540" i="1"/>
  <c r="AC419" i="1" l="1"/>
  <c r="AG419" i="1" s="1"/>
  <c r="AE420" i="1"/>
  <c r="AA422" i="1"/>
  <c r="AD421" i="1"/>
  <c r="AF421" i="1" s="1"/>
  <c r="AB408" i="1"/>
  <c r="AH407" i="1"/>
  <c r="Y407" i="1"/>
  <c r="AX407" i="1"/>
  <c r="AY407" i="1" s="1"/>
  <c r="AI407" i="1"/>
  <c r="Z541" i="1"/>
  <c r="AA423" i="1" l="1"/>
  <c r="AD422" i="1"/>
  <c r="AF422" i="1" s="1"/>
  <c r="AE421" i="1"/>
  <c r="AC420" i="1"/>
  <c r="AG420" i="1" s="1"/>
  <c r="AB409" i="1"/>
  <c r="AH408" i="1"/>
  <c r="AI408" i="1"/>
  <c r="Y408" i="1"/>
  <c r="AX408" i="1"/>
  <c r="AY408" i="1" s="1"/>
  <c r="Z542" i="1"/>
  <c r="AE422" i="1" l="1"/>
  <c r="AC422" i="1" s="1"/>
  <c r="AC421" i="1"/>
  <c r="AG421" i="1" s="1"/>
  <c r="AD423" i="1"/>
  <c r="AF423" i="1" s="1"/>
  <c r="AA424" i="1"/>
  <c r="Z543" i="1"/>
  <c r="AB410" i="1"/>
  <c r="AH409" i="1"/>
  <c r="Y409" i="1"/>
  <c r="AX409" i="1"/>
  <c r="AY409" i="1" s="1"/>
  <c r="AI409" i="1"/>
  <c r="AG422" i="1" l="1"/>
  <c r="AA425" i="1"/>
  <c r="AD424" i="1"/>
  <c r="AF424" i="1" s="1"/>
  <c r="AE423" i="1"/>
  <c r="AB411" i="1"/>
  <c r="AH410" i="1"/>
  <c r="AX410" i="1"/>
  <c r="AY410" i="1" s="1"/>
  <c r="AI410" i="1"/>
  <c r="Y410" i="1"/>
  <c r="Z544" i="1"/>
  <c r="AC423" i="1" l="1"/>
  <c r="AG423" i="1" s="1"/>
  <c r="AE424" i="1"/>
  <c r="AA426" i="1"/>
  <c r="AD425" i="1"/>
  <c r="AF425" i="1" s="1"/>
  <c r="AB412" i="1"/>
  <c r="AH411" i="1"/>
  <c r="AI411" i="1"/>
  <c r="AX411" i="1"/>
  <c r="AY411" i="1" s="1"/>
  <c r="Y411" i="1"/>
  <c r="Z545" i="1"/>
  <c r="AA427" i="1" l="1"/>
  <c r="AD426" i="1"/>
  <c r="AF426" i="1" s="1"/>
  <c r="AC424" i="1"/>
  <c r="AG424" i="1" s="1"/>
  <c r="AE425" i="1"/>
  <c r="AE426" i="1" s="1"/>
  <c r="AC426" i="1" s="1"/>
  <c r="Z546" i="1"/>
  <c r="AB413" i="1"/>
  <c r="AH412" i="1"/>
  <c r="AI412" i="1"/>
  <c r="AX412" i="1"/>
  <c r="AY412" i="1" s="1"/>
  <c r="Y412" i="1"/>
  <c r="AC425" i="1" l="1"/>
  <c r="AG425" i="1" s="1"/>
  <c r="AA428" i="1"/>
  <c r="AD427" i="1"/>
  <c r="AG426" i="1"/>
  <c r="AB414" i="1"/>
  <c r="AH413" i="1"/>
  <c r="AX413" i="1"/>
  <c r="AY413" i="1" s="1"/>
  <c r="Y413" i="1"/>
  <c r="AI413" i="1"/>
  <c r="Z547" i="1"/>
  <c r="AA429" i="1" l="1"/>
  <c r="AD428" i="1"/>
  <c r="AF428" i="1" s="1"/>
  <c r="AF427" i="1"/>
  <c r="AE427" i="1"/>
  <c r="Z548" i="1"/>
  <c r="AB415" i="1"/>
  <c r="AH414" i="1"/>
  <c r="AI414" i="1"/>
  <c r="Y414" i="1"/>
  <c r="AX414" i="1"/>
  <c r="AY414" i="1" s="1"/>
  <c r="AE428" i="1" l="1"/>
  <c r="AC428" i="1" s="1"/>
  <c r="AC427" i="1"/>
  <c r="AG427" i="1" s="1"/>
  <c r="AD429" i="1"/>
  <c r="AF429" i="1" s="1"/>
  <c r="AA430" i="1"/>
  <c r="AB416" i="1"/>
  <c r="AH415" i="1"/>
  <c r="AX415" i="1"/>
  <c r="AY415" i="1" s="1"/>
  <c r="Y415" i="1"/>
  <c r="AI415" i="1"/>
  <c r="Z549" i="1"/>
  <c r="AG428" i="1" l="1"/>
  <c r="AA431" i="1"/>
  <c r="AD430" i="1"/>
  <c r="AF430" i="1" s="1"/>
  <c r="AE429" i="1"/>
  <c r="Z550" i="1"/>
  <c r="AB417" i="1"/>
  <c r="AX416" i="1"/>
  <c r="AY416" i="1" s="1"/>
  <c r="AH416" i="1"/>
  <c r="AI416" i="1"/>
  <c r="Y416" i="1"/>
  <c r="AE430" i="1" l="1"/>
  <c r="AC430" i="1" s="1"/>
  <c r="AA432" i="1"/>
  <c r="AD431" i="1"/>
  <c r="AF431" i="1" s="1"/>
  <c r="AC429" i="1"/>
  <c r="AG429" i="1" s="1"/>
  <c r="AB418" i="1"/>
  <c r="AH417" i="1"/>
  <c r="AI417" i="1"/>
  <c r="Y417" i="1"/>
  <c r="AX417" i="1"/>
  <c r="AY417" i="1" s="1"/>
  <c r="Z551" i="1"/>
  <c r="AG430" i="1" l="1"/>
  <c r="AE431" i="1"/>
  <c r="AC431" i="1" s="1"/>
  <c r="AA433" i="1"/>
  <c r="AD432" i="1"/>
  <c r="AB419" i="1"/>
  <c r="AH418" i="1"/>
  <c r="Y418" i="1"/>
  <c r="AX418" i="1"/>
  <c r="AY418" i="1" s="1"/>
  <c r="AI418" i="1"/>
  <c r="AG431" i="1"/>
  <c r="Z552" i="1"/>
  <c r="AF432" i="1" l="1"/>
  <c r="AE432" i="1"/>
  <c r="AA434" i="1"/>
  <c r="AD433" i="1"/>
  <c r="AF433" i="1" s="1"/>
  <c r="Z553" i="1"/>
  <c r="AB420" i="1"/>
  <c r="Y419" i="1"/>
  <c r="AH419" i="1"/>
  <c r="AI419" i="1"/>
  <c r="AX419" i="1"/>
  <c r="AY419" i="1" s="1"/>
  <c r="AA435" i="1" l="1"/>
  <c r="AD434" i="1"/>
  <c r="AF434" i="1" s="1"/>
  <c r="AE433" i="1"/>
  <c r="AC432" i="1"/>
  <c r="AG432" i="1" s="1"/>
  <c r="AB421" i="1"/>
  <c r="Y420" i="1"/>
  <c r="AH420" i="1"/>
  <c r="AI420" i="1"/>
  <c r="AX420" i="1"/>
  <c r="AY420" i="1" s="1"/>
  <c r="Z554" i="1"/>
  <c r="AC433" i="1" l="1"/>
  <c r="AG433" i="1" s="1"/>
  <c r="AE434" i="1"/>
  <c r="AD435" i="1"/>
  <c r="AF435" i="1" s="1"/>
  <c r="AA436" i="1"/>
  <c r="AB422" i="1"/>
  <c r="AH421" i="1"/>
  <c r="AI421" i="1"/>
  <c r="Y421" i="1"/>
  <c r="AX421" i="1"/>
  <c r="AY421" i="1" s="1"/>
  <c r="Z555" i="1"/>
  <c r="AA437" i="1" l="1"/>
  <c r="AD436" i="1"/>
  <c r="AF436" i="1" s="1"/>
  <c r="AE435" i="1"/>
  <c r="AC434" i="1"/>
  <c r="AG434" i="1" s="1"/>
  <c r="Z556" i="1"/>
  <c r="AB423" i="1"/>
  <c r="Y422" i="1"/>
  <c r="AH422" i="1"/>
  <c r="AI422" i="1"/>
  <c r="AX422" i="1"/>
  <c r="AY422" i="1" s="1"/>
  <c r="AE436" i="1" l="1"/>
  <c r="AC435" i="1"/>
  <c r="AG435" i="1" s="1"/>
  <c r="AD437" i="1"/>
  <c r="AF437" i="1" s="1"/>
  <c r="AA438" i="1"/>
  <c r="Z557" i="1"/>
  <c r="AB424" i="1"/>
  <c r="AX423" i="1"/>
  <c r="AY423" i="1" s="1"/>
  <c r="AH423" i="1"/>
  <c r="Y423" i="1"/>
  <c r="AI423" i="1"/>
  <c r="AE437" i="1" l="1"/>
  <c r="AC437" i="1" s="1"/>
  <c r="AA439" i="1"/>
  <c r="AD438" i="1"/>
  <c r="AF438" i="1" s="1"/>
  <c r="AC436" i="1"/>
  <c r="AG436" i="1" s="1"/>
  <c r="AB425" i="1"/>
  <c r="AX424" i="1"/>
  <c r="AY424" i="1" s="1"/>
  <c r="AH424" i="1"/>
  <c r="Y424" i="1"/>
  <c r="AI424" i="1"/>
  <c r="Z558" i="1"/>
  <c r="AG437" i="1" l="1"/>
  <c r="AD439" i="1"/>
  <c r="AF439" i="1" s="1"/>
  <c r="AA440" i="1"/>
  <c r="AE438" i="1"/>
  <c r="Z559" i="1"/>
  <c r="AB426" i="1"/>
  <c r="AH425" i="1"/>
  <c r="Y425" i="1"/>
  <c r="AX425" i="1"/>
  <c r="AY425" i="1" s="1"/>
  <c r="AI425" i="1"/>
  <c r="AE439" i="1" l="1"/>
  <c r="AC438" i="1"/>
  <c r="AG438" i="1" s="1"/>
  <c r="AA441" i="1"/>
  <c r="AD440" i="1"/>
  <c r="AF440" i="1" s="1"/>
  <c r="AB427" i="1"/>
  <c r="AH426" i="1"/>
  <c r="AX426" i="1"/>
  <c r="AY426" i="1" s="1"/>
  <c r="Y426" i="1"/>
  <c r="AI426" i="1"/>
  <c r="Z560" i="1"/>
  <c r="AD441" i="1" l="1"/>
  <c r="AF441" i="1" s="1"/>
  <c r="AA442" i="1"/>
  <c r="AE440" i="1"/>
  <c r="AC439" i="1"/>
  <c r="AG439" i="1" s="1"/>
  <c r="Z561" i="1"/>
  <c r="AB428" i="1"/>
  <c r="AH427" i="1"/>
  <c r="AX427" i="1"/>
  <c r="AY427" i="1" s="1"/>
  <c r="AI427" i="1"/>
  <c r="Y427" i="1"/>
  <c r="AE441" i="1" l="1"/>
  <c r="AC440" i="1"/>
  <c r="AG440" i="1" s="1"/>
  <c r="AD442" i="1"/>
  <c r="AF442" i="1" s="1"/>
  <c r="AA443" i="1"/>
  <c r="Z562" i="1"/>
  <c r="AB429" i="1"/>
  <c r="AH428" i="1"/>
  <c r="AX428" i="1"/>
  <c r="AY428" i="1" s="1"/>
  <c r="AI428" i="1"/>
  <c r="Y428" i="1"/>
  <c r="AD443" i="1" l="1"/>
  <c r="AF443" i="1" s="1"/>
  <c r="AA444" i="1"/>
  <c r="AE442" i="1"/>
  <c r="AC441" i="1"/>
  <c r="AG441" i="1" s="1"/>
  <c r="AB430" i="1"/>
  <c r="AX429" i="1"/>
  <c r="AY429" i="1" s="1"/>
  <c r="AI429" i="1"/>
  <c r="AH429" i="1"/>
  <c r="Y429" i="1"/>
  <c r="Z563" i="1"/>
  <c r="AE443" i="1" l="1"/>
  <c r="AC442" i="1"/>
  <c r="AG442" i="1" s="1"/>
  <c r="AA445" i="1"/>
  <c r="AD444" i="1"/>
  <c r="AF444" i="1" s="1"/>
  <c r="AB431" i="1"/>
  <c r="AH430" i="1"/>
  <c r="AX430" i="1"/>
  <c r="AY430" i="1" s="1"/>
  <c r="AI430" i="1"/>
  <c r="Y430" i="1"/>
  <c r="Z564" i="1"/>
  <c r="AA446" i="1" l="1"/>
  <c r="AD445" i="1"/>
  <c r="AF445" i="1" s="1"/>
  <c r="AC443" i="1"/>
  <c r="AG443" i="1" s="1"/>
  <c r="AE444" i="1"/>
  <c r="AE445" i="1" s="1"/>
  <c r="AC445" i="1" s="1"/>
  <c r="Z565" i="1"/>
  <c r="AB432" i="1"/>
  <c r="AI431" i="1"/>
  <c r="AH431" i="1"/>
  <c r="AX431" i="1"/>
  <c r="AY431" i="1" s="1"/>
  <c r="Y431" i="1"/>
  <c r="AA447" i="1" l="1"/>
  <c r="AD446" i="1"/>
  <c r="AC444" i="1"/>
  <c r="AG444" i="1" s="1"/>
  <c r="AB433" i="1"/>
  <c r="AH432" i="1"/>
  <c r="AX432" i="1"/>
  <c r="AY432" i="1" s="1"/>
  <c r="Y432" i="1"/>
  <c r="AI432" i="1"/>
  <c r="Z566" i="1"/>
  <c r="AG445" i="1" l="1"/>
  <c r="AF446" i="1"/>
  <c r="AE446" i="1"/>
  <c r="AD447" i="1"/>
  <c r="AF447" i="1" s="1"/>
  <c r="AA448" i="1"/>
  <c r="Z567" i="1"/>
  <c r="AB434" i="1"/>
  <c r="AI433" i="1"/>
  <c r="AX433" i="1"/>
  <c r="AY433" i="1" s="1"/>
  <c r="AH433" i="1"/>
  <c r="Y433" i="1"/>
  <c r="AC446" i="1" l="1"/>
  <c r="AG446" i="1" s="1"/>
  <c r="AE447" i="1"/>
  <c r="AD448" i="1"/>
  <c r="AF448" i="1" s="1"/>
  <c r="AA449" i="1"/>
  <c r="AB435" i="1"/>
  <c r="AH434" i="1"/>
  <c r="Y434" i="1"/>
  <c r="AI434" i="1"/>
  <c r="AX434" i="1"/>
  <c r="AY434" i="1" s="1"/>
  <c r="Z568" i="1"/>
  <c r="AE448" i="1" l="1"/>
  <c r="AC447" i="1"/>
  <c r="AG447" i="1" s="1"/>
  <c r="AA450" i="1"/>
  <c r="AD449" i="1"/>
  <c r="AF449" i="1" s="1"/>
  <c r="Z569" i="1"/>
  <c r="AB436" i="1"/>
  <c r="AH435" i="1"/>
  <c r="AI435" i="1"/>
  <c r="AX435" i="1"/>
  <c r="AY435" i="1" s="1"/>
  <c r="Y435" i="1"/>
  <c r="AD450" i="1" l="1"/>
  <c r="AF450" i="1" s="1"/>
  <c r="AA451" i="1"/>
  <c r="AE449" i="1"/>
  <c r="AC448" i="1"/>
  <c r="AG448" i="1" s="1"/>
  <c r="AB437" i="1"/>
  <c r="AH436" i="1"/>
  <c r="AX436" i="1"/>
  <c r="AY436" i="1" s="1"/>
  <c r="Y436" i="1"/>
  <c r="AI436" i="1"/>
  <c r="Z570" i="1"/>
  <c r="AD451" i="1" l="1"/>
  <c r="AF451" i="1" s="1"/>
  <c r="AA452" i="1"/>
  <c r="AC449" i="1"/>
  <c r="AG449" i="1" s="1"/>
  <c r="AE450" i="1"/>
  <c r="Z571" i="1"/>
  <c r="AB438" i="1"/>
  <c r="AH437" i="1"/>
  <c r="Y437" i="1"/>
  <c r="AX437" i="1"/>
  <c r="AY437" i="1" s="1"/>
  <c r="AI437" i="1"/>
  <c r="AC450" i="1" l="1"/>
  <c r="AG450" i="1" s="1"/>
  <c r="AE451" i="1"/>
  <c r="AA453" i="1"/>
  <c r="AD452" i="1"/>
  <c r="AF452" i="1" s="1"/>
  <c r="AB439" i="1"/>
  <c r="AH438" i="1"/>
  <c r="AI438" i="1"/>
  <c r="AX438" i="1"/>
  <c r="AY438" i="1" s="1"/>
  <c r="Y438" i="1"/>
  <c r="Z572" i="1"/>
  <c r="AA454" i="1" l="1"/>
  <c r="AD453" i="1"/>
  <c r="AF453" i="1" s="1"/>
  <c r="AC451" i="1"/>
  <c r="AG451" i="1" s="1"/>
  <c r="AE452" i="1"/>
  <c r="AE453" i="1" s="1"/>
  <c r="AC453" i="1" s="1"/>
  <c r="AB440" i="1"/>
  <c r="AH439" i="1"/>
  <c r="AX439" i="1"/>
  <c r="AY439" i="1" s="1"/>
  <c r="AI439" i="1"/>
  <c r="Y439" i="1"/>
  <c r="Z573" i="1"/>
  <c r="AC452" i="1" l="1"/>
  <c r="AG452" i="1" s="1"/>
  <c r="AD454" i="1"/>
  <c r="AA455" i="1"/>
  <c r="AB441" i="1"/>
  <c r="Y440" i="1"/>
  <c r="AH440" i="1"/>
  <c r="AI440" i="1"/>
  <c r="AX440" i="1"/>
  <c r="AY440" i="1" s="1"/>
  <c r="AG453" i="1"/>
  <c r="Z574" i="1"/>
  <c r="AD455" i="1" l="1"/>
  <c r="AF455" i="1" s="1"/>
  <c r="AA456" i="1"/>
  <c r="AF454" i="1"/>
  <c r="AE454" i="1"/>
  <c r="Z575" i="1"/>
  <c r="AB442" i="1"/>
  <c r="AH441" i="1"/>
  <c r="Y441" i="1"/>
  <c r="AX441" i="1"/>
  <c r="AY441" i="1" s="1"/>
  <c r="AI441" i="1"/>
  <c r="AA457" i="1" l="1"/>
  <c r="AD456" i="1"/>
  <c r="AF456" i="1" s="1"/>
  <c r="AC454" i="1"/>
  <c r="AG454" i="1" s="1"/>
  <c r="AE455" i="1"/>
  <c r="Z576" i="1"/>
  <c r="AB443" i="1"/>
  <c r="AH442" i="1"/>
  <c r="AI442" i="1"/>
  <c r="AX442" i="1"/>
  <c r="AY442" i="1" s="1"/>
  <c r="Y442" i="1"/>
  <c r="AC455" i="1" l="1"/>
  <c r="AG455" i="1" s="1"/>
  <c r="AE456" i="1"/>
  <c r="AA458" i="1"/>
  <c r="AD457" i="1"/>
  <c r="AF457" i="1" s="1"/>
  <c r="AB444" i="1"/>
  <c r="AH443" i="1"/>
  <c r="AI443" i="1"/>
  <c r="AX443" i="1"/>
  <c r="AY443" i="1" s="1"/>
  <c r="Y443" i="1"/>
  <c r="Z577" i="1"/>
  <c r="AA459" i="1" l="1"/>
  <c r="AD458" i="1"/>
  <c r="AF458" i="1" s="1"/>
  <c r="AC456" i="1"/>
  <c r="AG456" i="1" s="1"/>
  <c r="AE457" i="1"/>
  <c r="AB445" i="1"/>
  <c r="AH444" i="1"/>
  <c r="AI444" i="1"/>
  <c r="Y444" i="1"/>
  <c r="AX444" i="1"/>
  <c r="AY444" i="1" s="1"/>
  <c r="Z578" i="1"/>
  <c r="AE458" i="1" l="1"/>
  <c r="AC458" i="1" s="1"/>
  <c r="AC457" i="1"/>
  <c r="AG457" i="1" s="1"/>
  <c r="AA460" i="1"/>
  <c r="AD459" i="1"/>
  <c r="AF459" i="1" s="1"/>
  <c r="Z579" i="1"/>
  <c r="AB446" i="1"/>
  <c r="AX445" i="1"/>
  <c r="AY445" i="1" s="1"/>
  <c r="AH445" i="1"/>
  <c r="AI445" i="1"/>
  <c r="Y445" i="1"/>
  <c r="AG458" i="1" l="1"/>
  <c r="AA461" i="1"/>
  <c r="AD460" i="1"/>
  <c r="AF460" i="1" s="1"/>
  <c r="AE459" i="1"/>
  <c r="AB447" i="1"/>
  <c r="AH446" i="1"/>
  <c r="AX446" i="1"/>
  <c r="AY446" i="1" s="1"/>
  <c r="AI446" i="1"/>
  <c r="Y446" i="1"/>
  <c r="Z580" i="1"/>
  <c r="AE460" i="1" l="1"/>
  <c r="AC459" i="1"/>
  <c r="AG459" i="1" s="1"/>
  <c r="AD461" i="1"/>
  <c r="AF461" i="1" s="1"/>
  <c r="AA462" i="1"/>
  <c r="Z581" i="1"/>
  <c r="AB448" i="1"/>
  <c r="AH447" i="1"/>
  <c r="Y447" i="1"/>
  <c r="AI447" i="1"/>
  <c r="AX447" i="1"/>
  <c r="AY447" i="1" s="1"/>
  <c r="AA463" i="1" l="1"/>
  <c r="AD462" i="1"/>
  <c r="AF462" i="1" s="1"/>
  <c r="AE461" i="1"/>
  <c r="AC460" i="1"/>
  <c r="AG460" i="1" s="1"/>
  <c r="AB449" i="1"/>
  <c r="AH448" i="1"/>
  <c r="AI448" i="1"/>
  <c r="Y448" i="1"/>
  <c r="AX448" i="1"/>
  <c r="AY448" i="1" s="1"/>
  <c r="Z582" i="1"/>
  <c r="AC461" i="1" l="1"/>
  <c r="AG461" i="1" s="1"/>
  <c r="AE462" i="1"/>
  <c r="AA464" i="1"/>
  <c r="AD463" i="1"/>
  <c r="AF463" i="1" s="1"/>
  <c r="Z583" i="1"/>
  <c r="AB450" i="1"/>
  <c r="AH449" i="1"/>
  <c r="AI449" i="1"/>
  <c r="AX449" i="1"/>
  <c r="AY449" i="1" s="1"/>
  <c r="Y449" i="1"/>
  <c r="AC462" i="1" l="1"/>
  <c r="AG462" i="1" s="1"/>
  <c r="AE463" i="1"/>
  <c r="AA465" i="1"/>
  <c r="AD464" i="1"/>
  <c r="AF464" i="1" s="1"/>
  <c r="Z584" i="1"/>
  <c r="AB451" i="1"/>
  <c r="AI450" i="1"/>
  <c r="AH450" i="1"/>
  <c r="Y450" i="1"/>
  <c r="AX450" i="1"/>
  <c r="AY450" i="1" s="1"/>
  <c r="AC463" i="1" l="1"/>
  <c r="AG463" i="1" s="1"/>
  <c r="AE464" i="1"/>
  <c r="AD465" i="1"/>
  <c r="AF465" i="1" s="1"/>
  <c r="AA466" i="1"/>
  <c r="AB452" i="1"/>
  <c r="AH451" i="1"/>
  <c r="AX451" i="1"/>
  <c r="AY451" i="1" s="1"/>
  <c r="Y451" i="1"/>
  <c r="AI451" i="1"/>
  <c r="Z585" i="1"/>
  <c r="AA467" i="1" l="1"/>
  <c r="AD466" i="1"/>
  <c r="AF466" i="1" s="1"/>
  <c r="AE465" i="1"/>
  <c r="AC464" i="1"/>
  <c r="AG464" i="1" s="1"/>
  <c r="Z586" i="1"/>
  <c r="AB453" i="1"/>
  <c r="AX452" i="1"/>
  <c r="AY452" i="1" s="1"/>
  <c r="AH452" i="1"/>
  <c r="Y452" i="1"/>
  <c r="AI452" i="1"/>
  <c r="AE466" i="1" l="1"/>
  <c r="AC465" i="1"/>
  <c r="AG465" i="1" s="1"/>
  <c r="AA468" i="1"/>
  <c r="AD467" i="1"/>
  <c r="AF467" i="1" s="1"/>
  <c r="Z587" i="1"/>
  <c r="AB454" i="1"/>
  <c r="AH453" i="1"/>
  <c r="Y453" i="1"/>
  <c r="AX453" i="1"/>
  <c r="AY453" i="1" s="1"/>
  <c r="AI453" i="1"/>
  <c r="AA469" i="1" l="1"/>
  <c r="AD468" i="1"/>
  <c r="AF468" i="1" s="1"/>
  <c r="AE467" i="1"/>
  <c r="AC466" i="1"/>
  <c r="AG466" i="1" s="1"/>
  <c r="Z588" i="1"/>
  <c r="AB455" i="1"/>
  <c r="AH454" i="1"/>
  <c r="AI454" i="1"/>
  <c r="Y454" i="1"/>
  <c r="AX454" i="1"/>
  <c r="AY454" i="1" s="1"/>
  <c r="AE468" i="1" l="1"/>
  <c r="AC468" i="1" s="1"/>
  <c r="AC467" i="1"/>
  <c r="AG467" i="1" s="1"/>
  <c r="AD469" i="1"/>
  <c r="AF469" i="1" s="1"/>
  <c r="AA470" i="1"/>
  <c r="AB456" i="1"/>
  <c r="Y455" i="1"/>
  <c r="AH455" i="1"/>
  <c r="AI455" i="1"/>
  <c r="AX455" i="1"/>
  <c r="AY455" i="1" s="1"/>
  <c r="Z589" i="1"/>
  <c r="AG468" i="1" l="1"/>
  <c r="AD470" i="1"/>
  <c r="AF470" i="1" s="1"/>
  <c r="AA471" i="1"/>
  <c r="AE469" i="1"/>
  <c r="Z590" i="1"/>
  <c r="AB457" i="1"/>
  <c r="Y456" i="1"/>
  <c r="AH456" i="1"/>
  <c r="AI456" i="1"/>
  <c r="AX456" i="1"/>
  <c r="AY456" i="1" s="1"/>
  <c r="AE470" i="1" l="1"/>
  <c r="AC470" i="1" s="1"/>
  <c r="AD471" i="1"/>
  <c r="AF471" i="1" s="1"/>
  <c r="AA472" i="1"/>
  <c r="AC469" i="1"/>
  <c r="AG469" i="1" s="1"/>
  <c r="AB458" i="1"/>
  <c r="AH457" i="1"/>
  <c r="AI457" i="1"/>
  <c r="AX457" i="1"/>
  <c r="AY457" i="1" s="1"/>
  <c r="Y457" i="1"/>
  <c r="Z591" i="1"/>
  <c r="AE471" i="1" l="1"/>
  <c r="AC471" i="1" s="1"/>
  <c r="AG471" i="1" s="1"/>
  <c r="AG470" i="1"/>
  <c r="AD472" i="1"/>
  <c r="AA473" i="1"/>
  <c r="AB459" i="1"/>
  <c r="AH458" i="1"/>
  <c r="AX458" i="1"/>
  <c r="AY458" i="1" s="1"/>
  <c r="Y458" i="1"/>
  <c r="AI458" i="1"/>
  <c r="Z592" i="1"/>
  <c r="AA474" i="1" l="1"/>
  <c r="AD473" i="1"/>
  <c r="AF473" i="1" s="1"/>
  <c r="AF472" i="1"/>
  <c r="AE472" i="1"/>
  <c r="Z593" i="1"/>
  <c r="AB460" i="1"/>
  <c r="AH459" i="1"/>
  <c r="AI459" i="1"/>
  <c r="Y459" i="1"/>
  <c r="AX459" i="1"/>
  <c r="AY459" i="1" s="1"/>
  <c r="AC472" i="1" l="1"/>
  <c r="AG472" i="1" s="1"/>
  <c r="AE473" i="1"/>
  <c r="AA475" i="1"/>
  <c r="AD474" i="1"/>
  <c r="AF474" i="1" s="1"/>
  <c r="AB461" i="1"/>
  <c r="AH460" i="1"/>
  <c r="Y460" i="1"/>
  <c r="AI460" i="1"/>
  <c r="AX460" i="1"/>
  <c r="AY460" i="1" s="1"/>
  <c r="Z594" i="1"/>
  <c r="AA476" i="1" l="1"/>
  <c r="AD475" i="1"/>
  <c r="AF475" i="1" s="1"/>
  <c r="AC473" i="1"/>
  <c r="AG473" i="1" s="1"/>
  <c r="AE474" i="1"/>
  <c r="Z595" i="1"/>
  <c r="AB462" i="1"/>
  <c r="AH461" i="1"/>
  <c r="AX461" i="1"/>
  <c r="AY461" i="1" s="1"/>
  <c r="Y461" i="1"/>
  <c r="AI461" i="1"/>
  <c r="AC474" i="1" l="1"/>
  <c r="AG474" i="1" s="1"/>
  <c r="AE475" i="1"/>
  <c r="AD476" i="1"/>
  <c r="AF476" i="1" s="1"/>
  <c r="AA477" i="1"/>
  <c r="AB463" i="1"/>
  <c r="AH462" i="1"/>
  <c r="Y462" i="1"/>
  <c r="AI462" i="1"/>
  <c r="AX462" i="1"/>
  <c r="AY462" i="1" s="1"/>
  <c r="Z596" i="1"/>
  <c r="AA478" i="1" l="1"/>
  <c r="AD477" i="1"/>
  <c r="AF477" i="1" s="1"/>
  <c r="AC475" i="1"/>
  <c r="AG475" i="1" s="1"/>
  <c r="AE476" i="1"/>
  <c r="Z597" i="1"/>
  <c r="AB464" i="1"/>
  <c r="AH463" i="1"/>
  <c r="AX463" i="1"/>
  <c r="AY463" i="1" s="1"/>
  <c r="AI463" i="1"/>
  <c r="Y463" i="1"/>
  <c r="AE477" i="1" l="1"/>
  <c r="AC477" i="1" s="1"/>
  <c r="AC476" i="1"/>
  <c r="AG476" i="1" s="1"/>
  <c r="AA479" i="1"/>
  <c r="AD478" i="1"/>
  <c r="AB465" i="1"/>
  <c r="AX464" i="1"/>
  <c r="AY464" i="1" s="1"/>
  <c r="AH464" i="1"/>
  <c r="AI464" i="1"/>
  <c r="Y464" i="1"/>
  <c r="Z598" i="1"/>
  <c r="AG477" i="1" l="1"/>
  <c r="AD479" i="1"/>
  <c r="AF479" i="1" s="1"/>
  <c r="AA480" i="1"/>
  <c r="AF478" i="1"/>
  <c r="AE478" i="1"/>
  <c r="Z599" i="1"/>
  <c r="AB466" i="1"/>
  <c r="AI465" i="1"/>
  <c r="AH465" i="1"/>
  <c r="Y465" i="1"/>
  <c r="AX465" i="1"/>
  <c r="AY465" i="1" s="1"/>
  <c r="AA481" i="1" l="1"/>
  <c r="AD480" i="1"/>
  <c r="AF480" i="1" s="1"/>
  <c r="AE479" i="1"/>
  <c r="AC478" i="1"/>
  <c r="AG478" i="1" s="1"/>
  <c r="AB467" i="1"/>
  <c r="AH466" i="1"/>
  <c r="Y466" i="1"/>
  <c r="AI466" i="1"/>
  <c r="AX466" i="1"/>
  <c r="AY466" i="1" s="1"/>
  <c r="Z600" i="1"/>
  <c r="AE480" i="1" l="1"/>
  <c r="AC480" i="1" s="1"/>
  <c r="AC479" i="1"/>
  <c r="AG479" i="1" s="1"/>
  <c r="AA482" i="1"/>
  <c r="AD481" i="1"/>
  <c r="AF481" i="1" s="1"/>
  <c r="Z601" i="1"/>
  <c r="AB468" i="1"/>
  <c r="AH467" i="1"/>
  <c r="AI467" i="1"/>
  <c r="Y467" i="1"/>
  <c r="AX467" i="1"/>
  <c r="AY467" i="1" s="1"/>
  <c r="AG480" i="1" l="1"/>
  <c r="AD482" i="1"/>
  <c r="AF482" i="1" s="1"/>
  <c r="AA483" i="1"/>
  <c r="AE481" i="1"/>
  <c r="AB469" i="1"/>
  <c r="AH468" i="1"/>
  <c r="Y468" i="1"/>
  <c r="AX468" i="1"/>
  <c r="AY468" i="1" s="1"/>
  <c r="AI468" i="1"/>
  <c r="Z602" i="1"/>
  <c r="AC481" i="1" l="1"/>
  <c r="AG481" i="1" s="1"/>
  <c r="AE482" i="1"/>
  <c r="AA484" i="1"/>
  <c r="AD483" i="1"/>
  <c r="AF483" i="1" s="1"/>
  <c r="Z603" i="1"/>
  <c r="AB470" i="1"/>
  <c r="AH469" i="1"/>
  <c r="Y469" i="1"/>
  <c r="AI469" i="1"/>
  <c r="AX469" i="1"/>
  <c r="AY469" i="1" s="1"/>
  <c r="AA485" i="1" l="1"/>
  <c r="AD484" i="1"/>
  <c r="AF484" i="1" s="1"/>
  <c r="AC482" i="1"/>
  <c r="AG482" i="1" s="1"/>
  <c r="AE483" i="1"/>
  <c r="AB471" i="1"/>
  <c r="AH470" i="1"/>
  <c r="AI470" i="1"/>
  <c r="AX470" i="1"/>
  <c r="AY470" i="1" s="1"/>
  <c r="Y470" i="1"/>
  <c r="Z604" i="1"/>
  <c r="AE484" i="1" l="1"/>
  <c r="AC483" i="1"/>
  <c r="AG483" i="1" s="1"/>
  <c r="AA486" i="1"/>
  <c r="AD485" i="1"/>
  <c r="AF485" i="1" s="1"/>
  <c r="Z605" i="1"/>
  <c r="AB472" i="1"/>
  <c r="AH471" i="1"/>
  <c r="Y471" i="1"/>
  <c r="AI471" i="1"/>
  <c r="AX471" i="1"/>
  <c r="AY471" i="1" s="1"/>
  <c r="AA487" i="1" l="1"/>
  <c r="AD486" i="1"/>
  <c r="AF486" i="1" s="1"/>
  <c r="AE485" i="1"/>
  <c r="AC484" i="1"/>
  <c r="AG484" i="1" s="1"/>
  <c r="AB473" i="1"/>
  <c r="AH472" i="1"/>
  <c r="AX472" i="1"/>
  <c r="AY472" i="1" s="1"/>
  <c r="AI472" i="1"/>
  <c r="Y472" i="1"/>
  <c r="Z606" i="1"/>
  <c r="AE486" i="1" l="1"/>
  <c r="AC485" i="1"/>
  <c r="AG485" i="1" s="1"/>
  <c r="AA488" i="1"/>
  <c r="AD487" i="1"/>
  <c r="AF487" i="1" s="1"/>
  <c r="AB474" i="1"/>
  <c r="AH473" i="1"/>
  <c r="AX473" i="1"/>
  <c r="AY473" i="1" s="1"/>
  <c r="Y473" i="1"/>
  <c r="AI473" i="1"/>
  <c r="Z607" i="1"/>
  <c r="AE487" i="1" l="1"/>
  <c r="AC487" i="1" s="1"/>
  <c r="AA489" i="1"/>
  <c r="AD488" i="1"/>
  <c r="AC486" i="1"/>
  <c r="AG486" i="1" s="1"/>
  <c r="Z608" i="1"/>
  <c r="AB475" i="1"/>
  <c r="AH474" i="1"/>
  <c r="Y474" i="1"/>
  <c r="AI474" i="1"/>
  <c r="AX474" i="1"/>
  <c r="AY474" i="1" s="1"/>
  <c r="AF488" i="1" l="1"/>
  <c r="AE488" i="1"/>
  <c r="AG487" i="1"/>
  <c r="AD489" i="1"/>
  <c r="AF489" i="1" s="1"/>
  <c r="AA490" i="1"/>
  <c r="AB476" i="1"/>
  <c r="AH475" i="1"/>
  <c r="AX475" i="1"/>
  <c r="AY475" i="1" s="1"/>
  <c r="AI475" i="1"/>
  <c r="Y475" i="1"/>
  <c r="Z609" i="1"/>
  <c r="AC488" i="1" l="1"/>
  <c r="AG488" i="1" s="1"/>
  <c r="AE489" i="1"/>
  <c r="AA491" i="1"/>
  <c r="AD490" i="1"/>
  <c r="AF490" i="1" s="1"/>
  <c r="Z610" i="1"/>
  <c r="AB477" i="1"/>
  <c r="AH476" i="1"/>
  <c r="AX476" i="1"/>
  <c r="AY476" i="1" s="1"/>
  <c r="AI476" i="1"/>
  <c r="Y476" i="1"/>
  <c r="AE490" i="1" l="1"/>
  <c r="AC490" i="1" s="1"/>
  <c r="AA492" i="1"/>
  <c r="AD491" i="1"/>
  <c r="AC489" i="1"/>
  <c r="AG489" i="1" s="1"/>
  <c r="Z611" i="1"/>
  <c r="AB478" i="1"/>
  <c r="AI477" i="1"/>
  <c r="AH477" i="1"/>
  <c r="AX477" i="1"/>
  <c r="AY477" i="1" s="1"/>
  <c r="Y477" i="1"/>
  <c r="AG490" i="1" l="1"/>
  <c r="AF491" i="1"/>
  <c r="AE491" i="1"/>
  <c r="AD492" i="1"/>
  <c r="AF492" i="1" s="1"/>
  <c r="AA493" i="1"/>
  <c r="Z612" i="1"/>
  <c r="AB479" i="1"/>
  <c r="AH478" i="1"/>
  <c r="AI478" i="1"/>
  <c r="Y478" i="1"/>
  <c r="AX478" i="1"/>
  <c r="AY478" i="1" s="1"/>
  <c r="AA494" i="1" l="1"/>
  <c r="AD493" i="1"/>
  <c r="AF493" i="1" s="1"/>
  <c r="AC491" i="1"/>
  <c r="AG491" i="1" s="1"/>
  <c r="AE492" i="1"/>
  <c r="AB480" i="1"/>
  <c r="AH479" i="1"/>
  <c r="Y479" i="1"/>
  <c r="AX479" i="1"/>
  <c r="AY479" i="1" s="1"/>
  <c r="AI479" i="1"/>
  <c r="Z613" i="1"/>
  <c r="AC492" i="1" l="1"/>
  <c r="AG492" i="1" s="1"/>
  <c r="AE493" i="1"/>
  <c r="AC493" i="1" s="1"/>
  <c r="AG493" i="1" s="1"/>
  <c r="AA495" i="1"/>
  <c r="AD494" i="1"/>
  <c r="AF494" i="1" s="1"/>
  <c r="AB481" i="1"/>
  <c r="AH480" i="1"/>
  <c r="AI480" i="1"/>
  <c r="AX480" i="1"/>
  <c r="AY480" i="1" s="1"/>
  <c r="Y480" i="1"/>
  <c r="Z614" i="1"/>
  <c r="AD495" i="1" l="1"/>
  <c r="AF495" i="1" s="1"/>
  <c r="AA496" i="1"/>
  <c r="AE494" i="1"/>
  <c r="Z615" i="1"/>
  <c r="AB482" i="1"/>
  <c r="AH481" i="1"/>
  <c r="AX481" i="1"/>
  <c r="AY481" i="1" s="1"/>
  <c r="AI481" i="1"/>
  <c r="Y481" i="1"/>
  <c r="AE495" i="1" l="1"/>
  <c r="AC494" i="1"/>
  <c r="AG494" i="1" s="1"/>
  <c r="AD496" i="1"/>
  <c r="AF496" i="1" s="1"/>
  <c r="AA497" i="1"/>
  <c r="AB483" i="1"/>
  <c r="AH482" i="1"/>
  <c r="AI482" i="1"/>
  <c r="AX482" i="1"/>
  <c r="AY482" i="1" s="1"/>
  <c r="Y482" i="1"/>
  <c r="Z616" i="1"/>
  <c r="AD497" i="1" l="1"/>
  <c r="AF497" i="1" s="1"/>
  <c r="AA498" i="1"/>
  <c r="AC495" i="1"/>
  <c r="AG495" i="1" s="1"/>
  <c r="AE496" i="1"/>
  <c r="AB484" i="1"/>
  <c r="AH483" i="1"/>
  <c r="Y483" i="1"/>
  <c r="AI483" i="1"/>
  <c r="AX483" i="1"/>
  <c r="AY483" i="1" s="1"/>
  <c r="Z617" i="1"/>
  <c r="AE497" i="1" l="1"/>
  <c r="AC496" i="1"/>
  <c r="AG496" i="1" s="1"/>
  <c r="AD498" i="1"/>
  <c r="AF498" i="1" s="1"/>
  <c r="AA499" i="1"/>
  <c r="AB485" i="1"/>
  <c r="AX484" i="1"/>
  <c r="AY484" i="1" s="1"/>
  <c r="AH484" i="1"/>
  <c r="Y484" i="1"/>
  <c r="AI484" i="1"/>
  <c r="Z618" i="1"/>
  <c r="AA500" i="1" l="1"/>
  <c r="AD499" i="1"/>
  <c r="AF499" i="1" s="1"/>
  <c r="AC497" i="1"/>
  <c r="AG497" i="1" s="1"/>
  <c r="AE498" i="1"/>
  <c r="Z619" i="1"/>
  <c r="AB486" i="1"/>
  <c r="AH485" i="1"/>
  <c r="Y485" i="1"/>
  <c r="AX485" i="1"/>
  <c r="AY485" i="1" s="1"/>
  <c r="AI485" i="1"/>
  <c r="AE499" i="1" l="1"/>
  <c r="AC498" i="1"/>
  <c r="AG498" i="1" s="1"/>
  <c r="AA501" i="1"/>
  <c r="AD500" i="1"/>
  <c r="AF500" i="1" s="1"/>
  <c r="AB487" i="1"/>
  <c r="AH486" i="1"/>
  <c r="AX486" i="1"/>
  <c r="AY486" i="1" s="1"/>
  <c r="Y486" i="1"/>
  <c r="AI486" i="1"/>
  <c r="Z620" i="1"/>
  <c r="AA502" i="1" l="1"/>
  <c r="AD501" i="1"/>
  <c r="AF501" i="1" s="1"/>
  <c r="AE500" i="1"/>
  <c r="AC499" i="1"/>
  <c r="AG499" i="1" s="1"/>
  <c r="Z621" i="1"/>
  <c r="AB488" i="1"/>
  <c r="AH487" i="1"/>
  <c r="Y487" i="1"/>
  <c r="AX487" i="1"/>
  <c r="AY487" i="1" s="1"/>
  <c r="AI487" i="1"/>
  <c r="AC500" i="1" l="1"/>
  <c r="AG500" i="1" s="1"/>
  <c r="AE501" i="1"/>
  <c r="AD502" i="1"/>
  <c r="AF502" i="1" s="1"/>
  <c r="AA503" i="1"/>
  <c r="AB489" i="1"/>
  <c r="AI488" i="1"/>
  <c r="AH488" i="1"/>
  <c r="Y488" i="1"/>
  <c r="AX488" i="1"/>
  <c r="AY488" i="1" s="1"/>
  <c r="Z622" i="1"/>
  <c r="AE502" i="1" l="1"/>
  <c r="AC502" i="1" s="1"/>
  <c r="AA504" i="1"/>
  <c r="AD503" i="1"/>
  <c r="AF503" i="1" s="1"/>
  <c r="AC501" i="1"/>
  <c r="AG501" i="1" s="1"/>
  <c r="Z623" i="1"/>
  <c r="AB490" i="1"/>
  <c r="AH489" i="1"/>
  <c r="AI489" i="1"/>
  <c r="Y489" i="1"/>
  <c r="AX489" i="1"/>
  <c r="AY489" i="1" s="1"/>
  <c r="AE503" i="1" l="1"/>
  <c r="AC503" i="1" s="1"/>
  <c r="AG503" i="1" s="1"/>
  <c r="AG502" i="1"/>
  <c r="AA505" i="1"/>
  <c r="AD504" i="1"/>
  <c r="AF504" i="1" s="1"/>
  <c r="AB491" i="1"/>
  <c r="AH490" i="1"/>
  <c r="Y490" i="1"/>
  <c r="AX490" i="1"/>
  <c r="AY490" i="1" s="1"/>
  <c r="AI490" i="1"/>
  <c r="Z624" i="1"/>
  <c r="AA506" i="1" l="1"/>
  <c r="AD505" i="1"/>
  <c r="AF505" i="1" s="1"/>
  <c r="AE504" i="1"/>
  <c r="AB492" i="1"/>
  <c r="AH491" i="1"/>
  <c r="AX491" i="1"/>
  <c r="AY491" i="1" s="1"/>
  <c r="AI491" i="1"/>
  <c r="Y491" i="1"/>
  <c r="Z625" i="1"/>
  <c r="AC504" i="1" l="1"/>
  <c r="AG504" i="1" s="1"/>
  <c r="AE505" i="1"/>
  <c r="AA507" i="1"/>
  <c r="AD506" i="1"/>
  <c r="AF506" i="1" s="1"/>
  <c r="Z626" i="1"/>
  <c r="AB493" i="1"/>
  <c r="AH492" i="1"/>
  <c r="AI492" i="1"/>
  <c r="Y492" i="1"/>
  <c r="AX492" i="1"/>
  <c r="AY492" i="1" s="1"/>
  <c r="AD507" i="1" l="1"/>
  <c r="AF507" i="1" s="1"/>
  <c r="AA508" i="1"/>
  <c r="AE506" i="1"/>
  <c r="AE507" i="1" s="1"/>
  <c r="AC507" i="1" s="1"/>
  <c r="AC505" i="1"/>
  <c r="AG505" i="1" s="1"/>
  <c r="AB494" i="1"/>
  <c r="AH493" i="1"/>
  <c r="Y493" i="1"/>
  <c r="AI493" i="1"/>
  <c r="AX493" i="1"/>
  <c r="AY493" i="1" s="1"/>
  <c r="Z627" i="1"/>
  <c r="AC506" i="1" l="1"/>
  <c r="AG506" i="1" s="1"/>
  <c r="AA509" i="1"/>
  <c r="AD508" i="1"/>
  <c r="Z628" i="1"/>
  <c r="AB495" i="1"/>
  <c r="Y494" i="1"/>
  <c r="AI494" i="1"/>
  <c r="AH494" i="1"/>
  <c r="AX494" i="1"/>
  <c r="AY494" i="1" s="1"/>
  <c r="AG507" i="1" l="1"/>
  <c r="AF508" i="1"/>
  <c r="AE508" i="1"/>
  <c r="AA510" i="1"/>
  <c r="AD509" i="1"/>
  <c r="AF509" i="1" s="1"/>
  <c r="Z629" i="1"/>
  <c r="AB496" i="1"/>
  <c r="AH495" i="1"/>
  <c r="AI495" i="1"/>
  <c r="Y495" i="1"/>
  <c r="AX495" i="1"/>
  <c r="AY495" i="1" s="1"/>
  <c r="AA511" i="1" l="1"/>
  <c r="AD510" i="1"/>
  <c r="AF510" i="1" s="1"/>
  <c r="AE509" i="1"/>
  <c r="AE510" i="1" s="1"/>
  <c r="AC510" i="1" s="1"/>
  <c r="AC508" i="1"/>
  <c r="AG508" i="1" s="1"/>
  <c r="Z630" i="1"/>
  <c r="AB497" i="1"/>
  <c r="AH496" i="1"/>
  <c r="AX496" i="1"/>
  <c r="AY496" i="1" s="1"/>
  <c r="Y496" i="1"/>
  <c r="AI496" i="1"/>
  <c r="AC509" i="1" l="1"/>
  <c r="AG509" i="1" s="1"/>
  <c r="AA512" i="1"/>
  <c r="AD511" i="1"/>
  <c r="Z631" i="1"/>
  <c r="AB498" i="1"/>
  <c r="AH497" i="1"/>
  <c r="Y497" i="1"/>
  <c r="AX497" i="1"/>
  <c r="AY497" i="1" s="1"/>
  <c r="AI497" i="1"/>
  <c r="AG510" i="1"/>
  <c r="AF511" i="1" l="1"/>
  <c r="AE511" i="1"/>
  <c r="AA513" i="1"/>
  <c r="AD512" i="1"/>
  <c r="AF512" i="1" s="1"/>
  <c r="Z632" i="1"/>
  <c r="AB499" i="1"/>
  <c r="AH498" i="1"/>
  <c r="Y498" i="1"/>
  <c r="AX498" i="1"/>
  <c r="AY498" i="1" s="1"/>
  <c r="AI498" i="1"/>
  <c r="AD513" i="1" l="1"/>
  <c r="AF513" i="1" s="1"/>
  <c r="AA514" i="1"/>
  <c r="AE512" i="1"/>
  <c r="AC511" i="1"/>
  <c r="AG511" i="1" s="1"/>
  <c r="AB500" i="1"/>
  <c r="AH499" i="1"/>
  <c r="Y499" i="1"/>
  <c r="AX499" i="1"/>
  <c r="AY499" i="1" s="1"/>
  <c r="AI499" i="1"/>
  <c r="Z633" i="1"/>
  <c r="AE513" i="1" l="1"/>
  <c r="AC512" i="1"/>
  <c r="AG512" i="1" s="1"/>
  <c r="AA515" i="1"/>
  <c r="AD514" i="1"/>
  <c r="AF514" i="1" s="1"/>
  <c r="Z634" i="1"/>
  <c r="AB501" i="1"/>
  <c r="AH500" i="1"/>
  <c r="AI500" i="1"/>
  <c r="Y500" i="1"/>
  <c r="AX500" i="1"/>
  <c r="AY500" i="1" s="1"/>
  <c r="AA516" i="1" l="1"/>
  <c r="AD515" i="1"/>
  <c r="AF515" i="1" s="1"/>
  <c r="AE514" i="1"/>
  <c r="AC513" i="1"/>
  <c r="AG513" i="1" s="1"/>
  <c r="AB502" i="1"/>
  <c r="Y501" i="1"/>
  <c r="AH501" i="1"/>
  <c r="AI501" i="1"/>
  <c r="AX501" i="1"/>
  <c r="AY501" i="1" s="1"/>
  <c r="Z635" i="1"/>
  <c r="AE515" i="1" l="1"/>
  <c r="AC514" i="1"/>
  <c r="AG514" i="1" s="1"/>
  <c r="AA517" i="1"/>
  <c r="AD516" i="1"/>
  <c r="AF516" i="1" s="1"/>
  <c r="Z636" i="1"/>
  <c r="AB503" i="1"/>
  <c r="AI502" i="1"/>
  <c r="AX502" i="1"/>
  <c r="AY502" i="1" s="1"/>
  <c r="AH502" i="1"/>
  <c r="Y502" i="1"/>
  <c r="AA518" i="1" l="1"/>
  <c r="AD517" i="1"/>
  <c r="AF517" i="1" s="1"/>
  <c r="AE516" i="1"/>
  <c r="AC515" i="1"/>
  <c r="AG515" i="1" s="1"/>
  <c r="AB504" i="1"/>
  <c r="AH503" i="1"/>
  <c r="Y503" i="1"/>
  <c r="AX503" i="1"/>
  <c r="AY503" i="1" s="1"/>
  <c r="AI503" i="1"/>
  <c r="Z637" i="1"/>
  <c r="AE517" i="1" l="1"/>
  <c r="AC516" i="1"/>
  <c r="AG516" i="1" s="1"/>
  <c r="AA519" i="1"/>
  <c r="AD518" i="1"/>
  <c r="AF518" i="1" s="1"/>
  <c r="Z638" i="1"/>
  <c r="AB505" i="1"/>
  <c r="Y504" i="1"/>
  <c r="AX504" i="1"/>
  <c r="AY504" i="1" s="1"/>
  <c r="AH504" i="1"/>
  <c r="AI504" i="1"/>
  <c r="AA520" i="1" l="1"/>
  <c r="AD519" i="1"/>
  <c r="AF519" i="1" s="1"/>
  <c r="AC517" i="1"/>
  <c r="AG517" i="1" s="1"/>
  <c r="AE518" i="1"/>
  <c r="AB506" i="1"/>
  <c r="AH505" i="1"/>
  <c r="Y505" i="1"/>
  <c r="AI505" i="1"/>
  <c r="AX505" i="1"/>
  <c r="AY505" i="1" s="1"/>
  <c r="Z639" i="1"/>
  <c r="AE519" i="1" l="1"/>
  <c r="AC518" i="1"/>
  <c r="AG518" i="1" s="1"/>
  <c r="AD520" i="1"/>
  <c r="AF520" i="1" s="1"/>
  <c r="AA521" i="1"/>
  <c r="Z640" i="1"/>
  <c r="AB507" i="1"/>
  <c r="AI506" i="1"/>
  <c r="Y506" i="1"/>
  <c r="AH506" i="1"/>
  <c r="AX506" i="1"/>
  <c r="AY506" i="1" s="1"/>
  <c r="AA522" i="1" l="1"/>
  <c r="AD521" i="1"/>
  <c r="AF521" i="1" s="1"/>
  <c r="AE520" i="1"/>
  <c r="AC519" i="1"/>
  <c r="AG519" i="1" s="1"/>
  <c r="AB508" i="1"/>
  <c r="AX507" i="1"/>
  <c r="AY507" i="1" s="1"/>
  <c r="AH507" i="1"/>
  <c r="AI507" i="1"/>
  <c r="Y507" i="1"/>
  <c r="Z641" i="1"/>
  <c r="AE521" i="1" l="1"/>
  <c r="AC521" i="1" s="1"/>
  <c r="AG521" i="1" s="1"/>
  <c r="AC520" i="1"/>
  <c r="AG520" i="1" s="1"/>
  <c r="AD522" i="1"/>
  <c r="AA523" i="1"/>
  <c r="Z642" i="1"/>
  <c r="AB509" i="1"/>
  <c r="Y508" i="1"/>
  <c r="AH508" i="1"/>
  <c r="AI508" i="1"/>
  <c r="AX508" i="1"/>
  <c r="AY508" i="1" s="1"/>
  <c r="AD523" i="1" l="1"/>
  <c r="AF523" i="1" s="1"/>
  <c r="AA524" i="1"/>
  <c r="AF522" i="1"/>
  <c r="AE522" i="1"/>
  <c r="Z643" i="1"/>
  <c r="AB510" i="1"/>
  <c r="AH509" i="1"/>
  <c r="Y509" i="1"/>
  <c r="AI509" i="1"/>
  <c r="AX509" i="1"/>
  <c r="AY509" i="1" s="1"/>
  <c r="AE523" i="1" l="1"/>
  <c r="AC522" i="1"/>
  <c r="AG522" i="1" s="1"/>
  <c r="AA525" i="1"/>
  <c r="AD524" i="1"/>
  <c r="AF524" i="1" s="1"/>
  <c r="Z644" i="1"/>
  <c r="AB511" i="1"/>
  <c r="AH510" i="1"/>
  <c r="AI510" i="1"/>
  <c r="Y510" i="1"/>
  <c r="AX510" i="1"/>
  <c r="AY510" i="1" s="1"/>
  <c r="AD525" i="1" l="1"/>
  <c r="AF525" i="1" s="1"/>
  <c r="AA526" i="1"/>
  <c r="AE524" i="1"/>
  <c r="AC523" i="1"/>
  <c r="AG523" i="1" s="1"/>
  <c r="AB512" i="1"/>
  <c r="AX511" i="1"/>
  <c r="AY511" i="1" s="1"/>
  <c r="AH511" i="1"/>
  <c r="Y511" i="1"/>
  <c r="AI511" i="1"/>
  <c r="Z645" i="1"/>
  <c r="AE525" i="1" l="1"/>
  <c r="AC524" i="1"/>
  <c r="AG524" i="1" s="1"/>
  <c r="AA527" i="1"/>
  <c r="AD526" i="1"/>
  <c r="AF526" i="1" s="1"/>
  <c r="AB513" i="1"/>
  <c r="AH512" i="1"/>
  <c r="AX512" i="1"/>
  <c r="AY512" i="1" s="1"/>
  <c r="Y512" i="1"/>
  <c r="AI512" i="1"/>
  <c r="Z646" i="1"/>
  <c r="AD527" i="1" l="1"/>
  <c r="AF527" i="1" s="1"/>
  <c r="AA528" i="1"/>
  <c r="AE526" i="1"/>
  <c r="AC525" i="1"/>
  <c r="AG525" i="1" s="1"/>
  <c r="AB514" i="1"/>
  <c r="Y513" i="1"/>
  <c r="AI513" i="1"/>
  <c r="AH513" i="1"/>
  <c r="AX513" i="1"/>
  <c r="AY513" i="1" s="1"/>
  <c r="Z647" i="1"/>
  <c r="AE527" i="1" l="1"/>
  <c r="AC526" i="1"/>
  <c r="AG526" i="1" s="1"/>
  <c r="AA529" i="1"/>
  <c r="AD528" i="1"/>
  <c r="AF528" i="1" s="1"/>
  <c r="Z648" i="1"/>
  <c r="AB515" i="1"/>
  <c r="AH514" i="1"/>
  <c r="Y514" i="1"/>
  <c r="AI514" i="1"/>
  <c r="AX514" i="1"/>
  <c r="AY514" i="1" s="1"/>
  <c r="AA530" i="1" l="1"/>
  <c r="AD529" i="1"/>
  <c r="AF529" i="1" s="1"/>
  <c r="AE528" i="1"/>
  <c r="AC527" i="1"/>
  <c r="AG527" i="1" s="1"/>
  <c r="AB516" i="1"/>
  <c r="AH515" i="1"/>
  <c r="AI515" i="1"/>
  <c r="AX515" i="1"/>
  <c r="AY515" i="1" s="1"/>
  <c r="Y515" i="1"/>
  <c r="Z649" i="1"/>
  <c r="AE529" i="1" l="1"/>
  <c r="AC528" i="1"/>
  <c r="AG528" i="1" s="1"/>
  <c r="AD530" i="1"/>
  <c r="AF530" i="1" s="1"/>
  <c r="AA531" i="1"/>
  <c r="Z650" i="1"/>
  <c r="AB517" i="1"/>
  <c r="AH516" i="1"/>
  <c r="Y516" i="1"/>
  <c r="AX516" i="1"/>
  <c r="AY516" i="1" s="1"/>
  <c r="AI516" i="1"/>
  <c r="AA532" i="1" l="1"/>
  <c r="AD531" i="1"/>
  <c r="AF531" i="1" s="1"/>
  <c r="AC529" i="1"/>
  <c r="AG529" i="1" s="1"/>
  <c r="AE530" i="1"/>
  <c r="AB518" i="1"/>
  <c r="AI517" i="1"/>
  <c r="AX517" i="1"/>
  <c r="AY517" i="1" s="1"/>
  <c r="AH517" i="1"/>
  <c r="Y517" i="1"/>
  <c r="Z651" i="1"/>
  <c r="AE531" i="1" l="1"/>
  <c r="AC530" i="1"/>
  <c r="AG530" i="1" s="1"/>
  <c r="AA533" i="1"/>
  <c r="AD532" i="1"/>
  <c r="AF532" i="1" s="1"/>
  <c r="Z652" i="1"/>
  <c r="AB519" i="1"/>
  <c r="AH518" i="1"/>
  <c r="Y518" i="1"/>
  <c r="AX518" i="1"/>
  <c r="AY518" i="1" s="1"/>
  <c r="AI518" i="1"/>
  <c r="AA534" i="1" l="1"/>
  <c r="AD533" i="1"/>
  <c r="AF533" i="1" s="1"/>
  <c r="AE532" i="1"/>
  <c r="AC531" i="1"/>
  <c r="AG531" i="1" s="1"/>
  <c r="AB520" i="1"/>
  <c r="AH519" i="1"/>
  <c r="Y519" i="1"/>
  <c r="AX519" i="1"/>
  <c r="AY519" i="1" s="1"/>
  <c r="AI519" i="1"/>
  <c r="Z653" i="1"/>
  <c r="AE533" i="1" l="1"/>
  <c r="AC532" i="1"/>
  <c r="AG532" i="1" s="1"/>
  <c r="AA535" i="1"/>
  <c r="AD534" i="1"/>
  <c r="AF534" i="1" s="1"/>
  <c r="AB521" i="1"/>
  <c r="AH520" i="1"/>
  <c r="AX520" i="1"/>
  <c r="AY520" i="1" s="1"/>
  <c r="AI520" i="1"/>
  <c r="Y520" i="1"/>
  <c r="Z654" i="1"/>
  <c r="AD535" i="1" l="1"/>
  <c r="AF535" i="1" s="1"/>
  <c r="AA536" i="1"/>
  <c r="AE534" i="1"/>
  <c r="AC533" i="1"/>
  <c r="AG533" i="1" s="1"/>
  <c r="Z655" i="1"/>
  <c r="AB522" i="1"/>
  <c r="AH521" i="1"/>
  <c r="Y521" i="1"/>
  <c r="AX521" i="1"/>
  <c r="AY521" i="1" s="1"/>
  <c r="AI521" i="1"/>
  <c r="AE535" i="1" l="1"/>
  <c r="AC534" i="1"/>
  <c r="AG534" i="1" s="1"/>
  <c r="AD536" i="1"/>
  <c r="AF536" i="1" s="1"/>
  <c r="AA537" i="1"/>
  <c r="Z656" i="1"/>
  <c r="AB523" i="1"/>
  <c r="Y522" i="1"/>
  <c r="AI522" i="1"/>
  <c r="AH522" i="1"/>
  <c r="AX522" i="1"/>
  <c r="AY522" i="1" s="1"/>
  <c r="AA538" i="1" l="1"/>
  <c r="AD537" i="1"/>
  <c r="AF537" i="1" s="1"/>
  <c r="AE536" i="1"/>
  <c r="AC535" i="1"/>
  <c r="AG535" i="1" s="1"/>
  <c r="AB524" i="1"/>
  <c r="AH523" i="1"/>
  <c r="AX523" i="1"/>
  <c r="AY523" i="1" s="1"/>
  <c r="Y523" i="1"/>
  <c r="AI523" i="1"/>
  <c r="Z657" i="1"/>
  <c r="AE537" i="1" l="1"/>
  <c r="AC537" i="1" s="1"/>
  <c r="AC536" i="1"/>
  <c r="AG536" i="1" s="1"/>
  <c r="AD538" i="1"/>
  <c r="AA539" i="1"/>
  <c r="Z658" i="1"/>
  <c r="AG537" i="1"/>
  <c r="AB525" i="1"/>
  <c r="AH524" i="1"/>
  <c r="AX524" i="1"/>
  <c r="AY524" i="1" s="1"/>
  <c r="AI524" i="1"/>
  <c r="Y524" i="1"/>
  <c r="AA540" i="1" l="1"/>
  <c r="AD539" i="1"/>
  <c r="AF539" i="1" s="1"/>
  <c r="AF538" i="1"/>
  <c r="AE538" i="1"/>
  <c r="AB526" i="1"/>
  <c r="AH525" i="1"/>
  <c r="AI525" i="1"/>
  <c r="Y525" i="1"/>
  <c r="AX525" i="1"/>
  <c r="AY525" i="1" s="1"/>
  <c r="Z659" i="1"/>
  <c r="AE539" i="1" l="1"/>
  <c r="AC538" i="1"/>
  <c r="AG538" i="1" s="1"/>
  <c r="AD540" i="1"/>
  <c r="AF540" i="1" s="1"/>
  <c r="AA541" i="1"/>
  <c r="AB527" i="1"/>
  <c r="AH526" i="1"/>
  <c r="Y526" i="1"/>
  <c r="AI526" i="1"/>
  <c r="AX526" i="1"/>
  <c r="AY526" i="1" s="1"/>
  <c r="Z660" i="1"/>
  <c r="AD541" i="1" l="1"/>
  <c r="AF541" i="1" s="1"/>
  <c r="AA542" i="1"/>
  <c r="AE540" i="1"/>
  <c r="AC539" i="1"/>
  <c r="AG539" i="1" s="1"/>
  <c r="Z661" i="1"/>
  <c r="AB528" i="1"/>
  <c r="AH527" i="1"/>
  <c r="AI527" i="1"/>
  <c r="Y527" i="1"/>
  <c r="AX527" i="1"/>
  <c r="AY527" i="1" s="1"/>
  <c r="AC540" i="1" l="1"/>
  <c r="AG540" i="1" s="1"/>
  <c r="AE541" i="1"/>
  <c r="AD542" i="1"/>
  <c r="AF542" i="1" s="1"/>
  <c r="AA543" i="1"/>
  <c r="AB529" i="1"/>
  <c r="AH528" i="1"/>
  <c r="Y528" i="1"/>
  <c r="AI528" i="1"/>
  <c r="AX528" i="1"/>
  <c r="AY528" i="1" s="1"/>
  <c r="Z662" i="1"/>
  <c r="AA544" i="1" l="1"/>
  <c r="AD543" i="1"/>
  <c r="AF543" i="1" s="1"/>
  <c r="AE542" i="1"/>
  <c r="AC541" i="1"/>
  <c r="AG541" i="1" s="1"/>
  <c r="Z663" i="1"/>
  <c r="AB530" i="1"/>
  <c r="AH529" i="1"/>
  <c r="Y529" i="1"/>
  <c r="AX529" i="1"/>
  <c r="AY529" i="1" s="1"/>
  <c r="AI529" i="1"/>
  <c r="AC542" i="1" l="1"/>
  <c r="AG542" i="1" s="1"/>
  <c r="AE543" i="1"/>
  <c r="AA545" i="1"/>
  <c r="AD544" i="1"/>
  <c r="AF544" i="1" s="1"/>
  <c r="AB531" i="1"/>
  <c r="AH530" i="1"/>
  <c r="AX530" i="1"/>
  <c r="AY530" i="1" s="1"/>
  <c r="AI530" i="1"/>
  <c r="Y530" i="1"/>
  <c r="Z664" i="1"/>
  <c r="AA546" i="1" l="1"/>
  <c r="AD545" i="1"/>
  <c r="AF545" i="1" s="1"/>
  <c r="AE544" i="1"/>
  <c r="AC543" i="1"/>
  <c r="AG543" i="1" s="1"/>
  <c r="Z665" i="1"/>
  <c r="AB532" i="1"/>
  <c r="AH531" i="1"/>
  <c r="Y531" i="1"/>
  <c r="AX531" i="1"/>
  <c r="AY531" i="1" s="1"/>
  <c r="AI531" i="1"/>
  <c r="AC544" i="1" l="1"/>
  <c r="AG544" i="1" s="1"/>
  <c r="AE545" i="1"/>
  <c r="AA547" i="1"/>
  <c r="AD546" i="1"/>
  <c r="AF546" i="1" s="1"/>
  <c r="AB533" i="1"/>
  <c r="AX532" i="1"/>
  <c r="AY532" i="1" s="1"/>
  <c r="Y532" i="1"/>
  <c r="AH532" i="1"/>
  <c r="AI532" i="1"/>
  <c r="Z666" i="1"/>
  <c r="AD547" i="1" l="1"/>
  <c r="AF547" i="1" s="1"/>
  <c r="AA548" i="1"/>
  <c r="AE546" i="1"/>
  <c r="AC545" i="1"/>
  <c r="AG545" i="1" s="1"/>
  <c r="Z667" i="1"/>
  <c r="AB534" i="1"/>
  <c r="AX533" i="1"/>
  <c r="AY533" i="1" s="1"/>
  <c r="AH533" i="1"/>
  <c r="AI533" i="1"/>
  <c r="Y533" i="1"/>
  <c r="AE547" i="1" l="1"/>
  <c r="AC546" i="1"/>
  <c r="AG546" i="1" s="1"/>
  <c r="AA549" i="1"/>
  <c r="AD548" i="1"/>
  <c r="AF548" i="1" s="1"/>
  <c r="AB535" i="1"/>
  <c r="AH534" i="1"/>
  <c r="AX534" i="1"/>
  <c r="AY534" i="1" s="1"/>
  <c r="Y534" i="1"/>
  <c r="AI534" i="1"/>
  <c r="Z668" i="1"/>
  <c r="AD549" i="1" l="1"/>
  <c r="AF549" i="1" s="1"/>
  <c r="AA550" i="1"/>
  <c r="AE548" i="1"/>
  <c r="AC547" i="1"/>
  <c r="AG547" i="1" s="1"/>
  <c r="Z669" i="1"/>
  <c r="AB536" i="1"/>
  <c r="AH535" i="1"/>
  <c r="AI535" i="1"/>
  <c r="AX535" i="1"/>
  <c r="AY535" i="1" s="1"/>
  <c r="Y535" i="1"/>
  <c r="AE549" i="1" l="1"/>
  <c r="AC548" i="1"/>
  <c r="AG548" i="1" s="1"/>
  <c r="AD550" i="1"/>
  <c r="AF550" i="1" s="1"/>
  <c r="AA551" i="1"/>
  <c r="AB537" i="1"/>
  <c r="AH536" i="1"/>
  <c r="AI536" i="1"/>
  <c r="AX536" i="1"/>
  <c r="AY536" i="1" s="1"/>
  <c r="Y536" i="1"/>
  <c r="Z670" i="1"/>
  <c r="AD551" i="1" l="1"/>
  <c r="AF551" i="1" s="1"/>
  <c r="AA552" i="1"/>
  <c r="AC549" i="1"/>
  <c r="AG549" i="1" s="1"/>
  <c r="AE550" i="1"/>
  <c r="AE551" i="1" s="1"/>
  <c r="AC551" i="1" s="1"/>
  <c r="AB538" i="1"/>
  <c r="AH537" i="1"/>
  <c r="Y537" i="1"/>
  <c r="AI537" i="1"/>
  <c r="AX537" i="1"/>
  <c r="AY537" i="1" s="1"/>
  <c r="Z671" i="1"/>
  <c r="AC550" i="1" l="1"/>
  <c r="AG550" i="1" s="1"/>
  <c r="AA553" i="1"/>
  <c r="AD552" i="1"/>
  <c r="AB539" i="1"/>
  <c r="AI538" i="1"/>
  <c r="AH538" i="1"/>
  <c r="Y538" i="1"/>
  <c r="AX538" i="1"/>
  <c r="AY538" i="1" s="1"/>
  <c r="Z672" i="1"/>
  <c r="AG551" i="1"/>
  <c r="AF552" i="1" l="1"/>
  <c r="AE552" i="1"/>
  <c r="AD553" i="1"/>
  <c r="AF553" i="1" s="1"/>
  <c r="AA554" i="1"/>
  <c r="Z673" i="1"/>
  <c r="AB540" i="1"/>
  <c r="AH539" i="1"/>
  <c r="AX539" i="1"/>
  <c r="AY539" i="1" s="1"/>
  <c r="Y539" i="1"/>
  <c r="AI539" i="1"/>
  <c r="AA555" i="1" l="1"/>
  <c r="AD554" i="1"/>
  <c r="AF554" i="1" s="1"/>
  <c r="AE553" i="1"/>
  <c r="AC552" i="1"/>
  <c r="AG552" i="1" s="1"/>
  <c r="Z674" i="1"/>
  <c r="AB541" i="1"/>
  <c r="Y540" i="1"/>
  <c r="AH540" i="1"/>
  <c r="AX540" i="1"/>
  <c r="AY540" i="1" s="1"/>
  <c r="AI540" i="1"/>
  <c r="AE554" i="1" l="1"/>
  <c r="AC553" i="1"/>
  <c r="AG553" i="1" s="1"/>
  <c r="AD555" i="1"/>
  <c r="AF555" i="1" s="1"/>
  <c r="AA556" i="1"/>
  <c r="AB542" i="1"/>
  <c r="AH541" i="1"/>
  <c r="Y541" i="1"/>
  <c r="AX541" i="1"/>
  <c r="AY541" i="1" s="1"/>
  <c r="AI541" i="1"/>
  <c r="Z675" i="1"/>
  <c r="AA557" i="1" l="1"/>
  <c r="AD556" i="1"/>
  <c r="AF556" i="1" s="1"/>
  <c r="AE555" i="1"/>
  <c r="AC554" i="1"/>
  <c r="AG554" i="1" s="1"/>
  <c r="AB543" i="1"/>
  <c r="AH542" i="1"/>
  <c r="AX542" i="1"/>
  <c r="AY542" i="1" s="1"/>
  <c r="AI542" i="1"/>
  <c r="Y542" i="1"/>
  <c r="Z676" i="1"/>
  <c r="AE556" i="1" l="1"/>
  <c r="AC556" i="1" s="1"/>
  <c r="AC555" i="1"/>
  <c r="AG555" i="1" s="1"/>
  <c r="AA558" i="1"/>
  <c r="AD557" i="1"/>
  <c r="Z677" i="1"/>
  <c r="AB544" i="1"/>
  <c r="AH543" i="1"/>
  <c r="Y543" i="1"/>
  <c r="AX543" i="1"/>
  <c r="AY543" i="1" s="1"/>
  <c r="AI543" i="1"/>
  <c r="AG556" i="1" l="1"/>
  <c r="AF557" i="1"/>
  <c r="AE557" i="1"/>
  <c r="AA559" i="1"/>
  <c r="AD558" i="1"/>
  <c r="AF558" i="1" s="1"/>
  <c r="Z678" i="1"/>
  <c r="AB545" i="1"/>
  <c r="AX544" i="1"/>
  <c r="AY544" i="1" s="1"/>
  <c r="AH544" i="1"/>
  <c r="Y544" i="1"/>
  <c r="AI544" i="1"/>
  <c r="AD559" i="1" l="1"/>
  <c r="AF559" i="1" s="1"/>
  <c r="AA560" i="1"/>
  <c r="AE558" i="1"/>
  <c r="AC557" i="1"/>
  <c r="AG557" i="1" s="1"/>
  <c r="AB546" i="1"/>
  <c r="AH545" i="1"/>
  <c r="AX545" i="1"/>
  <c r="AY545" i="1" s="1"/>
  <c r="Y545" i="1"/>
  <c r="AI545" i="1"/>
  <c r="Z679" i="1"/>
  <c r="AE559" i="1" l="1"/>
  <c r="AC558" i="1"/>
  <c r="AG558" i="1" s="1"/>
  <c r="AA561" i="1"/>
  <c r="AD560" i="1"/>
  <c r="AF560" i="1" s="1"/>
  <c r="AB547" i="1"/>
  <c r="AH546" i="1"/>
  <c r="AI546" i="1"/>
  <c r="Y546" i="1"/>
  <c r="AX546" i="1"/>
  <c r="AY546" i="1" s="1"/>
  <c r="Z680" i="1"/>
  <c r="AD561" i="1" l="1"/>
  <c r="AF561" i="1" s="1"/>
  <c r="AA562" i="1"/>
  <c r="AE560" i="1"/>
  <c r="AC559" i="1"/>
  <c r="AG559" i="1" s="1"/>
  <c r="AB548" i="1"/>
  <c r="AH547" i="1"/>
  <c r="AX547" i="1"/>
  <c r="AY547" i="1" s="1"/>
  <c r="AI547" i="1"/>
  <c r="Y547" i="1"/>
  <c r="Z681" i="1"/>
  <c r="AE561" i="1" l="1"/>
  <c r="AC560" i="1"/>
  <c r="AG560" i="1" s="1"/>
  <c r="AA563" i="1"/>
  <c r="AD562" i="1"/>
  <c r="AF562" i="1" s="1"/>
  <c r="Z682" i="1"/>
  <c r="AB549" i="1"/>
  <c r="AH548" i="1"/>
  <c r="AX548" i="1"/>
  <c r="AY548" i="1" s="1"/>
  <c r="AI548" i="1"/>
  <c r="Y548" i="1"/>
  <c r="AA564" i="1" l="1"/>
  <c r="AD563" i="1"/>
  <c r="AF563" i="1" s="1"/>
  <c r="AE562" i="1"/>
  <c r="AE563" i="1" s="1"/>
  <c r="AC561" i="1"/>
  <c r="AG561" i="1" s="1"/>
  <c r="AB550" i="1"/>
  <c r="AI549" i="1"/>
  <c r="AH549" i="1"/>
  <c r="AX549" i="1"/>
  <c r="AY549" i="1" s="1"/>
  <c r="Y549" i="1"/>
  <c r="Z683" i="1"/>
  <c r="AC563" i="1"/>
  <c r="AC562" i="1" l="1"/>
  <c r="AG562" i="1" s="1"/>
  <c r="AD564" i="1"/>
  <c r="AA565" i="1"/>
  <c r="Z684" i="1"/>
  <c r="AG563" i="1"/>
  <c r="AB551" i="1"/>
  <c r="AH550" i="1"/>
  <c r="AI550" i="1"/>
  <c r="AX550" i="1"/>
  <c r="AY550" i="1" s="1"/>
  <c r="Y550" i="1"/>
  <c r="AA566" i="1" l="1"/>
  <c r="AD565" i="1"/>
  <c r="AF565" i="1" s="1"/>
  <c r="AF564" i="1"/>
  <c r="AE564" i="1"/>
  <c r="AB552" i="1"/>
  <c r="AH551" i="1"/>
  <c r="AX551" i="1"/>
  <c r="AY551" i="1" s="1"/>
  <c r="AI551" i="1"/>
  <c r="Y551" i="1"/>
  <c r="Z685" i="1"/>
  <c r="AE565" i="1" l="1"/>
  <c r="AC564" i="1"/>
  <c r="AG564" i="1" s="1"/>
  <c r="AD566" i="1"/>
  <c r="AF566" i="1" s="1"/>
  <c r="AA567" i="1"/>
  <c r="AB553" i="1"/>
  <c r="AH552" i="1"/>
  <c r="AX552" i="1"/>
  <c r="AY552" i="1" s="1"/>
  <c r="Y552" i="1"/>
  <c r="AI552" i="1"/>
  <c r="Z686" i="1"/>
  <c r="AD567" i="1" l="1"/>
  <c r="AF567" i="1" s="1"/>
  <c r="AA568" i="1"/>
  <c r="AC565" i="1"/>
  <c r="AG565" i="1" s="1"/>
  <c r="AE566" i="1"/>
  <c r="AB554" i="1"/>
  <c r="AH553" i="1"/>
  <c r="AX553" i="1"/>
  <c r="AY553" i="1" s="1"/>
  <c r="Y553" i="1"/>
  <c r="AI553" i="1"/>
  <c r="Z687" i="1"/>
  <c r="AE567" i="1" l="1"/>
  <c r="AC566" i="1"/>
  <c r="AG566" i="1" s="1"/>
  <c r="AA569" i="1"/>
  <c r="AD568" i="1"/>
  <c r="AF568" i="1" s="1"/>
  <c r="Z688" i="1"/>
  <c r="AB555" i="1"/>
  <c r="AH554" i="1"/>
  <c r="Y554" i="1"/>
  <c r="AX554" i="1"/>
  <c r="AY554" i="1" s="1"/>
  <c r="AI554" i="1"/>
  <c r="AA570" i="1" l="1"/>
  <c r="AD569" i="1"/>
  <c r="AF569" i="1" s="1"/>
  <c r="AE568" i="1"/>
  <c r="AC567" i="1"/>
  <c r="AG567" i="1" s="1"/>
  <c r="Z689" i="1"/>
  <c r="AB556" i="1"/>
  <c r="AH555" i="1"/>
  <c r="AI555" i="1"/>
  <c r="Y555" i="1"/>
  <c r="AX555" i="1"/>
  <c r="AY555" i="1" s="1"/>
  <c r="AE569" i="1" l="1"/>
  <c r="AC569" i="1" s="1"/>
  <c r="AC568" i="1"/>
  <c r="AG568" i="1" s="1"/>
  <c r="AA571" i="1"/>
  <c r="AD570" i="1"/>
  <c r="AB557" i="1"/>
  <c r="AH556" i="1"/>
  <c r="AX556" i="1"/>
  <c r="AY556" i="1" s="1"/>
  <c r="AI556" i="1"/>
  <c r="Y556" i="1"/>
  <c r="Z690" i="1"/>
  <c r="AG569" i="1"/>
  <c r="AF570" i="1" l="1"/>
  <c r="AE570" i="1"/>
  <c r="AA572" i="1"/>
  <c r="AD571" i="1"/>
  <c r="AF571" i="1" s="1"/>
  <c r="Z691" i="1"/>
  <c r="AB558" i="1"/>
  <c r="AI557" i="1"/>
  <c r="AH557" i="1"/>
  <c r="AX557" i="1"/>
  <c r="AY557" i="1" s="1"/>
  <c r="Y557" i="1"/>
  <c r="AD572" i="1" l="1"/>
  <c r="AF572" i="1" s="1"/>
  <c r="AA573" i="1"/>
  <c r="AE571" i="1"/>
  <c r="AE572" i="1" s="1"/>
  <c r="AC572" i="1" s="1"/>
  <c r="AC570" i="1"/>
  <c r="AG570" i="1" s="1"/>
  <c r="Z692" i="1"/>
  <c r="AB559" i="1"/>
  <c r="AH558" i="1"/>
  <c r="Y558" i="1"/>
  <c r="AX558" i="1"/>
  <c r="AY558" i="1" s="1"/>
  <c r="AI558" i="1"/>
  <c r="AA574" i="1" l="1"/>
  <c r="AD573" i="1"/>
  <c r="AC571" i="1"/>
  <c r="AG571" i="1" s="1"/>
  <c r="Z693" i="1"/>
  <c r="AB560" i="1"/>
  <c r="AH559" i="1"/>
  <c r="AI559" i="1"/>
  <c r="AX559" i="1"/>
  <c r="AY559" i="1" s="1"/>
  <c r="Y559" i="1"/>
  <c r="AG572" i="1" l="1"/>
  <c r="AF573" i="1"/>
  <c r="AE573" i="1"/>
  <c r="AA575" i="1"/>
  <c r="AD574" i="1"/>
  <c r="AF574" i="1" s="1"/>
  <c r="AB561" i="1"/>
  <c r="AH560" i="1"/>
  <c r="AX560" i="1"/>
  <c r="AY560" i="1" s="1"/>
  <c r="Y560" i="1"/>
  <c r="AI560" i="1"/>
  <c r="Z694" i="1"/>
  <c r="AD575" i="1" l="1"/>
  <c r="AF575" i="1" s="1"/>
  <c r="AA576" i="1"/>
  <c r="AE574" i="1"/>
  <c r="AE575" i="1" s="1"/>
  <c r="AC575" i="1" s="1"/>
  <c r="AC573" i="1"/>
  <c r="AG573" i="1" s="1"/>
  <c r="AB562" i="1"/>
  <c r="AH561" i="1"/>
  <c r="AI561" i="1"/>
  <c r="AX561" i="1"/>
  <c r="AY561" i="1" s="1"/>
  <c r="Y561" i="1"/>
  <c r="Z695" i="1"/>
  <c r="AC574" i="1" l="1"/>
  <c r="AG574" i="1" s="1"/>
  <c r="AA577" i="1"/>
  <c r="AD576" i="1"/>
  <c r="Z696" i="1"/>
  <c r="AB563" i="1"/>
  <c r="AH562" i="1"/>
  <c r="Y562" i="1"/>
  <c r="AX562" i="1"/>
  <c r="AY562" i="1" s="1"/>
  <c r="AI562" i="1"/>
  <c r="AG575" i="1"/>
  <c r="AF576" i="1" l="1"/>
  <c r="AE576" i="1"/>
  <c r="AA578" i="1"/>
  <c r="AD577" i="1"/>
  <c r="AF577" i="1" s="1"/>
  <c r="AB564" i="1"/>
  <c r="AH563" i="1"/>
  <c r="AI563" i="1"/>
  <c r="AX563" i="1"/>
  <c r="AY563" i="1" s="1"/>
  <c r="Y563" i="1"/>
  <c r="Z697" i="1"/>
  <c r="AD578" i="1" l="1"/>
  <c r="AF578" i="1" s="1"/>
  <c r="AA579" i="1"/>
  <c r="AE577" i="1"/>
  <c r="AC576" i="1"/>
  <c r="AG576" i="1" s="1"/>
  <c r="AB565" i="1"/>
  <c r="AH564" i="1"/>
  <c r="AX564" i="1"/>
  <c r="AY564" i="1" s="1"/>
  <c r="AI564" i="1"/>
  <c r="Y564" i="1"/>
  <c r="Z698" i="1"/>
  <c r="AE578" i="1" l="1"/>
  <c r="AC578" i="1" s="1"/>
  <c r="AC577" i="1"/>
  <c r="AG577" i="1" s="1"/>
  <c r="AA580" i="1"/>
  <c r="AD579" i="1"/>
  <c r="AB566" i="1"/>
  <c r="AH565" i="1"/>
  <c r="AI565" i="1"/>
  <c r="AX565" i="1"/>
  <c r="AY565" i="1" s="1"/>
  <c r="Y565" i="1"/>
  <c r="Z699" i="1"/>
  <c r="AG578" i="1" l="1"/>
  <c r="AA581" i="1"/>
  <c r="AD580" i="1"/>
  <c r="AF580" i="1" s="1"/>
  <c r="AF579" i="1"/>
  <c r="AE579" i="1"/>
  <c r="Z700" i="1"/>
  <c r="AB567" i="1"/>
  <c r="Y566" i="1"/>
  <c r="AH566" i="1"/>
  <c r="AX566" i="1"/>
  <c r="AY566" i="1" s="1"/>
  <c r="AI566" i="1"/>
  <c r="AE580" i="1" l="1"/>
  <c r="AC580" i="1" s="1"/>
  <c r="AC579" i="1"/>
  <c r="AG579" i="1" s="1"/>
  <c r="AD581" i="1"/>
  <c r="AA582" i="1"/>
  <c r="AB568" i="1"/>
  <c r="AH567" i="1"/>
  <c r="AX567" i="1"/>
  <c r="AY567" i="1" s="1"/>
  <c r="AI567" i="1"/>
  <c r="Y567" i="1"/>
  <c r="Z701" i="1"/>
  <c r="AG580" i="1" l="1"/>
  <c r="AF581" i="1"/>
  <c r="AE581" i="1"/>
  <c r="AA583" i="1"/>
  <c r="AD582" i="1"/>
  <c r="AF582" i="1" s="1"/>
  <c r="Z702" i="1"/>
  <c r="AB569" i="1"/>
  <c r="Y568" i="1"/>
  <c r="AH568" i="1"/>
  <c r="AX568" i="1"/>
  <c r="AY568" i="1" s="1"/>
  <c r="AI568" i="1"/>
  <c r="AA584" i="1" l="1"/>
  <c r="AD583" i="1"/>
  <c r="AF583" i="1" s="1"/>
  <c r="AE582" i="1"/>
  <c r="AC581" i="1"/>
  <c r="AG581" i="1" s="1"/>
  <c r="AB570" i="1"/>
  <c r="AH569" i="1"/>
  <c r="Y569" i="1"/>
  <c r="AX569" i="1"/>
  <c r="AY569" i="1" s="1"/>
  <c r="AI569" i="1"/>
  <c r="Z703" i="1"/>
  <c r="AC582" i="1" l="1"/>
  <c r="AG582" i="1" s="1"/>
  <c r="AE583" i="1"/>
  <c r="AD584" i="1"/>
  <c r="AF584" i="1" s="1"/>
  <c r="AA585" i="1"/>
  <c r="Z704" i="1"/>
  <c r="AB571" i="1"/>
  <c r="AH570" i="1"/>
  <c r="AI570" i="1"/>
  <c r="AX570" i="1"/>
  <c r="AY570" i="1" s="1"/>
  <c r="Y570" i="1"/>
  <c r="AD585" i="1" l="1"/>
  <c r="AF585" i="1" s="1"/>
  <c r="AA586" i="1"/>
  <c r="AE584" i="1"/>
  <c r="AC583" i="1"/>
  <c r="AG583" i="1" s="1"/>
  <c r="AB572" i="1"/>
  <c r="AI571" i="1"/>
  <c r="AH571" i="1"/>
  <c r="AX571" i="1"/>
  <c r="AY571" i="1" s="1"/>
  <c r="Y571" i="1"/>
  <c r="Z705" i="1"/>
  <c r="AE585" i="1" l="1"/>
  <c r="AC584" i="1"/>
  <c r="AG584" i="1" s="1"/>
  <c r="AA587" i="1"/>
  <c r="AD586" i="1"/>
  <c r="AF586" i="1" s="1"/>
  <c r="Z706" i="1"/>
  <c r="AB573" i="1"/>
  <c r="AH572" i="1"/>
  <c r="AX572" i="1"/>
  <c r="AY572" i="1" s="1"/>
  <c r="AI572" i="1"/>
  <c r="Y572" i="1"/>
  <c r="AA588" i="1" l="1"/>
  <c r="AD587" i="1"/>
  <c r="AF587" i="1" s="1"/>
  <c r="AE586" i="1"/>
  <c r="AC585" i="1"/>
  <c r="AG585" i="1" s="1"/>
  <c r="AB574" i="1"/>
  <c r="AH573" i="1"/>
  <c r="AI573" i="1"/>
  <c r="Y573" i="1"/>
  <c r="AX573" i="1"/>
  <c r="AY573" i="1" s="1"/>
  <c r="Z707" i="1"/>
  <c r="AE587" i="1" l="1"/>
  <c r="AC587" i="1" s="1"/>
  <c r="AA589" i="1"/>
  <c r="AD588" i="1"/>
  <c r="AC586" i="1"/>
  <c r="AG586" i="1" s="1"/>
  <c r="Z708" i="1"/>
  <c r="AB575" i="1"/>
  <c r="AH574" i="1"/>
  <c r="AX574" i="1"/>
  <c r="AY574" i="1" s="1"/>
  <c r="Y574" i="1"/>
  <c r="AI574" i="1"/>
  <c r="AG587" i="1" l="1"/>
  <c r="AF588" i="1"/>
  <c r="AE588" i="1"/>
  <c r="AA590" i="1"/>
  <c r="AD589" i="1"/>
  <c r="AF589" i="1" s="1"/>
  <c r="AB576" i="1"/>
  <c r="AH575" i="1"/>
  <c r="AI575" i="1"/>
  <c r="Y575" i="1"/>
  <c r="AX575" i="1"/>
  <c r="AY575" i="1" s="1"/>
  <c r="Z709" i="1"/>
  <c r="AD590" i="1" l="1"/>
  <c r="AF590" i="1" s="1"/>
  <c r="AA591" i="1"/>
  <c r="AE589" i="1"/>
  <c r="AC588" i="1"/>
  <c r="AG588" i="1" s="1"/>
  <c r="Z710" i="1"/>
  <c r="AB577" i="1"/>
  <c r="AX576" i="1"/>
  <c r="AY576" i="1" s="1"/>
  <c r="AH576" i="1"/>
  <c r="AI576" i="1"/>
  <c r="Y576" i="1"/>
  <c r="AC589" i="1" l="1"/>
  <c r="AG589" i="1" s="1"/>
  <c r="AE590" i="1"/>
  <c r="AA592" i="1"/>
  <c r="AD591" i="1"/>
  <c r="AF591" i="1" s="1"/>
  <c r="AB578" i="1"/>
  <c r="AH577" i="1"/>
  <c r="Y577" i="1"/>
  <c r="AI577" i="1"/>
  <c r="AX577" i="1"/>
  <c r="AY577" i="1" s="1"/>
  <c r="Z711" i="1"/>
  <c r="AA593" i="1" l="1"/>
  <c r="AD592" i="1"/>
  <c r="AF592" i="1" s="1"/>
  <c r="AE591" i="1"/>
  <c r="AC590" i="1"/>
  <c r="AG590" i="1" s="1"/>
  <c r="Z712" i="1"/>
  <c r="AB579" i="1"/>
  <c r="AI578" i="1"/>
  <c r="Y578" i="1"/>
  <c r="AH578" i="1"/>
  <c r="AX578" i="1"/>
  <c r="AY578" i="1" s="1"/>
  <c r="AC591" i="1" l="1"/>
  <c r="AG591" i="1" s="1"/>
  <c r="AE592" i="1"/>
  <c r="AA594" i="1"/>
  <c r="AD593" i="1"/>
  <c r="AF593" i="1" s="1"/>
  <c r="AB580" i="1"/>
  <c r="AH579" i="1"/>
  <c r="Y579" i="1"/>
  <c r="AI579" i="1"/>
  <c r="AX579" i="1"/>
  <c r="AY579" i="1" s="1"/>
  <c r="Z713" i="1"/>
  <c r="AA595" i="1" l="1"/>
  <c r="AD594" i="1"/>
  <c r="AF594" i="1" s="1"/>
  <c r="AC592" i="1"/>
  <c r="AG592" i="1" s="1"/>
  <c r="AE593" i="1"/>
  <c r="Z714" i="1"/>
  <c r="AB581" i="1"/>
  <c r="AH580" i="1"/>
  <c r="AX580" i="1"/>
  <c r="AY580" i="1" s="1"/>
  <c r="AI580" i="1"/>
  <c r="Y580" i="1"/>
  <c r="AA596" i="1" l="1"/>
  <c r="AD595" i="1"/>
  <c r="AF595" i="1" s="1"/>
  <c r="AE594" i="1"/>
  <c r="AC593" i="1"/>
  <c r="AG593" i="1" s="1"/>
  <c r="AB582" i="1"/>
  <c r="AI581" i="1"/>
  <c r="AH581" i="1"/>
  <c r="AX581" i="1"/>
  <c r="AY581" i="1" s="1"/>
  <c r="Y581" i="1"/>
  <c r="Z715" i="1"/>
  <c r="AC594" i="1" l="1"/>
  <c r="AG594" i="1" s="1"/>
  <c r="AE595" i="1"/>
  <c r="AA597" i="1"/>
  <c r="AD596" i="1"/>
  <c r="AF596" i="1" s="1"/>
  <c r="AB583" i="1"/>
  <c r="Y582" i="1"/>
  <c r="AH582" i="1"/>
  <c r="AI582" i="1"/>
  <c r="AX582" i="1"/>
  <c r="AY582" i="1" s="1"/>
  <c r="Z716" i="1"/>
  <c r="AD597" i="1" l="1"/>
  <c r="AF597" i="1" s="1"/>
  <c r="AA598" i="1"/>
  <c r="AE596" i="1"/>
  <c r="AC595" i="1"/>
  <c r="AG595" i="1" s="1"/>
  <c r="Z717" i="1"/>
  <c r="AB584" i="1"/>
  <c r="AH583" i="1"/>
  <c r="AI583" i="1"/>
  <c r="AX583" i="1"/>
  <c r="AY583" i="1" s="1"/>
  <c r="Y583" i="1"/>
  <c r="AE597" i="1" l="1"/>
  <c r="AC596" i="1"/>
  <c r="AG596" i="1" s="1"/>
  <c r="AD598" i="1"/>
  <c r="AF598" i="1" s="1"/>
  <c r="AA599" i="1"/>
  <c r="AB585" i="1"/>
  <c r="AH584" i="1"/>
  <c r="AX584" i="1"/>
  <c r="AY584" i="1" s="1"/>
  <c r="AI584" i="1"/>
  <c r="Y584" i="1"/>
  <c r="Z718" i="1"/>
  <c r="AA600" i="1" l="1"/>
  <c r="AD599" i="1"/>
  <c r="AF599" i="1" s="1"/>
  <c r="AE598" i="1"/>
  <c r="AC597" i="1"/>
  <c r="AG597" i="1" s="1"/>
  <c r="AB586" i="1"/>
  <c r="AH585" i="1"/>
  <c r="AI585" i="1"/>
  <c r="AX585" i="1"/>
  <c r="AY585" i="1" s="1"/>
  <c r="Y585" i="1"/>
  <c r="Z719" i="1"/>
  <c r="AC598" i="1" l="1"/>
  <c r="AG598" i="1" s="1"/>
  <c r="AE599" i="1"/>
  <c r="AD600" i="1"/>
  <c r="AF600" i="1" s="1"/>
  <c r="AA601" i="1"/>
  <c r="AB587" i="1"/>
  <c r="AH586" i="1"/>
  <c r="AX586" i="1"/>
  <c r="AY586" i="1" s="1"/>
  <c r="AI586" i="1"/>
  <c r="Y586" i="1"/>
  <c r="Z720" i="1"/>
  <c r="AA602" i="1" l="1"/>
  <c r="AD601" i="1"/>
  <c r="AF601" i="1" s="1"/>
  <c r="AE600" i="1"/>
  <c r="AC599" i="1"/>
  <c r="AG599" i="1" s="1"/>
  <c r="Z721" i="1"/>
  <c r="AB588" i="1"/>
  <c r="AH587" i="1"/>
  <c r="AX587" i="1"/>
  <c r="AY587" i="1" s="1"/>
  <c r="AI587" i="1"/>
  <c r="Y587" i="1"/>
  <c r="AE601" i="1" l="1"/>
  <c r="AC600" i="1"/>
  <c r="AG600" i="1" s="1"/>
  <c r="AA603" i="1"/>
  <c r="AD602" i="1"/>
  <c r="AF602" i="1" s="1"/>
  <c r="AB589" i="1"/>
  <c r="AH588" i="1"/>
  <c r="AI588" i="1"/>
  <c r="AX588" i="1"/>
  <c r="AY588" i="1" s="1"/>
  <c r="Y588" i="1"/>
  <c r="Z722" i="1"/>
  <c r="AA604" i="1" l="1"/>
  <c r="AD603" i="1"/>
  <c r="AF603" i="1" s="1"/>
  <c r="AE602" i="1"/>
  <c r="AC601" i="1"/>
  <c r="AG601" i="1" s="1"/>
  <c r="Z723" i="1"/>
  <c r="AB590" i="1"/>
  <c r="AX589" i="1"/>
  <c r="AY589" i="1" s="1"/>
  <c r="AH589" i="1"/>
  <c r="AI589" i="1"/>
  <c r="Y589" i="1"/>
  <c r="AE603" i="1" l="1"/>
  <c r="AC602" i="1"/>
  <c r="AG602" i="1" s="1"/>
  <c r="AA605" i="1"/>
  <c r="AD604" i="1"/>
  <c r="AF604" i="1" s="1"/>
  <c r="AB591" i="1"/>
  <c r="AH590" i="1"/>
  <c r="AX590" i="1"/>
  <c r="AY590" i="1" s="1"/>
  <c r="AI590" i="1"/>
  <c r="Y590" i="1"/>
  <c r="Z724" i="1"/>
  <c r="AA606" i="1" l="1"/>
  <c r="AD605" i="1"/>
  <c r="AF605" i="1" s="1"/>
  <c r="AC603" i="1"/>
  <c r="AG603" i="1" s="1"/>
  <c r="AE604" i="1"/>
  <c r="Z725" i="1"/>
  <c r="AB592" i="1"/>
  <c r="AH591" i="1"/>
  <c r="Y591" i="1"/>
  <c r="AI591" i="1"/>
  <c r="AX591" i="1"/>
  <c r="AY591" i="1" s="1"/>
  <c r="AE605" i="1" l="1"/>
  <c r="AC604" i="1"/>
  <c r="AG604" i="1" s="1"/>
  <c r="AA607" i="1"/>
  <c r="AD606" i="1"/>
  <c r="AF606" i="1" s="1"/>
  <c r="AB593" i="1"/>
  <c r="AH592" i="1"/>
  <c r="AI592" i="1"/>
  <c r="AX592" i="1"/>
  <c r="AY592" i="1" s="1"/>
  <c r="Y592" i="1"/>
  <c r="Z726" i="1"/>
  <c r="AA608" i="1" l="1"/>
  <c r="AD607" i="1"/>
  <c r="AF607" i="1" s="1"/>
  <c r="AE606" i="1"/>
  <c r="AC605" i="1"/>
  <c r="AG605" i="1" s="1"/>
  <c r="Z727" i="1"/>
  <c r="AB594" i="1"/>
  <c r="AI593" i="1"/>
  <c r="AH593" i="1"/>
  <c r="Y593" i="1"/>
  <c r="AX593" i="1"/>
  <c r="AY593" i="1" s="1"/>
  <c r="AC606" i="1" l="1"/>
  <c r="AG606" i="1" s="1"/>
  <c r="AE607" i="1"/>
  <c r="AD608" i="1"/>
  <c r="AF608" i="1" s="1"/>
  <c r="AA609" i="1"/>
  <c r="Z728" i="1"/>
  <c r="AB595" i="1"/>
  <c r="AH594" i="1"/>
  <c r="AI594" i="1"/>
  <c r="AX594" i="1"/>
  <c r="AY594" i="1" s="1"/>
  <c r="Y594" i="1"/>
  <c r="AA610" i="1" l="1"/>
  <c r="AD609" i="1"/>
  <c r="AF609" i="1" s="1"/>
  <c r="AE608" i="1"/>
  <c r="AC607" i="1"/>
  <c r="AG607" i="1" s="1"/>
  <c r="AB596" i="1"/>
  <c r="AH595" i="1"/>
  <c r="AX595" i="1"/>
  <c r="AY595" i="1" s="1"/>
  <c r="AI595" i="1"/>
  <c r="Y595" i="1"/>
  <c r="Z729" i="1"/>
  <c r="AE609" i="1" l="1"/>
  <c r="AC608" i="1"/>
  <c r="AG608" i="1" s="1"/>
  <c r="AA611" i="1"/>
  <c r="AD610" i="1"/>
  <c r="AF610" i="1" s="1"/>
  <c r="AB597" i="1"/>
  <c r="AH596" i="1"/>
  <c r="AI596" i="1"/>
  <c r="Y596" i="1"/>
  <c r="AX596" i="1"/>
  <c r="AY596" i="1" s="1"/>
  <c r="Z730" i="1"/>
  <c r="AD611" i="1" l="1"/>
  <c r="AF611" i="1" s="1"/>
  <c r="AA612" i="1"/>
  <c r="AE610" i="1"/>
  <c r="AC609" i="1"/>
  <c r="AG609" i="1" s="1"/>
  <c r="Z731" i="1"/>
  <c r="AB598" i="1"/>
  <c r="AH597" i="1"/>
  <c r="AI597" i="1"/>
  <c r="AX597" i="1"/>
  <c r="AY597" i="1" s="1"/>
  <c r="Y597" i="1"/>
  <c r="AE611" i="1" l="1"/>
  <c r="AC610" i="1"/>
  <c r="AG610" i="1" s="1"/>
  <c r="AD612" i="1"/>
  <c r="AF612" i="1" s="1"/>
  <c r="AA613" i="1"/>
  <c r="Z732" i="1"/>
  <c r="AB599" i="1"/>
  <c r="AH598" i="1"/>
  <c r="AI598" i="1"/>
  <c r="AX598" i="1"/>
  <c r="AY598" i="1" s="1"/>
  <c r="Y598" i="1"/>
  <c r="AA614" i="1" l="1"/>
  <c r="AD613" i="1"/>
  <c r="AF613" i="1" s="1"/>
  <c r="AE612" i="1"/>
  <c r="AC611" i="1"/>
  <c r="AG611" i="1" s="1"/>
  <c r="Z733" i="1"/>
  <c r="AB600" i="1"/>
  <c r="AH599" i="1"/>
  <c r="AI599" i="1"/>
  <c r="Y599" i="1"/>
  <c r="AX599" i="1"/>
  <c r="AY599" i="1" s="1"/>
  <c r="AE613" i="1" l="1"/>
  <c r="AC612" i="1"/>
  <c r="AG612" i="1" s="1"/>
  <c r="AD614" i="1"/>
  <c r="AF614" i="1" s="1"/>
  <c r="AA615" i="1"/>
  <c r="AB601" i="1"/>
  <c r="AX600" i="1"/>
  <c r="AY600" i="1" s="1"/>
  <c r="AH600" i="1"/>
  <c r="AI600" i="1"/>
  <c r="Y600" i="1"/>
  <c r="Z734" i="1"/>
  <c r="AD615" i="1" l="1"/>
  <c r="AF615" i="1" s="1"/>
  <c r="AA616" i="1"/>
  <c r="AE614" i="1"/>
  <c r="AC613" i="1"/>
  <c r="AG613" i="1" s="1"/>
  <c r="AB602" i="1"/>
  <c r="AH601" i="1"/>
  <c r="AI601" i="1"/>
  <c r="Y601" i="1"/>
  <c r="AX601" i="1"/>
  <c r="AY601" i="1" s="1"/>
  <c r="Z735" i="1"/>
  <c r="AE615" i="1" l="1"/>
  <c r="AC614" i="1"/>
  <c r="AG614" i="1" s="1"/>
  <c r="AA617" i="1"/>
  <c r="AD616" i="1"/>
  <c r="AF616" i="1" s="1"/>
  <c r="Z736" i="1"/>
  <c r="AB603" i="1"/>
  <c r="AH602" i="1"/>
  <c r="AI602" i="1"/>
  <c r="AX602" i="1"/>
  <c r="AY602" i="1" s="1"/>
  <c r="Y602" i="1"/>
  <c r="AA618" i="1" l="1"/>
  <c r="AD617" i="1"/>
  <c r="AF617" i="1" s="1"/>
  <c r="AC615" i="1"/>
  <c r="AG615" i="1" s="1"/>
  <c r="AE616" i="1"/>
  <c r="AB604" i="1"/>
  <c r="AH603" i="1"/>
  <c r="AX603" i="1"/>
  <c r="AY603" i="1" s="1"/>
  <c r="AI603" i="1"/>
  <c r="Y603" i="1"/>
  <c r="Z737" i="1"/>
  <c r="AE617" i="1" l="1"/>
  <c r="AC616" i="1"/>
  <c r="AG616" i="1" s="1"/>
  <c r="AA619" i="1"/>
  <c r="AD618" i="1"/>
  <c r="AF618" i="1" s="1"/>
  <c r="Z738" i="1"/>
  <c r="AB605" i="1"/>
  <c r="AH604" i="1"/>
  <c r="Y604" i="1"/>
  <c r="AX604" i="1"/>
  <c r="AY604" i="1" s="1"/>
  <c r="AI604" i="1"/>
  <c r="AD619" i="1" l="1"/>
  <c r="AF619" i="1" s="1"/>
  <c r="AA620" i="1"/>
  <c r="AC617" i="1"/>
  <c r="AG617" i="1" s="1"/>
  <c r="AE618" i="1"/>
  <c r="AB606" i="1"/>
  <c r="AH605" i="1"/>
  <c r="AX605" i="1"/>
  <c r="AY605" i="1" s="1"/>
  <c r="Y605" i="1"/>
  <c r="AI605" i="1"/>
  <c r="Z739" i="1"/>
  <c r="AE619" i="1" l="1"/>
  <c r="AC618" i="1"/>
  <c r="AG618" i="1" s="1"/>
  <c r="AA621" i="1"/>
  <c r="AD620" i="1"/>
  <c r="AF620" i="1" s="1"/>
  <c r="AB607" i="1"/>
  <c r="AH606" i="1"/>
  <c r="AX606" i="1"/>
  <c r="AY606" i="1" s="1"/>
  <c r="Y606" i="1"/>
  <c r="AI606" i="1"/>
  <c r="Z740" i="1"/>
  <c r="AA622" i="1" l="1"/>
  <c r="AD621" i="1"/>
  <c r="AF621" i="1" s="1"/>
  <c r="AE620" i="1"/>
  <c r="AC619" i="1"/>
  <c r="AG619" i="1" s="1"/>
  <c r="Z741" i="1"/>
  <c r="AB608" i="1"/>
  <c r="AH607" i="1"/>
  <c r="AI607" i="1"/>
  <c r="AX607" i="1"/>
  <c r="AY607" i="1" s="1"/>
  <c r="Y607" i="1"/>
  <c r="AE621" i="1" l="1"/>
  <c r="AC620" i="1"/>
  <c r="AG620" i="1" s="1"/>
  <c r="AD622" i="1"/>
  <c r="AF622" i="1" s="1"/>
  <c r="AA623" i="1"/>
  <c r="AB609" i="1"/>
  <c r="AH608" i="1"/>
  <c r="AI608" i="1"/>
  <c r="AX608" i="1"/>
  <c r="AY608" i="1" s="1"/>
  <c r="Y608" i="1"/>
  <c r="Z742" i="1"/>
  <c r="AA624" i="1" l="1"/>
  <c r="AD623" i="1"/>
  <c r="AF623" i="1" s="1"/>
  <c r="AE622" i="1"/>
  <c r="AC621" i="1"/>
  <c r="AG621" i="1" s="1"/>
  <c r="Z743" i="1"/>
  <c r="AB610" i="1"/>
  <c r="AH609" i="1"/>
  <c r="AX609" i="1"/>
  <c r="AY609" i="1" s="1"/>
  <c r="Y609" i="1"/>
  <c r="AI609" i="1"/>
  <c r="AC622" i="1" l="1"/>
  <c r="AG622" i="1" s="1"/>
  <c r="AE623" i="1"/>
  <c r="AD624" i="1"/>
  <c r="AF624" i="1" s="1"/>
  <c r="AA625" i="1"/>
  <c r="AB611" i="1"/>
  <c r="AH610" i="1"/>
  <c r="Y610" i="1"/>
  <c r="AX610" i="1"/>
  <c r="AY610" i="1" s="1"/>
  <c r="AI610" i="1"/>
  <c r="Z744" i="1"/>
  <c r="AA626" i="1" l="1"/>
  <c r="AD625" i="1"/>
  <c r="AF625" i="1" s="1"/>
  <c r="AE624" i="1"/>
  <c r="AC623" i="1"/>
  <c r="AG623" i="1" s="1"/>
  <c r="Z745" i="1"/>
  <c r="AB612" i="1"/>
  <c r="AH611" i="1"/>
  <c r="AX611" i="1"/>
  <c r="AY611" i="1" s="1"/>
  <c r="AI611" i="1"/>
  <c r="Y611" i="1"/>
  <c r="AC624" i="1" l="1"/>
  <c r="AG624" i="1" s="1"/>
  <c r="AE625" i="1"/>
  <c r="AA627" i="1"/>
  <c r="AD626" i="1"/>
  <c r="AF626" i="1" s="1"/>
  <c r="Z746" i="1"/>
  <c r="AB613" i="1"/>
  <c r="Y612" i="1"/>
  <c r="AH612" i="1"/>
  <c r="AI612" i="1"/>
  <c r="AX612" i="1"/>
  <c r="AY612" i="1" s="1"/>
  <c r="AA628" i="1" l="1"/>
  <c r="AD627" i="1"/>
  <c r="AF627" i="1" s="1"/>
  <c r="AE626" i="1"/>
  <c r="AC625" i="1"/>
  <c r="AG625" i="1" s="1"/>
  <c r="Z747" i="1"/>
  <c r="AB614" i="1"/>
  <c r="AH613" i="1"/>
  <c r="AI613" i="1"/>
  <c r="Y613" i="1"/>
  <c r="AX613" i="1"/>
  <c r="AY613" i="1" s="1"/>
  <c r="AE627" i="1" l="1"/>
  <c r="AC627" i="1" s="1"/>
  <c r="AG627" i="1" s="1"/>
  <c r="AC626" i="1"/>
  <c r="AG626" i="1" s="1"/>
  <c r="AA629" i="1"/>
  <c r="AD628" i="1"/>
  <c r="Z748" i="1"/>
  <c r="AB615" i="1"/>
  <c r="AH614" i="1"/>
  <c r="Y614" i="1"/>
  <c r="AI614" i="1"/>
  <c r="AX614" i="1"/>
  <c r="AY614" i="1" s="1"/>
  <c r="AF628" i="1" l="1"/>
  <c r="AE628" i="1"/>
  <c r="AD629" i="1"/>
  <c r="AF629" i="1" s="1"/>
  <c r="AA630" i="1"/>
  <c r="Z749" i="1"/>
  <c r="AB616" i="1"/>
  <c r="AX615" i="1"/>
  <c r="AY615" i="1" s="1"/>
  <c r="AH615" i="1"/>
  <c r="Y615" i="1"/>
  <c r="AI615" i="1"/>
  <c r="AA631" i="1" l="1"/>
  <c r="AD630" i="1"/>
  <c r="AF630" i="1" s="1"/>
  <c r="AE629" i="1"/>
  <c r="AC628" i="1"/>
  <c r="AG628" i="1" s="1"/>
  <c r="AB617" i="1"/>
  <c r="Y616" i="1"/>
  <c r="AH616" i="1"/>
  <c r="AI616" i="1"/>
  <c r="AX616" i="1"/>
  <c r="AY616" i="1" s="1"/>
  <c r="Z750" i="1"/>
  <c r="AE630" i="1" l="1"/>
  <c r="AC629" i="1"/>
  <c r="AG629" i="1" s="1"/>
  <c r="AD631" i="1"/>
  <c r="AF631" i="1" s="1"/>
  <c r="AA632" i="1"/>
  <c r="Z751" i="1"/>
  <c r="AB618" i="1"/>
  <c r="AH617" i="1"/>
  <c r="AI617" i="1"/>
  <c r="Y617" i="1"/>
  <c r="AX617" i="1"/>
  <c r="AY617" i="1" s="1"/>
  <c r="AA633" i="1" l="1"/>
  <c r="AD632" i="1"/>
  <c r="AF632" i="1" s="1"/>
  <c r="AE631" i="1"/>
  <c r="AC630" i="1"/>
  <c r="AG630" i="1" s="1"/>
  <c r="AB619" i="1"/>
  <c r="AH618" i="1"/>
  <c r="AX618" i="1"/>
  <c r="AY618" i="1" s="1"/>
  <c r="Y618" i="1"/>
  <c r="AI618" i="1"/>
  <c r="Z752" i="1"/>
  <c r="AE632" i="1" l="1"/>
  <c r="AC631" i="1"/>
  <c r="AG631" i="1" s="1"/>
  <c r="AA634" i="1"/>
  <c r="AD633" i="1"/>
  <c r="AF633" i="1" s="1"/>
  <c r="Z753" i="1"/>
  <c r="AB620" i="1"/>
  <c r="AH619" i="1"/>
  <c r="AI619" i="1"/>
  <c r="Y619" i="1"/>
  <c r="AX619" i="1"/>
  <c r="AY619" i="1" s="1"/>
  <c r="AA635" i="1" l="1"/>
  <c r="AD634" i="1"/>
  <c r="AF634" i="1" s="1"/>
  <c r="AE633" i="1"/>
  <c r="AC632" i="1"/>
  <c r="AG632" i="1" s="1"/>
  <c r="AB621" i="1"/>
  <c r="AH620" i="1"/>
  <c r="Y620" i="1"/>
  <c r="AI620" i="1"/>
  <c r="AX620" i="1"/>
  <c r="AY620" i="1" s="1"/>
  <c r="Z754" i="1"/>
  <c r="AE634" i="1" l="1"/>
  <c r="AC633" i="1"/>
  <c r="AG633" i="1" s="1"/>
  <c r="AA636" i="1"/>
  <c r="AD635" i="1"/>
  <c r="AF635" i="1" s="1"/>
  <c r="Z755" i="1"/>
  <c r="AB622" i="1"/>
  <c r="AI621" i="1"/>
  <c r="AH621" i="1"/>
  <c r="AX621" i="1"/>
  <c r="AY621" i="1" s="1"/>
  <c r="Y621" i="1"/>
  <c r="AA637" i="1" l="1"/>
  <c r="AD636" i="1"/>
  <c r="AF636" i="1" s="1"/>
  <c r="AE635" i="1"/>
  <c r="AC634" i="1"/>
  <c r="AG634" i="1" s="1"/>
  <c r="AB623" i="1"/>
  <c r="AH622" i="1"/>
  <c r="Y622" i="1"/>
  <c r="AX622" i="1"/>
  <c r="AY622" i="1" s="1"/>
  <c r="AI622" i="1"/>
  <c r="Z756" i="1"/>
  <c r="AE636" i="1" l="1"/>
  <c r="AC635" i="1"/>
  <c r="AG635" i="1" s="1"/>
  <c r="AA638" i="1"/>
  <c r="AD637" i="1"/>
  <c r="AF637" i="1" s="1"/>
  <c r="Z757" i="1"/>
  <c r="AB624" i="1"/>
  <c r="AI623" i="1"/>
  <c r="AH623" i="1"/>
  <c r="AX623" i="1"/>
  <c r="AY623" i="1" s="1"/>
  <c r="Y623" i="1"/>
  <c r="AA639" i="1" l="1"/>
  <c r="AD638" i="1"/>
  <c r="AF638" i="1" s="1"/>
  <c r="AC636" i="1"/>
  <c r="AG636" i="1" s="1"/>
  <c r="AE637" i="1"/>
  <c r="AC637" i="1" s="1"/>
  <c r="AB625" i="1"/>
  <c r="AH624" i="1"/>
  <c r="AI624" i="1"/>
  <c r="AX624" i="1"/>
  <c r="AY624" i="1" s="1"/>
  <c r="Y624" i="1"/>
  <c r="Z758" i="1"/>
  <c r="AE638" i="1" l="1"/>
  <c r="AC638" i="1" s="1"/>
  <c r="AG638" i="1" s="1"/>
  <c r="AG637" i="1"/>
  <c r="AA640" i="1"/>
  <c r="AD639" i="1"/>
  <c r="Z759" i="1"/>
  <c r="AB626" i="1"/>
  <c r="AH625" i="1"/>
  <c r="AX625" i="1"/>
  <c r="AY625" i="1" s="1"/>
  <c r="Y625" i="1"/>
  <c r="AI625" i="1"/>
  <c r="AF639" i="1" l="1"/>
  <c r="AE639" i="1"/>
  <c r="AD640" i="1"/>
  <c r="AF640" i="1" s="1"/>
  <c r="AA641" i="1"/>
  <c r="Z760" i="1"/>
  <c r="AB627" i="1"/>
  <c r="AH626" i="1"/>
  <c r="AX626" i="1"/>
  <c r="AY626" i="1" s="1"/>
  <c r="Y626" i="1"/>
  <c r="AI626" i="1"/>
  <c r="AA642" i="1" l="1"/>
  <c r="AD641" i="1"/>
  <c r="AF641" i="1" s="1"/>
  <c r="AE640" i="1"/>
  <c r="AC639" i="1"/>
  <c r="AG639" i="1" s="1"/>
  <c r="Z761" i="1"/>
  <c r="AB628" i="1"/>
  <c r="AX627" i="1"/>
  <c r="AY627" i="1" s="1"/>
  <c r="AH627" i="1"/>
  <c r="Y627" i="1"/>
  <c r="AI627" i="1"/>
  <c r="AC640" i="1" l="1"/>
  <c r="AG640" i="1" s="1"/>
  <c r="AE641" i="1"/>
  <c r="AA643" i="1"/>
  <c r="AD642" i="1"/>
  <c r="AF642" i="1" s="1"/>
  <c r="AB629" i="1"/>
  <c r="AH628" i="1"/>
  <c r="AI628" i="1"/>
  <c r="AX628" i="1"/>
  <c r="AY628" i="1" s="1"/>
  <c r="Y628" i="1"/>
  <c r="Z762" i="1"/>
  <c r="AA644" i="1" l="1"/>
  <c r="AD643" i="1"/>
  <c r="AF643" i="1" s="1"/>
  <c r="AE642" i="1"/>
  <c r="AC641" i="1"/>
  <c r="AG641" i="1" s="1"/>
  <c r="Z763" i="1"/>
  <c r="AB630" i="1"/>
  <c r="AH629" i="1"/>
  <c r="AI629" i="1"/>
  <c r="AX629" i="1"/>
  <c r="AY629" i="1" s="1"/>
  <c r="Y629" i="1"/>
  <c r="AE643" i="1" l="1"/>
  <c r="AC642" i="1"/>
  <c r="AG642" i="1" s="1"/>
  <c r="AA645" i="1"/>
  <c r="AD644" i="1"/>
  <c r="AF644" i="1" s="1"/>
  <c r="AB631" i="1"/>
  <c r="AH630" i="1"/>
  <c r="Y630" i="1"/>
  <c r="AI630" i="1"/>
  <c r="AX630" i="1"/>
  <c r="AY630" i="1" s="1"/>
  <c r="Z764" i="1"/>
  <c r="AA646" i="1" l="1"/>
  <c r="AD645" i="1"/>
  <c r="AF645" i="1" s="1"/>
  <c r="AC643" i="1"/>
  <c r="AG643" i="1" s="1"/>
  <c r="AE644" i="1"/>
  <c r="AB632" i="1"/>
  <c r="AH631" i="1"/>
  <c r="AI631" i="1"/>
  <c r="Y631" i="1"/>
  <c r="AX631" i="1"/>
  <c r="AY631" i="1" s="1"/>
  <c r="Z765" i="1"/>
  <c r="AC644" i="1" l="1"/>
  <c r="AG644" i="1" s="1"/>
  <c r="AE645" i="1"/>
  <c r="AA647" i="1"/>
  <c r="AD646" i="1"/>
  <c r="AF646" i="1" s="1"/>
  <c r="Z766" i="1"/>
  <c r="AB633" i="1"/>
  <c r="AH632" i="1"/>
  <c r="AI632" i="1"/>
  <c r="AX632" i="1"/>
  <c r="AY632" i="1" s="1"/>
  <c r="Y632" i="1"/>
  <c r="AA648" i="1" l="1"/>
  <c r="AD647" i="1"/>
  <c r="AF647" i="1" s="1"/>
  <c r="AE646" i="1"/>
  <c r="AC645" i="1"/>
  <c r="AG645" i="1" s="1"/>
  <c r="AB634" i="1"/>
  <c r="AH633" i="1"/>
  <c r="AI633" i="1"/>
  <c r="AX633" i="1"/>
  <c r="AY633" i="1" s="1"/>
  <c r="Y633" i="1"/>
  <c r="Z767" i="1"/>
  <c r="AE647" i="1" l="1"/>
  <c r="AC646" i="1"/>
  <c r="AG646" i="1" s="1"/>
  <c r="AA649" i="1"/>
  <c r="AD648" i="1"/>
  <c r="AF648" i="1" s="1"/>
  <c r="AB635" i="1"/>
  <c r="AH634" i="1"/>
  <c r="AX634" i="1"/>
  <c r="AY634" i="1" s="1"/>
  <c r="AI634" i="1"/>
  <c r="Y634" i="1"/>
  <c r="Z768" i="1"/>
  <c r="AA650" i="1" l="1"/>
  <c r="AD649" i="1"/>
  <c r="AF649" i="1" s="1"/>
  <c r="AE648" i="1"/>
  <c r="AC647" i="1"/>
  <c r="AG647" i="1" s="1"/>
  <c r="Z769" i="1"/>
  <c r="AB636" i="1"/>
  <c r="AH635" i="1"/>
  <c r="Y635" i="1"/>
  <c r="AX635" i="1"/>
  <c r="AY635" i="1" s="1"/>
  <c r="AI635" i="1"/>
  <c r="AE649" i="1" l="1"/>
  <c r="AC648" i="1"/>
  <c r="AG648" i="1" s="1"/>
  <c r="AA651" i="1"/>
  <c r="AD650" i="1"/>
  <c r="AF650" i="1" s="1"/>
  <c r="AB637" i="1"/>
  <c r="AH636" i="1"/>
  <c r="Y636" i="1"/>
  <c r="AX636" i="1"/>
  <c r="AY636" i="1" s="1"/>
  <c r="AI636" i="1"/>
  <c r="Z770" i="1"/>
  <c r="AA652" i="1" l="1"/>
  <c r="AD651" i="1"/>
  <c r="AF651" i="1" s="1"/>
  <c r="AE650" i="1"/>
  <c r="AC649" i="1"/>
  <c r="AG649" i="1" s="1"/>
  <c r="Z771" i="1"/>
  <c r="AB638" i="1"/>
  <c r="AH637" i="1"/>
  <c r="Y637" i="1"/>
  <c r="AX637" i="1"/>
  <c r="AY637" i="1" s="1"/>
  <c r="AI637" i="1"/>
  <c r="AE651" i="1" l="1"/>
  <c r="AC650" i="1"/>
  <c r="AG650" i="1" s="1"/>
  <c r="AA653" i="1"/>
  <c r="AD652" i="1"/>
  <c r="AF652" i="1" s="1"/>
  <c r="Z772" i="1"/>
  <c r="AB639" i="1"/>
  <c r="AH638" i="1"/>
  <c r="AX638" i="1"/>
  <c r="AY638" i="1" s="1"/>
  <c r="Y638" i="1"/>
  <c r="AI638" i="1"/>
  <c r="AA654" i="1" l="1"/>
  <c r="AD653" i="1"/>
  <c r="AF653" i="1" s="1"/>
  <c r="AE652" i="1"/>
  <c r="AC651" i="1"/>
  <c r="AG651" i="1" s="1"/>
  <c r="AB640" i="1"/>
  <c r="AH639" i="1"/>
  <c r="AI639" i="1"/>
  <c r="Y639" i="1"/>
  <c r="AX639" i="1"/>
  <c r="AY639" i="1" s="1"/>
  <c r="Z773" i="1"/>
  <c r="AE653" i="1" l="1"/>
  <c r="AC652" i="1"/>
  <c r="AG652" i="1" s="1"/>
  <c r="AA655" i="1"/>
  <c r="AD654" i="1"/>
  <c r="AF654" i="1" s="1"/>
  <c r="AB641" i="1"/>
  <c r="AH640" i="1"/>
  <c r="AI640" i="1"/>
  <c r="Y640" i="1"/>
  <c r="AX640" i="1"/>
  <c r="AY640" i="1" s="1"/>
  <c r="Z774" i="1"/>
  <c r="AD655" i="1" l="1"/>
  <c r="AF655" i="1" s="1"/>
  <c r="AA656" i="1"/>
  <c r="AE654" i="1"/>
  <c r="AC653" i="1"/>
  <c r="AG653" i="1" s="1"/>
  <c r="Z775" i="1"/>
  <c r="AB642" i="1"/>
  <c r="AH641" i="1"/>
  <c r="Y641" i="1"/>
  <c r="AX641" i="1"/>
  <c r="AY641" i="1" s="1"/>
  <c r="AI641" i="1"/>
  <c r="AE655" i="1" l="1"/>
  <c r="AC654" i="1"/>
  <c r="AG654" i="1" s="1"/>
  <c r="AA657" i="1"/>
  <c r="AD656" i="1"/>
  <c r="AF656" i="1" s="1"/>
  <c r="AB643" i="1"/>
  <c r="AH642" i="1"/>
  <c r="Y642" i="1"/>
  <c r="AX642" i="1"/>
  <c r="AY642" i="1" s="1"/>
  <c r="AI642" i="1"/>
  <c r="Z776" i="1"/>
  <c r="AA658" i="1" l="1"/>
  <c r="AD657" i="1"/>
  <c r="AF657" i="1" s="1"/>
  <c r="AE656" i="1"/>
  <c r="AC655" i="1"/>
  <c r="AG655" i="1" s="1"/>
  <c r="Z777" i="1"/>
  <c r="AB644" i="1"/>
  <c r="AH643" i="1"/>
  <c r="Y643" i="1"/>
  <c r="AI643" i="1"/>
  <c r="AX643" i="1"/>
  <c r="AY643" i="1" s="1"/>
  <c r="AE657" i="1" l="1"/>
  <c r="AC656" i="1"/>
  <c r="AG656" i="1" s="1"/>
  <c r="AA659" i="1"/>
  <c r="AD658" i="1"/>
  <c r="AF658" i="1" s="1"/>
  <c r="AB645" i="1"/>
  <c r="AI644" i="1"/>
  <c r="AH644" i="1"/>
  <c r="Y644" i="1"/>
  <c r="AX644" i="1"/>
  <c r="AY644" i="1" s="1"/>
  <c r="Z778" i="1"/>
  <c r="AA660" i="1" l="1"/>
  <c r="AD659" i="1"/>
  <c r="AF659" i="1" s="1"/>
  <c r="AE658" i="1"/>
  <c r="AC657" i="1"/>
  <c r="AG657" i="1" s="1"/>
  <c r="Z779" i="1"/>
  <c r="AB646" i="1"/>
  <c r="AH645" i="1"/>
  <c r="AI645" i="1"/>
  <c r="AX645" i="1"/>
  <c r="AY645" i="1" s="1"/>
  <c r="Y645" i="1"/>
  <c r="AC658" i="1" l="1"/>
  <c r="AG658" i="1" s="1"/>
  <c r="AE659" i="1"/>
  <c r="AA661" i="1"/>
  <c r="AD660" i="1"/>
  <c r="AF660" i="1" s="1"/>
  <c r="Z780" i="1"/>
  <c r="AB647" i="1"/>
  <c r="Y646" i="1"/>
  <c r="AI646" i="1"/>
  <c r="AH646" i="1"/>
  <c r="AX646" i="1"/>
  <c r="AY646" i="1" s="1"/>
  <c r="AA662" i="1" l="1"/>
  <c r="AD661" i="1"/>
  <c r="AF661" i="1" s="1"/>
  <c r="AE660" i="1"/>
  <c r="AC659" i="1"/>
  <c r="AG659" i="1" s="1"/>
  <c r="Z781" i="1"/>
  <c r="AB648" i="1"/>
  <c r="AH647" i="1"/>
  <c r="Y647" i="1"/>
  <c r="AX647" i="1"/>
  <c r="AY647" i="1" s="1"/>
  <c r="AI647" i="1"/>
  <c r="AE661" i="1" l="1"/>
  <c r="AC661" i="1" s="1"/>
  <c r="AC660" i="1"/>
  <c r="AG660" i="1" s="1"/>
  <c r="AA663" i="1"/>
  <c r="AD662" i="1"/>
  <c r="AF662" i="1" s="1"/>
  <c r="AB649" i="1"/>
  <c r="AH648" i="1"/>
  <c r="AI648" i="1"/>
  <c r="Y648" i="1"/>
  <c r="AX648" i="1"/>
  <c r="AY648" i="1" s="1"/>
  <c r="Z782" i="1"/>
  <c r="AG661" i="1" l="1"/>
  <c r="AA664" i="1"/>
  <c r="AD663" i="1"/>
  <c r="AF663" i="1" s="1"/>
  <c r="AE662" i="1"/>
  <c r="Z783" i="1"/>
  <c r="AB650" i="1"/>
  <c r="AH649" i="1"/>
  <c r="AX649" i="1"/>
  <c r="AY649" i="1" s="1"/>
  <c r="AI649" i="1"/>
  <c r="Y649" i="1"/>
  <c r="AE663" i="1" l="1"/>
  <c r="AC662" i="1"/>
  <c r="AG662" i="1" s="1"/>
  <c r="AA665" i="1"/>
  <c r="AD664" i="1"/>
  <c r="AF664" i="1" s="1"/>
  <c r="AB651" i="1"/>
  <c r="AH650" i="1"/>
  <c r="AI650" i="1"/>
  <c r="AX650" i="1"/>
  <c r="AY650" i="1" s="1"/>
  <c r="Y650" i="1"/>
  <c r="Z784" i="1"/>
  <c r="AA666" i="1" l="1"/>
  <c r="AD665" i="1"/>
  <c r="AF665" i="1" s="1"/>
  <c r="AE664" i="1"/>
  <c r="AC663" i="1"/>
  <c r="AG663" i="1" s="1"/>
  <c r="AB652" i="1"/>
  <c r="AH651" i="1"/>
  <c r="Y651" i="1"/>
  <c r="AI651" i="1"/>
  <c r="AX651" i="1"/>
  <c r="AY651" i="1" s="1"/>
  <c r="Z785" i="1"/>
  <c r="AE665" i="1" l="1"/>
  <c r="AC664" i="1"/>
  <c r="AG664" i="1" s="1"/>
  <c r="AA667" i="1"/>
  <c r="AD666" i="1"/>
  <c r="AF666" i="1" s="1"/>
  <c r="Z786" i="1"/>
  <c r="AB653" i="1"/>
  <c r="AH652" i="1"/>
  <c r="Y652" i="1"/>
  <c r="AI652" i="1"/>
  <c r="AX652" i="1"/>
  <c r="AY652" i="1" s="1"/>
  <c r="AA668" i="1" l="1"/>
  <c r="AD667" i="1"/>
  <c r="AF667" i="1" s="1"/>
  <c r="AE666" i="1"/>
  <c r="AC665" i="1"/>
  <c r="AG665" i="1" s="1"/>
  <c r="AB654" i="1"/>
  <c r="AH653" i="1"/>
  <c r="AX653" i="1"/>
  <c r="AY653" i="1" s="1"/>
  <c r="Y653" i="1"/>
  <c r="AI653" i="1"/>
  <c r="Z787" i="1"/>
  <c r="AC666" i="1" l="1"/>
  <c r="AG666" i="1" s="1"/>
  <c r="AE667" i="1"/>
  <c r="AA669" i="1"/>
  <c r="AD668" i="1"/>
  <c r="AF668" i="1" s="1"/>
  <c r="Z788" i="1"/>
  <c r="AB655" i="1"/>
  <c r="AH654" i="1"/>
  <c r="AX654" i="1"/>
  <c r="AY654" i="1" s="1"/>
  <c r="Y654" i="1"/>
  <c r="AI654" i="1"/>
  <c r="AA670" i="1" l="1"/>
  <c r="AD669" i="1"/>
  <c r="AF669" i="1" s="1"/>
  <c r="AC667" i="1"/>
  <c r="AG667" i="1" s="1"/>
  <c r="AE668" i="1"/>
  <c r="AB656" i="1"/>
  <c r="AH655" i="1"/>
  <c r="Y655" i="1"/>
  <c r="AX655" i="1"/>
  <c r="AY655" i="1" s="1"/>
  <c r="AI655" i="1"/>
  <c r="Z789" i="1"/>
  <c r="AE669" i="1" l="1"/>
  <c r="AC668" i="1"/>
  <c r="AG668" i="1" s="1"/>
  <c r="AA671" i="1"/>
  <c r="AD670" i="1"/>
  <c r="AF670" i="1" s="1"/>
  <c r="AB657" i="1"/>
  <c r="AH656" i="1"/>
  <c r="Y656" i="1"/>
  <c r="AX656" i="1"/>
  <c r="AY656" i="1" s="1"/>
  <c r="AI656" i="1"/>
  <c r="Z790" i="1"/>
  <c r="AA672" i="1" l="1"/>
  <c r="AD671" i="1"/>
  <c r="AF671" i="1" s="1"/>
  <c r="AE670" i="1"/>
  <c r="AC669" i="1"/>
  <c r="AG669" i="1" s="1"/>
  <c r="Z791" i="1"/>
  <c r="AB658" i="1"/>
  <c r="AH657" i="1"/>
  <c r="AI657" i="1"/>
  <c r="Y657" i="1"/>
  <c r="AX657" i="1"/>
  <c r="AY657" i="1" s="1"/>
  <c r="AE671" i="1" l="1"/>
  <c r="AC670" i="1"/>
  <c r="AG670" i="1" s="1"/>
  <c r="AA673" i="1"/>
  <c r="AD672" i="1"/>
  <c r="AF672" i="1" s="1"/>
  <c r="AB659" i="1"/>
  <c r="AI658" i="1"/>
  <c r="AH658" i="1"/>
  <c r="AX658" i="1"/>
  <c r="AY658" i="1" s="1"/>
  <c r="Y658" i="1"/>
  <c r="Z792" i="1"/>
  <c r="AA674" i="1" l="1"/>
  <c r="AD673" i="1"/>
  <c r="AF673" i="1" s="1"/>
  <c r="AE672" i="1"/>
  <c r="AC671" i="1"/>
  <c r="AG671" i="1" s="1"/>
  <c r="Z793" i="1"/>
  <c r="AB660" i="1"/>
  <c r="AH659" i="1"/>
  <c r="AI659" i="1"/>
  <c r="Y659" i="1"/>
  <c r="AX659" i="1"/>
  <c r="AY659" i="1" s="1"/>
  <c r="AE673" i="1" l="1"/>
  <c r="AC672" i="1"/>
  <c r="AG672" i="1" s="1"/>
  <c r="AA675" i="1"/>
  <c r="AD674" i="1"/>
  <c r="AF674" i="1" s="1"/>
  <c r="AB661" i="1"/>
  <c r="AI660" i="1"/>
  <c r="AH660" i="1"/>
  <c r="AX660" i="1"/>
  <c r="AY660" i="1" s="1"/>
  <c r="Y660" i="1"/>
  <c r="Z794" i="1"/>
  <c r="AD675" i="1" l="1"/>
  <c r="AF675" i="1" s="1"/>
  <c r="AA676" i="1"/>
  <c r="AE674" i="1"/>
  <c r="AC673" i="1"/>
  <c r="AG673" i="1" s="1"/>
  <c r="AB662" i="1"/>
  <c r="AH661" i="1"/>
  <c r="AX661" i="1"/>
  <c r="AY661" i="1" s="1"/>
  <c r="AI661" i="1"/>
  <c r="Y661" i="1"/>
  <c r="Z795" i="1"/>
  <c r="AE675" i="1" l="1"/>
  <c r="AC674" i="1"/>
  <c r="AG674" i="1" s="1"/>
  <c r="AA677" i="1"/>
  <c r="AD676" i="1"/>
  <c r="AF676" i="1" s="1"/>
  <c r="Z796" i="1"/>
  <c r="AB663" i="1"/>
  <c r="AH662" i="1"/>
  <c r="AX662" i="1"/>
  <c r="AY662" i="1" s="1"/>
  <c r="AI662" i="1"/>
  <c r="Y662" i="1"/>
  <c r="AD677" i="1" l="1"/>
  <c r="AF677" i="1" s="1"/>
  <c r="AA678" i="1"/>
  <c r="AC675" i="1"/>
  <c r="AG675" i="1" s="1"/>
  <c r="AE676" i="1"/>
  <c r="AB664" i="1"/>
  <c r="AH663" i="1"/>
  <c r="AI663" i="1"/>
  <c r="AX663" i="1"/>
  <c r="AY663" i="1" s="1"/>
  <c r="Y663" i="1"/>
  <c r="Z797" i="1"/>
  <c r="AE677" i="1" l="1"/>
  <c r="AC676" i="1"/>
  <c r="AG676" i="1" s="1"/>
  <c r="AA679" i="1"/>
  <c r="AD678" i="1"/>
  <c r="AF678" i="1" s="1"/>
  <c r="AB665" i="1"/>
  <c r="AX664" i="1"/>
  <c r="AY664" i="1" s="1"/>
  <c r="AH664" i="1"/>
  <c r="Y664" i="1"/>
  <c r="AI664" i="1"/>
  <c r="Z798" i="1"/>
  <c r="AA680" i="1" l="1"/>
  <c r="AD679" i="1"/>
  <c r="AF679" i="1" s="1"/>
  <c r="AE678" i="1"/>
  <c r="AC677" i="1"/>
  <c r="AG677" i="1" s="1"/>
  <c r="Z799" i="1"/>
  <c r="AB666" i="1"/>
  <c r="AH665" i="1"/>
  <c r="AX665" i="1"/>
  <c r="AY665" i="1" s="1"/>
  <c r="AI665" i="1"/>
  <c r="Y665" i="1"/>
  <c r="AE679" i="1" l="1"/>
  <c r="AC678" i="1"/>
  <c r="AG678" i="1" s="1"/>
  <c r="AA681" i="1"/>
  <c r="AD680" i="1"/>
  <c r="AF680" i="1" s="1"/>
  <c r="Z800" i="1"/>
  <c r="AB667" i="1"/>
  <c r="AH666" i="1"/>
  <c r="Y666" i="1"/>
  <c r="AI666" i="1"/>
  <c r="AX666" i="1"/>
  <c r="AY666" i="1" s="1"/>
  <c r="AA682" i="1" l="1"/>
  <c r="AD681" i="1"/>
  <c r="AF681" i="1" s="1"/>
  <c r="AE680" i="1"/>
  <c r="AC679" i="1"/>
  <c r="AG679" i="1" s="1"/>
  <c r="Z801" i="1"/>
  <c r="AB668" i="1"/>
  <c r="AH667" i="1"/>
  <c r="AI667" i="1"/>
  <c r="AX667" i="1"/>
  <c r="AY667" i="1" s="1"/>
  <c r="Y667" i="1"/>
  <c r="AE681" i="1" l="1"/>
  <c r="AC680" i="1"/>
  <c r="AG680" i="1" s="1"/>
  <c r="AA683" i="1"/>
  <c r="AD682" i="1"/>
  <c r="AF682" i="1" s="1"/>
  <c r="Z802" i="1"/>
  <c r="AB669" i="1"/>
  <c r="AI668" i="1"/>
  <c r="AH668" i="1"/>
  <c r="AX668" i="1"/>
  <c r="AY668" i="1" s="1"/>
  <c r="Y668" i="1"/>
  <c r="AA684" i="1" l="1"/>
  <c r="AD683" i="1"/>
  <c r="AF683" i="1" s="1"/>
  <c r="AE682" i="1"/>
  <c r="AC681" i="1"/>
  <c r="AG681" i="1" s="1"/>
  <c r="Z803" i="1"/>
  <c r="AB670" i="1"/>
  <c r="AH669" i="1"/>
  <c r="AX669" i="1"/>
  <c r="AY669" i="1" s="1"/>
  <c r="Y669" i="1"/>
  <c r="AI669" i="1"/>
  <c r="AE683" i="1" l="1"/>
  <c r="AC682" i="1"/>
  <c r="AG682" i="1" s="1"/>
  <c r="AA685" i="1"/>
  <c r="AD684" i="1"/>
  <c r="AF684" i="1" s="1"/>
  <c r="AB671" i="1"/>
  <c r="AH670" i="1"/>
  <c r="AX670" i="1"/>
  <c r="AY670" i="1" s="1"/>
  <c r="AI670" i="1"/>
  <c r="Y670" i="1"/>
  <c r="Z804" i="1"/>
  <c r="AD685" i="1" l="1"/>
  <c r="AF685" i="1" s="1"/>
  <c r="AA686" i="1"/>
  <c r="AE684" i="1"/>
  <c r="AC683" i="1"/>
  <c r="AG683" i="1" s="1"/>
  <c r="Z805" i="1"/>
  <c r="AB672" i="1"/>
  <c r="AH671" i="1"/>
  <c r="Y671" i="1"/>
  <c r="AI671" i="1"/>
  <c r="AX671" i="1"/>
  <c r="AY671" i="1" s="1"/>
  <c r="AE685" i="1" l="1"/>
  <c r="AC684" i="1"/>
  <c r="AG684" i="1" s="1"/>
  <c r="AA687" i="1"/>
  <c r="AD686" i="1"/>
  <c r="AF686" i="1" s="1"/>
  <c r="AB673" i="1"/>
  <c r="AH672" i="1"/>
  <c r="AX672" i="1"/>
  <c r="AY672" i="1" s="1"/>
  <c r="AI672" i="1"/>
  <c r="Y672" i="1"/>
  <c r="Z806" i="1"/>
  <c r="AA688" i="1" l="1"/>
  <c r="AD687" i="1"/>
  <c r="AF687" i="1" s="1"/>
  <c r="AE686" i="1"/>
  <c r="AC685" i="1"/>
  <c r="AG685" i="1" s="1"/>
  <c r="AB674" i="1"/>
  <c r="AH673" i="1"/>
  <c r="AI673" i="1"/>
  <c r="Y673" i="1"/>
  <c r="AX673" i="1"/>
  <c r="AY673" i="1" s="1"/>
  <c r="Z807" i="1"/>
  <c r="AE687" i="1" l="1"/>
  <c r="AC686" i="1"/>
  <c r="AG686" i="1" s="1"/>
  <c r="AA689" i="1"/>
  <c r="AD688" i="1"/>
  <c r="AF688" i="1" s="1"/>
  <c r="Z808" i="1"/>
  <c r="AB675" i="1"/>
  <c r="AH674" i="1"/>
  <c r="AI674" i="1"/>
  <c r="AX674" i="1"/>
  <c r="AY674" i="1" s="1"/>
  <c r="Y674" i="1"/>
  <c r="AA690" i="1" l="1"/>
  <c r="AD689" i="1"/>
  <c r="AF689" i="1" s="1"/>
  <c r="AE688" i="1"/>
  <c r="AC687" i="1"/>
  <c r="AG687" i="1" s="1"/>
  <c r="AB676" i="1"/>
  <c r="AH675" i="1"/>
  <c r="AI675" i="1"/>
  <c r="Y675" i="1"/>
  <c r="AX675" i="1"/>
  <c r="AY675" i="1" s="1"/>
  <c r="Z809" i="1"/>
  <c r="AE689" i="1" l="1"/>
  <c r="AC688" i="1"/>
  <c r="AG688" i="1" s="1"/>
  <c r="AA691" i="1"/>
  <c r="AD690" i="1"/>
  <c r="AF690" i="1" s="1"/>
  <c r="Z810" i="1"/>
  <c r="AB677" i="1"/>
  <c r="AH676" i="1"/>
  <c r="AX676" i="1"/>
  <c r="AY676" i="1" s="1"/>
  <c r="Y676" i="1"/>
  <c r="AI676" i="1"/>
  <c r="AD691" i="1" l="1"/>
  <c r="AF691" i="1" s="1"/>
  <c r="AA692" i="1"/>
  <c r="AC689" i="1"/>
  <c r="AG689" i="1" s="1"/>
  <c r="AE690" i="1"/>
  <c r="AB678" i="1"/>
  <c r="AH677" i="1"/>
  <c r="AX677" i="1"/>
  <c r="AY677" i="1" s="1"/>
  <c r="AI677" i="1"/>
  <c r="Y677" i="1"/>
  <c r="Z811" i="1"/>
  <c r="AE691" i="1" l="1"/>
  <c r="AC691" i="1" s="1"/>
  <c r="AG691" i="1" s="1"/>
  <c r="AC690" i="1"/>
  <c r="AG690" i="1" s="1"/>
  <c r="AA693" i="1"/>
  <c r="AD692" i="1"/>
  <c r="Z812" i="1"/>
  <c r="AB679" i="1"/>
  <c r="AI678" i="1"/>
  <c r="AX678" i="1"/>
  <c r="AY678" i="1" s="1"/>
  <c r="AH678" i="1"/>
  <c r="Y678" i="1"/>
  <c r="AF692" i="1" l="1"/>
  <c r="AE692" i="1"/>
  <c r="AA694" i="1"/>
  <c r="AD693" i="1"/>
  <c r="AF693" i="1" s="1"/>
  <c r="Z813" i="1"/>
  <c r="AB680" i="1"/>
  <c r="AX679" i="1"/>
  <c r="AY679" i="1" s="1"/>
  <c r="AH679" i="1"/>
  <c r="Y679" i="1"/>
  <c r="AI679" i="1"/>
  <c r="AD694" i="1" l="1"/>
  <c r="AF694" i="1" s="1"/>
  <c r="AA695" i="1"/>
  <c r="AE693" i="1"/>
  <c r="AC692" i="1"/>
  <c r="AG692" i="1" s="1"/>
  <c r="Z814" i="1"/>
  <c r="AB681" i="1"/>
  <c r="AH680" i="1"/>
  <c r="AX680" i="1"/>
  <c r="AY680" i="1" s="1"/>
  <c r="AI680" i="1"/>
  <c r="Y680" i="1"/>
  <c r="AE694" i="1" l="1"/>
  <c r="AC693" i="1"/>
  <c r="AG693" i="1" s="1"/>
  <c r="AA696" i="1"/>
  <c r="AD695" i="1"/>
  <c r="AF695" i="1" s="1"/>
  <c r="AB682" i="1"/>
  <c r="AH681" i="1"/>
  <c r="AI681" i="1"/>
  <c r="Y681" i="1"/>
  <c r="AX681" i="1"/>
  <c r="AY681" i="1" s="1"/>
  <c r="Z815" i="1"/>
  <c r="AA697" i="1" l="1"/>
  <c r="AD696" i="1"/>
  <c r="AF696" i="1" s="1"/>
  <c r="AE695" i="1"/>
  <c r="AC694" i="1"/>
  <c r="AG694" i="1" s="1"/>
  <c r="Z816" i="1"/>
  <c r="AB683" i="1"/>
  <c r="AH682" i="1"/>
  <c r="AX682" i="1"/>
  <c r="AY682" i="1" s="1"/>
  <c r="Y682" i="1"/>
  <c r="AI682" i="1"/>
  <c r="AC695" i="1" l="1"/>
  <c r="AG695" i="1" s="1"/>
  <c r="AE696" i="1"/>
  <c r="AA698" i="1"/>
  <c r="AD697" i="1"/>
  <c r="AF697" i="1" s="1"/>
  <c r="AB684" i="1"/>
  <c r="AH683" i="1"/>
  <c r="Y683" i="1"/>
  <c r="AX683" i="1"/>
  <c r="AY683" i="1" s="1"/>
  <c r="AI683" i="1"/>
  <c r="Z817" i="1"/>
  <c r="AA699" i="1" l="1"/>
  <c r="AD698" i="1"/>
  <c r="AF698" i="1" s="1"/>
  <c r="AC696" i="1"/>
  <c r="AG696" i="1" s="1"/>
  <c r="AE697" i="1"/>
  <c r="AB685" i="1"/>
  <c r="AH684" i="1"/>
  <c r="AX684" i="1"/>
  <c r="AY684" i="1" s="1"/>
  <c r="Y684" i="1"/>
  <c r="AI684" i="1"/>
  <c r="Z818" i="1"/>
  <c r="AC697" i="1" l="1"/>
  <c r="AG697" i="1" s="1"/>
  <c r="AE698" i="1"/>
  <c r="AA700" i="1"/>
  <c r="AD699" i="1"/>
  <c r="AF699" i="1" s="1"/>
  <c r="Z819" i="1"/>
  <c r="AB686" i="1"/>
  <c r="AH685" i="1"/>
  <c r="AX685" i="1"/>
  <c r="AY685" i="1" s="1"/>
  <c r="AI685" i="1"/>
  <c r="Y685" i="1"/>
  <c r="AA701" i="1" l="1"/>
  <c r="AD700" i="1"/>
  <c r="AF700" i="1" s="1"/>
  <c r="AE699" i="1"/>
  <c r="AC698" i="1"/>
  <c r="AG698" i="1" s="1"/>
  <c r="Z820" i="1"/>
  <c r="AB687" i="1"/>
  <c r="AH686" i="1"/>
  <c r="AX686" i="1"/>
  <c r="AY686" i="1" s="1"/>
  <c r="Y686" i="1"/>
  <c r="AI686" i="1"/>
  <c r="AE700" i="1" l="1"/>
  <c r="AC700" i="1" s="1"/>
  <c r="AC699" i="1"/>
  <c r="AG699" i="1" s="1"/>
  <c r="AA702" i="1"/>
  <c r="AD701" i="1"/>
  <c r="AB688" i="1"/>
  <c r="AH687" i="1"/>
  <c r="Y687" i="1"/>
  <c r="AI687" i="1"/>
  <c r="AX687" i="1"/>
  <c r="AY687" i="1" s="1"/>
  <c r="Z821" i="1"/>
  <c r="AG700" i="1" l="1"/>
  <c r="AF701" i="1"/>
  <c r="AE701" i="1"/>
  <c r="AA703" i="1"/>
  <c r="AD702" i="1"/>
  <c r="AF702" i="1" s="1"/>
  <c r="Z822" i="1"/>
  <c r="AB689" i="1"/>
  <c r="AH688" i="1"/>
  <c r="Y688" i="1"/>
  <c r="AI688" i="1"/>
  <c r="AX688" i="1"/>
  <c r="AY688" i="1" s="1"/>
  <c r="AA704" i="1" l="1"/>
  <c r="AD703" i="1"/>
  <c r="AF703" i="1" s="1"/>
  <c r="AE702" i="1"/>
  <c r="AC701" i="1"/>
  <c r="AG701" i="1" s="1"/>
  <c r="Z823" i="1"/>
  <c r="AB690" i="1"/>
  <c r="AH689" i="1"/>
  <c r="AX689" i="1"/>
  <c r="AY689" i="1" s="1"/>
  <c r="AI689" i="1"/>
  <c r="Y689" i="1"/>
  <c r="AC702" i="1" l="1"/>
  <c r="AG702" i="1" s="1"/>
  <c r="AE703" i="1"/>
  <c r="AA705" i="1"/>
  <c r="AD704" i="1"/>
  <c r="AF704" i="1" s="1"/>
  <c r="AB691" i="1"/>
  <c r="AH690" i="1"/>
  <c r="AI690" i="1"/>
  <c r="AX690" i="1"/>
  <c r="AY690" i="1" s="1"/>
  <c r="Y690" i="1"/>
  <c r="Z824" i="1"/>
  <c r="AA706" i="1" l="1"/>
  <c r="AD705" i="1"/>
  <c r="AF705" i="1" s="1"/>
  <c r="AE704" i="1"/>
  <c r="AC703" i="1"/>
  <c r="AG703" i="1" s="1"/>
  <c r="Z825" i="1"/>
  <c r="AB692" i="1"/>
  <c r="AI691" i="1"/>
  <c r="AH691" i="1"/>
  <c r="AX691" i="1"/>
  <c r="AY691" i="1" s="1"/>
  <c r="Y691" i="1"/>
  <c r="AC704" i="1" l="1"/>
  <c r="AG704" i="1" s="1"/>
  <c r="AE705" i="1"/>
  <c r="AA707" i="1"/>
  <c r="AD706" i="1"/>
  <c r="AF706" i="1" s="1"/>
  <c r="Z826" i="1"/>
  <c r="AB693" i="1"/>
  <c r="AH692" i="1"/>
  <c r="AX692" i="1"/>
  <c r="AY692" i="1" s="1"/>
  <c r="AI692" i="1"/>
  <c r="Y692" i="1"/>
  <c r="AA708" i="1" l="1"/>
  <c r="AD707" i="1"/>
  <c r="AF707" i="1" s="1"/>
  <c r="AE706" i="1"/>
  <c r="AC705" i="1"/>
  <c r="AG705" i="1" s="1"/>
  <c r="AB694" i="1"/>
  <c r="AH693" i="1"/>
  <c r="AI693" i="1"/>
  <c r="Y693" i="1"/>
  <c r="AX693" i="1"/>
  <c r="AY693" i="1" s="1"/>
  <c r="Z827" i="1"/>
  <c r="AE707" i="1" l="1"/>
  <c r="AC706" i="1"/>
  <c r="AG706" i="1" s="1"/>
  <c r="AA709" i="1"/>
  <c r="AD708" i="1"/>
  <c r="AF708" i="1" s="1"/>
  <c r="Z828" i="1"/>
  <c r="AB695" i="1"/>
  <c r="AH694" i="1"/>
  <c r="Y694" i="1"/>
  <c r="AI694" i="1"/>
  <c r="AX694" i="1"/>
  <c r="AY694" i="1" s="1"/>
  <c r="AD709" i="1" l="1"/>
  <c r="AF709" i="1" s="1"/>
  <c r="AA710" i="1"/>
  <c r="AE708" i="1"/>
  <c r="AC707" i="1"/>
  <c r="AG707" i="1" s="1"/>
  <c r="AB696" i="1"/>
  <c r="AH695" i="1"/>
  <c r="AI695" i="1"/>
  <c r="AX695" i="1"/>
  <c r="AY695" i="1" s="1"/>
  <c r="Y695" i="1"/>
  <c r="Z829" i="1"/>
  <c r="AE709" i="1" l="1"/>
  <c r="AC708" i="1"/>
  <c r="AG708" i="1" s="1"/>
  <c r="AD710" i="1"/>
  <c r="AF710" i="1" s="1"/>
  <c r="AA711" i="1"/>
  <c r="Z830" i="1"/>
  <c r="AB697" i="1"/>
  <c r="AH696" i="1"/>
  <c r="AX696" i="1"/>
  <c r="AY696" i="1" s="1"/>
  <c r="Y696" i="1"/>
  <c r="AI696" i="1"/>
  <c r="AA712" i="1" l="1"/>
  <c r="AD711" i="1"/>
  <c r="AF711" i="1" s="1"/>
  <c r="AE710" i="1"/>
  <c r="AC709" i="1"/>
  <c r="AG709" i="1" s="1"/>
  <c r="AB698" i="1"/>
  <c r="AH697" i="1"/>
  <c r="Y697" i="1"/>
  <c r="AI697" i="1"/>
  <c r="AX697" i="1"/>
  <c r="AY697" i="1" s="1"/>
  <c r="Z831" i="1"/>
  <c r="AE711" i="1" l="1"/>
  <c r="AC710" i="1"/>
  <c r="AG710" i="1" s="1"/>
  <c r="AA713" i="1"/>
  <c r="AD712" i="1"/>
  <c r="AF712" i="1" s="1"/>
  <c r="Z832" i="1"/>
  <c r="AB699" i="1"/>
  <c r="Y698" i="1"/>
  <c r="AI698" i="1"/>
  <c r="AH698" i="1"/>
  <c r="AX698" i="1"/>
  <c r="AY698" i="1" s="1"/>
  <c r="AD713" i="1" l="1"/>
  <c r="AF713" i="1" s="1"/>
  <c r="AA714" i="1"/>
  <c r="AE712" i="1"/>
  <c r="AC711" i="1"/>
  <c r="AG711" i="1" s="1"/>
  <c r="Z833" i="1"/>
  <c r="AB700" i="1"/>
  <c r="AH699" i="1"/>
  <c r="AI699" i="1"/>
  <c r="Y699" i="1"/>
  <c r="AX699" i="1"/>
  <c r="AY699" i="1" s="1"/>
  <c r="AE713" i="1" l="1"/>
  <c r="AC713" i="1" s="1"/>
  <c r="AC712" i="1"/>
  <c r="AG712" i="1" s="1"/>
  <c r="AD714" i="1"/>
  <c r="AA715" i="1"/>
  <c r="Z834" i="1"/>
  <c r="AG713" i="1"/>
  <c r="AB701" i="1"/>
  <c r="AH700" i="1"/>
  <c r="Y700" i="1"/>
  <c r="AI700" i="1"/>
  <c r="AX700" i="1"/>
  <c r="AY700" i="1" s="1"/>
  <c r="AA716" i="1" l="1"/>
  <c r="AD715" i="1"/>
  <c r="AF715" i="1" s="1"/>
  <c r="AF714" i="1"/>
  <c r="AE714" i="1"/>
  <c r="AB702" i="1"/>
  <c r="AX701" i="1"/>
  <c r="AY701" i="1" s="1"/>
  <c r="AH701" i="1"/>
  <c r="Y701" i="1"/>
  <c r="AI701" i="1"/>
  <c r="Z835" i="1"/>
  <c r="AE715" i="1" l="1"/>
  <c r="AC714" i="1"/>
  <c r="AG714" i="1" s="1"/>
  <c r="AD716" i="1"/>
  <c r="AF716" i="1" s="1"/>
  <c r="AA717" i="1"/>
  <c r="Z836" i="1"/>
  <c r="AB703" i="1"/>
  <c r="Y702" i="1"/>
  <c r="AH702" i="1"/>
  <c r="AI702" i="1"/>
  <c r="AX702" i="1"/>
  <c r="AY702" i="1" s="1"/>
  <c r="AD717" i="1" l="1"/>
  <c r="AF717" i="1" s="1"/>
  <c r="AA718" i="1"/>
  <c r="AE716" i="1"/>
  <c r="AE717" i="1" s="1"/>
  <c r="AC717" i="1" s="1"/>
  <c r="AC715" i="1"/>
  <c r="AG715" i="1" s="1"/>
  <c r="Z837" i="1"/>
  <c r="AB704" i="1"/>
  <c r="AH703" i="1"/>
  <c r="AX703" i="1"/>
  <c r="AY703" i="1" s="1"/>
  <c r="Y703" i="1"/>
  <c r="AI703" i="1"/>
  <c r="AC716" i="1" l="1"/>
  <c r="AG716" i="1" s="1"/>
  <c r="AA719" i="1"/>
  <c r="AD718" i="1"/>
  <c r="AB705" i="1"/>
  <c r="AH704" i="1"/>
  <c r="AX704" i="1"/>
  <c r="AY704" i="1" s="1"/>
  <c r="AI704" i="1"/>
  <c r="Y704" i="1"/>
  <c r="AG717" i="1"/>
  <c r="Z838" i="1"/>
  <c r="AF718" i="1" l="1"/>
  <c r="AE718" i="1"/>
  <c r="AA720" i="1"/>
  <c r="AD719" i="1"/>
  <c r="AF719" i="1" s="1"/>
  <c r="Z839" i="1"/>
  <c r="AB706" i="1"/>
  <c r="AI705" i="1"/>
  <c r="AH705" i="1"/>
  <c r="Y705" i="1"/>
  <c r="AX705" i="1"/>
  <c r="AY705" i="1" s="1"/>
  <c r="AE719" i="1" l="1"/>
  <c r="AC719" i="1" s="1"/>
  <c r="AD720" i="1"/>
  <c r="AA721" i="1"/>
  <c r="AC718" i="1"/>
  <c r="AG718" i="1" s="1"/>
  <c r="AB707" i="1"/>
  <c r="AX706" i="1"/>
  <c r="AY706" i="1" s="1"/>
  <c r="Y706" i="1"/>
  <c r="AH706" i="1"/>
  <c r="AI706" i="1"/>
  <c r="Z840" i="1"/>
  <c r="AG719" i="1" l="1"/>
  <c r="AD721" i="1"/>
  <c r="AF721" i="1" s="1"/>
  <c r="AA722" i="1"/>
  <c r="AF720" i="1"/>
  <c r="AE720" i="1"/>
  <c r="AB708" i="1"/>
  <c r="AI707" i="1"/>
  <c r="AH707" i="1"/>
  <c r="AX707" i="1"/>
  <c r="AY707" i="1" s="1"/>
  <c r="Y707" i="1"/>
  <c r="Z841" i="1"/>
  <c r="AA723" i="1" l="1"/>
  <c r="AD722" i="1"/>
  <c r="AF722" i="1" s="1"/>
  <c r="AE721" i="1"/>
  <c r="AC720" i="1"/>
  <c r="AG720" i="1" s="1"/>
  <c r="Z842" i="1"/>
  <c r="AB709" i="1"/>
  <c r="AH708" i="1"/>
  <c r="Y708" i="1"/>
  <c r="AI708" i="1"/>
  <c r="AX708" i="1"/>
  <c r="AY708" i="1" s="1"/>
  <c r="AE722" i="1" l="1"/>
  <c r="AC721" i="1"/>
  <c r="AG721" i="1" s="1"/>
  <c r="AD723" i="1"/>
  <c r="AF723" i="1" s="1"/>
  <c r="AA724" i="1"/>
  <c r="AB710" i="1"/>
  <c r="AH709" i="1"/>
  <c r="Y709" i="1"/>
  <c r="AX709" i="1"/>
  <c r="AY709" i="1" s="1"/>
  <c r="AI709" i="1"/>
  <c r="Z843" i="1"/>
  <c r="AA725" i="1" l="1"/>
  <c r="AD724" i="1"/>
  <c r="AF724" i="1" s="1"/>
  <c r="AE723" i="1"/>
  <c r="AC722" i="1"/>
  <c r="AG722" i="1" s="1"/>
  <c r="AB711" i="1"/>
  <c r="Y710" i="1"/>
  <c r="AX710" i="1"/>
  <c r="AY710" i="1" s="1"/>
  <c r="AH710" i="1"/>
  <c r="AI710" i="1"/>
  <c r="Z844" i="1"/>
  <c r="AC723" i="1" l="1"/>
  <c r="AG723" i="1" s="1"/>
  <c r="AE724" i="1"/>
  <c r="AA726" i="1"/>
  <c r="AD725" i="1"/>
  <c r="AF725" i="1" s="1"/>
  <c r="Z845" i="1"/>
  <c r="AB712" i="1"/>
  <c r="AH711" i="1"/>
  <c r="AX711" i="1"/>
  <c r="AY711" i="1" s="1"/>
  <c r="AI711" i="1"/>
  <c r="Y711" i="1"/>
  <c r="AA727" i="1" l="1"/>
  <c r="AD726" i="1"/>
  <c r="AF726" i="1" s="1"/>
  <c r="AE725" i="1"/>
  <c r="AC724" i="1"/>
  <c r="AG724" i="1" s="1"/>
  <c r="AB713" i="1"/>
  <c r="AI712" i="1"/>
  <c r="Y712" i="1"/>
  <c r="AH712" i="1"/>
  <c r="AX712" i="1"/>
  <c r="AY712" i="1" s="1"/>
  <c r="Z846" i="1"/>
  <c r="AE726" i="1" l="1"/>
  <c r="AC725" i="1"/>
  <c r="AG725" i="1" s="1"/>
  <c r="AA728" i="1"/>
  <c r="AD727" i="1"/>
  <c r="AF727" i="1" s="1"/>
  <c r="AB714" i="1"/>
  <c r="AX713" i="1"/>
  <c r="AY713" i="1" s="1"/>
  <c r="AH713" i="1"/>
  <c r="Y713" i="1"/>
  <c r="AI713" i="1"/>
  <c r="Z847" i="1"/>
  <c r="AA729" i="1" l="1"/>
  <c r="AD728" i="1"/>
  <c r="AF728" i="1" s="1"/>
  <c r="AE727" i="1"/>
  <c r="AC726" i="1"/>
  <c r="AG726" i="1" s="1"/>
  <c r="Z848" i="1"/>
  <c r="AB715" i="1"/>
  <c r="AI714" i="1"/>
  <c r="AH714" i="1"/>
  <c r="AX714" i="1"/>
  <c r="AY714" i="1" s="1"/>
  <c r="Y714" i="1"/>
  <c r="AE728" i="1" l="1"/>
  <c r="AC727" i="1"/>
  <c r="AG727" i="1" s="1"/>
  <c r="AA730" i="1"/>
  <c r="AD729" i="1"/>
  <c r="AF729" i="1" s="1"/>
  <c r="AB716" i="1"/>
  <c r="AH715" i="1"/>
  <c r="AI715" i="1"/>
  <c r="AX715" i="1"/>
  <c r="AY715" i="1" s="1"/>
  <c r="Y715" i="1"/>
  <c r="Z849" i="1"/>
  <c r="AD730" i="1" l="1"/>
  <c r="AF730" i="1" s="1"/>
  <c r="AA731" i="1"/>
  <c r="AE729" i="1"/>
  <c r="AC728" i="1"/>
  <c r="AG728" i="1" s="1"/>
  <c r="Z850" i="1"/>
  <c r="AB717" i="1"/>
  <c r="AH716" i="1"/>
  <c r="AX716" i="1"/>
  <c r="AY716" i="1" s="1"/>
  <c r="Y716" i="1"/>
  <c r="AI716" i="1"/>
  <c r="AE730" i="1" l="1"/>
  <c r="AC729" i="1"/>
  <c r="AG729" i="1" s="1"/>
  <c r="AA732" i="1"/>
  <c r="AD731" i="1"/>
  <c r="AF731" i="1" s="1"/>
  <c r="AB718" i="1"/>
  <c r="AH717" i="1"/>
  <c r="Y717" i="1"/>
  <c r="AX717" i="1"/>
  <c r="AY717" i="1" s="1"/>
  <c r="AI717" i="1"/>
  <c r="Z851" i="1"/>
  <c r="AA733" i="1" l="1"/>
  <c r="AD732" i="1"/>
  <c r="AF732" i="1" s="1"/>
  <c r="AE731" i="1"/>
  <c r="AC730" i="1"/>
  <c r="AG730" i="1" s="1"/>
  <c r="AB719" i="1"/>
  <c r="AH718" i="1"/>
  <c r="AX718" i="1"/>
  <c r="AY718" i="1" s="1"/>
  <c r="AI718" i="1"/>
  <c r="Y718" i="1"/>
  <c r="Z852" i="1"/>
  <c r="AC731" i="1" l="1"/>
  <c r="AG731" i="1" s="1"/>
  <c r="AE732" i="1"/>
  <c r="AA734" i="1"/>
  <c r="AD733" i="1"/>
  <c r="AF733" i="1" s="1"/>
  <c r="Z853" i="1"/>
  <c r="AB720" i="1"/>
  <c r="AH719" i="1"/>
  <c r="AI719" i="1"/>
  <c r="Y719" i="1"/>
  <c r="AX719" i="1"/>
  <c r="AY719" i="1" s="1"/>
  <c r="AD734" i="1" l="1"/>
  <c r="AF734" i="1" s="1"/>
  <c r="AA735" i="1"/>
  <c r="AE733" i="1"/>
  <c r="AC732" i="1"/>
  <c r="AG732" i="1" s="1"/>
  <c r="Z854" i="1"/>
  <c r="AB721" i="1"/>
  <c r="AH720" i="1"/>
  <c r="AI720" i="1"/>
  <c r="AX720" i="1"/>
  <c r="AY720" i="1" s="1"/>
  <c r="Y720" i="1"/>
  <c r="AE734" i="1" l="1"/>
  <c r="AC733" i="1"/>
  <c r="AG733" i="1" s="1"/>
  <c r="AA736" i="1"/>
  <c r="AD735" i="1"/>
  <c r="AF735" i="1" s="1"/>
  <c r="AB722" i="1"/>
  <c r="AH721" i="1"/>
  <c r="Y721" i="1"/>
  <c r="AI721" i="1"/>
  <c r="AX721" i="1"/>
  <c r="AY721" i="1" s="1"/>
  <c r="Z855" i="1"/>
  <c r="AA737" i="1" l="1"/>
  <c r="AD736" i="1"/>
  <c r="AF736" i="1" s="1"/>
  <c r="AE735" i="1"/>
  <c r="AC734" i="1"/>
  <c r="AG734" i="1" s="1"/>
  <c r="Z856" i="1"/>
  <c r="AB723" i="1"/>
  <c r="AH722" i="1"/>
  <c r="AI722" i="1"/>
  <c r="Y722" i="1"/>
  <c r="AX722" i="1"/>
  <c r="AY722" i="1" s="1"/>
  <c r="AE736" i="1" l="1"/>
  <c r="AC735" i="1"/>
  <c r="AG735" i="1" s="1"/>
  <c r="AA738" i="1"/>
  <c r="AD737" i="1"/>
  <c r="AF737" i="1" s="1"/>
  <c r="Z857" i="1"/>
  <c r="AB724" i="1"/>
  <c r="AH723" i="1"/>
  <c r="Y723" i="1"/>
  <c r="AI723" i="1"/>
  <c r="AX723" i="1"/>
  <c r="AY723" i="1" s="1"/>
  <c r="AA739" i="1" l="1"/>
  <c r="AD738" i="1"/>
  <c r="AF738" i="1" s="1"/>
  <c r="AE737" i="1"/>
  <c r="AC736" i="1"/>
  <c r="AG736" i="1" s="1"/>
  <c r="Z858" i="1"/>
  <c r="AB725" i="1"/>
  <c r="AH724" i="1"/>
  <c r="Y724" i="1"/>
  <c r="AX724" i="1"/>
  <c r="AY724" i="1" s="1"/>
  <c r="AI724" i="1"/>
  <c r="AE738" i="1" l="1"/>
  <c r="AC737" i="1"/>
  <c r="AG737" i="1" s="1"/>
  <c r="AA740" i="1"/>
  <c r="AD739" i="1"/>
  <c r="AF739" i="1" s="1"/>
  <c r="AB726" i="1"/>
  <c r="Y725" i="1"/>
  <c r="AH725" i="1"/>
  <c r="AI725" i="1"/>
  <c r="AX725" i="1"/>
  <c r="AY725" i="1" s="1"/>
  <c r="Z859" i="1"/>
  <c r="AD740" i="1" l="1"/>
  <c r="AF740" i="1" s="1"/>
  <c r="AA741" i="1"/>
  <c r="AE739" i="1"/>
  <c r="AC738" i="1"/>
  <c r="AG738" i="1" s="1"/>
  <c r="AB727" i="1"/>
  <c r="AH726" i="1"/>
  <c r="AX726" i="1"/>
  <c r="AY726" i="1" s="1"/>
  <c r="Y726" i="1"/>
  <c r="AI726" i="1"/>
  <c r="Z860" i="1"/>
  <c r="AE740" i="1" l="1"/>
  <c r="AC739" i="1"/>
  <c r="AG739" i="1" s="1"/>
  <c r="AA742" i="1"/>
  <c r="AD741" i="1"/>
  <c r="AF741" i="1" s="1"/>
  <c r="Z861" i="1"/>
  <c r="AB728" i="1"/>
  <c r="AH727" i="1"/>
  <c r="AX727" i="1"/>
  <c r="AY727" i="1" s="1"/>
  <c r="Y727" i="1"/>
  <c r="AI727" i="1"/>
  <c r="AA743" i="1" l="1"/>
  <c r="AD742" i="1"/>
  <c r="AF742" i="1" s="1"/>
  <c r="AE741" i="1"/>
  <c r="AC740" i="1"/>
  <c r="AG740" i="1" s="1"/>
  <c r="Z862" i="1"/>
  <c r="AB729" i="1"/>
  <c r="AH728" i="1"/>
  <c r="AX728" i="1"/>
  <c r="AY728" i="1" s="1"/>
  <c r="AI728" i="1"/>
  <c r="Y728" i="1"/>
  <c r="AE742" i="1" l="1"/>
  <c r="AC741" i="1"/>
  <c r="AG741" i="1" s="1"/>
  <c r="AA744" i="1"/>
  <c r="AD743" i="1"/>
  <c r="AF743" i="1" s="1"/>
  <c r="AB730" i="1"/>
  <c r="AH729" i="1"/>
  <c r="Y729" i="1"/>
  <c r="AX729" i="1"/>
  <c r="AY729" i="1" s="1"/>
  <c r="AI729" i="1"/>
  <c r="Z863" i="1"/>
  <c r="AD744" i="1" l="1"/>
  <c r="AF744" i="1" s="1"/>
  <c r="AA745" i="1"/>
  <c r="AE743" i="1"/>
  <c r="AC742" i="1"/>
  <c r="AG742" i="1" s="1"/>
  <c r="Z864" i="1"/>
  <c r="AB731" i="1"/>
  <c r="AH730" i="1"/>
  <c r="Y730" i="1"/>
  <c r="AI730" i="1"/>
  <c r="AX730" i="1"/>
  <c r="AY730" i="1" s="1"/>
  <c r="AE744" i="1" l="1"/>
  <c r="AC743" i="1"/>
  <c r="AG743" i="1" s="1"/>
  <c r="AA746" i="1"/>
  <c r="AD745" i="1"/>
  <c r="AF745" i="1" s="1"/>
  <c r="AB732" i="1"/>
  <c r="AH731" i="1"/>
  <c r="Y731" i="1"/>
  <c r="AI731" i="1"/>
  <c r="AX731" i="1"/>
  <c r="AY731" i="1" s="1"/>
  <c r="Z865" i="1"/>
  <c r="AD746" i="1" l="1"/>
  <c r="AF746" i="1" s="1"/>
  <c r="AA747" i="1"/>
  <c r="AE745" i="1"/>
  <c r="AC744" i="1"/>
  <c r="AG744" i="1" s="1"/>
  <c r="Z866" i="1"/>
  <c r="AB733" i="1"/>
  <c r="AH732" i="1"/>
  <c r="Y732" i="1"/>
  <c r="AX732" i="1"/>
  <c r="AY732" i="1" s="1"/>
  <c r="AI732" i="1"/>
  <c r="AC745" i="1" l="1"/>
  <c r="AG745" i="1" s="1"/>
  <c r="AE746" i="1"/>
  <c r="AA748" i="1"/>
  <c r="AD747" i="1"/>
  <c r="AF747" i="1" s="1"/>
  <c r="AB734" i="1"/>
  <c r="AH733" i="1"/>
  <c r="AX733" i="1"/>
  <c r="AY733" i="1" s="1"/>
  <c r="AI733" i="1"/>
  <c r="Y733" i="1"/>
  <c r="Z867" i="1"/>
  <c r="AA749" i="1" l="1"/>
  <c r="AD748" i="1"/>
  <c r="AF748" i="1" s="1"/>
  <c r="AE747" i="1"/>
  <c r="AC746" i="1"/>
  <c r="AG746" i="1" s="1"/>
  <c r="Z868" i="1"/>
  <c r="AB735" i="1"/>
  <c r="AH734" i="1"/>
  <c r="Y734" i="1"/>
  <c r="AI734" i="1"/>
  <c r="AX734" i="1"/>
  <c r="AY734" i="1" s="1"/>
  <c r="AE748" i="1" l="1"/>
  <c r="AC747" i="1"/>
  <c r="AG747" i="1" s="1"/>
  <c r="AA750" i="1"/>
  <c r="AD749" i="1"/>
  <c r="AF749" i="1" s="1"/>
  <c r="AB736" i="1"/>
  <c r="AH735" i="1"/>
  <c r="AI735" i="1"/>
  <c r="Y735" i="1"/>
  <c r="AX735" i="1"/>
  <c r="AY735" i="1" s="1"/>
  <c r="Z869" i="1"/>
  <c r="AA751" i="1" l="1"/>
  <c r="AD750" i="1"/>
  <c r="AF750" i="1" s="1"/>
  <c r="AE749" i="1"/>
  <c r="AC748" i="1"/>
  <c r="AG748" i="1" s="1"/>
  <c r="Z870" i="1"/>
  <c r="AB737" i="1"/>
  <c r="AH736" i="1"/>
  <c r="AI736" i="1"/>
  <c r="AX736" i="1"/>
  <c r="AY736" i="1" s="1"/>
  <c r="Y736" i="1"/>
  <c r="AE750" i="1" l="1"/>
  <c r="AC749" i="1"/>
  <c r="AG749" i="1" s="1"/>
  <c r="AA752" i="1"/>
  <c r="AD751" i="1"/>
  <c r="AF751" i="1" s="1"/>
  <c r="AB738" i="1"/>
  <c r="AH737" i="1"/>
  <c r="AX737" i="1"/>
  <c r="AY737" i="1" s="1"/>
  <c r="Y737" i="1"/>
  <c r="AI737" i="1"/>
  <c r="Z871" i="1"/>
  <c r="AD752" i="1" l="1"/>
  <c r="AF752" i="1" s="1"/>
  <c r="AA753" i="1"/>
  <c r="AE751" i="1"/>
  <c r="AC750" i="1"/>
  <c r="AG750" i="1" s="1"/>
  <c r="AB739" i="1"/>
  <c r="AH738" i="1"/>
  <c r="AI738" i="1"/>
  <c r="Y738" i="1"/>
  <c r="AX738" i="1"/>
  <c r="AY738" i="1" s="1"/>
  <c r="Z872" i="1"/>
  <c r="AA754" i="1" l="1"/>
  <c r="AD753" i="1"/>
  <c r="AF753" i="1" s="1"/>
  <c r="AE752" i="1"/>
  <c r="AC751" i="1"/>
  <c r="AG751" i="1" s="1"/>
  <c r="Z873" i="1"/>
  <c r="AB740" i="1"/>
  <c r="AH739" i="1"/>
  <c r="Y739" i="1"/>
  <c r="AX739" i="1"/>
  <c r="AY739" i="1" s="1"/>
  <c r="AI739" i="1"/>
  <c r="AC752" i="1" l="1"/>
  <c r="AG752" i="1" s="1"/>
  <c r="AE753" i="1"/>
  <c r="AA755" i="1"/>
  <c r="AD754" i="1"/>
  <c r="AF754" i="1" s="1"/>
  <c r="AB741" i="1"/>
  <c r="AH740" i="1"/>
  <c r="AI740" i="1"/>
  <c r="AX740" i="1"/>
  <c r="AY740" i="1" s="1"/>
  <c r="Y740" i="1"/>
  <c r="Z874" i="1"/>
  <c r="AE754" i="1" l="1"/>
  <c r="AC753" i="1"/>
  <c r="AG753" i="1" s="1"/>
  <c r="AA756" i="1"/>
  <c r="AD755" i="1"/>
  <c r="AF755" i="1" s="1"/>
  <c r="Z875" i="1"/>
  <c r="AB742" i="1"/>
  <c r="AH741" i="1"/>
  <c r="Y741" i="1"/>
  <c r="AX741" i="1"/>
  <c r="AY741" i="1" s="1"/>
  <c r="AI741" i="1"/>
  <c r="AD756" i="1" l="1"/>
  <c r="AF756" i="1" s="1"/>
  <c r="AA757" i="1"/>
  <c r="AE755" i="1"/>
  <c r="AE756" i="1" s="1"/>
  <c r="AC756" i="1" s="1"/>
  <c r="AC754" i="1"/>
  <c r="AG754" i="1" s="1"/>
  <c r="AB743" i="1"/>
  <c r="AH742" i="1"/>
  <c r="AI742" i="1"/>
  <c r="AX742" i="1"/>
  <c r="AY742" i="1" s="1"/>
  <c r="Y742" i="1"/>
  <c r="Z876" i="1"/>
  <c r="AC755" i="1" l="1"/>
  <c r="AG755" i="1" s="1"/>
  <c r="AA758" i="1"/>
  <c r="AD757" i="1"/>
  <c r="Z877" i="1"/>
  <c r="AG756" i="1"/>
  <c r="AB744" i="1"/>
  <c r="AH743" i="1"/>
  <c r="AX743" i="1"/>
  <c r="AY743" i="1" s="1"/>
  <c r="Y743" i="1"/>
  <c r="AI743" i="1"/>
  <c r="AF757" i="1" l="1"/>
  <c r="AE757" i="1"/>
  <c r="AA759" i="1"/>
  <c r="AD758" i="1"/>
  <c r="AF758" i="1" s="1"/>
  <c r="AB745" i="1"/>
  <c r="AH744" i="1"/>
  <c r="Y744" i="1"/>
  <c r="AI744" i="1"/>
  <c r="AX744" i="1"/>
  <c r="AY744" i="1" s="1"/>
  <c r="Z878" i="1"/>
  <c r="AD759" i="1" l="1"/>
  <c r="AF759" i="1" s="1"/>
  <c r="AA760" i="1"/>
  <c r="AE758" i="1"/>
  <c r="AC757" i="1"/>
  <c r="AG757" i="1" s="1"/>
  <c r="AB746" i="1"/>
  <c r="AH745" i="1"/>
  <c r="AX745" i="1"/>
  <c r="AY745" i="1" s="1"/>
  <c r="Y745" i="1"/>
  <c r="AI745" i="1"/>
  <c r="Z879" i="1"/>
  <c r="AE759" i="1" l="1"/>
  <c r="AC759" i="1" s="1"/>
  <c r="AA761" i="1"/>
  <c r="AD760" i="1"/>
  <c r="AC758" i="1"/>
  <c r="AG758" i="1" s="1"/>
  <c r="Z880" i="1"/>
  <c r="AB747" i="1"/>
  <c r="AH746" i="1"/>
  <c r="AX746" i="1"/>
  <c r="AY746" i="1" s="1"/>
  <c r="AI746" i="1"/>
  <c r="Y746" i="1"/>
  <c r="AF760" i="1" l="1"/>
  <c r="AE760" i="1"/>
  <c r="AG759" i="1"/>
  <c r="AA762" i="1"/>
  <c r="AD761" i="1"/>
  <c r="AF761" i="1" s="1"/>
  <c r="AB748" i="1"/>
  <c r="AH747" i="1"/>
  <c r="AX747" i="1"/>
  <c r="AY747" i="1" s="1"/>
  <c r="Y747" i="1"/>
  <c r="AI747" i="1"/>
  <c r="Z881" i="1"/>
  <c r="AA763" i="1" l="1"/>
  <c r="AD762" i="1"/>
  <c r="AF762" i="1" s="1"/>
  <c r="AE761" i="1"/>
  <c r="AC760" i="1"/>
  <c r="AG760" i="1" s="1"/>
  <c r="AB749" i="1"/>
  <c r="AH748" i="1"/>
  <c r="Y748" i="1"/>
  <c r="AI748" i="1"/>
  <c r="AX748" i="1"/>
  <c r="AY748" i="1" s="1"/>
  <c r="Z882" i="1"/>
  <c r="AE762" i="1" l="1"/>
  <c r="AC761" i="1"/>
  <c r="AG761" i="1" s="1"/>
  <c r="AA764" i="1"/>
  <c r="AD763" i="1"/>
  <c r="AF763" i="1" s="1"/>
  <c r="Z883" i="1"/>
  <c r="AB750" i="1"/>
  <c r="AH749" i="1"/>
  <c r="AI749" i="1"/>
  <c r="Y749" i="1"/>
  <c r="AX749" i="1"/>
  <c r="AY749" i="1" s="1"/>
  <c r="AD764" i="1" l="1"/>
  <c r="AF764" i="1" s="1"/>
  <c r="AA765" i="1"/>
  <c r="AE763" i="1"/>
  <c r="AE764" i="1" s="1"/>
  <c r="AC764" i="1" s="1"/>
  <c r="AC762" i="1"/>
  <c r="AG762" i="1" s="1"/>
  <c r="AB751" i="1"/>
  <c r="AH750" i="1"/>
  <c r="AX750" i="1"/>
  <c r="AY750" i="1" s="1"/>
  <c r="AI750" i="1"/>
  <c r="Y750" i="1"/>
  <c r="Z884" i="1"/>
  <c r="AC763" i="1" l="1"/>
  <c r="AG763" i="1" s="1"/>
  <c r="AA766" i="1"/>
  <c r="AD765" i="1"/>
  <c r="Z885" i="1"/>
  <c r="AG764" i="1"/>
  <c r="AB752" i="1"/>
  <c r="AI751" i="1"/>
  <c r="AH751" i="1"/>
  <c r="Y751" i="1"/>
  <c r="AX751" i="1"/>
  <c r="AY751" i="1" s="1"/>
  <c r="AF765" i="1" l="1"/>
  <c r="AE765" i="1"/>
  <c r="AA767" i="1"/>
  <c r="AD766" i="1"/>
  <c r="AF766" i="1" s="1"/>
  <c r="AB753" i="1"/>
  <c r="AH752" i="1"/>
  <c r="AX752" i="1"/>
  <c r="AY752" i="1" s="1"/>
  <c r="Y752" i="1"/>
  <c r="AI752" i="1"/>
  <c r="Z886" i="1"/>
  <c r="AD767" i="1" l="1"/>
  <c r="AF767" i="1" s="1"/>
  <c r="AA768" i="1"/>
  <c r="AE766" i="1"/>
  <c r="AC765" i="1"/>
  <c r="AG765" i="1" s="1"/>
  <c r="Z887" i="1"/>
  <c r="AB754" i="1"/>
  <c r="AH753" i="1"/>
  <c r="AI753" i="1"/>
  <c r="AX753" i="1"/>
  <c r="AY753" i="1" s="1"/>
  <c r="Y753" i="1"/>
  <c r="AE767" i="1" l="1"/>
  <c r="AC766" i="1"/>
  <c r="AG766" i="1" s="1"/>
  <c r="AD768" i="1"/>
  <c r="AF768" i="1" s="1"/>
  <c r="AA769" i="1"/>
  <c r="AB755" i="1"/>
  <c r="AH754" i="1"/>
  <c r="Y754" i="1"/>
  <c r="AX754" i="1"/>
  <c r="AY754" i="1" s="1"/>
  <c r="AI754" i="1"/>
  <c r="Z888" i="1"/>
  <c r="AA770" i="1" l="1"/>
  <c r="AD769" i="1"/>
  <c r="AF769" i="1" s="1"/>
  <c r="AE768" i="1"/>
  <c r="AC767" i="1"/>
  <c r="AG767" i="1" s="1"/>
  <c r="Z889" i="1"/>
  <c r="AB756" i="1"/>
  <c r="AH755" i="1"/>
  <c r="AI755" i="1"/>
  <c r="Y755" i="1"/>
  <c r="AX755" i="1"/>
  <c r="AY755" i="1" s="1"/>
  <c r="AC768" i="1" l="1"/>
  <c r="AG768" i="1" s="1"/>
  <c r="AE769" i="1"/>
  <c r="AA771" i="1"/>
  <c r="AD770" i="1"/>
  <c r="AF770" i="1" s="1"/>
  <c r="AB757" i="1"/>
  <c r="AH756" i="1"/>
  <c r="Y756" i="1"/>
  <c r="AI756" i="1"/>
  <c r="AX756" i="1"/>
  <c r="AY756" i="1" s="1"/>
  <c r="Z890" i="1"/>
  <c r="AA772" i="1" l="1"/>
  <c r="AD771" i="1"/>
  <c r="AF771" i="1" s="1"/>
  <c r="AE770" i="1"/>
  <c r="AC769" i="1"/>
  <c r="AG769" i="1" s="1"/>
  <c r="AB758" i="1"/>
  <c r="AH757" i="1"/>
  <c r="Y757" i="1"/>
  <c r="AI757" i="1"/>
  <c r="AX757" i="1"/>
  <c r="AY757" i="1" s="1"/>
  <c r="Z891" i="1"/>
  <c r="AC770" i="1" l="1"/>
  <c r="AG770" i="1" s="1"/>
  <c r="AE771" i="1"/>
  <c r="AA773" i="1"/>
  <c r="AD772" i="1"/>
  <c r="AF772" i="1" s="1"/>
  <c r="Z892" i="1"/>
  <c r="AB759" i="1"/>
  <c r="AH758" i="1"/>
  <c r="Y758" i="1"/>
  <c r="AI758" i="1"/>
  <c r="AX758" i="1"/>
  <c r="AY758" i="1" s="1"/>
  <c r="AD773" i="1" l="1"/>
  <c r="AF773" i="1" s="1"/>
  <c r="AA774" i="1"/>
  <c r="AE772" i="1"/>
  <c r="AC771" i="1"/>
  <c r="AG771" i="1" s="1"/>
  <c r="AB760" i="1"/>
  <c r="AH759" i="1"/>
  <c r="Y759" i="1"/>
  <c r="AI759" i="1"/>
  <c r="AX759" i="1"/>
  <c r="AY759" i="1" s="1"/>
  <c r="Z893" i="1"/>
  <c r="AE773" i="1" l="1"/>
  <c r="AC772" i="1"/>
  <c r="AG772" i="1" s="1"/>
  <c r="AA775" i="1"/>
  <c r="AD774" i="1"/>
  <c r="AF774" i="1" s="1"/>
  <c r="Z894" i="1"/>
  <c r="AB761" i="1"/>
  <c r="AH760" i="1"/>
  <c r="AI760" i="1"/>
  <c r="Y760" i="1"/>
  <c r="AX760" i="1"/>
  <c r="AY760" i="1" s="1"/>
  <c r="AA776" i="1" l="1"/>
  <c r="AD775" i="1"/>
  <c r="AF775" i="1" s="1"/>
  <c r="AE774" i="1"/>
  <c r="AC773" i="1"/>
  <c r="AG773" i="1" s="1"/>
  <c r="AB762" i="1"/>
  <c r="AH761" i="1"/>
  <c r="AX761" i="1"/>
  <c r="AY761" i="1" s="1"/>
  <c r="AI761" i="1"/>
  <c r="Y761" i="1"/>
  <c r="Z895" i="1"/>
  <c r="AE775" i="1" l="1"/>
  <c r="AC775" i="1" s="1"/>
  <c r="AC774" i="1"/>
  <c r="AG774" i="1" s="1"/>
  <c r="AD776" i="1"/>
  <c r="AA777" i="1"/>
  <c r="Z896" i="1"/>
  <c r="AG775" i="1"/>
  <c r="AB763" i="1"/>
  <c r="AH762" i="1"/>
  <c r="AX762" i="1"/>
  <c r="AY762" i="1" s="1"/>
  <c r="AI762" i="1"/>
  <c r="Y762" i="1"/>
  <c r="AA778" i="1" l="1"/>
  <c r="AD777" i="1"/>
  <c r="AF777" i="1" s="1"/>
  <c r="AF776" i="1"/>
  <c r="AE776" i="1"/>
  <c r="Z897" i="1"/>
  <c r="AB764" i="1"/>
  <c r="AH763" i="1"/>
  <c r="AI763" i="1"/>
  <c r="Y763" i="1"/>
  <c r="AX763" i="1"/>
  <c r="AY763" i="1" s="1"/>
  <c r="AC776" i="1" l="1"/>
  <c r="AG776" i="1" s="1"/>
  <c r="AE777" i="1"/>
  <c r="AD778" i="1"/>
  <c r="AF778" i="1" s="1"/>
  <c r="AA779" i="1"/>
  <c r="AB765" i="1"/>
  <c r="AH764" i="1"/>
  <c r="Y764" i="1"/>
  <c r="AX764" i="1"/>
  <c r="AY764" i="1" s="1"/>
  <c r="AI764" i="1"/>
  <c r="Z898" i="1"/>
  <c r="AA780" i="1" l="1"/>
  <c r="AD779" i="1"/>
  <c r="AF779" i="1" s="1"/>
  <c r="AC777" i="1"/>
  <c r="AG777" i="1" s="1"/>
  <c r="AE778" i="1"/>
  <c r="AE779" i="1" s="1"/>
  <c r="AC779" i="1" s="1"/>
  <c r="AB766" i="1"/>
  <c r="AH765" i="1"/>
  <c r="AX765" i="1"/>
  <c r="AY765" i="1" s="1"/>
  <c r="Y765" i="1"/>
  <c r="AI765" i="1"/>
  <c r="Z899" i="1"/>
  <c r="AC778" i="1" l="1"/>
  <c r="AG778" i="1" s="1"/>
  <c r="AA781" i="1"/>
  <c r="AD780" i="1"/>
  <c r="Z900" i="1"/>
  <c r="AG779" i="1"/>
  <c r="AB767" i="1"/>
  <c r="AH766" i="1"/>
  <c r="AX766" i="1"/>
  <c r="AY766" i="1" s="1"/>
  <c r="AI766" i="1"/>
  <c r="Y766" i="1"/>
  <c r="AF780" i="1" l="1"/>
  <c r="AE780" i="1"/>
  <c r="AD781" i="1"/>
  <c r="AF781" i="1" s="1"/>
  <c r="AA782" i="1"/>
  <c r="AB768" i="1"/>
  <c r="AH767" i="1"/>
  <c r="AX767" i="1"/>
  <c r="AY767" i="1" s="1"/>
  <c r="Y767" i="1"/>
  <c r="AI767" i="1"/>
  <c r="Z901" i="1"/>
  <c r="AA783" i="1" l="1"/>
  <c r="AD782" i="1"/>
  <c r="AF782" i="1" s="1"/>
  <c r="AE781" i="1"/>
  <c r="AC780" i="1"/>
  <c r="AG780" i="1" s="1"/>
  <c r="AB769" i="1"/>
  <c r="AH768" i="1"/>
  <c r="Y768" i="1"/>
  <c r="AX768" i="1"/>
  <c r="AY768" i="1" s="1"/>
  <c r="AI768" i="1"/>
  <c r="Z902" i="1"/>
  <c r="AE782" i="1" l="1"/>
  <c r="AC781" i="1"/>
  <c r="AG781" i="1" s="1"/>
  <c r="AA784" i="1"/>
  <c r="AD783" i="1"/>
  <c r="AF783" i="1" s="1"/>
  <c r="Z903" i="1"/>
  <c r="AB770" i="1"/>
  <c r="AH769" i="1"/>
  <c r="AX769" i="1"/>
  <c r="AY769" i="1" s="1"/>
  <c r="AI769" i="1"/>
  <c r="Y769" i="1"/>
  <c r="AA785" i="1" l="1"/>
  <c r="AD784" i="1"/>
  <c r="AF784" i="1" s="1"/>
  <c r="AE783" i="1"/>
  <c r="AC782" i="1"/>
  <c r="AG782" i="1" s="1"/>
  <c r="AB771" i="1"/>
  <c r="AH770" i="1"/>
  <c r="AX770" i="1"/>
  <c r="AY770" i="1" s="1"/>
  <c r="AI770" i="1"/>
  <c r="Y770" i="1"/>
  <c r="Z904" i="1"/>
  <c r="AE784" i="1" l="1"/>
  <c r="AC783" i="1"/>
  <c r="AG783" i="1" s="1"/>
  <c r="AA786" i="1"/>
  <c r="AD785" i="1"/>
  <c r="AF785" i="1" s="1"/>
  <c r="Z905" i="1"/>
  <c r="AB772" i="1"/>
  <c r="AH771" i="1"/>
  <c r="Y771" i="1"/>
  <c r="AI771" i="1"/>
  <c r="AX771" i="1"/>
  <c r="AY771" i="1" s="1"/>
  <c r="AA787" i="1" l="1"/>
  <c r="AD786" i="1"/>
  <c r="AF786" i="1" s="1"/>
  <c r="AE785" i="1"/>
  <c r="AC784" i="1"/>
  <c r="AG784" i="1" s="1"/>
  <c r="Z906" i="1"/>
  <c r="AB773" i="1"/>
  <c r="AH772" i="1"/>
  <c r="AI772" i="1"/>
  <c r="Y772" i="1"/>
  <c r="AX772" i="1"/>
  <c r="AY772" i="1" s="1"/>
  <c r="AE786" i="1" l="1"/>
  <c r="AC785" i="1"/>
  <c r="AG785" i="1" s="1"/>
  <c r="AA788" i="1"/>
  <c r="AD787" i="1"/>
  <c r="AF787" i="1" s="1"/>
  <c r="AB774" i="1"/>
  <c r="AH773" i="1"/>
  <c r="AI773" i="1"/>
  <c r="Y773" i="1"/>
  <c r="AX773" i="1"/>
  <c r="AY773" i="1" s="1"/>
  <c r="Z907" i="1"/>
  <c r="AD788" i="1" l="1"/>
  <c r="AF788" i="1" s="1"/>
  <c r="AA789" i="1"/>
  <c r="AC786" i="1"/>
  <c r="AG786" i="1" s="1"/>
  <c r="AE787" i="1"/>
  <c r="AB775" i="1"/>
  <c r="AH774" i="1"/>
  <c r="Y774" i="1"/>
  <c r="AX774" i="1"/>
  <c r="AY774" i="1" s="1"/>
  <c r="AI774" i="1"/>
  <c r="Z908" i="1"/>
  <c r="AE788" i="1" l="1"/>
  <c r="AC787" i="1"/>
  <c r="AG787" i="1" s="1"/>
  <c r="AA790" i="1"/>
  <c r="AD789" i="1"/>
  <c r="AF789" i="1" s="1"/>
  <c r="AB776" i="1"/>
  <c r="AH775" i="1"/>
  <c r="AX775" i="1"/>
  <c r="AY775" i="1" s="1"/>
  <c r="AI775" i="1"/>
  <c r="Y775" i="1"/>
  <c r="Z909" i="1"/>
  <c r="AA791" i="1" l="1"/>
  <c r="AD790" i="1"/>
  <c r="AF790" i="1" s="1"/>
  <c r="AE789" i="1"/>
  <c r="AC788" i="1"/>
  <c r="AG788" i="1" s="1"/>
  <c r="Z910" i="1"/>
  <c r="AB777" i="1"/>
  <c r="AH776" i="1"/>
  <c r="AI776" i="1"/>
  <c r="Y776" i="1"/>
  <c r="AX776" i="1"/>
  <c r="AY776" i="1" s="1"/>
  <c r="AE790" i="1" l="1"/>
  <c r="AC789" i="1"/>
  <c r="AG789" i="1" s="1"/>
  <c r="AA792" i="1"/>
  <c r="AD791" i="1"/>
  <c r="AF791" i="1" s="1"/>
  <c r="AB778" i="1"/>
  <c r="AH777" i="1"/>
  <c r="AX777" i="1"/>
  <c r="AY777" i="1" s="1"/>
  <c r="Y777" i="1"/>
  <c r="AI777" i="1"/>
  <c r="Z911" i="1"/>
  <c r="AD792" i="1" l="1"/>
  <c r="AF792" i="1" s="1"/>
  <c r="AA793" i="1"/>
  <c r="AE791" i="1"/>
  <c r="AC790" i="1"/>
  <c r="AG790" i="1" s="1"/>
  <c r="Z912" i="1"/>
  <c r="AB779" i="1"/>
  <c r="AH778" i="1"/>
  <c r="AX778" i="1"/>
  <c r="AY778" i="1" s="1"/>
  <c r="AI778" i="1"/>
  <c r="Y778" i="1"/>
  <c r="AC791" i="1" l="1"/>
  <c r="AG791" i="1" s="1"/>
  <c r="AE792" i="1"/>
  <c r="AA794" i="1"/>
  <c r="AD793" i="1"/>
  <c r="AF793" i="1" s="1"/>
  <c r="Z913" i="1"/>
  <c r="AB780" i="1"/>
  <c r="AX779" i="1"/>
  <c r="AY779" i="1" s="1"/>
  <c r="AH779" i="1"/>
  <c r="Y779" i="1"/>
  <c r="AI779" i="1"/>
  <c r="AA795" i="1" l="1"/>
  <c r="AD794" i="1"/>
  <c r="AF794" i="1" s="1"/>
  <c r="AE793" i="1"/>
  <c r="AC792" i="1"/>
  <c r="AG792" i="1" s="1"/>
  <c r="AB781" i="1"/>
  <c r="AH780" i="1"/>
  <c r="AX780" i="1"/>
  <c r="AY780" i="1" s="1"/>
  <c r="AI780" i="1"/>
  <c r="Y780" i="1"/>
  <c r="Z914" i="1"/>
  <c r="AE794" i="1" l="1"/>
  <c r="AC793" i="1"/>
  <c r="AG793" i="1" s="1"/>
  <c r="AD795" i="1"/>
  <c r="AF795" i="1" s="1"/>
  <c r="AA796" i="1"/>
  <c r="Z915" i="1"/>
  <c r="AB782" i="1"/>
  <c r="AH781" i="1"/>
  <c r="AI781" i="1"/>
  <c r="Y781" i="1"/>
  <c r="AX781" i="1"/>
  <c r="AY781" i="1" s="1"/>
  <c r="AA797" i="1" l="1"/>
  <c r="AD796" i="1"/>
  <c r="AF796" i="1" s="1"/>
  <c r="AE795" i="1"/>
  <c r="AC794" i="1"/>
  <c r="AG794" i="1" s="1"/>
  <c r="AB783" i="1"/>
  <c r="AH782" i="1"/>
  <c r="AX782" i="1"/>
  <c r="AY782" i="1" s="1"/>
  <c r="Y782" i="1"/>
  <c r="AI782" i="1"/>
  <c r="Z916" i="1"/>
  <c r="AE796" i="1" l="1"/>
  <c r="AC795" i="1"/>
  <c r="AG795" i="1" s="1"/>
  <c r="AD797" i="1"/>
  <c r="AF797" i="1" s="1"/>
  <c r="AA798" i="1"/>
  <c r="AB784" i="1"/>
  <c r="AH783" i="1"/>
  <c r="AI783" i="1"/>
  <c r="AX783" i="1"/>
  <c r="AY783" i="1" s="1"/>
  <c r="Y783" i="1"/>
  <c r="Z917" i="1"/>
  <c r="AD798" i="1" l="1"/>
  <c r="AF798" i="1" s="1"/>
  <c r="AA799" i="1"/>
  <c r="AE797" i="1"/>
  <c r="AC796" i="1"/>
  <c r="AG796" i="1" s="1"/>
  <c r="Z918" i="1"/>
  <c r="AB785" i="1"/>
  <c r="AH784" i="1"/>
  <c r="Y784" i="1"/>
  <c r="AX784" i="1"/>
  <c r="AY784" i="1" s="1"/>
  <c r="AI784" i="1"/>
  <c r="AC797" i="1" l="1"/>
  <c r="AG797" i="1" s="1"/>
  <c r="AE798" i="1"/>
  <c r="AA800" i="1"/>
  <c r="AD799" i="1"/>
  <c r="AF799" i="1" s="1"/>
  <c r="AB786" i="1"/>
  <c r="AH785" i="1"/>
  <c r="AX785" i="1"/>
  <c r="AY785" i="1" s="1"/>
  <c r="Y785" i="1"/>
  <c r="AI785" i="1"/>
  <c r="Z919" i="1"/>
  <c r="AA801" i="1" l="1"/>
  <c r="AD800" i="1"/>
  <c r="AF800" i="1" s="1"/>
  <c r="AE799" i="1"/>
  <c r="AC798" i="1"/>
  <c r="AG798" i="1" s="1"/>
  <c r="AB787" i="1"/>
  <c r="AH786" i="1"/>
  <c r="AI786" i="1"/>
  <c r="Y786" i="1"/>
  <c r="AX786" i="1"/>
  <c r="AY786" i="1" s="1"/>
  <c r="Z920" i="1"/>
  <c r="AE800" i="1" l="1"/>
  <c r="AC799" i="1"/>
  <c r="AG799" i="1" s="1"/>
  <c r="AD801" i="1"/>
  <c r="AF801" i="1" s="1"/>
  <c r="AA802" i="1"/>
  <c r="Z921" i="1"/>
  <c r="AB788" i="1"/>
  <c r="AH787" i="1"/>
  <c r="Y787" i="1"/>
  <c r="AI787" i="1"/>
  <c r="AX787" i="1"/>
  <c r="AY787" i="1" s="1"/>
  <c r="AA803" i="1" l="1"/>
  <c r="AD802" i="1"/>
  <c r="AF802" i="1" s="1"/>
  <c r="AE801" i="1"/>
  <c r="AC800" i="1"/>
  <c r="AG800" i="1" s="1"/>
  <c r="Z922" i="1"/>
  <c r="AB789" i="1"/>
  <c r="AH788" i="1"/>
  <c r="AX788" i="1"/>
  <c r="AY788" i="1" s="1"/>
  <c r="AI788" i="1"/>
  <c r="Y788" i="1"/>
  <c r="AE802" i="1" l="1"/>
  <c r="AC801" i="1"/>
  <c r="AG801" i="1" s="1"/>
  <c r="AD803" i="1"/>
  <c r="AF803" i="1" s="1"/>
  <c r="AA804" i="1"/>
  <c r="AB790" i="1"/>
  <c r="AH789" i="1"/>
  <c r="AI789" i="1"/>
  <c r="Y789" i="1"/>
  <c r="AX789" i="1"/>
  <c r="AY789" i="1" s="1"/>
  <c r="Z923" i="1"/>
  <c r="AA805" i="1" l="1"/>
  <c r="AD804" i="1"/>
  <c r="AF804" i="1" s="1"/>
  <c r="AE803" i="1"/>
  <c r="AC802" i="1"/>
  <c r="AG802" i="1" s="1"/>
  <c r="Z924" i="1"/>
  <c r="AB791" i="1"/>
  <c r="AH790" i="1"/>
  <c r="AX790" i="1"/>
  <c r="AY790" i="1" s="1"/>
  <c r="AI790" i="1"/>
  <c r="Y790" i="1"/>
  <c r="AE804" i="1" l="1"/>
  <c r="AC803" i="1"/>
  <c r="AG803" i="1" s="1"/>
  <c r="AA806" i="1"/>
  <c r="AD805" i="1"/>
  <c r="AF805" i="1" s="1"/>
  <c r="AB792" i="1"/>
  <c r="AH791" i="1"/>
  <c r="Y791" i="1"/>
  <c r="AX791" i="1"/>
  <c r="AY791" i="1" s="1"/>
  <c r="AI791" i="1"/>
  <c r="Z925" i="1"/>
  <c r="AA807" i="1" l="1"/>
  <c r="AD806" i="1"/>
  <c r="AF806" i="1" s="1"/>
  <c r="AC804" i="1"/>
  <c r="AG804" i="1" s="1"/>
  <c r="AE805" i="1"/>
  <c r="AB793" i="1"/>
  <c r="AH792" i="1"/>
  <c r="AX792" i="1"/>
  <c r="AY792" i="1" s="1"/>
  <c r="AI792" i="1"/>
  <c r="Y792" i="1"/>
  <c r="Z926" i="1"/>
  <c r="AE806" i="1" l="1"/>
  <c r="AC805" i="1"/>
  <c r="AG805" i="1" s="1"/>
  <c r="AA808" i="1"/>
  <c r="AD807" i="1"/>
  <c r="AF807" i="1" s="1"/>
  <c r="Z927" i="1"/>
  <c r="AB794" i="1"/>
  <c r="AH793" i="1"/>
  <c r="Y793" i="1"/>
  <c r="AX793" i="1"/>
  <c r="AY793" i="1" s="1"/>
  <c r="AI793" i="1"/>
  <c r="AD808" i="1" l="1"/>
  <c r="AF808" i="1" s="1"/>
  <c r="AA809" i="1"/>
  <c r="AE807" i="1"/>
  <c r="AC806" i="1"/>
  <c r="AG806" i="1" s="1"/>
  <c r="AB795" i="1"/>
  <c r="AH794" i="1"/>
  <c r="AI794" i="1"/>
  <c r="AX794" i="1"/>
  <c r="AY794" i="1" s="1"/>
  <c r="Y794" i="1"/>
  <c r="Z928" i="1"/>
  <c r="AC807" i="1" l="1"/>
  <c r="AG807" i="1" s="1"/>
  <c r="AE808" i="1"/>
  <c r="AA810" i="1"/>
  <c r="AD809" i="1"/>
  <c r="AF809" i="1" s="1"/>
  <c r="Z929" i="1"/>
  <c r="AB796" i="1"/>
  <c r="AH795" i="1"/>
  <c r="AI795" i="1"/>
  <c r="AX795" i="1"/>
  <c r="AY795" i="1" s="1"/>
  <c r="Y795" i="1"/>
  <c r="AD810" i="1" l="1"/>
  <c r="AF810" i="1" s="1"/>
  <c r="AA811" i="1"/>
  <c r="AE809" i="1"/>
  <c r="AC808" i="1"/>
  <c r="AG808" i="1" s="1"/>
  <c r="Z930" i="1"/>
  <c r="AB797" i="1"/>
  <c r="AI796" i="1"/>
  <c r="AH796" i="1"/>
  <c r="AX796" i="1"/>
  <c r="AY796" i="1" s="1"/>
  <c r="Y796" i="1"/>
  <c r="AE810" i="1" l="1"/>
  <c r="AC809" i="1"/>
  <c r="AG809" i="1" s="1"/>
  <c r="AA812" i="1"/>
  <c r="AD811" i="1"/>
  <c r="AF811" i="1" s="1"/>
  <c r="Z931" i="1"/>
  <c r="AB798" i="1"/>
  <c r="AH797" i="1"/>
  <c r="AX797" i="1"/>
  <c r="AY797" i="1" s="1"/>
  <c r="AI797" i="1"/>
  <c r="Y797" i="1"/>
  <c r="AA813" i="1" l="1"/>
  <c r="AD812" i="1"/>
  <c r="AF812" i="1" s="1"/>
  <c r="AE811" i="1"/>
  <c r="AC810" i="1"/>
  <c r="AG810" i="1" s="1"/>
  <c r="AB799" i="1"/>
  <c r="AH798" i="1"/>
  <c r="AX798" i="1"/>
  <c r="AY798" i="1" s="1"/>
  <c r="AI798" i="1"/>
  <c r="Y798" i="1"/>
  <c r="Z932" i="1"/>
  <c r="AE812" i="1" l="1"/>
  <c r="AC811" i="1"/>
  <c r="AG811" i="1" s="1"/>
  <c r="AA814" i="1"/>
  <c r="AD813" i="1"/>
  <c r="AF813" i="1" s="1"/>
  <c r="AB800" i="1"/>
  <c r="AI799" i="1"/>
  <c r="AH799" i="1"/>
  <c r="AX799" i="1"/>
  <c r="AY799" i="1" s="1"/>
  <c r="Y799" i="1"/>
  <c r="Z933" i="1"/>
  <c r="AA815" i="1" l="1"/>
  <c r="AD814" i="1"/>
  <c r="AF814" i="1" s="1"/>
  <c r="AE813" i="1"/>
  <c r="AC812" i="1"/>
  <c r="AG812" i="1" s="1"/>
  <c r="Z934" i="1"/>
  <c r="AB801" i="1"/>
  <c r="AH800" i="1"/>
  <c r="Y800" i="1"/>
  <c r="AX800" i="1"/>
  <c r="AY800" i="1" s="1"/>
  <c r="AI800" i="1"/>
  <c r="AE814" i="1" l="1"/>
  <c r="AC813" i="1"/>
  <c r="AG813" i="1" s="1"/>
  <c r="AA816" i="1"/>
  <c r="AD815" i="1"/>
  <c r="AF815" i="1" s="1"/>
  <c r="AB802" i="1"/>
  <c r="AH801" i="1"/>
  <c r="AI801" i="1"/>
  <c r="Y801" i="1"/>
  <c r="AX801" i="1"/>
  <c r="AY801" i="1" s="1"/>
  <c r="Z935" i="1"/>
  <c r="AD816" i="1" l="1"/>
  <c r="AF816" i="1" s="1"/>
  <c r="AA817" i="1"/>
  <c r="AE815" i="1"/>
  <c r="AC814" i="1"/>
  <c r="AG814" i="1" s="1"/>
  <c r="Z936" i="1"/>
  <c r="AB803" i="1"/>
  <c r="AH802" i="1"/>
  <c r="AI802" i="1"/>
  <c r="Y802" i="1"/>
  <c r="AX802" i="1"/>
  <c r="AY802" i="1" s="1"/>
  <c r="AC815" i="1" l="1"/>
  <c r="AG815" i="1" s="1"/>
  <c r="AE816" i="1"/>
  <c r="AA818" i="1"/>
  <c r="AD817" i="1"/>
  <c r="AF817" i="1" s="1"/>
  <c r="AB804" i="1"/>
  <c r="AH803" i="1"/>
  <c r="AI803" i="1"/>
  <c r="Y803" i="1"/>
  <c r="AX803" i="1"/>
  <c r="AY803" i="1" s="1"/>
  <c r="Z937" i="1"/>
  <c r="AA819" i="1" l="1"/>
  <c r="AD818" i="1"/>
  <c r="AF818" i="1" s="1"/>
  <c r="AC816" i="1"/>
  <c r="AG816" i="1" s="1"/>
  <c r="AE817" i="1"/>
  <c r="AB805" i="1"/>
  <c r="AH804" i="1"/>
  <c r="AI804" i="1"/>
  <c r="AX804" i="1"/>
  <c r="AY804" i="1" s="1"/>
  <c r="Y804" i="1"/>
  <c r="Z938" i="1"/>
  <c r="AE818" i="1" l="1"/>
  <c r="AC817" i="1"/>
  <c r="AG817" i="1" s="1"/>
  <c r="AA820" i="1"/>
  <c r="AD819" i="1"/>
  <c r="AF819" i="1" s="1"/>
  <c r="Z939" i="1"/>
  <c r="AB806" i="1"/>
  <c r="AH805" i="1"/>
  <c r="AI805" i="1"/>
  <c r="AX805" i="1"/>
  <c r="AY805" i="1" s="1"/>
  <c r="Y805" i="1"/>
  <c r="AA821" i="1" l="1"/>
  <c r="AD820" i="1"/>
  <c r="AF820" i="1" s="1"/>
  <c r="AE819" i="1"/>
  <c r="AC818" i="1"/>
  <c r="AG818" i="1" s="1"/>
  <c r="AB807" i="1"/>
  <c r="AH806" i="1"/>
  <c r="AI806" i="1"/>
  <c r="AX806" i="1"/>
  <c r="AY806" i="1" s="1"/>
  <c r="Y806" i="1"/>
  <c r="Z940" i="1"/>
  <c r="AE820" i="1" l="1"/>
  <c r="AC820" i="1" s="1"/>
  <c r="AA822" i="1"/>
  <c r="AD821" i="1"/>
  <c r="AC819" i="1"/>
  <c r="AG819" i="1" s="1"/>
  <c r="Z941" i="1"/>
  <c r="AB808" i="1"/>
  <c r="AH807" i="1"/>
  <c r="AI807" i="1"/>
  <c r="AX807" i="1"/>
  <c r="AY807" i="1" s="1"/>
  <c r="Y807" i="1"/>
  <c r="AG820" i="1" l="1"/>
  <c r="AF821" i="1"/>
  <c r="AE821" i="1"/>
  <c r="AA823" i="1"/>
  <c r="AD822" i="1"/>
  <c r="AF822" i="1" s="1"/>
  <c r="Z942" i="1"/>
  <c r="AB809" i="1"/>
  <c r="AH808" i="1"/>
  <c r="AI808" i="1"/>
  <c r="Y808" i="1"/>
  <c r="AX808" i="1"/>
  <c r="AY808" i="1" s="1"/>
  <c r="AD823" i="1" l="1"/>
  <c r="AF823" i="1" s="1"/>
  <c r="AA824" i="1"/>
  <c r="AE822" i="1"/>
  <c r="AC821" i="1"/>
  <c r="AG821" i="1" s="1"/>
  <c r="Z943" i="1"/>
  <c r="AB810" i="1"/>
  <c r="AH809" i="1"/>
  <c r="AI809" i="1"/>
  <c r="AX809" i="1"/>
  <c r="AY809" i="1" s="1"/>
  <c r="Y809" i="1"/>
  <c r="AE823" i="1" l="1"/>
  <c r="AC823" i="1" s="1"/>
  <c r="AD824" i="1"/>
  <c r="AA825" i="1"/>
  <c r="AC822" i="1"/>
  <c r="AG822" i="1" s="1"/>
  <c r="AB811" i="1"/>
  <c r="AH810" i="1"/>
  <c r="Y810" i="1"/>
  <c r="AX810" i="1"/>
  <c r="AY810" i="1" s="1"/>
  <c r="AI810" i="1"/>
  <c r="Z944" i="1"/>
  <c r="AG823" i="1" l="1"/>
  <c r="AA826" i="1"/>
  <c r="AD825" i="1"/>
  <c r="AF825" i="1" s="1"/>
  <c r="AF824" i="1"/>
  <c r="AE824" i="1"/>
  <c r="Z945" i="1"/>
  <c r="AB812" i="1"/>
  <c r="AH811" i="1"/>
  <c r="AX811" i="1"/>
  <c r="AY811" i="1" s="1"/>
  <c r="AI811" i="1"/>
  <c r="Y811" i="1"/>
  <c r="AE825" i="1" l="1"/>
  <c r="AC824" i="1"/>
  <c r="AG824" i="1" s="1"/>
  <c r="AA827" i="1"/>
  <c r="AD826" i="1"/>
  <c r="AF826" i="1" s="1"/>
  <c r="AB813" i="1"/>
  <c r="AH812" i="1"/>
  <c r="AX812" i="1"/>
  <c r="AY812" i="1" s="1"/>
  <c r="AI812" i="1"/>
  <c r="Y812" i="1"/>
  <c r="Z946" i="1"/>
  <c r="AA828" i="1" l="1"/>
  <c r="AD827" i="1"/>
  <c r="AF827" i="1" s="1"/>
  <c r="AE826" i="1"/>
  <c r="AC825" i="1"/>
  <c r="AG825" i="1" s="1"/>
  <c r="AB814" i="1"/>
  <c r="AH813" i="1"/>
  <c r="AX813" i="1"/>
  <c r="AY813" i="1" s="1"/>
  <c r="AI813" i="1"/>
  <c r="Y813" i="1"/>
  <c r="Z947" i="1"/>
  <c r="AC826" i="1" l="1"/>
  <c r="AG826" i="1" s="1"/>
  <c r="AE827" i="1"/>
  <c r="AA829" i="1"/>
  <c r="AD828" i="1"/>
  <c r="AF828" i="1" s="1"/>
  <c r="Z948" i="1"/>
  <c r="AB815" i="1"/>
  <c r="AH814" i="1"/>
  <c r="AI814" i="1"/>
  <c r="AX814" i="1"/>
  <c r="AY814" i="1" s="1"/>
  <c r="Y814" i="1"/>
  <c r="AA830" i="1" l="1"/>
  <c r="AD829" i="1"/>
  <c r="AF829" i="1" s="1"/>
  <c r="AE828" i="1"/>
  <c r="AC827" i="1"/>
  <c r="AG827" i="1" s="1"/>
  <c r="Z949" i="1"/>
  <c r="AB816" i="1"/>
  <c r="AH815" i="1"/>
  <c r="Y815" i="1"/>
  <c r="AI815" i="1"/>
  <c r="AX815" i="1"/>
  <c r="AY815" i="1" s="1"/>
  <c r="AE829" i="1" l="1"/>
  <c r="AC828" i="1"/>
  <c r="AG828" i="1" s="1"/>
  <c r="AA831" i="1"/>
  <c r="AD830" i="1"/>
  <c r="AF830" i="1" s="1"/>
  <c r="Z950" i="1"/>
  <c r="AB817" i="1"/>
  <c r="AH816" i="1"/>
  <c r="AI816" i="1"/>
  <c r="AX816" i="1"/>
  <c r="AY816" i="1" s="1"/>
  <c r="Y816" i="1"/>
  <c r="AD831" i="1" l="1"/>
  <c r="AF831" i="1" s="1"/>
  <c r="AA832" i="1"/>
  <c r="AC829" i="1"/>
  <c r="AG829" i="1" s="1"/>
  <c r="AE830" i="1"/>
  <c r="AB818" i="1"/>
  <c r="AH817" i="1"/>
  <c r="AI817" i="1"/>
  <c r="Y817" i="1"/>
  <c r="AX817" i="1"/>
  <c r="AY817" i="1" s="1"/>
  <c r="Z951" i="1"/>
  <c r="AE831" i="1" l="1"/>
  <c r="AC830" i="1"/>
  <c r="AG830" i="1" s="1"/>
  <c r="AA833" i="1"/>
  <c r="AD832" i="1"/>
  <c r="AF832" i="1" s="1"/>
  <c r="Z952" i="1"/>
  <c r="AB819" i="1"/>
  <c r="AH818" i="1"/>
  <c r="Y818" i="1"/>
  <c r="AX818" i="1"/>
  <c r="AY818" i="1" s="1"/>
  <c r="AI818" i="1"/>
  <c r="AA834" i="1" l="1"/>
  <c r="AD833" i="1"/>
  <c r="AF833" i="1" s="1"/>
  <c r="AE832" i="1"/>
  <c r="AC831" i="1"/>
  <c r="AG831" i="1" s="1"/>
  <c r="Z953" i="1"/>
  <c r="AB820" i="1"/>
  <c r="AH819" i="1"/>
  <c r="AX819" i="1"/>
  <c r="AY819" i="1" s="1"/>
  <c r="AI819" i="1"/>
  <c r="Y819" i="1"/>
  <c r="AE833" i="1" l="1"/>
  <c r="AC832" i="1"/>
  <c r="AG832" i="1" s="1"/>
  <c r="AA835" i="1"/>
  <c r="AD834" i="1"/>
  <c r="AF834" i="1" s="1"/>
  <c r="AB821" i="1"/>
  <c r="AH820" i="1"/>
  <c r="AI820" i="1"/>
  <c r="AX820" i="1"/>
  <c r="AY820" i="1" s="1"/>
  <c r="Y820" i="1"/>
  <c r="Z954" i="1"/>
  <c r="AA836" i="1" l="1"/>
  <c r="AD835" i="1"/>
  <c r="AF835" i="1" s="1"/>
  <c r="AE834" i="1"/>
  <c r="AC833" i="1"/>
  <c r="AG833" i="1" s="1"/>
  <c r="Z955" i="1"/>
  <c r="AB822" i="1"/>
  <c r="AH821" i="1"/>
  <c r="AX821" i="1"/>
  <c r="AY821" i="1" s="1"/>
  <c r="Y821" i="1"/>
  <c r="AI821" i="1"/>
  <c r="AE835" i="1" l="1"/>
  <c r="AC834" i="1"/>
  <c r="AG834" i="1" s="1"/>
  <c r="AA837" i="1"/>
  <c r="AD836" i="1"/>
  <c r="AF836" i="1" s="1"/>
  <c r="AB823" i="1"/>
  <c r="Y822" i="1"/>
  <c r="AI822" i="1"/>
  <c r="AH822" i="1"/>
  <c r="AX822" i="1"/>
  <c r="AY822" i="1" s="1"/>
  <c r="Z956" i="1"/>
  <c r="AD837" i="1" l="1"/>
  <c r="AF837" i="1" s="1"/>
  <c r="AA838" i="1"/>
  <c r="AE836" i="1"/>
  <c r="AC835" i="1"/>
  <c r="AG835" i="1" s="1"/>
  <c r="Z957" i="1"/>
  <c r="AB824" i="1"/>
  <c r="AH823" i="1"/>
  <c r="AI823" i="1"/>
  <c r="Y823" i="1"/>
  <c r="AX823" i="1"/>
  <c r="AY823" i="1" s="1"/>
  <c r="AE837" i="1" l="1"/>
  <c r="AC836" i="1"/>
  <c r="AG836" i="1" s="1"/>
  <c r="AA839" i="1"/>
  <c r="AD838" i="1"/>
  <c r="AF838" i="1" s="1"/>
  <c r="AB825" i="1"/>
  <c r="AH824" i="1"/>
  <c r="Y824" i="1"/>
  <c r="AI824" i="1"/>
  <c r="AX824" i="1"/>
  <c r="AY824" i="1" s="1"/>
  <c r="Z958" i="1"/>
  <c r="AD839" i="1" l="1"/>
  <c r="AF839" i="1" s="1"/>
  <c r="AA840" i="1"/>
  <c r="AE838" i="1"/>
  <c r="AC837" i="1"/>
  <c r="AG837" i="1" s="1"/>
  <c r="Z959" i="1"/>
  <c r="AB826" i="1"/>
  <c r="AH825" i="1"/>
  <c r="AI825" i="1"/>
  <c r="AX825" i="1"/>
  <c r="AY825" i="1" s="1"/>
  <c r="Y825" i="1"/>
  <c r="AC838" i="1" l="1"/>
  <c r="AG838" i="1" s="1"/>
  <c r="AE839" i="1"/>
  <c r="AA841" i="1"/>
  <c r="AD840" i="1"/>
  <c r="AF840" i="1" s="1"/>
  <c r="Z960" i="1"/>
  <c r="AB827" i="1"/>
  <c r="AH826" i="1"/>
  <c r="AI826" i="1"/>
  <c r="AX826" i="1"/>
  <c r="AY826" i="1" s="1"/>
  <c r="Y826" i="1"/>
  <c r="AA842" i="1" l="1"/>
  <c r="AD841" i="1"/>
  <c r="AF841" i="1" s="1"/>
  <c r="AC839" i="1"/>
  <c r="AG839" i="1" s="1"/>
  <c r="AE840" i="1"/>
  <c r="Z961" i="1"/>
  <c r="AB828" i="1"/>
  <c r="AH827" i="1"/>
  <c r="Y827" i="1"/>
  <c r="AX827" i="1"/>
  <c r="AY827" i="1" s="1"/>
  <c r="AI827" i="1"/>
  <c r="AC840" i="1" l="1"/>
  <c r="AG840" i="1" s="1"/>
  <c r="AE841" i="1"/>
  <c r="AA843" i="1"/>
  <c r="AD842" i="1"/>
  <c r="AF842" i="1" s="1"/>
  <c r="AB829" i="1"/>
  <c r="AH828" i="1"/>
  <c r="Y828" i="1"/>
  <c r="AI828" i="1"/>
  <c r="AX828" i="1"/>
  <c r="AY828" i="1" s="1"/>
  <c r="Z962" i="1"/>
  <c r="AA844" i="1" l="1"/>
  <c r="AD843" i="1"/>
  <c r="AF843" i="1" s="1"/>
  <c r="AE842" i="1"/>
  <c r="AC841" i="1"/>
  <c r="AG841" i="1" s="1"/>
  <c r="Z963" i="1"/>
  <c r="AB830" i="1"/>
  <c r="AH829" i="1"/>
  <c r="Y829" i="1"/>
  <c r="AX829" i="1"/>
  <c r="AY829" i="1" s="1"/>
  <c r="AI829" i="1"/>
  <c r="AE843" i="1" l="1"/>
  <c r="AC842" i="1"/>
  <c r="AG842" i="1" s="1"/>
  <c r="AA845" i="1"/>
  <c r="AD844" i="1"/>
  <c r="AF844" i="1" s="1"/>
  <c r="AB831" i="1"/>
  <c r="AH830" i="1"/>
  <c r="AX830" i="1"/>
  <c r="AY830" i="1" s="1"/>
  <c r="AI830" i="1"/>
  <c r="Y830" i="1"/>
  <c r="Z964" i="1"/>
  <c r="AA846" i="1" l="1"/>
  <c r="AD845" i="1"/>
  <c r="AF845" i="1" s="1"/>
  <c r="AC843" i="1"/>
  <c r="AG843" i="1" s="1"/>
  <c r="AE844" i="1"/>
  <c r="AB832" i="1"/>
  <c r="AH831" i="1"/>
  <c r="AX831" i="1"/>
  <c r="AY831" i="1" s="1"/>
  <c r="AI831" i="1"/>
  <c r="Y831" i="1"/>
  <c r="Z965" i="1"/>
  <c r="AE845" i="1" l="1"/>
  <c r="AC844" i="1"/>
  <c r="AG844" i="1" s="1"/>
  <c r="AA847" i="1"/>
  <c r="AD846" i="1"/>
  <c r="AF846" i="1" s="1"/>
  <c r="Z966" i="1"/>
  <c r="AB833" i="1"/>
  <c r="AH832" i="1"/>
  <c r="AX832" i="1"/>
  <c r="AY832" i="1" s="1"/>
  <c r="Y832" i="1"/>
  <c r="AI832" i="1"/>
  <c r="AA848" i="1" l="1"/>
  <c r="AD847" i="1"/>
  <c r="AF847" i="1" s="1"/>
  <c r="AE846" i="1"/>
  <c r="AC845" i="1"/>
  <c r="AG845" i="1" s="1"/>
  <c r="AB834" i="1"/>
  <c r="AH833" i="1"/>
  <c r="AI833" i="1"/>
  <c r="AX833" i="1"/>
  <c r="AY833" i="1" s="1"/>
  <c r="Y833" i="1"/>
  <c r="Z967" i="1"/>
  <c r="AE847" i="1" l="1"/>
  <c r="AC846" i="1"/>
  <c r="AG846" i="1" s="1"/>
  <c r="AA849" i="1"/>
  <c r="AD848" i="1"/>
  <c r="AF848" i="1" s="1"/>
  <c r="AB835" i="1"/>
  <c r="AH834" i="1"/>
  <c r="AX834" i="1"/>
  <c r="AY834" i="1" s="1"/>
  <c r="Y834" i="1"/>
  <c r="AI834" i="1"/>
  <c r="Z968" i="1"/>
  <c r="AA850" i="1" l="1"/>
  <c r="AD849" i="1"/>
  <c r="AF849" i="1" s="1"/>
  <c r="AE848" i="1"/>
  <c r="AC847" i="1"/>
  <c r="AG847" i="1" s="1"/>
  <c r="Z969" i="1"/>
  <c r="AB836" i="1"/>
  <c r="AH835" i="1"/>
  <c r="AI835" i="1"/>
  <c r="AX835" i="1"/>
  <c r="AY835" i="1" s="1"/>
  <c r="Y835" i="1"/>
  <c r="AE849" i="1" l="1"/>
  <c r="AC849" i="1" s="1"/>
  <c r="AC848" i="1"/>
  <c r="AG848" i="1" s="1"/>
  <c r="AA851" i="1"/>
  <c r="AD850" i="1"/>
  <c r="AG849" i="1"/>
  <c r="AB837" i="1"/>
  <c r="AI836" i="1"/>
  <c r="AH836" i="1"/>
  <c r="AX836" i="1"/>
  <c r="AY836" i="1" s="1"/>
  <c r="Y836" i="1"/>
  <c r="Z970" i="1"/>
  <c r="AF850" i="1" l="1"/>
  <c r="AE850" i="1"/>
  <c r="AA852" i="1"/>
  <c r="AD851" i="1"/>
  <c r="AF851" i="1" s="1"/>
  <c r="Z971" i="1"/>
  <c r="AB838" i="1"/>
  <c r="AH837" i="1"/>
  <c r="Y837" i="1"/>
  <c r="AI837" i="1"/>
  <c r="AX837" i="1"/>
  <c r="AY837" i="1" s="1"/>
  <c r="AA853" i="1" l="1"/>
  <c r="AD852" i="1"/>
  <c r="AF852" i="1" s="1"/>
  <c r="AE851" i="1"/>
  <c r="AC850" i="1"/>
  <c r="AG850" i="1" s="1"/>
  <c r="AB839" i="1"/>
  <c r="AH838" i="1"/>
  <c r="Y838" i="1"/>
  <c r="AX838" i="1"/>
  <c r="AY838" i="1" s="1"/>
  <c r="AI838" i="1"/>
  <c r="Z972" i="1"/>
  <c r="AC851" i="1" l="1"/>
  <c r="AG851" i="1" s="1"/>
  <c r="AE852" i="1"/>
  <c r="AA854" i="1"/>
  <c r="AD853" i="1"/>
  <c r="AF853" i="1" s="1"/>
  <c r="Z973" i="1"/>
  <c r="AB840" i="1"/>
  <c r="AH839" i="1"/>
  <c r="AI839" i="1"/>
  <c r="AX839" i="1"/>
  <c r="AY839" i="1" s="1"/>
  <c r="Y839" i="1"/>
  <c r="AD854" i="1" l="1"/>
  <c r="AF854" i="1" s="1"/>
  <c r="AA855" i="1"/>
  <c r="AE853" i="1"/>
  <c r="AC852" i="1"/>
  <c r="AG852" i="1" s="1"/>
  <c r="Z974" i="1"/>
  <c r="AB841" i="1"/>
  <c r="AH840" i="1"/>
  <c r="AI840" i="1"/>
  <c r="Y840" i="1"/>
  <c r="AX840" i="1"/>
  <c r="AY840" i="1" s="1"/>
  <c r="AE854" i="1" l="1"/>
  <c r="AC853" i="1"/>
  <c r="AG853" i="1" s="1"/>
  <c r="AA856" i="1"/>
  <c r="AD855" i="1"/>
  <c r="AF855" i="1" s="1"/>
  <c r="Z975" i="1"/>
  <c r="AB842" i="1"/>
  <c r="AH841" i="1"/>
  <c r="AI841" i="1"/>
  <c r="AX841" i="1"/>
  <c r="AY841" i="1" s="1"/>
  <c r="Y841" i="1"/>
  <c r="AA857" i="1" l="1"/>
  <c r="AD856" i="1"/>
  <c r="AF856" i="1" s="1"/>
  <c r="AE855" i="1"/>
  <c r="AC854" i="1"/>
  <c r="AG854" i="1" s="1"/>
  <c r="Z976" i="1"/>
  <c r="AB843" i="1"/>
  <c r="AH842" i="1"/>
  <c r="AI842" i="1"/>
  <c r="Y842" i="1"/>
  <c r="AX842" i="1"/>
  <c r="AY842" i="1" s="1"/>
  <c r="AE856" i="1" l="1"/>
  <c r="AC855" i="1"/>
  <c r="AG855" i="1" s="1"/>
  <c r="AA858" i="1"/>
  <c r="AD857" i="1"/>
  <c r="AF857" i="1" s="1"/>
  <c r="AB844" i="1"/>
  <c r="AH843" i="1"/>
  <c r="AX843" i="1"/>
  <c r="AY843" i="1" s="1"/>
  <c r="AI843" i="1"/>
  <c r="Y843" i="1"/>
  <c r="Z977" i="1"/>
  <c r="AD858" i="1" l="1"/>
  <c r="AF858" i="1" s="1"/>
  <c r="AA859" i="1"/>
  <c r="AE857" i="1"/>
  <c r="AC856" i="1"/>
  <c r="AG856" i="1" s="1"/>
  <c r="AB845" i="1"/>
  <c r="AH844" i="1"/>
  <c r="AX844" i="1"/>
  <c r="AY844" i="1" s="1"/>
  <c r="AI844" i="1"/>
  <c r="Y844" i="1"/>
  <c r="Z978" i="1"/>
  <c r="AC857" i="1" l="1"/>
  <c r="AG857" i="1" s="1"/>
  <c r="AE858" i="1"/>
  <c r="AA860" i="1"/>
  <c r="AD859" i="1"/>
  <c r="AF859" i="1" s="1"/>
  <c r="Z979" i="1"/>
  <c r="AB846" i="1"/>
  <c r="AH845" i="1"/>
  <c r="Y845" i="1"/>
  <c r="AI845" i="1"/>
  <c r="AX845" i="1"/>
  <c r="AY845" i="1" s="1"/>
  <c r="AA861" i="1" l="1"/>
  <c r="AD860" i="1"/>
  <c r="AF860" i="1" s="1"/>
  <c r="AE859" i="1"/>
  <c r="AC858" i="1"/>
  <c r="AG858" i="1" s="1"/>
  <c r="AB847" i="1"/>
  <c r="AH846" i="1"/>
  <c r="Y846" i="1"/>
  <c r="AI846" i="1"/>
  <c r="AX846" i="1"/>
  <c r="AY846" i="1" s="1"/>
  <c r="Z980" i="1"/>
  <c r="AE860" i="1" l="1"/>
  <c r="AC859" i="1"/>
  <c r="AG859" i="1" s="1"/>
  <c r="AD861" i="1"/>
  <c r="AF861" i="1" s="1"/>
  <c r="AA862" i="1"/>
  <c r="Z981" i="1"/>
  <c r="AB848" i="1"/>
  <c r="AH847" i="1"/>
  <c r="Y847" i="1"/>
  <c r="AX847" i="1"/>
  <c r="AY847" i="1" s="1"/>
  <c r="AI847" i="1"/>
  <c r="AA863" i="1" l="1"/>
  <c r="AD862" i="1"/>
  <c r="AF862" i="1" s="1"/>
  <c r="AE861" i="1"/>
  <c r="AC860" i="1"/>
  <c r="AG860" i="1" s="1"/>
  <c r="AB849" i="1"/>
  <c r="AH848" i="1"/>
  <c r="AX848" i="1"/>
  <c r="AY848" i="1" s="1"/>
  <c r="AI848" i="1"/>
  <c r="Y848" i="1"/>
  <c r="Z982" i="1"/>
  <c r="AE862" i="1" l="1"/>
  <c r="AC861" i="1"/>
  <c r="AG861" i="1" s="1"/>
  <c r="AA864" i="1"/>
  <c r="AD863" i="1"/>
  <c r="AF863" i="1" s="1"/>
  <c r="Z983" i="1"/>
  <c r="AB850" i="1"/>
  <c r="AH849" i="1"/>
  <c r="AX849" i="1"/>
  <c r="AY849" i="1" s="1"/>
  <c r="AI849" i="1"/>
  <c r="Y849" i="1"/>
  <c r="AA865" i="1" l="1"/>
  <c r="AD864" i="1"/>
  <c r="AF864" i="1" s="1"/>
  <c r="AE863" i="1"/>
  <c r="AC862" i="1"/>
  <c r="AG862" i="1" s="1"/>
  <c r="AB851" i="1"/>
  <c r="AH850" i="1"/>
  <c r="AI850" i="1"/>
  <c r="AX850" i="1"/>
  <c r="AY850" i="1" s="1"/>
  <c r="Y850" i="1"/>
  <c r="Z984" i="1"/>
  <c r="AE864" i="1" l="1"/>
  <c r="AC863" i="1"/>
  <c r="AG863" i="1" s="1"/>
  <c r="AD865" i="1"/>
  <c r="AF865" i="1" s="1"/>
  <c r="AA866" i="1"/>
  <c r="Z985" i="1"/>
  <c r="AB852" i="1"/>
  <c r="AH851" i="1"/>
  <c r="Y851" i="1"/>
  <c r="AX851" i="1"/>
  <c r="AY851" i="1" s="1"/>
  <c r="AI851" i="1"/>
  <c r="AA867" i="1" l="1"/>
  <c r="AD866" i="1"/>
  <c r="AF866" i="1" s="1"/>
  <c r="AE865" i="1"/>
  <c r="AC864" i="1"/>
  <c r="AG864" i="1" s="1"/>
  <c r="AB853" i="1"/>
  <c r="AH852" i="1"/>
  <c r="Y852" i="1"/>
  <c r="AX852" i="1"/>
  <c r="AY852" i="1" s="1"/>
  <c r="AI852" i="1"/>
  <c r="Z986" i="1"/>
  <c r="AE866" i="1" l="1"/>
  <c r="AC865" i="1"/>
  <c r="AG865" i="1" s="1"/>
  <c r="AA868" i="1"/>
  <c r="AD867" i="1"/>
  <c r="AF867" i="1" s="1"/>
  <c r="Z987" i="1"/>
  <c r="AB854" i="1"/>
  <c r="AH853" i="1"/>
  <c r="AX853" i="1"/>
  <c r="AY853" i="1" s="1"/>
  <c r="Y853" i="1"/>
  <c r="AI853" i="1"/>
  <c r="AA869" i="1" l="1"/>
  <c r="AD868" i="1"/>
  <c r="AF868" i="1" s="1"/>
  <c r="AE867" i="1"/>
  <c r="AC866" i="1"/>
  <c r="AG866" i="1" s="1"/>
  <c r="AB855" i="1"/>
  <c r="AH854" i="1"/>
  <c r="Y854" i="1"/>
  <c r="AI854" i="1"/>
  <c r="AX854" i="1"/>
  <c r="AY854" i="1" s="1"/>
  <c r="Z988" i="1"/>
  <c r="AE868" i="1" l="1"/>
  <c r="AC867" i="1"/>
  <c r="AG867" i="1" s="1"/>
  <c r="AA870" i="1"/>
  <c r="AD869" i="1"/>
  <c r="AF869" i="1" s="1"/>
  <c r="Z989" i="1"/>
  <c r="AB856" i="1"/>
  <c r="AH855" i="1"/>
  <c r="AX855" i="1"/>
  <c r="AY855" i="1" s="1"/>
  <c r="Y855" i="1"/>
  <c r="AI855" i="1"/>
  <c r="AA871" i="1" l="1"/>
  <c r="AD870" i="1"/>
  <c r="AF870" i="1" s="1"/>
  <c r="AE869" i="1"/>
  <c r="AC868" i="1"/>
  <c r="AG868" i="1" s="1"/>
  <c r="AB857" i="1"/>
  <c r="AH856" i="1"/>
  <c r="AX856" i="1"/>
  <c r="AY856" i="1" s="1"/>
  <c r="Y856" i="1"/>
  <c r="AI856" i="1"/>
  <c r="Z990" i="1"/>
  <c r="AE870" i="1" l="1"/>
  <c r="AC869" i="1"/>
  <c r="AG869" i="1" s="1"/>
  <c r="AA872" i="1"/>
  <c r="AD871" i="1"/>
  <c r="AF871" i="1" s="1"/>
  <c r="Z991" i="1"/>
  <c r="AB858" i="1"/>
  <c r="AH857" i="1"/>
  <c r="AI857" i="1"/>
  <c r="Y857" i="1"/>
  <c r="AX857" i="1"/>
  <c r="AY857" i="1" s="1"/>
  <c r="AA873" i="1" l="1"/>
  <c r="AD872" i="1"/>
  <c r="AF872" i="1" s="1"/>
  <c r="AE871" i="1"/>
  <c r="AC870" i="1"/>
  <c r="AG870" i="1" s="1"/>
  <c r="AB859" i="1"/>
  <c r="AH858" i="1"/>
  <c r="Y858" i="1"/>
  <c r="AX858" i="1"/>
  <c r="AY858" i="1" s="1"/>
  <c r="AI858" i="1"/>
  <c r="Z992" i="1"/>
  <c r="AE872" i="1" l="1"/>
  <c r="AC871" i="1"/>
  <c r="AG871" i="1" s="1"/>
  <c r="AA874" i="1"/>
  <c r="AD873" i="1"/>
  <c r="AF873" i="1" s="1"/>
  <c r="AB860" i="1"/>
  <c r="AH859" i="1"/>
  <c r="AX859" i="1"/>
  <c r="AY859" i="1" s="1"/>
  <c r="AI859" i="1"/>
  <c r="Y859" i="1"/>
  <c r="Z993" i="1"/>
  <c r="AD874" i="1" l="1"/>
  <c r="AF874" i="1" s="1"/>
  <c r="AA875" i="1"/>
  <c r="AE873" i="1"/>
  <c r="AC872" i="1"/>
  <c r="AG872" i="1" s="1"/>
  <c r="Z994" i="1"/>
  <c r="AB861" i="1"/>
  <c r="AH860" i="1"/>
  <c r="AI860" i="1"/>
  <c r="Y860" i="1"/>
  <c r="AX860" i="1"/>
  <c r="AY860" i="1" s="1"/>
  <c r="AE874" i="1" l="1"/>
  <c r="AC873" i="1"/>
  <c r="AG873" i="1" s="1"/>
  <c r="AA876" i="1"/>
  <c r="AD875" i="1"/>
  <c r="AF875" i="1" s="1"/>
  <c r="AB862" i="1"/>
  <c r="AH861" i="1"/>
  <c r="AI861" i="1"/>
  <c r="AX861" i="1"/>
  <c r="AY861" i="1" s="1"/>
  <c r="Y861" i="1"/>
  <c r="Z995" i="1"/>
  <c r="AD876" i="1" l="1"/>
  <c r="AF876" i="1" s="1"/>
  <c r="AA877" i="1"/>
  <c r="AE875" i="1"/>
  <c r="AC874" i="1"/>
  <c r="AG874" i="1" s="1"/>
  <c r="Z996" i="1"/>
  <c r="AB863" i="1"/>
  <c r="AH862" i="1"/>
  <c r="Y862" i="1"/>
  <c r="AI862" i="1"/>
  <c r="AX862" i="1"/>
  <c r="AY862" i="1" s="1"/>
  <c r="AE876" i="1" l="1"/>
  <c r="AC875" i="1"/>
  <c r="AG875" i="1" s="1"/>
  <c r="AD877" i="1"/>
  <c r="AF877" i="1" s="1"/>
  <c r="AA878" i="1"/>
  <c r="Z997" i="1"/>
  <c r="AB864" i="1"/>
  <c r="AH863" i="1"/>
  <c r="Y863" i="1"/>
  <c r="AX863" i="1"/>
  <c r="AY863" i="1" s="1"/>
  <c r="AI863" i="1"/>
  <c r="AA879" i="1" l="1"/>
  <c r="AD878" i="1"/>
  <c r="AF878" i="1" s="1"/>
  <c r="AC877" i="1"/>
  <c r="AC876" i="1"/>
  <c r="AG876" i="1" s="1"/>
  <c r="AE877" i="1"/>
  <c r="Z998" i="1"/>
  <c r="AB865" i="1"/>
  <c r="AH864" i="1"/>
  <c r="AX864" i="1"/>
  <c r="AY864" i="1" s="1"/>
  <c r="AI864" i="1"/>
  <c r="Y864" i="1"/>
  <c r="AG877" i="1" l="1"/>
  <c r="AE878" i="1"/>
  <c r="AC878" i="1" s="1"/>
  <c r="AG878" i="1" s="1"/>
  <c r="AA880" i="1"/>
  <c r="AD879" i="1"/>
  <c r="Z999" i="1"/>
  <c r="AB866" i="1"/>
  <c r="AH865" i="1"/>
  <c r="AI865" i="1"/>
  <c r="Y865" i="1"/>
  <c r="AX865" i="1"/>
  <c r="AY865" i="1" s="1"/>
  <c r="AF879" i="1" l="1"/>
  <c r="AE879" i="1"/>
  <c r="AA881" i="1"/>
  <c r="AD880" i="1"/>
  <c r="AF880" i="1" s="1"/>
  <c r="AB867" i="1"/>
  <c r="AH866" i="1"/>
  <c r="Y866" i="1"/>
  <c r="AX866" i="1"/>
  <c r="AY866" i="1" s="1"/>
  <c r="AI866" i="1"/>
  <c r="Z1000" i="1"/>
  <c r="AD881" i="1" l="1"/>
  <c r="AF881" i="1" s="1"/>
  <c r="AA882" i="1"/>
  <c r="AE880" i="1"/>
  <c r="AC879" i="1"/>
  <c r="AG879" i="1" s="1"/>
  <c r="AB868" i="1"/>
  <c r="AH867" i="1"/>
  <c r="Y867" i="1"/>
  <c r="AI867" i="1"/>
  <c r="AX867" i="1"/>
  <c r="AY867" i="1" s="1"/>
  <c r="Z1001" i="1"/>
  <c r="AE881" i="1" l="1"/>
  <c r="AC880" i="1"/>
  <c r="AG880" i="1" s="1"/>
  <c r="AD882" i="1"/>
  <c r="AF882" i="1" s="1"/>
  <c r="AA883" i="1"/>
  <c r="Z1002" i="1"/>
  <c r="AB869" i="1"/>
  <c r="AH868" i="1"/>
  <c r="AI868" i="1"/>
  <c r="AX868" i="1"/>
  <c r="AY868" i="1" s="1"/>
  <c r="Y868" i="1"/>
  <c r="AA884" i="1" l="1"/>
  <c r="AD883" i="1"/>
  <c r="AF883" i="1" s="1"/>
  <c r="AE882" i="1"/>
  <c r="AC881" i="1"/>
  <c r="AG881" i="1" s="1"/>
  <c r="AB870" i="1"/>
  <c r="AH869" i="1"/>
  <c r="Y869" i="1"/>
  <c r="AI869" i="1"/>
  <c r="AX869" i="1"/>
  <c r="AY869" i="1" s="1"/>
  <c r="Z1003" i="1"/>
  <c r="AE883" i="1" l="1"/>
  <c r="AC882" i="1"/>
  <c r="AG882" i="1" s="1"/>
  <c r="AA885" i="1"/>
  <c r="AD884" i="1"/>
  <c r="AF884" i="1" s="1"/>
  <c r="Z1004" i="1"/>
  <c r="AB871" i="1"/>
  <c r="AH870" i="1"/>
  <c r="AI870" i="1"/>
  <c r="Y870" i="1"/>
  <c r="AX870" i="1"/>
  <c r="AY870" i="1" s="1"/>
  <c r="AD885" i="1" l="1"/>
  <c r="AF885" i="1" s="1"/>
  <c r="AA886" i="1"/>
  <c r="AE884" i="1"/>
  <c r="AC883" i="1"/>
  <c r="AG883" i="1" s="1"/>
  <c r="Z1005" i="1"/>
  <c r="AB872" i="1"/>
  <c r="AH871" i="1"/>
  <c r="Y871" i="1"/>
  <c r="AX871" i="1"/>
  <c r="AY871" i="1" s="1"/>
  <c r="AI871" i="1"/>
  <c r="AE885" i="1" l="1"/>
  <c r="AC884" i="1"/>
  <c r="AG884" i="1" s="1"/>
  <c r="AA887" i="1"/>
  <c r="AD886" i="1"/>
  <c r="AF886" i="1" s="1"/>
  <c r="AB873" i="1"/>
  <c r="AH872" i="1"/>
  <c r="Y872" i="1"/>
  <c r="AX872" i="1"/>
  <c r="AY872" i="1" s="1"/>
  <c r="AI872" i="1"/>
  <c r="Z1006" i="1"/>
  <c r="AD887" i="1" l="1"/>
  <c r="AF887" i="1" s="1"/>
  <c r="AA888" i="1"/>
  <c r="AE886" i="1"/>
  <c r="AC885" i="1"/>
  <c r="AG885" i="1" s="1"/>
  <c r="Z1007" i="1"/>
  <c r="AB874" i="1"/>
  <c r="AH873" i="1"/>
  <c r="Y873" i="1"/>
  <c r="AI873" i="1"/>
  <c r="AX873" i="1"/>
  <c r="AY873" i="1" s="1"/>
  <c r="AC886" i="1" l="1"/>
  <c r="AG886" i="1" s="1"/>
  <c r="AE887" i="1"/>
  <c r="AA889" i="1"/>
  <c r="AD888" i="1"/>
  <c r="AF888" i="1" s="1"/>
  <c r="Z1008" i="1"/>
  <c r="AB875" i="1"/>
  <c r="AH874" i="1"/>
  <c r="Y874" i="1"/>
  <c r="AX874" i="1"/>
  <c r="AY874" i="1" s="1"/>
  <c r="AI874" i="1"/>
  <c r="AD889" i="1" l="1"/>
  <c r="AF889" i="1" s="1"/>
  <c r="AA890" i="1"/>
  <c r="AE888" i="1"/>
  <c r="AC887" i="1"/>
  <c r="AG887" i="1" s="1"/>
  <c r="AB876" i="1"/>
  <c r="AH875" i="1"/>
  <c r="AI875" i="1"/>
  <c r="Y875" i="1"/>
  <c r="AX875" i="1"/>
  <c r="AY875" i="1" s="1"/>
  <c r="Z1009" i="1"/>
  <c r="AE889" i="1" l="1"/>
  <c r="AC888" i="1"/>
  <c r="AG888" i="1" s="1"/>
  <c r="AA891" i="1"/>
  <c r="AD890" i="1"/>
  <c r="AF890" i="1" s="1"/>
  <c r="Z1010" i="1"/>
  <c r="AB877" i="1"/>
  <c r="AH876" i="1"/>
  <c r="AI876" i="1"/>
  <c r="Y876" i="1"/>
  <c r="AX876" i="1"/>
  <c r="AY876" i="1" s="1"/>
  <c r="AA892" i="1" l="1"/>
  <c r="AD891" i="1"/>
  <c r="AF891" i="1" s="1"/>
  <c r="AE890" i="1"/>
  <c r="AC889" i="1"/>
  <c r="AG889" i="1" s="1"/>
  <c r="AB878" i="1"/>
  <c r="AH877" i="1"/>
  <c r="AI877" i="1"/>
  <c r="Y877" i="1"/>
  <c r="AX877" i="1"/>
  <c r="AY877" i="1" s="1"/>
  <c r="Z1011" i="1"/>
  <c r="AC890" i="1" l="1"/>
  <c r="AG890" i="1" s="1"/>
  <c r="AE891" i="1"/>
  <c r="AA893" i="1"/>
  <c r="AD892" i="1"/>
  <c r="AF892" i="1" s="1"/>
  <c r="Z1012" i="1"/>
  <c r="AB879" i="1"/>
  <c r="AH878" i="1"/>
  <c r="Y878" i="1"/>
  <c r="AX878" i="1"/>
  <c r="AY878" i="1" s="1"/>
  <c r="AI878" i="1"/>
  <c r="AA894" i="1" l="1"/>
  <c r="AD893" i="1"/>
  <c r="AF893" i="1" s="1"/>
  <c r="AE892" i="1"/>
  <c r="AC891" i="1"/>
  <c r="AG891" i="1" s="1"/>
  <c r="Z1013" i="1"/>
  <c r="AB880" i="1"/>
  <c r="AH879" i="1"/>
  <c r="AI879" i="1"/>
  <c r="AX879" i="1"/>
  <c r="AY879" i="1" s="1"/>
  <c r="Y879" i="1"/>
  <c r="AE893" i="1" l="1"/>
  <c r="AC892" i="1"/>
  <c r="AG892" i="1" s="1"/>
  <c r="AD894" i="1"/>
  <c r="AF894" i="1" s="1"/>
  <c r="AA895" i="1"/>
  <c r="AB881" i="1"/>
  <c r="AH880" i="1"/>
  <c r="Y880" i="1"/>
  <c r="AX880" i="1"/>
  <c r="AY880" i="1" s="1"/>
  <c r="AI880" i="1"/>
  <c r="Z1014" i="1"/>
  <c r="AA896" i="1" l="1"/>
  <c r="AD895" i="1"/>
  <c r="AF895" i="1" s="1"/>
  <c r="AE894" i="1"/>
  <c r="AC893" i="1"/>
  <c r="AG893" i="1" s="1"/>
  <c r="AB882" i="1"/>
  <c r="AH881" i="1"/>
  <c r="AI881" i="1"/>
  <c r="AX881" i="1"/>
  <c r="AY881" i="1" s="1"/>
  <c r="Y881" i="1"/>
  <c r="Z1015" i="1"/>
  <c r="AE895" i="1" l="1"/>
  <c r="AC894" i="1"/>
  <c r="AG894" i="1" s="1"/>
  <c r="AA897" i="1"/>
  <c r="AD896" i="1"/>
  <c r="AF896" i="1" s="1"/>
  <c r="Z1016" i="1"/>
  <c r="AB883" i="1"/>
  <c r="AH882" i="1"/>
  <c r="Y882" i="1"/>
  <c r="AX882" i="1"/>
  <c r="AY882" i="1" s="1"/>
  <c r="AI882" i="1"/>
  <c r="AD897" i="1" l="1"/>
  <c r="AF897" i="1" s="1"/>
  <c r="AA898" i="1"/>
  <c r="AE896" i="1"/>
  <c r="AC895" i="1"/>
  <c r="AG895" i="1" s="1"/>
  <c r="Z1017" i="1"/>
  <c r="AB884" i="1"/>
  <c r="AH883" i="1"/>
  <c r="AX883" i="1"/>
  <c r="AY883" i="1" s="1"/>
  <c r="Y883" i="1"/>
  <c r="AI883" i="1"/>
  <c r="AE897" i="1" l="1"/>
  <c r="AC896" i="1"/>
  <c r="AG896" i="1" s="1"/>
  <c r="AA899" i="1"/>
  <c r="AD898" i="1"/>
  <c r="AF898" i="1" s="1"/>
  <c r="AB885" i="1"/>
  <c r="AH884" i="1"/>
  <c r="AX884" i="1"/>
  <c r="AY884" i="1" s="1"/>
  <c r="Y884" i="1"/>
  <c r="AI884" i="1"/>
  <c r="Z1018" i="1"/>
  <c r="AA900" i="1" l="1"/>
  <c r="AD899" i="1"/>
  <c r="AF899" i="1" s="1"/>
  <c r="AE898" i="1"/>
  <c r="AC897" i="1"/>
  <c r="AG897" i="1" s="1"/>
  <c r="Z1019" i="1"/>
  <c r="AB886" i="1"/>
  <c r="AH885" i="1"/>
  <c r="AX885" i="1"/>
  <c r="AY885" i="1" s="1"/>
  <c r="Y885" i="1"/>
  <c r="AI885" i="1"/>
  <c r="AE899" i="1" l="1"/>
  <c r="AC898" i="1"/>
  <c r="AG898" i="1" s="1"/>
  <c r="AA901" i="1"/>
  <c r="AD900" i="1"/>
  <c r="AF900" i="1" s="1"/>
  <c r="Z1020" i="1"/>
  <c r="AB887" i="1"/>
  <c r="AH886" i="1"/>
  <c r="AX886" i="1"/>
  <c r="AY886" i="1" s="1"/>
  <c r="AI886" i="1"/>
  <c r="Y886" i="1"/>
  <c r="AA902" i="1" l="1"/>
  <c r="AD901" i="1"/>
  <c r="AF901" i="1" s="1"/>
  <c r="AE900" i="1"/>
  <c r="AC899" i="1"/>
  <c r="AG899" i="1" s="1"/>
  <c r="AB888" i="1"/>
  <c r="AH887" i="1"/>
  <c r="AX887" i="1"/>
  <c r="AY887" i="1" s="1"/>
  <c r="Y887" i="1"/>
  <c r="AI887" i="1"/>
  <c r="Z1021" i="1"/>
  <c r="AC900" i="1" l="1"/>
  <c r="AG900" i="1" s="1"/>
  <c r="AE901" i="1"/>
  <c r="AD902" i="1"/>
  <c r="AF902" i="1" s="1"/>
  <c r="AA903" i="1"/>
  <c r="Z1022" i="1"/>
  <c r="AB889" i="1"/>
  <c r="AH888" i="1"/>
  <c r="AX888" i="1"/>
  <c r="AY888" i="1" s="1"/>
  <c r="AI888" i="1"/>
  <c r="Y888" i="1"/>
  <c r="AA904" i="1" l="1"/>
  <c r="AD903" i="1"/>
  <c r="AF903" i="1" s="1"/>
  <c r="AE902" i="1"/>
  <c r="AC901" i="1"/>
  <c r="AG901" i="1" s="1"/>
  <c r="Z1023" i="1"/>
  <c r="AB890" i="1"/>
  <c r="AH889" i="1"/>
  <c r="AI889" i="1"/>
  <c r="AX889" i="1"/>
  <c r="AY889" i="1" s="1"/>
  <c r="Y889" i="1"/>
  <c r="AC902" i="1" l="1"/>
  <c r="AG902" i="1" s="1"/>
  <c r="AE903" i="1"/>
  <c r="AD904" i="1"/>
  <c r="AF904" i="1" s="1"/>
  <c r="AA905" i="1"/>
  <c r="Z1024" i="1"/>
  <c r="AB891" i="1"/>
  <c r="AH890" i="1"/>
  <c r="AX890" i="1"/>
  <c r="AY890" i="1" s="1"/>
  <c r="AI890" i="1"/>
  <c r="Y890" i="1"/>
  <c r="AA906" i="1" l="1"/>
  <c r="AD905" i="1"/>
  <c r="AF905" i="1" s="1"/>
  <c r="AE904" i="1"/>
  <c r="AC903" i="1"/>
  <c r="AG903" i="1" s="1"/>
  <c r="AB892" i="1"/>
  <c r="AH891" i="1"/>
  <c r="AI891" i="1"/>
  <c r="Y891" i="1"/>
  <c r="AX891" i="1"/>
  <c r="AY891" i="1" s="1"/>
  <c r="Z1025" i="1"/>
  <c r="AE905" i="1" l="1"/>
  <c r="AC904" i="1"/>
  <c r="AG904" i="1" s="1"/>
  <c r="AA907" i="1"/>
  <c r="AD906" i="1"/>
  <c r="AF906" i="1" s="1"/>
  <c r="Z1026" i="1"/>
  <c r="AB893" i="1"/>
  <c r="AH892" i="1"/>
  <c r="AX892" i="1"/>
  <c r="AY892" i="1" s="1"/>
  <c r="AI892" i="1"/>
  <c r="Y892" i="1"/>
  <c r="AA908" i="1" l="1"/>
  <c r="AD907" i="1"/>
  <c r="AF907" i="1" s="1"/>
  <c r="AE906" i="1"/>
  <c r="AC905" i="1"/>
  <c r="AG905" i="1" s="1"/>
  <c r="Z1027" i="1"/>
  <c r="AB894" i="1"/>
  <c r="AH893" i="1"/>
  <c r="AX893" i="1"/>
  <c r="AY893" i="1" s="1"/>
  <c r="AI893" i="1"/>
  <c r="Y893" i="1"/>
  <c r="AC906" i="1" l="1"/>
  <c r="AG906" i="1" s="1"/>
  <c r="AE907" i="1"/>
  <c r="AA909" i="1"/>
  <c r="AD908" i="1"/>
  <c r="AF908" i="1" s="1"/>
  <c r="Z1028" i="1"/>
  <c r="AB895" i="1"/>
  <c r="AH894" i="1"/>
  <c r="AX894" i="1"/>
  <c r="AY894" i="1" s="1"/>
  <c r="Y894" i="1"/>
  <c r="AI894" i="1"/>
  <c r="AA910" i="1" l="1"/>
  <c r="AD909" i="1"/>
  <c r="AF909" i="1" s="1"/>
  <c r="AE908" i="1"/>
  <c r="AC907" i="1"/>
  <c r="AG907" i="1" s="1"/>
  <c r="AB896" i="1"/>
  <c r="AH895" i="1"/>
  <c r="Y895" i="1"/>
  <c r="AX895" i="1"/>
  <c r="AY895" i="1" s="1"/>
  <c r="AI895" i="1"/>
  <c r="Z1029" i="1"/>
  <c r="AE909" i="1" l="1"/>
  <c r="AC908" i="1"/>
  <c r="AG908" i="1" s="1"/>
  <c r="AA911" i="1"/>
  <c r="AD910" i="1"/>
  <c r="AF910" i="1" s="1"/>
  <c r="Z1030" i="1"/>
  <c r="AB897" i="1"/>
  <c r="AH896" i="1"/>
  <c r="Y896" i="1"/>
  <c r="AI896" i="1"/>
  <c r="AX896" i="1"/>
  <c r="AY896" i="1" s="1"/>
  <c r="AA912" i="1" l="1"/>
  <c r="AD911" i="1"/>
  <c r="AF911" i="1" s="1"/>
  <c r="AE910" i="1"/>
  <c r="AC909" i="1"/>
  <c r="AG909" i="1" s="1"/>
  <c r="AB898" i="1"/>
  <c r="AH897" i="1"/>
  <c r="Y897" i="1"/>
  <c r="AI897" i="1"/>
  <c r="AX897" i="1"/>
  <c r="AY897" i="1" s="1"/>
  <c r="Z1031" i="1"/>
  <c r="AE911" i="1" l="1"/>
  <c r="AC910" i="1"/>
  <c r="AG910" i="1" s="1"/>
  <c r="AA913" i="1"/>
  <c r="AD912" i="1"/>
  <c r="AF912" i="1" s="1"/>
  <c r="Z1032" i="1"/>
  <c r="AB899" i="1"/>
  <c r="AH898" i="1"/>
  <c r="AI898" i="1"/>
  <c r="Y898" i="1"/>
  <c r="AX898" i="1"/>
  <c r="AY898" i="1" s="1"/>
  <c r="AD913" i="1" l="1"/>
  <c r="AF913" i="1" s="1"/>
  <c r="AA914" i="1"/>
  <c r="AE912" i="1"/>
  <c r="AC911" i="1"/>
  <c r="AG911" i="1" s="1"/>
  <c r="Z1033" i="1"/>
  <c r="AB900" i="1"/>
  <c r="AH899" i="1"/>
  <c r="Y899" i="1"/>
  <c r="AI899" i="1"/>
  <c r="AX899" i="1"/>
  <c r="AY899" i="1" s="1"/>
  <c r="AE913" i="1" l="1"/>
  <c r="AC912" i="1"/>
  <c r="AG912" i="1" s="1"/>
  <c r="AA915" i="1"/>
  <c r="AD914" i="1"/>
  <c r="AF914" i="1" s="1"/>
  <c r="Z1034" i="1"/>
  <c r="AB901" i="1"/>
  <c r="AH900" i="1"/>
  <c r="Y900" i="1"/>
  <c r="AI900" i="1"/>
  <c r="AX900" i="1"/>
  <c r="AY900" i="1" s="1"/>
  <c r="AA916" i="1" l="1"/>
  <c r="AD915" i="1"/>
  <c r="AF915" i="1" s="1"/>
  <c r="AE914" i="1"/>
  <c r="AC913" i="1"/>
  <c r="AG913" i="1" s="1"/>
  <c r="Z1035" i="1"/>
  <c r="AB902" i="1"/>
  <c r="AH901" i="1"/>
  <c r="AX901" i="1"/>
  <c r="AY901" i="1" s="1"/>
  <c r="AI901" i="1"/>
  <c r="Y901" i="1"/>
  <c r="AC914" i="1" l="1"/>
  <c r="AG914" i="1" s="1"/>
  <c r="AE915" i="1"/>
  <c r="AA917" i="1"/>
  <c r="AD916" i="1"/>
  <c r="AF916" i="1" s="1"/>
  <c r="AB903" i="1"/>
  <c r="AH902" i="1"/>
  <c r="Y902" i="1"/>
  <c r="AX902" i="1"/>
  <c r="AY902" i="1" s="1"/>
  <c r="AI902" i="1"/>
  <c r="Z1036" i="1"/>
  <c r="AA918" i="1" l="1"/>
  <c r="AD917" i="1"/>
  <c r="AF917" i="1" s="1"/>
  <c r="AE916" i="1"/>
  <c r="AC915" i="1"/>
  <c r="AG915" i="1" s="1"/>
  <c r="AB904" i="1"/>
  <c r="AH903" i="1"/>
  <c r="AI903" i="1"/>
  <c r="Y903" i="1"/>
  <c r="AX903" i="1"/>
  <c r="AY903" i="1" s="1"/>
  <c r="Z1037" i="1"/>
  <c r="AE917" i="1" l="1"/>
  <c r="AC916" i="1"/>
  <c r="AG916" i="1" s="1"/>
  <c r="AD918" i="1"/>
  <c r="AF918" i="1" s="1"/>
  <c r="AA919" i="1"/>
  <c r="Z1038" i="1"/>
  <c r="AB905" i="1"/>
  <c r="AH904" i="1"/>
  <c r="AI904" i="1"/>
  <c r="AX904" i="1"/>
  <c r="AY904" i="1" s="1"/>
  <c r="Y904" i="1"/>
  <c r="AD919" i="1" l="1"/>
  <c r="AF919" i="1" s="1"/>
  <c r="AA920" i="1"/>
  <c r="AE918" i="1"/>
  <c r="AC917" i="1"/>
  <c r="AG917" i="1" s="1"/>
  <c r="Z1039" i="1"/>
  <c r="AB906" i="1"/>
  <c r="AH905" i="1"/>
  <c r="AI905" i="1"/>
  <c r="AX905" i="1"/>
  <c r="AY905" i="1" s="1"/>
  <c r="Y905" i="1"/>
  <c r="AE919" i="1" l="1"/>
  <c r="AC918" i="1"/>
  <c r="AG918" i="1" s="1"/>
  <c r="AA921" i="1"/>
  <c r="AD920" i="1"/>
  <c r="AF920" i="1" s="1"/>
  <c r="AB907" i="1"/>
  <c r="AH906" i="1"/>
  <c r="AI906" i="1"/>
  <c r="Y906" i="1"/>
  <c r="AX906" i="1"/>
  <c r="AY906" i="1" s="1"/>
  <c r="Z1040" i="1"/>
  <c r="AD921" i="1" l="1"/>
  <c r="AF921" i="1" s="1"/>
  <c r="AA922" i="1"/>
  <c r="AE920" i="1"/>
  <c r="AC919" i="1"/>
  <c r="AG919" i="1" s="1"/>
  <c r="Z1041" i="1"/>
  <c r="AB908" i="1"/>
  <c r="AH907" i="1"/>
  <c r="AX907" i="1"/>
  <c r="AY907" i="1" s="1"/>
  <c r="AI907" i="1"/>
  <c r="Y907" i="1"/>
  <c r="AE921" i="1" l="1"/>
  <c r="AC920" i="1"/>
  <c r="AG920" i="1" s="1"/>
  <c r="AD922" i="1"/>
  <c r="AF922" i="1" s="1"/>
  <c r="AA923" i="1"/>
  <c r="AB909" i="1"/>
  <c r="AH908" i="1"/>
  <c r="AI908" i="1"/>
  <c r="Y908" i="1"/>
  <c r="AX908" i="1"/>
  <c r="AY908" i="1" s="1"/>
  <c r="Z1042" i="1"/>
  <c r="AA924" i="1" l="1"/>
  <c r="AD923" i="1"/>
  <c r="AF923" i="1" s="1"/>
  <c r="AE922" i="1"/>
  <c r="AC921" i="1"/>
  <c r="AG921" i="1" s="1"/>
  <c r="Z1043" i="1"/>
  <c r="AB910" i="1"/>
  <c r="AH909" i="1"/>
  <c r="AX909" i="1"/>
  <c r="AY909" i="1" s="1"/>
  <c r="Y909" i="1"/>
  <c r="AI909" i="1"/>
  <c r="AE923" i="1" l="1"/>
  <c r="AC922" i="1"/>
  <c r="AG922" i="1" s="1"/>
  <c r="AA925" i="1"/>
  <c r="AD924" i="1"/>
  <c r="AF924" i="1" s="1"/>
  <c r="AB911" i="1"/>
  <c r="AH910" i="1"/>
  <c r="Y910" i="1"/>
  <c r="AI910" i="1"/>
  <c r="AX910" i="1"/>
  <c r="AY910" i="1" s="1"/>
  <c r="Z1044" i="1"/>
  <c r="AA926" i="1" l="1"/>
  <c r="AD925" i="1"/>
  <c r="AF925" i="1" s="1"/>
  <c r="AE924" i="1"/>
  <c r="AC923" i="1"/>
  <c r="AG923" i="1" s="1"/>
  <c r="Z1045" i="1"/>
  <c r="AB912" i="1"/>
  <c r="AH911" i="1"/>
  <c r="AX911" i="1"/>
  <c r="AY911" i="1" s="1"/>
  <c r="Y911" i="1"/>
  <c r="AI911" i="1"/>
  <c r="AE925" i="1" l="1"/>
  <c r="AC924" i="1"/>
  <c r="AG924" i="1" s="1"/>
  <c r="AA927" i="1"/>
  <c r="AD926" i="1"/>
  <c r="AF926" i="1" s="1"/>
  <c r="AB913" i="1"/>
  <c r="AH912" i="1"/>
  <c r="AI912" i="1"/>
  <c r="AX912" i="1"/>
  <c r="AY912" i="1" s="1"/>
  <c r="Y912" i="1"/>
  <c r="Z1046" i="1"/>
  <c r="AA928" i="1" l="1"/>
  <c r="AD927" i="1"/>
  <c r="AF927" i="1" s="1"/>
  <c r="AC925" i="1"/>
  <c r="AG925" i="1" s="1"/>
  <c r="AE926" i="1"/>
  <c r="Z1047" i="1"/>
  <c r="AB914" i="1"/>
  <c r="AH913" i="1"/>
  <c r="AI913" i="1"/>
  <c r="AX913" i="1"/>
  <c r="AY913" i="1" s="1"/>
  <c r="Y913" i="1"/>
  <c r="AE927" i="1" l="1"/>
  <c r="AC926" i="1"/>
  <c r="AG926" i="1" s="1"/>
  <c r="AA929" i="1"/>
  <c r="AD928" i="1"/>
  <c r="AF928" i="1" s="1"/>
  <c r="AB915" i="1"/>
  <c r="AH914" i="1"/>
  <c r="AI914" i="1"/>
  <c r="Y914" i="1"/>
  <c r="AX914" i="1"/>
  <c r="AY914" i="1" s="1"/>
  <c r="Z1048" i="1"/>
  <c r="AA930" i="1" l="1"/>
  <c r="AD929" i="1"/>
  <c r="AF929" i="1" s="1"/>
  <c r="AC927" i="1"/>
  <c r="AG927" i="1" s="1"/>
  <c r="AE928" i="1"/>
  <c r="Z1049" i="1"/>
  <c r="AB916" i="1"/>
  <c r="AH915" i="1"/>
  <c r="Y915" i="1"/>
  <c r="AX915" i="1"/>
  <c r="AY915" i="1" s="1"/>
  <c r="AI915" i="1"/>
  <c r="AE929" i="1" l="1"/>
  <c r="AC928" i="1"/>
  <c r="AG928" i="1" s="1"/>
  <c r="AA931" i="1"/>
  <c r="AD930" i="1"/>
  <c r="AF930" i="1" s="1"/>
  <c r="AB917" i="1"/>
  <c r="AH916" i="1"/>
  <c r="AX916" i="1"/>
  <c r="AY916" i="1" s="1"/>
  <c r="AI916" i="1"/>
  <c r="Y916" i="1"/>
  <c r="Z1050" i="1"/>
  <c r="AA932" i="1" l="1"/>
  <c r="AD931" i="1"/>
  <c r="AF931" i="1" s="1"/>
  <c r="AE930" i="1"/>
  <c r="AC929" i="1"/>
  <c r="AG929" i="1" s="1"/>
  <c r="Z1051" i="1"/>
  <c r="AB918" i="1"/>
  <c r="AH917" i="1"/>
  <c r="Y917" i="1"/>
  <c r="AX917" i="1"/>
  <c r="AY917" i="1" s="1"/>
  <c r="AI917" i="1"/>
  <c r="AC930" i="1" l="1"/>
  <c r="AG930" i="1" s="1"/>
  <c r="AE931" i="1"/>
  <c r="AA933" i="1"/>
  <c r="AD932" i="1"/>
  <c r="AF932" i="1" s="1"/>
  <c r="AB919" i="1"/>
  <c r="AH918" i="1"/>
  <c r="Y918" i="1"/>
  <c r="AI918" i="1"/>
  <c r="AX918" i="1"/>
  <c r="AY918" i="1" s="1"/>
  <c r="Z1052" i="1"/>
  <c r="AA934" i="1" l="1"/>
  <c r="AD933" i="1"/>
  <c r="AF933" i="1" s="1"/>
  <c r="AC931" i="1"/>
  <c r="AG931" i="1" s="1"/>
  <c r="AE932" i="1"/>
  <c r="AB920" i="1"/>
  <c r="AH919" i="1"/>
  <c r="AI919" i="1"/>
  <c r="AX919" i="1"/>
  <c r="AY919" i="1" s="1"/>
  <c r="Y919" i="1"/>
  <c r="Z1053" i="1"/>
  <c r="AE933" i="1" l="1"/>
  <c r="AC932" i="1"/>
  <c r="AG932" i="1" s="1"/>
  <c r="AA935" i="1"/>
  <c r="AD934" i="1"/>
  <c r="AF934" i="1" s="1"/>
  <c r="Z1054" i="1"/>
  <c r="AB921" i="1"/>
  <c r="AH920" i="1"/>
  <c r="AI920" i="1"/>
  <c r="AX920" i="1"/>
  <c r="AY920" i="1" s="1"/>
  <c r="Y920" i="1"/>
  <c r="AA936" i="1" l="1"/>
  <c r="AD935" i="1"/>
  <c r="AF935" i="1" s="1"/>
  <c r="AE934" i="1"/>
  <c r="AC933" i="1"/>
  <c r="AG933" i="1" s="1"/>
  <c r="Z1055" i="1"/>
  <c r="AB922" i="1"/>
  <c r="AH921" i="1"/>
  <c r="AX921" i="1"/>
  <c r="AY921" i="1" s="1"/>
  <c r="AI921" i="1"/>
  <c r="Y921" i="1"/>
  <c r="AC934" i="1" l="1"/>
  <c r="AG934" i="1" s="1"/>
  <c r="AE935" i="1"/>
  <c r="AA937" i="1"/>
  <c r="AD936" i="1"/>
  <c r="AF936" i="1" s="1"/>
  <c r="AB923" i="1"/>
  <c r="AH922" i="1"/>
  <c r="AX922" i="1"/>
  <c r="AY922" i="1" s="1"/>
  <c r="AI922" i="1"/>
  <c r="Y922" i="1"/>
  <c r="Z1056" i="1"/>
  <c r="AA938" i="1" l="1"/>
  <c r="AD937" i="1"/>
  <c r="AF937" i="1" s="1"/>
  <c r="AE936" i="1"/>
  <c r="AC935" i="1"/>
  <c r="AG935" i="1" s="1"/>
  <c r="Z1057" i="1"/>
  <c r="AB924" i="1"/>
  <c r="AH923" i="1"/>
  <c r="Y923" i="1"/>
  <c r="AX923" i="1"/>
  <c r="AY923" i="1" s="1"/>
  <c r="AI923" i="1"/>
  <c r="AE937" i="1" l="1"/>
  <c r="AC936" i="1"/>
  <c r="AG936" i="1" s="1"/>
  <c r="AD938" i="1"/>
  <c r="AF938" i="1" s="1"/>
  <c r="AA939" i="1"/>
  <c r="Z1058" i="1"/>
  <c r="AB925" i="1"/>
  <c r="AI924" i="1"/>
  <c r="AH924" i="1"/>
  <c r="Y924" i="1"/>
  <c r="AX924" i="1"/>
  <c r="AY924" i="1" s="1"/>
  <c r="AA940" i="1" l="1"/>
  <c r="AD939" i="1"/>
  <c r="AF939" i="1" s="1"/>
  <c r="AE938" i="1"/>
  <c r="AC937" i="1"/>
  <c r="AG937" i="1" s="1"/>
  <c r="AB926" i="1"/>
  <c r="AH925" i="1"/>
  <c r="AX925" i="1"/>
  <c r="AY925" i="1" s="1"/>
  <c r="Y925" i="1"/>
  <c r="AI925" i="1"/>
  <c r="Z1059" i="1"/>
  <c r="AE939" i="1" l="1"/>
  <c r="AC938" i="1"/>
  <c r="AG938" i="1" s="1"/>
  <c r="AA941" i="1"/>
  <c r="AD940" i="1"/>
  <c r="AF940" i="1" s="1"/>
  <c r="Z1060" i="1"/>
  <c r="AB927" i="1"/>
  <c r="AH926" i="1"/>
  <c r="AX926" i="1"/>
  <c r="AY926" i="1" s="1"/>
  <c r="Y926" i="1"/>
  <c r="AI926" i="1"/>
  <c r="AA942" i="1" l="1"/>
  <c r="AD941" i="1"/>
  <c r="AF941" i="1" s="1"/>
  <c r="AC939" i="1"/>
  <c r="AG939" i="1" s="1"/>
  <c r="AE940" i="1"/>
  <c r="AC940" i="1" s="1"/>
  <c r="AG940" i="1" s="1"/>
  <c r="AB928" i="1"/>
  <c r="AH927" i="1"/>
  <c r="AX927" i="1"/>
  <c r="AY927" i="1" s="1"/>
  <c r="Y927" i="1"/>
  <c r="AI927" i="1"/>
  <c r="Z1061" i="1"/>
  <c r="AE941" i="1" l="1"/>
  <c r="AA943" i="1"/>
  <c r="AD942" i="1"/>
  <c r="AF942" i="1" s="1"/>
  <c r="AB929" i="1"/>
  <c r="AH928" i="1"/>
  <c r="AX928" i="1"/>
  <c r="AY928" i="1" s="1"/>
  <c r="AI928" i="1"/>
  <c r="Y928" i="1"/>
  <c r="Z1062" i="1"/>
  <c r="AA944" i="1" l="1"/>
  <c r="AD943" i="1"/>
  <c r="AF943" i="1" s="1"/>
  <c r="AE942" i="1"/>
  <c r="AC941" i="1"/>
  <c r="AG941" i="1" s="1"/>
  <c r="Z1063" i="1"/>
  <c r="AB930" i="1"/>
  <c r="AH929" i="1"/>
  <c r="Y929" i="1"/>
  <c r="AI929" i="1"/>
  <c r="AX929" i="1"/>
  <c r="AY929" i="1" s="1"/>
  <c r="AE943" i="1" l="1"/>
  <c r="AC942" i="1"/>
  <c r="AG942" i="1" s="1"/>
  <c r="AD944" i="1"/>
  <c r="AF944" i="1" s="1"/>
  <c r="AA945" i="1"/>
  <c r="Z1064" i="1"/>
  <c r="AB931" i="1"/>
  <c r="AH930" i="1"/>
  <c r="Y930" i="1"/>
  <c r="AX930" i="1"/>
  <c r="AY930" i="1" s="1"/>
  <c r="AI930" i="1"/>
  <c r="AD945" i="1" l="1"/>
  <c r="AF945" i="1" s="1"/>
  <c r="AA946" i="1"/>
  <c r="AE944" i="1"/>
  <c r="AC943" i="1"/>
  <c r="AG943" i="1" s="1"/>
  <c r="Z1065" i="1"/>
  <c r="AB932" i="1"/>
  <c r="AH931" i="1"/>
  <c r="Y931" i="1"/>
  <c r="AI931" i="1"/>
  <c r="AX931" i="1"/>
  <c r="AY931" i="1" s="1"/>
  <c r="AE945" i="1" l="1"/>
  <c r="AC944" i="1"/>
  <c r="AG944" i="1" s="1"/>
  <c r="AA947" i="1"/>
  <c r="AD946" i="1"/>
  <c r="AF946" i="1" s="1"/>
  <c r="AB933" i="1"/>
  <c r="AH932" i="1"/>
  <c r="AX932" i="1"/>
  <c r="AY932" i="1" s="1"/>
  <c r="Y932" i="1"/>
  <c r="AI932" i="1"/>
  <c r="Z1066" i="1"/>
  <c r="AA948" i="1" l="1"/>
  <c r="AD947" i="1"/>
  <c r="AF947" i="1" s="1"/>
  <c r="AE946" i="1"/>
  <c r="AC945" i="1"/>
  <c r="AG945" i="1" s="1"/>
  <c r="Z1067" i="1"/>
  <c r="AB934" i="1"/>
  <c r="AH933" i="1"/>
  <c r="AX933" i="1"/>
  <c r="AY933" i="1" s="1"/>
  <c r="AI933" i="1"/>
  <c r="Y933" i="1"/>
  <c r="AE947" i="1" l="1"/>
  <c r="AC946" i="1"/>
  <c r="AG946" i="1" s="1"/>
  <c r="AA949" i="1"/>
  <c r="AD948" i="1"/>
  <c r="AF948" i="1" s="1"/>
  <c r="AB935" i="1"/>
  <c r="AH934" i="1"/>
  <c r="AI934" i="1"/>
  <c r="Y934" i="1"/>
  <c r="AX934" i="1"/>
  <c r="AY934" i="1" s="1"/>
  <c r="Z1068" i="1"/>
  <c r="AA950" i="1" l="1"/>
  <c r="AD949" i="1"/>
  <c r="AF949" i="1" s="1"/>
  <c r="AE948" i="1"/>
  <c r="AC947" i="1"/>
  <c r="AG947" i="1" s="1"/>
  <c r="Z1069" i="1"/>
  <c r="AB936" i="1"/>
  <c r="AH935" i="1"/>
  <c r="AX935" i="1"/>
  <c r="AY935" i="1" s="1"/>
  <c r="Y935" i="1"/>
  <c r="AI935" i="1"/>
  <c r="AE949" i="1" l="1"/>
  <c r="AC948" i="1"/>
  <c r="AG948" i="1" s="1"/>
  <c r="AD950" i="1"/>
  <c r="AF950" i="1" s="1"/>
  <c r="AA951" i="1"/>
  <c r="Z1070" i="1"/>
  <c r="AB937" i="1"/>
  <c r="AH936" i="1"/>
  <c r="AI936" i="1"/>
  <c r="Y936" i="1"/>
  <c r="AX936" i="1"/>
  <c r="AY936" i="1" s="1"/>
  <c r="AA952" i="1" l="1"/>
  <c r="AD951" i="1"/>
  <c r="AF951" i="1" s="1"/>
  <c r="AE950" i="1"/>
  <c r="AC949" i="1"/>
  <c r="AG949" i="1" s="1"/>
  <c r="AB938" i="1"/>
  <c r="AH937" i="1"/>
  <c r="AX937" i="1"/>
  <c r="AY937" i="1" s="1"/>
  <c r="AI937" i="1"/>
  <c r="Y937" i="1"/>
  <c r="Z1071" i="1"/>
  <c r="AE951" i="1" l="1"/>
  <c r="AC950" i="1"/>
  <c r="AG950" i="1" s="1"/>
  <c r="AD952" i="1"/>
  <c r="AF952" i="1" s="1"/>
  <c r="AA953" i="1"/>
  <c r="Z1072" i="1"/>
  <c r="AB939" i="1"/>
  <c r="AH938" i="1"/>
  <c r="AX938" i="1"/>
  <c r="AY938" i="1" s="1"/>
  <c r="AI938" i="1"/>
  <c r="Y938" i="1"/>
  <c r="AA954" i="1" l="1"/>
  <c r="AD953" i="1"/>
  <c r="AF953" i="1" s="1"/>
  <c r="AC951" i="1"/>
  <c r="AG951" i="1" s="1"/>
  <c r="AE952" i="1"/>
  <c r="AC952" i="1" s="1"/>
  <c r="AG952" i="1" s="1"/>
  <c r="AB940" i="1"/>
  <c r="AI939" i="1"/>
  <c r="AH939" i="1"/>
  <c r="AX939" i="1"/>
  <c r="AY939" i="1" s="1"/>
  <c r="Y939" i="1"/>
  <c r="Z1073" i="1"/>
  <c r="AE953" i="1" l="1"/>
  <c r="AC953" i="1" s="1"/>
  <c r="AA955" i="1"/>
  <c r="AD954" i="1"/>
  <c r="AG953" i="1"/>
  <c r="Z1074" i="1"/>
  <c r="AB941" i="1"/>
  <c r="AH940" i="1"/>
  <c r="Y940" i="1"/>
  <c r="AI940" i="1"/>
  <c r="AX940" i="1"/>
  <c r="AY940" i="1" s="1"/>
  <c r="AF954" i="1" l="1"/>
  <c r="AE954" i="1"/>
  <c r="AA956" i="1"/>
  <c r="AD955" i="1"/>
  <c r="AF955" i="1" s="1"/>
  <c r="Z1075" i="1"/>
  <c r="AB942" i="1"/>
  <c r="AH941" i="1"/>
  <c r="AX941" i="1"/>
  <c r="AY941" i="1" s="1"/>
  <c r="AI941" i="1"/>
  <c r="Y941" i="1"/>
  <c r="AA957" i="1" l="1"/>
  <c r="AD956" i="1"/>
  <c r="AF956" i="1" s="1"/>
  <c r="AE955" i="1"/>
  <c r="AC954" i="1"/>
  <c r="AG954" i="1" s="1"/>
  <c r="Z1076" i="1"/>
  <c r="AB943" i="1"/>
  <c r="AH942" i="1"/>
  <c r="AX942" i="1"/>
  <c r="AY942" i="1" s="1"/>
  <c r="AI942" i="1"/>
  <c r="Y942" i="1"/>
  <c r="AE956" i="1" l="1"/>
  <c r="AC955" i="1"/>
  <c r="AG955" i="1" s="1"/>
  <c r="AD957" i="1"/>
  <c r="AF957" i="1" s="1"/>
  <c r="AA958" i="1"/>
  <c r="Z1077" i="1"/>
  <c r="AB944" i="1"/>
  <c r="AH943" i="1"/>
  <c r="AI943" i="1"/>
  <c r="AX943" i="1"/>
  <c r="AY943" i="1" s="1"/>
  <c r="Y943" i="1"/>
  <c r="AA959" i="1" l="1"/>
  <c r="AD958" i="1"/>
  <c r="AF958" i="1" s="1"/>
  <c r="AE957" i="1"/>
  <c r="AC956" i="1"/>
  <c r="AG956" i="1" s="1"/>
  <c r="AB945" i="1"/>
  <c r="AH944" i="1"/>
  <c r="AX944" i="1"/>
  <c r="AY944" i="1" s="1"/>
  <c r="Y944" i="1"/>
  <c r="AI944" i="1"/>
  <c r="Z1078" i="1"/>
  <c r="AE958" i="1" l="1"/>
  <c r="AC957" i="1"/>
  <c r="AG957" i="1" s="1"/>
  <c r="AA960" i="1"/>
  <c r="AD959" i="1"/>
  <c r="AF959" i="1" s="1"/>
  <c r="AB946" i="1"/>
  <c r="AH945" i="1"/>
  <c r="Y945" i="1"/>
  <c r="AI945" i="1"/>
  <c r="AX945" i="1"/>
  <c r="AY945" i="1" s="1"/>
  <c r="Z1079" i="1"/>
  <c r="AA961" i="1" l="1"/>
  <c r="AD960" i="1"/>
  <c r="AF960" i="1" s="1"/>
  <c r="AC958" i="1"/>
  <c r="AG958" i="1" s="1"/>
  <c r="AE959" i="1"/>
  <c r="Z1080" i="1"/>
  <c r="AB947" i="1"/>
  <c r="AH946" i="1"/>
  <c r="AX946" i="1"/>
  <c r="AY946" i="1" s="1"/>
  <c r="AI946" i="1"/>
  <c r="Y946" i="1"/>
  <c r="AE960" i="1" l="1"/>
  <c r="AC959" i="1"/>
  <c r="AG959" i="1" s="1"/>
  <c r="AD961" i="1"/>
  <c r="AF961" i="1" s="1"/>
  <c r="AA962" i="1"/>
  <c r="AB948" i="1"/>
  <c r="AH947" i="1"/>
  <c r="Y947" i="1"/>
  <c r="AX947" i="1"/>
  <c r="AY947" i="1" s="1"/>
  <c r="AI947" i="1"/>
  <c r="Z1081" i="1"/>
  <c r="AA963" i="1" l="1"/>
  <c r="AD962" i="1"/>
  <c r="AF962" i="1" s="1"/>
  <c r="AC960" i="1"/>
  <c r="AG960" i="1" s="1"/>
  <c r="AE961" i="1"/>
  <c r="Z1082" i="1"/>
  <c r="AB949" i="1"/>
  <c r="AH948" i="1"/>
  <c r="AX948" i="1"/>
  <c r="AY948" i="1" s="1"/>
  <c r="Y948" i="1"/>
  <c r="AI948" i="1"/>
  <c r="AC961" i="1" l="1"/>
  <c r="AG961" i="1" s="1"/>
  <c r="AE962" i="1"/>
  <c r="AA964" i="1"/>
  <c r="AD963" i="1"/>
  <c r="AF963" i="1" s="1"/>
  <c r="AB950" i="1"/>
  <c r="AH949" i="1"/>
  <c r="AX949" i="1"/>
  <c r="AY949" i="1" s="1"/>
  <c r="Y949" i="1"/>
  <c r="AI949" i="1"/>
  <c r="Z1083" i="1"/>
  <c r="AA965" i="1" l="1"/>
  <c r="AD964" i="1"/>
  <c r="AF964" i="1" s="1"/>
  <c r="AE963" i="1"/>
  <c r="AC962" i="1"/>
  <c r="AG962" i="1" s="1"/>
  <c r="Z1084" i="1"/>
  <c r="AB951" i="1"/>
  <c r="AH950" i="1"/>
  <c r="AI950" i="1"/>
  <c r="AX950" i="1"/>
  <c r="AY950" i="1" s="1"/>
  <c r="Y950" i="1"/>
  <c r="AE964" i="1" l="1"/>
  <c r="AC963" i="1"/>
  <c r="AG963" i="1" s="1"/>
  <c r="AA966" i="1"/>
  <c r="AD965" i="1"/>
  <c r="AF965" i="1" s="1"/>
  <c r="AB952" i="1"/>
  <c r="AH951" i="1"/>
  <c r="Y951" i="1"/>
  <c r="AX951" i="1"/>
  <c r="AY951" i="1" s="1"/>
  <c r="AI951" i="1"/>
  <c r="Z1085" i="1"/>
  <c r="AA967" i="1" l="1"/>
  <c r="AD966" i="1"/>
  <c r="AF966" i="1" s="1"/>
  <c r="AC964" i="1"/>
  <c r="AG964" i="1" s="1"/>
  <c r="AE965" i="1"/>
  <c r="Z1086" i="1"/>
  <c r="AB953" i="1"/>
  <c r="AH952" i="1"/>
  <c r="Y952" i="1"/>
  <c r="AX952" i="1"/>
  <c r="AY952" i="1" s="1"/>
  <c r="AI952" i="1"/>
  <c r="AE966" i="1" l="1"/>
  <c r="AC965" i="1"/>
  <c r="AG965" i="1" s="1"/>
  <c r="AA968" i="1"/>
  <c r="AD967" i="1"/>
  <c r="AF967" i="1" s="1"/>
  <c r="AB954" i="1"/>
  <c r="AH953" i="1"/>
  <c r="AI953" i="1"/>
  <c r="Y953" i="1"/>
  <c r="AX953" i="1"/>
  <c r="AY953" i="1" s="1"/>
  <c r="Z1087" i="1"/>
  <c r="AA969" i="1" l="1"/>
  <c r="AD968" i="1"/>
  <c r="AF968" i="1" s="1"/>
  <c r="AE967" i="1"/>
  <c r="AC966" i="1"/>
  <c r="AG966" i="1" s="1"/>
  <c r="Z1088" i="1"/>
  <c r="AB955" i="1"/>
  <c r="AH954" i="1"/>
  <c r="AX954" i="1"/>
  <c r="AY954" i="1" s="1"/>
  <c r="AI954" i="1"/>
  <c r="Y954" i="1"/>
  <c r="AE968" i="1" l="1"/>
  <c r="AC967" i="1"/>
  <c r="AG967" i="1" s="1"/>
  <c r="AA970" i="1"/>
  <c r="AD969" i="1"/>
  <c r="AF969" i="1" s="1"/>
  <c r="AB956" i="1"/>
  <c r="AH955" i="1"/>
  <c r="AI955" i="1"/>
  <c r="Y955" i="1"/>
  <c r="AX955" i="1"/>
  <c r="AY955" i="1" s="1"/>
  <c r="Z1089" i="1"/>
  <c r="AA971" i="1" l="1"/>
  <c r="AD970" i="1"/>
  <c r="AF970" i="1" s="1"/>
  <c r="AC968" i="1"/>
  <c r="AG968" i="1" s="1"/>
  <c r="AE969" i="1"/>
  <c r="Z1090" i="1"/>
  <c r="AB957" i="1"/>
  <c r="AH956" i="1"/>
  <c r="AI956" i="1"/>
  <c r="AX956" i="1"/>
  <c r="AY956" i="1" s="1"/>
  <c r="Y956" i="1"/>
  <c r="AE970" i="1" l="1"/>
  <c r="AC969" i="1"/>
  <c r="AG969" i="1" s="1"/>
  <c r="AA972" i="1"/>
  <c r="AD971" i="1"/>
  <c r="AF971" i="1" s="1"/>
  <c r="AB958" i="1"/>
  <c r="AH957" i="1"/>
  <c r="AI957" i="1"/>
  <c r="Y957" i="1"/>
  <c r="AX957" i="1"/>
  <c r="AY957" i="1" s="1"/>
  <c r="Z1091" i="1"/>
  <c r="AA973" i="1" l="1"/>
  <c r="AD972" i="1"/>
  <c r="AF972" i="1" s="1"/>
  <c r="AE971" i="1"/>
  <c r="AC970" i="1"/>
  <c r="AG970" i="1" s="1"/>
  <c r="Z1092" i="1"/>
  <c r="AB959" i="1"/>
  <c r="AH958" i="1"/>
  <c r="AI958" i="1"/>
  <c r="AX958" i="1"/>
  <c r="AY958" i="1" s="1"/>
  <c r="Y958" i="1"/>
  <c r="AE972" i="1" l="1"/>
  <c r="AC971" i="1"/>
  <c r="AG971" i="1" s="1"/>
  <c r="AA974" i="1"/>
  <c r="AD973" i="1"/>
  <c r="AF973" i="1" s="1"/>
  <c r="AB960" i="1"/>
  <c r="AH959" i="1"/>
  <c r="AI959" i="1"/>
  <c r="AX959" i="1"/>
  <c r="AY959" i="1" s="1"/>
  <c r="Y959" i="1"/>
  <c r="Z1093" i="1"/>
  <c r="AA975" i="1" l="1"/>
  <c r="AD974" i="1"/>
  <c r="AF974" i="1" s="1"/>
  <c r="AE973" i="1"/>
  <c r="AC972" i="1"/>
  <c r="AG972" i="1" s="1"/>
  <c r="AB961" i="1"/>
  <c r="AH960" i="1"/>
  <c r="AX960" i="1"/>
  <c r="AY960" i="1" s="1"/>
  <c r="AI960" i="1"/>
  <c r="Y960" i="1"/>
  <c r="Z1094" i="1"/>
  <c r="AE974" i="1" l="1"/>
  <c r="AC973" i="1"/>
  <c r="AG973" i="1" s="1"/>
  <c r="AD975" i="1"/>
  <c r="AF975" i="1" s="1"/>
  <c r="AA976" i="1"/>
  <c r="AB962" i="1"/>
  <c r="AH961" i="1"/>
  <c r="AI961" i="1"/>
  <c r="AX961" i="1"/>
  <c r="AY961" i="1" s="1"/>
  <c r="Y961" i="1"/>
  <c r="Z1095" i="1"/>
  <c r="AA977" i="1" l="1"/>
  <c r="AD976" i="1"/>
  <c r="AF976" i="1" s="1"/>
  <c r="AE975" i="1"/>
  <c r="AC974" i="1"/>
  <c r="AG974" i="1" s="1"/>
  <c r="Z1096" i="1"/>
  <c r="AB963" i="1"/>
  <c r="AH962" i="1"/>
  <c r="AI962" i="1"/>
  <c r="Y962" i="1"/>
  <c r="AX962" i="1"/>
  <c r="AY962" i="1" s="1"/>
  <c r="AE976" i="1" l="1"/>
  <c r="AC975" i="1"/>
  <c r="AG975" i="1" s="1"/>
  <c r="AD977" i="1"/>
  <c r="AF977" i="1" s="1"/>
  <c r="AA978" i="1"/>
  <c r="AB964" i="1"/>
  <c r="AH963" i="1"/>
  <c r="Y963" i="1"/>
  <c r="AI963" i="1"/>
  <c r="AX963" i="1"/>
  <c r="AY963" i="1" s="1"/>
  <c r="Z1097" i="1"/>
  <c r="AD978" i="1" l="1"/>
  <c r="AF978" i="1" s="1"/>
  <c r="AA979" i="1"/>
  <c r="AE977" i="1"/>
  <c r="AC976" i="1"/>
  <c r="AG976" i="1" s="1"/>
  <c r="Z1098" i="1"/>
  <c r="AB965" i="1"/>
  <c r="AH964" i="1"/>
  <c r="Y964" i="1"/>
  <c r="AX964" i="1"/>
  <c r="AY964" i="1" s="1"/>
  <c r="AI964" i="1"/>
  <c r="AE978" i="1" l="1"/>
  <c r="AC977" i="1"/>
  <c r="AG977" i="1" s="1"/>
  <c r="AD979" i="1"/>
  <c r="AF979" i="1" s="1"/>
  <c r="AA980" i="1"/>
  <c r="AB966" i="1"/>
  <c r="AH965" i="1"/>
  <c r="AX965" i="1"/>
  <c r="AY965" i="1" s="1"/>
  <c r="AI965" i="1"/>
  <c r="Y965" i="1"/>
  <c r="Z1099" i="1"/>
  <c r="AD980" i="1" l="1"/>
  <c r="AF980" i="1" s="1"/>
  <c r="AA981" i="1"/>
  <c r="AE979" i="1"/>
  <c r="AC978" i="1"/>
  <c r="AG978" i="1" s="1"/>
  <c r="Z1100" i="1"/>
  <c r="AB967" i="1"/>
  <c r="AH966" i="1"/>
  <c r="Y966" i="1"/>
  <c r="AX966" i="1"/>
  <c r="AY966" i="1" s="1"/>
  <c r="AI966" i="1"/>
  <c r="AE980" i="1" l="1"/>
  <c r="AC979" i="1"/>
  <c r="AG979" i="1" s="1"/>
  <c r="AD981" i="1"/>
  <c r="AF981" i="1" s="1"/>
  <c r="AA982" i="1"/>
  <c r="Z1101" i="1"/>
  <c r="AB968" i="1"/>
  <c r="AH967" i="1"/>
  <c r="AI967" i="1"/>
  <c r="AX967" i="1"/>
  <c r="AY967" i="1" s="1"/>
  <c r="Y967" i="1"/>
  <c r="AD982" i="1" l="1"/>
  <c r="AF982" i="1" s="1"/>
  <c r="AA983" i="1"/>
  <c r="AE981" i="1"/>
  <c r="AC980" i="1"/>
  <c r="AG980" i="1" s="1"/>
  <c r="AB969" i="1"/>
  <c r="AH968" i="1"/>
  <c r="Y968" i="1"/>
  <c r="AI968" i="1"/>
  <c r="AX968" i="1"/>
  <c r="AY968" i="1" s="1"/>
  <c r="Z1102" i="1"/>
  <c r="AE982" i="1" l="1"/>
  <c r="AC981" i="1"/>
  <c r="AG981" i="1" s="1"/>
  <c r="AA984" i="1"/>
  <c r="AD983" i="1"/>
  <c r="AF983" i="1" s="1"/>
  <c r="Z1103" i="1"/>
  <c r="AB970" i="1"/>
  <c r="AH969" i="1"/>
  <c r="AX969" i="1"/>
  <c r="AY969" i="1" s="1"/>
  <c r="AI969" i="1"/>
  <c r="Y969" i="1"/>
  <c r="AA985" i="1" l="1"/>
  <c r="AD984" i="1"/>
  <c r="AF984" i="1" s="1"/>
  <c r="AE983" i="1"/>
  <c r="AC982" i="1"/>
  <c r="AG982" i="1" s="1"/>
  <c r="AB971" i="1"/>
  <c r="AH970" i="1"/>
  <c r="Y970" i="1"/>
  <c r="AI970" i="1"/>
  <c r="AX970" i="1"/>
  <c r="AY970" i="1" s="1"/>
  <c r="Z1104" i="1"/>
  <c r="AE984" i="1" l="1"/>
  <c r="AC983" i="1"/>
  <c r="AG983" i="1" s="1"/>
  <c r="AA986" i="1"/>
  <c r="AD985" i="1"/>
  <c r="AF985" i="1" s="1"/>
  <c r="Z1105" i="1"/>
  <c r="AB972" i="1"/>
  <c r="AH971" i="1"/>
  <c r="AI971" i="1"/>
  <c r="Y971" i="1"/>
  <c r="AX971" i="1"/>
  <c r="AY971" i="1" s="1"/>
  <c r="AA987" i="1" l="1"/>
  <c r="AD986" i="1"/>
  <c r="AF986" i="1" s="1"/>
  <c r="AE985" i="1"/>
  <c r="AC984" i="1"/>
  <c r="AG984" i="1" s="1"/>
  <c r="Z1106" i="1"/>
  <c r="AB973" i="1"/>
  <c r="AH972" i="1"/>
  <c r="Y972" i="1"/>
  <c r="AI972" i="1"/>
  <c r="AX972" i="1"/>
  <c r="AY972" i="1" s="1"/>
  <c r="AE986" i="1" l="1"/>
  <c r="AC986" i="1" s="1"/>
  <c r="AC985" i="1"/>
  <c r="AG985" i="1" s="1"/>
  <c r="AA988" i="1"/>
  <c r="AD987" i="1"/>
  <c r="AF987" i="1" s="1"/>
  <c r="Z1107" i="1"/>
  <c r="AB974" i="1"/>
  <c r="AH973" i="1"/>
  <c r="AI973" i="1"/>
  <c r="Y973" i="1"/>
  <c r="AX973" i="1"/>
  <c r="AY973" i="1" s="1"/>
  <c r="AA989" i="1" l="1"/>
  <c r="AD988" i="1"/>
  <c r="AF988" i="1" s="1"/>
  <c r="AG986" i="1"/>
  <c r="AE987" i="1"/>
  <c r="Z1108" i="1"/>
  <c r="AB975" i="1"/>
  <c r="AH974" i="1"/>
  <c r="AX974" i="1"/>
  <c r="AY974" i="1" s="1"/>
  <c r="Y974" i="1"/>
  <c r="AI974" i="1"/>
  <c r="AC987" i="1" l="1"/>
  <c r="AG987" i="1" s="1"/>
  <c r="AE988" i="1"/>
  <c r="AA990" i="1"/>
  <c r="AD989" i="1"/>
  <c r="AF989" i="1" s="1"/>
  <c r="AB976" i="1"/>
  <c r="AH975" i="1"/>
  <c r="AX975" i="1"/>
  <c r="AY975" i="1" s="1"/>
  <c r="Y975" i="1"/>
  <c r="AI975" i="1"/>
  <c r="Z1109" i="1"/>
  <c r="AD990" i="1" l="1"/>
  <c r="AF990" i="1" s="1"/>
  <c r="AA991" i="1"/>
  <c r="AE989" i="1"/>
  <c r="AC988" i="1"/>
  <c r="AG988" i="1" s="1"/>
  <c r="Z1110" i="1"/>
  <c r="AB977" i="1"/>
  <c r="AH976" i="1"/>
  <c r="AI976" i="1"/>
  <c r="Y976" i="1"/>
  <c r="AX976" i="1"/>
  <c r="AY976" i="1" s="1"/>
  <c r="AE990" i="1" l="1"/>
  <c r="AC989" i="1"/>
  <c r="AG989" i="1" s="1"/>
  <c r="AA992" i="1"/>
  <c r="AD991" i="1"/>
  <c r="AF991" i="1" s="1"/>
  <c r="Z1111" i="1"/>
  <c r="AB978" i="1"/>
  <c r="AH977" i="1"/>
  <c r="AX977" i="1"/>
  <c r="AY977" i="1" s="1"/>
  <c r="Y977" i="1"/>
  <c r="AI977" i="1"/>
  <c r="AA993" i="1" l="1"/>
  <c r="AD992" i="1"/>
  <c r="AF992" i="1" s="1"/>
  <c r="AC990" i="1"/>
  <c r="AG990" i="1" s="1"/>
  <c r="AE991" i="1"/>
  <c r="AB979" i="1"/>
  <c r="AH978" i="1"/>
  <c r="Y978" i="1"/>
  <c r="AX978" i="1"/>
  <c r="AY978" i="1" s="1"/>
  <c r="AI978" i="1"/>
  <c r="Z1112" i="1"/>
  <c r="AE992" i="1" l="1"/>
  <c r="AC991" i="1"/>
  <c r="AG991" i="1" s="1"/>
  <c r="AA994" i="1"/>
  <c r="AD993" i="1"/>
  <c r="AF993" i="1" s="1"/>
  <c r="Z1113" i="1"/>
  <c r="AB980" i="1"/>
  <c r="AH979" i="1"/>
  <c r="Y979" i="1"/>
  <c r="AX979" i="1"/>
  <c r="AY979" i="1" s="1"/>
  <c r="AI979" i="1"/>
  <c r="AA995" i="1" l="1"/>
  <c r="AD994" i="1"/>
  <c r="AF994" i="1" s="1"/>
  <c r="AE993" i="1"/>
  <c r="AC992" i="1"/>
  <c r="AG992" i="1" s="1"/>
  <c r="AB981" i="1"/>
  <c r="AH980" i="1"/>
  <c r="Y980" i="1"/>
  <c r="AI980" i="1"/>
  <c r="AX980" i="1"/>
  <c r="AY980" i="1" s="1"/>
  <c r="Z1114" i="1"/>
  <c r="AE994" i="1" l="1"/>
  <c r="AC993" i="1"/>
  <c r="AG993" i="1" s="1"/>
  <c r="AD995" i="1"/>
  <c r="AF995" i="1" s="1"/>
  <c r="AA996" i="1"/>
  <c r="Z1115" i="1"/>
  <c r="AB982" i="1"/>
  <c r="AH981" i="1"/>
  <c r="AX981" i="1"/>
  <c r="AY981" i="1" s="1"/>
  <c r="Y981" i="1"/>
  <c r="AI981" i="1"/>
  <c r="AD996" i="1" l="1"/>
  <c r="AF996" i="1" s="1"/>
  <c r="AA997" i="1"/>
  <c r="AE995" i="1"/>
  <c r="AC994" i="1"/>
  <c r="AG994" i="1" s="1"/>
  <c r="Z1116" i="1"/>
  <c r="AB983" i="1"/>
  <c r="AH982" i="1"/>
  <c r="Y982" i="1"/>
  <c r="AI982" i="1"/>
  <c r="AX982" i="1"/>
  <c r="AY982" i="1" s="1"/>
  <c r="AE996" i="1" l="1"/>
  <c r="AC995" i="1"/>
  <c r="AG995" i="1" s="1"/>
  <c r="AA998" i="1"/>
  <c r="AD997" i="1"/>
  <c r="AF997" i="1" s="1"/>
  <c r="Z1117" i="1"/>
  <c r="AB984" i="1"/>
  <c r="AI983" i="1"/>
  <c r="AH983" i="1"/>
  <c r="Y983" i="1"/>
  <c r="AX983" i="1"/>
  <c r="AY983" i="1" s="1"/>
  <c r="AD998" i="1" l="1"/>
  <c r="AF998" i="1" s="1"/>
  <c r="AA999" i="1"/>
  <c r="AE997" i="1"/>
  <c r="AC996" i="1"/>
  <c r="AG996" i="1" s="1"/>
  <c r="Z1118" i="1"/>
  <c r="AB985" i="1"/>
  <c r="AH984" i="1"/>
  <c r="AI984" i="1"/>
  <c r="Y984" i="1"/>
  <c r="AX984" i="1"/>
  <c r="AY984" i="1" s="1"/>
  <c r="AE998" i="1" l="1"/>
  <c r="AC997" i="1"/>
  <c r="AG997" i="1" s="1"/>
  <c r="AA1000" i="1"/>
  <c r="AD999" i="1"/>
  <c r="AF999" i="1" s="1"/>
  <c r="AB986" i="1"/>
  <c r="AH985" i="1"/>
  <c r="AI985" i="1"/>
  <c r="AX985" i="1"/>
  <c r="AY985" i="1" s="1"/>
  <c r="Y985" i="1"/>
  <c r="Z1119" i="1"/>
  <c r="AA1001" i="1" l="1"/>
  <c r="AD1000" i="1"/>
  <c r="AF1000" i="1" s="1"/>
  <c r="AC998" i="1"/>
  <c r="AG998" i="1" s="1"/>
  <c r="AE999" i="1"/>
  <c r="AB987" i="1"/>
  <c r="AH986" i="1"/>
  <c r="Y986" i="1"/>
  <c r="AX986" i="1"/>
  <c r="AY986" i="1" s="1"/>
  <c r="AI986" i="1"/>
  <c r="Z1120" i="1"/>
  <c r="AC999" i="1" l="1"/>
  <c r="AG999" i="1" s="1"/>
  <c r="AE1000" i="1"/>
  <c r="AA1002" i="1"/>
  <c r="AD1001" i="1"/>
  <c r="AF1001" i="1" s="1"/>
  <c r="Z1121" i="1"/>
  <c r="AB988" i="1"/>
  <c r="AH987" i="1"/>
  <c r="AI987" i="1"/>
  <c r="Y987" i="1"/>
  <c r="AX987" i="1"/>
  <c r="AY987" i="1" s="1"/>
  <c r="AA1003" i="1" l="1"/>
  <c r="AD1002" i="1"/>
  <c r="AF1002" i="1" s="1"/>
  <c r="AE1001" i="1"/>
  <c r="AC1000" i="1"/>
  <c r="AG1000" i="1" s="1"/>
  <c r="AB989" i="1"/>
  <c r="AH988" i="1"/>
  <c r="Y988" i="1"/>
  <c r="AX988" i="1"/>
  <c r="AY988" i="1" s="1"/>
  <c r="AI988" i="1"/>
  <c r="Z1122" i="1"/>
  <c r="AE1002" i="1" l="1"/>
  <c r="AC1001" i="1"/>
  <c r="AG1001" i="1" s="1"/>
  <c r="AA1004" i="1"/>
  <c r="AD1003" i="1"/>
  <c r="AF1003" i="1" s="1"/>
  <c r="Z1123" i="1"/>
  <c r="AB990" i="1"/>
  <c r="AH989" i="1"/>
  <c r="AX989" i="1"/>
  <c r="AY989" i="1" s="1"/>
  <c r="Y989" i="1"/>
  <c r="AI989" i="1"/>
  <c r="AA1005" i="1" l="1"/>
  <c r="AD1004" i="1"/>
  <c r="AF1004" i="1" s="1"/>
  <c r="AE1003" i="1"/>
  <c r="AC1002" i="1"/>
  <c r="AG1002" i="1" s="1"/>
  <c r="Z1124" i="1"/>
  <c r="AB991" i="1"/>
  <c r="AH990" i="1"/>
  <c r="AX990" i="1"/>
  <c r="AY990" i="1" s="1"/>
  <c r="Y990" i="1"/>
  <c r="AI990" i="1"/>
  <c r="AE1004" i="1" l="1"/>
  <c r="AC1004" i="1" s="1"/>
  <c r="AG1004" i="1" s="1"/>
  <c r="AC1003" i="1"/>
  <c r="AG1003" i="1" s="1"/>
  <c r="AA1006" i="1"/>
  <c r="AD1005" i="1"/>
  <c r="AF1005" i="1" s="1"/>
  <c r="AB992" i="1"/>
  <c r="AH991" i="1"/>
  <c r="AX991" i="1"/>
  <c r="AY991" i="1" s="1"/>
  <c r="Y991" i="1"/>
  <c r="AI991" i="1"/>
  <c r="Z1125" i="1"/>
  <c r="AA1007" i="1" l="1"/>
  <c r="AD1006" i="1"/>
  <c r="AF1006" i="1" s="1"/>
  <c r="AE1005" i="1"/>
  <c r="Z1126" i="1"/>
  <c r="AB993" i="1"/>
  <c r="AH992" i="1"/>
  <c r="AX992" i="1"/>
  <c r="AY992" i="1" s="1"/>
  <c r="Y992" i="1"/>
  <c r="AI992" i="1"/>
  <c r="AC1005" i="1" l="1"/>
  <c r="AG1005" i="1" s="1"/>
  <c r="AE1006" i="1"/>
  <c r="AA1008" i="1"/>
  <c r="AD1007" i="1"/>
  <c r="AF1007" i="1" s="1"/>
  <c r="Z1127" i="1"/>
  <c r="AB994" i="1"/>
  <c r="AH993" i="1"/>
  <c r="Y993" i="1"/>
  <c r="AI993" i="1"/>
  <c r="AX993" i="1"/>
  <c r="AY993" i="1" s="1"/>
  <c r="AD1008" i="1" l="1"/>
  <c r="AF1008" i="1" s="1"/>
  <c r="AA1009" i="1"/>
  <c r="AC1006" i="1"/>
  <c r="AG1006" i="1" s="1"/>
  <c r="AE1007" i="1"/>
  <c r="AB995" i="1"/>
  <c r="AH994" i="1"/>
  <c r="Y994" i="1"/>
  <c r="AI994" i="1"/>
  <c r="AX994" i="1"/>
  <c r="AY994" i="1" s="1"/>
  <c r="Z1128" i="1"/>
  <c r="AE1008" i="1" l="1"/>
  <c r="AC1007" i="1"/>
  <c r="AG1007" i="1" s="1"/>
  <c r="AA1010" i="1"/>
  <c r="AD1009" i="1"/>
  <c r="AF1009" i="1" s="1"/>
  <c r="Z1129" i="1"/>
  <c r="AB996" i="1"/>
  <c r="AH995" i="1"/>
  <c r="AI995" i="1"/>
  <c r="Y995" i="1"/>
  <c r="AX995" i="1"/>
  <c r="AY995" i="1" s="1"/>
  <c r="AA1011" i="1" l="1"/>
  <c r="AD1010" i="1"/>
  <c r="AF1010" i="1" s="1"/>
  <c r="AC1008" i="1"/>
  <c r="AG1008" i="1" s="1"/>
  <c r="AE1009" i="1"/>
  <c r="AB997" i="1"/>
  <c r="AH996" i="1"/>
  <c r="AI996" i="1"/>
  <c r="AX996" i="1"/>
  <c r="AY996" i="1" s="1"/>
  <c r="Y996" i="1"/>
  <c r="Z1130" i="1"/>
  <c r="AE1010" i="1" l="1"/>
  <c r="AC1009" i="1"/>
  <c r="AG1009" i="1" s="1"/>
  <c r="AA1012" i="1"/>
  <c r="AD1011" i="1"/>
  <c r="AF1011" i="1" s="1"/>
  <c r="AB998" i="1"/>
  <c r="AH997" i="1"/>
  <c r="Y997" i="1"/>
  <c r="AX997" i="1"/>
  <c r="AY997" i="1" s="1"/>
  <c r="AI997" i="1"/>
  <c r="Z1131" i="1"/>
  <c r="AA1013" i="1" l="1"/>
  <c r="AD1012" i="1"/>
  <c r="AF1012" i="1" s="1"/>
  <c r="AE1011" i="1"/>
  <c r="AC1010" i="1"/>
  <c r="AG1010" i="1" s="1"/>
  <c r="Z1132" i="1"/>
  <c r="AB999" i="1"/>
  <c r="AH998" i="1"/>
  <c r="Y998" i="1"/>
  <c r="AX998" i="1"/>
  <c r="AY998" i="1" s="1"/>
  <c r="AI998" i="1"/>
  <c r="AE1012" i="1" l="1"/>
  <c r="AC1011" i="1"/>
  <c r="AG1011" i="1" s="1"/>
  <c r="AA1014" i="1"/>
  <c r="AD1013" i="1"/>
  <c r="AF1013" i="1" s="1"/>
  <c r="AB1000" i="1"/>
  <c r="AH999" i="1"/>
  <c r="AI999" i="1"/>
  <c r="AX999" i="1"/>
  <c r="AY999" i="1" s="1"/>
  <c r="Y999" i="1"/>
  <c r="Z1133" i="1"/>
  <c r="AA1015" i="1" l="1"/>
  <c r="AD1014" i="1"/>
  <c r="AF1014" i="1" s="1"/>
  <c r="AE1013" i="1"/>
  <c r="AC1012" i="1"/>
  <c r="AG1012" i="1" s="1"/>
  <c r="Z1134" i="1"/>
  <c r="AB1001" i="1"/>
  <c r="AH1000" i="1"/>
  <c r="AX1000" i="1"/>
  <c r="AY1000" i="1" s="1"/>
  <c r="Y1000" i="1"/>
  <c r="AI1000" i="1"/>
  <c r="AC1013" i="1" l="1"/>
  <c r="AG1013" i="1" s="1"/>
  <c r="AE1014" i="1"/>
  <c r="AA1016" i="1"/>
  <c r="AD1015" i="1"/>
  <c r="AF1015" i="1" s="1"/>
  <c r="Z1135" i="1"/>
  <c r="AB1002" i="1"/>
  <c r="AH1001" i="1"/>
  <c r="Y1001" i="1"/>
  <c r="AI1001" i="1"/>
  <c r="AX1001" i="1"/>
  <c r="AY1001" i="1" s="1"/>
  <c r="AA1017" i="1" l="1"/>
  <c r="AD1016" i="1"/>
  <c r="AF1016" i="1" s="1"/>
  <c r="AE1015" i="1"/>
  <c r="AC1014" i="1"/>
  <c r="AG1014" i="1" s="1"/>
  <c r="AB1003" i="1"/>
  <c r="AH1002" i="1"/>
  <c r="AX1002" i="1"/>
  <c r="AY1002" i="1" s="1"/>
  <c r="Y1002" i="1"/>
  <c r="AI1002" i="1"/>
  <c r="Z1136" i="1"/>
  <c r="AE1016" i="1" l="1"/>
  <c r="AC1015" i="1"/>
  <c r="AG1015" i="1" s="1"/>
  <c r="AA1018" i="1"/>
  <c r="AD1017" i="1"/>
  <c r="AF1017" i="1" s="1"/>
  <c r="Z1137" i="1"/>
  <c r="AB1004" i="1"/>
  <c r="AH1003" i="1"/>
  <c r="Y1003" i="1"/>
  <c r="AI1003" i="1"/>
  <c r="AX1003" i="1"/>
  <c r="AY1003" i="1" s="1"/>
  <c r="AA1019" i="1" l="1"/>
  <c r="AD1018" i="1"/>
  <c r="AF1018" i="1" s="1"/>
  <c r="AE1017" i="1"/>
  <c r="AC1016" i="1"/>
  <c r="AG1016" i="1" s="1"/>
  <c r="AB1005" i="1"/>
  <c r="AH1004" i="1"/>
  <c r="AX1004" i="1"/>
  <c r="AY1004" i="1" s="1"/>
  <c r="AI1004" i="1"/>
  <c r="Y1004" i="1"/>
  <c r="Z1138" i="1"/>
  <c r="AE1018" i="1" l="1"/>
  <c r="AC1018" i="1" s="1"/>
  <c r="AC1017" i="1"/>
  <c r="AG1017" i="1" s="1"/>
  <c r="AA1020" i="1"/>
  <c r="AD1019" i="1"/>
  <c r="Z1139" i="1"/>
  <c r="AB1006" i="1"/>
  <c r="AH1005" i="1"/>
  <c r="AX1005" i="1"/>
  <c r="AY1005" i="1" s="1"/>
  <c r="AI1005" i="1"/>
  <c r="Y1005" i="1"/>
  <c r="AG1018" i="1"/>
  <c r="AF1019" i="1" l="1"/>
  <c r="AE1019" i="1"/>
  <c r="AA1021" i="1"/>
  <c r="AD1020" i="1"/>
  <c r="AF1020" i="1" s="1"/>
  <c r="Z1140" i="1"/>
  <c r="AB1007" i="1"/>
  <c r="AH1006" i="1"/>
  <c r="AX1006" i="1"/>
  <c r="AY1006" i="1" s="1"/>
  <c r="AI1006" i="1"/>
  <c r="Y1006" i="1"/>
  <c r="AE1020" i="1" l="1"/>
  <c r="AC1020" i="1" s="1"/>
  <c r="AC1019" i="1"/>
  <c r="AG1019" i="1" s="1"/>
  <c r="AA1022" i="1"/>
  <c r="AD1021" i="1"/>
  <c r="AG1020" i="1"/>
  <c r="AB1008" i="1"/>
  <c r="AH1007" i="1"/>
  <c r="AX1007" i="1"/>
  <c r="AY1007" i="1" s="1"/>
  <c r="AI1007" i="1"/>
  <c r="Y1007" i="1"/>
  <c r="Z1141" i="1"/>
  <c r="AF1021" i="1" l="1"/>
  <c r="AE1021" i="1"/>
  <c r="AA1023" i="1"/>
  <c r="AD1022" i="1"/>
  <c r="AF1022" i="1" s="1"/>
  <c r="Z1142" i="1"/>
  <c r="AB1009" i="1"/>
  <c r="AH1008" i="1"/>
  <c r="AI1008" i="1"/>
  <c r="Y1008" i="1"/>
  <c r="AX1008" i="1"/>
  <c r="AY1008" i="1" s="1"/>
  <c r="AA1024" i="1" l="1"/>
  <c r="AD1023" i="1"/>
  <c r="AF1023" i="1" s="1"/>
  <c r="AE1022" i="1"/>
  <c r="AC1021" i="1"/>
  <c r="AG1021" i="1" s="1"/>
  <c r="Z1143" i="1"/>
  <c r="AB1010" i="1"/>
  <c r="AH1009" i="1"/>
  <c r="AI1009" i="1"/>
  <c r="AX1009" i="1"/>
  <c r="AY1009" i="1" s="1"/>
  <c r="Y1009" i="1"/>
  <c r="AE1023" i="1" l="1"/>
  <c r="AC1022" i="1"/>
  <c r="AG1022" i="1" s="1"/>
  <c r="AA1025" i="1"/>
  <c r="AD1024" i="1"/>
  <c r="AF1024" i="1" s="1"/>
  <c r="Z1144" i="1"/>
  <c r="AB1011" i="1"/>
  <c r="AH1010" i="1"/>
  <c r="AX1010" i="1"/>
  <c r="AY1010" i="1" s="1"/>
  <c r="Y1010" i="1"/>
  <c r="AI1010" i="1"/>
  <c r="AD1025" i="1" l="1"/>
  <c r="AF1025" i="1" s="1"/>
  <c r="AA1026" i="1"/>
  <c r="AE1024" i="1"/>
  <c r="AE1025" i="1" s="1"/>
  <c r="AC1025" i="1" s="1"/>
  <c r="AC1023" i="1"/>
  <c r="AG1023" i="1" s="1"/>
  <c r="Z1145" i="1"/>
  <c r="AB1012" i="1"/>
  <c r="AH1011" i="1"/>
  <c r="AI1011" i="1"/>
  <c r="Y1011" i="1"/>
  <c r="AX1011" i="1"/>
  <c r="AY1011" i="1" s="1"/>
  <c r="AC1024" i="1" l="1"/>
  <c r="AG1024" i="1" s="1"/>
  <c r="AA1027" i="1"/>
  <c r="AD1026" i="1"/>
  <c r="Z1146" i="1"/>
  <c r="AG1025" i="1"/>
  <c r="AB1013" i="1"/>
  <c r="AH1012" i="1"/>
  <c r="AI1012" i="1"/>
  <c r="Y1012" i="1"/>
  <c r="AX1012" i="1"/>
  <c r="AY1012" i="1" s="1"/>
  <c r="AF1026" i="1" l="1"/>
  <c r="AE1026" i="1"/>
  <c r="AD1027" i="1"/>
  <c r="AF1027" i="1" s="1"/>
  <c r="AA1028" i="1"/>
  <c r="AB1014" i="1"/>
  <c r="AH1013" i="1"/>
  <c r="AI1013" i="1"/>
  <c r="AX1013" i="1"/>
  <c r="AY1013" i="1" s="1"/>
  <c r="Y1013" i="1"/>
  <c r="Z1147" i="1"/>
  <c r="AA1029" i="1" l="1"/>
  <c r="AD1028" i="1"/>
  <c r="AF1028" i="1" s="1"/>
  <c r="AC1026" i="1"/>
  <c r="AG1026" i="1" s="1"/>
  <c r="AE1027" i="1"/>
  <c r="Z1148" i="1"/>
  <c r="AB1015" i="1"/>
  <c r="AH1014" i="1"/>
  <c r="AI1014" i="1"/>
  <c r="AX1014" i="1"/>
  <c r="AY1014" i="1" s="1"/>
  <c r="Y1014" i="1"/>
  <c r="AE1028" i="1" l="1"/>
  <c r="AC1028" i="1" s="1"/>
  <c r="AC1027" i="1"/>
  <c r="AG1027" i="1" s="1"/>
  <c r="AD1029" i="1"/>
  <c r="AA1030" i="1"/>
  <c r="AG1028" i="1"/>
  <c r="AB1016" i="1"/>
  <c r="AH1015" i="1"/>
  <c r="AI1015" i="1"/>
  <c r="Y1015" i="1"/>
  <c r="AX1015" i="1"/>
  <c r="AY1015" i="1" s="1"/>
  <c r="Z1149" i="1"/>
  <c r="AA1031" i="1" l="1"/>
  <c r="AD1030" i="1"/>
  <c r="AF1030" i="1" s="1"/>
  <c r="AF1029" i="1"/>
  <c r="AE1029" i="1"/>
  <c r="Z1150" i="1"/>
  <c r="AB1017" i="1"/>
  <c r="AH1016" i="1"/>
  <c r="AX1016" i="1"/>
  <c r="AY1016" i="1" s="1"/>
  <c r="AI1016" i="1"/>
  <c r="Y1016" i="1"/>
  <c r="AE1030" i="1" l="1"/>
  <c r="AC1029" i="1"/>
  <c r="AG1029" i="1" s="1"/>
  <c r="AD1031" i="1"/>
  <c r="AF1031" i="1" s="1"/>
  <c r="AA1032" i="1"/>
  <c r="AB1018" i="1"/>
  <c r="AH1017" i="1"/>
  <c r="AX1017" i="1"/>
  <c r="AY1017" i="1" s="1"/>
  <c r="Y1017" i="1"/>
  <c r="AI1017" i="1"/>
  <c r="Z1151" i="1"/>
  <c r="AA1033" i="1" l="1"/>
  <c r="AD1032" i="1"/>
  <c r="AF1032" i="1" s="1"/>
  <c r="AE1031" i="1"/>
  <c r="AC1030" i="1"/>
  <c r="AG1030" i="1" s="1"/>
  <c r="Z1152" i="1"/>
  <c r="AB1019" i="1"/>
  <c r="AH1018" i="1"/>
  <c r="Y1018" i="1"/>
  <c r="AI1018" i="1"/>
  <c r="AX1018" i="1"/>
  <c r="AY1018" i="1" s="1"/>
  <c r="AE1032" i="1" l="1"/>
  <c r="AC1031" i="1"/>
  <c r="AG1031" i="1" s="1"/>
  <c r="AA1034" i="1"/>
  <c r="AD1033" i="1"/>
  <c r="AF1033" i="1" s="1"/>
  <c r="Z1153" i="1"/>
  <c r="AB1020" i="1"/>
  <c r="AH1019" i="1"/>
  <c r="AI1019" i="1"/>
  <c r="AX1019" i="1"/>
  <c r="AY1019" i="1" s="1"/>
  <c r="Y1019" i="1"/>
  <c r="AA1035" i="1" l="1"/>
  <c r="AD1034" i="1"/>
  <c r="AF1034" i="1" s="1"/>
  <c r="AC1032" i="1"/>
  <c r="AG1032" i="1" s="1"/>
  <c r="AE1033" i="1"/>
  <c r="AB1021" i="1"/>
  <c r="AH1020" i="1"/>
  <c r="AI1020" i="1"/>
  <c r="Y1020" i="1"/>
  <c r="AX1020" i="1"/>
  <c r="AY1020" i="1" s="1"/>
  <c r="Z1154" i="1"/>
  <c r="AC1033" i="1" l="1"/>
  <c r="AG1033" i="1" s="1"/>
  <c r="AE1034" i="1"/>
  <c r="AA1036" i="1"/>
  <c r="AD1035" i="1"/>
  <c r="AF1035" i="1" s="1"/>
  <c r="Z1155" i="1"/>
  <c r="AB1022" i="1"/>
  <c r="AH1021" i="1"/>
  <c r="AX1021" i="1"/>
  <c r="AY1021" i="1" s="1"/>
  <c r="Y1021" i="1"/>
  <c r="AI1021" i="1"/>
  <c r="AA1037" i="1" l="1"/>
  <c r="AD1036" i="1"/>
  <c r="AF1036" i="1" s="1"/>
  <c r="AE1035" i="1"/>
  <c r="AC1034" i="1"/>
  <c r="AG1034" i="1" s="1"/>
  <c r="AB1023" i="1"/>
  <c r="AH1022" i="1"/>
  <c r="AI1022" i="1"/>
  <c r="Y1022" i="1"/>
  <c r="AX1022" i="1"/>
  <c r="AY1022" i="1" s="1"/>
  <c r="Z1156" i="1"/>
  <c r="AE1036" i="1" l="1"/>
  <c r="AC1036" i="1" s="1"/>
  <c r="AC1035" i="1"/>
  <c r="AG1035" i="1" s="1"/>
  <c r="AA1038" i="1"/>
  <c r="AD1037" i="1"/>
  <c r="Z1157" i="1"/>
  <c r="AG1036" i="1"/>
  <c r="AB1024" i="1"/>
  <c r="AH1023" i="1"/>
  <c r="Y1023" i="1"/>
  <c r="AI1023" i="1"/>
  <c r="AX1023" i="1"/>
  <c r="AY1023" i="1" s="1"/>
  <c r="AF1037" i="1" l="1"/>
  <c r="AE1037" i="1"/>
  <c r="AC1037" i="1" s="1"/>
  <c r="AG1037" i="1" s="1"/>
  <c r="AD1038" i="1"/>
  <c r="AF1038" i="1" s="1"/>
  <c r="AA1039" i="1"/>
  <c r="AB1025" i="1"/>
  <c r="AH1024" i="1"/>
  <c r="AX1024" i="1"/>
  <c r="AY1024" i="1" s="1"/>
  <c r="AI1024" i="1"/>
  <c r="Y1024" i="1"/>
  <c r="Z1158" i="1"/>
  <c r="AE1038" i="1" l="1"/>
  <c r="AA1040" i="1"/>
  <c r="AD1039" i="1"/>
  <c r="AF1039" i="1" s="1"/>
  <c r="AB1026" i="1"/>
  <c r="AH1025" i="1"/>
  <c r="Y1025" i="1"/>
  <c r="AI1025" i="1"/>
  <c r="AX1025" i="1"/>
  <c r="AY1025" i="1" s="1"/>
  <c r="Z1159" i="1"/>
  <c r="AA1041" i="1" l="1"/>
  <c r="AD1040" i="1"/>
  <c r="AF1040" i="1" s="1"/>
  <c r="AE1039" i="1"/>
  <c r="AC1038" i="1"/>
  <c r="AG1038" i="1" s="1"/>
  <c r="AB1027" i="1"/>
  <c r="AH1026" i="1"/>
  <c r="Y1026" i="1"/>
  <c r="AI1026" i="1"/>
  <c r="AX1026" i="1"/>
  <c r="AY1026" i="1" s="1"/>
  <c r="Z1160" i="1"/>
  <c r="AE1040" i="1" l="1"/>
  <c r="AD1041" i="1"/>
  <c r="AF1041" i="1" s="1"/>
  <c r="AA1042" i="1"/>
  <c r="AC1039" i="1"/>
  <c r="AG1039" i="1" s="1"/>
  <c r="Z1161" i="1"/>
  <c r="AB1028" i="1"/>
  <c r="AH1027" i="1"/>
  <c r="AX1027" i="1"/>
  <c r="AY1027" i="1" s="1"/>
  <c r="AI1027" i="1"/>
  <c r="Y1027" i="1"/>
  <c r="AD1042" i="1" l="1"/>
  <c r="AF1042" i="1" s="1"/>
  <c r="AA1043" i="1"/>
  <c r="AC1040" i="1"/>
  <c r="AG1040" i="1" s="1"/>
  <c r="AE1041" i="1"/>
  <c r="AB1029" i="1"/>
  <c r="AI1028" i="1"/>
  <c r="AH1028" i="1"/>
  <c r="AX1028" i="1"/>
  <c r="AY1028" i="1" s="1"/>
  <c r="Y1028" i="1"/>
  <c r="Z1162" i="1"/>
  <c r="AE1042" i="1" l="1"/>
  <c r="AC1041" i="1"/>
  <c r="AG1041" i="1" s="1"/>
  <c r="AD1043" i="1"/>
  <c r="AF1043" i="1" s="1"/>
  <c r="AA1044" i="1"/>
  <c r="AB1030" i="1"/>
  <c r="AH1029" i="1"/>
  <c r="Y1029" i="1"/>
  <c r="AI1029" i="1"/>
  <c r="AX1029" i="1"/>
  <c r="AY1029" i="1" s="1"/>
  <c r="Z1163" i="1"/>
  <c r="AA1045" i="1" l="1"/>
  <c r="AD1044" i="1"/>
  <c r="AF1044" i="1" s="1"/>
  <c r="AE1043" i="1"/>
  <c r="AC1042" i="1"/>
  <c r="AG1042" i="1" s="1"/>
  <c r="Z1164" i="1"/>
  <c r="AB1031" i="1"/>
  <c r="AH1030" i="1"/>
  <c r="AX1030" i="1"/>
  <c r="AY1030" i="1" s="1"/>
  <c r="Y1030" i="1"/>
  <c r="AI1030" i="1"/>
  <c r="AE1044" i="1" l="1"/>
  <c r="AC1043" i="1"/>
  <c r="AG1043" i="1" s="1"/>
  <c r="AA1046" i="1"/>
  <c r="AD1045" i="1"/>
  <c r="AF1045" i="1" s="1"/>
  <c r="Z1165" i="1"/>
  <c r="AB1032" i="1"/>
  <c r="AH1031" i="1"/>
  <c r="AI1031" i="1"/>
  <c r="AX1031" i="1"/>
  <c r="AY1031" i="1" s="1"/>
  <c r="Y1031" i="1"/>
  <c r="AA1047" i="1" l="1"/>
  <c r="AD1046" i="1"/>
  <c r="AF1046" i="1" s="1"/>
  <c r="AE1045" i="1"/>
  <c r="AC1044" i="1"/>
  <c r="AG1044" i="1" s="1"/>
  <c r="Z1166" i="1"/>
  <c r="AB1033" i="1"/>
  <c r="AH1032" i="1"/>
  <c r="Y1032" i="1"/>
  <c r="AX1032" i="1"/>
  <c r="AY1032" i="1" s="1"/>
  <c r="AI1032" i="1"/>
  <c r="AE1046" i="1" l="1"/>
  <c r="AC1046" i="1" s="1"/>
  <c r="AC1045" i="1"/>
  <c r="AG1045" i="1" s="1"/>
  <c r="AD1047" i="1"/>
  <c r="AA1048" i="1"/>
  <c r="AB1034" i="1"/>
  <c r="AH1033" i="1"/>
  <c r="AX1033" i="1"/>
  <c r="AY1033" i="1" s="1"/>
  <c r="AI1033" i="1"/>
  <c r="Y1033" i="1"/>
  <c r="Z1167" i="1"/>
  <c r="AG1046" i="1"/>
  <c r="AA1049" i="1" l="1"/>
  <c r="AD1048" i="1"/>
  <c r="AF1048" i="1" s="1"/>
  <c r="AF1047" i="1"/>
  <c r="AE1047" i="1"/>
  <c r="Z1168" i="1"/>
  <c r="AB1035" i="1"/>
  <c r="AH1034" i="1"/>
  <c r="AX1034" i="1"/>
  <c r="AY1034" i="1" s="1"/>
  <c r="Y1034" i="1"/>
  <c r="AI1034" i="1"/>
  <c r="AC1047" i="1" l="1"/>
  <c r="AG1047" i="1" s="1"/>
  <c r="AE1048" i="1"/>
  <c r="AD1049" i="1"/>
  <c r="AF1049" i="1" s="1"/>
  <c r="AA1050" i="1"/>
  <c r="Z1169" i="1"/>
  <c r="AB1036" i="1"/>
  <c r="AH1035" i="1"/>
  <c r="AX1035" i="1"/>
  <c r="AY1035" i="1" s="1"/>
  <c r="AI1035" i="1"/>
  <c r="Y1035" i="1"/>
  <c r="AD1050" i="1" l="1"/>
  <c r="AF1050" i="1" s="1"/>
  <c r="AA1051" i="1"/>
  <c r="AE1049" i="1"/>
  <c r="AC1048" i="1"/>
  <c r="AG1048" i="1" s="1"/>
  <c r="AB1037" i="1"/>
  <c r="AH1036" i="1"/>
  <c r="Y1036" i="1"/>
  <c r="AX1036" i="1"/>
  <c r="AY1036" i="1" s="1"/>
  <c r="AI1036" i="1"/>
  <c r="Z1170" i="1"/>
  <c r="AC1049" i="1" l="1"/>
  <c r="AG1049" i="1" s="1"/>
  <c r="AE1050" i="1"/>
  <c r="AA1052" i="1"/>
  <c r="AD1051" i="1"/>
  <c r="AF1051" i="1" s="1"/>
  <c r="Z1171" i="1"/>
  <c r="AB1038" i="1"/>
  <c r="AH1037" i="1"/>
  <c r="Y1037" i="1"/>
  <c r="AX1037" i="1"/>
  <c r="AY1037" i="1" s="1"/>
  <c r="AI1037" i="1"/>
  <c r="AD1052" i="1" l="1"/>
  <c r="AF1052" i="1" s="1"/>
  <c r="AA1053" i="1"/>
  <c r="AE1051" i="1"/>
  <c r="AC1050" i="1"/>
  <c r="AG1050" i="1" s="1"/>
  <c r="AB1039" i="1"/>
  <c r="AH1038" i="1"/>
  <c r="Y1038" i="1"/>
  <c r="AX1038" i="1"/>
  <c r="AY1038" i="1" s="1"/>
  <c r="AI1038" i="1"/>
  <c r="Z1172" i="1"/>
  <c r="AE1052" i="1" l="1"/>
  <c r="AC1051" i="1"/>
  <c r="AG1051" i="1" s="1"/>
  <c r="AA1054" i="1"/>
  <c r="AD1053" i="1"/>
  <c r="AF1053" i="1" s="1"/>
  <c r="Z1173" i="1"/>
  <c r="AB1040" i="1"/>
  <c r="AH1039" i="1"/>
  <c r="AX1039" i="1"/>
  <c r="AY1039" i="1" s="1"/>
  <c r="AI1039" i="1"/>
  <c r="Y1039" i="1"/>
  <c r="AA1055" i="1" l="1"/>
  <c r="AD1054" i="1"/>
  <c r="AF1054" i="1" s="1"/>
  <c r="AE1053" i="1"/>
  <c r="AC1052" i="1"/>
  <c r="AG1052" i="1" s="1"/>
  <c r="AB1041" i="1"/>
  <c r="AH1040" i="1"/>
  <c r="AX1040" i="1"/>
  <c r="AY1040" i="1" s="1"/>
  <c r="Y1040" i="1"/>
  <c r="AI1040" i="1"/>
  <c r="Z1174" i="1"/>
  <c r="AE1054" i="1" l="1"/>
  <c r="AC1053" i="1"/>
  <c r="AG1053" i="1" s="1"/>
  <c r="AA1056" i="1"/>
  <c r="AD1055" i="1"/>
  <c r="AF1055" i="1" s="1"/>
  <c r="Z1175" i="1"/>
  <c r="AB1042" i="1"/>
  <c r="AH1041" i="1"/>
  <c r="Y1041" i="1"/>
  <c r="AX1041" i="1"/>
  <c r="AY1041" i="1" s="1"/>
  <c r="AI1041" i="1"/>
  <c r="AA1057" i="1" l="1"/>
  <c r="AD1056" i="1"/>
  <c r="AF1056" i="1" s="1"/>
  <c r="AC1054" i="1"/>
  <c r="AG1054" i="1" s="1"/>
  <c r="AE1055" i="1"/>
  <c r="Z1176" i="1"/>
  <c r="AB1043" i="1"/>
  <c r="AH1042" i="1"/>
  <c r="AI1042" i="1"/>
  <c r="Y1042" i="1"/>
  <c r="AX1042" i="1"/>
  <c r="AY1042" i="1" s="1"/>
  <c r="AE1056" i="1" l="1"/>
  <c r="AC1055" i="1"/>
  <c r="AG1055" i="1" s="1"/>
  <c r="AD1057" i="1"/>
  <c r="AF1057" i="1" s="1"/>
  <c r="AA1058" i="1"/>
  <c r="Z1177" i="1"/>
  <c r="AB1044" i="1"/>
  <c r="AH1043" i="1"/>
  <c r="AX1043" i="1"/>
  <c r="AY1043" i="1" s="1"/>
  <c r="AI1043" i="1"/>
  <c r="Y1043" i="1"/>
  <c r="AA1059" i="1" l="1"/>
  <c r="AD1058" i="1"/>
  <c r="AF1058" i="1" s="1"/>
  <c r="AE1057" i="1"/>
  <c r="AC1056" i="1"/>
  <c r="AG1056" i="1" s="1"/>
  <c r="AB1045" i="1"/>
  <c r="AH1044" i="1"/>
  <c r="Y1044" i="1"/>
  <c r="AI1044" i="1"/>
  <c r="AX1044" i="1"/>
  <c r="AY1044" i="1" s="1"/>
  <c r="Z1178" i="1"/>
  <c r="AE1058" i="1" l="1"/>
  <c r="AC1058" i="1" s="1"/>
  <c r="AC1057" i="1"/>
  <c r="AG1057" i="1" s="1"/>
  <c r="AA1060" i="1"/>
  <c r="AD1059" i="1"/>
  <c r="AB1046" i="1"/>
  <c r="AH1045" i="1"/>
  <c r="Y1045" i="1"/>
  <c r="AX1045" i="1"/>
  <c r="AY1045" i="1" s="1"/>
  <c r="AI1045" i="1"/>
  <c r="Z1179" i="1"/>
  <c r="AG1058" i="1" l="1"/>
  <c r="AF1059" i="1"/>
  <c r="AE1059" i="1"/>
  <c r="AA1061" i="1"/>
  <c r="AD1060" i="1"/>
  <c r="AF1060" i="1" s="1"/>
  <c r="Z1180" i="1"/>
  <c r="AB1047" i="1"/>
  <c r="AH1046" i="1"/>
  <c r="AX1046" i="1"/>
  <c r="AY1046" i="1" s="1"/>
  <c r="Y1046" i="1"/>
  <c r="AI1046" i="1"/>
  <c r="AA1062" i="1" l="1"/>
  <c r="AD1061" i="1"/>
  <c r="AF1061" i="1" s="1"/>
  <c r="AE1060" i="1"/>
  <c r="AC1059" i="1"/>
  <c r="AG1059" i="1" s="1"/>
  <c r="AB1048" i="1"/>
  <c r="AH1047" i="1"/>
  <c r="AX1047" i="1"/>
  <c r="AY1047" i="1" s="1"/>
  <c r="Y1047" i="1"/>
  <c r="AI1047" i="1"/>
  <c r="Z1181" i="1"/>
  <c r="AE1061" i="1" l="1"/>
  <c r="AC1060" i="1"/>
  <c r="AG1060" i="1" s="1"/>
  <c r="AD1062" i="1"/>
  <c r="AF1062" i="1" s="1"/>
  <c r="AA1063" i="1"/>
  <c r="Z1182" i="1"/>
  <c r="AB1049" i="1"/>
  <c r="AH1048" i="1"/>
  <c r="AX1048" i="1"/>
  <c r="AY1048" i="1" s="1"/>
  <c r="AI1048" i="1"/>
  <c r="Y1048" i="1"/>
  <c r="AD1063" i="1" l="1"/>
  <c r="AF1063" i="1" s="1"/>
  <c r="AA1064" i="1"/>
  <c r="AC1061" i="1"/>
  <c r="AG1061" i="1" s="1"/>
  <c r="AE1062" i="1"/>
  <c r="Z1183" i="1"/>
  <c r="AB1050" i="1"/>
  <c r="AH1049" i="1"/>
  <c r="Y1049" i="1"/>
  <c r="AI1049" i="1"/>
  <c r="AX1049" i="1"/>
  <c r="AY1049" i="1" s="1"/>
  <c r="AE1063" i="1" l="1"/>
  <c r="AC1062" i="1"/>
  <c r="AG1062" i="1" s="1"/>
  <c r="AA1065" i="1"/>
  <c r="AD1064" i="1"/>
  <c r="AF1064" i="1" s="1"/>
  <c r="AB1051" i="1"/>
  <c r="AH1050" i="1"/>
  <c r="AI1050" i="1"/>
  <c r="AX1050" i="1"/>
  <c r="AY1050" i="1" s="1"/>
  <c r="Y1050" i="1"/>
  <c r="Z1184" i="1"/>
  <c r="AD1065" i="1" l="1"/>
  <c r="AF1065" i="1" s="1"/>
  <c r="AA1066" i="1"/>
  <c r="AE1064" i="1"/>
  <c r="AC1063" i="1"/>
  <c r="AG1063" i="1" s="1"/>
  <c r="Z1185" i="1"/>
  <c r="AB1052" i="1"/>
  <c r="AH1051" i="1"/>
  <c r="Y1051" i="1"/>
  <c r="AX1051" i="1"/>
  <c r="AY1051" i="1" s="1"/>
  <c r="AI1051" i="1"/>
  <c r="AE1065" i="1" l="1"/>
  <c r="AC1064" i="1"/>
  <c r="AG1064" i="1" s="1"/>
  <c r="AA1067" i="1"/>
  <c r="AD1066" i="1"/>
  <c r="AF1066" i="1" s="1"/>
  <c r="AB1053" i="1"/>
  <c r="AH1052" i="1"/>
  <c r="AI1052" i="1"/>
  <c r="Y1052" i="1"/>
  <c r="AX1052" i="1"/>
  <c r="AY1052" i="1" s="1"/>
  <c r="Z1186" i="1"/>
  <c r="AA1068" i="1" l="1"/>
  <c r="AD1067" i="1"/>
  <c r="AF1067" i="1" s="1"/>
  <c r="AE1066" i="1"/>
  <c r="AC1065" i="1"/>
  <c r="AG1065" i="1" s="1"/>
  <c r="AB1054" i="1"/>
  <c r="AH1053" i="1"/>
  <c r="Y1053" i="1"/>
  <c r="AX1053" i="1"/>
  <c r="AY1053" i="1" s="1"/>
  <c r="AI1053" i="1"/>
  <c r="Z1187" i="1"/>
  <c r="AE1067" i="1" l="1"/>
  <c r="AC1066" i="1"/>
  <c r="AG1066" i="1" s="1"/>
  <c r="AA1069" i="1"/>
  <c r="AD1068" i="1"/>
  <c r="AF1068" i="1" s="1"/>
  <c r="Z1188" i="1"/>
  <c r="AB1055" i="1"/>
  <c r="AH1054" i="1"/>
  <c r="AX1054" i="1"/>
  <c r="AY1054" i="1" s="1"/>
  <c r="AI1054" i="1"/>
  <c r="Y1054" i="1"/>
  <c r="AA1070" i="1" l="1"/>
  <c r="AD1069" i="1"/>
  <c r="AF1069" i="1" s="1"/>
  <c r="AE1068" i="1"/>
  <c r="AC1067" i="1"/>
  <c r="AG1067" i="1" s="1"/>
  <c r="AB1056" i="1"/>
  <c r="AH1055" i="1"/>
  <c r="AI1055" i="1"/>
  <c r="Y1055" i="1"/>
  <c r="AX1055" i="1"/>
  <c r="AY1055" i="1" s="1"/>
  <c r="Z1189" i="1"/>
  <c r="AE1069" i="1" l="1"/>
  <c r="AC1068" i="1"/>
  <c r="AG1068" i="1" s="1"/>
  <c r="AA1071" i="1"/>
  <c r="AD1070" i="1"/>
  <c r="AF1070" i="1" s="1"/>
  <c r="Z1190" i="1"/>
  <c r="AB1057" i="1"/>
  <c r="AH1056" i="1"/>
  <c r="AX1056" i="1"/>
  <c r="AY1056" i="1" s="1"/>
  <c r="Y1056" i="1"/>
  <c r="AI1056" i="1"/>
  <c r="AA1072" i="1" l="1"/>
  <c r="AD1071" i="1"/>
  <c r="AF1071" i="1" s="1"/>
  <c r="AE1070" i="1"/>
  <c r="AC1069" i="1"/>
  <c r="AG1069" i="1" s="1"/>
  <c r="Z1191" i="1"/>
  <c r="AB1058" i="1"/>
  <c r="AH1057" i="1"/>
  <c r="AI1057" i="1"/>
  <c r="Y1057" i="1"/>
  <c r="AX1057" i="1"/>
  <c r="AY1057" i="1" s="1"/>
  <c r="AE1071" i="1" l="1"/>
  <c r="AC1070" i="1"/>
  <c r="AG1070" i="1" s="1"/>
  <c r="AD1072" i="1"/>
  <c r="AF1072" i="1" s="1"/>
  <c r="AA1073" i="1"/>
  <c r="AB1059" i="1"/>
  <c r="AH1058" i="1"/>
  <c r="AX1058" i="1"/>
  <c r="AY1058" i="1" s="1"/>
  <c r="AI1058" i="1"/>
  <c r="Y1058" i="1"/>
  <c r="Z1192" i="1"/>
  <c r="AA1074" i="1" l="1"/>
  <c r="AD1073" i="1"/>
  <c r="AF1073" i="1" s="1"/>
  <c r="AE1072" i="1"/>
  <c r="AC1071" i="1"/>
  <c r="AG1071" i="1" s="1"/>
  <c r="Z1193" i="1"/>
  <c r="AB1060" i="1"/>
  <c r="AH1059" i="1"/>
  <c r="AI1059" i="1"/>
  <c r="AX1059" i="1"/>
  <c r="AY1059" i="1" s="1"/>
  <c r="Y1059" i="1"/>
  <c r="AE1073" i="1" l="1"/>
  <c r="AC1072" i="1"/>
  <c r="AG1072" i="1" s="1"/>
  <c r="AA1075" i="1"/>
  <c r="AD1074" i="1"/>
  <c r="AF1074" i="1" s="1"/>
  <c r="AB1061" i="1"/>
  <c r="AH1060" i="1"/>
  <c r="AX1060" i="1"/>
  <c r="AY1060" i="1" s="1"/>
  <c r="AI1060" i="1"/>
  <c r="Y1060" i="1"/>
  <c r="Z1194" i="1"/>
  <c r="AA1076" i="1" l="1"/>
  <c r="AD1075" i="1"/>
  <c r="AF1075" i="1" s="1"/>
  <c r="AE1074" i="1"/>
  <c r="AC1073" i="1"/>
  <c r="AG1073" i="1" s="1"/>
  <c r="Z1195" i="1"/>
  <c r="AB1062" i="1"/>
  <c r="AH1061" i="1"/>
  <c r="AI1061" i="1"/>
  <c r="Y1061" i="1"/>
  <c r="AX1061" i="1"/>
  <c r="AY1061" i="1" s="1"/>
  <c r="AE1075" i="1" l="1"/>
  <c r="AC1074" i="1"/>
  <c r="AG1074" i="1" s="1"/>
  <c r="AD1076" i="1"/>
  <c r="AF1076" i="1" s="1"/>
  <c r="AA1077" i="1"/>
  <c r="AB1063" i="1"/>
  <c r="AI1062" i="1"/>
  <c r="AH1062" i="1"/>
  <c r="AX1062" i="1"/>
  <c r="AY1062" i="1" s="1"/>
  <c r="Y1062" i="1"/>
  <c r="Z1196" i="1"/>
  <c r="AD1077" i="1" l="1"/>
  <c r="AF1077" i="1" s="1"/>
  <c r="AA1078" i="1"/>
  <c r="AE1076" i="1"/>
  <c r="AC1075" i="1"/>
  <c r="AG1075" i="1" s="1"/>
  <c r="AB1064" i="1"/>
  <c r="AH1063" i="1"/>
  <c r="AX1063" i="1"/>
  <c r="AY1063" i="1" s="1"/>
  <c r="AI1063" i="1"/>
  <c r="Y1063" i="1"/>
  <c r="Z1197" i="1"/>
  <c r="AE1077" i="1" l="1"/>
  <c r="AC1077" i="1" s="1"/>
  <c r="AG1077" i="1" s="1"/>
  <c r="AC1076" i="1"/>
  <c r="AG1076" i="1" s="1"/>
  <c r="AA1079" i="1"/>
  <c r="AD1078" i="1"/>
  <c r="Z1198" i="1"/>
  <c r="AB1065" i="1"/>
  <c r="AH1064" i="1"/>
  <c r="AX1064" i="1"/>
  <c r="AY1064" i="1" s="1"/>
  <c r="AI1064" i="1"/>
  <c r="Y1064" i="1"/>
  <c r="AF1078" i="1" l="1"/>
  <c r="AE1078" i="1"/>
  <c r="AD1079" i="1"/>
  <c r="AF1079" i="1" s="1"/>
  <c r="AA1080" i="1"/>
  <c r="Z1199" i="1"/>
  <c r="AB1066" i="1"/>
  <c r="AH1065" i="1"/>
  <c r="AX1065" i="1"/>
  <c r="AY1065" i="1" s="1"/>
  <c r="AI1065" i="1"/>
  <c r="Y1065" i="1"/>
  <c r="AD1080" i="1" l="1"/>
  <c r="AF1080" i="1" s="1"/>
  <c r="AA1081" i="1"/>
  <c r="AE1079" i="1"/>
  <c r="AC1078" i="1"/>
  <c r="AG1078" i="1" s="1"/>
  <c r="AB1067" i="1"/>
  <c r="AH1066" i="1"/>
  <c r="AX1066" i="1"/>
  <c r="AY1066" i="1" s="1"/>
  <c r="AI1066" i="1"/>
  <c r="Y1066" i="1"/>
  <c r="Z1200" i="1"/>
  <c r="AE1080" i="1" l="1"/>
  <c r="AC1079" i="1"/>
  <c r="AG1079" i="1" s="1"/>
  <c r="AA1082" i="1"/>
  <c r="AD1081" i="1"/>
  <c r="AF1081" i="1" s="1"/>
  <c r="Z1201" i="1"/>
  <c r="AB1068" i="1"/>
  <c r="AI1067" i="1"/>
  <c r="Y1067" i="1"/>
  <c r="AH1067" i="1"/>
  <c r="AX1067" i="1"/>
  <c r="AY1067" i="1" s="1"/>
  <c r="AA1083" i="1" l="1"/>
  <c r="AD1082" i="1"/>
  <c r="AF1082" i="1" s="1"/>
  <c r="AE1081" i="1"/>
  <c r="AC1080" i="1"/>
  <c r="AG1080" i="1" s="1"/>
  <c r="AB1069" i="1"/>
  <c r="AH1068" i="1"/>
  <c r="Y1068" i="1"/>
  <c r="AX1068" i="1"/>
  <c r="AY1068" i="1" s="1"/>
  <c r="AI1068" i="1"/>
  <c r="Z1202" i="1"/>
  <c r="AE1082" i="1" l="1"/>
  <c r="AC1082" i="1" s="1"/>
  <c r="AC1081" i="1"/>
  <c r="AG1081" i="1" s="1"/>
  <c r="AA1084" i="1"/>
  <c r="AD1083" i="1"/>
  <c r="AB1070" i="1"/>
  <c r="AH1069" i="1"/>
  <c r="AI1069" i="1"/>
  <c r="Y1069" i="1"/>
  <c r="AX1069" i="1"/>
  <c r="AY1069" i="1" s="1"/>
  <c r="Z1203" i="1"/>
  <c r="AG1082" i="1" l="1"/>
  <c r="AF1083" i="1"/>
  <c r="AE1083" i="1"/>
  <c r="AA1085" i="1"/>
  <c r="AD1084" i="1"/>
  <c r="AF1084" i="1" s="1"/>
  <c r="Z1204" i="1"/>
  <c r="AB1071" i="1"/>
  <c r="AH1070" i="1"/>
  <c r="AX1070" i="1"/>
  <c r="AY1070" i="1" s="1"/>
  <c r="AI1070" i="1"/>
  <c r="Y1070" i="1"/>
  <c r="AD1085" i="1" l="1"/>
  <c r="AF1085" i="1" s="1"/>
  <c r="AA1086" i="1"/>
  <c r="AE1084" i="1"/>
  <c r="AC1083" i="1"/>
  <c r="AG1083" i="1" s="1"/>
  <c r="AB1072" i="1"/>
  <c r="AH1071" i="1"/>
  <c r="AX1071" i="1"/>
  <c r="AY1071" i="1" s="1"/>
  <c r="AI1071" i="1"/>
  <c r="Y1071" i="1"/>
  <c r="Z1205" i="1"/>
  <c r="AC1084" i="1" l="1"/>
  <c r="AG1084" i="1" s="1"/>
  <c r="AE1085" i="1"/>
  <c r="AA1087" i="1"/>
  <c r="AD1086" i="1"/>
  <c r="AF1086" i="1" s="1"/>
  <c r="Z1206" i="1"/>
  <c r="AB1073" i="1"/>
  <c r="Y1072" i="1"/>
  <c r="AH1072" i="1"/>
  <c r="AX1072" i="1"/>
  <c r="AY1072" i="1" s="1"/>
  <c r="AI1072" i="1"/>
  <c r="AA1088" i="1" l="1"/>
  <c r="AD1087" i="1"/>
  <c r="AF1087" i="1" s="1"/>
  <c r="AE1086" i="1"/>
  <c r="AC1085" i="1"/>
  <c r="AG1085" i="1" s="1"/>
  <c r="AB1074" i="1"/>
  <c r="AH1073" i="1"/>
  <c r="Y1073" i="1"/>
  <c r="AI1073" i="1"/>
  <c r="AX1073" i="1"/>
  <c r="AY1073" i="1" s="1"/>
  <c r="Z1207" i="1"/>
  <c r="AE1087" i="1" l="1"/>
  <c r="AC1087" i="1" s="1"/>
  <c r="AC1086" i="1"/>
  <c r="AG1086" i="1" s="1"/>
  <c r="AA1089" i="1"/>
  <c r="AD1088" i="1"/>
  <c r="Z1208" i="1"/>
  <c r="AB1075" i="1"/>
  <c r="AH1074" i="1"/>
  <c r="Y1074" i="1"/>
  <c r="AI1074" i="1"/>
  <c r="AX1074" i="1"/>
  <c r="AY1074" i="1" s="1"/>
  <c r="AG1087" i="1" l="1"/>
  <c r="AF1088" i="1"/>
  <c r="AE1088" i="1"/>
  <c r="AA1090" i="1"/>
  <c r="AD1089" i="1"/>
  <c r="AF1089" i="1" s="1"/>
  <c r="AB1076" i="1"/>
  <c r="AH1075" i="1"/>
  <c r="AI1075" i="1"/>
  <c r="AX1075" i="1"/>
  <c r="AY1075" i="1" s="1"/>
  <c r="Y1075" i="1"/>
  <c r="Z1209" i="1"/>
  <c r="AA1091" i="1" l="1"/>
  <c r="AD1090" i="1"/>
  <c r="AF1090" i="1" s="1"/>
  <c r="AE1089" i="1"/>
  <c r="AC1088" i="1"/>
  <c r="AG1088" i="1" s="1"/>
  <c r="AB1077" i="1"/>
  <c r="AH1076" i="1"/>
  <c r="AX1076" i="1"/>
  <c r="AY1076" i="1" s="1"/>
  <c r="Y1076" i="1"/>
  <c r="AI1076" i="1"/>
  <c r="Z1210" i="1"/>
  <c r="AE1090" i="1" l="1"/>
  <c r="AC1089" i="1"/>
  <c r="AG1089" i="1" s="1"/>
  <c r="AD1091" i="1"/>
  <c r="AF1091" i="1" s="1"/>
  <c r="AA1092" i="1"/>
  <c r="Z1211" i="1"/>
  <c r="AB1078" i="1"/>
  <c r="AH1077" i="1"/>
  <c r="Y1077" i="1"/>
  <c r="AI1077" i="1"/>
  <c r="AX1077" i="1"/>
  <c r="AY1077" i="1" s="1"/>
  <c r="AA1093" i="1" l="1"/>
  <c r="AD1092" i="1"/>
  <c r="AF1092" i="1" s="1"/>
  <c r="AC1090" i="1"/>
  <c r="AG1090" i="1" s="1"/>
  <c r="AE1091" i="1"/>
  <c r="AB1079" i="1"/>
  <c r="AH1078" i="1"/>
  <c r="AX1078" i="1"/>
  <c r="AY1078" i="1" s="1"/>
  <c r="AI1078" i="1"/>
  <c r="Y1078" i="1"/>
  <c r="Z1212" i="1"/>
  <c r="AE1092" i="1" l="1"/>
  <c r="AC1091" i="1"/>
  <c r="AG1091" i="1" s="1"/>
  <c r="AA1094" i="1"/>
  <c r="AD1093" i="1"/>
  <c r="AF1093" i="1" s="1"/>
  <c r="Z1213" i="1"/>
  <c r="AB1080" i="1"/>
  <c r="AH1079" i="1"/>
  <c r="AI1079" i="1"/>
  <c r="AX1079" i="1"/>
  <c r="AY1079" i="1" s="1"/>
  <c r="Y1079" i="1"/>
  <c r="AA1095" i="1" l="1"/>
  <c r="AD1094" i="1"/>
  <c r="AF1094" i="1" s="1"/>
  <c r="AE1093" i="1"/>
  <c r="AC1092" i="1"/>
  <c r="AG1092" i="1" s="1"/>
  <c r="AB1081" i="1"/>
  <c r="AH1080" i="1"/>
  <c r="AI1080" i="1"/>
  <c r="Y1080" i="1"/>
  <c r="AX1080" i="1"/>
  <c r="AY1080" i="1" s="1"/>
  <c r="Z1214" i="1"/>
  <c r="AE1094" i="1" l="1"/>
  <c r="AC1093" i="1"/>
  <c r="AG1093" i="1" s="1"/>
  <c r="AA1096" i="1"/>
  <c r="AD1095" i="1"/>
  <c r="AF1095" i="1" s="1"/>
  <c r="Z1215" i="1"/>
  <c r="AB1082" i="1"/>
  <c r="AH1081" i="1"/>
  <c r="AX1081" i="1"/>
  <c r="AY1081" i="1" s="1"/>
  <c r="AI1081" i="1"/>
  <c r="Y1081" i="1"/>
  <c r="AA1097" i="1" l="1"/>
  <c r="AD1096" i="1"/>
  <c r="AF1096" i="1" s="1"/>
  <c r="AC1094" i="1"/>
  <c r="AG1094" i="1" s="1"/>
  <c r="AE1095" i="1"/>
  <c r="AB1083" i="1"/>
  <c r="AH1082" i="1"/>
  <c r="AX1082" i="1"/>
  <c r="AY1082" i="1" s="1"/>
  <c r="AI1082" i="1"/>
  <c r="Y1082" i="1"/>
  <c r="Z1216" i="1"/>
  <c r="AE1096" i="1" l="1"/>
  <c r="AC1095" i="1"/>
  <c r="AG1095" i="1" s="1"/>
  <c r="AA1098" i="1"/>
  <c r="AD1097" i="1"/>
  <c r="AF1097" i="1" s="1"/>
  <c r="Z1217" i="1"/>
  <c r="AB1084" i="1"/>
  <c r="AH1083" i="1"/>
  <c r="AI1083" i="1"/>
  <c r="AX1083" i="1"/>
  <c r="AY1083" i="1" s="1"/>
  <c r="Y1083" i="1"/>
  <c r="AA1099" i="1" l="1"/>
  <c r="AD1098" i="1"/>
  <c r="AF1098" i="1" s="1"/>
  <c r="AE1097" i="1"/>
  <c r="AC1096" i="1"/>
  <c r="AG1096" i="1" s="1"/>
  <c r="AB1085" i="1"/>
  <c r="AH1084" i="1"/>
  <c r="Y1084" i="1"/>
  <c r="AX1084" i="1"/>
  <c r="AY1084" i="1" s="1"/>
  <c r="AI1084" i="1"/>
  <c r="Z1218" i="1"/>
  <c r="AE1098" i="1" l="1"/>
  <c r="AC1097" i="1"/>
  <c r="AG1097" i="1" s="1"/>
  <c r="AA1100" i="1"/>
  <c r="AD1099" i="1"/>
  <c r="AF1099" i="1" s="1"/>
  <c r="Z1219" i="1"/>
  <c r="AB1086" i="1"/>
  <c r="AH1085" i="1"/>
  <c r="AX1085" i="1"/>
  <c r="AY1085" i="1" s="1"/>
  <c r="AI1085" i="1"/>
  <c r="Y1085" i="1"/>
  <c r="AD1100" i="1" l="1"/>
  <c r="AF1100" i="1" s="1"/>
  <c r="AA1101" i="1"/>
  <c r="AC1098" i="1"/>
  <c r="AG1098" i="1" s="1"/>
  <c r="AE1099" i="1"/>
  <c r="Z1220" i="1"/>
  <c r="AB1087" i="1"/>
  <c r="AH1086" i="1"/>
  <c r="Y1086" i="1"/>
  <c r="AI1086" i="1"/>
  <c r="AX1086" i="1"/>
  <c r="AY1086" i="1" s="1"/>
  <c r="AE1100" i="1" l="1"/>
  <c r="AC1099" i="1"/>
  <c r="AG1099" i="1" s="1"/>
  <c r="AA1102" i="1"/>
  <c r="AD1101" i="1"/>
  <c r="AF1101" i="1" s="1"/>
  <c r="AB1088" i="1"/>
  <c r="AH1087" i="1"/>
  <c r="Y1087" i="1"/>
  <c r="AI1087" i="1"/>
  <c r="AX1087" i="1"/>
  <c r="AY1087" i="1" s="1"/>
  <c r="Z1221" i="1"/>
  <c r="AA1103" i="1" l="1"/>
  <c r="AD1102" i="1"/>
  <c r="AF1102" i="1" s="1"/>
  <c r="AE1101" i="1"/>
  <c r="AC1100" i="1"/>
  <c r="AG1100" i="1" s="1"/>
  <c r="Z1222" i="1"/>
  <c r="AB1089" i="1"/>
  <c r="AH1088" i="1"/>
  <c r="AI1088" i="1"/>
  <c r="Y1088" i="1"/>
  <c r="AX1088" i="1"/>
  <c r="AY1088" i="1" s="1"/>
  <c r="AE1102" i="1" l="1"/>
  <c r="AC1101" i="1"/>
  <c r="AG1101" i="1" s="1"/>
  <c r="AA1104" i="1"/>
  <c r="AD1103" i="1"/>
  <c r="AF1103" i="1" s="1"/>
  <c r="Z1223" i="1"/>
  <c r="AB1090" i="1"/>
  <c r="AH1089" i="1"/>
  <c r="Y1089" i="1"/>
  <c r="AI1089" i="1"/>
  <c r="AX1089" i="1"/>
  <c r="AY1089" i="1" s="1"/>
  <c r="AA1105" i="1" l="1"/>
  <c r="AD1104" i="1"/>
  <c r="AF1104" i="1" s="1"/>
  <c r="AE1103" i="1"/>
  <c r="AC1102" i="1"/>
  <c r="AG1102" i="1" s="1"/>
  <c r="Z1224" i="1"/>
  <c r="AB1091" i="1"/>
  <c r="AH1090" i="1"/>
  <c r="Y1090" i="1"/>
  <c r="AI1090" i="1"/>
  <c r="AX1090" i="1"/>
  <c r="AY1090" i="1" s="1"/>
  <c r="AE1104" i="1" l="1"/>
  <c r="AC1104" i="1" s="1"/>
  <c r="AC1103" i="1"/>
  <c r="AG1103" i="1" s="1"/>
  <c r="AD1105" i="1"/>
  <c r="AA1106" i="1"/>
  <c r="AB1092" i="1"/>
  <c r="AH1091" i="1"/>
  <c r="AI1091" i="1"/>
  <c r="AX1091" i="1"/>
  <c r="AY1091" i="1" s="1"/>
  <c r="Y1091" i="1"/>
  <c r="AG1104" i="1"/>
  <c r="Z1225" i="1"/>
  <c r="AA1107" i="1" l="1"/>
  <c r="AD1106" i="1"/>
  <c r="AF1106" i="1" s="1"/>
  <c r="AF1105" i="1"/>
  <c r="AE1105" i="1"/>
  <c r="AE1106" i="1" s="1"/>
  <c r="AC1106" i="1" s="1"/>
  <c r="Z1226" i="1"/>
  <c r="AB1093" i="1"/>
  <c r="AH1092" i="1"/>
  <c r="Y1092" i="1"/>
  <c r="AI1092" i="1"/>
  <c r="AX1092" i="1"/>
  <c r="AY1092" i="1" s="1"/>
  <c r="AC1105" i="1" l="1"/>
  <c r="AG1105" i="1" s="1"/>
  <c r="AD1107" i="1"/>
  <c r="AA1108" i="1"/>
  <c r="AB1094" i="1"/>
  <c r="AH1093" i="1"/>
  <c r="AX1093" i="1"/>
  <c r="AY1093" i="1" s="1"/>
  <c r="AI1093" i="1"/>
  <c r="Y1093" i="1"/>
  <c r="Z1227" i="1"/>
  <c r="AG1106" i="1"/>
  <c r="AD1108" i="1" l="1"/>
  <c r="AF1108" i="1" s="1"/>
  <c r="AA1109" i="1"/>
  <c r="AF1107" i="1"/>
  <c r="AE1107" i="1"/>
  <c r="Z1228" i="1"/>
  <c r="AB1095" i="1"/>
  <c r="AH1094" i="1"/>
  <c r="AX1094" i="1"/>
  <c r="AY1094" i="1" s="1"/>
  <c r="AI1094" i="1"/>
  <c r="Y1094" i="1"/>
  <c r="AE1108" i="1" l="1"/>
  <c r="AC1107" i="1"/>
  <c r="AG1107" i="1" s="1"/>
  <c r="AD1109" i="1"/>
  <c r="AF1109" i="1" s="1"/>
  <c r="AA1110" i="1"/>
  <c r="AB1096" i="1"/>
  <c r="AH1095" i="1"/>
  <c r="AX1095" i="1"/>
  <c r="AY1095" i="1" s="1"/>
  <c r="AI1095" i="1"/>
  <c r="Y1095" i="1"/>
  <c r="Z1229" i="1"/>
  <c r="AA1111" i="1" l="1"/>
  <c r="AD1110" i="1"/>
  <c r="AF1110" i="1" s="1"/>
  <c r="AE1109" i="1"/>
  <c r="AC1108" i="1"/>
  <c r="AG1108" i="1" s="1"/>
  <c r="Z1230" i="1"/>
  <c r="AB1097" i="1"/>
  <c r="AH1096" i="1"/>
  <c r="AI1096" i="1"/>
  <c r="AX1096" i="1"/>
  <c r="AY1096" i="1" s="1"/>
  <c r="Y1096" i="1"/>
  <c r="AE1110" i="1" l="1"/>
  <c r="AC1109" i="1"/>
  <c r="AG1109" i="1" s="1"/>
  <c r="AA1112" i="1"/>
  <c r="AD1111" i="1"/>
  <c r="AF1111" i="1" s="1"/>
  <c r="Z1231" i="1"/>
  <c r="AB1098" i="1"/>
  <c r="AH1097" i="1"/>
  <c r="Y1097" i="1"/>
  <c r="AI1097" i="1"/>
  <c r="AX1097" i="1"/>
  <c r="AY1097" i="1" s="1"/>
  <c r="AA1113" i="1" l="1"/>
  <c r="AD1112" i="1"/>
  <c r="AF1112" i="1" s="1"/>
  <c r="AE1111" i="1"/>
  <c r="AC1110" i="1"/>
  <c r="AG1110" i="1" s="1"/>
  <c r="Z1232" i="1"/>
  <c r="AB1099" i="1"/>
  <c r="AH1098" i="1"/>
  <c r="Y1098" i="1"/>
  <c r="AX1098" i="1"/>
  <c r="AY1098" i="1" s="1"/>
  <c r="AI1098" i="1"/>
  <c r="AE1112" i="1" l="1"/>
  <c r="AC1111" i="1"/>
  <c r="AG1111" i="1" s="1"/>
  <c r="AD1113" i="1"/>
  <c r="AF1113" i="1" s="1"/>
  <c r="AA1114" i="1"/>
  <c r="AB1100" i="1"/>
  <c r="AH1099" i="1"/>
  <c r="AX1099" i="1"/>
  <c r="AY1099" i="1" s="1"/>
  <c r="AI1099" i="1"/>
  <c r="Y1099" i="1"/>
  <c r="Z1233" i="1"/>
  <c r="AA1115" i="1" l="1"/>
  <c r="AD1114" i="1"/>
  <c r="AF1114" i="1" s="1"/>
  <c r="AC1112" i="1"/>
  <c r="AG1112" i="1" s="1"/>
  <c r="AE1113" i="1"/>
  <c r="Z1234" i="1"/>
  <c r="AB1101" i="1"/>
  <c r="AI1100" i="1"/>
  <c r="AH1100" i="1"/>
  <c r="Y1100" i="1"/>
  <c r="AX1100" i="1"/>
  <c r="AY1100" i="1" s="1"/>
  <c r="AE1114" i="1" l="1"/>
  <c r="AC1113" i="1"/>
  <c r="AG1113" i="1" s="1"/>
  <c r="AA1116" i="1"/>
  <c r="AD1115" i="1"/>
  <c r="AF1115" i="1" s="1"/>
  <c r="AB1102" i="1"/>
  <c r="AH1101" i="1"/>
  <c r="AX1101" i="1"/>
  <c r="AY1101" i="1" s="1"/>
  <c r="AI1101" i="1"/>
  <c r="Y1101" i="1"/>
  <c r="Z1235" i="1"/>
  <c r="AA1117" i="1" l="1"/>
  <c r="AD1116" i="1"/>
  <c r="AF1116" i="1" s="1"/>
  <c r="AC1114" i="1"/>
  <c r="AG1114" i="1" s="1"/>
  <c r="AE1115" i="1"/>
  <c r="Z1236" i="1"/>
  <c r="AB1103" i="1"/>
  <c r="AH1102" i="1"/>
  <c r="Y1102" i="1"/>
  <c r="AI1102" i="1"/>
  <c r="AX1102" i="1"/>
  <c r="AY1102" i="1" s="1"/>
  <c r="AE1116" i="1" l="1"/>
  <c r="AC1115" i="1"/>
  <c r="AG1115" i="1" s="1"/>
  <c r="AA1118" i="1"/>
  <c r="AD1117" i="1"/>
  <c r="AF1117" i="1" s="1"/>
  <c r="AB1104" i="1"/>
  <c r="AH1103" i="1"/>
  <c r="AI1103" i="1"/>
  <c r="AX1103" i="1"/>
  <c r="AY1103" i="1" s="1"/>
  <c r="Y1103" i="1"/>
  <c r="Z1237" i="1"/>
  <c r="AA1119" i="1" l="1"/>
  <c r="AD1118" i="1"/>
  <c r="AF1118" i="1" s="1"/>
  <c r="AE1117" i="1"/>
  <c r="AC1116" i="1"/>
  <c r="AG1116" i="1" s="1"/>
  <c r="AB1105" i="1"/>
  <c r="AH1104" i="1"/>
  <c r="AX1104" i="1"/>
  <c r="AY1104" i="1" s="1"/>
  <c r="Y1104" i="1"/>
  <c r="AI1104" i="1"/>
  <c r="Z1238" i="1"/>
  <c r="AE1118" i="1" l="1"/>
  <c r="AC1117" i="1"/>
  <c r="AG1117" i="1" s="1"/>
  <c r="AA1120" i="1"/>
  <c r="AD1119" i="1"/>
  <c r="AF1119" i="1" s="1"/>
  <c r="Z1239" i="1"/>
  <c r="AB1106" i="1"/>
  <c r="AX1105" i="1"/>
  <c r="AY1105" i="1" s="1"/>
  <c r="AH1105" i="1"/>
  <c r="Y1105" i="1"/>
  <c r="AI1105" i="1"/>
  <c r="AA1121" i="1" l="1"/>
  <c r="AD1120" i="1"/>
  <c r="AF1120" i="1" s="1"/>
  <c r="AE1119" i="1"/>
  <c r="AC1118" i="1"/>
  <c r="AG1118" i="1" s="1"/>
  <c r="Z1240" i="1"/>
  <c r="AB1107" i="1"/>
  <c r="AH1106" i="1"/>
  <c r="AI1106" i="1"/>
  <c r="AX1106" i="1"/>
  <c r="AY1106" i="1" s="1"/>
  <c r="Y1106" i="1"/>
  <c r="AE1120" i="1" l="1"/>
  <c r="AC1120" i="1" s="1"/>
  <c r="AC1119" i="1"/>
  <c r="AG1119" i="1" s="1"/>
  <c r="AA1122" i="1"/>
  <c r="AD1121" i="1"/>
  <c r="AB1108" i="1"/>
  <c r="AX1107" i="1"/>
  <c r="AY1107" i="1" s="1"/>
  <c r="AH1107" i="1"/>
  <c r="AI1107" i="1"/>
  <c r="Y1107" i="1"/>
  <c r="Z1241" i="1"/>
  <c r="AG1120" i="1" l="1"/>
  <c r="AF1121" i="1"/>
  <c r="AE1121" i="1"/>
  <c r="AA1123" i="1"/>
  <c r="AD1122" i="1"/>
  <c r="AF1122" i="1" s="1"/>
  <c r="Z1242" i="1"/>
  <c r="AB1109" i="1"/>
  <c r="AH1108" i="1"/>
  <c r="AX1108" i="1"/>
  <c r="AY1108" i="1" s="1"/>
  <c r="AI1108" i="1"/>
  <c r="Y1108" i="1"/>
  <c r="AE1122" i="1" l="1"/>
  <c r="AC1122" i="1" s="1"/>
  <c r="AD1123" i="1"/>
  <c r="AA1124" i="1"/>
  <c r="AC1121" i="1"/>
  <c r="AG1121" i="1" s="1"/>
  <c r="AB1110" i="1"/>
  <c r="AH1109" i="1"/>
  <c r="AI1109" i="1"/>
  <c r="AX1109" i="1"/>
  <c r="AY1109" i="1" s="1"/>
  <c r="Y1109" i="1"/>
  <c r="Z1243" i="1"/>
  <c r="AG1122" i="1" l="1"/>
  <c r="AD1124" i="1"/>
  <c r="AF1124" i="1" s="1"/>
  <c r="AA1125" i="1"/>
  <c r="AF1123" i="1"/>
  <c r="AE1123" i="1"/>
  <c r="AB1111" i="1"/>
  <c r="AH1110" i="1"/>
  <c r="AX1110" i="1"/>
  <c r="AY1110" i="1" s="1"/>
  <c r="AI1110" i="1"/>
  <c r="Y1110" i="1"/>
  <c r="Z1244" i="1"/>
  <c r="AC1123" i="1" l="1"/>
  <c r="AG1123" i="1" s="1"/>
  <c r="AE1124" i="1"/>
  <c r="AD1125" i="1"/>
  <c r="AF1125" i="1" s="1"/>
  <c r="AA1126" i="1"/>
  <c r="Z1245" i="1"/>
  <c r="AB1112" i="1"/>
  <c r="AH1111" i="1"/>
  <c r="Y1111" i="1"/>
  <c r="AX1111" i="1"/>
  <c r="AY1111" i="1" s="1"/>
  <c r="AI1111" i="1"/>
  <c r="AA1127" i="1" l="1"/>
  <c r="AD1126" i="1"/>
  <c r="AF1126" i="1" s="1"/>
  <c r="AE1125" i="1"/>
  <c r="AC1124" i="1"/>
  <c r="AG1124" i="1" s="1"/>
  <c r="Z1246" i="1"/>
  <c r="AB1113" i="1"/>
  <c r="AH1112" i="1"/>
  <c r="Y1112" i="1"/>
  <c r="AX1112" i="1"/>
  <c r="AY1112" i="1" s="1"/>
  <c r="AI1112" i="1"/>
  <c r="AE1126" i="1" l="1"/>
  <c r="AC1125" i="1"/>
  <c r="AG1125" i="1" s="1"/>
  <c r="AA1128" i="1"/>
  <c r="AD1127" i="1"/>
  <c r="AF1127" i="1" s="1"/>
  <c r="AB1114" i="1"/>
  <c r="AH1113" i="1"/>
  <c r="AI1113" i="1"/>
  <c r="AX1113" i="1"/>
  <c r="AY1113" i="1" s="1"/>
  <c r="Y1113" i="1"/>
  <c r="Z1247" i="1"/>
  <c r="AA1129" i="1" l="1"/>
  <c r="AD1128" i="1"/>
  <c r="AF1128" i="1" s="1"/>
  <c r="AE1127" i="1"/>
  <c r="AC1126" i="1"/>
  <c r="AG1126" i="1" s="1"/>
  <c r="Z1248" i="1"/>
  <c r="AB1115" i="1"/>
  <c r="AH1114" i="1"/>
  <c r="AX1114" i="1"/>
  <c r="AY1114" i="1" s="1"/>
  <c r="AI1114" i="1"/>
  <c r="Y1114" i="1"/>
  <c r="AC1127" i="1" l="1"/>
  <c r="AG1127" i="1" s="1"/>
  <c r="AE1128" i="1"/>
  <c r="AA1130" i="1"/>
  <c r="AD1129" i="1"/>
  <c r="AF1129" i="1" s="1"/>
  <c r="AB1116" i="1"/>
  <c r="AH1115" i="1"/>
  <c r="Y1115" i="1"/>
  <c r="AI1115" i="1"/>
  <c r="AX1115" i="1"/>
  <c r="AY1115" i="1" s="1"/>
  <c r="Z1249" i="1"/>
  <c r="AA1131" i="1" l="1"/>
  <c r="AD1130" i="1"/>
  <c r="AF1130" i="1" s="1"/>
  <c r="AE1129" i="1"/>
  <c r="AC1128" i="1"/>
  <c r="AG1128" i="1" s="1"/>
  <c r="Z1250" i="1"/>
  <c r="AB1117" i="1"/>
  <c r="AH1116" i="1"/>
  <c r="Y1116" i="1"/>
  <c r="AX1116" i="1"/>
  <c r="AY1116" i="1" s="1"/>
  <c r="AI1116" i="1"/>
  <c r="AE1130" i="1" l="1"/>
  <c r="AC1129" i="1"/>
  <c r="AG1129" i="1" s="1"/>
  <c r="AA1132" i="1"/>
  <c r="AD1131" i="1"/>
  <c r="AF1131" i="1" s="1"/>
  <c r="AB1118" i="1"/>
  <c r="AH1117" i="1"/>
  <c r="AI1117" i="1"/>
  <c r="AX1117" i="1"/>
  <c r="AY1117" i="1" s="1"/>
  <c r="Y1117" i="1"/>
  <c r="Z1251" i="1"/>
  <c r="AA1133" i="1" l="1"/>
  <c r="AD1132" i="1"/>
  <c r="AF1132" i="1" s="1"/>
  <c r="AC1130" i="1"/>
  <c r="AG1130" i="1" s="1"/>
  <c r="AE1131" i="1"/>
  <c r="Z1252" i="1"/>
  <c r="AB1119" i="1"/>
  <c r="AH1118" i="1"/>
  <c r="Y1118" i="1"/>
  <c r="AX1118" i="1"/>
  <c r="AY1118" i="1" s="1"/>
  <c r="AI1118" i="1"/>
  <c r="AA1134" i="1" l="1"/>
  <c r="AD1133" i="1"/>
  <c r="AF1133" i="1" s="1"/>
  <c r="AE1132" i="1"/>
  <c r="AC1131" i="1"/>
  <c r="AG1131" i="1" s="1"/>
  <c r="AB1120" i="1"/>
  <c r="AH1119" i="1"/>
  <c r="Y1119" i="1"/>
  <c r="AI1119" i="1"/>
  <c r="AX1119" i="1"/>
  <c r="AY1119" i="1" s="1"/>
  <c r="Z1253" i="1"/>
  <c r="AE1133" i="1" l="1"/>
  <c r="AC1132" i="1"/>
  <c r="AG1132" i="1" s="1"/>
  <c r="AD1134" i="1"/>
  <c r="AF1134" i="1" s="1"/>
  <c r="AA1135" i="1"/>
  <c r="AB1121" i="1"/>
  <c r="AH1120" i="1"/>
  <c r="Y1120" i="1"/>
  <c r="AI1120" i="1"/>
  <c r="AX1120" i="1"/>
  <c r="AY1120" i="1" s="1"/>
  <c r="Z1254" i="1"/>
  <c r="AA1136" i="1" l="1"/>
  <c r="AD1135" i="1"/>
  <c r="AF1135" i="1" s="1"/>
  <c r="AE1134" i="1"/>
  <c r="AC1133" i="1"/>
  <c r="AG1133" i="1" s="1"/>
  <c r="Z1255" i="1"/>
  <c r="AB1122" i="1"/>
  <c r="AH1121" i="1"/>
  <c r="AI1121" i="1"/>
  <c r="Y1121" i="1"/>
  <c r="AX1121" i="1"/>
  <c r="AY1121" i="1" s="1"/>
  <c r="AC1134" i="1" l="1"/>
  <c r="AG1134" i="1" s="1"/>
  <c r="AE1135" i="1"/>
  <c r="AA1137" i="1"/>
  <c r="AD1136" i="1"/>
  <c r="AF1136" i="1" s="1"/>
  <c r="Z1256" i="1"/>
  <c r="AB1123" i="1"/>
  <c r="AH1122" i="1"/>
  <c r="AI1122" i="1"/>
  <c r="Y1122" i="1"/>
  <c r="AX1122" i="1"/>
  <c r="AY1122" i="1" s="1"/>
  <c r="AD1137" i="1" l="1"/>
  <c r="AF1137" i="1" s="1"/>
  <c r="AA1138" i="1"/>
  <c r="AE1136" i="1"/>
  <c r="AE1137" i="1" s="1"/>
  <c r="AC1135" i="1"/>
  <c r="AG1135" i="1" s="1"/>
  <c r="AB1124" i="1"/>
  <c r="AH1123" i="1"/>
  <c r="AX1123" i="1"/>
  <c r="AY1123" i="1" s="1"/>
  <c r="AI1123" i="1"/>
  <c r="Y1123" i="1"/>
  <c r="Z1257" i="1"/>
  <c r="AC1137" i="1"/>
  <c r="AC1136" i="1" l="1"/>
  <c r="AG1136" i="1" s="1"/>
  <c r="AA1139" i="1"/>
  <c r="AD1138" i="1"/>
  <c r="AG1137" i="1"/>
  <c r="Z1258" i="1"/>
  <c r="AB1125" i="1"/>
  <c r="AH1124" i="1"/>
  <c r="AI1124" i="1"/>
  <c r="AX1124" i="1"/>
  <c r="AY1124" i="1" s="1"/>
  <c r="Y1124" i="1"/>
  <c r="AF1138" i="1" l="1"/>
  <c r="AE1138" i="1"/>
  <c r="AA1140" i="1"/>
  <c r="AD1139" i="1"/>
  <c r="AF1139" i="1" s="1"/>
  <c r="Z1259" i="1"/>
  <c r="AB1126" i="1"/>
  <c r="AH1125" i="1"/>
  <c r="AX1125" i="1"/>
  <c r="AY1125" i="1" s="1"/>
  <c r="Y1125" i="1"/>
  <c r="AI1125" i="1"/>
  <c r="AE1139" i="1" l="1"/>
  <c r="AC1139" i="1" s="1"/>
  <c r="AD1140" i="1"/>
  <c r="AA1141" i="1"/>
  <c r="AC1138" i="1"/>
  <c r="AG1138" i="1" s="1"/>
  <c r="AB1127" i="1"/>
  <c r="AH1126" i="1"/>
  <c r="AX1126" i="1"/>
  <c r="AY1126" i="1" s="1"/>
  <c r="Y1126" i="1"/>
  <c r="AI1126" i="1"/>
  <c r="Z1260" i="1"/>
  <c r="AD1141" i="1" l="1"/>
  <c r="AF1141" i="1" s="1"/>
  <c r="AA1142" i="1"/>
  <c r="AG1139" i="1"/>
  <c r="AF1140" i="1"/>
  <c r="AE1140" i="1"/>
  <c r="Z1261" i="1"/>
  <c r="AB1128" i="1"/>
  <c r="AH1127" i="1"/>
  <c r="AX1127" i="1"/>
  <c r="AY1127" i="1" s="1"/>
  <c r="AI1127" i="1"/>
  <c r="Y1127" i="1"/>
  <c r="AD1142" i="1" l="1"/>
  <c r="AF1142" i="1" s="1"/>
  <c r="AA1143" i="1"/>
  <c r="AC1140" i="1"/>
  <c r="AG1140" i="1" s="1"/>
  <c r="AE1141" i="1"/>
  <c r="AB1129" i="1"/>
  <c r="AH1128" i="1"/>
  <c r="AI1128" i="1"/>
  <c r="AX1128" i="1"/>
  <c r="AY1128" i="1" s="1"/>
  <c r="Y1128" i="1"/>
  <c r="Z1262" i="1"/>
  <c r="AC1141" i="1" l="1"/>
  <c r="AG1141" i="1" s="1"/>
  <c r="AE1142" i="1"/>
  <c r="AA1144" i="1"/>
  <c r="AD1143" i="1"/>
  <c r="AF1143" i="1" s="1"/>
  <c r="Z1263" i="1"/>
  <c r="AB1130" i="1"/>
  <c r="AH1129" i="1"/>
  <c r="AI1129" i="1"/>
  <c r="AX1129" i="1"/>
  <c r="AY1129" i="1" s="1"/>
  <c r="Y1129" i="1"/>
  <c r="AA1145" i="1" l="1"/>
  <c r="AD1144" i="1"/>
  <c r="AF1144" i="1" s="1"/>
  <c r="AC1142" i="1"/>
  <c r="AG1142" i="1" s="1"/>
  <c r="AE1143" i="1"/>
  <c r="AB1131" i="1"/>
  <c r="AH1130" i="1"/>
  <c r="Y1130" i="1"/>
  <c r="AI1130" i="1"/>
  <c r="AX1130" i="1"/>
  <c r="AY1130" i="1" s="1"/>
  <c r="Z1264" i="1"/>
  <c r="AE1144" i="1" l="1"/>
  <c r="AC1143" i="1"/>
  <c r="AG1143" i="1" s="1"/>
  <c r="AA1146" i="1"/>
  <c r="AD1145" i="1"/>
  <c r="AF1145" i="1" s="1"/>
  <c r="Z1265" i="1"/>
  <c r="AB1132" i="1"/>
  <c r="AH1131" i="1"/>
  <c r="AI1131" i="1"/>
  <c r="Y1131" i="1"/>
  <c r="AX1131" i="1"/>
  <c r="AY1131" i="1" s="1"/>
  <c r="AD1146" i="1" l="1"/>
  <c r="AF1146" i="1" s="1"/>
  <c r="AA1147" i="1"/>
  <c r="AE1145" i="1"/>
  <c r="AC1144" i="1"/>
  <c r="AG1144" i="1" s="1"/>
  <c r="AB1133" i="1"/>
  <c r="AH1132" i="1"/>
  <c r="Y1132" i="1"/>
  <c r="AI1132" i="1"/>
  <c r="AX1132" i="1"/>
  <c r="AY1132" i="1" s="1"/>
  <c r="Z1266" i="1"/>
  <c r="AC1145" i="1" l="1"/>
  <c r="AG1145" i="1" s="1"/>
  <c r="AE1146" i="1"/>
  <c r="AA1148" i="1"/>
  <c r="AD1147" i="1"/>
  <c r="AF1147" i="1" s="1"/>
  <c r="AB1134" i="1"/>
  <c r="Y1133" i="1"/>
  <c r="AI1133" i="1"/>
  <c r="AH1133" i="1"/>
  <c r="AX1133" i="1"/>
  <c r="AY1133" i="1" s="1"/>
  <c r="Z1267" i="1"/>
  <c r="AA1149" i="1" l="1"/>
  <c r="AD1148" i="1"/>
  <c r="AF1148" i="1" s="1"/>
  <c r="AE1147" i="1"/>
  <c r="AC1146" i="1"/>
  <c r="AG1146" i="1" s="1"/>
  <c r="Z1268" i="1"/>
  <c r="AB1135" i="1"/>
  <c r="AH1134" i="1"/>
  <c r="AX1134" i="1"/>
  <c r="AY1134" i="1" s="1"/>
  <c r="AI1134" i="1"/>
  <c r="Y1134" i="1"/>
  <c r="AE1148" i="1" l="1"/>
  <c r="AC1147" i="1"/>
  <c r="AG1147" i="1" s="1"/>
  <c r="AA1150" i="1"/>
  <c r="AD1149" i="1"/>
  <c r="AF1149" i="1" s="1"/>
  <c r="AB1136" i="1"/>
  <c r="AH1135" i="1"/>
  <c r="AX1135" i="1"/>
  <c r="AY1135" i="1" s="1"/>
  <c r="Y1135" i="1"/>
  <c r="AI1135" i="1"/>
  <c r="Z1269" i="1"/>
  <c r="AA1151" i="1" l="1"/>
  <c r="AD1150" i="1"/>
  <c r="AF1150" i="1" s="1"/>
  <c r="AE1149" i="1"/>
  <c r="AE1150" i="1" s="1"/>
  <c r="AC1150" i="1" s="1"/>
  <c r="AC1148" i="1"/>
  <c r="AG1148" i="1" s="1"/>
  <c r="Z1270" i="1"/>
  <c r="AB1137" i="1"/>
  <c r="AH1136" i="1"/>
  <c r="AI1136" i="1"/>
  <c r="AX1136" i="1"/>
  <c r="AY1136" i="1" s="1"/>
  <c r="Y1136" i="1"/>
  <c r="AC1149" i="1" l="1"/>
  <c r="AG1149" i="1" s="1"/>
  <c r="AA1152" i="1"/>
  <c r="AD1151" i="1"/>
  <c r="AG1150" i="1"/>
  <c r="AB1138" i="1"/>
  <c r="AH1137" i="1"/>
  <c r="Y1137" i="1"/>
  <c r="AI1137" i="1"/>
  <c r="AX1137" i="1"/>
  <c r="AY1137" i="1" s="1"/>
  <c r="Z1271" i="1"/>
  <c r="AF1151" i="1" l="1"/>
  <c r="AE1151" i="1"/>
  <c r="AA1153" i="1"/>
  <c r="AD1152" i="1"/>
  <c r="AF1152" i="1" s="1"/>
  <c r="Z1272" i="1"/>
  <c r="AB1139" i="1"/>
  <c r="AH1138" i="1"/>
  <c r="AX1138" i="1"/>
  <c r="AY1138" i="1" s="1"/>
  <c r="AI1138" i="1"/>
  <c r="Y1138" i="1"/>
  <c r="AD1153" i="1" l="1"/>
  <c r="AF1153" i="1" s="1"/>
  <c r="AA1154" i="1"/>
  <c r="AE1152" i="1"/>
  <c r="AC1151" i="1"/>
  <c r="AG1151" i="1" s="1"/>
  <c r="AB1140" i="1"/>
  <c r="AH1139" i="1"/>
  <c r="Y1139" i="1"/>
  <c r="AX1139" i="1"/>
  <c r="AY1139" i="1" s="1"/>
  <c r="AI1139" i="1"/>
  <c r="Z1273" i="1"/>
  <c r="AE1153" i="1" l="1"/>
  <c r="AC1152" i="1"/>
  <c r="AG1152" i="1" s="1"/>
  <c r="AD1154" i="1"/>
  <c r="AF1154" i="1" s="1"/>
  <c r="AA1155" i="1"/>
  <c r="Z1274" i="1"/>
  <c r="AB1141" i="1"/>
  <c r="AH1140" i="1"/>
  <c r="AI1140" i="1"/>
  <c r="AX1140" i="1"/>
  <c r="AY1140" i="1" s="1"/>
  <c r="Y1140" i="1"/>
  <c r="AA1156" i="1" l="1"/>
  <c r="AD1155" i="1"/>
  <c r="AF1155" i="1" s="1"/>
  <c r="AE1154" i="1"/>
  <c r="AC1153" i="1"/>
  <c r="AG1153" i="1" s="1"/>
  <c r="AB1142" i="1"/>
  <c r="AH1141" i="1"/>
  <c r="AX1141" i="1"/>
  <c r="AY1141" i="1" s="1"/>
  <c r="AI1141" i="1"/>
  <c r="Y1141" i="1"/>
  <c r="Z1275" i="1"/>
  <c r="AE1155" i="1" l="1"/>
  <c r="AC1155" i="1" s="1"/>
  <c r="AC1154" i="1"/>
  <c r="AG1154" i="1" s="1"/>
  <c r="AA1157" i="1"/>
  <c r="AD1156" i="1"/>
  <c r="AF1156" i="1" s="1"/>
  <c r="Z1276" i="1"/>
  <c r="AB1143" i="1"/>
  <c r="AH1142" i="1"/>
  <c r="Y1142" i="1"/>
  <c r="AI1142" i="1"/>
  <c r="AX1142" i="1"/>
  <c r="AY1142" i="1" s="1"/>
  <c r="AG1155" i="1" l="1"/>
  <c r="AA1158" i="1"/>
  <c r="AD1157" i="1"/>
  <c r="AF1157" i="1" s="1"/>
  <c r="AE1156" i="1"/>
  <c r="AB1144" i="1"/>
  <c r="AH1143" i="1"/>
  <c r="AX1143" i="1"/>
  <c r="AY1143" i="1" s="1"/>
  <c r="AI1143" i="1"/>
  <c r="Y1143" i="1"/>
  <c r="Z1277" i="1"/>
  <c r="AE1157" i="1" l="1"/>
  <c r="AC1157" i="1" s="1"/>
  <c r="AC1156" i="1"/>
  <c r="AG1156" i="1" s="1"/>
  <c r="AA1159" i="1"/>
  <c r="AD1158" i="1"/>
  <c r="Z1278" i="1"/>
  <c r="AB1145" i="1"/>
  <c r="AH1144" i="1"/>
  <c r="AX1144" i="1"/>
  <c r="AY1144" i="1" s="1"/>
  <c r="Y1144" i="1"/>
  <c r="AI1144" i="1"/>
  <c r="AG1157" i="1" l="1"/>
  <c r="AF1158" i="1"/>
  <c r="AE1158" i="1"/>
  <c r="AA1160" i="1"/>
  <c r="AD1159" i="1"/>
  <c r="AF1159" i="1" s="1"/>
  <c r="AB1146" i="1"/>
  <c r="AH1145" i="1"/>
  <c r="AX1145" i="1"/>
  <c r="AY1145" i="1" s="1"/>
  <c r="AI1145" i="1"/>
  <c r="Y1145" i="1"/>
  <c r="Z1279" i="1"/>
  <c r="AA1161" i="1" l="1"/>
  <c r="AD1160" i="1"/>
  <c r="AF1160" i="1" s="1"/>
  <c r="AE1159" i="1"/>
  <c r="AC1158" i="1"/>
  <c r="AG1158" i="1" s="1"/>
  <c r="Z1280" i="1"/>
  <c r="AB1147" i="1"/>
  <c r="AH1146" i="1"/>
  <c r="AI1146" i="1"/>
  <c r="Y1146" i="1"/>
  <c r="AX1146" i="1"/>
  <c r="AY1146" i="1" s="1"/>
  <c r="AE1160" i="1" l="1"/>
  <c r="AC1159" i="1"/>
  <c r="AG1159" i="1" s="1"/>
  <c r="AD1161" i="1"/>
  <c r="AF1161" i="1" s="1"/>
  <c r="AA1162" i="1"/>
  <c r="AB1148" i="1"/>
  <c r="AH1147" i="1"/>
  <c r="AI1147" i="1"/>
  <c r="AX1147" i="1"/>
  <c r="AY1147" i="1" s="1"/>
  <c r="Y1147" i="1"/>
  <c r="Z1281" i="1"/>
  <c r="AA1163" i="1" l="1"/>
  <c r="AD1162" i="1"/>
  <c r="AF1162" i="1" s="1"/>
  <c r="AE1161" i="1"/>
  <c r="AC1160" i="1"/>
  <c r="AG1160" i="1" s="1"/>
  <c r="Z1282" i="1"/>
  <c r="AB1149" i="1"/>
  <c r="AH1148" i="1"/>
  <c r="Y1148" i="1"/>
  <c r="AX1148" i="1"/>
  <c r="AY1148" i="1" s="1"/>
  <c r="AI1148" i="1"/>
  <c r="AE1162" i="1" l="1"/>
  <c r="AC1161" i="1"/>
  <c r="AG1161" i="1" s="1"/>
  <c r="AA1164" i="1"/>
  <c r="AD1163" i="1"/>
  <c r="AF1163" i="1" s="1"/>
  <c r="AB1150" i="1"/>
  <c r="AH1149" i="1"/>
  <c r="AX1149" i="1"/>
  <c r="AY1149" i="1" s="1"/>
  <c r="Y1149" i="1"/>
  <c r="AI1149" i="1"/>
  <c r="Z1283" i="1"/>
  <c r="AA1165" i="1" l="1"/>
  <c r="AD1164" i="1"/>
  <c r="AF1164" i="1" s="1"/>
  <c r="AC1162" i="1"/>
  <c r="AG1162" i="1" s="1"/>
  <c r="AE1163" i="1"/>
  <c r="Z1284" i="1"/>
  <c r="AB1151" i="1"/>
  <c r="AH1150" i="1"/>
  <c r="AI1150" i="1"/>
  <c r="Y1150" i="1"/>
  <c r="AX1150" i="1"/>
  <c r="AY1150" i="1" s="1"/>
  <c r="AE1164" i="1" l="1"/>
  <c r="AC1163" i="1"/>
  <c r="AG1163" i="1" s="1"/>
  <c r="AA1166" i="1"/>
  <c r="AD1165" i="1"/>
  <c r="AF1165" i="1" s="1"/>
  <c r="AB1152" i="1"/>
  <c r="AH1151" i="1"/>
  <c r="Y1151" i="1"/>
  <c r="AI1151" i="1"/>
  <c r="AX1151" i="1"/>
  <c r="AY1151" i="1" s="1"/>
  <c r="Z1285" i="1"/>
  <c r="AA1167" i="1" l="1"/>
  <c r="AD1166" i="1"/>
  <c r="AF1166" i="1" s="1"/>
  <c r="AE1165" i="1"/>
  <c r="AC1164" i="1"/>
  <c r="AG1164" i="1" s="1"/>
  <c r="Z1286" i="1"/>
  <c r="AB1153" i="1"/>
  <c r="AH1152" i="1"/>
  <c r="AI1152" i="1"/>
  <c r="AX1152" i="1"/>
  <c r="AY1152" i="1" s="1"/>
  <c r="Y1152" i="1"/>
  <c r="AE1166" i="1" l="1"/>
  <c r="AC1165" i="1"/>
  <c r="AG1165" i="1" s="1"/>
  <c r="AA1168" i="1"/>
  <c r="AD1167" i="1"/>
  <c r="AF1167" i="1" s="1"/>
  <c r="AB1154" i="1"/>
  <c r="AH1153" i="1"/>
  <c r="AI1153" i="1"/>
  <c r="Y1153" i="1"/>
  <c r="AX1153" i="1"/>
  <c r="AY1153" i="1" s="1"/>
  <c r="Z1287" i="1"/>
  <c r="AD1168" i="1" l="1"/>
  <c r="AF1168" i="1" s="1"/>
  <c r="AA1169" i="1"/>
  <c r="AE1167" i="1"/>
  <c r="AC1166" i="1"/>
  <c r="AG1166" i="1" s="1"/>
  <c r="Z1288" i="1"/>
  <c r="AB1155" i="1"/>
  <c r="AH1154" i="1"/>
  <c r="AI1154" i="1"/>
  <c r="AX1154" i="1"/>
  <c r="AY1154" i="1" s="1"/>
  <c r="Y1154" i="1"/>
  <c r="AE1168" i="1" l="1"/>
  <c r="AC1167" i="1"/>
  <c r="AG1167" i="1" s="1"/>
  <c r="AA1170" i="1"/>
  <c r="AD1169" i="1"/>
  <c r="AF1169" i="1" s="1"/>
  <c r="AB1156" i="1"/>
  <c r="AH1155" i="1"/>
  <c r="AX1155" i="1"/>
  <c r="AY1155" i="1" s="1"/>
  <c r="Y1155" i="1"/>
  <c r="AI1155" i="1"/>
  <c r="Z1289" i="1"/>
  <c r="AA1171" i="1" l="1"/>
  <c r="AD1170" i="1"/>
  <c r="AF1170" i="1" s="1"/>
  <c r="AE1169" i="1"/>
  <c r="AC1168" i="1"/>
  <c r="AG1168" i="1" s="1"/>
  <c r="Z1290" i="1"/>
  <c r="AB1157" i="1"/>
  <c r="AH1156" i="1"/>
  <c r="AI1156" i="1"/>
  <c r="Y1156" i="1"/>
  <c r="AX1156" i="1"/>
  <c r="AY1156" i="1" s="1"/>
  <c r="AC1169" i="1" l="1"/>
  <c r="AG1169" i="1" s="1"/>
  <c r="AE1170" i="1"/>
  <c r="AA1172" i="1"/>
  <c r="AD1171" i="1"/>
  <c r="AF1171" i="1" s="1"/>
  <c r="AB1158" i="1"/>
  <c r="AH1157" i="1"/>
  <c r="AX1157" i="1"/>
  <c r="AY1157" i="1" s="1"/>
  <c r="Y1157" i="1"/>
  <c r="AI1157" i="1"/>
  <c r="Z1291" i="1"/>
  <c r="AA1173" i="1" l="1"/>
  <c r="AD1172" i="1"/>
  <c r="AF1172" i="1" s="1"/>
  <c r="AE1171" i="1"/>
  <c r="AC1170" i="1"/>
  <c r="AG1170" i="1" s="1"/>
  <c r="Z1292" i="1"/>
  <c r="AB1159" i="1"/>
  <c r="AH1158" i="1"/>
  <c r="AI1158" i="1"/>
  <c r="AX1158" i="1"/>
  <c r="AY1158" i="1" s="1"/>
  <c r="Y1158" i="1"/>
  <c r="AE1172" i="1" l="1"/>
  <c r="AC1171" i="1"/>
  <c r="AG1171" i="1" s="1"/>
  <c r="AA1174" i="1"/>
  <c r="AD1173" i="1"/>
  <c r="AF1173" i="1" s="1"/>
  <c r="AB1160" i="1"/>
  <c r="AH1159" i="1"/>
  <c r="Y1159" i="1"/>
  <c r="AX1159" i="1"/>
  <c r="AY1159" i="1" s="1"/>
  <c r="AI1159" i="1"/>
  <c r="Z1293" i="1"/>
  <c r="AA1175" i="1" l="1"/>
  <c r="AD1174" i="1"/>
  <c r="AF1174" i="1" s="1"/>
  <c r="AE1173" i="1"/>
  <c r="AC1172" i="1"/>
  <c r="AG1172" i="1" s="1"/>
  <c r="Z1294" i="1"/>
  <c r="AB1161" i="1"/>
  <c r="AH1160" i="1"/>
  <c r="Y1160" i="1"/>
  <c r="AI1160" i="1"/>
  <c r="AX1160" i="1"/>
  <c r="AY1160" i="1" s="1"/>
  <c r="AE1174" i="1" l="1"/>
  <c r="AC1173" i="1"/>
  <c r="AG1173" i="1" s="1"/>
  <c r="AA1176" i="1"/>
  <c r="AD1175" i="1"/>
  <c r="AF1175" i="1" s="1"/>
  <c r="AB1162" i="1"/>
  <c r="AH1161" i="1"/>
  <c r="AI1161" i="1"/>
  <c r="Y1161" i="1"/>
  <c r="AX1161" i="1"/>
  <c r="AY1161" i="1" s="1"/>
  <c r="Z1295" i="1"/>
  <c r="AD1176" i="1" l="1"/>
  <c r="AF1176" i="1" s="1"/>
  <c r="AA1177" i="1"/>
  <c r="AE1175" i="1"/>
  <c r="AC1174" i="1"/>
  <c r="AG1174" i="1" s="1"/>
  <c r="AB1163" i="1"/>
  <c r="AH1162" i="1"/>
  <c r="AX1162" i="1"/>
  <c r="AY1162" i="1" s="1"/>
  <c r="Y1162" i="1"/>
  <c r="AI1162" i="1"/>
  <c r="Z1296" i="1"/>
  <c r="AC1175" i="1" l="1"/>
  <c r="AG1175" i="1" s="1"/>
  <c r="AE1176" i="1"/>
  <c r="AA1178" i="1"/>
  <c r="AD1177" i="1"/>
  <c r="AF1177" i="1" s="1"/>
  <c r="AB1164" i="1"/>
  <c r="AH1163" i="1"/>
  <c r="AX1163" i="1"/>
  <c r="AY1163" i="1" s="1"/>
  <c r="Y1163" i="1"/>
  <c r="AI1163" i="1"/>
  <c r="Z1297" i="1"/>
  <c r="AA1179" i="1" l="1"/>
  <c r="AD1178" i="1"/>
  <c r="AF1178" i="1" s="1"/>
  <c r="AE1177" i="1"/>
  <c r="AC1176" i="1"/>
  <c r="AG1176" i="1" s="1"/>
  <c r="Z1298" i="1"/>
  <c r="AB1165" i="1"/>
  <c r="AH1164" i="1"/>
  <c r="AI1164" i="1"/>
  <c r="AX1164" i="1"/>
  <c r="AY1164" i="1" s="1"/>
  <c r="Y1164" i="1"/>
  <c r="AE1178" i="1" l="1"/>
  <c r="AC1178" i="1" s="1"/>
  <c r="AC1177" i="1"/>
  <c r="AG1177" i="1" s="1"/>
  <c r="AD1179" i="1"/>
  <c r="AA1180" i="1"/>
  <c r="Z1299" i="1"/>
  <c r="AB1166" i="1"/>
  <c r="AH1165" i="1"/>
  <c r="AI1165" i="1"/>
  <c r="Y1165" i="1"/>
  <c r="AX1165" i="1"/>
  <c r="AY1165" i="1" s="1"/>
  <c r="AG1178" i="1" l="1"/>
  <c r="AD1180" i="1"/>
  <c r="AF1180" i="1" s="1"/>
  <c r="AA1181" i="1"/>
  <c r="AF1179" i="1"/>
  <c r="AE1179" i="1"/>
  <c r="AB1167" i="1"/>
  <c r="AH1166" i="1"/>
  <c r="Y1166" i="1"/>
  <c r="AI1166" i="1"/>
  <c r="AX1166" i="1"/>
  <c r="AY1166" i="1" s="1"/>
  <c r="Z1300" i="1"/>
  <c r="AE1180" i="1" l="1"/>
  <c r="AC1179" i="1"/>
  <c r="AG1179" i="1" s="1"/>
  <c r="AA1182" i="1"/>
  <c r="AD1181" i="1"/>
  <c r="AF1181" i="1" s="1"/>
  <c r="AB1168" i="1"/>
  <c r="AH1167" i="1"/>
  <c r="Y1167" i="1"/>
  <c r="AX1167" i="1"/>
  <c r="AY1167" i="1" s="1"/>
  <c r="AI1167" i="1"/>
  <c r="Z1301" i="1"/>
  <c r="AD1182" i="1" l="1"/>
  <c r="AF1182" i="1" s="1"/>
  <c r="AA1183" i="1"/>
  <c r="AE1181" i="1"/>
  <c r="AC1180" i="1"/>
  <c r="AG1180" i="1" s="1"/>
  <c r="Z1302" i="1"/>
  <c r="AB1169" i="1"/>
  <c r="AH1168" i="1"/>
  <c r="AX1168" i="1"/>
  <c r="AY1168" i="1" s="1"/>
  <c r="Y1168" i="1"/>
  <c r="AI1168" i="1"/>
  <c r="AE1182" i="1" l="1"/>
  <c r="AC1182" i="1" s="1"/>
  <c r="AG1182" i="1" s="1"/>
  <c r="AC1181" i="1"/>
  <c r="AG1181" i="1" s="1"/>
  <c r="AA1184" i="1"/>
  <c r="AD1183" i="1"/>
  <c r="AB1170" i="1"/>
  <c r="AH1169" i="1"/>
  <c r="Y1169" i="1"/>
  <c r="AI1169" i="1"/>
  <c r="AX1169" i="1"/>
  <c r="AY1169" i="1" s="1"/>
  <c r="Z1303" i="1"/>
  <c r="AF1183" i="1" l="1"/>
  <c r="AE1183" i="1"/>
  <c r="AC1183" i="1" s="1"/>
  <c r="AG1183" i="1" s="1"/>
  <c r="AD1184" i="1"/>
  <c r="AF1184" i="1" s="1"/>
  <c r="AA1185" i="1"/>
  <c r="Z1304" i="1"/>
  <c r="AB1171" i="1"/>
  <c r="AH1170" i="1"/>
  <c r="AI1170" i="1"/>
  <c r="Y1170" i="1"/>
  <c r="AX1170" i="1"/>
  <c r="AY1170" i="1" s="1"/>
  <c r="AE1184" i="1" l="1"/>
  <c r="AC1184" i="1" s="1"/>
  <c r="AA1186" i="1"/>
  <c r="AD1185" i="1"/>
  <c r="AB1172" i="1"/>
  <c r="AH1171" i="1"/>
  <c r="AX1171" i="1"/>
  <c r="AY1171" i="1" s="1"/>
  <c r="AI1171" i="1"/>
  <c r="Y1171" i="1"/>
  <c r="AG1184" i="1"/>
  <c r="Z1305" i="1"/>
  <c r="AF1185" i="1" l="1"/>
  <c r="AE1185" i="1"/>
  <c r="AD1186" i="1"/>
  <c r="AF1186" i="1" s="1"/>
  <c r="AA1187" i="1"/>
  <c r="Z1306" i="1"/>
  <c r="AB1173" i="1"/>
  <c r="AH1172" i="1"/>
  <c r="Y1172" i="1"/>
  <c r="AI1172" i="1"/>
  <c r="AX1172" i="1"/>
  <c r="AY1172" i="1" s="1"/>
  <c r="AA1188" i="1" l="1"/>
  <c r="AD1187" i="1"/>
  <c r="AF1187" i="1" s="1"/>
  <c r="AC1186" i="1"/>
  <c r="AC1185" i="1"/>
  <c r="AG1185" i="1" s="1"/>
  <c r="AE1186" i="1"/>
  <c r="AB1174" i="1"/>
  <c r="AH1173" i="1"/>
  <c r="Y1173" i="1"/>
  <c r="AX1173" i="1"/>
  <c r="AY1173" i="1" s="1"/>
  <c r="AI1173" i="1"/>
  <c r="Z1307" i="1"/>
  <c r="AG1186" i="1" l="1"/>
  <c r="AE1187" i="1"/>
  <c r="AC1187" i="1" s="1"/>
  <c r="AG1187" i="1" s="1"/>
  <c r="AA1189" i="1"/>
  <c r="AD1188" i="1"/>
  <c r="Z1308" i="1"/>
  <c r="AB1175" i="1"/>
  <c r="AH1174" i="1"/>
  <c r="AI1174" i="1"/>
  <c r="AX1174" i="1"/>
  <c r="AY1174" i="1" s="1"/>
  <c r="Y1174" i="1"/>
  <c r="AF1188" i="1" l="1"/>
  <c r="AE1188" i="1"/>
  <c r="AA1190" i="1"/>
  <c r="AD1189" i="1"/>
  <c r="AF1189" i="1" s="1"/>
  <c r="Z1309" i="1"/>
  <c r="AB1176" i="1"/>
  <c r="AH1175" i="1"/>
  <c r="AX1175" i="1"/>
  <c r="AY1175" i="1" s="1"/>
  <c r="AI1175" i="1"/>
  <c r="Y1175" i="1"/>
  <c r="AD1190" i="1" l="1"/>
  <c r="AF1190" i="1" s="1"/>
  <c r="AA1191" i="1"/>
  <c r="AE1189" i="1"/>
  <c r="AC1188" i="1"/>
  <c r="AG1188" i="1" s="1"/>
  <c r="AB1177" i="1"/>
  <c r="AH1176" i="1"/>
  <c r="Y1176" i="1"/>
  <c r="AX1176" i="1"/>
  <c r="AY1176" i="1" s="1"/>
  <c r="AI1176" i="1"/>
  <c r="Z1310" i="1"/>
  <c r="AE1190" i="1" l="1"/>
  <c r="AC1189" i="1"/>
  <c r="AG1189" i="1" s="1"/>
  <c r="AD1191" i="1"/>
  <c r="AF1191" i="1" s="1"/>
  <c r="AA1192" i="1"/>
  <c r="Z1311" i="1"/>
  <c r="AB1178" i="1"/>
  <c r="AH1177" i="1"/>
  <c r="Y1177" i="1"/>
  <c r="AX1177" i="1"/>
  <c r="AY1177" i="1" s="1"/>
  <c r="AI1177" i="1"/>
  <c r="AA1193" i="1" l="1"/>
  <c r="AD1192" i="1"/>
  <c r="AF1192" i="1" s="1"/>
  <c r="AE1191" i="1"/>
  <c r="AC1190" i="1"/>
  <c r="AG1190" i="1" s="1"/>
  <c r="AB1179" i="1"/>
  <c r="AH1178" i="1"/>
  <c r="AI1178" i="1"/>
  <c r="AX1178" i="1"/>
  <c r="AY1178" i="1" s="1"/>
  <c r="Y1178" i="1"/>
  <c r="Z1312" i="1"/>
  <c r="AE1192" i="1" l="1"/>
  <c r="AC1192" i="1" s="1"/>
  <c r="AC1191" i="1"/>
  <c r="AG1191" i="1" s="1"/>
  <c r="AA1194" i="1"/>
  <c r="AD1193" i="1"/>
  <c r="AF1193" i="1" s="1"/>
  <c r="Z1313" i="1"/>
  <c r="AB1180" i="1"/>
  <c r="AH1179" i="1"/>
  <c r="AX1179" i="1"/>
  <c r="AY1179" i="1" s="1"/>
  <c r="Y1179" i="1"/>
  <c r="AI1179" i="1"/>
  <c r="AG1192" i="1" l="1"/>
  <c r="AA1195" i="1"/>
  <c r="AD1194" i="1"/>
  <c r="AF1194" i="1" s="1"/>
  <c r="AE1193" i="1"/>
  <c r="Z1314" i="1"/>
  <c r="AB1181" i="1"/>
  <c r="AH1180" i="1"/>
  <c r="AI1180" i="1"/>
  <c r="Y1180" i="1"/>
  <c r="AX1180" i="1"/>
  <c r="AY1180" i="1" s="1"/>
  <c r="AE1194" i="1" l="1"/>
  <c r="AC1193" i="1"/>
  <c r="AG1193" i="1" s="1"/>
  <c r="AA1196" i="1"/>
  <c r="AD1195" i="1"/>
  <c r="AF1195" i="1" s="1"/>
  <c r="Z1315" i="1"/>
  <c r="AB1182" i="1"/>
  <c r="AH1181" i="1"/>
  <c r="AX1181" i="1"/>
  <c r="AY1181" i="1" s="1"/>
  <c r="Y1181" i="1"/>
  <c r="AI1181" i="1"/>
  <c r="AA1197" i="1" l="1"/>
  <c r="AD1196" i="1"/>
  <c r="AF1196" i="1" s="1"/>
  <c r="AE1195" i="1"/>
  <c r="AC1194" i="1"/>
  <c r="AG1194" i="1" s="1"/>
  <c r="AB1183" i="1"/>
  <c r="AH1182" i="1"/>
  <c r="AX1182" i="1"/>
  <c r="AY1182" i="1" s="1"/>
  <c r="Y1182" i="1"/>
  <c r="AI1182" i="1"/>
  <c r="Z1316" i="1"/>
  <c r="AE1196" i="1" l="1"/>
  <c r="AC1195" i="1"/>
  <c r="AG1195" i="1" s="1"/>
  <c r="AD1197" i="1"/>
  <c r="AF1197" i="1" s="1"/>
  <c r="AA1198" i="1"/>
  <c r="Z1317" i="1"/>
  <c r="AB1184" i="1"/>
  <c r="AH1183" i="1"/>
  <c r="AI1183" i="1"/>
  <c r="Y1183" i="1"/>
  <c r="AX1183" i="1"/>
  <c r="AY1183" i="1" s="1"/>
  <c r="AA1199" i="1" l="1"/>
  <c r="AD1198" i="1"/>
  <c r="AF1198" i="1" s="1"/>
  <c r="AC1196" i="1"/>
  <c r="AG1196" i="1" s="1"/>
  <c r="AE1197" i="1"/>
  <c r="Z1318" i="1"/>
  <c r="AB1185" i="1"/>
  <c r="AH1184" i="1"/>
  <c r="AI1184" i="1"/>
  <c r="AX1184" i="1"/>
  <c r="AY1184" i="1" s="1"/>
  <c r="Y1184" i="1"/>
  <c r="AE1198" i="1" l="1"/>
  <c r="AC1197" i="1"/>
  <c r="AG1197" i="1" s="1"/>
  <c r="AA1200" i="1"/>
  <c r="AD1199" i="1"/>
  <c r="AF1199" i="1" s="1"/>
  <c r="AB1186" i="1"/>
  <c r="AH1185" i="1"/>
  <c r="AX1185" i="1"/>
  <c r="AY1185" i="1" s="1"/>
  <c r="Y1185" i="1"/>
  <c r="AI1185" i="1"/>
  <c r="Z1319" i="1"/>
  <c r="AA1201" i="1" l="1"/>
  <c r="AD1200" i="1"/>
  <c r="AF1200" i="1" s="1"/>
  <c r="AE1199" i="1"/>
  <c r="AC1198" i="1"/>
  <c r="AG1198" i="1" s="1"/>
  <c r="Z1320" i="1"/>
  <c r="AB1187" i="1"/>
  <c r="AH1186" i="1"/>
  <c r="AI1186" i="1"/>
  <c r="Y1186" i="1"/>
  <c r="AX1186" i="1"/>
  <c r="AY1186" i="1" s="1"/>
  <c r="AE1200" i="1" l="1"/>
  <c r="AC1199" i="1"/>
  <c r="AG1199" i="1" s="1"/>
  <c r="AA1202" i="1"/>
  <c r="AD1201" i="1"/>
  <c r="AF1201" i="1" s="1"/>
  <c r="AB1188" i="1"/>
  <c r="AH1187" i="1"/>
  <c r="Y1187" i="1"/>
  <c r="AI1187" i="1"/>
  <c r="AX1187" i="1"/>
  <c r="AY1187" i="1" s="1"/>
  <c r="Z1321" i="1"/>
  <c r="AA1203" i="1" l="1"/>
  <c r="AD1202" i="1"/>
  <c r="AF1202" i="1" s="1"/>
  <c r="AE1201" i="1"/>
  <c r="AC1200" i="1"/>
  <c r="AG1200" i="1" s="1"/>
  <c r="Z1322" i="1"/>
  <c r="AB1189" i="1"/>
  <c r="AH1188" i="1"/>
  <c r="Y1188" i="1"/>
  <c r="AX1188" i="1"/>
  <c r="AY1188" i="1" s="1"/>
  <c r="AI1188" i="1"/>
  <c r="AE1202" i="1" l="1"/>
  <c r="AC1201" i="1"/>
  <c r="AG1201" i="1" s="1"/>
  <c r="AA1204" i="1"/>
  <c r="AD1203" i="1"/>
  <c r="AF1203" i="1" s="1"/>
  <c r="Z1323" i="1"/>
  <c r="AB1190" i="1"/>
  <c r="AH1189" i="1"/>
  <c r="AI1189" i="1"/>
  <c r="Y1189" i="1"/>
  <c r="AX1189" i="1"/>
  <c r="AY1189" i="1" s="1"/>
  <c r="AA1205" i="1" l="1"/>
  <c r="AD1204" i="1"/>
  <c r="AF1204" i="1" s="1"/>
  <c r="AE1203" i="1"/>
  <c r="AC1202" i="1"/>
  <c r="AG1202" i="1" s="1"/>
  <c r="Z1324" i="1"/>
  <c r="AB1191" i="1"/>
  <c r="AH1190" i="1"/>
  <c r="AX1190" i="1"/>
  <c r="AY1190" i="1" s="1"/>
  <c r="Y1190" i="1"/>
  <c r="AI1190" i="1"/>
  <c r="AE1204" i="1" l="1"/>
  <c r="AC1203" i="1"/>
  <c r="AG1203" i="1" s="1"/>
  <c r="AD1205" i="1"/>
  <c r="AF1205" i="1" s="1"/>
  <c r="AA1206" i="1"/>
  <c r="AB1192" i="1"/>
  <c r="AH1191" i="1"/>
  <c r="AI1191" i="1"/>
  <c r="Y1191" i="1"/>
  <c r="AX1191" i="1"/>
  <c r="AY1191" i="1" s="1"/>
  <c r="Z1325" i="1"/>
  <c r="AA1207" i="1" l="1"/>
  <c r="AD1206" i="1"/>
  <c r="AF1206" i="1" s="1"/>
  <c r="AE1205" i="1"/>
  <c r="AC1204" i="1"/>
  <c r="AG1204" i="1" s="1"/>
  <c r="Z1326" i="1"/>
  <c r="AB1193" i="1"/>
  <c r="AH1192" i="1"/>
  <c r="AI1192" i="1"/>
  <c r="AX1192" i="1"/>
  <c r="AY1192" i="1" s="1"/>
  <c r="Y1192" i="1"/>
  <c r="AE1206" i="1" l="1"/>
  <c r="AC1205" i="1"/>
  <c r="AG1205" i="1" s="1"/>
  <c r="AA1208" i="1"/>
  <c r="AD1207" i="1"/>
  <c r="AF1207" i="1" s="1"/>
  <c r="Z1327" i="1"/>
  <c r="AB1194" i="1"/>
  <c r="AH1193" i="1"/>
  <c r="Y1193" i="1"/>
  <c r="AX1193" i="1"/>
  <c r="AY1193" i="1" s="1"/>
  <c r="AI1193" i="1"/>
  <c r="AA1209" i="1" l="1"/>
  <c r="AD1208" i="1"/>
  <c r="AF1208" i="1" s="1"/>
  <c r="AE1207" i="1"/>
  <c r="AC1206" i="1"/>
  <c r="AG1206" i="1" s="1"/>
  <c r="AB1195" i="1"/>
  <c r="AH1194" i="1"/>
  <c r="Y1194" i="1"/>
  <c r="AI1194" i="1"/>
  <c r="AX1194" i="1"/>
  <c r="AY1194" i="1" s="1"/>
  <c r="Z1328" i="1"/>
  <c r="AE1208" i="1" l="1"/>
  <c r="AC1208" i="1" s="1"/>
  <c r="AC1207" i="1"/>
  <c r="AG1207" i="1" s="1"/>
  <c r="AD1209" i="1"/>
  <c r="AA1210" i="1"/>
  <c r="Z1329" i="1"/>
  <c r="AB1196" i="1"/>
  <c r="Y1195" i="1"/>
  <c r="AH1195" i="1"/>
  <c r="AI1195" i="1"/>
  <c r="AX1195" i="1"/>
  <c r="AY1195" i="1" s="1"/>
  <c r="AG1208" i="1"/>
  <c r="AA1211" i="1" l="1"/>
  <c r="AD1210" i="1"/>
  <c r="AF1210" i="1" s="1"/>
  <c r="AF1209" i="1"/>
  <c r="AE1209" i="1"/>
  <c r="AB1197" i="1"/>
  <c r="AH1196" i="1"/>
  <c r="AX1196" i="1"/>
  <c r="AY1196" i="1" s="1"/>
  <c r="Y1196" i="1"/>
  <c r="AI1196" i="1"/>
  <c r="Z1330" i="1"/>
  <c r="AE1210" i="1" l="1"/>
  <c r="AC1209" i="1"/>
  <c r="AG1209" i="1" s="1"/>
  <c r="AD1211" i="1"/>
  <c r="AF1211" i="1" s="1"/>
  <c r="AA1212" i="1"/>
  <c r="Z1331" i="1"/>
  <c r="AB1198" i="1"/>
  <c r="AX1197" i="1"/>
  <c r="AY1197" i="1" s="1"/>
  <c r="AH1197" i="1"/>
  <c r="AI1197" i="1"/>
  <c r="Y1197" i="1"/>
  <c r="AD1212" i="1" l="1"/>
  <c r="AF1212" i="1" s="1"/>
  <c r="AA1213" i="1"/>
  <c r="AE1211" i="1"/>
  <c r="AE1212" i="1" s="1"/>
  <c r="AC1210" i="1"/>
  <c r="AG1210" i="1" s="1"/>
  <c r="AB1199" i="1"/>
  <c r="AH1198" i="1"/>
  <c r="AX1198" i="1"/>
  <c r="AY1198" i="1" s="1"/>
  <c r="Y1198" i="1"/>
  <c r="AI1198" i="1"/>
  <c r="Z1332" i="1"/>
  <c r="AC1212" i="1"/>
  <c r="AC1211" i="1" l="1"/>
  <c r="AG1211" i="1" s="1"/>
  <c r="AA1214" i="1"/>
  <c r="AD1213" i="1"/>
  <c r="AB1200" i="1"/>
  <c r="AH1199" i="1"/>
  <c r="AI1199" i="1"/>
  <c r="AX1199" i="1"/>
  <c r="AY1199" i="1" s="1"/>
  <c r="Y1199" i="1"/>
  <c r="Z1333" i="1"/>
  <c r="AG1212" i="1" l="1"/>
  <c r="AF1213" i="1"/>
  <c r="AE1213" i="1"/>
  <c r="AA1215" i="1"/>
  <c r="AD1214" i="1"/>
  <c r="AF1214" i="1" s="1"/>
  <c r="Z1334" i="1"/>
  <c r="AB1201" i="1"/>
  <c r="AH1200" i="1"/>
  <c r="Y1200" i="1"/>
  <c r="AX1200" i="1"/>
  <c r="AY1200" i="1" s="1"/>
  <c r="AI1200" i="1"/>
  <c r="AA1216" i="1" l="1"/>
  <c r="AD1215" i="1"/>
  <c r="AF1215" i="1" s="1"/>
  <c r="AE1214" i="1"/>
  <c r="AC1213" i="1"/>
  <c r="AG1213" i="1" s="1"/>
  <c r="AB1202" i="1"/>
  <c r="AH1201" i="1"/>
  <c r="AX1201" i="1"/>
  <c r="AY1201" i="1" s="1"/>
  <c r="AI1201" i="1"/>
  <c r="Y1201" i="1"/>
  <c r="Z1335" i="1"/>
  <c r="AE1215" i="1" l="1"/>
  <c r="AC1215" i="1" s="1"/>
  <c r="AC1214" i="1"/>
  <c r="AG1214" i="1" s="1"/>
  <c r="AD1216" i="1"/>
  <c r="AA1217" i="1"/>
  <c r="Z1336" i="1"/>
  <c r="AB1203" i="1"/>
  <c r="AH1202" i="1"/>
  <c r="AX1202" i="1"/>
  <c r="AY1202" i="1" s="1"/>
  <c r="AI1202" i="1"/>
  <c r="Y1202" i="1"/>
  <c r="AG1215" i="1"/>
  <c r="AA1218" i="1" l="1"/>
  <c r="AD1217" i="1"/>
  <c r="AF1217" i="1" s="1"/>
  <c r="AF1216" i="1"/>
  <c r="AE1216" i="1"/>
  <c r="Z1337" i="1"/>
  <c r="AB1204" i="1"/>
  <c r="AH1203" i="1"/>
  <c r="Y1203" i="1"/>
  <c r="AX1203" i="1"/>
  <c r="AY1203" i="1" s="1"/>
  <c r="AI1203" i="1"/>
  <c r="AE1217" i="1" l="1"/>
  <c r="AC1216" i="1"/>
  <c r="AG1216" i="1" s="1"/>
  <c r="AD1218" i="1"/>
  <c r="AF1218" i="1" s="1"/>
  <c r="AA1219" i="1"/>
  <c r="Z1338" i="1"/>
  <c r="AB1205" i="1"/>
  <c r="AH1204" i="1"/>
  <c r="Y1204" i="1"/>
  <c r="AI1204" i="1"/>
  <c r="AX1204" i="1"/>
  <c r="AY1204" i="1" s="1"/>
  <c r="AA1220" i="1" l="1"/>
  <c r="AD1219" i="1"/>
  <c r="AF1219" i="1" s="1"/>
  <c r="AE1218" i="1"/>
  <c r="AC1217" i="1"/>
  <c r="AG1217" i="1" s="1"/>
  <c r="AB1206" i="1"/>
  <c r="AH1205" i="1"/>
  <c r="Y1205" i="1"/>
  <c r="AI1205" i="1"/>
  <c r="AX1205" i="1"/>
  <c r="AY1205" i="1" s="1"/>
  <c r="Z1339" i="1"/>
  <c r="AE1219" i="1" l="1"/>
  <c r="AC1218" i="1"/>
  <c r="AG1218" i="1" s="1"/>
  <c r="AA1221" i="1"/>
  <c r="AD1220" i="1"/>
  <c r="AF1220" i="1" s="1"/>
  <c r="Z1340" i="1"/>
  <c r="AB1207" i="1"/>
  <c r="AH1206" i="1"/>
  <c r="Y1206" i="1"/>
  <c r="AX1206" i="1"/>
  <c r="AY1206" i="1" s="1"/>
  <c r="AI1206" i="1"/>
  <c r="AD1221" i="1" l="1"/>
  <c r="AF1221" i="1" s="1"/>
  <c r="AA1222" i="1"/>
  <c r="AC1219" i="1"/>
  <c r="AG1219" i="1" s="1"/>
  <c r="AE1220" i="1"/>
  <c r="AB1208" i="1"/>
  <c r="AI1207" i="1"/>
  <c r="Y1207" i="1"/>
  <c r="AH1207" i="1"/>
  <c r="AX1207" i="1"/>
  <c r="AY1207" i="1" s="1"/>
  <c r="Z1341" i="1"/>
  <c r="AE1221" i="1" l="1"/>
  <c r="AC1220" i="1"/>
  <c r="AG1220" i="1" s="1"/>
  <c r="AA1223" i="1"/>
  <c r="AD1222" i="1"/>
  <c r="AF1222" i="1" s="1"/>
  <c r="AB1209" i="1"/>
  <c r="AH1208" i="1"/>
  <c r="AX1208" i="1"/>
  <c r="AY1208" i="1" s="1"/>
  <c r="Y1208" i="1"/>
  <c r="AI1208" i="1"/>
  <c r="Z1342" i="1"/>
  <c r="AD1223" i="1" l="1"/>
  <c r="AF1223" i="1" s="1"/>
  <c r="AA1224" i="1"/>
  <c r="AC1221" i="1"/>
  <c r="AG1221" i="1" s="1"/>
  <c r="AE1222" i="1"/>
  <c r="Z1343" i="1"/>
  <c r="AB1210" i="1"/>
  <c r="AH1209" i="1"/>
  <c r="AX1209" i="1"/>
  <c r="AY1209" i="1" s="1"/>
  <c r="AI1209" i="1"/>
  <c r="Y1209" i="1"/>
  <c r="AE1223" i="1" l="1"/>
  <c r="AC1222" i="1"/>
  <c r="AG1222" i="1" s="1"/>
  <c r="AA1225" i="1"/>
  <c r="AD1224" i="1"/>
  <c r="AF1224" i="1" s="1"/>
  <c r="AB1211" i="1"/>
  <c r="AH1210" i="1"/>
  <c r="AI1210" i="1"/>
  <c r="AX1210" i="1"/>
  <c r="AY1210" i="1" s="1"/>
  <c r="Y1210" i="1"/>
  <c r="Z1344" i="1"/>
  <c r="AA1226" i="1" l="1"/>
  <c r="AD1225" i="1"/>
  <c r="AF1225" i="1" s="1"/>
  <c r="AE1224" i="1"/>
  <c r="AC1223" i="1"/>
  <c r="AG1223" i="1" s="1"/>
  <c r="Z1345" i="1"/>
  <c r="AB1212" i="1"/>
  <c r="AH1211" i="1"/>
  <c r="Y1211" i="1"/>
  <c r="AI1211" i="1"/>
  <c r="AX1211" i="1"/>
  <c r="AY1211" i="1" s="1"/>
  <c r="AE1225" i="1" l="1"/>
  <c r="AC1224" i="1"/>
  <c r="AG1224" i="1" s="1"/>
  <c r="AA1227" i="1"/>
  <c r="AD1226" i="1"/>
  <c r="AF1226" i="1" s="1"/>
  <c r="AB1213" i="1"/>
  <c r="AH1212" i="1"/>
  <c r="AX1212" i="1"/>
  <c r="AY1212" i="1" s="1"/>
  <c r="AI1212" i="1"/>
  <c r="Y1212" i="1"/>
  <c r="Z1346" i="1"/>
  <c r="AA1228" i="1" l="1"/>
  <c r="AD1227" i="1"/>
  <c r="AF1227" i="1" s="1"/>
  <c r="AE1226" i="1"/>
  <c r="AC1225" i="1"/>
  <c r="AG1225" i="1" s="1"/>
  <c r="Z1347" i="1"/>
  <c r="AB1214" i="1"/>
  <c r="AH1213" i="1"/>
  <c r="Y1213" i="1"/>
  <c r="AI1213" i="1"/>
  <c r="AX1213" i="1"/>
  <c r="AY1213" i="1" s="1"/>
  <c r="AC1226" i="1" l="1"/>
  <c r="AG1226" i="1" s="1"/>
  <c r="AE1227" i="1"/>
  <c r="AA1229" i="1"/>
  <c r="AD1228" i="1"/>
  <c r="AF1228" i="1" s="1"/>
  <c r="AB1215" i="1"/>
  <c r="AH1214" i="1"/>
  <c r="Y1214" i="1"/>
  <c r="AX1214" i="1"/>
  <c r="AY1214" i="1" s="1"/>
  <c r="AI1214" i="1"/>
  <c r="Z1348" i="1"/>
  <c r="AA1230" i="1" l="1"/>
  <c r="AD1229" i="1"/>
  <c r="AF1229" i="1" s="1"/>
  <c r="AC1227" i="1"/>
  <c r="AG1227" i="1" s="1"/>
  <c r="AE1228" i="1"/>
  <c r="AC1228" i="1" s="1"/>
  <c r="Z1349" i="1"/>
  <c r="AB1216" i="1"/>
  <c r="AH1215" i="1"/>
  <c r="Y1215" i="1"/>
  <c r="AX1215" i="1"/>
  <c r="AY1215" i="1" s="1"/>
  <c r="AI1215" i="1"/>
  <c r="AG1228" i="1" l="1"/>
  <c r="AE1229" i="1"/>
  <c r="AC1229" i="1" s="1"/>
  <c r="AG1229" i="1" s="1"/>
  <c r="AA1231" i="1"/>
  <c r="AD1230" i="1"/>
  <c r="AB1217" i="1"/>
  <c r="AH1216" i="1"/>
  <c r="AX1216" i="1"/>
  <c r="AY1216" i="1" s="1"/>
  <c r="Y1216" i="1"/>
  <c r="AI1216" i="1"/>
  <c r="Z1350" i="1"/>
  <c r="AF1230" i="1" l="1"/>
  <c r="AE1230" i="1"/>
  <c r="AA1232" i="1"/>
  <c r="AD1231" i="1"/>
  <c r="AF1231" i="1" s="1"/>
  <c r="Z1351" i="1"/>
  <c r="AB1218" i="1"/>
  <c r="AH1217" i="1"/>
  <c r="Y1217" i="1"/>
  <c r="AX1217" i="1"/>
  <c r="AY1217" i="1" s="1"/>
  <c r="AI1217" i="1"/>
  <c r="AA1233" i="1" l="1"/>
  <c r="AD1232" i="1"/>
  <c r="AF1232" i="1" s="1"/>
  <c r="AE1231" i="1"/>
  <c r="AE1232" i="1" s="1"/>
  <c r="AC1230" i="1"/>
  <c r="AG1230" i="1" s="1"/>
  <c r="Z1352" i="1"/>
  <c r="AB1219" i="1"/>
  <c r="AH1218" i="1"/>
  <c r="Y1218" i="1"/>
  <c r="AI1218" i="1"/>
  <c r="AX1218" i="1"/>
  <c r="AY1218" i="1" s="1"/>
  <c r="AC1232" i="1"/>
  <c r="AC1231" i="1" l="1"/>
  <c r="AG1231" i="1" s="1"/>
  <c r="AA1234" i="1"/>
  <c r="AD1233" i="1"/>
  <c r="AB1220" i="1"/>
  <c r="AH1219" i="1"/>
  <c r="AX1219" i="1"/>
  <c r="AY1219" i="1" s="1"/>
  <c r="AI1219" i="1"/>
  <c r="Y1219" i="1"/>
  <c r="Z1353" i="1"/>
  <c r="AG1232" i="1" l="1"/>
  <c r="AF1233" i="1"/>
  <c r="AE1233" i="1"/>
  <c r="AA1235" i="1"/>
  <c r="AD1234" i="1"/>
  <c r="AF1234" i="1" s="1"/>
  <c r="Z1354" i="1"/>
  <c r="AB1221" i="1"/>
  <c r="AH1220" i="1"/>
  <c r="AI1220" i="1"/>
  <c r="Y1220" i="1"/>
  <c r="AX1220" i="1"/>
  <c r="AY1220" i="1" s="1"/>
  <c r="AA1236" i="1" l="1"/>
  <c r="AD1235" i="1"/>
  <c r="AF1235" i="1" s="1"/>
  <c r="AE1234" i="1"/>
  <c r="AC1233" i="1"/>
  <c r="AG1233" i="1" s="1"/>
  <c r="AB1222" i="1"/>
  <c r="AH1221" i="1"/>
  <c r="AI1221" i="1"/>
  <c r="AX1221" i="1"/>
  <c r="AY1221" i="1" s="1"/>
  <c r="Y1221" i="1"/>
  <c r="Z1355" i="1"/>
  <c r="AE1235" i="1" l="1"/>
  <c r="AC1235" i="1" s="1"/>
  <c r="AC1234" i="1"/>
  <c r="AG1234" i="1" s="1"/>
  <c r="AD1236" i="1"/>
  <c r="AA1237" i="1"/>
  <c r="AB1223" i="1"/>
  <c r="AH1222" i="1"/>
  <c r="AI1222" i="1"/>
  <c r="AX1222" i="1"/>
  <c r="AY1222" i="1" s="1"/>
  <c r="Y1222" i="1"/>
  <c r="Z1356" i="1"/>
  <c r="AG1235" i="1"/>
  <c r="AA1238" i="1" l="1"/>
  <c r="AD1237" i="1"/>
  <c r="AF1237" i="1" s="1"/>
  <c r="AF1236" i="1"/>
  <c r="AE1236" i="1"/>
  <c r="Z1357" i="1"/>
  <c r="AB1224" i="1"/>
  <c r="AH1223" i="1"/>
  <c r="Y1223" i="1"/>
  <c r="AX1223" i="1"/>
  <c r="AY1223" i="1" s="1"/>
  <c r="AI1223" i="1"/>
  <c r="AC1236" i="1" l="1"/>
  <c r="AG1236" i="1" s="1"/>
  <c r="AE1237" i="1"/>
  <c r="AD1238" i="1"/>
  <c r="AF1238" i="1" s="1"/>
  <c r="AA1239" i="1"/>
  <c r="AB1225" i="1"/>
  <c r="AH1224" i="1"/>
  <c r="Y1224" i="1"/>
  <c r="AX1224" i="1"/>
  <c r="AY1224" i="1" s="1"/>
  <c r="AI1224" i="1"/>
  <c r="Z1358" i="1"/>
  <c r="AA1240" i="1" l="1"/>
  <c r="AD1239" i="1"/>
  <c r="AF1239" i="1" s="1"/>
  <c r="AE1238" i="1"/>
  <c r="AC1237" i="1"/>
  <c r="AG1237" i="1" s="1"/>
  <c r="Z1359" i="1"/>
  <c r="AB1226" i="1"/>
  <c r="AH1225" i="1"/>
  <c r="AX1225" i="1"/>
  <c r="AY1225" i="1" s="1"/>
  <c r="Y1225" i="1"/>
  <c r="AI1225" i="1"/>
  <c r="AE1239" i="1" l="1"/>
  <c r="AC1238" i="1"/>
  <c r="AG1238" i="1" s="1"/>
  <c r="AA1241" i="1"/>
  <c r="AD1240" i="1"/>
  <c r="AF1240" i="1" s="1"/>
  <c r="AB1227" i="1"/>
  <c r="AH1226" i="1"/>
  <c r="AI1226" i="1"/>
  <c r="AX1226" i="1"/>
  <c r="AY1226" i="1" s="1"/>
  <c r="Y1226" i="1"/>
  <c r="Z1360" i="1"/>
  <c r="AA1242" i="1" l="1"/>
  <c r="AD1241" i="1"/>
  <c r="AF1241" i="1" s="1"/>
  <c r="AE1240" i="1"/>
  <c r="AC1239" i="1"/>
  <c r="AG1239" i="1" s="1"/>
  <c r="Z1361" i="1"/>
  <c r="AB1228" i="1"/>
  <c r="AH1227" i="1"/>
  <c r="AI1227" i="1"/>
  <c r="Y1227" i="1"/>
  <c r="AX1227" i="1"/>
  <c r="AY1227" i="1" s="1"/>
  <c r="AC1240" i="1" l="1"/>
  <c r="AG1240" i="1" s="1"/>
  <c r="AE1241" i="1"/>
  <c r="AA1243" i="1"/>
  <c r="AD1242" i="1"/>
  <c r="AF1242" i="1" s="1"/>
  <c r="AB1229" i="1"/>
  <c r="AH1228" i="1"/>
  <c r="AI1228" i="1"/>
  <c r="Y1228" i="1"/>
  <c r="AX1228" i="1"/>
  <c r="AY1228" i="1" s="1"/>
  <c r="Z1362" i="1"/>
  <c r="AD1243" i="1" l="1"/>
  <c r="AF1243" i="1" s="1"/>
  <c r="AA1244" i="1"/>
  <c r="AE1242" i="1"/>
  <c r="AC1241" i="1"/>
  <c r="AG1241" i="1" s="1"/>
  <c r="Z1363" i="1"/>
  <c r="AB1230" i="1"/>
  <c r="Y1229" i="1"/>
  <c r="AI1229" i="1"/>
  <c r="AH1229" i="1"/>
  <c r="AX1229" i="1"/>
  <c r="AY1229" i="1" s="1"/>
  <c r="AE1243" i="1" l="1"/>
  <c r="AC1242" i="1"/>
  <c r="AG1242" i="1" s="1"/>
  <c r="AA1245" i="1"/>
  <c r="AD1244" i="1"/>
  <c r="AF1244" i="1" s="1"/>
  <c r="AB1231" i="1"/>
  <c r="AH1230" i="1"/>
  <c r="AI1230" i="1"/>
  <c r="AX1230" i="1"/>
  <c r="AY1230" i="1" s="1"/>
  <c r="Y1230" i="1"/>
  <c r="Z1364" i="1"/>
  <c r="AD1245" i="1" l="1"/>
  <c r="AF1245" i="1" s="1"/>
  <c r="AA1246" i="1"/>
  <c r="AE1244" i="1"/>
  <c r="AC1243" i="1"/>
  <c r="AG1243" i="1" s="1"/>
  <c r="Z1365" i="1"/>
  <c r="AB1232" i="1"/>
  <c r="AI1231" i="1"/>
  <c r="AH1231" i="1"/>
  <c r="Y1231" i="1"/>
  <c r="AX1231" i="1"/>
  <c r="AY1231" i="1" s="1"/>
  <c r="AE1245" i="1" l="1"/>
  <c r="AC1244" i="1"/>
  <c r="AG1244" i="1" s="1"/>
  <c r="AA1247" i="1"/>
  <c r="AD1246" i="1"/>
  <c r="AF1246" i="1" s="1"/>
  <c r="AB1233" i="1"/>
  <c r="AH1232" i="1"/>
  <c r="AX1232" i="1"/>
  <c r="AY1232" i="1" s="1"/>
  <c r="Y1232" i="1"/>
  <c r="AI1232" i="1"/>
  <c r="Z1366" i="1"/>
  <c r="AA1248" i="1" l="1"/>
  <c r="AD1247" i="1"/>
  <c r="AF1247" i="1" s="1"/>
  <c r="AE1246" i="1"/>
  <c r="AC1245" i="1"/>
  <c r="AG1245" i="1" s="1"/>
  <c r="Z1367" i="1"/>
  <c r="AB1234" i="1"/>
  <c r="AH1233" i="1"/>
  <c r="AX1233" i="1"/>
  <c r="AY1233" i="1" s="1"/>
  <c r="Y1233" i="1"/>
  <c r="AI1233" i="1"/>
  <c r="AC1246" i="1" l="1"/>
  <c r="AG1246" i="1" s="1"/>
  <c r="AE1247" i="1"/>
  <c r="AA1249" i="1"/>
  <c r="AD1248" i="1"/>
  <c r="AF1248" i="1" s="1"/>
  <c r="Z1368" i="1"/>
  <c r="AB1235" i="1"/>
  <c r="AH1234" i="1"/>
  <c r="Y1234" i="1"/>
  <c r="AX1234" i="1"/>
  <c r="AY1234" i="1" s="1"/>
  <c r="AI1234" i="1"/>
  <c r="AD1249" i="1" l="1"/>
  <c r="AF1249" i="1" s="1"/>
  <c r="AA1250" i="1"/>
  <c r="AE1248" i="1"/>
  <c r="AC1247" i="1"/>
  <c r="AG1247" i="1" s="1"/>
  <c r="AB1236" i="1"/>
  <c r="AH1235" i="1"/>
  <c r="Y1235" i="1"/>
  <c r="AI1235" i="1"/>
  <c r="AX1235" i="1"/>
  <c r="AY1235" i="1" s="1"/>
  <c r="Z1369" i="1"/>
  <c r="AE1249" i="1" l="1"/>
  <c r="AC1248" i="1"/>
  <c r="AG1248" i="1" s="1"/>
  <c r="AD1250" i="1"/>
  <c r="AF1250" i="1" s="1"/>
  <c r="AA1251" i="1"/>
  <c r="Z1370" i="1"/>
  <c r="AB1237" i="1"/>
  <c r="AH1236" i="1"/>
  <c r="AI1236" i="1"/>
  <c r="Y1236" i="1"/>
  <c r="AX1236" i="1"/>
  <c r="AY1236" i="1" s="1"/>
  <c r="AD1251" i="1" l="1"/>
  <c r="AF1251" i="1" s="1"/>
  <c r="AA1252" i="1"/>
  <c r="AE1250" i="1"/>
  <c r="AC1249" i="1"/>
  <c r="AG1249" i="1" s="1"/>
  <c r="Z1371" i="1"/>
  <c r="AB1238" i="1"/>
  <c r="AH1237" i="1"/>
  <c r="Y1237" i="1"/>
  <c r="AX1237" i="1"/>
  <c r="AY1237" i="1" s="1"/>
  <c r="AI1237" i="1"/>
  <c r="AE1251" i="1" l="1"/>
  <c r="AC1250" i="1"/>
  <c r="AG1250" i="1" s="1"/>
  <c r="AA1253" i="1"/>
  <c r="AD1252" i="1"/>
  <c r="AF1252" i="1" s="1"/>
  <c r="AB1239" i="1"/>
  <c r="AH1238" i="1"/>
  <c r="AX1238" i="1"/>
  <c r="AY1238" i="1" s="1"/>
  <c r="AI1238" i="1"/>
  <c r="Y1238" i="1"/>
  <c r="Z1372" i="1"/>
  <c r="AA1254" i="1" l="1"/>
  <c r="AD1253" i="1"/>
  <c r="AF1253" i="1" s="1"/>
  <c r="AC1251" i="1"/>
  <c r="AG1251" i="1" s="1"/>
  <c r="AE1252" i="1"/>
  <c r="Z1373" i="1"/>
  <c r="AB1240" i="1"/>
  <c r="AH1239" i="1"/>
  <c r="Y1239" i="1"/>
  <c r="AI1239" i="1"/>
  <c r="AX1239" i="1"/>
  <c r="AY1239" i="1" s="1"/>
  <c r="AE1253" i="1" l="1"/>
  <c r="AC1252" i="1"/>
  <c r="AG1252" i="1" s="1"/>
  <c r="AA1255" i="1"/>
  <c r="AD1254" i="1"/>
  <c r="AF1254" i="1" s="1"/>
  <c r="AB1241" i="1"/>
  <c r="AH1240" i="1"/>
  <c r="AX1240" i="1"/>
  <c r="AY1240" i="1" s="1"/>
  <c r="AI1240" i="1"/>
  <c r="Y1240" i="1"/>
  <c r="Z1374" i="1"/>
  <c r="AA1256" i="1" l="1"/>
  <c r="AD1255" i="1"/>
  <c r="AF1255" i="1" s="1"/>
  <c r="AE1254" i="1"/>
  <c r="AC1253" i="1"/>
  <c r="AG1253" i="1" s="1"/>
  <c r="Z1375" i="1"/>
  <c r="AB1242" i="1"/>
  <c r="AH1241" i="1"/>
  <c r="Y1241" i="1"/>
  <c r="AX1241" i="1"/>
  <c r="AY1241" i="1" s="1"/>
  <c r="AI1241" i="1"/>
  <c r="AE1255" i="1" l="1"/>
  <c r="AC1254" i="1"/>
  <c r="AG1254" i="1" s="1"/>
  <c r="AA1257" i="1"/>
  <c r="AD1256" i="1"/>
  <c r="AF1256" i="1" s="1"/>
  <c r="AB1243" i="1"/>
  <c r="AH1242" i="1"/>
  <c r="Y1242" i="1"/>
  <c r="AX1242" i="1"/>
  <c r="AY1242" i="1" s="1"/>
  <c r="AI1242" i="1"/>
  <c r="Z1376" i="1"/>
  <c r="AD1257" i="1" l="1"/>
  <c r="AF1257" i="1" s="1"/>
  <c r="AA1258" i="1"/>
  <c r="AE1256" i="1"/>
  <c r="AC1255" i="1"/>
  <c r="AG1255" i="1" s="1"/>
  <c r="AB1244" i="1"/>
  <c r="AH1243" i="1"/>
  <c r="AX1243" i="1"/>
  <c r="AY1243" i="1" s="1"/>
  <c r="Y1243" i="1"/>
  <c r="AI1243" i="1"/>
  <c r="Z1377" i="1"/>
  <c r="AC1256" i="1" l="1"/>
  <c r="AG1256" i="1" s="1"/>
  <c r="AE1257" i="1"/>
  <c r="AA1259" i="1"/>
  <c r="AD1258" i="1"/>
  <c r="AF1258" i="1" s="1"/>
  <c r="Z1378" i="1"/>
  <c r="AB1245" i="1"/>
  <c r="AH1244" i="1"/>
  <c r="AI1244" i="1"/>
  <c r="Y1244" i="1"/>
  <c r="AX1244" i="1"/>
  <c r="AY1244" i="1" s="1"/>
  <c r="AA1260" i="1" l="1"/>
  <c r="AD1259" i="1"/>
  <c r="AF1259" i="1" s="1"/>
  <c r="AE1258" i="1"/>
  <c r="AC1257" i="1"/>
  <c r="AG1257" i="1" s="1"/>
  <c r="AB1246" i="1"/>
  <c r="AH1245" i="1"/>
  <c r="Y1245" i="1"/>
  <c r="AI1245" i="1"/>
  <c r="AX1245" i="1"/>
  <c r="AY1245" i="1" s="1"/>
  <c r="Z1379" i="1"/>
  <c r="AE1259" i="1" l="1"/>
  <c r="AC1258" i="1"/>
  <c r="AG1258" i="1" s="1"/>
  <c r="AD1260" i="1"/>
  <c r="AF1260" i="1" s="1"/>
  <c r="AA1261" i="1"/>
  <c r="Z1380" i="1"/>
  <c r="AB1247" i="1"/>
  <c r="AH1246" i="1"/>
  <c r="Y1246" i="1"/>
  <c r="AI1246" i="1"/>
  <c r="AX1246" i="1"/>
  <c r="AY1246" i="1" s="1"/>
  <c r="AA1262" i="1" l="1"/>
  <c r="AD1261" i="1"/>
  <c r="AF1261" i="1" s="1"/>
  <c r="AE1260" i="1"/>
  <c r="AC1259" i="1"/>
  <c r="AG1259" i="1" s="1"/>
  <c r="AB1248" i="1"/>
  <c r="AH1247" i="1"/>
  <c r="AI1247" i="1"/>
  <c r="Y1247" i="1"/>
  <c r="AX1247" i="1"/>
  <c r="AY1247" i="1" s="1"/>
  <c r="Z1381" i="1"/>
  <c r="AE1261" i="1" l="1"/>
  <c r="AC1260" i="1"/>
  <c r="AG1260" i="1" s="1"/>
  <c r="AA1263" i="1"/>
  <c r="AD1262" i="1"/>
  <c r="AF1262" i="1" s="1"/>
  <c r="Z1382" i="1"/>
  <c r="AB1249" i="1"/>
  <c r="AH1248" i="1"/>
  <c r="Y1248" i="1"/>
  <c r="AI1248" i="1"/>
  <c r="AX1248" i="1"/>
  <c r="AY1248" i="1" s="1"/>
  <c r="AA1264" i="1" l="1"/>
  <c r="AD1263" i="1"/>
  <c r="AF1263" i="1" s="1"/>
  <c r="AC1261" i="1"/>
  <c r="AG1261" i="1" s="1"/>
  <c r="AE1262" i="1"/>
  <c r="AB1250" i="1"/>
  <c r="AH1249" i="1"/>
  <c r="AI1249" i="1"/>
  <c r="AX1249" i="1"/>
  <c r="AY1249" i="1" s="1"/>
  <c r="Y1249" i="1"/>
  <c r="Z1383" i="1"/>
  <c r="AE1263" i="1" l="1"/>
  <c r="AC1262" i="1"/>
  <c r="AG1262" i="1" s="1"/>
  <c r="AD1264" i="1"/>
  <c r="AF1264" i="1" s="1"/>
  <c r="AA1265" i="1"/>
  <c r="AB1251" i="1"/>
  <c r="AH1250" i="1"/>
  <c r="AX1250" i="1"/>
  <c r="AY1250" i="1" s="1"/>
  <c r="AI1250" i="1"/>
  <c r="Y1250" i="1"/>
  <c r="Z1384" i="1"/>
  <c r="AA1266" i="1" l="1"/>
  <c r="AD1265" i="1"/>
  <c r="AF1265" i="1" s="1"/>
  <c r="AC1263" i="1"/>
  <c r="AG1263" i="1" s="1"/>
  <c r="AE1264" i="1"/>
  <c r="Z1385" i="1"/>
  <c r="AB1252" i="1"/>
  <c r="AH1251" i="1"/>
  <c r="AI1251" i="1"/>
  <c r="AX1251" i="1"/>
  <c r="AY1251" i="1" s="1"/>
  <c r="Y1251" i="1"/>
  <c r="AE1265" i="1" l="1"/>
  <c r="AC1264" i="1"/>
  <c r="AG1264" i="1" s="1"/>
  <c r="AA1267" i="1"/>
  <c r="AD1266" i="1"/>
  <c r="AF1266" i="1" s="1"/>
  <c r="AB1253" i="1"/>
  <c r="AH1252" i="1"/>
  <c r="AI1252" i="1"/>
  <c r="AX1252" i="1"/>
  <c r="AY1252" i="1" s="1"/>
  <c r="Y1252" i="1"/>
  <c r="Z1386" i="1"/>
  <c r="AA1268" i="1" l="1"/>
  <c r="AD1267" i="1"/>
  <c r="AF1267" i="1" s="1"/>
  <c r="AE1266" i="1"/>
  <c r="AC1265" i="1"/>
  <c r="AG1265" i="1" s="1"/>
  <c r="AB1254" i="1"/>
  <c r="AH1253" i="1"/>
  <c r="AX1253" i="1"/>
  <c r="AY1253" i="1" s="1"/>
  <c r="AI1253" i="1"/>
  <c r="Y1253" i="1"/>
  <c r="Z1387" i="1"/>
  <c r="AE1267" i="1" l="1"/>
  <c r="AC1266" i="1"/>
  <c r="AG1266" i="1" s="1"/>
  <c r="AA1269" i="1"/>
  <c r="AD1268" i="1"/>
  <c r="AF1268" i="1" s="1"/>
  <c r="AB1255" i="1"/>
  <c r="AH1254" i="1"/>
  <c r="Y1254" i="1"/>
  <c r="AX1254" i="1"/>
  <c r="AY1254" i="1" s="1"/>
  <c r="AI1254" i="1"/>
  <c r="Z1388" i="1"/>
  <c r="AD1269" i="1" l="1"/>
  <c r="AF1269" i="1" s="1"/>
  <c r="AA1270" i="1"/>
  <c r="AE1268" i="1"/>
  <c r="AC1267" i="1"/>
  <c r="AG1267" i="1" s="1"/>
  <c r="Z1389" i="1"/>
  <c r="AB1256" i="1"/>
  <c r="AH1255" i="1"/>
  <c r="Y1255" i="1"/>
  <c r="AI1255" i="1"/>
  <c r="AX1255" i="1"/>
  <c r="AY1255" i="1" s="1"/>
  <c r="AE1269" i="1" l="1"/>
  <c r="AC1268" i="1"/>
  <c r="AG1268" i="1" s="1"/>
  <c r="AA1271" i="1"/>
  <c r="AD1270" i="1"/>
  <c r="AF1270" i="1" s="1"/>
  <c r="Z1390" i="1"/>
  <c r="AB1257" i="1"/>
  <c r="AH1256" i="1"/>
  <c r="AI1256" i="1"/>
  <c r="Y1256" i="1"/>
  <c r="AX1256" i="1"/>
  <c r="AY1256" i="1" s="1"/>
  <c r="AA1272" i="1" l="1"/>
  <c r="AD1271" i="1"/>
  <c r="AF1271" i="1" s="1"/>
  <c r="AE1270" i="1"/>
  <c r="AC1269" i="1"/>
  <c r="AG1269" i="1" s="1"/>
  <c r="AB1258" i="1"/>
  <c r="AH1257" i="1"/>
  <c r="AI1257" i="1"/>
  <c r="AX1257" i="1"/>
  <c r="AY1257" i="1" s="1"/>
  <c r="Y1257" i="1"/>
  <c r="Z1391" i="1"/>
  <c r="AE1271" i="1" l="1"/>
  <c r="AC1270" i="1"/>
  <c r="AG1270" i="1" s="1"/>
  <c r="AA1273" i="1"/>
  <c r="AD1272" i="1"/>
  <c r="AF1272" i="1" s="1"/>
  <c r="Z1392" i="1"/>
  <c r="AB1259" i="1"/>
  <c r="AH1258" i="1"/>
  <c r="AI1258" i="1"/>
  <c r="Y1258" i="1"/>
  <c r="AX1258" i="1"/>
  <c r="AY1258" i="1" s="1"/>
  <c r="AA1274" i="1" l="1"/>
  <c r="AD1273" i="1"/>
  <c r="AF1273" i="1" s="1"/>
  <c r="AC1271" i="1"/>
  <c r="AG1271" i="1" s="1"/>
  <c r="AE1272" i="1"/>
  <c r="Z1393" i="1"/>
  <c r="AB1260" i="1"/>
  <c r="AH1259" i="1"/>
  <c r="AI1259" i="1"/>
  <c r="Y1259" i="1"/>
  <c r="AX1259" i="1"/>
  <c r="AY1259" i="1" s="1"/>
  <c r="AE1273" i="1" l="1"/>
  <c r="AC1272" i="1"/>
  <c r="AG1272" i="1" s="1"/>
  <c r="AA1275" i="1"/>
  <c r="AD1274" i="1"/>
  <c r="AF1274" i="1" s="1"/>
  <c r="AB1261" i="1"/>
  <c r="AI1260" i="1"/>
  <c r="AH1260" i="1"/>
  <c r="Y1260" i="1"/>
  <c r="AX1260" i="1"/>
  <c r="AY1260" i="1" s="1"/>
  <c r="Z1394" i="1"/>
  <c r="AA1276" i="1" l="1"/>
  <c r="AD1275" i="1"/>
  <c r="AF1275" i="1" s="1"/>
  <c r="AC1273" i="1"/>
  <c r="AG1273" i="1" s="1"/>
  <c r="AE1274" i="1"/>
  <c r="AB1262" i="1"/>
  <c r="AH1261" i="1"/>
  <c r="AX1261" i="1"/>
  <c r="AY1261" i="1" s="1"/>
  <c r="Y1261" i="1"/>
  <c r="AI1261" i="1"/>
  <c r="Z1395" i="1"/>
  <c r="AE1275" i="1" l="1"/>
  <c r="AC1274" i="1"/>
  <c r="AG1274" i="1" s="1"/>
  <c r="AA1277" i="1"/>
  <c r="AD1276" i="1"/>
  <c r="AF1276" i="1" s="1"/>
  <c r="Z1396" i="1"/>
  <c r="AB1263" i="1"/>
  <c r="AH1262" i="1"/>
  <c r="AI1262" i="1"/>
  <c r="Y1262" i="1"/>
  <c r="AX1262" i="1"/>
  <c r="AY1262" i="1" s="1"/>
  <c r="AD1277" i="1" l="1"/>
  <c r="AF1277" i="1" s="1"/>
  <c r="AA1278" i="1"/>
  <c r="AE1276" i="1"/>
  <c r="AC1275" i="1"/>
  <c r="AG1275" i="1" s="1"/>
  <c r="AB1264" i="1"/>
  <c r="AH1263" i="1"/>
  <c r="AX1263" i="1"/>
  <c r="AY1263" i="1" s="1"/>
  <c r="AI1263" i="1"/>
  <c r="Y1263" i="1"/>
  <c r="Z1397" i="1"/>
  <c r="AE1277" i="1" l="1"/>
  <c r="AC1276" i="1"/>
  <c r="AG1276" i="1" s="1"/>
  <c r="AA1279" i="1"/>
  <c r="AD1278" i="1"/>
  <c r="AF1278" i="1" s="1"/>
  <c r="Z1398" i="1"/>
  <c r="AB1265" i="1"/>
  <c r="AH1264" i="1"/>
  <c r="AI1264" i="1"/>
  <c r="AX1264" i="1"/>
  <c r="AY1264" i="1" s="1"/>
  <c r="Y1264" i="1"/>
  <c r="AD1279" i="1" l="1"/>
  <c r="AF1279" i="1" s="1"/>
  <c r="AA1280" i="1"/>
  <c r="AE1278" i="1"/>
  <c r="AC1277" i="1"/>
  <c r="AG1277" i="1" s="1"/>
  <c r="AB1266" i="1"/>
  <c r="AH1265" i="1"/>
  <c r="AX1265" i="1"/>
  <c r="AY1265" i="1" s="1"/>
  <c r="Y1265" i="1"/>
  <c r="AI1265" i="1"/>
  <c r="Z1399" i="1"/>
  <c r="AE1279" i="1" l="1"/>
  <c r="AC1278" i="1"/>
  <c r="AG1278" i="1" s="1"/>
  <c r="AA1281" i="1"/>
  <c r="AD1280" i="1"/>
  <c r="AF1280" i="1" s="1"/>
  <c r="Z1400" i="1"/>
  <c r="AB1267" i="1"/>
  <c r="AH1266" i="1"/>
  <c r="Y1266" i="1"/>
  <c r="AX1266" i="1"/>
  <c r="AY1266" i="1" s="1"/>
  <c r="AI1266" i="1"/>
  <c r="AA1282" i="1" l="1"/>
  <c r="AD1281" i="1"/>
  <c r="AF1281" i="1" s="1"/>
  <c r="AE1280" i="1"/>
  <c r="AC1279" i="1"/>
  <c r="AG1279" i="1" s="1"/>
  <c r="AB1268" i="1"/>
  <c r="AH1267" i="1"/>
  <c r="AI1267" i="1"/>
  <c r="AX1267" i="1"/>
  <c r="AY1267" i="1" s="1"/>
  <c r="Y1267" i="1"/>
  <c r="Z1401" i="1"/>
  <c r="AE1281" i="1" l="1"/>
  <c r="AC1280" i="1"/>
  <c r="AG1280" i="1" s="1"/>
  <c r="AA1283" i="1"/>
  <c r="AD1282" i="1"/>
  <c r="AF1282" i="1" s="1"/>
  <c r="Z1402" i="1"/>
  <c r="AB1269" i="1"/>
  <c r="AH1268" i="1"/>
  <c r="Y1268" i="1"/>
  <c r="AI1268" i="1"/>
  <c r="AX1268" i="1"/>
  <c r="AY1268" i="1" s="1"/>
  <c r="AA1284" i="1" l="1"/>
  <c r="AD1283" i="1"/>
  <c r="AF1283" i="1" s="1"/>
  <c r="AE1282" i="1"/>
  <c r="AC1281" i="1"/>
  <c r="AG1281" i="1" s="1"/>
  <c r="AB1270" i="1"/>
  <c r="AH1269" i="1"/>
  <c r="AI1269" i="1"/>
  <c r="AX1269" i="1"/>
  <c r="AY1269" i="1" s="1"/>
  <c r="Y1269" i="1"/>
  <c r="Z1403" i="1"/>
  <c r="AE1283" i="1" l="1"/>
  <c r="AC1282" i="1"/>
  <c r="AG1282" i="1" s="1"/>
  <c r="AD1284" i="1"/>
  <c r="AF1284" i="1" s="1"/>
  <c r="AA1285" i="1"/>
  <c r="AB1271" i="1"/>
  <c r="AH1270" i="1"/>
  <c r="AI1270" i="1"/>
  <c r="AX1270" i="1"/>
  <c r="AY1270" i="1" s="1"/>
  <c r="Y1270" i="1"/>
  <c r="Z1404" i="1"/>
  <c r="AA1286" i="1" l="1"/>
  <c r="AD1285" i="1"/>
  <c r="AF1285" i="1" s="1"/>
  <c r="AE1284" i="1"/>
  <c r="AC1283" i="1"/>
  <c r="AG1283" i="1" s="1"/>
  <c r="AB1272" i="1"/>
  <c r="AH1271" i="1"/>
  <c r="Y1271" i="1"/>
  <c r="AX1271" i="1"/>
  <c r="AY1271" i="1" s="1"/>
  <c r="AI1271" i="1"/>
  <c r="Z1405" i="1"/>
  <c r="AE1285" i="1" l="1"/>
  <c r="AC1284" i="1"/>
  <c r="AG1284" i="1" s="1"/>
  <c r="AA1287" i="1"/>
  <c r="AD1286" i="1"/>
  <c r="AF1286" i="1" s="1"/>
  <c r="Z1406" i="1"/>
  <c r="AB1273" i="1"/>
  <c r="AH1272" i="1"/>
  <c r="AI1272" i="1"/>
  <c r="Y1272" i="1"/>
  <c r="AX1272" i="1"/>
  <c r="AY1272" i="1" s="1"/>
  <c r="AA1288" i="1" l="1"/>
  <c r="AD1287" i="1"/>
  <c r="AF1287" i="1" s="1"/>
  <c r="AE1286" i="1"/>
  <c r="AC1285" i="1"/>
  <c r="AG1285" i="1" s="1"/>
  <c r="Z1407" i="1"/>
  <c r="AB1274" i="1"/>
  <c r="AH1273" i="1"/>
  <c r="AX1273" i="1"/>
  <c r="AY1273" i="1" s="1"/>
  <c r="AI1273" i="1"/>
  <c r="Y1273" i="1"/>
  <c r="AE1287" i="1" l="1"/>
  <c r="AC1287" i="1" s="1"/>
  <c r="AC1286" i="1"/>
  <c r="AG1286" i="1" s="1"/>
  <c r="AA1289" i="1"/>
  <c r="AD1288" i="1"/>
  <c r="AB1275" i="1"/>
  <c r="AH1274" i="1"/>
  <c r="AI1274" i="1"/>
  <c r="Y1274" i="1"/>
  <c r="AX1274" i="1"/>
  <c r="AY1274" i="1" s="1"/>
  <c r="AG1287" i="1"/>
  <c r="Z1408" i="1"/>
  <c r="AF1288" i="1" l="1"/>
  <c r="AE1288" i="1"/>
  <c r="AA1290" i="1"/>
  <c r="AD1289" i="1"/>
  <c r="AF1289" i="1" s="1"/>
  <c r="AB1276" i="1"/>
  <c r="AH1275" i="1"/>
  <c r="AI1275" i="1"/>
  <c r="AX1275" i="1"/>
  <c r="AY1275" i="1" s="1"/>
  <c r="Y1275" i="1"/>
  <c r="Z1409" i="1"/>
  <c r="AA1291" i="1" l="1"/>
  <c r="AD1290" i="1"/>
  <c r="AF1290" i="1" s="1"/>
  <c r="AE1289" i="1"/>
  <c r="AC1288" i="1"/>
  <c r="AG1288" i="1" s="1"/>
  <c r="AB1277" i="1"/>
  <c r="AH1276" i="1"/>
  <c r="AX1276" i="1"/>
  <c r="AY1276" i="1" s="1"/>
  <c r="Y1276" i="1"/>
  <c r="AI1276" i="1"/>
  <c r="Z1410" i="1"/>
  <c r="AE1290" i="1" l="1"/>
  <c r="AC1290" i="1" s="1"/>
  <c r="AG1290" i="1" s="1"/>
  <c r="AC1289" i="1"/>
  <c r="AG1289" i="1" s="1"/>
  <c r="AA1292" i="1"/>
  <c r="AD1291" i="1"/>
  <c r="AF1291" i="1" s="1"/>
  <c r="AB1278" i="1"/>
  <c r="AH1277" i="1"/>
  <c r="Y1277" i="1"/>
  <c r="AX1277" i="1"/>
  <c r="AY1277" i="1" s="1"/>
  <c r="AI1277" i="1"/>
  <c r="Z1411" i="1"/>
  <c r="AA1293" i="1" l="1"/>
  <c r="AD1292" i="1"/>
  <c r="AF1292" i="1" s="1"/>
  <c r="AE1291" i="1"/>
  <c r="AB1279" i="1"/>
  <c r="AH1278" i="1"/>
  <c r="Y1278" i="1"/>
  <c r="AI1278" i="1"/>
  <c r="AX1278" i="1"/>
  <c r="AY1278" i="1" s="1"/>
  <c r="Z1412" i="1"/>
  <c r="AE1292" i="1" l="1"/>
  <c r="AC1292" i="1" s="1"/>
  <c r="AC1291" i="1"/>
  <c r="AG1291" i="1" s="1"/>
  <c r="AA1294" i="1"/>
  <c r="AD1293" i="1"/>
  <c r="AF1293" i="1" s="1"/>
  <c r="Z1413" i="1"/>
  <c r="AB1280" i="1"/>
  <c r="AH1279" i="1"/>
  <c r="AI1279" i="1"/>
  <c r="AX1279" i="1"/>
  <c r="AY1279" i="1" s="1"/>
  <c r="Y1279" i="1"/>
  <c r="AG1292" i="1" l="1"/>
  <c r="AA1295" i="1"/>
  <c r="AD1294" i="1"/>
  <c r="AF1294" i="1" s="1"/>
  <c r="AE1293" i="1"/>
  <c r="Z1414" i="1"/>
  <c r="AB1281" i="1"/>
  <c r="AH1280" i="1"/>
  <c r="Y1280" i="1"/>
  <c r="AI1280" i="1"/>
  <c r="AX1280" i="1"/>
  <c r="AY1280" i="1" s="1"/>
  <c r="AC1293" i="1" l="1"/>
  <c r="AG1293" i="1" s="1"/>
  <c r="AE1294" i="1"/>
  <c r="AA1296" i="1"/>
  <c r="AD1295" i="1"/>
  <c r="AF1295" i="1" s="1"/>
  <c r="AB1282" i="1"/>
  <c r="AH1281" i="1"/>
  <c r="AX1281" i="1"/>
  <c r="AY1281" i="1" s="1"/>
  <c r="AI1281" i="1"/>
  <c r="Y1281" i="1"/>
  <c r="Z1415" i="1"/>
  <c r="AA1297" i="1" l="1"/>
  <c r="AD1296" i="1"/>
  <c r="AF1296" i="1" s="1"/>
  <c r="AE1295" i="1"/>
  <c r="AC1294" i="1"/>
  <c r="AG1294" i="1" s="1"/>
  <c r="Z1416" i="1"/>
  <c r="AB1283" i="1"/>
  <c r="AH1282" i="1"/>
  <c r="Y1282" i="1"/>
  <c r="AI1282" i="1"/>
  <c r="AX1282" i="1"/>
  <c r="AY1282" i="1" s="1"/>
  <c r="AC1295" i="1" l="1"/>
  <c r="AG1295" i="1" s="1"/>
  <c r="AE1296" i="1"/>
  <c r="AA1298" i="1"/>
  <c r="AD1297" i="1"/>
  <c r="AF1297" i="1" s="1"/>
  <c r="AB1284" i="1"/>
  <c r="AH1283" i="1"/>
  <c r="AI1283" i="1"/>
  <c r="AX1283" i="1"/>
  <c r="AY1283" i="1" s="1"/>
  <c r="Y1283" i="1"/>
  <c r="Z1417" i="1"/>
  <c r="AA1299" i="1" l="1"/>
  <c r="AD1298" i="1"/>
  <c r="AF1298" i="1" s="1"/>
  <c r="AE1297" i="1"/>
  <c r="AC1296" i="1"/>
  <c r="AG1296" i="1" s="1"/>
  <c r="Z1418" i="1"/>
  <c r="AB1285" i="1"/>
  <c r="AH1284" i="1"/>
  <c r="Y1284" i="1"/>
  <c r="AX1284" i="1"/>
  <c r="AY1284" i="1" s="1"/>
  <c r="AI1284" i="1"/>
  <c r="AE1298" i="1" l="1"/>
  <c r="AC1297" i="1"/>
  <c r="AG1297" i="1" s="1"/>
  <c r="AA1300" i="1"/>
  <c r="AD1299" i="1"/>
  <c r="AF1299" i="1" s="1"/>
  <c r="AB1286" i="1"/>
  <c r="AH1285" i="1"/>
  <c r="AX1285" i="1"/>
  <c r="AY1285" i="1" s="1"/>
  <c r="AI1285" i="1"/>
  <c r="Y1285" i="1"/>
  <c r="Z1419" i="1"/>
  <c r="AA1301" i="1" l="1"/>
  <c r="AD1300" i="1"/>
  <c r="AF1300" i="1" s="1"/>
  <c r="AE1299" i="1"/>
  <c r="AC1298" i="1"/>
  <c r="AG1298" i="1" s="1"/>
  <c r="AB1287" i="1"/>
  <c r="AH1286" i="1"/>
  <c r="AI1286" i="1"/>
  <c r="AX1286" i="1"/>
  <c r="AY1286" i="1" s="1"/>
  <c r="Y1286" i="1"/>
  <c r="Z1420" i="1"/>
  <c r="AC1299" i="1" l="1"/>
  <c r="AG1299" i="1" s="1"/>
  <c r="AE1300" i="1"/>
  <c r="AA1302" i="1"/>
  <c r="AD1301" i="1"/>
  <c r="AF1301" i="1" s="1"/>
  <c r="Z1421" i="1"/>
  <c r="AB1288" i="1"/>
  <c r="AH1287" i="1"/>
  <c r="AX1287" i="1"/>
  <c r="AY1287" i="1" s="1"/>
  <c r="Y1287" i="1"/>
  <c r="AI1287" i="1"/>
  <c r="AD1302" i="1" l="1"/>
  <c r="AF1302" i="1" s="1"/>
  <c r="AA1303" i="1"/>
  <c r="AE1301" i="1"/>
  <c r="AC1300" i="1"/>
  <c r="AG1300" i="1" s="1"/>
  <c r="Z1422" i="1"/>
  <c r="AB1289" i="1"/>
  <c r="AH1288" i="1"/>
  <c r="Y1288" i="1"/>
  <c r="AX1288" i="1"/>
  <c r="AY1288" i="1" s="1"/>
  <c r="AI1288" i="1"/>
  <c r="AE1302" i="1" l="1"/>
  <c r="AC1301" i="1"/>
  <c r="AG1301" i="1" s="1"/>
  <c r="AA1304" i="1"/>
  <c r="AD1303" i="1"/>
  <c r="AF1303" i="1" s="1"/>
  <c r="AB1290" i="1"/>
  <c r="AH1289" i="1"/>
  <c r="AX1289" i="1"/>
  <c r="AY1289" i="1" s="1"/>
  <c r="AI1289" i="1"/>
  <c r="Y1289" i="1"/>
  <c r="Z1423" i="1"/>
  <c r="AA1305" i="1" l="1"/>
  <c r="AD1304" i="1"/>
  <c r="AF1304" i="1" s="1"/>
  <c r="AE1303" i="1"/>
  <c r="AC1302" i="1"/>
  <c r="AG1302" i="1" s="1"/>
  <c r="AB1291" i="1"/>
  <c r="AH1290" i="1"/>
  <c r="AI1290" i="1"/>
  <c r="AX1290" i="1"/>
  <c r="AY1290" i="1" s="1"/>
  <c r="Y1290" i="1"/>
  <c r="Z1424" i="1"/>
  <c r="AE1304" i="1" l="1"/>
  <c r="AC1303" i="1"/>
  <c r="AG1303" i="1" s="1"/>
  <c r="AD1305" i="1"/>
  <c r="AF1305" i="1" s="1"/>
  <c r="AA1306" i="1"/>
  <c r="Z1425" i="1"/>
  <c r="AB1292" i="1"/>
  <c r="AH1291" i="1"/>
  <c r="Y1291" i="1"/>
  <c r="AI1291" i="1"/>
  <c r="AX1291" i="1"/>
  <c r="AY1291" i="1" s="1"/>
  <c r="AA1307" i="1" l="1"/>
  <c r="AD1306" i="1"/>
  <c r="AF1306" i="1" s="1"/>
  <c r="AE1305" i="1"/>
  <c r="AC1304" i="1"/>
  <c r="AG1304" i="1" s="1"/>
  <c r="Z1426" i="1"/>
  <c r="AB1293" i="1"/>
  <c r="AH1292" i="1"/>
  <c r="AX1292" i="1"/>
  <c r="AY1292" i="1" s="1"/>
  <c r="AI1292" i="1"/>
  <c r="Y1292" i="1"/>
  <c r="AE1306" i="1" l="1"/>
  <c r="AC1305" i="1"/>
  <c r="AG1305" i="1" s="1"/>
  <c r="AA1308" i="1"/>
  <c r="AD1307" i="1"/>
  <c r="AF1307" i="1" s="1"/>
  <c r="AB1294" i="1"/>
  <c r="AH1293" i="1"/>
  <c r="AX1293" i="1"/>
  <c r="AY1293" i="1" s="1"/>
  <c r="Y1293" i="1"/>
  <c r="AI1293" i="1"/>
  <c r="Z1427" i="1"/>
  <c r="AA1309" i="1" l="1"/>
  <c r="AD1308" i="1"/>
  <c r="AF1308" i="1" s="1"/>
  <c r="AE1307" i="1"/>
  <c r="AC1306" i="1"/>
  <c r="AG1306" i="1" s="1"/>
  <c r="AB1295" i="1"/>
  <c r="AH1294" i="1"/>
  <c r="AI1294" i="1"/>
  <c r="Y1294" i="1"/>
  <c r="AX1294" i="1"/>
  <c r="AY1294" i="1" s="1"/>
  <c r="Z1428" i="1"/>
  <c r="AC1307" i="1" l="1"/>
  <c r="AG1307" i="1" s="1"/>
  <c r="AE1308" i="1"/>
  <c r="AA1310" i="1"/>
  <c r="AD1309" i="1"/>
  <c r="AF1309" i="1" s="1"/>
  <c r="AB1296" i="1"/>
  <c r="AH1295" i="1"/>
  <c r="Y1295" i="1"/>
  <c r="AI1295" i="1"/>
  <c r="AX1295" i="1"/>
  <c r="AY1295" i="1" s="1"/>
  <c r="Z1429" i="1"/>
  <c r="AA1311" i="1" l="1"/>
  <c r="AD1310" i="1"/>
  <c r="AF1310" i="1" s="1"/>
  <c r="AE1309" i="1"/>
  <c r="AC1308" i="1"/>
  <c r="AG1308" i="1" s="1"/>
  <c r="Z1430" i="1"/>
  <c r="AB1297" i="1"/>
  <c r="AH1296" i="1"/>
  <c r="AI1296" i="1"/>
  <c r="AX1296" i="1"/>
  <c r="AY1296" i="1" s="1"/>
  <c r="Y1296" i="1"/>
  <c r="AE1310" i="1" l="1"/>
  <c r="AC1309" i="1"/>
  <c r="AG1309" i="1" s="1"/>
  <c r="AD1311" i="1"/>
  <c r="AF1311" i="1" s="1"/>
  <c r="AA1312" i="1"/>
  <c r="AB1298" i="1"/>
  <c r="AH1297" i="1"/>
  <c r="AX1297" i="1"/>
  <c r="AY1297" i="1" s="1"/>
  <c r="AI1297" i="1"/>
  <c r="Y1297" i="1"/>
  <c r="Z1431" i="1"/>
  <c r="AA1313" i="1" l="1"/>
  <c r="AD1312" i="1"/>
  <c r="AF1312" i="1" s="1"/>
  <c r="AE1311" i="1"/>
  <c r="AC1310" i="1"/>
  <c r="AG1310" i="1" s="1"/>
  <c r="Z1432" i="1"/>
  <c r="AB1299" i="1"/>
  <c r="AH1298" i="1"/>
  <c r="AI1298" i="1"/>
  <c r="AX1298" i="1"/>
  <c r="AY1298" i="1" s="1"/>
  <c r="Y1298" i="1"/>
  <c r="AE1312" i="1" l="1"/>
  <c r="AC1311" i="1"/>
  <c r="AG1311" i="1" s="1"/>
  <c r="AA1314" i="1"/>
  <c r="AD1313" i="1"/>
  <c r="AF1313" i="1" s="1"/>
  <c r="AB1300" i="1"/>
  <c r="AH1299" i="1"/>
  <c r="AX1299" i="1"/>
  <c r="AY1299" i="1" s="1"/>
  <c r="AI1299" i="1"/>
  <c r="Y1299" i="1"/>
  <c r="Z1433" i="1"/>
  <c r="AD1314" i="1" l="1"/>
  <c r="AF1314" i="1" s="1"/>
  <c r="AA1315" i="1"/>
  <c r="AE1313" i="1"/>
  <c r="AC1312" i="1"/>
  <c r="AG1312" i="1" s="1"/>
  <c r="Z1434" i="1"/>
  <c r="AB1301" i="1"/>
  <c r="AH1300" i="1"/>
  <c r="Y1300" i="1"/>
  <c r="AI1300" i="1"/>
  <c r="AX1300" i="1"/>
  <c r="AY1300" i="1" s="1"/>
  <c r="AC1313" i="1" l="1"/>
  <c r="AG1313" i="1" s="1"/>
  <c r="AE1314" i="1"/>
  <c r="AA1316" i="1"/>
  <c r="AD1315" i="1"/>
  <c r="AF1315" i="1" s="1"/>
  <c r="Z1435" i="1"/>
  <c r="AB1302" i="1"/>
  <c r="AH1301" i="1"/>
  <c r="Y1301" i="1"/>
  <c r="AX1301" i="1"/>
  <c r="AY1301" i="1" s="1"/>
  <c r="AI1301" i="1"/>
  <c r="AA1317" i="1" l="1"/>
  <c r="AD1316" i="1"/>
  <c r="AF1316" i="1" s="1"/>
  <c r="AE1315" i="1"/>
  <c r="AC1314" i="1"/>
  <c r="AG1314" i="1" s="1"/>
  <c r="AB1303" i="1"/>
  <c r="AH1302" i="1"/>
  <c r="Y1302" i="1"/>
  <c r="AI1302" i="1"/>
  <c r="AX1302" i="1"/>
  <c r="AY1302" i="1" s="1"/>
  <c r="Z1436" i="1"/>
  <c r="AE1316" i="1" l="1"/>
  <c r="AC1315" i="1"/>
  <c r="AG1315" i="1" s="1"/>
  <c r="AA1318" i="1"/>
  <c r="AD1317" i="1"/>
  <c r="AF1317" i="1" s="1"/>
  <c r="AB1304" i="1"/>
  <c r="AH1303" i="1"/>
  <c r="AI1303" i="1"/>
  <c r="Y1303" i="1"/>
  <c r="AX1303" i="1"/>
  <c r="AY1303" i="1" s="1"/>
  <c r="Z1437" i="1"/>
  <c r="AA1319" i="1" l="1"/>
  <c r="AD1318" i="1"/>
  <c r="AF1318" i="1" s="1"/>
  <c r="AE1317" i="1"/>
  <c r="AC1316" i="1"/>
  <c r="AG1316" i="1" s="1"/>
  <c r="AB1305" i="1"/>
  <c r="AH1304" i="1"/>
  <c r="AI1304" i="1"/>
  <c r="Y1304" i="1"/>
  <c r="AX1304" i="1"/>
  <c r="AY1304" i="1" s="1"/>
  <c r="Z1438" i="1"/>
  <c r="AE1318" i="1" l="1"/>
  <c r="AC1317" i="1"/>
  <c r="AG1317" i="1" s="1"/>
  <c r="AA1320" i="1"/>
  <c r="AD1319" i="1"/>
  <c r="AF1319" i="1" s="1"/>
  <c r="AB1306" i="1"/>
  <c r="AH1305" i="1"/>
  <c r="Y1305" i="1"/>
  <c r="AX1305" i="1"/>
  <c r="AY1305" i="1" s="1"/>
  <c r="AI1305" i="1"/>
  <c r="Z1439" i="1"/>
  <c r="AA1321" i="1" l="1"/>
  <c r="AD1320" i="1"/>
  <c r="AF1320" i="1" s="1"/>
  <c r="AE1319" i="1"/>
  <c r="AC1318" i="1"/>
  <c r="AG1318" i="1" s="1"/>
  <c r="Z1440" i="1"/>
  <c r="AB1307" i="1"/>
  <c r="AH1306" i="1"/>
  <c r="Y1306" i="1"/>
  <c r="AI1306" i="1"/>
  <c r="AX1306" i="1"/>
  <c r="AY1306" i="1" s="1"/>
  <c r="AE1320" i="1" l="1"/>
  <c r="AC1319" i="1"/>
  <c r="AG1319" i="1" s="1"/>
  <c r="AA1322" i="1"/>
  <c r="AD1321" i="1"/>
  <c r="AF1321" i="1" s="1"/>
  <c r="Z1441" i="1"/>
  <c r="AB1308" i="1"/>
  <c r="AH1307" i="1"/>
  <c r="AI1307" i="1"/>
  <c r="AX1307" i="1"/>
  <c r="AY1307" i="1" s="1"/>
  <c r="Y1307" i="1"/>
  <c r="AA1323" i="1" l="1"/>
  <c r="AD1322" i="1"/>
  <c r="AF1322" i="1" s="1"/>
  <c r="AE1321" i="1"/>
  <c r="AC1320" i="1"/>
  <c r="AG1320" i="1" s="1"/>
  <c r="AB1309" i="1"/>
  <c r="AH1308" i="1"/>
  <c r="Y1308" i="1"/>
  <c r="AI1308" i="1"/>
  <c r="AX1308" i="1"/>
  <c r="AY1308" i="1" s="1"/>
  <c r="Z1442" i="1"/>
  <c r="AE1322" i="1" l="1"/>
  <c r="AC1321" i="1"/>
  <c r="AG1321" i="1" s="1"/>
  <c r="AA1324" i="1"/>
  <c r="AD1323" i="1"/>
  <c r="AF1323" i="1" s="1"/>
  <c r="Z1443" i="1"/>
  <c r="AB1310" i="1"/>
  <c r="AH1309" i="1"/>
  <c r="AX1309" i="1"/>
  <c r="AY1309" i="1" s="1"/>
  <c r="Y1309" i="1"/>
  <c r="AI1309" i="1"/>
  <c r="AA1325" i="1" l="1"/>
  <c r="AD1324" i="1"/>
  <c r="AF1324" i="1" s="1"/>
  <c r="AE1323" i="1"/>
  <c r="AC1322" i="1"/>
  <c r="AG1322" i="1" s="1"/>
  <c r="AB1311" i="1"/>
  <c r="AH1310" i="1"/>
  <c r="AX1310" i="1"/>
  <c r="AY1310" i="1" s="1"/>
  <c r="AI1310" i="1"/>
  <c r="Y1310" i="1"/>
  <c r="Z1444" i="1"/>
  <c r="AE1324" i="1" l="1"/>
  <c r="AC1323" i="1"/>
  <c r="AG1323" i="1" s="1"/>
  <c r="AD1325" i="1"/>
  <c r="AF1325" i="1" s="1"/>
  <c r="AA1326" i="1"/>
  <c r="Z1445" i="1"/>
  <c r="AB1312" i="1"/>
  <c r="AH1311" i="1"/>
  <c r="AX1311" i="1"/>
  <c r="AY1311" i="1" s="1"/>
  <c r="Y1311" i="1"/>
  <c r="AI1311" i="1"/>
  <c r="AA1327" i="1" l="1"/>
  <c r="AD1326" i="1"/>
  <c r="AF1326" i="1" s="1"/>
  <c r="AC1324" i="1"/>
  <c r="AG1324" i="1" s="1"/>
  <c r="AE1325" i="1"/>
  <c r="Z1446" i="1"/>
  <c r="AB1313" i="1"/>
  <c r="AH1312" i="1"/>
  <c r="AX1312" i="1"/>
  <c r="AY1312" i="1" s="1"/>
  <c r="AI1312" i="1"/>
  <c r="Y1312" i="1"/>
  <c r="AE1326" i="1" l="1"/>
  <c r="AC1325" i="1"/>
  <c r="AG1325" i="1" s="1"/>
  <c r="AA1328" i="1"/>
  <c r="AD1327" i="1"/>
  <c r="AF1327" i="1" s="1"/>
  <c r="AB1314" i="1"/>
  <c r="AH1313" i="1"/>
  <c r="AX1313" i="1"/>
  <c r="AY1313" i="1" s="1"/>
  <c r="AI1313" i="1"/>
  <c r="Y1313" i="1"/>
  <c r="Z1447" i="1"/>
  <c r="AA1329" i="1" l="1"/>
  <c r="AD1328" i="1"/>
  <c r="AF1328" i="1" s="1"/>
  <c r="AE1327" i="1"/>
  <c r="AC1326" i="1"/>
  <c r="AG1326" i="1" s="1"/>
  <c r="Z1448" i="1"/>
  <c r="AB1315" i="1"/>
  <c r="AH1314" i="1"/>
  <c r="AX1314" i="1"/>
  <c r="AY1314" i="1" s="1"/>
  <c r="AI1314" i="1"/>
  <c r="Y1314" i="1"/>
  <c r="AE1328" i="1" l="1"/>
  <c r="AC1327" i="1"/>
  <c r="AG1327" i="1" s="1"/>
  <c r="AD1329" i="1"/>
  <c r="AF1329" i="1" s="1"/>
  <c r="AA1330" i="1"/>
  <c r="Z1449" i="1"/>
  <c r="AB1316" i="1"/>
  <c r="AH1315" i="1"/>
  <c r="AI1315" i="1"/>
  <c r="AX1315" i="1"/>
  <c r="AY1315" i="1" s="1"/>
  <c r="Y1315" i="1"/>
  <c r="AA1331" i="1" l="1"/>
  <c r="AD1330" i="1"/>
  <c r="AF1330" i="1" s="1"/>
  <c r="AE1329" i="1"/>
  <c r="AC1328" i="1"/>
  <c r="AG1328" i="1" s="1"/>
  <c r="Z1450" i="1"/>
  <c r="AB1317" i="1"/>
  <c r="AH1316" i="1"/>
  <c r="Y1316" i="1"/>
  <c r="AI1316" i="1"/>
  <c r="AX1316" i="1"/>
  <c r="AY1316" i="1" s="1"/>
  <c r="AE1330" i="1" l="1"/>
  <c r="AC1329" i="1"/>
  <c r="AG1329" i="1" s="1"/>
  <c r="AA1332" i="1"/>
  <c r="AD1331" i="1"/>
  <c r="AF1331" i="1" s="1"/>
  <c r="Z1451" i="1"/>
  <c r="AB1318" i="1"/>
  <c r="AH1317" i="1"/>
  <c r="AI1317" i="1"/>
  <c r="Y1317" i="1"/>
  <c r="AX1317" i="1"/>
  <c r="AY1317" i="1" s="1"/>
  <c r="AA1333" i="1" l="1"/>
  <c r="AD1332" i="1"/>
  <c r="AF1332" i="1" s="1"/>
  <c r="AE1331" i="1"/>
  <c r="AC1330" i="1"/>
  <c r="AG1330" i="1" s="1"/>
  <c r="AB1319" i="1"/>
  <c r="AH1318" i="1"/>
  <c r="AX1318" i="1"/>
  <c r="AY1318" i="1" s="1"/>
  <c r="AI1318" i="1"/>
  <c r="Y1318" i="1"/>
  <c r="Z1452" i="1"/>
  <c r="AC1331" i="1" l="1"/>
  <c r="AG1331" i="1" s="1"/>
  <c r="AE1332" i="1"/>
  <c r="AA1334" i="1"/>
  <c r="AD1333" i="1"/>
  <c r="AF1333" i="1" s="1"/>
  <c r="Z1453" i="1"/>
  <c r="AB1320" i="1"/>
  <c r="AH1319" i="1"/>
  <c r="AX1319" i="1"/>
  <c r="AY1319" i="1" s="1"/>
  <c r="AI1319" i="1"/>
  <c r="Y1319" i="1"/>
  <c r="AA1335" i="1" l="1"/>
  <c r="AD1334" i="1"/>
  <c r="AF1334" i="1" s="1"/>
  <c r="AE1333" i="1"/>
  <c r="AC1332" i="1"/>
  <c r="AG1332" i="1" s="1"/>
  <c r="AB1321" i="1"/>
  <c r="AI1320" i="1"/>
  <c r="AH1320" i="1"/>
  <c r="Y1320" i="1"/>
  <c r="AX1320" i="1"/>
  <c r="AY1320" i="1" s="1"/>
  <c r="Z1454" i="1"/>
  <c r="AE1334" i="1" l="1"/>
  <c r="AC1333" i="1"/>
  <c r="AG1333" i="1" s="1"/>
  <c r="AD1335" i="1"/>
  <c r="AF1335" i="1" s="1"/>
  <c r="AA1336" i="1"/>
  <c r="Z1455" i="1"/>
  <c r="AB1322" i="1"/>
  <c r="AH1321" i="1"/>
  <c r="AI1321" i="1"/>
  <c r="AX1321" i="1"/>
  <c r="AY1321" i="1" s="1"/>
  <c r="Y1321" i="1"/>
  <c r="AA1337" i="1" l="1"/>
  <c r="AD1336" i="1"/>
  <c r="AF1336" i="1" s="1"/>
  <c r="AC1334" i="1"/>
  <c r="AG1334" i="1" s="1"/>
  <c r="AE1335" i="1"/>
  <c r="AC1335" i="1" s="1"/>
  <c r="AG1335" i="1" s="1"/>
  <c r="AB1323" i="1"/>
  <c r="AH1322" i="1"/>
  <c r="Y1322" i="1"/>
  <c r="AX1322" i="1"/>
  <c r="AY1322" i="1" s="1"/>
  <c r="AI1322" i="1"/>
  <c r="Z1456" i="1"/>
  <c r="AE1336" i="1" l="1"/>
  <c r="AC1336" i="1" s="1"/>
  <c r="AG1336" i="1" s="1"/>
  <c r="AA1338" i="1"/>
  <c r="AD1337" i="1"/>
  <c r="AB1324" i="1"/>
  <c r="AH1323" i="1"/>
  <c r="AI1323" i="1"/>
  <c r="AX1323" i="1"/>
  <c r="AY1323" i="1" s="1"/>
  <c r="Y1323" i="1"/>
  <c r="Z1457" i="1"/>
  <c r="AF1337" i="1" l="1"/>
  <c r="AE1337" i="1"/>
  <c r="AA1339" i="1"/>
  <c r="AD1338" i="1"/>
  <c r="AF1338" i="1" s="1"/>
  <c r="Z1458" i="1"/>
  <c r="AB1325" i="1"/>
  <c r="AH1324" i="1"/>
  <c r="Y1324" i="1"/>
  <c r="AX1324" i="1"/>
  <c r="AY1324" i="1" s="1"/>
  <c r="AI1324" i="1"/>
  <c r="AE1338" i="1" l="1"/>
  <c r="AC1338" i="1" s="1"/>
  <c r="AC1337" i="1"/>
  <c r="AG1337" i="1" s="1"/>
  <c r="AA1340" i="1"/>
  <c r="AD1339" i="1"/>
  <c r="AB1326" i="1"/>
  <c r="AH1325" i="1"/>
  <c r="Y1325" i="1"/>
  <c r="AI1325" i="1"/>
  <c r="AX1325" i="1"/>
  <c r="AY1325" i="1" s="1"/>
  <c r="AG1338" i="1"/>
  <c r="Z1459" i="1"/>
  <c r="AF1339" i="1" l="1"/>
  <c r="AE1339" i="1"/>
  <c r="AD1340" i="1"/>
  <c r="AF1340" i="1" s="1"/>
  <c r="AA1341" i="1"/>
  <c r="Z1460" i="1"/>
  <c r="AB1327" i="1"/>
  <c r="AH1326" i="1"/>
  <c r="AI1326" i="1"/>
  <c r="AX1326" i="1"/>
  <c r="AY1326" i="1" s="1"/>
  <c r="Y1326" i="1"/>
  <c r="AA1342" i="1" l="1"/>
  <c r="AD1341" i="1"/>
  <c r="AF1341" i="1" s="1"/>
  <c r="AC1339" i="1"/>
  <c r="AG1339" i="1" s="1"/>
  <c r="AE1340" i="1"/>
  <c r="AB1328" i="1"/>
  <c r="AH1327" i="1"/>
  <c r="AI1327" i="1"/>
  <c r="Y1327" i="1"/>
  <c r="AX1327" i="1"/>
  <c r="AY1327" i="1" s="1"/>
  <c r="Z1461" i="1"/>
  <c r="AE1341" i="1" l="1"/>
  <c r="AC1340" i="1"/>
  <c r="AG1340" i="1" s="1"/>
  <c r="AD1342" i="1"/>
  <c r="AF1342" i="1" s="1"/>
  <c r="AA1343" i="1"/>
  <c r="AB1329" i="1"/>
  <c r="AH1328" i="1"/>
  <c r="Y1328" i="1"/>
  <c r="AI1328" i="1"/>
  <c r="AX1328" i="1"/>
  <c r="AY1328" i="1" s="1"/>
  <c r="Z1462" i="1"/>
  <c r="AA1344" i="1" l="1"/>
  <c r="AD1343" i="1"/>
  <c r="AF1343" i="1" s="1"/>
  <c r="AE1342" i="1"/>
  <c r="AC1341" i="1"/>
  <c r="AG1341" i="1" s="1"/>
  <c r="Z1463" i="1"/>
  <c r="AB1330" i="1"/>
  <c r="AH1329" i="1"/>
  <c r="AI1329" i="1"/>
  <c r="AX1329" i="1"/>
  <c r="AY1329" i="1" s="1"/>
  <c r="Y1329" i="1"/>
  <c r="AC1342" i="1" l="1"/>
  <c r="AG1342" i="1" s="1"/>
  <c r="AE1343" i="1"/>
  <c r="AA1345" i="1"/>
  <c r="AD1344" i="1"/>
  <c r="AF1344" i="1" s="1"/>
  <c r="AB1331" i="1"/>
  <c r="AH1330" i="1"/>
  <c r="AX1330" i="1"/>
  <c r="AY1330" i="1" s="1"/>
  <c r="Y1330" i="1"/>
  <c r="AI1330" i="1"/>
  <c r="Z1464" i="1"/>
  <c r="AA1346" i="1" l="1"/>
  <c r="AD1345" i="1"/>
  <c r="AF1345" i="1" s="1"/>
  <c r="AE1344" i="1"/>
  <c r="AC1343" i="1"/>
  <c r="AG1343" i="1" s="1"/>
  <c r="Z1465" i="1"/>
  <c r="AB1332" i="1"/>
  <c r="AH1331" i="1"/>
  <c r="Y1331" i="1"/>
  <c r="AX1331" i="1"/>
  <c r="AY1331" i="1" s="1"/>
  <c r="AI1331" i="1"/>
  <c r="AE1345" i="1" l="1"/>
  <c r="AC1345" i="1" s="1"/>
  <c r="AC1344" i="1"/>
  <c r="AG1344" i="1" s="1"/>
  <c r="AD1346" i="1"/>
  <c r="AF1346" i="1" s="1"/>
  <c r="AA1347" i="1"/>
  <c r="AB1333" i="1"/>
  <c r="AH1332" i="1"/>
  <c r="AI1332" i="1"/>
  <c r="Y1332" i="1"/>
  <c r="AX1332" i="1"/>
  <c r="AY1332" i="1" s="1"/>
  <c r="Z1466" i="1"/>
  <c r="AG1345" i="1" l="1"/>
  <c r="AD1347" i="1"/>
  <c r="AF1347" i="1" s="1"/>
  <c r="AA1348" i="1"/>
  <c r="AE1346" i="1"/>
  <c r="Z1467" i="1"/>
  <c r="AB1334" i="1"/>
  <c r="AH1333" i="1"/>
  <c r="AX1333" i="1"/>
  <c r="AY1333" i="1" s="1"/>
  <c r="Y1333" i="1"/>
  <c r="AI1333" i="1"/>
  <c r="AE1347" i="1" l="1"/>
  <c r="AC1346" i="1"/>
  <c r="AG1346" i="1" s="1"/>
  <c r="AA1349" i="1"/>
  <c r="AD1348" i="1"/>
  <c r="AF1348" i="1" s="1"/>
  <c r="AB1335" i="1"/>
  <c r="AH1334" i="1"/>
  <c r="AI1334" i="1"/>
  <c r="AX1334" i="1"/>
  <c r="AY1334" i="1" s="1"/>
  <c r="Y1334" i="1"/>
  <c r="Z1468" i="1"/>
  <c r="AD1349" i="1" l="1"/>
  <c r="AF1349" i="1" s="1"/>
  <c r="AA1350" i="1"/>
  <c r="AC1347" i="1"/>
  <c r="AG1347" i="1" s="1"/>
  <c r="AE1348" i="1"/>
  <c r="AB1336" i="1"/>
  <c r="AH1335" i="1"/>
  <c r="AI1335" i="1"/>
  <c r="AX1335" i="1"/>
  <c r="AY1335" i="1" s="1"/>
  <c r="Y1335" i="1"/>
  <c r="Z1469" i="1"/>
  <c r="AE1349" i="1" l="1"/>
  <c r="AC1348" i="1"/>
  <c r="AG1348" i="1" s="1"/>
  <c r="AA1351" i="1"/>
  <c r="AD1350" i="1"/>
  <c r="AF1350" i="1" s="1"/>
  <c r="Z1470" i="1"/>
  <c r="AB1337" i="1"/>
  <c r="AH1336" i="1"/>
  <c r="AX1336" i="1"/>
  <c r="AY1336" i="1" s="1"/>
  <c r="AI1336" i="1"/>
  <c r="Y1336" i="1"/>
  <c r="AA1352" i="1" l="1"/>
  <c r="AD1351" i="1"/>
  <c r="AF1351" i="1" s="1"/>
  <c r="AE1350" i="1"/>
  <c r="AC1349" i="1"/>
  <c r="AG1349" i="1" s="1"/>
  <c r="AB1338" i="1"/>
  <c r="AH1337" i="1"/>
  <c r="AX1337" i="1"/>
  <c r="AY1337" i="1" s="1"/>
  <c r="Y1337" i="1"/>
  <c r="AI1337" i="1"/>
  <c r="Z1471" i="1"/>
  <c r="AE1351" i="1" l="1"/>
  <c r="AC1350" i="1"/>
  <c r="AG1350" i="1" s="1"/>
  <c r="AA1353" i="1"/>
  <c r="AD1352" i="1"/>
  <c r="AF1352" i="1" s="1"/>
  <c r="Z1472" i="1"/>
  <c r="AB1339" i="1"/>
  <c r="AH1338" i="1"/>
  <c r="AX1338" i="1"/>
  <c r="AY1338" i="1" s="1"/>
  <c r="Y1338" i="1"/>
  <c r="AI1338" i="1"/>
  <c r="AD1353" i="1" l="1"/>
  <c r="AF1353" i="1" s="1"/>
  <c r="AA1354" i="1"/>
  <c r="AC1351" i="1"/>
  <c r="AG1351" i="1" s="1"/>
  <c r="AE1352" i="1"/>
  <c r="AB1340" i="1"/>
  <c r="AH1339" i="1"/>
  <c r="Y1339" i="1"/>
  <c r="AI1339" i="1"/>
  <c r="AX1339" i="1"/>
  <c r="AY1339" i="1" s="1"/>
  <c r="Z1473" i="1"/>
  <c r="AC1352" i="1" l="1"/>
  <c r="AG1352" i="1" s="1"/>
  <c r="AE1353" i="1"/>
  <c r="AA1355" i="1"/>
  <c r="AD1354" i="1"/>
  <c r="AF1354" i="1" s="1"/>
  <c r="AB1341" i="1"/>
  <c r="AH1340" i="1"/>
  <c r="AI1340" i="1"/>
  <c r="Y1340" i="1"/>
  <c r="AX1340" i="1"/>
  <c r="AY1340" i="1" s="1"/>
  <c r="Z1474" i="1"/>
  <c r="AD1355" i="1" l="1"/>
  <c r="AF1355" i="1" s="1"/>
  <c r="AA1356" i="1"/>
  <c r="AE1354" i="1"/>
  <c r="AC1353" i="1"/>
  <c r="AG1353" i="1" s="1"/>
  <c r="AB1342" i="1"/>
  <c r="AH1341" i="1"/>
  <c r="Y1341" i="1"/>
  <c r="AI1341" i="1"/>
  <c r="AX1341" i="1"/>
  <c r="AY1341" i="1" s="1"/>
  <c r="Z1475" i="1"/>
  <c r="AC1354" i="1" l="1"/>
  <c r="AG1354" i="1" s="1"/>
  <c r="AE1355" i="1"/>
  <c r="AD1356" i="1"/>
  <c r="AF1356" i="1" s="1"/>
  <c r="AA1357" i="1"/>
  <c r="Z1476" i="1"/>
  <c r="AB1343" i="1"/>
  <c r="AH1342" i="1"/>
  <c r="Y1342" i="1"/>
  <c r="AI1342" i="1"/>
  <c r="AX1342" i="1"/>
  <c r="AY1342" i="1" s="1"/>
  <c r="AD1357" i="1" l="1"/>
  <c r="AF1357" i="1" s="1"/>
  <c r="AA1358" i="1"/>
  <c r="AE1356" i="1"/>
  <c r="AE1357" i="1" s="1"/>
  <c r="AC1357" i="1" s="1"/>
  <c r="AC1355" i="1"/>
  <c r="AG1355" i="1" s="1"/>
  <c r="AB1344" i="1"/>
  <c r="AH1343" i="1"/>
  <c r="AX1343" i="1"/>
  <c r="AY1343" i="1" s="1"/>
  <c r="AI1343" i="1"/>
  <c r="Y1343" i="1"/>
  <c r="Z1477" i="1"/>
  <c r="AD1358" i="1" l="1"/>
  <c r="AF1358" i="1" s="1"/>
  <c r="AA1359" i="1"/>
  <c r="AC1356" i="1"/>
  <c r="AG1356" i="1" s="1"/>
  <c r="Z1478" i="1"/>
  <c r="AB1345" i="1"/>
  <c r="AH1344" i="1"/>
  <c r="Y1344" i="1"/>
  <c r="AI1344" i="1"/>
  <c r="AX1344" i="1"/>
  <c r="AY1344" i="1" s="1"/>
  <c r="AA1360" i="1" l="1"/>
  <c r="AD1359" i="1"/>
  <c r="AF1359" i="1" s="1"/>
  <c r="AG1357" i="1"/>
  <c r="AE1358" i="1"/>
  <c r="Z1479" i="1"/>
  <c r="AB1346" i="1"/>
  <c r="AH1345" i="1"/>
  <c r="Y1345" i="1"/>
  <c r="AX1345" i="1"/>
  <c r="AY1345" i="1" s="1"/>
  <c r="AI1345" i="1"/>
  <c r="AC1358" i="1" l="1"/>
  <c r="AG1358" i="1" s="1"/>
  <c r="AE1359" i="1"/>
  <c r="AD1360" i="1"/>
  <c r="AF1360" i="1" s="1"/>
  <c r="AA1361" i="1"/>
  <c r="AB1347" i="1"/>
  <c r="AH1346" i="1"/>
  <c r="AI1346" i="1"/>
  <c r="AX1346" i="1"/>
  <c r="AY1346" i="1" s="1"/>
  <c r="Y1346" i="1"/>
  <c r="Z1480" i="1"/>
  <c r="AE1360" i="1" l="1"/>
  <c r="AC1359" i="1"/>
  <c r="AG1359" i="1" s="1"/>
  <c r="AD1361" i="1"/>
  <c r="AF1361" i="1" s="1"/>
  <c r="AA1362" i="1"/>
  <c r="Z1481" i="1"/>
  <c r="AB1348" i="1"/>
  <c r="Y1347" i="1"/>
  <c r="AI1347" i="1"/>
  <c r="AH1347" i="1"/>
  <c r="AX1347" i="1"/>
  <c r="AY1347" i="1" s="1"/>
  <c r="AD1362" i="1" l="1"/>
  <c r="AF1362" i="1" s="1"/>
  <c r="AA1363" i="1"/>
  <c r="AC1360" i="1"/>
  <c r="AG1360" i="1" s="1"/>
  <c r="AE1361" i="1"/>
  <c r="AB1349" i="1"/>
  <c r="AH1348" i="1"/>
  <c r="AX1348" i="1"/>
  <c r="AY1348" i="1" s="1"/>
  <c r="Y1348" i="1"/>
  <c r="AI1348" i="1"/>
  <c r="Z1482" i="1"/>
  <c r="AE1362" i="1" l="1"/>
  <c r="AC1361" i="1"/>
  <c r="AG1361" i="1" s="1"/>
  <c r="AA1364" i="1"/>
  <c r="AD1363" i="1"/>
  <c r="AF1363" i="1" s="1"/>
  <c r="Z1483" i="1"/>
  <c r="AB1350" i="1"/>
  <c r="AH1349" i="1"/>
  <c r="Y1349" i="1"/>
  <c r="AI1349" i="1"/>
  <c r="AX1349" i="1"/>
  <c r="AY1349" i="1" s="1"/>
  <c r="AA1365" i="1" l="1"/>
  <c r="AD1364" i="1"/>
  <c r="AF1364" i="1" s="1"/>
  <c r="AE1363" i="1"/>
  <c r="AC1362" i="1"/>
  <c r="AG1362" i="1" s="1"/>
  <c r="Z1484" i="1"/>
  <c r="AB1351" i="1"/>
  <c r="AH1350" i="1"/>
  <c r="Y1350" i="1"/>
  <c r="AX1350" i="1"/>
  <c r="AY1350" i="1" s="1"/>
  <c r="AI1350" i="1"/>
  <c r="AC1363" i="1" l="1"/>
  <c r="AG1363" i="1" s="1"/>
  <c r="AE1364" i="1"/>
  <c r="AA1366" i="1"/>
  <c r="AD1365" i="1"/>
  <c r="AF1365" i="1" s="1"/>
  <c r="AB1352" i="1"/>
  <c r="AH1351" i="1"/>
  <c r="Y1351" i="1"/>
  <c r="AI1351" i="1"/>
  <c r="AX1351" i="1"/>
  <c r="AY1351" i="1" s="1"/>
  <c r="Z1485" i="1"/>
  <c r="AA1367" i="1" l="1"/>
  <c r="AD1366" i="1"/>
  <c r="AF1366" i="1" s="1"/>
  <c r="AC1364" i="1"/>
  <c r="AG1364" i="1" s="1"/>
  <c r="AE1365" i="1"/>
  <c r="Z1486" i="1"/>
  <c r="AB1353" i="1"/>
  <c r="AH1352" i="1"/>
  <c r="AX1352" i="1"/>
  <c r="AY1352" i="1" s="1"/>
  <c r="AI1352" i="1"/>
  <c r="Y1352" i="1"/>
  <c r="AA1368" i="1" l="1"/>
  <c r="AD1367" i="1"/>
  <c r="AF1367" i="1" s="1"/>
  <c r="AE1366" i="1"/>
  <c r="AC1365" i="1"/>
  <c r="AG1365" i="1" s="1"/>
  <c r="Z1487" i="1"/>
  <c r="AB1354" i="1"/>
  <c r="AH1353" i="1"/>
  <c r="Y1353" i="1"/>
  <c r="AX1353" i="1"/>
  <c r="AY1353" i="1" s="1"/>
  <c r="AI1353" i="1"/>
  <c r="AE1367" i="1" l="1"/>
  <c r="AC1367" i="1" s="1"/>
  <c r="AA1369" i="1"/>
  <c r="AD1368" i="1"/>
  <c r="AF1368" i="1" s="1"/>
  <c r="AC1366" i="1"/>
  <c r="AG1366" i="1" s="1"/>
  <c r="Z1488" i="1"/>
  <c r="AB1355" i="1"/>
  <c r="AH1354" i="1"/>
  <c r="Y1354" i="1"/>
  <c r="AX1354" i="1"/>
  <c r="AY1354" i="1" s="1"/>
  <c r="AI1354" i="1"/>
  <c r="AE1368" i="1" l="1"/>
  <c r="AC1368" i="1" s="1"/>
  <c r="AG1368" i="1" s="1"/>
  <c r="AA1370" i="1"/>
  <c r="AD1369" i="1"/>
  <c r="AF1369" i="1" s="1"/>
  <c r="AG1367" i="1"/>
  <c r="Z1489" i="1"/>
  <c r="AB1356" i="1"/>
  <c r="AH1355" i="1"/>
  <c r="AX1355" i="1"/>
  <c r="AY1355" i="1" s="1"/>
  <c r="Y1355" i="1"/>
  <c r="AI1355" i="1"/>
  <c r="AD1370" i="1" l="1"/>
  <c r="AF1370" i="1" s="1"/>
  <c r="AA1371" i="1"/>
  <c r="AE1369" i="1"/>
  <c r="AB1357" i="1"/>
  <c r="AH1356" i="1"/>
  <c r="Y1356" i="1"/>
  <c r="AI1356" i="1"/>
  <c r="AX1356" i="1"/>
  <c r="AY1356" i="1" s="1"/>
  <c r="Z1490" i="1"/>
  <c r="AC1369" i="1" l="1"/>
  <c r="AG1369" i="1" s="1"/>
  <c r="AE1370" i="1"/>
  <c r="AA1372" i="1"/>
  <c r="AD1371" i="1"/>
  <c r="AF1371" i="1" s="1"/>
  <c r="AB1358" i="1"/>
  <c r="AH1357" i="1"/>
  <c r="Y1357" i="1"/>
  <c r="AI1357" i="1"/>
  <c r="AX1357" i="1"/>
  <c r="AY1357" i="1" s="1"/>
  <c r="Z1491" i="1"/>
  <c r="AA1373" i="1" l="1"/>
  <c r="AD1372" i="1"/>
  <c r="AF1372" i="1" s="1"/>
  <c r="AC1370" i="1"/>
  <c r="AG1370" i="1" s="1"/>
  <c r="AE1371" i="1"/>
  <c r="Z1492" i="1"/>
  <c r="AB1359" i="1"/>
  <c r="AH1358" i="1"/>
  <c r="Y1358" i="1"/>
  <c r="AX1358" i="1"/>
  <c r="AY1358" i="1" s="1"/>
  <c r="AI1358" i="1"/>
  <c r="AE1372" i="1" l="1"/>
  <c r="AC1371" i="1"/>
  <c r="AG1371" i="1" s="1"/>
  <c r="AD1373" i="1"/>
  <c r="AF1373" i="1" s="1"/>
  <c r="AA1374" i="1"/>
  <c r="AB1360" i="1"/>
  <c r="AH1359" i="1"/>
  <c r="AI1359" i="1"/>
  <c r="AX1359" i="1"/>
  <c r="AY1359" i="1" s="1"/>
  <c r="Y1359" i="1"/>
  <c r="Z1493" i="1"/>
  <c r="AA1375" i="1" l="1"/>
  <c r="AD1374" i="1"/>
  <c r="AF1374" i="1" s="1"/>
  <c r="AE1373" i="1"/>
  <c r="AC1372" i="1"/>
  <c r="AG1372" i="1" s="1"/>
  <c r="Z1494" i="1"/>
  <c r="AB1361" i="1"/>
  <c r="AH1360" i="1"/>
  <c r="AX1360" i="1"/>
  <c r="AY1360" i="1" s="1"/>
  <c r="Y1360" i="1"/>
  <c r="AI1360" i="1"/>
  <c r="AC1373" i="1" l="1"/>
  <c r="AG1373" i="1" s="1"/>
  <c r="AE1374" i="1"/>
  <c r="AA1376" i="1"/>
  <c r="AD1375" i="1"/>
  <c r="AF1375" i="1" s="1"/>
  <c r="AB1362" i="1"/>
  <c r="AH1361" i="1"/>
  <c r="AX1361" i="1"/>
  <c r="AY1361" i="1" s="1"/>
  <c r="AI1361" i="1"/>
  <c r="Y1361" i="1"/>
  <c r="Z1495" i="1"/>
  <c r="AA1377" i="1" l="1"/>
  <c r="AD1376" i="1"/>
  <c r="AF1376" i="1" s="1"/>
  <c r="AC1374" i="1"/>
  <c r="AG1374" i="1" s="1"/>
  <c r="AE1375" i="1"/>
  <c r="Z1496" i="1"/>
  <c r="AB1363" i="1"/>
  <c r="AH1362" i="1"/>
  <c r="Y1362" i="1"/>
  <c r="AX1362" i="1"/>
  <c r="AY1362" i="1" s="1"/>
  <c r="AI1362" i="1"/>
  <c r="AE1376" i="1" l="1"/>
  <c r="AC1375" i="1"/>
  <c r="AG1375" i="1" s="1"/>
  <c r="AD1377" i="1"/>
  <c r="AF1377" i="1" s="1"/>
  <c r="AA1378" i="1"/>
  <c r="AB1364" i="1"/>
  <c r="AH1363" i="1"/>
  <c r="AX1363" i="1"/>
  <c r="AY1363" i="1" s="1"/>
  <c r="AI1363" i="1"/>
  <c r="Y1363" i="1"/>
  <c r="Z1497" i="1"/>
  <c r="AA1379" i="1" l="1"/>
  <c r="AD1378" i="1"/>
  <c r="AF1378" i="1" s="1"/>
  <c r="AE1377" i="1"/>
  <c r="AC1376" i="1"/>
  <c r="AG1376" i="1" s="1"/>
  <c r="Z1498" i="1"/>
  <c r="AB1365" i="1"/>
  <c r="AH1364" i="1"/>
  <c r="AI1364" i="1"/>
  <c r="AX1364" i="1"/>
  <c r="AY1364" i="1" s="1"/>
  <c r="Y1364" i="1"/>
  <c r="AE1378" i="1" l="1"/>
  <c r="AC1377" i="1"/>
  <c r="AG1377" i="1" s="1"/>
  <c r="AA1380" i="1"/>
  <c r="AD1379" i="1"/>
  <c r="AF1379" i="1" s="1"/>
  <c r="AB1366" i="1"/>
  <c r="AH1365" i="1"/>
  <c r="AI1365" i="1"/>
  <c r="Y1365" i="1"/>
  <c r="AX1365" i="1"/>
  <c r="AY1365" i="1" s="1"/>
  <c r="Z1499" i="1"/>
  <c r="AA1381" i="1" l="1"/>
  <c r="AD1380" i="1"/>
  <c r="AF1380" i="1" s="1"/>
  <c r="AC1378" i="1"/>
  <c r="AG1378" i="1" s="1"/>
  <c r="AE1379" i="1"/>
  <c r="Z1500" i="1"/>
  <c r="AB1367" i="1"/>
  <c r="AH1366" i="1"/>
  <c r="Y1366" i="1"/>
  <c r="AI1366" i="1"/>
  <c r="AX1366" i="1"/>
  <c r="AY1366" i="1" s="1"/>
  <c r="AC1379" i="1" l="1"/>
  <c r="AG1379" i="1" s="1"/>
  <c r="AE1380" i="1"/>
  <c r="AA1382" i="1"/>
  <c r="AD1381" i="1"/>
  <c r="AF1381" i="1" s="1"/>
  <c r="AB1368" i="1"/>
  <c r="AH1367" i="1"/>
  <c r="Y1367" i="1"/>
  <c r="AI1367" i="1"/>
  <c r="AX1367" i="1"/>
  <c r="AY1367" i="1" s="1"/>
  <c r="Z1501" i="1"/>
  <c r="AA1383" i="1" l="1"/>
  <c r="AD1382" i="1"/>
  <c r="AF1382" i="1" s="1"/>
  <c r="AC1380" i="1"/>
  <c r="AG1380" i="1" s="1"/>
  <c r="AE1381" i="1"/>
  <c r="Z1502" i="1"/>
  <c r="AB1369" i="1"/>
  <c r="AH1368" i="1"/>
  <c r="Y1368" i="1"/>
  <c r="AX1368" i="1"/>
  <c r="AY1368" i="1" s="1"/>
  <c r="AI1368" i="1"/>
  <c r="AA1384" i="1" l="1"/>
  <c r="AD1383" i="1"/>
  <c r="AF1383" i="1" s="1"/>
  <c r="AE1382" i="1"/>
  <c r="AC1381" i="1"/>
  <c r="AG1381" i="1" s="1"/>
  <c r="AB1370" i="1"/>
  <c r="AH1369" i="1"/>
  <c r="AX1369" i="1"/>
  <c r="AY1369" i="1" s="1"/>
  <c r="AI1369" i="1"/>
  <c r="Y1369" i="1"/>
  <c r="Z1503" i="1"/>
  <c r="AC1382" i="1" l="1"/>
  <c r="AG1382" i="1" s="1"/>
  <c r="AE1383" i="1"/>
  <c r="AD1384" i="1"/>
  <c r="AF1384" i="1" s="1"/>
  <c r="AA1385" i="1"/>
  <c r="AB1371" i="1"/>
  <c r="AH1370" i="1"/>
  <c r="AI1370" i="1"/>
  <c r="Y1370" i="1"/>
  <c r="AX1370" i="1"/>
  <c r="AY1370" i="1" s="1"/>
  <c r="Z1504" i="1"/>
  <c r="AD1385" i="1" l="1"/>
  <c r="AF1385" i="1" s="1"/>
  <c r="AA1386" i="1"/>
  <c r="AC1383" i="1"/>
  <c r="AG1383" i="1" s="1"/>
  <c r="AE1384" i="1"/>
  <c r="Z1505" i="1"/>
  <c r="AB1372" i="1"/>
  <c r="AH1371" i="1"/>
  <c r="Y1371" i="1"/>
  <c r="AI1371" i="1"/>
  <c r="AX1371" i="1"/>
  <c r="AY1371" i="1" s="1"/>
  <c r="AC1384" i="1" l="1"/>
  <c r="AG1384" i="1" s="1"/>
  <c r="AE1385" i="1"/>
  <c r="AA1387" i="1"/>
  <c r="AD1386" i="1"/>
  <c r="AF1386" i="1" s="1"/>
  <c r="AB1373" i="1"/>
  <c r="AH1372" i="1"/>
  <c r="AX1372" i="1"/>
  <c r="AY1372" i="1" s="1"/>
  <c r="Y1372" i="1"/>
  <c r="AI1372" i="1"/>
  <c r="Z1506" i="1"/>
  <c r="AA1388" i="1" l="1"/>
  <c r="AD1387" i="1"/>
  <c r="AF1387" i="1" s="1"/>
  <c r="AC1385" i="1"/>
  <c r="AG1385" i="1" s="1"/>
  <c r="AE1386" i="1"/>
  <c r="AE1387" i="1" s="1"/>
  <c r="AC1387" i="1" s="1"/>
  <c r="Z1507" i="1"/>
  <c r="AB1374" i="1"/>
  <c r="AH1373" i="1"/>
  <c r="AI1373" i="1"/>
  <c r="Y1373" i="1"/>
  <c r="AX1373" i="1"/>
  <c r="AY1373" i="1" s="1"/>
  <c r="AD1388" i="1" l="1"/>
  <c r="AA1389" i="1"/>
  <c r="AC1386" i="1"/>
  <c r="AG1386" i="1" s="1"/>
  <c r="AB1375" i="1"/>
  <c r="AH1374" i="1"/>
  <c r="AX1374" i="1"/>
  <c r="AY1374" i="1" s="1"/>
  <c r="Y1374" i="1"/>
  <c r="AI1374" i="1"/>
  <c r="Z1508" i="1"/>
  <c r="AG1387" i="1" l="1"/>
  <c r="AD1389" i="1"/>
  <c r="AF1389" i="1" s="1"/>
  <c r="AA1390" i="1"/>
  <c r="AF1388" i="1"/>
  <c r="AE1388" i="1"/>
  <c r="AB1376" i="1"/>
  <c r="AH1375" i="1"/>
  <c r="Y1375" i="1"/>
  <c r="AI1375" i="1"/>
  <c r="AX1375" i="1"/>
  <c r="AY1375" i="1" s="1"/>
  <c r="Z1509" i="1"/>
  <c r="AE1389" i="1" l="1"/>
  <c r="AC1388" i="1"/>
  <c r="AG1388" i="1" s="1"/>
  <c r="AD1390" i="1"/>
  <c r="AF1390" i="1" s="1"/>
  <c r="AA1391" i="1"/>
  <c r="AB1377" i="1"/>
  <c r="AH1376" i="1"/>
  <c r="AX1376" i="1"/>
  <c r="AY1376" i="1" s="1"/>
  <c r="AI1376" i="1"/>
  <c r="Y1376" i="1"/>
  <c r="Z1510" i="1"/>
  <c r="AD1391" i="1" l="1"/>
  <c r="AF1391" i="1" s="1"/>
  <c r="AA1392" i="1"/>
  <c r="AE1390" i="1"/>
  <c r="AC1389" i="1"/>
  <c r="AG1389" i="1" s="1"/>
  <c r="Z1511" i="1"/>
  <c r="AB1378" i="1"/>
  <c r="AH1377" i="1"/>
  <c r="Y1377" i="1"/>
  <c r="AX1377" i="1"/>
  <c r="AY1377" i="1" s="1"/>
  <c r="AI1377" i="1"/>
  <c r="AE1391" i="1" l="1"/>
  <c r="AC1390" i="1"/>
  <c r="AG1390" i="1" s="1"/>
  <c r="AA1393" i="1"/>
  <c r="AD1392" i="1"/>
  <c r="AF1392" i="1" s="1"/>
  <c r="Z1512" i="1"/>
  <c r="AB1379" i="1"/>
  <c r="AH1378" i="1"/>
  <c r="AX1378" i="1"/>
  <c r="AY1378" i="1" s="1"/>
  <c r="Y1378" i="1"/>
  <c r="AI1378" i="1"/>
  <c r="AD1393" i="1" l="1"/>
  <c r="AF1393" i="1" s="1"/>
  <c r="AA1394" i="1"/>
  <c r="AE1392" i="1"/>
  <c r="AC1391" i="1"/>
  <c r="AG1391" i="1" s="1"/>
  <c r="AB1380" i="1"/>
  <c r="AH1379" i="1"/>
  <c r="AI1379" i="1"/>
  <c r="Y1379" i="1"/>
  <c r="AX1379" i="1"/>
  <c r="AY1379" i="1" s="1"/>
  <c r="Z1513" i="1"/>
  <c r="AE1393" i="1" l="1"/>
  <c r="AC1392" i="1"/>
  <c r="AG1392" i="1" s="1"/>
  <c r="AA1395" i="1"/>
  <c r="AD1394" i="1"/>
  <c r="AF1394" i="1" s="1"/>
  <c r="AB1381" i="1"/>
  <c r="AH1380" i="1"/>
  <c r="AX1380" i="1"/>
  <c r="AY1380" i="1" s="1"/>
  <c r="AI1380" i="1"/>
  <c r="Y1380" i="1"/>
  <c r="Z1514" i="1"/>
  <c r="AD1395" i="1" l="1"/>
  <c r="AF1395" i="1" s="1"/>
  <c r="AA1396" i="1"/>
  <c r="AE1394" i="1"/>
  <c r="AC1393" i="1"/>
  <c r="AG1393" i="1" s="1"/>
  <c r="AB1382" i="1"/>
  <c r="AH1381" i="1"/>
  <c r="AI1381" i="1"/>
  <c r="Y1381" i="1"/>
  <c r="AX1381" i="1"/>
  <c r="AY1381" i="1" s="1"/>
  <c r="Z1515" i="1"/>
  <c r="AC1394" i="1" l="1"/>
  <c r="AG1394" i="1" s="1"/>
  <c r="AE1395" i="1"/>
  <c r="AA1397" i="1"/>
  <c r="AD1396" i="1"/>
  <c r="AF1396" i="1" s="1"/>
  <c r="AB1383" i="1"/>
  <c r="AH1382" i="1"/>
  <c r="AX1382" i="1"/>
  <c r="AY1382" i="1" s="1"/>
  <c r="Y1382" i="1"/>
  <c r="AI1382" i="1"/>
  <c r="Z1516" i="1"/>
  <c r="AA1398" i="1" l="1"/>
  <c r="AD1397" i="1"/>
  <c r="AF1397" i="1" s="1"/>
  <c r="AE1396" i="1"/>
  <c r="AC1395" i="1"/>
  <c r="AG1395" i="1" s="1"/>
  <c r="Z1517" i="1"/>
  <c r="AB1384" i="1"/>
  <c r="AH1383" i="1"/>
  <c r="AX1383" i="1"/>
  <c r="AY1383" i="1" s="1"/>
  <c r="Y1383" i="1"/>
  <c r="AI1383" i="1"/>
  <c r="AC1396" i="1" l="1"/>
  <c r="AG1396" i="1" s="1"/>
  <c r="AE1397" i="1"/>
  <c r="AA1399" i="1"/>
  <c r="AD1398" i="1"/>
  <c r="AF1398" i="1" s="1"/>
  <c r="AB1385" i="1"/>
  <c r="AH1384" i="1"/>
  <c r="Y1384" i="1"/>
  <c r="AI1384" i="1"/>
  <c r="AX1384" i="1"/>
  <c r="AY1384" i="1" s="1"/>
  <c r="Z1518" i="1"/>
  <c r="AE1398" i="1" l="1"/>
  <c r="AC1397" i="1"/>
  <c r="AG1397" i="1" s="1"/>
  <c r="AA1400" i="1"/>
  <c r="AD1399" i="1"/>
  <c r="AF1399" i="1" s="1"/>
  <c r="Z1519" i="1"/>
  <c r="AB1386" i="1"/>
  <c r="AH1385" i="1"/>
  <c r="AI1385" i="1"/>
  <c r="AX1385" i="1"/>
  <c r="AY1385" i="1" s="1"/>
  <c r="Y1385" i="1"/>
  <c r="AD1400" i="1" l="1"/>
  <c r="AF1400" i="1" s="1"/>
  <c r="AA1401" i="1"/>
  <c r="AE1399" i="1"/>
  <c r="AC1398" i="1"/>
  <c r="AG1398" i="1" s="1"/>
  <c r="AB1387" i="1"/>
  <c r="AH1386" i="1"/>
  <c r="Y1386" i="1"/>
  <c r="AI1386" i="1"/>
  <c r="AX1386" i="1"/>
  <c r="AY1386" i="1" s="1"/>
  <c r="Z1520" i="1"/>
  <c r="AE1400" i="1" l="1"/>
  <c r="AC1399" i="1"/>
  <c r="AG1399" i="1" s="1"/>
  <c r="AA1402" i="1"/>
  <c r="AD1401" i="1"/>
  <c r="AF1401" i="1" s="1"/>
  <c r="AB1388" i="1"/>
  <c r="AH1387" i="1"/>
  <c r="AX1387" i="1"/>
  <c r="AY1387" i="1" s="1"/>
  <c r="Y1387" i="1"/>
  <c r="AI1387" i="1"/>
  <c r="Z1521" i="1"/>
  <c r="AA1403" i="1" l="1"/>
  <c r="AD1402" i="1"/>
  <c r="AF1402" i="1" s="1"/>
  <c r="AC1400" i="1"/>
  <c r="AG1400" i="1" s="1"/>
  <c r="AE1401" i="1"/>
  <c r="Z1522" i="1"/>
  <c r="AB1389" i="1"/>
  <c r="AH1388" i="1"/>
  <c r="Y1388" i="1"/>
  <c r="AX1388" i="1"/>
  <c r="AY1388" i="1" s="1"/>
  <c r="AI1388" i="1"/>
  <c r="AC1401" i="1" l="1"/>
  <c r="AG1401" i="1" s="1"/>
  <c r="AE1402" i="1"/>
  <c r="AA1404" i="1"/>
  <c r="AD1403" i="1"/>
  <c r="AF1403" i="1" s="1"/>
  <c r="AB1390" i="1"/>
  <c r="AH1389" i="1"/>
  <c r="Y1389" i="1"/>
  <c r="AI1389" i="1"/>
  <c r="AX1389" i="1"/>
  <c r="AY1389" i="1" s="1"/>
  <c r="Z1523" i="1"/>
  <c r="AD1404" i="1" l="1"/>
  <c r="AF1404" i="1" s="1"/>
  <c r="AA1405" i="1"/>
  <c r="AE1403" i="1"/>
  <c r="AC1402" i="1"/>
  <c r="AG1402" i="1" s="1"/>
  <c r="Z1524" i="1"/>
  <c r="AB1391" i="1"/>
  <c r="AH1390" i="1"/>
  <c r="AX1390" i="1"/>
  <c r="AY1390" i="1" s="1"/>
  <c r="Y1390" i="1"/>
  <c r="AI1390" i="1"/>
  <c r="AC1403" i="1" l="1"/>
  <c r="AG1403" i="1" s="1"/>
  <c r="AE1404" i="1"/>
  <c r="AA1406" i="1"/>
  <c r="AD1405" i="1"/>
  <c r="AF1405" i="1" s="1"/>
  <c r="AB1392" i="1"/>
  <c r="AH1391" i="1"/>
  <c r="AX1391" i="1"/>
  <c r="AY1391" i="1" s="1"/>
  <c r="AI1391" i="1"/>
  <c r="Y1391" i="1"/>
  <c r="Z1525" i="1"/>
  <c r="AD1406" i="1" l="1"/>
  <c r="AF1406" i="1" s="1"/>
  <c r="AA1407" i="1"/>
  <c r="AE1405" i="1"/>
  <c r="AC1404" i="1"/>
  <c r="AG1404" i="1" s="1"/>
  <c r="Z1526" i="1"/>
  <c r="AB1393" i="1"/>
  <c r="AH1392" i="1"/>
  <c r="AX1392" i="1"/>
  <c r="AY1392" i="1" s="1"/>
  <c r="AI1392" i="1"/>
  <c r="Y1392" i="1"/>
  <c r="AE1406" i="1" l="1"/>
  <c r="AC1405" i="1"/>
  <c r="AG1405" i="1" s="1"/>
  <c r="AA1408" i="1"/>
  <c r="AD1407" i="1"/>
  <c r="AF1407" i="1" s="1"/>
  <c r="AB1394" i="1"/>
  <c r="AH1393" i="1"/>
  <c r="AX1393" i="1"/>
  <c r="AY1393" i="1" s="1"/>
  <c r="AI1393" i="1"/>
  <c r="Y1393" i="1"/>
  <c r="Z1527" i="1"/>
  <c r="AA1409" i="1" l="1"/>
  <c r="AD1408" i="1"/>
  <c r="AF1408" i="1" s="1"/>
  <c r="AE1407" i="1"/>
  <c r="AC1406" i="1"/>
  <c r="AG1406" i="1" s="1"/>
  <c r="Z1528" i="1"/>
  <c r="AB1395" i="1"/>
  <c r="AH1394" i="1"/>
  <c r="Y1394" i="1"/>
  <c r="AX1394" i="1"/>
  <c r="AY1394" i="1" s="1"/>
  <c r="AI1394" i="1"/>
  <c r="AE1408" i="1" l="1"/>
  <c r="AC1407" i="1"/>
  <c r="AG1407" i="1" s="1"/>
  <c r="AA1410" i="1"/>
  <c r="AD1409" i="1"/>
  <c r="AF1409" i="1" s="1"/>
  <c r="AB1396" i="1"/>
  <c r="AH1395" i="1"/>
  <c r="AX1395" i="1"/>
  <c r="AY1395" i="1" s="1"/>
  <c r="AI1395" i="1"/>
  <c r="Y1395" i="1"/>
  <c r="Z1529" i="1"/>
  <c r="AA1411" i="1" l="1"/>
  <c r="AD1410" i="1"/>
  <c r="AF1410" i="1" s="1"/>
  <c r="AE1409" i="1"/>
  <c r="AC1408" i="1"/>
  <c r="AG1408" i="1" s="1"/>
  <c r="Z1530" i="1"/>
  <c r="AB1397" i="1"/>
  <c r="AH1396" i="1"/>
  <c r="Y1396" i="1"/>
  <c r="AI1396" i="1"/>
  <c r="AX1396" i="1"/>
  <c r="AY1396" i="1" s="1"/>
  <c r="AE1410" i="1" l="1"/>
  <c r="AC1410" i="1" s="1"/>
  <c r="AC1409" i="1"/>
  <c r="AG1409" i="1" s="1"/>
  <c r="AA1412" i="1"/>
  <c r="AD1411" i="1"/>
  <c r="AB1398" i="1"/>
  <c r="AH1397" i="1"/>
  <c r="AX1397" i="1"/>
  <c r="AY1397" i="1" s="1"/>
  <c r="Y1397" i="1"/>
  <c r="AI1397" i="1"/>
  <c r="AG1410" i="1"/>
  <c r="Z1531" i="1"/>
  <c r="AF1411" i="1" l="1"/>
  <c r="AE1411" i="1"/>
  <c r="AD1412" i="1"/>
  <c r="AF1412" i="1" s="1"/>
  <c r="AA1413" i="1"/>
  <c r="AB1399" i="1"/>
  <c r="AH1398" i="1"/>
  <c r="AX1398" i="1"/>
  <c r="AY1398" i="1" s="1"/>
  <c r="AI1398" i="1"/>
  <c r="Y1398" i="1"/>
  <c r="Z1532" i="1"/>
  <c r="AD1413" i="1" l="1"/>
  <c r="AF1413" i="1" s="1"/>
  <c r="AA1414" i="1"/>
  <c r="AE1412" i="1"/>
  <c r="AC1411" i="1"/>
  <c r="AG1411" i="1" s="1"/>
  <c r="Z1533" i="1"/>
  <c r="AB1400" i="1"/>
  <c r="AH1399" i="1"/>
  <c r="AI1399" i="1"/>
  <c r="AX1399" i="1"/>
  <c r="AY1399" i="1" s="1"/>
  <c r="Y1399" i="1"/>
  <c r="AC1412" i="1" l="1"/>
  <c r="AG1412" i="1" s="1"/>
  <c r="AE1413" i="1"/>
  <c r="AA1415" i="1"/>
  <c r="AD1414" i="1"/>
  <c r="AF1414" i="1" s="1"/>
  <c r="Z1534" i="1"/>
  <c r="AB1401" i="1"/>
  <c r="AH1400" i="1"/>
  <c r="Y1400" i="1"/>
  <c r="AX1400" i="1"/>
  <c r="AY1400" i="1" s="1"/>
  <c r="AI1400" i="1"/>
  <c r="AA1416" i="1" l="1"/>
  <c r="AD1415" i="1"/>
  <c r="AF1415" i="1" s="1"/>
  <c r="AE1414" i="1"/>
  <c r="AC1413" i="1"/>
  <c r="AG1413" i="1" s="1"/>
  <c r="AB1402" i="1"/>
  <c r="AX1401" i="1"/>
  <c r="AY1401" i="1" s="1"/>
  <c r="AH1401" i="1"/>
  <c r="Y1401" i="1"/>
  <c r="AI1401" i="1"/>
  <c r="Z1535" i="1"/>
  <c r="AE1415" i="1" l="1"/>
  <c r="AC1414" i="1"/>
  <c r="AG1414" i="1" s="1"/>
  <c r="AA1417" i="1"/>
  <c r="AD1416" i="1"/>
  <c r="AF1416" i="1" s="1"/>
  <c r="Z1536" i="1"/>
  <c r="AB1403" i="1"/>
  <c r="AH1402" i="1"/>
  <c r="Y1402" i="1"/>
  <c r="AI1402" i="1"/>
  <c r="AX1402" i="1"/>
  <c r="AY1402" i="1" s="1"/>
  <c r="AA1418" i="1" l="1"/>
  <c r="AD1417" i="1"/>
  <c r="AF1417" i="1" s="1"/>
  <c r="AE1416" i="1"/>
  <c r="AC1415" i="1"/>
  <c r="AG1415" i="1" s="1"/>
  <c r="AB1404" i="1"/>
  <c r="AH1403" i="1"/>
  <c r="AX1403" i="1"/>
  <c r="AY1403" i="1" s="1"/>
  <c r="AI1403" i="1"/>
  <c r="Y1403" i="1"/>
  <c r="Z1537" i="1"/>
  <c r="AE1417" i="1" l="1"/>
  <c r="AC1416" i="1"/>
  <c r="AG1416" i="1" s="1"/>
  <c r="AD1418" i="1"/>
  <c r="AF1418" i="1" s="1"/>
  <c r="AA1419" i="1"/>
  <c r="Z1538" i="1"/>
  <c r="AB1405" i="1"/>
  <c r="AH1404" i="1"/>
  <c r="AI1404" i="1"/>
  <c r="Y1404" i="1"/>
  <c r="AX1404" i="1"/>
  <c r="AY1404" i="1" s="1"/>
  <c r="AD1419" i="1" l="1"/>
  <c r="AF1419" i="1" s="1"/>
  <c r="AA1420" i="1"/>
  <c r="AE1418" i="1"/>
  <c r="AE1419" i="1" s="1"/>
  <c r="AC1419" i="1" s="1"/>
  <c r="AC1417" i="1"/>
  <c r="AG1417" i="1" s="1"/>
  <c r="AB1406" i="1"/>
  <c r="AH1405" i="1"/>
  <c r="AX1405" i="1"/>
  <c r="AY1405" i="1" s="1"/>
  <c r="Y1405" i="1"/>
  <c r="AI1405" i="1"/>
  <c r="Z1539" i="1"/>
  <c r="AD1420" i="1" l="1"/>
  <c r="AF1420" i="1" s="1"/>
  <c r="AA1421" i="1"/>
  <c r="AC1418" i="1"/>
  <c r="AG1418" i="1" s="1"/>
  <c r="AB1407" i="1"/>
  <c r="AH1406" i="1"/>
  <c r="AX1406" i="1"/>
  <c r="AY1406" i="1" s="1"/>
  <c r="Y1406" i="1"/>
  <c r="AI1406" i="1"/>
  <c r="Z1540" i="1"/>
  <c r="AA1422" i="1" l="1"/>
  <c r="AD1421" i="1"/>
  <c r="AF1421" i="1" s="1"/>
  <c r="AG1419" i="1"/>
  <c r="AE1420" i="1"/>
  <c r="AE1421" i="1" s="1"/>
  <c r="Z1541" i="1"/>
  <c r="AB1408" i="1"/>
  <c r="AH1407" i="1"/>
  <c r="Y1407" i="1"/>
  <c r="AX1407" i="1"/>
  <c r="AY1407" i="1" s="1"/>
  <c r="AI1407" i="1"/>
  <c r="AC1421" i="1" l="1"/>
  <c r="AA1423" i="1"/>
  <c r="AD1422" i="1"/>
  <c r="AF1422" i="1" s="1"/>
  <c r="AC1420" i="1"/>
  <c r="AG1420" i="1" s="1"/>
  <c r="AB1409" i="1"/>
  <c r="AH1408" i="1"/>
  <c r="AI1408" i="1"/>
  <c r="Y1408" i="1"/>
  <c r="AX1408" i="1"/>
  <c r="AY1408" i="1" s="1"/>
  <c r="Z1542" i="1"/>
  <c r="AG1421" i="1" l="1"/>
  <c r="AE1422" i="1"/>
  <c r="AC1422" i="1" s="1"/>
  <c r="AG1422" i="1" s="1"/>
  <c r="AD1423" i="1"/>
  <c r="AA1424" i="1"/>
  <c r="Z1543" i="1"/>
  <c r="AB1410" i="1"/>
  <c r="AH1409" i="1"/>
  <c r="Y1409" i="1"/>
  <c r="AX1409" i="1"/>
  <c r="AY1409" i="1" s="1"/>
  <c r="AI1409" i="1"/>
  <c r="AD1424" i="1" l="1"/>
  <c r="AF1424" i="1" s="1"/>
  <c r="AA1425" i="1"/>
  <c r="AF1423" i="1"/>
  <c r="AE1423" i="1"/>
  <c r="AB1411" i="1"/>
  <c r="AH1410" i="1"/>
  <c r="Y1410" i="1"/>
  <c r="AI1410" i="1"/>
  <c r="AX1410" i="1"/>
  <c r="AY1410" i="1" s="1"/>
  <c r="Z1544" i="1"/>
  <c r="AC1423" i="1" l="1"/>
  <c r="AG1423" i="1" s="1"/>
  <c r="AE1424" i="1"/>
  <c r="AA1426" i="1"/>
  <c r="AD1425" i="1"/>
  <c r="AF1425" i="1" s="1"/>
  <c r="AB1412" i="1"/>
  <c r="AH1411" i="1"/>
  <c r="AX1411" i="1"/>
  <c r="AY1411" i="1" s="1"/>
  <c r="Y1411" i="1"/>
  <c r="AI1411" i="1"/>
  <c r="Z1545" i="1"/>
  <c r="AA1427" i="1" l="1"/>
  <c r="AD1426" i="1"/>
  <c r="AF1426" i="1" s="1"/>
  <c r="AE1425" i="1"/>
  <c r="AC1424" i="1"/>
  <c r="AG1424" i="1" s="1"/>
  <c r="AB1413" i="1"/>
  <c r="AH1412" i="1"/>
  <c r="AX1412" i="1"/>
  <c r="AY1412" i="1" s="1"/>
  <c r="Y1412" i="1"/>
  <c r="AI1412" i="1"/>
  <c r="Z1546" i="1"/>
  <c r="AE1426" i="1" l="1"/>
  <c r="AC1425" i="1"/>
  <c r="AG1425" i="1" s="1"/>
  <c r="AD1427" i="1"/>
  <c r="AF1427" i="1" s="1"/>
  <c r="AA1428" i="1"/>
  <c r="Z1547" i="1"/>
  <c r="AB1414" i="1"/>
  <c r="AH1413" i="1"/>
  <c r="AX1413" i="1"/>
  <c r="AY1413" i="1" s="1"/>
  <c r="Y1413" i="1"/>
  <c r="AI1413" i="1"/>
  <c r="AA1429" i="1" l="1"/>
  <c r="AD1428" i="1"/>
  <c r="AF1428" i="1" s="1"/>
  <c r="AC1426" i="1"/>
  <c r="AG1426" i="1" s="1"/>
  <c r="AE1427" i="1"/>
  <c r="AB1415" i="1"/>
  <c r="AH1414" i="1"/>
  <c r="AI1414" i="1"/>
  <c r="AX1414" i="1"/>
  <c r="AY1414" i="1" s="1"/>
  <c r="Y1414" i="1"/>
  <c r="Z1548" i="1"/>
  <c r="AC1427" i="1" l="1"/>
  <c r="AG1427" i="1" s="1"/>
  <c r="AE1428" i="1"/>
  <c r="AA1430" i="1"/>
  <c r="AD1429" i="1"/>
  <c r="AF1429" i="1" s="1"/>
  <c r="Z1549" i="1"/>
  <c r="AB1416" i="1"/>
  <c r="AH1415" i="1"/>
  <c r="AX1415" i="1"/>
  <c r="AY1415" i="1" s="1"/>
  <c r="AI1415" i="1"/>
  <c r="Y1415" i="1"/>
  <c r="AA1431" i="1" l="1"/>
  <c r="AD1430" i="1"/>
  <c r="AF1430" i="1" s="1"/>
  <c r="AC1428" i="1"/>
  <c r="AG1428" i="1" s="1"/>
  <c r="AE1429" i="1"/>
  <c r="AB1417" i="1"/>
  <c r="AH1416" i="1"/>
  <c r="AI1416" i="1"/>
  <c r="Y1416" i="1"/>
  <c r="AX1416" i="1"/>
  <c r="AY1416" i="1" s="1"/>
  <c r="Z1550" i="1"/>
  <c r="AE1430" i="1" l="1"/>
  <c r="AC1430" i="1" s="1"/>
  <c r="AC1429" i="1"/>
  <c r="AG1429" i="1" s="1"/>
  <c r="AA1432" i="1"/>
  <c r="AD1431" i="1"/>
  <c r="AF1431" i="1" s="1"/>
  <c r="Z1551" i="1"/>
  <c r="AB1418" i="1"/>
  <c r="AH1417" i="1"/>
  <c r="AI1417" i="1"/>
  <c r="AX1417" i="1"/>
  <c r="AY1417" i="1" s="1"/>
  <c r="Y1417" i="1"/>
  <c r="AG1430" i="1"/>
  <c r="AA1433" i="1" l="1"/>
  <c r="AD1432" i="1"/>
  <c r="AF1432" i="1" s="1"/>
  <c r="AE1431" i="1"/>
  <c r="AB1419" i="1"/>
  <c r="AH1418" i="1"/>
  <c r="AI1418" i="1"/>
  <c r="AX1418" i="1"/>
  <c r="AY1418" i="1" s="1"/>
  <c r="Y1418" i="1"/>
  <c r="Z1552" i="1"/>
  <c r="AE1432" i="1" l="1"/>
  <c r="AC1431" i="1"/>
  <c r="AG1431" i="1" s="1"/>
  <c r="AD1433" i="1"/>
  <c r="AF1433" i="1" s="1"/>
  <c r="AA1434" i="1"/>
  <c r="Z1553" i="1"/>
  <c r="AB1420" i="1"/>
  <c r="AI1419" i="1"/>
  <c r="AH1419" i="1"/>
  <c r="Y1419" i="1"/>
  <c r="AX1419" i="1"/>
  <c r="AY1419" i="1" s="1"/>
  <c r="AD1434" i="1" l="1"/>
  <c r="AF1434" i="1" s="1"/>
  <c r="AA1435" i="1"/>
  <c r="AC1432" i="1"/>
  <c r="AG1432" i="1" s="1"/>
  <c r="AE1433" i="1"/>
  <c r="Z1554" i="1"/>
  <c r="AB1421" i="1"/>
  <c r="AH1420" i="1"/>
  <c r="AX1420" i="1"/>
  <c r="AY1420" i="1" s="1"/>
  <c r="Y1420" i="1"/>
  <c r="AI1420" i="1"/>
  <c r="AE1434" i="1" l="1"/>
  <c r="AC1433" i="1"/>
  <c r="AG1433" i="1" s="1"/>
  <c r="AD1435" i="1"/>
  <c r="AF1435" i="1" s="1"/>
  <c r="AA1436" i="1"/>
  <c r="AB1422" i="1"/>
  <c r="AH1421" i="1"/>
  <c r="AI1421" i="1"/>
  <c r="AX1421" i="1"/>
  <c r="AY1421" i="1" s="1"/>
  <c r="Y1421" i="1"/>
  <c r="Z1555" i="1"/>
  <c r="AA1437" i="1" l="1"/>
  <c r="AD1436" i="1"/>
  <c r="AF1436" i="1" s="1"/>
  <c r="AE1435" i="1"/>
  <c r="AC1434" i="1"/>
  <c r="AG1434" i="1" s="1"/>
  <c r="Z1556" i="1"/>
  <c r="AB1423" i="1"/>
  <c r="AH1422" i="1"/>
  <c r="AX1422" i="1"/>
  <c r="AY1422" i="1" s="1"/>
  <c r="AI1422" i="1"/>
  <c r="Y1422" i="1"/>
  <c r="AC1435" i="1" l="1"/>
  <c r="AG1435" i="1" s="1"/>
  <c r="AE1436" i="1"/>
  <c r="AD1437" i="1"/>
  <c r="AF1437" i="1" s="1"/>
  <c r="AA1438" i="1"/>
  <c r="Z1557" i="1"/>
  <c r="AB1424" i="1"/>
  <c r="AH1423" i="1"/>
  <c r="Y1423" i="1"/>
  <c r="AI1423" i="1"/>
  <c r="AX1423" i="1"/>
  <c r="AY1423" i="1" s="1"/>
  <c r="AA1439" i="1" l="1"/>
  <c r="AD1438" i="1"/>
  <c r="AF1438" i="1" s="1"/>
  <c r="AE1437" i="1"/>
  <c r="AC1436" i="1"/>
  <c r="AG1436" i="1" s="1"/>
  <c r="AB1425" i="1"/>
  <c r="AH1424" i="1"/>
  <c r="Y1424" i="1"/>
  <c r="AX1424" i="1"/>
  <c r="AY1424" i="1" s="1"/>
  <c r="AI1424" i="1"/>
  <c r="Z1558" i="1"/>
  <c r="AE1438" i="1" l="1"/>
  <c r="AC1437" i="1"/>
  <c r="AG1437" i="1" s="1"/>
  <c r="AA1440" i="1"/>
  <c r="AD1439" i="1"/>
  <c r="AF1439" i="1" s="1"/>
  <c r="Z1559" i="1"/>
  <c r="AB1426" i="1"/>
  <c r="AH1425" i="1"/>
  <c r="AI1425" i="1"/>
  <c r="Y1425" i="1"/>
  <c r="AX1425" i="1"/>
  <c r="AY1425" i="1" s="1"/>
  <c r="AE1439" i="1" l="1"/>
  <c r="AC1439" i="1" s="1"/>
  <c r="AD1440" i="1"/>
  <c r="AA1441" i="1"/>
  <c r="AC1438" i="1"/>
  <c r="AG1438" i="1" s="1"/>
  <c r="AB1427" i="1"/>
  <c r="AH1426" i="1"/>
  <c r="Y1426" i="1"/>
  <c r="AI1426" i="1"/>
  <c r="AX1426" i="1"/>
  <c r="AY1426" i="1" s="1"/>
  <c r="Z1560" i="1"/>
  <c r="AG1439" i="1" l="1"/>
  <c r="AA1442" i="1"/>
  <c r="AD1441" i="1"/>
  <c r="AF1441" i="1" s="1"/>
  <c r="AF1440" i="1"/>
  <c r="AE1440" i="1"/>
  <c r="Z1561" i="1"/>
  <c r="AB1428" i="1"/>
  <c r="AH1427" i="1"/>
  <c r="AX1427" i="1"/>
  <c r="AY1427" i="1" s="1"/>
  <c r="Y1427" i="1"/>
  <c r="AI1427" i="1"/>
  <c r="AE1441" i="1" l="1"/>
  <c r="AC1440" i="1"/>
  <c r="AG1440" i="1" s="1"/>
  <c r="AA1443" i="1"/>
  <c r="AD1442" i="1"/>
  <c r="AF1442" i="1" s="1"/>
  <c r="AB1429" i="1"/>
  <c r="AH1428" i="1"/>
  <c r="AI1428" i="1"/>
  <c r="AX1428" i="1"/>
  <c r="AY1428" i="1" s="1"/>
  <c r="Y1428" i="1"/>
  <c r="Z1562" i="1"/>
  <c r="AA1444" i="1" l="1"/>
  <c r="AD1443" i="1"/>
  <c r="AF1443" i="1" s="1"/>
  <c r="AE1442" i="1"/>
  <c r="AC1441" i="1"/>
  <c r="AG1441" i="1" s="1"/>
  <c r="Z1563" i="1"/>
  <c r="AB1430" i="1"/>
  <c r="AH1429" i="1"/>
  <c r="AI1429" i="1"/>
  <c r="Y1429" i="1"/>
  <c r="AX1429" i="1"/>
  <c r="AY1429" i="1" s="1"/>
  <c r="AE1443" i="1" l="1"/>
  <c r="AC1442" i="1"/>
  <c r="AG1442" i="1" s="1"/>
  <c r="AA1445" i="1"/>
  <c r="AD1444" i="1"/>
  <c r="AF1444" i="1" s="1"/>
  <c r="Z1564" i="1"/>
  <c r="AB1431" i="1"/>
  <c r="AH1430" i="1"/>
  <c r="Y1430" i="1"/>
  <c r="AI1430" i="1"/>
  <c r="AX1430" i="1"/>
  <c r="AY1430" i="1" s="1"/>
  <c r="AA1446" i="1" l="1"/>
  <c r="AD1445" i="1"/>
  <c r="AF1445" i="1" s="1"/>
  <c r="AE1444" i="1"/>
  <c r="AC1443" i="1"/>
  <c r="AG1443" i="1" s="1"/>
  <c r="Z1565" i="1"/>
  <c r="AB1432" i="1"/>
  <c r="AH1431" i="1"/>
  <c r="AX1431" i="1"/>
  <c r="AY1431" i="1" s="1"/>
  <c r="Y1431" i="1"/>
  <c r="AI1431" i="1"/>
  <c r="AE1445" i="1" l="1"/>
  <c r="AC1444" i="1"/>
  <c r="AG1444" i="1" s="1"/>
  <c r="AA1447" i="1"/>
  <c r="AD1446" i="1"/>
  <c r="AF1446" i="1" s="1"/>
  <c r="AB1433" i="1"/>
  <c r="AH1432" i="1"/>
  <c r="AI1432" i="1"/>
  <c r="Y1432" i="1"/>
  <c r="AX1432" i="1"/>
  <c r="AY1432" i="1" s="1"/>
  <c r="Z1566" i="1"/>
  <c r="AD1447" i="1" l="1"/>
  <c r="AF1447" i="1" s="1"/>
  <c r="AA1448" i="1"/>
  <c r="AC1445" i="1"/>
  <c r="AG1445" i="1" s="1"/>
  <c r="AE1446" i="1"/>
  <c r="Z1567" i="1"/>
  <c r="AB1434" i="1"/>
  <c r="AH1433" i="1"/>
  <c r="Y1433" i="1"/>
  <c r="AX1433" i="1"/>
  <c r="AY1433" i="1" s="1"/>
  <c r="AI1433" i="1"/>
  <c r="AA1449" i="1" l="1"/>
  <c r="AD1448" i="1"/>
  <c r="AF1448" i="1" s="1"/>
  <c r="AE1447" i="1"/>
  <c r="AC1446" i="1"/>
  <c r="AG1446" i="1" s="1"/>
  <c r="Z1568" i="1"/>
  <c r="AB1435" i="1"/>
  <c r="AH1434" i="1"/>
  <c r="Y1434" i="1"/>
  <c r="AX1434" i="1"/>
  <c r="AY1434" i="1" s="1"/>
  <c r="AI1434" i="1"/>
  <c r="AE1448" i="1" l="1"/>
  <c r="AC1447" i="1"/>
  <c r="AG1447" i="1" s="1"/>
  <c r="AA1450" i="1"/>
  <c r="AD1449" i="1"/>
  <c r="AF1449" i="1" s="1"/>
  <c r="AB1436" i="1"/>
  <c r="AH1435" i="1"/>
  <c r="AX1435" i="1"/>
  <c r="AY1435" i="1" s="1"/>
  <c r="Y1435" i="1"/>
  <c r="AI1435" i="1"/>
  <c r="Z1569" i="1"/>
  <c r="AD1450" i="1" l="1"/>
  <c r="AF1450" i="1" s="1"/>
  <c r="AA1451" i="1"/>
  <c r="AE1449" i="1"/>
  <c r="AC1448" i="1"/>
  <c r="AG1448" i="1" s="1"/>
  <c r="AB1437" i="1"/>
  <c r="AH1436" i="1"/>
  <c r="AX1436" i="1"/>
  <c r="AY1436" i="1" s="1"/>
  <c r="AI1436" i="1"/>
  <c r="Y1436" i="1"/>
  <c r="Z1570" i="1"/>
  <c r="AE1450" i="1" l="1"/>
  <c r="AC1449" i="1"/>
  <c r="AG1449" i="1" s="1"/>
  <c r="AD1451" i="1"/>
  <c r="AF1451" i="1" s="1"/>
  <c r="AA1452" i="1"/>
  <c r="Z1571" i="1"/>
  <c r="AB1438" i="1"/>
  <c r="AH1437" i="1"/>
  <c r="AX1437" i="1"/>
  <c r="AY1437" i="1" s="1"/>
  <c r="AI1437" i="1"/>
  <c r="Y1437" i="1"/>
  <c r="AA1453" i="1" l="1"/>
  <c r="AD1452" i="1"/>
  <c r="AF1452" i="1" s="1"/>
  <c r="AE1451" i="1"/>
  <c r="AC1450" i="1"/>
  <c r="AG1450" i="1" s="1"/>
  <c r="AB1439" i="1"/>
  <c r="AH1438" i="1"/>
  <c r="AX1438" i="1"/>
  <c r="AY1438" i="1" s="1"/>
  <c r="AI1438" i="1"/>
  <c r="Y1438" i="1"/>
  <c r="Z1572" i="1"/>
  <c r="AC1451" i="1" l="1"/>
  <c r="AG1451" i="1" s="1"/>
  <c r="AE1452" i="1"/>
  <c r="AA1454" i="1"/>
  <c r="AD1453" i="1"/>
  <c r="AF1453" i="1" s="1"/>
  <c r="Z1573" i="1"/>
  <c r="AB1440" i="1"/>
  <c r="AH1439" i="1"/>
  <c r="Y1439" i="1"/>
  <c r="AI1439" i="1"/>
  <c r="AX1439" i="1"/>
  <c r="AY1439" i="1" s="1"/>
  <c r="AA1455" i="1" l="1"/>
  <c r="AD1454" i="1"/>
  <c r="AF1454" i="1" s="1"/>
  <c r="AE1453" i="1"/>
  <c r="AC1452" i="1"/>
  <c r="AG1452" i="1" s="1"/>
  <c r="AB1441" i="1"/>
  <c r="AH1440" i="1"/>
  <c r="AX1440" i="1"/>
  <c r="AY1440" i="1" s="1"/>
  <c r="Y1440" i="1"/>
  <c r="AI1440" i="1"/>
  <c r="Z1574" i="1"/>
  <c r="AE1454" i="1" l="1"/>
  <c r="AC1453" i="1"/>
  <c r="AG1453" i="1" s="1"/>
  <c r="AA1456" i="1"/>
  <c r="AD1455" i="1"/>
  <c r="AF1455" i="1" s="1"/>
  <c r="Z1575" i="1"/>
  <c r="AB1442" i="1"/>
  <c r="AH1441" i="1"/>
  <c r="Y1441" i="1"/>
  <c r="AX1441" i="1"/>
  <c r="AY1441" i="1" s="1"/>
  <c r="AI1441" i="1"/>
  <c r="AA1457" i="1" l="1"/>
  <c r="AD1456" i="1"/>
  <c r="AF1456" i="1" s="1"/>
  <c r="AE1455" i="1"/>
  <c r="AC1454" i="1"/>
  <c r="AG1454" i="1" s="1"/>
  <c r="AB1443" i="1"/>
  <c r="AH1442" i="1"/>
  <c r="Y1442" i="1"/>
  <c r="AX1442" i="1"/>
  <c r="AY1442" i="1" s="1"/>
  <c r="AI1442" i="1"/>
  <c r="Z1576" i="1"/>
  <c r="AE1456" i="1" l="1"/>
  <c r="AC1455" i="1"/>
  <c r="AG1455" i="1" s="1"/>
  <c r="AA1458" i="1"/>
  <c r="AD1457" i="1"/>
  <c r="AF1457" i="1" s="1"/>
  <c r="Z1577" i="1"/>
  <c r="AB1444" i="1"/>
  <c r="AH1443" i="1"/>
  <c r="AI1443" i="1"/>
  <c r="AX1443" i="1"/>
  <c r="AY1443" i="1" s="1"/>
  <c r="Y1443" i="1"/>
  <c r="AD1458" i="1" l="1"/>
  <c r="AF1458" i="1" s="1"/>
  <c r="AA1459" i="1"/>
  <c r="AC1456" i="1"/>
  <c r="AG1456" i="1" s="1"/>
  <c r="AE1457" i="1"/>
  <c r="Z1578" i="1"/>
  <c r="AB1445" i="1"/>
  <c r="AH1444" i="1"/>
  <c r="AX1444" i="1"/>
  <c r="AY1444" i="1" s="1"/>
  <c r="AI1444" i="1"/>
  <c r="Y1444" i="1"/>
  <c r="AC1457" i="1" l="1"/>
  <c r="AG1457" i="1" s="1"/>
  <c r="AE1458" i="1"/>
  <c r="AA1460" i="1"/>
  <c r="AD1459" i="1"/>
  <c r="AF1459" i="1" s="1"/>
  <c r="AB1446" i="1"/>
  <c r="AI1445" i="1"/>
  <c r="AH1445" i="1"/>
  <c r="AX1445" i="1"/>
  <c r="AY1445" i="1" s="1"/>
  <c r="Y1445" i="1"/>
  <c r="Z1579" i="1"/>
  <c r="AE1459" i="1" l="1"/>
  <c r="AC1458" i="1"/>
  <c r="AG1458" i="1" s="1"/>
  <c r="AD1460" i="1"/>
  <c r="AF1460" i="1" s="1"/>
  <c r="AA1461" i="1"/>
  <c r="AB1447" i="1"/>
  <c r="AH1446" i="1"/>
  <c r="AX1446" i="1"/>
  <c r="AY1446" i="1" s="1"/>
  <c r="AI1446" i="1"/>
  <c r="Y1446" i="1"/>
  <c r="Z1580" i="1"/>
  <c r="AD1461" i="1" l="1"/>
  <c r="AF1461" i="1" s="1"/>
  <c r="AA1462" i="1"/>
  <c r="AE1460" i="1"/>
  <c r="AC1459" i="1"/>
  <c r="AG1459" i="1" s="1"/>
  <c r="Z1581" i="1"/>
  <c r="AB1448" i="1"/>
  <c r="AH1447" i="1"/>
  <c r="AX1447" i="1"/>
  <c r="AY1447" i="1" s="1"/>
  <c r="AI1447" i="1"/>
  <c r="Y1447" i="1"/>
  <c r="AE1461" i="1" l="1"/>
  <c r="AC1460" i="1"/>
  <c r="AG1460" i="1" s="1"/>
  <c r="AD1462" i="1"/>
  <c r="AF1462" i="1" s="1"/>
  <c r="AA1463" i="1"/>
  <c r="AB1449" i="1"/>
  <c r="AH1448" i="1"/>
  <c r="Y1448" i="1"/>
  <c r="AX1448" i="1"/>
  <c r="AY1448" i="1" s="1"/>
  <c r="AI1448" i="1"/>
  <c r="Z1582" i="1"/>
  <c r="AA1464" i="1" l="1"/>
  <c r="AD1463" i="1"/>
  <c r="AF1463" i="1" s="1"/>
  <c r="AE1462" i="1"/>
  <c r="AC1461" i="1"/>
  <c r="AG1461" i="1" s="1"/>
  <c r="Z1583" i="1"/>
  <c r="AB1450" i="1"/>
  <c r="AH1449" i="1"/>
  <c r="AX1449" i="1"/>
  <c r="AY1449" i="1" s="1"/>
  <c r="Y1449" i="1"/>
  <c r="AI1449" i="1"/>
  <c r="AE1463" i="1" l="1"/>
  <c r="AC1463" i="1" s="1"/>
  <c r="AC1462" i="1"/>
  <c r="AG1462" i="1" s="1"/>
  <c r="AA1465" i="1"/>
  <c r="AD1464" i="1"/>
  <c r="AG1463" i="1"/>
  <c r="AB1451" i="1"/>
  <c r="AH1450" i="1"/>
  <c r="AI1450" i="1"/>
  <c r="AX1450" i="1"/>
  <c r="AY1450" i="1" s="1"/>
  <c r="Y1450" i="1"/>
  <c r="Z1584" i="1"/>
  <c r="AF1464" i="1" l="1"/>
  <c r="AE1464" i="1"/>
  <c r="AA1466" i="1"/>
  <c r="AD1465" i="1"/>
  <c r="AF1465" i="1" s="1"/>
  <c r="Z1585" i="1"/>
  <c r="AB1452" i="1"/>
  <c r="AH1451" i="1"/>
  <c r="Y1451" i="1"/>
  <c r="AX1451" i="1"/>
  <c r="AY1451" i="1" s="1"/>
  <c r="AI1451" i="1"/>
  <c r="AE1465" i="1" l="1"/>
  <c r="AC1465" i="1" s="1"/>
  <c r="AD1466" i="1"/>
  <c r="AA1467" i="1"/>
  <c r="AC1464" i="1"/>
  <c r="AG1464" i="1" s="1"/>
  <c r="AB1453" i="1"/>
  <c r="AH1452" i="1"/>
  <c r="AX1452" i="1"/>
  <c r="AY1452" i="1" s="1"/>
  <c r="AI1452" i="1"/>
  <c r="Y1452" i="1"/>
  <c r="Z1586" i="1"/>
  <c r="AG1465" i="1" l="1"/>
  <c r="AA1468" i="1"/>
  <c r="AD1467" i="1"/>
  <c r="AF1467" i="1" s="1"/>
  <c r="AF1466" i="1"/>
  <c r="AE1466" i="1"/>
  <c r="Z1587" i="1"/>
  <c r="AB1454" i="1"/>
  <c r="AH1453" i="1"/>
  <c r="Y1453" i="1"/>
  <c r="AI1453" i="1"/>
  <c r="AX1453" i="1"/>
  <c r="AY1453" i="1" s="1"/>
  <c r="AC1466" i="1" l="1"/>
  <c r="AG1466" i="1" s="1"/>
  <c r="AE1467" i="1"/>
  <c r="AD1468" i="1"/>
  <c r="AF1468" i="1" s="1"/>
  <c r="AA1469" i="1"/>
  <c r="Z1588" i="1"/>
  <c r="AB1455" i="1"/>
  <c r="AH1454" i="1"/>
  <c r="AI1454" i="1"/>
  <c r="AX1454" i="1"/>
  <c r="AY1454" i="1" s="1"/>
  <c r="Y1454" i="1"/>
  <c r="AA1470" i="1" l="1"/>
  <c r="AD1469" i="1"/>
  <c r="AF1469" i="1" s="1"/>
  <c r="AE1468" i="1"/>
  <c r="AC1467" i="1"/>
  <c r="AG1467" i="1" s="1"/>
  <c r="AB1456" i="1"/>
  <c r="AH1455" i="1"/>
  <c r="Y1455" i="1"/>
  <c r="AI1455" i="1"/>
  <c r="AX1455" i="1"/>
  <c r="AY1455" i="1" s="1"/>
  <c r="Z1589" i="1"/>
  <c r="AE1469" i="1" l="1"/>
  <c r="AC1469" i="1" s="1"/>
  <c r="AC1468" i="1"/>
  <c r="AG1468" i="1" s="1"/>
  <c r="AA1471" i="1"/>
  <c r="AD1470" i="1"/>
  <c r="AB1457" i="1"/>
  <c r="AH1456" i="1"/>
  <c r="AX1456" i="1"/>
  <c r="AY1456" i="1" s="1"/>
  <c r="Y1456" i="1"/>
  <c r="AI1456" i="1"/>
  <c r="Z1590" i="1"/>
  <c r="AG1469" i="1" l="1"/>
  <c r="AF1470" i="1"/>
  <c r="AE1470" i="1"/>
  <c r="AA1472" i="1"/>
  <c r="AD1471" i="1"/>
  <c r="AF1471" i="1" s="1"/>
  <c r="Z1591" i="1"/>
  <c r="AB1458" i="1"/>
  <c r="AH1457" i="1"/>
  <c r="AI1457" i="1"/>
  <c r="AX1457" i="1"/>
  <c r="AY1457" i="1" s="1"/>
  <c r="Y1457" i="1"/>
  <c r="AD1472" i="1" l="1"/>
  <c r="AF1472" i="1" s="1"/>
  <c r="AA1473" i="1"/>
  <c r="AC1470" i="1"/>
  <c r="AG1470" i="1" s="1"/>
  <c r="AE1471" i="1"/>
  <c r="AE1472" i="1" s="1"/>
  <c r="AC1472" i="1" s="1"/>
  <c r="AB1459" i="1"/>
  <c r="AH1458" i="1"/>
  <c r="Y1458" i="1"/>
  <c r="AX1458" i="1"/>
  <c r="AY1458" i="1" s="1"/>
  <c r="AI1458" i="1"/>
  <c r="Z1592" i="1"/>
  <c r="AC1471" i="1" l="1"/>
  <c r="AG1471" i="1" s="1"/>
  <c r="AA1474" i="1"/>
  <c r="AD1473" i="1"/>
  <c r="AB1460" i="1"/>
  <c r="AH1459" i="1"/>
  <c r="AI1459" i="1"/>
  <c r="AX1459" i="1"/>
  <c r="AY1459" i="1" s="1"/>
  <c r="Y1459" i="1"/>
  <c r="Z1593" i="1"/>
  <c r="AG1472" i="1" l="1"/>
  <c r="AF1473" i="1"/>
  <c r="AE1473" i="1"/>
  <c r="AA1475" i="1"/>
  <c r="AD1474" i="1"/>
  <c r="AF1474" i="1" s="1"/>
  <c r="Z1594" i="1"/>
  <c r="AB1461" i="1"/>
  <c r="AH1460" i="1"/>
  <c r="AX1460" i="1"/>
  <c r="AY1460" i="1" s="1"/>
  <c r="Y1460" i="1"/>
  <c r="AI1460" i="1"/>
  <c r="AD1475" i="1" l="1"/>
  <c r="AF1475" i="1" s="1"/>
  <c r="AA1476" i="1"/>
  <c r="AE1474" i="1"/>
  <c r="AC1473" i="1"/>
  <c r="AG1473" i="1" s="1"/>
  <c r="Z1595" i="1"/>
  <c r="AB1462" i="1"/>
  <c r="AH1461" i="1"/>
  <c r="AX1461" i="1"/>
  <c r="AY1461" i="1" s="1"/>
  <c r="AI1461" i="1"/>
  <c r="Y1461" i="1"/>
  <c r="AC1474" i="1" l="1"/>
  <c r="AG1474" i="1" s="1"/>
  <c r="AE1475" i="1"/>
  <c r="AA1477" i="1"/>
  <c r="AD1476" i="1"/>
  <c r="AF1476" i="1" s="1"/>
  <c r="AB1463" i="1"/>
  <c r="AH1462" i="1"/>
  <c r="AX1462" i="1"/>
  <c r="AY1462" i="1" s="1"/>
  <c r="Y1462" i="1"/>
  <c r="AI1462" i="1"/>
  <c r="Z1596" i="1"/>
  <c r="AD1477" i="1" l="1"/>
  <c r="AF1477" i="1" s="1"/>
  <c r="AA1478" i="1"/>
  <c r="AC1475" i="1"/>
  <c r="AG1475" i="1" s="1"/>
  <c r="AE1476" i="1"/>
  <c r="Z1597" i="1"/>
  <c r="AB1464" i="1"/>
  <c r="AH1463" i="1"/>
  <c r="Y1463" i="1"/>
  <c r="AI1463" i="1"/>
  <c r="AX1463" i="1"/>
  <c r="AY1463" i="1" s="1"/>
  <c r="AC1476" i="1" l="1"/>
  <c r="AG1476" i="1" s="1"/>
  <c r="AE1477" i="1"/>
  <c r="AA1479" i="1"/>
  <c r="AD1478" i="1"/>
  <c r="AF1478" i="1" s="1"/>
  <c r="AB1465" i="1"/>
  <c r="AH1464" i="1"/>
  <c r="Y1464" i="1"/>
  <c r="AI1464" i="1"/>
  <c r="AX1464" i="1"/>
  <c r="AY1464" i="1" s="1"/>
  <c r="Z1598" i="1"/>
  <c r="AA1480" i="1" l="1"/>
  <c r="AD1479" i="1"/>
  <c r="AF1479" i="1" s="1"/>
  <c r="AE1478" i="1"/>
  <c r="AC1477" i="1"/>
  <c r="AG1477" i="1" s="1"/>
  <c r="Z1599" i="1"/>
  <c r="AB1466" i="1"/>
  <c r="AH1465" i="1"/>
  <c r="AI1465" i="1"/>
  <c r="Y1465" i="1"/>
  <c r="AX1465" i="1"/>
  <c r="AY1465" i="1" s="1"/>
  <c r="AC1478" i="1" l="1"/>
  <c r="AG1478" i="1" s="1"/>
  <c r="AE1479" i="1"/>
  <c r="AD1480" i="1"/>
  <c r="AF1480" i="1" s="1"/>
  <c r="AA1481" i="1"/>
  <c r="Z1600" i="1"/>
  <c r="AB1467" i="1"/>
  <c r="AH1466" i="1"/>
  <c r="AX1466" i="1"/>
  <c r="AY1466" i="1" s="1"/>
  <c r="Y1466" i="1"/>
  <c r="AI1466" i="1"/>
  <c r="AA1482" i="1" l="1"/>
  <c r="AD1481" i="1"/>
  <c r="AF1481" i="1" s="1"/>
  <c r="AC1479" i="1"/>
  <c r="AG1479" i="1" s="1"/>
  <c r="AE1480" i="1"/>
  <c r="Z1601" i="1"/>
  <c r="AB1468" i="1"/>
  <c r="AH1467" i="1"/>
  <c r="AX1467" i="1"/>
  <c r="AY1467" i="1" s="1"/>
  <c r="AI1467" i="1"/>
  <c r="Y1467" i="1"/>
  <c r="AE1481" i="1" l="1"/>
  <c r="AC1480" i="1"/>
  <c r="AG1480" i="1" s="1"/>
  <c r="AA1483" i="1"/>
  <c r="AD1482" i="1"/>
  <c r="AF1482" i="1" s="1"/>
  <c r="AB1469" i="1"/>
  <c r="AH1468" i="1"/>
  <c r="Y1468" i="1"/>
  <c r="AI1468" i="1"/>
  <c r="AX1468" i="1"/>
  <c r="AY1468" i="1" s="1"/>
  <c r="Z1602" i="1"/>
  <c r="AA1484" i="1" l="1"/>
  <c r="AD1483" i="1"/>
  <c r="AF1483" i="1" s="1"/>
  <c r="AC1481" i="1"/>
  <c r="AG1481" i="1" s="1"/>
  <c r="AE1482" i="1"/>
  <c r="Z1603" i="1"/>
  <c r="AB1470" i="1"/>
  <c r="AH1469" i="1"/>
  <c r="AI1469" i="1"/>
  <c r="AX1469" i="1"/>
  <c r="AY1469" i="1" s="1"/>
  <c r="Y1469" i="1"/>
  <c r="AE1483" i="1" l="1"/>
  <c r="AC1482" i="1"/>
  <c r="AG1482" i="1" s="1"/>
  <c r="AA1485" i="1"/>
  <c r="AD1484" i="1"/>
  <c r="AF1484" i="1" s="1"/>
  <c r="AB1471" i="1"/>
  <c r="AH1470" i="1"/>
  <c r="Y1470" i="1"/>
  <c r="AI1470" i="1"/>
  <c r="AX1470" i="1"/>
  <c r="AY1470" i="1" s="1"/>
  <c r="Z1604" i="1"/>
  <c r="AA1486" i="1" l="1"/>
  <c r="AD1485" i="1"/>
  <c r="AF1485" i="1" s="1"/>
  <c r="AE1484" i="1"/>
  <c r="AC1483" i="1"/>
  <c r="AG1483" i="1" s="1"/>
  <c r="AB1472" i="1"/>
  <c r="AH1471" i="1"/>
  <c r="AI1471" i="1"/>
  <c r="Y1471" i="1"/>
  <c r="AX1471" i="1"/>
  <c r="AY1471" i="1" s="1"/>
  <c r="Z1605" i="1"/>
  <c r="AE1485" i="1" l="1"/>
  <c r="AC1484" i="1"/>
  <c r="AG1484" i="1" s="1"/>
  <c r="AA1487" i="1"/>
  <c r="AD1486" i="1"/>
  <c r="AF1486" i="1" s="1"/>
  <c r="Z1606" i="1"/>
  <c r="AB1473" i="1"/>
  <c r="AH1472" i="1"/>
  <c r="Y1472" i="1"/>
  <c r="AI1472" i="1"/>
  <c r="AX1472" i="1"/>
  <c r="AY1472" i="1" s="1"/>
  <c r="AA1488" i="1" l="1"/>
  <c r="AD1487" i="1"/>
  <c r="AF1487" i="1" s="1"/>
  <c r="AC1485" i="1"/>
  <c r="AG1485" i="1" s="1"/>
  <c r="AE1486" i="1"/>
  <c r="AB1474" i="1"/>
  <c r="AH1473" i="1"/>
  <c r="Y1473" i="1"/>
  <c r="AX1473" i="1"/>
  <c r="AY1473" i="1" s="1"/>
  <c r="AI1473" i="1"/>
  <c r="Z1607" i="1"/>
  <c r="AE1487" i="1" l="1"/>
  <c r="AC1486" i="1"/>
  <c r="AG1486" i="1" s="1"/>
  <c r="AA1489" i="1"/>
  <c r="AD1488" i="1"/>
  <c r="AF1488" i="1" s="1"/>
  <c r="AB1475" i="1"/>
  <c r="AH1474" i="1"/>
  <c r="AX1474" i="1"/>
  <c r="AY1474" i="1" s="1"/>
  <c r="AI1474" i="1"/>
  <c r="Y1474" i="1"/>
  <c r="Z1608" i="1"/>
  <c r="AA1490" i="1" l="1"/>
  <c r="AD1489" i="1"/>
  <c r="AF1489" i="1" s="1"/>
  <c r="AC1487" i="1"/>
  <c r="AG1487" i="1" s="1"/>
  <c r="AE1488" i="1"/>
  <c r="Z1609" i="1"/>
  <c r="AB1476" i="1"/>
  <c r="AH1475" i="1"/>
  <c r="AX1475" i="1"/>
  <c r="AY1475" i="1" s="1"/>
  <c r="Y1475" i="1"/>
  <c r="AI1475" i="1"/>
  <c r="AE1489" i="1" l="1"/>
  <c r="AC1488" i="1"/>
  <c r="AG1488" i="1" s="1"/>
  <c r="AD1490" i="1"/>
  <c r="AF1490" i="1" s="1"/>
  <c r="AA1491" i="1"/>
  <c r="AB1477" i="1"/>
  <c r="AH1476" i="1"/>
  <c r="AI1476" i="1"/>
  <c r="AX1476" i="1"/>
  <c r="AY1476" i="1" s="1"/>
  <c r="Y1476" i="1"/>
  <c r="Z1610" i="1"/>
  <c r="AA1492" i="1" l="1"/>
  <c r="AD1491" i="1"/>
  <c r="AF1491" i="1" s="1"/>
  <c r="AE1490" i="1"/>
  <c r="AC1489" i="1"/>
  <c r="AG1489" i="1" s="1"/>
  <c r="AB1478" i="1"/>
  <c r="AH1477" i="1"/>
  <c r="AX1477" i="1"/>
  <c r="AY1477" i="1" s="1"/>
  <c r="AI1477" i="1"/>
  <c r="Y1477" i="1"/>
  <c r="Z1611" i="1"/>
  <c r="AE1491" i="1" l="1"/>
  <c r="AC1490" i="1"/>
  <c r="AG1490" i="1" s="1"/>
  <c r="AA1493" i="1"/>
  <c r="AD1492" i="1"/>
  <c r="AF1492" i="1" s="1"/>
  <c r="Z1612" i="1"/>
  <c r="AB1479" i="1"/>
  <c r="AH1478" i="1"/>
  <c r="AI1478" i="1"/>
  <c r="AX1478" i="1"/>
  <c r="AY1478" i="1" s="1"/>
  <c r="Y1478" i="1"/>
  <c r="AA1494" i="1" l="1"/>
  <c r="AD1493" i="1"/>
  <c r="AF1493" i="1" s="1"/>
  <c r="AE1492" i="1"/>
  <c r="AC1491" i="1"/>
  <c r="AG1491" i="1" s="1"/>
  <c r="AB1480" i="1"/>
  <c r="AH1479" i="1"/>
  <c r="Y1479" i="1"/>
  <c r="AX1479" i="1"/>
  <c r="AY1479" i="1" s="1"/>
  <c r="AI1479" i="1"/>
  <c r="Z1613" i="1"/>
  <c r="AE1493" i="1" l="1"/>
  <c r="AC1492" i="1"/>
  <c r="AG1492" i="1" s="1"/>
  <c r="AA1495" i="1"/>
  <c r="AD1494" i="1"/>
  <c r="AF1494" i="1" s="1"/>
  <c r="AB1481" i="1"/>
  <c r="AH1480" i="1"/>
  <c r="AX1480" i="1"/>
  <c r="AY1480" i="1" s="1"/>
  <c r="AI1480" i="1"/>
  <c r="Y1480" i="1"/>
  <c r="Z1614" i="1"/>
  <c r="AD1495" i="1" l="1"/>
  <c r="AF1495" i="1" s="1"/>
  <c r="AA1496" i="1"/>
  <c r="AE1494" i="1"/>
  <c r="AC1493" i="1"/>
  <c r="AG1493" i="1" s="1"/>
  <c r="AB1482" i="1"/>
  <c r="AH1481" i="1"/>
  <c r="AX1481" i="1"/>
  <c r="AY1481" i="1" s="1"/>
  <c r="AI1481" i="1"/>
  <c r="Y1481" i="1"/>
  <c r="Z1615" i="1"/>
  <c r="AC1494" i="1" l="1"/>
  <c r="AG1494" i="1" s="1"/>
  <c r="AE1495" i="1"/>
  <c r="AA1497" i="1"/>
  <c r="AD1496" i="1"/>
  <c r="AF1496" i="1" s="1"/>
  <c r="Z1616" i="1"/>
  <c r="AB1483" i="1"/>
  <c r="AH1482" i="1"/>
  <c r="AI1482" i="1"/>
  <c r="Y1482" i="1"/>
  <c r="AX1482" i="1"/>
  <c r="AY1482" i="1" s="1"/>
  <c r="AA1498" i="1" l="1"/>
  <c r="AD1497" i="1"/>
  <c r="AF1497" i="1" s="1"/>
  <c r="AE1496" i="1"/>
  <c r="AC1495" i="1"/>
  <c r="AG1495" i="1" s="1"/>
  <c r="Z1617" i="1"/>
  <c r="AB1484" i="1"/>
  <c r="AH1483" i="1"/>
  <c r="AX1483" i="1"/>
  <c r="AY1483" i="1" s="1"/>
  <c r="Y1483" i="1"/>
  <c r="AI1483" i="1"/>
  <c r="AE1497" i="1" l="1"/>
  <c r="AC1496" i="1"/>
  <c r="AG1496" i="1" s="1"/>
  <c r="AA1499" i="1"/>
  <c r="AD1498" i="1"/>
  <c r="AF1498" i="1" s="1"/>
  <c r="Z1618" i="1"/>
  <c r="AB1485" i="1"/>
  <c r="AH1484" i="1"/>
  <c r="AX1484" i="1"/>
  <c r="AY1484" i="1" s="1"/>
  <c r="AI1484" i="1"/>
  <c r="Y1484" i="1"/>
  <c r="AA1500" i="1" l="1"/>
  <c r="AD1499" i="1"/>
  <c r="AF1499" i="1" s="1"/>
  <c r="AE1498" i="1"/>
  <c r="AC1497" i="1"/>
  <c r="AG1497" i="1" s="1"/>
  <c r="AB1486" i="1"/>
  <c r="AH1485" i="1"/>
  <c r="AX1485" i="1"/>
  <c r="AY1485" i="1" s="1"/>
  <c r="Y1485" i="1"/>
  <c r="AI1485" i="1"/>
  <c r="Z1619" i="1"/>
  <c r="AE1499" i="1" l="1"/>
  <c r="AC1498" i="1"/>
  <c r="AG1498" i="1" s="1"/>
  <c r="AA1501" i="1"/>
  <c r="AD1500" i="1"/>
  <c r="AF1500" i="1" s="1"/>
  <c r="AB1487" i="1"/>
  <c r="AH1486" i="1"/>
  <c r="Y1486" i="1"/>
  <c r="AX1486" i="1"/>
  <c r="AY1486" i="1" s="1"/>
  <c r="AI1486" i="1"/>
  <c r="Z1620" i="1"/>
  <c r="AD1501" i="1" l="1"/>
  <c r="AF1501" i="1" s="1"/>
  <c r="AA1502" i="1"/>
  <c r="AE1500" i="1"/>
  <c r="AC1499" i="1"/>
  <c r="AG1499" i="1" s="1"/>
  <c r="Z1621" i="1"/>
  <c r="AB1488" i="1"/>
  <c r="AH1487" i="1"/>
  <c r="AI1487" i="1"/>
  <c r="Y1487" i="1"/>
  <c r="AX1487" i="1"/>
  <c r="AY1487" i="1" s="1"/>
  <c r="AE1501" i="1" l="1"/>
  <c r="AC1501" i="1" s="1"/>
  <c r="AA1503" i="1"/>
  <c r="AD1502" i="1"/>
  <c r="AF1502" i="1" s="1"/>
  <c r="AC1500" i="1"/>
  <c r="AG1500" i="1" s="1"/>
  <c r="AB1489" i="1"/>
  <c r="AH1488" i="1"/>
  <c r="AX1488" i="1"/>
  <c r="AY1488" i="1" s="1"/>
  <c r="Y1488" i="1"/>
  <c r="AI1488" i="1"/>
  <c r="Z1622" i="1"/>
  <c r="AA1504" i="1" l="1"/>
  <c r="AD1503" i="1"/>
  <c r="AF1503" i="1" s="1"/>
  <c r="AG1501" i="1"/>
  <c r="AE1502" i="1"/>
  <c r="Z1623" i="1"/>
  <c r="AB1490" i="1"/>
  <c r="AH1489" i="1"/>
  <c r="AX1489" i="1"/>
  <c r="AY1489" i="1" s="1"/>
  <c r="AI1489" i="1"/>
  <c r="Y1489" i="1"/>
  <c r="AE1503" i="1" l="1"/>
  <c r="AC1502" i="1"/>
  <c r="AG1502" i="1" s="1"/>
  <c r="AD1504" i="1"/>
  <c r="AF1504" i="1" s="1"/>
  <c r="AA1505" i="1"/>
  <c r="Z1624" i="1"/>
  <c r="AB1491" i="1"/>
  <c r="AH1490" i="1"/>
  <c r="Y1490" i="1"/>
  <c r="AX1490" i="1"/>
  <c r="AY1490" i="1" s="1"/>
  <c r="AI1490" i="1"/>
  <c r="AA1506" i="1" l="1"/>
  <c r="AD1505" i="1"/>
  <c r="AF1505" i="1" s="1"/>
  <c r="AE1504" i="1"/>
  <c r="AE1505" i="1" s="1"/>
  <c r="AC1503" i="1"/>
  <c r="AG1503" i="1" s="1"/>
  <c r="Z1625" i="1"/>
  <c r="AB1492" i="1"/>
  <c r="AH1491" i="1"/>
  <c r="Y1491" i="1"/>
  <c r="AX1491" i="1"/>
  <c r="AY1491" i="1" s="1"/>
  <c r="AI1491" i="1"/>
  <c r="AC1505" i="1" l="1"/>
  <c r="AC1504" i="1"/>
  <c r="AG1504" i="1" s="1"/>
  <c r="AD1506" i="1"/>
  <c r="AF1506" i="1" s="1"/>
  <c r="AA1507" i="1"/>
  <c r="AB1493" i="1"/>
  <c r="AH1492" i="1"/>
  <c r="AI1492" i="1"/>
  <c r="Y1492" i="1"/>
  <c r="AX1492" i="1"/>
  <c r="AY1492" i="1" s="1"/>
  <c r="Z1626" i="1"/>
  <c r="AG1505" i="1" l="1"/>
  <c r="AA1508" i="1"/>
  <c r="AD1507" i="1"/>
  <c r="AF1507" i="1" s="1"/>
  <c r="AE1506" i="1"/>
  <c r="Z1627" i="1"/>
  <c r="AB1494" i="1"/>
  <c r="AH1493" i="1"/>
  <c r="AI1493" i="1"/>
  <c r="Y1493" i="1"/>
  <c r="AX1493" i="1"/>
  <c r="AY1493" i="1" s="1"/>
  <c r="AE1507" i="1" l="1"/>
  <c r="AC1507" i="1" s="1"/>
  <c r="AC1506" i="1"/>
  <c r="AG1506" i="1" s="1"/>
  <c r="AD1508" i="1"/>
  <c r="AA1509" i="1"/>
  <c r="AB1495" i="1"/>
  <c r="AH1494" i="1"/>
  <c r="AX1494" i="1"/>
  <c r="AY1494" i="1" s="1"/>
  <c r="AI1494" i="1"/>
  <c r="Y1494" i="1"/>
  <c r="AG1507" i="1"/>
  <c r="Z1628" i="1"/>
  <c r="AA1510" i="1" l="1"/>
  <c r="AD1509" i="1"/>
  <c r="AF1509" i="1" s="1"/>
  <c r="AF1508" i="1"/>
  <c r="AE1508" i="1"/>
  <c r="Z1629" i="1"/>
  <c r="AB1496" i="1"/>
  <c r="AH1495" i="1"/>
  <c r="AX1495" i="1"/>
  <c r="AY1495" i="1" s="1"/>
  <c r="Y1495" i="1"/>
  <c r="AI1495" i="1"/>
  <c r="AC1508" i="1" l="1"/>
  <c r="AG1508" i="1" s="1"/>
  <c r="AE1509" i="1"/>
  <c r="AA1511" i="1"/>
  <c r="AD1510" i="1"/>
  <c r="AF1510" i="1" s="1"/>
  <c r="AB1497" i="1"/>
  <c r="AI1496" i="1"/>
  <c r="AH1496" i="1"/>
  <c r="Y1496" i="1"/>
  <c r="AX1496" i="1"/>
  <c r="AY1496" i="1" s="1"/>
  <c r="Z1630" i="1"/>
  <c r="AA1512" i="1" l="1"/>
  <c r="AD1511" i="1"/>
  <c r="AF1511" i="1" s="1"/>
  <c r="AC1509" i="1"/>
  <c r="AG1509" i="1" s="1"/>
  <c r="AE1510" i="1"/>
  <c r="Z1631" i="1"/>
  <c r="AB1498" i="1"/>
  <c r="Y1497" i="1"/>
  <c r="AH1497" i="1"/>
  <c r="AI1497" i="1"/>
  <c r="AX1497" i="1"/>
  <c r="AY1497" i="1" s="1"/>
  <c r="AE1511" i="1" l="1"/>
  <c r="AC1510" i="1"/>
  <c r="AG1510" i="1" s="1"/>
  <c r="AA1513" i="1"/>
  <c r="AD1512" i="1"/>
  <c r="AF1512" i="1" s="1"/>
  <c r="AB1499" i="1"/>
  <c r="AH1498" i="1"/>
  <c r="Y1498" i="1"/>
  <c r="AI1498" i="1"/>
  <c r="AX1498" i="1"/>
  <c r="AY1498" i="1" s="1"/>
  <c r="Z1632" i="1"/>
  <c r="AA1514" i="1" l="1"/>
  <c r="AD1513" i="1"/>
  <c r="AF1513" i="1" s="1"/>
  <c r="AE1512" i="1"/>
  <c r="AC1511" i="1"/>
  <c r="AG1511" i="1" s="1"/>
  <c r="Z1633" i="1"/>
  <c r="AB1500" i="1"/>
  <c r="AH1499" i="1"/>
  <c r="Y1499" i="1"/>
  <c r="AX1499" i="1"/>
  <c r="AY1499" i="1" s="1"/>
  <c r="AI1499" i="1"/>
  <c r="AE1513" i="1" l="1"/>
  <c r="AC1512" i="1"/>
  <c r="AG1512" i="1" s="1"/>
  <c r="AA1515" i="1"/>
  <c r="AD1514" i="1"/>
  <c r="AF1514" i="1" s="1"/>
  <c r="AB1501" i="1"/>
  <c r="AH1500" i="1"/>
  <c r="Y1500" i="1"/>
  <c r="AX1500" i="1"/>
  <c r="AY1500" i="1" s="1"/>
  <c r="AI1500" i="1"/>
  <c r="Z1634" i="1"/>
  <c r="AD1515" i="1" l="1"/>
  <c r="AF1515" i="1" s="1"/>
  <c r="AA1516" i="1"/>
  <c r="AE1514" i="1"/>
  <c r="AC1513" i="1"/>
  <c r="AG1513" i="1" s="1"/>
  <c r="Z1635" i="1"/>
  <c r="AB1502" i="1"/>
  <c r="AH1501" i="1"/>
  <c r="Y1501" i="1"/>
  <c r="AX1501" i="1"/>
  <c r="AY1501" i="1" s="1"/>
  <c r="AI1501" i="1"/>
  <c r="AE1515" i="1" l="1"/>
  <c r="AC1514" i="1"/>
  <c r="AG1514" i="1" s="1"/>
  <c r="AD1516" i="1"/>
  <c r="AF1516" i="1" s="1"/>
  <c r="AA1517" i="1"/>
  <c r="AB1503" i="1"/>
  <c r="AH1502" i="1"/>
  <c r="AI1502" i="1"/>
  <c r="Y1502" i="1"/>
  <c r="AX1502" i="1"/>
  <c r="AY1502" i="1" s="1"/>
  <c r="Z1636" i="1"/>
  <c r="AA1518" i="1" l="1"/>
  <c r="AD1517" i="1"/>
  <c r="AF1517" i="1" s="1"/>
  <c r="AE1516" i="1"/>
  <c r="AC1515" i="1"/>
  <c r="AG1515" i="1" s="1"/>
  <c r="Z1637" i="1"/>
  <c r="AB1504" i="1"/>
  <c r="AH1503" i="1"/>
  <c r="AI1503" i="1"/>
  <c r="Y1503" i="1"/>
  <c r="AX1503" i="1"/>
  <c r="AY1503" i="1" s="1"/>
  <c r="AE1517" i="1" l="1"/>
  <c r="AC1516" i="1"/>
  <c r="AG1516" i="1" s="1"/>
  <c r="AD1518" i="1"/>
  <c r="AF1518" i="1" s="1"/>
  <c r="AA1519" i="1"/>
  <c r="AB1505" i="1"/>
  <c r="AH1504" i="1"/>
  <c r="AI1504" i="1"/>
  <c r="AX1504" i="1"/>
  <c r="AY1504" i="1" s="1"/>
  <c r="Y1504" i="1"/>
  <c r="Z1638" i="1"/>
  <c r="AA1520" i="1" l="1"/>
  <c r="AD1519" i="1"/>
  <c r="AF1519" i="1" s="1"/>
  <c r="AE1518" i="1"/>
  <c r="AC1517" i="1"/>
  <c r="AG1517" i="1" s="1"/>
  <c r="Z1639" i="1"/>
  <c r="AB1506" i="1"/>
  <c r="AH1505" i="1"/>
  <c r="AX1505" i="1"/>
  <c r="AY1505" i="1" s="1"/>
  <c r="AI1505" i="1"/>
  <c r="Y1505" i="1"/>
  <c r="AE1519" i="1" l="1"/>
  <c r="AC1518" i="1"/>
  <c r="AG1518" i="1" s="1"/>
  <c r="AD1520" i="1"/>
  <c r="AF1520" i="1" s="1"/>
  <c r="AA1521" i="1"/>
  <c r="Z1640" i="1"/>
  <c r="AB1507" i="1"/>
  <c r="AH1506" i="1"/>
  <c r="Y1506" i="1"/>
  <c r="AI1506" i="1"/>
  <c r="AX1506" i="1"/>
  <c r="AY1506" i="1" s="1"/>
  <c r="AA1522" i="1" l="1"/>
  <c r="AD1521" i="1"/>
  <c r="AF1521" i="1" s="1"/>
  <c r="AC1519" i="1"/>
  <c r="AG1519" i="1" s="1"/>
  <c r="AE1520" i="1"/>
  <c r="AB1508" i="1"/>
  <c r="AH1507" i="1"/>
  <c r="AX1507" i="1"/>
  <c r="AY1507" i="1" s="1"/>
  <c r="AI1507" i="1"/>
  <c r="Y1507" i="1"/>
  <c r="Z1641" i="1"/>
  <c r="AE1521" i="1" l="1"/>
  <c r="AC1520" i="1"/>
  <c r="AG1520" i="1" s="1"/>
  <c r="AA1523" i="1"/>
  <c r="AD1522" i="1"/>
  <c r="AF1522" i="1" s="1"/>
  <c r="AB1509" i="1"/>
  <c r="AH1508" i="1"/>
  <c r="AX1508" i="1"/>
  <c r="AY1508" i="1" s="1"/>
  <c r="Y1508" i="1"/>
  <c r="AI1508" i="1"/>
  <c r="Z1642" i="1"/>
  <c r="AA1524" i="1" l="1"/>
  <c r="AD1523" i="1"/>
  <c r="AF1523" i="1" s="1"/>
  <c r="AE1522" i="1"/>
  <c r="AC1521" i="1"/>
  <c r="AG1521" i="1" s="1"/>
  <c r="Z1643" i="1"/>
  <c r="AB1510" i="1"/>
  <c r="AH1509" i="1"/>
  <c r="AX1509" i="1"/>
  <c r="AY1509" i="1" s="1"/>
  <c r="AI1509" i="1"/>
  <c r="Y1509" i="1"/>
  <c r="AE1523" i="1" l="1"/>
  <c r="AC1522" i="1"/>
  <c r="AG1522" i="1" s="1"/>
  <c r="AA1525" i="1"/>
  <c r="AD1524" i="1"/>
  <c r="AF1524" i="1" s="1"/>
  <c r="AB1511" i="1"/>
  <c r="AH1510" i="1"/>
  <c r="AX1510" i="1"/>
  <c r="AY1510" i="1" s="1"/>
  <c r="Y1510" i="1"/>
  <c r="AI1510" i="1"/>
  <c r="Z1644" i="1"/>
  <c r="AA1526" i="1" l="1"/>
  <c r="AD1525" i="1"/>
  <c r="AF1525" i="1" s="1"/>
  <c r="AC1523" i="1"/>
  <c r="AG1523" i="1" s="1"/>
  <c r="AE1524" i="1"/>
  <c r="AB1512" i="1"/>
  <c r="AH1511" i="1"/>
  <c r="AX1511" i="1"/>
  <c r="AY1511" i="1" s="1"/>
  <c r="AI1511" i="1"/>
  <c r="Y1511" i="1"/>
  <c r="Z1645" i="1"/>
  <c r="AE1525" i="1" l="1"/>
  <c r="AC1524" i="1"/>
  <c r="AG1524" i="1" s="1"/>
  <c r="AD1526" i="1"/>
  <c r="AF1526" i="1" s="1"/>
  <c r="AA1527" i="1"/>
  <c r="Z1646" i="1"/>
  <c r="AB1513" i="1"/>
  <c r="AH1512" i="1"/>
  <c r="AX1512" i="1"/>
  <c r="AY1512" i="1" s="1"/>
  <c r="Y1512" i="1"/>
  <c r="AI1512" i="1"/>
  <c r="AA1528" i="1" l="1"/>
  <c r="AD1527" i="1"/>
  <c r="AF1527" i="1" s="1"/>
  <c r="AC1525" i="1"/>
  <c r="AG1525" i="1" s="1"/>
  <c r="AE1526" i="1"/>
  <c r="Z1647" i="1"/>
  <c r="AB1514" i="1"/>
  <c r="AH1513" i="1"/>
  <c r="Y1513" i="1"/>
  <c r="AX1513" i="1"/>
  <c r="AY1513" i="1" s="1"/>
  <c r="AI1513" i="1"/>
  <c r="AE1527" i="1" l="1"/>
  <c r="AC1526" i="1"/>
  <c r="AG1526" i="1" s="1"/>
  <c r="AA1529" i="1"/>
  <c r="AD1528" i="1"/>
  <c r="AF1528" i="1" s="1"/>
  <c r="AB1515" i="1"/>
  <c r="AI1514" i="1"/>
  <c r="AH1514" i="1"/>
  <c r="Y1514" i="1"/>
  <c r="AX1514" i="1"/>
  <c r="AY1514" i="1" s="1"/>
  <c r="Z1648" i="1"/>
  <c r="AA1530" i="1" l="1"/>
  <c r="AD1529" i="1"/>
  <c r="AF1529" i="1" s="1"/>
  <c r="AE1528" i="1"/>
  <c r="AC1527" i="1"/>
  <c r="AG1527" i="1" s="1"/>
  <c r="Z1649" i="1"/>
  <c r="AB1516" i="1"/>
  <c r="AH1515" i="1"/>
  <c r="AX1515" i="1"/>
  <c r="AY1515" i="1" s="1"/>
  <c r="Y1515" i="1"/>
  <c r="AI1515" i="1"/>
  <c r="AE1529" i="1" l="1"/>
  <c r="AC1528" i="1"/>
  <c r="AG1528" i="1" s="1"/>
  <c r="AD1530" i="1"/>
  <c r="AF1530" i="1" s="1"/>
  <c r="AA1531" i="1"/>
  <c r="AB1517" i="1"/>
  <c r="AH1516" i="1"/>
  <c r="Y1516" i="1"/>
  <c r="AI1516" i="1"/>
  <c r="AX1516" i="1"/>
  <c r="AY1516" i="1" s="1"/>
  <c r="Z1650" i="1"/>
  <c r="AA1532" i="1" l="1"/>
  <c r="AD1531" i="1"/>
  <c r="AF1531" i="1" s="1"/>
  <c r="AE1530" i="1"/>
  <c r="AC1529" i="1"/>
  <c r="AG1529" i="1" s="1"/>
  <c r="Z1651" i="1"/>
  <c r="AB1518" i="1"/>
  <c r="AH1517" i="1"/>
  <c r="Y1517" i="1"/>
  <c r="AI1517" i="1"/>
  <c r="AX1517" i="1"/>
  <c r="AY1517" i="1" s="1"/>
  <c r="AE1531" i="1" l="1"/>
  <c r="AC1530" i="1"/>
  <c r="AG1530" i="1" s="1"/>
  <c r="AD1532" i="1"/>
  <c r="AF1532" i="1" s="1"/>
  <c r="AA1533" i="1"/>
  <c r="AB1519" i="1"/>
  <c r="AH1518" i="1"/>
  <c r="Y1518" i="1"/>
  <c r="AI1518" i="1"/>
  <c r="AX1518" i="1"/>
  <c r="AY1518" i="1" s="1"/>
  <c r="Z1652" i="1"/>
  <c r="AA1534" i="1" l="1"/>
  <c r="AD1533" i="1"/>
  <c r="AF1533" i="1" s="1"/>
  <c r="AE1532" i="1"/>
  <c r="AC1531" i="1"/>
  <c r="AG1531" i="1" s="1"/>
  <c r="Z1653" i="1"/>
  <c r="AB1520" i="1"/>
  <c r="AH1519" i="1"/>
  <c r="AI1519" i="1"/>
  <c r="AX1519" i="1"/>
  <c r="AY1519" i="1" s="1"/>
  <c r="Y1519" i="1"/>
  <c r="AE1533" i="1" l="1"/>
  <c r="AC1532" i="1"/>
  <c r="AG1532" i="1" s="1"/>
  <c r="AA1535" i="1"/>
  <c r="AD1534" i="1"/>
  <c r="AF1534" i="1" s="1"/>
  <c r="AB1521" i="1"/>
  <c r="AH1520" i="1"/>
  <c r="AX1520" i="1"/>
  <c r="AY1520" i="1" s="1"/>
  <c r="AI1520" i="1"/>
  <c r="Y1520" i="1"/>
  <c r="Z1654" i="1"/>
  <c r="AA1536" i="1" l="1"/>
  <c r="AD1535" i="1"/>
  <c r="AF1535" i="1" s="1"/>
  <c r="AE1534" i="1"/>
  <c r="AC1533" i="1"/>
  <c r="AG1533" i="1" s="1"/>
  <c r="Z1655" i="1"/>
  <c r="AB1522" i="1"/>
  <c r="AH1521" i="1"/>
  <c r="AX1521" i="1"/>
  <c r="AY1521" i="1" s="1"/>
  <c r="Y1521" i="1"/>
  <c r="AI1521" i="1"/>
  <c r="AE1535" i="1" l="1"/>
  <c r="AC1534" i="1"/>
  <c r="AG1534" i="1" s="1"/>
  <c r="AA1537" i="1"/>
  <c r="AD1536" i="1"/>
  <c r="AF1536" i="1" s="1"/>
  <c r="Z1656" i="1"/>
  <c r="AB1523" i="1"/>
  <c r="AH1522" i="1"/>
  <c r="AI1522" i="1"/>
  <c r="Y1522" i="1"/>
  <c r="AX1522" i="1"/>
  <c r="AY1522" i="1" s="1"/>
  <c r="AA1538" i="1" l="1"/>
  <c r="AD1537" i="1"/>
  <c r="AF1537" i="1" s="1"/>
  <c r="AE1536" i="1"/>
  <c r="AC1535" i="1"/>
  <c r="AG1535" i="1" s="1"/>
  <c r="AB1524" i="1"/>
  <c r="AH1523" i="1"/>
  <c r="AI1523" i="1"/>
  <c r="Y1523" i="1"/>
  <c r="AX1523" i="1"/>
  <c r="AY1523" i="1" s="1"/>
  <c r="Z1657" i="1"/>
  <c r="AE1537" i="1" l="1"/>
  <c r="AC1536" i="1"/>
  <c r="AG1536" i="1" s="1"/>
  <c r="AA1539" i="1"/>
  <c r="AD1538" i="1"/>
  <c r="AF1538" i="1" s="1"/>
  <c r="AB1525" i="1"/>
  <c r="AH1524" i="1"/>
  <c r="AX1524" i="1"/>
  <c r="AY1524" i="1" s="1"/>
  <c r="AI1524" i="1"/>
  <c r="Y1524" i="1"/>
  <c r="Z1658" i="1"/>
  <c r="AD1539" i="1" l="1"/>
  <c r="AF1539" i="1" s="1"/>
  <c r="AA1540" i="1"/>
  <c r="AE1538" i="1"/>
  <c r="AC1537" i="1"/>
  <c r="AG1537" i="1" s="1"/>
  <c r="AB1526" i="1"/>
  <c r="AH1525" i="1"/>
  <c r="Y1525" i="1"/>
  <c r="AX1525" i="1"/>
  <c r="AY1525" i="1" s="1"/>
  <c r="AI1525" i="1"/>
  <c r="Z1659" i="1"/>
  <c r="AE1539" i="1" l="1"/>
  <c r="AC1538" i="1"/>
  <c r="AG1538" i="1" s="1"/>
  <c r="AA1541" i="1"/>
  <c r="AD1540" i="1"/>
  <c r="AF1540" i="1" s="1"/>
  <c r="Z1660" i="1"/>
  <c r="AB1527" i="1"/>
  <c r="AH1526" i="1"/>
  <c r="AI1526" i="1"/>
  <c r="AX1526" i="1"/>
  <c r="AY1526" i="1" s="1"/>
  <c r="Y1526" i="1"/>
  <c r="AA1542" i="1" l="1"/>
  <c r="AD1541" i="1"/>
  <c r="AF1541" i="1" s="1"/>
  <c r="AC1539" i="1"/>
  <c r="AG1539" i="1" s="1"/>
  <c r="AE1540" i="1"/>
  <c r="AB1528" i="1"/>
  <c r="AI1527" i="1"/>
  <c r="AH1527" i="1"/>
  <c r="AX1527" i="1"/>
  <c r="AY1527" i="1" s="1"/>
  <c r="Y1527" i="1"/>
  <c r="Z1661" i="1"/>
  <c r="AE1541" i="1" l="1"/>
  <c r="AC1540" i="1"/>
  <c r="AG1540" i="1" s="1"/>
  <c r="AA1543" i="1"/>
  <c r="AD1542" i="1"/>
  <c r="AF1542" i="1" s="1"/>
  <c r="Z1662" i="1"/>
  <c r="AB1529" i="1"/>
  <c r="AH1528" i="1"/>
  <c r="AX1528" i="1"/>
  <c r="AY1528" i="1" s="1"/>
  <c r="AI1528" i="1"/>
  <c r="Y1528" i="1"/>
  <c r="AA1544" i="1" l="1"/>
  <c r="AD1543" i="1"/>
  <c r="AF1543" i="1" s="1"/>
  <c r="AE1542" i="1"/>
  <c r="AC1541" i="1"/>
  <c r="AG1541" i="1" s="1"/>
  <c r="AB1530" i="1"/>
  <c r="AH1529" i="1"/>
  <c r="AX1529" i="1"/>
  <c r="AY1529" i="1" s="1"/>
  <c r="AI1529" i="1"/>
  <c r="Y1529" i="1"/>
  <c r="Z1663" i="1"/>
  <c r="AE1543" i="1" l="1"/>
  <c r="AC1542" i="1"/>
  <c r="AG1542" i="1" s="1"/>
  <c r="AA1545" i="1"/>
  <c r="AD1544" i="1"/>
  <c r="AF1544" i="1" s="1"/>
  <c r="Z1664" i="1"/>
  <c r="AB1531" i="1"/>
  <c r="AH1530" i="1"/>
  <c r="Y1530" i="1"/>
  <c r="AI1530" i="1"/>
  <c r="AX1530" i="1"/>
  <c r="AY1530" i="1" s="1"/>
  <c r="AA1546" i="1" l="1"/>
  <c r="AD1545" i="1"/>
  <c r="AF1545" i="1" s="1"/>
  <c r="AC1543" i="1"/>
  <c r="AG1543" i="1" s="1"/>
  <c r="AE1544" i="1"/>
  <c r="AB1532" i="1"/>
  <c r="AH1531" i="1"/>
  <c r="AI1531" i="1"/>
  <c r="AX1531" i="1"/>
  <c r="AY1531" i="1" s="1"/>
  <c r="Y1531" i="1"/>
  <c r="Z1665" i="1"/>
  <c r="AE1545" i="1" l="1"/>
  <c r="AC1544" i="1"/>
  <c r="AG1544" i="1" s="1"/>
  <c r="AD1546" i="1"/>
  <c r="AF1546" i="1" s="1"/>
  <c r="AA1547" i="1"/>
  <c r="Z1666" i="1"/>
  <c r="AB1533" i="1"/>
  <c r="AH1532" i="1"/>
  <c r="AI1532" i="1"/>
  <c r="AX1532" i="1"/>
  <c r="AY1532" i="1" s="1"/>
  <c r="Y1532" i="1"/>
  <c r="AA1548" i="1" l="1"/>
  <c r="AD1547" i="1"/>
  <c r="AF1547" i="1" s="1"/>
  <c r="AC1545" i="1"/>
  <c r="AG1545" i="1" s="1"/>
  <c r="AE1546" i="1"/>
  <c r="AC1546" i="1" s="1"/>
  <c r="AB1534" i="1"/>
  <c r="AI1533" i="1"/>
  <c r="AH1533" i="1"/>
  <c r="Y1533" i="1"/>
  <c r="AX1533" i="1"/>
  <c r="AY1533" i="1" s="1"/>
  <c r="Z1667" i="1"/>
  <c r="AG1546" i="1" l="1"/>
  <c r="AE1547" i="1"/>
  <c r="AC1547" i="1" s="1"/>
  <c r="AA1549" i="1"/>
  <c r="AD1548" i="1"/>
  <c r="Z1668" i="1"/>
  <c r="AG1547" i="1"/>
  <c r="AB1535" i="1"/>
  <c r="AH1534" i="1"/>
  <c r="AI1534" i="1"/>
  <c r="AX1534" i="1"/>
  <c r="AY1534" i="1" s="1"/>
  <c r="Y1534" i="1"/>
  <c r="AF1548" i="1" l="1"/>
  <c r="AE1548" i="1"/>
  <c r="AA1550" i="1"/>
  <c r="AD1549" i="1"/>
  <c r="AF1549" i="1" s="1"/>
  <c r="AB1536" i="1"/>
  <c r="AH1535" i="1"/>
  <c r="AI1535" i="1"/>
  <c r="Y1535" i="1"/>
  <c r="AX1535" i="1"/>
  <c r="AY1535" i="1" s="1"/>
  <c r="Z1669" i="1"/>
  <c r="AD1550" i="1" l="1"/>
  <c r="AF1550" i="1" s="1"/>
  <c r="AA1551" i="1"/>
  <c r="AE1549" i="1"/>
  <c r="AC1548" i="1"/>
  <c r="AG1548" i="1" s="1"/>
  <c r="Z1670" i="1"/>
  <c r="AB1537" i="1"/>
  <c r="AH1536" i="1"/>
  <c r="Y1536" i="1"/>
  <c r="AI1536" i="1"/>
  <c r="AX1536" i="1"/>
  <c r="AY1536" i="1" s="1"/>
  <c r="AE1550" i="1" l="1"/>
  <c r="AC1549" i="1"/>
  <c r="AG1549" i="1" s="1"/>
  <c r="AA1552" i="1"/>
  <c r="AD1551" i="1"/>
  <c r="AF1551" i="1" s="1"/>
  <c r="AB1538" i="1"/>
  <c r="AH1537" i="1"/>
  <c r="AI1537" i="1"/>
  <c r="AX1537" i="1"/>
  <c r="AY1537" i="1" s="1"/>
  <c r="Y1537" i="1"/>
  <c r="Z1671" i="1"/>
  <c r="AA1553" i="1" l="1"/>
  <c r="AD1552" i="1"/>
  <c r="AF1552" i="1" s="1"/>
  <c r="AE1551" i="1"/>
  <c r="AC1550" i="1"/>
  <c r="AG1550" i="1" s="1"/>
  <c r="Z1672" i="1"/>
  <c r="AB1539" i="1"/>
  <c r="AH1538" i="1"/>
  <c r="Y1538" i="1"/>
  <c r="AI1538" i="1"/>
  <c r="AX1538" i="1"/>
  <c r="AY1538" i="1" s="1"/>
  <c r="AE1552" i="1" l="1"/>
  <c r="AC1551" i="1"/>
  <c r="AG1551" i="1" s="1"/>
  <c r="AD1553" i="1"/>
  <c r="AF1553" i="1" s="1"/>
  <c r="AA1554" i="1"/>
  <c r="AB1540" i="1"/>
  <c r="AH1539" i="1"/>
  <c r="AX1539" i="1"/>
  <c r="AY1539" i="1" s="1"/>
  <c r="AI1539" i="1"/>
  <c r="Y1539" i="1"/>
  <c r="Z1673" i="1"/>
  <c r="AA1555" i="1" l="1"/>
  <c r="AD1554" i="1"/>
  <c r="AF1554" i="1" s="1"/>
  <c r="AE1553" i="1"/>
  <c r="AC1552" i="1"/>
  <c r="AG1552" i="1" s="1"/>
  <c r="Z1674" i="1"/>
  <c r="AB1541" i="1"/>
  <c r="AH1540" i="1"/>
  <c r="AI1540" i="1"/>
  <c r="Y1540" i="1"/>
  <c r="AX1540" i="1"/>
  <c r="AY1540" i="1" s="1"/>
  <c r="AE1554" i="1" l="1"/>
  <c r="AC1553" i="1"/>
  <c r="AG1553" i="1" s="1"/>
  <c r="AA1556" i="1"/>
  <c r="AD1555" i="1"/>
  <c r="AF1555" i="1" s="1"/>
  <c r="AB1542" i="1"/>
  <c r="AH1541" i="1"/>
  <c r="Y1541" i="1"/>
  <c r="AX1541" i="1"/>
  <c r="AY1541" i="1" s="1"/>
  <c r="AI1541" i="1"/>
  <c r="Z1675" i="1"/>
  <c r="AA1557" i="1" l="1"/>
  <c r="AD1556" i="1"/>
  <c r="AF1556" i="1" s="1"/>
  <c r="AE1555" i="1"/>
  <c r="AC1554" i="1"/>
  <c r="AG1554" i="1" s="1"/>
  <c r="Z1676" i="1"/>
  <c r="AB1543" i="1"/>
  <c r="AH1542" i="1"/>
  <c r="AI1542" i="1"/>
  <c r="Y1542" i="1"/>
  <c r="AX1542" i="1"/>
  <c r="AY1542" i="1" s="1"/>
  <c r="AE1556" i="1" l="1"/>
  <c r="AC1555" i="1"/>
  <c r="AG1555" i="1" s="1"/>
  <c r="AA1558" i="1"/>
  <c r="AD1557" i="1"/>
  <c r="AF1557" i="1" s="1"/>
  <c r="AB1544" i="1"/>
  <c r="AH1543" i="1"/>
  <c r="AI1543" i="1"/>
  <c r="AX1543" i="1"/>
  <c r="AY1543" i="1" s="1"/>
  <c r="Y1543" i="1"/>
  <c r="Z1677" i="1"/>
  <c r="AA1559" i="1" l="1"/>
  <c r="AD1558" i="1"/>
  <c r="AF1558" i="1" s="1"/>
  <c r="AC1556" i="1"/>
  <c r="AG1556" i="1" s="1"/>
  <c r="AE1557" i="1"/>
  <c r="Z1678" i="1"/>
  <c r="AB1545" i="1"/>
  <c r="AH1544" i="1"/>
  <c r="AI1544" i="1"/>
  <c r="AX1544" i="1"/>
  <c r="AY1544" i="1" s="1"/>
  <c r="Y1544" i="1"/>
  <c r="AE1558" i="1" l="1"/>
  <c r="AC1557" i="1"/>
  <c r="AG1557" i="1" s="1"/>
  <c r="AA1560" i="1"/>
  <c r="AD1559" i="1"/>
  <c r="AF1559" i="1" s="1"/>
  <c r="AB1546" i="1"/>
  <c r="AH1545" i="1"/>
  <c r="Y1545" i="1"/>
  <c r="AX1545" i="1"/>
  <c r="AY1545" i="1" s="1"/>
  <c r="AI1545" i="1"/>
  <c r="Z1679" i="1"/>
  <c r="AD1560" i="1" l="1"/>
  <c r="AF1560" i="1" s="1"/>
  <c r="AA1561" i="1"/>
  <c r="AE1559" i="1"/>
  <c r="AC1558" i="1"/>
  <c r="AG1558" i="1" s="1"/>
  <c r="Z1680" i="1"/>
  <c r="AB1547" i="1"/>
  <c r="AH1546" i="1"/>
  <c r="Y1546" i="1"/>
  <c r="AX1546" i="1"/>
  <c r="AY1546" i="1" s="1"/>
  <c r="AI1546" i="1"/>
  <c r="AC1559" i="1" l="1"/>
  <c r="AG1559" i="1" s="1"/>
  <c r="AE1560" i="1"/>
  <c r="AA1562" i="1"/>
  <c r="AD1561" i="1"/>
  <c r="AF1561" i="1" s="1"/>
  <c r="AB1548" i="1"/>
  <c r="AH1547" i="1"/>
  <c r="AX1547" i="1"/>
  <c r="AY1547" i="1" s="1"/>
  <c r="Y1547" i="1"/>
  <c r="AI1547" i="1"/>
  <c r="Z1681" i="1"/>
  <c r="AA1563" i="1" l="1"/>
  <c r="AD1562" i="1"/>
  <c r="AF1562" i="1" s="1"/>
  <c r="AE1561" i="1"/>
  <c r="AC1560" i="1"/>
  <c r="AG1560" i="1" s="1"/>
  <c r="Z1682" i="1"/>
  <c r="AB1549" i="1"/>
  <c r="AH1548" i="1"/>
  <c r="AX1548" i="1"/>
  <c r="AY1548" i="1" s="1"/>
  <c r="Y1548" i="1"/>
  <c r="AI1548" i="1"/>
  <c r="AE1562" i="1" l="1"/>
  <c r="AC1561" i="1"/>
  <c r="AG1561" i="1" s="1"/>
  <c r="AA1564" i="1"/>
  <c r="AD1563" i="1"/>
  <c r="AF1563" i="1" s="1"/>
  <c r="Z1683" i="1"/>
  <c r="AB1550" i="1"/>
  <c r="AX1549" i="1"/>
  <c r="AY1549" i="1" s="1"/>
  <c r="AH1549" i="1"/>
  <c r="AI1549" i="1"/>
  <c r="Y1549" i="1"/>
  <c r="AA1565" i="1" l="1"/>
  <c r="AD1564" i="1"/>
  <c r="AF1564" i="1" s="1"/>
  <c r="AE1563" i="1"/>
  <c r="AC1562" i="1"/>
  <c r="AG1562" i="1" s="1"/>
  <c r="AB1551" i="1"/>
  <c r="AH1550" i="1"/>
  <c r="AI1550" i="1"/>
  <c r="AX1550" i="1"/>
  <c r="AY1550" i="1" s="1"/>
  <c r="Y1550" i="1"/>
  <c r="Z1684" i="1"/>
  <c r="AE1564" i="1" l="1"/>
  <c r="AC1563" i="1"/>
  <c r="AG1563" i="1" s="1"/>
  <c r="AA1566" i="1"/>
  <c r="AD1565" i="1"/>
  <c r="AF1565" i="1" s="1"/>
  <c r="Z1685" i="1"/>
  <c r="AB1552" i="1"/>
  <c r="AH1551" i="1"/>
  <c r="AX1551" i="1"/>
  <c r="AY1551" i="1" s="1"/>
  <c r="AI1551" i="1"/>
  <c r="Y1551" i="1"/>
  <c r="AA1567" i="1" l="1"/>
  <c r="AD1566" i="1"/>
  <c r="AF1566" i="1" s="1"/>
  <c r="AE1565" i="1"/>
  <c r="AC1564" i="1"/>
  <c r="AG1564" i="1" s="1"/>
  <c r="AB1553" i="1"/>
  <c r="AH1552" i="1"/>
  <c r="AX1552" i="1"/>
  <c r="AY1552" i="1" s="1"/>
  <c r="AI1552" i="1"/>
  <c r="Y1552" i="1"/>
  <c r="Z1686" i="1"/>
  <c r="AE1566" i="1" l="1"/>
  <c r="AC1566" i="1" s="1"/>
  <c r="AC1565" i="1"/>
  <c r="AG1565" i="1" s="1"/>
  <c r="AA1568" i="1"/>
  <c r="AD1567" i="1"/>
  <c r="Z1687" i="1"/>
  <c r="AG1566" i="1"/>
  <c r="AB1554" i="1"/>
  <c r="AH1553" i="1"/>
  <c r="Y1553" i="1"/>
  <c r="AX1553" i="1"/>
  <c r="AY1553" i="1" s="1"/>
  <c r="AI1553" i="1"/>
  <c r="AF1567" i="1" l="1"/>
  <c r="AE1567" i="1"/>
  <c r="AA1569" i="1"/>
  <c r="AD1568" i="1"/>
  <c r="AF1568" i="1" s="1"/>
  <c r="AB1555" i="1"/>
  <c r="AH1554" i="1"/>
  <c r="AX1554" i="1"/>
  <c r="AY1554" i="1" s="1"/>
  <c r="Y1554" i="1"/>
  <c r="AI1554" i="1"/>
  <c r="Z1688" i="1"/>
  <c r="AD1569" i="1" l="1"/>
  <c r="AF1569" i="1" s="1"/>
  <c r="AA1570" i="1"/>
  <c r="AE1568" i="1"/>
  <c r="AC1567" i="1"/>
  <c r="AG1567" i="1" s="1"/>
  <c r="Z1689" i="1"/>
  <c r="AB1556" i="1"/>
  <c r="AH1555" i="1"/>
  <c r="Y1555" i="1"/>
  <c r="AX1555" i="1"/>
  <c r="AY1555" i="1" s="1"/>
  <c r="AI1555" i="1"/>
  <c r="AC1568" i="1" l="1"/>
  <c r="AG1568" i="1" s="1"/>
  <c r="AE1569" i="1"/>
  <c r="AD1570" i="1"/>
  <c r="AF1570" i="1" s="1"/>
  <c r="AA1571" i="1"/>
  <c r="Z1690" i="1"/>
  <c r="AB1557" i="1"/>
  <c r="AH1556" i="1"/>
  <c r="AX1556" i="1"/>
  <c r="AY1556" i="1" s="1"/>
  <c r="AI1556" i="1"/>
  <c r="Y1556" i="1"/>
  <c r="AD1571" i="1" l="1"/>
  <c r="AF1571" i="1" s="1"/>
  <c r="AA1572" i="1"/>
  <c r="AC1569" i="1"/>
  <c r="AG1569" i="1" s="1"/>
  <c r="AE1570" i="1"/>
  <c r="Z1691" i="1"/>
  <c r="AB1558" i="1"/>
  <c r="AH1557" i="1"/>
  <c r="AX1557" i="1"/>
  <c r="AY1557" i="1" s="1"/>
  <c r="Y1557" i="1"/>
  <c r="AI1557" i="1"/>
  <c r="AC1570" i="1" l="1"/>
  <c r="AG1570" i="1" s="1"/>
  <c r="AE1571" i="1"/>
  <c r="AA1573" i="1"/>
  <c r="AD1572" i="1"/>
  <c r="AF1572" i="1" s="1"/>
  <c r="AB1559" i="1"/>
  <c r="AH1558" i="1"/>
  <c r="AX1558" i="1"/>
  <c r="AY1558" i="1" s="1"/>
  <c r="AI1558" i="1"/>
  <c r="Y1558" i="1"/>
  <c r="Z1692" i="1"/>
  <c r="AA1574" i="1" l="1"/>
  <c r="AD1573" i="1"/>
  <c r="AF1573" i="1" s="1"/>
  <c r="AE1572" i="1"/>
  <c r="AC1571" i="1"/>
  <c r="AG1571" i="1" s="1"/>
  <c r="Z1693" i="1"/>
  <c r="AB1560" i="1"/>
  <c r="AH1559" i="1"/>
  <c r="AX1559" i="1"/>
  <c r="AY1559" i="1" s="1"/>
  <c r="Y1559" i="1"/>
  <c r="AI1559" i="1"/>
  <c r="AE1573" i="1" l="1"/>
  <c r="AC1573" i="1" s="1"/>
  <c r="AC1572" i="1"/>
  <c r="AG1572" i="1" s="1"/>
  <c r="AA1575" i="1"/>
  <c r="AD1574" i="1"/>
  <c r="AB1561" i="1"/>
  <c r="AH1560" i="1"/>
  <c r="Y1560" i="1"/>
  <c r="AI1560" i="1"/>
  <c r="AX1560" i="1"/>
  <c r="AY1560" i="1" s="1"/>
  <c r="Z1694" i="1"/>
  <c r="AG1573" i="1" l="1"/>
  <c r="AF1574" i="1"/>
  <c r="AE1574" i="1"/>
  <c r="AA1576" i="1"/>
  <c r="AD1575" i="1"/>
  <c r="AF1575" i="1" s="1"/>
  <c r="Z1695" i="1"/>
  <c r="AB1562" i="1"/>
  <c r="AH1561" i="1"/>
  <c r="AI1561" i="1"/>
  <c r="AX1561" i="1"/>
  <c r="AY1561" i="1" s="1"/>
  <c r="Y1561" i="1"/>
  <c r="AD1576" i="1" l="1"/>
  <c r="AF1576" i="1" s="1"/>
  <c r="AA1577" i="1"/>
  <c r="AE1575" i="1"/>
  <c r="AC1574" i="1"/>
  <c r="AG1574" i="1" s="1"/>
  <c r="AB1563" i="1"/>
  <c r="AH1562" i="1"/>
  <c r="Y1562" i="1"/>
  <c r="AX1562" i="1"/>
  <c r="AY1562" i="1" s="1"/>
  <c r="AI1562" i="1"/>
  <c r="Z1696" i="1"/>
  <c r="AC1575" i="1" l="1"/>
  <c r="AG1575" i="1" s="1"/>
  <c r="AE1576" i="1"/>
  <c r="AA1578" i="1"/>
  <c r="AD1577" i="1"/>
  <c r="AF1577" i="1" s="1"/>
  <c r="AB1564" i="1"/>
  <c r="AH1563" i="1"/>
  <c r="Y1563" i="1"/>
  <c r="AI1563" i="1"/>
  <c r="AX1563" i="1"/>
  <c r="AY1563" i="1" s="1"/>
  <c r="Z1697" i="1"/>
  <c r="AA1579" i="1" l="1"/>
  <c r="AD1578" i="1"/>
  <c r="AF1578" i="1" s="1"/>
  <c r="AE1577" i="1"/>
  <c r="AC1576" i="1"/>
  <c r="AG1576" i="1" s="1"/>
  <c r="AB1565" i="1"/>
  <c r="AH1564" i="1"/>
  <c r="AI1564" i="1"/>
  <c r="Y1564" i="1"/>
  <c r="AX1564" i="1"/>
  <c r="AY1564" i="1" s="1"/>
  <c r="Z1698" i="1"/>
  <c r="AE1578" i="1" l="1"/>
  <c r="AC1577" i="1"/>
  <c r="AG1577" i="1" s="1"/>
  <c r="AD1579" i="1"/>
  <c r="AF1579" i="1" s="1"/>
  <c r="AA1580" i="1"/>
  <c r="Z1699" i="1"/>
  <c r="AB1566" i="1"/>
  <c r="AH1565" i="1"/>
  <c r="AI1565" i="1"/>
  <c r="AX1565" i="1"/>
  <c r="AY1565" i="1" s="1"/>
  <c r="Y1565" i="1"/>
  <c r="AA1581" i="1" l="1"/>
  <c r="AD1580" i="1"/>
  <c r="AF1580" i="1" s="1"/>
  <c r="AE1579" i="1"/>
  <c r="AC1578" i="1"/>
  <c r="AG1578" i="1" s="1"/>
  <c r="AB1567" i="1"/>
  <c r="AH1566" i="1"/>
  <c r="Y1566" i="1"/>
  <c r="AI1566" i="1"/>
  <c r="AX1566" i="1"/>
  <c r="AY1566" i="1" s="1"/>
  <c r="Z1700" i="1"/>
  <c r="AE1580" i="1" l="1"/>
  <c r="AC1579" i="1"/>
  <c r="AG1579" i="1" s="1"/>
  <c r="AD1581" i="1"/>
  <c r="AF1581" i="1" s="1"/>
  <c r="AA1582" i="1"/>
  <c r="AB1568" i="1"/>
  <c r="AH1567" i="1"/>
  <c r="AI1567" i="1"/>
  <c r="Y1567" i="1"/>
  <c r="AX1567" i="1"/>
  <c r="AY1567" i="1" s="1"/>
  <c r="Z1701" i="1"/>
  <c r="AA1583" i="1" l="1"/>
  <c r="AD1582" i="1"/>
  <c r="AF1582" i="1" s="1"/>
  <c r="AE1581" i="1"/>
  <c r="AC1580" i="1"/>
  <c r="AG1580" i="1" s="1"/>
  <c r="Z1702" i="1"/>
  <c r="AB1569" i="1"/>
  <c r="AH1568" i="1"/>
  <c r="AX1568" i="1"/>
  <c r="AY1568" i="1" s="1"/>
  <c r="Y1568" i="1"/>
  <c r="AI1568" i="1"/>
  <c r="AC1581" i="1" l="1"/>
  <c r="AG1581" i="1" s="1"/>
  <c r="AE1582" i="1"/>
  <c r="AD1583" i="1"/>
  <c r="AF1583" i="1" s="1"/>
  <c r="AA1584" i="1"/>
  <c r="AB1570" i="1"/>
  <c r="AH1569" i="1"/>
  <c r="Y1569" i="1"/>
  <c r="AX1569" i="1"/>
  <c r="AY1569" i="1" s="1"/>
  <c r="AI1569" i="1"/>
  <c r="Z1703" i="1"/>
  <c r="AA1585" i="1" l="1"/>
  <c r="AD1584" i="1"/>
  <c r="AF1584" i="1" s="1"/>
  <c r="AE1583" i="1"/>
  <c r="AC1582" i="1"/>
  <c r="AG1582" i="1" s="1"/>
  <c r="Z1704" i="1"/>
  <c r="AB1571" i="1"/>
  <c r="AH1570" i="1"/>
  <c r="AX1570" i="1"/>
  <c r="AY1570" i="1" s="1"/>
  <c r="Y1570" i="1"/>
  <c r="AI1570" i="1"/>
  <c r="AC1583" i="1" l="1"/>
  <c r="AG1583" i="1" s="1"/>
  <c r="AE1584" i="1"/>
  <c r="AA1586" i="1"/>
  <c r="AD1585" i="1"/>
  <c r="AF1585" i="1" s="1"/>
  <c r="AB1572" i="1"/>
  <c r="AH1571" i="1"/>
  <c r="AI1571" i="1"/>
  <c r="AX1571" i="1"/>
  <c r="AY1571" i="1" s="1"/>
  <c r="Y1571" i="1"/>
  <c r="Z1705" i="1"/>
  <c r="AA1587" i="1" l="1"/>
  <c r="AD1586" i="1"/>
  <c r="AF1586" i="1" s="1"/>
  <c r="AE1585" i="1"/>
  <c r="AC1584" i="1"/>
  <c r="AG1584" i="1" s="1"/>
  <c r="Z1706" i="1"/>
  <c r="AB1573" i="1"/>
  <c r="AH1572" i="1"/>
  <c r="AX1572" i="1"/>
  <c r="AY1572" i="1" s="1"/>
  <c r="Y1572" i="1"/>
  <c r="AI1572" i="1"/>
  <c r="AE1586" i="1" l="1"/>
  <c r="AC1585" i="1"/>
  <c r="AG1585" i="1" s="1"/>
  <c r="AA1588" i="1"/>
  <c r="AD1587" i="1"/>
  <c r="AF1587" i="1" s="1"/>
  <c r="Z1707" i="1"/>
  <c r="AB1574" i="1"/>
  <c r="AH1573" i="1"/>
  <c r="AX1573" i="1"/>
  <c r="AY1573" i="1" s="1"/>
  <c r="Y1573" i="1"/>
  <c r="AI1573" i="1"/>
  <c r="AA1589" i="1" l="1"/>
  <c r="AD1588" i="1"/>
  <c r="AF1588" i="1" s="1"/>
  <c r="AE1587" i="1"/>
  <c r="AC1586" i="1"/>
  <c r="AG1586" i="1" s="1"/>
  <c r="AB1575" i="1"/>
  <c r="AH1574" i="1"/>
  <c r="AX1574" i="1"/>
  <c r="AY1574" i="1" s="1"/>
  <c r="AI1574" i="1"/>
  <c r="Y1574" i="1"/>
  <c r="Z1708" i="1"/>
  <c r="AE1588" i="1" l="1"/>
  <c r="AC1587" i="1"/>
  <c r="AG1587" i="1" s="1"/>
  <c r="AA1590" i="1"/>
  <c r="AD1589" i="1"/>
  <c r="AF1589" i="1" s="1"/>
  <c r="Z1709" i="1"/>
  <c r="AB1576" i="1"/>
  <c r="AH1575" i="1"/>
  <c r="Y1575" i="1"/>
  <c r="AX1575" i="1"/>
  <c r="AY1575" i="1" s="1"/>
  <c r="AI1575" i="1"/>
  <c r="AA1591" i="1" l="1"/>
  <c r="AD1590" i="1"/>
  <c r="AF1590" i="1" s="1"/>
  <c r="AE1589" i="1"/>
  <c r="AC1588" i="1"/>
  <c r="AG1588" i="1" s="1"/>
  <c r="Z1710" i="1"/>
  <c r="AB1577" i="1"/>
  <c r="AH1576" i="1"/>
  <c r="Y1576" i="1"/>
  <c r="AX1576" i="1"/>
  <c r="AY1576" i="1" s="1"/>
  <c r="AI1576" i="1"/>
  <c r="AE1590" i="1" l="1"/>
  <c r="AC1589" i="1"/>
  <c r="AG1589" i="1" s="1"/>
  <c r="AD1591" i="1"/>
  <c r="AF1591" i="1" s="1"/>
  <c r="AA1592" i="1"/>
  <c r="AB1578" i="1"/>
  <c r="AH1577" i="1"/>
  <c r="AX1577" i="1"/>
  <c r="AY1577" i="1" s="1"/>
  <c r="Y1577" i="1"/>
  <c r="AI1577" i="1"/>
  <c r="Z1711" i="1"/>
  <c r="AA1593" i="1" l="1"/>
  <c r="AD1592" i="1"/>
  <c r="AF1592" i="1" s="1"/>
  <c r="AC1590" i="1"/>
  <c r="AG1590" i="1" s="1"/>
  <c r="AE1591" i="1"/>
  <c r="AB1579" i="1"/>
  <c r="AH1578" i="1"/>
  <c r="Y1578" i="1"/>
  <c r="AI1578" i="1"/>
  <c r="AX1578" i="1"/>
  <c r="AY1578" i="1" s="1"/>
  <c r="Z1712" i="1"/>
  <c r="AC1591" i="1" l="1"/>
  <c r="AG1591" i="1" s="1"/>
  <c r="AE1592" i="1"/>
  <c r="AA1594" i="1"/>
  <c r="AD1593" i="1"/>
  <c r="AF1593" i="1" s="1"/>
  <c r="Z1713" i="1"/>
  <c r="AB1580" i="1"/>
  <c r="AH1579" i="1"/>
  <c r="Y1579" i="1"/>
  <c r="AI1579" i="1"/>
  <c r="AX1579" i="1"/>
  <c r="AY1579" i="1" s="1"/>
  <c r="AA1595" i="1" l="1"/>
  <c r="AD1594" i="1"/>
  <c r="AF1594" i="1" s="1"/>
  <c r="AE1593" i="1"/>
  <c r="AC1592" i="1"/>
  <c r="AG1592" i="1" s="1"/>
  <c r="Z1714" i="1"/>
  <c r="AB1581" i="1"/>
  <c r="AH1580" i="1"/>
  <c r="AX1580" i="1"/>
  <c r="AY1580" i="1" s="1"/>
  <c r="AI1580" i="1"/>
  <c r="Y1580" i="1"/>
  <c r="AE1594" i="1" l="1"/>
  <c r="AC1593" i="1"/>
  <c r="AG1593" i="1" s="1"/>
  <c r="AD1595" i="1"/>
  <c r="AF1595" i="1" s="1"/>
  <c r="AA1596" i="1"/>
  <c r="AB1582" i="1"/>
  <c r="AH1581" i="1"/>
  <c r="AX1581" i="1"/>
  <c r="AY1581" i="1" s="1"/>
  <c r="AI1581" i="1"/>
  <c r="Y1581" i="1"/>
  <c r="Z1715" i="1"/>
  <c r="AA1597" i="1" l="1"/>
  <c r="AD1596" i="1"/>
  <c r="AF1596" i="1" s="1"/>
  <c r="AE1595" i="1"/>
  <c r="AC1594" i="1"/>
  <c r="AG1594" i="1" s="1"/>
  <c r="AB1583" i="1"/>
  <c r="AH1582" i="1"/>
  <c r="AI1582" i="1"/>
  <c r="AX1582" i="1"/>
  <c r="AY1582" i="1" s="1"/>
  <c r="Y1582" i="1"/>
  <c r="Z1716" i="1"/>
  <c r="AE1596" i="1" l="1"/>
  <c r="AC1595" i="1"/>
  <c r="AG1595" i="1" s="1"/>
  <c r="AA1598" i="1"/>
  <c r="AD1597" i="1"/>
  <c r="AF1597" i="1" s="1"/>
  <c r="Z1717" i="1"/>
  <c r="AB1584" i="1"/>
  <c r="AH1583" i="1"/>
  <c r="AX1583" i="1"/>
  <c r="AY1583" i="1" s="1"/>
  <c r="AI1583" i="1"/>
  <c r="Y1583" i="1"/>
  <c r="AA1599" i="1" l="1"/>
  <c r="AD1598" i="1"/>
  <c r="AF1598" i="1" s="1"/>
  <c r="AC1596" i="1"/>
  <c r="AG1596" i="1" s="1"/>
  <c r="AE1597" i="1"/>
  <c r="Z1718" i="1"/>
  <c r="AB1585" i="1"/>
  <c r="AH1584" i="1"/>
  <c r="AI1584" i="1"/>
  <c r="Y1584" i="1"/>
  <c r="AX1584" i="1"/>
  <c r="AY1584" i="1" s="1"/>
  <c r="AC1597" i="1" l="1"/>
  <c r="AG1597" i="1" s="1"/>
  <c r="AE1598" i="1"/>
  <c r="AA1600" i="1"/>
  <c r="AD1599" i="1"/>
  <c r="AF1599" i="1" s="1"/>
  <c r="Z1719" i="1"/>
  <c r="AB1586" i="1"/>
  <c r="AH1585" i="1"/>
  <c r="AX1585" i="1"/>
  <c r="AY1585" i="1" s="1"/>
  <c r="AI1585" i="1"/>
  <c r="Y1585" i="1"/>
  <c r="AA1601" i="1" l="1"/>
  <c r="AD1600" i="1"/>
  <c r="AF1600" i="1" s="1"/>
  <c r="AE1599" i="1"/>
  <c r="AC1598" i="1"/>
  <c r="AG1598" i="1" s="1"/>
  <c r="Z1720" i="1"/>
  <c r="AB1587" i="1"/>
  <c r="AH1586" i="1"/>
  <c r="AX1586" i="1"/>
  <c r="AY1586" i="1" s="1"/>
  <c r="Y1586" i="1"/>
  <c r="AI1586" i="1"/>
  <c r="AE1600" i="1" l="1"/>
  <c r="AC1599" i="1"/>
  <c r="AG1599" i="1" s="1"/>
  <c r="AA1602" i="1"/>
  <c r="AD1601" i="1"/>
  <c r="AF1601" i="1" s="1"/>
  <c r="AB1588" i="1"/>
  <c r="AH1587" i="1"/>
  <c r="AI1587" i="1"/>
  <c r="AX1587" i="1"/>
  <c r="AY1587" i="1" s="1"/>
  <c r="Y1587" i="1"/>
  <c r="Z1721" i="1"/>
  <c r="AD1602" i="1" l="1"/>
  <c r="AF1602" i="1" s="1"/>
  <c r="AA1603" i="1"/>
  <c r="AE1601" i="1"/>
  <c r="AC1600" i="1"/>
  <c r="AG1600" i="1" s="1"/>
  <c r="Z1722" i="1"/>
  <c r="AB1589" i="1"/>
  <c r="AH1588" i="1"/>
  <c r="Y1588" i="1"/>
  <c r="AX1588" i="1"/>
  <c r="AY1588" i="1" s="1"/>
  <c r="AI1588" i="1"/>
  <c r="AC1601" i="1" l="1"/>
  <c r="AG1601" i="1" s="1"/>
  <c r="AE1602" i="1"/>
  <c r="AA1604" i="1"/>
  <c r="AD1603" i="1"/>
  <c r="AF1603" i="1" s="1"/>
  <c r="AB1590" i="1"/>
  <c r="AH1589" i="1"/>
  <c r="Y1589" i="1"/>
  <c r="AI1589" i="1"/>
  <c r="AX1589" i="1"/>
  <c r="AY1589" i="1" s="1"/>
  <c r="Z1723" i="1"/>
  <c r="AA1605" i="1" l="1"/>
  <c r="AD1604" i="1"/>
  <c r="AF1604" i="1" s="1"/>
  <c r="AE1603" i="1"/>
  <c r="AC1602" i="1"/>
  <c r="AG1602" i="1" s="1"/>
  <c r="AB1591" i="1"/>
  <c r="AH1590" i="1"/>
  <c r="Y1590" i="1"/>
  <c r="AI1590" i="1"/>
  <c r="AX1590" i="1"/>
  <c r="AY1590" i="1" s="1"/>
  <c r="Z1724" i="1"/>
  <c r="AC1603" i="1" l="1"/>
  <c r="AG1603" i="1" s="1"/>
  <c r="AE1604" i="1"/>
  <c r="AA1606" i="1"/>
  <c r="AD1605" i="1"/>
  <c r="AF1605" i="1" s="1"/>
  <c r="AB1592" i="1"/>
  <c r="AH1591" i="1"/>
  <c r="AI1591" i="1"/>
  <c r="Y1591" i="1"/>
  <c r="AX1591" i="1"/>
  <c r="AY1591" i="1" s="1"/>
  <c r="Z1725" i="1"/>
  <c r="AA1607" i="1" l="1"/>
  <c r="AD1606" i="1"/>
  <c r="AF1606" i="1" s="1"/>
  <c r="AE1605" i="1"/>
  <c r="AC1604" i="1"/>
  <c r="AG1604" i="1" s="1"/>
  <c r="Z1726" i="1"/>
  <c r="AB1593" i="1"/>
  <c r="AH1592" i="1"/>
  <c r="Y1592" i="1"/>
  <c r="AI1592" i="1"/>
  <c r="AX1592" i="1"/>
  <c r="AY1592" i="1" s="1"/>
  <c r="AE1606" i="1" l="1"/>
  <c r="AC1605" i="1"/>
  <c r="AG1605" i="1" s="1"/>
  <c r="AA1608" i="1"/>
  <c r="AD1607" i="1"/>
  <c r="AF1607" i="1" s="1"/>
  <c r="AB1594" i="1"/>
  <c r="AH1593" i="1"/>
  <c r="Y1593" i="1"/>
  <c r="AX1593" i="1"/>
  <c r="AY1593" i="1" s="1"/>
  <c r="AI1593" i="1"/>
  <c r="Z1727" i="1"/>
  <c r="AD1608" i="1" l="1"/>
  <c r="AF1608" i="1" s="1"/>
  <c r="AA1609" i="1"/>
  <c r="AE1607" i="1"/>
  <c r="AC1606" i="1"/>
  <c r="AG1606" i="1" s="1"/>
  <c r="Z1728" i="1"/>
  <c r="AB1595" i="1"/>
  <c r="AH1594" i="1"/>
  <c r="AI1594" i="1"/>
  <c r="AX1594" i="1"/>
  <c r="AY1594" i="1" s="1"/>
  <c r="Y1594" i="1"/>
  <c r="AE1608" i="1" l="1"/>
  <c r="AC1607" i="1"/>
  <c r="AG1607" i="1" s="1"/>
  <c r="AA1610" i="1"/>
  <c r="AD1609" i="1"/>
  <c r="AF1609" i="1" s="1"/>
  <c r="AB1596" i="1"/>
  <c r="AH1595" i="1"/>
  <c r="Y1595" i="1"/>
  <c r="AX1595" i="1"/>
  <c r="AY1595" i="1" s="1"/>
  <c r="AI1595" i="1"/>
  <c r="Z1729" i="1"/>
  <c r="AD1610" i="1" l="1"/>
  <c r="AF1610" i="1" s="1"/>
  <c r="AA1611" i="1"/>
  <c r="AE1609" i="1"/>
  <c r="AC1608" i="1"/>
  <c r="AG1608" i="1" s="1"/>
  <c r="Z1730" i="1"/>
  <c r="AB1597" i="1"/>
  <c r="AH1596" i="1"/>
  <c r="Y1596" i="1"/>
  <c r="AI1596" i="1"/>
  <c r="AX1596" i="1"/>
  <c r="AY1596" i="1" s="1"/>
  <c r="AE1610" i="1" l="1"/>
  <c r="AC1609" i="1"/>
  <c r="AG1609" i="1" s="1"/>
  <c r="AD1611" i="1"/>
  <c r="AF1611" i="1" s="1"/>
  <c r="AA1612" i="1"/>
  <c r="AB1598" i="1"/>
  <c r="AH1597" i="1"/>
  <c r="Y1597" i="1"/>
  <c r="AI1597" i="1"/>
  <c r="AX1597" i="1"/>
  <c r="AY1597" i="1" s="1"/>
  <c r="Z1731" i="1"/>
  <c r="AA1613" i="1" l="1"/>
  <c r="AD1612" i="1"/>
  <c r="AF1612" i="1" s="1"/>
  <c r="AE1611" i="1"/>
  <c r="AC1610" i="1"/>
  <c r="AG1610" i="1" s="1"/>
  <c r="AB1599" i="1"/>
  <c r="AH1598" i="1"/>
  <c r="AX1598" i="1"/>
  <c r="AY1598" i="1" s="1"/>
  <c r="AI1598" i="1"/>
  <c r="Y1598" i="1"/>
  <c r="Z1732" i="1"/>
  <c r="AE1612" i="1" l="1"/>
  <c r="AC1611" i="1"/>
  <c r="AG1611" i="1" s="1"/>
  <c r="AA1614" i="1"/>
  <c r="AD1613" i="1"/>
  <c r="AF1613" i="1" s="1"/>
  <c r="Z1733" i="1"/>
  <c r="AB1600" i="1"/>
  <c r="AH1599" i="1"/>
  <c r="AX1599" i="1"/>
  <c r="AY1599" i="1" s="1"/>
  <c r="Y1599" i="1"/>
  <c r="AI1599" i="1"/>
  <c r="AA1615" i="1" l="1"/>
  <c r="AD1614" i="1"/>
  <c r="AF1614" i="1" s="1"/>
  <c r="AE1613" i="1"/>
  <c r="AC1612" i="1"/>
  <c r="AG1612" i="1" s="1"/>
  <c r="AB1601" i="1"/>
  <c r="AH1600" i="1"/>
  <c r="AX1600" i="1"/>
  <c r="AY1600" i="1" s="1"/>
  <c r="AI1600" i="1"/>
  <c r="Y1600" i="1"/>
  <c r="Z1734" i="1"/>
  <c r="AE1614" i="1" l="1"/>
  <c r="AC1613" i="1"/>
  <c r="AG1613" i="1" s="1"/>
  <c r="AA1616" i="1"/>
  <c r="AD1615" i="1"/>
  <c r="AF1615" i="1" s="1"/>
  <c r="Z1735" i="1"/>
  <c r="AB1602" i="1"/>
  <c r="AH1601" i="1"/>
  <c r="AI1601" i="1"/>
  <c r="AX1601" i="1"/>
  <c r="AY1601" i="1" s="1"/>
  <c r="Y1601" i="1"/>
  <c r="AA1617" i="1" l="1"/>
  <c r="AD1616" i="1"/>
  <c r="AF1616" i="1" s="1"/>
  <c r="AE1615" i="1"/>
  <c r="AC1614" i="1"/>
  <c r="AG1614" i="1" s="1"/>
  <c r="AB1603" i="1"/>
  <c r="AH1602" i="1"/>
  <c r="AX1602" i="1"/>
  <c r="AY1602" i="1" s="1"/>
  <c r="Y1602" i="1"/>
  <c r="AI1602" i="1"/>
  <c r="Z1736" i="1"/>
  <c r="AE1616" i="1" l="1"/>
  <c r="AC1616" i="1" s="1"/>
  <c r="AC1615" i="1"/>
  <c r="AG1615" i="1" s="1"/>
  <c r="AD1617" i="1"/>
  <c r="AA1618" i="1"/>
  <c r="AB1604" i="1"/>
  <c r="AH1603" i="1"/>
  <c r="AI1603" i="1"/>
  <c r="AX1603" i="1"/>
  <c r="AY1603" i="1" s="1"/>
  <c r="Y1603" i="1"/>
  <c r="Z1737" i="1"/>
  <c r="AG1616" i="1" l="1"/>
  <c r="AA1619" i="1"/>
  <c r="AD1618" i="1"/>
  <c r="AF1618" i="1" s="1"/>
  <c r="AF1617" i="1"/>
  <c r="AE1617" i="1"/>
  <c r="Z1738" i="1"/>
  <c r="AB1605" i="1"/>
  <c r="AH1604" i="1"/>
  <c r="AX1604" i="1"/>
  <c r="AY1604" i="1" s="1"/>
  <c r="AI1604" i="1"/>
  <c r="Y1604" i="1"/>
  <c r="AE1618" i="1" l="1"/>
  <c r="AC1617" i="1"/>
  <c r="AG1617" i="1" s="1"/>
  <c r="AD1619" i="1"/>
  <c r="AF1619" i="1" s="1"/>
  <c r="AA1620" i="1"/>
  <c r="AB1606" i="1"/>
  <c r="AH1605" i="1"/>
  <c r="AX1605" i="1"/>
  <c r="AY1605" i="1" s="1"/>
  <c r="Y1605" i="1"/>
  <c r="AI1605" i="1"/>
  <c r="Z1739" i="1"/>
  <c r="AA1621" i="1" l="1"/>
  <c r="AD1620" i="1"/>
  <c r="AF1620" i="1" s="1"/>
  <c r="AC1618" i="1"/>
  <c r="AG1618" i="1" s="1"/>
  <c r="AE1619" i="1"/>
  <c r="AC1619" i="1" s="1"/>
  <c r="AB1607" i="1"/>
  <c r="AH1606" i="1"/>
  <c r="Y1606" i="1"/>
  <c r="AI1606" i="1"/>
  <c r="AX1606" i="1"/>
  <c r="AY1606" i="1" s="1"/>
  <c r="Z1740" i="1"/>
  <c r="AG1619" i="1" l="1"/>
  <c r="AE1620" i="1"/>
  <c r="AC1620" i="1" s="1"/>
  <c r="AA1622" i="1"/>
  <c r="AD1621" i="1"/>
  <c r="Z1741" i="1"/>
  <c r="AG1620" i="1"/>
  <c r="AB1608" i="1"/>
  <c r="AH1607" i="1"/>
  <c r="AI1607" i="1"/>
  <c r="Y1607" i="1"/>
  <c r="AX1607" i="1"/>
  <c r="AY1607" i="1" s="1"/>
  <c r="AF1621" i="1" l="1"/>
  <c r="AE1621" i="1"/>
  <c r="AA1623" i="1"/>
  <c r="AD1622" i="1"/>
  <c r="AF1622" i="1" s="1"/>
  <c r="AB1609" i="1"/>
  <c r="AH1608" i="1"/>
  <c r="Y1608" i="1"/>
  <c r="AI1608" i="1"/>
  <c r="AX1608" i="1"/>
  <c r="AY1608" i="1" s="1"/>
  <c r="Z1742" i="1"/>
  <c r="AA1624" i="1" l="1"/>
  <c r="AD1623" i="1"/>
  <c r="AF1623" i="1" s="1"/>
  <c r="AE1622" i="1"/>
  <c r="AC1621" i="1"/>
  <c r="AG1621" i="1" s="1"/>
  <c r="AB1610" i="1"/>
  <c r="AH1609" i="1"/>
  <c r="AI1609" i="1"/>
  <c r="Y1609" i="1"/>
  <c r="AX1609" i="1"/>
  <c r="AY1609" i="1" s="1"/>
  <c r="Z1743" i="1"/>
  <c r="AE1623" i="1" l="1"/>
  <c r="AC1622" i="1"/>
  <c r="AG1622" i="1" s="1"/>
  <c r="AD1624" i="1"/>
  <c r="AF1624" i="1" s="1"/>
  <c r="AA1625" i="1"/>
  <c r="Z1744" i="1"/>
  <c r="AB1611" i="1"/>
  <c r="AH1610" i="1"/>
  <c r="Y1610" i="1"/>
  <c r="AI1610" i="1"/>
  <c r="AX1610" i="1"/>
  <c r="AY1610" i="1" s="1"/>
  <c r="AD1625" i="1" l="1"/>
  <c r="AF1625" i="1" s="1"/>
  <c r="AA1626" i="1"/>
  <c r="AC1623" i="1"/>
  <c r="AG1623" i="1" s="1"/>
  <c r="AE1624" i="1"/>
  <c r="Z1745" i="1"/>
  <c r="AB1612" i="1"/>
  <c r="AH1611" i="1"/>
  <c r="AI1611" i="1"/>
  <c r="Y1611" i="1"/>
  <c r="AX1611" i="1"/>
  <c r="AY1611" i="1" s="1"/>
  <c r="AE1625" i="1" l="1"/>
  <c r="AC1624" i="1"/>
  <c r="AG1624" i="1" s="1"/>
  <c r="AA1627" i="1"/>
  <c r="AD1626" i="1"/>
  <c r="AF1626" i="1" s="1"/>
  <c r="Z1746" i="1"/>
  <c r="AB1613" i="1"/>
  <c r="AH1612" i="1"/>
  <c r="AI1612" i="1"/>
  <c r="Y1612" i="1"/>
  <c r="AX1612" i="1"/>
  <c r="AY1612" i="1" s="1"/>
  <c r="AA1628" i="1" l="1"/>
  <c r="AD1627" i="1"/>
  <c r="AF1627" i="1" s="1"/>
  <c r="AE1626" i="1"/>
  <c r="AC1625" i="1"/>
  <c r="AG1625" i="1" s="1"/>
  <c r="AB1614" i="1"/>
  <c r="AH1613" i="1"/>
  <c r="AX1613" i="1"/>
  <c r="AY1613" i="1" s="1"/>
  <c r="Y1613" i="1"/>
  <c r="AI1613" i="1"/>
  <c r="Z1747" i="1"/>
  <c r="AE1627" i="1" l="1"/>
  <c r="AC1626" i="1"/>
  <c r="AG1626" i="1" s="1"/>
  <c r="AA1629" i="1"/>
  <c r="AD1628" i="1"/>
  <c r="AF1628" i="1" s="1"/>
  <c r="Z1748" i="1"/>
  <c r="AB1615" i="1"/>
  <c r="AH1614" i="1"/>
  <c r="AX1614" i="1"/>
  <c r="AY1614" i="1" s="1"/>
  <c r="Y1614" i="1"/>
  <c r="AI1614" i="1"/>
  <c r="AA1630" i="1" l="1"/>
  <c r="AD1629" i="1"/>
  <c r="AF1629" i="1" s="1"/>
  <c r="AE1628" i="1"/>
  <c r="AC1627" i="1"/>
  <c r="AG1627" i="1" s="1"/>
  <c r="Z1749" i="1"/>
  <c r="AB1616" i="1"/>
  <c r="AH1615" i="1"/>
  <c r="AX1615" i="1"/>
  <c r="AY1615" i="1" s="1"/>
  <c r="Y1615" i="1"/>
  <c r="AI1615" i="1"/>
  <c r="AE1629" i="1" l="1"/>
  <c r="AC1628" i="1"/>
  <c r="AG1628" i="1" s="1"/>
  <c r="AA1631" i="1"/>
  <c r="AD1630" i="1"/>
  <c r="AF1630" i="1" s="1"/>
  <c r="Z1750" i="1"/>
  <c r="AB1617" i="1"/>
  <c r="AH1616" i="1"/>
  <c r="AI1616" i="1"/>
  <c r="Y1616" i="1"/>
  <c r="AX1616" i="1"/>
  <c r="AY1616" i="1" s="1"/>
  <c r="AA1632" i="1" l="1"/>
  <c r="AD1631" i="1"/>
  <c r="AF1631" i="1" s="1"/>
  <c r="AE1630" i="1"/>
  <c r="AC1629" i="1"/>
  <c r="AG1629" i="1" s="1"/>
  <c r="AB1618" i="1"/>
  <c r="AH1617" i="1"/>
  <c r="AI1617" i="1"/>
  <c r="Y1617" i="1"/>
  <c r="AX1617" i="1"/>
  <c r="AY1617" i="1" s="1"/>
  <c r="Z1751" i="1"/>
  <c r="AC1630" i="1" l="1"/>
  <c r="AG1630" i="1" s="1"/>
  <c r="AE1631" i="1"/>
  <c r="AA1633" i="1"/>
  <c r="AD1632" i="1"/>
  <c r="AF1632" i="1" s="1"/>
  <c r="Z1752" i="1"/>
  <c r="AB1619" i="1"/>
  <c r="AH1618" i="1"/>
  <c r="AI1618" i="1"/>
  <c r="AX1618" i="1"/>
  <c r="AY1618" i="1" s="1"/>
  <c r="Y1618" i="1"/>
  <c r="AA1634" i="1" l="1"/>
  <c r="AD1633" i="1"/>
  <c r="AF1633" i="1" s="1"/>
  <c r="AE1632" i="1"/>
  <c r="AC1631" i="1"/>
  <c r="AG1631" i="1" s="1"/>
  <c r="AB1620" i="1"/>
  <c r="AH1619" i="1"/>
  <c r="AX1619" i="1"/>
  <c r="AY1619" i="1" s="1"/>
  <c r="AI1619" i="1"/>
  <c r="Y1619" i="1"/>
  <c r="Z1753" i="1"/>
  <c r="AE1633" i="1" l="1"/>
  <c r="AC1632" i="1"/>
  <c r="AG1632" i="1" s="1"/>
  <c r="AA1635" i="1"/>
  <c r="AD1634" i="1"/>
  <c r="AF1634" i="1" s="1"/>
  <c r="Z1754" i="1"/>
  <c r="AB1621" i="1"/>
  <c r="AH1620" i="1"/>
  <c r="Y1620" i="1"/>
  <c r="AI1620" i="1"/>
  <c r="AX1620" i="1"/>
  <c r="AY1620" i="1" s="1"/>
  <c r="AA1636" i="1" l="1"/>
  <c r="AD1635" i="1"/>
  <c r="AF1635" i="1" s="1"/>
  <c r="AE1634" i="1"/>
  <c r="AC1633" i="1"/>
  <c r="AG1633" i="1" s="1"/>
  <c r="AB1622" i="1"/>
  <c r="AH1621" i="1"/>
  <c r="AX1621" i="1"/>
  <c r="AY1621" i="1" s="1"/>
  <c r="AI1621" i="1"/>
  <c r="Y1621" i="1"/>
  <c r="Z1755" i="1"/>
  <c r="AE1635" i="1" l="1"/>
  <c r="AC1634" i="1"/>
  <c r="AG1634" i="1" s="1"/>
  <c r="AA1637" i="1"/>
  <c r="AD1636" i="1"/>
  <c r="AF1636" i="1" s="1"/>
  <c r="Z1756" i="1"/>
  <c r="AB1623" i="1"/>
  <c r="AH1622" i="1"/>
  <c r="Y1622" i="1"/>
  <c r="AI1622" i="1"/>
  <c r="AX1622" i="1"/>
  <c r="AY1622" i="1" s="1"/>
  <c r="AD1637" i="1" l="1"/>
  <c r="AF1637" i="1" s="1"/>
  <c r="AA1638" i="1"/>
  <c r="AE1636" i="1"/>
  <c r="AC1635" i="1"/>
  <c r="AG1635" i="1" s="1"/>
  <c r="AB1624" i="1"/>
  <c r="AH1623" i="1"/>
  <c r="AX1623" i="1"/>
  <c r="AY1623" i="1" s="1"/>
  <c r="Y1623" i="1"/>
  <c r="AI1623" i="1"/>
  <c r="Z1757" i="1"/>
  <c r="AE1637" i="1" l="1"/>
  <c r="AC1636" i="1"/>
  <c r="AG1636" i="1" s="1"/>
  <c r="AA1639" i="1"/>
  <c r="AD1638" i="1"/>
  <c r="AF1638" i="1" s="1"/>
  <c r="AB1625" i="1"/>
  <c r="AH1624" i="1"/>
  <c r="Y1624" i="1"/>
  <c r="AX1624" i="1"/>
  <c r="AY1624" i="1" s="1"/>
  <c r="AI1624" i="1"/>
  <c r="Z1758" i="1"/>
  <c r="AD1639" i="1" l="1"/>
  <c r="AF1639" i="1" s="1"/>
  <c r="AA1640" i="1"/>
  <c r="AE1638" i="1"/>
  <c r="AC1637" i="1"/>
  <c r="AG1637" i="1" s="1"/>
  <c r="AB1626" i="1"/>
  <c r="AI1625" i="1"/>
  <c r="Y1625" i="1"/>
  <c r="AH1625" i="1"/>
  <c r="AX1625" i="1"/>
  <c r="AY1625" i="1" s="1"/>
  <c r="Z1759" i="1"/>
  <c r="AE1639" i="1" l="1"/>
  <c r="AC1638" i="1"/>
  <c r="AG1638" i="1" s="1"/>
  <c r="AD1640" i="1"/>
  <c r="AF1640" i="1" s="1"/>
  <c r="AA1641" i="1"/>
  <c r="Z1760" i="1"/>
  <c r="AB1627" i="1"/>
  <c r="AH1626" i="1"/>
  <c r="AX1626" i="1"/>
  <c r="AY1626" i="1" s="1"/>
  <c r="AI1626" i="1"/>
  <c r="Y1626" i="1"/>
  <c r="AA1642" i="1" l="1"/>
  <c r="AD1641" i="1"/>
  <c r="AF1641" i="1" s="1"/>
  <c r="AE1640" i="1"/>
  <c r="AC1639" i="1"/>
  <c r="AG1639" i="1" s="1"/>
  <c r="AB1628" i="1"/>
  <c r="AH1627" i="1"/>
  <c r="AI1627" i="1"/>
  <c r="Y1627" i="1"/>
  <c r="AX1627" i="1"/>
  <c r="AY1627" i="1" s="1"/>
  <c r="Z1761" i="1"/>
  <c r="AE1641" i="1" l="1"/>
  <c r="AC1641" i="1" s="1"/>
  <c r="AG1641" i="1" s="1"/>
  <c r="AC1640" i="1"/>
  <c r="AG1640" i="1" s="1"/>
  <c r="AA1643" i="1"/>
  <c r="AD1642" i="1"/>
  <c r="Z1762" i="1"/>
  <c r="AB1629" i="1"/>
  <c r="AH1628" i="1"/>
  <c r="AX1628" i="1"/>
  <c r="AY1628" i="1" s="1"/>
  <c r="Y1628" i="1"/>
  <c r="AI1628" i="1"/>
  <c r="AF1642" i="1" l="1"/>
  <c r="AE1642" i="1"/>
  <c r="AA1644" i="1"/>
  <c r="AD1643" i="1"/>
  <c r="AF1643" i="1" s="1"/>
  <c r="Z1763" i="1"/>
  <c r="AB1630" i="1"/>
  <c r="AH1629" i="1"/>
  <c r="AX1629" i="1"/>
  <c r="AY1629" i="1" s="1"/>
  <c r="Y1629" i="1"/>
  <c r="AI1629" i="1"/>
  <c r="AD1644" i="1" l="1"/>
  <c r="AF1644" i="1" s="1"/>
  <c r="AA1645" i="1"/>
  <c r="AE1643" i="1"/>
  <c r="AC1642" i="1"/>
  <c r="AG1642" i="1" s="1"/>
  <c r="AB1631" i="1"/>
  <c r="AH1630" i="1"/>
  <c r="Y1630" i="1"/>
  <c r="AI1630" i="1"/>
  <c r="AX1630" i="1"/>
  <c r="AY1630" i="1" s="1"/>
  <c r="Z1764" i="1"/>
  <c r="AC1643" i="1" l="1"/>
  <c r="AG1643" i="1" s="1"/>
  <c r="AE1644" i="1"/>
  <c r="AD1645" i="1"/>
  <c r="AF1645" i="1" s="1"/>
  <c r="AA1646" i="1"/>
  <c r="AB1632" i="1"/>
  <c r="AH1631" i="1"/>
  <c r="AX1631" i="1"/>
  <c r="AY1631" i="1" s="1"/>
  <c r="AI1631" i="1"/>
  <c r="Y1631" i="1"/>
  <c r="Z1765" i="1"/>
  <c r="AA1647" i="1" l="1"/>
  <c r="AD1646" i="1"/>
  <c r="AF1646" i="1" s="1"/>
  <c r="AE1645" i="1"/>
  <c r="AC1644" i="1"/>
  <c r="AG1644" i="1" s="1"/>
  <c r="Z1766" i="1"/>
  <c r="AB1633" i="1"/>
  <c r="AH1632" i="1"/>
  <c r="Y1632" i="1"/>
  <c r="AI1632" i="1"/>
  <c r="AX1632" i="1"/>
  <c r="AY1632" i="1" s="1"/>
  <c r="AE1646" i="1" l="1"/>
  <c r="AC1645" i="1"/>
  <c r="AG1645" i="1" s="1"/>
  <c r="AA1648" i="1"/>
  <c r="AD1647" i="1"/>
  <c r="AF1647" i="1" s="1"/>
  <c r="AB1634" i="1"/>
  <c r="AH1633" i="1"/>
  <c r="Y1633" i="1"/>
  <c r="AX1633" i="1"/>
  <c r="AY1633" i="1" s="1"/>
  <c r="AI1633" i="1"/>
  <c r="Z1767" i="1"/>
  <c r="AA1649" i="1" l="1"/>
  <c r="AD1648" i="1"/>
  <c r="AF1648" i="1" s="1"/>
  <c r="AE1647" i="1"/>
  <c r="AC1646" i="1"/>
  <c r="AG1646" i="1" s="1"/>
  <c r="AB1635" i="1"/>
  <c r="AH1634" i="1"/>
  <c r="Y1634" i="1"/>
  <c r="AX1634" i="1"/>
  <c r="AY1634" i="1" s="1"/>
  <c r="AI1634" i="1"/>
  <c r="Z1768" i="1"/>
  <c r="AC1647" i="1" l="1"/>
  <c r="AG1647" i="1" s="1"/>
  <c r="AE1648" i="1"/>
  <c r="AA1650" i="1"/>
  <c r="AD1649" i="1"/>
  <c r="AF1649" i="1" s="1"/>
  <c r="Z1769" i="1"/>
  <c r="AB1636" i="1"/>
  <c r="AH1635" i="1"/>
  <c r="AX1635" i="1"/>
  <c r="AY1635" i="1" s="1"/>
  <c r="Y1635" i="1"/>
  <c r="AI1635" i="1"/>
  <c r="AA1651" i="1" l="1"/>
  <c r="AD1650" i="1"/>
  <c r="AF1650" i="1" s="1"/>
  <c r="AE1649" i="1"/>
  <c r="AC1648" i="1"/>
  <c r="AG1648" i="1" s="1"/>
  <c r="Z1770" i="1"/>
  <c r="AB1637" i="1"/>
  <c r="AH1636" i="1"/>
  <c r="AI1636" i="1"/>
  <c r="Y1636" i="1"/>
  <c r="AX1636" i="1"/>
  <c r="AY1636" i="1" s="1"/>
  <c r="AC1649" i="1" l="1"/>
  <c r="AG1649" i="1" s="1"/>
  <c r="AE1650" i="1"/>
  <c r="AA1652" i="1"/>
  <c r="AD1651" i="1"/>
  <c r="AF1651" i="1" s="1"/>
  <c r="Z1771" i="1"/>
  <c r="AB1638" i="1"/>
  <c r="AH1637" i="1"/>
  <c r="Y1637" i="1"/>
  <c r="AX1637" i="1"/>
  <c r="AY1637" i="1" s="1"/>
  <c r="AI1637" i="1"/>
  <c r="AA1653" i="1" l="1"/>
  <c r="AD1652" i="1"/>
  <c r="AF1652" i="1" s="1"/>
  <c r="AE1651" i="1"/>
  <c r="AC1650" i="1"/>
  <c r="AG1650" i="1" s="1"/>
  <c r="Z1772" i="1"/>
  <c r="AB1639" i="1"/>
  <c r="AH1638" i="1"/>
  <c r="AI1638" i="1"/>
  <c r="Y1638" i="1"/>
  <c r="AX1638" i="1"/>
  <c r="AY1638" i="1" s="1"/>
  <c r="AC1651" i="1" l="1"/>
  <c r="AG1651" i="1" s="1"/>
  <c r="AE1652" i="1"/>
  <c r="AA1654" i="1"/>
  <c r="AD1653" i="1"/>
  <c r="AF1653" i="1" s="1"/>
  <c r="Z1773" i="1"/>
  <c r="AB1640" i="1"/>
  <c r="AH1639" i="1"/>
  <c r="AI1639" i="1"/>
  <c r="AX1639" i="1"/>
  <c r="AY1639" i="1" s="1"/>
  <c r="Y1639" i="1"/>
  <c r="AD1654" i="1" l="1"/>
  <c r="AF1654" i="1" s="1"/>
  <c r="AA1655" i="1"/>
  <c r="AE1653" i="1"/>
  <c r="AC1652" i="1"/>
  <c r="AG1652" i="1" s="1"/>
  <c r="Z1774" i="1"/>
  <c r="AB1641" i="1"/>
  <c r="AH1640" i="1"/>
  <c r="Y1640" i="1"/>
  <c r="AX1640" i="1"/>
  <c r="AY1640" i="1" s="1"/>
  <c r="AI1640" i="1"/>
  <c r="AE1654" i="1" l="1"/>
  <c r="AC1653" i="1"/>
  <c r="AG1653" i="1" s="1"/>
  <c r="AA1656" i="1"/>
  <c r="AD1655" i="1"/>
  <c r="AF1655" i="1" s="1"/>
  <c r="Z1775" i="1"/>
  <c r="AB1642" i="1"/>
  <c r="AH1641" i="1"/>
  <c r="AI1641" i="1"/>
  <c r="Y1641" i="1"/>
  <c r="AX1641" i="1"/>
  <c r="AY1641" i="1" s="1"/>
  <c r="AA1657" i="1" l="1"/>
  <c r="AD1656" i="1"/>
  <c r="AF1656" i="1" s="1"/>
  <c r="AE1655" i="1"/>
  <c r="AC1654" i="1"/>
  <c r="AG1654" i="1" s="1"/>
  <c r="AB1643" i="1"/>
  <c r="AH1642" i="1"/>
  <c r="AI1642" i="1"/>
  <c r="Y1642" i="1"/>
  <c r="AX1642" i="1"/>
  <c r="AY1642" i="1" s="1"/>
  <c r="Z1776" i="1"/>
  <c r="AE1656" i="1" l="1"/>
  <c r="AC1655" i="1"/>
  <c r="AG1655" i="1" s="1"/>
  <c r="AA1658" i="1"/>
  <c r="AD1657" i="1"/>
  <c r="AF1657" i="1" s="1"/>
  <c r="AB1644" i="1"/>
  <c r="AH1643" i="1"/>
  <c r="Y1643" i="1"/>
  <c r="AI1643" i="1"/>
  <c r="AX1643" i="1"/>
  <c r="AY1643" i="1" s="1"/>
  <c r="Z1777" i="1"/>
  <c r="AA1659" i="1" l="1"/>
  <c r="AD1658" i="1"/>
  <c r="AF1658" i="1" s="1"/>
  <c r="AE1657" i="1"/>
  <c r="AC1656" i="1"/>
  <c r="AG1656" i="1" s="1"/>
  <c r="Z1778" i="1"/>
  <c r="AB1645" i="1"/>
  <c r="AH1644" i="1"/>
  <c r="AI1644" i="1"/>
  <c r="Y1644" i="1"/>
  <c r="AX1644" i="1"/>
  <c r="AY1644" i="1" s="1"/>
  <c r="AE1658" i="1" l="1"/>
  <c r="AC1657" i="1"/>
  <c r="AG1657" i="1" s="1"/>
  <c r="AA1660" i="1"/>
  <c r="AD1659" i="1"/>
  <c r="AF1659" i="1" s="1"/>
  <c r="Z1779" i="1"/>
  <c r="AB1646" i="1"/>
  <c r="AH1645" i="1"/>
  <c r="AI1645" i="1"/>
  <c r="Y1645" i="1"/>
  <c r="AX1645" i="1"/>
  <c r="AY1645" i="1" s="1"/>
  <c r="AA1661" i="1" l="1"/>
  <c r="AD1660" i="1"/>
  <c r="AF1660" i="1" s="1"/>
  <c r="AE1659" i="1"/>
  <c r="AC1658" i="1"/>
  <c r="AG1658" i="1" s="1"/>
  <c r="AB1647" i="1"/>
  <c r="AH1646" i="1"/>
  <c r="AI1646" i="1"/>
  <c r="Y1646" i="1"/>
  <c r="AX1646" i="1"/>
  <c r="AY1646" i="1" s="1"/>
  <c r="Z1780" i="1"/>
  <c r="AE1660" i="1" l="1"/>
  <c r="AC1659" i="1"/>
  <c r="AG1659" i="1" s="1"/>
  <c r="AA1662" i="1"/>
  <c r="AD1661" i="1"/>
  <c r="AF1661" i="1" s="1"/>
  <c r="Z1781" i="1"/>
  <c r="AB1648" i="1"/>
  <c r="AH1647" i="1"/>
  <c r="AI1647" i="1"/>
  <c r="Y1647" i="1"/>
  <c r="AX1647" i="1"/>
  <c r="AY1647" i="1" s="1"/>
  <c r="AA1663" i="1" l="1"/>
  <c r="AD1662" i="1"/>
  <c r="AF1662" i="1" s="1"/>
  <c r="AE1661" i="1"/>
  <c r="AC1660" i="1"/>
  <c r="AG1660" i="1" s="1"/>
  <c r="AB1649" i="1"/>
  <c r="AH1648" i="1"/>
  <c r="Y1648" i="1"/>
  <c r="AX1648" i="1"/>
  <c r="AY1648" i="1" s="1"/>
  <c r="AI1648" i="1"/>
  <c r="Z1782" i="1"/>
  <c r="AE1662" i="1" l="1"/>
  <c r="AC1661" i="1"/>
  <c r="AG1661" i="1" s="1"/>
  <c r="AD1663" i="1"/>
  <c r="AF1663" i="1" s="1"/>
  <c r="AA1664" i="1"/>
  <c r="Z1783" i="1"/>
  <c r="AB1650" i="1"/>
  <c r="AH1649" i="1"/>
  <c r="Y1649" i="1"/>
  <c r="AX1649" i="1"/>
  <c r="AY1649" i="1" s="1"/>
  <c r="AI1649" i="1"/>
  <c r="AD1664" i="1" l="1"/>
  <c r="AF1664" i="1" s="1"/>
  <c r="AA1665" i="1"/>
  <c r="AC1662" i="1"/>
  <c r="AG1662" i="1" s="1"/>
  <c r="AE1663" i="1"/>
  <c r="AB1651" i="1"/>
  <c r="AH1650" i="1"/>
  <c r="AX1650" i="1"/>
  <c r="AY1650" i="1" s="1"/>
  <c r="AI1650" i="1"/>
  <c r="Y1650" i="1"/>
  <c r="Z1784" i="1"/>
  <c r="AE1664" i="1" l="1"/>
  <c r="AC1663" i="1"/>
  <c r="AG1663" i="1" s="1"/>
  <c r="AA1666" i="1"/>
  <c r="AD1665" i="1"/>
  <c r="AF1665" i="1" s="1"/>
  <c r="Z1785" i="1"/>
  <c r="AB1652" i="1"/>
  <c r="AH1651" i="1"/>
  <c r="Y1651" i="1"/>
  <c r="AX1651" i="1"/>
  <c r="AY1651" i="1" s="1"/>
  <c r="AI1651" i="1"/>
  <c r="AD1666" i="1" l="1"/>
  <c r="AF1666" i="1" s="1"/>
  <c r="AA1667" i="1"/>
  <c r="AC1665" i="1"/>
  <c r="AC1664" i="1"/>
  <c r="AG1664" i="1" s="1"/>
  <c r="AE1665" i="1"/>
  <c r="AE1666" i="1" s="1"/>
  <c r="AB1653" i="1"/>
  <c r="AH1652" i="1"/>
  <c r="AX1652" i="1"/>
  <c r="AY1652" i="1" s="1"/>
  <c r="AI1652" i="1"/>
  <c r="Y1652" i="1"/>
  <c r="AC1666" i="1"/>
  <c r="Z1786" i="1"/>
  <c r="AG1665" i="1" l="1"/>
  <c r="AA1668" i="1"/>
  <c r="AD1667" i="1"/>
  <c r="Z1787" i="1"/>
  <c r="AG1666" i="1"/>
  <c r="AB1654" i="1"/>
  <c r="AH1653" i="1"/>
  <c r="AX1653" i="1"/>
  <c r="AY1653" i="1" s="1"/>
  <c r="AI1653" i="1"/>
  <c r="Y1653" i="1"/>
  <c r="AF1667" i="1" l="1"/>
  <c r="AE1667" i="1"/>
  <c r="AA1669" i="1"/>
  <c r="AD1668" i="1"/>
  <c r="AF1668" i="1" s="1"/>
  <c r="AB1655" i="1"/>
  <c r="AH1654" i="1"/>
  <c r="AI1654" i="1"/>
  <c r="AX1654" i="1"/>
  <c r="AY1654" i="1" s="1"/>
  <c r="Y1654" i="1"/>
  <c r="Z1788" i="1"/>
  <c r="AD1669" i="1" l="1"/>
  <c r="AF1669" i="1" s="1"/>
  <c r="AA1670" i="1"/>
  <c r="AC1667" i="1"/>
  <c r="AG1667" i="1" s="1"/>
  <c r="AE1668" i="1"/>
  <c r="Z1789" i="1"/>
  <c r="AB1656" i="1"/>
  <c r="AH1655" i="1"/>
  <c r="AI1655" i="1"/>
  <c r="Y1655" i="1"/>
  <c r="AX1655" i="1"/>
  <c r="AY1655" i="1" s="1"/>
  <c r="AE1669" i="1" l="1"/>
  <c r="AC1668" i="1"/>
  <c r="AG1668" i="1" s="1"/>
  <c r="AD1670" i="1"/>
  <c r="AF1670" i="1" s="1"/>
  <c r="AA1671" i="1"/>
  <c r="AB1657" i="1"/>
  <c r="AH1656" i="1"/>
  <c r="Y1656" i="1"/>
  <c r="AI1656" i="1"/>
  <c r="AX1656" i="1"/>
  <c r="AY1656" i="1" s="1"/>
  <c r="Z1790" i="1"/>
  <c r="AA1672" i="1" l="1"/>
  <c r="AD1671" i="1"/>
  <c r="AF1671" i="1" s="1"/>
  <c r="AE1670" i="1"/>
  <c r="AC1669" i="1"/>
  <c r="AG1669" i="1" s="1"/>
  <c r="Z1791" i="1"/>
  <c r="AB1658" i="1"/>
  <c r="AH1657" i="1"/>
  <c r="AX1657" i="1"/>
  <c r="AY1657" i="1" s="1"/>
  <c r="AI1657" i="1"/>
  <c r="Y1657" i="1"/>
  <c r="AE1671" i="1" l="1"/>
  <c r="AC1670" i="1"/>
  <c r="AG1670" i="1" s="1"/>
  <c r="AD1672" i="1"/>
  <c r="AF1672" i="1" s="1"/>
  <c r="AA1673" i="1"/>
  <c r="Z1792" i="1"/>
  <c r="AB1659" i="1"/>
  <c r="AH1658" i="1"/>
  <c r="AI1658" i="1"/>
  <c r="Y1658" i="1"/>
  <c r="AX1658" i="1"/>
  <c r="AY1658" i="1" s="1"/>
  <c r="AD1673" i="1" l="1"/>
  <c r="AF1673" i="1" s="1"/>
  <c r="AA1674" i="1"/>
  <c r="AE1672" i="1"/>
  <c r="AC1671" i="1"/>
  <c r="AG1671" i="1" s="1"/>
  <c r="Z1793" i="1"/>
  <c r="AB1660" i="1"/>
  <c r="AH1659" i="1"/>
  <c r="AI1659" i="1"/>
  <c r="AX1659" i="1"/>
  <c r="AY1659" i="1" s="1"/>
  <c r="Y1659" i="1"/>
  <c r="AE1673" i="1" l="1"/>
  <c r="AC1672" i="1"/>
  <c r="AG1672" i="1" s="1"/>
  <c r="AA1675" i="1"/>
  <c r="AD1674" i="1"/>
  <c r="AF1674" i="1" s="1"/>
  <c r="AB1661" i="1"/>
  <c r="AH1660" i="1"/>
  <c r="AI1660" i="1"/>
  <c r="AX1660" i="1"/>
  <c r="AY1660" i="1" s="1"/>
  <c r="Y1660" i="1"/>
  <c r="Z1794" i="1"/>
  <c r="AA1676" i="1" l="1"/>
  <c r="AD1675" i="1"/>
  <c r="AF1675" i="1" s="1"/>
  <c r="AE1674" i="1"/>
  <c r="AC1673" i="1"/>
  <c r="AG1673" i="1" s="1"/>
  <c r="Z1795" i="1"/>
  <c r="AB1662" i="1"/>
  <c r="AH1661" i="1"/>
  <c r="AX1661" i="1"/>
  <c r="AY1661" i="1" s="1"/>
  <c r="Y1661" i="1"/>
  <c r="AI1661" i="1"/>
  <c r="AE1675" i="1" l="1"/>
  <c r="AC1674" i="1"/>
  <c r="AG1674" i="1" s="1"/>
  <c r="AA1677" i="1"/>
  <c r="AD1676" i="1"/>
  <c r="AF1676" i="1" s="1"/>
  <c r="AB1663" i="1"/>
  <c r="AH1662" i="1"/>
  <c r="Y1662" i="1"/>
  <c r="AX1662" i="1"/>
  <c r="AY1662" i="1" s="1"/>
  <c r="AI1662" i="1"/>
  <c r="Z1796" i="1"/>
  <c r="AA1678" i="1" l="1"/>
  <c r="AD1677" i="1"/>
  <c r="AF1677" i="1" s="1"/>
  <c r="AC1675" i="1"/>
  <c r="AG1675" i="1" s="1"/>
  <c r="AE1676" i="1"/>
  <c r="Z1797" i="1"/>
  <c r="AB1664" i="1"/>
  <c r="AH1663" i="1"/>
  <c r="AX1663" i="1"/>
  <c r="AY1663" i="1" s="1"/>
  <c r="AI1663" i="1"/>
  <c r="Y1663" i="1"/>
  <c r="AE1677" i="1" l="1"/>
  <c r="AC1676" i="1"/>
  <c r="AG1676" i="1" s="1"/>
  <c r="AD1678" i="1"/>
  <c r="AF1678" i="1" s="1"/>
  <c r="AA1679" i="1"/>
  <c r="AB1665" i="1"/>
  <c r="AH1664" i="1"/>
  <c r="Y1664" i="1"/>
  <c r="AI1664" i="1"/>
  <c r="AX1664" i="1"/>
  <c r="AY1664" i="1" s="1"/>
  <c r="Z1798" i="1"/>
  <c r="AD1679" i="1" l="1"/>
  <c r="AF1679" i="1" s="1"/>
  <c r="AA1680" i="1"/>
  <c r="AC1677" i="1"/>
  <c r="AG1677" i="1" s="1"/>
  <c r="AE1678" i="1"/>
  <c r="AB1666" i="1"/>
  <c r="AH1665" i="1"/>
  <c r="Y1665" i="1"/>
  <c r="AX1665" i="1"/>
  <c r="AY1665" i="1" s="1"/>
  <c r="AI1665" i="1"/>
  <c r="Z1799" i="1"/>
  <c r="AE1679" i="1" l="1"/>
  <c r="AC1679" i="1" s="1"/>
  <c r="AC1678" i="1"/>
  <c r="AG1678" i="1" s="1"/>
  <c r="AA1681" i="1"/>
  <c r="AD1680" i="1"/>
  <c r="Z1800" i="1"/>
  <c r="AB1667" i="1"/>
  <c r="AH1666" i="1"/>
  <c r="AX1666" i="1"/>
  <c r="AY1666" i="1" s="1"/>
  <c r="Y1666" i="1"/>
  <c r="AI1666" i="1"/>
  <c r="AG1679" i="1" l="1"/>
  <c r="AF1680" i="1"/>
  <c r="AE1680" i="1"/>
  <c r="AA1682" i="1"/>
  <c r="AD1681" i="1"/>
  <c r="AF1681" i="1" s="1"/>
  <c r="AB1668" i="1"/>
  <c r="AH1667" i="1"/>
  <c r="Y1667" i="1"/>
  <c r="AI1667" i="1"/>
  <c r="AX1667" i="1"/>
  <c r="AY1667" i="1" s="1"/>
  <c r="Z1801" i="1"/>
  <c r="AA1683" i="1" l="1"/>
  <c r="AD1682" i="1"/>
  <c r="AF1682" i="1" s="1"/>
  <c r="AE1681" i="1"/>
  <c r="AC1680" i="1"/>
  <c r="AG1680" i="1" s="1"/>
  <c r="Z1802" i="1"/>
  <c r="AB1669" i="1"/>
  <c r="AH1668" i="1"/>
  <c r="AX1668" i="1"/>
  <c r="AY1668" i="1" s="1"/>
  <c r="AI1668" i="1"/>
  <c r="Y1668" i="1"/>
  <c r="AE1682" i="1" l="1"/>
  <c r="AC1681" i="1"/>
  <c r="AG1681" i="1" s="1"/>
  <c r="AD1683" i="1"/>
  <c r="AF1683" i="1" s="1"/>
  <c r="AA1684" i="1"/>
  <c r="AB1670" i="1"/>
  <c r="AH1669" i="1"/>
  <c r="Y1669" i="1"/>
  <c r="AX1669" i="1"/>
  <c r="AY1669" i="1" s="1"/>
  <c r="AI1669" i="1"/>
  <c r="Z1803" i="1"/>
  <c r="AA1685" i="1" l="1"/>
  <c r="AD1684" i="1"/>
  <c r="AF1684" i="1" s="1"/>
  <c r="AE1683" i="1"/>
  <c r="AC1682" i="1"/>
  <c r="AG1682" i="1" s="1"/>
  <c r="Z1804" i="1"/>
  <c r="AB1671" i="1"/>
  <c r="AH1670" i="1"/>
  <c r="AX1670" i="1"/>
  <c r="AY1670" i="1" s="1"/>
  <c r="Y1670" i="1"/>
  <c r="AI1670" i="1"/>
  <c r="AE1684" i="1" l="1"/>
  <c r="AC1683" i="1"/>
  <c r="AG1683" i="1" s="1"/>
  <c r="AA1686" i="1"/>
  <c r="AD1685" i="1"/>
  <c r="AF1685" i="1" s="1"/>
  <c r="AB1672" i="1"/>
  <c r="AH1671" i="1"/>
  <c r="AI1671" i="1"/>
  <c r="Y1671" i="1"/>
  <c r="AX1671" i="1"/>
  <c r="AY1671" i="1" s="1"/>
  <c r="Z1805" i="1"/>
  <c r="AA1687" i="1" l="1"/>
  <c r="AD1686" i="1"/>
  <c r="AF1686" i="1" s="1"/>
  <c r="AE1685" i="1"/>
  <c r="AC1684" i="1"/>
  <c r="AG1684" i="1" s="1"/>
  <c r="Z1806" i="1"/>
  <c r="AB1673" i="1"/>
  <c r="AH1672" i="1"/>
  <c r="AI1672" i="1"/>
  <c r="AX1672" i="1"/>
  <c r="AY1672" i="1" s="1"/>
  <c r="Y1672" i="1"/>
  <c r="AC1685" i="1" l="1"/>
  <c r="AG1685" i="1" s="1"/>
  <c r="AE1686" i="1"/>
  <c r="AA1688" i="1"/>
  <c r="AD1687" i="1"/>
  <c r="AF1687" i="1" s="1"/>
  <c r="Z1807" i="1"/>
  <c r="AB1674" i="1"/>
  <c r="AH1673" i="1"/>
  <c r="Y1673" i="1"/>
  <c r="AX1673" i="1"/>
  <c r="AY1673" i="1" s="1"/>
  <c r="AI1673" i="1"/>
  <c r="AA1689" i="1" l="1"/>
  <c r="AD1688" i="1"/>
  <c r="AF1688" i="1" s="1"/>
  <c r="AC1686" i="1"/>
  <c r="AG1686" i="1" s="1"/>
  <c r="AE1687" i="1"/>
  <c r="AB1675" i="1"/>
  <c r="AH1674" i="1"/>
  <c r="Y1674" i="1"/>
  <c r="AX1674" i="1"/>
  <c r="AY1674" i="1" s="1"/>
  <c r="AI1674" i="1"/>
  <c r="Z1808" i="1"/>
  <c r="AE1688" i="1" l="1"/>
  <c r="AC1687" i="1"/>
  <c r="AG1687" i="1" s="1"/>
  <c r="AD1689" i="1"/>
  <c r="AF1689" i="1" s="1"/>
  <c r="AA1690" i="1"/>
  <c r="Z1809" i="1"/>
  <c r="AB1676" i="1"/>
  <c r="AH1675" i="1"/>
  <c r="AX1675" i="1"/>
  <c r="AY1675" i="1" s="1"/>
  <c r="AI1675" i="1"/>
  <c r="Y1675" i="1"/>
  <c r="AD1690" i="1" l="1"/>
  <c r="AF1690" i="1" s="1"/>
  <c r="AA1691" i="1"/>
  <c r="AC1688" i="1"/>
  <c r="AG1688" i="1" s="1"/>
  <c r="AE1689" i="1"/>
  <c r="Z1810" i="1"/>
  <c r="AB1677" i="1"/>
  <c r="AH1676" i="1"/>
  <c r="AI1676" i="1"/>
  <c r="AX1676" i="1"/>
  <c r="AY1676" i="1" s="1"/>
  <c r="Y1676" i="1"/>
  <c r="AE1690" i="1" l="1"/>
  <c r="AC1689" i="1"/>
  <c r="AG1689" i="1" s="1"/>
  <c r="AA1692" i="1"/>
  <c r="AD1691" i="1"/>
  <c r="AF1691" i="1" s="1"/>
  <c r="Z1811" i="1"/>
  <c r="AB1678" i="1"/>
  <c r="AH1677" i="1"/>
  <c r="Y1677" i="1"/>
  <c r="AI1677" i="1"/>
  <c r="AX1677" i="1"/>
  <c r="AY1677" i="1" s="1"/>
  <c r="AA1693" i="1" l="1"/>
  <c r="AD1692" i="1"/>
  <c r="AF1692" i="1" s="1"/>
  <c r="AE1691" i="1"/>
  <c r="AC1690" i="1"/>
  <c r="AG1690" i="1" s="1"/>
  <c r="AB1679" i="1"/>
  <c r="AH1678" i="1"/>
  <c r="AI1678" i="1"/>
  <c r="Y1678" i="1"/>
  <c r="AX1678" i="1"/>
  <c r="AY1678" i="1" s="1"/>
  <c r="Z1812" i="1"/>
  <c r="AE1692" i="1" l="1"/>
  <c r="AC1691" i="1"/>
  <c r="AG1691" i="1" s="1"/>
  <c r="AA1694" i="1"/>
  <c r="AD1693" i="1"/>
  <c r="AF1693" i="1" s="1"/>
  <c r="Z1813" i="1"/>
  <c r="AB1680" i="1"/>
  <c r="AH1679" i="1"/>
  <c r="AI1679" i="1"/>
  <c r="Y1679" i="1"/>
  <c r="AX1679" i="1"/>
  <c r="AY1679" i="1" s="1"/>
  <c r="AA1695" i="1" l="1"/>
  <c r="AD1694" i="1"/>
  <c r="AF1694" i="1" s="1"/>
  <c r="AE1693" i="1"/>
  <c r="AC1692" i="1"/>
  <c r="AG1692" i="1" s="1"/>
  <c r="AB1681" i="1"/>
  <c r="AH1680" i="1"/>
  <c r="AX1680" i="1"/>
  <c r="AY1680" i="1" s="1"/>
  <c r="Y1680" i="1"/>
  <c r="AI1680" i="1"/>
  <c r="Z1814" i="1"/>
  <c r="AE1694" i="1" l="1"/>
  <c r="AC1694" i="1" s="1"/>
  <c r="AC1693" i="1"/>
  <c r="AG1693" i="1" s="1"/>
  <c r="AD1695" i="1"/>
  <c r="AA1696" i="1"/>
  <c r="AB1682" i="1"/>
  <c r="AH1681" i="1"/>
  <c r="AI1681" i="1"/>
  <c r="AX1681" i="1"/>
  <c r="AY1681" i="1" s="1"/>
  <c r="Y1681" i="1"/>
  <c r="AG1694" i="1"/>
  <c r="Z1815" i="1"/>
  <c r="AA1697" i="1" l="1"/>
  <c r="AD1696" i="1"/>
  <c r="AF1696" i="1" s="1"/>
  <c r="AF1695" i="1"/>
  <c r="AE1695" i="1"/>
  <c r="Z1816" i="1"/>
  <c r="AB1683" i="1"/>
  <c r="AH1682" i="1"/>
  <c r="Y1682" i="1"/>
  <c r="AI1682" i="1"/>
  <c r="AX1682" i="1"/>
  <c r="AY1682" i="1" s="1"/>
  <c r="AE1696" i="1" l="1"/>
  <c r="AC1695" i="1"/>
  <c r="AG1695" i="1" s="1"/>
  <c r="AD1697" i="1"/>
  <c r="AF1697" i="1" s="1"/>
  <c r="AA1698" i="1"/>
  <c r="AB1684" i="1"/>
  <c r="AH1683" i="1"/>
  <c r="AI1683" i="1"/>
  <c r="Y1683" i="1"/>
  <c r="AX1683" i="1"/>
  <c r="AY1683" i="1" s="1"/>
  <c r="Z1817" i="1"/>
  <c r="AD1698" i="1" l="1"/>
  <c r="AF1698" i="1" s="1"/>
  <c r="AA1699" i="1"/>
  <c r="AE1697" i="1"/>
  <c r="AC1696" i="1"/>
  <c r="AG1696" i="1" s="1"/>
  <c r="Z1818" i="1"/>
  <c r="AB1685" i="1"/>
  <c r="AH1684" i="1"/>
  <c r="AI1684" i="1"/>
  <c r="AX1684" i="1"/>
  <c r="AY1684" i="1" s="1"/>
  <c r="Y1684" i="1"/>
  <c r="AE1698" i="1" l="1"/>
  <c r="AC1697" i="1"/>
  <c r="AG1697" i="1" s="1"/>
  <c r="AD1699" i="1"/>
  <c r="AF1699" i="1" s="1"/>
  <c r="AA1700" i="1"/>
  <c r="Z1819" i="1"/>
  <c r="AB1686" i="1"/>
  <c r="AH1685" i="1"/>
  <c r="Y1685" i="1"/>
  <c r="AI1685" i="1"/>
  <c r="AX1685" i="1"/>
  <c r="AY1685" i="1" s="1"/>
  <c r="AA1701" i="1" l="1"/>
  <c r="AD1700" i="1"/>
  <c r="AF1700" i="1" s="1"/>
  <c r="AE1699" i="1"/>
  <c r="AC1698" i="1"/>
  <c r="AG1698" i="1" s="1"/>
  <c r="AB1687" i="1"/>
  <c r="AH1686" i="1"/>
  <c r="AI1686" i="1"/>
  <c r="Y1686" i="1"/>
  <c r="AX1686" i="1"/>
  <c r="AY1686" i="1" s="1"/>
  <c r="Z1820" i="1"/>
  <c r="AC1699" i="1" l="1"/>
  <c r="AG1699" i="1" s="1"/>
  <c r="AE1700" i="1"/>
  <c r="AA1702" i="1"/>
  <c r="AD1701" i="1"/>
  <c r="AF1701" i="1" s="1"/>
  <c r="AB1688" i="1"/>
  <c r="AH1687" i="1"/>
  <c r="AX1687" i="1"/>
  <c r="AY1687" i="1" s="1"/>
  <c r="AI1687" i="1"/>
  <c r="Y1687" i="1"/>
  <c r="Z1821" i="1"/>
  <c r="AA1703" i="1" l="1"/>
  <c r="AD1702" i="1"/>
  <c r="AF1702" i="1" s="1"/>
  <c r="AE1701" i="1"/>
  <c r="AC1700" i="1"/>
  <c r="AG1700" i="1" s="1"/>
  <c r="Z1822" i="1"/>
  <c r="AB1689" i="1"/>
  <c r="AH1688" i="1"/>
  <c r="AI1688" i="1"/>
  <c r="AX1688" i="1"/>
  <c r="AY1688" i="1" s="1"/>
  <c r="Y1688" i="1"/>
  <c r="AE1702" i="1" l="1"/>
  <c r="AC1701" i="1"/>
  <c r="AG1701" i="1" s="1"/>
  <c r="AA1704" i="1"/>
  <c r="AD1703" i="1"/>
  <c r="AF1703" i="1" s="1"/>
  <c r="Z1823" i="1"/>
  <c r="AB1690" i="1"/>
  <c r="AH1689" i="1"/>
  <c r="Y1689" i="1"/>
  <c r="AX1689" i="1"/>
  <c r="AY1689" i="1" s="1"/>
  <c r="AI1689" i="1"/>
  <c r="AA1705" i="1" l="1"/>
  <c r="AD1704" i="1"/>
  <c r="AF1704" i="1" s="1"/>
  <c r="AE1703" i="1"/>
  <c r="AC1702" i="1"/>
  <c r="AG1702" i="1" s="1"/>
  <c r="AB1691" i="1"/>
  <c r="AH1690" i="1"/>
  <c r="AX1690" i="1"/>
  <c r="AY1690" i="1" s="1"/>
  <c r="Y1690" i="1"/>
  <c r="AI1690" i="1"/>
  <c r="Z1824" i="1"/>
  <c r="AC1703" i="1" l="1"/>
  <c r="AG1703" i="1" s="1"/>
  <c r="AE1704" i="1"/>
  <c r="AA1706" i="1"/>
  <c r="AD1705" i="1"/>
  <c r="AF1705" i="1" s="1"/>
  <c r="Z1825" i="1"/>
  <c r="AB1692" i="1"/>
  <c r="AH1691" i="1"/>
  <c r="Y1691" i="1"/>
  <c r="AX1691" i="1"/>
  <c r="AY1691" i="1" s="1"/>
  <c r="AI1691" i="1"/>
  <c r="AA1707" i="1" l="1"/>
  <c r="AD1706" i="1"/>
  <c r="AF1706" i="1" s="1"/>
  <c r="AE1705" i="1"/>
  <c r="AC1704" i="1"/>
  <c r="AG1704" i="1" s="1"/>
  <c r="Z1826" i="1"/>
  <c r="AB1693" i="1"/>
  <c r="AX1692" i="1"/>
  <c r="AY1692" i="1" s="1"/>
  <c r="AH1692" i="1"/>
  <c r="AI1692" i="1"/>
  <c r="Y1692" i="1"/>
  <c r="AE1706" i="1" l="1"/>
  <c r="AC1705" i="1"/>
  <c r="AG1705" i="1" s="1"/>
  <c r="AA1708" i="1"/>
  <c r="AD1707" i="1"/>
  <c r="AF1707" i="1" s="1"/>
  <c r="AB1694" i="1"/>
  <c r="AH1693" i="1"/>
  <c r="Y1693" i="1"/>
  <c r="AX1693" i="1"/>
  <c r="AY1693" i="1" s="1"/>
  <c r="AI1693" i="1"/>
  <c r="Z1827" i="1"/>
  <c r="AA1709" i="1" l="1"/>
  <c r="AD1708" i="1"/>
  <c r="AF1708" i="1" s="1"/>
  <c r="AE1707" i="1"/>
  <c r="AC1706" i="1"/>
  <c r="AG1706" i="1" s="1"/>
  <c r="Z1828" i="1"/>
  <c r="AB1695" i="1"/>
  <c r="AH1694" i="1"/>
  <c r="Y1694" i="1"/>
  <c r="AX1694" i="1"/>
  <c r="AY1694" i="1" s="1"/>
  <c r="AI1694" i="1"/>
  <c r="AC1707" i="1" l="1"/>
  <c r="AG1707" i="1" s="1"/>
  <c r="AE1708" i="1"/>
  <c r="AA1710" i="1"/>
  <c r="AD1709" i="1"/>
  <c r="AF1709" i="1" s="1"/>
  <c r="AB1696" i="1"/>
  <c r="AH1695" i="1"/>
  <c r="AX1695" i="1"/>
  <c r="AY1695" i="1" s="1"/>
  <c r="AI1695" i="1"/>
  <c r="Y1695" i="1"/>
  <c r="Z1829" i="1"/>
  <c r="AA1711" i="1" l="1"/>
  <c r="AD1710" i="1"/>
  <c r="AF1710" i="1" s="1"/>
  <c r="AE1709" i="1"/>
  <c r="AC1708" i="1"/>
  <c r="AG1708" i="1" s="1"/>
  <c r="Z1830" i="1"/>
  <c r="AB1697" i="1"/>
  <c r="AH1696" i="1"/>
  <c r="Y1696" i="1"/>
  <c r="AI1696" i="1"/>
  <c r="AX1696" i="1"/>
  <c r="AY1696" i="1" s="1"/>
  <c r="AE1710" i="1" l="1"/>
  <c r="AC1709" i="1"/>
  <c r="AG1709" i="1" s="1"/>
  <c r="AA1712" i="1"/>
  <c r="AD1711" i="1"/>
  <c r="AF1711" i="1" s="1"/>
  <c r="AB1698" i="1"/>
  <c r="AH1697" i="1"/>
  <c r="AX1697" i="1"/>
  <c r="AY1697" i="1" s="1"/>
  <c r="Y1697" i="1"/>
  <c r="AI1697" i="1"/>
  <c r="Z1831" i="1"/>
  <c r="AA1713" i="1" l="1"/>
  <c r="AD1712" i="1"/>
  <c r="AF1712" i="1" s="1"/>
  <c r="AE1711" i="1"/>
  <c r="AC1710" i="1"/>
  <c r="AG1710" i="1" s="1"/>
  <c r="Z1832" i="1"/>
  <c r="AB1699" i="1"/>
  <c r="AH1698" i="1"/>
  <c r="Y1698" i="1"/>
  <c r="AI1698" i="1"/>
  <c r="AX1698" i="1"/>
  <c r="AY1698" i="1" s="1"/>
  <c r="AE1712" i="1" l="1"/>
  <c r="AC1711" i="1"/>
  <c r="AG1711" i="1" s="1"/>
  <c r="AA1714" i="1"/>
  <c r="AD1713" i="1"/>
  <c r="AF1713" i="1" s="1"/>
  <c r="AB1700" i="1"/>
  <c r="AH1699" i="1"/>
  <c r="Y1699" i="1"/>
  <c r="AI1699" i="1"/>
  <c r="AX1699" i="1"/>
  <c r="AY1699" i="1" s="1"/>
  <c r="Z1833" i="1"/>
  <c r="AD1714" i="1" l="1"/>
  <c r="AF1714" i="1" s="1"/>
  <c r="AA1715" i="1"/>
  <c r="AE1713" i="1"/>
  <c r="AC1712" i="1"/>
  <c r="AG1712" i="1" s="1"/>
  <c r="Z1834" i="1"/>
  <c r="AB1701" i="1"/>
  <c r="AH1700" i="1"/>
  <c r="AI1700" i="1"/>
  <c r="Y1700" i="1"/>
  <c r="AX1700" i="1"/>
  <c r="AY1700" i="1" s="1"/>
  <c r="AC1713" i="1" l="1"/>
  <c r="AG1713" i="1" s="1"/>
  <c r="AE1714" i="1"/>
  <c r="AA1716" i="1"/>
  <c r="AD1715" i="1"/>
  <c r="AF1715" i="1" s="1"/>
  <c r="Z1835" i="1"/>
  <c r="AB1702" i="1"/>
  <c r="AH1701" i="1"/>
  <c r="AX1701" i="1"/>
  <c r="AY1701" i="1" s="1"/>
  <c r="AI1701" i="1"/>
  <c r="Y1701" i="1"/>
  <c r="AA1717" i="1" l="1"/>
  <c r="AD1716" i="1"/>
  <c r="AF1716" i="1" s="1"/>
  <c r="AE1715" i="1"/>
  <c r="AC1714" i="1"/>
  <c r="AG1714" i="1" s="1"/>
  <c r="Z1836" i="1"/>
  <c r="AB1703" i="1"/>
  <c r="AH1702" i="1"/>
  <c r="AI1702" i="1"/>
  <c r="AX1702" i="1"/>
  <c r="AY1702" i="1" s="1"/>
  <c r="Y1702" i="1"/>
  <c r="AE1716" i="1" l="1"/>
  <c r="AC1716" i="1" s="1"/>
  <c r="AC1715" i="1"/>
  <c r="AG1715" i="1" s="1"/>
  <c r="AA1718" i="1"/>
  <c r="AD1717" i="1"/>
  <c r="AG1716" i="1"/>
  <c r="AB1704" i="1"/>
  <c r="AH1703" i="1"/>
  <c r="AX1703" i="1"/>
  <c r="AY1703" i="1" s="1"/>
  <c r="Y1703" i="1"/>
  <c r="AI1703" i="1"/>
  <c r="Z1837" i="1"/>
  <c r="AF1717" i="1" l="1"/>
  <c r="AE1717" i="1"/>
  <c r="AA1719" i="1"/>
  <c r="AD1718" i="1"/>
  <c r="AF1718" i="1" s="1"/>
  <c r="Z1838" i="1"/>
  <c r="AB1705" i="1"/>
  <c r="AH1704" i="1"/>
  <c r="Y1704" i="1"/>
  <c r="AX1704" i="1"/>
  <c r="AY1704" i="1" s="1"/>
  <c r="AI1704" i="1"/>
  <c r="AA1720" i="1" l="1"/>
  <c r="AD1719" i="1"/>
  <c r="AF1719" i="1" s="1"/>
  <c r="AE1718" i="1"/>
  <c r="AE1719" i="1" s="1"/>
  <c r="AC1719" i="1" s="1"/>
  <c r="AC1717" i="1"/>
  <c r="AG1717" i="1" s="1"/>
  <c r="AB1706" i="1"/>
  <c r="AH1705" i="1"/>
  <c r="Y1705" i="1"/>
  <c r="AX1705" i="1"/>
  <c r="AY1705" i="1" s="1"/>
  <c r="AI1705" i="1"/>
  <c r="Z1839" i="1"/>
  <c r="AC1718" i="1" l="1"/>
  <c r="AG1718" i="1" s="1"/>
  <c r="AA1721" i="1"/>
  <c r="AD1720" i="1"/>
  <c r="Z1840" i="1"/>
  <c r="AG1719" i="1"/>
  <c r="AB1707" i="1"/>
  <c r="AH1706" i="1"/>
  <c r="AX1706" i="1"/>
  <c r="AY1706" i="1" s="1"/>
  <c r="AI1706" i="1"/>
  <c r="Y1706" i="1"/>
  <c r="AF1720" i="1" l="1"/>
  <c r="AE1720" i="1"/>
  <c r="AA1722" i="1"/>
  <c r="AD1721" i="1"/>
  <c r="AF1721" i="1" s="1"/>
  <c r="AB1708" i="1"/>
  <c r="AI1707" i="1"/>
  <c r="Y1707" i="1"/>
  <c r="AH1707" i="1"/>
  <c r="AX1707" i="1"/>
  <c r="AY1707" i="1" s="1"/>
  <c r="Z1841" i="1"/>
  <c r="AE1721" i="1" l="1"/>
  <c r="AC1721" i="1" s="1"/>
  <c r="AC1720" i="1"/>
  <c r="AG1720" i="1" s="1"/>
  <c r="AD1722" i="1"/>
  <c r="AA1723" i="1"/>
  <c r="Z1842" i="1"/>
  <c r="AB1709" i="1"/>
  <c r="AH1708" i="1"/>
  <c r="AI1708" i="1"/>
  <c r="AX1708" i="1"/>
  <c r="AY1708" i="1" s="1"/>
  <c r="Y1708" i="1"/>
  <c r="AG1721" i="1" l="1"/>
  <c r="AA1724" i="1"/>
  <c r="AD1723" i="1"/>
  <c r="AF1723" i="1" s="1"/>
  <c r="AF1722" i="1"/>
  <c r="AE1722" i="1"/>
  <c r="Z1843" i="1"/>
  <c r="AB1710" i="1"/>
  <c r="AH1709" i="1"/>
  <c r="AI1709" i="1"/>
  <c r="Y1709" i="1"/>
  <c r="AX1709" i="1"/>
  <c r="AY1709" i="1" s="1"/>
  <c r="AE1723" i="1" l="1"/>
  <c r="AC1722" i="1"/>
  <c r="AG1722" i="1" s="1"/>
  <c r="AD1724" i="1"/>
  <c r="AF1724" i="1" s="1"/>
  <c r="AA1725" i="1"/>
  <c r="AB1711" i="1"/>
  <c r="AH1710" i="1"/>
  <c r="AX1710" i="1"/>
  <c r="AY1710" i="1" s="1"/>
  <c r="AI1710" i="1"/>
  <c r="Y1710" i="1"/>
  <c r="Z1844" i="1"/>
  <c r="AA1726" i="1" l="1"/>
  <c r="AD1725" i="1"/>
  <c r="AF1725" i="1" s="1"/>
  <c r="AE1724" i="1"/>
  <c r="AC1723" i="1"/>
  <c r="AG1723" i="1" s="1"/>
  <c r="AB1712" i="1"/>
  <c r="AH1711" i="1"/>
  <c r="AI1711" i="1"/>
  <c r="AX1711" i="1"/>
  <c r="AY1711" i="1" s="1"/>
  <c r="Y1711" i="1"/>
  <c r="Z1845" i="1"/>
  <c r="AC1724" i="1" l="1"/>
  <c r="AG1724" i="1" s="1"/>
  <c r="AE1725" i="1"/>
  <c r="AD1726" i="1"/>
  <c r="AF1726" i="1" s="1"/>
  <c r="AA1727" i="1"/>
  <c r="Z1846" i="1"/>
  <c r="AB1713" i="1"/>
  <c r="AI1712" i="1"/>
  <c r="AH1712" i="1"/>
  <c r="Y1712" i="1"/>
  <c r="AX1712" i="1"/>
  <c r="AY1712" i="1" s="1"/>
  <c r="AA1728" i="1" l="1"/>
  <c r="AD1727" i="1"/>
  <c r="AF1727" i="1" s="1"/>
  <c r="AE1726" i="1"/>
  <c r="AC1725" i="1"/>
  <c r="AG1725" i="1" s="1"/>
  <c r="AB1714" i="1"/>
  <c r="Y1713" i="1"/>
  <c r="AX1713" i="1"/>
  <c r="AY1713" i="1" s="1"/>
  <c r="AI1713" i="1"/>
  <c r="AH1713" i="1"/>
  <c r="Z1847" i="1"/>
  <c r="AE1727" i="1" l="1"/>
  <c r="AC1727" i="1" s="1"/>
  <c r="AC1726" i="1"/>
  <c r="AG1726" i="1" s="1"/>
  <c r="AA1729" i="1"/>
  <c r="AD1728" i="1"/>
  <c r="AB1715" i="1"/>
  <c r="AH1714" i="1"/>
  <c r="AX1714" i="1"/>
  <c r="AY1714" i="1" s="1"/>
  <c r="AI1714" i="1"/>
  <c r="Y1714" i="1"/>
  <c r="Z1848" i="1"/>
  <c r="AG1727" i="1" l="1"/>
  <c r="AF1728" i="1"/>
  <c r="AE1728" i="1"/>
  <c r="AD1729" i="1"/>
  <c r="AF1729" i="1" s="1"/>
  <c r="AA1730" i="1"/>
  <c r="Z1849" i="1"/>
  <c r="AB1716" i="1"/>
  <c r="AH1715" i="1"/>
  <c r="Y1715" i="1"/>
  <c r="AX1715" i="1"/>
  <c r="AY1715" i="1" s="1"/>
  <c r="AI1715" i="1"/>
  <c r="AA1731" i="1" l="1"/>
  <c r="AD1730" i="1"/>
  <c r="AF1730" i="1" s="1"/>
  <c r="AE1729" i="1"/>
  <c r="AC1728" i="1"/>
  <c r="AG1728" i="1" s="1"/>
  <c r="AB1717" i="1"/>
  <c r="AH1716" i="1"/>
  <c r="AX1716" i="1"/>
  <c r="AY1716" i="1" s="1"/>
  <c r="AI1716" i="1"/>
  <c r="Y1716" i="1"/>
  <c r="Z1850" i="1"/>
  <c r="AE1730" i="1" l="1"/>
  <c r="AC1729" i="1"/>
  <c r="AG1729" i="1" s="1"/>
  <c r="AA1732" i="1"/>
  <c r="AD1731" i="1"/>
  <c r="AF1731" i="1" s="1"/>
  <c r="Z1851" i="1"/>
  <c r="AB1718" i="1"/>
  <c r="AH1717" i="1"/>
  <c r="AX1717" i="1"/>
  <c r="AY1717" i="1" s="1"/>
  <c r="AI1717" i="1"/>
  <c r="Y1717" i="1"/>
  <c r="AA1733" i="1" l="1"/>
  <c r="AD1732" i="1"/>
  <c r="AF1732" i="1" s="1"/>
  <c r="AC1730" i="1"/>
  <c r="AG1730" i="1" s="1"/>
  <c r="AE1731" i="1"/>
  <c r="AB1719" i="1"/>
  <c r="AH1718" i="1"/>
  <c r="Y1718" i="1"/>
  <c r="AX1718" i="1"/>
  <c r="AY1718" i="1" s="1"/>
  <c r="AI1718" i="1"/>
  <c r="Z1852" i="1"/>
  <c r="AE1732" i="1" l="1"/>
  <c r="AC1731" i="1"/>
  <c r="AG1731" i="1" s="1"/>
  <c r="AA1734" i="1"/>
  <c r="AD1733" i="1"/>
  <c r="AF1733" i="1" s="1"/>
  <c r="Z1853" i="1"/>
  <c r="AB1720" i="1"/>
  <c r="AH1719" i="1"/>
  <c r="AX1719" i="1"/>
  <c r="AY1719" i="1" s="1"/>
  <c r="AI1719" i="1"/>
  <c r="Y1719" i="1"/>
  <c r="AA1735" i="1" l="1"/>
  <c r="AD1734" i="1"/>
  <c r="AF1734" i="1" s="1"/>
  <c r="AC1732" i="1"/>
  <c r="AG1732" i="1" s="1"/>
  <c r="AE1733" i="1"/>
  <c r="Z1854" i="1"/>
  <c r="AB1721" i="1"/>
  <c r="AH1720" i="1"/>
  <c r="AX1720" i="1"/>
  <c r="AY1720" i="1" s="1"/>
  <c r="AI1720" i="1"/>
  <c r="Y1720" i="1"/>
  <c r="AE1734" i="1" l="1"/>
  <c r="AC1733" i="1"/>
  <c r="AG1733" i="1" s="1"/>
  <c r="AA1736" i="1"/>
  <c r="AD1735" i="1"/>
  <c r="AF1735" i="1" s="1"/>
  <c r="AB1722" i="1"/>
  <c r="AH1721" i="1"/>
  <c r="Y1721" i="1"/>
  <c r="AI1721" i="1"/>
  <c r="AX1721" i="1"/>
  <c r="AY1721" i="1" s="1"/>
  <c r="Z1855" i="1"/>
  <c r="AA1737" i="1" l="1"/>
  <c r="AD1736" i="1"/>
  <c r="AF1736" i="1" s="1"/>
  <c r="AC1734" i="1"/>
  <c r="AG1734" i="1" s="1"/>
  <c r="AE1735" i="1"/>
  <c r="AE1736" i="1" s="1"/>
  <c r="AC1736" i="1" s="1"/>
  <c r="Z1856" i="1"/>
  <c r="AB1723" i="1"/>
  <c r="AH1722" i="1"/>
  <c r="AI1722" i="1"/>
  <c r="Y1722" i="1"/>
  <c r="AX1722" i="1"/>
  <c r="AY1722" i="1" s="1"/>
  <c r="AC1735" i="1" l="1"/>
  <c r="AG1735" i="1"/>
  <c r="AA1738" i="1"/>
  <c r="AD1737" i="1"/>
  <c r="Z1857" i="1"/>
  <c r="AG1736" i="1"/>
  <c r="AB1724" i="1"/>
  <c r="AH1723" i="1"/>
  <c r="Y1723" i="1"/>
  <c r="AI1723" i="1"/>
  <c r="AX1723" i="1"/>
  <c r="AY1723" i="1" s="1"/>
  <c r="AF1737" i="1" l="1"/>
  <c r="AE1737" i="1"/>
  <c r="AD1738" i="1"/>
  <c r="AF1738" i="1" s="1"/>
  <c r="AA1739" i="1"/>
  <c r="Z1858" i="1"/>
  <c r="AB1725" i="1"/>
  <c r="AH1724" i="1"/>
  <c r="Y1724" i="1"/>
  <c r="AX1724" i="1"/>
  <c r="AY1724" i="1" s="1"/>
  <c r="AI1724" i="1"/>
  <c r="AA1740" i="1" l="1"/>
  <c r="AD1739" i="1"/>
  <c r="AF1739" i="1" s="1"/>
  <c r="AC1737" i="1"/>
  <c r="AG1737" i="1" s="1"/>
  <c r="AE1738" i="1"/>
  <c r="AB1726" i="1"/>
  <c r="AH1725" i="1"/>
  <c r="AX1725" i="1"/>
  <c r="AY1725" i="1" s="1"/>
  <c r="AI1725" i="1"/>
  <c r="Y1725" i="1"/>
  <c r="Z1859" i="1"/>
  <c r="AE1739" i="1" l="1"/>
  <c r="AC1738" i="1"/>
  <c r="AG1738" i="1" s="1"/>
  <c r="AA1741" i="1"/>
  <c r="AD1740" i="1"/>
  <c r="AF1740" i="1" s="1"/>
  <c r="Z1860" i="1"/>
  <c r="AB1727" i="1"/>
  <c r="AH1726" i="1"/>
  <c r="AI1726" i="1"/>
  <c r="AX1726" i="1"/>
  <c r="AY1726" i="1" s="1"/>
  <c r="Y1726" i="1"/>
  <c r="AA1742" i="1" l="1"/>
  <c r="AD1741" i="1"/>
  <c r="AF1741" i="1" s="1"/>
  <c r="AE1740" i="1"/>
  <c r="AC1739" i="1"/>
  <c r="AG1739" i="1" s="1"/>
  <c r="Z1861" i="1"/>
  <c r="AB1728" i="1"/>
  <c r="AH1727" i="1"/>
  <c r="AI1727" i="1"/>
  <c r="Y1727" i="1"/>
  <c r="AX1727" i="1"/>
  <c r="AY1727" i="1" s="1"/>
  <c r="AC1740" i="1" l="1"/>
  <c r="AG1740" i="1" s="1"/>
  <c r="AE1741" i="1"/>
  <c r="AA1743" i="1"/>
  <c r="AD1742" i="1"/>
  <c r="AF1742" i="1" s="1"/>
  <c r="AB1729" i="1"/>
  <c r="AH1728" i="1"/>
  <c r="Y1728" i="1"/>
  <c r="AX1728" i="1"/>
  <c r="AY1728" i="1" s="1"/>
  <c r="AI1728" i="1"/>
  <c r="Z1862" i="1"/>
  <c r="AA1744" i="1" l="1"/>
  <c r="AD1743" i="1"/>
  <c r="AF1743" i="1" s="1"/>
  <c r="AE1742" i="1"/>
  <c r="AC1741" i="1"/>
  <c r="AG1741" i="1" s="1"/>
  <c r="Z1863" i="1"/>
  <c r="AB1730" i="1"/>
  <c r="AH1729" i="1"/>
  <c r="AI1729" i="1"/>
  <c r="AX1729" i="1"/>
  <c r="AY1729" i="1" s="1"/>
  <c r="Y1729" i="1"/>
  <c r="AE1743" i="1" l="1"/>
  <c r="AC1742" i="1"/>
  <c r="AG1742" i="1" s="1"/>
  <c r="AA1745" i="1"/>
  <c r="AD1744" i="1"/>
  <c r="AF1744" i="1" s="1"/>
  <c r="AB1731" i="1"/>
  <c r="AH1730" i="1"/>
  <c r="AI1730" i="1"/>
  <c r="Y1730" i="1"/>
  <c r="AX1730" i="1"/>
  <c r="AY1730" i="1" s="1"/>
  <c r="Z1864" i="1"/>
  <c r="AA1746" i="1" l="1"/>
  <c r="AD1745" i="1"/>
  <c r="AF1745" i="1" s="1"/>
  <c r="AE1744" i="1"/>
  <c r="AC1743" i="1"/>
  <c r="AG1743" i="1" s="1"/>
  <c r="Z1865" i="1"/>
  <c r="AB1732" i="1"/>
  <c r="AH1731" i="1"/>
  <c r="AX1731" i="1"/>
  <c r="AY1731" i="1" s="1"/>
  <c r="AI1731" i="1"/>
  <c r="Y1731" i="1"/>
  <c r="AE1745" i="1" l="1"/>
  <c r="AC1744" i="1"/>
  <c r="AG1744" i="1" s="1"/>
  <c r="AA1747" i="1"/>
  <c r="AD1746" i="1"/>
  <c r="AF1746" i="1" s="1"/>
  <c r="AB1733" i="1"/>
  <c r="AH1732" i="1"/>
  <c r="AX1732" i="1"/>
  <c r="AY1732" i="1" s="1"/>
  <c r="AI1732" i="1"/>
  <c r="Y1732" i="1"/>
  <c r="Z1866" i="1"/>
  <c r="AA1748" i="1" l="1"/>
  <c r="AD1747" i="1"/>
  <c r="AF1747" i="1" s="1"/>
  <c r="AE1746" i="1"/>
  <c r="AC1745" i="1"/>
  <c r="AG1745" i="1" s="1"/>
  <c r="Z1867" i="1"/>
  <c r="AB1734" i="1"/>
  <c r="AH1733" i="1"/>
  <c r="AI1733" i="1"/>
  <c r="AX1733" i="1"/>
  <c r="AY1733" i="1" s="1"/>
  <c r="Y1733" i="1"/>
  <c r="AE1747" i="1" l="1"/>
  <c r="AC1746" i="1"/>
  <c r="AG1746" i="1" s="1"/>
  <c r="AA1749" i="1"/>
  <c r="AD1748" i="1"/>
  <c r="AF1748" i="1" s="1"/>
  <c r="AB1735" i="1"/>
  <c r="AH1734" i="1"/>
  <c r="Y1734" i="1"/>
  <c r="AI1734" i="1"/>
  <c r="AX1734" i="1"/>
  <c r="AY1734" i="1" s="1"/>
  <c r="Z1868" i="1"/>
  <c r="AA1750" i="1" l="1"/>
  <c r="AD1749" i="1"/>
  <c r="AF1749" i="1" s="1"/>
  <c r="AE1748" i="1"/>
  <c r="AC1747" i="1"/>
  <c r="AG1747" i="1" s="1"/>
  <c r="Z1869" i="1"/>
  <c r="AB1736" i="1"/>
  <c r="AH1735" i="1"/>
  <c r="AI1735" i="1"/>
  <c r="Y1735" i="1"/>
  <c r="AX1735" i="1"/>
  <c r="AY1735" i="1" s="1"/>
  <c r="AE1749" i="1" l="1"/>
  <c r="AC1748" i="1"/>
  <c r="AG1748" i="1" s="1"/>
  <c r="AA1751" i="1"/>
  <c r="AD1750" i="1"/>
  <c r="AF1750" i="1" s="1"/>
  <c r="Z1870" i="1"/>
  <c r="AB1737" i="1"/>
  <c r="AH1736" i="1"/>
  <c r="AX1736" i="1"/>
  <c r="AY1736" i="1" s="1"/>
  <c r="AI1736" i="1"/>
  <c r="Y1736" i="1"/>
  <c r="AA1752" i="1" l="1"/>
  <c r="AD1751" i="1"/>
  <c r="AF1751" i="1" s="1"/>
  <c r="AE1750" i="1"/>
  <c r="AC1749" i="1"/>
  <c r="AG1749" i="1" s="1"/>
  <c r="AB1738" i="1"/>
  <c r="Y1737" i="1"/>
  <c r="AH1737" i="1"/>
  <c r="AX1737" i="1"/>
  <c r="AY1737" i="1" s="1"/>
  <c r="AI1737" i="1"/>
  <c r="Z1871" i="1"/>
  <c r="AE1751" i="1" l="1"/>
  <c r="AC1750" i="1"/>
  <c r="AG1750" i="1" s="1"/>
  <c r="AA1753" i="1"/>
  <c r="AD1752" i="1"/>
  <c r="AF1752" i="1" s="1"/>
  <c r="Z1872" i="1"/>
  <c r="AB1739" i="1"/>
  <c r="AH1738" i="1"/>
  <c r="AX1738" i="1"/>
  <c r="AY1738" i="1" s="1"/>
  <c r="AI1738" i="1"/>
  <c r="Y1738" i="1"/>
  <c r="AA1754" i="1" l="1"/>
  <c r="AD1753" i="1"/>
  <c r="AF1753" i="1" s="1"/>
  <c r="AC1751" i="1"/>
  <c r="AG1751" i="1" s="1"/>
  <c r="AE1752" i="1"/>
  <c r="AB1740" i="1"/>
  <c r="AH1739" i="1"/>
  <c r="Y1739" i="1"/>
  <c r="AX1739" i="1"/>
  <c r="AY1739" i="1" s="1"/>
  <c r="AI1739" i="1"/>
  <c r="Z1873" i="1"/>
  <c r="AE1753" i="1" l="1"/>
  <c r="AC1752" i="1"/>
  <c r="AG1752" i="1" s="1"/>
  <c r="AA1755" i="1"/>
  <c r="AD1754" i="1"/>
  <c r="AF1754" i="1" s="1"/>
  <c r="Z1874" i="1"/>
  <c r="AB1741" i="1"/>
  <c r="AH1740" i="1"/>
  <c r="AI1740" i="1"/>
  <c r="Y1740" i="1"/>
  <c r="AX1740" i="1"/>
  <c r="AY1740" i="1" s="1"/>
  <c r="AA1756" i="1" l="1"/>
  <c r="AD1755" i="1"/>
  <c r="AF1755" i="1" s="1"/>
  <c r="AE1754" i="1"/>
  <c r="AE1755" i="1" s="1"/>
  <c r="AC1755" i="1" s="1"/>
  <c r="AC1753" i="1"/>
  <c r="AG1753" i="1" s="1"/>
  <c r="Z1875" i="1"/>
  <c r="AB1742" i="1"/>
  <c r="AH1741" i="1"/>
  <c r="Y1741" i="1"/>
  <c r="AX1741" i="1"/>
  <c r="AY1741" i="1" s="1"/>
  <c r="AI1741" i="1"/>
  <c r="AC1754" i="1" l="1"/>
  <c r="AG1754" i="1" s="1"/>
  <c r="AA1757" i="1"/>
  <c r="AD1756" i="1"/>
  <c r="AB1743" i="1"/>
  <c r="AH1742" i="1"/>
  <c r="AI1742" i="1"/>
  <c r="AX1742" i="1"/>
  <c r="AY1742" i="1" s="1"/>
  <c r="Y1742" i="1"/>
  <c r="AG1755" i="1"/>
  <c r="Z1876" i="1"/>
  <c r="AF1756" i="1" l="1"/>
  <c r="AE1756" i="1"/>
  <c r="AD1757" i="1"/>
  <c r="AF1757" i="1" s="1"/>
  <c r="AA1758" i="1"/>
  <c r="Z1877" i="1"/>
  <c r="AB1744" i="1"/>
  <c r="AH1743" i="1"/>
  <c r="Y1743" i="1"/>
  <c r="AI1743" i="1"/>
  <c r="AX1743" i="1"/>
  <c r="AY1743" i="1" s="1"/>
  <c r="AD1758" i="1" l="1"/>
  <c r="AF1758" i="1" s="1"/>
  <c r="AA1759" i="1"/>
  <c r="AC1756" i="1"/>
  <c r="AG1756" i="1" s="1"/>
  <c r="AE1757" i="1"/>
  <c r="AB1745" i="1"/>
  <c r="AH1744" i="1"/>
  <c r="AX1744" i="1"/>
  <c r="AY1744" i="1" s="1"/>
  <c r="Y1744" i="1"/>
  <c r="AI1744" i="1"/>
  <c r="Z1878" i="1"/>
  <c r="AE1758" i="1" l="1"/>
  <c r="AC1757" i="1"/>
  <c r="AG1757" i="1" s="1"/>
  <c r="AD1759" i="1"/>
  <c r="AF1759" i="1" s="1"/>
  <c r="AA1760" i="1"/>
  <c r="AB1746" i="1"/>
  <c r="AH1745" i="1"/>
  <c r="Y1745" i="1"/>
  <c r="AI1745" i="1"/>
  <c r="AX1745" i="1"/>
  <c r="AY1745" i="1" s="1"/>
  <c r="Z1879" i="1"/>
  <c r="AA1761" i="1" l="1"/>
  <c r="AD1760" i="1"/>
  <c r="AF1760" i="1" s="1"/>
  <c r="AC1758" i="1"/>
  <c r="AG1758" i="1" s="1"/>
  <c r="AE1759" i="1"/>
  <c r="Z1880" i="1"/>
  <c r="AB1747" i="1"/>
  <c r="AH1746" i="1"/>
  <c r="AI1746" i="1"/>
  <c r="AX1746" i="1"/>
  <c r="AY1746" i="1" s="1"/>
  <c r="Y1746" i="1"/>
  <c r="AE1760" i="1" l="1"/>
  <c r="AC1759" i="1"/>
  <c r="AG1759" i="1" s="1"/>
  <c r="AA1762" i="1"/>
  <c r="AD1761" i="1"/>
  <c r="AF1761" i="1" s="1"/>
  <c r="Z1881" i="1"/>
  <c r="AB1748" i="1"/>
  <c r="AH1747" i="1"/>
  <c r="AI1747" i="1"/>
  <c r="Y1747" i="1"/>
  <c r="AX1747" i="1"/>
  <c r="AY1747" i="1" s="1"/>
  <c r="AA1763" i="1" l="1"/>
  <c r="AD1762" i="1"/>
  <c r="AF1762" i="1" s="1"/>
  <c r="AE1761" i="1"/>
  <c r="AC1760" i="1"/>
  <c r="AG1760" i="1" s="1"/>
  <c r="AB1749" i="1"/>
  <c r="AH1748" i="1"/>
  <c r="Y1748" i="1"/>
  <c r="AI1748" i="1"/>
  <c r="AX1748" i="1"/>
  <c r="AY1748" i="1" s="1"/>
  <c r="Z1882" i="1"/>
  <c r="AE1762" i="1" l="1"/>
  <c r="AC1761" i="1"/>
  <c r="AG1761" i="1" s="1"/>
  <c r="AD1763" i="1"/>
  <c r="AF1763" i="1" s="1"/>
  <c r="AA1764" i="1"/>
  <c r="Z1883" i="1"/>
  <c r="AB1750" i="1"/>
  <c r="AH1749" i="1"/>
  <c r="Y1749" i="1"/>
  <c r="AX1749" i="1"/>
  <c r="AY1749" i="1" s="1"/>
  <c r="AI1749" i="1"/>
  <c r="AA1765" i="1" l="1"/>
  <c r="AD1764" i="1"/>
  <c r="AF1764" i="1" s="1"/>
  <c r="AE1763" i="1"/>
  <c r="AC1762" i="1"/>
  <c r="AG1762" i="1" s="1"/>
  <c r="Z1884" i="1"/>
  <c r="AB1751" i="1"/>
  <c r="AH1750" i="1"/>
  <c r="AI1750" i="1"/>
  <c r="AX1750" i="1"/>
  <c r="AY1750" i="1" s="1"/>
  <c r="Y1750" i="1"/>
  <c r="AE1764" i="1" l="1"/>
  <c r="AC1763" i="1"/>
  <c r="AG1763" i="1" s="1"/>
  <c r="AA1766" i="1"/>
  <c r="AD1765" i="1"/>
  <c r="AF1765" i="1" s="1"/>
  <c r="AB1752" i="1"/>
  <c r="AH1751" i="1"/>
  <c r="AX1751" i="1"/>
  <c r="AY1751" i="1" s="1"/>
  <c r="Y1751" i="1"/>
  <c r="AI1751" i="1"/>
  <c r="Z1885" i="1"/>
  <c r="AD1766" i="1" l="1"/>
  <c r="AF1766" i="1" s="1"/>
  <c r="AA1767" i="1"/>
  <c r="AE1765" i="1"/>
  <c r="AC1764" i="1"/>
  <c r="AG1764" i="1" s="1"/>
  <c r="AB1753" i="1"/>
  <c r="AH1752" i="1"/>
  <c r="AX1752" i="1"/>
  <c r="AY1752" i="1" s="1"/>
  <c r="AI1752" i="1"/>
  <c r="Y1752" i="1"/>
  <c r="Z1886" i="1"/>
  <c r="AE1766" i="1" l="1"/>
  <c r="AC1765" i="1"/>
  <c r="AG1765" i="1" s="1"/>
  <c r="AA1768" i="1"/>
  <c r="AD1767" i="1"/>
  <c r="AF1767" i="1" s="1"/>
  <c r="AB1754" i="1"/>
  <c r="AH1753" i="1"/>
  <c r="AX1753" i="1"/>
  <c r="AY1753" i="1" s="1"/>
  <c r="AI1753" i="1"/>
  <c r="Y1753" i="1"/>
  <c r="Z1887" i="1"/>
  <c r="AD1768" i="1" l="1"/>
  <c r="AF1768" i="1" s="1"/>
  <c r="AA1769" i="1"/>
  <c r="AE1767" i="1"/>
  <c r="AC1766" i="1"/>
  <c r="AG1766" i="1" s="1"/>
  <c r="Z1888" i="1"/>
  <c r="AB1755" i="1"/>
  <c r="AH1754" i="1"/>
  <c r="AI1754" i="1"/>
  <c r="AX1754" i="1"/>
  <c r="AY1754" i="1" s="1"/>
  <c r="Y1754" i="1"/>
  <c r="AE1768" i="1" l="1"/>
  <c r="AC1767" i="1"/>
  <c r="AG1767" i="1" s="1"/>
  <c r="AA1770" i="1"/>
  <c r="AD1769" i="1"/>
  <c r="AF1769" i="1" s="1"/>
  <c r="Z1889" i="1"/>
  <c r="AB1756" i="1"/>
  <c r="AH1755" i="1"/>
  <c r="Y1755" i="1"/>
  <c r="AX1755" i="1"/>
  <c r="AY1755" i="1" s="1"/>
  <c r="AI1755" i="1"/>
  <c r="AA1771" i="1" l="1"/>
  <c r="AD1770" i="1"/>
  <c r="AF1770" i="1" s="1"/>
  <c r="AE1769" i="1"/>
  <c r="AC1768" i="1"/>
  <c r="AG1768" i="1" s="1"/>
  <c r="Z1890" i="1"/>
  <c r="AB1757" i="1"/>
  <c r="AH1756" i="1"/>
  <c r="AI1756" i="1"/>
  <c r="Y1756" i="1"/>
  <c r="AX1756" i="1"/>
  <c r="AY1756" i="1" s="1"/>
  <c r="AE1770" i="1" l="1"/>
  <c r="AC1769" i="1"/>
  <c r="AG1769" i="1" s="1"/>
  <c r="AA1772" i="1"/>
  <c r="AD1771" i="1"/>
  <c r="AF1771" i="1" s="1"/>
  <c r="AB1758" i="1"/>
  <c r="AH1757" i="1"/>
  <c r="AI1757" i="1"/>
  <c r="AX1757" i="1"/>
  <c r="AY1757" i="1" s="1"/>
  <c r="Y1757" i="1"/>
  <c r="Z1891" i="1"/>
  <c r="AD1772" i="1" l="1"/>
  <c r="AF1772" i="1" s="1"/>
  <c r="AA1773" i="1"/>
  <c r="AE1771" i="1"/>
  <c r="AC1770" i="1"/>
  <c r="AG1770" i="1" s="1"/>
  <c r="Z1892" i="1"/>
  <c r="AB1759" i="1"/>
  <c r="AH1758" i="1"/>
  <c r="AI1758" i="1"/>
  <c r="Y1758" i="1"/>
  <c r="AX1758" i="1"/>
  <c r="AY1758" i="1" s="1"/>
  <c r="AC1771" i="1" l="1"/>
  <c r="AG1771" i="1" s="1"/>
  <c r="AE1772" i="1"/>
  <c r="AA1774" i="1"/>
  <c r="AD1773" i="1"/>
  <c r="AF1773" i="1" s="1"/>
  <c r="Z1893" i="1"/>
  <c r="AB1760" i="1"/>
  <c r="AH1759" i="1"/>
  <c r="Y1759" i="1"/>
  <c r="AI1759" i="1"/>
  <c r="AX1759" i="1"/>
  <c r="AY1759" i="1" s="1"/>
  <c r="AD1774" i="1" l="1"/>
  <c r="AF1774" i="1" s="1"/>
  <c r="AA1775" i="1"/>
  <c r="AC1772" i="1"/>
  <c r="AG1772" i="1" s="1"/>
  <c r="AE1773" i="1"/>
  <c r="AB1761" i="1"/>
  <c r="AH1760" i="1"/>
  <c r="AI1760" i="1"/>
  <c r="AX1760" i="1"/>
  <c r="AY1760" i="1" s="1"/>
  <c r="Y1760" i="1"/>
  <c r="Z1894" i="1"/>
  <c r="AE1774" i="1" l="1"/>
  <c r="AC1773" i="1"/>
  <c r="AG1773" i="1" s="1"/>
  <c r="AA1776" i="1"/>
  <c r="AD1775" i="1"/>
  <c r="AF1775" i="1" s="1"/>
  <c r="Z1895" i="1"/>
  <c r="AB1762" i="1"/>
  <c r="AH1761" i="1"/>
  <c r="AI1761" i="1"/>
  <c r="Y1761" i="1"/>
  <c r="AX1761" i="1"/>
  <c r="AY1761" i="1" s="1"/>
  <c r="AA1777" i="1" l="1"/>
  <c r="AD1776" i="1"/>
  <c r="AF1776" i="1" s="1"/>
  <c r="AE1775" i="1"/>
  <c r="AC1774" i="1"/>
  <c r="AG1774" i="1" s="1"/>
  <c r="AB1763" i="1"/>
  <c r="AH1762" i="1"/>
  <c r="AX1762" i="1"/>
  <c r="AY1762" i="1" s="1"/>
  <c r="Y1762" i="1"/>
  <c r="AI1762" i="1"/>
  <c r="Z1896" i="1"/>
  <c r="AE1776" i="1" l="1"/>
  <c r="AC1775" i="1"/>
  <c r="AG1775" i="1" s="1"/>
  <c r="AA1778" i="1"/>
  <c r="AD1777" i="1"/>
  <c r="AF1777" i="1" s="1"/>
  <c r="Z1897" i="1"/>
  <c r="AB1764" i="1"/>
  <c r="AH1763" i="1"/>
  <c r="AX1763" i="1"/>
  <c r="AY1763" i="1" s="1"/>
  <c r="Y1763" i="1"/>
  <c r="AI1763" i="1"/>
  <c r="AA1779" i="1" l="1"/>
  <c r="AD1778" i="1"/>
  <c r="AF1778" i="1" s="1"/>
  <c r="AC1776" i="1"/>
  <c r="AG1776" i="1" s="1"/>
  <c r="AE1777" i="1"/>
  <c r="AB1765" i="1"/>
  <c r="AH1764" i="1"/>
  <c r="Y1764" i="1"/>
  <c r="AX1764" i="1"/>
  <c r="AY1764" i="1" s="1"/>
  <c r="AI1764" i="1"/>
  <c r="Z1898" i="1"/>
  <c r="AE1778" i="1" l="1"/>
  <c r="AC1777" i="1"/>
  <c r="AG1777" i="1" s="1"/>
  <c r="AD1779" i="1"/>
  <c r="AF1779" i="1" s="1"/>
  <c r="AA1780" i="1"/>
  <c r="Z1899" i="1"/>
  <c r="AB1766" i="1"/>
  <c r="AH1765" i="1"/>
  <c r="Y1765" i="1"/>
  <c r="AX1765" i="1"/>
  <c r="AY1765" i="1" s="1"/>
  <c r="AI1765" i="1"/>
  <c r="AA1781" i="1" l="1"/>
  <c r="AD1780" i="1"/>
  <c r="AF1780" i="1" s="1"/>
  <c r="AE1779" i="1"/>
  <c r="AE1780" i="1" s="1"/>
  <c r="AC1780" i="1" s="1"/>
  <c r="AC1778" i="1"/>
  <c r="AG1778" i="1" s="1"/>
  <c r="AB1767" i="1"/>
  <c r="AH1766" i="1"/>
  <c r="AI1766" i="1"/>
  <c r="Y1766" i="1"/>
  <c r="AX1766" i="1"/>
  <c r="AY1766" i="1" s="1"/>
  <c r="Z1900" i="1"/>
  <c r="AC1779" i="1" l="1"/>
  <c r="AG1779" i="1" s="1"/>
  <c r="AA1782" i="1"/>
  <c r="AD1781" i="1"/>
  <c r="AG1780" i="1"/>
  <c r="Z1901" i="1"/>
  <c r="AB1768" i="1"/>
  <c r="AH1767" i="1"/>
  <c r="Y1767" i="1"/>
  <c r="AI1767" i="1"/>
  <c r="AX1767" i="1"/>
  <c r="AY1767" i="1" s="1"/>
  <c r="AF1781" i="1" l="1"/>
  <c r="AE1781" i="1"/>
  <c r="AA1783" i="1"/>
  <c r="AD1782" i="1"/>
  <c r="AF1782" i="1" s="1"/>
  <c r="Z1902" i="1"/>
  <c r="AB1769" i="1"/>
  <c r="AH1768" i="1"/>
  <c r="AX1768" i="1"/>
  <c r="AY1768" i="1" s="1"/>
  <c r="Y1768" i="1"/>
  <c r="AI1768" i="1"/>
  <c r="AE1782" i="1" l="1"/>
  <c r="AC1782" i="1" s="1"/>
  <c r="AD1783" i="1"/>
  <c r="AA1784" i="1"/>
  <c r="AC1781" i="1"/>
  <c r="AG1781" i="1" s="1"/>
  <c r="AB1770" i="1"/>
  <c r="AH1769" i="1"/>
  <c r="Y1769" i="1"/>
  <c r="AX1769" i="1"/>
  <c r="AY1769" i="1" s="1"/>
  <c r="AI1769" i="1"/>
  <c r="Z1903" i="1"/>
  <c r="AG1782" i="1" l="1"/>
  <c r="AA1785" i="1"/>
  <c r="AD1784" i="1"/>
  <c r="AF1784" i="1" s="1"/>
  <c r="AF1783" i="1"/>
  <c r="AE1783" i="1"/>
  <c r="Z1904" i="1"/>
  <c r="AB1771" i="1"/>
  <c r="AH1770" i="1"/>
  <c r="AI1770" i="1"/>
  <c r="Y1770" i="1"/>
  <c r="AX1770" i="1"/>
  <c r="AY1770" i="1" s="1"/>
  <c r="AC1783" i="1" l="1"/>
  <c r="AG1783" i="1" s="1"/>
  <c r="AE1784" i="1"/>
  <c r="AA1786" i="1"/>
  <c r="AD1785" i="1"/>
  <c r="AF1785" i="1" s="1"/>
  <c r="AB1772" i="1"/>
  <c r="AH1771" i="1"/>
  <c r="AX1771" i="1"/>
  <c r="AY1771" i="1" s="1"/>
  <c r="Y1771" i="1"/>
  <c r="AI1771" i="1"/>
  <c r="Z1905" i="1"/>
  <c r="AA1787" i="1" l="1"/>
  <c r="AD1786" i="1"/>
  <c r="AF1786" i="1" s="1"/>
  <c r="AC1784" i="1"/>
  <c r="AG1784" i="1" s="1"/>
  <c r="AE1785" i="1"/>
  <c r="AB1773" i="1"/>
  <c r="AH1772" i="1"/>
  <c r="AI1772" i="1"/>
  <c r="AX1772" i="1"/>
  <c r="AY1772" i="1" s="1"/>
  <c r="Y1772" i="1"/>
  <c r="Z1906" i="1"/>
  <c r="AE1786" i="1" l="1"/>
  <c r="AC1785" i="1"/>
  <c r="AG1785" i="1" s="1"/>
  <c r="AA1788" i="1"/>
  <c r="AD1787" i="1"/>
  <c r="AF1787" i="1" s="1"/>
  <c r="AB1774" i="1"/>
  <c r="AH1773" i="1"/>
  <c r="Y1773" i="1"/>
  <c r="AX1773" i="1"/>
  <c r="AY1773" i="1" s="1"/>
  <c r="AI1773" i="1"/>
  <c r="Z1907" i="1"/>
  <c r="AA1789" i="1" l="1"/>
  <c r="AD1788" i="1"/>
  <c r="AF1788" i="1" s="1"/>
  <c r="AE1787" i="1"/>
  <c r="AC1786" i="1"/>
  <c r="AG1786" i="1" s="1"/>
  <c r="Z1908" i="1"/>
  <c r="AB1775" i="1"/>
  <c r="AH1774" i="1"/>
  <c r="AX1774" i="1"/>
  <c r="AY1774" i="1" s="1"/>
  <c r="AI1774" i="1"/>
  <c r="Y1774" i="1"/>
  <c r="AC1787" i="1" l="1"/>
  <c r="AG1787" i="1" s="1"/>
  <c r="AE1788" i="1"/>
  <c r="AD1789" i="1"/>
  <c r="AF1789" i="1" s="1"/>
  <c r="AA1790" i="1"/>
  <c r="AB1776" i="1"/>
  <c r="AH1775" i="1"/>
  <c r="Y1775" i="1"/>
  <c r="AX1775" i="1"/>
  <c r="AY1775" i="1" s="1"/>
  <c r="AI1775" i="1"/>
  <c r="Z1909" i="1"/>
  <c r="AA1791" i="1" l="1"/>
  <c r="AD1790" i="1"/>
  <c r="AF1790" i="1" s="1"/>
  <c r="AE1789" i="1"/>
  <c r="AC1788" i="1"/>
  <c r="AG1788" i="1" s="1"/>
  <c r="Z1910" i="1"/>
  <c r="AB1777" i="1"/>
  <c r="AH1776" i="1"/>
  <c r="AI1776" i="1"/>
  <c r="Y1776" i="1"/>
  <c r="AX1776" i="1"/>
  <c r="AY1776" i="1" s="1"/>
  <c r="AE1790" i="1" l="1"/>
  <c r="AC1789" i="1"/>
  <c r="AG1789" i="1" s="1"/>
  <c r="AA1792" i="1"/>
  <c r="AD1791" i="1"/>
  <c r="AF1791" i="1" s="1"/>
  <c r="AB1778" i="1"/>
  <c r="AH1777" i="1"/>
  <c r="Y1777" i="1"/>
  <c r="AI1777" i="1"/>
  <c r="AX1777" i="1"/>
  <c r="AY1777" i="1" s="1"/>
  <c r="Z1911" i="1"/>
  <c r="AD1792" i="1" l="1"/>
  <c r="AF1792" i="1" s="1"/>
  <c r="AA1793" i="1"/>
  <c r="AE1791" i="1"/>
  <c r="AC1790" i="1"/>
  <c r="AG1790" i="1" s="1"/>
  <c r="Z1912" i="1"/>
  <c r="AB1779" i="1"/>
  <c r="AH1778" i="1"/>
  <c r="AI1778" i="1"/>
  <c r="AX1778" i="1"/>
  <c r="AY1778" i="1" s="1"/>
  <c r="Y1778" i="1"/>
  <c r="AE1792" i="1" l="1"/>
  <c r="AC1791" i="1"/>
  <c r="AG1791" i="1" s="1"/>
  <c r="AD1793" i="1"/>
  <c r="AF1793" i="1" s="1"/>
  <c r="AA1794" i="1"/>
  <c r="Z1913" i="1"/>
  <c r="AB1780" i="1"/>
  <c r="AH1779" i="1"/>
  <c r="AI1779" i="1"/>
  <c r="Y1779" i="1"/>
  <c r="AX1779" i="1"/>
  <c r="AY1779" i="1" s="1"/>
  <c r="AD1794" i="1" l="1"/>
  <c r="AF1794" i="1" s="1"/>
  <c r="AA1795" i="1"/>
  <c r="AC1792" i="1"/>
  <c r="AG1792" i="1" s="1"/>
  <c r="AE1793" i="1"/>
  <c r="AB1781" i="1"/>
  <c r="AH1780" i="1"/>
  <c r="AX1780" i="1"/>
  <c r="AY1780" i="1" s="1"/>
  <c r="Y1780" i="1"/>
  <c r="AI1780" i="1"/>
  <c r="Z1914" i="1"/>
  <c r="AE1794" i="1" l="1"/>
  <c r="AC1793" i="1"/>
  <c r="AG1793" i="1" s="1"/>
  <c r="AA1796" i="1"/>
  <c r="AD1795" i="1"/>
  <c r="AF1795" i="1" s="1"/>
  <c r="Z1915" i="1"/>
  <c r="AB1782" i="1"/>
  <c r="AH1781" i="1"/>
  <c r="AX1781" i="1"/>
  <c r="AY1781" i="1" s="1"/>
  <c r="AI1781" i="1"/>
  <c r="Y1781" i="1"/>
  <c r="AA1797" i="1" l="1"/>
  <c r="AD1796" i="1"/>
  <c r="AF1796" i="1" s="1"/>
  <c r="AC1794" i="1"/>
  <c r="AG1794" i="1" s="1"/>
  <c r="AE1795" i="1"/>
  <c r="AB1783" i="1"/>
  <c r="AH1782" i="1"/>
  <c r="Y1782" i="1"/>
  <c r="AI1782" i="1"/>
  <c r="AX1782" i="1"/>
  <c r="AY1782" i="1" s="1"/>
  <c r="Z1916" i="1"/>
  <c r="AE1796" i="1" l="1"/>
  <c r="AC1795" i="1"/>
  <c r="AG1795" i="1" s="1"/>
  <c r="AA1798" i="1"/>
  <c r="AD1797" i="1"/>
  <c r="AF1797" i="1" s="1"/>
  <c r="AB1784" i="1"/>
  <c r="AH1783" i="1"/>
  <c r="Y1783" i="1"/>
  <c r="AX1783" i="1"/>
  <c r="AY1783" i="1" s="1"/>
  <c r="AI1783" i="1"/>
  <c r="Z1917" i="1"/>
  <c r="AA1799" i="1" l="1"/>
  <c r="AD1798" i="1"/>
  <c r="AF1798" i="1" s="1"/>
  <c r="AE1797" i="1"/>
  <c r="AC1796" i="1"/>
  <c r="AG1796" i="1" s="1"/>
  <c r="Z1918" i="1"/>
  <c r="AB1785" i="1"/>
  <c r="AH1784" i="1"/>
  <c r="AX1784" i="1"/>
  <c r="AY1784" i="1" s="1"/>
  <c r="AI1784" i="1"/>
  <c r="Y1784" i="1"/>
  <c r="AC1797" i="1" l="1"/>
  <c r="AG1797" i="1" s="1"/>
  <c r="AE1798" i="1"/>
  <c r="AD1799" i="1"/>
  <c r="AF1799" i="1" s="1"/>
  <c r="AA1800" i="1"/>
  <c r="Z1919" i="1"/>
  <c r="AB1786" i="1"/>
  <c r="AH1785" i="1"/>
  <c r="AX1785" i="1"/>
  <c r="AY1785" i="1" s="1"/>
  <c r="AI1785" i="1"/>
  <c r="Y1785" i="1"/>
  <c r="AD1800" i="1" l="1"/>
  <c r="AF1800" i="1" s="1"/>
  <c r="AA1801" i="1"/>
  <c r="AC1798" i="1"/>
  <c r="AG1798" i="1" s="1"/>
  <c r="AE1799" i="1"/>
  <c r="AB1787" i="1"/>
  <c r="AH1786" i="1"/>
  <c r="Y1786" i="1"/>
  <c r="AI1786" i="1"/>
  <c r="AX1786" i="1"/>
  <c r="AY1786" i="1" s="1"/>
  <c r="Z1920" i="1"/>
  <c r="AE1800" i="1" l="1"/>
  <c r="AC1799" i="1"/>
  <c r="AG1799" i="1" s="1"/>
  <c r="AA1802" i="1"/>
  <c r="AD1801" i="1"/>
  <c r="AF1801" i="1" s="1"/>
  <c r="Z1921" i="1"/>
  <c r="AB1788" i="1"/>
  <c r="AH1787" i="1"/>
  <c r="AI1787" i="1"/>
  <c r="AX1787" i="1"/>
  <c r="AY1787" i="1" s="1"/>
  <c r="Y1787" i="1"/>
  <c r="AA1803" i="1" l="1"/>
  <c r="AD1802" i="1"/>
  <c r="AF1802" i="1" s="1"/>
  <c r="AE1801" i="1"/>
  <c r="AC1800" i="1"/>
  <c r="AG1800" i="1" s="1"/>
  <c r="Z1922" i="1"/>
  <c r="AB1789" i="1"/>
  <c r="AH1788" i="1"/>
  <c r="AI1788" i="1"/>
  <c r="AX1788" i="1"/>
  <c r="AY1788" i="1" s="1"/>
  <c r="Y1788" i="1"/>
  <c r="AE1802" i="1" l="1"/>
  <c r="AC1801" i="1"/>
  <c r="AG1801" i="1" s="1"/>
  <c r="AD1803" i="1"/>
  <c r="AF1803" i="1" s="1"/>
  <c r="AA1804" i="1"/>
  <c r="AB1790" i="1"/>
  <c r="AH1789" i="1"/>
  <c r="AX1789" i="1"/>
  <c r="AY1789" i="1" s="1"/>
  <c r="Y1789" i="1"/>
  <c r="AI1789" i="1"/>
  <c r="Z1923" i="1"/>
  <c r="AD1804" i="1" l="1"/>
  <c r="AF1804" i="1" s="1"/>
  <c r="AA1805" i="1"/>
  <c r="AE1803" i="1"/>
  <c r="AC1802" i="1"/>
  <c r="AG1802" i="1" s="1"/>
  <c r="Z1924" i="1"/>
  <c r="AB1791" i="1"/>
  <c r="AH1790" i="1"/>
  <c r="Y1790" i="1"/>
  <c r="AX1790" i="1"/>
  <c r="AY1790" i="1" s="1"/>
  <c r="AI1790" i="1"/>
  <c r="AC1803" i="1" l="1"/>
  <c r="AG1803" i="1" s="1"/>
  <c r="AE1804" i="1"/>
  <c r="AA1806" i="1"/>
  <c r="AD1805" i="1"/>
  <c r="AF1805" i="1" s="1"/>
  <c r="AB1792" i="1"/>
  <c r="AH1791" i="1"/>
  <c r="Y1791" i="1"/>
  <c r="AX1791" i="1"/>
  <c r="AY1791" i="1" s="1"/>
  <c r="AI1791" i="1"/>
  <c r="Z1925" i="1"/>
  <c r="AD1806" i="1" l="1"/>
  <c r="AF1806" i="1" s="1"/>
  <c r="AA1807" i="1"/>
  <c r="AE1805" i="1"/>
  <c r="AC1804" i="1"/>
  <c r="AG1804" i="1" s="1"/>
  <c r="AB1793" i="1"/>
  <c r="AH1792" i="1"/>
  <c r="AX1792" i="1"/>
  <c r="AY1792" i="1" s="1"/>
  <c r="AI1792" i="1"/>
  <c r="Y1792" i="1"/>
  <c r="Z1926" i="1"/>
  <c r="AE1806" i="1" l="1"/>
  <c r="AC1805" i="1"/>
  <c r="AG1805" i="1" s="1"/>
  <c r="AA1808" i="1"/>
  <c r="AD1807" i="1"/>
  <c r="AF1807" i="1" s="1"/>
  <c r="Z1927" i="1"/>
  <c r="AB1794" i="1"/>
  <c r="AH1793" i="1"/>
  <c r="Y1793" i="1"/>
  <c r="AX1793" i="1"/>
  <c r="AY1793" i="1" s="1"/>
  <c r="AI1793" i="1"/>
  <c r="AA1809" i="1" l="1"/>
  <c r="AD1808" i="1"/>
  <c r="AF1808" i="1" s="1"/>
  <c r="AE1807" i="1"/>
  <c r="AC1806" i="1"/>
  <c r="AG1806" i="1" s="1"/>
  <c r="AB1795" i="1"/>
  <c r="AH1794" i="1"/>
  <c r="AI1794" i="1"/>
  <c r="AX1794" i="1"/>
  <c r="AY1794" i="1" s="1"/>
  <c r="Y1794" i="1"/>
  <c r="Z1928" i="1"/>
  <c r="AE1808" i="1" l="1"/>
  <c r="AC1808" i="1" s="1"/>
  <c r="AC1807" i="1"/>
  <c r="AG1807" i="1" s="1"/>
  <c r="AA1810" i="1"/>
  <c r="AD1809" i="1"/>
  <c r="Z1929" i="1"/>
  <c r="AB1796" i="1"/>
  <c r="AH1795" i="1"/>
  <c r="Y1795" i="1"/>
  <c r="AX1795" i="1"/>
  <c r="AY1795" i="1" s="1"/>
  <c r="AI1795" i="1"/>
  <c r="AG1808" i="1" l="1"/>
  <c r="AF1809" i="1"/>
  <c r="AE1809" i="1"/>
  <c r="AA1811" i="1"/>
  <c r="AD1810" i="1"/>
  <c r="AF1810" i="1" s="1"/>
  <c r="AB1797" i="1"/>
  <c r="AH1796" i="1"/>
  <c r="AX1796" i="1"/>
  <c r="AY1796" i="1" s="1"/>
  <c r="Y1796" i="1"/>
  <c r="AI1796" i="1"/>
  <c r="Z1930" i="1"/>
  <c r="AA1812" i="1" l="1"/>
  <c r="AD1811" i="1"/>
  <c r="AF1811" i="1" s="1"/>
  <c r="AE1810" i="1"/>
  <c r="AC1809" i="1"/>
  <c r="AG1809" i="1" s="1"/>
  <c r="Z1931" i="1"/>
  <c r="AB1798" i="1"/>
  <c r="AH1797" i="1"/>
  <c r="AI1797" i="1"/>
  <c r="AX1797" i="1"/>
  <c r="AY1797" i="1" s="1"/>
  <c r="Y1797" i="1"/>
  <c r="AE1811" i="1" l="1"/>
  <c r="AC1810" i="1"/>
  <c r="AG1810" i="1" s="1"/>
  <c r="AA1813" i="1"/>
  <c r="AD1812" i="1"/>
  <c r="AF1812" i="1" s="1"/>
  <c r="AB1799" i="1"/>
  <c r="AH1798" i="1"/>
  <c r="AX1798" i="1"/>
  <c r="AY1798" i="1" s="1"/>
  <c r="AI1798" i="1"/>
  <c r="Y1798" i="1"/>
  <c r="Z1932" i="1"/>
  <c r="AA1814" i="1" l="1"/>
  <c r="AD1813" i="1"/>
  <c r="AF1813" i="1" s="1"/>
  <c r="AE1812" i="1"/>
  <c r="AC1811" i="1"/>
  <c r="AG1811" i="1" s="1"/>
  <c r="AB1800" i="1"/>
  <c r="AH1799" i="1"/>
  <c r="AX1799" i="1"/>
  <c r="AY1799" i="1" s="1"/>
  <c r="AI1799" i="1"/>
  <c r="Y1799" i="1"/>
  <c r="Z1933" i="1"/>
  <c r="AC1812" i="1" l="1"/>
  <c r="AG1812" i="1" s="1"/>
  <c r="AE1813" i="1"/>
  <c r="AA1815" i="1"/>
  <c r="AD1814" i="1"/>
  <c r="AF1814" i="1" s="1"/>
  <c r="AB1801" i="1"/>
  <c r="AH1800" i="1"/>
  <c r="Y1800" i="1"/>
  <c r="AI1800" i="1"/>
  <c r="AX1800" i="1"/>
  <c r="AY1800" i="1" s="1"/>
  <c r="Z1934" i="1"/>
  <c r="AA1816" i="1" l="1"/>
  <c r="AD1815" i="1"/>
  <c r="AF1815" i="1" s="1"/>
  <c r="AE1814" i="1"/>
  <c r="AC1813" i="1"/>
  <c r="AG1813" i="1" s="1"/>
  <c r="Z1935" i="1"/>
  <c r="AB1802" i="1"/>
  <c r="AH1801" i="1"/>
  <c r="AI1801" i="1"/>
  <c r="Y1801" i="1"/>
  <c r="AX1801" i="1"/>
  <c r="AY1801" i="1" s="1"/>
  <c r="AE1815" i="1" l="1"/>
  <c r="AC1815" i="1" s="1"/>
  <c r="AC1814" i="1"/>
  <c r="AG1814" i="1" s="1"/>
  <c r="AD1816" i="1"/>
  <c r="AA1817" i="1"/>
  <c r="AB1803" i="1"/>
  <c r="AH1802" i="1"/>
  <c r="Y1802" i="1"/>
  <c r="AX1802" i="1"/>
  <c r="AY1802" i="1" s="1"/>
  <c r="AI1802" i="1"/>
  <c r="AG1815" i="1"/>
  <c r="Z1936" i="1"/>
  <c r="AA1818" i="1" l="1"/>
  <c r="AD1817" i="1"/>
  <c r="AF1817" i="1" s="1"/>
  <c r="AF1816" i="1"/>
  <c r="AE1816" i="1"/>
  <c r="Z1937" i="1"/>
  <c r="AB1804" i="1"/>
  <c r="AH1803" i="1"/>
  <c r="AI1803" i="1"/>
  <c r="AX1803" i="1"/>
  <c r="AY1803" i="1" s="1"/>
  <c r="Y1803" i="1"/>
  <c r="AE1817" i="1" l="1"/>
  <c r="AC1816" i="1"/>
  <c r="AG1816" i="1" s="1"/>
  <c r="AA1819" i="1"/>
  <c r="AD1818" i="1"/>
  <c r="AF1818" i="1" s="1"/>
  <c r="AB1805" i="1"/>
  <c r="AH1804" i="1"/>
  <c r="AI1804" i="1"/>
  <c r="AX1804" i="1"/>
  <c r="AY1804" i="1" s="1"/>
  <c r="Y1804" i="1"/>
  <c r="Z1938" i="1"/>
  <c r="AA1820" i="1" l="1"/>
  <c r="AD1819" i="1"/>
  <c r="AF1819" i="1" s="1"/>
  <c r="AE1818" i="1"/>
  <c r="AC1817" i="1"/>
  <c r="AG1817" i="1" s="1"/>
  <c r="AB1806" i="1"/>
  <c r="AH1805" i="1"/>
  <c r="AX1805" i="1"/>
  <c r="AY1805" i="1" s="1"/>
  <c r="AI1805" i="1"/>
  <c r="Y1805" i="1"/>
  <c r="Z1939" i="1"/>
  <c r="AC1818" i="1" l="1"/>
  <c r="AG1818" i="1" s="1"/>
  <c r="AE1819" i="1"/>
  <c r="AD1820" i="1"/>
  <c r="AF1820" i="1" s="1"/>
  <c r="AA1821" i="1"/>
  <c r="Z1940" i="1"/>
  <c r="AB1807" i="1"/>
  <c r="AH1806" i="1"/>
  <c r="AI1806" i="1"/>
  <c r="AX1806" i="1"/>
  <c r="AY1806" i="1" s="1"/>
  <c r="Y1806" i="1"/>
  <c r="AA1822" i="1" l="1"/>
  <c r="AD1821" i="1"/>
  <c r="AF1821" i="1" s="1"/>
  <c r="AC1819" i="1"/>
  <c r="AG1819" i="1" s="1"/>
  <c r="AE1820" i="1"/>
  <c r="AB1808" i="1"/>
  <c r="AH1807" i="1"/>
  <c r="Y1807" i="1"/>
  <c r="AI1807" i="1"/>
  <c r="AX1807" i="1"/>
  <c r="AY1807" i="1" s="1"/>
  <c r="Z1941" i="1"/>
  <c r="AE1821" i="1" l="1"/>
  <c r="AC1821" i="1" s="1"/>
  <c r="AG1821" i="1" s="1"/>
  <c r="AC1820" i="1"/>
  <c r="AG1820" i="1" s="1"/>
  <c r="AD1822" i="1"/>
  <c r="AF1822" i="1" s="1"/>
  <c r="AA1823" i="1"/>
  <c r="Z1942" i="1"/>
  <c r="AB1809" i="1"/>
  <c r="AH1808" i="1"/>
  <c r="AX1808" i="1"/>
  <c r="AY1808" i="1" s="1"/>
  <c r="AI1808" i="1"/>
  <c r="Y1808" i="1"/>
  <c r="AA1824" i="1" l="1"/>
  <c r="AD1823" i="1"/>
  <c r="AF1823" i="1" s="1"/>
  <c r="AE1822" i="1"/>
  <c r="AB1810" i="1"/>
  <c r="AH1809" i="1"/>
  <c r="AX1809" i="1"/>
  <c r="AY1809" i="1" s="1"/>
  <c r="AI1809" i="1"/>
  <c r="Y1809" i="1"/>
  <c r="Z1943" i="1"/>
  <c r="AE1823" i="1" l="1"/>
  <c r="AD1824" i="1"/>
  <c r="AF1824" i="1" s="1"/>
  <c r="AA1825" i="1"/>
  <c r="AC1822" i="1"/>
  <c r="AG1822" i="1" s="1"/>
  <c r="AB1811" i="1"/>
  <c r="AH1810" i="1"/>
  <c r="AX1810" i="1"/>
  <c r="AY1810" i="1" s="1"/>
  <c r="AI1810" i="1"/>
  <c r="Y1810" i="1"/>
  <c r="Z1944" i="1"/>
  <c r="AD1825" i="1" l="1"/>
  <c r="AF1825" i="1" s="1"/>
  <c r="AA1826" i="1"/>
  <c r="AC1823" i="1"/>
  <c r="AG1823" i="1" s="1"/>
  <c r="AE1824" i="1"/>
  <c r="Z1945" i="1"/>
  <c r="AB1812" i="1"/>
  <c r="AH1811" i="1"/>
  <c r="AX1811" i="1"/>
  <c r="AY1811" i="1" s="1"/>
  <c r="Y1811" i="1"/>
  <c r="AI1811" i="1"/>
  <c r="AE1825" i="1" l="1"/>
  <c r="AC1825" i="1" s="1"/>
  <c r="AA1827" i="1"/>
  <c r="AD1826" i="1"/>
  <c r="AC1824" i="1"/>
  <c r="AG1824" i="1" s="1"/>
  <c r="Z1946" i="1"/>
  <c r="AB1813" i="1"/>
  <c r="AI1812" i="1"/>
  <c r="AH1812" i="1"/>
  <c r="Y1812" i="1"/>
  <c r="AX1812" i="1"/>
  <c r="AY1812" i="1" s="1"/>
  <c r="AG1825" i="1" l="1"/>
  <c r="AF1826" i="1"/>
  <c r="AE1826" i="1"/>
  <c r="AA1828" i="1"/>
  <c r="AD1827" i="1"/>
  <c r="AF1827" i="1" s="1"/>
  <c r="AB1814" i="1"/>
  <c r="AH1813" i="1"/>
  <c r="AI1813" i="1"/>
  <c r="AX1813" i="1"/>
  <c r="AY1813" i="1" s="1"/>
  <c r="Y1813" i="1"/>
  <c r="Z1947" i="1"/>
  <c r="AA1829" i="1" l="1"/>
  <c r="AD1828" i="1"/>
  <c r="AF1828" i="1" s="1"/>
  <c r="AE1827" i="1"/>
  <c r="AC1826" i="1"/>
  <c r="AG1826" i="1" s="1"/>
  <c r="AB1815" i="1"/>
  <c r="AH1814" i="1"/>
  <c r="AX1814" i="1"/>
  <c r="AY1814" i="1" s="1"/>
  <c r="Y1814" i="1"/>
  <c r="AI1814" i="1"/>
  <c r="Z1948" i="1"/>
  <c r="AC1827" i="1" l="1"/>
  <c r="AG1827" i="1" s="1"/>
  <c r="AE1828" i="1"/>
  <c r="AA1830" i="1"/>
  <c r="AD1829" i="1"/>
  <c r="AF1829" i="1" s="1"/>
  <c r="AB1816" i="1"/>
  <c r="AH1815" i="1"/>
  <c r="AI1815" i="1"/>
  <c r="AX1815" i="1"/>
  <c r="AY1815" i="1" s="1"/>
  <c r="Y1815" i="1"/>
  <c r="Z1949" i="1"/>
  <c r="AD1830" i="1" l="1"/>
  <c r="AF1830" i="1" s="1"/>
  <c r="AA1831" i="1"/>
  <c r="AC1828" i="1"/>
  <c r="AG1828" i="1" s="1"/>
  <c r="AE1829" i="1"/>
  <c r="Z1950" i="1"/>
  <c r="AB1817" i="1"/>
  <c r="AH1816" i="1"/>
  <c r="AX1816" i="1"/>
  <c r="AY1816" i="1" s="1"/>
  <c r="AI1816" i="1"/>
  <c r="Y1816" i="1"/>
  <c r="AE1830" i="1" l="1"/>
  <c r="AC1829" i="1"/>
  <c r="AG1829" i="1" s="1"/>
  <c r="AA1832" i="1"/>
  <c r="AD1831" i="1"/>
  <c r="AF1831" i="1" s="1"/>
  <c r="Z1951" i="1"/>
  <c r="AB1818" i="1"/>
  <c r="AH1817" i="1"/>
  <c r="AI1817" i="1"/>
  <c r="AX1817" i="1"/>
  <c r="AY1817" i="1" s="1"/>
  <c r="Y1817" i="1"/>
  <c r="AA1833" i="1" l="1"/>
  <c r="AD1832" i="1"/>
  <c r="AF1832" i="1" s="1"/>
  <c r="AC1830" i="1"/>
  <c r="AG1830" i="1" s="1"/>
  <c r="AE1831" i="1"/>
  <c r="AB1819" i="1"/>
  <c r="AH1818" i="1"/>
  <c r="AI1818" i="1"/>
  <c r="AX1818" i="1"/>
  <c r="AY1818" i="1" s="1"/>
  <c r="Y1818" i="1"/>
  <c r="Z1952" i="1"/>
  <c r="AC1831" i="1" l="1"/>
  <c r="AG1831" i="1" s="1"/>
  <c r="AE1832" i="1"/>
  <c r="AA1834" i="1"/>
  <c r="AD1833" i="1"/>
  <c r="AF1833" i="1" s="1"/>
  <c r="AB1820" i="1"/>
  <c r="AH1819" i="1"/>
  <c r="AI1819" i="1"/>
  <c r="Y1819" i="1"/>
  <c r="AX1819" i="1"/>
  <c r="AY1819" i="1" s="1"/>
  <c r="Z1953" i="1"/>
  <c r="AA1835" i="1" l="1"/>
  <c r="AD1834" i="1"/>
  <c r="AF1834" i="1" s="1"/>
  <c r="AE1833" i="1"/>
  <c r="AC1832" i="1"/>
  <c r="AG1832" i="1" s="1"/>
  <c r="Z1954" i="1"/>
  <c r="AB1821" i="1"/>
  <c r="AH1820" i="1"/>
  <c r="AI1820" i="1"/>
  <c r="Y1820" i="1"/>
  <c r="AX1820" i="1"/>
  <c r="AY1820" i="1" s="1"/>
  <c r="AE1834" i="1" l="1"/>
  <c r="AC1833" i="1"/>
  <c r="AG1833" i="1" s="1"/>
  <c r="AA1836" i="1"/>
  <c r="AD1835" i="1"/>
  <c r="AF1835" i="1" s="1"/>
  <c r="AB1822" i="1"/>
  <c r="AX1821" i="1"/>
  <c r="AY1821" i="1" s="1"/>
  <c r="AH1821" i="1"/>
  <c r="AI1821" i="1"/>
  <c r="Y1821" i="1"/>
  <c r="Z1955" i="1"/>
  <c r="AA1837" i="1" l="1"/>
  <c r="AD1836" i="1"/>
  <c r="AF1836" i="1" s="1"/>
  <c r="AE1835" i="1"/>
  <c r="AC1834" i="1"/>
  <c r="AG1834" i="1" s="1"/>
  <c r="Z1956" i="1"/>
  <c r="AB1823" i="1"/>
  <c r="AH1822" i="1"/>
  <c r="AX1822" i="1"/>
  <c r="AY1822" i="1" s="1"/>
  <c r="Y1822" i="1"/>
  <c r="AI1822" i="1"/>
  <c r="AE1836" i="1" l="1"/>
  <c r="AC1836" i="1" s="1"/>
  <c r="AC1835" i="1"/>
  <c r="AG1835" i="1" s="1"/>
  <c r="AA1838" i="1"/>
  <c r="AD1837" i="1"/>
  <c r="AB1824" i="1"/>
  <c r="AH1823" i="1"/>
  <c r="AI1823" i="1"/>
  <c r="Y1823" i="1"/>
  <c r="AX1823" i="1"/>
  <c r="AY1823" i="1" s="1"/>
  <c r="Z1957" i="1"/>
  <c r="AG1836" i="1" l="1"/>
  <c r="AF1837" i="1"/>
  <c r="AE1837" i="1"/>
  <c r="AC1837" i="1" s="1"/>
  <c r="AG1837" i="1" s="1"/>
  <c r="AD1838" i="1"/>
  <c r="AF1838" i="1" s="1"/>
  <c r="AA1839" i="1"/>
  <c r="Z1958" i="1"/>
  <c r="AB1825" i="1"/>
  <c r="AH1824" i="1"/>
  <c r="AX1824" i="1"/>
  <c r="AY1824" i="1" s="1"/>
  <c r="AI1824" i="1"/>
  <c r="Y1824" i="1"/>
  <c r="AE1838" i="1" l="1"/>
  <c r="AA1840" i="1"/>
  <c r="AD1839" i="1"/>
  <c r="AF1839" i="1" s="1"/>
  <c r="AB1826" i="1"/>
  <c r="AH1825" i="1"/>
  <c r="AX1825" i="1"/>
  <c r="AY1825" i="1" s="1"/>
  <c r="AI1825" i="1"/>
  <c r="Y1825" i="1"/>
  <c r="Z1959" i="1"/>
  <c r="AD1840" i="1" l="1"/>
  <c r="AF1840" i="1" s="1"/>
  <c r="AA1841" i="1"/>
  <c r="AE1839" i="1"/>
  <c r="AC1838" i="1"/>
  <c r="AG1838" i="1" s="1"/>
  <c r="Z1960" i="1"/>
  <c r="AB1827" i="1"/>
  <c r="AH1826" i="1"/>
  <c r="AX1826" i="1"/>
  <c r="AY1826" i="1" s="1"/>
  <c r="AI1826" i="1"/>
  <c r="Y1826" i="1"/>
  <c r="AE1840" i="1" l="1"/>
  <c r="AC1839" i="1"/>
  <c r="AG1839" i="1" s="1"/>
  <c r="AA1842" i="1"/>
  <c r="AD1841" i="1"/>
  <c r="AF1841" i="1" s="1"/>
  <c r="Z1961" i="1"/>
  <c r="AB1828" i="1"/>
  <c r="AH1827" i="1"/>
  <c r="AI1827" i="1"/>
  <c r="AX1827" i="1"/>
  <c r="AY1827" i="1" s="1"/>
  <c r="Y1827" i="1"/>
  <c r="AA1843" i="1" l="1"/>
  <c r="AD1842" i="1"/>
  <c r="AF1842" i="1" s="1"/>
  <c r="AE1841" i="1"/>
  <c r="AC1840" i="1"/>
  <c r="AG1840" i="1" s="1"/>
  <c r="AB1829" i="1"/>
  <c r="AH1828" i="1"/>
  <c r="Y1828" i="1"/>
  <c r="AX1828" i="1"/>
  <c r="AY1828" i="1" s="1"/>
  <c r="AI1828" i="1"/>
  <c r="Z1962" i="1"/>
  <c r="AE1842" i="1" l="1"/>
  <c r="AC1841" i="1"/>
  <c r="AG1841" i="1" s="1"/>
  <c r="AA1844" i="1"/>
  <c r="AD1843" i="1"/>
  <c r="AF1843" i="1" s="1"/>
  <c r="Z1963" i="1"/>
  <c r="AB1830" i="1"/>
  <c r="AH1829" i="1"/>
  <c r="AX1829" i="1"/>
  <c r="AY1829" i="1" s="1"/>
  <c r="Y1829" i="1"/>
  <c r="AI1829" i="1"/>
  <c r="AA1845" i="1" l="1"/>
  <c r="AD1844" i="1"/>
  <c r="AF1844" i="1" s="1"/>
  <c r="AE1843" i="1"/>
  <c r="AC1842" i="1"/>
  <c r="AG1842" i="1" s="1"/>
  <c r="AB1831" i="1"/>
  <c r="AH1830" i="1"/>
  <c r="Y1830" i="1"/>
  <c r="AI1830" i="1"/>
  <c r="AX1830" i="1"/>
  <c r="AY1830" i="1" s="1"/>
  <c r="Z1964" i="1"/>
  <c r="AE1844" i="1" l="1"/>
  <c r="AC1843" i="1"/>
  <c r="AG1843" i="1" s="1"/>
  <c r="AA1846" i="1"/>
  <c r="AD1845" i="1"/>
  <c r="AF1845" i="1" s="1"/>
  <c r="Z1965" i="1"/>
  <c r="AB1832" i="1"/>
  <c r="AH1831" i="1"/>
  <c r="AX1831" i="1"/>
  <c r="AY1831" i="1" s="1"/>
  <c r="AI1831" i="1"/>
  <c r="Y1831" i="1"/>
  <c r="AA1847" i="1" l="1"/>
  <c r="AD1846" i="1"/>
  <c r="AF1846" i="1" s="1"/>
  <c r="AE1845" i="1"/>
  <c r="AC1844" i="1"/>
  <c r="AG1844" i="1" s="1"/>
  <c r="AB1833" i="1"/>
  <c r="AH1832" i="1"/>
  <c r="AI1832" i="1"/>
  <c r="AX1832" i="1"/>
  <c r="AY1832" i="1" s="1"/>
  <c r="Y1832" i="1"/>
  <c r="Z1966" i="1"/>
  <c r="AC1845" i="1" l="1"/>
  <c r="AG1845" i="1" s="1"/>
  <c r="AE1846" i="1"/>
  <c r="AD1847" i="1"/>
  <c r="AF1847" i="1" s="1"/>
  <c r="AA1848" i="1"/>
  <c r="Z1967" i="1"/>
  <c r="AB1834" i="1"/>
  <c r="AH1833" i="1"/>
  <c r="Y1833" i="1"/>
  <c r="AI1833" i="1"/>
  <c r="AX1833" i="1"/>
  <c r="AY1833" i="1" s="1"/>
  <c r="AA1849" i="1" l="1"/>
  <c r="AD1848" i="1"/>
  <c r="AF1848" i="1" s="1"/>
  <c r="AE1847" i="1"/>
  <c r="AC1846" i="1"/>
  <c r="AG1846" i="1" s="1"/>
  <c r="Z1968" i="1"/>
  <c r="AB1835" i="1"/>
  <c r="AH1834" i="1"/>
  <c r="AX1834" i="1"/>
  <c r="AY1834" i="1" s="1"/>
  <c r="AI1834" i="1"/>
  <c r="Y1834" i="1"/>
  <c r="AE1848" i="1" l="1"/>
  <c r="AC1847" i="1"/>
  <c r="AG1847" i="1" s="1"/>
  <c r="AA1850" i="1"/>
  <c r="AD1849" i="1"/>
  <c r="AF1849" i="1" s="1"/>
  <c r="AB1836" i="1"/>
  <c r="AH1835" i="1"/>
  <c r="Y1835" i="1"/>
  <c r="AX1835" i="1"/>
  <c r="AY1835" i="1" s="1"/>
  <c r="AI1835" i="1"/>
  <c r="Z1969" i="1"/>
  <c r="AA1851" i="1" l="1"/>
  <c r="AD1850" i="1"/>
  <c r="AF1850" i="1" s="1"/>
  <c r="AE1849" i="1"/>
  <c r="AC1848" i="1"/>
  <c r="AG1848" i="1" s="1"/>
  <c r="Z1970" i="1"/>
  <c r="AB1837" i="1"/>
  <c r="AH1836" i="1"/>
  <c r="AI1836" i="1"/>
  <c r="AX1836" i="1"/>
  <c r="AY1836" i="1" s="1"/>
  <c r="Y1836" i="1"/>
  <c r="AE1850" i="1" l="1"/>
  <c r="AC1849" i="1"/>
  <c r="AG1849" i="1" s="1"/>
  <c r="AA1852" i="1"/>
  <c r="AD1851" i="1"/>
  <c r="AF1851" i="1" s="1"/>
  <c r="AB1838" i="1"/>
  <c r="AH1837" i="1"/>
  <c r="AX1837" i="1"/>
  <c r="AY1837" i="1" s="1"/>
  <c r="Y1837" i="1"/>
  <c r="AI1837" i="1"/>
  <c r="Z1971" i="1"/>
  <c r="AA1853" i="1" l="1"/>
  <c r="AD1852" i="1"/>
  <c r="AF1852" i="1" s="1"/>
  <c r="AE1851" i="1"/>
  <c r="AC1850" i="1"/>
  <c r="AG1850" i="1" s="1"/>
  <c r="AB1839" i="1"/>
  <c r="AH1838" i="1"/>
  <c r="AX1838" i="1"/>
  <c r="AY1838" i="1" s="1"/>
  <c r="Y1838" i="1"/>
  <c r="AI1838" i="1"/>
  <c r="Z1972" i="1"/>
  <c r="AE1852" i="1" l="1"/>
  <c r="AC1851" i="1"/>
  <c r="AG1851" i="1" s="1"/>
  <c r="AA1854" i="1"/>
  <c r="AD1853" i="1"/>
  <c r="AF1853" i="1" s="1"/>
  <c r="Z1973" i="1"/>
  <c r="AB1840" i="1"/>
  <c r="AI1839" i="1"/>
  <c r="AH1839" i="1"/>
  <c r="Y1839" i="1"/>
  <c r="AX1839" i="1"/>
  <c r="AY1839" i="1" s="1"/>
  <c r="AA1855" i="1" l="1"/>
  <c r="AD1854" i="1"/>
  <c r="AF1854" i="1" s="1"/>
  <c r="AE1853" i="1"/>
  <c r="AC1852" i="1"/>
  <c r="AG1852" i="1" s="1"/>
  <c r="Z1974" i="1"/>
  <c r="AB1841" i="1"/>
  <c r="AH1840" i="1"/>
  <c r="AI1840" i="1"/>
  <c r="AX1840" i="1"/>
  <c r="AY1840" i="1" s="1"/>
  <c r="Y1840" i="1"/>
  <c r="AC1853" i="1" l="1"/>
  <c r="AG1853" i="1" s="1"/>
  <c r="AE1854" i="1"/>
  <c r="AD1855" i="1"/>
  <c r="AF1855" i="1" s="1"/>
  <c r="AA1856" i="1"/>
  <c r="AB1842" i="1"/>
  <c r="AH1841" i="1"/>
  <c r="AX1841" i="1"/>
  <c r="AY1841" i="1" s="1"/>
  <c r="Y1841" i="1"/>
  <c r="AI1841" i="1"/>
  <c r="Z1975" i="1"/>
  <c r="AA1857" i="1" l="1"/>
  <c r="AD1856" i="1"/>
  <c r="AF1856" i="1" s="1"/>
  <c r="AC1854" i="1"/>
  <c r="AG1854" i="1" s="1"/>
  <c r="AE1855" i="1"/>
  <c r="AB1843" i="1"/>
  <c r="AH1842" i="1"/>
  <c r="AX1842" i="1"/>
  <c r="AY1842" i="1" s="1"/>
  <c r="Y1842" i="1"/>
  <c r="AI1842" i="1"/>
  <c r="Z1976" i="1"/>
  <c r="AE1856" i="1" l="1"/>
  <c r="AC1855" i="1"/>
  <c r="AG1855" i="1" s="1"/>
  <c r="AD1857" i="1"/>
  <c r="AF1857" i="1" s="1"/>
  <c r="AA1858" i="1"/>
  <c r="Z1977" i="1"/>
  <c r="AB1844" i="1"/>
  <c r="AH1843" i="1"/>
  <c r="Y1843" i="1"/>
  <c r="AX1843" i="1"/>
  <c r="AY1843" i="1" s="1"/>
  <c r="AI1843" i="1"/>
  <c r="AA1859" i="1" l="1"/>
  <c r="AD1858" i="1"/>
  <c r="AF1858" i="1" s="1"/>
  <c r="AE1857" i="1"/>
  <c r="AC1856" i="1"/>
  <c r="AG1856" i="1" s="1"/>
  <c r="AB1845" i="1"/>
  <c r="AH1844" i="1"/>
  <c r="AX1844" i="1"/>
  <c r="AY1844" i="1" s="1"/>
  <c r="AI1844" i="1"/>
  <c r="Y1844" i="1"/>
  <c r="Z1978" i="1"/>
  <c r="AC1857" i="1" l="1"/>
  <c r="AG1857" i="1" s="1"/>
  <c r="AE1858" i="1"/>
  <c r="AA1860" i="1"/>
  <c r="AD1859" i="1"/>
  <c r="AF1859" i="1" s="1"/>
  <c r="Z1979" i="1"/>
  <c r="AB1846" i="1"/>
  <c r="AH1845" i="1"/>
  <c r="AI1845" i="1"/>
  <c r="AX1845" i="1"/>
  <c r="AY1845" i="1" s="1"/>
  <c r="Y1845" i="1"/>
  <c r="AA1861" i="1" l="1"/>
  <c r="AD1860" i="1"/>
  <c r="AF1860" i="1" s="1"/>
  <c r="AE1859" i="1"/>
  <c r="AC1858" i="1"/>
  <c r="AG1858" i="1" s="1"/>
  <c r="AB1847" i="1"/>
  <c r="AH1846" i="1"/>
  <c r="Y1846" i="1"/>
  <c r="AI1846" i="1"/>
  <c r="AX1846" i="1"/>
  <c r="AY1846" i="1" s="1"/>
  <c r="Z1980" i="1"/>
  <c r="AE1860" i="1" l="1"/>
  <c r="AC1859" i="1"/>
  <c r="AG1859" i="1" s="1"/>
  <c r="AA1862" i="1"/>
  <c r="AD1861" i="1"/>
  <c r="AF1861" i="1" s="1"/>
  <c r="Z1981" i="1"/>
  <c r="AB1848" i="1"/>
  <c r="AI1847" i="1"/>
  <c r="AH1847" i="1"/>
  <c r="AX1847" i="1"/>
  <c r="AY1847" i="1" s="1"/>
  <c r="Y1847" i="1"/>
  <c r="AA1863" i="1" l="1"/>
  <c r="AD1862" i="1"/>
  <c r="AF1862" i="1" s="1"/>
  <c r="AE1861" i="1"/>
  <c r="AC1860" i="1"/>
  <c r="AG1860" i="1" s="1"/>
  <c r="Z1982" i="1"/>
  <c r="AB1849" i="1"/>
  <c r="AH1848" i="1"/>
  <c r="AX1848" i="1"/>
  <c r="AY1848" i="1" s="1"/>
  <c r="AI1848" i="1"/>
  <c r="Y1848" i="1"/>
  <c r="AE1862" i="1" l="1"/>
  <c r="AC1861" i="1"/>
  <c r="AG1861" i="1" s="1"/>
  <c r="AA1864" i="1"/>
  <c r="AD1863" i="1"/>
  <c r="AF1863" i="1" s="1"/>
  <c r="AB1850" i="1"/>
  <c r="AH1849" i="1"/>
  <c r="Y1849" i="1"/>
  <c r="AX1849" i="1"/>
  <c r="AY1849" i="1" s="1"/>
  <c r="AI1849" i="1"/>
  <c r="Z1983" i="1"/>
  <c r="AA1865" i="1" l="1"/>
  <c r="AD1864" i="1"/>
  <c r="AF1864" i="1" s="1"/>
  <c r="AE1863" i="1"/>
  <c r="AC1862" i="1"/>
  <c r="AG1862" i="1" s="1"/>
  <c r="AB1851" i="1"/>
  <c r="AH1850" i="1"/>
  <c r="AI1850" i="1"/>
  <c r="AX1850" i="1"/>
  <c r="AY1850" i="1" s="1"/>
  <c r="Y1850" i="1"/>
  <c r="Z1984" i="1"/>
  <c r="AE1864" i="1" l="1"/>
  <c r="AC1863" i="1"/>
  <c r="AG1863" i="1" s="1"/>
  <c r="AA1866" i="1"/>
  <c r="AD1865" i="1"/>
  <c r="AF1865" i="1" s="1"/>
  <c r="Z1985" i="1"/>
  <c r="AB1852" i="1"/>
  <c r="AH1851" i="1"/>
  <c r="AI1851" i="1"/>
  <c r="Y1851" i="1"/>
  <c r="AX1851" i="1"/>
  <c r="AY1851" i="1" s="1"/>
  <c r="AD1866" i="1" l="1"/>
  <c r="AF1866" i="1" s="1"/>
  <c r="AA1867" i="1"/>
  <c r="AE1865" i="1"/>
  <c r="AC1864" i="1"/>
  <c r="AG1864" i="1" s="1"/>
  <c r="AB1853" i="1"/>
  <c r="AH1852" i="1"/>
  <c r="AX1852" i="1"/>
  <c r="AY1852" i="1" s="1"/>
  <c r="AI1852" i="1"/>
  <c r="Y1852" i="1"/>
  <c r="Z1986" i="1"/>
  <c r="AE1866" i="1" l="1"/>
  <c r="AC1865" i="1"/>
  <c r="AG1865" i="1" s="1"/>
  <c r="AA1868" i="1"/>
  <c r="AD1867" i="1"/>
  <c r="AF1867" i="1" s="1"/>
  <c r="Z1987" i="1"/>
  <c r="AB1854" i="1"/>
  <c r="AH1853" i="1"/>
  <c r="AX1853" i="1"/>
  <c r="AY1853" i="1" s="1"/>
  <c r="Y1853" i="1"/>
  <c r="AI1853" i="1"/>
  <c r="AA1869" i="1" l="1"/>
  <c r="AD1868" i="1"/>
  <c r="AF1868" i="1" s="1"/>
  <c r="AE1867" i="1"/>
  <c r="AC1866" i="1"/>
  <c r="AG1866" i="1" s="1"/>
  <c r="AB1855" i="1"/>
  <c r="AH1854" i="1"/>
  <c r="Y1854" i="1"/>
  <c r="AI1854" i="1"/>
  <c r="AX1854" i="1"/>
  <c r="AY1854" i="1" s="1"/>
  <c r="Z1988" i="1"/>
  <c r="AC1867" i="1" l="1"/>
  <c r="AG1867" i="1" s="1"/>
  <c r="AE1868" i="1"/>
  <c r="AD1869" i="1"/>
  <c r="AF1869" i="1" s="1"/>
  <c r="AA1870" i="1"/>
  <c r="Z1989" i="1"/>
  <c r="AB1856" i="1"/>
  <c r="AH1855" i="1"/>
  <c r="Y1855" i="1"/>
  <c r="AX1855" i="1"/>
  <c r="AY1855" i="1" s="1"/>
  <c r="AI1855" i="1"/>
  <c r="AD1870" i="1" l="1"/>
  <c r="AF1870" i="1" s="1"/>
  <c r="AA1871" i="1"/>
  <c r="AE1869" i="1"/>
  <c r="AC1868" i="1"/>
  <c r="AG1868" i="1" s="1"/>
  <c r="Z1990" i="1"/>
  <c r="AB1857" i="1"/>
  <c r="AH1856" i="1"/>
  <c r="AX1856" i="1"/>
  <c r="AY1856" i="1" s="1"/>
  <c r="AI1856" i="1"/>
  <c r="Y1856" i="1"/>
  <c r="AE1870" i="1" l="1"/>
  <c r="AC1869" i="1"/>
  <c r="AG1869" i="1" s="1"/>
  <c r="AD1871" i="1"/>
  <c r="AF1871" i="1" s="1"/>
  <c r="AA1872" i="1"/>
  <c r="AB1858" i="1"/>
  <c r="AH1857" i="1"/>
  <c r="AI1857" i="1"/>
  <c r="Y1857" i="1"/>
  <c r="AX1857" i="1"/>
  <c r="AY1857" i="1" s="1"/>
  <c r="Z1991" i="1"/>
  <c r="AA1873" i="1" l="1"/>
  <c r="AD1872" i="1"/>
  <c r="AF1872" i="1" s="1"/>
  <c r="AC1870" i="1"/>
  <c r="AG1870" i="1" s="1"/>
  <c r="AE1871" i="1"/>
  <c r="AB1859" i="1"/>
  <c r="AH1858" i="1"/>
  <c r="AI1858" i="1"/>
  <c r="AX1858" i="1"/>
  <c r="AY1858" i="1" s="1"/>
  <c r="Y1858" i="1"/>
  <c r="Z1992" i="1"/>
  <c r="AE1872" i="1" l="1"/>
  <c r="AC1871" i="1"/>
  <c r="AG1871" i="1" s="1"/>
  <c r="AA1874" i="1"/>
  <c r="AD1873" i="1"/>
  <c r="AF1873" i="1" s="1"/>
  <c r="Z1993" i="1"/>
  <c r="AB1860" i="1"/>
  <c r="AH1859" i="1"/>
  <c r="AI1859" i="1"/>
  <c r="AX1859" i="1"/>
  <c r="AY1859" i="1" s="1"/>
  <c r="Y1859" i="1"/>
  <c r="AD1874" i="1" l="1"/>
  <c r="AF1874" i="1" s="1"/>
  <c r="AA1875" i="1"/>
  <c r="AE1873" i="1"/>
  <c r="AC1872" i="1"/>
  <c r="AG1872" i="1" s="1"/>
  <c r="AB1861" i="1"/>
  <c r="AH1860" i="1"/>
  <c r="AX1860" i="1"/>
  <c r="AY1860" i="1" s="1"/>
  <c r="AI1860" i="1"/>
  <c r="Y1860" i="1"/>
  <c r="Z1994" i="1"/>
  <c r="AE1874" i="1" l="1"/>
  <c r="AC1873" i="1"/>
  <c r="AG1873" i="1" s="1"/>
  <c r="AA1876" i="1"/>
  <c r="AD1875" i="1"/>
  <c r="AF1875" i="1" s="1"/>
  <c r="AB1862" i="1"/>
  <c r="AH1861" i="1"/>
  <c r="Y1861" i="1"/>
  <c r="AI1861" i="1"/>
  <c r="AX1861" i="1"/>
  <c r="AY1861" i="1" s="1"/>
  <c r="Z1995" i="1"/>
  <c r="AA1877" i="1" l="1"/>
  <c r="AD1876" i="1"/>
  <c r="AF1876" i="1" s="1"/>
  <c r="AC1874" i="1"/>
  <c r="AG1874" i="1" s="1"/>
  <c r="AE1875" i="1"/>
  <c r="Z1996" i="1"/>
  <c r="AB1863" i="1"/>
  <c r="AH1862" i="1"/>
  <c r="AX1862" i="1"/>
  <c r="AY1862" i="1" s="1"/>
  <c r="Y1862" i="1"/>
  <c r="AI1862" i="1"/>
  <c r="AA1878" i="1" l="1"/>
  <c r="AD1877" i="1"/>
  <c r="AF1877" i="1" s="1"/>
  <c r="AE1876" i="1"/>
  <c r="AC1875" i="1"/>
  <c r="AG1875" i="1" s="1"/>
  <c r="AB1864" i="1"/>
  <c r="AH1863" i="1"/>
  <c r="AI1863" i="1"/>
  <c r="AX1863" i="1"/>
  <c r="AY1863" i="1" s="1"/>
  <c r="Y1863" i="1"/>
  <c r="Z1997" i="1"/>
  <c r="AE1877" i="1" l="1"/>
  <c r="AC1876" i="1"/>
  <c r="AG1876" i="1" s="1"/>
  <c r="AA1879" i="1"/>
  <c r="AD1878" i="1"/>
  <c r="AF1878" i="1" s="1"/>
  <c r="Z1998" i="1"/>
  <c r="AB1865" i="1"/>
  <c r="AH1864" i="1"/>
  <c r="AI1864" i="1"/>
  <c r="Y1864" i="1"/>
  <c r="AX1864" i="1"/>
  <c r="AY1864" i="1" s="1"/>
  <c r="AA1880" i="1" l="1"/>
  <c r="AD1879" i="1"/>
  <c r="AF1879" i="1" s="1"/>
  <c r="AE1878" i="1"/>
  <c r="AE1879" i="1" s="1"/>
  <c r="AC1877" i="1"/>
  <c r="AG1877" i="1" s="1"/>
  <c r="Z1999" i="1"/>
  <c r="AB1866" i="1"/>
  <c r="AH1865" i="1"/>
  <c r="AX1865" i="1"/>
  <c r="AY1865" i="1" s="1"/>
  <c r="AI1865" i="1"/>
  <c r="Y1865" i="1"/>
  <c r="AC1879" i="1" l="1"/>
  <c r="AC1878" i="1"/>
  <c r="AG1878" i="1" s="1"/>
  <c r="AA1881" i="1"/>
  <c r="AD1880" i="1"/>
  <c r="AF1880" i="1" s="1"/>
  <c r="AB1867" i="1"/>
  <c r="AH1866" i="1"/>
  <c r="Y1866" i="1"/>
  <c r="AI1866" i="1"/>
  <c r="AX1866" i="1"/>
  <c r="AY1866" i="1" s="1"/>
  <c r="Z2000" i="1"/>
  <c r="AG1879" i="1" l="1"/>
  <c r="AA1882" i="1"/>
  <c r="AD1881" i="1"/>
  <c r="AF1881" i="1" s="1"/>
  <c r="AE1880" i="1"/>
  <c r="Z2001" i="1"/>
  <c r="AB1868" i="1"/>
  <c r="AH1867" i="1"/>
  <c r="Y1867" i="1"/>
  <c r="AX1867" i="1"/>
  <c r="AY1867" i="1" s="1"/>
  <c r="AI1867" i="1"/>
  <c r="AE1881" i="1" l="1"/>
  <c r="AC1881" i="1" s="1"/>
  <c r="AA1883" i="1"/>
  <c r="AD1882" i="1"/>
  <c r="AF1882" i="1" s="1"/>
  <c r="AC1880" i="1"/>
  <c r="AG1880" i="1" s="1"/>
  <c r="Z2002" i="1"/>
  <c r="AB1869" i="1"/>
  <c r="AH1868" i="1"/>
  <c r="AI1868" i="1"/>
  <c r="Y1868" i="1"/>
  <c r="AX1868" i="1"/>
  <c r="AY1868" i="1" s="1"/>
  <c r="AG1881" i="1" l="1"/>
  <c r="AA1884" i="1"/>
  <c r="AD1883" i="1"/>
  <c r="AF1883" i="1" s="1"/>
  <c r="AE1882" i="1"/>
  <c r="Z2003" i="1"/>
  <c r="AB1870" i="1"/>
  <c r="AH1869" i="1"/>
  <c r="AX1869" i="1"/>
  <c r="AY1869" i="1" s="1"/>
  <c r="Y1869" i="1"/>
  <c r="AI1869" i="1"/>
  <c r="AE1883" i="1" l="1"/>
  <c r="AC1882" i="1"/>
  <c r="AG1882" i="1" s="1"/>
  <c r="AA1885" i="1"/>
  <c r="AD1884" i="1"/>
  <c r="AF1884" i="1" s="1"/>
  <c r="AB1871" i="1"/>
  <c r="AH1870" i="1"/>
  <c r="AX1870" i="1"/>
  <c r="AY1870" i="1" s="1"/>
  <c r="AI1870" i="1"/>
  <c r="Y1870" i="1"/>
  <c r="Z2004" i="1"/>
  <c r="AA1886" i="1" l="1"/>
  <c r="AD1885" i="1"/>
  <c r="AF1885" i="1" s="1"/>
  <c r="AE1884" i="1"/>
  <c r="AC1883" i="1"/>
  <c r="AG1883" i="1" s="1"/>
  <c r="Z2005" i="1"/>
  <c r="AB1872" i="1"/>
  <c r="AH1871" i="1"/>
  <c r="AX1871" i="1"/>
  <c r="AY1871" i="1" s="1"/>
  <c r="Y1871" i="1"/>
  <c r="AI1871" i="1"/>
  <c r="AE1885" i="1" l="1"/>
  <c r="AC1885" i="1" s="1"/>
  <c r="AC1884" i="1"/>
  <c r="AG1884" i="1" s="1"/>
  <c r="AA1887" i="1"/>
  <c r="AD1886" i="1"/>
  <c r="AB1873" i="1"/>
  <c r="AH1872" i="1"/>
  <c r="Y1872" i="1"/>
  <c r="AI1872" i="1"/>
  <c r="AX1872" i="1"/>
  <c r="AY1872" i="1" s="1"/>
  <c r="AG1885" i="1"/>
  <c r="Z2006" i="1"/>
  <c r="AF1886" i="1" l="1"/>
  <c r="AE1886" i="1"/>
  <c r="AA1888" i="1"/>
  <c r="AD1887" i="1"/>
  <c r="AF1887" i="1" s="1"/>
  <c r="Z2007" i="1"/>
  <c r="AB1874" i="1"/>
  <c r="AH1873" i="1"/>
  <c r="AI1873" i="1"/>
  <c r="Y1873" i="1"/>
  <c r="AX1873" i="1"/>
  <c r="AY1873" i="1" s="1"/>
  <c r="AD1888" i="1" l="1"/>
  <c r="AF1888" i="1" s="1"/>
  <c r="AA1889" i="1"/>
  <c r="AE1887" i="1"/>
  <c r="AC1886" i="1"/>
  <c r="AG1886" i="1" s="1"/>
  <c r="AB1875" i="1"/>
  <c r="AH1874" i="1"/>
  <c r="Y1874" i="1"/>
  <c r="AX1874" i="1"/>
  <c r="AY1874" i="1" s="1"/>
  <c r="AI1874" i="1"/>
  <c r="Z2008" i="1"/>
  <c r="AE1888" i="1" l="1"/>
  <c r="AC1887" i="1"/>
  <c r="AG1887" i="1" s="1"/>
  <c r="AA1890" i="1"/>
  <c r="AD1889" i="1"/>
  <c r="AF1889" i="1" s="1"/>
  <c r="Z2009" i="1"/>
  <c r="AB1876" i="1"/>
  <c r="AH1875" i="1"/>
  <c r="AX1875" i="1"/>
  <c r="AY1875" i="1" s="1"/>
  <c r="Y1875" i="1"/>
  <c r="AI1875" i="1"/>
  <c r="AA1891" i="1" l="1"/>
  <c r="AD1890" i="1"/>
  <c r="AF1890" i="1" s="1"/>
  <c r="AE1889" i="1"/>
  <c r="AC1888" i="1"/>
  <c r="AG1888" i="1" s="1"/>
  <c r="Z2010" i="1"/>
  <c r="AB1877" i="1"/>
  <c r="AH1876" i="1"/>
  <c r="Y1876" i="1"/>
  <c r="AI1876" i="1"/>
  <c r="AX1876" i="1"/>
  <c r="AY1876" i="1" s="1"/>
  <c r="AE1890" i="1" l="1"/>
  <c r="AC1889" i="1"/>
  <c r="AG1889" i="1" s="1"/>
  <c r="AD1891" i="1"/>
  <c r="AF1891" i="1" s="1"/>
  <c r="AA1892" i="1"/>
  <c r="AB1878" i="1"/>
  <c r="AH1877" i="1"/>
  <c r="AX1877" i="1"/>
  <c r="AY1877" i="1" s="1"/>
  <c r="AI1877" i="1"/>
  <c r="Y1877" i="1"/>
  <c r="Z2011" i="1"/>
  <c r="AA1893" i="1" l="1"/>
  <c r="AD1892" i="1"/>
  <c r="AF1892" i="1" s="1"/>
  <c r="AE1891" i="1"/>
  <c r="AC1890" i="1"/>
  <c r="AG1890" i="1" s="1"/>
  <c r="Z2012" i="1"/>
  <c r="AB1879" i="1"/>
  <c r="AH1878" i="1"/>
  <c r="Y1878" i="1"/>
  <c r="AX1878" i="1"/>
  <c r="AY1878" i="1" s="1"/>
  <c r="AI1878" i="1"/>
  <c r="AE1892" i="1" l="1"/>
  <c r="AC1891" i="1"/>
  <c r="AG1891" i="1" s="1"/>
  <c r="AA1894" i="1"/>
  <c r="AD1893" i="1"/>
  <c r="AF1893" i="1" s="1"/>
  <c r="AB1880" i="1"/>
  <c r="Y1879" i="1"/>
  <c r="AH1879" i="1"/>
  <c r="AI1879" i="1"/>
  <c r="AX1879" i="1"/>
  <c r="AY1879" i="1" s="1"/>
  <c r="Z2013" i="1"/>
  <c r="AD1894" i="1" l="1"/>
  <c r="AF1894" i="1" s="1"/>
  <c r="AA1895" i="1"/>
  <c r="AE1893" i="1"/>
  <c r="AC1892" i="1"/>
  <c r="AG1892" i="1" s="1"/>
  <c r="Z2014" i="1"/>
  <c r="AB1881" i="1"/>
  <c r="AH1880" i="1"/>
  <c r="Y1880" i="1"/>
  <c r="AX1880" i="1"/>
  <c r="AY1880" i="1" s="1"/>
  <c r="AI1880" i="1"/>
  <c r="AE1894" i="1" l="1"/>
  <c r="AC1893" i="1"/>
  <c r="AG1893" i="1" s="1"/>
  <c r="AD1895" i="1"/>
  <c r="AF1895" i="1" s="1"/>
  <c r="AA1896" i="1"/>
  <c r="AB1882" i="1"/>
  <c r="AH1881" i="1"/>
  <c r="AI1881" i="1"/>
  <c r="AX1881" i="1"/>
  <c r="AY1881" i="1" s="1"/>
  <c r="Y1881" i="1"/>
  <c r="Z2015" i="1"/>
  <c r="AA1897" i="1" l="1"/>
  <c r="AD1896" i="1"/>
  <c r="AF1896" i="1" s="1"/>
  <c r="AC1894" i="1"/>
  <c r="AG1894" i="1" s="1"/>
  <c r="AE1895" i="1"/>
  <c r="Z2016" i="1"/>
  <c r="AB1883" i="1"/>
  <c r="AH1882" i="1"/>
  <c r="AX1882" i="1"/>
  <c r="AY1882" i="1" s="1"/>
  <c r="AI1882" i="1"/>
  <c r="Y1882" i="1"/>
  <c r="AC1895" i="1" l="1"/>
  <c r="AG1895" i="1" s="1"/>
  <c r="AE1896" i="1"/>
  <c r="AA1898" i="1"/>
  <c r="AD1897" i="1"/>
  <c r="AF1897" i="1" s="1"/>
  <c r="AB1884" i="1"/>
  <c r="AH1883" i="1"/>
  <c r="AX1883" i="1"/>
  <c r="AY1883" i="1" s="1"/>
  <c r="AI1883" i="1"/>
  <c r="Y1883" i="1"/>
  <c r="Z2017" i="1"/>
  <c r="AA1899" i="1" l="1"/>
  <c r="AD1898" i="1"/>
  <c r="AF1898" i="1" s="1"/>
  <c r="AE1897" i="1"/>
  <c r="AC1896" i="1"/>
  <c r="AG1896" i="1" s="1"/>
  <c r="Z2018" i="1"/>
  <c r="AB1885" i="1"/>
  <c r="AH1884" i="1"/>
  <c r="AI1884" i="1"/>
  <c r="AX1884" i="1"/>
  <c r="AY1884" i="1" s="1"/>
  <c r="Y1884" i="1"/>
  <c r="AC1897" i="1" l="1"/>
  <c r="AG1897" i="1" s="1"/>
  <c r="AE1898" i="1"/>
  <c r="AD1899" i="1"/>
  <c r="AF1899" i="1" s="1"/>
  <c r="AA1900" i="1"/>
  <c r="AB1886" i="1"/>
  <c r="AH1885" i="1"/>
  <c r="AX1885" i="1"/>
  <c r="AY1885" i="1" s="1"/>
  <c r="Y1885" i="1"/>
  <c r="AI1885" i="1"/>
  <c r="Z2019" i="1"/>
  <c r="AA1901" i="1" l="1"/>
  <c r="AD1900" i="1"/>
  <c r="AF1900" i="1" s="1"/>
  <c r="AE1899" i="1"/>
  <c r="AC1898" i="1"/>
  <c r="AG1898" i="1" s="1"/>
  <c r="Z2020" i="1"/>
  <c r="AB1887" i="1"/>
  <c r="AH1886" i="1"/>
  <c r="Y1886" i="1"/>
  <c r="AX1886" i="1"/>
  <c r="AY1886" i="1" s="1"/>
  <c r="AI1886" i="1"/>
  <c r="AE1900" i="1" l="1"/>
  <c r="AC1899" i="1"/>
  <c r="AG1899" i="1" s="1"/>
  <c r="AA1902" i="1"/>
  <c r="AD1901" i="1"/>
  <c r="AF1901" i="1" s="1"/>
  <c r="Z2021" i="1"/>
  <c r="AB1888" i="1"/>
  <c r="AH1887" i="1"/>
  <c r="AX1887" i="1"/>
  <c r="AY1887" i="1" s="1"/>
  <c r="AI1887" i="1"/>
  <c r="Y1887" i="1"/>
  <c r="AA1903" i="1" l="1"/>
  <c r="AD1902" i="1"/>
  <c r="AF1902" i="1" s="1"/>
  <c r="AE1901" i="1"/>
  <c r="AC1900" i="1"/>
  <c r="AG1900" i="1" s="1"/>
  <c r="Z2022" i="1"/>
  <c r="AB1889" i="1"/>
  <c r="AI1888" i="1"/>
  <c r="AH1888" i="1"/>
  <c r="AX1888" i="1"/>
  <c r="AY1888" i="1" s="1"/>
  <c r="Y1888" i="1"/>
  <c r="AE1902" i="1" l="1"/>
  <c r="AC1901" i="1"/>
  <c r="AG1901" i="1" s="1"/>
  <c r="AA1904" i="1"/>
  <c r="AD1903" i="1"/>
  <c r="AF1903" i="1" s="1"/>
  <c r="AB1890" i="1"/>
  <c r="AH1889" i="1"/>
  <c r="AI1889" i="1"/>
  <c r="AX1889" i="1"/>
  <c r="AY1889" i="1" s="1"/>
  <c r="Y1889" i="1"/>
  <c r="Z2023" i="1"/>
  <c r="AD1904" i="1" l="1"/>
  <c r="AF1904" i="1" s="1"/>
  <c r="AA1905" i="1"/>
  <c r="AE1903" i="1"/>
  <c r="AC1902" i="1"/>
  <c r="AG1902" i="1" s="1"/>
  <c r="Z2024" i="1"/>
  <c r="AB1891" i="1"/>
  <c r="AH1890" i="1"/>
  <c r="AI1890" i="1"/>
  <c r="Y1890" i="1"/>
  <c r="AX1890" i="1"/>
  <c r="AY1890" i="1" s="1"/>
  <c r="AE1904" i="1" l="1"/>
  <c r="AC1903" i="1"/>
  <c r="AG1903" i="1" s="1"/>
  <c r="AD1905" i="1"/>
  <c r="AF1905" i="1" s="1"/>
  <c r="AA1906" i="1"/>
  <c r="AB1892" i="1"/>
  <c r="AH1891" i="1"/>
  <c r="Y1891" i="1"/>
  <c r="AX1891" i="1"/>
  <c r="AY1891" i="1" s="1"/>
  <c r="AI1891" i="1"/>
  <c r="Z2025" i="1"/>
  <c r="AA1907" i="1" l="1"/>
  <c r="AD1906" i="1"/>
  <c r="AF1906" i="1" s="1"/>
  <c r="AE1905" i="1"/>
  <c r="AC1904" i="1"/>
  <c r="AG1904" i="1" s="1"/>
  <c r="Z2026" i="1"/>
  <c r="AB1893" i="1"/>
  <c r="AH1892" i="1"/>
  <c r="Y1892" i="1"/>
  <c r="AX1892" i="1"/>
  <c r="AY1892" i="1" s="1"/>
  <c r="AI1892" i="1"/>
  <c r="AC1905" i="1" l="1"/>
  <c r="AG1905" i="1" s="1"/>
  <c r="AE1906" i="1"/>
  <c r="AD1907" i="1"/>
  <c r="AF1907" i="1" s="1"/>
  <c r="AA1908" i="1"/>
  <c r="AB1894" i="1"/>
  <c r="AH1893" i="1"/>
  <c r="AX1893" i="1"/>
  <c r="AY1893" i="1" s="1"/>
  <c r="AI1893" i="1"/>
  <c r="Y1893" i="1"/>
  <c r="Z2027" i="1"/>
  <c r="AA1909" i="1" l="1"/>
  <c r="AD1908" i="1"/>
  <c r="AF1908" i="1" s="1"/>
  <c r="AC1906" i="1"/>
  <c r="AG1906" i="1" s="1"/>
  <c r="AE1907" i="1"/>
  <c r="Z2028" i="1"/>
  <c r="AB1895" i="1"/>
  <c r="AH1894" i="1"/>
  <c r="AI1894" i="1"/>
  <c r="AX1894" i="1"/>
  <c r="AY1894" i="1" s="1"/>
  <c r="Y1894" i="1"/>
  <c r="AE1908" i="1" l="1"/>
  <c r="AC1907" i="1"/>
  <c r="AG1907" i="1" s="1"/>
  <c r="AA1910" i="1"/>
  <c r="AD1909" i="1"/>
  <c r="AF1909" i="1" s="1"/>
  <c r="Z2029" i="1"/>
  <c r="AB1896" i="1"/>
  <c r="AH1895" i="1"/>
  <c r="Y1895" i="1"/>
  <c r="AI1895" i="1"/>
  <c r="AX1895" i="1"/>
  <c r="AY1895" i="1" s="1"/>
  <c r="AA1911" i="1" l="1"/>
  <c r="AD1910" i="1"/>
  <c r="AF1910" i="1" s="1"/>
  <c r="AE1909" i="1"/>
  <c r="AC1908" i="1"/>
  <c r="AG1908" i="1" s="1"/>
  <c r="Z2030" i="1"/>
  <c r="AB1897" i="1"/>
  <c r="AH1896" i="1"/>
  <c r="AX1896" i="1"/>
  <c r="AY1896" i="1" s="1"/>
  <c r="Y1896" i="1"/>
  <c r="AI1896" i="1"/>
  <c r="AE1910" i="1" l="1"/>
  <c r="AC1909" i="1"/>
  <c r="AG1909" i="1" s="1"/>
  <c r="AA1912" i="1"/>
  <c r="AD1911" i="1"/>
  <c r="AF1911" i="1" s="1"/>
  <c r="Z2031" i="1"/>
  <c r="AB1898" i="1"/>
  <c r="AH1897" i="1"/>
  <c r="Y1897" i="1"/>
  <c r="AI1897" i="1"/>
  <c r="AX1897" i="1"/>
  <c r="AY1897" i="1" s="1"/>
  <c r="AD1912" i="1" l="1"/>
  <c r="AF1912" i="1" s="1"/>
  <c r="AA1913" i="1"/>
  <c r="AC1910" i="1"/>
  <c r="AG1910" i="1" s="1"/>
  <c r="AE1911" i="1"/>
  <c r="AE1912" i="1" s="1"/>
  <c r="AC1912" i="1" s="1"/>
  <c r="Z2032" i="1"/>
  <c r="AB1899" i="1"/>
  <c r="AH1898" i="1"/>
  <c r="Y1898" i="1"/>
  <c r="AX1898" i="1"/>
  <c r="AY1898" i="1" s="1"/>
  <c r="AI1898" i="1"/>
  <c r="AC1911" i="1" l="1"/>
  <c r="AG1911" i="1" s="1"/>
  <c r="AA1914" i="1"/>
  <c r="AD1913" i="1"/>
  <c r="AB1900" i="1"/>
  <c r="AH1899" i="1"/>
  <c r="AX1899" i="1"/>
  <c r="AY1899" i="1" s="1"/>
  <c r="AI1899" i="1"/>
  <c r="Y1899" i="1"/>
  <c r="Z2033" i="1"/>
  <c r="AG1912" i="1" l="1"/>
  <c r="AF1913" i="1"/>
  <c r="AE1913" i="1"/>
  <c r="AA1915" i="1"/>
  <c r="AD1914" i="1"/>
  <c r="AF1914" i="1" s="1"/>
  <c r="AB1901" i="1"/>
  <c r="AX1900" i="1"/>
  <c r="AY1900" i="1" s="1"/>
  <c r="AI1900" i="1"/>
  <c r="AH1900" i="1"/>
  <c r="Y1900" i="1"/>
  <c r="Z2034" i="1"/>
  <c r="AD1915" i="1" l="1"/>
  <c r="AF1915" i="1" s="1"/>
  <c r="AA1916" i="1"/>
  <c r="AE1914" i="1"/>
  <c r="AC1913" i="1"/>
  <c r="AG1913" i="1" s="1"/>
  <c r="Z2035" i="1"/>
  <c r="AB1902" i="1"/>
  <c r="AH1901" i="1"/>
  <c r="AI1901" i="1"/>
  <c r="Y1901" i="1"/>
  <c r="AX1901" i="1"/>
  <c r="AY1901" i="1" s="1"/>
  <c r="AC1914" i="1" l="1"/>
  <c r="AG1914" i="1" s="1"/>
  <c r="AE1915" i="1"/>
  <c r="AA1917" i="1"/>
  <c r="AD1916" i="1"/>
  <c r="AF1916" i="1" s="1"/>
  <c r="AB1903" i="1"/>
  <c r="AH1902" i="1"/>
  <c r="AI1902" i="1"/>
  <c r="AX1902" i="1"/>
  <c r="AY1902" i="1" s="1"/>
  <c r="Y1902" i="1"/>
  <c r="Z2036" i="1"/>
  <c r="AA1918" i="1" l="1"/>
  <c r="AD1917" i="1"/>
  <c r="AF1917" i="1" s="1"/>
  <c r="AC1915" i="1"/>
  <c r="AG1915" i="1" s="1"/>
  <c r="AE1916" i="1"/>
  <c r="AB1904" i="1"/>
  <c r="AH1903" i="1"/>
  <c r="AX1903" i="1"/>
  <c r="AY1903" i="1" s="1"/>
  <c r="AI1903" i="1"/>
  <c r="Y1903" i="1"/>
  <c r="Z2037" i="1"/>
  <c r="AC1916" i="1" l="1"/>
  <c r="AG1916" i="1" s="1"/>
  <c r="AE1917" i="1"/>
  <c r="AA1919" i="1"/>
  <c r="AD1918" i="1"/>
  <c r="AF1918" i="1" s="1"/>
  <c r="AB1905" i="1"/>
  <c r="AH1904" i="1"/>
  <c r="AX1904" i="1"/>
  <c r="AY1904" i="1" s="1"/>
  <c r="AI1904" i="1"/>
  <c r="Y1904" i="1"/>
  <c r="Z2038" i="1"/>
  <c r="AA1920" i="1" l="1"/>
  <c r="AD1919" i="1"/>
  <c r="AF1919" i="1" s="1"/>
  <c r="AE1918" i="1"/>
  <c r="AC1917" i="1"/>
  <c r="AG1917" i="1" s="1"/>
  <c r="Z2039" i="1"/>
  <c r="AB1906" i="1"/>
  <c r="AH1905" i="1"/>
  <c r="AI1905" i="1"/>
  <c r="Y1905" i="1"/>
  <c r="AX1905" i="1"/>
  <c r="AY1905" i="1" s="1"/>
  <c r="AE1919" i="1" l="1"/>
  <c r="AC1918" i="1"/>
  <c r="AG1918" i="1" s="1"/>
  <c r="AA1921" i="1"/>
  <c r="AD1920" i="1"/>
  <c r="AF1920" i="1" s="1"/>
  <c r="AB1907" i="1"/>
  <c r="AH1906" i="1"/>
  <c r="AI1906" i="1"/>
  <c r="Y1906" i="1"/>
  <c r="AX1906" i="1"/>
  <c r="AY1906" i="1" s="1"/>
  <c r="Z2040" i="1"/>
  <c r="AA1922" i="1" l="1"/>
  <c r="AD1921" i="1"/>
  <c r="AF1921" i="1" s="1"/>
  <c r="AC1919" i="1"/>
  <c r="AG1919" i="1" s="1"/>
  <c r="AE1920" i="1"/>
  <c r="Z2041" i="1"/>
  <c r="AB1908" i="1"/>
  <c r="AH1907" i="1"/>
  <c r="AI1907" i="1"/>
  <c r="AX1907" i="1"/>
  <c r="AY1907" i="1" s="1"/>
  <c r="Y1907" i="1"/>
  <c r="AE1921" i="1" l="1"/>
  <c r="AC1920" i="1"/>
  <c r="AG1920" i="1" s="1"/>
  <c r="AA1923" i="1"/>
  <c r="AD1922" i="1"/>
  <c r="AF1922" i="1" s="1"/>
  <c r="AB1909" i="1"/>
  <c r="AI1908" i="1"/>
  <c r="Y1908" i="1"/>
  <c r="AH1908" i="1"/>
  <c r="AX1908" i="1"/>
  <c r="AY1908" i="1" s="1"/>
  <c r="Z2042" i="1"/>
  <c r="AA1924" i="1" l="1"/>
  <c r="AD1923" i="1"/>
  <c r="AF1923" i="1" s="1"/>
  <c r="AC1921" i="1"/>
  <c r="AG1921" i="1" s="1"/>
  <c r="AE1922" i="1"/>
  <c r="Z2043" i="1"/>
  <c r="AB1910" i="1"/>
  <c r="AH1909" i="1"/>
  <c r="Y1909" i="1"/>
  <c r="AI1909" i="1"/>
  <c r="AX1909" i="1"/>
  <c r="AY1909" i="1" s="1"/>
  <c r="AE1923" i="1" l="1"/>
  <c r="AC1922" i="1"/>
  <c r="AG1922" i="1" s="1"/>
  <c r="AA1925" i="1"/>
  <c r="AD1924" i="1"/>
  <c r="AF1924" i="1" s="1"/>
  <c r="AB1911" i="1"/>
  <c r="AH1910" i="1"/>
  <c r="AI1910" i="1"/>
  <c r="AX1910" i="1"/>
  <c r="AY1910" i="1" s="1"/>
  <c r="Y1910" i="1"/>
  <c r="Z2044" i="1"/>
  <c r="AA1926" i="1" l="1"/>
  <c r="AD1925" i="1"/>
  <c r="AF1925" i="1" s="1"/>
  <c r="AE1924" i="1"/>
  <c r="AC1923" i="1"/>
  <c r="AG1923" i="1" s="1"/>
  <c r="Z2045" i="1"/>
  <c r="AB1912" i="1"/>
  <c r="AH1911" i="1"/>
  <c r="Y1911" i="1"/>
  <c r="AI1911" i="1"/>
  <c r="AX1911" i="1"/>
  <c r="AY1911" i="1" s="1"/>
  <c r="AE1925" i="1" l="1"/>
  <c r="AC1924" i="1"/>
  <c r="AG1924" i="1" s="1"/>
  <c r="AA1927" i="1"/>
  <c r="AD1926" i="1"/>
  <c r="AF1926" i="1" s="1"/>
  <c r="AB1913" i="1"/>
  <c r="AH1912" i="1"/>
  <c r="AX1912" i="1"/>
  <c r="AY1912" i="1" s="1"/>
  <c r="AI1912" i="1"/>
  <c r="Y1912" i="1"/>
  <c r="Z2046" i="1"/>
  <c r="AA1928" i="1" l="1"/>
  <c r="AD1927" i="1"/>
  <c r="AF1927" i="1" s="1"/>
  <c r="AE1926" i="1"/>
  <c r="AC1925" i="1"/>
  <c r="AG1925" i="1" s="1"/>
  <c r="Z2047" i="1"/>
  <c r="AB1914" i="1"/>
  <c r="AH1913" i="1"/>
  <c r="Y1913" i="1"/>
  <c r="AX1913" i="1"/>
  <c r="AY1913" i="1" s="1"/>
  <c r="AI1913" i="1"/>
  <c r="AE1927" i="1" l="1"/>
  <c r="AC1926" i="1"/>
  <c r="AG1926" i="1" s="1"/>
  <c r="AA1929" i="1"/>
  <c r="AD1928" i="1"/>
  <c r="AF1928" i="1" s="1"/>
  <c r="AB1915" i="1"/>
  <c r="AH1914" i="1"/>
  <c r="AI1914" i="1"/>
  <c r="Y1914" i="1"/>
  <c r="AX1914" i="1"/>
  <c r="AY1914" i="1" s="1"/>
  <c r="Z2048" i="1"/>
  <c r="AA1930" i="1" l="1"/>
  <c r="AD1929" i="1"/>
  <c r="AF1929" i="1" s="1"/>
  <c r="AE1928" i="1"/>
  <c r="AC1927" i="1"/>
  <c r="AG1927" i="1" s="1"/>
  <c r="Z2049" i="1"/>
  <c r="AB1916" i="1"/>
  <c r="AH1915" i="1"/>
  <c r="AI1915" i="1"/>
  <c r="AX1915" i="1"/>
  <c r="AY1915" i="1" s="1"/>
  <c r="Y1915" i="1"/>
  <c r="AE1929" i="1" l="1"/>
  <c r="AC1928" i="1"/>
  <c r="AG1928" i="1" s="1"/>
  <c r="AA1931" i="1"/>
  <c r="AD1930" i="1"/>
  <c r="AF1930" i="1" s="1"/>
  <c r="Z2050" i="1"/>
  <c r="AB1917" i="1"/>
  <c r="AH1916" i="1"/>
  <c r="AI1916" i="1"/>
  <c r="AX1916" i="1"/>
  <c r="AY1916" i="1" s="1"/>
  <c r="Y1916" i="1"/>
  <c r="AA1932" i="1" l="1"/>
  <c r="AD1931" i="1"/>
  <c r="AF1931" i="1" s="1"/>
  <c r="AE1930" i="1"/>
  <c r="AC1929" i="1"/>
  <c r="AG1929" i="1" s="1"/>
  <c r="AB1918" i="1"/>
  <c r="AH1917" i="1"/>
  <c r="AI1917" i="1"/>
  <c r="Y1917" i="1"/>
  <c r="AX1917" i="1"/>
  <c r="AY1917" i="1" s="1"/>
  <c r="Z2051" i="1"/>
  <c r="AE1931" i="1" l="1"/>
  <c r="AC1930" i="1"/>
  <c r="AG1930" i="1" s="1"/>
  <c r="AA1933" i="1"/>
  <c r="AD1932" i="1"/>
  <c r="AF1932" i="1" s="1"/>
  <c r="Z2052" i="1"/>
  <c r="AB1919" i="1"/>
  <c r="AH1918" i="1"/>
  <c r="AX1918" i="1"/>
  <c r="AY1918" i="1" s="1"/>
  <c r="AI1918" i="1"/>
  <c r="Y1918" i="1"/>
  <c r="AA1934" i="1" l="1"/>
  <c r="AD1933" i="1"/>
  <c r="AF1933" i="1" s="1"/>
  <c r="AE1932" i="1"/>
  <c r="AC1931" i="1"/>
  <c r="AG1931" i="1" s="1"/>
  <c r="Z2053" i="1"/>
  <c r="AB1920" i="1"/>
  <c r="AH1919" i="1"/>
  <c r="AX1919" i="1"/>
  <c r="AY1919" i="1" s="1"/>
  <c r="AI1919" i="1"/>
  <c r="Y1919" i="1"/>
  <c r="AE1933" i="1" l="1"/>
  <c r="AC1932" i="1"/>
  <c r="AG1932" i="1" s="1"/>
  <c r="AA1935" i="1"/>
  <c r="AD1934" i="1"/>
  <c r="AF1934" i="1" s="1"/>
  <c r="AB1921" i="1"/>
  <c r="AH1920" i="1"/>
  <c r="AX1920" i="1"/>
  <c r="AY1920" i="1" s="1"/>
  <c r="Y1920" i="1"/>
  <c r="AI1920" i="1"/>
  <c r="Z2054" i="1"/>
  <c r="AA1936" i="1" l="1"/>
  <c r="AD1935" i="1"/>
  <c r="AF1935" i="1" s="1"/>
  <c r="AE1934" i="1"/>
  <c r="AC1933" i="1"/>
  <c r="AG1933" i="1" s="1"/>
  <c r="Z2055" i="1"/>
  <c r="AB1922" i="1"/>
  <c r="AH1921" i="1"/>
  <c r="AX1921" i="1"/>
  <c r="AY1921" i="1" s="1"/>
  <c r="Y1921" i="1"/>
  <c r="AI1921" i="1"/>
  <c r="AE1935" i="1" l="1"/>
  <c r="AC1934" i="1"/>
  <c r="AG1934" i="1" s="1"/>
  <c r="AA1937" i="1"/>
  <c r="AD1936" i="1"/>
  <c r="AF1936" i="1" s="1"/>
  <c r="AB1923" i="1"/>
  <c r="AH1922" i="1"/>
  <c r="AX1922" i="1"/>
  <c r="AY1922" i="1" s="1"/>
  <c r="AI1922" i="1"/>
  <c r="Y1922" i="1"/>
  <c r="Z2056" i="1"/>
  <c r="AA1938" i="1" l="1"/>
  <c r="AD1937" i="1"/>
  <c r="AF1937" i="1" s="1"/>
  <c r="AE1936" i="1"/>
  <c r="AC1935" i="1"/>
  <c r="AG1935" i="1" s="1"/>
  <c r="AB1924" i="1"/>
  <c r="AH1923" i="1"/>
  <c r="AI1923" i="1"/>
  <c r="AX1923" i="1"/>
  <c r="AY1923" i="1" s="1"/>
  <c r="Y1923" i="1"/>
  <c r="Z2057" i="1"/>
  <c r="AE1937" i="1" l="1"/>
  <c r="AC1936" i="1"/>
  <c r="AG1936" i="1" s="1"/>
  <c r="AD1938" i="1"/>
  <c r="AF1938" i="1" s="1"/>
  <c r="AA1939" i="1"/>
  <c r="Z2058" i="1"/>
  <c r="AB1925" i="1"/>
  <c r="AH1924" i="1"/>
  <c r="Y1924" i="1"/>
  <c r="AX1924" i="1"/>
  <c r="AY1924" i="1" s="1"/>
  <c r="AI1924" i="1"/>
  <c r="AD1939" i="1" l="1"/>
  <c r="AF1939" i="1" s="1"/>
  <c r="AA1940" i="1"/>
  <c r="AE1938" i="1"/>
  <c r="AC1937" i="1"/>
  <c r="AG1937" i="1" s="1"/>
  <c r="AB1926" i="1"/>
  <c r="AH1925" i="1"/>
  <c r="AX1925" i="1"/>
  <c r="AY1925" i="1" s="1"/>
  <c r="Y1925" i="1"/>
  <c r="AI1925" i="1"/>
  <c r="Z2059" i="1"/>
  <c r="AC1938" i="1" l="1"/>
  <c r="AG1938" i="1" s="1"/>
  <c r="AE1939" i="1"/>
  <c r="AA1941" i="1"/>
  <c r="AD1940" i="1"/>
  <c r="AF1940" i="1" s="1"/>
  <c r="AB1927" i="1"/>
  <c r="AH1926" i="1"/>
  <c r="AX1926" i="1"/>
  <c r="AY1926" i="1" s="1"/>
  <c r="AI1926" i="1"/>
  <c r="Y1926" i="1"/>
  <c r="Z2060" i="1"/>
  <c r="AA1942" i="1" l="1"/>
  <c r="AD1941" i="1"/>
  <c r="AF1941" i="1" s="1"/>
  <c r="AE1940" i="1"/>
  <c r="AC1939" i="1"/>
  <c r="AG1939" i="1" s="1"/>
  <c r="Z2061" i="1"/>
  <c r="AB1928" i="1"/>
  <c r="AH1927" i="1"/>
  <c r="AX1927" i="1"/>
  <c r="AY1927" i="1" s="1"/>
  <c r="Y1927" i="1"/>
  <c r="AI1927" i="1"/>
  <c r="AE1941" i="1" l="1"/>
  <c r="AC1940" i="1"/>
  <c r="AG1940" i="1" s="1"/>
  <c r="AA1943" i="1"/>
  <c r="AD1942" i="1"/>
  <c r="AF1942" i="1" s="1"/>
  <c r="Z2062" i="1"/>
  <c r="AB1929" i="1"/>
  <c r="AH1928" i="1"/>
  <c r="AX1928" i="1"/>
  <c r="AY1928" i="1" s="1"/>
  <c r="Y1928" i="1"/>
  <c r="AI1928" i="1"/>
  <c r="AA1944" i="1" l="1"/>
  <c r="AD1943" i="1"/>
  <c r="AF1943" i="1" s="1"/>
  <c r="AE1942" i="1"/>
  <c r="AC1941" i="1"/>
  <c r="AG1941" i="1" s="1"/>
  <c r="AB1930" i="1"/>
  <c r="AH1929" i="1"/>
  <c r="AI1929" i="1"/>
  <c r="AX1929" i="1"/>
  <c r="AY1929" i="1" s="1"/>
  <c r="Y1929" i="1"/>
  <c r="Z2063" i="1"/>
  <c r="AE1943" i="1" l="1"/>
  <c r="AC1942" i="1"/>
  <c r="AG1942" i="1" s="1"/>
  <c r="AA1945" i="1"/>
  <c r="AD1944" i="1"/>
  <c r="AF1944" i="1" s="1"/>
  <c r="AB1931" i="1"/>
  <c r="AH1930" i="1"/>
  <c r="AX1930" i="1"/>
  <c r="AY1930" i="1" s="1"/>
  <c r="AI1930" i="1"/>
  <c r="Y1930" i="1"/>
  <c r="Z2064" i="1"/>
  <c r="AA1946" i="1" l="1"/>
  <c r="AD1945" i="1"/>
  <c r="AF1945" i="1" s="1"/>
  <c r="AE1944" i="1"/>
  <c r="AC1943" i="1"/>
  <c r="AG1943" i="1" s="1"/>
  <c r="AB1932" i="1"/>
  <c r="AH1931" i="1"/>
  <c r="AI1931" i="1"/>
  <c r="Y1931" i="1"/>
  <c r="AX1931" i="1"/>
  <c r="AY1931" i="1" s="1"/>
  <c r="Z2065" i="1"/>
  <c r="AC1944" i="1" l="1"/>
  <c r="AG1944" i="1" s="1"/>
  <c r="AE1945" i="1"/>
  <c r="AA1947" i="1"/>
  <c r="AD1946" i="1"/>
  <c r="AF1946" i="1" s="1"/>
  <c r="Z2066" i="1"/>
  <c r="AB1933" i="1"/>
  <c r="AH1932" i="1"/>
  <c r="AX1932" i="1"/>
  <c r="AY1932" i="1" s="1"/>
  <c r="Y1932" i="1"/>
  <c r="AI1932" i="1"/>
  <c r="AA1948" i="1" l="1"/>
  <c r="AD1947" i="1"/>
  <c r="AF1947" i="1" s="1"/>
  <c r="AC1945" i="1"/>
  <c r="AG1945" i="1" s="1"/>
  <c r="AE1946" i="1"/>
  <c r="AB1934" i="1"/>
  <c r="AH1933" i="1"/>
  <c r="AI1933" i="1"/>
  <c r="AX1933" i="1"/>
  <c r="AY1933" i="1" s="1"/>
  <c r="Y1933" i="1"/>
  <c r="Z2067" i="1"/>
  <c r="AE1947" i="1" l="1"/>
  <c r="AC1946" i="1"/>
  <c r="AG1946" i="1" s="1"/>
  <c r="AA1949" i="1"/>
  <c r="AD1948" i="1"/>
  <c r="AF1948" i="1" s="1"/>
  <c r="Z2068" i="1"/>
  <c r="AB1935" i="1"/>
  <c r="AH1934" i="1"/>
  <c r="AI1934" i="1"/>
  <c r="AX1934" i="1"/>
  <c r="AY1934" i="1" s="1"/>
  <c r="Y1934" i="1"/>
  <c r="AD1949" i="1" l="1"/>
  <c r="AF1949" i="1" s="1"/>
  <c r="AA1950" i="1"/>
  <c r="AE1948" i="1"/>
  <c r="AC1947" i="1"/>
  <c r="AG1947" i="1" s="1"/>
  <c r="AB1936" i="1"/>
  <c r="AH1935" i="1"/>
  <c r="Y1935" i="1"/>
  <c r="AX1935" i="1"/>
  <c r="AY1935" i="1" s="1"/>
  <c r="AI1935" i="1"/>
  <c r="Z2069" i="1"/>
  <c r="AE1949" i="1" l="1"/>
  <c r="AC1948" i="1"/>
  <c r="AG1948" i="1" s="1"/>
  <c r="AA1951" i="1"/>
  <c r="AD1950" i="1"/>
  <c r="AF1950" i="1" s="1"/>
  <c r="Z2070" i="1"/>
  <c r="AB1937" i="1"/>
  <c r="AH1936" i="1"/>
  <c r="AX1936" i="1"/>
  <c r="AY1936" i="1" s="1"/>
  <c r="Y1936" i="1"/>
  <c r="AI1936" i="1"/>
  <c r="AA1952" i="1" l="1"/>
  <c r="AD1951" i="1"/>
  <c r="AF1951" i="1" s="1"/>
  <c r="AE1950" i="1"/>
  <c r="AC1949" i="1"/>
  <c r="AG1949" i="1" s="1"/>
  <c r="AB1938" i="1"/>
  <c r="AH1937" i="1"/>
  <c r="Y1937" i="1"/>
  <c r="AI1937" i="1"/>
  <c r="AX1937" i="1"/>
  <c r="AY1937" i="1" s="1"/>
  <c r="Z2071" i="1"/>
  <c r="AE1951" i="1" l="1"/>
  <c r="AC1950" i="1"/>
  <c r="AG1950" i="1" s="1"/>
  <c r="AD1952" i="1"/>
  <c r="AF1952" i="1" s="1"/>
  <c r="AA1953" i="1"/>
  <c r="AB1939" i="1"/>
  <c r="AH1938" i="1"/>
  <c r="AX1938" i="1"/>
  <c r="AY1938" i="1" s="1"/>
  <c r="AI1938" i="1"/>
  <c r="Y1938" i="1"/>
  <c r="Z2072" i="1"/>
  <c r="AA1954" i="1" l="1"/>
  <c r="AD1953" i="1"/>
  <c r="AF1953" i="1" s="1"/>
  <c r="AE1952" i="1"/>
  <c r="AC1951" i="1"/>
  <c r="AG1951" i="1" s="1"/>
  <c r="AB1940" i="1"/>
  <c r="AH1939" i="1"/>
  <c r="AI1939" i="1"/>
  <c r="AX1939" i="1"/>
  <c r="AY1939" i="1" s="1"/>
  <c r="Y1939" i="1"/>
  <c r="Z2073" i="1"/>
  <c r="AE1953" i="1" l="1"/>
  <c r="AC1952" i="1"/>
  <c r="AG1952" i="1" s="1"/>
  <c r="AA1955" i="1"/>
  <c r="AD1954" i="1"/>
  <c r="AF1954" i="1" s="1"/>
  <c r="Z2074" i="1"/>
  <c r="AB1941" i="1"/>
  <c r="AH1940" i="1"/>
  <c r="Y1940" i="1"/>
  <c r="AI1940" i="1"/>
  <c r="AX1940" i="1"/>
  <c r="AY1940" i="1" s="1"/>
  <c r="AA1956" i="1" l="1"/>
  <c r="AD1955" i="1"/>
  <c r="AF1955" i="1" s="1"/>
  <c r="AE1954" i="1"/>
  <c r="AE1955" i="1" s="1"/>
  <c r="AC1955" i="1" s="1"/>
  <c r="AC1953" i="1"/>
  <c r="AG1953" i="1" s="1"/>
  <c r="AB1942" i="1"/>
  <c r="AH1941" i="1"/>
  <c r="AX1941" i="1"/>
  <c r="AY1941" i="1" s="1"/>
  <c r="AI1941" i="1"/>
  <c r="Y1941" i="1"/>
  <c r="Z2075" i="1"/>
  <c r="AC1954" i="1" l="1"/>
  <c r="AG1954" i="1" s="1"/>
  <c r="AA1957" i="1"/>
  <c r="AD1956" i="1"/>
  <c r="AB1943" i="1"/>
  <c r="AH1942" i="1"/>
  <c r="AI1942" i="1"/>
  <c r="Y1942" i="1"/>
  <c r="AX1942" i="1"/>
  <c r="AY1942" i="1" s="1"/>
  <c r="Z2076" i="1"/>
  <c r="AG1955" i="1"/>
  <c r="AF1956" i="1" l="1"/>
  <c r="AE1956" i="1"/>
  <c r="AA1958" i="1"/>
  <c r="AD1957" i="1"/>
  <c r="AF1957" i="1" s="1"/>
  <c r="Z2077" i="1"/>
  <c r="AB1944" i="1"/>
  <c r="AH1943" i="1"/>
  <c r="Y1943" i="1"/>
  <c r="AI1943" i="1"/>
  <c r="AX1943" i="1"/>
  <c r="AY1943" i="1" s="1"/>
  <c r="AA1959" i="1" l="1"/>
  <c r="AD1958" i="1"/>
  <c r="AF1958" i="1" s="1"/>
  <c r="AE1957" i="1"/>
  <c r="AC1956" i="1"/>
  <c r="AG1956" i="1" s="1"/>
  <c r="AB1945" i="1"/>
  <c r="AH1944" i="1"/>
  <c r="AX1944" i="1"/>
  <c r="AY1944" i="1" s="1"/>
  <c r="AI1944" i="1"/>
  <c r="Y1944" i="1"/>
  <c r="Z2078" i="1"/>
  <c r="AC1957" i="1" l="1"/>
  <c r="AG1957" i="1" s="1"/>
  <c r="AE1958" i="1"/>
  <c r="AA1960" i="1"/>
  <c r="AD1959" i="1"/>
  <c r="AF1959" i="1" s="1"/>
  <c r="AB1946" i="1"/>
  <c r="AH1945" i="1"/>
  <c r="AX1945" i="1"/>
  <c r="AY1945" i="1" s="1"/>
  <c r="Y1945" i="1"/>
  <c r="AI1945" i="1"/>
  <c r="Z2079" i="1"/>
  <c r="AA1961" i="1" l="1"/>
  <c r="AD1960" i="1"/>
  <c r="AF1960" i="1" s="1"/>
  <c r="AE1959" i="1"/>
  <c r="AC1958" i="1"/>
  <c r="AG1958" i="1" s="1"/>
  <c r="Z2080" i="1"/>
  <c r="AB1947" i="1"/>
  <c r="AH1946" i="1"/>
  <c r="Y1946" i="1"/>
  <c r="AX1946" i="1"/>
  <c r="AY1946" i="1" s="1"/>
  <c r="AI1946" i="1"/>
  <c r="AE1960" i="1" l="1"/>
  <c r="AC1959" i="1"/>
  <c r="AG1959" i="1" s="1"/>
  <c r="AA1962" i="1"/>
  <c r="AD1961" i="1"/>
  <c r="AF1961" i="1" s="1"/>
  <c r="Z2081" i="1"/>
  <c r="AB1948" i="1"/>
  <c r="AH1947" i="1"/>
  <c r="AX1947" i="1"/>
  <c r="AY1947" i="1" s="1"/>
  <c r="Y1947" i="1"/>
  <c r="AI1947" i="1"/>
  <c r="AA1963" i="1" l="1"/>
  <c r="AD1962" i="1"/>
  <c r="AF1962" i="1" s="1"/>
  <c r="AE1961" i="1"/>
  <c r="AC1960" i="1"/>
  <c r="AG1960" i="1" s="1"/>
  <c r="AB1949" i="1"/>
  <c r="AH1948" i="1"/>
  <c r="AX1948" i="1"/>
  <c r="AY1948" i="1" s="1"/>
  <c r="AI1948" i="1"/>
  <c r="Y1948" i="1"/>
  <c r="Z2082" i="1"/>
  <c r="AE1962" i="1" l="1"/>
  <c r="AC1961" i="1"/>
  <c r="AG1961" i="1" s="1"/>
  <c r="AD1963" i="1"/>
  <c r="AF1963" i="1" s="1"/>
  <c r="AA1964" i="1"/>
  <c r="Z2083" i="1"/>
  <c r="AB1950" i="1"/>
  <c r="AH1949" i="1"/>
  <c r="Y1949" i="1"/>
  <c r="AX1949" i="1"/>
  <c r="AY1949" i="1" s="1"/>
  <c r="AI1949" i="1"/>
  <c r="AA1965" i="1" l="1"/>
  <c r="AD1964" i="1"/>
  <c r="AF1964" i="1" s="1"/>
  <c r="AE1963" i="1"/>
  <c r="AC1962" i="1"/>
  <c r="AG1962" i="1" s="1"/>
  <c r="AB1951" i="1"/>
  <c r="AH1950" i="1"/>
  <c r="AX1950" i="1"/>
  <c r="AY1950" i="1" s="1"/>
  <c r="Y1950" i="1"/>
  <c r="AI1950" i="1"/>
  <c r="Z2084" i="1"/>
  <c r="AE1964" i="1" l="1"/>
  <c r="AC1963" i="1"/>
  <c r="AG1963" i="1" s="1"/>
  <c r="AA1966" i="1"/>
  <c r="AD1965" i="1"/>
  <c r="AF1965" i="1" s="1"/>
  <c r="Z2085" i="1"/>
  <c r="AB1952" i="1"/>
  <c r="AH1951" i="1"/>
  <c r="AX1951" i="1"/>
  <c r="AY1951" i="1" s="1"/>
  <c r="Y1951" i="1"/>
  <c r="AI1951" i="1"/>
  <c r="AA1967" i="1" l="1"/>
  <c r="AD1966" i="1"/>
  <c r="AF1966" i="1" s="1"/>
  <c r="AC1964" i="1"/>
  <c r="AG1964" i="1" s="1"/>
  <c r="AE1965" i="1"/>
  <c r="AB1953" i="1"/>
  <c r="AH1952" i="1"/>
  <c r="Y1952" i="1"/>
  <c r="AX1952" i="1"/>
  <c r="AY1952" i="1" s="1"/>
  <c r="AI1952" i="1"/>
  <c r="Z2086" i="1"/>
  <c r="AE1966" i="1" l="1"/>
  <c r="AC1965" i="1"/>
  <c r="AG1965" i="1" s="1"/>
  <c r="AA1968" i="1"/>
  <c r="AD1967" i="1"/>
  <c r="AF1967" i="1" s="1"/>
  <c r="Z2087" i="1"/>
  <c r="AB1954" i="1"/>
  <c r="AH1953" i="1"/>
  <c r="AX1953" i="1"/>
  <c r="AY1953" i="1" s="1"/>
  <c r="Y1953" i="1"/>
  <c r="AI1953" i="1"/>
  <c r="AA1969" i="1" l="1"/>
  <c r="AD1968" i="1"/>
  <c r="AF1968" i="1" s="1"/>
  <c r="AE1967" i="1"/>
  <c r="AC1966" i="1"/>
  <c r="AG1966" i="1" s="1"/>
  <c r="AB1955" i="1"/>
  <c r="AH1954" i="1"/>
  <c r="AI1954" i="1"/>
  <c r="Y1954" i="1"/>
  <c r="AX1954" i="1"/>
  <c r="AY1954" i="1" s="1"/>
  <c r="Z2088" i="1"/>
  <c r="AE1968" i="1" l="1"/>
  <c r="AC1968" i="1" s="1"/>
  <c r="AC1967" i="1"/>
  <c r="AG1967" i="1" s="1"/>
  <c r="AA1970" i="1"/>
  <c r="AD1969" i="1"/>
  <c r="Z2089" i="1"/>
  <c r="AG1968" i="1"/>
  <c r="AB1956" i="1"/>
  <c r="AH1955" i="1"/>
  <c r="AX1955" i="1"/>
  <c r="AY1955" i="1" s="1"/>
  <c r="Y1955" i="1"/>
  <c r="AI1955" i="1"/>
  <c r="AF1969" i="1" l="1"/>
  <c r="AE1969" i="1"/>
  <c r="AA1971" i="1"/>
  <c r="AD1970" i="1"/>
  <c r="AF1970" i="1" s="1"/>
  <c r="AB1957" i="1"/>
  <c r="AH1956" i="1"/>
  <c r="Y1956" i="1"/>
  <c r="AI1956" i="1"/>
  <c r="AX1956" i="1"/>
  <c r="AY1956" i="1" s="1"/>
  <c r="Z2090" i="1"/>
  <c r="AE1970" i="1" l="1"/>
  <c r="AC1970" i="1" s="1"/>
  <c r="AC1969" i="1"/>
  <c r="AG1969" i="1" s="1"/>
  <c r="AD1971" i="1"/>
  <c r="AA1972" i="1"/>
  <c r="Z2091" i="1"/>
  <c r="AB1958" i="1"/>
  <c r="AH1957" i="1"/>
  <c r="AX1957" i="1"/>
  <c r="AY1957" i="1" s="1"/>
  <c r="AI1957" i="1"/>
  <c r="Y1957" i="1"/>
  <c r="AG1970" i="1" l="1"/>
  <c r="AD1972" i="1"/>
  <c r="AF1972" i="1" s="1"/>
  <c r="AA1973" i="1"/>
  <c r="AF1971" i="1"/>
  <c r="AE1971" i="1"/>
  <c r="Z2092" i="1"/>
  <c r="AB1959" i="1"/>
  <c r="AH1958" i="1"/>
  <c r="AI1958" i="1"/>
  <c r="Y1958" i="1"/>
  <c r="AX1958" i="1"/>
  <c r="AY1958" i="1" s="1"/>
  <c r="AE1972" i="1" l="1"/>
  <c r="AC1971" i="1"/>
  <c r="AG1971" i="1" s="1"/>
  <c r="AA1974" i="1"/>
  <c r="AD1973" i="1"/>
  <c r="AF1973" i="1" s="1"/>
  <c r="Z2093" i="1"/>
  <c r="AB1960" i="1"/>
  <c r="AH1959" i="1"/>
  <c r="AX1959" i="1"/>
  <c r="AY1959" i="1" s="1"/>
  <c r="Y1959" i="1"/>
  <c r="AI1959" i="1"/>
  <c r="AA1975" i="1" l="1"/>
  <c r="AD1974" i="1"/>
  <c r="AF1974" i="1" s="1"/>
  <c r="AE1973" i="1"/>
  <c r="AC1972" i="1"/>
  <c r="AG1972" i="1" s="1"/>
  <c r="AB1961" i="1"/>
  <c r="AH1960" i="1"/>
  <c r="AX1960" i="1"/>
  <c r="AY1960" i="1" s="1"/>
  <c r="Y1960" i="1"/>
  <c r="AI1960" i="1"/>
  <c r="Z2094" i="1"/>
  <c r="AE1974" i="1" l="1"/>
  <c r="AC1973" i="1"/>
  <c r="AG1973" i="1" s="1"/>
  <c r="AD1975" i="1"/>
  <c r="AF1975" i="1" s="1"/>
  <c r="AA1976" i="1"/>
  <c r="Z2095" i="1"/>
  <c r="AB1962" i="1"/>
  <c r="AH1961" i="1"/>
  <c r="Y1961" i="1"/>
  <c r="AX1961" i="1"/>
  <c r="AY1961" i="1" s="1"/>
  <c r="AI1961" i="1"/>
  <c r="AA1977" i="1" l="1"/>
  <c r="AD1976" i="1"/>
  <c r="AF1976" i="1" s="1"/>
  <c r="AC1974" i="1"/>
  <c r="AG1974" i="1" s="1"/>
  <c r="AE1975" i="1"/>
  <c r="AB1963" i="1"/>
  <c r="AH1962" i="1"/>
  <c r="Y1962" i="1"/>
  <c r="AX1962" i="1"/>
  <c r="AY1962" i="1" s="1"/>
  <c r="AI1962" i="1"/>
  <c r="Z2096" i="1"/>
  <c r="AE1976" i="1" l="1"/>
  <c r="AC1975" i="1"/>
  <c r="AG1975" i="1" s="1"/>
  <c r="AA1978" i="1"/>
  <c r="AD1977" i="1"/>
  <c r="AF1977" i="1" s="1"/>
  <c r="AB1964" i="1"/>
  <c r="AI1963" i="1"/>
  <c r="AH1963" i="1"/>
  <c r="Y1963" i="1"/>
  <c r="AX1963" i="1"/>
  <c r="AY1963" i="1" s="1"/>
  <c r="Z2097" i="1"/>
  <c r="AD1978" i="1" l="1"/>
  <c r="AF1978" i="1" s="1"/>
  <c r="AA1979" i="1"/>
  <c r="AE1977" i="1"/>
  <c r="AC1976" i="1"/>
  <c r="AG1976" i="1" s="1"/>
  <c r="AB1965" i="1"/>
  <c r="AH1964" i="1"/>
  <c r="Y1964" i="1"/>
  <c r="AI1964" i="1"/>
  <c r="AX1964" i="1"/>
  <c r="AY1964" i="1" s="1"/>
  <c r="Z2098" i="1"/>
  <c r="AC1977" i="1" l="1"/>
  <c r="AG1977" i="1" s="1"/>
  <c r="AE1978" i="1"/>
  <c r="AD1979" i="1"/>
  <c r="AF1979" i="1" s="1"/>
  <c r="AA1980" i="1"/>
  <c r="AB1966" i="1"/>
  <c r="AH1965" i="1"/>
  <c r="AX1965" i="1"/>
  <c r="AY1965" i="1" s="1"/>
  <c r="AI1965" i="1"/>
  <c r="Y1965" i="1"/>
  <c r="Z2099" i="1"/>
  <c r="AA1981" i="1" l="1"/>
  <c r="AD1980" i="1"/>
  <c r="AF1980" i="1" s="1"/>
  <c r="AE1979" i="1"/>
  <c r="AC1978" i="1"/>
  <c r="AG1978" i="1" s="1"/>
  <c r="Z2100" i="1"/>
  <c r="AB1967" i="1"/>
  <c r="AH1966" i="1"/>
  <c r="AI1966" i="1"/>
  <c r="Y1966" i="1"/>
  <c r="AX1966" i="1"/>
  <c r="AY1966" i="1" s="1"/>
  <c r="AE1980" i="1" l="1"/>
  <c r="AC1979" i="1"/>
  <c r="AG1979" i="1" s="1"/>
  <c r="AA1982" i="1"/>
  <c r="AD1981" i="1"/>
  <c r="AF1981" i="1" s="1"/>
  <c r="Z2101" i="1"/>
  <c r="AB1968" i="1"/>
  <c r="AH1967" i="1"/>
  <c r="AX1967" i="1"/>
  <c r="AY1967" i="1" s="1"/>
  <c r="Y1967" i="1"/>
  <c r="AI1967" i="1"/>
  <c r="AA1983" i="1" l="1"/>
  <c r="AD1982" i="1"/>
  <c r="AF1982" i="1" s="1"/>
  <c r="AE1981" i="1"/>
  <c r="AC1980" i="1"/>
  <c r="AG1980" i="1" s="1"/>
  <c r="Z2102" i="1"/>
  <c r="AB1969" i="1"/>
  <c r="AH1968" i="1"/>
  <c r="AX1968" i="1"/>
  <c r="AY1968" i="1" s="1"/>
  <c r="Y1968" i="1"/>
  <c r="AI1968" i="1"/>
  <c r="AE1982" i="1" l="1"/>
  <c r="AC1981" i="1"/>
  <c r="AG1981" i="1" s="1"/>
  <c r="AA1984" i="1"/>
  <c r="AD1983" i="1"/>
  <c r="AF1983" i="1" s="1"/>
  <c r="AB1970" i="1"/>
  <c r="Y1969" i="1"/>
  <c r="AH1969" i="1"/>
  <c r="AX1969" i="1"/>
  <c r="AY1969" i="1" s="1"/>
  <c r="AI1969" i="1"/>
  <c r="Z2103" i="1"/>
  <c r="AA1985" i="1" l="1"/>
  <c r="AD1984" i="1"/>
  <c r="AF1984" i="1" s="1"/>
  <c r="AC1982" i="1"/>
  <c r="AG1982" i="1" s="1"/>
  <c r="AE1983" i="1"/>
  <c r="Z2104" i="1"/>
  <c r="AB1971" i="1"/>
  <c r="AH1970" i="1"/>
  <c r="AI1970" i="1"/>
  <c r="Y1970" i="1"/>
  <c r="AX1970" i="1"/>
  <c r="AY1970" i="1" s="1"/>
  <c r="AC1983" i="1" l="1"/>
  <c r="AG1983" i="1" s="1"/>
  <c r="AE1984" i="1"/>
  <c r="AA1986" i="1"/>
  <c r="AD1985" i="1"/>
  <c r="AF1985" i="1" s="1"/>
  <c r="AB1972" i="1"/>
  <c r="AH1971" i="1"/>
  <c r="AI1971" i="1"/>
  <c r="Y1971" i="1"/>
  <c r="AX1971" i="1"/>
  <c r="AY1971" i="1" s="1"/>
  <c r="Z2105" i="1"/>
  <c r="AA1987" i="1" l="1"/>
  <c r="AD1986" i="1"/>
  <c r="AF1986" i="1" s="1"/>
  <c r="AE1985" i="1"/>
  <c r="AC1984" i="1"/>
  <c r="AG1984" i="1" s="1"/>
  <c r="Z2106" i="1"/>
  <c r="AB1973" i="1"/>
  <c r="AH1972" i="1"/>
  <c r="AI1972" i="1"/>
  <c r="Y1972" i="1"/>
  <c r="AX1972" i="1"/>
  <c r="AY1972" i="1" s="1"/>
  <c r="AE1986" i="1" l="1"/>
  <c r="AC1985" i="1"/>
  <c r="AG1985" i="1" s="1"/>
  <c r="AA1988" i="1"/>
  <c r="AD1987" i="1"/>
  <c r="AF1987" i="1" s="1"/>
  <c r="AB1974" i="1"/>
  <c r="AH1973" i="1"/>
  <c r="AI1973" i="1"/>
  <c r="Y1973" i="1"/>
  <c r="AX1973" i="1"/>
  <c r="AY1973" i="1" s="1"/>
  <c r="Z2107" i="1"/>
  <c r="AA1989" i="1" l="1"/>
  <c r="AD1988" i="1"/>
  <c r="AF1988" i="1" s="1"/>
  <c r="AC1986" i="1"/>
  <c r="AG1986" i="1" s="1"/>
  <c r="AE1987" i="1"/>
  <c r="AC1987" i="1" s="1"/>
  <c r="AB1975" i="1"/>
  <c r="AH1974" i="1"/>
  <c r="Y1974" i="1"/>
  <c r="AI1974" i="1"/>
  <c r="AX1974" i="1"/>
  <c r="AY1974" i="1" s="1"/>
  <c r="Z2108" i="1"/>
  <c r="AE1988" i="1" l="1"/>
  <c r="AC1988" i="1" s="1"/>
  <c r="AG1987" i="1"/>
  <c r="AA1990" i="1"/>
  <c r="AD1989" i="1"/>
  <c r="AB1976" i="1"/>
  <c r="AH1975" i="1"/>
  <c r="AI1975" i="1"/>
  <c r="Y1975" i="1"/>
  <c r="AX1975" i="1"/>
  <c r="AY1975" i="1" s="1"/>
  <c r="AG1988" i="1"/>
  <c r="Z2109" i="1"/>
  <c r="AF1989" i="1" l="1"/>
  <c r="AE1989" i="1"/>
  <c r="AA1991" i="1"/>
  <c r="AD1990" i="1"/>
  <c r="AF1990" i="1" s="1"/>
  <c r="AB1977" i="1"/>
  <c r="AH1976" i="1"/>
  <c r="AI1976" i="1"/>
  <c r="Y1976" i="1"/>
  <c r="AX1976" i="1"/>
  <c r="AY1976" i="1" s="1"/>
  <c r="Z2110" i="1"/>
  <c r="AD1991" i="1" l="1"/>
  <c r="AF1991" i="1" s="1"/>
  <c r="AA1992" i="1"/>
  <c r="AE1990" i="1"/>
  <c r="AC1989" i="1"/>
  <c r="AG1989" i="1" s="1"/>
  <c r="Z2111" i="1"/>
  <c r="AB1978" i="1"/>
  <c r="AH1977" i="1"/>
  <c r="AI1977" i="1"/>
  <c r="AX1977" i="1"/>
  <c r="AY1977" i="1" s="1"/>
  <c r="Y1977" i="1"/>
  <c r="AE1991" i="1" l="1"/>
  <c r="AC1990" i="1"/>
  <c r="AG1990" i="1" s="1"/>
  <c r="AA1993" i="1"/>
  <c r="AD1992" i="1"/>
  <c r="AF1992" i="1" s="1"/>
  <c r="Z2112" i="1"/>
  <c r="AB1979" i="1"/>
  <c r="AH1978" i="1"/>
  <c r="AI1978" i="1"/>
  <c r="AX1978" i="1"/>
  <c r="AY1978" i="1" s="1"/>
  <c r="Y1978" i="1"/>
  <c r="AD1993" i="1" l="1"/>
  <c r="AF1993" i="1" s="1"/>
  <c r="AA1994" i="1"/>
  <c r="AE1992" i="1"/>
  <c r="AE1993" i="1" s="1"/>
  <c r="AC1993" i="1" s="1"/>
  <c r="AC1991" i="1"/>
  <c r="AG1991" i="1" s="1"/>
  <c r="Z2113" i="1"/>
  <c r="AB1980" i="1"/>
  <c r="AH1979" i="1"/>
  <c r="AX1979" i="1"/>
  <c r="AY1979" i="1" s="1"/>
  <c r="Y1979" i="1"/>
  <c r="AI1979" i="1"/>
  <c r="AA1995" i="1" l="1"/>
  <c r="AD1994" i="1"/>
  <c r="AF1994" i="1" s="1"/>
  <c r="AC1992" i="1"/>
  <c r="AG1992" i="1" s="1"/>
  <c r="Z2114" i="1"/>
  <c r="AB1981" i="1"/>
  <c r="AH1980" i="1"/>
  <c r="AI1980" i="1"/>
  <c r="Y1980" i="1"/>
  <c r="AX1980" i="1"/>
  <c r="AY1980" i="1" s="1"/>
  <c r="AA1996" i="1" l="1"/>
  <c r="AD1995" i="1"/>
  <c r="AF1995" i="1" s="1"/>
  <c r="AG1993" i="1"/>
  <c r="AE1994" i="1"/>
  <c r="AB1982" i="1"/>
  <c r="AH1981" i="1"/>
  <c r="AI1981" i="1"/>
  <c r="AX1981" i="1"/>
  <c r="AY1981" i="1" s="1"/>
  <c r="Y1981" i="1"/>
  <c r="Z2115" i="1"/>
  <c r="AE1995" i="1" l="1"/>
  <c r="AC1994" i="1"/>
  <c r="AG1994" i="1" s="1"/>
  <c r="AA1997" i="1"/>
  <c r="AD1996" i="1"/>
  <c r="AF1996" i="1" s="1"/>
  <c r="AB1983" i="1"/>
  <c r="Y1982" i="1"/>
  <c r="AH1982" i="1"/>
  <c r="AX1982" i="1"/>
  <c r="AY1982" i="1" s="1"/>
  <c r="AI1982" i="1"/>
  <c r="Z2116" i="1"/>
  <c r="AA1998" i="1" l="1"/>
  <c r="AD1997" i="1"/>
  <c r="AF1997" i="1" s="1"/>
  <c r="AC1995" i="1"/>
  <c r="AG1995" i="1" s="1"/>
  <c r="AE1996" i="1"/>
  <c r="Z2117" i="1"/>
  <c r="AB1984" i="1"/>
  <c r="AI1983" i="1"/>
  <c r="AH1983" i="1"/>
  <c r="AX1983" i="1"/>
  <c r="AY1983" i="1" s="1"/>
  <c r="Y1983" i="1"/>
  <c r="AE1997" i="1" l="1"/>
  <c r="AC1996" i="1"/>
  <c r="AG1996" i="1" s="1"/>
  <c r="AA1999" i="1"/>
  <c r="AD1998" i="1"/>
  <c r="AF1998" i="1" s="1"/>
  <c r="Z2118" i="1"/>
  <c r="AB1985" i="1"/>
  <c r="AH1984" i="1"/>
  <c r="AX1984" i="1"/>
  <c r="AY1984" i="1" s="1"/>
  <c r="Y1984" i="1"/>
  <c r="AI1984" i="1"/>
  <c r="AA2000" i="1" l="1"/>
  <c r="AD1999" i="1"/>
  <c r="AF1999" i="1" s="1"/>
  <c r="AC1997" i="1"/>
  <c r="AG1997" i="1" s="1"/>
  <c r="AE1998" i="1"/>
  <c r="AC1998" i="1" s="1"/>
  <c r="AB1986" i="1"/>
  <c r="AX1985" i="1"/>
  <c r="AY1985" i="1" s="1"/>
  <c r="Y1985" i="1"/>
  <c r="AH1985" i="1"/>
  <c r="AI1985" i="1"/>
  <c r="Z2119" i="1"/>
  <c r="AG1998" i="1" l="1"/>
  <c r="AE1999" i="1"/>
  <c r="AC1999" i="1" s="1"/>
  <c r="AG1999" i="1" s="1"/>
  <c r="AA2001" i="1"/>
  <c r="AD2000" i="1"/>
  <c r="Z2120" i="1"/>
  <c r="AB1987" i="1"/>
  <c r="AH1986" i="1"/>
  <c r="AX1986" i="1"/>
  <c r="AY1986" i="1" s="1"/>
  <c r="AI1986" i="1"/>
  <c r="Y1986" i="1"/>
  <c r="AF2000" i="1" l="1"/>
  <c r="AE2000" i="1"/>
  <c r="AA2002" i="1"/>
  <c r="AD2001" i="1"/>
  <c r="AF2001" i="1" s="1"/>
  <c r="AB1988" i="1"/>
  <c r="AX1987" i="1"/>
  <c r="AY1987" i="1" s="1"/>
  <c r="AH1987" i="1"/>
  <c r="AI1987" i="1"/>
  <c r="Y1987" i="1"/>
  <c r="Z2121" i="1"/>
  <c r="AA2003" i="1" l="1"/>
  <c r="AD2002" i="1"/>
  <c r="AF2002" i="1" s="1"/>
  <c r="AC2000" i="1"/>
  <c r="AG2000" i="1" s="1"/>
  <c r="AE2001" i="1"/>
  <c r="AE2002" i="1" s="1"/>
  <c r="AC2002" i="1" s="1"/>
  <c r="AB1989" i="1"/>
  <c r="AI1988" i="1"/>
  <c r="AH1988" i="1"/>
  <c r="AX1988" i="1"/>
  <c r="AY1988" i="1" s="1"/>
  <c r="Y1988" i="1"/>
  <c r="Z2122" i="1"/>
  <c r="AC2001" i="1" l="1"/>
  <c r="AG2001" i="1" s="1"/>
  <c r="AA2004" i="1"/>
  <c r="AD2003" i="1"/>
  <c r="AB1990" i="1"/>
  <c r="AH1989" i="1"/>
  <c r="AI1989" i="1"/>
  <c r="AX1989" i="1"/>
  <c r="AY1989" i="1" s="1"/>
  <c r="Y1989" i="1"/>
  <c r="Z2123" i="1"/>
  <c r="AG2002" i="1" l="1"/>
  <c r="AF2003" i="1"/>
  <c r="AE2003" i="1"/>
  <c r="AA2005" i="1"/>
  <c r="AD2004" i="1"/>
  <c r="AF2004" i="1" s="1"/>
  <c r="Z2124" i="1"/>
  <c r="AB1991" i="1"/>
  <c r="AH1990" i="1"/>
  <c r="AI1990" i="1"/>
  <c r="AX1990" i="1"/>
  <c r="AY1990" i="1" s="1"/>
  <c r="Y1990" i="1"/>
  <c r="AA2006" i="1" l="1"/>
  <c r="AD2005" i="1"/>
  <c r="AF2005" i="1" s="1"/>
  <c r="AE2004" i="1"/>
  <c r="AC2003" i="1"/>
  <c r="AG2003" i="1" s="1"/>
  <c r="AB1992" i="1"/>
  <c r="AH1991" i="1"/>
  <c r="AI1991" i="1"/>
  <c r="Y1991" i="1"/>
  <c r="AX1991" i="1"/>
  <c r="AY1991" i="1" s="1"/>
  <c r="Z2125" i="1"/>
  <c r="AE2005" i="1" l="1"/>
  <c r="AC2005" i="1" s="1"/>
  <c r="AC2004" i="1"/>
  <c r="AG2004" i="1" s="1"/>
  <c r="AA2007" i="1"/>
  <c r="AD2006" i="1"/>
  <c r="AF2006" i="1" s="1"/>
  <c r="Z2126" i="1"/>
  <c r="AB1993" i="1"/>
  <c r="AI1992" i="1"/>
  <c r="AH1992" i="1"/>
  <c r="Y1992" i="1"/>
  <c r="AX1992" i="1"/>
  <c r="AY1992" i="1" s="1"/>
  <c r="AG2005" i="1" l="1"/>
  <c r="AD2007" i="1"/>
  <c r="AF2007" i="1" s="1"/>
  <c r="AA2008" i="1"/>
  <c r="AE2006" i="1"/>
  <c r="AB1994" i="1"/>
  <c r="AH1993" i="1"/>
  <c r="AI1993" i="1"/>
  <c r="Y1993" i="1"/>
  <c r="AX1993" i="1"/>
  <c r="AY1993" i="1" s="1"/>
  <c r="Z2127" i="1"/>
  <c r="AE2007" i="1" l="1"/>
  <c r="AC2006" i="1"/>
  <c r="AG2006" i="1" s="1"/>
  <c r="AA2009" i="1"/>
  <c r="AD2008" i="1"/>
  <c r="AF2008" i="1" s="1"/>
  <c r="Z2128" i="1"/>
  <c r="AB1995" i="1"/>
  <c r="AH1994" i="1"/>
  <c r="AX1994" i="1"/>
  <c r="AY1994" i="1" s="1"/>
  <c r="Y1994" i="1"/>
  <c r="AI1994" i="1"/>
  <c r="AD2009" i="1" l="1"/>
  <c r="AF2009" i="1" s="1"/>
  <c r="AA2010" i="1"/>
  <c r="AE2008" i="1"/>
  <c r="AC2007" i="1"/>
  <c r="AG2007" i="1" s="1"/>
  <c r="AB1996" i="1"/>
  <c r="AH1995" i="1"/>
  <c r="AX1995" i="1"/>
  <c r="AY1995" i="1" s="1"/>
  <c r="Y1995" i="1"/>
  <c r="AI1995" i="1"/>
  <c r="Z2129" i="1"/>
  <c r="AE2009" i="1" l="1"/>
  <c r="AC2008" i="1"/>
  <c r="AG2008" i="1" s="1"/>
  <c r="AA2011" i="1"/>
  <c r="AD2010" i="1"/>
  <c r="AF2010" i="1" s="1"/>
  <c r="Z2130" i="1"/>
  <c r="AB1997" i="1"/>
  <c r="AH1996" i="1"/>
  <c r="Y1996" i="1"/>
  <c r="AI1996" i="1"/>
  <c r="AX1996" i="1"/>
  <c r="AY1996" i="1" s="1"/>
  <c r="AA2012" i="1" l="1"/>
  <c r="AD2011" i="1"/>
  <c r="AF2011" i="1" s="1"/>
  <c r="AE2010" i="1"/>
  <c r="AC2009" i="1"/>
  <c r="AG2009" i="1" s="1"/>
  <c r="AB1998" i="1"/>
  <c r="AX1997" i="1"/>
  <c r="AY1997" i="1" s="1"/>
  <c r="Y1997" i="1"/>
  <c r="AH1997" i="1"/>
  <c r="AI1997" i="1"/>
  <c r="Z2131" i="1"/>
  <c r="AE2011" i="1" l="1"/>
  <c r="AC2010" i="1"/>
  <c r="AG2010" i="1" s="1"/>
  <c r="AA2013" i="1"/>
  <c r="AD2012" i="1"/>
  <c r="AF2012" i="1" s="1"/>
  <c r="Z2132" i="1"/>
  <c r="AB1999" i="1"/>
  <c r="AH1998" i="1"/>
  <c r="AI1998" i="1"/>
  <c r="Y1998" i="1"/>
  <c r="AX1998" i="1"/>
  <c r="AY1998" i="1" s="1"/>
  <c r="AA2014" i="1" l="1"/>
  <c r="AD2013" i="1"/>
  <c r="AF2013" i="1" s="1"/>
  <c r="AE2012" i="1"/>
  <c r="AC2011" i="1"/>
  <c r="AG2011" i="1" s="1"/>
  <c r="Z2133" i="1"/>
  <c r="AB2000" i="1"/>
  <c r="AI1999" i="1"/>
  <c r="AH1999" i="1"/>
  <c r="AX1999" i="1"/>
  <c r="AY1999" i="1" s="1"/>
  <c r="Y1999" i="1"/>
  <c r="AE2013" i="1" l="1"/>
  <c r="AC2012" i="1"/>
  <c r="AG2012" i="1" s="1"/>
  <c r="AA2015" i="1"/>
  <c r="AD2014" i="1"/>
  <c r="AF2014" i="1" s="1"/>
  <c r="AB2001" i="1"/>
  <c r="AH2000" i="1"/>
  <c r="Y2000" i="1"/>
  <c r="AI2000" i="1"/>
  <c r="AX2000" i="1"/>
  <c r="AY2000" i="1" s="1"/>
  <c r="Z2134" i="1"/>
  <c r="AA2016" i="1" l="1"/>
  <c r="AD2015" i="1"/>
  <c r="AF2015" i="1" s="1"/>
  <c r="AE2014" i="1"/>
  <c r="AC2013" i="1"/>
  <c r="AG2013" i="1" s="1"/>
  <c r="Z2135" i="1"/>
  <c r="AB2002" i="1"/>
  <c r="AI2001" i="1"/>
  <c r="AH2001" i="1"/>
  <c r="AX2001" i="1"/>
  <c r="AY2001" i="1" s="1"/>
  <c r="Y2001" i="1"/>
  <c r="AE2015" i="1" l="1"/>
  <c r="AC2014" i="1"/>
  <c r="AG2014" i="1" s="1"/>
  <c r="AD2016" i="1"/>
  <c r="AF2016" i="1" s="1"/>
  <c r="AA2017" i="1"/>
  <c r="Z2136" i="1"/>
  <c r="AB2003" i="1"/>
  <c r="AH2002" i="1"/>
  <c r="Y2002" i="1"/>
  <c r="AX2002" i="1"/>
  <c r="AY2002" i="1" s="1"/>
  <c r="AI2002" i="1"/>
  <c r="AA2018" i="1" l="1"/>
  <c r="AD2017" i="1"/>
  <c r="AF2017" i="1" s="1"/>
  <c r="AE2016" i="1"/>
  <c r="AC2015" i="1"/>
  <c r="AG2015" i="1" s="1"/>
  <c r="AB2004" i="1"/>
  <c r="AH2003" i="1"/>
  <c r="Y2003" i="1"/>
  <c r="AI2003" i="1"/>
  <c r="AX2003" i="1"/>
  <c r="AY2003" i="1" s="1"/>
  <c r="Z2137" i="1"/>
  <c r="AE2017" i="1" l="1"/>
  <c r="AC2016" i="1"/>
  <c r="AG2016" i="1" s="1"/>
  <c r="AD2018" i="1"/>
  <c r="AF2018" i="1" s="1"/>
  <c r="AA2019" i="1"/>
  <c r="Z2138" i="1"/>
  <c r="AB2005" i="1"/>
  <c r="AH2004" i="1"/>
  <c r="Y2004" i="1"/>
  <c r="AI2004" i="1"/>
  <c r="AX2004" i="1"/>
  <c r="AY2004" i="1" s="1"/>
  <c r="AD2019" i="1" l="1"/>
  <c r="AF2019" i="1" s="1"/>
  <c r="AA2020" i="1"/>
  <c r="AE2018" i="1"/>
  <c r="AE2019" i="1" s="1"/>
  <c r="AC2019" i="1" s="1"/>
  <c r="AC2017" i="1"/>
  <c r="AG2017" i="1" s="1"/>
  <c r="Z2139" i="1"/>
  <c r="AB2006" i="1"/>
  <c r="AX2005" i="1"/>
  <c r="AY2005" i="1" s="1"/>
  <c r="AH2005" i="1"/>
  <c r="Y2005" i="1"/>
  <c r="AI2005" i="1"/>
  <c r="AC2018" i="1" l="1"/>
  <c r="AG2018" i="1" s="1"/>
  <c r="AA2021" i="1"/>
  <c r="AD2020" i="1"/>
  <c r="AB2007" i="1"/>
  <c r="AX2006" i="1"/>
  <c r="AY2006" i="1" s="1"/>
  <c r="AH2006" i="1"/>
  <c r="Y2006" i="1"/>
  <c r="AI2006" i="1"/>
  <c r="Z2140" i="1"/>
  <c r="AG2019" i="1" l="1"/>
  <c r="AF2020" i="1"/>
  <c r="AE2020" i="1"/>
  <c r="AA2022" i="1"/>
  <c r="AD2021" i="1"/>
  <c r="AF2021" i="1" s="1"/>
  <c r="AB2008" i="1"/>
  <c r="AH2007" i="1"/>
  <c r="AI2007" i="1"/>
  <c r="AX2007" i="1"/>
  <c r="AY2007" i="1" s="1"/>
  <c r="Y2007" i="1"/>
  <c r="Z2141" i="1"/>
  <c r="AA2023" i="1" l="1"/>
  <c r="AD2022" i="1"/>
  <c r="AF2022" i="1" s="1"/>
  <c r="AE2021" i="1"/>
  <c r="AC2020" i="1"/>
  <c r="AG2020" i="1" s="1"/>
  <c r="Z2142" i="1"/>
  <c r="AB2009" i="1"/>
  <c r="AH2008" i="1"/>
  <c r="Y2008" i="1"/>
  <c r="AI2008" i="1"/>
  <c r="AX2008" i="1"/>
  <c r="AY2008" i="1" s="1"/>
  <c r="AE2022" i="1" l="1"/>
  <c r="AC2021" i="1"/>
  <c r="AG2021" i="1" s="1"/>
  <c r="AA2024" i="1"/>
  <c r="AD2023" i="1"/>
  <c r="AF2023" i="1" s="1"/>
  <c r="Z2143" i="1"/>
  <c r="AB2010" i="1"/>
  <c r="AH2009" i="1"/>
  <c r="Y2009" i="1"/>
  <c r="AX2009" i="1"/>
  <c r="AY2009" i="1" s="1"/>
  <c r="AI2009" i="1"/>
  <c r="AD2024" i="1" l="1"/>
  <c r="AF2024" i="1" s="1"/>
  <c r="AA2025" i="1"/>
  <c r="AE2023" i="1"/>
  <c r="AC2022" i="1"/>
  <c r="AG2022" i="1" s="1"/>
  <c r="AB2011" i="1"/>
  <c r="AH2010" i="1"/>
  <c r="AX2010" i="1"/>
  <c r="AY2010" i="1" s="1"/>
  <c r="Y2010" i="1"/>
  <c r="AI2010" i="1"/>
  <c r="Z2144" i="1"/>
  <c r="AE2024" i="1" l="1"/>
  <c r="AC2023" i="1"/>
  <c r="AG2023" i="1" s="1"/>
  <c r="AA2026" i="1"/>
  <c r="AD2025" i="1"/>
  <c r="AF2025" i="1" s="1"/>
  <c r="Z2145" i="1"/>
  <c r="AB2012" i="1"/>
  <c r="AI2011" i="1"/>
  <c r="AH2011" i="1"/>
  <c r="Y2011" i="1"/>
  <c r="AX2011" i="1"/>
  <c r="AY2011" i="1" s="1"/>
  <c r="AA2027" i="1" l="1"/>
  <c r="AD2026" i="1"/>
  <c r="AF2026" i="1" s="1"/>
  <c r="AE2025" i="1"/>
  <c r="AC2024" i="1"/>
  <c r="AG2024" i="1" s="1"/>
  <c r="AB2013" i="1"/>
  <c r="AH2012" i="1"/>
  <c r="AX2012" i="1"/>
  <c r="AY2012" i="1" s="1"/>
  <c r="AI2012" i="1"/>
  <c r="Y2012" i="1"/>
  <c r="Z2146" i="1"/>
  <c r="AE2026" i="1" l="1"/>
  <c r="AC2025" i="1"/>
  <c r="AG2025" i="1" s="1"/>
  <c r="AA2028" i="1"/>
  <c r="AD2027" i="1"/>
  <c r="AF2027" i="1" s="1"/>
  <c r="Z2147" i="1"/>
  <c r="AB2014" i="1"/>
  <c r="AH2013" i="1"/>
  <c r="AI2013" i="1"/>
  <c r="AX2013" i="1"/>
  <c r="AY2013" i="1" s="1"/>
  <c r="Y2013" i="1"/>
  <c r="AA2029" i="1" l="1"/>
  <c r="AD2028" i="1"/>
  <c r="AF2028" i="1" s="1"/>
  <c r="AE2027" i="1"/>
  <c r="AC2026" i="1"/>
  <c r="AG2026" i="1" s="1"/>
  <c r="AB2015" i="1"/>
  <c r="AI2014" i="1"/>
  <c r="AH2014" i="1"/>
  <c r="AX2014" i="1"/>
  <c r="AY2014" i="1" s="1"/>
  <c r="Y2014" i="1"/>
  <c r="Z2148" i="1"/>
  <c r="AE2028" i="1" l="1"/>
  <c r="AC2027" i="1"/>
  <c r="AG2027" i="1" s="1"/>
  <c r="AA2030" i="1"/>
  <c r="AD2029" i="1"/>
  <c r="AF2029" i="1" s="1"/>
  <c r="Z2149" i="1"/>
  <c r="AB2016" i="1"/>
  <c r="AH2015" i="1"/>
  <c r="AX2015" i="1"/>
  <c r="AY2015" i="1" s="1"/>
  <c r="Y2015" i="1"/>
  <c r="AI2015" i="1"/>
  <c r="AA2031" i="1" l="1"/>
  <c r="AD2030" i="1"/>
  <c r="AF2030" i="1" s="1"/>
  <c r="AE2029" i="1"/>
  <c r="AC2028" i="1"/>
  <c r="AG2028" i="1" s="1"/>
  <c r="AB2017" i="1"/>
  <c r="Y2016" i="1"/>
  <c r="AH2016" i="1"/>
  <c r="AI2016" i="1"/>
  <c r="AX2016" i="1"/>
  <c r="AY2016" i="1" s="1"/>
  <c r="Z2150" i="1"/>
  <c r="AE2030" i="1" l="1"/>
  <c r="AC2029" i="1"/>
  <c r="AG2029" i="1" s="1"/>
  <c r="AD2031" i="1"/>
  <c r="AF2031" i="1" s="1"/>
  <c r="AA2032" i="1"/>
  <c r="Z2151" i="1"/>
  <c r="AB2018" i="1"/>
  <c r="Y2017" i="1"/>
  <c r="AX2017" i="1"/>
  <c r="AY2017" i="1" s="1"/>
  <c r="AH2017" i="1"/>
  <c r="AI2017" i="1"/>
  <c r="AA2033" i="1" l="1"/>
  <c r="AD2032" i="1"/>
  <c r="AF2032" i="1" s="1"/>
  <c r="AE2031" i="1"/>
  <c r="AC2030" i="1"/>
  <c r="AG2030" i="1" s="1"/>
  <c r="AB2019" i="1"/>
  <c r="AI2018" i="1"/>
  <c r="AH2018" i="1"/>
  <c r="Y2018" i="1"/>
  <c r="AX2018" i="1"/>
  <c r="AY2018" i="1" s="1"/>
  <c r="Z2152" i="1"/>
  <c r="AE2032" i="1" l="1"/>
  <c r="AC2032" i="1" s="1"/>
  <c r="AC2031" i="1"/>
  <c r="AG2031" i="1" s="1"/>
  <c r="AA2034" i="1"/>
  <c r="AD2033" i="1"/>
  <c r="AB2020" i="1"/>
  <c r="AX2019" i="1"/>
  <c r="AY2019" i="1" s="1"/>
  <c r="AH2019" i="1"/>
  <c r="AI2019" i="1"/>
  <c r="Y2019" i="1"/>
  <c r="Z2153" i="1"/>
  <c r="AG2032" i="1" l="1"/>
  <c r="AF2033" i="1"/>
  <c r="AE2033" i="1"/>
  <c r="AA2035" i="1"/>
  <c r="AD2034" i="1"/>
  <c r="AF2034" i="1" s="1"/>
  <c r="Z2154" i="1"/>
  <c r="AB2021" i="1"/>
  <c r="AH2020" i="1"/>
  <c r="Y2020" i="1"/>
  <c r="AI2020" i="1"/>
  <c r="AX2020" i="1"/>
  <c r="AY2020" i="1" s="1"/>
  <c r="AE2034" i="1" l="1"/>
  <c r="AC2034" i="1" s="1"/>
  <c r="AG2034" i="1" s="1"/>
  <c r="AC2033" i="1"/>
  <c r="AG2033" i="1" s="1"/>
  <c r="AA2036" i="1"/>
  <c r="AD2035" i="1"/>
  <c r="AB2022" i="1"/>
  <c r="AI2021" i="1"/>
  <c r="AH2021" i="1"/>
  <c r="AX2021" i="1"/>
  <c r="AY2021" i="1" s="1"/>
  <c r="Y2021" i="1"/>
  <c r="Z2155" i="1"/>
  <c r="AF2035" i="1" l="1"/>
  <c r="AE2035" i="1"/>
  <c r="AA2037" i="1"/>
  <c r="AD2036" i="1"/>
  <c r="AF2036" i="1" s="1"/>
  <c r="AB2023" i="1"/>
  <c r="AH2022" i="1"/>
  <c r="AX2022" i="1"/>
  <c r="AY2022" i="1" s="1"/>
  <c r="Y2022" i="1"/>
  <c r="AI2022" i="1"/>
  <c r="Z2156" i="1"/>
  <c r="AA2038" i="1" l="1"/>
  <c r="AD2037" i="1"/>
  <c r="AF2037" i="1" s="1"/>
  <c r="AE2036" i="1"/>
  <c r="AC2035" i="1"/>
  <c r="AG2035" i="1" s="1"/>
  <c r="AB2024" i="1"/>
  <c r="AH2023" i="1"/>
  <c r="AX2023" i="1"/>
  <c r="AY2023" i="1" s="1"/>
  <c r="AI2023" i="1"/>
  <c r="Y2023" i="1"/>
  <c r="Z2157" i="1"/>
  <c r="AC2036" i="1" l="1"/>
  <c r="AG2036" i="1" s="1"/>
  <c r="AE2037" i="1"/>
  <c r="AA2039" i="1"/>
  <c r="AD2038" i="1"/>
  <c r="AF2038" i="1" s="1"/>
  <c r="AB2025" i="1"/>
  <c r="AH2024" i="1"/>
  <c r="Y2024" i="1"/>
  <c r="AI2024" i="1"/>
  <c r="AX2024" i="1"/>
  <c r="AY2024" i="1" s="1"/>
  <c r="Z2158" i="1"/>
  <c r="AA2040" i="1" l="1"/>
  <c r="AD2039" i="1"/>
  <c r="AF2039" i="1" s="1"/>
  <c r="AE2038" i="1"/>
  <c r="AC2037" i="1"/>
  <c r="AG2037" i="1" s="1"/>
  <c r="Z2159" i="1"/>
  <c r="AB2026" i="1"/>
  <c r="AH2025" i="1"/>
  <c r="Y2025" i="1"/>
  <c r="AX2025" i="1"/>
  <c r="AY2025" i="1" s="1"/>
  <c r="AI2025" i="1"/>
  <c r="AC2038" i="1" l="1"/>
  <c r="AG2038" i="1" s="1"/>
  <c r="AE2039" i="1"/>
  <c r="AD2040" i="1"/>
  <c r="AF2040" i="1" s="1"/>
  <c r="AA2041" i="1"/>
  <c r="Z2160" i="1"/>
  <c r="AB2027" i="1"/>
  <c r="AX2026" i="1"/>
  <c r="AY2026" i="1" s="1"/>
  <c r="AH2026" i="1"/>
  <c r="AI2026" i="1"/>
  <c r="Y2026" i="1"/>
  <c r="AA2042" i="1" l="1"/>
  <c r="AD2041" i="1"/>
  <c r="AF2041" i="1" s="1"/>
  <c r="AE2040" i="1"/>
  <c r="AC2039" i="1"/>
  <c r="AG2039" i="1" s="1"/>
  <c r="AB2028" i="1"/>
  <c r="AH2027" i="1"/>
  <c r="AI2027" i="1"/>
  <c r="Y2027" i="1"/>
  <c r="AX2027" i="1"/>
  <c r="AY2027" i="1" s="1"/>
  <c r="Z2161" i="1"/>
  <c r="AC2040" i="1" l="1"/>
  <c r="AG2040" i="1" s="1"/>
  <c r="AE2041" i="1"/>
  <c r="AA2043" i="1"/>
  <c r="AD2042" i="1"/>
  <c r="AF2042" i="1" s="1"/>
  <c r="Z2162" i="1"/>
  <c r="AB2029" i="1"/>
  <c r="AH2028" i="1"/>
  <c r="AX2028" i="1"/>
  <c r="AY2028" i="1" s="1"/>
  <c r="Y2028" i="1"/>
  <c r="AI2028" i="1"/>
  <c r="AA2044" i="1" l="1"/>
  <c r="AD2043" i="1"/>
  <c r="AF2043" i="1" s="1"/>
  <c r="AE2042" i="1"/>
  <c r="AC2041" i="1"/>
  <c r="AG2041" i="1" s="1"/>
  <c r="Z2163" i="1"/>
  <c r="AB2030" i="1"/>
  <c r="AH2029" i="1"/>
  <c r="Y2029" i="1"/>
  <c r="AX2029" i="1"/>
  <c r="AY2029" i="1" s="1"/>
  <c r="AI2029" i="1"/>
  <c r="AE2043" i="1" l="1"/>
  <c r="AC2042" i="1"/>
  <c r="AG2042" i="1" s="1"/>
  <c r="AA2045" i="1"/>
  <c r="AD2044" i="1"/>
  <c r="AF2044" i="1" s="1"/>
  <c r="AB2031" i="1"/>
  <c r="AH2030" i="1"/>
  <c r="Y2030" i="1"/>
  <c r="AI2030" i="1"/>
  <c r="AX2030" i="1"/>
  <c r="AY2030" i="1" s="1"/>
  <c r="Z2164" i="1"/>
  <c r="AD2045" i="1" l="1"/>
  <c r="AF2045" i="1" s="1"/>
  <c r="AA2046" i="1"/>
  <c r="AC2043" i="1"/>
  <c r="AG2043" i="1" s="1"/>
  <c r="AE2044" i="1"/>
  <c r="AE2045" i="1" s="1"/>
  <c r="AC2045" i="1" s="1"/>
  <c r="Z2165" i="1"/>
  <c r="AB2032" i="1"/>
  <c r="AH2031" i="1"/>
  <c r="Y2031" i="1"/>
  <c r="AX2031" i="1"/>
  <c r="AY2031" i="1" s="1"/>
  <c r="AI2031" i="1"/>
  <c r="AC2044" i="1" l="1"/>
  <c r="AG2044" i="1" s="1"/>
  <c r="AA2047" i="1"/>
  <c r="AD2046" i="1"/>
  <c r="AG2045" i="1"/>
  <c r="AB2033" i="1"/>
  <c r="AI2032" i="1"/>
  <c r="AH2032" i="1"/>
  <c r="AX2032" i="1"/>
  <c r="AY2032" i="1" s="1"/>
  <c r="Y2032" i="1"/>
  <c r="Z2166" i="1"/>
  <c r="AF2046" i="1" l="1"/>
  <c r="AE2046" i="1"/>
  <c r="AA2048" i="1"/>
  <c r="AD2047" i="1"/>
  <c r="AF2047" i="1" s="1"/>
  <c r="Z2167" i="1"/>
  <c r="AB2034" i="1"/>
  <c r="AH2033" i="1"/>
  <c r="AX2033" i="1"/>
  <c r="AY2033" i="1" s="1"/>
  <c r="AI2033" i="1"/>
  <c r="Y2033" i="1"/>
  <c r="AD2048" i="1" l="1"/>
  <c r="AF2048" i="1" s="1"/>
  <c r="AA2049" i="1"/>
  <c r="AE2047" i="1"/>
  <c r="AC2046" i="1"/>
  <c r="AG2046" i="1" s="1"/>
  <c r="AB2035" i="1"/>
  <c r="AX2034" i="1"/>
  <c r="AY2034" i="1" s="1"/>
  <c r="AH2034" i="1"/>
  <c r="Y2034" i="1"/>
  <c r="AI2034" i="1"/>
  <c r="Z2168" i="1"/>
  <c r="AE2048" i="1" l="1"/>
  <c r="AC2047" i="1"/>
  <c r="AG2047" i="1" s="1"/>
  <c r="AA2050" i="1"/>
  <c r="AD2049" i="1"/>
  <c r="AF2049" i="1" s="1"/>
  <c r="Z2169" i="1"/>
  <c r="AB2036" i="1"/>
  <c r="Y2035" i="1"/>
  <c r="AX2035" i="1"/>
  <c r="AY2035" i="1" s="1"/>
  <c r="AH2035" i="1"/>
  <c r="AI2035" i="1"/>
  <c r="AD2050" i="1" l="1"/>
  <c r="AF2050" i="1" s="1"/>
  <c r="AA2051" i="1"/>
  <c r="AE2049" i="1"/>
  <c r="AC2048" i="1"/>
  <c r="AG2048" i="1" s="1"/>
  <c r="AB2037" i="1"/>
  <c r="AH2036" i="1"/>
  <c r="AX2036" i="1"/>
  <c r="AY2036" i="1" s="1"/>
  <c r="AI2036" i="1"/>
  <c r="Y2036" i="1"/>
  <c r="Z2170" i="1"/>
  <c r="AE2050" i="1" l="1"/>
  <c r="AC2049" i="1"/>
  <c r="AG2049" i="1" s="1"/>
  <c r="AA2052" i="1"/>
  <c r="AD2051" i="1"/>
  <c r="AF2051" i="1" s="1"/>
  <c r="Z2171" i="1"/>
  <c r="AB2038" i="1"/>
  <c r="AH2037" i="1"/>
  <c r="AX2037" i="1"/>
  <c r="AY2037" i="1" s="1"/>
  <c r="AI2037" i="1"/>
  <c r="Y2037" i="1"/>
  <c r="AA2053" i="1" l="1"/>
  <c r="AD2052" i="1"/>
  <c r="AF2052" i="1" s="1"/>
  <c r="AC2050" i="1"/>
  <c r="AG2050" i="1" s="1"/>
  <c r="AE2051" i="1"/>
  <c r="AB2039" i="1"/>
  <c r="AH2038" i="1"/>
  <c r="AX2038" i="1"/>
  <c r="AY2038" i="1" s="1"/>
  <c r="Y2038" i="1"/>
  <c r="AI2038" i="1"/>
  <c r="Z2172" i="1"/>
  <c r="AE2052" i="1" l="1"/>
  <c r="AC2051" i="1"/>
  <c r="AG2051" i="1" s="1"/>
  <c r="AA2054" i="1"/>
  <c r="AD2053" i="1"/>
  <c r="AF2053" i="1" s="1"/>
  <c r="AB2040" i="1"/>
  <c r="AH2039" i="1"/>
  <c r="AI2039" i="1"/>
  <c r="AX2039" i="1"/>
  <c r="AY2039" i="1" s="1"/>
  <c r="Y2039" i="1"/>
  <c r="Z2173" i="1"/>
  <c r="AA2055" i="1" l="1"/>
  <c r="AD2054" i="1"/>
  <c r="AF2054" i="1" s="1"/>
  <c r="AE2053" i="1"/>
  <c r="AC2052" i="1"/>
  <c r="AG2052" i="1" s="1"/>
  <c r="AB2041" i="1"/>
  <c r="Y2040" i="1"/>
  <c r="AH2040" i="1"/>
  <c r="AX2040" i="1"/>
  <c r="AY2040" i="1" s="1"/>
  <c r="AI2040" i="1"/>
  <c r="Z2174" i="1"/>
  <c r="AC2053" i="1" l="1"/>
  <c r="AG2053" i="1" s="1"/>
  <c r="AE2054" i="1"/>
  <c r="AD2055" i="1"/>
  <c r="AF2055" i="1" s="1"/>
  <c r="AA2056" i="1"/>
  <c r="Z2175" i="1"/>
  <c r="AB2042" i="1"/>
  <c r="AH2041" i="1"/>
  <c r="AI2041" i="1"/>
  <c r="AX2041" i="1"/>
  <c r="AY2041" i="1" s="1"/>
  <c r="Y2041" i="1"/>
  <c r="AD2056" i="1" l="1"/>
  <c r="AF2056" i="1" s="1"/>
  <c r="AA2057" i="1"/>
  <c r="AE2055" i="1"/>
  <c r="AC2054" i="1"/>
  <c r="AG2054" i="1" s="1"/>
  <c r="Z2176" i="1"/>
  <c r="AB2043" i="1"/>
  <c r="AH2042" i="1"/>
  <c r="Y2042" i="1"/>
  <c r="AX2042" i="1"/>
  <c r="AY2042" i="1" s="1"/>
  <c r="AI2042" i="1"/>
  <c r="AE2056" i="1" l="1"/>
  <c r="AC2055" i="1"/>
  <c r="AG2055" i="1" s="1"/>
  <c r="AA2058" i="1"/>
  <c r="AD2057" i="1"/>
  <c r="AF2057" i="1" s="1"/>
  <c r="Z2177" i="1"/>
  <c r="AB2044" i="1"/>
  <c r="AH2043" i="1"/>
  <c r="Y2043" i="1"/>
  <c r="AX2043" i="1"/>
  <c r="AY2043" i="1" s="1"/>
  <c r="AI2043" i="1"/>
  <c r="AA2059" i="1" l="1"/>
  <c r="AD2058" i="1"/>
  <c r="AF2058" i="1" s="1"/>
  <c r="AE2057" i="1"/>
  <c r="AC2056" i="1"/>
  <c r="AG2056" i="1" s="1"/>
  <c r="AB2045" i="1"/>
  <c r="Y2044" i="1"/>
  <c r="AH2044" i="1"/>
  <c r="AI2044" i="1"/>
  <c r="AX2044" i="1"/>
  <c r="AY2044" i="1" s="1"/>
  <c r="Z2178" i="1"/>
  <c r="AE2058" i="1" l="1"/>
  <c r="AC2057" i="1"/>
  <c r="AG2057" i="1" s="1"/>
  <c r="AA2060" i="1"/>
  <c r="AD2059" i="1"/>
  <c r="AF2059" i="1" s="1"/>
  <c r="Z2179" i="1"/>
  <c r="AB2046" i="1"/>
  <c r="AH2045" i="1"/>
  <c r="Y2045" i="1"/>
  <c r="AX2045" i="1"/>
  <c r="AY2045" i="1" s="1"/>
  <c r="AI2045" i="1"/>
  <c r="AD2060" i="1" l="1"/>
  <c r="AF2060" i="1" s="1"/>
  <c r="AA2061" i="1"/>
  <c r="AC2058" i="1"/>
  <c r="AG2058" i="1" s="1"/>
  <c r="AE2059" i="1"/>
  <c r="Z2180" i="1"/>
  <c r="AB2047" i="1"/>
  <c r="Y2046" i="1"/>
  <c r="AH2046" i="1"/>
  <c r="AX2046" i="1"/>
  <c r="AY2046" i="1" s="1"/>
  <c r="AI2046" i="1"/>
  <c r="AE2060" i="1" l="1"/>
  <c r="AC2059" i="1"/>
  <c r="AG2059" i="1" s="1"/>
  <c r="AA2062" i="1"/>
  <c r="AD2061" i="1"/>
  <c r="AF2061" i="1" s="1"/>
  <c r="Z2181" i="1"/>
  <c r="AB2048" i="1"/>
  <c r="AH2047" i="1"/>
  <c r="AX2047" i="1"/>
  <c r="AY2047" i="1" s="1"/>
  <c r="Y2047" i="1"/>
  <c r="AI2047" i="1"/>
  <c r="AA2063" i="1" l="1"/>
  <c r="AD2062" i="1"/>
  <c r="AF2062" i="1" s="1"/>
  <c r="AE2061" i="1"/>
  <c r="AC2060" i="1"/>
  <c r="AG2060" i="1" s="1"/>
  <c r="AB2049" i="1"/>
  <c r="AH2048" i="1"/>
  <c r="AI2048" i="1"/>
  <c r="Y2048" i="1"/>
  <c r="AX2048" i="1"/>
  <c r="AY2048" i="1" s="1"/>
  <c r="Z2182" i="1"/>
  <c r="AE2062" i="1" l="1"/>
  <c r="AC2061" i="1"/>
  <c r="AG2061" i="1" s="1"/>
  <c r="AA2064" i="1"/>
  <c r="AD2063" i="1"/>
  <c r="AF2063" i="1" s="1"/>
  <c r="Z2183" i="1"/>
  <c r="AB2050" i="1"/>
  <c r="AH2049" i="1"/>
  <c r="Y2049" i="1"/>
  <c r="AX2049" i="1"/>
  <c r="AY2049" i="1" s="1"/>
  <c r="AI2049" i="1"/>
  <c r="AD2064" i="1" l="1"/>
  <c r="AF2064" i="1" s="1"/>
  <c r="AA2065" i="1"/>
  <c r="AE2063" i="1"/>
  <c r="AC2062" i="1"/>
  <c r="AG2062" i="1" s="1"/>
  <c r="AB2051" i="1"/>
  <c r="AH2050" i="1"/>
  <c r="Y2050" i="1"/>
  <c r="AI2050" i="1"/>
  <c r="AX2050" i="1"/>
  <c r="AY2050" i="1" s="1"/>
  <c r="Z2184" i="1"/>
  <c r="AE2064" i="1" l="1"/>
  <c r="AC2063" i="1"/>
  <c r="AG2063" i="1" s="1"/>
  <c r="AA2066" i="1"/>
  <c r="AD2065" i="1"/>
  <c r="AF2065" i="1" s="1"/>
  <c r="AB2052" i="1"/>
  <c r="Y2051" i="1"/>
  <c r="AH2051" i="1"/>
  <c r="AX2051" i="1"/>
  <c r="AY2051" i="1" s="1"/>
  <c r="AI2051" i="1"/>
  <c r="Z2185" i="1"/>
  <c r="AA2067" i="1" l="1"/>
  <c r="AD2066" i="1"/>
  <c r="AF2066" i="1" s="1"/>
  <c r="AE2065" i="1"/>
  <c r="AC2064" i="1"/>
  <c r="AG2064" i="1" s="1"/>
  <c r="AB2053" i="1"/>
  <c r="Y2052" i="1"/>
  <c r="AH2052" i="1"/>
  <c r="AI2052" i="1"/>
  <c r="AX2052" i="1"/>
  <c r="AY2052" i="1" s="1"/>
  <c r="Z2186" i="1"/>
  <c r="AE2066" i="1" l="1"/>
  <c r="AC2065" i="1"/>
  <c r="AG2065" i="1" s="1"/>
  <c r="AA2068" i="1"/>
  <c r="AD2067" i="1"/>
  <c r="AF2067" i="1" s="1"/>
  <c r="Z2187" i="1"/>
  <c r="AB2054" i="1"/>
  <c r="Y2053" i="1"/>
  <c r="AH2053" i="1"/>
  <c r="AI2053" i="1"/>
  <c r="AX2053" i="1"/>
  <c r="AY2053" i="1" s="1"/>
  <c r="AD2068" i="1" l="1"/>
  <c r="AF2068" i="1" s="1"/>
  <c r="AA2069" i="1"/>
  <c r="AE2067" i="1"/>
  <c r="AE2068" i="1" s="1"/>
  <c r="AC2068" i="1" s="1"/>
  <c r="AC2066" i="1"/>
  <c r="AG2066" i="1" s="1"/>
  <c r="AB2055" i="1"/>
  <c r="Y2054" i="1"/>
  <c r="AH2054" i="1"/>
  <c r="AX2054" i="1"/>
  <c r="AY2054" i="1" s="1"/>
  <c r="AI2054" i="1"/>
  <c r="Z2188" i="1"/>
  <c r="AC2067" i="1" l="1"/>
  <c r="AG2067" i="1" s="1"/>
  <c r="AD2069" i="1"/>
  <c r="AF2069" i="1" s="1"/>
  <c r="AA2070" i="1"/>
  <c r="Z2189" i="1"/>
  <c r="AB2056" i="1"/>
  <c r="AH2055" i="1"/>
  <c r="AX2055" i="1"/>
  <c r="AY2055" i="1" s="1"/>
  <c r="Y2055" i="1"/>
  <c r="AI2055" i="1"/>
  <c r="AA2071" i="1" l="1"/>
  <c r="AD2070" i="1"/>
  <c r="AF2070" i="1" s="1"/>
  <c r="AG2068" i="1"/>
  <c r="AE2069" i="1"/>
  <c r="Z2190" i="1"/>
  <c r="AB2057" i="1"/>
  <c r="AH2056" i="1"/>
  <c r="Y2056" i="1"/>
  <c r="AI2056" i="1"/>
  <c r="AX2056" i="1"/>
  <c r="AY2056" i="1" s="1"/>
  <c r="AE2070" i="1" l="1"/>
  <c r="AC2069" i="1"/>
  <c r="AG2069" i="1" s="1"/>
  <c r="AA2072" i="1"/>
  <c r="AD2071" i="1"/>
  <c r="AF2071" i="1" s="1"/>
  <c r="AB2058" i="1"/>
  <c r="AX2057" i="1"/>
  <c r="AY2057" i="1" s="1"/>
  <c r="AH2057" i="1"/>
  <c r="AI2057" i="1"/>
  <c r="Y2057" i="1"/>
  <c r="Z2191" i="1"/>
  <c r="AD2072" i="1" l="1"/>
  <c r="AF2072" i="1" s="1"/>
  <c r="AA2073" i="1"/>
  <c r="AE2071" i="1"/>
  <c r="AC2070" i="1"/>
  <c r="AG2070" i="1" s="1"/>
  <c r="Z2192" i="1"/>
  <c r="AB2059" i="1"/>
  <c r="Y2058" i="1"/>
  <c r="AH2058" i="1"/>
  <c r="AX2058" i="1"/>
  <c r="AY2058" i="1" s="1"/>
  <c r="AI2058" i="1"/>
  <c r="AE2072" i="1" l="1"/>
  <c r="AC2071" i="1"/>
  <c r="AG2071" i="1" s="1"/>
  <c r="AA2074" i="1"/>
  <c r="AD2073" i="1"/>
  <c r="AF2073" i="1" s="1"/>
  <c r="AB2060" i="1"/>
  <c r="AH2059" i="1"/>
  <c r="AI2059" i="1"/>
  <c r="Y2059" i="1"/>
  <c r="AX2059" i="1"/>
  <c r="AY2059" i="1" s="1"/>
  <c r="Z2193" i="1"/>
  <c r="AA2075" i="1" l="1"/>
  <c r="AD2074" i="1"/>
  <c r="AF2074" i="1" s="1"/>
  <c r="AE2073" i="1"/>
  <c r="AC2072" i="1"/>
  <c r="AG2072" i="1" s="1"/>
  <c r="Z2194" i="1"/>
  <c r="AB2061" i="1"/>
  <c r="AH2060" i="1"/>
  <c r="AI2060" i="1"/>
  <c r="AX2060" i="1"/>
  <c r="AY2060" i="1" s="1"/>
  <c r="Y2060" i="1"/>
  <c r="AE2074" i="1" l="1"/>
  <c r="AC2074" i="1" s="1"/>
  <c r="AC2073" i="1"/>
  <c r="AG2073" i="1" s="1"/>
  <c r="AD2075" i="1"/>
  <c r="AA2076" i="1"/>
  <c r="AB2062" i="1"/>
  <c r="AH2061" i="1"/>
  <c r="AI2061" i="1"/>
  <c r="AX2061" i="1"/>
  <c r="AY2061" i="1" s="1"/>
  <c r="Y2061" i="1"/>
  <c r="Z2195" i="1"/>
  <c r="AG2074" i="1"/>
  <c r="AA2077" i="1" l="1"/>
  <c r="AD2076" i="1"/>
  <c r="AF2076" i="1" s="1"/>
  <c r="AF2075" i="1"/>
  <c r="AE2075" i="1"/>
  <c r="Z2196" i="1"/>
  <c r="AB2063" i="1"/>
  <c r="AH2062" i="1"/>
  <c r="Y2062" i="1"/>
  <c r="AI2062" i="1"/>
  <c r="AX2062" i="1"/>
  <c r="AY2062" i="1" s="1"/>
  <c r="AC2075" i="1" l="1"/>
  <c r="AG2075" i="1" s="1"/>
  <c r="AE2076" i="1"/>
  <c r="AA2078" i="1"/>
  <c r="AD2077" i="1"/>
  <c r="AF2077" i="1" s="1"/>
  <c r="Z2197" i="1"/>
  <c r="AB2064" i="1"/>
  <c r="Y2063" i="1"/>
  <c r="AH2063" i="1"/>
  <c r="AI2063" i="1"/>
  <c r="AX2063" i="1"/>
  <c r="AY2063" i="1" s="1"/>
  <c r="AD2078" i="1" l="1"/>
  <c r="AF2078" i="1" s="1"/>
  <c r="AA2079" i="1"/>
  <c r="AE2077" i="1"/>
  <c r="AC2076" i="1"/>
  <c r="AG2076" i="1" s="1"/>
  <c r="Z2198" i="1"/>
  <c r="AB2065" i="1"/>
  <c r="AH2064" i="1"/>
  <c r="Y2064" i="1"/>
  <c r="AI2064" i="1"/>
  <c r="AX2064" i="1"/>
  <c r="AY2064" i="1" s="1"/>
  <c r="AE2078" i="1" l="1"/>
  <c r="AC2078" i="1" s="1"/>
  <c r="AG2078" i="1" s="1"/>
  <c r="AC2077" i="1"/>
  <c r="AG2077" i="1" s="1"/>
  <c r="AA2080" i="1"/>
  <c r="AD2079" i="1"/>
  <c r="AB2066" i="1"/>
  <c r="AH2065" i="1"/>
  <c r="Y2065" i="1"/>
  <c r="AI2065" i="1"/>
  <c r="AX2065" i="1"/>
  <c r="AY2065" i="1" s="1"/>
  <c r="Z2199" i="1"/>
  <c r="AF2079" i="1" l="1"/>
  <c r="AE2079" i="1"/>
  <c r="AD2080" i="1"/>
  <c r="AF2080" i="1" s="1"/>
  <c r="AA2081" i="1"/>
  <c r="Z2200" i="1"/>
  <c r="AB2067" i="1"/>
  <c r="AH2066" i="1"/>
  <c r="AI2066" i="1"/>
  <c r="AX2066" i="1"/>
  <c r="AY2066" i="1" s="1"/>
  <c r="Y2066" i="1"/>
  <c r="AA2082" i="1" l="1"/>
  <c r="AD2081" i="1"/>
  <c r="AF2081" i="1" s="1"/>
  <c r="AE2080" i="1"/>
  <c r="AC2079" i="1"/>
  <c r="AG2079" i="1" s="1"/>
  <c r="AB2068" i="1"/>
  <c r="AH2067" i="1"/>
  <c r="AX2067" i="1"/>
  <c r="AY2067" i="1" s="1"/>
  <c r="Y2067" i="1"/>
  <c r="AI2067" i="1"/>
  <c r="Z2201" i="1"/>
  <c r="AC2080" i="1" l="1"/>
  <c r="AG2080" i="1" s="1"/>
  <c r="AE2081" i="1"/>
  <c r="AD2082" i="1"/>
  <c r="AF2082" i="1" s="1"/>
  <c r="AA2083" i="1"/>
  <c r="AB2069" i="1"/>
  <c r="AH2068" i="1"/>
  <c r="AI2068" i="1"/>
  <c r="AX2068" i="1"/>
  <c r="AY2068" i="1" s="1"/>
  <c r="Y2068" i="1"/>
  <c r="Z2202" i="1"/>
  <c r="AA2084" i="1" l="1"/>
  <c r="AD2083" i="1"/>
  <c r="AF2083" i="1" s="1"/>
  <c r="AC2081" i="1"/>
  <c r="AG2081" i="1" s="1"/>
  <c r="AE2082" i="1"/>
  <c r="Z2203" i="1"/>
  <c r="AB2070" i="1"/>
  <c r="AH2069" i="1"/>
  <c r="AX2069" i="1"/>
  <c r="AY2069" i="1" s="1"/>
  <c r="Y2069" i="1"/>
  <c r="AI2069" i="1"/>
  <c r="AE2083" i="1" l="1"/>
  <c r="AC2082" i="1"/>
  <c r="AG2082" i="1" s="1"/>
  <c r="AD2084" i="1"/>
  <c r="AF2084" i="1" s="1"/>
  <c r="AA2085" i="1"/>
  <c r="Z2204" i="1"/>
  <c r="AB2071" i="1"/>
  <c r="AH2070" i="1"/>
  <c r="Y2070" i="1"/>
  <c r="AI2070" i="1"/>
  <c r="AX2070" i="1"/>
  <c r="AY2070" i="1" s="1"/>
  <c r="AA2086" i="1" l="1"/>
  <c r="AD2085" i="1"/>
  <c r="AF2085" i="1" s="1"/>
  <c r="AE2084" i="1"/>
  <c r="AC2083" i="1"/>
  <c r="AG2083" i="1" s="1"/>
  <c r="Z2205" i="1"/>
  <c r="AB2072" i="1"/>
  <c r="Y2071" i="1"/>
  <c r="AH2071" i="1"/>
  <c r="AI2071" i="1"/>
  <c r="AX2071" i="1"/>
  <c r="AY2071" i="1" s="1"/>
  <c r="AE2085" i="1" l="1"/>
  <c r="AC2084" i="1"/>
  <c r="AG2084" i="1" s="1"/>
  <c r="AA2087" i="1"/>
  <c r="AD2086" i="1"/>
  <c r="AF2086" i="1" s="1"/>
  <c r="Z2206" i="1"/>
  <c r="AB2073" i="1"/>
  <c r="AH2072" i="1"/>
  <c r="AI2072" i="1"/>
  <c r="AX2072" i="1"/>
  <c r="AY2072" i="1" s="1"/>
  <c r="Y2072" i="1"/>
  <c r="AA2088" i="1" l="1"/>
  <c r="AD2087" i="1"/>
  <c r="AF2087" i="1" s="1"/>
  <c r="AE2086" i="1"/>
  <c r="AC2085" i="1"/>
  <c r="AG2085" i="1" s="1"/>
  <c r="AB2074" i="1"/>
  <c r="AX2073" i="1"/>
  <c r="AY2073" i="1" s="1"/>
  <c r="AH2073" i="1"/>
  <c r="Y2073" i="1"/>
  <c r="AI2073" i="1"/>
  <c r="Z2207" i="1"/>
  <c r="AE2087" i="1" l="1"/>
  <c r="AC2086" i="1"/>
  <c r="AG2086" i="1" s="1"/>
  <c r="AA2089" i="1"/>
  <c r="AD2088" i="1"/>
  <c r="AF2088" i="1" s="1"/>
  <c r="AB2075" i="1"/>
  <c r="AH2074" i="1"/>
  <c r="Y2074" i="1"/>
  <c r="AI2074" i="1"/>
  <c r="AX2074" i="1"/>
  <c r="AY2074" i="1" s="1"/>
  <c r="Z2208" i="1"/>
  <c r="AA2090" i="1" l="1"/>
  <c r="AD2089" i="1"/>
  <c r="AF2089" i="1" s="1"/>
  <c r="AC2087" i="1"/>
  <c r="AG2087" i="1" s="1"/>
  <c r="AE2088" i="1"/>
  <c r="AB2076" i="1"/>
  <c r="AH2075" i="1"/>
  <c r="AI2075" i="1"/>
  <c r="AX2075" i="1"/>
  <c r="AY2075" i="1" s="1"/>
  <c r="Y2075" i="1"/>
  <c r="Z2209" i="1"/>
  <c r="AC2088" i="1" l="1"/>
  <c r="AG2088" i="1" s="1"/>
  <c r="AE2089" i="1"/>
  <c r="AD2090" i="1"/>
  <c r="AF2090" i="1" s="1"/>
  <c r="AA2091" i="1"/>
  <c r="Z2210" i="1"/>
  <c r="AB2077" i="1"/>
  <c r="AH2076" i="1"/>
  <c r="AI2076" i="1"/>
  <c r="AX2076" i="1"/>
  <c r="AY2076" i="1" s="1"/>
  <c r="Y2076" i="1"/>
  <c r="AA2092" i="1" l="1"/>
  <c r="AD2091" i="1"/>
  <c r="AF2091" i="1" s="1"/>
  <c r="AE2090" i="1"/>
  <c r="AC2089" i="1"/>
  <c r="AG2089" i="1" s="1"/>
  <c r="Z2211" i="1"/>
  <c r="AB2078" i="1"/>
  <c r="AH2077" i="1"/>
  <c r="AX2077" i="1"/>
  <c r="AY2077" i="1" s="1"/>
  <c r="AI2077" i="1"/>
  <c r="Y2077" i="1"/>
  <c r="AE2091" i="1" l="1"/>
  <c r="AC2090" i="1"/>
  <c r="AG2090" i="1" s="1"/>
  <c r="AD2092" i="1"/>
  <c r="AF2092" i="1" s="1"/>
  <c r="AA2093" i="1"/>
  <c r="Z2212" i="1"/>
  <c r="AB2079" i="1"/>
  <c r="AX2078" i="1"/>
  <c r="AY2078" i="1" s="1"/>
  <c r="AH2078" i="1"/>
  <c r="Y2078" i="1"/>
  <c r="AI2078" i="1"/>
  <c r="AA2094" i="1" l="1"/>
  <c r="AD2093" i="1"/>
  <c r="AF2093" i="1" s="1"/>
  <c r="AC2091" i="1"/>
  <c r="AG2091" i="1" s="1"/>
  <c r="AE2092" i="1"/>
  <c r="AC2092" i="1" s="1"/>
  <c r="Z2213" i="1"/>
  <c r="AB2080" i="1"/>
  <c r="AH2079" i="1"/>
  <c r="AX2079" i="1"/>
  <c r="AY2079" i="1" s="1"/>
  <c r="Y2079" i="1"/>
  <c r="AI2079" i="1"/>
  <c r="AG2092" i="1" l="1"/>
  <c r="AE2093" i="1"/>
  <c r="AC2093" i="1" s="1"/>
  <c r="AG2093" i="1" s="1"/>
  <c r="AA2095" i="1"/>
  <c r="AD2094" i="1"/>
  <c r="AB2081" i="1"/>
  <c r="AI2080" i="1"/>
  <c r="AH2080" i="1"/>
  <c r="Y2080" i="1"/>
  <c r="AX2080" i="1"/>
  <c r="AY2080" i="1" s="1"/>
  <c r="Z2214" i="1"/>
  <c r="AF2094" i="1" l="1"/>
  <c r="AE2094" i="1"/>
  <c r="AA2096" i="1"/>
  <c r="AD2095" i="1"/>
  <c r="AF2095" i="1" s="1"/>
  <c r="AB2082" i="1"/>
  <c r="AH2081" i="1"/>
  <c r="AI2081" i="1"/>
  <c r="Y2081" i="1"/>
  <c r="AX2081" i="1"/>
  <c r="AY2081" i="1" s="1"/>
  <c r="Z2215" i="1"/>
  <c r="AA2097" i="1" l="1"/>
  <c r="AD2096" i="1"/>
  <c r="AF2096" i="1" s="1"/>
  <c r="AE2095" i="1"/>
  <c r="AC2094" i="1"/>
  <c r="AG2094" i="1" s="1"/>
  <c r="AB2083" i="1"/>
  <c r="AH2082" i="1"/>
  <c r="AX2082" i="1"/>
  <c r="AY2082" i="1" s="1"/>
  <c r="AI2082" i="1"/>
  <c r="Y2082" i="1"/>
  <c r="Z2216" i="1"/>
  <c r="AE2096" i="1" l="1"/>
  <c r="AC2095" i="1"/>
  <c r="AG2095" i="1" s="1"/>
  <c r="AD2097" i="1"/>
  <c r="AF2097" i="1" s="1"/>
  <c r="AA2098" i="1"/>
  <c r="Z2217" i="1"/>
  <c r="AB2084" i="1"/>
  <c r="AI2083" i="1"/>
  <c r="AH2083" i="1"/>
  <c r="AX2083" i="1"/>
  <c r="AY2083" i="1" s="1"/>
  <c r="Y2083" i="1"/>
  <c r="AA2099" i="1" l="1"/>
  <c r="AD2098" i="1"/>
  <c r="AF2098" i="1" s="1"/>
  <c r="AE2097" i="1"/>
  <c r="AC2096" i="1"/>
  <c r="AG2096" i="1" s="1"/>
  <c r="AB2085" i="1"/>
  <c r="AH2084" i="1"/>
  <c r="Y2084" i="1"/>
  <c r="AX2084" i="1"/>
  <c r="AY2084" i="1" s="1"/>
  <c r="AI2084" i="1"/>
  <c r="Z2218" i="1"/>
  <c r="AE2098" i="1" l="1"/>
  <c r="AC2097" i="1"/>
  <c r="AG2097" i="1" s="1"/>
  <c r="AA2100" i="1"/>
  <c r="AD2099" i="1"/>
  <c r="AF2099" i="1" s="1"/>
  <c r="AB2086" i="1"/>
  <c r="AH2085" i="1"/>
  <c r="Y2085" i="1"/>
  <c r="AX2085" i="1"/>
  <c r="AY2085" i="1" s="1"/>
  <c r="AI2085" i="1"/>
  <c r="Z2219" i="1"/>
  <c r="AA2101" i="1" l="1"/>
  <c r="AD2100" i="1"/>
  <c r="AF2100" i="1" s="1"/>
  <c r="AE2099" i="1"/>
  <c r="AC2098" i="1"/>
  <c r="AG2098" i="1" s="1"/>
  <c r="AB2087" i="1"/>
  <c r="AH2086" i="1"/>
  <c r="AI2086" i="1"/>
  <c r="Y2086" i="1"/>
  <c r="AX2086" i="1"/>
  <c r="AY2086" i="1" s="1"/>
  <c r="Z2220" i="1"/>
  <c r="AE2100" i="1" l="1"/>
  <c r="AC2100" i="1" s="1"/>
  <c r="AC2099" i="1"/>
  <c r="AG2099" i="1" s="1"/>
  <c r="AA2102" i="1"/>
  <c r="AD2101" i="1"/>
  <c r="AB2088" i="1"/>
  <c r="AH2087" i="1"/>
  <c r="AX2087" i="1"/>
  <c r="AY2087" i="1" s="1"/>
  <c r="AI2087" i="1"/>
  <c r="Y2087" i="1"/>
  <c r="Z2221" i="1"/>
  <c r="AG2100" i="1" l="1"/>
  <c r="AF2101" i="1"/>
  <c r="AE2101" i="1"/>
  <c r="AD2102" i="1"/>
  <c r="AF2102" i="1" s="1"/>
  <c r="AA2103" i="1"/>
  <c r="Z2222" i="1"/>
  <c r="AB2089" i="1"/>
  <c r="AH2088" i="1"/>
  <c r="AX2088" i="1"/>
  <c r="AY2088" i="1" s="1"/>
  <c r="AI2088" i="1"/>
  <c r="Y2088" i="1"/>
  <c r="AD2103" i="1" l="1"/>
  <c r="AF2103" i="1" s="1"/>
  <c r="AA2104" i="1"/>
  <c r="AE2102" i="1"/>
  <c r="AE2103" i="1" s="1"/>
  <c r="AC2103" i="1" s="1"/>
  <c r="AC2101" i="1"/>
  <c r="AG2101" i="1" s="1"/>
  <c r="Z2223" i="1"/>
  <c r="AB2090" i="1"/>
  <c r="AH2089" i="1"/>
  <c r="AI2089" i="1"/>
  <c r="Y2089" i="1"/>
  <c r="AX2089" i="1"/>
  <c r="AY2089" i="1" s="1"/>
  <c r="AC2102" i="1" l="1"/>
  <c r="AG2102" i="1" s="1"/>
  <c r="AA2105" i="1"/>
  <c r="AD2104" i="1"/>
  <c r="AF2104" i="1" s="1"/>
  <c r="AB2091" i="1"/>
  <c r="AH2090" i="1"/>
  <c r="Y2090" i="1"/>
  <c r="AI2090" i="1"/>
  <c r="AX2090" i="1"/>
  <c r="AY2090" i="1" s="1"/>
  <c r="Z2224" i="1"/>
  <c r="AG2103" i="1" l="1"/>
  <c r="AA2106" i="1"/>
  <c r="AD2105" i="1"/>
  <c r="AF2105" i="1" s="1"/>
  <c r="AE2104" i="1"/>
  <c r="Z2225" i="1"/>
  <c r="AB2092" i="1"/>
  <c r="AX2091" i="1"/>
  <c r="AY2091" i="1" s="1"/>
  <c r="Y2091" i="1"/>
  <c r="AH2091" i="1"/>
  <c r="AI2091" i="1"/>
  <c r="AE2105" i="1" l="1"/>
  <c r="AC2104" i="1"/>
  <c r="AG2104" i="1" s="1"/>
  <c r="AD2106" i="1"/>
  <c r="AF2106" i="1" s="1"/>
  <c r="AA2107" i="1"/>
  <c r="AB2093" i="1"/>
  <c r="AH2092" i="1"/>
  <c r="AX2092" i="1"/>
  <c r="AY2092" i="1" s="1"/>
  <c r="AI2092" i="1"/>
  <c r="Y2092" i="1"/>
  <c r="Z2226" i="1"/>
  <c r="AA2108" i="1" l="1"/>
  <c r="AD2107" i="1"/>
  <c r="AF2107" i="1" s="1"/>
  <c r="AE2106" i="1"/>
  <c r="AC2105" i="1"/>
  <c r="AG2105" i="1" s="1"/>
  <c r="AB2094" i="1"/>
  <c r="AX2093" i="1"/>
  <c r="AY2093" i="1" s="1"/>
  <c r="AH2093" i="1"/>
  <c r="AI2093" i="1"/>
  <c r="Y2093" i="1"/>
  <c r="Z2227" i="1"/>
  <c r="AC2106" i="1" l="1"/>
  <c r="AG2106" i="1" s="1"/>
  <c r="AE2107" i="1"/>
  <c r="AA2109" i="1"/>
  <c r="AD2108" i="1"/>
  <c r="AF2108" i="1" s="1"/>
  <c r="AB2095" i="1"/>
  <c r="AH2094" i="1"/>
  <c r="Y2094" i="1"/>
  <c r="AI2094" i="1"/>
  <c r="AX2094" i="1"/>
  <c r="AY2094" i="1" s="1"/>
  <c r="Z2228" i="1"/>
  <c r="AA2110" i="1" l="1"/>
  <c r="AD2109" i="1"/>
  <c r="AF2109" i="1" s="1"/>
  <c r="AC2107" i="1"/>
  <c r="AG2107" i="1" s="1"/>
  <c r="AE2108" i="1"/>
  <c r="Z2229" i="1"/>
  <c r="AB2096" i="1"/>
  <c r="AX2095" i="1"/>
  <c r="AY2095" i="1" s="1"/>
  <c r="AH2095" i="1"/>
  <c r="Y2095" i="1"/>
  <c r="AI2095" i="1"/>
  <c r="AE2109" i="1" l="1"/>
  <c r="AC2108" i="1"/>
  <c r="AG2108" i="1" s="1"/>
  <c r="AA2111" i="1"/>
  <c r="AD2110" i="1"/>
  <c r="AF2110" i="1" s="1"/>
  <c r="AB2097" i="1"/>
  <c r="AH2096" i="1"/>
  <c r="AX2096" i="1"/>
  <c r="AY2096" i="1" s="1"/>
  <c r="AI2096" i="1"/>
  <c r="Y2096" i="1"/>
  <c r="Z2230" i="1"/>
  <c r="AA2112" i="1" l="1"/>
  <c r="AD2111" i="1"/>
  <c r="AF2111" i="1" s="1"/>
  <c r="AE2110" i="1"/>
  <c r="AC2109" i="1"/>
  <c r="AG2109" i="1" s="1"/>
  <c r="AB2098" i="1"/>
  <c r="AI2097" i="1"/>
  <c r="Y2097" i="1"/>
  <c r="AH2097" i="1"/>
  <c r="AX2097" i="1"/>
  <c r="AY2097" i="1" s="1"/>
  <c r="Z2231" i="1"/>
  <c r="AC2110" i="1" l="1"/>
  <c r="AG2110" i="1" s="1"/>
  <c r="AE2111" i="1"/>
  <c r="AA2113" i="1"/>
  <c r="AD2112" i="1"/>
  <c r="AF2112" i="1" s="1"/>
  <c r="AB2099" i="1"/>
  <c r="AH2098" i="1"/>
  <c r="AX2098" i="1"/>
  <c r="AY2098" i="1" s="1"/>
  <c r="Y2098" i="1"/>
  <c r="AI2098" i="1"/>
  <c r="Z2232" i="1"/>
  <c r="AD2113" i="1" l="1"/>
  <c r="AF2113" i="1" s="1"/>
  <c r="AA2114" i="1"/>
  <c r="AE2112" i="1"/>
  <c r="AC2111" i="1"/>
  <c r="AG2111" i="1" s="1"/>
  <c r="AB2100" i="1"/>
  <c r="AH2099" i="1"/>
  <c r="AX2099" i="1"/>
  <c r="AY2099" i="1" s="1"/>
  <c r="AI2099" i="1"/>
  <c r="Y2099" i="1"/>
  <c r="Z2233" i="1"/>
  <c r="AE2113" i="1" l="1"/>
  <c r="AC2112" i="1"/>
  <c r="AG2112" i="1" s="1"/>
  <c r="AD2114" i="1"/>
  <c r="AF2114" i="1" s="1"/>
  <c r="AA2115" i="1"/>
  <c r="Z2234" i="1"/>
  <c r="AB2101" i="1"/>
  <c r="AH2100" i="1"/>
  <c r="AI2100" i="1"/>
  <c r="Y2100" i="1"/>
  <c r="AX2100" i="1"/>
  <c r="AY2100" i="1" s="1"/>
  <c r="AA2116" i="1" l="1"/>
  <c r="AD2115" i="1"/>
  <c r="AF2115" i="1" s="1"/>
  <c r="AE2114" i="1"/>
  <c r="AC2113" i="1"/>
  <c r="AG2113" i="1" s="1"/>
  <c r="AB2102" i="1"/>
  <c r="Y2101" i="1"/>
  <c r="AX2101" i="1"/>
  <c r="AY2101" i="1" s="1"/>
  <c r="AH2101" i="1"/>
  <c r="AI2101" i="1"/>
  <c r="Z2235" i="1"/>
  <c r="AE2115" i="1" l="1"/>
  <c r="AC2114" i="1"/>
  <c r="AG2114" i="1" s="1"/>
  <c r="AA2117" i="1"/>
  <c r="AD2116" i="1"/>
  <c r="AF2116" i="1" s="1"/>
  <c r="Z2236" i="1"/>
  <c r="AB2103" i="1"/>
  <c r="Y2102" i="1"/>
  <c r="AH2102" i="1"/>
  <c r="AI2102" i="1"/>
  <c r="AX2102" i="1"/>
  <c r="AY2102" i="1" s="1"/>
  <c r="AD2117" i="1" l="1"/>
  <c r="AF2117" i="1" s="1"/>
  <c r="AA2118" i="1"/>
  <c r="AC2115" i="1"/>
  <c r="AG2115" i="1" s="1"/>
  <c r="AE2116" i="1"/>
  <c r="AB2104" i="1"/>
  <c r="AH2103" i="1"/>
  <c r="Y2103" i="1"/>
  <c r="AX2103" i="1"/>
  <c r="AY2103" i="1" s="1"/>
  <c r="AI2103" i="1"/>
  <c r="Z2237" i="1"/>
  <c r="AE2117" i="1" l="1"/>
  <c r="AC2116" i="1"/>
  <c r="AG2116" i="1" s="1"/>
  <c r="AA2119" i="1"/>
  <c r="AD2118" i="1"/>
  <c r="AF2118" i="1" s="1"/>
  <c r="Z2238" i="1"/>
  <c r="AB2105" i="1"/>
  <c r="AH2104" i="1"/>
  <c r="Y2104" i="1"/>
  <c r="AX2104" i="1"/>
  <c r="AY2104" i="1" s="1"/>
  <c r="AI2104" i="1"/>
  <c r="AA2120" i="1" l="1"/>
  <c r="AD2119" i="1"/>
  <c r="AF2119" i="1" s="1"/>
  <c r="AC2117" i="1"/>
  <c r="AG2117" i="1" s="1"/>
  <c r="AE2118" i="1"/>
  <c r="Z2239" i="1"/>
  <c r="AB2106" i="1"/>
  <c r="Y2105" i="1"/>
  <c r="AX2105" i="1"/>
  <c r="AY2105" i="1" s="1"/>
  <c r="AI2105" i="1"/>
  <c r="AH2105" i="1"/>
  <c r="AE2119" i="1" l="1"/>
  <c r="AC2118" i="1"/>
  <c r="AG2118" i="1" s="1"/>
  <c r="AA2121" i="1"/>
  <c r="AD2120" i="1"/>
  <c r="AF2120" i="1" s="1"/>
  <c r="Z2240" i="1"/>
  <c r="AB2107" i="1"/>
  <c r="AH2106" i="1"/>
  <c r="AX2106" i="1"/>
  <c r="AY2106" i="1" s="1"/>
  <c r="Y2106" i="1"/>
  <c r="AI2106" i="1"/>
  <c r="AA2122" i="1" l="1"/>
  <c r="AD2121" i="1"/>
  <c r="AF2121" i="1" s="1"/>
  <c r="AE2120" i="1"/>
  <c r="AC2119" i="1"/>
  <c r="AG2119" i="1" s="1"/>
  <c r="Z2241" i="1"/>
  <c r="AB2108" i="1"/>
  <c r="AH2107" i="1"/>
  <c r="Y2107" i="1"/>
  <c r="AI2107" i="1"/>
  <c r="AX2107" i="1"/>
  <c r="AY2107" i="1" s="1"/>
  <c r="AE2121" i="1" l="1"/>
  <c r="AC2120" i="1"/>
  <c r="AG2120" i="1" s="1"/>
  <c r="AA2123" i="1"/>
  <c r="AD2122" i="1"/>
  <c r="AF2122" i="1" s="1"/>
  <c r="AB2109" i="1"/>
  <c r="AI2108" i="1"/>
  <c r="AH2108" i="1"/>
  <c r="AX2108" i="1"/>
  <c r="AY2108" i="1" s="1"/>
  <c r="Y2108" i="1"/>
  <c r="Z2242" i="1"/>
  <c r="AA2124" i="1" l="1"/>
  <c r="AD2123" i="1"/>
  <c r="AF2123" i="1" s="1"/>
  <c r="AC2121" i="1"/>
  <c r="AG2121" i="1" s="1"/>
  <c r="AE2122" i="1"/>
  <c r="AB2110" i="1"/>
  <c r="AI2109" i="1"/>
  <c r="AH2109" i="1"/>
  <c r="AX2109" i="1"/>
  <c r="AY2109" i="1" s="1"/>
  <c r="Y2109" i="1"/>
  <c r="Z2243" i="1"/>
  <c r="AE2123" i="1" l="1"/>
  <c r="AC2122" i="1"/>
  <c r="AG2122" i="1" s="1"/>
  <c r="AA2125" i="1"/>
  <c r="AD2124" i="1"/>
  <c r="AF2124" i="1" s="1"/>
  <c r="Z2244" i="1"/>
  <c r="AB2111" i="1"/>
  <c r="AH2110" i="1"/>
  <c r="AX2110" i="1"/>
  <c r="AY2110" i="1" s="1"/>
  <c r="AI2110" i="1"/>
  <c r="Y2110" i="1"/>
  <c r="AA2126" i="1" l="1"/>
  <c r="AD2125" i="1"/>
  <c r="AF2125" i="1" s="1"/>
  <c r="AE2124" i="1"/>
  <c r="AC2123" i="1"/>
  <c r="AG2123" i="1" s="1"/>
  <c r="Z2245" i="1"/>
  <c r="AB2112" i="1"/>
  <c r="AH2111" i="1"/>
  <c r="Y2111" i="1"/>
  <c r="AI2111" i="1"/>
  <c r="AX2111" i="1"/>
  <c r="AY2111" i="1" s="1"/>
  <c r="AE2125" i="1" l="1"/>
  <c r="AC2124" i="1"/>
  <c r="AG2124" i="1" s="1"/>
  <c r="AA2127" i="1"/>
  <c r="AD2126" i="1"/>
  <c r="AF2126" i="1" s="1"/>
  <c r="AB2113" i="1"/>
  <c r="AH2112" i="1"/>
  <c r="AI2112" i="1"/>
  <c r="AX2112" i="1"/>
  <c r="AY2112" i="1" s="1"/>
  <c r="Y2112" i="1"/>
  <c r="Z2246" i="1"/>
  <c r="AA2128" i="1" l="1"/>
  <c r="AD2127" i="1"/>
  <c r="AF2127" i="1" s="1"/>
  <c r="AE2126" i="1"/>
  <c r="AC2125" i="1"/>
  <c r="AG2125" i="1" s="1"/>
  <c r="Z2247" i="1"/>
  <c r="AB2114" i="1"/>
  <c r="AH2113" i="1"/>
  <c r="AX2113" i="1"/>
  <c r="AY2113" i="1" s="1"/>
  <c r="AI2113" i="1"/>
  <c r="Y2113" i="1"/>
  <c r="AE2127" i="1" l="1"/>
  <c r="AC2126" i="1"/>
  <c r="AG2126" i="1" s="1"/>
  <c r="AA2129" i="1"/>
  <c r="AD2128" i="1"/>
  <c r="AF2128" i="1" s="1"/>
  <c r="AB2115" i="1"/>
  <c r="AX2114" i="1"/>
  <c r="AY2114" i="1" s="1"/>
  <c r="AH2114" i="1"/>
  <c r="AI2114" i="1"/>
  <c r="Y2114" i="1"/>
  <c r="Z2248" i="1"/>
  <c r="AA2130" i="1" l="1"/>
  <c r="AD2129" i="1"/>
  <c r="AF2129" i="1" s="1"/>
  <c r="AE2128" i="1"/>
  <c r="AC2127" i="1"/>
  <c r="AG2127" i="1" s="1"/>
  <c r="AB2116" i="1"/>
  <c r="AH2115" i="1"/>
  <c r="Y2115" i="1"/>
  <c r="AI2115" i="1"/>
  <c r="AX2115" i="1"/>
  <c r="AY2115" i="1" s="1"/>
  <c r="Z2249" i="1"/>
  <c r="AE2129" i="1" l="1"/>
  <c r="AC2128" i="1"/>
  <c r="AG2128" i="1" s="1"/>
  <c r="AA2131" i="1"/>
  <c r="AD2130" i="1"/>
  <c r="AF2130" i="1" s="1"/>
  <c r="AB2117" i="1"/>
  <c r="AH2116" i="1"/>
  <c r="Y2116" i="1"/>
  <c r="AX2116" i="1"/>
  <c r="AY2116" i="1" s="1"/>
  <c r="AI2116" i="1"/>
  <c r="Z2250" i="1"/>
  <c r="AA2132" i="1" l="1"/>
  <c r="AD2131" i="1"/>
  <c r="AF2131" i="1" s="1"/>
  <c r="AE2130" i="1"/>
  <c r="AC2129" i="1"/>
  <c r="AG2129" i="1" s="1"/>
  <c r="AB2118" i="1"/>
  <c r="AH2117" i="1"/>
  <c r="Y2117" i="1"/>
  <c r="AI2117" i="1"/>
  <c r="AX2117" i="1"/>
  <c r="AY2117" i="1" s="1"/>
  <c r="Z2251" i="1"/>
  <c r="AE2131" i="1" l="1"/>
  <c r="AC2130" i="1"/>
  <c r="AG2130" i="1" s="1"/>
  <c r="AA2133" i="1"/>
  <c r="AD2132" i="1"/>
  <c r="AF2132" i="1" s="1"/>
  <c r="Z2252" i="1"/>
  <c r="AB2119" i="1"/>
  <c r="AH2118" i="1"/>
  <c r="AI2118" i="1"/>
  <c r="Y2118" i="1"/>
  <c r="AX2118" i="1"/>
  <c r="AY2118" i="1" s="1"/>
  <c r="AA2134" i="1" l="1"/>
  <c r="AD2133" i="1"/>
  <c r="AF2133" i="1" s="1"/>
  <c r="AE2132" i="1"/>
  <c r="AC2131" i="1"/>
  <c r="AG2131" i="1" s="1"/>
  <c r="Z2253" i="1"/>
  <c r="AB2120" i="1"/>
  <c r="AH2119" i="1"/>
  <c r="Y2119" i="1"/>
  <c r="AX2119" i="1"/>
  <c r="AY2119" i="1" s="1"/>
  <c r="AI2119" i="1"/>
  <c r="AE2133" i="1" l="1"/>
  <c r="AC2132" i="1"/>
  <c r="AG2132" i="1" s="1"/>
  <c r="AA2135" i="1"/>
  <c r="AD2134" i="1"/>
  <c r="AF2134" i="1" s="1"/>
  <c r="AB2121" i="1"/>
  <c r="AX2120" i="1"/>
  <c r="AY2120" i="1" s="1"/>
  <c r="AH2120" i="1"/>
  <c r="AI2120" i="1"/>
  <c r="Y2120" i="1"/>
  <c r="Z2254" i="1"/>
  <c r="AA2136" i="1" l="1"/>
  <c r="AD2135" i="1"/>
  <c r="AF2135" i="1" s="1"/>
  <c r="AE2134" i="1"/>
  <c r="AC2133" i="1"/>
  <c r="AG2133" i="1" s="1"/>
  <c r="AB2122" i="1"/>
  <c r="AH2121" i="1"/>
  <c r="AX2121" i="1"/>
  <c r="AY2121" i="1" s="1"/>
  <c r="AI2121" i="1"/>
  <c r="Y2121" i="1"/>
  <c r="Z2255" i="1"/>
  <c r="AE2135" i="1" l="1"/>
  <c r="AC2134" i="1"/>
  <c r="AG2134" i="1" s="1"/>
  <c r="AA2137" i="1"/>
  <c r="AD2136" i="1"/>
  <c r="AF2136" i="1" s="1"/>
  <c r="Z2256" i="1"/>
  <c r="AB2123" i="1"/>
  <c r="Y2122" i="1"/>
  <c r="AH2122" i="1"/>
  <c r="AI2122" i="1"/>
  <c r="AX2122" i="1"/>
  <c r="AY2122" i="1" s="1"/>
  <c r="AA2138" i="1" l="1"/>
  <c r="AD2137" i="1"/>
  <c r="AF2137" i="1" s="1"/>
  <c r="AC2135" i="1"/>
  <c r="AG2135" i="1" s="1"/>
  <c r="AE2136" i="1"/>
  <c r="AC2136" i="1" s="1"/>
  <c r="Z2257" i="1"/>
  <c r="AB2124" i="1"/>
  <c r="AH2123" i="1"/>
  <c r="AI2123" i="1"/>
  <c r="AX2123" i="1"/>
  <c r="AY2123" i="1" s="1"/>
  <c r="Y2123" i="1"/>
  <c r="AG2136" i="1" l="1"/>
  <c r="AE2137" i="1"/>
  <c r="AC2137" i="1" s="1"/>
  <c r="AG2137" i="1" s="1"/>
  <c r="AA2139" i="1"/>
  <c r="AD2138" i="1"/>
  <c r="AB2125" i="1"/>
  <c r="AX2124" i="1"/>
  <c r="AY2124" i="1" s="1"/>
  <c r="AI2124" i="1"/>
  <c r="AH2124" i="1"/>
  <c r="Y2124" i="1"/>
  <c r="Z2258" i="1"/>
  <c r="AF2138" i="1" l="1"/>
  <c r="AE2138" i="1"/>
  <c r="AD2139" i="1"/>
  <c r="AF2139" i="1" s="1"/>
  <c r="AA2140" i="1"/>
  <c r="AB2126" i="1"/>
  <c r="AI2125" i="1"/>
  <c r="AX2125" i="1"/>
  <c r="AY2125" i="1" s="1"/>
  <c r="AH2125" i="1"/>
  <c r="Y2125" i="1"/>
  <c r="Z2259" i="1"/>
  <c r="AD2140" i="1" l="1"/>
  <c r="AF2140" i="1" s="1"/>
  <c r="AA2141" i="1"/>
  <c r="AE2139" i="1"/>
  <c r="AC2138" i="1"/>
  <c r="AG2138" i="1" s="1"/>
  <c r="Z2260" i="1"/>
  <c r="AB2127" i="1"/>
  <c r="AH2126" i="1"/>
  <c r="Y2126" i="1"/>
  <c r="AX2126" i="1"/>
  <c r="AY2126" i="1" s="1"/>
  <c r="AI2126" i="1"/>
  <c r="AE2140" i="1" l="1"/>
  <c r="AC2140" i="1" s="1"/>
  <c r="AC2139" i="1"/>
  <c r="AG2139" i="1" s="1"/>
  <c r="AD2141" i="1"/>
  <c r="AA2142" i="1"/>
  <c r="AB2128" i="1"/>
  <c r="AH2127" i="1"/>
  <c r="AX2127" i="1"/>
  <c r="AY2127" i="1" s="1"/>
  <c r="AI2127" i="1"/>
  <c r="Y2127" i="1"/>
  <c r="Z2261" i="1"/>
  <c r="AG2140" i="1" l="1"/>
  <c r="AA2143" i="1"/>
  <c r="AD2142" i="1"/>
  <c r="AF2142" i="1" s="1"/>
  <c r="AF2141" i="1"/>
  <c r="AE2141" i="1"/>
  <c r="AB2129" i="1"/>
  <c r="AH2128" i="1"/>
  <c r="AI2128" i="1"/>
  <c r="AX2128" i="1"/>
  <c r="AY2128" i="1" s="1"/>
  <c r="Y2128" i="1"/>
  <c r="Z2262" i="1"/>
  <c r="AC2141" i="1" l="1"/>
  <c r="AG2141" i="1" s="1"/>
  <c r="AE2142" i="1"/>
  <c r="AA2144" i="1"/>
  <c r="AD2143" i="1"/>
  <c r="AF2143" i="1" s="1"/>
  <c r="AB2130" i="1"/>
  <c r="AH2129" i="1"/>
  <c r="AI2129" i="1"/>
  <c r="AX2129" i="1"/>
  <c r="AY2129" i="1" s="1"/>
  <c r="Y2129" i="1"/>
  <c r="Z2263" i="1"/>
  <c r="AA2145" i="1" l="1"/>
  <c r="AD2144" i="1"/>
  <c r="AF2144" i="1" s="1"/>
  <c r="AC2142" i="1"/>
  <c r="AG2142" i="1" s="1"/>
  <c r="AE2143" i="1"/>
  <c r="AB2131" i="1"/>
  <c r="AH2130" i="1"/>
  <c r="AI2130" i="1"/>
  <c r="Y2130" i="1"/>
  <c r="AX2130" i="1"/>
  <c r="AY2130" i="1" s="1"/>
  <c r="Z2264" i="1"/>
  <c r="AE2144" i="1" l="1"/>
  <c r="AC2143" i="1"/>
  <c r="AG2143" i="1" s="1"/>
  <c r="AA2146" i="1"/>
  <c r="AD2145" i="1"/>
  <c r="AF2145" i="1" s="1"/>
  <c r="Z2265" i="1"/>
  <c r="AB2132" i="1"/>
  <c r="AX2131" i="1"/>
  <c r="AY2131" i="1" s="1"/>
  <c r="AI2131" i="1"/>
  <c r="AH2131" i="1"/>
  <c r="Y2131" i="1"/>
  <c r="AA2147" i="1" l="1"/>
  <c r="AD2146" i="1"/>
  <c r="AF2146" i="1" s="1"/>
  <c r="AE2145" i="1"/>
  <c r="AC2144" i="1"/>
  <c r="AG2144" i="1" s="1"/>
  <c r="AB2133" i="1"/>
  <c r="AH2132" i="1"/>
  <c r="Y2132" i="1"/>
  <c r="AI2132" i="1"/>
  <c r="AX2132" i="1"/>
  <c r="AY2132" i="1" s="1"/>
  <c r="Z2266" i="1"/>
  <c r="AE2146" i="1" l="1"/>
  <c r="AC2145" i="1"/>
  <c r="AG2145" i="1" s="1"/>
  <c r="AA2148" i="1"/>
  <c r="AD2147" i="1"/>
  <c r="AF2147" i="1" s="1"/>
  <c r="AB2134" i="1"/>
  <c r="AH2133" i="1"/>
  <c r="AI2133" i="1"/>
  <c r="AX2133" i="1"/>
  <c r="AY2133" i="1" s="1"/>
  <c r="Y2133" i="1"/>
  <c r="Z2267" i="1"/>
  <c r="AA2149" i="1" l="1"/>
  <c r="AD2148" i="1"/>
  <c r="AF2148" i="1" s="1"/>
  <c r="AE2147" i="1"/>
  <c r="AC2146" i="1"/>
  <c r="AG2146" i="1" s="1"/>
  <c r="AB2135" i="1"/>
  <c r="AX2134" i="1"/>
  <c r="AY2134" i="1" s="1"/>
  <c r="Y2134" i="1"/>
  <c r="AH2134" i="1"/>
  <c r="AI2134" i="1"/>
  <c r="Z2268" i="1"/>
  <c r="AC2147" i="1" l="1"/>
  <c r="AG2147" i="1" s="1"/>
  <c r="AE2148" i="1"/>
  <c r="AA2150" i="1"/>
  <c r="AD2149" i="1"/>
  <c r="AF2149" i="1" s="1"/>
  <c r="Z2269" i="1"/>
  <c r="AB2136" i="1"/>
  <c r="AH2135" i="1"/>
  <c r="AX2135" i="1"/>
  <c r="AY2135" i="1" s="1"/>
  <c r="AI2135" i="1"/>
  <c r="Y2135" i="1"/>
  <c r="AA2151" i="1" l="1"/>
  <c r="AD2150" i="1"/>
  <c r="AF2150" i="1" s="1"/>
  <c r="AE2149" i="1"/>
  <c r="AC2148" i="1"/>
  <c r="AG2148" i="1" s="1"/>
  <c r="AB2137" i="1"/>
  <c r="AH2136" i="1"/>
  <c r="AI2136" i="1"/>
  <c r="AX2136" i="1"/>
  <c r="AY2136" i="1" s="1"/>
  <c r="Y2136" i="1"/>
  <c r="Z2270" i="1"/>
  <c r="AE2150" i="1" l="1"/>
  <c r="AC2149" i="1"/>
  <c r="AG2149" i="1" s="1"/>
  <c r="AA2152" i="1"/>
  <c r="AD2151" i="1"/>
  <c r="AF2151" i="1" s="1"/>
  <c r="Z2271" i="1"/>
  <c r="AB2138" i="1"/>
  <c r="AI2137" i="1"/>
  <c r="Y2137" i="1"/>
  <c r="AH2137" i="1"/>
  <c r="AX2137" i="1"/>
  <c r="AY2137" i="1" s="1"/>
  <c r="AA2153" i="1" l="1"/>
  <c r="AD2152" i="1"/>
  <c r="AF2152" i="1" s="1"/>
  <c r="AE2151" i="1"/>
  <c r="AC2150" i="1"/>
  <c r="AG2150" i="1" s="1"/>
  <c r="Z2272" i="1"/>
  <c r="AB2139" i="1"/>
  <c r="AH2138" i="1"/>
  <c r="AI2138" i="1"/>
  <c r="AX2138" i="1"/>
  <c r="AY2138" i="1" s="1"/>
  <c r="Y2138" i="1"/>
  <c r="AE2152" i="1" l="1"/>
  <c r="AC2151" i="1"/>
  <c r="AG2151" i="1" s="1"/>
  <c r="AD2153" i="1"/>
  <c r="AF2153" i="1" s="1"/>
  <c r="AA2154" i="1"/>
  <c r="Z2273" i="1"/>
  <c r="AB2140" i="1"/>
  <c r="AH2139" i="1"/>
  <c r="AX2139" i="1"/>
  <c r="AY2139" i="1" s="1"/>
  <c r="Y2139" i="1"/>
  <c r="AI2139" i="1"/>
  <c r="AA2155" i="1" l="1"/>
  <c r="AD2154" i="1"/>
  <c r="AF2154" i="1" s="1"/>
  <c r="AE2153" i="1"/>
  <c r="AC2152" i="1"/>
  <c r="AG2152" i="1" s="1"/>
  <c r="AB2141" i="1"/>
  <c r="AH2140" i="1"/>
  <c r="AI2140" i="1"/>
  <c r="AX2140" i="1"/>
  <c r="AY2140" i="1" s="1"/>
  <c r="Y2140" i="1"/>
  <c r="Z2274" i="1"/>
  <c r="AE2154" i="1" l="1"/>
  <c r="AC2153" i="1"/>
  <c r="AG2153" i="1" s="1"/>
  <c r="AD2155" i="1"/>
  <c r="AF2155" i="1" s="1"/>
  <c r="AA2156" i="1"/>
  <c r="Z2275" i="1"/>
  <c r="AB2142" i="1"/>
  <c r="AH2141" i="1"/>
  <c r="AI2141" i="1"/>
  <c r="Y2141" i="1"/>
  <c r="AX2141" i="1"/>
  <c r="AY2141" i="1" s="1"/>
  <c r="AD2156" i="1" l="1"/>
  <c r="AF2156" i="1" s="1"/>
  <c r="AA2157" i="1"/>
  <c r="AE2155" i="1"/>
  <c r="AC2154" i="1"/>
  <c r="AG2154" i="1" s="1"/>
  <c r="AB2143" i="1"/>
  <c r="AH2142" i="1"/>
  <c r="AI2142" i="1"/>
  <c r="Y2142" i="1"/>
  <c r="AX2142" i="1"/>
  <c r="AY2142" i="1" s="1"/>
  <c r="Z2276" i="1"/>
  <c r="AE2156" i="1" l="1"/>
  <c r="AC2155" i="1"/>
  <c r="AG2155" i="1" s="1"/>
  <c r="AA2158" i="1"/>
  <c r="AD2157" i="1"/>
  <c r="AF2157" i="1" s="1"/>
  <c r="Z2277" i="1"/>
  <c r="AB2144" i="1"/>
  <c r="AX2143" i="1"/>
  <c r="AY2143" i="1" s="1"/>
  <c r="AH2143" i="1"/>
  <c r="Y2143" i="1"/>
  <c r="AI2143" i="1"/>
  <c r="AA2159" i="1" l="1"/>
  <c r="AD2158" i="1"/>
  <c r="AF2158" i="1" s="1"/>
  <c r="AE2157" i="1"/>
  <c r="AC2156" i="1"/>
  <c r="AG2156" i="1" s="1"/>
  <c r="AB2145" i="1"/>
  <c r="AH2144" i="1"/>
  <c r="AI2144" i="1"/>
  <c r="Y2144" i="1"/>
  <c r="AX2144" i="1"/>
  <c r="AY2144" i="1" s="1"/>
  <c r="Z2278" i="1"/>
  <c r="AE2158" i="1" l="1"/>
  <c r="AC2157" i="1"/>
  <c r="AG2157" i="1" s="1"/>
  <c r="AD2159" i="1"/>
  <c r="AF2159" i="1" s="1"/>
  <c r="AA2160" i="1"/>
  <c r="Z2279" i="1"/>
  <c r="AB2146" i="1"/>
  <c r="AI2145" i="1"/>
  <c r="AH2145" i="1"/>
  <c r="AX2145" i="1"/>
  <c r="AY2145" i="1" s="1"/>
  <c r="Y2145" i="1"/>
  <c r="AA2161" i="1" l="1"/>
  <c r="AD2160" i="1"/>
  <c r="AF2160" i="1" s="1"/>
  <c r="AE2159" i="1"/>
  <c r="AC2158" i="1"/>
  <c r="AG2158" i="1" s="1"/>
  <c r="AB2147" i="1"/>
  <c r="AX2146" i="1"/>
  <c r="AY2146" i="1" s="1"/>
  <c r="AH2146" i="1"/>
  <c r="Y2146" i="1"/>
  <c r="AI2146" i="1"/>
  <c r="Z2280" i="1"/>
  <c r="AE2160" i="1" l="1"/>
  <c r="AC2159" i="1"/>
  <c r="AG2159" i="1" s="1"/>
  <c r="AA2162" i="1"/>
  <c r="AD2161" i="1"/>
  <c r="AF2161" i="1" s="1"/>
  <c r="Z2281" i="1"/>
  <c r="AB2148" i="1"/>
  <c r="AH2147" i="1"/>
  <c r="Y2147" i="1"/>
  <c r="AI2147" i="1"/>
  <c r="AX2147" i="1"/>
  <c r="AY2147" i="1" s="1"/>
  <c r="AA2163" i="1" l="1"/>
  <c r="AD2162" i="1"/>
  <c r="AF2162" i="1" s="1"/>
  <c r="AC2160" i="1"/>
  <c r="AG2160" i="1" s="1"/>
  <c r="AE2161" i="1"/>
  <c r="Z2282" i="1"/>
  <c r="AB2149" i="1"/>
  <c r="AH2148" i="1"/>
  <c r="Y2148" i="1"/>
  <c r="AX2148" i="1"/>
  <c r="AY2148" i="1" s="1"/>
  <c r="AI2148" i="1"/>
  <c r="AE2162" i="1" l="1"/>
  <c r="AC2161" i="1"/>
  <c r="AG2161" i="1" s="1"/>
  <c r="AA2164" i="1"/>
  <c r="AD2163" i="1"/>
  <c r="AF2163" i="1" s="1"/>
  <c r="Z2283" i="1"/>
  <c r="AB2150" i="1"/>
  <c r="AH2149" i="1"/>
  <c r="AX2149" i="1"/>
  <c r="AY2149" i="1" s="1"/>
  <c r="AI2149" i="1"/>
  <c r="Y2149" i="1"/>
  <c r="AA2165" i="1" l="1"/>
  <c r="AD2164" i="1"/>
  <c r="AF2164" i="1" s="1"/>
  <c r="AE2163" i="1"/>
  <c r="AC2162" i="1"/>
  <c r="AG2162" i="1" s="1"/>
  <c r="AB2151" i="1"/>
  <c r="Y2150" i="1"/>
  <c r="AX2150" i="1"/>
  <c r="AY2150" i="1" s="1"/>
  <c r="AH2150" i="1"/>
  <c r="AI2150" i="1"/>
  <c r="Z2284" i="1"/>
  <c r="AE2164" i="1" l="1"/>
  <c r="AC2163" i="1"/>
  <c r="AG2163" i="1" s="1"/>
  <c r="AA2166" i="1"/>
  <c r="AD2165" i="1"/>
  <c r="AF2165" i="1" s="1"/>
  <c r="Z2285" i="1"/>
  <c r="AB2152" i="1"/>
  <c r="AH2151" i="1"/>
  <c r="AI2151" i="1"/>
  <c r="AX2151" i="1"/>
  <c r="AY2151" i="1" s="1"/>
  <c r="Y2151" i="1"/>
  <c r="AA2167" i="1" l="1"/>
  <c r="AD2166" i="1"/>
  <c r="AF2166" i="1" s="1"/>
  <c r="AE2165" i="1"/>
  <c r="AC2164" i="1"/>
  <c r="AG2164" i="1" s="1"/>
  <c r="AB2153" i="1"/>
  <c r="AH2152" i="1"/>
  <c r="Y2152" i="1"/>
  <c r="AX2152" i="1"/>
  <c r="AY2152" i="1" s="1"/>
  <c r="AI2152" i="1"/>
  <c r="Z2286" i="1"/>
  <c r="AE2166" i="1" l="1"/>
  <c r="AC2165" i="1"/>
  <c r="AG2165" i="1" s="1"/>
  <c r="AA2168" i="1"/>
  <c r="AD2167" i="1"/>
  <c r="AF2167" i="1" s="1"/>
  <c r="AB2154" i="1"/>
  <c r="AH2153" i="1"/>
  <c r="Y2153" i="1"/>
  <c r="AI2153" i="1"/>
  <c r="AX2153" i="1"/>
  <c r="AY2153" i="1" s="1"/>
  <c r="Z2287" i="1"/>
  <c r="AA2169" i="1" l="1"/>
  <c r="AD2168" i="1"/>
  <c r="AF2168" i="1" s="1"/>
  <c r="AC2166" i="1"/>
  <c r="AG2166" i="1" s="1"/>
  <c r="AE2167" i="1"/>
  <c r="Z2288" i="1"/>
  <c r="AB2155" i="1"/>
  <c r="AH2154" i="1"/>
  <c r="AI2154" i="1"/>
  <c r="Y2154" i="1"/>
  <c r="AX2154" i="1"/>
  <c r="AY2154" i="1" s="1"/>
  <c r="AE2168" i="1" l="1"/>
  <c r="AC2167" i="1"/>
  <c r="AG2167" i="1" s="1"/>
  <c r="AA2170" i="1"/>
  <c r="AD2169" i="1"/>
  <c r="AF2169" i="1" s="1"/>
  <c r="AB2156" i="1"/>
  <c r="AH2155" i="1"/>
  <c r="Y2155" i="1"/>
  <c r="AI2155" i="1"/>
  <c r="AX2155" i="1"/>
  <c r="AY2155" i="1" s="1"/>
  <c r="Z2289" i="1"/>
  <c r="AA2171" i="1" l="1"/>
  <c r="AD2170" i="1"/>
  <c r="AF2170" i="1" s="1"/>
  <c r="AC2168" i="1"/>
  <c r="AG2168" i="1" s="1"/>
  <c r="AE2169" i="1"/>
  <c r="AB2157" i="1"/>
  <c r="AH2156" i="1"/>
  <c r="Y2156" i="1"/>
  <c r="AX2156" i="1"/>
  <c r="AY2156" i="1" s="1"/>
  <c r="AI2156" i="1"/>
  <c r="Z2290" i="1"/>
  <c r="AE2170" i="1" l="1"/>
  <c r="AC2169" i="1"/>
  <c r="AG2169" i="1" s="1"/>
  <c r="AD2171" i="1"/>
  <c r="AF2171" i="1" s="1"/>
  <c r="AA2172" i="1"/>
  <c r="AB2158" i="1"/>
  <c r="AH2157" i="1"/>
  <c r="AX2157" i="1"/>
  <c r="AY2157" i="1" s="1"/>
  <c r="Y2157" i="1"/>
  <c r="AI2157" i="1"/>
  <c r="Z2291" i="1"/>
  <c r="AD2172" i="1" l="1"/>
  <c r="AF2172" i="1" s="1"/>
  <c r="AA2173" i="1"/>
  <c r="AC2170" i="1"/>
  <c r="AG2170" i="1" s="1"/>
  <c r="AE2171" i="1"/>
  <c r="AB2159" i="1"/>
  <c r="AH2158" i="1"/>
  <c r="Y2158" i="1"/>
  <c r="AX2158" i="1"/>
  <c r="AY2158" i="1" s="1"/>
  <c r="AI2158" i="1"/>
  <c r="Z2292" i="1"/>
  <c r="AC2171" i="1" l="1"/>
  <c r="AG2171" i="1" s="1"/>
  <c r="AE2172" i="1"/>
  <c r="AA2174" i="1"/>
  <c r="AD2173" i="1"/>
  <c r="AF2173" i="1" s="1"/>
  <c r="Z2293" i="1"/>
  <c r="AB2160" i="1"/>
  <c r="AH2159" i="1"/>
  <c r="Y2159" i="1"/>
  <c r="AI2159" i="1"/>
  <c r="AX2159" i="1"/>
  <c r="AY2159" i="1" s="1"/>
  <c r="AA2175" i="1" l="1"/>
  <c r="AD2174" i="1"/>
  <c r="AF2174" i="1" s="1"/>
  <c r="AE2173" i="1"/>
  <c r="AC2172" i="1"/>
  <c r="AG2172" i="1" s="1"/>
  <c r="Z2294" i="1"/>
  <c r="AB2161" i="1"/>
  <c r="AH2160" i="1"/>
  <c r="AI2160" i="1"/>
  <c r="Y2160" i="1"/>
  <c r="AX2160" i="1"/>
  <c r="AY2160" i="1" s="1"/>
  <c r="AE2174" i="1" l="1"/>
  <c r="AC2174" i="1" s="1"/>
  <c r="AC2173" i="1"/>
  <c r="AG2173" i="1" s="1"/>
  <c r="AA2176" i="1"/>
  <c r="AD2175" i="1"/>
  <c r="AB2162" i="1"/>
  <c r="AH2161" i="1"/>
  <c r="AI2161" i="1"/>
  <c r="Y2161" i="1"/>
  <c r="AX2161" i="1"/>
  <c r="AY2161" i="1" s="1"/>
  <c r="AG2174" i="1"/>
  <c r="Z2295" i="1"/>
  <c r="AF2175" i="1" l="1"/>
  <c r="AE2175" i="1"/>
  <c r="AA2177" i="1"/>
  <c r="AD2176" i="1"/>
  <c r="AF2176" i="1" s="1"/>
  <c r="Z2296" i="1"/>
  <c r="AB2163" i="1"/>
  <c r="AH2162" i="1"/>
  <c r="AI2162" i="1"/>
  <c r="AX2162" i="1"/>
  <c r="AY2162" i="1" s="1"/>
  <c r="Y2162" i="1"/>
  <c r="AA2178" i="1" l="1"/>
  <c r="AD2177" i="1"/>
  <c r="AF2177" i="1" s="1"/>
  <c r="AE2176" i="1"/>
  <c r="AC2175" i="1"/>
  <c r="AG2175" i="1" s="1"/>
  <c r="AB2164" i="1"/>
  <c r="AH2163" i="1"/>
  <c r="AI2163" i="1"/>
  <c r="AX2163" i="1"/>
  <c r="AY2163" i="1" s="1"/>
  <c r="Y2163" i="1"/>
  <c r="Z2297" i="1"/>
  <c r="AE2177" i="1" l="1"/>
  <c r="AC2177" i="1" s="1"/>
  <c r="AG2177" i="1" s="1"/>
  <c r="AC2176" i="1"/>
  <c r="AG2176" i="1" s="1"/>
  <c r="AA2179" i="1"/>
  <c r="AD2178" i="1"/>
  <c r="Z2298" i="1"/>
  <c r="AB2165" i="1"/>
  <c r="AH2164" i="1"/>
  <c r="AX2164" i="1"/>
  <c r="AY2164" i="1" s="1"/>
  <c r="AI2164" i="1"/>
  <c r="Y2164" i="1"/>
  <c r="AF2178" i="1" l="1"/>
  <c r="AE2178" i="1"/>
  <c r="AA2180" i="1"/>
  <c r="AD2179" i="1"/>
  <c r="AF2179" i="1" s="1"/>
  <c r="AB2166" i="1"/>
  <c r="AH2165" i="1"/>
  <c r="AX2165" i="1"/>
  <c r="AY2165" i="1" s="1"/>
  <c r="AI2165" i="1"/>
  <c r="Y2165" i="1"/>
  <c r="Z2299" i="1"/>
  <c r="AD2180" i="1" l="1"/>
  <c r="AF2180" i="1" s="1"/>
  <c r="AA2181" i="1"/>
  <c r="AE2179" i="1"/>
  <c r="AC2178" i="1"/>
  <c r="AG2178" i="1" s="1"/>
  <c r="Z2300" i="1"/>
  <c r="AB2167" i="1"/>
  <c r="AH2166" i="1"/>
  <c r="AX2166" i="1"/>
  <c r="AY2166" i="1" s="1"/>
  <c r="Y2166" i="1"/>
  <c r="AI2166" i="1"/>
  <c r="AE2180" i="1" l="1"/>
  <c r="AC2179" i="1"/>
  <c r="AG2179" i="1" s="1"/>
  <c r="AA2182" i="1"/>
  <c r="AD2181" i="1"/>
  <c r="AF2181" i="1" s="1"/>
  <c r="AB2168" i="1"/>
  <c r="AH2167" i="1"/>
  <c r="AX2167" i="1"/>
  <c r="AY2167" i="1" s="1"/>
  <c r="Y2167" i="1"/>
  <c r="AI2167" i="1"/>
  <c r="Z2301" i="1"/>
  <c r="AD2182" i="1" l="1"/>
  <c r="AF2182" i="1" s="1"/>
  <c r="AA2183" i="1"/>
  <c r="AE2181" i="1"/>
  <c r="AC2180" i="1"/>
  <c r="AG2180" i="1" s="1"/>
  <c r="AB2169" i="1"/>
  <c r="AH2168" i="1"/>
  <c r="AX2168" i="1"/>
  <c r="AY2168" i="1" s="1"/>
  <c r="Y2168" i="1"/>
  <c r="AI2168" i="1"/>
  <c r="Z2302" i="1"/>
  <c r="AE2182" i="1" l="1"/>
  <c r="AC2181" i="1"/>
  <c r="AG2181" i="1" s="1"/>
  <c r="AA2184" i="1"/>
  <c r="AD2183" i="1"/>
  <c r="AF2183" i="1" s="1"/>
  <c r="AB2170" i="1"/>
  <c r="AH2169" i="1"/>
  <c r="AI2169" i="1"/>
  <c r="Y2169" i="1"/>
  <c r="AX2169" i="1"/>
  <c r="AY2169" i="1" s="1"/>
  <c r="Z2303" i="1"/>
  <c r="AA2185" i="1" l="1"/>
  <c r="AD2184" i="1"/>
  <c r="AF2184" i="1" s="1"/>
  <c r="AE2183" i="1"/>
  <c r="AC2182" i="1"/>
  <c r="AG2182" i="1" s="1"/>
  <c r="Z2304" i="1"/>
  <c r="AB2171" i="1"/>
  <c r="AH2170" i="1"/>
  <c r="AX2170" i="1"/>
  <c r="AY2170" i="1" s="1"/>
  <c r="AI2170" i="1"/>
  <c r="Y2170" i="1"/>
  <c r="AE2184" i="1" l="1"/>
  <c r="AC2183" i="1"/>
  <c r="AG2183" i="1" s="1"/>
  <c r="AA2186" i="1"/>
  <c r="AD2185" i="1"/>
  <c r="AF2185" i="1" s="1"/>
  <c r="AB2172" i="1"/>
  <c r="Y2171" i="1"/>
  <c r="AX2171" i="1"/>
  <c r="AY2171" i="1" s="1"/>
  <c r="AH2171" i="1"/>
  <c r="AI2171" i="1"/>
  <c r="Z2305" i="1"/>
  <c r="AA2187" i="1" l="1"/>
  <c r="AD2186" i="1"/>
  <c r="AF2186" i="1" s="1"/>
  <c r="AE2185" i="1"/>
  <c r="AC2184" i="1"/>
  <c r="AG2184" i="1" s="1"/>
  <c r="AB2173" i="1"/>
  <c r="AH2172" i="1"/>
  <c r="Y2172" i="1"/>
  <c r="AI2172" i="1"/>
  <c r="AX2172" i="1"/>
  <c r="AY2172" i="1" s="1"/>
  <c r="Z2306" i="1"/>
  <c r="AE2186" i="1" l="1"/>
  <c r="AC2185" i="1"/>
  <c r="AG2185" i="1" s="1"/>
  <c r="AA2188" i="1"/>
  <c r="AD2187" i="1"/>
  <c r="AF2187" i="1" s="1"/>
  <c r="Z2307" i="1"/>
  <c r="AB2174" i="1"/>
  <c r="AH2173" i="1"/>
  <c r="AX2173" i="1"/>
  <c r="AY2173" i="1" s="1"/>
  <c r="Y2173" i="1"/>
  <c r="AI2173" i="1"/>
  <c r="AD2188" i="1" l="1"/>
  <c r="AF2188" i="1" s="1"/>
  <c r="AA2189" i="1"/>
  <c r="AC2186" i="1"/>
  <c r="AG2186" i="1" s="1"/>
  <c r="AE2187" i="1"/>
  <c r="AB2175" i="1"/>
  <c r="AH2174" i="1"/>
  <c r="Y2174" i="1"/>
  <c r="AX2174" i="1"/>
  <c r="AY2174" i="1" s="1"/>
  <c r="AI2174" i="1"/>
  <c r="Z2308" i="1"/>
  <c r="AC2187" i="1" l="1"/>
  <c r="AG2187" i="1" s="1"/>
  <c r="AE2188" i="1"/>
  <c r="AA2190" i="1"/>
  <c r="AD2189" i="1"/>
  <c r="AF2189" i="1" s="1"/>
  <c r="AB2176" i="1"/>
  <c r="AH2175" i="1"/>
  <c r="Y2175" i="1"/>
  <c r="AI2175" i="1"/>
  <c r="AX2175" i="1"/>
  <c r="AY2175" i="1" s="1"/>
  <c r="Z2309" i="1"/>
  <c r="AD2190" i="1" l="1"/>
  <c r="AF2190" i="1" s="1"/>
  <c r="AA2191" i="1"/>
  <c r="AE2189" i="1"/>
  <c r="AC2188" i="1"/>
  <c r="AG2188" i="1" s="1"/>
  <c r="AB2177" i="1"/>
  <c r="AH2176" i="1"/>
  <c r="AI2176" i="1"/>
  <c r="Y2176" i="1"/>
  <c r="AX2176" i="1"/>
  <c r="AY2176" i="1" s="1"/>
  <c r="Z2310" i="1"/>
  <c r="AE2190" i="1" l="1"/>
  <c r="AC2189" i="1"/>
  <c r="AG2189" i="1" s="1"/>
  <c r="AD2191" i="1"/>
  <c r="AF2191" i="1" s="1"/>
  <c r="AA2192" i="1"/>
  <c r="AB2178" i="1"/>
  <c r="AH2177" i="1"/>
  <c r="AX2177" i="1"/>
  <c r="AY2177" i="1" s="1"/>
  <c r="Y2177" i="1"/>
  <c r="AI2177" i="1"/>
  <c r="Z2311" i="1"/>
  <c r="AA2193" i="1" l="1"/>
  <c r="AD2192" i="1"/>
  <c r="AF2192" i="1" s="1"/>
  <c r="AE2191" i="1"/>
  <c r="AC2190" i="1"/>
  <c r="AG2190" i="1" s="1"/>
  <c r="AB2179" i="1"/>
  <c r="AH2178" i="1"/>
  <c r="AX2178" i="1"/>
  <c r="AY2178" i="1" s="1"/>
  <c r="AI2178" i="1"/>
  <c r="Y2178" i="1"/>
  <c r="Z2312" i="1"/>
  <c r="AE2192" i="1" l="1"/>
  <c r="AC2192" i="1" s="1"/>
  <c r="AC2191" i="1"/>
  <c r="AG2191" i="1" s="1"/>
  <c r="AA2194" i="1"/>
  <c r="AD2193" i="1"/>
  <c r="AG2192" i="1"/>
  <c r="Z2313" i="1"/>
  <c r="AB2180" i="1"/>
  <c r="AX2179" i="1"/>
  <c r="AY2179" i="1" s="1"/>
  <c r="AH2179" i="1"/>
  <c r="AI2179" i="1"/>
  <c r="Y2179" i="1"/>
  <c r="AF2193" i="1" l="1"/>
  <c r="AE2193" i="1"/>
  <c r="AD2194" i="1"/>
  <c r="AF2194" i="1" s="1"/>
  <c r="AA2195" i="1"/>
  <c r="AB2181" i="1"/>
  <c r="AH2180" i="1"/>
  <c r="AI2180" i="1"/>
  <c r="Y2180" i="1"/>
  <c r="AX2180" i="1"/>
  <c r="AY2180" i="1" s="1"/>
  <c r="Z2314" i="1"/>
  <c r="AA2196" i="1" l="1"/>
  <c r="AD2195" i="1"/>
  <c r="AF2195" i="1" s="1"/>
  <c r="AC2193" i="1"/>
  <c r="AG2193" i="1" s="1"/>
  <c r="AE2194" i="1"/>
  <c r="Z2315" i="1"/>
  <c r="AB2182" i="1"/>
  <c r="AH2181" i="1"/>
  <c r="AI2181" i="1"/>
  <c r="AX2181" i="1"/>
  <c r="AY2181" i="1" s="1"/>
  <c r="Y2181" i="1"/>
  <c r="AC2194" i="1" l="1"/>
  <c r="AG2194" i="1" s="1"/>
  <c r="AE2195" i="1"/>
  <c r="AA2197" i="1"/>
  <c r="AD2196" i="1"/>
  <c r="AF2196" i="1" s="1"/>
  <c r="AB2183" i="1"/>
  <c r="AH2182" i="1"/>
  <c r="AX2182" i="1"/>
  <c r="AY2182" i="1" s="1"/>
  <c r="AI2182" i="1"/>
  <c r="Y2182" i="1"/>
  <c r="Z2316" i="1"/>
  <c r="AA2198" i="1" l="1"/>
  <c r="AD2197" i="1"/>
  <c r="AF2197" i="1" s="1"/>
  <c r="AE2196" i="1"/>
  <c r="AC2195" i="1"/>
  <c r="AG2195" i="1" s="1"/>
  <c r="Z2317" i="1"/>
  <c r="AB2184" i="1"/>
  <c r="AH2183" i="1"/>
  <c r="AX2183" i="1"/>
  <c r="AY2183" i="1" s="1"/>
  <c r="Y2183" i="1"/>
  <c r="AI2183" i="1"/>
  <c r="AE2197" i="1" l="1"/>
  <c r="AC2196" i="1"/>
  <c r="AG2196" i="1" s="1"/>
  <c r="AA2199" i="1"/>
  <c r="AD2198" i="1"/>
  <c r="AF2198" i="1" s="1"/>
  <c r="Z2318" i="1"/>
  <c r="AB2185" i="1"/>
  <c r="Y2184" i="1"/>
  <c r="AI2184" i="1"/>
  <c r="AH2184" i="1"/>
  <c r="AX2184" i="1"/>
  <c r="AY2184" i="1" s="1"/>
  <c r="AA2200" i="1" l="1"/>
  <c r="AD2199" i="1"/>
  <c r="AF2199" i="1" s="1"/>
  <c r="AE2198" i="1"/>
  <c r="AC2197" i="1"/>
  <c r="AG2197" i="1" s="1"/>
  <c r="AB2186" i="1"/>
  <c r="AH2185" i="1"/>
  <c r="Y2185" i="1"/>
  <c r="AX2185" i="1"/>
  <c r="AY2185" i="1" s="1"/>
  <c r="AI2185" i="1"/>
  <c r="Z2319" i="1"/>
  <c r="AE2199" i="1" l="1"/>
  <c r="AC2198" i="1"/>
  <c r="AG2198" i="1" s="1"/>
  <c r="AA2201" i="1"/>
  <c r="AD2200" i="1"/>
  <c r="AF2200" i="1" s="1"/>
  <c r="Z2320" i="1"/>
  <c r="AB2187" i="1"/>
  <c r="AH2186" i="1"/>
  <c r="Y2186" i="1"/>
  <c r="AX2186" i="1"/>
  <c r="AY2186" i="1" s="1"/>
  <c r="AI2186" i="1"/>
  <c r="AA2202" i="1" l="1"/>
  <c r="AD2201" i="1"/>
  <c r="AF2201" i="1" s="1"/>
  <c r="AE2200" i="1"/>
  <c r="AC2199" i="1"/>
  <c r="AG2199" i="1" s="1"/>
  <c r="AB2188" i="1"/>
  <c r="AH2187" i="1"/>
  <c r="AI2187" i="1"/>
  <c r="AX2187" i="1"/>
  <c r="AY2187" i="1" s="1"/>
  <c r="Y2187" i="1"/>
  <c r="Z2321" i="1"/>
  <c r="AC2200" i="1" l="1"/>
  <c r="AG2200" i="1" s="1"/>
  <c r="AE2201" i="1"/>
  <c r="AA2203" i="1"/>
  <c r="AD2202" i="1"/>
  <c r="AF2202" i="1" s="1"/>
  <c r="Z2322" i="1"/>
  <c r="AB2189" i="1"/>
  <c r="AI2188" i="1"/>
  <c r="AH2188" i="1"/>
  <c r="Y2188" i="1"/>
  <c r="AX2188" i="1"/>
  <c r="AY2188" i="1" s="1"/>
  <c r="AA2204" i="1" l="1"/>
  <c r="AD2203" i="1"/>
  <c r="AF2203" i="1" s="1"/>
  <c r="AC2201" i="1"/>
  <c r="AG2201" i="1" s="1"/>
  <c r="AE2202" i="1"/>
  <c r="Z2323" i="1"/>
  <c r="AB2190" i="1"/>
  <c r="AH2189" i="1"/>
  <c r="AI2189" i="1"/>
  <c r="AX2189" i="1"/>
  <c r="AY2189" i="1" s="1"/>
  <c r="Y2189" i="1"/>
  <c r="AE2203" i="1" l="1"/>
  <c r="AC2202" i="1"/>
  <c r="AG2202" i="1" s="1"/>
  <c r="AD2204" i="1"/>
  <c r="AF2204" i="1" s="1"/>
  <c r="AA2205" i="1"/>
  <c r="AB2191" i="1"/>
  <c r="AH2190" i="1"/>
  <c r="AI2190" i="1"/>
  <c r="AX2190" i="1"/>
  <c r="AY2190" i="1" s="1"/>
  <c r="Y2190" i="1"/>
  <c r="Z2324" i="1"/>
  <c r="AA2206" i="1" l="1"/>
  <c r="AD2205" i="1"/>
  <c r="AF2205" i="1" s="1"/>
  <c r="AE2204" i="1"/>
  <c r="AC2203" i="1"/>
  <c r="AG2203" i="1" s="1"/>
  <c r="Z2325" i="1"/>
  <c r="AB2192" i="1"/>
  <c r="AH2191" i="1"/>
  <c r="Y2191" i="1"/>
  <c r="AI2191" i="1"/>
  <c r="AX2191" i="1"/>
  <c r="AY2191" i="1" s="1"/>
  <c r="AE2205" i="1" l="1"/>
  <c r="AC2205" i="1" s="1"/>
  <c r="AC2204" i="1"/>
  <c r="AG2204" i="1" s="1"/>
  <c r="AA2207" i="1"/>
  <c r="AD2206" i="1"/>
  <c r="AB2193" i="1"/>
  <c r="AH2192" i="1"/>
  <c r="AI2192" i="1"/>
  <c r="AX2192" i="1"/>
  <c r="AY2192" i="1" s="1"/>
  <c r="Y2192" i="1"/>
  <c r="Z2326" i="1"/>
  <c r="AG2205" i="1" l="1"/>
  <c r="AF2206" i="1"/>
  <c r="AE2206" i="1"/>
  <c r="AA2208" i="1"/>
  <c r="AD2207" i="1"/>
  <c r="AF2207" i="1" s="1"/>
  <c r="AB2194" i="1"/>
  <c r="AH2193" i="1"/>
  <c r="Y2193" i="1"/>
  <c r="AX2193" i="1"/>
  <c r="AY2193" i="1" s="1"/>
  <c r="AI2193" i="1"/>
  <c r="Z2327" i="1"/>
  <c r="AD2208" i="1" l="1"/>
  <c r="AF2208" i="1" s="1"/>
  <c r="AA2209" i="1"/>
  <c r="AE2207" i="1"/>
  <c r="AC2206" i="1"/>
  <c r="AG2206" i="1" s="1"/>
  <c r="AB2195" i="1"/>
  <c r="AH2194" i="1"/>
  <c r="Y2194" i="1"/>
  <c r="AX2194" i="1"/>
  <c r="AY2194" i="1" s="1"/>
  <c r="AI2194" i="1"/>
  <c r="Z2328" i="1"/>
  <c r="AE2208" i="1" l="1"/>
  <c r="AC2207" i="1"/>
  <c r="AG2207" i="1" s="1"/>
  <c r="AA2210" i="1"/>
  <c r="AD2209" i="1"/>
  <c r="AF2209" i="1" s="1"/>
  <c r="Z2329" i="1"/>
  <c r="AB2196" i="1"/>
  <c r="AI2195" i="1"/>
  <c r="AH2195" i="1"/>
  <c r="AX2195" i="1"/>
  <c r="AY2195" i="1" s="1"/>
  <c r="Y2195" i="1"/>
  <c r="AD2210" i="1" l="1"/>
  <c r="AF2210" i="1" s="1"/>
  <c r="AA2211" i="1"/>
  <c r="AC2208" i="1"/>
  <c r="AG2208" i="1" s="1"/>
  <c r="AE2209" i="1"/>
  <c r="AB2197" i="1"/>
  <c r="AH2196" i="1"/>
  <c r="AX2196" i="1"/>
  <c r="AY2196" i="1" s="1"/>
  <c r="AI2196" i="1"/>
  <c r="Y2196" i="1"/>
  <c r="Z2330" i="1"/>
  <c r="AE2210" i="1" l="1"/>
  <c r="AC2210" i="1" s="1"/>
  <c r="AC2209" i="1"/>
  <c r="AG2209" i="1" s="1"/>
  <c r="AA2212" i="1"/>
  <c r="AD2211" i="1"/>
  <c r="Z2331" i="1"/>
  <c r="AB2198" i="1"/>
  <c r="AH2197" i="1"/>
  <c r="AI2197" i="1"/>
  <c r="AX2197" i="1"/>
  <c r="AY2197" i="1" s="1"/>
  <c r="Y2197" i="1"/>
  <c r="AG2210" i="1" l="1"/>
  <c r="AF2211" i="1"/>
  <c r="AE2211" i="1"/>
  <c r="AA2213" i="1"/>
  <c r="AD2212" i="1"/>
  <c r="AF2212" i="1" s="1"/>
  <c r="AB2199" i="1"/>
  <c r="AH2198" i="1"/>
  <c r="AX2198" i="1"/>
  <c r="AY2198" i="1" s="1"/>
  <c r="AI2198" i="1"/>
  <c r="Y2198" i="1"/>
  <c r="Z2332" i="1"/>
  <c r="AA2214" i="1" l="1"/>
  <c r="AD2213" i="1"/>
  <c r="AF2213" i="1" s="1"/>
  <c r="AE2212" i="1"/>
  <c r="AC2211" i="1"/>
  <c r="AG2211" i="1" s="1"/>
  <c r="AB2200" i="1"/>
  <c r="AH2199" i="1"/>
  <c r="AX2199" i="1"/>
  <c r="AY2199" i="1" s="1"/>
  <c r="Y2199" i="1"/>
  <c r="AI2199" i="1"/>
  <c r="Z2333" i="1"/>
  <c r="AC2212" i="1" l="1"/>
  <c r="AG2212" i="1" s="1"/>
  <c r="AE2213" i="1"/>
  <c r="AA2215" i="1"/>
  <c r="AD2214" i="1"/>
  <c r="AF2214" i="1" s="1"/>
  <c r="AB2201" i="1"/>
  <c r="AH2200" i="1"/>
  <c r="Y2200" i="1"/>
  <c r="AI2200" i="1"/>
  <c r="AX2200" i="1"/>
  <c r="AY2200" i="1" s="1"/>
  <c r="Z2334" i="1"/>
  <c r="AA2216" i="1" l="1"/>
  <c r="AD2215" i="1"/>
  <c r="AF2215" i="1" s="1"/>
  <c r="AC2213" i="1"/>
  <c r="AG2213" i="1" s="1"/>
  <c r="AE2214" i="1"/>
  <c r="AB2202" i="1"/>
  <c r="AH2201" i="1"/>
  <c r="AX2201" i="1"/>
  <c r="AY2201" i="1" s="1"/>
  <c r="AI2201" i="1"/>
  <c r="Y2201" i="1"/>
  <c r="Z2335" i="1"/>
  <c r="AE2215" i="1" l="1"/>
  <c r="AC2214" i="1"/>
  <c r="AG2214" i="1" s="1"/>
  <c r="AA2217" i="1"/>
  <c r="AD2216" i="1"/>
  <c r="AF2216" i="1" s="1"/>
  <c r="Z2336" i="1"/>
  <c r="AB2203" i="1"/>
  <c r="AH2202" i="1"/>
  <c r="Y2202" i="1"/>
  <c r="AI2202" i="1"/>
  <c r="AX2202" i="1"/>
  <c r="AY2202" i="1" s="1"/>
  <c r="AA2218" i="1" l="1"/>
  <c r="AD2217" i="1"/>
  <c r="AF2217" i="1" s="1"/>
  <c r="AE2216" i="1"/>
  <c r="AC2215" i="1"/>
  <c r="AG2215" i="1" s="1"/>
  <c r="AB2204" i="1"/>
  <c r="AH2203" i="1"/>
  <c r="AX2203" i="1"/>
  <c r="AY2203" i="1" s="1"/>
  <c r="AI2203" i="1"/>
  <c r="Y2203" i="1"/>
  <c r="Z2337" i="1"/>
  <c r="AE2217" i="1" l="1"/>
  <c r="AC2217" i="1" s="1"/>
  <c r="AC2216" i="1"/>
  <c r="AG2216" i="1" s="1"/>
  <c r="AA2219" i="1"/>
  <c r="AD2218" i="1"/>
  <c r="AB2205" i="1"/>
  <c r="AH2204" i="1"/>
  <c r="Y2204" i="1"/>
  <c r="AX2204" i="1"/>
  <c r="AY2204" i="1" s="1"/>
  <c r="AI2204" i="1"/>
  <c r="Z2338" i="1"/>
  <c r="AG2217" i="1" l="1"/>
  <c r="AF2218" i="1"/>
  <c r="AE2218" i="1"/>
  <c r="AA2220" i="1"/>
  <c r="AD2219" i="1"/>
  <c r="AF2219" i="1" s="1"/>
  <c r="Z2339" i="1"/>
  <c r="AB2206" i="1"/>
  <c r="AH2205" i="1"/>
  <c r="AX2205" i="1"/>
  <c r="AY2205" i="1" s="1"/>
  <c r="AI2205" i="1"/>
  <c r="Y2205" i="1"/>
  <c r="AE2219" i="1" l="1"/>
  <c r="AC2219" i="1" s="1"/>
  <c r="AA2221" i="1"/>
  <c r="AD2220" i="1"/>
  <c r="AC2218" i="1"/>
  <c r="AG2218" i="1" s="1"/>
  <c r="AB2207" i="1"/>
  <c r="AH2206" i="1"/>
  <c r="Y2206" i="1"/>
  <c r="AX2206" i="1"/>
  <c r="AY2206" i="1" s="1"/>
  <c r="AI2206" i="1"/>
  <c r="Z2340" i="1"/>
  <c r="AG2219" i="1" l="1"/>
  <c r="AF2220" i="1"/>
  <c r="AE2220" i="1"/>
  <c r="AD2221" i="1"/>
  <c r="AF2221" i="1" s="1"/>
  <c r="AA2222" i="1"/>
  <c r="AB2208" i="1"/>
  <c r="AH2207" i="1"/>
  <c r="AI2207" i="1"/>
  <c r="AX2207" i="1"/>
  <c r="AY2207" i="1" s="1"/>
  <c r="Y2207" i="1"/>
  <c r="Z2341" i="1"/>
  <c r="AC2220" i="1" l="1"/>
  <c r="AG2220" i="1" s="1"/>
  <c r="AE2221" i="1"/>
  <c r="AD2222" i="1"/>
  <c r="AF2222" i="1" s="1"/>
  <c r="AA2223" i="1"/>
  <c r="AB2209" i="1"/>
  <c r="AH2208" i="1"/>
  <c r="AI2208" i="1"/>
  <c r="AX2208" i="1"/>
  <c r="AY2208" i="1" s="1"/>
  <c r="Y2208" i="1"/>
  <c r="Z2342" i="1"/>
  <c r="AD2223" i="1" l="1"/>
  <c r="AF2223" i="1" s="1"/>
  <c r="AA2224" i="1"/>
  <c r="AE2222" i="1"/>
  <c r="AC2221" i="1"/>
  <c r="AG2221" i="1" s="1"/>
  <c r="Z2343" i="1"/>
  <c r="AB2210" i="1"/>
  <c r="AH2209" i="1"/>
  <c r="Y2209" i="1"/>
  <c r="AI2209" i="1"/>
  <c r="AX2209" i="1"/>
  <c r="AY2209" i="1" s="1"/>
  <c r="AC2222" i="1" l="1"/>
  <c r="AG2222" i="1" s="1"/>
  <c r="AE2223" i="1"/>
  <c r="AD2224" i="1"/>
  <c r="AF2224" i="1" s="1"/>
  <c r="AA2225" i="1"/>
  <c r="AB2211" i="1"/>
  <c r="AH2210" i="1"/>
  <c r="AI2210" i="1"/>
  <c r="AX2210" i="1"/>
  <c r="AY2210" i="1" s="1"/>
  <c r="Y2210" i="1"/>
  <c r="Z2344" i="1"/>
  <c r="AD2225" i="1" l="1"/>
  <c r="AF2225" i="1" s="1"/>
  <c r="AA2226" i="1"/>
  <c r="AE2224" i="1"/>
  <c r="AE2225" i="1" s="1"/>
  <c r="AC2225" i="1" s="1"/>
  <c r="AC2223" i="1"/>
  <c r="AG2223" i="1" s="1"/>
  <c r="AB2212" i="1"/>
  <c r="AH2211" i="1"/>
  <c r="AI2211" i="1"/>
  <c r="AX2211" i="1"/>
  <c r="AY2211" i="1" s="1"/>
  <c r="Y2211" i="1"/>
  <c r="Z2345" i="1"/>
  <c r="AC2224" i="1" l="1"/>
  <c r="AG2224" i="1" s="1"/>
  <c r="AA2227" i="1"/>
  <c r="AD2226" i="1"/>
  <c r="Z2346" i="1"/>
  <c r="AB2213" i="1"/>
  <c r="AH2212" i="1"/>
  <c r="Y2212" i="1"/>
  <c r="AX2212" i="1"/>
  <c r="AY2212" i="1" s="1"/>
  <c r="AI2212" i="1"/>
  <c r="AG2225" i="1" l="1"/>
  <c r="AF2226" i="1"/>
  <c r="AE2226" i="1"/>
  <c r="AA2228" i="1"/>
  <c r="AD2227" i="1"/>
  <c r="AF2227" i="1" s="1"/>
  <c r="AB2214" i="1"/>
  <c r="AH2213" i="1"/>
  <c r="AI2213" i="1"/>
  <c r="AX2213" i="1"/>
  <c r="AY2213" i="1" s="1"/>
  <c r="Y2213" i="1"/>
  <c r="Z2347" i="1"/>
  <c r="AA2229" i="1" l="1"/>
  <c r="AD2228" i="1"/>
  <c r="AF2228" i="1" s="1"/>
  <c r="AE2227" i="1"/>
  <c r="AC2226" i="1"/>
  <c r="AG2226" i="1" s="1"/>
  <c r="Z2348" i="1"/>
  <c r="AB2215" i="1"/>
  <c r="AH2214" i="1"/>
  <c r="Y2214" i="1"/>
  <c r="AX2214" i="1"/>
  <c r="AY2214" i="1" s="1"/>
  <c r="AI2214" i="1"/>
  <c r="AC2227" i="1" l="1"/>
  <c r="AG2227" i="1" s="1"/>
  <c r="AE2228" i="1"/>
  <c r="AD2229" i="1"/>
  <c r="AF2229" i="1" s="1"/>
  <c r="AA2230" i="1"/>
  <c r="Z2349" i="1"/>
  <c r="AB2216" i="1"/>
  <c r="AI2215" i="1"/>
  <c r="Y2215" i="1"/>
  <c r="AH2215" i="1"/>
  <c r="AX2215" i="1"/>
  <c r="AY2215" i="1" s="1"/>
  <c r="AD2230" i="1" l="1"/>
  <c r="AF2230" i="1" s="1"/>
  <c r="AA2231" i="1"/>
  <c r="AE2229" i="1"/>
  <c r="AC2228" i="1"/>
  <c r="AG2228" i="1" s="1"/>
  <c r="Z2350" i="1"/>
  <c r="AB2217" i="1"/>
  <c r="AH2216" i="1"/>
  <c r="AI2216" i="1"/>
  <c r="Y2216" i="1"/>
  <c r="AX2216" i="1"/>
  <c r="AY2216" i="1" s="1"/>
  <c r="AE2230" i="1" l="1"/>
  <c r="AC2229" i="1"/>
  <c r="AG2229" i="1" s="1"/>
  <c r="AD2231" i="1"/>
  <c r="AF2231" i="1" s="1"/>
  <c r="AA2232" i="1"/>
  <c r="AB2218" i="1"/>
  <c r="Y2217" i="1"/>
  <c r="AH2217" i="1"/>
  <c r="AI2217" i="1"/>
  <c r="AX2217" i="1"/>
  <c r="AY2217" i="1" s="1"/>
  <c r="Z2351" i="1"/>
  <c r="AA2233" i="1" l="1"/>
  <c r="AD2232" i="1"/>
  <c r="AF2232" i="1" s="1"/>
  <c r="AE2231" i="1"/>
  <c r="AC2230" i="1"/>
  <c r="AG2230" i="1" s="1"/>
  <c r="AB2219" i="1"/>
  <c r="AH2218" i="1"/>
  <c r="AX2218" i="1"/>
  <c r="AY2218" i="1" s="1"/>
  <c r="AI2218" i="1"/>
  <c r="Y2218" i="1"/>
  <c r="Z2352" i="1"/>
  <c r="AE2232" i="1" l="1"/>
  <c r="AC2231" i="1"/>
  <c r="AG2231" i="1" s="1"/>
  <c r="AA2234" i="1"/>
  <c r="AD2233" i="1"/>
  <c r="AF2233" i="1" s="1"/>
  <c r="AB2220" i="1"/>
  <c r="AH2219" i="1"/>
  <c r="Y2219" i="1"/>
  <c r="AI2219" i="1"/>
  <c r="AX2219" i="1"/>
  <c r="AY2219" i="1" s="1"/>
  <c r="Z2353" i="1"/>
  <c r="AA2235" i="1" l="1"/>
  <c r="AD2234" i="1"/>
  <c r="AF2234" i="1" s="1"/>
  <c r="AE2233" i="1"/>
  <c r="AC2232" i="1"/>
  <c r="AG2232" i="1" s="1"/>
  <c r="Z2354" i="1"/>
  <c r="AB2221" i="1"/>
  <c r="AH2220" i="1"/>
  <c r="Y2220" i="1"/>
  <c r="AX2220" i="1"/>
  <c r="AY2220" i="1" s="1"/>
  <c r="AI2220" i="1"/>
  <c r="AE2234" i="1" l="1"/>
  <c r="AC2233" i="1"/>
  <c r="AG2233" i="1" s="1"/>
  <c r="AA2236" i="1"/>
  <c r="AD2235" i="1"/>
  <c r="AF2235" i="1" s="1"/>
  <c r="AB2222" i="1"/>
  <c r="AH2221" i="1"/>
  <c r="AX2221" i="1"/>
  <c r="AY2221" i="1" s="1"/>
  <c r="AI2221" i="1"/>
  <c r="Y2221" i="1"/>
  <c r="Z2355" i="1"/>
  <c r="AD2236" i="1" l="1"/>
  <c r="AF2236" i="1" s="1"/>
  <c r="AA2237" i="1"/>
  <c r="AE2235" i="1"/>
  <c r="AC2234" i="1"/>
  <c r="AG2234" i="1" s="1"/>
  <c r="Z2356" i="1"/>
  <c r="AB2223" i="1"/>
  <c r="AH2222" i="1"/>
  <c r="Y2222" i="1"/>
  <c r="AI2222" i="1"/>
  <c r="AX2222" i="1"/>
  <c r="AY2222" i="1" s="1"/>
  <c r="AC2235" i="1" l="1"/>
  <c r="AG2235" i="1" s="1"/>
  <c r="AE2236" i="1"/>
  <c r="AA2238" i="1"/>
  <c r="AD2237" i="1"/>
  <c r="AF2237" i="1" s="1"/>
  <c r="Z2357" i="1"/>
  <c r="AB2224" i="1"/>
  <c r="AH2223" i="1"/>
  <c r="Y2223" i="1"/>
  <c r="AX2223" i="1"/>
  <c r="AY2223" i="1" s="1"/>
  <c r="AI2223" i="1"/>
  <c r="AD2238" i="1" l="1"/>
  <c r="AF2238" i="1" s="1"/>
  <c r="AA2239" i="1"/>
  <c r="AE2237" i="1"/>
  <c r="AC2236" i="1"/>
  <c r="AG2236" i="1" s="1"/>
  <c r="Z2358" i="1"/>
  <c r="AB2225" i="1"/>
  <c r="AH2224" i="1"/>
  <c r="Y2224" i="1"/>
  <c r="AI2224" i="1"/>
  <c r="AX2224" i="1"/>
  <c r="AY2224" i="1" s="1"/>
  <c r="AE2238" i="1" l="1"/>
  <c r="AC2238" i="1" s="1"/>
  <c r="AC2237" i="1"/>
  <c r="AG2237" i="1" s="1"/>
  <c r="AA2240" i="1"/>
  <c r="AD2239" i="1"/>
  <c r="AB2226" i="1"/>
  <c r="AH2225" i="1"/>
  <c r="Y2225" i="1"/>
  <c r="AX2225" i="1"/>
  <c r="AY2225" i="1" s="1"/>
  <c r="AI2225" i="1"/>
  <c r="Z2359" i="1"/>
  <c r="AG2238" i="1"/>
  <c r="AF2239" i="1" l="1"/>
  <c r="AE2239" i="1"/>
  <c r="AD2240" i="1"/>
  <c r="AF2240" i="1" s="1"/>
  <c r="AA2241" i="1"/>
  <c r="AB2227" i="1"/>
  <c r="AH2226" i="1"/>
  <c r="AX2226" i="1"/>
  <c r="AY2226" i="1" s="1"/>
  <c r="AI2226" i="1"/>
  <c r="Y2226" i="1"/>
  <c r="Z2360" i="1"/>
  <c r="AD2241" i="1" l="1"/>
  <c r="AF2241" i="1" s="1"/>
  <c r="AA2242" i="1"/>
  <c r="AE2240" i="1"/>
  <c r="AC2239" i="1"/>
  <c r="AG2239" i="1" s="1"/>
  <c r="Z2361" i="1"/>
  <c r="AB2228" i="1"/>
  <c r="AI2227" i="1"/>
  <c r="AH2227" i="1"/>
  <c r="AX2227" i="1"/>
  <c r="AY2227" i="1" s="1"/>
  <c r="Y2227" i="1"/>
  <c r="AC2240" i="1" l="1"/>
  <c r="AG2240" i="1" s="1"/>
  <c r="AE2241" i="1"/>
  <c r="AD2242" i="1"/>
  <c r="AF2242" i="1" s="1"/>
  <c r="AA2243" i="1"/>
  <c r="AB2229" i="1"/>
  <c r="AH2228" i="1"/>
  <c r="AX2228" i="1"/>
  <c r="AY2228" i="1" s="1"/>
  <c r="AI2228" i="1"/>
  <c r="Y2228" i="1"/>
  <c r="Z2362" i="1"/>
  <c r="AD2243" i="1" l="1"/>
  <c r="AF2243" i="1" s="1"/>
  <c r="AA2244" i="1"/>
  <c r="AE2242" i="1"/>
  <c r="AC2241" i="1"/>
  <c r="AG2241" i="1" s="1"/>
  <c r="Z2363" i="1"/>
  <c r="AB2230" i="1"/>
  <c r="AH2229" i="1"/>
  <c r="Y2229" i="1"/>
  <c r="AX2229" i="1"/>
  <c r="AY2229" i="1" s="1"/>
  <c r="AI2229" i="1"/>
  <c r="AE2243" i="1" l="1"/>
  <c r="AC2242" i="1"/>
  <c r="AG2242" i="1" s="1"/>
  <c r="AA2245" i="1"/>
  <c r="AD2244" i="1"/>
  <c r="AF2244" i="1" s="1"/>
  <c r="AB2231" i="1"/>
  <c r="AX2230" i="1"/>
  <c r="AY2230" i="1" s="1"/>
  <c r="AI2230" i="1"/>
  <c r="Y2230" i="1"/>
  <c r="AH2230" i="1"/>
  <c r="Z2364" i="1"/>
  <c r="AA2246" i="1" l="1"/>
  <c r="AD2245" i="1"/>
  <c r="AF2245" i="1" s="1"/>
  <c r="AE2244" i="1"/>
  <c r="AC2243" i="1"/>
  <c r="AG2243" i="1" s="1"/>
  <c r="Z2365" i="1"/>
  <c r="AB2232" i="1"/>
  <c r="AH2231" i="1"/>
  <c r="Y2231" i="1"/>
  <c r="AI2231" i="1"/>
  <c r="AX2231" i="1"/>
  <c r="AY2231" i="1" s="1"/>
  <c r="AE2245" i="1" l="1"/>
  <c r="AC2245" i="1" s="1"/>
  <c r="AC2244" i="1"/>
  <c r="AG2244" i="1" s="1"/>
  <c r="AA2247" i="1"/>
  <c r="AD2246" i="1"/>
  <c r="AB2233" i="1"/>
  <c r="AH2232" i="1"/>
  <c r="AI2232" i="1"/>
  <c r="Y2232" i="1"/>
  <c r="AX2232" i="1"/>
  <c r="AY2232" i="1" s="1"/>
  <c r="AG2245" i="1"/>
  <c r="Z2366" i="1"/>
  <c r="AF2246" i="1" l="1"/>
  <c r="AE2246" i="1"/>
  <c r="AA2248" i="1"/>
  <c r="AD2247" i="1"/>
  <c r="AF2247" i="1" s="1"/>
  <c r="Z2367" i="1"/>
  <c r="AB2234" i="1"/>
  <c r="AH2233" i="1"/>
  <c r="Y2233" i="1"/>
  <c r="AI2233" i="1"/>
  <c r="AX2233" i="1"/>
  <c r="AY2233" i="1" s="1"/>
  <c r="AD2248" i="1" l="1"/>
  <c r="AF2248" i="1" s="1"/>
  <c r="AA2249" i="1"/>
  <c r="AE2247" i="1"/>
  <c r="AC2246" i="1"/>
  <c r="AG2246" i="1" s="1"/>
  <c r="AB2235" i="1"/>
  <c r="AH2234" i="1"/>
  <c r="AI2234" i="1"/>
  <c r="AX2234" i="1"/>
  <c r="AY2234" i="1" s="1"/>
  <c r="Y2234" i="1"/>
  <c r="Z2368" i="1"/>
  <c r="AE2248" i="1" l="1"/>
  <c r="AC2247" i="1"/>
  <c r="AG2247" i="1" s="1"/>
  <c r="AA2250" i="1"/>
  <c r="AD2249" i="1"/>
  <c r="AF2249" i="1" s="1"/>
  <c r="Z2369" i="1"/>
  <c r="AB2236" i="1"/>
  <c r="AH2235" i="1"/>
  <c r="AX2235" i="1"/>
  <c r="AY2235" i="1" s="1"/>
  <c r="Y2235" i="1"/>
  <c r="AI2235" i="1"/>
  <c r="AA2251" i="1" l="1"/>
  <c r="AD2250" i="1"/>
  <c r="AF2250" i="1" s="1"/>
  <c r="AE2249" i="1"/>
  <c r="AC2248" i="1"/>
  <c r="AG2248" i="1" s="1"/>
  <c r="Z2370" i="1"/>
  <c r="AB2237" i="1"/>
  <c r="AX2236" i="1"/>
  <c r="AY2236" i="1" s="1"/>
  <c r="Y2236" i="1"/>
  <c r="AH2236" i="1"/>
  <c r="AI2236" i="1"/>
  <c r="AE2250" i="1" l="1"/>
  <c r="AC2249" i="1"/>
  <c r="AG2249" i="1" s="1"/>
  <c r="AA2252" i="1"/>
  <c r="AD2251" i="1"/>
  <c r="AF2251" i="1" s="1"/>
  <c r="AB2238" i="1"/>
  <c r="AH2237" i="1"/>
  <c r="AX2237" i="1"/>
  <c r="AY2237" i="1" s="1"/>
  <c r="Y2237" i="1"/>
  <c r="AI2237" i="1"/>
  <c r="Z2371" i="1"/>
  <c r="AA2253" i="1" l="1"/>
  <c r="AD2252" i="1"/>
  <c r="AF2252" i="1" s="1"/>
  <c r="AE2251" i="1"/>
  <c r="AC2250" i="1"/>
  <c r="AG2250" i="1" s="1"/>
  <c r="Z2372" i="1"/>
  <c r="AB2239" i="1"/>
  <c r="AH2238" i="1"/>
  <c r="AX2238" i="1"/>
  <c r="AY2238" i="1" s="1"/>
  <c r="AI2238" i="1"/>
  <c r="Y2238" i="1"/>
  <c r="AE2252" i="1" l="1"/>
  <c r="AC2251" i="1"/>
  <c r="AG2251" i="1" s="1"/>
  <c r="AA2254" i="1"/>
  <c r="AD2253" i="1"/>
  <c r="AF2253" i="1" s="1"/>
  <c r="AB2240" i="1"/>
  <c r="AH2239" i="1"/>
  <c r="Y2239" i="1"/>
  <c r="AX2239" i="1"/>
  <c r="AY2239" i="1" s="1"/>
  <c r="AI2239" i="1"/>
  <c r="Z2373" i="1"/>
  <c r="AA2255" i="1" l="1"/>
  <c r="AD2254" i="1"/>
  <c r="AF2254" i="1" s="1"/>
  <c r="AE2253" i="1"/>
  <c r="AC2252" i="1"/>
  <c r="AG2252" i="1" s="1"/>
  <c r="AB2241" i="1"/>
  <c r="AH2240" i="1"/>
  <c r="Y2240" i="1"/>
  <c r="AX2240" i="1"/>
  <c r="AY2240" i="1" s="1"/>
  <c r="AI2240" i="1"/>
  <c r="Z2374" i="1"/>
  <c r="AC2253" i="1" l="1"/>
  <c r="AG2253" i="1" s="1"/>
  <c r="AE2254" i="1"/>
  <c r="AD2255" i="1"/>
  <c r="AF2255" i="1" s="1"/>
  <c r="AA2256" i="1"/>
  <c r="AB2242" i="1"/>
  <c r="AH2241" i="1"/>
  <c r="AI2241" i="1"/>
  <c r="Y2241" i="1"/>
  <c r="AX2241" i="1"/>
  <c r="AY2241" i="1" s="1"/>
  <c r="Z2375" i="1"/>
  <c r="AA2257" i="1" l="1"/>
  <c r="AD2256" i="1"/>
  <c r="AF2256" i="1" s="1"/>
  <c r="AE2255" i="1"/>
  <c r="AC2254" i="1"/>
  <c r="AG2254" i="1" s="1"/>
  <c r="AB2243" i="1"/>
  <c r="AH2242" i="1"/>
  <c r="Y2242" i="1"/>
  <c r="AI2242" i="1"/>
  <c r="AX2242" i="1"/>
  <c r="AY2242" i="1" s="1"/>
  <c r="Z2376" i="1"/>
  <c r="AC2255" i="1" l="1"/>
  <c r="AG2255" i="1" s="1"/>
  <c r="AE2256" i="1"/>
  <c r="AD2257" i="1"/>
  <c r="AF2257" i="1" s="1"/>
  <c r="AA2258" i="1"/>
  <c r="Z2377" i="1"/>
  <c r="AB2244" i="1"/>
  <c r="AH2243" i="1"/>
  <c r="AI2243" i="1"/>
  <c r="Y2243" i="1"/>
  <c r="AX2243" i="1"/>
  <c r="AY2243" i="1" s="1"/>
  <c r="AA2259" i="1" l="1"/>
  <c r="AD2258" i="1"/>
  <c r="AF2258" i="1" s="1"/>
  <c r="AE2257" i="1"/>
  <c r="AC2256" i="1"/>
  <c r="AG2256" i="1" s="1"/>
  <c r="AB2245" i="1"/>
  <c r="AH2244" i="1"/>
  <c r="Y2244" i="1"/>
  <c r="AX2244" i="1"/>
  <c r="AY2244" i="1" s="1"/>
  <c r="AI2244" i="1"/>
  <c r="Z2378" i="1"/>
  <c r="AE2258" i="1" l="1"/>
  <c r="AC2258" i="1" s="1"/>
  <c r="AC2257" i="1"/>
  <c r="AG2257" i="1" s="1"/>
  <c r="AA2260" i="1"/>
  <c r="AD2259" i="1"/>
  <c r="Z2379" i="1"/>
  <c r="AB2246" i="1"/>
  <c r="AH2245" i="1"/>
  <c r="AX2245" i="1"/>
  <c r="AY2245" i="1" s="1"/>
  <c r="Y2245" i="1"/>
  <c r="AI2245" i="1"/>
  <c r="AG2258" i="1" l="1"/>
  <c r="AF2259" i="1"/>
  <c r="AE2259" i="1"/>
  <c r="AA2261" i="1"/>
  <c r="AD2260" i="1"/>
  <c r="AF2260" i="1" s="1"/>
  <c r="Z2380" i="1"/>
  <c r="AB2247" i="1"/>
  <c r="AH2246" i="1"/>
  <c r="AX2246" i="1"/>
  <c r="AY2246" i="1" s="1"/>
  <c r="AI2246" i="1"/>
  <c r="Y2246" i="1"/>
  <c r="AA2262" i="1" l="1"/>
  <c r="AD2261" i="1"/>
  <c r="AF2261" i="1" s="1"/>
  <c r="AE2260" i="1"/>
  <c r="AC2259" i="1"/>
  <c r="AG2259" i="1" s="1"/>
  <c r="AB2248" i="1"/>
  <c r="AH2247" i="1"/>
  <c r="Y2247" i="1"/>
  <c r="AI2247" i="1"/>
  <c r="AX2247" i="1"/>
  <c r="AY2247" i="1" s="1"/>
  <c r="Z2381" i="1"/>
  <c r="AC2260" i="1" l="1"/>
  <c r="AG2260" i="1" s="1"/>
  <c r="AE2261" i="1"/>
  <c r="AD2262" i="1"/>
  <c r="AF2262" i="1" s="1"/>
  <c r="AA2263" i="1"/>
  <c r="Z2382" i="1"/>
  <c r="AB2249" i="1"/>
  <c r="AH2248" i="1"/>
  <c r="Y2248" i="1"/>
  <c r="AI2248" i="1"/>
  <c r="AX2248" i="1"/>
  <c r="AY2248" i="1" s="1"/>
  <c r="AA2264" i="1" l="1"/>
  <c r="AD2263" i="1"/>
  <c r="AF2263" i="1" s="1"/>
  <c r="AE2262" i="1"/>
  <c r="AC2261" i="1"/>
  <c r="AG2261" i="1" s="1"/>
  <c r="AB2250" i="1"/>
  <c r="AH2249" i="1"/>
  <c r="AI2249" i="1"/>
  <c r="Y2249" i="1"/>
  <c r="AX2249" i="1"/>
  <c r="AY2249" i="1" s="1"/>
  <c r="Z2383" i="1"/>
  <c r="AC2262" i="1" l="1"/>
  <c r="AG2262" i="1" s="1"/>
  <c r="AE2263" i="1"/>
  <c r="AD2264" i="1"/>
  <c r="AF2264" i="1" s="1"/>
  <c r="AA2265" i="1"/>
  <c r="Z2384" i="1"/>
  <c r="AB2251" i="1"/>
  <c r="AH2250" i="1"/>
  <c r="AX2250" i="1"/>
  <c r="AY2250" i="1" s="1"/>
  <c r="AI2250" i="1"/>
  <c r="Y2250" i="1"/>
  <c r="AA2266" i="1" l="1"/>
  <c r="AD2265" i="1"/>
  <c r="AF2265" i="1" s="1"/>
  <c r="AE2264" i="1"/>
  <c r="AC2263" i="1"/>
  <c r="AG2263" i="1" s="1"/>
  <c r="AB2252" i="1"/>
  <c r="AH2251" i="1"/>
  <c r="Y2251" i="1"/>
  <c r="AX2251" i="1"/>
  <c r="AY2251" i="1" s="1"/>
  <c r="AI2251" i="1"/>
  <c r="Z2385" i="1"/>
  <c r="AC2264" i="1" l="1"/>
  <c r="AG2264" i="1" s="1"/>
  <c r="AE2265" i="1"/>
  <c r="AA2267" i="1"/>
  <c r="AD2266" i="1"/>
  <c r="AF2266" i="1" s="1"/>
  <c r="AB2253" i="1"/>
  <c r="AH2252" i="1"/>
  <c r="AI2252" i="1"/>
  <c r="AX2252" i="1"/>
  <c r="AY2252" i="1" s="1"/>
  <c r="Y2252" i="1"/>
  <c r="Z2386" i="1"/>
  <c r="AA2268" i="1" l="1"/>
  <c r="AD2267" i="1"/>
  <c r="AF2267" i="1" s="1"/>
  <c r="AE2266" i="1"/>
  <c r="AC2265" i="1"/>
  <c r="AG2265" i="1" s="1"/>
  <c r="Z2387" i="1"/>
  <c r="AB2254" i="1"/>
  <c r="AH2253" i="1"/>
  <c r="Y2253" i="1"/>
  <c r="AI2253" i="1"/>
  <c r="AX2253" i="1"/>
  <c r="AY2253" i="1" s="1"/>
  <c r="AE2267" i="1" l="1"/>
  <c r="AC2266" i="1"/>
  <c r="AG2266" i="1" s="1"/>
  <c r="AD2268" i="1"/>
  <c r="AF2268" i="1" s="1"/>
  <c r="AA2269" i="1"/>
  <c r="Z2388" i="1"/>
  <c r="AB2255" i="1"/>
  <c r="AH2254" i="1"/>
  <c r="AX2254" i="1"/>
  <c r="AY2254" i="1" s="1"/>
  <c r="AI2254" i="1"/>
  <c r="Y2254" i="1"/>
  <c r="AA2270" i="1" l="1"/>
  <c r="AD2269" i="1"/>
  <c r="AF2269" i="1" s="1"/>
  <c r="AE2268" i="1"/>
  <c r="AC2267" i="1"/>
  <c r="AG2267" i="1" s="1"/>
  <c r="Z2389" i="1"/>
  <c r="AB2256" i="1"/>
  <c r="AH2255" i="1"/>
  <c r="Y2255" i="1"/>
  <c r="AX2255" i="1"/>
  <c r="AY2255" i="1" s="1"/>
  <c r="AI2255" i="1"/>
  <c r="AE2269" i="1" l="1"/>
  <c r="AC2269" i="1" s="1"/>
  <c r="AC2268" i="1"/>
  <c r="AG2268" i="1" s="1"/>
  <c r="AA2271" i="1"/>
  <c r="AD2270" i="1"/>
  <c r="AB2257" i="1"/>
  <c r="AH2256" i="1"/>
  <c r="AI2256" i="1"/>
  <c r="Y2256" i="1"/>
  <c r="AX2256" i="1"/>
  <c r="AY2256" i="1" s="1"/>
  <c r="Z2390" i="1"/>
  <c r="AG2269" i="1" l="1"/>
  <c r="AF2270" i="1"/>
  <c r="AE2270" i="1"/>
  <c r="AA2272" i="1"/>
  <c r="AD2271" i="1"/>
  <c r="AF2271" i="1" s="1"/>
  <c r="AB2258" i="1"/>
  <c r="AH2257" i="1"/>
  <c r="AX2257" i="1"/>
  <c r="AY2257" i="1" s="1"/>
  <c r="Y2257" i="1"/>
  <c r="AI2257" i="1"/>
  <c r="Z2391" i="1"/>
  <c r="AA2273" i="1" l="1"/>
  <c r="AD2272" i="1"/>
  <c r="AF2272" i="1" s="1"/>
  <c r="AE2271" i="1"/>
  <c r="AC2270" i="1"/>
  <c r="AG2270" i="1" s="1"/>
  <c r="Z2392" i="1"/>
  <c r="AB2259" i="1"/>
  <c r="AH2258" i="1"/>
  <c r="AX2258" i="1"/>
  <c r="AY2258" i="1" s="1"/>
  <c r="Y2258" i="1"/>
  <c r="AI2258" i="1"/>
  <c r="AE2272" i="1" l="1"/>
  <c r="AC2271" i="1"/>
  <c r="AG2271" i="1" s="1"/>
  <c r="AA2274" i="1"/>
  <c r="AD2273" i="1"/>
  <c r="AF2273" i="1" s="1"/>
  <c r="Z2393" i="1"/>
  <c r="AB2260" i="1"/>
  <c r="AH2259" i="1"/>
  <c r="Y2259" i="1"/>
  <c r="AI2259" i="1"/>
  <c r="AX2259" i="1"/>
  <c r="AY2259" i="1" s="1"/>
  <c r="AA2275" i="1" l="1"/>
  <c r="AD2274" i="1"/>
  <c r="AF2274" i="1" s="1"/>
  <c r="AC2272" i="1"/>
  <c r="AG2272" i="1" s="1"/>
  <c r="AE2273" i="1"/>
  <c r="Z2394" i="1"/>
  <c r="AB2261" i="1"/>
  <c r="AH2260" i="1"/>
  <c r="AI2260" i="1"/>
  <c r="Y2260" i="1"/>
  <c r="AX2260" i="1"/>
  <c r="AY2260" i="1" s="1"/>
  <c r="AE2274" i="1" l="1"/>
  <c r="AC2273" i="1"/>
  <c r="AG2273" i="1" s="1"/>
  <c r="AA2276" i="1"/>
  <c r="AD2275" i="1"/>
  <c r="AF2275" i="1" s="1"/>
  <c r="AB2262" i="1"/>
  <c r="AH2261" i="1"/>
  <c r="AX2261" i="1"/>
  <c r="AY2261" i="1" s="1"/>
  <c r="AI2261" i="1"/>
  <c r="Y2261" i="1"/>
  <c r="Z2395" i="1"/>
  <c r="AA2277" i="1" l="1"/>
  <c r="AD2276" i="1"/>
  <c r="AF2276" i="1" s="1"/>
  <c r="AE2275" i="1"/>
  <c r="AC2274" i="1"/>
  <c r="AG2274" i="1" s="1"/>
  <c r="AB2263" i="1"/>
  <c r="AH2262" i="1"/>
  <c r="AX2262" i="1"/>
  <c r="AY2262" i="1" s="1"/>
  <c r="AI2262" i="1"/>
  <c r="Y2262" i="1"/>
  <c r="Z2396" i="1"/>
  <c r="AE2276" i="1" l="1"/>
  <c r="AC2275" i="1"/>
  <c r="AG2275" i="1" s="1"/>
  <c r="AA2278" i="1"/>
  <c r="AD2277" i="1"/>
  <c r="AF2277" i="1" s="1"/>
  <c r="Z2397" i="1"/>
  <c r="AB2264" i="1"/>
  <c r="AH2263" i="1"/>
  <c r="AX2263" i="1"/>
  <c r="AY2263" i="1" s="1"/>
  <c r="Y2263" i="1"/>
  <c r="AI2263" i="1"/>
  <c r="AA2279" i="1" l="1"/>
  <c r="AD2278" i="1"/>
  <c r="AF2278" i="1" s="1"/>
  <c r="AE2277" i="1"/>
  <c r="AC2276" i="1"/>
  <c r="AG2276" i="1" s="1"/>
  <c r="AB2265" i="1"/>
  <c r="AH2264" i="1"/>
  <c r="Y2264" i="1"/>
  <c r="AI2264" i="1"/>
  <c r="AX2264" i="1"/>
  <c r="AY2264" i="1" s="1"/>
  <c r="Z2398" i="1"/>
  <c r="AE2278" i="1" l="1"/>
  <c r="AC2278" i="1" s="1"/>
  <c r="AD2279" i="1"/>
  <c r="AA2280" i="1"/>
  <c r="AC2277" i="1"/>
  <c r="AG2277" i="1" s="1"/>
  <c r="Z2399" i="1"/>
  <c r="AB2266" i="1"/>
  <c r="AH2265" i="1"/>
  <c r="AI2265" i="1"/>
  <c r="Y2265" i="1"/>
  <c r="AX2265" i="1"/>
  <c r="AY2265" i="1" s="1"/>
  <c r="AG2278" i="1" l="1"/>
  <c r="AD2280" i="1"/>
  <c r="AF2280" i="1" s="1"/>
  <c r="AA2281" i="1"/>
  <c r="AF2279" i="1"/>
  <c r="AE2279" i="1"/>
  <c r="AB2267" i="1"/>
  <c r="AH2266" i="1"/>
  <c r="Y2266" i="1"/>
  <c r="AI2266" i="1"/>
  <c r="AX2266" i="1"/>
  <c r="AY2266" i="1" s="1"/>
  <c r="Z2400" i="1"/>
  <c r="AD2281" i="1" l="1"/>
  <c r="AF2281" i="1" s="1"/>
  <c r="AA2282" i="1"/>
  <c r="AE2280" i="1"/>
  <c r="AC2279" i="1"/>
  <c r="AG2279" i="1" s="1"/>
  <c r="Z2401" i="1"/>
  <c r="AB2268" i="1"/>
  <c r="AH2267" i="1"/>
  <c r="Y2267" i="1"/>
  <c r="AI2267" i="1"/>
  <c r="AX2267" i="1"/>
  <c r="AY2267" i="1" s="1"/>
  <c r="AC2280" i="1" l="1"/>
  <c r="AG2280" i="1" s="1"/>
  <c r="AE2281" i="1"/>
  <c r="AA2283" i="1"/>
  <c r="AD2282" i="1"/>
  <c r="AF2282" i="1" s="1"/>
  <c r="AB2269" i="1"/>
  <c r="AH2268" i="1"/>
  <c r="AI2268" i="1"/>
  <c r="AX2268" i="1"/>
  <c r="AY2268" i="1" s="1"/>
  <c r="Y2268" i="1"/>
  <c r="Z2402" i="1"/>
  <c r="AD2283" i="1" l="1"/>
  <c r="AF2283" i="1" s="1"/>
  <c r="AA2284" i="1"/>
  <c r="AE2282" i="1"/>
  <c r="AC2281" i="1"/>
  <c r="AG2281" i="1" s="1"/>
  <c r="AB2270" i="1"/>
  <c r="AH2269" i="1"/>
  <c r="Y2269" i="1"/>
  <c r="AX2269" i="1"/>
  <c r="AY2269" i="1" s="1"/>
  <c r="AI2269" i="1"/>
  <c r="Z2403" i="1"/>
  <c r="AE2283" i="1" l="1"/>
  <c r="AC2282" i="1"/>
  <c r="AG2282" i="1" s="1"/>
  <c r="AA2285" i="1"/>
  <c r="AD2284" i="1"/>
  <c r="AF2284" i="1" s="1"/>
  <c r="Z2404" i="1"/>
  <c r="AB2271" i="1"/>
  <c r="AH2270" i="1"/>
  <c r="AI2270" i="1"/>
  <c r="AX2270" i="1"/>
  <c r="AY2270" i="1" s="1"/>
  <c r="Y2270" i="1"/>
  <c r="AA2286" i="1" l="1"/>
  <c r="AD2285" i="1"/>
  <c r="AF2285" i="1" s="1"/>
  <c r="AC2283" i="1"/>
  <c r="AG2283" i="1" s="1"/>
  <c r="AE2284" i="1"/>
  <c r="AB2272" i="1"/>
  <c r="AH2271" i="1"/>
  <c r="AX2271" i="1"/>
  <c r="AY2271" i="1" s="1"/>
  <c r="Y2271" i="1"/>
  <c r="AI2271" i="1"/>
  <c r="Z2405" i="1"/>
  <c r="AE2285" i="1" l="1"/>
  <c r="AC2284" i="1"/>
  <c r="AG2284" i="1" s="1"/>
  <c r="AA2287" i="1"/>
  <c r="AD2286" i="1"/>
  <c r="AF2286" i="1" s="1"/>
  <c r="AB2273" i="1"/>
  <c r="AH2272" i="1"/>
  <c r="Y2272" i="1"/>
  <c r="AX2272" i="1"/>
  <c r="AY2272" i="1" s="1"/>
  <c r="AI2272" i="1"/>
  <c r="Z2406" i="1"/>
  <c r="AA2288" i="1" l="1"/>
  <c r="AD2287" i="1"/>
  <c r="AF2287" i="1" s="1"/>
  <c r="AE2286" i="1"/>
  <c r="AC2285" i="1"/>
  <c r="AG2285" i="1" s="1"/>
  <c r="Z2407" i="1"/>
  <c r="AB2274" i="1"/>
  <c r="AH2273" i="1"/>
  <c r="AI2273" i="1"/>
  <c r="AX2273" i="1"/>
  <c r="AY2273" i="1" s="1"/>
  <c r="Y2273" i="1"/>
  <c r="AE2287" i="1" l="1"/>
  <c r="AC2286" i="1"/>
  <c r="AG2286" i="1" s="1"/>
  <c r="AA2289" i="1"/>
  <c r="AD2288" i="1"/>
  <c r="AF2288" i="1" s="1"/>
  <c r="AB2275" i="1"/>
  <c r="AH2274" i="1"/>
  <c r="Y2274" i="1"/>
  <c r="AX2274" i="1"/>
  <c r="AY2274" i="1" s="1"/>
  <c r="AI2274" i="1"/>
  <c r="Z2408" i="1"/>
  <c r="AD2289" i="1" l="1"/>
  <c r="AF2289" i="1" s="1"/>
  <c r="AA2290" i="1"/>
  <c r="AE2288" i="1"/>
  <c r="AC2287" i="1"/>
  <c r="AG2287" i="1" s="1"/>
  <c r="Z2409" i="1"/>
  <c r="AB2276" i="1"/>
  <c r="AH2275" i="1"/>
  <c r="AX2275" i="1"/>
  <c r="AY2275" i="1" s="1"/>
  <c r="AI2275" i="1"/>
  <c r="Y2275" i="1"/>
  <c r="AE2289" i="1" l="1"/>
  <c r="AC2288" i="1"/>
  <c r="AG2288" i="1" s="1"/>
  <c r="AA2291" i="1"/>
  <c r="AD2290" i="1"/>
  <c r="AF2290" i="1" s="1"/>
  <c r="Z2410" i="1"/>
  <c r="AB2277" i="1"/>
  <c r="AH2276" i="1"/>
  <c r="AI2276" i="1"/>
  <c r="AX2276" i="1"/>
  <c r="AY2276" i="1" s="1"/>
  <c r="Y2276" i="1"/>
  <c r="AA2292" i="1" l="1"/>
  <c r="AD2291" i="1"/>
  <c r="AF2291" i="1" s="1"/>
  <c r="AE2290" i="1"/>
  <c r="AC2289" i="1"/>
  <c r="AG2289" i="1" s="1"/>
  <c r="Z2411" i="1"/>
  <c r="AB2278" i="1"/>
  <c r="AH2277" i="1"/>
  <c r="AI2277" i="1"/>
  <c r="Y2277" i="1"/>
  <c r="AX2277" i="1"/>
  <c r="AY2277" i="1" s="1"/>
  <c r="AE2291" i="1" l="1"/>
  <c r="AC2290" i="1"/>
  <c r="AG2290" i="1" s="1"/>
  <c r="AD2292" i="1"/>
  <c r="AF2292" i="1" s="1"/>
  <c r="AA2293" i="1"/>
  <c r="AB2279" i="1"/>
  <c r="AH2278" i="1"/>
  <c r="AX2278" i="1"/>
  <c r="AY2278" i="1" s="1"/>
  <c r="Y2278" i="1"/>
  <c r="AI2278" i="1"/>
  <c r="Z2412" i="1"/>
  <c r="AA2294" i="1" l="1"/>
  <c r="AD2293" i="1"/>
  <c r="AF2293" i="1" s="1"/>
  <c r="AE2292" i="1"/>
  <c r="AC2291" i="1"/>
  <c r="AG2291" i="1" s="1"/>
  <c r="Z2413" i="1"/>
  <c r="AB2280" i="1"/>
  <c r="AH2279" i="1"/>
  <c r="AI2279" i="1"/>
  <c r="Y2279" i="1"/>
  <c r="AX2279" i="1"/>
  <c r="AY2279" i="1" s="1"/>
  <c r="AE2293" i="1" l="1"/>
  <c r="AC2292" i="1"/>
  <c r="AG2292" i="1" s="1"/>
  <c r="AA2295" i="1"/>
  <c r="AD2294" i="1"/>
  <c r="AF2294" i="1" s="1"/>
  <c r="Z2414" i="1"/>
  <c r="AB2281" i="1"/>
  <c r="AH2280" i="1"/>
  <c r="AI2280" i="1"/>
  <c r="AX2280" i="1"/>
  <c r="AY2280" i="1" s="1"/>
  <c r="Y2280" i="1"/>
  <c r="AD2295" i="1" l="1"/>
  <c r="AF2295" i="1" s="1"/>
  <c r="AA2296" i="1"/>
  <c r="AE2294" i="1"/>
  <c r="AC2293" i="1"/>
  <c r="AG2293" i="1" s="1"/>
  <c r="Z2415" i="1"/>
  <c r="AB2282" i="1"/>
  <c r="AH2281" i="1"/>
  <c r="AI2281" i="1"/>
  <c r="Y2281" i="1"/>
  <c r="AX2281" i="1"/>
  <c r="AY2281" i="1" s="1"/>
  <c r="AE2295" i="1" l="1"/>
  <c r="AC2294" i="1"/>
  <c r="AG2294" i="1" s="1"/>
  <c r="AA2297" i="1"/>
  <c r="AD2296" i="1"/>
  <c r="AF2296" i="1" s="1"/>
  <c r="AB2283" i="1"/>
  <c r="AH2282" i="1"/>
  <c r="AX2282" i="1"/>
  <c r="AY2282" i="1" s="1"/>
  <c r="AI2282" i="1"/>
  <c r="Y2282" i="1"/>
  <c r="Z2416" i="1"/>
  <c r="AD2297" i="1" l="1"/>
  <c r="AF2297" i="1" s="1"/>
  <c r="AA2298" i="1"/>
  <c r="AE2296" i="1"/>
  <c r="AC2295" i="1"/>
  <c r="AG2295" i="1" s="1"/>
  <c r="Z2417" i="1"/>
  <c r="AB2284" i="1"/>
  <c r="AH2283" i="1"/>
  <c r="AI2283" i="1"/>
  <c r="Y2283" i="1"/>
  <c r="AX2283" i="1"/>
  <c r="AY2283" i="1" s="1"/>
  <c r="AE2297" i="1" l="1"/>
  <c r="AC2296" i="1"/>
  <c r="AG2296" i="1" s="1"/>
  <c r="AA2299" i="1"/>
  <c r="AD2298" i="1"/>
  <c r="AF2298" i="1" s="1"/>
  <c r="AB2285" i="1"/>
  <c r="AH2284" i="1"/>
  <c r="AI2284" i="1"/>
  <c r="AX2284" i="1"/>
  <c r="AY2284" i="1" s="1"/>
  <c r="Y2284" i="1"/>
  <c r="Z2418" i="1"/>
  <c r="AA2300" i="1" l="1"/>
  <c r="AD2299" i="1"/>
  <c r="AF2299" i="1" s="1"/>
  <c r="AC2297" i="1"/>
  <c r="AG2297" i="1" s="1"/>
  <c r="AE2298" i="1"/>
  <c r="AE2299" i="1" s="1"/>
  <c r="AC2299" i="1" s="1"/>
  <c r="Z2419" i="1"/>
  <c r="AB2286" i="1"/>
  <c r="AH2285" i="1"/>
  <c r="AX2285" i="1"/>
  <c r="AY2285" i="1" s="1"/>
  <c r="Y2285" i="1"/>
  <c r="AI2285" i="1"/>
  <c r="AC2298" i="1" l="1"/>
  <c r="AG2298" i="1" s="1"/>
  <c r="AA2301" i="1"/>
  <c r="AD2300" i="1"/>
  <c r="Z2420" i="1"/>
  <c r="AB2287" i="1"/>
  <c r="AH2286" i="1"/>
  <c r="Y2286" i="1"/>
  <c r="AX2286" i="1"/>
  <c r="AY2286" i="1" s="1"/>
  <c r="AI2286" i="1"/>
  <c r="AG2299" i="1" l="1"/>
  <c r="AF2300" i="1"/>
  <c r="AE2300" i="1"/>
  <c r="AA2302" i="1"/>
  <c r="AD2301" i="1"/>
  <c r="AF2301" i="1" s="1"/>
  <c r="AB2288" i="1"/>
  <c r="AH2287" i="1"/>
  <c r="AX2287" i="1"/>
  <c r="AY2287" i="1" s="1"/>
  <c r="Y2287" i="1"/>
  <c r="AI2287" i="1"/>
  <c r="Z2421" i="1"/>
  <c r="AA2303" i="1" l="1"/>
  <c r="AD2302" i="1"/>
  <c r="AF2302" i="1" s="1"/>
  <c r="AE2301" i="1"/>
  <c r="AC2300" i="1"/>
  <c r="AG2300" i="1" s="1"/>
  <c r="Z2422" i="1"/>
  <c r="AB2289" i="1"/>
  <c r="AH2288" i="1"/>
  <c r="AI2288" i="1"/>
  <c r="Y2288" i="1"/>
  <c r="AX2288" i="1"/>
  <c r="AY2288" i="1" s="1"/>
  <c r="AC2301" i="1" l="1"/>
  <c r="AG2301" i="1" s="1"/>
  <c r="AE2302" i="1"/>
  <c r="AD2303" i="1"/>
  <c r="AF2303" i="1" s="1"/>
  <c r="AA2304" i="1"/>
  <c r="AB2290" i="1"/>
  <c r="AH2289" i="1"/>
  <c r="Y2289" i="1"/>
  <c r="AX2289" i="1"/>
  <c r="AY2289" i="1" s="1"/>
  <c r="AI2289" i="1"/>
  <c r="Z2423" i="1"/>
  <c r="AA2305" i="1" l="1"/>
  <c r="AD2304" i="1"/>
  <c r="AF2304" i="1" s="1"/>
  <c r="AE2303" i="1"/>
  <c r="AC2302" i="1"/>
  <c r="AG2302" i="1" s="1"/>
  <c r="Z2424" i="1"/>
  <c r="AB2291" i="1"/>
  <c r="AH2290" i="1"/>
  <c r="AI2290" i="1"/>
  <c r="AX2290" i="1"/>
  <c r="AY2290" i="1" s="1"/>
  <c r="Y2290" i="1"/>
  <c r="AE2304" i="1" l="1"/>
  <c r="AC2303" i="1"/>
  <c r="AG2303" i="1" s="1"/>
  <c r="AD2305" i="1"/>
  <c r="AF2305" i="1" s="1"/>
  <c r="AA2306" i="1"/>
  <c r="Z2425" i="1"/>
  <c r="AB2292" i="1"/>
  <c r="AH2291" i="1"/>
  <c r="AX2291" i="1"/>
  <c r="AY2291" i="1" s="1"/>
  <c r="Y2291" i="1"/>
  <c r="AI2291" i="1"/>
  <c r="AA2307" i="1" l="1"/>
  <c r="AD2306" i="1"/>
  <c r="AF2306" i="1" s="1"/>
  <c r="AE2305" i="1"/>
  <c r="AC2304" i="1"/>
  <c r="AG2304" i="1" s="1"/>
  <c r="AB2293" i="1"/>
  <c r="AH2292" i="1"/>
  <c r="AI2292" i="1"/>
  <c r="AX2292" i="1"/>
  <c r="AY2292" i="1" s="1"/>
  <c r="Y2292" i="1"/>
  <c r="Z2426" i="1"/>
  <c r="AE2306" i="1" l="1"/>
  <c r="AC2305" i="1"/>
  <c r="AG2305" i="1" s="1"/>
  <c r="AA2308" i="1"/>
  <c r="AD2307" i="1"/>
  <c r="AF2307" i="1" s="1"/>
  <c r="AB2294" i="1"/>
  <c r="AH2293" i="1"/>
  <c r="Y2293" i="1"/>
  <c r="AI2293" i="1"/>
  <c r="AX2293" i="1"/>
  <c r="AY2293" i="1" s="1"/>
  <c r="Z2427" i="1"/>
  <c r="AA2309" i="1" l="1"/>
  <c r="AD2308" i="1"/>
  <c r="AF2308" i="1" s="1"/>
  <c r="AE2307" i="1"/>
  <c r="AC2306" i="1"/>
  <c r="AG2306" i="1" s="1"/>
  <c r="Z2428" i="1"/>
  <c r="AB2295" i="1"/>
  <c r="AH2294" i="1"/>
  <c r="AI2294" i="1"/>
  <c r="AX2294" i="1"/>
  <c r="AY2294" i="1" s="1"/>
  <c r="Y2294" i="1"/>
  <c r="AE2308" i="1" l="1"/>
  <c r="AC2307" i="1"/>
  <c r="AG2307" i="1" s="1"/>
  <c r="AA2310" i="1"/>
  <c r="AD2309" i="1"/>
  <c r="AF2309" i="1" s="1"/>
  <c r="AB2296" i="1"/>
  <c r="AH2295" i="1"/>
  <c r="AI2295" i="1"/>
  <c r="AX2295" i="1"/>
  <c r="AY2295" i="1" s="1"/>
  <c r="Y2295" i="1"/>
  <c r="Z2429" i="1"/>
  <c r="AA2311" i="1" l="1"/>
  <c r="AD2310" i="1"/>
  <c r="AF2310" i="1" s="1"/>
  <c r="AE2309" i="1"/>
  <c r="AC2308" i="1"/>
  <c r="AG2308" i="1" s="1"/>
  <c r="Z2430" i="1"/>
  <c r="AB2297" i="1"/>
  <c r="AH2296" i="1"/>
  <c r="AI2296" i="1"/>
  <c r="Y2296" i="1"/>
  <c r="AX2296" i="1"/>
  <c r="AY2296" i="1" s="1"/>
  <c r="AE2310" i="1" l="1"/>
  <c r="AC2309" i="1"/>
  <c r="AG2309" i="1" s="1"/>
  <c r="AA2312" i="1"/>
  <c r="AD2311" i="1"/>
  <c r="AF2311" i="1" s="1"/>
  <c r="AB2298" i="1"/>
  <c r="AH2297" i="1"/>
  <c r="Y2297" i="1"/>
  <c r="AI2297" i="1"/>
  <c r="AX2297" i="1"/>
  <c r="AY2297" i="1" s="1"/>
  <c r="Z2431" i="1"/>
  <c r="AA2313" i="1" l="1"/>
  <c r="AD2312" i="1"/>
  <c r="AF2312" i="1" s="1"/>
  <c r="AE2311" i="1"/>
  <c r="AC2310" i="1"/>
  <c r="AG2310" i="1" s="1"/>
  <c r="Z2432" i="1"/>
  <c r="AB2299" i="1"/>
  <c r="AH2298" i="1"/>
  <c r="Y2298" i="1"/>
  <c r="AX2298" i="1"/>
  <c r="AY2298" i="1" s="1"/>
  <c r="AI2298" i="1"/>
  <c r="AE2312" i="1" l="1"/>
  <c r="AC2311" i="1"/>
  <c r="AG2311" i="1" s="1"/>
  <c r="AA2314" i="1"/>
  <c r="AD2313" i="1"/>
  <c r="AF2313" i="1" s="1"/>
  <c r="AB2300" i="1"/>
  <c r="AH2299" i="1"/>
  <c r="AX2299" i="1"/>
  <c r="AY2299" i="1" s="1"/>
  <c r="Y2299" i="1"/>
  <c r="AI2299" i="1"/>
  <c r="Z2433" i="1"/>
  <c r="AA2315" i="1" l="1"/>
  <c r="AD2314" i="1"/>
  <c r="AF2314" i="1" s="1"/>
  <c r="AE2313" i="1"/>
  <c r="AC2312" i="1"/>
  <c r="AG2312" i="1" s="1"/>
  <c r="Z2434" i="1"/>
  <c r="AB2301" i="1"/>
  <c r="AH2300" i="1"/>
  <c r="Y2300" i="1"/>
  <c r="AI2300" i="1"/>
  <c r="AX2300" i="1"/>
  <c r="AY2300" i="1" s="1"/>
  <c r="AE2314" i="1" l="1"/>
  <c r="AC2313" i="1"/>
  <c r="AG2313" i="1" s="1"/>
  <c r="AA2316" i="1"/>
  <c r="AD2315" i="1"/>
  <c r="AF2315" i="1" s="1"/>
  <c r="AB2302" i="1"/>
  <c r="AH2301" i="1"/>
  <c r="AX2301" i="1"/>
  <c r="AY2301" i="1" s="1"/>
  <c r="AI2301" i="1"/>
  <c r="Y2301" i="1"/>
  <c r="Z2435" i="1"/>
  <c r="AA2317" i="1" l="1"/>
  <c r="AD2316" i="1"/>
  <c r="AF2316" i="1" s="1"/>
  <c r="AE2315" i="1"/>
  <c r="AC2314" i="1"/>
  <c r="AG2314" i="1" s="1"/>
  <c r="Z2436" i="1"/>
  <c r="Z2437" i="1" s="1"/>
  <c r="Z2438" i="1" s="1"/>
  <c r="Z2439" i="1" s="1"/>
  <c r="Z2440" i="1" s="1"/>
  <c r="Z2441" i="1" s="1"/>
  <c r="Z2442" i="1" s="1"/>
  <c r="Z2443" i="1" s="1"/>
  <c r="Z2444" i="1" s="1"/>
  <c r="Z2445" i="1" s="1"/>
  <c r="Z2446" i="1" s="1"/>
  <c r="Z2447" i="1" s="1"/>
  <c r="Z2448" i="1" s="1"/>
  <c r="Z2449" i="1" s="1"/>
  <c r="Z2450" i="1" s="1"/>
  <c r="Z2451" i="1" s="1"/>
  <c r="Z2452" i="1" s="1"/>
  <c r="AB2303" i="1"/>
  <c r="AH2302" i="1"/>
  <c r="AX2302" i="1"/>
  <c r="AY2302" i="1" s="1"/>
  <c r="Y2302" i="1"/>
  <c r="AI2302" i="1"/>
  <c r="AE2316" i="1" l="1"/>
  <c r="AC2316" i="1" s="1"/>
  <c r="AC2315" i="1"/>
  <c r="AG2315" i="1" s="1"/>
  <c r="AA2318" i="1"/>
  <c r="AD2317" i="1"/>
  <c r="AB2304" i="1"/>
  <c r="AH2303" i="1"/>
  <c r="Y2303" i="1"/>
  <c r="AX2303" i="1"/>
  <c r="AY2303" i="1" s="1"/>
  <c r="AI2303" i="1"/>
  <c r="AG2316" i="1" l="1"/>
  <c r="AA2319" i="1"/>
  <c r="AD2318" i="1"/>
  <c r="AF2318" i="1" s="1"/>
  <c r="AF2317" i="1"/>
  <c r="AE2317" i="1"/>
  <c r="AB2305" i="1"/>
  <c r="AH2304" i="1"/>
  <c r="Y2304" i="1"/>
  <c r="AI2304" i="1"/>
  <c r="AX2304" i="1"/>
  <c r="AY2304" i="1" s="1"/>
  <c r="AC2317" i="1" l="1"/>
  <c r="AG2317" i="1" s="1"/>
  <c r="AE2318" i="1"/>
  <c r="AA2320" i="1"/>
  <c r="AD2319" i="1"/>
  <c r="AF2319" i="1" s="1"/>
  <c r="AB2306" i="1"/>
  <c r="AH2305" i="1"/>
  <c r="Y2305" i="1"/>
  <c r="AI2305" i="1"/>
  <c r="AX2305" i="1"/>
  <c r="AY2305" i="1" s="1"/>
  <c r="Z2463" i="1"/>
  <c r="Z2465" i="1"/>
  <c r="Z2464" i="1"/>
  <c r="Z2466" i="1"/>
  <c r="Z2462" i="1"/>
  <c r="AA2321" i="1" l="1"/>
  <c r="AD2320" i="1"/>
  <c r="AF2320" i="1" s="1"/>
  <c r="AE2319" i="1"/>
  <c r="AC2318" i="1"/>
  <c r="AG2318" i="1" s="1"/>
  <c r="AB2307" i="1"/>
  <c r="AH2306" i="1"/>
  <c r="Y2306" i="1"/>
  <c r="AI2306" i="1"/>
  <c r="AX2306" i="1"/>
  <c r="AY2306" i="1" s="1"/>
  <c r="AC2319" i="1" l="1"/>
  <c r="AG2319" i="1" s="1"/>
  <c r="AE2320" i="1"/>
  <c r="AA2322" i="1"/>
  <c r="AD2321" i="1"/>
  <c r="AF2321" i="1" s="1"/>
  <c r="AB2308" i="1"/>
  <c r="AH2307" i="1"/>
  <c r="Y2307" i="1"/>
  <c r="AI2307" i="1"/>
  <c r="AX2307" i="1"/>
  <c r="AY2307" i="1" s="1"/>
  <c r="AD2322" i="1" l="1"/>
  <c r="AF2322" i="1" s="1"/>
  <c r="AA2323" i="1"/>
  <c r="AE2321" i="1"/>
  <c r="AC2320" i="1"/>
  <c r="AG2320" i="1" s="1"/>
  <c r="AB2309" i="1"/>
  <c r="AH2308" i="1"/>
  <c r="AI2308" i="1"/>
  <c r="Y2308" i="1"/>
  <c r="AX2308" i="1"/>
  <c r="AY2308" i="1" s="1"/>
  <c r="AC2321" i="1" l="1"/>
  <c r="AG2321" i="1" s="1"/>
  <c r="AE2322" i="1"/>
  <c r="AA2324" i="1"/>
  <c r="AD2323" i="1"/>
  <c r="AF2323" i="1" s="1"/>
  <c r="AB2310" i="1"/>
  <c r="AH2309" i="1"/>
  <c r="Y2309" i="1"/>
  <c r="AX2309" i="1"/>
  <c r="AY2309" i="1" s="1"/>
  <c r="AI2309" i="1"/>
  <c r="AA2325" i="1" l="1"/>
  <c r="AD2324" i="1"/>
  <c r="AF2324" i="1" s="1"/>
  <c r="AE2323" i="1"/>
  <c r="AC2322" i="1"/>
  <c r="AG2322" i="1" s="1"/>
  <c r="AB2311" i="1"/>
  <c r="AH2310" i="1"/>
  <c r="AX2310" i="1"/>
  <c r="AY2310" i="1" s="1"/>
  <c r="Y2310" i="1"/>
  <c r="AI2310" i="1"/>
  <c r="AE2324" i="1" l="1"/>
  <c r="AC2323" i="1"/>
  <c r="AG2323" i="1" s="1"/>
  <c r="AA2326" i="1"/>
  <c r="AD2325" i="1"/>
  <c r="AF2325" i="1" s="1"/>
  <c r="AB2312" i="1"/>
  <c r="AH2311" i="1"/>
  <c r="Y2311" i="1"/>
  <c r="AX2311" i="1"/>
  <c r="AY2311" i="1" s="1"/>
  <c r="AI2311" i="1"/>
  <c r="AA2327" i="1" l="1"/>
  <c r="AD2326" i="1"/>
  <c r="AF2326" i="1" s="1"/>
  <c r="AE2325" i="1"/>
  <c r="AC2324" i="1"/>
  <c r="AG2324" i="1" s="1"/>
  <c r="AB2313" i="1"/>
  <c r="AH2312" i="1"/>
  <c r="AI2312" i="1"/>
  <c r="AX2312" i="1"/>
  <c r="AY2312" i="1" s="1"/>
  <c r="Y2312" i="1"/>
  <c r="AE2326" i="1" l="1"/>
  <c r="AC2325" i="1"/>
  <c r="AG2325" i="1" s="1"/>
  <c r="AA2328" i="1"/>
  <c r="AD2327" i="1"/>
  <c r="AF2327" i="1" s="1"/>
  <c r="AB2314" i="1"/>
  <c r="AH2313" i="1"/>
  <c r="AI2313" i="1"/>
  <c r="Y2313" i="1"/>
  <c r="AX2313" i="1"/>
  <c r="AY2313" i="1" s="1"/>
  <c r="AA2329" i="1" l="1"/>
  <c r="AD2328" i="1"/>
  <c r="AF2328" i="1" s="1"/>
  <c r="AE2327" i="1"/>
  <c r="AC2326" i="1"/>
  <c r="AG2326" i="1" s="1"/>
  <c r="AB2315" i="1"/>
  <c r="AH2314" i="1"/>
  <c r="Y2314" i="1"/>
  <c r="AI2314" i="1"/>
  <c r="AX2314" i="1"/>
  <c r="AY2314" i="1" s="1"/>
  <c r="AE2328" i="1" l="1"/>
  <c r="AC2327" i="1"/>
  <c r="AG2327" i="1" s="1"/>
  <c r="AA2330" i="1"/>
  <c r="AD2329" i="1"/>
  <c r="AF2329" i="1" s="1"/>
  <c r="AB2316" i="1"/>
  <c r="AH2315" i="1"/>
  <c r="AI2315" i="1"/>
  <c r="Y2315" i="1"/>
  <c r="AX2315" i="1"/>
  <c r="AY2315" i="1" s="1"/>
  <c r="AA2331" i="1" l="1"/>
  <c r="AD2330" i="1"/>
  <c r="AF2330" i="1" s="1"/>
  <c r="AE2329" i="1"/>
  <c r="AC2328" i="1"/>
  <c r="AG2328" i="1" s="1"/>
  <c r="AB2317" i="1"/>
  <c r="AH2316" i="1"/>
  <c r="AX2316" i="1"/>
  <c r="AY2316" i="1" s="1"/>
  <c r="Y2316" i="1"/>
  <c r="AI2316" i="1"/>
  <c r="AE2330" i="1" l="1"/>
  <c r="AC2329" i="1"/>
  <c r="AG2329" i="1" s="1"/>
  <c r="AD2331" i="1"/>
  <c r="AF2331" i="1" s="1"/>
  <c r="AA2332" i="1"/>
  <c r="AB2318" i="1"/>
  <c r="AH2317" i="1"/>
  <c r="AX2317" i="1"/>
  <c r="AY2317" i="1" s="1"/>
  <c r="Y2317" i="1"/>
  <c r="AI2317" i="1"/>
  <c r="AA2333" i="1" l="1"/>
  <c r="AD2332" i="1"/>
  <c r="AF2332" i="1" s="1"/>
  <c r="AE2331" i="1"/>
  <c r="AC2330" i="1"/>
  <c r="AG2330" i="1" s="1"/>
  <c r="AB2319" i="1"/>
  <c r="AH2318" i="1"/>
  <c r="AX2318" i="1"/>
  <c r="AY2318" i="1" s="1"/>
  <c r="Y2318" i="1"/>
  <c r="AI2318" i="1"/>
  <c r="AE2332" i="1" l="1"/>
  <c r="AC2332" i="1" s="1"/>
  <c r="AC2331" i="1"/>
  <c r="AG2331" i="1" s="1"/>
  <c r="AD2333" i="1"/>
  <c r="AF2333" i="1" s="1"/>
  <c r="AA2334" i="1"/>
  <c r="AG2332" i="1"/>
  <c r="AB2320" i="1"/>
  <c r="AH2319" i="1"/>
  <c r="AI2319" i="1"/>
  <c r="Y2319" i="1"/>
  <c r="AX2319" i="1"/>
  <c r="AY2319" i="1" s="1"/>
  <c r="AA2335" i="1" l="1"/>
  <c r="AD2334" i="1"/>
  <c r="AF2334" i="1" s="1"/>
  <c r="AE2333" i="1"/>
  <c r="AB2321" i="1"/>
  <c r="AH2320" i="1"/>
  <c r="AI2320" i="1"/>
  <c r="AX2320" i="1"/>
  <c r="AY2320" i="1" s="1"/>
  <c r="Y2320" i="1"/>
  <c r="AE2334" i="1" l="1"/>
  <c r="AC2333" i="1"/>
  <c r="AG2333" i="1" s="1"/>
  <c r="AD2335" i="1"/>
  <c r="AF2335" i="1" s="1"/>
  <c r="AA2336" i="1"/>
  <c r="AB2322" i="1"/>
  <c r="AH2321" i="1"/>
  <c r="AI2321" i="1"/>
  <c r="Y2321" i="1"/>
  <c r="AX2321" i="1"/>
  <c r="AY2321" i="1" s="1"/>
  <c r="AA2337" i="1" l="1"/>
  <c r="AD2336" i="1"/>
  <c r="AF2336" i="1" s="1"/>
  <c r="AC2334" i="1"/>
  <c r="AG2334" i="1" s="1"/>
  <c r="AE2335" i="1"/>
  <c r="AC2335" i="1" s="1"/>
  <c r="AB2323" i="1"/>
  <c r="AH2322" i="1"/>
  <c r="AI2322" i="1"/>
  <c r="AX2322" i="1"/>
  <c r="AY2322" i="1" s="1"/>
  <c r="Y2322" i="1"/>
  <c r="AG2335" i="1" l="1"/>
  <c r="AE2336" i="1"/>
  <c r="AC2336" i="1" s="1"/>
  <c r="AG2336" i="1" s="1"/>
  <c r="AA2338" i="1"/>
  <c r="AD2337" i="1"/>
  <c r="AB2324" i="1"/>
  <c r="AH2323" i="1"/>
  <c r="AX2323" i="1"/>
  <c r="AY2323" i="1" s="1"/>
  <c r="AI2323" i="1"/>
  <c r="Y2323" i="1"/>
  <c r="AF2337" i="1" l="1"/>
  <c r="AE2337" i="1"/>
  <c r="AA2339" i="1"/>
  <c r="AD2338" i="1"/>
  <c r="AF2338" i="1" s="1"/>
  <c r="AB2325" i="1"/>
  <c r="AH2324" i="1"/>
  <c r="AI2324" i="1"/>
  <c r="Y2324" i="1"/>
  <c r="AX2324" i="1"/>
  <c r="AY2324" i="1" s="1"/>
  <c r="AD2339" i="1" l="1"/>
  <c r="AF2339" i="1" s="1"/>
  <c r="AA2340" i="1"/>
  <c r="AC2337" i="1"/>
  <c r="AG2337" i="1" s="1"/>
  <c r="AE2338" i="1"/>
  <c r="AB2326" i="1"/>
  <c r="AH2325" i="1"/>
  <c r="AX2325" i="1"/>
  <c r="AY2325" i="1" s="1"/>
  <c r="AI2325" i="1"/>
  <c r="Y2325" i="1"/>
  <c r="AA2341" i="1" l="1"/>
  <c r="AD2340" i="1"/>
  <c r="AF2340" i="1" s="1"/>
  <c r="AE2339" i="1"/>
  <c r="AC2338" i="1"/>
  <c r="AG2338" i="1" s="1"/>
  <c r="AB2327" i="1"/>
  <c r="AH2326" i="1"/>
  <c r="AX2326" i="1"/>
  <c r="AY2326" i="1" s="1"/>
  <c r="AI2326" i="1"/>
  <c r="Y2326" i="1"/>
  <c r="AE2340" i="1" l="1"/>
  <c r="AC2339" i="1"/>
  <c r="AG2339" i="1" s="1"/>
  <c r="AA2342" i="1"/>
  <c r="AD2341" i="1"/>
  <c r="AF2341" i="1" s="1"/>
  <c r="AB2328" i="1"/>
  <c r="AH2327" i="1"/>
  <c r="Y2327" i="1"/>
  <c r="AX2327" i="1"/>
  <c r="AY2327" i="1" s="1"/>
  <c r="AI2327" i="1"/>
  <c r="AD2342" i="1" l="1"/>
  <c r="AF2342" i="1" s="1"/>
  <c r="AA2343" i="1"/>
  <c r="AC2340" i="1"/>
  <c r="AG2340" i="1" s="1"/>
  <c r="AE2341" i="1"/>
  <c r="AB2329" i="1"/>
  <c r="AH2328" i="1"/>
  <c r="AX2328" i="1"/>
  <c r="AY2328" i="1" s="1"/>
  <c r="Y2328" i="1"/>
  <c r="AI2328" i="1"/>
  <c r="AC2341" i="1" l="1"/>
  <c r="AG2341" i="1" s="1"/>
  <c r="AE2342" i="1"/>
  <c r="AA2344" i="1"/>
  <c r="AD2343" i="1"/>
  <c r="AF2343" i="1" s="1"/>
  <c r="AB2330" i="1"/>
  <c r="AH2329" i="1"/>
  <c r="AI2329" i="1"/>
  <c r="Y2329" i="1"/>
  <c r="AX2329" i="1"/>
  <c r="AY2329" i="1" s="1"/>
  <c r="AA2345" i="1" l="1"/>
  <c r="AD2344" i="1"/>
  <c r="AF2344" i="1" s="1"/>
  <c r="AE2343" i="1"/>
  <c r="AE2344" i="1" s="1"/>
  <c r="AC2342" i="1"/>
  <c r="AG2342" i="1" s="1"/>
  <c r="AB2331" i="1"/>
  <c r="AH2330" i="1"/>
  <c r="Y2330" i="1"/>
  <c r="AX2330" i="1"/>
  <c r="AY2330" i="1" s="1"/>
  <c r="AI2330" i="1"/>
  <c r="AC2344" i="1" l="1"/>
  <c r="AD2345" i="1"/>
  <c r="AF2345" i="1" s="1"/>
  <c r="AA2346" i="1"/>
  <c r="AC2343" i="1"/>
  <c r="AG2343" i="1" s="1"/>
  <c r="AB2332" i="1"/>
  <c r="AH2331" i="1"/>
  <c r="Y2331" i="1"/>
  <c r="AI2331" i="1"/>
  <c r="AX2331" i="1"/>
  <c r="AY2331" i="1" s="1"/>
  <c r="AG2344" i="1"/>
  <c r="AD2346" i="1" l="1"/>
  <c r="AF2346" i="1" s="1"/>
  <c r="AA2347" i="1"/>
  <c r="AE2345" i="1"/>
  <c r="AB2333" i="1"/>
  <c r="AH2332" i="1"/>
  <c r="AI2332" i="1"/>
  <c r="AX2332" i="1"/>
  <c r="AY2332" i="1" s="1"/>
  <c r="Y2332" i="1"/>
  <c r="AC2345" i="1" l="1"/>
  <c r="AG2345" i="1" s="1"/>
  <c r="AE2346" i="1"/>
  <c r="AA2348" i="1"/>
  <c r="AD2347" i="1"/>
  <c r="AF2347" i="1" s="1"/>
  <c r="AB2334" i="1"/>
  <c r="AH2333" i="1"/>
  <c r="Y2333" i="1"/>
  <c r="AX2333" i="1"/>
  <c r="AY2333" i="1" s="1"/>
  <c r="AI2333" i="1"/>
  <c r="AA2349" i="1" l="1"/>
  <c r="AD2348" i="1"/>
  <c r="AF2348" i="1" s="1"/>
  <c r="AE2347" i="1"/>
  <c r="AE2348" i="1" s="1"/>
  <c r="AC2346" i="1"/>
  <c r="AG2346" i="1" s="1"/>
  <c r="AB2335" i="1"/>
  <c r="AH2334" i="1"/>
  <c r="AX2334" i="1"/>
  <c r="AY2334" i="1" s="1"/>
  <c r="Y2334" i="1"/>
  <c r="AI2334" i="1"/>
  <c r="AC2348" i="1" l="1"/>
  <c r="AC2347" i="1"/>
  <c r="AG2347" i="1" s="1"/>
  <c r="AD2349" i="1"/>
  <c r="AF2349" i="1" s="1"/>
  <c r="AA2350" i="1"/>
  <c r="AB2336" i="1"/>
  <c r="AH2335" i="1"/>
  <c r="AX2335" i="1"/>
  <c r="AY2335" i="1" s="1"/>
  <c r="AI2335" i="1"/>
  <c r="Y2335" i="1"/>
  <c r="AG2348" i="1" l="1"/>
  <c r="AD2350" i="1"/>
  <c r="AF2350" i="1" s="1"/>
  <c r="AA2351" i="1"/>
  <c r="AE2349" i="1"/>
  <c r="AB2337" i="1"/>
  <c r="AI2336" i="1"/>
  <c r="AH2336" i="1"/>
  <c r="AX2336" i="1"/>
  <c r="AY2336" i="1" s="1"/>
  <c r="Y2336" i="1"/>
  <c r="AE2350" i="1" l="1"/>
  <c r="AC2349" i="1"/>
  <c r="AG2349" i="1" s="1"/>
  <c r="AA2352" i="1"/>
  <c r="AD2351" i="1"/>
  <c r="AF2351" i="1" s="1"/>
  <c r="AB2338" i="1"/>
  <c r="AI2337" i="1"/>
  <c r="AH2337" i="1"/>
  <c r="Y2337" i="1"/>
  <c r="AX2337" i="1"/>
  <c r="AY2337" i="1" s="1"/>
  <c r="AD2352" i="1" l="1"/>
  <c r="AF2352" i="1" s="1"/>
  <c r="AA2353" i="1"/>
  <c r="AC2350" i="1"/>
  <c r="AG2350" i="1" s="1"/>
  <c r="AE2351" i="1"/>
  <c r="AB2339" i="1"/>
  <c r="AH2338" i="1"/>
  <c r="Y2338" i="1"/>
  <c r="AI2338" i="1"/>
  <c r="AX2338" i="1"/>
  <c r="AY2338" i="1" s="1"/>
  <c r="AE2352" i="1" l="1"/>
  <c r="AC2351" i="1"/>
  <c r="AG2351" i="1" s="1"/>
  <c r="AD2353" i="1"/>
  <c r="AF2353" i="1" s="1"/>
  <c r="AA2354" i="1"/>
  <c r="AB2340" i="1"/>
  <c r="AH2339" i="1"/>
  <c r="Y2339" i="1"/>
  <c r="AX2339" i="1"/>
  <c r="AY2339" i="1" s="1"/>
  <c r="AI2339" i="1"/>
  <c r="AD2354" i="1" l="1"/>
  <c r="AF2354" i="1" s="1"/>
  <c r="AA2355" i="1"/>
  <c r="AE2353" i="1"/>
  <c r="AC2352" i="1"/>
  <c r="AG2352" i="1" s="1"/>
  <c r="AB2341" i="1"/>
  <c r="Y2340" i="1"/>
  <c r="AH2340" i="1"/>
  <c r="AI2340" i="1"/>
  <c r="AX2340" i="1"/>
  <c r="AY2340" i="1" s="1"/>
  <c r="AD2355" i="1" l="1"/>
  <c r="AF2355" i="1" s="1"/>
  <c r="AA2356" i="1"/>
  <c r="AE2354" i="1"/>
  <c r="AC2353" i="1"/>
  <c r="AG2353" i="1" s="1"/>
  <c r="AB2342" i="1"/>
  <c r="AH2341" i="1"/>
  <c r="Y2341" i="1"/>
  <c r="AI2341" i="1"/>
  <c r="AX2341" i="1"/>
  <c r="AY2341" i="1" s="1"/>
  <c r="AE2355" i="1" l="1"/>
  <c r="AC2354" i="1"/>
  <c r="AG2354" i="1" s="1"/>
  <c r="AA2357" i="1"/>
  <c r="AD2356" i="1"/>
  <c r="AF2356" i="1" s="1"/>
  <c r="AB2343" i="1"/>
  <c r="AH2342" i="1"/>
  <c r="Y2342" i="1"/>
  <c r="AI2342" i="1"/>
  <c r="AX2342" i="1"/>
  <c r="AY2342" i="1" s="1"/>
  <c r="AD2357" i="1" l="1"/>
  <c r="AF2357" i="1" s="1"/>
  <c r="AA2358" i="1"/>
  <c r="AC2355" i="1"/>
  <c r="AG2355" i="1" s="1"/>
  <c r="AE2356" i="1"/>
  <c r="AB2344" i="1"/>
  <c r="AH2343" i="1"/>
  <c r="Y2343" i="1"/>
  <c r="AX2343" i="1"/>
  <c r="AY2343" i="1" s="1"/>
  <c r="AI2343" i="1"/>
  <c r="AE2357" i="1" l="1"/>
  <c r="AC2356" i="1"/>
  <c r="AG2356" i="1" s="1"/>
  <c r="AA2359" i="1"/>
  <c r="AD2358" i="1"/>
  <c r="AF2358" i="1" s="1"/>
  <c r="AB2345" i="1"/>
  <c r="AH2344" i="1"/>
  <c r="AX2344" i="1"/>
  <c r="AY2344" i="1" s="1"/>
  <c r="AI2344" i="1"/>
  <c r="Y2344" i="1"/>
  <c r="AA2360" i="1" l="1"/>
  <c r="AD2359" i="1"/>
  <c r="AF2359" i="1" s="1"/>
  <c r="AC2357" i="1"/>
  <c r="AG2357" i="1" s="1"/>
  <c r="AE2358" i="1"/>
  <c r="AB2346" i="1"/>
  <c r="AH2345" i="1"/>
  <c r="AX2345" i="1"/>
  <c r="AY2345" i="1" s="1"/>
  <c r="AI2345" i="1"/>
  <c r="Y2345" i="1"/>
  <c r="AC2358" i="1" l="1"/>
  <c r="AG2358" i="1" s="1"/>
  <c r="AE2359" i="1"/>
  <c r="AD2360" i="1"/>
  <c r="AF2360" i="1" s="1"/>
  <c r="AA2361" i="1"/>
  <c r="AB2347" i="1"/>
  <c r="AH2346" i="1"/>
  <c r="AI2346" i="1"/>
  <c r="Y2346" i="1"/>
  <c r="AX2346" i="1"/>
  <c r="AY2346" i="1" s="1"/>
  <c r="AA2362" i="1" l="1"/>
  <c r="AD2361" i="1"/>
  <c r="AF2361" i="1" s="1"/>
  <c r="AE2360" i="1"/>
  <c r="AC2359" i="1"/>
  <c r="AG2359" i="1" s="1"/>
  <c r="AB2348" i="1"/>
  <c r="AH2347" i="1"/>
  <c r="AI2347" i="1"/>
  <c r="Y2347" i="1"/>
  <c r="AX2347" i="1"/>
  <c r="AY2347" i="1" s="1"/>
  <c r="AE2361" i="1" l="1"/>
  <c r="AC2360" i="1"/>
  <c r="AG2360" i="1" s="1"/>
  <c r="AA2363" i="1"/>
  <c r="AD2362" i="1"/>
  <c r="AF2362" i="1" s="1"/>
  <c r="AB2349" i="1"/>
  <c r="AH2348" i="1"/>
  <c r="AX2348" i="1"/>
  <c r="AY2348" i="1" s="1"/>
  <c r="AI2348" i="1"/>
  <c r="Y2348" i="1"/>
  <c r="AA2364" i="1" l="1"/>
  <c r="AD2363" i="1"/>
  <c r="AF2363" i="1" s="1"/>
  <c r="AE2362" i="1"/>
  <c r="AC2361" i="1"/>
  <c r="AG2361" i="1" s="1"/>
  <c r="AB2350" i="1"/>
  <c r="AH2349" i="1"/>
  <c r="AI2349" i="1"/>
  <c r="Y2349" i="1"/>
  <c r="AX2349" i="1"/>
  <c r="AY2349" i="1" s="1"/>
  <c r="AE2363" i="1" l="1"/>
  <c r="AC2363" i="1" s="1"/>
  <c r="AC2362" i="1"/>
  <c r="AG2362" i="1" s="1"/>
  <c r="AD2364" i="1"/>
  <c r="AA2365" i="1"/>
  <c r="AB2351" i="1"/>
  <c r="AH2350" i="1"/>
  <c r="Y2350" i="1"/>
  <c r="AI2350" i="1"/>
  <c r="AX2350" i="1"/>
  <c r="AY2350" i="1" s="1"/>
  <c r="AG2363" i="1" l="1"/>
  <c r="AA2366" i="1"/>
  <c r="AD2365" i="1"/>
  <c r="AF2365" i="1" s="1"/>
  <c r="AF2364" i="1"/>
  <c r="AE2364" i="1"/>
  <c r="AB2352" i="1"/>
  <c r="AH2351" i="1"/>
  <c r="AX2351" i="1"/>
  <c r="AY2351" i="1" s="1"/>
  <c r="AI2351" i="1"/>
  <c r="Y2351" i="1"/>
  <c r="AC2364" i="1" l="1"/>
  <c r="AG2364" i="1" s="1"/>
  <c r="AE2365" i="1"/>
  <c r="AD2366" i="1"/>
  <c r="AF2366" i="1" s="1"/>
  <c r="AA2367" i="1"/>
  <c r="AB2353" i="1"/>
  <c r="AH2352" i="1"/>
  <c r="Y2352" i="1"/>
  <c r="AI2352" i="1"/>
  <c r="AX2352" i="1"/>
  <c r="AY2352" i="1" s="1"/>
  <c r="AD2367" i="1" l="1"/>
  <c r="AF2367" i="1" s="1"/>
  <c r="AA2368" i="1"/>
  <c r="AC2365" i="1"/>
  <c r="AG2365" i="1" s="1"/>
  <c r="AE2366" i="1"/>
  <c r="AB2354" i="1"/>
  <c r="AX2353" i="1"/>
  <c r="AY2353" i="1" s="1"/>
  <c r="AH2353" i="1"/>
  <c r="AI2353" i="1"/>
  <c r="Y2353" i="1"/>
  <c r="AE2367" i="1" l="1"/>
  <c r="AC2366" i="1"/>
  <c r="AG2366" i="1" s="1"/>
  <c r="AA2369" i="1"/>
  <c r="AD2368" i="1"/>
  <c r="AF2368" i="1" s="1"/>
  <c r="AB2355" i="1"/>
  <c r="AH2354" i="1"/>
  <c r="Y2354" i="1"/>
  <c r="AI2354" i="1"/>
  <c r="AX2354" i="1"/>
  <c r="AY2354" i="1" s="1"/>
  <c r="AD2369" i="1" l="1"/>
  <c r="AF2369" i="1" s="1"/>
  <c r="AA2370" i="1"/>
  <c r="AE2368" i="1"/>
  <c r="AC2367" i="1"/>
  <c r="AG2367" i="1" s="1"/>
  <c r="AB2356" i="1"/>
  <c r="AH2355" i="1"/>
  <c r="AX2355" i="1"/>
  <c r="AY2355" i="1" s="1"/>
  <c r="AI2355" i="1"/>
  <c r="Y2355" i="1"/>
  <c r="AA2371" i="1" l="1"/>
  <c r="AD2370" i="1"/>
  <c r="AF2370" i="1" s="1"/>
  <c r="AE2369" i="1"/>
  <c r="AC2368" i="1"/>
  <c r="AG2368" i="1" s="1"/>
  <c r="AB2357" i="1"/>
  <c r="AH2356" i="1"/>
  <c r="AI2356" i="1"/>
  <c r="Y2356" i="1"/>
  <c r="AX2356" i="1"/>
  <c r="AY2356" i="1" s="1"/>
  <c r="AE2370" i="1" l="1"/>
  <c r="AC2369" i="1"/>
  <c r="AG2369" i="1" s="1"/>
  <c r="AD2371" i="1"/>
  <c r="AF2371" i="1" s="1"/>
  <c r="AA2372" i="1"/>
  <c r="AB2358" i="1"/>
  <c r="AH2357" i="1"/>
  <c r="AX2357" i="1"/>
  <c r="AY2357" i="1" s="1"/>
  <c r="AI2357" i="1"/>
  <c r="Y2357" i="1"/>
  <c r="AA2373" i="1" l="1"/>
  <c r="AD2372" i="1"/>
  <c r="AF2372" i="1" s="1"/>
  <c r="AC2370" i="1"/>
  <c r="AG2370" i="1" s="1"/>
  <c r="AE2371" i="1"/>
  <c r="AC2371" i="1" s="1"/>
  <c r="AB2359" i="1"/>
  <c r="AH2358" i="1"/>
  <c r="AX2358" i="1"/>
  <c r="AY2358" i="1" s="1"/>
  <c r="Y2358" i="1"/>
  <c r="AI2358" i="1"/>
  <c r="AE2372" i="1" l="1"/>
  <c r="AC2372" i="1" s="1"/>
  <c r="AG2371" i="1"/>
  <c r="AA2374" i="1"/>
  <c r="AD2373" i="1"/>
  <c r="AG2372" i="1"/>
  <c r="AB2360" i="1"/>
  <c r="AH2359" i="1"/>
  <c r="Y2359" i="1"/>
  <c r="AX2359" i="1"/>
  <c r="AY2359" i="1" s="1"/>
  <c r="AI2359" i="1"/>
  <c r="AF2373" i="1" l="1"/>
  <c r="AE2373" i="1"/>
  <c r="AD2374" i="1"/>
  <c r="AF2374" i="1" s="1"/>
  <c r="AA2375" i="1"/>
  <c r="AB2361" i="1"/>
  <c r="AH2360" i="1"/>
  <c r="Y2360" i="1"/>
  <c r="AX2360" i="1"/>
  <c r="AY2360" i="1" s="1"/>
  <c r="AI2360" i="1"/>
  <c r="AD2375" i="1" l="1"/>
  <c r="AF2375" i="1" s="1"/>
  <c r="AA2376" i="1"/>
  <c r="AC2373" i="1"/>
  <c r="AG2373" i="1" s="1"/>
  <c r="AE2374" i="1"/>
  <c r="AB2362" i="1"/>
  <c r="AH2361" i="1"/>
  <c r="AX2361" i="1"/>
  <c r="AY2361" i="1" s="1"/>
  <c r="Y2361" i="1"/>
  <c r="AI2361" i="1"/>
  <c r="AE2375" i="1" l="1"/>
  <c r="AC2374" i="1"/>
  <c r="AG2374" i="1" s="1"/>
  <c r="AD2376" i="1"/>
  <c r="AF2376" i="1" s="1"/>
  <c r="AA2377" i="1"/>
  <c r="AB2363" i="1"/>
  <c r="AH2362" i="1"/>
  <c r="Y2362" i="1"/>
  <c r="AI2362" i="1"/>
  <c r="AX2362" i="1"/>
  <c r="AY2362" i="1" s="1"/>
  <c r="AA2378" i="1" l="1"/>
  <c r="AD2377" i="1"/>
  <c r="AF2377" i="1" s="1"/>
  <c r="AE2376" i="1"/>
  <c r="AC2375" i="1"/>
  <c r="AG2375" i="1" s="1"/>
  <c r="AB2364" i="1"/>
  <c r="AH2363" i="1"/>
  <c r="AI2363" i="1"/>
  <c r="AX2363" i="1"/>
  <c r="AY2363" i="1" s="1"/>
  <c r="Y2363" i="1"/>
  <c r="AE2377" i="1" l="1"/>
  <c r="AC2377" i="1" s="1"/>
  <c r="AC2376" i="1"/>
  <c r="AG2376" i="1" s="1"/>
  <c r="AD2378" i="1"/>
  <c r="AA2379" i="1"/>
  <c r="AB2365" i="1"/>
  <c r="AH2364" i="1"/>
  <c r="Y2364" i="1"/>
  <c r="AX2364" i="1"/>
  <c r="AY2364" i="1" s="1"/>
  <c r="AI2364" i="1"/>
  <c r="AG2377" i="1" l="1"/>
  <c r="AD2379" i="1"/>
  <c r="AF2379" i="1" s="1"/>
  <c r="AA2380" i="1"/>
  <c r="AF2378" i="1"/>
  <c r="AE2378" i="1"/>
  <c r="AB2366" i="1"/>
  <c r="AH2365" i="1"/>
  <c r="AI2365" i="1"/>
  <c r="Y2365" i="1"/>
  <c r="AX2365" i="1"/>
  <c r="AY2365" i="1" s="1"/>
  <c r="AE2379" i="1" l="1"/>
  <c r="AC2378" i="1"/>
  <c r="AG2378" i="1" s="1"/>
  <c r="AA2381" i="1"/>
  <c r="AD2380" i="1"/>
  <c r="AF2380" i="1" s="1"/>
  <c r="AB2367" i="1"/>
  <c r="AH2366" i="1"/>
  <c r="Y2366" i="1"/>
  <c r="AX2366" i="1"/>
  <c r="AY2366" i="1" s="1"/>
  <c r="AI2366" i="1"/>
  <c r="AA2382" i="1" l="1"/>
  <c r="AD2381" i="1"/>
  <c r="AF2381" i="1" s="1"/>
  <c r="AC2379" i="1"/>
  <c r="AG2379" i="1" s="1"/>
  <c r="AE2380" i="1"/>
  <c r="AB2368" i="1"/>
  <c r="AH2367" i="1"/>
  <c r="Y2367" i="1"/>
  <c r="AI2367" i="1"/>
  <c r="AX2367" i="1"/>
  <c r="AY2367" i="1" s="1"/>
  <c r="AC2380" i="1" l="1"/>
  <c r="AG2380" i="1" s="1"/>
  <c r="AE2381" i="1"/>
  <c r="AA2383" i="1"/>
  <c r="AD2382" i="1"/>
  <c r="AF2382" i="1" s="1"/>
  <c r="AB2369" i="1"/>
  <c r="AH2368" i="1"/>
  <c r="AI2368" i="1"/>
  <c r="AX2368" i="1"/>
  <c r="AY2368" i="1" s="1"/>
  <c r="Y2368" i="1"/>
  <c r="AE2382" i="1" l="1"/>
  <c r="AC2381" i="1"/>
  <c r="AG2381" i="1" s="1"/>
  <c r="AA2384" i="1"/>
  <c r="AD2383" i="1"/>
  <c r="AF2383" i="1" s="1"/>
  <c r="AB2370" i="1"/>
  <c r="AH2369" i="1"/>
  <c r="Y2369" i="1"/>
  <c r="AI2369" i="1"/>
  <c r="AX2369" i="1"/>
  <c r="AY2369" i="1" s="1"/>
  <c r="AD2384" i="1" l="1"/>
  <c r="AF2384" i="1" s="1"/>
  <c r="AA2385" i="1"/>
  <c r="AE2383" i="1"/>
  <c r="AC2382" i="1"/>
  <c r="AG2382" i="1" s="1"/>
  <c r="AB2371" i="1"/>
  <c r="AH2370" i="1"/>
  <c r="AX2370" i="1"/>
  <c r="AY2370" i="1" s="1"/>
  <c r="Y2370" i="1"/>
  <c r="AI2370" i="1"/>
  <c r="AE2384" i="1" l="1"/>
  <c r="AC2383" i="1"/>
  <c r="AG2383" i="1" s="1"/>
  <c r="AA2386" i="1"/>
  <c r="AD2385" i="1"/>
  <c r="AF2385" i="1" s="1"/>
  <c r="AB2372" i="1"/>
  <c r="AH2371" i="1"/>
  <c r="AX2371" i="1"/>
  <c r="AY2371" i="1" s="1"/>
  <c r="Y2371" i="1"/>
  <c r="AI2371" i="1"/>
  <c r="AD2386" i="1" l="1"/>
  <c r="AF2386" i="1" s="1"/>
  <c r="AA2387" i="1"/>
  <c r="AE2385" i="1"/>
  <c r="AC2384" i="1"/>
  <c r="AG2384" i="1" s="1"/>
  <c r="AB2373" i="1"/>
  <c r="AH2372" i="1"/>
  <c r="AI2372" i="1"/>
  <c r="AX2372" i="1"/>
  <c r="AY2372" i="1" s="1"/>
  <c r="Y2372" i="1"/>
  <c r="AD2387" i="1" l="1"/>
  <c r="AF2387" i="1" s="1"/>
  <c r="AA2388" i="1"/>
  <c r="AE2386" i="1"/>
  <c r="AC2385" i="1"/>
  <c r="AG2385" i="1" s="1"/>
  <c r="AB2374" i="1"/>
  <c r="AH2373" i="1"/>
  <c r="AX2373" i="1"/>
  <c r="AY2373" i="1" s="1"/>
  <c r="Y2373" i="1"/>
  <c r="AI2373" i="1"/>
  <c r="AE2387" i="1" l="1"/>
  <c r="AC2386" i="1"/>
  <c r="AG2386" i="1" s="1"/>
  <c r="AD2388" i="1"/>
  <c r="AF2388" i="1" s="1"/>
  <c r="AA2389" i="1"/>
  <c r="AB2375" i="1"/>
  <c r="AH2374" i="1"/>
  <c r="AI2374" i="1"/>
  <c r="AX2374" i="1"/>
  <c r="AY2374" i="1" s="1"/>
  <c r="Y2374" i="1"/>
  <c r="AD2389" i="1" l="1"/>
  <c r="AF2389" i="1" s="1"/>
  <c r="AA2390" i="1"/>
  <c r="AC2387" i="1"/>
  <c r="AG2387" i="1" s="1"/>
  <c r="AE2388" i="1"/>
  <c r="AB2376" i="1"/>
  <c r="AH2375" i="1"/>
  <c r="AI2375" i="1"/>
  <c r="AX2375" i="1"/>
  <c r="AY2375" i="1" s="1"/>
  <c r="Y2375" i="1"/>
  <c r="AE2389" i="1" l="1"/>
  <c r="AC2389" i="1" s="1"/>
  <c r="AC2388" i="1"/>
  <c r="AG2388" i="1" s="1"/>
  <c r="AA2391" i="1"/>
  <c r="AD2390" i="1"/>
  <c r="AB2377" i="1"/>
  <c r="AH2376" i="1"/>
  <c r="Y2376" i="1"/>
  <c r="AI2376" i="1"/>
  <c r="AX2376" i="1"/>
  <c r="AY2376" i="1" s="1"/>
  <c r="AG2389" i="1"/>
  <c r="AF2390" i="1" l="1"/>
  <c r="AE2390" i="1"/>
  <c r="AA2392" i="1"/>
  <c r="AD2391" i="1"/>
  <c r="AF2391" i="1" s="1"/>
  <c r="AB2378" i="1"/>
  <c r="AH2377" i="1"/>
  <c r="AI2377" i="1"/>
  <c r="Y2377" i="1"/>
  <c r="AX2377" i="1"/>
  <c r="AY2377" i="1" s="1"/>
  <c r="AE2391" i="1" l="1"/>
  <c r="AC2390" i="1"/>
  <c r="AG2390" i="1" s="1"/>
  <c r="AA2393" i="1"/>
  <c r="AD2392" i="1"/>
  <c r="AF2392" i="1" s="1"/>
  <c r="AB2379" i="1"/>
  <c r="AH2378" i="1"/>
  <c r="Y2378" i="1"/>
  <c r="AI2378" i="1"/>
  <c r="AX2378" i="1"/>
  <c r="AY2378" i="1" s="1"/>
  <c r="AA2394" i="1" l="1"/>
  <c r="AD2393" i="1"/>
  <c r="AF2393" i="1" s="1"/>
  <c r="AE2392" i="1"/>
  <c r="AC2391" i="1"/>
  <c r="AG2391" i="1" s="1"/>
  <c r="AB2380" i="1"/>
  <c r="AH2379" i="1"/>
  <c r="Y2379" i="1"/>
  <c r="AX2379" i="1"/>
  <c r="AY2379" i="1" s="1"/>
  <c r="AI2379" i="1"/>
  <c r="AE2393" i="1" l="1"/>
  <c r="AC2392" i="1"/>
  <c r="AG2392" i="1" s="1"/>
  <c r="AA2395" i="1"/>
  <c r="AD2394" i="1"/>
  <c r="AF2394" i="1" s="1"/>
  <c r="AB2381" i="1"/>
  <c r="AH2380" i="1"/>
  <c r="AX2380" i="1"/>
  <c r="AY2380" i="1" s="1"/>
  <c r="Y2380" i="1"/>
  <c r="AI2380" i="1"/>
  <c r="AA2396" i="1" l="1"/>
  <c r="AD2395" i="1"/>
  <c r="AF2395" i="1" s="1"/>
  <c r="AC2393" i="1"/>
  <c r="AG2393" i="1" s="1"/>
  <c r="AE2394" i="1"/>
  <c r="AE2395" i="1" s="1"/>
  <c r="AC2395" i="1" s="1"/>
  <c r="AB2382" i="1"/>
  <c r="AH2381" i="1"/>
  <c r="AX2381" i="1"/>
  <c r="AY2381" i="1" s="1"/>
  <c r="Y2381" i="1"/>
  <c r="AI2381" i="1"/>
  <c r="AC2394" i="1" l="1"/>
  <c r="AG2394" i="1" s="1"/>
  <c r="AA2397" i="1"/>
  <c r="AD2396" i="1"/>
  <c r="AG2395" i="1"/>
  <c r="AB2383" i="1"/>
  <c r="AH2382" i="1"/>
  <c r="Y2382" i="1"/>
  <c r="AX2382" i="1"/>
  <c r="AY2382" i="1" s="1"/>
  <c r="AI2382" i="1"/>
  <c r="AF2396" i="1" l="1"/>
  <c r="AE2396" i="1"/>
  <c r="AA2398" i="1"/>
  <c r="AD2397" i="1"/>
  <c r="AF2397" i="1" s="1"/>
  <c r="AB2384" i="1"/>
  <c r="AH2383" i="1"/>
  <c r="AI2383" i="1"/>
  <c r="Y2383" i="1"/>
  <c r="AX2383" i="1"/>
  <c r="AY2383" i="1" s="1"/>
  <c r="AC2396" i="1" l="1"/>
  <c r="AG2396" i="1" s="1"/>
  <c r="AE2397" i="1"/>
  <c r="AD2398" i="1"/>
  <c r="AF2398" i="1" s="1"/>
  <c r="AA2399" i="1"/>
  <c r="AB2385" i="1"/>
  <c r="AH2384" i="1"/>
  <c r="AI2384" i="1"/>
  <c r="Y2384" i="1"/>
  <c r="AX2384" i="1"/>
  <c r="AY2384" i="1" s="1"/>
  <c r="AD2399" i="1" l="1"/>
  <c r="AF2399" i="1" s="1"/>
  <c r="AA2400" i="1"/>
  <c r="AC2397" i="1"/>
  <c r="AG2397" i="1" s="1"/>
  <c r="AE2398" i="1"/>
  <c r="AB2386" i="1"/>
  <c r="AH2385" i="1"/>
  <c r="Y2385" i="1"/>
  <c r="AI2385" i="1"/>
  <c r="AX2385" i="1"/>
  <c r="AY2385" i="1" s="1"/>
  <c r="AE2399" i="1" l="1"/>
  <c r="AC2398" i="1"/>
  <c r="AG2398" i="1" s="1"/>
  <c r="AA2401" i="1"/>
  <c r="AD2400" i="1"/>
  <c r="AF2400" i="1" s="1"/>
  <c r="AB2387" i="1"/>
  <c r="AH2386" i="1"/>
  <c r="AI2386" i="1"/>
  <c r="AX2386" i="1"/>
  <c r="AY2386" i="1" s="1"/>
  <c r="Y2386" i="1"/>
  <c r="AD2401" i="1" l="1"/>
  <c r="AF2401" i="1" s="1"/>
  <c r="AA2402" i="1"/>
  <c r="AC2399" i="1"/>
  <c r="AG2399" i="1" s="1"/>
  <c r="AE2400" i="1"/>
  <c r="AE2401" i="1" s="1"/>
  <c r="AC2401" i="1" s="1"/>
  <c r="AB2388" i="1"/>
  <c r="AH2387" i="1"/>
  <c r="Y2387" i="1"/>
  <c r="AI2387" i="1"/>
  <c r="AX2387" i="1"/>
  <c r="AY2387" i="1" s="1"/>
  <c r="AC2400" i="1" l="1"/>
  <c r="AG2400" i="1" s="1"/>
  <c r="AA2403" i="1"/>
  <c r="AD2402" i="1"/>
  <c r="AB2389" i="1"/>
  <c r="AH2388" i="1"/>
  <c r="AI2388" i="1"/>
  <c r="Y2388" i="1"/>
  <c r="AX2388" i="1"/>
  <c r="AY2388" i="1" s="1"/>
  <c r="AG2401" i="1" l="1"/>
  <c r="AF2402" i="1"/>
  <c r="AE2402" i="1"/>
  <c r="AD2403" i="1"/>
  <c r="AF2403" i="1" s="1"/>
  <c r="AA2404" i="1"/>
  <c r="AB2390" i="1"/>
  <c r="AH2389" i="1"/>
  <c r="AX2389" i="1"/>
  <c r="AY2389" i="1" s="1"/>
  <c r="Y2389" i="1"/>
  <c r="AI2389" i="1"/>
  <c r="AD2404" i="1" l="1"/>
  <c r="AF2404" i="1" s="1"/>
  <c r="AA2405" i="1"/>
  <c r="AC2402" i="1"/>
  <c r="AG2402" i="1" s="1"/>
  <c r="AE2403" i="1"/>
  <c r="AB2391" i="1"/>
  <c r="AH2390" i="1"/>
  <c r="AI2390" i="1"/>
  <c r="Y2390" i="1"/>
  <c r="AX2390" i="1"/>
  <c r="AY2390" i="1" s="1"/>
  <c r="AE2404" i="1" l="1"/>
  <c r="AC2403" i="1"/>
  <c r="AG2403" i="1" s="1"/>
  <c r="AA2406" i="1"/>
  <c r="AD2405" i="1"/>
  <c r="AF2405" i="1" s="1"/>
  <c r="AB2392" i="1"/>
  <c r="AH2391" i="1"/>
  <c r="Y2391" i="1"/>
  <c r="AX2391" i="1"/>
  <c r="AY2391" i="1" s="1"/>
  <c r="AI2391" i="1"/>
  <c r="AD2406" i="1" l="1"/>
  <c r="AF2406" i="1" s="1"/>
  <c r="AA2407" i="1"/>
  <c r="AE2405" i="1"/>
  <c r="AC2404" i="1"/>
  <c r="AG2404" i="1" s="1"/>
  <c r="AB2393" i="1"/>
  <c r="AH2392" i="1"/>
  <c r="Y2392" i="1"/>
  <c r="AX2392" i="1"/>
  <c r="AY2392" i="1" s="1"/>
  <c r="AI2392" i="1"/>
  <c r="AE2406" i="1" l="1"/>
  <c r="AC2405" i="1"/>
  <c r="AG2405" i="1" s="1"/>
  <c r="AA2408" i="1"/>
  <c r="AD2407" i="1"/>
  <c r="AF2407" i="1" s="1"/>
  <c r="AB2394" i="1"/>
  <c r="AH2393" i="1"/>
  <c r="AI2393" i="1"/>
  <c r="AX2393" i="1"/>
  <c r="AY2393" i="1" s="1"/>
  <c r="Y2393" i="1"/>
  <c r="AA2409" i="1" l="1"/>
  <c r="AD2408" i="1"/>
  <c r="AF2408" i="1" s="1"/>
  <c r="AC2406" i="1"/>
  <c r="AG2406" i="1" s="1"/>
  <c r="AE2407" i="1"/>
  <c r="AB2395" i="1"/>
  <c r="AH2394" i="1"/>
  <c r="AI2394" i="1"/>
  <c r="AX2394" i="1"/>
  <c r="AY2394" i="1" s="1"/>
  <c r="Y2394" i="1"/>
  <c r="AD2409" i="1" l="1"/>
  <c r="AF2409" i="1" s="1"/>
  <c r="AA2410" i="1"/>
  <c r="AE2408" i="1"/>
  <c r="AC2407" i="1"/>
  <c r="AG2407" i="1" s="1"/>
  <c r="AB2396" i="1"/>
  <c r="AH2395" i="1"/>
  <c r="AI2395" i="1"/>
  <c r="AX2395" i="1"/>
  <c r="AY2395" i="1" s="1"/>
  <c r="Y2395" i="1"/>
  <c r="AE2409" i="1" l="1"/>
  <c r="AC2408" i="1"/>
  <c r="AG2408" i="1" s="1"/>
  <c r="AD2410" i="1"/>
  <c r="AF2410" i="1" s="1"/>
  <c r="AA2411" i="1"/>
  <c r="AB2397" i="1"/>
  <c r="AH2396" i="1"/>
  <c r="AI2396" i="1"/>
  <c r="AX2396" i="1"/>
  <c r="AY2396" i="1" s="1"/>
  <c r="Y2396" i="1"/>
  <c r="AE2410" i="1" l="1"/>
  <c r="AC2410" i="1" s="1"/>
  <c r="AA2412" i="1"/>
  <c r="AD2411" i="1"/>
  <c r="AC2409" i="1"/>
  <c r="AG2409" i="1" s="1"/>
  <c r="AB2398" i="1"/>
  <c r="AH2397" i="1"/>
  <c r="Y2397" i="1"/>
  <c r="AX2397" i="1"/>
  <c r="AY2397" i="1" s="1"/>
  <c r="AI2397" i="1"/>
  <c r="AG2410" i="1" l="1"/>
  <c r="AF2411" i="1"/>
  <c r="AE2411" i="1"/>
  <c r="AA2413" i="1"/>
  <c r="AD2412" i="1"/>
  <c r="AF2412" i="1" s="1"/>
  <c r="AB2399" i="1"/>
  <c r="AH2398" i="1"/>
  <c r="AX2398" i="1"/>
  <c r="AY2398" i="1" s="1"/>
  <c r="AI2398" i="1"/>
  <c r="Y2398" i="1"/>
  <c r="AD2413" i="1" l="1"/>
  <c r="AF2413" i="1" s="1"/>
  <c r="AA2414" i="1"/>
  <c r="AC2411" i="1"/>
  <c r="AG2411" i="1" s="1"/>
  <c r="AE2412" i="1"/>
  <c r="AB2400" i="1"/>
  <c r="AH2399" i="1"/>
  <c r="AX2399" i="1"/>
  <c r="AY2399" i="1" s="1"/>
  <c r="AI2399" i="1"/>
  <c r="Y2399" i="1"/>
  <c r="AE2413" i="1" l="1"/>
  <c r="AC2412" i="1"/>
  <c r="AG2412" i="1" s="1"/>
  <c r="AD2414" i="1"/>
  <c r="AF2414" i="1" s="1"/>
  <c r="AA2415" i="1"/>
  <c r="AB2401" i="1"/>
  <c r="AI2400" i="1"/>
  <c r="Y2400" i="1"/>
  <c r="AX2400" i="1"/>
  <c r="AY2400" i="1" s="1"/>
  <c r="AH2400" i="1"/>
  <c r="AA2416" i="1" l="1"/>
  <c r="AD2415" i="1"/>
  <c r="AF2415" i="1" s="1"/>
  <c r="AC2413" i="1"/>
  <c r="AG2413" i="1" s="1"/>
  <c r="AE2414" i="1"/>
  <c r="AB2402" i="1"/>
  <c r="AH2401" i="1"/>
  <c r="Y2401" i="1"/>
  <c r="AI2401" i="1"/>
  <c r="AX2401" i="1"/>
  <c r="AY2401" i="1" s="1"/>
  <c r="AC2414" i="1" l="1"/>
  <c r="AG2414" i="1" s="1"/>
  <c r="AE2415" i="1"/>
  <c r="AA2417" i="1"/>
  <c r="AD2416" i="1"/>
  <c r="AF2416" i="1" s="1"/>
  <c r="AB2403" i="1"/>
  <c r="AH2402" i="1"/>
  <c r="AI2402" i="1"/>
  <c r="Y2402" i="1"/>
  <c r="AX2402" i="1"/>
  <c r="AY2402" i="1" s="1"/>
  <c r="AA2418" i="1" l="1"/>
  <c r="AD2417" i="1"/>
  <c r="AF2417" i="1" s="1"/>
  <c r="AE2416" i="1"/>
  <c r="AC2415" i="1"/>
  <c r="AG2415" i="1" s="1"/>
  <c r="AB2404" i="1"/>
  <c r="AH2403" i="1"/>
  <c r="Y2403" i="1"/>
  <c r="AX2403" i="1"/>
  <c r="AY2403" i="1" s="1"/>
  <c r="AI2403" i="1"/>
  <c r="AE2417" i="1" l="1"/>
  <c r="AC2416" i="1"/>
  <c r="AG2416" i="1" s="1"/>
  <c r="AA2419" i="1"/>
  <c r="AD2418" i="1"/>
  <c r="AF2418" i="1" s="1"/>
  <c r="AB2405" i="1"/>
  <c r="AX2404" i="1"/>
  <c r="AY2404" i="1" s="1"/>
  <c r="AH2404" i="1"/>
  <c r="Y2404" i="1"/>
  <c r="AI2404" i="1"/>
  <c r="AA2420" i="1" l="1"/>
  <c r="AD2419" i="1"/>
  <c r="AF2419" i="1" s="1"/>
  <c r="AE2418" i="1"/>
  <c r="AE2419" i="1" s="1"/>
  <c r="AC2419" i="1" s="1"/>
  <c r="AC2417" i="1"/>
  <c r="AG2417" i="1" s="1"/>
  <c r="AB2406" i="1"/>
  <c r="AH2405" i="1"/>
  <c r="AX2405" i="1"/>
  <c r="AY2405" i="1" s="1"/>
  <c r="Y2405" i="1"/>
  <c r="AI2405" i="1"/>
  <c r="AA2421" i="1" l="1"/>
  <c r="AD2420" i="1"/>
  <c r="AC2418" i="1"/>
  <c r="AG2418" i="1" s="1"/>
  <c r="AB2407" i="1"/>
  <c r="AI2406" i="1"/>
  <c r="AH2406" i="1"/>
  <c r="Y2406" i="1"/>
  <c r="AX2406" i="1"/>
  <c r="AY2406" i="1" s="1"/>
  <c r="AG2419" i="1" l="1"/>
  <c r="AF2420" i="1"/>
  <c r="AE2420" i="1"/>
  <c r="AA2422" i="1"/>
  <c r="AD2421" i="1"/>
  <c r="AF2421" i="1" s="1"/>
  <c r="AB2408" i="1"/>
  <c r="AH2407" i="1"/>
  <c r="AX2407" i="1"/>
  <c r="AY2407" i="1" s="1"/>
  <c r="AI2407" i="1"/>
  <c r="Y2407" i="1"/>
  <c r="AA2423" i="1" l="1"/>
  <c r="AD2422" i="1"/>
  <c r="AF2422" i="1" s="1"/>
  <c r="AE2421" i="1"/>
  <c r="AC2420" i="1"/>
  <c r="AG2420" i="1" s="1"/>
  <c r="AB2409" i="1"/>
  <c r="AI2408" i="1"/>
  <c r="AX2408" i="1"/>
  <c r="AY2408" i="1" s="1"/>
  <c r="AH2408" i="1"/>
  <c r="Y2408" i="1"/>
  <c r="AE2422" i="1" l="1"/>
  <c r="AC2421" i="1"/>
  <c r="AG2421" i="1" s="1"/>
  <c r="AA2424" i="1"/>
  <c r="AD2423" i="1"/>
  <c r="AF2423" i="1" s="1"/>
  <c r="AB2410" i="1"/>
  <c r="AH2409" i="1"/>
  <c r="AX2409" i="1"/>
  <c r="AY2409" i="1" s="1"/>
  <c r="Y2409" i="1"/>
  <c r="AI2409" i="1"/>
  <c r="AA2425" i="1" l="1"/>
  <c r="AD2424" i="1"/>
  <c r="AF2424" i="1" s="1"/>
  <c r="AE2423" i="1"/>
  <c r="AC2422" i="1"/>
  <c r="AG2422" i="1" s="1"/>
  <c r="AB2411" i="1"/>
  <c r="AH2410" i="1"/>
  <c r="Y2410" i="1"/>
  <c r="AX2410" i="1"/>
  <c r="AY2410" i="1" s="1"/>
  <c r="AI2410" i="1"/>
  <c r="AE2424" i="1" l="1"/>
  <c r="AC2424" i="1" s="1"/>
  <c r="AC2423" i="1"/>
  <c r="AG2423" i="1" s="1"/>
  <c r="AA2426" i="1"/>
  <c r="AD2425" i="1"/>
  <c r="AF2425" i="1" s="1"/>
  <c r="AB2412" i="1"/>
  <c r="AH2411" i="1"/>
  <c r="AI2411" i="1"/>
  <c r="Y2411" i="1"/>
  <c r="AX2411" i="1"/>
  <c r="AY2411" i="1" s="1"/>
  <c r="AG2424" i="1" l="1"/>
  <c r="AD2426" i="1"/>
  <c r="AF2426" i="1" s="1"/>
  <c r="AA2427" i="1"/>
  <c r="AE2425" i="1"/>
  <c r="AB2413" i="1"/>
  <c r="Y2412" i="1"/>
  <c r="AH2412" i="1"/>
  <c r="AI2412" i="1"/>
  <c r="AX2412" i="1"/>
  <c r="AY2412" i="1" s="1"/>
  <c r="AC2425" i="1" l="1"/>
  <c r="AE2426" i="1"/>
  <c r="AD2427" i="1"/>
  <c r="AF2427" i="1" s="1"/>
  <c r="AA2428" i="1"/>
  <c r="AB2414" i="1"/>
  <c r="AH2413" i="1"/>
  <c r="AI2413" i="1"/>
  <c r="Y2413" i="1"/>
  <c r="AX2413" i="1"/>
  <c r="AY2413" i="1" s="1"/>
  <c r="AA2429" i="1" l="1"/>
  <c r="AD2428" i="1"/>
  <c r="AF2428" i="1" s="1"/>
  <c r="AE2427" i="1"/>
  <c r="AC2426" i="1"/>
  <c r="AG2425" i="1"/>
  <c r="AB2415" i="1"/>
  <c r="AH2414" i="1"/>
  <c r="Y2414" i="1"/>
  <c r="AX2414" i="1"/>
  <c r="AY2414" i="1" s="1"/>
  <c r="AI2414" i="1"/>
  <c r="AC2427" i="1" l="1"/>
  <c r="AE2428" i="1"/>
  <c r="AG2426" i="1"/>
  <c r="AA2430" i="1"/>
  <c r="AD2429" i="1"/>
  <c r="AF2429" i="1" s="1"/>
  <c r="AB2416" i="1"/>
  <c r="AH2415" i="1"/>
  <c r="AX2415" i="1"/>
  <c r="AY2415" i="1" s="1"/>
  <c r="AI2415" i="1"/>
  <c r="Y2415" i="1"/>
  <c r="AG2427" i="1" l="1"/>
  <c r="AE2429" i="1"/>
  <c r="AC2429" i="1" s="1"/>
  <c r="AC2428" i="1"/>
  <c r="AA2431" i="1"/>
  <c r="AD2430" i="1"/>
  <c r="AF2430" i="1" s="1"/>
  <c r="AB2417" i="1"/>
  <c r="AH2416" i="1"/>
  <c r="AX2416" i="1"/>
  <c r="AY2416" i="1" s="1"/>
  <c r="Y2416" i="1"/>
  <c r="AI2416" i="1"/>
  <c r="AG2428" i="1" l="1"/>
  <c r="AE2430" i="1"/>
  <c r="AD2431" i="1"/>
  <c r="AF2431" i="1" s="1"/>
  <c r="AA2432" i="1"/>
  <c r="AG2429" i="1"/>
  <c r="AB2418" i="1"/>
  <c r="AH2417" i="1"/>
  <c r="AX2417" i="1"/>
  <c r="AY2417" i="1" s="1"/>
  <c r="AI2417" i="1"/>
  <c r="Y2417" i="1"/>
  <c r="AD2432" i="1" l="1"/>
  <c r="AF2432" i="1" s="1"/>
  <c r="AA2433" i="1"/>
  <c r="AC2430" i="1"/>
  <c r="AE2431" i="1"/>
  <c r="AB2419" i="1"/>
  <c r="AH2418" i="1"/>
  <c r="AX2418" i="1"/>
  <c r="AY2418" i="1" s="1"/>
  <c r="Y2418" i="1"/>
  <c r="AI2418" i="1"/>
  <c r="AG2430" i="1" l="1"/>
  <c r="AE2432" i="1"/>
  <c r="AC2431" i="1"/>
  <c r="AD2433" i="1"/>
  <c r="AF2433" i="1" s="1"/>
  <c r="AA2434" i="1"/>
  <c r="AB2420" i="1"/>
  <c r="AH2419" i="1"/>
  <c r="AX2419" i="1"/>
  <c r="AY2419" i="1" s="1"/>
  <c r="AI2419" i="1"/>
  <c r="Y2419" i="1"/>
  <c r="AG2431" i="1" l="1"/>
  <c r="AA2435" i="1"/>
  <c r="AD2434" i="1"/>
  <c r="AF2434" i="1" s="1"/>
  <c r="AE2433" i="1"/>
  <c r="AC2432" i="1"/>
  <c r="AB2421" i="1"/>
  <c r="AH2420" i="1"/>
  <c r="Y2420" i="1"/>
  <c r="AX2420" i="1"/>
  <c r="AY2420" i="1" s="1"/>
  <c r="AI2420" i="1"/>
  <c r="AG2432" i="1" l="1"/>
  <c r="AC2433" i="1"/>
  <c r="AE2434" i="1"/>
  <c r="AD2435" i="1"/>
  <c r="AF2435" i="1" s="1"/>
  <c r="AA2436" i="1"/>
  <c r="AB2422" i="1"/>
  <c r="AH2421" i="1"/>
  <c r="Y2421" i="1"/>
  <c r="AX2421" i="1"/>
  <c r="AY2421" i="1" s="1"/>
  <c r="AI2421" i="1"/>
  <c r="AG2433" i="1" l="1"/>
  <c r="AA2437" i="1"/>
  <c r="AA2438" i="1" s="1"/>
  <c r="AA2439" i="1" s="1"/>
  <c r="AA2440" i="1" s="1"/>
  <c r="AA2441" i="1" s="1"/>
  <c r="AA2442" i="1" s="1"/>
  <c r="AA2443" i="1" s="1"/>
  <c r="AA2444" i="1" s="1"/>
  <c r="AA2445" i="1" s="1"/>
  <c r="AA2446" i="1" s="1"/>
  <c r="AA2447" i="1" s="1"/>
  <c r="AA2448" i="1" s="1"/>
  <c r="AA2449" i="1" s="1"/>
  <c r="AA2450" i="1" s="1"/>
  <c r="AA2451" i="1" s="1"/>
  <c r="AA2452" i="1" s="1"/>
  <c r="AD2436" i="1"/>
  <c r="AF2436" i="1" s="1"/>
  <c r="AE2435" i="1"/>
  <c r="AC2434" i="1"/>
  <c r="AB2423" i="1"/>
  <c r="AH2422" i="1"/>
  <c r="AI2422" i="1"/>
  <c r="Y2422" i="1"/>
  <c r="AX2422" i="1"/>
  <c r="AY2422" i="1" s="1"/>
  <c r="AD2452" i="1" l="1"/>
  <c r="AD2451" i="1"/>
  <c r="AD2450" i="1"/>
  <c r="AD2449" i="1"/>
  <c r="AD2448" i="1"/>
  <c r="AD2447" i="1"/>
  <c r="AD2446" i="1"/>
  <c r="AD2445" i="1"/>
  <c r="AG2434" i="1"/>
  <c r="AD2444" i="1"/>
  <c r="AD2443" i="1"/>
  <c r="AD2442" i="1"/>
  <c r="AD2441" i="1"/>
  <c r="AD2440" i="1"/>
  <c r="AD2439" i="1"/>
  <c r="AD2438" i="1"/>
  <c r="AE2436" i="1"/>
  <c r="AC2436" i="1" s="1"/>
  <c r="AC2435" i="1"/>
  <c r="AD2437" i="1"/>
  <c r="AB2424" i="1"/>
  <c r="AH2423" i="1"/>
  <c r="AI2423" i="1"/>
  <c r="AX2423" i="1"/>
  <c r="AY2423" i="1" s="1"/>
  <c r="Y2423" i="1"/>
  <c r="AF2452" i="1" l="1"/>
  <c r="AF2451" i="1"/>
  <c r="AF2450" i="1"/>
  <c r="AF2449" i="1"/>
  <c r="AF2448" i="1"/>
  <c r="AF2447" i="1"/>
  <c r="AG2435" i="1"/>
  <c r="AF2446" i="1"/>
  <c r="AF2445" i="1"/>
  <c r="AF2444" i="1"/>
  <c r="AF2443" i="1"/>
  <c r="AF2442" i="1"/>
  <c r="AF2441" i="1"/>
  <c r="AF2440" i="1"/>
  <c r="AF2439" i="1"/>
  <c r="AF2438" i="1"/>
  <c r="AG2436" i="1"/>
  <c r="AA2466" i="1"/>
  <c r="AA2464" i="1"/>
  <c r="AE2437" i="1"/>
  <c r="AC2437" i="1" s="1"/>
  <c r="AF2437" i="1"/>
  <c r="AB2425" i="1"/>
  <c r="AH2424" i="1"/>
  <c r="AX2424" i="1"/>
  <c r="AY2424" i="1" s="1"/>
  <c r="Y2424" i="1"/>
  <c r="AI2424" i="1"/>
  <c r="AG2437" i="1" l="1"/>
  <c r="AE2438" i="1"/>
  <c r="AD2463" i="1"/>
  <c r="AA2462" i="1"/>
  <c r="AA2465" i="1"/>
  <c r="AA2463" i="1"/>
  <c r="AD2466" i="1"/>
  <c r="AD2464" i="1"/>
  <c r="AD2465" i="1"/>
  <c r="AB2426" i="1"/>
  <c r="AH2425" i="1"/>
  <c r="Y2425" i="1"/>
  <c r="AI2425" i="1"/>
  <c r="AX2425" i="1"/>
  <c r="AY2425" i="1" s="1"/>
  <c r="AC2438" i="1" l="1"/>
  <c r="AE2439" i="1"/>
  <c r="AE2440" i="1" s="1"/>
  <c r="AE2441" i="1" s="1"/>
  <c r="AE2442" i="1" s="1"/>
  <c r="AE2443" i="1" s="1"/>
  <c r="AE2444" i="1" s="1"/>
  <c r="AE2445" i="1" s="1"/>
  <c r="AE2446" i="1" s="1"/>
  <c r="AE2447" i="1" s="1"/>
  <c r="AE2448" i="1" s="1"/>
  <c r="AE2449" i="1" s="1"/>
  <c r="AE2450" i="1" s="1"/>
  <c r="AE2451" i="1" s="1"/>
  <c r="AE2452" i="1" s="1"/>
  <c r="AD2462" i="1"/>
  <c r="AB2427" i="1"/>
  <c r="AH2426" i="1"/>
  <c r="AI2426" i="1"/>
  <c r="Y2426" i="1"/>
  <c r="AX2426" i="1"/>
  <c r="AY2426" i="1" s="1"/>
  <c r="AC2452" i="1" l="1"/>
  <c r="AC2451" i="1"/>
  <c r="AG2451" i="1" s="1"/>
  <c r="AC2450" i="1"/>
  <c r="AC2449" i="1"/>
  <c r="AG2438" i="1"/>
  <c r="AC2448" i="1"/>
  <c r="AC2447" i="1"/>
  <c r="AC2446" i="1"/>
  <c r="AC2445" i="1"/>
  <c r="AC2444" i="1"/>
  <c r="AC2443" i="1"/>
  <c r="AC2442" i="1"/>
  <c r="AC2441" i="1"/>
  <c r="AC2440" i="1"/>
  <c r="AC2439" i="1"/>
  <c r="AF2462" i="1"/>
  <c r="O6" i="15" s="1"/>
  <c r="AF2464" i="1"/>
  <c r="O8" i="15" s="1"/>
  <c r="AF2465" i="1"/>
  <c r="O9" i="15" s="1"/>
  <c r="AF2463" i="1"/>
  <c r="O7" i="15" s="1"/>
  <c r="AF2466" i="1"/>
  <c r="O10" i="15" s="1"/>
  <c r="AB2428" i="1"/>
  <c r="AH2427" i="1"/>
  <c r="AI2427" i="1"/>
  <c r="Y2427" i="1"/>
  <c r="AX2427" i="1"/>
  <c r="AY2427" i="1" s="1"/>
  <c r="AG2452" i="1" l="1"/>
  <c r="AG2449" i="1"/>
  <c r="AG2450" i="1"/>
  <c r="AG2448" i="1"/>
  <c r="AG2447" i="1"/>
  <c r="AG2446" i="1"/>
  <c r="AG2445" i="1"/>
  <c r="AG2444" i="1"/>
  <c r="AG2443" i="1"/>
  <c r="AG2442" i="1"/>
  <c r="AG2441" i="1"/>
  <c r="AG2440" i="1"/>
  <c r="AE2465" i="1"/>
  <c r="AE2464" i="1"/>
  <c r="AE2466" i="1"/>
  <c r="AE2463" i="1"/>
  <c r="AE2462" i="1"/>
  <c r="AG2439" i="1"/>
  <c r="AB2429" i="1"/>
  <c r="AH2428" i="1"/>
  <c r="Y2428" i="1"/>
  <c r="AI2428" i="1"/>
  <c r="AX2428" i="1"/>
  <c r="AY2428" i="1" s="1"/>
  <c r="AC2466" i="1" l="1"/>
  <c r="AC2465" i="1"/>
  <c r="AC2463" i="1"/>
  <c r="AC2464" i="1"/>
  <c r="AC2462" i="1"/>
  <c r="AB2430" i="1"/>
  <c r="AH2429" i="1"/>
  <c r="Y2429" i="1"/>
  <c r="AI2429" i="1"/>
  <c r="AX2429" i="1"/>
  <c r="AY2429" i="1" s="1"/>
  <c r="AG2462" i="1" l="1"/>
  <c r="AG2464" i="1"/>
  <c r="AG2463" i="1"/>
  <c r="AG2466" i="1"/>
  <c r="AG2465" i="1"/>
  <c r="AB2431" i="1"/>
  <c r="AH2430" i="1"/>
  <c r="Y2430" i="1"/>
  <c r="AX2430" i="1"/>
  <c r="AY2430" i="1" s="1"/>
  <c r="AI2430" i="1"/>
  <c r="AB2432" i="1" l="1"/>
  <c r="AH2431" i="1"/>
  <c r="AX2431" i="1"/>
  <c r="AY2431" i="1" s="1"/>
  <c r="Y2431" i="1"/>
  <c r="AI2431" i="1"/>
  <c r="AB2433" i="1" l="1"/>
  <c r="AH2432" i="1"/>
  <c r="AX2432" i="1"/>
  <c r="AY2432" i="1" s="1"/>
  <c r="AI2432" i="1"/>
  <c r="Y2432" i="1"/>
  <c r="AB2434" i="1" l="1"/>
  <c r="AH2433" i="1"/>
  <c r="AX2433" i="1"/>
  <c r="AY2433" i="1" s="1"/>
  <c r="Y2433" i="1"/>
  <c r="AI2433" i="1"/>
  <c r="AB2435" i="1" l="1"/>
  <c r="AH2434" i="1"/>
  <c r="AX2434" i="1"/>
  <c r="AY2434" i="1" s="1"/>
  <c r="AI2434" i="1"/>
  <c r="Y2434" i="1"/>
  <c r="AB2436" i="1" l="1"/>
  <c r="AH2435" i="1"/>
  <c r="Y2435" i="1"/>
  <c r="AI2435" i="1"/>
  <c r="AX2435" i="1"/>
  <c r="AY2435" i="1" s="1"/>
  <c r="AB2437" i="1" l="1"/>
  <c r="AX2437" i="1"/>
  <c r="AH2437" i="1"/>
  <c r="AI2437" i="1"/>
  <c r="Y2437" i="1"/>
  <c r="AH2436" i="1"/>
  <c r="AX2436" i="1"/>
  <c r="AY2436" i="1" s="1"/>
  <c r="AI2436" i="1"/>
  <c r="Y2436" i="1"/>
  <c r="AB2438" i="1" l="1"/>
  <c r="AY2437" i="1"/>
  <c r="AB2439" i="1" l="1"/>
  <c r="AH2439" i="1"/>
  <c r="AH2438" i="1"/>
  <c r="AI2438" i="1"/>
  <c r="Y2439" i="1"/>
  <c r="Y2438" i="1"/>
  <c r="AX2438" i="1"/>
  <c r="AY2438" i="1" s="1"/>
  <c r="AX2439" i="1" l="1"/>
  <c r="AY2439" i="1" s="1"/>
  <c r="AI2439" i="1"/>
  <c r="AB2440" i="1"/>
  <c r="AB2441" i="1" l="1"/>
  <c r="AX2440" i="1"/>
  <c r="AI2440" i="1"/>
  <c r="AH2440" i="1"/>
  <c r="Y2440" i="1"/>
  <c r="AX2441" i="1" l="1"/>
  <c r="AY2441" i="1" s="1"/>
  <c r="Y2441" i="1"/>
  <c r="AH2441" i="1"/>
  <c r="AY2440" i="1"/>
  <c r="AB2442" i="1"/>
  <c r="AI2441" i="1"/>
  <c r="AH2442" i="1" l="1"/>
  <c r="AB2443" i="1"/>
  <c r="AB2444" i="1" s="1"/>
  <c r="AB2445" i="1" s="1"/>
  <c r="AB2446" i="1" s="1"/>
  <c r="AB2447" i="1" s="1"/>
  <c r="AB2448" i="1" s="1"/>
  <c r="AB2449" i="1" s="1"/>
  <c r="AB2450" i="1" s="1"/>
  <c r="AB2451" i="1" s="1"/>
  <c r="AB2452" i="1" s="1"/>
  <c r="AI2450" i="1"/>
  <c r="AX2449" i="1"/>
  <c r="AX2444" i="1"/>
  <c r="AY2444" i="1" s="1"/>
  <c r="AH2448" i="1"/>
  <c r="AI2448" i="1"/>
  <c r="AX2443" i="1"/>
  <c r="AX2442" i="1"/>
  <c r="AY2442" i="1" s="1"/>
  <c r="AI2443" i="1"/>
  <c r="Y2443" i="1"/>
  <c r="Y2444" i="1"/>
  <c r="AI2442" i="1"/>
  <c r="Y2442" i="1"/>
  <c r="AH2447" i="1"/>
  <c r="AX2447" i="1"/>
  <c r="Y2447" i="1"/>
  <c r="AI2447" i="1"/>
  <c r="AH2444" i="1"/>
  <c r="AH2446" i="1"/>
  <c r="AX2446" i="1"/>
  <c r="AI2446" i="1"/>
  <c r="Y2446" i="1"/>
  <c r="Y2445" i="1"/>
  <c r="AH2445" i="1"/>
  <c r="AX2445" i="1"/>
  <c r="AI2445" i="1"/>
  <c r="AX2452" i="1" l="1"/>
  <c r="AH2452" i="1"/>
  <c r="AI2452" i="1"/>
  <c r="AI2444" i="1"/>
  <c r="Y2448" i="1"/>
  <c r="Y2449" i="1"/>
  <c r="AH2449" i="1"/>
  <c r="Y2452" i="1"/>
  <c r="AX2448" i="1"/>
  <c r="AY2449" i="1" s="1"/>
  <c r="AI2449" i="1"/>
  <c r="AH2443" i="1"/>
  <c r="Y2451" i="1"/>
  <c r="AX2451" i="1"/>
  <c r="AH2451" i="1"/>
  <c r="AI2451" i="1"/>
  <c r="Y2450" i="1"/>
  <c r="AH2450" i="1"/>
  <c r="AX2450" i="1"/>
  <c r="AY2450" i="1" s="1"/>
  <c r="AY2447" i="1"/>
  <c r="AY2443" i="1"/>
  <c r="AY2446" i="1"/>
  <c r="AY2445" i="1"/>
  <c r="AY2448" i="1" l="1"/>
  <c r="AY2452" i="1"/>
  <c r="AY2451" i="1"/>
  <c r="Y2464" i="1" l="1"/>
  <c r="Y2465" i="1"/>
  <c r="AH2463" i="1"/>
  <c r="AH2466" i="1"/>
  <c r="AH2465" i="1"/>
  <c r="AX2463" i="1"/>
  <c r="AX2466" i="1"/>
  <c r="AX2462" i="1"/>
  <c r="AX2465" i="1" l="1"/>
  <c r="AX2464" i="1"/>
  <c r="AH2462" i="1"/>
  <c r="AH2464" i="1"/>
  <c r="Y2466" i="1"/>
  <c r="Y2462" i="1"/>
  <c r="Y2463" i="1"/>
  <c r="AY2465" i="1"/>
  <c r="AY2463" i="1" l="1"/>
  <c r="AY2464" i="1"/>
  <c r="AY2462" i="1"/>
  <c r="AY2466" i="1"/>
</calcChain>
</file>

<file path=xl/sharedStrings.xml><?xml version="1.0" encoding="utf-8"?>
<sst xmlns="http://schemas.openxmlformats.org/spreadsheetml/2006/main" count="3866" uniqueCount="522">
  <si>
    <t>Date</t>
  </si>
  <si>
    <t>Open</t>
  </si>
  <si>
    <t>High</t>
  </si>
  <si>
    <t>Low</t>
  </si>
  <si>
    <t>Close</t>
  </si>
  <si>
    <t>Volume</t>
  </si>
  <si>
    <t>Adj Close</t>
  </si>
  <si>
    <t>Upper</t>
  </si>
  <si>
    <t>Lower</t>
  </si>
  <si>
    <t>Deviation</t>
  </si>
  <si>
    <t>Max</t>
  </si>
  <si>
    <t>Min</t>
  </si>
  <si>
    <t>Column1</t>
  </si>
  <si>
    <t>Mean</t>
  </si>
  <si>
    <t>Standard Error</t>
  </si>
  <si>
    <t>Median</t>
  </si>
  <si>
    <t>Mode</t>
  </si>
  <si>
    <t>Standard Deviation</t>
  </si>
  <si>
    <t>Sample Variance</t>
  </si>
  <si>
    <t>Kurtosis</t>
  </si>
  <si>
    <t>Skewness</t>
  </si>
  <si>
    <t>Range</t>
  </si>
  <si>
    <t>Minimum</t>
  </si>
  <si>
    <t>Maximum</t>
  </si>
  <si>
    <t>Sum</t>
  </si>
  <si>
    <t>Count</t>
  </si>
  <si>
    <t xml:space="preserve">Daily Diff LBand </t>
  </si>
  <si>
    <t xml:space="preserve">Daily Diff UBand </t>
  </si>
  <si>
    <t>Daily Diff Deviation</t>
  </si>
  <si>
    <t>Avg.</t>
  </si>
  <si>
    <t>Std Dev</t>
  </si>
  <si>
    <t>Day</t>
  </si>
  <si>
    <t xml:space="preserve"> </t>
  </si>
  <si>
    <t>Mon</t>
  </si>
  <si>
    <t>Tue</t>
  </si>
  <si>
    <t>Wed</t>
  </si>
  <si>
    <t>Thu</t>
  </si>
  <si>
    <t>Fri</t>
  </si>
  <si>
    <t>Sat</t>
  </si>
  <si>
    <t>Sun</t>
  </si>
  <si>
    <t>Total Hours</t>
  </si>
  <si>
    <t>Project</t>
  </si>
  <si>
    <t>Task</t>
  </si>
  <si>
    <t>MetLife</t>
  </si>
  <si>
    <t>Glen</t>
  </si>
  <si>
    <t>Proof of Loss</t>
  </si>
  <si>
    <t>Analysis</t>
  </si>
  <si>
    <t>DPA 3.0</t>
  </si>
  <si>
    <t>Planning</t>
  </si>
  <si>
    <t>Supplemental</t>
  </si>
  <si>
    <t>Scripting</t>
  </si>
  <si>
    <t>Access Database</t>
  </si>
  <si>
    <t>Execution</t>
  </si>
  <si>
    <t>Timesheet pivots</t>
  </si>
  <si>
    <t>Install</t>
  </si>
  <si>
    <t>Timesheet Dropdowns</t>
  </si>
  <si>
    <t>Meetings</t>
  </si>
  <si>
    <t>2010 folder move</t>
  </si>
  <si>
    <t>Recertification ToolKit</t>
  </si>
  <si>
    <t>OnetoOne Meetings</t>
  </si>
  <si>
    <t>Time Off - PTO/Holiday</t>
  </si>
  <si>
    <t>Training/Meetings</t>
  </si>
  <si>
    <t>Misc Support</t>
  </si>
  <si>
    <t>Reading &amp; Filing Email</t>
  </si>
  <si>
    <t>Travel/Expenses</t>
  </si>
  <si>
    <t>Other</t>
  </si>
  <si>
    <t>Weekly Total</t>
  </si>
  <si>
    <t>Return Envelope</t>
  </si>
  <si>
    <t>TAM 3.0</t>
  </si>
  <si>
    <t>Project Total</t>
  </si>
  <si>
    <t xml:space="preserve">Projects </t>
  </si>
  <si>
    <t>TAM Web</t>
  </si>
  <si>
    <t xml:space="preserve">   NOTE: This muse be entered as an array formula by using CTRL+SHIFT+ENTER.</t>
  </si>
  <si>
    <t>Bin</t>
  </si>
  <si>
    <t>More</t>
  </si>
  <si>
    <t>Frequency</t>
  </si>
  <si>
    <t>http://answers.yahoo.com/question/index?qid=20080428083132AAfZAFf</t>
  </si>
  <si>
    <t>Dispersion</t>
  </si>
  <si>
    <t>Daily Diff Dispersion</t>
  </si>
  <si>
    <t>Daily Diff Price</t>
  </si>
  <si>
    <t>Trade Count</t>
  </si>
  <si>
    <t>Value</t>
  </si>
  <si>
    <t>Avg. Per Trade</t>
  </si>
  <si>
    <t>BrokeBand Open</t>
  </si>
  <si>
    <t>BrokeBand High</t>
  </si>
  <si>
    <t>BrokeBand Low</t>
  </si>
  <si>
    <t>BrokeBand Close</t>
  </si>
  <si>
    <t>Lookup Example</t>
  </si>
  <si>
    <t>News</t>
  </si>
  <si>
    <t>CompanyAnnouncement</t>
  </si>
  <si>
    <t>Mid</t>
  </si>
  <si>
    <t>EMA 12</t>
  </si>
  <si>
    <t>EMA 26</t>
  </si>
  <si>
    <t>HIST</t>
  </si>
  <si>
    <t>MACD</t>
  </si>
  <si>
    <t>Signal</t>
  </si>
  <si>
    <t>% Price Oscillator</t>
  </si>
  <si>
    <t>Intercept</t>
  </si>
  <si>
    <t>HIST Differential</t>
  </si>
  <si>
    <t>Closing Price Change</t>
  </si>
  <si>
    <t>Rising Prices</t>
  </si>
  <si>
    <t>Falling Prices</t>
  </si>
  <si>
    <t>Avg Downward Price Movement</t>
  </si>
  <si>
    <t>Avg Upward Price Movement</t>
  </si>
  <si>
    <t>Relative Strength</t>
  </si>
  <si>
    <t>Relative Strength Index</t>
  </si>
  <si>
    <t>+/-</t>
  </si>
  <si>
    <t>Bid</t>
  </si>
  <si>
    <t>Offer</t>
  </si>
  <si>
    <t>Time Retrieved</t>
  </si>
  <si>
    <t>MSFT</t>
  </si>
  <si>
    <t>20 Period CMF</t>
  </si>
  <si>
    <t>Chalkin MF Multiplier</t>
  </si>
  <si>
    <t>Chalkin MF Volume</t>
  </si>
  <si>
    <t>Price Close</t>
  </si>
  <si>
    <t>Current</t>
  </si>
  <si>
    <t>P R I C E</t>
  </si>
  <si>
    <t>T R A D E</t>
  </si>
  <si>
    <t>M A C D</t>
  </si>
  <si>
    <t>R S I</t>
  </si>
  <si>
    <t>B O L L I N G E R   B A N D S</t>
  </si>
  <si>
    <t>Green</t>
  </si>
  <si>
    <t>Yellow</t>
  </si>
  <si>
    <t>Red</t>
  </si>
  <si>
    <t>Blue</t>
  </si>
  <si>
    <t>Legend</t>
  </si>
  <si>
    <t>Buy</t>
  </si>
  <si>
    <t>Hold</t>
  </si>
  <si>
    <t>Sell</t>
  </si>
  <si>
    <t>TradingHalt</t>
  </si>
  <si>
    <t>Trade MF Oscillator</t>
  </si>
  <si>
    <t>Trade Value</t>
  </si>
  <si>
    <t>5 Fundamental Truths of Trading</t>
  </si>
  <si>
    <t>Anything can happen</t>
  </si>
  <si>
    <t>You don't need to know what is going to happen next in order to make money.</t>
  </si>
  <si>
    <t>There is a random distribution between wins and losses for any given set of variables that define an edge.</t>
  </si>
  <si>
    <t>An edge is nothing more than an indication of a higher probability of one thing happening over another</t>
  </si>
  <si>
    <t>Every moment in the market is unique.</t>
  </si>
  <si>
    <t>Win Consistently</t>
  </si>
  <si>
    <t>I objectively identify my edges.</t>
  </si>
  <si>
    <t>I predefine the risk of every trade.</t>
  </si>
  <si>
    <t>I act on my edges without reservation or hesitation.</t>
  </si>
  <si>
    <t>I pay myself as the market makes money available to me.</t>
  </si>
  <si>
    <t>I continually monitor my susceptibility for making errors.</t>
  </si>
  <si>
    <t>I completely accept the risk or I am willing to let go of the trade.</t>
  </si>
  <si>
    <t>I understand the absolute necessity of these principles of consistent success and, therefore, I never violate them.</t>
  </si>
  <si>
    <t>Friday</t>
  </si>
  <si>
    <t>Last</t>
  </si>
  <si>
    <t>Broker</t>
  </si>
  <si>
    <t>Account</t>
  </si>
  <si>
    <t>Symbol</t>
  </si>
  <si>
    <t>Shares</t>
  </si>
  <si>
    <t>Actual</t>
  </si>
  <si>
    <t>Market Value</t>
  </si>
  <si>
    <t>Cost Basis</t>
  </si>
  <si>
    <t>OEX</t>
  </si>
  <si>
    <t>Joint</t>
  </si>
  <si>
    <t>SPHRY</t>
  </si>
  <si>
    <t>Fidelity</t>
  </si>
  <si>
    <t>SPHRF</t>
  </si>
  <si>
    <t>IRA</t>
  </si>
  <si>
    <t>P &amp; L</t>
  </si>
  <si>
    <t>% P &amp; L</t>
  </si>
  <si>
    <t>Total</t>
  </si>
  <si>
    <t>Mkt Val</t>
  </si>
  <si>
    <t>Cost</t>
  </si>
  <si>
    <t>P &amp; L %</t>
  </si>
  <si>
    <t>58c</t>
  </si>
  <si>
    <r>
      <t>+2.5c</t>
    </r>
    <r>
      <rPr>
        <sz val="8"/>
        <rFont val="Arial"/>
        <family val="2"/>
      </rPr>
      <t> (</t>
    </r>
    <r>
      <rPr>
        <sz val="8"/>
        <color indexed="17"/>
        <rFont val="Arial"/>
        <family val="2"/>
      </rPr>
      <t>+4.505%</t>
    </r>
    <r>
      <rPr>
        <sz val="8"/>
        <rFont val="Arial"/>
        <family val="2"/>
      </rPr>
      <t>)</t>
    </r>
  </si>
  <si>
    <t>56c</t>
  </si>
  <si>
    <t>55c</t>
  </si>
  <si>
    <t>10/02/2012 3:59:00 PM (Sydney Time)</t>
  </si>
  <si>
    <t>57c</t>
  </si>
  <si>
    <t>14/02/2012 3:28:04 PM (Sydney Time)</t>
  </si>
  <si>
    <r>
      <t>-2c</t>
    </r>
    <r>
      <rPr>
        <sz val="8"/>
        <rFont val="Arial"/>
        <family val="2"/>
      </rPr>
      <t> (</t>
    </r>
    <r>
      <rPr>
        <sz val="8"/>
        <color indexed="10"/>
        <rFont val="Arial"/>
        <family val="2"/>
      </rPr>
      <t>-3.448%</t>
    </r>
    <r>
      <rPr>
        <sz val="8"/>
        <rFont val="Arial"/>
        <family val="2"/>
      </rPr>
      <t>)</t>
    </r>
  </si>
  <si>
    <t>ast</t>
  </si>
  <si>
    <t>0c (0%)</t>
  </si>
  <si>
    <t>56.5c</t>
  </si>
  <si>
    <t>15/02/2012 3:54:05 PM (Sydney Time)</t>
  </si>
  <si>
    <t>55.5c</t>
  </si>
  <si>
    <r>
      <t>-0.5c</t>
    </r>
    <r>
      <rPr>
        <sz val="8"/>
        <rFont val="Arial"/>
        <family val="2"/>
      </rPr>
      <t> (</t>
    </r>
    <r>
      <rPr>
        <sz val="8"/>
        <color indexed="10"/>
        <rFont val="Arial"/>
        <family val="2"/>
      </rPr>
      <t>-0.893%</t>
    </r>
    <r>
      <rPr>
        <sz val="8"/>
        <rFont val="Arial"/>
        <family val="2"/>
      </rPr>
      <t>)</t>
    </r>
  </si>
  <si>
    <t>16/02/2012 3:07:02 PM (Sydney Time)</t>
  </si>
  <si>
    <t>17/02/2012 4:10:05 PM (Sydney Time)</t>
  </si>
  <si>
    <r>
      <t>+1c</t>
    </r>
    <r>
      <rPr>
        <sz val="8"/>
        <rFont val="Arial"/>
        <family val="2"/>
      </rPr>
      <t> (</t>
    </r>
    <r>
      <rPr>
        <sz val="8"/>
        <color indexed="17"/>
        <rFont val="Arial"/>
        <family val="2"/>
      </rPr>
      <t>+1.802%</t>
    </r>
    <r>
      <rPr>
        <sz val="8"/>
        <rFont val="Arial"/>
        <family val="2"/>
      </rPr>
      <t>)</t>
    </r>
  </si>
  <si>
    <t>20/02/2012 10:16:05 AM (Sydney Time)</t>
  </si>
  <si>
    <t>21/02/2012 3:27:05 PM (Sydney Time)</t>
  </si>
  <si>
    <r>
      <t>-1.5c</t>
    </r>
    <r>
      <rPr>
        <sz val="8"/>
        <rFont val="Arial"/>
        <family val="2"/>
      </rPr>
      <t> (</t>
    </r>
    <r>
      <rPr>
        <sz val="8"/>
        <color indexed="10"/>
        <rFont val="Arial"/>
        <family val="2"/>
      </rPr>
      <t>-2.655%</t>
    </r>
    <r>
      <rPr>
        <sz val="8"/>
        <rFont val="Arial"/>
        <family val="2"/>
      </rPr>
      <t>)</t>
    </r>
  </si>
  <si>
    <t>22/02/2012 3:30:01 PM (Sydney Time)</t>
  </si>
  <si>
    <r>
      <t>+2c</t>
    </r>
    <r>
      <rPr>
        <sz val="8"/>
        <rFont val="Arial"/>
        <family val="2"/>
      </rPr>
      <t> (</t>
    </r>
    <r>
      <rPr>
        <sz val="8"/>
        <color indexed="17"/>
        <rFont val="Arial"/>
        <family val="2"/>
      </rPr>
      <t>+3.636%</t>
    </r>
    <r>
      <rPr>
        <sz val="8"/>
        <rFont val="Arial"/>
        <family val="2"/>
      </rPr>
      <t>)</t>
    </r>
  </si>
  <si>
    <t>23/02/2012 4:10:01 PM (Sydney Time)</t>
  </si>
  <si>
    <t>24/02/2012 3:58:05 PM (Sydney Time)</t>
  </si>
  <si>
    <t>27/02/2012 3:08:05 PM (Sydney Time)</t>
  </si>
  <si>
    <r>
      <t>-1c</t>
    </r>
    <r>
      <rPr>
        <sz val="8"/>
        <rFont val="Arial"/>
        <family val="2"/>
      </rPr>
      <t> (</t>
    </r>
    <r>
      <rPr>
        <sz val="8"/>
        <color indexed="10"/>
        <rFont val="Arial"/>
        <family val="2"/>
      </rPr>
      <t>-1.754%</t>
    </r>
    <r>
      <rPr>
        <sz val="8"/>
        <rFont val="Arial"/>
        <family val="2"/>
      </rPr>
      <t>)</t>
    </r>
  </si>
  <si>
    <t>28/02/2012 3:07:03 PM (Sydney Time)</t>
  </si>
  <si>
    <r>
      <t>-1c</t>
    </r>
    <r>
      <rPr>
        <sz val="8"/>
        <rFont val="Arial"/>
        <family val="2"/>
      </rPr>
      <t> (</t>
    </r>
    <r>
      <rPr>
        <sz val="8"/>
        <color indexed="10"/>
        <rFont val="Arial"/>
        <family val="2"/>
      </rPr>
      <t>-1.786%</t>
    </r>
    <r>
      <rPr>
        <sz val="8"/>
        <rFont val="Arial"/>
        <family val="2"/>
      </rPr>
      <t>)</t>
    </r>
  </si>
  <si>
    <t>29/02/2012 4:10:04 PM (Sydney Time)</t>
  </si>
  <si>
    <r>
      <t>+1c</t>
    </r>
    <r>
      <rPr>
        <sz val="8"/>
        <rFont val="Arial"/>
        <family val="2"/>
      </rPr>
      <t> (</t>
    </r>
    <r>
      <rPr>
        <sz val="8"/>
        <color indexed="17"/>
        <rFont val="Arial"/>
        <family val="2"/>
      </rPr>
      <t>+1.818%</t>
    </r>
    <r>
      <rPr>
        <sz val="8"/>
        <rFont val="Arial"/>
        <family val="2"/>
      </rPr>
      <t>)</t>
    </r>
  </si>
  <si>
    <t>1/03/2012 3:59:05 PM (Sydney Time)</t>
  </si>
  <si>
    <r>
      <t>-0.5c</t>
    </r>
    <r>
      <rPr>
        <sz val="8"/>
        <rFont val="Arial"/>
        <family val="2"/>
      </rPr>
      <t> (</t>
    </r>
    <r>
      <rPr>
        <sz val="8"/>
        <color indexed="10"/>
        <rFont val="Arial"/>
        <family val="2"/>
      </rPr>
      <t>-0.893%</t>
    </r>
    <r>
      <rPr>
        <sz val="8"/>
        <rFont val="Arial"/>
        <family val="2"/>
      </rPr>
      <t>)</t>
    </r>
  </si>
  <si>
    <t>2/03/2012 3:55:02 PM (Sydney Time)</t>
  </si>
  <si>
    <t>54c</t>
  </si>
  <si>
    <r>
      <t>-1.5c</t>
    </r>
    <r>
      <rPr>
        <sz val="8"/>
        <rFont val="Arial"/>
        <family val="2"/>
      </rPr>
      <t> (</t>
    </r>
    <r>
      <rPr>
        <sz val="8"/>
        <color indexed="10"/>
        <rFont val="Arial"/>
        <family val="2"/>
      </rPr>
      <t>-2.703%</t>
    </r>
    <r>
      <rPr>
        <sz val="8"/>
        <rFont val="Arial"/>
        <family val="2"/>
      </rPr>
      <t>)</t>
    </r>
  </si>
  <si>
    <t>5/03/2012 3:30:05 PM (Sydney Time)</t>
  </si>
  <si>
    <t>53c</t>
  </si>
  <si>
    <t>6/03/2012 4:17:01 PM (Sydney Time)</t>
  </si>
  <si>
    <r>
      <t>+1c</t>
    </r>
    <r>
      <rPr>
        <sz val="8"/>
        <rFont val="Arial"/>
        <family val="2"/>
      </rPr>
      <t> (</t>
    </r>
    <r>
      <rPr>
        <sz val="8"/>
        <color indexed="17"/>
        <rFont val="Arial"/>
        <family val="2"/>
      </rPr>
      <t>+1.852%</t>
    </r>
    <r>
      <rPr>
        <sz val="8"/>
        <rFont val="Arial"/>
        <family val="2"/>
      </rPr>
      <t>)</t>
    </r>
  </si>
  <si>
    <r>
      <t>-2c</t>
    </r>
    <r>
      <rPr>
        <sz val="8"/>
        <rFont val="Arial"/>
        <family val="2"/>
      </rPr>
      <t> (</t>
    </r>
    <r>
      <rPr>
        <sz val="8"/>
        <color indexed="10"/>
        <rFont val="Arial"/>
        <family val="2"/>
      </rPr>
      <t>-3.636%</t>
    </r>
    <r>
      <rPr>
        <sz val="8"/>
        <rFont val="Arial"/>
        <family val="2"/>
      </rPr>
      <t>)</t>
    </r>
  </si>
  <si>
    <t>7/03/2012 12:22:01 PM (Sydney Time)</t>
  </si>
  <si>
    <t>51c</t>
  </si>
  <si>
    <t>52.5c</t>
  </si>
  <si>
    <t>8/03/2012 2:00:04 PM (Sydney Time)</t>
  </si>
  <si>
    <t>52c</t>
  </si>
  <si>
    <t>9/03/2012 12:33:05 PM (Sydney Time)</t>
  </si>
  <si>
    <t>12/03/2012 3:58:02 PM (Sydney Time)</t>
  </si>
  <si>
    <t>51.5c</t>
  </si>
  <si>
    <r>
      <t>-1.5c</t>
    </r>
    <r>
      <rPr>
        <sz val="8"/>
        <rFont val="Arial"/>
        <family val="2"/>
      </rPr>
      <t> (</t>
    </r>
    <r>
      <rPr>
        <sz val="8"/>
        <color indexed="10"/>
        <rFont val="Arial"/>
        <family val="2"/>
      </rPr>
      <t>-2.83%</t>
    </r>
    <r>
      <rPr>
        <sz val="8"/>
        <rFont val="Arial"/>
        <family val="2"/>
      </rPr>
      <t>)</t>
    </r>
  </si>
  <si>
    <t>13/03/2012 3:47:03 PM (Sydney Time)</t>
  </si>
  <si>
    <r>
      <t>-1c</t>
    </r>
    <r>
      <rPr>
        <sz val="8"/>
        <rFont val="Arial"/>
        <family val="2"/>
      </rPr>
      <t> (</t>
    </r>
    <r>
      <rPr>
        <sz val="8"/>
        <color indexed="10"/>
        <rFont val="Arial"/>
        <family val="2"/>
      </rPr>
      <t>-1.852%</t>
    </r>
    <r>
      <rPr>
        <sz val="8"/>
        <rFont val="Arial"/>
        <family val="2"/>
      </rPr>
      <t>)</t>
    </r>
  </si>
  <si>
    <t>15/03/2012 4:10:04 PM (Sydney Time)</t>
  </si>
  <si>
    <r>
      <t>+1c</t>
    </r>
    <r>
      <rPr>
        <sz val="8"/>
        <rFont val="Arial"/>
        <family val="2"/>
      </rPr>
      <t> (</t>
    </r>
    <r>
      <rPr>
        <sz val="8"/>
        <color indexed="17"/>
        <rFont val="Arial"/>
        <family val="2"/>
      </rPr>
      <t>+1.887%</t>
    </r>
    <r>
      <rPr>
        <sz val="8"/>
        <rFont val="Arial"/>
        <family val="2"/>
      </rPr>
      <t>)</t>
    </r>
  </si>
  <si>
    <t>16/03/2012 3:53:05 PM (Sydney Time)</t>
  </si>
  <si>
    <t>Price Volatility</t>
  </si>
  <si>
    <r>
      <t>-2c</t>
    </r>
    <r>
      <rPr>
        <sz val="8"/>
        <rFont val="Arial"/>
        <family val="2"/>
      </rPr>
      <t> (</t>
    </r>
    <r>
      <rPr>
        <sz val="8"/>
        <color indexed="10"/>
        <rFont val="Arial"/>
        <family val="2"/>
      </rPr>
      <t>-3.704%</t>
    </r>
    <r>
      <rPr>
        <sz val="8"/>
        <rFont val="Arial"/>
        <family val="2"/>
      </rPr>
      <t>)</t>
    </r>
  </si>
  <si>
    <t>54.5c</t>
  </si>
  <si>
    <t>19/03/2012 4:10:00 PM (Sydney Time)</t>
  </si>
  <si>
    <r>
      <t>+1c</t>
    </r>
    <r>
      <rPr>
        <sz val="8"/>
        <rFont val="Arial"/>
        <family val="2"/>
      </rPr>
      <t> (</t>
    </r>
    <r>
      <rPr>
        <sz val="8"/>
        <color indexed="17"/>
        <rFont val="Arial"/>
        <family val="2"/>
      </rPr>
      <t>+1.923%</t>
    </r>
    <r>
      <rPr>
        <sz val="8"/>
        <rFont val="Arial"/>
        <family val="2"/>
      </rPr>
      <t>)</t>
    </r>
  </si>
  <si>
    <t>20/03/2012 2:52:05 PM (Sydney Time)</t>
  </si>
  <si>
    <r>
      <t>-1c</t>
    </r>
    <r>
      <rPr>
        <sz val="8"/>
        <rFont val="Arial"/>
        <family val="2"/>
      </rPr>
      <t> (</t>
    </r>
    <r>
      <rPr>
        <sz val="8"/>
        <color indexed="10"/>
        <rFont val="Arial"/>
        <family val="2"/>
      </rPr>
      <t>-1.887%</t>
    </r>
    <r>
      <rPr>
        <sz val="8"/>
        <rFont val="Arial"/>
        <family val="2"/>
      </rPr>
      <t>)</t>
    </r>
  </si>
  <si>
    <t>21/03/2012 3:59:02 PM (Sydney Time)</t>
  </si>
  <si>
    <r>
      <t>+2c</t>
    </r>
    <r>
      <rPr>
        <sz val="8"/>
        <rFont val="Arial"/>
        <family val="2"/>
      </rPr>
      <t> (</t>
    </r>
    <r>
      <rPr>
        <sz val="8"/>
        <color indexed="17"/>
        <rFont val="Arial"/>
        <family val="2"/>
      </rPr>
      <t>+3.846%</t>
    </r>
    <r>
      <rPr>
        <sz val="8"/>
        <rFont val="Arial"/>
        <family val="2"/>
      </rPr>
      <t>)</t>
    </r>
  </si>
  <si>
    <t>22/03/2012 4:10:04 PM (Sydney Time)</t>
  </si>
  <si>
    <t>+3c (+5.556%)</t>
  </si>
  <si>
    <t>23/03/2012 3:59:03 PM (Sydney Time)</t>
  </si>
  <si>
    <r>
      <t>-1.5c</t>
    </r>
    <r>
      <rPr>
        <sz val="8"/>
        <rFont val="Arial"/>
        <family val="2"/>
      </rPr>
      <t> (</t>
    </r>
    <r>
      <rPr>
        <sz val="8"/>
        <color indexed="10"/>
        <rFont val="Arial"/>
        <family val="2"/>
      </rPr>
      <t>-2.632%</t>
    </r>
    <r>
      <rPr>
        <sz val="8"/>
        <rFont val="Arial"/>
        <family val="2"/>
      </rPr>
      <t>)</t>
    </r>
  </si>
  <si>
    <t>53.5c</t>
  </si>
  <si>
    <t>26/03/2012 4:10:02 PM (Sydney Time)</t>
  </si>
  <si>
    <r>
      <t>-1c</t>
    </r>
    <r>
      <rPr>
        <sz val="8"/>
        <rFont val="Arial"/>
        <family val="2"/>
      </rPr>
      <t> (</t>
    </r>
    <r>
      <rPr>
        <sz val="8"/>
        <color indexed="10"/>
        <rFont val="Arial"/>
        <family val="2"/>
      </rPr>
      <t>-1.802%</t>
    </r>
    <r>
      <rPr>
        <sz val="8"/>
        <rFont val="Arial"/>
        <family val="2"/>
      </rPr>
      <t>)</t>
    </r>
  </si>
  <si>
    <t>27/03/2012 3:44:03 PM (Sydney Time)</t>
  </si>
  <si>
    <r>
      <t>+0.5c</t>
    </r>
    <r>
      <rPr>
        <sz val="8"/>
        <rFont val="Arial"/>
        <family val="2"/>
      </rPr>
      <t> (</t>
    </r>
    <r>
      <rPr>
        <sz val="8"/>
        <color indexed="17"/>
        <rFont val="Arial"/>
        <family val="2"/>
      </rPr>
      <t>+0.917%</t>
    </r>
    <r>
      <rPr>
        <sz val="8"/>
        <rFont val="Arial"/>
        <family val="2"/>
      </rPr>
      <t>)</t>
    </r>
  </si>
  <si>
    <t>28/03/2012 3:58:05 PM (Sydney Time)</t>
  </si>
  <si>
    <r>
      <t>+1.5c</t>
    </r>
    <r>
      <rPr>
        <sz val="8"/>
        <rFont val="Arial"/>
        <family val="2"/>
      </rPr>
      <t> (</t>
    </r>
    <r>
      <rPr>
        <sz val="8"/>
        <color indexed="17"/>
        <rFont val="Arial"/>
        <family val="2"/>
      </rPr>
      <t>+2.727%</t>
    </r>
    <r>
      <rPr>
        <sz val="8"/>
        <rFont val="Arial"/>
        <family val="2"/>
      </rPr>
      <t>)</t>
    </r>
  </si>
  <si>
    <t>29/03/2012 3:56:05 PM (Sydney Time)</t>
  </si>
  <si>
    <r>
      <t>-2.5c</t>
    </r>
    <r>
      <rPr>
        <sz val="8"/>
        <rFont val="Arial"/>
        <family val="2"/>
      </rPr>
      <t> (</t>
    </r>
    <r>
      <rPr>
        <sz val="8"/>
        <color indexed="10"/>
        <rFont val="Arial"/>
        <family val="2"/>
      </rPr>
      <t>-4.425%</t>
    </r>
    <r>
      <rPr>
        <sz val="8"/>
        <rFont val="Arial"/>
        <family val="2"/>
      </rPr>
      <t>)</t>
    </r>
  </si>
  <si>
    <t>30/03/2012 1:38:05 PM (Sydney Time)</t>
  </si>
  <si>
    <r>
      <t>+2.5c</t>
    </r>
    <r>
      <rPr>
        <sz val="8"/>
        <rFont val="Arial"/>
        <family val="2"/>
      </rPr>
      <t> (</t>
    </r>
    <r>
      <rPr>
        <sz val="8"/>
        <color indexed="17"/>
        <rFont val="Arial"/>
        <family val="2"/>
      </rPr>
      <t>+4.63%</t>
    </r>
    <r>
      <rPr>
        <sz val="8"/>
        <rFont val="Arial"/>
        <family val="2"/>
      </rPr>
      <t>)</t>
    </r>
  </si>
  <si>
    <t>2/04/2012 4:10:04 PM (Sydney Time)</t>
  </si>
  <si>
    <r>
      <t>-1.5c</t>
    </r>
    <r>
      <rPr>
        <sz val="8"/>
        <rFont val="Arial"/>
        <family val="2"/>
      </rPr>
      <t> (</t>
    </r>
    <r>
      <rPr>
        <sz val="8"/>
        <color indexed="10"/>
        <rFont val="Arial"/>
        <family val="2"/>
      </rPr>
      <t>-2.655%</t>
    </r>
    <r>
      <rPr>
        <sz val="8"/>
        <rFont val="Arial"/>
        <family val="2"/>
      </rPr>
      <t>)</t>
    </r>
  </si>
  <si>
    <t>3/04/2012 3:25:04 PM (Sydney Time)</t>
  </si>
  <si>
    <r>
      <t>-1.5c</t>
    </r>
    <r>
      <rPr>
        <sz val="8"/>
        <rFont val="Arial"/>
        <family val="2"/>
      </rPr>
      <t> (</t>
    </r>
    <r>
      <rPr>
        <sz val="8"/>
        <color indexed="10"/>
        <rFont val="Arial"/>
        <family val="2"/>
      </rPr>
      <t>-2.727%</t>
    </r>
    <r>
      <rPr>
        <sz val="8"/>
        <rFont val="Arial"/>
        <family val="2"/>
      </rPr>
      <t>)</t>
    </r>
  </si>
  <si>
    <t>4/04/2012 3:40:00 PM (Sydney Time)</t>
  </si>
  <si>
    <r>
      <t>-2c</t>
    </r>
    <r>
      <rPr>
        <sz val="8"/>
        <rFont val="Arial"/>
        <family val="2"/>
      </rPr>
      <t> (</t>
    </r>
    <r>
      <rPr>
        <sz val="8"/>
        <color indexed="10"/>
        <rFont val="Arial"/>
        <family val="2"/>
      </rPr>
      <t>-3.738%</t>
    </r>
    <r>
      <rPr>
        <sz val="8"/>
        <rFont val="Arial"/>
        <family val="2"/>
      </rPr>
      <t>)</t>
    </r>
  </si>
  <si>
    <t>5/04/2012 3:59:05 PM (Sydney Time)</t>
  </si>
  <si>
    <t>-0.5c (-0.971%)</t>
  </si>
  <si>
    <t>10/04/2012 3:51:01 PM (Sydney Time)</t>
  </si>
  <si>
    <t>50c</t>
  </si>
  <si>
    <r>
      <t>-1c</t>
    </r>
    <r>
      <rPr>
        <sz val="8"/>
        <rFont val="Arial"/>
        <family val="2"/>
      </rPr>
      <t> (</t>
    </r>
    <r>
      <rPr>
        <sz val="8"/>
        <color indexed="10"/>
        <rFont val="Arial"/>
        <family val="2"/>
      </rPr>
      <t>-1.961%</t>
    </r>
    <r>
      <rPr>
        <sz val="8"/>
        <rFont val="Arial"/>
        <family val="2"/>
      </rPr>
      <t>)</t>
    </r>
  </si>
  <si>
    <t>48c</t>
  </si>
  <si>
    <t>11/04/2012 3:56:04 PM (Sydney Time)</t>
  </si>
  <si>
    <r>
      <t>+2c</t>
    </r>
    <r>
      <rPr>
        <sz val="8"/>
        <rFont val="Arial"/>
        <family val="2"/>
      </rPr>
      <t> (</t>
    </r>
    <r>
      <rPr>
        <sz val="8"/>
        <color indexed="17"/>
        <rFont val="Arial"/>
        <family val="2"/>
      </rPr>
      <t>+4%</t>
    </r>
    <r>
      <rPr>
        <sz val="8"/>
        <rFont val="Arial"/>
        <family val="2"/>
      </rPr>
      <t>)</t>
    </r>
  </si>
  <si>
    <t>12/04/2012 3:54:03 PM (Sydney Time)</t>
  </si>
  <si>
    <r>
      <t>+1c</t>
    </r>
    <r>
      <rPr>
        <sz val="8"/>
        <rFont val="Arial"/>
        <family val="2"/>
      </rPr>
      <t> (</t>
    </r>
    <r>
      <rPr>
        <sz val="8"/>
        <color indexed="17"/>
        <rFont val="Arial"/>
        <family val="2"/>
      </rPr>
      <t>+1.923%</t>
    </r>
    <r>
      <rPr>
        <sz val="8"/>
        <rFont val="Arial"/>
        <family val="2"/>
      </rPr>
      <t>)</t>
    </r>
  </si>
  <si>
    <t>13/04/2012 3:12:01 PM (Sydney Time)</t>
  </si>
  <si>
    <t>16/04/2012 3:41:01 PM (Sydney Time)</t>
  </si>
  <si>
    <t>17/04/2012 4:10:05 PM (Sydney Time)</t>
  </si>
  <si>
    <r>
      <t>-1c</t>
    </r>
    <r>
      <rPr>
        <sz val="8"/>
        <rFont val="Arial"/>
        <family val="2"/>
      </rPr>
      <t> (</t>
    </r>
    <r>
      <rPr>
        <sz val="8"/>
        <color indexed="10"/>
        <rFont val="Arial"/>
        <family val="2"/>
      </rPr>
      <t>-1.887%</t>
    </r>
    <r>
      <rPr>
        <sz val="8"/>
        <rFont val="Arial"/>
        <family val="2"/>
      </rPr>
      <t>)</t>
    </r>
  </si>
  <si>
    <t>ShareholderUpdate</t>
  </si>
  <si>
    <r>
      <t>+1c</t>
    </r>
    <r>
      <rPr>
        <sz val="8"/>
        <rFont val="Arial"/>
        <family val="2"/>
      </rPr>
      <t> (</t>
    </r>
    <r>
      <rPr>
        <sz val="8"/>
        <color indexed="17"/>
        <rFont val="Arial"/>
        <family val="2"/>
      </rPr>
      <t>+1.923%</t>
    </r>
    <r>
      <rPr>
        <sz val="8"/>
        <rFont val="Arial"/>
        <family val="2"/>
      </rPr>
      <t>)</t>
    </r>
  </si>
  <si>
    <t>18/04/2012 2:57:01 PM (Sydney Time)</t>
  </si>
  <si>
    <r>
      <t>+1c</t>
    </r>
    <r>
      <rPr>
        <sz val="8"/>
        <rFont val="Arial"/>
        <family val="2"/>
      </rPr>
      <t> (</t>
    </r>
    <r>
      <rPr>
        <sz val="8"/>
        <color indexed="17"/>
        <rFont val="Arial"/>
        <family val="2"/>
      </rPr>
      <t>+1.887%</t>
    </r>
    <r>
      <rPr>
        <sz val="8"/>
        <rFont val="Arial"/>
        <family val="2"/>
      </rPr>
      <t>)</t>
    </r>
  </si>
  <si>
    <t>50.5c</t>
  </si>
  <si>
    <t>19/04/2012 3:35:02 PM (Sydney Time)</t>
  </si>
  <si>
    <r>
      <t>-4c</t>
    </r>
    <r>
      <rPr>
        <sz val="8"/>
        <rFont val="Arial"/>
        <family val="2"/>
      </rPr>
      <t> (</t>
    </r>
    <r>
      <rPr>
        <sz val="8"/>
        <color indexed="10"/>
        <rFont val="Arial"/>
        <family val="2"/>
      </rPr>
      <t>-7.407%</t>
    </r>
    <r>
      <rPr>
        <sz val="8"/>
        <rFont val="Arial"/>
        <family val="2"/>
      </rPr>
      <t>)</t>
    </r>
  </si>
  <si>
    <t>20/04/2012 3:31:01 PM (Sydney Time)</t>
  </si>
  <si>
    <r>
      <t>+4c</t>
    </r>
    <r>
      <rPr>
        <sz val="8"/>
        <rFont val="Arial"/>
        <family val="2"/>
      </rPr>
      <t> (</t>
    </r>
    <r>
      <rPr>
        <sz val="8"/>
        <color indexed="17"/>
        <rFont val="Arial"/>
        <family val="2"/>
      </rPr>
      <t>+8%</t>
    </r>
    <r>
      <rPr>
        <sz val="8"/>
        <rFont val="Arial"/>
        <family val="2"/>
      </rPr>
      <t>)</t>
    </r>
  </si>
  <si>
    <t>23/04/2012 3:52:01 PM (Sydney Time)</t>
  </si>
  <si>
    <r>
      <t>-3.5c</t>
    </r>
    <r>
      <rPr>
        <sz val="8"/>
        <rFont val="Arial"/>
        <family val="2"/>
      </rPr>
      <t> (</t>
    </r>
    <r>
      <rPr>
        <sz val="8"/>
        <color indexed="10"/>
        <rFont val="Arial"/>
        <family val="2"/>
      </rPr>
      <t>-6.481%</t>
    </r>
    <r>
      <rPr>
        <sz val="8"/>
        <rFont val="Arial"/>
        <family val="2"/>
      </rPr>
      <t>)</t>
    </r>
  </si>
  <si>
    <t>24/04/2012 3:41:02 PM (Sydney Time)</t>
  </si>
  <si>
    <r>
      <t>+1.5c</t>
    </r>
    <r>
      <rPr>
        <sz val="8"/>
        <rFont val="Arial"/>
        <family val="2"/>
      </rPr>
      <t> (</t>
    </r>
    <r>
      <rPr>
        <sz val="8"/>
        <color indexed="17"/>
        <rFont val="Arial"/>
        <family val="2"/>
      </rPr>
      <t>+2.97%</t>
    </r>
    <r>
      <rPr>
        <sz val="8"/>
        <rFont val="Arial"/>
        <family val="2"/>
      </rPr>
      <t>)</t>
    </r>
  </si>
  <si>
    <t>26/04/2012 1:05:02 PM (Sydney Time)</t>
  </si>
  <si>
    <r>
      <t>-2c</t>
    </r>
    <r>
      <rPr>
        <sz val="8"/>
        <rFont val="Arial"/>
        <family val="2"/>
      </rPr>
      <t> (</t>
    </r>
    <r>
      <rPr>
        <sz val="8"/>
        <color indexed="10"/>
        <rFont val="Arial"/>
        <family val="2"/>
      </rPr>
      <t>-3.846%</t>
    </r>
    <r>
      <rPr>
        <sz val="8"/>
        <rFont val="Arial"/>
        <family val="2"/>
      </rPr>
      <t>)</t>
    </r>
  </si>
  <si>
    <t>27/04/2012 3:34:01 PM (Sydney Time)</t>
  </si>
  <si>
    <r>
      <t>+1c</t>
    </r>
    <r>
      <rPr>
        <sz val="8"/>
        <rFont val="Arial"/>
        <family val="2"/>
      </rPr>
      <t> (</t>
    </r>
    <r>
      <rPr>
        <sz val="8"/>
        <color indexed="17"/>
        <rFont val="Arial"/>
        <family val="2"/>
      </rPr>
      <t>+2%</t>
    </r>
    <r>
      <rPr>
        <sz val="8"/>
        <rFont val="Arial"/>
        <family val="2"/>
      </rPr>
      <t>)</t>
    </r>
  </si>
  <si>
    <t>30/04/2012 3:51:05 PM (Sydney Time)</t>
  </si>
  <si>
    <r>
      <t>+2c</t>
    </r>
    <r>
      <rPr>
        <sz val="8"/>
        <rFont val="Arial"/>
        <family val="2"/>
      </rPr>
      <t> (</t>
    </r>
    <r>
      <rPr>
        <sz val="8"/>
        <color indexed="17"/>
        <rFont val="Arial"/>
        <family val="2"/>
      </rPr>
      <t>+3.922%</t>
    </r>
    <r>
      <rPr>
        <sz val="8"/>
        <rFont val="Arial"/>
        <family val="2"/>
      </rPr>
      <t>)</t>
    </r>
  </si>
  <si>
    <t>1/05/2012 3:41:00 PM (Sydney Time)</t>
  </si>
  <si>
    <r>
      <t>-3c</t>
    </r>
    <r>
      <rPr>
        <sz val="8"/>
        <rFont val="Arial"/>
        <family val="2"/>
      </rPr>
      <t> (</t>
    </r>
    <r>
      <rPr>
        <sz val="8"/>
        <color indexed="10"/>
        <rFont val="Arial"/>
        <family val="2"/>
      </rPr>
      <t>-5.66%</t>
    </r>
    <r>
      <rPr>
        <sz val="8"/>
        <rFont val="Arial"/>
        <family val="2"/>
      </rPr>
      <t>)</t>
    </r>
  </si>
  <si>
    <t>49c</t>
  </si>
  <si>
    <t>2/05/2012 12:10:04 PM (Sydney Time)</t>
  </si>
  <si>
    <t>60c</t>
  </si>
  <si>
    <t>0c</t>
  </si>
  <si>
    <t>3/05/2012 (Sydney Time)</t>
  </si>
  <si>
    <r>
      <t>+5c</t>
    </r>
    <r>
      <rPr>
        <sz val="8"/>
        <rFont val="Arial"/>
        <family val="2"/>
      </rPr>
      <t> (</t>
    </r>
    <r>
      <rPr>
        <sz val="8"/>
        <color indexed="17"/>
        <rFont val="Arial"/>
        <family val="2"/>
      </rPr>
      <t>+10%</t>
    </r>
    <r>
      <rPr>
        <sz val="8"/>
        <rFont val="Arial"/>
        <family val="2"/>
      </rPr>
      <t>)</t>
    </r>
  </si>
  <si>
    <t>4/05/2012 3:53:01 PM (Sydney Time)</t>
  </si>
  <si>
    <r>
      <t>-2.5c</t>
    </r>
    <r>
      <rPr>
        <sz val="8"/>
        <rFont val="Arial"/>
        <family val="2"/>
      </rPr>
      <t> (</t>
    </r>
    <r>
      <rPr>
        <sz val="8"/>
        <color indexed="10"/>
        <rFont val="Arial"/>
        <family val="2"/>
      </rPr>
      <t>-4.545%</t>
    </r>
    <r>
      <rPr>
        <sz val="8"/>
        <rFont val="Arial"/>
        <family val="2"/>
      </rPr>
      <t>)</t>
    </r>
  </si>
  <si>
    <t>7/05/2012 4:12:02 PM (Sydney Time)</t>
  </si>
  <si>
    <t>8/05/2012 4:13:01 PM (Sydney Time)</t>
  </si>
  <si>
    <r>
      <t>-2c</t>
    </r>
    <r>
      <rPr>
        <sz val="8"/>
        <rFont val="Arial"/>
        <family val="2"/>
      </rPr>
      <t> (</t>
    </r>
    <r>
      <rPr>
        <sz val="8"/>
        <color indexed="10"/>
        <rFont val="Arial"/>
        <family val="2"/>
      </rPr>
      <t>-3.81%</t>
    </r>
    <r>
      <rPr>
        <sz val="8"/>
        <rFont val="Arial"/>
        <family val="2"/>
      </rPr>
      <t>)</t>
    </r>
  </si>
  <si>
    <t>9/05/2012 3:44:02 PM (Sydney Time)</t>
  </si>
  <si>
    <r>
      <t>+0.5c</t>
    </r>
    <r>
      <rPr>
        <sz val="8"/>
        <rFont val="Arial"/>
        <family val="2"/>
      </rPr>
      <t> (</t>
    </r>
    <r>
      <rPr>
        <sz val="8"/>
        <color indexed="17"/>
        <rFont val="Arial"/>
        <family val="2"/>
      </rPr>
      <t>+0.99%</t>
    </r>
    <r>
      <rPr>
        <sz val="8"/>
        <rFont val="Arial"/>
        <family val="2"/>
      </rPr>
      <t>)</t>
    </r>
  </si>
  <si>
    <t>10/05/2012 3:43:04 PM (Sydney Time)</t>
  </si>
  <si>
    <t>11/05/2012 4:10:02 PM (Sydney Time)</t>
  </si>
  <si>
    <t>Slope Price</t>
  </si>
  <si>
    <r>
      <t>+1c</t>
    </r>
    <r>
      <rPr>
        <sz val="8"/>
        <rFont val="Arial"/>
        <family val="2"/>
      </rPr>
      <t> (</t>
    </r>
    <r>
      <rPr>
        <sz val="8"/>
        <color indexed="17"/>
        <rFont val="Arial"/>
        <family val="2"/>
      </rPr>
      <t>+1.961%</t>
    </r>
    <r>
      <rPr>
        <sz val="8"/>
        <rFont val="Arial"/>
        <family val="2"/>
      </rPr>
      <t>)</t>
    </r>
  </si>
  <si>
    <t>14/05/2012 3:24:04 PM (Sydney Time)</t>
  </si>
  <si>
    <t>row</t>
  </si>
  <si>
    <r>
      <t>+2c</t>
    </r>
    <r>
      <rPr>
        <sz val="8"/>
        <rFont val="Arial"/>
        <family val="2"/>
      </rPr>
      <t> (</t>
    </r>
    <r>
      <rPr>
        <sz val="8"/>
        <color indexed="17"/>
        <rFont val="Arial"/>
        <family val="2"/>
      </rPr>
      <t>+3.846%</t>
    </r>
    <r>
      <rPr>
        <sz val="8"/>
        <rFont val="Arial"/>
        <family val="2"/>
      </rPr>
      <t>)</t>
    </r>
  </si>
  <si>
    <t>15/05/2012 4:10:03 PM (Sydney Time)</t>
  </si>
  <si>
    <r>
      <t>-3.5c</t>
    </r>
    <r>
      <rPr>
        <sz val="8"/>
        <rFont val="Arial"/>
        <family val="2"/>
      </rPr>
      <t> (</t>
    </r>
    <r>
      <rPr>
        <sz val="8"/>
        <color indexed="10"/>
        <rFont val="Arial"/>
        <family val="2"/>
      </rPr>
      <t>-6.481%</t>
    </r>
    <r>
      <rPr>
        <sz val="8"/>
        <rFont val="Arial"/>
        <family val="2"/>
      </rPr>
      <t>)</t>
    </r>
  </si>
  <si>
    <t>16/05/2012 4:10:05 PM (Sydney Time)</t>
  </si>
  <si>
    <r>
      <t>-0.5c</t>
    </r>
    <r>
      <rPr>
        <sz val="8"/>
        <rFont val="Arial"/>
        <family val="2"/>
      </rPr>
      <t> (</t>
    </r>
    <r>
      <rPr>
        <sz val="8"/>
        <color indexed="10"/>
        <rFont val="Arial"/>
        <family val="2"/>
      </rPr>
      <t>-0.99%</t>
    </r>
    <r>
      <rPr>
        <sz val="8"/>
        <rFont val="Arial"/>
        <family val="2"/>
      </rPr>
      <t>)</t>
    </r>
  </si>
  <si>
    <t>17/05/2012 4:13:04 PM (Sydney Time)</t>
  </si>
  <si>
    <r>
      <t>-1c</t>
    </r>
    <r>
      <rPr>
        <sz val="8"/>
        <rFont val="Arial"/>
        <family val="2"/>
      </rPr>
      <t> (</t>
    </r>
    <r>
      <rPr>
        <sz val="8"/>
        <color indexed="10"/>
        <rFont val="Arial"/>
        <family val="2"/>
      </rPr>
      <t>-2%</t>
    </r>
    <r>
      <rPr>
        <sz val="8"/>
        <rFont val="Arial"/>
        <family val="2"/>
      </rPr>
      <t>)</t>
    </r>
  </si>
  <si>
    <t>49.5c</t>
  </si>
  <si>
    <t>18/05/2012 4:10:01 PM (Sydney Time)</t>
  </si>
  <si>
    <t>21/05/2012 2:11:05 PM (Sydney Time)</t>
  </si>
  <si>
    <r>
      <t>+1c</t>
    </r>
    <r>
      <rPr>
        <sz val="8"/>
        <rFont val="Arial"/>
        <family val="2"/>
      </rPr>
      <t> (</t>
    </r>
    <r>
      <rPr>
        <sz val="8"/>
        <color indexed="17"/>
        <rFont val="Arial"/>
        <family val="2"/>
      </rPr>
      <t>+2.041%</t>
    </r>
    <r>
      <rPr>
        <sz val="8"/>
        <rFont val="Arial"/>
        <family val="2"/>
      </rPr>
      <t>)</t>
    </r>
  </si>
  <si>
    <t>22/05/2012 3:45:04 PM (Sydney Time)</t>
  </si>
  <si>
    <r>
      <t>-1c</t>
    </r>
    <r>
      <rPr>
        <sz val="8"/>
        <rFont val="Arial"/>
        <family val="2"/>
      </rPr>
      <t> (</t>
    </r>
    <r>
      <rPr>
        <sz val="8"/>
        <color indexed="10"/>
        <rFont val="Arial"/>
        <family val="2"/>
      </rPr>
      <t>-2%</t>
    </r>
    <r>
      <rPr>
        <sz val="8"/>
        <rFont val="Arial"/>
        <family val="2"/>
      </rPr>
      <t>)</t>
    </r>
  </si>
  <si>
    <t>23/05/2012 4:10:05 PM (Sydney Time)</t>
  </si>
  <si>
    <t>24/05/2012 4:10:03 PM (Sydney Time)</t>
  </si>
  <si>
    <t>Money Flow</t>
  </si>
  <si>
    <t>Price</t>
  </si>
  <si>
    <t>25/05/2012 4:10:04 PM (Sydney Time)</t>
  </si>
  <si>
    <r>
      <t>+1c</t>
    </r>
    <r>
      <rPr>
        <sz val="8"/>
        <rFont val="Arial"/>
        <family val="2"/>
      </rPr>
      <t> (</t>
    </r>
    <r>
      <rPr>
        <sz val="8"/>
        <color indexed="17"/>
        <rFont val="Arial"/>
        <family val="2"/>
      </rPr>
      <t>+2.041%</t>
    </r>
    <r>
      <rPr>
        <sz val="8"/>
        <rFont val="Arial"/>
        <family val="2"/>
      </rPr>
      <t>)</t>
    </r>
  </si>
  <si>
    <t>28/05/2012 3:55:04 PM (Sydney Time)</t>
  </si>
  <si>
    <t>29/05/2012 2:24:02 PM (Sydney Time)</t>
  </si>
  <si>
    <t>30/05/2012 4:10:05 PM (Sydney Time)</t>
  </si>
  <si>
    <t>1/06/2012 2:03:00 PM (Sydney Time)</t>
  </si>
  <si>
    <r>
      <t>+0.5c</t>
    </r>
    <r>
      <rPr>
        <sz val="8"/>
        <rFont val="Arial"/>
        <family val="2"/>
      </rPr>
      <t> (</t>
    </r>
    <r>
      <rPr>
        <sz val="8"/>
        <color indexed="17"/>
        <rFont val="Arial"/>
        <family val="2"/>
      </rPr>
      <t>+1.01%</t>
    </r>
    <r>
      <rPr>
        <sz val="8"/>
        <rFont val="Arial"/>
        <family val="2"/>
      </rPr>
      <t>)</t>
    </r>
  </si>
  <si>
    <t>4/06/2012 3:36:00 PM (Sydney Time)</t>
  </si>
  <si>
    <t>5/06/2012 3:45:05 PM (Sydney Time)</t>
  </si>
  <si>
    <t>6/06/2012 3:54:05 PM (Sydney Time)</t>
  </si>
  <si>
    <r>
      <t>+0.5c</t>
    </r>
    <r>
      <rPr>
        <sz val="8"/>
        <rFont val="Arial"/>
        <family val="2"/>
      </rPr>
      <t> (</t>
    </r>
    <r>
      <rPr>
        <sz val="8"/>
        <color indexed="17"/>
        <rFont val="Arial"/>
        <family val="2"/>
      </rPr>
      <t>+1%</t>
    </r>
    <r>
      <rPr>
        <sz val="8"/>
        <rFont val="Arial"/>
        <family val="2"/>
      </rPr>
      <t>)</t>
    </r>
  </si>
  <si>
    <t>7/06/2012 2:34:01 PM (Sydney Time)</t>
  </si>
  <si>
    <t>8/06/2012 (Sydney Time)</t>
  </si>
  <si>
    <t>12/06/2012 4:10:05 PM (Sydney Time)</t>
  </si>
  <si>
    <r>
      <t>-0.5c</t>
    </r>
    <r>
      <rPr>
        <sz val="8"/>
        <rFont val="Arial"/>
        <family val="2"/>
      </rPr>
      <t> (</t>
    </r>
    <r>
      <rPr>
        <sz val="8"/>
        <color indexed="10"/>
        <rFont val="Arial"/>
        <family val="2"/>
      </rPr>
      <t>-0.99%</t>
    </r>
    <r>
      <rPr>
        <sz val="8"/>
        <rFont val="Arial"/>
        <family val="2"/>
      </rPr>
      <t>)</t>
    </r>
  </si>
  <si>
    <t>13/06/2012 2:21:02 PM (Sydney Time)</t>
  </si>
  <si>
    <t>48.5c</t>
  </si>
  <si>
    <r>
      <t>-1.5c</t>
    </r>
    <r>
      <rPr>
        <sz val="8"/>
        <rFont val="Arial"/>
        <family val="2"/>
      </rPr>
      <t> (</t>
    </r>
    <r>
      <rPr>
        <sz val="8"/>
        <color indexed="10"/>
        <rFont val="Arial"/>
        <family val="2"/>
      </rPr>
      <t>-3%</t>
    </r>
    <r>
      <rPr>
        <sz val="8"/>
        <rFont val="Arial"/>
        <family val="2"/>
      </rPr>
      <t>)</t>
    </r>
  </si>
  <si>
    <t>14/06/2012 3:59:04 PM (Sydney Time)</t>
  </si>
  <si>
    <t>15/06/2012 11:24:00 AM (Sydney Time)</t>
  </si>
  <si>
    <r>
      <t>+0.5c</t>
    </r>
    <r>
      <rPr>
        <sz val="8"/>
        <rFont val="Arial"/>
        <family val="2"/>
      </rPr>
      <t> (</t>
    </r>
    <r>
      <rPr>
        <sz val="8"/>
        <color indexed="17"/>
        <rFont val="Arial"/>
        <family val="2"/>
      </rPr>
      <t>+1.031%</t>
    </r>
    <r>
      <rPr>
        <sz val="8"/>
        <rFont val="Arial"/>
        <family val="2"/>
      </rPr>
      <t>)</t>
    </r>
  </si>
  <si>
    <t>18/06/2012 11:49:00 AM (Sydney Time)</t>
  </si>
  <si>
    <r>
      <t>+0.5c</t>
    </r>
    <r>
      <rPr>
        <sz val="8"/>
        <rFont val="Arial"/>
        <family val="2"/>
      </rPr>
      <t> (</t>
    </r>
    <r>
      <rPr>
        <sz val="8"/>
        <color indexed="17"/>
        <rFont val="Arial"/>
        <family val="2"/>
      </rPr>
      <t>+1.02%</t>
    </r>
    <r>
      <rPr>
        <sz val="8"/>
        <rFont val="Arial"/>
        <family val="2"/>
      </rPr>
      <t>)</t>
    </r>
  </si>
  <si>
    <t>19/06/2012 2:42:04 PM (Sydney Time)</t>
  </si>
  <si>
    <r>
      <t>-0.5c</t>
    </r>
    <r>
      <rPr>
        <sz val="8"/>
        <rFont val="Arial"/>
        <family val="2"/>
      </rPr>
      <t> (</t>
    </r>
    <r>
      <rPr>
        <sz val="8"/>
        <color indexed="10"/>
        <rFont val="Arial"/>
        <family val="2"/>
      </rPr>
      <t>-1.01%</t>
    </r>
    <r>
      <rPr>
        <sz val="8"/>
        <rFont val="Arial"/>
        <family val="2"/>
      </rPr>
      <t>)</t>
    </r>
  </si>
  <si>
    <t>20/06/2012 3:51:04 PM (Sydney Time)</t>
  </si>
  <si>
    <t>21/06/2012 4:10:02 PM (Sydney Time)</t>
  </si>
  <si>
    <t>22/06/2012 4:10:02 PM (Sydney Time)</t>
  </si>
  <si>
    <r>
      <t>+1c</t>
    </r>
    <r>
      <rPr>
        <sz val="8"/>
        <rFont val="Arial"/>
        <family val="2"/>
      </rPr>
      <t> (</t>
    </r>
    <r>
      <rPr>
        <sz val="8"/>
        <color indexed="17"/>
        <rFont val="Arial"/>
        <family val="2"/>
      </rPr>
      <t>+2.041%</t>
    </r>
    <r>
      <rPr>
        <sz val="8"/>
        <rFont val="Arial"/>
        <family val="2"/>
      </rPr>
      <t>)</t>
    </r>
  </si>
  <si>
    <t>25/06/2012 4:10:04 PM (Sydney Time)</t>
  </si>
  <si>
    <r>
      <t>+3c</t>
    </r>
    <r>
      <rPr>
        <sz val="8"/>
        <rFont val="Arial"/>
        <family val="2"/>
      </rPr>
      <t> (</t>
    </r>
    <r>
      <rPr>
        <sz val="8"/>
        <color indexed="17"/>
        <rFont val="Arial"/>
        <family val="2"/>
      </rPr>
      <t>+6%</t>
    </r>
    <r>
      <rPr>
        <sz val="8"/>
        <rFont val="Arial"/>
        <family val="2"/>
      </rPr>
      <t>)</t>
    </r>
  </si>
  <si>
    <r>
      <t>-1.5c</t>
    </r>
    <r>
      <rPr>
        <sz val="8"/>
        <rFont val="Arial"/>
        <family val="2"/>
      </rPr>
      <t> (</t>
    </r>
    <r>
      <rPr>
        <sz val="8"/>
        <color indexed="10"/>
        <rFont val="Arial"/>
        <family val="2"/>
      </rPr>
      <t>-2.83%</t>
    </r>
    <r>
      <rPr>
        <sz val="8"/>
        <rFont val="Arial"/>
        <family val="2"/>
      </rPr>
      <t>)</t>
    </r>
  </si>
  <si>
    <t>26/06/2012 3:38:04 PM (Sydney Time)</t>
  </si>
  <si>
    <r>
      <t>-1.5c</t>
    </r>
    <r>
      <rPr>
        <sz val="8"/>
        <rFont val="Arial"/>
        <family val="2"/>
      </rPr>
      <t> (</t>
    </r>
    <r>
      <rPr>
        <sz val="8"/>
        <color indexed="10"/>
        <rFont val="Arial"/>
        <family val="2"/>
      </rPr>
      <t>-2.913%</t>
    </r>
    <r>
      <rPr>
        <sz val="8"/>
        <rFont val="Arial"/>
        <family val="2"/>
      </rPr>
      <t>)</t>
    </r>
  </si>
  <si>
    <t>27/06/2012 4:10:00 PM (Sydney Time)</t>
  </si>
  <si>
    <r>
      <t>+1c</t>
    </r>
    <r>
      <rPr>
        <sz val="8"/>
        <rFont val="Arial"/>
        <family val="2"/>
      </rPr>
      <t> (</t>
    </r>
    <r>
      <rPr>
        <sz val="8"/>
        <color indexed="17"/>
        <rFont val="Arial"/>
        <family val="2"/>
      </rPr>
      <t>+2%</t>
    </r>
    <r>
      <rPr>
        <sz val="8"/>
        <rFont val="Arial"/>
        <family val="2"/>
      </rPr>
      <t>)</t>
    </r>
  </si>
  <si>
    <t>28/06/2012 1:53:05 PM (Sydney Time)</t>
  </si>
  <si>
    <t>29/06/2012 3:58:01 PM (Sydney Time)</t>
  </si>
  <si>
    <t>2/07/2012 3:37:00 PM (Sydney Time)</t>
  </si>
  <si>
    <t>3/07/2012 3:36:03 PM (Sydney Time)</t>
  </si>
  <si>
    <t>+3.5c (+6.863%)</t>
  </si>
  <si>
    <t>4/07/2012 3:50:01 PM (Sydney Time)</t>
  </si>
  <si>
    <r>
      <t>-2c</t>
    </r>
    <r>
      <rPr>
        <sz val="8"/>
        <rFont val="Arial"/>
        <family val="2"/>
      </rPr>
      <t xml:space="preserve"> (</t>
    </r>
    <r>
      <rPr>
        <sz val="8"/>
        <color indexed="10"/>
        <rFont val="Arial"/>
        <family val="2"/>
      </rPr>
      <t>-3.67%</t>
    </r>
    <r>
      <rPr>
        <sz val="8"/>
        <rFont val="Arial"/>
        <family val="2"/>
      </rPr>
      <t>)</t>
    </r>
  </si>
  <si>
    <t>5/07/2012 3:59:01 PM (Sydney Time)</t>
  </si>
  <si>
    <r>
      <t>+1.5c</t>
    </r>
    <r>
      <rPr>
        <sz val="8"/>
        <rFont val="Arial"/>
        <family val="2"/>
      </rPr>
      <t xml:space="preserve"> (</t>
    </r>
    <r>
      <rPr>
        <sz val="8"/>
        <color indexed="17"/>
        <rFont val="Arial"/>
        <family val="2"/>
      </rPr>
      <t>+2.857%</t>
    </r>
    <r>
      <rPr>
        <sz val="8"/>
        <rFont val="Arial"/>
        <family val="2"/>
      </rPr>
      <t>)</t>
    </r>
  </si>
  <si>
    <t>6/07/2012 2:16:04 PM (Sydney Time)</t>
  </si>
  <si>
    <r>
      <t>-3c</t>
    </r>
    <r>
      <rPr>
        <sz val="8"/>
        <rFont val="Arial"/>
        <family val="2"/>
      </rPr>
      <t> (</t>
    </r>
    <r>
      <rPr>
        <sz val="8"/>
        <color indexed="10"/>
        <rFont val="Arial"/>
        <family val="2"/>
      </rPr>
      <t>-5.556%</t>
    </r>
    <r>
      <rPr>
        <sz val="8"/>
        <rFont val="Arial"/>
        <family val="2"/>
      </rPr>
      <t>)</t>
    </r>
  </si>
  <si>
    <t>9/07/2012 3:34:05 PM (Sydney Time)</t>
  </si>
  <si>
    <t>10/07/2012 3:37:03 PM (Sydney Time)</t>
  </si>
  <si>
    <t>11/07/2012 10:23:04 AM (Sydney Time)</t>
  </si>
  <si>
    <r>
      <t>-0.5c</t>
    </r>
    <r>
      <rPr>
        <sz val="8"/>
        <rFont val="Arial"/>
        <family val="2"/>
      </rPr>
      <t> (</t>
    </r>
    <r>
      <rPr>
        <sz val="8"/>
        <color indexed="10"/>
        <rFont val="Arial"/>
        <family val="2"/>
      </rPr>
      <t>-0.98%</t>
    </r>
    <r>
      <rPr>
        <sz val="8"/>
        <rFont val="Arial"/>
        <family val="2"/>
      </rPr>
      <t>)</t>
    </r>
  </si>
  <si>
    <t>12/07/2012 3:49:04 PM (Sydney Time)</t>
  </si>
  <si>
    <t>It's not the investor's fault that he or she doesn't know this. Wall Street suffers from a serious lack of domain skill, and it scares me, too. Risk needs to be defined at order entry, success should be driven by lots of individual activity, and successful trade logic needs to include derivative strategies designed for offensive opportunity.</t>
  </si>
  <si>
    <t>Forget the overpriced, overexplained defensive hedge strategies and forget managing risk. Don't forget managing size. Successful trading and investing has more to do with gaming, sports and understanding standard deviation than it does financial statements and conference calls.</t>
  </si>
  <si>
    <t>The concept of probability is something that most people can understand and appreciate. What's the probability of rolling a three on a single die? What's the probability of drawing the ace of spades from a deck of 52 cards? But they have never applied probability to their investments. For example, sell an out-of-the-money put to generate a 1% return on capital per day and by using just 5% of your capital you can generate an 18% total return on your portfolio. And with practice, people from all levels of education, income, and age can figure the probability of a trade making or losing money in their head.</t>
  </si>
  <si>
    <t>It's not that buying stocks outright is bad per se. Rather, the expectation of performance is not tied to any probability of that event. Who cares if an analyst says a stock might rally 30% if there's only a 1% probability of that happening? Investment advice that trumpets double- and triple-digit returns on capital without telling you there's a less than 1% chance of that happening is irresponsible. And from the regulatory side, warnings of how much loss an investment might incur is meaningless unless a probability of that event occurring is included. It is possible to quantify the likelihood of a stock doubling in price or going to zero over a certain period of time. The technology is available to calculate the numbers quickly. The question is, why isn't this information attached to every stock analysis and market commentary?</t>
  </si>
  <si>
    <t>Another mistake that most investor education or advisory services make is in suggesting strategies that cost very little in terms of capital and have relatively little risk, but extremely high potential returns if the stock rallies up high enough and fast enough. What people don't realize is that the strategies will be profitable only if the stock makes a large enough move up in a short amount of time, and the probability of that happening is very, very small. It makes much more sense for an individual investor to consistently use strategies that can make money in a much wider range of possible stock prices.</t>
  </si>
  <si>
    <t>What investors should focus on is how much potential profit you need to give up in order to get a certain probability of making that profit. Let's tie it together. The way to evaluate investments is to know that with one you can potentially risk $50 to make $50 with a 50% probability of success, or with another risk $60 to make $40 with a 60% probability of success, or with a third risk $90 to make $10 with a 90% probability of success.</t>
  </si>
  <si>
    <t>It's not that one choice is better than the others, but that you need to attach the probability of an event occurring to your potential profit.</t>
  </si>
  <si>
    <t>Why am I picking this fight? Because the risk-free rate of return is currently wrapped around zero. Why not create more winning trades for yourself than losing trades and see how that works. Every prop trading firm has taken that approach for years and years. And when they call heads, it's heads 80% of the time. I have no other explanation.</t>
  </si>
  <si>
    <t>Using strategies with defined reward and high probabilities is the only reliable way to build personal wealth, earn higher returns on capital, make draw downs less frequent and less severe, and be more certain of keeping your money.</t>
  </si>
  <si>
    <t>Let's look at a specific trade in Groupon (ticker: GRPN). With the stock trading at around $8.31 the October $8 puts are $1.30. Selling those puts will generate a 100% return on capital for 100 days. Using less than 1% of your margin account capital you will generate a 3.5% total portfolio return with a 60% probability of staying above your break-even.</t>
  </si>
  <si>
    <t>Investing Need Not Be a Toss of the Dice</t>
  </si>
  <si>
    <t>Using high-probability strategies with defined rewards is the only reliable way to build wealth. So what is investing all about? Probabilities and strategy. That's it. It's about limiting your upside in return for a higher probability of success, and then it's about managing your winners.</t>
  </si>
  <si>
    <r>
      <t>+0.5c</t>
    </r>
    <r>
      <rPr>
        <sz val="8"/>
        <rFont val="Arial"/>
        <family val="2"/>
      </rPr>
      <t> (</t>
    </r>
    <r>
      <rPr>
        <sz val="8"/>
        <color indexed="17"/>
        <rFont val="Arial"/>
        <family val="2"/>
      </rPr>
      <t>+0.99%</t>
    </r>
    <r>
      <rPr>
        <sz val="8"/>
        <rFont val="Arial"/>
        <family val="2"/>
      </rPr>
      <t>)</t>
    </r>
  </si>
  <si>
    <t>13/07/2012 2:25:05 PM (Sydney Time)</t>
  </si>
  <si>
    <r>
      <t>-1.5c</t>
    </r>
    <r>
      <rPr>
        <sz val="8"/>
        <rFont val="Arial"/>
        <family val="2"/>
      </rPr>
      <t> (</t>
    </r>
    <r>
      <rPr>
        <sz val="8"/>
        <color indexed="10"/>
        <rFont val="Arial"/>
        <family val="2"/>
      </rPr>
      <t>-2.941%</t>
    </r>
    <r>
      <rPr>
        <sz val="8"/>
        <rFont val="Arial"/>
        <family val="2"/>
      </rPr>
      <t>)</t>
    </r>
  </si>
  <si>
    <t>16/07/2012 4:10:02 PM (Sydney Time)</t>
  </si>
  <si>
    <r>
      <t>+0.5c</t>
    </r>
    <r>
      <rPr>
        <sz val="8"/>
        <rFont val="Arial"/>
        <family val="2"/>
      </rPr>
      <t> (</t>
    </r>
    <r>
      <rPr>
        <sz val="8"/>
        <color indexed="17"/>
        <rFont val="Arial"/>
        <family val="2"/>
      </rPr>
      <t>+1.01%</t>
    </r>
    <r>
      <rPr>
        <sz val="8"/>
        <rFont val="Arial"/>
        <family val="2"/>
      </rPr>
      <t>)</t>
    </r>
  </si>
  <si>
    <t>17/07/2012 3:52:03 PM (Sydney Time)</t>
  </si>
  <si>
    <t>18/07/2012 3:56:00 PM (Sydney Time)</t>
  </si>
  <si>
    <r>
      <t>+0.5c</t>
    </r>
    <r>
      <rPr>
        <sz val="8"/>
        <rFont val="Arial"/>
        <family val="2"/>
      </rPr>
      <t> (</t>
    </r>
    <r>
      <rPr>
        <sz val="8"/>
        <color indexed="17"/>
        <rFont val="Arial"/>
        <family val="2"/>
      </rPr>
      <t>+1%</t>
    </r>
    <r>
      <rPr>
        <sz val="8"/>
        <rFont val="Arial"/>
        <family val="2"/>
      </rPr>
      <t>)</t>
    </r>
  </si>
  <si>
    <t>19/07/2012 1:04:03 PM (Sydney Time)</t>
  </si>
  <si>
    <r>
      <t>+1c</t>
    </r>
    <r>
      <rPr>
        <sz val="8"/>
        <rFont val="Arial"/>
        <family val="2"/>
      </rPr>
      <t> (</t>
    </r>
    <r>
      <rPr>
        <sz val="8"/>
        <color indexed="17"/>
        <rFont val="Arial"/>
        <family val="2"/>
      </rPr>
      <t>+1.98%</t>
    </r>
    <r>
      <rPr>
        <sz val="8"/>
        <rFont val="Arial"/>
        <family val="2"/>
      </rPr>
      <t>)</t>
    </r>
  </si>
  <si>
    <t>20/07/2012 12:38:04 PM (Sydney Time)</t>
  </si>
  <si>
    <r>
      <t>-1.5c</t>
    </r>
    <r>
      <rPr>
        <sz val="8"/>
        <rFont val="Arial"/>
        <family val="2"/>
      </rPr>
      <t> (</t>
    </r>
    <r>
      <rPr>
        <sz val="8"/>
        <color indexed="10"/>
        <rFont val="Arial"/>
        <family val="2"/>
      </rPr>
      <t>-2.913%</t>
    </r>
    <r>
      <rPr>
        <sz val="8"/>
        <rFont val="Arial"/>
        <family val="2"/>
      </rPr>
      <t>)</t>
    </r>
  </si>
  <si>
    <t>23/07/2012 2:47:00 PM (Sydney Time)</t>
  </si>
  <si>
    <t>24/07/2012 5:06:01 PM (Sydney Time)</t>
  </si>
  <si>
    <t>25/07/2012 12:58:00 PM (Sydney Time)</t>
  </si>
  <si>
    <r>
      <t>-0.5c</t>
    </r>
    <r>
      <rPr>
        <sz val="8"/>
        <rFont val="Arial"/>
        <family val="2"/>
      </rPr>
      <t> (</t>
    </r>
    <r>
      <rPr>
        <sz val="8"/>
        <color indexed="10"/>
        <rFont val="Arial"/>
        <family val="2"/>
      </rPr>
      <t>-1%</t>
    </r>
    <r>
      <rPr>
        <sz val="8"/>
        <rFont val="Arial"/>
        <family val="2"/>
      </rPr>
      <t>)</t>
    </r>
  </si>
  <si>
    <t>26/07/2012 3:11:03 PM (Sydney Time)</t>
  </si>
  <si>
    <r>
      <t>+0.5c</t>
    </r>
    <r>
      <rPr>
        <sz val="8"/>
        <rFont val="Arial"/>
        <family val="2"/>
      </rPr>
      <t> (</t>
    </r>
    <r>
      <rPr>
        <sz val="8"/>
        <color indexed="17"/>
        <rFont val="Arial"/>
        <family val="2"/>
      </rPr>
      <t>+1.01%</t>
    </r>
    <r>
      <rPr>
        <sz val="8"/>
        <rFont val="Arial"/>
        <family val="2"/>
      </rPr>
      <t>)</t>
    </r>
  </si>
  <si>
    <t>27/07/2012 1:48:05 PM (Sydney Time)</t>
  </si>
  <si>
    <r>
      <t>-0.5c</t>
    </r>
    <r>
      <rPr>
        <sz val="8"/>
        <rFont val="Arial"/>
        <family val="2"/>
      </rPr>
      <t> (</t>
    </r>
    <r>
      <rPr>
        <sz val="8"/>
        <color indexed="10"/>
        <rFont val="Arial"/>
        <family val="2"/>
      </rPr>
      <t>-1%</t>
    </r>
    <r>
      <rPr>
        <sz val="8"/>
        <rFont val="Arial"/>
        <family val="2"/>
      </rPr>
      <t>)</t>
    </r>
  </si>
  <si>
    <t>30/07/2012 12:22:05 PM (Sydney Time)</t>
  </si>
  <si>
    <r>
      <t>+1.5c</t>
    </r>
    <r>
      <rPr>
        <sz val="8"/>
        <rFont val="Arial"/>
        <family val="2"/>
      </rPr>
      <t> (</t>
    </r>
    <r>
      <rPr>
        <sz val="8"/>
        <color indexed="17"/>
        <rFont val="Arial"/>
        <family val="2"/>
      </rPr>
      <t>+3.03%</t>
    </r>
    <r>
      <rPr>
        <sz val="8"/>
        <rFont val="Arial"/>
        <family val="2"/>
      </rPr>
      <t>)</t>
    </r>
  </si>
  <si>
    <t>31/07/2012 3:51:04 PM (Sydney Time)</t>
  </si>
  <si>
    <t>1/08/2012 3:25:01 PM (Sydney Time)</t>
  </si>
  <si>
    <t>2/08/2012 3:44:01 PM (Sydney Time)</t>
  </si>
  <si>
    <t>3/08/2012 (Sydney Time)</t>
  </si>
  <si>
    <t>Million</t>
  </si>
  <si>
    <t>Slope Hist</t>
  </si>
  <si>
    <t>Slope Dispersion</t>
  </si>
  <si>
    <r>
      <t>-1c</t>
    </r>
    <r>
      <rPr>
        <sz val="8"/>
        <rFont val="Arial"/>
        <family val="2"/>
      </rPr>
      <t> (</t>
    </r>
    <r>
      <rPr>
        <sz val="8"/>
        <color indexed="10"/>
        <rFont val="Arial"/>
        <family val="2"/>
      </rPr>
      <t>-1.961%</t>
    </r>
    <r>
      <rPr>
        <sz val="8"/>
        <rFont val="Arial"/>
        <family val="2"/>
      </rPr>
      <t>)</t>
    </r>
  </si>
  <si>
    <t>6/08/2012 4:10:04 PM (Sydney Time)</t>
  </si>
  <si>
    <r>
      <t>-1c</t>
    </r>
    <r>
      <rPr>
        <sz val="8"/>
        <rFont val="Arial"/>
        <family val="2"/>
      </rPr>
      <t> (</t>
    </r>
    <r>
      <rPr>
        <sz val="8"/>
        <color indexed="10"/>
        <rFont val="Arial"/>
        <family val="2"/>
      </rPr>
      <t>-2%</t>
    </r>
    <r>
      <rPr>
        <sz val="8"/>
        <rFont val="Arial"/>
        <family val="2"/>
      </rPr>
      <t>)</t>
    </r>
  </si>
  <si>
    <t>7/08/2012 3:25:04 PM (Sydney Time)</t>
  </si>
  <si>
    <t>8/08/2012 3:43:05 PM (Sydney Time)</t>
  </si>
  <si>
    <t>9/08/2012 4:10:01 PM (Sydney Time)</t>
  </si>
  <si>
    <r>
      <t>-0.5c</t>
    </r>
    <r>
      <rPr>
        <sz val="8"/>
        <rFont val="Arial"/>
        <family val="2"/>
      </rPr>
      <t> (</t>
    </r>
    <r>
      <rPr>
        <sz val="8"/>
        <color indexed="10"/>
        <rFont val="Arial"/>
        <family val="2"/>
      </rPr>
      <t>-1.02%</t>
    </r>
    <r>
      <rPr>
        <sz val="8"/>
        <rFont val="Arial"/>
        <family val="2"/>
      </rPr>
      <t>)</t>
    </r>
  </si>
  <si>
    <r>
      <t>-0.5c</t>
    </r>
    <r>
      <rPr>
        <sz val="8"/>
        <rFont val="Arial"/>
        <family val="2"/>
      </rPr>
      <t> (</t>
    </r>
    <r>
      <rPr>
        <sz val="8"/>
        <color indexed="10"/>
        <rFont val="Arial"/>
        <family val="2"/>
      </rPr>
      <t>-1.031%</t>
    </r>
    <r>
      <rPr>
        <sz val="8"/>
        <rFont val="Arial"/>
        <family val="2"/>
      </rPr>
      <t>)</t>
    </r>
  </si>
  <si>
    <t>47.5c</t>
  </si>
  <si>
    <t>10/08/2012 3:59:02 PM (Sydney Time)</t>
  </si>
  <si>
    <t>13/08/2012 12:40:05 PM (Sydney Time)</t>
  </si>
  <si>
    <t>14/08/2012 2:15:05 PM (Sydney Time)</t>
  </si>
  <si>
    <t>15/08/2012 4:10:05 PM (Sydney Time)</t>
  </si>
  <si>
    <t>47c</t>
  </si>
  <si>
    <r>
      <t>-1c</t>
    </r>
    <r>
      <rPr>
        <sz val="8"/>
        <rFont val="Arial"/>
        <family val="2"/>
      </rPr>
      <t> (</t>
    </r>
    <r>
      <rPr>
        <sz val="8"/>
        <color indexed="10"/>
        <rFont val="Arial"/>
        <family val="2"/>
      </rPr>
      <t>-2.083%</t>
    </r>
    <r>
      <rPr>
        <sz val="8"/>
        <rFont val="Arial"/>
        <family val="2"/>
      </rPr>
      <t>)</t>
    </r>
  </si>
  <si>
    <t>16/08/2012 4:10:01 PM (Sydney Time)</t>
  </si>
  <si>
    <r>
      <t>+1.5c</t>
    </r>
    <r>
      <rPr>
        <sz val="8"/>
        <rFont val="Arial"/>
        <family val="2"/>
      </rPr>
      <t> (</t>
    </r>
    <r>
      <rPr>
        <sz val="8"/>
        <color indexed="17"/>
        <rFont val="Arial"/>
        <family val="2"/>
      </rPr>
      <t>+3.191%</t>
    </r>
    <r>
      <rPr>
        <sz val="8"/>
        <rFont val="Arial"/>
        <family val="2"/>
      </rPr>
      <t>)</t>
    </r>
  </si>
  <si>
    <t>17/08/2012 4:33:01 PM (Sydney Time)</t>
  </si>
  <si>
    <t>Delta Dispersion</t>
  </si>
  <si>
    <r>
      <t>+1.5c</t>
    </r>
    <r>
      <rPr>
        <sz val="8"/>
        <rFont val="Arial"/>
        <family val="2"/>
      </rPr>
      <t> (</t>
    </r>
    <r>
      <rPr>
        <sz val="8"/>
        <color indexed="17"/>
        <rFont val="Arial"/>
        <family val="2"/>
      </rPr>
      <t>+3.093%</t>
    </r>
    <r>
      <rPr>
        <sz val="8"/>
        <rFont val="Arial"/>
        <family val="2"/>
      </rPr>
      <t>)</t>
    </r>
  </si>
  <si>
    <t>20/08/2012 3:49:01 PM (Sydney Time)</t>
  </si>
  <si>
    <t>21/08/2012 2:58:05 PM (Sydney Time)</t>
  </si>
  <si>
    <t>22/08/2012 3:11:05 PM (Sydney Time)</t>
  </si>
  <si>
    <r>
      <t>-2c</t>
    </r>
    <r>
      <rPr>
        <sz val="8"/>
        <rFont val="Arial"/>
        <family val="2"/>
      </rPr>
      <t> (</t>
    </r>
    <r>
      <rPr>
        <sz val="8"/>
        <color indexed="10"/>
        <rFont val="Arial"/>
        <family val="2"/>
      </rPr>
      <t>-4%</t>
    </r>
    <r>
      <rPr>
        <sz val="8"/>
        <rFont val="Arial"/>
        <family val="2"/>
      </rPr>
      <t>)</t>
    </r>
  </si>
  <si>
    <t>23/08/2012 2:30:05 PM (Sydney Time)</t>
  </si>
  <si>
    <t>24/08/2012 4:10:05 PM (Sydney Time)</t>
  </si>
  <si>
    <t>27/08/2012 3:19:03 PM (Sydney Time)</t>
  </si>
  <si>
    <t>StarpharmaAnnualReport</t>
  </si>
  <si>
    <r>
      <t>+1c</t>
    </r>
    <r>
      <rPr>
        <sz val="8"/>
        <rFont val="Arial"/>
        <family val="2"/>
      </rPr>
      <t> (</t>
    </r>
    <r>
      <rPr>
        <sz val="8"/>
        <color indexed="17"/>
        <rFont val="Arial"/>
        <family val="2"/>
      </rPr>
      <t>+2.083%</t>
    </r>
    <r>
      <rPr>
        <sz val="8"/>
        <rFont val="Arial"/>
        <family val="2"/>
      </rPr>
      <t>)</t>
    </r>
  </si>
  <si>
    <t>28/08/2012 4:10:03 PM (Sydney Time)</t>
  </si>
  <si>
    <t>29/08/2012 3:29:00 PM (Sydney Time)</t>
  </si>
  <si>
    <r>
      <t>+1c</t>
    </r>
    <r>
      <rPr>
        <sz val="8"/>
        <rFont val="Arial"/>
        <family val="2"/>
      </rPr>
      <t> (</t>
    </r>
    <r>
      <rPr>
        <sz val="8"/>
        <color indexed="17"/>
        <rFont val="Arial"/>
        <family val="2"/>
      </rPr>
      <t>+2.041%</t>
    </r>
    <r>
      <rPr>
        <sz val="8"/>
        <rFont val="Arial"/>
        <family val="2"/>
      </rPr>
      <t>)</t>
    </r>
  </si>
  <si>
    <t>30/08/2012 3:01:01 PM (Sydney Time)</t>
  </si>
  <si>
    <r>
      <t>-1c</t>
    </r>
    <r>
      <rPr>
        <sz val="8"/>
        <rFont val="Arial"/>
        <family val="2"/>
      </rPr>
      <t> (</t>
    </r>
    <r>
      <rPr>
        <sz val="8"/>
        <color indexed="10"/>
        <rFont val="Arial"/>
        <family val="2"/>
      </rPr>
      <t>-2%</t>
    </r>
    <r>
      <rPr>
        <sz val="8"/>
        <rFont val="Arial"/>
        <family val="2"/>
      </rPr>
      <t>)</t>
    </r>
  </si>
  <si>
    <t>31/08/2012 3:15:03 PM (Sydney Time)</t>
  </si>
  <si>
    <t>3/09/2012 3:43:05 PM (Sydney Time)</t>
  </si>
  <si>
    <t>4/09/2012 3:36:00 PM (Sydney Time)</t>
  </si>
  <si>
    <r>
      <t>+0.5c</t>
    </r>
    <r>
      <rPr>
        <sz val="8"/>
        <rFont val="Arial"/>
        <family val="2"/>
      </rPr>
      <t> (</t>
    </r>
    <r>
      <rPr>
        <sz val="8"/>
        <color indexed="17"/>
        <rFont val="Arial"/>
        <family val="2"/>
      </rPr>
      <t>+1.02%</t>
    </r>
    <r>
      <rPr>
        <sz val="8"/>
        <rFont val="Arial"/>
        <family val="2"/>
      </rPr>
      <t>)</t>
    </r>
  </si>
  <si>
    <t>5/09/2012 3:59:00 PM (Sydney Time)</t>
  </si>
  <si>
    <r>
      <t>-0.5c</t>
    </r>
    <r>
      <rPr>
        <sz val="8"/>
        <rFont val="Arial"/>
        <family val="2"/>
      </rPr>
      <t> (</t>
    </r>
    <r>
      <rPr>
        <sz val="8"/>
        <color indexed="10"/>
        <rFont val="Arial"/>
        <family val="2"/>
      </rPr>
      <t>-1.01%</t>
    </r>
    <r>
      <rPr>
        <sz val="8"/>
        <rFont val="Arial"/>
        <family val="2"/>
      </rPr>
      <t>)</t>
    </r>
  </si>
  <si>
    <t>6/09/2012 11:25:04 AM (Sydney Time)</t>
  </si>
  <si>
    <t>7/09/2012 3:11:04 PM (Sydney Time)</t>
  </si>
  <si>
    <r>
      <t>+1c</t>
    </r>
    <r>
      <rPr>
        <sz val="8"/>
        <rFont val="Arial"/>
        <family val="2"/>
      </rPr>
      <t> (</t>
    </r>
    <r>
      <rPr>
        <sz val="8"/>
        <color indexed="17"/>
        <rFont val="Arial"/>
        <family val="2"/>
      </rPr>
      <t>+2.041%</t>
    </r>
    <r>
      <rPr>
        <sz val="8"/>
        <rFont val="Arial"/>
        <family val="2"/>
      </rPr>
      <t>)</t>
    </r>
  </si>
  <si>
    <r>
      <t>-1c</t>
    </r>
    <r>
      <rPr>
        <sz val="8"/>
        <rFont val="Arial"/>
        <family val="2"/>
      </rPr>
      <t> (</t>
    </r>
    <r>
      <rPr>
        <sz val="8"/>
        <color indexed="10"/>
        <rFont val="Arial"/>
        <family val="2"/>
      </rPr>
      <t>-2%</t>
    </r>
    <r>
      <rPr>
        <sz val="8"/>
        <rFont val="Arial"/>
        <family val="2"/>
      </rPr>
      <t>)</t>
    </r>
  </si>
  <si>
    <t>10/09/2012 3:41:01 PM (Sydney Time)</t>
  </si>
  <si>
    <t>11/09/2012 3:02:02 PM (Sydney Time)</t>
  </si>
  <si>
    <t>12/09/2012 11:55:03 AM (Sydney Time)</t>
  </si>
  <si>
    <t>13/09/2012 11:42:05 AM (Sydney Time)</t>
  </si>
  <si>
    <t>14/09/2012 3:43:03 PM (Sydney Time)</t>
  </si>
  <si>
    <r>
      <t>+0.5c</t>
    </r>
    <r>
      <rPr>
        <sz val="8"/>
        <rFont val="Arial"/>
        <family val="2"/>
      </rPr>
      <t> (</t>
    </r>
    <r>
      <rPr>
        <sz val="8"/>
        <color indexed="17"/>
        <rFont val="Arial"/>
        <family val="2"/>
      </rPr>
      <t>+1.02%</t>
    </r>
    <r>
      <rPr>
        <sz val="8"/>
        <rFont val="Arial"/>
        <family val="2"/>
      </rPr>
      <t>)</t>
    </r>
  </si>
  <si>
    <t>17/09/2012 4:10:00 PM (Sydney Time)</t>
  </si>
  <si>
    <r>
      <t>-1c</t>
    </r>
    <r>
      <rPr>
        <sz val="8"/>
        <rFont val="Arial"/>
        <family val="2"/>
      </rPr>
      <t> (</t>
    </r>
    <r>
      <rPr>
        <sz val="8"/>
        <color indexed="10"/>
        <rFont val="Arial"/>
        <family val="2"/>
      </rPr>
      <t>-2.02%</t>
    </r>
    <r>
      <rPr>
        <sz val="8"/>
        <rFont val="Arial"/>
        <family val="2"/>
      </rPr>
      <t>)</t>
    </r>
  </si>
  <si>
    <t>18/09/2012 3:48:03 PM (Sydney Time)</t>
  </si>
  <si>
    <t>19/09/2012 3:28:00 PM (Sydney Time)</t>
  </si>
  <si>
    <r>
      <t>+0.5c</t>
    </r>
    <r>
      <rPr>
        <sz val="8"/>
        <rFont val="Arial"/>
        <family val="2"/>
      </rPr>
      <t> (</t>
    </r>
    <r>
      <rPr>
        <sz val="8"/>
        <color indexed="17"/>
        <rFont val="Arial"/>
        <family val="2"/>
      </rPr>
      <t>+1.031%</t>
    </r>
    <r>
      <rPr>
        <sz val="8"/>
        <rFont val="Arial"/>
        <family val="2"/>
      </rPr>
      <t>)</t>
    </r>
  </si>
  <si>
    <t>20/09/2012 3:28:03 PM (Sydney Time)</t>
  </si>
  <si>
    <t>21/09/2012 3:07:05 PM (Sydney Time)</t>
  </si>
  <si>
    <t>24/09/2012 3:44:05 PM (Sydney Time)</t>
  </si>
  <si>
    <t>25/09/2012 11:59:03 AM (Sydney Time)</t>
  </si>
  <si>
    <t>26/09/2012 3:51:01 PM (Sydney Time)</t>
  </si>
  <si>
    <t>27/09/2012 3:08:03 PM (Sydney Time)</t>
  </si>
  <si>
    <t>28/09/2012 3:24:00 PM (Sydney Time)</t>
  </si>
  <si>
    <t>1/10/2012 (Sydney Time)</t>
  </si>
  <si>
    <t>2/10/2012 1:48:02 PM (Sydney Time)</t>
  </si>
  <si>
    <r>
      <t>+0.5c</t>
    </r>
    <r>
      <rPr>
        <sz val="8"/>
        <rFont val="Arial"/>
        <family val="2"/>
      </rPr>
      <t> (</t>
    </r>
    <r>
      <rPr>
        <sz val="8"/>
        <color indexed="17"/>
        <rFont val="Arial"/>
        <family val="2"/>
      </rPr>
      <t>+1.02%</t>
    </r>
    <r>
      <rPr>
        <sz val="8"/>
        <rFont val="Arial"/>
        <family val="2"/>
      </rPr>
      <t>)</t>
    </r>
  </si>
  <si>
    <t>3/10/2012 2:34:05 PM (Sydney Time)</t>
  </si>
  <si>
    <r>
      <t>-0.5c</t>
    </r>
    <r>
      <rPr>
        <sz val="8"/>
        <rFont val="Arial"/>
        <family val="2"/>
      </rPr>
      <t> (</t>
    </r>
    <r>
      <rPr>
        <sz val="8"/>
        <color indexed="10"/>
        <rFont val="Arial"/>
        <family val="2"/>
      </rPr>
      <t>-1.01%</t>
    </r>
    <r>
      <rPr>
        <sz val="8"/>
        <rFont val="Arial"/>
        <family val="2"/>
      </rPr>
      <t>)</t>
    </r>
  </si>
  <si>
    <t>4/10/2012 4:10:01 PM (Sydney Time)</t>
  </si>
  <si>
    <t>5/10/2012 4:10:04 PM (Sydney Time)</t>
  </si>
  <si>
    <r>
      <t>-0.5c</t>
    </r>
    <r>
      <rPr>
        <sz val="8"/>
        <rFont val="Arial"/>
        <family val="2"/>
      </rPr>
      <t> (</t>
    </r>
    <r>
      <rPr>
        <sz val="8"/>
        <color indexed="10"/>
        <rFont val="Arial"/>
        <family val="2"/>
      </rPr>
      <t>-1.02%</t>
    </r>
    <r>
      <rPr>
        <sz val="8"/>
        <rFont val="Arial"/>
        <family val="2"/>
      </rPr>
      <t>)</t>
    </r>
  </si>
  <si>
    <t>8/10/2012 1:53:01 PM (Sydney Time)</t>
  </si>
  <si>
    <t>9/10/2012 3:01:03 PM (Sydney Time)</t>
  </si>
  <si>
    <r>
      <t>+3.5c</t>
    </r>
    <r>
      <rPr>
        <sz val="8"/>
        <rFont val="Arial"/>
        <family val="2"/>
      </rPr>
      <t> (</t>
    </r>
    <r>
      <rPr>
        <sz val="8"/>
        <color indexed="17"/>
        <rFont val="Arial"/>
        <family val="2"/>
      </rPr>
      <t>+7.216%</t>
    </r>
    <r>
      <rPr>
        <sz val="8"/>
        <rFont val="Arial"/>
        <family val="2"/>
      </rPr>
      <t>)</t>
    </r>
  </si>
  <si>
    <t>10/10/2012 4:10:02 PM (Sydney Time)</t>
  </si>
  <si>
    <r>
      <t>-1c</t>
    </r>
    <r>
      <rPr>
        <sz val="8"/>
        <rFont val="Arial"/>
        <family val="2"/>
      </rPr>
      <t> (</t>
    </r>
    <r>
      <rPr>
        <sz val="8"/>
        <color indexed="10"/>
        <rFont val="Arial"/>
        <family val="2"/>
      </rPr>
      <t>-1.923%</t>
    </r>
    <r>
      <rPr>
        <sz val="8"/>
        <rFont val="Arial"/>
        <family val="2"/>
      </rPr>
      <t>)</t>
    </r>
  </si>
  <si>
    <t>11/10/2012 3:21:03 PM (Sydney Time)</t>
  </si>
  <si>
    <r>
      <t>-1c</t>
    </r>
    <r>
      <rPr>
        <sz val="8"/>
        <rFont val="Arial"/>
        <family val="2"/>
      </rPr>
      <t> (</t>
    </r>
    <r>
      <rPr>
        <sz val="8"/>
        <color indexed="10"/>
        <rFont val="Arial"/>
        <family val="2"/>
      </rPr>
      <t>-1.961%</t>
    </r>
    <r>
      <rPr>
        <sz val="8"/>
        <rFont val="Arial"/>
        <family val="2"/>
      </rPr>
      <t>)</t>
    </r>
  </si>
  <si>
    <t>12/10/2012 2:17:00 PM (Sydney Time)</t>
  </si>
  <si>
    <t>15/10/2012 3:33:03 PM (Sydney Time)</t>
  </si>
  <si>
    <t>16/10/2012 (Sydney Time)</t>
  </si>
  <si>
    <t>17/10/2012 2:59:04 PM (Sydney Time)</t>
  </si>
  <si>
    <t>18/10/2012 2:16:00 PM (Sydney Time)</t>
  </si>
  <si>
    <t>Tuesday</t>
  </si>
  <si>
    <t>Thursday</t>
  </si>
  <si>
    <t xml:space="preserve">  </t>
  </si>
  <si>
    <t>Monday</t>
  </si>
  <si>
    <t>Wednesday</t>
  </si>
  <si>
    <t>98.5c</t>
  </si>
  <si>
    <t>68.5c</t>
  </si>
  <si>
    <t>70.5c</t>
  </si>
  <si>
    <r>
      <t>+0.5c</t>
    </r>
    <r>
      <rPr>
        <sz val="8"/>
        <rFont val="Arial"/>
        <family val="2"/>
      </rPr>
      <t> (</t>
    </r>
    <r>
      <rPr>
        <sz val="8"/>
        <color indexed="17"/>
        <rFont val="Arial"/>
        <family val="2"/>
      </rPr>
      <t>+0.84%</t>
    </r>
    <r>
      <rPr>
        <sz val="8"/>
        <rFont val="Arial"/>
        <family val="2"/>
      </rPr>
      <t>)</t>
    </r>
  </si>
  <si>
    <t>6/06/2014 4:10:05 PM (Sydney Time)</t>
  </si>
  <si>
    <t>HIGH</t>
  </si>
  <si>
    <t>LOW</t>
  </si>
  <si>
    <t>OPEN</t>
  </si>
  <si>
    <t>LAST</t>
  </si>
  <si>
    <t>MARKET PRICE</t>
  </si>
  <si>
    <t>VOLUME</t>
  </si>
  <si>
    <t>VALUE</t>
  </si>
  <si>
    <t>MARKET CAP</t>
  </si>
  <si>
    <t>64.0¢</t>
  </si>
  <si>
    <t>65.0¢</t>
  </si>
  <si>
    <t>63.0¢</t>
  </si>
  <si>
    <t>64.5¢</t>
  </si>
  <si>
    <t>437.4K</t>
  </si>
  <si>
    <t>$280.2K</t>
  </si>
  <si>
    <t>$205.5M</t>
  </si>
</sst>
</file>

<file path=xl/styles.xml><?xml version="1.0" encoding="utf-8"?>
<styleSheet xmlns="http://schemas.openxmlformats.org/spreadsheetml/2006/main" xmlns:mc="http://schemas.openxmlformats.org/markup-compatibility/2006" xmlns:x14ac="http://schemas.microsoft.com/office/spreadsheetml/2009/9/ac" mc:Ignorable="x14ac">
  <numFmts count="17">
    <numFmt numFmtId="6" formatCode="&quot;$&quot;#,##0_);[Red]\(&quot;$&quot;#,##0\)"/>
    <numFmt numFmtId="8" formatCode="&quot;$&quot;#,##0.00_);[Red]\(&quot;$&quot;#,##0.00\)"/>
    <numFmt numFmtId="164" formatCode="&quot;$&quot;#,##0.00"/>
    <numFmt numFmtId="165" formatCode="dddd"/>
    <numFmt numFmtId="166" formatCode="0.0000"/>
    <numFmt numFmtId="167" formatCode="&quot;$&quot;#,##0"/>
    <numFmt numFmtId="168" formatCode="#,##0.0"/>
    <numFmt numFmtId="169" formatCode="0.000"/>
    <numFmt numFmtId="170" formatCode="&quot;$&quot;#,##0.000"/>
    <numFmt numFmtId="171" formatCode="#,##0.0000"/>
    <numFmt numFmtId="172" formatCode="0.00000"/>
    <numFmt numFmtId="173" formatCode="&quot;$&quot;#,##0.0000"/>
    <numFmt numFmtId="174" formatCode="0.000_);[Red]\(0.000\)"/>
    <numFmt numFmtId="175" formatCode="&quot;$&quot;#,##0;[Red]&quot;$&quot;#,##0"/>
    <numFmt numFmtId="176" formatCode="&quot;$&quot;#,##0.000_);[Red]\(&quot;$&quot;#,##0.000\)"/>
    <numFmt numFmtId="177" formatCode="#,##0.000_);[Red]\(#,##0.000\)"/>
    <numFmt numFmtId="178" formatCode="0.000000"/>
  </numFmts>
  <fonts count="41">
    <font>
      <sz val="10"/>
      <name val="Arial"/>
    </font>
    <font>
      <sz val="10"/>
      <name val="Arial"/>
      <family val="2"/>
    </font>
    <font>
      <sz val="10"/>
      <name val="Arial"/>
      <family val="2"/>
    </font>
    <font>
      <sz val="8"/>
      <name val="Arial"/>
      <family val="2"/>
    </font>
    <font>
      <u/>
      <sz val="10"/>
      <color indexed="12"/>
      <name val="Arial"/>
      <family val="2"/>
    </font>
    <font>
      <i/>
      <sz val="10"/>
      <name val="Arial"/>
      <family val="2"/>
    </font>
    <font>
      <b/>
      <sz val="10"/>
      <name val="Arial"/>
      <family val="2"/>
    </font>
    <font>
      <sz val="10"/>
      <name val="Arial"/>
      <family val="2"/>
    </font>
    <font>
      <sz val="10"/>
      <color indexed="10"/>
      <name val="Arial"/>
      <family val="2"/>
    </font>
    <font>
      <b/>
      <i/>
      <sz val="10"/>
      <color indexed="8"/>
      <name val="Verdana"/>
      <family val="2"/>
    </font>
    <font>
      <b/>
      <sz val="10"/>
      <color indexed="9"/>
      <name val="Arial"/>
      <family val="2"/>
    </font>
    <font>
      <b/>
      <sz val="10"/>
      <name val="Arial"/>
      <family val="2"/>
    </font>
    <font>
      <b/>
      <sz val="10"/>
      <name val="Geneva"/>
      <family val="2"/>
    </font>
    <font>
      <b/>
      <sz val="10"/>
      <color indexed="12"/>
      <name val="Arial"/>
      <family val="2"/>
    </font>
    <font>
      <b/>
      <sz val="10"/>
      <color indexed="10"/>
      <name val="Arial"/>
      <family val="2"/>
    </font>
    <font>
      <b/>
      <sz val="8"/>
      <name val="Arial"/>
      <family val="2"/>
    </font>
    <font>
      <b/>
      <sz val="9"/>
      <name val="Arial"/>
      <family val="2"/>
    </font>
    <font>
      <sz val="10"/>
      <name val="Arial"/>
      <family val="2"/>
    </font>
    <font>
      <b/>
      <sz val="9"/>
      <name val="Arial"/>
      <family val="2"/>
    </font>
    <font>
      <b/>
      <u/>
      <sz val="10"/>
      <color indexed="9"/>
      <name val="Arial"/>
      <family val="2"/>
    </font>
    <font>
      <b/>
      <sz val="9"/>
      <color indexed="9"/>
      <name val="Arial"/>
      <family val="2"/>
    </font>
    <font>
      <b/>
      <sz val="9"/>
      <color indexed="8"/>
      <name val="Arial"/>
      <family val="2"/>
    </font>
    <font>
      <sz val="10"/>
      <color indexed="9"/>
      <name val="Arial"/>
      <family val="2"/>
    </font>
    <font>
      <sz val="9"/>
      <name val="Arial"/>
      <family val="2"/>
    </font>
    <font>
      <b/>
      <sz val="10"/>
      <name val="Arial"/>
      <family val="2"/>
    </font>
    <font>
      <sz val="8"/>
      <color indexed="17"/>
      <name val="Arial"/>
      <family val="2"/>
    </font>
    <font>
      <sz val="8"/>
      <color indexed="10"/>
      <name val="Arial"/>
      <family val="2"/>
    </font>
    <font>
      <b/>
      <i/>
      <u/>
      <sz val="12"/>
      <color indexed="12"/>
      <name val="Arial"/>
      <family val="2"/>
    </font>
    <font>
      <b/>
      <sz val="5"/>
      <color indexed="8"/>
      <name val="Arial"/>
      <family val="2"/>
    </font>
    <font>
      <sz val="8"/>
      <color rgb="FF008000"/>
      <name val="Arial"/>
      <family val="2"/>
    </font>
    <font>
      <b/>
      <sz val="9"/>
      <color rgb="FFFFFFFF"/>
      <name val="Arial"/>
      <family val="2"/>
    </font>
    <font>
      <sz val="8"/>
      <color rgb="FFFF0000"/>
      <name val="Arial"/>
      <family val="2"/>
    </font>
    <font>
      <b/>
      <sz val="6"/>
      <color rgb="FFFFFFFF"/>
      <name val="Arial"/>
      <family val="2"/>
    </font>
    <font>
      <b/>
      <sz val="5"/>
      <color rgb="FFFFFFFF"/>
      <name val="Arial"/>
      <family val="2"/>
    </font>
    <font>
      <sz val="15"/>
      <color rgb="FF333333"/>
      <name val="Georgia"/>
      <family val="1"/>
    </font>
    <font>
      <sz val="10"/>
      <color theme="0"/>
      <name val="Arial"/>
      <family val="2"/>
    </font>
    <font>
      <sz val="7"/>
      <color rgb="FF222222"/>
      <name val="Arial"/>
      <family val="2"/>
    </font>
    <font>
      <sz val="6"/>
      <color rgb="FF222222"/>
      <name val="Arial"/>
      <family val="2"/>
    </font>
    <font>
      <sz val="5"/>
      <color rgb="FF969696"/>
      <name val="Arial"/>
      <family val="2"/>
    </font>
    <font>
      <sz val="7"/>
      <color rgb="FFFF0000"/>
      <name val="Arial"/>
      <family val="2"/>
    </font>
    <font>
      <sz val="7"/>
      <color rgb="FF147507"/>
      <name val="Arial"/>
      <family val="2"/>
    </font>
  </fonts>
  <fills count="19">
    <fill>
      <patternFill patternType="none"/>
    </fill>
    <fill>
      <patternFill patternType="gray125"/>
    </fill>
    <fill>
      <patternFill patternType="solid">
        <fgColor indexed="22"/>
        <bgColor indexed="64"/>
      </patternFill>
    </fill>
    <fill>
      <patternFill patternType="solid">
        <fgColor indexed="46"/>
        <bgColor indexed="64"/>
      </patternFill>
    </fill>
    <fill>
      <patternFill patternType="solid">
        <fgColor indexed="43"/>
        <bgColor indexed="64"/>
      </patternFill>
    </fill>
    <fill>
      <patternFill patternType="solid">
        <fgColor indexed="8"/>
        <bgColor indexed="64"/>
      </patternFill>
    </fill>
    <fill>
      <patternFill patternType="lightGray"/>
    </fill>
    <fill>
      <patternFill patternType="solid">
        <fgColor indexed="13"/>
        <bgColor indexed="64"/>
      </patternFill>
    </fill>
    <fill>
      <patternFill patternType="gray0625"/>
    </fill>
    <fill>
      <patternFill patternType="solid">
        <fgColor indexed="11"/>
        <bgColor indexed="64"/>
      </patternFill>
    </fill>
    <fill>
      <patternFill patternType="solid">
        <fgColor indexed="10"/>
        <bgColor indexed="64"/>
      </patternFill>
    </fill>
    <fill>
      <patternFill patternType="solid">
        <fgColor indexed="65"/>
        <bgColor indexed="64"/>
      </patternFill>
    </fill>
    <fill>
      <patternFill patternType="solid">
        <fgColor indexed="57"/>
        <bgColor indexed="64"/>
      </patternFill>
    </fill>
    <fill>
      <patternFill patternType="solid">
        <fgColor indexed="12"/>
        <bgColor indexed="64"/>
      </patternFill>
    </fill>
    <fill>
      <patternFill patternType="solid">
        <fgColor rgb="FFFFFFFF"/>
        <bgColor indexed="64"/>
      </patternFill>
    </fill>
    <fill>
      <patternFill patternType="solid">
        <fgColor rgb="FFEFEFEF"/>
        <bgColor indexed="64"/>
      </patternFill>
    </fill>
    <fill>
      <patternFill patternType="solid">
        <fgColor rgb="FF00B0F0"/>
        <bgColor indexed="64"/>
      </patternFill>
    </fill>
    <fill>
      <patternFill patternType="solid">
        <fgColor rgb="FFFFFF00"/>
        <bgColor indexed="64"/>
      </patternFill>
    </fill>
    <fill>
      <patternFill patternType="solid">
        <fgColor rgb="FF00B050"/>
        <bgColor indexed="64"/>
      </patternFill>
    </fill>
  </fills>
  <borders count="89">
    <border>
      <left/>
      <right/>
      <top/>
      <bottom/>
      <diagonal/>
    </border>
    <border>
      <left/>
      <right/>
      <top/>
      <bottom style="medium">
        <color indexed="64"/>
      </bottom>
      <diagonal/>
    </border>
    <border>
      <left/>
      <right/>
      <top style="medium">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medium">
        <color indexed="64"/>
      </left>
      <right/>
      <top style="thin">
        <color indexed="64"/>
      </top>
      <bottom style="thin">
        <color indexed="64"/>
      </bottom>
      <diagonal/>
    </border>
    <border>
      <left style="medium">
        <color indexed="11"/>
      </left>
      <right style="medium">
        <color indexed="11"/>
      </right>
      <top style="medium">
        <color indexed="11"/>
      </top>
      <bottom style="medium">
        <color indexed="11"/>
      </bottom>
      <diagonal/>
    </border>
    <border>
      <left style="medium">
        <color indexed="64"/>
      </left>
      <right/>
      <top style="medium">
        <color indexed="64"/>
      </top>
      <bottom/>
      <diagonal/>
    </border>
    <border>
      <left style="medium">
        <color indexed="64"/>
      </left>
      <right/>
      <top/>
      <bottom/>
      <diagonal/>
    </border>
    <border>
      <left/>
      <right style="medium">
        <color indexed="64"/>
      </right>
      <top/>
      <bottom/>
      <diagonal/>
    </border>
    <border>
      <left/>
      <right style="medium">
        <color indexed="64"/>
      </right>
      <top style="medium">
        <color indexed="64"/>
      </top>
      <bottom/>
      <diagonal/>
    </border>
    <border>
      <left/>
      <right/>
      <top style="medium">
        <color indexed="64"/>
      </top>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style="thin">
        <color indexed="9"/>
      </right>
      <top/>
      <bottom/>
      <diagonal/>
    </border>
    <border>
      <left style="medium">
        <color indexed="64"/>
      </left>
      <right style="medium">
        <color indexed="64"/>
      </right>
      <top style="medium">
        <color indexed="11"/>
      </top>
      <bottom style="medium">
        <color indexed="11"/>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medium">
        <color indexed="64"/>
      </left>
      <right style="thin">
        <color indexed="64"/>
      </right>
      <top/>
      <bottom/>
      <diagonal/>
    </border>
    <border>
      <left style="thin">
        <color indexed="64"/>
      </left>
      <right style="thin">
        <color indexed="64"/>
      </right>
      <top/>
      <bottom/>
      <diagonal/>
    </border>
    <border>
      <left style="thin">
        <color indexed="64"/>
      </left>
      <right style="thin">
        <color indexed="64"/>
      </right>
      <top style="medium">
        <color indexed="11"/>
      </top>
      <bottom style="medium">
        <color indexed="11"/>
      </bottom>
      <diagonal/>
    </border>
    <border>
      <left style="medium">
        <color indexed="64"/>
      </left>
      <right style="thin">
        <color indexed="64"/>
      </right>
      <top/>
      <bottom style="thick">
        <color indexed="64"/>
      </bottom>
      <diagonal/>
    </border>
    <border>
      <left style="thin">
        <color indexed="64"/>
      </left>
      <right style="thin">
        <color indexed="64"/>
      </right>
      <top/>
      <bottom style="thick">
        <color indexed="64"/>
      </bottom>
      <diagonal/>
    </border>
    <border>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medium">
        <color indexed="64"/>
      </top>
      <bottom/>
      <diagonal/>
    </border>
    <border>
      <left style="thin">
        <color indexed="64"/>
      </left>
      <right style="medium">
        <color indexed="64"/>
      </right>
      <top/>
      <bottom/>
      <diagonal/>
    </border>
    <border>
      <left style="thin">
        <color indexed="64"/>
      </left>
      <right style="medium">
        <color indexed="64"/>
      </right>
      <top/>
      <bottom style="thick">
        <color indexed="64"/>
      </bottom>
      <diagonal/>
    </border>
    <border>
      <left/>
      <right/>
      <top style="medium">
        <color indexed="64"/>
      </top>
      <bottom style="thick">
        <color indexed="64"/>
      </bottom>
      <diagonal/>
    </border>
    <border>
      <left/>
      <right/>
      <top/>
      <bottom style="thick">
        <color indexed="64"/>
      </bottom>
      <diagonal/>
    </border>
    <border>
      <left style="medium">
        <color indexed="64"/>
      </left>
      <right style="thin">
        <color indexed="64"/>
      </right>
      <top style="medium">
        <color indexed="64"/>
      </top>
      <bottom style="thick">
        <color indexed="64"/>
      </bottom>
      <diagonal/>
    </border>
    <border>
      <left/>
      <right style="thin">
        <color indexed="64"/>
      </right>
      <top style="medium">
        <color indexed="64"/>
      </top>
      <bottom style="thick">
        <color indexed="64"/>
      </bottom>
      <diagonal/>
    </border>
    <border>
      <left/>
      <right style="thin">
        <color indexed="64"/>
      </right>
      <top style="medium">
        <color indexed="64"/>
      </top>
      <bottom/>
      <diagonal/>
    </border>
    <border>
      <left/>
      <right style="thin">
        <color indexed="64"/>
      </right>
      <top/>
      <bottom/>
      <diagonal/>
    </border>
    <border>
      <left/>
      <right style="thin">
        <color indexed="64"/>
      </right>
      <top/>
      <bottom style="thick">
        <color indexed="64"/>
      </bottom>
      <diagonal/>
    </border>
    <border>
      <left style="thin">
        <color indexed="64"/>
      </left>
      <right style="medium">
        <color indexed="8"/>
      </right>
      <top style="thin">
        <color indexed="64"/>
      </top>
      <bottom style="thin">
        <color indexed="64"/>
      </bottom>
      <diagonal/>
    </border>
    <border>
      <left style="thin">
        <color indexed="64"/>
      </left>
      <right style="medium">
        <color indexed="8"/>
      </right>
      <top style="medium">
        <color indexed="64"/>
      </top>
      <bottom/>
      <diagonal/>
    </border>
    <border>
      <left style="thin">
        <color indexed="64"/>
      </left>
      <right style="medium">
        <color indexed="8"/>
      </right>
      <top/>
      <bottom/>
      <diagonal/>
    </border>
    <border>
      <left style="thin">
        <color indexed="64"/>
      </left>
      <right style="medium">
        <color indexed="8"/>
      </right>
      <top/>
      <bottom style="thick">
        <color indexed="64"/>
      </bottom>
      <diagonal/>
    </border>
    <border>
      <left style="medium">
        <color indexed="8"/>
      </left>
      <right style="thin">
        <color indexed="8"/>
      </right>
      <top/>
      <bottom style="thin">
        <color indexed="64"/>
      </bottom>
      <diagonal/>
    </border>
    <border>
      <left style="thin">
        <color indexed="8"/>
      </left>
      <right style="thin">
        <color indexed="8"/>
      </right>
      <top/>
      <bottom style="thin">
        <color indexed="64"/>
      </bottom>
      <diagonal/>
    </border>
    <border>
      <left/>
      <right style="medium">
        <color indexed="8"/>
      </right>
      <top/>
      <bottom/>
      <diagonal/>
    </border>
    <border>
      <left style="thin">
        <color indexed="64"/>
      </left>
      <right/>
      <top style="thin">
        <color indexed="64"/>
      </top>
      <bottom style="thin">
        <color indexed="64"/>
      </bottom>
      <diagonal/>
    </border>
    <border>
      <left style="thin">
        <color indexed="64"/>
      </left>
      <right/>
      <top style="thin">
        <color indexed="64"/>
      </top>
      <bottom style="medium">
        <color indexed="64"/>
      </bottom>
      <diagonal/>
    </border>
    <border>
      <left style="thin">
        <color indexed="64"/>
      </left>
      <right style="thick">
        <color indexed="64"/>
      </right>
      <top style="thin">
        <color indexed="64"/>
      </top>
      <bottom style="thin">
        <color indexed="64"/>
      </bottom>
      <diagonal/>
    </border>
    <border>
      <left style="thin">
        <color indexed="64"/>
      </left>
      <right style="thick">
        <color indexed="64"/>
      </right>
      <top style="thin">
        <color indexed="64"/>
      </top>
      <bottom style="medium">
        <color indexed="64"/>
      </bottom>
      <diagonal/>
    </border>
    <border>
      <left style="thin">
        <color indexed="64"/>
      </left>
      <right style="medium">
        <color indexed="64"/>
      </right>
      <top style="medium">
        <color indexed="64"/>
      </top>
      <bottom style="thick">
        <color indexed="64"/>
      </bottom>
      <diagonal/>
    </border>
    <border>
      <left style="thin">
        <color indexed="64"/>
      </left>
      <right style="thin">
        <color indexed="64"/>
      </right>
      <top style="medium">
        <color indexed="64"/>
      </top>
      <bottom style="thick">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right style="thick">
        <color indexed="64"/>
      </right>
      <top/>
      <bottom style="thick">
        <color indexed="64"/>
      </bottom>
      <diagonal/>
    </border>
    <border>
      <left/>
      <right style="thick">
        <color indexed="64"/>
      </right>
      <top style="thin">
        <color indexed="64"/>
      </top>
      <bottom style="medium">
        <color indexed="64"/>
      </bottom>
      <diagonal/>
    </border>
    <border>
      <left/>
      <right style="thick">
        <color indexed="64"/>
      </right>
      <top style="thick">
        <color indexed="64"/>
      </top>
      <bottom style="medium">
        <color indexed="64"/>
      </bottom>
      <diagonal/>
    </border>
    <border>
      <left style="medium">
        <color indexed="64"/>
      </left>
      <right/>
      <top style="thick">
        <color indexed="64"/>
      </top>
      <bottom style="medium">
        <color indexed="64"/>
      </bottom>
      <diagonal/>
    </border>
    <border>
      <left style="thin">
        <color indexed="64"/>
      </left>
      <right/>
      <top style="medium">
        <color indexed="64"/>
      </top>
      <bottom style="thick">
        <color indexed="64"/>
      </bottom>
      <diagonal/>
    </border>
    <border>
      <left style="thin">
        <color indexed="64"/>
      </left>
      <right/>
      <top style="medium">
        <color indexed="64"/>
      </top>
      <bottom/>
      <diagonal/>
    </border>
    <border>
      <left style="thin">
        <color indexed="64"/>
      </left>
      <right/>
      <top/>
      <bottom/>
      <diagonal/>
    </border>
    <border>
      <left style="thin">
        <color indexed="64"/>
      </left>
      <right/>
      <top/>
      <bottom style="thick">
        <color indexed="64"/>
      </bottom>
      <diagonal/>
    </border>
    <border>
      <left/>
      <right style="thick">
        <color indexed="64"/>
      </right>
      <top style="thin">
        <color indexed="64"/>
      </top>
      <bottom style="thin">
        <color indexed="64"/>
      </bottom>
      <diagonal/>
    </border>
    <border>
      <left/>
      <right style="thick">
        <color indexed="64"/>
      </right>
      <top/>
      <bottom/>
      <diagonal/>
    </border>
    <border>
      <left/>
      <right style="thick">
        <color indexed="64"/>
      </right>
      <top style="medium">
        <color indexed="64"/>
      </top>
      <bottom/>
      <diagonal/>
    </border>
    <border>
      <left style="medium">
        <color indexed="64"/>
      </left>
      <right/>
      <top/>
      <bottom style="medium">
        <color indexed="64"/>
      </bottom>
      <diagonal/>
    </border>
    <border>
      <left/>
      <right style="medium">
        <color indexed="64"/>
      </right>
      <top style="thin">
        <color indexed="64"/>
      </top>
      <bottom style="medium">
        <color indexed="64"/>
      </bottom>
      <diagonal/>
    </border>
    <border>
      <left/>
      <right style="medium">
        <color indexed="64"/>
      </right>
      <top style="thick">
        <color indexed="64"/>
      </top>
      <bottom style="medium">
        <color indexed="64"/>
      </bottom>
      <diagonal/>
    </border>
    <border>
      <left style="medium">
        <color indexed="8"/>
      </left>
      <right style="thick">
        <color indexed="8"/>
      </right>
      <top/>
      <bottom style="thin">
        <color indexed="64"/>
      </bottom>
      <diagonal/>
    </border>
    <border>
      <left style="thin">
        <color indexed="9"/>
      </left>
      <right/>
      <top/>
      <bottom/>
      <diagonal/>
    </border>
    <border>
      <left style="medium">
        <color indexed="64"/>
      </left>
      <right style="medium">
        <color indexed="64"/>
      </right>
      <top/>
      <bottom style="thick">
        <color indexed="64"/>
      </bottom>
      <diagonal/>
    </border>
    <border>
      <left style="medium">
        <color indexed="64"/>
      </left>
      <right/>
      <top/>
      <bottom style="thick">
        <color indexed="64"/>
      </bottom>
      <diagonal/>
    </border>
    <border>
      <left style="thin">
        <color indexed="64"/>
      </left>
      <right style="thick">
        <color indexed="64"/>
      </right>
      <top style="medium">
        <color indexed="64"/>
      </top>
      <bottom/>
      <diagonal/>
    </border>
    <border>
      <left style="thin">
        <color indexed="64"/>
      </left>
      <right style="thick">
        <color indexed="64"/>
      </right>
      <top/>
      <bottom/>
      <diagonal/>
    </border>
    <border>
      <left style="thin">
        <color indexed="64"/>
      </left>
      <right style="thick">
        <color indexed="64"/>
      </right>
      <top/>
      <bottom style="thick">
        <color indexed="64"/>
      </bottom>
      <diagonal/>
    </border>
    <border>
      <left style="thin">
        <color indexed="9"/>
      </left>
      <right/>
      <top/>
      <bottom style="thin">
        <color indexed="64"/>
      </bottom>
      <diagonal/>
    </border>
    <border>
      <left/>
      <right/>
      <top/>
      <bottom style="thin">
        <color indexed="64"/>
      </bottom>
      <diagonal/>
    </border>
    <border>
      <left/>
      <right style="thin">
        <color indexed="9"/>
      </right>
      <top/>
      <bottom style="thin">
        <color indexed="64"/>
      </bottom>
      <diagonal/>
    </border>
    <border>
      <left style="medium">
        <color indexed="64"/>
      </left>
      <right/>
      <top/>
      <bottom style="thin">
        <color indexed="64"/>
      </bottom>
      <diagonal/>
    </border>
    <border>
      <left/>
      <right style="medium">
        <color indexed="8"/>
      </right>
      <top/>
      <bottom style="thin">
        <color indexed="64"/>
      </bottom>
      <diagonal/>
    </border>
    <border>
      <left style="thin">
        <color indexed="8"/>
      </left>
      <right/>
      <top/>
      <bottom style="thin">
        <color indexed="64"/>
      </bottom>
      <diagonal/>
    </border>
    <border>
      <left style="medium">
        <color rgb="FFCCCCCC"/>
      </left>
      <right style="medium">
        <color rgb="FFCCCCCC"/>
      </right>
      <top style="medium">
        <color rgb="FFCCCCCC"/>
      </top>
      <bottom style="medium">
        <color rgb="FFCCCCCC"/>
      </bottom>
      <diagonal/>
    </border>
    <border>
      <left style="medium">
        <color rgb="FF7030A0"/>
      </left>
      <right style="medium">
        <color rgb="FF7030A0"/>
      </right>
      <top style="medium">
        <color rgb="FF7030A0"/>
      </top>
      <bottom style="medium">
        <color rgb="FF7030A0"/>
      </bottom>
      <diagonal/>
    </border>
    <border>
      <left/>
      <right style="dotted">
        <color rgb="FFCCCCCC"/>
      </right>
      <top/>
      <bottom/>
      <diagonal/>
    </border>
    <border>
      <left/>
      <right style="dotted">
        <color rgb="FFCCCCCC"/>
      </right>
      <top style="dotted">
        <color rgb="FFCCCCCC"/>
      </top>
      <bottom/>
      <diagonal/>
    </border>
    <border>
      <left/>
      <right/>
      <top style="dotted">
        <color rgb="FFCCCCCC"/>
      </top>
      <bottom/>
      <diagonal/>
    </border>
    <border>
      <left/>
      <right/>
      <top/>
      <bottom style="medium">
        <color rgb="FFDDDDDD"/>
      </bottom>
      <diagonal/>
    </border>
  </borders>
  <cellStyleXfs count="3">
    <xf numFmtId="0" fontId="0" fillId="0" borderId="0"/>
    <xf numFmtId="0" fontId="4" fillId="0" borderId="0" applyNumberFormat="0" applyFill="0" applyBorder="0" applyAlignment="0" applyProtection="0">
      <alignment vertical="top"/>
      <protection locked="0"/>
    </xf>
    <xf numFmtId="9" fontId="2" fillId="0" borderId="0" applyFont="0" applyFill="0" applyBorder="0" applyAlignment="0" applyProtection="0"/>
  </cellStyleXfs>
  <cellXfs count="345">
    <xf numFmtId="0" fontId="0" fillId="0" borderId="0" xfId="0"/>
    <xf numFmtId="0" fontId="0" fillId="0" borderId="0" xfId="0" applyAlignment="1">
      <alignment horizontal="center"/>
    </xf>
    <xf numFmtId="3" fontId="0" fillId="0" borderId="0" xfId="0" applyNumberFormat="1"/>
    <xf numFmtId="14" fontId="0" fillId="0" borderId="0" xfId="0" applyNumberFormat="1"/>
    <xf numFmtId="14" fontId="0" fillId="0" borderId="0" xfId="0" applyNumberFormat="1" applyAlignment="1">
      <alignment horizontal="center"/>
    </xf>
    <xf numFmtId="164" fontId="0" fillId="0" borderId="0" xfId="0" applyNumberFormat="1" applyAlignment="1">
      <alignment horizontal="center"/>
    </xf>
    <xf numFmtId="3" fontId="0" fillId="0" borderId="0" xfId="0" applyNumberFormat="1" applyAlignment="1">
      <alignment horizontal="center"/>
    </xf>
    <xf numFmtId="10" fontId="0" fillId="0" borderId="0" xfId="0" applyNumberFormat="1"/>
    <xf numFmtId="2" fontId="0" fillId="0" borderId="0" xfId="0" applyNumberFormat="1" applyAlignment="1">
      <alignment horizontal="center"/>
    </xf>
    <xf numFmtId="165" fontId="0" fillId="0" borderId="0" xfId="0" applyNumberFormat="1" applyAlignment="1">
      <alignment horizontal="left"/>
    </xf>
    <xf numFmtId="164" fontId="0" fillId="0" borderId="0" xfId="0" applyNumberFormat="1" applyAlignment="1">
      <alignment horizontal="center" wrapText="1"/>
    </xf>
    <xf numFmtId="0" fontId="0" fillId="0" borderId="0" xfId="0" applyFill="1" applyBorder="1" applyAlignment="1"/>
    <xf numFmtId="0" fontId="0" fillId="0" borderId="1" xfId="0" applyFill="1" applyBorder="1" applyAlignment="1"/>
    <xf numFmtId="0" fontId="5" fillId="0" borderId="2" xfId="0" applyFont="1" applyFill="1" applyBorder="1" applyAlignment="1">
      <alignment horizontal="centerContinuous"/>
    </xf>
    <xf numFmtId="3" fontId="0" fillId="0" borderId="0" xfId="0" applyNumberFormat="1" applyAlignment="1"/>
    <xf numFmtId="0" fontId="0" fillId="0" borderId="0" xfId="0" applyAlignment="1">
      <alignment horizontal="center" wrapText="1"/>
    </xf>
    <xf numFmtId="14" fontId="0" fillId="0" borderId="0" xfId="0" applyNumberFormat="1" applyAlignment="1"/>
    <xf numFmtId="165" fontId="0" fillId="0" borderId="0" xfId="0" applyNumberFormat="1" applyAlignment="1">
      <alignment horizontal="center"/>
    </xf>
    <xf numFmtId="0" fontId="0" fillId="0" borderId="0" xfId="0" applyAlignment="1">
      <alignment wrapText="1"/>
    </xf>
    <xf numFmtId="10" fontId="0" fillId="0" borderId="0" xfId="0" applyNumberFormat="1" applyAlignment="1">
      <alignment horizontal="center"/>
    </xf>
    <xf numFmtId="166" fontId="0" fillId="0" borderId="0" xfId="0" applyNumberFormat="1" applyAlignment="1">
      <alignment horizontal="center"/>
    </xf>
    <xf numFmtId="2" fontId="0" fillId="0" borderId="3" xfId="0" applyNumberFormat="1" applyBorder="1" applyAlignment="1">
      <alignment horizontal="center"/>
    </xf>
    <xf numFmtId="2" fontId="6" fillId="0" borderId="3" xfId="0" applyNumberFormat="1" applyFont="1" applyBorder="1"/>
    <xf numFmtId="2" fontId="6" fillId="0" borderId="3" xfId="0" applyNumberFormat="1" applyFont="1" applyBorder="1" applyAlignment="1">
      <alignment horizontal="center"/>
    </xf>
    <xf numFmtId="2" fontId="0" fillId="0" borderId="3" xfId="0" applyNumberFormat="1" applyBorder="1"/>
    <xf numFmtId="0" fontId="0" fillId="0" borderId="4" xfId="0" applyNumberFormat="1" applyBorder="1" applyAlignment="1">
      <alignment horizontal="center"/>
    </xf>
    <xf numFmtId="0" fontId="6" fillId="0" borderId="4" xfId="0" applyNumberFormat="1" applyFont="1" applyBorder="1"/>
    <xf numFmtId="16" fontId="6" fillId="0" borderId="3" xfId="0" applyNumberFormat="1" applyFont="1" applyBorder="1" applyAlignment="1">
      <alignment horizontal="center"/>
    </xf>
    <xf numFmtId="0" fontId="0" fillId="0" borderId="3" xfId="0" applyNumberFormat="1" applyBorder="1"/>
    <xf numFmtId="0" fontId="0" fillId="0" borderId="3" xfId="0" applyNumberFormat="1" applyBorder="1" applyAlignment="1">
      <alignment horizontal="center"/>
    </xf>
    <xf numFmtId="2" fontId="0" fillId="0" borderId="3" xfId="0" applyNumberFormat="1" applyFill="1" applyBorder="1"/>
    <xf numFmtId="2" fontId="0" fillId="2" borderId="3" xfId="0" applyNumberFormat="1" applyFill="1" applyBorder="1"/>
    <xf numFmtId="0" fontId="0" fillId="2" borderId="3" xfId="0" applyNumberFormat="1" applyFill="1" applyBorder="1" applyAlignment="1">
      <alignment horizontal="center"/>
    </xf>
    <xf numFmtId="1" fontId="0" fillId="2" borderId="3" xfId="0" applyNumberFormat="1" applyFill="1" applyBorder="1" applyAlignment="1">
      <alignment horizontal="center"/>
    </xf>
    <xf numFmtId="2" fontId="0" fillId="2" borderId="3" xfId="0" applyNumberFormat="1" applyFill="1" applyBorder="1" applyAlignment="1">
      <alignment horizontal="center"/>
    </xf>
    <xf numFmtId="10" fontId="0" fillId="2" borderId="3" xfId="0" applyNumberFormat="1" applyFill="1" applyBorder="1" applyAlignment="1">
      <alignment horizontal="center"/>
    </xf>
    <xf numFmtId="1" fontId="0" fillId="0" borderId="3" xfId="0" applyNumberFormat="1" applyBorder="1" applyAlignment="1">
      <alignment horizontal="center"/>
    </xf>
    <xf numFmtId="0" fontId="7" fillId="0" borderId="3" xfId="0" applyNumberFormat="1" applyFont="1" applyBorder="1" applyAlignment="1">
      <alignment horizontal="center"/>
    </xf>
    <xf numFmtId="1" fontId="0" fillId="0" borderId="3" xfId="0" applyNumberFormat="1" applyFill="1" applyBorder="1" applyAlignment="1">
      <alignment horizontal="center"/>
    </xf>
    <xf numFmtId="2" fontId="0" fillId="0" borderId="5" xfId="0" applyNumberFormat="1" applyFill="1" applyBorder="1"/>
    <xf numFmtId="0" fontId="0" fillId="0" borderId="3" xfId="0" applyNumberFormat="1" applyFill="1" applyBorder="1" applyAlignment="1">
      <alignment horizontal="center"/>
    </xf>
    <xf numFmtId="2" fontId="7" fillId="2" borderId="3" xfId="0" applyNumberFormat="1" applyFont="1" applyFill="1" applyBorder="1" applyAlignment="1">
      <alignment horizontal="center"/>
    </xf>
    <xf numFmtId="0" fontId="7" fillId="2" borderId="3" xfId="0" applyNumberFormat="1" applyFont="1" applyFill="1" applyBorder="1" applyAlignment="1">
      <alignment horizontal="center"/>
    </xf>
    <xf numFmtId="2" fontId="6" fillId="2" borderId="3" xfId="0" applyNumberFormat="1" applyFont="1" applyFill="1" applyBorder="1"/>
    <xf numFmtId="2" fontId="0" fillId="3" borderId="3" xfId="0" applyNumberFormat="1" applyFill="1" applyBorder="1"/>
    <xf numFmtId="2" fontId="0" fillId="0" borderId="3" xfId="0" applyNumberFormat="1" applyFill="1" applyBorder="1" applyAlignment="1">
      <alignment horizontal="center"/>
    </xf>
    <xf numFmtId="10" fontId="0" fillId="0" borderId="3" xfId="0" applyNumberFormat="1" applyFill="1" applyBorder="1" applyAlignment="1">
      <alignment horizontal="center"/>
    </xf>
    <xf numFmtId="2" fontId="0" fillId="4" borderId="3" xfId="0" applyNumberFormat="1" applyFill="1" applyBorder="1" applyAlignment="1">
      <alignment horizontal="right"/>
    </xf>
    <xf numFmtId="2" fontId="0" fillId="4" borderId="3" xfId="0" applyNumberFormat="1" applyFill="1" applyBorder="1" applyAlignment="1">
      <alignment horizontal="center"/>
    </xf>
    <xf numFmtId="2" fontId="8" fillId="0" borderId="3" xfId="0" applyNumberFormat="1" applyFont="1" applyFill="1" applyBorder="1" applyAlignment="1">
      <alignment horizontal="center"/>
    </xf>
    <xf numFmtId="10" fontId="0" fillId="0" borderId="3" xfId="0" applyNumberFormat="1" applyBorder="1" applyAlignment="1">
      <alignment horizontal="center"/>
    </xf>
    <xf numFmtId="10" fontId="0" fillId="0" borderId="3" xfId="0" applyNumberFormat="1" applyBorder="1"/>
    <xf numFmtId="0" fontId="0" fillId="0" borderId="3" xfId="0" applyBorder="1"/>
    <xf numFmtId="20" fontId="0" fillId="0" borderId="3" xfId="0" applyNumberFormat="1" applyBorder="1"/>
    <xf numFmtId="0" fontId="6" fillId="0" borderId="3" xfId="0" applyNumberFormat="1" applyFont="1" applyBorder="1"/>
    <xf numFmtId="10" fontId="0" fillId="1" borderId="0" xfId="0" applyNumberFormat="1" applyFill="1" applyAlignment="1">
      <alignment horizontal="center"/>
    </xf>
    <xf numFmtId="0" fontId="0" fillId="1" borderId="0" xfId="0" applyFill="1"/>
    <xf numFmtId="164" fontId="0" fillId="1" borderId="0" xfId="0" applyNumberFormat="1" applyFill="1" applyAlignment="1">
      <alignment horizontal="center"/>
    </xf>
    <xf numFmtId="3" fontId="0" fillId="1" borderId="0" xfId="0" applyNumberFormat="1" applyFill="1"/>
    <xf numFmtId="2" fontId="0" fillId="1" borderId="0" xfId="0" applyNumberFormat="1" applyFill="1" applyAlignment="1">
      <alignment horizontal="center"/>
    </xf>
    <xf numFmtId="0" fontId="9" fillId="0" borderId="0" xfId="0" applyFont="1" applyAlignment="1"/>
    <xf numFmtId="0" fontId="0" fillId="0" borderId="0" xfId="0" applyNumberFormat="1" applyFill="1" applyBorder="1" applyAlignment="1"/>
    <xf numFmtId="0" fontId="5" fillId="0" borderId="2" xfId="0" applyFont="1" applyFill="1" applyBorder="1" applyAlignment="1">
      <alignment horizontal="center"/>
    </xf>
    <xf numFmtId="0" fontId="4" fillId="0" borderId="0" xfId="1" applyAlignment="1" applyProtection="1"/>
    <xf numFmtId="10" fontId="0" fillId="0" borderId="0" xfId="0" applyNumberFormat="1" applyAlignment="1">
      <alignment horizontal="center" wrapText="1"/>
    </xf>
    <xf numFmtId="164" fontId="0" fillId="0" borderId="0" xfId="0" applyNumberFormat="1"/>
    <xf numFmtId="167" fontId="0" fillId="0" borderId="0" xfId="0" applyNumberFormat="1" applyAlignment="1">
      <alignment horizontal="center"/>
    </xf>
    <xf numFmtId="167" fontId="0" fillId="0" borderId="0" xfId="0" applyNumberFormat="1"/>
    <xf numFmtId="10" fontId="10" fillId="5" borderId="6" xfId="0" applyNumberFormat="1" applyFont="1" applyFill="1" applyBorder="1" applyAlignment="1">
      <alignment horizontal="center"/>
    </xf>
    <xf numFmtId="168" fontId="0" fillId="0" borderId="0" xfId="0" applyNumberFormat="1" applyAlignment="1">
      <alignment horizontal="center"/>
    </xf>
    <xf numFmtId="0" fontId="11" fillId="1" borderId="0" xfId="0" applyFont="1" applyFill="1"/>
    <xf numFmtId="0" fontId="12" fillId="0" borderId="0" xfId="0" applyFont="1" applyAlignment="1" applyProtection="1">
      <alignment horizontal="center"/>
    </xf>
    <xf numFmtId="1" fontId="12" fillId="0" borderId="7" xfId="0" applyNumberFormat="1" applyFont="1" applyBorder="1" applyAlignment="1" applyProtection="1">
      <alignment horizontal="center"/>
    </xf>
    <xf numFmtId="0" fontId="0" fillId="0" borderId="0" xfId="0" applyAlignment="1" applyProtection="1">
      <alignment horizontal="center"/>
    </xf>
    <xf numFmtId="1" fontId="0" fillId="0" borderId="8" xfId="0" applyNumberFormat="1" applyBorder="1" applyAlignment="1" applyProtection="1">
      <alignment horizontal="center"/>
    </xf>
    <xf numFmtId="0" fontId="0" fillId="0" borderId="9" xfId="0" applyBorder="1" applyAlignment="1">
      <alignment horizontal="center"/>
    </xf>
    <xf numFmtId="0" fontId="0" fillId="0" borderId="0" xfId="0" applyBorder="1" applyAlignment="1">
      <alignment horizontal="center"/>
    </xf>
    <xf numFmtId="169" fontId="0" fillId="0" borderId="0" xfId="0" applyNumberFormat="1" applyAlignment="1" applyProtection="1">
      <alignment horizontal="center"/>
    </xf>
    <xf numFmtId="169" fontId="0" fillId="0" borderId="0" xfId="0" applyNumberFormat="1" applyAlignment="1">
      <alignment horizontal="center"/>
    </xf>
    <xf numFmtId="169" fontId="0" fillId="0" borderId="0" xfId="0" applyNumberFormat="1" applyBorder="1" applyAlignment="1" applyProtection="1">
      <alignment horizontal="center"/>
    </xf>
    <xf numFmtId="169" fontId="0" fillId="0" borderId="9" xfId="0" applyNumberFormat="1" applyBorder="1" applyAlignment="1">
      <alignment horizontal="center"/>
    </xf>
    <xf numFmtId="169" fontId="0" fillId="0" borderId="0" xfId="0" applyNumberFormat="1" applyBorder="1" applyAlignment="1">
      <alignment horizontal="center"/>
    </xf>
    <xf numFmtId="0" fontId="13" fillId="0" borderId="10" xfId="0" applyFont="1" applyBorder="1" applyAlignment="1">
      <alignment horizontal="center"/>
    </xf>
    <xf numFmtId="0" fontId="14" fillId="0" borderId="11" xfId="0" applyFont="1" applyBorder="1" applyAlignment="1">
      <alignment horizontal="center"/>
    </xf>
    <xf numFmtId="0" fontId="4" fillId="0" borderId="0" xfId="1" applyAlignment="1" applyProtection="1">
      <alignment horizontal="center" wrapText="1"/>
    </xf>
    <xf numFmtId="171" fontId="0" fillId="0" borderId="12" xfId="0" applyNumberFormat="1" applyBorder="1" applyAlignment="1">
      <alignment horizontal="center"/>
    </xf>
    <xf numFmtId="10" fontId="0" fillId="0" borderId="12" xfId="0" applyNumberFormat="1" applyBorder="1" applyAlignment="1">
      <alignment horizontal="center"/>
    </xf>
    <xf numFmtId="171" fontId="0" fillId="0" borderId="13" xfId="0" applyNumberFormat="1" applyBorder="1" applyAlignment="1">
      <alignment horizontal="center"/>
    </xf>
    <xf numFmtId="10" fontId="0" fillId="0" borderId="13" xfId="0" applyNumberFormat="1" applyBorder="1" applyAlignment="1">
      <alignment horizontal="center"/>
    </xf>
    <xf numFmtId="171" fontId="0" fillId="0" borderId="14" xfId="0" applyNumberFormat="1" applyBorder="1" applyAlignment="1">
      <alignment horizontal="center"/>
    </xf>
    <xf numFmtId="10" fontId="0" fillId="0" borderId="14" xfId="0" applyNumberFormat="1" applyBorder="1" applyAlignment="1">
      <alignment horizontal="center"/>
    </xf>
    <xf numFmtId="172" fontId="0" fillId="0" borderId="0" xfId="0" applyNumberFormat="1" applyAlignment="1">
      <alignment horizontal="center"/>
    </xf>
    <xf numFmtId="0" fontId="15" fillId="0" borderId="0" xfId="0" applyFont="1" applyAlignment="1">
      <alignment horizontal="center" wrapText="1"/>
    </xf>
    <xf numFmtId="10" fontId="1" fillId="0" borderId="0" xfId="0" applyNumberFormat="1" applyFont="1" applyAlignment="1">
      <alignment horizontal="center"/>
    </xf>
    <xf numFmtId="173" fontId="15" fillId="0" borderId="0" xfId="0" applyNumberFormat="1" applyFont="1" applyAlignment="1">
      <alignment horizontal="center" wrapText="1"/>
    </xf>
    <xf numFmtId="173" fontId="0" fillId="0" borderId="0" xfId="0" applyNumberFormat="1" applyAlignment="1">
      <alignment horizontal="center"/>
    </xf>
    <xf numFmtId="2" fontId="0" fillId="0" borderId="0" xfId="0" applyNumberFormat="1"/>
    <xf numFmtId="0" fontId="0" fillId="6" borderId="13" xfId="0" applyFill="1" applyBorder="1"/>
    <xf numFmtId="0" fontId="0" fillId="6" borderId="12" xfId="0" applyFill="1" applyBorder="1"/>
    <xf numFmtId="0" fontId="0" fillId="6" borderId="14" xfId="0" applyFill="1" applyBorder="1"/>
    <xf numFmtId="164" fontId="0" fillId="0" borderId="12" xfId="0" applyNumberFormat="1" applyBorder="1" applyAlignment="1">
      <alignment horizontal="center"/>
    </xf>
    <xf numFmtId="164" fontId="0" fillId="0" borderId="13" xfId="0" applyNumberFormat="1" applyBorder="1" applyAlignment="1">
      <alignment horizontal="center"/>
    </xf>
    <xf numFmtId="164" fontId="0" fillId="0" borderId="14" xfId="0" applyNumberFormat="1" applyBorder="1" applyAlignment="1">
      <alignment horizontal="center"/>
    </xf>
    <xf numFmtId="174" fontId="16" fillId="0" borderId="0" xfId="0" applyNumberFormat="1" applyFont="1" applyAlignment="1">
      <alignment horizontal="center"/>
    </xf>
    <xf numFmtId="0" fontId="4" fillId="0" borderId="15" xfId="1" applyBorder="1" applyAlignment="1" applyProtection="1">
      <alignment horizontal="center" wrapText="1"/>
    </xf>
    <xf numFmtId="4" fontId="0" fillId="0" borderId="12" xfId="0" applyNumberFormat="1" applyBorder="1" applyAlignment="1">
      <alignment horizontal="center"/>
    </xf>
    <xf numFmtId="168" fontId="0" fillId="0" borderId="13" xfId="0" applyNumberFormat="1" applyBorder="1" applyAlignment="1">
      <alignment horizontal="center"/>
    </xf>
    <xf numFmtId="168" fontId="0" fillId="0" borderId="14" xfId="0" applyNumberFormat="1" applyBorder="1" applyAlignment="1">
      <alignment horizontal="center"/>
    </xf>
    <xf numFmtId="174" fontId="6" fillId="0" borderId="12" xfId="0" applyNumberFormat="1" applyFont="1" applyBorder="1" applyAlignment="1">
      <alignment horizontal="center"/>
    </xf>
    <xf numFmtId="175" fontId="17" fillId="0" borderId="13" xfId="0" applyNumberFormat="1" applyFont="1" applyBorder="1" applyAlignment="1">
      <alignment horizontal="center"/>
    </xf>
    <xf numFmtId="174" fontId="6" fillId="0" borderId="13" xfId="0" applyNumberFormat="1" applyFont="1" applyBorder="1" applyAlignment="1">
      <alignment horizontal="center"/>
    </xf>
    <xf numFmtId="175" fontId="0" fillId="0" borderId="0" xfId="0" applyNumberFormat="1"/>
    <xf numFmtId="170" fontId="0" fillId="0" borderId="0" xfId="0" applyNumberFormat="1" applyAlignment="1">
      <alignment horizontal="center" wrapText="1"/>
    </xf>
    <xf numFmtId="170" fontId="0" fillId="0" borderId="0" xfId="0" applyNumberFormat="1" applyAlignment="1">
      <alignment horizontal="center"/>
    </xf>
    <xf numFmtId="6" fontId="0" fillId="0" borderId="0" xfId="0" applyNumberFormat="1" applyAlignment="1">
      <alignment horizontal="right"/>
    </xf>
    <xf numFmtId="3" fontId="0" fillId="0" borderId="12" xfId="0" applyNumberFormat="1" applyBorder="1" applyAlignment="1">
      <alignment horizontal="center"/>
    </xf>
    <xf numFmtId="167" fontId="0" fillId="0" borderId="12" xfId="0" applyNumberFormat="1" applyBorder="1" applyAlignment="1">
      <alignment horizontal="center"/>
    </xf>
    <xf numFmtId="3" fontId="0" fillId="0" borderId="13" xfId="0" applyNumberFormat="1" applyBorder="1" applyAlignment="1">
      <alignment horizontal="center"/>
    </xf>
    <xf numFmtId="167" fontId="0" fillId="0" borderId="13" xfId="0" applyNumberFormat="1" applyBorder="1" applyAlignment="1">
      <alignment horizontal="center"/>
    </xf>
    <xf numFmtId="10" fontId="10" fillId="5" borderId="16" xfId="0" applyNumberFormat="1" applyFont="1" applyFill="1" applyBorder="1" applyAlignment="1">
      <alignment horizontal="center"/>
    </xf>
    <xf numFmtId="10" fontId="11" fillId="1" borderId="13" xfId="0" applyNumberFormat="1" applyFont="1" applyFill="1" applyBorder="1" applyAlignment="1">
      <alignment horizontal="center"/>
    </xf>
    <xf numFmtId="3" fontId="0" fillId="0" borderId="14" xfId="0" applyNumberFormat="1" applyBorder="1" applyAlignment="1">
      <alignment horizontal="center"/>
    </xf>
    <xf numFmtId="166" fontId="0" fillId="0" borderId="14" xfId="0" applyNumberFormat="1" applyBorder="1" applyAlignment="1">
      <alignment horizontal="center"/>
    </xf>
    <xf numFmtId="2" fontId="0" fillId="0" borderId="14" xfId="0" applyNumberFormat="1" applyBorder="1" applyAlignment="1">
      <alignment horizontal="center"/>
    </xf>
    <xf numFmtId="167" fontId="0" fillId="0" borderId="14" xfId="0" applyNumberFormat="1" applyBorder="1" applyAlignment="1">
      <alignment horizontal="center"/>
    </xf>
    <xf numFmtId="3" fontId="0" fillId="0" borderId="17" xfId="0" applyNumberFormat="1" applyBorder="1" applyAlignment="1">
      <alignment horizontal="center"/>
    </xf>
    <xf numFmtId="3" fontId="18" fillId="0" borderId="3" xfId="0" applyNumberFormat="1" applyFont="1" applyBorder="1" applyAlignment="1">
      <alignment horizontal="center" wrapText="1"/>
    </xf>
    <xf numFmtId="3" fontId="0" fillId="0" borderId="18" xfId="0" applyNumberFormat="1" applyBorder="1" applyAlignment="1">
      <alignment horizontal="center"/>
    </xf>
    <xf numFmtId="164" fontId="0" fillId="0" borderId="19" xfId="0" applyNumberFormat="1" applyBorder="1" applyAlignment="1">
      <alignment horizontal="center"/>
    </xf>
    <xf numFmtId="10" fontId="0" fillId="0" borderId="19" xfId="0" applyNumberFormat="1" applyBorder="1" applyAlignment="1">
      <alignment horizontal="center"/>
    </xf>
    <xf numFmtId="167" fontId="0" fillId="0" borderId="19" xfId="0" applyNumberFormat="1" applyBorder="1" applyAlignment="1">
      <alignment horizontal="center"/>
    </xf>
    <xf numFmtId="3" fontId="0" fillId="0" borderId="20" xfId="0" applyNumberFormat="1" applyBorder="1" applyAlignment="1">
      <alignment horizontal="center"/>
    </xf>
    <xf numFmtId="164" fontId="0" fillId="0" borderId="21" xfId="0" applyNumberFormat="1" applyBorder="1" applyAlignment="1">
      <alignment horizontal="center"/>
    </xf>
    <xf numFmtId="10" fontId="0" fillId="0" borderId="21" xfId="0" applyNumberFormat="1" applyBorder="1" applyAlignment="1">
      <alignment horizontal="center"/>
    </xf>
    <xf numFmtId="167" fontId="0" fillId="0" borderId="21" xfId="0" applyNumberFormat="1" applyBorder="1" applyAlignment="1">
      <alignment horizontal="center"/>
    </xf>
    <xf numFmtId="10" fontId="10" fillId="5" borderId="22" xfId="0" applyNumberFormat="1" applyFont="1" applyFill="1" applyBorder="1" applyAlignment="1">
      <alignment horizontal="center"/>
    </xf>
    <xf numFmtId="3" fontId="0" fillId="0" borderId="23" xfId="0" applyNumberFormat="1" applyBorder="1" applyAlignment="1">
      <alignment horizontal="center"/>
    </xf>
    <xf numFmtId="166" fontId="0" fillId="0" borderId="24" xfId="0" applyNumberFormat="1" applyBorder="1" applyAlignment="1">
      <alignment horizontal="center"/>
    </xf>
    <xf numFmtId="10" fontId="0" fillId="0" borderId="24" xfId="0" applyNumberFormat="1" applyBorder="1" applyAlignment="1">
      <alignment horizontal="center"/>
    </xf>
    <xf numFmtId="2" fontId="0" fillId="0" borderId="24" xfId="0" applyNumberFormat="1" applyBorder="1" applyAlignment="1">
      <alignment horizontal="center"/>
    </xf>
    <xf numFmtId="167" fontId="0" fillId="0" borderId="24" xfId="0" applyNumberFormat="1" applyBorder="1" applyAlignment="1">
      <alignment horizontal="center"/>
    </xf>
    <xf numFmtId="0" fontId="19" fillId="0" borderId="11" xfId="1" applyFont="1" applyBorder="1" applyAlignment="1" applyProtection="1">
      <alignment horizontal="center"/>
    </xf>
    <xf numFmtId="3" fontId="18" fillId="0" borderId="25" xfId="0" applyNumberFormat="1" applyFont="1" applyBorder="1" applyAlignment="1">
      <alignment horizontal="center" wrapText="1"/>
    </xf>
    <xf numFmtId="3" fontId="18" fillId="0" borderId="26" xfId="0" applyNumberFormat="1" applyFont="1" applyBorder="1" applyAlignment="1">
      <alignment horizontal="center" wrapText="1"/>
    </xf>
    <xf numFmtId="3" fontId="18" fillId="0" borderId="27" xfId="0" applyNumberFormat="1" applyFont="1" applyBorder="1" applyAlignment="1">
      <alignment horizontal="center" wrapText="1"/>
    </xf>
    <xf numFmtId="164" fontId="0" fillId="0" borderId="18" xfId="0" applyNumberFormat="1" applyBorder="1" applyAlignment="1">
      <alignment horizontal="center"/>
    </xf>
    <xf numFmtId="10" fontId="0" fillId="0" borderId="28" xfId="0" applyNumberFormat="1" applyBorder="1" applyAlignment="1">
      <alignment horizontal="center"/>
    </xf>
    <xf numFmtId="164" fontId="0" fillId="0" borderId="20" xfId="0" applyNumberFormat="1" applyBorder="1" applyAlignment="1">
      <alignment horizontal="center"/>
    </xf>
    <xf numFmtId="10" fontId="0" fillId="0" borderId="29" xfId="0" applyNumberFormat="1" applyBorder="1" applyAlignment="1">
      <alignment horizontal="center"/>
    </xf>
    <xf numFmtId="2" fontId="0" fillId="0" borderId="23" xfId="0" applyNumberFormat="1" applyBorder="1" applyAlignment="1">
      <alignment horizontal="center"/>
    </xf>
    <xf numFmtId="10" fontId="0" fillId="0" borderId="30" xfId="0" applyNumberFormat="1" applyBorder="1" applyAlignment="1">
      <alignment horizontal="center"/>
    </xf>
    <xf numFmtId="0" fontId="0" fillId="0" borderId="31" xfId="0" applyBorder="1"/>
    <xf numFmtId="14" fontId="0" fillId="0" borderId="11" xfId="0" applyNumberFormat="1" applyBorder="1"/>
    <xf numFmtId="14" fontId="0" fillId="0" borderId="0" xfId="0" applyNumberFormat="1" applyBorder="1"/>
    <xf numFmtId="14" fontId="0" fillId="0" borderId="32" xfId="0" applyNumberFormat="1" applyBorder="1"/>
    <xf numFmtId="3" fontId="0" fillId="0" borderId="33" xfId="0" applyNumberFormat="1" applyBorder="1" applyAlignment="1">
      <alignment horizontal="center"/>
    </xf>
    <xf numFmtId="10" fontId="0" fillId="0" borderId="34" xfId="0" applyNumberFormat="1" applyBorder="1" applyAlignment="1">
      <alignment horizontal="center"/>
    </xf>
    <xf numFmtId="10" fontId="0" fillId="0" borderId="35" xfId="0" applyNumberFormat="1" applyBorder="1" applyAlignment="1">
      <alignment horizontal="center"/>
    </xf>
    <xf numFmtId="10" fontId="0" fillId="0" borderId="36" xfId="0" applyNumberFormat="1" applyBorder="1" applyAlignment="1">
      <alignment horizontal="center"/>
    </xf>
    <xf numFmtId="10" fontId="0" fillId="0" borderId="37" xfId="0" applyNumberFormat="1" applyBorder="1" applyAlignment="1">
      <alignment horizontal="center"/>
    </xf>
    <xf numFmtId="3" fontId="18" fillId="0" borderId="38" xfId="0" applyNumberFormat="1" applyFont="1" applyBorder="1" applyAlignment="1">
      <alignment horizontal="center" wrapText="1"/>
    </xf>
    <xf numFmtId="167" fontId="0" fillId="0" borderId="39" xfId="0" applyNumberFormat="1" applyBorder="1" applyAlignment="1">
      <alignment horizontal="center"/>
    </xf>
    <xf numFmtId="167" fontId="0" fillId="0" borderId="40" xfId="0" applyNumberFormat="1" applyBorder="1" applyAlignment="1">
      <alignment horizontal="center"/>
    </xf>
    <xf numFmtId="168" fontId="0" fillId="0" borderId="23" xfId="0" applyNumberFormat="1" applyBorder="1" applyAlignment="1">
      <alignment horizontal="center"/>
    </xf>
    <xf numFmtId="167" fontId="0" fillId="0" borderId="41" xfId="0" applyNumberFormat="1" applyBorder="1" applyAlignment="1">
      <alignment horizontal="center"/>
    </xf>
    <xf numFmtId="0" fontId="21" fillId="7" borderId="42" xfId="0" applyFont="1" applyFill="1" applyBorder="1" applyAlignment="1">
      <alignment horizontal="center"/>
    </xf>
    <xf numFmtId="0" fontId="21" fillId="7" borderId="43" xfId="0" applyFont="1" applyFill="1" applyBorder="1" applyAlignment="1">
      <alignment horizontal="center"/>
    </xf>
    <xf numFmtId="0" fontId="0" fillId="8" borderId="0" xfId="0" applyFill="1"/>
    <xf numFmtId="3" fontId="0" fillId="8" borderId="8" xfId="0" applyNumberFormat="1" applyFill="1" applyBorder="1"/>
    <xf numFmtId="0" fontId="0" fillId="8" borderId="0" xfId="0" applyFill="1" applyBorder="1"/>
    <xf numFmtId="0" fontId="0" fillId="8" borderId="9" xfId="0" applyFill="1" applyBorder="1"/>
    <xf numFmtId="0" fontId="0" fillId="8" borderId="8" xfId="0" applyFill="1" applyBorder="1"/>
    <xf numFmtId="0" fontId="0" fillId="8" borderId="44" xfId="0" applyFill="1" applyBorder="1"/>
    <xf numFmtId="0" fontId="22" fillId="0" borderId="0" xfId="0" applyFont="1"/>
    <xf numFmtId="0" fontId="18" fillId="0" borderId="45" xfId="0" applyFont="1" applyBorder="1" applyAlignment="1">
      <alignment horizontal="center"/>
    </xf>
    <xf numFmtId="0" fontId="18" fillId="0" borderId="46" xfId="0" applyFont="1" applyBorder="1" applyAlignment="1">
      <alignment horizontal="center"/>
    </xf>
    <xf numFmtId="3" fontId="23" fillId="0" borderId="47" xfId="0" applyNumberFormat="1" applyFont="1" applyBorder="1" applyAlignment="1">
      <alignment horizontal="center"/>
    </xf>
    <xf numFmtId="3" fontId="23" fillId="0" borderId="48" xfId="0" applyNumberFormat="1" applyFont="1" applyBorder="1" applyAlignment="1">
      <alignment horizontal="center"/>
    </xf>
    <xf numFmtId="6" fontId="17" fillId="0" borderId="12" xfId="0" applyNumberFormat="1" applyFont="1" applyBorder="1" applyAlignment="1">
      <alignment horizontal="center"/>
    </xf>
    <xf numFmtId="3" fontId="18" fillId="0" borderId="45" xfId="0" applyNumberFormat="1" applyFont="1" applyBorder="1" applyAlignment="1">
      <alignment horizontal="center" wrapText="1"/>
    </xf>
    <xf numFmtId="10" fontId="0" fillId="0" borderId="49" xfId="0" applyNumberFormat="1" applyBorder="1" applyAlignment="1">
      <alignment horizontal="center"/>
    </xf>
    <xf numFmtId="170" fontId="0" fillId="0" borderId="33" xfId="0" applyNumberFormat="1" applyBorder="1" applyAlignment="1">
      <alignment horizontal="center"/>
    </xf>
    <xf numFmtId="170" fontId="0" fillId="0" borderId="50" xfId="0" applyNumberFormat="1" applyBorder="1" applyAlignment="1">
      <alignment horizontal="center"/>
    </xf>
    <xf numFmtId="10" fontId="0" fillId="0" borderId="50" xfId="0" applyNumberFormat="1" applyBorder="1" applyAlignment="1">
      <alignment horizontal="center"/>
    </xf>
    <xf numFmtId="164" fontId="0" fillId="0" borderId="50" xfId="0" applyNumberFormat="1" applyBorder="1" applyAlignment="1">
      <alignment horizontal="center"/>
    </xf>
    <xf numFmtId="167" fontId="0" fillId="0" borderId="49" xfId="0" applyNumberFormat="1" applyBorder="1" applyAlignment="1">
      <alignment horizontal="center"/>
    </xf>
    <xf numFmtId="8" fontId="3" fillId="14" borderId="83" xfId="0" applyNumberFormat="1" applyFont="1" applyFill="1" applyBorder="1" applyAlignment="1">
      <alignment horizontal="center" vertical="center" wrapText="1"/>
    </xf>
    <xf numFmtId="3" fontId="3" fillId="14" borderId="83" xfId="0" applyNumberFormat="1" applyFont="1" applyFill="1" applyBorder="1" applyAlignment="1">
      <alignment horizontal="center" vertical="center" wrapText="1"/>
    </xf>
    <xf numFmtId="0" fontId="3" fillId="14" borderId="83" xfId="0" applyFont="1" applyFill="1" applyBorder="1" applyAlignment="1">
      <alignment horizontal="center" vertical="center" wrapText="1"/>
    </xf>
    <xf numFmtId="0" fontId="29" fillId="14" borderId="83" xfId="0" applyFont="1" applyFill="1" applyBorder="1" applyAlignment="1">
      <alignment horizontal="center" vertical="center" wrapText="1"/>
    </xf>
    <xf numFmtId="0" fontId="0" fillId="0" borderId="0" xfId="0" applyAlignment="1">
      <alignment horizontal="left"/>
    </xf>
    <xf numFmtId="8" fontId="0" fillId="0" borderId="0" xfId="0" applyNumberFormat="1"/>
    <xf numFmtId="176" fontId="0" fillId="0" borderId="0" xfId="0" applyNumberFormat="1"/>
    <xf numFmtId="40" fontId="0" fillId="0" borderId="0" xfId="0" applyNumberFormat="1"/>
    <xf numFmtId="177" fontId="0" fillId="0" borderId="0" xfId="0" applyNumberFormat="1"/>
    <xf numFmtId="176" fontId="0" fillId="0" borderId="0" xfId="0" applyNumberFormat="1" applyAlignment="1">
      <alignment horizontal="center"/>
    </xf>
    <xf numFmtId="176" fontId="0" fillId="0" borderId="0" xfId="0" applyNumberFormat="1" applyAlignment="1">
      <alignment horizontal="right"/>
    </xf>
    <xf numFmtId="0" fontId="2" fillId="0" borderId="0" xfId="0" applyFont="1" applyAlignment="1">
      <alignment horizontal="center"/>
    </xf>
    <xf numFmtId="0" fontId="2" fillId="0" borderId="0" xfId="0" applyFont="1" applyAlignment="1">
      <alignment horizontal="left"/>
    </xf>
    <xf numFmtId="0" fontId="2" fillId="0" borderId="51" xfId="0" applyFont="1" applyBorder="1"/>
    <xf numFmtId="0" fontId="2" fillId="0" borderId="5" xfId="0" applyFont="1" applyBorder="1"/>
    <xf numFmtId="0" fontId="2" fillId="0" borderId="52" xfId="0" applyFont="1" applyBorder="1"/>
    <xf numFmtId="3" fontId="0" fillId="0" borderId="53" xfId="0" applyNumberFormat="1" applyBorder="1" applyAlignment="1">
      <alignment horizontal="center"/>
    </xf>
    <xf numFmtId="6" fontId="0" fillId="0" borderId="54" xfId="0" applyNumberFormat="1" applyBorder="1" applyAlignment="1">
      <alignment horizontal="center"/>
    </xf>
    <xf numFmtId="10" fontId="0" fillId="0" borderId="55" xfId="0" applyNumberFormat="1" applyBorder="1" applyAlignment="1">
      <alignment horizontal="center"/>
    </xf>
    <xf numFmtId="0" fontId="30" fillId="14" borderId="83" xfId="0" applyFont="1" applyFill="1" applyBorder="1" applyAlignment="1">
      <alignment horizontal="center" vertical="center" wrapText="1"/>
    </xf>
    <xf numFmtId="0" fontId="31" fillId="14" borderId="83" xfId="0" applyFont="1" applyFill="1" applyBorder="1" applyAlignment="1">
      <alignment horizontal="center" vertical="center" wrapText="1"/>
    </xf>
    <xf numFmtId="0" fontId="2" fillId="8" borderId="0" xfId="0" applyFont="1" applyFill="1"/>
    <xf numFmtId="0" fontId="0" fillId="15" borderId="0" xfId="0" applyFill="1"/>
    <xf numFmtId="0" fontId="2" fillId="0" borderId="0" xfId="0" applyFont="1"/>
    <xf numFmtId="10" fontId="0" fillId="0" borderId="0" xfId="2" applyNumberFormat="1" applyFont="1" applyAlignment="1">
      <alignment horizontal="center"/>
    </xf>
    <xf numFmtId="169" fontId="15" fillId="0" borderId="0" xfId="0" applyNumberFormat="1" applyFont="1" applyAlignment="1">
      <alignment horizontal="center" wrapText="1"/>
    </xf>
    <xf numFmtId="0" fontId="0" fillId="0" borderId="17" xfId="0" applyBorder="1"/>
    <xf numFmtId="10" fontId="2" fillId="0" borderId="0" xfId="0" applyNumberFormat="1" applyFont="1" applyAlignment="1">
      <alignment horizontal="center"/>
    </xf>
    <xf numFmtId="3" fontId="0" fillId="0" borderId="0" xfId="0" applyNumberFormat="1" applyAlignment="1">
      <alignment horizontal="center" wrapText="1"/>
    </xf>
    <xf numFmtId="167" fontId="0" fillId="0" borderId="0" xfId="0" applyNumberFormat="1" applyAlignment="1">
      <alignment horizontal="center" wrapText="1"/>
    </xf>
    <xf numFmtId="172" fontId="2" fillId="0" borderId="0" xfId="0" applyNumberFormat="1" applyFont="1" applyAlignment="1">
      <alignment horizontal="center" wrapText="1"/>
    </xf>
    <xf numFmtId="178" fontId="2" fillId="0" borderId="0" xfId="0" applyNumberFormat="1" applyFont="1" applyAlignment="1">
      <alignment horizontal="center" wrapText="1"/>
    </xf>
    <xf numFmtId="178" fontId="0" fillId="0" borderId="0" xfId="0" applyNumberFormat="1" applyAlignment="1">
      <alignment horizontal="center" wrapText="1"/>
    </xf>
    <xf numFmtId="178" fontId="0" fillId="0" borderId="0" xfId="0" applyNumberFormat="1"/>
    <xf numFmtId="172" fontId="0" fillId="0" borderId="12" xfId="0" applyNumberFormat="1" applyBorder="1" applyAlignment="1">
      <alignment horizontal="center"/>
    </xf>
    <xf numFmtId="172" fontId="0" fillId="0" borderId="13" xfId="0" applyNumberFormat="1" applyBorder="1" applyAlignment="1">
      <alignment horizontal="center"/>
    </xf>
    <xf numFmtId="172" fontId="0" fillId="0" borderId="14" xfId="0" applyNumberFormat="1" applyBorder="1" applyAlignment="1">
      <alignment horizontal="center"/>
    </xf>
    <xf numFmtId="10" fontId="0" fillId="0" borderId="56" xfId="0" applyNumberFormat="1" applyBorder="1" applyAlignment="1">
      <alignment horizontal="center"/>
    </xf>
    <xf numFmtId="0" fontId="0" fillId="8" borderId="57" xfId="0" applyFill="1" applyBorder="1"/>
    <xf numFmtId="0" fontId="0" fillId="8" borderId="58" xfId="0" applyFill="1" applyBorder="1"/>
    <xf numFmtId="0" fontId="0" fillId="8" borderId="59" xfId="0" applyFill="1" applyBorder="1"/>
    <xf numFmtId="4" fontId="0" fillId="0" borderId="60" xfId="0" applyNumberFormat="1" applyBorder="1" applyAlignment="1">
      <alignment horizontal="center"/>
    </xf>
    <xf numFmtId="4" fontId="0" fillId="0" borderId="61" xfId="0" applyNumberFormat="1" applyBorder="1" applyAlignment="1">
      <alignment horizontal="center"/>
    </xf>
    <xf numFmtId="4" fontId="0" fillId="0" borderId="62" xfId="0" applyNumberFormat="1" applyBorder="1" applyAlignment="1">
      <alignment horizontal="center"/>
    </xf>
    <xf numFmtId="4" fontId="0" fillId="0" borderId="63" xfId="0" applyNumberFormat="1" applyBorder="1" applyAlignment="1">
      <alignment horizontal="center"/>
    </xf>
    <xf numFmtId="6" fontId="24" fillId="0" borderId="33" xfId="0" applyNumberFormat="1" applyFont="1" applyBorder="1" applyAlignment="1">
      <alignment horizontal="center"/>
    </xf>
    <xf numFmtId="167" fontId="0" fillId="0" borderId="18" xfId="0" applyNumberFormat="1" applyBorder="1" applyAlignment="1">
      <alignment horizontal="center"/>
    </xf>
    <xf numFmtId="167" fontId="0" fillId="0" borderId="20" xfId="0" applyNumberFormat="1" applyBorder="1" applyAlignment="1">
      <alignment horizontal="center"/>
    </xf>
    <xf numFmtId="167" fontId="0" fillId="0" borderId="23" xfId="0" applyNumberFormat="1" applyBorder="1" applyAlignment="1">
      <alignment horizontal="center"/>
    </xf>
    <xf numFmtId="3" fontId="18" fillId="0" borderId="64" xfId="0" applyNumberFormat="1" applyFont="1" applyBorder="1" applyAlignment="1">
      <alignment horizontal="center" wrapText="1"/>
    </xf>
    <xf numFmtId="10" fontId="0" fillId="0" borderId="65" xfId="0" applyNumberFormat="1" applyBorder="1" applyAlignment="1">
      <alignment horizontal="center"/>
    </xf>
    <xf numFmtId="10" fontId="0" fillId="0" borderId="66" xfId="0" applyNumberFormat="1" applyBorder="1" applyAlignment="1">
      <alignment horizontal="center"/>
    </xf>
    <xf numFmtId="0" fontId="0" fillId="8" borderId="67" xfId="0" applyFill="1" applyBorder="1"/>
    <xf numFmtId="0" fontId="0" fillId="8" borderId="68" xfId="0" applyFill="1" applyBorder="1"/>
    <xf numFmtId="0" fontId="0" fillId="8" borderId="69" xfId="0" applyFill="1" applyBorder="1"/>
    <xf numFmtId="0" fontId="21" fillId="16" borderId="70" xfId="0" applyFont="1" applyFill="1" applyBorder="1" applyAlignment="1">
      <alignment horizontal="center"/>
    </xf>
    <xf numFmtId="0" fontId="30" fillId="0" borderId="83" xfId="0" applyFont="1" applyBorder="1" applyAlignment="1">
      <alignment horizontal="center" vertical="center" wrapText="1"/>
    </xf>
    <xf numFmtId="0" fontId="3" fillId="0" borderId="83" xfId="0" applyFont="1" applyBorder="1" applyAlignment="1">
      <alignment horizontal="center" vertical="center" wrapText="1"/>
    </xf>
    <xf numFmtId="0" fontId="29" fillId="0" borderId="83" xfId="0" applyFont="1" applyBorder="1" applyAlignment="1">
      <alignment horizontal="center" vertical="center" wrapText="1"/>
    </xf>
    <xf numFmtId="3" fontId="3" fillId="0" borderId="83" xfId="0" applyNumberFormat="1" applyFont="1" applyBorder="1" applyAlignment="1">
      <alignment horizontal="center" vertical="center" wrapText="1"/>
    </xf>
    <xf numFmtId="8" fontId="3" fillId="0" borderId="83" xfId="0" applyNumberFormat="1" applyFont="1" applyBorder="1" applyAlignment="1">
      <alignment horizontal="center" vertical="center" wrapText="1"/>
    </xf>
    <xf numFmtId="8" fontId="0" fillId="15" borderId="0" xfId="0" applyNumberFormat="1" applyFill="1"/>
    <xf numFmtId="0" fontId="6" fillId="9" borderId="71" xfId="0" applyFont="1" applyFill="1" applyBorder="1" applyAlignment="1">
      <alignment horizontal="center" wrapText="1"/>
    </xf>
    <xf numFmtId="0" fontId="4" fillId="10" borderId="0" xfId="1" applyFill="1" applyAlignment="1" applyProtection="1"/>
    <xf numFmtId="3" fontId="6" fillId="17" borderId="84" xfId="0" applyNumberFormat="1" applyFont="1" applyFill="1" applyBorder="1"/>
    <xf numFmtId="10" fontId="11" fillId="11" borderId="21" xfId="0" applyNumberFormat="1" applyFont="1" applyFill="1" applyBorder="1" applyAlignment="1">
      <alignment horizontal="center"/>
    </xf>
    <xf numFmtId="10" fontId="11" fillId="11" borderId="29" xfId="0" applyNumberFormat="1" applyFont="1" applyFill="1" applyBorder="1" applyAlignment="1">
      <alignment horizontal="center"/>
    </xf>
    <xf numFmtId="0" fontId="32" fillId="14" borderId="83" xfId="0" applyFont="1" applyFill="1" applyBorder="1" applyAlignment="1">
      <alignment horizontal="center" vertical="center" wrapText="1"/>
    </xf>
    <xf numFmtId="0" fontId="33" fillId="14" borderId="0" xfId="0" applyFont="1" applyFill="1" applyAlignment="1">
      <alignment horizontal="center" vertical="center" wrapText="1"/>
    </xf>
    <xf numFmtId="0" fontId="3" fillId="14" borderId="0" xfId="0" applyFont="1" applyFill="1" applyAlignment="1">
      <alignment horizontal="center" vertical="center" wrapText="1"/>
    </xf>
    <xf numFmtId="3" fontId="3" fillId="14" borderId="0" xfId="0" applyNumberFormat="1" applyFont="1" applyFill="1" applyAlignment="1">
      <alignment horizontal="center" vertical="center" wrapText="1"/>
    </xf>
    <xf numFmtId="8" fontId="3" fillId="14" borderId="0" xfId="0" applyNumberFormat="1" applyFont="1" applyFill="1" applyAlignment="1">
      <alignment horizontal="center" vertical="center" wrapText="1"/>
    </xf>
    <xf numFmtId="0" fontId="31" fillId="14" borderId="0" xfId="0" applyFont="1" applyFill="1" applyAlignment="1">
      <alignment horizontal="center" vertical="center" wrapText="1"/>
    </xf>
    <xf numFmtId="14" fontId="2" fillId="0" borderId="0" xfId="0" applyNumberFormat="1" applyFont="1" applyAlignment="1">
      <alignment horizontal="center"/>
    </xf>
    <xf numFmtId="0" fontId="29" fillId="14" borderId="0" xfId="0" applyFont="1" applyFill="1" applyAlignment="1">
      <alignment horizontal="center" vertical="center" wrapText="1"/>
    </xf>
    <xf numFmtId="0" fontId="34" fillId="0" borderId="0" xfId="0" applyFont="1" applyAlignment="1">
      <alignment horizontal="justify" vertical="top" wrapText="1"/>
    </xf>
    <xf numFmtId="0" fontId="0" fillId="0" borderId="0" xfId="0" applyAlignment="1">
      <alignment horizontal="justify" vertical="top" wrapText="1"/>
    </xf>
    <xf numFmtId="0" fontId="27" fillId="0" borderId="0" xfId="1" applyFont="1" applyAlignment="1" applyProtection="1">
      <alignment horizontal="left" vertical="center" wrapText="1"/>
    </xf>
    <xf numFmtId="0" fontId="35" fillId="0" borderId="0" xfId="0" applyFont="1"/>
    <xf numFmtId="10" fontId="0" fillId="0" borderId="7" xfId="2" applyNumberFormat="1" applyFont="1" applyBorder="1" applyAlignment="1">
      <alignment horizontal="center"/>
    </xf>
    <xf numFmtId="10" fontId="0" fillId="0" borderId="8" xfId="2" applyNumberFormat="1" applyFont="1" applyBorder="1" applyAlignment="1">
      <alignment horizontal="center"/>
    </xf>
    <xf numFmtId="4" fontId="0" fillId="0" borderId="0" xfId="0" applyNumberFormat="1" applyBorder="1" applyAlignment="1">
      <alignment horizontal="center"/>
    </xf>
    <xf numFmtId="168" fontId="0" fillId="0" borderId="0" xfId="0" applyNumberFormat="1" applyBorder="1" applyAlignment="1">
      <alignment horizontal="center"/>
    </xf>
    <xf numFmtId="168" fontId="0" fillId="0" borderId="72" xfId="0" applyNumberFormat="1" applyBorder="1" applyAlignment="1">
      <alignment horizontal="center"/>
    </xf>
    <xf numFmtId="168" fontId="0" fillId="0" borderId="32" xfId="0" applyNumberFormat="1" applyBorder="1" applyAlignment="1">
      <alignment horizontal="center"/>
    </xf>
    <xf numFmtId="0" fontId="0" fillId="6" borderId="72" xfId="0" applyFill="1" applyBorder="1"/>
    <xf numFmtId="175" fontId="17" fillId="0" borderId="72" xfId="0" applyNumberFormat="1" applyFont="1" applyBorder="1" applyAlignment="1">
      <alignment horizontal="center"/>
    </xf>
    <xf numFmtId="174" fontId="6" fillId="0" borderId="72" xfId="0" applyNumberFormat="1" applyFont="1" applyBorder="1" applyAlignment="1">
      <alignment horizontal="center"/>
    </xf>
    <xf numFmtId="10" fontId="0" fillId="0" borderId="72" xfId="0" applyNumberFormat="1" applyBorder="1" applyAlignment="1">
      <alignment horizontal="center"/>
    </xf>
    <xf numFmtId="10" fontId="0" fillId="0" borderId="73" xfId="2" applyNumberFormat="1" applyFont="1" applyBorder="1" applyAlignment="1">
      <alignment horizontal="center"/>
    </xf>
    <xf numFmtId="172" fontId="0" fillId="0" borderId="0" xfId="0" applyNumberFormat="1"/>
    <xf numFmtId="172" fontId="0" fillId="0" borderId="7" xfId="2" applyNumberFormat="1" applyFont="1" applyBorder="1" applyAlignment="1">
      <alignment horizontal="center"/>
    </xf>
    <xf numFmtId="172" fontId="0" fillId="0" borderId="8" xfId="2" applyNumberFormat="1" applyFont="1" applyBorder="1" applyAlignment="1">
      <alignment horizontal="center"/>
    </xf>
    <xf numFmtId="172" fontId="0" fillId="0" borderId="73" xfId="2" applyNumberFormat="1" applyFont="1" applyBorder="1" applyAlignment="1">
      <alignment horizontal="center"/>
    </xf>
    <xf numFmtId="10" fontId="0" fillId="0" borderId="74" xfId="2" applyNumberFormat="1" applyFont="1" applyBorder="1" applyAlignment="1">
      <alignment horizontal="center"/>
    </xf>
    <xf numFmtId="10" fontId="0" fillId="0" borderId="75" xfId="2" applyNumberFormat="1" applyFont="1" applyBorder="1" applyAlignment="1">
      <alignment horizontal="center"/>
    </xf>
    <xf numFmtId="10" fontId="0" fillId="0" borderId="76" xfId="2" applyNumberFormat="1" applyFont="1" applyBorder="1" applyAlignment="1">
      <alignment horizontal="center"/>
    </xf>
    <xf numFmtId="3" fontId="0" fillId="0" borderId="34" xfId="0" applyNumberFormat="1" applyBorder="1" applyAlignment="1">
      <alignment horizontal="center"/>
    </xf>
    <xf numFmtId="169" fontId="6" fillId="0" borderId="0" xfId="0" applyNumberFormat="1" applyFont="1" applyBorder="1" applyAlignment="1" applyProtection="1">
      <alignment horizontal="center"/>
    </xf>
    <xf numFmtId="2" fontId="6" fillId="0" borderId="0" xfId="0" applyNumberFormat="1" applyFont="1" applyAlignment="1">
      <alignment horizontal="center"/>
    </xf>
    <xf numFmtId="6" fontId="6" fillId="0" borderId="0" xfId="0" applyNumberFormat="1" applyFont="1" applyAlignment="1">
      <alignment horizontal="right"/>
    </xf>
    <xf numFmtId="178" fontId="2" fillId="0" borderId="0" xfId="0" applyNumberFormat="1" applyFont="1"/>
    <xf numFmtId="169" fontId="2" fillId="0" borderId="0" xfId="0" applyNumberFormat="1" applyFont="1" applyAlignment="1">
      <alignment horizontal="center"/>
    </xf>
    <xf numFmtId="1" fontId="2" fillId="0" borderId="8" xfId="0" applyNumberFormat="1" applyFont="1" applyBorder="1" applyAlignment="1" applyProtection="1">
      <alignment horizontal="center"/>
    </xf>
    <xf numFmtId="169" fontId="2" fillId="0" borderId="9" xfId="0" applyNumberFormat="1" applyFont="1" applyBorder="1" applyAlignment="1">
      <alignment horizontal="center"/>
    </xf>
    <xf numFmtId="169" fontId="2" fillId="0" borderId="0" xfId="0" applyNumberFormat="1" applyFont="1" applyBorder="1" applyAlignment="1">
      <alignment horizontal="center"/>
    </xf>
    <xf numFmtId="172" fontId="2" fillId="0" borderId="0" xfId="0" applyNumberFormat="1" applyFont="1" applyAlignment="1">
      <alignment horizontal="center"/>
    </xf>
    <xf numFmtId="2" fontId="2" fillId="0" borderId="0" xfId="0" applyNumberFormat="1" applyFont="1"/>
    <xf numFmtId="164" fontId="2" fillId="0" borderId="0" xfId="0" applyNumberFormat="1" applyFont="1" applyAlignment="1">
      <alignment horizontal="center"/>
    </xf>
    <xf numFmtId="173" fontId="2" fillId="0" borderId="0" xfId="0" applyNumberFormat="1" applyFont="1" applyAlignment="1">
      <alignment horizontal="center"/>
    </xf>
    <xf numFmtId="2" fontId="2" fillId="0" borderId="0" xfId="0" applyNumberFormat="1" applyFont="1" applyAlignment="1">
      <alignment horizontal="center"/>
    </xf>
    <xf numFmtId="172" fontId="2" fillId="0" borderId="0" xfId="0" applyNumberFormat="1" applyFont="1"/>
    <xf numFmtId="10" fontId="2" fillId="0" borderId="0" xfId="2" applyNumberFormat="1" applyFont="1" applyAlignment="1">
      <alignment horizontal="center"/>
    </xf>
    <xf numFmtId="6" fontId="2" fillId="0" borderId="0" xfId="0" applyNumberFormat="1" applyFont="1" applyAlignment="1">
      <alignment horizontal="right"/>
    </xf>
    <xf numFmtId="165" fontId="2" fillId="0" borderId="0" xfId="0" applyNumberFormat="1" applyFont="1" applyAlignment="1">
      <alignment horizontal="left"/>
    </xf>
    <xf numFmtId="0" fontId="28" fillId="14" borderId="0" xfId="0" applyFont="1" applyFill="1" applyAlignment="1">
      <alignment horizontal="center" vertical="center" wrapText="1"/>
    </xf>
    <xf numFmtId="0" fontId="36" fillId="0" borderId="0" xfId="0" applyFont="1"/>
    <xf numFmtId="0" fontId="2" fillId="14" borderId="0" xfId="0" applyFont="1" applyFill="1" applyAlignment="1">
      <alignment horizontal="center" vertical="center" wrapText="1"/>
    </xf>
    <xf numFmtId="0" fontId="2" fillId="14" borderId="0" xfId="0" applyFont="1" applyFill="1" applyAlignment="1">
      <alignment horizontal="left" vertical="center" wrapText="1"/>
    </xf>
    <xf numFmtId="8" fontId="0" fillId="0" borderId="0" xfId="0" applyNumberFormat="1" applyAlignment="1">
      <alignment horizontal="center"/>
    </xf>
    <xf numFmtId="8" fontId="2" fillId="14" borderId="0" xfId="0" applyNumberFormat="1" applyFont="1" applyFill="1" applyAlignment="1">
      <alignment horizontal="center" vertical="center" wrapText="1"/>
    </xf>
    <xf numFmtId="8" fontId="0" fillId="0" borderId="12" xfId="0" applyNumberFormat="1" applyBorder="1" applyAlignment="1">
      <alignment horizontal="center"/>
    </xf>
    <xf numFmtId="8" fontId="0" fillId="0" borderId="13" xfId="0" applyNumberFormat="1" applyBorder="1" applyAlignment="1">
      <alignment horizontal="center"/>
    </xf>
    <xf numFmtId="8" fontId="0" fillId="0" borderId="14" xfId="0" applyNumberFormat="1" applyBorder="1" applyAlignment="1">
      <alignment horizontal="center"/>
    </xf>
    <xf numFmtId="178" fontId="6" fillId="0" borderId="0" xfId="0" applyNumberFormat="1" applyFont="1"/>
    <xf numFmtId="169" fontId="6" fillId="0" borderId="0" xfId="0" applyNumberFormat="1" applyFont="1" applyAlignment="1">
      <alignment horizontal="center"/>
    </xf>
    <xf numFmtId="1" fontId="6" fillId="0" borderId="8" xfId="0" applyNumberFormat="1" applyFont="1" applyBorder="1" applyAlignment="1" applyProtection="1">
      <alignment horizontal="center"/>
    </xf>
    <xf numFmtId="169" fontId="6" fillId="0" borderId="9" xfId="0" applyNumberFormat="1" applyFont="1" applyBorder="1" applyAlignment="1">
      <alignment horizontal="center"/>
    </xf>
    <xf numFmtId="169" fontId="6" fillId="0" borderId="0" xfId="0" applyNumberFormat="1" applyFont="1" applyBorder="1" applyAlignment="1">
      <alignment horizontal="center"/>
    </xf>
    <xf numFmtId="10" fontId="6" fillId="0" borderId="0" xfId="0" applyNumberFormat="1" applyFont="1" applyAlignment="1">
      <alignment horizontal="center"/>
    </xf>
    <xf numFmtId="172" fontId="6" fillId="0" borderId="0" xfId="0" applyNumberFormat="1" applyFont="1" applyAlignment="1">
      <alignment horizontal="center"/>
    </xf>
    <xf numFmtId="2" fontId="6" fillId="0" borderId="0" xfId="0" applyNumberFormat="1" applyFont="1"/>
    <xf numFmtId="164" fontId="6" fillId="0" borderId="0" xfId="0" applyNumberFormat="1" applyFont="1" applyAlignment="1">
      <alignment horizontal="center"/>
    </xf>
    <xf numFmtId="173" fontId="6" fillId="0" borderId="0" xfId="0" applyNumberFormat="1" applyFont="1" applyAlignment="1">
      <alignment horizontal="center"/>
    </xf>
    <xf numFmtId="10" fontId="6" fillId="0" borderId="0" xfId="2" applyNumberFormat="1" applyFont="1" applyAlignment="1">
      <alignment horizontal="center"/>
    </xf>
    <xf numFmtId="172" fontId="6" fillId="0" borderId="0" xfId="0" applyNumberFormat="1" applyFont="1"/>
    <xf numFmtId="0" fontId="37" fillId="0" borderId="85" xfId="0" applyFont="1" applyBorder="1" applyAlignment="1">
      <alignment horizontal="center" vertical="center" wrapText="1"/>
    </xf>
    <xf numFmtId="0" fontId="38" fillId="0" borderId="0" xfId="0" applyFont="1" applyAlignment="1">
      <alignment horizontal="center" vertical="center" wrapText="1"/>
    </xf>
    <xf numFmtId="0" fontId="39" fillId="0" borderId="0" xfId="0" applyFont="1" applyAlignment="1">
      <alignment horizontal="center" vertical="center" wrapText="1"/>
    </xf>
    <xf numFmtId="0" fontId="36" fillId="0" borderId="0" xfId="0" applyFont="1" applyAlignment="1">
      <alignment horizontal="center" vertical="center" wrapText="1"/>
    </xf>
    <xf numFmtId="0" fontId="37" fillId="0" borderId="0" xfId="0" applyFont="1" applyAlignment="1">
      <alignment horizontal="center" vertical="center" wrapText="1"/>
    </xf>
    <xf numFmtId="0" fontId="37" fillId="0" borderId="86" xfId="0" applyFont="1" applyBorder="1" applyAlignment="1">
      <alignment horizontal="center" vertical="center" wrapText="1"/>
    </xf>
    <xf numFmtId="0" fontId="37" fillId="0" borderId="87" xfId="0" applyFont="1" applyBorder="1" applyAlignment="1">
      <alignment horizontal="center" vertical="center" wrapText="1"/>
    </xf>
    <xf numFmtId="0" fontId="40" fillId="0" borderId="0" xfId="0" applyFont="1" applyAlignment="1">
      <alignment horizontal="center" vertical="center" wrapText="1"/>
    </xf>
    <xf numFmtId="0" fontId="38" fillId="0" borderId="88" xfId="0" applyFont="1" applyBorder="1" applyAlignment="1">
      <alignment horizontal="center" vertical="center" wrapText="1"/>
    </xf>
    <xf numFmtId="0" fontId="20" fillId="5" borderId="77" xfId="0" applyFont="1" applyFill="1" applyBorder="1" applyAlignment="1">
      <alignment horizontal="center"/>
    </xf>
    <xf numFmtId="0" fontId="20" fillId="5" borderId="78" xfId="0" applyFont="1" applyFill="1" applyBorder="1" applyAlignment="1">
      <alignment horizontal="center"/>
    </xf>
    <xf numFmtId="0" fontId="20" fillId="5" borderId="79" xfId="0" applyFont="1" applyFill="1" applyBorder="1" applyAlignment="1">
      <alignment horizontal="center"/>
    </xf>
    <xf numFmtId="0" fontId="20" fillId="12" borderId="80" xfId="0" applyFont="1" applyFill="1" applyBorder="1" applyAlignment="1">
      <alignment horizontal="center"/>
    </xf>
    <xf numFmtId="0" fontId="20" fillId="12" borderId="78" xfId="0" applyFont="1" applyFill="1" applyBorder="1" applyAlignment="1">
      <alignment horizontal="center"/>
    </xf>
    <xf numFmtId="0" fontId="20" fillId="12" borderId="79" xfId="0" applyFont="1" applyFill="1" applyBorder="1" applyAlignment="1">
      <alignment horizontal="center"/>
    </xf>
    <xf numFmtId="0" fontId="20" fillId="13" borderId="78" xfId="0" applyFont="1" applyFill="1" applyBorder="1" applyAlignment="1">
      <alignment horizontal="center"/>
    </xf>
    <xf numFmtId="0" fontId="20" fillId="13" borderId="81" xfId="0" applyFont="1" applyFill="1" applyBorder="1" applyAlignment="1">
      <alignment horizontal="center"/>
    </xf>
    <xf numFmtId="0" fontId="22" fillId="5" borderId="45" xfId="0" applyFont="1" applyFill="1" applyBorder="1" applyAlignment="1">
      <alignment horizontal="center"/>
    </xf>
    <xf numFmtId="0" fontId="22" fillId="5" borderId="64" xfId="0" applyFont="1" applyFill="1" applyBorder="1" applyAlignment="1">
      <alignment horizontal="center"/>
    </xf>
    <xf numFmtId="0" fontId="21" fillId="18" borderId="82" xfId="0" applyFont="1" applyFill="1" applyBorder="1" applyAlignment="1">
      <alignment horizontal="center"/>
    </xf>
    <xf numFmtId="0" fontId="0" fillId="18" borderId="81" xfId="0" applyFill="1" applyBorder="1" applyAlignment="1">
      <alignment horizontal="center"/>
    </xf>
    <xf numFmtId="2" fontId="6" fillId="0" borderId="45" xfId="0" applyNumberFormat="1" applyFont="1" applyBorder="1" applyAlignment="1">
      <alignment horizontal="center"/>
    </xf>
    <xf numFmtId="2" fontId="6" fillId="0" borderId="25" xfId="0" applyNumberFormat="1" applyFont="1" applyBorder="1" applyAlignment="1">
      <alignment horizontal="center"/>
    </xf>
  </cellXfs>
  <cellStyles count="3">
    <cellStyle name="Hyperlink" xfId="1" builtinId="8"/>
    <cellStyle name="Normal" xfId="0" builtinId="0"/>
    <cellStyle name="Percent" xfId="2" builtinId="5"/>
  </cellStyles>
  <dxfs count="109">
    <dxf>
      <font>
        <condense val="0"/>
        <extend val="0"/>
        <color auto="1"/>
      </font>
      <fill>
        <patternFill>
          <bgColor indexed="49"/>
        </patternFill>
      </fill>
    </dxf>
    <dxf>
      <font>
        <b/>
        <i val="0"/>
        <condense val="0"/>
        <extend val="0"/>
        <color auto="1"/>
      </font>
      <fill>
        <patternFill>
          <bgColor indexed="11"/>
        </patternFill>
      </fill>
    </dxf>
    <dxf>
      <font>
        <condense val="0"/>
        <extend val="0"/>
        <color auto="1"/>
      </font>
      <fill>
        <patternFill>
          <bgColor indexed="49"/>
        </patternFill>
      </fill>
    </dxf>
    <dxf>
      <font>
        <b/>
        <i val="0"/>
        <condense val="0"/>
        <extend val="0"/>
        <color auto="1"/>
      </font>
      <fill>
        <patternFill>
          <bgColor indexed="11"/>
        </patternFill>
      </fill>
    </dxf>
    <dxf>
      <font>
        <b/>
        <i val="0"/>
        <condense val="0"/>
        <extend val="0"/>
      </font>
      <fill>
        <patternFill>
          <bgColor indexed="11"/>
        </patternFill>
      </fill>
    </dxf>
    <dxf>
      <font>
        <b/>
        <i val="0"/>
        <condense val="0"/>
        <extend val="0"/>
      </font>
      <fill>
        <patternFill>
          <bgColor indexed="10"/>
        </patternFill>
      </fill>
    </dxf>
    <dxf>
      <font>
        <b/>
        <i val="0"/>
        <condense val="0"/>
        <extend val="0"/>
      </font>
      <fill>
        <patternFill>
          <bgColor indexed="50"/>
        </patternFill>
      </fill>
    </dxf>
    <dxf>
      <font>
        <b/>
        <i val="0"/>
        <condense val="0"/>
        <extend val="0"/>
      </font>
      <fill>
        <patternFill>
          <bgColor indexed="10"/>
        </patternFill>
      </fill>
    </dxf>
    <dxf>
      <font>
        <b/>
        <i val="0"/>
        <condense val="0"/>
        <extend val="0"/>
      </font>
      <fill>
        <patternFill>
          <bgColor indexed="11"/>
        </patternFill>
      </fill>
    </dxf>
    <dxf>
      <font>
        <b/>
        <i val="0"/>
        <condense val="0"/>
        <extend val="0"/>
      </font>
      <fill>
        <patternFill>
          <bgColor indexed="10"/>
        </patternFill>
      </fill>
    </dxf>
    <dxf>
      <font>
        <b/>
        <i val="0"/>
        <condense val="0"/>
        <extend val="0"/>
      </font>
      <fill>
        <patternFill>
          <bgColor indexed="11"/>
        </patternFill>
      </fill>
    </dxf>
    <dxf>
      <font>
        <b/>
        <i val="0"/>
        <condense val="0"/>
        <extend val="0"/>
      </font>
      <fill>
        <patternFill>
          <bgColor indexed="10"/>
        </patternFill>
      </fill>
    </dxf>
    <dxf>
      <font>
        <b/>
        <i val="0"/>
        <condense val="0"/>
        <extend val="0"/>
        <color indexed="9"/>
      </font>
      <fill>
        <patternFill>
          <bgColor indexed="10"/>
        </patternFill>
      </fill>
    </dxf>
    <dxf>
      <font>
        <b/>
        <i val="0"/>
        <condense val="0"/>
        <extend val="0"/>
      </font>
      <fill>
        <patternFill>
          <bgColor indexed="11"/>
        </patternFill>
      </fill>
    </dxf>
    <dxf>
      <font>
        <b/>
        <i val="0"/>
        <condense val="0"/>
        <extend val="0"/>
      </font>
      <fill>
        <patternFill>
          <bgColor indexed="11"/>
        </patternFill>
      </fill>
    </dxf>
    <dxf>
      <font>
        <b/>
        <i val="0"/>
        <condense val="0"/>
        <extend val="0"/>
      </font>
      <fill>
        <patternFill>
          <bgColor indexed="10"/>
        </patternFill>
      </fill>
    </dxf>
    <dxf>
      <font>
        <b/>
        <i val="0"/>
        <condense val="0"/>
        <extend val="0"/>
      </font>
      <fill>
        <patternFill>
          <bgColor indexed="10"/>
        </patternFill>
      </fill>
    </dxf>
    <dxf>
      <font>
        <b/>
        <i val="0"/>
        <condense val="0"/>
        <extend val="0"/>
      </font>
      <fill>
        <patternFill>
          <bgColor indexed="11"/>
        </patternFill>
      </fill>
    </dxf>
    <dxf>
      <font>
        <b/>
        <i val="0"/>
        <condense val="0"/>
        <extend val="0"/>
        <color indexed="8"/>
      </font>
      <fill>
        <patternFill>
          <bgColor indexed="10"/>
        </patternFill>
      </fill>
    </dxf>
    <dxf>
      <font>
        <b/>
        <i val="0"/>
        <condense val="0"/>
        <extend val="0"/>
      </font>
      <fill>
        <patternFill>
          <bgColor indexed="11"/>
        </patternFill>
      </fill>
    </dxf>
    <dxf>
      <font>
        <condense val="0"/>
        <extend val="0"/>
        <color auto="1"/>
      </font>
      <fill>
        <patternFill>
          <bgColor indexed="49"/>
        </patternFill>
      </fill>
    </dxf>
    <dxf>
      <font>
        <b/>
        <i val="0"/>
        <condense val="0"/>
        <extend val="0"/>
        <color auto="1"/>
      </font>
      <fill>
        <patternFill>
          <bgColor indexed="11"/>
        </patternFill>
      </fill>
    </dxf>
    <dxf>
      <font>
        <b/>
        <i val="0"/>
        <condense val="0"/>
        <extend val="0"/>
      </font>
      <fill>
        <patternFill>
          <bgColor indexed="11"/>
        </patternFill>
      </fill>
    </dxf>
    <dxf>
      <font>
        <b/>
        <i val="0"/>
        <condense val="0"/>
        <extend val="0"/>
      </font>
      <fill>
        <patternFill>
          <bgColor indexed="10"/>
        </patternFill>
      </fill>
    </dxf>
    <dxf>
      <font>
        <b/>
        <i val="0"/>
        <condense val="0"/>
        <extend val="0"/>
      </font>
      <fill>
        <patternFill>
          <bgColor indexed="50"/>
        </patternFill>
      </fill>
    </dxf>
    <dxf>
      <font>
        <b/>
        <i val="0"/>
        <condense val="0"/>
        <extend val="0"/>
      </font>
      <fill>
        <patternFill>
          <bgColor indexed="10"/>
        </patternFill>
      </fill>
    </dxf>
    <dxf>
      <font>
        <b/>
        <i val="0"/>
        <condense val="0"/>
        <extend val="0"/>
      </font>
      <fill>
        <patternFill>
          <bgColor indexed="11"/>
        </patternFill>
      </fill>
    </dxf>
    <dxf>
      <font>
        <b/>
        <i val="0"/>
        <condense val="0"/>
        <extend val="0"/>
      </font>
      <fill>
        <patternFill>
          <bgColor indexed="10"/>
        </patternFill>
      </fill>
    </dxf>
    <dxf>
      <font>
        <b/>
        <i val="0"/>
        <condense val="0"/>
        <extend val="0"/>
      </font>
      <fill>
        <patternFill>
          <bgColor indexed="10"/>
        </patternFill>
      </fill>
    </dxf>
    <dxf>
      <font>
        <b/>
        <i val="0"/>
        <condense val="0"/>
        <extend val="0"/>
      </font>
      <fill>
        <patternFill>
          <bgColor indexed="11"/>
        </patternFill>
      </fill>
    </dxf>
    <dxf>
      <font>
        <b/>
        <i val="0"/>
        <condense val="0"/>
        <extend val="0"/>
      </font>
      <fill>
        <patternFill>
          <bgColor indexed="11"/>
        </patternFill>
      </fill>
    </dxf>
    <dxf>
      <font>
        <b/>
        <i val="0"/>
        <condense val="0"/>
        <extend val="0"/>
      </font>
      <fill>
        <patternFill>
          <bgColor indexed="10"/>
        </patternFill>
      </fill>
    </dxf>
    <dxf>
      <font>
        <b/>
        <i val="0"/>
        <condense val="0"/>
        <extend val="0"/>
      </font>
      <fill>
        <patternFill>
          <bgColor indexed="11"/>
        </patternFill>
      </fill>
    </dxf>
    <dxf>
      <font>
        <b/>
        <i val="0"/>
        <condense val="0"/>
        <extend val="0"/>
      </font>
      <fill>
        <patternFill>
          <bgColor indexed="10"/>
        </patternFill>
      </fill>
    </dxf>
    <dxf>
      <font>
        <b/>
        <i val="0"/>
      </font>
      <fill>
        <patternFill>
          <bgColor rgb="FF00B050"/>
        </patternFill>
      </fill>
    </dxf>
    <dxf>
      <font>
        <b/>
        <i val="0"/>
        <color theme="0"/>
      </font>
      <fill>
        <patternFill>
          <bgColor rgb="FFFF0000"/>
        </patternFill>
      </fill>
    </dxf>
    <dxf>
      <font>
        <b/>
        <i val="0"/>
        <strike val="0"/>
      </font>
      <fill>
        <patternFill>
          <bgColor rgb="FF00B050"/>
        </patternFill>
      </fill>
    </dxf>
    <dxf>
      <font>
        <b/>
        <i val="0"/>
        <strike val="0"/>
      </font>
      <fill>
        <patternFill>
          <bgColor rgb="FFFF0000"/>
        </patternFill>
      </fill>
    </dxf>
    <dxf>
      <font>
        <b/>
        <i val="0"/>
        <strike val="0"/>
      </font>
      <fill>
        <patternFill>
          <bgColor rgb="FF00B050"/>
        </patternFill>
      </fill>
    </dxf>
    <dxf>
      <font>
        <b/>
        <i val="0"/>
        <strike val="0"/>
      </font>
      <fill>
        <patternFill>
          <bgColor rgb="FFFF0000"/>
        </patternFill>
      </fill>
    </dxf>
    <dxf>
      <font>
        <b/>
        <i val="0"/>
        <strike val="0"/>
      </font>
      <fill>
        <patternFill>
          <bgColor rgb="FF00B050"/>
        </patternFill>
      </fill>
    </dxf>
    <dxf>
      <font>
        <b/>
        <i val="0"/>
      </font>
      <fill>
        <patternFill>
          <bgColor rgb="FFFF0000"/>
        </patternFill>
      </fill>
    </dxf>
    <dxf>
      <font>
        <b/>
        <i val="0"/>
      </font>
      <fill>
        <patternFill>
          <bgColor rgb="FFFF0000"/>
        </patternFill>
      </fill>
    </dxf>
    <dxf>
      <font>
        <b/>
        <i val="0"/>
      </font>
      <fill>
        <patternFill>
          <bgColor rgb="FF00B050"/>
        </patternFill>
      </fill>
    </dxf>
    <dxf>
      <font>
        <b/>
        <i val="0"/>
      </font>
      <fill>
        <patternFill>
          <bgColor rgb="FFFF0000"/>
        </patternFill>
      </fill>
    </dxf>
    <dxf>
      <font>
        <b/>
        <i val="0"/>
      </font>
      <fill>
        <patternFill>
          <bgColor rgb="FF00B050"/>
        </patternFill>
      </fill>
    </dxf>
    <dxf>
      <font>
        <b/>
        <i val="0"/>
      </font>
      <fill>
        <patternFill>
          <bgColor rgb="FFFF0000"/>
        </patternFill>
      </fill>
    </dxf>
    <dxf>
      <font>
        <b/>
        <i val="0"/>
      </font>
      <fill>
        <patternFill>
          <bgColor rgb="FF00B050"/>
        </patternFill>
      </fill>
    </dxf>
    <dxf>
      <font>
        <b/>
        <i val="0"/>
      </font>
      <fill>
        <patternFill>
          <bgColor rgb="FF00B050"/>
        </patternFill>
      </fill>
    </dxf>
    <dxf>
      <font>
        <b/>
        <i val="0"/>
      </font>
      <fill>
        <patternFill>
          <bgColor rgb="FF00B050"/>
        </patternFill>
      </fill>
    </dxf>
    <dxf>
      <font>
        <b/>
        <i val="0"/>
        <color theme="0"/>
      </font>
      <fill>
        <patternFill>
          <bgColor rgb="FF00B050"/>
        </patternFill>
      </fill>
    </dxf>
    <dxf>
      <font>
        <b/>
        <i val="0"/>
        <color rgb="FFFFFF00"/>
      </font>
      <fill>
        <patternFill>
          <bgColor rgb="FFFF0000"/>
        </patternFill>
      </fill>
    </dxf>
    <dxf>
      <font>
        <b/>
        <i val="0"/>
        <color theme="0"/>
      </font>
      <fill>
        <patternFill patternType="gray0625">
          <fgColor indexed="64"/>
          <bgColor rgb="FF0070C0"/>
        </patternFill>
      </fill>
    </dxf>
    <dxf>
      <font>
        <b/>
        <i/>
        <color theme="0"/>
      </font>
      <fill>
        <patternFill>
          <bgColor rgb="FF00B050"/>
        </patternFill>
      </fill>
    </dxf>
    <dxf>
      <font>
        <b/>
        <i/>
        <color rgb="FFFFFF00"/>
      </font>
      <fill>
        <patternFill>
          <bgColor rgb="FFFF0000"/>
        </patternFill>
      </fill>
    </dxf>
    <dxf>
      <font>
        <b/>
        <i val="0"/>
      </font>
      <fill>
        <patternFill>
          <bgColor rgb="FF00B050"/>
        </patternFill>
      </fill>
    </dxf>
    <dxf>
      <font>
        <b/>
        <i/>
        <color theme="0"/>
      </font>
      <fill>
        <patternFill>
          <bgColor rgb="FFFF0000"/>
        </patternFill>
      </fill>
    </dxf>
    <dxf>
      <font>
        <b/>
        <i val="0"/>
      </font>
      <fill>
        <patternFill>
          <bgColor rgb="FF00B050"/>
        </patternFill>
      </fill>
    </dxf>
    <dxf>
      <font>
        <b/>
        <i val="0"/>
        <color theme="0"/>
      </font>
      <fill>
        <patternFill>
          <bgColor rgb="FFFF0000"/>
        </patternFill>
      </fill>
    </dxf>
    <dxf>
      <font>
        <b/>
        <i val="0"/>
        <color theme="0"/>
      </font>
      <fill>
        <patternFill>
          <bgColor rgb="FF009900"/>
        </patternFill>
      </fill>
    </dxf>
    <dxf>
      <font>
        <b/>
        <i val="0"/>
        <color theme="0"/>
      </font>
      <fill>
        <patternFill>
          <bgColor rgb="FFFF0000"/>
        </patternFill>
      </fill>
    </dxf>
    <dxf>
      <font>
        <b/>
        <i val="0"/>
        <condense val="0"/>
        <extend val="0"/>
        <color auto="1"/>
      </font>
      <fill>
        <patternFill>
          <bgColor indexed="11"/>
        </patternFill>
      </fill>
    </dxf>
    <dxf>
      <font>
        <b/>
        <i val="0"/>
        <condense val="0"/>
        <extend val="0"/>
        <color indexed="9"/>
      </font>
      <fill>
        <patternFill>
          <bgColor indexed="10"/>
        </patternFill>
      </fill>
    </dxf>
    <dxf>
      <font>
        <b/>
        <i val="0"/>
        <condense val="0"/>
        <extend val="0"/>
        <color auto="1"/>
      </font>
      <fill>
        <patternFill>
          <bgColor indexed="11"/>
        </patternFill>
      </fill>
    </dxf>
    <dxf>
      <font>
        <b/>
        <i val="0"/>
        <condense val="0"/>
        <extend val="0"/>
        <color indexed="9"/>
      </font>
      <fill>
        <patternFill>
          <bgColor indexed="10"/>
        </patternFill>
      </fill>
    </dxf>
    <dxf>
      <font>
        <b/>
        <i val="0"/>
        <condense val="0"/>
        <extend val="0"/>
        <color auto="1"/>
      </font>
      <fill>
        <patternFill>
          <bgColor indexed="11"/>
        </patternFill>
      </fill>
    </dxf>
    <dxf>
      <font>
        <b/>
        <i val="0"/>
        <condense val="0"/>
        <extend val="0"/>
        <color indexed="9"/>
      </font>
      <fill>
        <patternFill>
          <bgColor indexed="10"/>
        </patternFill>
      </fill>
    </dxf>
    <dxf>
      <font>
        <b/>
        <i val="0"/>
        <condense val="0"/>
        <extend val="0"/>
      </font>
      <fill>
        <patternFill>
          <bgColor indexed="11"/>
        </patternFill>
      </fill>
    </dxf>
    <dxf>
      <font>
        <b/>
        <i val="0"/>
        <color indexed="9"/>
      </font>
      <fill>
        <patternFill patternType="solid">
          <fgColor indexed="64"/>
          <bgColor indexed="10"/>
        </patternFill>
      </fill>
    </dxf>
    <dxf>
      <font>
        <b/>
        <i val="0"/>
        <condense val="0"/>
        <extend val="0"/>
        <color auto="1"/>
      </font>
      <fill>
        <patternFill>
          <bgColor indexed="11"/>
        </patternFill>
      </fill>
    </dxf>
    <dxf>
      <font>
        <b/>
        <i val="0"/>
        <condense val="0"/>
        <extend val="0"/>
        <color indexed="9"/>
      </font>
      <fill>
        <patternFill>
          <bgColor indexed="10"/>
        </patternFill>
      </fill>
    </dxf>
    <dxf>
      <font>
        <b/>
        <i val="0"/>
        <condense val="0"/>
        <extend val="0"/>
        <color indexed="9"/>
      </font>
      <fill>
        <patternFill patternType="solid">
          <fgColor indexed="64"/>
          <bgColor indexed="10"/>
        </patternFill>
      </fill>
    </dxf>
    <dxf>
      <font>
        <b/>
        <i val="0"/>
        <color indexed="9"/>
      </font>
      <fill>
        <patternFill patternType="solid">
          <fgColor indexed="64"/>
          <bgColor indexed="11"/>
        </patternFill>
      </fill>
    </dxf>
    <dxf>
      <font>
        <b/>
        <i val="0"/>
        <condense val="0"/>
        <extend val="0"/>
      </font>
      <fill>
        <patternFill>
          <bgColor indexed="10"/>
        </patternFill>
      </fill>
    </dxf>
    <dxf>
      <font>
        <b/>
        <i val="0"/>
        <condense val="0"/>
        <extend val="0"/>
        <color indexed="8"/>
      </font>
      <fill>
        <patternFill>
          <bgColor indexed="11"/>
        </patternFill>
      </fill>
    </dxf>
    <dxf>
      <font>
        <b/>
        <i val="0"/>
        <strike val="0"/>
        <condense val="0"/>
        <extend val="0"/>
        <color auto="1"/>
      </font>
      <fill>
        <patternFill>
          <bgColor indexed="11"/>
        </patternFill>
      </fill>
    </dxf>
    <dxf>
      <font>
        <b/>
        <i val="0"/>
        <strike val="0"/>
        <condense val="0"/>
        <extend val="0"/>
        <color indexed="8"/>
      </font>
      <fill>
        <patternFill>
          <bgColor indexed="10"/>
        </patternFill>
      </fill>
    </dxf>
    <dxf>
      <font>
        <b/>
        <i val="0"/>
        <condense val="0"/>
        <extend val="0"/>
        <color auto="1"/>
      </font>
      <fill>
        <patternFill>
          <bgColor indexed="11"/>
        </patternFill>
      </fill>
    </dxf>
    <dxf>
      <font>
        <b/>
        <i val="0"/>
        <condense val="0"/>
        <extend val="0"/>
        <color indexed="9"/>
      </font>
      <fill>
        <patternFill>
          <bgColor indexed="10"/>
        </patternFill>
      </fill>
    </dxf>
    <dxf>
      <font>
        <b/>
        <i val="0"/>
        <condense val="0"/>
        <extend val="0"/>
        <color auto="1"/>
      </font>
      <fill>
        <patternFill>
          <bgColor indexed="11"/>
        </patternFill>
      </fill>
    </dxf>
    <dxf>
      <font>
        <b/>
        <i val="0"/>
        <condense val="0"/>
        <extend val="0"/>
        <color indexed="9"/>
      </font>
      <fill>
        <patternFill>
          <bgColor indexed="10"/>
        </patternFill>
      </fill>
    </dxf>
    <dxf>
      <font>
        <b/>
        <i val="0"/>
        <condense val="0"/>
        <extend val="0"/>
        <color auto="1"/>
      </font>
      <fill>
        <patternFill>
          <bgColor indexed="11"/>
        </patternFill>
      </fill>
    </dxf>
    <dxf>
      <font>
        <b/>
        <i val="0"/>
        <condense val="0"/>
        <extend val="0"/>
        <color indexed="9"/>
      </font>
      <fill>
        <patternFill>
          <bgColor indexed="10"/>
        </patternFill>
      </fill>
    </dxf>
    <dxf>
      <font>
        <b/>
        <i val="0"/>
        <condense val="0"/>
        <extend val="0"/>
      </font>
      <fill>
        <patternFill>
          <bgColor indexed="11"/>
        </patternFill>
      </fill>
    </dxf>
    <dxf>
      <font>
        <b/>
        <i val="0"/>
        <color theme="0"/>
      </font>
      <fill>
        <patternFill patternType="solid">
          <fgColor indexed="64"/>
          <bgColor rgb="FFFF0000"/>
        </patternFill>
      </fill>
    </dxf>
    <dxf>
      <font>
        <b/>
        <i val="0"/>
      </font>
      <fill>
        <patternFill>
          <bgColor indexed="11"/>
        </patternFill>
      </fill>
    </dxf>
    <dxf>
      <font>
        <b/>
        <i val="0"/>
        <condense val="0"/>
        <extend val="0"/>
      </font>
      <fill>
        <patternFill>
          <bgColor indexed="10"/>
        </patternFill>
      </fill>
    </dxf>
    <dxf>
      <font>
        <b/>
        <i val="0"/>
        <condense val="0"/>
        <extend val="0"/>
        <color indexed="9"/>
      </font>
      <fill>
        <patternFill>
          <bgColor indexed="10"/>
        </patternFill>
      </fill>
    </dxf>
    <dxf>
      <font>
        <b/>
        <i val="0"/>
        <condense val="0"/>
        <extend val="0"/>
      </font>
      <fill>
        <patternFill>
          <bgColor indexed="11"/>
        </patternFill>
      </fill>
    </dxf>
    <dxf>
      <font>
        <b/>
        <i val="0"/>
        <condense val="0"/>
        <extend val="0"/>
        <color indexed="8"/>
      </font>
      <fill>
        <patternFill>
          <bgColor indexed="10"/>
        </patternFill>
      </fill>
    </dxf>
    <dxf>
      <font>
        <b/>
        <i val="0"/>
        <condense val="0"/>
        <extend val="0"/>
        <color indexed="8"/>
      </font>
      <fill>
        <patternFill>
          <bgColor indexed="11"/>
        </patternFill>
      </fill>
    </dxf>
    <dxf>
      <font>
        <b/>
        <i val="0"/>
        <condense val="0"/>
        <extend val="0"/>
      </font>
      <fill>
        <patternFill>
          <bgColor indexed="11"/>
        </patternFill>
      </fill>
    </dxf>
    <dxf>
      <font>
        <b/>
        <i val="0"/>
        <condense val="0"/>
        <extend val="0"/>
        <color indexed="9"/>
      </font>
      <fill>
        <patternFill>
          <bgColor indexed="10"/>
        </patternFill>
      </fill>
    </dxf>
    <dxf>
      <font>
        <b/>
        <i val="0"/>
        <condense val="0"/>
        <extend val="0"/>
      </font>
      <fill>
        <patternFill>
          <bgColor indexed="11"/>
        </patternFill>
      </fill>
    </dxf>
    <dxf>
      <font>
        <b/>
        <i val="0"/>
        <condense val="0"/>
        <extend val="0"/>
      </font>
      <fill>
        <patternFill>
          <bgColor indexed="10"/>
        </patternFill>
      </fill>
    </dxf>
    <dxf>
      <font>
        <b/>
        <i val="0"/>
        <strike val="0"/>
        <color theme="0"/>
      </font>
      <numFmt numFmtId="1" formatCode="0"/>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val="0"/>
        <condense val="0"/>
        <extend val="0"/>
      </font>
      <fill>
        <patternFill>
          <bgColor indexed="11"/>
        </patternFill>
      </fill>
    </dxf>
    <dxf>
      <font>
        <b/>
        <i val="0"/>
        <color rgb="FFFFFF00"/>
      </font>
      <fill>
        <patternFill>
          <bgColor indexed="10"/>
        </patternFill>
      </fill>
    </dxf>
    <dxf>
      <fill>
        <patternFill>
          <bgColor indexed="10"/>
        </patternFill>
      </fill>
    </dxf>
    <dxf>
      <font>
        <b/>
        <i val="0"/>
        <condense val="0"/>
        <extend val="0"/>
      </font>
      <fill>
        <patternFill>
          <bgColor indexed="13"/>
        </patternFill>
      </fill>
    </dxf>
    <dxf>
      <font>
        <b/>
        <i val="0"/>
        <condense val="0"/>
        <extend val="0"/>
        <color indexed="9"/>
      </font>
      <fill>
        <patternFill>
          <bgColor indexed="11"/>
        </patternFill>
      </fill>
    </dxf>
  </dxfs>
  <tableStyles count="0" defaultTableStyle="TableStyleMedium9" defaultPivotStyle="PivotStyleMedium4"/>
  <colors>
    <indexedColors>
      <rgbColor rgb="00000000"/>
      <rgbColor rgb="00FFFFFF"/>
      <rgbColor rgb="00FF0000"/>
      <rgbColor rgb="0000FF00"/>
      <rgbColor rgb="000000FF"/>
      <rgbColor rgb="00FFFF00"/>
      <rgbColor rgb="00FF00FF"/>
      <rgbColor rgb="0000FFFF"/>
      <rgbColor rgb="00000000"/>
      <rgbColor rgb="00FFFFFF"/>
      <rgbColor rgb="00DD0806"/>
      <rgbColor rgb="001FB714"/>
      <rgbColor rgb="000000D4"/>
      <rgbColor rgb="00FCF305"/>
      <rgbColor rgb="00F20884"/>
      <rgbColor rgb="0000ABEA"/>
      <rgbColor rgb="00900000"/>
      <rgbColor rgb="00006411"/>
      <rgbColor rgb="00000090"/>
      <rgbColor rgb="0090713A"/>
      <rgbColor rgb="004600A5"/>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3.xml"/><Relationship Id="rId13" Type="http://schemas.openxmlformats.org/officeDocument/2006/relationships/worksheet" Target="worksheets/sheet8.xml"/><Relationship Id="rId18" Type="http://schemas.openxmlformats.org/officeDocument/2006/relationships/theme" Target="theme/theme1.xml"/><Relationship Id="rId3" Type="http://schemas.openxmlformats.org/officeDocument/2006/relationships/chartsheet" Target="chartsheets/sheet1.xml"/><Relationship Id="rId21" Type="http://schemas.openxmlformats.org/officeDocument/2006/relationships/calcChain" Target="calcChain.xml"/><Relationship Id="rId7" Type="http://schemas.openxmlformats.org/officeDocument/2006/relationships/chartsheet" Target="chartsheets/sheet5.xml"/><Relationship Id="rId12" Type="http://schemas.openxmlformats.org/officeDocument/2006/relationships/worksheet" Target="worksheets/sheet7.xml"/><Relationship Id="rId17" Type="http://schemas.openxmlformats.org/officeDocument/2006/relationships/worksheet" Target="worksheets/sheet12.xml"/><Relationship Id="rId2" Type="http://schemas.openxmlformats.org/officeDocument/2006/relationships/worksheet" Target="worksheets/sheet2.xml"/><Relationship Id="rId16" Type="http://schemas.openxmlformats.org/officeDocument/2006/relationships/worksheet" Target="worksheets/sheet11.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chartsheet" Target="chartsheets/sheet4.xml"/><Relationship Id="rId11" Type="http://schemas.openxmlformats.org/officeDocument/2006/relationships/worksheet" Target="worksheets/sheet6.xml"/><Relationship Id="rId5" Type="http://schemas.openxmlformats.org/officeDocument/2006/relationships/chartsheet" Target="chartsheets/sheet3.xml"/><Relationship Id="rId15" Type="http://schemas.openxmlformats.org/officeDocument/2006/relationships/worksheet" Target="worksheets/sheet10.xml"/><Relationship Id="rId10" Type="http://schemas.openxmlformats.org/officeDocument/2006/relationships/worksheet" Target="worksheets/sheet5.xml"/><Relationship Id="rId19" Type="http://schemas.openxmlformats.org/officeDocument/2006/relationships/styles" Target="styles.xml"/><Relationship Id="rId4" Type="http://schemas.openxmlformats.org/officeDocument/2006/relationships/chartsheet" Target="chartsheets/sheet2.xml"/><Relationship Id="rId9" Type="http://schemas.openxmlformats.org/officeDocument/2006/relationships/worksheet" Target="worksheets/sheet4.xml"/><Relationship Id="rId14" Type="http://schemas.openxmlformats.org/officeDocument/2006/relationships/worksheet" Target="worksheets/sheet9.xml"/><Relationship Id="rId22" Type="http://schemas.microsoft.com/office/2006/relationships/vbaProject" Target="vbaProject.bin"/></Relationships>
</file>

<file path=xl/charts/_rels/chart1.xml.rels><?xml version="1.0" encoding="UTF-8" standalone="yes"?>
<Relationships xmlns="http://schemas.openxmlformats.org/package/2006/relationships"><Relationship Id="rId1" Type="http://schemas.openxmlformats.org/officeDocument/2006/relationships/chartUserShapes" Target="../drawings/drawing2.xml"/></Relationships>
</file>

<file path=xl/charts/_rels/chart2.xml.rels><?xml version="1.0" encoding="UTF-8" standalone="yes"?>
<Relationships xmlns="http://schemas.openxmlformats.org/package/2006/relationships"><Relationship Id="rId1" Type="http://schemas.openxmlformats.org/officeDocument/2006/relationships/chartUserShapes" Target="../drawings/drawing4.xml"/></Relationships>
</file>

<file path=xl/charts/_rels/chart5.xml.rels><?xml version="1.0" encoding="UTF-8" standalone="yes"?>
<Relationships xmlns="http://schemas.openxmlformats.org/package/2006/relationships"><Relationship Id="rId1" Type="http://schemas.openxmlformats.org/officeDocument/2006/relationships/chartUserShapes" Target="../drawings/drawing8.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5.185185185185185E-2"/>
          <c:y val="3.6211699164345405E-2"/>
          <c:w val="0.88"/>
          <c:h val="0.88857938718662954"/>
        </c:manualLayout>
      </c:layout>
      <c:barChart>
        <c:barDir val="col"/>
        <c:grouping val="clustered"/>
        <c:varyColors val="0"/>
        <c:ser>
          <c:idx val="0"/>
          <c:order val="0"/>
          <c:tx>
            <c:strRef>
              <c:f>SPL!$AF$1</c:f>
              <c:strCache>
                <c:ptCount val="1"/>
                <c:pt idx="0">
                  <c:v>% Price Oscillator</c:v>
                </c:pt>
              </c:strCache>
            </c:strRef>
          </c:tx>
          <c:spPr>
            <a:gradFill rotWithShape="0">
              <a:gsLst>
                <a:gs pos="0">
                  <a:srgbClr val="000000"/>
                </a:gs>
                <a:gs pos="39999">
                  <a:srgbClr val="0A128C"/>
                </a:gs>
                <a:gs pos="70000">
                  <a:srgbClr val="181CC7"/>
                </a:gs>
                <a:gs pos="88000">
                  <a:srgbClr val="7005D4"/>
                </a:gs>
                <a:gs pos="100000">
                  <a:srgbClr val="8C3D91"/>
                </a:gs>
              </a:gsLst>
              <a:lin ang="5400000"/>
            </a:gradFill>
            <a:ln w="12700">
              <a:solidFill>
                <a:srgbClr val="000000"/>
              </a:solidFill>
              <a:prstDash val="solid"/>
            </a:ln>
          </c:spPr>
          <c:invertIfNegative val="0"/>
          <c:dPt>
            <c:idx val="34"/>
            <c:invertIfNegative val="0"/>
            <c:bubble3D val="0"/>
          </c:dPt>
          <c:dPt>
            <c:idx val="392"/>
            <c:invertIfNegative val="0"/>
            <c:bubble3D val="0"/>
            <c:spPr>
              <a:solidFill>
                <a:srgbClr val="9999FF"/>
              </a:solidFill>
              <a:ln w="12700">
                <a:solidFill>
                  <a:srgbClr val="000000"/>
                </a:solidFill>
                <a:prstDash val="solid"/>
              </a:ln>
            </c:spPr>
          </c:dPt>
          <c:cat>
            <c:numRef>
              <c:f>SPL!$A$1400:$A$2456</c:f>
              <c:numCache>
                <c:formatCode>m/d/yyyy</c:formatCode>
                <c:ptCount val="1057"/>
                <c:pt idx="0">
                  <c:v>40366</c:v>
                </c:pt>
                <c:pt idx="1">
                  <c:v>40367</c:v>
                </c:pt>
                <c:pt idx="2">
                  <c:v>40368</c:v>
                </c:pt>
                <c:pt idx="3">
                  <c:v>40371</c:v>
                </c:pt>
                <c:pt idx="4">
                  <c:v>40372</c:v>
                </c:pt>
                <c:pt idx="5">
                  <c:v>40373</c:v>
                </c:pt>
                <c:pt idx="6">
                  <c:v>40374</c:v>
                </c:pt>
                <c:pt idx="7">
                  <c:v>40375</c:v>
                </c:pt>
                <c:pt idx="8">
                  <c:v>40378</c:v>
                </c:pt>
                <c:pt idx="9">
                  <c:v>40379</c:v>
                </c:pt>
                <c:pt idx="10">
                  <c:v>40380</c:v>
                </c:pt>
                <c:pt idx="11">
                  <c:v>40381</c:v>
                </c:pt>
                <c:pt idx="12">
                  <c:v>40382</c:v>
                </c:pt>
                <c:pt idx="13">
                  <c:v>40385</c:v>
                </c:pt>
                <c:pt idx="14">
                  <c:v>40386</c:v>
                </c:pt>
                <c:pt idx="15">
                  <c:v>40387</c:v>
                </c:pt>
                <c:pt idx="16">
                  <c:v>40388</c:v>
                </c:pt>
                <c:pt idx="17">
                  <c:v>40389</c:v>
                </c:pt>
                <c:pt idx="18">
                  <c:v>40392</c:v>
                </c:pt>
                <c:pt idx="19">
                  <c:v>40393</c:v>
                </c:pt>
                <c:pt idx="20">
                  <c:v>40394</c:v>
                </c:pt>
                <c:pt idx="21">
                  <c:v>40395</c:v>
                </c:pt>
                <c:pt idx="22">
                  <c:v>40396</c:v>
                </c:pt>
                <c:pt idx="23">
                  <c:v>40399</c:v>
                </c:pt>
                <c:pt idx="24">
                  <c:v>40400</c:v>
                </c:pt>
                <c:pt idx="25">
                  <c:v>40401</c:v>
                </c:pt>
                <c:pt idx="26">
                  <c:v>40402</c:v>
                </c:pt>
                <c:pt idx="27">
                  <c:v>40403</c:v>
                </c:pt>
                <c:pt idx="28">
                  <c:v>40406</c:v>
                </c:pt>
                <c:pt idx="29">
                  <c:v>40407</c:v>
                </c:pt>
                <c:pt idx="30">
                  <c:v>40408</c:v>
                </c:pt>
                <c:pt idx="31">
                  <c:v>40409</c:v>
                </c:pt>
                <c:pt idx="32">
                  <c:v>40410</c:v>
                </c:pt>
                <c:pt idx="33">
                  <c:v>40413</c:v>
                </c:pt>
                <c:pt idx="34">
                  <c:v>40414</c:v>
                </c:pt>
                <c:pt idx="35">
                  <c:v>40415</c:v>
                </c:pt>
                <c:pt idx="36">
                  <c:v>40416</c:v>
                </c:pt>
                <c:pt idx="37">
                  <c:v>40417</c:v>
                </c:pt>
                <c:pt idx="38">
                  <c:v>40420</c:v>
                </c:pt>
                <c:pt idx="39">
                  <c:v>40421</c:v>
                </c:pt>
                <c:pt idx="40">
                  <c:v>40422</c:v>
                </c:pt>
                <c:pt idx="41">
                  <c:v>40423</c:v>
                </c:pt>
                <c:pt idx="42">
                  <c:v>40424</c:v>
                </c:pt>
                <c:pt idx="43">
                  <c:v>40427</c:v>
                </c:pt>
                <c:pt idx="44">
                  <c:v>40428</c:v>
                </c:pt>
                <c:pt idx="45">
                  <c:v>40429</c:v>
                </c:pt>
                <c:pt idx="46">
                  <c:v>40430</c:v>
                </c:pt>
                <c:pt idx="47">
                  <c:v>40431</c:v>
                </c:pt>
                <c:pt idx="48">
                  <c:v>40434</c:v>
                </c:pt>
                <c:pt idx="49">
                  <c:v>40435</c:v>
                </c:pt>
                <c:pt idx="50">
                  <c:v>40436</c:v>
                </c:pt>
                <c:pt idx="51">
                  <c:v>40437</c:v>
                </c:pt>
                <c:pt idx="52">
                  <c:v>40438</c:v>
                </c:pt>
                <c:pt idx="53">
                  <c:v>40441</c:v>
                </c:pt>
                <c:pt idx="54">
                  <c:v>40442</c:v>
                </c:pt>
                <c:pt idx="55">
                  <c:v>40443</c:v>
                </c:pt>
                <c:pt idx="56">
                  <c:v>40444</c:v>
                </c:pt>
                <c:pt idx="57">
                  <c:v>40445</c:v>
                </c:pt>
                <c:pt idx="58">
                  <c:v>40448</c:v>
                </c:pt>
                <c:pt idx="59">
                  <c:v>40449</c:v>
                </c:pt>
                <c:pt idx="60">
                  <c:v>40450</c:v>
                </c:pt>
                <c:pt idx="61">
                  <c:v>40451</c:v>
                </c:pt>
                <c:pt idx="62">
                  <c:v>40455</c:v>
                </c:pt>
                <c:pt idx="63">
                  <c:v>40456</c:v>
                </c:pt>
                <c:pt idx="64">
                  <c:v>40457</c:v>
                </c:pt>
                <c:pt idx="65">
                  <c:v>40458</c:v>
                </c:pt>
                <c:pt idx="66">
                  <c:v>40459</c:v>
                </c:pt>
                <c:pt idx="67">
                  <c:v>40462</c:v>
                </c:pt>
                <c:pt idx="68">
                  <c:v>40463</c:v>
                </c:pt>
                <c:pt idx="69">
                  <c:v>40464</c:v>
                </c:pt>
                <c:pt idx="70">
                  <c:v>40465</c:v>
                </c:pt>
                <c:pt idx="71">
                  <c:v>40466</c:v>
                </c:pt>
                <c:pt idx="72">
                  <c:v>40469</c:v>
                </c:pt>
                <c:pt idx="73">
                  <c:v>40470</c:v>
                </c:pt>
                <c:pt idx="74">
                  <c:v>40471</c:v>
                </c:pt>
                <c:pt idx="75">
                  <c:v>40472</c:v>
                </c:pt>
                <c:pt idx="76">
                  <c:v>40473</c:v>
                </c:pt>
                <c:pt idx="77">
                  <c:v>40476</c:v>
                </c:pt>
                <c:pt idx="78">
                  <c:v>40477</c:v>
                </c:pt>
                <c:pt idx="79">
                  <c:v>40478</c:v>
                </c:pt>
                <c:pt idx="80">
                  <c:v>40479</c:v>
                </c:pt>
                <c:pt idx="81">
                  <c:v>40480</c:v>
                </c:pt>
                <c:pt idx="82">
                  <c:v>40483</c:v>
                </c:pt>
                <c:pt idx="83">
                  <c:v>40484</c:v>
                </c:pt>
                <c:pt idx="84">
                  <c:v>40485</c:v>
                </c:pt>
                <c:pt idx="85">
                  <c:v>40486</c:v>
                </c:pt>
                <c:pt idx="86">
                  <c:v>40487</c:v>
                </c:pt>
                <c:pt idx="87">
                  <c:v>40490</c:v>
                </c:pt>
                <c:pt idx="88">
                  <c:v>40491</c:v>
                </c:pt>
                <c:pt idx="89">
                  <c:v>40492</c:v>
                </c:pt>
                <c:pt idx="90">
                  <c:v>40493</c:v>
                </c:pt>
                <c:pt idx="91">
                  <c:v>40494</c:v>
                </c:pt>
                <c:pt idx="92">
                  <c:v>40497</c:v>
                </c:pt>
                <c:pt idx="93">
                  <c:v>40498</c:v>
                </c:pt>
                <c:pt idx="94">
                  <c:v>40499</c:v>
                </c:pt>
                <c:pt idx="95">
                  <c:v>40500</c:v>
                </c:pt>
                <c:pt idx="96">
                  <c:v>40501</c:v>
                </c:pt>
                <c:pt idx="97">
                  <c:v>40504</c:v>
                </c:pt>
                <c:pt idx="98">
                  <c:v>40505</c:v>
                </c:pt>
                <c:pt idx="99">
                  <c:v>40506</c:v>
                </c:pt>
                <c:pt idx="100">
                  <c:v>40507</c:v>
                </c:pt>
                <c:pt idx="101">
                  <c:v>40508</c:v>
                </c:pt>
                <c:pt idx="102">
                  <c:v>40511</c:v>
                </c:pt>
                <c:pt idx="103">
                  <c:v>40512</c:v>
                </c:pt>
                <c:pt idx="104">
                  <c:v>40513</c:v>
                </c:pt>
                <c:pt idx="105">
                  <c:v>40514</c:v>
                </c:pt>
                <c:pt idx="106">
                  <c:v>40515</c:v>
                </c:pt>
                <c:pt idx="107">
                  <c:v>40518</c:v>
                </c:pt>
                <c:pt idx="108">
                  <c:v>40519</c:v>
                </c:pt>
                <c:pt idx="109">
                  <c:v>40520</c:v>
                </c:pt>
                <c:pt idx="110">
                  <c:v>40521</c:v>
                </c:pt>
                <c:pt idx="111">
                  <c:v>40522</c:v>
                </c:pt>
                <c:pt idx="112">
                  <c:v>40525</c:v>
                </c:pt>
                <c:pt idx="113">
                  <c:v>40526</c:v>
                </c:pt>
                <c:pt idx="114">
                  <c:v>40527</c:v>
                </c:pt>
                <c:pt idx="115">
                  <c:v>40528</c:v>
                </c:pt>
                <c:pt idx="116">
                  <c:v>40529</c:v>
                </c:pt>
                <c:pt idx="117">
                  <c:v>40532</c:v>
                </c:pt>
                <c:pt idx="118">
                  <c:v>40533</c:v>
                </c:pt>
                <c:pt idx="119">
                  <c:v>40534</c:v>
                </c:pt>
                <c:pt idx="120">
                  <c:v>40535</c:v>
                </c:pt>
                <c:pt idx="121">
                  <c:v>40536</c:v>
                </c:pt>
                <c:pt idx="122">
                  <c:v>40541</c:v>
                </c:pt>
                <c:pt idx="123">
                  <c:v>40547</c:v>
                </c:pt>
                <c:pt idx="124">
                  <c:v>40548</c:v>
                </c:pt>
                <c:pt idx="125">
                  <c:v>40549</c:v>
                </c:pt>
                <c:pt idx="126">
                  <c:v>40550</c:v>
                </c:pt>
                <c:pt idx="127">
                  <c:v>40553</c:v>
                </c:pt>
                <c:pt idx="128">
                  <c:v>40554</c:v>
                </c:pt>
                <c:pt idx="129">
                  <c:v>40555</c:v>
                </c:pt>
                <c:pt idx="130">
                  <c:v>40556</c:v>
                </c:pt>
                <c:pt idx="131">
                  <c:v>40557</c:v>
                </c:pt>
                <c:pt idx="132">
                  <c:v>40560</c:v>
                </c:pt>
                <c:pt idx="133">
                  <c:v>40561</c:v>
                </c:pt>
                <c:pt idx="134">
                  <c:v>40562</c:v>
                </c:pt>
                <c:pt idx="135">
                  <c:v>40563</c:v>
                </c:pt>
                <c:pt idx="136">
                  <c:v>40564</c:v>
                </c:pt>
                <c:pt idx="137">
                  <c:v>40567</c:v>
                </c:pt>
                <c:pt idx="138">
                  <c:v>40568</c:v>
                </c:pt>
                <c:pt idx="139">
                  <c:v>40570</c:v>
                </c:pt>
                <c:pt idx="140">
                  <c:v>40571</c:v>
                </c:pt>
                <c:pt idx="141">
                  <c:v>40574</c:v>
                </c:pt>
                <c:pt idx="142">
                  <c:v>40575</c:v>
                </c:pt>
                <c:pt idx="143">
                  <c:v>40576</c:v>
                </c:pt>
                <c:pt idx="144">
                  <c:v>40577</c:v>
                </c:pt>
                <c:pt idx="145">
                  <c:v>40578</c:v>
                </c:pt>
                <c:pt idx="146">
                  <c:v>40581</c:v>
                </c:pt>
                <c:pt idx="147">
                  <c:v>40582</c:v>
                </c:pt>
                <c:pt idx="148">
                  <c:v>40583</c:v>
                </c:pt>
                <c:pt idx="149">
                  <c:v>40584</c:v>
                </c:pt>
                <c:pt idx="150">
                  <c:v>40585</c:v>
                </c:pt>
                <c:pt idx="151">
                  <c:v>40588</c:v>
                </c:pt>
                <c:pt idx="152">
                  <c:v>40589</c:v>
                </c:pt>
                <c:pt idx="153">
                  <c:v>40590</c:v>
                </c:pt>
                <c:pt idx="154">
                  <c:v>40591</c:v>
                </c:pt>
                <c:pt idx="155">
                  <c:v>40592</c:v>
                </c:pt>
                <c:pt idx="156">
                  <c:v>40595</c:v>
                </c:pt>
                <c:pt idx="157">
                  <c:v>40596</c:v>
                </c:pt>
                <c:pt idx="158">
                  <c:v>40597</c:v>
                </c:pt>
                <c:pt idx="159">
                  <c:v>40598</c:v>
                </c:pt>
                <c:pt idx="160">
                  <c:v>40599</c:v>
                </c:pt>
                <c:pt idx="161">
                  <c:v>40602</c:v>
                </c:pt>
                <c:pt idx="162">
                  <c:v>40603</c:v>
                </c:pt>
                <c:pt idx="163">
                  <c:v>40604</c:v>
                </c:pt>
                <c:pt idx="164">
                  <c:v>40605</c:v>
                </c:pt>
                <c:pt idx="165">
                  <c:v>40606</c:v>
                </c:pt>
                <c:pt idx="166">
                  <c:v>40609</c:v>
                </c:pt>
                <c:pt idx="167">
                  <c:v>40610</c:v>
                </c:pt>
                <c:pt idx="168">
                  <c:v>40611</c:v>
                </c:pt>
                <c:pt idx="169">
                  <c:v>40612</c:v>
                </c:pt>
                <c:pt idx="170">
                  <c:v>40613</c:v>
                </c:pt>
                <c:pt idx="171">
                  <c:v>40616</c:v>
                </c:pt>
                <c:pt idx="172">
                  <c:v>40617</c:v>
                </c:pt>
                <c:pt idx="173">
                  <c:v>40618</c:v>
                </c:pt>
                <c:pt idx="174">
                  <c:v>40619</c:v>
                </c:pt>
                <c:pt idx="175">
                  <c:v>40620</c:v>
                </c:pt>
                <c:pt idx="176">
                  <c:v>40623</c:v>
                </c:pt>
                <c:pt idx="177">
                  <c:v>40624</c:v>
                </c:pt>
                <c:pt idx="178">
                  <c:v>40625</c:v>
                </c:pt>
                <c:pt idx="179">
                  <c:v>40626</c:v>
                </c:pt>
                <c:pt idx="180">
                  <c:v>40627</c:v>
                </c:pt>
                <c:pt idx="181">
                  <c:v>40630</c:v>
                </c:pt>
                <c:pt idx="182">
                  <c:v>40631</c:v>
                </c:pt>
                <c:pt idx="183">
                  <c:v>40632</c:v>
                </c:pt>
                <c:pt idx="184">
                  <c:v>40633</c:v>
                </c:pt>
                <c:pt idx="185">
                  <c:v>40634</c:v>
                </c:pt>
                <c:pt idx="186">
                  <c:v>40637</c:v>
                </c:pt>
                <c:pt idx="187">
                  <c:v>40638</c:v>
                </c:pt>
                <c:pt idx="188">
                  <c:v>40639</c:v>
                </c:pt>
                <c:pt idx="189">
                  <c:v>40640</c:v>
                </c:pt>
                <c:pt idx="190">
                  <c:v>40641</c:v>
                </c:pt>
                <c:pt idx="191">
                  <c:v>40644</c:v>
                </c:pt>
                <c:pt idx="192">
                  <c:v>40645</c:v>
                </c:pt>
                <c:pt idx="193">
                  <c:v>40646</c:v>
                </c:pt>
                <c:pt idx="194">
                  <c:v>40647</c:v>
                </c:pt>
                <c:pt idx="195">
                  <c:v>40648</c:v>
                </c:pt>
                <c:pt idx="196">
                  <c:v>40651</c:v>
                </c:pt>
                <c:pt idx="197">
                  <c:v>40652</c:v>
                </c:pt>
                <c:pt idx="198">
                  <c:v>40653</c:v>
                </c:pt>
                <c:pt idx="199">
                  <c:v>40654</c:v>
                </c:pt>
                <c:pt idx="200">
                  <c:v>40660</c:v>
                </c:pt>
                <c:pt idx="201">
                  <c:v>40661</c:v>
                </c:pt>
                <c:pt idx="202">
                  <c:v>40662</c:v>
                </c:pt>
                <c:pt idx="203">
                  <c:v>40665</c:v>
                </c:pt>
                <c:pt idx="204">
                  <c:v>40666</c:v>
                </c:pt>
                <c:pt idx="205">
                  <c:v>40667</c:v>
                </c:pt>
                <c:pt idx="206">
                  <c:v>40668</c:v>
                </c:pt>
                <c:pt idx="207">
                  <c:v>40669</c:v>
                </c:pt>
                <c:pt idx="208">
                  <c:v>40672</c:v>
                </c:pt>
                <c:pt idx="209">
                  <c:v>40673</c:v>
                </c:pt>
                <c:pt idx="210">
                  <c:v>40674</c:v>
                </c:pt>
                <c:pt idx="211">
                  <c:v>40675</c:v>
                </c:pt>
                <c:pt idx="212">
                  <c:v>40676</c:v>
                </c:pt>
                <c:pt idx="213">
                  <c:v>40679</c:v>
                </c:pt>
                <c:pt idx="214">
                  <c:v>40680</c:v>
                </c:pt>
                <c:pt idx="215">
                  <c:v>40681</c:v>
                </c:pt>
                <c:pt idx="216">
                  <c:v>40682</c:v>
                </c:pt>
                <c:pt idx="217">
                  <c:v>40683</c:v>
                </c:pt>
                <c:pt idx="218">
                  <c:v>40686</c:v>
                </c:pt>
                <c:pt idx="219">
                  <c:v>40687</c:v>
                </c:pt>
                <c:pt idx="220">
                  <c:v>40688</c:v>
                </c:pt>
                <c:pt idx="221">
                  <c:v>40689</c:v>
                </c:pt>
                <c:pt idx="222">
                  <c:v>40690</c:v>
                </c:pt>
                <c:pt idx="223">
                  <c:v>40693</c:v>
                </c:pt>
                <c:pt idx="224">
                  <c:v>40694</c:v>
                </c:pt>
                <c:pt idx="225">
                  <c:v>40695</c:v>
                </c:pt>
                <c:pt idx="226">
                  <c:v>40696</c:v>
                </c:pt>
                <c:pt idx="227">
                  <c:v>40697</c:v>
                </c:pt>
                <c:pt idx="228">
                  <c:v>40700</c:v>
                </c:pt>
                <c:pt idx="229">
                  <c:v>40701</c:v>
                </c:pt>
                <c:pt idx="230">
                  <c:v>40702</c:v>
                </c:pt>
                <c:pt idx="231">
                  <c:v>40703</c:v>
                </c:pt>
                <c:pt idx="232">
                  <c:v>40704</c:v>
                </c:pt>
                <c:pt idx="233">
                  <c:v>40708</c:v>
                </c:pt>
                <c:pt idx="234">
                  <c:v>40709</c:v>
                </c:pt>
                <c:pt idx="235">
                  <c:v>40710</c:v>
                </c:pt>
                <c:pt idx="236">
                  <c:v>40711</c:v>
                </c:pt>
                <c:pt idx="237">
                  <c:v>40714</c:v>
                </c:pt>
                <c:pt idx="238">
                  <c:v>40715</c:v>
                </c:pt>
                <c:pt idx="239">
                  <c:v>40716</c:v>
                </c:pt>
                <c:pt idx="240">
                  <c:v>40717</c:v>
                </c:pt>
                <c:pt idx="241">
                  <c:v>40718</c:v>
                </c:pt>
                <c:pt idx="242">
                  <c:v>40721</c:v>
                </c:pt>
                <c:pt idx="243">
                  <c:v>40722</c:v>
                </c:pt>
                <c:pt idx="244">
                  <c:v>40723</c:v>
                </c:pt>
                <c:pt idx="245">
                  <c:v>40724</c:v>
                </c:pt>
                <c:pt idx="246">
                  <c:v>40725</c:v>
                </c:pt>
                <c:pt idx="247">
                  <c:v>40728</c:v>
                </c:pt>
                <c:pt idx="248">
                  <c:v>40729</c:v>
                </c:pt>
                <c:pt idx="249">
                  <c:v>40730</c:v>
                </c:pt>
                <c:pt idx="250">
                  <c:v>40731</c:v>
                </c:pt>
                <c:pt idx="251">
                  <c:v>40732</c:v>
                </c:pt>
                <c:pt idx="252">
                  <c:v>40735</c:v>
                </c:pt>
                <c:pt idx="253">
                  <c:v>40736</c:v>
                </c:pt>
                <c:pt idx="254">
                  <c:v>40737</c:v>
                </c:pt>
                <c:pt idx="255">
                  <c:v>40738</c:v>
                </c:pt>
                <c:pt idx="256">
                  <c:v>40739</c:v>
                </c:pt>
                <c:pt idx="257">
                  <c:v>40742</c:v>
                </c:pt>
                <c:pt idx="258">
                  <c:v>40743</c:v>
                </c:pt>
                <c:pt idx="259">
                  <c:v>40744</c:v>
                </c:pt>
                <c:pt idx="260">
                  <c:v>40745</c:v>
                </c:pt>
                <c:pt idx="261">
                  <c:v>40746</c:v>
                </c:pt>
                <c:pt idx="262">
                  <c:v>40749</c:v>
                </c:pt>
                <c:pt idx="263">
                  <c:v>40750</c:v>
                </c:pt>
                <c:pt idx="264">
                  <c:v>40751</c:v>
                </c:pt>
                <c:pt idx="265">
                  <c:v>40752</c:v>
                </c:pt>
                <c:pt idx="266">
                  <c:v>40753</c:v>
                </c:pt>
                <c:pt idx="267">
                  <c:v>40756</c:v>
                </c:pt>
                <c:pt idx="268">
                  <c:v>40757</c:v>
                </c:pt>
                <c:pt idx="269">
                  <c:v>40758</c:v>
                </c:pt>
                <c:pt idx="270">
                  <c:v>40759</c:v>
                </c:pt>
                <c:pt idx="271">
                  <c:v>40760</c:v>
                </c:pt>
                <c:pt idx="272">
                  <c:v>40763</c:v>
                </c:pt>
                <c:pt idx="273">
                  <c:v>40764</c:v>
                </c:pt>
                <c:pt idx="274">
                  <c:v>40765</c:v>
                </c:pt>
                <c:pt idx="275">
                  <c:v>40766</c:v>
                </c:pt>
                <c:pt idx="276">
                  <c:v>40767</c:v>
                </c:pt>
                <c:pt idx="277">
                  <c:v>40770</c:v>
                </c:pt>
                <c:pt idx="278">
                  <c:v>40771</c:v>
                </c:pt>
                <c:pt idx="279">
                  <c:v>40772</c:v>
                </c:pt>
                <c:pt idx="280">
                  <c:v>40773</c:v>
                </c:pt>
                <c:pt idx="281">
                  <c:v>40774</c:v>
                </c:pt>
                <c:pt idx="282">
                  <c:v>40777</c:v>
                </c:pt>
                <c:pt idx="283">
                  <c:v>40778</c:v>
                </c:pt>
                <c:pt idx="284">
                  <c:v>40779</c:v>
                </c:pt>
                <c:pt idx="285">
                  <c:v>40780</c:v>
                </c:pt>
                <c:pt idx="286">
                  <c:v>40781</c:v>
                </c:pt>
                <c:pt idx="287">
                  <c:v>40784</c:v>
                </c:pt>
                <c:pt idx="288">
                  <c:v>40785</c:v>
                </c:pt>
                <c:pt idx="289">
                  <c:v>40786</c:v>
                </c:pt>
                <c:pt idx="290">
                  <c:v>40787</c:v>
                </c:pt>
                <c:pt idx="291">
                  <c:v>40788</c:v>
                </c:pt>
                <c:pt idx="292">
                  <c:v>40791</c:v>
                </c:pt>
                <c:pt idx="293">
                  <c:v>40792</c:v>
                </c:pt>
                <c:pt idx="294">
                  <c:v>40793</c:v>
                </c:pt>
                <c:pt idx="295">
                  <c:v>40794</c:v>
                </c:pt>
                <c:pt idx="296">
                  <c:v>40795</c:v>
                </c:pt>
                <c:pt idx="297">
                  <c:v>40798</c:v>
                </c:pt>
                <c:pt idx="298">
                  <c:v>40799</c:v>
                </c:pt>
                <c:pt idx="299">
                  <c:v>40800</c:v>
                </c:pt>
                <c:pt idx="300">
                  <c:v>40801</c:v>
                </c:pt>
                <c:pt idx="301">
                  <c:v>40802</c:v>
                </c:pt>
                <c:pt idx="302">
                  <c:v>40805</c:v>
                </c:pt>
                <c:pt idx="303">
                  <c:v>40806</c:v>
                </c:pt>
                <c:pt idx="304">
                  <c:v>40807</c:v>
                </c:pt>
                <c:pt idx="305">
                  <c:v>40808</c:v>
                </c:pt>
                <c:pt idx="306">
                  <c:v>40809.373622685183</c:v>
                </c:pt>
                <c:pt idx="307">
                  <c:v>40812.306979166664</c:v>
                </c:pt>
                <c:pt idx="308">
                  <c:v>40813.315115740741</c:v>
                </c:pt>
                <c:pt idx="309">
                  <c:v>40814.310578703706</c:v>
                </c:pt>
                <c:pt idx="310">
                  <c:v>40815.310023148151</c:v>
                </c:pt>
                <c:pt idx="311">
                  <c:v>40816.306898148148</c:v>
                </c:pt>
                <c:pt idx="312">
                  <c:v>40819.308391203704</c:v>
                </c:pt>
                <c:pt idx="313">
                  <c:v>40820.313564814816</c:v>
                </c:pt>
                <c:pt idx="314">
                  <c:v>40821.312777777777</c:v>
                </c:pt>
                <c:pt idx="315">
                  <c:v>40822.312002314815</c:v>
                </c:pt>
                <c:pt idx="316">
                  <c:v>40823.315057870372</c:v>
                </c:pt>
                <c:pt idx="317">
                  <c:v>40826.315694444442</c:v>
                </c:pt>
                <c:pt idx="318">
                  <c:v>40827.309895833336</c:v>
                </c:pt>
                <c:pt idx="319">
                  <c:v>40828.864884259259</c:v>
                </c:pt>
                <c:pt idx="320">
                  <c:v>40829.312013888892</c:v>
                </c:pt>
                <c:pt idx="321">
                  <c:v>40830.311030092591</c:v>
                </c:pt>
                <c:pt idx="322">
                  <c:v>40833.313414351855</c:v>
                </c:pt>
                <c:pt idx="323">
                  <c:v>40834.318136574075</c:v>
                </c:pt>
                <c:pt idx="324">
                  <c:v>40835.31925925926</c:v>
                </c:pt>
                <c:pt idx="325">
                  <c:v>40836.315104166664</c:v>
                </c:pt>
                <c:pt idx="326">
                  <c:v>40837.343993055554</c:v>
                </c:pt>
                <c:pt idx="327">
                  <c:v>40840.320208333331</c:v>
                </c:pt>
                <c:pt idx="328">
                  <c:v>40841.30872685185</c:v>
                </c:pt>
                <c:pt idx="329">
                  <c:v>40842.310763888891</c:v>
                </c:pt>
                <c:pt idx="330">
                  <c:v>40843.320902777778</c:v>
                </c:pt>
                <c:pt idx="331">
                  <c:v>40844.30369212963</c:v>
                </c:pt>
                <c:pt idx="332">
                  <c:v>40847.309791666667</c:v>
                </c:pt>
                <c:pt idx="333">
                  <c:v>40848.313750000001</c:v>
                </c:pt>
                <c:pt idx="334">
                  <c:v>40849.313159722224</c:v>
                </c:pt>
                <c:pt idx="335">
                  <c:v>40850.312199074076</c:v>
                </c:pt>
                <c:pt idx="336">
                  <c:v>40851.309849537036</c:v>
                </c:pt>
                <c:pt idx="337">
                  <c:v>40854.308865740742</c:v>
                </c:pt>
                <c:pt idx="338">
                  <c:v>40855.313622685186</c:v>
                </c:pt>
                <c:pt idx="339">
                  <c:v>40856.309189814812</c:v>
                </c:pt>
                <c:pt idx="340">
                  <c:v>40857.327303240738</c:v>
                </c:pt>
                <c:pt idx="341">
                  <c:v>40858.90415509259</c:v>
                </c:pt>
                <c:pt idx="342">
                  <c:v>40863.312708333331</c:v>
                </c:pt>
                <c:pt idx="343">
                  <c:v>40864.311481481483</c:v>
                </c:pt>
                <c:pt idx="344">
                  <c:v>40865.307881944442</c:v>
                </c:pt>
                <c:pt idx="345">
                  <c:v>40868.31082175926</c:v>
                </c:pt>
                <c:pt idx="346">
                  <c:v>40869.335243055553</c:v>
                </c:pt>
                <c:pt idx="347">
                  <c:v>40870.312604166669</c:v>
                </c:pt>
                <c:pt idx="348">
                  <c:v>40871.483564814815</c:v>
                </c:pt>
                <c:pt idx="349">
                  <c:v>40872.437384259261</c:v>
                </c:pt>
                <c:pt idx="350">
                  <c:v>40875.30740740741</c:v>
                </c:pt>
                <c:pt idx="351">
                  <c:v>40876.312083333331</c:v>
                </c:pt>
                <c:pt idx="352">
                  <c:v>40877.299826388888</c:v>
                </c:pt>
                <c:pt idx="353">
                  <c:v>40878.287766203706</c:v>
                </c:pt>
                <c:pt idx="354">
                  <c:v>40879.296412037038</c:v>
                </c:pt>
                <c:pt idx="355">
                  <c:v>40882.303067129629</c:v>
                </c:pt>
                <c:pt idx="356">
                  <c:v>40883.310196759259</c:v>
                </c:pt>
                <c:pt idx="357">
                  <c:v>40884.312430555554</c:v>
                </c:pt>
                <c:pt idx="358">
                  <c:v>40885.301678240743</c:v>
                </c:pt>
                <c:pt idx="359">
                  <c:v>40886.303807870368</c:v>
                </c:pt>
                <c:pt idx="360">
                  <c:v>40889.307557870372</c:v>
                </c:pt>
                <c:pt idx="361">
                  <c:v>40890.310983796298</c:v>
                </c:pt>
                <c:pt idx="362">
                  <c:v>40891.307349537034</c:v>
                </c:pt>
                <c:pt idx="363">
                  <c:v>40892.310428240744</c:v>
                </c:pt>
                <c:pt idx="364">
                  <c:v>40893.408055555556</c:v>
                </c:pt>
                <c:pt idx="365">
                  <c:v>40896.303333333337</c:v>
                </c:pt>
                <c:pt idx="366">
                  <c:v>40897.307233796295</c:v>
                </c:pt>
                <c:pt idx="367">
                  <c:v>40898.3125462963</c:v>
                </c:pt>
                <c:pt idx="368">
                  <c:v>40899.310428240744</c:v>
                </c:pt>
                <c:pt idx="369">
                  <c:v>40900.305393518516</c:v>
                </c:pt>
                <c:pt idx="370">
                  <c:v>40905.322152777779</c:v>
                </c:pt>
                <c:pt idx="371">
                  <c:v>40906.30327546296</c:v>
                </c:pt>
                <c:pt idx="372">
                  <c:v>40907.307673611111</c:v>
                </c:pt>
                <c:pt idx="373">
                  <c:v>40911.305520833332</c:v>
                </c:pt>
                <c:pt idx="374">
                  <c:v>40912.309988425928</c:v>
                </c:pt>
                <c:pt idx="375">
                  <c:v>40913.324282407404</c:v>
                </c:pt>
                <c:pt idx="376">
                  <c:v>40914.385879629626</c:v>
                </c:pt>
                <c:pt idx="377">
                  <c:v>40917.415717592594</c:v>
                </c:pt>
                <c:pt idx="378">
                  <c:v>40918.395289351851</c:v>
                </c:pt>
                <c:pt idx="379">
                  <c:v>40919.359733796293</c:v>
                </c:pt>
                <c:pt idx="380">
                  <c:v>40920.41306712963</c:v>
                </c:pt>
                <c:pt idx="381">
                  <c:v>40921.652048611111</c:v>
                </c:pt>
                <c:pt idx="382">
                  <c:v>40924.394548611112</c:v>
                </c:pt>
                <c:pt idx="383">
                  <c:v>40925.302604166667</c:v>
                </c:pt>
                <c:pt idx="384">
                  <c:v>40926.267627314817</c:v>
                </c:pt>
                <c:pt idx="385">
                  <c:v>40927.323344907411</c:v>
                </c:pt>
                <c:pt idx="386">
                  <c:v>40928.271331018521</c:v>
                </c:pt>
                <c:pt idx="387">
                  <c:v>40931.431493055556</c:v>
                </c:pt>
                <c:pt idx="388">
                  <c:v>40932.342800925922</c:v>
                </c:pt>
                <c:pt idx="389">
                  <c:v>40933.332071759258</c:v>
                </c:pt>
                <c:pt idx="390">
                  <c:v>40935.360509259262</c:v>
                </c:pt>
                <c:pt idx="391">
                  <c:v>40938.263032407405</c:v>
                </c:pt>
                <c:pt idx="392">
                  <c:v>40939.384317129632</c:v>
                </c:pt>
                <c:pt idx="393">
                  <c:v>40940</c:v>
                </c:pt>
                <c:pt idx="394">
                  <c:v>40941.389965277776</c:v>
                </c:pt>
                <c:pt idx="395">
                  <c:v>40942.381585648145</c:v>
                </c:pt>
                <c:pt idx="396">
                  <c:v>40945.324131944442</c:v>
                </c:pt>
                <c:pt idx="397">
                  <c:v>40946.360092592593</c:v>
                </c:pt>
                <c:pt idx="398">
                  <c:v>40947.360543981478</c:v>
                </c:pt>
                <c:pt idx="399">
                  <c:v>40948.424351851849</c:v>
                </c:pt>
                <c:pt idx="400">
                  <c:v>40949.3746875</c:v>
                </c:pt>
                <c:pt idx="401">
                  <c:v>40952.311782407407</c:v>
                </c:pt>
                <c:pt idx="402">
                  <c:v>40953.327662037038</c:v>
                </c:pt>
                <c:pt idx="403">
                  <c:v>40954.319571759261</c:v>
                </c:pt>
                <c:pt idx="404">
                  <c:v>40955.317326388889</c:v>
                </c:pt>
                <c:pt idx="405">
                  <c:v>40956.330601851849</c:v>
                </c:pt>
                <c:pt idx="406">
                  <c:v>40959.328217592592</c:v>
                </c:pt>
                <c:pt idx="407">
                  <c:v>40960.471388888887</c:v>
                </c:pt>
                <c:pt idx="408">
                  <c:v>40961.352662037039</c:v>
                </c:pt>
                <c:pt idx="409">
                  <c:v>40962.312708333331</c:v>
                </c:pt>
                <c:pt idx="410">
                  <c:v>40963.405682870369</c:v>
                </c:pt>
                <c:pt idx="411">
                  <c:v>40966.323784722219</c:v>
                </c:pt>
                <c:pt idx="412">
                  <c:v>40967.30609953704</c:v>
                </c:pt>
                <c:pt idx="413">
                  <c:v>40968.326817129629</c:v>
                </c:pt>
                <c:pt idx="414">
                  <c:v>40969.357083333336</c:v>
                </c:pt>
                <c:pt idx="415">
                  <c:v>40970.303773148145</c:v>
                </c:pt>
                <c:pt idx="416">
                  <c:v>40973.330381944441</c:v>
                </c:pt>
                <c:pt idx="417">
                  <c:v>40974.339236111111</c:v>
                </c:pt>
                <c:pt idx="418">
                  <c:v>40975.315324074072</c:v>
                </c:pt>
                <c:pt idx="419">
                  <c:v>40976.323680555557</c:v>
                </c:pt>
                <c:pt idx="420">
                  <c:v>40977.326793981483</c:v>
                </c:pt>
                <c:pt idx="421">
                  <c:v>40980.324675925927</c:v>
                </c:pt>
                <c:pt idx="422">
                  <c:v>40981.321516203701</c:v>
                </c:pt>
                <c:pt idx="423">
                  <c:v>40982.312025462961</c:v>
                </c:pt>
                <c:pt idx="424">
                  <c:v>40983.394513888888</c:v>
                </c:pt>
                <c:pt idx="425">
                  <c:v>40984.342592592591</c:v>
                </c:pt>
                <c:pt idx="426">
                  <c:v>40987.328784722224</c:v>
                </c:pt>
                <c:pt idx="427">
                  <c:v>40988.327905092592</c:v>
                </c:pt>
                <c:pt idx="428">
                  <c:v>40989.318761574075</c:v>
                </c:pt>
                <c:pt idx="429">
                  <c:v>40990.340578703705</c:v>
                </c:pt>
                <c:pt idx="430">
                  <c:v>40991.537789351853</c:v>
                </c:pt>
                <c:pt idx="431">
                  <c:v>40994.320532407408</c:v>
                </c:pt>
                <c:pt idx="432">
                  <c:v>40995.307245370372</c:v>
                </c:pt>
                <c:pt idx="433">
                  <c:v>40996.345578703702</c:v>
                </c:pt>
                <c:pt idx="434">
                  <c:v>40997.315335648149</c:v>
                </c:pt>
                <c:pt idx="435">
                  <c:v>40998.315347222226</c:v>
                </c:pt>
                <c:pt idx="436">
                  <c:v>41001.328101851854</c:v>
                </c:pt>
                <c:pt idx="437">
                  <c:v>41002.337685185186</c:v>
                </c:pt>
                <c:pt idx="438">
                  <c:v>41003.339560185188</c:v>
                </c:pt>
                <c:pt idx="439">
                  <c:v>41004.331273148149</c:v>
                </c:pt>
                <c:pt idx="440">
                  <c:v>41009.360949074071</c:v>
                </c:pt>
                <c:pt idx="441">
                  <c:v>41010.393541666665</c:v>
                </c:pt>
                <c:pt idx="442">
                  <c:v>41011.350902777776</c:v>
                </c:pt>
                <c:pt idx="443">
                  <c:v>41012.316157407404</c:v>
                </c:pt>
                <c:pt idx="444">
                  <c:v>41015.348553240743</c:v>
                </c:pt>
                <c:pt idx="445">
                  <c:v>41016.342488425929</c:v>
                </c:pt>
                <c:pt idx="446">
                  <c:v>41017.321562500001</c:v>
                </c:pt>
                <c:pt idx="447">
                  <c:v>41018.316828703704</c:v>
                </c:pt>
                <c:pt idx="448">
                  <c:v>41019.357060185182</c:v>
                </c:pt>
                <c:pt idx="449">
                  <c:v>41022.364583333336</c:v>
                </c:pt>
                <c:pt idx="450">
                  <c:v>41023.341493055559</c:v>
                </c:pt>
                <c:pt idx="451">
                  <c:v>41025.347754629627</c:v>
                </c:pt>
                <c:pt idx="452">
                  <c:v>41026.313402777778</c:v>
                </c:pt>
                <c:pt idx="453">
                  <c:v>41029.317303240743</c:v>
                </c:pt>
                <c:pt idx="454">
                  <c:v>41030.344756944447</c:v>
                </c:pt>
                <c:pt idx="455">
                  <c:v>41031.338391203702</c:v>
                </c:pt>
                <c:pt idx="456">
                  <c:v>41032.344710648147</c:v>
                </c:pt>
                <c:pt idx="457">
                  <c:v>41033.34306712963</c:v>
                </c:pt>
                <c:pt idx="458">
                  <c:v>41036.348622685182</c:v>
                </c:pt>
                <c:pt idx="459">
                  <c:v>41037.355243055557</c:v>
                </c:pt>
                <c:pt idx="460">
                  <c:v>41038.333460648151</c:v>
                </c:pt>
                <c:pt idx="461">
                  <c:v>41039.332499999997</c:v>
                </c:pt>
                <c:pt idx="462">
                  <c:v>41040.330601851849</c:v>
                </c:pt>
                <c:pt idx="463">
                  <c:v>41043.349027777775</c:v>
                </c:pt>
                <c:pt idx="464">
                  <c:v>41044.394629629627</c:v>
                </c:pt>
                <c:pt idx="465">
                  <c:v>41045.356087962966</c:v>
                </c:pt>
                <c:pt idx="466">
                  <c:v>41046.479062500002</c:v>
                </c:pt>
                <c:pt idx="467">
                  <c:v>41047.364363425928</c:v>
                </c:pt>
                <c:pt idx="468">
                  <c:v>41050.363668981481</c:v>
                </c:pt>
                <c:pt idx="469">
                  <c:v>41051.418564814812</c:v>
                </c:pt>
                <c:pt idx="470">
                  <c:v>41052.365763888891</c:v>
                </c:pt>
                <c:pt idx="471">
                  <c:v>41053.360393518517</c:v>
                </c:pt>
                <c:pt idx="472">
                  <c:v>41054.320150462961</c:v>
                </c:pt>
                <c:pt idx="473">
                  <c:v>41057.313460648147</c:v>
                </c:pt>
                <c:pt idx="474">
                  <c:v>41058.321527777778</c:v>
                </c:pt>
                <c:pt idx="475">
                  <c:v>41059.325173611112</c:v>
                </c:pt>
                <c:pt idx="476">
                  <c:v>41060.349722222221</c:v>
                </c:pt>
                <c:pt idx="477">
                  <c:v>41061.322731481479</c:v>
                </c:pt>
                <c:pt idx="478">
                  <c:v>41064.343449074076</c:v>
                </c:pt>
                <c:pt idx="479">
                  <c:v>41065.329305555555</c:v>
                </c:pt>
                <c:pt idx="480">
                  <c:v>41066.343726851854</c:v>
                </c:pt>
                <c:pt idx="481">
                  <c:v>41067.420590277776</c:v>
                </c:pt>
                <c:pt idx="482">
                  <c:v>41068.336898148147</c:v>
                </c:pt>
                <c:pt idx="483">
                  <c:v>41072.309548611112</c:v>
                </c:pt>
                <c:pt idx="484">
                  <c:v>41073.307071759256</c:v>
                </c:pt>
                <c:pt idx="485">
                  <c:v>41074.30605324074</c:v>
                </c:pt>
                <c:pt idx="486">
                  <c:v>41075.354849537034</c:v>
                </c:pt>
                <c:pt idx="487">
                  <c:v>41078.393425925926</c:v>
                </c:pt>
                <c:pt idx="488">
                  <c:v>41079.374143518522</c:v>
                </c:pt>
                <c:pt idx="489">
                  <c:v>41080.32539351852</c:v>
                </c:pt>
                <c:pt idx="490">
                  <c:v>41081.345069444447</c:v>
                </c:pt>
                <c:pt idx="491">
                  <c:v>41082.317245370374</c:v>
                </c:pt>
                <c:pt idx="492">
                  <c:v>41085.342453703706</c:v>
                </c:pt>
                <c:pt idx="493">
                  <c:v>41086.32130787037</c:v>
                </c:pt>
                <c:pt idx="494">
                  <c:v>41087.329270833332</c:v>
                </c:pt>
                <c:pt idx="495">
                  <c:v>41088.339074074072</c:v>
                </c:pt>
                <c:pt idx="496">
                  <c:v>41089.343090277776</c:v>
                </c:pt>
                <c:pt idx="497">
                  <c:v>41092.378900462965</c:v>
                </c:pt>
                <c:pt idx="498">
                  <c:v>41093.367546296293</c:v>
                </c:pt>
                <c:pt idx="499">
                  <c:v>41094.384050925924</c:v>
                </c:pt>
                <c:pt idx="500">
                  <c:v>41095.328958333332</c:v>
                </c:pt>
                <c:pt idx="501">
                  <c:v>41096.320821759262</c:v>
                </c:pt>
                <c:pt idx="502">
                  <c:v>41099.353506944448</c:v>
                </c:pt>
                <c:pt idx="503">
                  <c:v>41100.497407407405</c:v>
                </c:pt>
                <c:pt idx="504">
                  <c:v>41101.347708333335</c:v>
                </c:pt>
                <c:pt idx="505">
                  <c:v>41102.3437962963</c:v>
                </c:pt>
                <c:pt idx="506">
                  <c:v>41103.340300925927</c:v>
                </c:pt>
                <c:pt idx="507">
                  <c:v>41106.335694444446</c:v>
                </c:pt>
                <c:pt idx="508">
                  <c:v>41107.35659722222</c:v>
                </c:pt>
                <c:pt idx="509">
                  <c:v>41108.394525462965</c:v>
                </c:pt>
                <c:pt idx="510">
                  <c:v>41109.344409722224</c:v>
                </c:pt>
                <c:pt idx="511">
                  <c:v>41110.342083333337</c:v>
                </c:pt>
                <c:pt idx="512">
                  <c:v>41113.329953703702</c:v>
                </c:pt>
                <c:pt idx="513">
                  <c:v>41114.340208333335</c:v>
                </c:pt>
                <c:pt idx="514">
                  <c:v>41115.319652777776</c:v>
                </c:pt>
                <c:pt idx="515">
                  <c:v>41116.323738425926</c:v>
                </c:pt>
                <c:pt idx="516">
                  <c:v>41117.337511574071</c:v>
                </c:pt>
                <c:pt idx="517">
                  <c:v>41120.402071759258</c:v>
                </c:pt>
                <c:pt idx="518">
                  <c:v>41121.343912037039</c:v>
                </c:pt>
                <c:pt idx="519">
                  <c:v>41122.34207175926</c:v>
                </c:pt>
                <c:pt idx="520">
                  <c:v>41123.34684027778</c:v>
                </c:pt>
                <c:pt idx="521">
                  <c:v>41124.353078703702</c:v>
                </c:pt>
                <c:pt idx="522">
                  <c:v>41127.338969907411</c:v>
                </c:pt>
                <c:pt idx="523">
                  <c:v>41128.408946759257</c:v>
                </c:pt>
                <c:pt idx="524">
                  <c:v>41129.398599537039</c:v>
                </c:pt>
                <c:pt idx="525">
                  <c:v>41130.363495370373</c:v>
                </c:pt>
                <c:pt idx="526">
                  <c:v>41131.404085648152</c:v>
                </c:pt>
                <c:pt idx="527">
                  <c:v>41134.361620370371</c:v>
                </c:pt>
                <c:pt idx="528">
                  <c:v>41135.373043981483</c:v>
                </c:pt>
                <c:pt idx="529">
                  <c:v>41136.425625000003</c:v>
                </c:pt>
                <c:pt idx="530">
                  <c:v>41137.360185185185</c:v>
                </c:pt>
                <c:pt idx="531">
                  <c:v>41138.372013888889</c:v>
                </c:pt>
                <c:pt idx="532">
                  <c:v>41141.36619212963</c:v>
                </c:pt>
                <c:pt idx="533">
                  <c:v>41142.346458333333</c:v>
                </c:pt>
                <c:pt idx="534">
                  <c:v>41143.408449074072</c:v>
                </c:pt>
                <c:pt idx="535">
                  <c:v>41144.404351851852</c:v>
                </c:pt>
                <c:pt idx="536">
                  <c:v>41145.456793981481</c:v>
                </c:pt>
                <c:pt idx="537">
                  <c:v>41148.426377314812</c:v>
                </c:pt>
                <c:pt idx="538">
                  <c:v>41149.40457175926</c:v>
                </c:pt>
                <c:pt idx="539">
                  <c:v>41150.436365740738</c:v>
                </c:pt>
                <c:pt idx="540">
                  <c:v>41151.412997685184</c:v>
                </c:pt>
                <c:pt idx="541">
                  <c:v>41152.390127314815</c:v>
                </c:pt>
                <c:pt idx="542">
                  <c:v>41156.320138888892</c:v>
                </c:pt>
                <c:pt idx="543">
                  <c:v>41156.327905092592</c:v>
                </c:pt>
                <c:pt idx="544">
                  <c:v>41157.386388888888</c:v>
                </c:pt>
                <c:pt idx="545">
                  <c:v>41158.421423611115</c:v>
                </c:pt>
                <c:pt idx="546">
                  <c:v>41159.424375000002</c:v>
                </c:pt>
                <c:pt idx="547">
                  <c:v>41162.375891203701</c:v>
                </c:pt>
                <c:pt idx="548">
                  <c:v>41163.404467592591</c:v>
                </c:pt>
                <c:pt idx="549">
                  <c:v>41164.378587962965</c:v>
                </c:pt>
                <c:pt idx="550">
                  <c:v>41165.346678240741</c:v>
                </c:pt>
                <c:pt idx="551">
                  <c:v>41166.342916666668</c:v>
                </c:pt>
                <c:pt idx="552">
                  <c:v>41169.4</c:v>
                </c:pt>
                <c:pt idx="553">
                  <c:v>41170.369317129633</c:v>
                </c:pt>
                <c:pt idx="554">
                  <c:v>41171.33357638889</c:v>
                </c:pt>
                <c:pt idx="555">
                  <c:v>41172.352916666663</c:v>
                </c:pt>
                <c:pt idx="556">
                  <c:v>41173.356493055559</c:v>
                </c:pt>
                <c:pt idx="557">
                  <c:v>41176.377951388888</c:v>
                </c:pt>
                <c:pt idx="558">
                  <c:v>41177.342800925922</c:v>
                </c:pt>
                <c:pt idx="559">
                  <c:v>41178.355949074074</c:v>
                </c:pt>
                <c:pt idx="560">
                  <c:v>41179.322118055556</c:v>
                </c:pt>
                <c:pt idx="561">
                  <c:v>41180.361168981479</c:v>
                </c:pt>
                <c:pt idx="562">
                  <c:v>41183.345057870371</c:v>
                </c:pt>
                <c:pt idx="563">
                  <c:v>41184.312337962961</c:v>
                </c:pt>
                <c:pt idx="564">
                  <c:v>41185.336157407408</c:v>
                </c:pt>
                <c:pt idx="565">
                  <c:v>41186.337627314817</c:v>
                </c:pt>
                <c:pt idx="566">
                  <c:v>41187.319525462961</c:v>
                </c:pt>
                <c:pt idx="567">
                  <c:v>41190.344456018516</c:v>
                </c:pt>
                <c:pt idx="568">
                  <c:v>41191.322152777779</c:v>
                </c:pt>
                <c:pt idx="569">
                  <c:v>41192.330208333333</c:v>
                </c:pt>
                <c:pt idx="570">
                  <c:v>41193.329282407409</c:v>
                </c:pt>
                <c:pt idx="571">
                  <c:v>41194.312997685185</c:v>
                </c:pt>
                <c:pt idx="572">
                  <c:v>41197.340127314812</c:v>
                </c:pt>
                <c:pt idx="573">
                  <c:v>41198.324537037035</c:v>
                </c:pt>
                <c:pt idx="574">
                  <c:v>41199.346967592595</c:v>
                </c:pt>
                <c:pt idx="575">
                  <c:v>41200.318206018521</c:v>
                </c:pt>
                <c:pt idx="576">
                  <c:v>41201.317291666666</c:v>
                </c:pt>
                <c:pt idx="577">
                  <c:v>41204.315960648149</c:v>
                </c:pt>
                <c:pt idx="578">
                  <c:v>41205.319988425923</c:v>
                </c:pt>
                <c:pt idx="579">
                  <c:v>41206.320393518516</c:v>
                </c:pt>
                <c:pt idx="580">
                  <c:v>41207.354201388887</c:v>
                </c:pt>
                <c:pt idx="581">
                  <c:v>41208.331493055557</c:v>
                </c:pt>
                <c:pt idx="582">
                  <c:v>41211.326458333337</c:v>
                </c:pt>
                <c:pt idx="583">
                  <c:v>41212.323159722226</c:v>
                </c:pt>
                <c:pt idx="584">
                  <c:v>41213.313310185185</c:v>
                </c:pt>
                <c:pt idx="585">
                  <c:v>41214.324780092589</c:v>
                </c:pt>
                <c:pt idx="586">
                  <c:v>41215.323645833334</c:v>
                </c:pt>
                <c:pt idx="587">
                  <c:v>41218.404791666668</c:v>
                </c:pt>
                <c:pt idx="588">
                  <c:v>41219.333101851851</c:v>
                </c:pt>
                <c:pt idx="589">
                  <c:v>41220.339756944442</c:v>
                </c:pt>
                <c:pt idx="590">
                  <c:v>41221.333275462966</c:v>
                </c:pt>
                <c:pt idx="591">
                  <c:v>41222.325671296298</c:v>
                </c:pt>
                <c:pt idx="592">
                  <c:v>41225.330057870371</c:v>
                </c:pt>
                <c:pt idx="593">
                  <c:v>41226.318101851852</c:v>
                </c:pt>
                <c:pt idx="594">
                  <c:v>41227.326863425929</c:v>
                </c:pt>
                <c:pt idx="595">
                  <c:v>41228.323252314818</c:v>
                </c:pt>
                <c:pt idx="596">
                  <c:v>41229.324687499997</c:v>
                </c:pt>
                <c:pt idx="597">
                  <c:v>41232.329675925925</c:v>
                </c:pt>
                <c:pt idx="598">
                  <c:v>41233.326527777775</c:v>
                </c:pt>
                <c:pt idx="599">
                  <c:v>41234.327847222223</c:v>
                </c:pt>
                <c:pt idx="600">
                  <c:v>41235.339594907404</c:v>
                </c:pt>
                <c:pt idx="601">
                  <c:v>41236.341736111113</c:v>
                </c:pt>
                <c:pt idx="602">
                  <c:v>41239.344629629632</c:v>
                </c:pt>
                <c:pt idx="603">
                  <c:v>41240.325011574074</c:v>
                </c:pt>
                <c:pt idx="604">
                  <c:v>41242.330775462964</c:v>
                </c:pt>
                <c:pt idx="605">
                  <c:v>41243.329444444447</c:v>
                </c:pt>
                <c:pt idx="606">
                  <c:v>41246.320057870369</c:v>
                </c:pt>
                <c:pt idx="607">
                  <c:v>41247.407962962963</c:v>
                </c:pt>
                <c:pt idx="608">
                  <c:v>41248.341053240743</c:v>
                </c:pt>
                <c:pt idx="609">
                  <c:v>41249.315127314818</c:v>
                </c:pt>
                <c:pt idx="610">
                  <c:v>41250.307986111111</c:v>
                </c:pt>
                <c:pt idx="611">
                  <c:v>41253.322094907409</c:v>
                </c:pt>
                <c:pt idx="612">
                  <c:v>41254.317129629628</c:v>
                </c:pt>
                <c:pt idx="613">
                  <c:v>41255.332442129627</c:v>
                </c:pt>
                <c:pt idx="614">
                  <c:v>41256.321134259262</c:v>
                </c:pt>
                <c:pt idx="615">
                  <c:v>41257.333020833335</c:v>
                </c:pt>
                <c:pt idx="616">
                  <c:v>41260.324525462966</c:v>
                </c:pt>
                <c:pt idx="617">
                  <c:v>41261.323078703703</c:v>
                </c:pt>
                <c:pt idx="618">
                  <c:v>41262.332268518519</c:v>
                </c:pt>
                <c:pt idx="619">
                  <c:v>41263.336817129632</c:v>
                </c:pt>
                <c:pt idx="620">
                  <c:v>41264.321284722224</c:v>
                </c:pt>
                <c:pt idx="621">
                  <c:v>41267.324803240743</c:v>
                </c:pt>
                <c:pt idx="622">
                  <c:v>41270.324803240743</c:v>
                </c:pt>
                <c:pt idx="623">
                  <c:v>41271.324803240743</c:v>
                </c:pt>
                <c:pt idx="624">
                  <c:v>41274.324803240743</c:v>
                </c:pt>
                <c:pt idx="625">
                  <c:v>41276.336030092592</c:v>
                </c:pt>
                <c:pt idx="626">
                  <c:v>41277.339513888888</c:v>
                </c:pt>
                <c:pt idx="627">
                  <c:v>41278.324016203704</c:v>
                </c:pt>
                <c:pt idx="628">
                  <c:v>41281.322372685187</c:v>
                </c:pt>
                <c:pt idx="629">
                  <c:v>41282.334791666668</c:v>
                </c:pt>
                <c:pt idx="630">
                  <c:v>41283.335555555554</c:v>
                </c:pt>
                <c:pt idx="631">
                  <c:v>41284.320694444446</c:v>
                </c:pt>
                <c:pt idx="632">
                  <c:v>41285.319328703707</c:v>
                </c:pt>
                <c:pt idx="633">
                  <c:v>41288.326168981483</c:v>
                </c:pt>
                <c:pt idx="634">
                  <c:v>41289.409513888888</c:v>
                </c:pt>
                <c:pt idx="635">
                  <c:v>41290.333483796298</c:v>
                </c:pt>
                <c:pt idx="636">
                  <c:v>41291.314710648148</c:v>
                </c:pt>
                <c:pt idx="637">
                  <c:v>41292.324699074074</c:v>
                </c:pt>
                <c:pt idx="638">
                  <c:v>41295.359340277777</c:v>
                </c:pt>
                <c:pt idx="639">
                  <c:v>41296.329652777778</c:v>
                </c:pt>
                <c:pt idx="640">
                  <c:v>41297.330763888887</c:v>
                </c:pt>
                <c:pt idx="641">
                  <c:v>41298.338645833333</c:v>
                </c:pt>
                <c:pt idx="642">
                  <c:v>41299.320775462962</c:v>
                </c:pt>
                <c:pt idx="643">
                  <c:v>41303.333495370367</c:v>
                </c:pt>
                <c:pt idx="644">
                  <c:v>41304.315324074072</c:v>
                </c:pt>
                <c:pt idx="645">
                  <c:v>41305.356805555559</c:v>
                </c:pt>
                <c:pt idx="646">
                  <c:v>41306.344837962963</c:v>
                </c:pt>
                <c:pt idx="647">
                  <c:v>41309.318819444445</c:v>
                </c:pt>
                <c:pt idx="648">
                  <c:v>41310.487187500003</c:v>
                </c:pt>
                <c:pt idx="649">
                  <c:v>41311.338854166665</c:v>
                </c:pt>
                <c:pt idx="650">
                  <c:v>41312.304629629631</c:v>
                </c:pt>
                <c:pt idx="651">
                  <c:v>41313.40792824074</c:v>
                </c:pt>
                <c:pt idx="652">
                  <c:v>41316.315428240741</c:v>
                </c:pt>
                <c:pt idx="653">
                  <c:v>41317.356921296298</c:v>
                </c:pt>
                <c:pt idx="654">
                  <c:v>41318.341724537036</c:v>
                </c:pt>
                <c:pt idx="655">
                  <c:v>41319.305150462962</c:v>
                </c:pt>
                <c:pt idx="656">
                  <c:v>41320.337546296294</c:v>
                </c:pt>
                <c:pt idx="657">
                  <c:v>41323.445451388892</c:v>
                </c:pt>
                <c:pt idx="658">
                  <c:v>41324.389340277776</c:v>
                </c:pt>
                <c:pt idx="659">
                  <c:v>41325.340613425928</c:v>
                </c:pt>
                <c:pt idx="660">
                  <c:v>41326.310231481482</c:v>
                </c:pt>
                <c:pt idx="661">
                  <c:v>41327.353807870371</c:v>
                </c:pt>
                <c:pt idx="662">
                  <c:v>41330.32303240741</c:v>
                </c:pt>
                <c:pt idx="663">
                  <c:v>41331.404131944444</c:v>
                </c:pt>
                <c:pt idx="664">
                  <c:v>41332.420694444445</c:v>
                </c:pt>
                <c:pt idx="665">
                  <c:v>41333.325937499998</c:v>
                </c:pt>
                <c:pt idx="666">
                  <c:v>41334.360046296293</c:v>
                </c:pt>
                <c:pt idx="667">
                  <c:v>41337.349791666667</c:v>
                </c:pt>
                <c:pt idx="668">
                  <c:v>41338.561307870368</c:v>
                </c:pt>
                <c:pt idx="669">
                  <c:v>41339.325706018521</c:v>
                </c:pt>
                <c:pt idx="670">
                  <c:v>41340.324456018519</c:v>
                </c:pt>
                <c:pt idx="671">
                  <c:v>41340.324525462966</c:v>
                </c:pt>
                <c:pt idx="672">
                  <c:v>41341.312013888892</c:v>
                </c:pt>
                <c:pt idx="673">
                  <c:v>41344.31459490741</c:v>
                </c:pt>
                <c:pt idx="674">
                  <c:v>41345.330243055556</c:v>
                </c:pt>
                <c:pt idx="675">
                  <c:v>41346.349733796298</c:v>
                </c:pt>
                <c:pt idx="676">
                  <c:v>41347.315937500003</c:v>
                </c:pt>
                <c:pt idx="677">
                  <c:v>41348.385949074072</c:v>
                </c:pt>
                <c:pt idx="678">
                  <c:v>41351.451851851853</c:v>
                </c:pt>
                <c:pt idx="679">
                  <c:v>41352.390497685185</c:v>
                </c:pt>
                <c:pt idx="680">
                  <c:v>41353.319247685184</c:v>
                </c:pt>
                <c:pt idx="681">
                  <c:v>41354.305208333331</c:v>
                </c:pt>
                <c:pt idx="682">
                  <c:v>41355.333020833335</c:v>
                </c:pt>
                <c:pt idx="683">
                  <c:v>41358.329201388886</c:v>
                </c:pt>
                <c:pt idx="684">
                  <c:v>41359.337094907409</c:v>
                </c:pt>
                <c:pt idx="685">
                  <c:v>41360.33252314815</c:v>
                </c:pt>
                <c:pt idx="686">
                  <c:v>41361.319918981484</c:v>
                </c:pt>
                <c:pt idx="687">
                  <c:v>41368.32236111111</c:v>
                </c:pt>
                <c:pt idx="688">
                  <c:v>41372.401805555557</c:v>
                </c:pt>
                <c:pt idx="689">
                  <c:v>41373.352256944447</c:v>
                </c:pt>
                <c:pt idx="690">
                  <c:v>41374.475925925923</c:v>
                </c:pt>
                <c:pt idx="691">
                  <c:v>41375.486956018518</c:v>
                </c:pt>
                <c:pt idx="692">
                  <c:v>41376.4606712963</c:v>
                </c:pt>
                <c:pt idx="693">
                  <c:v>41379.322534722225</c:v>
                </c:pt>
                <c:pt idx="694">
                  <c:v>41380.331111111111</c:v>
                </c:pt>
                <c:pt idx="695">
                  <c:v>41381</c:v>
                </c:pt>
                <c:pt idx="696">
                  <c:v>41382.353935185187</c:v>
                </c:pt>
                <c:pt idx="697">
                  <c:v>41383.357812499999</c:v>
                </c:pt>
                <c:pt idx="698">
                  <c:v>41386.360312500001</c:v>
                </c:pt>
                <c:pt idx="699">
                  <c:v>41387.325636574074</c:v>
                </c:pt>
                <c:pt idx="700">
                  <c:v>41388.322002314817</c:v>
                </c:pt>
                <c:pt idx="701">
                  <c:v>41390.358090277776</c:v>
                </c:pt>
                <c:pt idx="702">
                  <c:v>41393.360532407409</c:v>
                </c:pt>
                <c:pt idx="703">
                  <c:v>41394.328680555554</c:v>
                </c:pt>
                <c:pt idx="704">
                  <c:v>41395.354120370372</c:v>
                </c:pt>
                <c:pt idx="705">
                  <c:v>41396.557349537034</c:v>
                </c:pt>
                <c:pt idx="706">
                  <c:v>41397.352314814816</c:v>
                </c:pt>
                <c:pt idx="707">
                  <c:v>41400.318067129629</c:v>
                </c:pt>
                <c:pt idx="708">
                  <c:v>41401.309537037036</c:v>
                </c:pt>
                <c:pt idx="709">
                  <c:v>41402.323379629626</c:v>
                </c:pt>
                <c:pt idx="710">
                  <c:v>41403.317442129628</c:v>
                </c:pt>
                <c:pt idx="711">
                  <c:v>41404.335277777776</c:v>
                </c:pt>
                <c:pt idx="712">
                  <c:v>41407.335277777776</c:v>
                </c:pt>
                <c:pt idx="713">
                  <c:v>41408.345509259256</c:v>
                </c:pt>
                <c:pt idx="714">
                  <c:v>41409.385312500002</c:v>
                </c:pt>
                <c:pt idx="715">
                  <c:v>41410.342222222222</c:v>
                </c:pt>
                <c:pt idx="716">
                  <c:v>41411.43440972222</c:v>
                </c:pt>
                <c:pt idx="717">
                  <c:v>41414.37431712963</c:v>
                </c:pt>
                <c:pt idx="718">
                  <c:v>41415.334803240738</c:v>
                </c:pt>
                <c:pt idx="719">
                  <c:v>41416.332546296297</c:v>
                </c:pt>
                <c:pt idx="720">
                  <c:v>41417.349108796298</c:v>
                </c:pt>
                <c:pt idx="721">
                  <c:v>41418.584629629629</c:v>
                </c:pt>
                <c:pt idx="722">
                  <c:v>41422.382094907407</c:v>
                </c:pt>
                <c:pt idx="723">
                  <c:v>41422.390011574076</c:v>
                </c:pt>
                <c:pt idx="724">
                  <c:v>41423.377581018518</c:v>
                </c:pt>
                <c:pt idx="725">
                  <c:v>41424.341377314813</c:v>
                </c:pt>
                <c:pt idx="726">
                  <c:v>41425.312905092593</c:v>
                </c:pt>
                <c:pt idx="727">
                  <c:v>41428.372048611112</c:v>
                </c:pt>
                <c:pt idx="728">
                  <c:v>41429.3753125</c:v>
                </c:pt>
                <c:pt idx="729">
                  <c:v>41430.31758101852</c:v>
                </c:pt>
                <c:pt idx="730">
                  <c:v>41431.320289351854</c:v>
                </c:pt>
                <c:pt idx="731">
                  <c:v>41432.354201388887</c:v>
                </c:pt>
                <c:pt idx="732">
                  <c:v>41436.417870370373</c:v>
                </c:pt>
                <c:pt idx="733">
                  <c:v>41437.420682870368</c:v>
                </c:pt>
                <c:pt idx="734">
                  <c:v>41438.364733796298</c:v>
                </c:pt>
                <c:pt idx="735">
                  <c:v>41439.318333333336</c:v>
                </c:pt>
                <c:pt idx="736">
                  <c:v>41442.333032407405</c:v>
                </c:pt>
                <c:pt idx="737">
                  <c:v>41443.344699074078</c:v>
                </c:pt>
                <c:pt idx="738">
                  <c:v>41444.420648148145</c:v>
                </c:pt>
                <c:pt idx="739">
                  <c:v>41445.34574074074</c:v>
                </c:pt>
                <c:pt idx="740">
                  <c:v>41446.34306712963</c:v>
                </c:pt>
                <c:pt idx="741">
                  <c:v>41449.355706018519</c:v>
                </c:pt>
                <c:pt idx="742">
                  <c:v>41450.330543981479</c:v>
                </c:pt>
                <c:pt idx="743">
                  <c:v>41451.337939814817</c:v>
                </c:pt>
                <c:pt idx="744">
                  <c:v>41452.346516203703</c:v>
                </c:pt>
                <c:pt idx="745">
                  <c:v>41453.345717592594</c:v>
                </c:pt>
                <c:pt idx="746">
                  <c:v>41456.349583333336</c:v>
                </c:pt>
                <c:pt idx="747">
                  <c:v>41457.357268518521</c:v>
                </c:pt>
                <c:pt idx="748">
                  <c:v>41458.497291666667</c:v>
                </c:pt>
                <c:pt idx="749">
                  <c:v>41459.336192129631</c:v>
                </c:pt>
                <c:pt idx="750">
                  <c:v>41460.356469907405</c:v>
                </c:pt>
                <c:pt idx="751">
                  <c:v>41463.363761574074</c:v>
                </c:pt>
                <c:pt idx="752">
                  <c:v>41464.402395833335</c:v>
                </c:pt>
                <c:pt idx="753">
                  <c:v>41465.428344907406</c:v>
                </c:pt>
                <c:pt idx="754">
                  <c:v>41466.435347222221</c:v>
                </c:pt>
                <c:pt idx="755">
                  <c:v>41467.446631944447</c:v>
                </c:pt>
                <c:pt idx="756">
                  <c:v>41470.466226851851</c:v>
                </c:pt>
                <c:pt idx="757">
                  <c:v>41471.429560185185</c:v>
                </c:pt>
                <c:pt idx="758">
                  <c:v>41472.36891203704</c:v>
                </c:pt>
                <c:pt idx="759">
                  <c:v>41473.342395833337</c:v>
                </c:pt>
                <c:pt idx="760">
                  <c:v>41474.347685185188</c:v>
                </c:pt>
                <c:pt idx="761">
                  <c:v>41477.351458333331</c:v>
                </c:pt>
                <c:pt idx="762">
                  <c:v>41478.390798611108</c:v>
                </c:pt>
                <c:pt idx="763">
                  <c:v>41479.336655092593</c:v>
                </c:pt>
                <c:pt idx="764">
                  <c:v>41480.360266203701</c:v>
                </c:pt>
                <c:pt idx="765">
                  <c:v>41481.32534722222</c:v>
                </c:pt>
                <c:pt idx="766">
                  <c:v>41484.417534722219</c:v>
                </c:pt>
                <c:pt idx="767">
                  <c:v>41485.348749999997</c:v>
                </c:pt>
                <c:pt idx="768">
                  <c:v>41486.358553240738</c:v>
                </c:pt>
                <c:pt idx="769">
                  <c:v>41487.336111111108</c:v>
                </c:pt>
                <c:pt idx="770">
                  <c:v>41488.334583333337</c:v>
                </c:pt>
                <c:pt idx="771">
                  <c:v>41491.342881944445</c:v>
                </c:pt>
                <c:pt idx="772">
                  <c:v>41492.348796296297</c:v>
                </c:pt>
                <c:pt idx="773">
                  <c:v>41493.340624999997</c:v>
                </c:pt>
                <c:pt idx="774">
                  <c:v>41494.353530092594</c:v>
                </c:pt>
                <c:pt idx="775">
                  <c:v>41495.347372685188</c:v>
                </c:pt>
                <c:pt idx="776">
                  <c:v>41498.590729166666</c:v>
                </c:pt>
                <c:pt idx="777">
                  <c:v>41499.351770833331</c:v>
                </c:pt>
                <c:pt idx="778">
                  <c:v>41507.322233796294</c:v>
                </c:pt>
                <c:pt idx="779">
                  <c:v>41508.340891203705</c:v>
                </c:pt>
                <c:pt idx="780">
                  <c:v>41509.326006944444</c:v>
                </c:pt>
                <c:pt idx="781">
                  <c:v>41512.358414351853</c:v>
                </c:pt>
                <c:pt idx="782">
                  <c:v>41513.341122685182</c:v>
                </c:pt>
                <c:pt idx="783">
                  <c:v>41515.352650462963</c:v>
                </c:pt>
                <c:pt idx="784">
                  <c:v>41516.427974537037</c:v>
                </c:pt>
                <c:pt idx="785">
                  <c:v>41520.396631944444</c:v>
                </c:pt>
                <c:pt idx="786">
                  <c:v>41520.411979166667</c:v>
                </c:pt>
                <c:pt idx="787">
                  <c:v>41521.406909722224</c:v>
                </c:pt>
                <c:pt idx="788">
                  <c:v>41522.30572916667</c:v>
                </c:pt>
                <c:pt idx="789">
                  <c:v>41523.375636574077</c:v>
                </c:pt>
                <c:pt idx="790">
                  <c:v>41526.348240740743</c:v>
                </c:pt>
                <c:pt idx="791">
                  <c:v>41527.319965277777</c:v>
                </c:pt>
                <c:pt idx="792">
                  <c:v>41528.314236111109</c:v>
                </c:pt>
                <c:pt idx="793">
                  <c:v>41529.33121527778</c:v>
                </c:pt>
                <c:pt idx="794">
                  <c:v>41530.316180555557</c:v>
                </c:pt>
                <c:pt idx="795">
                  <c:v>41533.344490740739</c:v>
                </c:pt>
                <c:pt idx="796">
                  <c:v>41534.348530092589</c:v>
                </c:pt>
                <c:pt idx="797">
                  <c:v>41535.350949074076</c:v>
                </c:pt>
                <c:pt idx="798">
                  <c:v>41536.377106481479</c:v>
                </c:pt>
                <c:pt idx="799">
                  <c:v>41540.41369212963</c:v>
                </c:pt>
                <c:pt idx="800">
                  <c:v>41541.357488425929</c:v>
                </c:pt>
                <c:pt idx="801">
                  <c:v>41542.364999999998</c:v>
                </c:pt>
                <c:pt idx="802">
                  <c:v>41543.414641203701</c:v>
                </c:pt>
                <c:pt idx="803">
                  <c:v>41544.332314814812</c:v>
                </c:pt>
                <c:pt idx="804">
                  <c:v>41547.395208333335</c:v>
                </c:pt>
                <c:pt idx="805">
                  <c:v>41548.341851851852</c:v>
                </c:pt>
                <c:pt idx="806">
                  <c:v>41549.343055555553</c:v>
                </c:pt>
                <c:pt idx="807">
                  <c:v>41550.343831018516</c:v>
                </c:pt>
                <c:pt idx="808">
                  <c:v>41551.352141203701</c:v>
                </c:pt>
                <c:pt idx="809">
                  <c:v>41554.558321759258</c:v>
                </c:pt>
                <c:pt idx="810">
                  <c:v>41555.445081018515</c:v>
                </c:pt>
                <c:pt idx="811">
                  <c:v>41556.353182870371</c:v>
                </c:pt>
                <c:pt idx="812">
                  <c:v>41557.366446759261</c:v>
                </c:pt>
                <c:pt idx="813">
                  <c:v>41558.409062500003</c:v>
                </c:pt>
                <c:pt idx="814">
                  <c:v>41561.365902777776</c:v>
                </c:pt>
                <c:pt idx="815">
                  <c:v>41562.367418981485</c:v>
                </c:pt>
                <c:pt idx="816">
                  <c:v>41563.430590277778</c:v>
                </c:pt>
                <c:pt idx="817">
                  <c:v>41564.411817129629</c:v>
                </c:pt>
                <c:pt idx="818">
                  <c:v>41565.332650462966</c:v>
                </c:pt>
                <c:pt idx="819">
                  <c:v>41568.43068287037</c:v>
                </c:pt>
                <c:pt idx="820">
                  <c:v>41569.357627314814</c:v>
                </c:pt>
                <c:pt idx="821">
                  <c:v>41570.455312500002</c:v>
                </c:pt>
                <c:pt idx="822">
                  <c:v>41571.331238425926</c:v>
                </c:pt>
                <c:pt idx="823">
                  <c:v>41572.438483796293</c:v>
                </c:pt>
                <c:pt idx="824">
                  <c:v>41575.372048611112</c:v>
                </c:pt>
                <c:pt idx="825">
                  <c:v>41576.349282407406</c:v>
                </c:pt>
                <c:pt idx="826">
                  <c:v>41577.569340277776</c:v>
                </c:pt>
                <c:pt idx="827">
                  <c:v>41579.358495370368</c:v>
                </c:pt>
                <c:pt idx="828">
                  <c:v>41579.377870370372</c:v>
                </c:pt>
                <c:pt idx="829">
                  <c:v>41582.414861111109</c:v>
                </c:pt>
                <c:pt idx="830">
                  <c:v>41583.346770833334</c:v>
                </c:pt>
                <c:pt idx="831">
                  <c:v>41584.388773148145</c:v>
                </c:pt>
                <c:pt idx="832">
                  <c:v>41585.331793981481</c:v>
                </c:pt>
                <c:pt idx="833">
                  <c:v>41586.438946759263</c:v>
                </c:pt>
                <c:pt idx="834">
                  <c:v>41589.383819444447</c:v>
                </c:pt>
                <c:pt idx="835">
                  <c:v>41590.343240740738</c:v>
                </c:pt>
                <c:pt idx="836">
                  <c:v>41596.453067129631</c:v>
                </c:pt>
                <c:pt idx="837">
                  <c:v>41597.416388888887</c:v>
                </c:pt>
                <c:pt idx="838">
                  <c:v>41598.395925925928</c:v>
                </c:pt>
                <c:pt idx="839">
                  <c:v>41599.378171296295</c:v>
                </c:pt>
                <c:pt idx="840">
                  <c:v>41600.373159722221</c:v>
                </c:pt>
                <c:pt idx="841">
                  <c:v>41604.430833333332</c:v>
                </c:pt>
                <c:pt idx="842">
                  <c:v>41605.360324074078</c:v>
                </c:pt>
                <c:pt idx="843">
                  <c:v>41610.442384259259</c:v>
                </c:pt>
                <c:pt idx="844">
                  <c:v>41611.365729166668</c:v>
                </c:pt>
                <c:pt idx="845">
                  <c:v>41612.442569444444</c:v>
                </c:pt>
                <c:pt idx="846">
                  <c:v>41613.459768518522</c:v>
                </c:pt>
                <c:pt idx="847">
                  <c:v>41614.492800925924</c:v>
                </c:pt>
                <c:pt idx="848">
                  <c:v>41617.426527777781</c:v>
                </c:pt>
                <c:pt idx="849">
                  <c:v>41618.524409722224</c:v>
                </c:pt>
                <c:pt idx="850">
                  <c:v>41619.347800925927</c:v>
                </c:pt>
                <c:pt idx="851">
                  <c:v>41620.385428240741</c:v>
                </c:pt>
                <c:pt idx="852">
                  <c:v>41621.345960648148</c:v>
                </c:pt>
                <c:pt idx="853">
                  <c:v>41624.389166666668</c:v>
                </c:pt>
                <c:pt idx="854">
                  <c:v>41625.382453703707</c:v>
                </c:pt>
                <c:pt idx="855">
                  <c:v>41626.43849537037</c:v>
                </c:pt>
                <c:pt idx="856">
                  <c:v>41627.414548611108</c:v>
                </c:pt>
                <c:pt idx="857">
                  <c:v>41628.380567129629</c:v>
                </c:pt>
                <c:pt idx="858">
                  <c:v>41632</c:v>
                </c:pt>
                <c:pt idx="859">
                  <c:v>41635.361261574071</c:v>
                </c:pt>
                <c:pt idx="860">
                  <c:v>41638.363749999997</c:v>
                </c:pt>
                <c:pt idx="861">
                  <c:v>41639</c:v>
                </c:pt>
                <c:pt idx="862">
                  <c:v>41641.634594907409</c:v>
                </c:pt>
                <c:pt idx="863">
                  <c:v>41642.636736111112</c:v>
                </c:pt>
                <c:pt idx="864">
                  <c:v>41645.6405787037</c:v>
                </c:pt>
                <c:pt idx="865">
                  <c:v>41646.370925925927</c:v>
                </c:pt>
                <c:pt idx="866">
                  <c:v>41647.324247685188</c:v>
                </c:pt>
                <c:pt idx="867">
                  <c:v>41648.382361111115</c:v>
                </c:pt>
                <c:pt idx="868">
                  <c:v>41649.604409722226</c:v>
                </c:pt>
                <c:pt idx="869">
                  <c:v>41652.39439814815</c:v>
                </c:pt>
                <c:pt idx="870">
                  <c:v>41653.433495370373</c:v>
                </c:pt>
                <c:pt idx="871">
                  <c:v>41654.364074074074</c:v>
                </c:pt>
                <c:pt idx="872">
                  <c:v>41655.355636574073</c:v>
                </c:pt>
                <c:pt idx="873">
                  <c:v>41656.402048611111</c:v>
                </c:pt>
                <c:pt idx="874">
                  <c:v>41660.338379629633</c:v>
                </c:pt>
                <c:pt idx="875">
                  <c:v>41660.34065972222</c:v>
                </c:pt>
                <c:pt idx="876">
                  <c:v>41661.367800925924</c:v>
                </c:pt>
                <c:pt idx="877">
                  <c:v>41662.33489583333</c:v>
                </c:pt>
                <c:pt idx="878">
                  <c:v>41663.457708333335</c:v>
                </c:pt>
                <c:pt idx="879">
                  <c:v>41667.402488425927</c:v>
                </c:pt>
                <c:pt idx="880">
                  <c:v>41669.488425925927</c:v>
                </c:pt>
                <c:pt idx="881">
                  <c:v>41669.493333333332</c:v>
                </c:pt>
                <c:pt idx="882">
                  <c:v>41670.424004629633</c:v>
                </c:pt>
                <c:pt idx="883">
                  <c:v>41673.355057870373</c:v>
                </c:pt>
                <c:pt idx="884">
                  <c:v>41674.399699074071</c:v>
                </c:pt>
                <c:pt idx="885">
                  <c:v>41675.350289351853</c:v>
                </c:pt>
                <c:pt idx="886">
                  <c:v>41676.362905092596</c:v>
                </c:pt>
                <c:pt idx="887">
                  <c:v>41677.358541666668</c:v>
                </c:pt>
                <c:pt idx="888">
                  <c:v>41680.45988425926</c:v>
                </c:pt>
                <c:pt idx="889">
                  <c:v>41681.447187500002</c:v>
                </c:pt>
                <c:pt idx="890">
                  <c:v>41682.464861111112</c:v>
                </c:pt>
                <c:pt idx="891">
                  <c:v>41683.468414351853</c:v>
                </c:pt>
                <c:pt idx="892">
                  <c:v>41684.472222222219</c:v>
                </c:pt>
                <c:pt idx="893">
                  <c:v>41687.393217592595</c:v>
                </c:pt>
                <c:pt idx="894">
                  <c:v>41688.407002314816</c:v>
                </c:pt>
                <c:pt idx="895">
                  <c:v>41690.351875</c:v>
                </c:pt>
                <c:pt idx="896">
                  <c:v>41691.517638888887</c:v>
                </c:pt>
                <c:pt idx="897">
                  <c:v>41694.355902777781</c:v>
                </c:pt>
                <c:pt idx="898">
                  <c:v>41695.420520833337</c:v>
                </c:pt>
                <c:pt idx="899">
                  <c:v>41696.382094907407</c:v>
                </c:pt>
                <c:pt idx="900">
                  <c:v>41697.316701388889</c:v>
                </c:pt>
                <c:pt idx="901">
                  <c:v>41698.371134259258</c:v>
                </c:pt>
                <c:pt idx="902">
                  <c:v>41701.475856481484</c:v>
                </c:pt>
                <c:pt idx="903">
                  <c:v>41702.368078703701</c:v>
                </c:pt>
                <c:pt idx="904">
                  <c:v>41702.368148148147</c:v>
                </c:pt>
                <c:pt idx="905">
                  <c:v>41703.47315972222</c:v>
                </c:pt>
                <c:pt idx="906">
                  <c:v>41704.333912037036</c:v>
                </c:pt>
                <c:pt idx="907">
                  <c:v>41705.333923611113</c:v>
                </c:pt>
                <c:pt idx="908">
                  <c:v>41708.382881944446</c:v>
                </c:pt>
                <c:pt idx="909">
                  <c:v>41709.362581018519</c:v>
                </c:pt>
                <c:pt idx="910">
                  <c:v>41710.339004629626</c:v>
                </c:pt>
                <c:pt idx="911">
                  <c:v>41711.384305555555</c:v>
                </c:pt>
                <c:pt idx="912">
                  <c:v>41712.387060185189</c:v>
                </c:pt>
                <c:pt idx="913">
                  <c:v>41715.330358796295</c:v>
                </c:pt>
                <c:pt idx="914">
                  <c:v>41716.317326388889</c:v>
                </c:pt>
                <c:pt idx="915">
                  <c:v>41717.466863425929</c:v>
                </c:pt>
                <c:pt idx="916">
                  <c:v>41718.301863425928</c:v>
                </c:pt>
                <c:pt idx="917">
                  <c:v>41719.367071759261</c:v>
                </c:pt>
                <c:pt idx="918">
                  <c:v>41722.349733796298</c:v>
                </c:pt>
                <c:pt idx="919">
                  <c:v>41723.385868055557</c:v>
                </c:pt>
                <c:pt idx="920">
                  <c:v>41724.320023148146</c:v>
                </c:pt>
                <c:pt idx="921">
                  <c:v>41725.621655092589</c:v>
                </c:pt>
                <c:pt idx="922">
                  <c:v>41726.400613425925</c:v>
                </c:pt>
                <c:pt idx="923">
                  <c:v>41729.356886574074</c:v>
                </c:pt>
                <c:pt idx="924">
                  <c:v>41730.320092592592</c:v>
                </c:pt>
                <c:pt idx="925">
                  <c:v>41731.356481481482</c:v>
                </c:pt>
                <c:pt idx="926">
                  <c:v>41733.595821759256</c:v>
                </c:pt>
                <c:pt idx="927">
                  <c:v>41736.419699074075</c:v>
                </c:pt>
                <c:pt idx="928">
                  <c:v>41737.406655092593</c:v>
                </c:pt>
                <c:pt idx="929">
                  <c:v>41738.383425925924</c:v>
                </c:pt>
                <c:pt idx="930">
                  <c:v>41739.381712962961</c:v>
                </c:pt>
                <c:pt idx="931">
                  <c:v>41740.364629629628</c:v>
                </c:pt>
                <c:pt idx="932">
                  <c:v>41743.333298611113</c:v>
                </c:pt>
                <c:pt idx="933">
                  <c:v>41744.314965277779</c:v>
                </c:pt>
                <c:pt idx="934">
                  <c:v>41745.37327546296</c:v>
                </c:pt>
                <c:pt idx="935">
                  <c:v>41746.341504629629</c:v>
                </c:pt>
                <c:pt idx="936">
                  <c:v>41747.419351851851</c:v>
                </c:pt>
                <c:pt idx="937">
                  <c:v>41750.378900462965</c:v>
                </c:pt>
                <c:pt idx="938">
                  <c:v>41751.364837962959</c:v>
                </c:pt>
                <c:pt idx="939">
                  <c:v>41752.353865740741</c:v>
                </c:pt>
                <c:pt idx="940">
                  <c:v>41753.424837962964</c:v>
                </c:pt>
                <c:pt idx="941">
                  <c:v>41757.384050925924</c:v>
                </c:pt>
                <c:pt idx="942">
                  <c:v>41758.35527777778</c:v>
                </c:pt>
                <c:pt idx="943">
                  <c:v>41759.435069444444</c:v>
                </c:pt>
                <c:pt idx="944">
                  <c:v>41760.418981481482</c:v>
                </c:pt>
                <c:pt idx="945">
                  <c:v>41761.377858796295</c:v>
                </c:pt>
                <c:pt idx="946">
                  <c:v>41764.386122685188</c:v>
                </c:pt>
                <c:pt idx="947">
                  <c:v>41765.396539351852</c:v>
                </c:pt>
                <c:pt idx="948">
                  <c:v>41766.424733796295</c:v>
                </c:pt>
                <c:pt idx="949">
                  <c:v>41767.414814814816</c:v>
                </c:pt>
                <c:pt idx="950">
                  <c:v>41768.422685185185</c:v>
                </c:pt>
                <c:pt idx="951">
                  <c:v>41771.3437037037</c:v>
                </c:pt>
                <c:pt idx="952">
                  <c:v>41772.337766203702</c:v>
                </c:pt>
                <c:pt idx="953">
                  <c:v>41773.36037037037</c:v>
                </c:pt>
                <c:pt idx="954">
                  <c:v>41774.37667824074</c:v>
                </c:pt>
                <c:pt idx="955">
                  <c:v>41775.365439814814</c:v>
                </c:pt>
                <c:pt idx="956">
                  <c:v>41778.354409722226</c:v>
                </c:pt>
                <c:pt idx="957">
                  <c:v>41779.371898148151</c:v>
                </c:pt>
                <c:pt idx="958">
                  <c:v>41780.47084490741</c:v>
                </c:pt>
                <c:pt idx="959">
                  <c:v>41781.419212962966</c:v>
                </c:pt>
                <c:pt idx="960">
                  <c:v>41782.345335648148</c:v>
                </c:pt>
                <c:pt idx="961">
                  <c:v>41786.408645833333</c:v>
                </c:pt>
                <c:pt idx="962">
                  <c:v>41787.405416666668</c:v>
                </c:pt>
                <c:pt idx="963">
                  <c:v>41788.411550925928</c:v>
                </c:pt>
                <c:pt idx="964">
                  <c:v>41789.308136574073</c:v>
                </c:pt>
                <c:pt idx="965">
                  <c:v>41792.610706018517</c:v>
                </c:pt>
                <c:pt idx="966">
                  <c:v>41793.323437500003</c:v>
                </c:pt>
                <c:pt idx="967">
                  <c:v>41794.454363425924</c:v>
                </c:pt>
                <c:pt idx="968">
                  <c:v>41795.466886574075</c:v>
                </c:pt>
                <c:pt idx="969">
                  <c:v>41796.381782407407</c:v>
                </c:pt>
                <c:pt idx="970">
                  <c:v>41800.417199074072</c:v>
                </c:pt>
                <c:pt idx="971">
                  <c:v>41801.333587962959</c:v>
                </c:pt>
                <c:pt idx="972">
                  <c:v>41802.333113425928</c:v>
                </c:pt>
                <c:pt idx="973">
                  <c:v>41803.568182870367</c:v>
                </c:pt>
                <c:pt idx="974">
                  <c:v>41806.401828703703</c:v>
                </c:pt>
                <c:pt idx="975">
                  <c:v>41807.363449074073</c:v>
                </c:pt>
                <c:pt idx="976">
                  <c:v>41808.397546296299</c:v>
                </c:pt>
                <c:pt idx="977">
                  <c:v>41809.333148148151</c:v>
                </c:pt>
                <c:pt idx="978">
                  <c:v>41810.492164351854</c:v>
                </c:pt>
                <c:pt idx="979">
                  <c:v>41813.455474537041</c:v>
                </c:pt>
                <c:pt idx="980">
                  <c:v>41814.444594907407</c:v>
                </c:pt>
                <c:pt idx="981">
                  <c:v>41816.333148148151</c:v>
                </c:pt>
                <c:pt idx="982">
                  <c:v>41817.334479166668</c:v>
                </c:pt>
                <c:pt idx="983">
                  <c:v>41821.425810185188</c:v>
                </c:pt>
                <c:pt idx="984">
                  <c:v>41822.477847222224</c:v>
                </c:pt>
                <c:pt idx="985">
                  <c:v>41823.357118055559</c:v>
                </c:pt>
                <c:pt idx="986">
                  <c:v>41828.438668981478</c:v>
                </c:pt>
                <c:pt idx="987">
                  <c:v>41829.569803240738</c:v>
                </c:pt>
                <c:pt idx="988">
                  <c:v>41830.412881944445</c:v>
                </c:pt>
                <c:pt idx="989">
                  <c:v>41835.64271990741</c:v>
                </c:pt>
                <c:pt idx="990">
                  <c:v>41836.354907407411</c:v>
                </c:pt>
                <c:pt idx="991">
                  <c:v>41841.50409722222</c:v>
                </c:pt>
                <c:pt idx="992">
                  <c:v>41842.639131944445</c:v>
                </c:pt>
                <c:pt idx="993">
                  <c:v>41843.446238425924</c:v>
                </c:pt>
                <c:pt idx="994">
                  <c:v>41844.446250000001</c:v>
                </c:pt>
                <c:pt idx="995">
                  <c:v>41845.400740740741</c:v>
                </c:pt>
                <c:pt idx="996">
                  <c:v>41848.385393518518</c:v>
                </c:pt>
                <c:pt idx="997">
                  <c:v>41849.523888888885</c:v>
                </c:pt>
                <c:pt idx="998">
                  <c:v>41850.409328703703</c:v>
                </c:pt>
                <c:pt idx="999">
                  <c:v>41851.574432870373</c:v>
                </c:pt>
                <c:pt idx="1000">
                  <c:v>41852.448622685188</c:v>
                </c:pt>
                <c:pt idx="1001">
                  <c:v>41855.403229166666</c:v>
                </c:pt>
                <c:pt idx="1002">
                  <c:v>41856.34302083333</c:v>
                </c:pt>
                <c:pt idx="1003">
                  <c:v>41857.377557870372</c:v>
                </c:pt>
                <c:pt idx="1004">
                  <c:v>41858.330821759257</c:v>
                </c:pt>
                <c:pt idx="1005">
                  <c:v>41859.423773148148</c:v>
                </c:pt>
                <c:pt idx="1006">
                  <c:v>41862.338263888887</c:v>
                </c:pt>
                <c:pt idx="1007">
                  <c:v>41864.443287037036</c:v>
                </c:pt>
                <c:pt idx="1008">
                  <c:v>41865.340868055559</c:v>
                </c:pt>
                <c:pt idx="1009">
                  <c:v>41866.65047453704</c:v>
                </c:pt>
                <c:pt idx="1010">
                  <c:v>41869.632615740738</c:v>
                </c:pt>
                <c:pt idx="1011">
                  <c:v>41870.355555555558</c:v>
                </c:pt>
                <c:pt idx="1012">
                  <c:v>41871.374814814815</c:v>
                </c:pt>
                <c:pt idx="1013">
                  <c:v>41872.51525462963</c:v>
                </c:pt>
                <c:pt idx="1014">
                  <c:v>41873.407916666663</c:v>
                </c:pt>
                <c:pt idx="1015">
                  <c:v>41876.416851851849</c:v>
                </c:pt>
                <c:pt idx="1016">
                  <c:v>41877.419027777774</c:v>
                </c:pt>
                <c:pt idx="1017">
                  <c:v>41878.355162037034</c:v>
                </c:pt>
                <c:pt idx="1018">
                  <c:v>41879.619525462964</c:v>
                </c:pt>
                <c:pt idx="1019">
                  <c:v>41880.494432870371</c:v>
                </c:pt>
                <c:pt idx="1020">
                  <c:v>41884.585173611114</c:v>
                </c:pt>
                <c:pt idx="1021">
                  <c:v>41885.415613425925</c:v>
                </c:pt>
                <c:pt idx="1022">
                  <c:v>41886.335231481484</c:v>
                </c:pt>
                <c:pt idx="1023">
                  <c:v>41887.553310185183</c:v>
                </c:pt>
                <c:pt idx="1024">
                  <c:v>41890.560115740744</c:v>
                </c:pt>
                <c:pt idx="1025">
                  <c:v>41891.455474537041</c:v>
                </c:pt>
                <c:pt idx="1026">
                  <c:v>41892.583321759259</c:v>
                </c:pt>
                <c:pt idx="1027">
                  <c:v>41893.358159722222</c:v>
                </c:pt>
                <c:pt idx="1028">
                  <c:v>41894.520300925928</c:v>
                </c:pt>
                <c:pt idx="1029">
                  <c:v>41897.480046296296</c:v>
                </c:pt>
                <c:pt idx="1030">
                  <c:v>41898.387025462966</c:v>
                </c:pt>
                <c:pt idx="1031">
                  <c:v>41899.570972222224</c:v>
                </c:pt>
                <c:pt idx="1032">
                  <c:v>41904.527245370373</c:v>
                </c:pt>
                <c:pt idx="1033">
                  <c:v>41905.512430555558</c:v>
                </c:pt>
                <c:pt idx="1034">
                  <c:v>41906.51630787037</c:v>
                </c:pt>
                <c:pt idx="1035">
                  <c:v>41907.32099537037</c:v>
                </c:pt>
                <c:pt idx="1036">
                  <c:v>41908.353171296294</c:v>
                </c:pt>
                <c:pt idx="1037">
                  <c:v>41911.381377314814</c:v>
                </c:pt>
                <c:pt idx="1038">
                  <c:v>41912.326458333337</c:v>
                </c:pt>
                <c:pt idx="1039">
                  <c:v>41913.402361111112</c:v>
                </c:pt>
                <c:pt idx="1040">
                  <c:v>41914.340439814812</c:v>
                </c:pt>
                <c:pt idx="1041">
                  <c:v>41915.373599537037</c:v>
                </c:pt>
                <c:pt idx="1042">
                  <c:v>41918.346180555556</c:v>
                </c:pt>
                <c:pt idx="1043">
                  <c:v>41919.456134259257</c:v>
                </c:pt>
                <c:pt idx="1044">
                  <c:v>41920.408043981479</c:v>
                </c:pt>
                <c:pt idx="1045">
                  <c:v>41921.370081018518</c:v>
                </c:pt>
                <c:pt idx="1046">
                  <c:v>41922.400092592594</c:v>
                </c:pt>
                <c:pt idx="1047">
                  <c:v>41925.393611111111</c:v>
                </c:pt>
                <c:pt idx="1048">
                  <c:v>41926.391782407409</c:v>
                </c:pt>
                <c:pt idx="1049">
                  <c:v>41927.334317129629</c:v>
                </c:pt>
                <c:pt idx="1050">
                  <c:v>41928.346331018518</c:v>
                </c:pt>
                <c:pt idx="1051">
                  <c:v>41933.551388888889</c:v>
                </c:pt>
                <c:pt idx="1052">
                  <c:v>41934.551759259259</c:v>
                </c:pt>
                <c:pt idx="1053">
                  <c:v>41935.423067129632</c:v>
                </c:pt>
                <c:pt idx="1054">
                  <c:v>41936.347395833334</c:v>
                </c:pt>
                <c:pt idx="1055">
                  <c:v>41939.409178240741</c:v>
                </c:pt>
                <c:pt idx="1056">
                  <c:v>41940.409178240741</c:v>
                </c:pt>
              </c:numCache>
            </c:numRef>
          </c:cat>
          <c:val>
            <c:numRef>
              <c:f>SPL!$AF$1400:$AF$2456</c:f>
              <c:numCache>
                <c:formatCode>0.00%</c:formatCode>
                <c:ptCount val="1057"/>
                <c:pt idx="0">
                  <c:v>-2.3975371637273452E-2</c:v>
                </c:pt>
                <c:pt idx="1">
                  <c:v>-2.6188346296052298E-2</c:v>
                </c:pt>
                <c:pt idx="2">
                  <c:v>-2.7660165706236247E-2</c:v>
                </c:pt>
                <c:pt idx="3">
                  <c:v>-2.8527409831737759E-2</c:v>
                </c:pt>
                <c:pt idx="4">
                  <c:v>-2.890536925069281E-2</c:v>
                </c:pt>
                <c:pt idx="5">
                  <c:v>-2.8891071262788819E-2</c:v>
                </c:pt>
                <c:pt idx="6">
                  <c:v>-2.7002500847643066E-2</c:v>
                </c:pt>
                <c:pt idx="7">
                  <c:v>-2.6781193959930564E-2</c:v>
                </c:pt>
                <c:pt idx="8">
                  <c:v>-2.6314084181360855E-2</c:v>
                </c:pt>
                <c:pt idx="9">
                  <c:v>-2.7234617718064791E-2</c:v>
                </c:pt>
                <c:pt idx="10">
                  <c:v>-2.4503771582907171E-2</c:v>
                </c:pt>
                <c:pt idx="11">
                  <c:v>-1.5815603050619742E-2</c:v>
                </c:pt>
                <c:pt idx="12">
                  <c:v>-1.0422205677755914E-2</c:v>
                </c:pt>
                <c:pt idx="13">
                  <c:v>-6.0964954561336156E-3</c:v>
                </c:pt>
                <c:pt idx="14">
                  <c:v>-2.6525256586461235E-3</c:v>
                </c:pt>
                <c:pt idx="15">
                  <c:v>-1.4584969158300089E-3</c:v>
                </c:pt>
                <c:pt idx="16">
                  <c:v>-2.0326144934817532E-3</c:v>
                </c:pt>
                <c:pt idx="17">
                  <c:v>-9.334365428916515E-4</c:v>
                </c:pt>
                <c:pt idx="18">
                  <c:v>-6.2821356866803673E-5</c:v>
                </c:pt>
                <c:pt idx="19">
                  <c:v>-9.0339447118688071E-4</c:v>
                </c:pt>
                <c:pt idx="20">
                  <c:v>-2.8221750150248118E-5</c:v>
                </c:pt>
                <c:pt idx="21">
                  <c:v>-8.6573337450168188E-4</c:v>
                </c:pt>
                <c:pt idx="22">
                  <c:v>-1.5130445394303358E-3</c:v>
                </c:pt>
                <c:pt idx="23">
                  <c:v>-2.0037523712030515E-3</c:v>
                </c:pt>
                <c:pt idx="24">
                  <c:v>-8.3829062182378528E-4</c:v>
                </c:pt>
                <c:pt idx="25">
                  <c:v>8.2977554553601501E-5</c:v>
                </c:pt>
                <c:pt idx="26">
                  <c:v>8.0272453050137655E-4</c:v>
                </c:pt>
                <c:pt idx="27">
                  <c:v>-1.6489433879737856E-4</c:v>
                </c:pt>
                <c:pt idx="28">
                  <c:v>-9.2220231149972912E-4</c:v>
                </c:pt>
                <c:pt idx="29">
                  <c:v>-3.0357125120025071E-3</c:v>
                </c:pt>
                <c:pt idx="30">
                  <c:v>-3.1292423561350832E-3</c:v>
                </c:pt>
                <c:pt idx="31">
                  <c:v>-4.7030198397444416E-3</c:v>
                </c:pt>
                <c:pt idx="32">
                  <c:v>-4.3477492965812627E-3</c:v>
                </c:pt>
                <c:pt idx="33">
                  <c:v>-5.5601763976643173E-3</c:v>
                </c:pt>
                <c:pt idx="34">
                  <c:v>-7.9994930969914946E-3</c:v>
                </c:pt>
                <c:pt idx="35">
                  <c:v>-8.2783112811045216E-3</c:v>
                </c:pt>
                <c:pt idx="36">
                  <c:v>-8.4045017464858974E-3</c:v>
                </c:pt>
                <c:pt idx="37">
                  <c:v>-9.9687005866156177E-3</c:v>
                </c:pt>
                <c:pt idx="38">
                  <c:v>-1.1090165409164011E-2</c:v>
                </c:pt>
                <c:pt idx="39">
                  <c:v>-1.342404237033118E-2</c:v>
                </c:pt>
                <c:pt idx="40">
                  <c:v>-1.3537247503660853E-2</c:v>
                </c:pt>
                <c:pt idx="41">
                  <c:v>-1.506027601832447E-2</c:v>
                </c:pt>
                <c:pt idx="42">
                  <c:v>-1.7691664216419697E-2</c:v>
                </c:pt>
                <c:pt idx="43">
                  <c:v>-1.7974990804875596E-2</c:v>
                </c:pt>
                <c:pt idx="44">
                  <c:v>-1.6395236704425616E-2</c:v>
                </c:pt>
                <c:pt idx="45">
                  <c:v>-1.657469060456666E-2</c:v>
                </c:pt>
                <c:pt idx="46">
                  <c:v>-1.1723423055413504E-2</c:v>
                </c:pt>
                <c:pt idx="47">
                  <c:v>-1.4895263705728568E-3</c:v>
                </c:pt>
                <c:pt idx="48">
                  <c:v>6.4277080793522763E-3</c:v>
                </c:pt>
                <c:pt idx="49">
                  <c:v>1.3991884489462422E-2</c:v>
                </c:pt>
                <c:pt idx="50">
                  <c:v>1.8147313062520973E-2</c:v>
                </c:pt>
                <c:pt idx="51">
                  <c:v>2.1144986668693352E-2</c:v>
                </c:pt>
                <c:pt idx="52">
                  <c:v>2.1725239912998233E-2</c:v>
                </c:pt>
                <c:pt idx="53">
                  <c:v>2.0432233399925125E-2</c:v>
                </c:pt>
                <c:pt idx="54">
                  <c:v>1.9185010869910861E-2</c:v>
                </c:pt>
                <c:pt idx="55">
                  <c:v>1.7988147925905962E-2</c:v>
                </c:pt>
                <c:pt idx="56">
                  <c:v>1.8328775241584605E-2</c:v>
                </c:pt>
                <c:pt idx="57">
                  <c:v>1.9854196050556692E-2</c:v>
                </c:pt>
                <c:pt idx="58">
                  <c:v>2.0802932171233534E-2</c:v>
                </c:pt>
                <c:pt idx="59">
                  <c:v>1.6891293217191808E-2</c:v>
                </c:pt>
                <c:pt idx="60">
                  <c:v>1.6581611773095618E-2</c:v>
                </c:pt>
                <c:pt idx="61">
                  <c:v>1.7612745142268911E-2</c:v>
                </c:pt>
                <c:pt idx="62">
                  <c:v>1.6745793876837313E-2</c:v>
                </c:pt>
                <c:pt idx="63">
                  <c:v>1.7334114212535907E-2</c:v>
                </c:pt>
                <c:pt idx="64">
                  <c:v>1.4673013904095892E-2</c:v>
                </c:pt>
                <c:pt idx="65">
                  <c:v>1.5342299986095936E-2</c:v>
                </c:pt>
                <c:pt idx="66">
                  <c:v>1.4229048709502755E-2</c:v>
                </c:pt>
                <c:pt idx="67">
                  <c:v>1.4648809399269847E-2</c:v>
                </c:pt>
                <c:pt idx="68">
                  <c:v>1.3353686606746615E-2</c:v>
                </c:pt>
                <c:pt idx="69">
                  <c:v>1.2187085316042909E-2</c:v>
                </c:pt>
                <c:pt idx="70">
                  <c:v>1.1134415908359905E-2</c:v>
                </c:pt>
                <c:pt idx="71">
                  <c:v>1.1634677091525721E-2</c:v>
                </c:pt>
                <c:pt idx="72">
                  <c:v>1.1889264448930218E-2</c:v>
                </c:pt>
                <c:pt idx="73">
                  <c:v>2.1962805070848763E-2</c:v>
                </c:pt>
                <c:pt idx="74">
                  <c:v>2.8010331946254796E-2</c:v>
                </c:pt>
                <c:pt idx="75">
                  <c:v>3.916795702875614E-2</c:v>
                </c:pt>
                <c:pt idx="76">
                  <c:v>4.3130266982835154E-2</c:v>
                </c:pt>
                <c:pt idx="77">
                  <c:v>4.828242533866503E-2</c:v>
                </c:pt>
                <c:pt idx="78">
                  <c:v>5.2912331193348469E-2</c:v>
                </c:pt>
                <c:pt idx="79">
                  <c:v>5.8335656646949931E-2</c:v>
                </c:pt>
                <c:pt idx="80">
                  <c:v>6.2969518866539426E-2</c:v>
                </c:pt>
                <c:pt idx="81">
                  <c:v>6.5682474903441576E-2</c:v>
                </c:pt>
                <c:pt idx="82">
                  <c:v>6.5684884371122146E-2</c:v>
                </c:pt>
                <c:pt idx="83">
                  <c:v>6.4853392450508182E-2</c:v>
                </c:pt>
                <c:pt idx="84">
                  <c:v>6.4600858881977738E-2</c:v>
                </c:pt>
                <c:pt idx="85">
                  <c:v>6.2395959126025045E-2</c:v>
                </c:pt>
                <c:pt idx="86">
                  <c:v>5.992077985380339E-2</c:v>
                </c:pt>
                <c:pt idx="87">
                  <c:v>5.7270077105612403E-2</c:v>
                </c:pt>
                <c:pt idx="88">
                  <c:v>5.569881209669772E-2</c:v>
                </c:pt>
                <c:pt idx="89">
                  <c:v>5.9633767562870039E-2</c:v>
                </c:pt>
                <c:pt idx="90">
                  <c:v>6.0725155274183006E-2</c:v>
                </c:pt>
                <c:pt idx="91">
                  <c:v>5.6223965259877613E-2</c:v>
                </c:pt>
                <c:pt idx="92">
                  <c:v>5.6621483483457656E-2</c:v>
                </c:pt>
                <c:pt idx="93">
                  <c:v>5.3956291575961005E-2</c:v>
                </c:pt>
                <c:pt idx="94">
                  <c:v>5.9084692734206676E-2</c:v>
                </c:pt>
                <c:pt idx="95">
                  <c:v>6.1132289664998909E-2</c:v>
                </c:pt>
                <c:pt idx="96">
                  <c:v>5.8649323319687703E-2</c:v>
                </c:pt>
                <c:pt idx="97">
                  <c:v>5.8184091672925341E-2</c:v>
                </c:pt>
                <c:pt idx="98">
                  <c:v>5.7099024611327973E-2</c:v>
                </c:pt>
                <c:pt idx="99">
                  <c:v>5.448030803747226E-2</c:v>
                </c:pt>
                <c:pt idx="100">
                  <c:v>5.3926732449027584E-2</c:v>
                </c:pt>
                <c:pt idx="101">
                  <c:v>5.4947906219536199E-2</c:v>
                </c:pt>
                <c:pt idx="102">
                  <c:v>5.1891533527164649E-2</c:v>
                </c:pt>
                <c:pt idx="103">
                  <c:v>4.7841363468035546E-2</c:v>
                </c:pt>
                <c:pt idx="104">
                  <c:v>4.517539490835689E-2</c:v>
                </c:pt>
                <c:pt idx="105">
                  <c:v>4.3612354590000971E-2</c:v>
                </c:pt>
                <c:pt idx="106">
                  <c:v>3.9779707581203042E-2</c:v>
                </c:pt>
                <c:pt idx="107">
                  <c:v>3.6325357119469368E-2</c:v>
                </c:pt>
                <c:pt idx="108">
                  <c:v>3.4255658562647145E-2</c:v>
                </c:pt>
                <c:pt idx="109">
                  <c:v>3.1191107631234033E-2</c:v>
                </c:pt>
                <c:pt idx="110">
                  <c:v>3.4697598630290767E-2</c:v>
                </c:pt>
                <c:pt idx="111">
                  <c:v>3.6971933641897464E-2</c:v>
                </c:pt>
                <c:pt idx="112">
                  <c:v>3.9291023071327244E-2</c:v>
                </c:pt>
                <c:pt idx="113">
                  <c:v>4.1602339627664547E-2</c:v>
                </c:pt>
                <c:pt idx="114">
                  <c:v>4.3865383031231692E-2</c:v>
                </c:pt>
                <c:pt idx="115">
                  <c:v>4.8017921395907916E-2</c:v>
                </c:pt>
                <c:pt idx="116">
                  <c:v>5.0593338196053078E-2</c:v>
                </c:pt>
                <c:pt idx="117">
                  <c:v>5.1933982465292398E-2</c:v>
                </c:pt>
                <c:pt idx="118">
                  <c:v>5.0406277412927275E-2</c:v>
                </c:pt>
                <c:pt idx="119">
                  <c:v>4.7654922887058151E-2</c:v>
                </c:pt>
                <c:pt idx="120">
                  <c:v>4.4946158490317044E-2</c:v>
                </c:pt>
                <c:pt idx="121">
                  <c:v>4.0398691239115096E-2</c:v>
                </c:pt>
                <c:pt idx="122">
                  <c:v>3.446392996602405E-2</c:v>
                </c:pt>
                <c:pt idx="123">
                  <c:v>3.1347231959030379E-2</c:v>
                </c:pt>
                <c:pt idx="124">
                  <c:v>2.8549560602265586E-2</c:v>
                </c:pt>
                <c:pt idx="125">
                  <c:v>2.5070927694521211E-2</c:v>
                </c:pt>
                <c:pt idx="126">
                  <c:v>2.2061754189166307E-2</c:v>
                </c:pt>
                <c:pt idx="127">
                  <c:v>1.8486420608287459E-2</c:v>
                </c:pt>
                <c:pt idx="128">
                  <c:v>1.8381287786720445E-2</c:v>
                </c:pt>
                <c:pt idx="129">
                  <c:v>1.8083629809980784E-2</c:v>
                </c:pt>
                <c:pt idx="130">
                  <c:v>1.7639765628107124E-2</c:v>
                </c:pt>
                <c:pt idx="131">
                  <c:v>1.6125377943879957E-2</c:v>
                </c:pt>
                <c:pt idx="132">
                  <c:v>1.475542310241028E-2</c:v>
                </c:pt>
                <c:pt idx="133">
                  <c:v>1.5437304104512601E-2</c:v>
                </c:pt>
                <c:pt idx="134">
                  <c:v>1.4829178177786321E-2</c:v>
                </c:pt>
                <c:pt idx="135">
                  <c:v>1.513910182176229E-2</c:v>
                </c:pt>
                <c:pt idx="136">
                  <c:v>1.7107948790854102E-2</c:v>
                </c:pt>
                <c:pt idx="137">
                  <c:v>1.6539297406121142E-2</c:v>
                </c:pt>
                <c:pt idx="138">
                  <c:v>1.5902772464210704E-2</c:v>
                </c:pt>
                <c:pt idx="139">
                  <c:v>1.8054735580452778E-2</c:v>
                </c:pt>
                <c:pt idx="140">
                  <c:v>1.8572739297159711E-2</c:v>
                </c:pt>
                <c:pt idx="141">
                  <c:v>1.9691979071814518E-2</c:v>
                </c:pt>
                <c:pt idx="142">
                  <c:v>2.1258067434370476E-2</c:v>
                </c:pt>
                <c:pt idx="143">
                  <c:v>2.6821846491580661E-2</c:v>
                </c:pt>
                <c:pt idx="144">
                  <c:v>3.3486963809684196E-2</c:v>
                </c:pt>
                <c:pt idx="145">
                  <c:v>3.9068487652594033E-2</c:v>
                </c:pt>
                <c:pt idx="146">
                  <c:v>4.2858575236647399E-2</c:v>
                </c:pt>
                <c:pt idx="147">
                  <c:v>4.5233745684105736E-2</c:v>
                </c:pt>
                <c:pt idx="148">
                  <c:v>4.821139864194731E-2</c:v>
                </c:pt>
                <c:pt idx="149">
                  <c:v>4.989202309281953E-2</c:v>
                </c:pt>
                <c:pt idx="150">
                  <c:v>5.4740333622258996E-2</c:v>
                </c:pt>
                <c:pt idx="151">
                  <c:v>6.1014283098396759E-2</c:v>
                </c:pt>
                <c:pt idx="152">
                  <c:v>6.7388300431413112E-2</c:v>
                </c:pt>
                <c:pt idx="153">
                  <c:v>7.6015775944832414E-2</c:v>
                </c:pt>
                <c:pt idx="154">
                  <c:v>7.5375304151902384E-2</c:v>
                </c:pt>
                <c:pt idx="155">
                  <c:v>7.3917750167724033E-2</c:v>
                </c:pt>
                <c:pt idx="156">
                  <c:v>7.1101510094427153E-2</c:v>
                </c:pt>
                <c:pt idx="157">
                  <c:v>6.5016040343409728E-2</c:v>
                </c:pt>
                <c:pt idx="158">
                  <c:v>5.6463402898239951E-2</c:v>
                </c:pt>
                <c:pt idx="159">
                  <c:v>5.0662365478660341E-2</c:v>
                </c:pt>
                <c:pt idx="160">
                  <c:v>4.784533796190725E-2</c:v>
                </c:pt>
                <c:pt idx="161">
                  <c:v>4.2788373839865453E-2</c:v>
                </c:pt>
                <c:pt idx="162">
                  <c:v>3.9111366451021937E-2</c:v>
                </c:pt>
                <c:pt idx="163">
                  <c:v>3.9610759941597448E-2</c:v>
                </c:pt>
                <c:pt idx="164">
                  <c:v>4.25360458189726E-2</c:v>
                </c:pt>
                <c:pt idx="165">
                  <c:v>4.3510459783272025E-2</c:v>
                </c:pt>
                <c:pt idx="166">
                  <c:v>4.3726354824861639E-2</c:v>
                </c:pt>
                <c:pt idx="167">
                  <c:v>4.1879044953762899E-2</c:v>
                </c:pt>
                <c:pt idx="168">
                  <c:v>3.5493571464730776E-2</c:v>
                </c:pt>
                <c:pt idx="169">
                  <c:v>2.7837172078463601E-2</c:v>
                </c:pt>
                <c:pt idx="170">
                  <c:v>2.3773256074214509E-2</c:v>
                </c:pt>
                <c:pt idx="171">
                  <c:v>2.1075388875467362E-2</c:v>
                </c:pt>
                <c:pt idx="172">
                  <c:v>1.492646836079161E-2</c:v>
                </c:pt>
                <c:pt idx="173">
                  <c:v>1.1452159543454228E-2</c:v>
                </c:pt>
                <c:pt idx="174">
                  <c:v>7.0572849929249329E-3</c:v>
                </c:pt>
                <c:pt idx="175">
                  <c:v>6.6096253084494839E-3</c:v>
                </c:pt>
                <c:pt idx="176">
                  <c:v>9.2550751547478861E-3</c:v>
                </c:pt>
                <c:pt idx="177">
                  <c:v>8.9137235930462563E-3</c:v>
                </c:pt>
                <c:pt idx="178">
                  <c:v>7.0124354054104396E-3</c:v>
                </c:pt>
                <c:pt idx="179">
                  <c:v>7.7423082409291619E-3</c:v>
                </c:pt>
                <c:pt idx="180">
                  <c:v>1.3540732432515315E-2</c:v>
                </c:pt>
                <c:pt idx="181">
                  <c:v>1.7860743866001744E-2</c:v>
                </c:pt>
                <c:pt idx="182">
                  <c:v>2.0988619183203445E-2</c:v>
                </c:pt>
                <c:pt idx="183">
                  <c:v>2.6097886033342833E-2</c:v>
                </c:pt>
                <c:pt idx="184">
                  <c:v>3.476662921708492E-2</c:v>
                </c:pt>
                <c:pt idx="185">
                  <c:v>4.935507229066758E-2</c:v>
                </c:pt>
                <c:pt idx="186">
                  <c:v>6.3728071878347878E-2</c:v>
                </c:pt>
                <c:pt idx="187">
                  <c:v>6.9715240177251975E-2</c:v>
                </c:pt>
                <c:pt idx="188">
                  <c:v>7.2043386170429408E-2</c:v>
                </c:pt>
                <c:pt idx="189">
                  <c:v>7.6696785294916414E-2</c:v>
                </c:pt>
                <c:pt idx="190">
                  <c:v>7.6709166844687857E-2</c:v>
                </c:pt>
                <c:pt idx="191">
                  <c:v>7.6966336557274778E-2</c:v>
                </c:pt>
                <c:pt idx="192">
                  <c:v>7.3711827359416005E-2</c:v>
                </c:pt>
                <c:pt idx="193">
                  <c:v>6.9668845462632481E-2</c:v>
                </c:pt>
                <c:pt idx="194">
                  <c:v>6.5685551753689134E-2</c:v>
                </c:pt>
                <c:pt idx="195">
                  <c:v>5.935227000783426E-2</c:v>
                </c:pt>
                <c:pt idx="196">
                  <c:v>5.8003883779665033E-2</c:v>
                </c:pt>
                <c:pt idx="197">
                  <c:v>5.3814051129077514E-2</c:v>
                </c:pt>
                <c:pt idx="198">
                  <c:v>4.9305806909937959E-2</c:v>
                </c:pt>
                <c:pt idx="199">
                  <c:v>4.6431417520554664E-2</c:v>
                </c:pt>
                <c:pt idx="200">
                  <c:v>4.1816799797257859E-2</c:v>
                </c:pt>
                <c:pt idx="201">
                  <c:v>3.8948496964890694E-2</c:v>
                </c:pt>
                <c:pt idx="202">
                  <c:v>3.2588966511393258E-2</c:v>
                </c:pt>
                <c:pt idx="203">
                  <c:v>2.5381118856634577E-2</c:v>
                </c:pt>
                <c:pt idx="204">
                  <c:v>2.1296249484831366E-2</c:v>
                </c:pt>
                <c:pt idx="205">
                  <c:v>2.034002778833234E-2</c:v>
                </c:pt>
                <c:pt idx="206">
                  <c:v>1.8736418013881668E-2</c:v>
                </c:pt>
                <c:pt idx="207">
                  <c:v>1.6645798016720684E-2</c:v>
                </c:pt>
                <c:pt idx="208">
                  <c:v>1.8536576741355382E-2</c:v>
                </c:pt>
                <c:pt idx="209">
                  <c:v>2.4067479894309012E-2</c:v>
                </c:pt>
                <c:pt idx="210">
                  <c:v>2.6224838462310038E-2</c:v>
                </c:pt>
                <c:pt idx="211">
                  <c:v>2.5169904009963724E-2</c:v>
                </c:pt>
                <c:pt idx="212">
                  <c:v>2.1029440560697311E-2</c:v>
                </c:pt>
                <c:pt idx="213">
                  <c:v>1.632725379364269E-2</c:v>
                </c:pt>
                <c:pt idx="214">
                  <c:v>1.3063077951459966E-2</c:v>
                </c:pt>
                <c:pt idx="215">
                  <c:v>1.1581355161985616E-2</c:v>
                </c:pt>
                <c:pt idx="216">
                  <c:v>1.2124868410545272E-2</c:v>
                </c:pt>
                <c:pt idx="217">
                  <c:v>1.4232717547008601E-2</c:v>
                </c:pt>
                <c:pt idx="218">
                  <c:v>2.3504565005223028E-2</c:v>
                </c:pt>
                <c:pt idx="219">
                  <c:v>2.9145307109006972E-2</c:v>
                </c:pt>
                <c:pt idx="220">
                  <c:v>3.1380837564841349E-2</c:v>
                </c:pt>
                <c:pt idx="221">
                  <c:v>3.962019139716378E-2</c:v>
                </c:pt>
                <c:pt idx="222">
                  <c:v>4.8762262987277233E-2</c:v>
                </c:pt>
                <c:pt idx="223">
                  <c:v>5.2337415739561938E-2</c:v>
                </c:pt>
                <c:pt idx="224">
                  <c:v>5.4954654863942222E-2</c:v>
                </c:pt>
                <c:pt idx="225">
                  <c:v>5.4651746458155993E-2</c:v>
                </c:pt>
                <c:pt idx="226">
                  <c:v>5.0518800894540222E-2</c:v>
                </c:pt>
                <c:pt idx="227">
                  <c:v>4.7241544186003528E-2</c:v>
                </c:pt>
                <c:pt idx="228">
                  <c:v>4.1977083546692211E-2</c:v>
                </c:pt>
                <c:pt idx="229">
                  <c:v>3.5754204825030451E-2</c:v>
                </c:pt>
                <c:pt idx="230">
                  <c:v>3.3191430674188144E-2</c:v>
                </c:pt>
                <c:pt idx="231">
                  <c:v>3.0261653400139015E-2</c:v>
                </c:pt>
                <c:pt idx="232">
                  <c:v>2.5445926176991526E-2</c:v>
                </c:pt>
                <c:pt idx="233">
                  <c:v>2.1382747687293473E-2</c:v>
                </c:pt>
                <c:pt idx="234">
                  <c:v>1.5202031114362618E-2</c:v>
                </c:pt>
                <c:pt idx="235">
                  <c:v>5.13818612514199E-3</c:v>
                </c:pt>
                <c:pt idx="236">
                  <c:v>-2.3408405475682913E-3</c:v>
                </c:pt>
                <c:pt idx="237">
                  <c:v>-1.2286911735430979E-2</c:v>
                </c:pt>
                <c:pt idx="238">
                  <c:v>-2.127710926037606E-2</c:v>
                </c:pt>
                <c:pt idx="239">
                  <c:v>-2.6447251031662834E-2</c:v>
                </c:pt>
                <c:pt idx="240">
                  <c:v>-2.9680121857741912E-2</c:v>
                </c:pt>
                <c:pt idx="241">
                  <c:v>-3.011196588510287E-2</c:v>
                </c:pt>
                <c:pt idx="242">
                  <c:v>-2.9519853212149342E-2</c:v>
                </c:pt>
                <c:pt idx="243">
                  <c:v>-2.9340519790072211E-2</c:v>
                </c:pt>
                <c:pt idx="244">
                  <c:v>-2.0374374325582471E-2</c:v>
                </c:pt>
                <c:pt idx="245">
                  <c:v>-8.4085857476335936E-3</c:v>
                </c:pt>
                <c:pt idx="246">
                  <c:v>-8.2324929881658917E-4</c:v>
                </c:pt>
                <c:pt idx="247">
                  <c:v>7.369353101672943E-3</c:v>
                </c:pt>
                <c:pt idx="248">
                  <c:v>1.303635991949475E-2</c:v>
                </c:pt>
                <c:pt idx="249">
                  <c:v>1.9510232611470141E-2</c:v>
                </c:pt>
                <c:pt idx="250">
                  <c:v>2.7025740662897115E-2</c:v>
                </c:pt>
                <c:pt idx="251">
                  <c:v>3.3545091194449803E-2</c:v>
                </c:pt>
                <c:pt idx="252">
                  <c:v>4.0262671855984401E-2</c:v>
                </c:pt>
                <c:pt idx="253">
                  <c:v>4.5418340864791996E-2</c:v>
                </c:pt>
                <c:pt idx="254">
                  <c:v>4.8274050865952919E-2</c:v>
                </c:pt>
                <c:pt idx="255">
                  <c:v>4.4708649624981972E-2</c:v>
                </c:pt>
                <c:pt idx="256">
                  <c:v>4.0886148185159912E-2</c:v>
                </c:pt>
                <c:pt idx="257">
                  <c:v>3.8979968689424764E-2</c:v>
                </c:pt>
                <c:pt idx="258">
                  <c:v>3.6000089720512933E-2</c:v>
                </c:pt>
                <c:pt idx="259">
                  <c:v>3.5832943194196033E-2</c:v>
                </c:pt>
                <c:pt idx="260">
                  <c:v>3.4758344870169697E-2</c:v>
                </c:pt>
                <c:pt idx="261">
                  <c:v>3.4529596884305964E-2</c:v>
                </c:pt>
                <c:pt idx="262">
                  <c:v>3.2409190043758404E-2</c:v>
                </c:pt>
                <c:pt idx="263">
                  <c:v>2.9355701497227184E-2</c:v>
                </c:pt>
                <c:pt idx="264">
                  <c:v>2.765108140596486E-2</c:v>
                </c:pt>
                <c:pt idx="265">
                  <c:v>2.3956235872200578E-2</c:v>
                </c:pt>
                <c:pt idx="266">
                  <c:v>2.1046242269378044E-2</c:v>
                </c:pt>
                <c:pt idx="267">
                  <c:v>1.9809492842951856E-2</c:v>
                </c:pt>
                <c:pt idx="268">
                  <c:v>1.8613468262474789E-2</c:v>
                </c:pt>
                <c:pt idx="269">
                  <c:v>1.5926747057627064E-2</c:v>
                </c:pt>
                <c:pt idx="270">
                  <c:v>8.9953219602856588E-3</c:v>
                </c:pt>
                <c:pt idx="271">
                  <c:v>1.2559025869554411E-5</c:v>
                </c:pt>
                <c:pt idx="272">
                  <c:v>-1.5181830806778219E-2</c:v>
                </c:pt>
                <c:pt idx="273">
                  <c:v>-2.5882392717876949E-2</c:v>
                </c:pt>
                <c:pt idx="274">
                  <c:v>-3.2798928866310306E-2</c:v>
                </c:pt>
                <c:pt idx="275">
                  <c:v>-3.8275900095422297E-2</c:v>
                </c:pt>
                <c:pt idx="276">
                  <c:v>-3.9091465384533799E-2</c:v>
                </c:pt>
                <c:pt idx="277">
                  <c:v>-3.6731174385258608E-2</c:v>
                </c:pt>
                <c:pt idx="278">
                  <c:v>-3.706290888247224E-2</c:v>
                </c:pt>
                <c:pt idx="279">
                  <c:v>-3.7220118947700942E-2</c:v>
                </c:pt>
                <c:pt idx="280">
                  <c:v>-4.7555836009833714E-2</c:v>
                </c:pt>
                <c:pt idx="281">
                  <c:v>-5.8780918243700332E-2</c:v>
                </c:pt>
                <c:pt idx="282">
                  <c:v>-7.1711482743088181E-2</c:v>
                </c:pt>
                <c:pt idx="283">
                  <c:v>-7.8372426049232724E-2</c:v>
                </c:pt>
                <c:pt idx="284">
                  <c:v>-8.3018380646590048E-2</c:v>
                </c:pt>
                <c:pt idx="285">
                  <c:v>-8.7644461390431153E-2</c:v>
                </c:pt>
                <c:pt idx="286">
                  <c:v>-8.8859300858170467E-2</c:v>
                </c:pt>
                <c:pt idx="287">
                  <c:v>-8.7262812164359702E-2</c:v>
                </c:pt>
                <c:pt idx="288">
                  <c:v>-8.1681208875319808E-2</c:v>
                </c:pt>
                <c:pt idx="289">
                  <c:v>-7.434042888402019E-2</c:v>
                </c:pt>
                <c:pt idx="290">
                  <c:v>-6.4674738997823139E-2</c:v>
                </c:pt>
                <c:pt idx="291">
                  <c:v>-5.3999725193702525E-2</c:v>
                </c:pt>
                <c:pt idx="292">
                  <c:v>-5.0045902136189029E-2</c:v>
                </c:pt>
                <c:pt idx="293">
                  <c:v>-4.7727016015429238E-2</c:v>
                </c:pt>
                <c:pt idx="294">
                  <c:v>-4.302045340910407E-2</c:v>
                </c:pt>
                <c:pt idx="295">
                  <c:v>-4.052154062210743E-2</c:v>
                </c:pt>
                <c:pt idx="296">
                  <c:v>-3.8445371268006408E-2</c:v>
                </c:pt>
                <c:pt idx="297">
                  <c:v>-3.9099002291252523E-2</c:v>
                </c:pt>
                <c:pt idx="298">
                  <c:v>-3.5796494410102291E-2</c:v>
                </c:pt>
                <c:pt idx="299">
                  <c:v>-3.3479913905320964E-2</c:v>
                </c:pt>
                <c:pt idx="300">
                  <c:v>-3.1626370917733772E-2</c:v>
                </c:pt>
                <c:pt idx="301">
                  <c:v>-2.4394789514278477E-2</c:v>
                </c:pt>
                <c:pt idx="302">
                  <c:v>-2.0480595644818682E-2</c:v>
                </c:pt>
                <c:pt idx="303">
                  <c:v>-1.8187224351071382E-2</c:v>
                </c:pt>
                <c:pt idx="304">
                  <c:v>-1.6517866226005935E-2</c:v>
                </c:pt>
                <c:pt idx="305">
                  <c:v>-1.872245303836205E-2</c:v>
                </c:pt>
                <c:pt idx="306">
                  <c:v>-2.2642481891597357E-2</c:v>
                </c:pt>
                <c:pt idx="307">
                  <c:v>-2.6543141459495018E-2</c:v>
                </c:pt>
                <c:pt idx="308">
                  <c:v>-2.9707400337800723E-2</c:v>
                </c:pt>
                <c:pt idx="309">
                  <c:v>-3.3660316880077701E-2</c:v>
                </c:pt>
                <c:pt idx="310">
                  <c:v>-3.6454244385083337E-2</c:v>
                </c:pt>
                <c:pt idx="311">
                  <c:v>-3.7577468074528761E-2</c:v>
                </c:pt>
                <c:pt idx="312">
                  <c:v>-4.0954519689859664E-2</c:v>
                </c:pt>
                <c:pt idx="313">
                  <c:v>-4.5415055583242499E-2</c:v>
                </c:pt>
                <c:pt idx="314">
                  <c:v>-5.1489944618355765E-2</c:v>
                </c:pt>
                <c:pt idx="315">
                  <c:v>-5.5472475482159313E-2</c:v>
                </c:pt>
                <c:pt idx="316">
                  <c:v>-5.7720323183654242E-2</c:v>
                </c:pt>
                <c:pt idx="317">
                  <c:v>-5.7387018384781371E-2</c:v>
                </c:pt>
                <c:pt idx="318">
                  <c:v>-5.4205028807615303E-2</c:v>
                </c:pt>
                <c:pt idx="319">
                  <c:v>-5.2655555121879485E-2</c:v>
                </c:pt>
                <c:pt idx="320">
                  <c:v>-4.9702698147992531E-2</c:v>
                </c:pt>
                <c:pt idx="321">
                  <c:v>-4.7222105282166138E-2</c:v>
                </c:pt>
                <c:pt idx="322">
                  <c:v>-4.3972099202854227E-2</c:v>
                </c:pt>
                <c:pt idx="323">
                  <c:v>-4.3273246628685806E-2</c:v>
                </c:pt>
                <c:pt idx="324">
                  <c:v>-3.833896307821056E-2</c:v>
                </c:pt>
                <c:pt idx="325">
                  <c:v>-3.3254209372105617E-2</c:v>
                </c:pt>
                <c:pt idx="326">
                  <c:v>-3.2780997502184453E-2</c:v>
                </c:pt>
                <c:pt idx="327">
                  <c:v>-2.931617510501907E-2</c:v>
                </c:pt>
                <c:pt idx="328">
                  <c:v>-2.2773136507068227E-2</c:v>
                </c:pt>
                <c:pt idx="329">
                  <c:v>-1.7784844514626634E-2</c:v>
                </c:pt>
                <c:pt idx="330">
                  <c:v>-7.9711790096141481E-3</c:v>
                </c:pt>
                <c:pt idx="331">
                  <c:v>8.3958375979735424E-4</c:v>
                </c:pt>
                <c:pt idx="332">
                  <c:v>4.3146732059930037E-3</c:v>
                </c:pt>
                <c:pt idx="333">
                  <c:v>6.5998976246011039E-3</c:v>
                </c:pt>
                <c:pt idx="334">
                  <c:v>3.8779024518163859E-3</c:v>
                </c:pt>
                <c:pt idx="335">
                  <c:v>1.3238866903544657E-3</c:v>
                </c:pt>
                <c:pt idx="336">
                  <c:v>-1.0719905159879211E-3</c:v>
                </c:pt>
                <c:pt idx="337">
                  <c:v>-2.1953045283856286E-3</c:v>
                </c:pt>
                <c:pt idx="338">
                  <c:v>2.9137773036399125E-3</c:v>
                </c:pt>
                <c:pt idx="339">
                  <c:v>5.7423727601695358E-3</c:v>
                </c:pt>
                <c:pt idx="340">
                  <c:v>4.9336559782733515E-3</c:v>
                </c:pt>
                <c:pt idx="341">
                  <c:v>3.8745831217836474E-3</c:v>
                </c:pt>
                <c:pt idx="342">
                  <c:v>3.0004529530607621E-3</c:v>
                </c:pt>
                <c:pt idx="343">
                  <c:v>3.7600025155387004E-3</c:v>
                </c:pt>
                <c:pt idx="344">
                  <c:v>5.7827494446795694E-3</c:v>
                </c:pt>
                <c:pt idx="345">
                  <c:v>8.3899539980435266E-3</c:v>
                </c:pt>
                <c:pt idx="346">
                  <c:v>1.1773573746922577E-2</c:v>
                </c:pt>
                <c:pt idx="347">
                  <c:v>1.3900632500862712E-2</c:v>
                </c:pt>
                <c:pt idx="348">
                  <c:v>1.5030933119226961E-2</c:v>
                </c:pt>
                <c:pt idx="349">
                  <c:v>1.2141866638847934E-2</c:v>
                </c:pt>
                <c:pt idx="350">
                  <c:v>9.0154441390720725E-3</c:v>
                </c:pt>
                <c:pt idx="351">
                  <c:v>7.9099569798107786E-3</c:v>
                </c:pt>
                <c:pt idx="352">
                  <c:v>9.1239543128438187E-3</c:v>
                </c:pt>
                <c:pt idx="353">
                  <c:v>1.1042772197253282E-2</c:v>
                </c:pt>
                <c:pt idx="354">
                  <c:v>1.561624185987307E-2</c:v>
                </c:pt>
                <c:pt idx="355">
                  <c:v>2.0377130571447719E-2</c:v>
                </c:pt>
                <c:pt idx="356">
                  <c:v>2.2413760276621463E-2</c:v>
                </c:pt>
                <c:pt idx="357">
                  <c:v>2.3724608253479548E-2</c:v>
                </c:pt>
                <c:pt idx="358">
                  <c:v>2.4458333939543189E-2</c:v>
                </c:pt>
                <c:pt idx="359">
                  <c:v>2.6797235360433262E-2</c:v>
                </c:pt>
                <c:pt idx="360">
                  <c:v>3.0661643129992016E-2</c:v>
                </c:pt>
                <c:pt idx="361">
                  <c:v>3.0234960513920599E-2</c:v>
                </c:pt>
                <c:pt idx="362">
                  <c:v>3.0551556773061244E-2</c:v>
                </c:pt>
                <c:pt idx="363">
                  <c:v>2.9090185437250334E-2</c:v>
                </c:pt>
                <c:pt idx="364">
                  <c:v>2.9948348265407366E-2</c:v>
                </c:pt>
                <c:pt idx="365">
                  <c:v>2.6255877489659605E-2</c:v>
                </c:pt>
                <c:pt idx="366">
                  <c:v>2.3065829956733817E-2</c:v>
                </c:pt>
                <c:pt idx="367">
                  <c:v>2.1981272285285965E-2</c:v>
                </c:pt>
                <c:pt idx="368">
                  <c:v>1.9874382034267481E-2</c:v>
                </c:pt>
                <c:pt idx="369">
                  <c:v>1.7327325353980187E-2</c:v>
                </c:pt>
                <c:pt idx="370">
                  <c:v>1.4799047737934137E-2</c:v>
                </c:pt>
                <c:pt idx="371">
                  <c:v>1.1638179333891894E-2</c:v>
                </c:pt>
                <c:pt idx="372">
                  <c:v>7.6702513252313977E-3</c:v>
                </c:pt>
                <c:pt idx="373">
                  <c:v>6.8473001288363979E-3</c:v>
                </c:pt>
                <c:pt idx="374">
                  <c:v>5.7847724496956363E-3</c:v>
                </c:pt>
                <c:pt idx="375">
                  <c:v>5.5666439093399415E-3</c:v>
                </c:pt>
                <c:pt idx="376">
                  <c:v>3.6306200084697221E-3</c:v>
                </c:pt>
                <c:pt idx="377">
                  <c:v>3.4349512194308358E-3</c:v>
                </c:pt>
                <c:pt idx="378">
                  <c:v>4.6036658963341005E-3</c:v>
                </c:pt>
                <c:pt idx="379">
                  <c:v>6.479391829226697E-3</c:v>
                </c:pt>
                <c:pt idx="380">
                  <c:v>1.1898288179890694E-2</c:v>
                </c:pt>
                <c:pt idx="381">
                  <c:v>1.6944019904858394E-2</c:v>
                </c:pt>
                <c:pt idx="382">
                  <c:v>1.9327507161789853E-2</c:v>
                </c:pt>
                <c:pt idx="383">
                  <c:v>2.4528721573672918E-2</c:v>
                </c:pt>
                <c:pt idx="384">
                  <c:v>2.5986083897547637E-2</c:v>
                </c:pt>
                <c:pt idx="385">
                  <c:v>2.4553200471228991E-2</c:v>
                </c:pt>
                <c:pt idx="386">
                  <c:v>2.3791730936553623E-2</c:v>
                </c:pt>
                <c:pt idx="387">
                  <c:v>2.2276102626804004E-2</c:v>
                </c:pt>
                <c:pt idx="388">
                  <c:v>2.0833583645313739E-2</c:v>
                </c:pt>
                <c:pt idx="389">
                  <c:v>1.7857390007005914E-2</c:v>
                </c:pt>
                <c:pt idx="390">
                  <c:v>1.4030382281579146E-2</c:v>
                </c:pt>
                <c:pt idx="391">
                  <c:v>9.8932890920355697E-3</c:v>
                </c:pt>
                <c:pt idx="392">
                  <c:v>7.8365759194402272E-3</c:v>
                </c:pt>
                <c:pt idx="393">
                  <c:v>1.585066591949074E-2</c:v>
                </c:pt>
                <c:pt idx="394">
                  <c:v>2.3723728043060097E-2</c:v>
                </c:pt>
                <c:pt idx="395">
                  <c:v>2.6983625989222642E-2</c:v>
                </c:pt>
                <c:pt idx="396">
                  <c:v>2.8864948774747348E-2</c:v>
                </c:pt>
                <c:pt idx="397">
                  <c:v>3.0280162835171525E-2</c:v>
                </c:pt>
                <c:pt idx="398">
                  <c:v>3.1927710085908681E-2</c:v>
                </c:pt>
                <c:pt idx="399">
                  <c:v>3.3118328468350298E-2</c:v>
                </c:pt>
                <c:pt idx="400">
                  <c:v>3.3638079751246774E-2</c:v>
                </c:pt>
                <c:pt idx="401">
                  <c:v>3.9011714449712916E-2</c:v>
                </c:pt>
                <c:pt idx="402">
                  <c:v>4.088135980495089E-2</c:v>
                </c:pt>
                <c:pt idx="403">
                  <c:v>4.2402784273657561E-2</c:v>
                </c:pt>
                <c:pt idx="404">
                  <c:v>4.3631834487644912E-2</c:v>
                </c:pt>
                <c:pt idx="405">
                  <c:v>4.058301662006078E-2</c:v>
                </c:pt>
                <c:pt idx="406">
                  <c:v>4.0611484084111131E-2</c:v>
                </c:pt>
                <c:pt idx="407">
                  <c:v>3.9566517557714807E-2</c:v>
                </c:pt>
                <c:pt idx="408">
                  <c:v>3.8564148674849356E-2</c:v>
                </c:pt>
                <c:pt idx="409">
                  <c:v>3.7322100455940414E-2</c:v>
                </c:pt>
                <c:pt idx="410">
                  <c:v>3.2783214406626168E-2</c:v>
                </c:pt>
                <c:pt idx="411">
                  <c:v>3.0569252910802109E-2</c:v>
                </c:pt>
                <c:pt idx="412">
                  <c:v>2.9053910118844044E-2</c:v>
                </c:pt>
                <c:pt idx="413">
                  <c:v>2.696248898894623E-2</c:v>
                </c:pt>
                <c:pt idx="414">
                  <c:v>2.4446893852932722E-2</c:v>
                </c:pt>
                <c:pt idx="415">
                  <c:v>2.2198466023236045E-2</c:v>
                </c:pt>
                <c:pt idx="416">
                  <c:v>2.0184741501819106E-2</c:v>
                </c:pt>
                <c:pt idx="417">
                  <c:v>1.7807047006295595E-2</c:v>
                </c:pt>
                <c:pt idx="418">
                  <c:v>1.7169549027703134E-2</c:v>
                </c:pt>
                <c:pt idx="419">
                  <c:v>1.8177576002415815E-2</c:v>
                </c:pt>
                <c:pt idx="420">
                  <c:v>2.2129224801218379E-2</c:v>
                </c:pt>
                <c:pt idx="421">
                  <c:v>2.8526262650679004E-2</c:v>
                </c:pt>
                <c:pt idx="422">
                  <c:v>3.4181327576756987E-2</c:v>
                </c:pt>
                <c:pt idx="423">
                  <c:v>3.7290753814954301E-2</c:v>
                </c:pt>
                <c:pt idx="424">
                  <c:v>3.8958508241146321E-2</c:v>
                </c:pt>
                <c:pt idx="425">
                  <c:v>4.2150021631813382E-2</c:v>
                </c:pt>
                <c:pt idx="426">
                  <c:v>4.4863580720236232E-2</c:v>
                </c:pt>
                <c:pt idx="427">
                  <c:v>4.5355025671678359E-2</c:v>
                </c:pt>
                <c:pt idx="428">
                  <c:v>4.6718464828896605E-2</c:v>
                </c:pt>
                <c:pt idx="429">
                  <c:v>4.5146880042493037E-2</c:v>
                </c:pt>
                <c:pt idx="430">
                  <c:v>4.3381925529510326E-2</c:v>
                </c:pt>
                <c:pt idx="431">
                  <c:v>4.1997856658372204E-2</c:v>
                </c:pt>
                <c:pt idx="432">
                  <c:v>4.0670607766448388E-2</c:v>
                </c:pt>
                <c:pt idx="433">
                  <c:v>4.3921609494700482E-2</c:v>
                </c:pt>
                <c:pt idx="434">
                  <c:v>4.784673982149152E-2</c:v>
                </c:pt>
                <c:pt idx="435">
                  <c:v>4.8788800995163153E-2</c:v>
                </c:pt>
                <c:pt idx="436">
                  <c:v>4.8423372969736915E-2</c:v>
                </c:pt>
                <c:pt idx="437">
                  <c:v>4.6820849758969538E-2</c:v>
                </c:pt>
                <c:pt idx="438">
                  <c:v>4.4046539658916896E-2</c:v>
                </c:pt>
                <c:pt idx="439">
                  <c:v>3.9191112302623558E-2</c:v>
                </c:pt>
                <c:pt idx="440">
                  <c:v>3.4702137355629839E-2</c:v>
                </c:pt>
                <c:pt idx="441">
                  <c:v>3.0306577234037541E-2</c:v>
                </c:pt>
                <c:pt idx="442">
                  <c:v>3.0653967380269879E-2</c:v>
                </c:pt>
                <c:pt idx="443">
                  <c:v>3.1037283158133897E-2</c:v>
                </c:pt>
                <c:pt idx="444">
                  <c:v>3.0481332388477989E-2</c:v>
                </c:pt>
                <c:pt idx="445">
                  <c:v>2.8727206484594606E-2</c:v>
                </c:pt>
                <c:pt idx="446">
                  <c:v>2.6782796109951587E-2</c:v>
                </c:pt>
                <c:pt idx="447">
                  <c:v>2.63887086387543E-2</c:v>
                </c:pt>
                <c:pt idx="448">
                  <c:v>2.5530714940596423E-2</c:v>
                </c:pt>
                <c:pt idx="449">
                  <c:v>3.0242487720808696E-2</c:v>
                </c:pt>
                <c:pt idx="450">
                  <c:v>3.2566491463474359E-2</c:v>
                </c:pt>
                <c:pt idx="451">
                  <c:v>3.3964655928020442E-2</c:v>
                </c:pt>
                <c:pt idx="452">
                  <c:v>3.5093171357618733E-2</c:v>
                </c:pt>
                <c:pt idx="453">
                  <c:v>3.759270972037667E-2</c:v>
                </c:pt>
                <c:pt idx="454">
                  <c:v>3.8153140155931346E-2</c:v>
                </c:pt>
                <c:pt idx="455">
                  <c:v>3.8571707079786119E-2</c:v>
                </c:pt>
                <c:pt idx="456">
                  <c:v>3.7082814614506472E-2</c:v>
                </c:pt>
                <c:pt idx="457">
                  <c:v>3.4811396517078222E-2</c:v>
                </c:pt>
                <c:pt idx="458">
                  <c:v>3.083900871589873E-2</c:v>
                </c:pt>
                <c:pt idx="459">
                  <c:v>2.9398387300082492E-2</c:v>
                </c:pt>
                <c:pt idx="460">
                  <c:v>2.6809735117909187E-2</c:v>
                </c:pt>
                <c:pt idx="461">
                  <c:v>2.4925340367490709E-2</c:v>
                </c:pt>
                <c:pt idx="462">
                  <c:v>2.3612001853083313E-2</c:v>
                </c:pt>
                <c:pt idx="463">
                  <c:v>2.1640037351387871E-2</c:v>
                </c:pt>
                <c:pt idx="464">
                  <c:v>1.6478602386208286E-2</c:v>
                </c:pt>
                <c:pt idx="465">
                  <c:v>1.3369748460448701E-2</c:v>
                </c:pt>
                <c:pt idx="466">
                  <c:v>9.1901713967358824E-3</c:v>
                </c:pt>
                <c:pt idx="467">
                  <c:v>4.1981553030234868E-3</c:v>
                </c:pt>
                <c:pt idx="468">
                  <c:v>-4.6542446133933874E-3</c:v>
                </c:pt>
                <c:pt idx="469">
                  <c:v>-9.9928169314626777E-3</c:v>
                </c:pt>
                <c:pt idx="470">
                  <c:v>-1.4826837328439405E-2</c:v>
                </c:pt>
                <c:pt idx="471">
                  <c:v>-1.9219550750904518E-2</c:v>
                </c:pt>
                <c:pt idx="472">
                  <c:v>-2.1045846714609375E-2</c:v>
                </c:pt>
                <c:pt idx="473">
                  <c:v>-2.2018052626620873E-2</c:v>
                </c:pt>
                <c:pt idx="474">
                  <c:v>-2.3277577961763225E-2</c:v>
                </c:pt>
                <c:pt idx="475">
                  <c:v>-2.4265468162391387E-2</c:v>
                </c:pt>
                <c:pt idx="476">
                  <c:v>-2.4536026248097646E-2</c:v>
                </c:pt>
                <c:pt idx="477">
                  <c:v>-3.1195672443569914E-2</c:v>
                </c:pt>
                <c:pt idx="478">
                  <c:v>-4.026388077971111E-2</c:v>
                </c:pt>
                <c:pt idx="479">
                  <c:v>-4.7669968255400354E-2</c:v>
                </c:pt>
                <c:pt idx="480">
                  <c:v>-5.0505880199993809E-2</c:v>
                </c:pt>
                <c:pt idx="481">
                  <c:v>-4.9070792928160439E-2</c:v>
                </c:pt>
                <c:pt idx="482">
                  <c:v>-4.9538768245970553E-2</c:v>
                </c:pt>
                <c:pt idx="483">
                  <c:v>-5.1003942856987956E-2</c:v>
                </c:pt>
                <c:pt idx="484">
                  <c:v>-4.9749264097664322E-2</c:v>
                </c:pt>
                <c:pt idx="485">
                  <c:v>-5.121882800953776E-2</c:v>
                </c:pt>
                <c:pt idx="486">
                  <c:v>-5.4339718247746048E-2</c:v>
                </c:pt>
                <c:pt idx="487">
                  <c:v>-5.3498252498395585E-2</c:v>
                </c:pt>
                <c:pt idx="488">
                  <c:v>-5.5347828491967267E-2</c:v>
                </c:pt>
                <c:pt idx="489">
                  <c:v>-5.6540609479050853E-2</c:v>
                </c:pt>
                <c:pt idx="490">
                  <c:v>-5.7769211428809253E-2</c:v>
                </c:pt>
                <c:pt idx="491">
                  <c:v>-5.9313406222731339E-2</c:v>
                </c:pt>
                <c:pt idx="492">
                  <c:v>-5.848412166685233E-2</c:v>
                </c:pt>
                <c:pt idx="493">
                  <c:v>-5.9857572849427131E-2</c:v>
                </c:pt>
                <c:pt idx="494">
                  <c:v>-5.6792548386617028E-2</c:v>
                </c:pt>
                <c:pt idx="495">
                  <c:v>-5.0810434239812685E-2</c:v>
                </c:pt>
                <c:pt idx="496">
                  <c:v>-4.6126612227358296E-2</c:v>
                </c:pt>
                <c:pt idx="497">
                  <c:v>-4.0463602155783054E-2</c:v>
                </c:pt>
                <c:pt idx="498">
                  <c:v>-3.5270302176615184E-2</c:v>
                </c:pt>
                <c:pt idx="499">
                  <c:v>-2.5589230746059316E-2</c:v>
                </c:pt>
                <c:pt idx="500">
                  <c:v>-1.6902212088250834E-2</c:v>
                </c:pt>
                <c:pt idx="501">
                  <c:v>-9.9508411018417956E-3</c:v>
                </c:pt>
                <c:pt idx="502">
                  <c:v>-6.3852772535839403E-3</c:v>
                </c:pt>
                <c:pt idx="503">
                  <c:v>-3.527713426277388E-3</c:v>
                </c:pt>
                <c:pt idx="504">
                  <c:v>-2.9252729692800642E-3</c:v>
                </c:pt>
                <c:pt idx="505">
                  <c:v>-1.3068577894533894E-3</c:v>
                </c:pt>
                <c:pt idx="506">
                  <c:v>-2.6548440096077244E-5</c:v>
                </c:pt>
                <c:pt idx="507">
                  <c:v>2.6335826314818193E-3</c:v>
                </c:pt>
                <c:pt idx="508">
                  <c:v>2.4732166601926543E-3</c:v>
                </c:pt>
                <c:pt idx="509">
                  <c:v>2.8710903702090854E-3</c:v>
                </c:pt>
                <c:pt idx="510">
                  <c:v>3.6999913524257632E-3</c:v>
                </c:pt>
                <c:pt idx="511">
                  <c:v>3.2051266094332278E-3</c:v>
                </c:pt>
                <c:pt idx="512">
                  <c:v>1.4023176940695093E-3</c:v>
                </c:pt>
                <c:pt idx="513">
                  <c:v>1.0768333728951151E-3</c:v>
                </c:pt>
                <c:pt idx="514">
                  <c:v>-1.6827513036939096E-3</c:v>
                </c:pt>
                <c:pt idx="515">
                  <c:v>-4.3937285100069928E-3</c:v>
                </c:pt>
                <c:pt idx="516">
                  <c:v>-4.8012659185252939E-3</c:v>
                </c:pt>
                <c:pt idx="517">
                  <c:v>-3.6702124484328125E-3</c:v>
                </c:pt>
                <c:pt idx="518">
                  <c:v>-1.6291934193862687E-3</c:v>
                </c:pt>
                <c:pt idx="519">
                  <c:v>-1.4040899250416193E-3</c:v>
                </c:pt>
                <c:pt idx="520">
                  <c:v>-2.0464203214515812E-3</c:v>
                </c:pt>
                <c:pt idx="521">
                  <c:v>-1.9700295804270761E-3</c:v>
                </c:pt>
                <c:pt idx="522">
                  <c:v>-2.1663573186453812E-3</c:v>
                </c:pt>
                <c:pt idx="523">
                  <c:v>2.0779150369725326E-4</c:v>
                </c:pt>
                <c:pt idx="524">
                  <c:v>2.3350312784903363E-3</c:v>
                </c:pt>
                <c:pt idx="525">
                  <c:v>1.7593594897686534E-3</c:v>
                </c:pt>
                <c:pt idx="526">
                  <c:v>2.3942809254522638E-3</c:v>
                </c:pt>
                <c:pt idx="527">
                  <c:v>5.0660262912659224E-3</c:v>
                </c:pt>
                <c:pt idx="528">
                  <c:v>5.9928217841579727E-3</c:v>
                </c:pt>
                <c:pt idx="529">
                  <c:v>6.9205750063841337E-3</c:v>
                </c:pt>
                <c:pt idx="530">
                  <c:v>8.6546160168894017E-3</c:v>
                </c:pt>
                <c:pt idx="531">
                  <c:v>1.3689061495355523E-2</c:v>
                </c:pt>
                <c:pt idx="532">
                  <c:v>1.6620109413772795E-2</c:v>
                </c:pt>
                <c:pt idx="533">
                  <c:v>2.0022543140089111E-2</c:v>
                </c:pt>
                <c:pt idx="534">
                  <c:v>2.0307984159172975E-2</c:v>
                </c:pt>
                <c:pt idx="535">
                  <c:v>2.0553610424539053E-2</c:v>
                </c:pt>
                <c:pt idx="536">
                  <c:v>1.7343343054295857E-2</c:v>
                </c:pt>
                <c:pt idx="537">
                  <c:v>1.4630679641298418E-2</c:v>
                </c:pt>
                <c:pt idx="538">
                  <c:v>1.2869054573184394E-2</c:v>
                </c:pt>
                <c:pt idx="539">
                  <c:v>1.0811977467516063E-2</c:v>
                </c:pt>
                <c:pt idx="540">
                  <c:v>9.0771403511662237E-3</c:v>
                </c:pt>
                <c:pt idx="541">
                  <c:v>4.4086216865692768E-3</c:v>
                </c:pt>
                <c:pt idx="542">
                  <c:v>2.2967956304865453E-3</c:v>
                </c:pt>
                <c:pt idx="543">
                  <c:v>7.2932317753657735E-5</c:v>
                </c:pt>
                <c:pt idx="544">
                  <c:v>-3.0312291885380804E-3</c:v>
                </c:pt>
                <c:pt idx="545">
                  <c:v>2.5438937563229615E-4</c:v>
                </c:pt>
                <c:pt idx="546">
                  <c:v>3.8858041085275707E-3</c:v>
                </c:pt>
                <c:pt idx="547">
                  <c:v>8.2628990731099961E-3</c:v>
                </c:pt>
                <c:pt idx="548">
                  <c:v>1.0241744355466991E-2</c:v>
                </c:pt>
                <c:pt idx="549">
                  <c:v>1.1398728600930585E-2</c:v>
                </c:pt>
                <c:pt idx="550">
                  <c:v>1.2166936612299246E-2</c:v>
                </c:pt>
                <c:pt idx="551">
                  <c:v>1.3147330339592563E-2</c:v>
                </c:pt>
                <c:pt idx="552">
                  <c:v>1.2973575859768336E-2</c:v>
                </c:pt>
                <c:pt idx="553">
                  <c:v>1.2687104313481728E-2</c:v>
                </c:pt>
                <c:pt idx="554">
                  <c:v>1.2316116190458032E-2</c:v>
                </c:pt>
                <c:pt idx="555">
                  <c:v>1.0579791113204307E-2</c:v>
                </c:pt>
                <c:pt idx="556">
                  <c:v>9.3605088443965631E-3</c:v>
                </c:pt>
                <c:pt idx="557">
                  <c:v>8.2988863853063685E-3</c:v>
                </c:pt>
                <c:pt idx="558">
                  <c:v>6.849416506060229E-3</c:v>
                </c:pt>
                <c:pt idx="559">
                  <c:v>5.8977471831869995E-3</c:v>
                </c:pt>
                <c:pt idx="560">
                  <c:v>3.5094947830890989E-3</c:v>
                </c:pt>
                <c:pt idx="561">
                  <c:v>2.1215373961687651E-3</c:v>
                </c:pt>
                <c:pt idx="562">
                  <c:v>1.0086130601110216E-3</c:v>
                </c:pt>
                <c:pt idx="563">
                  <c:v>-1.1994064466379574E-3</c:v>
                </c:pt>
                <c:pt idx="564">
                  <c:v>-2.6562787139849629E-3</c:v>
                </c:pt>
                <c:pt idx="565">
                  <c:v>-3.5048145585286593E-3</c:v>
                </c:pt>
                <c:pt idx="566">
                  <c:v>-4.1316389718394917E-3</c:v>
                </c:pt>
                <c:pt idx="567">
                  <c:v>-4.5772130317703911E-3</c:v>
                </c:pt>
                <c:pt idx="568">
                  <c:v>-5.4105397629063351E-3</c:v>
                </c:pt>
                <c:pt idx="569">
                  <c:v>-6.8097218598275723E-3</c:v>
                </c:pt>
                <c:pt idx="570">
                  <c:v>-7.2959597606043593E-3</c:v>
                </c:pt>
                <c:pt idx="571">
                  <c:v>-6.7881400777992261E-3</c:v>
                </c:pt>
                <c:pt idx="572">
                  <c:v>-7.3907164108084891E-3</c:v>
                </c:pt>
                <c:pt idx="573">
                  <c:v>-9.9470221883380325E-3</c:v>
                </c:pt>
                <c:pt idx="574">
                  <c:v>-1.1853889186660549E-2</c:v>
                </c:pt>
                <c:pt idx="575">
                  <c:v>-1.1041358381294511E-2</c:v>
                </c:pt>
                <c:pt idx="576">
                  <c:v>-8.9175845853145357E-3</c:v>
                </c:pt>
                <c:pt idx="577">
                  <c:v>-7.1529906124864978E-3</c:v>
                </c:pt>
                <c:pt idx="578">
                  <c:v>-4.3364394360251232E-3</c:v>
                </c:pt>
                <c:pt idx="579">
                  <c:v>-1.0099512531770794E-3</c:v>
                </c:pt>
                <c:pt idx="580">
                  <c:v>1.3279269448267716E-3</c:v>
                </c:pt>
                <c:pt idx="581">
                  <c:v>7.3061700710148794E-4</c:v>
                </c:pt>
                <c:pt idx="582">
                  <c:v>7.9751992358893225E-3</c:v>
                </c:pt>
                <c:pt idx="583">
                  <c:v>1.1908252091347838E-2</c:v>
                </c:pt>
                <c:pt idx="584">
                  <c:v>1.6117387864956506E-2</c:v>
                </c:pt>
                <c:pt idx="585">
                  <c:v>1.892596607905089E-2</c:v>
                </c:pt>
                <c:pt idx="586">
                  <c:v>2.3685693250453211E-2</c:v>
                </c:pt>
                <c:pt idx="587">
                  <c:v>2.933508733373065E-2</c:v>
                </c:pt>
                <c:pt idx="588">
                  <c:v>3.2325438068613599E-2</c:v>
                </c:pt>
                <c:pt idx="589">
                  <c:v>3.4730421609924303E-2</c:v>
                </c:pt>
                <c:pt idx="590">
                  <c:v>3.4693450659655456E-2</c:v>
                </c:pt>
                <c:pt idx="591">
                  <c:v>3.424637178766296E-2</c:v>
                </c:pt>
                <c:pt idx="592">
                  <c:v>3.3731081275739976E-2</c:v>
                </c:pt>
                <c:pt idx="593">
                  <c:v>3.1228502708086789E-2</c:v>
                </c:pt>
                <c:pt idx="594">
                  <c:v>2.7451701052743908E-2</c:v>
                </c:pt>
                <c:pt idx="595">
                  <c:v>2.1244502736221013E-2</c:v>
                </c:pt>
                <c:pt idx="596">
                  <c:v>1.5385596426704198E-2</c:v>
                </c:pt>
                <c:pt idx="597">
                  <c:v>1.1350633888460139E-2</c:v>
                </c:pt>
                <c:pt idx="598">
                  <c:v>7.5531192906460485E-3</c:v>
                </c:pt>
                <c:pt idx="599">
                  <c:v>5.4872329657156592E-3</c:v>
                </c:pt>
                <c:pt idx="600">
                  <c:v>3.8042822253272898E-3</c:v>
                </c:pt>
                <c:pt idx="601">
                  <c:v>4.4524252159731251E-3</c:v>
                </c:pt>
                <c:pt idx="602">
                  <c:v>6.908694261139537E-3</c:v>
                </c:pt>
                <c:pt idx="603">
                  <c:v>7.2472719281286378E-3</c:v>
                </c:pt>
                <c:pt idx="604">
                  <c:v>-1.649165600410785E-2</c:v>
                </c:pt>
                <c:pt idx="605">
                  <c:v>-3.517658504454655E-2</c:v>
                </c:pt>
                <c:pt idx="606">
                  <c:v>-5.0339867644167119E-2</c:v>
                </c:pt>
                <c:pt idx="607">
                  <c:v>-6.5359047799399231E-2</c:v>
                </c:pt>
                <c:pt idx="608">
                  <c:v>-8.1189859288638422E-2</c:v>
                </c:pt>
                <c:pt idx="609">
                  <c:v>-9.4397113827529813E-2</c:v>
                </c:pt>
                <c:pt idx="610">
                  <c:v>-0.10313767845213341</c:v>
                </c:pt>
                <c:pt idx="611">
                  <c:v>-0.1067644116171156</c:v>
                </c:pt>
                <c:pt idx="612">
                  <c:v>-0.10839189372734934</c:v>
                </c:pt>
                <c:pt idx="613">
                  <c:v>-0.10569832942832615</c:v>
                </c:pt>
                <c:pt idx="614">
                  <c:v>-0.10083131594876524</c:v>
                </c:pt>
                <c:pt idx="615">
                  <c:v>-9.6599615704351841E-2</c:v>
                </c:pt>
                <c:pt idx="616">
                  <c:v>-9.2583722953877956E-2</c:v>
                </c:pt>
                <c:pt idx="617">
                  <c:v>-8.6068098851149577E-2</c:v>
                </c:pt>
                <c:pt idx="618">
                  <c:v>-7.5608233189211144E-2</c:v>
                </c:pt>
                <c:pt idx="619">
                  <c:v>-6.6872559222886555E-2</c:v>
                </c:pt>
                <c:pt idx="620">
                  <c:v>-5.8258058804812794E-2</c:v>
                </c:pt>
                <c:pt idx="621">
                  <c:v>-5.0837722417835969E-2</c:v>
                </c:pt>
                <c:pt idx="622">
                  <c:v>-4.4110084236213591E-2</c:v>
                </c:pt>
                <c:pt idx="623">
                  <c:v>-3.6370716258777747E-2</c:v>
                </c:pt>
                <c:pt idx="624">
                  <c:v>-2.860341430487116E-2</c:v>
                </c:pt>
                <c:pt idx="625">
                  <c:v>-1.8049593306588046E-2</c:v>
                </c:pt>
                <c:pt idx="626">
                  <c:v>-1.2806299334983111E-2</c:v>
                </c:pt>
                <c:pt idx="627">
                  <c:v>-8.5667316520386567E-3</c:v>
                </c:pt>
                <c:pt idx="628">
                  <c:v>-5.4718220419636369E-3</c:v>
                </c:pt>
                <c:pt idx="629">
                  <c:v>-1.7449172042233064E-3</c:v>
                </c:pt>
                <c:pt idx="630">
                  <c:v>1.1803190905069984E-3</c:v>
                </c:pt>
                <c:pt idx="631">
                  <c:v>2.8303494840369145E-3</c:v>
                </c:pt>
                <c:pt idx="632">
                  <c:v>2.8532305898812537E-3</c:v>
                </c:pt>
                <c:pt idx="633">
                  <c:v>3.4549050351777733E-3</c:v>
                </c:pt>
                <c:pt idx="634">
                  <c:v>3.2699241032189737E-3</c:v>
                </c:pt>
                <c:pt idx="635">
                  <c:v>2.163032225197909E-3</c:v>
                </c:pt>
                <c:pt idx="636">
                  <c:v>2.5046660116147769E-3</c:v>
                </c:pt>
                <c:pt idx="637">
                  <c:v>2.1269781917629027E-3</c:v>
                </c:pt>
                <c:pt idx="638">
                  <c:v>2.7312417510153703E-3</c:v>
                </c:pt>
                <c:pt idx="639">
                  <c:v>1.6327462531623399E-3</c:v>
                </c:pt>
                <c:pt idx="640">
                  <c:v>7.526759467217461E-4</c:v>
                </c:pt>
                <c:pt idx="641">
                  <c:v>-1.4941114075416272E-3</c:v>
                </c:pt>
                <c:pt idx="642">
                  <c:v>-1.0708013846582886E-3</c:v>
                </c:pt>
                <c:pt idx="643">
                  <c:v>2.0131659959515981E-4</c:v>
                </c:pt>
                <c:pt idx="644">
                  <c:v>-1.2810097326816686E-3</c:v>
                </c:pt>
                <c:pt idx="645">
                  <c:v>-3.3639511105774179E-3</c:v>
                </c:pt>
                <c:pt idx="646">
                  <c:v>-8.411775764754886E-3</c:v>
                </c:pt>
                <c:pt idx="647">
                  <c:v>-1.4857083597453842E-2</c:v>
                </c:pt>
                <c:pt idx="648">
                  <c:v>-1.8855488595384582E-2</c:v>
                </c:pt>
                <c:pt idx="649">
                  <c:v>-2.0204367695855131E-2</c:v>
                </c:pt>
                <c:pt idx="650">
                  <c:v>-1.9105532155986243E-2</c:v>
                </c:pt>
                <c:pt idx="651">
                  <c:v>-2.1274056921654492E-2</c:v>
                </c:pt>
                <c:pt idx="652">
                  <c:v>-2.308633372083474E-2</c:v>
                </c:pt>
                <c:pt idx="653">
                  <c:v>-2.4599274121684202E-2</c:v>
                </c:pt>
                <c:pt idx="654">
                  <c:v>-2.4867747034777087E-2</c:v>
                </c:pt>
                <c:pt idx="655">
                  <c:v>-2.6137570753909201E-2</c:v>
                </c:pt>
                <c:pt idx="656">
                  <c:v>-2.5857232769098765E-2</c:v>
                </c:pt>
                <c:pt idx="657">
                  <c:v>-2.5353134917795433E-2</c:v>
                </c:pt>
                <c:pt idx="658">
                  <c:v>-2.5013023022448708E-2</c:v>
                </c:pt>
                <c:pt idx="659">
                  <c:v>-2.4470578402186759E-2</c:v>
                </c:pt>
                <c:pt idx="660">
                  <c:v>-2.681726224233048E-2</c:v>
                </c:pt>
                <c:pt idx="661">
                  <c:v>-3.0098693294312778E-2</c:v>
                </c:pt>
                <c:pt idx="662">
                  <c:v>-3.1007535327810587E-2</c:v>
                </c:pt>
                <c:pt idx="663">
                  <c:v>-3.2432873715619447E-2</c:v>
                </c:pt>
                <c:pt idx="664">
                  <c:v>-3.2170734714430611E-2</c:v>
                </c:pt>
                <c:pt idx="665">
                  <c:v>-3.1964711849284191E-2</c:v>
                </c:pt>
                <c:pt idx="666">
                  <c:v>-3.1806755856140734E-2</c:v>
                </c:pt>
                <c:pt idx="667">
                  <c:v>-2.9228108316454664E-2</c:v>
                </c:pt>
                <c:pt idx="668">
                  <c:v>-2.6874857376702525E-2</c:v>
                </c:pt>
                <c:pt idx="669">
                  <c:v>-2.3323600750596779E-2</c:v>
                </c:pt>
                <c:pt idx="670">
                  <c:v>-1.9925535310446971E-2</c:v>
                </c:pt>
                <c:pt idx="671">
                  <c:v>-1.7035993631269595E-2</c:v>
                </c:pt>
                <c:pt idx="672">
                  <c:v>-1.4577851992457397E-2</c:v>
                </c:pt>
                <c:pt idx="673">
                  <c:v>-1.1792783780942992E-2</c:v>
                </c:pt>
                <c:pt idx="674">
                  <c:v>-9.8233718343188579E-3</c:v>
                </c:pt>
                <c:pt idx="675">
                  <c:v>-8.5139643094035156E-3</c:v>
                </c:pt>
                <c:pt idx="676">
                  <c:v>-6.3571375390596352E-3</c:v>
                </c:pt>
                <c:pt idx="677">
                  <c:v>-3.9103765705095469E-3</c:v>
                </c:pt>
                <c:pt idx="678">
                  <c:v>-5.0401483551958419E-3</c:v>
                </c:pt>
                <c:pt idx="679">
                  <c:v>-7.9438970220422536E-3</c:v>
                </c:pt>
                <c:pt idx="680">
                  <c:v>-6.6792763357777793E-3</c:v>
                </c:pt>
                <c:pt idx="681">
                  <c:v>-6.6493332579500028E-3</c:v>
                </c:pt>
                <c:pt idx="682">
                  <c:v>-6.5508662007504707E-3</c:v>
                </c:pt>
                <c:pt idx="683">
                  <c:v>-7.7871701659027208E-3</c:v>
                </c:pt>
                <c:pt idx="684">
                  <c:v>-7.9768526587799225E-3</c:v>
                </c:pt>
                <c:pt idx="685">
                  <c:v>-9.0820071352400583E-3</c:v>
                </c:pt>
                <c:pt idx="686">
                  <c:v>-1.2656513946041155E-2</c:v>
                </c:pt>
                <c:pt idx="687">
                  <c:v>-1.1464473100500418E-2</c:v>
                </c:pt>
                <c:pt idx="688">
                  <c:v>-1.4632993042008789E-2</c:v>
                </c:pt>
                <c:pt idx="689">
                  <c:v>-1.5555237587525817E-2</c:v>
                </c:pt>
                <c:pt idx="690">
                  <c:v>-1.6467204557207769E-2</c:v>
                </c:pt>
                <c:pt idx="691">
                  <c:v>-1.5574560336650478E-2</c:v>
                </c:pt>
                <c:pt idx="692">
                  <c:v>-1.3271546974183953E-2</c:v>
                </c:pt>
                <c:pt idx="693">
                  <c:v>-1.4527160484928164E-2</c:v>
                </c:pt>
                <c:pt idx="694">
                  <c:v>-1.6435226068481464E-2</c:v>
                </c:pt>
                <c:pt idx="695">
                  <c:v>-1.4517722519688263E-2</c:v>
                </c:pt>
                <c:pt idx="696">
                  <c:v>-1.320872491530475E-2</c:v>
                </c:pt>
                <c:pt idx="697">
                  <c:v>-1.2751355013131793E-2</c:v>
                </c:pt>
                <c:pt idx="698">
                  <c:v>-1.1889333359928587E-2</c:v>
                </c:pt>
                <c:pt idx="699">
                  <c:v>-1.6502505020790884E-2</c:v>
                </c:pt>
                <c:pt idx="700">
                  <c:v>-2.2186249906966594E-2</c:v>
                </c:pt>
                <c:pt idx="701">
                  <c:v>-2.4616093179302138E-2</c:v>
                </c:pt>
                <c:pt idx="702">
                  <c:v>-2.7770722134846049E-2</c:v>
                </c:pt>
                <c:pt idx="703">
                  <c:v>-3.3004168277050799E-2</c:v>
                </c:pt>
                <c:pt idx="704">
                  <c:v>-3.7601871559479499E-2</c:v>
                </c:pt>
                <c:pt idx="705">
                  <c:v>-4.5167861299130176E-2</c:v>
                </c:pt>
                <c:pt idx="706">
                  <c:v>-5.1189047232634587E-2</c:v>
                </c:pt>
                <c:pt idx="707">
                  <c:v>-5.4701319876774297E-2</c:v>
                </c:pt>
                <c:pt idx="708">
                  <c:v>-5.8591359928709737E-2</c:v>
                </c:pt>
                <c:pt idx="709">
                  <c:v>-6.2364986388688315E-2</c:v>
                </c:pt>
                <c:pt idx="710">
                  <c:v>-6.4769838291681939E-2</c:v>
                </c:pt>
                <c:pt idx="711">
                  <c:v>-6.1390501408018217E-2</c:v>
                </c:pt>
                <c:pt idx="712">
                  <c:v>-6.1876786705223966E-2</c:v>
                </c:pt>
                <c:pt idx="713">
                  <c:v>-6.4209829465774679E-2</c:v>
                </c:pt>
                <c:pt idx="714">
                  <c:v>-6.239291697199148E-2</c:v>
                </c:pt>
                <c:pt idx="715">
                  <c:v>-6.5104785600570078E-2</c:v>
                </c:pt>
                <c:pt idx="716">
                  <c:v>-6.6182884794908386E-2</c:v>
                </c:pt>
                <c:pt idx="717">
                  <c:v>-6.2805307483435477E-2</c:v>
                </c:pt>
                <c:pt idx="718">
                  <c:v>-5.857144629039928E-2</c:v>
                </c:pt>
                <c:pt idx="719">
                  <c:v>-5.5485933678378396E-2</c:v>
                </c:pt>
                <c:pt idx="720">
                  <c:v>-5.3794529643705999E-2</c:v>
                </c:pt>
                <c:pt idx="721">
                  <c:v>-5.1434127212930218E-2</c:v>
                </c:pt>
                <c:pt idx="722">
                  <c:v>-5.0823564812306606E-2</c:v>
                </c:pt>
                <c:pt idx="723">
                  <c:v>-4.7987001520840067E-2</c:v>
                </c:pt>
                <c:pt idx="724">
                  <c:v>-4.7047142521201527E-2</c:v>
                </c:pt>
                <c:pt idx="725">
                  <c:v>-4.4887841892538069E-2</c:v>
                </c:pt>
                <c:pt idx="726">
                  <c:v>-4.269687642637323E-2</c:v>
                </c:pt>
                <c:pt idx="727">
                  <c:v>-4.1422254884643531E-2</c:v>
                </c:pt>
                <c:pt idx="728">
                  <c:v>-3.9968575379099244E-2</c:v>
                </c:pt>
                <c:pt idx="729">
                  <c:v>-3.9313275229898782E-2</c:v>
                </c:pt>
                <c:pt idx="730">
                  <c:v>-3.9768799142843383E-2</c:v>
                </c:pt>
                <c:pt idx="731">
                  <c:v>-4.0175973279178663E-2</c:v>
                </c:pt>
                <c:pt idx="732">
                  <c:v>-3.8189740435715408E-2</c:v>
                </c:pt>
                <c:pt idx="733">
                  <c:v>-3.8091752520612684E-2</c:v>
                </c:pt>
                <c:pt idx="734">
                  <c:v>-3.8555672889820876E-2</c:v>
                </c:pt>
                <c:pt idx="735">
                  <c:v>-3.8321842288966512E-2</c:v>
                </c:pt>
                <c:pt idx="736">
                  <c:v>-3.7917963528080863E-2</c:v>
                </c:pt>
                <c:pt idx="737">
                  <c:v>-3.8155010451854258E-2</c:v>
                </c:pt>
                <c:pt idx="738">
                  <c:v>-3.8905628451590749E-2</c:v>
                </c:pt>
                <c:pt idx="739">
                  <c:v>-3.957628227532807E-2</c:v>
                </c:pt>
                <c:pt idx="740">
                  <c:v>-3.4308177184344646E-2</c:v>
                </c:pt>
                <c:pt idx="741">
                  <c:v>-3.2218474967373713E-2</c:v>
                </c:pt>
                <c:pt idx="742">
                  <c:v>-3.1193586781961127E-2</c:v>
                </c:pt>
                <c:pt idx="743">
                  <c:v>-2.6627616761869841E-2</c:v>
                </c:pt>
                <c:pt idx="744">
                  <c:v>-2.4689895077461315E-2</c:v>
                </c:pt>
                <c:pt idx="745">
                  <c:v>-2.3378201989835357E-2</c:v>
                </c:pt>
                <c:pt idx="746">
                  <c:v>-2.2086718343756112E-2</c:v>
                </c:pt>
                <c:pt idx="747">
                  <c:v>-1.4999418732182296E-2</c:v>
                </c:pt>
                <c:pt idx="748">
                  <c:v>-8.8267156685769028E-3</c:v>
                </c:pt>
                <c:pt idx="749">
                  <c:v>-2.0232512528568143E-3</c:v>
                </c:pt>
                <c:pt idx="750">
                  <c:v>6.5504784937917716E-3</c:v>
                </c:pt>
                <c:pt idx="751">
                  <c:v>1.0322338788508611E-2</c:v>
                </c:pt>
                <c:pt idx="752">
                  <c:v>1.541850566699565E-2</c:v>
                </c:pt>
                <c:pt idx="753">
                  <c:v>1.7814609897831374E-2</c:v>
                </c:pt>
                <c:pt idx="754">
                  <c:v>1.9010539140963328E-2</c:v>
                </c:pt>
                <c:pt idx="755">
                  <c:v>2.3302408324828799E-2</c:v>
                </c:pt>
                <c:pt idx="756">
                  <c:v>2.5891685262610282E-2</c:v>
                </c:pt>
                <c:pt idx="757">
                  <c:v>2.8022609022530839E-2</c:v>
                </c:pt>
                <c:pt idx="758">
                  <c:v>2.8458358030942866E-2</c:v>
                </c:pt>
                <c:pt idx="759">
                  <c:v>3.1930663553266674E-2</c:v>
                </c:pt>
                <c:pt idx="760">
                  <c:v>3.3358388507567928E-2</c:v>
                </c:pt>
                <c:pt idx="761">
                  <c:v>3.4910915868191637E-2</c:v>
                </c:pt>
                <c:pt idx="762">
                  <c:v>3.5685397899387905E-2</c:v>
                </c:pt>
                <c:pt idx="763">
                  <c:v>3.6693022815007109E-2</c:v>
                </c:pt>
                <c:pt idx="764">
                  <c:v>3.6188353690884086E-2</c:v>
                </c:pt>
                <c:pt idx="765">
                  <c:v>3.4943697848716246E-2</c:v>
                </c:pt>
                <c:pt idx="766">
                  <c:v>3.3975452109561509E-2</c:v>
                </c:pt>
                <c:pt idx="767">
                  <c:v>3.1154684686557004E-2</c:v>
                </c:pt>
                <c:pt idx="768">
                  <c:v>2.9422326062706276E-2</c:v>
                </c:pt>
                <c:pt idx="769">
                  <c:v>2.8970620752552096E-2</c:v>
                </c:pt>
                <c:pt idx="770">
                  <c:v>2.7861238653666701E-2</c:v>
                </c:pt>
                <c:pt idx="771">
                  <c:v>2.7493031200378507E-2</c:v>
                </c:pt>
                <c:pt idx="772">
                  <c:v>2.7044224549916392E-2</c:v>
                </c:pt>
                <c:pt idx="773">
                  <c:v>2.3745847739927713E-2</c:v>
                </c:pt>
                <c:pt idx="774">
                  <c:v>2.3361975412062762E-2</c:v>
                </c:pt>
                <c:pt idx="775">
                  <c:v>2.1967431887323238E-2</c:v>
                </c:pt>
                <c:pt idx="776">
                  <c:v>2.1442305944226681E-2</c:v>
                </c:pt>
                <c:pt idx="777">
                  <c:v>2.0781096633604005E-2</c:v>
                </c:pt>
                <c:pt idx="778">
                  <c:v>2.4490486180676747E-2</c:v>
                </c:pt>
                <c:pt idx="779">
                  <c:v>2.464804198728536E-2</c:v>
                </c:pt>
                <c:pt idx="780">
                  <c:v>2.3271367933378931E-2</c:v>
                </c:pt>
                <c:pt idx="781">
                  <c:v>2.1120353634043347E-2</c:v>
                </c:pt>
                <c:pt idx="782">
                  <c:v>2.0403009636442843E-2</c:v>
                </c:pt>
                <c:pt idx="783">
                  <c:v>1.759306191232568E-2</c:v>
                </c:pt>
                <c:pt idx="784">
                  <c:v>1.5999021894605815E-2</c:v>
                </c:pt>
                <c:pt idx="785">
                  <c:v>1.2952103003723913E-2</c:v>
                </c:pt>
                <c:pt idx="786">
                  <c:v>1.2845326670454659E-2</c:v>
                </c:pt>
                <c:pt idx="787">
                  <c:v>1.5027528197831597E-2</c:v>
                </c:pt>
                <c:pt idx="788">
                  <c:v>1.9732352222424789E-2</c:v>
                </c:pt>
                <c:pt idx="789">
                  <c:v>2.3129851188285797E-2</c:v>
                </c:pt>
                <c:pt idx="790">
                  <c:v>1.8403349817300421E-2</c:v>
                </c:pt>
                <c:pt idx="791">
                  <c:v>1.6073652784848496E-2</c:v>
                </c:pt>
                <c:pt idx="792">
                  <c:v>1.8020950670791198E-2</c:v>
                </c:pt>
                <c:pt idx="793">
                  <c:v>1.5384233837085738E-2</c:v>
                </c:pt>
                <c:pt idx="794">
                  <c:v>9.968307150183325E-3</c:v>
                </c:pt>
                <c:pt idx="795">
                  <c:v>-4.7969653453376208E-5</c:v>
                </c:pt>
                <c:pt idx="796">
                  <c:v>-6.7830084055693915E-3</c:v>
                </c:pt>
                <c:pt idx="797">
                  <c:v>-1.0396056738608999E-2</c:v>
                </c:pt>
                <c:pt idx="798">
                  <c:v>-1.3137393173077746E-2</c:v>
                </c:pt>
                <c:pt idx="799">
                  <c:v>-7.27052416363621E-3</c:v>
                </c:pt>
                <c:pt idx="800">
                  <c:v>-5.4904571201717569E-3</c:v>
                </c:pt>
                <c:pt idx="801">
                  <c:v>-4.0345808164938719E-3</c:v>
                </c:pt>
                <c:pt idx="802">
                  <c:v>-8.0381408855085558E-4</c:v>
                </c:pt>
                <c:pt idx="803">
                  <c:v>2.5370713732093277E-3</c:v>
                </c:pt>
                <c:pt idx="804">
                  <c:v>5.9162794597191655E-3</c:v>
                </c:pt>
                <c:pt idx="805">
                  <c:v>6.8698172670624853E-3</c:v>
                </c:pt>
                <c:pt idx="806">
                  <c:v>7.1331546019198369E-3</c:v>
                </c:pt>
                <c:pt idx="807">
                  <c:v>5.6502752651170435E-3</c:v>
                </c:pt>
                <c:pt idx="808">
                  <c:v>3.214051422149236E-3</c:v>
                </c:pt>
                <c:pt idx="809">
                  <c:v>8.590719005154672E-4</c:v>
                </c:pt>
                <c:pt idx="810">
                  <c:v>-2.059700072464424E-3</c:v>
                </c:pt>
                <c:pt idx="811">
                  <c:v>-4.0893976849797706E-3</c:v>
                </c:pt>
                <c:pt idx="812">
                  <c:v>-8.9341324008245064E-3</c:v>
                </c:pt>
                <c:pt idx="813">
                  <c:v>-1.3503936075666838E-2</c:v>
                </c:pt>
                <c:pt idx="814">
                  <c:v>-1.7819042417134313E-2</c:v>
                </c:pt>
                <c:pt idx="815">
                  <c:v>-2.0624183938622739E-2</c:v>
                </c:pt>
                <c:pt idx="816">
                  <c:v>-2.433272215951629E-2</c:v>
                </c:pt>
                <c:pt idx="817">
                  <c:v>-2.3571965883915177E-2</c:v>
                </c:pt>
                <c:pt idx="818">
                  <c:v>-2.2712706247418821E-2</c:v>
                </c:pt>
                <c:pt idx="819">
                  <c:v>-2.2646858973152252E-2</c:v>
                </c:pt>
                <c:pt idx="820">
                  <c:v>-2.2778788528340439E-2</c:v>
                </c:pt>
                <c:pt idx="821">
                  <c:v>-2.3067296103093764E-2</c:v>
                </c:pt>
                <c:pt idx="822">
                  <c:v>-2.3914599128969965E-2</c:v>
                </c:pt>
                <c:pt idx="823">
                  <c:v>-2.2137055685390296E-2</c:v>
                </c:pt>
                <c:pt idx="824">
                  <c:v>-2.2679517435668491E-2</c:v>
                </c:pt>
                <c:pt idx="825">
                  <c:v>-2.1980929939732108E-2</c:v>
                </c:pt>
                <c:pt idx="826">
                  <c:v>-2.1187869991894249E-2</c:v>
                </c:pt>
                <c:pt idx="827">
                  <c:v>-2.0769499527549216E-2</c:v>
                </c:pt>
                <c:pt idx="828">
                  <c:v>-1.8446987507040762E-2</c:v>
                </c:pt>
                <c:pt idx="829">
                  <c:v>-1.7737134424334017E-2</c:v>
                </c:pt>
                <c:pt idx="830">
                  <c:v>-1.8749194530152686E-2</c:v>
                </c:pt>
                <c:pt idx="831">
                  <c:v>-1.8897957805011474E-2</c:v>
                </c:pt>
                <c:pt idx="832">
                  <c:v>-1.6585907298727012E-2</c:v>
                </c:pt>
                <c:pt idx="833">
                  <c:v>-1.4584934867516565E-2</c:v>
                </c:pt>
                <c:pt idx="834">
                  <c:v>-1.5954664197738035E-2</c:v>
                </c:pt>
                <c:pt idx="835">
                  <c:v>-1.6859729014985943E-2</c:v>
                </c:pt>
                <c:pt idx="836">
                  <c:v>-1.4261196739374874E-2</c:v>
                </c:pt>
                <c:pt idx="837">
                  <c:v>-1.3843797466883115E-2</c:v>
                </c:pt>
                <c:pt idx="838">
                  <c:v>-1.5149517803190462E-2</c:v>
                </c:pt>
                <c:pt idx="839">
                  <c:v>-1.5113987827383754E-2</c:v>
                </c:pt>
                <c:pt idx="840">
                  <c:v>-1.4468605287023373E-2</c:v>
                </c:pt>
                <c:pt idx="841">
                  <c:v>-1.6955693234516116E-2</c:v>
                </c:pt>
                <c:pt idx="842">
                  <c:v>-1.8736784918439633E-2</c:v>
                </c:pt>
                <c:pt idx="843">
                  <c:v>-2.039644056255268E-2</c:v>
                </c:pt>
                <c:pt idx="844">
                  <c:v>-2.3326905833750255E-2</c:v>
                </c:pt>
                <c:pt idx="845">
                  <c:v>-2.7724797318942073E-2</c:v>
                </c:pt>
                <c:pt idx="846">
                  <c:v>-2.8112005412167781E-2</c:v>
                </c:pt>
                <c:pt idx="847">
                  <c:v>-2.8113163516153516E-2</c:v>
                </c:pt>
                <c:pt idx="848">
                  <c:v>-3.1120713292177398E-2</c:v>
                </c:pt>
                <c:pt idx="849">
                  <c:v>-3.4617101606409836E-2</c:v>
                </c:pt>
                <c:pt idx="850">
                  <c:v>-3.9461457376395941E-2</c:v>
                </c:pt>
                <c:pt idx="851">
                  <c:v>-4.1939693573117866E-2</c:v>
                </c:pt>
                <c:pt idx="852">
                  <c:v>-4.3970310968962027E-2</c:v>
                </c:pt>
                <c:pt idx="853">
                  <c:v>-4.4129529849165544E-2</c:v>
                </c:pt>
                <c:pt idx="854">
                  <c:v>-4.3789182714833001E-2</c:v>
                </c:pt>
                <c:pt idx="855">
                  <c:v>-4.2047321305438701E-2</c:v>
                </c:pt>
                <c:pt idx="856">
                  <c:v>-3.9712732101691552E-2</c:v>
                </c:pt>
                <c:pt idx="857">
                  <c:v>-3.3917493759976755E-2</c:v>
                </c:pt>
                <c:pt idx="858">
                  <c:v>-2.6499295467034705E-2</c:v>
                </c:pt>
                <c:pt idx="859">
                  <c:v>-1.5978886317229185E-2</c:v>
                </c:pt>
                <c:pt idx="860">
                  <c:v>-8.6019940558066665E-3</c:v>
                </c:pt>
                <c:pt idx="861">
                  <c:v>-4.209534649788846E-3</c:v>
                </c:pt>
                <c:pt idx="862">
                  <c:v>-2.5999006662562514E-4</c:v>
                </c:pt>
                <c:pt idx="863">
                  <c:v>1.3930679782065318E-3</c:v>
                </c:pt>
                <c:pt idx="864">
                  <c:v>3.6168415014808022E-3</c:v>
                </c:pt>
                <c:pt idx="865">
                  <c:v>3.4170775685026253E-3</c:v>
                </c:pt>
                <c:pt idx="866">
                  <c:v>4.168308065522138E-3</c:v>
                </c:pt>
                <c:pt idx="867">
                  <c:v>6.1220237491676002E-3</c:v>
                </c:pt>
                <c:pt idx="868">
                  <c:v>3.8064756181139135E-3</c:v>
                </c:pt>
                <c:pt idx="869">
                  <c:v>2.4190167407591801E-3</c:v>
                </c:pt>
                <c:pt idx="870">
                  <c:v>2.7243477634409348E-3</c:v>
                </c:pt>
                <c:pt idx="871">
                  <c:v>1.0377538007049012E-3</c:v>
                </c:pt>
                <c:pt idx="872">
                  <c:v>6.5197551818472143E-4</c:v>
                </c:pt>
                <c:pt idx="873">
                  <c:v>-1.5606623560389394E-3</c:v>
                </c:pt>
                <c:pt idx="874">
                  <c:v>-5.1993028426233715E-3</c:v>
                </c:pt>
                <c:pt idx="875">
                  <c:v>-1.2861441442229881E-2</c:v>
                </c:pt>
                <c:pt idx="876">
                  <c:v>-2.079799798712189E-2</c:v>
                </c:pt>
                <c:pt idx="877">
                  <c:v>-3.2462771726587847E-2</c:v>
                </c:pt>
                <c:pt idx="878">
                  <c:v>-3.8433622689863028E-2</c:v>
                </c:pt>
                <c:pt idx="879">
                  <c:v>-3.7622106671321535E-2</c:v>
                </c:pt>
                <c:pt idx="880">
                  <c:v>-3.2442260944793064E-2</c:v>
                </c:pt>
                <c:pt idx="881">
                  <c:v>-2.9039440219789402E-2</c:v>
                </c:pt>
                <c:pt idx="882">
                  <c:v>-2.4503640644971771E-2</c:v>
                </c:pt>
                <c:pt idx="883">
                  <c:v>-2.4765643242918276E-2</c:v>
                </c:pt>
                <c:pt idx="884">
                  <c:v>-2.2644309295205351E-2</c:v>
                </c:pt>
                <c:pt idx="885">
                  <c:v>-2.2781265715390613E-2</c:v>
                </c:pt>
                <c:pt idx="886">
                  <c:v>-2.26395639183463E-2</c:v>
                </c:pt>
                <c:pt idx="887">
                  <c:v>-2.0210699749245647E-2</c:v>
                </c:pt>
                <c:pt idx="888">
                  <c:v>-2.0142864549625179E-2</c:v>
                </c:pt>
                <c:pt idx="889">
                  <c:v>-1.9867283463301598E-2</c:v>
                </c:pt>
                <c:pt idx="890">
                  <c:v>-2.0471181375037797E-2</c:v>
                </c:pt>
                <c:pt idx="891">
                  <c:v>-2.1245803635200556E-2</c:v>
                </c:pt>
                <c:pt idx="892">
                  <c:v>-2.2149917360620015E-2</c:v>
                </c:pt>
                <c:pt idx="893">
                  <c:v>-2.2622130266016446E-2</c:v>
                </c:pt>
                <c:pt idx="894">
                  <c:v>-2.2747364346001869E-2</c:v>
                </c:pt>
                <c:pt idx="895">
                  <c:v>-2.739471034837478E-2</c:v>
                </c:pt>
                <c:pt idx="896">
                  <c:v>-3.0261995428627897E-2</c:v>
                </c:pt>
                <c:pt idx="897">
                  <c:v>-3.3852792505318419E-2</c:v>
                </c:pt>
                <c:pt idx="898">
                  <c:v>-3.4703489342415433E-2</c:v>
                </c:pt>
                <c:pt idx="899">
                  <c:v>-3.5559320900951763E-2</c:v>
                </c:pt>
                <c:pt idx="900">
                  <c:v>-3.530246296212141E-2</c:v>
                </c:pt>
                <c:pt idx="901">
                  <c:v>-3.7513777429222968E-2</c:v>
                </c:pt>
                <c:pt idx="902">
                  <c:v>-3.8876042356139923E-2</c:v>
                </c:pt>
                <c:pt idx="903">
                  <c:v>-3.9546601509978123E-2</c:v>
                </c:pt>
                <c:pt idx="904">
                  <c:v>-3.9658705260110207E-2</c:v>
                </c:pt>
                <c:pt idx="905">
                  <c:v>-3.8750769903125794E-2</c:v>
                </c:pt>
                <c:pt idx="906">
                  <c:v>-3.4744547675270299E-2</c:v>
                </c:pt>
                <c:pt idx="907">
                  <c:v>-3.177968907467623E-2</c:v>
                </c:pt>
                <c:pt idx="908">
                  <c:v>-2.7951113300658057E-2</c:v>
                </c:pt>
                <c:pt idx="909">
                  <c:v>-2.1789657609221642E-2</c:v>
                </c:pt>
                <c:pt idx="910">
                  <c:v>-1.6725256432486579E-2</c:v>
                </c:pt>
                <c:pt idx="911">
                  <c:v>-1.3136390736072447E-2</c:v>
                </c:pt>
                <c:pt idx="912">
                  <c:v>-5.7246157991676623E-3</c:v>
                </c:pt>
                <c:pt idx="913">
                  <c:v>3.9251251582809116E-3</c:v>
                </c:pt>
                <c:pt idx="914">
                  <c:v>1.3464226745913055E-2</c:v>
                </c:pt>
                <c:pt idx="915">
                  <c:v>2.0632802835690359E-2</c:v>
                </c:pt>
                <c:pt idx="916">
                  <c:v>2.6417422538202492E-2</c:v>
                </c:pt>
                <c:pt idx="917">
                  <c:v>2.9517512038139196E-2</c:v>
                </c:pt>
                <c:pt idx="918">
                  <c:v>3.1552028990546592E-2</c:v>
                </c:pt>
                <c:pt idx="919">
                  <c:v>2.9690692811106919E-2</c:v>
                </c:pt>
                <c:pt idx="920">
                  <c:v>2.789102041791636E-2</c:v>
                </c:pt>
                <c:pt idx="921">
                  <c:v>2.4631350748347637E-2</c:v>
                </c:pt>
                <c:pt idx="922">
                  <c:v>2.1798669317665276E-2</c:v>
                </c:pt>
                <c:pt idx="923">
                  <c:v>1.7793527489186417E-2</c:v>
                </c:pt>
                <c:pt idx="924">
                  <c:v>1.2384457503343771E-2</c:v>
                </c:pt>
                <c:pt idx="925">
                  <c:v>4.854707091897361E-3</c:v>
                </c:pt>
                <c:pt idx="926">
                  <c:v>3.0634691948195855E-3</c:v>
                </c:pt>
                <c:pt idx="927">
                  <c:v>1.623080362489862E-3</c:v>
                </c:pt>
                <c:pt idx="928">
                  <c:v>-1.1105333758199374E-3</c:v>
                </c:pt>
                <c:pt idx="929">
                  <c:v>-3.7807588931344765E-3</c:v>
                </c:pt>
                <c:pt idx="930">
                  <c:v>-4.7742804879760993E-3</c:v>
                </c:pt>
                <c:pt idx="931">
                  <c:v>-1.2449914024455578E-3</c:v>
                </c:pt>
                <c:pt idx="932">
                  <c:v>4.6505567160055102E-4</c:v>
                </c:pt>
                <c:pt idx="933">
                  <c:v>3.8997425798226828E-3</c:v>
                </c:pt>
                <c:pt idx="934">
                  <c:v>4.4349796758303747E-3</c:v>
                </c:pt>
                <c:pt idx="935">
                  <c:v>3.7542908097563826E-3</c:v>
                </c:pt>
                <c:pt idx="936">
                  <c:v>3.1782591100063639E-3</c:v>
                </c:pt>
                <c:pt idx="937">
                  <c:v>2.6907796274571539E-3</c:v>
                </c:pt>
                <c:pt idx="938">
                  <c:v>7.0026867142838835E-4</c:v>
                </c:pt>
                <c:pt idx="939">
                  <c:v>-2.4583617201179102E-3</c:v>
                </c:pt>
                <c:pt idx="940">
                  <c:v>-4.3870939289203147E-3</c:v>
                </c:pt>
                <c:pt idx="941">
                  <c:v>-8.5302370898287846E-3</c:v>
                </c:pt>
                <c:pt idx="942">
                  <c:v>-1.1711656072999911E-2</c:v>
                </c:pt>
                <c:pt idx="943">
                  <c:v>-1.4096815958408145E-2</c:v>
                </c:pt>
                <c:pt idx="944">
                  <c:v>-1.4734607880454652E-2</c:v>
                </c:pt>
                <c:pt idx="945">
                  <c:v>-1.9463242843477464E-2</c:v>
                </c:pt>
                <c:pt idx="946">
                  <c:v>-2.5795036738594523E-2</c:v>
                </c:pt>
                <c:pt idx="947">
                  <c:v>-2.9442327715225234E-2</c:v>
                </c:pt>
                <c:pt idx="948">
                  <c:v>-3.2599090699577254E-2</c:v>
                </c:pt>
                <c:pt idx="949">
                  <c:v>-3.4189529822752814E-2</c:v>
                </c:pt>
                <c:pt idx="950">
                  <c:v>-3.624426334233969E-2</c:v>
                </c:pt>
                <c:pt idx="951">
                  <c:v>-3.6327862021837548E-2</c:v>
                </c:pt>
                <c:pt idx="952">
                  <c:v>-3.6004567518790984E-2</c:v>
                </c:pt>
                <c:pt idx="953">
                  <c:v>-3.0685755600858244E-2</c:v>
                </c:pt>
                <c:pt idx="954">
                  <c:v>-3.1410889975945315E-2</c:v>
                </c:pt>
                <c:pt idx="955">
                  <c:v>-3.1646926839244083E-2</c:v>
                </c:pt>
                <c:pt idx="956">
                  <c:v>-3.0901891037856805E-2</c:v>
                </c:pt>
                <c:pt idx="957">
                  <c:v>-3.0568841567957094E-2</c:v>
                </c:pt>
                <c:pt idx="958">
                  <c:v>-2.7603189337504594E-2</c:v>
                </c:pt>
                <c:pt idx="959">
                  <c:v>-2.2605760414037775E-2</c:v>
                </c:pt>
                <c:pt idx="960">
                  <c:v>-1.6098347457193518E-2</c:v>
                </c:pt>
                <c:pt idx="961">
                  <c:v>-1.4322983003560896E-2</c:v>
                </c:pt>
                <c:pt idx="962">
                  <c:v>-1.7445832368357166E-2</c:v>
                </c:pt>
                <c:pt idx="963">
                  <c:v>-1.8546942694066339E-2</c:v>
                </c:pt>
                <c:pt idx="964">
                  <c:v>-2.636317006148018E-2</c:v>
                </c:pt>
                <c:pt idx="965">
                  <c:v>-3.051345666037138E-2</c:v>
                </c:pt>
                <c:pt idx="966">
                  <c:v>-3.349415205748988E-2</c:v>
                </c:pt>
                <c:pt idx="967">
                  <c:v>-3.674600199819987E-2</c:v>
                </c:pt>
                <c:pt idx="968">
                  <c:v>-4.0199392369905627E-2</c:v>
                </c:pt>
                <c:pt idx="969">
                  <c:v>-4.190197529298248E-2</c:v>
                </c:pt>
                <c:pt idx="970">
                  <c:v>-4.3452193769187838E-2</c:v>
                </c:pt>
                <c:pt idx="971">
                  <c:v>-4.2948661985167357E-2</c:v>
                </c:pt>
                <c:pt idx="972">
                  <c:v>-4.1449841124956185E-2</c:v>
                </c:pt>
                <c:pt idx="973">
                  <c:v>-4.1106898085321447E-2</c:v>
                </c:pt>
                <c:pt idx="974">
                  <c:v>-3.9102006835461993E-2</c:v>
                </c:pt>
                <c:pt idx="975">
                  <c:v>-3.8390922852307566E-2</c:v>
                </c:pt>
                <c:pt idx="976">
                  <c:v>-4.199449012412132E-2</c:v>
                </c:pt>
                <c:pt idx="977">
                  <c:v>-4.6427557039543807E-2</c:v>
                </c:pt>
                <c:pt idx="978">
                  <c:v>-4.7479946726208345E-2</c:v>
                </c:pt>
                <c:pt idx="979">
                  <c:v>-4.714548942118553E-2</c:v>
                </c:pt>
                <c:pt idx="980">
                  <c:v>-4.5703640129691879E-2</c:v>
                </c:pt>
                <c:pt idx="981">
                  <c:v>-4.4754060379565315E-2</c:v>
                </c:pt>
                <c:pt idx="982">
                  <c:v>-4.3524614129517449E-2</c:v>
                </c:pt>
                <c:pt idx="983">
                  <c:v>-4.139955700341158E-2</c:v>
                </c:pt>
                <c:pt idx="984">
                  <c:v>-4.0647153475095156E-2</c:v>
                </c:pt>
                <c:pt idx="985">
                  <c:v>-3.6859282815914995E-2</c:v>
                </c:pt>
                <c:pt idx="986">
                  <c:v>-3.3469948959913225E-2</c:v>
                </c:pt>
                <c:pt idx="987">
                  <c:v>-2.9061144357791665E-2</c:v>
                </c:pt>
                <c:pt idx="988">
                  <c:v>-2.6641167248459524E-2</c:v>
                </c:pt>
                <c:pt idx="989">
                  <c:v>-2.6497727399394058E-2</c:v>
                </c:pt>
                <c:pt idx="990">
                  <c:v>-2.266229679301026E-2</c:v>
                </c:pt>
                <c:pt idx="991">
                  <c:v>-5.2490977195164207E-3</c:v>
                </c:pt>
                <c:pt idx="992">
                  <c:v>1.2014066335339753E-2</c:v>
                </c:pt>
                <c:pt idx="993">
                  <c:v>3.9847886281775144E-2</c:v>
                </c:pt>
                <c:pt idx="994">
                  <c:v>5.6407290317292857E-2</c:v>
                </c:pt>
                <c:pt idx="995">
                  <c:v>7.0321404648757191E-2</c:v>
                </c:pt>
                <c:pt idx="996">
                  <c:v>7.8668735300085849E-2</c:v>
                </c:pt>
                <c:pt idx="997">
                  <c:v>8.1182254555043673E-2</c:v>
                </c:pt>
                <c:pt idx="998">
                  <c:v>7.7722010320941504E-2</c:v>
                </c:pt>
                <c:pt idx="999">
                  <c:v>7.3005664775833909E-2</c:v>
                </c:pt>
                <c:pt idx="1000">
                  <c:v>6.4687600742550116E-2</c:v>
                </c:pt>
                <c:pt idx="1001">
                  <c:v>5.6901786458852119E-2</c:v>
                </c:pt>
                <c:pt idx="1002">
                  <c:v>4.9616063217757606E-2</c:v>
                </c:pt>
                <c:pt idx="1003">
                  <c:v>4.4447689144267111E-2</c:v>
                </c:pt>
                <c:pt idx="1004">
                  <c:v>4.0995245073873379E-2</c:v>
                </c:pt>
                <c:pt idx="1005">
                  <c:v>4.0012704715226166E-2</c:v>
                </c:pt>
                <c:pt idx="1006">
                  <c:v>3.9311863085271188E-2</c:v>
                </c:pt>
                <c:pt idx="1007">
                  <c:v>3.5577486304644954E-2</c:v>
                </c:pt>
                <c:pt idx="1008">
                  <c:v>2.9515470354611946E-2</c:v>
                </c:pt>
                <c:pt idx="1009">
                  <c:v>2.4977941241787434E-2</c:v>
                </c:pt>
                <c:pt idx="1010">
                  <c:v>2.2242310376109149E-2</c:v>
                </c:pt>
                <c:pt idx="1011">
                  <c:v>1.65247925376165E-2</c:v>
                </c:pt>
                <c:pt idx="1012">
                  <c:v>1.4074772176151149E-2</c:v>
                </c:pt>
                <c:pt idx="1013">
                  <c:v>1.4221368838468142E-2</c:v>
                </c:pt>
                <c:pt idx="1014">
                  <c:v>1.5277057419936223E-2</c:v>
                </c:pt>
                <c:pt idx="1015">
                  <c:v>1.7020442635122278E-2</c:v>
                </c:pt>
                <c:pt idx="1016">
                  <c:v>1.8720902459392511E-2</c:v>
                </c:pt>
                <c:pt idx="1017">
                  <c:v>1.9274665451047755E-2</c:v>
                </c:pt>
                <c:pt idx="1018">
                  <c:v>1.7845711024246761E-2</c:v>
                </c:pt>
                <c:pt idx="1019">
                  <c:v>1.4338681033144557E-2</c:v>
                </c:pt>
                <c:pt idx="1020">
                  <c:v>1.0876222452585066E-2</c:v>
                </c:pt>
                <c:pt idx="1021">
                  <c:v>8.0353511510811836E-3</c:v>
                </c:pt>
                <c:pt idx="1022">
                  <c:v>4.0521800430420732E-3</c:v>
                </c:pt>
                <c:pt idx="1023">
                  <c:v>8.7157503042061381E-4</c:v>
                </c:pt>
                <c:pt idx="1024">
                  <c:v>3.782442682433773E-5</c:v>
                </c:pt>
                <c:pt idx="1025">
                  <c:v>5.0120766334776326E-4</c:v>
                </c:pt>
                <c:pt idx="1026">
                  <c:v>8.5817642419425838E-4</c:v>
                </c:pt>
                <c:pt idx="1027">
                  <c:v>-1.1070669643399654E-3</c:v>
                </c:pt>
                <c:pt idx="1028">
                  <c:v>-2.6393021729782047E-3</c:v>
                </c:pt>
                <c:pt idx="1029">
                  <c:v>-2.6889865313740359E-3</c:v>
                </c:pt>
                <c:pt idx="1030">
                  <c:v>-2.6974465142401037E-3</c:v>
                </c:pt>
                <c:pt idx="1031">
                  <c:v>-2.6734778979717868E-3</c:v>
                </c:pt>
                <c:pt idx="1032">
                  <c:v>-9.4152292645208902E-3</c:v>
                </c:pt>
                <c:pt idx="1033">
                  <c:v>-1.4089823207763762E-2</c:v>
                </c:pt>
                <c:pt idx="1034">
                  <c:v>-1.8802922220615217E-2</c:v>
                </c:pt>
                <c:pt idx="1035">
                  <c:v>-2.234163857732159E-2</c:v>
                </c:pt>
                <c:pt idx="1036">
                  <c:v>-2.5499540334693992E-2</c:v>
                </c:pt>
                <c:pt idx="1037">
                  <c:v>-2.8925623127241E-2</c:v>
                </c:pt>
                <c:pt idx="1038">
                  <c:v>-2.893537219390201E-2</c:v>
                </c:pt>
                <c:pt idx="1039">
                  <c:v>-2.7426087848924263E-2</c:v>
                </c:pt>
                <c:pt idx="1040">
                  <c:v>-2.3534441365585624E-2</c:v>
                </c:pt>
                <c:pt idx="1041">
                  <c:v>-2.0814182957916077E-2</c:v>
                </c:pt>
                <c:pt idx="1042">
                  <c:v>-1.9640056999392863E-2</c:v>
                </c:pt>
                <c:pt idx="1043">
                  <c:v>-1.7301924165244585E-2</c:v>
                </c:pt>
                <c:pt idx="1044">
                  <c:v>-1.8263462639651437E-2</c:v>
                </c:pt>
                <c:pt idx="1045">
                  <c:v>-1.5221146299488246E-2</c:v>
                </c:pt>
                <c:pt idx="1046">
                  <c:v>-1.6256067064652695E-2</c:v>
                </c:pt>
                <c:pt idx="1047">
                  <c:v>-1.8099510444981461E-2</c:v>
                </c:pt>
                <c:pt idx="1048">
                  <c:v>-1.8145711231805729E-2</c:v>
                </c:pt>
                <c:pt idx="1049">
                  <c:v>-1.9805044732974227E-2</c:v>
                </c:pt>
                <c:pt idx="1050">
                  <c:v>-2.0288710858931094E-2</c:v>
                </c:pt>
                <c:pt idx="1051">
                  <c:v>-1.7390919902379027E-2</c:v>
                </c:pt>
                <c:pt idx="1052">
                  <c:v>-1.797239009518338E-2</c:v>
                </c:pt>
                <c:pt idx="1053">
                  <c:v>-1.5783967550480612E-2</c:v>
                </c:pt>
                <c:pt idx="1054">
                  <c:v>-1.4499474579615248E-2</c:v>
                </c:pt>
                <c:pt idx="1055">
                  <c:v>-1.5163137143338402E-2</c:v>
                </c:pt>
              </c:numCache>
            </c:numRef>
          </c:val>
        </c:ser>
        <c:dLbls>
          <c:showLegendKey val="0"/>
          <c:showVal val="0"/>
          <c:showCatName val="0"/>
          <c:showSerName val="0"/>
          <c:showPercent val="0"/>
          <c:showBubbleSize val="0"/>
        </c:dLbls>
        <c:gapWidth val="150"/>
        <c:axId val="158513360"/>
        <c:axId val="158513920"/>
      </c:barChart>
      <c:lineChart>
        <c:grouping val="standard"/>
        <c:varyColors val="0"/>
        <c:ser>
          <c:idx val="1"/>
          <c:order val="1"/>
          <c:tx>
            <c:strRef>
              <c:f>SPL!$AD$1</c:f>
              <c:strCache>
                <c:ptCount val="1"/>
                <c:pt idx="0">
                  <c:v>MACD</c:v>
                </c:pt>
              </c:strCache>
            </c:strRef>
          </c:tx>
          <c:spPr>
            <a:ln w="12700">
              <a:solidFill>
                <a:srgbClr val="1FB714"/>
              </a:solidFill>
              <a:prstDash val="solid"/>
            </a:ln>
          </c:spPr>
          <c:marker>
            <c:symbol val="none"/>
          </c:marker>
          <c:cat>
            <c:numRef>
              <c:f>SPL!$A$1400:$A$2456</c:f>
              <c:numCache>
                <c:formatCode>m/d/yyyy</c:formatCode>
                <c:ptCount val="1057"/>
                <c:pt idx="0">
                  <c:v>40366</c:v>
                </c:pt>
                <c:pt idx="1">
                  <c:v>40367</c:v>
                </c:pt>
                <c:pt idx="2">
                  <c:v>40368</c:v>
                </c:pt>
                <c:pt idx="3">
                  <c:v>40371</c:v>
                </c:pt>
                <c:pt idx="4">
                  <c:v>40372</c:v>
                </c:pt>
                <c:pt idx="5">
                  <c:v>40373</c:v>
                </c:pt>
                <c:pt idx="6">
                  <c:v>40374</c:v>
                </c:pt>
                <c:pt idx="7">
                  <c:v>40375</c:v>
                </c:pt>
                <c:pt idx="8">
                  <c:v>40378</c:v>
                </c:pt>
                <c:pt idx="9">
                  <c:v>40379</c:v>
                </c:pt>
                <c:pt idx="10">
                  <c:v>40380</c:v>
                </c:pt>
                <c:pt idx="11">
                  <c:v>40381</c:v>
                </c:pt>
                <c:pt idx="12">
                  <c:v>40382</c:v>
                </c:pt>
                <c:pt idx="13">
                  <c:v>40385</c:v>
                </c:pt>
                <c:pt idx="14">
                  <c:v>40386</c:v>
                </c:pt>
                <c:pt idx="15">
                  <c:v>40387</c:v>
                </c:pt>
                <c:pt idx="16">
                  <c:v>40388</c:v>
                </c:pt>
                <c:pt idx="17">
                  <c:v>40389</c:v>
                </c:pt>
                <c:pt idx="18">
                  <c:v>40392</c:v>
                </c:pt>
                <c:pt idx="19">
                  <c:v>40393</c:v>
                </c:pt>
                <c:pt idx="20">
                  <c:v>40394</c:v>
                </c:pt>
                <c:pt idx="21">
                  <c:v>40395</c:v>
                </c:pt>
                <c:pt idx="22">
                  <c:v>40396</c:v>
                </c:pt>
                <c:pt idx="23">
                  <c:v>40399</c:v>
                </c:pt>
                <c:pt idx="24">
                  <c:v>40400</c:v>
                </c:pt>
                <c:pt idx="25">
                  <c:v>40401</c:v>
                </c:pt>
                <c:pt idx="26">
                  <c:v>40402</c:v>
                </c:pt>
                <c:pt idx="27">
                  <c:v>40403</c:v>
                </c:pt>
                <c:pt idx="28">
                  <c:v>40406</c:v>
                </c:pt>
                <c:pt idx="29">
                  <c:v>40407</c:v>
                </c:pt>
                <c:pt idx="30">
                  <c:v>40408</c:v>
                </c:pt>
                <c:pt idx="31">
                  <c:v>40409</c:v>
                </c:pt>
                <c:pt idx="32">
                  <c:v>40410</c:v>
                </c:pt>
                <c:pt idx="33">
                  <c:v>40413</c:v>
                </c:pt>
                <c:pt idx="34">
                  <c:v>40414</c:v>
                </c:pt>
                <c:pt idx="35">
                  <c:v>40415</c:v>
                </c:pt>
                <c:pt idx="36">
                  <c:v>40416</c:v>
                </c:pt>
                <c:pt idx="37">
                  <c:v>40417</c:v>
                </c:pt>
                <c:pt idx="38">
                  <c:v>40420</c:v>
                </c:pt>
                <c:pt idx="39">
                  <c:v>40421</c:v>
                </c:pt>
                <c:pt idx="40">
                  <c:v>40422</c:v>
                </c:pt>
                <c:pt idx="41">
                  <c:v>40423</c:v>
                </c:pt>
                <c:pt idx="42">
                  <c:v>40424</c:v>
                </c:pt>
                <c:pt idx="43">
                  <c:v>40427</c:v>
                </c:pt>
                <c:pt idx="44">
                  <c:v>40428</c:v>
                </c:pt>
                <c:pt idx="45">
                  <c:v>40429</c:v>
                </c:pt>
                <c:pt idx="46">
                  <c:v>40430</c:v>
                </c:pt>
                <c:pt idx="47">
                  <c:v>40431</c:v>
                </c:pt>
                <c:pt idx="48">
                  <c:v>40434</c:v>
                </c:pt>
                <c:pt idx="49">
                  <c:v>40435</c:v>
                </c:pt>
                <c:pt idx="50">
                  <c:v>40436</c:v>
                </c:pt>
                <c:pt idx="51">
                  <c:v>40437</c:v>
                </c:pt>
                <c:pt idx="52">
                  <c:v>40438</c:v>
                </c:pt>
                <c:pt idx="53">
                  <c:v>40441</c:v>
                </c:pt>
                <c:pt idx="54">
                  <c:v>40442</c:v>
                </c:pt>
                <c:pt idx="55">
                  <c:v>40443</c:v>
                </c:pt>
                <c:pt idx="56">
                  <c:v>40444</c:v>
                </c:pt>
                <c:pt idx="57">
                  <c:v>40445</c:v>
                </c:pt>
                <c:pt idx="58">
                  <c:v>40448</c:v>
                </c:pt>
                <c:pt idx="59">
                  <c:v>40449</c:v>
                </c:pt>
                <c:pt idx="60">
                  <c:v>40450</c:v>
                </c:pt>
                <c:pt idx="61">
                  <c:v>40451</c:v>
                </c:pt>
                <c:pt idx="62">
                  <c:v>40455</c:v>
                </c:pt>
                <c:pt idx="63">
                  <c:v>40456</c:v>
                </c:pt>
                <c:pt idx="64">
                  <c:v>40457</c:v>
                </c:pt>
                <c:pt idx="65">
                  <c:v>40458</c:v>
                </c:pt>
                <c:pt idx="66">
                  <c:v>40459</c:v>
                </c:pt>
                <c:pt idx="67">
                  <c:v>40462</c:v>
                </c:pt>
                <c:pt idx="68">
                  <c:v>40463</c:v>
                </c:pt>
                <c:pt idx="69">
                  <c:v>40464</c:v>
                </c:pt>
                <c:pt idx="70">
                  <c:v>40465</c:v>
                </c:pt>
                <c:pt idx="71">
                  <c:v>40466</c:v>
                </c:pt>
                <c:pt idx="72">
                  <c:v>40469</c:v>
                </c:pt>
                <c:pt idx="73">
                  <c:v>40470</c:v>
                </c:pt>
                <c:pt idx="74">
                  <c:v>40471</c:v>
                </c:pt>
                <c:pt idx="75">
                  <c:v>40472</c:v>
                </c:pt>
                <c:pt idx="76">
                  <c:v>40473</c:v>
                </c:pt>
                <c:pt idx="77">
                  <c:v>40476</c:v>
                </c:pt>
                <c:pt idx="78">
                  <c:v>40477</c:v>
                </c:pt>
                <c:pt idx="79">
                  <c:v>40478</c:v>
                </c:pt>
                <c:pt idx="80">
                  <c:v>40479</c:v>
                </c:pt>
                <c:pt idx="81">
                  <c:v>40480</c:v>
                </c:pt>
                <c:pt idx="82">
                  <c:v>40483</c:v>
                </c:pt>
                <c:pt idx="83">
                  <c:v>40484</c:v>
                </c:pt>
                <c:pt idx="84">
                  <c:v>40485</c:v>
                </c:pt>
                <c:pt idx="85">
                  <c:v>40486</c:v>
                </c:pt>
                <c:pt idx="86">
                  <c:v>40487</c:v>
                </c:pt>
                <c:pt idx="87">
                  <c:v>40490</c:v>
                </c:pt>
                <c:pt idx="88">
                  <c:v>40491</c:v>
                </c:pt>
                <c:pt idx="89">
                  <c:v>40492</c:v>
                </c:pt>
                <c:pt idx="90">
                  <c:v>40493</c:v>
                </c:pt>
                <c:pt idx="91">
                  <c:v>40494</c:v>
                </c:pt>
                <c:pt idx="92">
                  <c:v>40497</c:v>
                </c:pt>
                <c:pt idx="93">
                  <c:v>40498</c:v>
                </c:pt>
                <c:pt idx="94">
                  <c:v>40499</c:v>
                </c:pt>
                <c:pt idx="95">
                  <c:v>40500</c:v>
                </c:pt>
                <c:pt idx="96">
                  <c:v>40501</c:v>
                </c:pt>
                <c:pt idx="97">
                  <c:v>40504</c:v>
                </c:pt>
                <c:pt idx="98">
                  <c:v>40505</c:v>
                </c:pt>
                <c:pt idx="99">
                  <c:v>40506</c:v>
                </c:pt>
                <c:pt idx="100">
                  <c:v>40507</c:v>
                </c:pt>
                <c:pt idx="101">
                  <c:v>40508</c:v>
                </c:pt>
                <c:pt idx="102">
                  <c:v>40511</c:v>
                </c:pt>
                <c:pt idx="103">
                  <c:v>40512</c:v>
                </c:pt>
                <c:pt idx="104">
                  <c:v>40513</c:v>
                </c:pt>
                <c:pt idx="105">
                  <c:v>40514</c:v>
                </c:pt>
                <c:pt idx="106">
                  <c:v>40515</c:v>
                </c:pt>
                <c:pt idx="107">
                  <c:v>40518</c:v>
                </c:pt>
                <c:pt idx="108">
                  <c:v>40519</c:v>
                </c:pt>
                <c:pt idx="109">
                  <c:v>40520</c:v>
                </c:pt>
                <c:pt idx="110">
                  <c:v>40521</c:v>
                </c:pt>
                <c:pt idx="111">
                  <c:v>40522</c:v>
                </c:pt>
                <c:pt idx="112">
                  <c:v>40525</c:v>
                </c:pt>
                <c:pt idx="113">
                  <c:v>40526</c:v>
                </c:pt>
                <c:pt idx="114">
                  <c:v>40527</c:v>
                </c:pt>
                <c:pt idx="115">
                  <c:v>40528</c:v>
                </c:pt>
                <c:pt idx="116">
                  <c:v>40529</c:v>
                </c:pt>
                <c:pt idx="117">
                  <c:v>40532</c:v>
                </c:pt>
                <c:pt idx="118">
                  <c:v>40533</c:v>
                </c:pt>
                <c:pt idx="119">
                  <c:v>40534</c:v>
                </c:pt>
                <c:pt idx="120">
                  <c:v>40535</c:v>
                </c:pt>
                <c:pt idx="121">
                  <c:v>40536</c:v>
                </c:pt>
                <c:pt idx="122">
                  <c:v>40541</c:v>
                </c:pt>
                <c:pt idx="123">
                  <c:v>40547</c:v>
                </c:pt>
                <c:pt idx="124">
                  <c:v>40548</c:v>
                </c:pt>
                <c:pt idx="125">
                  <c:v>40549</c:v>
                </c:pt>
                <c:pt idx="126">
                  <c:v>40550</c:v>
                </c:pt>
                <c:pt idx="127">
                  <c:v>40553</c:v>
                </c:pt>
                <c:pt idx="128">
                  <c:v>40554</c:v>
                </c:pt>
                <c:pt idx="129">
                  <c:v>40555</c:v>
                </c:pt>
                <c:pt idx="130">
                  <c:v>40556</c:v>
                </c:pt>
                <c:pt idx="131">
                  <c:v>40557</c:v>
                </c:pt>
                <c:pt idx="132">
                  <c:v>40560</c:v>
                </c:pt>
                <c:pt idx="133">
                  <c:v>40561</c:v>
                </c:pt>
                <c:pt idx="134">
                  <c:v>40562</c:v>
                </c:pt>
                <c:pt idx="135">
                  <c:v>40563</c:v>
                </c:pt>
                <c:pt idx="136">
                  <c:v>40564</c:v>
                </c:pt>
                <c:pt idx="137">
                  <c:v>40567</c:v>
                </c:pt>
                <c:pt idx="138">
                  <c:v>40568</c:v>
                </c:pt>
                <c:pt idx="139">
                  <c:v>40570</c:v>
                </c:pt>
                <c:pt idx="140">
                  <c:v>40571</c:v>
                </c:pt>
                <c:pt idx="141">
                  <c:v>40574</c:v>
                </c:pt>
                <c:pt idx="142">
                  <c:v>40575</c:v>
                </c:pt>
                <c:pt idx="143">
                  <c:v>40576</c:v>
                </c:pt>
                <c:pt idx="144">
                  <c:v>40577</c:v>
                </c:pt>
                <c:pt idx="145">
                  <c:v>40578</c:v>
                </c:pt>
                <c:pt idx="146">
                  <c:v>40581</c:v>
                </c:pt>
                <c:pt idx="147">
                  <c:v>40582</c:v>
                </c:pt>
                <c:pt idx="148">
                  <c:v>40583</c:v>
                </c:pt>
                <c:pt idx="149">
                  <c:v>40584</c:v>
                </c:pt>
                <c:pt idx="150">
                  <c:v>40585</c:v>
                </c:pt>
                <c:pt idx="151">
                  <c:v>40588</c:v>
                </c:pt>
                <c:pt idx="152">
                  <c:v>40589</c:v>
                </c:pt>
                <c:pt idx="153">
                  <c:v>40590</c:v>
                </c:pt>
                <c:pt idx="154">
                  <c:v>40591</c:v>
                </c:pt>
                <c:pt idx="155">
                  <c:v>40592</c:v>
                </c:pt>
                <c:pt idx="156">
                  <c:v>40595</c:v>
                </c:pt>
                <c:pt idx="157">
                  <c:v>40596</c:v>
                </c:pt>
                <c:pt idx="158">
                  <c:v>40597</c:v>
                </c:pt>
                <c:pt idx="159">
                  <c:v>40598</c:v>
                </c:pt>
                <c:pt idx="160">
                  <c:v>40599</c:v>
                </c:pt>
                <c:pt idx="161">
                  <c:v>40602</c:v>
                </c:pt>
                <c:pt idx="162">
                  <c:v>40603</c:v>
                </c:pt>
                <c:pt idx="163">
                  <c:v>40604</c:v>
                </c:pt>
                <c:pt idx="164">
                  <c:v>40605</c:v>
                </c:pt>
                <c:pt idx="165">
                  <c:v>40606</c:v>
                </c:pt>
                <c:pt idx="166">
                  <c:v>40609</c:v>
                </c:pt>
                <c:pt idx="167">
                  <c:v>40610</c:v>
                </c:pt>
                <c:pt idx="168">
                  <c:v>40611</c:v>
                </c:pt>
                <c:pt idx="169">
                  <c:v>40612</c:v>
                </c:pt>
                <c:pt idx="170">
                  <c:v>40613</c:v>
                </c:pt>
                <c:pt idx="171">
                  <c:v>40616</c:v>
                </c:pt>
                <c:pt idx="172">
                  <c:v>40617</c:v>
                </c:pt>
                <c:pt idx="173">
                  <c:v>40618</c:v>
                </c:pt>
                <c:pt idx="174">
                  <c:v>40619</c:v>
                </c:pt>
                <c:pt idx="175">
                  <c:v>40620</c:v>
                </c:pt>
                <c:pt idx="176">
                  <c:v>40623</c:v>
                </c:pt>
                <c:pt idx="177">
                  <c:v>40624</c:v>
                </c:pt>
                <c:pt idx="178">
                  <c:v>40625</c:v>
                </c:pt>
                <c:pt idx="179">
                  <c:v>40626</c:v>
                </c:pt>
                <c:pt idx="180">
                  <c:v>40627</c:v>
                </c:pt>
                <c:pt idx="181">
                  <c:v>40630</c:v>
                </c:pt>
                <c:pt idx="182">
                  <c:v>40631</c:v>
                </c:pt>
                <c:pt idx="183">
                  <c:v>40632</c:v>
                </c:pt>
                <c:pt idx="184">
                  <c:v>40633</c:v>
                </c:pt>
                <c:pt idx="185">
                  <c:v>40634</c:v>
                </c:pt>
                <c:pt idx="186">
                  <c:v>40637</c:v>
                </c:pt>
                <c:pt idx="187">
                  <c:v>40638</c:v>
                </c:pt>
                <c:pt idx="188">
                  <c:v>40639</c:v>
                </c:pt>
                <c:pt idx="189">
                  <c:v>40640</c:v>
                </c:pt>
                <c:pt idx="190">
                  <c:v>40641</c:v>
                </c:pt>
                <c:pt idx="191">
                  <c:v>40644</c:v>
                </c:pt>
                <c:pt idx="192">
                  <c:v>40645</c:v>
                </c:pt>
                <c:pt idx="193">
                  <c:v>40646</c:v>
                </c:pt>
                <c:pt idx="194">
                  <c:v>40647</c:v>
                </c:pt>
                <c:pt idx="195">
                  <c:v>40648</c:v>
                </c:pt>
                <c:pt idx="196">
                  <c:v>40651</c:v>
                </c:pt>
                <c:pt idx="197">
                  <c:v>40652</c:v>
                </c:pt>
                <c:pt idx="198">
                  <c:v>40653</c:v>
                </c:pt>
                <c:pt idx="199">
                  <c:v>40654</c:v>
                </c:pt>
                <c:pt idx="200">
                  <c:v>40660</c:v>
                </c:pt>
                <c:pt idx="201">
                  <c:v>40661</c:v>
                </c:pt>
                <c:pt idx="202">
                  <c:v>40662</c:v>
                </c:pt>
                <c:pt idx="203">
                  <c:v>40665</c:v>
                </c:pt>
                <c:pt idx="204">
                  <c:v>40666</c:v>
                </c:pt>
                <c:pt idx="205">
                  <c:v>40667</c:v>
                </c:pt>
                <c:pt idx="206">
                  <c:v>40668</c:v>
                </c:pt>
                <c:pt idx="207">
                  <c:v>40669</c:v>
                </c:pt>
                <c:pt idx="208">
                  <c:v>40672</c:v>
                </c:pt>
                <c:pt idx="209">
                  <c:v>40673</c:v>
                </c:pt>
                <c:pt idx="210">
                  <c:v>40674</c:v>
                </c:pt>
                <c:pt idx="211">
                  <c:v>40675</c:v>
                </c:pt>
                <c:pt idx="212">
                  <c:v>40676</c:v>
                </c:pt>
                <c:pt idx="213">
                  <c:v>40679</c:v>
                </c:pt>
                <c:pt idx="214">
                  <c:v>40680</c:v>
                </c:pt>
                <c:pt idx="215">
                  <c:v>40681</c:v>
                </c:pt>
                <c:pt idx="216">
                  <c:v>40682</c:v>
                </c:pt>
                <c:pt idx="217">
                  <c:v>40683</c:v>
                </c:pt>
                <c:pt idx="218">
                  <c:v>40686</c:v>
                </c:pt>
                <c:pt idx="219">
                  <c:v>40687</c:v>
                </c:pt>
                <c:pt idx="220">
                  <c:v>40688</c:v>
                </c:pt>
                <c:pt idx="221">
                  <c:v>40689</c:v>
                </c:pt>
                <c:pt idx="222">
                  <c:v>40690</c:v>
                </c:pt>
                <c:pt idx="223">
                  <c:v>40693</c:v>
                </c:pt>
                <c:pt idx="224">
                  <c:v>40694</c:v>
                </c:pt>
                <c:pt idx="225">
                  <c:v>40695</c:v>
                </c:pt>
                <c:pt idx="226">
                  <c:v>40696</c:v>
                </c:pt>
                <c:pt idx="227">
                  <c:v>40697</c:v>
                </c:pt>
                <c:pt idx="228">
                  <c:v>40700</c:v>
                </c:pt>
                <c:pt idx="229">
                  <c:v>40701</c:v>
                </c:pt>
                <c:pt idx="230">
                  <c:v>40702</c:v>
                </c:pt>
                <c:pt idx="231">
                  <c:v>40703</c:v>
                </c:pt>
                <c:pt idx="232">
                  <c:v>40704</c:v>
                </c:pt>
                <c:pt idx="233">
                  <c:v>40708</c:v>
                </c:pt>
                <c:pt idx="234">
                  <c:v>40709</c:v>
                </c:pt>
                <c:pt idx="235">
                  <c:v>40710</c:v>
                </c:pt>
                <c:pt idx="236">
                  <c:v>40711</c:v>
                </c:pt>
                <c:pt idx="237">
                  <c:v>40714</c:v>
                </c:pt>
                <c:pt idx="238">
                  <c:v>40715</c:v>
                </c:pt>
                <c:pt idx="239">
                  <c:v>40716</c:v>
                </c:pt>
                <c:pt idx="240">
                  <c:v>40717</c:v>
                </c:pt>
                <c:pt idx="241">
                  <c:v>40718</c:v>
                </c:pt>
                <c:pt idx="242">
                  <c:v>40721</c:v>
                </c:pt>
                <c:pt idx="243">
                  <c:v>40722</c:v>
                </c:pt>
                <c:pt idx="244">
                  <c:v>40723</c:v>
                </c:pt>
                <c:pt idx="245">
                  <c:v>40724</c:v>
                </c:pt>
                <c:pt idx="246">
                  <c:v>40725</c:v>
                </c:pt>
                <c:pt idx="247">
                  <c:v>40728</c:v>
                </c:pt>
                <c:pt idx="248">
                  <c:v>40729</c:v>
                </c:pt>
                <c:pt idx="249">
                  <c:v>40730</c:v>
                </c:pt>
                <c:pt idx="250">
                  <c:v>40731</c:v>
                </c:pt>
                <c:pt idx="251">
                  <c:v>40732</c:v>
                </c:pt>
                <c:pt idx="252">
                  <c:v>40735</c:v>
                </c:pt>
                <c:pt idx="253">
                  <c:v>40736</c:v>
                </c:pt>
                <c:pt idx="254">
                  <c:v>40737</c:v>
                </c:pt>
                <c:pt idx="255">
                  <c:v>40738</c:v>
                </c:pt>
                <c:pt idx="256">
                  <c:v>40739</c:v>
                </c:pt>
                <c:pt idx="257">
                  <c:v>40742</c:v>
                </c:pt>
                <c:pt idx="258">
                  <c:v>40743</c:v>
                </c:pt>
                <c:pt idx="259">
                  <c:v>40744</c:v>
                </c:pt>
                <c:pt idx="260">
                  <c:v>40745</c:v>
                </c:pt>
                <c:pt idx="261">
                  <c:v>40746</c:v>
                </c:pt>
                <c:pt idx="262">
                  <c:v>40749</c:v>
                </c:pt>
                <c:pt idx="263">
                  <c:v>40750</c:v>
                </c:pt>
                <c:pt idx="264">
                  <c:v>40751</c:v>
                </c:pt>
                <c:pt idx="265">
                  <c:v>40752</c:v>
                </c:pt>
                <c:pt idx="266">
                  <c:v>40753</c:v>
                </c:pt>
                <c:pt idx="267">
                  <c:v>40756</c:v>
                </c:pt>
                <c:pt idx="268">
                  <c:v>40757</c:v>
                </c:pt>
                <c:pt idx="269">
                  <c:v>40758</c:v>
                </c:pt>
                <c:pt idx="270">
                  <c:v>40759</c:v>
                </c:pt>
                <c:pt idx="271">
                  <c:v>40760</c:v>
                </c:pt>
                <c:pt idx="272">
                  <c:v>40763</c:v>
                </c:pt>
                <c:pt idx="273">
                  <c:v>40764</c:v>
                </c:pt>
                <c:pt idx="274">
                  <c:v>40765</c:v>
                </c:pt>
                <c:pt idx="275">
                  <c:v>40766</c:v>
                </c:pt>
                <c:pt idx="276">
                  <c:v>40767</c:v>
                </c:pt>
                <c:pt idx="277">
                  <c:v>40770</c:v>
                </c:pt>
                <c:pt idx="278">
                  <c:v>40771</c:v>
                </c:pt>
                <c:pt idx="279">
                  <c:v>40772</c:v>
                </c:pt>
                <c:pt idx="280">
                  <c:v>40773</c:v>
                </c:pt>
                <c:pt idx="281">
                  <c:v>40774</c:v>
                </c:pt>
                <c:pt idx="282">
                  <c:v>40777</c:v>
                </c:pt>
                <c:pt idx="283">
                  <c:v>40778</c:v>
                </c:pt>
                <c:pt idx="284">
                  <c:v>40779</c:v>
                </c:pt>
                <c:pt idx="285">
                  <c:v>40780</c:v>
                </c:pt>
                <c:pt idx="286">
                  <c:v>40781</c:v>
                </c:pt>
                <c:pt idx="287">
                  <c:v>40784</c:v>
                </c:pt>
                <c:pt idx="288">
                  <c:v>40785</c:v>
                </c:pt>
                <c:pt idx="289">
                  <c:v>40786</c:v>
                </c:pt>
                <c:pt idx="290">
                  <c:v>40787</c:v>
                </c:pt>
                <c:pt idx="291">
                  <c:v>40788</c:v>
                </c:pt>
                <c:pt idx="292">
                  <c:v>40791</c:v>
                </c:pt>
                <c:pt idx="293">
                  <c:v>40792</c:v>
                </c:pt>
                <c:pt idx="294">
                  <c:v>40793</c:v>
                </c:pt>
                <c:pt idx="295">
                  <c:v>40794</c:v>
                </c:pt>
                <c:pt idx="296">
                  <c:v>40795</c:v>
                </c:pt>
                <c:pt idx="297">
                  <c:v>40798</c:v>
                </c:pt>
                <c:pt idx="298">
                  <c:v>40799</c:v>
                </c:pt>
                <c:pt idx="299">
                  <c:v>40800</c:v>
                </c:pt>
                <c:pt idx="300">
                  <c:v>40801</c:v>
                </c:pt>
                <c:pt idx="301">
                  <c:v>40802</c:v>
                </c:pt>
                <c:pt idx="302">
                  <c:v>40805</c:v>
                </c:pt>
                <c:pt idx="303">
                  <c:v>40806</c:v>
                </c:pt>
                <c:pt idx="304">
                  <c:v>40807</c:v>
                </c:pt>
                <c:pt idx="305">
                  <c:v>40808</c:v>
                </c:pt>
                <c:pt idx="306">
                  <c:v>40809.373622685183</c:v>
                </c:pt>
                <c:pt idx="307">
                  <c:v>40812.306979166664</c:v>
                </c:pt>
                <c:pt idx="308">
                  <c:v>40813.315115740741</c:v>
                </c:pt>
                <c:pt idx="309">
                  <c:v>40814.310578703706</c:v>
                </c:pt>
                <c:pt idx="310">
                  <c:v>40815.310023148151</c:v>
                </c:pt>
                <c:pt idx="311">
                  <c:v>40816.306898148148</c:v>
                </c:pt>
                <c:pt idx="312">
                  <c:v>40819.308391203704</c:v>
                </c:pt>
                <c:pt idx="313">
                  <c:v>40820.313564814816</c:v>
                </c:pt>
                <c:pt idx="314">
                  <c:v>40821.312777777777</c:v>
                </c:pt>
                <c:pt idx="315">
                  <c:v>40822.312002314815</c:v>
                </c:pt>
                <c:pt idx="316">
                  <c:v>40823.315057870372</c:v>
                </c:pt>
                <c:pt idx="317">
                  <c:v>40826.315694444442</c:v>
                </c:pt>
                <c:pt idx="318">
                  <c:v>40827.309895833336</c:v>
                </c:pt>
                <c:pt idx="319">
                  <c:v>40828.864884259259</c:v>
                </c:pt>
                <c:pt idx="320">
                  <c:v>40829.312013888892</c:v>
                </c:pt>
                <c:pt idx="321">
                  <c:v>40830.311030092591</c:v>
                </c:pt>
                <c:pt idx="322">
                  <c:v>40833.313414351855</c:v>
                </c:pt>
                <c:pt idx="323">
                  <c:v>40834.318136574075</c:v>
                </c:pt>
                <c:pt idx="324">
                  <c:v>40835.31925925926</c:v>
                </c:pt>
                <c:pt idx="325">
                  <c:v>40836.315104166664</c:v>
                </c:pt>
                <c:pt idx="326">
                  <c:v>40837.343993055554</c:v>
                </c:pt>
                <c:pt idx="327">
                  <c:v>40840.320208333331</c:v>
                </c:pt>
                <c:pt idx="328">
                  <c:v>40841.30872685185</c:v>
                </c:pt>
                <c:pt idx="329">
                  <c:v>40842.310763888891</c:v>
                </c:pt>
                <c:pt idx="330">
                  <c:v>40843.320902777778</c:v>
                </c:pt>
                <c:pt idx="331">
                  <c:v>40844.30369212963</c:v>
                </c:pt>
                <c:pt idx="332">
                  <c:v>40847.309791666667</c:v>
                </c:pt>
                <c:pt idx="333">
                  <c:v>40848.313750000001</c:v>
                </c:pt>
                <c:pt idx="334">
                  <c:v>40849.313159722224</c:v>
                </c:pt>
                <c:pt idx="335">
                  <c:v>40850.312199074076</c:v>
                </c:pt>
                <c:pt idx="336">
                  <c:v>40851.309849537036</c:v>
                </c:pt>
                <c:pt idx="337">
                  <c:v>40854.308865740742</c:v>
                </c:pt>
                <c:pt idx="338">
                  <c:v>40855.313622685186</c:v>
                </c:pt>
                <c:pt idx="339">
                  <c:v>40856.309189814812</c:v>
                </c:pt>
                <c:pt idx="340">
                  <c:v>40857.327303240738</c:v>
                </c:pt>
                <c:pt idx="341">
                  <c:v>40858.90415509259</c:v>
                </c:pt>
                <c:pt idx="342">
                  <c:v>40863.312708333331</c:v>
                </c:pt>
                <c:pt idx="343">
                  <c:v>40864.311481481483</c:v>
                </c:pt>
                <c:pt idx="344">
                  <c:v>40865.307881944442</c:v>
                </c:pt>
                <c:pt idx="345">
                  <c:v>40868.31082175926</c:v>
                </c:pt>
                <c:pt idx="346">
                  <c:v>40869.335243055553</c:v>
                </c:pt>
                <c:pt idx="347">
                  <c:v>40870.312604166669</c:v>
                </c:pt>
                <c:pt idx="348">
                  <c:v>40871.483564814815</c:v>
                </c:pt>
                <c:pt idx="349">
                  <c:v>40872.437384259261</c:v>
                </c:pt>
                <c:pt idx="350">
                  <c:v>40875.30740740741</c:v>
                </c:pt>
                <c:pt idx="351">
                  <c:v>40876.312083333331</c:v>
                </c:pt>
                <c:pt idx="352">
                  <c:v>40877.299826388888</c:v>
                </c:pt>
                <c:pt idx="353">
                  <c:v>40878.287766203706</c:v>
                </c:pt>
                <c:pt idx="354">
                  <c:v>40879.296412037038</c:v>
                </c:pt>
                <c:pt idx="355">
                  <c:v>40882.303067129629</c:v>
                </c:pt>
                <c:pt idx="356">
                  <c:v>40883.310196759259</c:v>
                </c:pt>
                <c:pt idx="357">
                  <c:v>40884.312430555554</c:v>
                </c:pt>
                <c:pt idx="358">
                  <c:v>40885.301678240743</c:v>
                </c:pt>
                <c:pt idx="359">
                  <c:v>40886.303807870368</c:v>
                </c:pt>
                <c:pt idx="360">
                  <c:v>40889.307557870372</c:v>
                </c:pt>
                <c:pt idx="361">
                  <c:v>40890.310983796298</c:v>
                </c:pt>
                <c:pt idx="362">
                  <c:v>40891.307349537034</c:v>
                </c:pt>
                <c:pt idx="363">
                  <c:v>40892.310428240744</c:v>
                </c:pt>
                <c:pt idx="364">
                  <c:v>40893.408055555556</c:v>
                </c:pt>
                <c:pt idx="365">
                  <c:v>40896.303333333337</c:v>
                </c:pt>
                <c:pt idx="366">
                  <c:v>40897.307233796295</c:v>
                </c:pt>
                <c:pt idx="367">
                  <c:v>40898.3125462963</c:v>
                </c:pt>
                <c:pt idx="368">
                  <c:v>40899.310428240744</c:v>
                </c:pt>
                <c:pt idx="369">
                  <c:v>40900.305393518516</c:v>
                </c:pt>
                <c:pt idx="370">
                  <c:v>40905.322152777779</c:v>
                </c:pt>
                <c:pt idx="371">
                  <c:v>40906.30327546296</c:v>
                </c:pt>
                <c:pt idx="372">
                  <c:v>40907.307673611111</c:v>
                </c:pt>
                <c:pt idx="373">
                  <c:v>40911.305520833332</c:v>
                </c:pt>
                <c:pt idx="374">
                  <c:v>40912.309988425928</c:v>
                </c:pt>
                <c:pt idx="375">
                  <c:v>40913.324282407404</c:v>
                </c:pt>
                <c:pt idx="376">
                  <c:v>40914.385879629626</c:v>
                </c:pt>
                <c:pt idx="377">
                  <c:v>40917.415717592594</c:v>
                </c:pt>
                <c:pt idx="378">
                  <c:v>40918.395289351851</c:v>
                </c:pt>
                <c:pt idx="379">
                  <c:v>40919.359733796293</c:v>
                </c:pt>
                <c:pt idx="380">
                  <c:v>40920.41306712963</c:v>
                </c:pt>
                <c:pt idx="381">
                  <c:v>40921.652048611111</c:v>
                </c:pt>
                <c:pt idx="382">
                  <c:v>40924.394548611112</c:v>
                </c:pt>
                <c:pt idx="383">
                  <c:v>40925.302604166667</c:v>
                </c:pt>
                <c:pt idx="384">
                  <c:v>40926.267627314817</c:v>
                </c:pt>
                <c:pt idx="385">
                  <c:v>40927.323344907411</c:v>
                </c:pt>
                <c:pt idx="386">
                  <c:v>40928.271331018521</c:v>
                </c:pt>
                <c:pt idx="387">
                  <c:v>40931.431493055556</c:v>
                </c:pt>
                <c:pt idx="388">
                  <c:v>40932.342800925922</c:v>
                </c:pt>
                <c:pt idx="389">
                  <c:v>40933.332071759258</c:v>
                </c:pt>
                <c:pt idx="390">
                  <c:v>40935.360509259262</c:v>
                </c:pt>
                <c:pt idx="391">
                  <c:v>40938.263032407405</c:v>
                </c:pt>
                <c:pt idx="392">
                  <c:v>40939.384317129632</c:v>
                </c:pt>
                <c:pt idx="393">
                  <c:v>40940</c:v>
                </c:pt>
                <c:pt idx="394">
                  <c:v>40941.389965277776</c:v>
                </c:pt>
                <c:pt idx="395">
                  <c:v>40942.381585648145</c:v>
                </c:pt>
                <c:pt idx="396">
                  <c:v>40945.324131944442</c:v>
                </c:pt>
                <c:pt idx="397">
                  <c:v>40946.360092592593</c:v>
                </c:pt>
                <c:pt idx="398">
                  <c:v>40947.360543981478</c:v>
                </c:pt>
                <c:pt idx="399">
                  <c:v>40948.424351851849</c:v>
                </c:pt>
                <c:pt idx="400">
                  <c:v>40949.3746875</c:v>
                </c:pt>
                <c:pt idx="401">
                  <c:v>40952.311782407407</c:v>
                </c:pt>
                <c:pt idx="402">
                  <c:v>40953.327662037038</c:v>
                </c:pt>
                <c:pt idx="403">
                  <c:v>40954.319571759261</c:v>
                </c:pt>
                <c:pt idx="404">
                  <c:v>40955.317326388889</c:v>
                </c:pt>
                <c:pt idx="405">
                  <c:v>40956.330601851849</c:v>
                </c:pt>
                <c:pt idx="406">
                  <c:v>40959.328217592592</c:v>
                </c:pt>
                <c:pt idx="407">
                  <c:v>40960.471388888887</c:v>
                </c:pt>
                <c:pt idx="408">
                  <c:v>40961.352662037039</c:v>
                </c:pt>
                <c:pt idx="409">
                  <c:v>40962.312708333331</c:v>
                </c:pt>
                <c:pt idx="410">
                  <c:v>40963.405682870369</c:v>
                </c:pt>
                <c:pt idx="411">
                  <c:v>40966.323784722219</c:v>
                </c:pt>
                <c:pt idx="412">
                  <c:v>40967.30609953704</c:v>
                </c:pt>
                <c:pt idx="413">
                  <c:v>40968.326817129629</c:v>
                </c:pt>
                <c:pt idx="414">
                  <c:v>40969.357083333336</c:v>
                </c:pt>
                <c:pt idx="415">
                  <c:v>40970.303773148145</c:v>
                </c:pt>
                <c:pt idx="416">
                  <c:v>40973.330381944441</c:v>
                </c:pt>
                <c:pt idx="417">
                  <c:v>40974.339236111111</c:v>
                </c:pt>
                <c:pt idx="418">
                  <c:v>40975.315324074072</c:v>
                </c:pt>
                <c:pt idx="419">
                  <c:v>40976.323680555557</c:v>
                </c:pt>
                <c:pt idx="420">
                  <c:v>40977.326793981483</c:v>
                </c:pt>
                <c:pt idx="421">
                  <c:v>40980.324675925927</c:v>
                </c:pt>
                <c:pt idx="422">
                  <c:v>40981.321516203701</c:v>
                </c:pt>
                <c:pt idx="423">
                  <c:v>40982.312025462961</c:v>
                </c:pt>
                <c:pt idx="424">
                  <c:v>40983.394513888888</c:v>
                </c:pt>
                <c:pt idx="425">
                  <c:v>40984.342592592591</c:v>
                </c:pt>
                <c:pt idx="426">
                  <c:v>40987.328784722224</c:v>
                </c:pt>
                <c:pt idx="427">
                  <c:v>40988.327905092592</c:v>
                </c:pt>
                <c:pt idx="428">
                  <c:v>40989.318761574075</c:v>
                </c:pt>
                <c:pt idx="429">
                  <c:v>40990.340578703705</c:v>
                </c:pt>
                <c:pt idx="430">
                  <c:v>40991.537789351853</c:v>
                </c:pt>
                <c:pt idx="431">
                  <c:v>40994.320532407408</c:v>
                </c:pt>
                <c:pt idx="432">
                  <c:v>40995.307245370372</c:v>
                </c:pt>
                <c:pt idx="433">
                  <c:v>40996.345578703702</c:v>
                </c:pt>
                <c:pt idx="434">
                  <c:v>40997.315335648149</c:v>
                </c:pt>
                <c:pt idx="435">
                  <c:v>40998.315347222226</c:v>
                </c:pt>
                <c:pt idx="436">
                  <c:v>41001.328101851854</c:v>
                </c:pt>
                <c:pt idx="437">
                  <c:v>41002.337685185186</c:v>
                </c:pt>
                <c:pt idx="438">
                  <c:v>41003.339560185188</c:v>
                </c:pt>
                <c:pt idx="439">
                  <c:v>41004.331273148149</c:v>
                </c:pt>
                <c:pt idx="440">
                  <c:v>41009.360949074071</c:v>
                </c:pt>
                <c:pt idx="441">
                  <c:v>41010.393541666665</c:v>
                </c:pt>
                <c:pt idx="442">
                  <c:v>41011.350902777776</c:v>
                </c:pt>
                <c:pt idx="443">
                  <c:v>41012.316157407404</c:v>
                </c:pt>
                <c:pt idx="444">
                  <c:v>41015.348553240743</c:v>
                </c:pt>
                <c:pt idx="445">
                  <c:v>41016.342488425929</c:v>
                </c:pt>
                <c:pt idx="446">
                  <c:v>41017.321562500001</c:v>
                </c:pt>
                <c:pt idx="447">
                  <c:v>41018.316828703704</c:v>
                </c:pt>
                <c:pt idx="448">
                  <c:v>41019.357060185182</c:v>
                </c:pt>
                <c:pt idx="449">
                  <c:v>41022.364583333336</c:v>
                </c:pt>
                <c:pt idx="450">
                  <c:v>41023.341493055559</c:v>
                </c:pt>
                <c:pt idx="451">
                  <c:v>41025.347754629627</c:v>
                </c:pt>
                <c:pt idx="452">
                  <c:v>41026.313402777778</c:v>
                </c:pt>
                <c:pt idx="453">
                  <c:v>41029.317303240743</c:v>
                </c:pt>
                <c:pt idx="454">
                  <c:v>41030.344756944447</c:v>
                </c:pt>
                <c:pt idx="455">
                  <c:v>41031.338391203702</c:v>
                </c:pt>
                <c:pt idx="456">
                  <c:v>41032.344710648147</c:v>
                </c:pt>
                <c:pt idx="457">
                  <c:v>41033.34306712963</c:v>
                </c:pt>
                <c:pt idx="458">
                  <c:v>41036.348622685182</c:v>
                </c:pt>
                <c:pt idx="459">
                  <c:v>41037.355243055557</c:v>
                </c:pt>
                <c:pt idx="460">
                  <c:v>41038.333460648151</c:v>
                </c:pt>
                <c:pt idx="461">
                  <c:v>41039.332499999997</c:v>
                </c:pt>
                <c:pt idx="462">
                  <c:v>41040.330601851849</c:v>
                </c:pt>
                <c:pt idx="463">
                  <c:v>41043.349027777775</c:v>
                </c:pt>
                <c:pt idx="464">
                  <c:v>41044.394629629627</c:v>
                </c:pt>
                <c:pt idx="465">
                  <c:v>41045.356087962966</c:v>
                </c:pt>
                <c:pt idx="466">
                  <c:v>41046.479062500002</c:v>
                </c:pt>
                <c:pt idx="467">
                  <c:v>41047.364363425928</c:v>
                </c:pt>
                <c:pt idx="468">
                  <c:v>41050.363668981481</c:v>
                </c:pt>
                <c:pt idx="469">
                  <c:v>41051.418564814812</c:v>
                </c:pt>
                <c:pt idx="470">
                  <c:v>41052.365763888891</c:v>
                </c:pt>
                <c:pt idx="471">
                  <c:v>41053.360393518517</c:v>
                </c:pt>
                <c:pt idx="472">
                  <c:v>41054.320150462961</c:v>
                </c:pt>
                <c:pt idx="473">
                  <c:v>41057.313460648147</c:v>
                </c:pt>
                <c:pt idx="474">
                  <c:v>41058.321527777778</c:v>
                </c:pt>
                <c:pt idx="475">
                  <c:v>41059.325173611112</c:v>
                </c:pt>
                <c:pt idx="476">
                  <c:v>41060.349722222221</c:v>
                </c:pt>
                <c:pt idx="477">
                  <c:v>41061.322731481479</c:v>
                </c:pt>
                <c:pt idx="478">
                  <c:v>41064.343449074076</c:v>
                </c:pt>
                <c:pt idx="479">
                  <c:v>41065.329305555555</c:v>
                </c:pt>
                <c:pt idx="480">
                  <c:v>41066.343726851854</c:v>
                </c:pt>
                <c:pt idx="481">
                  <c:v>41067.420590277776</c:v>
                </c:pt>
                <c:pt idx="482">
                  <c:v>41068.336898148147</c:v>
                </c:pt>
                <c:pt idx="483">
                  <c:v>41072.309548611112</c:v>
                </c:pt>
                <c:pt idx="484">
                  <c:v>41073.307071759256</c:v>
                </c:pt>
                <c:pt idx="485">
                  <c:v>41074.30605324074</c:v>
                </c:pt>
                <c:pt idx="486">
                  <c:v>41075.354849537034</c:v>
                </c:pt>
                <c:pt idx="487">
                  <c:v>41078.393425925926</c:v>
                </c:pt>
                <c:pt idx="488">
                  <c:v>41079.374143518522</c:v>
                </c:pt>
                <c:pt idx="489">
                  <c:v>41080.32539351852</c:v>
                </c:pt>
                <c:pt idx="490">
                  <c:v>41081.345069444447</c:v>
                </c:pt>
                <c:pt idx="491">
                  <c:v>41082.317245370374</c:v>
                </c:pt>
                <c:pt idx="492">
                  <c:v>41085.342453703706</c:v>
                </c:pt>
                <c:pt idx="493">
                  <c:v>41086.32130787037</c:v>
                </c:pt>
                <c:pt idx="494">
                  <c:v>41087.329270833332</c:v>
                </c:pt>
                <c:pt idx="495">
                  <c:v>41088.339074074072</c:v>
                </c:pt>
                <c:pt idx="496">
                  <c:v>41089.343090277776</c:v>
                </c:pt>
                <c:pt idx="497">
                  <c:v>41092.378900462965</c:v>
                </c:pt>
                <c:pt idx="498">
                  <c:v>41093.367546296293</c:v>
                </c:pt>
                <c:pt idx="499">
                  <c:v>41094.384050925924</c:v>
                </c:pt>
                <c:pt idx="500">
                  <c:v>41095.328958333332</c:v>
                </c:pt>
                <c:pt idx="501">
                  <c:v>41096.320821759262</c:v>
                </c:pt>
                <c:pt idx="502">
                  <c:v>41099.353506944448</c:v>
                </c:pt>
                <c:pt idx="503">
                  <c:v>41100.497407407405</c:v>
                </c:pt>
                <c:pt idx="504">
                  <c:v>41101.347708333335</c:v>
                </c:pt>
                <c:pt idx="505">
                  <c:v>41102.3437962963</c:v>
                </c:pt>
                <c:pt idx="506">
                  <c:v>41103.340300925927</c:v>
                </c:pt>
                <c:pt idx="507">
                  <c:v>41106.335694444446</c:v>
                </c:pt>
                <c:pt idx="508">
                  <c:v>41107.35659722222</c:v>
                </c:pt>
                <c:pt idx="509">
                  <c:v>41108.394525462965</c:v>
                </c:pt>
                <c:pt idx="510">
                  <c:v>41109.344409722224</c:v>
                </c:pt>
                <c:pt idx="511">
                  <c:v>41110.342083333337</c:v>
                </c:pt>
                <c:pt idx="512">
                  <c:v>41113.329953703702</c:v>
                </c:pt>
                <c:pt idx="513">
                  <c:v>41114.340208333335</c:v>
                </c:pt>
                <c:pt idx="514">
                  <c:v>41115.319652777776</c:v>
                </c:pt>
                <c:pt idx="515">
                  <c:v>41116.323738425926</c:v>
                </c:pt>
                <c:pt idx="516">
                  <c:v>41117.337511574071</c:v>
                </c:pt>
                <c:pt idx="517">
                  <c:v>41120.402071759258</c:v>
                </c:pt>
                <c:pt idx="518">
                  <c:v>41121.343912037039</c:v>
                </c:pt>
                <c:pt idx="519">
                  <c:v>41122.34207175926</c:v>
                </c:pt>
                <c:pt idx="520">
                  <c:v>41123.34684027778</c:v>
                </c:pt>
                <c:pt idx="521">
                  <c:v>41124.353078703702</c:v>
                </c:pt>
                <c:pt idx="522">
                  <c:v>41127.338969907411</c:v>
                </c:pt>
                <c:pt idx="523">
                  <c:v>41128.408946759257</c:v>
                </c:pt>
                <c:pt idx="524">
                  <c:v>41129.398599537039</c:v>
                </c:pt>
                <c:pt idx="525">
                  <c:v>41130.363495370373</c:v>
                </c:pt>
                <c:pt idx="526">
                  <c:v>41131.404085648152</c:v>
                </c:pt>
                <c:pt idx="527">
                  <c:v>41134.361620370371</c:v>
                </c:pt>
                <c:pt idx="528">
                  <c:v>41135.373043981483</c:v>
                </c:pt>
                <c:pt idx="529">
                  <c:v>41136.425625000003</c:v>
                </c:pt>
                <c:pt idx="530">
                  <c:v>41137.360185185185</c:v>
                </c:pt>
                <c:pt idx="531">
                  <c:v>41138.372013888889</c:v>
                </c:pt>
                <c:pt idx="532">
                  <c:v>41141.36619212963</c:v>
                </c:pt>
                <c:pt idx="533">
                  <c:v>41142.346458333333</c:v>
                </c:pt>
                <c:pt idx="534">
                  <c:v>41143.408449074072</c:v>
                </c:pt>
                <c:pt idx="535">
                  <c:v>41144.404351851852</c:v>
                </c:pt>
                <c:pt idx="536">
                  <c:v>41145.456793981481</c:v>
                </c:pt>
                <c:pt idx="537">
                  <c:v>41148.426377314812</c:v>
                </c:pt>
                <c:pt idx="538">
                  <c:v>41149.40457175926</c:v>
                </c:pt>
                <c:pt idx="539">
                  <c:v>41150.436365740738</c:v>
                </c:pt>
                <c:pt idx="540">
                  <c:v>41151.412997685184</c:v>
                </c:pt>
                <c:pt idx="541">
                  <c:v>41152.390127314815</c:v>
                </c:pt>
                <c:pt idx="542">
                  <c:v>41156.320138888892</c:v>
                </c:pt>
                <c:pt idx="543">
                  <c:v>41156.327905092592</c:v>
                </c:pt>
                <c:pt idx="544">
                  <c:v>41157.386388888888</c:v>
                </c:pt>
                <c:pt idx="545">
                  <c:v>41158.421423611115</c:v>
                </c:pt>
                <c:pt idx="546">
                  <c:v>41159.424375000002</c:v>
                </c:pt>
                <c:pt idx="547">
                  <c:v>41162.375891203701</c:v>
                </c:pt>
                <c:pt idx="548">
                  <c:v>41163.404467592591</c:v>
                </c:pt>
                <c:pt idx="549">
                  <c:v>41164.378587962965</c:v>
                </c:pt>
                <c:pt idx="550">
                  <c:v>41165.346678240741</c:v>
                </c:pt>
                <c:pt idx="551">
                  <c:v>41166.342916666668</c:v>
                </c:pt>
                <c:pt idx="552">
                  <c:v>41169.4</c:v>
                </c:pt>
                <c:pt idx="553">
                  <c:v>41170.369317129633</c:v>
                </c:pt>
                <c:pt idx="554">
                  <c:v>41171.33357638889</c:v>
                </c:pt>
                <c:pt idx="555">
                  <c:v>41172.352916666663</c:v>
                </c:pt>
                <c:pt idx="556">
                  <c:v>41173.356493055559</c:v>
                </c:pt>
                <c:pt idx="557">
                  <c:v>41176.377951388888</c:v>
                </c:pt>
                <c:pt idx="558">
                  <c:v>41177.342800925922</c:v>
                </c:pt>
                <c:pt idx="559">
                  <c:v>41178.355949074074</c:v>
                </c:pt>
                <c:pt idx="560">
                  <c:v>41179.322118055556</c:v>
                </c:pt>
                <c:pt idx="561">
                  <c:v>41180.361168981479</c:v>
                </c:pt>
                <c:pt idx="562">
                  <c:v>41183.345057870371</c:v>
                </c:pt>
                <c:pt idx="563">
                  <c:v>41184.312337962961</c:v>
                </c:pt>
                <c:pt idx="564">
                  <c:v>41185.336157407408</c:v>
                </c:pt>
                <c:pt idx="565">
                  <c:v>41186.337627314817</c:v>
                </c:pt>
                <c:pt idx="566">
                  <c:v>41187.319525462961</c:v>
                </c:pt>
                <c:pt idx="567">
                  <c:v>41190.344456018516</c:v>
                </c:pt>
                <c:pt idx="568">
                  <c:v>41191.322152777779</c:v>
                </c:pt>
                <c:pt idx="569">
                  <c:v>41192.330208333333</c:v>
                </c:pt>
                <c:pt idx="570">
                  <c:v>41193.329282407409</c:v>
                </c:pt>
                <c:pt idx="571">
                  <c:v>41194.312997685185</c:v>
                </c:pt>
                <c:pt idx="572">
                  <c:v>41197.340127314812</c:v>
                </c:pt>
                <c:pt idx="573">
                  <c:v>41198.324537037035</c:v>
                </c:pt>
                <c:pt idx="574">
                  <c:v>41199.346967592595</c:v>
                </c:pt>
                <c:pt idx="575">
                  <c:v>41200.318206018521</c:v>
                </c:pt>
                <c:pt idx="576">
                  <c:v>41201.317291666666</c:v>
                </c:pt>
                <c:pt idx="577">
                  <c:v>41204.315960648149</c:v>
                </c:pt>
                <c:pt idx="578">
                  <c:v>41205.319988425923</c:v>
                </c:pt>
                <c:pt idx="579">
                  <c:v>41206.320393518516</c:v>
                </c:pt>
                <c:pt idx="580">
                  <c:v>41207.354201388887</c:v>
                </c:pt>
                <c:pt idx="581">
                  <c:v>41208.331493055557</c:v>
                </c:pt>
                <c:pt idx="582">
                  <c:v>41211.326458333337</c:v>
                </c:pt>
                <c:pt idx="583">
                  <c:v>41212.323159722226</c:v>
                </c:pt>
                <c:pt idx="584">
                  <c:v>41213.313310185185</c:v>
                </c:pt>
                <c:pt idx="585">
                  <c:v>41214.324780092589</c:v>
                </c:pt>
                <c:pt idx="586">
                  <c:v>41215.323645833334</c:v>
                </c:pt>
                <c:pt idx="587">
                  <c:v>41218.404791666668</c:v>
                </c:pt>
                <c:pt idx="588">
                  <c:v>41219.333101851851</c:v>
                </c:pt>
                <c:pt idx="589">
                  <c:v>41220.339756944442</c:v>
                </c:pt>
                <c:pt idx="590">
                  <c:v>41221.333275462966</c:v>
                </c:pt>
                <c:pt idx="591">
                  <c:v>41222.325671296298</c:v>
                </c:pt>
                <c:pt idx="592">
                  <c:v>41225.330057870371</c:v>
                </c:pt>
                <c:pt idx="593">
                  <c:v>41226.318101851852</c:v>
                </c:pt>
                <c:pt idx="594">
                  <c:v>41227.326863425929</c:v>
                </c:pt>
                <c:pt idx="595">
                  <c:v>41228.323252314818</c:v>
                </c:pt>
                <c:pt idx="596">
                  <c:v>41229.324687499997</c:v>
                </c:pt>
                <c:pt idx="597">
                  <c:v>41232.329675925925</c:v>
                </c:pt>
                <c:pt idx="598">
                  <c:v>41233.326527777775</c:v>
                </c:pt>
                <c:pt idx="599">
                  <c:v>41234.327847222223</c:v>
                </c:pt>
                <c:pt idx="600">
                  <c:v>41235.339594907404</c:v>
                </c:pt>
                <c:pt idx="601">
                  <c:v>41236.341736111113</c:v>
                </c:pt>
                <c:pt idx="602">
                  <c:v>41239.344629629632</c:v>
                </c:pt>
                <c:pt idx="603">
                  <c:v>41240.325011574074</c:v>
                </c:pt>
                <c:pt idx="604">
                  <c:v>41242.330775462964</c:v>
                </c:pt>
                <c:pt idx="605">
                  <c:v>41243.329444444447</c:v>
                </c:pt>
                <c:pt idx="606">
                  <c:v>41246.320057870369</c:v>
                </c:pt>
                <c:pt idx="607">
                  <c:v>41247.407962962963</c:v>
                </c:pt>
                <c:pt idx="608">
                  <c:v>41248.341053240743</c:v>
                </c:pt>
                <c:pt idx="609">
                  <c:v>41249.315127314818</c:v>
                </c:pt>
                <c:pt idx="610">
                  <c:v>41250.307986111111</c:v>
                </c:pt>
                <c:pt idx="611">
                  <c:v>41253.322094907409</c:v>
                </c:pt>
                <c:pt idx="612">
                  <c:v>41254.317129629628</c:v>
                </c:pt>
                <c:pt idx="613">
                  <c:v>41255.332442129627</c:v>
                </c:pt>
                <c:pt idx="614">
                  <c:v>41256.321134259262</c:v>
                </c:pt>
                <c:pt idx="615">
                  <c:v>41257.333020833335</c:v>
                </c:pt>
                <c:pt idx="616">
                  <c:v>41260.324525462966</c:v>
                </c:pt>
                <c:pt idx="617">
                  <c:v>41261.323078703703</c:v>
                </c:pt>
                <c:pt idx="618">
                  <c:v>41262.332268518519</c:v>
                </c:pt>
                <c:pt idx="619">
                  <c:v>41263.336817129632</c:v>
                </c:pt>
                <c:pt idx="620">
                  <c:v>41264.321284722224</c:v>
                </c:pt>
                <c:pt idx="621">
                  <c:v>41267.324803240743</c:v>
                </c:pt>
                <c:pt idx="622">
                  <c:v>41270.324803240743</c:v>
                </c:pt>
                <c:pt idx="623">
                  <c:v>41271.324803240743</c:v>
                </c:pt>
                <c:pt idx="624">
                  <c:v>41274.324803240743</c:v>
                </c:pt>
                <c:pt idx="625">
                  <c:v>41276.336030092592</c:v>
                </c:pt>
                <c:pt idx="626">
                  <c:v>41277.339513888888</c:v>
                </c:pt>
                <c:pt idx="627">
                  <c:v>41278.324016203704</c:v>
                </c:pt>
                <c:pt idx="628">
                  <c:v>41281.322372685187</c:v>
                </c:pt>
                <c:pt idx="629">
                  <c:v>41282.334791666668</c:v>
                </c:pt>
                <c:pt idx="630">
                  <c:v>41283.335555555554</c:v>
                </c:pt>
                <c:pt idx="631">
                  <c:v>41284.320694444446</c:v>
                </c:pt>
                <c:pt idx="632">
                  <c:v>41285.319328703707</c:v>
                </c:pt>
                <c:pt idx="633">
                  <c:v>41288.326168981483</c:v>
                </c:pt>
                <c:pt idx="634">
                  <c:v>41289.409513888888</c:v>
                </c:pt>
                <c:pt idx="635">
                  <c:v>41290.333483796298</c:v>
                </c:pt>
                <c:pt idx="636">
                  <c:v>41291.314710648148</c:v>
                </c:pt>
                <c:pt idx="637">
                  <c:v>41292.324699074074</c:v>
                </c:pt>
                <c:pt idx="638">
                  <c:v>41295.359340277777</c:v>
                </c:pt>
                <c:pt idx="639">
                  <c:v>41296.329652777778</c:v>
                </c:pt>
                <c:pt idx="640">
                  <c:v>41297.330763888887</c:v>
                </c:pt>
                <c:pt idx="641">
                  <c:v>41298.338645833333</c:v>
                </c:pt>
                <c:pt idx="642">
                  <c:v>41299.320775462962</c:v>
                </c:pt>
                <c:pt idx="643">
                  <c:v>41303.333495370367</c:v>
                </c:pt>
                <c:pt idx="644">
                  <c:v>41304.315324074072</c:v>
                </c:pt>
                <c:pt idx="645">
                  <c:v>41305.356805555559</c:v>
                </c:pt>
                <c:pt idx="646">
                  <c:v>41306.344837962963</c:v>
                </c:pt>
                <c:pt idx="647">
                  <c:v>41309.318819444445</c:v>
                </c:pt>
                <c:pt idx="648">
                  <c:v>41310.487187500003</c:v>
                </c:pt>
                <c:pt idx="649">
                  <c:v>41311.338854166665</c:v>
                </c:pt>
                <c:pt idx="650">
                  <c:v>41312.304629629631</c:v>
                </c:pt>
                <c:pt idx="651">
                  <c:v>41313.40792824074</c:v>
                </c:pt>
                <c:pt idx="652">
                  <c:v>41316.315428240741</c:v>
                </c:pt>
                <c:pt idx="653">
                  <c:v>41317.356921296298</c:v>
                </c:pt>
                <c:pt idx="654">
                  <c:v>41318.341724537036</c:v>
                </c:pt>
                <c:pt idx="655">
                  <c:v>41319.305150462962</c:v>
                </c:pt>
                <c:pt idx="656">
                  <c:v>41320.337546296294</c:v>
                </c:pt>
                <c:pt idx="657">
                  <c:v>41323.445451388892</c:v>
                </c:pt>
                <c:pt idx="658">
                  <c:v>41324.389340277776</c:v>
                </c:pt>
                <c:pt idx="659">
                  <c:v>41325.340613425928</c:v>
                </c:pt>
                <c:pt idx="660">
                  <c:v>41326.310231481482</c:v>
                </c:pt>
                <c:pt idx="661">
                  <c:v>41327.353807870371</c:v>
                </c:pt>
                <c:pt idx="662">
                  <c:v>41330.32303240741</c:v>
                </c:pt>
                <c:pt idx="663">
                  <c:v>41331.404131944444</c:v>
                </c:pt>
                <c:pt idx="664">
                  <c:v>41332.420694444445</c:v>
                </c:pt>
                <c:pt idx="665">
                  <c:v>41333.325937499998</c:v>
                </c:pt>
                <c:pt idx="666">
                  <c:v>41334.360046296293</c:v>
                </c:pt>
                <c:pt idx="667">
                  <c:v>41337.349791666667</c:v>
                </c:pt>
                <c:pt idx="668">
                  <c:v>41338.561307870368</c:v>
                </c:pt>
                <c:pt idx="669">
                  <c:v>41339.325706018521</c:v>
                </c:pt>
                <c:pt idx="670">
                  <c:v>41340.324456018519</c:v>
                </c:pt>
                <c:pt idx="671">
                  <c:v>41340.324525462966</c:v>
                </c:pt>
                <c:pt idx="672">
                  <c:v>41341.312013888892</c:v>
                </c:pt>
                <c:pt idx="673">
                  <c:v>41344.31459490741</c:v>
                </c:pt>
                <c:pt idx="674">
                  <c:v>41345.330243055556</c:v>
                </c:pt>
                <c:pt idx="675">
                  <c:v>41346.349733796298</c:v>
                </c:pt>
                <c:pt idx="676">
                  <c:v>41347.315937500003</c:v>
                </c:pt>
                <c:pt idx="677">
                  <c:v>41348.385949074072</c:v>
                </c:pt>
                <c:pt idx="678">
                  <c:v>41351.451851851853</c:v>
                </c:pt>
                <c:pt idx="679">
                  <c:v>41352.390497685185</c:v>
                </c:pt>
                <c:pt idx="680">
                  <c:v>41353.319247685184</c:v>
                </c:pt>
                <c:pt idx="681">
                  <c:v>41354.305208333331</c:v>
                </c:pt>
                <c:pt idx="682">
                  <c:v>41355.333020833335</c:v>
                </c:pt>
                <c:pt idx="683">
                  <c:v>41358.329201388886</c:v>
                </c:pt>
                <c:pt idx="684">
                  <c:v>41359.337094907409</c:v>
                </c:pt>
                <c:pt idx="685">
                  <c:v>41360.33252314815</c:v>
                </c:pt>
                <c:pt idx="686">
                  <c:v>41361.319918981484</c:v>
                </c:pt>
                <c:pt idx="687">
                  <c:v>41368.32236111111</c:v>
                </c:pt>
                <c:pt idx="688">
                  <c:v>41372.401805555557</c:v>
                </c:pt>
                <c:pt idx="689">
                  <c:v>41373.352256944447</c:v>
                </c:pt>
                <c:pt idx="690">
                  <c:v>41374.475925925923</c:v>
                </c:pt>
                <c:pt idx="691">
                  <c:v>41375.486956018518</c:v>
                </c:pt>
                <c:pt idx="692">
                  <c:v>41376.4606712963</c:v>
                </c:pt>
                <c:pt idx="693">
                  <c:v>41379.322534722225</c:v>
                </c:pt>
                <c:pt idx="694">
                  <c:v>41380.331111111111</c:v>
                </c:pt>
                <c:pt idx="695">
                  <c:v>41381</c:v>
                </c:pt>
                <c:pt idx="696">
                  <c:v>41382.353935185187</c:v>
                </c:pt>
                <c:pt idx="697">
                  <c:v>41383.357812499999</c:v>
                </c:pt>
                <c:pt idx="698">
                  <c:v>41386.360312500001</c:v>
                </c:pt>
                <c:pt idx="699">
                  <c:v>41387.325636574074</c:v>
                </c:pt>
                <c:pt idx="700">
                  <c:v>41388.322002314817</c:v>
                </c:pt>
                <c:pt idx="701">
                  <c:v>41390.358090277776</c:v>
                </c:pt>
                <c:pt idx="702">
                  <c:v>41393.360532407409</c:v>
                </c:pt>
                <c:pt idx="703">
                  <c:v>41394.328680555554</c:v>
                </c:pt>
                <c:pt idx="704">
                  <c:v>41395.354120370372</c:v>
                </c:pt>
                <c:pt idx="705">
                  <c:v>41396.557349537034</c:v>
                </c:pt>
                <c:pt idx="706">
                  <c:v>41397.352314814816</c:v>
                </c:pt>
                <c:pt idx="707">
                  <c:v>41400.318067129629</c:v>
                </c:pt>
                <c:pt idx="708">
                  <c:v>41401.309537037036</c:v>
                </c:pt>
                <c:pt idx="709">
                  <c:v>41402.323379629626</c:v>
                </c:pt>
                <c:pt idx="710">
                  <c:v>41403.317442129628</c:v>
                </c:pt>
                <c:pt idx="711">
                  <c:v>41404.335277777776</c:v>
                </c:pt>
                <c:pt idx="712">
                  <c:v>41407.335277777776</c:v>
                </c:pt>
                <c:pt idx="713">
                  <c:v>41408.345509259256</c:v>
                </c:pt>
                <c:pt idx="714">
                  <c:v>41409.385312500002</c:v>
                </c:pt>
                <c:pt idx="715">
                  <c:v>41410.342222222222</c:v>
                </c:pt>
                <c:pt idx="716">
                  <c:v>41411.43440972222</c:v>
                </c:pt>
                <c:pt idx="717">
                  <c:v>41414.37431712963</c:v>
                </c:pt>
                <c:pt idx="718">
                  <c:v>41415.334803240738</c:v>
                </c:pt>
                <c:pt idx="719">
                  <c:v>41416.332546296297</c:v>
                </c:pt>
                <c:pt idx="720">
                  <c:v>41417.349108796298</c:v>
                </c:pt>
                <c:pt idx="721">
                  <c:v>41418.584629629629</c:v>
                </c:pt>
                <c:pt idx="722">
                  <c:v>41422.382094907407</c:v>
                </c:pt>
                <c:pt idx="723">
                  <c:v>41422.390011574076</c:v>
                </c:pt>
                <c:pt idx="724">
                  <c:v>41423.377581018518</c:v>
                </c:pt>
                <c:pt idx="725">
                  <c:v>41424.341377314813</c:v>
                </c:pt>
                <c:pt idx="726">
                  <c:v>41425.312905092593</c:v>
                </c:pt>
                <c:pt idx="727">
                  <c:v>41428.372048611112</c:v>
                </c:pt>
                <c:pt idx="728">
                  <c:v>41429.3753125</c:v>
                </c:pt>
                <c:pt idx="729">
                  <c:v>41430.31758101852</c:v>
                </c:pt>
                <c:pt idx="730">
                  <c:v>41431.320289351854</c:v>
                </c:pt>
                <c:pt idx="731">
                  <c:v>41432.354201388887</c:v>
                </c:pt>
                <c:pt idx="732">
                  <c:v>41436.417870370373</c:v>
                </c:pt>
                <c:pt idx="733">
                  <c:v>41437.420682870368</c:v>
                </c:pt>
                <c:pt idx="734">
                  <c:v>41438.364733796298</c:v>
                </c:pt>
                <c:pt idx="735">
                  <c:v>41439.318333333336</c:v>
                </c:pt>
                <c:pt idx="736">
                  <c:v>41442.333032407405</c:v>
                </c:pt>
                <c:pt idx="737">
                  <c:v>41443.344699074078</c:v>
                </c:pt>
                <c:pt idx="738">
                  <c:v>41444.420648148145</c:v>
                </c:pt>
                <c:pt idx="739">
                  <c:v>41445.34574074074</c:v>
                </c:pt>
                <c:pt idx="740">
                  <c:v>41446.34306712963</c:v>
                </c:pt>
                <c:pt idx="741">
                  <c:v>41449.355706018519</c:v>
                </c:pt>
                <c:pt idx="742">
                  <c:v>41450.330543981479</c:v>
                </c:pt>
                <c:pt idx="743">
                  <c:v>41451.337939814817</c:v>
                </c:pt>
                <c:pt idx="744">
                  <c:v>41452.346516203703</c:v>
                </c:pt>
                <c:pt idx="745">
                  <c:v>41453.345717592594</c:v>
                </c:pt>
                <c:pt idx="746">
                  <c:v>41456.349583333336</c:v>
                </c:pt>
                <c:pt idx="747">
                  <c:v>41457.357268518521</c:v>
                </c:pt>
                <c:pt idx="748">
                  <c:v>41458.497291666667</c:v>
                </c:pt>
                <c:pt idx="749">
                  <c:v>41459.336192129631</c:v>
                </c:pt>
                <c:pt idx="750">
                  <c:v>41460.356469907405</c:v>
                </c:pt>
                <c:pt idx="751">
                  <c:v>41463.363761574074</c:v>
                </c:pt>
                <c:pt idx="752">
                  <c:v>41464.402395833335</c:v>
                </c:pt>
                <c:pt idx="753">
                  <c:v>41465.428344907406</c:v>
                </c:pt>
                <c:pt idx="754">
                  <c:v>41466.435347222221</c:v>
                </c:pt>
                <c:pt idx="755">
                  <c:v>41467.446631944447</c:v>
                </c:pt>
                <c:pt idx="756">
                  <c:v>41470.466226851851</c:v>
                </c:pt>
                <c:pt idx="757">
                  <c:v>41471.429560185185</c:v>
                </c:pt>
                <c:pt idx="758">
                  <c:v>41472.36891203704</c:v>
                </c:pt>
                <c:pt idx="759">
                  <c:v>41473.342395833337</c:v>
                </c:pt>
                <c:pt idx="760">
                  <c:v>41474.347685185188</c:v>
                </c:pt>
                <c:pt idx="761">
                  <c:v>41477.351458333331</c:v>
                </c:pt>
                <c:pt idx="762">
                  <c:v>41478.390798611108</c:v>
                </c:pt>
                <c:pt idx="763">
                  <c:v>41479.336655092593</c:v>
                </c:pt>
                <c:pt idx="764">
                  <c:v>41480.360266203701</c:v>
                </c:pt>
                <c:pt idx="765">
                  <c:v>41481.32534722222</c:v>
                </c:pt>
                <c:pt idx="766">
                  <c:v>41484.417534722219</c:v>
                </c:pt>
                <c:pt idx="767">
                  <c:v>41485.348749999997</c:v>
                </c:pt>
                <c:pt idx="768">
                  <c:v>41486.358553240738</c:v>
                </c:pt>
                <c:pt idx="769">
                  <c:v>41487.336111111108</c:v>
                </c:pt>
                <c:pt idx="770">
                  <c:v>41488.334583333337</c:v>
                </c:pt>
                <c:pt idx="771">
                  <c:v>41491.342881944445</c:v>
                </c:pt>
                <c:pt idx="772">
                  <c:v>41492.348796296297</c:v>
                </c:pt>
                <c:pt idx="773">
                  <c:v>41493.340624999997</c:v>
                </c:pt>
                <c:pt idx="774">
                  <c:v>41494.353530092594</c:v>
                </c:pt>
                <c:pt idx="775">
                  <c:v>41495.347372685188</c:v>
                </c:pt>
                <c:pt idx="776">
                  <c:v>41498.590729166666</c:v>
                </c:pt>
                <c:pt idx="777">
                  <c:v>41499.351770833331</c:v>
                </c:pt>
                <c:pt idx="778">
                  <c:v>41507.322233796294</c:v>
                </c:pt>
                <c:pt idx="779">
                  <c:v>41508.340891203705</c:v>
                </c:pt>
                <c:pt idx="780">
                  <c:v>41509.326006944444</c:v>
                </c:pt>
                <c:pt idx="781">
                  <c:v>41512.358414351853</c:v>
                </c:pt>
                <c:pt idx="782">
                  <c:v>41513.341122685182</c:v>
                </c:pt>
                <c:pt idx="783">
                  <c:v>41515.352650462963</c:v>
                </c:pt>
                <c:pt idx="784">
                  <c:v>41516.427974537037</c:v>
                </c:pt>
                <c:pt idx="785">
                  <c:v>41520.396631944444</c:v>
                </c:pt>
                <c:pt idx="786">
                  <c:v>41520.411979166667</c:v>
                </c:pt>
                <c:pt idx="787">
                  <c:v>41521.406909722224</c:v>
                </c:pt>
                <c:pt idx="788">
                  <c:v>41522.30572916667</c:v>
                </c:pt>
                <c:pt idx="789">
                  <c:v>41523.375636574077</c:v>
                </c:pt>
                <c:pt idx="790">
                  <c:v>41526.348240740743</c:v>
                </c:pt>
                <c:pt idx="791">
                  <c:v>41527.319965277777</c:v>
                </c:pt>
                <c:pt idx="792">
                  <c:v>41528.314236111109</c:v>
                </c:pt>
                <c:pt idx="793">
                  <c:v>41529.33121527778</c:v>
                </c:pt>
                <c:pt idx="794">
                  <c:v>41530.316180555557</c:v>
                </c:pt>
                <c:pt idx="795">
                  <c:v>41533.344490740739</c:v>
                </c:pt>
                <c:pt idx="796">
                  <c:v>41534.348530092589</c:v>
                </c:pt>
                <c:pt idx="797">
                  <c:v>41535.350949074076</c:v>
                </c:pt>
                <c:pt idx="798">
                  <c:v>41536.377106481479</c:v>
                </c:pt>
                <c:pt idx="799">
                  <c:v>41540.41369212963</c:v>
                </c:pt>
                <c:pt idx="800">
                  <c:v>41541.357488425929</c:v>
                </c:pt>
                <c:pt idx="801">
                  <c:v>41542.364999999998</c:v>
                </c:pt>
                <c:pt idx="802">
                  <c:v>41543.414641203701</c:v>
                </c:pt>
                <c:pt idx="803">
                  <c:v>41544.332314814812</c:v>
                </c:pt>
                <c:pt idx="804">
                  <c:v>41547.395208333335</c:v>
                </c:pt>
                <c:pt idx="805">
                  <c:v>41548.341851851852</c:v>
                </c:pt>
                <c:pt idx="806">
                  <c:v>41549.343055555553</c:v>
                </c:pt>
                <c:pt idx="807">
                  <c:v>41550.343831018516</c:v>
                </c:pt>
                <c:pt idx="808">
                  <c:v>41551.352141203701</c:v>
                </c:pt>
                <c:pt idx="809">
                  <c:v>41554.558321759258</c:v>
                </c:pt>
                <c:pt idx="810">
                  <c:v>41555.445081018515</c:v>
                </c:pt>
                <c:pt idx="811">
                  <c:v>41556.353182870371</c:v>
                </c:pt>
                <c:pt idx="812">
                  <c:v>41557.366446759261</c:v>
                </c:pt>
                <c:pt idx="813">
                  <c:v>41558.409062500003</c:v>
                </c:pt>
                <c:pt idx="814">
                  <c:v>41561.365902777776</c:v>
                </c:pt>
                <c:pt idx="815">
                  <c:v>41562.367418981485</c:v>
                </c:pt>
                <c:pt idx="816">
                  <c:v>41563.430590277778</c:v>
                </c:pt>
                <c:pt idx="817">
                  <c:v>41564.411817129629</c:v>
                </c:pt>
                <c:pt idx="818">
                  <c:v>41565.332650462966</c:v>
                </c:pt>
                <c:pt idx="819">
                  <c:v>41568.43068287037</c:v>
                </c:pt>
                <c:pt idx="820">
                  <c:v>41569.357627314814</c:v>
                </c:pt>
                <c:pt idx="821">
                  <c:v>41570.455312500002</c:v>
                </c:pt>
                <c:pt idx="822">
                  <c:v>41571.331238425926</c:v>
                </c:pt>
                <c:pt idx="823">
                  <c:v>41572.438483796293</c:v>
                </c:pt>
                <c:pt idx="824">
                  <c:v>41575.372048611112</c:v>
                </c:pt>
                <c:pt idx="825">
                  <c:v>41576.349282407406</c:v>
                </c:pt>
                <c:pt idx="826">
                  <c:v>41577.569340277776</c:v>
                </c:pt>
                <c:pt idx="827">
                  <c:v>41579.358495370368</c:v>
                </c:pt>
                <c:pt idx="828">
                  <c:v>41579.377870370372</c:v>
                </c:pt>
                <c:pt idx="829">
                  <c:v>41582.414861111109</c:v>
                </c:pt>
                <c:pt idx="830">
                  <c:v>41583.346770833334</c:v>
                </c:pt>
                <c:pt idx="831">
                  <c:v>41584.388773148145</c:v>
                </c:pt>
                <c:pt idx="832">
                  <c:v>41585.331793981481</c:v>
                </c:pt>
                <c:pt idx="833">
                  <c:v>41586.438946759263</c:v>
                </c:pt>
                <c:pt idx="834">
                  <c:v>41589.383819444447</c:v>
                </c:pt>
                <c:pt idx="835">
                  <c:v>41590.343240740738</c:v>
                </c:pt>
                <c:pt idx="836">
                  <c:v>41596.453067129631</c:v>
                </c:pt>
                <c:pt idx="837">
                  <c:v>41597.416388888887</c:v>
                </c:pt>
                <c:pt idx="838">
                  <c:v>41598.395925925928</c:v>
                </c:pt>
                <c:pt idx="839">
                  <c:v>41599.378171296295</c:v>
                </c:pt>
                <c:pt idx="840">
                  <c:v>41600.373159722221</c:v>
                </c:pt>
                <c:pt idx="841">
                  <c:v>41604.430833333332</c:v>
                </c:pt>
                <c:pt idx="842">
                  <c:v>41605.360324074078</c:v>
                </c:pt>
                <c:pt idx="843">
                  <c:v>41610.442384259259</c:v>
                </c:pt>
                <c:pt idx="844">
                  <c:v>41611.365729166668</c:v>
                </c:pt>
                <c:pt idx="845">
                  <c:v>41612.442569444444</c:v>
                </c:pt>
                <c:pt idx="846">
                  <c:v>41613.459768518522</c:v>
                </c:pt>
                <c:pt idx="847">
                  <c:v>41614.492800925924</c:v>
                </c:pt>
                <c:pt idx="848">
                  <c:v>41617.426527777781</c:v>
                </c:pt>
                <c:pt idx="849">
                  <c:v>41618.524409722224</c:v>
                </c:pt>
                <c:pt idx="850">
                  <c:v>41619.347800925927</c:v>
                </c:pt>
                <c:pt idx="851">
                  <c:v>41620.385428240741</c:v>
                </c:pt>
                <c:pt idx="852">
                  <c:v>41621.345960648148</c:v>
                </c:pt>
                <c:pt idx="853">
                  <c:v>41624.389166666668</c:v>
                </c:pt>
                <c:pt idx="854">
                  <c:v>41625.382453703707</c:v>
                </c:pt>
                <c:pt idx="855">
                  <c:v>41626.43849537037</c:v>
                </c:pt>
                <c:pt idx="856">
                  <c:v>41627.414548611108</c:v>
                </c:pt>
                <c:pt idx="857">
                  <c:v>41628.380567129629</c:v>
                </c:pt>
                <c:pt idx="858">
                  <c:v>41632</c:v>
                </c:pt>
                <c:pt idx="859">
                  <c:v>41635.361261574071</c:v>
                </c:pt>
                <c:pt idx="860">
                  <c:v>41638.363749999997</c:v>
                </c:pt>
                <c:pt idx="861">
                  <c:v>41639</c:v>
                </c:pt>
                <c:pt idx="862">
                  <c:v>41641.634594907409</c:v>
                </c:pt>
                <c:pt idx="863">
                  <c:v>41642.636736111112</c:v>
                </c:pt>
                <c:pt idx="864">
                  <c:v>41645.6405787037</c:v>
                </c:pt>
                <c:pt idx="865">
                  <c:v>41646.370925925927</c:v>
                </c:pt>
                <c:pt idx="866">
                  <c:v>41647.324247685188</c:v>
                </c:pt>
                <c:pt idx="867">
                  <c:v>41648.382361111115</c:v>
                </c:pt>
                <c:pt idx="868">
                  <c:v>41649.604409722226</c:v>
                </c:pt>
                <c:pt idx="869">
                  <c:v>41652.39439814815</c:v>
                </c:pt>
                <c:pt idx="870">
                  <c:v>41653.433495370373</c:v>
                </c:pt>
                <c:pt idx="871">
                  <c:v>41654.364074074074</c:v>
                </c:pt>
                <c:pt idx="872">
                  <c:v>41655.355636574073</c:v>
                </c:pt>
                <c:pt idx="873">
                  <c:v>41656.402048611111</c:v>
                </c:pt>
                <c:pt idx="874">
                  <c:v>41660.338379629633</c:v>
                </c:pt>
                <c:pt idx="875">
                  <c:v>41660.34065972222</c:v>
                </c:pt>
                <c:pt idx="876">
                  <c:v>41661.367800925924</c:v>
                </c:pt>
                <c:pt idx="877">
                  <c:v>41662.33489583333</c:v>
                </c:pt>
                <c:pt idx="878">
                  <c:v>41663.457708333335</c:v>
                </c:pt>
                <c:pt idx="879">
                  <c:v>41667.402488425927</c:v>
                </c:pt>
                <c:pt idx="880">
                  <c:v>41669.488425925927</c:v>
                </c:pt>
                <c:pt idx="881">
                  <c:v>41669.493333333332</c:v>
                </c:pt>
                <c:pt idx="882">
                  <c:v>41670.424004629633</c:v>
                </c:pt>
                <c:pt idx="883">
                  <c:v>41673.355057870373</c:v>
                </c:pt>
                <c:pt idx="884">
                  <c:v>41674.399699074071</c:v>
                </c:pt>
                <c:pt idx="885">
                  <c:v>41675.350289351853</c:v>
                </c:pt>
                <c:pt idx="886">
                  <c:v>41676.362905092596</c:v>
                </c:pt>
                <c:pt idx="887">
                  <c:v>41677.358541666668</c:v>
                </c:pt>
                <c:pt idx="888">
                  <c:v>41680.45988425926</c:v>
                </c:pt>
                <c:pt idx="889">
                  <c:v>41681.447187500002</c:v>
                </c:pt>
                <c:pt idx="890">
                  <c:v>41682.464861111112</c:v>
                </c:pt>
                <c:pt idx="891">
                  <c:v>41683.468414351853</c:v>
                </c:pt>
                <c:pt idx="892">
                  <c:v>41684.472222222219</c:v>
                </c:pt>
                <c:pt idx="893">
                  <c:v>41687.393217592595</c:v>
                </c:pt>
                <c:pt idx="894">
                  <c:v>41688.407002314816</c:v>
                </c:pt>
                <c:pt idx="895">
                  <c:v>41690.351875</c:v>
                </c:pt>
                <c:pt idx="896">
                  <c:v>41691.517638888887</c:v>
                </c:pt>
                <c:pt idx="897">
                  <c:v>41694.355902777781</c:v>
                </c:pt>
                <c:pt idx="898">
                  <c:v>41695.420520833337</c:v>
                </c:pt>
                <c:pt idx="899">
                  <c:v>41696.382094907407</c:v>
                </c:pt>
                <c:pt idx="900">
                  <c:v>41697.316701388889</c:v>
                </c:pt>
                <c:pt idx="901">
                  <c:v>41698.371134259258</c:v>
                </c:pt>
                <c:pt idx="902">
                  <c:v>41701.475856481484</c:v>
                </c:pt>
                <c:pt idx="903">
                  <c:v>41702.368078703701</c:v>
                </c:pt>
                <c:pt idx="904">
                  <c:v>41702.368148148147</c:v>
                </c:pt>
                <c:pt idx="905">
                  <c:v>41703.47315972222</c:v>
                </c:pt>
                <c:pt idx="906">
                  <c:v>41704.333912037036</c:v>
                </c:pt>
                <c:pt idx="907">
                  <c:v>41705.333923611113</c:v>
                </c:pt>
                <c:pt idx="908">
                  <c:v>41708.382881944446</c:v>
                </c:pt>
                <c:pt idx="909">
                  <c:v>41709.362581018519</c:v>
                </c:pt>
                <c:pt idx="910">
                  <c:v>41710.339004629626</c:v>
                </c:pt>
                <c:pt idx="911">
                  <c:v>41711.384305555555</c:v>
                </c:pt>
                <c:pt idx="912">
                  <c:v>41712.387060185189</c:v>
                </c:pt>
                <c:pt idx="913">
                  <c:v>41715.330358796295</c:v>
                </c:pt>
                <c:pt idx="914">
                  <c:v>41716.317326388889</c:v>
                </c:pt>
                <c:pt idx="915">
                  <c:v>41717.466863425929</c:v>
                </c:pt>
                <c:pt idx="916">
                  <c:v>41718.301863425928</c:v>
                </c:pt>
                <c:pt idx="917">
                  <c:v>41719.367071759261</c:v>
                </c:pt>
                <c:pt idx="918">
                  <c:v>41722.349733796298</c:v>
                </c:pt>
                <c:pt idx="919">
                  <c:v>41723.385868055557</c:v>
                </c:pt>
                <c:pt idx="920">
                  <c:v>41724.320023148146</c:v>
                </c:pt>
                <c:pt idx="921">
                  <c:v>41725.621655092589</c:v>
                </c:pt>
                <c:pt idx="922">
                  <c:v>41726.400613425925</c:v>
                </c:pt>
                <c:pt idx="923">
                  <c:v>41729.356886574074</c:v>
                </c:pt>
                <c:pt idx="924">
                  <c:v>41730.320092592592</c:v>
                </c:pt>
                <c:pt idx="925">
                  <c:v>41731.356481481482</c:v>
                </c:pt>
                <c:pt idx="926">
                  <c:v>41733.595821759256</c:v>
                </c:pt>
                <c:pt idx="927">
                  <c:v>41736.419699074075</c:v>
                </c:pt>
                <c:pt idx="928">
                  <c:v>41737.406655092593</c:v>
                </c:pt>
                <c:pt idx="929">
                  <c:v>41738.383425925924</c:v>
                </c:pt>
                <c:pt idx="930">
                  <c:v>41739.381712962961</c:v>
                </c:pt>
                <c:pt idx="931">
                  <c:v>41740.364629629628</c:v>
                </c:pt>
                <c:pt idx="932">
                  <c:v>41743.333298611113</c:v>
                </c:pt>
                <c:pt idx="933">
                  <c:v>41744.314965277779</c:v>
                </c:pt>
                <c:pt idx="934">
                  <c:v>41745.37327546296</c:v>
                </c:pt>
                <c:pt idx="935">
                  <c:v>41746.341504629629</c:v>
                </c:pt>
                <c:pt idx="936">
                  <c:v>41747.419351851851</c:v>
                </c:pt>
                <c:pt idx="937">
                  <c:v>41750.378900462965</c:v>
                </c:pt>
                <c:pt idx="938">
                  <c:v>41751.364837962959</c:v>
                </c:pt>
                <c:pt idx="939">
                  <c:v>41752.353865740741</c:v>
                </c:pt>
                <c:pt idx="940">
                  <c:v>41753.424837962964</c:v>
                </c:pt>
                <c:pt idx="941">
                  <c:v>41757.384050925924</c:v>
                </c:pt>
                <c:pt idx="942">
                  <c:v>41758.35527777778</c:v>
                </c:pt>
                <c:pt idx="943">
                  <c:v>41759.435069444444</c:v>
                </c:pt>
                <c:pt idx="944">
                  <c:v>41760.418981481482</c:v>
                </c:pt>
                <c:pt idx="945">
                  <c:v>41761.377858796295</c:v>
                </c:pt>
                <c:pt idx="946">
                  <c:v>41764.386122685188</c:v>
                </c:pt>
                <c:pt idx="947">
                  <c:v>41765.396539351852</c:v>
                </c:pt>
                <c:pt idx="948">
                  <c:v>41766.424733796295</c:v>
                </c:pt>
                <c:pt idx="949">
                  <c:v>41767.414814814816</c:v>
                </c:pt>
                <c:pt idx="950">
                  <c:v>41768.422685185185</c:v>
                </c:pt>
                <c:pt idx="951">
                  <c:v>41771.3437037037</c:v>
                </c:pt>
                <c:pt idx="952">
                  <c:v>41772.337766203702</c:v>
                </c:pt>
                <c:pt idx="953">
                  <c:v>41773.36037037037</c:v>
                </c:pt>
                <c:pt idx="954">
                  <c:v>41774.37667824074</c:v>
                </c:pt>
                <c:pt idx="955">
                  <c:v>41775.365439814814</c:v>
                </c:pt>
                <c:pt idx="956">
                  <c:v>41778.354409722226</c:v>
                </c:pt>
                <c:pt idx="957">
                  <c:v>41779.371898148151</c:v>
                </c:pt>
                <c:pt idx="958">
                  <c:v>41780.47084490741</c:v>
                </c:pt>
                <c:pt idx="959">
                  <c:v>41781.419212962966</c:v>
                </c:pt>
                <c:pt idx="960">
                  <c:v>41782.345335648148</c:v>
                </c:pt>
                <c:pt idx="961">
                  <c:v>41786.408645833333</c:v>
                </c:pt>
                <c:pt idx="962">
                  <c:v>41787.405416666668</c:v>
                </c:pt>
                <c:pt idx="963">
                  <c:v>41788.411550925928</c:v>
                </c:pt>
                <c:pt idx="964">
                  <c:v>41789.308136574073</c:v>
                </c:pt>
                <c:pt idx="965">
                  <c:v>41792.610706018517</c:v>
                </c:pt>
                <c:pt idx="966">
                  <c:v>41793.323437500003</c:v>
                </c:pt>
                <c:pt idx="967">
                  <c:v>41794.454363425924</c:v>
                </c:pt>
                <c:pt idx="968">
                  <c:v>41795.466886574075</c:v>
                </c:pt>
                <c:pt idx="969">
                  <c:v>41796.381782407407</c:v>
                </c:pt>
                <c:pt idx="970">
                  <c:v>41800.417199074072</c:v>
                </c:pt>
                <c:pt idx="971">
                  <c:v>41801.333587962959</c:v>
                </c:pt>
                <c:pt idx="972">
                  <c:v>41802.333113425928</c:v>
                </c:pt>
                <c:pt idx="973">
                  <c:v>41803.568182870367</c:v>
                </c:pt>
                <c:pt idx="974">
                  <c:v>41806.401828703703</c:v>
                </c:pt>
                <c:pt idx="975">
                  <c:v>41807.363449074073</c:v>
                </c:pt>
                <c:pt idx="976">
                  <c:v>41808.397546296299</c:v>
                </c:pt>
                <c:pt idx="977">
                  <c:v>41809.333148148151</c:v>
                </c:pt>
                <c:pt idx="978">
                  <c:v>41810.492164351854</c:v>
                </c:pt>
                <c:pt idx="979">
                  <c:v>41813.455474537041</c:v>
                </c:pt>
                <c:pt idx="980">
                  <c:v>41814.444594907407</c:v>
                </c:pt>
                <c:pt idx="981">
                  <c:v>41816.333148148151</c:v>
                </c:pt>
                <c:pt idx="982">
                  <c:v>41817.334479166668</c:v>
                </c:pt>
                <c:pt idx="983">
                  <c:v>41821.425810185188</c:v>
                </c:pt>
                <c:pt idx="984">
                  <c:v>41822.477847222224</c:v>
                </c:pt>
                <c:pt idx="985">
                  <c:v>41823.357118055559</c:v>
                </c:pt>
                <c:pt idx="986">
                  <c:v>41828.438668981478</c:v>
                </c:pt>
                <c:pt idx="987">
                  <c:v>41829.569803240738</c:v>
                </c:pt>
                <c:pt idx="988">
                  <c:v>41830.412881944445</c:v>
                </c:pt>
                <c:pt idx="989">
                  <c:v>41835.64271990741</c:v>
                </c:pt>
                <c:pt idx="990">
                  <c:v>41836.354907407411</c:v>
                </c:pt>
                <c:pt idx="991">
                  <c:v>41841.50409722222</c:v>
                </c:pt>
                <c:pt idx="992">
                  <c:v>41842.639131944445</c:v>
                </c:pt>
                <c:pt idx="993">
                  <c:v>41843.446238425924</c:v>
                </c:pt>
                <c:pt idx="994">
                  <c:v>41844.446250000001</c:v>
                </c:pt>
                <c:pt idx="995">
                  <c:v>41845.400740740741</c:v>
                </c:pt>
                <c:pt idx="996">
                  <c:v>41848.385393518518</c:v>
                </c:pt>
                <c:pt idx="997">
                  <c:v>41849.523888888885</c:v>
                </c:pt>
                <c:pt idx="998">
                  <c:v>41850.409328703703</c:v>
                </c:pt>
                <c:pt idx="999">
                  <c:v>41851.574432870373</c:v>
                </c:pt>
                <c:pt idx="1000">
                  <c:v>41852.448622685188</c:v>
                </c:pt>
                <c:pt idx="1001">
                  <c:v>41855.403229166666</c:v>
                </c:pt>
                <c:pt idx="1002">
                  <c:v>41856.34302083333</c:v>
                </c:pt>
                <c:pt idx="1003">
                  <c:v>41857.377557870372</c:v>
                </c:pt>
                <c:pt idx="1004">
                  <c:v>41858.330821759257</c:v>
                </c:pt>
                <c:pt idx="1005">
                  <c:v>41859.423773148148</c:v>
                </c:pt>
                <c:pt idx="1006">
                  <c:v>41862.338263888887</c:v>
                </c:pt>
                <c:pt idx="1007">
                  <c:v>41864.443287037036</c:v>
                </c:pt>
                <c:pt idx="1008">
                  <c:v>41865.340868055559</c:v>
                </c:pt>
                <c:pt idx="1009">
                  <c:v>41866.65047453704</c:v>
                </c:pt>
                <c:pt idx="1010">
                  <c:v>41869.632615740738</c:v>
                </c:pt>
                <c:pt idx="1011">
                  <c:v>41870.355555555558</c:v>
                </c:pt>
                <c:pt idx="1012">
                  <c:v>41871.374814814815</c:v>
                </c:pt>
                <c:pt idx="1013">
                  <c:v>41872.51525462963</c:v>
                </c:pt>
                <c:pt idx="1014">
                  <c:v>41873.407916666663</c:v>
                </c:pt>
                <c:pt idx="1015">
                  <c:v>41876.416851851849</c:v>
                </c:pt>
                <c:pt idx="1016">
                  <c:v>41877.419027777774</c:v>
                </c:pt>
                <c:pt idx="1017">
                  <c:v>41878.355162037034</c:v>
                </c:pt>
                <c:pt idx="1018">
                  <c:v>41879.619525462964</c:v>
                </c:pt>
                <c:pt idx="1019">
                  <c:v>41880.494432870371</c:v>
                </c:pt>
                <c:pt idx="1020">
                  <c:v>41884.585173611114</c:v>
                </c:pt>
                <c:pt idx="1021">
                  <c:v>41885.415613425925</c:v>
                </c:pt>
                <c:pt idx="1022">
                  <c:v>41886.335231481484</c:v>
                </c:pt>
                <c:pt idx="1023">
                  <c:v>41887.553310185183</c:v>
                </c:pt>
                <c:pt idx="1024">
                  <c:v>41890.560115740744</c:v>
                </c:pt>
                <c:pt idx="1025">
                  <c:v>41891.455474537041</c:v>
                </c:pt>
                <c:pt idx="1026">
                  <c:v>41892.583321759259</c:v>
                </c:pt>
                <c:pt idx="1027">
                  <c:v>41893.358159722222</c:v>
                </c:pt>
                <c:pt idx="1028">
                  <c:v>41894.520300925928</c:v>
                </c:pt>
                <c:pt idx="1029">
                  <c:v>41897.480046296296</c:v>
                </c:pt>
                <c:pt idx="1030">
                  <c:v>41898.387025462966</c:v>
                </c:pt>
                <c:pt idx="1031">
                  <c:v>41899.570972222224</c:v>
                </c:pt>
                <c:pt idx="1032">
                  <c:v>41904.527245370373</c:v>
                </c:pt>
                <c:pt idx="1033">
                  <c:v>41905.512430555558</c:v>
                </c:pt>
                <c:pt idx="1034">
                  <c:v>41906.51630787037</c:v>
                </c:pt>
                <c:pt idx="1035">
                  <c:v>41907.32099537037</c:v>
                </c:pt>
                <c:pt idx="1036">
                  <c:v>41908.353171296294</c:v>
                </c:pt>
                <c:pt idx="1037">
                  <c:v>41911.381377314814</c:v>
                </c:pt>
                <c:pt idx="1038">
                  <c:v>41912.326458333337</c:v>
                </c:pt>
                <c:pt idx="1039">
                  <c:v>41913.402361111112</c:v>
                </c:pt>
                <c:pt idx="1040">
                  <c:v>41914.340439814812</c:v>
                </c:pt>
                <c:pt idx="1041">
                  <c:v>41915.373599537037</c:v>
                </c:pt>
                <c:pt idx="1042">
                  <c:v>41918.346180555556</c:v>
                </c:pt>
                <c:pt idx="1043">
                  <c:v>41919.456134259257</c:v>
                </c:pt>
                <c:pt idx="1044">
                  <c:v>41920.408043981479</c:v>
                </c:pt>
                <c:pt idx="1045">
                  <c:v>41921.370081018518</c:v>
                </c:pt>
                <c:pt idx="1046">
                  <c:v>41922.400092592594</c:v>
                </c:pt>
                <c:pt idx="1047">
                  <c:v>41925.393611111111</c:v>
                </c:pt>
                <c:pt idx="1048">
                  <c:v>41926.391782407409</c:v>
                </c:pt>
                <c:pt idx="1049">
                  <c:v>41927.334317129629</c:v>
                </c:pt>
                <c:pt idx="1050">
                  <c:v>41928.346331018518</c:v>
                </c:pt>
                <c:pt idx="1051">
                  <c:v>41933.551388888889</c:v>
                </c:pt>
                <c:pt idx="1052">
                  <c:v>41934.551759259259</c:v>
                </c:pt>
                <c:pt idx="1053">
                  <c:v>41935.423067129632</c:v>
                </c:pt>
                <c:pt idx="1054">
                  <c:v>41936.347395833334</c:v>
                </c:pt>
                <c:pt idx="1055">
                  <c:v>41939.409178240741</c:v>
                </c:pt>
                <c:pt idx="1056">
                  <c:v>41940.409178240741</c:v>
                </c:pt>
              </c:numCache>
            </c:numRef>
          </c:cat>
          <c:val>
            <c:numRef>
              <c:f>SPL!$AD$1400:$AD$2456</c:f>
              <c:numCache>
                <c:formatCode>0.000</c:formatCode>
                <c:ptCount val="1057"/>
                <c:pt idx="0">
                  <c:v>-1.2918724875763288E-2</c:v>
                </c:pt>
                <c:pt idx="1">
                  <c:v>-1.4035892757831236E-2</c:v>
                </c:pt>
                <c:pt idx="2">
                  <c:v>-1.4751124574103436E-2</c:v>
                </c:pt>
                <c:pt idx="3">
                  <c:v>-1.5143330502397356E-2</c:v>
                </c:pt>
                <c:pt idx="4">
                  <c:v>-1.5278009663393766E-2</c:v>
                </c:pt>
                <c:pt idx="5">
                  <c:v>-1.5209408581277617E-2</c:v>
                </c:pt>
                <c:pt idx="6">
                  <c:v>-1.4182340347759892E-2</c:v>
                </c:pt>
                <c:pt idx="7">
                  <c:v>-1.4016117251292037E-2</c:v>
                </c:pt>
                <c:pt idx="8">
                  <c:v>-1.3726171070215787E-2</c:v>
                </c:pt>
                <c:pt idx="9">
                  <c:v>-1.4142604946229209E-2</c:v>
                </c:pt>
                <c:pt idx="10">
                  <c:v>-1.2707668452995313E-2</c:v>
                </c:pt>
                <c:pt idx="11">
                  <c:v>-8.2387283542515455E-3</c:v>
                </c:pt>
                <c:pt idx="12">
                  <c:v>-5.4438900083310093E-3</c:v>
                </c:pt>
                <c:pt idx="13">
                  <c:v>-3.1923862569553929E-3</c:v>
                </c:pt>
                <c:pt idx="14">
                  <c:v>-1.3921867903584628E-3</c:v>
                </c:pt>
                <c:pt idx="15">
                  <c:v>-7.6605236836135848E-4</c:v>
                </c:pt>
                <c:pt idx="16">
                  <c:v>-1.0668112339166091E-3</c:v>
                </c:pt>
                <c:pt idx="17">
                  <c:v>-4.9026714533539906E-4</c:v>
                </c:pt>
                <c:pt idx="18">
                  <c:v>-3.3017728129136614E-5</c:v>
                </c:pt>
                <c:pt idx="19">
                  <c:v>-4.7443409365754974E-4</c:v>
                </c:pt>
                <c:pt idx="20">
                  <c:v>-1.4831257815761667E-5</c:v>
                </c:pt>
                <c:pt idx="21">
                  <c:v>-4.5461121761458667E-4</c:v>
                </c:pt>
                <c:pt idx="22">
                  <c:v>-7.9395232956525064E-4</c:v>
                </c:pt>
                <c:pt idx="23">
                  <c:v>-1.0507429185552253E-3</c:v>
                </c:pt>
                <c:pt idx="24">
                  <c:v>-4.3993737250769271E-4</c:v>
                </c:pt>
                <c:pt idx="25">
                  <c:v>4.3578775340891163E-5</c:v>
                </c:pt>
                <c:pt idx="26">
                  <c:v>4.2186676777700161E-4</c:v>
                </c:pt>
                <c:pt idx="27">
                  <c:v>-8.659152578605056E-5</c:v>
                </c:pt>
                <c:pt idx="28">
                  <c:v>-4.8392892210236127E-4</c:v>
                </c:pt>
                <c:pt idx="29">
                  <c:v>-1.5896865950306704E-3</c:v>
                </c:pt>
                <c:pt idx="30">
                  <c:v>-1.6378166645351078E-3</c:v>
                </c:pt>
                <c:pt idx="31">
                  <c:v>-2.4568570097555087E-3</c:v>
                </c:pt>
                <c:pt idx="32">
                  <c:v>-2.2704915975566564E-3</c:v>
                </c:pt>
                <c:pt idx="33">
                  <c:v>-2.8986191568559638E-3</c:v>
                </c:pt>
                <c:pt idx="34">
                  <c:v>-4.1576591103892335E-3</c:v>
                </c:pt>
                <c:pt idx="35">
                  <c:v>-4.296605290605382E-3</c:v>
                </c:pt>
                <c:pt idx="36">
                  <c:v>-4.3564910585103256E-3</c:v>
                </c:pt>
                <c:pt idx="37">
                  <c:v>-5.1537587574411736E-3</c:v>
                </c:pt>
                <c:pt idx="38">
                  <c:v>-5.7196028489130413E-3</c:v>
                </c:pt>
                <c:pt idx="39">
                  <c:v>-6.897702252729454E-3</c:v>
                </c:pt>
                <c:pt idx="40">
                  <c:v>-6.9420143984095795E-3</c:v>
                </c:pt>
                <c:pt idx="41">
                  <c:v>-7.6976171600025012E-3</c:v>
                </c:pt>
                <c:pt idx="42">
                  <c:v>-9.0018312958679569E-3</c:v>
                </c:pt>
                <c:pt idx="43">
                  <c:v>-9.1209625636007319E-3</c:v>
                </c:pt>
                <c:pt idx="44">
                  <c:v>-8.3103470328427242E-3</c:v>
                </c:pt>
                <c:pt idx="45">
                  <c:v>-8.3806093537227011E-3</c:v>
                </c:pt>
                <c:pt idx="46">
                  <c:v>-5.9401471506557169E-3</c:v>
                </c:pt>
                <c:pt idx="47">
                  <c:v>-7.6060490569307415E-4</c:v>
                </c:pt>
                <c:pt idx="48">
                  <c:v>3.3056956243470159E-3</c:v>
                </c:pt>
                <c:pt idx="49">
                  <c:v>7.2535474870432104E-3</c:v>
                </c:pt>
                <c:pt idx="50">
                  <c:v>9.4636174177096244E-3</c:v>
                </c:pt>
                <c:pt idx="51">
                  <c:v>1.108712997702177E-2</c:v>
                </c:pt>
                <c:pt idx="52">
                  <c:v>1.1432634288718546E-2</c:v>
                </c:pt>
                <c:pt idx="53">
                  <c:v>1.0773014684130278E-2</c:v>
                </c:pt>
                <c:pt idx="54">
                  <c:v>1.0133502049033849E-2</c:v>
                </c:pt>
                <c:pt idx="55">
                  <c:v>9.5170290193991036E-3</c:v>
                </c:pt>
                <c:pt idx="56">
                  <c:v>9.725630451170364E-3</c:v>
                </c:pt>
                <c:pt idx="57">
                  <c:v>1.0578214693792609E-2</c:v>
                </c:pt>
                <c:pt idx="58">
                  <c:v>1.1125576444475538E-2</c:v>
                </c:pt>
                <c:pt idx="59">
                  <c:v>9.0275903813522573E-3</c:v>
                </c:pt>
                <c:pt idx="60">
                  <c:v>8.8811580714598382E-3</c:v>
                </c:pt>
                <c:pt idx="61">
                  <c:v>9.4652339082370585E-3</c:v>
                </c:pt>
                <c:pt idx="62">
                  <c:v>9.0149307768466747E-3</c:v>
                </c:pt>
                <c:pt idx="63">
                  <c:v>9.3594309537949893E-3</c:v>
                </c:pt>
                <c:pt idx="64">
                  <c:v>7.9226509392661404E-3</c:v>
                </c:pt>
                <c:pt idx="65">
                  <c:v>8.3067966929004644E-3</c:v>
                </c:pt>
                <c:pt idx="66">
                  <c:v>7.7130706846022523E-3</c:v>
                </c:pt>
                <c:pt idx="67">
                  <c:v>7.9600499510836809E-3</c:v>
                </c:pt>
                <c:pt idx="68">
                  <c:v>7.262819791285624E-3</c:v>
                </c:pt>
                <c:pt idx="69">
                  <c:v>6.6338453786789486E-3</c:v>
                </c:pt>
                <c:pt idx="70">
                  <c:v>6.0655100378051996E-3</c:v>
                </c:pt>
                <c:pt idx="71">
                  <c:v>6.3511558527151735E-3</c:v>
                </c:pt>
                <c:pt idx="72">
                  <c:v>6.502551869434825E-3</c:v>
                </c:pt>
                <c:pt idx="73">
                  <c:v>1.2147051822244848E-2</c:v>
                </c:pt>
                <c:pt idx="74">
                  <c:v>1.5630502704710225E-2</c:v>
                </c:pt>
                <c:pt idx="75">
                  <c:v>2.2181298983407149E-2</c:v>
                </c:pt>
                <c:pt idx="76">
                  <c:v>2.4660388501738351E-2</c:v>
                </c:pt>
                <c:pt idx="77">
                  <c:v>2.7921467526675015E-2</c:v>
                </c:pt>
                <c:pt idx="78">
                  <c:v>3.095799074656036E-2</c:v>
                </c:pt>
                <c:pt idx="79">
                  <c:v>3.4583993628377829E-2</c:v>
                </c:pt>
                <c:pt idx="80">
                  <c:v>3.783047059059319E-2</c:v>
                </c:pt>
                <c:pt idx="81">
                  <c:v>3.9942631614034441E-2</c:v>
                </c:pt>
                <c:pt idx="82">
                  <c:v>4.0342103881280567E-2</c:v>
                </c:pt>
                <c:pt idx="83">
                  <c:v>4.0195310241721072E-2</c:v>
                </c:pt>
                <c:pt idx="84">
                  <c:v>4.0422246936150152E-2</c:v>
                </c:pt>
                <c:pt idx="85">
                  <c:v>3.9339376308734741E-2</c:v>
                </c:pt>
                <c:pt idx="86">
                  <c:v>3.8042748258285575E-2</c:v>
                </c:pt>
                <c:pt idx="87">
                  <c:v>3.659343987092456E-2</c:v>
                </c:pt>
                <c:pt idx="88">
                  <c:v>3.5841038636730382E-2</c:v>
                </c:pt>
                <c:pt idx="89">
                  <c:v>3.8843166043163402E-2</c:v>
                </c:pt>
                <c:pt idx="90">
                  <c:v>3.9952363924625534E-2</c:v>
                </c:pt>
                <c:pt idx="91">
                  <c:v>3.7166007968886472E-2</c:v>
                </c:pt>
                <c:pt idx="92">
                  <c:v>3.7759644031770789E-2</c:v>
                </c:pt>
                <c:pt idx="93">
                  <c:v>3.6194387245504056E-2</c:v>
                </c:pt>
                <c:pt idx="94">
                  <c:v>4.0155700103120084E-2</c:v>
                </c:pt>
                <c:pt idx="95">
                  <c:v>4.200136239214991E-2</c:v>
                </c:pt>
                <c:pt idx="96">
                  <c:v>4.056859932090584E-2</c:v>
                </c:pt>
                <c:pt idx="97">
                  <c:v>4.058385870408443E-2</c:v>
                </c:pt>
                <c:pt idx="98">
                  <c:v>4.0133319190037264E-2</c:v>
                </c:pt>
                <c:pt idx="99">
                  <c:v>3.8523009031401156E-2</c:v>
                </c:pt>
                <c:pt idx="100">
                  <c:v>3.8422490283444355E-2</c:v>
                </c:pt>
                <c:pt idx="101">
                  <c:v>3.9505881599099846E-2</c:v>
                </c:pt>
                <c:pt idx="102">
                  <c:v>3.7504396995515776E-2</c:v>
                </c:pt>
                <c:pt idx="103">
                  <c:v>3.4709041854845579E-2</c:v>
                </c:pt>
                <c:pt idx="104">
                  <c:v>3.2923627578087311E-2</c:v>
                </c:pt>
                <c:pt idx="105">
                  <c:v>3.1949743515451989E-2</c:v>
                </c:pt>
                <c:pt idx="106">
                  <c:v>2.9222707359217726E-2</c:v>
                </c:pt>
                <c:pt idx="107">
                  <c:v>2.6753336169502817E-2</c:v>
                </c:pt>
                <c:pt idx="108">
                  <c:v>2.5313959637977224E-2</c:v>
                </c:pt>
                <c:pt idx="109">
                  <c:v>2.30978799366518E-2</c:v>
                </c:pt>
                <c:pt idx="110">
                  <c:v>2.5898588523194155E-2</c:v>
                </c:pt>
                <c:pt idx="111">
                  <c:v>2.7797512112246792E-2</c:v>
                </c:pt>
                <c:pt idx="112">
                  <c:v>2.9768340808185134E-2</c:v>
                </c:pt>
                <c:pt idx="113">
                  <c:v>3.1773040113418305E-2</c:v>
                </c:pt>
                <c:pt idx="114">
                  <c:v>3.3781427965208222E-2</c:v>
                </c:pt>
                <c:pt idx="115">
                  <c:v>3.7369817821657603E-2</c:v>
                </c:pt>
                <c:pt idx="116">
                  <c:v>3.9755081637744993E-2</c:v>
                </c:pt>
                <c:pt idx="117">
                  <c:v>4.1170638859868935E-2</c:v>
                </c:pt>
                <c:pt idx="118">
                  <c:v>4.0210400125004764E-2</c:v>
                </c:pt>
                <c:pt idx="119">
                  <c:v>3.8199915221242553E-2</c:v>
                </c:pt>
                <c:pt idx="120">
                  <c:v>3.6189583155713634E-2</c:v>
                </c:pt>
                <c:pt idx="121">
                  <c:v>3.2602280567263997E-2</c:v>
                </c:pt>
                <c:pt idx="122">
                  <c:v>2.7820466479338335E-2</c:v>
                </c:pt>
                <c:pt idx="123">
                  <c:v>2.5357370414115232E-2</c:v>
                </c:pt>
                <c:pt idx="124">
                  <c:v>2.3138818215764467E-2</c:v>
                </c:pt>
                <c:pt idx="125">
                  <c:v>2.0337123325398387E-2</c:v>
                </c:pt>
                <c:pt idx="126">
                  <c:v>1.7910524897648883E-2</c:v>
                </c:pt>
                <c:pt idx="127">
                  <c:v>1.5005429054010144E-2</c:v>
                </c:pt>
                <c:pt idx="128">
                  <c:v>1.4958586720987377E-2</c:v>
                </c:pt>
                <c:pt idx="129">
                  <c:v>1.4751422570394301E-2</c:v>
                </c:pt>
                <c:pt idx="130">
                  <c:v>1.4421023791864052E-2</c:v>
                </c:pt>
                <c:pt idx="131">
                  <c:v>1.3197848723226491E-2</c:v>
                </c:pt>
                <c:pt idx="132">
                  <c:v>1.2089215583106161E-2</c:v>
                </c:pt>
                <c:pt idx="133">
                  <c:v>1.2682948114883463E-2</c:v>
                </c:pt>
                <c:pt idx="134">
                  <c:v>1.2203540928630408E-2</c:v>
                </c:pt>
                <c:pt idx="135">
                  <c:v>1.2488903704125809E-2</c:v>
                </c:pt>
                <c:pt idx="136">
                  <c:v>1.4170132214385567E-2</c:v>
                </c:pt>
                <c:pt idx="137">
                  <c:v>1.3725717077693877E-2</c:v>
                </c:pt>
                <c:pt idx="138">
                  <c:v>1.3221145765452746E-2</c:v>
                </c:pt>
                <c:pt idx="139">
                  <c:v>1.5075198440585247E-2</c:v>
                </c:pt>
                <c:pt idx="140">
                  <c:v>1.5555858928644528E-2</c:v>
                </c:pt>
                <c:pt idx="141">
                  <c:v>1.6555131863997263E-2</c:v>
                </c:pt>
                <c:pt idx="142">
                  <c:v>1.7949296001738779E-2</c:v>
                </c:pt>
                <c:pt idx="143">
                  <c:v>2.2836928433353054E-2</c:v>
                </c:pt>
                <c:pt idx="144">
                  <c:v>2.880563049332352E-2</c:v>
                </c:pt>
                <c:pt idx="145">
                  <c:v>3.3953218847194266E-2</c:v>
                </c:pt>
                <c:pt idx="146">
                  <c:v>3.7598888091280536E-2</c:v>
                </c:pt>
                <c:pt idx="147">
                  <c:v>4.0026413865732469E-2</c:v>
                </c:pt>
                <c:pt idx="148">
                  <c:v>4.3071986834921194E-2</c:v>
                </c:pt>
                <c:pt idx="149">
                  <c:v>4.4967028154720978E-2</c:v>
                </c:pt>
                <c:pt idx="150">
                  <c:v>4.9939151691635653E-2</c:v>
                </c:pt>
                <c:pt idx="151">
                  <c:v>5.6465186809282586E-2</c:v>
                </c:pt>
                <c:pt idx="152">
                  <c:v>6.3334179347428243E-2</c:v>
                </c:pt>
                <c:pt idx="153">
                  <c:v>7.2793564317997994E-2</c:v>
                </c:pt>
                <c:pt idx="154">
                  <c:v>7.2974453207434564E-2</c:v>
                </c:pt>
                <c:pt idx="155">
                  <c:v>7.2284543971111725E-2</c:v>
                </c:pt>
                <c:pt idx="156">
                  <c:v>7.0120317171918578E-2</c:v>
                </c:pt>
                <c:pt idx="157">
                  <c:v>6.4425779419846729E-2</c:v>
                </c:pt>
                <c:pt idx="158">
                  <c:v>5.6030505140756137E-2</c:v>
                </c:pt>
                <c:pt idx="159">
                  <c:v>5.0415157215029427E-2</c:v>
                </c:pt>
                <c:pt idx="160">
                  <c:v>4.7841584979784413E-2</c:v>
                </c:pt>
                <c:pt idx="161">
                  <c:v>4.2880256082552748E-2</c:v>
                </c:pt>
                <c:pt idx="162">
                  <c:v>3.9304907471460204E-2</c:v>
                </c:pt>
                <c:pt idx="163">
                  <c:v>4.0056074945380216E-2</c:v>
                </c:pt>
                <c:pt idx="164">
                  <c:v>4.338805750970165E-2</c:v>
                </c:pt>
                <c:pt idx="165">
                  <c:v>4.4703869019280029E-2</c:v>
                </c:pt>
                <c:pt idx="166">
                  <c:v>4.5225225201294128E-2</c:v>
                </c:pt>
                <c:pt idx="167">
                  <c:v>4.3518266882465406E-2</c:v>
                </c:pt>
                <c:pt idx="168">
                  <c:v>3.688510839393544E-2</c:v>
                </c:pt>
                <c:pt idx="169">
                  <c:v>2.88683758713979E-2</c:v>
                </c:pt>
                <c:pt idx="170">
                  <c:v>2.465911566874146E-2</c:v>
                </c:pt>
                <c:pt idx="171">
                  <c:v>2.1880582780860358E-2</c:v>
                </c:pt>
                <c:pt idx="172">
                  <c:v>1.5454540109255177E-2</c:v>
                </c:pt>
                <c:pt idx="173">
                  <c:v>1.1844284045405384E-2</c:v>
                </c:pt>
                <c:pt idx="174">
                  <c:v>7.281046425028137E-3</c:v>
                </c:pt>
                <c:pt idx="175">
                  <c:v>6.8232495211153488E-3</c:v>
                </c:pt>
                <c:pt idx="176">
                  <c:v>9.5868555062350591E-3</c:v>
                </c:pt>
                <c:pt idx="177">
                  <c:v>9.2426015752049562E-3</c:v>
                </c:pt>
                <c:pt idx="178">
                  <c:v>7.2675857351005568E-3</c:v>
                </c:pt>
                <c:pt idx="179">
                  <c:v>8.0375448189891063E-3</c:v>
                </c:pt>
                <c:pt idx="180">
                  <c:v>1.4149131824713779E-2</c:v>
                </c:pt>
                <c:pt idx="181">
                  <c:v>1.8775681132376043E-2</c:v>
                </c:pt>
                <c:pt idx="182">
                  <c:v>2.2186133691616927E-2</c:v>
                </c:pt>
                <c:pt idx="183">
                  <c:v>2.7805035405166212E-2</c:v>
                </c:pt>
                <c:pt idx="184">
                  <c:v>3.7489994348476774E-2</c:v>
                </c:pt>
                <c:pt idx="185">
                  <c:v>5.424991646923516E-2</c:v>
                </c:pt>
                <c:pt idx="186">
                  <c:v>7.1561340370865478E-2</c:v>
                </c:pt>
                <c:pt idx="187">
                  <c:v>7.9507527574840697E-2</c:v>
                </c:pt>
                <c:pt idx="188">
                  <c:v>8.3226471061443208E-2</c:v>
                </c:pt>
                <c:pt idx="189">
                  <c:v>8.9991427648857369E-2</c:v>
                </c:pt>
                <c:pt idx="190">
                  <c:v>9.1065525270124681E-2</c:v>
                </c:pt>
                <c:pt idx="191">
                  <c:v>9.2469186324256825E-2</c:v>
                </c:pt>
                <c:pt idx="192">
                  <c:v>8.9315029932068413E-2</c:v>
                </c:pt>
                <c:pt idx="193">
                  <c:v>8.5026242349947934E-2</c:v>
                </c:pt>
                <c:pt idx="194">
                  <c:v>8.0697464255444995E-2</c:v>
                </c:pt>
                <c:pt idx="195">
                  <c:v>7.3186688508668718E-2</c:v>
                </c:pt>
                <c:pt idx="196">
                  <c:v>7.2068741329502251E-2</c:v>
                </c:pt>
                <c:pt idx="197">
                  <c:v>6.7171650604941124E-2</c:v>
                </c:pt>
                <c:pt idx="198">
                  <c:v>6.1769801189388795E-2</c:v>
                </c:pt>
                <c:pt idx="199">
                  <c:v>5.8434085310288486E-2</c:v>
                </c:pt>
                <c:pt idx="200">
                  <c:v>5.2754983997268745E-2</c:v>
                </c:pt>
                <c:pt idx="201">
                  <c:v>4.9304802947421456E-2</c:v>
                </c:pt>
                <c:pt idx="202">
                  <c:v>4.1240067379306522E-2</c:v>
                </c:pt>
                <c:pt idx="203">
                  <c:v>3.2052213986332845E-2</c:v>
                </c:pt>
                <c:pt idx="204">
                  <c:v>2.6889219359102823E-2</c:v>
                </c:pt>
                <c:pt idx="205">
                  <c:v>2.573812047629298E-2</c:v>
                </c:pt>
                <c:pt idx="206">
                  <c:v>2.3743042594947417E-2</c:v>
                </c:pt>
                <c:pt idx="207">
                  <c:v>2.1109530849600766E-2</c:v>
                </c:pt>
                <c:pt idx="208">
                  <c:v>2.3605884068780947E-2</c:v>
                </c:pt>
                <c:pt idx="209">
                  <c:v>3.0892504540426025E-2</c:v>
                </c:pt>
                <c:pt idx="210">
                  <c:v>3.3848762889688411E-2</c:v>
                </c:pt>
                <c:pt idx="211">
                  <c:v>3.257894335357614E-2</c:v>
                </c:pt>
                <c:pt idx="212">
                  <c:v>2.7212902169806652E-2</c:v>
                </c:pt>
                <c:pt idx="213">
                  <c:v>2.1099048737479142E-2</c:v>
                </c:pt>
                <c:pt idx="214">
                  <c:v>1.6869035654595299E-2</c:v>
                </c:pt>
                <c:pt idx="215">
                  <c:v>1.4963020795196513E-2</c:v>
                </c:pt>
                <c:pt idx="216">
                  <c:v>1.569933779342092E-2</c:v>
                </c:pt>
                <c:pt idx="217">
                  <c:v>1.8497255931068324E-2</c:v>
                </c:pt>
                <c:pt idx="218">
                  <c:v>3.0878339079838169E-2</c:v>
                </c:pt>
                <c:pt idx="219">
                  <c:v>3.8625740542097997E-2</c:v>
                </c:pt>
                <c:pt idx="220">
                  <c:v>4.1854844918808753E-2</c:v>
                </c:pt>
                <c:pt idx="221">
                  <c:v>5.3507534558411729E-2</c:v>
                </c:pt>
                <c:pt idx="222">
                  <c:v>6.6826433147490594E-2</c:v>
                </c:pt>
                <c:pt idx="223">
                  <c:v>7.2498850994431763E-2</c:v>
                </c:pt>
                <c:pt idx="224">
                  <c:v>7.6916403540121525E-2</c:v>
                </c:pt>
                <c:pt idx="225">
                  <c:v>7.7100557199461628E-2</c:v>
                </c:pt>
                <c:pt idx="226">
                  <c:v>7.1566184489728846E-2</c:v>
                </c:pt>
                <c:pt idx="227">
                  <c:v>6.7215010807970099E-2</c:v>
                </c:pt>
                <c:pt idx="228">
                  <c:v>5.9840336487207324E-2</c:v>
                </c:pt>
                <c:pt idx="229">
                  <c:v>5.0981105648410852E-2</c:v>
                </c:pt>
                <c:pt idx="230">
                  <c:v>4.7459838966251722E-2</c:v>
                </c:pt>
                <c:pt idx="231">
                  <c:v>4.3360440407655521E-2</c:v>
                </c:pt>
                <c:pt idx="232">
                  <c:v>3.64548523955599E-2</c:v>
                </c:pt>
                <c:pt idx="233">
                  <c:v>3.0629602871336425E-2</c:v>
                </c:pt>
                <c:pt idx="234">
                  <c:v>2.1717070740736144E-2</c:v>
                </c:pt>
                <c:pt idx="235">
                  <c:v>7.2875409815909009E-3</c:v>
                </c:pt>
                <c:pt idx="236">
                  <c:v>-3.2995437306304609E-3</c:v>
                </c:pt>
                <c:pt idx="237">
                  <c:v>-1.7155821945491478E-2</c:v>
                </c:pt>
                <c:pt idx="238">
                  <c:v>-2.9415267127010258E-2</c:v>
                </c:pt>
                <c:pt idx="239">
                  <c:v>-3.6284051060251787E-2</c:v>
                </c:pt>
                <c:pt idx="240">
                  <c:v>-4.0451535872534805E-2</c:v>
                </c:pt>
                <c:pt idx="241">
                  <c:v>-4.0855341101734721E-2</c:v>
                </c:pt>
                <c:pt idx="242">
                  <c:v>-3.9906093035873669E-2</c:v>
                </c:pt>
                <c:pt idx="243">
                  <c:v>-3.9507686061833525E-2</c:v>
                </c:pt>
                <c:pt idx="244">
                  <c:v>-2.7545346041637719E-2</c:v>
                </c:pt>
                <c:pt idx="245">
                  <c:v>-1.1460189955685873E-2</c:v>
                </c:pt>
                <c:pt idx="246">
                  <c:v>-1.1285426938405507E-3</c:v>
                </c:pt>
                <c:pt idx="247">
                  <c:v>1.0178089317039118E-2</c:v>
                </c:pt>
                <c:pt idx="248">
                  <c:v>1.8119670101977015E-2</c:v>
                </c:pt>
                <c:pt idx="249">
                  <c:v>2.7334580962092181E-2</c:v>
                </c:pt>
                <c:pt idx="250">
                  <c:v>3.8242000385618979E-2</c:v>
                </c:pt>
                <c:pt idx="251">
                  <c:v>4.79510232959377E-2</c:v>
                </c:pt>
                <c:pt idx="252">
                  <c:v>5.8210583146309114E-2</c:v>
                </c:pt>
                <c:pt idx="253">
                  <c:v>6.6384513489315289E-2</c:v>
                </c:pt>
                <c:pt idx="254">
                  <c:v>7.123141990858084E-2</c:v>
                </c:pt>
                <c:pt idx="255">
                  <c:v>6.6216713748529443E-2</c:v>
                </c:pt>
                <c:pt idx="256">
                  <c:v>6.0733607331691752E-2</c:v>
                </c:pt>
                <c:pt idx="257">
                  <c:v>5.8146043508014778E-2</c:v>
                </c:pt>
                <c:pt idx="258">
                  <c:v>5.3856324046984261E-2</c:v>
                </c:pt>
                <c:pt idx="259">
                  <c:v>5.3882028311251329E-2</c:v>
                </c:pt>
                <c:pt idx="260">
                  <c:v>5.2488125334426039E-2</c:v>
                </c:pt>
                <c:pt idx="261">
                  <c:v>5.239799264168199E-2</c:v>
                </c:pt>
                <c:pt idx="262">
                  <c:v>4.933025552657222E-2</c:v>
                </c:pt>
                <c:pt idx="263">
                  <c:v>4.4764834949562848E-2</c:v>
                </c:pt>
                <c:pt idx="264">
                  <c:v>4.2278162672130915E-2</c:v>
                </c:pt>
                <c:pt idx="265">
                  <c:v>3.6648311614868145E-2</c:v>
                </c:pt>
                <c:pt idx="266">
                  <c:v>3.2220264656849906E-2</c:v>
                </c:pt>
                <c:pt idx="267">
                  <c:v>3.0384168246096799E-2</c:v>
                </c:pt>
                <c:pt idx="268">
                  <c:v>2.8599519680965857E-2</c:v>
                </c:pt>
                <c:pt idx="269">
                  <c:v>2.4475513007352179E-2</c:v>
                </c:pt>
                <c:pt idx="270">
                  <c:v>1.376585972903821E-2</c:v>
                </c:pt>
                <c:pt idx="271">
                  <c:v>1.9084451947870562E-5</c:v>
                </c:pt>
                <c:pt idx="272">
                  <c:v>-2.2750301799437933E-2</c:v>
                </c:pt>
                <c:pt idx="273">
                  <c:v>-3.8328485471922136E-2</c:v>
                </c:pt>
                <c:pt idx="274">
                  <c:v>-4.8095580827773654E-2</c:v>
                </c:pt>
                <c:pt idx="275">
                  <c:v>-5.5598987022052793E-2</c:v>
                </c:pt>
                <c:pt idx="276">
                  <c:v>-5.6443519364923089E-2</c:v>
                </c:pt>
                <c:pt idx="277">
                  <c:v>-5.2861892277515476E-2</c:v>
                </c:pt>
                <c:pt idx="278">
                  <c:v>-5.3053645819354456E-2</c:v>
                </c:pt>
                <c:pt idx="279">
                  <c:v>-5.2999265429259257E-2</c:v>
                </c:pt>
                <c:pt idx="280">
                  <c:v>-6.675268442034854E-2</c:v>
                </c:pt>
                <c:pt idx="281">
                  <c:v>-8.1166344252637579E-2</c:v>
                </c:pt>
                <c:pt idx="282">
                  <c:v>-9.71329760515105E-2</c:v>
                </c:pt>
                <c:pt idx="283">
                  <c:v>-0.10453424414113721</c:v>
                </c:pt>
                <c:pt idx="284">
                  <c:v>-0.10914109571124597</c:v>
                </c:pt>
                <c:pt idx="285">
                  <c:v>-0.11350631287713764</c:v>
                </c:pt>
                <c:pt idx="286">
                  <c:v>-0.11363248860248065</c:v>
                </c:pt>
                <c:pt idx="287">
                  <c:v>-0.1104363783208977</c:v>
                </c:pt>
                <c:pt idx="288">
                  <c:v>-0.10267402534340175</c:v>
                </c:pt>
                <c:pt idx="289">
                  <c:v>-9.3022955877429814E-2</c:v>
                </c:pt>
                <c:pt idx="290">
                  <c:v>-8.0802257056886262E-2</c:v>
                </c:pt>
                <c:pt idx="291">
                  <c:v>-6.7507787962247434E-2</c:v>
                </c:pt>
                <c:pt idx="292">
                  <c:v>-6.2323635299765812E-2</c:v>
                </c:pt>
                <c:pt idx="293">
                  <c:v>-5.9152150692712402E-2</c:v>
                </c:pt>
                <c:pt idx="294">
                  <c:v>-5.3193524428190919E-2</c:v>
                </c:pt>
                <c:pt idx="295">
                  <c:v>-4.9919367042686291E-2</c:v>
                </c:pt>
                <c:pt idx="296">
                  <c:v>-4.7185524136693191E-2</c:v>
                </c:pt>
                <c:pt idx="297">
                  <c:v>-4.7706116306447832E-2</c:v>
                </c:pt>
                <c:pt idx="298">
                  <c:v>-4.3570287228436699E-2</c:v>
                </c:pt>
                <c:pt idx="299">
                  <c:v>-4.0633768278783844E-2</c:v>
                </c:pt>
                <c:pt idx="300">
                  <c:v>-3.827024865639661E-2</c:v>
                </c:pt>
                <c:pt idx="301">
                  <c:v>-2.9582549084608667E-2</c:v>
                </c:pt>
                <c:pt idx="302">
                  <c:v>-2.483951726149991E-2</c:v>
                </c:pt>
                <c:pt idx="303">
                  <c:v>-2.2040773964691951E-2</c:v>
                </c:pt>
                <c:pt idx="304">
                  <c:v>-1.9997073000844079E-2</c:v>
                </c:pt>
                <c:pt idx="305">
                  <c:v>-2.2568159196652005E-2</c:v>
                </c:pt>
                <c:pt idx="306">
                  <c:v>-2.7125151095897859E-2</c:v>
                </c:pt>
                <c:pt idx="307">
                  <c:v>-3.1585962099910825E-2</c:v>
                </c:pt>
                <c:pt idx="308">
                  <c:v>-3.5120589973119731E-2</c:v>
                </c:pt>
                <c:pt idx="309">
                  <c:v>-3.9489369067146507E-2</c:v>
                </c:pt>
                <c:pt idx="310">
                  <c:v>-4.2461832284401479E-2</c:v>
                </c:pt>
                <c:pt idx="311">
                  <c:v>-4.3506553038233253E-2</c:v>
                </c:pt>
                <c:pt idx="312">
                  <c:v>-4.7029182419478177E-2</c:v>
                </c:pt>
                <c:pt idx="313">
                  <c:v>-5.1652851623375629E-2</c:v>
                </c:pt>
                <c:pt idx="314">
                  <c:v>-5.7886379685932132E-2</c:v>
                </c:pt>
                <c:pt idx="315">
                  <c:v>-6.1710027453125704E-2</c:v>
                </c:pt>
                <c:pt idx="316">
                  <c:v>-6.3602210346498378E-2</c:v>
                </c:pt>
                <c:pt idx="317">
                  <c:v>-6.2759728067326215E-2</c:v>
                </c:pt>
                <c:pt idx="318">
                  <c:v>-5.8984520958696551E-2</c:v>
                </c:pt>
                <c:pt idx="319">
                  <c:v>-5.6954851209779278E-2</c:v>
                </c:pt>
                <c:pt idx="320">
                  <c:v>-5.3515758562769911E-2</c:v>
                </c:pt>
                <c:pt idx="321">
                  <c:v>-5.0611721554891798E-2</c:v>
                </c:pt>
                <c:pt idx="322">
                  <c:v>-4.695993940022869E-2</c:v>
                </c:pt>
                <c:pt idx="323">
                  <c:v>-4.5963992397989317E-2</c:v>
                </c:pt>
                <c:pt idx="324">
                  <c:v>-4.0659965842855472E-2</c:v>
                </c:pt>
                <c:pt idx="325">
                  <c:v>-3.5241451684924652E-2</c:v>
                </c:pt>
                <c:pt idx="326">
                  <c:v>-3.4594997784256787E-2</c:v>
                </c:pt>
                <c:pt idx="327">
                  <c:v>-3.0894323789539824E-2</c:v>
                </c:pt>
                <c:pt idx="328">
                  <c:v>-2.4043158870868941E-2</c:v>
                </c:pt>
                <c:pt idx="329">
                  <c:v>-1.8801987839749401E-2</c:v>
                </c:pt>
                <c:pt idx="330">
                  <c:v>-8.4818079652326794E-3</c:v>
                </c:pt>
                <c:pt idx="331">
                  <c:v>8.9963835131601222E-4</c:v>
                </c:pt>
                <c:pt idx="332">
                  <c:v>4.638773591263412E-3</c:v>
                </c:pt>
                <c:pt idx="333">
                  <c:v>7.1151337178512186E-3</c:v>
                </c:pt>
                <c:pt idx="334">
                  <c:v>4.1740202717308605E-3</c:v>
                </c:pt>
                <c:pt idx="335">
                  <c:v>1.4223966274773403E-3</c:v>
                </c:pt>
                <c:pt idx="336">
                  <c:v>-1.1494239609028956E-3</c:v>
                </c:pt>
                <c:pt idx="337">
                  <c:v>-2.3510790870993059E-3</c:v>
                </c:pt>
                <c:pt idx="338">
                  <c:v>3.1343419909355408E-3</c:v>
                </c:pt>
                <c:pt idx="339">
                  <c:v>6.1958799604548975E-3</c:v>
                </c:pt>
                <c:pt idx="340">
                  <c:v>5.3236683115951422E-3</c:v>
                </c:pt>
                <c:pt idx="341">
                  <c:v>4.1797126706459853E-3</c:v>
                </c:pt>
                <c:pt idx="342">
                  <c:v>3.2359103917545262E-3</c:v>
                </c:pt>
                <c:pt idx="343">
                  <c:v>4.0596630268556755E-3</c:v>
                </c:pt>
                <c:pt idx="344">
                  <c:v>6.2587236263291768E-3</c:v>
                </c:pt>
                <c:pt idx="345">
                  <c:v>9.1101344892685621E-3</c:v>
                </c:pt>
                <c:pt idx="346">
                  <c:v>1.2840099261012261E-2</c:v>
                </c:pt>
                <c:pt idx="347">
                  <c:v>1.5215812972158682E-2</c:v>
                </c:pt>
                <c:pt idx="348">
                  <c:v>1.6503538185985267E-2</c:v>
                </c:pt>
                <c:pt idx="349">
                  <c:v>1.3324262646428719E-2</c:v>
                </c:pt>
                <c:pt idx="350">
                  <c:v>9.8817876087233802E-3</c:v>
                </c:pt>
                <c:pt idx="351">
                  <c:v>8.672353582496406E-3</c:v>
                </c:pt>
                <c:pt idx="352">
                  <c:v>1.0026057662660071E-2</c:v>
                </c:pt>
                <c:pt idx="353">
                  <c:v>1.217228707112028E-2</c:v>
                </c:pt>
                <c:pt idx="354">
                  <c:v>1.7314919221327774E-2</c:v>
                </c:pt>
                <c:pt idx="355">
                  <c:v>2.2746315857825383E-2</c:v>
                </c:pt>
                <c:pt idx="356">
                  <c:v>2.5142033241755346E-2</c:v>
                </c:pt>
                <c:pt idx="357">
                  <c:v>2.6732310046633456E-2</c:v>
                </c:pt>
                <c:pt idx="358">
                  <c:v>2.7673485129176445E-2</c:v>
                </c:pt>
                <c:pt idx="359">
                  <c:v>3.0495430887608199E-2</c:v>
                </c:pt>
                <c:pt idx="360">
                  <c:v>3.5158605976585378E-2</c:v>
                </c:pt>
                <c:pt idx="361">
                  <c:v>3.4811051214880706E-2</c:v>
                </c:pt>
                <c:pt idx="362">
                  <c:v>3.5342071465135572E-2</c:v>
                </c:pt>
                <c:pt idx="363">
                  <c:v>3.3755312358687561E-2</c:v>
                </c:pt>
                <c:pt idx="364">
                  <c:v>3.492757608209307E-2</c:v>
                </c:pt>
                <c:pt idx="365">
                  <c:v>3.0647888136922319E-2</c:v>
                </c:pt>
                <c:pt idx="366">
                  <c:v>2.6945934386219061E-2</c:v>
                </c:pt>
                <c:pt idx="367">
                  <c:v>2.5738762757467892E-2</c:v>
                </c:pt>
                <c:pt idx="368">
                  <c:v>2.3299750391806429E-2</c:v>
                </c:pt>
                <c:pt idx="369">
                  <c:v>2.0323513905131652E-2</c:v>
                </c:pt>
                <c:pt idx="370">
                  <c:v>1.7360335381953806E-2</c:v>
                </c:pt>
                <c:pt idx="371">
                  <c:v>1.3641154797597643E-2</c:v>
                </c:pt>
                <c:pt idx="372">
                  <c:v>8.9721090044618812E-3</c:v>
                </c:pt>
                <c:pt idx="373">
                  <c:v>8.0121510520876349E-3</c:v>
                </c:pt>
                <c:pt idx="374">
                  <c:v>6.7688173586399891E-3</c:v>
                </c:pt>
                <c:pt idx="375">
                  <c:v>6.5176572739087391E-3</c:v>
                </c:pt>
                <c:pt idx="376">
                  <c:v>4.2466242458771841E-3</c:v>
                </c:pt>
                <c:pt idx="377">
                  <c:v>4.0191115259433641E-3</c:v>
                </c:pt>
                <c:pt idx="378">
                  <c:v>5.3950771762485417E-3</c:v>
                </c:pt>
                <c:pt idx="379">
                  <c:v>7.6115208633342757E-3</c:v>
                </c:pt>
                <c:pt idx="380">
                  <c:v>1.4061133090264022E-2</c:v>
                </c:pt>
                <c:pt idx="381">
                  <c:v>2.0153492837695186E-2</c:v>
                </c:pt>
                <c:pt idx="382">
                  <c:v>2.3096553890015414E-2</c:v>
                </c:pt>
                <c:pt idx="383">
                  <c:v>2.9538927818028249E-2</c:v>
                </c:pt>
                <c:pt idx="384">
                  <c:v>3.1449232162323648E-2</c:v>
                </c:pt>
                <c:pt idx="385">
                  <c:v>2.9787361494705511E-2</c:v>
                </c:pt>
                <c:pt idx="386">
                  <c:v>2.8946001889582185E-2</c:v>
                </c:pt>
                <c:pt idx="387">
                  <c:v>2.7157015502833559E-2</c:v>
                </c:pt>
                <c:pt idx="388">
                  <c:v>2.544604937472994E-2</c:v>
                </c:pt>
                <c:pt idx="389">
                  <c:v>2.1815702175163487E-2</c:v>
                </c:pt>
                <c:pt idx="390">
                  <c:v>1.7123090958423903E-2</c:v>
                </c:pt>
                <c:pt idx="391">
                  <c:v>1.2051783357112544E-2</c:v>
                </c:pt>
                <c:pt idx="392">
                  <c:v>9.5415991443381643E-3</c:v>
                </c:pt>
                <c:pt idx="393">
                  <c:v>1.9466394808938636E-2</c:v>
                </c:pt>
                <c:pt idx="394">
                  <c:v>2.9419600998161322E-2</c:v>
                </c:pt>
                <c:pt idx="395">
                  <c:v>3.3681637140998477E-2</c:v>
                </c:pt>
                <c:pt idx="396">
                  <c:v>3.6236663270293734E-2</c:v>
                </c:pt>
                <c:pt idx="397">
                  <c:v>3.8225307505250772E-2</c:v>
                </c:pt>
                <c:pt idx="398">
                  <c:v>4.0547587840009447E-2</c:v>
                </c:pt>
                <c:pt idx="399">
                  <c:v>4.2304772654113254E-2</c:v>
                </c:pt>
                <c:pt idx="400">
                  <c:v>4.3199239019576563E-2</c:v>
                </c:pt>
                <c:pt idx="401">
                  <c:v>5.0607661864547904E-2</c:v>
                </c:pt>
                <c:pt idx="402">
                  <c:v>5.3434665772998935E-2</c:v>
                </c:pt>
                <c:pt idx="403">
                  <c:v>5.584038787571477E-2</c:v>
                </c:pt>
                <c:pt idx="404">
                  <c:v>5.7888663887862402E-2</c:v>
                </c:pt>
                <c:pt idx="405">
                  <c:v>5.4033575909008702E-2</c:v>
                </c:pt>
                <c:pt idx="406">
                  <c:v>5.4397748775667498E-2</c:v>
                </c:pt>
                <c:pt idx="407">
                  <c:v>5.3263123597669049E-2</c:v>
                </c:pt>
                <c:pt idx="408">
                  <c:v>5.2167276215206781E-2</c:v>
                </c:pt>
                <c:pt idx="409">
                  <c:v>5.0714295479426852E-2</c:v>
                </c:pt>
                <c:pt idx="410">
                  <c:v>4.4598096071656324E-2</c:v>
                </c:pt>
                <c:pt idx="411">
                  <c:v>4.1698450017573885E-2</c:v>
                </c:pt>
                <c:pt idx="412">
                  <c:v>3.9751683360989665E-2</c:v>
                </c:pt>
                <c:pt idx="413">
                  <c:v>3.6973583965706158E-2</c:v>
                </c:pt>
                <c:pt idx="414">
                  <c:v>3.3575881048965694E-2</c:v>
                </c:pt>
                <c:pt idx="415">
                  <c:v>3.0531503434368723E-2</c:v>
                </c:pt>
                <c:pt idx="416">
                  <c:v>2.7798613175465947E-2</c:v>
                </c:pt>
                <c:pt idx="417">
                  <c:v>2.4540884882454872E-2</c:v>
                </c:pt>
                <c:pt idx="418">
                  <c:v>2.3709125644502782E-2</c:v>
                </c:pt>
                <c:pt idx="419">
                  <c:v>2.5187339588683244E-2</c:v>
                </c:pt>
                <c:pt idx="420">
                  <c:v>3.0858331557745755E-2</c:v>
                </c:pt>
                <c:pt idx="421">
                  <c:v>4.0149302435909417E-2</c:v>
                </c:pt>
                <c:pt idx="422">
                  <c:v>4.8570270407419791E-2</c:v>
                </c:pt>
                <c:pt idx="423">
                  <c:v>5.3413716230866104E-2</c:v>
                </c:pt>
                <c:pt idx="424">
                  <c:v>5.6199349605003723E-2</c:v>
                </c:pt>
                <c:pt idx="425">
                  <c:v>6.1341155859671037E-2</c:v>
                </c:pt>
                <c:pt idx="426">
                  <c:v>6.5870182500175511E-2</c:v>
                </c:pt>
                <c:pt idx="427">
                  <c:v>6.7067547254468174E-2</c:v>
                </c:pt>
                <c:pt idx="428">
                  <c:v>6.9641256245009941E-2</c:v>
                </c:pt>
                <c:pt idx="429">
                  <c:v>6.7663857817196416E-2</c:v>
                </c:pt>
                <c:pt idx="430">
                  <c:v>6.5343674474756197E-2</c:v>
                </c:pt>
                <c:pt idx="431">
                  <c:v>6.3581395610707636E-2</c:v>
                </c:pt>
                <c:pt idx="432">
                  <c:v>6.1876259813347767E-2</c:v>
                </c:pt>
                <c:pt idx="433">
                  <c:v>6.7435321393406245E-2</c:v>
                </c:pt>
                <c:pt idx="434">
                  <c:v>7.4221775076378727E-2</c:v>
                </c:pt>
                <c:pt idx="435">
                  <c:v>7.6292424397033987E-2</c:v>
                </c:pt>
                <c:pt idx="436">
                  <c:v>7.6245134323809527E-2</c:v>
                </c:pt>
                <c:pt idx="437">
                  <c:v>7.4139197918851707E-2</c:v>
                </c:pt>
                <c:pt idx="438">
                  <c:v>7.0044525463470064E-2</c:v>
                </c:pt>
                <c:pt idx="439">
                  <c:v>6.2438548028432184E-2</c:v>
                </c:pt>
                <c:pt idx="440">
                  <c:v>5.5368506036401088E-2</c:v>
                </c:pt>
                <c:pt idx="441">
                  <c:v>4.8398883925221181E-2</c:v>
                </c:pt>
                <c:pt idx="442">
                  <c:v>4.9187356160599549E-2</c:v>
                </c:pt>
                <c:pt idx="443">
                  <c:v>5.0044503045099775E-2</c:v>
                </c:pt>
                <c:pt idx="444">
                  <c:v>4.9345681329127755E-2</c:v>
                </c:pt>
                <c:pt idx="445">
                  <c:v>4.6635883807695455E-2</c:v>
                </c:pt>
                <c:pt idx="446">
                  <c:v>4.3581576736722916E-2</c:v>
                </c:pt>
                <c:pt idx="447">
                  <c:v>4.3092189146059612E-2</c:v>
                </c:pt>
                <c:pt idx="448">
                  <c:v>4.1817726277575851E-2</c:v>
                </c:pt>
                <c:pt idx="449">
                  <c:v>4.9942762355597914E-2</c:v>
                </c:pt>
                <c:pt idx="450">
                  <c:v>5.41387353991718E-2</c:v>
                </c:pt>
                <c:pt idx="451">
                  <c:v>5.6808878869006429E-2</c:v>
                </c:pt>
                <c:pt idx="452">
                  <c:v>5.9053264599109756E-2</c:v>
                </c:pt>
                <c:pt idx="453">
                  <c:v>6.3738536399158274E-2</c:v>
                </c:pt>
                <c:pt idx="454">
                  <c:v>6.5082595225424367E-2</c:v>
                </c:pt>
                <c:pt idx="455">
                  <c:v>6.6193844278496838E-2</c:v>
                </c:pt>
                <c:pt idx="456">
                  <c:v>6.3910047292280003E-2</c:v>
                </c:pt>
                <c:pt idx="457">
                  <c:v>6.0192610969522775E-2</c:v>
                </c:pt>
                <c:pt idx="458">
                  <c:v>5.3394431229411454E-2</c:v>
                </c:pt>
                <c:pt idx="459">
                  <c:v>5.106028147543662E-2</c:v>
                </c:pt>
                <c:pt idx="460">
                  <c:v>4.664983492707786E-2</c:v>
                </c:pt>
                <c:pt idx="461">
                  <c:v>4.34630872240509E-2</c:v>
                </c:pt>
                <c:pt idx="462">
                  <c:v>4.1271296478484931E-2</c:v>
                </c:pt>
                <c:pt idx="463">
                  <c:v>3.7883928680902734E-2</c:v>
                </c:pt>
                <c:pt idx="464">
                  <c:v>2.8798553046500697E-2</c:v>
                </c:pt>
                <c:pt idx="465">
                  <c:v>2.3352917805494533E-2</c:v>
                </c:pt>
                <c:pt idx="466">
                  <c:v>1.602069908892001E-2</c:v>
                </c:pt>
                <c:pt idx="467">
                  <c:v>7.2940963884129406E-3</c:v>
                </c:pt>
                <c:pt idx="468">
                  <c:v>-8.0254127831957955E-3</c:v>
                </c:pt>
                <c:pt idx="469">
                  <c:v>-1.7135197386120016E-2</c:v>
                </c:pt>
                <c:pt idx="470">
                  <c:v>-2.5276493495500096E-2</c:v>
                </c:pt>
                <c:pt idx="471">
                  <c:v>-3.2566301382529472E-2</c:v>
                </c:pt>
                <c:pt idx="472">
                  <c:v>-3.5505982151441406E-2</c:v>
                </c:pt>
                <c:pt idx="473">
                  <c:v>-3.7004290134486251E-2</c:v>
                </c:pt>
                <c:pt idx="474">
                  <c:v>-3.8956357724798885E-2</c:v>
                </c:pt>
                <c:pt idx="475">
                  <c:v>-4.0441653014147816E-2</c:v>
                </c:pt>
                <c:pt idx="476">
                  <c:v>-4.0744354324893317E-2</c:v>
                </c:pt>
                <c:pt idx="477">
                  <c:v>-5.1317166659039515E-2</c:v>
                </c:pt>
                <c:pt idx="478">
                  <c:v>-6.5415055119113941E-2</c:v>
                </c:pt>
                <c:pt idx="479">
                  <c:v>-7.6513814579044936E-2</c:v>
                </c:pt>
                <c:pt idx="480">
                  <c:v>-8.0336586913974273E-2</c:v>
                </c:pt>
                <c:pt idx="481">
                  <c:v>-7.7615815725597059E-2</c:v>
                </c:pt>
                <c:pt idx="482">
                  <c:v>-7.7799864623698145E-2</c:v>
                </c:pt>
                <c:pt idx="483">
                  <c:v>-7.9457440537023194E-2</c:v>
                </c:pt>
                <c:pt idx="484">
                  <c:v>-7.7050481884858524E-2</c:v>
                </c:pt>
                <c:pt idx="485">
                  <c:v>-7.8686812813027585E-2</c:v>
                </c:pt>
                <c:pt idx="486">
                  <c:v>-8.2671992998014199E-2</c:v>
                </c:pt>
                <c:pt idx="487">
                  <c:v>-8.0851837182006392E-2</c:v>
                </c:pt>
                <c:pt idx="488">
                  <c:v>-8.2904546859843053E-2</c:v>
                </c:pt>
                <c:pt idx="489">
                  <c:v>-8.3967851194606924E-2</c:v>
                </c:pt>
                <c:pt idx="490">
                  <c:v>-8.5043941925029953E-2</c:v>
                </c:pt>
                <c:pt idx="491">
                  <c:v>-8.6517786336702818E-2</c:v>
                </c:pt>
                <c:pt idx="492">
                  <c:v>-8.4686433460336552E-2</c:v>
                </c:pt>
                <c:pt idx="493">
                  <c:v>-8.5886672346688675E-2</c:v>
                </c:pt>
                <c:pt idx="494">
                  <c:v>-8.1048170171238443E-2</c:v>
                </c:pt>
                <c:pt idx="495">
                  <c:v>-7.2334081973728148E-2</c:v>
                </c:pt>
                <c:pt idx="496">
                  <c:v>-6.548318093797878E-2</c:v>
                </c:pt>
                <c:pt idx="497">
                  <c:v>-5.7369966140207618E-2</c:v>
                </c:pt>
                <c:pt idx="498">
                  <c:v>-4.9960317986359026E-2</c:v>
                </c:pt>
                <c:pt idx="499">
                  <c:v>-3.6386281477454041E-2</c:v>
                </c:pt>
                <c:pt idx="500">
                  <c:v>-2.4137777508806746E-2</c:v>
                </c:pt>
                <c:pt idx="501">
                  <c:v>-1.4267274381293937E-2</c:v>
                </c:pt>
                <c:pt idx="502">
                  <c:v>-9.1721718543640307E-3</c:v>
                </c:pt>
                <c:pt idx="503">
                  <c:v>-5.0761628447246743E-3</c:v>
                </c:pt>
                <c:pt idx="504">
                  <c:v>-4.2095178188308324E-3</c:v>
                </c:pt>
                <c:pt idx="505">
                  <c:v>-1.8826199070622884E-3</c:v>
                </c:pt>
                <c:pt idx="506">
                  <c:v>-3.8283054113463777E-5</c:v>
                </c:pt>
                <c:pt idx="507">
                  <c:v>3.8069993328238017E-3</c:v>
                </c:pt>
                <c:pt idx="508">
                  <c:v>3.5759936092238931E-3</c:v>
                </c:pt>
                <c:pt idx="509">
                  <c:v>4.1542726262080443E-3</c:v>
                </c:pt>
                <c:pt idx="510">
                  <c:v>5.3599520041489601E-3</c:v>
                </c:pt>
                <c:pt idx="511">
                  <c:v>4.6433943930712651E-3</c:v>
                </c:pt>
                <c:pt idx="512">
                  <c:v>2.0291299042798361E-3</c:v>
                </c:pt>
                <c:pt idx="513">
                  <c:v>1.5580015964293814E-3</c:v>
                </c:pt>
                <c:pt idx="514">
                  <c:v>-2.4288334216202578E-3</c:v>
                </c:pt>
                <c:pt idx="515">
                  <c:v>-6.3244250417475723E-3</c:v>
                </c:pt>
                <c:pt idx="516">
                  <c:v>-6.9041427868130612E-3</c:v>
                </c:pt>
                <c:pt idx="517">
                  <c:v>-5.2796117382276631E-3</c:v>
                </c:pt>
                <c:pt idx="518">
                  <c:v>-2.3467941575212592E-3</c:v>
                </c:pt>
                <c:pt idx="519">
                  <c:v>-2.0224925298470975E-3</c:v>
                </c:pt>
                <c:pt idx="520">
                  <c:v>-2.9453876070635321E-3</c:v>
                </c:pt>
                <c:pt idx="521">
                  <c:v>-2.834814281804432E-3</c:v>
                </c:pt>
                <c:pt idx="522">
                  <c:v>-3.1158860375344322E-3</c:v>
                </c:pt>
                <c:pt idx="523">
                  <c:v>2.9943211059757502E-4</c:v>
                </c:pt>
                <c:pt idx="524">
                  <c:v>3.3715663582392086E-3</c:v>
                </c:pt>
                <c:pt idx="525">
                  <c:v>2.5398416690860515E-3</c:v>
                </c:pt>
                <c:pt idx="526">
                  <c:v>3.4593278388415083E-3</c:v>
                </c:pt>
                <c:pt idx="527">
                  <c:v>7.3402271262317242E-3</c:v>
                </c:pt>
                <c:pt idx="528">
                  <c:v>8.6968588760456544E-3</c:v>
                </c:pt>
                <c:pt idx="529">
                  <c:v>1.006052935857138E-2</c:v>
                </c:pt>
                <c:pt idx="530">
                  <c:v>1.2614173567329967E-2</c:v>
                </c:pt>
                <c:pt idx="531">
                  <c:v>2.007093710392116E-2</c:v>
                </c:pt>
                <c:pt idx="532">
                  <c:v>2.4483807432196247E-2</c:v>
                </c:pt>
                <c:pt idx="533">
                  <c:v>2.9661814926388308E-2</c:v>
                </c:pt>
                <c:pt idx="534">
                  <c:v>3.0180219242407436E-2</c:v>
                </c:pt>
                <c:pt idx="535">
                  <c:v>3.0642401331473001E-2</c:v>
                </c:pt>
                <c:pt idx="536">
                  <c:v>2.5855272125745232E-2</c:v>
                </c:pt>
                <c:pt idx="537">
                  <c:v>2.1810407573349844E-2</c:v>
                </c:pt>
                <c:pt idx="538">
                  <c:v>1.9193125457755755E-2</c:v>
                </c:pt>
                <c:pt idx="539">
                  <c:v>1.6124032259811072E-2</c:v>
                </c:pt>
                <c:pt idx="540">
                  <c:v>1.3535967453281117E-2</c:v>
                </c:pt>
                <c:pt idx="541">
                  <c:v>6.5542319510072389E-3</c:v>
                </c:pt>
                <c:pt idx="542">
                  <c:v>3.4100762581541488E-3</c:v>
                </c:pt>
                <c:pt idx="543">
                  <c:v>1.0809603595784978E-4</c:v>
                </c:pt>
                <c:pt idx="544">
                  <c:v>-4.4798939246155633E-3</c:v>
                </c:pt>
                <c:pt idx="545">
                  <c:v>3.7694596339599151E-4</c:v>
                </c:pt>
                <c:pt idx="546">
                  <c:v>5.7774792281060083E-3</c:v>
                </c:pt>
                <c:pt idx="547">
                  <c:v>1.2342395232263215E-2</c:v>
                </c:pt>
                <c:pt idx="548">
                  <c:v>1.5344670234189062E-2</c:v>
                </c:pt>
                <c:pt idx="549">
                  <c:v>1.7121772599608898E-2</c:v>
                </c:pt>
                <c:pt idx="550">
                  <c:v>1.8318827763724066E-2</c:v>
                </c:pt>
                <c:pt idx="551">
                  <c:v>1.9847834629876049E-2</c:v>
                </c:pt>
                <c:pt idx="552">
                  <c:v>1.9619466569349875E-2</c:v>
                </c:pt>
                <c:pt idx="553">
                  <c:v>1.9216980503181658E-2</c:v>
                </c:pt>
                <c:pt idx="554">
                  <c:v>1.8682677819075399E-2</c:v>
                </c:pt>
                <c:pt idx="555">
                  <c:v>1.605119943713107E-2</c:v>
                </c:pt>
                <c:pt idx="556">
                  <c:v>1.4206790329843955E-2</c:v>
                </c:pt>
                <c:pt idx="557">
                  <c:v>1.2599987030232684E-2</c:v>
                </c:pt>
                <c:pt idx="558">
                  <c:v>1.0397634300333802E-2</c:v>
                </c:pt>
                <c:pt idx="559">
                  <c:v>8.9538285406554063E-3</c:v>
                </c:pt>
                <c:pt idx="560">
                  <c:v>5.3207190536972426E-3</c:v>
                </c:pt>
                <c:pt idx="561">
                  <c:v>3.2139206997161551E-3</c:v>
                </c:pt>
                <c:pt idx="562">
                  <c:v>1.5268374561068221E-3</c:v>
                </c:pt>
                <c:pt idx="563">
                  <c:v>-1.8122166482534841E-3</c:v>
                </c:pt>
                <c:pt idx="564">
                  <c:v>-4.007366256469691E-3</c:v>
                </c:pt>
                <c:pt idx="565">
                  <c:v>-5.2813697330889031E-3</c:v>
                </c:pt>
                <c:pt idx="566">
                  <c:v>-6.2192324711802804E-3</c:v>
                </c:pt>
                <c:pt idx="567">
                  <c:v>-6.8830760155085269E-3</c:v>
                </c:pt>
                <c:pt idx="568">
                  <c:v>-8.1246888584884935E-3</c:v>
                </c:pt>
                <c:pt idx="569">
                  <c:v>-1.0204774438996145E-2</c:v>
                </c:pt>
                <c:pt idx="570">
                  <c:v>-1.0918011552916607E-2</c:v>
                </c:pt>
                <c:pt idx="571">
                  <c:v>-1.0152336995356448E-2</c:v>
                </c:pt>
                <c:pt idx="572">
                  <c:v>-1.1036814577263021E-2</c:v>
                </c:pt>
                <c:pt idx="573">
                  <c:v>-1.4803935238095756E-2</c:v>
                </c:pt>
                <c:pt idx="574">
                  <c:v>-1.7586376849336061E-2</c:v>
                </c:pt>
                <c:pt idx="575">
                  <c:v>-1.636571612724036E-2</c:v>
                </c:pt>
                <c:pt idx="576">
                  <c:v>-1.3222951699207508E-2</c:v>
                </c:pt>
                <c:pt idx="577">
                  <c:v>-1.0610233859779994E-2</c:v>
                </c:pt>
                <c:pt idx="578">
                  <c:v>-6.4425269301777721E-3</c:v>
                </c:pt>
                <c:pt idx="579">
                  <c:v>-1.5041429554587538E-3</c:v>
                </c:pt>
                <c:pt idx="580">
                  <c:v>1.9817085099205212E-3</c:v>
                </c:pt>
                <c:pt idx="581">
                  <c:v>1.0899270543136552E-3</c:v>
                </c:pt>
                <c:pt idx="582">
                  <c:v>1.1978888220406159E-2</c:v>
                </c:pt>
                <c:pt idx="583">
                  <c:v>1.7972745431918735E-2</c:v>
                </c:pt>
                <c:pt idx="584">
                  <c:v>2.4463491789046721E-2</c:v>
                </c:pt>
                <c:pt idx="585">
                  <c:v>2.8869530569807234E-2</c:v>
                </c:pt>
                <c:pt idx="586">
                  <c:v>3.6392206556126405E-2</c:v>
                </c:pt>
                <c:pt idx="587">
                  <c:v>4.5470715247191373E-2</c:v>
                </c:pt>
                <c:pt idx="588">
                  <c:v>5.0464598370779878E-2</c:v>
                </c:pt>
                <c:pt idx="589">
                  <c:v>5.4601691871233093E-2</c:v>
                </c:pt>
                <c:pt idx="590">
                  <c:v>5.4820433490549769E-2</c:v>
                </c:pt>
                <c:pt idx="591">
                  <c:v>5.4367061140097483E-2</c:v>
                </c:pt>
                <c:pt idx="592">
                  <c:v>5.3792324025490057E-2</c:v>
                </c:pt>
                <c:pt idx="593">
                  <c:v>4.9929059944260556E-2</c:v>
                </c:pt>
                <c:pt idx="594">
                  <c:v>4.3933602748956968E-2</c:v>
                </c:pt>
                <c:pt idx="595">
                  <c:v>3.3936118227057666E-2</c:v>
                </c:pt>
                <c:pt idx="596">
                  <c:v>2.4517392839224161E-2</c:v>
                </c:pt>
                <c:pt idx="597">
                  <c:v>1.8059400836501149E-2</c:v>
                </c:pt>
                <c:pt idx="598">
                  <c:v>1.199443080160334E-2</c:v>
                </c:pt>
                <c:pt idx="599">
                  <c:v>8.7064690027294223E-3</c:v>
                </c:pt>
                <c:pt idx="600">
                  <c:v>6.0314739605835666E-3</c:v>
                </c:pt>
                <c:pt idx="601">
                  <c:v>7.0671588672921448E-3</c:v>
                </c:pt>
                <c:pt idx="602">
                  <c:v>1.0997972938016298E-2</c:v>
                </c:pt>
                <c:pt idx="603">
                  <c:v>1.1552024058163468E-2</c:v>
                </c:pt>
                <c:pt idx="604">
                  <c:v>-2.5745581376684479E-2</c:v>
                </c:pt>
                <c:pt idx="605">
                  <c:v>-5.3870979638553917E-2</c:v>
                </c:pt>
                <c:pt idx="606">
                  <c:v>-7.5690390451348399E-2</c:v>
                </c:pt>
                <c:pt idx="607">
                  <c:v>-9.632106191486467E-2</c:v>
                </c:pt>
                <c:pt idx="608">
                  <c:v>-0.11698537259511577</c:v>
                </c:pt>
                <c:pt idx="609">
                  <c:v>-0.13304054561868783</c:v>
                </c:pt>
                <c:pt idx="610">
                  <c:v>-0.14250197388679164</c:v>
                </c:pt>
                <c:pt idx="611">
                  <c:v>-0.14509006645189704</c:v>
                </c:pt>
                <c:pt idx="612">
                  <c:v>-0.14506412141774461</c:v>
                </c:pt>
                <c:pt idx="613">
                  <c:v>-0.13979064545409314</c:v>
                </c:pt>
                <c:pt idx="614">
                  <c:v>-0.13206637128247745</c:v>
                </c:pt>
                <c:pt idx="615">
                  <c:v>-0.12531017742639516</c:v>
                </c:pt>
                <c:pt idx="616">
                  <c:v>-0.11898936740236454</c:v>
                </c:pt>
                <c:pt idx="617">
                  <c:v>-0.10988166728186188</c:v>
                </c:pt>
                <c:pt idx="618">
                  <c:v>-9.629451995791638E-2</c:v>
                </c:pt>
                <c:pt idx="619">
                  <c:v>-8.495303074348648E-2</c:v>
                </c:pt>
                <c:pt idx="620">
                  <c:v>-7.390002872050605E-2</c:v>
                </c:pt>
                <c:pt idx="621">
                  <c:v>-6.4398986420412418E-2</c:v>
                </c:pt>
                <c:pt idx="622">
                  <c:v>-5.5822017037441274E-2</c:v>
                </c:pt>
                <c:pt idx="623">
                  <c:v>-4.6066705824540533E-2</c:v>
                </c:pt>
                <c:pt idx="624">
                  <c:v>-3.6299457862022377E-2</c:v>
                </c:pt>
                <c:pt idx="625">
                  <c:v>-2.3034166255381905E-2</c:v>
                </c:pt>
                <c:pt idx="626">
                  <c:v>-1.6379692513259991E-2</c:v>
                </c:pt>
                <c:pt idx="627">
                  <c:v>-1.0979941425695472E-2</c:v>
                </c:pt>
                <c:pt idx="628">
                  <c:v>-7.0246706102146117E-3</c:v>
                </c:pt>
                <c:pt idx="629">
                  <c:v>-2.2460741281762342E-3</c:v>
                </c:pt>
                <c:pt idx="630">
                  <c:v>1.5230555022314185E-3</c:v>
                </c:pt>
                <c:pt idx="631">
                  <c:v>3.6584198376707899E-3</c:v>
                </c:pt>
                <c:pt idx="632">
                  <c:v>3.6895643641265963E-3</c:v>
                </c:pt>
                <c:pt idx="633">
                  <c:v>4.4719165860804821E-3</c:v>
                </c:pt>
                <c:pt idx="634">
                  <c:v>4.233846225935034E-3</c:v>
                </c:pt>
                <c:pt idx="635">
                  <c:v>2.7990939464879183E-3</c:v>
                </c:pt>
                <c:pt idx="636">
                  <c:v>3.2432162751638849E-3</c:v>
                </c:pt>
                <c:pt idx="637">
                  <c:v>2.7541802382875513E-3</c:v>
                </c:pt>
                <c:pt idx="638">
                  <c:v>3.5396847251474295E-3</c:v>
                </c:pt>
                <c:pt idx="639">
                  <c:v>2.1147075510077329E-3</c:v>
                </c:pt>
                <c:pt idx="640">
                  <c:v>9.7428692544410112E-4</c:v>
                </c:pt>
                <c:pt idx="641">
                  <c:v>-1.930217004742385E-3</c:v>
                </c:pt>
                <c:pt idx="642">
                  <c:v>-1.3835970126485631E-3</c:v>
                </c:pt>
                <c:pt idx="643">
                  <c:v>2.6039037423375433E-4</c:v>
                </c:pt>
                <c:pt idx="644">
                  <c:v>-1.654683891537001E-3</c:v>
                </c:pt>
                <c:pt idx="645">
                  <c:v>-4.3360886334167237E-3</c:v>
                </c:pt>
                <c:pt idx="646">
                  <c:v>-1.0787276316519989E-2</c:v>
                </c:pt>
                <c:pt idx="647">
                  <c:v>-1.8918179141809377E-2</c:v>
                </c:pt>
                <c:pt idx="648">
                  <c:v>-2.3872304322029692E-2</c:v>
                </c:pt>
                <c:pt idx="649">
                  <c:v>-2.5481297391659607E-2</c:v>
                </c:pt>
                <c:pt idx="650">
                  <c:v>-2.4051391261360022E-2</c:v>
                </c:pt>
                <c:pt idx="651">
                  <c:v>-2.6657118863693485E-2</c:v>
                </c:pt>
                <c:pt idx="652">
                  <c:v>-2.8794650917880471E-2</c:v>
                </c:pt>
                <c:pt idx="653">
                  <c:v>-3.0541041137142066E-2</c:v>
                </c:pt>
                <c:pt idx="654">
                  <c:v>-3.0761110544551995E-2</c:v>
                </c:pt>
                <c:pt idx="655">
                  <c:v>-3.2182958422273478E-2</c:v>
                </c:pt>
                <c:pt idx="656">
                  <c:v>-3.1730071368108792E-2</c:v>
                </c:pt>
                <c:pt idx="657">
                  <c:v>-3.1013685568113569E-2</c:v>
                </c:pt>
                <c:pt idx="658">
                  <c:v>-3.0499039837206032E-2</c:v>
                </c:pt>
                <c:pt idx="659">
                  <c:v>-2.9748301372211294E-2</c:v>
                </c:pt>
                <c:pt idx="660">
                  <c:v>-3.2421164219250453E-2</c:v>
                </c:pt>
                <c:pt idx="661">
                  <c:v>-3.6145602694727108E-2</c:v>
                </c:pt>
                <c:pt idx="662">
                  <c:v>-3.7051397610352366E-2</c:v>
                </c:pt>
                <c:pt idx="663">
                  <c:v>-3.8538755996905927E-2</c:v>
                </c:pt>
                <c:pt idx="664">
                  <c:v>-3.8064758944157839E-2</c:v>
                </c:pt>
                <c:pt idx="665">
                  <c:v>-3.7659645556095578E-2</c:v>
                </c:pt>
                <c:pt idx="666">
                  <c:v>-3.7313112027583806E-2</c:v>
                </c:pt>
                <c:pt idx="667">
                  <c:v>-3.4216418822815564E-2</c:v>
                </c:pt>
                <c:pt idx="668">
                  <c:v>-3.1400551444068059E-2</c:v>
                </c:pt>
                <c:pt idx="669">
                  <c:v>-2.7236771518770242E-2</c:v>
                </c:pt>
                <c:pt idx="670">
                  <c:v>-2.3264492732183673E-2</c:v>
                </c:pt>
                <c:pt idx="671">
                  <c:v>-1.988750326071087E-2</c:v>
                </c:pt>
                <c:pt idx="672">
                  <c:v>-1.7015345229557832E-2</c:v>
                </c:pt>
                <c:pt idx="673">
                  <c:v>-1.3771401242348658E-2</c:v>
                </c:pt>
                <c:pt idx="674">
                  <c:v>-1.1473169609987233E-2</c:v>
                </c:pt>
                <c:pt idx="675">
                  <c:v>-9.9419959012463366E-3</c:v>
                </c:pt>
                <c:pt idx="676">
                  <c:v>-7.4291815572229414E-3</c:v>
                </c:pt>
                <c:pt idx="677">
                  <c:v>-4.5759898983463998E-3</c:v>
                </c:pt>
                <c:pt idx="678">
                  <c:v>-5.8886629846675032E-3</c:v>
                </c:pt>
                <c:pt idx="679">
                  <c:v>-9.2498986264257788E-3</c:v>
                </c:pt>
                <c:pt idx="680">
                  <c:v>-7.777665338490003E-3</c:v>
                </c:pt>
                <c:pt idx="681">
                  <c:v>-7.7356893954567685E-3</c:v>
                </c:pt>
                <c:pt idx="682">
                  <c:v>-7.6146496932376628E-3</c:v>
                </c:pt>
                <c:pt idx="683">
                  <c:v>-9.0330511267739944E-3</c:v>
                </c:pt>
                <c:pt idx="684">
                  <c:v>-9.241280485559944E-3</c:v>
                </c:pt>
                <c:pt idx="685">
                  <c:v>-1.0499092899901807E-2</c:v>
                </c:pt>
                <c:pt idx="686">
                  <c:v>-1.4564810451360488E-2</c:v>
                </c:pt>
                <c:pt idx="687">
                  <c:v>-1.3183896738399259E-2</c:v>
                </c:pt>
                <c:pt idx="688">
                  <c:v>-1.6751850772089405E-2</c:v>
                </c:pt>
                <c:pt idx="689">
                  <c:v>-1.7756067598867498E-2</c:v>
                </c:pt>
                <c:pt idx="690">
                  <c:v>-1.8740418897741584E-2</c:v>
                </c:pt>
                <c:pt idx="691">
                  <c:v>-1.7697989954115645E-2</c:v>
                </c:pt>
                <c:pt idx="692">
                  <c:v>-1.5079668995877649E-2</c:v>
                </c:pt>
                <c:pt idx="693">
                  <c:v>-1.6456638922600852E-2</c:v>
                </c:pt>
                <c:pt idx="694">
                  <c:v>-1.8547811798154124E-2</c:v>
                </c:pt>
                <c:pt idx="695">
                  <c:v>-1.6374657400919368E-2</c:v>
                </c:pt>
                <c:pt idx="696">
                  <c:v>-1.4885611343002481E-2</c:v>
                </c:pt>
                <c:pt idx="697">
                  <c:v>-1.4349462190549556E-2</c:v>
                </c:pt>
                <c:pt idx="698">
                  <c:v>-1.3365918617991079E-2</c:v>
                </c:pt>
                <c:pt idx="699">
                  <c:v>-1.8443096508852452E-2</c:v>
                </c:pt>
                <c:pt idx="700">
                  <c:v>-2.4610359832026862E-2</c:v>
                </c:pt>
                <c:pt idx="701">
                  <c:v>-2.7161309589702531E-2</c:v>
                </c:pt>
                <c:pt idx="702">
                  <c:v>-3.0450183141982334E-2</c:v>
                </c:pt>
                <c:pt idx="703">
                  <c:v>-3.5879663240258264E-2</c:v>
                </c:pt>
                <c:pt idx="704">
                  <c:v>-4.0524211589041181E-2</c:v>
                </c:pt>
                <c:pt idx="705">
                  <c:v>-4.8100918272015569E-2</c:v>
                </c:pt>
                <c:pt idx="706">
                  <c:v>-5.3888321916003012E-2</c:v>
                </c:pt>
                <c:pt idx="707">
                  <c:v>-5.7008039464533589E-2</c:v>
                </c:pt>
                <c:pt idx="708">
                  <c:v>-6.0402350095444368E-2</c:v>
                </c:pt>
                <c:pt idx="709">
                  <c:v>-6.3573094284769649E-2</c:v>
                </c:pt>
                <c:pt idx="710">
                  <c:v>-6.5332563617241046E-2</c:v>
                </c:pt>
                <c:pt idx="711">
                  <c:v>-6.1566394959439719E-2</c:v>
                </c:pt>
                <c:pt idx="712">
                  <c:v>-6.1514382860635042E-2</c:v>
                </c:pt>
                <c:pt idx="713">
                  <c:v>-6.3172618883399978E-2</c:v>
                </c:pt>
                <c:pt idx="714">
                  <c:v>-6.0951759185894794E-2</c:v>
                </c:pt>
                <c:pt idx="715">
                  <c:v>-6.2917340334625593E-2</c:v>
                </c:pt>
                <c:pt idx="716">
                  <c:v>-6.3340162733763306E-2</c:v>
                </c:pt>
                <c:pt idx="717">
                  <c:v>-5.974957561544425E-2</c:v>
                </c:pt>
                <c:pt idx="718">
                  <c:v>-5.5455817865587953E-2</c:v>
                </c:pt>
                <c:pt idx="719">
                  <c:v>-5.2260130718985276E-2</c:v>
                </c:pt>
                <c:pt idx="720">
                  <c:v>-5.0361085741411848E-2</c:v>
                </c:pt>
                <c:pt idx="721">
                  <c:v>-4.7899466569051641E-2</c:v>
                </c:pt>
                <c:pt idx="722">
                  <c:v>-4.7025181634880342E-2</c:v>
                </c:pt>
                <c:pt idx="723">
                  <c:v>-4.420437134467925E-2</c:v>
                </c:pt>
                <c:pt idx="724">
                  <c:v>-4.3090806830732853E-2</c:v>
                </c:pt>
                <c:pt idx="725">
                  <c:v>-4.092738201012236E-2</c:v>
                </c:pt>
                <c:pt idx="726">
                  <c:v>-3.8766155213967979E-2</c:v>
                </c:pt>
                <c:pt idx="727">
                  <c:v>-3.7431279681949481E-2</c:v>
                </c:pt>
                <c:pt idx="728">
                  <c:v>-3.595897666641279E-2</c:v>
                </c:pt>
                <c:pt idx="729">
                  <c:v>-3.5195791875162974E-2</c:v>
                </c:pt>
                <c:pt idx="730">
                  <c:v>-3.5396824718227693E-2</c:v>
                </c:pt>
                <c:pt idx="731">
                  <c:v>-3.5550930828864291E-2</c:v>
                </c:pt>
                <c:pt idx="732">
                  <c:v>-3.3666518531786815E-2</c:v>
                </c:pt>
                <c:pt idx="733">
                  <c:v>-3.3406613830717302E-2</c:v>
                </c:pt>
                <c:pt idx="734">
                  <c:v>-3.3622303756303373E-2</c:v>
                </c:pt>
                <c:pt idx="735">
                  <c:v>-3.3248114607640988E-2</c:v>
                </c:pt>
                <c:pt idx="736">
                  <c:v>-3.2736080811266666E-2</c:v>
                </c:pt>
                <c:pt idx="737">
                  <c:v>-3.2761895206397051E-2</c:v>
                </c:pt>
                <c:pt idx="738">
                  <c:v>-3.3208763542512454E-2</c:v>
                </c:pt>
                <c:pt idx="739">
                  <c:v>-3.3580391340221505E-2</c:v>
                </c:pt>
                <c:pt idx="740">
                  <c:v>-2.9088840930722393E-2</c:v>
                </c:pt>
                <c:pt idx="741">
                  <c:v>-2.7238681874875881E-2</c:v>
                </c:pt>
                <c:pt idx="742">
                  <c:v>-2.6278862652515889E-2</c:v>
                </c:pt>
                <c:pt idx="743">
                  <c:v>-2.2427470194207877E-2</c:v>
                </c:pt>
                <c:pt idx="744">
                  <c:v>-2.0754721297606138E-2</c:v>
                </c:pt>
                <c:pt idx="745">
                  <c:v>-1.960777569909633E-2</c:v>
                </c:pt>
                <c:pt idx="746">
                  <c:v>-1.848581289313922E-2</c:v>
                </c:pt>
                <c:pt idx="747">
                  <c:v>-1.25962073950735E-2</c:v>
                </c:pt>
                <c:pt idx="748">
                  <c:v>-7.4387676268364844E-3</c:v>
                </c:pt>
                <c:pt idx="749">
                  <c:v>-1.713677746283282E-3</c:v>
                </c:pt>
                <c:pt idx="750">
                  <c:v>5.5908638373791675E-3</c:v>
                </c:pt>
                <c:pt idx="751">
                  <c:v>8.8494990115632888E-3</c:v>
                </c:pt>
                <c:pt idx="752">
                  <c:v>1.3301451881742699E-2</c:v>
                </c:pt>
                <c:pt idx="753">
                  <c:v>1.5437510606785443E-2</c:v>
                </c:pt>
                <c:pt idx="754">
                  <c:v>1.653496459687398E-2</c:v>
                </c:pt>
                <c:pt idx="755">
                  <c:v>2.0406273206347469E-2</c:v>
                </c:pt>
                <c:pt idx="756">
                  <c:v>2.2806490996315043E-2</c:v>
                </c:pt>
                <c:pt idx="757">
                  <c:v>2.4826909240710404E-2</c:v>
                </c:pt>
                <c:pt idx="758">
                  <c:v>2.5326769353989587E-2</c:v>
                </c:pt>
                <c:pt idx="759">
                  <c:v>2.8629733903734023E-2</c:v>
                </c:pt>
                <c:pt idx="760">
                  <c:v>3.0090998672578695E-2</c:v>
                </c:pt>
                <c:pt idx="761">
                  <c:v>3.1692830626559809E-2</c:v>
                </c:pt>
                <c:pt idx="762">
                  <c:v>3.2586527874160498E-2</c:v>
                </c:pt>
                <c:pt idx="763">
                  <c:v>3.3715290651487928E-2</c:v>
                </c:pt>
                <c:pt idx="764">
                  <c:v>3.3415339443930825E-2</c:v>
                </c:pt>
                <c:pt idx="765">
                  <c:v>3.2399557659432365E-2</c:v>
                </c:pt>
                <c:pt idx="766">
                  <c:v>3.1634572913496584E-2</c:v>
                </c:pt>
                <c:pt idx="767">
                  <c:v>2.9074779330547251E-2</c:v>
                </c:pt>
                <c:pt idx="768">
                  <c:v>2.7538111091588213E-2</c:v>
                </c:pt>
                <c:pt idx="769">
                  <c:v>2.7220467025860895E-2</c:v>
                </c:pt>
                <c:pt idx="770">
                  <c:v>2.6261421493119608E-2</c:v>
                </c:pt>
                <c:pt idx="771">
                  <c:v>2.6010833899616559E-2</c:v>
                </c:pt>
                <c:pt idx="772">
                  <c:v>2.567810511809665E-2</c:v>
                </c:pt>
                <c:pt idx="773">
                  <c:v>2.2564819035643335E-2</c:v>
                </c:pt>
                <c:pt idx="774">
                  <c:v>2.2268734494063525E-2</c:v>
                </c:pt>
                <c:pt idx="775">
                  <c:v>2.0983008550233717E-2</c:v>
                </c:pt>
                <c:pt idx="776">
                  <c:v>2.0536653623302703E-2</c:v>
                </c:pt>
                <c:pt idx="777">
                  <c:v>1.9952945254273602E-2</c:v>
                </c:pt>
                <c:pt idx="778">
                  <c:v>2.366828668869192E-2</c:v>
                </c:pt>
                <c:pt idx="779">
                  <c:v>2.390914651194509E-2</c:v>
                </c:pt>
                <c:pt idx="780">
                  <c:v>2.2625366500392263E-2</c:v>
                </c:pt>
                <c:pt idx="781">
                  <c:v>2.0561819697823336E-2</c:v>
                </c:pt>
                <c:pt idx="782">
                  <c:v>1.9910922889601723E-2</c:v>
                </c:pt>
                <c:pt idx="783">
                  <c:v>1.7174108056378201E-2</c:v>
                </c:pt>
                <c:pt idx="784">
                  <c:v>1.563438212787982E-2</c:v>
                </c:pt>
                <c:pt idx="785">
                  <c:v>1.2649997575668426E-2</c:v>
                </c:pt>
                <c:pt idx="786">
                  <c:v>1.2567883282632031E-2</c:v>
                </c:pt>
                <c:pt idx="787">
                  <c:v>1.4760331676035632E-2</c:v>
                </c:pt>
                <c:pt idx="788">
                  <c:v>1.9509678237854322E-2</c:v>
                </c:pt>
                <c:pt idx="789">
                  <c:v>2.3007965043798317E-2</c:v>
                </c:pt>
                <c:pt idx="790">
                  <c:v>1.8286310164788433E-2</c:v>
                </c:pt>
                <c:pt idx="791">
                  <c:v>1.5978993828553723E-2</c:v>
                </c:pt>
                <c:pt idx="792">
                  <c:v>1.7989354826342452E-2</c:v>
                </c:pt>
                <c:pt idx="793">
                  <c:v>1.5359256902965246E-2</c:v>
                </c:pt>
                <c:pt idx="794">
                  <c:v>9.9238146185169906E-3</c:v>
                </c:pt>
                <c:pt idx="795">
                  <c:v>-4.7380916743278156E-5</c:v>
                </c:pt>
                <c:pt idx="796">
                  <c:v>-6.658235661356815E-3</c:v>
                </c:pt>
                <c:pt idx="797">
                  <c:v>-1.0161275571271222E-2</c:v>
                </c:pt>
                <c:pt idx="798">
                  <c:v>-1.2789745128128249E-2</c:v>
                </c:pt>
                <c:pt idx="799">
                  <c:v>-7.1031257296118033E-3</c:v>
                </c:pt>
                <c:pt idx="800">
                  <c:v>-5.3673036184769263E-3</c:v>
                </c:pt>
                <c:pt idx="801">
                  <c:v>-3.9463017278661416E-3</c:v>
                </c:pt>
                <c:pt idx="802">
                  <c:v>-7.8812247627846332E-4</c:v>
                </c:pt>
                <c:pt idx="803">
                  <c:v>2.4949639604380236E-3</c:v>
                </c:pt>
                <c:pt idx="804">
                  <c:v>5.8384881333228833E-3</c:v>
                </c:pt>
                <c:pt idx="805">
                  <c:v>6.7912561854968079E-3</c:v>
                </c:pt>
                <c:pt idx="806">
                  <c:v>7.0602577110077114E-3</c:v>
                </c:pt>
                <c:pt idx="807">
                  <c:v>5.5905337332121663E-3</c:v>
                </c:pt>
                <c:pt idx="808">
                  <c:v>3.1754481254794298E-3</c:v>
                </c:pt>
                <c:pt idx="809">
                  <c:v>8.4729231388602777E-4</c:v>
                </c:pt>
                <c:pt idx="810">
                  <c:v>-2.0262313795020859E-3</c:v>
                </c:pt>
                <c:pt idx="811">
                  <c:v>-4.0142474140066886E-3</c:v>
                </c:pt>
                <c:pt idx="812">
                  <c:v>-8.7259048598434807E-3</c:v>
                </c:pt>
                <c:pt idx="813">
                  <c:v>-1.3117558044499433E-2</c:v>
                </c:pt>
                <c:pt idx="814">
                  <c:v>-1.7208473891271003E-2</c:v>
                </c:pt>
                <c:pt idx="815">
                  <c:v>-1.9817173233503627E-2</c:v>
                </c:pt>
                <c:pt idx="816">
                  <c:v>-2.3234981357242224E-2</c:v>
                </c:pt>
                <c:pt idx="817">
                  <c:v>-2.2447692722599499E-2</c:v>
                </c:pt>
                <c:pt idx="818">
                  <c:v>-2.157512004910811E-2</c:v>
                </c:pt>
                <c:pt idx="819">
                  <c:v>-2.1445680038906123E-2</c:v>
                </c:pt>
                <c:pt idx="820">
                  <c:v>-2.1499882282950411E-2</c:v>
                </c:pt>
                <c:pt idx="821">
                  <c:v>-2.1697331445629353E-2</c:v>
                </c:pt>
                <c:pt idx="822">
                  <c:v>-2.2404749540721025E-2</c:v>
                </c:pt>
                <c:pt idx="823">
                  <c:v>-2.0703613520977382E-2</c:v>
                </c:pt>
                <c:pt idx="824">
                  <c:v>-2.1135011987969188E-2</c:v>
                </c:pt>
                <c:pt idx="825">
                  <c:v>-2.0432113224801873E-2</c:v>
                </c:pt>
                <c:pt idx="826">
                  <c:v>-1.9648620783021764E-2</c:v>
                </c:pt>
                <c:pt idx="827">
                  <c:v>-1.9210920255657626E-2</c:v>
                </c:pt>
                <c:pt idx="828">
                  <c:v>-1.704909976608926E-2</c:v>
                </c:pt>
                <c:pt idx="829">
                  <c:v>-1.6361246700908993E-2</c:v>
                </c:pt>
                <c:pt idx="830">
                  <c:v>-1.7235932593655523E-2</c:v>
                </c:pt>
                <c:pt idx="831">
                  <c:v>-1.7324737335452256E-2</c:v>
                </c:pt>
                <c:pt idx="832">
                  <c:v>-1.519687390828206E-2</c:v>
                </c:pt>
                <c:pt idx="833">
                  <c:v>-1.335673063583187E-2</c:v>
                </c:pt>
                <c:pt idx="834">
                  <c:v>-1.45629564544415E-2</c:v>
                </c:pt>
                <c:pt idx="835">
                  <c:v>-1.5341949484082185E-2</c:v>
                </c:pt>
                <c:pt idx="836">
                  <c:v>-1.2977372651209906E-2</c:v>
                </c:pt>
                <c:pt idx="837">
                  <c:v>-1.2577082479911961E-2</c:v>
                </c:pt>
                <c:pt idx="838">
                  <c:v>-1.3720168328936744E-2</c:v>
                </c:pt>
                <c:pt idx="839">
                  <c:v>-1.3659302172442711E-2</c:v>
                </c:pt>
                <c:pt idx="840">
                  <c:v>-1.3055958461352879E-2</c:v>
                </c:pt>
                <c:pt idx="841">
                  <c:v>-1.5234515708834384E-2</c:v>
                </c:pt>
                <c:pt idx="842">
                  <c:v>-1.6767576201264456E-2</c:v>
                </c:pt>
                <c:pt idx="843">
                  <c:v>-1.8177486360402617E-2</c:v>
                </c:pt>
                <c:pt idx="844">
                  <c:v>-2.0674853704867657E-2</c:v>
                </c:pt>
                <c:pt idx="845">
                  <c:v>-2.4395670660231517E-2</c:v>
                </c:pt>
                <c:pt idx="846">
                  <c:v>-2.4632530716951817E-2</c:v>
                </c:pt>
                <c:pt idx="847">
                  <c:v>-2.4537373617895764E-2</c:v>
                </c:pt>
                <c:pt idx="848">
                  <c:v>-2.6983200017374198E-2</c:v>
                </c:pt>
                <c:pt idx="849">
                  <c:v>-2.979175008802204E-2</c:v>
                </c:pt>
                <c:pt idx="850">
                  <c:v>-3.3652450195164163E-2</c:v>
                </c:pt>
                <c:pt idx="851">
                  <c:v>-3.5493403893874786E-2</c:v>
                </c:pt>
                <c:pt idx="852">
                  <c:v>-3.6931116826855237E-2</c:v>
                </c:pt>
                <c:pt idx="853">
                  <c:v>-3.6836548380341561E-2</c:v>
                </c:pt>
                <c:pt idx="854">
                  <c:v>-3.6342674532274133E-2</c:v>
                </c:pt>
                <c:pt idx="855">
                  <c:v>-3.4741614616223715E-2</c:v>
                </c:pt>
                <c:pt idx="856">
                  <c:v>-3.2691435242062972E-2</c:v>
                </c:pt>
                <c:pt idx="857">
                  <c:v>-2.7912781325044378E-2</c:v>
                </c:pt>
                <c:pt idx="858">
                  <c:v>-2.1851108905087568E-2</c:v>
                </c:pt>
                <c:pt idx="859">
                  <c:v>-1.3253403740900671E-2</c:v>
                </c:pt>
                <c:pt idx="860">
                  <c:v>-7.166960117065968E-3</c:v>
                </c:pt>
                <c:pt idx="861">
                  <c:v>-3.5171898504343657E-3</c:v>
                </c:pt>
                <c:pt idx="862">
                  <c:v>-2.1789252710069373E-4</c:v>
                </c:pt>
                <c:pt idx="863">
                  <c:v>1.1692469020485596E-3</c:v>
                </c:pt>
                <c:pt idx="864">
                  <c:v>3.0426016445905812E-3</c:v>
                </c:pt>
                <c:pt idx="865">
                  <c:v>2.8755067681373037E-3</c:v>
                </c:pt>
                <c:pt idx="866">
                  <c:v>3.5118360351735767E-3</c:v>
                </c:pt>
                <c:pt idx="867">
                  <c:v>5.1703129541958992E-3</c:v>
                </c:pt>
                <c:pt idx="868">
                  <c:v>3.2106362522242859E-3</c:v>
                </c:pt>
                <c:pt idx="869">
                  <c:v>2.0388449518762286E-3</c:v>
                </c:pt>
                <c:pt idx="870">
                  <c:v>2.2976336572771983E-3</c:v>
                </c:pt>
                <c:pt idx="871">
                  <c:v>8.7418386077509069E-4</c:v>
                </c:pt>
                <c:pt idx="872">
                  <c:v>5.4909678471715129E-4</c:v>
                </c:pt>
                <c:pt idx="873">
                  <c:v>-1.3118326372769662E-3</c:v>
                </c:pt>
                <c:pt idx="874">
                  <c:v>-4.354727658015034E-3</c:v>
                </c:pt>
                <c:pt idx="875">
                  <c:v>-1.0688892969290431E-2</c:v>
                </c:pt>
                <c:pt idx="876">
                  <c:v>-1.7129242113204324E-2</c:v>
                </c:pt>
                <c:pt idx="877">
                  <c:v>-2.6379381028027837E-2</c:v>
                </c:pt>
                <c:pt idx="878">
                  <c:v>-3.0925283427149397E-2</c:v>
                </c:pt>
                <c:pt idx="879">
                  <c:v>-3.0134100653075868E-2</c:v>
                </c:pt>
                <c:pt idx="880">
                  <c:v>-2.5970883021555369E-2</c:v>
                </c:pt>
                <c:pt idx="881">
                  <c:v>-2.3213470798979063E-2</c:v>
                </c:pt>
                <c:pt idx="882">
                  <c:v>-1.958878438023659E-2</c:v>
                </c:pt>
                <c:pt idx="883">
                  <c:v>-1.9725985751742225E-2</c:v>
                </c:pt>
                <c:pt idx="884">
                  <c:v>-1.8008671423747402E-2</c:v>
                </c:pt>
                <c:pt idx="885">
                  <c:v>-1.8058107428908565E-2</c:v>
                </c:pt>
                <c:pt idx="886">
                  <c:v>-1.78910452053479E-2</c:v>
                </c:pt>
                <c:pt idx="887">
                  <c:v>-1.5956282976499203E-2</c:v>
                </c:pt>
                <c:pt idx="888">
                  <c:v>-1.5858760184667919E-2</c:v>
                </c:pt>
                <c:pt idx="889">
                  <c:v>-1.5601634788574015E-2</c:v>
                </c:pt>
                <c:pt idx="890">
                  <c:v>-1.6022407551725015E-2</c:v>
                </c:pt>
                <c:pt idx="891">
                  <c:v>-1.656944789482695E-2</c:v>
                </c:pt>
                <c:pt idx="892">
                  <c:v>-1.7209171683242208E-2</c:v>
                </c:pt>
                <c:pt idx="893">
                  <c:v>-1.7514213019689362E-2</c:v>
                </c:pt>
                <c:pt idx="894">
                  <c:v>-1.7553589210924314E-2</c:v>
                </c:pt>
                <c:pt idx="895">
                  <c:v>-2.0984395658985244E-2</c:v>
                </c:pt>
                <c:pt idx="896">
                  <c:v>-2.3032937534240627E-2</c:v>
                </c:pt>
                <c:pt idx="897">
                  <c:v>-2.5575273689008027E-2</c:v>
                </c:pt>
                <c:pt idx="898">
                  <c:v>-2.6075473844348163E-2</c:v>
                </c:pt>
                <c:pt idx="899">
                  <c:v>-2.6570172545310911E-2</c:v>
                </c:pt>
                <c:pt idx="900">
                  <c:v>-2.6254923842523925E-2</c:v>
                </c:pt>
                <c:pt idx="901">
                  <c:v>-2.7708758157645952E-2</c:v>
                </c:pt>
                <c:pt idx="902">
                  <c:v>-2.8531917136810803E-2</c:v>
                </c:pt>
                <c:pt idx="903">
                  <c:v>-2.8851626860761481E-2</c:v>
                </c:pt>
                <c:pt idx="904">
                  <c:v>-2.8773293039960346E-2</c:v>
                </c:pt>
                <c:pt idx="905">
                  <c:v>-2.79840261905967E-2</c:v>
                </c:pt>
                <c:pt idx="906">
                  <c:v>-2.5046811735404462E-2</c:v>
                </c:pt>
                <c:pt idx="907">
                  <c:v>-2.28603762135281E-2</c:v>
                </c:pt>
                <c:pt idx="908">
                  <c:v>-2.0087014524102886E-2</c:v>
                </c:pt>
                <c:pt idx="909">
                  <c:v>-1.5685462452537324E-2</c:v>
                </c:pt>
                <c:pt idx="910">
                  <c:v>-1.2058552635771935E-2</c:v>
                </c:pt>
                <c:pt idx="911">
                  <c:v>-9.4798267271198888E-3</c:v>
                </c:pt>
                <c:pt idx="912">
                  <c:v>-4.1516310598033179E-3</c:v>
                </c:pt>
                <c:pt idx="913">
                  <c:v>2.8697681007473497E-3</c:v>
                </c:pt>
                <c:pt idx="914">
                  <c:v>9.9376002402499219E-3</c:v>
                </c:pt>
                <c:pt idx="915">
                  <c:v>1.536126277466987E-2</c:v>
                </c:pt>
                <c:pt idx="916">
                  <c:v>1.9835081358904216E-2</c:v>
                </c:pt>
                <c:pt idx="917">
                  <c:v>2.2313812355352902E-2</c:v>
                </c:pt>
                <c:pt idx="918">
                  <c:v>2.400135209744525E-2</c:v>
                </c:pt>
                <c:pt idx="919">
                  <c:v>2.2649844572738886E-2</c:v>
                </c:pt>
                <c:pt idx="920">
                  <c:v>2.133296135516316E-2</c:v>
                </c:pt>
                <c:pt idx="921">
                  <c:v>1.8858209882443688E-2</c:v>
                </c:pt>
                <c:pt idx="922">
                  <c:v>1.6704591317900919E-2</c:v>
                </c:pt>
                <c:pt idx="923">
                  <c:v>1.3627089626253475E-2</c:v>
                </c:pt>
                <c:pt idx="924">
                  <c:v>9.4608927976429502E-3</c:v>
                </c:pt>
                <c:pt idx="925">
                  <c:v>3.6892945325748272E-3</c:v>
                </c:pt>
                <c:pt idx="926">
                  <c:v>2.3258043376203075E-3</c:v>
                </c:pt>
                <c:pt idx="927">
                  <c:v>1.231146706622166E-3</c:v>
                </c:pt>
                <c:pt idx="928">
                  <c:v>-8.4043385073995225E-4</c:v>
                </c:pt>
                <c:pt idx="929">
                  <c:v>-2.8537241888920706E-3</c:v>
                </c:pt>
                <c:pt idx="930">
                  <c:v>-3.5984067457826008E-3</c:v>
                </c:pt>
                <c:pt idx="931">
                  <c:v>-9.4078063884539542E-4</c:v>
                </c:pt>
                <c:pt idx="932">
                  <c:v>3.5191415898505607E-4</c:v>
                </c:pt>
                <c:pt idx="933">
                  <c:v>2.9605956790703658E-3</c:v>
                </c:pt>
                <c:pt idx="934">
                  <c:v>3.3704873988205097E-3</c:v>
                </c:pt>
                <c:pt idx="935">
                  <c:v>2.8531848581089259E-3</c:v>
                </c:pt>
                <c:pt idx="936">
                  <c:v>2.4154172222826675E-3</c:v>
                </c:pt>
                <c:pt idx="937">
                  <c:v>2.0449457127816872E-3</c:v>
                </c:pt>
                <c:pt idx="938">
                  <c:v>5.3141561278180482E-4</c:v>
                </c:pt>
                <c:pt idx="939">
                  <c:v>-1.8603338257608959E-3</c:v>
                </c:pt>
                <c:pt idx="940">
                  <c:v>-3.3128204046390941E-3</c:v>
                </c:pt>
                <c:pt idx="941">
                  <c:v>-6.4129396792547144E-3</c:v>
                </c:pt>
                <c:pt idx="942">
                  <c:v>-8.7684788579267536E-3</c:v>
                </c:pt>
                <c:pt idx="943">
                  <c:v>-1.0513873243276683E-2</c:v>
                </c:pt>
                <c:pt idx="944">
                  <c:v>-1.0961392123701952E-2</c:v>
                </c:pt>
                <c:pt idx="945">
                  <c:v>-1.4387060599909907E-2</c:v>
                </c:pt>
                <c:pt idx="946">
                  <c:v>-1.8906760638900733E-2</c:v>
                </c:pt>
                <c:pt idx="947">
                  <c:v>-2.1432014126405052E-2</c:v>
                </c:pt>
                <c:pt idx="948">
                  <c:v>-2.356604837451759E-2</c:v>
                </c:pt>
                <c:pt idx="949">
                  <c:v>-2.4569283581075907E-2</c:v>
                </c:pt>
                <c:pt idx="950">
                  <c:v>-2.5875222473262904E-2</c:v>
                </c:pt>
                <c:pt idx="951">
                  <c:v>-2.5803415742341351E-2</c:v>
                </c:pt>
                <c:pt idx="952">
                  <c:v>-2.5453106910764633E-2</c:v>
                </c:pt>
                <c:pt idx="953">
                  <c:v>-2.1688612766987636E-2</c:v>
                </c:pt>
                <c:pt idx="954">
                  <c:v>-2.2092359681636697E-2</c:v>
                </c:pt>
                <c:pt idx="955">
                  <c:v>-2.2156888868653191E-2</c:v>
                </c:pt>
                <c:pt idx="956">
                  <c:v>-2.1554940870098016E-2</c:v>
                </c:pt>
                <c:pt idx="957">
                  <c:v>-2.1237737109666255E-2</c:v>
                </c:pt>
                <c:pt idx="958">
                  <c:v>-1.9147215700457298E-2</c:v>
                </c:pt>
                <c:pt idx="959">
                  <c:v>-1.5691307920446262E-2</c:v>
                </c:pt>
                <c:pt idx="960">
                  <c:v>-1.1205145444155296E-2</c:v>
                </c:pt>
                <c:pt idx="961">
                  <c:v>-9.9630098673972878E-3</c:v>
                </c:pt>
                <c:pt idx="962">
                  <c:v>-1.2076387364658547E-2</c:v>
                </c:pt>
                <c:pt idx="963">
                  <c:v>-1.2794376332095347E-2</c:v>
                </c:pt>
                <c:pt idx="964">
                  <c:v>-1.8011041304548892E-2</c:v>
                </c:pt>
                <c:pt idx="965">
                  <c:v>-2.069250195060246E-2</c:v>
                </c:pt>
                <c:pt idx="966">
                  <c:v>-2.2557335742649176E-2</c:v>
                </c:pt>
                <c:pt idx="967">
                  <c:v>-2.4561175677880187E-2</c:v>
                </c:pt>
                <c:pt idx="968">
                  <c:v>-2.6651076709755306E-2</c:v>
                </c:pt>
                <c:pt idx="969">
                  <c:v>-2.7584581148337728E-2</c:v>
                </c:pt>
                <c:pt idx="970">
                  <c:v>-2.840153090473907E-2</c:v>
                </c:pt>
                <c:pt idx="971">
                  <c:v>-2.7917862229914325E-2</c:v>
                </c:pt>
                <c:pt idx="972">
                  <c:v>-2.6820806166759303E-2</c:v>
                </c:pt>
                <c:pt idx="973">
                  <c:v>-2.6455726928031553E-2</c:v>
                </c:pt>
                <c:pt idx="974">
                  <c:v>-2.506823584865725E-2</c:v>
                </c:pt>
                <c:pt idx="975">
                  <c:v>-2.4495603271308508E-2</c:v>
                </c:pt>
                <c:pt idx="976">
                  <c:v>-2.6567853305863975E-2</c:v>
                </c:pt>
                <c:pt idx="977">
                  <c:v>-2.9088478437660936E-2</c:v>
                </c:pt>
                <c:pt idx="978">
                  <c:v>-2.9531633783134614E-2</c:v>
                </c:pt>
                <c:pt idx="979">
                  <c:v>-2.9142257409564665E-2</c:v>
                </c:pt>
                <c:pt idx="980">
                  <c:v>-2.8105116350575998E-2</c:v>
                </c:pt>
                <c:pt idx="981">
                  <c:v>-2.7372338287597442E-2</c:v>
                </c:pt>
                <c:pt idx="982">
                  <c:v>-2.6486347717046832E-2</c:v>
                </c:pt>
                <c:pt idx="983">
                  <c:v>-2.5090427829456252E-2</c:v>
                </c:pt>
                <c:pt idx="984">
                  <c:v>-2.4510939257652908E-2</c:v>
                </c:pt>
                <c:pt idx="985">
                  <c:v>-2.2177643564676219E-2</c:v>
                </c:pt>
                <c:pt idx="986">
                  <c:v>-2.0097012625918009E-2</c:v>
                </c:pt>
                <c:pt idx="987">
                  <c:v>-1.7438029115133591E-2</c:v>
                </c:pt>
                <c:pt idx="988">
                  <c:v>-1.5956268288923159E-2</c:v>
                </c:pt>
                <c:pt idx="989">
                  <c:v>-1.5813625151292587E-2</c:v>
                </c:pt>
                <c:pt idx="990">
                  <c:v>-1.3521667015621297E-2</c:v>
                </c:pt>
                <c:pt idx="991">
                  <c:v>-3.1720632626588419E-3</c:v>
                </c:pt>
                <c:pt idx="992">
                  <c:v>7.3719237519381808E-3</c:v>
                </c:pt>
                <c:pt idx="993">
                  <c:v>2.514803056014836E-2</c:v>
                </c:pt>
                <c:pt idx="994">
                  <c:v>3.6387174573009551E-2</c:v>
                </c:pt>
                <c:pt idx="995">
                  <c:v>4.6377206794674941E-2</c:v>
                </c:pt>
                <c:pt idx="996">
                  <c:v>5.2874843428366569E-2</c:v>
                </c:pt>
                <c:pt idx="997">
                  <c:v>5.5362504260944356E-2</c:v>
                </c:pt>
                <c:pt idx="998">
                  <c:v>5.3480416707984757E-2</c:v>
                </c:pt>
                <c:pt idx="999">
                  <c:v>5.059653401854225E-2</c:v>
                </c:pt>
                <c:pt idx="1000">
                  <c:v>4.4960713753488424E-2</c:v>
                </c:pt>
                <c:pt idx="1001">
                  <c:v>3.9633262407191561E-2</c:v>
                </c:pt>
                <c:pt idx="1002">
                  <c:v>3.4608097673915594E-2</c:v>
                </c:pt>
                <c:pt idx="1003">
                  <c:v>3.1077009841434244E-2</c:v>
                </c:pt>
                <c:pt idx="1004">
                  <c:v>2.8756616153666759E-2</c:v>
                </c:pt>
                <c:pt idx="1005">
                  <c:v>2.8211118622557207E-2</c:v>
                </c:pt>
                <c:pt idx="1006">
                  <c:v>2.7862284130853454E-2</c:v>
                </c:pt>
                <c:pt idx="1007">
                  <c:v>2.5271489995435492E-2</c:v>
                </c:pt>
                <c:pt idx="1008">
                  <c:v>2.0953878332937603E-2</c:v>
                </c:pt>
                <c:pt idx="1009">
                  <c:v>1.7732688229501359E-2</c:v>
                </c:pt>
                <c:pt idx="1010">
                  <c:v>1.5807139072166354E-2</c:v>
                </c:pt>
                <c:pt idx="1011">
                  <c:v>1.1718533407640286E-2</c:v>
                </c:pt>
                <c:pt idx="1012">
                  <c:v>9.9819916777598161E-3</c:v>
                </c:pt>
                <c:pt idx="1013">
                  <c:v>1.0107837055578606E-2</c:v>
                </c:pt>
                <c:pt idx="1014">
                  <c:v>1.0891234910094916E-2</c:v>
                </c:pt>
                <c:pt idx="1015">
                  <c:v>1.2180829142696248E-2</c:v>
                </c:pt>
                <c:pt idx="1016">
                  <c:v>1.3452279377228926E-2</c:v>
                </c:pt>
                <c:pt idx="1017">
                  <c:v>1.3895026229378105E-2</c:v>
                </c:pt>
                <c:pt idx="1018">
                  <c:v>1.2883524623454323E-2</c:v>
                </c:pt>
                <c:pt idx="1019">
                  <c:v>1.0344297664771074E-2</c:v>
                </c:pt>
                <c:pt idx="1020">
                  <c:v>7.8371938060587398E-3</c:v>
                </c:pt>
                <c:pt idx="1021">
                  <c:v>5.7838260109451811E-3</c:v>
                </c:pt>
                <c:pt idx="1022">
                  <c:v>2.9093134125036668E-3</c:v>
                </c:pt>
                <c:pt idx="1023">
                  <c:v>6.2427720528601682E-4</c:v>
                </c:pt>
                <c:pt idx="1024">
                  <c:v>2.7074717665165338E-5</c:v>
                </c:pt>
                <c:pt idx="1025">
                  <c:v>3.5892013419036584E-4</c:v>
                </c:pt>
                <c:pt idx="1026">
                  <c:v>6.1479625226534829E-4</c:v>
                </c:pt>
                <c:pt idx="1027">
                  <c:v>-7.9175763842997959E-4</c:v>
                </c:pt>
                <c:pt idx="1028">
                  <c:v>-1.8846234601376244E-3</c:v>
                </c:pt>
                <c:pt idx="1029">
                  <c:v>-1.9192930044483747E-3</c:v>
                </c:pt>
                <c:pt idx="1030">
                  <c:v>-1.9245807237044943E-3</c:v>
                </c:pt>
                <c:pt idx="1031">
                  <c:v>-1.9067905798915152E-3</c:v>
                </c:pt>
                <c:pt idx="1032">
                  <c:v>-6.6711240669405925E-3</c:v>
                </c:pt>
                <c:pt idx="1033">
                  <c:v>-9.9274597334939596E-3</c:v>
                </c:pt>
                <c:pt idx="1034">
                  <c:v>-1.3165326738206362E-2</c:v>
                </c:pt>
                <c:pt idx="1035">
                  <c:v>-1.5551826734721441E-2</c:v>
                </c:pt>
                <c:pt idx="1036">
                  <c:v>-1.7644172668522473E-2</c:v>
                </c:pt>
                <c:pt idx="1037">
                  <c:v>-1.9882235111947977E-2</c:v>
                </c:pt>
                <c:pt idx="1038">
                  <c:v>-1.9808946326541954E-2</c:v>
                </c:pt>
                <c:pt idx="1039">
                  <c:v>-1.872578943287273E-2</c:v>
                </c:pt>
                <c:pt idx="1040">
                  <c:v>-1.6063849558622834E-2</c:v>
                </c:pt>
                <c:pt idx="1041">
                  <c:v>-1.4195432879324899E-2</c:v>
                </c:pt>
                <c:pt idx="1042">
                  <c:v>-1.3369951573336869E-2</c:v>
                </c:pt>
                <c:pt idx="1043">
                  <c:v>-1.1770908852021256E-2</c:v>
                </c:pt>
                <c:pt idx="1044">
                  <c:v>-1.2384083903035803E-2</c:v>
                </c:pt>
                <c:pt idx="1045">
                  <c:v>-1.0323313765141506E-2</c:v>
                </c:pt>
                <c:pt idx="1046">
                  <c:v>-1.099127019852808E-2</c:v>
                </c:pt>
                <c:pt idx="1047">
                  <c:v>-1.2189288081434935E-2</c:v>
                </c:pt>
                <c:pt idx="1048">
                  <c:v>-1.2188901371856686E-2</c:v>
                </c:pt>
                <c:pt idx="1049">
                  <c:v>-1.3249693705086218E-2</c:v>
                </c:pt>
                <c:pt idx="1050">
                  <c:v>-1.3529720666305756E-2</c:v>
                </c:pt>
                <c:pt idx="1051">
                  <c:v>-1.1594907970904011E-2</c:v>
                </c:pt>
                <c:pt idx="1052">
                  <c:v>-1.1947047873340666E-2</c:v>
                </c:pt>
                <c:pt idx="1053">
                  <c:v>-1.0486764306785301E-2</c:v>
                </c:pt>
                <c:pt idx="1054">
                  <c:v>-9.6232768358399667E-3</c:v>
                </c:pt>
                <c:pt idx="1055">
                  <c:v>-1.0037157342230096E-2</c:v>
                </c:pt>
              </c:numCache>
            </c:numRef>
          </c:val>
          <c:smooth val="0"/>
        </c:ser>
        <c:ser>
          <c:idx val="2"/>
          <c:order val="2"/>
          <c:tx>
            <c:strRef>
              <c:f>SPL!$AE$1</c:f>
              <c:strCache>
                <c:ptCount val="1"/>
                <c:pt idx="0">
                  <c:v>Signal</c:v>
                </c:pt>
              </c:strCache>
            </c:strRef>
          </c:tx>
          <c:spPr>
            <a:ln w="12700">
              <a:solidFill>
                <a:srgbClr val="DD0806"/>
              </a:solidFill>
              <a:prstDash val="solid"/>
            </a:ln>
          </c:spPr>
          <c:marker>
            <c:symbol val="none"/>
          </c:marker>
          <c:cat>
            <c:numRef>
              <c:f>SPL!$A$1400:$A$2456</c:f>
              <c:numCache>
                <c:formatCode>m/d/yyyy</c:formatCode>
                <c:ptCount val="1057"/>
                <c:pt idx="0">
                  <c:v>40366</c:v>
                </c:pt>
                <c:pt idx="1">
                  <c:v>40367</c:v>
                </c:pt>
                <c:pt idx="2">
                  <c:v>40368</c:v>
                </c:pt>
                <c:pt idx="3">
                  <c:v>40371</c:v>
                </c:pt>
                <c:pt idx="4">
                  <c:v>40372</c:v>
                </c:pt>
                <c:pt idx="5">
                  <c:v>40373</c:v>
                </c:pt>
                <c:pt idx="6">
                  <c:v>40374</c:v>
                </c:pt>
                <c:pt idx="7">
                  <c:v>40375</c:v>
                </c:pt>
                <c:pt idx="8">
                  <c:v>40378</c:v>
                </c:pt>
                <c:pt idx="9">
                  <c:v>40379</c:v>
                </c:pt>
                <c:pt idx="10">
                  <c:v>40380</c:v>
                </c:pt>
                <c:pt idx="11">
                  <c:v>40381</c:v>
                </c:pt>
                <c:pt idx="12">
                  <c:v>40382</c:v>
                </c:pt>
                <c:pt idx="13">
                  <c:v>40385</c:v>
                </c:pt>
                <c:pt idx="14">
                  <c:v>40386</c:v>
                </c:pt>
                <c:pt idx="15">
                  <c:v>40387</c:v>
                </c:pt>
                <c:pt idx="16">
                  <c:v>40388</c:v>
                </c:pt>
                <c:pt idx="17">
                  <c:v>40389</c:v>
                </c:pt>
                <c:pt idx="18">
                  <c:v>40392</c:v>
                </c:pt>
                <c:pt idx="19">
                  <c:v>40393</c:v>
                </c:pt>
                <c:pt idx="20">
                  <c:v>40394</c:v>
                </c:pt>
                <c:pt idx="21">
                  <c:v>40395</c:v>
                </c:pt>
                <c:pt idx="22">
                  <c:v>40396</c:v>
                </c:pt>
                <c:pt idx="23">
                  <c:v>40399</c:v>
                </c:pt>
                <c:pt idx="24">
                  <c:v>40400</c:v>
                </c:pt>
                <c:pt idx="25">
                  <c:v>40401</c:v>
                </c:pt>
                <c:pt idx="26">
                  <c:v>40402</c:v>
                </c:pt>
                <c:pt idx="27">
                  <c:v>40403</c:v>
                </c:pt>
                <c:pt idx="28">
                  <c:v>40406</c:v>
                </c:pt>
                <c:pt idx="29">
                  <c:v>40407</c:v>
                </c:pt>
                <c:pt idx="30">
                  <c:v>40408</c:v>
                </c:pt>
                <c:pt idx="31">
                  <c:v>40409</c:v>
                </c:pt>
                <c:pt idx="32">
                  <c:v>40410</c:v>
                </c:pt>
                <c:pt idx="33">
                  <c:v>40413</c:v>
                </c:pt>
                <c:pt idx="34">
                  <c:v>40414</c:v>
                </c:pt>
                <c:pt idx="35">
                  <c:v>40415</c:v>
                </c:pt>
                <c:pt idx="36">
                  <c:v>40416</c:v>
                </c:pt>
                <c:pt idx="37">
                  <c:v>40417</c:v>
                </c:pt>
                <c:pt idx="38">
                  <c:v>40420</c:v>
                </c:pt>
                <c:pt idx="39">
                  <c:v>40421</c:v>
                </c:pt>
                <c:pt idx="40">
                  <c:v>40422</c:v>
                </c:pt>
                <c:pt idx="41">
                  <c:v>40423</c:v>
                </c:pt>
                <c:pt idx="42">
                  <c:v>40424</c:v>
                </c:pt>
                <c:pt idx="43">
                  <c:v>40427</c:v>
                </c:pt>
                <c:pt idx="44">
                  <c:v>40428</c:v>
                </c:pt>
                <c:pt idx="45">
                  <c:v>40429</c:v>
                </c:pt>
                <c:pt idx="46">
                  <c:v>40430</c:v>
                </c:pt>
                <c:pt idx="47">
                  <c:v>40431</c:v>
                </c:pt>
                <c:pt idx="48">
                  <c:v>40434</c:v>
                </c:pt>
                <c:pt idx="49">
                  <c:v>40435</c:v>
                </c:pt>
                <c:pt idx="50">
                  <c:v>40436</c:v>
                </c:pt>
                <c:pt idx="51">
                  <c:v>40437</c:v>
                </c:pt>
                <c:pt idx="52">
                  <c:v>40438</c:v>
                </c:pt>
                <c:pt idx="53">
                  <c:v>40441</c:v>
                </c:pt>
                <c:pt idx="54">
                  <c:v>40442</c:v>
                </c:pt>
                <c:pt idx="55">
                  <c:v>40443</c:v>
                </c:pt>
                <c:pt idx="56">
                  <c:v>40444</c:v>
                </c:pt>
                <c:pt idx="57">
                  <c:v>40445</c:v>
                </c:pt>
                <c:pt idx="58">
                  <c:v>40448</c:v>
                </c:pt>
                <c:pt idx="59">
                  <c:v>40449</c:v>
                </c:pt>
                <c:pt idx="60">
                  <c:v>40450</c:v>
                </c:pt>
                <c:pt idx="61">
                  <c:v>40451</c:v>
                </c:pt>
                <c:pt idx="62">
                  <c:v>40455</c:v>
                </c:pt>
                <c:pt idx="63">
                  <c:v>40456</c:v>
                </c:pt>
                <c:pt idx="64">
                  <c:v>40457</c:v>
                </c:pt>
                <c:pt idx="65">
                  <c:v>40458</c:v>
                </c:pt>
                <c:pt idx="66">
                  <c:v>40459</c:v>
                </c:pt>
                <c:pt idx="67">
                  <c:v>40462</c:v>
                </c:pt>
                <c:pt idx="68">
                  <c:v>40463</c:v>
                </c:pt>
                <c:pt idx="69">
                  <c:v>40464</c:v>
                </c:pt>
                <c:pt idx="70">
                  <c:v>40465</c:v>
                </c:pt>
                <c:pt idx="71">
                  <c:v>40466</c:v>
                </c:pt>
                <c:pt idx="72">
                  <c:v>40469</c:v>
                </c:pt>
                <c:pt idx="73">
                  <c:v>40470</c:v>
                </c:pt>
                <c:pt idx="74">
                  <c:v>40471</c:v>
                </c:pt>
                <c:pt idx="75">
                  <c:v>40472</c:v>
                </c:pt>
                <c:pt idx="76">
                  <c:v>40473</c:v>
                </c:pt>
                <c:pt idx="77">
                  <c:v>40476</c:v>
                </c:pt>
                <c:pt idx="78">
                  <c:v>40477</c:v>
                </c:pt>
                <c:pt idx="79">
                  <c:v>40478</c:v>
                </c:pt>
                <c:pt idx="80">
                  <c:v>40479</c:v>
                </c:pt>
                <c:pt idx="81">
                  <c:v>40480</c:v>
                </c:pt>
                <c:pt idx="82">
                  <c:v>40483</c:v>
                </c:pt>
                <c:pt idx="83">
                  <c:v>40484</c:v>
                </c:pt>
                <c:pt idx="84">
                  <c:v>40485</c:v>
                </c:pt>
                <c:pt idx="85">
                  <c:v>40486</c:v>
                </c:pt>
                <c:pt idx="86">
                  <c:v>40487</c:v>
                </c:pt>
                <c:pt idx="87">
                  <c:v>40490</c:v>
                </c:pt>
                <c:pt idx="88">
                  <c:v>40491</c:v>
                </c:pt>
                <c:pt idx="89">
                  <c:v>40492</c:v>
                </c:pt>
                <c:pt idx="90">
                  <c:v>40493</c:v>
                </c:pt>
                <c:pt idx="91">
                  <c:v>40494</c:v>
                </c:pt>
                <c:pt idx="92">
                  <c:v>40497</c:v>
                </c:pt>
                <c:pt idx="93">
                  <c:v>40498</c:v>
                </c:pt>
                <c:pt idx="94">
                  <c:v>40499</c:v>
                </c:pt>
                <c:pt idx="95">
                  <c:v>40500</c:v>
                </c:pt>
                <c:pt idx="96">
                  <c:v>40501</c:v>
                </c:pt>
                <c:pt idx="97">
                  <c:v>40504</c:v>
                </c:pt>
                <c:pt idx="98">
                  <c:v>40505</c:v>
                </c:pt>
                <c:pt idx="99">
                  <c:v>40506</c:v>
                </c:pt>
                <c:pt idx="100">
                  <c:v>40507</c:v>
                </c:pt>
                <c:pt idx="101">
                  <c:v>40508</c:v>
                </c:pt>
                <c:pt idx="102">
                  <c:v>40511</c:v>
                </c:pt>
                <c:pt idx="103">
                  <c:v>40512</c:v>
                </c:pt>
                <c:pt idx="104">
                  <c:v>40513</c:v>
                </c:pt>
                <c:pt idx="105">
                  <c:v>40514</c:v>
                </c:pt>
                <c:pt idx="106">
                  <c:v>40515</c:v>
                </c:pt>
                <c:pt idx="107">
                  <c:v>40518</c:v>
                </c:pt>
                <c:pt idx="108">
                  <c:v>40519</c:v>
                </c:pt>
                <c:pt idx="109">
                  <c:v>40520</c:v>
                </c:pt>
                <c:pt idx="110">
                  <c:v>40521</c:v>
                </c:pt>
                <c:pt idx="111">
                  <c:v>40522</c:v>
                </c:pt>
                <c:pt idx="112">
                  <c:v>40525</c:v>
                </c:pt>
                <c:pt idx="113">
                  <c:v>40526</c:v>
                </c:pt>
                <c:pt idx="114">
                  <c:v>40527</c:v>
                </c:pt>
                <c:pt idx="115">
                  <c:v>40528</c:v>
                </c:pt>
                <c:pt idx="116">
                  <c:v>40529</c:v>
                </c:pt>
                <c:pt idx="117">
                  <c:v>40532</c:v>
                </c:pt>
                <c:pt idx="118">
                  <c:v>40533</c:v>
                </c:pt>
                <c:pt idx="119">
                  <c:v>40534</c:v>
                </c:pt>
                <c:pt idx="120">
                  <c:v>40535</c:v>
                </c:pt>
                <c:pt idx="121">
                  <c:v>40536</c:v>
                </c:pt>
                <c:pt idx="122">
                  <c:v>40541</c:v>
                </c:pt>
                <c:pt idx="123">
                  <c:v>40547</c:v>
                </c:pt>
                <c:pt idx="124">
                  <c:v>40548</c:v>
                </c:pt>
                <c:pt idx="125">
                  <c:v>40549</c:v>
                </c:pt>
                <c:pt idx="126">
                  <c:v>40550</c:v>
                </c:pt>
                <c:pt idx="127">
                  <c:v>40553</c:v>
                </c:pt>
                <c:pt idx="128">
                  <c:v>40554</c:v>
                </c:pt>
                <c:pt idx="129">
                  <c:v>40555</c:v>
                </c:pt>
                <c:pt idx="130">
                  <c:v>40556</c:v>
                </c:pt>
                <c:pt idx="131">
                  <c:v>40557</c:v>
                </c:pt>
                <c:pt idx="132">
                  <c:v>40560</c:v>
                </c:pt>
                <c:pt idx="133">
                  <c:v>40561</c:v>
                </c:pt>
                <c:pt idx="134">
                  <c:v>40562</c:v>
                </c:pt>
                <c:pt idx="135">
                  <c:v>40563</c:v>
                </c:pt>
                <c:pt idx="136">
                  <c:v>40564</c:v>
                </c:pt>
                <c:pt idx="137">
                  <c:v>40567</c:v>
                </c:pt>
                <c:pt idx="138">
                  <c:v>40568</c:v>
                </c:pt>
                <c:pt idx="139">
                  <c:v>40570</c:v>
                </c:pt>
                <c:pt idx="140">
                  <c:v>40571</c:v>
                </c:pt>
                <c:pt idx="141">
                  <c:v>40574</c:v>
                </c:pt>
                <c:pt idx="142">
                  <c:v>40575</c:v>
                </c:pt>
                <c:pt idx="143">
                  <c:v>40576</c:v>
                </c:pt>
                <c:pt idx="144">
                  <c:v>40577</c:v>
                </c:pt>
                <c:pt idx="145">
                  <c:v>40578</c:v>
                </c:pt>
                <c:pt idx="146">
                  <c:v>40581</c:v>
                </c:pt>
                <c:pt idx="147">
                  <c:v>40582</c:v>
                </c:pt>
                <c:pt idx="148">
                  <c:v>40583</c:v>
                </c:pt>
                <c:pt idx="149">
                  <c:v>40584</c:v>
                </c:pt>
                <c:pt idx="150">
                  <c:v>40585</c:v>
                </c:pt>
                <c:pt idx="151">
                  <c:v>40588</c:v>
                </c:pt>
                <c:pt idx="152">
                  <c:v>40589</c:v>
                </c:pt>
                <c:pt idx="153">
                  <c:v>40590</c:v>
                </c:pt>
                <c:pt idx="154">
                  <c:v>40591</c:v>
                </c:pt>
                <c:pt idx="155">
                  <c:v>40592</c:v>
                </c:pt>
                <c:pt idx="156">
                  <c:v>40595</c:v>
                </c:pt>
                <c:pt idx="157">
                  <c:v>40596</c:v>
                </c:pt>
                <c:pt idx="158">
                  <c:v>40597</c:v>
                </c:pt>
                <c:pt idx="159">
                  <c:v>40598</c:v>
                </c:pt>
                <c:pt idx="160">
                  <c:v>40599</c:v>
                </c:pt>
                <c:pt idx="161">
                  <c:v>40602</c:v>
                </c:pt>
                <c:pt idx="162">
                  <c:v>40603</c:v>
                </c:pt>
                <c:pt idx="163">
                  <c:v>40604</c:v>
                </c:pt>
                <c:pt idx="164">
                  <c:v>40605</c:v>
                </c:pt>
                <c:pt idx="165">
                  <c:v>40606</c:v>
                </c:pt>
                <c:pt idx="166">
                  <c:v>40609</c:v>
                </c:pt>
                <c:pt idx="167">
                  <c:v>40610</c:v>
                </c:pt>
                <c:pt idx="168">
                  <c:v>40611</c:v>
                </c:pt>
                <c:pt idx="169">
                  <c:v>40612</c:v>
                </c:pt>
                <c:pt idx="170">
                  <c:v>40613</c:v>
                </c:pt>
                <c:pt idx="171">
                  <c:v>40616</c:v>
                </c:pt>
                <c:pt idx="172">
                  <c:v>40617</c:v>
                </c:pt>
                <c:pt idx="173">
                  <c:v>40618</c:v>
                </c:pt>
                <c:pt idx="174">
                  <c:v>40619</c:v>
                </c:pt>
                <c:pt idx="175">
                  <c:v>40620</c:v>
                </c:pt>
                <c:pt idx="176">
                  <c:v>40623</c:v>
                </c:pt>
                <c:pt idx="177">
                  <c:v>40624</c:v>
                </c:pt>
                <c:pt idx="178">
                  <c:v>40625</c:v>
                </c:pt>
                <c:pt idx="179">
                  <c:v>40626</c:v>
                </c:pt>
                <c:pt idx="180">
                  <c:v>40627</c:v>
                </c:pt>
                <c:pt idx="181">
                  <c:v>40630</c:v>
                </c:pt>
                <c:pt idx="182">
                  <c:v>40631</c:v>
                </c:pt>
                <c:pt idx="183">
                  <c:v>40632</c:v>
                </c:pt>
                <c:pt idx="184">
                  <c:v>40633</c:v>
                </c:pt>
                <c:pt idx="185">
                  <c:v>40634</c:v>
                </c:pt>
                <c:pt idx="186">
                  <c:v>40637</c:v>
                </c:pt>
                <c:pt idx="187">
                  <c:v>40638</c:v>
                </c:pt>
                <c:pt idx="188">
                  <c:v>40639</c:v>
                </c:pt>
                <c:pt idx="189">
                  <c:v>40640</c:v>
                </c:pt>
                <c:pt idx="190">
                  <c:v>40641</c:v>
                </c:pt>
                <c:pt idx="191">
                  <c:v>40644</c:v>
                </c:pt>
                <c:pt idx="192">
                  <c:v>40645</c:v>
                </c:pt>
                <c:pt idx="193">
                  <c:v>40646</c:v>
                </c:pt>
                <c:pt idx="194">
                  <c:v>40647</c:v>
                </c:pt>
                <c:pt idx="195">
                  <c:v>40648</c:v>
                </c:pt>
                <c:pt idx="196">
                  <c:v>40651</c:v>
                </c:pt>
                <c:pt idx="197">
                  <c:v>40652</c:v>
                </c:pt>
                <c:pt idx="198">
                  <c:v>40653</c:v>
                </c:pt>
                <c:pt idx="199">
                  <c:v>40654</c:v>
                </c:pt>
                <c:pt idx="200">
                  <c:v>40660</c:v>
                </c:pt>
                <c:pt idx="201">
                  <c:v>40661</c:v>
                </c:pt>
                <c:pt idx="202">
                  <c:v>40662</c:v>
                </c:pt>
                <c:pt idx="203">
                  <c:v>40665</c:v>
                </c:pt>
                <c:pt idx="204">
                  <c:v>40666</c:v>
                </c:pt>
                <c:pt idx="205">
                  <c:v>40667</c:v>
                </c:pt>
                <c:pt idx="206">
                  <c:v>40668</c:v>
                </c:pt>
                <c:pt idx="207">
                  <c:v>40669</c:v>
                </c:pt>
                <c:pt idx="208">
                  <c:v>40672</c:v>
                </c:pt>
                <c:pt idx="209">
                  <c:v>40673</c:v>
                </c:pt>
                <c:pt idx="210">
                  <c:v>40674</c:v>
                </c:pt>
                <c:pt idx="211">
                  <c:v>40675</c:v>
                </c:pt>
                <c:pt idx="212">
                  <c:v>40676</c:v>
                </c:pt>
                <c:pt idx="213">
                  <c:v>40679</c:v>
                </c:pt>
                <c:pt idx="214">
                  <c:v>40680</c:v>
                </c:pt>
                <c:pt idx="215">
                  <c:v>40681</c:v>
                </c:pt>
                <c:pt idx="216">
                  <c:v>40682</c:v>
                </c:pt>
                <c:pt idx="217">
                  <c:v>40683</c:v>
                </c:pt>
                <c:pt idx="218">
                  <c:v>40686</c:v>
                </c:pt>
                <c:pt idx="219">
                  <c:v>40687</c:v>
                </c:pt>
                <c:pt idx="220">
                  <c:v>40688</c:v>
                </c:pt>
                <c:pt idx="221">
                  <c:v>40689</c:v>
                </c:pt>
                <c:pt idx="222">
                  <c:v>40690</c:v>
                </c:pt>
                <c:pt idx="223">
                  <c:v>40693</c:v>
                </c:pt>
                <c:pt idx="224">
                  <c:v>40694</c:v>
                </c:pt>
                <c:pt idx="225">
                  <c:v>40695</c:v>
                </c:pt>
                <c:pt idx="226">
                  <c:v>40696</c:v>
                </c:pt>
                <c:pt idx="227">
                  <c:v>40697</c:v>
                </c:pt>
                <c:pt idx="228">
                  <c:v>40700</c:v>
                </c:pt>
                <c:pt idx="229">
                  <c:v>40701</c:v>
                </c:pt>
                <c:pt idx="230">
                  <c:v>40702</c:v>
                </c:pt>
                <c:pt idx="231">
                  <c:v>40703</c:v>
                </c:pt>
                <c:pt idx="232">
                  <c:v>40704</c:v>
                </c:pt>
                <c:pt idx="233">
                  <c:v>40708</c:v>
                </c:pt>
                <c:pt idx="234">
                  <c:v>40709</c:v>
                </c:pt>
                <c:pt idx="235">
                  <c:v>40710</c:v>
                </c:pt>
                <c:pt idx="236">
                  <c:v>40711</c:v>
                </c:pt>
                <c:pt idx="237">
                  <c:v>40714</c:v>
                </c:pt>
                <c:pt idx="238">
                  <c:v>40715</c:v>
                </c:pt>
                <c:pt idx="239">
                  <c:v>40716</c:v>
                </c:pt>
                <c:pt idx="240">
                  <c:v>40717</c:v>
                </c:pt>
                <c:pt idx="241">
                  <c:v>40718</c:v>
                </c:pt>
                <c:pt idx="242">
                  <c:v>40721</c:v>
                </c:pt>
                <c:pt idx="243">
                  <c:v>40722</c:v>
                </c:pt>
                <c:pt idx="244">
                  <c:v>40723</c:v>
                </c:pt>
                <c:pt idx="245">
                  <c:v>40724</c:v>
                </c:pt>
                <c:pt idx="246">
                  <c:v>40725</c:v>
                </c:pt>
                <c:pt idx="247">
                  <c:v>40728</c:v>
                </c:pt>
                <c:pt idx="248">
                  <c:v>40729</c:v>
                </c:pt>
                <c:pt idx="249">
                  <c:v>40730</c:v>
                </c:pt>
                <c:pt idx="250">
                  <c:v>40731</c:v>
                </c:pt>
                <c:pt idx="251">
                  <c:v>40732</c:v>
                </c:pt>
                <c:pt idx="252">
                  <c:v>40735</c:v>
                </c:pt>
                <c:pt idx="253">
                  <c:v>40736</c:v>
                </c:pt>
                <c:pt idx="254">
                  <c:v>40737</c:v>
                </c:pt>
                <c:pt idx="255">
                  <c:v>40738</c:v>
                </c:pt>
                <c:pt idx="256">
                  <c:v>40739</c:v>
                </c:pt>
                <c:pt idx="257">
                  <c:v>40742</c:v>
                </c:pt>
                <c:pt idx="258">
                  <c:v>40743</c:v>
                </c:pt>
                <c:pt idx="259">
                  <c:v>40744</c:v>
                </c:pt>
                <c:pt idx="260">
                  <c:v>40745</c:v>
                </c:pt>
                <c:pt idx="261">
                  <c:v>40746</c:v>
                </c:pt>
                <c:pt idx="262">
                  <c:v>40749</c:v>
                </c:pt>
                <c:pt idx="263">
                  <c:v>40750</c:v>
                </c:pt>
                <c:pt idx="264">
                  <c:v>40751</c:v>
                </c:pt>
                <c:pt idx="265">
                  <c:v>40752</c:v>
                </c:pt>
                <c:pt idx="266">
                  <c:v>40753</c:v>
                </c:pt>
                <c:pt idx="267">
                  <c:v>40756</c:v>
                </c:pt>
                <c:pt idx="268">
                  <c:v>40757</c:v>
                </c:pt>
                <c:pt idx="269">
                  <c:v>40758</c:v>
                </c:pt>
                <c:pt idx="270">
                  <c:v>40759</c:v>
                </c:pt>
                <c:pt idx="271">
                  <c:v>40760</c:v>
                </c:pt>
                <c:pt idx="272">
                  <c:v>40763</c:v>
                </c:pt>
                <c:pt idx="273">
                  <c:v>40764</c:v>
                </c:pt>
                <c:pt idx="274">
                  <c:v>40765</c:v>
                </c:pt>
                <c:pt idx="275">
                  <c:v>40766</c:v>
                </c:pt>
                <c:pt idx="276">
                  <c:v>40767</c:v>
                </c:pt>
                <c:pt idx="277">
                  <c:v>40770</c:v>
                </c:pt>
                <c:pt idx="278">
                  <c:v>40771</c:v>
                </c:pt>
                <c:pt idx="279">
                  <c:v>40772</c:v>
                </c:pt>
                <c:pt idx="280">
                  <c:v>40773</c:v>
                </c:pt>
                <c:pt idx="281">
                  <c:v>40774</c:v>
                </c:pt>
                <c:pt idx="282">
                  <c:v>40777</c:v>
                </c:pt>
                <c:pt idx="283">
                  <c:v>40778</c:v>
                </c:pt>
                <c:pt idx="284">
                  <c:v>40779</c:v>
                </c:pt>
                <c:pt idx="285">
                  <c:v>40780</c:v>
                </c:pt>
                <c:pt idx="286">
                  <c:v>40781</c:v>
                </c:pt>
                <c:pt idx="287">
                  <c:v>40784</c:v>
                </c:pt>
                <c:pt idx="288">
                  <c:v>40785</c:v>
                </c:pt>
                <c:pt idx="289">
                  <c:v>40786</c:v>
                </c:pt>
                <c:pt idx="290">
                  <c:v>40787</c:v>
                </c:pt>
                <c:pt idx="291">
                  <c:v>40788</c:v>
                </c:pt>
                <c:pt idx="292">
                  <c:v>40791</c:v>
                </c:pt>
                <c:pt idx="293">
                  <c:v>40792</c:v>
                </c:pt>
                <c:pt idx="294">
                  <c:v>40793</c:v>
                </c:pt>
                <c:pt idx="295">
                  <c:v>40794</c:v>
                </c:pt>
                <c:pt idx="296">
                  <c:v>40795</c:v>
                </c:pt>
                <c:pt idx="297">
                  <c:v>40798</c:v>
                </c:pt>
                <c:pt idx="298">
                  <c:v>40799</c:v>
                </c:pt>
                <c:pt idx="299">
                  <c:v>40800</c:v>
                </c:pt>
                <c:pt idx="300">
                  <c:v>40801</c:v>
                </c:pt>
                <c:pt idx="301">
                  <c:v>40802</c:v>
                </c:pt>
                <c:pt idx="302">
                  <c:v>40805</c:v>
                </c:pt>
                <c:pt idx="303">
                  <c:v>40806</c:v>
                </c:pt>
                <c:pt idx="304">
                  <c:v>40807</c:v>
                </c:pt>
                <c:pt idx="305">
                  <c:v>40808</c:v>
                </c:pt>
                <c:pt idx="306">
                  <c:v>40809.373622685183</c:v>
                </c:pt>
                <c:pt idx="307">
                  <c:v>40812.306979166664</c:v>
                </c:pt>
                <c:pt idx="308">
                  <c:v>40813.315115740741</c:v>
                </c:pt>
                <c:pt idx="309">
                  <c:v>40814.310578703706</c:v>
                </c:pt>
                <c:pt idx="310">
                  <c:v>40815.310023148151</c:v>
                </c:pt>
                <c:pt idx="311">
                  <c:v>40816.306898148148</c:v>
                </c:pt>
                <c:pt idx="312">
                  <c:v>40819.308391203704</c:v>
                </c:pt>
                <c:pt idx="313">
                  <c:v>40820.313564814816</c:v>
                </c:pt>
                <c:pt idx="314">
                  <c:v>40821.312777777777</c:v>
                </c:pt>
                <c:pt idx="315">
                  <c:v>40822.312002314815</c:v>
                </c:pt>
                <c:pt idx="316">
                  <c:v>40823.315057870372</c:v>
                </c:pt>
                <c:pt idx="317">
                  <c:v>40826.315694444442</c:v>
                </c:pt>
                <c:pt idx="318">
                  <c:v>40827.309895833336</c:v>
                </c:pt>
                <c:pt idx="319">
                  <c:v>40828.864884259259</c:v>
                </c:pt>
                <c:pt idx="320">
                  <c:v>40829.312013888892</c:v>
                </c:pt>
                <c:pt idx="321">
                  <c:v>40830.311030092591</c:v>
                </c:pt>
                <c:pt idx="322">
                  <c:v>40833.313414351855</c:v>
                </c:pt>
                <c:pt idx="323">
                  <c:v>40834.318136574075</c:v>
                </c:pt>
                <c:pt idx="324">
                  <c:v>40835.31925925926</c:v>
                </c:pt>
                <c:pt idx="325">
                  <c:v>40836.315104166664</c:v>
                </c:pt>
                <c:pt idx="326">
                  <c:v>40837.343993055554</c:v>
                </c:pt>
                <c:pt idx="327">
                  <c:v>40840.320208333331</c:v>
                </c:pt>
                <c:pt idx="328">
                  <c:v>40841.30872685185</c:v>
                </c:pt>
                <c:pt idx="329">
                  <c:v>40842.310763888891</c:v>
                </c:pt>
                <c:pt idx="330">
                  <c:v>40843.320902777778</c:v>
                </c:pt>
                <c:pt idx="331">
                  <c:v>40844.30369212963</c:v>
                </c:pt>
                <c:pt idx="332">
                  <c:v>40847.309791666667</c:v>
                </c:pt>
                <c:pt idx="333">
                  <c:v>40848.313750000001</c:v>
                </c:pt>
                <c:pt idx="334">
                  <c:v>40849.313159722224</c:v>
                </c:pt>
                <c:pt idx="335">
                  <c:v>40850.312199074076</c:v>
                </c:pt>
                <c:pt idx="336">
                  <c:v>40851.309849537036</c:v>
                </c:pt>
                <c:pt idx="337">
                  <c:v>40854.308865740742</c:v>
                </c:pt>
                <c:pt idx="338">
                  <c:v>40855.313622685186</c:v>
                </c:pt>
                <c:pt idx="339">
                  <c:v>40856.309189814812</c:v>
                </c:pt>
                <c:pt idx="340">
                  <c:v>40857.327303240738</c:v>
                </c:pt>
                <c:pt idx="341">
                  <c:v>40858.90415509259</c:v>
                </c:pt>
                <c:pt idx="342">
                  <c:v>40863.312708333331</c:v>
                </c:pt>
                <c:pt idx="343">
                  <c:v>40864.311481481483</c:v>
                </c:pt>
                <c:pt idx="344">
                  <c:v>40865.307881944442</c:v>
                </c:pt>
                <c:pt idx="345">
                  <c:v>40868.31082175926</c:v>
                </c:pt>
                <c:pt idx="346">
                  <c:v>40869.335243055553</c:v>
                </c:pt>
                <c:pt idx="347">
                  <c:v>40870.312604166669</c:v>
                </c:pt>
                <c:pt idx="348">
                  <c:v>40871.483564814815</c:v>
                </c:pt>
                <c:pt idx="349">
                  <c:v>40872.437384259261</c:v>
                </c:pt>
                <c:pt idx="350">
                  <c:v>40875.30740740741</c:v>
                </c:pt>
                <c:pt idx="351">
                  <c:v>40876.312083333331</c:v>
                </c:pt>
                <c:pt idx="352">
                  <c:v>40877.299826388888</c:v>
                </c:pt>
                <c:pt idx="353">
                  <c:v>40878.287766203706</c:v>
                </c:pt>
                <c:pt idx="354">
                  <c:v>40879.296412037038</c:v>
                </c:pt>
                <c:pt idx="355">
                  <c:v>40882.303067129629</c:v>
                </c:pt>
                <c:pt idx="356">
                  <c:v>40883.310196759259</c:v>
                </c:pt>
                <c:pt idx="357">
                  <c:v>40884.312430555554</c:v>
                </c:pt>
                <c:pt idx="358">
                  <c:v>40885.301678240743</c:v>
                </c:pt>
                <c:pt idx="359">
                  <c:v>40886.303807870368</c:v>
                </c:pt>
                <c:pt idx="360">
                  <c:v>40889.307557870372</c:v>
                </c:pt>
                <c:pt idx="361">
                  <c:v>40890.310983796298</c:v>
                </c:pt>
                <c:pt idx="362">
                  <c:v>40891.307349537034</c:v>
                </c:pt>
                <c:pt idx="363">
                  <c:v>40892.310428240744</c:v>
                </c:pt>
                <c:pt idx="364">
                  <c:v>40893.408055555556</c:v>
                </c:pt>
                <c:pt idx="365">
                  <c:v>40896.303333333337</c:v>
                </c:pt>
                <c:pt idx="366">
                  <c:v>40897.307233796295</c:v>
                </c:pt>
                <c:pt idx="367">
                  <c:v>40898.3125462963</c:v>
                </c:pt>
                <c:pt idx="368">
                  <c:v>40899.310428240744</c:v>
                </c:pt>
                <c:pt idx="369">
                  <c:v>40900.305393518516</c:v>
                </c:pt>
                <c:pt idx="370">
                  <c:v>40905.322152777779</c:v>
                </c:pt>
                <c:pt idx="371">
                  <c:v>40906.30327546296</c:v>
                </c:pt>
                <c:pt idx="372">
                  <c:v>40907.307673611111</c:v>
                </c:pt>
                <c:pt idx="373">
                  <c:v>40911.305520833332</c:v>
                </c:pt>
                <c:pt idx="374">
                  <c:v>40912.309988425928</c:v>
                </c:pt>
                <c:pt idx="375">
                  <c:v>40913.324282407404</c:v>
                </c:pt>
                <c:pt idx="376">
                  <c:v>40914.385879629626</c:v>
                </c:pt>
                <c:pt idx="377">
                  <c:v>40917.415717592594</c:v>
                </c:pt>
                <c:pt idx="378">
                  <c:v>40918.395289351851</c:v>
                </c:pt>
                <c:pt idx="379">
                  <c:v>40919.359733796293</c:v>
                </c:pt>
                <c:pt idx="380">
                  <c:v>40920.41306712963</c:v>
                </c:pt>
                <c:pt idx="381">
                  <c:v>40921.652048611111</c:v>
                </c:pt>
                <c:pt idx="382">
                  <c:v>40924.394548611112</c:v>
                </c:pt>
                <c:pt idx="383">
                  <c:v>40925.302604166667</c:v>
                </c:pt>
                <c:pt idx="384">
                  <c:v>40926.267627314817</c:v>
                </c:pt>
                <c:pt idx="385">
                  <c:v>40927.323344907411</c:v>
                </c:pt>
                <c:pt idx="386">
                  <c:v>40928.271331018521</c:v>
                </c:pt>
                <c:pt idx="387">
                  <c:v>40931.431493055556</c:v>
                </c:pt>
                <c:pt idx="388">
                  <c:v>40932.342800925922</c:v>
                </c:pt>
                <c:pt idx="389">
                  <c:v>40933.332071759258</c:v>
                </c:pt>
                <c:pt idx="390">
                  <c:v>40935.360509259262</c:v>
                </c:pt>
                <c:pt idx="391">
                  <c:v>40938.263032407405</c:v>
                </c:pt>
                <c:pt idx="392">
                  <c:v>40939.384317129632</c:v>
                </c:pt>
                <c:pt idx="393">
                  <c:v>40940</c:v>
                </c:pt>
                <c:pt idx="394">
                  <c:v>40941.389965277776</c:v>
                </c:pt>
                <c:pt idx="395">
                  <c:v>40942.381585648145</c:v>
                </c:pt>
                <c:pt idx="396">
                  <c:v>40945.324131944442</c:v>
                </c:pt>
                <c:pt idx="397">
                  <c:v>40946.360092592593</c:v>
                </c:pt>
                <c:pt idx="398">
                  <c:v>40947.360543981478</c:v>
                </c:pt>
                <c:pt idx="399">
                  <c:v>40948.424351851849</c:v>
                </c:pt>
                <c:pt idx="400">
                  <c:v>40949.3746875</c:v>
                </c:pt>
                <c:pt idx="401">
                  <c:v>40952.311782407407</c:v>
                </c:pt>
                <c:pt idx="402">
                  <c:v>40953.327662037038</c:v>
                </c:pt>
                <c:pt idx="403">
                  <c:v>40954.319571759261</c:v>
                </c:pt>
                <c:pt idx="404">
                  <c:v>40955.317326388889</c:v>
                </c:pt>
                <c:pt idx="405">
                  <c:v>40956.330601851849</c:v>
                </c:pt>
                <c:pt idx="406">
                  <c:v>40959.328217592592</c:v>
                </c:pt>
                <c:pt idx="407">
                  <c:v>40960.471388888887</c:v>
                </c:pt>
                <c:pt idx="408">
                  <c:v>40961.352662037039</c:v>
                </c:pt>
                <c:pt idx="409">
                  <c:v>40962.312708333331</c:v>
                </c:pt>
                <c:pt idx="410">
                  <c:v>40963.405682870369</c:v>
                </c:pt>
                <c:pt idx="411">
                  <c:v>40966.323784722219</c:v>
                </c:pt>
                <c:pt idx="412">
                  <c:v>40967.30609953704</c:v>
                </c:pt>
                <c:pt idx="413">
                  <c:v>40968.326817129629</c:v>
                </c:pt>
                <c:pt idx="414">
                  <c:v>40969.357083333336</c:v>
                </c:pt>
                <c:pt idx="415">
                  <c:v>40970.303773148145</c:v>
                </c:pt>
                <c:pt idx="416">
                  <c:v>40973.330381944441</c:v>
                </c:pt>
                <c:pt idx="417">
                  <c:v>40974.339236111111</c:v>
                </c:pt>
                <c:pt idx="418">
                  <c:v>40975.315324074072</c:v>
                </c:pt>
                <c:pt idx="419">
                  <c:v>40976.323680555557</c:v>
                </c:pt>
                <c:pt idx="420">
                  <c:v>40977.326793981483</c:v>
                </c:pt>
                <c:pt idx="421">
                  <c:v>40980.324675925927</c:v>
                </c:pt>
                <c:pt idx="422">
                  <c:v>40981.321516203701</c:v>
                </c:pt>
                <c:pt idx="423">
                  <c:v>40982.312025462961</c:v>
                </c:pt>
                <c:pt idx="424">
                  <c:v>40983.394513888888</c:v>
                </c:pt>
                <c:pt idx="425">
                  <c:v>40984.342592592591</c:v>
                </c:pt>
                <c:pt idx="426">
                  <c:v>40987.328784722224</c:v>
                </c:pt>
                <c:pt idx="427">
                  <c:v>40988.327905092592</c:v>
                </c:pt>
                <c:pt idx="428">
                  <c:v>40989.318761574075</c:v>
                </c:pt>
                <c:pt idx="429">
                  <c:v>40990.340578703705</c:v>
                </c:pt>
                <c:pt idx="430">
                  <c:v>40991.537789351853</c:v>
                </c:pt>
                <c:pt idx="431">
                  <c:v>40994.320532407408</c:v>
                </c:pt>
                <c:pt idx="432">
                  <c:v>40995.307245370372</c:v>
                </c:pt>
                <c:pt idx="433">
                  <c:v>40996.345578703702</c:v>
                </c:pt>
                <c:pt idx="434">
                  <c:v>40997.315335648149</c:v>
                </c:pt>
                <c:pt idx="435">
                  <c:v>40998.315347222226</c:v>
                </c:pt>
                <c:pt idx="436">
                  <c:v>41001.328101851854</c:v>
                </c:pt>
                <c:pt idx="437">
                  <c:v>41002.337685185186</c:v>
                </c:pt>
                <c:pt idx="438">
                  <c:v>41003.339560185188</c:v>
                </c:pt>
                <c:pt idx="439">
                  <c:v>41004.331273148149</c:v>
                </c:pt>
                <c:pt idx="440">
                  <c:v>41009.360949074071</c:v>
                </c:pt>
                <c:pt idx="441">
                  <c:v>41010.393541666665</c:v>
                </c:pt>
                <c:pt idx="442">
                  <c:v>41011.350902777776</c:v>
                </c:pt>
                <c:pt idx="443">
                  <c:v>41012.316157407404</c:v>
                </c:pt>
                <c:pt idx="444">
                  <c:v>41015.348553240743</c:v>
                </c:pt>
                <c:pt idx="445">
                  <c:v>41016.342488425929</c:v>
                </c:pt>
                <c:pt idx="446">
                  <c:v>41017.321562500001</c:v>
                </c:pt>
                <c:pt idx="447">
                  <c:v>41018.316828703704</c:v>
                </c:pt>
                <c:pt idx="448">
                  <c:v>41019.357060185182</c:v>
                </c:pt>
                <c:pt idx="449">
                  <c:v>41022.364583333336</c:v>
                </c:pt>
                <c:pt idx="450">
                  <c:v>41023.341493055559</c:v>
                </c:pt>
                <c:pt idx="451">
                  <c:v>41025.347754629627</c:v>
                </c:pt>
                <c:pt idx="452">
                  <c:v>41026.313402777778</c:v>
                </c:pt>
                <c:pt idx="453">
                  <c:v>41029.317303240743</c:v>
                </c:pt>
                <c:pt idx="454">
                  <c:v>41030.344756944447</c:v>
                </c:pt>
                <c:pt idx="455">
                  <c:v>41031.338391203702</c:v>
                </c:pt>
                <c:pt idx="456">
                  <c:v>41032.344710648147</c:v>
                </c:pt>
                <c:pt idx="457">
                  <c:v>41033.34306712963</c:v>
                </c:pt>
                <c:pt idx="458">
                  <c:v>41036.348622685182</c:v>
                </c:pt>
                <c:pt idx="459">
                  <c:v>41037.355243055557</c:v>
                </c:pt>
                <c:pt idx="460">
                  <c:v>41038.333460648151</c:v>
                </c:pt>
                <c:pt idx="461">
                  <c:v>41039.332499999997</c:v>
                </c:pt>
                <c:pt idx="462">
                  <c:v>41040.330601851849</c:v>
                </c:pt>
                <c:pt idx="463">
                  <c:v>41043.349027777775</c:v>
                </c:pt>
                <c:pt idx="464">
                  <c:v>41044.394629629627</c:v>
                </c:pt>
                <c:pt idx="465">
                  <c:v>41045.356087962966</c:v>
                </c:pt>
                <c:pt idx="466">
                  <c:v>41046.479062500002</c:v>
                </c:pt>
                <c:pt idx="467">
                  <c:v>41047.364363425928</c:v>
                </c:pt>
                <c:pt idx="468">
                  <c:v>41050.363668981481</c:v>
                </c:pt>
                <c:pt idx="469">
                  <c:v>41051.418564814812</c:v>
                </c:pt>
                <c:pt idx="470">
                  <c:v>41052.365763888891</c:v>
                </c:pt>
                <c:pt idx="471">
                  <c:v>41053.360393518517</c:v>
                </c:pt>
                <c:pt idx="472">
                  <c:v>41054.320150462961</c:v>
                </c:pt>
                <c:pt idx="473">
                  <c:v>41057.313460648147</c:v>
                </c:pt>
                <c:pt idx="474">
                  <c:v>41058.321527777778</c:v>
                </c:pt>
                <c:pt idx="475">
                  <c:v>41059.325173611112</c:v>
                </c:pt>
                <c:pt idx="476">
                  <c:v>41060.349722222221</c:v>
                </c:pt>
                <c:pt idx="477">
                  <c:v>41061.322731481479</c:v>
                </c:pt>
                <c:pt idx="478">
                  <c:v>41064.343449074076</c:v>
                </c:pt>
                <c:pt idx="479">
                  <c:v>41065.329305555555</c:v>
                </c:pt>
                <c:pt idx="480">
                  <c:v>41066.343726851854</c:v>
                </c:pt>
                <c:pt idx="481">
                  <c:v>41067.420590277776</c:v>
                </c:pt>
                <c:pt idx="482">
                  <c:v>41068.336898148147</c:v>
                </c:pt>
                <c:pt idx="483">
                  <c:v>41072.309548611112</c:v>
                </c:pt>
                <c:pt idx="484">
                  <c:v>41073.307071759256</c:v>
                </c:pt>
                <c:pt idx="485">
                  <c:v>41074.30605324074</c:v>
                </c:pt>
                <c:pt idx="486">
                  <c:v>41075.354849537034</c:v>
                </c:pt>
                <c:pt idx="487">
                  <c:v>41078.393425925926</c:v>
                </c:pt>
                <c:pt idx="488">
                  <c:v>41079.374143518522</c:v>
                </c:pt>
                <c:pt idx="489">
                  <c:v>41080.32539351852</c:v>
                </c:pt>
                <c:pt idx="490">
                  <c:v>41081.345069444447</c:v>
                </c:pt>
                <c:pt idx="491">
                  <c:v>41082.317245370374</c:v>
                </c:pt>
                <c:pt idx="492">
                  <c:v>41085.342453703706</c:v>
                </c:pt>
                <c:pt idx="493">
                  <c:v>41086.32130787037</c:v>
                </c:pt>
                <c:pt idx="494">
                  <c:v>41087.329270833332</c:v>
                </c:pt>
                <c:pt idx="495">
                  <c:v>41088.339074074072</c:v>
                </c:pt>
                <c:pt idx="496">
                  <c:v>41089.343090277776</c:v>
                </c:pt>
                <c:pt idx="497">
                  <c:v>41092.378900462965</c:v>
                </c:pt>
                <c:pt idx="498">
                  <c:v>41093.367546296293</c:v>
                </c:pt>
                <c:pt idx="499">
                  <c:v>41094.384050925924</c:v>
                </c:pt>
                <c:pt idx="500">
                  <c:v>41095.328958333332</c:v>
                </c:pt>
                <c:pt idx="501">
                  <c:v>41096.320821759262</c:v>
                </c:pt>
                <c:pt idx="502">
                  <c:v>41099.353506944448</c:v>
                </c:pt>
                <c:pt idx="503">
                  <c:v>41100.497407407405</c:v>
                </c:pt>
                <c:pt idx="504">
                  <c:v>41101.347708333335</c:v>
                </c:pt>
                <c:pt idx="505">
                  <c:v>41102.3437962963</c:v>
                </c:pt>
                <c:pt idx="506">
                  <c:v>41103.340300925927</c:v>
                </c:pt>
                <c:pt idx="507">
                  <c:v>41106.335694444446</c:v>
                </c:pt>
                <c:pt idx="508">
                  <c:v>41107.35659722222</c:v>
                </c:pt>
                <c:pt idx="509">
                  <c:v>41108.394525462965</c:v>
                </c:pt>
                <c:pt idx="510">
                  <c:v>41109.344409722224</c:v>
                </c:pt>
                <c:pt idx="511">
                  <c:v>41110.342083333337</c:v>
                </c:pt>
                <c:pt idx="512">
                  <c:v>41113.329953703702</c:v>
                </c:pt>
                <c:pt idx="513">
                  <c:v>41114.340208333335</c:v>
                </c:pt>
                <c:pt idx="514">
                  <c:v>41115.319652777776</c:v>
                </c:pt>
                <c:pt idx="515">
                  <c:v>41116.323738425926</c:v>
                </c:pt>
                <c:pt idx="516">
                  <c:v>41117.337511574071</c:v>
                </c:pt>
                <c:pt idx="517">
                  <c:v>41120.402071759258</c:v>
                </c:pt>
                <c:pt idx="518">
                  <c:v>41121.343912037039</c:v>
                </c:pt>
                <c:pt idx="519">
                  <c:v>41122.34207175926</c:v>
                </c:pt>
                <c:pt idx="520">
                  <c:v>41123.34684027778</c:v>
                </c:pt>
                <c:pt idx="521">
                  <c:v>41124.353078703702</c:v>
                </c:pt>
                <c:pt idx="522">
                  <c:v>41127.338969907411</c:v>
                </c:pt>
                <c:pt idx="523">
                  <c:v>41128.408946759257</c:v>
                </c:pt>
                <c:pt idx="524">
                  <c:v>41129.398599537039</c:v>
                </c:pt>
                <c:pt idx="525">
                  <c:v>41130.363495370373</c:v>
                </c:pt>
                <c:pt idx="526">
                  <c:v>41131.404085648152</c:v>
                </c:pt>
                <c:pt idx="527">
                  <c:v>41134.361620370371</c:v>
                </c:pt>
                <c:pt idx="528">
                  <c:v>41135.373043981483</c:v>
                </c:pt>
                <c:pt idx="529">
                  <c:v>41136.425625000003</c:v>
                </c:pt>
                <c:pt idx="530">
                  <c:v>41137.360185185185</c:v>
                </c:pt>
                <c:pt idx="531">
                  <c:v>41138.372013888889</c:v>
                </c:pt>
                <c:pt idx="532">
                  <c:v>41141.36619212963</c:v>
                </c:pt>
                <c:pt idx="533">
                  <c:v>41142.346458333333</c:v>
                </c:pt>
                <c:pt idx="534">
                  <c:v>41143.408449074072</c:v>
                </c:pt>
                <c:pt idx="535">
                  <c:v>41144.404351851852</c:v>
                </c:pt>
                <c:pt idx="536">
                  <c:v>41145.456793981481</c:v>
                </c:pt>
                <c:pt idx="537">
                  <c:v>41148.426377314812</c:v>
                </c:pt>
                <c:pt idx="538">
                  <c:v>41149.40457175926</c:v>
                </c:pt>
                <c:pt idx="539">
                  <c:v>41150.436365740738</c:v>
                </c:pt>
                <c:pt idx="540">
                  <c:v>41151.412997685184</c:v>
                </c:pt>
                <c:pt idx="541">
                  <c:v>41152.390127314815</c:v>
                </c:pt>
                <c:pt idx="542">
                  <c:v>41156.320138888892</c:v>
                </c:pt>
                <c:pt idx="543">
                  <c:v>41156.327905092592</c:v>
                </c:pt>
                <c:pt idx="544">
                  <c:v>41157.386388888888</c:v>
                </c:pt>
                <c:pt idx="545">
                  <c:v>41158.421423611115</c:v>
                </c:pt>
                <c:pt idx="546">
                  <c:v>41159.424375000002</c:v>
                </c:pt>
                <c:pt idx="547">
                  <c:v>41162.375891203701</c:v>
                </c:pt>
                <c:pt idx="548">
                  <c:v>41163.404467592591</c:v>
                </c:pt>
                <c:pt idx="549">
                  <c:v>41164.378587962965</c:v>
                </c:pt>
                <c:pt idx="550">
                  <c:v>41165.346678240741</c:v>
                </c:pt>
                <c:pt idx="551">
                  <c:v>41166.342916666668</c:v>
                </c:pt>
                <c:pt idx="552">
                  <c:v>41169.4</c:v>
                </c:pt>
                <c:pt idx="553">
                  <c:v>41170.369317129633</c:v>
                </c:pt>
                <c:pt idx="554">
                  <c:v>41171.33357638889</c:v>
                </c:pt>
                <c:pt idx="555">
                  <c:v>41172.352916666663</c:v>
                </c:pt>
                <c:pt idx="556">
                  <c:v>41173.356493055559</c:v>
                </c:pt>
                <c:pt idx="557">
                  <c:v>41176.377951388888</c:v>
                </c:pt>
                <c:pt idx="558">
                  <c:v>41177.342800925922</c:v>
                </c:pt>
                <c:pt idx="559">
                  <c:v>41178.355949074074</c:v>
                </c:pt>
                <c:pt idx="560">
                  <c:v>41179.322118055556</c:v>
                </c:pt>
                <c:pt idx="561">
                  <c:v>41180.361168981479</c:v>
                </c:pt>
                <c:pt idx="562">
                  <c:v>41183.345057870371</c:v>
                </c:pt>
                <c:pt idx="563">
                  <c:v>41184.312337962961</c:v>
                </c:pt>
                <c:pt idx="564">
                  <c:v>41185.336157407408</c:v>
                </c:pt>
                <c:pt idx="565">
                  <c:v>41186.337627314817</c:v>
                </c:pt>
                <c:pt idx="566">
                  <c:v>41187.319525462961</c:v>
                </c:pt>
                <c:pt idx="567">
                  <c:v>41190.344456018516</c:v>
                </c:pt>
                <c:pt idx="568">
                  <c:v>41191.322152777779</c:v>
                </c:pt>
                <c:pt idx="569">
                  <c:v>41192.330208333333</c:v>
                </c:pt>
                <c:pt idx="570">
                  <c:v>41193.329282407409</c:v>
                </c:pt>
                <c:pt idx="571">
                  <c:v>41194.312997685185</c:v>
                </c:pt>
                <c:pt idx="572">
                  <c:v>41197.340127314812</c:v>
                </c:pt>
                <c:pt idx="573">
                  <c:v>41198.324537037035</c:v>
                </c:pt>
                <c:pt idx="574">
                  <c:v>41199.346967592595</c:v>
                </c:pt>
                <c:pt idx="575">
                  <c:v>41200.318206018521</c:v>
                </c:pt>
                <c:pt idx="576">
                  <c:v>41201.317291666666</c:v>
                </c:pt>
                <c:pt idx="577">
                  <c:v>41204.315960648149</c:v>
                </c:pt>
                <c:pt idx="578">
                  <c:v>41205.319988425923</c:v>
                </c:pt>
                <c:pt idx="579">
                  <c:v>41206.320393518516</c:v>
                </c:pt>
                <c:pt idx="580">
                  <c:v>41207.354201388887</c:v>
                </c:pt>
                <c:pt idx="581">
                  <c:v>41208.331493055557</c:v>
                </c:pt>
                <c:pt idx="582">
                  <c:v>41211.326458333337</c:v>
                </c:pt>
                <c:pt idx="583">
                  <c:v>41212.323159722226</c:v>
                </c:pt>
                <c:pt idx="584">
                  <c:v>41213.313310185185</c:v>
                </c:pt>
                <c:pt idx="585">
                  <c:v>41214.324780092589</c:v>
                </c:pt>
                <c:pt idx="586">
                  <c:v>41215.323645833334</c:v>
                </c:pt>
                <c:pt idx="587">
                  <c:v>41218.404791666668</c:v>
                </c:pt>
                <c:pt idx="588">
                  <c:v>41219.333101851851</c:v>
                </c:pt>
                <c:pt idx="589">
                  <c:v>41220.339756944442</c:v>
                </c:pt>
                <c:pt idx="590">
                  <c:v>41221.333275462966</c:v>
                </c:pt>
                <c:pt idx="591">
                  <c:v>41222.325671296298</c:v>
                </c:pt>
                <c:pt idx="592">
                  <c:v>41225.330057870371</c:v>
                </c:pt>
                <c:pt idx="593">
                  <c:v>41226.318101851852</c:v>
                </c:pt>
                <c:pt idx="594">
                  <c:v>41227.326863425929</c:v>
                </c:pt>
                <c:pt idx="595">
                  <c:v>41228.323252314818</c:v>
                </c:pt>
                <c:pt idx="596">
                  <c:v>41229.324687499997</c:v>
                </c:pt>
                <c:pt idx="597">
                  <c:v>41232.329675925925</c:v>
                </c:pt>
                <c:pt idx="598">
                  <c:v>41233.326527777775</c:v>
                </c:pt>
                <c:pt idx="599">
                  <c:v>41234.327847222223</c:v>
                </c:pt>
                <c:pt idx="600">
                  <c:v>41235.339594907404</c:v>
                </c:pt>
                <c:pt idx="601">
                  <c:v>41236.341736111113</c:v>
                </c:pt>
                <c:pt idx="602">
                  <c:v>41239.344629629632</c:v>
                </c:pt>
                <c:pt idx="603">
                  <c:v>41240.325011574074</c:v>
                </c:pt>
                <c:pt idx="604">
                  <c:v>41242.330775462964</c:v>
                </c:pt>
                <c:pt idx="605">
                  <c:v>41243.329444444447</c:v>
                </c:pt>
                <c:pt idx="606">
                  <c:v>41246.320057870369</c:v>
                </c:pt>
                <c:pt idx="607">
                  <c:v>41247.407962962963</c:v>
                </c:pt>
                <c:pt idx="608">
                  <c:v>41248.341053240743</c:v>
                </c:pt>
                <c:pt idx="609">
                  <c:v>41249.315127314818</c:v>
                </c:pt>
                <c:pt idx="610">
                  <c:v>41250.307986111111</c:v>
                </c:pt>
                <c:pt idx="611">
                  <c:v>41253.322094907409</c:v>
                </c:pt>
                <c:pt idx="612">
                  <c:v>41254.317129629628</c:v>
                </c:pt>
                <c:pt idx="613">
                  <c:v>41255.332442129627</c:v>
                </c:pt>
                <c:pt idx="614">
                  <c:v>41256.321134259262</c:v>
                </c:pt>
                <c:pt idx="615">
                  <c:v>41257.333020833335</c:v>
                </c:pt>
                <c:pt idx="616">
                  <c:v>41260.324525462966</c:v>
                </c:pt>
                <c:pt idx="617">
                  <c:v>41261.323078703703</c:v>
                </c:pt>
                <c:pt idx="618">
                  <c:v>41262.332268518519</c:v>
                </c:pt>
                <c:pt idx="619">
                  <c:v>41263.336817129632</c:v>
                </c:pt>
                <c:pt idx="620">
                  <c:v>41264.321284722224</c:v>
                </c:pt>
                <c:pt idx="621">
                  <c:v>41267.324803240743</c:v>
                </c:pt>
                <c:pt idx="622">
                  <c:v>41270.324803240743</c:v>
                </c:pt>
                <c:pt idx="623">
                  <c:v>41271.324803240743</c:v>
                </c:pt>
                <c:pt idx="624">
                  <c:v>41274.324803240743</c:v>
                </c:pt>
                <c:pt idx="625">
                  <c:v>41276.336030092592</c:v>
                </c:pt>
                <c:pt idx="626">
                  <c:v>41277.339513888888</c:v>
                </c:pt>
                <c:pt idx="627">
                  <c:v>41278.324016203704</c:v>
                </c:pt>
                <c:pt idx="628">
                  <c:v>41281.322372685187</c:v>
                </c:pt>
                <c:pt idx="629">
                  <c:v>41282.334791666668</c:v>
                </c:pt>
                <c:pt idx="630">
                  <c:v>41283.335555555554</c:v>
                </c:pt>
                <c:pt idx="631">
                  <c:v>41284.320694444446</c:v>
                </c:pt>
                <c:pt idx="632">
                  <c:v>41285.319328703707</c:v>
                </c:pt>
                <c:pt idx="633">
                  <c:v>41288.326168981483</c:v>
                </c:pt>
                <c:pt idx="634">
                  <c:v>41289.409513888888</c:v>
                </c:pt>
                <c:pt idx="635">
                  <c:v>41290.333483796298</c:v>
                </c:pt>
                <c:pt idx="636">
                  <c:v>41291.314710648148</c:v>
                </c:pt>
                <c:pt idx="637">
                  <c:v>41292.324699074074</c:v>
                </c:pt>
                <c:pt idx="638">
                  <c:v>41295.359340277777</c:v>
                </c:pt>
                <c:pt idx="639">
                  <c:v>41296.329652777778</c:v>
                </c:pt>
                <c:pt idx="640">
                  <c:v>41297.330763888887</c:v>
                </c:pt>
                <c:pt idx="641">
                  <c:v>41298.338645833333</c:v>
                </c:pt>
                <c:pt idx="642">
                  <c:v>41299.320775462962</c:v>
                </c:pt>
                <c:pt idx="643">
                  <c:v>41303.333495370367</c:v>
                </c:pt>
                <c:pt idx="644">
                  <c:v>41304.315324074072</c:v>
                </c:pt>
                <c:pt idx="645">
                  <c:v>41305.356805555559</c:v>
                </c:pt>
                <c:pt idx="646">
                  <c:v>41306.344837962963</c:v>
                </c:pt>
                <c:pt idx="647">
                  <c:v>41309.318819444445</c:v>
                </c:pt>
                <c:pt idx="648">
                  <c:v>41310.487187500003</c:v>
                </c:pt>
                <c:pt idx="649">
                  <c:v>41311.338854166665</c:v>
                </c:pt>
                <c:pt idx="650">
                  <c:v>41312.304629629631</c:v>
                </c:pt>
                <c:pt idx="651">
                  <c:v>41313.40792824074</c:v>
                </c:pt>
                <c:pt idx="652">
                  <c:v>41316.315428240741</c:v>
                </c:pt>
                <c:pt idx="653">
                  <c:v>41317.356921296298</c:v>
                </c:pt>
                <c:pt idx="654">
                  <c:v>41318.341724537036</c:v>
                </c:pt>
                <c:pt idx="655">
                  <c:v>41319.305150462962</c:v>
                </c:pt>
                <c:pt idx="656">
                  <c:v>41320.337546296294</c:v>
                </c:pt>
                <c:pt idx="657">
                  <c:v>41323.445451388892</c:v>
                </c:pt>
                <c:pt idx="658">
                  <c:v>41324.389340277776</c:v>
                </c:pt>
                <c:pt idx="659">
                  <c:v>41325.340613425928</c:v>
                </c:pt>
                <c:pt idx="660">
                  <c:v>41326.310231481482</c:v>
                </c:pt>
                <c:pt idx="661">
                  <c:v>41327.353807870371</c:v>
                </c:pt>
                <c:pt idx="662">
                  <c:v>41330.32303240741</c:v>
                </c:pt>
                <c:pt idx="663">
                  <c:v>41331.404131944444</c:v>
                </c:pt>
                <c:pt idx="664">
                  <c:v>41332.420694444445</c:v>
                </c:pt>
                <c:pt idx="665">
                  <c:v>41333.325937499998</c:v>
                </c:pt>
                <c:pt idx="666">
                  <c:v>41334.360046296293</c:v>
                </c:pt>
                <c:pt idx="667">
                  <c:v>41337.349791666667</c:v>
                </c:pt>
                <c:pt idx="668">
                  <c:v>41338.561307870368</c:v>
                </c:pt>
                <c:pt idx="669">
                  <c:v>41339.325706018521</c:v>
                </c:pt>
                <c:pt idx="670">
                  <c:v>41340.324456018519</c:v>
                </c:pt>
                <c:pt idx="671">
                  <c:v>41340.324525462966</c:v>
                </c:pt>
                <c:pt idx="672">
                  <c:v>41341.312013888892</c:v>
                </c:pt>
                <c:pt idx="673">
                  <c:v>41344.31459490741</c:v>
                </c:pt>
                <c:pt idx="674">
                  <c:v>41345.330243055556</c:v>
                </c:pt>
                <c:pt idx="675">
                  <c:v>41346.349733796298</c:v>
                </c:pt>
                <c:pt idx="676">
                  <c:v>41347.315937500003</c:v>
                </c:pt>
                <c:pt idx="677">
                  <c:v>41348.385949074072</c:v>
                </c:pt>
                <c:pt idx="678">
                  <c:v>41351.451851851853</c:v>
                </c:pt>
                <c:pt idx="679">
                  <c:v>41352.390497685185</c:v>
                </c:pt>
                <c:pt idx="680">
                  <c:v>41353.319247685184</c:v>
                </c:pt>
                <c:pt idx="681">
                  <c:v>41354.305208333331</c:v>
                </c:pt>
                <c:pt idx="682">
                  <c:v>41355.333020833335</c:v>
                </c:pt>
                <c:pt idx="683">
                  <c:v>41358.329201388886</c:v>
                </c:pt>
                <c:pt idx="684">
                  <c:v>41359.337094907409</c:v>
                </c:pt>
                <c:pt idx="685">
                  <c:v>41360.33252314815</c:v>
                </c:pt>
                <c:pt idx="686">
                  <c:v>41361.319918981484</c:v>
                </c:pt>
                <c:pt idx="687">
                  <c:v>41368.32236111111</c:v>
                </c:pt>
                <c:pt idx="688">
                  <c:v>41372.401805555557</c:v>
                </c:pt>
                <c:pt idx="689">
                  <c:v>41373.352256944447</c:v>
                </c:pt>
                <c:pt idx="690">
                  <c:v>41374.475925925923</c:v>
                </c:pt>
                <c:pt idx="691">
                  <c:v>41375.486956018518</c:v>
                </c:pt>
                <c:pt idx="692">
                  <c:v>41376.4606712963</c:v>
                </c:pt>
                <c:pt idx="693">
                  <c:v>41379.322534722225</c:v>
                </c:pt>
                <c:pt idx="694">
                  <c:v>41380.331111111111</c:v>
                </c:pt>
                <c:pt idx="695">
                  <c:v>41381</c:v>
                </c:pt>
                <c:pt idx="696">
                  <c:v>41382.353935185187</c:v>
                </c:pt>
                <c:pt idx="697">
                  <c:v>41383.357812499999</c:v>
                </c:pt>
                <c:pt idx="698">
                  <c:v>41386.360312500001</c:v>
                </c:pt>
                <c:pt idx="699">
                  <c:v>41387.325636574074</c:v>
                </c:pt>
                <c:pt idx="700">
                  <c:v>41388.322002314817</c:v>
                </c:pt>
                <c:pt idx="701">
                  <c:v>41390.358090277776</c:v>
                </c:pt>
                <c:pt idx="702">
                  <c:v>41393.360532407409</c:v>
                </c:pt>
                <c:pt idx="703">
                  <c:v>41394.328680555554</c:v>
                </c:pt>
                <c:pt idx="704">
                  <c:v>41395.354120370372</c:v>
                </c:pt>
                <c:pt idx="705">
                  <c:v>41396.557349537034</c:v>
                </c:pt>
                <c:pt idx="706">
                  <c:v>41397.352314814816</c:v>
                </c:pt>
                <c:pt idx="707">
                  <c:v>41400.318067129629</c:v>
                </c:pt>
                <c:pt idx="708">
                  <c:v>41401.309537037036</c:v>
                </c:pt>
                <c:pt idx="709">
                  <c:v>41402.323379629626</c:v>
                </c:pt>
                <c:pt idx="710">
                  <c:v>41403.317442129628</c:v>
                </c:pt>
                <c:pt idx="711">
                  <c:v>41404.335277777776</c:v>
                </c:pt>
                <c:pt idx="712">
                  <c:v>41407.335277777776</c:v>
                </c:pt>
                <c:pt idx="713">
                  <c:v>41408.345509259256</c:v>
                </c:pt>
                <c:pt idx="714">
                  <c:v>41409.385312500002</c:v>
                </c:pt>
                <c:pt idx="715">
                  <c:v>41410.342222222222</c:v>
                </c:pt>
                <c:pt idx="716">
                  <c:v>41411.43440972222</c:v>
                </c:pt>
                <c:pt idx="717">
                  <c:v>41414.37431712963</c:v>
                </c:pt>
                <c:pt idx="718">
                  <c:v>41415.334803240738</c:v>
                </c:pt>
                <c:pt idx="719">
                  <c:v>41416.332546296297</c:v>
                </c:pt>
                <c:pt idx="720">
                  <c:v>41417.349108796298</c:v>
                </c:pt>
                <c:pt idx="721">
                  <c:v>41418.584629629629</c:v>
                </c:pt>
                <c:pt idx="722">
                  <c:v>41422.382094907407</c:v>
                </c:pt>
                <c:pt idx="723">
                  <c:v>41422.390011574076</c:v>
                </c:pt>
                <c:pt idx="724">
                  <c:v>41423.377581018518</c:v>
                </c:pt>
                <c:pt idx="725">
                  <c:v>41424.341377314813</c:v>
                </c:pt>
                <c:pt idx="726">
                  <c:v>41425.312905092593</c:v>
                </c:pt>
                <c:pt idx="727">
                  <c:v>41428.372048611112</c:v>
                </c:pt>
                <c:pt idx="728">
                  <c:v>41429.3753125</c:v>
                </c:pt>
                <c:pt idx="729">
                  <c:v>41430.31758101852</c:v>
                </c:pt>
                <c:pt idx="730">
                  <c:v>41431.320289351854</c:v>
                </c:pt>
                <c:pt idx="731">
                  <c:v>41432.354201388887</c:v>
                </c:pt>
                <c:pt idx="732">
                  <c:v>41436.417870370373</c:v>
                </c:pt>
                <c:pt idx="733">
                  <c:v>41437.420682870368</c:v>
                </c:pt>
                <c:pt idx="734">
                  <c:v>41438.364733796298</c:v>
                </c:pt>
                <c:pt idx="735">
                  <c:v>41439.318333333336</c:v>
                </c:pt>
                <c:pt idx="736">
                  <c:v>41442.333032407405</c:v>
                </c:pt>
                <c:pt idx="737">
                  <c:v>41443.344699074078</c:v>
                </c:pt>
                <c:pt idx="738">
                  <c:v>41444.420648148145</c:v>
                </c:pt>
                <c:pt idx="739">
                  <c:v>41445.34574074074</c:v>
                </c:pt>
                <c:pt idx="740">
                  <c:v>41446.34306712963</c:v>
                </c:pt>
                <c:pt idx="741">
                  <c:v>41449.355706018519</c:v>
                </c:pt>
                <c:pt idx="742">
                  <c:v>41450.330543981479</c:v>
                </c:pt>
                <c:pt idx="743">
                  <c:v>41451.337939814817</c:v>
                </c:pt>
                <c:pt idx="744">
                  <c:v>41452.346516203703</c:v>
                </c:pt>
                <c:pt idx="745">
                  <c:v>41453.345717592594</c:v>
                </c:pt>
                <c:pt idx="746">
                  <c:v>41456.349583333336</c:v>
                </c:pt>
                <c:pt idx="747">
                  <c:v>41457.357268518521</c:v>
                </c:pt>
                <c:pt idx="748">
                  <c:v>41458.497291666667</c:v>
                </c:pt>
                <c:pt idx="749">
                  <c:v>41459.336192129631</c:v>
                </c:pt>
                <c:pt idx="750">
                  <c:v>41460.356469907405</c:v>
                </c:pt>
                <c:pt idx="751">
                  <c:v>41463.363761574074</c:v>
                </c:pt>
                <c:pt idx="752">
                  <c:v>41464.402395833335</c:v>
                </c:pt>
                <c:pt idx="753">
                  <c:v>41465.428344907406</c:v>
                </c:pt>
                <c:pt idx="754">
                  <c:v>41466.435347222221</c:v>
                </c:pt>
                <c:pt idx="755">
                  <c:v>41467.446631944447</c:v>
                </c:pt>
                <c:pt idx="756">
                  <c:v>41470.466226851851</c:v>
                </c:pt>
                <c:pt idx="757">
                  <c:v>41471.429560185185</c:v>
                </c:pt>
                <c:pt idx="758">
                  <c:v>41472.36891203704</c:v>
                </c:pt>
                <c:pt idx="759">
                  <c:v>41473.342395833337</c:v>
                </c:pt>
                <c:pt idx="760">
                  <c:v>41474.347685185188</c:v>
                </c:pt>
                <c:pt idx="761">
                  <c:v>41477.351458333331</c:v>
                </c:pt>
                <c:pt idx="762">
                  <c:v>41478.390798611108</c:v>
                </c:pt>
                <c:pt idx="763">
                  <c:v>41479.336655092593</c:v>
                </c:pt>
                <c:pt idx="764">
                  <c:v>41480.360266203701</c:v>
                </c:pt>
                <c:pt idx="765">
                  <c:v>41481.32534722222</c:v>
                </c:pt>
                <c:pt idx="766">
                  <c:v>41484.417534722219</c:v>
                </c:pt>
                <c:pt idx="767">
                  <c:v>41485.348749999997</c:v>
                </c:pt>
                <c:pt idx="768">
                  <c:v>41486.358553240738</c:v>
                </c:pt>
                <c:pt idx="769">
                  <c:v>41487.336111111108</c:v>
                </c:pt>
                <c:pt idx="770">
                  <c:v>41488.334583333337</c:v>
                </c:pt>
                <c:pt idx="771">
                  <c:v>41491.342881944445</c:v>
                </c:pt>
                <c:pt idx="772">
                  <c:v>41492.348796296297</c:v>
                </c:pt>
                <c:pt idx="773">
                  <c:v>41493.340624999997</c:v>
                </c:pt>
                <c:pt idx="774">
                  <c:v>41494.353530092594</c:v>
                </c:pt>
                <c:pt idx="775">
                  <c:v>41495.347372685188</c:v>
                </c:pt>
                <c:pt idx="776">
                  <c:v>41498.590729166666</c:v>
                </c:pt>
                <c:pt idx="777">
                  <c:v>41499.351770833331</c:v>
                </c:pt>
                <c:pt idx="778">
                  <c:v>41507.322233796294</c:v>
                </c:pt>
                <c:pt idx="779">
                  <c:v>41508.340891203705</c:v>
                </c:pt>
                <c:pt idx="780">
                  <c:v>41509.326006944444</c:v>
                </c:pt>
                <c:pt idx="781">
                  <c:v>41512.358414351853</c:v>
                </c:pt>
                <c:pt idx="782">
                  <c:v>41513.341122685182</c:v>
                </c:pt>
                <c:pt idx="783">
                  <c:v>41515.352650462963</c:v>
                </c:pt>
                <c:pt idx="784">
                  <c:v>41516.427974537037</c:v>
                </c:pt>
                <c:pt idx="785">
                  <c:v>41520.396631944444</c:v>
                </c:pt>
                <c:pt idx="786">
                  <c:v>41520.411979166667</c:v>
                </c:pt>
                <c:pt idx="787">
                  <c:v>41521.406909722224</c:v>
                </c:pt>
                <c:pt idx="788">
                  <c:v>41522.30572916667</c:v>
                </c:pt>
                <c:pt idx="789">
                  <c:v>41523.375636574077</c:v>
                </c:pt>
                <c:pt idx="790">
                  <c:v>41526.348240740743</c:v>
                </c:pt>
                <c:pt idx="791">
                  <c:v>41527.319965277777</c:v>
                </c:pt>
                <c:pt idx="792">
                  <c:v>41528.314236111109</c:v>
                </c:pt>
                <c:pt idx="793">
                  <c:v>41529.33121527778</c:v>
                </c:pt>
                <c:pt idx="794">
                  <c:v>41530.316180555557</c:v>
                </c:pt>
                <c:pt idx="795">
                  <c:v>41533.344490740739</c:v>
                </c:pt>
                <c:pt idx="796">
                  <c:v>41534.348530092589</c:v>
                </c:pt>
                <c:pt idx="797">
                  <c:v>41535.350949074076</c:v>
                </c:pt>
                <c:pt idx="798">
                  <c:v>41536.377106481479</c:v>
                </c:pt>
                <c:pt idx="799">
                  <c:v>41540.41369212963</c:v>
                </c:pt>
                <c:pt idx="800">
                  <c:v>41541.357488425929</c:v>
                </c:pt>
                <c:pt idx="801">
                  <c:v>41542.364999999998</c:v>
                </c:pt>
                <c:pt idx="802">
                  <c:v>41543.414641203701</c:v>
                </c:pt>
                <c:pt idx="803">
                  <c:v>41544.332314814812</c:v>
                </c:pt>
                <c:pt idx="804">
                  <c:v>41547.395208333335</c:v>
                </c:pt>
                <c:pt idx="805">
                  <c:v>41548.341851851852</c:v>
                </c:pt>
                <c:pt idx="806">
                  <c:v>41549.343055555553</c:v>
                </c:pt>
                <c:pt idx="807">
                  <c:v>41550.343831018516</c:v>
                </c:pt>
                <c:pt idx="808">
                  <c:v>41551.352141203701</c:v>
                </c:pt>
                <c:pt idx="809">
                  <c:v>41554.558321759258</c:v>
                </c:pt>
                <c:pt idx="810">
                  <c:v>41555.445081018515</c:v>
                </c:pt>
                <c:pt idx="811">
                  <c:v>41556.353182870371</c:v>
                </c:pt>
                <c:pt idx="812">
                  <c:v>41557.366446759261</c:v>
                </c:pt>
                <c:pt idx="813">
                  <c:v>41558.409062500003</c:v>
                </c:pt>
                <c:pt idx="814">
                  <c:v>41561.365902777776</c:v>
                </c:pt>
                <c:pt idx="815">
                  <c:v>41562.367418981485</c:v>
                </c:pt>
                <c:pt idx="816">
                  <c:v>41563.430590277778</c:v>
                </c:pt>
                <c:pt idx="817">
                  <c:v>41564.411817129629</c:v>
                </c:pt>
                <c:pt idx="818">
                  <c:v>41565.332650462966</c:v>
                </c:pt>
                <c:pt idx="819">
                  <c:v>41568.43068287037</c:v>
                </c:pt>
                <c:pt idx="820">
                  <c:v>41569.357627314814</c:v>
                </c:pt>
                <c:pt idx="821">
                  <c:v>41570.455312500002</c:v>
                </c:pt>
                <c:pt idx="822">
                  <c:v>41571.331238425926</c:v>
                </c:pt>
                <c:pt idx="823">
                  <c:v>41572.438483796293</c:v>
                </c:pt>
                <c:pt idx="824">
                  <c:v>41575.372048611112</c:v>
                </c:pt>
                <c:pt idx="825">
                  <c:v>41576.349282407406</c:v>
                </c:pt>
                <c:pt idx="826">
                  <c:v>41577.569340277776</c:v>
                </c:pt>
                <c:pt idx="827">
                  <c:v>41579.358495370368</c:v>
                </c:pt>
                <c:pt idx="828">
                  <c:v>41579.377870370372</c:v>
                </c:pt>
                <c:pt idx="829">
                  <c:v>41582.414861111109</c:v>
                </c:pt>
                <c:pt idx="830">
                  <c:v>41583.346770833334</c:v>
                </c:pt>
                <c:pt idx="831">
                  <c:v>41584.388773148145</c:v>
                </c:pt>
                <c:pt idx="832">
                  <c:v>41585.331793981481</c:v>
                </c:pt>
                <c:pt idx="833">
                  <c:v>41586.438946759263</c:v>
                </c:pt>
                <c:pt idx="834">
                  <c:v>41589.383819444447</c:v>
                </c:pt>
                <c:pt idx="835">
                  <c:v>41590.343240740738</c:v>
                </c:pt>
                <c:pt idx="836">
                  <c:v>41596.453067129631</c:v>
                </c:pt>
                <c:pt idx="837">
                  <c:v>41597.416388888887</c:v>
                </c:pt>
                <c:pt idx="838">
                  <c:v>41598.395925925928</c:v>
                </c:pt>
                <c:pt idx="839">
                  <c:v>41599.378171296295</c:v>
                </c:pt>
                <c:pt idx="840">
                  <c:v>41600.373159722221</c:v>
                </c:pt>
                <c:pt idx="841">
                  <c:v>41604.430833333332</c:v>
                </c:pt>
                <c:pt idx="842">
                  <c:v>41605.360324074078</c:v>
                </c:pt>
                <c:pt idx="843">
                  <c:v>41610.442384259259</c:v>
                </c:pt>
                <c:pt idx="844">
                  <c:v>41611.365729166668</c:v>
                </c:pt>
                <c:pt idx="845">
                  <c:v>41612.442569444444</c:v>
                </c:pt>
                <c:pt idx="846">
                  <c:v>41613.459768518522</c:v>
                </c:pt>
                <c:pt idx="847">
                  <c:v>41614.492800925924</c:v>
                </c:pt>
                <c:pt idx="848">
                  <c:v>41617.426527777781</c:v>
                </c:pt>
                <c:pt idx="849">
                  <c:v>41618.524409722224</c:v>
                </c:pt>
                <c:pt idx="850">
                  <c:v>41619.347800925927</c:v>
                </c:pt>
                <c:pt idx="851">
                  <c:v>41620.385428240741</c:v>
                </c:pt>
                <c:pt idx="852">
                  <c:v>41621.345960648148</c:v>
                </c:pt>
                <c:pt idx="853">
                  <c:v>41624.389166666668</c:v>
                </c:pt>
                <c:pt idx="854">
                  <c:v>41625.382453703707</c:v>
                </c:pt>
                <c:pt idx="855">
                  <c:v>41626.43849537037</c:v>
                </c:pt>
                <c:pt idx="856">
                  <c:v>41627.414548611108</c:v>
                </c:pt>
                <c:pt idx="857">
                  <c:v>41628.380567129629</c:v>
                </c:pt>
                <c:pt idx="858">
                  <c:v>41632</c:v>
                </c:pt>
                <c:pt idx="859">
                  <c:v>41635.361261574071</c:v>
                </c:pt>
                <c:pt idx="860">
                  <c:v>41638.363749999997</c:v>
                </c:pt>
                <c:pt idx="861">
                  <c:v>41639</c:v>
                </c:pt>
                <c:pt idx="862">
                  <c:v>41641.634594907409</c:v>
                </c:pt>
                <c:pt idx="863">
                  <c:v>41642.636736111112</c:v>
                </c:pt>
                <c:pt idx="864">
                  <c:v>41645.6405787037</c:v>
                </c:pt>
                <c:pt idx="865">
                  <c:v>41646.370925925927</c:v>
                </c:pt>
                <c:pt idx="866">
                  <c:v>41647.324247685188</c:v>
                </c:pt>
                <c:pt idx="867">
                  <c:v>41648.382361111115</c:v>
                </c:pt>
                <c:pt idx="868">
                  <c:v>41649.604409722226</c:v>
                </c:pt>
                <c:pt idx="869">
                  <c:v>41652.39439814815</c:v>
                </c:pt>
                <c:pt idx="870">
                  <c:v>41653.433495370373</c:v>
                </c:pt>
                <c:pt idx="871">
                  <c:v>41654.364074074074</c:v>
                </c:pt>
                <c:pt idx="872">
                  <c:v>41655.355636574073</c:v>
                </c:pt>
                <c:pt idx="873">
                  <c:v>41656.402048611111</c:v>
                </c:pt>
                <c:pt idx="874">
                  <c:v>41660.338379629633</c:v>
                </c:pt>
                <c:pt idx="875">
                  <c:v>41660.34065972222</c:v>
                </c:pt>
                <c:pt idx="876">
                  <c:v>41661.367800925924</c:v>
                </c:pt>
                <c:pt idx="877">
                  <c:v>41662.33489583333</c:v>
                </c:pt>
                <c:pt idx="878">
                  <c:v>41663.457708333335</c:v>
                </c:pt>
                <c:pt idx="879">
                  <c:v>41667.402488425927</c:v>
                </c:pt>
                <c:pt idx="880">
                  <c:v>41669.488425925927</c:v>
                </c:pt>
                <c:pt idx="881">
                  <c:v>41669.493333333332</c:v>
                </c:pt>
                <c:pt idx="882">
                  <c:v>41670.424004629633</c:v>
                </c:pt>
                <c:pt idx="883">
                  <c:v>41673.355057870373</c:v>
                </c:pt>
                <c:pt idx="884">
                  <c:v>41674.399699074071</c:v>
                </c:pt>
                <c:pt idx="885">
                  <c:v>41675.350289351853</c:v>
                </c:pt>
                <c:pt idx="886">
                  <c:v>41676.362905092596</c:v>
                </c:pt>
                <c:pt idx="887">
                  <c:v>41677.358541666668</c:v>
                </c:pt>
                <c:pt idx="888">
                  <c:v>41680.45988425926</c:v>
                </c:pt>
                <c:pt idx="889">
                  <c:v>41681.447187500002</c:v>
                </c:pt>
                <c:pt idx="890">
                  <c:v>41682.464861111112</c:v>
                </c:pt>
                <c:pt idx="891">
                  <c:v>41683.468414351853</c:v>
                </c:pt>
                <c:pt idx="892">
                  <c:v>41684.472222222219</c:v>
                </c:pt>
                <c:pt idx="893">
                  <c:v>41687.393217592595</c:v>
                </c:pt>
                <c:pt idx="894">
                  <c:v>41688.407002314816</c:v>
                </c:pt>
                <c:pt idx="895">
                  <c:v>41690.351875</c:v>
                </c:pt>
                <c:pt idx="896">
                  <c:v>41691.517638888887</c:v>
                </c:pt>
                <c:pt idx="897">
                  <c:v>41694.355902777781</c:v>
                </c:pt>
                <c:pt idx="898">
                  <c:v>41695.420520833337</c:v>
                </c:pt>
                <c:pt idx="899">
                  <c:v>41696.382094907407</c:v>
                </c:pt>
                <c:pt idx="900">
                  <c:v>41697.316701388889</c:v>
                </c:pt>
                <c:pt idx="901">
                  <c:v>41698.371134259258</c:v>
                </c:pt>
                <c:pt idx="902">
                  <c:v>41701.475856481484</c:v>
                </c:pt>
                <c:pt idx="903">
                  <c:v>41702.368078703701</c:v>
                </c:pt>
                <c:pt idx="904">
                  <c:v>41702.368148148147</c:v>
                </c:pt>
                <c:pt idx="905">
                  <c:v>41703.47315972222</c:v>
                </c:pt>
                <c:pt idx="906">
                  <c:v>41704.333912037036</c:v>
                </c:pt>
                <c:pt idx="907">
                  <c:v>41705.333923611113</c:v>
                </c:pt>
                <c:pt idx="908">
                  <c:v>41708.382881944446</c:v>
                </c:pt>
                <c:pt idx="909">
                  <c:v>41709.362581018519</c:v>
                </c:pt>
                <c:pt idx="910">
                  <c:v>41710.339004629626</c:v>
                </c:pt>
                <c:pt idx="911">
                  <c:v>41711.384305555555</c:v>
                </c:pt>
                <c:pt idx="912">
                  <c:v>41712.387060185189</c:v>
                </c:pt>
                <c:pt idx="913">
                  <c:v>41715.330358796295</c:v>
                </c:pt>
                <c:pt idx="914">
                  <c:v>41716.317326388889</c:v>
                </c:pt>
                <c:pt idx="915">
                  <c:v>41717.466863425929</c:v>
                </c:pt>
                <c:pt idx="916">
                  <c:v>41718.301863425928</c:v>
                </c:pt>
                <c:pt idx="917">
                  <c:v>41719.367071759261</c:v>
                </c:pt>
                <c:pt idx="918">
                  <c:v>41722.349733796298</c:v>
                </c:pt>
                <c:pt idx="919">
                  <c:v>41723.385868055557</c:v>
                </c:pt>
                <c:pt idx="920">
                  <c:v>41724.320023148146</c:v>
                </c:pt>
                <c:pt idx="921">
                  <c:v>41725.621655092589</c:v>
                </c:pt>
                <c:pt idx="922">
                  <c:v>41726.400613425925</c:v>
                </c:pt>
                <c:pt idx="923">
                  <c:v>41729.356886574074</c:v>
                </c:pt>
                <c:pt idx="924">
                  <c:v>41730.320092592592</c:v>
                </c:pt>
                <c:pt idx="925">
                  <c:v>41731.356481481482</c:v>
                </c:pt>
                <c:pt idx="926">
                  <c:v>41733.595821759256</c:v>
                </c:pt>
                <c:pt idx="927">
                  <c:v>41736.419699074075</c:v>
                </c:pt>
                <c:pt idx="928">
                  <c:v>41737.406655092593</c:v>
                </c:pt>
                <c:pt idx="929">
                  <c:v>41738.383425925924</c:v>
                </c:pt>
                <c:pt idx="930">
                  <c:v>41739.381712962961</c:v>
                </c:pt>
                <c:pt idx="931">
                  <c:v>41740.364629629628</c:v>
                </c:pt>
                <c:pt idx="932">
                  <c:v>41743.333298611113</c:v>
                </c:pt>
                <c:pt idx="933">
                  <c:v>41744.314965277779</c:v>
                </c:pt>
                <c:pt idx="934">
                  <c:v>41745.37327546296</c:v>
                </c:pt>
                <c:pt idx="935">
                  <c:v>41746.341504629629</c:v>
                </c:pt>
                <c:pt idx="936">
                  <c:v>41747.419351851851</c:v>
                </c:pt>
                <c:pt idx="937">
                  <c:v>41750.378900462965</c:v>
                </c:pt>
                <c:pt idx="938">
                  <c:v>41751.364837962959</c:v>
                </c:pt>
                <c:pt idx="939">
                  <c:v>41752.353865740741</c:v>
                </c:pt>
                <c:pt idx="940">
                  <c:v>41753.424837962964</c:v>
                </c:pt>
                <c:pt idx="941">
                  <c:v>41757.384050925924</c:v>
                </c:pt>
                <c:pt idx="942">
                  <c:v>41758.35527777778</c:v>
                </c:pt>
                <c:pt idx="943">
                  <c:v>41759.435069444444</c:v>
                </c:pt>
                <c:pt idx="944">
                  <c:v>41760.418981481482</c:v>
                </c:pt>
                <c:pt idx="945">
                  <c:v>41761.377858796295</c:v>
                </c:pt>
                <c:pt idx="946">
                  <c:v>41764.386122685188</c:v>
                </c:pt>
                <c:pt idx="947">
                  <c:v>41765.396539351852</c:v>
                </c:pt>
                <c:pt idx="948">
                  <c:v>41766.424733796295</c:v>
                </c:pt>
                <c:pt idx="949">
                  <c:v>41767.414814814816</c:v>
                </c:pt>
                <c:pt idx="950">
                  <c:v>41768.422685185185</c:v>
                </c:pt>
                <c:pt idx="951">
                  <c:v>41771.3437037037</c:v>
                </c:pt>
                <c:pt idx="952">
                  <c:v>41772.337766203702</c:v>
                </c:pt>
                <c:pt idx="953">
                  <c:v>41773.36037037037</c:v>
                </c:pt>
                <c:pt idx="954">
                  <c:v>41774.37667824074</c:v>
                </c:pt>
                <c:pt idx="955">
                  <c:v>41775.365439814814</c:v>
                </c:pt>
                <c:pt idx="956">
                  <c:v>41778.354409722226</c:v>
                </c:pt>
                <c:pt idx="957">
                  <c:v>41779.371898148151</c:v>
                </c:pt>
                <c:pt idx="958">
                  <c:v>41780.47084490741</c:v>
                </c:pt>
                <c:pt idx="959">
                  <c:v>41781.419212962966</c:v>
                </c:pt>
                <c:pt idx="960">
                  <c:v>41782.345335648148</c:v>
                </c:pt>
                <c:pt idx="961">
                  <c:v>41786.408645833333</c:v>
                </c:pt>
                <c:pt idx="962">
                  <c:v>41787.405416666668</c:v>
                </c:pt>
                <c:pt idx="963">
                  <c:v>41788.411550925928</c:v>
                </c:pt>
                <c:pt idx="964">
                  <c:v>41789.308136574073</c:v>
                </c:pt>
                <c:pt idx="965">
                  <c:v>41792.610706018517</c:v>
                </c:pt>
                <c:pt idx="966">
                  <c:v>41793.323437500003</c:v>
                </c:pt>
                <c:pt idx="967">
                  <c:v>41794.454363425924</c:v>
                </c:pt>
                <c:pt idx="968">
                  <c:v>41795.466886574075</c:v>
                </c:pt>
                <c:pt idx="969">
                  <c:v>41796.381782407407</c:v>
                </c:pt>
                <c:pt idx="970">
                  <c:v>41800.417199074072</c:v>
                </c:pt>
                <c:pt idx="971">
                  <c:v>41801.333587962959</c:v>
                </c:pt>
                <c:pt idx="972">
                  <c:v>41802.333113425928</c:v>
                </c:pt>
                <c:pt idx="973">
                  <c:v>41803.568182870367</c:v>
                </c:pt>
                <c:pt idx="974">
                  <c:v>41806.401828703703</c:v>
                </c:pt>
                <c:pt idx="975">
                  <c:v>41807.363449074073</c:v>
                </c:pt>
                <c:pt idx="976">
                  <c:v>41808.397546296299</c:v>
                </c:pt>
                <c:pt idx="977">
                  <c:v>41809.333148148151</c:v>
                </c:pt>
                <c:pt idx="978">
                  <c:v>41810.492164351854</c:v>
                </c:pt>
                <c:pt idx="979">
                  <c:v>41813.455474537041</c:v>
                </c:pt>
                <c:pt idx="980">
                  <c:v>41814.444594907407</c:v>
                </c:pt>
                <c:pt idx="981">
                  <c:v>41816.333148148151</c:v>
                </c:pt>
                <c:pt idx="982">
                  <c:v>41817.334479166668</c:v>
                </c:pt>
                <c:pt idx="983">
                  <c:v>41821.425810185188</c:v>
                </c:pt>
                <c:pt idx="984">
                  <c:v>41822.477847222224</c:v>
                </c:pt>
                <c:pt idx="985">
                  <c:v>41823.357118055559</c:v>
                </c:pt>
                <c:pt idx="986">
                  <c:v>41828.438668981478</c:v>
                </c:pt>
                <c:pt idx="987">
                  <c:v>41829.569803240738</c:v>
                </c:pt>
                <c:pt idx="988">
                  <c:v>41830.412881944445</c:v>
                </c:pt>
                <c:pt idx="989">
                  <c:v>41835.64271990741</c:v>
                </c:pt>
                <c:pt idx="990">
                  <c:v>41836.354907407411</c:v>
                </c:pt>
                <c:pt idx="991">
                  <c:v>41841.50409722222</c:v>
                </c:pt>
                <c:pt idx="992">
                  <c:v>41842.639131944445</c:v>
                </c:pt>
                <c:pt idx="993">
                  <c:v>41843.446238425924</c:v>
                </c:pt>
                <c:pt idx="994">
                  <c:v>41844.446250000001</c:v>
                </c:pt>
                <c:pt idx="995">
                  <c:v>41845.400740740741</c:v>
                </c:pt>
                <c:pt idx="996">
                  <c:v>41848.385393518518</c:v>
                </c:pt>
                <c:pt idx="997">
                  <c:v>41849.523888888885</c:v>
                </c:pt>
                <c:pt idx="998">
                  <c:v>41850.409328703703</c:v>
                </c:pt>
                <c:pt idx="999">
                  <c:v>41851.574432870373</c:v>
                </c:pt>
                <c:pt idx="1000">
                  <c:v>41852.448622685188</c:v>
                </c:pt>
                <c:pt idx="1001">
                  <c:v>41855.403229166666</c:v>
                </c:pt>
                <c:pt idx="1002">
                  <c:v>41856.34302083333</c:v>
                </c:pt>
                <c:pt idx="1003">
                  <c:v>41857.377557870372</c:v>
                </c:pt>
                <c:pt idx="1004">
                  <c:v>41858.330821759257</c:v>
                </c:pt>
                <c:pt idx="1005">
                  <c:v>41859.423773148148</c:v>
                </c:pt>
                <c:pt idx="1006">
                  <c:v>41862.338263888887</c:v>
                </c:pt>
                <c:pt idx="1007">
                  <c:v>41864.443287037036</c:v>
                </c:pt>
                <c:pt idx="1008">
                  <c:v>41865.340868055559</c:v>
                </c:pt>
                <c:pt idx="1009">
                  <c:v>41866.65047453704</c:v>
                </c:pt>
                <c:pt idx="1010">
                  <c:v>41869.632615740738</c:v>
                </c:pt>
                <c:pt idx="1011">
                  <c:v>41870.355555555558</c:v>
                </c:pt>
                <c:pt idx="1012">
                  <c:v>41871.374814814815</c:v>
                </c:pt>
                <c:pt idx="1013">
                  <c:v>41872.51525462963</c:v>
                </c:pt>
                <c:pt idx="1014">
                  <c:v>41873.407916666663</c:v>
                </c:pt>
                <c:pt idx="1015">
                  <c:v>41876.416851851849</c:v>
                </c:pt>
                <c:pt idx="1016">
                  <c:v>41877.419027777774</c:v>
                </c:pt>
                <c:pt idx="1017">
                  <c:v>41878.355162037034</c:v>
                </c:pt>
                <c:pt idx="1018">
                  <c:v>41879.619525462964</c:v>
                </c:pt>
                <c:pt idx="1019">
                  <c:v>41880.494432870371</c:v>
                </c:pt>
                <c:pt idx="1020">
                  <c:v>41884.585173611114</c:v>
                </c:pt>
                <c:pt idx="1021">
                  <c:v>41885.415613425925</c:v>
                </c:pt>
                <c:pt idx="1022">
                  <c:v>41886.335231481484</c:v>
                </c:pt>
                <c:pt idx="1023">
                  <c:v>41887.553310185183</c:v>
                </c:pt>
                <c:pt idx="1024">
                  <c:v>41890.560115740744</c:v>
                </c:pt>
                <c:pt idx="1025">
                  <c:v>41891.455474537041</c:v>
                </c:pt>
                <c:pt idx="1026">
                  <c:v>41892.583321759259</c:v>
                </c:pt>
                <c:pt idx="1027">
                  <c:v>41893.358159722222</c:v>
                </c:pt>
                <c:pt idx="1028">
                  <c:v>41894.520300925928</c:v>
                </c:pt>
                <c:pt idx="1029">
                  <c:v>41897.480046296296</c:v>
                </c:pt>
                <c:pt idx="1030">
                  <c:v>41898.387025462966</c:v>
                </c:pt>
                <c:pt idx="1031">
                  <c:v>41899.570972222224</c:v>
                </c:pt>
                <c:pt idx="1032">
                  <c:v>41904.527245370373</c:v>
                </c:pt>
                <c:pt idx="1033">
                  <c:v>41905.512430555558</c:v>
                </c:pt>
                <c:pt idx="1034">
                  <c:v>41906.51630787037</c:v>
                </c:pt>
                <c:pt idx="1035">
                  <c:v>41907.32099537037</c:v>
                </c:pt>
                <c:pt idx="1036">
                  <c:v>41908.353171296294</c:v>
                </c:pt>
                <c:pt idx="1037">
                  <c:v>41911.381377314814</c:v>
                </c:pt>
                <c:pt idx="1038">
                  <c:v>41912.326458333337</c:v>
                </c:pt>
                <c:pt idx="1039">
                  <c:v>41913.402361111112</c:v>
                </c:pt>
                <c:pt idx="1040">
                  <c:v>41914.340439814812</c:v>
                </c:pt>
                <c:pt idx="1041">
                  <c:v>41915.373599537037</c:v>
                </c:pt>
                <c:pt idx="1042">
                  <c:v>41918.346180555556</c:v>
                </c:pt>
                <c:pt idx="1043">
                  <c:v>41919.456134259257</c:v>
                </c:pt>
                <c:pt idx="1044">
                  <c:v>41920.408043981479</c:v>
                </c:pt>
                <c:pt idx="1045">
                  <c:v>41921.370081018518</c:v>
                </c:pt>
                <c:pt idx="1046">
                  <c:v>41922.400092592594</c:v>
                </c:pt>
                <c:pt idx="1047">
                  <c:v>41925.393611111111</c:v>
                </c:pt>
                <c:pt idx="1048">
                  <c:v>41926.391782407409</c:v>
                </c:pt>
                <c:pt idx="1049">
                  <c:v>41927.334317129629</c:v>
                </c:pt>
                <c:pt idx="1050">
                  <c:v>41928.346331018518</c:v>
                </c:pt>
                <c:pt idx="1051">
                  <c:v>41933.551388888889</c:v>
                </c:pt>
                <c:pt idx="1052">
                  <c:v>41934.551759259259</c:v>
                </c:pt>
                <c:pt idx="1053">
                  <c:v>41935.423067129632</c:v>
                </c:pt>
                <c:pt idx="1054">
                  <c:v>41936.347395833334</c:v>
                </c:pt>
                <c:pt idx="1055">
                  <c:v>41939.409178240741</c:v>
                </c:pt>
                <c:pt idx="1056">
                  <c:v>41940.409178240741</c:v>
                </c:pt>
              </c:numCache>
            </c:numRef>
          </c:cat>
          <c:val>
            <c:numRef>
              <c:f>SPL!$AE$1400:$AE$2456</c:f>
              <c:numCache>
                <c:formatCode>0.000</c:formatCode>
                <c:ptCount val="1057"/>
                <c:pt idx="0">
                  <c:v>-1.025179898227167E-2</c:v>
                </c:pt>
                <c:pt idx="1">
                  <c:v>-1.1008617737383583E-2</c:v>
                </c:pt>
                <c:pt idx="2">
                  <c:v>-1.1757119104727553E-2</c:v>
                </c:pt>
                <c:pt idx="3">
                  <c:v>-1.2434361384261513E-2</c:v>
                </c:pt>
                <c:pt idx="4">
                  <c:v>-1.3003091040087964E-2</c:v>
                </c:pt>
                <c:pt idx="5">
                  <c:v>-1.3444354548325894E-2</c:v>
                </c:pt>
                <c:pt idx="6">
                  <c:v>-1.3591951708212693E-2</c:v>
                </c:pt>
                <c:pt idx="7">
                  <c:v>-1.3676784816828562E-2</c:v>
                </c:pt>
                <c:pt idx="8">
                  <c:v>-1.3686662067506006E-2</c:v>
                </c:pt>
                <c:pt idx="9">
                  <c:v>-1.3777850643250647E-2</c:v>
                </c:pt>
                <c:pt idx="10">
                  <c:v>-1.356381420519958E-2</c:v>
                </c:pt>
                <c:pt idx="11">
                  <c:v>-1.2498797035009973E-2</c:v>
                </c:pt>
                <c:pt idx="12">
                  <c:v>-1.108781562967418E-2</c:v>
                </c:pt>
                <c:pt idx="13">
                  <c:v>-9.5087297551304222E-3</c:v>
                </c:pt>
                <c:pt idx="14">
                  <c:v>-7.8854211621760296E-3</c:v>
                </c:pt>
                <c:pt idx="15">
                  <c:v>-6.4615474034130952E-3</c:v>
                </c:pt>
                <c:pt idx="16">
                  <c:v>-5.3826001695137984E-3</c:v>
                </c:pt>
                <c:pt idx="17">
                  <c:v>-4.4041335646781187E-3</c:v>
                </c:pt>
                <c:pt idx="18">
                  <c:v>-3.5299103973683221E-3</c:v>
                </c:pt>
                <c:pt idx="19">
                  <c:v>-2.9188151366261678E-3</c:v>
                </c:pt>
                <c:pt idx="20">
                  <c:v>-2.3380183608640867E-3</c:v>
                </c:pt>
                <c:pt idx="21">
                  <c:v>-1.9613369322141866E-3</c:v>
                </c:pt>
                <c:pt idx="22">
                  <c:v>-1.7278600116843994E-3</c:v>
                </c:pt>
                <c:pt idx="23">
                  <c:v>-1.5924365930585645E-3</c:v>
                </c:pt>
                <c:pt idx="24">
                  <c:v>-1.3619367489483901E-3</c:v>
                </c:pt>
                <c:pt idx="25">
                  <c:v>-1.0808336440905337E-3</c:v>
                </c:pt>
                <c:pt idx="26">
                  <c:v>-7.8029356171702667E-4</c:v>
                </c:pt>
                <c:pt idx="27">
                  <c:v>-6.4155315453083149E-4</c:v>
                </c:pt>
                <c:pt idx="28">
                  <c:v>-6.1002830804513745E-4</c:v>
                </c:pt>
                <c:pt idx="29">
                  <c:v>-8.0595996544224403E-4</c:v>
                </c:pt>
                <c:pt idx="30">
                  <c:v>-9.7233130526081673E-4</c:v>
                </c:pt>
                <c:pt idx="31">
                  <c:v>-1.2692364461597552E-3</c:v>
                </c:pt>
                <c:pt idx="32">
                  <c:v>-1.4694874764391353E-3</c:v>
                </c:pt>
                <c:pt idx="33">
                  <c:v>-1.755313812522501E-3</c:v>
                </c:pt>
                <c:pt idx="34">
                  <c:v>-2.2357828720958473E-3</c:v>
                </c:pt>
                <c:pt idx="35">
                  <c:v>-2.6479473557977544E-3</c:v>
                </c:pt>
                <c:pt idx="36">
                  <c:v>-2.9896560963402685E-3</c:v>
                </c:pt>
                <c:pt idx="37">
                  <c:v>-3.4224766285604496E-3</c:v>
                </c:pt>
                <c:pt idx="38">
                  <c:v>-3.881901872630968E-3</c:v>
                </c:pt>
                <c:pt idx="39">
                  <c:v>-4.4850619486506652E-3</c:v>
                </c:pt>
                <c:pt idx="40">
                  <c:v>-4.9764524386024479E-3</c:v>
                </c:pt>
                <c:pt idx="41">
                  <c:v>-5.5206853828824584E-3</c:v>
                </c:pt>
                <c:pt idx="42">
                  <c:v>-6.2169145654795577E-3</c:v>
                </c:pt>
                <c:pt idx="43">
                  <c:v>-6.7977241651037924E-3</c:v>
                </c:pt>
                <c:pt idx="44">
                  <c:v>-7.1002487386515791E-3</c:v>
                </c:pt>
                <c:pt idx="45">
                  <c:v>-7.3563208616658033E-3</c:v>
                </c:pt>
                <c:pt idx="46">
                  <c:v>-7.0730861194637862E-3</c:v>
                </c:pt>
                <c:pt idx="47">
                  <c:v>-5.8105898767096438E-3</c:v>
                </c:pt>
                <c:pt idx="48">
                  <c:v>-3.9873327764983115E-3</c:v>
                </c:pt>
                <c:pt idx="49">
                  <c:v>-1.739156723790007E-3</c:v>
                </c:pt>
                <c:pt idx="50">
                  <c:v>5.013981045099195E-4</c:v>
                </c:pt>
                <c:pt idx="51">
                  <c:v>2.6185444790122895E-3</c:v>
                </c:pt>
                <c:pt idx="52">
                  <c:v>4.3813624409535408E-3</c:v>
                </c:pt>
                <c:pt idx="53">
                  <c:v>5.6596928895888878E-3</c:v>
                </c:pt>
                <c:pt idx="54">
                  <c:v>6.5544547214778804E-3</c:v>
                </c:pt>
                <c:pt idx="55">
                  <c:v>7.146969581062125E-3</c:v>
                </c:pt>
                <c:pt idx="56">
                  <c:v>7.6627017550837725E-3</c:v>
                </c:pt>
                <c:pt idx="57">
                  <c:v>8.2458043428255395E-3</c:v>
                </c:pt>
                <c:pt idx="58">
                  <c:v>8.8217587631555395E-3</c:v>
                </c:pt>
                <c:pt idx="59">
                  <c:v>8.8629250867948827E-3</c:v>
                </c:pt>
                <c:pt idx="60">
                  <c:v>8.8665716837278731E-3</c:v>
                </c:pt>
                <c:pt idx="61">
                  <c:v>8.9863041286297098E-3</c:v>
                </c:pt>
                <c:pt idx="62">
                  <c:v>8.9920294582731021E-3</c:v>
                </c:pt>
                <c:pt idx="63">
                  <c:v>9.0655097573774795E-3</c:v>
                </c:pt>
                <c:pt idx="64">
                  <c:v>8.8369379937552114E-3</c:v>
                </c:pt>
                <c:pt idx="65">
                  <c:v>8.7309097335842613E-3</c:v>
                </c:pt>
                <c:pt idx="66">
                  <c:v>8.5273419237878595E-3</c:v>
                </c:pt>
                <c:pt idx="67">
                  <c:v>8.4138835292470234E-3</c:v>
                </c:pt>
                <c:pt idx="68">
                  <c:v>8.1836707816547432E-3</c:v>
                </c:pt>
                <c:pt idx="69">
                  <c:v>7.8737057010595836E-3</c:v>
                </c:pt>
                <c:pt idx="70">
                  <c:v>7.5120665684087068E-3</c:v>
                </c:pt>
                <c:pt idx="71">
                  <c:v>7.2798844252700001E-3</c:v>
                </c:pt>
                <c:pt idx="72">
                  <c:v>7.1244179141029653E-3</c:v>
                </c:pt>
                <c:pt idx="73">
                  <c:v>8.1289446957313414E-3</c:v>
                </c:pt>
                <c:pt idx="74">
                  <c:v>9.6292562975271185E-3</c:v>
                </c:pt>
                <c:pt idx="75">
                  <c:v>1.2139664834703124E-2</c:v>
                </c:pt>
                <c:pt idx="76">
                  <c:v>1.4643809568110169E-2</c:v>
                </c:pt>
                <c:pt idx="77">
                  <c:v>1.7299341159823137E-2</c:v>
                </c:pt>
                <c:pt idx="78">
                  <c:v>2.003107107717058E-2</c:v>
                </c:pt>
                <c:pt idx="79">
                  <c:v>2.2941655587412031E-2</c:v>
                </c:pt>
                <c:pt idx="80">
                  <c:v>2.5919418588048262E-2</c:v>
                </c:pt>
                <c:pt idx="81">
                  <c:v>2.8724061193245498E-2</c:v>
                </c:pt>
                <c:pt idx="82">
                  <c:v>3.104766973085251E-2</c:v>
                </c:pt>
                <c:pt idx="83">
                  <c:v>3.2877197833026221E-2</c:v>
                </c:pt>
                <c:pt idx="84">
                  <c:v>3.438620765365101E-2</c:v>
                </c:pt>
                <c:pt idx="85">
                  <c:v>3.5376841384667755E-2</c:v>
                </c:pt>
                <c:pt idx="86">
                  <c:v>3.591002275939132E-2</c:v>
                </c:pt>
                <c:pt idx="87">
                  <c:v>3.6046706181697967E-2</c:v>
                </c:pt>
                <c:pt idx="88">
                  <c:v>3.6005572672704447E-2</c:v>
                </c:pt>
                <c:pt idx="89">
                  <c:v>3.657309134679624E-2</c:v>
                </c:pt>
                <c:pt idx="90">
                  <c:v>3.7248945862362097E-2</c:v>
                </c:pt>
                <c:pt idx="91">
                  <c:v>3.7232358283666972E-2</c:v>
                </c:pt>
                <c:pt idx="92">
                  <c:v>3.7337815433287735E-2</c:v>
                </c:pt>
                <c:pt idx="93">
                  <c:v>3.7109129795731E-2</c:v>
                </c:pt>
                <c:pt idx="94">
                  <c:v>3.7718443857208815E-2</c:v>
                </c:pt>
                <c:pt idx="95">
                  <c:v>3.8575027564197034E-2</c:v>
                </c:pt>
                <c:pt idx="96">
                  <c:v>3.8973741915538797E-2</c:v>
                </c:pt>
                <c:pt idx="97">
                  <c:v>3.9295765273247921E-2</c:v>
                </c:pt>
                <c:pt idx="98">
                  <c:v>3.9463276056605788E-2</c:v>
                </c:pt>
                <c:pt idx="99">
                  <c:v>3.9275222651564863E-2</c:v>
                </c:pt>
                <c:pt idx="100">
                  <c:v>3.9104676177940764E-2</c:v>
                </c:pt>
                <c:pt idx="101">
                  <c:v>3.9184917262172582E-2</c:v>
                </c:pt>
                <c:pt idx="102">
                  <c:v>3.8848813208841218E-2</c:v>
                </c:pt>
                <c:pt idx="103">
                  <c:v>3.8020858938042093E-2</c:v>
                </c:pt>
                <c:pt idx="104">
                  <c:v>3.7001412666051135E-2</c:v>
                </c:pt>
                <c:pt idx="105">
                  <c:v>3.5991078835931306E-2</c:v>
                </c:pt>
                <c:pt idx="106">
                  <c:v>3.4637404540588591E-2</c:v>
                </c:pt>
                <c:pt idx="107">
                  <c:v>3.3060590866371434E-2</c:v>
                </c:pt>
                <c:pt idx="108">
                  <c:v>3.1511264620692592E-2</c:v>
                </c:pt>
                <c:pt idx="109">
                  <c:v>2.9828587683884432E-2</c:v>
                </c:pt>
                <c:pt idx="110">
                  <c:v>2.9042587851746376E-2</c:v>
                </c:pt>
                <c:pt idx="111">
                  <c:v>2.879357270384646E-2</c:v>
                </c:pt>
                <c:pt idx="112">
                  <c:v>2.8988526324714194E-2</c:v>
                </c:pt>
                <c:pt idx="113">
                  <c:v>2.9545429082455017E-2</c:v>
                </c:pt>
                <c:pt idx="114">
                  <c:v>3.0392628859005656E-2</c:v>
                </c:pt>
                <c:pt idx="115">
                  <c:v>3.1788066651536044E-2</c:v>
                </c:pt>
                <c:pt idx="116">
                  <c:v>3.3381469648777834E-2</c:v>
                </c:pt>
                <c:pt idx="117">
                  <c:v>3.4939303490996054E-2</c:v>
                </c:pt>
                <c:pt idx="118">
                  <c:v>3.5993522817797795E-2</c:v>
                </c:pt>
                <c:pt idx="119">
                  <c:v>3.6434801298486745E-2</c:v>
                </c:pt>
                <c:pt idx="120">
                  <c:v>3.6385757669932121E-2</c:v>
                </c:pt>
                <c:pt idx="121">
                  <c:v>3.5629062249398498E-2</c:v>
                </c:pt>
                <c:pt idx="122">
                  <c:v>3.4067343095386463E-2</c:v>
                </c:pt>
                <c:pt idx="123">
                  <c:v>3.2325348559132216E-2</c:v>
                </c:pt>
                <c:pt idx="124">
                  <c:v>3.0488042490458667E-2</c:v>
                </c:pt>
                <c:pt idx="125">
                  <c:v>2.845785865744661E-2</c:v>
                </c:pt>
                <c:pt idx="126">
                  <c:v>2.6348391905487066E-2</c:v>
                </c:pt>
                <c:pt idx="127">
                  <c:v>2.4079799335191682E-2</c:v>
                </c:pt>
                <c:pt idx="128">
                  <c:v>2.2255556812350821E-2</c:v>
                </c:pt>
                <c:pt idx="129">
                  <c:v>2.0754729963959516E-2</c:v>
                </c:pt>
                <c:pt idx="130">
                  <c:v>1.9487988729540422E-2</c:v>
                </c:pt>
                <c:pt idx="131">
                  <c:v>1.8229960728277636E-2</c:v>
                </c:pt>
                <c:pt idx="132">
                  <c:v>1.7001811699243342E-2</c:v>
                </c:pt>
                <c:pt idx="133">
                  <c:v>1.6138038982371365E-2</c:v>
                </c:pt>
                <c:pt idx="134">
                  <c:v>1.5351139371623173E-2</c:v>
                </c:pt>
                <c:pt idx="135">
                  <c:v>1.4778692238123701E-2</c:v>
                </c:pt>
                <c:pt idx="136">
                  <c:v>1.4656980233376074E-2</c:v>
                </c:pt>
                <c:pt idx="137">
                  <c:v>1.4470727602239634E-2</c:v>
                </c:pt>
                <c:pt idx="138">
                  <c:v>1.4220811234882256E-2</c:v>
                </c:pt>
                <c:pt idx="139">
                  <c:v>1.4391688676022854E-2</c:v>
                </c:pt>
                <c:pt idx="140">
                  <c:v>1.4624522726547188E-2</c:v>
                </c:pt>
                <c:pt idx="141">
                  <c:v>1.5010644554037203E-2</c:v>
                </c:pt>
                <c:pt idx="142">
                  <c:v>1.5598374843577519E-2</c:v>
                </c:pt>
                <c:pt idx="143">
                  <c:v>1.7046085561532625E-2</c:v>
                </c:pt>
                <c:pt idx="144">
                  <c:v>1.9397994547890804E-2</c:v>
                </c:pt>
                <c:pt idx="145">
                  <c:v>2.2309039407751495E-2</c:v>
                </c:pt>
                <c:pt idx="146">
                  <c:v>2.5367009144457303E-2</c:v>
                </c:pt>
                <c:pt idx="147">
                  <c:v>2.8298890088712336E-2</c:v>
                </c:pt>
                <c:pt idx="148">
                  <c:v>3.1253509437954109E-2</c:v>
                </c:pt>
                <c:pt idx="149">
                  <c:v>3.399621318130748E-2</c:v>
                </c:pt>
                <c:pt idx="150">
                  <c:v>3.7184800883373115E-2</c:v>
                </c:pt>
                <c:pt idx="151">
                  <c:v>4.1040878068555012E-2</c:v>
                </c:pt>
                <c:pt idx="152">
                  <c:v>4.5499538324329659E-2</c:v>
                </c:pt>
                <c:pt idx="153">
                  <c:v>5.0958343523063325E-2</c:v>
                </c:pt>
                <c:pt idx="154">
                  <c:v>5.5361565459937576E-2</c:v>
                </c:pt>
                <c:pt idx="155">
                  <c:v>5.8746161162172406E-2</c:v>
                </c:pt>
                <c:pt idx="156">
                  <c:v>6.1020992364121639E-2</c:v>
                </c:pt>
                <c:pt idx="157">
                  <c:v>6.1701949775266655E-2</c:v>
                </c:pt>
                <c:pt idx="158">
                  <c:v>6.0567660848364555E-2</c:v>
                </c:pt>
                <c:pt idx="159">
                  <c:v>5.8537160121697532E-2</c:v>
                </c:pt>
                <c:pt idx="160">
                  <c:v>5.6398045093314905E-2</c:v>
                </c:pt>
                <c:pt idx="161">
                  <c:v>5.3694487291162475E-2</c:v>
                </c:pt>
                <c:pt idx="162">
                  <c:v>5.0816571327222018E-2</c:v>
                </c:pt>
                <c:pt idx="163">
                  <c:v>4.8664472050853655E-2</c:v>
                </c:pt>
                <c:pt idx="164">
                  <c:v>4.7609189142623257E-2</c:v>
                </c:pt>
                <c:pt idx="165">
                  <c:v>4.7028125117954608E-2</c:v>
                </c:pt>
                <c:pt idx="166">
                  <c:v>4.6667545134622512E-2</c:v>
                </c:pt>
                <c:pt idx="167">
                  <c:v>4.603768948419109E-2</c:v>
                </c:pt>
                <c:pt idx="168">
                  <c:v>4.420717326613996E-2</c:v>
                </c:pt>
                <c:pt idx="169">
                  <c:v>4.1139413787191548E-2</c:v>
                </c:pt>
                <c:pt idx="170">
                  <c:v>3.7843354163501527E-2</c:v>
                </c:pt>
                <c:pt idx="171">
                  <c:v>3.4650799886973296E-2</c:v>
                </c:pt>
                <c:pt idx="172">
                  <c:v>3.0811547931429671E-2</c:v>
                </c:pt>
                <c:pt idx="173">
                  <c:v>2.7018095154224812E-2</c:v>
                </c:pt>
                <c:pt idx="174">
                  <c:v>2.3070685408385479E-2</c:v>
                </c:pt>
                <c:pt idx="175">
                  <c:v>1.9821198230931453E-2</c:v>
                </c:pt>
                <c:pt idx="176">
                  <c:v>1.7774329685992175E-2</c:v>
                </c:pt>
                <c:pt idx="177">
                  <c:v>1.606798406383473E-2</c:v>
                </c:pt>
                <c:pt idx="178">
                  <c:v>1.4307904398087896E-2</c:v>
                </c:pt>
                <c:pt idx="179">
                  <c:v>1.3053832482268138E-2</c:v>
                </c:pt>
                <c:pt idx="180">
                  <c:v>1.3272892350757267E-2</c:v>
                </c:pt>
                <c:pt idx="181">
                  <c:v>1.4373450107081022E-2</c:v>
                </c:pt>
                <c:pt idx="182">
                  <c:v>1.5935986823988203E-2</c:v>
                </c:pt>
                <c:pt idx="183">
                  <c:v>1.8309796540223806E-2</c:v>
                </c:pt>
                <c:pt idx="184">
                  <c:v>2.21458361018744E-2</c:v>
                </c:pt>
                <c:pt idx="185">
                  <c:v>2.8566652175346551E-2</c:v>
                </c:pt>
                <c:pt idx="186">
                  <c:v>3.7165589814450339E-2</c:v>
                </c:pt>
                <c:pt idx="187">
                  <c:v>4.5633977366528411E-2</c:v>
                </c:pt>
                <c:pt idx="188">
                  <c:v>5.3152476105511368E-2</c:v>
                </c:pt>
                <c:pt idx="189">
                  <c:v>6.0520266414180568E-2</c:v>
                </c:pt>
                <c:pt idx="190">
                  <c:v>6.6629318185369393E-2</c:v>
                </c:pt>
                <c:pt idx="191">
                  <c:v>7.1797291813146882E-2</c:v>
                </c:pt>
                <c:pt idx="192">
                  <c:v>7.5300839436931194E-2</c:v>
                </c:pt>
                <c:pt idx="193">
                  <c:v>7.7245920019534536E-2</c:v>
                </c:pt>
                <c:pt idx="194">
                  <c:v>7.7936228866716625E-2</c:v>
                </c:pt>
                <c:pt idx="195">
                  <c:v>7.6986320795107047E-2</c:v>
                </c:pt>
                <c:pt idx="196">
                  <c:v>7.600280490198609E-2</c:v>
                </c:pt>
                <c:pt idx="197">
                  <c:v>7.4236574042577094E-2</c:v>
                </c:pt>
                <c:pt idx="198">
                  <c:v>7.1743219471939429E-2</c:v>
                </c:pt>
                <c:pt idx="199">
                  <c:v>6.9081392639609246E-2</c:v>
                </c:pt>
                <c:pt idx="200">
                  <c:v>6.5816110911141146E-2</c:v>
                </c:pt>
                <c:pt idx="201">
                  <c:v>6.2513849318397208E-2</c:v>
                </c:pt>
                <c:pt idx="202">
                  <c:v>5.8259092930579071E-2</c:v>
                </c:pt>
                <c:pt idx="203">
                  <c:v>5.3017717141729828E-2</c:v>
                </c:pt>
                <c:pt idx="204">
                  <c:v>4.7792017585204426E-2</c:v>
                </c:pt>
                <c:pt idx="205">
                  <c:v>4.3381238163422139E-2</c:v>
                </c:pt>
                <c:pt idx="206">
                  <c:v>3.9453599049727194E-2</c:v>
                </c:pt>
                <c:pt idx="207">
                  <c:v>3.5784785409701911E-2</c:v>
                </c:pt>
                <c:pt idx="208">
                  <c:v>3.3349005141517715E-2</c:v>
                </c:pt>
                <c:pt idx="209">
                  <c:v>3.285770502129938E-2</c:v>
                </c:pt>
                <c:pt idx="210">
                  <c:v>3.3055916594977183E-2</c:v>
                </c:pt>
                <c:pt idx="211">
                  <c:v>3.2960521946696977E-2</c:v>
                </c:pt>
                <c:pt idx="212">
                  <c:v>3.1810997991318909E-2</c:v>
                </c:pt>
                <c:pt idx="213">
                  <c:v>2.9668608140550955E-2</c:v>
                </c:pt>
                <c:pt idx="214">
                  <c:v>2.7108693643359823E-2</c:v>
                </c:pt>
                <c:pt idx="215">
                  <c:v>2.467955907372716E-2</c:v>
                </c:pt>
                <c:pt idx="216">
                  <c:v>2.2883514817665911E-2</c:v>
                </c:pt>
                <c:pt idx="217">
                  <c:v>2.2006263040346394E-2</c:v>
                </c:pt>
                <c:pt idx="218">
                  <c:v>2.3780678248244751E-2</c:v>
                </c:pt>
                <c:pt idx="219">
                  <c:v>2.6749690707015401E-2</c:v>
                </c:pt>
                <c:pt idx="220">
                  <c:v>2.9770721549374071E-2</c:v>
                </c:pt>
                <c:pt idx="221">
                  <c:v>3.4518084151181599E-2</c:v>
                </c:pt>
                <c:pt idx="222">
                  <c:v>4.0979753950443398E-2</c:v>
                </c:pt>
                <c:pt idx="223">
                  <c:v>4.728357335924107E-2</c:v>
                </c:pt>
                <c:pt idx="224">
                  <c:v>5.3210139395417161E-2</c:v>
                </c:pt>
                <c:pt idx="225">
                  <c:v>5.7988222956226056E-2</c:v>
                </c:pt>
                <c:pt idx="226">
                  <c:v>6.0703815262926612E-2</c:v>
                </c:pt>
                <c:pt idx="227">
                  <c:v>6.2006054371935307E-2</c:v>
                </c:pt>
                <c:pt idx="228">
                  <c:v>6.1572910794989708E-2</c:v>
                </c:pt>
                <c:pt idx="229">
                  <c:v>5.9454549765673936E-2</c:v>
                </c:pt>
                <c:pt idx="230">
                  <c:v>5.7055607605789496E-2</c:v>
                </c:pt>
                <c:pt idx="231">
                  <c:v>5.4316574166162701E-2</c:v>
                </c:pt>
                <c:pt idx="232">
                  <c:v>5.0744229812042144E-2</c:v>
                </c:pt>
                <c:pt idx="233">
                  <c:v>4.6721304423901003E-2</c:v>
                </c:pt>
                <c:pt idx="234">
                  <c:v>4.172045768726803E-2</c:v>
                </c:pt>
                <c:pt idx="235">
                  <c:v>3.4833874346132603E-2</c:v>
                </c:pt>
                <c:pt idx="236">
                  <c:v>2.7207190730779991E-2</c:v>
                </c:pt>
                <c:pt idx="237">
                  <c:v>1.8334588195525699E-2</c:v>
                </c:pt>
                <c:pt idx="238">
                  <c:v>8.7846171310185066E-3</c:v>
                </c:pt>
                <c:pt idx="239">
                  <c:v>-2.291165072355536E-4</c:v>
                </c:pt>
                <c:pt idx="240">
                  <c:v>-8.2736003802954036E-3</c:v>
                </c:pt>
                <c:pt idx="241">
                  <c:v>-1.4789948524583266E-2</c:v>
                </c:pt>
                <c:pt idx="242">
                  <c:v>-1.9813177426841348E-2</c:v>
                </c:pt>
                <c:pt idx="243">
                  <c:v>-2.3752079153839784E-2</c:v>
                </c:pt>
                <c:pt idx="244">
                  <c:v>-2.4510732531399369E-2</c:v>
                </c:pt>
                <c:pt idx="245">
                  <c:v>-2.190062401625667E-2</c:v>
                </c:pt>
                <c:pt idx="246">
                  <c:v>-1.7746207751773446E-2</c:v>
                </c:pt>
                <c:pt idx="247">
                  <c:v>-1.2161348338010932E-2</c:v>
                </c:pt>
                <c:pt idx="248">
                  <c:v>-6.1051446500133425E-3</c:v>
                </c:pt>
                <c:pt idx="249">
                  <c:v>5.8280047240776272E-4</c:v>
                </c:pt>
                <c:pt idx="250">
                  <c:v>8.1146404550500074E-3</c:v>
                </c:pt>
                <c:pt idx="251">
                  <c:v>1.6081917023227546E-2</c:v>
                </c:pt>
                <c:pt idx="252">
                  <c:v>2.4507650247843862E-2</c:v>
                </c:pt>
                <c:pt idx="253">
                  <c:v>3.2883022896138148E-2</c:v>
                </c:pt>
                <c:pt idx="254">
                  <c:v>4.0552702298626689E-2</c:v>
                </c:pt>
                <c:pt idx="255">
                  <c:v>4.5685504588607241E-2</c:v>
                </c:pt>
                <c:pt idx="256">
                  <c:v>4.8695125137224141E-2</c:v>
                </c:pt>
                <c:pt idx="257">
                  <c:v>5.0585308811382269E-2</c:v>
                </c:pt>
                <c:pt idx="258">
                  <c:v>5.1239511858502666E-2</c:v>
                </c:pt>
                <c:pt idx="259">
                  <c:v>5.1768015149052396E-2</c:v>
                </c:pt>
                <c:pt idx="260">
                  <c:v>5.1912037186127122E-2</c:v>
                </c:pt>
                <c:pt idx="261">
                  <c:v>5.2009228277238098E-2</c:v>
                </c:pt>
                <c:pt idx="262">
                  <c:v>5.1473433727104924E-2</c:v>
                </c:pt>
                <c:pt idx="263">
                  <c:v>5.0131713971596506E-2</c:v>
                </c:pt>
                <c:pt idx="264">
                  <c:v>4.8561003711703389E-2</c:v>
                </c:pt>
                <c:pt idx="265">
                  <c:v>4.6178465292336338E-2</c:v>
                </c:pt>
                <c:pt idx="266">
                  <c:v>4.3386825165239049E-2</c:v>
                </c:pt>
                <c:pt idx="267">
                  <c:v>4.0786293781410597E-2</c:v>
                </c:pt>
                <c:pt idx="268">
                  <c:v>3.8348938961321646E-2</c:v>
                </c:pt>
                <c:pt idx="269">
                  <c:v>3.5574253770527753E-2</c:v>
                </c:pt>
                <c:pt idx="270">
                  <c:v>3.1212574962229844E-2</c:v>
                </c:pt>
                <c:pt idx="271">
                  <c:v>2.4973876860173449E-2</c:v>
                </c:pt>
                <c:pt idx="272">
                  <c:v>1.5429041128251171E-2</c:v>
                </c:pt>
                <c:pt idx="273">
                  <c:v>4.6775358082165094E-3</c:v>
                </c:pt>
                <c:pt idx="274">
                  <c:v>-5.877087518981524E-3</c:v>
                </c:pt>
                <c:pt idx="275">
                  <c:v>-1.5821467419595777E-2</c:v>
                </c:pt>
                <c:pt idx="276">
                  <c:v>-2.3945877808661239E-2</c:v>
                </c:pt>
                <c:pt idx="277">
                  <c:v>-2.9729080702432086E-2</c:v>
                </c:pt>
                <c:pt idx="278">
                  <c:v>-3.4393993725816557E-2</c:v>
                </c:pt>
                <c:pt idx="279">
                  <c:v>-3.8115048066505099E-2</c:v>
                </c:pt>
                <c:pt idx="280">
                  <c:v>-4.3842575337273787E-2</c:v>
                </c:pt>
                <c:pt idx="281">
                  <c:v>-5.1307329120346544E-2</c:v>
                </c:pt>
                <c:pt idx="282">
                  <c:v>-6.0472458506579334E-2</c:v>
                </c:pt>
                <c:pt idx="283">
                  <c:v>-6.9284815633490912E-2</c:v>
                </c:pt>
                <c:pt idx="284">
                  <c:v>-7.7256071649041927E-2</c:v>
                </c:pt>
                <c:pt idx="285">
                  <c:v>-8.4506119894661072E-2</c:v>
                </c:pt>
                <c:pt idx="286">
                  <c:v>-9.0331393636224985E-2</c:v>
                </c:pt>
                <c:pt idx="287">
                  <c:v>-9.4352390573159528E-2</c:v>
                </c:pt>
                <c:pt idx="288">
                  <c:v>-9.6016717527207973E-2</c:v>
                </c:pt>
                <c:pt idx="289">
                  <c:v>-9.5417965197252347E-2</c:v>
                </c:pt>
                <c:pt idx="290">
                  <c:v>-9.2494823569179124E-2</c:v>
                </c:pt>
                <c:pt idx="291">
                  <c:v>-8.7497416447792783E-2</c:v>
                </c:pt>
                <c:pt idx="292">
                  <c:v>-8.2462660218187392E-2</c:v>
                </c:pt>
                <c:pt idx="293">
                  <c:v>-7.7800558313092391E-2</c:v>
                </c:pt>
                <c:pt idx="294">
                  <c:v>-7.2879151536112102E-2</c:v>
                </c:pt>
                <c:pt idx="295">
                  <c:v>-6.828719463742694E-2</c:v>
                </c:pt>
                <c:pt idx="296">
                  <c:v>-6.4066860537280196E-2</c:v>
                </c:pt>
                <c:pt idx="297">
                  <c:v>-6.0794711691113723E-2</c:v>
                </c:pt>
                <c:pt idx="298">
                  <c:v>-5.7349826798578321E-2</c:v>
                </c:pt>
                <c:pt idx="299">
                  <c:v>-5.4006615094619424E-2</c:v>
                </c:pt>
                <c:pt idx="300">
                  <c:v>-5.0859341806974864E-2</c:v>
                </c:pt>
                <c:pt idx="301">
                  <c:v>-4.6603983262501626E-2</c:v>
                </c:pt>
                <c:pt idx="302">
                  <c:v>-4.225109006230128E-2</c:v>
                </c:pt>
                <c:pt idx="303">
                  <c:v>-3.8209026842779416E-2</c:v>
                </c:pt>
                <c:pt idx="304">
                  <c:v>-3.4566636074392351E-2</c:v>
                </c:pt>
                <c:pt idx="305">
                  <c:v>-3.2166940698844279E-2</c:v>
                </c:pt>
                <c:pt idx="306">
                  <c:v>-3.1158582778254996E-2</c:v>
                </c:pt>
                <c:pt idx="307">
                  <c:v>-3.1244058642586163E-2</c:v>
                </c:pt>
                <c:pt idx="308">
                  <c:v>-3.2019364908692879E-2</c:v>
                </c:pt>
                <c:pt idx="309">
                  <c:v>-3.3513365740383605E-2</c:v>
                </c:pt>
                <c:pt idx="310">
                  <c:v>-3.530305904918718E-2</c:v>
                </c:pt>
                <c:pt idx="311">
                  <c:v>-3.6943757846996397E-2</c:v>
                </c:pt>
                <c:pt idx="312">
                  <c:v>-3.8960842761492753E-2</c:v>
                </c:pt>
                <c:pt idx="313">
                  <c:v>-4.1499244533869328E-2</c:v>
                </c:pt>
                <c:pt idx="314">
                  <c:v>-4.4776671564281889E-2</c:v>
                </c:pt>
                <c:pt idx="315">
                  <c:v>-4.8163342742050655E-2</c:v>
                </c:pt>
                <c:pt idx="316">
                  <c:v>-5.1251116262940197E-2</c:v>
                </c:pt>
                <c:pt idx="317">
                  <c:v>-5.3552838623817399E-2</c:v>
                </c:pt>
                <c:pt idx="318">
                  <c:v>-5.4639175090793232E-2</c:v>
                </c:pt>
                <c:pt idx="319">
                  <c:v>-5.5102310314590439E-2</c:v>
                </c:pt>
                <c:pt idx="320">
                  <c:v>-5.4784999964226332E-2</c:v>
                </c:pt>
                <c:pt idx="321">
                  <c:v>-5.3950344282359425E-2</c:v>
                </c:pt>
                <c:pt idx="322">
                  <c:v>-5.2552263305933281E-2</c:v>
                </c:pt>
                <c:pt idx="323">
                  <c:v>-5.1234609124344486E-2</c:v>
                </c:pt>
                <c:pt idx="324">
                  <c:v>-4.9119680468046684E-2</c:v>
                </c:pt>
                <c:pt idx="325">
                  <c:v>-4.6344034711422274E-2</c:v>
                </c:pt>
                <c:pt idx="326">
                  <c:v>-4.3994227325989177E-2</c:v>
                </c:pt>
                <c:pt idx="327">
                  <c:v>-4.1374246618699304E-2</c:v>
                </c:pt>
                <c:pt idx="328">
                  <c:v>-3.790802906913323E-2</c:v>
                </c:pt>
                <c:pt idx="329">
                  <c:v>-3.4086820823256467E-2</c:v>
                </c:pt>
                <c:pt idx="330">
                  <c:v>-2.8965818251651711E-2</c:v>
                </c:pt>
                <c:pt idx="331">
                  <c:v>-2.2992726931058166E-2</c:v>
                </c:pt>
                <c:pt idx="332">
                  <c:v>-1.7466426826593849E-2</c:v>
                </c:pt>
                <c:pt idx="333">
                  <c:v>-1.2550114717704834E-2</c:v>
                </c:pt>
                <c:pt idx="334">
                  <c:v>-9.2052877198176945E-3</c:v>
                </c:pt>
                <c:pt idx="335">
                  <c:v>-7.0797508503586872E-3</c:v>
                </c:pt>
                <c:pt idx="336">
                  <c:v>-5.8936854724675287E-3</c:v>
                </c:pt>
                <c:pt idx="337">
                  <c:v>-5.1851641953938842E-3</c:v>
                </c:pt>
                <c:pt idx="338">
                  <c:v>-3.5212629581279991E-3</c:v>
                </c:pt>
                <c:pt idx="339">
                  <c:v>-1.5778343744114196E-3</c:v>
                </c:pt>
                <c:pt idx="340">
                  <c:v>-1.9753383721010718E-4</c:v>
                </c:pt>
                <c:pt idx="341">
                  <c:v>6.7791546436111137E-4</c:v>
                </c:pt>
                <c:pt idx="342">
                  <c:v>1.1895144498397943E-3</c:v>
                </c:pt>
                <c:pt idx="343">
                  <c:v>1.7635441652429705E-3</c:v>
                </c:pt>
                <c:pt idx="344">
                  <c:v>2.6625800574602118E-3</c:v>
                </c:pt>
                <c:pt idx="345">
                  <c:v>3.9520909438218819E-3</c:v>
                </c:pt>
                <c:pt idx="346">
                  <c:v>5.7296926072599574E-3</c:v>
                </c:pt>
                <c:pt idx="347">
                  <c:v>7.6269166802397023E-3</c:v>
                </c:pt>
                <c:pt idx="348">
                  <c:v>9.4022409813888149E-3</c:v>
                </c:pt>
                <c:pt idx="349">
                  <c:v>1.0186645314396796E-2</c:v>
                </c:pt>
                <c:pt idx="350">
                  <c:v>1.0125673773262112E-2</c:v>
                </c:pt>
                <c:pt idx="351">
                  <c:v>9.8350097351089707E-3</c:v>
                </c:pt>
                <c:pt idx="352">
                  <c:v>9.87321932061919E-3</c:v>
                </c:pt>
                <c:pt idx="353">
                  <c:v>1.0333032870719409E-2</c:v>
                </c:pt>
                <c:pt idx="354">
                  <c:v>1.1729410140841081E-2</c:v>
                </c:pt>
                <c:pt idx="355">
                  <c:v>1.3932791284237942E-2</c:v>
                </c:pt>
                <c:pt idx="356">
                  <c:v>1.6174639675741422E-2</c:v>
                </c:pt>
                <c:pt idx="357">
                  <c:v>1.828617374991983E-2</c:v>
                </c:pt>
                <c:pt idx="358">
                  <c:v>2.0163636025771155E-2</c:v>
                </c:pt>
                <c:pt idx="359">
                  <c:v>2.2229994998138564E-2</c:v>
                </c:pt>
                <c:pt idx="360">
                  <c:v>2.4815717193827927E-2</c:v>
                </c:pt>
                <c:pt idx="361">
                  <c:v>2.6814783998038483E-2</c:v>
                </c:pt>
                <c:pt idx="362">
                  <c:v>2.85202414914579E-2</c:v>
                </c:pt>
                <c:pt idx="363">
                  <c:v>2.9567255664903834E-2</c:v>
                </c:pt>
                <c:pt idx="364">
                  <c:v>3.0639319748341682E-2</c:v>
                </c:pt>
                <c:pt idx="365">
                  <c:v>3.0641033426057809E-2</c:v>
                </c:pt>
                <c:pt idx="366">
                  <c:v>2.990201361809006E-2</c:v>
                </c:pt>
                <c:pt idx="367">
                  <c:v>2.9069363445965626E-2</c:v>
                </c:pt>
                <c:pt idx="368">
                  <c:v>2.7915440835133788E-2</c:v>
                </c:pt>
                <c:pt idx="369">
                  <c:v>2.6397055449133362E-2</c:v>
                </c:pt>
                <c:pt idx="370">
                  <c:v>2.4589711435697451E-2</c:v>
                </c:pt>
                <c:pt idx="371">
                  <c:v>2.2400000108077488E-2</c:v>
                </c:pt>
                <c:pt idx="372">
                  <c:v>1.9714421887354366E-2</c:v>
                </c:pt>
                <c:pt idx="373">
                  <c:v>1.7373967720301021E-2</c:v>
                </c:pt>
                <c:pt idx="374">
                  <c:v>1.5252937647968815E-2</c:v>
                </c:pt>
                <c:pt idx="375">
                  <c:v>1.3505881573156801E-2</c:v>
                </c:pt>
                <c:pt idx="376">
                  <c:v>1.1654030107700877E-2</c:v>
                </c:pt>
                <c:pt idx="377">
                  <c:v>1.0127046391349374E-2</c:v>
                </c:pt>
                <c:pt idx="378">
                  <c:v>9.1806525483292076E-3</c:v>
                </c:pt>
                <c:pt idx="379">
                  <c:v>8.8668262113302219E-3</c:v>
                </c:pt>
                <c:pt idx="380">
                  <c:v>9.9056875871169816E-3</c:v>
                </c:pt>
                <c:pt idx="381">
                  <c:v>1.1955248637232622E-2</c:v>
                </c:pt>
                <c:pt idx="382">
                  <c:v>1.418350968778918E-2</c:v>
                </c:pt>
                <c:pt idx="383">
                  <c:v>1.7254593313836993E-2</c:v>
                </c:pt>
                <c:pt idx="384">
                  <c:v>2.0093521083534325E-2</c:v>
                </c:pt>
                <c:pt idx="385">
                  <c:v>2.2032289165768562E-2</c:v>
                </c:pt>
                <c:pt idx="386">
                  <c:v>2.3415031710531286E-2</c:v>
                </c:pt>
                <c:pt idx="387">
                  <c:v>2.4163428468991742E-2</c:v>
                </c:pt>
                <c:pt idx="388">
                  <c:v>2.4419952650139382E-2</c:v>
                </c:pt>
                <c:pt idx="389">
                  <c:v>2.3899102555144203E-2</c:v>
                </c:pt>
                <c:pt idx="390">
                  <c:v>2.2543900235800142E-2</c:v>
                </c:pt>
                <c:pt idx="391">
                  <c:v>2.0445476860062622E-2</c:v>
                </c:pt>
                <c:pt idx="392">
                  <c:v>1.8264701316917729E-2</c:v>
                </c:pt>
                <c:pt idx="393">
                  <c:v>1.8505040015321911E-2</c:v>
                </c:pt>
                <c:pt idx="394">
                  <c:v>2.0687952211889793E-2</c:v>
                </c:pt>
                <c:pt idx="395">
                  <c:v>2.328668919771153E-2</c:v>
                </c:pt>
                <c:pt idx="396">
                  <c:v>2.5876684012227973E-2</c:v>
                </c:pt>
                <c:pt idx="397">
                  <c:v>2.8346408710832532E-2</c:v>
                </c:pt>
                <c:pt idx="398">
                  <c:v>3.0786644536667913E-2</c:v>
                </c:pt>
                <c:pt idx="399">
                  <c:v>3.3090270160156983E-2</c:v>
                </c:pt>
                <c:pt idx="400">
                  <c:v>3.5112063932040902E-2</c:v>
                </c:pt>
                <c:pt idx="401">
                  <c:v>3.8211183518542302E-2</c:v>
                </c:pt>
                <c:pt idx="402">
                  <c:v>4.1255879969433626E-2</c:v>
                </c:pt>
                <c:pt idx="403">
                  <c:v>4.4172781550689856E-2</c:v>
                </c:pt>
                <c:pt idx="404">
                  <c:v>4.6915958018124364E-2</c:v>
                </c:pt>
                <c:pt idx="405">
                  <c:v>4.8339481596301234E-2</c:v>
                </c:pt>
                <c:pt idx="406">
                  <c:v>4.9551135032174488E-2</c:v>
                </c:pt>
                <c:pt idx="407">
                  <c:v>5.02935327452734E-2</c:v>
                </c:pt>
                <c:pt idx="408">
                  <c:v>5.0668281439260075E-2</c:v>
                </c:pt>
                <c:pt idx="409">
                  <c:v>5.0677484247293431E-2</c:v>
                </c:pt>
                <c:pt idx="410">
                  <c:v>4.9461606612166011E-2</c:v>
                </c:pt>
                <c:pt idx="411">
                  <c:v>4.7908975293247585E-2</c:v>
                </c:pt>
                <c:pt idx="412">
                  <c:v>4.6277516906796004E-2</c:v>
                </c:pt>
                <c:pt idx="413">
                  <c:v>4.4416730318578033E-2</c:v>
                </c:pt>
                <c:pt idx="414">
                  <c:v>4.2248560464655568E-2</c:v>
                </c:pt>
                <c:pt idx="415">
                  <c:v>3.9905149058598197E-2</c:v>
                </c:pt>
                <c:pt idx="416">
                  <c:v>3.7483841881971749E-2</c:v>
                </c:pt>
                <c:pt idx="417">
                  <c:v>3.4895250482068374E-2</c:v>
                </c:pt>
                <c:pt idx="418">
                  <c:v>3.2658025514555253E-2</c:v>
                </c:pt>
                <c:pt idx="419">
                  <c:v>3.116388832938085E-2</c:v>
                </c:pt>
                <c:pt idx="420">
                  <c:v>3.1102776975053831E-2</c:v>
                </c:pt>
                <c:pt idx="421">
                  <c:v>3.291208206722495E-2</c:v>
                </c:pt>
                <c:pt idx="422">
                  <c:v>3.6043719735263921E-2</c:v>
                </c:pt>
                <c:pt idx="423">
                  <c:v>3.9517719034384356E-2</c:v>
                </c:pt>
                <c:pt idx="424">
                  <c:v>4.2854045148508227E-2</c:v>
                </c:pt>
                <c:pt idx="425">
                  <c:v>4.6551467290740792E-2</c:v>
                </c:pt>
                <c:pt idx="426">
                  <c:v>5.0415210332627733E-2</c:v>
                </c:pt>
                <c:pt idx="427">
                  <c:v>5.3745677716995822E-2</c:v>
                </c:pt>
                <c:pt idx="428">
                  <c:v>5.6924793422598645E-2</c:v>
                </c:pt>
                <c:pt idx="429">
                  <c:v>5.9072606301518199E-2</c:v>
                </c:pt>
                <c:pt idx="430">
                  <c:v>6.0326819936165801E-2</c:v>
                </c:pt>
                <c:pt idx="431">
                  <c:v>6.0977735071074166E-2</c:v>
                </c:pt>
                <c:pt idx="432">
                  <c:v>6.1157440019528886E-2</c:v>
                </c:pt>
                <c:pt idx="433">
                  <c:v>6.241301629430436E-2</c:v>
                </c:pt>
                <c:pt idx="434">
                  <c:v>6.4774768050719231E-2</c:v>
                </c:pt>
                <c:pt idx="435">
                  <c:v>6.7078299319982188E-2</c:v>
                </c:pt>
                <c:pt idx="436">
                  <c:v>6.8911666320747661E-2</c:v>
                </c:pt>
                <c:pt idx="437">
                  <c:v>6.9957172640368465E-2</c:v>
                </c:pt>
                <c:pt idx="438">
                  <c:v>6.9974643204988779E-2</c:v>
                </c:pt>
                <c:pt idx="439">
                  <c:v>6.8467424169677465E-2</c:v>
                </c:pt>
                <c:pt idx="440">
                  <c:v>6.5847640543022196E-2</c:v>
                </c:pt>
                <c:pt idx="441">
                  <c:v>6.235788921946199E-2</c:v>
                </c:pt>
                <c:pt idx="442">
                  <c:v>5.9723782607689499E-2</c:v>
                </c:pt>
                <c:pt idx="443">
                  <c:v>5.7787926695171556E-2</c:v>
                </c:pt>
                <c:pt idx="444">
                  <c:v>5.6099477621962796E-2</c:v>
                </c:pt>
                <c:pt idx="445">
                  <c:v>5.4206758859109326E-2</c:v>
                </c:pt>
                <c:pt idx="446">
                  <c:v>5.2081722434632043E-2</c:v>
                </c:pt>
                <c:pt idx="447">
                  <c:v>5.0283815776917554E-2</c:v>
                </c:pt>
                <c:pt idx="448">
                  <c:v>4.859059787704921E-2</c:v>
                </c:pt>
                <c:pt idx="449">
                  <c:v>4.8861030772758954E-2</c:v>
                </c:pt>
                <c:pt idx="450">
                  <c:v>4.991657169804152E-2</c:v>
                </c:pt>
                <c:pt idx="451">
                  <c:v>5.1295033132234505E-2</c:v>
                </c:pt>
                <c:pt idx="452">
                  <c:v>5.2846679425609555E-2</c:v>
                </c:pt>
                <c:pt idx="453">
                  <c:v>5.5025050820319298E-2</c:v>
                </c:pt>
                <c:pt idx="454">
                  <c:v>5.7036559701340313E-2</c:v>
                </c:pt>
                <c:pt idx="455">
                  <c:v>5.8868016616771615E-2</c:v>
                </c:pt>
                <c:pt idx="456">
                  <c:v>5.9876422751873291E-2</c:v>
                </c:pt>
                <c:pt idx="457">
                  <c:v>5.9939660395403188E-2</c:v>
                </c:pt>
                <c:pt idx="458">
                  <c:v>5.8630614562204843E-2</c:v>
                </c:pt>
                <c:pt idx="459">
                  <c:v>5.7116547944851201E-2</c:v>
                </c:pt>
                <c:pt idx="460">
                  <c:v>5.5023205341296531E-2</c:v>
                </c:pt>
                <c:pt idx="461">
                  <c:v>5.2711181717847402E-2</c:v>
                </c:pt>
                <c:pt idx="462">
                  <c:v>5.0423204669974908E-2</c:v>
                </c:pt>
                <c:pt idx="463">
                  <c:v>4.7915349472160473E-2</c:v>
                </c:pt>
                <c:pt idx="464">
                  <c:v>4.4091990187028515E-2</c:v>
                </c:pt>
                <c:pt idx="465">
                  <c:v>3.9944175710721716E-2</c:v>
                </c:pt>
                <c:pt idx="466">
                  <c:v>3.5159480386361373E-2</c:v>
                </c:pt>
                <c:pt idx="467">
                  <c:v>2.9586403586771687E-2</c:v>
                </c:pt>
                <c:pt idx="468">
                  <c:v>2.2064040312778192E-2</c:v>
                </c:pt>
                <c:pt idx="469">
                  <c:v>1.4224192772998551E-2</c:v>
                </c:pt>
                <c:pt idx="470">
                  <c:v>6.3240555192988213E-3</c:v>
                </c:pt>
                <c:pt idx="471">
                  <c:v>-1.454015861066838E-3</c:v>
                </c:pt>
                <c:pt idx="472">
                  <c:v>-8.2644091191417524E-3</c:v>
                </c:pt>
                <c:pt idx="473">
                  <c:v>-1.4012385322210653E-2</c:v>
                </c:pt>
                <c:pt idx="474">
                  <c:v>-1.90011798027283E-2</c:v>
                </c:pt>
                <c:pt idx="475">
                  <c:v>-2.3289274445012203E-2</c:v>
                </c:pt>
                <c:pt idx="476">
                  <c:v>-2.6780290420988426E-2</c:v>
                </c:pt>
                <c:pt idx="477">
                  <c:v>-3.1687665668598645E-2</c:v>
                </c:pt>
                <c:pt idx="478">
                  <c:v>-3.8433143558701706E-2</c:v>
                </c:pt>
                <c:pt idx="479">
                  <c:v>-4.6049277762770353E-2</c:v>
                </c:pt>
                <c:pt idx="480">
                  <c:v>-5.2906739593011134E-2</c:v>
                </c:pt>
                <c:pt idx="481">
                  <c:v>-5.7848554819528317E-2</c:v>
                </c:pt>
                <c:pt idx="482">
                  <c:v>-6.183881678036228E-2</c:v>
                </c:pt>
                <c:pt idx="483">
                  <c:v>-6.5362541531694462E-2</c:v>
                </c:pt>
                <c:pt idx="484">
                  <c:v>-6.7700129602327269E-2</c:v>
                </c:pt>
                <c:pt idx="485">
                  <c:v>-6.9897466244467327E-2</c:v>
                </c:pt>
                <c:pt idx="486">
                  <c:v>-7.2452371595176701E-2</c:v>
                </c:pt>
                <c:pt idx="487">
                  <c:v>-7.4132264712542639E-2</c:v>
                </c:pt>
                <c:pt idx="488">
                  <c:v>-7.5886721142002719E-2</c:v>
                </c:pt>
                <c:pt idx="489">
                  <c:v>-7.7502947152523566E-2</c:v>
                </c:pt>
                <c:pt idx="490">
                  <c:v>-7.9011146107024838E-2</c:v>
                </c:pt>
                <c:pt idx="491">
                  <c:v>-8.0512474152960437E-2</c:v>
                </c:pt>
                <c:pt idx="492">
                  <c:v>-8.1347266014435662E-2</c:v>
                </c:pt>
                <c:pt idx="493">
                  <c:v>-8.2255147280886259E-2</c:v>
                </c:pt>
                <c:pt idx="494">
                  <c:v>-8.2013751858956693E-2</c:v>
                </c:pt>
                <c:pt idx="495">
                  <c:v>-8.0077817881910984E-2</c:v>
                </c:pt>
                <c:pt idx="496">
                  <c:v>-7.7158890493124549E-2</c:v>
                </c:pt>
                <c:pt idx="497">
                  <c:v>-7.320110562254116E-2</c:v>
                </c:pt>
                <c:pt idx="498">
                  <c:v>-6.8552948095304739E-2</c:v>
                </c:pt>
                <c:pt idx="499">
                  <c:v>-6.2119614771734596E-2</c:v>
                </c:pt>
                <c:pt idx="500">
                  <c:v>-5.4523247319149024E-2</c:v>
                </c:pt>
                <c:pt idx="501">
                  <c:v>-4.6472052731578006E-2</c:v>
                </c:pt>
                <c:pt idx="502">
                  <c:v>-3.9012076556135214E-2</c:v>
                </c:pt>
                <c:pt idx="503">
                  <c:v>-3.2224893813853107E-2</c:v>
                </c:pt>
                <c:pt idx="504">
                  <c:v>-2.6621818614848653E-2</c:v>
                </c:pt>
                <c:pt idx="505">
                  <c:v>-2.167397887329138E-2</c:v>
                </c:pt>
                <c:pt idx="506">
                  <c:v>-1.7346839709455796E-2</c:v>
                </c:pt>
                <c:pt idx="507">
                  <c:v>-1.3116071900999875E-2</c:v>
                </c:pt>
                <c:pt idx="508">
                  <c:v>-9.7776587989551224E-3</c:v>
                </c:pt>
                <c:pt idx="509">
                  <c:v>-6.9912725139224894E-3</c:v>
                </c:pt>
                <c:pt idx="510">
                  <c:v>-4.5210276103081993E-3</c:v>
                </c:pt>
                <c:pt idx="511">
                  <c:v>-2.6881432096323059E-3</c:v>
                </c:pt>
                <c:pt idx="512">
                  <c:v>-1.7446885868498776E-3</c:v>
                </c:pt>
                <c:pt idx="513">
                  <c:v>-1.0841505501940256E-3</c:v>
                </c:pt>
                <c:pt idx="514">
                  <c:v>-1.3530871244792722E-3</c:v>
                </c:pt>
                <c:pt idx="515">
                  <c:v>-2.3473547079329322E-3</c:v>
                </c:pt>
                <c:pt idx="516">
                  <c:v>-3.2587123237089581E-3</c:v>
                </c:pt>
                <c:pt idx="517">
                  <c:v>-3.6628922066126992E-3</c:v>
                </c:pt>
                <c:pt idx="518">
                  <c:v>-3.399672596794411E-3</c:v>
                </c:pt>
                <c:pt idx="519">
                  <c:v>-3.1242365834049483E-3</c:v>
                </c:pt>
                <c:pt idx="520">
                  <c:v>-3.0884667881366651E-3</c:v>
                </c:pt>
                <c:pt idx="521">
                  <c:v>-3.0377362868702186E-3</c:v>
                </c:pt>
                <c:pt idx="522">
                  <c:v>-3.0533662370030613E-3</c:v>
                </c:pt>
                <c:pt idx="523">
                  <c:v>-2.3828065674829342E-3</c:v>
                </c:pt>
                <c:pt idx="524">
                  <c:v>-1.2319319823385056E-3</c:v>
                </c:pt>
                <c:pt idx="525">
                  <c:v>-4.7757725205359411E-4</c:v>
                </c:pt>
                <c:pt idx="526">
                  <c:v>3.0980376612542643E-4</c:v>
                </c:pt>
                <c:pt idx="527">
                  <c:v>1.7158884381466861E-3</c:v>
                </c:pt>
                <c:pt idx="528">
                  <c:v>3.1120825257264801E-3</c:v>
                </c:pt>
                <c:pt idx="529">
                  <c:v>4.5017718922954596E-3</c:v>
                </c:pt>
                <c:pt idx="530">
                  <c:v>6.1242522273023611E-3</c:v>
                </c:pt>
                <c:pt idx="531">
                  <c:v>8.9135892026261203E-3</c:v>
                </c:pt>
                <c:pt idx="532">
                  <c:v>1.2027632848540146E-2</c:v>
                </c:pt>
                <c:pt idx="533">
                  <c:v>1.5554469264109779E-2</c:v>
                </c:pt>
                <c:pt idx="534">
                  <c:v>1.8479619259769309E-2</c:v>
                </c:pt>
                <c:pt idx="535">
                  <c:v>2.0912175674110047E-2</c:v>
                </c:pt>
                <c:pt idx="536">
                  <c:v>2.1900794964437083E-2</c:v>
                </c:pt>
                <c:pt idx="537">
                  <c:v>2.1882717486219637E-2</c:v>
                </c:pt>
                <c:pt idx="538">
                  <c:v>2.1344799080526861E-2</c:v>
                </c:pt>
                <c:pt idx="539">
                  <c:v>2.0300645716383701E-2</c:v>
                </c:pt>
                <c:pt idx="540">
                  <c:v>1.8947710063763185E-2</c:v>
                </c:pt>
                <c:pt idx="541">
                  <c:v>1.6469014441211995E-2</c:v>
                </c:pt>
                <c:pt idx="542">
                  <c:v>1.3857226804600425E-2</c:v>
                </c:pt>
                <c:pt idx="543">
                  <c:v>1.110740065087191E-2</c:v>
                </c:pt>
                <c:pt idx="544">
                  <c:v>7.9899417357744158E-3</c:v>
                </c:pt>
                <c:pt idx="545">
                  <c:v>6.4673425812987306E-3</c:v>
                </c:pt>
                <c:pt idx="546">
                  <c:v>6.3293699106601858E-3</c:v>
                </c:pt>
                <c:pt idx="547">
                  <c:v>7.5319749749807917E-3</c:v>
                </c:pt>
                <c:pt idx="548">
                  <c:v>9.094514026822445E-3</c:v>
                </c:pt>
                <c:pt idx="549">
                  <c:v>1.0699965741379736E-2</c:v>
                </c:pt>
                <c:pt idx="550">
                  <c:v>1.2223738145848602E-2</c:v>
                </c:pt>
                <c:pt idx="551">
                  <c:v>1.3748557442654092E-2</c:v>
                </c:pt>
                <c:pt idx="552">
                  <c:v>1.4922739267993248E-2</c:v>
                </c:pt>
                <c:pt idx="553">
                  <c:v>1.5781587515030931E-2</c:v>
                </c:pt>
                <c:pt idx="554">
                  <c:v>1.6361805575839824E-2</c:v>
                </c:pt>
                <c:pt idx="555">
                  <c:v>1.6299684348098073E-2</c:v>
                </c:pt>
                <c:pt idx="556">
                  <c:v>1.5881105544447251E-2</c:v>
                </c:pt>
                <c:pt idx="557">
                  <c:v>1.5224881841604337E-2</c:v>
                </c:pt>
                <c:pt idx="558">
                  <c:v>1.425943233335023E-2</c:v>
                </c:pt>
                <c:pt idx="559">
                  <c:v>1.3198311574811265E-2</c:v>
                </c:pt>
                <c:pt idx="560">
                  <c:v>1.1622793070588461E-2</c:v>
                </c:pt>
                <c:pt idx="561">
                  <c:v>9.9410185964140009E-3</c:v>
                </c:pt>
                <c:pt idx="562">
                  <c:v>8.2581823683525648E-3</c:v>
                </c:pt>
                <c:pt idx="563">
                  <c:v>6.2441025650313547E-3</c:v>
                </c:pt>
                <c:pt idx="564">
                  <c:v>4.1938088007311448E-3</c:v>
                </c:pt>
                <c:pt idx="565">
                  <c:v>2.2987730939671349E-3</c:v>
                </c:pt>
                <c:pt idx="566">
                  <c:v>5.9517198093765166E-4</c:v>
                </c:pt>
                <c:pt idx="567">
                  <c:v>-9.0047761835158413E-4</c:v>
                </c:pt>
                <c:pt idx="568">
                  <c:v>-2.3453198663789662E-3</c:v>
                </c:pt>
                <c:pt idx="569">
                  <c:v>-3.9172107809024017E-3</c:v>
                </c:pt>
                <c:pt idx="570">
                  <c:v>-5.3173709353052431E-3</c:v>
                </c:pt>
                <c:pt idx="571">
                  <c:v>-6.2843641473154842E-3</c:v>
                </c:pt>
                <c:pt idx="572">
                  <c:v>-7.2348542333049914E-3</c:v>
                </c:pt>
                <c:pt idx="573">
                  <c:v>-8.7486704342631446E-3</c:v>
                </c:pt>
                <c:pt idx="574">
                  <c:v>-1.0516211717277728E-2</c:v>
                </c:pt>
                <c:pt idx="575">
                  <c:v>-1.1686112599270253E-2</c:v>
                </c:pt>
                <c:pt idx="576">
                  <c:v>-1.1993480419257704E-2</c:v>
                </c:pt>
                <c:pt idx="577">
                  <c:v>-1.1716831107362161E-2</c:v>
                </c:pt>
                <c:pt idx="578">
                  <c:v>-1.0661970271925284E-2</c:v>
                </c:pt>
                <c:pt idx="579">
                  <c:v>-8.8304048086319774E-3</c:v>
                </c:pt>
                <c:pt idx="580">
                  <c:v>-6.667982144921477E-3</c:v>
                </c:pt>
                <c:pt idx="581">
                  <c:v>-5.1164003050744502E-3</c:v>
                </c:pt>
                <c:pt idx="582">
                  <c:v>-1.697342599978328E-3</c:v>
                </c:pt>
                <c:pt idx="583">
                  <c:v>2.2366750064010846E-3</c:v>
                </c:pt>
                <c:pt idx="584">
                  <c:v>6.6820383629302114E-3</c:v>
                </c:pt>
                <c:pt idx="585">
                  <c:v>1.1119536804305616E-2</c:v>
                </c:pt>
                <c:pt idx="586">
                  <c:v>1.6174070754669777E-2</c:v>
                </c:pt>
                <c:pt idx="587">
                  <c:v>2.2033399653174097E-2</c:v>
                </c:pt>
                <c:pt idx="588">
                  <c:v>2.7719639396695254E-2</c:v>
                </c:pt>
                <c:pt idx="589">
                  <c:v>3.3096049891602822E-2</c:v>
                </c:pt>
                <c:pt idx="590">
                  <c:v>3.7440926611392214E-2</c:v>
                </c:pt>
                <c:pt idx="591">
                  <c:v>4.0826153517133271E-2</c:v>
                </c:pt>
                <c:pt idx="592">
                  <c:v>4.3419387618804629E-2</c:v>
                </c:pt>
                <c:pt idx="593">
                  <c:v>4.4721322083895815E-2</c:v>
                </c:pt>
                <c:pt idx="594">
                  <c:v>4.4563778216908045E-2</c:v>
                </c:pt>
                <c:pt idx="595">
                  <c:v>4.2438246218937971E-2</c:v>
                </c:pt>
                <c:pt idx="596">
                  <c:v>3.8854075542995206E-2</c:v>
                </c:pt>
                <c:pt idx="597">
                  <c:v>3.4695140601696393E-2</c:v>
                </c:pt>
                <c:pt idx="598">
                  <c:v>3.0154998641677783E-2</c:v>
                </c:pt>
                <c:pt idx="599">
                  <c:v>2.586529271388811E-2</c:v>
                </c:pt>
                <c:pt idx="600">
                  <c:v>2.18985289632272E-2</c:v>
                </c:pt>
                <c:pt idx="601">
                  <c:v>1.8932254944040189E-2</c:v>
                </c:pt>
                <c:pt idx="602">
                  <c:v>1.734539854283541E-2</c:v>
                </c:pt>
                <c:pt idx="603">
                  <c:v>1.618672364590102E-2</c:v>
                </c:pt>
                <c:pt idx="604">
                  <c:v>7.8002626413839204E-3</c:v>
                </c:pt>
                <c:pt idx="605">
                  <c:v>-4.5339858146036475E-3</c:v>
                </c:pt>
                <c:pt idx="606">
                  <c:v>-1.8765266741952599E-2</c:v>
                </c:pt>
                <c:pt idx="607">
                  <c:v>-3.4276425776535016E-2</c:v>
                </c:pt>
                <c:pt idx="608">
                  <c:v>-5.0818215140251172E-2</c:v>
                </c:pt>
                <c:pt idx="609">
                  <c:v>-6.726268123593851E-2</c:v>
                </c:pt>
                <c:pt idx="610">
                  <c:v>-8.2310539766109136E-2</c:v>
                </c:pt>
                <c:pt idx="611">
                  <c:v>-9.4866445103266722E-2</c:v>
                </c:pt>
                <c:pt idx="612">
                  <c:v>-0.1049059803661623</c:v>
                </c:pt>
                <c:pt idx="613">
                  <c:v>-0.11188291338374848</c:v>
                </c:pt>
                <c:pt idx="614">
                  <c:v>-0.11591960496349427</c:v>
                </c:pt>
                <c:pt idx="615">
                  <c:v>-0.11779771945607445</c:v>
                </c:pt>
                <c:pt idx="616">
                  <c:v>-0.11803604904533246</c:v>
                </c:pt>
                <c:pt idx="617">
                  <c:v>-0.11640517269263835</c:v>
                </c:pt>
                <c:pt idx="618">
                  <c:v>-0.11238304214569396</c:v>
                </c:pt>
                <c:pt idx="619">
                  <c:v>-0.10689703986525247</c:v>
                </c:pt>
                <c:pt idx="620">
                  <c:v>-0.10029763763630319</c:v>
                </c:pt>
                <c:pt idx="621">
                  <c:v>-9.3117907393125032E-2</c:v>
                </c:pt>
                <c:pt idx="622">
                  <c:v>-8.5658729321988286E-2</c:v>
                </c:pt>
                <c:pt idx="623">
                  <c:v>-7.7740324622498733E-2</c:v>
                </c:pt>
                <c:pt idx="624">
                  <c:v>-6.9452151270403467E-2</c:v>
                </c:pt>
                <c:pt idx="625">
                  <c:v>-6.0168554267399157E-2</c:v>
                </c:pt>
                <c:pt idx="626">
                  <c:v>-5.1410781916571321E-2</c:v>
                </c:pt>
                <c:pt idx="627">
                  <c:v>-4.3324613818396154E-2</c:v>
                </c:pt>
                <c:pt idx="628">
                  <c:v>-3.6064625176759846E-2</c:v>
                </c:pt>
                <c:pt idx="629">
                  <c:v>-2.9300914967043123E-2</c:v>
                </c:pt>
                <c:pt idx="630">
                  <c:v>-2.3136120873188216E-2</c:v>
                </c:pt>
                <c:pt idx="631">
                  <c:v>-1.7777212731016415E-2</c:v>
                </c:pt>
                <c:pt idx="632">
                  <c:v>-1.3483857311987812E-2</c:v>
                </c:pt>
                <c:pt idx="633">
                  <c:v>-9.8927025323741532E-3</c:v>
                </c:pt>
                <c:pt idx="634">
                  <c:v>-7.0673927807123156E-3</c:v>
                </c:pt>
                <c:pt idx="635">
                  <c:v>-5.0940954352722686E-3</c:v>
                </c:pt>
                <c:pt idx="636">
                  <c:v>-3.4266330931850379E-3</c:v>
                </c:pt>
                <c:pt idx="637">
                  <c:v>-2.1904704268905202E-3</c:v>
                </c:pt>
                <c:pt idx="638">
                  <c:v>-1.0444393964829303E-3</c:v>
                </c:pt>
                <c:pt idx="639">
                  <c:v>-4.1261000698479772E-4</c:v>
                </c:pt>
                <c:pt idx="640">
                  <c:v>-1.3523062049901796E-4</c:v>
                </c:pt>
                <c:pt idx="641">
                  <c:v>-4.9422789734769146E-4</c:v>
                </c:pt>
                <c:pt idx="642">
                  <c:v>-6.7210172040786578E-4</c:v>
                </c:pt>
                <c:pt idx="643">
                  <c:v>-4.8560330147954178E-4</c:v>
                </c:pt>
                <c:pt idx="644">
                  <c:v>-7.1941941949103371E-4</c:v>
                </c:pt>
                <c:pt idx="645">
                  <c:v>-1.4427532622761719E-3</c:v>
                </c:pt>
                <c:pt idx="646">
                  <c:v>-3.3116578731249356E-3</c:v>
                </c:pt>
                <c:pt idx="647">
                  <c:v>-6.4329621268618235E-3</c:v>
                </c:pt>
                <c:pt idx="648">
                  <c:v>-9.9208305658953968E-3</c:v>
                </c:pt>
                <c:pt idx="649">
                  <c:v>-1.3032923931048239E-2</c:v>
                </c:pt>
                <c:pt idx="650">
                  <c:v>-1.5236617397110595E-2</c:v>
                </c:pt>
                <c:pt idx="651">
                  <c:v>-1.7520717690427172E-2</c:v>
                </c:pt>
                <c:pt idx="652">
                  <c:v>-1.9775504335917831E-2</c:v>
                </c:pt>
                <c:pt idx="653">
                  <c:v>-2.1928611696162677E-2</c:v>
                </c:pt>
                <c:pt idx="654">
                  <c:v>-2.3695111465840541E-2</c:v>
                </c:pt>
                <c:pt idx="655">
                  <c:v>-2.5392680857127127E-2</c:v>
                </c:pt>
                <c:pt idx="656">
                  <c:v>-2.6660158959323461E-2</c:v>
                </c:pt>
                <c:pt idx="657">
                  <c:v>-2.7530864281081483E-2</c:v>
                </c:pt>
                <c:pt idx="658">
                  <c:v>-2.8124499392306393E-2</c:v>
                </c:pt>
                <c:pt idx="659">
                  <c:v>-2.8449259788287374E-2</c:v>
                </c:pt>
                <c:pt idx="660">
                  <c:v>-2.9243640674479991E-2</c:v>
                </c:pt>
                <c:pt idx="661">
                  <c:v>-3.0624033078529414E-2</c:v>
                </c:pt>
                <c:pt idx="662">
                  <c:v>-3.1909505984894004E-2</c:v>
                </c:pt>
                <c:pt idx="663">
                  <c:v>-3.3235355987296392E-2</c:v>
                </c:pt>
                <c:pt idx="664">
                  <c:v>-3.4201236578668678E-2</c:v>
                </c:pt>
                <c:pt idx="665">
                  <c:v>-3.4892918374154057E-2</c:v>
                </c:pt>
                <c:pt idx="666">
                  <c:v>-3.5376957104840005E-2</c:v>
                </c:pt>
                <c:pt idx="667">
                  <c:v>-3.5144849448435114E-2</c:v>
                </c:pt>
                <c:pt idx="668">
                  <c:v>-3.4395989847561703E-2</c:v>
                </c:pt>
                <c:pt idx="669">
                  <c:v>-3.2964146181803412E-2</c:v>
                </c:pt>
                <c:pt idx="670">
                  <c:v>-3.1024215491879465E-2</c:v>
                </c:pt>
                <c:pt idx="671">
                  <c:v>-2.8796873045645745E-2</c:v>
                </c:pt>
                <c:pt idx="672">
                  <c:v>-2.6440567482428162E-2</c:v>
                </c:pt>
                <c:pt idx="673">
                  <c:v>-2.3906734234412259E-2</c:v>
                </c:pt>
                <c:pt idx="674">
                  <c:v>-2.1420021309527255E-2</c:v>
                </c:pt>
                <c:pt idx="675">
                  <c:v>-1.9124416227871071E-2</c:v>
                </c:pt>
                <c:pt idx="676">
                  <c:v>-1.6785369293741446E-2</c:v>
                </c:pt>
                <c:pt idx="677">
                  <c:v>-1.4343493414662437E-2</c:v>
                </c:pt>
                <c:pt idx="678">
                  <c:v>-1.2652527328663451E-2</c:v>
                </c:pt>
                <c:pt idx="679">
                  <c:v>-1.1972001588215916E-2</c:v>
                </c:pt>
                <c:pt idx="680">
                  <c:v>-1.1133134338270734E-2</c:v>
                </c:pt>
                <c:pt idx="681">
                  <c:v>-1.0453645349707941E-2</c:v>
                </c:pt>
                <c:pt idx="682">
                  <c:v>-9.8858462184138844E-3</c:v>
                </c:pt>
                <c:pt idx="683">
                  <c:v>-9.7152872000859057E-3</c:v>
                </c:pt>
                <c:pt idx="684">
                  <c:v>-9.6204858571807134E-3</c:v>
                </c:pt>
                <c:pt idx="685">
                  <c:v>-9.7962072657249329E-3</c:v>
                </c:pt>
                <c:pt idx="686">
                  <c:v>-1.0749927902852044E-2</c:v>
                </c:pt>
                <c:pt idx="687">
                  <c:v>-1.1236721669961487E-2</c:v>
                </c:pt>
                <c:pt idx="688">
                  <c:v>-1.2339747490387071E-2</c:v>
                </c:pt>
                <c:pt idx="689">
                  <c:v>-1.3423011512083156E-2</c:v>
                </c:pt>
                <c:pt idx="690">
                  <c:v>-1.4486492989214842E-2</c:v>
                </c:pt>
                <c:pt idx="691">
                  <c:v>-1.5128792382195003E-2</c:v>
                </c:pt>
                <c:pt idx="692">
                  <c:v>-1.5118967704931532E-2</c:v>
                </c:pt>
                <c:pt idx="693">
                  <c:v>-1.5386501948465397E-2</c:v>
                </c:pt>
                <c:pt idx="694">
                  <c:v>-1.6018763918403144E-2</c:v>
                </c:pt>
                <c:pt idx="695">
                  <c:v>-1.6089942614906389E-2</c:v>
                </c:pt>
                <c:pt idx="696">
                  <c:v>-1.5849076360525606E-2</c:v>
                </c:pt>
                <c:pt idx="697">
                  <c:v>-1.5549153526530395E-2</c:v>
                </c:pt>
                <c:pt idx="698">
                  <c:v>-1.5112506544822532E-2</c:v>
                </c:pt>
                <c:pt idx="699">
                  <c:v>-1.5778624537628516E-2</c:v>
                </c:pt>
                <c:pt idx="700">
                  <c:v>-1.7544971596508186E-2</c:v>
                </c:pt>
                <c:pt idx="701">
                  <c:v>-1.9468239195147057E-2</c:v>
                </c:pt>
                <c:pt idx="702">
                  <c:v>-2.1664627984514111E-2</c:v>
                </c:pt>
                <c:pt idx="703">
                  <c:v>-2.4507635035662941E-2</c:v>
                </c:pt>
                <c:pt idx="704">
                  <c:v>-2.7710950346338588E-2</c:v>
                </c:pt>
                <c:pt idx="705">
                  <c:v>-3.1788943931473981E-2</c:v>
                </c:pt>
                <c:pt idx="706">
                  <c:v>-3.6208819528379788E-2</c:v>
                </c:pt>
                <c:pt idx="707">
                  <c:v>-4.0368663515610546E-2</c:v>
                </c:pt>
                <c:pt idx="708">
                  <c:v>-4.4375400831577309E-2</c:v>
                </c:pt>
                <c:pt idx="709">
                  <c:v>-4.8214939522215776E-2</c:v>
                </c:pt>
                <c:pt idx="710">
                  <c:v>-5.1638464341220831E-2</c:v>
                </c:pt>
                <c:pt idx="711">
                  <c:v>-5.3624050464864612E-2</c:v>
                </c:pt>
                <c:pt idx="712">
                  <c:v>-5.5202116944018699E-2</c:v>
                </c:pt>
                <c:pt idx="713">
                  <c:v>-5.6796217331894952E-2</c:v>
                </c:pt>
                <c:pt idx="714">
                  <c:v>-5.7627325702694923E-2</c:v>
                </c:pt>
                <c:pt idx="715">
                  <c:v>-5.868532862908106E-2</c:v>
                </c:pt>
                <c:pt idx="716">
                  <c:v>-5.9616295450017509E-2</c:v>
                </c:pt>
                <c:pt idx="717">
                  <c:v>-5.9642951483102856E-2</c:v>
                </c:pt>
                <c:pt idx="718">
                  <c:v>-5.8805524759599874E-2</c:v>
                </c:pt>
                <c:pt idx="719">
                  <c:v>-5.7496445951476953E-2</c:v>
                </c:pt>
                <c:pt idx="720">
                  <c:v>-5.6069373909463933E-2</c:v>
                </c:pt>
                <c:pt idx="721">
                  <c:v>-5.4435392441381472E-2</c:v>
                </c:pt>
                <c:pt idx="722">
                  <c:v>-5.2953350280081246E-2</c:v>
                </c:pt>
                <c:pt idx="723">
                  <c:v>-5.1203554493000847E-2</c:v>
                </c:pt>
                <c:pt idx="724">
                  <c:v>-4.9581004960547251E-2</c:v>
                </c:pt>
                <c:pt idx="725">
                  <c:v>-4.7850280370462274E-2</c:v>
                </c:pt>
                <c:pt idx="726">
                  <c:v>-4.6033455339163414E-2</c:v>
                </c:pt>
                <c:pt idx="727">
                  <c:v>-4.4313020207720627E-2</c:v>
                </c:pt>
                <c:pt idx="728">
                  <c:v>-4.2642211499459057E-2</c:v>
                </c:pt>
                <c:pt idx="729">
                  <c:v>-4.1152927574599839E-2</c:v>
                </c:pt>
                <c:pt idx="730">
                  <c:v>-4.0001707003325407E-2</c:v>
                </c:pt>
                <c:pt idx="731">
                  <c:v>-3.9111551768433186E-2</c:v>
                </c:pt>
                <c:pt idx="732">
                  <c:v>-3.8022545121103909E-2</c:v>
                </c:pt>
                <c:pt idx="733">
                  <c:v>-3.7099358863026587E-2</c:v>
                </c:pt>
                <c:pt idx="734">
                  <c:v>-3.6403947841681945E-2</c:v>
                </c:pt>
                <c:pt idx="735">
                  <c:v>-3.5772781194873753E-2</c:v>
                </c:pt>
                <c:pt idx="736">
                  <c:v>-3.5165441118152334E-2</c:v>
                </c:pt>
                <c:pt idx="737">
                  <c:v>-3.468473193580128E-2</c:v>
                </c:pt>
                <c:pt idx="738">
                  <c:v>-3.4389538257143512E-2</c:v>
                </c:pt>
                <c:pt idx="739">
                  <c:v>-3.4227708873759109E-2</c:v>
                </c:pt>
                <c:pt idx="740">
                  <c:v>-3.3199935285151763E-2</c:v>
                </c:pt>
                <c:pt idx="741">
                  <c:v>-3.2007684603096588E-2</c:v>
                </c:pt>
                <c:pt idx="742">
                  <c:v>-3.0861920212980447E-2</c:v>
                </c:pt>
                <c:pt idx="743">
                  <c:v>-2.9175030209225933E-2</c:v>
                </c:pt>
                <c:pt idx="744">
                  <c:v>-2.7490968426901973E-2</c:v>
                </c:pt>
                <c:pt idx="745">
                  <c:v>-2.5914329881340844E-2</c:v>
                </c:pt>
                <c:pt idx="746">
                  <c:v>-2.4428626483700519E-2</c:v>
                </c:pt>
                <c:pt idx="747">
                  <c:v>-2.2062142665975115E-2</c:v>
                </c:pt>
                <c:pt idx="748">
                  <c:v>-1.9137467658147389E-2</c:v>
                </c:pt>
                <c:pt idx="749">
                  <c:v>-1.5652709675774569E-2</c:v>
                </c:pt>
                <c:pt idx="750">
                  <c:v>-1.1403994973143821E-2</c:v>
                </c:pt>
                <c:pt idx="751">
                  <c:v>-7.3532961762023986E-3</c:v>
                </c:pt>
                <c:pt idx="752">
                  <c:v>-3.2223465646133787E-3</c:v>
                </c:pt>
                <c:pt idx="753">
                  <c:v>5.0962486966638553E-4</c:v>
                </c:pt>
                <c:pt idx="754">
                  <c:v>3.7146928151079047E-3</c:v>
                </c:pt>
                <c:pt idx="755">
                  <c:v>7.0530088933558176E-3</c:v>
                </c:pt>
                <c:pt idx="756">
                  <c:v>1.0203705313947663E-2</c:v>
                </c:pt>
                <c:pt idx="757">
                  <c:v>1.3128346099300211E-2</c:v>
                </c:pt>
                <c:pt idx="758">
                  <c:v>1.5568030750238087E-2</c:v>
                </c:pt>
                <c:pt idx="759">
                  <c:v>1.8180371380937276E-2</c:v>
                </c:pt>
                <c:pt idx="760">
                  <c:v>2.0562496839265559E-2</c:v>
                </c:pt>
                <c:pt idx="761">
                  <c:v>2.2788563596724411E-2</c:v>
                </c:pt>
                <c:pt idx="762">
                  <c:v>2.474815645221163E-2</c:v>
                </c:pt>
                <c:pt idx="763">
                  <c:v>2.6541583292066889E-2</c:v>
                </c:pt>
                <c:pt idx="764">
                  <c:v>2.7916334522439676E-2</c:v>
                </c:pt>
                <c:pt idx="765">
                  <c:v>2.8812979149838214E-2</c:v>
                </c:pt>
                <c:pt idx="766">
                  <c:v>2.9377297902569887E-2</c:v>
                </c:pt>
                <c:pt idx="767">
                  <c:v>2.9316794188165358E-2</c:v>
                </c:pt>
                <c:pt idx="768">
                  <c:v>2.8961057568849931E-2</c:v>
                </c:pt>
                <c:pt idx="769">
                  <c:v>2.8612939460252125E-2</c:v>
                </c:pt>
                <c:pt idx="770">
                  <c:v>2.8142635866825621E-2</c:v>
                </c:pt>
                <c:pt idx="771">
                  <c:v>2.771627547338381E-2</c:v>
                </c:pt>
                <c:pt idx="772">
                  <c:v>2.7308641402326379E-2</c:v>
                </c:pt>
                <c:pt idx="773">
                  <c:v>2.6359876928989771E-2</c:v>
                </c:pt>
                <c:pt idx="774">
                  <c:v>2.5541648442004523E-2</c:v>
                </c:pt>
                <c:pt idx="775">
                  <c:v>2.4629920463650361E-2</c:v>
                </c:pt>
                <c:pt idx="776">
                  <c:v>2.3811267095580829E-2</c:v>
                </c:pt>
                <c:pt idx="777">
                  <c:v>2.3039602727319385E-2</c:v>
                </c:pt>
                <c:pt idx="778">
                  <c:v>2.3165339519593892E-2</c:v>
                </c:pt>
                <c:pt idx="779">
                  <c:v>2.3314100918064132E-2</c:v>
                </c:pt>
                <c:pt idx="780">
                  <c:v>2.3176354034529757E-2</c:v>
                </c:pt>
                <c:pt idx="781">
                  <c:v>2.2653447167188472E-2</c:v>
                </c:pt>
                <c:pt idx="782">
                  <c:v>2.2104942311671122E-2</c:v>
                </c:pt>
                <c:pt idx="783">
                  <c:v>2.1118775460612537E-2</c:v>
                </c:pt>
                <c:pt idx="784">
                  <c:v>2.0021896794065994E-2</c:v>
                </c:pt>
                <c:pt idx="785">
                  <c:v>1.8547516950386481E-2</c:v>
                </c:pt>
                <c:pt idx="786">
                  <c:v>1.7351590216835591E-2</c:v>
                </c:pt>
                <c:pt idx="787">
                  <c:v>1.6833338508675598E-2</c:v>
                </c:pt>
                <c:pt idx="788">
                  <c:v>1.7368606454511343E-2</c:v>
                </c:pt>
                <c:pt idx="789">
                  <c:v>1.8496478172368738E-2</c:v>
                </c:pt>
                <c:pt idx="790">
                  <c:v>1.8454444570852678E-2</c:v>
                </c:pt>
                <c:pt idx="791">
                  <c:v>1.7959354422392888E-2</c:v>
                </c:pt>
                <c:pt idx="792">
                  <c:v>1.79653545031828E-2</c:v>
                </c:pt>
                <c:pt idx="793">
                  <c:v>1.7444134983139289E-2</c:v>
                </c:pt>
                <c:pt idx="794">
                  <c:v>1.5940070910214828E-2</c:v>
                </c:pt>
                <c:pt idx="795">
                  <c:v>1.2742580544823207E-2</c:v>
                </c:pt>
                <c:pt idx="796">
                  <c:v>8.8624173035872032E-3</c:v>
                </c:pt>
                <c:pt idx="797">
                  <c:v>5.0576787286155181E-3</c:v>
                </c:pt>
                <c:pt idx="798">
                  <c:v>1.4881939572667646E-3</c:v>
                </c:pt>
                <c:pt idx="799">
                  <c:v>-2.3006998010894914E-4</c:v>
                </c:pt>
                <c:pt idx="800">
                  <c:v>-1.2575167077825446E-3</c:v>
                </c:pt>
                <c:pt idx="801">
                  <c:v>-1.7952737117992641E-3</c:v>
                </c:pt>
                <c:pt idx="802">
                  <c:v>-1.593843464695104E-3</c:v>
                </c:pt>
                <c:pt idx="803">
                  <c:v>-7.7608197966847847E-4</c:v>
                </c:pt>
                <c:pt idx="804">
                  <c:v>5.4683204292979408E-4</c:v>
                </c:pt>
                <c:pt idx="805">
                  <c:v>1.7957168714431968E-3</c:v>
                </c:pt>
                <c:pt idx="806">
                  <c:v>2.8486250393560996E-3</c:v>
                </c:pt>
                <c:pt idx="807">
                  <c:v>3.3970067781273127E-3</c:v>
                </c:pt>
                <c:pt idx="808">
                  <c:v>3.3526950475977362E-3</c:v>
                </c:pt>
                <c:pt idx="809">
                  <c:v>2.8516145008553946E-3</c:v>
                </c:pt>
                <c:pt idx="810">
                  <c:v>1.8760453247838986E-3</c:v>
                </c:pt>
                <c:pt idx="811">
                  <c:v>6.9798677702578101E-4</c:v>
                </c:pt>
                <c:pt idx="812">
                  <c:v>-1.1867915503480716E-3</c:v>
                </c:pt>
                <c:pt idx="813">
                  <c:v>-3.5729448491783437E-3</c:v>
                </c:pt>
                <c:pt idx="814">
                  <c:v>-6.300050657596876E-3</c:v>
                </c:pt>
                <c:pt idx="815">
                  <c:v>-9.0034751727782261E-3</c:v>
                </c:pt>
                <c:pt idx="816">
                  <c:v>-1.1849776409671026E-2</c:v>
                </c:pt>
                <c:pt idx="817">
                  <c:v>-1.396935967225672E-2</c:v>
                </c:pt>
                <c:pt idx="818">
                  <c:v>-1.5490511747626997E-2</c:v>
                </c:pt>
                <c:pt idx="819">
                  <c:v>-1.6681545405882823E-2</c:v>
                </c:pt>
                <c:pt idx="820">
                  <c:v>-1.7645212781296341E-2</c:v>
                </c:pt>
                <c:pt idx="821">
                  <c:v>-1.8455636514162942E-2</c:v>
                </c:pt>
                <c:pt idx="822">
                  <c:v>-1.9245459119474558E-2</c:v>
                </c:pt>
                <c:pt idx="823">
                  <c:v>-1.9537089999775124E-2</c:v>
                </c:pt>
                <c:pt idx="824">
                  <c:v>-1.9856674397413936E-2</c:v>
                </c:pt>
                <c:pt idx="825">
                  <c:v>-1.9971762162891524E-2</c:v>
                </c:pt>
                <c:pt idx="826">
                  <c:v>-1.9907133886917571E-2</c:v>
                </c:pt>
                <c:pt idx="827">
                  <c:v>-1.9767891160665581E-2</c:v>
                </c:pt>
                <c:pt idx="828">
                  <c:v>-1.9224132881750317E-2</c:v>
                </c:pt>
                <c:pt idx="829">
                  <c:v>-1.8651555645582053E-2</c:v>
                </c:pt>
                <c:pt idx="830">
                  <c:v>-1.8368431035196746E-2</c:v>
                </c:pt>
                <c:pt idx="831">
                  <c:v>-1.8159692295247849E-2</c:v>
                </c:pt>
                <c:pt idx="832">
                  <c:v>-1.7567128617854692E-2</c:v>
                </c:pt>
                <c:pt idx="833">
                  <c:v>-1.6725049021450129E-2</c:v>
                </c:pt>
                <c:pt idx="834">
                  <c:v>-1.6292630508048404E-2</c:v>
                </c:pt>
                <c:pt idx="835">
                  <c:v>-1.6102494303255159E-2</c:v>
                </c:pt>
                <c:pt idx="836">
                  <c:v>-1.5477469972846108E-2</c:v>
                </c:pt>
                <c:pt idx="837">
                  <c:v>-1.4897392474259278E-2</c:v>
                </c:pt>
                <c:pt idx="838">
                  <c:v>-1.4661947645194771E-2</c:v>
                </c:pt>
                <c:pt idx="839">
                  <c:v>-1.4461418550644358E-2</c:v>
                </c:pt>
                <c:pt idx="840">
                  <c:v>-1.4180326532786062E-2</c:v>
                </c:pt>
                <c:pt idx="841">
                  <c:v>-1.4391164367995726E-2</c:v>
                </c:pt>
                <c:pt idx="842">
                  <c:v>-1.4866446734649472E-2</c:v>
                </c:pt>
                <c:pt idx="843">
                  <c:v>-1.5528654659800101E-2</c:v>
                </c:pt>
                <c:pt idx="844">
                  <c:v>-1.6557894468813613E-2</c:v>
                </c:pt>
                <c:pt idx="845">
                  <c:v>-1.8125449707097195E-2</c:v>
                </c:pt>
                <c:pt idx="846">
                  <c:v>-1.9426865909068121E-2</c:v>
                </c:pt>
                <c:pt idx="847">
                  <c:v>-2.044896745083365E-2</c:v>
                </c:pt>
                <c:pt idx="848">
                  <c:v>-2.1755813964141758E-2</c:v>
                </c:pt>
                <c:pt idx="849">
                  <c:v>-2.3363001188917813E-2</c:v>
                </c:pt>
                <c:pt idx="850">
                  <c:v>-2.5420890990167082E-2</c:v>
                </c:pt>
                <c:pt idx="851">
                  <c:v>-2.7435393570908621E-2</c:v>
                </c:pt>
                <c:pt idx="852">
                  <c:v>-2.9334538222097944E-2</c:v>
                </c:pt>
                <c:pt idx="853">
                  <c:v>-3.0834940253746668E-2</c:v>
                </c:pt>
                <c:pt idx="854">
                  <c:v>-3.1936487109452162E-2</c:v>
                </c:pt>
                <c:pt idx="855">
                  <c:v>-3.2497512610806474E-2</c:v>
                </c:pt>
                <c:pt idx="856">
                  <c:v>-3.2536297137057774E-2</c:v>
                </c:pt>
                <c:pt idx="857">
                  <c:v>-3.1611593974655093E-2</c:v>
                </c:pt>
                <c:pt idx="858">
                  <c:v>-2.9659496960741587E-2</c:v>
                </c:pt>
                <c:pt idx="859">
                  <c:v>-2.6378278316773404E-2</c:v>
                </c:pt>
                <c:pt idx="860">
                  <c:v>-2.2536014676831917E-2</c:v>
                </c:pt>
                <c:pt idx="861">
                  <c:v>-1.8732249711552407E-2</c:v>
                </c:pt>
                <c:pt idx="862">
                  <c:v>-1.5029378274662063E-2</c:v>
                </c:pt>
                <c:pt idx="863">
                  <c:v>-1.1789653239319939E-2</c:v>
                </c:pt>
                <c:pt idx="864">
                  <c:v>-8.8232022625378357E-3</c:v>
                </c:pt>
                <c:pt idx="865">
                  <c:v>-6.4834604564028078E-3</c:v>
                </c:pt>
                <c:pt idx="866">
                  <c:v>-4.4844011580875308E-3</c:v>
                </c:pt>
                <c:pt idx="867">
                  <c:v>-2.5534583356308445E-3</c:v>
                </c:pt>
                <c:pt idx="868">
                  <c:v>-1.4006394180598185E-3</c:v>
                </c:pt>
                <c:pt idx="869">
                  <c:v>-7.1274254407260906E-4</c:v>
                </c:pt>
                <c:pt idx="870">
                  <c:v>-1.1066730380264748E-4</c:v>
                </c:pt>
                <c:pt idx="871">
                  <c:v>8.6302929112900184E-5</c:v>
                </c:pt>
                <c:pt idx="872">
                  <c:v>1.7886170023375043E-4</c:v>
                </c:pt>
                <c:pt idx="873">
                  <c:v>-1.1927716726839292E-4</c:v>
                </c:pt>
                <c:pt idx="874">
                  <c:v>-9.6636726541772121E-4</c:v>
                </c:pt>
                <c:pt idx="875">
                  <c:v>-2.9108724061922631E-3</c:v>
                </c:pt>
                <c:pt idx="876">
                  <c:v>-5.7545463475946754E-3</c:v>
                </c:pt>
                <c:pt idx="877">
                  <c:v>-9.8795132836813071E-3</c:v>
                </c:pt>
                <c:pt idx="878">
                  <c:v>-1.4088667312374925E-2</c:v>
                </c:pt>
                <c:pt idx="879">
                  <c:v>-1.7297753980515113E-2</c:v>
                </c:pt>
                <c:pt idx="880">
                  <c:v>-1.9032379788723165E-2</c:v>
                </c:pt>
                <c:pt idx="881">
                  <c:v>-1.9868597990774346E-2</c:v>
                </c:pt>
                <c:pt idx="882">
                  <c:v>-1.9812635268666796E-2</c:v>
                </c:pt>
                <c:pt idx="883">
                  <c:v>-1.979530536528188E-2</c:v>
                </c:pt>
                <c:pt idx="884">
                  <c:v>-1.9437978576974983E-2</c:v>
                </c:pt>
                <c:pt idx="885">
                  <c:v>-1.9162004347361698E-2</c:v>
                </c:pt>
                <c:pt idx="886">
                  <c:v>-1.8907812518958938E-2</c:v>
                </c:pt>
                <c:pt idx="887">
                  <c:v>-1.831750661046699E-2</c:v>
                </c:pt>
                <c:pt idx="888">
                  <c:v>-1.7825757325307175E-2</c:v>
                </c:pt>
                <c:pt idx="889">
                  <c:v>-1.7380932817960541E-2</c:v>
                </c:pt>
                <c:pt idx="890">
                  <c:v>-1.7109227764713436E-2</c:v>
                </c:pt>
                <c:pt idx="891">
                  <c:v>-1.7001271790736138E-2</c:v>
                </c:pt>
                <c:pt idx="892">
                  <c:v>-1.7042851769237352E-2</c:v>
                </c:pt>
                <c:pt idx="893">
                  <c:v>-1.7137124019327755E-2</c:v>
                </c:pt>
                <c:pt idx="894">
                  <c:v>-1.7220417057647066E-2</c:v>
                </c:pt>
                <c:pt idx="895">
                  <c:v>-1.79732127779147E-2</c:v>
                </c:pt>
                <c:pt idx="896">
                  <c:v>-1.8985157729179886E-2</c:v>
                </c:pt>
                <c:pt idx="897">
                  <c:v>-2.0303180921145515E-2</c:v>
                </c:pt>
                <c:pt idx="898">
                  <c:v>-2.1457639505786046E-2</c:v>
                </c:pt>
                <c:pt idx="899">
                  <c:v>-2.2480146113691018E-2</c:v>
                </c:pt>
                <c:pt idx="900">
                  <c:v>-2.3235101659457601E-2</c:v>
                </c:pt>
                <c:pt idx="901">
                  <c:v>-2.4129832959095272E-2</c:v>
                </c:pt>
                <c:pt idx="902">
                  <c:v>-2.5010249794638378E-2</c:v>
                </c:pt>
                <c:pt idx="903">
                  <c:v>-2.5778525207862998E-2</c:v>
                </c:pt>
                <c:pt idx="904">
                  <c:v>-2.6377478774282467E-2</c:v>
                </c:pt>
                <c:pt idx="905">
                  <c:v>-2.6698788257545313E-2</c:v>
                </c:pt>
                <c:pt idx="906">
                  <c:v>-2.6368392953117142E-2</c:v>
                </c:pt>
                <c:pt idx="907">
                  <c:v>-2.5666789605199334E-2</c:v>
                </c:pt>
                <c:pt idx="908">
                  <c:v>-2.4550834588980046E-2</c:v>
                </c:pt>
                <c:pt idx="909">
                  <c:v>-2.2777760161691502E-2</c:v>
                </c:pt>
                <c:pt idx="910">
                  <c:v>-2.0633918656507589E-2</c:v>
                </c:pt>
                <c:pt idx="911">
                  <c:v>-1.8403100270630048E-2</c:v>
                </c:pt>
                <c:pt idx="912">
                  <c:v>-1.5552806428464702E-2</c:v>
                </c:pt>
                <c:pt idx="913">
                  <c:v>-1.186829152262229E-2</c:v>
                </c:pt>
                <c:pt idx="914">
                  <c:v>-7.5071131700478484E-3</c:v>
                </c:pt>
                <c:pt idx="915">
                  <c:v>-2.9334379811043051E-3</c:v>
                </c:pt>
                <c:pt idx="916">
                  <c:v>1.6202658868973993E-3</c:v>
                </c:pt>
                <c:pt idx="917">
                  <c:v>5.7589751805885003E-3</c:v>
                </c:pt>
                <c:pt idx="918">
                  <c:v>9.4074505639598505E-3</c:v>
                </c:pt>
                <c:pt idx="919">
                  <c:v>1.2055929365715657E-2</c:v>
                </c:pt>
                <c:pt idx="920">
                  <c:v>1.3911335763605159E-2</c:v>
                </c:pt>
                <c:pt idx="921">
                  <c:v>1.4900710587372865E-2</c:v>
                </c:pt>
                <c:pt idx="922">
                  <c:v>1.5261486733478475E-2</c:v>
                </c:pt>
                <c:pt idx="923">
                  <c:v>1.4934607312033474E-2</c:v>
                </c:pt>
                <c:pt idx="924">
                  <c:v>1.383986440915537E-2</c:v>
                </c:pt>
                <c:pt idx="925">
                  <c:v>1.180975043383926E-2</c:v>
                </c:pt>
                <c:pt idx="926">
                  <c:v>9.9129612145954695E-3</c:v>
                </c:pt>
                <c:pt idx="927">
                  <c:v>8.1765983130008095E-3</c:v>
                </c:pt>
                <c:pt idx="928">
                  <c:v>6.3731918802526575E-3</c:v>
                </c:pt>
                <c:pt idx="929">
                  <c:v>4.5278086664237117E-3</c:v>
                </c:pt>
                <c:pt idx="930">
                  <c:v>2.9025655839824489E-3</c:v>
                </c:pt>
                <c:pt idx="931">
                  <c:v>2.1338963394168802E-3</c:v>
                </c:pt>
                <c:pt idx="932">
                  <c:v>1.7774999033305153E-3</c:v>
                </c:pt>
                <c:pt idx="933">
                  <c:v>2.0141190584784855E-3</c:v>
                </c:pt>
                <c:pt idx="934">
                  <c:v>2.2853927265468902E-3</c:v>
                </c:pt>
                <c:pt idx="935">
                  <c:v>2.3989511528592971E-3</c:v>
                </c:pt>
                <c:pt idx="936">
                  <c:v>2.4022443667439711E-3</c:v>
                </c:pt>
                <c:pt idx="937">
                  <c:v>2.3307846359515143E-3</c:v>
                </c:pt>
                <c:pt idx="938">
                  <c:v>1.9709108313175723E-3</c:v>
                </c:pt>
                <c:pt idx="939">
                  <c:v>1.2046618999018786E-3</c:v>
                </c:pt>
                <c:pt idx="940">
                  <c:v>3.0116543899368401E-4</c:v>
                </c:pt>
                <c:pt idx="941">
                  <c:v>-1.0416555846559958E-3</c:v>
                </c:pt>
                <c:pt idx="942">
                  <c:v>-2.5870202393101474E-3</c:v>
                </c:pt>
                <c:pt idx="943">
                  <c:v>-4.1723908401034553E-3</c:v>
                </c:pt>
                <c:pt idx="944">
                  <c:v>-5.5301910968231548E-3</c:v>
                </c:pt>
                <c:pt idx="945">
                  <c:v>-7.3015649974405052E-3</c:v>
                </c:pt>
                <c:pt idx="946">
                  <c:v>-9.622604125732551E-3</c:v>
                </c:pt>
                <c:pt idx="947">
                  <c:v>-1.1984486125867052E-2</c:v>
                </c:pt>
                <c:pt idx="948">
                  <c:v>-1.430079857559716E-2</c:v>
                </c:pt>
                <c:pt idx="949">
                  <c:v>-1.6354495576692909E-2</c:v>
                </c:pt>
                <c:pt idx="950">
                  <c:v>-1.8258640956006909E-2</c:v>
                </c:pt>
                <c:pt idx="951">
                  <c:v>-1.9767595913273796E-2</c:v>
                </c:pt>
                <c:pt idx="952">
                  <c:v>-2.0904698112771965E-2</c:v>
                </c:pt>
                <c:pt idx="953">
                  <c:v>-2.1061481043615098E-2</c:v>
                </c:pt>
                <c:pt idx="954">
                  <c:v>-2.1267656771219418E-2</c:v>
                </c:pt>
                <c:pt idx="955">
                  <c:v>-2.1445503190706171E-2</c:v>
                </c:pt>
                <c:pt idx="956">
                  <c:v>-2.1467390726584538E-2</c:v>
                </c:pt>
                <c:pt idx="957">
                  <c:v>-2.142146000320088E-2</c:v>
                </c:pt>
                <c:pt idx="958">
                  <c:v>-2.0966611142652164E-2</c:v>
                </c:pt>
                <c:pt idx="959">
                  <c:v>-1.9911550498210983E-2</c:v>
                </c:pt>
                <c:pt idx="960">
                  <c:v>-1.8170269487399845E-2</c:v>
                </c:pt>
                <c:pt idx="961">
                  <c:v>-1.6528817563399335E-2</c:v>
                </c:pt>
                <c:pt idx="962">
                  <c:v>-1.5638331523651176E-2</c:v>
                </c:pt>
                <c:pt idx="963">
                  <c:v>-1.5069540485340011E-2</c:v>
                </c:pt>
                <c:pt idx="964">
                  <c:v>-1.5657840649181787E-2</c:v>
                </c:pt>
                <c:pt idx="965">
                  <c:v>-1.6664772909465921E-2</c:v>
                </c:pt>
                <c:pt idx="966">
                  <c:v>-1.7843285476102571E-2</c:v>
                </c:pt>
                <c:pt idx="967">
                  <c:v>-1.9186863516458093E-2</c:v>
                </c:pt>
                <c:pt idx="968">
                  <c:v>-2.0679706155117536E-2</c:v>
                </c:pt>
                <c:pt idx="969">
                  <c:v>-2.2060681153761575E-2</c:v>
                </c:pt>
                <c:pt idx="970">
                  <c:v>-2.3328851103957073E-2</c:v>
                </c:pt>
                <c:pt idx="971">
                  <c:v>-2.4246653329148524E-2</c:v>
                </c:pt>
                <c:pt idx="972">
                  <c:v>-2.4761483896670679E-2</c:v>
                </c:pt>
                <c:pt idx="973">
                  <c:v>-2.5100332502942854E-2</c:v>
                </c:pt>
                <c:pt idx="974">
                  <c:v>-2.5093913172085733E-2</c:v>
                </c:pt>
                <c:pt idx="975">
                  <c:v>-2.4974251191930287E-2</c:v>
                </c:pt>
                <c:pt idx="976">
                  <c:v>-2.5292971614717025E-2</c:v>
                </c:pt>
                <c:pt idx="977">
                  <c:v>-2.6052072979305806E-2</c:v>
                </c:pt>
                <c:pt idx="978">
                  <c:v>-2.6747985140071567E-2</c:v>
                </c:pt>
                <c:pt idx="979">
                  <c:v>-2.7226839593970188E-2</c:v>
                </c:pt>
                <c:pt idx="980">
                  <c:v>-2.7402494945291352E-2</c:v>
                </c:pt>
                <c:pt idx="981">
                  <c:v>-2.7396463613752569E-2</c:v>
                </c:pt>
                <c:pt idx="982">
                  <c:v>-2.7214440434411423E-2</c:v>
                </c:pt>
                <c:pt idx="983">
                  <c:v>-2.6789637913420389E-2</c:v>
                </c:pt>
                <c:pt idx="984">
                  <c:v>-2.6333898182266894E-2</c:v>
                </c:pt>
                <c:pt idx="985">
                  <c:v>-2.5502647258748758E-2</c:v>
                </c:pt>
                <c:pt idx="986">
                  <c:v>-2.442152033218261E-2</c:v>
                </c:pt>
                <c:pt idx="987">
                  <c:v>-2.3024822088772805E-2</c:v>
                </c:pt>
                <c:pt idx="988">
                  <c:v>-2.1611111328802876E-2</c:v>
                </c:pt>
                <c:pt idx="989">
                  <c:v>-2.0451614093300818E-2</c:v>
                </c:pt>
                <c:pt idx="990">
                  <c:v>-1.9065624677764913E-2</c:v>
                </c:pt>
                <c:pt idx="991">
                  <c:v>-1.5886912394743699E-2</c:v>
                </c:pt>
                <c:pt idx="992">
                  <c:v>-1.1235145165407322E-2</c:v>
                </c:pt>
                <c:pt idx="993">
                  <c:v>-3.958510020296185E-3</c:v>
                </c:pt>
                <c:pt idx="994">
                  <c:v>4.1106268983649632E-3</c:v>
                </c:pt>
                <c:pt idx="995">
                  <c:v>1.2563942877626959E-2</c:v>
                </c:pt>
                <c:pt idx="996">
                  <c:v>2.0626122987774879E-2</c:v>
                </c:pt>
                <c:pt idx="997">
                  <c:v>2.7573399242408776E-2</c:v>
                </c:pt>
                <c:pt idx="998">
                  <c:v>3.2754802735523975E-2</c:v>
                </c:pt>
                <c:pt idx="999">
                  <c:v>3.632314899212763E-2</c:v>
                </c:pt>
                <c:pt idx="1000">
                  <c:v>3.8050661944399787E-2</c:v>
                </c:pt>
                <c:pt idx="1001">
                  <c:v>3.8367182036958145E-2</c:v>
                </c:pt>
                <c:pt idx="1002">
                  <c:v>3.7615365164349636E-2</c:v>
                </c:pt>
                <c:pt idx="1003">
                  <c:v>3.6307694099766558E-2</c:v>
                </c:pt>
                <c:pt idx="1004">
                  <c:v>3.4797478510546598E-2</c:v>
                </c:pt>
                <c:pt idx="1005">
                  <c:v>3.3480206532948718E-2</c:v>
                </c:pt>
                <c:pt idx="1006">
                  <c:v>3.2356622052529663E-2</c:v>
                </c:pt>
                <c:pt idx="1007">
                  <c:v>3.0939595641110828E-2</c:v>
                </c:pt>
                <c:pt idx="1008">
                  <c:v>2.8942452179476184E-2</c:v>
                </c:pt>
                <c:pt idx="1009">
                  <c:v>2.6700499389481221E-2</c:v>
                </c:pt>
                <c:pt idx="1010">
                  <c:v>2.4521827326018247E-2</c:v>
                </c:pt>
                <c:pt idx="1011">
                  <c:v>2.1961168542342653E-2</c:v>
                </c:pt>
                <c:pt idx="1012">
                  <c:v>1.9565333169426085E-2</c:v>
                </c:pt>
                <c:pt idx="1013">
                  <c:v>1.767383394665659E-2</c:v>
                </c:pt>
                <c:pt idx="1014">
                  <c:v>1.6317314139344254E-2</c:v>
                </c:pt>
                <c:pt idx="1015">
                  <c:v>1.5490017140014653E-2</c:v>
                </c:pt>
                <c:pt idx="1016">
                  <c:v>1.5082469587457507E-2</c:v>
                </c:pt>
                <c:pt idx="1017">
                  <c:v>1.4844980915841627E-2</c:v>
                </c:pt>
                <c:pt idx="1018">
                  <c:v>1.4452689657364166E-2</c:v>
                </c:pt>
                <c:pt idx="1019">
                  <c:v>1.3631011258845548E-2</c:v>
                </c:pt>
                <c:pt idx="1020">
                  <c:v>1.2472247768288185E-2</c:v>
                </c:pt>
                <c:pt idx="1021">
                  <c:v>1.1134563416819584E-2</c:v>
                </c:pt>
                <c:pt idx="1022">
                  <c:v>9.489513415956401E-3</c:v>
                </c:pt>
                <c:pt idx="1023">
                  <c:v>7.7164661738223245E-3</c:v>
                </c:pt>
                <c:pt idx="1024">
                  <c:v>6.1785878825908929E-3</c:v>
                </c:pt>
                <c:pt idx="1025">
                  <c:v>5.0146543329107878E-3</c:v>
                </c:pt>
                <c:pt idx="1026">
                  <c:v>4.1346827167816997E-3</c:v>
                </c:pt>
                <c:pt idx="1027">
                  <c:v>3.1493946457393637E-3</c:v>
                </c:pt>
                <c:pt idx="1028">
                  <c:v>2.142591024563966E-3</c:v>
                </c:pt>
                <c:pt idx="1029">
                  <c:v>1.3302142187614978E-3</c:v>
                </c:pt>
                <c:pt idx="1030">
                  <c:v>6.7925523026829936E-4</c:v>
                </c:pt>
                <c:pt idx="1031">
                  <c:v>1.6204606823633639E-4</c:v>
                </c:pt>
                <c:pt idx="1032">
                  <c:v>-1.2045879587990495E-3</c:v>
                </c:pt>
                <c:pt idx="1033">
                  <c:v>-2.949162313738032E-3</c:v>
                </c:pt>
                <c:pt idx="1034">
                  <c:v>-4.9923951986316981E-3</c:v>
                </c:pt>
                <c:pt idx="1035">
                  <c:v>-7.1042815058496474E-3</c:v>
                </c:pt>
                <c:pt idx="1036">
                  <c:v>-9.2122597383842118E-3</c:v>
                </c:pt>
                <c:pt idx="1037">
                  <c:v>-1.1346254813096965E-2</c:v>
                </c:pt>
                <c:pt idx="1038">
                  <c:v>-1.3038793115785962E-2</c:v>
                </c:pt>
                <c:pt idx="1039">
                  <c:v>-1.4176192379203315E-2</c:v>
                </c:pt>
                <c:pt idx="1040">
                  <c:v>-1.4553723815087219E-2</c:v>
                </c:pt>
                <c:pt idx="1041">
                  <c:v>-1.4482065627934755E-2</c:v>
                </c:pt>
                <c:pt idx="1042">
                  <c:v>-1.4259642817015177E-2</c:v>
                </c:pt>
                <c:pt idx="1043">
                  <c:v>-1.3761896024016392E-2</c:v>
                </c:pt>
                <c:pt idx="1044">
                  <c:v>-1.3486333599820275E-2</c:v>
                </c:pt>
                <c:pt idx="1045">
                  <c:v>-1.285372963288452E-2</c:v>
                </c:pt>
                <c:pt idx="1046">
                  <c:v>-1.2481237746013233E-2</c:v>
                </c:pt>
                <c:pt idx="1047">
                  <c:v>-1.2422847813097573E-2</c:v>
                </c:pt>
                <c:pt idx="1048">
                  <c:v>-1.2376058524849395E-2</c:v>
                </c:pt>
                <c:pt idx="1049">
                  <c:v>-1.255078556089676E-2</c:v>
                </c:pt>
                <c:pt idx="1050">
                  <c:v>-1.2746572581978559E-2</c:v>
                </c:pt>
                <c:pt idx="1051">
                  <c:v>-1.2516239659763648E-2</c:v>
                </c:pt>
                <c:pt idx="1052">
                  <c:v>-1.2402401302479053E-2</c:v>
                </c:pt>
                <c:pt idx="1053">
                  <c:v>-1.2019273903340302E-2</c:v>
                </c:pt>
                <c:pt idx="1054">
                  <c:v>-1.1540074489840235E-2</c:v>
                </c:pt>
                <c:pt idx="1055">
                  <c:v>-1.1239491060318208E-2</c:v>
                </c:pt>
              </c:numCache>
            </c:numRef>
          </c:val>
          <c:smooth val="0"/>
        </c:ser>
        <c:dLbls>
          <c:showLegendKey val="0"/>
          <c:showVal val="0"/>
          <c:showCatName val="0"/>
          <c:showSerName val="0"/>
          <c:showPercent val="0"/>
          <c:showBubbleSize val="0"/>
        </c:dLbls>
        <c:marker val="1"/>
        <c:smooth val="0"/>
        <c:axId val="158513360"/>
        <c:axId val="158513920"/>
      </c:lineChart>
      <c:lineChart>
        <c:grouping val="standard"/>
        <c:varyColors val="0"/>
        <c:ser>
          <c:idx val="3"/>
          <c:order val="3"/>
          <c:tx>
            <c:v>Price</c:v>
          </c:tx>
          <c:spPr>
            <a:ln w="12700">
              <a:solidFill>
                <a:srgbClr val="FFFFFF"/>
              </a:solidFill>
              <a:prstDash val="solid"/>
            </a:ln>
          </c:spPr>
          <c:marker>
            <c:symbol val="none"/>
          </c:marker>
          <c:val>
            <c:numRef>
              <c:f>SPL!$H$1400:$H$2456</c:f>
              <c:numCache>
                <c:formatCode>"$"#,##0.000</c:formatCode>
                <c:ptCount val="1057"/>
                <c:pt idx="0">
                  <c:v>0.5</c:v>
                </c:pt>
                <c:pt idx="1">
                  <c:v>0.5</c:v>
                </c:pt>
                <c:pt idx="2">
                  <c:v>0.5</c:v>
                </c:pt>
                <c:pt idx="3">
                  <c:v>0.5</c:v>
                </c:pt>
                <c:pt idx="4">
                  <c:v>0.5</c:v>
                </c:pt>
                <c:pt idx="5">
                  <c:v>0.5</c:v>
                </c:pt>
                <c:pt idx="6">
                  <c:v>0.51</c:v>
                </c:pt>
                <c:pt idx="7">
                  <c:v>0.5</c:v>
                </c:pt>
                <c:pt idx="8">
                  <c:v>0.5</c:v>
                </c:pt>
                <c:pt idx="9">
                  <c:v>0.49</c:v>
                </c:pt>
                <c:pt idx="10">
                  <c:v>0.51</c:v>
                </c:pt>
                <c:pt idx="11">
                  <c:v>0.55000000000000004</c:v>
                </c:pt>
                <c:pt idx="12">
                  <c:v>0.54</c:v>
                </c:pt>
                <c:pt idx="13">
                  <c:v>0.54</c:v>
                </c:pt>
                <c:pt idx="14">
                  <c:v>0.54</c:v>
                </c:pt>
                <c:pt idx="15">
                  <c:v>0.53</c:v>
                </c:pt>
                <c:pt idx="16">
                  <c:v>0.52</c:v>
                </c:pt>
                <c:pt idx="17">
                  <c:v>0.53</c:v>
                </c:pt>
                <c:pt idx="18">
                  <c:v>0.53</c:v>
                </c:pt>
                <c:pt idx="19">
                  <c:v>0.52</c:v>
                </c:pt>
                <c:pt idx="20">
                  <c:v>0.53</c:v>
                </c:pt>
                <c:pt idx="21">
                  <c:v>0.52</c:v>
                </c:pt>
                <c:pt idx="22">
                  <c:v>0.52</c:v>
                </c:pt>
                <c:pt idx="23">
                  <c:v>0.52</c:v>
                </c:pt>
                <c:pt idx="24">
                  <c:v>0.53</c:v>
                </c:pt>
                <c:pt idx="25">
                  <c:v>0.53</c:v>
                </c:pt>
                <c:pt idx="26">
                  <c:v>0.53</c:v>
                </c:pt>
                <c:pt idx="27">
                  <c:v>0.52</c:v>
                </c:pt>
                <c:pt idx="28">
                  <c:v>0.52</c:v>
                </c:pt>
                <c:pt idx="29">
                  <c:v>0.51</c:v>
                </c:pt>
                <c:pt idx="30">
                  <c:v>0.52</c:v>
                </c:pt>
                <c:pt idx="31">
                  <c:v>0.51</c:v>
                </c:pt>
                <c:pt idx="32">
                  <c:v>0.52</c:v>
                </c:pt>
                <c:pt idx="33">
                  <c:v>0.51</c:v>
                </c:pt>
                <c:pt idx="34">
                  <c:v>0.5</c:v>
                </c:pt>
                <c:pt idx="35">
                  <c:v>0.51</c:v>
                </c:pt>
                <c:pt idx="36">
                  <c:v>0.51</c:v>
                </c:pt>
                <c:pt idx="37">
                  <c:v>0.5</c:v>
                </c:pt>
                <c:pt idx="38">
                  <c:v>0.5</c:v>
                </c:pt>
                <c:pt idx="39">
                  <c:v>0.49</c:v>
                </c:pt>
                <c:pt idx="40">
                  <c:v>0.5</c:v>
                </c:pt>
                <c:pt idx="41">
                  <c:v>0.49</c:v>
                </c:pt>
                <c:pt idx="42">
                  <c:v>0.48</c:v>
                </c:pt>
                <c:pt idx="43">
                  <c:v>0.49</c:v>
                </c:pt>
                <c:pt idx="44">
                  <c:v>0.5</c:v>
                </c:pt>
                <c:pt idx="45">
                  <c:v>0.49</c:v>
                </c:pt>
                <c:pt idx="46">
                  <c:v>0.52</c:v>
                </c:pt>
                <c:pt idx="47">
                  <c:v>0.56000000000000005</c:v>
                </c:pt>
                <c:pt idx="48">
                  <c:v>0.56000000000000005</c:v>
                </c:pt>
                <c:pt idx="49">
                  <c:v>0.56999999999999995</c:v>
                </c:pt>
                <c:pt idx="50">
                  <c:v>0.56000000000000005</c:v>
                </c:pt>
                <c:pt idx="51">
                  <c:v>0.56000000000000005</c:v>
                </c:pt>
                <c:pt idx="52">
                  <c:v>0.55000000000000004</c:v>
                </c:pt>
                <c:pt idx="53">
                  <c:v>0.54</c:v>
                </c:pt>
                <c:pt idx="54">
                  <c:v>0.54</c:v>
                </c:pt>
                <c:pt idx="55">
                  <c:v>0.54</c:v>
                </c:pt>
                <c:pt idx="56">
                  <c:v>0.55000000000000004</c:v>
                </c:pt>
                <c:pt idx="57">
                  <c:v>0.56000000000000005</c:v>
                </c:pt>
                <c:pt idx="58">
                  <c:v>0.56000000000000005</c:v>
                </c:pt>
                <c:pt idx="59">
                  <c:v>0.53</c:v>
                </c:pt>
                <c:pt idx="60">
                  <c:v>0.55000000000000004</c:v>
                </c:pt>
                <c:pt idx="61">
                  <c:v>0.56000000000000005</c:v>
                </c:pt>
                <c:pt idx="62">
                  <c:v>0.55000000000000004</c:v>
                </c:pt>
                <c:pt idx="63">
                  <c:v>0.56000000000000005</c:v>
                </c:pt>
                <c:pt idx="64">
                  <c:v>0.54</c:v>
                </c:pt>
                <c:pt idx="65">
                  <c:v>0.56000000000000005</c:v>
                </c:pt>
                <c:pt idx="66">
                  <c:v>0.55000000000000004</c:v>
                </c:pt>
                <c:pt idx="67">
                  <c:v>0.56000000000000005</c:v>
                </c:pt>
                <c:pt idx="68">
                  <c:v>0.55000000000000004</c:v>
                </c:pt>
                <c:pt idx="69">
                  <c:v>0.55000000000000004</c:v>
                </c:pt>
                <c:pt idx="70">
                  <c:v>0.55000000000000004</c:v>
                </c:pt>
                <c:pt idx="71">
                  <c:v>0.56000000000000005</c:v>
                </c:pt>
                <c:pt idx="72">
                  <c:v>0.56000000000000005</c:v>
                </c:pt>
                <c:pt idx="73">
                  <c:v>0.63</c:v>
                </c:pt>
                <c:pt idx="74">
                  <c:v>0.62</c:v>
                </c:pt>
                <c:pt idx="75">
                  <c:v>0.67</c:v>
                </c:pt>
                <c:pt idx="76">
                  <c:v>0.64</c:v>
                </c:pt>
                <c:pt idx="77">
                  <c:v>0.66</c:v>
                </c:pt>
                <c:pt idx="78">
                  <c:v>0.67</c:v>
                </c:pt>
                <c:pt idx="79">
                  <c:v>0.69</c:v>
                </c:pt>
                <c:pt idx="80">
                  <c:v>0.7</c:v>
                </c:pt>
                <c:pt idx="81">
                  <c:v>0.7</c:v>
                </c:pt>
                <c:pt idx="82">
                  <c:v>0.69</c:v>
                </c:pt>
                <c:pt idx="83">
                  <c:v>0.69</c:v>
                </c:pt>
                <c:pt idx="84">
                  <c:v>0.7</c:v>
                </c:pt>
                <c:pt idx="85">
                  <c:v>0.69</c:v>
                </c:pt>
                <c:pt idx="86">
                  <c:v>0.69</c:v>
                </c:pt>
                <c:pt idx="87">
                  <c:v>0.69</c:v>
                </c:pt>
                <c:pt idx="88">
                  <c:v>0.7</c:v>
                </c:pt>
                <c:pt idx="89">
                  <c:v>0.75</c:v>
                </c:pt>
                <c:pt idx="90">
                  <c:v>0.74</c:v>
                </c:pt>
                <c:pt idx="91">
                  <c:v>0.7</c:v>
                </c:pt>
                <c:pt idx="92">
                  <c:v>0.74</c:v>
                </c:pt>
                <c:pt idx="93">
                  <c:v>0.72</c:v>
                </c:pt>
                <c:pt idx="94">
                  <c:v>0.79</c:v>
                </c:pt>
                <c:pt idx="95">
                  <c:v>0.78</c:v>
                </c:pt>
                <c:pt idx="96">
                  <c:v>0.75</c:v>
                </c:pt>
                <c:pt idx="97">
                  <c:v>0.77</c:v>
                </c:pt>
                <c:pt idx="98">
                  <c:v>0.77</c:v>
                </c:pt>
                <c:pt idx="99">
                  <c:v>0.76</c:v>
                </c:pt>
                <c:pt idx="100">
                  <c:v>0.78</c:v>
                </c:pt>
                <c:pt idx="101">
                  <c:v>0.8</c:v>
                </c:pt>
                <c:pt idx="102">
                  <c:v>0.77</c:v>
                </c:pt>
                <c:pt idx="103">
                  <c:v>0.76</c:v>
                </c:pt>
                <c:pt idx="104">
                  <c:v>0.77</c:v>
                </c:pt>
                <c:pt idx="105">
                  <c:v>0.78</c:v>
                </c:pt>
                <c:pt idx="106">
                  <c:v>0.76</c:v>
                </c:pt>
                <c:pt idx="107">
                  <c:v>0.76</c:v>
                </c:pt>
                <c:pt idx="108">
                  <c:v>0.77</c:v>
                </c:pt>
                <c:pt idx="109">
                  <c:v>0.76</c:v>
                </c:pt>
                <c:pt idx="110">
                  <c:v>0.82</c:v>
                </c:pt>
                <c:pt idx="111">
                  <c:v>0.82</c:v>
                </c:pt>
                <c:pt idx="112">
                  <c:v>0.83</c:v>
                </c:pt>
                <c:pt idx="113">
                  <c:v>0.84</c:v>
                </c:pt>
                <c:pt idx="114">
                  <c:v>0.85</c:v>
                </c:pt>
                <c:pt idx="115">
                  <c:v>0.88</c:v>
                </c:pt>
                <c:pt idx="116">
                  <c:v>0.88</c:v>
                </c:pt>
                <c:pt idx="117">
                  <c:v>0.88</c:v>
                </c:pt>
                <c:pt idx="118">
                  <c:v>0.86</c:v>
                </c:pt>
                <c:pt idx="119">
                  <c:v>0.85</c:v>
                </c:pt>
                <c:pt idx="120">
                  <c:v>0.85</c:v>
                </c:pt>
                <c:pt idx="121">
                  <c:v>0.83</c:v>
                </c:pt>
                <c:pt idx="122">
                  <c:v>0.81</c:v>
                </c:pt>
                <c:pt idx="123">
                  <c:v>0.83</c:v>
                </c:pt>
                <c:pt idx="124">
                  <c:v>0.83</c:v>
                </c:pt>
                <c:pt idx="125">
                  <c:v>0.82</c:v>
                </c:pt>
                <c:pt idx="126">
                  <c:v>0.82</c:v>
                </c:pt>
                <c:pt idx="127">
                  <c:v>0.81</c:v>
                </c:pt>
                <c:pt idx="128">
                  <c:v>0.84</c:v>
                </c:pt>
                <c:pt idx="129">
                  <c:v>0.84</c:v>
                </c:pt>
                <c:pt idx="130">
                  <c:v>0.84</c:v>
                </c:pt>
                <c:pt idx="131">
                  <c:v>0.83</c:v>
                </c:pt>
                <c:pt idx="132">
                  <c:v>0.83</c:v>
                </c:pt>
                <c:pt idx="133">
                  <c:v>0.85</c:v>
                </c:pt>
                <c:pt idx="134">
                  <c:v>0.84</c:v>
                </c:pt>
                <c:pt idx="135">
                  <c:v>0.85</c:v>
                </c:pt>
                <c:pt idx="136">
                  <c:v>0.87</c:v>
                </c:pt>
                <c:pt idx="137">
                  <c:v>0.85</c:v>
                </c:pt>
                <c:pt idx="138">
                  <c:v>0.85</c:v>
                </c:pt>
                <c:pt idx="139">
                  <c:v>0.88</c:v>
                </c:pt>
                <c:pt idx="140">
                  <c:v>0.87</c:v>
                </c:pt>
                <c:pt idx="141">
                  <c:v>0.88</c:v>
                </c:pt>
                <c:pt idx="142">
                  <c:v>0.89</c:v>
                </c:pt>
                <c:pt idx="143">
                  <c:v>0.94</c:v>
                </c:pt>
                <c:pt idx="144">
                  <c:v>0.97</c:v>
                </c:pt>
                <c:pt idx="145">
                  <c:v>0.98</c:v>
                </c:pt>
                <c:pt idx="146">
                  <c:v>0.98</c:v>
                </c:pt>
                <c:pt idx="147">
                  <c:v>0.98</c:v>
                </c:pt>
                <c:pt idx="148">
                  <c:v>1</c:v>
                </c:pt>
                <c:pt idx="149">
                  <c:v>1</c:v>
                </c:pt>
                <c:pt idx="150">
                  <c:v>1.05</c:v>
                </c:pt>
                <c:pt idx="151">
                  <c:v>1.0900000000000001</c:v>
                </c:pt>
                <c:pt idx="152">
                  <c:v>1.1200000000000001</c:v>
                </c:pt>
                <c:pt idx="153">
                  <c:v>1.18</c:v>
                </c:pt>
                <c:pt idx="154">
                  <c:v>1.1000000000000001</c:v>
                </c:pt>
                <c:pt idx="155">
                  <c:v>1.1000000000000001</c:v>
                </c:pt>
                <c:pt idx="156">
                  <c:v>1.0900000000000001</c:v>
                </c:pt>
                <c:pt idx="157">
                  <c:v>1.05</c:v>
                </c:pt>
                <c:pt idx="158">
                  <c:v>1.01</c:v>
                </c:pt>
                <c:pt idx="159">
                  <c:v>1.03</c:v>
                </c:pt>
                <c:pt idx="160">
                  <c:v>1.06</c:v>
                </c:pt>
                <c:pt idx="161">
                  <c:v>1.03</c:v>
                </c:pt>
                <c:pt idx="162">
                  <c:v>1.04</c:v>
                </c:pt>
                <c:pt idx="163">
                  <c:v>1.0900000000000001</c:v>
                </c:pt>
                <c:pt idx="164">
                  <c:v>1.1299999999999999</c:v>
                </c:pt>
                <c:pt idx="165">
                  <c:v>1.1200000000000001</c:v>
                </c:pt>
                <c:pt idx="166">
                  <c:v>1.1200000000000001</c:v>
                </c:pt>
                <c:pt idx="167">
                  <c:v>1.1000000000000001</c:v>
                </c:pt>
                <c:pt idx="168">
                  <c:v>1.04</c:v>
                </c:pt>
                <c:pt idx="169">
                  <c:v>1.01</c:v>
                </c:pt>
                <c:pt idx="170">
                  <c:v>1.04</c:v>
                </c:pt>
                <c:pt idx="171">
                  <c:v>1.05</c:v>
                </c:pt>
                <c:pt idx="172">
                  <c:v>1</c:v>
                </c:pt>
                <c:pt idx="173">
                  <c:v>1.02</c:v>
                </c:pt>
                <c:pt idx="174">
                  <c:v>1</c:v>
                </c:pt>
                <c:pt idx="175">
                  <c:v>1.04</c:v>
                </c:pt>
                <c:pt idx="176">
                  <c:v>1.08</c:v>
                </c:pt>
                <c:pt idx="177">
                  <c:v>1.05</c:v>
                </c:pt>
                <c:pt idx="178">
                  <c:v>1.03</c:v>
                </c:pt>
                <c:pt idx="179">
                  <c:v>1.06</c:v>
                </c:pt>
                <c:pt idx="180">
                  <c:v>1.1299999999999999</c:v>
                </c:pt>
                <c:pt idx="181">
                  <c:v>1.1299999999999999</c:v>
                </c:pt>
                <c:pt idx="182">
                  <c:v>1.1299999999999999</c:v>
                </c:pt>
                <c:pt idx="183">
                  <c:v>1.17</c:v>
                </c:pt>
                <c:pt idx="184">
                  <c:v>1.24</c:v>
                </c:pt>
                <c:pt idx="185">
                  <c:v>1.36</c:v>
                </c:pt>
                <c:pt idx="186">
                  <c:v>1.42</c:v>
                </c:pt>
                <c:pt idx="187">
                  <c:v>1.36</c:v>
                </c:pt>
                <c:pt idx="188">
                  <c:v>1.34</c:v>
                </c:pt>
                <c:pt idx="189">
                  <c:v>1.4</c:v>
                </c:pt>
                <c:pt idx="190">
                  <c:v>1.36</c:v>
                </c:pt>
                <c:pt idx="191">
                  <c:v>1.38</c:v>
                </c:pt>
                <c:pt idx="192">
                  <c:v>1.34</c:v>
                </c:pt>
                <c:pt idx="193">
                  <c:v>1.33</c:v>
                </c:pt>
                <c:pt idx="194">
                  <c:v>1.33</c:v>
                </c:pt>
                <c:pt idx="195">
                  <c:v>1.29</c:v>
                </c:pt>
                <c:pt idx="196">
                  <c:v>1.36</c:v>
                </c:pt>
                <c:pt idx="197">
                  <c:v>1.32</c:v>
                </c:pt>
                <c:pt idx="198">
                  <c:v>1.31</c:v>
                </c:pt>
                <c:pt idx="199">
                  <c:v>1.33</c:v>
                </c:pt>
                <c:pt idx="200">
                  <c:v>1.3</c:v>
                </c:pt>
                <c:pt idx="201">
                  <c:v>1.32</c:v>
                </c:pt>
                <c:pt idx="202">
                  <c:v>1.26</c:v>
                </c:pt>
                <c:pt idx="203">
                  <c:v>1.23</c:v>
                </c:pt>
                <c:pt idx="204">
                  <c:v>1.26</c:v>
                </c:pt>
                <c:pt idx="205">
                  <c:v>1.3</c:v>
                </c:pt>
                <c:pt idx="206">
                  <c:v>1.29</c:v>
                </c:pt>
                <c:pt idx="207">
                  <c:v>1.28</c:v>
                </c:pt>
                <c:pt idx="208">
                  <c:v>1.34</c:v>
                </c:pt>
                <c:pt idx="209">
                  <c:v>1.41</c:v>
                </c:pt>
                <c:pt idx="210">
                  <c:v>1.38</c:v>
                </c:pt>
                <c:pt idx="211">
                  <c:v>1.34</c:v>
                </c:pt>
                <c:pt idx="212">
                  <c:v>1.29</c:v>
                </c:pt>
                <c:pt idx="213">
                  <c:v>1.27</c:v>
                </c:pt>
                <c:pt idx="214">
                  <c:v>1.28</c:v>
                </c:pt>
                <c:pt idx="215">
                  <c:v>1.3</c:v>
                </c:pt>
                <c:pt idx="216">
                  <c:v>1.33</c:v>
                </c:pt>
                <c:pt idx="217">
                  <c:v>1.36</c:v>
                </c:pt>
                <c:pt idx="218">
                  <c:v>1.49</c:v>
                </c:pt>
                <c:pt idx="219">
                  <c:v>1.47</c:v>
                </c:pt>
                <c:pt idx="220">
                  <c:v>1.44</c:v>
                </c:pt>
                <c:pt idx="221">
                  <c:v>1.56</c:v>
                </c:pt>
                <c:pt idx="222">
                  <c:v>1.62</c:v>
                </c:pt>
                <c:pt idx="223">
                  <c:v>1.57</c:v>
                </c:pt>
                <c:pt idx="224">
                  <c:v>1.58</c:v>
                </c:pt>
                <c:pt idx="225">
                  <c:v>1.55</c:v>
                </c:pt>
                <c:pt idx="226">
                  <c:v>1.49</c:v>
                </c:pt>
                <c:pt idx="227">
                  <c:v>1.5</c:v>
                </c:pt>
                <c:pt idx="228">
                  <c:v>1.46</c:v>
                </c:pt>
                <c:pt idx="229">
                  <c:v>1.43</c:v>
                </c:pt>
                <c:pt idx="230">
                  <c:v>1.48</c:v>
                </c:pt>
                <c:pt idx="231">
                  <c:v>1.47</c:v>
                </c:pt>
                <c:pt idx="232">
                  <c:v>1.43</c:v>
                </c:pt>
                <c:pt idx="233">
                  <c:v>1.43</c:v>
                </c:pt>
                <c:pt idx="234">
                  <c:v>1.38</c:v>
                </c:pt>
                <c:pt idx="235">
                  <c:v>1.29</c:v>
                </c:pt>
                <c:pt idx="236">
                  <c:v>1.3</c:v>
                </c:pt>
                <c:pt idx="237">
                  <c:v>1.23</c:v>
                </c:pt>
                <c:pt idx="238">
                  <c:v>1.21</c:v>
                </c:pt>
                <c:pt idx="239">
                  <c:v>1.24</c:v>
                </c:pt>
                <c:pt idx="240">
                  <c:v>1.25</c:v>
                </c:pt>
                <c:pt idx="241">
                  <c:v>1.28</c:v>
                </c:pt>
                <c:pt idx="242">
                  <c:v>1.29</c:v>
                </c:pt>
                <c:pt idx="243">
                  <c:v>1.28</c:v>
                </c:pt>
                <c:pt idx="244">
                  <c:v>1.42</c:v>
                </c:pt>
                <c:pt idx="245">
                  <c:v>1.5</c:v>
                </c:pt>
                <c:pt idx="246">
                  <c:v>1.47</c:v>
                </c:pt>
                <c:pt idx="247">
                  <c:v>1.51</c:v>
                </c:pt>
                <c:pt idx="248">
                  <c:v>1.5</c:v>
                </c:pt>
                <c:pt idx="249">
                  <c:v>1.54</c:v>
                </c:pt>
                <c:pt idx="250">
                  <c:v>1.59</c:v>
                </c:pt>
                <c:pt idx="251">
                  <c:v>1.61</c:v>
                </c:pt>
                <c:pt idx="252">
                  <c:v>1.65</c:v>
                </c:pt>
                <c:pt idx="253">
                  <c:v>1.66</c:v>
                </c:pt>
                <c:pt idx="254">
                  <c:v>1.65</c:v>
                </c:pt>
                <c:pt idx="255">
                  <c:v>1.55</c:v>
                </c:pt>
                <c:pt idx="256">
                  <c:v>1.54</c:v>
                </c:pt>
                <c:pt idx="257">
                  <c:v>1.57</c:v>
                </c:pt>
                <c:pt idx="258">
                  <c:v>1.55</c:v>
                </c:pt>
                <c:pt idx="259">
                  <c:v>1.6</c:v>
                </c:pt>
                <c:pt idx="260">
                  <c:v>1.59</c:v>
                </c:pt>
                <c:pt idx="261">
                  <c:v>1.61</c:v>
                </c:pt>
                <c:pt idx="262">
                  <c:v>1.58</c:v>
                </c:pt>
                <c:pt idx="263">
                  <c:v>1.56</c:v>
                </c:pt>
                <c:pt idx="264">
                  <c:v>1.58</c:v>
                </c:pt>
                <c:pt idx="265">
                  <c:v>1.54</c:v>
                </c:pt>
                <c:pt idx="266">
                  <c:v>1.5449999999999999</c:v>
                </c:pt>
                <c:pt idx="267">
                  <c:v>1.57</c:v>
                </c:pt>
                <c:pt idx="268">
                  <c:v>1.57</c:v>
                </c:pt>
                <c:pt idx="269">
                  <c:v>1.54</c:v>
                </c:pt>
                <c:pt idx="270">
                  <c:v>1.45</c:v>
                </c:pt>
                <c:pt idx="271">
                  <c:v>1.385</c:v>
                </c:pt>
                <c:pt idx="272">
                  <c:v>1.2350000000000001</c:v>
                </c:pt>
                <c:pt idx="273">
                  <c:v>1.26</c:v>
                </c:pt>
                <c:pt idx="274">
                  <c:v>1.2849999999999999</c:v>
                </c:pt>
                <c:pt idx="275">
                  <c:v>1.28</c:v>
                </c:pt>
                <c:pt idx="276">
                  <c:v>1.335</c:v>
                </c:pt>
                <c:pt idx="277">
                  <c:v>1.38</c:v>
                </c:pt>
                <c:pt idx="278">
                  <c:v>1.335</c:v>
                </c:pt>
                <c:pt idx="279">
                  <c:v>1.33</c:v>
                </c:pt>
                <c:pt idx="280">
                  <c:v>1.1499999999999999</c:v>
                </c:pt>
                <c:pt idx="281">
                  <c:v>1.095</c:v>
                </c:pt>
                <c:pt idx="282">
                  <c:v>1.0249999999999999</c:v>
                </c:pt>
                <c:pt idx="283">
                  <c:v>1.075</c:v>
                </c:pt>
                <c:pt idx="284">
                  <c:v>1.075</c:v>
                </c:pt>
                <c:pt idx="285">
                  <c:v>1.05</c:v>
                </c:pt>
                <c:pt idx="286">
                  <c:v>1.075</c:v>
                </c:pt>
                <c:pt idx="287">
                  <c:v>1.1000000000000001</c:v>
                </c:pt>
                <c:pt idx="288">
                  <c:v>1.1499999999999999</c:v>
                </c:pt>
                <c:pt idx="289">
                  <c:v>1.18</c:v>
                </c:pt>
                <c:pt idx="290">
                  <c:v>1.2250000000000001</c:v>
                </c:pt>
                <c:pt idx="291">
                  <c:v>1.26</c:v>
                </c:pt>
                <c:pt idx="292">
                  <c:v>1.1850000000000001</c:v>
                </c:pt>
                <c:pt idx="293">
                  <c:v>1.165</c:v>
                </c:pt>
                <c:pt idx="294">
                  <c:v>1.2</c:v>
                </c:pt>
                <c:pt idx="295">
                  <c:v>1.175</c:v>
                </c:pt>
                <c:pt idx="296">
                  <c:v>1.17</c:v>
                </c:pt>
                <c:pt idx="297">
                  <c:v>1.1299999999999999</c:v>
                </c:pt>
                <c:pt idx="298">
                  <c:v>1.18</c:v>
                </c:pt>
                <c:pt idx="299">
                  <c:v>1.17</c:v>
                </c:pt>
                <c:pt idx="300">
                  <c:v>1.165</c:v>
                </c:pt>
                <c:pt idx="301">
                  <c:v>1.2450000000000001</c:v>
                </c:pt>
                <c:pt idx="302">
                  <c:v>1.2150000000000001</c:v>
                </c:pt>
                <c:pt idx="303">
                  <c:v>1.2</c:v>
                </c:pt>
                <c:pt idx="304">
                  <c:v>1.1950000000000001</c:v>
                </c:pt>
                <c:pt idx="305">
                  <c:v>1.1399999999999999</c:v>
                </c:pt>
                <c:pt idx="306">
                  <c:v>1.105</c:v>
                </c:pt>
                <c:pt idx="307">
                  <c:v>1.0900000000000001</c:v>
                </c:pt>
                <c:pt idx="308">
                  <c:v>1.085</c:v>
                </c:pt>
                <c:pt idx="309">
                  <c:v>1.06</c:v>
                </c:pt>
                <c:pt idx="310">
                  <c:v>1.06</c:v>
                </c:pt>
                <c:pt idx="311">
                  <c:v>1.07</c:v>
                </c:pt>
                <c:pt idx="312">
                  <c:v>1.03</c:v>
                </c:pt>
                <c:pt idx="313">
                  <c:v>1</c:v>
                </c:pt>
                <c:pt idx="314">
                  <c:v>0.96</c:v>
                </c:pt>
                <c:pt idx="315">
                  <c:v>0.96499999999999997</c:v>
                </c:pt>
                <c:pt idx="316">
                  <c:v>0.97</c:v>
                </c:pt>
                <c:pt idx="317">
                  <c:v>0.99</c:v>
                </c:pt>
                <c:pt idx="318">
                  <c:v>1.02</c:v>
                </c:pt>
                <c:pt idx="319">
                  <c:v>1</c:v>
                </c:pt>
                <c:pt idx="320">
                  <c:v>1.0149999999999999</c:v>
                </c:pt>
                <c:pt idx="321">
                  <c:v>1.01</c:v>
                </c:pt>
                <c:pt idx="322">
                  <c:v>1.02</c:v>
                </c:pt>
                <c:pt idx="323">
                  <c:v>0.99</c:v>
                </c:pt>
                <c:pt idx="324">
                  <c:v>1.04</c:v>
                </c:pt>
                <c:pt idx="325">
                  <c:v>1.05</c:v>
                </c:pt>
                <c:pt idx="326">
                  <c:v>1</c:v>
                </c:pt>
                <c:pt idx="327">
                  <c:v>1.0349999999999999</c:v>
                </c:pt>
                <c:pt idx="328">
                  <c:v>1.08</c:v>
                </c:pt>
                <c:pt idx="329">
                  <c:v>1.075</c:v>
                </c:pt>
                <c:pt idx="330">
                  <c:v>1.1499999999999999</c:v>
                </c:pt>
                <c:pt idx="331">
                  <c:v>1.165</c:v>
                </c:pt>
                <c:pt idx="332">
                  <c:v>1.1200000000000001</c:v>
                </c:pt>
                <c:pt idx="333">
                  <c:v>1.115</c:v>
                </c:pt>
                <c:pt idx="334">
                  <c:v>1.0549999999999999</c:v>
                </c:pt>
                <c:pt idx="335">
                  <c:v>1.05</c:v>
                </c:pt>
                <c:pt idx="336">
                  <c:v>1.0449999999999999</c:v>
                </c:pt>
                <c:pt idx="337">
                  <c:v>1.0549999999999999</c:v>
                </c:pt>
                <c:pt idx="338">
                  <c:v>1.135</c:v>
                </c:pt>
                <c:pt idx="339">
                  <c:v>1.1200000000000001</c:v>
                </c:pt>
                <c:pt idx="340">
                  <c:v>1.08</c:v>
                </c:pt>
                <c:pt idx="341">
                  <c:v>1.075</c:v>
                </c:pt>
                <c:pt idx="342">
                  <c:v>1.075</c:v>
                </c:pt>
                <c:pt idx="343">
                  <c:v>1.095</c:v>
                </c:pt>
                <c:pt idx="344">
                  <c:v>1.115</c:v>
                </c:pt>
                <c:pt idx="345">
                  <c:v>1.1299999999999999</c:v>
                </c:pt>
                <c:pt idx="346">
                  <c:v>1.1499999999999999</c:v>
                </c:pt>
                <c:pt idx="347">
                  <c:v>1.145</c:v>
                </c:pt>
                <c:pt idx="348">
                  <c:v>1.1399999999999999</c:v>
                </c:pt>
                <c:pt idx="349">
                  <c:v>1.0900000000000001</c:v>
                </c:pt>
                <c:pt idx="350">
                  <c:v>1.08</c:v>
                </c:pt>
                <c:pt idx="351">
                  <c:v>1.1000000000000001</c:v>
                </c:pt>
                <c:pt idx="352">
                  <c:v>1.1299999999999999</c:v>
                </c:pt>
                <c:pt idx="353">
                  <c:v>1.145</c:v>
                </c:pt>
                <c:pt idx="354">
                  <c:v>1.19</c:v>
                </c:pt>
                <c:pt idx="355">
                  <c:v>1.21</c:v>
                </c:pt>
                <c:pt idx="356">
                  <c:v>1.19</c:v>
                </c:pt>
                <c:pt idx="357">
                  <c:v>1.19</c:v>
                </c:pt>
                <c:pt idx="358">
                  <c:v>1.19</c:v>
                </c:pt>
                <c:pt idx="359">
                  <c:v>1.22</c:v>
                </c:pt>
                <c:pt idx="360">
                  <c:v>1.2549999999999999</c:v>
                </c:pt>
                <c:pt idx="361">
                  <c:v>1.21</c:v>
                </c:pt>
                <c:pt idx="362">
                  <c:v>1.2250000000000001</c:v>
                </c:pt>
                <c:pt idx="363">
                  <c:v>1.2050000000000001</c:v>
                </c:pt>
                <c:pt idx="364">
                  <c:v>1.24</c:v>
                </c:pt>
                <c:pt idx="365">
                  <c:v>1.18</c:v>
                </c:pt>
                <c:pt idx="366">
                  <c:v>1.18</c:v>
                </c:pt>
                <c:pt idx="367">
                  <c:v>1.2050000000000001</c:v>
                </c:pt>
                <c:pt idx="368">
                  <c:v>1.19</c:v>
                </c:pt>
                <c:pt idx="369">
                  <c:v>1.18</c:v>
                </c:pt>
                <c:pt idx="370">
                  <c:v>1.175</c:v>
                </c:pt>
                <c:pt idx="371">
                  <c:v>1.1599999999999999</c:v>
                </c:pt>
                <c:pt idx="372">
                  <c:v>1.1399999999999999</c:v>
                </c:pt>
                <c:pt idx="373">
                  <c:v>1.175</c:v>
                </c:pt>
                <c:pt idx="374">
                  <c:v>1.17</c:v>
                </c:pt>
                <c:pt idx="375">
                  <c:v>1.18</c:v>
                </c:pt>
                <c:pt idx="376">
                  <c:v>1.155</c:v>
                </c:pt>
                <c:pt idx="377">
                  <c:v>1.175</c:v>
                </c:pt>
                <c:pt idx="378">
                  <c:v>1.1950000000000001</c:v>
                </c:pt>
                <c:pt idx="379">
                  <c:v>1.21</c:v>
                </c:pt>
                <c:pt idx="380">
                  <c:v>1.27</c:v>
                </c:pt>
                <c:pt idx="381">
                  <c:v>1.2849999999999999</c:v>
                </c:pt>
                <c:pt idx="382">
                  <c:v>1.2649999999999999</c:v>
                </c:pt>
                <c:pt idx="383">
                  <c:v>1.32</c:v>
                </c:pt>
                <c:pt idx="384">
                  <c:v>1.2849999999999999</c:v>
                </c:pt>
                <c:pt idx="385">
                  <c:v>1.25</c:v>
                </c:pt>
                <c:pt idx="386">
                  <c:v>1.26</c:v>
                </c:pt>
                <c:pt idx="387">
                  <c:v>1.25</c:v>
                </c:pt>
                <c:pt idx="388">
                  <c:v>1.25</c:v>
                </c:pt>
                <c:pt idx="389">
                  <c:v>1.2250000000000001</c:v>
                </c:pt>
                <c:pt idx="390">
                  <c:v>1.2050000000000001</c:v>
                </c:pt>
                <c:pt idx="391">
                  <c:v>1.19</c:v>
                </c:pt>
                <c:pt idx="392">
                  <c:v>1.21</c:v>
                </c:pt>
                <c:pt idx="393">
                  <c:v>1.36</c:v>
                </c:pt>
                <c:pt idx="394">
                  <c:v>1.39</c:v>
                </c:pt>
                <c:pt idx="395">
                  <c:v>1.35</c:v>
                </c:pt>
                <c:pt idx="396">
                  <c:v>1.345</c:v>
                </c:pt>
                <c:pt idx="397">
                  <c:v>1.35</c:v>
                </c:pt>
                <c:pt idx="398">
                  <c:v>1.365</c:v>
                </c:pt>
                <c:pt idx="399">
                  <c:v>1.37</c:v>
                </c:pt>
                <c:pt idx="400">
                  <c:v>1.37</c:v>
                </c:pt>
                <c:pt idx="401">
                  <c:v>1.46</c:v>
                </c:pt>
                <c:pt idx="402">
                  <c:v>1.43</c:v>
                </c:pt>
                <c:pt idx="403">
                  <c:v>1.44</c:v>
                </c:pt>
                <c:pt idx="404">
                  <c:v>1.45</c:v>
                </c:pt>
                <c:pt idx="405">
                  <c:v>1.39</c:v>
                </c:pt>
                <c:pt idx="406">
                  <c:v>1.44</c:v>
                </c:pt>
                <c:pt idx="407">
                  <c:v>1.43</c:v>
                </c:pt>
                <c:pt idx="408">
                  <c:v>1.4350000000000001</c:v>
                </c:pt>
                <c:pt idx="409">
                  <c:v>1.4350000000000001</c:v>
                </c:pt>
                <c:pt idx="410">
                  <c:v>1.38</c:v>
                </c:pt>
                <c:pt idx="411">
                  <c:v>1.41</c:v>
                </c:pt>
                <c:pt idx="412">
                  <c:v>1.42</c:v>
                </c:pt>
                <c:pt idx="413">
                  <c:v>1.41</c:v>
                </c:pt>
                <c:pt idx="414">
                  <c:v>1.4</c:v>
                </c:pt>
                <c:pt idx="415">
                  <c:v>1.4</c:v>
                </c:pt>
                <c:pt idx="416">
                  <c:v>1.4</c:v>
                </c:pt>
                <c:pt idx="417">
                  <c:v>1.39</c:v>
                </c:pt>
                <c:pt idx="418">
                  <c:v>1.415</c:v>
                </c:pt>
                <c:pt idx="419">
                  <c:v>1.4450000000000001</c:v>
                </c:pt>
                <c:pt idx="420">
                  <c:v>1.5049999999999999</c:v>
                </c:pt>
                <c:pt idx="421">
                  <c:v>1.57</c:v>
                </c:pt>
                <c:pt idx="422">
                  <c:v>1.59</c:v>
                </c:pt>
                <c:pt idx="423">
                  <c:v>1.575</c:v>
                </c:pt>
                <c:pt idx="424">
                  <c:v>1.57</c:v>
                </c:pt>
                <c:pt idx="425">
                  <c:v>1.615</c:v>
                </c:pt>
                <c:pt idx="426">
                  <c:v>1.63</c:v>
                </c:pt>
                <c:pt idx="427">
                  <c:v>1.61</c:v>
                </c:pt>
                <c:pt idx="428">
                  <c:v>1.64</c:v>
                </c:pt>
                <c:pt idx="429">
                  <c:v>1.6</c:v>
                </c:pt>
                <c:pt idx="430">
                  <c:v>1.6</c:v>
                </c:pt>
                <c:pt idx="431">
                  <c:v>1.61</c:v>
                </c:pt>
                <c:pt idx="432">
                  <c:v>1.615</c:v>
                </c:pt>
                <c:pt idx="433">
                  <c:v>1.71</c:v>
                </c:pt>
                <c:pt idx="434">
                  <c:v>1.75</c:v>
                </c:pt>
                <c:pt idx="435">
                  <c:v>1.72</c:v>
                </c:pt>
                <c:pt idx="436">
                  <c:v>1.71</c:v>
                </c:pt>
                <c:pt idx="437">
                  <c:v>1.6950000000000001</c:v>
                </c:pt>
                <c:pt idx="438">
                  <c:v>1.675</c:v>
                </c:pt>
                <c:pt idx="439">
                  <c:v>1.63</c:v>
                </c:pt>
                <c:pt idx="440">
                  <c:v>1.625</c:v>
                </c:pt>
                <c:pt idx="441">
                  <c:v>1.615</c:v>
                </c:pt>
                <c:pt idx="442">
                  <c:v>1.7</c:v>
                </c:pt>
                <c:pt idx="443">
                  <c:v>1.71</c:v>
                </c:pt>
                <c:pt idx="444">
                  <c:v>1.7</c:v>
                </c:pt>
                <c:pt idx="445">
                  <c:v>1.68</c:v>
                </c:pt>
                <c:pt idx="446">
                  <c:v>1.675</c:v>
                </c:pt>
                <c:pt idx="447">
                  <c:v>1.7050000000000001</c:v>
                </c:pt>
                <c:pt idx="448">
                  <c:v>1.7</c:v>
                </c:pt>
                <c:pt idx="449">
                  <c:v>1.82</c:v>
                </c:pt>
                <c:pt idx="450">
                  <c:v>1.8</c:v>
                </c:pt>
                <c:pt idx="451">
                  <c:v>1.8</c:v>
                </c:pt>
                <c:pt idx="452">
                  <c:v>1.81</c:v>
                </c:pt>
                <c:pt idx="453">
                  <c:v>1.855</c:v>
                </c:pt>
                <c:pt idx="454">
                  <c:v>1.835</c:v>
                </c:pt>
                <c:pt idx="455">
                  <c:v>1.845</c:v>
                </c:pt>
                <c:pt idx="456">
                  <c:v>1.8149999999999999</c:v>
                </c:pt>
                <c:pt idx="457">
                  <c:v>1.8</c:v>
                </c:pt>
                <c:pt idx="458">
                  <c:v>1.76</c:v>
                </c:pt>
                <c:pt idx="459">
                  <c:v>1.8049999999999999</c:v>
                </c:pt>
                <c:pt idx="460">
                  <c:v>1.78</c:v>
                </c:pt>
                <c:pt idx="461">
                  <c:v>1.79</c:v>
                </c:pt>
                <c:pt idx="462">
                  <c:v>1.8</c:v>
                </c:pt>
                <c:pt idx="463">
                  <c:v>1.7849999999999999</c:v>
                </c:pt>
                <c:pt idx="464">
                  <c:v>1.71</c:v>
                </c:pt>
                <c:pt idx="465">
                  <c:v>1.7350000000000001</c:v>
                </c:pt>
                <c:pt idx="466">
                  <c:v>1.7</c:v>
                </c:pt>
                <c:pt idx="467">
                  <c:v>1.665</c:v>
                </c:pt>
                <c:pt idx="468">
                  <c:v>1.56</c:v>
                </c:pt>
                <c:pt idx="469">
                  <c:v>1.595</c:v>
                </c:pt>
                <c:pt idx="470">
                  <c:v>1.58</c:v>
                </c:pt>
                <c:pt idx="471">
                  <c:v>1.5649999999999999</c:v>
                </c:pt>
                <c:pt idx="472">
                  <c:v>1.595</c:v>
                </c:pt>
                <c:pt idx="473">
                  <c:v>1.6</c:v>
                </c:pt>
                <c:pt idx="474">
                  <c:v>1.585</c:v>
                </c:pt>
                <c:pt idx="475">
                  <c:v>1.58</c:v>
                </c:pt>
                <c:pt idx="476">
                  <c:v>1.585</c:v>
                </c:pt>
                <c:pt idx="477">
                  <c:v>1.45</c:v>
                </c:pt>
                <c:pt idx="478">
                  <c:v>1.37</c:v>
                </c:pt>
                <c:pt idx="479">
                  <c:v>1.36</c:v>
                </c:pt>
                <c:pt idx="480">
                  <c:v>1.41</c:v>
                </c:pt>
                <c:pt idx="481">
                  <c:v>1.47</c:v>
                </c:pt>
                <c:pt idx="482">
                  <c:v>1.43</c:v>
                </c:pt>
                <c:pt idx="483">
                  <c:v>1.4</c:v>
                </c:pt>
                <c:pt idx="484">
                  <c:v>1.4350000000000001</c:v>
                </c:pt>
                <c:pt idx="485">
                  <c:v>1.38</c:v>
                </c:pt>
                <c:pt idx="486">
                  <c:v>1.335</c:v>
                </c:pt>
                <c:pt idx="487">
                  <c:v>1.385</c:v>
                </c:pt>
                <c:pt idx="488">
                  <c:v>1.33</c:v>
                </c:pt>
                <c:pt idx="489">
                  <c:v>1.325</c:v>
                </c:pt>
                <c:pt idx="490">
                  <c:v>1.31</c:v>
                </c:pt>
                <c:pt idx="491">
                  <c:v>1.29</c:v>
                </c:pt>
                <c:pt idx="492">
                  <c:v>1.3149999999999999</c:v>
                </c:pt>
                <c:pt idx="493">
                  <c:v>1.27</c:v>
                </c:pt>
                <c:pt idx="494">
                  <c:v>1.33</c:v>
                </c:pt>
                <c:pt idx="495">
                  <c:v>1.38</c:v>
                </c:pt>
                <c:pt idx="496">
                  <c:v>1.37</c:v>
                </c:pt>
                <c:pt idx="497">
                  <c:v>1.395</c:v>
                </c:pt>
                <c:pt idx="498">
                  <c:v>1.4</c:v>
                </c:pt>
                <c:pt idx="499">
                  <c:v>1.49</c:v>
                </c:pt>
                <c:pt idx="500">
                  <c:v>1.5049999999999999</c:v>
                </c:pt>
                <c:pt idx="501">
                  <c:v>1.5049999999999999</c:v>
                </c:pt>
                <c:pt idx="502">
                  <c:v>1.47</c:v>
                </c:pt>
                <c:pt idx="503">
                  <c:v>1.47</c:v>
                </c:pt>
                <c:pt idx="504">
                  <c:v>1.44</c:v>
                </c:pt>
                <c:pt idx="505">
                  <c:v>1.46</c:v>
                </c:pt>
                <c:pt idx="506">
                  <c:v>1.46</c:v>
                </c:pt>
                <c:pt idx="507">
                  <c:v>1.49</c:v>
                </c:pt>
                <c:pt idx="508">
                  <c:v>1.45</c:v>
                </c:pt>
                <c:pt idx="509">
                  <c:v>1.46</c:v>
                </c:pt>
                <c:pt idx="510">
                  <c:v>1.47</c:v>
                </c:pt>
                <c:pt idx="511">
                  <c:v>1.45</c:v>
                </c:pt>
                <c:pt idx="512">
                  <c:v>1.425</c:v>
                </c:pt>
                <c:pt idx="513">
                  <c:v>1.4450000000000001</c:v>
                </c:pt>
                <c:pt idx="514">
                  <c:v>1.4</c:v>
                </c:pt>
                <c:pt idx="515">
                  <c:v>1.39</c:v>
                </c:pt>
                <c:pt idx="516">
                  <c:v>1.42</c:v>
                </c:pt>
                <c:pt idx="517">
                  <c:v>1.4450000000000001</c:v>
                </c:pt>
                <c:pt idx="518">
                  <c:v>1.4650000000000001</c:v>
                </c:pt>
                <c:pt idx="519">
                  <c:v>1.44</c:v>
                </c:pt>
                <c:pt idx="520">
                  <c:v>1.425</c:v>
                </c:pt>
                <c:pt idx="521">
                  <c:v>1.4350000000000001</c:v>
                </c:pt>
                <c:pt idx="522">
                  <c:v>1.43</c:v>
                </c:pt>
                <c:pt idx="523">
                  <c:v>1.4750000000000001</c:v>
                </c:pt>
                <c:pt idx="524">
                  <c:v>1.48</c:v>
                </c:pt>
                <c:pt idx="525">
                  <c:v>1.44</c:v>
                </c:pt>
                <c:pt idx="526">
                  <c:v>1.46</c:v>
                </c:pt>
                <c:pt idx="527">
                  <c:v>1.5</c:v>
                </c:pt>
                <c:pt idx="528">
                  <c:v>1.48</c:v>
                </c:pt>
                <c:pt idx="529">
                  <c:v>1.4850000000000001</c:v>
                </c:pt>
                <c:pt idx="530">
                  <c:v>1.5049999999999999</c:v>
                </c:pt>
                <c:pt idx="531">
                  <c:v>1.575</c:v>
                </c:pt>
                <c:pt idx="532">
                  <c:v>1.56</c:v>
                </c:pt>
                <c:pt idx="533">
                  <c:v>1.585</c:v>
                </c:pt>
                <c:pt idx="534">
                  <c:v>1.5449999999999999</c:v>
                </c:pt>
                <c:pt idx="535">
                  <c:v>1.55</c:v>
                </c:pt>
                <c:pt idx="536">
                  <c:v>1.49</c:v>
                </c:pt>
                <c:pt idx="537">
                  <c:v>1.49</c:v>
                </c:pt>
                <c:pt idx="538">
                  <c:v>1.5</c:v>
                </c:pt>
                <c:pt idx="539">
                  <c:v>1.49</c:v>
                </c:pt>
                <c:pt idx="540">
                  <c:v>1.49</c:v>
                </c:pt>
                <c:pt idx="541">
                  <c:v>1.43</c:v>
                </c:pt>
                <c:pt idx="542">
                  <c:v>1.46</c:v>
                </c:pt>
                <c:pt idx="543">
                  <c:v>1.45</c:v>
                </c:pt>
                <c:pt idx="544">
                  <c:v>1.425</c:v>
                </c:pt>
                <c:pt idx="545">
                  <c:v>1.53</c:v>
                </c:pt>
                <c:pt idx="546">
                  <c:v>1.55</c:v>
                </c:pt>
                <c:pt idx="547">
                  <c:v>1.58</c:v>
                </c:pt>
                <c:pt idx="548">
                  <c:v>1.5549999999999999</c:v>
                </c:pt>
                <c:pt idx="549">
                  <c:v>1.55</c:v>
                </c:pt>
                <c:pt idx="550">
                  <c:v>1.55</c:v>
                </c:pt>
                <c:pt idx="551">
                  <c:v>1.56</c:v>
                </c:pt>
                <c:pt idx="552">
                  <c:v>1.5449999999999999</c:v>
                </c:pt>
                <c:pt idx="553">
                  <c:v>1.5449999999999999</c:v>
                </c:pt>
                <c:pt idx="554">
                  <c:v>1.5449999999999999</c:v>
                </c:pt>
                <c:pt idx="555">
                  <c:v>1.52</c:v>
                </c:pt>
                <c:pt idx="556">
                  <c:v>1.5249999999999999</c:v>
                </c:pt>
                <c:pt idx="557">
                  <c:v>1.5249999999999999</c:v>
                </c:pt>
                <c:pt idx="558">
                  <c:v>1.5149999999999999</c:v>
                </c:pt>
                <c:pt idx="559">
                  <c:v>1.52</c:v>
                </c:pt>
                <c:pt idx="560">
                  <c:v>1.49</c:v>
                </c:pt>
                <c:pt idx="561">
                  <c:v>1.5</c:v>
                </c:pt>
                <c:pt idx="562">
                  <c:v>1.5</c:v>
                </c:pt>
                <c:pt idx="563">
                  <c:v>1.4750000000000001</c:v>
                </c:pt>
                <c:pt idx="564">
                  <c:v>1.48</c:v>
                </c:pt>
                <c:pt idx="565">
                  <c:v>1.4850000000000001</c:v>
                </c:pt>
                <c:pt idx="566">
                  <c:v>1.4850000000000001</c:v>
                </c:pt>
                <c:pt idx="567">
                  <c:v>1.4850000000000001</c:v>
                </c:pt>
                <c:pt idx="568">
                  <c:v>1.4750000000000001</c:v>
                </c:pt>
                <c:pt idx="569">
                  <c:v>1.46</c:v>
                </c:pt>
                <c:pt idx="570">
                  <c:v>1.47</c:v>
                </c:pt>
                <c:pt idx="571">
                  <c:v>1.4850000000000001</c:v>
                </c:pt>
                <c:pt idx="572">
                  <c:v>1.4650000000000001</c:v>
                </c:pt>
                <c:pt idx="573">
                  <c:v>1.425</c:v>
                </c:pt>
                <c:pt idx="574">
                  <c:v>1.425</c:v>
                </c:pt>
                <c:pt idx="575">
                  <c:v>1.4650000000000001</c:v>
                </c:pt>
                <c:pt idx="576">
                  <c:v>1.49</c:v>
                </c:pt>
                <c:pt idx="577">
                  <c:v>1.49</c:v>
                </c:pt>
                <c:pt idx="578">
                  <c:v>1.5149999999999999</c:v>
                </c:pt>
                <c:pt idx="579">
                  <c:v>1.5349999999999999</c:v>
                </c:pt>
                <c:pt idx="580">
                  <c:v>1.53</c:v>
                </c:pt>
                <c:pt idx="581">
                  <c:v>1.4850000000000001</c:v>
                </c:pt>
                <c:pt idx="582">
                  <c:v>1.63</c:v>
                </c:pt>
                <c:pt idx="583">
                  <c:v>1.6</c:v>
                </c:pt>
                <c:pt idx="584">
                  <c:v>1.625</c:v>
                </c:pt>
                <c:pt idx="585">
                  <c:v>1.62</c:v>
                </c:pt>
                <c:pt idx="586">
                  <c:v>1.675</c:v>
                </c:pt>
                <c:pt idx="587">
                  <c:v>1.72</c:v>
                </c:pt>
                <c:pt idx="588">
                  <c:v>1.7</c:v>
                </c:pt>
                <c:pt idx="589">
                  <c:v>1.71</c:v>
                </c:pt>
                <c:pt idx="590">
                  <c:v>1.68</c:v>
                </c:pt>
                <c:pt idx="591">
                  <c:v>1.68</c:v>
                </c:pt>
                <c:pt idx="592">
                  <c:v>1.6850000000000001</c:v>
                </c:pt>
                <c:pt idx="593">
                  <c:v>1.65</c:v>
                </c:pt>
                <c:pt idx="594">
                  <c:v>1.62</c:v>
                </c:pt>
                <c:pt idx="595">
                  <c:v>1.56</c:v>
                </c:pt>
                <c:pt idx="596">
                  <c:v>1.5449999999999999</c:v>
                </c:pt>
                <c:pt idx="597">
                  <c:v>1.56</c:v>
                </c:pt>
                <c:pt idx="598">
                  <c:v>1.55</c:v>
                </c:pt>
                <c:pt idx="599">
                  <c:v>1.57</c:v>
                </c:pt>
                <c:pt idx="600">
                  <c:v>1.57</c:v>
                </c:pt>
                <c:pt idx="601">
                  <c:v>1.61</c:v>
                </c:pt>
                <c:pt idx="602">
                  <c:v>1.65</c:v>
                </c:pt>
                <c:pt idx="603">
                  <c:v>1.62</c:v>
                </c:pt>
                <c:pt idx="604">
                  <c:v>1.1499999999999999</c:v>
                </c:pt>
                <c:pt idx="605">
                  <c:v>1.1599999999999999</c:v>
                </c:pt>
                <c:pt idx="606">
                  <c:v>1.155</c:v>
                </c:pt>
                <c:pt idx="607">
                  <c:v>1.1000000000000001</c:v>
                </c:pt>
                <c:pt idx="608">
                  <c:v>1.03</c:v>
                </c:pt>
                <c:pt idx="609">
                  <c:v>1.0149999999999999</c:v>
                </c:pt>
                <c:pt idx="610">
                  <c:v>1.0349999999999999</c:v>
                </c:pt>
                <c:pt idx="611">
                  <c:v>1.075</c:v>
                </c:pt>
                <c:pt idx="612">
                  <c:v>1.08</c:v>
                </c:pt>
                <c:pt idx="613">
                  <c:v>1.125</c:v>
                </c:pt>
                <c:pt idx="614">
                  <c:v>1.1499999999999999</c:v>
                </c:pt>
                <c:pt idx="615">
                  <c:v>1.1399999999999999</c:v>
                </c:pt>
                <c:pt idx="616">
                  <c:v>1.135</c:v>
                </c:pt>
                <c:pt idx="617">
                  <c:v>1.17</c:v>
                </c:pt>
                <c:pt idx="618">
                  <c:v>1.2350000000000001</c:v>
                </c:pt>
                <c:pt idx="619">
                  <c:v>1.23</c:v>
                </c:pt>
                <c:pt idx="620">
                  <c:v>1.2450000000000001</c:v>
                </c:pt>
                <c:pt idx="621">
                  <c:v>1.2450000000000001</c:v>
                </c:pt>
                <c:pt idx="622">
                  <c:v>1.25</c:v>
                </c:pt>
                <c:pt idx="623">
                  <c:v>1.28</c:v>
                </c:pt>
                <c:pt idx="624">
                  <c:v>1.3</c:v>
                </c:pt>
                <c:pt idx="625">
                  <c:v>1.365</c:v>
                </c:pt>
                <c:pt idx="626">
                  <c:v>1.3149999999999999</c:v>
                </c:pt>
                <c:pt idx="627">
                  <c:v>1.3149999999999999</c:v>
                </c:pt>
                <c:pt idx="628">
                  <c:v>1.31</c:v>
                </c:pt>
                <c:pt idx="629">
                  <c:v>1.33</c:v>
                </c:pt>
                <c:pt idx="630">
                  <c:v>1.33</c:v>
                </c:pt>
                <c:pt idx="631">
                  <c:v>1.32</c:v>
                </c:pt>
                <c:pt idx="632">
                  <c:v>1.3</c:v>
                </c:pt>
                <c:pt idx="633">
                  <c:v>1.31</c:v>
                </c:pt>
                <c:pt idx="634">
                  <c:v>1.3</c:v>
                </c:pt>
                <c:pt idx="635">
                  <c:v>1.2849999999999999</c:v>
                </c:pt>
                <c:pt idx="636">
                  <c:v>1.3049999999999999</c:v>
                </c:pt>
                <c:pt idx="637">
                  <c:v>1.2949999999999999</c:v>
                </c:pt>
                <c:pt idx="638">
                  <c:v>1.31</c:v>
                </c:pt>
                <c:pt idx="639">
                  <c:v>1.2849999999999999</c:v>
                </c:pt>
                <c:pt idx="640">
                  <c:v>1.2849999999999999</c:v>
                </c:pt>
                <c:pt idx="641">
                  <c:v>1.26</c:v>
                </c:pt>
                <c:pt idx="642">
                  <c:v>1.2949999999999999</c:v>
                </c:pt>
                <c:pt idx="643">
                  <c:v>1.31</c:v>
                </c:pt>
                <c:pt idx="644">
                  <c:v>1.27</c:v>
                </c:pt>
                <c:pt idx="645">
                  <c:v>1.2549999999999999</c:v>
                </c:pt>
                <c:pt idx="646">
                  <c:v>1.2</c:v>
                </c:pt>
                <c:pt idx="647">
                  <c:v>1.1599999999999999</c:v>
                </c:pt>
                <c:pt idx="648">
                  <c:v>1.175</c:v>
                </c:pt>
                <c:pt idx="649">
                  <c:v>1.2</c:v>
                </c:pt>
                <c:pt idx="650">
                  <c:v>1.23</c:v>
                </c:pt>
                <c:pt idx="651">
                  <c:v>1.18</c:v>
                </c:pt>
                <c:pt idx="652">
                  <c:v>1.175</c:v>
                </c:pt>
                <c:pt idx="653">
                  <c:v>1.17</c:v>
                </c:pt>
                <c:pt idx="654">
                  <c:v>1.18</c:v>
                </c:pt>
                <c:pt idx="655">
                  <c:v>1.1599999999999999</c:v>
                </c:pt>
                <c:pt idx="656">
                  <c:v>1.175</c:v>
                </c:pt>
                <c:pt idx="657">
                  <c:v>1.175</c:v>
                </c:pt>
                <c:pt idx="658">
                  <c:v>1.17</c:v>
                </c:pt>
                <c:pt idx="659">
                  <c:v>1.17</c:v>
                </c:pt>
                <c:pt idx="660">
                  <c:v>1.125</c:v>
                </c:pt>
                <c:pt idx="661">
                  <c:v>1.1000000000000001</c:v>
                </c:pt>
                <c:pt idx="662">
                  <c:v>1.1200000000000001</c:v>
                </c:pt>
                <c:pt idx="663">
                  <c:v>1.105</c:v>
                </c:pt>
                <c:pt idx="664">
                  <c:v>1.1200000000000001</c:v>
                </c:pt>
                <c:pt idx="665">
                  <c:v>1.115</c:v>
                </c:pt>
                <c:pt idx="666">
                  <c:v>1.1100000000000001</c:v>
                </c:pt>
                <c:pt idx="667">
                  <c:v>1.1399999999999999</c:v>
                </c:pt>
                <c:pt idx="668">
                  <c:v>1.1399999999999999</c:v>
                </c:pt>
                <c:pt idx="669">
                  <c:v>1.1599999999999999</c:v>
                </c:pt>
                <c:pt idx="670">
                  <c:v>1.165</c:v>
                </c:pt>
                <c:pt idx="671">
                  <c:v>1.165</c:v>
                </c:pt>
                <c:pt idx="672">
                  <c:v>1.165</c:v>
                </c:pt>
                <c:pt idx="673">
                  <c:v>1.175</c:v>
                </c:pt>
                <c:pt idx="674">
                  <c:v>1.17</c:v>
                </c:pt>
                <c:pt idx="675">
                  <c:v>1.165</c:v>
                </c:pt>
                <c:pt idx="676">
                  <c:v>1.18</c:v>
                </c:pt>
                <c:pt idx="677">
                  <c:v>1.19</c:v>
                </c:pt>
                <c:pt idx="678">
                  <c:v>1.145</c:v>
                </c:pt>
                <c:pt idx="679">
                  <c:v>1.115</c:v>
                </c:pt>
                <c:pt idx="680">
                  <c:v>1.165</c:v>
                </c:pt>
                <c:pt idx="681">
                  <c:v>1.1499999999999999</c:v>
                </c:pt>
                <c:pt idx="682">
                  <c:v>1.1499999999999999</c:v>
                </c:pt>
                <c:pt idx="683">
                  <c:v>1.1299999999999999</c:v>
                </c:pt>
                <c:pt idx="684">
                  <c:v>1.1399999999999999</c:v>
                </c:pt>
                <c:pt idx="685">
                  <c:v>1.125</c:v>
                </c:pt>
                <c:pt idx="686">
                  <c:v>1.085</c:v>
                </c:pt>
                <c:pt idx="687">
                  <c:v>1.1399999999999999</c:v>
                </c:pt>
                <c:pt idx="688">
                  <c:v>1.08</c:v>
                </c:pt>
                <c:pt idx="689">
                  <c:v>1.1000000000000001</c:v>
                </c:pt>
                <c:pt idx="690">
                  <c:v>1.095</c:v>
                </c:pt>
                <c:pt idx="691">
                  <c:v>1.115</c:v>
                </c:pt>
                <c:pt idx="692">
                  <c:v>1.135</c:v>
                </c:pt>
                <c:pt idx="693">
                  <c:v>1.0900000000000001</c:v>
                </c:pt>
                <c:pt idx="694">
                  <c:v>1.075</c:v>
                </c:pt>
                <c:pt idx="695">
                  <c:v>1.1200000000000001</c:v>
                </c:pt>
                <c:pt idx="696">
                  <c:v>1.115</c:v>
                </c:pt>
                <c:pt idx="697">
                  <c:v>1.105</c:v>
                </c:pt>
                <c:pt idx="698">
                  <c:v>1.1100000000000001</c:v>
                </c:pt>
                <c:pt idx="699">
                  <c:v>1.0349999999999999</c:v>
                </c:pt>
                <c:pt idx="700">
                  <c:v>1.0049999999999999</c:v>
                </c:pt>
                <c:pt idx="701">
                  <c:v>1.03</c:v>
                </c:pt>
                <c:pt idx="702">
                  <c:v>1.01</c:v>
                </c:pt>
                <c:pt idx="703">
                  <c:v>0.97</c:v>
                </c:pt>
                <c:pt idx="704">
                  <c:v>0.96</c:v>
                </c:pt>
                <c:pt idx="705">
                  <c:v>0.90500000000000003</c:v>
                </c:pt>
                <c:pt idx="706">
                  <c:v>0.9</c:v>
                </c:pt>
                <c:pt idx="707">
                  <c:v>0.91</c:v>
                </c:pt>
                <c:pt idx="708">
                  <c:v>0.89</c:v>
                </c:pt>
                <c:pt idx="709">
                  <c:v>0.875</c:v>
                </c:pt>
                <c:pt idx="710">
                  <c:v>0.875</c:v>
                </c:pt>
                <c:pt idx="711">
                  <c:v>0.93</c:v>
                </c:pt>
                <c:pt idx="712">
                  <c:v>0.88500000000000001</c:v>
                </c:pt>
                <c:pt idx="713">
                  <c:v>0.85499999999999998</c:v>
                </c:pt>
                <c:pt idx="714">
                  <c:v>0.89</c:v>
                </c:pt>
                <c:pt idx="715">
                  <c:v>0.83499999999999996</c:v>
                </c:pt>
                <c:pt idx="716">
                  <c:v>0.84</c:v>
                </c:pt>
                <c:pt idx="717">
                  <c:v>0.88</c:v>
                </c:pt>
                <c:pt idx="718">
                  <c:v>0.89</c:v>
                </c:pt>
                <c:pt idx="719">
                  <c:v>0.88</c:v>
                </c:pt>
                <c:pt idx="720">
                  <c:v>0.86499999999999999</c:v>
                </c:pt>
                <c:pt idx="721">
                  <c:v>0.87</c:v>
                </c:pt>
                <c:pt idx="722">
                  <c:v>0.85</c:v>
                </c:pt>
                <c:pt idx="723">
                  <c:v>0.87</c:v>
                </c:pt>
                <c:pt idx="724">
                  <c:v>0.85</c:v>
                </c:pt>
                <c:pt idx="725">
                  <c:v>0.86</c:v>
                </c:pt>
                <c:pt idx="726">
                  <c:v>0.86</c:v>
                </c:pt>
                <c:pt idx="727">
                  <c:v>0.85</c:v>
                </c:pt>
                <c:pt idx="728">
                  <c:v>0.85</c:v>
                </c:pt>
                <c:pt idx="729">
                  <c:v>0.84</c:v>
                </c:pt>
                <c:pt idx="730">
                  <c:v>0.82499999999999996</c:v>
                </c:pt>
                <c:pt idx="731">
                  <c:v>0.82</c:v>
                </c:pt>
                <c:pt idx="732">
                  <c:v>0.84</c:v>
                </c:pt>
                <c:pt idx="733">
                  <c:v>0.82</c:v>
                </c:pt>
                <c:pt idx="734">
                  <c:v>0.81</c:v>
                </c:pt>
                <c:pt idx="735">
                  <c:v>0.81200000000000006</c:v>
                </c:pt>
                <c:pt idx="736">
                  <c:v>0.81</c:v>
                </c:pt>
                <c:pt idx="737">
                  <c:v>0.8</c:v>
                </c:pt>
                <c:pt idx="738">
                  <c:v>0.79</c:v>
                </c:pt>
                <c:pt idx="739">
                  <c:v>0.78500000000000003</c:v>
                </c:pt>
                <c:pt idx="740">
                  <c:v>0.84</c:v>
                </c:pt>
                <c:pt idx="741">
                  <c:v>0.81499999999999995</c:v>
                </c:pt>
                <c:pt idx="742">
                  <c:v>0.80500000000000005</c:v>
                </c:pt>
                <c:pt idx="743">
                  <c:v>0.84</c:v>
                </c:pt>
                <c:pt idx="744">
                  <c:v>0.82</c:v>
                </c:pt>
                <c:pt idx="745">
                  <c:v>0.81499999999999995</c:v>
                </c:pt>
                <c:pt idx="746">
                  <c:v>0.81499999999999995</c:v>
                </c:pt>
                <c:pt idx="747">
                  <c:v>0.875</c:v>
                </c:pt>
                <c:pt idx="748">
                  <c:v>0.88</c:v>
                </c:pt>
                <c:pt idx="749">
                  <c:v>0.9</c:v>
                </c:pt>
                <c:pt idx="750">
                  <c:v>0.93500000000000005</c:v>
                </c:pt>
                <c:pt idx="751">
                  <c:v>0.90500000000000003</c:v>
                </c:pt>
                <c:pt idx="752">
                  <c:v>0.93</c:v>
                </c:pt>
                <c:pt idx="753">
                  <c:v>0.91500000000000004</c:v>
                </c:pt>
                <c:pt idx="754">
                  <c:v>0.91</c:v>
                </c:pt>
                <c:pt idx="755">
                  <c:v>0.95</c:v>
                </c:pt>
                <c:pt idx="756">
                  <c:v>0.94499999999999995</c:v>
                </c:pt>
                <c:pt idx="757">
                  <c:v>0.95</c:v>
                </c:pt>
                <c:pt idx="758">
                  <c:v>0.94</c:v>
                </c:pt>
                <c:pt idx="759">
                  <c:v>0.98</c:v>
                </c:pt>
                <c:pt idx="760">
                  <c:v>0.97</c:v>
                </c:pt>
                <c:pt idx="761">
                  <c:v>0.98</c:v>
                </c:pt>
                <c:pt idx="762">
                  <c:v>0.98</c:v>
                </c:pt>
                <c:pt idx="763">
                  <c:v>0.99</c:v>
                </c:pt>
                <c:pt idx="764">
                  <c:v>0.98</c:v>
                </c:pt>
                <c:pt idx="765">
                  <c:v>0.97499999999999998</c:v>
                </c:pt>
                <c:pt idx="766">
                  <c:v>0.98</c:v>
                </c:pt>
                <c:pt idx="767">
                  <c:v>0.96</c:v>
                </c:pt>
                <c:pt idx="768">
                  <c:v>0.97</c:v>
                </c:pt>
                <c:pt idx="769">
                  <c:v>0.98499999999999999</c:v>
                </c:pt>
                <c:pt idx="770">
                  <c:v>0.98</c:v>
                </c:pt>
                <c:pt idx="771">
                  <c:v>0.99</c:v>
                </c:pt>
                <c:pt idx="772">
                  <c:v>0.99199999999999999</c:v>
                </c:pt>
                <c:pt idx="773">
                  <c:v>0.96</c:v>
                </c:pt>
                <c:pt idx="774">
                  <c:v>0.99</c:v>
                </c:pt>
                <c:pt idx="775">
                  <c:v>0.98</c:v>
                </c:pt>
                <c:pt idx="776">
                  <c:v>0.99</c:v>
                </c:pt>
                <c:pt idx="777">
                  <c:v>0.99</c:v>
                </c:pt>
                <c:pt idx="778">
                  <c:v>1.0449999999999999</c:v>
                </c:pt>
                <c:pt idx="779">
                  <c:v>1.0149999999999999</c:v>
                </c:pt>
                <c:pt idx="780">
                  <c:v>1</c:v>
                </c:pt>
                <c:pt idx="781">
                  <c:v>0.99</c:v>
                </c:pt>
                <c:pt idx="782">
                  <c:v>1.0049999999999999</c:v>
                </c:pt>
                <c:pt idx="783">
                  <c:v>0.98</c:v>
                </c:pt>
                <c:pt idx="784">
                  <c:v>0.99</c:v>
                </c:pt>
                <c:pt idx="785">
                  <c:v>0.97</c:v>
                </c:pt>
                <c:pt idx="786">
                  <c:v>1</c:v>
                </c:pt>
                <c:pt idx="787">
                  <c:v>1.03</c:v>
                </c:pt>
                <c:pt idx="788">
                  <c:v>1.07</c:v>
                </c:pt>
                <c:pt idx="789">
                  <c:v>1.07</c:v>
                </c:pt>
                <c:pt idx="790">
                  <c:v>0.98</c:v>
                </c:pt>
                <c:pt idx="791">
                  <c:v>1</c:v>
                </c:pt>
                <c:pt idx="792">
                  <c:v>1.05</c:v>
                </c:pt>
                <c:pt idx="793">
                  <c:v>1</c:v>
                </c:pt>
                <c:pt idx="794">
                  <c:v>0.96</c:v>
                </c:pt>
                <c:pt idx="795">
                  <c:v>0.89</c:v>
                </c:pt>
                <c:pt idx="796">
                  <c:v>0.90500000000000003</c:v>
                </c:pt>
                <c:pt idx="797">
                  <c:v>0.92500000000000004</c:v>
                </c:pt>
                <c:pt idx="798">
                  <c:v>0.92500000000000004</c:v>
                </c:pt>
                <c:pt idx="799">
                  <c:v>1.02</c:v>
                </c:pt>
                <c:pt idx="800">
                  <c:v>0.98499999999999999</c:v>
                </c:pt>
                <c:pt idx="801">
                  <c:v>0.98499999999999999</c:v>
                </c:pt>
                <c:pt idx="802">
                  <c:v>1.01</c:v>
                </c:pt>
                <c:pt idx="803">
                  <c:v>1.02</c:v>
                </c:pt>
                <c:pt idx="804">
                  <c:v>1.03</c:v>
                </c:pt>
                <c:pt idx="805">
                  <c:v>1.01</c:v>
                </c:pt>
                <c:pt idx="806">
                  <c:v>1.0049999999999999</c:v>
                </c:pt>
                <c:pt idx="807">
                  <c:v>0.98499999999999999</c:v>
                </c:pt>
                <c:pt idx="808">
                  <c:v>0.97</c:v>
                </c:pt>
                <c:pt idx="809">
                  <c:v>0.96499999999999997</c:v>
                </c:pt>
                <c:pt idx="810">
                  <c:v>0.95199999999999996</c:v>
                </c:pt>
                <c:pt idx="811">
                  <c:v>0.95499999999999996</c:v>
                </c:pt>
                <c:pt idx="812">
                  <c:v>0.91500000000000004</c:v>
                </c:pt>
                <c:pt idx="813">
                  <c:v>0.90500000000000003</c:v>
                </c:pt>
                <c:pt idx="814">
                  <c:v>0.89500000000000002</c:v>
                </c:pt>
                <c:pt idx="815">
                  <c:v>0.9</c:v>
                </c:pt>
                <c:pt idx="816">
                  <c:v>0.88</c:v>
                </c:pt>
                <c:pt idx="817">
                  <c:v>0.92</c:v>
                </c:pt>
                <c:pt idx="818">
                  <c:v>0.92</c:v>
                </c:pt>
                <c:pt idx="819">
                  <c:v>0.91</c:v>
                </c:pt>
                <c:pt idx="820">
                  <c:v>0.90500000000000003</c:v>
                </c:pt>
                <c:pt idx="821">
                  <c:v>0.9</c:v>
                </c:pt>
                <c:pt idx="822">
                  <c:v>0.89</c:v>
                </c:pt>
                <c:pt idx="823">
                  <c:v>0.91500000000000004</c:v>
                </c:pt>
                <c:pt idx="824">
                  <c:v>0.89</c:v>
                </c:pt>
                <c:pt idx="825">
                  <c:v>0.9</c:v>
                </c:pt>
                <c:pt idx="826">
                  <c:v>0.9</c:v>
                </c:pt>
                <c:pt idx="827">
                  <c:v>0.89500000000000002</c:v>
                </c:pt>
                <c:pt idx="828">
                  <c:v>0.91500000000000004</c:v>
                </c:pt>
                <c:pt idx="829">
                  <c:v>0.9</c:v>
                </c:pt>
                <c:pt idx="830">
                  <c:v>0.88</c:v>
                </c:pt>
                <c:pt idx="831">
                  <c:v>0.88500000000000001</c:v>
                </c:pt>
                <c:pt idx="832">
                  <c:v>0.91</c:v>
                </c:pt>
                <c:pt idx="833">
                  <c:v>0.91</c:v>
                </c:pt>
                <c:pt idx="834">
                  <c:v>0.875</c:v>
                </c:pt>
                <c:pt idx="835">
                  <c:v>0.875</c:v>
                </c:pt>
                <c:pt idx="836">
                  <c:v>0.91</c:v>
                </c:pt>
                <c:pt idx="837">
                  <c:v>0.89</c:v>
                </c:pt>
                <c:pt idx="838">
                  <c:v>0.87</c:v>
                </c:pt>
                <c:pt idx="839">
                  <c:v>0.88</c:v>
                </c:pt>
                <c:pt idx="840">
                  <c:v>0.88500000000000001</c:v>
                </c:pt>
                <c:pt idx="841">
                  <c:v>0.85</c:v>
                </c:pt>
                <c:pt idx="842">
                  <c:v>0.85</c:v>
                </c:pt>
                <c:pt idx="843">
                  <c:v>0.84499999999999997</c:v>
                </c:pt>
                <c:pt idx="844">
                  <c:v>0.82499999999999996</c:v>
                </c:pt>
                <c:pt idx="845">
                  <c:v>0.8</c:v>
                </c:pt>
                <c:pt idx="846">
                  <c:v>0.83</c:v>
                </c:pt>
                <c:pt idx="847">
                  <c:v>0.83</c:v>
                </c:pt>
                <c:pt idx="848">
                  <c:v>0.79500000000000004</c:v>
                </c:pt>
                <c:pt idx="849">
                  <c:v>0.78</c:v>
                </c:pt>
                <c:pt idx="850">
                  <c:v>0.755</c:v>
                </c:pt>
                <c:pt idx="851">
                  <c:v>0.76500000000000001</c:v>
                </c:pt>
                <c:pt idx="852">
                  <c:v>0.76</c:v>
                </c:pt>
                <c:pt idx="853">
                  <c:v>0.77</c:v>
                </c:pt>
                <c:pt idx="854">
                  <c:v>0.77</c:v>
                </c:pt>
                <c:pt idx="855">
                  <c:v>0.78</c:v>
                </c:pt>
                <c:pt idx="856">
                  <c:v>0.78500000000000003</c:v>
                </c:pt>
                <c:pt idx="857">
                  <c:v>0.82</c:v>
                </c:pt>
                <c:pt idx="858">
                  <c:v>0.84499999999999997</c:v>
                </c:pt>
                <c:pt idx="859">
                  <c:v>0.89</c:v>
                </c:pt>
                <c:pt idx="860">
                  <c:v>0.88</c:v>
                </c:pt>
                <c:pt idx="861">
                  <c:v>0.86499999999999999</c:v>
                </c:pt>
                <c:pt idx="862">
                  <c:v>0.87</c:v>
                </c:pt>
                <c:pt idx="863">
                  <c:v>0.85499999999999998</c:v>
                </c:pt>
                <c:pt idx="864">
                  <c:v>0.86499999999999999</c:v>
                </c:pt>
                <c:pt idx="865">
                  <c:v>0.84499999999999997</c:v>
                </c:pt>
                <c:pt idx="866">
                  <c:v>0.85499999999999998</c:v>
                </c:pt>
                <c:pt idx="867">
                  <c:v>0.87</c:v>
                </c:pt>
                <c:pt idx="868">
                  <c:v>0.83</c:v>
                </c:pt>
                <c:pt idx="869">
                  <c:v>0.83499999999999996</c:v>
                </c:pt>
                <c:pt idx="870">
                  <c:v>0.85</c:v>
                </c:pt>
                <c:pt idx="871">
                  <c:v>0.83</c:v>
                </c:pt>
                <c:pt idx="872">
                  <c:v>0.84</c:v>
                </c:pt>
                <c:pt idx="873">
                  <c:v>0.82</c:v>
                </c:pt>
                <c:pt idx="874">
                  <c:v>0.8</c:v>
                </c:pt>
                <c:pt idx="875">
                  <c:v>0.75</c:v>
                </c:pt>
                <c:pt idx="876">
                  <c:v>0.73</c:v>
                </c:pt>
                <c:pt idx="877">
                  <c:v>0.67500000000000004</c:v>
                </c:pt>
                <c:pt idx="878">
                  <c:v>0.70499999999999996</c:v>
                </c:pt>
                <c:pt idx="879">
                  <c:v>0.755</c:v>
                </c:pt>
                <c:pt idx="880">
                  <c:v>0.79500000000000004</c:v>
                </c:pt>
                <c:pt idx="881">
                  <c:v>0.78500000000000003</c:v>
                </c:pt>
                <c:pt idx="882">
                  <c:v>0.8</c:v>
                </c:pt>
                <c:pt idx="883">
                  <c:v>0.76</c:v>
                </c:pt>
                <c:pt idx="884">
                  <c:v>0.78</c:v>
                </c:pt>
                <c:pt idx="885">
                  <c:v>0.76</c:v>
                </c:pt>
                <c:pt idx="886">
                  <c:v>0.76</c:v>
                </c:pt>
                <c:pt idx="887">
                  <c:v>0.78</c:v>
                </c:pt>
                <c:pt idx="888">
                  <c:v>0.76</c:v>
                </c:pt>
                <c:pt idx="889">
                  <c:v>0.76</c:v>
                </c:pt>
                <c:pt idx="890">
                  <c:v>0.75</c:v>
                </c:pt>
                <c:pt idx="891">
                  <c:v>0.745</c:v>
                </c:pt>
                <c:pt idx="892">
                  <c:v>0.74</c:v>
                </c:pt>
                <c:pt idx="893">
                  <c:v>0.74</c:v>
                </c:pt>
                <c:pt idx="894">
                  <c:v>0.74</c:v>
                </c:pt>
                <c:pt idx="895">
                  <c:v>0.69499999999999995</c:v>
                </c:pt>
                <c:pt idx="896">
                  <c:v>0.7</c:v>
                </c:pt>
                <c:pt idx="897">
                  <c:v>0.68500000000000005</c:v>
                </c:pt>
                <c:pt idx="898">
                  <c:v>0.7</c:v>
                </c:pt>
                <c:pt idx="899">
                  <c:v>0.69499999999999995</c:v>
                </c:pt>
                <c:pt idx="900">
                  <c:v>0.7</c:v>
                </c:pt>
                <c:pt idx="901">
                  <c:v>0.67500000000000004</c:v>
                </c:pt>
                <c:pt idx="902">
                  <c:v>0.67500000000000004</c:v>
                </c:pt>
                <c:pt idx="903">
                  <c:v>0.67500000000000004</c:v>
                </c:pt>
                <c:pt idx="904">
                  <c:v>0.67500000000000004</c:v>
                </c:pt>
                <c:pt idx="905">
                  <c:v>0.68</c:v>
                </c:pt>
                <c:pt idx="906">
                  <c:v>0.70499999999999996</c:v>
                </c:pt>
                <c:pt idx="907">
                  <c:v>0.7</c:v>
                </c:pt>
                <c:pt idx="908">
                  <c:v>0.71</c:v>
                </c:pt>
                <c:pt idx="909">
                  <c:v>0.73499999999999999</c:v>
                </c:pt>
                <c:pt idx="910">
                  <c:v>0.73499999999999999</c:v>
                </c:pt>
                <c:pt idx="911">
                  <c:v>0.73</c:v>
                </c:pt>
                <c:pt idx="912">
                  <c:v>0.77</c:v>
                </c:pt>
                <c:pt idx="913">
                  <c:v>0.80500000000000005</c:v>
                </c:pt>
                <c:pt idx="914">
                  <c:v>0.82499999999999996</c:v>
                </c:pt>
                <c:pt idx="915">
                  <c:v>0.82499999999999996</c:v>
                </c:pt>
                <c:pt idx="916">
                  <c:v>0.83</c:v>
                </c:pt>
                <c:pt idx="917">
                  <c:v>0.82</c:v>
                </c:pt>
                <c:pt idx="918">
                  <c:v>0.82</c:v>
                </c:pt>
                <c:pt idx="919">
                  <c:v>0.79</c:v>
                </c:pt>
                <c:pt idx="920">
                  <c:v>0.79</c:v>
                </c:pt>
                <c:pt idx="921">
                  <c:v>0.77500000000000002</c:v>
                </c:pt>
                <c:pt idx="922">
                  <c:v>0.77500000000000002</c:v>
                </c:pt>
                <c:pt idx="923">
                  <c:v>0.76</c:v>
                </c:pt>
                <c:pt idx="924">
                  <c:v>0.74</c:v>
                </c:pt>
                <c:pt idx="925">
                  <c:v>0.71</c:v>
                </c:pt>
                <c:pt idx="926">
                  <c:v>0.75</c:v>
                </c:pt>
                <c:pt idx="927">
                  <c:v>0.75</c:v>
                </c:pt>
                <c:pt idx="928">
                  <c:v>0.73499999999999999</c:v>
                </c:pt>
                <c:pt idx="929">
                  <c:v>0.73</c:v>
                </c:pt>
                <c:pt idx="930">
                  <c:v>0.74</c:v>
                </c:pt>
                <c:pt idx="931">
                  <c:v>0.78</c:v>
                </c:pt>
                <c:pt idx="932">
                  <c:v>0.77</c:v>
                </c:pt>
                <c:pt idx="933">
                  <c:v>0.79</c:v>
                </c:pt>
                <c:pt idx="934">
                  <c:v>0.77</c:v>
                </c:pt>
                <c:pt idx="935">
                  <c:v>0.76</c:v>
                </c:pt>
                <c:pt idx="936">
                  <c:v>0.76</c:v>
                </c:pt>
                <c:pt idx="937">
                  <c:v>0.76</c:v>
                </c:pt>
                <c:pt idx="938">
                  <c:v>0.745</c:v>
                </c:pt>
                <c:pt idx="939">
                  <c:v>0.73</c:v>
                </c:pt>
                <c:pt idx="940">
                  <c:v>0.73499999999999999</c:v>
                </c:pt>
                <c:pt idx="941">
                  <c:v>0.71</c:v>
                </c:pt>
                <c:pt idx="942">
                  <c:v>0.71</c:v>
                </c:pt>
                <c:pt idx="943">
                  <c:v>0.71</c:v>
                </c:pt>
                <c:pt idx="944">
                  <c:v>0.72</c:v>
                </c:pt>
                <c:pt idx="945">
                  <c:v>0.68</c:v>
                </c:pt>
                <c:pt idx="946">
                  <c:v>0.65500000000000003</c:v>
                </c:pt>
                <c:pt idx="947">
                  <c:v>0.66500000000000004</c:v>
                </c:pt>
                <c:pt idx="948">
                  <c:v>0.66</c:v>
                </c:pt>
                <c:pt idx="949">
                  <c:v>0.66500000000000004</c:v>
                </c:pt>
                <c:pt idx="950">
                  <c:v>0.65500000000000003</c:v>
                </c:pt>
                <c:pt idx="951">
                  <c:v>0.66500000000000004</c:v>
                </c:pt>
                <c:pt idx="952">
                  <c:v>0.66500000000000004</c:v>
                </c:pt>
                <c:pt idx="953">
                  <c:v>0.70499999999999996</c:v>
                </c:pt>
                <c:pt idx="954">
                  <c:v>0.66</c:v>
                </c:pt>
                <c:pt idx="955">
                  <c:v>0.66</c:v>
                </c:pt>
                <c:pt idx="956">
                  <c:v>0.66500000000000004</c:v>
                </c:pt>
                <c:pt idx="957">
                  <c:v>0.66</c:v>
                </c:pt>
                <c:pt idx="958">
                  <c:v>0.68</c:v>
                </c:pt>
                <c:pt idx="959">
                  <c:v>0.7</c:v>
                </c:pt>
                <c:pt idx="960">
                  <c:v>0.72</c:v>
                </c:pt>
                <c:pt idx="961">
                  <c:v>0.69</c:v>
                </c:pt>
                <c:pt idx="962">
                  <c:v>0.65</c:v>
                </c:pt>
                <c:pt idx="963">
                  <c:v>0.66</c:v>
                </c:pt>
                <c:pt idx="964">
                  <c:v>0.6</c:v>
                </c:pt>
                <c:pt idx="965">
                  <c:v>0.61499999999999999</c:v>
                </c:pt>
                <c:pt idx="966">
                  <c:v>0.61499999999999999</c:v>
                </c:pt>
                <c:pt idx="967">
                  <c:v>0.60499999999999998</c:v>
                </c:pt>
                <c:pt idx="968">
                  <c:v>0.59499999999999997</c:v>
                </c:pt>
                <c:pt idx="969">
                  <c:v>0.6</c:v>
                </c:pt>
                <c:pt idx="970">
                  <c:v>0.59499999999999997</c:v>
                </c:pt>
                <c:pt idx="971">
                  <c:v>0.60499999999999998</c:v>
                </c:pt>
                <c:pt idx="972">
                  <c:v>0.61</c:v>
                </c:pt>
                <c:pt idx="973">
                  <c:v>0.6</c:v>
                </c:pt>
                <c:pt idx="974">
                  <c:v>0.61</c:v>
                </c:pt>
                <c:pt idx="975">
                  <c:v>0.6</c:v>
                </c:pt>
                <c:pt idx="976">
                  <c:v>0.56499999999999995</c:v>
                </c:pt>
                <c:pt idx="977">
                  <c:v>0.55000000000000004</c:v>
                </c:pt>
                <c:pt idx="978">
                  <c:v>0.56499999999999995</c:v>
                </c:pt>
                <c:pt idx="979">
                  <c:v>0.56999999999999995</c:v>
                </c:pt>
                <c:pt idx="980">
                  <c:v>0.57499999999999996</c:v>
                </c:pt>
                <c:pt idx="981">
                  <c:v>0.56999999999999995</c:v>
                </c:pt>
                <c:pt idx="982">
                  <c:v>0.56999999999999995</c:v>
                </c:pt>
                <c:pt idx="983">
                  <c:v>0.57499999999999996</c:v>
                </c:pt>
                <c:pt idx="984">
                  <c:v>0.56499999999999995</c:v>
                </c:pt>
                <c:pt idx="985">
                  <c:v>0.58499999999999996</c:v>
                </c:pt>
                <c:pt idx="986">
                  <c:v>0.58499999999999996</c:v>
                </c:pt>
                <c:pt idx="987">
                  <c:v>0.59499999999999997</c:v>
                </c:pt>
                <c:pt idx="988">
                  <c:v>0.58499999999999996</c:v>
                </c:pt>
                <c:pt idx="989">
                  <c:v>0.56999999999999995</c:v>
                </c:pt>
                <c:pt idx="990">
                  <c:v>0.59499999999999997</c:v>
                </c:pt>
                <c:pt idx="991">
                  <c:v>0.7</c:v>
                </c:pt>
                <c:pt idx="992">
                  <c:v>0.73</c:v>
                </c:pt>
                <c:pt idx="993">
                  <c:v>0.85</c:v>
                </c:pt>
                <c:pt idx="994">
                  <c:v>0.82</c:v>
                </c:pt>
                <c:pt idx="995">
                  <c:v>0.84</c:v>
                </c:pt>
                <c:pt idx="996">
                  <c:v>0.83</c:v>
                </c:pt>
                <c:pt idx="997">
                  <c:v>0.80500000000000005</c:v>
                </c:pt>
                <c:pt idx="998">
                  <c:v>0.76500000000000001</c:v>
                </c:pt>
                <c:pt idx="999">
                  <c:v>0.755</c:v>
                </c:pt>
                <c:pt idx="1000">
                  <c:v>0.72</c:v>
                </c:pt>
                <c:pt idx="1001">
                  <c:v>0.71499999999999997</c:v>
                </c:pt>
                <c:pt idx="1002">
                  <c:v>0.71</c:v>
                </c:pt>
                <c:pt idx="1003">
                  <c:v>0.72</c:v>
                </c:pt>
                <c:pt idx="1004">
                  <c:v>0.73</c:v>
                </c:pt>
                <c:pt idx="1005">
                  <c:v>0.75</c:v>
                </c:pt>
                <c:pt idx="1006">
                  <c:v>0.755</c:v>
                </c:pt>
                <c:pt idx="1007">
                  <c:v>0.73</c:v>
                </c:pt>
                <c:pt idx="1008">
                  <c:v>0.70499999999999996</c:v>
                </c:pt>
                <c:pt idx="1009">
                  <c:v>0.71</c:v>
                </c:pt>
                <c:pt idx="1010">
                  <c:v>0.72</c:v>
                </c:pt>
                <c:pt idx="1011">
                  <c:v>0.69</c:v>
                </c:pt>
                <c:pt idx="1012">
                  <c:v>0.71</c:v>
                </c:pt>
                <c:pt idx="1013">
                  <c:v>0.73</c:v>
                </c:pt>
                <c:pt idx="1014">
                  <c:v>0.74</c:v>
                </c:pt>
                <c:pt idx="1015">
                  <c:v>0.75</c:v>
                </c:pt>
                <c:pt idx="1016">
                  <c:v>0.755</c:v>
                </c:pt>
                <c:pt idx="1017">
                  <c:v>0.75</c:v>
                </c:pt>
                <c:pt idx="1018">
                  <c:v>0.73499999999999999</c:v>
                </c:pt>
                <c:pt idx="1019">
                  <c:v>0.71499999999999997</c:v>
                </c:pt>
                <c:pt idx="1020">
                  <c:v>0.71</c:v>
                </c:pt>
                <c:pt idx="1021">
                  <c:v>0.71</c:v>
                </c:pt>
                <c:pt idx="1022">
                  <c:v>0.69499999999999995</c:v>
                </c:pt>
                <c:pt idx="1023">
                  <c:v>0.69499999999999995</c:v>
                </c:pt>
                <c:pt idx="1024">
                  <c:v>0.71</c:v>
                </c:pt>
                <c:pt idx="1025">
                  <c:v>0.72</c:v>
                </c:pt>
                <c:pt idx="1026">
                  <c:v>0.72</c:v>
                </c:pt>
                <c:pt idx="1027">
                  <c:v>0.7</c:v>
                </c:pt>
                <c:pt idx="1028">
                  <c:v>0.7</c:v>
                </c:pt>
                <c:pt idx="1029">
                  <c:v>0.71</c:v>
                </c:pt>
                <c:pt idx="1030">
                  <c:v>0.71</c:v>
                </c:pt>
                <c:pt idx="1031">
                  <c:v>0.71</c:v>
                </c:pt>
                <c:pt idx="1032">
                  <c:v>0.65</c:v>
                </c:pt>
                <c:pt idx="1033">
                  <c:v>0.65500000000000003</c:v>
                </c:pt>
                <c:pt idx="1034">
                  <c:v>0.64500000000000002</c:v>
                </c:pt>
                <c:pt idx="1035">
                  <c:v>0.64500000000000002</c:v>
                </c:pt>
                <c:pt idx="1036">
                  <c:v>0.64</c:v>
                </c:pt>
                <c:pt idx="1037">
                  <c:v>0.63</c:v>
                </c:pt>
                <c:pt idx="1038">
                  <c:v>0.65</c:v>
                </c:pt>
                <c:pt idx="1039">
                  <c:v>0.66</c:v>
                </c:pt>
                <c:pt idx="1040">
                  <c:v>0.68</c:v>
                </c:pt>
                <c:pt idx="1041">
                  <c:v>0.67500000000000004</c:v>
                </c:pt>
                <c:pt idx="1042">
                  <c:v>0.66500000000000004</c:v>
                </c:pt>
                <c:pt idx="1043">
                  <c:v>0.67500000000000004</c:v>
                </c:pt>
                <c:pt idx="1044">
                  <c:v>0.65</c:v>
                </c:pt>
                <c:pt idx="1045">
                  <c:v>0.68</c:v>
                </c:pt>
                <c:pt idx="1046">
                  <c:v>0.65</c:v>
                </c:pt>
                <c:pt idx="1047">
                  <c:v>0.64</c:v>
                </c:pt>
                <c:pt idx="1048">
                  <c:v>0.65</c:v>
                </c:pt>
                <c:pt idx="1049">
                  <c:v>0.63500000000000001</c:v>
                </c:pt>
                <c:pt idx="1050">
                  <c:v>0.64</c:v>
                </c:pt>
                <c:pt idx="1051">
                  <c:v>0.66500000000000004</c:v>
                </c:pt>
                <c:pt idx="1052">
                  <c:v>0.64</c:v>
                </c:pt>
                <c:pt idx="1053">
                  <c:v>0.66</c:v>
                </c:pt>
                <c:pt idx="1054">
                  <c:v>0.65500000000000003</c:v>
                </c:pt>
                <c:pt idx="1055">
                  <c:v>0.64</c:v>
                </c:pt>
              </c:numCache>
            </c:numRef>
          </c:val>
          <c:smooth val="0"/>
        </c:ser>
        <c:dLbls>
          <c:showLegendKey val="0"/>
          <c:showVal val="0"/>
          <c:showCatName val="0"/>
          <c:showSerName val="0"/>
          <c:showPercent val="0"/>
          <c:showBubbleSize val="0"/>
        </c:dLbls>
        <c:marker val="1"/>
        <c:smooth val="0"/>
        <c:axId val="158514480"/>
        <c:axId val="158515040"/>
      </c:lineChart>
      <c:catAx>
        <c:axId val="158513360"/>
        <c:scaling>
          <c:orientation val="minMax"/>
        </c:scaling>
        <c:delete val="0"/>
        <c:axPos val="b"/>
        <c:numFmt formatCode="mmm\-yy" sourceLinked="0"/>
        <c:majorTickMark val="out"/>
        <c:minorTickMark val="none"/>
        <c:tickLblPos val="nextTo"/>
        <c:spPr>
          <a:ln w="3175">
            <a:solidFill>
              <a:srgbClr val="000000"/>
            </a:solidFill>
            <a:prstDash val="solid"/>
          </a:ln>
        </c:spPr>
        <c:txPr>
          <a:bodyPr rot="0" vert="horz"/>
          <a:lstStyle/>
          <a:p>
            <a:pPr rtl="1">
              <a:defRPr sz="800" b="1" i="0" u="none" strike="noStrike" baseline="0">
                <a:solidFill>
                  <a:srgbClr val="000000"/>
                </a:solidFill>
                <a:latin typeface="Arial"/>
                <a:ea typeface="Arial"/>
                <a:cs typeface="Arial"/>
              </a:defRPr>
            </a:pPr>
            <a:endParaRPr lang="en-US"/>
          </a:p>
        </c:txPr>
        <c:crossAx val="158513920"/>
        <c:crossesAt val="-1.5"/>
        <c:auto val="0"/>
        <c:lblAlgn val="ctr"/>
        <c:lblOffset val="100"/>
        <c:tickLblSkip val="30"/>
        <c:tickMarkSkip val="1"/>
        <c:noMultiLvlLbl val="0"/>
      </c:catAx>
      <c:valAx>
        <c:axId val="158513920"/>
        <c:scaling>
          <c:orientation val="minMax"/>
        </c:scaling>
        <c:delete val="0"/>
        <c:axPos val="r"/>
        <c:majorGridlines>
          <c:spPr>
            <a:ln w="3175">
              <a:solidFill>
                <a:srgbClr val="000000"/>
              </a:solidFill>
              <a:prstDash val="solid"/>
            </a:ln>
          </c:spPr>
        </c:majorGridlines>
        <c:numFmt formatCode="#,##0.00" sourceLinked="0"/>
        <c:majorTickMark val="out"/>
        <c:minorTickMark val="none"/>
        <c:tickLblPos val="nextTo"/>
        <c:spPr>
          <a:ln w="3175">
            <a:solidFill>
              <a:srgbClr val="000000"/>
            </a:solidFill>
            <a:prstDash val="solid"/>
          </a:ln>
        </c:spPr>
        <c:txPr>
          <a:bodyPr rot="0" vert="horz"/>
          <a:lstStyle/>
          <a:p>
            <a:pPr rtl="1">
              <a:defRPr sz="800" b="1" i="0" u="none" strike="noStrike" baseline="0">
                <a:solidFill>
                  <a:srgbClr val="000000"/>
                </a:solidFill>
                <a:latin typeface="Arial"/>
                <a:ea typeface="Arial"/>
                <a:cs typeface="Arial"/>
              </a:defRPr>
            </a:pPr>
            <a:endParaRPr lang="en-US"/>
          </a:p>
        </c:txPr>
        <c:crossAx val="158513360"/>
        <c:crosses val="max"/>
        <c:crossBetween val="between"/>
      </c:valAx>
      <c:catAx>
        <c:axId val="158514480"/>
        <c:scaling>
          <c:orientation val="minMax"/>
        </c:scaling>
        <c:delete val="1"/>
        <c:axPos val="b"/>
        <c:majorTickMark val="out"/>
        <c:minorTickMark val="none"/>
        <c:tickLblPos val="nextTo"/>
        <c:crossAx val="158515040"/>
        <c:crosses val="autoZero"/>
        <c:auto val="1"/>
        <c:lblAlgn val="ctr"/>
        <c:lblOffset val="100"/>
        <c:noMultiLvlLbl val="0"/>
      </c:catAx>
      <c:valAx>
        <c:axId val="158515040"/>
        <c:scaling>
          <c:orientation val="minMax"/>
        </c:scaling>
        <c:delete val="0"/>
        <c:axPos val="l"/>
        <c:numFmt formatCode="\$#,##0.00" sourceLinked="0"/>
        <c:majorTickMark val="cross"/>
        <c:minorTickMark val="none"/>
        <c:tickLblPos val="nextTo"/>
        <c:spPr>
          <a:ln w="3175">
            <a:solidFill>
              <a:srgbClr val="000000"/>
            </a:solidFill>
            <a:prstDash val="solid"/>
          </a:ln>
        </c:spPr>
        <c:txPr>
          <a:bodyPr rot="0" vert="horz"/>
          <a:lstStyle/>
          <a:p>
            <a:pPr rtl="1">
              <a:defRPr sz="800" b="1" i="0" u="none" strike="noStrike" baseline="0">
                <a:solidFill>
                  <a:srgbClr val="000000"/>
                </a:solidFill>
                <a:latin typeface="Arial"/>
                <a:ea typeface="Arial"/>
                <a:cs typeface="Arial"/>
              </a:defRPr>
            </a:pPr>
            <a:endParaRPr lang="en-US"/>
          </a:p>
        </c:txPr>
        <c:crossAx val="158514480"/>
        <c:crosses val="autoZero"/>
        <c:crossBetween val="between"/>
        <c:majorUnit val="0.1"/>
      </c:valAx>
      <c:spPr>
        <a:gradFill rotWithShape="0">
          <a:gsLst>
            <a:gs pos="0">
              <a:srgbClr val="000082"/>
            </a:gs>
            <a:gs pos="30000">
              <a:srgbClr val="66008F"/>
            </a:gs>
            <a:gs pos="64999">
              <a:srgbClr val="BA0066"/>
            </a:gs>
            <a:gs pos="89999">
              <a:srgbClr val="FF0000"/>
            </a:gs>
            <a:gs pos="100000">
              <a:srgbClr val="FF8200"/>
            </a:gs>
          </a:gsLst>
          <a:lin ang="5400000"/>
        </a:gradFill>
        <a:ln w="12700">
          <a:solidFill>
            <a:srgbClr val="808080"/>
          </a:solidFill>
          <a:prstDash val="solid"/>
        </a:ln>
      </c:spPr>
    </c:plotArea>
    <c:plotVisOnly val="1"/>
    <c:dispBlanksAs val="gap"/>
    <c:showDLblsOverMax val="0"/>
  </c:chart>
  <c:spPr>
    <a:noFill/>
    <a:ln w="9525">
      <a:noFill/>
    </a:ln>
  </c:spPr>
  <c:txPr>
    <a:bodyPr/>
    <a:lstStyle/>
    <a:p>
      <a:pPr>
        <a:defRPr sz="1000" b="0" i="0" u="none" strike="noStrike" baseline="0">
          <a:solidFill>
            <a:srgbClr val="000000"/>
          </a:solidFill>
          <a:latin typeface="Arial"/>
          <a:ea typeface="Arial"/>
          <a:cs typeface="Arial"/>
        </a:defRPr>
      </a:pPr>
      <a:endParaRPr lang="en-US"/>
    </a:p>
  </c:txPr>
  <c:userShapes r:id="rId1"/>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5.185185185185185E-2"/>
          <c:y val="3.6211699164345405E-2"/>
          <c:w val="0.88296296296296295"/>
          <c:h val="0.88857938718662954"/>
        </c:manualLayout>
      </c:layout>
      <c:barChart>
        <c:barDir val="col"/>
        <c:grouping val="clustered"/>
        <c:varyColors val="0"/>
        <c:ser>
          <c:idx val="0"/>
          <c:order val="0"/>
          <c:tx>
            <c:strRef>
              <c:f>SPL!$AC$1</c:f>
              <c:strCache>
                <c:ptCount val="1"/>
                <c:pt idx="0">
                  <c:v>HIST</c:v>
                </c:pt>
              </c:strCache>
            </c:strRef>
          </c:tx>
          <c:spPr>
            <a:gradFill rotWithShape="0">
              <a:gsLst>
                <a:gs pos="0">
                  <a:srgbClr val="000000"/>
                </a:gs>
                <a:gs pos="39999">
                  <a:srgbClr val="0A128C"/>
                </a:gs>
                <a:gs pos="70000">
                  <a:srgbClr val="181CC7"/>
                </a:gs>
                <a:gs pos="88000">
                  <a:srgbClr val="7005D4"/>
                </a:gs>
                <a:gs pos="100000">
                  <a:srgbClr val="8C3D91"/>
                </a:gs>
              </a:gsLst>
              <a:lin ang="5400000"/>
            </a:gradFill>
            <a:ln w="3175">
              <a:solidFill>
                <a:srgbClr val="000000"/>
              </a:solidFill>
              <a:prstDash val="solid"/>
            </a:ln>
          </c:spPr>
          <c:invertIfNegative val="0"/>
          <c:cat>
            <c:numRef>
              <c:f>SPL!$A$1400:$A$2456</c:f>
              <c:numCache>
                <c:formatCode>m/d/yyyy</c:formatCode>
                <c:ptCount val="1057"/>
                <c:pt idx="0">
                  <c:v>40366</c:v>
                </c:pt>
                <c:pt idx="1">
                  <c:v>40367</c:v>
                </c:pt>
                <c:pt idx="2">
                  <c:v>40368</c:v>
                </c:pt>
                <c:pt idx="3">
                  <c:v>40371</c:v>
                </c:pt>
                <c:pt idx="4">
                  <c:v>40372</c:v>
                </c:pt>
                <c:pt idx="5">
                  <c:v>40373</c:v>
                </c:pt>
                <c:pt idx="6">
                  <c:v>40374</c:v>
                </c:pt>
                <c:pt idx="7">
                  <c:v>40375</c:v>
                </c:pt>
                <c:pt idx="8">
                  <c:v>40378</c:v>
                </c:pt>
                <c:pt idx="9">
                  <c:v>40379</c:v>
                </c:pt>
                <c:pt idx="10">
                  <c:v>40380</c:v>
                </c:pt>
                <c:pt idx="11">
                  <c:v>40381</c:v>
                </c:pt>
                <c:pt idx="12">
                  <c:v>40382</c:v>
                </c:pt>
                <c:pt idx="13">
                  <c:v>40385</c:v>
                </c:pt>
                <c:pt idx="14">
                  <c:v>40386</c:v>
                </c:pt>
                <c:pt idx="15">
                  <c:v>40387</c:v>
                </c:pt>
                <c:pt idx="16">
                  <c:v>40388</c:v>
                </c:pt>
                <c:pt idx="17">
                  <c:v>40389</c:v>
                </c:pt>
                <c:pt idx="18">
                  <c:v>40392</c:v>
                </c:pt>
                <c:pt idx="19">
                  <c:v>40393</c:v>
                </c:pt>
                <c:pt idx="20">
                  <c:v>40394</c:v>
                </c:pt>
                <c:pt idx="21">
                  <c:v>40395</c:v>
                </c:pt>
                <c:pt idx="22">
                  <c:v>40396</c:v>
                </c:pt>
                <c:pt idx="23">
                  <c:v>40399</c:v>
                </c:pt>
                <c:pt idx="24">
                  <c:v>40400</c:v>
                </c:pt>
                <c:pt idx="25">
                  <c:v>40401</c:v>
                </c:pt>
                <c:pt idx="26">
                  <c:v>40402</c:v>
                </c:pt>
                <c:pt idx="27">
                  <c:v>40403</c:v>
                </c:pt>
                <c:pt idx="28">
                  <c:v>40406</c:v>
                </c:pt>
                <c:pt idx="29">
                  <c:v>40407</c:v>
                </c:pt>
                <c:pt idx="30">
                  <c:v>40408</c:v>
                </c:pt>
                <c:pt idx="31">
                  <c:v>40409</c:v>
                </c:pt>
                <c:pt idx="32">
                  <c:v>40410</c:v>
                </c:pt>
                <c:pt idx="33">
                  <c:v>40413</c:v>
                </c:pt>
                <c:pt idx="34">
                  <c:v>40414</c:v>
                </c:pt>
                <c:pt idx="35">
                  <c:v>40415</c:v>
                </c:pt>
                <c:pt idx="36">
                  <c:v>40416</c:v>
                </c:pt>
                <c:pt idx="37">
                  <c:v>40417</c:v>
                </c:pt>
                <c:pt idx="38">
                  <c:v>40420</c:v>
                </c:pt>
                <c:pt idx="39">
                  <c:v>40421</c:v>
                </c:pt>
                <c:pt idx="40">
                  <c:v>40422</c:v>
                </c:pt>
                <c:pt idx="41">
                  <c:v>40423</c:v>
                </c:pt>
                <c:pt idx="42">
                  <c:v>40424</c:v>
                </c:pt>
                <c:pt idx="43">
                  <c:v>40427</c:v>
                </c:pt>
                <c:pt idx="44">
                  <c:v>40428</c:v>
                </c:pt>
                <c:pt idx="45">
                  <c:v>40429</c:v>
                </c:pt>
                <c:pt idx="46">
                  <c:v>40430</c:v>
                </c:pt>
                <c:pt idx="47">
                  <c:v>40431</c:v>
                </c:pt>
                <c:pt idx="48">
                  <c:v>40434</c:v>
                </c:pt>
                <c:pt idx="49">
                  <c:v>40435</c:v>
                </c:pt>
                <c:pt idx="50">
                  <c:v>40436</c:v>
                </c:pt>
                <c:pt idx="51">
                  <c:v>40437</c:v>
                </c:pt>
                <c:pt idx="52">
                  <c:v>40438</c:v>
                </c:pt>
                <c:pt idx="53">
                  <c:v>40441</c:v>
                </c:pt>
                <c:pt idx="54">
                  <c:v>40442</c:v>
                </c:pt>
                <c:pt idx="55">
                  <c:v>40443</c:v>
                </c:pt>
                <c:pt idx="56">
                  <c:v>40444</c:v>
                </c:pt>
                <c:pt idx="57">
                  <c:v>40445</c:v>
                </c:pt>
                <c:pt idx="58">
                  <c:v>40448</c:v>
                </c:pt>
                <c:pt idx="59">
                  <c:v>40449</c:v>
                </c:pt>
                <c:pt idx="60">
                  <c:v>40450</c:v>
                </c:pt>
                <c:pt idx="61">
                  <c:v>40451</c:v>
                </c:pt>
                <c:pt idx="62">
                  <c:v>40455</c:v>
                </c:pt>
                <c:pt idx="63">
                  <c:v>40456</c:v>
                </c:pt>
                <c:pt idx="64">
                  <c:v>40457</c:v>
                </c:pt>
                <c:pt idx="65">
                  <c:v>40458</c:v>
                </c:pt>
                <c:pt idx="66">
                  <c:v>40459</c:v>
                </c:pt>
                <c:pt idx="67">
                  <c:v>40462</c:v>
                </c:pt>
                <c:pt idx="68">
                  <c:v>40463</c:v>
                </c:pt>
                <c:pt idx="69">
                  <c:v>40464</c:v>
                </c:pt>
                <c:pt idx="70">
                  <c:v>40465</c:v>
                </c:pt>
                <c:pt idx="71">
                  <c:v>40466</c:v>
                </c:pt>
                <c:pt idx="72">
                  <c:v>40469</c:v>
                </c:pt>
                <c:pt idx="73">
                  <c:v>40470</c:v>
                </c:pt>
                <c:pt idx="74">
                  <c:v>40471</c:v>
                </c:pt>
                <c:pt idx="75">
                  <c:v>40472</c:v>
                </c:pt>
                <c:pt idx="76">
                  <c:v>40473</c:v>
                </c:pt>
                <c:pt idx="77">
                  <c:v>40476</c:v>
                </c:pt>
                <c:pt idx="78">
                  <c:v>40477</c:v>
                </c:pt>
                <c:pt idx="79">
                  <c:v>40478</c:v>
                </c:pt>
                <c:pt idx="80">
                  <c:v>40479</c:v>
                </c:pt>
                <c:pt idx="81">
                  <c:v>40480</c:v>
                </c:pt>
                <c:pt idx="82">
                  <c:v>40483</c:v>
                </c:pt>
                <c:pt idx="83">
                  <c:v>40484</c:v>
                </c:pt>
                <c:pt idx="84">
                  <c:v>40485</c:v>
                </c:pt>
                <c:pt idx="85">
                  <c:v>40486</c:v>
                </c:pt>
                <c:pt idx="86">
                  <c:v>40487</c:v>
                </c:pt>
                <c:pt idx="87">
                  <c:v>40490</c:v>
                </c:pt>
                <c:pt idx="88">
                  <c:v>40491</c:v>
                </c:pt>
                <c:pt idx="89">
                  <c:v>40492</c:v>
                </c:pt>
                <c:pt idx="90">
                  <c:v>40493</c:v>
                </c:pt>
                <c:pt idx="91">
                  <c:v>40494</c:v>
                </c:pt>
                <c:pt idx="92">
                  <c:v>40497</c:v>
                </c:pt>
                <c:pt idx="93">
                  <c:v>40498</c:v>
                </c:pt>
                <c:pt idx="94">
                  <c:v>40499</c:v>
                </c:pt>
                <c:pt idx="95">
                  <c:v>40500</c:v>
                </c:pt>
                <c:pt idx="96">
                  <c:v>40501</c:v>
                </c:pt>
                <c:pt idx="97">
                  <c:v>40504</c:v>
                </c:pt>
                <c:pt idx="98">
                  <c:v>40505</c:v>
                </c:pt>
                <c:pt idx="99">
                  <c:v>40506</c:v>
                </c:pt>
                <c:pt idx="100">
                  <c:v>40507</c:v>
                </c:pt>
                <c:pt idx="101">
                  <c:v>40508</c:v>
                </c:pt>
                <c:pt idx="102">
                  <c:v>40511</c:v>
                </c:pt>
                <c:pt idx="103">
                  <c:v>40512</c:v>
                </c:pt>
                <c:pt idx="104">
                  <c:v>40513</c:v>
                </c:pt>
                <c:pt idx="105">
                  <c:v>40514</c:v>
                </c:pt>
                <c:pt idx="106">
                  <c:v>40515</c:v>
                </c:pt>
                <c:pt idx="107">
                  <c:v>40518</c:v>
                </c:pt>
                <c:pt idx="108">
                  <c:v>40519</c:v>
                </c:pt>
                <c:pt idx="109">
                  <c:v>40520</c:v>
                </c:pt>
                <c:pt idx="110">
                  <c:v>40521</c:v>
                </c:pt>
                <c:pt idx="111">
                  <c:v>40522</c:v>
                </c:pt>
                <c:pt idx="112">
                  <c:v>40525</c:v>
                </c:pt>
                <c:pt idx="113">
                  <c:v>40526</c:v>
                </c:pt>
                <c:pt idx="114">
                  <c:v>40527</c:v>
                </c:pt>
                <c:pt idx="115">
                  <c:v>40528</c:v>
                </c:pt>
                <c:pt idx="116">
                  <c:v>40529</c:v>
                </c:pt>
                <c:pt idx="117">
                  <c:v>40532</c:v>
                </c:pt>
                <c:pt idx="118">
                  <c:v>40533</c:v>
                </c:pt>
                <c:pt idx="119">
                  <c:v>40534</c:v>
                </c:pt>
                <c:pt idx="120">
                  <c:v>40535</c:v>
                </c:pt>
                <c:pt idx="121">
                  <c:v>40536</c:v>
                </c:pt>
                <c:pt idx="122">
                  <c:v>40541</c:v>
                </c:pt>
                <c:pt idx="123">
                  <c:v>40547</c:v>
                </c:pt>
                <c:pt idx="124">
                  <c:v>40548</c:v>
                </c:pt>
                <c:pt idx="125">
                  <c:v>40549</c:v>
                </c:pt>
                <c:pt idx="126">
                  <c:v>40550</c:v>
                </c:pt>
                <c:pt idx="127">
                  <c:v>40553</c:v>
                </c:pt>
                <c:pt idx="128">
                  <c:v>40554</c:v>
                </c:pt>
                <c:pt idx="129">
                  <c:v>40555</c:v>
                </c:pt>
                <c:pt idx="130">
                  <c:v>40556</c:v>
                </c:pt>
                <c:pt idx="131">
                  <c:v>40557</c:v>
                </c:pt>
                <c:pt idx="132">
                  <c:v>40560</c:v>
                </c:pt>
                <c:pt idx="133">
                  <c:v>40561</c:v>
                </c:pt>
                <c:pt idx="134">
                  <c:v>40562</c:v>
                </c:pt>
                <c:pt idx="135">
                  <c:v>40563</c:v>
                </c:pt>
                <c:pt idx="136">
                  <c:v>40564</c:v>
                </c:pt>
                <c:pt idx="137">
                  <c:v>40567</c:v>
                </c:pt>
                <c:pt idx="138">
                  <c:v>40568</c:v>
                </c:pt>
                <c:pt idx="139">
                  <c:v>40570</c:v>
                </c:pt>
                <c:pt idx="140">
                  <c:v>40571</c:v>
                </c:pt>
                <c:pt idx="141">
                  <c:v>40574</c:v>
                </c:pt>
                <c:pt idx="142">
                  <c:v>40575</c:v>
                </c:pt>
                <c:pt idx="143">
                  <c:v>40576</c:v>
                </c:pt>
                <c:pt idx="144">
                  <c:v>40577</c:v>
                </c:pt>
                <c:pt idx="145">
                  <c:v>40578</c:v>
                </c:pt>
                <c:pt idx="146">
                  <c:v>40581</c:v>
                </c:pt>
                <c:pt idx="147">
                  <c:v>40582</c:v>
                </c:pt>
                <c:pt idx="148">
                  <c:v>40583</c:v>
                </c:pt>
                <c:pt idx="149">
                  <c:v>40584</c:v>
                </c:pt>
                <c:pt idx="150">
                  <c:v>40585</c:v>
                </c:pt>
                <c:pt idx="151">
                  <c:v>40588</c:v>
                </c:pt>
                <c:pt idx="152">
                  <c:v>40589</c:v>
                </c:pt>
                <c:pt idx="153">
                  <c:v>40590</c:v>
                </c:pt>
                <c:pt idx="154">
                  <c:v>40591</c:v>
                </c:pt>
                <c:pt idx="155">
                  <c:v>40592</c:v>
                </c:pt>
                <c:pt idx="156">
                  <c:v>40595</c:v>
                </c:pt>
                <c:pt idx="157">
                  <c:v>40596</c:v>
                </c:pt>
                <c:pt idx="158">
                  <c:v>40597</c:v>
                </c:pt>
                <c:pt idx="159">
                  <c:v>40598</c:v>
                </c:pt>
                <c:pt idx="160">
                  <c:v>40599</c:v>
                </c:pt>
                <c:pt idx="161">
                  <c:v>40602</c:v>
                </c:pt>
                <c:pt idx="162">
                  <c:v>40603</c:v>
                </c:pt>
                <c:pt idx="163">
                  <c:v>40604</c:v>
                </c:pt>
                <c:pt idx="164">
                  <c:v>40605</c:v>
                </c:pt>
                <c:pt idx="165">
                  <c:v>40606</c:v>
                </c:pt>
                <c:pt idx="166">
                  <c:v>40609</c:v>
                </c:pt>
                <c:pt idx="167">
                  <c:v>40610</c:v>
                </c:pt>
                <c:pt idx="168">
                  <c:v>40611</c:v>
                </c:pt>
                <c:pt idx="169">
                  <c:v>40612</c:v>
                </c:pt>
                <c:pt idx="170">
                  <c:v>40613</c:v>
                </c:pt>
                <c:pt idx="171">
                  <c:v>40616</c:v>
                </c:pt>
                <c:pt idx="172">
                  <c:v>40617</c:v>
                </c:pt>
                <c:pt idx="173">
                  <c:v>40618</c:v>
                </c:pt>
                <c:pt idx="174">
                  <c:v>40619</c:v>
                </c:pt>
                <c:pt idx="175">
                  <c:v>40620</c:v>
                </c:pt>
                <c:pt idx="176">
                  <c:v>40623</c:v>
                </c:pt>
                <c:pt idx="177">
                  <c:v>40624</c:v>
                </c:pt>
                <c:pt idx="178">
                  <c:v>40625</c:v>
                </c:pt>
                <c:pt idx="179">
                  <c:v>40626</c:v>
                </c:pt>
                <c:pt idx="180">
                  <c:v>40627</c:v>
                </c:pt>
                <c:pt idx="181">
                  <c:v>40630</c:v>
                </c:pt>
                <c:pt idx="182">
                  <c:v>40631</c:v>
                </c:pt>
                <c:pt idx="183">
                  <c:v>40632</c:v>
                </c:pt>
                <c:pt idx="184">
                  <c:v>40633</c:v>
                </c:pt>
                <c:pt idx="185">
                  <c:v>40634</c:v>
                </c:pt>
                <c:pt idx="186">
                  <c:v>40637</c:v>
                </c:pt>
                <c:pt idx="187">
                  <c:v>40638</c:v>
                </c:pt>
                <c:pt idx="188">
                  <c:v>40639</c:v>
                </c:pt>
                <c:pt idx="189">
                  <c:v>40640</c:v>
                </c:pt>
                <c:pt idx="190">
                  <c:v>40641</c:v>
                </c:pt>
                <c:pt idx="191">
                  <c:v>40644</c:v>
                </c:pt>
                <c:pt idx="192">
                  <c:v>40645</c:v>
                </c:pt>
                <c:pt idx="193">
                  <c:v>40646</c:v>
                </c:pt>
                <c:pt idx="194">
                  <c:v>40647</c:v>
                </c:pt>
                <c:pt idx="195">
                  <c:v>40648</c:v>
                </c:pt>
                <c:pt idx="196">
                  <c:v>40651</c:v>
                </c:pt>
                <c:pt idx="197">
                  <c:v>40652</c:v>
                </c:pt>
                <c:pt idx="198">
                  <c:v>40653</c:v>
                </c:pt>
                <c:pt idx="199">
                  <c:v>40654</c:v>
                </c:pt>
                <c:pt idx="200">
                  <c:v>40660</c:v>
                </c:pt>
                <c:pt idx="201">
                  <c:v>40661</c:v>
                </c:pt>
                <c:pt idx="202">
                  <c:v>40662</c:v>
                </c:pt>
                <c:pt idx="203">
                  <c:v>40665</c:v>
                </c:pt>
                <c:pt idx="204">
                  <c:v>40666</c:v>
                </c:pt>
                <c:pt idx="205">
                  <c:v>40667</c:v>
                </c:pt>
                <c:pt idx="206">
                  <c:v>40668</c:v>
                </c:pt>
                <c:pt idx="207">
                  <c:v>40669</c:v>
                </c:pt>
                <c:pt idx="208">
                  <c:v>40672</c:v>
                </c:pt>
                <c:pt idx="209">
                  <c:v>40673</c:v>
                </c:pt>
                <c:pt idx="210">
                  <c:v>40674</c:v>
                </c:pt>
                <c:pt idx="211">
                  <c:v>40675</c:v>
                </c:pt>
                <c:pt idx="212">
                  <c:v>40676</c:v>
                </c:pt>
                <c:pt idx="213">
                  <c:v>40679</c:v>
                </c:pt>
                <c:pt idx="214">
                  <c:v>40680</c:v>
                </c:pt>
                <c:pt idx="215">
                  <c:v>40681</c:v>
                </c:pt>
                <c:pt idx="216">
                  <c:v>40682</c:v>
                </c:pt>
                <c:pt idx="217">
                  <c:v>40683</c:v>
                </c:pt>
                <c:pt idx="218">
                  <c:v>40686</c:v>
                </c:pt>
                <c:pt idx="219">
                  <c:v>40687</c:v>
                </c:pt>
                <c:pt idx="220">
                  <c:v>40688</c:v>
                </c:pt>
                <c:pt idx="221">
                  <c:v>40689</c:v>
                </c:pt>
                <c:pt idx="222">
                  <c:v>40690</c:v>
                </c:pt>
                <c:pt idx="223">
                  <c:v>40693</c:v>
                </c:pt>
                <c:pt idx="224">
                  <c:v>40694</c:v>
                </c:pt>
                <c:pt idx="225">
                  <c:v>40695</c:v>
                </c:pt>
                <c:pt idx="226">
                  <c:v>40696</c:v>
                </c:pt>
                <c:pt idx="227">
                  <c:v>40697</c:v>
                </c:pt>
                <c:pt idx="228">
                  <c:v>40700</c:v>
                </c:pt>
                <c:pt idx="229">
                  <c:v>40701</c:v>
                </c:pt>
                <c:pt idx="230">
                  <c:v>40702</c:v>
                </c:pt>
                <c:pt idx="231">
                  <c:v>40703</c:v>
                </c:pt>
                <c:pt idx="232">
                  <c:v>40704</c:v>
                </c:pt>
                <c:pt idx="233">
                  <c:v>40708</c:v>
                </c:pt>
                <c:pt idx="234">
                  <c:v>40709</c:v>
                </c:pt>
                <c:pt idx="235">
                  <c:v>40710</c:v>
                </c:pt>
                <c:pt idx="236">
                  <c:v>40711</c:v>
                </c:pt>
                <c:pt idx="237">
                  <c:v>40714</c:v>
                </c:pt>
                <c:pt idx="238">
                  <c:v>40715</c:v>
                </c:pt>
                <c:pt idx="239">
                  <c:v>40716</c:v>
                </c:pt>
                <c:pt idx="240">
                  <c:v>40717</c:v>
                </c:pt>
                <c:pt idx="241">
                  <c:v>40718</c:v>
                </c:pt>
                <c:pt idx="242">
                  <c:v>40721</c:v>
                </c:pt>
                <c:pt idx="243">
                  <c:v>40722</c:v>
                </c:pt>
                <c:pt idx="244">
                  <c:v>40723</c:v>
                </c:pt>
                <c:pt idx="245">
                  <c:v>40724</c:v>
                </c:pt>
                <c:pt idx="246">
                  <c:v>40725</c:v>
                </c:pt>
                <c:pt idx="247">
                  <c:v>40728</c:v>
                </c:pt>
                <c:pt idx="248">
                  <c:v>40729</c:v>
                </c:pt>
                <c:pt idx="249">
                  <c:v>40730</c:v>
                </c:pt>
                <c:pt idx="250">
                  <c:v>40731</c:v>
                </c:pt>
                <c:pt idx="251">
                  <c:v>40732</c:v>
                </c:pt>
                <c:pt idx="252">
                  <c:v>40735</c:v>
                </c:pt>
                <c:pt idx="253">
                  <c:v>40736</c:v>
                </c:pt>
                <c:pt idx="254">
                  <c:v>40737</c:v>
                </c:pt>
                <c:pt idx="255">
                  <c:v>40738</c:v>
                </c:pt>
                <c:pt idx="256">
                  <c:v>40739</c:v>
                </c:pt>
                <c:pt idx="257">
                  <c:v>40742</c:v>
                </c:pt>
                <c:pt idx="258">
                  <c:v>40743</c:v>
                </c:pt>
                <c:pt idx="259">
                  <c:v>40744</c:v>
                </c:pt>
                <c:pt idx="260">
                  <c:v>40745</c:v>
                </c:pt>
                <c:pt idx="261">
                  <c:v>40746</c:v>
                </c:pt>
                <c:pt idx="262">
                  <c:v>40749</c:v>
                </c:pt>
                <c:pt idx="263">
                  <c:v>40750</c:v>
                </c:pt>
                <c:pt idx="264">
                  <c:v>40751</c:v>
                </c:pt>
                <c:pt idx="265">
                  <c:v>40752</c:v>
                </c:pt>
                <c:pt idx="266">
                  <c:v>40753</c:v>
                </c:pt>
                <c:pt idx="267">
                  <c:v>40756</c:v>
                </c:pt>
                <c:pt idx="268">
                  <c:v>40757</c:v>
                </c:pt>
                <c:pt idx="269">
                  <c:v>40758</c:v>
                </c:pt>
                <c:pt idx="270">
                  <c:v>40759</c:v>
                </c:pt>
                <c:pt idx="271">
                  <c:v>40760</c:v>
                </c:pt>
                <c:pt idx="272">
                  <c:v>40763</c:v>
                </c:pt>
                <c:pt idx="273">
                  <c:v>40764</c:v>
                </c:pt>
                <c:pt idx="274">
                  <c:v>40765</c:v>
                </c:pt>
                <c:pt idx="275">
                  <c:v>40766</c:v>
                </c:pt>
                <c:pt idx="276">
                  <c:v>40767</c:v>
                </c:pt>
                <c:pt idx="277">
                  <c:v>40770</c:v>
                </c:pt>
                <c:pt idx="278">
                  <c:v>40771</c:v>
                </c:pt>
                <c:pt idx="279">
                  <c:v>40772</c:v>
                </c:pt>
                <c:pt idx="280">
                  <c:v>40773</c:v>
                </c:pt>
                <c:pt idx="281">
                  <c:v>40774</c:v>
                </c:pt>
                <c:pt idx="282">
                  <c:v>40777</c:v>
                </c:pt>
                <c:pt idx="283">
                  <c:v>40778</c:v>
                </c:pt>
                <c:pt idx="284">
                  <c:v>40779</c:v>
                </c:pt>
                <c:pt idx="285">
                  <c:v>40780</c:v>
                </c:pt>
                <c:pt idx="286">
                  <c:v>40781</c:v>
                </c:pt>
                <c:pt idx="287">
                  <c:v>40784</c:v>
                </c:pt>
                <c:pt idx="288">
                  <c:v>40785</c:v>
                </c:pt>
                <c:pt idx="289">
                  <c:v>40786</c:v>
                </c:pt>
                <c:pt idx="290">
                  <c:v>40787</c:v>
                </c:pt>
                <c:pt idx="291">
                  <c:v>40788</c:v>
                </c:pt>
                <c:pt idx="292">
                  <c:v>40791</c:v>
                </c:pt>
                <c:pt idx="293">
                  <c:v>40792</c:v>
                </c:pt>
                <c:pt idx="294">
                  <c:v>40793</c:v>
                </c:pt>
                <c:pt idx="295">
                  <c:v>40794</c:v>
                </c:pt>
                <c:pt idx="296">
                  <c:v>40795</c:v>
                </c:pt>
                <c:pt idx="297">
                  <c:v>40798</c:v>
                </c:pt>
                <c:pt idx="298">
                  <c:v>40799</c:v>
                </c:pt>
                <c:pt idx="299">
                  <c:v>40800</c:v>
                </c:pt>
                <c:pt idx="300">
                  <c:v>40801</c:v>
                </c:pt>
                <c:pt idx="301">
                  <c:v>40802</c:v>
                </c:pt>
                <c:pt idx="302">
                  <c:v>40805</c:v>
                </c:pt>
                <c:pt idx="303">
                  <c:v>40806</c:v>
                </c:pt>
                <c:pt idx="304">
                  <c:v>40807</c:v>
                </c:pt>
                <c:pt idx="305">
                  <c:v>40808</c:v>
                </c:pt>
                <c:pt idx="306">
                  <c:v>40809.373622685183</c:v>
                </c:pt>
                <c:pt idx="307">
                  <c:v>40812.306979166664</c:v>
                </c:pt>
                <c:pt idx="308">
                  <c:v>40813.315115740741</c:v>
                </c:pt>
                <c:pt idx="309">
                  <c:v>40814.310578703706</c:v>
                </c:pt>
                <c:pt idx="310">
                  <c:v>40815.310023148151</c:v>
                </c:pt>
                <c:pt idx="311">
                  <c:v>40816.306898148148</c:v>
                </c:pt>
                <c:pt idx="312">
                  <c:v>40819.308391203704</c:v>
                </c:pt>
                <c:pt idx="313">
                  <c:v>40820.313564814816</c:v>
                </c:pt>
                <c:pt idx="314">
                  <c:v>40821.312777777777</c:v>
                </c:pt>
                <c:pt idx="315">
                  <c:v>40822.312002314815</c:v>
                </c:pt>
                <c:pt idx="316">
                  <c:v>40823.315057870372</c:v>
                </c:pt>
                <c:pt idx="317">
                  <c:v>40826.315694444442</c:v>
                </c:pt>
                <c:pt idx="318">
                  <c:v>40827.309895833336</c:v>
                </c:pt>
                <c:pt idx="319">
                  <c:v>40828.864884259259</c:v>
                </c:pt>
                <c:pt idx="320">
                  <c:v>40829.312013888892</c:v>
                </c:pt>
                <c:pt idx="321">
                  <c:v>40830.311030092591</c:v>
                </c:pt>
                <c:pt idx="322">
                  <c:v>40833.313414351855</c:v>
                </c:pt>
                <c:pt idx="323">
                  <c:v>40834.318136574075</c:v>
                </c:pt>
                <c:pt idx="324">
                  <c:v>40835.31925925926</c:v>
                </c:pt>
                <c:pt idx="325">
                  <c:v>40836.315104166664</c:v>
                </c:pt>
                <c:pt idx="326">
                  <c:v>40837.343993055554</c:v>
                </c:pt>
                <c:pt idx="327">
                  <c:v>40840.320208333331</c:v>
                </c:pt>
                <c:pt idx="328">
                  <c:v>40841.30872685185</c:v>
                </c:pt>
                <c:pt idx="329">
                  <c:v>40842.310763888891</c:v>
                </c:pt>
                <c:pt idx="330">
                  <c:v>40843.320902777778</c:v>
                </c:pt>
                <c:pt idx="331">
                  <c:v>40844.30369212963</c:v>
                </c:pt>
                <c:pt idx="332">
                  <c:v>40847.309791666667</c:v>
                </c:pt>
                <c:pt idx="333">
                  <c:v>40848.313750000001</c:v>
                </c:pt>
                <c:pt idx="334">
                  <c:v>40849.313159722224</c:v>
                </c:pt>
                <c:pt idx="335">
                  <c:v>40850.312199074076</c:v>
                </c:pt>
                <c:pt idx="336">
                  <c:v>40851.309849537036</c:v>
                </c:pt>
                <c:pt idx="337">
                  <c:v>40854.308865740742</c:v>
                </c:pt>
                <c:pt idx="338">
                  <c:v>40855.313622685186</c:v>
                </c:pt>
                <c:pt idx="339">
                  <c:v>40856.309189814812</c:v>
                </c:pt>
                <c:pt idx="340">
                  <c:v>40857.327303240738</c:v>
                </c:pt>
                <c:pt idx="341">
                  <c:v>40858.90415509259</c:v>
                </c:pt>
                <c:pt idx="342">
                  <c:v>40863.312708333331</c:v>
                </c:pt>
                <c:pt idx="343">
                  <c:v>40864.311481481483</c:v>
                </c:pt>
                <c:pt idx="344">
                  <c:v>40865.307881944442</c:v>
                </c:pt>
                <c:pt idx="345">
                  <c:v>40868.31082175926</c:v>
                </c:pt>
                <c:pt idx="346">
                  <c:v>40869.335243055553</c:v>
                </c:pt>
                <c:pt idx="347">
                  <c:v>40870.312604166669</c:v>
                </c:pt>
                <c:pt idx="348">
                  <c:v>40871.483564814815</c:v>
                </c:pt>
                <c:pt idx="349">
                  <c:v>40872.437384259261</c:v>
                </c:pt>
                <c:pt idx="350">
                  <c:v>40875.30740740741</c:v>
                </c:pt>
                <c:pt idx="351">
                  <c:v>40876.312083333331</c:v>
                </c:pt>
                <c:pt idx="352">
                  <c:v>40877.299826388888</c:v>
                </c:pt>
                <c:pt idx="353">
                  <c:v>40878.287766203706</c:v>
                </c:pt>
                <c:pt idx="354">
                  <c:v>40879.296412037038</c:v>
                </c:pt>
                <c:pt idx="355">
                  <c:v>40882.303067129629</c:v>
                </c:pt>
                <c:pt idx="356">
                  <c:v>40883.310196759259</c:v>
                </c:pt>
                <c:pt idx="357">
                  <c:v>40884.312430555554</c:v>
                </c:pt>
                <c:pt idx="358">
                  <c:v>40885.301678240743</c:v>
                </c:pt>
                <c:pt idx="359">
                  <c:v>40886.303807870368</c:v>
                </c:pt>
                <c:pt idx="360">
                  <c:v>40889.307557870372</c:v>
                </c:pt>
                <c:pt idx="361">
                  <c:v>40890.310983796298</c:v>
                </c:pt>
                <c:pt idx="362">
                  <c:v>40891.307349537034</c:v>
                </c:pt>
                <c:pt idx="363">
                  <c:v>40892.310428240744</c:v>
                </c:pt>
                <c:pt idx="364">
                  <c:v>40893.408055555556</c:v>
                </c:pt>
                <c:pt idx="365">
                  <c:v>40896.303333333337</c:v>
                </c:pt>
                <c:pt idx="366">
                  <c:v>40897.307233796295</c:v>
                </c:pt>
                <c:pt idx="367">
                  <c:v>40898.3125462963</c:v>
                </c:pt>
                <c:pt idx="368">
                  <c:v>40899.310428240744</c:v>
                </c:pt>
                <c:pt idx="369">
                  <c:v>40900.305393518516</c:v>
                </c:pt>
                <c:pt idx="370">
                  <c:v>40905.322152777779</c:v>
                </c:pt>
                <c:pt idx="371">
                  <c:v>40906.30327546296</c:v>
                </c:pt>
                <c:pt idx="372">
                  <c:v>40907.307673611111</c:v>
                </c:pt>
                <c:pt idx="373">
                  <c:v>40911.305520833332</c:v>
                </c:pt>
                <c:pt idx="374">
                  <c:v>40912.309988425928</c:v>
                </c:pt>
                <c:pt idx="375">
                  <c:v>40913.324282407404</c:v>
                </c:pt>
                <c:pt idx="376">
                  <c:v>40914.385879629626</c:v>
                </c:pt>
                <c:pt idx="377">
                  <c:v>40917.415717592594</c:v>
                </c:pt>
                <c:pt idx="378">
                  <c:v>40918.395289351851</c:v>
                </c:pt>
                <c:pt idx="379">
                  <c:v>40919.359733796293</c:v>
                </c:pt>
                <c:pt idx="380">
                  <c:v>40920.41306712963</c:v>
                </c:pt>
                <c:pt idx="381">
                  <c:v>40921.652048611111</c:v>
                </c:pt>
                <c:pt idx="382">
                  <c:v>40924.394548611112</c:v>
                </c:pt>
                <c:pt idx="383">
                  <c:v>40925.302604166667</c:v>
                </c:pt>
                <c:pt idx="384">
                  <c:v>40926.267627314817</c:v>
                </c:pt>
                <c:pt idx="385">
                  <c:v>40927.323344907411</c:v>
                </c:pt>
                <c:pt idx="386">
                  <c:v>40928.271331018521</c:v>
                </c:pt>
                <c:pt idx="387">
                  <c:v>40931.431493055556</c:v>
                </c:pt>
                <c:pt idx="388">
                  <c:v>40932.342800925922</c:v>
                </c:pt>
                <c:pt idx="389">
                  <c:v>40933.332071759258</c:v>
                </c:pt>
                <c:pt idx="390">
                  <c:v>40935.360509259262</c:v>
                </c:pt>
                <c:pt idx="391">
                  <c:v>40938.263032407405</c:v>
                </c:pt>
                <c:pt idx="392">
                  <c:v>40939.384317129632</c:v>
                </c:pt>
                <c:pt idx="393">
                  <c:v>40940</c:v>
                </c:pt>
                <c:pt idx="394">
                  <c:v>40941.389965277776</c:v>
                </c:pt>
                <c:pt idx="395">
                  <c:v>40942.381585648145</c:v>
                </c:pt>
                <c:pt idx="396">
                  <c:v>40945.324131944442</c:v>
                </c:pt>
                <c:pt idx="397">
                  <c:v>40946.360092592593</c:v>
                </c:pt>
                <c:pt idx="398">
                  <c:v>40947.360543981478</c:v>
                </c:pt>
                <c:pt idx="399">
                  <c:v>40948.424351851849</c:v>
                </c:pt>
                <c:pt idx="400">
                  <c:v>40949.3746875</c:v>
                </c:pt>
                <c:pt idx="401">
                  <c:v>40952.311782407407</c:v>
                </c:pt>
                <c:pt idx="402">
                  <c:v>40953.327662037038</c:v>
                </c:pt>
                <c:pt idx="403">
                  <c:v>40954.319571759261</c:v>
                </c:pt>
                <c:pt idx="404">
                  <c:v>40955.317326388889</c:v>
                </c:pt>
                <c:pt idx="405">
                  <c:v>40956.330601851849</c:v>
                </c:pt>
                <c:pt idx="406">
                  <c:v>40959.328217592592</c:v>
                </c:pt>
                <c:pt idx="407">
                  <c:v>40960.471388888887</c:v>
                </c:pt>
                <c:pt idx="408">
                  <c:v>40961.352662037039</c:v>
                </c:pt>
                <c:pt idx="409">
                  <c:v>40962.312708333331</c:v>
                </c:pt>
                <c:pt idx="410">
                  <c:v>40963.405682870369</c:v>
                </c:pt>
                <c:pt idx="411">
                  <c:v>40966.323784722219</c:v>
                </c:pt>
                <c:pt idx="412">
                  <c:v>40967.30609953704</c:v>
                </c:pt>
                <c:pt idx="413">
                  <c:v>40968.326817129629</c:v>
                </c:pt>
                <c:pt idx="414">
                  <c:v>40969.357083333336</c:v>
                </c:pt>
                <c:pt idx="415">
                  <c:v>40970.303773148145</c:v>
                </c:pt>
                <c:pt idx="416">
                  <c:v>40973.330381944441</c:v>
                </c:pt>
                <c:pt idx="417">
                  <c:v>40974.339236111111</c:v>
                </c:pt>
                <c:pt idx="418">
                  <c:v>40975.315324074072</c:v>
                </c:pt>
                <c:pt idx="419">
                  <c:v>40976.323680555557</c:v>
                </c:pt>
                <c:pt idx="420">
                  <c:v>40977.326793981483</c:v>
                </c:pt>
                <c:pt idx="421">
                  <c:v>40980.324675925927</c:v>
                </c:pt>
                <c:pt idx="422">
                  <c:v>40981.321516203701</c:v>
                </c:pt>
                <c:pt idx="423">
                  <c:v>40982.312025462961</c:v>
                </c:pt>
                <c:pt idx="424">
                  <c:v>40983.394513888888</c:v>
                </c:pt>
                <c:pt idx="425">
                  <c:v>40984.342592592591</c:v>
                </c:pt>
                <c:pt idx="426">
                  <c:v>40987.328784722224</c:v>
                </c:pt>
                <c:pt idx="427">
                  <c:v>40988.327905092592</c:v>
                </c:pt>
                <c:pt idx="428">
                  <c:v>40989.318761574075</c:v>
                </c:pt>
                <c:pt idx="429">
                  <c:v>40990.340578703705</c:v>
                </c:pt>
                <c:pt idx="430">
                  <c:v>40991.537789351853</c:v>
                </c:pt>
                <c:pt idx="431">
                  <c:v>40994.320532407408</c:v>
                </c:pt>
                <c:pt idx="432">
                  <c:v>40995.307245370372</c:v>
                </c:pt>
                <c:pt idx="433">
                  <c:v>40996.345578703702</c:v>
                </c:pt>
                <c:pt idx="434">
                  <c:v>40997.315335648149</c:v>
                </c:pt>
                <c:pt idx="435">
                  <c:v>40998.315347222226</c:v>
                </c:pt>
                <c:pt idx="436">
                  <c:v>41001.328101851854</c:v>
                </c:pt>
                <c:pt idx="437">
                  <c:v>41002.337685185186</c:v>
                </c:pt>
                <c:pt idx="438">
                  <c:v>41003.339560185188</c:v>
                </c:pt>
                <c:pt idx="439">
                  <c:v>41004.331273148149</c:v>
                </c:pt>
                <c:pt idx="440">
                  <c:v>41009.360949074071</c:v>
                </c:pt>
                <c:pt idx="441">
                  <c:v>41010.393541666665</c:v>
                </c:pt>
                <c:pt idx="442">
                  <c:v>41011.350902777776</c:v>
                </c:pt>
                <c:pt idx="443">
                  <c:v>41012.316157407404</c:v>
                </c:pt>
                <c:pt idx="444">
                  <c:v>41015.348553240743</c:v>
                </c:pt>
                <c:pt idx="445">
                  <c:v>41016.342488425929</c:v>
                </c:pt>
                <c:pt idx="446">
                  <c:v>41017.321562500001</c:v>
                </c:pt>
                <c:pt idx="447">
                  <c:v>41018.316828703704</c:v>
                </c:pt>
                <c:pt idx="448">
                  <c:v>41019.357060185182</c:v>
                </c:pt>
                <c:pt idx="449">
                  <c:v>41022.364583333336</c:v>
                </c:pt>
                <c:pt idx="450">
                  <c:v>41023.341493055559</c:v>
                </c:pt>
                <c:pt idx="451">
                  <c:v>41025.347754629627</c:v>
                </c:pt>
                <c:pt idx="452">
                  <c:v>41026.313402777778</c:v>
                </c:pt>
                <c:pt idx="453">
                  <c:v>41029.317303240743</c:v>
                </c:pt>
                <c:pt idx="454">
                  <c:v>41030.344756944447</c:v>
                </c:pt>
                <c:pt idx="455">
                  <c:v>41031.338391203702</c:v>
                </c:pt>
                <c:pt idx="456">
                  <c:v>41032.344710648147</c:v>
                </c:pt>
                <c:pt idx="457">
                  <c:v>41033.34306712963</c:v>
                </c:pt>
                <c:pt idx="458">
                  <c:v>41036.348622685182</c:v>
                </c:pt>
                <c:pt idx="459">
                  <c:v>41037.355243055557</c:v>
                </c:pt>
                <c:pt idx="460">
                  <c:v>41038.333460648151</c:v>
                </c:pt>
                <c:pt idx="461">
                  <c:v>41039.332499999997</c:v>
                </c:pt>
                <c:pt idx="462">
                  <c:v>41040.330601851849</c:v>
                </c:pt>
                <c:pt idx="463">
                  <c:v>41043.349027777775</c:v>
                </c:pt>
                <c:pt idx="464">
                  <c:v>41044.394629629627</c:v>
                </c:pt>
                <c:pt idx="465">
                  <c:v>41045.356087962966</c:v>
                </c:pt>
                <c:pt idx="466">
                  <c:v>41046.479062500002</c:v>
                </c:pt>
                <c:pt idx="467">
                  <c:v>41047.364363425928</c:v>
                </c:pt>
                <c:pt idx="468">
                  <c:v>41050.363668981481</c:v>
                </c:pt>
                <c:pt idx="469">
                  <c:v>41051.418564814812</c:v>
                </c:pt>
                <c:pt idx="470">
                  <c:v>41052.365763888891</c:v>
                </c:pt>
                <c:pt idx="471">
                  <c:v>41053.360393518517</c:v>
                </c:pt>
                <c:pt idx="472">
                  <c:v>41054.320150462961</c:v>
                </c:pt>
                <c:pt idx="473">
                  <c:v>41057.313460648147</c:v>
                </c:pt>
                <c:pt idx="474">
                  <c:v>41058.321527777778</c:v>
                </c:pt>
                <c:pt idx="475">
                  <c:v>41059.325173611112</c:v>
                </c:pt>
                <c:pt idx="476">
                  <c:v>41060.349722222221</c:v>
                </c:pt>
                <c:pt idx="477">
                  <c:v>41061.322731481479</c:v>
                </c:pt>
                <c:pt idx="478">
                  <c:v>41064.343449074076</c:v>
                </c:pt>
                <c:pt idx="479">
                  <c:v>41065.329305555555</c:v>
                </c:pt>
                <c:pt idx="480">
                  <c:v>41066.343726851854</c:v>
                </c:pt>
                <c:pt idx="481">
                  <c:v>41067.420590277776</c:v>
                </c:pt>
                <c:pt idx="482">
                  <c:v>41068.336898148147</c:v>
                </c:pt>
                <c:pt idx="483">
                  <c:v>41072.309548611112</c:v>
                </c:pt>
                <c:pt idx="484">
                  <c:v>41073.307071759256</c:v>
                </c:pt>
                <c:pt idx="485">
                  <c:v>41074.30605324074</c:v>
                </c:pt>
                <c:pt idx="486">
                  <c:v>41075.354849537034</c:v>
                </c:pt>
                <c:pt idx="487">
                  <c:v>41078.393425925926</c:v>
                </c:pt>
                <c:pt idx="488">
                  <c:v>41079.374143518522</c:v>
                </c:pt>
                <c:pt idx="489">
                  <c:v>41080.32539351852</c:v>
                </c:pt>
                <c:pt idx="490">
                  <c:v>41081.345069444447</c:v>
                </c:pt>
                <c:pt idx="491">
                  <c:v>41082.317245370374</c:v>
                </c:pt>
                <c:pt idx="492">
                  <c:v>41085.342453703706</c:v>
                </c:pt>
                <c:pt idx="493">
                  <c:v>41086.32130787037</c:v>
                </c:pt>
                <c:pt idx="494">
                  <c:v>41087.329270833332</c:v>
                </c:pt>
                <c:pt idx="495">
                  <c:v>41088.339074074072</c:v>
                </c:pt>
                <c:pt idx="496">
                  <c:v>41089.343090277776</c:v>
                </c:pt>
                <c:pt idx="497">
                  <c:v>41092.378900462965</c:v>
                </c:pt>
                <c:pt idx="498">
                  <c:v>41093.367546296293</c:v>
                </c:pt>
                <c:pt idx="499">
                  <c:v>41094.384050925924</c:v>
                </c:pt>
                <c:pt idx="500">
                  <c:v>41095.328958333332</c:v>
                </c:pt>
                <c:pt idx="501">
                  <c:v>41096.320821759262</c:v>
                </c:pt>
                <c:pt idx="502">
                  <c:v>41099.353506944448</c:v>
                </c:pt>
                <c:pt idx="503">
                  <c:v>41100.497407407405</c:v>
                </c:pt>
                <c:pt idx="504">
                  <c:v>41101.347708333335</c:v>
                </c:pt>
                <c:pt idx="505">
                  <c:v>41102.3437962963</c:v>
                </c:pt>
                <c:pt idx="506">
                  <c:v>41103.340300925927</c:v>
                </c:pt>
                <c:pt idx="507">
                  <c:v>41106.335694444446</c:v>
                </c:pt>
                <c:pt idx="508">
                  <c:v>41107.35659722222</c:v>
                </c:pt>
                <c:pt idx="509">
                  <c:v>41108.394525462965</c:v>
                </c:pt>
                <c:pt idx="510">
                  <c:v>41109.344409722224</c:v>
                </c:pt>
                <c:pt idx="511">
                  <c:v>41110.342083333337</c:v>
                </c:pt>
                <c:pt idx="512">
                  <c:v>41113.329953703702</c:v>
                </c:pt>
                <c:pt idx="513">
                  <c:v>41114.340208333335</c:v>
                </c:pt>
                <c:pt idx="514">
                  <c:v>41115.319652777776</c:v>
                </c:pt>
                <c:pt idx="515">
                  <c:v>41116.323738425926</c:v>
                </c:pt>
                <c:pt idx="516">
                  <c:v>41117.337511574071</c:v>
                </c:pt>
                <c:pt idx="517">
                  <c:v>41120.402071759258</c:v>
                </c:pt>
                <c:pt idx="518">
                  <c:v>41121.343912037039</c:v>
                </c:pt>
                <c:pt idx="519">
                  <c:v>41122.34207175926</c:v>
                </c:pt>
                <c:pt idx="520">
                  <c:v>41123.34684027778</c:v>
                </c:pt>
                <c:pt idx="521">
                  <c:v>41124.353078703702</c:v>
                </c:pt>
                <c:pt idx="522">
                  <c:v>41127.338969907411</c:v>
                </c:pt>
                <c:pt idx="523">
                  <c:v>41128.408946759257</c:v>
                </c:pt>
                <c:pt idx="524">
                  <c:v>41129.398599537039</c:v>
                </c:pt>
                <c:pt idx="525">
                  <c:v>41130.363495370373</c:v>
                </c:pt>
                <c:pt idx="526">
                  <c:v>41131.404085648152</c:v>
                </c:pt>
                <c:pt idx="527">
                  <c:v>41134.361620370371</c:v>
                </c:pt>
                <c:pt idx="528">
                  <c:v>41135.373043981483</c:v>
                </c:pt>
                <c:pt idx="529">
                  <c:v>41136.425625000003</c:v>
                </c:pt>
                <c:pt idx="530">
                  <c:v>41137.360185185185</c:v>
                </c:pt>
                <c:pt idx="531">
                  <c:v>41138.372013888889</c:v>
                </c:pt>
                <c:pt idx="532">
                  <c:v>41141.36619212963</c:v>
                </c:pt>
                <c:pt idx="533">
                  <c:v>41142.346458333333</c:v>
                </c:pt>
                <c:pt idx="534">
                  <c:v>41143.408449074072</c:v>
                </c:pt>
                <c:pt idx="535">
                  <c:v>41144.404351851852</c:v>
                </c:pt>
                <c:pt idx="536">
                  <c:v>41145.456793981481</c:v>
                </c:pt>
                <c:pt idx="537">
                  <c:v>41148.426377314812</c:v>
                </c:pt>
                <c:pt idx="538">
                  <c:v>41149.40457175926</c:v>
                </c:pt>
                <c:pt idx="539">
                  <c:v>41150.436365740738</c:v>
                </c:pt>
                <c:pt idx="540">
                  <c:v>41151.412997685184</c:v>
                </c:pt>
                <c:pt idx="541">
                  <c:v>41152.390127314815</c:v>
                </c:pt>
                <c:pt idx="542">
                  <c:v>41156.320138888892</c:v>
                </c:pt>
                <c:pt idx="543">
                  <c:v>41156.327905092592</c:v>
                </c:pt>
                <c:pt idx="544">
                  <c:v>41157.386388888888</c:v>
                </c:pt>
                <c:pt idx="545">
                  <c:v>41158.421423611115</c:v>
                </c:pt>
                <c:pt idx="546">
                  <c:v>41159.424375000002</c:v>
                </c:pt>
                <c:pt idx="547">
                  <c:v>41162.375891203701</c:v>
                </c:pt>
                <c:pt idx="548">
                  <c:v>41163.404467592591</c:v>
                </c:pt>
                <c:pt idx="549">
                  <c:v>41164.378587962965</c:v>
                </c:pt>
                <c:pt idx="550">
                  <c:v>41165.346678240741</c:v>
                </c:pt>
                <c:pt idx="551">
                  <c:v>41166.342916666668</c:v>
                </c:pt>
                <c:pt idx="552">
                  <c:v>41169.4</c:v>
                </c:pt>
                <c:pt idx="553">
                  <c:v>41170.369317129633</c:v>
                </c:pt>
                <c:pt idx="554">
                  <c:v>41171.33357638889</c:v>
                </c:pt>
                <c:pt idx="555">
                  <c:v>41172.352916666663</c:v>
                </c:pt>
                <c:pt idx="556">
                  <c:v>41173.356493055559</c:v>
                </c:pt>
                <c:pt idx="557">
                  <c:v>41176.377951388888</c:v>
                </c:pt>
                <c:pt idx="558">
                  <c:v>41177.342800925922</c:v>
                </c:pt>
                <c:pt idx="559">
                  <c:v>41178.355949074074</c:v>
                </c:pt>
                <c:pt idx="560">
                  <c:v>41179.322118055556</c:v>
                </c:pt>
                <c:pt idx="561">
                  <c:v>41180.361168981479</c:v>
                </c:pt>
                <c:pt idx="562">
                  <c:v>41183.345057870371</c:v>
                </c:pt>
                <c:pt idx="563">
                  <c:v>41184.312337962961</c:v>
                </c:pt>
                <c:pt idx="564">
                  <c:v>41185.336157407408</c:v>
                </c:pt>
                <c:pt idx="565">
                  <c:v>41186.337627314817</c:v>
                </c:pt>
                <c:pt idx="566">
                  <c:v>41187.319525462961</c:v>
                </c:pt>
                <c:pt idx="567">
                  <c:v>41190.344456018516</c:v>
                </c:pt>
                <c:pt idx="568">
                  <c:v>41191.322152777779</c:v>
                </c:pt>
                <c:pt idx="569">
                  <c:v>41192.330208333333</c:v>
                </c:pt>
                <c:pt idx="570">
                  <c:v>41193.329282407409</c:v>
                </c:pt>
                <c:pt idx="571">
                  <c:v>41194.312997685185</c:v>
                </c:pt>
                <c:pt idx="572">
                  <c:v>41197.340127314812</c:v>
                </c:pt>
                <c:pt idx="573">
                  <c:v>41198.324537037035</c:v>
                </c:pt>
                <c:pt idx="574">
                  <c:v>41199.346967592595</c:v>
                </c:pt>
                <c:pt idx="575">
                  <c:v>41200.318206018521</c:v>
                </c:pt>
                <c:pt idx="576">
                  <c:v>41201.317291666666</c:v>
                </c:pt>
                <c:pt idx="577">
                  <c:v>41204.315960648149</c:v>
                </c:pt>
                <c:pt idx="578">
                  <c:v>41205.319988425923</c:v>
                </c:pt>
                <c:pt idx="579">
                  <c:v>41206.320393518516</c:v>
                </c:pt>
                <c:pt idx="580">
                  <c:v>41207.354201388887</c:v>
                </c:pt>
                <c:pt idx="581">
                  <c:v>41208.331493055557</c:v>
                </c:pt>
                <c:pt idx="582">
                  <c:v>41211.326458333337</c:v>
                </c:pt>
                <c:pt idx="583">
                  <c:v>41212.323159722226</c:v>
                </c:pt>
                <c:pt idx="584">
                  <c:v>41213.313310185185</c:v>
                </c:pt>
                <c:pt idx="585">
                  <c:v>41214.324780092589</c:v>
                </c:pt>
                <c:pt idx="586">
                  <c:v>41215.323645833334</c:v>
                </c:pt>
                <c:pt idx="587">
                  <c:v>41218.404791666668</c:v>
                </c:pt>
                <c:pt idx="588">
                  <c:v>41219.333101851851</c:v>
                </c:pt>
                <c:pt idx="589">
                  <c:v>41220.339756944442</c:v>
                </c:pt>
                <c:pt idx="590">
                  <c:v>41221.333275462966</c:v>
                </c:pt>
                <c:pt idx="591">
                  <c:v>41222.325671296298</c:v>
                </c:pt>
                <c:pt idx="592">
                  <c:v>41225.330057870371</c:v>
                </c:pt>
                <c:pt idx="593">
                  <c:v>41226.318101851852</c:v>
                </c:pt>
                <c:pt idx="594">
                  <c:v>41227.326863425929</c:v>
                </c:pt>
                <c:pt idx="595">
                  <c:v>41228.323252314818</c:v>
                </c:pt>
                <c:pt idx="596">
                  <c:v>41229.324687499997</c:v>
                </c:pt>
                <c:pt idx="597">
                  <c:v>41232.329675925925</c:v>
                </c:pt>
                <c:pt idx="598">
                  <c:v>41233.326527777775</c:v>
                </c:pt>
                <c:pt idx="599">
                  <c:v>41234.327847222223</c:v>
                </c:pt>
                <c:pt idx="600">
                  <c:v>41235.339594907404</c:v>
                </c:pt>
                <c:pt idx="601">
                  <c:v>41236.341736111113</c:v>
                </c:pt>
                <c:pt idx="602">
                  <c:v>41239.344629629632</c:v>
                </c:pt>
                <c:pt idx="603">
                  <c:v>41240.325011574074</c:v>
                </c:pt>
                <c:pt idx="604">
                  <c:v>41242.330775462964</c:v>
                </c:pt>
                <c:pt idx="605">
                  <c:v>41243.329444444447</c:v>
                </c:pt>
                <c:pt idx="606">
                  <c:v>41246.320057870369</c:v>
                </c:pt>
                <c:pt idx="607">
                  <c:v>41247.407962962963</c:v>
                </c:pt>
                <c:pt idx="608">
                  <c:v>41248.341053240743</c:v>
                </c:pt>
                <c:pt idx="609">
                  <c:v>41249.315127314818</c:v>
                </c:pt>
                <c:pt idx="610">
                  <c:v>41250.307986111111</c:v>
                </c:pt>
                <c:pt idx="611">
                  <c:v>41253.322094907409</c:v>
                </c:pt>
                <c:pt idx="612">
                  <c:v>41254.317129629628</c:v>
                </c:pt>
                <c:pt idx="613">
                  <c:v>41255.332442129627</c:v>
                </c:pt>
                <c:pt idx="614">
                  <c:v>41256.321134259262</c:v>
                </c:pt>
                <c:pt idx="615">
                  <c:v>41257.333020833335</c:v>
                </c:pt>
                <c:pt idx="616">
                  <c:v>41260.324525462966</c:v>
                </c:pt>
                <c:pt idx="617">
                  <c:v>41261.323078703703</c:v>
                </c:pt>
                <c:pt idx="618">
                  <c:v>41262.332268518519</c:v>
                </c:pt>
                <c:pt idx="619">
                  <c:v>41263.336817129632</c:v>
                </c:pt>
                <c:pt idx="620">
                  <c:v>41264.321284722224</c:v>
                </c:pt>
                <c:pt idx="621">
                  <c:v>41267.324803240743</c:v>
                </c:pt>
                <c:pt idx="622">
                  <c:v>41270.324803240743</c:v>
                </c:pt>
                <c:pt idx="623">
                  <c:v>41271.324803240743</c:v>
                </c:pt>
                <c:pt idx="624">
                  <c:v>41274.324803240743</c:v>
                </c:pt>
                <c:pt idx="625">
                  <c:v>41276.336030092592</c:v>
                </c:pt>
                <c:pt idx="626">
                  <c:v>41277.339513888888</c:v>
                </c:pt>
                <c:pt idx="627">
                  <c:v>41278.324016203704</c:v>
                </c:pt>
                <c:pt idx="628">
                  <c:v>41281.322372685187</c:v>
                </c:pt>
                <c:pt idx="629">
                  <c:v>41282.334791666668</c:v>
                </c:pt>
                <c:pt idx="630">
                  <c:v>41283.335555555554</c:v>
                </c:pt>
                <c:pt idx="631">
                  <c:v>41284.320694444446</c:v>
                </c:pt>
                <c:pt idx="632">
                  <c:v>41285.319328703707</c:v>
                </c:pt>
                <c:pt idx="633">
                  <c:v>41288.326168981483</c:v>
                </c:pt>
                <c:pt idx="634">
                  <c:v>41289.409513888888</c:v>
                </c:pt>
                <c:pt idx="635">
                  <c:v>41290.333483796298</c:v>
                </c:pt>
                <c:pt idx="636">
                  <c:v>41291.314710648148</c:v>
                </c:pt>
                <c:pt idx="637">
                  <c:v>41292.324699074074</c:v>
                </c:pt>
                <c:pt idx="638">
                  <c:v>41295.359340277777</c:v>
                </c:pt>
                <c:pt idx="639">
                  <c:v>41296.329652777778</c:v>
                </c:pt>
                <c:pt idx="640">
                  <c:v>41297.330763888887</c:v>
                </c:pt>
                <c:pt idx="641">
                  <c:v>41298.338645833333</c:v>
                </c:pt>
                <c:pt idx="642">
                  <c:v>41299.320775462962</c:v>
                </c:pt>
                <c:pt idx="643">
                  <c:v>41303.333495370367</c:v>
                </c:pt>
                <c:pt idx="644">
                  <c:v>41304.315324074072</c:v>
                </c:pt>
                <c:pt idx="645">
                  <c:v>41305.356805555559</c:v>
                </c:pt>
                <c:pt idx="646">
                  <c:v>41306.344837962963</c:v>
                </c:pt>
                <c:pt idx="647">
                  <c:v>41309.318819444445</c:v>
                </c:pt>
                <c:pt idx="648">
                  <c:v>41310.487187500003</c:v>
                </c:pt>
                <c:pt idx="649">
                  <c:v>41311.338854166665</c:v>
                </c:pt>
                <c:pt idx="650">
                  <c:v>41312.304629629631</c:v>
                </c:pt>
                <c:pt idx="651">
                  <c:v>41313.40792824074</c:v>
                </c:pt>
                <c:pt idx="652">
                  <c:v>41316.315428240741</c:v>
                </c:pt>
                <c:pt idx="653">
                  <c:v>41317.356921296298</c:v>
                </c:pt>
                <c:pt idx="654">
                  <c:v>41318.341724537036</c:v>
                </c:pt>
                <c:pt idx="655">
                  <c:v>41319.305150462962</c:v>
                </c:pt>
                <c:pt idx="656">
                  <c:v>41320.337546296294</c:v>
                </c:pt>
                <c:pt idx="657">
                  <c:v>41323.445451388892</c:v>
                </c:pt>
                <c:pt idx="658">
                  <c:v>41324.389340277776</c:v>
                </c:pt>
                <c:pt idx="659">
                  <c:v>41325.340613425928</c:v>
                </c:pt>
                <c:pt idx="660">
                  <c:v>41326.310231481482</c:v>
                </c:pt>
                <c:pt idx="661">
                  <c:v>41327.353807870371</c:v>
                </c:pt>
                <c:pt idx="662">
                  <c:v>41330.32303240741</c:v>
                </c:pt>
                <c:pt idx="663">
                  <c:v>41331.404131944444</c:v>
                </c:pt>
                <c:pt idx="664">
                  <c:v>41332.420694444445</c:v>
                </c:pt>
                <c:pt idx="665">
                  <c:v>41333.325937499998</c:v>
                </c:pt>
                <c:pt idx="666">
                  <c:v>41334.360046296293</c:v>
                </c:pt>
                <c:pt idx="667">
                  <c:v>41337.349791666667</c:v>
                </c:pt>
                <c:pt idx="668">
                  <c:v>41338.561307870368</c:v>
                </c:pt>
                <c:pt idx="669">
                  <c:v>41339.325706018521</c:v>
                </c:pt>
                <c:pt idx="670">
                  <c:v>41340.324456018519</c:v>
                </c:pt>
                <c:pt idx="671">
                  <c:v>41340.324525462966</c:v>
                </c:pt>
                <c:pt idx="672">
                  <c:v>41341.312013888892</c:v>
                </c:pt>
                <c:pt idx="673">
                  <c:v>41344.31459490741</c:v>
                </c:pt>
                <c:pt idx="674">
                  <c:v>41345.330243055556</c:v>
                </c:pt>
                <c:pt idx="675">
                  <c:v>41346.349733796298</c:v>
                </c:pt>
                <c:pt idx="676">
                  <c:v>41347.315937500003</c:v>
                </c:pt>
                <c:pt idx="677">
                  <c:v>41348.385949074072</c:v>
                </c:pt>
                <c:pt idx="678">
                  <c:v>41351.451851851853</c:v>
                </c:pt>
                <c:pt idx="679">
                  <c:v>41352.390497685185</c:v>
                </c:pt>
                <c:pt idx="680">
                  <c:v>41353.319247685184</c:v>
                </c:pt>
                <c:pt idx="681">
                  <c:v>41354.305208333331</c:v>
                </c:pt>
                <c:pt idx="682">
                  <c:v>41355.333020833335</c:v>
                </c:pt>
                <c:pt idx="683">
                  <c:v>41358.329201388886</c:v>
                </c:pt>
                <c:pt idx="684">
                  <c:v>41359.337094907409</c:v>
                </c:pt>
                <c:pt idx="685">
                  <c:v>41360.33252314815</c:v>
                </c:pt>
                <c:pt idx="686">
                  <c:v>41361.319918981484</c:v>
                </c:pt>
                <c:pt idx="687">
                  <c:v>41368.32236111111</c:v>
                </c:pt>
                <c:pt idx="688">
                  <c:v>41372.401805555557</c:v>
                </c:pt>
                <c:pt idx="689">
                  <c:v>41373.352256944447</c:v>
                </c:pt>
                <c:pt idx="690">
                  <c:v>41374.475925925923</c:v>
                </c:pt>
                <c:pt idx="691">
                  <c:v>41375.486956018518</c:v>
                </c:pt>
                <c:pt idx="692">
                  <c:v>41376.4606712963</c:v>
                </c:pt>
                <c:pt idx="693">
                  <c:v>41379.322534722225</c:v>
                </c:pt>
                <c:pt idx="694">
                  <c:v>41380.331111111111</c:v>
                </c:pt>
                <c:pt idx="695">
                  <c:v>41381</c:v>
                </c:pt>
                <c:pt idx="696">
                  <c:v>41382.353935185187</c:v>
                </c:pt>
                <c:pt idx="697">
                  <c:v>41383.357812499999</c:v>
                </c:pt>
                <c:pt idx="698">
                  <c:v>41386.360312500001</c:v>
                </c:pt>
                <c:pt idx="699">
                  <c:v>41387.325636574074</c:v>
                </c:pt>
                <c:pt idx="700">
                  <c:v>41388.322002314817</c:v>
                </c:pt>
                <c:pt idx="701">
                  <c:v>41390.358090277776</c:v>
                </c:pt>
                <c:pt idx="702">
                  <c:v>41393.360532407409</c:v>
                </c:pt>
                <c:pt idx="703">
                  <c:v>41394.328680555554</c:v>
                </c:pt>
                <c:pt idx="704">
                  <c:v>41395.354120370372</c:v>
                </c:pt>
                <c:pt idx="705">
                  <c:v>41396.557349537034</c:v>
                </c:pt>
                <c:pt idx="706">
                  <c:v>41397.352314814816</c:v>
                </c:pt>
                <c:pt idx="707">
                  <c:v>41400.318067129629</c:v>
                </c:pt>
                <c:pt idx="708">
                  <c:v>41401.309537037036</c:v>
                </c:pt>
                <c:pt idx="709">
                  <c:v>41402.323379629626</c:v>
                </c:pt>
                <c:pt idx="710">
                  <c:v>41403.317442129628</c:v>
                </c:pt>
                <c:pt idx="711">
                  <c:v>41404.335277777776</c:v>
                </c:pt>
                <c:pt idx="712">
                  <c:v>41407.335277777776</c:v>
                </c:pt>
                <c:pt idx="713">
                  <c:v>41408.345509259256</c:v>
                </c:pt>
                <c:pt idx="714">
                  <c:v>41409.385312500002</c:v>
                </c:pt>
                <c:pt idx="715">
                  <c:v>41410.342222222222</c:v>
                </c:pt>
                <c:pt idx="716">
                  <c:v>41411.43440972222</c:v>
                </c:pt>
                <c:pt idx="717">
                  <c:v>41414.37431712963</c:v>
                </c:pt>
                <c:pt idx="718">
                  <c:v>41415.334803240738</c:v>
                </c:pt>
                <c:pt idx="719">
                  <c:v>41416.332546296297</c:v>
                </c:pt>
                <c:pt idx="720">
                  <c:v>41417.349108796298</c:v>
                </c:pt>
                <c:pt idx="721">
                  <c:v>41418.584629629629</c:v>
                </c:pt>
                <c:pt idx="722">
                  <c:v>41422.382094907407</c:v>
                </c:pt>
                <c:pt idx="723">
                  <c:v>41422.390011574076</c:v>
                </c:pt>
                <c:pt idx="724">
                  <c:v>41423.377581018518</c:v>
                </c:pt>
                <c:pt idx="725">
                  <c:v>41424.341377314813</c:v>
                </c:pt>
                <c:pt idx="726">
                  <c:v>41425.312905092593</c:v>
                </c:pt>
                <c:pt idx="727">
                  <c:v>41428.372048611112</c:v>
                </c:pt>
                <c:pt idx="728">
                  <c:v>41429.3753125</c:v>
                </c:pt>
                <c:pt idx="729">
                  <c:v>41430.31758101852</c:v>
                </c:pt>
                <c:pt idx="730">
                  <c:v>41431.320289351854</c:v>
                </c:pt>
                <c:pt idx="731">
                  <c:v>41432.354201388887</c:v>
                </c:pt>
                <c:pt idx="732">
                  <c:v>41436.417870370373</c:v>
                </c:pt>
                <c:pt idx="733">
                  <c:v>41437.420682870368</c:v>
                </c:pt>
                <c:pt idx="734">
                  <c:v>41438.364733796298</c:v>
                </c:pt>
                <c:pt idx="735">
                  <c:v>41439.318333333336</c:v>
                </c:pt>
                <c:pt idx="736">
                  <c:v>41442.333032407405</c:v>
                </c:pt>
                <c:pt idx="737">
                  <c:v>41443.344699074078</c:v>
                </c:pt>
                <c:pt idx="738">
                  <c:v>41444.420648148145</c:v>
                </c:pt>
                <c:pt idx="739">
                  <c:v>41445.34574074074</c:v>
                </c:pt>
                <c:pt idx="740">
                  <c:v>41446.34306712963</c:v>
                </c:pt>
                <c:pt idx="741">
                  <c:v>41449.355706018519</c:v>
                </c:pt>
                <c:pt idx="742">
                  <c:v>41450.330543981479</c:v>
                </c:pt>
                <c:pt idx="743">
                  <c:v>41451.337939814817</c:v>
                </c:pt>
                <c:pt idx="744">
                  <c:v>41452.346516203703</c:v>
                </c:pt>
                <c:pt idx="745">
                  <c:v>41453.345717592594</c:v>
                </c:pt>
                <c:pt idx="746">
                  <c:v>41456.349583333336</c:v>
                </c:pt>
                <c:pt idx="747">
                  <c:v>41457.357268518521</c:v>
                </c:pt>
                <c:pt idx="748">
                  <c:v>41458.497291666667</c:v>
                </c:pt>
                <c:pt idx="749">
                  <c:v>41459.336192129631</c:v>
                </c:pt>
                <c:pt idx="750">
                  <c:v>41460.356469907405</c:v>
                </c:pt>
                <c:pt idx="751">
                  <c:v>41463.363761574074</c:v>
                </c:pt>
                <c:pt idx="752">
                  <c:v>41464.402395833335</c:v>
                </c:pt>
                <c:pt idx="753">
                  <c:v>41465.428344907406</c:v>
                </c:pt>
                <c:pt idx="754">
                  <c:v>41466.435347222221</c:v>
                </c:pt>
                <c:pt idx="755">
                  <c:v>41467.446631944447</c:v>
                </c:pt>
                <c:pt idx="756">
                  <c:v>41470.466226851851</c:v>
                </c:pt>
                <c:pt idx="757">
                  <c:v>41471.429560185185</c:v>
                </c:pt>
                <c:pt idx="758">
                  <c:v>41472.36891203704</c:v>
                </c:pt>
                <c:pt idx="759">
                  <c:v>41473.342395833337</c:v>
                </c:pt>
                <c:pt idx="760">
                  <c:v>41474.347685185188</c:v>
                </c:pt>
                <c:pt idx="761">
                  <c:v>41477.351458333331</c:v>
                </c:pt>
                <c:pt idx="762">
                  <c:v>41478.390798611108</c:v>
                </c:pt>
                <c:pt idx="763">
                  <c:v>41479.336655092593</c:v>
                </c:pt>
                <c:pt idx="764">
                  <c:v>41480.360266203701</c:v>
                </c:pt>
                <c:pt idx="765">
                  <c:v>41481.32534722222</c:v>
                </c:pt>
                <c:pt idx="766">
                  <c:v>41484.417534722219</c:v>
                </c:pt>
                <c:pt idx="767">
                  <c:v>41485.348749999997</c:v>
                </c:pt>
                <c:pt idx="768">
                  <c:v>41486.358553240738</c:v>
                </c:pt>
                <c:pt idx="769">
                  <c:v>41487.336111111108</c:v>
                </c:pt>
                <c:pt idx="770">
                  <c:v>41488.334583333337</c:v>
                </c:pt>
                <c:pt idx="771">
                  <c:v>41491.342881944445</c:v>
                </c:pt>
                <c:pt idx="772">
                  <c:v>41492.348796296297</c:v>
                </c:pt>
                <c:pt idx="773">
                  <c:v>41493.340624999997</c:v>
                </c:pt>
                <c:pt idx="774">
                  <c:v>41494.353530092594</c:v>
                </c:pt>
                <c:pt idx="775">
                  <c:v>41495.347372685188</c:v>
                </c:pt>
                <c:pt idx="776">
                  <c:v>41498.590729166666</c:v>
                </c:pt>
                <c:pt idx="777">
                  <c:v>41499.351770833331</c:v>
                </c:pt>
                <c:pt idx="778">
                  <c:v>41507.322233796294</c:v>
                </c:pt>
                <c:pt idx="779">
                  <c:v>41508.340891203705</c:v>
                </c:pt>
                <c:pt idx="780">
                  <c:v>41509.326006944444</c:v>
                </c:pt>
                <c:pt idx="781">
                  <c:v>41512.358414351853</c:v>
                </c:pt>
                <c:pt idx="782">
                  <c:v>41513.341122685182</c:v>
                </c:pt>
                <c:pt idx="783">
                  <c:v>41515.352650462963</c:v>
                </c:pt>
                <c:pt idx="784">
                  <c:v>41516.427974537037</c:v>
                </c:pt>
                <c:pt idx="785">
                  <c:v>41520.396631944444</c:v>
                </c:pt>
                <c:pt idx="786">
                  <c:v>41520.411979166667</c:v>
                </c:pt>
                <c:pt idx="787">
                  <c:v>41521.406909722224</c:v>
                </c:pt>
                <c:pt idx="788">
                  <c:v>41522.30572916667</c:v>
                </c:pt>
                <c:pt idx="789">
                  <c:v>41523.375636574077</c:v>
                </c:pt>
                <c:pt idx="790">
                  <c:v>41526.348240740743</c:v>
                </c:pt>
                <c:pt idx="791">
                  <c:v>41527.319965277777</c:v>
                </c:pt>
                <c:pt idx="792">
                  <c:v>41528.314236111109</c:v>
                </c:pt>
                <c:pt idx="793">
                  <c:v>41529.33121527778</c:v>
                </c:pt>
                <c:pt idx="794">
                  <c:v>41530.316180555557</c:v>
                </c:pt>
                <c:pt idx="795">
                  <c:v>41533.344490740739</c:v>
                </c:pt>
                <c:pt idx="796">
                  <c:v>41534.348530092589</c:v>
                </c:pt>
                <c:pt idx="797">
                  <c:v>41535.350949074076</c:v>
                </c:pt>
                <c:pt idx="798">
                  <c:v>41536.377106481479</c:v>
                </c:pt>
                <c:pt idx="799">
                  <c:v>41540.41369212963</c:v>
                </c:pt>
                <c:pt idx="800">
                  <c:v>41541.357488425929</c:v>
                </c:pt>
                <c:pt idx="801">
                  <c:v>41542.364999999998</c:v>
                </c:pt>
                <c:pt idx="802">
                  <c:v>41543.414641203701</c:v>
                </c:pt>
                <c:pt idx="803">
                  <c:v>41544.332314814812</c:v>
                </c:pt>
                <c:pt idx="804">
                  <c:v>41547.395208333335</c:v>
                </c:pt>
                <c:pt idx="805">
                  <c:v>41548.341851851852</c:v>
                </c:pt>
                <c:pt idx="806">
                  <c:v>41549.343055555553</c:v>
                </c:pt>
                <c:pt idx="807">
                  <c:v>41550.343831018516</c:v>
                </c:pt>
                <c:pt idx="808">
                  <c:v>41551.352141203701</c:v>
                </c:pt>
                <c:pt idx="809">
                  <c:v>41554.558321759258</c:v>
                </c:pt>
                <c:pt idx="810">
                  <c:v>41555.445081018515</c:v>
                </c:pt>
                <c:pt idx="811">
                  <c:v>41556.353182870371</c:v>
                </c:pt>
                <c:pt idx="812">
                  <c:v>41557.366446759261</c:v>
                </c:pt>
                <c:pt idx="813">
                  <c:v>41558.409062500003</c:v>
                </c:pt>
                <c:pt idx="814">
                  <c:v>41561.365902777776</c:v>
                </c:pt>
                <c:pt idx="815">
                  <c:v>41562.367418981485</c:v>
                </c:pt>
                <c:pt idx="816">
                  <c:v>41563.430590277778</c:v>
                </c:pt>
                <c:pt idx="817">
                  <c:v>41564.411817129629</c:v>
                </c:pt>
                <c:pt idx="818">
                  <c:v>41565.332650462966</c:v>
                </c:pt>
                <c:pt idx="819">
                  <c:v>41568.43068287037</c:v>
                </c:pt>
                <c:pt idx="820">
                  <c:v>41569.357627314814</c:v>
                </c:pt>
                <c:pt idx="821">
                  <c:v>41570.455312500002</c:v>
                </c:pt>
                <c:pt idx="822">
                  <c:v>41571.331238425926</c:v>
                </c:pt>
                <c:pt idx="823">
                  <c:v>41572.438483796293</c:v>
                </c:pt>
                <c:pt idx="824">
                  <c:v>41575.372048611112</c:v>
                </c:pt>
                <c:pt idx="825">
                  <c:v>41576.349282407406</c:v>
                </c:pt>
                <c:pt idx="826">
                  <c:v>41577.569340277776</c:v>
                </c:pt>
                <c:pt idx="827">
                  <c:v>41579.358495370368</c:v>
                </c:pt>
                <c:pt idx="828">
                  <c:v>41579.377870370372</c:v>
                </c:pt>
                <c:pt idx="829">
                  <c:v>41582.414861111109</c:v>
                </c:pt>
                <c:pt idx="830">
                  <c:v>41583.346770833334</c:v>
                </c:pt>
                <c:pt idx="831">
                  <c:v>41584.388773148145</c:v>
                </c:pt>
                <c:pt idx="832">
                  <c:v>41585.331793981481</c:v>
                </c:pt>
                <c:pt idx="833">
                  <c:v>41586.438946759263</c:v>
                </c:pt>
                <c:pt idx="834">
                  <c:v>41589.383819444447</c:v>
                </c:pt>
                <c:pt idx="835">
                  <c:v>41590.343240740738</c:v>
                </c:pt>
                <c:pt idx="836">
                  <c:v>41596.453067129631</c:v>
                </c:pt>
                <c:pt idx="837">
                  <c:v>41597.416388888887</c:v>
                </c:pt>
                <c:pt idx="838">
                  <c:v>41598.395925925928</c:v>
                </c:pt>
                <c:pt idx="839">
                  <c:v>41599.378171296295</c:v>
                </c:pt>
                <c:pt idx="840">
                  <c:v>41600.373159722221</c:v>
                </c:pt>
                <c:pt idx="841">
                  <c:v>41604.430833333332</c:v>
                </c:pt>
                <c:pt idx="842">
                  <c:v>41605.360324074078</c:v>
                </c:pt>
                <c:pt idx="843">
                  <c:v>41610.442384259259</c:v>
                </c:pt>
                <c:pt idx="844">
                  <c:v>41611.365729166668</c:v>
                </c:pt>
                <c:pt idx="845">
                  <c:v>41612.442569444444</c:v>
                </c:pt>
                <c:pt idx="846">
                  <c:v>41613.459768518522</c:v>
                </c:pt>
                <c:pt idx="847">
                  <c:v>41614.492800925924</c:v>
                </c:pt>
                <c:pt idx="848">
                  <c:v>41617.426527777781</c:v>
                </c:pt>
                <c:pt idx="849">
                  <c:v>41618.524409722224</c:v>
                </c:pt>
                <c:pt idx="850">
                  <c:v>41619.347800925927</c:v>
                </c:pt>
                <c:pt idx="851">
                  <c:v>41620.385428240741</c:v>
                </c:pt>
                <c:pt idx="852">
                  <c:v>41621.345960648148</c:v>
                </c:pt>
                <c:pt idx="853">
                  <c:v>41624.389166666668</c:v>
                </c:pt>
                <c:pt idx="854">
                  <c:v>41625.382453703707</c:v>
                </c:pt>
                <c:pt idx="855">
                  <c:v>41626.43849537037</c:v>
                </c:pt>
                <c:pt idx="856">
                  <c:v>41627.414548611108</c:v>
                </c:pt>
                <c:pt idx="857">
                  <c:v>41628.380567129629</c:v>
                </c:pt>
                <c:pt idx="858">
                  <c:v>41632</c:v>
                </c:pt>
                <c:pt idx="859">
                  <c:v>41635.361261574071</c:v>
                </c:pt>
                <c:pt idx="860">
                  <c:v>41638.363749999997</c:v>
                </c:pt>
                <c:pt idx="861">
                  <c:v>41639</c:v>
                </c:pt>
                <c:pt idx="862">
                  <c:v>41641.634594907409</c:v>
                </c:pt>
                <c:pt idx="863">
                  <c:v>41642.636736111112</c:v>
                </c:pt>
                <c:pt idx="864">
                  <c:v>41645.6405787037</c:v>
                </c:pt>
                <c:pt idx="865">
                  <c:v>41646.370925925927</c:v>
                </c:pt>
                <c:pt idx="866">
                  <c:v>41647.324247685188</c:v>
                </c:pt>
                <c:pt idx="867">
                  <c:v>41648.382361111115</c:v>
                </c:pt>
                <c:pt idx="868">
                  <c:v>41649.604409722226</c:v>
                </c:pt>
                <c:pt idx="869">
                  <c:v>41652.39439814815</c:v>
                </c:pt>
                <c:pt idx="870">
                  <c:v>41653.433495370373</c:v>
                </c:pt>
                <c:pt idx="871">
                  <c:v>41654.364074074074</c:v>
                </c:pt>
                <c:pt idx="872">
                  <c:v>41655.355636574073</c:v>
                </c:pt>
                <c:pt idx="873">
                  <c:v>41656.402048611111</c:v>
                </c:pt>
                <c:pt idx="874">
                  <c:v>41660.338379629633</c:v>
                </c:pt>
                <c:pt idx="875">
                  <c:v>41660.34065972222</c:v>
                </c:pt>
                <c:pt idx="876">
                  <c:v>41661.367800925924</c:v>
                </c:pt>
                <c:pt idx="877">
                  <c:v>41662.33489583333</c:v>
                </c:pt>
                <c:pt idx="878">
                  <c:v>41663.457708333335</c:v>
                </c:pt>
                <c:pt idx="879">
                  <c:v>41667.402488425927</c:v>
                </c:pt>
                <c:pt idx="880">
                  <c:v>41669.488425925927</c:v>
                </c:pt>
                <c:pt idx="881">
                  <c:v>41669.493333333332</c:v>
                </c:pt>
                <c:pt idx="882">
                  <c:v>41670.424004629633</c:v>
                </c:pt>
                <c:pt idx="883">
                  <c:v>41673.355057870373</c:v>
                </c:pt>
                <c:pt idx="884">
                  <c:v>41674.399699074071</c:v>
                </c:pt>
                <c:pt idx="885">
                  <c:v>41675.350289351853</c:v>
                </c:pt>
                <c:pt idx="886">
                  <c:v>41676.362905092596</c:v>
                </c:pt>
                <c:pt idx="887">
                  <c:v>41677.358541666668</c:v>
                </c:pt>
                <c:pt idx="888">
                  <c:v>41680.45988425926</c:v>
                </c:pt>
                <c:pt idx="889">
                  <c:v>41681.447187500002</c:v>
                </c:pt>
                <c:pt idx="890">
                  <c:v>41682.464861111112</c:v>
                </c:pt>
                <c:pt idx="891">
                  <c:v>41683.468414351853</c:v>
                </c:pt>
                <c:pt idx="892">
                  <c:v>41684.472222222219</c:v>
                </c:pt>
                <c:pt idx="893">
                  <c:v>41687.393217592595</c:v>
                </c:pt>
                <c:pt idx="894">
                  <c:v>41688.407002314816</c:v>
                </c:pt>
                <c:pt idx="895">
                  <c:v>41690.351875</c:v>
                </c:pt>
                <c:pt idx="896">
                  <c:v>41691.517638888887</c:v>
                </c:pt>
                <c:pt idx="897">
                  <c:v>41694.355902777781</c:v>
                </c:pt>
                <c:pt idx="898">
                  <c:v>41695.420520833337</c:v>
                </c:pt>
                <c:pt idx="899">
                  <c:v>41696.382094907407</c:v>
                </c:pt>
                <c:pt idx="900">
                  <c:v>41697.316701388889</c:v>
                </c:pt>
                <c:pt idx="901">
                  <c:v>41698.371134259258</c:v>
                </c:pt>
                <c:pt idx="902">
                  <c:v>41701.475856481484</c:v>
                </c:pt>
                <c:pt idx="903">
                  <c:v>41702.368078703701</c:v>
                </c:pt>
                <c:pt idx="904">
                  <c:v>41702.368148148147</c:v>
                </c:pt>
                <c:pt idx="905">
                  <c:v>41703.47315972222</c:v>
                </c:pt>
                <c:pt idx="906">
                  <c:v>41704.333912037036</c:v>
                </c:pt>
                <c:pt idx="907">
                  <c:v>41705.333923611113</c:v>
                </c:pt>
                <c:pt idx="908">
                  <c:v>41708.382881944446</c:v>
                </c:pt>
                <c:pt idx="909">
                  <c:v>41709.362581018519</c:v>
                </c:pt>
                <c:pt idx="910">
                  <c:v>41710.339004629626</c:v>
                </c:pt>
                <c:pt idx="911">
                  <c:v>41711.384305555555</c:v>
                </c:pt>
                <c:pt idx="912">
                  <c:v>41712.387060185189</c:v>
                </c:pt>
                <c:pt idx="913">
                  <c:v>41715.330358796295</c:v>
                </c:pt>
                <c:pt idx="914">
                  <c:v>41716.317326388889</c:v>
                </c:pt>
                <c:pt idx="915">
                  <c:v>41717.466863425929</c:v>
                </c:pt>
                <c:pt idx="916">
                  <c:v>41718.301863425928</c:v>
                </c:pt>
                <c:pt idx="917">
                  <c:v>41719.367071759261</c:v>
                </c:pt>
                <c:pt idx="918">
                  <c:v>41722.349733796298</c:v>
                </c:pt>
                <c:pt idx="919">
                  <c:v>41723.385868055557</c:v>
                </c:pt>
                <c:pt idx="920">
                  <c:v>41724.320023148146</c:v>
                </c:pt>
                <c:pt idx="921">
                  <c:v>41725.621655092589</c:v>
                </c:pt>
                <c:pt idx="922">
                  <c:v>41726.400613425925</c:v>
                </c:pt>
                <c:pt idx="923">
                  <c:v>41729.356886574074</c:v>
                </c:pt>
                <c:pt idx="924">
                  <c:v>41730.320092592592</c:v>
                </c:pt>
                <c:pt idx="925">
                  <c:v>41731.356481481482</c:v>
                </c:pt>
                <c:pt idx="926">
                  <c:v>41733.595821759256</c:v>
                </c:pt>
                <c:pt idx="927">
                  <c:v>41736.419699074075</c:v>
                </c:pt>
                <c:pt idx="928">
                  <c:v>41737.406655092593</c:v>
                </c:pt>
                <c:pt idx="929">
                  <c:v>41738.383425925924</c:v>
                </c:pt>
                <c:pt idx="930">
                  <c:v>41739.381712962961</c:v>
                </c:pt>
                <c:pt idx="931">
                  <c:v>41740.364629629628</c:v>
                </c:pt>
                <c:pt idx="932">
                  <c:v>41743.333298611113</c:v>
                </c:pt>
                <c:pt idx="933">
                  <c:v>41744.314965277779</c:v>
                </c:pt>
                <c:pt idx="934">
                  <c:v>41745.37327546296</c:v>
                </c:pt>
                <c:pt idx="935">
                  <c:v>41746.341504629629</c:v>
                </c:pt>
                <c:pt idx="936">
                  <c:v>41747.419351851851</c:v>
                </c:pt>
                <c:pt idx="937">
                  <c:v>41750.378900462965</c:v>
                </c:pt>
                <c:pt idx="938">
                  <c:v>41751.364837962959</c:v>
                </c:pt>
                <c:pt idx="939">
                  <c:v>41752.353865740741</c:v>
                </c:pt>
                <c:pt idx="940">
                  <c:v>41753.424837962964</c:v>
                </c:pt>
                <c:pt idx="941">
                  <c:v>41757.384050925924</c:v>
                </c:pt>
                <c:pt idx="942">
                  <c:v>41758.35527777778</c:v>
                </c:pt>
                <c:pt idx="943">
                  <c:v>41759.435069444444</c:v>
                </c:pt>
                <c:pt idx="944">
                  <c:v>41760.418981481482</c:v>
                </c:pt>
                <c:pt idx="945">
                  <c:v>41761.377858796295</c:v>
                </c:pt>
                <c:pt idx="946">
                  <c:v>41764.386122685188</c:v>
                </c:pt>
                <c:pt idx="947">
                  <c:v>41765.396539351852</c:v>
                </c:pt>
                <c:pt idx="948">
                  <c:v>41766.424733796295</c:v>
                </c:pt>
                <c:pt idx="949">
                  <c:v>41767.414814814816</c:v>
                </c:pt>
                <c:pt idx="950">
                  <c:v>41768.422685185185</c:v>
                </c:pt>
                <c:pt idx="951">
                  <c:v>41771.3437037037</c:v>
                </c:pt>
                <c:pt idx="952">
                  <c:v>41772.337766203702</c:v>
                </c:pt>
                <c:pt idx="953">
                  <c:v>41773.36037037037</c:v>
                </c:pt>
                <c:pt idx="954">
                  <c:v>41774.37667824074</c:v>
                </c:pt>
                <c:pt idx="955">
                  <c:v>41775.365439814814</c:v>
                </c:pt>
                <c:pt idx="956">
                  <c:v>41778.354409722226</c:v>
                </c:pt>
                <c:pt idx="957">
                  <c:v>41779.371898148151</c:v>
                </c:pt>
                <c:pt idx="958">
                  <c:v>41780.47084490741</c:v>
                </c:pt>
                <c:pt idx="959">
                  <c:v>41781.419212962966</c:v>
                </c:pt>
                <c:pt idx="960">
                  <c:v>41782.345335648148</c:v>
                </c:pt>
                <c:pt idx="961">
                  <c:v>41786.408645833333</c:v>
                </c:pt>
                <c:pt idx="962">
                  <c:v>41787.405416666668</c:v>
                </c:pt>
                <c:pt idx="963">
                  <c:v>41788.411550925928</c:v>
                </c:pt>
                <c:pt idx="964">
                  <c:v>41789.308136574073</c:v>
                </c:pt>
                <c:pt idx="965">
                  <c:v>41792.610706018517</c:v>
                </c:pt>
                <c:pt idx="966">
                  <c:v>41793.323437500003</c:v>
                </c:pt>
                <c:pt idx="967">
                  <c:v>41794.454363425924</c:v>
                </c:pt>
                <c:pt idx="968">
                  <c:v>41795.466886574075</c:v>
                </c:pt>
                <c:pt idx="969">
                  <c:v>41796.381782407407</c:v>
                </c:pt>
                <c:pt idx="970">
                  <c:v>41800.417199074072</c:v>
                </c:pt>
                <c:pt idx="971">
                  <c:v>41801.333587962959</c:v>
                </c:pt>
                <c:pt idx="972">
                  <c:v>41802.333113425928</c:v>
                </c:pt>
                <c:pt idx="973">
                  <c:v>41803.568182870367</c:v>
                </c:pt>
                <c:pt idx="974">
                  <c:v>41806.401828703703</c:v>
                </c:pt>
                <c:pt idx="975">
                  <c:v>41807.363449074073</c:v>
                </c:pt>
                <c:pt idx="976">
                  <c:v>41808.397546296299</c:v>
                </c:pt>
                <c:pt idx="977">
                  <c:v>41809.333148148151</c:v>
                </c:pt>
                <c:pt idx="978">
                  <c:v>41810.492164351854</c:v>
                </c:pt>
                <c:pt idx="979">
                  <c:v>41813.455474537041</c:v>
                </c:pt>
                <c:pt idx="980">
                  <c:v>41814.444594907407</c:v>
                </c:pt>
                <c:pt idx="981">
                  <c:v>41816.333148148151</c:v>
                </c:pt>
                <c:pt idx="982">
                  <c:v>41817.334479166668</c:v>
                </c:pt>
                <c:pt idx="983">
                  <c:v>41821.425810185188</c:v>
                </c:pt>
                <c:pt idx="984">
                  <c:v>41822.477847222224</c:v>
                </c:pt>
                <c:pt idx="985">
                  <c:v>41823.357118055559</c:v>
                </c:pt>
                <c:pt idx="986">
                  <c:v>41828.438668981478</c:v>
                </c:pt>
                <c:pt idx="987">
                  <c:v>41829.569803240738</c:v>
                </c:pt>
                <c:pt idx="988">
                  <c:v>41830.412881944445</c:v>
                </c:pt>
                <c:pt idx="989">
                  <c:v>41835.64271990741</c:v>
                </c:pt>
                <c:pt idx="990">
                  <c:v>41836.354907407411</c:v>
                </c:pt>
                <c:pt idx="991">
                  <c:v>41841.50409722222</c:v>
                </c:pt>
                <c:pt idx="992">
                  <c:v>41842.639131944445</c:v>
                </c:pt>
                <c:pt idx="993">
                  <c:v>41843.446238425924</c:v>
                </c:pt>
                <c:pt idx="994">
                  <c:v>41844.446250000001</c:v>
                </c:pt>
                <c:pt idx="995">
                  <c:v>41845.400740740741</c:v>
                </c:pt>
                <c:pt idx="996">
                  <c:v>41848.385393518518</c:v>
                </c:pt>
                <c:pt idx="997">
                  <c:v>41849.523888888885</c:v>
                </c:pt>
                <c:pt idx="998">
                  <c:v>41850.409328703703</c:v>
                </c:pt>
                <c:pt idx="999">
                  <c:v>41851.574432870373</c:v>
                </c:pt>
                <c:pt idx="1000">
                  <c:v>41852.448622685188</c:v>
                </c:pt>
                <c:pt idx="1001">
                  <c:v>41855.403229166666</c:v>
                </c:pt>
                <c:pt idx="1002">
                  <c:v>41856.34302083333</c:v>
                </c:pt>
                <c:pt idx="1003">
                  <c:v>41857.377557870372</c:v>
                </c:pt>
                <c:pt idx="1004">
                  <c:v>41858.330821759257</c:v>
                </c:pt>
                <c:pt idx="1005">
                  <c:v>41859.423773148148</c:v>
                </c:pt>
                <c:pt idx="1006">
                  <c:v>41862.338263888887</c:v>
                </c:pt>
                <c:pt idx="1007">
                  <c:v>41864.443287037036</c:v>
                </c:pt>
                <c:pt idx="1008">
                  <c:v>41865.340868055559</c:v>
                </c:pt>
                <c:pt idx="1009">
                  <c:v>41866.65047453704</c:v>
                </c:pt>
                <c:pt idx="1010">
                  <c:v>41869.632615740738</c:v>
                </c:pt>
                <c:pt idx="1011">
                  <c:v>41870.355555555558</c:v>
                </c:pt>
                <c:pt idx="1012">
                  <c:v>41871.374814814815</c:v>
                </c:pt>
                <c:pt idx="1013">
                  <c:v>41872.51525462963</c:v>
                </c:pt>
                <c:pt idx="1014">
                  <c:v>41873.407916666663</c:v>
                </c:pt>
                <c:pt idx="1015">
                  <c:v>41876.416851851849</c:v>
                </c:pt>
                <c:pt idx="1016">
                  <c:v>41877.419027777774</c:v>
                </c:pt>
                <c:pt idx="1017">
                  <c:v>41878.355162037034</c:v>
                </c:pt>
                <c:pt idx="1018">
                  <c:v>41879.619525462964</c:v>
                </c:pt>
                <c:pt idx="1019">
                  <c:v>41880.494432870371</c:v>
                </c:pt>
                <c:pt idx="1020">
                  <c:v>41884.585173611114</c:v>
                </c:pt>
                <c:pt idx="1021">
                  <c:v>41885.415613425925</c:v>
                </c:pt>
                <c:pt idx="1022">
                  <c:v>41886.335231481484</c:v>
                </c:pt>
                <c:pt idx="1023">
                  <c:v>41887.553310185183</c:v>
                </c:pt>
                <c:pt idx="1024">
                  <c:v>41890.560115740744</c:v>
                </c:pt>
                <c:pt idx="1025">
                  <c:v>41891.455474537041</c:v>
                </c:pt>
                <c:pt idx="1026">
                  <c:v>41892.583321759259</c:v>
                </c:pt>
                <c:pt idx="1027">
                  <c:v>41893.358159722222</c:v>
                </c:pt>
                <c:pt idx="1028">
                  <c:v>41894.520300925928</c:v>
                </c:pt>
                <c:pt idx="1029">
                  <c:v>41897.480046296296</c:v>
                </c:pt>
                <c:pt idx="1030">
                  <c:v>41898.387025462966</c:v>
                </c:pt>
                <c:pt idx="1031">
                  <c:v>41899.570972222224</c:v>
                </c:pt>
                <c:pt idx="1032">
                  <c:v>41904.527245370373</c:v>
                </c:pt>
                <c:pt idx="1033">
                  <c:v>41905.512430555558</c:v>
                </c:pt>
                <c:pt idx="1034">
                  <c:v>41906.51630787037</c:v>
                </c:pt>
                <c:pt idx="1035">
                  <c:v>41907.32099537037</c:v>
                </c:pt>
                <c:pt idx="1036">
                  <c:v>41908.353171296294</c:v>
                </c:pt>
                <c:pt idx="1037">
                  <c:v>41911.381377314814</c:v>
                </c:pt>
                <c:pt idx="1038">
                  <c:v>41912.326458333337</c:v>
                </c:pt>
                <c:pt idx="1039">
                  <c:v>41913.402361111112</c:v>
                </c:pt>
                <c:pt idx="1040">
                  <c:v>41914.340439814812</c:v>
                </c:pt>
                <c:pt idx="1041">
                  <c:v>41915.373599537037</c:v>
                </c:pt>
                <c:pt idx="1042">
                  <c:v>41918.346180555556</c:v>
                </c:pt>
                <c:pt idx="1043">
                  <c:v>41919.456134259257</c:v>
                </c:pt>
                <c:pt idx="1044">
                  <c:v>41920.408043981479</c:v>
                </c:pt>
                <c:pt idx="1045">
                  <c:v>41921.370081018518</c:v>
                </c:pt>
                <c:pt idx="1046">
                  <c:v>41922.400092592594</c:v>
                </c:pt>
                <c:pt idx="1047">
                  <c:v>41925.393611111111</c:v>
                </c:pt>
                <c:pt idx="1048">
                  <c:v>41926.391782407409</c:v>
                </c:pt>
                <c:pt idx="1049">
                  <c:v>41927.334317129629</c:v>
                </c:pt>
                <c:pt idx="1050">
                  <c:v>41928.346331018518</c:v>
                </c:pt>
                <c:pt idx="1051">
                  <c:v>41933.551388888889</c:v>
                </c:pt>
                <c:pt idx="1052">
                  <c:v>41934.551759259259</c:v>
                </c:pt>
                <c:pt idx="1053">
                  <c:v>41935.423067129632</c:v>
                </c:pt>
                <c:pt idx="1054">
                  <c:v>41936.347395833334</c:v>
                </c:pt>
                <c:pt idx="1055">
                  <c:v>41939.409178240741</c:v>
                </c:pt>
                <c:pt idx="1056">
                  <c:v>41940.409178240741</c:v>
                </c:pt>
              </c:numCache>
            </c:numRef>
          </c:cat>
          <c:val>
            <c:numRef>
              <c:f>SPL!$AC$1400:$AC$2456</c:f>
              <c:numCache>
                <c:formatCode>0.000</c:formatCode>
                <c:ptCount val="1057"/>
                <c:pt idx="0">
                  <c:v>-2.666925893491618E-3</c:v>
                </c:pt>
                <c:pt idx="1">
                  <c:v>-3.0272750204476534E-3</c:v>
                </c:pt>
                <c:pt idx="2">
                  <c:v>-2.9940054693758829E-3</c:v>
                </c:pt>
                <c:pt idx="3">
                  <c:v>-2.7089691181358434E-3</c:v>
                </c:pt>
                <c:pt idx="4">
                  <c:v>-2.2749186233058018E-3</c:v>
                </c:pt>
                <c:pt idx="5">
                  <c:v>-1.7650540329517232E-3</c:v>
                </c:pt>
                <c:pt idx="6">
                  <c:v>-5.903886395471989E-4</c:v>
                </c:pt>
                <c:pt idx="7">
                  <c:v>-3.3933243446347509E-4</c:v>
                </c:pt>
                <c:pt idx="8">
                  <c:v>-3.9509002709780389E-5</c:v>
                </c:pt>
                <c:pt idx="9">
                  <c:v>-3.647543029785625E-4</c:v>
                </c:pt>
                <c:pt idx="10">
                  <c:v>8.5614575220426675E-4</c:v>
                </c:pt>
                <c:pt idx="11">
                  <c:v>4.2600686807584276E-3</c:v>
                </c:pt>
                <c:pt idx="12">
                  <c:v>5.6439256213431706E-3</c:v>
                </c:pt>
                <c:pt idx="13">
                  <c:v>6.3163434981750293E-3</c:v>
                </c:pt>
                <c:pt idx="14">
                  <c:v>6.4932343718175668E-3</c:v>
                </c:pt>
                <c:pt idx="15">
                  <c:v>5.6954950350517368E-3</c:v>
                </c:pt>
                <c:pt idx="16">
                  <c:v>4.3157889355971892E-3</c:v>
                </c:pt>
                <c:pt idx="17">
                  <c:v>3.9138664193427196E-3</c:v>
                </c:pt>
                <c:pt idx="18">
                  <c:v>3.4968926692391855E-3</c:v>
                </c:pt>
                <c:pt idx="19">
                  <c:v>2.4443810429686181E-3</c:v>
                </c:pt>
                <c:pt idx="20">
                  <c:v>2.3231871030483251E-3</c:v>
                </c:pt>
                <c:pt idx="21">
                  <c:v>1.5067257145996E-3</c:v>
                </c:pt>
                <c:pt idx="22">
                  <c:v>9.339076821191488E-4</c:v>
                </c:pt>
                <c:pt idx="23">
                  <c:v>5.4169367450333924E-4</c:v>
                </c:pt>
                <c:pt idx="24">
                  <c:v>9.2199937644069736E-4</c:v>
                </c:pt>
                <c:pt idx="25">
                  <c:v>1.1244124194314249E-3</c:v>
                </c:pt>
                <c:pt idx="26">
                  <c:v>1.2021603294940283E-3</c:v>
                </c:pt>
                <c:pt idx="27">
                  <c:v>5.5496162874478093E-4</c:v>
                </c:pt>
                <c:pt idx="28">
                  <c:v>1.2609938594277618E-4</c:v>
                </c:pt>
                <c:pt idx="29">
                  <c:v>-7.8372662958842642E-4</c:v>
                </c:pt>
                <c:pt idx="30">
                  <c:v>-6.6548535927429104E-4</c:v>
                </c:pt>
                <c:pt idx="31">
                  <c:v>-1.1876205635957535E-3</c:v>
                </c:pt>
                <c:pt idx="32">
                  <c:v>-8.0100412111752109E-4</c:v>
                </c:pt>
                <c:pt idx="33">
                  <c:v>-1.1433053443334628E-3</c:v>
                </c:pt>
                <c:pt idx="34">
                  <c:v>-1.9218762382933862E-3</c:v>
                </c:pt>
                <c:pt idx="35">
                  <c:v>-1.6486579348076276E-3</c:v>
                </c:pt>
                <c:pt idx="36">
                  <c:v>-1.3668349621700571E-3</c:v>
                </c:pt>
                <c:pt idx="37">
                  <c:v>-1.731282128880724E-3</c:v>
                </c:pt>
                <c:pt idx="38">
                  <c:v>-1.8377009762820733E-3</c:v>
                </c:pt>
                <c:pt idx="39">
                  <c:v>-2.4126403040787888E-3</c:v>
                </c:pt>
                <c:pt idx="40">
                  <c:v>-1.9655619598071316E-3</c:v>
                </c:pt>
                <c:pt idx="41">
                  <c:v>-2.1769317771200428E-3</c:v>
                </c:pt>
                <c:pt idx="42">
                  <c:v>-2.7849167303883992E-3</c:v>
                </c:pt>
                <c:pt idx="43">
                  <c:v>-2.3232383984969395E-3</c:v>
                </c:pt>
                <c:pt idx="44">
                  <c:v>-1.2100982941911451E-3</c:v>
                </c:pt>
                <c:pt idx="45">
                  <c:v>-1.0242884920568978E-3</c:v>
                </c:pt>
                <c:pt idx="46">
                  <c:v>1.1329389688080694E-3</c:v>
                </c:pt>
                <c:pt idx="47">
                  <c:v>5.0499849710165697E-3</c:v>
                </c:pt>
                <c:pt idx="48">
                  <c:v>7.2930284008453274E-3</c:v>
                </c:pt>
                <c:pt idx="49">
                  <c:v>8.9927042108332179E-3</c:v>
                </c:pt>
                <c:pt idx="50">
                  <c:v>8.9622193131997045E-3</c:v>
                </c:pt>
                <c:pt idx="51">
                  <c:v>8.4685854980094816E-3</c:v>
                </c:pt>
                <c:pt idx="52">
                  <c:v>7.0512718477650053E-3</c:v>
                </c:pt>
                <c:pt idx="53">
                  <c:v>5.1133217945413898E-3</c:v>
                </c:pt>
                <c:pt idx="54">
                  <c:v>3.5790473275559686E-3</c:v>
                </c:pt>
                <c:pt idx="55">
                  <c:v>2.3700594383369786E-3</c:v>
                </c:pt>
                <c:pt idx="56">
                  <c:v>2.0629286960865915E-3</c:v>
                </c:pt>
                <c:pt idx="57">
                  <c:v>2.3324103509670697E-3</c:v>
                </c:pt>
                <c:pt idx="58">
                  <c:v>2.3038176813199984E-3</c:v>
                </c:pt>
                <c:pt idx="59">
                  <c:v>1.6466529455737462E-4</c:v>
                </c:pt>
                <c:pt idx="60">
                  <c:v>1.458638773196505E-5</c:v>
                </c:pt>
                <c:pt idx="61">
                  <c:v>4.7892977960734863E-4</c:v>
                </c:pt>
                <c:pt idx="62">
                  <c:v>2.2901318573572554E-5</c:v>
                </c:pt>
                <c:pt idx="63">
                  <c:v>2.939211964175098E-4</c:v>
                </c:pt>
                <c:pt idx="64">
                  <c:v>-9.1428705448907098E-4</c:v>
                </c:pt>
                <c:pt idx="65">
                  <c:v>-4.2411304068379688E-4</c:v>
                </c:pt>
                <c:pt idx="66">
                  <c:v>-8.1427123918560718E-4</c:v>
                </c:pt>
                <c:pt idx="67">
                  <c:v>-4.5383357816334256E-4</c:v>
                </c:pt>
                <c:pt idx="68">
                  <c:v>-9.2085099036911915E-4</c:v>
                </c:pt>
                <c:pt idx="69">
                  <c:v>-1.239860322380635E-3</c:v>
                </c:pt>
                <c:pt idx="70">
                  <c:v>-1.4465565306035072E-3</c:v>
                </c:pt>
                <c:pt idx="71">
                  <c:v>-9.2872857255482666E-4</c:v>
                </c:pt>
                <c:pt idx="72">
                  <c:v>-6.2186604466814028E-4</c:v>
                </c:pt>
                <c:pt idx="73">
                  <c:v>4.0181071265135062E-3</c:v>
                </c:pt>
                <c:pt idx="74">
                  <c:v>6.0012464071831067E-3</c:v>
                </c:pt>
                <c:pt idx="75">
                  <c:v>1.0041634148704025E-2</c:v>
                </c:pt>
                <c:pt idx="76">
                  <c:v>1.0016578933628182E-2</c:v>
                </c:pt>
                <c:pt idx="77">
                  <c:v>1.0622126366851878E-2</c:v>
                </c:pt>
                <c:pt idx="78">
                  <c:v>1.092691966938978E-2</c:v>
                </c:pt>
                <c:pt idx="79">
                  <c:v>1.1642338040965799E-2</c:v>
                </c:pt>
                <c:pt idx="80">
                  <c:v>1.1911052002544928E-2</c:v>
                </c:pt>
                <c:pt idx="81">
                  <c:v>1.1218570420788943E-2</c:v>
                </c:pt>
                <c:pt idx="82">
                  <c:v>9.2944341504280562E-3</c:v>
                </c:pt>
                <c:pt idx="83">
                  <c:v>7.3181124086948504E-3</c:v>
                </c:pt>
                <c:pt idx="84">
                  <c:v>6.0360392824991421E-3</c:v>
                </c:pt>
                <c:pt idx="85">
                  <c:v>3.9625349240669863E-3</c:v>
                </c:pt>
                <c:pt idx="86">
                  <c:v>2.1327254988942543E-3</c:v>
                </c:pt>
                <c:pt idx="87">
                  <c:v>5.467336892265931E-4</c:v>
                </c:pt>
                <c:pt idx="88">
                  <c:v>-1.6453403597406491E-4</c:v>
                </c:pt>
                <c:pt idx="89">
                  <c:v>2.2700746963671622E-3</c:v>
                </c:pt>
                <c:pt idx="90">
                  <c:v>2.7034180622634366E-3</c:v>
                </c:pt>
                <c:pt idx="91">
                  <c:v>-6.6350314780500019E-5</c:v>
                </c:pt>
                <c:pt idx="92">
                  <c:v>4.2182859848305387E-4</c:v>
                </c:pt>
                <c:pt idx="93">
                  <c:v>-9.1474255022694351E-4</c:v>
                </c:pt>
                <c:pt idx="94">
                  <c:v>2.4372562459112693E-3</c:v>
                </c:pt>
                <c:pt idx="95">
                  <c:v>3.426334827952876E-3</c:v>
                </c:pt>
                <c:pt idx="96">
                  <c:v>1.5948574053670436E-3</c:v>
                </c:pt>
                <c:pt idx="97">
                  <c:v>1.2880934308365094E-3</c:v>
                </c:pt>
                <c:pt idx="98">
                  <c:v>6.7004313343147631E-4</c:v>
                </c:pt>
                <c:pt idx="99">
                  <c:v>-7.5221362016370669E-4</c:v>
                </c:pt>
                <c:pt idx="100">
                  <c:v>-6.8218589449640932E-4</c:v>
                </c:pt>
                <c:pt idx="101">
                  <c:v>3.2096433692726384E-4</c:v>
                </c:pt>
                <c:pt idx="102">
                  <c:v>-1.3444162133254417E-3</c:v>
                </c:pt>
                <c:pt idx="103">
                  <c:v>-3.3118170831965138E-3</c:v>
                </c:pt>
                <c:pt idx="104">
                  <c:v>-4.0777850879638242E-3</c:v>
                </c:pt>
                <c:pt idx="105">
                  <c:v>-4.0413353204793168E-3</c:v>
                </c:pt>
                <c:pt idx="106">
                  <c:v>-5.4146971813708658E-3</c:v>
                </c:pt>
                <c:pt idx="107">
                  <c:v>-6.3072546968686166E-3</c:v>
                </c:pt>
                <c:pt idx="108">
                  <c:v>-6.1973049827153681E-3</c:v>
                </c:pt>
                <c:pt idx="109">
                  <c:v>-6.7307077472326324E-3</c:v>
                </c:pt>
                <c:pt idx="110">
                  <c:v>-3.1439993285522216E-3</c:v>
                </c:pt>
                <c:pt idx="111">
                  <c:v>-9.9606059159966856E-4</c:v>
                </c:pt>
                <c:pt idx="112">
                  <c:v>7.7981448347094057E-4</c:v>
                </c:pt>
                <c:pt idx="113">
                  <c:v>2.2276110309632884E-3</c:v>
                </c:pt>
                <c:pt idx="114">
                  <c:v>3.3887991062025655E-3</c:v>
                </c:pt>
                <c:pt idx="115">
                  <c:v>5.5817511701215586E-3</c:v>
                </c:pt>
                <c:pt idx="116">
                  <c:v>6.3736119889671594E-3</c:v>
                </c:pt>
                <c:pt idx="117">
                  <c:v>6.2313353688728812E-3</c:v>
                </c:pt>
                <c:pt idx="118">
                  <c:v>4.216877307206969E-3</c:v>
                </c:pt>
                <c:pt idx="119">
                  <c:v>1.765113922755808E-3</c:v>
                </c:pt>
                <c:pt idx="120">
                  <c:v>-1.9617451421848758E-4</c:v>
                </c:pt>
                <c:pt idx="121">
                  <c:v>-3.0267816821345009E-3</c:v>
                </c:pt>
                <c:pt idx="122">
                  <c:v>-6.2468766160481276E-3</c:v>
                </c:pt>
                <c:pt idx="123">
                  <c:v>-6.9679781450169842E-3</c:v>
                </c:pt>
                <c:pt idx="124">
                  <c:v>-7.3492242746941994E-3</c:v>
                </c:pt>
                <c:pt idx="125">
                  <c:v>-8.1207353320482227E-3</c:v>
                </c:pt>
                <c:pt idx="126">
                  <c:v>-8.4378670078381832E-3</c:v>
                </c:pt>
                <c:pt idx="127">
                  <c:v>-9.0743702811815381E-3</c:v>
                </c:pt>
                <c:pt idx="128">
                  <c:v>-7.2969700913634444E-3</c:v>
                </c:pt>
                <c:pt idx="129">
                  <c:v>-6.0033073935652145E-3</c:v>
                </c:pt>
                <c:pt idx="130">
                  <c:v>-5.0669649376763708E-3</c:v>
                </c:pt>
                <c:pt idx="131">
                  <c:v>-5.0321120050511453E-3</c:v>
                </c:pt>
                <c:pt idx="132">
                  <c:v>-4.9125961161371814E-3</c:v>
                </c:pt>
                <c:pt idx="133">
                  <c:v>-3.4550908674879019E-3</c:v>
                </c:pt>
                <c:pt idx="134">
                  <c:v>-3.1475984429927654E-3</c:v>
                </c:pt>
                <c:pt idx="135">
                  <c:v>-2.289788533997892E-3</c:v>
                </c:pt>
                <c:pt idx="136">
                  <c:v>-4.8684801899050688E-4</c:v>
                </c:pt>
                <c:pt idx="137">
                  <c:v>-7.450105245457566E-4</c:v>
                </c:pt>
                <c:pt idx="138">
                  <c:v>-9.9966546942950943E-4</c:v>
                </c:pt>
                <c:pt idx="139">
                  <c:v>6.8350976456239311E-4</c:v>
                </c:pt>
                <c:pt idx="140">
                  <c:v>9.3133620209734022E-4</c:v>
                </c:pt>
                <c:pt idx="141">
                  <c:v>1.54448730996006E-3</c:v>
                </c:pt>
                <c:pt idx="142">
                  <c:v>2.3509211581612607E-3</c:v>
                </c:pt>
                <c:pt idx="143">
                  <c:v>5.7908428718204293E-3</c:v>
                </c:pt>
                <c:pt idx="144">
                  <c:v>9.4076359454327158E-3</c:v>
                </c:pt>
                <c:pt idx="145">
                  <c:v>1.1644179439442771E-2</c:v>
                </c:pt>
                <c:pt idx="146">
                  <c:v>1.2231878946823233E-2</c:v>
                </c:pt>
                <c:pt idx="147">
                  <c:v>1.1727523777020132E-2</c:v>
                </c:pt>
                <c:pt idx="148">
                  <c:v>1.1818477396967085E-2</c:v>
                </c:pt>
                <c:pt idx="149">
                  <c:v>1.0970814973413498E-2</c:v>
                </c:pt>
                <c:pt idx="150">
                  <c:v>1.2754350808262538E-2</c:v>
                </c:pt>
                <c:pt idx="151">
                  <c:v>1.5424308740727574E-2</c:v>
                </c:pt>
                <c:pt idx="152">
                  <c:v>1.7834641023098584E-2</c:v>
                </c:pt>
                <c:pt idx="153">
                  <c:v>2.1835220794934669E-2</c:v>
                </c:pt>
                <c:pt idx="154">
                  <c:v>1.7612887747496989E-2</c:v>
                </c:pt>
                <c:pt idx="155">
                  <c:v>1.353838280893932E-2</c:v>
                </c:pt>
                <c:pt idx="156">
                  <c:v>9.0993248077969394E-3</c:v>
                </c:pt>
                <c:pt idx="157">
                  <c:v>2.7238296445800739E-3</c:v>
                </c:pt>
                <c:pt idx="158">
                  <c:v>-4.5371557076084174E-3</c:v>
                </c:pt>
                <c:pt idx="159">
                  <c:v>-8.1220029066681049E-3</c:v>
                </c:pt>
                <c:pt idx="160">
                  <c:v>-8.5564601135304924E-3</c:v>
                </c:pt>
                <c:pt idx="161">
                  <c:v>-1.0814231208609727E-2</c:v>
                </c:pt>
                <c:pt idx="162">
                  <c:v>-1.1511663855761814E-2</c:v>
                </c:pt>
                <c:pt idx="163">
                  <c:v>-8.6083971054734393E-3</c:v>
                </c:pt>
                <c:pt idx="164">
                  <c:v>-4.221131632921607E-3</c:v>
                </c:pt>
                <c:pt idx="165">
                  <c:v>-2.3242560986745792E-3</c:v>
                </c:pt>
                <c:pt idx="166">
                  <c:v>-1.4423199333283843E-3</c:v>
                </c:pt>
                <c:pt idx="167">
                  <c:v>-2.5194226017256835E-3</c:v>
                </c:pt>
                <c:pt idx="168">
                  <c:v>-7.3220648722045201E-3</c:v>
                </c:pt>
                <c:pt idx="169">
                  <c:v>-1.2271037915793648E-2</c:v>
                </c:pt>
                <c:pt idx="170">
                  <c:v>-1.3184238494760067E-2</c:v>
                </c:pt>
                <c:pt idx="171">
                  <c:v>-1.2770217106112938E-2</c:v>
                </c:pt>
                <c:pt idx="172">
                  <c:v>-1.5357007822174494E-2</c:v>
                </c:pt>
                <c:pt idx="173">
                  <c:v>-1.5173811108819428E-2</c:v>
                </c:pt>
                <c:pt idx="174">
                  <c:v>-1.5789638983357342E-2</c:v>
                </c:pt>
                <c:pt idx="175">
                  <c:v>-1.2997948709816104E-2</c:v>
                </c:pt>
                <c:pt idx="176">
                  <c:v>-8.1874741797571156E-3</c:v>
                </c:pt>
                <c:pt idx="177">
                  <c:v>-6.8253824886297734E-3</c:v>
                </c:pt>
                <c:pt idx="178">
                  <c:v>-7.0403186629873389E-3</c:v>
                </c:pt>
                <c:pt idx="179">
                  <c:v>-5.0162876632790319E-3</c:v>
                </c:pt>
                <c:pt idx="180">
                  <c:v>8.7623947395651207E-4</c:v>
                </c:pt>
                <c:pt idx="181">
                  <c:v>4.4022310252950208E-3</c:v>
                </c:pt>
                <c:pt idx="182">
                  <c:v>6.2501468676287239E-3</c:v>
                </c:pt>
                <c:pt idx="183">
                  <c:v>9.4952388649424055E-3</c:v>
                </c:pt>
                <c:pt idx="184">
                  <c:v>1.5344158246602374E-2</c:v>
                </c:pt>
                <c:pt idx="185">
                  <c:v>2.5683264293888609E-2</c:v>
                </c:pt>
                <c:pt idx="186">
                  <c:v>3.4395750556415139E-2</c:v>
                </c:pt>
                <c:pt idx="187">
                  <c:v>3.3873550208312286E-2</c:v>
                </c:pt>
                <c:pt idx="188">
                  <c:v>3.007399495593184E-2</c:v>
                </c:pt>
                <c:pt idx="189">
                  <c:v>2.9471161234676801E-2</c:v>
                </c:pt>
                <c:pt idx="190">
                  <c:v>2.4436207084755288E-2</c:v>
                </c:pt>
                <c:pt idx="191">
                  <c:v>2.0671894511109942E-2</c:v>
                </c:pt>
                <c:pt idx="192">
                  <c:v>1.4014190495137219E-2</c:v>
                </c:pt>
                <c:pt idx="193">
                  <c:v>7.7803223304133973E-3</c:v>
                </c:pt>
                <c:pt idx="194">
                  <c:v>2.7612353887283697E-3</c:v>
                </c:pt>
                <c:pt idx="195">
                  <c:v>-3.7996322864383286E-3</c:v>
                </c:pt>
                <c:pt idx="196">
                  <c:v>-3.9340635724838396E-3</c:v>
                </c:pt>
                <c:pt idx="197">
                  <c:v>-7.0649234376359699E-3</c:v>
                </c:pt>
                <c:pt idx="198">
                  <c:v>-9.9734182825506335E-3</c:v>
                </c:pt>
                <c:pt idx="199">
                  <c:v>-1.064730732932076E-2</c:v>
                </c:pt>
                <c:pt idx="200">
                  <c:v>-1.3061126913872401E-2</c:v>
                </c:pt>
                <c:pt idx="201">
                  <c:v>-1.3209046370975752E-2</c:v>
                </c:pt>
                <c:pt idx="202">
                  <c:v>-1.7019025551272549E-2</c:v>
                </c:pt>
                <c:pt idx="203">
                  <c:v>-2.0965503155396983E-2</c:v>
                </c:pt>
                <c:pt idx="204">
                  <c:v>-2.0902798226101603E-2</c:v>
                </c:pt>
                <c:pt idx="205">
                  <c:v>-1.7643117687129159E-2</c:v>
                </c:pt>
                <c:pt idx="206">
                  <c:v>-1.5710556454779777E-2</c:v>
                </c:pt>
                <c:pt idx="207">
                  <c:v>-1.4675254560101145E-2</c:v>
                </c:pt>
                <c:pt idx="208">
                  <c:v>-9.7431210727367684E-3</c:v>
                </c:pt>
                <c:pt idx="209">
                  <c:v>-1.9652004808733553E-3</c:v>
                </c:pt>
                <c:pt idx="210">
                  <c:v>7.9284629471122747E-4</c:v>
                </c:pt>
                <c:pt idx="211">
                  <c:v>-3.8157859312083764E-4</c:v>
                </c:pt>
                <c:pt idx="212">
                  <c:v>-4.5980958215122575E-3</c:v>
                </c:pt>
                <c:pt idx="213">
                  <c:v>-8.5695594030718129E-3</c:v>
                </c:pt>
                <c:pt idx="214">
                  <c:v>-1.0239657988764524E-2</c:v>
                </c:pt>
                <c:pt idx="215">
                  <c:v>-9.7165382785306467E-3</c:v>
                </c:pt>
                <c:pt idx="216">
                  <c:v>-7.1841770242449914E-3</c:v>
                </c:pt>
                <c:pt idx="217">
                  <c:v>-3.5090071092780707E-3</c:v>
                </c:pt>
                <c:pt idx="218">
                  <c:v>7.0976608315934178E-3</c:v>
                </c:pt>
                <c:pt idx="219">
                  <c:v>1.1876049835082596E-2</c:v>
                </c:pt>
                <c:pt idx="220">
                  <c:v>1.2084123369434683E-2</c:v>
                </c:pt>
                <c:pt idx="221">
                  <c:v>1.898945040723013E-2</c:v>
                </c:pt>
                <c:pt idx="222">
                  <c:v>2.5846679197047195E-2</c:v>
                </c:pt>
                <c:pt idx="223">
                  <c:v>2.5215277635190693E-2</c:v>
                </c:pt>
                <c:pt idx="224">
                  <c:v>2.3706264144704364E-2</c:v>
                </c:pt>
                <c:pt idx="225">
                  <c:v>1.9112334243235572E-2</c:v>
                </c:pt>
                <c:pt idx="226">
                  <c:v>1.0862369226802233E-2</c:v>
                </c:pt>
                <c:pt idx="227">
                  <c:v>5.2089564360347923E-3</c:v>
                </c:pt>
                <c:pt idx="228">
                  <c:v>-1.7325743077823835E-3</c:v>
                </c:pt>
                <c:pt idx="229">
                  <c:v>-8.4734441172630848E-3</c:v>
                </c:pt>
                <c:pt idx="230">
                  <c:v>-9.5957686395377745E-3</c:v>
                </c:pt>
                <c:pt idx="231">
                  <c:v>-1.0956133758507181E-2</c:v>
                </c:pt>
                <c:pt idx="232">
                  <c:v>-1.4289377416482243E-2</c:v>
                </c:pt>
                <c:pt idx="233">
                  <c:v>-1.6091701552564577E-2</c:v>
                </c:pt>
                <c:pt idx="234">
                  <c:v>-2.0003386946531886E-2</c:v>
                </c:pt>
                <c:pt idx="235">
                  <c:v>-2.7546333364541702E-2</c:v>
                </c:pt>
                <c:pt idx="236">
                  <c:v>-3.0506734461410452E-2</c:v>
                </c:pt>
                <c:pt idx="237">
                  <c:v>-3.5490410141017177E-2</c:v>
                </c:pt>
                <c:pt idx="238">
                  <c:v>-3.8199884258028768E-2</c:v>
                </c:pt>
                <c:pt idx="239">
                  <c:v>-3.6054934553016234E-2</c:v>
                </c:pt>
                <c:pt idx="240">
                  <c:v>-3.21779354922394E-2</c:v>
                </c:pt>
                <c:pt idx="241">
                  <c:v>-2.6065392577151455E-2</c:v>
                </c:pt>
                <c:pt idx="242">
                  <c:v>-2.009291560903232E-2</c:v>
                </c:pt>
                <c:pt idx="243">
                  <c:v>-1.5755606907993741E-2</c:v>
                </c:pt>
                <c:pt idx="244">
                  <c:v>-3.0346135102383501E-3</c:v>
                </c:pt>
                <c:pt idx="245">
                  <c:v>1.0440434060570797E-2</c:v>
                </c:pt>
                <c:pt idx="246">
                  <c:v>1.6617665057932895E-2</c:v>
                </c:pt>
                <c:pt idx="247">
                  <c:v>2.2339437655050053E-2</c:v>
                </c:pt>
                <c:pt idx="248">
                  <c:v>2.4224814751990356E-2</c:v>
                </c:pt>
                <c:pt idx="249">
                  <c:v>2.6751780489684417E-2</c:v>
                </c:pt>
                <c:pt idx="250">
                  <c:v>3.0127359930568972E-2</c:v>
                </c:pt>
                <c:pt idx="251">
                  <c:v>3.1869106272710154E-2</c:v>
                </c:pt>
                <c:pt idx="252">
                  <c:v>3.3702932898465252E-2</c:v>
                </c:pt>
                <c:pt idx="253">
                  <c:v>3.3501490593177141E-2</c:v>
                </c:pt>
                <c:pt idx="254">
                  <c:v>3.0678717609954151E-2</c:v>
                </c:pt>
                <c:pt idx="255">
                  <c:v>2.0531209159922202E-2</c:v>
                </c:pt>
                <c:pt idx="256">
                  <c:v>1.2038482194467612E-2</c:v>
                </c:pt>
                <c:pt idx="257">
                  <c:v>7.5607346966325081E-3</c:v>
                </c:pt>
                <c:pt idx="258">
                  <c:v>2.6168121884815945E-3</c:v>
                </c:pt>
                <c:pt idx="259">
                  <c:v>2.1140131621989328E-3</c:v>
                </c:pt>
                <c:pt idx="260">
                  <c:v>5.7608814829891719E-4</c:v>
                </c:pt>
                <c:pt idx="261">
                  <c:v>3.8876436444389151E-4</c:v>
                </c:pt>
                <c:pt idx="262">
                  <c:v>-2.1431782005327041E-3</c:v>
                </c:pt>
                <c:pt idx="263">
                  <c:v>-5.3668790220336576E-3</c:v>
                </c:pt>
                <c:pt idx="264">
                  <c:v>-6.2828410395724746E-3</c:v>
                </c:pt>
                <c:pt idx="265">
                  <c:v>-9.5301536774681922E-3</c:v>
                </c:pt>
                <c:pt idx="266">
                  <c:v>-1.1166560508389142E-2</c:v>
                </c:pt>
                <c:pt idx="267">
                  <c:v>-1.0402125535313798E-2</c:v>
                </c:pt>
                <c:pt idx="268">
                  <c:v>-9.7494192803557894E-3</c:v>
                </c:pt>
                <c:pt idx="269">
                  <c:v>-1.1098740763175574E-2</c:v>
                </c:pt>
                <c:pt idx="270">
                  <c:v>-1.7446715233191634E-2</c:v>
                </c:pt>
                <c:pt idx="271">
                  <c:v>-2.4954792408225578E-2</c:v>
                </c:pt>
                <c:pt idx="272">
                  <c:v>-3.8179342927689104E-2</c:v>
                </c:pt>
                <c:pt idx="273">
                  <c:v>-4.3006021280138647E-2</c:v>
                </c:pt>
                <c:pt idx="274">
                  <c:v>-4.2218493308792127E-2</c:v>
                </c:pt>
                <c:pt idx="275">
                  <c:v>-3.9777519602457012E-2</c:v>
                </c:pt>
                <c:pt idx="276">
                  <c:v>-3.249764155626185E-2</c:v>
                </c:pt>
                <c:pt idx="277">
                  <c:v>-2.313281157508339E-2</c:v>
                </c:pt>
                <c:pt idx="278">
                  <c:v>-1.8659652093537898E-2</c:v>
                </c:pt>
                <c:pt idx="279">
                  <c:v>-1.4884217362754158E-2</c:v>
                </c:pt>
                <c:pt idx="280">
                  <c:v>-2.2910109083074753E-2</c:v>
                </c:pt>
                <c:pt idx="281">
                  <c:v>-2.9859015132291035E-2</c:v>
                </c:pt>
                <c:pt idx="282">
                  <c:v>-3.6660517544931166E-2</c:v>
                </c:pt>
                <c:pt idx="283">
                  <c:v>-3.5249428507646299E-2</c:v>
                </c:pt>
                <c:pt idx="284">
                  <c:v>-3.1885024062204045E-2</c:v>
                </c:pt>
                <c:pt idx="285">
                  <c:v>-2.9000192982476566E-2</c:v>
                </c:pt>
                <c:pt idx="286">
                  <c:v>-2.3301094966255667E-2</c:v>
                </c:pt>
                <c:pt idx="287">
                  <c:v>-1.6083987747738171E-2</c:v>
                </c:pt>
                <c:pt idx="288">
                  <c:v>-6.6573078161937804E-3</c:v>
                </c:pt>
                <c:pt idx="289">
                  <c:v>2.3950093198225331E-3</c:v>
                </c:pt>
                <c:pt idx="290">
                  <c:v>1.1692566512292862E-2</c:v>
                </c:pt>
                <c:pt idx="291">
                  <c:v>1.9989628485545349E-2</c:v>
                </c:pt>
                <c:pt idx="292">
                  <c:v>2.013902491842158E-2</c:v>
                </c:pt>
                <c:pt idx="293">
                  <c:v>1.8648407620379989E-2</c:v>
                </c:pt>
                <c:pt idx="294">
                  <c:v>1.9685627107921183E-2</c:v>
                </c:pt>
                <c:pt idx="295">
                  <c:v>1.8367827594740649E-2</c:v>
                </c:pt>
                <c:pt idx="296">
                  <c:v>1.6881336400587005E-2</c:v>
                </c:pt>
                <c:pt idx="297">
                  <c:v>1.3088595384665891E-2</c:v>
                </c:pt>
                <c:pt idx="298">
                  <c:v>1.3779539570141622E-2</c:v>
                </c:pt>
                <c:pt idx="299">
                  <c:v>1.337284681583558E-2</c:v>
                </c:pt>
                <c:pt idx="300">
                  <c:v>1.2589093150578254E-2</c:v>
                </c:pt>
                <c:pt idx="301">
                  <c:v>1.7021434177892959E-2</c:v>
                </c:pt>
                <c:pt idx="302">
                  <c:v>1.741157280080137E-2</c:v>
                </c:pt>
                <c:pt idx="303">
                  <c:v>1.6168252878087465E-2</c:v>
                </c:pt>
                <c:pt idx="304">
                  <c:v>1.4569563073548272E-2</c:v>
                </c:pt>
                <c:pt idx="305">
                  <c:v>9.5987815021922746E-3</c:v>
                </c:pt>
                <c:pt idx="306">
                  <c:v>4.0334316823571366E-3</c:v>
                </c:pt>
                <c:pt idx="307">
                  <c:v>-3.4190345732466182E-4</c:v>
                </c:pt>
                <c:pt idx="308">
                  <c:v>-3.1012250644268519E-3</c:v>
                </c:pt>
                <c:pt idx="309">
                  <c:v>-5.976003326762902E-3</c:v>
                </c:pt>
                <c:pt idx="310">
                  <c:v>-7.1587732352142996E-3</c:v>
                </c:pt>
                <c:pt idx="311">
                  <c:v>-6.562795191236856E-3</c:v>
                </c:pt>
                <c:pt idx="312">
                  <c:v>-8.0683396579854239E-3</c:v>
                </c:pt>
                <c:pt idx="313">
                  <c:v>-1.01536070895063E-2</c:v>
                </c:pt>
                <c:pt idx="314">
                  <c:v>-1.3109708121650243E-2</c:v>
                </c:pt>
                <c:pt idx="315">
                  <c:v>-1.3546684711075049E-2</c:v>
                </c:pt>
                <c:pt idx="316">
                  <c:v>-1.2351094083558181E-2</c:v>
                </c:pt>
                <c:pt idx="317">
                  <c:v>-9.2068894435088158E-3</c:v>
                </c:pt>
                <c:pt idx="318">
                  <c:v>-4.3453458679033191E-3</c:v>
                </c:pt>
                <c:pt idx="319">
                  <c:v>-1.8525408951888395E-3</c:v>
                </c:pt>
                <c:pt idx="320">
                  <c:v>1.269241401456421E-3</c:v>
                </c:pt>
                <c:pt idx="321">
                  <c:v>3.3386227274676272E-3</c:v>
                </c:pt>
                <c:pt idx="322">
                  <c:v>5.5923239057045909E-3</c:v>
                </c:pt>
                <c:pt idx="323">
                  <c:v>5.2706167263551693E-3</c:v>
                </c:pt>
                <c:pt idx="324">
                  <c:v>8.4597146251912114E-3</c:v>
                </c:pt>
                <c:pt idx="325">
                  <c:v>1.1102583026497623E-2</c:v>
                </c:pt>
                <c:pt idx="326">
                  <c:v>9.3992295417323901E-3</c:v>
                </c:pt>
                <c:pt idx="327">
                  <c:v>1.047992282915948E-2</c:v>
                </c:pt>
                <c:pt idx="328">
                  <c:v>1.3864870198264288E-2</c:v>
                </c:pt>
                <c:pt idx="329">
                  <c:v>1.5284832983507066E-2</c:v>
                </c:pt>
                <c:pt idx="330">
                  <c:v>2.0484010286419031E-2</c:v>
                </c:pt>
                <c:pt idx="331">
                  <c:v>2.3892365282374178E-2</c:v>
                </c:pt>
                <c:pt idx="332">
                  <c:v>2.2105200417857261E-2</c:v>
                </c:pt>
                <c:pt idx="333">
                  <c:v>1.9665248435556053E-2</c:v>
                </c:pt>
                <c:pt idx="334">
                  <c:v>1.3379307991548555E-2</c:v>
                </c:pt>
                <c:pt idx="335">
                  <c:v>8.5021474778360275E-3</c:v>
                </c:pt>
                <c:pt idx="336">
                  <c:v>4.7442615115646332E-3</c:v>
                </c:pt>
                <c:pt idx="337">
                  <c:v>2.8340851082945782E-3</c:v>
                </c:pt>
                <c:pt idx="338">
                  <c:v>6.6556049490635403E-3</c:v>
                </c:pt>
                <c:pt idx="339">
                  <c:v>7.7737143348663171E-3</c:v>
                </c:pt>
                <c:pt idx="340">
                  <c:v>5.5212021488052496E-3</c:v>
                </c:pt>
                <c:pt idx="341">
                  <c:v>3.5017972062848738E-3</c:v>
                </c:pt>
                <c:pt idx="342">
                  <c:v>2.0463959419147319E-3</c:v>
                </c:pt>
                <c:pt idx="343">
                  <c:v>2.296118861612705E-3</c:v>
                </c:pt>
                <c:pt idx="344">
                  <c:v>3.596143568868965E-3</c:v>
                </c:pt>
                <c:pt idx="345">
                  <c:v>5.1580435454466802E-3</c:v>
                </c:pt>
                <c:pt idx="346">
                  <c:v>7.1104066537523037E-3</c:v>
                </c:pt>
                <c:pt idx="347">
                  <c:v>7.5888962919189798E-3</c:v>
                </c:pt>
                <c:pt idx="348">
                  <c:v>7.1012972045964521E-3</c:v>
                </c:pt>
                <c:pt idx="349">
                  <c:v>3.1376173320319233E-3</c:v>
                </c:pt>
                <c:pt idx="350">
                  <c:v>-2.4388616453873205E-4</c:v>
                </c:pt>
                <c:pt idx="351">
                  <c:v>-1.1626561526125647E-3</c:v>
                </c:pt>
                <c:pt idx="352">
                  <c:v>1.5283834204088062E-4</c:v>
                </c:pt>
                <c:pt idx="353">
                  <c:v>1.8392542004008715E-3</c:v>
                </c:pt>
                <c:pt idx="354">
                  <c:v>5.5855090804866926E-3</c:v>
                </c:pt>
                <c:pt idx="355">
                  <c:v>8.8135245735874411E-3</c:v>
                </c:pt>
                <c:pt idx="356">
                  <c:v>8.9673935660139238E-3</c:v>
                </c:pt>
                <c:pt idx="357">
                  <c:v>8.4461362967136258E-3</c:v>
                </c:pt>
                <c:pt idx="358">
                  <c:v>7.5098491034052903E-3</c:v>
                </c:pt>
                <c:pt idx="359">
                  <c:v>8.2654358894696349E-3</c:v>
                </c:pt>
                <c:pt idx="360">
                  <c:v>1.0342888782757451E-2</c:v>
                </c:pt>
                <c:pt idx="361">
                  <c:v>7.9962672168422226E-3</c:v>
                </c:pt>
                <c:pt idx="362">
                  <c:v>6.8218299736776712E-3</c:v>
                </c:pt>
                <c:pt idx="363">
                  <c:v>4.1880566937837274E-3</c:v>
                </c:pt>
                <c:pt idx="364">
                  <c:v>4.2882563337513883E-3</c:v>
                </c:pt>
                <c:pt idx="365">
                  <c:v>6.8547108645101995E-6</c:v>
                </c:pt>
                <c:pt idx="366">
                  <c:v>-2.9560792318709984E-3</c:v>
                </c:pt>
                <c:pt idx="367">
                  <c:v>-3.3306006884977341E-3</c:v>
                </c:pt>
                <c:pt idx="368">
                  <c:v>-4.6156904433273596E-3</c:v>
                </c:pt>
                <c:pt idx="369">
                  <c:v>-6.07354154400171E-3</c:v>
                </c:pt>
                <c:pt idx="370">
                  <c:v>-7.2293760537436441E-3</c:v>
                </c:pt>
                <c:pt idx="371">
                  <c:v>-8.7588453104798444E-3</c:v>
                </c:pt>
                <c:pt idx="372">
                  <c:v>-1.0742312882892485E-2</c:v>
                </c:pt>
                <c:pt idx="373">
                  <c:v>-9.3618166682133859E-3</c:v>
                </c:pt>
                <c:pt idx="374">
                  <c:v>-8.484120289328826E-3</c:v>
                </c:pt>
                <c:pt idx="375">
                  <c:v>-6.9882242992480616E-3</c:v>
                </c:pt>
                <c:pt idx="376">
                  <c:v>-7.4074058618236929E-3</c:v>
                </c:pt>
                <c:pt idx="377">
                  <c:v>-6.1079348654060096E-3</c:v>
                </c:pt>
                <c:pt idx="378">
                  <c:v>-3.785575372080666E-3</c:v>
                </c:pt>
                <c:pt idx="379">
                  <c:v>-1.2553053479959463E-3</c:v>
                </c:pt>
                <c:pt idx="380">
                  <c:v>4.1554455031470403E-3</c:v>
                </c:pt>
                <c:pt idx="381">
                  <c:v>8.1982442004625636E-3</c:v>
                </c:pt>
                <c:pt idx="382">
                  <c:v>8.9130442022262342E-3</c:v>
                </c:pt>
                <c:pt idx="383">
                  <c:v>1.2284334504191256E-2</c:v>
                </c:pt>
                <c:pt idx="384">
                  <c:v>1.1355711078789323E-2</c:v>
                </c:pt>
                <c:pt idx="385">
                  <c:v>7.7550723289369489E-3</c:v>
                </c:pt>
                <c:pt idx="386">
                  <c:v>5.5309701790508987E-3</c:v>
                </c:pt>
                <c:pt idx="387">
                  <c:v>2.9935870338418172E-3</c:v>
                </c:pt>
                <c:pt idx="388">
                  <c:v>1.0260967245905583E-3</c:v>
                </c:pt>
                <c:pt idx="389">
                  <c:v>-2.0834003799807162E-3</c:v>
                </c:pt>
                <c:pt idx="390">
                  <c:v>-5.4208092773762387E-3</c:v>
                </c:pt>
                <c:pt idx="391">
                  <c:v>-8.3936935029500781E-3</c:v>
                </c:pt>
                <c:pt idx="392">
                  <c:v>-8.7231021725795652E-3</c:v>
                </c:pt>
                <c:pt idx="393">
                  <c:v>9.6135479361672549E-4</c:v>
                </c:pt>
                <c:pt idx="394">
                  <c:v>8.7316487862715286E-3</c:v>
                </c:pt>
                <c:pt idx="395">
                  <c:v>1.0394947943286947E-2</c:v>
                </c:pt>
                <c:pt idx="396">
                  <c:v>1.0359979258065762E-2</c:v>
                </c:pt>
                <c:pt idx="397">
                  <c:v>9.8788987944182401E-3</c:v>
                </c:pt>
                <c:pt idx="398">
                  <c:v>9.7609433033415335E-3</c:v>
                </c:pt>
                <c:pt idx="399">
                  <c:v>9.2145024939562711E-3</c:v>
                </c:pt>
                <c:pt idx="400">
                  <c:v>8.0871750875356613E-3</c:v>
                </c:pt>
                <c:pt idx="401">
                  <c:v>1.2396478346005602E-2</c:v>
                </c:pt>
                <c:pt idx="402">
                  <c:v>1.2178785803565309E-2</c:v>
                </c:pt>
                <c:pt idx="403">
                  <c:v>1.1667606325024914E-2</c:v>
                </c:pt>
                <c:pt idx="404">
                  <c:v>1.0972705869738038E-2</c:v>
                </c:pt>
                <c:pt idx="405">
                  <c:v>5.6940943127074678E-3</c:v>
                </c:pt>
                <c:pt idx="406">
                  <c:v>4.8466137434930098E-3</c:v>
                </c:pt>
                <c:pt idx="407">
                  <c:v>2.9695908523956482E-3</c:v>
                </c:pt>
                <c:pt idx="408">
                  <c:v>1.4989947759467062E-3</c:v>
                </c:pt>
                <c:pt idx="409">
                  <c:v>3.6811232133421301E-5</c:v>
                </c:pt>
                <c:pt idx="410">
                  <c:v>-4.8635105405096871E-3</c:v>
                </c:pt>
                <c:pt idx="411">
                  <c:v>-6.2105252756737006E-3</c:v>
                </c:pt>
                <c:pt idx="412">
                  <c:v>-6.5258335458063393E-3</c:v>
                </c:pt>
                <c:pt idx="413">
                  <c:v>-7.4431463528718753E-3</c:v>
                </c:pt>
                <c:pt idx="414">
                  <c:v>-8.672679415689874E-3</c:v>
                </c:pt>
                <c:pt idx="415">
                  <c:v>-9.3736456242294736E-3</c:v>
                </c:pt>
                <c:pt idx="416">
                  <c:v>-9.6852287065058024E-3</c:v>
                </c:pt>
                <c:pt idx="417">
                  <c:v>-1.0354365599613502E-2</c:v>
                </c:pt>
                <c:pt idx="418">
                  <c:v>-8.9488998700524708E-3</c:v>
                </c:pt>
                <c:pt idx="419">
                  <c:v>-5.9765487406976056E-3</c:v>
                </c:pt>
                <c:pt idx="420">
                  <c:v>-2.4444541730807637E-4</c:v>
                </c:pt>
                <c:pt idx="421">
                  <c:v>7.2372203686844674E-3</c:v>
                </c:pt>
                <c:pt idx="422">
                  <c:v>1.252655067215587E-2</c:v>
                </c:pt>
                <c:pt idx="423">
                  <c:v>1.3895997196481748E-2</c:v>
                </c:pt>
                <c:pt idx="424">
                  <c:v>1.3345304456495496E-2</c:v>
                </c:pt>
                <c:pt idx="425">
                  <c:v>1.4789688568930245E-2</c:v>
                </c:pt>
                <c:pt idx="426">
                  <c:v>1.5454972167547779E-2</c:v>
                </c:pt>
                <c:pt idx="427">
                  <c:v>1.3321869537472351E-2</c:v>
                </c:pt>
                <c:pt idx="428">
                  <c:v>1.2716462822411297E-2</c:v>
                </c:pt>
                <c:pt idx="429">
                  <c:v>8.5912515156782165E-3</c:v>
                </c:pt>
                <c:pt idx="430">
                  <c:v>5.0168545385903957E-3</c:v>
                </c:pt>
                <c:pt idx="431">
                  <c:v>2.6036605396334705E-3</c:v>
                </c:pt>
                <c:pt idx="432">
                  <c:v>7.1881979381888117E-4</c:v>
                </c:pt>
                <c:pt idx="433">
                  <c:v>5.0223050991018842E-3</c:v>
                </c:pt>
                <c:pt idx="434">
                  <c:v>9.4470070256594957E-3</c:v>
                </c:pt>
                <c:pt idx="435">
                  <c:v>9.2141250770517991E-3</c:v>
                </c:pt>
                <c:pt idx="436">
                  <c:v>7.333468003061866E-3</c:v>
                </c:pt>
                <c:pt idx="437">
                  <c:v>4.1820252784832423E-3</c:v>
                </c:pt>
                <c:pt idx="438">
                  <c:v>6.9882258481285264E-5</c:v>
                </c:pt>
                <c:pt idx="439">
                  <c:v>-6.0288761412452818E-3</c:v>
                </c:pt>
                <c:pt idx="440">
                  <c:v>-1.0479134506621107E-2</c:v>
                </c:pt>
                <c:pt idx="441">
                  <c:v>-1.3959005294240809E-2</c:v>
                </c:pt>
                <c:pt idx="442">
                  <c:v>-1.053642644708995E-2</c:v>
                </c:pt>
                <c:pt idx="443">
                  <c:v>-7.7434236500717804E-3</c:v>
                </c:pt>
                <c:pt idx="444">
                  <c:v>-6.7537962928350403E-3</c:v>
                </c:pt>
                <c:pt idx="445">
                  <c:v>-7.5708750514138709E-3</c:v>
                </c:pt>
                <c:pt idx="446">
                  <c:v>-8.5001456979091269E-3</c:v>
                </c:pt>
                <c:pt idx="447">
                  <c:v>-7.1916266308579418E-3</c:v>
                </c:pt>
                <c:pt idx="448">
                  <c:v>-6.7728715994733596E-3</c:v>
                </c:pt>
                <c:pt idx="449">
                  <c:v>1.0817315828389601E-3</c:v>
                </c:pt>
                <c:pt idx="450">
                  <c:v>4.2221637011302798E-3</c:v>
                </c:pt>
                <c:pt idx="451">
                  <c:v>5.5138457367719246E-3</c:v>
                </c:pt>
                <c:pt idx="452">
                  <c:v>6.2065851735002009E-3</c:v>
                </c:pt>
                <c:pt idx="453">
                  <c:v>8.7134855788389767E-3</c:v>
                </c:pt>
                <c:pt idx="454">
                  <c:v>8.0460355240840539E-3</c:v>
                </c:pt>
                <c:pt idx="455">
                  <c:v>7.3258276617252233E-3</c:v>
                </c:pt>
                <c:pt idx="456">
                  <c:v>4.033624540406712E-3</c:v>
                </c:pt>
                <c:pt idx="457">
                  <c:v>2.5295057411958699E-4</c:v>
                </c:pt>
                <c:pt idx="458">
                  <c:v>-5.2361833327933885E-3</c:v>
                </c:pt>
                <c:pt idx="459">
                  <c:v>-6.0562664694145812E-3</c:v>
                </c:pt>
                <c:pt idx="460">
                  <c:v>-8.3733704142186713E-3</c:v>
                </c:pt>
                <c:pt idx="461">
                  <c:v>-9.2480944937965021E-3</c:v>
                </c:pt>
                <c:pt idx="462">
                  <c:v>-9.1519081914899769E-3</c:v>
                </c:pt>
                <c:pt idx="463">
                  <c:v>-1.0031420791257739E-2</c:v>
                </c:pt>
                <c:pt idx="464">
                  <c:v>-1.5293437140527819E-2</c:v>
                </c:pt>
                <c:pt idx="465">
                  <c:v>-1.6591257905227183E-2</c:v>
                </c:pt>
                <c:pt idx="466">
                  <c:v>-1.9138781297441364E-2</c:v>
                </c:pt>
                <c:pt idx="467">
                  <c:v>-2.2292307198358747E-2</c:v>
                </c:pt>
                <c:pt idx="468">
                  <c:v>-3.0089453095973988E-2</c:v>
                </c:pt>
                <c:pt idx="469">
                  <c:v>-3.1359390159118566E-2</c:v>
                </c:pt>
                <c:pt idx="470">
                  <c:v>-3.1600549014798918E-2</c:v>
                </c:pt>
                <c:pt idx="471">
                  <c:v>-3.1112285521462633E-2</c:v>
                </c:pt>
                <c:pt idx="472">
                  <c:v>-2.7241573032299654E-2</c:v>
                </c:pt>
                <c:pt idx="473">
                  <c:v>-2.2991904812275598E-2</c:v>
                </c:pt>
                <c:pt idx="474">
                  <c:v>-1.9955177922070584E-2</c:v>
                </c:pt>
                <c:pt idx="475">
                  <c:v>-1.7152378569135613E-2</c:v>
                </c:pt>
                <c:pt idx="476">
                  <c:v>-1.3964063903904891E-2</c:v>
                </c:pt>
                <c:pt idx="477">
                  <c:v>-1.9629500990440869E-2</c:v>
                </c:pt>
                <c:pt idx="478">
                  <c:v>-2.6981911560412235E-2</c:v>
                </c:pt>
                <c:pt idx="479">
                  <c:v>-3.0464536816274583E-2</c:v>
                </c:pt>
                <c:pt idx="480">
                  <c:v>-2.7429847320963138E-2</c:v>
                </c:pt>
                <c:pt idx="481">
                  <c:v>-1.9767260906068743E-2</c:v>
                </c:pt>
                <c:pt idx="482">
                  <c:v>-1.5961047843335865E-2</c:v>
                </c:pt>
                <c:pt idx="483">
                  <c:v>-1.4094899005328732E-2</c:v>
                </c:pt>
                <c:pt idx="484">
                  <c:v>-9.3503522825312546E-3</c:v>
                </c:pt>
                <c:pt idx="485">
                  <c:v>-8.7893465685602579E-3</c:v>
                </c:pt>
                <c:pt idx="486">
                  <c:v>-1.0219621402837498E-2</c:v>
                </c:pt>
                <c:pt idx="487">
                  <c:v>-6.7195724694637526E-3</c:v>
                </c:pt>
                <c:pt idx="488">
                  <c:v>-7.0178257178403342E-3</c:v>
                </c:pt>
                <c:pt idx="489">
                  <c:v>-6.4649040420833581E-3</c:v>
                </c:pt>
                <c:pt idx="490">
                  <c:v>-6.0327958180051156E-3</c:v>
                </c:pt>
                <c:pt idx="491">
                  <c:v>-6.0053121837423812E-3</c:v>
                </c:pt>
                <c:pt idx="492">
                  <c:v>-3.3391674459008897E-3</c:v>
                </c:pt>
                <c:pt idx="493">
                  <c:v>-3.6315250658024156E-3</c:v>
                </c:pt>
                <c:pt idx="494">
                  <c:v>9.6558168771825048E-4</c:v>
                </c:pt>
                <c:pt idx="495">
                  <c:v>7.7437359081828361E-3</c:v>
                </c:pt>
                <c:pt idx="496">
                  <c:v>1.1675709555145769E-2</c:v>
                </c:pt>
                <c:pt idx="497">
                  <c:v>1.5831139482333542E-2</c:v>
                </c:pt>
                <c:pt idx="498">
                  <c:v>1.8592630108945712E-2</c:v>
                </c:pt>
                <c:pt idx="499">
                  <c:v>2.5733333294280555E-2</c:v>
                </c:pt>
                <c:pt idx="500">
                  <c:v>3.0385469810342278E-2</c:v>
                </c:pt>
                <c:pt idx="501">
                  <c:v>3.2204778350284069E-2</c:v>
                </c:pt>
                <c:pt idx="502">
                  <c:v>2.9839904701771183E-2</c:v>
                </c:pt>
                <c:pt idx="503">
                  <c:v>2.7148730969128433E-2</c:v>
                </c:pt>
                <c:pt idx="504">
                  <c:v>2.2412300796017821E-2</c:v>
                </c:pt>
                <c:pt idx="505">
                  <c:v>1.9791358966229092E-2</c:v>
                </c:pt>
                <c:pt idx="506">
                  <c:v>1.7308556655342332E-2</c:v>
                </c:pt>
                <c:pt idx="507">
                  <c:v>1.6923071233823677E-2</c:v>
                </c:pt>
                <c:pt idx="508">
                  <c:v>1.3353652408179015E-2</c:v>
                </c:pt>
                <c:pt idx="509">
                  <c:v>1.1145545140130534E-2</c:v>
                </c:pt>
                <c:pt idx="510">
                  <c:v>9.8809796144571603E-3</c:v>
                </c:pt>
                <c:pt idx="511">
                  <c:v>7.331537602703571E-3</c:v>
                </c:pt>
                <c:pt idx="512">
                  <c:v>3.7738184911297137E-3</c:v>
                </c:pt>
                <c:pt idx="513">
                  <c:v>2.642152146623407E-3</c:v>
                </c:pt>
                <c:pt idx="514">
                  <c:v>-1.0757462971409857E-3</c:v>
                </c:pt>
                <c:pt idx="515">
                  <c:v>-3.9770703338146401E-3</c:v>
                </c:pt>
                <c:pt idx="516">
                  <c:v>-3.6454304631041031E-3</c:v>
                </c:pt>
                <c:pt idx="517">
                  <c:v>-1.6167195316149638E-3</c:v>
                </c:pt>
                <c:pt idx="518">
                  <c:v>1.0528784392731519E-3</c:v>
                </c:pt>
                <c:pt idx="519">
                  <c:v>1.1017440535578508E-3</c:v>
                </c:pt>
                <c:pt idx="520">
                  <c:v>1.43079181073133E-4</c:v>
                </c:pt>
                <c:pt idx="521">
                  <c:v>2.0292200506578668E-4</c:v>
                </c:pt>
                <c:pt idx="522">
                  <c:v>-6.2519800531370823E-5</c:v>
                </c:pt>
                <c:pt idx="523">
                  <c:v>2.6822386780805093E-3</c:v>
                </c:pt>
                <c:pt idx="524">
                  <c:v>4.6034983405777146E-3</c:v>
                </c:pt>
                <c:pt idx="525">
                  <c:v>3.0174189211396455E-3</c:v>
                </c:pt>
                <c:pt idx="526">
                  <c:v>3.1495240727160818E-3</c:v>
                </c:pt>
                <c:pt idx="527">
                  <c:v>5.6243386880850382E-3</c:v>
                </c:pt>
                <c:pt idx="528">
                  <c:v>5.5847763503191743E-3</c:v>
                </c:pt>
                <c:pt idx="529">
                  <c:v>5.5587574662759199E-3</c:v>
                </c:pt>
                <c:pt idx="530">
                  <c:v>6.489921340027606E-3</c:v>
                </c:pt>
                <c:pt idx="531">
                  <c:v>1.115734790129504E-2</c:v>
                </c:pt>
                <c:pt idx="532">
                  <c:v>1.2456174583656101E-2</c:v>
                </c:pt>
                <c:pt idx="533">
                  <c:v>1.4107345662278529E-2</c:v>
                </c:pt>
                <c:pt idx="534">
                  <c:v>1.1700599982638126E-2</c:v>
                </c:pt>
                <c:pt idx="535">
                  <c:v>9.7302256573629543E-3</c:v>
                </c:pt>
                <c:pt idx="536">
                  <c:v>3.9544771613081488E-3</c:v>
                </c:pt>
                <c:pt idx="537">
                  <c:v>-7.2309912869793214E-5</c:v>
                </c:pt>
                <c:pt idx="538">
                  <c:v>-2.1516736227711053E-3</c:v>
                </c:pt>
                <c:pt idx="539">
                  <c:v>-4.1766134565726296E-3</c:v>
                </c:pt>
                <c:pt idx="540">
                  <c:v>-5.4117426104820683E-3</c:v>
                </c:pt>
                <c:pt idx="541">
                  <c:v>-9.9147824902047557E-3</c:v>
                </c:pt>
                <c:pt idx="542">
                  <c:v>-1.0447150546446276E-2</c:v>
                </c:pt>
                <c:pt idx="543">
                  <c:v>-1.099930461491406E-2</c:v>
                </c:pt>
                <c:pt idx="544">
                  <c:v>-1.2469835660389979E-2</c:v>
                </c:pt>
                <c:pt idx="545">
                  <c:v>-6.090396617902739E-3</c:v>
                </c:pt>
                <c:pt idx="546">
                  <c:v>-5.5189068255417743E-4</c:v>
                </c:pt>
                <c:pt idx="547">
                  <c:v>4.8104202572824229E-3</c:v>
                </c:pt>
                <c:pt idx="548">
                  <c:v>6.2501562073666167E-3</c:v>
                </c:pt>
                <c:pt idx="549">
                  <c:v>6.4218068582291617E-3</c:v>
                </c:pt>
                <c:pt idx="550">
                  <c:v>6.095089617875464E-3</c:v>
                </c:pt>
                <c:pt idx="551">
                  <c:v>6.0992771872219569E-3</c:v>
                </c:pt>
                <c:pt idx="552">
                  <c:v>4.6967273013566267E-3</c:v>
                </c:pt>
                <c:pt idx="553">
                  <c:v>3.4353929881507268E-3</c:v>
                </c:pt>
                <c:pt idx="554">
                  <c:v>2.3208722432355756E-3</c:v>
                </c:pt>
                <c:pt idx="555">
                  <c:v>-2.4848491096700343E-4</c:v>
                </c:pt>
                <c:pt idx="556">
                  <c:v>-1.6743152146032961E-3</c:v>
                </c:pt>
                <c:pt idx="557">
                  <c:v>-2.624894811371653E-3</c:v>
                </c:pt>
                <c:pt idx="558">
                  <c:v>-3.8617980330164278E-3</c:v>
                </c:pt>
                <c:pt idx="559">
                  <c:v>-4.244483034155859E-3</c:v>
                </c:pt>
                <c:pt idx="560">
                  <c:v>-6.3020740168912188E-3</c:v>
                </c:pt>
                <c:pt idx="561">
                  <c:v>-6.7270978966978458E-3</c:v>
                </c:pt>
                <c:pt idx="562">
                  <c:v>-6.7313449122457427E-3</c:v>
                </c:pt>
                <c:pt idx="563">
                  <c:v>-8.0563192132848387E-3</c:v>
                </c:pt>
                <c:pt idx="564">
                  <c:v>-8.2011750572008359E-3</c:v>
                </c:pt>
                <c:pt idx="565">
                  <c:v>-7.580142827056038E-3</c:v>
                </c:pt>
                <c:pt idx="566">
                  <c:v>-6.8144044521179321E-3</c:v>
                </c:pt>
                <c:pt idx="567">
                  <c:v>-5.9825983971569432E-3</c:v>
                </c:pt>
                <c:pt idx="568">
                  <c:v>-5.7793689921095273E-3</c:v>
                </c:pt>
                <c:pt idx="569">
                  <c:v>-6.287563658093743E-3</c:v>
                </c:pt>
                <c:pt idx="570">
                  <c:v>-5.6006406176113636E-3</c:v>
                </c:pt>
                <c:pt idx="571">
                  <c:v>-3.8679728480409637E-3</c:v>
                </c:pt>
                <c:pt idx="572">
                  <c:v>-3.8019603439580297E-3</c:v>
                </c:pt>
                <c:pt idx="573">
                  <c:v>-6.055264803832611E-3</c:v>
                </c:pt>
                <c:pt idx="574">
                  <c:v>-7.0701651320583328E-3</c:v>
                </c:pt>
                <c:pt idx="575">
                  <c:v>-4.6796035279701061E-3</c:v>
                </c:pt>
                <c:pt idx="576">
                  <c:v>-1.229471279949804E-3</c:v>
                </c:pt>
                <c:pt idx="577">
                  <c:v>1.1065972475821674E-3</c:v>
                </c:pt>
                <c:pt idx="578">
                  <c:v>4.219443341747512E-3</c:v>
                </c:pt>
                <c:pt idx="579">
                  <c:v>7.3262618531732236E-3</c:v>
                </c:pt>
                <c:pt idx="580">
                  <c:v>8.6496906548419981E-3</c:v>
                </c:pt>
                <c:pt idx="581">
                  <c:v>6.2063273593881054E-3</c:v>
                </c:pt>
                <c:pt idx="582">
                  <c:v>1.3676230820384487E-2</c:v>
                </c:pt>
                <c:pt idx="583">
                  <c:v>1.573607042551765E-2</c:v>
                </c:pt>
                <c:pt idx="584">
                  <c:v>1.7781453426116509E-2</c:v>
                </c:pt>
                <c:pt idx="585">
                  <c:v>1.7749993765501619E-2</c:v>
                </c:pt>
                <c:pt idx="586">
                  <c:v>2.0218135801456628E-2</c:v>
                </c:pt>
                <c:pt idx="587">
                  <c:v>2.3437315594017277E-2</c:v>
                </c:pt>
                <c:pt idx="588">
                  <c:v>2.2744958974084625E-2</c:v>
                </c:pt>
                <c:pt idx="589">
                  <c:v>2.1505641979630272E-2</c:v>
                </c:pt>
                <c:pt idx="590">
                  <c:v>1.7379506879157555E-2</c:v>
                </c:pt>
                <c:pt idx="591">
                  <c:v>1.3540907622964213E-2</c:v>
                </c:pt>
                <c:pt idx="592">
                  <c:v>1.0372936406685428E-2</c:v>
                </c:pt>
                <c:pt idx="593">
                  <c:v>5.2077378603647417E-3</c:v>
                </c:pt>
                <c:pt idx="594">
                  <c:v>-6.3017546795107737E-4</c:v>
                </c:pt>
                <c:pt idx="595">
                  <c:v>-8.5021279918803053E-3</c:v>
                </c:pt>
                <c:pt idx="596">
                  <c:v>-1.4336682703771045E-2</c:v>
                </c:pt>
                <c:pt idx="597">
                  <c:v>-1.6635739765195244E-2</c:v>
                </c:pt>
                <c:pt idx="598">
                  <c:v>-1.8160567840074443E-2</c:v>
                </c:pt>
                <c:pt idx="599">
                  <c:v>-1.7158823711158688E-2</c:v>
                </c:pt>
                <c:pt idx="600">
                  <c:v>-1.5867055002643633E-2</c:v>
                </c:pt>
                <c:pt idx="601">
                  <c:v>-1.1865096076748044E-2</c:v>
                </c:pt>
                <c:pt idx="602">
                  <c:v>-6.3474256048191117E-3</c:v>
                </c:pt>
                <c:pt idx="603">
                  <c:v>-4.6346995877375521E-3</c:v>
                </c:pt>
                <c:pt idx="604">
                  <c:v>-3.3545844018068399E-2</c:v>
                </c:pt>
                <c:pt idx="605">
                  <c:v>-4.9336993823950272E-2</c:v>
                </c:pt>
                <c:pt idx="606">
                  <c:v>-5.69251237093958E-2</c:v>
                </c:pt>
                <c:pt idx="607">
                  <c:v>-6.2044636138329654E-2</c:v>
                </c:pt>
                <c:pt idx="608">
                  <c:v>-6.6167157454864595E-2</c:v>
                </c:pt>
                <c:pt idx="609">
                  <c:v>-6.5777864382749324E-2</c:v>
                </c:pt>
                <c:pt idx="610">
                  <c:v>-6.0191434120682508E-2</c:v>
                </c:pt>
                <c:pt idx="611">
                  <c:v>-5.0223621348630315E-2</c:v>
                </c:pt>
                <c:pt idx="612">
                  <c:v>-4.0158141051582302E-2</c:v>
                </c:pt>
                <c:pt idx="613">
                  <c:v>-2.7907732070344665E-2</c:v>
                </c:pt>
                <c:pt idx="614">
                  <c:v>-1.614676631898318E-2</c:v>
                </c:pt>
                <c:pt idx="615">
                  <c:v>-7.5124579703207128E-3</c:v>
                </c:pt>
                <c:pt idx="616">
                  <c:v>-9.5331835703207912E-4</c:v>
                </c:pt>
                <c:pt idx="617">
                  <c:v>6.5235054107764673E-3</c:v>
                </c:pt>
                <c:pt idx="618">
                  <c:v>1.6088522187777579E-2</c:v>
                </c:pt>
                <c:pt idx="619">
                  <c:v>2.1944009121765987E-2</c:v>
                </c:pt>
                <c:pt idx="620">
                  <c:v>2.6397608915797136E-2</c:v>
                </c:pt>
                <c:pt idx="621">
                  <c:v>2.8718920972712614E-2</c:v>
                </c:pt>
                <c:pt idx="622">
                  <c:v>2.9836712284547012E-2</c:v>
                </c:pt>
                <c:pt idx="623">
                  <c:v>3.16736187979582E-2</c:v>
                </c:pt>
                <c:pt idx="624">
                  <c:v>3.315269340838109E-2</c:v>
                </c:pt>
                <c:pt idx="625">
                  <c:v>3.7134388012017253E-2</c:v>
                </c:pt>
                <c:pt idx="626">
                  <c:v>3.503108940331133E-2</c:v>
                </c:pt>
                <c:pt idx="627">
                  <c:v>3.2344672392700682E-2</c:v>
                </c:pt>
                <c:pt idx="628">
                  <c:v>2.9039954566545234E-2</c:v>
                </c:pt>
                <c:pt idx="629">
                  <c:v>2.7054840838866889E-2</c:v>
                </c:pt>
                <c:pt idx="630">
                  <c:v>2.4659176375419634E-2</c:v>
                </c:pt>
                <c:pt idx="631">
                  <c:v>2.1435632568687205E-2</c:v>
                </c:pt>
                <c:pt idx="632">
                  <c:v>1.7173421676114409E-2</c:v>
                </c:pt>
                <c:pt idx="633">
                  <c:v>1.4364619118454635E-2</c:v>
                </c:pt>
                <c:pt idx="634">
                  <c:v>1.130123900664735E-2</c:v>
                </c:pt>
                <c:pt idx="635">
                  <c:v>7.8931893817601878E-3</c:v>
                </c:pt>
                <c:pt idx="636">
                  <c:v>6.6698493683489228E-3</c:v>
                </c:pt>
                <c:pt idx="637">
                  <c:v>4.9446506651780716E-3</c:v>
                </c:pt>
                <c:pt idx="638">
                  <c:v>4.5841241216303596E-3</c:v>
                </c:pt>
                <c:pt idx="639">
                  <c:v>2.5273175579925305E-3</c:v>
                </c:pt>
                <c:pt idx="640">
                  <c:v>1.109517545943119E-3</c:v>
                </c:pt>
                <c:pt idx="641">
                  <c:v>-1.4359891073946935E-3</c:v>
                </c:pt>
                <c:pt idx="642">
                  <c:v>-7.1149529224069728E-4</c:v>
                </c:pt>
                <c:pt idx="643">
                  <c:v>7.4599367571329611E-4</c:v>
                </c:pt>
                <c:pt idx="644">
                  <c:v>-9.3526447204596731E-4</c:v>
                </c:pt>
                <c:pt idx="645">
                  <c:v>-2.8933353711405518E-3</c:v>
                </c:pt>
                <c:pt idx="646">
                  <c:v>-7.4756184433950532E-3</c:v>
                </c:pt>
                <c:pt idx="647">
                  <c:v>-1.2485217014947553E-2</c:v>
                </c:pt>
                <c:pt idx="648">
                  <c:v>-1.3951473756134295E-2</c:v>
                </c:pt>
                <c:pt idx="649">
                  <c:v>-1.2448373460611369E-2</c:v>
                </c:pt>
                <c:pt idx="650">
                  <c:v>-8.8147738642494269E-3</c:v>
                </c:pt>
                <c:pt idx="651">
                  <c:v>-9.1364011732663133E-3</c:v>
                </c:pt>
                <c:pt idx="652">
                  <c:v>-9.01914658196264E-3</c:v>
                </c:pt>
                <c:pt idx="653">
                  <c:v>-8.6124294409793897E-3</c:v>
                </c:pt>
                <c:pt idx="654">
                  <c:v>-7.0659990787114539E-3</c:v>
                </c:pt>
                <c:pt idx="655">
                  <c:v>-6.7902775651463507E-3</c:v>
                </c:pt>
                <c:pt idx="656">
                  <c:v>-5.0699124087853313E-3</c:v>
                </c:pt>
                <c:pt idx="657">
                  <c:v>-3.4828212870320861E-3</c:v>
                </c:pt>
                <c:pt idx="658">
                  <c:v>-2.3745404448996393E-3</c:v>
                </c:pt>
                <c:pt idx="659">
                  <c:v>-1.2990415839239204E-3</c:v>
                </c:pt>
                <c:pt idx="660">
                  <c:v>-3.1775235447704629E-3</c:v>
                </c:pt>
                <c:pt idx="661">
                  <c:v>-5.521569616197694E-3</c:v>
                </c:pt>
                <c:pt idx="662">
                  <c:v>-5.1418916254583613E-3</c:v>
                </c:pt>
                <c:pt idx="663">
                  <c:v>-5.3034000096095352E-3</c:v>
                </c:pt>
                <c:pt idx="664">
                  <c:v>-3.8635223654891609E-3</c:v>
                </c:pt>
                <c:pt idx="665">
                  <c:v>-2.766727181941521E-3</c:v>
                </c:pt>
                <c:pt idx="666">
                  <c:v>-1.9361549227438005E-3</c:v>
                </c:pt>
                <c:pt idx="667">
                  <c:v>9.2843062561955014E-4</c:v>
                </c:pt>
                <c:pt idx="668">
                  <c:v>2.9954384034936443E-3</c:v>
                </c:pt>
                <c:pt idx="669">
                  <c:v>5.7273746630331704E-3</c:v>
                </c:pt>
                <c:pt idx="670">
                  <c:v>7.7597227596957925E-3</c:v>
                </c:pt>
                <c:pt idx="671">
                  <c:v>8.9093697849348744E-3</c:v>
                </c:pt>
                <c:pt idx="672">
                  <c:v>9.4252222528703293E-3</c:v>
                </c:pt>
                <c:pt idx="673">
                  <c:v>1.0135332992063602E-2</c:v>
                </c:pt>
                <c:pt idx="674">
                  <c:v>9.9468516995400227E-3</c:v>
                </c:pt>
                <c:pt idx="675">
                  <c:v>9.1824203266247344E-3</c:v>
                </c:pt>
                <c:pt idx="676">
                  <c:v>9.3561877365185044E-3</c:v>
                </c:pt>
                <c:pt idx="677">
                  <c:v>9.7675035163160371E-3</c:v>
                </c:pt>
                <c:pt idx="678">
                  <c:v>6.7638643439959477E-3</c:v>
                </c:pt>
                <c:pt idx="679">
                  <c:v>2.7221029617901377E-3</c:v>
                </c:pt>
                <c:pt idx="680">
                  <c:v>3.3554689997807308E-3</c:v>
                </c:pt>
                <c:pt idx="681">
                  <c:v>2.7179559542511722E-3</c:v>
                </c:pt>
                <c:pt idx="682">
                  <c:v>2.2711965251762216E-3</c:v>
                </c:pt>
                <c:pt idx="683">
                  <c:v>6.8223607331191136E-4</c:v>
                </c:pt>
                <c:pt idx="684">
                  <c:v>3.7920537162076939E-4</c:v>
                </c:pt>
                <c:pt idx="685">
                  <c:v>-7.0288563417687452E-4</c:v>
                </c:pt>
                <c:pt idx="686">
                  <c:v>-3.8148825485084439E-3</c:v>
                </c:pt>
                <c:pt idx="687">
                  <c:v>-1.9471750684377717E-3</c:v>
                </c:pt>
                <c:pt idx="688">
                  <c:v>-4.4121032817023339E-3</c:v>
                </c:pt>
                <c:pt idx="689">
                  <c:v>-4.3330560867843419E-3</c:v>
                </c:pt>
                <c:pt idx="690">
                  <c:v>-4.2539259085267421E-3</c:v>
                </c:pt>
                <c:pt idx="691">
                  <c:v>-2.5691975719206415E-3</c:v>
                </c:pt>
                <c:pt idx="692">
                  <c:v>3.9298709053883427E-5</c:v>
                </c:pt>
                <c:pt idx="693">
                  <c:v>-1.0701369741354556E-3</c:v>
                </c:pt>
                <c:pt idx="694">
                  <c:v>-2.5290478797509799E-3</c:v>
                </c:pt>
                <c:pt idx="695">
                  <c:v>-2.8471478601297881E-4</c:v>
                </c:pt>
                <c:pt idx="696">
                  <c:v>9.6346501752312547E-4</c:v>
                </c:pt>
                <c:pt idx="697">
                  <c:v>1.1996913359808396E-3</c:v>
                </c:pt>
                <c:pt idx="698">
                  <c:v>1.7465879268314527E-3</c:v>
                </c:pt>
                <c:pt idx="699">
                  <c:v>-2.6644719712239362E-3</c:v>
                </c:pt>
                <c:pt idx="700">
                  <c:v>-7.0653882355186763E-3</c:v>
                </c:pt>
                <c:pt idx="701">
                  <c:v>-7.6930703945554749E-3</c:v>
                </c:pt>
                <c:pt idx="702">
                  <c:v>-8.7855551574682229E-3</c:v>
                </c:pt>
                <c:pt idx="703">
                  <c:v>-1.1372028204595323E-2</c:v>
                </c:pt>
                <c:pt idx="704">
                  <c:v>-1.2813261242702594E-2</c:v>
                </c:pt>
                <c:pt idx="705">
                  <c:v>-1.6311974340541588E-2</c:v>
                </c:pt>
                <c:pt idx="706">
                  <c:v>-1.7679502387623225E-2</c:v>
                </c:pt>
                <c:pt idx="707">
                  <c:v>-1.6639375948923042E-2</c:v>
                </c:pt>
                <c:pt idx="708">
                  <c:v>-1.6026949263867059E-2</c:v>
                </c:pt>
                <c:pt idx="709">
                  <c:v>-1.5358154762553873E-2</c:v>
                </c:pt>
                <c:pt idx="710">
                  <c:v>-1.3694099276020215E-2</c:v>
                </c:pt>
                <c:pt idx="711">
                  <c:v>-7.9423444945751071E-3</c:v>
                </c:pt>
                <c:pt idx="712">
                  <c:v>-6.3122659166163428E-3</c:v>
                </c:pt>
                <c:pt idx="713">
                  <c:v>-6.376401551505026E-3</c:v>
                </c:pt>
                <c:pt idx="714">
                  <c:v>-3.3244334831998706E-3</c:v>
                </c:pt>
                <c:pt idx="715">
                  <c:v>-4.2320117055445333E-3</c:v>
                </c:pt>
                <c:pt idx="716">
                  <c:v>-3.7238672837457965E-3</c:v>
                </c:pt>
                <c:pt idx="717">
                  <c:v>-1.066241323413944E-4</c:v>
                </c:pt>
                <c:pt idx="718">
                  <c:v>3.349706894011921E-3</c:v>
                </c:pt>
                <c:pt idx="719">
                  <c:v>5.236315232491677E-3</c:v>
                </c:pt>
                <c:pt idx="720">
                  <c:v>5.708288168052085E-3</c:v>
                </c:pt>
                <c:pt idx="721">
                  <c:v>6.5359258723298314E-3</c:v>
                </c:pt>
                <c:pt idx="722">
                  <c:v>5.9281686452009041E-3</c:v>
                </c:pt>
                <c:pt idx="723">
                  <c:v>6.9991831483215972E-3</c:v>
                </c:pt>
                <c:pt idx="724">
                  <c:v>6.4901981298143979E-3</c:v>
                </c:pt>
                <c:pt idx="725">
                  <c:v>6.9228983603399144E-3</c:v>
                </c:pt>
                <c:pt idx="726">
                  <c:v>7.2673001251954347E-3</c:v>
                </c:pt>
                <c:pt idx="727">
                  <c:v>6.8817405257711461E-3</c:v>
                </c:pt>
                <c:pt idx="728">
                  <c:v>6.6832348330462671E-3</c:v>
                </c:pt>
                <c:pt idx="729">
                  <c:v>5.9571356994368649E-3</c:v>
                </c:pt>
                <c:pt idx="730">
                  <c:v>4.6048822850977139E-3</c:v>
                </c:pt>
                <c:pt idx="731">
                  <c:v>3.5606209395688954E-3</c:v>
                </c:pt>
                <c:pt idx="732">
                  <c:v>4.3560265893170941E-3</c:v>
                </c:pt>
                <c:pt idx="733">
                  <c:v>3.6927450323092845E-3</c:v>
                </c:pt>
                <c:pt idx="734">
                  <c:v>2.7816440853785721E-3</c:v>
                </c:pt>
                <c:pt idx="735">
                  <c:v>2.5246665872327642E-3</c:v>
                </c:pt>
                <c:pt idx="736">
                  <c:v>2.4293603068856681E-3</c:v>
                </c:pt>
                <c:pt idx="737">
                  <c:v>1.9228367294042287E-3</c:v>
                </c:pt>
                <c:pt idx="738">
                  <c:v>1.1807747146310582E-3</c:v>
                </c:pt>
                <c:pt idx="739">
                  <c:v>6.4731753353760441E-4</c:v>
                </c:pt>
                <c:pt idx="740">
                  <c:v>4.1110943544293704E-3</c:v>
                </c:pt>
                <c:pt idx="741">
                  <c:v>4.7690027282207073E-3</c:v>
                </c:pt>
                <c:pt idx="742">
                  <c:v>4.5830575604645582E-3</c:v>
                </c:pt>
                <c:pt idx="743">
                  <c:v>6.7475600150180559E-3</c:v>
                </c:pt>
                <c:pt idx="744">
                  <c:v>6.7362471292958352E-3</c:v>
                </c:pt>
                <c:pt idx="745">
                  <c:v>6.3065541822445136E-3</c:v>
                </c:pt>
                <c:pt idx="746">
                  <c:v>5.9428135905612994E-3</c:v>
                </c:pt>
                <c:pt idx="747">
                  <c:v>9.4659352709016154E-3</c:v>
                </c:pt>
                <c:pt idx="748">
                  <c:v>1.1698700031310905E-2</c:v>
                </c:pt>
                <c:pt idx="749">
                  <c:v>1.3939031929491287E-2</c:v>
                </c:pt>
                <c:pt idx="750">
                  <c:v>1.6994858810522991E-2</c:v>
                </c:pt>
                <c:pt idx="751">
                  <c:v>1.6202795187765687E-2</c:v>
                </c:pt>
                <c:pt idx="752">
                  <c:v>1.6523798446356076E-2</c:v>
                </c:pt>
                <c:pt idx="753">
                  <c:v>1.4927885737119057E-2</c:v>
                </c:pt>
                <c:pt idx="754">
                  <c:v>1.2820271781766075E-2</c:v>
                </c:pt>
                <c:pt idx="755">
                  <c:v>1.3353264312991652E-2</c:v>
                </c:pt>
                <c:pt idx="756">
                  <c:v>1.260278568236738E-2</c:v>
                </c:pt>
                <c:pt idx="757">
                  <c:v>1.1698563141410193E-2</c:v>
                </c:pt>
                <c:pt idx="758">
                  <c:v>9.7587386037514996E-3</c:v>
                </c:pt>
                <c:pt idx="759">
                  <c:v>1.0449362522796747E-2</c:v>
                </c:pt>
                <c:pt idx="760">
                  <c:v>9.5285018333131355E-3</c:v>
                </c:pt>
                <c:pt idx="761">
                  <c:v>8.9042670298353985E-3</c:v>
                </c:pt>
                <c:pt idx="762">
                  <c:v>7.8383714219488684E-3</c:v>
                </c:pt>
                <c:pt idx="763">
                  <c:v>7.1737073594210395E-3</c:v>
                </c:pt>
                <c:pt idx="764">
                  <c:v>5.4990049214911491E-3</c:v>
                </c:pt>
                <c:pt idx="765">
                  <c:v>3.5865785095941516E-3</c:v>
                </c:pt>
                <c:pt idx="766">
                  <c:v>2.2572750109266966E-3</c:v>
                </c:pt>
                <c:pt idx="767">
                  <c:v>-2.420148576181072E-4</c:v>
                </c:pt>
                <c:pt idx="768">
                  <c:v>-1.4229464772617176E-3</c:v>
                </c:pt>
                <c:pt idx="769">
                  <c:v>-1.3924724343912301E-3</c:v>
                </c:pt>
                <c:pt idx="770">
                  <c:v>-1.8812143737060132E-3</c:v>
                </c:pt>
                <c:pt idx="771">
                  <c:v>-1.705441573767251E-3</c:v>
                </c:pt>
                <c:pt idx="772">
                  <c:v>-1.6305362842297284E-3</c:v>
                </c:pt>
                <c:pt idx="773">
                  <c:v>-3.795057893346436E-3</c:v>
                </c:pt>
                <c:pt idx="774">
                  <c:v>-3.2729139479409988E-3</c:v>
                </c:pt>
                <c:pt idx="775">
                  <c:v>-3.6469119134166436E-3</c:v>
                </c:pt>
                <c:pt idx="776">
                  <c:v>-3.2746134722781255E-3</c:v>
                </c:pt>
                <c:pt idx="777">
                  <c:v>-3.0866574730457827E-3</c:v>
                </c:pt>
                <c:pt idx="778">
                  <c:v>5.0294716909802736E-4</c:v>
                </c:pt>
                <c:pt idx="779">
                  <c:v>5.9504559388095721E-4</c:v>
                </c:pt>
                <c:pt idx="780">
                  <c:v>-5.5098753413749396E-4</c:v>
                </c:pt>
                <c:pt idx="781">
                  <c:v>-2.0916274693651357E-3</c:v>
                </c:pt>
                <c:pt idx="782">
                  <c:v>-2.1940194220693987E-3</c:v>
                </c:pt>
                <c:pt idx="783">
                  <c:v>-3.9446674042343359E-3</c:v>
                </c:pt>
                <c:pt idx="784">
                  <c:v>-4.3875146661861743E-3</c:v>
                </c:pt>
                <c:pt idx="785">
                  <c:v>-5.8975193747180556E-3</c:v>
                </c:pt>
                <c:pt idx="786">
                  <c:v>-4.7837069342035604E-3</c:v>
                </c:pt>
                <c:pt idx="787">
                  <c:v>-2.0730068326399662E-3</c:v>
                </c:pt>
                <c:pt idx="788">
                  <c:v>2.1410717833429786E-3</c:v>
                </c:pt>
                <c:pt idx="789">
                  <c:v>4.5114868714295799E-3</c:v>
                </c:pt>
                <c:pt idx="790">
                  <c:v>-1.6813440606424507E-4</c:v>
                </c:pt>
                <c:pt idx="791">
                  <c:v>-1.9803605938391658E-3</c:v>
                </c:pt>
                <c:pt idx="792">
                  <c:v>2.4000323159651532E-5</c:v>
                </c:pt>
                <c:pt idx="793">
                  <c:v>-2.0848780801740428E-3</c:v>
                </c:pt>
                <c:pt idx="794">
                  <c:v>-6.0162562916978371E-3</c:v>
                </c:pt>
                <c:pt idx="795">
                  <c:v>-1.2789961461566485E-2</c:v>
                </c:pt>
                <c:pt idx="796">
                  <c:v>-1.5520652964944018E-2</c:v>
                </c:pt>
                <c:pt idx="797">
                  <c:v>-1.521895429988674E-2</c:v>
                </c:pt>
                <c:pt idx="798">
                  <c:v>-1.4277939085395014E-2</c:v>
                </c:pt>
                <c:pt idx="799">
                  <c:v>-6.8730557495028542E-3</c:v>
                </c:pt>
                <c:pt idx="800">
                  <c:v>-4.1097869106943817E-3</c:v>
                </c:pt>
                <c:pt idx="801">
                  <c:v>-2.1510280160668776E-3</c:v>
                </c:pt>
                <c:pt idx="802">
                  <c:v>8.0572098841664064E-4</c:v>
                </c:pt>
                <c:pt idx="803">
                  <c:v>3.271045940106502E-3</c:v>
                </c:pt>
                <c:pt idx="804">
                  <c:v>5.2916560903930893E-3</c:v>
                </c:pt>
                <c:pt idx="805">
                  <c:v>4.9955393140536115E-3</c:v>
                </c:pt>
                <c:pt idx="806">
                  <c:v>4.2116326716516118E-3</c:v>
                </c:pt>
                <c:pt idx="807">
                  <c:v>2.1935269550848535E-3</c:v>
                </c:pt>
                <c:pt idx="808">
                  <c:v>-1.7724692211830645E-4</c:v>
                </c:pt>
                <c:pt idx="809">
                  <c:v>-2.0043221869693669E-3</c:v>
                </c:pt>
                <c:pt idx="810">
                  <c:v>-3.9022767042859842E-3</c:v>
                </c:pt>
                <c:pt idx="811">
                  <c:v>-4.7122341910324694E-3</c:v>
                </c:pt>
                <c:pt idx="812">
                  <c:v>-7.5391133094954094E-3</c:v>
                </c:pt>
                <c:pt idx="813">
                  <c:v>-9.5446131953210896E-3</c:v>
                </c:pt>
                <c:pt idx="814">
                  <c:v>-1.0908423233674127E-2</c:v>
                </c:pt>
                <c:pt idx="815">
                  <c:v>-1.08136980607254E-2</c:v>
                </c:pt>
                <c:pt idx="816">
                  <c:v>-1.1385204947571198E-2</c:v>
                </c:pt>
                <c:pt idx="817">
                  <c:v>-8.4783330503427796E-3</c:v>
                </c:pt>
                <c:pt idx="818">
                  <c:v>-6.0846083014811127E-3</c:v>
                </c:pt>
                <c:pt idx="819">
                  <c:v>-4.7641346330233002E-3</c:v>
                </c:pt>
                <c:pt idx="820">
                  <c:v>-3.8546695016540705E-3</c:v>
                </c:pt>
                <c:pt idx="821">
                  <c:v>-3.2416949314664108E-3</c:v>
                </c:pt>
                <c:pt idx="822">
                  <c:v>-3.1592904212464669E-3</c:v>
                </c:pt>
                <c:pt idx="823">
                  <c:v>-1.1665235212022576E-3</c:v>
                </c:pt>
                <c:pt idx="824">
                  <c:v>-1.2783375905552515E-3</c:v>
                </c:pt>
                <c:pt idx="825">
                  <c:v>-4.6035106191034958E-4</c:v>
                </c:pt>
                <c:pt idx="826">
                  <c:v>2.5851310389580703E-4</c:v>
                </c:pt>
                <c:pt idx="827">
                  <c:v>5.5697090500795438E-4</c:v>
                </c:pt>
                <c:pt idx="828">
                  <c:v>2.1750331156610569E-3</c:v>
                </c:pt>
                <c:pt idx="829">
                  <c:v>2.2903089446730598E-3</c:v>
                </c:pt>
                <c:pt idx="830">
                  <c:v>1.1324984415412229E-3</c:v>
                </c:pt>
                <c:pt idx="831">
                  <c:v>8.3495495979559256E-4</c:v>
                </c:pt>
                <c:pt idx="832">
                  <c:v>2.370254709572632E-3</c:v>
                </c:pt>
                <c:pt idx="833">
                  <c:v>3.3683183856182582E-3</c:v>
                </c:pt>
                <c:pt idx="834">
                  <c:v>1.7296740536069041E-3</c:v>
                </c:pt>
                <c:pt idx="835">
                  <c:v>7.605448191729744E-4</c:v>
                </c:pt>
                <c:pt idx="836">
                  <c:v>2.5000973216362018E-3</c:v>
                </c:pt>
                <c:pt idx="837">
                  <c:v>2.3203099943473176E-3</c:v>
                </c:pt>
                <c:pt idx="838">
                  <c:v>9.4177931625802694E-4</c:v>
                </c:pt>
                <c:pt idx="839">
                  <c:v>8.0211637820164737E-4</c:v>
                </c:pt>
                <c:pt idx="840">
                  <c:v>1.1243680714331829E-3</c:v>
                </c:pt>
                <c:pt idx="841">
                  <c:v>-8.4335134083865851E-4</c:v>
                </c:pt>
                <c:pt idx="842">
                  <c:v>-1.9011294666149842E-3</c:v>
                </c:pt>
                <c:pt idx="843">
                  <c:v>-2.648831700602516E-3</c:v>
                </c:pt>
                <c:pt idx="844">
                  <c:v>-4.1169592360540443E-3</c:v>
                </c:pt>
                <c:pt idx="845">
                  <c:v>-6.2702209531343214E-3</c:v>
                </c:pt>
                <c:pt idx="846">
                  <c:v>-5.2056648078836962E-3</c:v>
                </c:pt>
                <c:pt idx="847">
                  <c:v>-4.0884061670621134E-3</c:v>
                </c:pt>
                <c:pt idx="848">
                  <c:v>-5.2273860532324398E-3</c:v>
                </c:pt>
                <c:pt idx="849">
                  <c:v>-6.4287488991042266E-3</c:v>
                </c:pt>
                <c:pt idx="850">
                  <c:v>-8.2315592049970812E-3</c:v>
                </c:pt>
                <c:pt idx="851">
                  <c:v>-8.0580103229661651E-3</c:v>
                </c:pt>
                <c:pt idx="852">
                  <c:v>-7.5965786047572925E-3</c:v>
                </c:pt>
                <c:pt idx="853">
                  <c:v>-6.0016081265948928E-3</c:v>
                </c:pt>
                <c:pt idx="854">
                  <c:v>-4.4061874228219708E-3</c:v>
                </c:pt>
                <c:pt idx="855">
                  <c:v>-2.2441020054172409E-3</c:v>
                </c:pt>
                <c:pt idx="856">
                  <c:v>-1.5513810500519809E-4</c:v>
                </c:pt>
                <c:pt idx="857">
                  <c:v>3.6988126496107152E-3</c:v>
                </c:pt>
                <c:pt idx="858">
                  <c:v>7.808388055654019E-3</c:v>
                </c:pt>
                <c:pt idx="859">
                  <c:v>1.3124874575872733E-2</c:v>
                </c:pt>
                <c:pt idx="860">
                  <c:v>1.5369054559765949E-2</c:v>
                </c:pt>
                <c:pt idx="861">
                  <c:v>1.5215059861118041E-2</c:v>
                </c:pt>
                <c:pt idx="862">
                  <c:v>1.481148574756137E-2</c:v>
                </c:pt>
                <c:pt idx="863">
                  <c:v>1.2958900141368499E-2</c:v>
                </c:pt>
                <c:pt idx="864">
                  <c:v>1.1865803907128417E-2</c:v>
                </c:pt>
                <c:pt idx="865">
                  <c:v>9.3589672245401115E-3</c:v>
                </c:pt>
                <c:pt idx="866">
                  <c:v>7.9962371932611083E-3</c:v>
                </c:pt>
                <c:pt idx="867">
                  <c:v>7.7237712898267433E-3</c:v>
                </c:pt>
                <c:pt idx="868">
                  <c:v>4.611275670284104E-3</c:v>
                </c:pt>
                <c:pt idx="869">
                  <c:v>2.7515874959488378E-3</c:v>
                </c:pt>
                <c:pt idx="870">
                  <c:v>2.4083009610798459E-3</c:v>
                </c:pt>
                <c:pt idx="871">
                  <c:v>7.8788093166219045E-4</c:v>
                </c:pt>
                <c:pt idx="872">
                  <c:v>3.7023508448340086E-4</c:v>
                </c:pt>
                <c:pt idx="873">
                  <c:v>-1.1925554700085734E-3</c:v>
                </c:pt>
                <c:pt idx="874">
                  <c:v>-3.3883603925973127E-3</c:v>
                </c:pt>
                <c:pt idx="875">
                  <c:v>-7.778020563098168E-3</c:v>
                </c:pt>
                <c:pt idx="876">
                  <c:v>-1.1374695765609649E-2</c:v>
                </c:pt>
                <c:pt idx="877">
                  <c:v>-1.649986774434653E-2</c:v>
                </c:pt>
                <c:pt idx="878">
                  <c:v>-1.6836616114774473E-2</c:v>
                </c:pt>
                <c:pt idx="879">
                  <c:v>-1.2836346672560756E-2</c:v>
                </c:pt>
                <c:pt idx="880">
                  <c:v>-6.9385032328322035E-3</c:v>
                </c:pt>
                <c:pt idx="881">
                  <c:v>-3.3448728082047172E-3</c:v>
                </c:pt>
                <c:pt idx="882">
                  <c:v>2.2385088843020554E-4</c:v>
                </c:pt>
                <c:pt idx="883">
                  <c:v>6.9319613539654823E-5</c:v>
                </c:pt>
                <c:pt idx="884">
                  <c:v>1.4293071532275811E-3</c:v>
                </c:pt>
                <c:pt idx="885">
                  <c:v>1.103896918453133E-3</c:v>
                </c:pt>
                <c:pt idx="886">
                  <c:v>1.0167673136110382E-3</c:v>
                </c:pt>
                <c:pt idx="887">
                  <c:v>2.3612236339677871E-3</c:v>
                </c:pt>
                <c:pt idx="888">
                  <c:v>1.9669971406392553E-3</c:v>
                </c:pt>
                <c:pt idx="889">
                  <c:v>1.7792980293865265E-3</c:v>
                </c:pt>
                <c:pt idx="890">
                  <c:v>1.0868202129884208E-3</c:v>
                </c:pt>
                <c:pt idx="891">
                  <c:v>4.3182389590918843E-4</c:v>
                </c:pt>
                <c:pt idx="892">
                  <c:v>-1.6631991400485602E-4</c:v>
                </c:pt>
                <c:pt idx="893">
                  <c:v>-3.7708900036160717E-4</c:v>
                </c:pt>
                <c:pt idx="894">
                  <c:v>-3.3317215327724817E-4</c:v>
                </c:pt>
                <c:pt idx="895">
                  <c:v>-3.011182881070544E-3</c:v>
                </c:pt>
                <c:pt idx="896">
                  <c:v>-4.0477798050607416E-3</c:v>
                </c:pt>
                <c:pt idx="897">
                  <c:v>-5.2720927678625122E-3</c:v>
                </c:pt>
                <c:pt idx="898">
                  <c:v>-4.6178343385621171E-3</c:v>
                </c:pt>
                <c:pt idx="899">
                  <c:v>-4.0900264316198927E-3</c:v>
                </c:pt>
                <c:pt idx="900">
                  <c:v>-3.0198221830663244E-3</c:v>
                </c:pt>
                <c:pt idx="901">
                  <c:v>-3.5789251985506795E-3</c:v>
                </c:pt>
                <c:pt idx="902">
                  <c:v>-3.521667342172425E-3</c:v>
                </c:pt>
                <c:pt idx="903">
                  <c:v>-3.0731016528984835E-3</c:v>
                </c:pt>
                <c:pt idx="904">
                  <c:v>-2.3958142656778786E-3</c:v>
                </c:pt>
                <c:pt idx="905">
                  <c:v>-1.2852379330513877E-3</c:v>
                </c:pt>
                <c:pt idx="906">
                  <c:v>1.32158121771268E-3</c:v>
                </c:pt>
                <c:pt idx="907">
                  <c:v>2.8064133916712343E-3</c:v>
                </c:pt>
                <c:pt idx="908">
                  <c:v>4.4638200648771595E-3</c:v>
                </c:pt>
                <c:pt idx="909">
                  <c:v>7.0922977091541772E-3</c:v>
                </c:pt>
                <c:pt idx="910">
                  <c:v>8.5753660207356537E-3</c:v>
                </c:pt>
                <c:pt idx="911">
                  <c:v>8.9232735435101594E-3</c:v>
                </c:pt>
                <c:pt idx="912">
                  <c:v>1.1401175368661384E-2</c:v>
                </c:pt>
                <c:pt idx="913">
                  <c:v>1.473805962336964E-2</c:v>
                </c:pt>
                <c:pt idx="914">
                  <c:v>1.7444713410297769E-2</c:v>
                </c:pt>
                <c:pt idx="915">
                  <c:v>1.8294700755774176E-2</c:v>
                </c:pt>
                <c:pt idx="916">
                  <c:v>1.8214815472006818E-2</c:v>
                </c:pt>
                <c:pt idx="917">
                  <c:v>1.65548371747644E-2</c:v>
                </c:pt>
                <c:pt idx="918">
                  <c:v>1.4593901533485399E-2</c:v>
                </c:pt>
                <c:pt idx="919">
                  <c:v>1.0593915207023229E-2</c:v>
                </c:pt>
                <c:pt idx="920">
                  <c:v>7.4216255915580016E-3</c:v>
                </c:pt>
                <c:pt idx="921">
                  <c:v>3.9574992950708234E-3</c:v>
                </c:pt>
                <c:pt idx="922">
                  <c:v>1.4431045844224433E-3</c:v>
                </c:pt>
                <c:pt idx="923">
                  <c:v>-1.3075176857799999E-3</c:v>
                </c:pt>
                <c:pt idx="924">
                  <c:v>-4.3789716115124194E-3</c:v>
                </c:pt>
                <c:pt idx="925">
                  <c:v>-8.1204559012644333E-3</c:v>
                </c:pt>
                <c:pt idx="926">
                  <c:v>-7.587156876975162E-3</c:v>
                </c:pt>
                <c:pt idx="927">
                  <c:v>-6.9454516063786435E-3</c:v>
                </c:pt>
                <c:pt idx="928">
                  <c:v>-7.2136257309926097E-3</c:v>
                </c:pt>
                <c:pt idx="929">
                  <c:v>-7.3815328553157823E-3</c:v>
                </c:pt>
                <c:pt idx="930">
                  <c:v>-6.5009723297650493E-3</c:v>
                </c:pt>
                <c:pt idx="931">
                  <c:v>-3.0746769782622756E-3</c:v>
                </c:pt>
                <c:pt idx="932">
                  <c:v>-1.4255857443454592E-3</c:v>
                </c:pt>
                <c:pt idx="933">
                  <c:v>9.4647662059188032E-4</c:v>
                </c:pt>
                <c:pt idx="934">
                  <c:v>1.0850946722736196E-3</c:v>
                </c:pt>
                <c:pt idx="935">
                  <c:v>4.5423370524962873E-4</c:v>
                </c:pt>
                <c:pt idx="936">
                  <c:v>1.3172855538696408E-5</c:v>
                </c:pt>
                <c:pt idx="937">
                  <c:v>-2.8583892316982711E-4</c:v>
                </c:pt>
                <c:pt idx="938">
                  <c:v>-1.4394952185357674E-3</c:v>
                </c:pt>
                <c:pt idx="939">
                  <c:v>-3.0649957256627747E-3</c:v>
                </c:pt>
                <c:pt idx="940">
                  <c:v>-3.6139858436327783E-3</c:v>
                </c:pt>
                <c:pt idx="941">
                  <c:v>-5.3712840945987182E-3</c:v>
                </c:pt>
                <c:pt idx="942">
                  <c:v>-6.1814586186166066E-3</c:v>
                </c:pt>
                <c:pt idx="943">
                  <c:v>-6.3414824031732282E-3</c:v>
                </c:pt>
                <c:pt idx="944">
                  <c:v>-5.431201026878797E-3</c:v>
                </c:pt>
                <c:pt idx="945">
                  <c:v>-7.0854956024694014E-3</c:v>
                </c:pt>
                <c:pt idx="946">
                  <c:v>-9.2841565131681816E-3</c:v>
                </c:pt>
                <c:pt idx="947">
                  <c:v>-9.4475280005380004E-3</c:v>
                </c:pt>
                <c:pt idx="948">
                  <c:v>-9.2652497989204295E-3</c:v>
                </c:pt>
                <c:pt idx="949">
                  <c:v>-8.2147880043829981E-3</c:v>
                </c:pt>
                <c:pt idx="950">
                  <c:v>-7.6165815172559957E-3</c:v>
                </c:pt>
                <c:pt idx="951">
                  <c:v>-6.0358198290675555E-3</c:v>
                </c:pt>
                <c:pt idx="952">
                  <c:v>-4.5484087979926688E-3</c:v>
                </c:pt>
                <c:pt idx="953">
                  <c:v>-6.2713172337253847E-4</c:v>
                </c:pt>
                <c:pt idx="954">
                  <c:v>-8.2470291041727983E-4</c:v>
                </c:pt>
                <c:pt idx="955">
                  <c:v>-7.1138567794701985E-4</c:v>
                </c:pt>
                <c:pt idx="956">
                  <c:v>-8.7550143513477618E-5</c:v>
                </c:pt>
                <c:pt idx="957">
                  <c:v>1.8372289353462551E-4</c:v>
                </c:pt>
                <c:pt idx="958">
                  <c:v>1.8193954421948655E-3</c:v>
                </c:pt>
                <c:pt idx="959">
                  <c:v>4.2202425777647205E-3</c:v>
                </c:pt>
                <c:pt idx="960">
                  <c:v>6.9651240432445499E-3</c:v>
                </c:pt>
                <c:pt idx="961">
                  <c:v>6.5658076960020476E-3</c:v>
                </c:pt>
                <c:pt idx="962">
                  <c:v>3.561944158992629E-3</c:v>
                </c:pt>
                <c:pt idx="963">
                  <c:v>2.2751641532446631E-3</c:v>
                </c:pt>
                <c:pt idx="964">
                  <c:v>-2.3532006553671041E-3</c:v>
                </c:pt>
                <c:pt idx="965">
                  <c:v>-4.0277290411365393E-3</c:v>
                </c:pt>
                <c:pt idx="966">
                  <c:v>-4.7140502665466051E-3</c:v>
                </c:pt>
                <c:pt idx="967">
                  <c:v>-5.3743121614220936E-3</c:v>
                </c:pt>
                <c:pt idx="968">
                  <c:v>-5.9713705546377699E-3</c:v>
                </c:pt>
                <c:pt idx="969">
                  <c:v>-5.5238999945761529E-3</c:v>
                </c:pt>
                <c:pt idx="970">
                  <c:v>-5.0726798007819963E-3</c:v>
                </c:pt>
                <c:pt idx="971">
                  <c:v>-3.6712089007658009E-3</c:v>
                </c:pt>
                <c:pt idx="972">
                  <c:v>-2.0593222700886239E-3</c:v>
                </c:pt>
                <c:pt idx="973">
                  <c:v>-1.3553944250886997E-3</c:v>
                </c:pt>
                <c:pt idx="974">
                  <c:v>2.5677323428483639E-5</c:v>
                </c:pt>
                <c:pt idx="975">
                  <c:v>4.7864792062177891E-4</c:v>
                </c:pt>
                <c:pt idx="976">
                  <c:v>-1.2748816911469507E-3</c:v>
                </c:pt>
                <c:pt idx="977">
                  <c:v>-3.0364054583551306E-3</c:v>
                </c:pt>
                <c:pt idx="978">
                  <c:v>-2.7836486430630469E-3</c:v>
                </c:pt>
                <c:pt idx="979">
                  <c:v>-1.9154178155944765E-3</c:v>
                </c:pt>
                <c:pt idx="980">
                  <c:v>-7.0262140528464662E-4</c:v>
                </c:pt>
                <c:pt idx="981">
                  <c:v>2.4125326155127053E-5</c:v>
                </c:pt>
                <c:pt idx="982">
                  <c:v>7.2809271736459097E-4</c:v>
                </c:pt>
                <c:pt idx="983">
                  <c:v>1.6992100839641373E-3</c:v>
                </c:pt>
                <c:pt idx="984">
                  <c:v>1.8229589246139856E-3</c:v>
                </c:pt>
                <c:pt idx="985">
                  <c:v>3.325003694072539E-3</c:v>
                </c:pt>
                <c:pt idx="986">
                  <c:v>4.3245077062646006E-3</c:v>
                </c:pt>
                <c:pt idx="987">
                  <c:v>5.5867929736392145E-3</c:v>
                </c:pt>
                <c:pt idx="988">
                  <c:v>5.6548430398797173E-3</c:v>
                </c:pt>
                <c:pt idx="989">
                  <c:v>4.637988942008231E-3</c:v>
                </c:pt>
                <c:pt idx="990">
                  <c:v>5.5439576621436164E-3</c:v>
                </c:pt>
                <c:pt idx="991">
                  <c:v>1.2714849132084857E-2</c:v>
                </c:pt>
                <c:pt idx="992">
                  <c:v>1.8607068917345503E-2</c:v>
                </c:pt>
                <c:pt idx="993">
                  <c:v>2.9106540580444547E-2</c:v>
                </c:pt>
                <c:pt idx="994">
                  <c:v>3.2276547674644586E-2</c:v>
                </c:pt>
                <c:pt idx="995">
                  <c:v>3.3813263917047982E-2</c:v>
                </c:pt>
                <c:pt idx="996">
                  <c:v>3.224872044059169E-2</c:v>
                </c:pt>
                <c:pt idx="997">
                  <c:v>2.7789105018535581E-2</c:v>
                </c:pt>
                <c:pt idx="998">
                  <c:v>2.0725613972460782E-2</c:v>
                </c:pt>
                <c:pt idx="999">
                  <c:v>1.427338502641462E-2</c:v>
                </c:pt>
                <c:pt idx="1000">
                  <c:v>6.9100518090886368E-3</c:v>
                </c:pt>
                <c:pt idx="1001">
                  <c:v>1.2660803702334161E-3</c:v>
                </c:pt>
                <c:pt idx="1002">
                  <c:v>-3.0072674904340416E-3</c:v>
                </c:pt>
                <c:pt idx="1003">
                  <c:v>-5.2306842583323132E-3</c:v>
                </c:pt>
                <c:pt idx="1004">
                  <c:v>-6.0408623568798392E-3</c:v>
                </c:pt>
                <c:pt idx="1005">
                  <c:v>-5.2690879103915109E-3</c:v>
                </c:pt>
                <c:pt idx="1006">
                  <c:v>-4.4943379216762086E-3</c:v>
                </c:pt>
                <c:pt idx="1007">
                  <c:v>-5.6681056456753358E-3</c:v>
                </c:pt>
                <c:pt idx="1008">
                  <c:v>-7.9885738465385811E-3</c:v>
                </c:pt>
                <c:pt idx="1009">
                  <c:v>-8.9678111599798618E-3</c:v>
                </c:pt>
                <c:pt idx="1010">
                  <c:v>-8.7146882538518926E-3</c:v>
                </c:pt>
                <c:pt idx="1011">
                  <c:v>-1.0242635134702367E-2</c:v>
                </c:pt>
                <c:pt idx="1012">
                  <c:v>-9.5833414916662689E-3</c:v>
                </c:pt>
                <c:pt idx="1013">
                  <c:v>-7.5659968910779841E-3</c:v>
                </c:pt>
                <c:pt idx="1014">
                  <c:v>-5.4260792292493386E-3</c:v>
                </c:pt>
                <c:pt idx="1015">
                  <c:v>-3.3091879973184048E-3</c:v>
                </c:pt>
                <c:pt idx="1016">
                  <c:v>-1.6301902102285812E-3</c:v>
                </c:pt>
                <c:pt idx="1017">
                  <c:v>-9.4995468646352256E-4</c:v>
                </c:pt>
                <c:pt idx="1018">
                  <c:v>-1.5691650339098428E-3</c:v>
                </c:pt>
                <c:pt idx="1019">
                  <c:v>-3.2867135940744738E-3</c:v>
                </c:pt>
                <c:pt idx="1020">
                  <c:v>-4.6350539622294455E-3</c:v>
                </c:pt>
                <c:pt idx="1021">
                  <c:v>-5.350737405874403E-3</c:v>
                </c:pt>
                <c:pt idx="1022">
                  <c:v>-6.5802000034527342E-3</c:v>
                </c:pt>
                <c:pt idx="1023">
                  <c:v>-7.0921889685363077E-3</c:v>
                </c:pt>
                <c:pt idx="1024">
                  <c:v>-6.1515131649257275E-3</c:v>
                </c:pt>
                <c:pt idx="1025">
                  <c:v>-4.655734198720422E-3</c:v>
                </c:pt>
                <c:pt idx="1026">
                  <c:v>-3.5198864645163514E-3</c:v>
                </c:pt>
                <c:pt idx="1027">
                  <c:v>-3.9411522841693433E-3</c:v>
                </c:pt>
                <c:pt idx="1028">
                  <c:v>-4.0272144847015908E-3</c:v>
                </c:pt>
                <c:pt idx="1029">
                  <c:v>-3.2495072232098725E-3</c:v>
                </c:pt>
                <c:pt idx="1030">
                  <c:v>-2.6038359539727936E-3</c:v>
                </c:pt>
                <c:pt idx="1031">
                  <c:v>-2.0688366481278518E-3</c:v>
                </c:pt>
                <c:pt idx="1032">
                  <c:v>-5.4665361081415427E-3</c:v>
                </c:pt>
                <c:pt idx="1033">
                  <c:v>-6.9782974197559276E-3</c:v>
                </c:pt>
                <c:pt idx="1034">
                  <c:v>-8.1729315395746641E-3</c:v>
                </c:pt>
                <c:pt idx="1035">
                  <c:v>-8.4475452288717938E-3</c:v>
                </c:pt>
                <c:pt idx="1036">
                  <c:v>-8.4319129301382613E-3</c:v>
                </c:pt>
                <c:pt idx="1037">
                  <c:v>-8.5359802988510119E-3</c:v>
                </c:pt>
                <c:pt idx="1038">
                  <c:v>-6.7701532107559918E-3</c:v>
                </c:pt>
                <c:pt idx="1039">
                  <c:v>-4.5495970536694151E-3</c:v>
                </c:pt>
                <c:pt idx="1040">
                  <c:v>-1.5101257435356143E-3</c:v>
                </c:pt>
                <c:pt idx="1041">
                  <c:v>2.866327486098566E-4</c:v>
                </c:pt>
                <c:pt idx="1042">
                  <c:v>8.8969124367830818E-4</c:v>
                </c:pt>
                <c:pt idx="1043">
                  <c:v>1.9909871719951365E-3</c:v>
                </c:pt>
                <c:pt idx="1044">
                  <c:v>1.1022496967844717E-3</c:v>
                </c:pt>
                <c:pt idx="1045">
                  <c:v>2.530415867743014E-3</c:v>
                </c:pt>
                <c:pt idx="1046">
                  <c:v>1.4899675474851527E-3</c:v>
                </c:pt>
                <c:pt idx="1047">
                  <c:v>2.3355973166263796E-4</c:v>
                </c:pt>
                <c:pt idx="1048">
                  <c:v>1.8715715299270907E-4</c:v>
                </c:pt>
                <c:pt idx="1049">
                  <c:v>-6.989081441894588E-4</c:v>
                </c:pt>
                <c:pt idx="1050">
                  <c:v>-7.8314808432719714E-4</c:v>
                </c:pt>
                <c:pt idx="1051">
                  <c:v>9.2133168885963693E-4</c:v>
                </c:pt>
                <c:pt idx="1052">
                  <c:v>4.5535342913838664E-4</c:v>
                </c:pt>
                <c:pt idx="1053">
                  <c:v>1.5325095965550012E-3</c:v>
                </c:pt>
                <c:pt idx="1054">
                  <c:v>1.9167976540002685E-3</c:v>
                </c:pt>
                <c:pt idx="1055">
                  <c:v>1.2023337180881114E-3</c:v>
                </c:pt>
              </c:numCache>
            </c:numRef>
          </c:val>
        </c:ser>
        <c:dLbls>
          <c:showLegendKey val="0"/>
          <c:showVal val="0"/>
          <c:showCatName val="0"/>
          <c:showSerName val="0"/>
          <c:showPercent val="0"/>
          <c:showBubbleSize val="0"/>
        </c:dLbls>
        <c:gapWidth val="0"/>
        <c:axId val="157242176"/>
        <c:axId val="157242736"/>
      </c:barChart>
      <c:lineChart>
        <c:grouping val="standard"/>
        <c:varyColors val="0"/>
        <c:ser>
          <c:idx val="1"/>
          <c:order val="1"/>
          <c:tx>
            <c:strRef>
              <c:f>SPL!$AD$1</c:f>
              <c:strCache>
                <c:ptCount val="1"/>
                <c:pt idx="0">
                  <c:v>MACD</c:v>
                </c:pt>
              </c:strCache>
            </c:strRef>
          </c:tx>
          <c:spPr>
            <a:ln w="12700">
              <a:solidFill>
                <a:srgbClr val="1FB714"/>
              </a:solidFill>
              <a:prstDash val="solid"/>
            </a:ln>
          </c:spPr>
          <c:marker>
            <c:symbol val="none"/>
          </c:marker>
          <c:cat>
            <c:numRef>
              <c:f>SPL!$A$1400:$A$2456</c:f>
              <c:numCache>
                <c:formatCode>m/d/yyyy</c:formatCode>
                <c:ptCount val="1057"/>
                <c:pt idx="0">
                  <c:v>40366</c:v>
                </c:pt>
                <c:pt idx="1">
                  <c:v>40367</c:v>
                </c:pt>
                <c:pt idx="2">
                  <c:v>40368</c:v>
                </c:pt>
                <c:pt idx="3">
                  <c:v>40371</c:v>
                </c:pt>
                <c:pt idx="4">
                  <c:v>40372</c:v>
                </c:pt>
                <c:pt idx="5">
                  <c:v>40373</c:v>
                </c:pt>
                <c:pt idx="6">
                  <c:v>40374</c:v>
                </c:pt>
                <c:pt idx="7">
                  <c:v>40375</c:v>
                </c:pt>
                <c:pt idx="8">
                  <c:v>40378</c:v>
                </c:pt>
                <c:pt idx="9">
                  <c:v>40379</c:v>
                </c:pt>
                <c:pt idx="10">
                  <c:v>40380</c:v>
                </c:pt>
                <c:pt idx="11">
                  <c:v>40381</c:v>
                </c:pt>
                <c:pt idx="12">
                  <c:v>40382</c:v>
                </c:pt>
                <c:pt idx="13">
                  <c:v>40385</c:v>
                </c:pt>
                <c:pt idx="14">
                  <c:v>40386</c:v>
                </c:pt>
                <c:pt idx="15">
                  <c:v>40387</c:v>
                </c:pt>
                <c:pt idx="16">
                  <c:v>40388</c:v>
                </c:pt>
                <c:pt idx="17">
                  <c:v>40389</c:v>
                </c:pt>
                <c:pt idx="18">
                  <c:v>40392</c:v>
                </c:pt>
                <c:pt idx="19">
                  <c:v>40393</c:v>
                </c:pt>
                <c:pt idx="20">
                  <c:v>40394</c:v>
                </c:pt>
                <c:pt idx="21">
                  <c:v>40395</c:v>
                </c:pt>
                <c:pt idx="22">
                  <c:v>40396</c:v>
                </c:pt>
                <c:pt idx="23">
                  <c:v>40399</c:v>
                </c:pt>
                <c:pt idx="24">
                  <c:v>40400</c:v>
                </c:pt>
                <c:pt idx="25">
                  <c:v>40401</c:v>
                </c:pt>
                <c:pt idx="26">
                  <c:v>40402</c:v>
                </c:pt>
                <c:pt idx="27">
                  <c:v>40403</c:v>
                </c:pt>
                <c:pt idx="28">
                  <c:v>40406</c:v>
                </c:pt>
                <c:pt idx="29">
                  <c:v>40407</c:v>
                </c:pt>
                <c:pt idx="30">
                  <c:v>40408</c:v>
                </c:pt>
                <c:pt idx="31">
                  <c:v>40409</c:v>
                </c:pt>
                <c:pt idx="32">
                  <c:v>40410</c:v>
                </c:pt>
                <c:pt idx="33">
                  <c:v>40413</c:v>
                </c:pt>
                <c:pt idx="34">
                  <c:v>40414</c:v>
                </c:pt>
                <c:pt idx="35">
                  <c:v>40415</c:v>
                </c:pt>
                <c:pt idx="36">
                  <c:v>40416</c:v>
                </c:pt>
                <c:pt idx="37">
                  <c:v>40417</c:v>
                </c:pt>
                <c:pt idx="38">
                  <c:v>40420</c:v>
                </c:pt>
                <c:pt idx="39">
                  <c:v>40421</c:v>
                </c:pt>
                <c:pt idx="40">
                  <c:v>40422</c:v>
                </c:pt>
                <c:pt idx="41">
                  <c:v>40423</c:v>
                </c:pt>
                <c:pt idx="42">
                  <c:v>40424</c:v>
                </c:pt>
                <c:pt idx="43">
                  <c:v>40427</c:v>
                </c:pt>
                <c:pt idx="44">
                  <c:v>40428</c:v>
                </c:pt>
                <c:pt idx="45">
                  <c:v>40429</c:v>
                </c:pt>
                <c:pt idx="46">
                  <c:v>40430</c:v>
                </c:pt>
                <c:pt idx="47">
                  <c:v>40431</c:v>
                </c:pt>
                <c:pt idx="48">
                  <c:v>40434</c:v>
                </c:pt>
                <c:pt idx="49">
                  <c:v>40435</c:v>
                </c:pt>
                <c:pt idx="50">
                  <c:v>40436</c:v>
                </c:pt>
                <c:pt idx="51">
                  <c:v>40437</c:v>
                </c:pt>
                <c:pt idx="52">
                  <c:v>40438</c:v>
                </c:pt>
                <c:pt idx="53">
                  <c:v>40441</c:v>
                </c:pt>
                <c:pt idx="54">
                  <c:v>40442</c:v>
                </c:pt>
                <c:pt idx="55">
                  <c:v>40443</c:v>
                </c:pt>
                <c:pt idx="56">
                  <c:v>40444</c:v>
                </c:pt>
                <c:pt idx="57">
                  <c:v>40445</c:v>
                </c:pt>
                <c:pt idx="58">
                  <c:v>40448</c:v>
                </c:pt>
                <c:pt idx="59">
                  <c:v>40449</c:v>
                </c:pt>
                <c:pt idx="60">
                  <c:v>40450</c:v>
                </c:pt>
                <c:pt idx="61">
                  <c:v>40451</c:v>
                </c:pt>
                <c:pt idx="62">
                  <c:v>40455</c:v>
                </c:pt>
                <c:pt idx="63">
                  <c:v>40456</c:v>
                </c:pt>
                <c:pt idx="64">
                  <c:v>40457</c:v>
                </c:pt>
                <c:pt idx="65">
                  <c:v>40458</c:v>
                </c:pt>
                <c:pt idx="66">
                  <c:v>40459</c:v>
                </c:pt>
                <c:pt idx="67">
                  <c:v>40462</c:v>
                </c:pt>
                <c:pt idx="68">
                  <c:v>40463</c:v>
                </c:pt>
                <c:pt idx="69">
                  <c:v>40464</c:v>
                </c:pt>
                <c:pt idx="70">
                  <c:v>40465</c:v>
                </c:pt>
                <c:pt idx="71">
                  <c:v>40466</c:v>
                </c:pt>
                <c:pt idx="72">
                  <c:v>40469</c:v>
                </c:pt>
                <c:pt idx="73">
                  <c:v>40470</c:v>
                </c:pt>
                <c:pt idx="74">
                  <c:v>40471</c:v>
                </c:pt>
                <c:pt idx="75">
                  <c:v>40472</c:v>
                </c:pt>
                <c:pt idx="76">
                  <c:v>40473</c:v>
                </c:pt>
                <c:pt idx="77">
                  <c:v>40476</c:v>
                </c:pt>
                <c:pt idx="78">
                  <c:v>40477</c:v>
                </c:pt>
                <c:pt idx="79">
                  <c:v>40478</c:v>
                </c:pt>
                <c:pt idx="80">
                  <c:v>40479</c:v>
                </c:pt>
                <c:pt idx="81">
                  <c:v>40480</c:v>
                </c:pt>
                <c:pt idx="82">
                  <c:v>40483</c:v>
                </c:pt>
                <c:pt idx="83">
                  <c:v>40484</c:v>
                </c:pt>
                <c:pt idx="84">
                  <c:v>40485</c:v>
                </c:pt>
                <c:pt idx="85">
                  <c:v>40486</c:v>
                </c:pt>
                <c:pt idx="86">
                  <c:v>40487</c:v>
                </c:pt>
                <c:pt idx="87">
                  <c:v>40490</c:v>
                </c:pt>
                <c:pt idx="88">
                  <c:v>40491</c:v>
                </c:pt>
                <c:pt idx="89">
                  <c:v>40492</c:v>
                </c:pt>
                <c:pt idx="90">
                  <c:v>40493</c:v>
                </c:pt>
                <c:pt idx="91">
                  <c:v>40494</c:v>
                </c:pt>
                <c:pt idx="92">
                  <c:v>40497</c:v>
                </c:pt>
                <c:pt idx="93">
                  <c:v>40498</c:v>
                </c:pt>
                <c:pt idx="94">
                  <c:v>40499</c:v>
                </c:pt>
                <c:pt idx="95">
                  <c:v>40500</c:v>
                </c:pt>
                <c:pt idx="96">
                  <c:v>40501</c:v>
                </c:pt>
                <c:pt idx="97">
                  <c:v>40504</c:v>
                </c:pt>
                <c:pt idx="98">
                  <c:v>40505</c:v>
                </c:pt>
                <c:pt idx="99">
                  <c:v>40506</c:v>
                </c:pt>
                <c:pt idx="100">
                  <c:v>40507</c:v>
                </c:pt>
                <c:pt idx="101">
                  <c:v>40508</c:v>
                </c:pt>
                <c:pt idx="102">
                  <c:v>40511</c:v>
                </c:pt>
                <c:pt idx="103">
                  <c:v>40512</c:v>
                </c:pt>
                <c:pt idx="104">
                  <c:v>40513</c:v>
                </c:pt>
                <c:pt idx="105">
                  <c:v>40514</c:v>
                </c:pt>
                <c:pt idx="106">
                  <c:v>40515</c:v>
                </c:pt>
                <c:pt idx="107">
                  <c:v>40518</c:v>
                </c:pt>
                <c:pt idx="108">
                  <c:v>40519</c:v>
                </c:pt>
                <c:pt idx="109">
                  <c:v>40520</c:v>
                </c:pt>
                <c:pt idx="110">
                  <c:v>40521</c:v>
                </c:pt>
                <c:pt idx="111">
                  <c:v>40522</c:v>
                </c:pt>
                <c:pt idx="112">
                  <c:v>40525</c:v>
                </c:pt>
                <c:pt idx="113">
                  <c:v>40526</c:v>
                </c:pt>
                <c:pt idx="114">
                  <c:v>40527</c:v>
                </c:pt>
                <c:pt idx="115">
                  <c:v>40528</c:v>
                </c:pt>
                <c:pt idx="116">
                  <c:v>40529</c:v>
                </c:pt>
                <c:pt idx="117">
                  <c:v>40532</c:v>
                </c:pt>
                <c:pt idx="118">
                  <c:v>40533</c:v>
                </c:pt>
                <c:pt idx="119">
                  <c:v>40534</c:v>
                </c:pt>
                <c:pt idx="120">
                  <c:v>40535</c:v>
                </c:pt>
                <c:pt idx="121">
                  <c:v>40536</c:v>
                </c:pt>
                <c:pt idx="122">
                  <c:v>40541</c:v>
                </c:pt>
                <c:pt idx="123">
                  <c:v>40547</c:v>
                </c:pt>
                <c:pt idx="124">
                  <c:v>40548</c:v>
                </c:pt>
                <c:pt idx="125">
                  <c:v>40549</c:v>
                </c:pt>
                <c:pt idx="126">
                  <c:v>40550</c:v>
                </c:pt>
                <c:pt idx="127">
                  <c:v>40553</c:v>
                </c:pt>
                <c:pt idx="128">
                  <c:v>40554</c:v>
                </c:pt>
                <c:pt idx="129">
                  <c:v>40555</c:v>
                </c:pt>
                <c:pt idx="130">
                  <c:v>40556</c:v>
                </c:pt>
                <c:pt idx="131">
                  <c:v>40557</c:v>
                </c:pt>
                <c:pt idx="132">
                  <c:v>40560</c:v>
                </c:pt>
                <c:pt idx="133">
                  <c:v>40561</c:v>
                </c:pt>
                <c:pt idx="134">
                  <c:v>40562</c:v>
                </c:pt>
                <c:pt idx="135">
                  <c:v>40563</c:v>
                </c:pt>
                <c:pt idx="136">
                  <c:v>40564</c:v>
                </c:pt>
                <c:pt idx="137">
                  <c:v>40567</c:v>
                </c:pt>
                <c:pt idx="138">
                  <c:v>40568</c:v>
                </c:pt>
                <c:pt idx="139">
                  <c:v>40570</c:v>
                </c:pt>
                <c:pt idx="140">
                  <c:v>40571</c:v>
                </c:pt>
                <c:pt idx="141">
                  <c:v>40574</c:v>
                </c:pt>
                <c:pt idx="142">
                  <c:v>40575</c:v>
                </c:pt>
                <c:pt idx="143">
                  <c:v>40576</c:v>
                </c:pt>
                <c:pt idx="144">
                  <c:v>40577</c:v>
                </c:pt>
                <c:pt idx="145">
                  <c:v>40578</c:v>
                </c:pt>
                <c:pt idx="146">
                  <c:v>40581</c:v>
                </c:pt>
                <c:pt idx="147">
                  <c:v>40582</c:v>
                </c:pt>
                <c:pt idx="148">
                  <c:v>40583</c:v>
                </c:pt>
                <c:pt idx="149">
                  <c:v>40584</c:v>
                </c:pt>
                <c:pt idx="150">
                  <c:v>40585</c:v>
                </c:pt>
                <c:pt idx="151">
                  <c:v>40588</c:v>
                </c:pt>
                <c:pt idx="152">
                  <c:v>40589</c:v>
                </c:pt>
                <c:pt idx="153">
                  <c:v>40590</c:v>
                </c:pt>
                <c:pt idx="154">
                  <c:v>40591</c:v>
                </c:pt>
                <c:pt idx="155">
                  <c:v>40592</c:v>
                </c:pt>
                <c:pt idx="156">
                  <c:v>40595</c:v>
                </c:pt>
                <c:pt idx="157">
                  <c:v>40596</c:v>
                </c:pt>
                <c:pt idx="158">
                  <c:v>40597</c:v>
                </c:pt>
                <c:pt idx="159">
                  <c:v>40598</c:v>
                </c:pt>
                <c:pt idx="160">
                  <c:v>40599</c:v>
                </c:pt>
                <c:pt idx="161">
                  <c:v>40602</c:v>
                </c:pt>
                <c:pt idx="162">
                  <c:v>40603</c:v>
                </c:pt>
                <c:pt idx="163">
                  <c:v>40604</c:v>
                </c:pt>
                <c:pt idx="164">
                  <c:v>40605</c:v>
                </c:pt>
                <c:pt idx="165">
                  <c:v>40606</c:v>
                </c:pt>
                <c:pt idx="166">
                  <c:v>40609</c:v>
                </c:pt>
                <c:pt idx="167">
                  <c:v>40610</c:v>
                </c:pt>
                <c:pt idx="168">
                  <c:v>40611</c:v>
                </c:pt>
                <c:pt idx="169">
                  <c:v>40612</c:v>
                </c:pt>
                <c:pt idx="170">
                  <c:v>40613</c:v>
                </c:pt>
                <c:pt idx="171">
                  <c:v>40616</c:v>
                </c:pt>
                <c:pt idx="172">
                  <c:v>40617</c:v>
                </c:pt>
                <c:pt idx="173">
                  <c:v>40618</c:v>
                </c:pt>
                <c:pt idx="174">
                  <c:v>40619</c:v>
                </c:pt>
                <c:pt idx="175">
                  <c:v>40620</c:v>
                </c:pt>
                <c:pt idx="176">
                  <c:v>40623</c:v>
                </c:pt>
                <c:pt idx="177">
                  <c:v>40624</c:v>
                </c:pt>
                <c:pt idx="178">
                  <c:v>40625</c:v>
                </c:pt>
                <c:pt idx="179">
                  <c:v>40626</c:v>
                </c:pt>
                <c:pt idx="180">
                  <c:v>40627</c:v>
                </c:pt>
                <c:pt idx="181">
                  <c:v>40630</c:v>
                </c:pt>
                <c:pt idx="182">
                  <c:v>40631</c:v>
                </c:pt>
                <c:pt idx="183">
                  <c:v>40632</c:v>
                </c:pt>
                <c:pt idx="184">
                  <c:v>40633</c:v>
                </c:pt>
                <c:pt idx="185">
                  <c:v>40634</c:v>
                </c:pt>
                <c:pt idx="186">
                  <c:v>40637</c:v>
                </c:pt>
                <c:pt idx="187">
                  <c:v>40638</c:v>
                </c:pt>
                <c:pt idx="188">
                  <c:v>40639</c:v>
                </c:pt>
                <c:pt idx="189">
                  <c:v>40640</c:v>
                </c:pt>
                <c:pt idx="190">
                  <c:v>40641</c:v>
                </c:pt>
                <c:pt idx="191">
                  <c:v>40644</c:v>
                </c:pt>
                <c:pt idx="192">
                  <c:v>40645</c:v>
                </c:pt>
                <c:pt idx="193">
                  <c:v>40646</c:v>
                </c:pt>
                <c:pt idx="194">
                  <c:v>40647</c:v>
                </c:pt>
                <c:pt idx="195">
                  <c:v>40648</c:v>
                </c:pt>
                <c:pt idx="196">
                  <c:v>40651</c:v>
                </c:pt>
                <c:pt idx="197">
                  <c:v>40652</c:v>
                </c:pt>
                <c:pt idx="198">
                  <c:v>40653</c:v>
                </c:pt>
                <c:pt idx="199">
                  <c:v>40654</c:v>
                </c:pt>
                <c:pt idx="200">
                  <c:v>40660</c:v>
                </c:pt>
                <c:pt idx="201">
                  <c:v>40661</c:v>
                </c:pt>
                <c:pt idx="202">
                  <c:v>40662</c:v>
                </c:pt>
                <c:pt idx="203">
                  <c:v>40665</c:v>
                </c:pt>
                <c:pt idx="204">
                  <c:v>40666</c:v>
                </c:pt>
                <c:pt idx="205">
                  <c:v>40667</c:v>
                </c:pt>
                <c:pt idx="206">
                  <c:v>40668</c:v>
                </c:pt>
                <c:pt idx="207">
                  <c:v>40669</c:v>
                </c:pt>
                <c:pt idx="208">
                  <c:v>40672</c:v>
                </c:pt>
                <c:pt idx="209">
                  <c:v>40673</c:v>
                </c:pt>
                <c:pt idx="210">
                  <c:v>40674</c:v>
                </c:pt>
                <c:pt idx="211">
                  <c:v>40675</c:v>
                </c:pt>
                <c:pt idx="212">
                  <c:v>40676</c:v>
                </c:pt>
                <c:pt idx="213">
                  <c:v>40679</c:v>
                </c:pt>
                <c:pt idx="214">
                  <c:v>40680</c:v>
                </c:pt>
                <c:pt idx="215">
                  <c:v>40681</c:v>
                </c:pt>
                <c:pt idx="216">
                  <c:v>40682</c:v>
                </c:pt>
                <c:pt idx="217">
                  <c:v>40683</c:v>
                </c:pt>
                <c:pt idx="218">
                  <c:v>40686</c:v>
                </c:pt>
                <c:pt idx="219">
                  <c:v>40687</c:v>
                </c:pt>
                <c:pt idx="220">
                  <c:v>40688</c:v>
                </c:pt>
                <c:pt idx="221">
                  <c:v>40689</c:v>
                </c:pt>
                <c:pt idx="222">
                  <c:v>40690</c:v>
                </c:pt>
                <c:pt idx="223">
                  <c:v>40693</c:v>
                </c:pt>
                <c:pt idx="224">
                  <c:v>40694</c:v>
                </c:pt>
                <c:pt idx="225">
                  <c:v>40695</c:v>
                </c:pt>
                <c:pt idx="226">
                  <c:v>40696</c:v>
                </c:pt>
                <c:pt idx="227">
                  <c:v>40697</c:v>
                </c:pt>
                <c:pt idx="228">
                  <c:v>40700</c:v>
                </c:pt>
                <c:pt idx="229">
                  <c:v>40701</c:v>
                </c:pt>
                <c:pt idx="230">
                  <c:v>40702</c:v>
                </c:pt>
                <c:pt idx="231">
                  <c:v>40703</c:v>
                </c:pt>
                <c:pt idx="232">
                  <c:v>40704</c:v>
                </c:pt>
                <c:pt idx="233">
                  <c:v>40708</c:v>
                </c:pt>
                <c:pt idx="234">
                  <c:v>40709</c:v>
                </c:pt>
                <c:pt idx="235">
                  <c:v>40710</c:v>
                </c:pt>
                <c:pt idx="236">
                  <c:v>40711</c:v>
                </c:pt>
                <c:pt idx="237">
                  <c:v>40714</c:v>
                </c:pt>
                <c:pt idx="238">
                  <c:v>40715</c:v>
                </c:pt>
                <c:pt idx="239">
                  <c:v>40716</c:v>
                </c:pt>
                <c:pt idx="240">
                  <c:v>40717</c:v>
                </c:pt>
                <c:pt idx="241">
                  <c:v>40718</c:v>
                </c:pt>
                <c:pt idx="242">
                  <c:v>40721</c:v>
                </c:pt>
                <c:pt idx="243">
                  <c:v>40722</c:v>
                </c:pt>
                <c:pt idx="244">
                  <c:v>40723</c:v>
                </c:pt>
                <c:pt idx="245">
                  <c:v>40724</c:v>
                </c:pt>
                <c:pt idx="246">
                  <c:v>40725</c:v>
                </c:pt>
                <c:pt idx="247">
                  <c:v>40728</c:v>
                </c:pt>
                <c:pt idx="248">
                  <c:v>40729</c:v>
                </c:pt>
                <c:pt idx="249">
                  <c:v>40730</c:v>
                </c:pt>
                <c:pt idx="250">
                  <c:v>40731</c:v>
                </c:pt>
                <c:pt idx="251">
                  <c:v>40732</c:v>
                </c:pt>
                <c:pt idx="252">
                  <c:v>40735</c:v>
                </c:pt>
                <c:pt idx="253">
                  <c:v>40736</c:v>
                </c:pt>
                <c:pt idx="254">
                  <c:v>40737</c:v>
                </c:pt>
                <c:pt idx="255">
                  <c:v>40738</c:v>
                </c:pt>
                <c:pt idx="256">
                  <c:v>40739</c:v>
                </c:pt>
                <c:pt idx="257">
                  <c:v>40742</c:v>
                </c:pt>
                <c:pt idx="258">
                  <c:v>40743</c:v>
                </c:pt>
                <c:pt idx="259">
                  <c:v>40744</c:v>
                </c:pt>
                <c:pt idx="260">
                  <c:v>40745</c:v>
                </c:pt>
                <c:pt idx="261">
                  <c:v>40746</c:v>
                </c:pt>
                <c:pt idx="262">
                  <c:v>40749</c:v>
                </c:pt>
                <c:pt idx="263">
                  <c:v>40750</c:v>
                </c:pt>
                <c:pt idx="264">
                  <c:v>40751</c:v>
                </c:pt>
                <c:pt idx="265">
                  <c:v>40752</c:v>
                </c:pt>
                <c:pt idx="266">
                  <c:v>40753</c:v>
                </c:pt>
                <c:pt idx="267">
                  <c:v>40756</c:v>
                </c:pt>
                <c:pt idx="268">
                  <c:v>40757</c:v>
                </c:pt>
                <c:pt idx="269">
                  <c:v>40758</c:v>
                </c:pt>
                <c:pt idx="270">
                  <c:v>40759</c:v>
                </c:pt>
                <c:pt idx="271">
                  <c:v>40760</c:v>
                </c:pt>
                <c:pt idx="272">
                  <c:v>40763</c:v>
                </c:pt>
                <c:pt idx="273">
                  <c:v>40764</c:v>
                </c:pt>
                <c:pt idx="274">
                  <c:v>40765</c:v>
                </c:pt>
                <c:pt idx="275">
                  <c:v>40766</c:v>
                </c:pt>
                <c:pt idx="276">
                  <c:v>40767</c:v>
                </c:pt>
                <c:pt idx="277">
                  <c:v>40770</c:v>
                </c:pt>
                <c:pt idx="278">
                  <c:v>40771</c:v>
                </c:pt>
                <c:pt idx="279">
                  <c:v>40772</c:v>
                </c:pt>
                <c:pt idx="280">
                  <c:v>40773</c:v>
                </c:pt>
                <c:pt idx="281">
                  <c:v>40774</c:v>
                </c:pt>
                <c:pt idx="282">
                  <c:v>40777</c:v>
                </c:pt>
                <c:pt idx="283">
                  <c:v>40778</c:v>
                </c:pt>
                <c:pt idx="284">
                  <c:v>40779</c:v>
                </c:pt>
                <c:pt idx="285">
                  <c:v>40780</c:v>
                </c:pt>
                <c:pt idx="286">
                  <c:v>40781</c:v>
                </c:pt>
                <c:pt idx="287">
                  <c:v>40784</c:v>
                </c:pt>
                <c:pt idx="288">
                  <c:v>40785</c:v>
                </c:pt>
                <c:pt idx="289">
                  <c:v>40786</c:v>
                </c:pt>
                <c:pt idx="290">
                  <c:v>40787</c:v>
                </c:pt>
                <c:pt idx="291">
                  <c:v>40788</c:v>
                </c:pt>
                <c:pt idx="292">
                  <c:v>40791</c:v>
                </c:pt>
                <c:pt idx="293">
                  <c:v>40792</c:v>
                </c:pt>
                <c:pt idx="294">
                  <c:v>40793</c:v>
                </c:pt>
                <c:pt idx="295">
                  <c:v>40794</c:v>
                </c:pt>
                <c:pt idx="296">
                  <c:v>40795</c:v>
                </c:pt>
                <c:pt idx="297">
                  <c:v>40798</c:v>
                </c:pt>
                <c:pt idx="298">
                  <c:v>40799</c:v>
                </c:pt>
                <c:pt idx="299">
                  <c:v>40800</c:v>
                </c:pt>
                <c:pt idx="300">
                  <c:v>40801</c:v>
                </c:pt>
                <c:pt idx="301">
                  <c:v>40802</c:v>
                </c:pt>
                <c:pt idx="302">
                  <c:v>40805</c:v>
                </c:pt>
                <c:pt idx="303">
                  <c:v>40806</c:v>
                </c:pt>
                <c:pt idx="304">
                  <c:v>40807</c:v>
                </c:pt>
                <c:pt idx="305">
                  <c:v>40808</c:v>
                </c:pt>
                <c:pt idx="306">
                  <c:v>40809.373622685183</c:v>
                </c:pt>
                <c:pt idx="307">
                  <c:v>40812.306979166664</c:v>
                </c:pt>
                <c:pt idx="308">
                  <c:v>40813.315115740741</c:v>
                </c:pt>
                <c:pt idx="309">
                  <c:v>40814.310578703706</c:v>
                </c:pt>
                <c:pt idx="310">
                  <c:v>40815.310023148151</c:v>
                </c:pt>
                <c:pt idx="311">
                  <c:v>40816.306898148148</c:v>
                </c:pt>
                <c:pt idx="312">
                  <c:v>40819.308391203704</c:v>
                </c:pt>
                <c:pt idx="313">
                  <c:v>40820.313564814816</c:v>
                </c:pt>
                <c:pt idx="314">
                  <c:v>40821.312777777777</c:v>
                </c:pt>
                <c:pt idx="315">
                  <c:v>40822.312002314815</c:v>
                </c:pt>
                <c:pt idx="316">
                  <c:v>40823.315057870372</c:v>
                </c:pt>
                <c:pt idx="317">
                  <c:v>40826.315694444442</c:v>
                </c:pt>
                <c:pt idx="318">
                  <c:v>40827.309895833336</c:v>
                </c:pt>
                <c:pt idx="319">
                  <c:v>40828.864884259259</c:v>
                </c:pt>
                <c:pt idx="320">
                  <c:v>40829.312013888892</c:v>
                </c:pt>
                <c:pt idx="321">
                  <c:v>40830.311030092591</c:v>
                </c:pt>
                <c:pt idx="322">
                  <c:v>40833.313414351855</c:v>
                </c:pt>
                <c:pt idx="323">
                  <c:v>40834.318136574075</c:v>
                </c:pt>
                <c:pt idx="324">
                  <c:v>40835.31925925926</c:v>
                </c:pt>
                <c:pt idx="325">
                  <c:v>40836.315104166664</c:v>
                </c:pt>
                <c:pt idx="326">
                  <c:v>40837.343993055554</c:v>
                </c:pt>
                <c:pt idx="327">
                  <c:v>40840.320208333331</c:v>
                </c:pt>
                <c:pt idx="328">
                  <c:v>40841.30872685185</c:v>
                </c:pt>
                <c:pt idx="329">
                  <c:v>40842.310763888891</c:v>
                </c:pt>
                <c:pt idx="330">
                  <c:v>40843.320902777778</c:v>
                </c:pt>
                <c:pt idx="331">
                  <c:v>40844.30369212963</c:v>
                </c:pt>
                <c:pt idx="332">
                  <c:v>40847.309791666667</c:v>
                </c:pt>
                <c:pt idx="333">
                  <c:v>40848.313750000001</c:v>
                </c:pt>
                <c:pt idx="334">
                  <c:v>40849.313159722224</c:v>
                </c:pt>
                <c:pt idx="335">
                  <c:v>40850.312199074076</c:v>
                </c:pt>
                <c:pt idx="336">
                  <c:v>40851.309849537036</c:v>
                </c:pt>
                <c:pt idx="337">
                  <c:v>40854.308865740742</c:v>
                </c:pt>
                <c:pt idx="338">
                  <c:v>40855.313622685186</c:v>
                </c:pt>
                <c:pt idx="339">
                  <c:v>40856.309189814812</c:v>
                </c:pt>
                <c:pt idx="340">
                  <c:v>40857.327303240738</c:v>
                </c:pt>
                <c:pt idx="341">
                  <c:v>40858.90415509259</c:v>
                </c:pt>
                <c:pt idx="342">
                  <c:v>40863.312708333331</c:v>
                </c:pt>
                <c:pt idx="343">
                  <c:v>40864.311481481483</c:v>
                </c:pt>
                <c:pt idx="344">
                  <c:v>40865.307881944442</c:v>
                </c:pt>
                <c:pt idx="345">
                  <c:v>40868.31082175926</c:v>
                </c:pt>
                <c:pt idx="346">
                  <c:v>40869.335243055553</c:v>
                </c:pt>
                <c:pt idx="347">
                  <c:v>40870.312604166669</c:v>
                </c:pt>
                <c:pt idx="348">
                  <c:v>40871.483564814815</c:v>
                </c:pt>
                <c:pt idx="349">
                  <c:v>40872.437384259261</c:v>
                </c:pt>
                <c:pt idx="350">
                  <c:v>40875.30740740741</c:v>
                </c:pt>
                <c:pt idx="351">
                  <c:v>40876.312083333331</c:v>
                </c:pt>
                <c:pt idx="352">
                  <c:v>40877.299826388888</c:v>
                </c:pt>
                <c:pt idx="353">
                  <c:v>40878.287766203706</c:v>
                </c:pt>
                <c:pt idx="354">
                  <c:v>40879.296412037038</c:v>
                </c:pt>
                <c:pt idx="355">
                  <c:v>40882.303067129629</c:v>
                </c:pt>
                <c:pt idx="356">
                  <c:v>40883.310196759259</c:v>
                </c:pt>
                <c:pt idx="357">
                  <c:v>40884.312430555554</c:v>
                </c:pt>
                <c:pt idx="358">
                  <c:v>40885.301678240743</c:v>
                </c:pt>
                <c:pt idx="359">
                  <c:v>40886.303807870368</c:v>
                </c:pt>
                <c:pt idx="360">
                  <c:v>40889.307557870372</c:v>
                </c:pt>
                <c:pt idx="361">
                  <c:v>40890.310983796298</c:v>
                </c:pt>
                <c:pt idx="362">
                  <c:v>40891.307349537034</c:v>
                </c:pt>
                <c:pt idx="363">
                  <c:v>40892.310428240744</c:v>
                </c:pt>
                <c:pt idx="364">
                  <c:v>40893.408055555556</c:v>
                </c:pt>
                <c:pt idx="365">
                  <c:v>40896.303333333337</c:v>
                </c:pt>
                <c:pt idx="366">
                  <c:v>40897.307233796295</c:v>
                </c:pt>
                <c:pt idx="367">
                  <c:v>40898.3125462963</c:v>
                </c:pt>
                <c:pt idx="368">
                  <c:v>40899.310428240744</c:v>
                </c:pt>
                <c:pt idx="369">
                  <c:v>40900.305393518516</c:v>
                </c:pt>
                <c:pt idx="370">
                  <c:v>40905.322152777779</c:v>
                </c:pt>
                <c:pt idx="371">
                  <c:v>40906.30327546296</c:v>
                </c:pt>
                <c:pt idx="372">
                  <c:v>40907.307673611111</c:v>
                </c:pt>
                <c:pt idx="373">
                  <c:v>40911.305520833332</c:v>
                </c:pt>
                <c:pt idx="374">
                  <c:v>40912.309988425928</c:v>
                </c:pt>
                <c:pt idx="375">
                  <c:v>40913.324282407404</c:v>
                </c:pt>
                <c:pt idx="376">
                  <c:v>40914.385879629626</c:v>
                </c:pt>
                <c:pt idx="377">
                  <c:v>40917.415717592594</c:v>
                </c:pt>
                <c:pt idx="378">
                  <c:v>40918.395289351851</c:v>
                </c:pt>
                <c:pt idx="379">
                  <c:v>40919.359733796293</c:v>
                </c:pt>
                <c:pt idx="380">
                  <c:v>40920.41306712963</c:v>
                </c:pt>
                <c:pt idx="381">
                  <c:v>40921.652048611111</c:v>
                </c:pt>
                <c:pt idx="382">
                  <c:v>40924.394548611112</c:v>
                </c:pt>
                <c:pt idx="383">
                  <c:v>40925.302604166667</c:v>
                </c:pt>
                <c:pt idx="384">
                  <c:v>40926.267627314817</c:v>
                </c:pt>
                <c:pt idx="385">
                  <c:v>40927.323344907411</c:v>
                </c:pt>
                <c:pt idx="386">
                  <c:v>40928.271331018521</c:v>
                </c:pt>
                <c:pt idx="387">
                  <c:v>40931.431493055556</c:v>
                </c:pt>
                <c:pt idx="388">
                  <c:v>40932.342800925922</c:v>
                </c:pt>
                <c:pt idx="389">
                  <c:v>40933.332071759258</c:v>
                </c:pt>
                <c:pt idx="390">
                  <c:v>40935.360509259262</c:v>
                </c:pt>
                <c:pt idx="391">
                  <c:v>40938.263032407405</c:v>
                </c:pt>
                <c:pt idx="392">
                  <c:v>40939.384317129632</c:v>
                </c:pt>
                <c:pt idx="393">
                  <c:v>40940</c:v>
                </c:pt>
                <c:pt idx="394">
                  <c:v>40941.389965277776</c:v>
                </c:pt>
                <c:pt idx="395">
                  <c:v>40942.381585648145</c:v>
                </c:pt>
                <c:pt idx="396">
                  <c:v>40945.324131944442</c:v>
                </c:pt>
                <c:pt idx="397">
                  <c:v>40946.360092592593</c:v>
                </c:pt>
                <c:pt idx="398">
                  <c:v>40947.360543981478</c:v>
                </c:pt>
                <c:pt idx="399">
                  <c:v>40948.424351851849</c:v>
                </c:pt>
                <c:pt idx="400">
                  <c:v>40949.3746875</c:v>
                </c:pt>
                <c:pt idx="401">
                  <c:v>40952.311782407407</c:v>
                </c:pt>
                <c:pt idx="402">
                  <c:v>40953.327662037038</c:v>
                </c:pt>
                <c:pt idx="403">
                  <c:v>40954.319571759261</c:v>
                </c:pt>
                <c:pt idx="404">
                  <c:v>40955.317326388889</c:v>
                </c:pt>
                <c:pt idx="405">
                  <c:v>40956.330601851849</c:v>
                </c:pt>
                <c:pt idx="406">
                  <c:v>40959.328217592592</c:v>
                </c:pt>
                <c:pt idx="407">
                  <c:v>40960.471388888887</c:v>
                </c:pt>
                <c:pt idx="408">
                  <c:v>40961.352662037039</c:v>
                </c:pt>
                <c:pt idx="409">
                  <c:v>40962.312708333331</c:v>
                </c:pt>
                <c:pt idx="410">
                  <c:v>40963.405682870369</c:v>
                </c:pt>
                <c:pt idx="411">
                  <c:v>40966.323784722219</c:v>
                </c:pt>
                <c:pt idx="412">
                  <c:v>40967.30609953704</c:v>
                </c:pt>
                <c:pt idx="413">
                  <c:v>40968.326817129629</c:v>
                </c:pt>
                <c:pt idx="414">
                  <c:v>40969.357083333336</c:v>
                </c:pt>
                <c:pt idx="415">
                  <c:v>40970.303773148145</c:v>
                </c:pt>
                <c:pt idx="416">
                  <c:v>40973.330381944441</c:v>
                </c:pt>
                <c:pt idx="417">
                  <c:v>40974.339236111111</c:v>
                </c:pt>
                <c:pt idx="418">
                  <c:v>40975.315324074072</c:v>
                </c:pt>
                <c:pt idx="419">
                  <c:v>40976.323680555557</c:v>
                </c:pt>
                <c:pt idx="420">
                  <c:v>40977.326793981483</c:v>
                </c:pt>
                <c:pt idx="421">
                  <c:v>40980.324675925927</c:v>
                </c:pt>
                <c:pt idx="422">
                  <c:v>40981.321516203701</c:v>
                </c:pt>
                <c:pt idx="423">
                  <c:v>40982.312025462961</c:v>
                </c:pt>
                <c:pt idx="424">
                  <c:v>40983.394513888888</c:v>
                </c:pt>
                <c:pt idx="425">
                  <c:v>40984.342592592591</c:v>
                </c:pt>
                <c:pt idx="426">
                  <c:v>40987.328784722224</c:v>
                </c:pt>
                <c:pt idx="427">
                  <c:v>40988.327905092592</c:v>
                </c:pt>
                <c:pt idx="428">
                  <c:v>40989.318761574075</c:v>
                </c:pt>
                <c:pt idx="429">
                  <c:v>40990.340578703705</c:v>
                </c:pt>
                <c:pt idx="430">
                  <c:v>40991.537789351853</c:v>
                </c:pt>
                <c:pt idx="431">
                  <c:v>40994.320532407408</c:v>
                </c:pt>
                <c:pt idx="432">
                  <c:v>40995.307245370372</c:v>
                </c:pt>
                <c:pt idx="433">
                  <c:v>40996.345578703702</c:v>
                </c:pt>
                <c:pt idx="434">
                  <c:v>40997.315335648149</c:v>
                </c:pt>
                <c:pt idx="435">
                  <c:v>40998.315347222226</c:v>
                </c:pt>
                <c:pt idx="436">
                  <c:v>41001.328101851854</c:v>
                </c:pt>
                <c:pt idx="437">
                  <c:v>41002.337685185186</c:v>
                </c:pt>
                <c:pt idx="438">
                  <c:v>41003.339560185188</c:v>
                </c:pt>
                <c:pt idx="439">
                  <c:v>41004.331273148149</c:v>
                </c:pt>
                <c:pt idx="440">
                  <c:v>41009.360949074071</c:v>
                </c:pt>
                <c:pt idx="441">
                  <c:v>41010.393541666665</c:v>
                </c:pt>
                <c:pt idx="442">
                  <c:v>41011.350902777776</c:v>
                </c:pt>
                <c:pt idx="443">
                  <c:v>41012.316157407404</c:v>
                </c:pt>
                <c:pt idx="444">
                  <c:v>41015.348553240743</c:v>
                </c:pt>
                <c:pt idx="445">
                  <c:v>41016.342488425929</c:v>
                </c:pt>
                <c:pt idx="446">
                  <c:v>41017.321562500001</c:v>
                </c:pt>
                <c:pt idx="447">
                  <c:v>41018.316828703704</c:v>
                </c:pt>
                <c:pt idx="448">
                  <c:v>41019.357060185182</c:v>
                </c:pt>
                <c:pt idx="449">
                  <c:v>41022.364583333336</c:v>
                </c:pt>
                <c:pt idx="450">
                  <c:v>41023.341493055559</c:v>
                </c:pt>
                <c:pt idx="451">
                  <c:v>41025.347754629627</c:v>
                </c:pt>
                <c:pt idx="452">
                  <c:v>41026.313402777778</c:v>
                </c:pt>
                <c:pt idx="453">
                  <c:v>41029.317303240743</c:v>
                </c:pt>
                <c:pt idx="454">
                  <c:v>41030.344756944447</c:v>
                </c:pt>
                <c:pt idx="455">
                  <c:v>41031.338391203702</c:v>
                </c:pt>
                <c:pt idx="456">
                  <c:v>41032.344710648147</c:v>
                </c:pt>
                <c:pt idx="457">
                  <c:v>41033.34306712963</c:v>
                </c:pt>
                <c:pt idx="458">
                  <c:v>41036.348622685182</c:v>
                </c:pt>
                <c:pt idx="459">
                  <c:v>41037.355243055557</c:v>
                </c:pt>
                <c:pt idx="460">
                  <c:v>41038.333460648151</c:v>
                </c:pt>
                <c:pt idx="461">
                  <c:v>41039.332499999997</c:v>
                </c:pt>
                <c:pt idx="462">
                  <c:v>41040.330601851849</c:v>
                </c:pt>
                <c:pt idx="463">
                  <c:v>41043.349027777775</c:v>
                </c:pt>
                <c:pt idx="464">
                  <c:v>41044.394629629627</c:v>
                </c:pt>
                <c:pt idx="465">
                  <c:v>41045.356087962966</c:v>
                </c:pt>
                <c:pt idx="466">
                  <c:v>41046.479062500002</c:v>
                </c:pt>
                <c:pt idx="467">
                  <c:v>41047.364363425928</c:v>
                </c:pt>
                <c:pt idx="468">
                  <c:v>41050.363668981481</c:v>
                </c:pt>
                <c:pt idx="469">
                  <c:v>41051.418564814812</c:v>
                </c:pt>
                <c:pt idx="470">
                  <c:v>41052.365763888891</c:v>
                </c:pt>
                <c:pt idx="471">
                  <c:v>41053.360393518517</c:v>
                </c:pt>
                <c:pt idx="472">
                  <c:v>41054.320150462961</c:v>
                </c:pt>
                <c:pt idx="473">
                  <c:v>41057.313460648147</c:v>
                </c:pt>
                <c:pt idx="474">
                  <c:v>41058.321527777778</c:v>
                </c:pt>
                <c:pt idx="475">
                  <c:v>41059.325173611112</c:v>
                </c:pt>
                <c:pt idx="476">
                  <c:v>41060.349722222221</c:v>
                </c:pt>
                <c:pt idx="477">
                  <c:v>41061.322731481479</c:v>
                </c:pt>
                <c:pt idx="478">
                  <c:v>41064.343449074076</c:v>
                </c:pt>
                <c:pt idx="479">
                  <c:v>41065.329305555555</c:v>
                </c:pt>
                <c:pt idx="480">
                  <c:v>41066.343726851854</c:v>
                </c:pt>
                <c:pt idx="481">
                  <c:v>41067.420590277776</c:v>
                </c:pt>
                <c:pt idx="482">
                  <c:v>41068.336898148147</c:v>
                </c:pt>
                <c:pt idx="483">
                  <c:v>41072.309548611112</c:v>
                </c:pt>
                <c:pt idx="484">
                  <c:v>41073.307071759256</c:v>
                </c:pt>
                <c:pt idx="485">
                  <c:v>41074.30605324074</c:v>
                </c:pt>
                <c:pt idx="486">
                  <c:v>41075.354849537034</c:v>
                </c:pt>
                <c:pt idx="487">
                  <c:v>41078.393425925926</c:v>
                </c:pt>
                <c:pt idx="488">
                  <c:v>41079.374143518522</c:v>
                </c:pt>
                <c:pt idx="489">
                  <c:v>41080.32539351852</c:v>
                </c:pt>
                <c:pt idx="490">
                  <c:v>41081.345069444447</c:v>
                </c:pt>
                <c:pt idx="491">
                  <c:v>41082.317245370374</c:v>
                </c:pt>
                <c:pt idx="492">
                  <c:v>41085.342453703706</c:v>
                </c:pt>
                <c:pt idx="493">
                  <c:v>41086.32130787037</c:v>
                </c:pt>
                <c:pt idx="494">
                  <c:v>41087.329270833332</c:v>
                </c:pt>
                <c:pt idx="495">
                  <c:v>41088.339074074072</c:v>
                </c:pt>
                <c:pt idx="496">
                  <c:v>41089.343090277776</c:v>
                </c:pt>
                <c:pt idx="497">
                  <c:v>41092.378900462965</c:v>
                </c:pt>
                <c:pt idx="498">
                  <c:v>41093.367546296293</c:v>
                </c:pt>
                <c:pt idx="499">
                  <c:v>41094.384050925924</c:v>
                </c:pt>
                <c:pt idx="500">
                  <c:v>41095.328958333332</c:v>
                </c:pt>
                <c:pt idx="501">
                  <c:v>41096.320821759262</c:v>
                </c:pt>
                <c:pt idx="502">
                  <c:v>41099.353506944448</c:v>
                </c:pt>
                <c:pt idx="503">
                  <c:v>41100.497407407405</c:v>
                </c:pt>
                <c:pt idx="504">
                  <c:v>41101.347708333335</c:v>
                </c:pt>
                <c:pt idx="505">
                  <c:v>41102.3437962963</c:v>
                </c:pt>
                <c:pt idx="506">
                  <c:v>41103.340300925927</c:v>
                </c:pt>
                <c:pt idx="507">
                  <c:v>41106.335694444446</c:v>
                </c:pt>
                <c:pt idx="508">
                  <c:v>41107.35659722222</c:v>
                </c:pt>
                <c:pt idx="509">
                  <c:v>41108.394525462965</c:v>
                </c:pt>
                <c:pt idx="510">
                  <c:v>41109.344409722224</c:v>
                </c:pt>
                <c:pt idx="511">
                  <c:v>41110.342083333337</c:v>
                </c:pt>
                <c:pt idx="512">
                  <c:v>41113.329953703702</c:v>
                </c:pt>
                <c:pt idx="513">
                  <c:v>41114.340208333335</c:v>
                </c:pt>
                <c:pt idx="514">
                  <c:v>41115.319652777776</c:v>
                </c:pt>
                <c:pt idx="515">
                  <c:v>41116.323738425926</c:v>
                </c:pt>
                <c:pt idx="516">
                  <c:v>41117.337511574071</c:v>
                </c:pt>
                <c:pt idx="517">
                  <c:v>41120.402071759258</c:v>
                </c:pt>
                <c:pt idx="518">
                  <c:v>41121.343912037039</c:v>
                </c:pt>
                <c:pt idx="519">
                  <c:v>41122.34207175926</c:v>
                </c:pt>
                <c:pt idx="520">
                  <c:v>41123.34684027778</c:v>
                </c:pt>
                <c:pt idx="521">
                  <c:v>41124.353078703702</c:v>
                </c:pt>
                <c:pt idx="522">
                  <c:v>41127.338969907411</c:v>
                </c:pt>
                <c:pt idx="523">
                  <c:v>41128.408946759257</c:v>
                </c:pt>
                <c:pt idx="524">
                  <c:v>41129.398599537039</c:v>
                </c:pt>
                <c:pt idx="525">
                  <c:v>41130.363495370373</c:v>
                </c:pt>
                <c:pt idx="526">
                  <c:v>41131.404085648152</c:v>
                </c:pt>
                <c:pt idx="527">
                  <c:v>41134.361620370371</c:v>
                </c:pt>
                <c:pt idx="528">
                  <c:v>41135.373043981483</c:v>
                </c:pt>
                <c:pt idx="529">
                  <c:v>41136.425625000003</c:v>
                </c:pt>
                <c:pt idx="530">
                  <c:v>41137.360185185185</c:v>
                </c:pt>
                <c:pt idx="531">
                  <c:v>41138.372013888889</c:v>
                </c:pt>
                <c:pt idx="532">
                  <c:v>41141.36619212963</c:v>
                </c:pt>
                <c:pt idx="533">
                  <c:v>41142.346458333333</c:v>
                </c:pt>
                <c:pt idx="534">
                  <c:v>41143.408449074072</c:v>
                </c:pt>
                <c:pt idx="535">
                  <c:v>41144.404351851852</c:v>
                </c:pt>
                <c:pt idx="536">
                  <c:v>41145.456793981481</c:v>
                </c:pt>
                <c:pt idx="537">
                  <c:v>41148.426377314812</c:v>
                </c:pt>
                <c:pt idx="538">
                  <c:v>41149.40457175926</c:v>
                </c:pt>
                <c:pt idx="539">
                  <c:v>41150.436365740738</c:v>
                </c:pt>
                <c:pt idx="540">
                  <c:v>41151.412997685184</c:v>
                </c:pt>
                <c:pt idx="541">
                  <c:v>41152.390127314815</c:v>
                </c:pt>
                <c:pt idx="542">
                  <c:v>41156.320138888892</c:v>
                </c:pt>
                <c:pt idx="543">
                  <c:v>41156.327905092592</c:v>
                </c:pt>
                <c:pt idx="544">
                  <c:v>41157.386388888888</c:v>
                </c:pt>
                <c:pt idx="545">
                  <c:v>41158.421423611115</c:v>
                </c:pt>
                <c:pt idx="546">
                  <c:v>41159.424375000002</c:v>
                </c:pt>
                <c:pt idx="547">
                  <c:v>41162.375891203701</c:v>
                </c:pt>
                <c:pt idx="548">
                  <c:v>41163.404467592591</c:v>
                </c:pt>
                <c:pt idx="549">
                  <c:v>41164.378587962965</c:v>
                </c:pt>
                <c:pt idx="550">
                  <c:v>41165.346678240741</c:v>
                </c:pt>
                <c:pt idx="551">
                  <c:v>41166.342916666668</c:v>
                </c:pt>
                <c:pt idx="552">
                  <c:v>41169.4</c:v>
                </c:pt>
                <c:pt idx="553">
                  <c:v>41170.369317129633</c:v>
                </c:pt>
                <c:pt idx="554">
                  <c:v>41171.33357638889</c:v>
                </c:pt>
                <c:pt idx="555">
                  <c:v>41172.352916666663</c:v>
                </c:pt>
                <c:pt idx="556">
                  <c:v>41173.356493055559</c:v>
                </c:pt>
                <c:pt idx="557">
                  <c:v>41176.377951388888</c:v>
                </c:pt>
                <c:pt idx="558">
                  <c:v>41177.342800925922</c:v>
                </c:pt>
                <c:pt idx="559">
                  <c:v>41178.355949074074</c:v>
                </c:pt>
                <c:pt idx="560">
                  <c:v>41179.322118055556</c:v>
                </c:pt>
                <c:pt idx="561">
                  <c:v>41180.361168981479</c:v>
                </c:pt>
                <c:pt idx="562">
                  <c:v>41183.345057870371</c:v>
                </c:pt>
                <c:pt idx="563">
                  <c:v>41184.312337962961</c:v>
                </c:pt>
                <c:pt idx="564">
                  <c:v>41185.336157407408</c:v>
                </c:pt>
                <c:pt idx="565">
                  <c:v>41186.337627314817</c:v>
                </c:pt>
                <c:pt idx="566">
                  <c:v>41187.319525462961</c:v>
                </c:pt>
                <c:pt idx="567">
                  <c:v>41190.344456018516</c:v>
                </c:pt>
                <c:pt idx="568">
                  <c:v>41191.322152777779</c:v>
                </c:pt>
                <c:pt idx="569">
                  <c:v>41192.330208333333</c:v>
                </c:pt>
                <c:pt idx="570">
                  <c:v>41193.329282407409</c:v>
                </c:pt>
                <c:pt idx="571">
                  <c:v>41194.312997685185</c:v>
                </c:pt>
                <c:pt idx="572">
                  <c:v>41197.340127314812</c:v>
                </c:pt>
                <c:pt idx="573">
                  <c:v>41198.324537037035</c:v>
                </c:pt>
                <c:pt idx="574">
                  <c:v>41199.346967592595</c:v>
                </c:pt>
                <c:pt idx="575">
                  <c:v>41200.318206018521</c:v>
                </c:pt>
                <c:pt idx="576">
                  <c:v>41201.317291666666</c:v>
                </c:pt>
                <c:pt idx="577">
                  <c:v>41204.315960648149</c:v>
                </c:pt>
                <c:pt idx="578">
                  <c:v>41205.319988425923</c:v>
                </c:pt>
                <c:pt idx="579">
                  <c:v>41206.320393518516</c:v>
                </c:pt>
                <c:pt idx="580">
                  <c:v>41207.354201388887</c:v>
                </c:pt>
                <c:pt idx="581">
                  <c:v>41208.331493055557</c:v>
                </c:pt>
                <c:pt idx="582">
                  <c:v>41211.326458333337</c:v>
                </c:pt>
                <c:pt idx="583">
                  <c:v>41212.323159722226</c:v>
                </c:pt>
                <c:pt idx="584">
                  <c:v>41213.313310185185</c:v>
                </c:pt>
                <c:pt idx="585">
                  <c:v>41214.324780092589</c:v>
                </c:pt>
                <c:pt idx="586">
                  <c:v>41215.323645833334</c:v>
                </c:pt>
                <c:pt idx="587">
                  <c:v>41218.404791666668</c:v>
                </c:pt>
                <c:pt idx="588">
                  <c:v>41219.333101851851</c:v>
                </c:pt>
                <c:pt idx="589">
                  <c:v>41220.339756944442</c:v>
                </c:pt>
                <c:pt idx="590">
                  <c:v>41221.333275462966</c:v>
                </c:pt>
                <c:pt idx="591">
                  <c:v>41222.325671296298</c:v>
                </c:pt>
                <c:pt idx="592">
                  <c:v>41225.330057870371</c:v>
                </c:pt>
                <c:pt idx="593">
                  <c:v>41226.318101851852</c:v>
                </c:pt>
                <c:pt idx="594">
                  <c:v>41227.326863425929</c:v>
                </c:pt>
                <c:pt idx="595">
                  <c:v>41228.323252314818</c:v>
                </c:pt>
                <c:pt idx="596">
                  <c:v>41229.324687499997</c:v>
                </c:pt>
                <c:pt idx="597">
                  <c:v>41232.329675925925</c:v>
                </c:pt>
                <c:pt idx="598">
                  <c:v>41233.326527777775</c:v>
                </c:pt>
                <c:pt idx="599">
                  <c:v>41234.327847222223</c:v>
                </c:pt>
                <c:pt idx="600">
                  <c:v>41235.339594907404</c:v>
                </c:pt>
                <c:pt idx="601">
                  <c:v>41236.341736111113</c:v>
                </c:pt>
                <c:pt idx="602">
                  <c:v>41239.344629629632</c:v>
                </c:pt>
                <c:pt idx="603">
                  <c:v>41240.325011574074</c:v>
                </c:pt>
                <c:pt idx="604">
                  <c:v>41242.330775462964</c:v>
                </c:pt>
                <c:pt idx="605">
                  <c:v>41243.329444444447</c:v>
                </c:pt>
                <c:pt idx="606">
                  <c:v>41246.320057870369</c:v>
                </c:pt>
                <c:pt idx="607">
                  <c:v>41247.407962962963</c:v>
                </c:pt>
                <c:pt idx="608">
                  <c:v>41248.341053240743</c:v>
                </c:pt>
                <c:pt idx="609">
                  <c:v>41249.315127314818</c:v>
                </c:pt>
                <c:pt idx="610">
                  <c:v>41250.307986111111</c:v>
                </c:pt>
                <c:pt idx="611">
                  <c:v>41253.322094907409</c:v>
                </c:pt>
                <c:pt idx="612">
                  <c:v>41254.317129629628</c:v>
                </c:pt>
                <c:pt idx="613">
                  <c:v>41255.332442129627</c:v>
                </c:pt>
                <c:pt idx="614">
                  <c:v>41256.321134259262</c:v>
                </c:pt>
                <c:pt idx="615">
                  <c:v>41257.333020833335</c:v>
                </c:pt>
                <c:pt idx="616">
                  <c:v>41260.324525462966</c:v>
                </c:pt>
                <c:pt idx="617">
                  <c:v>41261.323078703703</c:v>
                </c:pt>
                <c:pt idx="618">
                  <c:v>41262.332268518519</c:v>
                </c:pt>
                <c:pt idx="619">
                  <c:v>41263.336817129632</c:v>
                </c:pt>
                <c:pt idx="620">
                  <c:v>41264.321284722224</c:v>
                </c:pt>
                <c:pt idx="621">
                  <c:v>41267.324803240743</c:v>
                </c:pt>
                <c:pt idx="622">
                  <c:v>41270.324803240743</c:v>
                </c:pt>
                <c:pt idx="623">
                  <c:v>41271.324803240743</c:v>
                </c:pt>
                <c:pt idx="624">
                  <c:v>41274.324803240743</c:v>
                </c:pt>
                <c:pt idx="625">
                  <c:v>41276.336030092592</c:v>
                </c:pt>
                <c:pt idx="626">
                  <c:v>41277.339513888888</c:v>
                </c:pt>
                <c:pt idx="627">
                  <c:v>41278.324016203704</c:v>
                </c:pt>
                <c:pt idx="628">
                  <c:v>41281.322372685187</c:v>
                </c:pt>
                <c:pt idx="629">
                  <c:v>41282.334791666668</c:v>
                </c:pt>
                <c:pt idx="630">
                  <c:v>41283.335555555554</c:v>
                </c:pt>
                <c:pt idx="631">
                  <c:v>41284.320694444446</c:v>
                </c:pt>
                <c:pt idx="632">
                  <c:v>41285.319328703707</c:v>
                </c:pt>
                <c:pt idx="633">
                  <c:v>41288.326168981483</c:v>
                </c:pt>
                <c:pt idx="634">
                  <c:v>41289.409513888888</c:v>
                </c:pt>
                <c:pt idx="635">
                  <c:v>41290.333483796298</c:v>
                </c:pt>
                <c:pt idx="636">
                  <c:v>41291.314710648148</c:v>
                </c:pt>
                <c:pt idx="637">
                  <c:v>41292.324699074074</c:v>
                </c:pt>
                <c:pt idx="638">
                  <c:v>41295.359340277777</c:v>
                </c:pt>
                <c:pt idx="639">
                  <c:v>41296.329652777778</c:v>
                </c:pt>
                <c:pt idx="640">
                  <c:v>41297.330763888887</c:v>
                </c:pt>
                <c:pt idx="641">
                  <c:v>41298.338645833333</c:v>
                </c:pt>
                <c:pt idx="642">
                  <c:v>41299.320775462962</c:v>
                </c:pt>
                <c:pt idx="643">
                  <c:v>41303.333495370367</c:v>
                </c:pt>
                <c:pt idx="644">
                  <c:v>41304.315324074072</c:v>
                </c:pt>
                <c:pt idx="645">
                  <c:v>41305.356805555559</c:v>
                </c:pt>
                <c:pt idx="646">
                  <c:v>41306.344837962963</c:v>
                </c:pt>
                <c:pt idx="647">
                  <c:v>41309.318819444445</c:v>
                </c:pt>
                <c:pt idx="648">
                  <c:v>41310.487187500003</c:v>
                </c:pt>
                <c:pt idx="649">
                  <c:v>41311.338854166665</c:v>
                </c:pt>
                <c:pt idx="650">
                  <c:v>41312.304629629631</c:v>
                </c:pt>
                <c:pt idx="651">
                  <c:v>41313.40792824074</c:v>
                </c:pt>
                <c:pt idx="652">
                  <c:v>41316.315428240741</c:v>
                </c:pt>
                <c:pt idx="653">
                  <c:v>41317.356921296298</c:v>
                </c:pt>
                <c:pt idx="654">
                  <c:v>41318.341724537036</c:v>
                </c:pt>
                <c:pt idx="655">
                  <c:v>41319.305150462962</c:v>
                </c:pt>
                <c:pt idx="656">
                  <c:v>41320.337546296294</c:v>
                </c:pt>
                <c:pt idx="657">
                  <c:v>41323.445451388892</c:v>
                </c:pt>
                <c:pt idx="658">
                  <c:v>41324.389340277776</c:v>
                </c:pt>
                <c:pt idx="659">
                  <c:v>41325.340613425928</c:v>
                </c:pt>
                <c:pt idx="660">
                  <c:v>41326.310231481482</c:v>
                </c:pt>
                <c:pt idx="661">
                  <c:v>41327.353807870371</c:v>
                </c:pt>
                <c:pt idx="662">
                  <c:v>41330.32303240741</c:v>
                </c:pt>
                <c:pt idx="663">
                  <c:v>41331.404131944444</c:v>
                </c:pt>
                <c:pt idx="664">
                  <c:v>41332.420694444445</c:v>
                </c:pt>
                <c:pt idx="665">
                  <c:v>41333.325937499998</c:v>
                </c:pt>
                <c:pt idx="666">
                  <c:v>41334.360046296293</c:v>
                </c:pt>
                <c:pt idx="667">
                  <c:v>41337.349791666667</c:v>
                </c:pt>
                <c:pt idx="668">
                  <c:v>41338.561307870368</c:v>
                </c:pt>
                <c:pt idx="669">
                  <c:v>41339.325706018521</c:v>
                </c:pt>
                <c:pt idx="670">
                  <c:v>41340.324456018519</c:v>
                </c:pt>
                <c:pt idx="671">
                  <c:v>41340.324525462966</c:v>
                </c:pt>
                <c:pt idx="672">
                  <c:v>41341.312013888892</c:v>
                </c:pt>
                <c:pt idx="673">
                  <c:v>41344.31459490741</c:v>
                </c:pt>
                <c:pt idx="674">
                  <c:v>41345.330243055556</c:v>
                </c:pt>
                <c:pt idx="675">
                  <c:v>41346.349733796298</c:v>
                </c:pt>
                <c:pt idx="676">
                  <c:v>41347.315937500003</c:v>
                </c:pt>
                <c:pt idx="677">
                  <c:v>41348.385949074072</c:v>
                </c:pt>
                <c:pt idx="678">
                  <c:v>41351.451851851853</c:v>
                </c:pt>
                <c:pt idx="679">
                  <c:v>41352.390497685185</c:v>
                </c:pt>
                <c:pt idx="680">
                  <c:v>41353.319247685184</c:v>
                </c:pt>
                <c:pt idx="681">
                  <c:v>41354.305208333331</c:v>
                </c:pt>
                <c:pt idx="682">
                  <c:v>41355.333020833335</c:v>
                </c:pt>
                <c:pt idx="683">
                  <c:v>41358.329201388886</c:v>
                </c:pt>
                <c:pt idx="684">
                  <c:v>41359.337094907409</c:v>
                </c:pt>
                <c:pt idx="685">
                  <c:v>41360.33252314815</c:v>
                </c:pt>
                <c:pt idx="686">
                  <c:v>41361.319918981484</c:v>
                </c:pt>
                <c:pt idx="687">
                  <c:v>41368.32236111111</c:v>
                </c:pt>
                <c:pt idx="688">
                  <c:v>41372.401805555557</c:v>
                </c:pt>
                <c:pt idx="689">
                  <c:v>41373.352256944447</c:v>
                </c:pt>
                <c:pt idx="690">
                  <c:v>41374.475925925923</c:v>
                </c:pt>
                <c:pt idx="691">
                  <c:v>41375.486956018518</c:v>
                </c:pt>
                <c:pt idx="692">
                  <c:v>41376.4606712963</c:v>
                </c:pt>
                <c:pt idx="693">
                  <c:v>41379.322534722225</c:v>
                </c:pt>
                <c:pt idx="694">
                  <c:v>41380.331111111111</c:v>
                </c:pt>
                <c:pt idx="695">
                  <c:v>41381</c:v>
                </c:pt>
                <c:pt idx="696">
                  <c:v>41382.353935185187</c:v>
                </c:pt>
                <c:pt idx="697">
                  <c:v>41383.357812499999</c:v>
                </c:pt>
                <c:pt idx="698">
                  <c:v>41386.360312500001</c:v>
                </c:pt>
                <c:pt idx="699">
                  <c:v>41387.325636574074</c:v>
                </c:pt>
                <c:pt idx="700">
                  <c:v>41388.322002314817</c:v>
                </c:pt>
                <c:pt idx="701">
                  <c:v>41390.358090277776</c:v>
                </c:pt>
                <c:pt idx="702">
                  <c:v>41393.360532407409</c:v>
                </c:pt>
                <c:pt idx="703">
                  <c:v>41394.328680555554</c:v>
                </c:pt>
                <c:pt idx="704">
                  <c:v>41395.354120370372</c:v>
                </c:pt>
                <c:pt idx="705">
                  <c:v>41396.557349537034</c:v>
                </c:pt>
                <c:pt idx="706">
                  <c:v>41397.352314814816</c:v>
                </c:pt>
                <c:pt idx="707">
                  <c:v>41400.318067129629</c:v>
                </c:pt>
                <c:pt idx="708">
                  <c:v>41401.309537037036</c:v>
                </c:pt>
                <c:pt idx="709">
                  <c:v>41402.323379629626</c:v>
                </c:pt>
                <c:pt idx="710">
                  <c:v>41403.317442129628</c:v>
                </c:pt>
                <c:pt idx="711">
                  <c:v>41404.335277777776</c:v>
                </c:pt>
                <c:pt idx="712">
                  <c:v>41407.335277777776</c:v>
                </c:pt>
                <c:pt idx="713">
                  <c:v>41408.345509259256</c:v>
                </c:pt>
                <c:pt idx="714">
                  <c:v>41409.385312500002</c:v>
                </c:pt>
                <c:pt idx="715">
                  <c:v>41410.342222222222</c:v>
                </c:pt>
                <c:pt idx="716">
                  <c:v>41411.43440972222</c:v>
                </c:pt>
                <c:pt idx="717">
                  <c:v>41414.37431712963</c:v>
                </c:pt>
                <c:pt idx="718">
                  <c:v>41415.334803240738</c:v>
                </c:pt>
                <c:pt idx="719">
                  <c:v>41416.332546296297</c:v>
                </c:pt>
                <c:pt idx="720">
                  <c:v>41417.349108796298</c:v>
                </c:pt>
                <c:pt idx="721">
                  <c:v>41418.584629629629</c:v>
                </c:pt>
                <c:pt idx="722">
                  <c:v>41422.382094907407</c:v>
                </c:pt>
                <c:pt idx="723">
                  <c:v>41422.390011574076</c:v>
                </c:pt>
                <c:pt idx="724">
                  <c:v>41423.377581018518</c:v>
                </c:pt>
                <c:pt idx="725">
                  <c:v>41424.341377314813</c:v>
                </c:pt>
                <c:pt idx="726">
                  <c:v>41425.312905092593</c:v>
                </c:pt>
                <c:pt idx="727">
                  <c:v>41428.372048611112</c:v>
                </c:pt>
                <c:pt idx="728">
                  <c:v>41429.3753125</c:v>
                </c:pt>
                <c:pt idx="729">
                  <c:v>41430.31758101852</c:v>
                </c:pt>
                <c:pt idx="730">
                  <c:v>41431.320289351854</c:v>
                </c:pt>
                <c:pt idx="731">
                  <c:v>41432.354201388887</c:v>
                </c:pt>
                <c:pt idx="732">
                  <c:v>41436.417870370373</c:v>
                </c:pt>
                <c:pt idx="733">
                  <c:v>41437.420682870368</c:v>
                </c:pt>
                <c:pt idx="734">
                  <c:v>41438.364733796298</c:v>
                </c:pt>
                <c:pt idx="735">
                  <c:v>41439.318333333336</c:v>
                </c:pt>
                <c:pt idx="736">
                  <c:v>41442.333032407405</c:v>
                </c:pt>
                <c:pt idx="737">
                  <c:v>41443.344699074078</c:v>
                </c:pt>
                <c:pt idx="738">
                  <c:v>41444.420648148145</c:v>
                </c:pt>
                <c:pt idx="739">
                  <c:v>41445.34574074074</c:v>
                </c:pt>
                <c:pt idx="740">
                  <c:v>41446.34306712963</c:v>
                </c:pt>
                <c:pt idx="741">
                  <c:v>41449.355706018519</c:v>
                </c:pt>
                <c:pt idx="742">
                  <c:v>41450.330543981479</c:v>
                </c:pt>
                <c:pt idx="743">
                  <c:v>41451.337939814817</c:v>
                </c:pt>
                <c:pt idx="744">
                  <c:v>41452.346516203703</c:v>
                </c:pt>
                <c:pt idx="745">
                  <c:v>41453.345717592594</c:v>
                </c:pt>
                <c:pt idx="746">
                  <c:v>41456.349583333336</c:v>
                </c:pt>
                <c:pt idx="747">
                  <c:v>41457.357268518521</c:v>
                </c:pt>
                <c:pt idx="748">
                  <c:v>41458.497291666667</c:v>
                </c:pt>
                <c:pt idx="749">
                  <c:v>41459.336192129631</c:v>
                </c:pt>
                <c:pt idx="750">
                  <c:v>41460.356469907405</c:v>
                </c:pt>
                <c:pt idx="751">
                  <c:v>41463.363761574074</c:v>
                </c:pt>
                <c:pt idx="752">
                  <c:v>41464.402395833335</c:v>
                </c:pt>
                <c:pt idx="753">
                  <c:v>41465.428344907406</c:v>
                </c:pt>
                <c:pt idx="754">
                  <c:v>41466.435347222221</c:v>
                </c:pt>
                <c:pt idx="755">
                  <c:v>41467.446631944447</c:v>
                </c:pt>
                <c:pt idx="756">
                  <c:v>41470.466226851851</c:v>
                </c:pt>
                <c:pt idx="757">
                  <c:v>41471.429560185185</c:v>
                </c:pt>
                <c:pt idx="758">
                  <c:v>41472.36891203704</c:v>
                </c:pt>
                <c:pt idx="759">
                  <c:v>41473.342395833337</c:v>
                </c:pt>
                <c:pt idx="760">
                  <c:v>41474.347685185188</c:v>
                </c:pt>
                <c:pt idx="761">
                  <c:v>41477.351458333331</c:v>
                </c:pt>
                <c:pt idx="762">
                  <c:v>41478.390798611108</c:v>
                </c:pt>
                <c:pt idx="763">
                  <c:v>41479.336655092593</c:v>
                </c:pt>
                <c:pt idx="764">
                  <c:v>41480.360266203701</c:v>
                </c:pt>
                <c:pt idx="765">
                  <c:v>41481.32534722222</c:v>
                </c:pt>
                <c:pt idx="766">
                  <c:v>41484.417534722219</c:v>
                </c:pt>
                <c:pt idx="767">
                  <c:v>41485.348749999997</c:v>
                </c:pt>
                <c:pt idx="768">
                  <c:v>41486.358553240738</c:v>
                </c:pt>
                <c:pt idx="769">
                  <c:v>41487.336111111108</c:v>
                </c:pt>
                <c:pt idx="770">
                  <c:v>41488.334583333337</c:v>
                </c:pt>
                <c:pt idx="771">
                  <c:v>41491.342881944445</c:v>
                </c:pt>
                <c:pt idx="772">
                  <c:v>41492.348796296297</c:v>
                </c:pt>
                <c:pt idx="773">
                  <c:v>41493.340624999997</c:v>
                </c:pt>
                <c:pt idx="774">
                  <c:v>41494.353530092594</c:v>
                </c:pt>
                <c:pt idx="775">
                  <c:v>41495.347372685188</c:v>
                </c:pt>
                <c:pt idx="776">
                  <c:v>41498.590729166666</c:v>
                </c:pt>
                <c:pt idx="777">
                  <c:v>41499.351770833331</c:v>
                </c:pt>
                <c:pt idx="778">
                  <c:v>41507.322233796294</c:v>
                </c:pt>
                <c:pt idx="779">
                  <c:v>41508.340891203705</c:v>
                </c:pt>
                <c:pt idx="780">
                  <c:v>41509.326006944444</c:v>
                </c:pt>
                <c:pt idx="781">
                  <c:v>41512.358414351853</c:v>
                </c:pt>
                <c:pt idx="782">
                  <c:v>41513.341122685182</c:v>
                </c:pt>
                <c:pt idx="783">
                  <c:v>41515.352650462963</c:v>
                </c:pt>
                <c:pt idx="784">
                  <c:v>41516.427974537037</c:v>
                </c:pt>
                <c:pt idx="785">
                  <c:v>41520.396631944444</c:v>
                </c:pt>
                <c:pt idx="786">
                  <c:v>41520.411979166667</c:v>
                </c:pt>
                <c:pt idx="787">
                  <c:v>41521.406909722224</c:v>
                </c:pt>
                <c:pt idx="788">
                  <c:v>41522.30572916667</c:v>
                </c:pt>
                <c:pt idx="789">
                  <c:v>41523.375636574077</c:v>
                </c:pt>
                <c:pt idx="790">
                  <c:v>41526.348240740743</c:v>
                </c:pt>
                <c:pt idx="791">
                  <c:v>41527.319965277777</c:v>
                </c:pt>
                <c:pt idx="792">
                  <c:v>41528.314236111109</c:v>
                </c:pt>
                <c:pt idx="793">
                  <c:v>41529.33121527778</c:v>
                </c:pt>
                <c:pt idx="794">
                  <c:v>41530.316180555557</c:v>
                </c:pt>
                <c:pt idx="795">
                  <c:v>41533.344490740739</c:v>
                </c:pt>
                <c:pt idx="796">
                  <c:v>41534.348530092589</c:v>
                </c:pt>
                <c:pt idx="797">
                  <c:v>41535.350949074076</c:v>
                </c:pt>
                <c:pt idx="798">
                  <c:v>41536.377106481479</c:v>
                </c:pt>
                <c:pt idx="799">
                  <c:v>41540.41369212963</c:v>
                </c:pt>
                <c:pt idx="800">
                  <c:v>41541.357488425929</c:v>
                </c:pt>
                <c:pt idx="801">
                  <c:v>41542.364999999998</c:v>
                </c:pt>
                <c:pt idx="802">
                  <c:v>41543.414641203701</c:v>
                </c:pt>
                <c:pt idx="803">
                  <c:v>41544.332314814812</c:v>
                </c:pt>
                <c:pt idx="804">
                  <c:v>41547.395208333335</c:v>
                </c:pt>
                <c:pt idx="805">
                  <c:v>41548.341851851852</c:v>
                </c:pt>
                <c:pt idx="806">
                  <c:v>41549.343055555553</c:v>
                </c:pt>
                <c:pt idx="807">
                  <c:v>41550.343831018516</c:v>
                </c:pt>
                <c:pt idx="808">
                  <c:v>41551.352141203701</c:v>
                </c:pt>
                <c:pt idx="809">
                  <c:v>41554.558321759258</c:v>
                </c:pt>
                <c:pt idx="810">
                  <c:v>41555.445081018515</c:v>
                </c:pt>
                <c:pt idx="811">
                  <c:v>41556.353182870371</c:v>
                </c:pt>
                <c:pt idx="812">
                  <c:v>41557.366446759261</c:v>
                </c:pt>
                <c:pt idx="813">
                  <c:v>41558.409062500003</c:v>
                </c:pt>
                <c:pt idx="814">
                  <c:v>41561.365902777776</c:v>
                </c:pt>
                <c:pt idx="815">
                  <c:v>41562.367418981485</c:v>
                </c:pt>
                <c:pt idx="816">
                  <c:v>41563.430590277778</c:v>
                </c:pt>
                <c:pt idx="817">
                  <c:v>41564.411817129629</c:v>
                </c:pt>
                <c:pt idx="818">
                  <c:v>41565.332650462966</c:v>
                </c:pt>
                <c:pt idx="819">
                  <c:v>41568.43068287037</c:v>
                </c:pt>
                <c:pt idx="820">
                  <c:v>41569.357627314814</c:v>
                </c:pt>
                <c:pt idx="821">
                  <c:v>41570.455312500002</c:v>
                </c:pt>
                <c:pt idx="822">
                  <c:v>41571.331238425926</c:v>
                </c:pt>
                <c:pt idx="823">
                  <c:v>41572.438483796293</c:v>
                </c:pt>
                <c:pt idx="824">
                  <c:v>41575.372048611112</c:v>
                </c:pt>
                <c:pt idx="825">
                  <c:v>41576.349282407406</c:v>
                </c:pt>
                <c:pt idx="826">
                  <c:v>41577.569340277776</c:v>
                </c:pt>
                <c:pt idx="827">
                  <c:v>41579.358495370368</c:v>
                </c:pt>
                <c:pt idx="828">
                  <c:v>41579.377870370372</c:v>
                </c:pt>
                <c:pt idx="829">
                  <c:v>41582.414861111109</c:v>
                </c:pt>
                <c:pt idx="830">
                  <c:v>41583.346770833334</c:v>
                </c:pt>
                <c:pt idx="831">
                  <c:v>41584.388773148145</c:v>
                </c:pt>
                <c:pt idx="832">
                  <c:v>41585.331793981481</c:v>
                </c:pt>
                <c:pt idx="833">
                  <c:v>41586.438946759263</c:v>
                </c:pt>
                <c:pt idx="834">
                  <c:v>41589.383819444447</c:v>
                </c:pt>
                <c:pt idx="835">
                  <c:v>41590.343240740738</c:v>
                </c:pt>
                <c:pt idx="836">
                  <c:v>41596.453067129631</c:v>
                </c:pt>
                <c:pt idx="837">
                  <c:v>41597.416388888887</c:v>
                </c:pt>
                <c:pt idx="838">
                  <c:v>41598.395925925928</c:v>
                </c:pt>
                <c:pt idx="839">
                  <c:v>41599.378171296295</c:v>
                </c:pt>
                <c:pt idx="840">
                  <c:v>41600.373159722221</c:v>
                </c:pt>
                <c:pt idx="841">
                  <c:v>41604.430833333332</c:v>
                </c:pt>
                <c:pt idx="842">
                  <c:v>41605.360324074078</c:v>
                </c:pt>
                <c:pt idx="843">
                  <c:v>41610.442384259259</c:v>
                </c:pt>
                <c:pt idx="844">
                  <c:v>41611.365729166668</c:v>
                </c:pt>
                <c:pt idx="845">
                  <c:v>41612.442569444444</c:v>
                </c:pt>
                <c:pt idx="846">
                  <c:v>41613.459768518522</c:v>
                </c:pt>
                <c:pt idx="847">
                  <c:v>41614.492800925924</c:v>
                </c:pt>
                <c:pt idx="848">
                  <c:v>41617.426527777781</c:v>
                </c:pt>
                <c:pt idx="849">
                  <c:v>41618.524409722224</c:v>
                </c:pt>
                <c:pt idx="850">
                  <c:v>41619.347800925927</c:v>
                </c:pt>
                <c:pt idx="851">
                  <c:v>41620.385428240741</c:v>
                </c:pt>
                <c:pt idx="852">
                  <c:v>41621.345960648148</c:v>
                </c:pt>
                <c:pt idx="853">
                  <c:v>41624.389166666668</c:v>
                </c:pt>
                <c:pt idx="854">
                  <c:v>41625.382453703707</c:v>
                </c:pt>
                <c:pt idx="855">
                  <c:v>41626.43849537037</c:v>
                </c:pt>
                <c:pt idx="856">
                  <c:v>41627.414548611108</c:v>
                </c:pt>
                <c:pt idx="857">
                  <c:v>41628.380567129629</c:v>
                </c:pt>
                <c:pt idx="858">
                  <c:v>41632</c:v>
                </c:pt>
                <c:pt idx="859">
                  <c:v>41635.361261574071</c:v>
                </c:pt>
                <c:pt idx="860">
                  <c:v>41638.363749999997</c:v>
                </c:pt>
                <c:pt idx="861">
                  <c:v>41639</c:v>
                </c:pt>
                <c:pt idx="862">
                  <c:v>41641.634594907409</c:v>
                </c:pt>
                <c:pt idx="863">
                  <c:v>41642.636736111112</c:v>
                </c:pt>
                <c:pt idx="864">
                  <c:v>41645.6405787037</c:v>
                </c:pt>
                <c:pt idx="865">
                  <c:v>41646.370925925927</c:v>
                </c:pt>
                <c:pt idx="866">
                  <c:v>41647.324247685188</c:v>
                </c:pt>
                <c:pt idx="867">
                  <c:v>41648.382361111115</c:v>
                </c:pt>
                <c:pt idx="868">
                  <c:v>41649.604409722226</c:v>
                </c:pt>
                <c:pt idx="869">
                  <c:v>41652.39439814815</c:v>
                </c:pt>
                <c:pt idx="870">
                  <c:v>41653.433495370373</c:v>
                </c:pt>
                <c:pt idx="871">
                  <c:v>41654.364074074074</c:v>
                </c:pt>
                <c:pt idx="872">
                  <c:v>41655.355636574073</c:v>
                </c:pt>
                <c:pt idx="873">
                  <c:v>41656.402048611111</c:v>
                </c:pt>
                <c:pt idx="874">
                  <c:v>41660.338379629633</c:v>
                </c:pt>
                <c:pt idx="875">
                  <c:v>41660.34065972222</c:v>
                </c:pt>
                <c:pt idx="876">
                  <c:v>41661.367800925924</c:v>
                </c:pt>
                <c:pt idx="877">
                  <c:v>41662.33489583333</c:v>
                </c:pt>
                <c:pt idx="878">
                  <c:v>41663.457708333335</c:v>
                </c:pt>
                <c:pt idx="879">
                  <c:v>41667.402488425927</c:v>
                </c:pt>
                <c:pt idx="880">
                  <c:v>41669.488425925927</c:v>
                </c:pt>
                <c:pt idx="881">
                  <c:v>41669.493333333332</c:v>
                </c:pt>
                <c:pt idx="882">
                  <c:v>41670.424004629633</c:v>
                </c:pt>
                <c:pt idx="883">
                  <c:v>41673.355057870373</c:v>
                </c:pt>
                <c:pt idx="884">
                  <c:v>41674.399699074071</c:v>
                </c:pt>
                <c:pt idx="885">
                  <c:v>41675.350289351853</c:v>
                </c:pt>
                <c:pt idx="886">
                  <c:v>41676.362905092596</c:v>
                </c:pt>
                <c:pt idx="887">
                  <c:v>41677.358541666668</c:v>
                </c:pt>
                <c:pt idx="888">
                  <c:v>41680.45988425926</c:v>
                </c:pt>
                <c:pt idx="889">
                  <c:v>41681.447187500002</c:v>
                </c:pt>
                <c:pt idx="890">
                  <c:v>41682.464861111112</c:v>
                </c:pt>
                <c:pt idx="891">
                  <c:v>41683.468414351853</c:v>
                </c:pt>
                <c:pt idx="892">
                  <c:v>41684.472222222219</c:v>
                </c:pt>
                <c:pt idx="893">
                  <c:v>41687.393217592595</c:v>
                </c:pt>
                <c:pt idx="894">
                  <c:v>41688.407002314816</c:v>
                </c:pt>
                <c:pt idx="895">
                  <c:v>41690.351875</c:v>
                </c:pt>
                <c:pt idx="896">
                  <c:v>41691.517638888887</c:v>
                </c:pt>
                <c:pt idx="897">
                  <c:v>41694.355902777781</c:v>
                </c:pt>
                <c:pt idx="898">
                  <c:v>41695.420520833337</c:v>
                </c:pt>
                <c:pt idx="899">
                  <c:v>41696.382094907407</c:v>
                </c:pt>
                <c:pt idx="900">
                  <c:v>41697.316701388889</c:v>
                </c:pt>
                <c:pt idx="901">
                  <c:v>41698.371134259258</c:v>
                </c:pt>
                <c:pt idx="902">
                  <c:v>41701.475856481484</c:v>
                </c:pt>
                <c:pt idx="903">
                  <c:v>41702.368078703701</c:v>
                </c:pt>
                <c:pt idx="904">
                  <c:v>41702.368148148147</c:v>
                </c:pt>
                <c:pt idx="905">
                  <c:v>41703.47315972222</c:v>
                </c:pt>
                <c:pt idx="906">
                  <c:v>41704.333912037036</c:v>
                </c:pt>
                <c:pt idx="907">
                  <c:v>41705.333923611113</c:v>
                </c:pt>
                <c:pt idx="908">
                  <c:v>41708.382881944446</c:v>
                </c:pt>
                <c:pt idx="909">
                  <c:v>41709.362581018519</c:v>
                </c:pt>
                <c:pt idx="910">
                  <c:v>41710.339004629626</c:v>
                </c:pt>
                <c:pt idx="911">
                  <c:v>41711.384305555555</c:v>
                </c:pt>
                <c:pt idx="912">
                  <c:v>41712.387060185189</c:v>
                </c:pt>
                <c:pt idx="913">
                  <c:v>41715.330358796295</c:v>
                </c:pt>
                <c:pt idx="914">
                  <c:v>41716.317326388889</c:v>
                </c:pt>
                <c:pt idx="915">
                  <c:v>41717.466863425929</c:v>
                </c:pt>
                <c:pt idx="916">
                  <c:v>41718.301863425928</c:v>
                </c:pt>
                <c:pt idx="917">
                  <c:v>41719.367071759261</c:v>
                </c:pt>
                <c:pt idx="918">
                  <c:v>41722.349733796298</c:v>
                </c:pt>
                <c:pt idx="919">
                  <c:v>41723.385868055557</c:v>
                </c:pt>
                <c:pt idx="920">
                  <c:v>41724.320023148146</c:v>
                </c:pt>
                <c:pt idx="921">
                  <c:v>41725.621655092589</c:v>
                </c:pt>
                <c:pt idx="922">
                  <c:v>41726.400613425925</c:v>
                </c:pt>
                <c:pt idx="923">
                  <c:v>41729.356886574074</c:v>
                </c:pt>
                <c:pt idx="924">
                  <c:v>41730.320092592592</c:v>
                </c:pt>
                <c:pt idx="925">
                  <c:v>41731.356481481482</c:v>
                </c:pt>
                <c:pt idx="926">
                  <c:v>41733.595821759256</c:v>
                </c:pt>
                <c:pt idx="927">
                  <c:v>41736.419699074075</c:v>
                </c:pt>
                <c:pt idx="928">
                  <c:v>41737.406655092593</c:v>
                </c:pt>
                <c:pt idx="929">
                  <c:v>41738.383425925924</c:v>
                </c:pt>
                <c:pt idx="930">
                  <c:v>41739.381712962961</c:v>
                </c:pt>
                <c:pt idx="931">
                  <c:v>41740.364629629628</c:v>
                </c:pt>
                <c:pt idx="932">
                  <c:v>41743.333298611113</c:v>
                </c:pt>
                <c:pt idx="933">
                  <c:v>41744.314965277779</c:v>
                </c:pt>
                <c:pt idx="934">
                  <c:v>41745.37327546296</c:v>
                </c:pt>
                <c:pt idx="935">
                  <c:v>41746.341504629629</c:v>
                </c:pt>
                <c:pt idx="936">
                  <c:v>41747.419351851851</c:v>
                </c:pt>
                <c:pt idx="937">
                  <c:v>41750.378900462965</c:v>
                </c:pt>
                <c:pt idx="938">
                  <c:v>41751.364837962959</c:v>
                </c:pt>
                <c:pt idx="939">
                  <c:v>41752.353865740741</c:v>
                </c:pt>
                <c:pt idx="940">
                  <c:v>41753.424837962964</c:v>
                </c:pt>
                <c:pt idx="941">
                  <c:v>41757.384050925924</c:v>
                </c:pt>
                <c:pt idx="942">
                  <c:v>41758.35527777778</c:v>
                </c:pt>
                <c:pt idx="943">
                  <c:v>41759.435069444444</c:v>
                </c:pt>
                <c:pt idx="944">
                  <c:v>41760.418981481482</c:v>
                </c:pt>
                <c:pt idx="945">
                  <c:v>41761.377858796295</c:v>
                </c:pt>
                <c:pt idx="946">
                  <c:v>41764.386122685188</c:v>
                </c:pt>
                <c:pt idx="947">
                  <c:v>41765.396539351852</c:v>
                </c:pt>
                <c:pt idx="948">
                  <c:v>41766.424733796295</c:v>
                </c:pt>
                <c:pt idx="949">
                  <c:v>41767.414814814816</c:v>
                </c:pt>
                <c:pt idx="950">
                  <c:v>41768.422685185185</c:v>
                </c:pt>
                <c:pt idx="951">
                  <c:v>41771.3437037037</c:v>
                </c:pt>
                <c:pt idx="952">
                  <c:v>41772.337766203702</c:v>
                </c:pt>
                <c:pt idx="953">
                  <c:v>41773.36037037037</c:v>
                </c:pt>
                <c:pt idx="954">
                  <c:v>41774.37667824074</c:v>
                </c:pt>
                <c:pt idx="955">
                  <c:v>41775.365439814814</c:v>
                </c:pt>
                <c:pt idx="956">
                  <c:v>41778.354409722226</c:v>
                </c:pt>
                <c:pt idx="957">
                  <c:v>41779.371898148151</c:v>
                </c:pt>
                <c:pt idx="958">
                  <c:v>41780.47084490741</c:v>
                </c:pt>
                <c:pt idx="959">
                  <c:v>41781.419212962966</c:v>
                </c:pt>
                <c:pt idx="960">
                  <c:v>41782.345335648148</c:v>
                </c:pt>
                <c:pt idx="961">
                  <c:v>41786.408645833333</c:v>
                </c:pt>
                <c:pt idx="962">
                  <c:v>41787.405416666668</c:v>
                </c:pt>
                <c:pt idx="963">
                  <c:v>41788.411550925928</c:v>
                </c:pt>
                <c:pt idx="964">
                  <c:v>41789.308136574073</c:v>
                </c:pt>
                <c:pt idx="965">
                  <c:v>41792.610706018517</c:v>
                </c:pt>
                <c:pt idx="966">
                  <c:v>41793.323437500003</c:v>
                </c:pt>
                <c:pt idx="967">
                  <c:v>41794.454363425924</c:v>
                </c:pt>
                <c:pt idx="968">
                  <c:v>41795.466886574075</c:v>
                </c:pt>
                <c:pt idx="969">
                  <c:v>41796.381782407407</c:v>
                </c:pt>
                <c:pt idx="970">
                  <c:v>41800.417199074072</c:v>
                </c:pt>
                <c:pt idx="971">
                  <c:v>41801.333587962959</c:v>
                </c:pt>
                <c:pt idx="972">
                  <c:v>41802.333113425928</c:v>
                </c:pt>
                <c:pt idx="973">
                  <c:v>41803.568182870367</c:v>
                </c:pt>
                <c:pt idx="974">
                  <c:v>41806.401828703703</c:v>
                </c:pt>
                <c:pt idx="975">
                  <c:v>41807.363449074073</c:v>
                </c:pt>
                <c:pt idx="976">
                  <c:v>41808.397546296299</c:v>
                </c:pt>
                <c:pt idx="977">
                  <c:v>41809.333148148151</c:v>
                </c:pt>
                <c:pt idx="978">
                  <c:v>41810.492164351854</c:v>
                </c:pt>
                <c:pt idx="979">
                  <c:v>41813.455474537041</c:v>
                </c:pt>
                <c:pt idx="980">
                  <c:v>41814.444594907407</c:v>
                </c:pt>
                <c:pt idx="981">
                  <c:v>41816.333148148151</c:v>
                </c:pt>
                <c:pt idx="982">
                  <c:v>41817.334479166668</c:v>
                </c:pt>
                <c:pt idx="983">
                  <c:v>41821.425810185188</c:v>
                </c:pt>
                <c:pt idx="984">
                  <c:v>41822.477847222224</c:v>
                </c:pt>
                <c:pt idx="985">
                  <c:v>41823.357118055559</c:v>
                </c:pt>
                <c:pt idx="986">
                  <c:v>41828.438668981478</c:v>
                </c:pt>
                <c:pt idx="987">
                  <c:v>41829.569803240738</c:v>
                </c:pt>
                <c:pt idx="988">
                  <c:v>41830.412881944445</c:v>
                </c:pt>
                <c:pt idx="989">
                  <c:v>41835.64271990741</c:v>
                </c:pt>
                <c:pt idx="990">
                  <c:v>41836.354907407411</c:v>
                </c:pt>
                <c:pt idx="991">
                  <c:v>41841.50409722222</c:v>
                </c:pt>
                <c:pt idx="992">
                  <c:v>41842.639131944445</c:v>
                </c:pt>
                <c:pt idx="993">
                  <c:v>41843.446238425924</c:v>
                </c:pt>
                <c:pt idx="994">
                  <c:v>41844.446250000001</c:v>
                </c:pt>
                <c:pt idx="995">
                  <c:v>41845.400740740741</c:v>
                </c:pt>
                <c:pt idx="996">
                  <c:v>41848.385393518518</c:v>
                </c:pt>
                <c:pt idx="997">
                  <c:v>41849.523888888885</c:v>
                </c:pt>
                <c:pt idx="998">
                  <c:v>41850.409328703703</c:v>
                </c:pt>
                <c:pt idx="999">
                  <c:v>41851.574432870373</c:v>
                </c:pt>
                <c:pt idx="1000">
                  <c:v>41852.448622685188</c:v>
                </c:pt>
                <c:pt idx="1001">
                  <c:v>41855.403229166666</c:v>
                </c:pt>
                <c:pt idx="1002">
                  <c:v>41856.34302083333</c:v>
                </c:pt>
                <c:pt idx="1003">
                  <c:v>41857.377557870372</c:v>
                </c:pt>
                <c:pt idx="1004">
                  <c:v>41858.330821759257</c:v>
                </c:pt>
                <c:pt idx="1005">
                  <c:v>41859.423773148148</c:v>
                </c:pt>
                <c:pt idx="1006">
                  <c:v>41862.338263888887</c:v>
                </c:pt>
                <c:pt idx="1007">
                  <c:v>41864.443287037036</c:v>
                </c:pt>
                <c:pt idx="1008">
                  <c:v>41865.340868055559</c:v>
                </c:pt>
                <c:pt idx="1009">
                  <c:v>41866.65047453704</c:v>
                </c:pt>
                <c:pt idx="1010">
                  <c:v>41869.632615740738</c:v>
                </c:pt>
                <c:pt idx="1011">
                  <c:v>41870.355555555558</c:v>
                </c:pt>
                <c:pt idx="1012">
                  <c:v>41871.374814814815</c:v>
                </c:pt>
                <c:pt idx="1013">
                  <c:v>41872.51525462963</c:v>
                </c:pt>
                <c:pt idx="1014">
                  <c:v>41873.407916666663</c:v>
                </c:pt>
                <c:pt idx="1015">
                  <c:v>41876.416851851849</c:v>
                </c:pt>
                <c:pt idx="1016">
                  <c:v>41877.419027777774</c:v>
                </c:pt>
                <c:pt idx="1017">
                  <c:v>41878.355162037034</c:v>
                </c:pt>
                <c:pt idx="1018">
                  <c:v>41879.619525462964</c:v>
                </c:pt>
                <c:pt idx="1019">
                  <c:v>41880.494432870371</c:v>
                </c:pt>
                <c:pt idx="1020">
                  <c:v>41884.585173611114</c:v>
                </c:pt>
                <c:pt idx="1021">
                  <c:v>41885.415613425925</c:v>
                </c:pt>
                <c:pt idx="1022">
                  <c:v>41886.335231481484</c:v>
                </c:pt>
                <c:pt idx="1023">
                  <c:v>41887.553310185183</c:v>
                </c:pt>
                <c:pt idx="1024">
                  <c:v>41890.560115740744</c:v>
                </c:pt>
                <c:pt idx="1025">
                  <c:v>41891.455474537041</c:v>
                </c:pt>
                <c:pt idx="1026">
                  <c:v>41892.583321759259</c:v>
                </c:pt>
                <c:pt idx="1027">
                  <c:v>41893.358159722222</c:v>
                </c:pt>
                <c:pt idx="1028">
                  <c:v>41894.520300925928</c:v>
                </c:pt>
                <c:pt idx="1029">
                  <c:v>41897.480046296296</c:v>
                </c:pt>
                <c:pt idx="1030">
                  <c:v>41898.387025462966</c:v>
                </c:pt>
                <c:pt idx="1031">
                  <c:v>41899.570972222224</c:v>
                </c:pt>
                <c:pt idx="1032">
                  <c:v>41904.527245370373</c:v>
                </c:pt>
                <c:pt idx="1033">
                  <c:v>41905.512430555558</c:v>
                </c:pt>
                <c:pt idx="1034">
                  <c:v>41906.51630787037</c:v>
                </c:pt>
                <c:pt idx="1035">
                  <c:v>41907.32099537037</c:v>
                </c:pt>
                <c:pt idx="1036">
                  <c:v>41908.353171296294</c:v>
                </c:pt>
                <c:pt idx="1037">
                  <c:v>41911.381377314814</c:v>
                </c:pt>
                <c:pt idx="1038">
                  <c:v>41912.326458333337</c:v>
                </c:pt>
                <c:pt idx="1039">
                  <c:v>41913.402361111112</c:v>
                </c:pt>
                <c:pt idx="1040">
                  <c:v>41914.340439814812</c:v>
                </c:pt>
                <c:pt idx="1041">
                  <c:v>41915.373599537037</c:v>
                </c:pt>
                <c:pt idx="1042">
                  <c:v>41918.346180555556</c:v>
                </c:pt>
                <c:pt idx="1043">
                  <c:v>41919.456134259257</c:v>
                </c:pt>
                <c:pt idx="1044">
                  <c:v>41920.408043981479</c:v>
                </c:pt>
                <c:pt idx="1045">
                  <c:v>41921.370081018518</c:v>
                </c:pt>
                <c:pt idx="1046">
                  <c:v>41922.400092592594</c:v>
                </c:pt>
                <c:pt idx="1047">
                  <c:v>41925.393611111111</c:v>
                </c:pt>
                <c:pt idx="1048">
                  <c:v>41926.391782407409</c:v>
                </c:pt>
                <c:pt idx="1049">
                  <c:v>41927.334317129629</c:v>
                </c:pt>
                <c:pt idx="1050">
                  <c:v>41928.346331018518</c:v>
                </c:pt>
                <c:pt idx="1051">
                  <c:v>41933.551388888889</c:v>
                </c:pt>
                <c:pt idx="1052">
                  <c:v>41934.551759259259</c:v>
                </c:pt>
                <c:pt idx="1053">
                  <c:v>41935.423067129632</c:v>
                </c:pt>
                <c:pt idx="1054">
                  <c:v>41936.347395833334</c:v>
                </c:pt>
                <c:pt idx="1055">
                  <c:v>41939.409178240741</c:v>
                </c:pt>
                <c:pt idx="1056">
                  <c:v>41940.409178240741</c:v>
                </c:pt>
              </c:numCache>
            </c:numRef>
          </c:cat>
          <c:val>
            <c:numRef>
              <c:f>SPL!$AD$1400:$AD$2456</c:f>
              <c:numCache>
                <c:formatCode>0.000</c:formatCode>
                <c:ptCount val="1057"/>
                <c:pt idx="0">
                  <c:v>-1.2918724875763288E-2</c:v>
                </c:pt>
                <c:pt idx="1">
                  <c:v>-1.4035892757831236E-2</c:v>
                </c:pt>
                <c:pt idx="2">
                  <c:v>-1.4751124574103436E-2</c:v>
                </c:pt>
                <c:pt idx="3">
                  <c:v>-1.5143330502397356E-2</c:v>
                </c:pt>
                <c:pt idx="4">
                  <c:v>-1.5278009663393766E-2</c:v>
                </c:pt>
                <c:pt idx="5">
                  <c:v>-1.5209408581277617E-2</c:v>
                </c:pt>
                <c:pt idx="6">
                  <c:v>-1.4182340347759892E-2</c:v>
                </c:pt>
                <c:pt idx="7">
                  <c:v>-1.4016117251292037E-2</c:v>
                </c:pt>
                <c:pt idx="8">
                  <c:v>-1.3726171070215787E-2</c:v>
                </c:pt>
                <c:pt idx="9">
                  <c:v>-1.4142604946229209E-2</c:v>
                </c:pt>
                <c:pt idx="10">
                  <c:v>-1.2707668452995313E-2</c:v>
                </c:pt>
                <c:pt idx="11">
                  <c:v>-8.2387283542515455E-3</c:v>
                </c:pt>
                <c:pt idx="12">
                  <c:v>-5.4438900083310093E-3</c:v>
                </c:pt>
                <c:pt idx="13">
                  <c:v>-3.1923862569553929E-3</c:v>
                </c:pt>
                <c:pt idx="14">
                  <c:v>-1.3921867903584628E-3</c:v>
                </c:pt>
                <c:pt idx="15">
                  <c:v>-7.6605236836135848E-4</c:v>
                </c:pt>
                <c:pt idx="16">
                  <c:v>-1.0668112339166091E-3</c:v>
                </c:pt>
                <c:pt idx="17">
                  <c:v>-4.9026714533539906E-4</c:v>
                </c:pt>
                <c:pt idx="18">
                  <c:v>-3.3017728129136614E-5</c:v>
                </c:pt>
                <c:pt idx="19">
                  <c:v>-4.7443409365754974E-4</c:v>
                </c:pt>
                <c:pt idx="20">
                  <c:v>-1.4831257815761667E-5</c:v>
                </c:pt>
                <c:pt idx="21">
                  <c:v>-4.5461121761458667E-4</c:v>
                </c:pt>
                <c:pt idx="22">
                  <c:v>-7.9395232956525064E-4</c:v>
                </c:pt>
                <c:pt idx="23">
                  <c:v>-1.0507429185552253E-3</c:v>
                </c:pt>
                <c:pt idx="24">
                  <c:v>-4.3993737250769271E-4</c:v>
                </c:pt>
                <c:pt idx="25">
                  <c:v>4.3578775340891163E-5</c:v>
                </c:pt>
                <c:pt idx="26">
                  <c:v>4.2186676777700161E-4</c:v>
                </c:pt>
                <c:pt idx="27">
                  <c:v>-8.659152578605056E-5</c:v>
                </c:pt>
                <c:pt idx="28">
                  <c:v>-4.8392892210236127E-4</c:v>
                </c:pt>
                <c:pt idx="29">
                  <c:v>-1.5896865950306704E-3</c:v>
                </c:pt>
                <c:pt idx="30">
                  <c:v>-1.6378166645351078E-3</c:v>
                </c:pt>
                <c:pt idx="31">
                  <c:v>-2.4568570097555087E-3</c:v>
                </c:pt>
                <c:pt idx="32">
                  <c:v>-2.2704915975566564E-3</c:v>
                </c:pt>
                <c:pt idx="33">
                  <c:v>-2.8986191568559638E-3</c:v>
                </c:pt>
                <c:pt idx="34">
                  <c:v>-4.1576591103892335E-3</c:v>
                </c:pt>
                <c:pt idx="35">
                  <c:v>-4.296605290605382E-3</c:v>
                </c:pt>
                <c:pt idx="36">
                  <c:v>-4.3564910585103256E-3</c:v>
                </c:pt>
                <c:pt idx="37">
                  <c:v>-5.1537587574411736E-3</c:v>
                </c:pt>
                <c:pt idx="38">
                  <c:v>-5.7196028489130413E-3</c:v>
                </c:pt>
                <c:pt idx="39">
                  <c:v>-6.897702252729454E-3</c:v>
                </c:pt>
                <c:pt idx="40">
                  <c:v>-6.9420143984095795E-3</c:v>
                </c:pt>
                <c:pt idx="41">
                  <c:v>-7.6976171600025012E-3</c:v>
                </c:pt>
                <c:pt idx="42">
                  <c:v>-9.0018312958679569E-3</c:v>
                </c:pt>
                <c:pt idx="43">
                  <c:v>-9.1209625636007319E-3</c:v>
                </c:pt>
                <c:pt idx="44">
                  <c:v>-8.3103470328427242E-3</c:v>
                </c:pt>
                <c:pt idx="45">
                  <c:v>-8.3806093537227011E-3</c:v>
                </c:pt>
                <c:pt idx="46">
                  <c:v>-5.9401471506557169E-3</c:v>
                </c:pt>
                <c:pt idx="47">
                  <c:v>-7.6060490569307415E-4</c:v>
                </c:pt>
                <c:pt idx="48">
                  <c:v>3.3056956243470159E-3</c:v>
                </c:pt>
                <c:pt idx="49">
                  <c:v>7.2535474870432104E-3</c:v>
                </c:pt>
                <c:pt idx="50">
                  <c:v>9.4636174177096244E-3</c:v>
                </c:pt>
                <c:pt idx="51">
                  <c:v>1.108712997702177E-2</c:v>
                </c:pt>
                <c:pt idx="52">
                  <c:v>1.1432634288718546E-2</c:v>
                </c:pt>
                <c:pt idx="53">
                  <c:v>1.0773014684130278E-2</c:v>
                </c:pt>
                <c:pt idx="54">
                  <c:v>1.0133502049033849E-2</c:v>
                </c:pt>
                <c:pt idx="55">
                  <c:v>9.5170290193991036E-3</c:v>
                </c:pt>
                <c:pt idx="56">
                  <c:v>9.725630451170364E-3</c:v>
                </c:pt>
                <c:pt idx="57">
                  <c:v>1.0578214693792609E-2</c:v>
                </c:pt>
                <c:pt idx="58">
                  <c:v>1.1125576444475538E-2</c:v>
                </c:pt>
                <c:pt idx="59">
                  <c:v>9.0275903813522573E-3</c:v>
                </c:pt>
                <c:pt idx="60">
                  <c:v>8.8811580714598382E-3</c:v>
                </c:pt>
                <c:pt idx="61">
                  <c:v>9.4652339082370585E-3</c:v>
                </c:pt>
                <c:pt idx="62">
                  <c:v>9.0149307768466747E-3</c:v>
                </c:pt>
                <c:pt idx="63">
                  <c:v>9.3594309537949893E-3</c:v>
                </c:pt>
                <c:pt idx="64">
                  <c:v>7.9226509392661404E-3</c:v>
                </c:pt>
                <c:pt idx="65">
                  <c:v>8.3067966929004644E-3</c:v>
                </c:pt>
                <c:pt idx="66">
                  <c:v>7.7130706846022523E-3</c:v>
                </c:pt>
                <c:pt idx="67">
                  <c:v>7.9600499510836809E-3</c:v>
                </c:pt>
                <c:pt idx="68">
                  <c:v>7.262819791285624E-3</c:v>
                </c:pt>
                <c:pt idx="69">
                  <c:v>6.6338453786789486E-3</c:v>
                </c:pt>
                <c:pt idx="70">
                  <c:v>6.0655100378051996E-3</c:v>
                </c:pt>
                <c:pt idx="71">
                  <c:v>6.3511558527151735E-3</c:v>
                </c:pt>
                <c:pt idx="72">
                  <c:v>6.502551869434825E-3</c:v>
                </c:pt>
                <c:pt idx="73">
                  <c:v>1.2147051822244848E-2</c:v>
                </c:pt>
                <c:pt idx="74">
                  <c:v>1.5630502704710225E-2</c:v>
                </c:pt>
                <c:pt idx="75">
                  <c:v>2.2181298983407149E-2</c:v>
                </c:pt>
                <c:pt idx="76">
                  <c:v>2.4660388501738351E-2</c:v>
                </c:pt>
                <c:pt idx="77">
                  <c:v>2.7921467526675015E-2</c:v>
                </c:pt>
                <c:pt idx="78">
                  <c:v>3.095799074656036E-2</c:v>
                </c:pt>
                <c:pt idx="79">
                  <c:v>3.4583993628377829E-2</c:v>
                </c:pt>
                <c:pt idx="80">
                  <c:v>3.783047059059319E-2</c:v>
                </c:pt>
                <c:pt idx="81">
                  <c:v>3.9942631614034441E-2</c:v>
                </c:pt>
                <c:pt idx="82">
                  <c:v>4.0342103881280567E-2</c:v>
                </c:pt>
                <c:pt idx="83">
                  <c:v>4.0195310241721072E-2</c:v>
                </c:pt>
                <c:pt idx="84">
                  <c:v>4.0422246936150152E-2</c:v>
                </c:pt>
                <c:pt idx="85">
                  <c:v>3.9339376308734741E-2</c:v>
                </c:pt>
                <c:pt idx="86">
                  <c:v>3.8042748258285575E-2</c:v>
                </c:pt>
                <c:pt idx="87">
                  <c:v>3.659343987092456E-2</c:v>
                </c:pt>
                <c:pt idx="88">
                  <c:v>3.5841038636730382E-2</c:v>
                </c:pt>
                <c:pt idx="89">
                  <c:v>3.8843166043163402E-2</c:v>
                </c:pt>
                <c:pt idx="90">
                  <c:v>3.9952363924625534E-2</c:v>
                </c:pt>
                <c:pt idx="91">
                  <c:v>3.7166007968886472E-2</c:v>
                </c:pt>
                <c:pt idx="92">
                  <c:v>3.7759644031770789E-2</c:v>
                </c:pt>
                <c:pt idx="93">
                  <c:v>3.6194387245504056E-2</c:v>
                </c:pt>
                <c:pt idx="94">
                  <c:v>4.0155700103120084E-2</c:v>
                </c:pt>
                <c:pt idx="95">
                  <c:v>4.200136239214991E-2</c:v>
                </c:pt>
                <c:pt idx="96">
                  <c:v>4.056859932090584E-2</c:v>
                </c:pt>
                <c:pt idx="97">
                  <c:v>4.058385870408443E-2</c:v>
                </c:pt>
                <c:pt idx="98">
                  <c:v>4.0133319190037264E-2</c:v>
                </c:pt>
                <c:pt idx="99">
                  <c:v>3.8523009031401156E-2</c:v>
                </c:pt>
                <c:pt idx="100">
                  <c:v>3.8422490283444355E-2</c:v>
                </c:pt>
                <c:pt idx="101">
                  <c:v>3.9505881599099846E-2</c:v>
                </c:pt>
                <c:pt idx="102">
                  <c:v>3.7504396995515776E-2</c:v>
                </c:pt>
                <c:pt idx="103">
                  <c:v>3.4709041854845579E-2</c:v>
                </c:pt>
                <c:pt idx="104">
                  <c:v>3.2923627578087311E-2</c:v>
                </c:pt>
                <c:pt idx="105">
                  <c:v>3.1949743515451989E-2</c:v>
                </c:pt>
                <c:pt idx="106">
                  <c:v>2.9222707359217726E-2</c:v>
                </c:pt>
                <c:pt idx="107">
                  <c:v>2.6753336169502817E-2</c:v>
                </c:pt>
                <c:pt idx="108">
                  <c:v>2.5313959637977224E-2</c:v>
                </c:pt>
                <c:pt idx="109">
                  <c:v>2.30978799366518E-2</c:v>
                </c:pt>
                <c:pt idx="110">
                  <c:v>2.5898588523194155E-2</c:v>
                </c:pt>
                <c:pt idx="111">
                  <c:v>2.7797512112246792E-2</c:v>
                </c:pt>
                <c:pt idx="112">
                  <c:v>2.9768340808185134E-2</c:v>
                </c:pt>
                <c:pt idx="113">
                  <c:v>3.1773040113418305E-2</c:v>
                </c:pt>
                <c:pt idx="114">
                  <c:v>3.3781427965208222E-2</c:v>
                </c:pt>
                <c:pt idx="115">
                  <c:v>3.7369817821657603E-2</c:v>
                </c:pt>
                <c:pt idx="116">
                  <c:v>3.9755081637744993E-2</c:v>
                </c:pt>
                <c:pt idx="117">
                  <c:v>4.1170638859868935E-2</c:v>
                </c:pt>
                <c:pt idx="118">
                  <c:v>4.0210400125004764E-2</c:v>
                </c:pt>
                <c:pt idx="119">
                  <c:v>3.8199915221242553E-2</c:v>
                </c:pt>
                <c:pt idx="120">
                  <c:v>3.6189583155713634E-2</c:v>
                </c:pt>
                <c:pt idx="121">
                  <c:v>3.2602280567263997E-2</c:v>
                </c:pt>
                <c:pt idx="122">
                  <c:v>2.7820466479338335E-2</c:v>
                </c:pt>
                <c:pt idx="123">
                  <c:v>2.5357370414115232E-2</c:v>
                </c:pt>
                <c:pt idx="124">
                  <c:v>2.3138818215764467E-2</c:v>
                </c:pt>
                <c:pt idx="125">
                  <c:v>2.0337123325398387E-2</c:v>
                </c:pt>
                <c:pt idx="126">
                  <c:v>1.7910524897648883E-2</c:v>
                </c:pt>
                <c:pt idx="127">
                  <c:v>1.5005429054010144E-2</c:v>
                </c:pt>
                <c:pt idx="128">
                  <c:v>1.4958586720987377E-2</c:v>
                </c:pt>
                <c:pt idx="129">
                  <c:v>1.4751422570394301E-2</c:v>
                </c:pt>
                <c:pt idx="130">
                  <c:v>1.4421023791864052E-2</c:v>
                </c:pt>
                <c:pt idx="131">
                  <c:v>1.3197848723226491E-2</c:v>
                </c:pt>
                <c:pt idx="132">
                  <c:v>1.2089215583106161E-2</c:v>
                </c:pt>
                <c:pt idx="133">
                  <c:v>1.2682948114883463E-2</c:v>
                </c:pt>
                <c:pt idx="134">
                  <c:v>1.2203540928630408E-2</c:v>
                </c:pt>
                <c:pt idx="135">
                  <c:v>1.2488903704125809E-2</c:v>
                </c:pt>
                <c:pt idx="136">
                  <c:v>1.4170132214385567E-2</c:v>
                </c:pt>
                <c:pt idx="137">
                  <c:v>1.3725717077693877E-2</c:v>
                </c:pt>
                <c:pt idx="138">
                  <c:v>1.3221145765452746E-2</c:v>
                </c:pt>
                <c:pt idx="139">
                  <c:v>1.5075198440585247E-2</c:v>
                </c:pt>
                <c:pt idx="140">
                  <c:v>1.5555858928644528E-2</c:v>
                </c:pt>
                <c:pt idx="141">
                  <c:v>1.6555131863997263E-2</c:v>
                </c:pt>
                <c:pt idx="142">
                  <c:v>1.7949296001738779E-2</c:v>
                </c:pt>
                <c:pt idx="143">
                  <c:v>2.2836928433353054E-2</c:v>
                </c:pt>
                <c:pt idx="144">
                  <c:v>2.880563049332352E-2</c:v>
                </c:pt>
                <c:pt idx="145">
                  <c:v>3.3953218847194266E-2</c:v>
                </c:pt>
                <c:pt idx="146">
                  <c:v>3.7598888091280536E-2</c:v>
                </c:pt>
                <c:pt idx="147">
                  <c:v>4.0026413865732469E-2</c:v>
                </c:pt>
                <c:pt idx="148">
                  <c:v>4.3071986834921194E-2</c:v>
                </c:pt>
                <c:pt idx="149">
                  <c:v>4.4967028154720978E-2</c:v>
                </c:pt>
                <c:pt idx="150">
                  <c:v>4.9939151691635653E-2</c:v>
                </c:pt>
                <c:pt idx="151">
                  <c:v>5.6465186809282586E-2</c:v>
                </c:pt>
                <c:pt idx="152">
                  <c:v>6.3334179347428243E-2</c:v>
                </c:pt>
                <c:pt idx="153">
                  <c:v>7.2793564317997994E-2</c:v>
                </c:pt>
                <c:pt idx="154">
                  <c:v>7.2974453207434564E-2</c:v>
                </c:pt>
                <c:pt idx="155">
                  <c:v>7.2284543971111725E-2</c:v>
                </c:pt>
                <c:pt idx="156">
                  <c:v>7.0120317171918578E-2</c:v>
                </c:pt>
                <c:pt idx="157">
                  <c:v>6.4425779419846729E-2</c:v>
                </c:pt>
                <c:pt idx="158">
                  <c:v>5.6030505140756137E-2</c:v>
                </c:pt>
                <c:pt idx="159">
                  <c:v>5.0415157215029427E-2</c:v>
                </c:pt>
                <c:pt idx="160">
                  <c:v>4.7841584979784413E-2</c:v>
                </c:pt>
                <c:pt idx="161">
                  <c:v>4.2880256082552748E-2</c:v>
                </c:pt>
                <c:pt idx="162">
                  <c:v>3.9304907471460204E-2</c:v>
                </c:pt>
                <c:pt idx="163">
                  <c:v>4.0056074945380216E-2</c:v>
                </c:pt>
                <c:pt idx="164">
                  <c:v>4.338805750970165E-2</c:v>
                </c:pt>
                <c:pt idx="165">
                  <c:v>4.4703869019280029E-2</c:v>
                </c:pt>
                <c:pt idx="166">
                  <c:v>4.5225225201294128E-2</c:v>
                </c:pt>
                <c:pt idx="167">
                  <c:v>4.3518266882465406E-2</c:v>
                </c:pt>
                <c:pt idx="168">
                  <c:v>3.688510839393544E-2</c:v>
                </c:pt>
                <c:pt idx="169">
                  <c:v>2.88683758713979E-2</c:v>
                </c:pt>
                <c:pt idx="170">
                  <c:v>2.465911566874146E-2</c:v>
                </c:pt>
                <c:pt idx="171">
                  <c:v>2.1880582780860358E-2</c:v>
                </c:pt>
                <c:pt idx="172">
                  <c:v>1.5454540109255177E-2</c:v>
                </c:pt>
                <c:pt idx="173">
                  <c:v>1.1844284045405384E-2</c:v>
                </c:pt>
                <c:pt idx="174">
                  <c:v>7.281046425028137E-3</c:v>
                </c:pt>
                <c:pt idx="175">
                  <c:v>6.8232495211153488E-3</c:v>
                </c:pt>
                <c:pt idx="176">
                  <c:v>9.5868555062350591E-3</c:v>
                </c:pt>
                <c:pt idx="177">
                  <c:v>9.2426015752049562E-3</c:v>
                </c:pt>
                <c:pt idx="178">
                  <c:v>7.2675857351005568E-3</c:v>
                </c:pt>
                <c:pt idx="179">
                  <c:v>8.0375448189891063E-3</c:v>
                </c:pt>
                <c:pt idx="180">
                  <c:v>1.4149131824713779E-2</c:v>
                </c:pt>
                <c:pt idx="181">
                  <c:v>1.8775681132376043E-2</c:v>
                </c:pt>
                <c:pt idx="182">
                  <c:v>2.2186133691616927E-2</c:v>
                </c:pt>
                <c:pt idx="183">
                  <c:v>2.7805035405166212E-2</c:v>
                </c:pt>
                <c:pt idx="184">
                  <c:v>3.7489994348476774E-2</c:v>
                </c:pt>
                <c:pt idx="185">
                  <c:v>5.424991646923516E-2</c:v>
                </c:pt>
                <c:pt idx="186">
                  <c:v>7.1561340370865478E-2</c:v>
                </c:pt>
                <c:pt idx="187">
                  <c:v>7.9507527574840697E-2</c:v>
                </c:pt>
                <c:pt idx="188">
                  <c:v>8.3226471061443208E-2</c:v>
                </c:pt>
                <c:pt idx="189">
                  <c:v>8.9991427648857369E-2</c:v>
                </c:pt>
                <c:pt idx="190">
                  <c:v>9.1065525270124681E-2</c:v>
                </c:pt>
                <c:pt idx="191">
                  <c:v>9.2469186324256825E-2</c:v>
                </c:pt>
                <c:pt idx="192">
                  <c:v>8.9315029932068413E-2</c:v>
                </c:pt>
                <c:pt idx="193">
                  <c:v>8.5026242349947934E-2</c:v>
                </c:pt>
                <c:pt idx="194">
                  <c:v>8.0697464255444995E-2</c:v>
                </c:pt>
                <c:pt idx="195">
                  <c:v>7.3186688508668718E-2</c:v>
                </c:pt>
                <c:pt idx="196">
                  <c:v>7.2068741329502251E-2</c:v>
                </c:pt>
                <c:pt idx="197">
                  <c:v>6.7171650604941124E-2</c:v>
                </c:pt>
                <c:pt idx="198">
                  <c:v>6.1769801189388795E-2</c:v>
                </c:pt>
                <c:pt idx="199">
                  <c:v>5.8434085310288486E-2</c:v>
                </c:pt>
                <c:pt idx="200">
                  <c:v>5.2754983997268745E-2</c:v>
                </c:pt>
                <c:pt idx="201">
                  <c:v>4.9304802947421456E-2</c:v>
                </c:pt>
                <c:pt idx="202">
                  <c:v>4.1240067379306522E-2</c:v>
                </c:pt>
                <c:pt idx="203">
                  <c:v>3.2052213986332845E-2</c:v>
                </c:pt>
                <c:pt idx="204">
                  <c:v>2.6889219359102823E-2</c:v>
                </c:pt>
                <c:pt idx="205">
                  <c:v>2.573812047629298E-2</c:v>
                </c:pt>
                <c:pt idx="206">
                  <c:v>2.3743042594947417E-2</c:v>
                </c:pt>
                <c:pt idx="207">
                  <c:v>2.1109530849600766E-2</c:v>
                </c:pt>
                <c:pt idx="208">
                  <c:v>2.3605884068780947E-2</c:v>
                </c:pt>
                <c:pt idx="209">
                  <c:v>3.0892504540426025E-2</c:v>
                </c:pt>
                <c:pt idx="210">
                  <c:v>3.3848762889688411E-2</c:v>
                </c:pt>
                <c:pt idx="211">
                  <c:v>3.257894335357614E-2</c:v>
                </c:pt>
                <c:pt idx="212">
                  <c:v>2.7212902169806652E-2</c:v>
                </c:pt>
                <c:pt idx="213">
                  <c:v>2.1099048737479142E-2</c:v>
                </c:pt>
                <c:pt idx="214">
                  <c:v>1.6869035654595299E-2</c:v>
                </c:pt>
                <c:pt idx="215">
                  <c:v>1.4963020795196513E-2</c:v>
                </c:pt>
                <c:pt idx="216">
                  <c:v>1.569933779342092E-2</c:v>
                </c:pt>
                <c:pt idx="217">
                  <c:v>1.8497255931068324E-2</c:v>
                </c:pt>
                <c:pt idx="218">
                  <c:v>3.0878339079838169E-2</c:v>
                </c:pt>
                <c:pt idx="219">
                  <c:v>3.8625740542097997E-2</c:v>
                </c:pt>
                <c:pt idx="220">
                  <c:v>4.1854844918808753E-2</c:v>
                </c:pt>
                <c:pt idx="221">
                  <c:v>5.3507534558411729E-2</c:v>
                </c:pt>
                <c:pt idx="222">
                  <c:v>6.6826433147490594E-2</c:v>
                </c:pt>
                <c:pt idx="223">
                  <c:v>7.2498850994431763E-2</c:v>
                </c:pt>
                <c:pt idx="224">
                  <c:v>7.6916403540121525E-2</c:v>
                </c:pt>
                <c:pt idx="225">
                  <c:v>7.7100557199461628E-2</c:v>
                </c:pt>
                <c:pt idx="226">
                  <c:v>7.1566184489728846E-2</c:v>
                </c:pt>
                <c:pt idx="227">
                  <c:v>6.7215010807970099E-2</c:v>
                </c:pt>
                <c:pt idx="228">
                  <c:v>5.9840336487207324E-2</c:v>
                </c:pt>
                <c:pt idx="229">
                  <c:v>5.0981105648410852E-2</c:v>
                </c:pt>
                <c:pt idx="230">
                  <c:v>4.7459838966251722E-2</c:v>
                </c:pt>
                <c:pt idx="231">
                  <c:v>4.3360440407655521E-2</c:v>
                </c:pt>
                <c:pt idx="232">
                  <c:v>3.64548523955599E-2</c:v>
                </c:pt>
                <c:pt idx="233">
                  <c:v>3.0629602871336425E-2</c:v>
                </c:pt>
                <c:pt idx="234">
                  <c:v>2.1717070740736144E-2</c:v>
                </c:pt>
                <c:pt idx="235">
                  <c:v>7.2875409815909009E-3</c:v>
                </c:pt>
                <c:pt idx="236">
                  <c:v>-3.2995437306304609E-3</c:v>
                </c:pt>
                <c:pt idx="237">
                  <c:v>-1.7155821945491478E-2</c:v>
                </c:pt>
                <c:pt idx="238">
                  <c:v>-2.9415267127010258E-2</c:v>
                </c:pt>
                <c:pt idx="239">
                  <c:v>-3.6284051060251787E-2</c:v>
                </c:pt>
                <c:pt idx="240">
                  <c:v>-4.0451535872534805E-2</c:v>
                </c:pt>
                <c:pt idx="241">
                  <c:v>-4.0855341101734721E-2</c:v>
                </c:pt>
                <c:pt idx="242">
                  <c:v>-3.9906093035873669E-2</c:v>
                </c:pt>
                <c:pt idx="243">
                  <c:v>-3.9507686061833525E-2</c:v>
                </c:pt>
                <c:pt idx="244">
                  <c:v>-2.7545346041637719E-2</c:v>
                </c:pt>
                <c:pt idx="245">
                  <c:v>-1.1460189955685873E-2</c:v>
                </c:pt>
                <c:pt idx="246">
                  <c:v>-1.1285426938405507E-3</c:v>
                </c:pt>
                <c:pt idx="247">
                  <c:v>1.0178089317039118E-2</c:v>
                </c:pt>
                <c:pt idx="248">
                  <c:v>1.8119670101977015E-2</c:v>
                </c:pt>
                <c:pt idx="249">
                  <c:v>2.7334580962092181E-2</c:v>
                </c:pt>
                <c:pt idx="250">
                  <c:v>3.8242000385618979E-2</c:v>
                </c:pt>
                <c:pt idx="251">
                  <c:v>4.79510232959377E-2</c:v>
                </c:pt>
                <c:pt idx="252">
                  <c:v>5.8210583146309114E-2</c:v>
                </c:pt>
                <c:pt idx="253">
                  <c:v>6.6384513489315289E-2</c:v>
                </c:pt>
                <c:pt idx="254">
                  <c:v>7.123141990858084E-2</c:v>
                </c:pt>
                <c:pt idx="255">
                  <c:v>6.6216713748529443E-2</c:v>
                </c:pt>
                <c:pt idx="256">
                  <c:v>6.0733607331691752E-2</c:v>
                </c:pt>
                <c:pt idx="257">
                  <c:v>5.8146043508014778E-2</c:v>
                </c:pt>
                <c:pt idx="258">
                  <c:v>5.3856324046984261E-2</c:v>
                </c:pt>
                <c:pt idx="259">
                  <c:v>5.3882028311251329E-2</c:v>
                </c:pt>
                <c:pt idx="260">
                  <c:v>5.2488125334426039E-2</c:v>
                </c:pt>
                <c:pt idx="261">
                  <c:v>5.239799264168199E-2</c:v>
                </c:pt>
                <c:pt idx="262">
                  <c:v>4.933025552657222E-2</c:v>
                </c:pt>
                <c:pt idx="263">
                  <c:v>4.4764834949562848E-2</c:v>
                </c:pt>
                <c:pt idx="264">
                  <c:v>4.2278162672130915E-2</c:v>
                </c:pt>
                <c:pt idx="265">
                  <c:v>3.6648311614868145E-2</c:v>
                </c:pt>
                <c:pt idx="266">
                  <c:v>3.2220264656849906E-2</c:v>
                </c:pt>
                <c:pt idx="267">
                  <c:v>3.0384168246096799E-2</c:v>
                </c:pt>
                <c:pt idx="268">
                  <c:v>2.8599519680965857E-2</c:v>
                </c:pt>
                <c:pt idx="269">
                  <c:v>2.4475513007352179E-2</c:v>
                </c:pt>
                <c:pt idx="270">
                  <c:v>1.376585972903821E-2</c:v>
                </c:pt>
                <c:pt idx="271">
                  <c:v>1.9084451947870562E-5</c:v>
                </c:pt>
                <c:pt idx="272">
                  <c:v>-2.2750301799437933E-2</c:v>
                </c:pt>
                <c:pt idx="273">
                  <c:v>-3.8328485471922136E-2</c:v>
                </c:pt>
                <c:pt idx="274">
                  <c:v>-4.8095580827773654E-2</c:v>
                </c:pt>
                <c:pt idx="275">
                  <c:v>-5.5598987022052793E-2</c:v>
                </c:pt>
                <c:pt idx="276">
                  <c:v>-5.6443519364923089E-2</c:v>
                </c:pt>
                <c:pt idx="277">
                  <c:v>-5.2861892277515476E-2</c:v>
                </c:pt>
                <c:pt idx="278">
                  <c:v>-5.3053645819354456E-2</c:v>
                </c:pt>
                <c:pt idx="279">
                  <c:v>-5.2999265429259257E-2</c:v>
                </c:pt>
                <c:pt idx="280">
                  <c:v>-6.675268442034854E-2</c:v>
                </c:pt>
                <c:pt idx="281">
                  <c:v>-8.1166344252637579E-2</c:v>
                </c:pt>
                <c:pt idx="282">
                  <c:v>-9.71329760515105E-2</c:v>
                </c:pt>
                <c:pt idx="283">
                  <c:v>-0.10453424414113721</c:v>
                </c:pt>
                <c:pt idx="284">
                  <c:v>-0.10914109571124597</c:v>
                </c:pt>
                <c:pt idx="285">
                  <c:v>-0.11350631287713764</c:v>
                </c:pt>
                <c:pt idx="286">
                  <c:v>-0.11363248860248065</c:v>
                </c:pt>
                <c:pt idx="287">
                  <c:v>-0.1104363783208977</c:v>
                </c:pt>
                <c:pt idx="288">
                  <c:v>-0.10267402534340175</c:v>
                </c:pt>
                <c:pt idx="289">
                  <c:v>-9.3022955877429814E-2</c:v>
                </c:pt>
                <c:pt idx="290">
                  <c:v>-8.0802257056886262E-2</c:v>
                </c:pt>
                <c:pt idx="291">
                  <c:v>-6.7507787962247434E-2</c:v>
                </c:pt>
                <c:pt idx="292">
                  <c:v>-6.2323635299765812E-2</c:v>
                </c:pt>
                <c:pt idx="293">
                  <c:v>-5.9152150692712402E-2</c:v>
                </c:pt>
                <c:pt idx="294">
                  <c:v>-5.3193524428190919E-2</c:v>
                </c:pt>
                <c:pt idx="295">
                  <c:v>-4.9919367042686291E-2</c:v>
                </c:pt>
                <c:pt idx="296">
                  <c:v>-4.7185524136693191E-2</c:v>
                </c:pt>
                <c:pt idx="297">
                  <c:v>-4.7706116306447832E-2</c:v>
                </c:pt>
                <c:pt idx="298">
                  <c:v>-4.3570287228436699E-2</c:v>
                </c:pt>
                <c:pt idx="299">
                  <c:v>-4.0633768278783844E-2</c:v>
                </c:pt>
                <c:pt idx="300">
                  <c:v>-3.827024865639661E-2</c:v>
                </c:pt>
                <c:pt idx="301">
                  <c:v>-2.9582549084608667E-2</c:v>
                </c:pt>
                <c:pt idx="302">
                  <c:v>-2.483951726149991E-2</c:v>
                </c:pt>
                <c:pt idx="303">
                  <c:v>-2.2040773964691951E-2</c:v>
                </c:pt>
                <c:pt idx="304">
                  <c:v>-1.9997073000844079E-2</c:v>
                </c:pt>
                <c:pt idx="305">
                  <c:v>-2.2568159196652005E-2</c:v>
                </c:pt>
                <c:pt idx="306">
                  <c:v>-2.7125151095897859E-2</c:v>
                </c:pt>
                <c:pt idx="307">
                  <c:v>-3.1585962099910825E-2</c:v>
                </c:pt>
                <c:pt idx="308">
                  <c:v>-3.5120589973119731E-2</c:v>
                </c:pt>
                <c:pt idx="309">
                  <c:v>-3.9489369067146507E-2</c:v>
                </c:pt>
                <c:pt idx="310">
                  <c:v>-4.2461832284401479E-2</c:v>
                </c:pt>
                <c:pt idx="311">
                  <c:v>-4.3506553038233253E-2</c:v>
                </c:pt>
                <c:pt idx="312">
                  <c:v>-4.7029182419478177E-2</c:v>
                </c:pt>
                <c:pt idx="313">
                  <c:v>-5.1652851623375629E-2</c:v>
                </c:pt>
                <c:pt idx="314">
                  <c:v>-5.7886379685932132E-2</c:v>
                </c:pt>
                <c:pt idx="315">
                  <c:v>-6.1710027453125704E-2</c:v>
                </c:pt>
                <c:pt idx="316">
                  <c:v>-6.3602210346498378E-2</c:v>
                </c:pt>
                <c:pt idx="317">
                  <c:v>-6.2759728067326215E-2</c:v>
                </c:pt>
                <c:pt idx="318">
                  <c:v>-5.8984520958696551E-2</c:v>
                </c:pt>
                <c:pt idx="319">
                  <c:v>-5.6954851209779278E-2</c:v>
                </c:pt>
                <c:pt idx="320">
                  <c:v>-5.3515758562769911E-2</c:v>
                </c:pt>
                <c:pt idx="321">
                  <c:v>-5.0611721554891798E-2</c:v>
                </c:pt>
                <c:pt idx="322">
                  <c:v>-4.695993940022869E-2</c:v>
                </c:pt>
                <c:pt idx="323">
                  <c:v>-4.5963992397989317E-2</c:v>
                </c:pt>
                <c:pt idx="324">
                  <c:v>-4.0659965842855472E-2</c:v>
                </c:pt>
                <c:pt idx="325">
                  <c:v>-3.5241451684924652E-2</c:v>
                </c:pt>
                <c:pt idx="326">
                  <c:v>-3.4594997784256787E-2</c:v>
                </c:pt>
                <c:pt idx="327">
                  <c:v>-3.0894323789539824E-2</c:v>
                </c:pt>
                <c:pt idx="328">
                  <c:v>-2.4043158870868941E-2</c:v>
                </c:pt>
                <c:pt idx="329">
                  <c:v>-1.8801987839749401E-2</c:v>
                </c:pt>
                <c:pt idx="330">
                  <c:v>-8.4818079652326794E-3</c:v>
                </c:pt>
                <c:pt idx="331">
                  <c:v>8.9963835131601222E-4</c:v>
                </c:pt>
                <c:pt idx="332">
                  <c:v>4.638773591263412E-3</c:v>
                </c:pt>
                <c:pt idx="333">
                  <c:v>7.1151337178512186E-3</c:v>
                </c:pt>
                <c:pt idx="334">
                  <c:v>4.1740202717308605E-3</c:v>
                </c:pt>
                <c:pt idx="335">
                  <c:v>1.4223966274773403E-3</c:v>
                </c:pt>
                <c:pt idx="336">
                  <c:v>-1.1494239609028956E-3</c:v>
                </c:pt>
                <c:pt idx="337">
                  <c:v>-2.3510790870993059E-3</c:v>
                </c:pt>
                <c:pt idx="338">
                  <c:v>3.1343419909355408E-3</c:v>
                </c:pt>
                <c:pt idx="339">
                  <c:v>6.1958799604548975E-3</c:v>
                </c:pt>
                <c:pt idx="340">
                  <c:v>5.3236683115951422E-3</c:v>
                </c:pt>
                <c:pt idx="341">
                  <c:v>4.1797126706459853E-3</c:v>
                </c:pt>
                <c:pt idx="342">
                  <c:v>3.2359103917545262E-3</c:v>
                </c:pt>
                <c:pt idx="343">
                  <c:v>4.0596630268556755E-3</c:v>
                </c:pt>
                <c:pt idx="344">
                  <c:v>6.2587236263291768E-3</c:v>
                </c:pt>
                <c:pt idx="345">
                  <c:v>9.1101344892685621E-3</c:v>
                </c:pt>
                <c:pt idx="346">
                  <c:v>1.2840099261012261E-2</c:v>
                </c:pt>
                <c:pt idx="347">
                  <c:v>1.5215812972158682E-2</c:v>
                </c:pt>
                <c:pt idx="348">
                  <c:v>1.6503538185985267E-2</c:v>
                </c:pt>
                <c:pt idx="349">
                  <c:v>1.3324262646428719E-2</c:v>
                </c:pt>
                <c:pt idx="350">
                  <c:v>9.8817876087233802E-3</c:v>
                </c:pt>
                <c:pt idx="351">
                  <c:v>8.672353582496406E-3</c:v>
                </c:pt>
                <c:pt idx="352">
                  <c:v>1.0026057662660071E-2</c:v>
                </c:pt>
                <c:pt idx="353">
                  <c:v>1.217228707112028E-2</c:v>
                </c:pt>
                <c:pt idx="354">
                  <c:v>1.7314919221327774E-2</c:v>
                </c:pt>
                <c:pt idx="355">
                  <c:v>2.2746315857825383E-2</c:v>
                </c:pt>
                <c:pt idx="356">
                  <c:v>2.5142033241755346E-2</c:v>
                </c:pt>
                <c:pt idx="357">
                  <c:v>2.6732310046633456E-2</c:v>
                </c:pt>
                <c:pt idx="358">
                  <c:v>2.7673485129176445E-2</c:v>
                </c:pt>
                <c:pt idx="359">
                  <c:v>3.0495430887608199E-2</c:v>
                </c:pt>
                <c:pt idx="360">
                  <c:v>3.5158605976585378E-2</c:v>
                </c:pt>
                <c:pt idx="361">
                  <c:v>3.4811051214880706E-2</c:v>
                </c:pt>
                <c:pt idx="362">
                  <c:v>3.5342071465135572E-2</c:v>
                </c:pt>
                <c:pt idx="363">
                  <c:v>3.3755312358687561E-2</c:v>
                </c:pt>
                <c:pt idx="364">
                  <c:v>3.492757608209307E-2</c:v>
                </c:pt>
                <c:pt idx="365">
                  <c:v>3.0647888136922319E-2</c:v>
                </c:pt>
                <c:pt idx="366">
                  <c:v>2.6945934386219061E-2</c:v>
                </c:pt>
                <c:pt idx="367">
                  <c:v>2.5738762757467892E-2</c:v>
                </c:pt>
                <c:pt idx="368">
                  <c:v>2.3299750391806429E-2</c:v>
                </c:pt>
                <c:pt idx="369">
                  <c:v>2.0323513905131652E-2</c:v>
                </c:pt>
                <c:pt idx="370">
                  <c:v>1.7360335381953806E-2</c:v>
                </c:pt>
                <c:pt idx="371">
                  <c:v>1.3641154797597643E-2</c:v>
                </c:pt>
                <c:pt idx="372">
                  <c:v>8.9721090044618812E-3</c:v>
                </c:pt>
                <c:pt idx="373">
                  <c:v>8.0121510520876349E-3</c:v>
                </c:pt>
                <c:pt idx="374">
                  <c:v>6.7688173586399891E-3</c:v>
                </c:pt>
                <c:pt idx="375">
                  <c:v>6.5176572739087391E-3</c:v>
                </c:pt>
                <c:pt idx="376">
                  <c:v>4.2466242458771841E-3</c:v>
                </c:pt>
                <c:pt idx="377">
                  <c:v>4.0191115259433641E-3</c:v>
                </c:pt>
                <c:pt idx="378">
                  <c:v>5.3950771762485417E-3</c:v>
                </c:pt>
                <c:pt idx="379">
                  <c:v>7.6115208633342757E-3</c:v>
                </c:pt>
                <c:pt idx="380">
                  <c:v>1.4061133090264022E-2</c:v>
                </c:pt>
                <c:pt idx="381">
                  <c:v>2.0153492837695186E-2</c:v>
                </c:pt>
                <c:pt idx="382">
                  <c:v>2.3096553890015414E-2</c:v>
                </c:pt>
                <c:pt idx="383">
                  <c:v>2.9538927818028249E-2</c:v>
                </c:pt>
                <c:pt idx="384">
                  <c:v>3.1449232162323648E-2</c:v>
                </c:pt>
                <c:pt idx="385">
                  <c:v>2.9787361494705511E-2</c:v>
                </c:pt>
                <c:pt idx="386">
                  <c:v>2.8946001889582185E-2</c:v>
                </c:pt>
                <c:pt idx="387">
                  <c:v>2.7157015502833559E-2</c:v>
                </c:pt>
                <c:pt idx="388">
                  <c:v>2.544604937472994E-2</c:v>
                </c:pt>
                <c:pt idx="389">
                  <c:v>2.1815702175163487E-2</c:v>
                </c:pt>
                <c:pt idx="390">
                  <c:v>1.7123090958423903E-2</c:v>
                </c:pt>
                <c:pt idx="391">
                  <c:v>1.2051783357112544E-2</c:v>
                </c:pt>
                <c:pt idx="392">
                  <c:v>9.5415991443381643E-3</c:v>
                </c:pt>
                <c:pt idx="393">
                  <c:v>1.9466394808938636E-2</c:v>
                </c:pt>
                <c:pt idx="394">
                  <c:v>2.9419600998161322E-2</c:v>
                </c:pt>
                <c:pt idx="395">
                  <c:v>3.3681637140998477E-2</c:v>
                </c:pt>
                <c:pt idx="396">
                  <c:v>3.6236663270293734E-2</c:v>
                </c:pt>
                <c:pt idx="397">
                  <c:v>3.8225307505250772E-2</c:v>
                </c:pt>
                <c:pt idx="398">
                  <c:v>4.0547587840009447E-2</c:v>
                </c:pt>
                <c:pt idx="399">
                  <c:v>4.2304772654113254E-2</c:v>
                </c:pt>
                <c:pt idx="400">
                  <c:v>4.3199239019576563E-2</c:v>
                </c:pt>
                <c:pt idx="401">
                  <c:v>5.0607661864547904E-2</c:v>
                </c:pt>
                <c:pt idx="402">
                  <c:v>5.3434665772998935E-2</c:v>
                </c:pt>
                <c:pt idx="403">
                  <c:v>5.584038787571477E-2</c:v>
                </c:pt>
                <c:pt idx="404">
                  <c:v>5.7888663887862402E-2</c:v>
                </c:pt>
                <c:pt idx="405">
                  <c:v>5.4033575909008702E-2</c:v>
                </c:pt>
                <c:pt idx="406">
                  <c:v>5.4397748775667498E-2</c:v>
                </c:pt>
                <c:pt idx="407">
                  <c:v>5.3263123597669049E-2</c:v>
                </c:pt>
                <c:pt idx="408">
                  <c:v>5.2167276215206781E-2</c:v>
                </c:pt>
                <c:pt idx="409">
                  <c:v>5.0714295479426852E-2</c:v>
                </c:pt>
                <c:pt idx="410">
                  <c:v>4.4598096071656324E-2</c:v>
                </c:pt>
                <c:pt idx="411">
                  <c:v>4.1698450017573885E-2</c:v>
                </c:pt>
                <c:pt idx="412">
                  <c:v>3.9751683360989665E-2</c:v>
                </c:pt>
                <c:pt idx="413">
                  <c:v>3.6973583965706158E-2</c:v>
                </c:pt>
                <c:pt idx="414">
                  <c:v>3.3575881048965694E-2</c:v>
                </c:pt>
                <c:pt idx="415">
                  <c:v>3.0531503434368723E-2</c:v>
                </c:pt>
                <c:pt idx="416">
                  <c:v>2.7798613175465947E-2</c:v>
                </c:pt>
                <c:pt idx="417">
                  <c:v>2.4540884882454872E-2</c:v>
                </c:pt>
                <c:pt idx="418">
                  <c:v>2.3709125644502782E-2</c:v>
                </c:pt>
                <c:pt idx="419">
                  <c:v>2.5187339588683244E-2</c:v>
                </c:pt>
                <c:pt idx="420">
                  <c:v>3.0858331557745755E-2</c:v>
                </c:pt>
                <c:pt idx="421">
                  <c:v>4.0149302435909417E-2</c:v>
                </c:pt>
                <c:pt idx="422">
                  <c:v>4.8570270407419791E-2</c:v>
                </c:pt>
                <c:pt idx="423">
                  <c:v>5.3413716230866104E-2</c:v>
                </c:pt>
                <c:pt idx="424">
                  <c:v>5.6199349605003723E-2</c:v>
                </c:pt>
                <c:pt idx="425">
                  <c:v>6.1341155859671037E-2</c:v>
                </c:pt>
                <c:pt idx="426">
                  <c:v>6.5870182500175511E-2</c:v>
                </c:pt>
                <c:pt idx="427">
                  <c:v>6.7067547254468174E-2</c:v>
                </c:pt>
                <c:pt idx="428">
                  <c:v>6.9641256245009941E-2</c:v>
                </c:pt>
                <c:pt idx="429">
                  <c:v>6.7663857817196416E-2</c:v>
                </c:pt>
                <c:pt idx="430">
                  <c:v>6.5343674474756197E-2</c:v>
                </c:pt>
                <c:pt idx="431">
                  <c:v>6.3581395610707636E-2</c:v>
                </c:pt>
                <c:pt idx="432">
                  <c:v>6.1876259813347767E-2</c:v>
                </c:pt>
                <c:pt idx="433">
                  <c:v>6.7435321393406245E-2</c:v>
                </c:pt>
                <c:pt idx="434">
                  <c:v>7.4221775076378727E-2</c:v>
                </c:pt>
                <c:pt idx="435">
                  <c:v>7.6292424397033987E-2</c:v>
                </c:pt>
                <c:pt idx="436">
                  <c:v>7.6245134323809527E-2</c:v>
                </c:pt>
                <c:pt idx="437">
                  <c:v>7.4139197918851707E-2</c:v>
                </c:pt>
                <c:pt idx="438">
                  <c:v>7.0044525463470064E-2</c:v>
                </c:pt>
                <c:pt idx="439">
                  <c:v>6.2438548028432184E-2</c:v>
                </c:pt>
                <c:pt idx="440">
                  <c:v>5.5368506036401088E-2</c:v>
                </c:pt>
                <c:pt idx="441">
                  <c:v>4.8398883925221181E-2</c:v>
                </c:pt>
                <c:pt idx="442">
                  <c:v>4.9187356160599549E-2</c:v>
                </c:pt>
                <c:pt idx="443">
                  <c:v>5.0044503045099775E-2</c:v>
                </c:pt>
                <c:pt idx="444">
                  <c:v>4.9345681329127755E-2</c:v>
                </c:pt>
                <c:pt idx="445">
                  <c:v>4.6635883807695455E-2</c:v>
                </c:pt>
                <c:pt idx="446">
                  <c:v>4.3581576736722916E-2</c:v>
                </c:pt>
                <c:pt idx="447">
                  <c:v>4.3092189146059612E-2</c:v>
                </c:pt>
                <c:pt idx="448">
                  <c:v>4.1817726277575851E-2</c:v>
                </c:pt>
                <c:pt idx="449">
                  <c:v>4.9942762355597914E-2</c:v>
                </c:pt>
                <c:pt idx="450">
                  <c:v>5.41387353991718E-2</c:v>
                </c:pt>
                <c:pt idx="451">
                  <c:v>5.6808878869006429E-2</c:v>
                </c:pt>
                <c:pt idx="452">
                  <c:v>5.9053264599109756E-2</c:v>
                </c:pt>
                <c:pt idx="453">
                  <c:v>6.3738536399158274E-2</c:v>
                </c:pt>
                <c:pt idx="454">
                  <c:v>6.5082595225424367E-2</c:v>
                </c:pt>
                <c:pt idx="455">
                  <c:v>6.6193844278496838E-2</c:v>
                </c:pt>
                <c:pt idx="456">
                  <c:v>6.3910047292280003E-2</c:v>
                </c:pt>
                <c:pt idx="457">
                  <c:v>6.0192610969522775E-2</c:v>
                </c:pt>
                <c:pt idx="458">
                  <c:v>5.3394431229411454E-2</c:v>
                </c:pt>
                <c:pt idx="459">
                  <c:v>5.106028147543662E-2</c:v>
                </c:pt>
                <c:pt idx="460">
                  <c:v>4.664983492707786E-2</c:v>
                </c:pt>
                <c:pt idx="461">
                  <c:v>4.34630872240509E-2</c:v>
                </c:pt>
                <c:pt idx="462">
                  <c:v>4.1271296478484931E-2</c:v>
                </c:pt>
                <c:pt idx="463">
                  <c:v>3.7883928680902734E-2</c:v>
                </c:pt>
                <c:pt idx="464">
                  <c:v>2.8798553046500697E-2</c:v>
                </c:pt>
                <c:pt idx="465">
                  <c:v>2.3352917805494533E-2</c:v>
                </c:pt>
                <c:pt idx="466">
                  <c:v>1.602069908892001E-2</c:v>
                </c:pt>
                <c:pt idx="467">
                  <c:v>7.2940963884129406E-3</c:v>
                </c:pt>
                <c:pt idx="468">
                  <c:v>-8.0254127831957955E-3</c:v>
                </c:pt>
                <c:pt idx="469">
                  <c:v>-1.7135197386120016E-2</c:v>
                </c:pt>
                <c:pt idx="470">
                  <c:v>-2.5276493495500096E-2</c:v>
                </c:pt>
                <c:pt idx="471">
                  <c:v>-3.2566301382529472E-2</c:v>
                </c:pt>
                <c:pt idx="472">
                  <c:v>-3.5505982151441406E-2</c:v>
                </c:pt>
                <c:pt idx="473">
                  <c:v>-3.7004290134486251E-2</c:v>
                </c:pt>
                <c:pt idx="474">
                  <c:v>-3.8956357724798885E-2</c:v>
                </c:pt>
                <c:pt idx="475">
                  <c:v>-4.0441653014147816E-2</c:v>
                </c:pt>
                <c:pt idx="476">
                  <c:v>-4.0744354324893317E-2</c:v>
                </c:pt>
                <c:pt idx="477">
                  <c:v>-5.1317166659039515E-2</c:v>
                </c:pt>
                <c:pt idx="478">
                  <c:v>-6.5415055119113941E-2</c:v>
                </c:pt>
                <c:pt idx="479">
                  <c:v>-7.6513814579044936E-2</c:v>
                </c:pt>
                <c:pt idx="480">
                  <c:v>-8.0336586913974273E-2</c:v>
                </c:pt>
                <c:pt idx="481">
                  <c:v>-7.7615815725597059E-2</c:v>
                </c:pt>
                <c:pt idx="482">
                  <c:v>-7.7799864623698145E-2</c:v>
                </c:pt>
                <c:pt idx="483">
                  <c:v>-7.9457440537023194E-2</c:v>
                </c:pt>
                <c:pt idx="484">
                  <c:v>-7.7050481884858524E-2</c:v>
                </c:pt>
                <c:pt idx="485">
                  <c:v>-7.8686812813027585E-2</c:v>
                </c:pt>
                <c:pt idx="486">
                  <c:v>-8.2671992998014199E-2</c:v>
                </c:pt>
                <c:pt idx="487">
                  <c:v>-8.0851837182006392E-2</c:v>
                </c:pt>
                <c:pt idx="488">
                  <c:v>-8.2904546859843053E-2</c:v>
                </c:pt>
                <c:pt idx="489">
                  <c:v>-8.3967851194606924E-2</c:v>
                </c:pt>
                <c:pt idx="490">
                  <c:v>-8.5043941925029953E-2</c:v>
                </c:pt>
                <c:pt idx="491">
                  <c:v>-8.6517786336702818E-2</c:v>
                </c:pt>
                <c:pt idx="492">
                  <c:v>-8.4686433460336552E-2</c:v>
                </c:pt>
                <c:pt idx="493">
                  <c:v>-8.5886672346688675E-2</c:v>
                </c:pt>
                <c:pt idx="494">
                  <c:v>-8.1048170171238443E-2</c:v>
                </c:pt>
                <c:pt idx="495">
                  <c:v>-7.2334081973728148E-2</c:v>
                </c:pt>
                <c:pt idx="496">
                  <c:v>-6.548318093797878E-2</c:v>
                </c:pt>
                <c:pt idx="497">
                  <c:v>-5.7369966140207618E-2</c:v>
                </c:pt>
                <c:pt idx="498">
                  <c:v>-4.9960317986359026E-2</c:v>
                </c:pt>
                <c:pt idx="499">
                  <c:v>-3.6386281477454041E-2</c:v>
                </c:pt>
                <c:pt idx="500">
                  <c:v>-2.4137777508806746E-2</c:v>
                </c:pt>
                <c:pt idx="501">
                  <c:v>-1.4267274381293937E-2</c:v>
                </c:pt>
                <c:pt idx="502">
                  <c:v>-9.1721718543640307E-3</c:v>
                </c:pt>
                <c:pt idx="503">
                  <c:v>-5.0761628447246743E-3</c:v>
                </c:pt>
                <c:pt idx="504">
                  <c:v>-4.2095178188308324E-3</c:v>
                </c:pt>
                <c:pt idx="505">
                  <c:v>-1.8826199070622884E-3</c:v>
                </c:pt>
                <c:pt idx="506">
                  <c:v>-3.8283054113463777E-5</c:v>
                </c:pt>
                <c:pt idx="507">
                  <c:v>3.8069993328238017E-3</c:v>
                </c:pt>
                <c:pt idx="508">
                  <c:v>3.5759936092238931E-3</c:v>
                </c:pt>
                <c:pt idx="509">
                  <c:v>4.1542726262080443E-3</c:v>
                </c:pt>
                <c:pt idx="510">
                  <c:v>5.3599520041489601E-3</c:v>
                </c:pt>
                <c:pt idx="511">
                  <c:v>4.6433943930712651E-3</c:v>
                </c:pt>
                <c:pt idx="512">
                  <c:v>2.0291299042798361E-3</c:v>
                </c:pt>
                <c:pt idx="513">
                  <c:v>1.5580015964293814E-3</c:v>
                </c:pt>
                <c:pt idx="514">
                  <c:v>-2.4288334216202578E-3</c:v>
                </c:pt>
                <c:pt idx="515">
                  <c:v>-6.3244250417475723E-3</c:v>
                </c:pt>
                <c:pt idx="516">
                  <c:v>-6.9041427868130612E-3</c:v>
                </c:pt>
                <c:pt idx="517">
                  <c:v>-5.2796117382276631E-3</c:v>
                </c:pt>
                <c:pt idx="518">
                  <c:v>-2.3467941575212592E-3</c:v>
                </c:pt>
                <c:pt idx="519">
                  <c:v>-2.0224925298470975E-3</c:v>
                </c:pt>
                <c:pt idx="520">
                  <c:v>-2.9453876070635321E-3</c:v>
                </c:pt>
                <c:pt idx="521">
                  <c:v>-2.834814281804432E-3</c:v>
                </c:pt>
                <c:pt idx="522">
                  <c:v>-3.1158860375344322E-3</c:v>
                </c:pt>
                <c:pt idx="523">
                  <c:v>2.9943211059757502E-4</c:v>
                </c:pt>
                <c:pt idx="524">
                  <c:v>3.3715663582392086E-3</c:v>
                </c:pt>
                <c:pt idx="525">
                  <c:v>2.5398416690860515E-3</c:v>
                </c:pt>
                <c:pt idx="526">
                  <c:v>3.4593278388415083E-3</c:v>
                </c:pt>
                <c:pt idx="527">
                  <c:v>7.3402271262317242E-3</c:v>
                </c:pt>
                <c:pt idx="528">
                  <c:v>8.6968588760456544E-3</c:v>
                </c:pt>
                <c:pt idx="529">
                  <c:v>1.006052935857138E-2</c:v>
                </c:pt>
                <c:pt idx="530">
                  <c:v>1.2614173567329967E-2</c:v>
                </c:pt>
                <c:pt idx="531">
                  <c:v>2.007093710392116E-2</c:v>
                </c:pt>
                <c:pt idx="532">
                  <c:v>2.4483807432196247E-2</c:v>
                </c:pt>
                <c:pt idx="533">
                  <c:v>2.9661814926388308E-2</c:v>
                </c:pt>
                <c:pt idx="534">
                  <c:v>3.0180219242407436E-2</c:v>
                </c:pt>
                <c:pt idx="535">
                  <c:v>3.0642401331473001E-2</c:v>
                </c:pt>
                <c:pt idx="536">
                  <c:v>2.5855272125745232E-2</c:v>
                </c:pt>
                <c:pt idx="537">
                  <c:v>2.1810407573349844E-2</c:v>
                </c:pt>
                <c:pt idx="538">
                  <c:v>1.9193125457755755E-2</c:v>
                </c:pt>
                <c:pt idx="539">
                  <c:v>1.6124032259811072E-2</c:v>
                </c:pt>
                <c:pt idx="540">
                  <c:v>1.3535967453281117E-2</c:v>
                </c:pt>
                <c:pt idx="541">
                  <c:v>6.5542319510072389E-3</c:v>
                </c:pt>
                <c:pt idx="542">
                  <c:v>3.4100762581541488E-3</c:v>
                </c:pt>
                <c:pt idx="543">
                  <c:v>1.0809603595784978E-4</c:v>
                </c:pt>
                <c:pt idx="544">
                  <c:v>-4.4798939246155633E-3</c:v>
                </c:pt>
                <c:pt idx="545">
                  <c:v>3.7694596339599151E-4</c:v>
                </c:pt>
                <c:pt idx="546">
                  <c:v>5.7774792281060083E-3</c:v>
                </c:pt>
                <c:pt idx="547">
                  <c:v>1.2342395232263215E-2</c:v>
                </c:pt>
                <c:pt idx="548">
                  <c:v>1.5344670234189062E-2</c:v>
                </c:pt>
                <c:pt idx="549">
                  <c:v>1.7121772599608898E-2</c:v>
                </c:pt>
                <c:pt idx="550">
                  <c:v>1.8318827763724066E-2</c:v>
                </c:pt>
                <c:pt idx="551">
                  <c:v>1.9847834629876049E-2</c:v>
                </c:pt>
                <c:pt idx="552">
                  <c:v>1.9619466569349875E-2</c:v>
                </c:pt>
                <c:pt idx="553">
                  <c:v>1.9216980503181658E-2</c:v>
                </c:pt>
                <c:pt idx="554">
                  <c:v>1.8682677819075399E-2</c:v>
                </c:pt>
                <c:pt idx="555">
                  <c:v>1.605119943713107E-2</c:v>
                </c:pt>
                <c:pt idx="556">
                  <c:v>1.4206790329843955E-2</c:v>
                </c:pt>
                <c:pt idx="557">
                  <c:v>1.2599987030232684E-2</c:v>
                </c:pt>
                <c:pt idx="558">
                  <c:v>1.0397634300333802E-2</c:v>
                </c:pt>
                <c:pt idx="559">
                  <c:v>8.9538285406554063E-3</c:v>
                </c:pt>
                <c:pt idx="560">
                  <c:v>5.3207190536972426E-3</c:v>
                </c:pt>
                <c:pt idx="561">
                  <c:v>3.2139206997161551E-3</c:v>
                </c:pt>
                <c:pt idx="562">
                  <c:v>1.5268374561068221E-3</c:v>
                </c:pt>
                <c:pt idx="563">
                  <c:v>-1.8122166482534841E-3</c:v>
                </c:pt>
                <c:pt idx="564">
                  <c:v>-4.007366256469691E-3</c:v>
                </c:pt>
                <c:pt idx="565">
                  <c:v>-5.2813697330889031E-3</c:v>
                </c:pt>
                <c:pt idx="566">
                  <c:v>-6.2192324711802804E-3</c:v>
                </c:pt>
                <c:pt idx="567">
                  <c:v>-6.8830760155085269E-3</c:v>
                </c:pt>
                <c:pt idx="568">
                  <c:v>-8.1246888584884935E-3</c:v>
                </c:pt>
                <c:pt idx="569">
                  <c:v>-1.0204774438996145E-2</c:v>
                </c:pt>
                <c:pt idx="570">
                  <c:v>-1.0918011552916607E-2</c:v>
                </c:pt>
                <c:pt idx="571">
                  <c:v>-1.0152336995356448E-2</c:v>
                </c:pt>
                <c:pt idx="572">
                  <c:v>-1.1036814577263021E-2</c:v>
                </c:pt>
                <c:pt idx="573">
                  <c:v>-1.4803935238095756E-2</c:v>
                </c:pt>
                <c:pt idx="574">
                  <c:v>-1.7586376849336061E-2</c:v>
                </c:pt>
                <c:pt idx="575">
                  <c:v>-1.636571612724036E-2</c:v>
                </c:pt>
                <c:pt idx="576">
                  <c:v>-1.3222951699207508E-2</c:v>
                </c:pt>
                <c:pt idx="577">
                  <c:v>-1.0610233859779994E-2</c:v>
                </c:pt>
                <c:pt idx="578">
                  <c:v>-6.4425269301777721E-3</c:v>
                </c:pt>
                <c:pt idx="579">
                  <c:v>-1.5041429554587538E-3</c:v>
                </c:pt>
                <c:pt idx="580">
                  <c:v>1.9817085099205212E-3</c:v>
                </c:pt>
                <c:pt idx="581">
                  <c:v>1.0899270543136552E-3</c:v>
                </c:pt>
                <c:pt idx="582">
                  <c:v>1.1978888220406159E-2</c:v>
                </c:pt>
                <c:pt idx="583">
                  <c:v>1.7972745431918735E-2</c:v>
                </c:pt>
                <c:pt idx="584">
                  <c:v>2.4463491789046721E-2</c:v>
                </c:pt>
                <c:pt idx="585">
                  <c:v>2.8869530569807234E-2</c:v>
                </c:pt>
                <c:pt idx="586">
                  <c:v>3.6392206556126405E-2</c:v>
                </c:pt>
                <c:pt idx="587">
                  <c:v>4.5470715247191373E-2</c:v>
                </c:pt>
                <c:pt idx="588">
                  <c:v>5.0464598370779878E-2</c:v>
                </c:pt>
                <c:pt idx="589">
                  <c:v>5.4601691871233093E-2</c:v>
                </c:pt>
                <c:pt idx="590">
                  <c:v>5.4820433490549769E-2</c:v>
                </c:pt>
                <c:pt idx="591">
                  <c:v>5.4367061140097483E-2</c:v>
                </c:pt>
                <c:pt idx="592">
                  <c:v>5.3792324025490057E-2</c:v>
                </c:pt>
                <c:pt idx="593">
                  <c:v>4.9929059944260556E-2</c:v>
                </c:pt>
                <c:pt idx="594">
                  <c:v>4.3933602748956968E-2</c:v>
                </c:pt>
                <c:pt idx="595">
                  <c:v>3.3936118227057666E-2</c:v>
                </c:pt>
                <c:pt idx="596">
                  <c:v>2.4517392839224161E-2</c:v>
                </c:pt>
                <c:pt idx="597">
                  <c:v>1.8059400836501149E-2</c:v>
                </c:pt>
                <c:pt idx="598">
                  <c:v>1.199443080160334E-2</c:v>
                </c:pt>
                <c:pt idx="599">
                  <c:v>8.7064690027294223E-3</c:v>
                </c:pt>
                <c:pt idx="600">
                  <c:v>6.0314739605835666E-3</c:v>
                </c:pt>
                <c:pt idx="601">
                  <c:v>7.0671588672921448E-3</c:v>
                </c:pt>
                <c:pt idx="602">
                  <c:v>1.0997972938016298E-2</c:v>
                </c:pt>
                <c:pt idx="603">
                  <c:v>1.1552024058163468E-2</c:v>
                </c:pt>
                <c:pt idx="604">
                  <c:v>-2.5745581376684479E-2</c:v>
                </c:pt>
                <c:pt idx="605">
                  <c:v>-5.3870979638553917E-2</c:v>
                </c:pt>
                <c:pt idx="606">
                  <c:v>-7.5690390451348399E-2</c:v>
                </c:pt>
                <c:pt idx="607">
                  <c:v>-9.632106191486467E-2</c:v>
                </c:pt>
                <c:pt idx="608">
                  <c:v>-0.11698537259511577</c:v>
                </c:pt>
                <c:pt idx="609">
                  <c:v>-0.13304054561868783</c:v>
                </c:pt>
                <c:pt idx="610">
                  <c:v>-0.14250197388679164</c:v>
                </c:pt>
                <c:pt idx="611">
                  <c:v>-0.14509006645189704</c:v>
                </c:pt>
                <c:pt idx="612">
                  <c:v>-0.14506412141774461</c:v>
                </c:pt>
                <c:pt idx="613">
                  <c:v>-0.13979064545409314</c:v>
                </c:pt>
                <c:pt idx="614">
                  <c:v>-0.13206637128247745</c:v>
                </c:pt>
                <c:pt idx="615">
                  <c:v>-0.12531017742639516</c:v>
                </c:pt>
                <c:pt idx="616">
                  <c:v>-0.11898936740236454</c:v>
                </c:pt>
                <c:pt idx="617">
                  <c:v>-0.10988166728186188</c:v>
                </c:pt>
                <c:pt idx="618">
                  <c:v>-9.629451995791638E-2</c:v>
                </c:pt>
                <c:pt idx="619">
                  <c:v>-8.495303074348648E-2</c:v>
                </c:pt>
                <c:pt idx="620">
                  <c:v>-7.390002872050605E-2</c:v>
                </c:pt>
                <c:pt idx="621">
                  <c:v>-6.4398986420412418E-2</c:v>
                </c:pt>
                <c:pt idx="622">
                  <c:v>-5.5822017037441274E-2</c:v>
                </c:pt>
                <c:pt idx="623">
                  <c:v>-4.6066705824540533E-2</c:v>
                </c:pt>
                <c:pt idx="624">
                  <c:v>-3.6299457862022377E-2</c:v>
                </c:pt>
                <c:pt idx="625">
                  <c:v>-2.3034166255381905E-2</c:v>
                </c:pt>
                <c:pt idx="626">
                  <c:v>-1.6379692513259991E-2</c:v>
                </c:pt>
                <c:pt idx="627">
                  <c:v>-1.0979941425695472E-2</c:v>
                </c:pt>
                <c:pt idx="628">
                  <c:v>-7.0246706102146117E-3</c:v>
                </c:pt>
                <c:pt idx="629">
                  <c:v>-2.2460741281762342E-3</c:v>
                </c:pt>
                <c:pt idx="630">
                  <c:v>1.5230555022314185E-3</c:v>
                </c:pt>
                <c:pt idx="631">
                  <c:v>3.6584198376707899E-3</c:v>
                </c:pt>
                <c:pt idx="632">
                  <c:v>3.6895643641265963E-3</c:v>
                </c:pt>
                <c:pt idx="633">
                  <c:v>4.4719165860804821E-3</c:v>
                </c:pt>
                <c:pt idx="634">
                  <c:v>4.233846225935034E-3</c:v>
                </c:pt>
                <c:pt idx="635">
                  <c:v>2.7990939464879183E-3</c:v>
                </c:pt>
                <c:pt idx="636">
                  <c:v>3.2432162751638849E-3</c:v>
                </c:pt>
                <c:pt idx="637">
                  <c:v>2.7541802382875513E-3</c:v>
                </c:pt>
                <c:pt idx="638">
                  <c:v>3.5396847251474295E-3</c:v>
                </c:pt>
                <c:pt idx="639">
                  <c:v>2.1147075510077329E-3</c:v>
                </c:pt>
                <c:pt idx="640">
                  <c:v>9.7428692544410112E-4</c:v>
                </c:pt>
                <c:pt idx="641">
                  <c:v>-1.930217004742385E-3</c:v>
                </c:pt>
                <c:pt idx="642">
                  <c:v>-1.3835970126485631E-3</c:v>
                </c:pt>
                <c:pt idx="643">
                  <c:v>2.6039037423375433E-4</c:v>
                </c:pt>
                <c:pt idx="644">
                  <c:v>-1.654683891537001E-3</c:v>
                </c:pt>
                <c:pt idx="645">
                  <c:v>-4.3360886334167237E-3</c:v>
                </c:pt>
                <c:pt idx="646">
                  <c:v>-1.0787276316519989E-2</c:v>
                </c:pt>
                <c:pt idx="647">
                  <c:v>-1.8918179141809377E-2</c:v>
                </c:pt>
                <c:pt idx="648">
                  <c:v>-2.3872304322029692E-2</c:v>
                </c:pt>
                <c:pt idx="649">
                  <c:v>-2.5481297391659607E-2</c:v>
                </c:pt>
                <c:pt idx="650">
                  <c:v>-2.4051391261360022E-2</c:v>
                </c:pt>
                <c:pt idx="651">
                  <c:v>-2.6657118863693485E-2</c:v>
                </c:pt>
                <c:pt idx="652">
                  <c:v>-2.8794650917880471E-2</c:v>
                </c:pt>
                <c:pt idx="653">
                  <c:v>-3.0541041137142066E-2</c:v>
                </c:pt>
                <c:pt idx="654">
                  <c:v>-3.0761110544551995E-2</c:v>
                </c:pt>
                <c:pt idx="655">
                  <c:v>-3.2182958422273478E-2</c:v>
                </c:pt>
                <c:pt idx="656">
                  <c:v>-3.1730071368108792E-2</c:v>
                </c:pt>
                <c:pt idx="657">
                  <c:v>-3.1013685568113569E-2</c:v>
                </c:pt>
                <c:pt idx="658">
                  <c:v>-3.0499039837206032E-2</c:v>
                </c:pt>
                <c:pt idx="659">
                  <c:v>-2.9748301372211294E-2</c:v>
                </c:pt>
                <c:pt idx="660">
                  <c:v>-3.2421164219250453E-2</c:v>
                </c:pt>
                <c:pt idx="661">
                  <c:v>-3.6145602694727108E-2</c:v>
                </c:pt>
                <c:pt idx="662">
                  <c:v>-3.7051397610352366E-2</c:v>
                </c:pt>
                <c:pt idx="663">
                  <c:v>-3.8538755996905927E-2</c:v>
                </c:pt>
                <c:pt idx="664">
                  <c:v>-3.8064758944157839E-2</c:v>
                </c:pt>
                <c:pt idx="665">
                  <c:v>-3.7659645556095578E-2</c:v>
                </c:pt>
                <c:pt idx="666">
                  <c:v>-3.7313112027583806E-2</c:v>
                </c:pt>
                <c:pt idx="667">
                  <c:v>-3.4216418822815564E-2</c:v>
                </c:pt>
                <c:pt idx="668">
                  <c:v>-3.1400551444068059E-2</c:v>
                </c:pt>
                <c:pt idx="669">
                  <c:v>-2.7236771518770242E-2</c:v>
                </c:pt>
                <c:pt idx="670">
                  <c:v>-2.3264492732183673E-2</c:v>
                </c:pt>
                <c:pt idx="671">
                  <c:v>-1.988750326071087E-2</c:v>
                </c:pt>
                <c:pt idx="672">
                  <c:v>-1.7015345229557832E-2</c:v>
                </c:pt>
                <c:pt idx="673">
                  <c:v>-1.3771401242348658E-2</c:v>
                </c:pt>
                <c:pt idx="674">
                  <c:v>-1.1473169609987233E-2</c:v>
                </c:pt>
                <c:pt idx="675">
                  <c:v>-9.9419959012463366E-3</c:v>
                </c:pt>
                <c:pt idx="676">
                  <c:v>-7.4291815572229414E-3</c:v>
                </c:pt>
                <c:pt idx="677">
                  <c:v>-4.5759898983463998E-3</c:v>
                </c:pt>
                <c:pt idx="678">
                  <c:v>-5.8886629846675032E-3</c:v>
                </c:pt>
                <c:pt idx="679">
                  <c:v>-9.2498986264257788E-3</c:v>
                </c:pt>
                <c:pt idx="680">
                  <c:v>-7.777665338490003E-3</c:v>
                </c:pt>
                <c:pt idx="681">
                  <c:v>-7.7356893954567685E-3</c:v>
                </c:pt>
                <c:pt idx="682">
                  <c:v>-7.6146496932376628E-3</c:v>
                </c:pt>
                <c:pt idx="683">
                  <c:v>-9.0330511267739944E-3</c:v>
                </c:pt>
                <c:pt idx="684">
                  <c:v>-9.241280485559944E-3</c:v>
                </c:pt>
                <c:pt idx="685">
                  <c:v>-1.0499092899901807E-2</c:v>
                </c:pt>
                <c:pt idx="686">
                  <c:v>-1.4564810451360488E-2</c:v>
                </c:pt>
                <c:pt idx="687">
                  <c:v>-1.3183896738399259E-2</c:v>
                </c:pt>
                <c:pt idx="688">
                  <c:v>-1.6751850772089405E-2</c:v>
                </c:pt>
                <c:pt idx="689">
                  <c:v>-1.7756067598867498E-2</c:v>
                </c:pt>
                <c:pt idx="690">
                  <c:v>-1.8740418897741584E-2</c:v>
                </c:pt>
                <c:pt idx="691">
                  <c:v>-1.7697989954115645E-2</c:v>
                </c:pt>
                <c:pt idx="692">
                  <c:v>-1.5079668995877649E-2</c:v>
                </c:pt>
                <c:pt idx="693">
                  <c:v>-1.6456638922600852E-2</c:v>
                </c:pt>
                <c:pt idx="694">
                  <c:v>-1.8547811798154124E-2</c:v>
                </c:pt>
                <c:pt idx="695">
                  <c:v>-1.6374657400919368E-2</c:v>
                </c:pt>
                <c:pt idx="696">
                  <c:v>-1.4885611343002481E-2</c:v>
                </c:pt>
                <c:pt idx="697">
                  <c:v>-1.4349462190549556E-2</c:v>
                </c:pt>
                <c:pt idx="698">
                  <c:v>-1.3365918617991079E-2</c:v>
                </c:pt>
                <c:pt idx="699">
                  <c:v>-1.8443096508852452E-2</c:v>
                </c:pt>
                <c:pt idx="700">
                  <c:v>-2.4610359832026862E-2</c:v>
                </c:pt>
                <c:pt idx="701">
                  <c:v>-2.7161309589702531E-2</c:v>
                </c:pt>
                <c:pt idx="702">
                  <c:v>-3.0450183141982334E-2</c:v>
                </c:pt>
                <c:pt idx="703">
                  <c:v>-3.5879663240258264E-2</c:v>
                </c:pt>
                <c:pt idx="704">
                  <c:v>-4.0524211589041181E-2</c:v>
                </c:pt>
                <c:pt idx="705">
                  <c:v>-4.8100918272015569E-2</c:v>
                </c:pt>
                <c:pt idx="706">
                  <c:v>-5.3888321916003012E-2</c:v>
                </c:pt>
                <c:pt idx="707">
                  <c:v>-5.7008039464533589E-2</c:v>
                </c:pt>
                <c:pt idx="708">
                  <c:v>-6.0402350095444368E-2</c:v>
                </c:pt>
                <c:pt idx="709">
                  <c:v>-6.3573094284769649E-2</c:v>
                </c:pt>
                <c:pt idx="710">
                  <c:v>-6.5332563617241046E-2</c:v>
                </c:pt>
                <c:pt idx="711">
                  <c:v>-6.1566394959439719E-2</c:v>
                </c:pt>
                <c:pt idx="712">
                  <c:v>-6.1514382860635042E-2</c:v>
                </c:pt>
                <c:pt idx="713">
                  <c:v>-6.3172618883399978E-2</c:v>
                </c:pt>
                <c:pt idx="714">
                  <c:v>-6.0951759185894794E-2</c:v>
                </c:pt>
                <c:pt idx="715">
                  <c:v>-6.2917340334625593E-2</c:v>
                </c:pt>
                <c:pt idx="716">
                  <c:v>-6.3340162733763306E-2</c:v>
                </c:pt>
                <c:pt idx="717">
                  <c:v>-5.974957561544425E-2</c:v>
                </c:pt>
                <c:pt idx="718">
                  <c:v>-5.5455817865587953E-2</c:v>
                </c:pt>
                <c:pt idx="719">
                  <c:v>-5.2260130718985276E-2</c:v>
                </c:pt>
                <c:pt idx="720">
                  <c:v>-5.0361085741411848E-2</c:v>
                </c:pt>
                <c:pt idx="721">
                  <c:v>-4.7899466569051641E-2</c:v>
                </c:pt>
                <c:pt idx="722">
                  <c:v>-4.7025181634880342E-2</c:v>
                </c:pt>
                <c:pt idx="723">
                  <c:v>-4.420437134467925E-2</c:v>
                </c:pt>
                <c:pt idx="724">
                  <c:v>-4.3090806830732853E-2</c:v>
                </c:pt>
                <c:pt idx="725">
                  <c:v>-4.092738201012236E-2</c:v>
                </c:pt>
                <c:pt idx="726">
                  <c:v>-3.8766155213967979E-2</c:v>
                </c:pt>
                <c:pt idx="727">
                  <c:v>-3.7431279681949481E-2</c:v>
                </c:pt>
                <c:pt idx="728">
                  <c:v>-3.595897666641279E-2</c:v>
                </c:pt>
                <c:pt idx="729">
                  <c:v>-3.5195791875162974E-2</c:v>
                </c:pt>
                <c:pt idx="730">
                  <c:v>-3.5396824718227693E-2</c:v>
                </c:pt>
                <c:pt idx="731">
                  <c:v>-3.5550930828864291E-2</c:v>
                </c:pt>
                <c:pt idx="732">
                  <c:v>-3.3666518531786815E-2</c:v>
                </c:pt>
                <c:pt idx="733">
                  <c:v>-3.3406613830717302E-2</c:v>
                </c:pt>
                <c:pt idx="734">
                  <c:v>-3.3622303756303373E-2</c:v>
                </c:pt>
                <c:pt idx="735">
                  <c:v>-3.3248114607640988E-2</c:v>
                </c:pt>
                <c:pt idx="736">
                  <c:v>-3.2736080811266666E-2</c:v>
                </c:pt>
                <c:pt idx="737">
                  <c:v>-3.2761895206397051E-2</c:v>
                </c:pt>
                <c:pt idx="738">
                  <c:v>-3.3208763542512454E-2</c:v>
                </c:pt>
                <c:pt idx="739">
                  <c:v>-3.3580391340221505E-2</c:v>
                </c:pt>
                <c:pt idx="740">
                  <c:v>-2.9088840930722393E-2</c:v>
                </c:pt>
                <c:pt idx="741">
                  <c:v>-2.7238681874875881E-2</c:v>
                </c:pt>
                <c:pt idx="742">
                  <c:v>-2.6278862652515889E-2</c:v>
                </c:pt>
                <c:pt idx="743">
                  <c:v>-2.2427470194207877E-2</c:v>
                </c:pt>
                <c:pt idx="744">
                  <c:v>-2.0754721297606138E-2</c:v>
                </c:pt>
                <c:pt idx="745">
                  <c:v>-1.960777569909633E-2</c:v>
                </c:pt>
                <c:pt idx="746">
                  <c:v>-1.848581289313922E-2</c:v>
                </c:pt>
                <c:pt idx="747">
                  <c:v>-1.25962073950735E-2</c:v>
                </c:pt>
                <c:pt idx="748">
                  <c:v>-7.4387676268364844E-3</c:v>
                </c:pt>
                <c:pt idx="749">
                  <c:v>-1.713677746283282E-3</c:v>
                </c:pt>
                <c:pt idx="750">
                  <c:v>5.5908638373791675E-3</c:v>
                </c:pt>
                <c:pt idx="751">
                  <c:v>8.8494990115632888E-3</c:v>
                </c:pt>
                <c:pt idx="752">
                  <c:v>1.3301451881742699E-2</c:v>
                </c:pt>
                <c:pt idx="753">
                  <c:v>1.5437510606785443E-2</c:v>
                </c:pt>
                <c:pt idx="754">
                  <c:v>1.653496459687398E-2</c:v>
                </c:pt>
                <c:pt idx="755">
                  <c:v>2.0406273206347469E-2</c:v>
                </c:pt>
                <c:pt idx="756">
                  <c:v>2.2806490996315043E-2</c:v>
                </c:pt>
                <c:pt idx="757">
                  <c:v>2.4826909240710404E-2</c:v>
                </c:pt>
                <c:pt idx="758">
                  <c:v>2.5326769353989587E-2</c:v>
                </c:pt>
                <c:pt idx="759">
                  <c:v>2.8629733903734023E-2</c:v>
                </c:pt>
                <c:pt idx="760">
                  <c:v>3.0090998672578695E-2</c:v>
                </c:pt>
                <c:pt idx="761">
                  <c:v>3.1692830626559809E-2</c:v>
                </c:pt>
                <c:pt idx="762">
                  <c:v>3.2586527874160498E-2</c:v>
                </c:pt>
                <c:pt idx="763">
                  <c:v>3.3715290651487928E-2</c:v>
                </c:pt>
                <c:pt idx="764">
                  <c:v>3.3415339443930825E-2</c:v>
                </c:pt>
                <c:pt idx="765">
                  <c:v>3.2399557659432365E-2</c:v>
                </c:pt>
                <c:pt idx="766">
                  <c:v>3.1634572913496584E-2</c:v>
                </c:pt>
                <c:pt idx="767">
                  <c:v>2.9074779330547251E-2</c:v>
                </c:pt>
                <c:pt idx="768">
                  <c:v>2.7538111091588213E-2</c:v>
                </c:pt>
                <c:pt idx="769">
                  <c:v>2.7220467025860895E-2</c:v>
                </c:pt>
                <c:pt idx="770">
                  <c:v>2.6261421493119608E-2</c:v>
                </c:pt>
                <c:pt idx="771">
                  <c:v>2.6010833899616559E-2</c:v>
                </c:pt>
                <c:pt idx="772">
                  <c:v>2.567810511809665E-2</c:v>
                </c:pt>
                <c:pt idx="773">
                  <c:v>2.2564819035643335E-2</c:v>
                </c:pt>
                <c:pt idx="774">
                  <c:v>2.2268734494063525E-2</c:v>
                </c:pt>
                <c:pt idx="775">
                  <c:v>2.0983008550233717E-2</c:v>
                </c:pt>
                <c:pt idx="776">
                  <c:v>2.0536653623302703E-2</c:v>
                </c:pt>
                <c:pt idx="777">
                  <c:v>1.9952945254273602E-2</c:v>
                </c:pt>
                <c:pt idx="778">
                  <c:v>2.366828668869192E-2</c:v>
                </c:pt>
                <c:pt idx="779">
                  <c:v>2.390914651194509E-2</c:v>
                </c:pt>
                <c:pt idx="780">
                  <c:v>2.2625366500392263E-2</c:v>
                </c:pt>
                <c:pt idx="781">
                  <c:v>2.0561819697823336E-2</c:v>
                </c:pt>
                <c:pt idx="782">
                  <c:v>1.9910922889601723E-2</c:v>
                </c:pt>
                <c:pt idx="783">
                  <c:v>1.7174108056378201E-2</c:v>
                </c:pt>
                <c:pt idx="784">
                  <c:v>1.563438212787982E-2</c:v>
                </c:pt>
                <c:pt idx="785">
                  <c:v>1.2649997575668426E-2</c:v>
                </c:pt>
                <c:pt idx="786">
                  <c:v>1.2567883282632031E-2</c:v>
                </c:pt>
                <c:pt idx="787">
                  <c:v>1.4760331676035632E-2</c:v>
                </c:pt>
                <c:pt idx="788">
                  <c:v>1.9509678237854322E-2</c:v>
                </c:pt>
                <c:pt idx="789">
                  <c:v>2.3007965043798317E-2</c:v>
                </c:pt>
                <c:pt idx="790">
                  <c:v>1.8286310164788433E-2</c:v>
                </c:pt>
                <c:pt idx="791">
                  <c:v>1.5978993828553723E-2</c:v>
                </c:pt>
                <c:pt idx="792">
                  <c:v>1.7989354826342452E-2</c:v>
                </c:pt>
                <c:pt idx="793">
                  <c:v>1.5359256902965246E-2</c:v>
                </c:pt>
                <c:pt idx="794">
                  <c:v>9.9238146185169906E-3</c:v>
                </c:pt>
                <c:pt idx="795">
                  <c:v>-4.7380916743278156E-5</c:v>
                </c:pt>
                <c:pt idx="796">
                  <c:v>-6.658235661356815E-3</c:v>
                </c:pt>
                <c:pt idx="797">
                  <c:v>-1.0161275571271222E-2</c:v>
                </c:pt>
                <c:pt idx="798">
                  <c:v>-1.2789745128128249E-2</c:v>
                </c:pt>
                <c:pt idx="799">
                  <c:v>-7.1031257296118033E-3</c:v>
                </c:pt>
                <c:pt idx="800">
                  <c:v>-5.3673036184769263E-3</c:v>
                </c:pt>
                <c:pt idx="801">
                  <c:v>-3.9463017278661416E-3</c:v>
                </c:pt>
                <c:pt idx="802">
                  <c:v>-7.8812247627846332E-4</c:v>
                </c:pt>
                <c:pt idx="803">
                  <c:v>2.4949639604380236E-3</c:v>
                </c:pt>
                <c:pt idx="804">
                  <c:v>5.8384881333228833E-3</c:v>
                </c:pt>
                <c:pt idx="805">
                  <c:v>6.7912561854968079E-3</c:v>
                </c:pt>
                <c:pt idx="806">
                  <c:v>7.0602577110077114E-3</c:v>
                </c:pt>
                <c:pt idx="807">
                  <c:v>5.5905337332121663E-3</c:v>
                </c:pt>
                <c:pt idx="808">
                  <c:v>3.1754481254794298E-3</c:v>
                </c:pt>
                <c:pt idx="809">
                  <c:v>8.4729231388602777E-4</c:v>
                </c:pt>
                <c:pt idx="810">
                  <c:v>-2.0262313795020859E-3</c:v>
                </c:pt>
                <c:pt idx="811">
                  <c:v>-4.0142474140066886E-3</c:v>
                </c:pt>
                <c:pt idx="812">
                  <c:v>-8.7259048598434807E-3</c:v>
                </c:pt>
                <c:pt idx="813">
                  <c:v>-1.3117558044499433E-2</c:v>
                </c:pt>
                <c:pt idx="814">
                  <c:v>-1.7208473891271003E-2</c:v>
                </c:pt>
                <c:pt idx="815">
                  <c:v>-1.9817173233503627E-2</c:v>
                </c:pt>
                <c:pt idx="816">
                  <c:v>-2.3234981357242224E-2</c:v>
                </c:pt>
                <c:pt idx="817">
                  <c:v>-2.2447692722599499E-2</c:v>
                </c:pt>
                <c:pt idx="818">
                  <c:v>-2.157512004910811E-2</c:v>
                </c:pt>
                <c:pt idx="819">
                  <c:v>-2.1445680038906123E-2</c:v>
                </c:pt>
                <c:pt idx="820">
                  <c:v>-2.1499882282950411E-2</c:v>
                </c:pt>
                <c:pt idx="821">
                  <c:v>-2.1697331445629353E-2</c:v>
                </c:pt>
                <c:pt idx="822">
                  <c:v>-2.2404749540721025E-2</c:v>
                </c:pt>
                <c:pt idx="823">
                  <c:v>-2.0703613520977382E-2</c:v>
                </c:pt>
                <c:pt idx="824">
                  <c:v>-2.1135011987969188E-2</c:v>
                </c:pt>
                <c:pt idx="825">
                  <c:v>-2.0432113224801873E-2</c:v>
                </c:pt>
                <c:pt idx="826">
                  <c:v>-1.9648620783021764E-2</c:v>
                </c:pt>
                <c:pt idx="827">
                  <c:v>-1.9210920255657626E-2</c:v>
                </c:pt>
                <c:pt idx="828">
                  <c:v>-1.704909976608926E-2</c:v>
                </c:pt>
                <c:pt idx="829">
                  <c:v>-1.6361246700908993E-2</c:v>
                </c:pt>
                <c:pt idx="830">
                  <c:v>-1.7235932593655523E-2</c:v>
                </c:pt>
                <c:pt idx="831">
                  <c:v>-1.7324737335452256E-2</c:v>
                </c:pt>
                <c:pt idx="832">
                  <c:v>-1.519687390828206E-2</c:v>
                </c:pt>
                <c:pt idx="833">
                  <c:v>-1.335673063583187E-2</c:v>
                </c:pt>
                <c:pt idx="834">
                  <c:v>-1.45629564544415E-2</c:v>
                </c:pt>
                <c:pt idx="835">
                  <c:v>-1.5341949484082185E-2</c:v>
                </c:pt>
                <c:pt idx="836">
                  <c:v>-1.2977372651209906E-2</c:v>
                </c:pt>
                <c:pt idx="837">
                  <c:v>-1.2577082479911961E-2</c:v>
                </c:pt>
                <c:pt idx="838">
                  <c:v>-1.3720168328936744E-2</c:v>
                </c:pt>
                <c:pt idx="839">
                  <c:v>-1.3659302172442711E-2</c:v>
                </c:pt>
                <c:pt idx="840">
                  <c:v>-1.3055958461352879E-2</c:v>
                </c:pt>
                <c:pt idx="841">
                  <c:v>-1.5234515708834384E-2</c:v>
                </c:pt>
                <c:pt idx="842">
                  <c:v>-1.6767576201264456E-2</c:v>
                </c:pt>
                <c:pt idx="843">
                  <c:v>-1.8177486360402617E-2</c:v>
                </c:pt>
                <c:pt idx="844">
                  <c:v>-2.0674853704867657E-2</c:v>
                </c:pt>
                <c:pt idx="845">
                  <c:v>-2.4395670660231517E-2</c:v>
                </c:pt>
                <c:pt idx="846">
                  <c:v>-2.4632530716951817E-2</c:v>
                </c:pt>
                <c:pt idx="847">
                  <c:v>-2.4537373617895764E-2</c:v>
                </c:pt>
                <c:pt idx="848">
                  <c:v>-2.6983200017374198E-2</c:v>
                </c:pt>
                <c:pt idx="849">
                  <c:v>-2.979175008802204E-2</c:v>
                </c:pt>
                <c:pt idx="850">
                  <c:v>-3.3652450195164163E-2</c:v>
                </c:pt>
                <c:pt idx="851">
                  <c:v>-3.5493403893874786E-2</c:v>
                </c:pt>
                <c:pt idx="852">
                  <c:v>-3.6931116826855237E-2</c:v>
                </c:pt>
                <c:pt idx="853">
                  <c:v>-3.6836548380341561E-2</c:v>
                </c:pt>
                <c:pt idx="854">
                  <c:v>-3.6342674532274133E-2</c:v>
                </c:pt>
                <c:pt idx="855">
                  <c:v>-3.4741614616223715E-2</c:v>
                </c:pt>
                <c:pt idx="856">
                  <c:v>-3.2691435242062972E-2</c:v>
                </c:pt>
                <c:pt idx="857">
                  <c:v>-2.7912781325044378E-2</c:v>
                </c:pt>
                <c:pt idx="858">
                  <c:v>-2.1851108905087568E-2</c:v>
                </c:pt>
                <c:pt idx="859">
                  <c:v>-1.3253403740900671E-2</c:v>
                </c:pt>
                <c:pt idx="860">
                  <c:v>-7.166960117065968E-3</c:v>
                </c:pt>
                <c:pt idx="861">
                  <c:v>-3.5171898504343657E-3</c:v>
                </c:pt>
                <c:pt idx="862">
                  <c:v>-2.1789252710069373E-4</c:v>
                </c:pt>
                <c:pt idx="863">
                  <c:v>1.1692469020485596E-3</c:v>
                </c:pt>
                <c:pt idx="864">
                  <c:v>3.0426016445905812E-3</c:v>
                </c:pt>
                <c:pt idx="865">
                  <c:v>2.8755067681373037E-3</c:v>
                </c:pt>
                <c:pt idx="866">
                  <c:v>3.5118360351735767E-3</c:v>
                </c:pt>
                <c:pt idx="867">
                  <c:v>5.1703129541958992E-3</c:v>
                </c:pt>
                <c:pt idx="868">
                  <c:v>3.2106362522242859E-3</c:v>
                </c:pt>
                <c:pt idx="869">
                  <c:v>2.0388449518762286E-3</c:v>
                </c:pt>
                <c:pt idx="870">
                  <c:v>2.2976336572771983E-3</c:v>
                </c:pt>
                <c:pt idx="871">
                  <c:v>8.7418386077509069E-4</c:v>
                </c:pt>
                <c:pt idx="872">
                  <c:v>5.4909678471715129E-4</c:v>
                </c:pt>
                <c:pt idx="873">
                  <c:v>-1.3118326372769662E-3</c:v>
                </c:pt>
                <c:pt idx="874">
                  <c:v>-4.354727658015034E-3</c:v>
                </c:pt>
                <c:pt idx="875">
                  <c:v>-1.0688892969290431E-2</c:v>
                </c:pt>
                <c:pt idx="876">
                  <c:v>-1.7129242113204324E-2</c:v>
                </c:pt>
                <c:pt idx="877">
                  <c:v>-2.6379381028027837E-2</c:v>
                </c:pt>
                <c:pt idx="878">
                  <c:v>-3.0925283427149397E-2</c:v>
                </c:pt>
                <c:pt idx="879">
                  <c:v>-3.0134100653075868E-2</c:v>
                </c:pt>
                <c:pt idx="880">
                  <c:v>-2.5970883021555369E-2</c:v>
                </c:pt>
                <c:pt idx="881">
                  <c:v>-2.3213470798979063E-2</c:v>
                </c:pt>
                <c:pt idx="882">
                  <c:v>-1.958878438023659E-2</c:v>
                </c:pt>
                <c:pt idx="883">
                  <c:v>-1.9725985751742225E-2</c:v>
                </c:pt>
                <c:pt idx="884">
                  <c:v>-1.8008671423747402E-2</c:v>
                </c:pt>
                <c:pt idx="885">
                  <c:v>-1.8058107428908565E-2</c:v>
                </c:pt>
                <c:pt idx="886">
                  <c:v>-1.78910452053479E-2</c:v>
                </c:pt>
                <c:pt idx="887">
                  <c:v>-1.5956282976499203E-2</c:v>
                </c:pt>
                <c:pt idx="888">
                  <c:v>-1.5858760184667919E-2</c:v>
                </c:pt>
                <c:pt idx="889">
                  <c:v>-1.5601634788574015E-2</c:v>
                </c:pt>
                <c:pt idx="890">
                  <c:v>-1.6022407551725015E-2</c:v>
                </c:pt>
                <c:pt idx="891">
                  <c:v>-1.656944789482695E-2</c:v>
                </c:pt>
                <c:pt idx="892">
                  <c:v>-1.7209171683242208E-2</c:v>
                </c:pt>
                <c:pt idx="893">
                  <c:v>-1.7514213019689362E-2</c:v>
                </c:pt>
                <c:pt idx="894">
                  <c:v>-1.7553589210924314E-2</c:v>
                </c:pt>
                <c:pt idx="895">
                  <c:v>-2.0984395658985244E-2</c:v>
                </c:pt>
                <c:pt idx="896">
                  <c:v>-2.3032937534240627E-2</c:v>
                </c:pt>
                <c:pt idx="897">
                  <c:v>-2.5575273689008027E-2</c:v>
                </c:pt>
                <c:pt idx="898">
                  <c:v>-2.6075473844348163E-2</c:v>
                </c:pt>
                <c:pt idx="899">
                  <c:v>-2.6570172545310911E-2</c:v>
                </c:pt>
                <c:pt idx="900">
                  <c:v>-2.6254923842523925E-2</c:v>
                </c:pt>
                <c:pt idx="901">
                  <c:v>-2.7708758157645952E-2</c:v>
                </c:pt>
                <c:pt idx="902">
                  <c:v>-2.8531917136810803E-2</c:v>
                </c:pt>
                <c:pt idx="903">
                  <c:v>-2.8851626860761481E-2</c:v>
                </c:pt>
                <c:pt idx="904">
                  <c:v>-2.8773293039960346E-2</c:v>
                </c:pt>
                <c:pt idx="905">
                  <c:v>-2.79840261905967E-2</c:v>
                </c:pt>
                <c:pt idx="906">
                  <c:v>-2.5046811735404462E-2</c:v>
                </c:pt>
                <c:pt idx="907">
                  <c:v>-2.28603762135281E-2</c:v>
                </c:pt>
                <c:pt idx="908">
                  <c:v>-2.0087014524102886E-2</c:v>
                </c:pt>
                <c:pt idx="909">
                  <c:v>-1.5685462452537324E-2</c:v>
                </c:pt>
                <c:pt idx="910">
                  <c:v>-1.2058552635771935E-2</c:v>
                </c:pt>
                <c:pt idx="911">
                  <c:v>-9.4798267271198888E-3</c:v>
                </c:pt>
                <c:pt idx="912">
                  <c:v>-4.1516310598033179E-3</c:v>
                </c:pt>
                <c:pt idx="913">
                  <c:v>2.8697681007473497E-3</c:v>
                </c:pt>
                <c:pt idx="914">
                  <c:v>9.9376002402499219E-3</c:v>
                </c:pt>
                <c:pt idx="915">
                  <c:v>1.536126277466987E-2</c:v>
                </c:pt>
                <c:pt idx="916">
                  <c:v>1.9835081358904216E-2</c:v>
                </c:pt>
                <c:pt idx="917">
                  <c:v>2.2313812355352902E-2</c:v>
                </c:pt>
                <c:pt idx="918">
                  <c:v>2.400135209744525E-2</c:v>
                </c:pt>
                <c:pt idx="919">
                  <c:v>2.2649844572738886E-2</c:v>
                </c:pt>
                <c:pt idx="920">
                  <c:v>2.133296135516316E-2</c:v>
                </c:pt>
                <c:pt idx="921">
                  <c:v>1.8858209882443688E-2</c:v>
                </c:pt>
                <c:pt idx="922">
                  <c:v>1.6704591317900919E-2</c:v>
                </c:pt>
                <c:pt idx="923">
                  <c:v>1.3627089626253475E-2</c:v>
                </c:pt>
                <c:pt idx="924">
                  <c:v>9.4608927976429502E-3</c:v>
                </c:pt>
                <c:pt idx="925">
                  <c:v>3.6892945325748272E-3</c:v>
                </c:pt>
                <c:pt idx="926">
                  <c:v>2.3258043376203075E-3</c:v>
                </c:pt>
                <c:pt idx="927">
                  <c:v>1.231146706622166E-3</c:v>
                </c:pt>
                <c:pt idx="928">
                  <c:v>-8.4043385073995225E-4</c:v>
                </c:pt>
                <c:pt idx="929">
                  <c:v>-2.8537241888920706E-3</c:v>
                </c:pt>
                <c:pt idx="930">
                  <c:v>-3.5984067457826008E-3</c:v>
                </c:pt>
                <c:pt idx="931">
                  <c:v>-9.4078063884539542E-4</c:v>
                </c:pt>
                <c:pt idx="932">
                  <c:v>3.5191415898505607E-4</c:v>
                </c:pt>
                <c:pt idx="933">
                  <c:v>2.9605956790703658E-3</c:v>
                </c:pt>
                <c:pt idx="934">
                  <c:v>3.3704873988205097E-3</c:v>
                </c:pt>
                <c:pt idx="935">
                  <c:v>2.8531848581089259E-3</c:v>
                </c:pt>
                <c:pt idx="936">
                  <c:v>2.4154172222826675E-3</c:v>
                </c:pt>
                <c:pt idx="937">
                  <c:v>2.0449457127816872E-3</c:v>
                </c:pt>
                <c:pt idx="938">
                  <c:v>5.3141561278180482E-4</c:v>
                </c:pt>
                <c:pt idx="939">
                  <c:v>-1.8603338257608959E-3</c:v>
                </c:pt>
                <c:pt idx="940">
                  <c:v>-3.3128204046390941E-3</c:v>
                </c:pt>
                <c:pt idx="941">
                  <c:v>-6.4129396792547144E-3</c:v>
                </c:pt>
                <c:pt idx="942">
                  <c:v>-8.7684788579267536E-3</c:v>
                </c:pt>
                <c:pt idx="943">
                  <c:v>-1.0513873243276683E-2</c:v>
                </c:pt>
                <c:pt idx="944">
                  <c:v>-1.0961392123701952E-2</c:v>
                </c:pt>
                <c:pt idx="945">
                  <c:v>-1.4387060599909907E-2</c:v>
                </c:pt>
                <c:pt idx="946">
                  <c:v>-1.8906760638900733E-2</c:v>
                </c:pt>
                <c:pt idx="947">
                  <c:v>-2.1432014126405052E-2</c:v>
                </c:pt>
                <c:pt idx="948">
                  <c:v>-2.356604837451759E-2</c:v>
                </c:pt>
                <c:pt idx="949">
                  <c:v>-2.4569283581075907E-2</c:v>
                </c:pt>
                <c:pt idx="950">
                  <c:v>-2.5875222473262904E-2</c:v>
                </c:pt>
                <c:pt idx="951">
                  <c:v>-2.5803415742341351E-2</c:v>
                </c:pt>
                <c:pt idx="952">
                  <c:v>-2.5453106910764633E-2</c:v>
                </c:pt>
                <c:pt idx="953">
                  <c:v>-2.1688612766987636E-2</c:v>
                </c:pt>
                <c:pt idx="954">
                  <c:v>-2.2092359681636697E-2</c:v>
                </c:pt>
                <c:pt idx="955">
                  <c:v>-2.2156888868653191E-2</c:v>
                </c:pt>
                <c:pt idx="956">
                  <c:v>-2.1554940870098016E-2</c:v>
                </c:pt>
                <c:pt idx="957">
                  <c:v>-2.1237737109666255E-2</c:v>
                </c:pt>
                <c:pt idx="958">
                  <c:v>-1.9147215700457298E-2</c:v>
                </c:pt>
                <c:pt idx="959">
                  <c:v>-1.5691307920446262E-2</c:v>
                </c:pt>
                <c:pt idx="960">
                  <c:v>-1.1205145444155296E-2</c:v>
                </c:pt>
                <c:pt idx="961">
                  <c:v>-9.9630098673972878E-3</c:v>
                </c:pt>
                <c:pt idx="962">
                  <c:v>-1.2076387364658547E-2</c:v>
                </c:pt>
                <c:pt idx="963">
                  <c:v>-1.2794376332095347E-2</c:v>
                </c:pt>
                <c:pt idx="964">
                  <c:v>-1.8011041304548892E-2</c:v>
                </c:pt>
                <c:pt idx="965">
                  <c:v>-2.069250195060246E-2</c:v>
                </c:pt>
                <c:pt idx="966">
                  <c:v>-2.2557335742649176E-2</c:v>
                </c:pt>
                <c:pt idx="967">
                  <c:v>-2.4561175677880187E-2</c:v>
                </c:pt>
                <c:pt idx="968">
                  <c:v>-2.6651076709755306E-2</c:v>
                </c:pt>
                <c:pt idx="969">
                  <c:v>-2.7584581148337728E-2</c:v>
                </c:pt>
                <c:pt idx="970">
                  <c:v>-2.840153090473907E-2</c:v>
                </c:pt>
                <c:pt idx="971">
                  <c:v>-2.7917862229914325E-2</c:v>
                </c:pt>
                <c:pt idx="972">
                  <c:v>-2.6820806166759303E-2</c:v>
                </c:pt>
                <c:pt idx="973">
                  <c:v>-2.6455726928031553E-2</c:v>
                </c:pt>
                <c:pt idx="974">
                  <c:v>-2.506823584865725E-2</c:v>
                </c:pt>
                <c:pt idx="975">
                  <c:v>-2.4495603271308508E-2</c:v>
                </c:pt>
                <c:pt idx="976">
                  <c:v>-2.6567853305863975E-2</c:v>
                </c:pt>
                <c:pt idx="977">
                  <c:v>-2.9088478437660936E-2</c:v>
                </c:pt>
                <c:pt idx="978">
                  <c:v>-2.9531633783134614E-2</c:v>
                </c:pt>
                <c:pt idx="979">
                  <c:v>-2.9142257409564665E-2</c:v>
                </c:pt>
                <c:pt idx="980">
                  <c:v>-2.8105116350575998E-2</c:v>
                </c:pt>
                <c:pt idx="981">
                  <c:v>-2.7372338287597442E-2</c:v>
                </c:pt>
                <c:pt idx="982">
                  <c:v>-2.6486347717046832E-2</c:v>
                </c:pt>
                <c:pt idx="983">
                  <c:v>-2.5090427829456252E-2</c:v>
                </c:pt>
                <c:pt idx="984">
                  <c:v>-2.4510939257652908E-2</c:v>
                </c:pt>
                <c:pt idx="985">
                  <c:v>-2.2177643564676219E-2</c:v>
                </c:pt>
                <c:pt idx="986">
                  <c:v>-2.0097012625918009E-2</c:v>
                </c:pt>
                <c:pt idx="987">
                  <c:v>-1.7438029115133591E-2</c:v>
                </c:pt>
                <c:pt idx="988">
                  <c:v>-1.5956268288923159E-2</c:v>
                </c:pt>
                <c:pt idx="989">
                  <c:v>-1.5813625151292587E-2</c:v>
                </c:pt>
                <c:pt idx="990">
                  <c:v>-1.3521667015621297E-2</c:v>
                </c:pt>
                <c:pt idx="991">
                  <c:v>-3.1720632626588419E-3</c:v>
                </c:pt>
                <c:pt idx="992">
                  <c:v>7.3719237519381808E-3</c:v>
                </c:pt>
                <c:pt idx="993">
                  <c:v>2.514803056014836E-2</c:v>
                </c:pt>
                <c:pt idx="994">
                  <c:v>3.6387174573009551E-2</c:v>
                </c:pt>
                <c:pt idx="995">
                  <c:v>4.6377206794674941E-2</c:v>
                </c:pt>
                <c:pt idx="996">
                  <c:v>5.2874843428366569E-2</c:v>
                </c:pt>
                <c:pt idx="997">
                  <c:v>5.5362504260944356E-2</c:v>
                </c:pt>
                <c:pt idx="998">
                  <c:v>5.3480416707984757E-2</c:v>
                </c:pt>
                <c:pt idx="999">
                  <c:v>5.059653401854225E-2</c:v>
                </c:pt>
                <c:pt idx="1000">
                  <c:v>4.4960713753488424E-2</c:v>
                </c:pt>
                <c:pt idx="1001">
                  <c:v>3.9633262407191561E-2</c:v>
                </c:pt>
                <c:pt idx="1002">
                  <c:v>3.4608097673915594E-2</c:v>
                </c:pt>
                <c:pt idx="1003">
                  <c:v>3.1077009841434244E-2</c:v>
                </c:pt>
                <c:pt idx="1004">
                  <c:v>2.8756616153666759E-2</c:v>
                </c:pt>
                <c:pt idx="1005">
                  <c:v>2.8211118622557207E-2</c:v>
                </c:pt>
                <c:pt idx="1006">
                  <c:v>2.7862284130853454E-2</c:v>
                </c:pt>
                <c:pt idx="1007">
                  <c:v>2.5271489995435492E-2</c:v>
                </c:pt>
                <c:pt idx="1008">
                  <c:v>2.0953878332937603E-2</c:v>
                </c:pt>
                <c:pt idx="1009">
                  <c:v>1.7732688229501359E-2</c:v>
                </c:pt>
                <c:pt idx="1010">
                  <c:v>1.5807139072166354E-2</c:v>
                </c:pt>
                <c:pt idx="1011">
                  <c:v>1.1718533407640286E-2</c:v>
                </c:pt>
                <c:pt idx="1012">
                  <c:v>9.9819916777598161E-3</c:v>
                </c:pt>
                <c:pt idx="1013">
                  <c:v>1.0107837055578606E-2</c:v>
                </c:pt>
                <c:pt idx="1014">
                  <c:v>1.0891234910094916E-2</c:v>
                </c:pt>
                <c:pt idx="1015">
                  <c:v>1.2180829142696248E-2</c:v>
                </c:pt>
                <c:pt idx="1016">
                  <c:v>1.3452279377228926E-2</c:v>
                </c:pt>
                <c:pt idx="1017">
                  <c:v>1.3895026229378105E-2</c:v>
                </c:pt>
                <c:pt idx="1018">
                  <c:v>1.2883524623454323E-2</c:v>
                </c:pt>
                <c:pt idx="1019">
                  <c:v>1.0344297664771074E-2</c:v>
                </c:pt>
                <c:pt idx="1020">
                  <c:v>7.8371938060587398E-3</c:v>
                </c:pt>
                <c:pt idx="1021">
                  <c:v>5.7838260109451811E-3</c:v>
                </c:pt>
                <c:pt idx="1022">
                  <c:v>2.9093134125036668E-3</c:v>
                </c:pt>
                <c:pt idx="1023">
                  <c:v>6.2427720528601682E-4</c:v>
                </c:pt>
                <c:pt idx="1024">
                  <c:v>2.7074717665165338E-5</c:v>
                </c:pt>
                <c:pt idx="1025">
                  <c:v>3.5892013419036584E-4</c:v>
                </c:pt>
                <c:pt idx="1026">
                  <c:v>6.1479625226534829E-4</c:v>
                </c:pt>
                <c:pt idx="1027">
                  <c:v>-7.9175763842997959E-4</c:v>
                </c:pt>
                <c:pt idx="1028">
                  <c:v>-1.8846234601376244E-3</c:v>
                </c:pt>
                <c:pt idx="1029">
                  <c:v>-1.9192930044483747E-3</c:v>
                </c:pt>
                <c:pt idx="1030">
                  <c:v>-1.9245807237044943E-3</c:v>
                </c:pt>
                <c:pt idx="1031">
                  <c:v>-1.9067905798915152E-3</c:v>
                </c:pt>
                <c:pt idx="1032">
                  <c:v>-6.6711240669405925E-3</c:v>
                </c:pt>
                <c:pt idx="1033">
                  <c:v>-9.9274597334939596E-3</c:v>
                </c:pt>
                <c:pt idx="1034">
                  <c:v>-1.3165326738206362E-2</c:v>
                </c:pt>
                <c:pt idx="1035">
                  <c:v>-1.5551826734721441E-2</c:v>
                </c:pt>
                <c:pt idx="1036">
                  <c:v>-1.7644172668522473E-2</c:v>
                </c:pt>
                <c:pt idx="1037">
                  <c:v>-1.9882235111947977E-2</c:v>
                </c:pt>
                <c:pt idx="1038">
                  <c:v>-1.9808946326541954E-2</c:v>
                </c:pt>
                <c:pt idx="1039">
                  <c:v>-1.872578943287273E-2</c:v>
                </c:pt>
                <c:pt idx="1040">
                  <c:v>-1.6063849558622834E-2</c:v>
                </c:pt>
                <c:pt idx="1041">
                  <c:v>-1.4195432879324899E-2</c:v>
                </c:pt>
                <c:pt idx="1042">
                  <c:v>-1.3369951573336869E-2</c:v>
                </c:pt>
                <c:pt idx="1043">
                  <c:v>-1.1770908852021256E-2</c:v>
                </c:pt>
                <c:pt idx="1044">
                  <c:v>-1.2384083903035803E-2</c:v>
                </c:pt>
                <c:pt idx="1045">
                  <c:v>-1.0323313765141506E-2</c:v>
                </c:pt>
                <c:pt idx="1046">
                  <c:v>-1.099127019852808E-2</c:v>
                </c:pt>
                <c:pt idx="1047">
                  <c:v>-1.2189288081434935E-2</c:v>
                </c:pt>
                <c:pt idx="1048">
                  <c:v>-1.2188901371856686E-2</c:v>
                </c:pt>
                <c:pt idx="1049">
                  <c:v>-1.3249693705086218E-2</c:v>
                </c:pt>
                <c:pt idx="1050">
                  <c:v>-1.3529720666305756E-2</c:v>
                </c:pt>
                <c:pt idx="1051">
                  <c:v>-1.1594907970904011E-2</c:v>
                </c:pt>
                <c:pt idx="1052">
                  <c:v>-1.1947047873340666E-2</c:v>
                </c:pt>
                <c:pt idx="1053">
                  <c:v>-1.0486764306785301E-2</c:v>
                </c:pt>
                <c:pt idx="1054">
                  <c:v>-9.6232768358399667E-3</c:v>
                </c:pt>
                <c:pt idx="1055">
                  <c:v>-1.0037157342230096E-2</c:v>
                </c:pt>
              </c:numCache>
            </c:numRef>
          </c:val>
          <c:smooth val="0"/>
        </c:ser>
        <c:ser>
          <c:idx val="2"/>
          <c:order val="2"/>
          <c:tx>
            <c:strRef>
              <c:f>SPL!$AE$1</c:f>
              <c:strCache>
                <c:ptCount val="1"/>
                <c:pt idx="0">
                  <c:v>Signal</c:v>
                </c:pt>
              </c:strCache>
            </c:strRef>
          </c:tx>
          <c:spPr>
            <a:ln w="12700">
              <a:solidFill>
                <a:srgbClr val="DD0806"/>
              </a:solidFill>
              <a:prstDash val="solid"/>
            </a:ln>
          </c:spPr>
          <c:marker>
            <c:symbol val="none"/>
          </c:marker>
          <c:cat>
            <c:numRef>
              <c:f>SPL!$A$1400:$A$2456</c:f>
              <c:numCache>
                <c:formatCode>m/d/yyyy</c:formatCode>
                <c:ptCount val="1057"/>
                <c:pt idx="0">
                  <c:v>40366</c:v>
                </c:pt>
                <c:pt idx="1">
                  <c:v>40367</c:v>
                </c:pt>
                <c:pt idx="2">
                  <c:v>40368</c:v>
                </c:pt>
                <c:pt idx="3">
                  <c:v>40371</c:v>
                </c:pt>
                <c:pt idx="4">
                  <c:v>40372</c:v>
                </c:pt>
                <c:pt idx="5">
                  <c:v>40373</c:v>
                </c:pt>
                <c:pt idx="6">
                  <c:v>40374</c:v>
                </c:pt>
                <c:pt idx="7">
                  <c:v>40375</c:v>
                </c:pt>
                <c:pt idx="8">
                  <c:v>40378</c:v>
                </c:pt>
                <c:pt idx="9">
                  <c:v>40379</c:v>
                </c:pt>
                <c:pt idx="10">
                  <c:v>40380</c:v>
                </c:pt>
                <c:pt idx="11">
                  <c:v>40381</c:v>
                </c:pt>
                <c:pt idx="12">
                  <c:v>40382</c:v>
                </c:pt>
                <c:pt idx="13">
                  <c:v>40385</c:v>
                </c:pt>
                <c:pt idx="14">
                  <c:v>40386</c:v>
                </c:pt>
                <c:pt idx="15">
                  <c:v>40387</c:v>
                </c:pt>
                <c:pt idx="16">
                  <c:v>40388</c:v>
                </c:pt>
                <c:pt idx="17">
                  <c:v>40389</c:v>
                </c:pt>
                <c:pt idx="18">
                  <c:v>40392</c:v>
                </c:pt>
                <c:pt idx="19">
                  <c:v>40393</c:v>
                </c:pt>
                <c:pt idx="20">
                  <c:v>40394</c:v>
                </c:pt>
                <c:pt idx="21">
                  <c:v>40395</c:v>
                </c:pt>
                <c:pt idx="22">
                  <c:v>40396</c:v>
                </c:pt>
                <c:pt idx="23">
                  <c:v>40399</c:v>
                </c:pt>
                <c:pt idx="24">
                  <c:v>40400</c:v>
                </c:pt>
                <c:pt idx="25">
                  <c:v>40401</c:v>
                </c:pt>
                <c:pt idx="26">
                  <c:v>40402</c:v>
                </c:pt>
                <c:pt idx="27">
                  <c:v>40403</c:v>
                </c:pt>
                <c:pt idx="28">
                  <c:v>40406</c:v>
                </c:pt>
                <c:pt idx="29">
                  <c:v>40407</c:v>
                </c:pt>
                <c:pt idx="30">
                  <c:v>40408</c:v>
                </c:pt>
                <c:pt idx="31">
                  <c:v>40409</c:v>
                </c:pt>
                <c:pt idx="32">
                  <c:v>40410</c:v>
                </c:pt>
                <c:pt idx="33">
                  <c:v>40413</c:v>
                </c:pt>
                <c:pt idx="34">
                  <c:v>40414</c:v>
                </c:pt>
                <c:pt idx="35">
                  <c:v>40415</c:v>
                </c:pt>
                <c:pt idx="36">
                  <c:v>40416</c:v>
                </c:pt>
                <c:pt idx="37">
                  <c:v>40417</c:v>
                </c:pt>
                <c:pt idx="38">
                  <c:v>40420</c:v>
                </c:pt>
                <c:pt idx="39">
                  <c:v>40421</c:v>
                </c:pt>
                <c:pt idx="40">
                  <c:v>40422</c:v>
                </c:pt>
                <c:pt idx="41">
                  <c:v>40423</c:v>
                </c:pt>
                <c:pt idx="42">
                  <c:v>40424</c:v>
                </c:pt>
                <c:pt idx="43">
                  <c:v>40427</c:v>
                </c:pt>
                <c:pt idx="44">
                  <c:v>40428</c:v>
                </c:pt>
                <c:pt idx="45">
                  <c:v>40429</c:v>
                </c:pt>
                <c:pt idx="46">
                  <c:v>40430</c:v>
                </c:pt>
                <c:pt idx="47">
                  <c:v>40431</c:v>
                </c:pt>
                <c:pt idx="48">
                  <c:v>40434</c:v>
                </c:pt>
                <c:pt idx="49">
                  <c:v>40435</c:v>
                </c:pt>
                <c:pt idx="50">
                  <c:v>40436</c:v>
                </c:pt>
                <c:pt idx="51">
                  <c:v>40437</c:v>
                </c:pt>
                <c:pt idx="52">
                  <c:v>40438</c:v>
                </c:pt>
                <c:pt idx="53">
                  <c:v>40441</c:v>
                </c:pt>
                <c:pt idx="54">
                  <c:v>40442</c:v>
                </c:pt>
                <c:pt idx="55">
                  <c:v>40443</c:v>
                </c:pt>
                <c:pt idx="56">
                  <c:v>40444</c:v>
                </c:pt>
                <c:pt idx="57">
                  <c:v>40445</c:v>
                </c:pt>
                <c:pt idx="58">
                  <c:v>40448</c:v>
                </c:pt>
                <c:pt idx="59">
                  <c:v>40449</c:v>
                </c:pt>
                <c:pt idx="60">
                  <c:v>40450</c:v>
                </c:pt>
                <c:pt idx="61">
                  <c:v>40451</c:v>
                </c:pt>
                <c:pt idx="62">
                  <c:v>40455</c:v>
                </c:pt>
                <c:pt idx="63">
                  <c:v>40456</c:v>
                </c:pt>
                <c:pt idx="64">
                  <c:v>40457</c:v>
                </c:pt>
                <c:pt idx="65">
                  <c:v>40458</c:v>
                </c:pt>
                <c:pt idx="66">
                  <c:v>40459</c:v>
                </c:pt>
                <c:pt idx="67">
                  <c:v>40462</c:v>
                </c:pt>
                <c:pt idx="68">
                  <c:v>40463</c:v>
                </c:pt>
                <c:pt idx="69">
                  <c:v>40464</c:v>
                </c:pt>
                <c:pt idx="70">
                  <c:v>40465</c:v>
                </c:pt>
                <c:pt idx="71">
                  <c:v>40466</c:v>
                </c:pt>
                <c:pt idx="72">
                  <c:v>40469</c:v>
                </c:pt>
                <c:pt idx="73">
                  <c:v>40470</c:v>
                </c:pt>
                <c:pt idx="74">
                  <c:v>40471</c:v>
                </c:pt>
                <c:pt idx="75">
                  <c:v>40472</c:v>
                </c:pt>
                <c:pt idx="76">
                  <c:v>40473</c:v>
                </c:pt>
                <c:pt idx="77">
                  <c:v>40476</c:v>
                </c:pt>
                <c:pt idx="78">
                  <c:v>40477</c:v>
                </c:pt>
                <c:pt idx="79">
                  <c:v>40478</c:v>
                </c:pt>
                <c:pt idx="80">
                  <c:v>40479</c:v>
                </c:pt>
                <c:pt idx="81">
                  <c:v>40480</c:v>
                </c:pt>
                <c:pt idx="82">
                  <c:v>40483</c:v>
                </c:pt>
                <c:pt idx="83">
                  <c:v>40484</c:v>
                </c:pt>
                <c:pt idx="84">
                  <c:v>40485</c:v>
                </c:pt>
                <c:pt idx="85">
                  <c:v>40486</c:v>
                </c:pt>
                <c:pt idx="86">
                  <c:v>40487</c:v>
                </c:pt>
                <c:pt idx="87">
                  <c:v>40490</c:v>
                </c:pt>
                <c:pt idx="88">
                  <c:v>40491</c:v>
                </c:pt>
                <c:pt idx="89">
                  <c:v>40492</c:v>
                </c:pt>
                <c:pt idx="90">
                  <c:v>40493</c:v>
                </c:pt>
                <c:pt idx="91">
                  <c:v>40494</c:v>
                </c:pt>
                <c:pt idx="92">
                  <c:v>40497</c:v>
                </c:pt>
                <c:pt idx="93">
                  <c:v>40498</c:v>
                </c:pt>
                <c:pt idx="94">
                  <c:v>40499</c:v>
                </c:pt>
                <c:pt idx="95">
                  <c:v>40500</c:v>
                </c:pt>
                <c:pt idx="96">
                  <c:v>40501</c:v>
                </c:pt>
                <c:pt idx="97">
                  <c:v>40504</c:v>
                </c:pt>
                <c:pt idx="98">
                  <c:v>40505</c:v>
                </c:pt>
                <c:pt idx="99">
                  <c:v>40506</c:v>
                </c:pt>
                <c:pt idx="100">
                  <c:v>40507</c:v>
                </c:pt>
                <c:pt idx="101">
                  <c:v>40508</c:v>
                </c:pt>
                <c:pt idx="102">
                  <c:v>40511</c:v>
                </c:pt>
                <c:pt idx="103">
                  <c:v>40512</c:v>
                </c:pt>
                <c:pt idx="104">
                  <c:v>40513</c:v>
                </c:pt>
                <c:pt idx="105">
                  <c:v>40514</c:v>
                </c:pt>
                <c:pt idx="106">
                  <c:v>40515</c:v>
                </c:pt>
                <c:pt idx="107">
                  <c:v>40518</c:v>
                </c:pt>
                <c:pt idx="108">
                  <c:v>40519</c:v>
                </c:pt>
                <c:pt idx="109">
                  <c:v>40520</c:v>
                </c:pt>
                <c:pt idx="110">
                  <c:v>40521</c:v>
                </c:pt>
                <c:pt idx="111">
                  <c:v>40522</c:v>
                </c:pt>
                <c:pt idx="112">
                  <c:v>40525</c:v>
                </c:pt>
                <c:pt idx="113">
                  <c:v>40526</c:v>
                </c:pt>
                <c:pt idx="114">
                  <c:v>40527</c:v>
                </c:pt>
                <c:pt idx="115">
                  <c:v>40528</c:v>
                </c:pt>
                <c:pt idx="116">
                  <c:v>40529</c:v>
                </c:pt>
                <c:pt idx="117">
                  <c:v>40532</c:v>
                </c:pt>
                <c:pt idx="118">
                  <c:v>40533</c:v>
                </c:pt>
                <c:pt idx="119">
                  <c:v>40534</c:v>
                </c:pt>
                <c:pt idx="120">
                  <c:v>40535</c:v>
                </c:pt>
                <c:pt idx="121">
                  <c:v>40536</c:v>
                </c:pt>
                <c:pt idx="122">
                  <c:v>40541</c:v>
                </c:pt>
                <c:pt idx="123">
                  <c:v>40547</c:v>
                </c:pt>
                <c:pt idx="124">
                  <c:v>40548</c:v>
                </c:pt>
                <c:pt idx="125">
                  <c:v>40549</c:v>
                </c:pt>
                <c:pt idx="126">
                  <c:v>40550</c:v>
                </c:pt>
                <c:pt idx="127">
                  <c:v>40553</c:v>
                </c:pt>
                <c:pt idx="128">
                  <c:v>40554</c:v>
                </c:pt>
                <c:pt idx="129">
                  <c:v>40555</c:v>
                </c:pt>
                <c:pt idx="130">
                  <c:v>40556</c:v>
                </c:pt>
                <c:pt idx="131">
                  <c:v>40557</c:v>
                </c:pt>
                <c:pt idx="132">
                  <c:v>40560</c:v>
                </c:pt>
                <c:pt idx="133">
                  <c:v>40561</c:v>
                </c:pt>
                <c:pt idx="134">
                  <c:v>40562</c:v>
                </c:pt>
                <c:pt idx="135">
                  <c:v>40563</c:v>
                </c:pt>
                <c:pt idx="136">
                  <c:v>40564</c:v>
                </c:pt>
                <c:pt idx="137">
                  <c:v>40567</c:v>
                </c:pt>
                <c:pt idx="138">
                  <c:v>40568</c:v>
                </c:pt>
                <c:pt idx="139">
                  <c:v>40570</c:v>
                </c:pt>
                <c:pt idx="140">
                  <c:v>40571</c:v>
                </c:pt>
                <c:pt idx="141">
                  <c:v>40574</c:v>
                </c:pt>
                <c:pt idx="142">
                  <c:v>40575</c:v>
                </c:pt>
                <c:pt idx="143">
                  <c:v>40576</c:v>
                </c:pt>
                <c:pt idx="144">
                  <c:v>40577</c:v>
                </c:pt>
                <c:pt idx="145">
                  <c:v>40578</c:v>
                </c:pt>
                <c:pt idx="146">
                  <c:v>40581</c:v>
                </c:pt>
                <c:pt idx="147">
                  <c:v>40582</c:v>
                </c:pt>
                <c:pt idx="148">
                  <c:v>40583</c:v>
                </c:pt>
                <c:pt idx="149">
                  <c:v>40584</c:v>
                </c:pt>
                <c:pt idx="150">
                  <c:v>40585</c:v>
                </c:pt>
                <c:pt idx="151">
                  <c:v>40588</c:v>
                </c:pt>
                <c:pt idx="152">
                  <c:v>40589</c:v>
                </c:pt>
                <c:pt idx="153">
                  <c:v>40590</c:v>
                </c:pt>
                <c:pt idx="154">
                  <c:v>40591</c:v>
                </c:pt>
                <c:pt idx="155">
                  <c:v>40592</c:v>
                </c:pt>
                <c:pt idx="156">
                  <c:v>40595</c:v>
                </c:pt>
                <c:pt idx="157">
                  <c:v>40596</c:v>
                </c:pt>
                <c:pt idx="158">
                  <c:v>40597</c:v>
                </c:pt>
                <c:pt idx="159">
                  <c:v>40598</c:v>
                </c:pt>
                <c:pt idx="160">
                  <c:v>40599</c:v>
                </c:pt>
                <c:pt idx="161">
                  <c:v>40602</c:v>
                </c:pt>
                <c:pt idx="162">
                  <c:v>40603</c:v>
                </c:pt>
                <c:pt idx="163">
                  <c:v>40604</c:v>
                </c:pt>
                <c:pt idx="164">
                  <c:v>40605</c:v>
                </c:pt>
                <c:pt idx="165">
                  <c:v>40606</c:v>
                </c:pt>
                <c:pt idx="166">
                  <c:v>40609</c:v>
                </c:pt>
                <c:pt idx="167">
                  <c:v>40610</c:v>
                </c:pt>
                <c:pt idx="168">
                  <c:v>40611</c:v>
                </c:pt>
                <c:pt idx="169">
                  <c:v>40612</c:v>
                </c:pt>
                <c:pt idx="170">
                  <c:v>40613</c:v>
                </c:pt>
                <c:pt idx="171">
                  <c:v>40616</c:v>
                </c:pt>
                <c:pt idx="172">
                  <c:v>40617</c:v>
                </c:pt>
                <c:pt idx="173">
                  <c:v>40618</c:v>
                </c:pt>
                <c:pt idx="174">
                  <c:v>40619</c:v>
                </c:pt>
                <c:pt idx="175">
                  <c:v>40620</c:v>
                </c:pt>
                <c:pt idx="176">
                  <c:v>40623</c:v>
                </c:pt>
                <c:pt idx="177">
                  <c:v>40624</c:v>
                </c:pt>
                <c:pt idx="178">
                  <c:v>40625</c:v>
                </c:pt>
                <c:pt idx="179">
                  <c:v>40626</c:v>
                </c:pt>
                <c:pt idx="180">
                  <c:v>40627</c:v>
                </c:pt>
                <c:pt idx="181">
                  <c:v>40630</c:v>
                </c:pt>
                <c:pt idx="182">
                  <c:v>40631</c:v>
                </c:pt>
                <c:pt idx="183">
                  <c:v>40632</c:v>
                </c:pt>
                <c:pt idx="184">
                  <c:v>40633</c:v>
                </c:pt>
                <c:pt idx="185">
                  <c:v>40634</c:v>
                </c:pt>
                <c:pt idx="186">
                  <c:v>40637</c:v>
                </c:pt>
                <c:pt idx="187">
                  <c:v>40638</c:v>
                </c:pt>
                <c:pt idx="188">
                  <c:v>40639</c:v>
                </c:pt>
                <c:pt idx="189">
                  <c:v>40640</c:v>
                </c:pt>
                <c:pt idx="190">
                  <c:v>40641</c:v>
                </c:pt>
                <c:pt idx="191">
                  <c:v>40644</c:v>
                </c:pt>
                <c:pt idx="192">
                  <c:v>40645</c:v>
                </c:pt>
                <c:pt idx="193">
                  <c:v>40646</c:v>
                </c:pt>
                <c:pt idx="194">
                  <c:v>40647</c:v>
                </c:pt>
                <c:pt idx="195">
                  <c:v>40648</c:v>
                </c:pt>
                <c:pt idx="196">
                  <c:v>40651</c:v>
                </c:pt>
                <c:pt idx="197">
                  <c:v>40652</c:v>
                </c:pt>
                <c:pt idx="198">
                  <c:v>40653</c:v>
                </c:pt>
                <c:pt idx="199">
                  <c:v>40654</c:v>
                </c:pt>
                <c:pt idx="200">
                  <c:v>40660</c:v>
                </c:pt>
                <c:pt idx="201">
                  <c:v>40661</c:v>
                </c:pt>
                <c:pt idx="202">
                  <c:v>40662</c:v>
                </c:pt>
                <c:pt idx="203">
                  <c:v>40665</c:v>
                </c:pt>
                <c:pt idx="204">
                  <c:v>40666</c:v>
                </c:pt>
                <c:pt idx="205">
                  <c:v>40667</c:v>
                </c:pt>
                <c:pt idx="206">
                  <c:v>40668</c:v>
                </c:pt>
                <c:pt idx="207">
                  <c:v>40669</c:v>
                </c:pt>
                <c:pt idx="208">
                  <c:v>40672</c:v>
                </c:pt>
                <c:pt idx="209">
                  <c:v>40673</c:v>
                </c:pt>
                <c:pt idx="210">
                  <c:v>40674</c:v>
                </c:pt>
                <c:pt idx="211">
                  <c:v>40675</c:v>
                </c:pt>
                <c:pt idx="212">
                  <c:v>40676</c:v>
                </c:pt>
                <c:pt idx="213">
                  <c:v>40679</c:v>
                </c:pt>
                <c:pt idx="214">
                  <c:v>40680</c:v>
                </c:pt>
                <c:pt idx="215">
                  <c:v>40681</c:v>
                </c:pt>
                <c:pt idx="216">
                  <c:v>40682</c:v>
                </c:pt>
                <c:pt idx="217">
                  <c:v>40683</c:v>
                </c:pt>
                <c:pt idx="218">
                  <c:v>40686</c:v>
                </c:pt>
                <c:pt idx="219">
                  <c:v>40687</c:v>
                </c:pt>
                <c:pt idx="220">
                  <c:v>40688</c:v>
                </c:pt>
                <c:pt idx="221">
                  <c:v>40689</c:v>
                </c:pt>
                <c:pt idx="222">
                  <c:v>40690</c:v>
                </c:pt>
                <c:pt idx="223">
                  <c:v>40693</c:v>
                </c:pt>
                <c:pt idx="224">
                  <c:v>40694</c:v>
                </c:pt>
                <c:pt idx="225">
                  <c:v>40695</c:v>
                </c:pt>
                <c:pt idx="226">
                  <c:v>40696</c:v>
                </c:pt>
                <c:pt idx="227">
                  <c:v>40697</c:v>
                </c:pt>
                <c:pt idx="228">
                  <c:v>40700</c:v>
                </c:pt>
                <c:pt idx="229">
                  <c:v>40701</c:v>
                </c:pt>
                <c:pt idx="230">
                  <c:v>40702</c:v>
                </c:pt>
                <c:pt idx="231">
                  <c:v>40703</c:v>
                </c:pt>
                <c:pt idx="232">
                  <c:v>40704</c:v>
                </c:pt>
                <c:pt idx="233">
                  <c:v>40708</c:v>
                </c:pt>
                <c:pt idx="234">
                  <c:v>40709</c:v>
                </c:pt>
                <c:pt idx="235">
                  <c:v>40710</c:v>
                </c:pt>
                <c:pt idx="236">
                  <c:v>40711</c:v>
                </c:pt>
                <c:pt idx="237">
                  <c:v>40714</c:v>
                </c:pt>
                <c:pt idx="238">
                  <c:v>40715</c:v>
                </c:pt>
                <c:pt idx="239">
                  <c:v>40716</c:v>
                </c:pt>
                <c:pt idx="240">
                  <c:v>40717</c:v>
                </c:pt>
                <c:pt idx="241">
                  <c:v>40718</c:v>
                </c:pt>
                <c:pt idx="242">
                  <c:v>40721</c:v>
                </c:pt>
                <c:pt idx="243">
                  <c:v>40722</c:v>
                </c:pt>
                <c:pt idx="244">
                  <c:v>40723</c:v>
                </c:pt>
                <c:pt idx="245">
                  <c:v>40724</c:v>
                </c:pt>
                <c:pt idx="246">
                  <c:v>40725</c:v>
                </c:pt>
                <c:pt idx="247">
                  <c:v>40728</c:v>
                </c:pt>
                <c:pt idx="248">
                  <c:v>40729</c:v>
                </c:pt>
                <c:pt idx="249">
                  <c:v>40730</c:v>
                </c:pt>
                <c:pt idx="250">
                  <c:v>40731</c:v>
                </c:pt>
                <c:pt idx="251">
                  <c:v>40732</c:v>
                </c:pt>
                <c:pt idx="252">
                  <c:v>40735</c:v>
                </c:pt>
                <c:pt idx="253">
                  <c:v>40736</c:v>
                </c:pt>
                <c:pt idx="254">
                  <c:v>40737</c:v>
                </c:pt>
                <c:pt idx="255">
                  <c:v>40738</c:v>
                </c:pt>
                <c:pt idx="256">
                  <c:v>40739</c:v>
                </c:pt>
                <c:pt idx="257">
                  <c:v>40742</c:v>
                </c:pt>
                <c:pt idx="258">
                  <c:v>40743</c:v>
                </c:pt>
                <c:pt idx="259">
                  <c:v>40744</c:v>
                </c:pt>
                <c:pt idx="260">
                  <c:v>40745</c:v>
                </c:pt>
                <c:pt idx="261">
                  <c:v>40746</c:v>
                </c:pt>
                <c:pt idx="262">
                  <c:v>40749</c:v>
                </c:pt>
                <c:pt idx="263">
                  <c:v>40750</c:v>
                </c:pt>
                <c:pt idx="264">
                  <c:v>40751</c:v>
                </c:pt>
                <c:pt idx="265">
                  <c:v>40752</c:v>
                </c:pt>
                <c:pt idx="266">
                  <c:v>40753</c:v>
                </c:pt>
                <c:pt idx="267">
                  <c:v>40756</c:v>
                </c:pt>
                <c:pt idx="268">
                  <c:v>40757</c:v>
                </c:pt>
                <c:pt idx="269">
                  <c:v>40758</c:v>
                </c:pt>
                <c:pt idx="270">
                  <c:v>40759</c:v>
                </c:pt>
                <c:pt idx="271">
                  <c:v>40760</c:v>
                </c:pt>
                <c:pt idx="272">
                  <c:v>40763</c:v>
                </c:pt>
                <c:pt idx="273">
                  <c:v>40764</c:v>
                </c:pt>
                <c:pt idx="274">
                  <c:v>40765</c:v>
                </c:pt>
                <c:pt idx="275">
                  <c:v>40766</c:v>
                </c:pt>
                <c:pt idx="276">
                  <c:v>40767</c:v>
                </c:pt>
                <c:pt idx="277">
                  <c:v>40770</c:v>
                </c:pt>
                <c:pt idx="278">
                  <c:v>40771</c:v>
                </c:pt>
                <c:pt idx="279">
                  <c:v>40772</c:v>
                </c:pt>
                <c:pt idx="280">
                  <c:v>40773</c:v>
                </c:pt>
                <c:pt idx="281">
                  <c:v>40774</c:v>
                </c:pt>
                <c:pt idx="282">
                  <c:v>40777</c:v>
                </c:pt>
                <c:pt idx="283">
                  <c:v>40778</c:v>
                </c:pt>
                <c:pt idx="284">
                  <c:v>40779</c:v>
                </c:pt>
                <c:pt idx="285">
                  <c:v>40780</c:v>
                </c:pt>
                <c:pt idx="286">
                  <c:v>40781</c:v>
                </c:pt>
                <c:pt idx="287">
                  <c:v>40784</c:v>
                </c:pt>
                <c:pt idx="288">
                  <c:v>40785</c:v>
                </c:pt>
                <c:pt idx="289">
                  <c:v>40786</c:v>
                </c:pt>
                <c:pt idx="290">
                  <c:v>40787</c:v>
                </c:pt>
                <c:pt idx="291">
                  <c:v>40788</c:v>
                </c:pt>
                <c:pt idx="292">
                  <c:v>40791</c:v>
                </c:pt>
                <c:pt idx="293">
                  <c:v>40792</c:v>
                </c:pt>
                <c:pt idx="294">
                  <c:v>40793</c:v>
                </c:pt>
                <c:pt idx="295">
                  <c:v>40794</c:v>
                </c:pt>
                <c:pt idx="296">
                  <c:v>40795</c:v>
                </c:pt>
                <c:pt idx="297">
                  <c:v>40798</c:v>
                </c:pt>
                <c:pt idx="298">
                  <c:v>40799</c:v>
                </c:pt>
                <c:pt idx="299">
                  <c:v>40800</c:v>
                </c:pt>
                <c:pt idx="300">
                  <c:v>40801</c:v>
                </c:pt>
                <c:pt idx="301">
                  <c:v>40802</c:v>
                </c:pt>
                <c:pt idx="302">
                  <c:v>40805</c:v>
                </c:pt>
                <c:pt idx="303">
                  <c:v>40806</c:v>
                </c:pt>
                <c:pt idx="304">
                  <c:v>40807</c:v>
                </c:pt>
                <c:pt idx="305">
                  <c:v>40808</c:v>
                </c:pt>
                <c:pt idx="306">
                  <c:v>40809.373622685183</c:v>
                </c:pt>
                <c:pt idx="307">
                  <c:v>40812.306979166664</c:v>
                </c:pt>
                <c:pt idx="308">
                  <c:v>40813.315115740741</c:v>
                </c:pt>
                <c:pt idx="309">
                  <c:v>40814.310578703706</c:v>
                </c:pt>
                <c:pt idx="310">
                  <c:v>40815.310023148151</c:v>
                </c:pt>
                <c:pt idx="311">
                  <c:v>40816.306898148148</c:v>
                </c:pt>
                <c:pt idx="312">
                  <c:v>40819.308391203704</c:v>
                </c:pt>
                <c:pt idx="313">
                  <c:v>40820.313564814816</c:v>
                </c:pt>
                <c:pt idx="314">
                  <c:v>40821.312777777777</c:v>
                </c:pt>
                <c:pt idx="315">
                  <c:v>40822.312002314815</c:v>
                </c:pt>
                <c:pt idx="316">
                  <c:v>40823.315057870372</c:v>
                </c:pt>
                <c:pt idx="317">
                  <c:v>40826.315694444442</c:v>
                </c:pt>
                <c:pt idx="318">
                  <c:v>40827.309895833336</c:v>
                </c:pt>
                <c:pt idx="319">
                  <c:v>40828.864884259259</c:v>
                </c:pt>
                <c:pt idx="320">
                  <c:v>40829.312013888892</c:v>
                </c:pt>
                <c:pt idx="321">
                  <c:v>40830.311030092591</c:v>
                </c:pt>
                <c:pt idx="322">
                  <c:v>40833.313414351855</c:v>
                </c:pt>
                <c:pt idx="323">
                  <c:v>40834.318136574075</c:v>
                </c:pt>
                <c:pt idx="324">
                  <c:v>40835.31925925926</c:v>
                </c:pt>
                <c:pt idx="325">
                  <c:v>40836.315104166664</c:v>
                </c:pt>
                <c:pt idx="326">
                  <c:v>40837.343993055554</c:v>
                </c:pt>
                <c:pt idx="327">
                  <c:v>40840.320208333331</c:v>
                </c:pt>
                <c:pt idx="328">
                  <c:v>40841.30872685185</c:v>
                </c:pt>
                <c:pt idx="329">
                  <c:v>40842.310763888891</c:v>
                </c:pt>
                <c:pt idx="330">
                  <c:v>40843.320902777778</c:v>
                </c:pt>
                <c:pt idx="331">
                  <c:v>40844.30369212963</c:v>
                </c:pt>
                <c:pt idx="332">
                  <c:v>40847.309791666667</c:v>
                </c:pt>
                <c:pt idx="333">
                  <c:v>40848.313750000001</c:v>
                </c:pt>
                <c:pt idx="334">
                  <c:v>40849.313159722224</c:v>
                </c:pt>
                <c:pt idx="335">
                  <c:v>40850.312199074076</c:v>
                </c:pt>
                <c:pt idx="336">
                  <c:v>40851.309849537036</c:v>
                </c:pt>
                <c:pt idx="337">
                  <c:v>40854.308865740742</c:v>
                </c:pt>
                <c:pt idx="338">
                  <c:v>40855.313622685186</c:v>
                </c:pt>
                <c:pt idx="339">
                  <c:v>40856.309189814812</c:v>
                </c:pt>
                <c:pt idx="340">
                  <c:v>40857.327303240738</c:v>
                </c:pt>
                <c:pt idx="341">
                  <c:v>40858.90415509259</c:v>
                </c:pt>
                <c:pt idx="342">
                  <c:v>40863.312708333331</c:v>
                </c:pt>
                <c:pt idx="343">
                  <c:v>40864.311481481483</c:v>
                </c:pt>
                <c:pt idx="344">
                  <c:v>40865.307881944442</c:v>
                </c:pt>
                <c:pt idx="345">
                  <c:v>40868.31082175926</c:v>
                </c:pt>
                <c:pt idx="346">
                  <c:v>40869.335243055553</c:v>
                </c:pt>
                <c:pt idx="347">
                  <c:v>40870.312604166669</c:v>
                </c:pt>
                <c:pt idx="348">
                  <c:v>40871.483564814815</c:v>
                </c:pt>
                <c:pt idx="349">
                  <c:v>40872.437384259261</c:v>
                </c:pt>
                <c:pt idx="350">
                  <c:v>40875.30740740741</c:v>
                </c:pt>
                <c:pt idx="351">
                  <c:v>40876.312083333331</c:v>
                </c:pt>
                <c:pt idx="352">
                  <c:v>40877.299826388888</c:v>
                </c:pt>
                <c:pt idx="353">
                  <c:v>40878.287766203706</c:v>
                </c:pt>
                <c:pt idx="354">
                  <c:v>40879.296412037038</c:v>
                </c:pt>
                <c:pt idx="355">
                  <c:v>40882.303067129629</c:v>
                </c:pt>
                <c:pt idx="356">
                  <c:v>40883.310196759259</c:v>
                </c:pt>
                <c:pt idx="357">
                  <c:v>40884.312430555554</c:v>
                </c:pt>
                <c:pt idx="358">
                  <c:v>40885.301678240743</c:v>
                </c:pt>
                <c:pt idx="359">
                  <c:v>40886.303807870368</c:v>
                </c:pt>
                <c:pt idx="360">
                  <c:v>40889.307557870372</c:v>
                </c:pt>
                <c:pt idx="361">
                  <c:v>40890.310983796298</c:v>
                </c:pt>
                <c:pt idx="362">
                  <c:v>40891.307349537034</c:v>
                </c:pt>
                <c:pt idx="363">
                  <c:v>40892.310428240744</c:v>
                </c:pt>
                <c:pt idx="364">
                  <c:v>40893.408055555556</c:v>
                </c:pt>
                <c:pt idx="365">
                  <c:v>40896.303333333337</c:v>
                </c:pt>
                <c:pt idx="366">
                  <c:v>40897.307233796295</c:v>
                </c:pt>
                <c:pt idx="367">
                  <c:v>40898.3125462963</c:v>
                </c:pt>
                <c:pt idx="368">
                  <c:v>40899.310428240744</c:v>
                </c:pt>
                <c:pt idx="369">
                  <c:v>40900.305393518516</c:v>
                </c:pt>
                <c:pt idx="370">
                  <c:v>40905.322152777779</c:v>
                </c:pt>
                <c:pt idx="371">
                  <c:v>40906.30327546296</c:v>
                </c:pt>
                <c:pt idx="372">
                  <c:v>40907.307673611111</c:v>
                </c:pt>
                <c:pt idx="373">
                  <c:v>40911.305520833332</c:v>
                </c:pt>
                <c:pt idx="374">
                  <c:v>40912.309988425928</c:v>
                </c:pt>
                <c:pt idx="375">
                  <c:v>40913.324282407404</c:v>
                </c:pt>
                <c:pt idx="376">
                  <c:v>40914.385879629626</c:v>
                </c:pt>
                <c:pt idx="377">
                  <c:v>40917.415717592594</c:v>
                </c:pt>
                <c:pt idx="378">
                  <c:v>40918.395289351851</c:v>
                </c:pt>
                <c:pt idx="379">
                  <c:v>40919.359733796293</c:v>
                </c:pt>
                <c:pt idx="380">
                  <c:v>40920.41306712963</c:v>
                </c:pt>
                <c:pt idx="381">
                  <c:v>40921.652048611111</c:v>
                </c:pt>
                <c:pt idx="382">
                  <c:v>40924.394548611112</c:v>
                </c:pt>
                <c:pt idx="383">
                  <c:v>40925.302604166667</c:v>
                </c:pt>
                <c:pt idx="384">
                  <c:v>40926.267627314817</c:v>
                </c:pt>
                <c:pt idx="385">
                  <c:v>40927.323344907411</c:v>
                </c:pt>
                <c:pt idx="386">
                  <c:v>40928.271331018521</c:v>
                </c:pt>
                <c:pt idx="387">
                  <c:v>40931.431493055556</c:v>
                </c:pt>
                <c:pt idx="388">
                  <c:v>40932.342800925922</c:v>
                </c:pt>
                <c:pt idx="389">
                  <c:v>40933.332071759258</c:v>
                </c:pt>
                <c:pt idx="390">
                  <c:v>40935.360509259262</c:v>
                </c:pt>
                <c:pt idx="391">
                  <c:v>40938.263032407405</c:v>
                </c:pt>
                <c:pt idx="392">
                  <c:v>40939.384317129632</c:v>
                </c:pt>
                <c:pt idx="393">
                  <c:v>40940</c:v>
                </c:pt>
                <c:pt idx="394">
                  <c:v>40941.389965277776</c:v>
                </c:pt>
                <c:pt idx="395">
                  <c:v>40942.381585648145</c:v>
                </c:pt>
                <c:pt idx="396">
                  <c:v>40945.324131944442</c:v>
                </c:pt>
                <c:pt idx="397">
                  <c:v>40946.360092592593</c:v>
                </c:pt>
                <c:pt idx="398">
                  <c:v>40947.360543981478</c:v>
                </c:pt>
                <c:pt idx="399">
                  <c:v>40948.424351851849</c:v>
                </c:pt>
                <c:pt idx="400">
                  <c:v>40949.3746875</c:v>
                </c:pt>
                <c:pt idx="401">
                  <c:v>40952.311782407407</c:v>
                </c:pt>
                <c:pt idx="402">
                  <c:v>40953.327662037038</c:v>
                </c:pt>
                <c:pt idx="403">
                  <c:v>40954.319571759261</c:v>
                </c:pt>
                <c:pt idx="404">
                  <c:v>40955.317326388889</c:v>
                </c:pt>
                <c:pt idx="405">
                  <c:v>40956.330601851849</c:v>
                </c:pt>
                <c:pt idx="406">
                  <c:v>40959.328217592592</c:v>
                </c:pt>
                <c:pt idx="407">
                  <c:v>40960.471388888887</c:v>
                </c:pt>
                <c:pt idx="408">
                  <c:v>40961.352662037039</c:v>
                </c:pt>
                <c:pt idx="409">
                  <c:v>40962.312708333331</c:v>
                </c:pt>
                <c:pt idx="410">
                  <c:v>40963.405682870369</c:v>
                </c:pt>
                <c:pt idx="411">
                  <c:v>40966.323784722219</c:v>
                </c:pt>
                <c:pt idx="412">
                  <c:v>40967.30609953704</c:v>
                </c:pt>
                <c:pt idx="413">
                  <c:v>40968.326817129629</c:v>
                </c:pt>
                <c:pt idx="414">
                  <c:v>40969.357083333336</c:v>
                </c:pt>
                <c:pt idx="415">
                  <c:v>40970.303773148145</c:v>
                </c:pt>
                <c:pt idx="416">
                  <c:v>40973.330381944441</c:v>
                </c:pt>
                <c:pt idx="417">
                  <c:v>40974.339236111111</c:v>
                </c:pt>
                <c:pt idx="418">
                  <c:v>40975.315324074072</c:v>
                </c:pt>
                <c:pt idx="419">
                  <c:v>40976.323680555557</c:v>
                </c:pt>
                <c:pt idx="420">
                  <c:v>40977.326793981483</c:v>
                </c:pt>
                <c:pt idx="421">
                  <c:v>40980.324675925927</c:v>
                </c:pt>
                <c:pt idx="422">
                  <c:v>40981.321516203701</c:v>
                </c:pt>
                <c:pt idx="423">
                  <c:v>40982.312025462961</c:v>
                </c:pt>
                <c:pt idx="424">
                  <c:v>40983.394513888888</c:v>
                </c:pt>
                <c:pt idx="425">
                  <c:v>40984.342592592591</c:v>
                </c:pt>
                <c:pt idx="426">
                  <c:v>40987.328784722224</c:v>
                </c:pt>
                <c:pt idx="427">
                  <c:v>40988.327905092592</c:v>
                </c:pt>
                <c:pt idx="428">
                  <c:v>40989.318761574075</c:v>
                </c:pt>
                <c:pt idx="429">
                  <c:v>40990.340578703705</c:v>
                </c:pt>
                <c:pt idx="430">
                  <c:v>40991.537789351853</c:v>
                </c:pt>
                <c:pt idx="431">
                  <c:v>40994.320532407408</c:v>
                </c:pt>
                <c:pt idx="432">
                  <c:v>40995.307245370372</c:v>
                </c:pt>
                <c:pt idx="433">
                  <c:v>40996.345578703702</c:v>
                </c:pt>
                <c:pt idx="434">
                  <c:v>40997.315335648149</c:v>
                </c:pt>
                <c:pt idx="435">
                  <c:v>40998.315347222226</c:v>
                </c:pt>
                <c:pt idx="436">
                  <c:v>41001.328101851854</c:v>
                </c:pt>
                <c:pt idx="437">
                  <c:v>41002.337685185186</c:v>
                </c:pt>
                <c:pt idx="438">
                  <c:v>41003.339560185188</c:v>
                </c:pt>
                <c:pt idx="439">
                  <c:v>41004.331273148149</c:v>
                </c:pt>
                <c:pt idx="440">
                  <c:v>41009.360949074071</c:v>
                </c:pt>
                <c:pt idx="441">
                  <c:v>41010.393541666665</c:v>
                </c:pt>
                <c:pt idx="442">
                  <c:v>41011.350902777776</c:v>
                </c:pt>
                <c:pt idx="443">
                  <c:v>41012.316157407404</c:v>
                </c:pt>
                <c:pt idx="444">
                  <c:v>41015.348553240743</c:v>
                </c:pt>
                <c:pt idx="445">
                  <c:v>41016.342488425929</c:v>
                </c:pt>
                <c:pt idx="446">
                  <c:v>41017.321562500001</c:v>
                </c:pt>
                <c:pt idx="447">
                  <c:v>41018.316828703704</c:v>
                </c:pt>
                <c:pt idx="448">
                  <c:v>41019.357060185182</c:v>
                </c:pt>
                <c:pt idx="449">
                  <c:v>41022.364583333336</c:v>
                </c:pt>
                <c:pt idx="450">
                  <c:v>41023.341493055559</c:v>
                </c:pt>
                <c:pt idx="451">
                  <c:v>41025.347754629627</c:v>
                </c:pt>
                <c:pt idx="452">
                  <c:v>41026.313402777778</c:v>
                </c:pt>
                <c:pt idx="453">
                  <c:v>41029.317303240743</c:v>
                </c:pt>
                <c:pt idx="454">
                  <c:v>41030.344756944447</c:v>
                </c:pt>
                <c:pt idx="455">
                  <c:v>41031.338391203702</c:v>
                </c:pt>
                <c:pt idx="456">
                  <c:v>41032.344710648147</c:v>
                </c:pt>
                <c:pt idx="457">
                  <c:v>41033.34306712963</c:v>
                </c:pt>
                <c:pt idx="458">
                  <c:v>41036.348622685182</c:v>
                </c:pt>
                <c:pt idx="459">
                  <c:v>41037.355243055557</c:v>
                </c:pt>
                <c:pt idx="460">
                  <c:v>41038.333460648151</c:v>
                </c:pt>
                <c:pt idx="461">
                  <c:v>41039.332499999997</c:v>
                </c:pt>
                <c:pt idx="462">
                  <c:v>41040.330601851849</c:v>
                </c:pt>
                <c:pt idx="463">
                  <c:v>41043.349027777775</c:v>
                </c:pt>
                <c:pt idx="464">
                  <c:v>41044.394629629627</c:v>
                </c:pt>
                <c:pt idx="465">
                  <c:v>41045.356087962966</c:v>
                </c:pt>
                <c:pt idx="466">
                  <c:v>41046.479062500002</c:v>
                </c:pt>
                <c:pt idx="467">
                  <c:v>41047.364363425928</c:v>
                </c:pt>
                <c:pt idx="468">
                  <c:v>41050.363668981481</c:v>
                </c:pt>
                <c:pt idx="469">
                  <c:v>41051.418564814812</c:v>
                </c:pt>
                <c:pt idx="470">
                  <c:v>41052.365763888891</c:v>
                </c:pt>
                <c:pt idx="471">
                  <c:v>41053.360393518517</c:v>
                </c:pt>
                <c:pt idx="472">
                  <c:v>41054.320150462961</c:v>
                </c:pt>
                <c:pt idx="473">
                  <c:v>41057.313460648147</c:v>
                </c:pt>
                <c:pt idx="474">
                  <c:v>41058.321527777778</c:v>
                </c:pt>
                <c:pt idx="475">
                  <c:v>41059.325173611112</c:v>
                </c:pt>
                <c:pt idx="476">
                  <c:v>41060.349722222221</c:v>
                </c:pt>
                <c:pt idx="477">
                  <c:v>41061.322731481479</c:v>
                </c:pt>
                <c:pt idx="478">
                  <c:v>41064.343449074076</c:v>
                </c:pt>
                <c:pt idx="479">
                  <c:v>41065.329305555555</c:v>
                </c:pt>
                <c:pt idx="480">
                  <c:v>41066.343726851854</c:v>
                </c:pt>
                <c:pt idx="481">
                  <c:v>41067.420590277776</c:v>
                </c:pt>
                <c:pt idx="482">
                  <c:v>41068.336898148147</c:v>
                </c:pt>
                <c:pt idx="483">
                  <c:v>41072.309548611112</c:v>
                </c:pt>
                <c:pt idx="484">
                  <c:v>41073.307071759256</c:v>
                </c:pt>
                <c:pt idx="485">
                  <c:v>41074.30605324074</c:v>
                </c:pt>
                <c:pt idx="486">
                  <c:v>41075.354849537034</c:v>
                </c:pt>
                <c:pt idx="487">
                  <c:v>41078.393425925926</c:v>
                </c:pt>
                <c:pt idx="488">
                  <c:v>41079.374143518522</c:v>
                </c:pt>
                <c:pt idx="489">
                  <c:v>41080.32539351852</c:v>
                </c:pt>
                <c:pt idx="490">
                  <c:v>41081.345069444447</c:v>
                </c:pt>
                <c:pt idx="491">
                  <c:v>41082.317245370374</c:v>
                </c:pt>
                <c:pt idx="492">
                  <c:v>41085.342453703706</c:v>
                </c:pt>
                <c:pt idx="493">
                  <c:v>41086.32130787037</c:v>
                </c:pt>
                <c:pt idx="494">
                  <c:v>41087.329270833332</c:v>
                </c:pt>
                <c:pt idx="495">
                  <c:v>41088.339074074072</c:v>
                </c:pt>
                <c:pt idx="496">
                  <c:v>41089.343090277776</c:v>
                </c:pt>
                <c:pt idx="497">
                  <c:v>41092.378900462965</c:v>
                </c:pt>
                <c:pt idx="498">
                  <c:v>41093.367546296293</c:v>
                </c:pt>
                <c:pt idx="499">
                  <c:v>41094.384050925924</c:v>
                </c:pt>
                <c:pt idx="500">
                  <c:v>41095.328958333332</c:v>
                </c:pt>
                <c:pt idx="501">
                  <c:v>41096.320821759262</c:v>
                </c:pt>
                <c:pt idx="502">
                  <c:v>41099.353506944448</c:v>
                </c:pt>
                <c:pt idx="503">
                  <c:v>41100.497407407405</c:v>
                </c:pt>
                <c:pt idx="504">
                  <c:v>41101.347708333335</c:v>
                </c:pt>
                <c:pt idx="505">
                  <c:v>41102.3437962963</c:v>
                </c:pt>
                <c:pt idx="506">
                  <c:v>41103.340300925927</c:v>
                </c:pt>
                <c:pt idx="507">
                  <c:v>41106.335694444446</c:v>
                </c:pt>
                <c:pt idx="508">
                  <c:v>41107.35659722222</c:v>
                </c:pt>
                <c:pt idx="509">
                  <c:v>41108.394525462965</c:v>
                </c:pt>
                <c:pt idx="510">
                  <c:v>41109.344409722224</c:v>
                </c:pt>
                <c:pt idx="511">
                  <c:v>41110.342083333337</c:v>
                </c:pt>
                <c:pt idx="512">
                  <c:v>41113.329953703702</c:v>
                </c:pt>
                <c:pt idx="513">
                  <c:v>41114.340208333335</c:v>
                </c:pt>
                <c:pt idx="514">
                  <c:v>41115.319652777776</c:v>
                </c:pt>
                <c:pt idx="515">
                  <c:v>41116.323738425926</c:v>
                </c:pt>
                <c:pt idx="516">
                  <c:v>41117.337511574071</c:v>
                </c:pt>
                <c:pt idx="517">
                  <c:v>41120.402071759258</c:v>
                </c:pt>
                <c:pt idx="518">
                  <c:v>41121.343912037039</c:v>
                </c:pt>
                <c:pt idx="519">
                  <c:v>41122.34207175926</c:v>
                </c:pt>
                <c:pt idx="520">
                  <c:v>41123.34684027778</c:v>
                </c:pt>
                <c:pt idx="521">
                  <c:v>41124.353078703702</c:v>
                </c:pt>
                <c:pt idx="522">
                  <c:v>41127.338969907411</c:v>
                </c:pt>
                <c:pt idx="523">
                  <c:v>41128.408946759257</c:v>
                </c:pt>
                <c:pt idx="524">
                  <c:v>41129.398599537039</c:v>
                </c:pt>
                <c:pt idx="525">
                  <c:v>41130.363495370373</c:v>
                </c:pt>
                <c:pt idx="526">
                  <c:v>41131.404085648152</c:v>
                </c:pt>
                <c:pt idx="527">
                  <c:v>41134.361620370371</c:v>
                </c:pt>
                <c:pt idx="528">
                  <c:v>41135.373043981483</c:v>
                </c:pt>
                <c:pt idx="529">
                  <c:v>41136.425625000003</c:v>
                </c:pt>
                <c:pt idx="530">
                  <c:v>41137.360185185185</c:v>
                </c:pt>
                <c:pt idx="531">
                  <c:v>41138.372013888889</c:v>
                </c:pt>
                <c:pt idx="532">
                  <c:v>41141.36619212963</c:v>
                </c:pt>
                <c:pt idx="533">
                  <c:v>41142.346458333333</c:v>
                </c:pt>
                <c:pt idx="534">
                  <c:v>41143.408449074072</c:v>
                </c:pt>
                <c:pt idx="535">
                  <c:v>41144.404351851852</c:v>
                </c:pt>
                <c:pt idx="536">
                  <c:v>41145.456793981481</c:v>
                </c:pt>
                <c:pt idx="537">
                  <c:v>41148.426377314812</c:v>
                </c:pt>
                <c:pt idx="538">
                  <c:v>41149.40457175926</c:v>
                </c:pt>
                <c:pt idx="539">
                  <c:v>41150.436365740738</c:v>
                </c:pt>
                <c:pt idx="540">
                  <c:v>41151.412997685184</c:v>
                </c:pt>
                <c:pt idx="541">
                  <c:v>41152.390127314815</c:v>
                </c:pt>
                <c:pt idx="542">
                  <c:v>41156.320138888892</c:v>
                </c:pt>
                <c:pt idx="543">
                  <c:v>41156.327905092592</c:v>
                </c:pt>
                <c:pt idx="544">
                  <c:v>41157.386388888888</c:v>
                </c:pt>
                <c:pt idx="545">
                  <c:v>41158.421423611115</c:v>
                </c:pt>
                <c:pt idx="546">
                  <c:v>41159.424375000002</c:v>
                </c:pt>
                <c:pt idx="547">
                  <c:v>41162.375891203701</c:v>
                </c:pt>
                <c:pt idx="548">
                  <c:v>41163.404467592591</c:v>
                </c:pt>
                <c:pt idx="549">
                  <c:v>41164.378587962965</c:v>
                </c:pt>
                <c:pt idx="550">
                  <c:v>41165.346678240741</c:v>
                </c:pt>
                <c:pt idx="551">
                  <c:v>41166.342916666668</c:v>
                </c:pt>
                <c:pt idx="552">
                  <c:v>41169.4</c:v>
                </c:pt>
                <c:pt idx="553">
                  <c:v>41170.369317129633</c:v>
                </c:pt>
                <c:pt idx="554">
                  <c:v>41171.33357638889</c:v>
                </c:pt>
                <c:pt idx="555">
                  <c:v>41172.352916666663</c:v>
                </c:pt>
                <c:pt idx="556">
                  <c:v>41173.356493055559</c:v>
                </c:pt>
                <c:pt idx="557">
                  <c:v>41176.377951388888</c:v>
                </c:pt>
                <c:pt idx="558">
                  <c:v>41177.342800925922</c:v>
                </c:pt>
                <c:pt idx="559">
                  <c:v>41178.355949074074</c:v>
                </c:pt>
                <c:pt idx="560">
                  <c:v>41179.322118055556</c:v>
                </c:pt>
                <c:pt idx="561">
                  <c:v>41180.361168981479</c:v>
                </c:pt>
                <c:pt idx="562">
                  <c:v>41183.345057870371</c:v>
                </c:pt>
                <c:pt idx="563">
                  <c:v>41184.312337962961</c:v>
                </c:pt>
                <c:pt idx="564">
                  <c:v>41185.336157407408</c:v>
                </c:pt>
                <c:pt idx="565">
                  <c:v>41186.337627314817</c:v>
                </c:pt>
                <c:pt idx="566">
                  <c:v>41187.319525462961</c:v>
                </c:pt>
                <c:pt idx="567">
                  <c:v>41190.344456018516</c:v>
                </c:pt>
                <c:pt idx="568">
                  <c:v>41191.322152777779</c:v>
                </c:pt>
                <c:pt idx="569">
                  <c:v>41192.330208333333</c:v>
                </c:pt>
                <c:pt idx="570">
                  <c:v>41193.329282407409</c:v>
                </c:pt>
                <c:pt idx="571">
                  <c:v>41194.312997685185</c:v>
                </c:pt>
                <c:pt idx="572">
                  <c:v>41197.340127314812</c:v>
                </c:pt>
                <c:pt idx="573">
                  <c:v>41198.324537037035</c:v>
                </c:pt>
                <c:pt idx="574">
                  <c:v>41199.346967592595</c:v>
                </c:pt>
                <c:pt idx="575">
                  <c:v>41200.318206018521</c:v>
                </c:pt>
                <c:pt idx="576">
                  <c:v>41201.317291666666</c:v>
                </c:pt>
                <c:pt idx="577">
                  <c:v>41204.315960648149</c:v>
                </c:pt>
                <c:pt idx="578">
                  <c:v>41205.319988425923</c:v>
                </c:pt>
                <c:pt idx="579">
                  <c:v>41206.320393518516</c:v>
                </c:pt>
                <c:pt idx="580">
                  <c:v>41207.354201388887</c:v>
                </c:pt>
                <c:pt idx="581">
                  <c:v>41208.331493055557</c:v>
                </c:pt>
                <c:pt idx="582">
                  <c:v>41211.326458333337</c:v>
                </c:pt>
                <c:pt idx="583">
                  <c:v>41212.323159722226</c:v>
                </c:pt>
                <c:pt idx="584">
                  <c:v>41213.313310185185</c:v>
                </c:pt>
                <c:pt idx="585">
                  <c:v>41214.324780092589</c:v>
                </c:pt>
                <c:pt idx="586">
                  <c:v>41215.323645833334</c:v>
                </c:pt>
                <c:pt idx="587">
                  <c:v>41218.404791666668</c:v>
                </c:pt>
                <c:pt idx="588">
                  <c:v>41219.333101851851</c:v>
                </c:pt>
                <c:pt idx="589">
                  <c:v>41220.339756944442</c:v>
                </c:pt>
                <c:pt idx="590">
                  <c:v>41221.333275462966</c:v>
                </c:pt>
                <c:pt idx="591">
                  <c:v>41222.325671296298</c:v>
                </c:pt>
                <c:pt idx="592">
                  <c:v>41225.330057870371</c:v>
                </c:pt>
                <c:pt idx="593">
                  <c:v>41226.318101851852</c:v>
                </c:pt>
                <c:pt idx="594">
                  <c:v>41227.326863425929</c:v>
                </c:pt>
                <c:pt idx="595">
                  <c:v>41228.323252314818</c:v>
                </c:pt>
                <c:pt idx="596">
                  <c:v>41229.324687499997</c:v>
                </c:pt>
                <c:pt idx="597">
                  <c:v>41232.329675925925</c:v>
                </c:pt>
                <c:pt idx="598">
                  <c:v>41233.326527777775</c:v>
                </c:pt>
                <c:pt idx="599">
                  <c:v>41234.327847222223</c:v>
                </c:pt>
                <c:pt idx="600">
                  <c:v>41235.339594907404</c:v>
                </c:pt>
                <c:pt idx="601">
                  <c:v>41236.341736111113</c:v>
                </c:pt>
                <c:pt idx="602">
                  <c:v>41239.344629629632</c:v>
                </c:pt>
                <c:pt idx="603">
                  <c:v>41240.325011574074</c:v>
                </c:pt>
                <c:pt idx="604">
                  <c:v>41242.330775462964</c:v>
                </c:pt>
                <c:pt idx="605">
                  <c:v>41243.329444444447</c:v>
                </c:pt>
                <c:pt idx="606">
                  <c:v>41246.320057870369</c:v>
                </c:pt>
                <c:pt idx="607">
                  <c:v>41247.407962962963</c:v>
                </c:pt>
                <c:pt idx="608">
                  <c:v>41248.341053240743</c:v>
                </c:pt>
                <c:pt idx="609">
                  <c:v>41249.315127314818</c:v>
                </c:pt>
                <c:pt idx="610">
                  <c:v>41250.307986111111</c:v>
                </c:pt>
                <c:pt idx="611">
                  <c:v>41253.322094907409</c:v>
                </c:pt>
                <c:pt idx="612">
                  <c:v>41254.317129629628</c:v>
                </c:pt>
                <c:pt idx="613">
                  <c:v>41255.332442129627</c:v>
                </c:pt>
                <c:pt idx="614">
                  <c:v>41256.321134259262</c:v>
                </c:pt>
                <c:pt idx="615">
                  <c:v>41257.333020833335</c:v>
                </c:pt>
                <c:pt idx="616">
                  <c:v>41260.324525462966</c:v>
                </c:pt>
                <c:pt idx="617">
                  <c:v>41261.323078703703</c:v>
                </c:pt>
                <c:pt idx="618">
                  <c:v>41262.332268518519</c:v>
                </c:pt>
                <c:pt idx="619">
                  <c:v>41263.336817129632</c:v>
                </c:pt>
                <c:pt idx="620">
                  <c:v>41264.321284722224</c:v>
                </c:pt>
                <c:pt idx="621">
                  <c:v>41267.324803240743</c:v>
                </c:pt>
                <c:pt idx="622">
                  <c:v>41270.324803240743</c:v>
                </c:pt>
                <c:pt idx="623">
                  <c:v>41271.324803240743</c:v>
                </c:pt>
                <c:pt idx="624">
                  <c:v>41274.324803240743</c:v>
                </c:pt>
                <c:pt idx="625">
                  <c:v>41276.336030092592</c:v>
                </c:pt>
                <c:pt idx="626">
                  <c:v>41277.339513888888</c:v>
                </c:pt>
                <c:pt idx="627">
                  <c:v>41278.324016203704</c:v>
                </c:pt>
                <c:pt idx="628">
                  <c:v>41281.322372685187</c:v>
                </c:pt>
                <c:pt idx="629">
                  <c:v>41282.334791666668</c:v>
                </c:pt>
                <c:pt idx="630">
                  <c:v>41283.335555555554</c:v>
                </c:pt>
                <c:pt idx="631">
                  <c:v>41284.320694444446</c:v>
                </c:pt>
                <c:pt idx="632">
                  <c:v>41285.319328703707</c:v>
                </c:pt>
                <c:pt idx="633">
                  <c:v>41288.326168981483</c:v>
                </c:pt>
                <c:pt idx="634">
                  <c:v>41289.409513888888</c:v>
                </c:pt>
                <c:pt idx="635">
                  <c:v>41290.333483796298</c:v>
                </c:pt>
                <c:pt idx="636">
                  <c:v>41291.314710648148</c:v>
                </c:pt>
                <c:pt idx="637">
                  <c:v>41292.324699074074</c:v>
                </c:pt>
                <c:pt idx="638">
                  <c:v>41295.359340277777</c:v>
                </c:pt>
                <c:pt idx="639">
                  <c:v>41296.329652777778</c:v>
                </c:pt>
                <c:pt idx="640">
                  <c:v>41297.330763888887</c:v>
                </c:pt>
                <c:pt idx="641">
                  <c:v>41298.338645833333</c:v>
                </c:pt>
                <c:pt idx="642">
                  <c:v>41299.320775462962</c:v>
                </c:pt>
                <c:pt idx="643">
                  <c:v>41303.333495370367</c:v>
                </c:pt>
                <c:pt idx="644">
                  <c:v>41304.315324074072</c:v>
                </c:pt>
                <c:pt idx="645">
                  <c:v>41305.356805555559</c:v>
                </c:pt>
                <c:pt idx="646">
                  <c:v>41306.344837962963</c:v>
                </c:pt>
                <c:pt idx="647">
                  <c:v>41309.318819444445</c:v>
                </c:pt>
                <c:pt idx="648">
                  <c:v>41310.487187500003</c:v>
                </c:pt>
                <c:pt idx="649">
                  <c:v>41311.338854166665</c:v>
                </c:pt>
                <c:pt idx="650">
                  <c:v>41312.304629629631</c:v>
                </c:pt>
                <c:pt idx="651">
                  <c:v>41313.40792824074</c:v>
                </c:pt>
                <c:pt idx="652">
                  <c:v>41316.315428240741</c:v>
                </c:pt>
                <c:pt idx="653">
                  <c:v>41317.356921296298</c:v>
                </c:pt>
                <c:pt idx="654">
                  <c:v>41318.341724537036</c:v>
                </c:pt>
                <c:pt idx="655">
                  <c:v>41319.305150462962</c:v>
                </c:pt>
                <c:pt idx="656">
                  <c:v>41320.337546296294</c:v>
                </c:pt>
                <c:pt idx="657">
                  <c:v>41323.445451388892</c:v>
                </c:pt>
                <c:pt idx="658">
                  <c:v>41324.389340277776</c:v>
                </c:pt>
                <c:pt idx="659">
                  <c:v>41325.340613425928</c:v>
                </c:pt>
                <c:pt idx="660">
                  <c:v>41326.310231481482</c:v>
                </c:pt>
                <c:pt idx="661">
                  <c:v>41327.353807870371</c:v>
                </c:pt>
                <c:pt idx="662">
                  <c:v>41330.32303240741</c:v>
                </c:pt>
                <c:pt idx="663">
                  <c:v>41331.404131944444</c:v>
                </c:pt>
                <c:pt idx="664">
                  <c:v>41332.420694444445</c:v>
                </c:pt>
                <c:pt idx="665">
                  <c:v>41333.325937499998</c:v>
                </c:pt>
                <c:pt idx="666">
                  <c:v>41334.360046296293</c:v>
                </c:pt>
                <c:pt idx="667">
                  <c:v>41337.349791666667</c:v>
                </c:pt>
                <c:pt idx="668">
                  <c:v>41338.561307870368</c:v>
                </c:pt>
                <c:pt idx="669">
                  <c:v>41339.325706018521</c:v>
                </c:pt>
                <c:pt idx="670">
                  <c:v>41340.324456018519</c:v>
                </c:pt>
                <c:pt idx="671">
                  <c:v>41340.324525462966</c:v>
                </c:pt>
                <c:pt idx="672">
                  <c:v>41341.312013888892</c:v>
                </c:pt>
                <c:pt idx="673">
                  <c:v>41344.31459490741</c:v>
                </c:pt>
                <c:pt idx="674">
                  <c:v>41345.330243055556</c:v>
                </c:pt>
                <c:pt idx="675">
                  <c:v>41346.349733796298</c:v>
                </c:pt>
                <c:pt idx="676">
                  <c:v>41347.315937500003</c:v>
                </c:pt>
                <c:pt idx="677">
                  <c:v>41348.385949074072</c:v>
                </c:pt>
                <c:pt idx="678">
                  <c:v>41351.451851851853</c:v>
                </c:pt>
                <c:pt idx="679">
                  <c:v>41352.390497685185</c:v>
                </c:pt>
                <c:pt idx="680">
                  <c:v>41353.319247685184</c:v>
                </c:pt>
                <c:pt idx="681">
                  <c:v>41354.305208333331</c:v>
                </c:pt>
                <c:pt idx="682">
                  <c:v>41355.333020833335</c:v>
                </c:pt>
                <c:pt idx="683">
                  <c:v>41358.329201388886</c:v>
                </c:pt>
                <c:pt idx="684">
                  <c:v>41359.337094907409</c:v>
                </c:pt>
                <c:pt idx="685">
                  <c:v>41360.33252314815</c:v>
                </c:pt>
                <c:pt idx="686">
                  <c:v>41361.319918981484</c:v>
                </c:pt>
                <c:pt idx="687">
                  <c:v>41368.32236111111</c:v>
                </c:pt>
                <c:pt idx="688">
                  <c:v>41372.401805555557</c:v>
                </c:pt>
                <c:pt idx="689">
                  <c:v>41373.352256944447</c:v>
                </c:pt>
                <c:pt idx="690">
                  <c:v>41374.475925925923</c:v>
                </c:pt>
                <c:pt idx="691">
                  <c:v>41375.486956018518</c:v>
                </c:pt>
                <c:pt idx="692">
                  <c:v>41376.4606712963</c:v>
                </c:pt>
                <c:pt idx="693">
                  <c:v>41379.322534722225</c:v>
                </c:pt>
                <c:pt idx="694">
                  <c:v>41380.331111111111</c:v>
                </c:pt>
                <c:pt idx="695">
                  <c:v>41381</c:v>
                </c:pt>
                <c:pt idx="696">
                  <c:v>41382.353935185187</c:v>
                </c:pt>
                <c:pt idx="697">
                  <c:v>41383.357812499999</c:v>
                </c:pt>
                <c:pt idx="698">
                  <c:v>41386.360312500001</c:v>
                </c:pt>
                <c:pt idx="699">
                  <c:v>41387.325636574074</c:v>
                </c:pt>
                <c:pt idx="700">
                  <c:v>41388.322002314817</c:v>
                </c:pt>
                <c:pt idx="701">
                  <c:v>41390.358090277776</c:v>
                </c:pt>
                <c:pt idx="702">
                  <c:v>41393.360532407409</c:v>
                </c:pt>
                <c:pt idx="703">
                  <c:v>41394.328680555554</c:v>
                </c:pt>
                <c:pt idx="704">
                  <c:v>41395.354120370372</c:v>
                </c:pt>
                <c:pt idx="705">
                  <c:v>41396.557349537034</c:v>
                </c:pt>
                <c:pt idx="706">
                  <c:v>41397.352314814816</c:v>
                </c:pt>
                <c:pt idx="707">
                  <c:v>41400.318067129629</c:v>
                </c:pt>
                <c:pt idx="708">
                  <c:v>41401.309537037036</c:v>
                </c:pt>
                <c:pt idx="709">
                  <c:v>41402.323379629626</c:v>
                </c:pt>
                <c:pt idx="710">
                  <c:v>41403.317442129628</c:v>
                </c:pt>
                <c:pt idx="711">
                  <c:v>41404.335277777776</c:v>
                </c:pt>
                <c:pt idx="712">
                  <c:v>41407.335277777776</c:v>
                </c:pt>
                <c:pt idx="713">
                  <c:v>41408.345509259256</c:v>
                </c:pt>
                <c:pt idx="714">
                  <c:v>41409.385312500002</c:v>
                </c:pt>
                <c:pt idx="715">
                  <c:v>41410.342222222222</c:v>
                </c:pt>
                <c:pt idx="716">
                  <c:v>41411.43440972222</c:v>
                </c:pt>
                <c:pt idx="717">
                  <c:v>41414.37431712963</c:v>
                </c:pt>
                <c:pt idx="718">
                  <c:v>41415.334803240738</c:v>
                </c:pt>
                <c:pt idx="719">
                  <c:v>41416.332546296297</c:v>
                </c:pt>
                <c:pt idx="720">
                  <c:v>41417.349108796298</c:v>
                </c:pt>
                <c:pt idx="721">
                  <c:v>41418.584629629629</c:v>
                </c:pt>
                <c:pt idx="722">
                  <c:v>41422.382094907407</c:v>
                </c:pt>
                <c:pt idx="723">
                  <c:v>41422.390011574076</c:v>
                </c:pt>
                <c:pt idx="724">
                  <c:v>41423.377581018518</c:v>
                </c:pt>
                <c:pt idx="725">
                  <c:v>41424.341377314813</c:v>
                </c:pt>
                <c:pt idx="726">
                  <c:v>41425.312905092593</c:v>
                </c:pt>
                <c:pt idx="727">
                  <c:v>41428.372048611112</c:v>
                </c:pt>
                <c:pt idx="728">
                  <c:v>41429.3753125</c:v>
                </c:pt>
                <c:pt idx="729">
                  <c:v>41430.31758101852</c:v>
                </c:pt>
                <c:pt idx="730">
                  <c:v>41431.320289351854</c:v>
                </c:pt>
                <c:pt idx="731">
                  <c:v>41432.354201388887</c:v>
                </c:pt>
                <c:pt idx="732">
                  <c:v>41436.417870370373</c:v>
                </c:pt>
                <c:pt idx="733">
                  <c:v>41437.420682870368</c:v>
                </c:pt>
                <c:pt idx="734">
                  <c:v>41438.364733796298</c:v>
                </c:pt>
                <c:pt idx="735">
                  <c:v>41439.318333333336</c:v>
                </c:pt>
                <c:pt idx="736">
                  <c:v>41442.333032407405</c:v>
                </c:pt>
                <c:pt idx="737">
                  <c:v>41443.344699074078</c:v>
                </c:pt>
                <c:pt idx="738">
                  <c:v>41444.420648148145</c:v>
                </c:pt>
                <c:pt idx="739">
                  <c:v>41445.34574074074</c:v>
                </c:pt>
                <c:pt idx="740">
                  <c:v>41446.34306712963</c:v>
                </c:pt>
                <c:pt idx="741">
                  <c:v>41449.355706018519</c:v>
                </c:pt>
                <c:pt idx="742">
                  <c:v>41450.330543981479</c:v>
                </c:pt>
                <c:pt idx="743">
                  <c:v>41451.337939814817</c:v>
                </c:pt>
                <c:pt idx="744">
                  <c:v>41452.346516203703</c:v>
                </c:pt>
                <c:pt idx="745">
                  <c:v>41453.345717592594</c:v>
                </c:pt>
                <c:pt idx="746">
                  <c:v>41456.349583333336</c:v>
                </c:pt>
                <c:pt idx="747">
                  <c:v>41457.357268518521</c:v>
                </c:pt>
                <c:pt idx="748">
                  <c:v>41458.497291666667</c:v>
                </c:pt>
                <c:pt idx="749">
                  <c:v>41459.336192129631</c:v>
                </c:pt>
                <c:pt idx="750">
                  <c:v>41460.356469907405</c:v>
                </c:pt>
                <c:pt idx="751">
                  <c:v>41463.363761574074</c:v>
                </c:pt>
                <c:pt idx="752">
                  <c:v>41464.402395833335</c:v>
                </c:pt>
                <c:pt idx="753">
                  <c:v>41465.428344907406</c:v>
                </c:pt>
                <c:pt idx="754">
                  <c:v>41466.435347222221</c:v>
                </c:pt>
                <c:pt idx="755">
                  <c:v>41467.446631944447</c:v>
                </c:pt>
                <c:pt idx="756">
                  <c:v>41470.466226851851</c:v>
                </c:pt>
                <c:pt idx="757">
                  <c:v>41471.429560185185</c:v>
                </c:pt>
                <c:pt idx="758">
                  <c:v>41472.36891203704</c:v>
                </c:pt>
                <c:pt idx="759">
                  <c:v>41473.342395833337</c:v>
                </c:pt>
                <c:pt idx="760">
                  <c:v>41474.347685185188</c:v>
                </c:pt>
                <c:pt idx="761">
                  <c:v>41477.351458333331</c:v>
                </c:pt>
                <c:pt idx="762">
                  <c:v>41478.390798611108</c:v>
                </c:pt>
                <c:pt idx="763">
                  <c:v>41479.336655092593</c:v>
                </c:pt>
                <c:pt idx="764">
                  <c:v>41480.360266203701</c:v>
                </c:pt>
                <c:pt idx="765">
                  <c:v>41481.32534722222</c:v>
                </c:pt>
                <c:pt idx="766">
                  <c:v>41484.417534722219</c:v>
                </c:pt>
                <c:pt idx="767">
                  <c:v>41485.348749999997</c:v>
                </c:pt>
                <c:pt idx="768">
                  <c:v>41486.358553240738</c:v>
                </c:pt>
                <c:pt idx="769">
                  <c:v>41487.336111111108</c:v>
                </c:pt>
                <c:pt idx="770">
                  <c:v>41488.334583333337</c:v>
                </c:pt>
                <c:pt idx="771">
                  <c:v>41491.342881944445</c:v>
                </c:pt>
                <c:pt idx="772">
                  <c:v>41492.348796296297</c:v>
                </c:pt>
                <c:pt idx="773">
                  <c:v>41493.340624999997</c:v>
                </c:pt>
                <c:pt idx="774">
                  <c:v>41494.353530092594</c:v>
                </c:pt>
                <c:pt idx="775">
                  <c:v>41495.347372685188</c:v>
                </c:pt>
                <c:pt idx="776">
                  <c:v>41498.590729166666</c:v>
                </c:pt>
                <c:pt idx="777">
                  <c:v>41499.351770833331</c:v>
                </c:pt>
                <c:pt idx="778">
                  <c:v>41507.322233796294</c:v>
                </c:pt>
                <c:pt idx="779">
                  <c:v>41508.340891203705</c:v>
                </c:pt>
                <c:pt idx="780">
                  <c:v>41509.326006944444</c:v>
                </c:pt>
                <c:pt idx="781">
                  <c:v>41512.358414351853</c:v>
                </c:pt>
                <c:pt idx="782">
                  <c:v>41513.341122685182</c:v>
                </c:pt>
                <c:pt idx="783">
                  <c:v>41515.352650462963</c:v>
                </c:pt>
                <c:pt idx="784">
                  <c:v>41516.427974537037</c:v>
                </c:pt>
                <c:pt idx="785">
                  <c:v>41520.396631944444</c:v>
                </c:pt>
                <c:pt idx="786">
                  <c:v>41520.411979166667</c:v>
                </c:pt>
                <c:pt idx="787">
                  <c:v>41521.406909722224</c:v>
                </c:pt>
                <c:pt idx="788">
                  <c:v>41522.30572916667</c:v>
                </c:pt>
                <c:pt idx="789">
                  <c:v>41523.375636574077</c:v>
                </c:pt>
                <c:pt idx="790">
                  <c:v>41526.348240740743</c:v>
                </c:pt>
                <c:pt idx="791">
                  <c:v>41527.319965277777</c:v>
                </c:pt>
                <c:pt idx="792">
                  <c:v>41528.314236111109</c:v>
                </c:pt>
                <c:pt idx="793">
                  <c:v>41529.33121527778</c:v>
                </c:pt>
                <c:pt idx="794">
                  <c:v>41530.316180555557</c:v>
                </c:pt>
                <c:pt idx="795">
                  <c:v>41533.344490740739</c:v>
                </c:pt>
                <c:pt idx="796">
                  <c:v>41534.348530092589</c:v>
                </c:pt>
                <c:pt idx="797">
                  <c:v>41535.350949074076</c:v>
                </c:pt>
                <c:pt idx="798">
                  <c:v>41536.377106481479</c:v>
                </c:pt>
                <c:pt idx="799">
                  <c:v>41540.41369212963</c:v>
                </c:pt>
                <c:pt idx="800">
                  <c:v>41541.357488425929</c:v>
                </c:pt>
                <c:pt idx="801">
                  <c:v>41542.364999999998</c:v>
                </c:pt>
                <c:pt idx="802">
                  <c:v>41543.414641203701</c:v>
                </c:pt>
                <c:pt idx="803">
                  <c:v>41544.332314814812</c:v>
                </c:pt>
                <c:pt idx="804">
                  <c:v>41547.395208333335</c:v>
                </c:pt>
                <c:pt idx="805">
                  <c:v>41548.341851851852</c:v>
                </c:pt>
                <c:pt idx="806">
                  <c:v>41549.343055555553</c:v>
                </c:pt>
                <c:pt idx="807">
                  <c:v>41550.343831018516</c:v>
                </c:pt>
                <c:pt idx="808">
                  <c:v>41551.352141203701</c:v>
                </c:pt>
                <c:pt idx="809">
                  <c:v>41554.558321759258</c:v>
                </c:pt>
                <c:pt idx="810">
                  <c:v>41555.445081018515</c:v>
                </c:pt>
                <c:pt idx="811">
                  <c:v>41556.353182870371</c:v>
                </c:pt>
                <c:pt idx="812">
                  <c:v>41557.366446759261</c:v>
                </c:pt>
                <c:pt idx="813">
                  <c:v>41558.409062500003</c:v>
                </c:pt>
                <c:pt idx="814">
                  <c:v>41561.365902777776</c:v>
                </c:pt>
                <c:pt idx="815">
                  <c:v>41562.367418981485</c:v>
                </c:pt>
                <c:pt idx="816">
                  <c:v>41563.430590277778</c:v>
                </c:pt>
                <c:pt idx="817">
                  <c:v>41564.411817129629</c:v>
                </c:pt>
                <c:pt idx="818">
                  <c:v>41565.332650462966</c:v>
                </c:pt>
                <c:pt idx="819">
                  <c:v>41568.43068287037</c:v>
                </c:pt>
                <c:pt idx="820">
                  <c:v>41569.357627314814</c:v>
                </c:pt>
                <c:pt idx="821">
                  <c:v>41570.455312500002</c:v>
                </c:pt>
                <c:pt idx="822">
                  <c:v>41571.331238425926</c:v>
                </c:pt>
                <c:pt idx="823">
                  <c:v>41572.438483796293</c:v>
                </c:pt>
                <c:pt idx="824">
                  <c:v>41575.372048611112</c:v>
                </c:pt>
                <c:pt idx="825">
                  <c:v>41576.349282407406</c:v>
                </c:pt>
                <c:pt idx="826">
                  <c:v>41577.569340277776</c:v>
                </c:pt>
                <c:pt idx="827">
                  <c:v>41579.358495370368</c:v>
                </c:pt>
                <c:pt idx="828">
                  <c:v>41579.377870370372</c:v>
                </c:pt>
                <c:pt idx="829">
                  <c:v>41582.414861111109</c:v>
                </c:pt>
                <c:pt idx="830">
                  <c:v>41583.346770833334</c:v>
                </c:pt>
                <c:pt idx="831">
                  <c:v>41584.388773148145</c:v>
                </c:pt>
                <c:pt idx="832">
                  <c:v>41585.331793981481</c:v>
                </c:pt>
                <c:pt idx="833">
                  <c:v>41586.438946759263</c:v>
                </c:pt>
                <c:pt idx="834">
                  <c:v>41589.383819444447</c:v>
                </c:pt>
                <c:pt idx="835">
                  <c:v>41590.343240740738</c:v>
                </c:pt>
                <c:pt idx="836">
                  <c:v>41596.453067129631</c:v>
                </c:pt>
                <c:pt idx="837">
                  <c:v>41597.416388888887</c:v>
                </c:pt>
                <c:pt idx="838">
                  <c:v>41598.395925925928</c:v>
                </c:pt>
                <c:pt idx="839">
                  <c:v>41599.378171296295</c:v>
                </c:pt>
                <c:pt idx="840">
                  <c:v>41600.373159722221</c:v>
                </c:pt>
                <c:pt idx="841">
                  <c:v>41604.430833333332</c:v>
                </c:pt>
                <c:pt idx="842">
                  <c:v>41605.360324074078</c:v>
                </c:pt>
                <c:pt idx="843">
                  <c:v>41610.442384259259</c:v>
                </c:pt>
                <c:pt idx="844">
                  <c:v>41611.365729166668</c:v>
                </c:pt>
                <c:pt idx="845">
                  <c:v>41612.442569444444</c:v>
                </c:pt>
                <c:pt idx="846">
                  <c:v>41613.459768518522</c:v>
                </c:pt>
                <c:pt idx="847">
                  <c:v>41614.492800925924</c:v>
                </c:pt>
                <c:pt idx="848">
                  <c:v>41617.426527777781</c:v>
                </c:pt>
                <c:pt idx="849">
                  <c:v>41618.524409722224</c:v>
                </c:pt>
                <c:pt idx="850">
                  <c:v>41619.347800925927</c:v>
                </c:pt>
                <c:pt idx="851">
                  <c:v>41620.385428240741</c:v>
                </c:pt>
                <c:pt idx="852">
                  <c:v>41621.345960648148</c:v>
                </c:pt>
                <c:pt idx="853">
                  <c:v>41624.389166666668</c:v>
                </c:pt>
                <c:pt idx="854">
                  <c:v>41625.382453703707</c:v>
                </c:pt>
                <c:pt idx="855">
                  <c:v>41626.43849537037</c:v>
                </c:pt>
                <c:pt idx="856">
                  <c:v>41627.414548611108</c:v>
                </c:pt>
                <c:pt idx="857">
                  <c:v>41628.380567129629</c:v>
                </c:pt>
                <c:pt idx="858">
                  <c:v>41632</c:v>
                </c:pt>
                <c:pt idx="859">
                  <c:v>41635.361261574071</c:v>
                </c:pt>
                <c:pt idx="860">
                  <c:v>41638.363749999997</c:v>
                </c:pt>
                <c:pt idx="861">
                  <c:v>41639</c:v>
                </c:pt>
                <c:pt idx="862">
                  <c:v>41641.634594907409</c:v>
                </c:pt>
                <c:pt idx="863">
                  <c:v>41642.636736111112</c:v>
                </c:pt>
                <c:pt idx="864">
                  <c:v>41645.6405787037</c:v>
                </c:pt>
                <c:pt idx="865">
                  <c:v>41646.370925925927</c:v>
                </c:pt>
                <c:pt idx="866">
                  <c:v>41647.324247685188</c:v>
                </c:pt>
                <c:pt idx="867">
                  <c:v>41648.382361111115</c:v>
                </c:pt>
                <c:pt idx="868">
                  <c:v>41649.604409722226</c:v>
                </c:pt>
                <c:pt idx="869">
                  <c:v>41652.39439814815</c:v>
                </c:pt>
                <c:pt idx="870">
                  <c:v>41653.433495370373</c:v>
                </c:pt>
                <c:pt idx="871">
                  <c:v>41654.364074074074</c:v>
                </c:pt>
                <c:pt idx="872">
                  <c:v>41655.355636574073</c:v>
                </c:pt>
                <c:pt idx="873">
                  <c:v>41656.402048611111</c:v>
                </c:pt>
                <c:pt idx="874">
                  <c:v>41660.338379629633</c:v>
                </c:pt>
                <c:pt idx="875">
                  <c:v>41660.34065972222</c:v>
                </c:pt>
                <c:pt idx="876">
                  <c:v>41661.367800925924</c:v>
                </c:pt>
                <c:pt idx="877">
                  <c:v>41662.33489583333</c:v>
                </c:pt>
                <c:pt idx="878">
                  <c:v>41663.457708333335</c:v>
                </c:pt>
                <c:pt idx="879">
                  <c:v>41667.402488425927</c:v>
                </c:pt>
                <c:pt idx="880">
                  <c:v>41669.488425925927</c:v>
                </c:pt>
                <c:pt idx="881">
                  <c:v>41669.493333333332</c:v>
                </c:pt>
                <c:pt idx="882">
                  <c:v>41670.424004629633</c:v>
                </c:pt>
                <c:pt idx="883">
                  <c:v>41673.355057870373</c:v>
                </c:pt>
                <c:pt idx="884">
                  <c:v>41674.399699074071</c:v>
                </c:pt>
                <c:pt idx="885">
                  <c:v>41675.350289351853</c:v>
                </c:pt>
                <c:pt idx="886">
                  <c:v>41676.362905092596</c:v>
                </c:pt>
                <c:pt idx="887">
                  <c:v>41677.358541666668</c:v>
                </c:pt>
                <c:pt idx="888">
                  <c:v>41680.45988425926</c:v>
                </c:pt>
                <c:pt idx="889">
                  <c:v>41681.447187500002</c:v>
                </c:pt>
                <c:pt idx="890">
                  <c:v>41682.464861111112</c:v>
                </c:pt>
                <c:pt idx="891">
                  <c:v>41683.468414351853</c:v>
                </c:pt>
                <c:pt idx="892">
                  <c:v>41684.472222222219</c:v>
                </c:pt>
                <c:pt idx="893">
                  <c:v>41687.393217592595</c:v>
                </c:pt>
                <c:pt idx="894">
                  <c:v>41688.407002314816</c:v>
                </c:pt>
                <c:pt idx="895">
                  <c:v>41690.351875</c:v>
                </c:pt>
                <c:pt idx="896">
                  <c:v>41691.517638888887</c:v>
                </c:pt>
                <c:pt idx="897">
                  <c:v>41694.355902777781</c:v>
                </c:pt>
                <c:pt idx="898">
                  <c:v>41695.420520833337</c:v>
                </c:pt>
                <c:pt idx="899">
                  <c:v>41696.382094907407</c:v>
                </c:pt>
                <c:pt idx="900">
                  <c:v>41697.316701388889</c:v>
                </c:pt>
                <c:pt idx="901">
                  <c:v>41698.371134259258</c:v>
                </c:pt>
                <c:pt idx="902">
                  <c:v>41701.475856481484</c:v>
                </c:pt>
                <c:pt idx="903">
                  <c:v>41702.368078703701</c:v>
                </c:pt>
                <c:pt idx="904">
                  <c:v>41702.368148148147</c:v>
                </c:pt>
                <c:pt idx="905">
                  <c:v>41703.47315972222</c:v>
                </c:pt>
                <c:pt idx="906">
                  <c:v>41704.333912037036</c:v>
                </c:pt>
                <c:pt idx="907">
                  <c:v>41705.333923611113</c:v>
                </c:pt>
                <c:pt idx="908">
                  <c:v>41708.382881944446</c:v>
                </c:pt>
                <c:pt idx="909">
                  <c:v>41709.362581018519</c:v>
                </c:pt>
                <c:pt idx="910">
                  <c:v>41710.339004629626</c:v>
                </c:pt>
                <c:pt idx="911">
                  <c:v>41711.384305555555</c:v>
                </c:pt>
                <c:pt idx="912">
                  <c:v>41712.387060185189</c:v>
                </c:pt>
                <c:pt idx="913">
                  <c:v>41715.330358796295</c:v>
                </c:pt>
                <c:pt idx="914">
                  <c:v>41716.317326388889</c:v>
                </c:pt>
                <c:pt idx="915">
                  <c:v>41717.466863425929</c:v>
                </c:pt>
                <c:pt idx="916">
                  <c:v>41718.301863425928</c:v>
                </c:pt>
                <c:pt idx="917">
                  <c:v>41719.367071759261</c:v>
                </c:pt>
                <c:pt idx="918">
                  <c:v>41722.349733796298</c:v>
                </c:pt>
                <c:pt idx="919">
                  <c:v>41723.385868055557</c:v>
                </c:pt>
                <c:pt idx="920">
                  <c:v>41724.320023148146</c:v>
                </c:pt>
                <c:pt idx="921">
                  <c:v>41725.621655092589</c:v>
                </c:pt>
                <c:pt idx="922">
                  <c:v>41726.400613425925</c:v>
                </c:pt>
                <c:pt idx="923">
                  <c:v>41729.356886574074</c:v>
                </c:pt>
                <c:pt idx="924">
                  <c:v>41730.320092592592</c:v>
                </c:pt>
                <c:pt idx="925">
                  <c:v>41731.356481481482</c:v>
                </c:pt>
                <c:pt idx="926">
                  <c:v>41733.595821759256</c:v>
                </c:pt>
                <c:pt idx="927">
                  <c:v>41736.419699074075</c:v>
                </c:pt>
                <c:pt idx="928">
                  <c:v>41737.406655092593</c:v>
                </c:pt>
                <c:pt idx="929">
                  <c:v>41738.383425925924</c:v>
                </c:pt>
                <c:pt idx="930">
                  <c:v>41739.381712962961</c:v>
                </c:pt>
                <c:pt idx="931">
                  <c:v>41740.364629629628</c:v>
                </c:pt>
                <c:pt idx="932">
                  <c:v>41743.333298611113</c:v>
                </c:pt>
                <c:pt idx="933">
                  <c:v>41744.314965277779</c:v>
                </c:pt>
                <c:pt idx="934">
                  <c:v>41745.37327546296</c:v>
                </c:pt>
                <c:pt idx="935">
                  <c:v>41746.341504629629</c:v>
                </c:pt>
                <c:pt idx="936">
                  <c:v>41747.419351851851</c:v>
                </c:pt>
                <c:pt idx="937">
                  <c:v>41750.378900462965</c:v>
                </c:pt>
                <c:pt idx="938">
                  <c:v>41751.364837962959</c:v>
                </c:pt>
                <c:pt idx="939">
                  <c:v>41752.353865740741</c:v>
                </c:pt>
                <c:pt idx="940">
                  <c:v>41753.424837962964</c:v>
                </c:pt>
                <c:pt idx="941">
                  <c:v>41757.384050925924</c:v>
                </c:pt>
                <c:pt idx="942">
                  <c:v>41758.35527777778</c:v>
                </c:pt>
                <c:pt idx="943">
                  <c:v>41759.435069444444</c:v>
                </c:pt>
                <c:pt idx="944">
                  <c:v>41760.418981481482</c:v>
                </c:pt>
                <c:pt idx="945">
                  <c:v>41761.377858796295</c:v>
                </c:pt>
                <c:pt idx="946">
                  <c:v>41764.386122685188</c:v>
                </c:pt>
                <c:pt idx="947">
                  <c:v>41765.396539351852</c:v>
                </c:pt>
                <c:pt idx="948">
                  <c:v>41766.424733796295</c:v>
                </c:pt>
                <c:pt idx="949">
                  <c:v>41767.414814814816</c:v>
                </c:pt>
                <c:pt idx="950">
                  <c:v>41768.422685185185</c:v>
                </c:pt>
                <c:pt idx="951">
                  <c:v>41771.3437037037</c:v>
                </c:pt>
                <c:pt idx="952">
                  <c:v>41772.337766203702</c:v>
                </c:pt>
                <c:pt idx="953">
                  <c:v>41773.36037037037</c:v>
                </c:pt>
                <c:pt idx="954">
                  <c:v>41774.37667824074</c:v>
                </c:pt>
                <c:pt idx="955">
                  <c:v>41775.365439814814</c:v>
                </c:pt>
                <c:pt idx="956">
                  <c:v>41778.354409722226</c:v>
                </c:pt>
                <c:pt idx="957">
                  <c:v>41779.371898148151</c:v>
                </c:pt>
                <c:pt idx="958">
                  <c:v>41780.47084490741</c:v>
                </c:pt>
                <c:pt idx="959">
                  <c:v>41781.419212962966</c:v>
                </c:pt>
                <c:pt idx="960">
                  <c:v>41782.345335648148</c:v>
                </c:pt>
                <c:pt idx="961">
                  <c:v>41786.408645833333</c:v>
                </c:pt>
                <c:pt idx="962">
                  <c:v>41787.405416666668</c:v>
                </c:pt>
                <c:pt idx="963">
                  <c:v>41788.411550925928</c:v>
                </c:pt>
                <c:pt idx="964">
                  <c:v>41789.308136574073</c:v>
                </c:pt>
                <c:pt idx="965">
                  <c:v>41792.610706018517</c:v>
                </c:pt>
                <c:pt idx="966">
                  <c:v>41793.323437500003</c:v>
                </c:pt>
                <c:pt idx="967">
                  <c:v>41794.454363425924</c:v>
                </c:pt>
                <c:pt idx="968">
                  <c:v>41795.466886574075</c:v>
                </c:pt>
                <c:pt idx="969">
                  <c:v>41796.381782407407</c:v>
                </c:pt>
                <c:pt idx="970">
                  <c:v>41800.417199074072</c:v>
                </c:pt>
                <c:pt idx="971">
                  <c:v>41801.333587962959</c:v>
                </c:pt>
                <c:pt idx="972">
                  <c:v>41802.333113425928</c:v>
                </c:pt>
                <c:pt idx="973">
                  <c:v>41803.568182870367</c:v>
                </c:pt>
                <c:pt idx="974">
                  <c:v>41806.401828703703</c:v>
                </c:pt>
                <c:pt idx="975">
                  <c:v>41807.363449074073</c:v>
                </c:pt>
                <c:pt idx="976">
                  <c:v>41808.397546296299</c:v>
                </c:pt>
                <c:pt idx="977">
                  <c:v>41809.333148148151</c:v>
                </c:pt>
                <c:pt idx="978">
                  <c:v>41810.492164351854</c:v>
                </c:pt>
                <c:pt idx="979">
                  <c:v>41813.455474537041</c:v>
                </c:pt>
                <c:pt idx="980">
                  <c:v>41814.444594907407</c:v>
                </c:pt>
                <c:pt idx="981">
                  <c:v>41816.333148148151</c:v>
                </c:pt>
                <c:pt idx="982">
                  <c:v>41817.334479166668</c:v>
                </c:pt>
                <c:pt idx="983">
                  <c:v>41821.425810185188</c:v>
                </c:pt>
                <c:pt idx="984">
                  <c:v>41822.477847222224</c:v>
                </c:pt>
                <c:pt idx="985">
                  <c:v>41823.357118055559</c:v>
                </c:pt>
                <c:pt idx="986">
                  <c:v>41828.438668981478</c:v>
                </c:pt>
                <c:pt idx="987">
                  <c:v>41829.569803240738</c:v>
                </c:pt>
                <c:pt idx="988">
                  <c:v>41830.412881944445</c:v>
                </c:pt>
                <c:pt idx="989">
                  <c:v>41835.64271990741</c:v>
                </c:pt>
                <c:pt idx="990">
                  <c:v>41836.354907407411</c:v>
                </c:pt>
                <c:pt idx="991">
                  <c:v>41841.50409722222</c:v>
                </c:pt>
                <c:pt idx="992">
                  <c:v>41842.639131944445</c:v>
                </c:pt>
                <c:pt idx="993">
                  <c:v>41843.446238425924</c:v>
                </c:pt>
                <c:pt idx="994">
                  <c:v>41844.446250000001</c:v>
                </c:pt>
                <c:pt idx="995">
                  <c:v>41845.400740740741</c:v>
                </c:pt>
                <c:pt idx="996">
                  <c:v>41848.385393518518</c:v>
                </c:pt>
                <c:pt idx="997">
                  <c:v>41849.523888888885</c:v>
                </c:pt>
                <c:pt idx="998">
                  <c:v>41850.409328703703</c:v>
                </c:pt>
                <c:pt idx="999">
                  <c:v>41851.574432870373</c:v>
                </c:pt>
                <c:pt idx="1000">
                  <c:v>41852.448622685188</c:v>
                </c:pt>
                <c:pt idx="1001">
                  <c:v>41855.403229166666</c:v>
                </c:pt>
                <c:pt idx="1002">
                  <c:v>41856.34302083333</c:v>
                </c:pt>
                <c:pt idx="1003">
                  <c:v>41857.377557870372</c:v>
                </c:pt>
                <c:pt idx="1004">
                  <c:v>41858.330821759257</c:v>
                </c:pt>
                <c:pt idx="1005">
                  <c:v>41859.423773148148</c:v>
                </c:pt>
                <c:pt idx="1006">
                  <c:v>41862.338263888887</c:v>
                </c:pt>
                <c:pt idx="1007">
                  <c:v>41864.443287037036</c:v>
                </c:pt>
                <c:pt idx="1008">
                  <c:v>41865.340868055559</c:v>
                </c:pt>
                <c:pt idx="1009">
                  <c:v>41866.65047453704</c:v>
                </c:pt>
                <c:pt idx="1010">
                  <c:v>41869.632615740738</c:v>
                </c:pt>
                <c:pt idx="1011">
                  <c:v>41870.355555555558</c:v>
                </c:pt>
                <c:pt idx="1012">
                  <c:v>41871.374814814815</c:v>
                </c:pt>
                <c:pt idx="1013">
                  <c:v>41872.51525462963</c:v>
                </c:pt>
                <c:pt idx="1014">
                  <c:v>41873.407916666663</c:v>
                </c:pt>
                <c:pt idx="1015">
                  <c:v>41876.416851851849</c:v>
                </c:pt>
                <c:pt idx="1016">
                  <c:v>41877.419027777774</c:v>
                </c:pt>
                <c:pt idx="1017">
                  <c:v>41878.355162037034</c:v>
                </c:pt>
                <c:pt idx="1018">
                  <c:v>41879.619525462964</c:v>
                </c:pt>
                <c:pt idx="1019">
                  <c:v>41880.494432870371</c:v>
                </c:pt>
                <c:pt idx="1020">
                  <c:v>41884.585173611114</c:v>
                </c:pt>
                <c:pt idx="1021">
                  <c:v>41885.415613425925</c:v>
                </c:pt>
                <c:pt idx="1022">
                  <c:v>41886.335231481484</c:v>
                </c:pt>
                <c:pt idx="1023">
                  <c:v>41887.553310185183</c:v>
                </c:pt>
                <c:pt idx="1024">
                  <c:v>41890.560115740744</c:v>
                </c:pt>
                <c:pt idx="1025">
                  <c:v>41891.455474537041</c:v>
                </c:pt>
                <c:pt idx="1026">
                  <c:v>41892.583321759259</c:v>
                </c:pt>
                <c:pt idx="1027">
                  <c:v>41893.358159722222</c:v>
                </c:pt>
                <c:pt idx="1028">
                  <c:v>41894.520300925928</c:v>
                </c:pt>
                <c:pt idx="1029">
                  <c:v>41897.480046296296</c:v>
                </c:pt>
                <c:pt idx="1030">
                  <c:v>41898.387025462966</c:v>
                </c:pt>
                <c:pt idx="1031">
                  <c:v>41899.570972222224</c:v>
                </c:pt>
                <c:pt idx="1032">
                  <c:v>41904.527245370373</c:v>
                </c:pt>
                <c:pt idx="1033">
                  <c:v>41905.512430555558</c:v>
                </c:pt>
                <c:pt idx="1034">
                  <c:v>41906.51630787037</c:v>
                </c:pt>
                <c:pt idx="1035">
                  <c:v>41907.32099537037</c:v>
                </c:pt>
                <c:pt idx="1036">
                  <c:v>41908.353171296294</c:v>
                </c:pt>
                <c:pt idx="1037">
                  <c:v>41911.381377314814</c:v>
                </c:pt>
                <c:pt idx="1038">
                  <c:v>41912.326458333337</c:v>
                </c:pt>
                <c:pt idx="1039">
                  <c:v>41913.402361111112</c:v>
                </c:pt>
                <c:pt idx="1040">
                  <c:v>41914.340439814812</c:v>
                </c:pt>
                <c:pt idx="1041">
                  <c:v>41915.373599537037</c:v>
                </c:pt>
                <c:pt idx="1042">
                  <c:v>41918.346180555556</c:v>
                </c:pt>
                <c:pt idx="1043">
                  <c:v>41919.456134259257</c:v>
                </c:pt>
                <c:pt idx="1044">
                  <c:v>41920.408043981479</c:v>
                </c:pt>
                <c:pt idx="1045">
                  <c:v>41921.370081018518</c:v>
                </c:pt>
                <c:pt idx="1046">
                  <c:v>41922.400092592594</c:v>
                </c:pt>
                <c:pt idx="1047">
                  <c:v>41925.393611111111</c:v>
                </c:pt>
                <c:pt idx="1048">
                  <c:v>41926.391782407409</c:v>
                </c:pt>
                <c:pt idx="1049">
                  <c:v>41927.334317129629</c:v>
                </c:pt>
                <c:pt idx="1050">
                  <c:v>41928.346331018518</c:v>
                </c:pt>
                <c:pt idx="1051">
                  <c:v>41933.551388888889</c:v>
                </c:pt>
                <c:pt idx="1052">
                  <c:v>41934.551759259259</c:v>
                </c:pt>
                <c:pt idx="1053">
                  <c:v>41935.423067129632</c:v>
                </c:pt>
                <c:pt idx="1054">
                  <c:v>41936.347395833334</c:v>
                </c:pt>
                <c:pt idx="1055">
                  <c:v>41939.409178240741</c:v>
                </c:pt>
                <c:pt idx="1056">
                  <c:v>41940.409178240741</c:v>
                </c:pt>
              </c:numCache>
            </c:numRef>
          </c:cat>
          <c:val>
            <c:numRef>
              <c:f>SPL!$AE$1400:$AE$2456</c:f>
              <c:numCache>
                <c:formatCode>0.000</c:formatCode>
                <c:ptCount val="1057"/>
                <c:pt idx="0">
                  <c:v>-1.025179898227167E-2</c:v>
                </c:pt>
                <c:pt idx="1">
                  <c:v>-1.1008617737383583E-2</c:v>
                </c:pt>
                <c:pt idx="2">
                  <c:v>-1.1757119104727553E-2</c:v>
                </c:pt>
                <c:pt idx="3">
                  <c:v>-1.2434361384261513E-2</c:v>
                </c:pt>
                <c:pt idx="4">
                  <c:v>-1.3003091040087964E-2</c:v>
                </c:pt>
                <c:pt idx="5">
                  <c:v>-1.3444354548325894E-2</c:v>
                </c:pt>
                <c:pt idx="6">
                  <c:v>-1.3591951708212693E-2</c:v>
                </c:pt>
                <c:pt idx="7">
                  <c:v>-1.3676784816828562E-2</c:v>
                </c:pt>
                <c:pt idx="8">
                  <c:v>-1.3686662067506006E-2</c:v>
                </c:pt>
                <c:pt idx="9">
                  <c:v>-1.3777850643250647E-2</c:v>
                </c:pt>
                <c:pt idx="10">
                  <c:v>-1.356381420519958E-2</c:v>
                </c:pt>
                <c:pt idx="11">
                  <c:v>-1.2498797035009973E-2</c:v>
                </c:pt>
                <c:pt idx="12">
                  <c:v>-1.108781562967418E-2</c:v>
                </c:pt>
                <c:pt idx="13">
                  <c:v>-9.5087297551304222E-3</c:v>
                </c:pt>
                <c:pt idx="14">
                  <c:v>-7.8854211621760296E-3</c:v>
                </c:pt>
                <c:pt idx="15">
                  <c:v>-6.4615474034130952E-3</c:v>
                </c:pt>
                <c:pt idx="16">
                  <c:v>-5.3826001695137984E-3</c:v>
                </c:pt>
                <c:pt idx="17">
                  <c:v>-4.4041335646781187E-3</c:v>
                </c:pt>
                <c:pt idx="18">
                  <c:v>-3.5299103973683221E-3</c:v>
                </c:pt>
                <c:pt idx="19">
                  <c:v>-2.9188151366261678E-3</c:v>
                </c:pt>
                <c:pt idx="20">
                  <c:v>-2.3380183608640867E-3</c:v>
                </c:pt>
                <c:pt idx="21">
                  <c:v>-1.9613369322141866E-3</c:v>
                </c:pt>
                <c:pt idx="22">
                  <c:v>-1.7278600116843994E-3</c:v>
                </c:pt>
                <c:pt idx="23">
                  <c:v>-1.5924365930585645E-3</c:v>
                </c:pt>
                <c:pt idx="24">
                  <c:v>-1.3619367489483901E-3</c:v>
                </c:pt>
                <c:pt idx="25">
                  <c:v>-1.0808336440905337E-3</c:v>
                </c:pt>
                <c:pt idx="26">
                  <c:v>-7.8029356171702667E-4</c:v>
                </c:pt>
                <c:pt idx="27">
                  <c:v>-6.4155315453083149E-4</c:v>
                </c:pt>
                <c:pt idx="28">
                  <c:v>-6.1002830804513745E-4</c:v>
                </c:pt>
                <c:pt idx="29">
                  <c:v>-8.0595996544224403E-4</c:v>
                </c:pt>
                <c:pt idx="30">
                  <c:v>-9.7233130526081673E-4</c:v>
                </c:pt>
                <c:pt idx="31">
                  <c:v>-1.2692364461597552E-3</c:v>
                </c:pt>
                <c:pt idx="32">
                  <c:v>-1.4694874764391353E-3</c:v>
                </c:pt>
                <c:pt idx="33">
                  <c:v>-1.755313812522501E-3</c:v>
                </c:pt>
                <c:pt idx="34">
                  <c:v>-2.2357828720958473E-3</c:v>
                </c:pt>
                <c:pt idx="35">
                  <c:v>-2.6479473557977544E-3</c:v>
                </c:pt>
                <c:pt idx="36">
                  <c:v>-2.9896560963402685E-3</c:v>
                </c:pt>
                <c:pt idx="37">
                  <c:v>-3.4224766285604496E-3</c:v>
                </c:pt>
                <c:pt idx="38">
                  <c:v>-3.881901872630968E-3</c:v>
                </c:pt>
                <c:pt idx="39">
                  <c:v>-4.4850619486506652E-3</c:v>
                </c:pt>
                <c:pt idx="40">
                  <c:v>-4.9764524386024479E-3</c:v>
                </c:pt>
                <c:pt idx="41">
                  <c:v>-5.5206853828824584E-3</c:v>
                </c:pt>
                <c:pt idx="42">
                  <c:v>-6.2169145654795577E-3</c:v>
                </c:pt>
                <c:pt idx="43">
                  <c:v>-6.7977241651037924E-3</c:v>
                </c:pt>
                <c:pt idx="44">
                  <c:v>-7.1002487386515791E-3</c:v>
                </c:pt>
                <c:pt idx="45">
                  <c:v>-7.3563208616658033E-3</c:v>
                </c:pt>
                <c:pt idx="46">
                  <c:v>-7.0730861194637862E-3</c:v>
                </c:pt>
                <c:pt idx="47">
                  <c:v>-5.8105898767096438E-3</c:v>
                </c:pt>
                <c:pt idx="48">
                  <c:v>-3.9873327764983115E-3</c:v>
                </c:pt>
                <c:pt idx="49">
                  <c:v>-1.739156723790007E-3</c:v>
                </c:pt>
                <c:pt idx="50">
                  <c:v>5.013981045099195E-4</c:v>
                </c:pt>
                <c:pt idx="51">
                  <c:v>2.6185444790122895E-3</c:v>
                </c:pt>
                <c:pt idx="52">
                  <c:v>4.3813624409535408E-3</c:v>
                </c:pt>
                <c:pt idx="53">
                  <c:v>5.6596928895888878E-3</c:v>
                </c:pt>
                <c:pt idx="54">
                  <c:v>6.5544547214778804E-3</c:v>
                </c:pt>
                <c:pt idx="55">
                  <c:v>7.146969581062125E-3</c:v>
                </c:pt>
                <c:pt idx="56">
                  <c:v>7.6627017550837725E-3</c:v>
                </c:pt>
                <c:pt idx="57">
                  <c:v>8.2458043428255395E-3</c:v>
                </c:pt>
                <c:pt idx="58">
                  <c:v>8.8217587631555395E-3</c:v>
                </c:pt>
                <c:pt idx="59">
                  <c:v>8.8629250867948827E-3</c:v>
                </c:pt>
                <c:pt idx="60">
                  <c:v>8.8665716837278731E-3</c:v>
                </c:pt>
                <c:pt idx="61">
                  <c:v>8.9863041286297098E-3</c:v>
                </c:pt>
                <c:pt idx="62">
                  <c:v>8.9920294582731021E-3</c:v>
                </c:pt>
                <c:pt idx="63">
                  <c:v>9.0655097573774795E-3</c:v>
                </c:pt>
                <c:pt idx="64">
                  <c:v>8.8369379937552114E-3</c:v>
                </c:pt>
                <c:pt idx="65">
                  <c:v>8.7309097335842613E-3</c:v>
                </c:pt>
                <c:pt idx="66">
                  <c:v>8.5273419237878595E-3</c:v>
                </c:pt>
                <c:pt idx="67">
                  <c:v>8.4138835292470234E-3</c:v>
                </c:pt>
                <c:pt idx="68">
                  <c:v>8.1836707816547432E-3</c:v>
                </c:pt>
                <c:pt idx="69">
                  <c:v>7.8737057010595836E-3</c:v>
                </c:pt>
                <c:pt idx="70">
                  <c:v>7.5120665684087068E-3</c:v>
                </c:pt>
                <c:pt idx="71">
                  <c:v>7.2798844252700001E-3</c:v>
                </c:pt>
                <c:pt idx="72">
                  <c:v>7.1244179141029653E-3</c:v>
                </c:pt>
                <c:pt idx="73">
                  <c:v>8.1289446957313414E-3</c:v>
                </c:pt>
                <c:pt idx="74">
                  <c:v>9.6292562975271185E-3</c:v>
                </c:pt>
                <c:pt idx="75">
                  <c:v>1.2139664834703124E-2</c:v>
                </c:pt>
                <c:pt idx="76">
                  <c:v>1.4643809568110169E-2</c:v>
                </c:pt>
                <c:pt idx="77">
                  <c:v>1.7299341159823137E-2</c:v>
                </c:pt>
                <c:pt idx="78">
                  <c:v>2.003107107717058E-2</c:v>
                </c:pt>
                <c:pt idx="79">
                  <c:v>2.2941655587412031E-2</c:v>
                </c:pt>
                <c:pt idx="80">
                  <c:v>2.5919418588048262E-2</c:v>
                </c:pt>
                <c:pt idx="81">
                  <c:v>2.8724061193245498E-2</c:v>
                </c:pt>
                <c:pt idx="82">
                  <c:v>3.104766973085251E-2</c:v>
                </c:pt>
                <c:pt idx="83">
                  <c:v>3.2877197833026221E-2</c:v>
                </c:pt>
                <c:pt idx="84">
                  <c:v>3.438620765365101E-2</c:v>
                </c:pt>
                <c:pt idx="85">
                  <c:v>3.5376841384667755E-2</c:v>
                </c:pt>
                <c:pt idx="86">
                  <c:v>3.591002275939132E-2</c:v>
                </c:pt>
                <c:pt idx="87">
                  <c:v>3.6046706181697967E-2</c:v>
                </c:pt>
                <c:pt idx="88">
                  <c:v>3.6005572672704447E-2</c:v>
                </c:pt>
                <c:pt idx="89">
                  <c:v>3.657309134679624E-2</c:v>
                </c:pt>
                <c:pt idx="90">
                  <c:v>3.7248945862362097E-2</c:v>
                </c:pt>
                <c:pt idx="91">
                  <c:v>3.7232358283666972E-2</c:v>
                </c:pt>
                <c:pt idx="92">
                  <c:v>3.7337815433287735E-2</c:v>
                </c:pt>
                <c:pt idx="93">
                  <c:v>3.7109129795731E-2</c:v>
                </c:pt>
                <c:pt idx="94">
                  <c:v>3.7718443857208815E-2</c:v>
                </c:pt>
                <c:pt idx="95">
                  <c:v>3.8575027564197034E-2</c:v>
                </c:pt>
                <c:pt idx="96">
                  <c:v>3.8973741915538797E-2</c:v>
                </c:pt>
                <c:pt idx="97">
                  <c:v>3.9295765273247921E-2</c:v>
                </c:pt>
                <c:pt idx="98">
                  <c:v>3.9463276056605788E-2</c:v>
                </c:pt>
                <c:pt idx="99">
                  <c:v>3.9275222651564863E-2</c:v>
                </c:pt>
                <c:pt idx="100">
                  <c:v>3.9104676177940764E-2</c:v>
                </c:pt>
                <c:pt idx="101">
                  <c:v>3.9184917262172582E-2</c:v>
                </c:pt>
                <c:pt idx="102">
                  <c:v>3.8848813208841218E-2</c:v>
                </c:pt>
                <c:pt idx="103">
                  <c:v>3.8020858938042093E-2</c:v>
                </c:pt>
                <c:pt idx="104">
                  <c:v>3.7001412666051135E-2</c:v>
                </c:pt>
                <c:pt idx="105">
                  <c:v>3.5991078835931306E-2</c:v>
                </c:pt>
                <c:pt idx="106">
                  <c:v>3.4637404540588591E-2</c:v>
                </c:pt>
                <c:pt idx="107">
                  <c:v>3.3060590866371434E-2</c:v>
                </c:pt>
                <c:pt idx="108">
                  <c:v>3.1511264620692592E-2</c:v>
                </c:pt>
                <c:pt idx="109">
                  <c:v>2.9828587683884432E-2</c:v>
                </c:pt>
                <c:pt idx="110">
                  <c:v>2.9042587851746376E-2</c:v>
                </c:pt>
                <c:pt idx="111">
                  <c:v>2.879357270384646E-2</c:v>
                </c:pt>
                <c:pt idx="112">
                  <c:v>2.8988526324714194E-2</c:v>
                </c:pt>
                <c:pt idx="113">
                  <c:v>2.9545429082455017E-2</c:v>
                </c:pt>
                <c:pt idx="114">
                  <c:v>3.0392628859005656E-2</c:v>
                </c:pt>
                <c:pt idx="115">
                  <c:v>3.1788066651536044E-2</c:v>
                </c:pt>
                <c:pt idx="116">
                  <c:v>3.3381469648777834E-2</c:v>
                </c:pt>
                <c:pt idx="117">
                  <c:v>3.4939303490996054E-2</c:v>
                </c:pt>
                <c:pt idx="118">
                  <c:v>3.5993522817797795E-2</c:v>
                </c:pt>
                <c:pt idx="119">
                  <c:v>3.6434801298486745E-2</c:v>
                </c:pt>
                <c:pt idx="120">
                  <c:v>3.6385757669932121E-2</c:v>
                </c:pt>
                <c:pt idx="121">
                  <c:v>3.5629062249398498E-2</c:v>
                </c:pt>
                <c:pt idx="122">
                  <c:v>3.4067343095386463E-2</c:v>
                </c:pt>
                <c:pt idx="123">
                  <c:v>3.2325348559132216E-2</c:v>
                </c:pt>
                <c:pt idx="124">
                  <c:v>3.0488042490458667E-2</c:v>
                </c:pt>
                <c:pt idx="125">
                  <c:v>2.845785865744661E-2</c:v>
                </c:pt>
                <c:pt idx="126">
                  <c:v>2.6348391905487066E-2</c:v>
                </c:pt>
                <c:pt idx="127">
                  <c:v>2.4079799335191682E-2</c:v>
                </c:pt>
                <c:pt idx="128">
                  <c:v>2.2255556812350821E-2</c:v>
                </c:pt>
                <c:pt idx="129">
                  <c:v>2.0754729963959516E-2</c:v>
                </c:pt>
                <c:pt idx="130">
                  <c:v>1.9487988729540422E-2</c:v>
                </c:pt>
                <c:pt idx="131">
                  <c:v>1.8229960728277636E-2</c:v>
                </c:pt>
                <c:pt idx="132">
                  <c:v>1.7001811699243342E-2</c:v>
                </c:pt>
                <c:pt idx="133">
                  <c:v>1.6138038982371365E-2</c:v>
                </c:pt>
                <c:pt idx="134">
                  <c:v>1.5351139371623173E-2</c:v>
                </c:pt>
                <c:pt idx="135">
                  <c:v>1.4778692238123701E-2</c:v>
                </c:pt>
                <c:pt idx="136">
                  <c:v>1.4656980233376074E-2</c:v>
                </c:pt>
                <c:pt idx="137">
                  <c:v>1.4470727602239634E-2</c:v>
                </c:pt>
                <c:pt idx="138">
                  <c:v>1.4220811234882256E-2</c:v>
                </c:pt>
                <c:pt idx="139">
                  <c:v>1.4391688676022854E-2</c:v>
                </c:pt>
                <c:pt idx="140">
                  <c:v>1.4624522726547188E-2</c:v>
                </c:pt>
                <c:pt idx="141">
                  <c:v>1.5010644554037203E-2</c:v>
                </c:pt>
                <c:pt idx="142">
                  <c:v>1.5598374843577519E-2</c:v>
                </c:pt>
                <c:pt idx="143">
                  <c:v>1.7046085561532625E-2</c:v>
                </c:pt>
                <c:pt idx="144">
                  <c:v>1.9397994547890804E-2</c:v>
                </c:pt>
                <c:pt idx="145">
                  <c:v>2.2309039407751495E-2</c:v>
                </c:pt>
                <c:pt idx="146">
                  <c:v>2.5367009144457303E-2</c:v>
                </c:pt>
                <c:pt idx="147">
                  <c:v>2.8298890088712336E-2</c:v>
                </c:pt>
                <c:pt idx="148">
                  <c:v>3.1253509437954109E-2</c:v>
                </c:pt>
                <c:pt idx="149">
                  <c:v>3.399621318130748E-2</c:v>
                </c:pt>
                <c:pt idx="150">
                  <c:v>3.7184800883373115E-2</c:v>
                </c:pt>
                <c:pt idx="151">
                  <c:v>4.1040878068555012E-2</c:v>
                </c:pt>
                <c:pt idx="152">
                  <c:v>4.5499538324329659E-2</c:v>
                </c:pt>
                <c:pt idx="153">
                  <c:v>5.0958343523063325E-2</c:v>
                </c:pt>
                <c:pt idx="154">
                  <c:v>5.5361565459937576E-2</c:v>
                </c:pt>
                <c:pt idx="155">
                  <c:v>5.8746161162172406E-2</c:v>
                </c:pt>
                <c:pt idx="156">
                  <c:v>6.1020992364121639E-2</c:v>
                </c:pt>
                <c:pt idx="157">
                  <c:v>6.1701949775266655E-2</c:v>
                </c:pt>
                <c:pt idx="158">
                  <c:v>6.0567660848364555E-2</c:v>
                </c:pt>
                <c:pt idx="159">
                  <c:v>5.8537160121697532E-2</c:v>
                </c:pt>
                <c:pt idx="160">
                  <c:v>5.6398045093314905E-2</c:v>
                </c:pt>
                <c:pt idx="161">
                  <c:v>5.3694487291162475E-2</c:v>
                </c:pt>
                <c:pt idx="162">
                  <c:v>5.0816571327222018E-2</c:v>
                </c:pt>
                <c:pt idx="163">
                  <c:v>4.8664472050853655E-2</c:v>
                </c:pt>
                <c:pt idx="164">
                  <c:v>4.7609189142623257E-2</c:v>
                </c:pt>
                <c:pt idx="165">
                  <c:v>4.7028125117954608E-2</c:v>
                </c:pt>
                <c:pt idx="166">
                  <c:v>4.6667545134622512E-2</c:v>
                </c:pt>
                <c:pt idx="167">
                  <c:v>4.603768948419109E-2</c:v>
                </c:pt>
                <c:pt idx="168">
                  <c:v>4.420717326613996E-2</c:v>
                </c:pt>
                <c:pt idx="169">
                  <c:v>4.1139413787191548E-2</c:v>
                </c:pt>
                <c:pt idx="170">
                  <c:v>3.7843354163501527E-2</c:v>
                </c:pt>
                <c:pt idx="171">
                  <c:v>3.4650799886973296E-2</c:v>
                </c:pt>
                <c:pt idx="172">
                  <c:v>3.0811547931429671E-2</c:v>
                </c:pt>
                <c:pt idx="173">
                  <c:v>2.7018095154224812E-2</c:v>
                </c:pt>
                <c:pt idx="174">
                  <c:v>2.3070685408385479E-2</c:v>
                </c:pt>
                <c:pt idx="175">
                  <c:v>1.9821198230931453E-2</c:v>
                </c:pt>
                <c:pt idx="176">
                  <c:v>1.7774329685992175E-2</c:v>
                </c:pt>
                <c:pt idx="177">
                  <c:v>1.606798406383473E-2</c:v>
                </c:pt>
                <c:pt idx="178">
                  <c:v>1.4307904398087896E-2</c:v>
                </c:pt>
                <c:pt idx="179">
                  <c:v>1.3053832482268138E-2</c:v>
                </c:pt>
                <c:pt idx="180">
                  <c:v>1.3272892350757267E-2</c:v>
                </c:pt>
                <c:pt idx="181">
                  <c:v>1.4373450107081022E-2</c:v>
                </c:pt>
                <c:pt idx="182">
                  <c:v>1.5935986823988203E-2</c:v>
                </c:pt>
                <c:pt idx="183">
                  <c:v>1.8309796540223806E-2</c:v>
                </c:pt>
                <c:pt idx="184">
                  <c:v>2.21458361018744E-2</c:v>
                </c:pt>
                <c:pt idx="185">
                  <c:v>2.8566652175346551E-2</c:v>
                </c:pt>
                <c:pt idx="186">
                  <c:v>3.7165589814450339E-2</c:v>
                </c:pt>
                <c:pt idx="187">
                  <c:v>4.5633977366528411E-2</c:v>
                </c:pt>
                <c:pt idx="188">
                  <c:v>5.3152476105511368E-2</c:v>
                </c:pt>
                <c:pt idx="189">
                  <c:v>6.0520266414180568E-2</c:v>
                </c:pt>
                <c:pt idx="190">
                  <c:v>6.6629318185369393E-2</c:v>
                </c:pt>
                <c:pt idx="191">
                  <c:v>7.1797291813146882E-2</c:v>
                </c:pt>
                <c:pt idx="192">
                  <c:v>7.5300839436931194E-2</c:v>
                </c:pt>
                <c:pt idx="193">
                  <c:v>7.7245920019534536E-2</c:v>
                </c:pt>
                <c:pt idx="194">
                  <c:v>7.7936228866716625E-2</c:v>
                </c:pt>
                <c:pt idx="195">
                  <c:v>7.6986320795107047E-2</c:v>
                </c:pt>
                <c:pt idx="196">
                  <c:v>7.600280490198609E-2</c:v>
                </c:pt>
                <c:pt idx="197">
                  <c:v>7.4236574042577094E-2</c:v>
                </c:pt>
                <c:pt idx="198">
                  <c:v>7.1743219471939429E-2</c:v>
                </c:pt>
                <c:pt idx="199">
                  <c:v>6.9081392639609246E-2</c:v>
                </c:pt>
                <c:pt idx="200">
                  <c:v>6.5816110911141146E-2</c:v>
                </c:pt>
                <c:pt idx="201">
                  <c:v>6.2513849318397208E-2</c:v>
                </c:pt>
                <c:pt idx="202">
                  <c:v>5.8259092930579071E-2</c:v>
                </c:pt>
                <c:pt idx="203">
                  <c:v>5.3017717141729828E-2</c:v>
                </c:pt>
                <c:pt idx="204">
                  <c:v>4.7792017585204426E-2</c:v>
                </c:pt>
                <c:pt idx="205">
                  <c:v>4.3381238163422139E-2</c:v>
                </c:pt>
                <c:pt idx="206">
                  <c:v>3.9453599049727194E-2</c:v>
                </c:pt>
                <c:pt idx="207">
                  <c:v>3.5784785409701911E-2</c:v>
                </c:pt>
                <c:pt idx="208">
                  <c:v>3.3349005141517715E-2</c:v>
                </c:pt>
                <c:pt idx="209">
                  <c:v>3.285770502129938E-2</c:v>
                </c:pt>
                <c:pt idx="210">
                  <c:v>3.3055916594977183E-2</c:v>
                </c:pt>
                <c:pt idx="211">
                  <c:v>3.2960521946696977E-2</c:v>
                </c:pt>
                <c:pt idx="212">
                  <c:v>3.1810997991318909E-2</c:v>
                </c:pt>
                <c:pt idx="213">
                  <c:v>2.9668608140550955E-2</c:v>
                </c:pt>
                <c:pt idx="214">
                  <c:v>2.7108693643359823E-2</c:v>
                </c:pt>
                <c:pt idx="215">
                  <c:v>2.467955907372716E-2</c:v>
                </c:pt>
                <c:pt idx="216">
                  <c:v>2.2883514817665911E-2</c:v>
                </c:pt>
                <c:pt idx="217">
                  <c:v>2.2006263040346394E-2</c:v>
                </c:pt>
                <c:pt idx="218">
                  <c:v>2.3780678248244751E-2</c:v>
                </c:pt>
                <c:pt idx="219">
                  <c:v>2.6749690707015401E-2</c:v>
                </c:pt>
                <c:pt idx="220">
                  <c:v>2.9770721549374071E-2</c:v>
                </c:pt>
                <c:pt idx="221">
                  <c:v>3.4518084151181599E-2</c:v>
                </c:pt>
                <c:pt idx="222">
                  <c:v>4.0979753950443398E-2</c:v>
                </c:pt>
                <c:pt idx="223">
                  <c:v>4.728357335924107E-2</c:v>
                </c:pt>
                <c:pt idx="224">
                  <c:v>5.3210139395417161E-2</c:v>
                </c:pt>
                <c:pt idx="225">
                  <c:v>5.7988222956226056E-2</c:v>
                </c:pt>
                <c:pt idx="226">
                  <c:v>6.0703815262926612E-2</c:v>
                </c:pt>
                <c:pt idx="227">
                  <c:v>6.2006054371935307E-2</c:v>
                </c:pt>
                <c:pt idx="228">
                  <c:v>6.1572910794989708E-2</c:v>
                </c:pt>
                <c:pt idx="229">
                  <c:v>5.9454549765673936E-2</c:v>
                </c:pt>
                <c:pt idx="230">
                  <c:v>5.7055607605789496E-2</c:v>
                </c:pt>
                <c:pt idx="231">
                  <c:v>5.4316574166162701E-2</c:v>
                </c:pt>
                <c:pt idx="232">
                  <c:v>5.0744229812042144E-2</c:v>
                </c:pt>
                <c:pt idx="233">
                  <c:v>4.6721304423901003E-2</c:v>
                </c:pt>
                <c:pt idx="234">
                  <c:v>4.172045768726803E-2</c:v>
                </c:pt>
                <c:pt idx="235">
                  <c:v>3.4833874346132603E-2</c:v>
                </c:pt>
                <c:pt idx="236">
                  <c:v>2.7207190730779991E-2</c:v>
                </c:pt>
                <c:pt idx="237">
                  <c:v>1.8334588195525699E-2</c:v>
                </c:pt>
                <c:pt idx="238">
                  <c:v>8.7846171310185066E-3</c:v>
                </c:pt>
                <c:pt idx="239">
                  <c:v>-2.291165072355536E-4</c:v>
                </c:pt>
                <c:pt idx="240">
                  <c:v>-8.2736003802954036E-3</c:v>
                </c:pt>
                <c:pt idx="241">
                  <c:v>-1.4789948524583266E-2</c:v>
                </c:pt>
                <c:pt idx="242">
                  <c:v>-1.9813177426841348E-2</c:v>
                </c:pt>
                <c:pt idx="243">
                  <c:v>-2.3752079153839784E-2</c:v>
                </c:pt>
                <c:pt idx="244">
                  <c:v>-2.4510732531399369E-2</c:v>
                </c:pt>
                <c:pt idx="245">
                  <c:v>-2.190062401625667E-2</c:v>
                </c:pt>
                <c:pt idx="246">
                  <c:v>-1.7746207751773446E-2</c:v>
                </c:pt>
                <c:pt idx="247">
                  <c:v>-1.2161348338010932E-2</c:v>
                </c:pt>
                <c:pt idx="248">
                  <c:v>-6.1051446500133425E-3</c:v>
                </c:pt>
                <c:pt idx="249">
                  <c:v>5.8280047240776272E-4</c:v>
                </c:pt>
                <c:pt idx="250">
                  <c:v>8.1146404550500074E-3</c:v>
                </c:pt>
                <c:pt idx="251">
                  <c:v>1.6081917023227546E-2</c:v>
                </c:pt>
                <c:pt idx="252">
                  <c:v>2.4507650247843862E-2</c:v>
                </c:pt>
                <c:pt idx="253">
                  <c:v>3.2883022896138148E-2</c:v>
                </c:pt>
                <c:pt idx="254">
                  <c:v>4.0552702298626689E-2</c:v>
                </c:pt>
                <c:pt idx="255">
                  <c:v>4.5685504588607241E-2</c:v>
                </c:pt>
                <c:pt idx="256">
                  <c:v>4.8695125137224141E-2</c:v>
                </c:pt>
                <c:pt idx="257">
                  <c:v>5.0585308811382269E-2</c:v>
                </c:pt>
                <c:pt idx="258">
                  <c:v>5.1239511858502666E-2</c:v>
                </c:pt>
                <c:pt idx="259">
                  <c:v>5.1768015149052396E-2</c:v>
                </c:pt>
                <c:pt idx="260">
                  <c:v>5.1912037186127122E-2</c:v>
                </c:pt>
                <c:pt idx="261">
                  <c:v>5.2009228277238098E-2</c:v>
                </c:pt>
                <c:pt idx="262">
                  <c:v>5.1473433727104924E-2</c:v>
                </c:pt>
                <c:pt idx="263">
                  <c:v>5.0131713971596506E-2</c:v>
                </c:pt>
                <c:pt idx="264">
                  <c:v>4.8561003711703389E-2</c:v>
                </c:pt>
                <c:pt idx="265">
                  <c:v>4.6178465292336338E-2</c:v>
                </c:pt>
                <c:pt idx="266">
                  <c:v>4.3386825165239049E-2</c:v>
                </c:pt>
                <c:pt idx="267">
                  <c:v>4.0786293781410597E-2</c:v>
                </c:pt>
                <c:pt idx="268">
                  <c:v>3.8348938961321646E-2</c:v>
                </c:pt>
                <c:pt idx="269">
                  <c:v>3.5574253770527753E-2</c:v>
                </c:pt>
                <c:pt idx="270">
                  <c:v>3.1212574962229844E-2</c:v>
                </c:pt>
                <c:pt idx="271">
                  <c:v>2.4973876860173449E-2</c:v>
                </c:pt>
                <c:pt idx="272">
                  <c:v>1.5429041128251171E-2</c:v>
                </c:pt>
                <c:pt idx="273">
                  <c:v>4.6775358082165094E-3</c:v>
                </c:pt>
                <c:pt idx="274">
                  <c:v>-5.877087518981524E-3</c:v>
                </c:pt>
                <c:pt idx="275">
                  <c:v>-1.5821467419595777E-2</c:v>
                </c:pt>
                <c:pt idx="276">
                  <c:v>-2.3945877808661239E-2</c:v>
                </c:pt>
                <c:pt idx="277">
                  <c:v>-2.9729080702432086E-2</c:v>
                </c:pt>
                <c:pt idx="278">
                  <c:v>-3.4393993725816557E-2</c:v>
                </c:pt>
                <c:pt idx="279">
                  <c:v>-3.8115048066505099E-2</c:v>
                </c:pt>
                <c:pt idx="280">
                  <c:v>-4.3842575337273787E-2</c:v>
                </c:pt>
                <c:pt idx="281">
                  <c:v>-5.1307329120346544E-2</c:v>
                </c:pt>
                <c:pt idx="282">
                  <c:v>-6.0472458506579334E-2</c:v>
                </c:pt>
                <c:pt idx="283">
                  <c:v>-6.9284815633490912E-2</c:v>
                </c:pt>
                <c:pt idx="284">
                  <c:v>-7.7256071649041927E-2</c:v>
                </c:pt>
                <c:pt idx="285">
                  <c:v>-8.4506119894661072E-2</c:v>
                </c:pt>
                <c:pt idx="286">
                  <c:v>-9.0331393636224985E-2</c:v>
                </c:pt>
                <c:pt idx="287">
                  <c:v>-9.4352390573159528E-2</c:v>
                </c:pt>
                <c:pt idx="288">
                  <c:v>-9.6016717527207973E-2</c:v>
                </c:pt>
                <c:pt idx="289">
                  <c:v>-9.5417965197252347E-2</c:v>
                </c:pt>
                <c:pt idx="290">
                  <c:v>-9.2494823569179124E-2</c:v>
                </c:pt>
                <c:pt idx="291">
                  <c:v>-8.7497416447792783E-2</c:v>
                </c:pt>
                <c:pt idx="292">
                  <c:v>-8.2462660218187392E-2</c:v>
                </c:pt>
                <c:pt idx="293">
                  <c:v>-7.7800558313092391E-2</c:v>
                </c:pt>
                <c:pt idx="294">
                  <c:v>-7.2879151536112102E-2</c:v>
                </c:pt>
                <c:pt idx="295">
                  <c:v>-6.828719463742694E-2</c:v>
                </c:pt>
                <c:pt idx="296">
                  <c:v>-6.4066860537280196E-2</c:v>
                </c:pt>
                <c:pt idx="297">
                  <c:v>-6.0794711691113723E-2</c:v>
                </c:pt>
                <c:pt idx="298">
                  <c:v>-5.7349826798578321E-2</c:v>
                </c:pt>
                <c:pt idx="299">
                  <c:v>-5.4006615094619424E-2</c:v>
                </c:pt>
                <c:pt idx="300">
                  <c:v>-5.0859341806974864E-2</c:v>
                </c:pt>
                <c:pt idx="301">
                  <c:v>-4.6603983262501626E-2</c:v>
                </c:pt>
                <c:pt idx="302">
                  <c:v>-4.225109006230128E-2</c:v>
                </c:pt>
                <c:pt idx="303">
                  <c:v>-3.8209026842779416E-2</c:v>
                </c:pt>
                <c:pt idx="304">
                  <c:v>-3.4566636074392351E-2</c:v>
                </c:pt>
                <c:pt idx="305">
                  <c:v>-3.2166940698844279E-2</c:v>
                </c:pt>
                <c:pt idx="306">
                  <c:v>-3.1158582778254996E-2</c:v>
                </c:pt>
                <c:pt idx="307">
                  <c:v>-3.1244058642586163E-2</c:v>
                </c:pt>
                <c:pt idx="308">
                  <c:v>-3.2019364908692879E-2</c:v>
                </c:pt>
                <c:pt idx="309">
                  <c:v>-3.3513365740383605E-2</c:v>
                </c:pt>
                <c:pt idx="310">
                  <c:v>-3.530305904918718E-2</c:v>
                </c:pt>
                <c:pt idx="311">
                  <c:v>-3.6943757846996397E-2</c:v>
                </c:pt>
                <c:pt idx="312">
                  <c:v>-3.8960842761492753E-2</c:v>
                </c:pt>
                <c:pt idx="313">
                  <c:v>-4.1499244533869328E-2</c:v>
                </c:pt>
                <c:pt idx="314">
                  <c:v>-4.4776671564281889E-2</c:v>
                </c:pt>
                <c:pt idx="315">
                  <c:v>-4.8163342742050655E-2</c:v>
                </c:pt>
                <c:pt idx="316">
                  <c:v>-5.1251116262940197E-2</c:v>
                </c:pt>
                <c:pt idx="317">
                  <c:v>-5.3552838623817399E-2</c:v>
                </c:pt>
                <c:pt idx="318">
                  <c:v>-5.4639175090793232E-2</c:v>
                </c:pt>
                <c:pt idx="319">
                  <c:v>-5.5102310314590439E-2</c:v>
                </c:pt>
                <c:pt idx="320">
                  <c:v>-5.4784999964226332E-2</c:v>
                </c:pt>
                <c:pt idx="321">
                  <c:v>-5.3950344282359425E-2</c:v>
                </c:pt>
                <c:pt idx="322">
                  <c:v>-5.2552263305933281E-2</c:v>
                </c:pt>
                <c:pt idx="323">
                  <c:v>-5.1234609124344486E-2</c:v>
                </c:pt>
                <c:pt idx="324">
                  <c:v>-4.9119680468046684E-2</c:v>
                </c:pt>
                <c:pt idx="325">
                  <c:v>-4.6344034711422274E-2</c:v>
                </c:pt>
                <c:pt idx="326">
                  <c:v>-4.3994227325989177E-2</c:v>
                </c:pt>
                <c:pt idx="327">
                  <c:v>-4.1374246618699304E-2</c:v>
                </c:pt>
                <c:pt idx="328">
                  <c:v>-3.790802906913323E-2</c:v>
                </c:pt>
                <c:pt idx="329">
                  <c:v>-3.4086820823256467E-2</c:v>
                </c:pt>
                <c:pt idx="330">
                  <c:v>-2.8965818251651711E-2</c:v>
                </c:pt>
                <c:pt idx="331">
                  <c:v>-2.2992726931058166E-2</c:v>
                </c:pt>
                <c:pt idx="332">
                  <c:v>-1.7466426826593849E-2</c:v>
                </c:pt>
                <c:pt idx="333">
                  <c:v>-1.2550114717704834E-2</c:v>
                </c:pt>
                <c:pt idx="334">
                  <c:v>-9.2052877198176945E-3</c:v>
                </c:pt>
                <c:pt idx="335">
                  <c:v>-7.0797508503586872E-3</c:v>
                </c:pt>
                <c:pt idx="336">
                  <c:v>-5.8936854724675287E-3</c:v>
                </c:pt>
                <c:pt idx="337">
                  <c:v>-5.1851641953938842E-3</c:v>
                </c:pt>
                <c:pt idx="338">
                  <c:v>-3.5212629581279991E-3</c:v>
                </c:pt>
                <c:pt idx="339">
                  <c:v>-1.5778343744114196E-3</c:v>
                </c:pt>
                <c:pt idx="340">
                  <c:v>-1.9753383721010718E-4</c:v>
                </c:pt>
                <c:pt idx="341">
                  <c:v>6.7791546436111137E-4</c:v>
                </c:pt>
                <c:pt idx="342">
                  <c:v>1.1895144498397943E-3</c:v>
                </c:pt>
                <c:pt idx="343">
                  <c:v>1.7635441652429705E-3</c:v>
                </c:pt>
                <c:pt idx="344">
                  <c:v>2.6625800574602118E-3</c:v>
                </c:pt>
                <c:pt idx="345">
                  <c:v>3.9520909438218819E-3</c:v>
                </c:pt>
                <c:pt idx="346">
                  <c:v>5.7296926072599574E-3</c:v>
                </c:pt>
                <c:pt idx="347">
                  <c:v>7.6269166802397023E-3</c:v>
                </c:pt>
                <c:pt idx="348">
                  <c:v>9.4022409813888149E-3</c:v>
                </c:pt>
                <c:pt idx="349">
                  <c:v>1.0186645314396796E-2</c:v>
                </c:pt>
                <c:pt idx="350">
                  <c:v>1.0125673773262112E-2</c:v>
                </c:pt>
                <c:pt idx="351">
                  <c:v>9.8350097351089707E-3</c:v>
                </c:pt>
                <c:pt idx="352">
                  <c:v>9.87321932061919E-3</c:v>
                </c:pt>
                <c:pt idx="353">
                  <c:v>1.0333032870719409E-2</c:v>
                </c:pt>
                <c:pt idx="354">
                  <c:v>1.1729410140841081E-2</c:v>
                </c:pt>
                <c:pt idx="355">
                  <c:v>1.3932791284237942E-2</c:v>
                </c:pt>
                <c:pt idx="356">
                  <c:v>1.6174639675741422E-2</c:v>
                </c:pt>
                <c:pt idx="357">
                  <c:v>1.828617374991983E-2</c:v>
                </c:pt>
                <c:pt idx="358">
                  <c:v>2.0163636025771155E-2</c:v>
                </c:pt>
                <c:pt idx="359">
                  <c:v>2.2229994998138564E-2</c:v>
                </c:pt>
                <c:pt idx="360">
                  <c:v>2.4815717193827927E-2</c:v>
                </c:pt>
                <c:pt idx="361">
                  <c:v>2.6814783998038483E-2</c:v>
                </c:pt>
                <c:pt idx="362">
                  <c:v>2.85202414914579E-2</c:v>
                </c:pt>
                <c:pt idx="363">
                  <c:v>2.9567255664903834E-2</c:v>
                </c:pt>
                <c:pt idx="364">
                  <c:v>3.0639319748341682E-2</c:v>
                </c:pt>
                <c:pt idx="365">
                  <c:v>3.0641033426057809E-2</c:v>
                </c:pt>
                <c:pt idx="366">
                  <c:v>2.990201361809006E-2</c:v>
                </c:pt>
                <c:pt idx="367">
                  <c:v>2.9069363445965626E-2</c:v>
                </c:pt>
                <c:pt idx="368">
                  <c:v>2.7915440835133788E-2</c:v>
                </c:pt>
                <c:pt idx="369">
                  <c:v>2.6397055449133362E-2</c:v>
                </c:pt>
                <c:pt idx="370">
                  <c:v>2.4589711435697451E-2</c:v>
                </c:pt>
                <c:pt idx="371">
                  <c:v>2.2400000108077488E-2</c:v>
                </c:pt>
                <c:pt idx="372">
                  <c:v>1.9714421887354366E-2</c:v>
                </c:pt>
                <c:pt idx="373">
                  <c:v>1.7373967720301021E-2</c:v>
                </c:pt>
                <c:pt idx="374">
                  <c:v>1.5252937647968815E-2</c:v>
                </c:pt>
                <c:pt idx="375">
                  <c:v>1.3505881573156801E-2</c:v>
                </c:pt>
                <c:pt idx="376">
                  <c:v>1.1654030107700877E-2</c:v>
                </c:pt>
                <c:pt idx="377">
                  <c:v>1.0127046391349374E-2</c:v>
                </c:pt>
                <c:pt idx="378">
                  <c:v>9.1806525483292076E-3</c:v>
                </c:pt>
                <c:pt idx="379">
                  <c:v>8.8668262113302219E-3</c:v>
                </c:pt>
                <c:pt idx="380">
                  <c:v>9.9056875871169816E-3</c:v>
                </c:pt>
                <c:pt idx="381">
                  <c:v>1.1955248637232622E-2</c:v>
                </c:pt>
                <c:pt idx="382">
                  <c:v>1.418350968778918E-2</c:v>
                </c:pt>
                <c:pt idx="383">
                  <c:v>1.7254593313836993E-2</c:v>
                </c:pt>
                <c:pt idx="384">
                  <c:v>2.0093521083534325E-2</c:v>
                </c:pt>
                <c:pt idx="385">
                  <c:v>2.2032289165768562E-2</c:v>
                </c:pt>
                <c:pt idx="386">
                  <c:v>2.3415031710531286E-2</c:v>
                </c:pt>
                <c:pt idx="387">
                  <c:v>2.4163428468991742E-2</c:v>
                </c:pt>
                <c:pt idx="388">
                  <c:v>2.4419952650139382E-2</c:v>
                </c:pt>
                <c:pt idx="389">
                  <c:v>2.3899102555144203E-2</c:v>
                </c:pt>
                <c:pt idx="390">
                  <c:v>2.2543900235800142E-2</c:v>
                </c:pt>
                <c:pt idx="391">
                  <c:v>2.0445476860062622E-2</c:v>
                </c:pt>
                <c:pt idx="392">
                  <c:v>1.8264701316917729E-2</c:v>
                </c:pt>
                <c:pt idx="393">
                  <c:v>1.8505040015321911E-2</c:v>
                </c:pt>
                <c:pt idx="394">
                  <c:v>2.0687952211889793E-2</c:v>
                </c:pt>
                <c:pt idx="395">
                  <c:v>2.328668919771153E-2</c:v>
                </c:pt>
                <c:pt idx="396">
                  <c:v>2.5876684012227973E-2</c:v>
                </c:pt>
                <c:pt idx="397">
                  <c:v>2.8346408710832532E-2</c:v>
                </c:pt>
                <c:pt idx="398">
                  <c:v>3.0786644536667913E-2</c:v>
                </c:pt>
                <c:pt idx="399">
                  <c:v>3.3090270160156983E-2</c:v>
                </c:pt>
                <c:pt idx="400">
                  <c:v>3.5112063932040902E-2</c:v>
                </c:pt>
                <c:pt idx="401">
                  <c:v>3.8211183518542302E-2</c:v>
                </c:pt>
                <c:pt idx="402">
                  <c:v>4.1255879969433626E-2</c:v>
                </c:pt>
                <c:pt idx="403">
                  <c:v>4.4172781550689856E-2</c:v>
                </c:pt>
                <c:pt idx="404">
                  <c:v>4.6915958018124364E-2</c:v>
                </c:pt>
                <c:pt idx="405">
                  <c:v>4.8339481596301234E-2</c:v>
                </c:pt>
                <c:pt idx="406">
                  <c:v>4.9551135032174488E-2</c:v>
                </c:pt>
                <c:pt idx="407">
                  <c:v>5.02935327452734E-2</c:v>
                </c:pt>
                <c:pt idx="408">
                  <c:v>5.0668281439260075E-2</c:v>
                </c:pt>
                <c:pt idx="409">
                  <c:v>5.0677484247293431E-2</c:v>
                </c:pt>
                <c:pt idx="410">
                  <c:v>4.9461606612166011E-2</c:v>
                </c:pt>
                <c:pt idx="411">
                  <c:v>4.7908975293247585E-2</c:v>
                </c:pt>
                <c:pt idx="412">
                  <c:v>4.6277516906796004E-2</c:v>
                </c:pt>
                <c:pt idx="413">
                  <c:v>4.4416730318578033E-2</c:v>
                </c:pt>
                <c:pt idx="414">
                  <c:v>4.2248560464655568E-2</c:v>
                </c:pt>
                <c:pt idx="415">
                  <c:v>3.9905149058598197E-2</c:v>
                </c:pt>
                <c:pt idx="416">
                  <c:v>3.7483841881971749E-2</c:v>
                </c:pt>
                <c:pt idx="417">
                  <c:v>3.4895250482068374E-2</c:v>
                </c:pt>
                <c:pt idx="418">
                  <c:v>3.2658025514555253E-2</c:v>
                </c:pt>
                <c:pt idx="419">
                  <c:v>3.116388832938085E-2</c:v>
                </c:pt>
                <c:pt idx="420">
                  <c:v>3.1102776975053831E-2</c:v>
                </c:pt>
                <c:pt idx="421">
                  <c:v>3.291208206722495E-2</c:v>
                </c:pt>
                <c:pt idx="422">
                  <c:v>3.6043719735263921E-2</c:v>
                </c:pt>
                <c:pt idx="423">
                  <c:v>3.9517719034384356E-2</c:v>
                </c:pt>
                <c:pt idx="424">
                  <c:v>4.2854045148508227E-2</c:v>
                </c:pt>
                <c:pt idx="425">
                  <c:v>4.6551467290740792E-2</c:v>
                </c:pt>
                <c:pt idx="426">
                  <c:v>5.0415210332627733E-2</c:v>
                </c:pt>
                <c:pt idx="427">
                  <c:v>5.3745677716995822E-2</c:v>
                </c:pt>
                <c:pt idx="428">
                  <c:v>5.6924793422598645E-2</c:v>
                </c:pt>
                <c:pt idx="429">
                  <c:v>5.9072606301518199E-2</c:v>
                </c:pt>
                <c:pt idx="430">
                  <c:v>6.0326819936165801E-2</c:v>
                </c:pt>
                <c:pt idx="431">
                  <c:v>6.0977735071074166E-2</c:v>
                </c:pt>
                <c:pt idx="432">
                  <c:v>6.1157440019528886E-2</c:v>
                </c:pt>
                <c:pt idx="433">
                  <c:v>6.241301629430436E-2</c:v>
                </c:pt>
                <c:pt idx="434">
                  <c:v>6.4774768050719231E-2</c:v>
                </c:pt>
                <c:pt idx="435">
                  <c:v>6.7078299319982188E-2</c:v>
                </c:pt>
                <c:pt idx="436">
                  <c:v>6.8911666320747661E-2</c:v>
                </c:pt>
                <c:pt idx="437">
                  <c:v>6.9957172640368465E-2</c:v>
                </c:pt>
                <c:pt idx="438">
                  <c:v>6.9974643204988779E-2</c:v>
                </c:pt>
                <c:pt idx="439">
                  <c:v>6.8467424169677465E-2</c:v>
                </c:pt>
                <c:pt idx="440">
                  <c:v>6.5847640543022196E-2</c:v>
                </c:pt>
                <c:pt idx="441">
                  <c:v>6.235788921946199E-2</c:v>
                </c:pt>
                <c:pt idx="442">
                  <c:v>5.9723782607689499E-2</c:v>
                </c:pt>
                <c:pt idx="443">
                  <c:v>5.7787926695171556E-2</c:v>
                </c:pt>
                <c:pt idx="444">
                  <c:v>5.6099477621962796E-2</c:v>
                </c:pt>
                <c:pt idx="445">
                  <c:v>5.4206758859109326E-2</c:v>
                </c:pt>
                <c:pt idx="446">
                  <c:v>5.2081722434632043E-2</c:v>
                </c:pt>
                <c:pt idx="447">
                  <c:v>5.0283815776917554E-2</c:v>
                </c:pt>
                <c:pt idx="448">
                  <c:v>4.859059787704921E-2</c:v>
                </c:pt>
                <c:pt idx="449">
                  <c:v>4.8861030772758954E-2</c:v>
                </c:pt>
                <c:pt idx="450">
                  <c:v>4.991657169804152E-2</c:v>
                </c:pt>
                <c:pt idx="451">
                  <c:v>5.1295033132234505E-2</c:v>
                </c:pt>
                <c:pt idx="452">
                  <c:v>5.2846679425609555E-2</c:v>
                </c:pt>
                <c:pt idx="453">
                  <c:v>5.5025050820319298E-2</c:v>
                </c:pt>
                <c:pt idx="454">
                  <c:v>5.7036559701340313E-2</c:v>
                </c:pt>
                <c:pt idx="455">
                  <c:v>5.8868016616771615E-2</c:v>
                </c:pt>
                <c:pt idx="456">
                  <c:v>5.9876422751873291E-2</c:v>
                </c:pt>
                <c:pt idx="457">
                  <c:v>5.9939660395403188E-2</c:v>
                </c:pt>
                <c:pt idx="458">
                  <c:v>5.8630614562204843E-2</c:v>
                </c:pt>
                <c:pt idx="459">
                  <c:v>5.7116547944851201E-2</c:v>
                </c:pt>
                <c:pt idx="460">
                  <c:v>5.5023205341296531E-2</c:v>
                </c:pt>
                <c:pt idx="461">
                  <c:v>5.2711181717847402E-2</c:v>
                </c:pt>
                <c:pt idx="462">
                  <c:v>5.0423204669974908E-2</c:v>
                </c:pt>
                <c:pt idx="463">
                  <c:v>4.7915349472160473E-2</c:v>
                </c:pt>
                <c:pt idx="464">
                  <c:v>4.4091990187028515E-2</c:v>
                </c:pt>
                <c:pt idx="465">
                  <c:v>3.9944175710721716E-2</c:v>
                </c:pt>
                <c:pt idx="466">
                  <c:v>3.5159480386361373E-2</c:v>
                </c:pt>
                <c:pt idx="467">
                  <c:v>2.9586403586771687E-2</c:v>
                </c:pt>
                <c:pt idx="468">
                  <c:v>2.2064040312778192E-2</c:v>
                </c:pt>
                <c:pt idx="469">
                  <c:v>1.4224192772998551E-2</c:v>
                </c:pt>
                <c:pt idx="470">
                  <c:v>6.3240555192988213E-3</c:v>
                </c:pt>
                <c:pt idx="471">
                  <c:v>-1.454015861066838E-3</c:v>
                </c:pt>
                <c:pt idx="472">
                  <c:v>-8.2644091191417524E-3</c:v>
                </c:pt>
                <c:pt idx="473">
                  <c:v>-1.4012385322210653E-2</c:v>
                </c:pt>
                <c:pt idx="474">
                  <c:v>-1.90011798027283E-2</c:v>
                </c:pt>
                <c:pt idx="475">
                  <c:v>-2.3289274445012203E-2</c:v>
                </c:pt>
                <c:pt idx="476">
                  <c:v>-2.6780290420988426E-2</c:v>
                </c:pt>
                <c:pt idx="477">
                  <c:v>-3.1687665668598645E-2</c:v>
                </c:pt>
                <c:pt idx="478">
                  <c:v>-3.8433143558701706E-2</c:v>
                </c:pt>
                <c:pt idx="479">
                  <c:v>-4.6049277762770353E-2</c:v>
                </c:pt>
                <c:pt idx="480">
                  <c:v>-5.2906739593011134E-2</c:v>
                </c:pt>
                <c:pt idx="481">
                  <c:v>-5.7848554819528317E-2</c:v>
                </c:pt>
                <c:pt idx="482">
                  <c:v>-6.183881678036228E-2</c:v>
                </c:pt>
                <c:pt idx="483">
                  <c:v>-6.5362541531694462E-2</c:v>
                </c:pt>
                <c:pt idx="484">
                  <c:v>-6.7700129602327269E-2</c:v>
                </c:pt>
                <c:pt idx="485">
                  <c:v>-6.9897466244467327E-2</c:v>
                </c:pt>
                <c:pt idx="486">
                  <c:v>-7.2452371595176701E-2</c:v>
                </c:pt>
                <c:pt idx="487">
                  <c:v>-7.4132264712542639E-2</c:v>
                </c:pt>
                <c:pt idx="488">
                  <c:v>-7.5886721142002719E-2</c:v>
                </c:pt>
                <c:pt idx="489">
                  <c:v>-7.7502947152523566E-2</c:v>
                </c:pt>
                <c:pt idx="490">
                  <c:v>-7.9011146107024838E-2</c:v>
                </c:pt>
                <c:pt idx="491">
                  <c:v>-8.0512474152960437E-2</c:v>
                </c:pt>
                <c:pt idx="492">
                  <c:v>-8.1347266014435662E-2</c:v>
                </c:pt>
                <c:pt idx="493">
                  <c:v>-8.2255147280886259E-2</c:v>
                </c:pt>
                <c:pt idx="494">
                  <c:v>-8.2013751858956693E-2</c:v>
                </c:pt>
                <c:pt idx="495">
                  <c:v>-8.0077817881910984E-2</c:v>
                </c:pt>
                <c:pt idx="496">
                  <c:v>-7.7158890493124549E-2</c:v>
                </c:pt>
                <c:pt idx="497">
                  <c:v>-7.320110562254116E-2</c:v>
                </c:pt>
                <c:pt idx="498">
                  <c:v>-6.8552948095304739E-2</c:v>
                </c:pt>
                <c:pt idx="499">
                  <c:v>-6.2119614771734596E-2</c:v>
                </c:pt>
                <c:pt idx="500">
                  <c:v>-5.4523247319149024E-2</c:v>
                </c:pt>
                <c:pt idx="501">
                  <c:v>-4.6472052731578006E-2</c:v>
                </c:pt>
                <c:pt idx="502">
                  <c:v>-3.9012076556135214E-2</c:v>
                </c:pt>
                <c:pt idx="503">
                  <c:v>-3.2224893813853107E-2</c:v>
                </c:pt>
                <c:pt idx="504">
                  <c:v>-2.6621818614848653E-2</c:v>
                </c:pt>
                <c:pt idx="505">
                  <c:v>-2.167397887329138E-2</c:v>
                </c:pt>
                <c:pt idx="506">
                  <c:v>-1.7346839709455796E-2</c:v>
                </c:pt>
                <c:pt idx="507">
                  <c:v>-1.3116071900999875E-2</c:v>
                </c:pt>
                <c:pt idx="508">
                  <c:v>-9.7776587989551224E-3</c:v>
                </c:pt>
                <c:pt idx="509">
                  <c:v>-6.9912725139224894E-3</c:v>
                </c:pt>
                <c:pt idx="510">
                  <c:v>-4.5210276103081993E-3</c:v>
                </c:pt>
                <c:pt idx="511">
                  <c:v>-2.6881432096323059E-3</c:v>
                </c:pt>
                <c:pt idx="512">
                  <c:v>-1.7446885868498776E-3</c:v>
                </c:pt>
                <c:pt idx="513">
                  <c:v>-1.0841505501940256E-3</c:v>
                </c:pt>
                <c:pt idx="514">
                  <c:v>-1.3530871244792722E-3</c:v>
                </c:pt>
                <c:pt idx="515">
                  <c:v>-2.3473547079329322E-3</c:v>
                </c:pt>
                <c:pt idx="516">
                  <c:v>-3.2587123237089581E-3</c:v>
                </c:pt>
                <c:pt idx="517">
                  <c:v>-3.6628922066126992E-3</c:v>
                </c:pt>
                <c:pt idx="518">
                  <c:v>-3.399672596794411E-3</c:v>
                </c:pt>
                <c:pt idx="519">
                  <c:v>-3.1242365834049483E-3</c:v>
                </c:pt>
                <c:pt idx="520">
                  <c:v>-3.0884667881366651E-3</c:v>
                </c:pt>
                <c:pt idx="521">
                  <c:v>-3.0377362868702186E-3</c:v>
                </c:pt>
                <c:pt idx="522">
                  <c:v>-3.0533662370030613E-3</c:v>
                </c:pt>
                <c:pt idx="523">
                  <c:v>-2.3828065674829342E-3</c:v>
                </c:pt>
                <c:pt idx="524">
                  <c:v>-1.2319319823385056E-3</c:v>
                </c:pt>
                <c:pt idx="525">
                  <c:v>-4.7757725205359411E-4</c:v>
                </c:pt>
                <c:pt idx="526">
                  <c:v>3.0980376612542643E-4</c:v>
                </c:pt>
                <c:pt idx="527">
                  <c:v>1.7158884381466861E-3</c:v>
                </c:pt>
                <c:pt idx="528">
                  <c:v>3.1120825257264801E-3</c:v>
                </c:pt>
                <c:pt idx="529">
                  <c:v>4.5017718922954596E-3</c:v>
                </c:pt>
                <c:pt idx="530">
                  <c:v>6.1242522273023611E-3</c:v>
                </c:pt>
                <c:pt idx="531">
                  <c:v>8.9135892026261203E-3</c:v>
                </c:pt>
                <c:pt idx="532">
                  <c:v>1.2027632848540146E-2</c:v>
                </c:pt>
                <c:pt idx="533">
                  <c:v>1.5554469264109779E-2</c:v>
                </c:pt>
                <c:pt idx="534">
                  <c:v>1.8479619259769309E-2</c:v>
                </c:pt>
                <c:pt idx="535">
                  <c:v>2.0912175674110047E-2</c:v>
                </c:pt>
                <c:pt idx="536">
                  <c:v>2.1900794964437083E-2</c:v>
                </c:pt>
                <c:pt idx="537">
                  <c:v>2.1882717486219637E-2</c:v>
                </c:pt>
                <c:pt idx="538">
                  <c:v>2.1344799080526861E-2</c:v>
                </c:pt>
                <c:pt idx="539">
                  <c:v>2.0300645716383701E-2</c:v>
                </c:pt>
                <c:pt idx="540">
                  <c:v>1.8947710063763185E-2</c:v>
                </c:pt>
                <c:pt idx="541">
                  <c:v>1.6469014441211995E-2</c:v>
                </c:pt>
                <c:pt idx="542">
                  <c:v>1.3857226804600425E-2</c:v>
                </c:pt>
                <c:pt idx="543">
                  <c:v>1.110740065087191E-2</c:v>
                </c:pt>
                <c:pt idx="544">
                  <c:v>7.9899417357744158E-3</c:v>
                </c:pt>
                <c:pt idx="545">
                  <c:v>6.4673425812987306E-3</c:v>
                </c:pt>
                <c:pt idx="546">
                  <c:v>6.3293699106601858E-3</c:v>
                </c:pt>
                <c:pt idx="547">
                  <c:v>7.5319749749807917E-3</c:v>
                </c:pt>
                <c:pt idx="548">
                  <c:v>9.094514026822445E-3</c:v>
                </c:pt>
                <c:pt idx="549">
                  <c:v>1.0699965741379736E-2</c:v>
                </c:pt>
                <c:pt idx="550">
                  <c:v>1.2223738145848602E-2</c:v>
                </c:pt>
                <c:pt idx="551">
                  <c:v>1.3748557442654092E-2</c:v>
                </c:pt>
                <c:pt idx="552">
                  <c:v>1.4922739267993248E-2</c:v>
                </c:pt>
                <c:pt idx="553">
                  <c:v>1.5781587515030931E-2</c:v>
                </c:pt>
                <c:pt idx="554">
                  <c:v>1.6361805575839824E-2</c:v>
                </c:pt>
                <c:pt idx="555">
                  <c:v>1.6299684348098073E-2</c:v>
                </c:pt>
                <c:pt idx="556">
                  <c:v>1.5881105544447251E-2</c:v>
                </c:pt>
                <c:pt idx="557">
                  <c:v>1.5224881841604337E-2</c:v>
                </c:pt>
                <c:pt idx="558">
                  <c:v>1.425943233335023E-2</c:v>
                </c:pt>
                <c:pt idx="559">
                  <c:v>1.3198311574811265E-2</c:v>
                </c:pt>
                <c:pt idx="560">
                  <c:v>1.1622793070588461E-2</c:v>
                </c:pt>
                <c:pt idx="561">
                  <c:v>9.9410185964140009E-3</c:v>
                </c:pt>
                <c:pt idx="562">
                  <c:v>8.2581823683525648E-3</c:v>
                </c:pt>
                <c:pt idx="563">
                  <c:v>6.2441025650313547E-3</c:v>
                </c:pt>
                <c:pt idx="564">
                  <c:v>4.1938088007311448E-3</c:v>
                </c:pt>
                <c:pt idx="565">
                  <c:v>2.2987730939671349E-3</c:v>
                </c:pt>
                <c:pt idx="566">
                  <c:v>5.9517198093765166E-4</c:v>
                </c:pt>
                <c:pt idx="567">
                  <c:v>-9.0047761835158413E-4</c:v>
                </c:pt>
                <c:pt idx="568">
                  <c:v>-2.3453198663789662E-3</c:v>
                </c:pt>
                <c:pt idx="569">
                  <c:v>-3.9172107809024017E-3</c:v>
                </c:pt>
                <c:pt idx="570">
                  <c:v>-5.3173709353052431E-3</c:v>
                </c:pt>
                <c:pt idx="571">
                  <c:v>-6.2843641473154842E-3</c:v>
                </c:pt>
                <c:pt idx="572">
                  <c:v>-7.2348542333049914E-3</c:v>
                </c:pt>
                <c:pt idx="573">
                  <c:v>-8.7486704342631446E-3</c:v>
                </c:pt>
                <c:pt idx="574">
                  <c:v>-1.0516211717277728E-2</c:v>
                </c:pt>
                <c:pt idx="575">
                  <c:v>-1.1686112599270253E-2</c:v>
                </c:pt>
                <c:pt idx="576">
                  <c:v>-1.1993480419257704E-2</c:v>
                </c:pt>
                <c:pt idx="577">
                  <c:v>-1.1716831107362161E-2</c:v>
                </c:pt>
                <c:pt idx="578">
                  <c:v>-1.0661970271925284E-2</c:v>
                </c:pt>
                <c:pt idx="579">
                  <c:v>-8.8304048086319774E-3</c:v>
                </c:pt>
                <c:pt idx="580">
                  <c:v>-6.667982144921477E-3</c:v>
                </c:pt>
                <c:pt idx="581">
                  <c:v>-5.1164003050744502E-3</c:v>
                </c:pt>
                <c:pt idx="582">
                  <c:v>-1.697342599978328E-3</c:v>
                </c:pt>
                <c:pt idx="583">
                  <c:v>2.2366750064010846E-3</c:v>
                </c:pt>
                <c:pt idx="584">
                  <c:v>6.6820383629302114E-3</c:v>
                </c:pt>
                <c:pt idx="585">
                  <c:v>1.1119536804305616E-2</c:v>
                </c:pt>
                <c:pt idx="586">
                  <c:v>1.6174070754669777E-2</c:v>
                </c:pt>
                <c:pt idx="587">
                  <c:v>2.2033399653174097E-2</c:v>
                </c:pt>
                <c:pt idx="588">
                  <c:v>2.7719639396695254E-2</c:v>
                </c:pt>
                <c:pt idx="589">
                  <c:v>3.3096049891602822E-2</c:v>
                </c:pt>
                <c:pt idx="590">
                  <c:v>3.7440926611392214E-2</c:v>
                </c:pt>
                <c:pt idx="591">
                  <c:v>4.0826153517133271E-2</c:v>
                </c:pt>
                <c:pt idx="592">
                  <c:v>4.3419387618804629E-2</c:v>
                </c:pt>
                <c:pt idx="593">
                  <c:v>4.4721322083895815E-2</c:v>
                </c:pt>
                <c:pt idx="594">
                  <c:v>4.4563778216908045E-2</c:v>
                </c:pt>
                <c:pt idx="595">
                  <c:v>4.2438246218937971E-2</c:v>
                </c:pt>
                <c:pt idx="596">
                  <c:v>3.8854075542995206E-2</c:v>
                </c:pt>
                <c:pt idx="597">
                  <c:v>3.4695140601696393E-2</c:v>
                </c:pt>
                <c:pt idx="598">
                  <c:v>3.0154998641677783E-2</c:v>
                </c:pt>
                <c:pt idx="599">
                  <c:v>2.586529271388811E-2</c:v>
                </c:pt>
                <c:pt idx="600">
                  <c:v>2.18985289632272E-2</c:v>
                </c:pt>
                <c:pt idx="601">
                  <c:v>1.8932254944040189E-2</c:v>
                </c:pt>
                <c:pt idx="602">
                  <c:v>1.734539854283541E-2</c:v>
                </c:pt>
                <c:pt idx="603">
                  <c:v>1.618672364590102E-2</c:v>
                </c:pt>
                <c:pt idx="604">
                  <c:v>7.8002626413839204E-3</c:v>
                </c:pt>
                <c:pt idx="605">
                  <c:v>-4.5339858146036475E-3</c:v>
                </c:pt>
                <c:pt idx="606">
                  <c:v>-1.8765266741952599E-2</c:v>
                </c:pt>
                <c:pt idx="607">
                  <c:v>-3.4276425776535016E-2</c:v>
                </c:pt>
                <c:pt idx="608">
                  <c:v>-5.0818215140251172E-2</c:v>
                </c:pt>
                <c:pt idx="609">
                  <c:v>-6.726268123593851E-2</c:v>
                </c:pt>
                <c:pt idx="610">
                  <c:v>-8.2310539766109136E-2</c:v>
                </c:pt>
                <c:pt idx="611">
                  <c:v>-9.4866445103266722E-2</c:v>
                </c:pt>
                <c:pt idx="612">
                  <c:v>-0.1049059803661623</c:v>
                </c:pt>
                <c:pt idx="613">
                  <c:v>-0.11188291338374848</c:v>
                </c:pt>
                <c:pt idx="614">
                  <c:v>-0.11591960496349427</c:v>
                </c:pt>
                <c:pt idx="615">
                  <c:v>-0.11779771945607445</c:v>
                </c:pt>
                <c:pt idx="616">
                  <c:v>-0.11803604904533246</c:v>
                </c:pt>
                <c:pt idx="617">
                  <c:v>-0.11640517269263835</c:v>
                </c:pt>
                <c:pt idx="618">
                  <c:v>-0.11238304214569396</c:v>
                </c:pt>
                <c:pt idx="619">
                  <c:v>-0.10689703986525247</c:v>
                </c:pt>
                <c:pt idx="620">
                  <c:v>-0.10029763763630319</c:v>
                </c:pt>
                <c:pt idx="621">
                  <c:v>-9.3117907393125032E-2</c:v>
                </c:pt>
                <c:pt idx="622">
                  <c:v>-8.5658729321988286E-2</c:v>
                </c:pt>
                <c:pt idx="623">
                  <c:v>-7.7740324622498733E-2</c:v>
                </c:pt>
                <c:pt idx="624">
                  <c:v>-6.9452151270403467E-2</c:v>
                </c:pt>
                <c:pt idx="625">
                  <c:v>-6.0168554267399157E-2</c:v>
                </c:pt>
                <c:pt idx="626">
                  <c:v>-5.1410781916571321E-2</c:v>
                </c:pt>
                <c:pt idx="627">
                  <c:v>-4.3324613818396154E-2</c:v>
                </c:pt>
                <c:pt idx="628">
                  <c:v>-3.6064625176759846E-2</c:v>
                </c:pt>
                <c:pt idx="629">
                  <c:v>-2.9300914967043123E-2</c:v>
                </c:pt>
                <c:pt idx="630">
                  <c:v>-2.3136120873188216E-2</c:v>
                </c:pt>
                <c:pt idx="631">
                  <c:v>-1.7777212731016415E-2</c:v>
                </c:pt>
                <c:pt idx="632">
                  <c:v>-1.3483857311987812E-2</c:v>
                </c:pt>
                <c:pt idx="633">
                  <c:v>-9.8927025323741532E-3</c:v>
                </c:pt>
                <c:pt idx="634">
                  <c:v>-7.0673927807123156E-3</c:v>
                </c:pt>
                <c:pt idx="635">
                  <c:v>-5.0940954352722686E-3</c:v>
                </c:pt>
                <c:pt idx="636">
                  <c:v>-3.4266330931850379E-3</c:v>
                </c:pt>
                <c:pt idx="637">
                  <c:v>-2.1904704268905202E-3</c:v>
                </c:pt>
                <c:pt idx="638">
                  <c:v>-1.0444393964829303E-3</c:v>
                </c:pt>
                <c:pt idx="639">
                  <c:v>-4.1261000698479772E-4</c:v>
                </c:pt>
                <c:pt idx="640">
                  <c:v>-1.3523062049901796E-4</c:v>
                </c:pt>
                <c:pt idx="641">
                  <c:v>-4.9422789734769146E-4</c:v>
                </c:pt>
                <c:pt idx="642">
                  <c:v>-6.7210172040786578E-4</c:v>
                </c:pt>
                <c:pt idx="643">
                  <c:v>-4.8560330147954178E-4</c:v>
                </c:pt>
                <c:pt idx="644">
                  <c:v>-7.1941941949103371E-4</c:v>
                </c:pt>
                <c:pt idx="645">
                  <c:v>-1.4427532622761719E-3</c:v>
                </c:pt>
                <c:pt idx="646">
                  <c:v>-3.3116578731249356E-3</c:v>
                </c:pt>
                <c:pt idx="647">
                  <c:v>-6.4329621268618235E-3</c:v>
                </c:pt>
                <c:pt idx="648">
                  <c:v>-9.9208305658953968E-3</c:v>
                </c:pt>
                <c:pt idx="649">
                  <c:v>-1.3032923931048239E-2</c:v>
                </c:pt>
                <c:pt idx="650">
                  <c:v>-1.5236617397110595E-2</c:v>
                </c:pt>
                <c:pt idx="651">
                  <c:v>-1.7520717690427172E-2</c:v>
                </c:pt>
                <c:pt idx="652">
                  <c:v>-1.9775504335917831E-2</c:v>
                </c:pt>
                <c:pt idx="653">
                  <c:v>-2.1928611696162677E-2</c:v>
                </c:pt>
                <c:pt idx="654">
                  <c:v>-2.3695111465840541E-2</c:v>
                </c:pt>
                <c:pt idx="655">
                  <c:v>-2.5392680857127127E-2</c:v>
                </c:pt>
                <c:pt idx="656">
                  <c:v>-2.6660158959323461E-2</c:v>
                </c:pt>
                <c:pt idx="657">
                  <c:v>-2.7530864281081483E-2</c:v>
                </c:pt>
                <c:pt idx="658">
                  <c:v>-2.8124499392306393E-2</c:v>
                </c:pt>
                <c:pt idx="659">
                  <c:v>-2.8449259788287374E-2</c:v>
                </c:pt>
                <c:pt idx="660">
                  <c:v>-2.9243640674479991E-2</c:v>
                </c:pt>
                <c:pt idx="661">
                  <c:v>-3.0624033078529414E-2</c:v>
                </c:pt>
                <c:pt idx="662">
                  <c:v>-3.1909505984894004E-2</c:v>
                </c:pt>
                <c:pt idx="663">
                  <c:v>-3.3235355987296392E-2</c:v>
                </c:pt>
                <c:pt idx="664">
                  <c:v>-3.4201236578668678E-2</c:v>
                </c:pt>
                <c:pt idx="665">
                  <c:v>-3.4892918374154057E-2</c:v>
                </c:pt>
                <c:pt idx="666">
                  <c:v>-3.5376957104840005E-2</c:v>
                </c:pt>
                <c:pt idx="667">
                  <c:v>-3.5144849448435114E-2</c:v>
                </c:pt>
                <c:pt idx="668">
                  <c:v>-3.4395989847561703E-2</c:v>
                </c:pt>
                <c:pt idx="669">
                  <c:v>-3.2964146181803412E-2</c:v>
                </c:pt>
                <c:pt idx="670">
                  <c:v>-3.1024215491879465E-2</c:v>
                </c:pt>
                <c:pt idx="671">
                  <c:v>-2.8796873045645745E-2</c:v>
                </c:pt>
                <c:pt idx="672">
                  <c:v>-2.6440567482428162E-2</c:v>
                </c:pt>
                <c:pt idx="673">
                  <c:v>-2.3906734234412259E-2</c:v>
                </c:pt>
                <c:pt idx="674">
                  <c:v>-2.1420021309527255E-2</c:v>
                </c:pt>
                <c:pt idx="675">
                  <c:v>-1.9124416227871071E-2</c:v>
                </c:pt>
                <c:pt idx="676">
                  <c:v>-1.6785369293741446E-2</c:v>
                </c:pt>
                <c:pt idx="677">
                  <c:v>-1.4343493414662437E-2</c:v>
                </c:pt>
                <c:pt idx="678">
                  <c:v>-1.2652527328663451E-2</c:v>
                </c:pt>
                <c:pt idx="679">
                  <c:v>-1.1972001588215916E-2</c:v>
                </c:pt>
                <c:pt idx="680">
                  <c:v>-1.1133134338270734E-2</c:v>
                </c:pt>
                <c:pt idx="681">
                  <c:v>-1.0453645349707941E-2</c:v>
                </c:pt>
                <c:pt idx="682">
                  <c:v>-9.8858462184138844E-3</c:v>
                </c:pt>
                <c:pt idx="683">
                  <c:v>-9.7152872000859057E-3</c:v>
                </c:pt>
                <c:pt idx="684">
                  <c:v>-9.6204858571807134E-3</c:v>
                </c:pt>
                <c:pt idx="685">
                  <c:v>-9.7962072657249329E-3</c:v>
                </c:pt>
                <c:pt idx="686">
                  <c:v>-1.0749927902852044E-2</c:v>
                </c:pt>
                <c:pt idx="687">
                  <c:v>-1.1236721669961487E-2</c:v>
                </c:pt>
                <c:pt idx="688">
                  <c:v>-1.2339747490387071E-2</c:v>
                </c:pt>
                <c:pt idx="689">
                  <c:v>-1.3423011512083156E-2</c:v>
                </c:pt>
                <c:pt idx="690">
                  <c:v>-1.4486492989214842E-2</c:v>
                </c:pt>
                <c:pt idx="691">
                  <c:v>-1.5128792382195003E-2</c:v>
                </c:pt>
                <c:pt idx="692">
                  <c:v>-1.5118967704931532E-2</c:v>
                </c:pt>
                <c:pt idx="693">
                  <c:v>-1.5386501948465397E-2</c:v>
                </c:pt>
                <c:pt idx="694">
                  <c:v>-1.6018763918403144E-2</c:v>
                </c:pt>
                <c:pt idx="695">
                  <c:v>-1.6089942614906389E-2</c:v>
                </c:pt>
                <c:pt idx="696">
                  <c:v>-1.5849076360525606E-2</c:v>
                </c:pt>
                <c:pt idx="697">
                  <c:v>-1.5549153526530395E-2</c:v>
                </c:pt>
                <c:pt idx="698">
                  <c:v>-1.5112506544822532E-2</c:v>
                </c:pt>
                <c:pt idx="699">
                  <c:v>-1.5778624537628516E-2</c:v>
                </c:pt>
                <c:pt idx="700">
                  <c:v>-1.7544971596508186E-2</c:v>
                </c:pt>
                <c:pt idx="701">
                  <c:v>-1.9468239195147057E-2</c:v>
                </c:pt>
                <c:pt idx="702">
                  <c:v>-2.1664627984514111E-2</c:v>
                </c:pt>
                <c:pt idx="703">
                  <c:v>-2.4507635035662941E-2</c:v>
                </c:pt>
                <c:pt idx="704">
                  <c:v>-2.7710950346338588E-2</c:v>
                </c:pt>
                <c:pt idx="705">
                  <c:v>-3.1788943931473981E-2</c:v>
                </c:pt>
                <c:pt idx="706">
                  <c:v>-3.6208819528379788E-2</c:v>
                </c:pt>
                <c:pt idx="707">
                  <c:v>-4.0368663515610546E-2</c:v>
                </c:pt>
                <c:pt idx="708">
                  <c:v>-4.4375400831577309E-2</c:v>
                </c:pt>
                <c:pt idx="709">
                  <c:v>-4.8214939522215776E-2</c:v>
                </c:pt>
                <c:pt idx="710">
                  <c:v>-5.1638464341220831E-2</c:v>
                </c:pt>
                <c:pt idx="711">
                  <c:v>-5.3624050464864612E-2</c:v>
                </c:pt>
                <c:pt idx="712">
                  <c:v>-5.5202116944018699E-2</c:v>
                </c:pt>
                <c:pt idx="713">
                  <c:v>-5.6796217331894952E-2</c:v>
                </c:pt>
                <c:pt idx="714">
                  <c:v>-5.7627325702694923E-2</c:v>
                </c:pt>
                <c:pt idx="715">
                  <c:v>-5.868532862908106E-2</c:v>
                </c:pt>
                <c:pt idx="716">
                  <c:v>-5.9616295450017509E-2</c:v>
                </c:pt>
                <c:pt idx="717">
                  <c:v>-5.9642951483102856E-2</c:v>
                </c:pt>
                <c:pt idx="718">
                  <c:v>-5.8805524759599874E-2</c:v>
                </c:pt>
                <c:pt idx="719">
                  <c:v>-5.7496445951476953E-2</c:v>
                </c:pt>
                <c:pt idx="720">
                  <c:v>-5.6069373909463933E-2</c:v>
                </c:pt>
                <c:pt idx="721">
                  <c:v>-5.4435392441381472E-2</c:v>
                </c:pt>
                <c:pt idx="722">
                  <c:v>-5.2953350280081246E-2</c:v>
                </c:pt>
                <c:pt idx="723">
                  <c:v>-5.1203554493000847E-2</c:v>
                </c:pt>
                <c:pt idx="724">
                  <c:v>-4.9581004960547251E-2</c:v>
                </c:pt>
                <c:pt idx="725">
                  <c:v>-4.7850280370462274E-2</c:v>
                </c:pt>
                <c:pt idx="726">
                  <c:v>-4.6033455339163414E-2</c:v>
                </c:pt>
                <c:pt idx="727">
                  <c:v>-4.4313020207720627E-2</c:v>
                </c:pt>
                <c:pt idx="728">
                  <c:v>-4.2642211499459057E-2</c:v>
                </c:pt>
                <c:pt idx="729">
                  <c:v>-4.1152927574599839E-2</c:v>
                </c:pt>
                <c:pt idx="730">
                  <c:v>-4.0001707003325407E-2</c:v>
                </c:pt>
                <c:pt idx="731">
                  <c:v>-3.9111551768433186E-2</c:v>
                </c:pt>
                <c:pt idx="732">
                  <c:v>-3.8022545121103909E-2</c:v>
                </c:pt>
                <c:pt idx="733">
                  <c:v>-3.7099358863026587E-2</c:v>
                </c:pt>
                <c:pt idx="734">
                  <c:v>-3.6403947841681945E-2</c:v>
                </c:pt>
                <c:pt idx="735">
                  <c:v>-3.5772781194873753E-2</c:v>
                </c:pt>
                <c:pt idx="736">
                  <c:v>-3.5165441118152334E-2</c:v>
                </c:pt>
                <c:pt idx="737">
                  <c:v>-3.468473193580128E-2</c:v>
                </c:pt>
                <c:pt idx="738">
                  <c:v>-3.4389538257143512E-2</c:v>
                </c:pt>
                <c:pt idx="739">
                  <c:v>-3.4227708873759109E-2</c:v>
                </c:pt>
                <c:pt idx="740">
                  <c:v>-3.3199935285151763E-2</c:v>
                </c:pt>
                <c:pt idx="741">
                  <c:v>-3.2007684603096588E-2</c:v>
                </c:pt>
                <c:pt idx="742">
                  <c:v>-3.0861920212980447E-2</c:v>
                </c:pt>
                <c:pt idx="743">
                  <c:v>-2.9175030209225933E-2</c:v>
                </c:pt>
                <c:pt idx="744">
                  <c:v>-2.7490968426901973E-2</c:v>
                </c:pt>
                <c:pt idx="745">
                  <c:v>-2.5914329881340844E-2</c:v>
                </c:pt>
                <c:pt idx="746">
                  <c:v>-2.4428626483700519E-2</c:v>
                </c:pt>
                <c:pt idx="747">
                  <c:v>-2.2062142665975115E-2</c:v>
                </c:pt>
                <c:pt idx="748">
                  <c:v>-1.9137467658147389E-2</c:v>
                </c:pt>
                <c:pt idx="749">
                  <c:v>-1.5652709675774569E-2</c:v>
                </c:pt>
                <c:pt idx="750">
                  <c:v>-1.1403994973143821E-2</c:v>
                </c:pt>
                <c:pt idx="751">
                  <c:v>-7.3532961762023986E-3</c:v>
                </c:pt>
                <c:pt idx="752">
                  <c:v>-3.2223465646133787E-3</c:v>
                </c:pt>
                <c:pt idx="753">
                  <c:v>5.0962486966638553E-4</c:v>
                </c:pt>
                <c:pt idx="754">
                  <c:v>3.7146928151079047E-3</c:v>
                </c:pt>
                <c:pt idx="755">
                  <c:v>7.0530088933558176E-3</c:v>
                </c:pt>
                <c:pt idx="756">
                  <c:v>1.0203705313947663E-2</c:v>
                </c:pt>
                <c:pt idx="757">
                  <c:v>1.3128346099300211E-2</c:v>
                </c:pt>
                <c:pt idx="758">
                  <c:v>1.5568030750238087E-2</c:v>
                </c:pt>
                <c:pt idx="759">
                  <c:v>1.8180371380937276E-2</c:v>
                </c:pt>
                <c:pt idx="760">
                  <c:v>2.0562496839265559E-2</c:v>
                </c:pt>
                <c:pt idx="761">
                  <c:v>2.2788563596724411E-2</c:v>
                </c:pt>
                <c:pt idx="762">
                  <c:v>2.474815645221163E-2</c:v>
                </c:pt>
                <c:pt idx="763">
                  <c:v>2.6541583292066889E-2</c:v>
                </c:pt>
                <c:pt idx="764">
                  <c:v>2.7916334522439676E-2</c:v>
                </c:pt>
                <c:pt idx="765">
                  <c:v>2.8812979149838214E-2</c:v>
                </c:pt>
                <c:pt idx="766">
                  <c:v>2.9377297902569887E-2</c:v>
                </c:pt>
                <c:pt idx="767">
                  <c:v>2.9316794188165358E-2</c:v>
                </c:pt>
                <c:pt idx="768">
                  <c:v>2.8961057568849931E-2</c:v>
                </c:pt>
                <c:pt idx="769">
                  <c:v>2.8612939460252125E-2</c:v>
                </c:pt>
                <c:pt idx="770">
                  <c:v>2.8142635866825621E-2</c:v>
                </c:pt>
                <c:pt idx="771">
                  <c:v>2.771627547338381E-2</c:v>
                </c:pt>
                <c:pt idx="772">
                  <c:v>2.7308641402326379E-2</c:v>
                </c:pt>
                <c:pt idx="773">
                  <c:v>2.6359876928989771E-2</c:v>
                </c:pt>
                <c:pt idx="774">
                  <c:v>2.5541648442004523E-2</c:v>
                </c:pt>
                <c:pt idx="775">
                  <c:v>2.4629920463650361E-2</c:v>
                </c:pt>
                <c:pt idx="776">
                  <c:v>2.3811267095580829E-2</c:v>
                </c:pt>
                <c:pt idx="777">
                  <c:v>2.3039602727319385E-2</c:v>
                </c:pt>
                <c:pt idx="778">
                  <c:v>2.3165339519593892E-2</c:v>
                </c:pt>
                <c:pt idx="779">
                  <c:v>2.3314100918064132E-2</c:v>
                </c:pt>
                <c:pt idx="780">
                  <c:v>2.3176354034529757E-2</c:v>
                </c:pt>
                <c:pt idx="781">
                  <c:v>2.2653447167188472E-2</c:v>
                </c:pt>
                <c:pt idx="782">
                  <c:v>2.2104942311671122E-2</c:v>
                </c:pt>
                <c:pt idx="783">
                  <c:v>2.1118775460612537E-2</c:v>
                </c:pt>
                <c:pt idx="784">
                  <c:v>2.0021896794065994E-2</c:v>
                </c:pt>
                <c:pt idx="785">
                  <c:v>1.8547516950386481E-2</c:v>
                </c:pt>
                <c:pt idx="786">
                  <c:v>1.7351590216835591E-2</c:v>
                </c:pt>
                <c:pt idx="787">
                  <c:v>1.6833338508675598E-2</c:v>
                </c:pt>
                <c:pt idx="788">
                  <c:v>1.7368606454511343E-2</c:v>
                </c:pt>
                <c:pt idx="789">
                  <c:v>1.8496478172368738E-2</c:v>
                </c:pt>
                <c:pt idx="790">
                  <c:v>1.8454444570852678E-2</c:v>
                </c:pt>
                <c:pt idx="791">
                  <c:v>1.7959354422392888E-2</c:v>
                </c:pt>
                <c:pt idx="792">
                  <c:v>1.79653545031828E-2</c:v>
                </c:pt>
                <c:pt idx="793">
                  <c:v>1.7444134983139289E-2</c:v>
                </c:pt>
                <c:pt idx="794">
                  <c:v>1.5940070910214828E-2</c:v>
                </c:pt>
                <c:pt idx="795">
                  <c:v>1.2742580544823207E-2</c:v>
                </c:pt>
                <c:pt idx="796">
                  <c:v>8.8624173035872032E-3</c:v>
                </c:pt>
                <c:pt idx="797">
                  <c:v>5.0576787286155181E-3</c:v>
                </c:pt>
                <c:pt idx="798">
                  <c:v>1.4881939572667646E-3</c:v>
                </c:pt>
                <c:pt idx="799">
                  <c:v>-2.3006998010894914E-4</c:v>
                </c:pt>
                <c:pt idx="800">
                  <c:v>-1.2575167077825446E-3</c:v>
                </c:pt>
                <c:pt idx="801">
                  <c:v>-1.7952737117992641E-3</c:v>
                </c:pt>
                <c:pt idx="802">
                  <c:v>-1.593843464695104E-3</c:v>
                </c:pt>
                <c:pt idx="803">
                  <c:v>-7.7608197966847847E-4</c:v>
                </c:pt>
                <c:pt idx="804">
                  <c:v>5.4683204292979408E-4</c:v>
                </c:pt>
                <c:pt idx="805">
                  <c:v>1.7957168714431968E-3</c:v>
                </c:pt>
                <c:pt idx="806">
                  <c:v>2.8486250393560996E-3</c:v>
                </c:pt>
                <c:pt idx="807">
                  <c:v>3.3970067781273127E-3</c:v>
                </c:pt>
                <c:pt idx="808">
                  <c:v>3.3526950475977362E-3</c:v>
                </c:pt>
                <c:pt idx="809">
                  <c:v>2.8516145008553946E-3</c:v>
                </c:pt>
                <c:pt idx="810">
                  <c:v>1.8760453247838986E-3</c:v>
                </c:pt>
                <c:pt idx="811">
                  <c:v>6.9798677702578101E-4</c:v>
                </c:pt>
                <c:pt idx="812">
                  <c:v>-1.1867915503480716E-3</c:v>
                </c:pt>
                <c:pt idx="813">
                  <c:v>-3.5729448491783437E-3</c:v>
                </c:pt>
                <c:pt idx="814">
                  <c:v>-6.300050657596876E-3</c:v>
                </c:pt>
                <c:pt idx="815">
                  <c:v>-9.0034751727782261E-3</c:v>
                </c:pt>
                <c:pt idx="816">
                  <c:v>-1.1849776409671026E-2</c:v>
                </c:pt>
                <c:pt idx="817">
                  <c:v>-1.396935967225672E-2</c:v>
                </c:pt>
                <c:pt idx="818">
                  <c:v>-1.5490511747626997E-2</c:v>
                </c:pt>
                <c:pt idx="819">
                  <c:v>-1.6681545405882823E-2</c:v>
                </c:pt>
                <c:pt idx="820">
                  <c:v>-1.7645212781296341E-2</c:v>
                </c:pt>
                <c:pt idx="821">
                  <c:v>-1.8455636514162942E-2</c:v>
                </c:pt>
                <c:pt idx="822">
                  <c:v>-1.9245459119474558E-2</c:v>
                </c:pt>
                <c:pt idx="823">
                  <c:v>-1.9537089999775124E-2</c:v>
                </c:pt>
                <c:pt idx="824">
                  <c:v>-1.9856674397413936E-2</c:v>
                </c:pt>
                <c:pt idx="825">
                  <c:v>-1.9971762162891524E-2</c:v>
                </c:pt>
                <c:pt idx="826">
                  <c:v>-1.9907133886917571E-2</c:v>
                </c:pt>
                <c:pt idx="827">
                  <c:v>-1.9767891160665581E-2</c:v>
                </c:pt>
                <c:pt idx="828">
                  <c:v>-1.9224132881750317E-2</c:v>
                </c:pt>
                <c:pt idx="829">
                  <c:v>-1.8651555645582053E-2</c:v>
                </c:pt>
                <c:pt idx="830">
                  <c:v>-1.8368431035196746E-2</c:v>
                </c:pt>
                <c:pt idx="831">
                  <c:v>-1.8159692295247849E-2</c:v>
                </c:pt>
                <c:pt idx="832">
                  <c:v>-1.7567128617854692E-2</c:v>
                </c:pt>
                <c:pt idx="833">
                  <c:v>-1.6725049021450129E-2</c:v>
                </c:pt>
                <c:pt idx="834">
                  <c:v>-1.6292630508048404E-2</c:v>
                </c:pt>
                <c:pt idx="835">
                  <c:v>-1.6102494303255159E-2</c:v>
                </c:pt>
                <c:pt idx="836">
                  <c:v>-1.5477469972846108E-2</c:v>
                </c:pt>
                <c:pt idx="837">
                  <c:v>-1.4897392474259278E-2</c:v>
                </c:pt>
                <c:pt idx="838">
                  <c:v>-1.4661947645194771E-2</c:v>
                </c:pt>
                <c:pt idx="839">
                  <c:v>-1.4461418550644358E-2</c:v>
                </c:pt>
                <c:pt idx="840">
                  <c:v>-1.4180326532786062E-2</c:v>
                </c:pt>
                <c:pt idx="841">
                  <c:v>-1.4391164367995726E-2</c:v>
                </c:pt>
                <c:pt idx="842">
                  <c:v>-1.4866446734649472E-2</c:v>
                </c:pt>
                <c:pt idx="843">
                  <c:v>-1.5528654659800101E-2</c:v>
                </c:pt>
                <c:pt idx="844">
                  <c:v>-1.6557894468813613E-2</c:v>
                </c:pt>
                <c:pt idx="845">
                  <c:v>-1.8125449707097195E-2</c:v>
                </c:pt>
                <c:pt idx="846">
                  <c:v>-1.9426865909068121E-2</c:v>
                </c:pt>
                <c:pt idx="847">
                  <c:v>-2.044896745083365E-2</c:v>
                </c:pt>
                <c:pt idx="848">
                  <c:v>-2.1755813964141758E-2</c:v>
                </c:pt>
                <c:pt idx="849">
                  <c:v>-2.3363001188917813E-2</c:v>
                </c:pt>
                <c:pt idx="850">
                  <c:v>-2.5420890990167082E-2</c:v>
                </c:pt>
                <c:pt idx="851">
                  <c:v>-2.7435393570908621E-2</c:v>
                </c:pt>
                <c:pt idx="852">
                  <c:v>-2.9334538222097944E-2</c:v>
                </c:pt>
                <c:pt idx="853">
                  <c:v>-3.0834940253746668E-2</c:v>
                </c:pt>
                <c:pt idx="854">
                  <c:v>-3.1936487109452162E-2</c:v>
                </c:pt>
                <c:pt idx="855">
                  <c:v>-3.2497512610806474E-2</c:v>
                </c:pt>
                <c:pt idx="856">
                  <c:v>-3.2536297137057774E-2</c:v>
                </c:pt>
                <c:pt idx="857">
                  <c:v>-3.1611593974655093E-2</c:v>
                </c:pt>
                <c:pt idx="858">
                  <c:v>-2.9659496960741587E-2</c:v>
                </c:pt>
                <c:pt idx="859">
                  <c:v>-2.6378278316773404E-2</c:v>
                </c:pt>
                <c:pt idx="860">
                  <c:v>-2.2536014676831917E-2</c:v>
                </c:pt>
                <c:pt idx="861">
                  <c:v>-1.8732249711552407E-2</c:v>
                </c:pt>
                <c:pt idx="862">
                  <c:v>-1.5029378274662063E-2</c:v>
                </c:pt>
                <c:pt idx="863">
                  <c:v>-1.1789653239319939E-2</c:v>
                </c:pt>
                <c:pt idx="864">
                  <c:v>-8.8232022625378357E-3</c:v>
                </c:pt>
                <c:pt idx="865">
                  <c:v>-6.4834604564028078E-3</c:v>
                </c:pt>
                <c:pt idx="866">
                  <c:v>-4.4844011580875308E-3</c:v>
                </c:pt>
                <c:pt idx="867">
                  <c:v>-2.5534583356308445E-3</c:v>
                </c:pt>
                <c:pt idx="868">
                  <c:v>-1.4006394180598185E-3</c:v>
                </c:pt>
                <c:pt idx="869">
                  <c:v>-7.1274254407260906E-4</c:v>
                </c:pt>
                <c:pt idx="870">
                  <c:v>-1.1066730380264748E-4</c:v>
                </c:pt>
                <c:pt idx="871">
                  <c:v>8.6302929112900184E-5</c:v>
                </c:pt>
                <c:pt idx="872">
                  <c:v>1.7886170023375043E-4</c:v>
                </c:pt>
                <c:pt idx="873">
                  <c:v>-1.1927716726839292E-4</c:v>
                </c:pt>
                <c:pt idx="874">
                  <c:v>-9.6636726541772121E-4</c:v>
                </c:pt>
                <c:pt idx="875">
                  <c:v>-2.9108724061922631E-3</c:v>
                </c:pt>
                <c:pt idx="876">
                  <c:v>-5.7545463475946754E-3</c:v>
                </c:pt>
                <c:pt idx="877">
                  <c:v>-9.8795132836813071E-3</c:v>
                </c:pt>
                <c:pt idx="878">
                  <c:v>-1.4088667312374925E-2</c:v>
                </c:pt>
                <c:pt idx="879">
                  <c:v>-1.7297753980515113E-2</c:v>
                </c:pt>
                <c:pt idx="880">
                  <c:v>-1.9032379788723165E-2</c:v>
                </c:pt>
                <c:pt idx="881">
                  <c:v>-1.9868597990774346E-2</c:v>
                </c:pt>
                <c:pt idx="882">
                  <c:v>-1.9812635268666796E-2</c:v>
                </c:pt>
                <c:pt idx="883">
                  <c:v>-1.979530536528188E-2</c:v>
                </c:pt>
                <c:pt idx="884">
                  <c:v>-1.9437978576974983E-2</c:v>
                </c:pt>
                <c:pt idx="885">
                  <c:v>-1.9162004347361698E-2</c:v>
                </c:pt>
                <c:pt idx="886">
                  <c:v>-1.8907812518958938E-2</c:v>
                </c:pt>
                <c:pt idx="887">
                  <c:v>-1.831750661046699E-2</c:v>
                </c:pt>
                <c:pt idx="888">
                  <c:v>-1.7825757325307175E-2</c:v>
                </c:pt>
                <c:pt idx="889">
                  <c:v>-1.7380932817960541E-2</c:v>
                </c:pt>
                <c:pt idx="890">
                  <c:v>-1.7109227764713436E-2</c:v>
                </c:pt>
                <c:pt idx="891">
                  <c:v>-1.7001271790736138E-2</c:v>
                </c:pt>
                <c:pt idx="892">
                  <c:v>-1.7042851769237352E-2</c:v>
                </c:pt>
                <c:pt idx="893">
                  <c:v>-1.7137124019327755E-2</c:v>
                </c:pt>
                <c:pt idx="894">
                  <c:v>-1.7220417057647066E-2</c:v>
                </c:pt>
                <c:pt idx="895">
                  <c:v>-1.79732127779147E-2</c:v>
                </c:pt>
                <c:pt idx="896">
                  <c:v>-1.8985157729179886E-2</c:v>
                </c:pt>
                <c:pt idx="897">
                  <c:v>-2.0303180921145515E-2</c:v>
                </c:pt>
                <c:pt idx="898">
                  <c:v>-2.1457639505786046E-2</c:v>
                </c:pt>
                <c:pt idx="899">
                  <c:v>-2.2480146113691018E-2</c:v>
                </c:pt>
                <c:pt idx="900">
                  <c:v>-2.3235101659457601E-2</c:v>
                </c:pt>
                <c:pt idx="901">
                  <c:v>-2.4129832959095272E-2</c:v>
                </c:pt>
                <c:pt idx="902">
                  <c:v>-2.5010249794638378E-2</c:v>
                </c:pt>
                <c:pt idx="903">
                  <c:v>-2.5778525207862998E-2</c:v>
                </c:pt>
                <c:pt idx="904">
                  <c:v>-2.6377478774282467E-2</c:v>
                </c:pt>
                <c:pt idx="905">
                  <c:v>-2.6698788257545313E-2</c:v>
                </c:pt>
                <c:pt idx="906">
                  <c:v>-2.6368392953117142E-2</c:v>
                </c:pt>
                <c:pt idx="907">
                  <c:v>-2.5666789605199334E-2</c:v>
                </c:pt>
                <c:pt idx="908">
                  <c:v>-2.4550834588980046E-2</c:v>
                </c:pt>
                <c:pt idx="909">
                  <c:v>-2.2777760161691502E-2</c:v>
                </c:pt>
                <c:pt idx="910">
                  <c:v>-2.0633918656507589E-2</c:v>
                </c:pt>
                <c:pt idx="911">
                  <c:v>-1.8403100270630048E-2</c:v>
                </c:pt>
                <c:pt idx="912">
                  <c:v>-1.5552806428464702E-2</c:v>
                </c:pt>
                <c:pt idx="913">
                  <c:v>-1.186829152262229E-2</c:v>
                </c:pt>
                <c:pt idx="914">
                  <c:v>-7.5071131700478484E-3</c:v>
                </c:pt>
                <c:pt idx="915">
                  <c:v>-2.9334379811043051E-3</c:v>
                </c:pt>
                <c:pt idx="916">
                  <c:v>1.6202658868973993E-3</c:v>
                </c:pt>
                <c:pt idx="917">
                  <c:v>5.7589751805885003E-3</c:v>
                </c:pt>
                <c:pt idx="918">
                  <c:v>9.4074505639598505E-3</c:v>
                </c:pt>
                <c:pt idx="919">
                  <c:v>1.2055929365715657E-2</c:v>
                </c:pt>
                <c:pt idx="920">
                  <c:v>1.3911335763605159E-2</c:v>
                </c:pt>
                <c:pt idx="921">
                  <c:v>1.4900710587372865E-2</c:v>
                </c:pt>
                <c:pt idx="922">
                  <c:v>1.5261486733478475E-2</c:v>
                </c:pt>
                <c:pt idx="923">
                  <c:v>1.4934607312033474E-2</c:v>
                </c:pt>
                <c:pt idx="924">
                  <c:v>1.383986440915537E-2</c:v>
                </c:pt>
                <c:pt idx="925">
                  <c:v>1.180975043383926E-2</c:v>
                </c:pt>
                <c:pt idx="926">
                  <c:v>9.9129612145954695E-3</c:v>
                </c:pt>
                <c:pt idx="927">
                  <c:v>8.1765983130008095E-3</c:v>
                </c:pt>
                <c:pt idx="928">
                  <c:v>6.3731918802526575E-3</c:v>
                </c:pt>
                <c:pt idx="929">
                  <c:v>4.5278086664237117E-3</c:v>
                </c:pt>
                <c:pt idx="930">
                  <c:v>2.9025655839824489E-3</c:v>
                </c:pt>
                <c:pt idx="931">
                  <c:v>2.1338963394168802E-3</c:v>
                </c:pt>
                <c:pt idx="932">
                  <c:v>1.7774999033305153E-3</c:v>
                </c:pt>
                <c:pt idx="933">
                  <c:v>2.0141190584784855E-3</c:v>
                </c:pt>
                <c:pt idx="934">
                  <c:v>2.2853927265468902E-3</c:v>
                </c:pt>
                <c:pt idx="935">
                  <c:v>2.3989511528592971E-3</c:v>
                </c:pt>
                <c:pt idx="936">
                  <c:v>2.4022443667439711E-3</c:v>
                </c:pt>
                <c:pt idx="937">
                  <c:v>2.3307846359515143E-3</c:v>
                </c:pt>
                <c:pt idx="938">
                  <c:v>1.9709108313175723E-3</c:v>
                </c:pt>
                <c:pt idx="939">
                  <c:v>1.2046618999018786E-3</c:v>
                </c:pt>
                <c:pt idx="940">
                  <c:v>3.0116543899368401E-4</c:v>
                </c:pt>
                <c:pt idx="941">
                  <c:v>-1.0416555846559958E-3</c:v>
                </c:pt>
                <c:pt idx="942">
                  <c:v>-2.5870202393101474E-3</c:v>
                </c:pt>
                <c:pt idx="943">
                  <c:v>-4.1723908401034553E-3</c:v>
                </c:pt>
                <c:pt idx="944">
                  <c:v>-5.5301910968231548E-3</c:v>
                </c:pt>
                <c:pt idx="945">
                  <c:v>-7.3015649974405052E-3</c:v>
                </c:pt>
                <c:pt idx="946">
                  <c:v>-9.622604125732551E-3</c:v>
                </c:pt>
                <c:pt idx="947">
                  <c:v>-1.1984486125867052E-2</c:v>
                </c:pt>
                <c:pt idx="948">
                  <c:v>-1.430079857559716E-2</c:v>
                </c:pt>
                <c:pt idx="949">
                  <c:v>-1.6354495576692909E-2</c:v>
                </c:pt>
                <c:pt idx="950">
                  <c:v>-1.8258640956006909E-2</c:v>
                </c:pt>
                <c:pt idx="951">
                  <c:v>-1.9767595913273796E-2</c:v>
                </c:pt>
                <c:pt idx="952">
                  <c:v>-2.0904698112771965E-2</c:v>
                </c:pt>
                <c:pt idx="953">
                  <c:v>-2.1061481043615098E-2</c:v>
                </c:pt>
                <c:pt idx="954">
                  <c:v>-2.1267656771219418E-2</c:v>
                </c:pt>
                <c:pt idx="955">
                  <c:v>-2.1445503190706171E-2</c:v>
                </c:pt>
                <c:pt idx="956">
                  <c:v>-2.1467390726584538E-2</c:v>
                </c:pt>
                <c:pt idx="957">
                  <c:v>-2.142146000320088E-2</c:v>
                </c:pt>
                <c:pt idx="958">
                  <c:v>-2.0966611142652164E-2</c:v>
                </c:pt>
                <c:pt idx="959">
                  <c:v>-1.9911550498210983E-2</c:v>
                </c:pt>
                <c:pt idx="960">
                  <c:v>-1.8170269487399845E-2</c:v>
                </c:pt>
                <c:pt idx="961">
                  <c:v>-1.6528817563399335E-2</c:v>
                </c:pt>
                <c:pt idx="962">
                  <c:v>-1.5638331523651176E-2</c:v>
                </c:pt>
                <c:pt idx="963">
                  <c:v>-1.5069540485340011E-2</c:v>
                </c:pt>
                <c:pt idx="964">
                  <c:v>-1.5657840649181787E-2</c:v>
                </c:pt>
                <c:pt idx="965">
                  <c:v>-1.6664772909465921E-2</c:v>
                </c:pt>
                <c:pt idx="966">
                  <c:v>-1.7843285476102571E-2</c:v>
                </c:pt>
                <c:pt idx="967">
                  <c:v>-1.9186863516458093E-2</c:v>
                </c:pt>
                <c:pt idx="968">
                  <c:v>-2.0679706155117536E-2</c:v>
                </c:pt>
                <c:pt idx="969">
                  <c:v>-2.2060681153761575E-2</c:v>
                </c:pt>
                <c:pt idx="970">
                  <c:v>-2.3328851103957073E-2</c:v>
                </c:pt>
                <c:pt idx="971">
                  <c:v>-2.4246653329148524E-2</c:v>
                </c:pt>
                <c:pt idx="972">
                  <c:v>-2.4761483896670679E-2</c:v>
                </c:pt>
                <c:pt idx="973">
                  <c:v>-2.5100332502942854E-2</c:v>
                </c:pt>
                <c:pt idx="974">
                  <c:v>-2.5093913172085733E-2</c:v>
                </c:pt>
                <c:pt idx="975">
                  <c:v>-2.4974251191930287E-2</c:v>
                </c:pt>
                <c:pt idx="976">
                  <c:v>-2.5292971614717025E-2</c:v>
                </c:pt>
                <c:pt idx="977">
                  <c:v>-2.6052072979305806E-2</c:v>
                </c:pt>
                <c:pt idx="978">
                  <c:v>-2.6747985140071567E-2</c:v>
                </c:pt>
                <c:pt idx="979">
                  <c:v>-2.7226839593970188E-2</c:v>
                </c:pt>
                <c:pt idx="980">
                  <c:v>-2.7402494945291352E-2</c:v>
                </c:pt>
                <c:pt idx="981">
                  <c:v>-2.7396463613752569E-2</c:v>
                </c:pt>
                <c:pt idx="982">
                  <c:v>-2.7214440434411423E-2</c:v>
                </c:pt>
                <c:pt idx="983">
                  <c:v>-2.6789637913420389E-2</c:v>
                </c:pt>
                <c:pt idx="984">
                  <c:v>-2.6333898182266894E-2</c:v>
                </c:pt>
                <c:pt idx="985">
                  <c:v>-2.5502647258748758E-2</c:v>
                </c:pt>
                <c:pt idx="986">
                  <c:v>-2.442152033218261E-2</c:v>
                </c:pt>
                <c:pt idx="987">
                  <c:v>-2.3024822088772805E-2</c:v>
                </c:pt>
                <c:pt idx="988">
                  <c:v>-2.1611111328802876E-2</c:v>
                </c:pt>
                <c:pt idx="989">
                  <c:v>-2.0451614093300818E-2</c:v>
                </c:pt>
                <c:pt idx="990">
                  <c:v>-1.9065624677764913E-2</c:v>
                </c:pt>
                <c:pt idx="991">
                  <c:v>-1.5886912394743699E-2</c:v>
                </c:pt>
                <c:pt idx="992">
                  <c:v>-1.1235145165407322E-2</c:v>
                </c:pt>
                <c:pt idx="993">
                  <c:v>-3.958510020296185E-3</c:v>
                </c:pt>
                <c:pt idx="994">
                  <c:v>4.1106268983649632E-3</c:v>
                </c:pt>
                <c:pt idx="995">
                  <c:v>1.2563942877626959E-2</c:v>
                </c:pt>
                <c:pt idx="996">
                  <c:v>2.0626122987774879E-2</c:v>
                </c:pt>
                <c:pt idx="997">
                  <c:v>2.7573399242408776E-2</c:v>
                </c:pt>
                <c:pt idx="998">
                  <c:v>3.2754802735523975E-2</c:v>
                </c:pt>
                <c:pt idx="999">
                  <c:v>3.632314899212763E-2</c:v>
                </c:pt>
                <c:pt idx="1000">
                  <c:v>3.8050661944399787E-2</c:v>
                </c:pt>
                <c:pt idx="1001">
                  <c:v>3.8367182036958145E-2</c:v>
                </c:pt>
                <c:pt idx="1002">
                  <c:v>3.7615365164349636E-2</c:v>
                </c:pt>
                <c:pt idx="1003">
                  <c:v>3.6307694099766558E-2</c:v>
                </c:pt>
                <c:pt idx="1004">
                  <c:v>3.4797478510546598E-2</c:v>
                </c:pt>
                <c:pt idx="1005">
                  <c:v>3.3480206532948718E-2</c:v>
                </c:pt>
                <c:pt idx="1006">
                  <c:v>3.2356622052529663E-2</c:v>
                </c:pt>
                <c:pt idx="1007">
                  <c:v>3.0939595641110828E-2</c:v>
                </c:pt>
                <c:pt idx="1008">
                  <c:v>2.8942452179476184E-2</c:v>
                </c:pt>
                <c:pt idx="1009">
                  <c:v>2.6700499389481221E-2</c:v>
                </c:pt>
                <c:pt idx="1010">
                  <c:v>2.4521827326018247E-2</c:v>
                </c:pt>
                <c:pt idx="1011">
                  <c:v>2.1961168542342653E-2</c:v>
                </c:pt>
                <c:pt idx="1012">
                  <c:v>1.9565333169426085E-2</c:v>
                </c:pt>
                <c:pt idx="1013">
                  <c:v>1.767383394665659E-2</c:v>
                </c:pt>
                <c:pt idx="1014">
                  <c:v>1.6317314139344254E-2</c:v>
                </c:pt>
                <c:pt idx="1015">
                  <c:v>1.5490017140014653E-2</c:v>
                </c:pt>
                <c:pt idx="1016">
                  <c:v>1.5082469587457507E-2</c:v>
                </c:pt>
                <c:pt idx="1017">
                  <c:v>1.4844980915841627E-2</c:v>
                </c:pt>
                <c:pt idx="1018">
                  <c:v>1.4452689657364166E-2</c:v>
                </c:pt>
                <c:pt idx="1019">
                  <c:v>1.3631011258845548E-2</c:v>
                </c:pt>
                <c:pt idx="1020">
                  <c:v>1.2472247768288185E-2</c:v>
                </c:pt>
                <c:pt idx="1021">
                  <c:v>1.1134563416819584E-2</c:v>
                </c:pt>
                <c:pt idx="1022">
                  <c:v>9.489513415956401E-3</c:v>
                </c:pt>
                <c:pt idx="1023">
                  <c:v>7.7164661738223245E-3</c:v>
                </c:pt>
                <c:pt idx="1024">
                  <c:v>6.1785878825908929E-3</c:v>
                </c:pt>
                <c:pt idx="1025">
                  <c:v>5.0146543329107878E-3</c:v>
                </c:pt>
                <c:pt idx="1026">
                  <c:v>4.1346827167816997E-3</c:v>
                </c:pt>
                <c:pt idx="1027">
                  <c:v>3.1493946457393637E-3</c:v>
                </c:pt>
                <c:pt idx="1028">
                  <c:v>2.142591024563966E-3</c:v>
                </c:pt>
                <c:pt idx="1029">
                  <c:v>1.3302142187614978E-3</c:v>
                </c:pt>
                <c:pt idx="1030">
                  <c:v>6.7925523026829936E-4</c:v>
                </c:pt>
                <c:pt idx="1031">
                  <c:v>1.6204606823633639E-4</c:v>
                </c:pt>
                <c:pt idx="1032">
                  <c:v>-1.2045879587990495E-3</c:v>
                </c:pt>
                <c:pt idx="1033">
                  <c:v>-2.949162313738032E-3</c:v>
                </c:pt>
                <c:pt idx="1034">
                  <c:v>-4.9923951986316981E-3</c:v>
                </c:pt>
                <c:pt idx="1035">
                  <c:v>-7.1042815058496474E-3</c:v>
                </c:pt>
                <c:pt idx="1036">
                  <c:v>-9.2122597383842118E-3</c:v>
                </c:pt>
                <c:pt idx="1037">
                  <c:v>-1.1346254813096965E-2</c:v>
                </c:pt>
                <c:pt idx="1038">
                  <c:v>-1.3038793115785962E-2</c:v>
                </c:pt>
                <c:pt idx="1039">
                  <c:v>-1.4176192379203315E-2</c:v>
                </c:pt>
                <c:pt idx="1040">
                  <c:v>-1.4553723815087219E-2</c:v>
                </c:pt>
                <c:pt idx="1041">
                  <c:v>-1.4482065627934755E-2</c:v>
                </c:pt>
                <c:pt idx="1042">
                  <c:v>-1.4259642817015177E-2</c:v>
                </c:pt>
                <c:pt idx="1043">
                  <c:v>-1.3761896024016392E-2</c:v>
                </c:pt>
                <c:pt idx="1044">
                  <c:v>-1.3486333599820275E-2</c:v>
                </c:pt>
                <c:pt idx="1045">
                  <c:v>-1.285372963288452E-2</c:v>
                </c:pt>
                <c:pt idx="1046">
                  <c:v>-1.2481237746013233E-2</c:v>
                </c:pt>
                <c:pt idx="1047">
                  <c:v>-1.2422847813097573E-2</c:v>
                </c:pt>
                <c:pt idx="1048">
                  <c:v>-1.2376058524849395E-2</c:v>
                </c:pt>
                <c:pt idx="1049">
                  <c:v>-1.255078556089676E-2</c:v>
                </c:pt>
                <c:pt idx="1050">
                  <c:v>-1.2746572581978559E-2</c:v>
                </c:pt>
                <c:pt idx="1051">
                  <c:v>-1.2516239659763648E-2</c:v>
                </c:pt>
                <c:pt idx="1052">
                  <c:v>-1.2402401302479053E-2</c:v>
                </c:pt>
                <c:pt idx="1053">
                  <c:v>-1.2019273903340302E-2</c:v>
                </c:pt>
                <c:pt idx="1054">
                  <c:v>-1.1540074489840235E-2</c:v>
                </c:pt>
                <c:pt idx="1055">
                  <c:v>-1.1239491060318208E-2</c:v>
                </c:pt>
              </c:numCache>
            </c:numRef>
          </c:val>
          <c:smooth val="0"/>
        </c:ser>
        <c:dLbls>
          <c:showLegendKey val="0"/>
          <c:showVal val="0"/>
          <c:showCatName val="0"/>
          <c:showSerName val="0"/>
          <c:showPercent val="0"/>
          <c:showBubbleSize val="0"/>
        </c:dLbls>
        <c:marker val="1"/>
        <c:smooth val="0"/>
        <c:axId val="157242176"/>
        <c:axId val="157242736"/>
      </c:lineChart>
      <c:lineChart>
        <c:grouping val="standard"/>
        <c:varyColors val="0"/>
        <c:ser>
          <c:idx val="3"/>
          <c:order val="3"/>
          <c:tx>
            <c:v>Price</c:v>
          </c:tx>
          <c:spPr>
            <a:ln w="12700">
              <a:solidFill>
                <a:srgbClr val="FFFFFF"/>
              </a:solidFill>
              <a:prstDash val="solid"/>
            </a:ln>
          </c:spPr>
          <c:marker>
            <c:symbol val="none"/>
          </c:marker>
          <c:val>
            <c:numRef>
              <c:f>SPL!$H$1400:$H$2456</c:f>
              <c:numCache>
                <c:formatCode>"$"#,##0.000</c:formatCode>
                <c:ptCount val="1057"/>
                <c:pt idx="0">
                  <c:v>0.5</c:v>
                </c:pt>
                <c:pt idx="1">
                  <c:v>0.5</c:v>
                </c:pt>
                <c:pt idx="2">
                  <c:v>0.5</c:v>
                </c:pt>
                <c:pt idx="3">
                  <c:v>0.5</c:v>
                </c:pt>
                <c:pt idx="4">
                  <c:v>0.5</c:v>
                </c:pt>
                <c:pt idx="5">
                  <c:v>0.5</c:v>
                </c:pt>
                <c:pt idx="6">
                  <c:v>0.51</c:v>
                </c:pt>
                <c:pt idx="7">
                  <c:v>0.5</c:v>
                </c:pt>
                <c:pt idx="8">
                  <c:v>0.5</c:v>
                </c:pt>
                <c:pt idx="9">
                  <c:v>0.49</c:v>
                </c:pt>
                <c:pt idx="10">
                  <c:v>0.51</c:v>
                </c:pt>
                <c:pt idx="11">
                  <c:v>0.55000000000000004</c:v>
                </c:pt>
                <c:pt idx="12">
                  <c:v>0.54</c:v>
                </c:pt>
                <c:pt idx="13">
                  <c:v>0.54</c:v>
                </c:pt>
                <c:pt idx="14">
                  <c:v>0.54</c:v>
                </c:pt>
                <c:pt idx="15">
                  <c:v>0.53</c:v>
                </c:pt>
                <c:pt idx="16">
                  <c:v>0.52</c:v>
                </c:pt>
                <c:pt idx="17">
                  <c:v>0.53</c:v>
                </c:pt>
                <c:pt idx="18">
                  <c:v>0.53</c:v>
                </c:pt>
                <c:pt idx="19">
                  <c:v>0.52</c:v>
                </c:pt>
                <c:pt idx="20">
                  <c:v>0.53</c:v>
                </c:pt>
                <c:pt idx="21">
                  <c:v>0.52</c:v>
                </c:pt>
                <c:pt idx="22">
                  <c:v>0.52</c:v>
                </c:pt>
                <c:pt idx="23">
                  <c:v>0.52</c:v>
                </c:pt>
                <c:pt idx="24">
                  <c:v>0.53</c:v>
                </c:pt>
                <c:pt idx="25">
                  <c:v>0.53</c:v>
                </c:pt>
                <c:pt idx="26">
                  <c:v>0.53</c:v>
                </c:pt>
                <c:pt idx="27">
                  <c:v>0.52</c:v>
                </c:pt>
                <c:pt idx="28">
                  <c:v>0.52</c:v>
                </c:pt>
                <c:pt idx="29">
                  <c:v>0.51</c:v>
                </c:pt>
                <c:pt idx="30">
                  <c:v>0.52</c:v>
                </c:pt>
                <c:pt idx="31">
                  <c:v>0.51</c:v>
                </c:pt>
                <c:pt idx="32">
                  <c:v>0.52</c:v>
                </c:pt>
                <c:pt idx="33">
                  <c:v>0.51</c:v>
                </c:pt>
                <c:pt idx="34">
                  <c:v>0.5</c:v>
                </c:pt>
                <c:pt idx="35">
                  <c:v>0.51</c:v>
                </c:pt>
                <c:pt idx="36">
                  <c:v>0.51</c:v>
                </c:pt>
                <c:pt idx="37">
                  <c:v>0.5</c:v>
                </c:pt>
                <c:pt idx="38">
                  <c:v>0.5</c:v>
                </c:pt>
                <c:pt idx="39">
                  <c:v>0.49</c:v>
                </c:pt>
                <c:pt idx="40">
                  <c:v>0.5</c:v>
                </c:pt>
                <c:pt idx="41">
                  <c:v>0.49</c:v>
                </c:pt>
                <c:pt idx="42">
                  <c:v>0.48</c:v>
                </c:pt>
                <c:pt idx="43">
                  <c:v>0.49</c:v>
                </c:pt>
                <c:pt idx="44">
                  <c:v>0.5</c:v>
                </c:pt>
                <c:pt idx="45">
                  <c:v>0.49</c:v>
                </c:pt>
                <c:pt idx="46">
                  <c:v>0.52</c:v>
                </c:pt>
                <c:pt idx="47">
                  <c:v>0.56000000000000005</c:v>
                </c:pt>
                <c:pt idx="48">
                  <c:v>0.56000000000000005</c:v>
                </c:pt>
                <c:pt idx="49">
                  <c:v>0.56999999999999995</c:v>
                </c:pt>
                <c:pt idx="50">
                  <c:v>0.56000000000000005</c:v>
                </c:pt>
                <c:pt idx="51">
                  <c:v>0.56000000000000005</c:v>
                </c:pt>
                <c:pt idx="52">
                  <c:v>0.55000000000000004</c:v>
                </c:pt>
                <c:pt idx="53">
                  <c:v>0.54</c:v>
                </c:pt>
                <c:pt idx="54">
                  <c:v>0.54</c:v>
                </c:pt>
                <c:pt idx="55">
                  <c:v>0.54</c:v>
                </c:pt>
                <c:pt idx="56">
                  <c:v>0.55000000000000004</c:v>
                </c:pt>
                <c:pt idx="57">
                  <c:v>0.56000000000000005</c:v>
                </c:pt>
                <c:pt idx="58">
                  <c:v>0.56000000000000005</c:v>
                </c:pt>
                <c:pt idx="59">
                  <c:v>0.53</c:v>
                </c:pt>
                <c:pt idx="60">
                  <c:v>0.55000000000000004</c:v>
                </c:pt>
                <c:pt idx="61">
                  <c:v>0.56000000000000005</c:v>
                </c:pt>
                <c:pt idx="62">
                  <c:v>0.55000000000000004</c:v>
                </c:pt>
                <c:pt idx="63">
                  <c:v>0.56000000000000005</c:v>
                </c:pt>
                <c:pt idx="64">
                  <c:v>0.54</c:v>
                </c:pt>
                <c:pt idx="65">
                  <c:v>0.56000000000000005</c:v>
                </c:pt>
                <c:pt idx="66">
                  <c:v>0.55000000000000004</c:v>
                </c:pt>
                <c:pt idx="67">
                  <c:v>0.56000000000000005</c:v>
                </c:pt>
                <c:pt idx="68">
                  <c:v>0.55000000000000004</c:v>
                </c:pt>
                <c:pt idx="69">
                  <c:v>0.55000000000000004</c:v>
                </c:pt>
                <c:pt idx="70">
                  <c:v>0.55000000000000004</c:v>
                </c:pt>
                <c:pt idx="71">
                  <c:v>0.56000000000000005</c:v>
                </c:pt>
                <c:pt idx="72">
                  <c:v>0.56000000000000005</c:v>
                </c:pt>
                <c:pt idx="73">
                  <c:v>0.63</c:v>
                </c:pt>
                <c:pt idx="74">
                  <c:v>0.62</c:v>
                </c:pt>
                <c:pt idx="75">
                  <c:v>0.67</c:v>
                </c:pt>
                <c:pt idx="76">
                  <c:v>0.64</c:v>
                </c:pt>
                <c:pt idx="77">
                  <c:v>0.66</c:v>
                </c:pt>
                <c:pt idx="78">
                  <c:v>0.67</c:v>
                </c:pt>
                <c:pt idx="79">
                  <c:v>0.69</c:v>
                </c:pt>
                <c:pt idx="80">
                  <c:v>0.7</c:v>
                </c:pt>
                <c:pt idx="81">
                  <c:v>0.7</c:v>
                </c:pt>
                <c:pt idx="82">
                  <c:v>0.69</c:v>
                </c:pt>
                <c:pt idx="83">
                  <c:v>0.69</c:v>
                </c:pt>
                <c:pt idx="84">
                  <c:v>0.7</c:v>
                </c:pt>
                <c:pt idx="85">
                  <c:v>0.69</c:v>
                </c:pt>
                <c:pt idx="86">
                  <c:v>0.69</c:v>
                </c:pt>
                <c:pt idx="87">
                  <c:v>0.69</c:v>
                </c:pt>
                <c:pt idx="88">
                  <c:v>0.7</c:v>
                </c:pt>
                <c:pt idx="89">
                  <c:v>0.75</c:v>
                </c:pt>
                <c:pt idx="90">
                  <c:v>0.74</c:v>
                </c:pt>
                <c:pt idx="91">
                  <c:v>0.7</c:v>
                </c:pt>
                <c:pt idx="92">
                  <c:v>0.74</c:v>
                </c:pt>
                <c:pt idx="93">
                  <c:v>0.72</c:v>
                </c:pt>
                <c:pt idx="94">
                  <c:v>0.79</c:v>
                </c:pt>
                <c:pt idx="95">
                  <c:v>0.78</c:v>
                </c:pt>
                <c:pt idx="96">
                  <c:v>0.75</c:v>
                </c:pt>
                <c:pt idx="97">
                  <c:v>0.77</c:v>
                </c:pt>
                <c:pt idx="98">
                  <c:v>0.77</c:v>
                </c:pt>
                <c:pt idx="99">
                  <c:v>0.76</c:v>
                </c:pt>
                <c:pt idx="100">
                  <c:v>0.78</c:v>
                </c:pt>
                <c:pt idx="101">
                  <c:v>0.8</c:v>
                </c:pt>
                <c:pt idx="102">
                  <c:v>0.77</c:v>
                </c:pt>
                <c:pt idx="103">
                  <c:v>0.76</c:v>
                </c:pt>
                <c:pt idx="104">
                  <c:v>0.77</c:v>
                </c:pt>
                <c:pt idx="105">
                  <c:v>0.78</c:v>
                </c:pt>
                <c:pt idx="106">
                  <c:v>0.76</c:v>
                </c:pt>
                <c:pt idx="107">
                  <c:v>0.76</c:v>
                </c:pt>
                <c:pt idx="108">
                  <c:v>0.77</c:v>
                </c:pt>
                <c:pt idx="109">
                  <c:v>0.76</c:v>
                </c:pt>
                <c:pt idx="110">
                  <c:v>0.82</c:v>
                </c:pt>
                <c:pt idx="111">
                  <c:v>0.82</c:v>
                </c:pt>
                <c:pt idx="112">
                  <c:v>0.83</c:v>
                </c:pt>
                <c:pt idx="113">
                  <c:v>0.84</c:v>
                </c:pt>
                <c:pt idx="114">
                  <c:v>0.85</c:v>
                </c:pt>
                <c:pt idx="115">
                  <c:v>0.88</c:v>
                </c:pt>
                <c:pt idx="116">
                  <c:v>0.88</c:v>
                </c:pt>
                <c:pt idx="117">
                  <c:v>0.88</c:v>
                </c:pt>
                <c:pt idx="118">
                  <c:v>0.86</c:v>
                </c:pt>
                <c:pt idx="119">
                  <c:v>0.85</c:v>
                </c:pt>
                <c:pt idx="120">
                  <c:v>0.85</c:v>
                </c:pt>
                <c:pt idx="121">
                  <c:v>0.83</c:v>
                </c:pt>
                <c:pt idx="122">
                  <c:v>0.81</c:v>
                </c:pt>
                <c:pt idx="123">
                  <c:v>0.83</c:v>
                </c:pt>
                <c:pt idx="124">
                  <c:v>0.83</c:v>
                </c:pt>
                <c:pt idx="125">
                  <c:v>0.82</c:v>
                </c:pt>
                <c:pt idx="126">
                  <c:v>0.82</c:v>
                </c:pt>
                <c:pt idx="127">
                  <c:v>0.81</c:v>
                </c:pt>
                <c:pt idx="128">
                  <c:v>0.84</c:v>
                </c:pt>
                <c:pt idx="129">
                  <c:v>0.84</c:v>
                </c:pt>
                <c:pt idx="130">
                  <c:v>0.84</c:v>
                </c:pt>
                <c:pt idx="131">
                  <c:v>0.83</c:v>
                </c:pt>
                <c:pt idx="132">
                  <c:v>0.83</c:v>
                </c:pt>
                <c:pt idx="133">
                  <c:v>0.85</c:v>
                </c:pt>
                <c:pt idx="134">
                  <c:v>0.84</c:v>
                </c:pt>
                <c:pt idx="135">
                  <c:v>0.85</c:v>
                </c:pt>
                <c:pt idx="136">
                  <c:v>0.87</c:v>
                </c:pt>
                <c:pt idx="137">
                  <c:v>0.85</c:v>
                </c:pt>
                <c:pt idx="138">
                  <c:v>0.85</c:v>
                </c:pt>
                <c:pt idx="139">
                  <c:v>0.88</c:v>
                </c:pt>
                <c:pt idx="140">
                  <c:v>0.87</c:v>
                </c:pt>
                <c:pt idx="141">
                  <c:v>0.88</c:v>
                </c:pt>
                <c:pt idx="142">
                  <c:v>0.89</c:v>
                </c:pt>
                <c:pt idx="143">
                  <c:v>0.94</c:v>
                </c:pt>
                <c:pt idx="144">
                  <c:v>0.97</c:v>
                </c:pt>
                <c:pt idx="145">
                  <c:v>0.98</c:v>
                </c:pt>
                <c:pt idx="146">
                  <c:v>0.98</c:v>
                </c:pt>
                <c:pt idx="147">
                  <c:v>0.98</c:v>
                </c:pt>
                <c:pt idx="148">
                  <c:v>1</c:v>
                </c:pt>
                <c:pt idx="149">
                  <c:v>1</c:v>
                </c:pt>
                <c:pt idx="150">
                  <c:v>1.05</c:v>
                </c:pt>
                <c:pt idx="151">
                  <c:v>1.0900000000000001</c:v>
                </c:pt>
                <c:pt idx="152">
                  <c:v>1.1200000000000001</c:v>
                </c:pt>
                <c:pt idx="153">
                  <c:v>1.18</c:v>
                </c:pt>
                <c:pt idx="154">
                  <c:v>1.1000000000000001</c:v>
                </c:pt>
                <c:pt idx="155">
                  <c:v>1.1000000000000001</c:v>
                </c:pt>
                <c:pt idx="156">
                  <c:v>1.0900000000000001</c:v>
                </c:pt>
                <c:pt idx="157">
                  <c:v>1.05</c:v>
                </c:pt>
                <c:pt idx="158">
                  <c:v>1.01</c:v>
                </c:pt>
                <c:pt idx="159">
                  <c:v>1.03</c:v>
                </c:pt>
                <c:pt idx="160">
                  <c:v>1.06</c:v>
                </c:pt>
                <c:pt idx="161">
                  <c:v>1.03</c:v>
                </c:pt>
                <c:pt idx="162">
                  <c:v>1.04</c:v>
                </c:pt>
                <c:pt idx="163">
                  <c:v>1.0900000000000001</c:v>
                </c:pt>
                <c:pt idx="164">
                  <c:v>1.1299999999999999</c:v>
                </c:pt>
                <c:pt idx="165">
                  <c:v>1.1200000000000001</c:v>
                </c:pt>
                <c:pt idx="166">
                  <c:v>1.1200000000000001</c:v>
                </c:pt>
                <c:pt idx="167">
                  <c:v>1.1000000000000001</c:v>
                </c:pt>
                <c:pt idx="168">
                  <c:v>1.04</c:v>
                </c:pt>
                <c:pt idx="169">
                  <c:v>1.01</c:v>
                </c:pt>
                <c:pt idx="170">
                  <c:v>1.04</c:v>
                </c:pt>
                <c:pt idx="171">
                  <c:v>1.05</c:v>
                </c:pt>
                <c:pt idx="172">
                  <c:v>1</c:v>
                </c:pt>
                <c:pt idx="173">
                  <c:v>1.02</c:v>
                </c:pt>
                <c:pt idx="174">
                  <c:v>1</c:v>
                </c:pt>
                <c:pt idx="175">
                  <c:v>1.04</c:v>
                </c:pt>
                <c:pt idx="176">
                  <c:v>1.08</c:v>
                </c:pt>
                <c:pt idx="177">
                  <c:v>1.05</c:v>
                </c:pt>
                <c:pt idx="178">
                  <c:v>1.03</c:v>
                </c:pt>
                <c:pt idx="179">
                  <c:v>1.06</c:v>
                </c:pt>
                <c:pt idx="180">
                  <c:v>1.1299999999999999</c:v>
                </c:pt>
                <c:pt idx="181">
                  <c:v>1.1299999999999999</c:v>
                </c:pt>
                <c:pt idx="182">
                  <c:v>1.1299999999999999</c:v>
                </c:pt>
                <c:pt idx="183">
                  <c:v>1.17</c:v>
                </c:pt>
                <c:pt idx="184">
                  <c:v>1.24</c:v>
                </c:pt>
                <c:pt idx="185">
                  <c:v>1.36</c:v>
                </c:pt>
                <c:pt idx="186">
                  <c:v>1.42</c:v>
                </c:pt>
                <c:pt idx="187">
                  <c:v>1.36</c:v>
                </c:pt>
                <c:pt idx="188">
                  <c:v>1.34</c:v>
                </c:pt>
                <c:pt idx="189">
                  <c:v>1.4</c:v>
                </c:pt>
                <c:pt idx="190">
                  <c:v>1.36</c:v>
                </c:pt>
                <c:pt idx="191">
                  <c:v>1.38</c:v>
                </c:pt>
                <c:pt idx="192">
                  <c:v>1.34</c:v>
                </c:pt>
                <c:pt idx="193">
                  <c:v>1.33</c:v>
                </c:pt>
                <c:pt idx="194">
                  <c:v>1.33</c:v>
                </c:pt>
                <c:pt idx="195">
                  <c:v>1.29</c:v>
                </c:pt>
                <c:pt idx="196">
                  <c:v>1.36</c:v>
                </c:pt>
                <c:pt idx="197">
                  <c:v>1.32</c:v>
                </c:pt>
                <c:pt idx="198">
                  <c:v>1.31</c:v>
                </c:pt>
                <c:pt idx="199">
                  <c:v>1.33</c:v>
                </c:pt>
                <c:pt idx="200">
                  <c:v>1.3</c:v>
                </c:pt>
                <c:pt idx="201">
                  <c:v>1.32</c:v>
                </c:pt>
                <c:pt idx="202">
                  <c:v>1.26</c:v>
                </c:pt>
                <c:pt idx="203">
                  <c:v>1.23</c:v>
                </c:pt>
                <c:pt idx="204">
                  <c:v>1.26</c:v>
                </c:pt>
                <c:pt idx="205">
                  <c:v>1.3</c:v>
                </c:pt>
                <c:pt idx="206">
                  <c:v>1.29</c:v>
                </c:pt>
                <c:pt idx="207">
                  <c:v>1.28</c:v>
                </c:pt>
                <c:pt idx="208">
                  <c:v>1.34</c:v>
                </c:pt>
                <c:pt idx="209">
                  <c:v>1.41</c:v>
                </c:pt>
                <c:pt idx="210">
                  <c:v>1.38</c:v>
                </c:pt>
                <c:pt idx="211">
                  <c:v>1.34</c:v>
                </c:pt>
                <c:pt idx="212">
                  <c:v>1.29</c:v>
                </c:pt>
                <c:pt idx="213">
                  <c:v>1.27</c:v>
                </c:pt>
                <c:pt idx="214">
                  <c:v>1.28</c:v>
                </c:pt>
                <c:pt idx="215">
                  <c:v>1.3</c:v>
                </c:pt>
                <c:pt idx="216">
                  <c:v>1.33</c:v>
                </c:pt>
                <c:pt idx="217">
                  <c:v>1.36</c:v>
                </c:pt>
                <c:pt idx="218">
                  <c:v>1.49</c:v>
                </c:pt>
                <c:pt idx="219">
                  <c:v>1.47</c:v>
                </c:pt>
                <c:pt idx="220">
                  <c:v>1.44</c:v>
                </c:pt>
                <c:pt idx="221">
                  <c:v>1.56</c:v>
                </c:pt>
                <c:pt idx="222">
                  <c:v>1.62</c:v>
                </c:pt>
                <c:pt idx="223">
                  <c:v>1.57</c:v>
                </c:pt>
                <c:pt idx="224">
                  <c:v>1.58</c:v>
                </c:pt>
                <c:pt idx="225">
                  <c:v>1.55</c:v>
                </c:pt>
                <c:pt idx="226">
                  <c:v>1.49</c:v>
                </c:pt>
                <c:pt idx="227">
                  <c:v>1.5</c:v>
                </c:pt>
                <c:pt idx="228">
                  <c:v>1.46</c:v>
                </c:pt>
                <c:pt idx="229">
                  <c:v>1.43</c:v>
                </c:pt>
                <c:pt idx="230">
                  <c:v>1.48</c:v>
                </c:pt>
                <c:pt idx="231">
                  <c:v>1.47</c:v>
                </c:pt>
                <c:pt idx="232">
                  <c:v>1.43</c:v>
                </c:pt>
                <c:pt idx="233">
                  <c:v>1.43</c:v>
                </c:pt>
                <c:pt idx="234">
                  <c:v>1.38</c:v>
                </c:pt>
                <c:pt idx="235">
                  <c:v>1.29</c:v>
                </c:pt>
                <c:pt idx="236">
                  <c:v>1.3</c:v>
                </c:pt>
                <c:pt idx="237">
                  <c:v>1.23</c:v>
                </c:pt>
                <c:pt idx="238">
                  <c:v>1.21</c:v>
                </c:pt>
                <c:pt idx="239">
                  <c:v>1.24</c:v>
                </c:pt>
                <c:pt idx="240">
                  <c:v>1.25</c:v>
                </c:pt>
                <c:pt idx="241">
                  <c:v>1.28</c:v>
                </c:pt>
                <c:pt idx="242">
                  <c:v>1.29</c:v>
                </c:pt>
                <c:pt idx="243">
                  <c:v>1.28</c:v>
                </c:pt>
                <c:pt idx="244">
                  <c:v>1.42</c:v>
                </c:pt>
                <c:pt idx="245">
                  <c:v>1.5</c:v>
                </c:pt>
                <c:pt idx="246">
                  <c:v>1.47</c:v>
                </c:pt>
                <c:pt idx="247">
                  <c:v>1.51</c:v>
                </c:pt>
                <c:pt idx="248">
                  <c:v>1.5</c:v>
                </c:pt>
                <c:pt idx="249">
                  <c:v>1.54</c:v>
                </c:pt>
                <c:pt idx="250">
                  <c:v>1.59</c:v>
                </c:pt>
                <c:pt idx="251">
                  <c:v>1.61</c:v>
                </c:pt>
                <c:pt idx="252">
                  <c:v>1.65</c:v>
                </c:pt>
                <c:pt idx="253">
                  <c:v>1.66</c:v>
                </c:pt>
                <c:pt idx="254">
                  <c:v>1.65</c:v>
                </c:pt>
                <c:pt idx="255">
                  <c:v>1.55</c:v>
                </c:pt>
                <c:pt idx="256">
                  <c:v>1.54</c:v>
                </c:pt>
                <c:pt idx="257">
                  <c:v>1.57</c:v>
                </c:pt>
                <c:pt idx="258">
                  <c:v>1.55</c:v>
                </c:pt>
                <c:pt idx="259">
                  <c:v>1.6</c:v>
                </c:pt>
                <c:pt idx="260">
                  <c:v>1.59</c:v>
                </c:pt>
                <c:pt idx="261">
                  <c:v>1.61</c:v>
                </c:pt>
                <c:pt idx="262">
                  <c:v>1.58</c:v>
                </c:pt>
                <c:pt idx="263">
                  <c:v>1.56</c:v>
                </c:pt>
                <c:pt idx="264">
                  <c:v>1.58</c:v>
                </c:pt>
                <c:pt idx="265">
                  <c:v>1.54</c:v>
                </c:pt>
                <c:pt idx="266">
                  <c:v>1.5449999999999999</c:v>
                </c:pt>
                <c:pt idx="267">
                  <c:v>1.57</c:v>
                </c:pt>
                <c:pt idx="268">
                  <c:v>1.57</c:v>
                </c:pt>
                <c:pt idx="269">
                  <c:v>1.54</c:v>
                </c:pt>
                <c:pt idx="270">
                  <c:v>1.45</c:v>
                </c:pt>
                <c:pt idx="271">
                  <c:v>1.385</c:v>
                </c:pt>
                <c:pt idx="272">
                  <c:v>1.2350000000000001</c:v>
                </c:pt>
                <c:pt idx="273">
                  <c:v>1.26</c:v>
                </c:pt>
                <c:pt idx="274">
                  <c:v>1.2849999999999999</c:v>
                </c:pt>
                <c:pt idx="275">
                  <c:v>1.28</c:v>
                </c:pt>
                <c:pt idx="276">
                  <c:v>1.335</c:v>
                </c:pt>
                <c:pt idx="277">
                  <c:v>1.38</c:v>
                </c:pt>
                <c:pt idx="278">
                  <c:v>1.335</c:v>
                </c:pt>
                <c:pt idx="279">
                  <c:v>1.33</c:v>
                </c:pt>
                <c:pt idx="280">
                  <c:v>1.1499999999999999</c:v>
                </c:pt>
                <c:pt idx="281">
                  <c:v>1.095</c:v>
                </c:pt>
                <c:pt idx="282">
                  <c:v>1.0249999999999999</c:v>
                </c:pt>
                <c:pt idx="283">
                  <c:v>1.075</c:v>
                </c:pt>
                <c:pt idx="284">
                  <c:v>1.075</c:v>
                </c:pt>
                <c:pt idx="285">
                  <c:v>1.05</c:v>
                </c:pt>
                <c:pt idx="286">
                  <c:v>1.075</c:v>
                </c:pt>
                <c:pt idx="287">
                  <c:v>1.1000000000000001</c:v>
                </c:pt>
                <c:pt idx="288">
                  <c:v>1.1499999999999999</c:v>
                </c:pt>
                <c:pt idx="289">
                  <c:v>1.18</c:v>
                </c:pt>
                <c:pt idx="290">
                  <c:v>1.2250000000000001</c:v>
                </c:pt>
                <c:pt idx="291">
                  <c:v>1.26</c:v>
                </c:pt>
                <c:pt idx="292">
                  <c:v>1.1850000000000001</c:v>
                </c:pt>
                <c:pt idx="293">
                  <c:v>1.165</c:v>
                </c:pt>
                <c:pt idx="294">
                  <c:v>1.2</c:v>
                </c:pt>
                <c:pt idx="295">
                  <c:v>1.175</c:v>
                </c:pt>
                <c:pt idx="296">
                  <c:v>1.17</c:v>
                </c:pt>
                <c:pt idx="297">
                  <c:v>1.1299999999999999</c:v>
                </c:pt>
                <c:pt idx="298">
                  <c:v>1.18</c:v>
                </c:pt>
                <c:pt idx="299">
                  <c:v>1.17</c:v>
                </c:pt>
                <c:pt idx="300">
                  <c:v>1.165</c:v>
                </c:pt>
                <c:pt idx="301">
                  <c:v>1.2450000000000001</c:v>
                </c:pt>
                <c:pt idx="302">
                  <c:v>1.2150000000000001</c:v>
                </c:pt>
                <c:pt idx="303">
                  <c:v>1.2</c:v>
                </c:pt>
                <c:pt idx="304">
                  <c:v>1.1950000000000001</c:v>
                </c:pt>
                <c:pt idx="305">
                  <c:v>1.1399999999999999</c:v>
                </c:pt>
                <c:pt idx="306">
                  <c:v>1.105</c:v>
                </c:pt>
                <c:pt idx="307">
                  <c:v>1.0900000000000001</c:v>
                </c:pt>
                <c:pt idx="308">
                  <c:v>1.085</c:v>
                </c:pt>
                <c:pt idx="309">
                  <c:v>1.06</c:v>
                </c:pt>
                <c:pt idx="310">
                  <c:v>1.06</c:v>
                </c:pt>
                <c:pt idx="311">
                  <c:v>1.07</c:v>
                </c:pt>
                <c:pt idx="312">
                  <c:v>1.03</c:v>
                </c:pt>
                <c:pt idx="313">
                  <c:v>1</c:v>
                </c:pt>
                <c:pt idx="314">
                  <c:v>0.96</c:v>
                </c:pt>
                <c:pt idx="315">
                  <c:v>0.96499999999999997</c:v>
                </c:pt>
                <c:pt idx="316">
                  <c:v>0.97</c:v>
                </c:pt>
                <c:pt idx="317">
                  <c:v>0.99</c:v>
                </c:pt>
                <c:pt idx="318">
                  <c:v>1.02</c:v>
                </c:pt>
                <c:pt idx="319">
                  <c:v>1</c:v>
                </c:pt>
                <c:pt idx="320">
                  <c:v>1.0149999999999999</c:v>
                </c:pt>
                <c:pt idx="321">
                  <c:v>1.01</c:v>
                </c:pt>
                <c:pt idx="322">
                  <c:v>1.02</c:v>
                </c:pt>
                <c:pt idx="323">
                  <c:v>0.99</c:v>
                </c:pt>
                <c:pt idx="324">
                  <c:v>1.04</c:v>
                </c:pt>
                <c:pt idx="325">
                  <c:v>1.05</c:v>
                </c:pt>
                <c:pt idx="326">
                  <c:v>1</c:v>
                </c:pt>
                <c:pt idx="327">
                  <c:v>1.0349999999999999</c:v>
                </c:pt>
                <c:pt idx="328">
                  <c:v>1.08</c:v>
                </c:pt>
                <c:pt idx="329">
                  <c:v>1.075</c:v>
                </c:pt>
                <c:pt idx="330">
                  <c:v>1.1499999999999999</c:v>
                </c:pt>
                <c:pt idx="331">
                  <c:v>1.165</c:v>
                </c:pt>
                <c:pt idx="332">
                  <c:v>1.1200000000000001</c:v>
                </c:pt>
                <c:pt idx="333">
                  <c:v>1.115</c:v>
                </c:pt>
                <c:pt idx="334">
                  <c:v>1.0549999999999999</c:v>
                </c:pt>
                <c:pt idx="335">
                  <c:v>1.05</c:v>
                </c:pt>
                <c:pt idx="336">
                  <c:v>1.0449999999999999</c:v>
                </c:pt>
                <c:pt idx="337">
                  <c:v>1.0549999999999999</c:v>
                </c:pt>
                <c:pt idx="338">
                  <c:v>1.135</c:v>
                </c:pt>
                <c:pt idx="339">
                  <c:v>1.1200000000000001</c:v>
                </c:pt>
                <c:pt idx="340">
                  <c:v>1.08</c:v>
                </c:pt>
                <c:pt idx="341">
                  <c:v>1.075</c:v>
                </c:pt>
                <c:pt idx="342">
                  <c:v>1.075</c:v>
                </c:pt>
                <c:pt idx="343">
                  <c:v>1.095</c:v>
                </c:pt>
                <c:pt idx="344">
                  <c:v>1.115</c:v>
                </c:pt>
                <c:pt idx="345">
                  <c:v>1.1299999999999999</c:v>
                </c:pt>
                <c:pt idx="346">
                  <c:v>1.1499999999999999</c:v>
                </c:pt>
                <c:pt idx="347">
                  <c:v>1.145</c:v>
                </c:pt>
                <c:pt idx="348">
                  <c:v>1.1399999999999999</c:v>
                </c:pt>
                <c:pt idx="349">
                  <c:v>1.0900000000000001</c:v>
                </c:pt>
                <c:pt idx="350">
                  <c:v>1.08</c:v>
                </c:pt>
                <c:pt idx="351">
                  <c:v>1.1000000000000001</c:v>
                </c:pt>
                <c:pt idx="352">
                  <c:v>1.1299999999999999</c:v>
                </c:pt>
                <c:pt idx="353">
                  <c:v>1.145</c:v>
                </c:pt>
                <c:pt idx="354">
                  <c:v>1.19</c:v>
                </c:pt>
                <c:pt idx="355">
                  <c:v>1.21</c:v>
                </c:pt>
                <c:pt idx="356">
                  <c:v>1.19</c:v>
                </c:pt>
                <c:pt idx="357">
                  <c:v>1.19</c:v>
                </c:pt>
                <c:pt idx="358">
                  <c:v>1.19</c:v>
                </c:pt>
                <c:pt idx="359">
                  <c:v>1.22</c:v>
                </c:pt>
                <c:pt idx="360">
                  <c:v>1.2549999999999999</c:v>
                </c:pt>
                <c:pt idx="361">
                  <c:v>1.21</c:v>
                </c:pt>
                <c:pt idx="362">
                  <c:v>1.2250000000000001</c:v>
                </c:pt>
                <c:pt idx="363">
                  <c:v>1.2050000000000001</c:v>
                </c:pt>
                <c:pt idx="364">
                  <c:v>1.24</c:v>
                </c:pt>
                <c:pt idx="365">
                  <c:v>1.18</c:v>
                </c:pt>
                <c:pt idx="366">
                  <c:v>1.18</c:v>
                </c:pt>
                <c:pt idx="367">
                  <c:v>1.2050000000000001</c:v>
                </c:pt>
                <c:pt idx="368">
                  <c:v>1.19</c:v>
                </c:pt>
                <c:pt idx="369">
                  <c:v>1.18</c:v>
                </c:pt>
                <c:pt idx="370">
                  <c:v>1.175</c:v>
                </c:pt>
                <c:pt idx="371">
                  <c:v>1.1599999999999999</c:v>
                </c:pt>
                <c:pt idx="372">
                  <c:v>1.1399999999999999</c:v>
                </c:pt>
                <c:pt idx="373">
                  <c:v>1.175</c:v>
                </c:pt>
                <c:pt idx="374">
                  <c:v>1.17</c:v>
                </c:pt>
                <c:pt idx="375">
                  <c:v>1.18</c:v>
                </c:pt>
                <c:pt idx="376">
                  <c:v>1.155</c:v>
                </c:pt>
                <c:pt idx="377">
                  <c:v>1.175</c:v>
                </c:pt>
                <c:pt idx="378">
                  <c:v>1.1950000000000001</c:v>
                </c:pt>
                <c:pt idx="379">
                  <c:v>1.21</c:v>
                </c:pt>
                <c:pt idx="380">
                  <c:v>1.27</c:v>
                </c:pt>
                <c:pt idx="381">
                  <c:v>1.2849999999999999</c:v>
                </c:pt>
                <c:pt idx="382">
                  <c:v>1.2649999999999999</c:v>
                </c:pt>
                <c:pt idx="383">
                  <c:v>1.32</c:v>
                </c:pt>
                <c:pt idx="384">
                  <c:v>1.2849999999999999</c:v>
                </c:pt>
                <c:pt idx="385">
                  <c:v>1.25</c:v>
                </c:pt>
                <c:pt idx="386">
                  <c:v>1.26</c:v>
                </c:pt>
                <c:pt idx="387">
                  <c:v>1.25</c:v>
                </c:pt>
                <c:pt idx="388">
                  <c:v>1.25</c:v>
                </c:pt>
                <c:pt idx="389">
                  <c:v>1.2250000000000001</c:v>
                </c:pt>
                <c:pt idx="390">
                  <c:v>1.2050000000000001</c:v>
                </c:pt>
                <c:pt idx="391">
                  <c:v>1.19</c:v>
                </c:pt>
                <c:pt idx="392">
                  <c:v>1.21</c:v>
                </c:pt>
                <c:pt idx="393">
                  <c:v>1.36</c:v>
                </c:pt>
                <c:pt idx="394">
                  <c:v>1.39</c:v>
                </c:pt>
                <c:pt idx="395">
                  <c:v>1.35</c:v>
                </c:pt>
                <c:pt idx="396">
                  <c:v>1.345</c:v>
                </c:pt>
                <c:pt idx="397">
                  <c:v>1.35</c:v>
                </c:pt>
                <c:pt idx="398">
                  <c:v>1.365</c:v>
                </c:pt>
                <c:pt idx="399">
                  <c:v>1.37</c:v>
                </c:pt>
                <c:pt idx="400">
                  <c:v>1.37</c:v>
                </c:pt>
                <c:pt idx="401">
                  <c:v>1.46</c:v>
                </c:pt>
                <c:pt idx="402">
                  <c:v>1.43</c:v>
                </c:pt>
                <c:pt idx="403">
                  <c:v>1.44</c:v>
                </c:pt>
                <c:pt idx="404">
                  <c:v>1.45</c:v>
                </c:pt>
                <c:pt idx="405">
                  <c:v>1.39</c:v>
                </c:pt>
                <c:pt idx="406">
                  <c:v>1.44</c:v>
                </c:pt>
                <c:pt idx="407">
                  <c:v>1.43</c:v>
                </c:pt>
                <c:pt idx="408">
                  <c:v>1.4350000000000001</c:v>
                </c:pt>
                <c:pt idx="409">
                  <c:v>1.4350000000000001</c:v>
                </c:pt>
                <c:pt idx="410">
                  <c:v>1.38</c:v>
                </c:pt>
                <c:pt idx="411">
                  <c:v>1.41</c:v>
                </c:pt>
                <c:pt idx="412">
                  <c:v>1.42</c:v>
                </c:pt>
                <c:pt idx="413">
                  <c:v>1.41</c:v>
                </c:pt>
                <c:pt idx="414">
                  <c:v>1.4</c:v>
                </c:pt>
                <c:pt idx="415">
                  <c:v>1.4</c:v>
                </c:pt>
                <c:pt idx="416">
                  <c:v>1.4</c:v>
                </c:pt>
                <c:pt idx="417">
                  <c:v>1.39</c:v>
                </c:pt>
                <c:pt idx="418">
                  <c:v>1.415</c:v>
                </c:pt>
                <c:pt idx="419">
                  <c:v>1.4450000000000001</c:v>
                </c:pt>
                <c:pt idx="420">
                  <c:v>1.5049999999999999</c:v>
                </c:pt>
                <c:pt idx="421">
                  <c:v>1.57</c:v>
                </c:pt>
                <c:pt idx="422">
                  <c:v>1.59</c:v>
                </c:pt>
                <c:pt idx="423">
                  <c:v>1.575</c:v>
                </c:pt>
                <c:pt idx="424">
                  <c:v>1.57</c:v>
                </c:pt>
                <c:pt idx="425">
                  <c:v>1.615</c:v>
                </c:pt>
                <c:pt idx="426">
                  <c:v>1.63</c:v>
                </c:pt>
                <c:pt idx="427">
                  <c:v>1.61</c:v>
                </c:pt>
                <c:pt idx="428">
                  <c:v>1.64</c:v>
                </c:pt>
                <c:pt idx="429">
                  <c:v>1.6</c:v>
                </c:pt>
                <c:pt idx="430">
                  <c:v>1.6</c:v>
                </c:pt>
                <c:pt idx="431">
                  <c:v>1.61</c:v>
                </c:pt>
                <c:pt idx="432">
                  <c:v>1.615</c:v>
                </c:pt>
                <c:pt idx="433">
                  <c:v>1.71</c:v>
                </c:pt>
                <c:pt idx="434">
                  <c:v>1.75</c:v>
                </c:pt>
                <c:pt idx="435">
                  <c:v>1.72</c:v>
                </c:pt>
                <c:pt idx="436">
                  <c:v>1.71</c:v>
                </c:pt>
                <c:pt idx="437">
                  <c:v>1.6950000000000001</c:v>
                </c:pt>
                <c:pt idx="438">
                  <c:v>1.675</c:v>
                </c:pt>
                <c:pt idx="439">
                  <c:v>1.63</c:v>
                </c:pt>
                <c:pt idx="440">
                  <c:v>1.625</c:v>
                </c:pt>
                <c:pt idx="441">
                  <c:v>1.615</c:v>
                </c:pt>
                <c:pt idx="442">
                  <c:v>1.7</c:v>
                </c:pt>
                <c:pt idx="443">
                  <c:v>1.71</c:v>
                </c:pt>
                <c:pt idx="444">
                  <c:v>1.7</c:v>
                </c:pt>
                <c:pt idx="445">
                  <c:v>1.68</c:v>
                </c:pt>
                <c:pt idx="446">
                  <c:v>1.675</c:v>
                </c:pt>
                <c:pt idx="447">
                  <c:v>1.7050000000000001</c:v>
                </c:pt>
                <c:pt idx="448">
                  <c:v>1.7</c:v>
                </c:pt>
                <c:pt idx="449">
                  <c:v>1.82</c:v>
                </c:pt>
                <c:pt idx="450">
                  <c:v>1.8</c:v>
                </c:pt>
                <c:pt idx="451">
                  <c:v>1.8</c:v>
                </c:pt>
                <c:pt idx="452">
                  <c:v>1.81</c:v>
                </c:pt>
                <c:pt idx="453">
                  <c:v>1.855</c:v>
                </c:pt>
                <c:pt idx="454">
                  <c:v>1.835</c:v>
                </c:pt>
                <c:pt idx="455">
                  <c:v>1.845</c:v>
                </c:pt>
                <c:pt idx="456">
                  <c:v>1.8149999999999999</c:v>
                </c:pt>
                <c:pt idx="457">
                  <c:v>1.8</c:v>
                </c:pt>
                <c:pt idx="458">
                  <c:v>1.76</c:v>
                </c:pt>
                <c:pt idx="459">
                  <c:v>1.8049999999999999</c:v>
                </c:pt>
                <c:pt idx="460">
                  <c:v>1.78</c:v>
                </c:pt>
                <c:pt idx="461">
                  <c:v>1.79</c:v>
                </c:pt>
                <c:pt idx="462">
                  <c:v>1.8</c:v>
                </c:pt>
                <c:pt idx="463">
                  <c:v>1.7849999999999999</c:v>
                </c:pt>
                <c:pt idx="464">
                  <c:v>1.71</c:v>
                </c:pt>
                <c:pt idx="465">
                  <c:v>1.7350000000000001</c:v>
                </c:pt>
                <c:pt idx="466">
                  <c:v>1.7</c:v>
                </c:pt>
                <c:pt idx="467">
                  <c:v>1.665</c:v>
                </c:pt>
                <c:pt idx="468">
                  <c:v>1.56</c:v>
                </c:pt>
                <c:pt idx="469">
                  <c:v>1.595</c:v>
                </c:pt>
                <c:pt idx="470">
                  <c:v>1.58</c:v>
                </c:pt>
                <c:pt idx="471">
                  <c:v>1.5649999999999999</c:v>
                </c:pt>
                <c:pt idx="472">
                  <c:v>1.595</c:v>
                </c:pt>
                <c:pt idx="473">
                  <c:v>1.6</c:v>
                </c:pt>
                <c:pt idx="474">
                  <c:v>1.585</c:v>
                </c:pt>
                <c:pt idx="475">
                  <c:v>1.58</c:v>
                </c:pt>
                <c:pt idx="476">
                  <c:v>1.585</c:v>
                </c:pt>
                <c:pt idx="477">
                  <c:v>1.45</c:v>
                </c:pt>
                <c:pt idx="478">
                  <c:v>1.37</c:v>
                </c:pt>
                <c:pt idx="479">
                  <c:v>1.36</c:v>
                </c:pt>
                <c:pt idx="480">
                  <c:v>1.41</c:v>
                </c:pt>
                <c:pt idx="481">
                  <c:v>1.47</c:v>
                </c:pt>
                <c:pt idx="482">
                  <c:v>1.43</c:v>
                </c:pt>
                <c:pt idx="483">
                  <c:v>1.4</c:v>
                </c:pt>
                <c:pt idx="484">
                  <c:v>1.4350000000000001</c:v>
                </c:pt>
                <c:pt idx="485">
                  <c:v>1.38</c:v>
                </c:pt>
                <c:pt idx="486">
                  <c:v>1.335</c:v>
                </c:pt>
                <c:pt idx="487">
                  <c:v>1.385</c:v>
                </c:pt>
                <c:pt idx="488">
                  <c:v>1.33</c:v>
                </c:pt>
                <c:pt idx="489">
                  <c:v>1.325</c:v>
                </c:pt>
                <c:pt idx="490">
                  <c:v>1.31</c:v>
                </c:pt>
                <c:pt idx="491">
                  <c:v>1.29</c:v>
                </c:pt>
                <c:pt idx="492">
                  <c:v>1.3149999999999999</c:v>
                </c:pt>
                <c:pt idx="493">
                  <c:v>1.27</c:v>
                </c:pt>
                <c:pt idx="494">
                  <c:v>1.33</c:v>
                </c:pt>
                <c:pt idx="495">
                  <c:v>1.38</c:v>
                </c:pt>
                <c:pt idx="496">
                  <c:v>1.37</c:v>
                </c:pt>
                <c:pt idx="497">
                  <c:v>1.395</c:v>
                </c:pt>
                <c:pt idx="498">
                  <c:v>1.4</c:v>
                </c:pt>
                <c:pt idx="499">
                  <c:v>1.49</c:v>
                </c:pt>
                <c:pt idx="500">
                  <c:v>1.5049999999999999</c:v>
                </c:pt>
                <c:pt idx="501">
                  <c:v>1.5049999999999999</c:v>
                </c:pt>
                <c:pt idx="502">
                  <c:v>1.47</c:v>
                </c:pt>
                <c:pt idx="503">
                  <c:v>1.47</c:v>
                </c:pt>
                <c:pt idx="504">
                  <c:v>1.44</c:v>
                </c:pt>
                <c:pt idx="505">
                  <c:v>1.46</c:v>
                </c:pt>
                <c:pt idx="506">
                  <c:v>1.46</c:v>
                </c:pt>
                <c:pt idx="507">
                  <c:v>1.49</c:v>
                </c:pt>
                <c:pt idx="508">
                  <c:v>1.45</c:v>
                </c:pt>
                <c:pt idx="509">
                  <c:v>1.46</c:v>
                </c:pt>
                <c:pt idx="510">
                  <c:v>1.47</c:v>
                </c:pt>
                <c:pt idx="511">
                  <c:v>1.45</c:v>
                </c:pt>
                <c:pt idx="512">
                  <c:v>1.425</c:v>
                </c:pt>
                <c:pt idx="513">
                  <c:v>1.4450000000000001</c:v>
                </c:pt>
                <c:pt idx="514">
                  <c:v>1.4</c:v>
                </c:pt>
                <c:pt idx="515">
                  <c:v>1.39</c:v>
                </c:pt>
                <c:pt idx="516">
                  <c:v>1.42</c:v>
                </c:pt>
                <c:pt idx="517">
                  <c:v>1.4450000000000001</c:v>
                </c:pt>
                <c:pt idx="518">
                  <c:v>1.4650000000000001</c:v>
                </c:pt>
                <c:pt idx="519">
                  <c:v>1.44</c:v>
                </c:pt>
                <c:pt idx="520">
                  <c:v>1.425</c:v>
                </c:pt>
                <c:pt idx="521">
                  <c:v>1.4350000000000001</c:v>
                </c:pt>
                <c:pt idx="522">
                  <c:v>1.43</c:v>
                </c:pt>
                <c:pt idx="523">
                  <c:v>1.4750000000000001</c:v>
                </c:pt>
                <c:pt idx="524">
                  <c:v>1.48</c:v>
                </c:pt>
                <c:pt idx="525">
                  <c:v>1.44</c:v>
                </c:pt>
                <c:pt idx="526">
                  <c:v>1.46</c:v>
                </c:pt>
                <c:pt idx="527">
                  <c:v>1.5</c:v>
                </c:pt>
                <c:pt idx="528">
                  <c:v>1.48</c:v>
                </c:pt>
                <c:pt idx="529">
                  <c:v>1.4850000000000001</c:v>
                </c:pt>
                <c:pt idx="530">
                  <c:v>1.5049999999999999</c:v>
                </c:pt>
                <c:pt idx="531">
                  <c:v>1.575</c:v>
                </c:pt>
                <c:pt idx="532">
                  <c:v>1.56</c:v>
                </c:pt>
                <c:pt idx="533">
                  <c:v>1.585</c:v>
                </c:pt>
                <c:pt idx="534">
                  <c:v>1.5449999999999999</c:v>
                </c:pt>
                <c:pt idx="535">
                  <c:v>1.55</c:v>
                </c:pt>
                <c:pt idx="536">
                  <c:v>1.49</c:v>
                </c:pt>
                <c:pt idx="537">
                  <c:v>1.49</c:v>
                </c:pt>
                <c:pt idx="538">
                  <c:v>1.5</c:v>
                </c:pt>
                <c:pt idx="539">
                  <c:v>1.49</c:v>
                </c:pt>
                <c:pt idx="540">
                  <c:v>1.49</c:v>
                </c:pt>
                <c:pt idx="541">
                  <c:v>1.43</c:v>
                </c:pt>
                <c:pt idx="542">
                  <c:v>1.46</c:v>
                </c:pt>
                <c:pt idx="543">
                  <c:v>1.45</c:v>
                </c:pt>
                <c:pt idx="544">
                  <c:v>1.425</c:v>
                </c:pt>
                <c:pt idx="545">
                  <c:v>1.53</c:v>
                </c:pt>
                <c:pt idx="546">
                  <c:v>1.55</c:v>
                </c:pt>
                <c:pt idx="547">
                  <c:v>1.58</c:v>
                </c:pt>
                <c:pt idx="548">
                  <c:v>1.5549999999999999</c:v>
                </c:pt>
                <c:pt idx="549">
                  <c:v>1.55</c:v>
                </c:pt>
                <c:pt idx="550">
                  <c:v>1.55</c:v>
                </c:pt>
                <c:pt idx="551">
                  <c:v>1.56</c:v>
                </c:pt>
                <c:pt idx="552">
                  <c:v>1.5449999999999999</c:v>
                </c:pt>
                <c:pt idx="553">
                  <c:v>1.5449999999999999</c:v>
                </c:pt>
                <c:pt idx="554">
                  <c:v>1.5449999999999999</c:v>
                </c:pt>
                <c:pt idx="555">
                  <c:v>1.52</c:v>
                </c:pt>
                <c:pt idx="556">
                  <c:v>1.5249999999999999</c:v>
                </c:pt>
                <c:pt idx="557">
                  <c:v>1.5249999999999999</c:v>
                </c:pt>
                <c:pt idx="558">
                  <c:v>1.5149999999999999</c:v>
                </c:pt>
                <c:pt idx="559">
                  <c:v>1.52</c:v>
                </c:pt>
                <c:pt idx="560">
                  <c:v>1.49</c:v>
                </c:pt>
                <c:pt idx="561">
                  <c:v>1.5</c:v>
                </c:pt>
                <c:pt idx="562">
                  <c:v>1.5</c:v>
                </c:pt>
                <c:pt idx="563">
                  <c:v>1.4750000000000001</c:v>
                </c:pt>
                <c:pt idx="564">
                  <c:v>1.48</c:v>
                </c:pt>
                <c:pt idx="565">
                  <c:v>1.4850000000000001</c:v>
                </c:pt>
                <c:pt idx="566">
                  <c:v>1.4850000000000001</c:v>
                </c:pt>
                <c:pt idx="567">
                  <c:v>1.4850000000000001</c:v>
                </c:pt>
                <c:pt idx="568">
                  <c:v>1.4750000000000001</c:v>
                </c:pt>
                <c:pt idx="569">
                  <c:v>1.46</c:v>
                </c:pt>
                <c:pt idx="570">
                  <c:v>1.47</c:v>
                </c:pt>
                <c:pt idx="571">
                  <c:v>1.4850000000000001</c:v>
                </c:pt>
                <c:pt idx="572">
                  <c:v>1.4650000000000001</c:v>
                </c:pt>
                <c:pt idx="573">
                  <c:v>1.425</c:v>
                </c:pt>
                <c:pt idx="574">
                  <c:v>1.425</c:v>
                </c:pt>
                <c:pt idx="575">
                  <c:v>1.4650000000000001</c:v>
                </c:pt>
                <c:pt idx="576">
                  <c:v>1.49</c:v>
                </c:pt>
                <c:pt idx="577">
                  <c:v>1.49</c:v>
                </c:pt>
                <c:pt idx="578">
                  <c:v>1.5149999999999999</c:v>
                </c:pt>
                <c:pt idx="579">
                  <c:v>1.5349999999999999</c:v>
                </c:pt>
                <c:pt idx="580">
                  <c:v>1.53</c:v>
                </c:pt>
                <c:pt idx="581">
                  <c:v>1.4850000000000001</c:v>
                </c:pt>
                <c:pt idx="582">
                  <c:v>1.63</c:v>
                </c:pt>
                <c:pt idx="583">
                  <c:v>1.6</c:v>
                </c:pt>
                <c:pt idx="584">
                  <c:v>1.625</c:v>
                </c:pt>
                <c:pt idx="585">
                  <c:v>1.62</c:v>
                </c:pt>
                <c:pt idx="586">
                  <c:v>1.675</c:v>
                </c:pt>
                <c:pt idx="587">
                  <c:v>1.72</c:v>
                </c:pt>
                <c:pt idx="588">
                  <c:v>1.7</c:v>
                </c:pt>
                <c:pt idx="589">
                  <c:v>1.71</c:v>
                </c:pt>
                <c:pt idx="590">
                  <c:v>1.68</c:v>
                </c:pt>
                <c:pt idx="591">
                  <c:v>1.68</c:v>
                </c:pt>
                <c:pt idx="592">
                  <c:v>1.6850000000000001</c:v>
                </c:pt>
                <c:pt idx="593">
                  <c:v>1.65</c:v>
                </c:pt>
                <c:pt idx="594">
                  <c:v>1.62</c:v>
                </c:pt>
                <c:pt idx="595">
                  <c:v>1.56</c:v>
                </c:pt>
                <c:pt idx="596">
                  <c:v>1.5449999999999999</c:v>
                </c:pt>
                <c:pt idx="597">
                  <c:v>1.56</c:v>
                </c:pt>
                <c:pt idx="598">
                  <c:v>1.55</c:v>
                </c:pt>
                <c:pt idx="599">
                  <c:v>1.57</c:v>
                </c:pt>
                <c:pt idx="600">
                  <c:v>1.57</c:v>
                </c:pt>
                <c:pt idx="601">
                  <c:v>1.61</c:v>
                </c:pt>
                <c:pt idx="602">
                  <c:v>1.65</c:v>
                </c:pt>
                <c:pt idx="603">
                  <c:v>1.62</c:v>
                </c:pt>
                <c:pt idx="604">
                  <c:v>1.1499999999999999</c:v>
                </c:pt>
                <c:pt idx="605">
                  <c:v>1.1599999999999999</c:v>
                </c:pt>
                <c:pt idx="606">
                  <c:v>1.155</c:v>
                </c:pt>
                <c:pt idx="607">
                  <c:v>1.1000000000000001</c:v>
                </c:pt>
                <c:pt idx="608">
                  <c:v>1.03</c:v>
                </c:pt>
                <c:pt idx="609">
                  <c:v>1.0149999999999999</c:v>
                </c:pt>
                <c:pt idx="610">
                  <c:v>1.0349999999999999</c:v>
                </c:pt>
                <c:pt idx="611">
                  <c:v>1.075</c:v>
                </c:pt>
                <c:pt idx="612">
                  <c:v>1.08</c:v>
                </c:pt>
                <c:pt idx="613">
                  <c:v>1.125</c:v>
                </c:pt>
                <c:pt idx="614">
                  <c:v>1.1499999999999999</c:v>
                </c:pt>
                <c:pt idx="615">
                  <c:v>1.1399999999999999</c:v>
                </c:pt>
                <c:pt idx="616">
                  <c:v>1.135</c:v>
                </c:pt>
                <c:pt idx="617">
                  <c:v>1.17</c:v>
                </c:pt>
                <c:pt idx="618">
                  <c:v>1.2350000000000001</c:v>
                </c:pt>
                <c:pt idx="619">
                  <c:v>1.23</c:v>
                </c:pt>
                <c:pt idx="620">
                  <c:v>1.2450000000000001</c:v>
                </c:pt>
                <c:pt idx="621">
                  <c:v>1.2450000000000001</c:v>
                </c:pt>
                <c:pt idx="622">
                  <c:v>1.25</c:v>
                </c:pt>
                <c:pt idx="623">
                  <c:v>1.28</c:v>
                </c:pt>
                <c:pt idx="624">
                  <c:v>1.3</c:v>
                </c:pt>
                <c:pt idx="625">
                  <c:v>1.365</c:v>
                </c:pt>
                <c:pt idx="626">
                  <c:v>1.3149999999999999</c:v>
                </c:pt>
                <c:pt idx="627">
                  <c:v>1.3149999999999999</c:v>
                </c:pt>
                <c:pt idx="628">
                  <c:v>1.31</c:v>
                </c:pt>
                <c:pt idx="629">
                  <c:v>1.33</c:v>
                </c:pt>
                <c:pt idx="630">
                  <c:v>1.33</c:v>
                </c:pt>
                <c:pt idx="631">
                  <c:v>1.32</c:v>
                </c:pt>
                <c:pt idx="632">
                  <c:v>1.3</c:v>
                </c:pt>
                <c:pt idx="633">
                  <c:v>1.31</c:v>
                </c:pt>
                <c:pt idx="634">
                  <c:v>1.3</c:v>
                </c:pt>
                <c:pt idx="635">
                  <c:v>1.2849999999999999</c:v>
                </c:pt>
                <c:pt idx="636">
                  <c:v>1.3049999999999999</c:v>
                </c:pt>
                <c:pt idx="637">
                  <c:v>1.2949999999999999</c:v>
                </c:pt>
                <c:pt idx="638">
                  <c:v>1.31</c:v>
                </c:pt>
                <c:pt idx="639">
                  <c:v>1.2849999999999999</c:v>
                </c:pt>
                <c:pt idx="640">
                  <c:v>1.2849999999999999</c:v>
                </c:pt>
                <c:pt idx="641">
                  <c:v>1.26</c:v>
                </c:pt>
                <c:pt idx="642">
                  <c:v>1.2949999999999999</c:v>
                </c:pt>
                <c:pt idx="643">
                  <c:v>1.31</c:v>
                </c:pt>
                <c:pt idx="644">
                  <c:v>1.27</c:v>
                </c:pt>
                <c:pt idx="645">
                  <c:v>1.2549999999999999</c:v>
                </c:pt>
                <c:pt idx="646">
                  <c:v>1.2</c:v>
                </c:pt>
                <c:pt idx="647">
                  <c:v>1.1599999999999999</c:v>
                </c:pt>
                <c:pt idx="648">
                  <c:v>1.175</c:v>
                </c:pt>
                <c:pt idx="649">
                  <c:v>1.2</c:v>
                </c:pt>
                <c:pt idx="650">
                  <c:v>1.23</c:v>
                </c:pt>
                <c:pt idx="651">
                  <c:v>1.18</c:v>
                </c:pt>
                <c:pt idx="652">
                  <c:v>1.175</c:v>
                </c:pt>
                <c:pt idx="653">
                  <c:v>1.17</c:v>
                </c:pt>
                <c:pt idx="654">
                  <c:v>1.18</c:v>
                </c:pt>
                <c:pt idx="655">
                  <c:v>1.1599999999999999</c:v>
                </c:pt>
                <c:pt idx="656">
                  <c:v>1.175</c:v>
                </c:pt>
                <c:pt idx="657">
                  <c:v>1.175</c:v>
                </c:pt>
                <c:pt idx="658">
                  <c:v>1.17</c:v>
                </c:pt>
                <c:pt idx="659">
                  <c:v>1.17</c:v>
                </c:pt>
                <c:pt idx="660">
                  <c:v>1.125</c:v>
                </c:pt>
                <c:pt idx="661">
                  <c:v>1.1000000000000001</c:v>
                </c:pt>
                <c:pt idx="662">
                  <c:v>1.1200000000000001</c:v>
                </c:pt>
                <c:pt idx="663">
                  <c:v>1.105</c:v>
                </c:pt>
                <c:pt idx="664">
                  <c:v>1.1200000000000001</c:v>
                </c:pt>
                <c:pt idx="665">
                  <c:v>1.115</c:v>
                </c:pt>
                <c:pt idx="666">
                  <c:v>1.1100000000000001</c:v>
                </c:pt>
                <c:pt idx="667">
                  <c:v>1.1399999999999999</c:v>
                </c:pt>
                <c:pt idx="668">
                  <c:v>1.1399999999999999</c:v>
                </c:pt>
                <c:pt idx="669">
                  <c:v>1.1599999999999999</c:v>
                </c:pt>
                <c:pt idx="670">
                  <c:v>1.165</c:v>
                </c:pt>
                <c:pt idx="671">
                  <c:v>1.165</c:v>
                </c:pt>
                <c:pt idx="672">
                  <c:v>1.165</c:v>
                </c:pt>
                <c:pt idx="673">
                  <c:v>1.175</c:v>
                </c:pt>
                <c:pt idx="674">
                  <c:v>1.17</c:v>
                </c:pt>
                <c:pt idx="675">
                  <c:v>1.165</c:v>
                </c:pt>
                <c:pt idx="676">
                  <c:v>1.18</c:v>
                </c:pt>
                <c:pt idx="677">
                  <c:v>1.19</c:v>
                </c:pt>
                <c:pt idx="678">
                  <c:v>1.145</c:v>
                </c:pt>
                <c:pt idx="679">
                  <c:v>1.115</c:v>
                </c:pt>
                <c:pt idx="680">
                  <c:v>1.165</c:v>
                </c:pt>
                <c:pt idx="681">
                  <c:v>1.1499999999999999</c:v>
                </c:pt>
                <c:pt idx="682">
                  <c:v>1.1499999999999999</c:v>
                </c:pt>
                <c:pt idx="683">
                  <c:v>1.1299999999999999</c:v>
                </c:pt>
                <c:pt idx="684">
                  <c:v>1.1399999999999999</c:v>
                </c:pt>
                <c:pt idx="685">
                  <c:v>1.125</c:v>
                </c:pt>
                <c:pt idx="686">
                  <c:v>1.085</c:v>
                </c:pt>
                <c:pt idx="687">
                  <c:v>1.1399999999999999</c:v>
                </c:pt>
                <c:pt idx="688">
                  <c:v>1.08</c:v>
                </c:pt>
                <c:pt idx="689">
                  <c:v>1.1000000000000001</c:v>
                </c:pt>
                <c:pt idx="690">
                  <c:v>1.095</c:v>
                </c:pt>
                <c:pt idx="691">
                  <c:v>1.115</c:v>
                </c:pt>
                <c:pt idx="692">
                  <c:v>1.135</c:v>
                </c:pt>
                <c:pt idx="693">
                  <c:v>1.0900000000000001</c:v>
                </c:pt>
                <c:pt idx="694">
                  <c:v>1.075</c:v>
                </c:pt>
                <c:pt idx="695">
                  <c:v>1.1200000000000001</c:v>
                </c:pt>
                <c:pt idx="696">
                  <c:v>1.115</c:v>
                </c:pt>
                <c:pt idx="697">
                  <c:v>1.105</c:v>
                </c:pt>
                <c:pt idx="698">
                  <c:v>1.1100000000000001</c:v>
                </c:pt>
                <c:pt idx="699">
                  <c:v>1.0349999999999999</c:v>
                </c:pt>
                <c:pt idx="700">
                  <c:v>1.0049999999999999</c:v>
                </c:pt>
                <c:pt idx="701">
                  <c:v>1.03</c:v>
                </c:pt>
                <c:pt idx="702">
                  <c:v>1.01</c:v>
                </c:pt>
                <c:pt idx="703">
                  <c:v>0.97</c:v>
                </c:pt>
                <c:pt idx="704">
                  <c:v>0.96</c:v>
                </c:pt>
                <c:pt idx="705">
                  <c:v>0.90500000000000003</c:v>
                </c:pt>
                <c:pt idx="706">
                  <c:v>0.9</c:v>
                </c:pt>
                <c:pt idx="707">
                  <c:v>0.91</c:v>
                </c:pt>
                <c:pt idx="708">
                  <c:v>0.89</c:v>
                </c:pt>
                <c:pt idx="709">
                  <c:v>0.875</c:v>
                </c:pt>
                <c:pt idx="710">
                  <c:v>0.875</c:v>
                </c:pt>
                <c:pt idx="711">
                  <c:v>0.93</c:v>
                </c:pt>
                <c:pt idx="712">
                  <c:v>0.88500000000000001</c:v>
                </c:pt>
                <c:pt idx="713">
                  <c:v>0.85499999999999998</c:v>
                </c:pt>
                <c:pt idx="714">
                  <c:v>0.89</c:v>
                </c:pt>
                <c:pt idx="715">
                  <c:v>0.83499999999999996</c:v>
                </c:pt>
                <c:pt idx="716">
                  <c:v>0.84</c:v>
                </c:pt>
                <c:pt idx="717">
                  <c:v>0.88</c:v>
                </c:pt>
                <c:pt idx="718">
                  <c:v>0.89</c:v>
                </c:pt>
                <c:pt idx="719">
                  <c:v>0.88</c:v>
                </c:pt>
                <c:pt idx="720">
                  <c:v>0.86499999999999999</c:v>
                </c:pt>
                <c:pt idx="721">
                  <c:v>0.87</c:v>
                </c:pt>
                <c:pt idx="722">
                  <c:v>0.85</c:v>
                </c:pt>
                <c:pt idx="723">
                  <c:v>0.87</c:v>
                </c:pt>
                <c:pt idx="724">
                  <c:v>0.85</c:v>
                </c:pt>
                <c:pt idx="725">
                  <c:v>0.86</c:v>
                </c:pt>
                <c:pt idx="726">
                  <c:v>0.86</c:v>
                </c:pt>
                <c:pt idx="727">
                  <c:v>0.85</c:v>
                </c:pt>
                <c:pt idx="728">
                  <c:v>0.85</c:v>
                </c:pt>
                <c:pt idx="729">
                  <c:v>0.84</c:v>
                </c:pt>
                <c:pt idx="730">
                  <c:v>0.82499999999999996</c:v>
                </c:pt>
                <c:pt idx="731">
                  <c:v>0.82</c:v>
                </c:pt>
                <c:pt idx="732">
                  <c:v>0.84</c:v>
                </c:pt>
                <c:pt idx="733">
                  <c:v>0.82</c:v>
                </c:pt>
                <c:pt idx="734">
                  <c:v>0.81</c:v>
                </c:pt>
                <c:pt idx="735">
                  <c:v>0.81200000000000006</c:v>
                </c:pt>
                <c:pt idx="736">
                  <c:v>0.81</c:v>
                </c:pt>
                <c:pt idx="737">
                  <c:v>0.8</c:v>
                </c:pt>
                <c:pt idx="738">
                  <c:v>0.79</c:v>
                </c:pt>
                <c:pt idx="739">
                  <c:v>0.78500000000000003</c:v>
                </c:pt>
                <c:pt idx="740">
                  <c:v>0.84</c:v>
                </c:pt>
                <c:pt idx="741">
                  <c:v>0.81499999999999995</c:v>
                </c:pt>
                <c:pt idx="742">
                  <c:v>0.80500000000000005</c:v>
                </c:pt>
                <c:pt idx="743">
                  <c:v>0.84</c:v>
                </c:pt>
                <c:pt idx="744">
                  <c:v>0.82</c:v>
                </c:pt>
                <c:pt idx="745">
                  <c:v>0.81499999999999995</c:v>
                </c:pt>
                <c:pt idx="746">
                  <c:v>0.81499999999999995</c:v>
                </c:pt>
                <c:pt idx="747">
                  <c:v>0.875</c:v>
                </c:pt>
                <c:pt idx="748">
                  <c:v>0.88</c:v>
                </c:pt>
                <c:pt idx="749">
                  <c:v>0.9</c:v>
                </c:pt>
                <c:pt idx="750">
                  <c:v>0.93500000000000005</c:v>
                </c:pt>
                <c:pt idx="751">
                  <c:v>0.90500000000000003</c:v>
                </c:pt>
                <c:pt idx="752">
                  <c:v>0.93</c:v>
                </c:pt>
                <c:pt idx="753">
                  <c:v>0.91500000000000004</c:v>
                </c:pt>
                <c:pt idx="754">
                  <c:v>0.91</c:v>
                </c:pt>
                <c:pt idx="755">
                  <c:v>0.95</c:v>
                </c:pt>
                <c:pt idx="756">
                  <c:v>0.94499999999999995</c:v>
                </c:pt>
                <c:pt idx="757">
                  <c:v>0.95</c:v>
                </c:pt>
                <c:pt idx="758">
                  <c:v>0.94</c:v>
                </c:pt>
                <c:pt idx="759">
                  <c:v>0.98</c:v>
                </c:pt>
                <c:pt idx="760">
                  <c:v>0.97</c:v>
                </c:pt>
                <c:pt idx="761">
                  <c:v>0.98</c:v>
                </c:pt>
                <c:pt idx="762">
                  <c:v>0.98</c:v>
                </c:pt>
                <c:pt idx="763">
                  <c:v>0.99</c:v>
                </c:pt>
                <c:pt idx="764">
                  <c:v>0.98</c:v>
                </c:pt>
                <c:pt idx="765">
                  <c:v>0.97499999999999998</c:v>
                </c:pt>
                <c:pt idx="766">
                  <c:v>0.98</c:v>
                </c:pt>
                <c:pt idx="767">
                  <c:v>0.96</c:v>
                </c:pt>
                <c:pt idx="768">
                  <c:v>0.97</c:v>
                </c:pt>
                <c:pt idx="769">
                  <c:v>0.98499999999999999</c:v>
                </c:pt>
                <c:pt idx="770">
                  <c:v>0.98</c:v>
                </c:pt>
                <c:pt idx="771">
                  <c:v>0.99</c:v>
                </c:pt>
                <c:pt idx="772">
                  <c:v>0.99199999999999999</c:v>
                </c:pt>
                <c:pt idx="773">
                  <c:v>0.96</c:v>
                </c:pt>
                <c:pt idx="774">
                  <c:v>0.99</c:v>
                </c:pt>
                <c:pt idx="775">
                  <c:v>0.98</c:v>
                </c:pt>
                <c:pt idx="776">
                  <c:v>0.99</c:v>
                </c:pt>
                <c:pt idx="777">
                  <c:v>0.99</c:v>
                </c:pt>
                <c:pt idx="778">
                  <c:v>1.0449999999999999</c:v>
                </c:pt>
                <c:pt idx="779">
                  <c:v>1.0149999999999999</c:v>
                </c:pt>
                <c:pt idx="780">
                  <c:v>1</c:v>
                </c:pt>
                <c:pt idx="781">
                  <c:v>0.99</c:v>
                </c:pt>
                <c:pt idx="782">
                  <c:v>1.0049999999999999</c:v>
                </c:pt>
                <c:pt idx="783">
                  <c:v>0.98</c:v>
                </c:pt>
                <c:pt idx="784">
                  <c:v>0.99</c:v>
                </c:pt>
                <c:pt idx="785">
                  <c:v>0.97</c:v>
                </c:pt>
                <c:pt idx="786">
                  <c:v>1</c:v>
                </c:pt>
                <c:pt idx="787">
                  <c:v>1.03</c:v>
                </c:pt>
                <c:pt idx="788">
                  <c:v>1.07</c:v>
                </c:pt>
                <c:pt idx="789">
                  <c:v>1.07</c:v>
                </c:pt>
                <c:pt idx="790">
                  <c:v>0.98</c:v>
                </c:pt>
                <c:pt idx="791">
                  <c:v>1</c:v>
                </c:pt>
                <c:pt idx="792">
                  <c:v>1.05</c:v>
                </c:pt>
                <c:pt idx="793">
                  <c:v>1</c:v>
                </c:pt>
                <c:pt idx="794">
                  <c:v>0.96</c:v>
                </c:pt>
                <c:pt idx="795">
                  <c:v>0.89</c:v>
                </c:pt>
                <c:pt idx="796">
                  <c:v>0.90500000000000003</c:v>
                </c:pt>
                <c:pt idx="797">
                  <c:v>0.92500000000000004</c:v>
                </c:pt>
                <c:pt idx="798">
                  <c:v>0.92500000000000004</c:v>
                </c:pt>
                <c:pt idx="799">
                  <c:v>1.02</c:v>
                </c:pt>
                <c:pt idx="800">
                  <c:v>0.98499999999999999</c:v>
                </c:pt>
                <c:pt idx="801">
                  <c:v>0.98499999999999999</c:v>
                </c:pt>
                <c:pt idx="802">
                  <c:v>1.01</c:v>
                </c:pt>
                <c:pt idx="803">
                  <c:v>1.02</c:v>
                </c:pt>
                <c:pt idx="804">
                  <c:v>1.03</c:v>
                </c:pt>
                <c:pt idx="805">
                  <c:v>1.01</c:v>
                </c:pt>
                <c:pt idx="806">
                  <c:v>1.0049999999999999</c:v>
                </c:pt>
                <c:pt idx="807">
                  <c:v>0.98499999999999999</c:v>
                </c:pt>
                <c:pt idx="808">
                  <c:v>0.97</c:v>
                </c:pt>
                <c:pt idx="809">
                  <c:v>0.96499999999999997</c:v>
                </c:pt>
                <c:pt idx="810">
                  <c:v>0.95199999999999996</c:v>
                </c:pt>
                <c:pt idx="811">
                  <c:v>0.95499999999999996</c:v>
                </c:pt>
                <c:pt idx="812">
                  <c:v>0.91500000000000004</c:v>
                </c:pt>
                <c:pt idx="813">
                  <c:v>0.90500000000000003</c:v>
                </c:pt>
                <c:pt idx="814">
                  <c:v>0.89500000000000002</c:v>
                </c:pt>
                <c:pt idx="815">
                  <c:v>0.9</c:v>
                </c:pt>
                <c:pt idx="816">
                  <c:v>0.88</c:v>
                </c:pt>
                <c:pt idx="817">
                  <c:v>0.92</c:v>
                </c:pt>
                <c:pt idx="818">
                  <c:v>0.92</c:v>
                </c:pt>
                <c:pt idx="819">
                  <c:v>0.91</c:v>
                </c:pt>
                <c:pt idx="820">
                  <c:v>0.90500000000000003</c:v>
                </c:pt>
                <c:pt idx="821">
                  <c:v>0.9</c:v>
                </c:pt>
                <c:pt idx="822">
                  <c:v>0.89</c:v>
                </c:pt>
                <c:pt idx="823">
                  <c:v>0.91500000000000004</c:v>
                </c:pt>
                <c:pt idx="824">
                  <c:v>0.89</c:v>
                </c:pt>
                <c:pt idx="825">
                  <c:v>0.9</c:v>
                </c:pt>
                <c:pt idx="826">
                  <c:v>0.9</c:v>
                </c:pt>
                <c:pt idx="827">
                  <c:v>0.89500000000000002</c:v>
                </c:pt>
                <c:pt idx="828">
                  <c:v>0.91500000000000004</c:v>
                </c:pt>
                <c:pt idx="829">
                  <c:v>0.9</c:v>
                </c:pt>
                <c:pt idx="830">
                  <c:v>0.88</c:v>
                </c:pt>
                <c:pt idx="831">
                  <c:v>0.88500000000000001</c:v>
                </c:pt>
                <c:pt idx="832">
                  <c:v>0.91</c:v>
                </c:pt>
                <c:pt idx="833">
                  <c:v>0.91</c:v>
                </c:pt>
                <c:pt idx="834">
                  <c:v>0.875</c:v>
                </c:pt>
                <c:pt idx="835">
                  <c:v>0.875</c:v>
                </c:pt>
                <c:pt idx="836">
                  <c:v>0.91</c:v>
                </c:pt>
                <c:pt idx="837">
                  <c:v>0.89</c:v>
                </c:pt>
                <c:pt idx="838">
                  <c:v>0.87</c:v>
                </c:pt>
                <c:pt idx="839">
                  <c:v>0.88</c:v>
                </c:pt>
                <c:pt idx="840">
                  <c:v>0.88500000000000001</c:v>
                </c:pt>
                <c:pt idx="841">
                  <c:v>0.85</c:v>
                </c:pt>
                <c:pt idx="842">
                  <c:v>0.85</c:v>
                </c:pt>
                <c:pt idx="843">
                  <c:v>0.84499999999999997</c:v>
                </c:pt>
                <c:pt idx="844">
                  <c:v>0.82499999999999996</c:v>
                </c:pt>
                <c:pt idx="845">
                  <c:v>0.8</c:v>
                </c:pt>
                <c:pt idx="846">
                  <c:v>0.83</c:v>
                </c:pt>
                <c:pt idx="847">
                  <c:v>0.83</c:v>
                </c:pt>
                <c:pt idx="848">
                  <c:v>0.79500000000000004</c:v>
                </c:pt>
                <c:pt idx="849">
                  <c:v>0.78</c:v>
                </c:pt>
                <c:pt idx="850">
                  <c:v>0.755</c:v>
                </c:pt>
                <c:pt idx="851">
                  <c:v>0.76500000000000001</c:v>
                </c:pt>
                <c:pt idx="852">
                  <c:v>0.76</c:v>
                </c:pt>
                <c:pt idx="853">
                  <c:v>0.77</c:v>
                </c:pt>
                <c:pt idx="854">
                  <c:v>0.77</c:v>
                </c:pt>
                <c:pt idx="855">
                  <c:v>0.78</c:v>
                </c:pt>
                <c:pt idx="856">
                  <c:v>0.78500000000000003</c:v>
                </c:pt>
                <c:pt idx="857">
                  <c:v>0.82</c:v>
                </c:pt>
                <c:pt idx="858">
                  <c:v>0.84499999999999997</c:v>
                </c:pt>
                <c:pt idx="859">
                  <c:v>0.89</c:v>
                </c:pt>
                <c:pt idx="860">
                  <c:v>0.88</c:v>
                </c:pt>
                <c:pt idx="861">
                  <c:v>0.86499999999999999</c:v>
                </c:pt>
                <c:pt idx="862">
                  <c:v>0.87</c:v>
                </c:pt>
                <c:pt idx="863">
                  <c:v>0.85499999999999998</c:v>
                </c:pt>
                <c:pt idx="864">
                  <c:v>0.86499999999999999</c:v>
                </c:pt>
                <c:pt idx="865">
                  <c:v>0.84499999999999997</c:v>
                </c:pt>
                <c:pt idx="866">
                  <c:v>0.85499999999999998</c:v>
                </c:pt>
                <c:pt idx="867">
                  <c:v>0.87</c:v>
                </c:pt>
                <c:pt idx="868">
                  <c:v>0.83</c:v>
                </c:pt>
                <c:pt idx="869">
                  <c:v>0.83499999999999996</c:v>
                </c:pt>
                <c:pt idx="870">
                  <c:v>0.85</c:v>
                </c:pt>
                <c:pt idx="871">
                  <c:v>0.83</c:v>
                </c:pt>
                <c:pt idx="872">
                  <c:v>0.84</c:v>
                </c:pt>
                <c:pt idx="873">
                  <c:v>0.82</c:v>
                </c:pt>
                <c:pt idx="874">
                  <c:v>0.8</c:v>
                </c:pt>
                <c:pt idx="875">
                  <c:v>0.75</c:v>
                </c:pt>
                <c:pt idx="876">
                  <c:v>0.73</c:v>
                </c:pt>
                <c:pt idx="877">
                  <c:v>0.67500000000000004</c:v>
                </c:pt>
                <c:pt idx="878">
                  <c:v>0.70499999999999996</c:v>
                </c:pt>
                <c:pt idx="879">
                  <c:v>0.755</c:v>
                </c:pt>
                <c:pt idx="880">
                  <c:v>0.79500000000000004</c:v>
                </c:pt>
                <c:pt idx="881">
                  <c:v>0.78500000000000003</c:v>
                </c:pt>
                <c:pt idx="882">
                  <c:v>0.8</c:v>
                </c:pt>
                <c:pt idx="883">
                  <c:v>0.76</c:v>
                </c:pt>
                <c:pt idx="884">
                  <c:v>0.78</c:v>
                </c:pt>
                <c:pt idx="885">
                  <c:v>0.76</c:v>
                </c:pt>
                <c:pt idx="886">
                  <c:v>0.76</c:v>
                </c:pt>
                <c:pt idx="887">
                  <c:v>0.78</c:v>
                </c:pt>
                <c:pt idx="888">
                  <c:v>0.76</c:v>
                </c:pt>
                <c:pt idx="889">
                  <c:v>0.76</c:v>
                </c:pt>
                <c:pt idx="890">
                  <c:v>0.75</c:v>
                </c:pt>
                <c:pt idx="891">
                  <c:v>0.745</c:v>
                </c:pt>
                <c:pt idx="892">
                  <c:v>0.74</c:v>
                </c:pt>
                <c:pt idx="893">
                  <c:v>0.74</c:v>
                </c:pt>
                <c:pt idx="894">
                  <c:v>0.74</c:v>
                </c:pt>
                <c:pt idx="895">
                  <c:v>0.69499999999999995</c:v>
                </c:pt>
                <c:pt idx="896">
                  <c:v>0.7</c:v>
                </c:pt>
                <c:pt idx="897">
                  <c:v>0.68500000000000005</c:v>
                </c:pt>
                <c:pt idx="898">
                  <c:v>0.7</c:v>
                </c:pt>
                <c:pt idx="899">
                  <c:v>0.69499999999999995</c:v>
                </c:pt>
                <c:pt idx="900">
                  <c:v>0.7</c:v>
                </c:pt>
                <c:pt idx="901">
                  <c:v>0.67500000000000004</c:v>
                </c:pt>
                <c:pt idx="902">
                  <c:v>0.67500000000000004</c:v>
                </c:pt>
                <c:pt idx="903">
                  <c:v>0.67500000000000004</c:v>
                </c:pt>
                <c:pt idx="904">
                  <c:v>0.67500000000000004</c:v>
                </c:pt>
                <c:pt idx="905">
                  <c:v>0.68</c:v>
                </c:pt>
                <c:pt idx="906">
                  <c:v>0.70499999999999996</c:v>
                </c:pt>
                <c:pt idx="907">
                  <c:v>0.7</c:v>
                </c:pt>
                <c:pt idx="908">
                  <c:v>0.71</c:v>
                </c:pt>
                <c:pt idx="909">
                  <c:v>0.73499999999999999</c:v>
                </c:pt>
                <c:pt idx="910">
                  <c:v>0.73499999999999999</c:v>
                </c:pt>
                <c:pt idx="911">
                  <c:v>0.73</c:v>
                </c:pt>
                <c:pt idx="912">
                  <c:v>0.77</c:v>
                </c:pt>
                <c:pt idx="913">
                  <c:v>0.80500000000000005</c:v>
                </c:pt>
                <c:pt idx="914">
                  <c:v>0.82499999999999996</c:v>
                </c:pt>
                <c:pt idx="915">
                  <c:v>0.82499999999999996</c:v>
                </c:pt>
                <c:pt idx="916">
                  <c:v>0.83</c:v>
                </c:pt>
                <c:pt idx="917">
                  <c:v>0.82</c:v>
                </c:pt>
                <c:pt idx="918">
                  <c:v>0.82</c:v>
                </c:pt>
                <c:pt idx="919">
                  <c:v>0.79</c:v>
                </c:pt>
                <c:pt idx="920">
                  <c:v>0.79</c:v>
                </c:pt>
                <c:pt idx="921">
                  <c:v>0.77500000000000002</c:v>
                </c:pt>
                <c:pt idx="922">
                  <c:v>0.77500000000000002</c:v>
                </c:pt>
                <c:pt idx="923">
                  <c:v>0.76</c:v>
                </c:pt>
                <c:pt idx="924">
                  <c:v>0.74</c:v>
                </c:pt>
                <c:pt idx="925">
                  <c:v>0.71</c:v>
                </c:pt>
                <c:pt idx="926">
                  <c:v>0.75</c:v>
                </c:pt>
                <c:pt idx="927">
                  <c:v>0.75</c:v>
                </c:pt>
                <c:pt idx="928">
                  <c:v>0.73499999999999999</c:v>
                </c:pt>
                <c:pt idx="929">
                  <c:v>0.73</c:v>
                </c:pt>
                <c:pt idx="930">
                  <c:v>0.74</c:v>
                </c:pt>
                <c:pt idx="931">
                  <c:v>0.78</c:v>
                </c:pt>
                <c:pt idx="932">
                  <c:v>0.77</c:v>
                </c:pt>
                <c:pt idx="933">
                  <c:v>0.79</c:v>
                </c:pt>
                <c:pt idx="934">
                  <c:v>0.77</c:v>
                </c:pt>
                <c:pt idx="935">
                  <c:v>0.76</c:v>
                </c:pt>
                <c:pt idx="936">
                  <c:v>0.76</c:v>
                </c:pt>
                <c:pt idx="937">
                  <c:v>0.76</c:v>
                </c:pt>
                <c:pt idx="938">
                  <c:v>0.745</c:v>
                </c:pt>
                <c:pt idx="939">
                  <c:v>0.73</c:v>
                </c:pt>
                <c:pt idx="940">
                  <c:v>0.73499999999999999</c:v>
                </c:pt>
                <c:pt idx="941">
                  <c:v>0.71</c:v>
                </c:pt>
                <c:pt idx="942">
                  <c:v>0.71</c:v>
                </c:pt>
                <c:pt idx="943">
                  <c:v>0.71</c:v>
                </c:pt>
                <c:pt idx="944">
                  <c:v>0.72</c:v>
                </c:pt>
                <c:pt idx="945">
                  <c:v>0.68</c:v>
                </c:pt>
                <c:pt idx="946">
                  <c:v>0.65500000000000003</c:v>
                </c:pt>
                <c:pt idx="947">
                  <c:v>0.66500000000000004</c:v>
                </c:pt>
                <c:pt idx="948">
                  <c:v>0.66</c:v>
                </c:pt>
                <c:pt idx="949">
                  <c:v>0.66500000000000004</c:v>
                </c:pt>
                <c:pt idx="950">
                  <c:v>0.65500000000000003</c:v>
                </c:pt>
                <c:pt idx="951">
                  <c:v>0.66500000000000004</c:v>
                </c:pt>
                <c:pt idx="952">
                  <c:v>0.66500000000000004</c:v>
                </c:pt>
                <c:pt idx="953">
                  <c:v>0.70499999999999996</c:v>
                </c:pt>
                <c:pt idx="954">
                  <c:v>0.66</c:v>
                </c:pt>
                <c:pt idx="955">
                  <c:v>0.66</c:v>
                </c:pt>
                <c:pt idx="956">
                  <c:v>0.66500000000000004</c:v>
                </c:pt>
                <c:pt idx="957">
                  <c:v>0.66</c:v>
                </c:pt>
                <c:pt idx="958">
                  <c:v>0.68</c:v>
                </c:pt>
                <c:pt idx="959">
                  <c:v>0.7</c:v>
                </c:pt>
                <c:pt idx="960">
                  <c:v>0.72</c:v>
                </c:pt>
                <c:pt idx="961">
                  <c:v>0.69</c:v>
                </c:pt>
                <c:pt idx="962">
                  <c:v>0.65</c:v>
                </c:pt>
                <c:pt idx="963">
                  <c:v>0.66</c:v>
                </c:pt>
                <c:pt idx="964">
                  <c:v>0.6</c:v>
                </c:pt>
                <c:pt idx="965">
                  <c:v>0.61499999999999999</c:v>
                </c:pt>
                <c:pt idx="966">
                  <c:v>0.61499999999999999</c:v>
                </c:pt>
                <c:pt idx="967">
                  <c:v>0.60499999999999998</c:v>
                </c:pt>
                <c:pt idx="968">
                  <c:v>0.59499999999999997</c:v>
                </c:pt>
                <c:pt idx="969">
                  <c:v>0.6</c:v>
                </c:pt>
                <c:pt idx="970">
                  <c:v>0.59499999999999997</c:v>
                </c:pt>
                <c:pt idx="971">
                  <c:v>0.60499999999999998</c:v>
                </c:pt>
                <c:pt idx="972">
                  <c:v>0.61</c:v>
                </c:pt>
                <c:pt idx="973">
                  <c:v>0.6</c:v>
                </c:pt>
                <c:pt idx="974">
                  <c:v>0.61</c:v>
                </c:pt>
                <c:pt idx="975">
                  <c:v>0.6</c:v>
                </c:pt>
                <c:pt idx="976">
                  <c:v>0.56499999999999995</c:v>
                </c:pt>
                <c:pt idx="977">
                  <c:v>0.55000000000000004</c:v>
                </c:pt>
                <c:pt idx="978">
                  <c:v>0.56499999999999995</c:v>
                </c:pt>
                <c:pt idx="979">
                  <c:v>0.56999999999999995</c:v>
                </c:pt>
                <c:pt idx="980">
                  <c:v>0.57499999999999996</c:v>
                </c:pt>
                <c:pt idx="981">
                  <c:v>0.56999999999999995</c:v>
                </c:pt>
                <c:pt idx="982">
                  <c:v>0.56999999999999995</c:v>
                </c:pt>
                <c:pt idx="983">
                  <c:v>0.57499999999999996</c:v>
                </c:pt>
                <c:pt idx="984">
                  <c:v>0.56499999999999995</c:v>
                </c:pt>
                <c:pt idx="985">
                  <c:v>0.58499999999999996</c:v>
                </c:pt>
                <c:pt idx="986">
                  <c:v>0.58499999999999996</c:v>
                </c:pt>
                <c:pt idx="987">
                  <c:v>0.59499999999999997</c:v>
                </c:pt>
                <c:pt idx="988">
                  <c:v>0.58499999999999996</c:v>
                </c:pt>
                <c:pt idx="989">
                  <c:v>0.56999999999999995</c:v>
                </c:pt>
                <c:pt idx="990">
                  <c:v>0.59499999999999997</c:v>
                </c:pt>
                <c:pt idx="991">
                  <c:v>0.7</c:v>
                </c:pt>
                <c:pt idx="992">
                  <c:v>0.73</c:v>
                </c:pt>
                <c:pt idx="993">
                  <c:v>0.85</c:v>
                </c:pt>
                <c:pt idx="994">
                  <c:v>0.82</c:v>
                </c:pt>
                <c:pt idx="995">
                  <c:v>0.84</c:v>
                </c:pt>
                <c:pt idx="996">
                  <c:v>0.83</c:v>
                </c:pt>
                <c:pt idx="997">
                  <c:v>0.80500000000000005</c:v>
                </c:pt>
                <c:pt idx="998">
                  <c:v>0.76500000000000001</c:v>
                </c:pt>
                <c:pt idx="999">
                  <c:v>0.755</c:v>
                </c:pt>
                <c:pt idx="1000">
                  <c:v>0.72</c:v>
                </c:pt>
                <c:pt idx="1001">
                  <c:v>0.71499999999999997</c:v>
                </c:pt>
                <c:pt idx="1002">
                  <c:v>0.71</c:v>
                </c:pt>
                <c:pt idx="1003">
                  <c:v>0.72</c:v>
                </c:pt>
                <c:pt idx="1004">
                  <c:v>0.73</c:v>
                </c:pt>
                <c:pt idx="1005">
                  <c:v>0.75</c:v>
                </c:pt>
                <c:pt idx="1006">
                  <c:v>0.755</c:v>
                </c:pt>
                <c:pt idx="1007">
                  <c:v>0.73</c:v>
                </c:pt>
                <c:pt idx="1008">
                  <c:v>0.70499999999999996</c:v>
                </c:pt>
                <c:pt idx="1009">
                  <c:v>0.71</c:v>
                </c:pt>
                <c:pt idx="1010">
                  <c:v>0.72</c:v>
                </c:pt>
                <c:pt idx="1011">
                  <c:v>0.69</c:v>
                </c:pt>
                <c:pt idx="1012">
                  <c:v>0.71</c:v>
                </c:pt>
                <c:pt idx="1013">
                  <c:v>0.73</c:v>
                </c:pt>
                <c:pt idx="1014">
                  <c:v>0.74</c:v>
                </c:pt>
                <c:pt idx="1015">
                  <c:v>0.75</c:v>
                </c:pt>
                <c:pt idx="1016">
                  <c:v>0.755</c:v>
                </c:pt>
                <c:pt idx="1017">
                  <c:v>0.75</c:v>
                </c:pt>
                <c:pt idx="1018">
                  <c:v>0.73499999999999999</c:v>
                </c:pt>
                <c:pt idx="1019">
                  <c:v>0.71499999999999997</c:v>
                </c:pt>
                <c:pt idx="1020">
                  <c:v>0.71</c:v>
                </c:pt>
                <c:pt idx="1021">
                  <c:v>0.71</c:v>
                </c:pt>
                <c:pt idx="1022">
                  <c:v>0.69499999999999995</c:v>
                </c:pt>
                <c:pt idx="1023">
                  <c:v>0.69499999999999995</c:v>
                </c:pt>
                <c:pt idx="1024">
                  <c:v>0.71</c:v>
                </c:pt>
                <c:pt idx="1025">
                  <c:v>0.72</c:v>
                </c:pt>
                <c:pt idx="1026">
                  <c:v>0.72</c:v>
                </c:pt>
                <c:pt idx="1027">
                  <c:v>0.7</c:v>
                </c:pt>
                <c:pt idx="1028">
                  <c:v>0.7</c:v>
                </c:pt>
                <c:pt idx="1029">
                  <c:v>0.71</c:v>
                </c:pt>
                <c:pt idx="1030">
                  <c:v>0.71</c:v>
                </c:pt>
                <c:pt idx="1031">
                  <c:v>0.71</c:v>
                </c:pt>
                <c:pt idx="1032">
                  <c:v>0.65</c:v>
                </c:pt>
                <c:pt idx="1033">
                  <c:v>0.65500000000000003</c:v>
                </c:pt>
                <c:pt idx="1034">
                  <c:v>0.64500000000000002</c:v>
                </c:pt>
                <c:pt idx="1035">
                  <c:v>0.64500000000000002</c:v>
                </c:pt>
                <c:pt idx="1036">
                  <c:v>0.64</c:v>
                </c:pt>
                <c:pt idx="1037">
                  <c:v>0.63</c:v>
                </c:pt>
                <c:pt idx="1038">
                  <c:v>0.65</c:v>
                </c:pt>
                <c:pt idx="1039">
                  <c:v>0.66</c:v>
                </c:pt>
                <c:pt idx="1040">
                  <c:v>0.68</c:v>
                </c:pt>
                <c:pt idx="1041">
                  <c:v>0.67500000000000004</c:v>
                </c:pt>
                <c:pt idx="1042">
                  <c:v>0.66500000000000004</c:v>
                </c:pt>
                <c:pt idx="1043">
                  <c:v>0.67500000000000004</c:v>
                </c:pt>
                <c:pt idx="1044">
                  <c:v>0.65</c:v>
                </c:pt>
                <c:pt idx="1045">
                  <c:v>0.68</c:v>
                </c:pt>
                <c:pt idx="1046">
                  <c:v>0.65</c:v>
                </c:pt>
                <c:pt idx="1047">
                  <c:v>0.64</c:v>
                </c:pt>
                <c:pt idx="1048">
                  <c:v>0.65</c:v>
                </c:pt>
                <c:pt idx="1049">
                  <c:v>0.63500000000000001</c:v>
                </c:pt>
                <c:pt idx="1050">
                  <c:v>0.64</c:v>
                </c:pt>
                <c:pt idx="1051">
                  <c:v>0.66500000000000004</c:v>
                </c:pt>
                <c:pt idx="1052">
                  <c:v>0.64</c:v>
                </c:pt>
                <c:pt idx="1053">
                  <c:v>0.66</c:v>
                </c:pt>
                <c:pt idx="1054">
                  <c:v>0.65500000000000003</c:v>
                </c:pt>
                <c:pt idx="1055">
                  <c:v>0.64</c:v>
                </c:pt>
              </c:numCache>
            </c:numRef>
          </c:val>
          <c:smooth val="0"/>
        </c:ser>
        <c:dLbls>
          <c:showLegendKey val="0"/>
          <c:showVal val="0"/>
          <c:showCatName val="0"/>
          <c:showSerName val="0"/>
          <c:showPercent val="0"/>
          <c:showBubbleSize val="0"/>
        </c:dLbls>
        <c:marker val="1"/>
        <c:smooth val="0"/>
        <c:axId val="157243296"/>
        <c:axId val="157243856"/>
      </c:lineChart>
      <c:catAx>
        <c:axId val="157242176"/>
        <c:scaling>
          <c:orientation val="minMax"/>
        </c:scaling>
        <c:delete val="0"/>
        <c:axPos val="b"/>
        <c:numFmt formatCode="mmm\-yy" sourceLinked="0"/>
        <c:majorTickMark val="out"/>
        <c:minorTickMark val="none"/>
        <c:tickLblPos val="nextTo"/>
        <c:spPr>
          <a:ln w="3175">
            <a:solidFill>
              <a:srgbClr val="000000"/>
            </a:solidFill>
            <a:prstDash val="solid"/>
          </a:ln>
        </c:spPr>
        <c:txPr>
          <a:bodyPr rot="0" vert="horz"/>
          <a:lstStyle/>
          <a:p>
            <a:pPr rtl="1">
              <a:defRPr sz="800" b="1" i="0" u="none" strike="noStrike" baseline="0">
                <a:solidFill>
                  <a:srgbClr val="000000"/>
                </a:solidFill>
                <a:latin typeface="Arial"/>
                <a:ea typeface="Arial"/>
                <a:cs typeface="Arial"/>
              </a:defRPr>
            </a:pPr>
            <a:endParaRPr lang="en-US"/>
          </a:p>
        </c:txPr>
        <c:crossAx val="157242736"/>
        <c:crossesAt val="-1.5"/>
        <c:auto val="0"/>
        <c:lblAlgn val="ctr"/>
        <c:lblOffset val="100"/>
        <c:tickLblSkip val="30"/>
        <c:tickMarkSkip val="1"/>
        <c:noMultiLvlLbl val="0"/>
      </c:catAx>
      <c:valAx>
        <c:axId val="157242736"/>
        <c:scaling>
          <c:orientation val="minMax"/>
        </c:scaling>
        <c:delete val="0"/>
        <c:axPos val="r"/>
        <c:majorGridlines>
          <c:spPr>
            <a:ln w="3175">
              <a:solidFill>
                <a:srgbClr val="000000"/>
              </a:solidFill>
              <a:prstDash val="solid"/>
            </a:ln>
          </c:spPr>
        </c:majorGridlines>
        <c:numFmt formatCode="#,##0.000" sourceLinked="0"/>
        <c:majorTickMark val="out"/>
        <c:minorTickMark val="none"/>
        <c:tickLblPos val="nextTo"/>
        <c:spPr>
          <a:ln w="3175">
            <a:solidFill>
              <a:srgbClr val="000000"/>
            </a:solidFill>
            <a:prstDash val="solid"/>
          </a:ln>
        </c:spPr>
        <c:txPr>
          <a:bodyPr rot="0" vert="horz"/>
          <a:lstStyle/>
          <a:p>
            <a:pPr rtl="1">
              <a:defRPr sz="800" b="1" i="0" u="none" strike="noStrike" baseline="0">
                <a:solidFill>
                  <a:srgbClr val="000000"/>
                </a:solidFill>
                <a:latin typeface="Arial"/>
                <a:ea typeface="Arial"/>
                <a:cs typeface="Arial"/>
              </a:defRPr>
            </a:pPr>
            <a:endParaRPr lang="en-US"/>
          </a:p>
        </c:txPr>
        <c:crossAx val="157242176"/>
        <c:crosses val="max"/>
        <c:crossBetween val="between"/>
      </c:valAx>
      <c:catAx>
        <c:axId val="157243296"/>
        <c:scaling>
          <c:orientation val="minMax"/>
        </c:scaling>
        <c:delete val="1"/>
        <c:axPos val="b"/>
        <c:majorTickMark val="out"/>
        <c:minorTickMark val="none"/>
        <c:tickLblPos val="nextTo"/>
        <c:crossAx val="157243856"/>
        <c:crosses val="autoZero"/>
        <c:auto val="1"/>
        <c:lblAlgn val="ctr"/>
        <c:lblOffset val="100"/>
        <c:noMultiLvlLbl val="0"/>
      </c:catAx>
      <c:valAx>
        <c:axId val="157243856"/>
        <c:scaling>
          <c:orientation val="minMax"/>
        </c:scaling>
        <c:delete val="0"/>
        <c:axPos val="l"/>
        <c:numFmt formatCode="\$#,##0.00" sourceLinked="0"/>
        <c:majorTickMark val="cross"/>
        <c:minorTickMark val="none"/>
        <c:tickLblPos val="nextTo"/>
        <c:spPr>
          <a:ln w="3175">
            <a:solidFill>
              <a:srgbClr val="000000"/>
            </a:solidFill>
            <a:prstDash val="solid"/>
          </a:ln>
        </c:spPr>
        <c:txPr>
          <a:bodyPr rot="0" vert="horz"/>
          <a:lstStyle/>
          <a:p>
            <a:pPr rtl="1">
              <a:defRPr sz="800" b="1" i="0" u="none" strike="noStrike" baseline="0">
                <a:solidFill>
                  <a:srgbClr val="000000"/>
                </a:solidFill>
                <a:latin typeface="Arial"/>
                <a:ea typeface="Arial"/>
                <a:cs typeface="Arial"/>
              </a:defRPr>
            </a:pPr>
            <a:endParaRPr lang="en-US"/>
          </a:p>
        </c:txPr>
        <c:crossAx val="157243296"/>
        <c:crosses val="autoZero"/>
        <c:crossBetween val="between"/>
      </c:valAx>
      <c:spPr>
        <a:gradFill rotWithShape="0">
          <a:gsLst>
            <a:gs pos="0">
              <a:srgbClr val="000082"/>
            </a:gs>
            <a:gs pos="30000">
              <a:srgbClr val="66008F"/>
            </a:gs>
            <a:gs pos="64999">
              <a:srgbClr val="BA0066"/>
            </a:gs>
            <a:gs pos="89999">
              <a:srgbClr val="FF0000"/>
            </a:gs>
            <a:gs pos="100000">
              <a:srgbClr val="FF8200"/>
            </a:gs>
          </a:gsLst>
          <a:lin ang="5400000"/>
        </a:gradFill>
        <a:ln w="12700">
          <a:solidFill>
            <a:srgbClr val="808080"/>
          </a:solidFill>
          <a:prstDash val="solid"/>
        </a:ln>
      </c:spPr>
    </c:plotArea>
    <c:plotVisOnly val="1"/>
    <c:dispBlanksAs val="gap"/>
    <c:showDLblsOverMax val="0"/>
  </c:chart>
  <c:spPr>
    <a:noFill/>
    <a:ln w="9525">
      <a:noFill/>
    </a:ln>
  </c:spPr>
  <c:txPr>
    <a:bodyPr/>
    <a:lstStyle/>
    <a:p>
      <a:pPr>
        <a:defRPr sz="1000" b="0" i="0" u="none" strike="noStrike" baseline="0">
          <a:solidFill>
            <a:srgbClr val="000000"/>
          </a:solidFill>
          <a:latin typeface="Arial"/>
          <a:ea typeface="Arial"/>
          <a:cs typeface="Arial"/>
        </a:defRPr>
      </a:pPr>
      <a:endParaRPr lang="en-US"/>
    </a:p>
  </c:txPr>
  <c:userShapes r:id="rId1"/>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4.4444444444444446E-2"/>
          <c:y val="3.6211699164345405E-2"/>
          <c:w val="0.89629629629629626"/>
          <c:h val="0.88857938718662954"/>
        </c:manualLayout>
      </c:layout>
      <c:barChart>
        <c:barDir val="col"/>
        <c:grouping val="clustered"/>
        <c:varyColors val="0"/>
        <c:ser>
          <c:idx val="0"/>
          <c:order val="0"/>
          <c:tx>
            <c:strRef>
              <c:f>SPL!$M$1</c:f>
              <c:strCache>
                <c:ptCount val="1"/>
                <c:pt idx="0">
                  <c:v>Dispersion</c:v>
                </c:pt>
              </c:strCache>
            </c:strRef>
          </c:tx>
          <c:spPr>
            <a:solidFill>
              <a:srgbClr val="9999FF"/>
            </a:solidFill>
            <a:ln w="12700">
              <a:solidFill>
                <a:srgbClr val="000000"/>
              </a:solidFill>
              <a:prstDash val="solid"/>
            </a:ln>
          </c:spPr>
          <c:invertIfNegative val="0"/>
          <c:val>
            <c:numRef>
              <c:f>SPL!$M$1400:$M$2456</c:f>
              <c:numCache>
                <c:formatCode>0.00%</c:formatCode>
                <c:ptCount val="1057"/>
                <c:pt idx="0">
                  <c:v>0.1259995579237056</c:v>
                </c:pt>
                <c:pt idx="1">
                  <c:v>0.14212704089098516</c:v>
                </c:pt>
                <c:pt idx="2">
                  <c:v>0.15604978816658671</c:v>
                </c:pt>
                <c:pt idx="3">
                  <c:v>0.16771450242642497</c:v>
                </c:pt>
                <c:pt idx="4">
                  <c:v>0.17417769113806275</c:v>
                </c:pt>
                <c:pt idx="5">
                  <c:v>0.17797442994580059</c:v>
                </c:pt>
                <c:pt idx="6">
                  <c:v>0.17489648132153907</c:v>
                </c:pt>
                <c:pt idx="7">
                  <c:v>0.17391859341512342</c:v>
                </c:pt>
                <c:pt idx="8">
                  <c:v>0.1622110054891539</c:v>
                </c:pt>
                <c:pt idx="9">
                  <c:v>0.1503431612954429</c:v>
                </c:pt>
                <c:pt idx="10">
                  <c:v>0.14297413268244058</c:v>
                </c:pt>
                <c:pt idx="11">
                  <c:v>0.15548068668829743</c:v>
                </c:pt>
                <c:pt idx="12">
                  <c:v>0.14814649506644795</c:v>
                </c:pt>
                <c:pt idx="13">
                  <c:v>0.14814649506644795</c:v>
                </c:pt>
                <c:pt idx="14">
                  <c:v>0.14814649506644795</c:v>
                </c:pt>
                <c:pt idx="15">
                  <c:v>0.14297413268244058</c:v>
                </c:pt>
                <c:pt idx="16">
                  <c:v>0.14297413268244064</c:v>
                </c:pt>
                <c:pt idx="17">
                  <c:v>0.14560138803356021</c:v>
                </c:pt>
                <c:pt idx="18">
                  <c:v>0.14805513253482727</c:v>
                </c:pt>
                <c:pt idx="19">
                  <c:v>0.14783786785782127</c:v>
                </c:pt>
                <c:pt idx="20">
                  <c:v>0.1464322849108915</c:v>
                </c:pt>
                <c:pt idx="21">
                  <c:v>0.14230753876852839</c:v>
                </c:pt>
                <c:pt idx="22">
                  <c:v>0.13759077131616768</c:v>
                </c:pt>
                <c:pt idx="23">
                  <c:v>0.13223564090036374</c:v>
                </c:pt>
                <c:pt idx="24">
                  <c:v>0.12709927142127928</c:v>
                </c:pt>
                <c:pt idx="25">
                  <c:v>0.12055169109791242</c:v>
                </c:pt>
                <c:pt idx="26">
                  <c:v>0.11827355182352442</c:v>
                </c:pt>
                <c:pt idx="27">
                  <c:v>0.10929329744563888</c:v>
                </c:pt>
                <c:pt idx="28">
                  <c:v>9.9043517174399867E-2</c:v>
                </c:pt>
                <c:pt idx="29">
                  <c:v>7.9304562550519805E-2</c:v>
                </c:pt>
                <c:pt idx="30">
                  <c:v>7.4082873264854895E-2</c:v>
                </c:pt>
                <c:pt idx="31">
                  <c:v>6.8049316091719367E-2</c:v>
                </c:pt>
                <c:pt idx="32">
                  <c:v>6.3309482508405152E-2</c:v>
                </c:pt>
                <c:pt idx="33">
                  <c:v>6.1573237909130489E-2</c:v>
                </c:pt>
                <c:pt idx="34">
                  <c:v>6.5875035975591564E-2</c:v>
                </c:pt>
                <c:pt idx="35">
                  <c:v>6.6498328712826765E-2</c:v>
                </c:pt>
                <c:pt idx="36">
                  <c:v>6.8862317048965449E-2</c:v>
                </c:pt>
                <c:pt idx="37">
                  <c:v>7.4270234803594112E-2</c:v>
                </c:pt>
                <c:pt idx="38">
                  <c:v>7.7473304549579958E-2</c:v>
                </c:pt>
                <c:pt idx="39">
                  <c:v>9.0779111033139431E-2</c:v>
                </c:pt>
                <c:pt idx="40">
                  <c:v>9.01960070516276E-2</c:v>
                </c:pt>
                <c:pt idx="41">
                  <c:v>9.9075080875981561E-2</c:v>
                </c:pt>
                <c:pt idx="42">
                  <c:v>0.11428803676356934</c:v>
                </c:pt>
                <c:pt idx="43">
                  <c:v>0.11865316753870821</c:v>
                </c:pt>
                <c:pt idx="44">
                  <c:v>0.11209187386117442</c:v>
                </c:pt>
                <c:pt idx="45">
                  <c:v>0.10719780555069924</c:v>
                </c:pt>
                <c:pt idx="46">
                  <c:v>0.10016876187114641</c:v>
                </c:pt>
                <c:pt idx="47">
                  <c:v>0.14223938024006899</c:v>
                </c:pt>
                <c:pt idx="48">
                  <c:v>0.1736923348927075</c:v>
                </c:pt>
                <c:pt idx="49">
                  <c:v>0.21042424329729897</c:v>
                </c:pt>
                <c:pt idx="50">
                  <c:v>0.23027594612500185</c:v>
                </c:pt>
                <c:pt idx="51">
                  <c:v>0.24694533422868117</c:v>
                </c:pt>
                <c:pt idx="52">
                  <c:v>0.25543694181974552</c:v>
                </c:pt>
                <c:pt idx="53">
                  <c:v>0.25797404998292678</c:v>
                </c:pt>
                <c:pt idx="54">
                  <c:v>0.25685656355695491</c:v>
                </c:pt>
                <c:pt idx="55">
                  <c:v>0.25762319780105997</c:v>
                </c:pt>
                <c:pt idx="56">
                  <c:v>0.26072552457584991</c:v>
                </c:pt>
                <c:pt idx="57">
                  <c:v>0.26287074398889604</c:v>
                </c:pt>
                <c:pt idx="58">
                  <c:v>0.26213265534444691</c:v>
                </c:pt>
                <c:pt idx="59">
                  <c:v>0.24735163718038017</c:v>
                </c:pt>
                <c:pt idx="60">
                  <c:v>0.23894530550808216</c:v>
                </c:pt>
                <c:pt idx="61">
                  <c:v>0.2235468107563284</c:v>
                </c:pt>
                <c:pt idx="62">
                  <c:v>0.19060398596207653</c:v>
                </c:pt>
                <c:pt idx="63">
                  <c:v>0.16347600556301264</c:v>
                </c:pt>
                <c:pt idx="64">
                  <c:v>0.13953747729973714</c:v>
                </c:pt>
                <c:pt idx="65">
                  <c:v>9.2722062596581098E-2</c:v>
                </c:pt>
                <c:pt idx="66">
                  <c:v>7.4628837349314733E-2</c:v>
                </c:pt>
                <c:pt idx="67">
                  <c:v>7.4628837349314719E-2</c:v>
                </c:pt>
                <c:pt idx="68">
                  <c:v>7.3612951525568654E-2</c:v>
                </c:pt>
                <c:pt idx="69">
                  <c:v>6.6675175151305041E-2</c:v>
                </c:pt>
                <c:pt idx="70">
                  <c:v>6.4858756912929097E-2</c:v>
                </c:pt>
                <c:pt idx="71">
                  <c:v>6.4858756912929097E-2</c:v>
                </c:pt>
                <c:pt idx="72">
                  <c:v>6.6675175151305055E-2</c:v>
                </c:pt>
                <c:pt idx="73">
                  <c:v>0.14767688593391259</c:v>
                </c:pt>
                <c:pt idx="74">
                  <c:v>0.18205116114028183</c:v>
                </c:pt>
                <c:pt idx="75">
                  <c:v>0.264685482403553</c:v>
                </c:pt>
                <c:pt idx="76">
                  <c:v>0.2937829844989156</c:v>
                </c:pt>
                <c:pt idx="77">
                  <c:v>0.33505142265556825</c:v>
                </c:pt>
                <c:pt idx="78">
                  <c:v>0.37553825273009933</c:v>
                </c:pt>
                <c:pt idx="79">
                  <c:v>0.40988423202794377</c:v>
                </c:pt>
                <c:pt idx="80">
                  <c:v>0.44924974453133654</c:v>
                </c:pt>
                <c:pt idx="81">
                  <c:v>0.48015818986355613</c:v>
                </c:pt>
                <c:pt idx="82">
                  <c:v>0.48885248919931007</c:v>
                </c:pt>
                <c:pt idx="83">
                  <c:v>0.49457939151618974</c:v>
                </c:pt>
                <c:pt idx="84">
                  <c:v>0.48541338797437278</c:v>
                </c:pt>
                <c:pt idx="85">
                  <c:v>0.47584595194577473</c:v>
                </c:pt>
                <c:pt idx="86">
                  <c:v>0.45275086867934639</c:v>
                </c:pt>
                <c:pt idx="87">
                  <c:v>0.42985999389622881</c:v>
                </c:pt>
                <c:pt idx="88">
                  <c:v>0.39528687594334511</c:v>
                </c:pt>
                <c:pt idx="89">
                  <c:v>0.37607234057163036</c:v>
                </c:pt>
                <c:pt idx="90">
                  <c:v>0.33518706813063925</c:v>
                </c:pt>
                <c:pt idx="91">
                  <c:v>0.27544968708674822</c:v>
                </c:pt>
                <c:pt idx="92">
                  <c:v>0.21189514460826336</c:v>
                </c:pt>
                <c:pt idx="93">
                  <c:v>0.19528901583554448</c:v>
                </c:pt>
                <c:pt idx="94">
                  <c:v>0.20787401574803133</c:v>
                </c:pt>
                <c:pt idx="95">
                  <c:v>0.22954801655524101</c:v>
                </c:pt>
                <c:pt idx="96">
                  <c:v>0.21218826484386838</c:v>
                </c:pt>
                <c:pt idx="97">
                  <c:v>0.2106647050659953</c:v>
                </c:pt>
                <c:pt idx="98">
                  <c:v>0.20905442894230034</c:v>
                </c:pt>
                <c:pt idx="99">
                  <c:v>0.20845694051812996</c:v>
                </c:pt>
                <c:pt idx="100">
                  <c:v>0.21639993433033997</c:v>
                </c:pt>
                <c:pt idx="101">
                  <c:v>0.23074156838484711</c:v>
                </c:pt>
                <c:pt idx="102">
                  <c:v>0.22435788877931426</c:v>
                </c:pt>
                <c:pt idx="103">
                  <c:v>0.21317817495772043</c:v>
                </c:pt>
                <c:pt idx="104">
                  <c:v>0.2060726322311211</c:v>
                </c:pt>
                <c:pt idx="105">
                  <c:v>0.19339909425009905</c:v>
                </c:pt>
                <c:pt idx="106">
                  <c:v>0.17332774606894222</c:v>
                </c:pt>
                <c:pt idx="107">
                  <c:v>0.14889987937227173</c:v>
                </c:pt>
                <c:pt idx="108">
                  <c:v>0.12737152846893721</c:v>
                </c:pt>
                <c:pt idx="109">
                  <c:v>0.12646525174568554</c:v>
                </c:pt>
                <c:pt idx="110">
                  <c:v>0.14210916069983492</c:v>
                </c:pt>
                <c:pt idx="111">
                  <c:v>0.12855181348274269</c:v>
                </c:pt>
                <c:pt idx="112">
                  <c:v>0.13996445859091172</c:v>
                </c:pt>
                <c:pt idx="113">
                  <c:v>0.14019361218387222</c:v>
                </c:pt>
                <c:pt idx="114">
                  <c:v>0.16301350947760246</c:v>
                </c:pt>
                <c:pt idx="115">
                  <c:v>0.20089743141809976</c:v>
                </c:pt>
                <c:pt idx="116">
                  <c:v>0.22196675521143422</c:v>
                </c:pt>
                <c:pt idx="117">
                  <c:v>0.24145828263500219</c:v>
                </c:pt>
                <c:pt idx="118">
                  <c:v>0.24684940310597792</c:v>
                </c:pt>
                <c:pt idx="119">
                  <c:v>0.24293616336630225</c:v>
                </c:pt>
                <c:pt idx="120">
                  <c:v>0.24287064360701985</c:v>
                </c:pt>
                <c:pt idx="121">
                  <c:v>0.24231768381959209</c:v>
                </c:pt>
                <c:pt idx="122">
                  <c:v>0.23404835883398278</c:v>
                </c:pt>
                <c:pt idx="123">
                  <c:v>0.22043129148989074</c:v>
                </c:pt>
                <c:pt idx="124">
                  <c:v>0.20925960888786474</c:v>
                </c:pt>
                <c:pt idx="125">
                  <c:v>0.20088564952726948</c:v>
                </c:pt>
                <c:pt idx="126">
                  <c:v>0.18183342339218639</c:v>
                </c:pt>
                <c:pt idx="127">
                  <c:v>0.16149113676459378</c:v>
                </c:pt>
                <c:pt idx="128">
                  <c:v>0.14178110861170667</c:v>
                </c:pt>
                <c:pt idx="129">
                  <c:v>0.108279746691427</c:v>
                </c:pt>
                <c:pt idx="130">
                  <c:v>0.10566714593080585</c:v>
                </c:pt>
                <c:pt idx="131">
                  <c:v>0.10361657431438286</c:v>
                </c:pt>
                <c:pt idx="132">
                  <c:v>0.10361657431438286</c:v>
                </c:pt>
                <c:pt idx="133">
                  <c:v>0.10402691131168128</c:v>
                </c:pt>
                <c:pt idx="134">
                  <c:v>0.10361657431438286</c:v>
                </c:pt>
                <c:pt idx="135">
                  <c:v>9.3959064595983591E-2</c:v>
                </c:pt>
                <c:pt idx="136">
                  <c:v>8.8938335304306254E-2</c:v>
                </c:pt>
                <c:pt idx="137">
                  <c:v>7.6625817171736416E-2</c:v>
                </c:pt>
                <c:pt idx="138">
                  <c:v>7.3661144895234745E-2</c:v>
                </c:pt>
                <c:pt idx="139">
                  <c:v>8.6597985312744985E-2</c:v>
                </c:pt>
                <c:pt idx="140">
                  <c:v>9.2563569272811896E-2</c:v>
                </c:pt>
                <c:pt idx="141">
                  <c:v>0.10182665189752875</c:v>
                </c:pt>
                <c:pt idx="142">
                  <c:v>0.10731178498497289</c:v>
                </c:pt>
                <c:pt idx="143">
                  <c:v>0.14820525464477696</c:v>
                </c:pt>
                <c:pt idx="144">
                  <c:v>0.19782258269999944</c:v>
                </c:pt>
                <c:pt idx="145">
                  <c:v>0.23610932317297956</c:v>
                </c:pt>
                <c:pt idx="146">
                  <c:v>0.26198909041826585</c:v>
                </c:pt>
                <c:pt idx="147">
                  <c:v>0.27460676747161461</c:v>
                </c:pt>
                <c:pt idx="148">
                  <c:v>0.29961054023159611</c:v>
                </c:pt>
                <c:pt idx="149">
                  <c:v>0.31636663345375471</c:v>
                </c:pt>
                <c:pt idx="150">
                  <c:v>0.35168188314952781</c:v>
                </c:pt>
                <c:pt idx="151">
                  <c:v>0.39425247138125674</c:v>
                </c:pt>
                <c:pt idx="152">
                  <c:v>0.43787375308544185</c:v>
                </c:pt>
                <c:pt idx="153">
                  <c:v>0.50996745466165572</c:v>
                </c:pt>
                <c:pt idx="154">
                  <c:v>0.51004736419247432</c:v>
                </c:pt>
                <c:pt idx="155">
                  <c:v>0.50373066838617808</c:v>
                </c:pt>
                <c:pt idx="156">
                  <c:v>0.49357457285425865</c:v>
                </c:pt>
                <c:pt idx="157">
                  <c:v>0.45865640501818544</c:v>
                </c:pt>
                <c:pt idx="158">
                  <c:v>0.4154986861842887</c:v>
                </c:pt>
                <c:pt idx="159">
                  <c:v>0.38317580732234241</c:v>
                </c:pt>
                <c:pt idx="160">
                  <c:v>0.34250003168468246</c:v>
                </c:pt>
                <c:pt idx="161">
                  <c:v>0.29902833041377824</c:v>
                </c:pt>
                <c:pt idx="162">
                  <c:v>0.25426121412286179</c:v>
                </c:pt>
                <c:pt idx="163">
                  <c:v>0.23396168220615318</c:v>
                </c:pt>
                <c:pt idx="164">
                  <c:v>0.23094858161009985</c:v>
                </c:pt>
                <c:pt idx="165">
                  <c:v>0.22381420442261882</c:v>
                </c:pt>
                <c:pt idx="166">
                  <c:v>0.21236107876641264</c:v>
                </c:pt>
                <c:pt idx="167">
                  <c:v>0.19323643811542704</c:v>
                </c:pt>
                <c:pt idx="168">
                  <c:v>0.18197135617732035</c:v>
                </c:pt>
                <c:pt idx="169">
                  <c:v>0.17827719733255884</c:v>
                </c:pt>
                <c:pt idx="170">
                  <c:v>0.17999646236967404</c:v>
                </c:pt>
                <c:pt idx="171">
                  <c:v>0.18164971174507341</c:v>
                </c:pt>
                <c:pt idx="172">
                  <c:v>0.19011413101525459</c:v>
                </c:pt>
                <c:pt idx="173">
                  <c:v>0.16316724798879148</c:v>
                </c:pt>
                <c:pt idx="174">
                  <c:v>0.16892816896219259</c:v>
                </c:pt>
                <c:pt idx="175">
                  <c:v>0.16450821371629493</c:v>
                </c:pt>
                <c:pt idx="176">
                  <c:v>0.16282095013017989</c:v>
                </c:pt>
                <c:pt idx="177">
                  <c:v>0.16282095013017991</c:v>
                </c:pt>
                <c:pt idx="178">
                  <c:v>0.15886917026965153</c:v>
                </c:pt>
                <c:pt idx="179">
                  <c:v>0.15695378776318275</c:v>
                </c:pt>
                <c:pt idx="180">
                  <c:v>0.17097757965232283</c:v>
                </c:pt>
                <c:pt idx="181">
                  <c:v>0.17971783550499332</c:v>
                </c:pt>
                <c:pt idx="182">
                  <c:v>0.18729279316043959</c:v>
                </c:pt>
                <c:pt idx="183">
                  <c:v>0.20875726872994627</c:v>
                </c:pt>
                <c:pt idx="184">
                  <c:v>0.257351308408582</c:v>
                </c:pt>
                <c:pt idx="185">
                  <c:v>0.37844785953485954</c:v>
                </c:pt>
                <c:pt idx="186">
                  <c:v>0.51234625266384293</c:v>
                </c:pt>
                <c:pt idx="187">
                  <c:v>0.57961830228260225</c:v>
                </c:pt>
                <c:pt idx="188">
                  <c:v>0.61410873656237275</c:v>
                </c:pt>
                <c:pt idx="189">
                  <c:v>0.65345771165129374</c:v>
                </c:pt>
                <c:pt idx="190">
                  <c:v>0.66809322628436274</c:v>
                </c:pt>
                <c:pt idx="191">
                  <c:v>0.68129269426707573</c:v>
                </c:pt>
                <c:pt idx="192">
                  <c:v>0.65266955134253535</c:v>
                </c:pt>
                <c:pt idx="193">
                  <c:v>0.62072018396081241</c:v>
                </c:pt>
                <c:pt idx="194">
                  <c:v>0.57112651456224317</c:v>
                </c:pt>
                <c:pt idx="195">
                  <c:v>0.52717025564747177</c:v>
                </c:pt>
                <c:pt idx="196">
                  <c:v>0.50149678870240011</c:v>
                </c:pt>
                <c:pt idx="197">
                  <c:v>0.45110680254667718</c:v>
                </c:pt>
                <c:pt idx="198">
                  <c:v>0.38135290339317257</c:v>
                </c:pt>
                <c:pt idx="199">
                  <c:v>0.31737065910025136</c:v>
                </c:pt>
                <c:pt idx="200">
                  <c:v>0.27826086956521767</c:v>
                </c:pt>
                <c:pt idx="201">
                  <c:v>0.23178134547784865</c:v>
                </c:pt>
                <c:pt idx="202">
                  <c:v>0.18121435929122268</c:v>
                </c:pt>
                <c:pt idx="203">
                  <c:v>0.15443880230721219</c:v>
                </c:pt>
                <c:pt idx="204">
                  <c:v>0.14840030286219089</c:v>
                </c:pt>
                <c:pt idx="205">
                  <c:v>0.14841958090373578</c:v>
                </c:pt>
                <c:pt idx="206">
                  <c:v>0.13299465218336437</c:v>
                </c:pt>
                <c:pt idx="207">
                  <c:v>0.13292103331767707</c:v>
                </c:pt>
                <c:pt idx="208">
                  <c:v>0.13292103331767707</c:v>
                </c:pt>
                <c:pt idx="209">
                  <c:v>0.13654155530759063</c:v>
                </c:pt>
                <c:pt idx="210">
                  <c:v>0.14069747351172526</c:v>
                </c:pt>
                <c:pt idx="211">
                  <c:v>0.13386789385412132</c:v>
                </c:pt>
                <c:pt idx="212">
                  <c:v>0.13408726655601672</c:v>
                </c:pt>
                <c:pt idx="213">
                  <c:v>0.13742050298368225</c:v>
                </c:pt>
                <c:pt idx="214">
                  <c:v>0.13858012345673151</c:v>
                </c:pt>
                <c:pt idx="215">
                  <c:v>0.1379762603479287</c:v>
                </c:pt>
                <c:pt idx="216">
                  <c:v>0.13345213847634335</c:v>
                </c:pt>
                <c:pt idx="217">
                  <c:v>0.13859053496515347</c:v>
                </c:pt>
                <c:pt idx="218">
                  <c:v>0.19275987548451903</c:v>
                </c:pt>
                <c:pt idx="219">
                  <c:v>0.2240715545383189</c:v>
                </c:pt>
                <c:pt idx="220">
                  <c:v>0.23852295666284731</c:v>
                </c:pt>
                <c:pt idx="221">
                  <c:v>0.29551361085537148</c:v>
                </c:pt>
                <c:pt idx="222">
                  <c:v>0.35653990206572977</c:v>
                </c:pt>
                <c:pt idx="223">
                  <c:v>0.37060300448302186</c:v>
                </c:pt>
                <c:pt idx="224">
                  <c:v>0.3849549960588457</c:v>
                </c:pt>
                <c:pt idx="225">
                  <c:v>0.39143017583107492</c:v>
                </c:pt>
                <c:pt idx="226">
                  <c:v>0.38023240909383632</c:v>
                </c:pt>
                <c:pt idx="227">
                  <c:v>0.36395876729908289</c:v>
                </c:pt>
                <c:pt idx="228">
                  <c:v>0.35544163982213034</c:v>
                </c:pt>
                <c:pt idx="229">
                  <c:v>0.35461434207604192</c:v>
                </c:pt>
                <c:pt idx="230">
                  <c:v>0.35174207067169799</c:v>
                </c:pt>
                <c:pt idx="231">
                  <c:v>0.34089850821525219</c:v>
                </c:pt>
                <c:pt idx="232">
                  <c:v>0.31590073104952421</c:v>
                </c:pt>
                <c:pt idx="233">
                  <c:v>0.28092982358739188</c:v>
                </c:pt>
                <c:pt idx="234">
                  <c:v>0.25250574073682497</c:v>
                </c:pt>
                <c:pt idx="235">
                  <c:v>0.2561994460328535</c:v>
                </c:pt>
                <c:pt idx="236">
                  <c:v>0.26582372582949826</c:v>
                </c:pt>
                <c:pt idx="237">
                  <c:v>0.30953710158916364</c:v>
                </c:pt>
                <c:pt idx="238">
                  <c:v>0.36447333030491214</c:v>
                </c:pt>
                <c:pt idx="239">
                  <c:v>0.40102024680234177</c:v>
                </c:pt>
                <c:pt idx="240">
                  <c:v>0.43065797299077352</c:v>
                </c:pt>
                <c:pt idx="241">
                  <c:v>0.43423062864960205</c:v>
                </c:pt>
                <c:pt idx="242">
                  <c:v>0.40983665415088416</c:v>
                </c:pt>
                <c:pt idx="243">
                  <c:v>0.39446067639082649</c:v>
                </c:pt>
                <c:pt idx="244">
                  <c:v>0.35918889423159067</c:v>
                </c:pt>
                <c:pt idx="245">
                  <c:v>0.3445879383074163</c:v>
                </c:pt>
                <c:pt idx="246">
                  <c:v>0.34036557824704888</c:v>
                </c:pt>
                <c:pt idx="247">
                  <c:v>0.34298852643666922</c:v>
                </c:pt>
                <c:pt idx="248">
                  <c:v>0.35126413295129832</c:v>
                </c:pt>
                <c:pt idx="249">
                  <c:v>0.37351187661838392</c:v>
                </c:pt>
                <c:pt idx="250">
                  <c:v>0.40362168689115152</c:v>
                </c:pt>
                <c:pt idx="251">
                  <c:v>0.43945320012333017</c:v>
                </c:pt>
                <c:pt idx="252">
                  <c:v>0.48867912023109333</c:v>
                </c:pt>
                <c:pt idx="253">
                  <c:v>0.53427130141885304</c:v>
                </c:pt>
                <c:pt idx="254">
                  <c:v>0.56740119599740091</c:v>
                </c:pt>
                <c:pt idx="255">
                  <c:v>0.55704918977045959</c:v>
                </c:pt>
                <c:pt idx="256">
                  <c:v>0.54338972809770381</c:v>
                </c:pt>
                <c:pt idx="257">
                  <c:v>0.50765721439841183</c:v>
                </c:pt>
                <c:pt idx="258">
                  <c:v>0.45404356995792705</c:v>
                </c:pt>
                <c:pt idx="259">
                  <c:v>0.40914782587825055</c:v>
                </c:pt>
                <c:pt idx="260">
                  <c:v>0.35702278839567092</c:v>
                </c:pt>
                <c:pt idx="261">
                  <c:v>0.30914196954977624</c:v>
                </c:pt>
                <c:pt idx="262">
                  <c:v>0.25117570224707414</c:v>
                </c:pt>
                <c:pt idx="263">
                  <c:v>0.16809187048918328</c:v>
                </c:pt>
                <c:pt idx="264">
                  <c:v>0.1390243272394924</c:v>
                </c:pt>
                <c:pt idx="265">
                  <c:v>0.13285997938059049</c:v>
                </c:pt>
                <c:pt idx="266">
                  <c:v>0.11699857979508364</c:v>
                </c:pt>
                <c:pt idx="267">
                  <c:v>0.10917927789443292</c:v>
                </c:pt>
                <c:pt idx="268">
                  <c:v>9.7328445440635694E-2</c:v>
                </c:pt>
                <c:pt idx="269">
                  <c:v>9.7328445440635708E-2</c:v>
                </c:pt>
                <c:pt idx="270">
                  <c:v>0.12593310313698144</c:v>
                </c:pt>
                <c:pt idx="271">
                  <c:v>0.17138891573286322</c:v>
                </c:pt>
                <c:pt idx="272">
                  <c:v>0.27028729735731044</c:v>
                </c:pt>
                <c:pt idx="273">
                  <c:v>0.3258774547336159</c:v>
                </c:pt>
                <c:pt idx="274">
                  <c:v>0.35886619551731469</c:v>
                </c:pt>
                <c:pt idx="275">
                  <c:v>0.39871382636655939</c:v>
                </c:pt>
                <c:pt idx="276">
                  <c:v>0.41776797213794692</c:v>
                </c:pt>
                <c:pt idx="277">
                  <c:v>0.4216218942274127</c:v>
                </c:pt>
                <c:pt idx="278">
                  <c:v>0.43357467499603464</c:v>
                </c:pt>
                <c:pt idx="279">
                  <c:v>0.43412852967024457</c:v>
                </c:pt>
                <c:pt idx="280">
                  <c:v>0.48898964479063295</c:v>
                </c:pt>
                <c:pt idx="281">
                  <c:v>0.54908434208252721</c:v>
                </c:pt>
                <c:pt idx="282">
                  <c:v>0.63575166628011215</c:v>
                </c:pt>
                <c:pt idx="283">
                  <c:v>0.68344306368577634</c:v>
                </c:pt>
                <c:pt idx="284">
                  <c:v>0.70764167404762901</c:v>
                </c:pt>
                <c:pt idx="285">
                  <c:v>0.73858879429151869</c:v>
                </c:pt>
                <c:pt idx="286">
                  <c:v>0.73870809715625541</c:v>
                </c:pt>
                <c:pt idx="287">
                  <c:v>0.69777659484854759</c:v>
                </c:pt>
                <c:pt idx="288">
                  <c:v>0.61999577420403196</c:v>
                </c:pt>
                <c:pt idx="289">
                  <c:v>0.53170322554503158</c:v>
                </c:pt>
                <c:pt idx="290">
                  <c:v>0.47466101808817979</c:v>
                </c:pt>
                <c:pt idx="291">
                  <c:v>0.44250108111136455</c:v>
                </c:pt>
                <c:pt idx="292">
                  <c:v>0.44175343718772764</c:v>
                </c:pt>
                <c:pt idx="293">
                  <c:v>0.43894501739525382</c:v>
                </c:pt>
                <c:pt idx="294">
                  <c:v>0.42941482512167539</c:v>
                </c:pt>
                <c:pt idx="295">
                  <c:v>0.41991932979220348</c:v>
                </c:pt>
                <c:pt idx="296">
                  <c:v>0.39114578309895398</c:v>
                </c:pt>
                <c:pt idx="297">
                  <c:v>0.33448434026528279</c:v>
                </c:pt>
                <c:pt idx="298">
                  <c:v>0.28894112430059016</c:v>
                </c:pt>
                <c:pt idx="299">
                  <c:v>0.23482503661445334</c:v>
                </c:pt>
                <c:pt idx="300">
                  <c:v>0.23549200178457508</c:v>
                </c:pt>
                <c:pt idx="301">
                  <c:v>0.2463895724704927</c:v>
                </c:pt>
                <c:pt idx="302">
                  <c:v>0.22060742853210877</c:v>
                </c:pt>
                <c:pt idx="303">
                  <c:v>0.20755190246331673</c:v>
                </c:pt>
                <c:pt idx="304">
                  <c:v>0.19058580318887255</c:v>
                </c:pt>
                <c:pt idx="305">
                  <c:v>0.15951205797985282</c:v>
                </c:pt>
                <c:pt idx="306">
                  <c:v>0.14702794569666897</c:v>
                </c:pt>
                <c:pt idx="307">
                  <c:v>0.15105837708376885</c:v>
                </c:pt>
                <c:pt idx="308">
                  <c:v>0.16876550795071893</c:v>
                </c:pt>
                <c:pt idx="309">
                  <c:v>0.19527038510222591</c:v>
                </c:pt>
                <c:pt idx="310">
                  <c:v>0.21057420015571024</c:v>
                </c:pt>
                <c:pt idx="311">
                  <c:v>0.20508622414083025</c:v>
                </c:pt>
                <c:pt idx="312">
                  <c:v>0.22971916149050398</c:v>
                </c:pt>
                <c:pt idx="313">
                  <c:v>0.26442188218027962</c:v>
                </c:pt>
                <c:pt idx="314">
                  <c:v>0.30598182617751746</c:v>
                </c:pt>
                <c:pt idx="315">
                  <c:v>0.34021922571944707</c:v>
                </c:pt>
                <c:pt idx="316">
                  <c:v>0.36611861037433086</c:v>
                </c:pt>
                <c:pt idx="317">
                  <c:v>0.38481299483946485</c:v>
                </c:pt>
                <c:pt idx="318">
                  <c:v>0.38378564207031407</c:v>
                </c:pt>
                <c:pt idx="319">
                  <c:v>0.38611199929589163</c:v>
                </c:pt>
                <c:pt idx="320">
                  <c:v>0.38220450111756615</c:v>
                </c:pt>
                <c:pt idx="321">
                  <c:v>0.3395753679822423</c:v>
                </c:pt>
                <c:pt idx="322">
                  <c:v>0.29956186139391766</c:v>
                </c:pt>
                <c:pt idx="323">
                  <c:v>0.26121167085745789</c:v>
                </c:pt>
                <c:pt idx="324">
                  <c:v>0.20608372484448201</c:v>
                </c:pt>
                <c:pt idx="325">
                  <c:v>0.17596843093229164</c:v>
                </c:pt>
                <c:pt idx="326">
                  <c:v>0.15948765812797691</c:v>
                </c:pt>
                <c:pt idx="327">
                  <c:v>0.14517585125145002</c:v>
                </c:pt>
                <c:pt idx="328">
                  <c:v>0.14309950125009524</c:v>
                </c:pt>
                <c:pt idx="329">
                  <c:v>0.14778215043993115</c:v>
                </c:pt>
                <c:pt idx="330">
                  <c:v>0.19060784273789227</c:v>
                </c:pt>
                <c:pt idx="331">
                  <c:v>0.23188237294994196</c:v>
                </c:pt>
                <c:pt idx="332">
                  <c:v>0.24836444272013447</c:v>
                </c:pt>
                <c:pt idx="333">
                  <c:v>0.25738860911009309</c:v>
                </c:pt>
                <c:pt idx="334">
                  <c:v>0.24277203697693892</c:v>
                </c:pt>
                <c:pt idx="335">
                  <c:v>0.2277155768455626</c:v>
                </c:pt>
                <c:pt idx="336">
                  <c:v>0.21266495735966778</c:v>
                </c:pt>
                <c:pt idx="337">
                  <c:v>0.20272951708195966</c:v>
                </c:pt>
                <c:pt idx="338">
                  <c:v>0.21221660716704704</c:v>
                </c:pt>
                <c:pt idx="339">
                  <c:v>0.20913337480863631</c:v>
                </c:pt>
                <c:pt idx="340">
                  <c:v>0.20238510956605993</c:v>
                </c:pt>
                <c:pt idx="341">
                  <c:v>0.19301821742018627</c:v>
                </c:pt>
                <c:pt idx="342">
                  <c:v>0.18545002498745278</c:v>
                </c:pt>
                <c:pt idx="343">
                  <c:v>0.16563734193584637</c:v>
                </c:pt>
                <c:pt idx="344">
                  <c:v>0.16299800310503143</c:v>
                </c:pt>
                <c:pt idx="345">
                  <c:v>0.16381699672400865</c:v>
                </c:pt>
                <c:pt idx="346">
                  <c:v>0.14874218195691141</c:v>
                </c:pt>
                <c:pt idx="347">
                  <c:v>0.14255239769067105</c:v>
                </c:pt>
                <c:pt idx="348">
                  <c:v>0.14450291330247128</c:v>
                </c:pt>
                <c:pt idx="349">
                  <c:v>0.14251168699689187</c:v>
                </c:pt>
                <c:pt idx="350">
                  <c:v>0.13837246201658149</c:v>
                </c:pt>
                <c:pt idx="351">
                  <c:v>0.12603910893892806</c:v>
                </c:pt>
                <c:pt idx="352">
                  <c:v>0.127627031481929</c:v>
                </c:pt>
                <c:pt idx="353">
                  <c:v>0.13300441348499276</c:v>
                </c:pt>
                <c:pt idx="354">
                  <c:v>0.14655293920797779</c:v>
                </c:pt>
                <c:pt idx="355">
                  <c:v>0.161138216633716</c:v>
                </c:pt>
                <c:pt idx="356">
                  <c:v>0.15901518808928122</c:v>
                </c:pt>
                <c:pt idx="357">
                  <c:v>0.15570394610271718</c:v>
                </c:pt>
                <c:pt idx="358">
                  <c:v>0.16393006326091805</c:v>
                </c:pt>
                <c:pt idx="359">
                  <c:v>0.17955891079442482</c:v>
                </c:pt>
                <c:pt idx="360">
                  <c:v>0.1974905957705278</c:v>
                </c:pt>
                <c:pt idx="361">
                  <c:v>0.19256022205236401</c:v>
                </c:pt>
                <c:pt idx="362">
                  <c:v>0.1873335680731042</c:v>
                </c:pt>
                <c:pt idx="363">
                  <c:v>0.18050821178036067</c:v>
                </c:pt>
                <c:pt idx="364">
                  <c:v>0.18407561202276934</c:v>
                </c:pt>
                <c:pt idx="365">
                  <c:v>0.17991861203733939</c:v>
                </c:pt>
                <c:pt idx="366">
                  <c:v>0.17841434786397442</c:v>
                </c:pt>
                <c:pt idx="367">
                  <c:v>0.1773550531044942</c:v>
                </c:pt>
                <c:pt idx="368">
                  <c:v>0.17379129483880298</c:v>
                </c:pt>
                <c:pt idx="369">
                  <c:v>0.15383766564964857</c:v>
                </c:pt>
                <c:pt idx="370">
                  <c:v>0.12452371560720375</c:v>
                </c:pt>
                <c:pt idx="371">
                  <c:v>0.10242864487755057</c:v>
                </c:pt>
                <c:pt idx="372">
                  <c:v>9.8582798179990924E-2</c:v>
                </c:pt>
                <c:pt idx="373">
                  <c:v>9.1387477650163029E-2</c:v>
                </c:pt>
                <c:pt idx="374">
                  <c:v>9.3549913471408813E-2</c:v>
                </c:pt>
                <c:pt idx="375">
                  <c:v>9.3414593134924312E-2</c:v>
                </c:pt>
                <c:pt idx="376">
                  <c:v>9.8206020831007074E-2</c:v>
                </c:pt>
                <c:pt idx="377">
                  <c:v>9.9101170494379123E-2</c:v>
                </c:pt>
                <c:pt idx="378">
                  <c:v>9.9141037885408886E-2</c:v>
                </c:pt>
                <c:pt idx="379">
                  <c:v>9.7560456495201966E-2</c:v>
                </c:pt>
                <c:pt idx="380">
                  <c:v>0.10447635212767088</c:v>
                </c:pt>
                <c:pt idx="381">
                  <c:v>0.12760685135509289</c:v>
                </c:pt>
                <c:pt idx="382">
                  <c:v>0.13745320816047263</c:v>
                </c:pt>
                <c:pt idx="383">
                  <c:v>0.16937982093591247</c:v>
                </c:pt>
                <c:pt idx="384">
                  <c:v>0.17979687781178991</c:v>
                </c:pt>
                <c:pt idx="385">
                  <c:v>0.18157131835526086</c:v>
                </c:pt>
                <c:pt idx="386">
                  <c:v>0.18394238283951123</c:v>
                </c:pt>
                <c:pt idx="387">
                  <c:v>0.18600233472404756</c:v>
                </c:pt>
                <c:pt idx="388">
                  <c:v>0.18641097041970717</c:v>
                </c:pt>
                <c:pt idx="389">
                  <c:v>0.1832811854678672</c:v>
                </c:pt>
                <c:pt idx="390">
                  <c:v>0.17952309712085637</c:v>
                </c:pt>
                <c:pt idx="391">
                  <c:v>0.17377468912693547</c:v>
                </c:pt>
                <c:pt idx="392">
                  <c:v>0.15914009158900352</c:v>
                </c:pt>
                <c:pt idx="393">
                  <c:v>0.18441066172094941</c:v>
                </c:pt>
                <c:pt idx="394">
                  <c:v>0.21231986372218176</c:v>
                </c:pt>
                <c:pt idx="395">
                  <c:v>0.21851447882729386</c:v>
                </c:pt>
                <c:pt idx="396">
                  <c:v>0.21081463961760866</c:v>
                </c:pt>
                <c:pt idx="397">
                  <c:v>0.20564586066666082</c:v>
                </c:pt>
                <c:pt idx="398">
                  <c:v>0.20549663166718188</c:v>
                </c:pt>
                <c:pt idx="399">
                  <c:v>0.20622852834599326</c:v>
                </c:pt>
                <c:pt idx="400">
                  <c:v>0.21387034881418968</c:v>
                </c:pt>
                <c:pt idx="401">
                  <c:v>0.24868578416289727</c:v>
                </c:pt>
                <c:pt idx="402">
                  <c:v>0.26410161400836485</c:v>
                </c:pt>
                <c:pt idx="403">
                  <c:v>0.28216514307134061</c:v>
                </c:pt>
                <c:pt idx="404">
                  <c:v>0.29793146862129621</c:v>
                </c:pt>
                <c:pt idx="405">
                  <c:v>0.2930656916615364</c:v>
                </c:pt>
                <c:pt idx="406">
                  <c:v>0.29595108651005875</c:v>
                </c:pt>
                <c:pt idx="407">
                  <c:v>0.29104884868977782</c:v>
                </c:pt>
                <c:pt idx="408">
                  <c:v>0.28330288481388133</c:v>
                </c:pt>
                <c:pt idx="409">
                  <c:v>0.26373023632193315</c:v>
                </c:pt>
                <c:pt idx="410">
                  <c:v>0.22665986154961332</c:v>
                </c:pt>
                <c:pt idx="411">
                  <c:v>0.17287695659985136</c:v>
                </c:pt>
                <c:pt idx="412">
                  <c:v>0.11131456385248258</c:v>
                </c:pt>
                <c:pt idx="413">
                  <c:v>0.10734352705616569</c:v>
                </c:pt>
                <c:pt idx="414">
                  <c:v>0.10691553779609514</c:v>
                </c:pt>
                <c:pt idx="415">
                  <c:v>9.9826540069120437E-2</c:v>
                </c:pt>
                <c:pt idx="416">
                  <c:v>9.0128012852064787E-2</c:v>
                </c:pt>
                <c:pt idx="417">
                  <c:v>8.1436698589697723E-2</c:v>
                </c:pt>
                <c:pt idx="418">
                  <c:v>7.4815059342173668E-2</c:v>
                </c:pt>
                <c:pt idx="419">
                  <c:v>7.0897511952005665E-2</c:v>
                </c:pt>
                <c:pt idx="420">
                  <c:v>8.342915640136582E-2</c:v>
                </c:pt>
                <c:pt idx="421">
                  <c:v>0.12548221773968318</c:v>
                </c:pt>
                <c:pt idx="422">
                  <c:v>0.16498648638682886</c:v>
                </c:pt>
                <c:pt idx="423">
                  <c:v>0.1892266537091056</c:v>
                </c:pt>
                <c:pt idx="424">
                  <c:v>0.20749625146489181</c:v>
                </c:pt>
                <c:pt idx="425">
                  <c:v>0.23018685158770877</c:v>
                </c:pt>
                <c:pt idx="426">
                  <c:v>0.25649868131545572</c:v>
                </c:pt>
                <c:pt idx="427">
                  <c:v>0.27076976538156344</c:v>
                </c:pt>
                <c:pt idx="428">
                  <c:v>0.28907268006602438</c:v>
                </c:pt>
                <c:pt idx="429">
                  <c:v>0.2942003950506008</c:v>
                </c:pt>
                <c:pt idx="430">
                  <c:v>0.2860349913356755</c:v>
                </c:pt>
                <c:pt idx="431">
                  <c:v>0.28215633820768499</c:v>
                </c:pt>
                <c:pt idx="432">
                  <c:v>0.2775851993657148</c:v>
                </c:pt>
                <c:pt idx="433">
                  <c:v>0.28674629443979749</c:v>
                </c:pt>
                <c:pt idx="434">
                  <c:v>0.29601251266794709</c:v>
                </c:pt>
                <c:pt idx="435">
                  <c:v>0.28724937060903755</c:v>
                </c:pt>
                <c:pt idx="436">
                  <c:v>0.26802216851519811</c:v>
                </c:pt>
                <c:pt idx="437">
                  <c:v>0.23360261258235443</c:v>
                </c:pt>
                <c:pt idx="438">
                  <c:v>0.19626304317364346</c:v>
                </c:pt>
                <c:pt idx="439">
                  <c:v>0.1589899305727393</c:v>
                </c:pt>
                <c:pt idx="440">
                  <c:v>0.13766588912810632</c:v>
                </c:pt>
                <c:pt idx="441">
                  <c:v>0.13194615906982723</c:v>
                </c:pt>
                <c:pt idx="442">
                  <c:v>0.13237192522179583</c:v>
                </c:pt>
                <c:pt idx="443">
                  <c:v>0.12973549190756031</c:v>
                </c:pt>
                <c:pt idx="444">
                  <c:v>0.12205321369957887</c:v>
                </c:pt>
                <c:pt idx="445">
                  <c:v>0.11954283312842794</c:v>
                </c:pt>
                <c:pt idx="446">
                  <c:v>0.11808509194751629</c:v>
                </c:pt>
                <c:pt idx="447">
                  <c:v>0.11540360712936569</c:v>
                </c:pt>
                <c:pt idx="448">
                  <c:v>0.11522863501654433</c:v>
                </c:pt>
                <c:pt idx="449">
                  <c:v>0.13436064031747322</c:v>
                </c:pt>
                <c:pt idx="450">
                  <c:v>0.13986856732662412</c:v>
                </c:pt>
                <c:pt idx="451">
                  <c:v>0.14268966905162603</c:v>
                </c:pt>
                <c:pt idx="452">
                  <c:v>0.14450836518308235</c:v>
                </c:pt>
                <c:pt idx="453">
                  <c:v>0.16526175340013619</c:v>
                </c:pt>
                <c:pt idx="454">
                  <c:v>0.17709533998351457</c:v>
                </c:pt>
                <c:pt idx="455">
                  <c:v>0.1897913492342603</c:v>
                </c:pt>
                <c:pt idx="456">
                  <c:v>0.1950237895384771</c:v>
                </c:pt>
                <c:pt idx="457">
                  <c:v>0.19632745979444483</c:v>
                </c:pt>
                <c:pt idx="458">
                  <c:v>0.19209309151288123</c:v>
                </c:pt>
                <c:pt idx="459">
                  <c:v>0.1811688193031851</c:v>
                </c:pt>
                <c:pt idx="460">
                  <c:v>0.1641891435371898</c:v>
                </c:pt>
                <c:pt idx="461">
                  <c:v>0.14042309801665553</c:v>
                </c:pt>
                <c:pt idx="462">
                  <c:v>0.1350935968366728</c:v>
                </c:pt>
                <c:pt idx="463">
                  <c:v>0.12981285725995867</c:v>
                </c:pt>
                <c:pt idx="464">
                  <c:v>0.12804061463449701</c:v>
                </c:pt>
                <c:pt idx="465">
                  <c:v>0.11806619822576235</c:v>
                </c:pt>
                <c:pt idx="466">
                  <c:v>0.11186583253386526</c:v>
                </c:pt>
                <c:pt idx="467">
                  <c:v>0.12187746246040507</c:v>
                </c:pt>
                <c:pt idx="468">
                  <c:v>0.1670531374283917</c:v>
                </c:pt>
                <c:pt idx="469">
                  <c:v>0.19331468099056046</c:v>
                </c:pt>
                <c:pt idx="470">
                  <c:v>0.21951349307410042</c:v>
                </c:pt>
                <c:pt idx="471">
                  <c:v>0.2445113530281606</c:v>
                </c:pt>
                <c:pt idx="472">
                  <c:v>0.25654738483926098</c:v>
                </c:pt>
                <c:pt idx="473">
                  <c:v>0.25671824699596923</c:v>
                </c:pt>
                <c:pt idx="474">
                  <c:v>0.25874989326695114</c:v>
                </c:pt>
                <c:pt idx="475">
                  <c:v>0.25457254171767296</c:v>
                </c:pt>
                <c:pt idx="476">
                  <c:v>0.25083224763530554</c:v>
                </c:pt>
                <c:pt idx="477">
                  <c:v>0.27876116368482212</c:v>
                </c:pt>
                <c:pt idx="478">
                  <c:v>0.33257548304869372</c:v>
                </c:pt>
                <c:pt idx="479">
                  <c:v>0.36805727556652312</c:v>
                </c:pt>
                <c:pt idx="480">
                  <c:v>0.38094565746905962</c:v>
                </c:pt>
                <c:pt idx="481">
                  <c:v>0.36874522698115769</c:v>
                </c:pt>
                <c:pt idx="482">
                  <c:v>0.35240606348188569</c:v>
                </c:pt>
                <c:pt idx="483">
                  <c:v>0.33622340597666484</c:v>
                </c:pt>
                <c:pt idx="484">
                  <c:v>0.32541382738749575</c:v>
                </c:pt>
                <c:pt idx="485">
                  <c:v>0.31002669903128471</c:v>
                </c:pt>
                <c:pt idx="486">
                  <c:v>0.30737260310701919</c:v>
                </c:pt>
                <c:pt idx="487">
                  <c:v>0.29298726538669395</c:v>
                </c:pt>
                <c:pt idx="488">
                  <c:v>0.30963975451653192</c:v>
                </c:pt>
                <c:pt idx="489">
                  <c:v>0.31558243587639206</c:v>
                </c:pt>
                <c:pt idx="490">
                  <c:v>0.3224026969500513</c:v>
                </c:pt>
                <c:pt idx="491">
                  <c:v>0.331484381964049</c:v>
                </c:pt>
                <c:pt idx="492">
                  <c:v>0.31879045579082166</c:v>
                </c:pt>
                <c:pt idx="493">
                  <c:v>0.305912947889799</c:v>
                </c:pt>
                <c:pt idx="494">
                  <c:v>0.27468762029875671</c:v>
                </c:pt>
                <c:pt idx="495">
                  <c:v>0.23085159072255448</c:v>
                </c:pt>
                <c:pt idx="496">
                  <c:v>0.16872483076739714</c:v>
                </c:pt>
                <c:pt idx="497">
                  <c:v>0.15875325390103165</c:v>
                </c:pt>
                <c:pt idx="498">
                  <c:v>0.16056932254927825</c:v>
                </c:pt>
                <c:pt idx="499">
                  <c:v>0.18275158942339648</c:v>
                </c:pt>
                <c:pt idx="500">
                  <c:v>0.20465221480819287</c:v>
                </c:pt>
                <c:pt idx="501">
                  <c:v>0.21472943672291239</c:v>
                </c:pt>
                <c:pt idx="502">
                  <c:v>0.22173239579974582</c:v>
                </c:pt>
                <c:pt idx="503">
                  <c:v>0.23042930125372665</c:v>
                </c:pt>
                <c:pt idx="504">
                  <c:v>0.23104624561694528</c:v>
                </c:pt>
                <c:pt idx="505">
                  <c:v>0.23688361789609425</c:v>
                </c:pt>
                <c:pt idx="506">
                  <c:v>0.23740605430638298</c:v>
                </c:pt>
                <c:pt idx="507">
                  <c:v>0.24637224553244616</c:v>
                </c:pt>
                <c:pt idx="508">
                  <c:v>0.24146173145306099</c:v>
                </c:pt>
                <c:pt idx="509">
                  <c:v>0.23470729247856437</c:v>
                </c:pt>
                <c:pt idx="510">
                  <c:v>0.22285494339143919</c:v>
                </c:pt>
                <c:pt idx="511">
                  <c:v>0.19934499651607959</c:v>
                </c:pt>
                <c:pt idx="512">
                  <c:v>0.18020823748089726</c:v>
                </c:pt>
                <c:pt idx="513">
                  <c:v>0.13529803568112048</c:v>
                </c:pt>
                <c:pt idx="514">
                  <c:v>0.11435570185594175</c:v>
                </c:pt>
                <c:pt idx="515">
                  <c:v>0.11184407614232526</c:v>
                </c:pt>
                <c:pt idx="516">
                  <c:v>0.10042685019814285</c:v>
                </c:pt>
                <c:pt idx="517">
                  <c:v>9.3242277195137849E-2</c:v>
                </c:pt>
                <c:pt idx="518">
                  <c:v>8.635126493667919E-2</c:v>
                </c:pt>
                <c:pt idx="519">
                  <c:v>8.3795609203216534E-2</c:v>
                </c:pt>
                <c:pt idx="520">
                  <c:v>7.8106091016401036E-2</c:v>
                </c:pt>
                <c:pt idx="521">
                  <c:v>6.9078618092055954E-2</c:v>
                </c:pt>
                <c:pt idx="522">
                  <c:v>6.7813394510889108E-2</c:v>
                </c:pt>
                <c:pt idx="523">
                  <c:v>6.8699124840515366E-2</c:v>
                </c:pt>
                <c:pt idx="524">
                  <c:v>7.2278089703997947E-2</c:v>
                </c:pt>
                <c:pt idx="525">
                  <c:v>7.176796004889209E-2</c:v>
                </c:pt>
                <c:pt idx="526">
                  <c:v>7.1767960048892077E-2</c:v>
                </c:pt>
                <c:pt idx="527">
                  <c:v>7.4656350566486104E-2</c:v>
                </c:pt>
                <c:pt idx="528">
                  <c:v>7.7775470219065918E-2</c:v>
                </c:pt>
                <c:pt idx="529">
                  <c:v>8.1098069083863342E-2</c:v>
                </c:pt>
                <c:pt idx="530">
                  <c:v>8.789498537446272E-2</c:v>
                </c:pt>
                <c:pt idx="531">
                  <c:v>0.11919013834748382</c:v>
                </c:pt>
                <c:pt idx="532">
                  <c:v>0.13449308200115684</c:v>
                </c:pt>
                <c:pt idx="533">
                  <c:v>0.15536982175582023</c:v>
                </c:pt>
                <c:pt idx="534">
                  <c:v>0.1541715061762311</c:v>
                </c:pt>
                <c:pt idx="535">
                  <c:v>0.14800711846047829</c:v>
                </c:pt>
                <c:pt idx="536">
                  <c:v>0.14077571804299113</c:v>
                </c:pt>
                <c:pt idx="537">
                  <c:v>0.13739345257039554</c:v>
                </c:pt>
                <c:pt idx="538">
                  <c:v>0.13619822155337377</c:v>
                </c:pt>
                <c:pt idx="539">
                  <c:v>0.13127957316948646</c:v>
                </c:pt>
                <c:pt idx="540">
                  <c:v>0.12237337834106184</c:v>
                </c:pt>
                <c:pt idx="541">
                  <c:v>0.12353285171750608</c:v>
                </c:pt>
                <c:pt idx="542">
                  <c:v>0.11772946342146921</c:v>
                </c:pt>
                <c:pt idx="543">
                  <c:v>0.12106247179932561</c:v>
                </c:pt>
                <c:pt idx="544">
                  <c:v>0.12965011633778425</c:v>
                </c:pt>
                <c:pt idx="545">
                  <c:v>0.12537936983705397</c:v>
                </c:pt>
                <c:pt idx="546">
                  <c:v>0.12581809839265265</c:v>
                </c:pt>
                <c:pt idx="547">
                  <c:v>0.13422726136067353</c:v>
                </c:pt>
                <c:pt idx="548">
                  <c:v>0.13555946771161531</c:v>
                </c:pt>
                <c:pt idx="549">
                  <c:v>0.13598592543076216</c:v>
                </c:pt>
                <c:pt idx="550">
                  <c:v>0.13728819480582974</c:v>
                </c:pt>
                <c:pt idx="551">
                  <c:v>0.13502217990732998</c:v>
                </c:pt>
                <c:pt idx="552">
                  <c:v>0.13339845944529741</c:v>
                </c:pt>
                <c:pt idx="553">
                  <c:v>0.12714969501594864</c:v>
                </c:pt>
                <c:pt idx="554">
                  <c:v>0.12714969501594864</c:v>
                </c:pt>
                <c:pt idx="555">
                  <c:v>0.12513720084260482</c:v>
                </c:pt>
                <c:pt idx="556">
                  <c:v>0.12426431812778742</c:v>
                </c:pt>
                <c:pt idx="557">
                  <c:v>0.12318337522646526</c:v>
                </c:pt>
                <c:pt idx="558">
                  <c:v>0.12265567548110662</c:v>
                </c:pt>
                <c:pt idx="559">
                  <c:v>0.12122679753167447</c:v>
                </c:pt>
                <c:pt idx="560">
                  <c:v>0.12122679753167447</c:v>
                </c:pt>
                <c:pt idx="561">
                  <c:v>0.10709397674978913</c:v>
                </c:pt>
                <c:pt idx="562">
                  <c:v>0.10029258381398277</c:v>
                </c:pt>
                <c:pt idx="563">
                  <c:v>9.3861188352897876E-2</c:v>
                </c:pt>
                <c:pt idx="564">
                  <c:v>7.4920457802246571E-2</c:v>
                </c:pt>
                <c:pt idx="565">
                  <c:v>7.9382911160276973E-2</c:v>
                </c:pt>
                <c:pt idx="566">
                  <c:v>8.1635127184703143E-2</c:v>
                </c:pt>
                <c:pt idx="567">
                  <c:v>7.6095663033228234E-2</c:v>
                </c:pt>
                <c:pt idx="568">
                  <c:v>7.6611026432097634E-2</c:v>
                </c:pt>
                <c:pt idx="569">
                  <c:v>7.9791991122485362E-2</c:v>
                </c:pt>
                <c:pt idx="570">
                  <c:v>7.8913772558687922E-2</c:v>
                </c:pt>
                <c:pt idx="571">
                  <c:v>7.1570018464161833E-2</c:v>
                </c:pt>
                <c:pt idx="572">
                  <c:v>6.9298743081730771E-2</c:v>
                </c:pt>
                <c:pt idx="573">
                  <c:v>7.5862409572305278E-2</c:v>
                </c:pt>
                <c:pt idx="574">
                  <c:v>7.8388008254304614E-2</c:v>
                </c:pt>
                <c:pt idx="575">
                  <c:v>7.6110195805104031E-2</c:v>
                </c:pt>
                <c:pt idx="576">
                  <c:v>7.1257635609227585E-2</c:v>
                </c:pt>
                <c:pt idx="577">
                  <c:v>6.5688513068389257E-2</c:v>
                </c:pt>
                <c:pt idx="578">
                  <c:v>6.5688513068389257E-2</c:v>
                </c:pt>
                <c:pt idx="579">
                  <c:v>6.9930069930070005E-2</c:v>
                </c:pt>
                <c:pt idx="580">
                  <c:v>7.6273824804411833E-2</c:v>
                </c:pt>
                <c:pt idx="581">
                  <c:v>7.543738996231053E-2</c:v>
                </c:pt>
                <c:pt idx="582">
                  <c:v>0.11993760865171904</c:v>
                </c:pt>
                <c:pt idx="583">
                  <c:v>0.13892424003554765</c:v>
                </c:pt>
                <c:pt idx="584">
                  <c:v>0.16161797130981659</c:v>
                </c:pt>
                <c:pt idx="585">
                  <c:v>0.17796859382015903</c:v>
                </c:pt>
                <c:pt idx="586">
                  <c:v>0.20720935363217174</c:v>
                </c:pt>
                <c:pt idx="587">
                  <c:v>0.24441075986701891</c:v>
                </c:pt>
                <c:pt idx="588">
                  <c:v>0.2649275121119416</c:v>
                </c:pt>
                <c:pt idx="589">
                  <c:v>0.27964949498379654</c:v>
                </c:pt>
                <c:pt idx="590">
                  <c:v>0.28359430147218334</c:v>
                </c:pt>
                <c:pt idx="591">
                  <c:v>0.28625884232034737</c:v>
                </c:pt>
                <c:pt idx="592">
                  <c:v>0.28260783873063777</c:v>
                </c:pt>
                <c:pt idx="593">
                  <c:v>0.26029315540382236</c:v>
                </c:pt>
                <c:pt idx="594">
                  <c:v>0.2312762086017269</c:v>
                </c:pt>
                <c:pt idx="595">
                  <c:v>0.21327912862573753</c:v>
                </c:pt>
                <c:pt idx="596">
                  <c:v>0.20259350757289271</c:v>
                </c:pt>
                <c:pt idx="597">
                  <c:v>0.18913284941775974</c:v>
                </c:pt>
                <c:pt idx="598">
                  <c:v>0.18254791387667257</c:v>
                </c:pt>
                <c:pt idx="599">
                  <c:v>0.17723146984447943</c:v>
                </c:pt>
                <c:pt idx="600">
                  <c:v>0.1706342348183339</c:v>
                </c:pt>
                <c:pt idx="601">
                  <c:v>0.14674254050644736</c:v>
                </c:pt>
                <c:pt idx="602">
                  <c:v>0.14722958250236989</c:v>
                </c:pt>
                <c:pt idx="603">
                  <c:v>0.14614241770615471</c:v>
                </c:pt>
                <c:pt idx="604">
                  <c:v>0.34606555216235402</c:v>
                </c:pt>
                <c:pt idx="605">
                  <c:v>0.47971487323641088</c:v>
                </c:pt>
                <c:pt idx="606">
                  <c:v>0.59080138324370568</c:v>
                </c:pt>
                <c:pt idx="607">
                  <c:v>0.7066461450148287</c:v>
                </c:pt>
                <c:pt idx="608">
                  <c:v>0.84784938508544649</c:v>
                </c:pt>
                <c:pt idx="609">
                  <c:v>0.97678058188078565</c:v>
                </c:pt>
                <c:pt idx="610">
                  <c:v>1.0823772185730545</c:v>
                </c:pt>
                <c:pt idx="611">
                  <c:v>1.1468989234822879</c:v>
                </c:pt>
                <c:pt idx="612">
                  <c:v>1.1855170698555426</c:v>
                </c:pt>
                <c:pt idx="613">
                  <c:v>1.1946574969678174</c:v>
                </c:pt>
                <c:pt idx="614">
                  <c:v>1.1862492729215779</c:v>
                </c:pt>
                <c:pt idx="615">
                  <c:v>1.1864005148046812</c:v>
                </c:pt>
                <c:pt idx="616">
                  <c:v>1.1786605100770917</c:v>
                </c:pt>
                <c:pt idx="617">
                  <c:v>1.1400404045702333</c:v>
                </c:pt>
                <c:pt idx="618">
                  <c:v>1.0817373720056402</c:v>
                </c:pt>
                <c:pt idx="619">
                  <c:v>1.0005887194462746</c:v>
                </c:pt>
                <c:pt idx="620">
                  <c:v>0.9037881774311699</c:v>
                </c:pt>
                <c:pt idx="621">
                  <c:v>0.76076291478990299</c:v>
                </c:pt>
                <c:pt idx="622">
                  <c:v>0.55006500408442061</c:v>
                </c:pt>
                <c:pt idx="623">
                  <c:v>0.3096764664401252</c:v>
                </c:pt>
                <c:pt idx="624">
                  <c:v>0.33821734371176443</c:v>
                </c:pt>
                <c:pt idx="625">
                  <c:v>0.38928038765423106</c:v>
                </c:pt>
                <c:pt idx="626">
                  <c:v>0.41135318556188716</c:v>
                </c:pt>
                <c:pt idx="627">
                  <c:v>0.42042649476047395</c:v>
                </c:pt>
                <c:pt idx="628">
                  <c:v>0.39869697150102879</c:v>
                </c:pt>
                <c:pt idx="629">
                  <c:v>0.3651954566822076</c:v>
                </c:pt>
                <c:pt idx="630">
                  <c:v>0.32993237688059007</c:v>
                </c:pt>
                <c:pt idx="631">
                  <c:v>0.30120222203320501</c:v>
                </c:pt>
                <c:pt idx="632">
                  <c:v>0.26330014095052928</c:v>
                </c:pt>
                <c:pt idx="633">
                  <c:v>0.23915673375295801</c:v>
                </c:pt>
                <c:pt idx="634">
                  <c:v>0.21844096470194363</c:v>
                </c:pt>
                <c:pt idx="635">
                  <c:v>0.1878581172361721</c:v>
                </c:pt>
                <c:pt idx="636">
                  <c:v>0.14719547158391058</c:v>
                </c:pt>
                <c:pt idx="637">
                  <c:v>0.11448316261171927</c:v>
                </c:pt>
                <c:pt idx="638">
                  <c:v>0.10550633347318689</c:v>
                </c:pt>
                <c:pt idx="639">
                  <c:v>9.2844600805713842E-2</c:v>
                </c:pt>
                <c:pt idx="640">
                  <c:v>8.399480603529931E-2</c:v>
                </c:pt>
                <c:pt idx="641">
                  <c:v>7.9089948936283211E-2</c:v>
                </c:pt>
                <c:pt idx="642">
                  <c:v>6.9026311321648132E-2</c:v>
                </c:pt>
                <c:pt idx="643">
                  <c:v>6.6534925108575949E-2</c:v>
                </c:pt>
                <c:pt idx="644">
                  <c:v>7.1255255229986561E-2</c:v>
                </c:pt>
                <c:pt idx="645">
                  <c:v>6.480365681677748E-2</c:v>
                </c:pt>
                <c:pt idx="646">
                  <c:v>9.5152840335549008E-2</c:v>
                </c:pt>
                <c:pt idx="647">
                  <c:v>0.13579395164227112</c:v>
                </c:pt>
                <c:pt idx="648">
                  <c:v>0.15864978902953603</c:v>
                </c:pt>
                <c:pt idx="649">
                  <c:v>0.16490320009675177</c:v>
                </c:pt>
                <c:pt idx="650">
                  <c:v>0.16175555313415718</c:v>
                </c:pt>
                <c:pt idx="651">
                  <c:v>0.170261493208818</c:v>
                </c:pt>
                <c:pt idx="652">
                  <c:v>0.18043569831709688</c:v>
                </c:pt>
                <c:pt idx="653">
                  <c:v>0.18701158031758353</c:v>
                </c:pt>
                <c:pt idx="654">
                  <c:v>0.1898381986101827</c:v>
                </c:pt>
                <c:pt idx="655">
                  <c:v>0.1978521388804822</c:v>
                </c:pt>
                <c:pt idx="656">
                  <c:v>0.19517905567992364</c:v>
                </c:pt>
                <c:pt idx="657">
                  <c:v>0.19208083957557148</c:v>
                </c:pt>
                <c:pt idx="658">
                  <c:v>0.18219484795980326</c:v>
                </c:pt>
                <c:pt idx="659">
                  <c:v>0.17640596880626125</c:v>
                </c:pt>
                <c:pt idx="660">
                  <c:v>0.17816706593772591</c:v>
                </c:pt>
                <c:pt idx="661">
                  <c:v>0.19070268101117771</c:v>
                </c:pt>
                <c:pt idx="662">
                  <c:v>0.17955429235852646</c:v>
                </c:pt>
                <c:pt idx="663">
                  <c:v>0.15646115138567218</c:v>
                </c:pt>
                <c:pt idx="664">
                  <c:v>0.13991741591780926</c:v>
                </c:pt>
                <c:pt idx="665">
                  <c:v>0.12466728766771264</c:v>
                </c:pt>
                <c:pt idx="666">
                  <c:v>0.12672507777381278</c:v>
                </c:pt>
                <c:pt idx="667">
                  <c:v>0.12743788134143483</c:v>
                </c:pt>
                <c:pt idx="668">
                  <c:v>0.12692183713451397</c:v>
                </c:pt>
                <c:pt idx="669">
                  <c:v>0.12061831807218354</c:v>
                </c:pt>
                <c:pt idx="670">
                  <c:v>0.10083373183112083</c:v>
                </c:pt>
                <c:pt idx="671">
                  <c:v>9.8240241663202138E-2</c:v>
                </c:pt>
                <c:pt idx="672">
                  <c:v>9.6610333461873726E-2</c:v>
                </c:pt>
                <c:pt idx="673">
                  <c:v>9.7523062274367592E-2</c:v>
                </c:pt>
                <c:pt idx="674">
                  <c:v>9.5496963249688552E-2</c:v>
                </c:pt>
                <c:pt idx="675">
                  <c:v>9.6064699411934712E-2</c:v>
                </c:pt>
                <c:pt idx="676">
                  <c:v>9.7162702191788117E-2</c:v>
                </c:pt>
                <c:pt idx="677">
                  <c:v>0.10086117144052027</c:v>
                </c:pt>
                <c:pt idx="678">
                  <c:v>9.9105095651065039E-2</c:v>
                </c:pt>
                <c:pt idx="679">
                  <c:v>0.10028186483849985</c:v>
                </c:pt>
                <c:pt idx="680">
                  <c:v>0.10023896542401206</c:v>
                </c:pt>
                <c:pt idx="681">
                  <c:v>9.2098085079896738E-2</c:v>
                </c:pt>
                <c:pt idx="682">
                  <c:v>8.8817724685224753E-2</c:v>
                </c:pt>
                <c:pt idx="683">
                  <c:v>8.2178906259055079E-2</c:v>
                </c:pt>
                <c:pt idx="684">
                  <c:v>7.8512920990351051E-2</c:v>
                </c:pt>
                <c:pt idx="685">
                  <c:v>7.5675326139095653E-2</c:v>
                </c:pt>
                <c:pt idx="686">
                  <c:v>8.7074769984176709E-2</c:v>
                </c:pt>
                <c:pt idx="687">
                  <c:v>8.7074769984176709E-2</c:v>
                </c:pt>
                <c:pt idx="688">
                  <c:v>0.10457586661149655</c:v>
                </c:pt>
                <c:pt idx="689">
                  <c:v>0.11140711455982986</c:v>
                </c:pt>
                <c:pt idx="690">
                  <c:v>0.11763662620974184</c:v>
                </c:pt>
                <c:pt idx="691">
                  <c:v>0.11798765960265056</c:v>
                </c:pt>
                <c:pt idx="692">
                  <c:v>0.11594399904997793</c:v>
                </c:pt>
                <c:pt idx="693">
                  <c:v>0.11794526993829574</c:v>
                </c:pt>
                <c:pt idx="694">
                  <c:v>0.12339994304078571</c:v>
                </c:pt>
                <c:pt idx="695">
                  <c:v>0.11944632075421348</c:v>
                </c:pt>
                <c:pt idx="696">
                  <c:v>0.11010965818474956</c:v>
                </c:pt>
                <c:pt idx="697">
                  <c:v>9.4128974066374299E-2</c:v>
                </c:pt>
                <c:pt idx="698">
                  <c:v>9.1620308517958313E-2</c:v>
                </c:pt>
                <c:pt idx="699">
                  <c:v>0.11519252966775788</c:v>
                </c:pt>
                <c:pt idx="700">
                  <c:v>0.13977334438573996</c:v>
                </c:pt>
                <c:pt idx="701">
                  <c:v>0.14872072538898137</c:v>
                </c:pt>
                <c:pt idx="702">
                  <c:v>0.16146040767009986</c:v>
                </c:pt>
                <c:pt idx="703">
                  <c:v>0.19282388905862127</c:v>
                </c:pt>
                <c:pt idx="704">
                  <c:v>0.21850130244722643</c:v>
                </c:pt>
                <c:pt idx="705">
                  <c:v>0.26990255235179744</c:v>
                </c:pt>
                <c:pt idx="706">
                  <c:v>0.31815111626039061</c:v>
                </c:pt>
                <c:pt idx="707">
                  <c:v>0.34160139417785396</c:v>
                </c:pt>
                <c:pt idx="708">
                  <c:v>0.37988724401958979</c:v>
                </c:pt>
                <c:pt idx="709">
                  <c:v>0.41509177160302796</c:v>
                </c:pt>
                <c:pt idx="710">
                  <c:v>0.44346784448853621</c:v>
                </c:pt>
                <c:pt idx="711">
                  <c:v>0.43901440456579244</c:v>
                </c:pt>
                <c:pt idx="712">
                  <c:v>0.43399727397965959</c:v>
                </c:pt>
                <c:pt idx="713">
                  <c:v>0.44953957763821667</c:v>
                </c:pt>
                <c:pt idx="714">
                  <c:v>0.44894046254276604</c:v>
                </c:pt>
                <c:pt idx="715">
                  <c:v>0.4409298692532399</c:v>
                </c:pt>
                <c:pt idx="716">
                  <c:v>0.41795240717089949</c:v>
                </c:pt>
                <c:pt idx="717">
                  <c:v>0.37230283270697889</c:v>
                </c:pt>
                <c:pt idx="718">
                  <c:v>0.30285115660538503</c:v>
                </c:pt>
                <c:pt idx="719">
                  <c:v>0.27257734996097283</c:v>
                </c:pt>
                <c:pt idx="720">
                  <c:v>0.25409520547003978</c:v>
                </c:pt>
                <c:pt idx="721">
                  <c:v>0.20868267993526202</c:v>
                </c:pt>
                <c:pt idx="722">
                  <c:v>0.16766014870758569</c:v>
                </c:pt>
                <c:pt idx="723">
                  <c:v>0.13976824405570079</c:v>
                </c:pt>
                <c:pt idx="724">
                  <c:v>0.1136447080940847</c:v>
                </c:pt>
                <c:pt idx="725">
                  <c:v>0.11081090554211899</c:v>
                </c:pt>
                <c:pt idx="726">
                  <c:v>0.10838400690386393</c:v>
                </c:pt>
                <c:pt idx="727">
                  <c:v>0.10283108623331741</c:v>
                </c:pt>
                <c:pt idx="728">
                  <c:v>0.10260019707242722</c:v>
                </c:pt>
                <c:pt idx="729">
                  <c:v>0.10681211870541621</c:v>
                </c:pt>
                <c:pt idx="730">
                  <c:v>0.11563332590104536</c:v>
                </c:pt>
                <c:pt idx="731">
                  <c:v>9.8177492816974965E-2</c:v>
                </c:pt>
                <c:pt idx="732">
                  <c:v>9.5306701227240109E-2</c:v>
                </c:pt>
                <c:pt idx="733">
                  <c:v>0.10337789373565452</c:v>
                </c:pt>
                <c:pt idx="734">
                  <c:v>0.10610139227681203</c:v>
                </c:pt>
                <c:pt idx="735">
                  <c:v>0.11339377928792681</c:v>
                </c:pt>
                <c:pt idx="736">
                  <c:v>0.1214825909574254</c:v>
                </c:pt>
                <c:pt idx="737">
                  <c:v>0.12694178088923416</c:v>
                </c:pt>
                <c:pt idx="738">
                  <c:v>0.12892205080072072</c:v>
                </c:pt>
                <c:pt idx="739">
                  <c:v>0.1334503675061034</c:v>
                </c:pt>
                <c:pt idx="740">
                  <c:v>0.12853213554899917</c:v>
                </c:pt>
                <c:pt idx="741">
                  <c:v>0.12209713185733501</c:v>
                </c:pt>
                <c:pt idx="742">
                  <c:v>0.12307651295738624</c:v>
                </c:pt>
                <c:pt idx="743">
                  <c:v>0.11337305871174602</c:v>
                </c:pt>
                <c:pt idx="744">
                  <c:v>0.11000433509991731</c:v>
                </c:pt>
                <c:pt idx="745">
                  <c:v>0.10211184072294227</c:v>
                </c:pt>
                <c:pt idx="746">
                  <c:v>9.2075203602429073E-2</c:v>
                </c:pt>
                <c:pt idx="747">
                  <c:v>0.10637408619522891</c:v>
                </c:pt>
                <c:pt idx="748">
                  <c:v>0.12192067291120343</c:v>
                </c:pt>
                <c:pt idx="749">
                  <c:v>0.15027036659512485</c:v>
                </c:pt>
                <c:pt idx="750">
                  <c:v>0.19769060732406404</c:v>
                </c:pt>
                <c:pt idx="751">
                  <c:v>0.21501571658967605</c:v>
                </c:pt>
                <c:pt idx="752">
                  <c:v>0.24288845468293274</c:v>
                </c:pt>
                <c:pt idx="753">
                  <c:v>0.25657686318007961</c:v>
                </c:pt>
                <c:pt idx="754">
                  <c:v>0.26267524650180296</c:v>
                </c:pt>
                <c:pt idx="755">
                  <c:v>0.28276772118029625</c:v>
                </c:pt>
                <c:pt idx="756">
                  <c:v>0.29336519594481592</c:v>
                </c:pt>
                <c:pt idx="757">
                  <c:v>0.29676929137583835</c:v>
                </c:pt>
                <c:pt idx="758">
                  <c:v>0.2860149562416906</c:v>
                </c:pt>
                <c:pt idx="759">
                  <c:v>0.28152076141937971</c:v>
                </c:pt>
                <c:pt idx="760">
                  <c:v>0.28839155750056</c:v>
                </c:pt>
                <c:pt idx="761">
                  <c:v>0.28421554324776671</c:v>
                </c:pt>
                <c:pt idx="762">
                  <c:v>0.26767714558998379</c:v>
                </c:pt>
                <c:pt idx="763">
                  <c:v>0.26481444796497411</c:v>
                </c:pt>
                <c:pt idx="764">
                  <c:v>0.24264114059514566</c:v>
                </c:pt>
                <c:pt idx="765">
                  <c:v>0.20774199795065251</c:v>
                </c:pt>
                <c:pt idx="766">
                  <c:v>0.16170071190792762</c:v>
                </c:pt>
                <c:pt idx="767">
                  <c:v>0.14348132037454142</c:v>
                </c:pt>
                <c:pt idx="768">
                  <c:v>0.12472679166822265</c:v>
                </c:pt>
                <c:pt idx="769">
                  <c:v>0.11536234229500281</c:v>
                </c:pt>
                <c:pt idx="770">
                  <c:v>0.11502570678602529</c:v>
                </c:pt>
                <c:pt idx="771">
                  <c:v>0.10395575243887434</c:v>
                </c:pt>
                <c:pt idx="772">
                  <c:v>0.10146727645154981</c:v>
                </c:pt>
                <c:pt idx="773">
                  <c:v>8.7316921977658155E-2</c:v>
                </c:pt>
                <c:pt idx="774">
                  <c:v>6.6872100302117043E-2</c:v>
                </c:pt>
                <c:pt idx="775">
                  <c:v>6.3295962029026487E-2</c:v>
                </c:pt>
                <c:pt idx="776">
                  <c:v>5.8047596922471141E-2</c:v>
                </c:pt>
                <c:pt idx="777">
                  <c:v>5.3288185916670013E-2</c:v>
                </c:pt>
                <c:pt idx="778">
                  <c:v>7.1077633468889678E-2</c:v>
                </c:pt>
                <c:pt idx="779">
                  <c:v>7.6730572869095723E-2</c:v>
                </c:pt>
                <c:pt idx="780">
                  <c:v>7.6302674155691655E-2</c:v>
                </c:pt>
                <c:pt idx="781">
                  <c:v>7.6039424186109775E-2</c:v>
                </c:pt>
                <c:pt idx="782">
                  <c:v>7.7367356921396055E-2</c:v>
                </c:pt>
                <c:pt idx="783">
                  <c:v>7.7775183734204223E-2</c:v>
                </c:pt>
                <c:pt idx="784">
                  <c:v>7.7367356921396055E-2</c:v>
                </c:pt>
                <c:pt idx="785">
                  <c:v>7.831566152529483E-2</c:v>
                </c:pt>
                <c:pt idx="786">
                  <c:v>7.8561150514064801E-2</c:v>
                </c:pt>
                <c:pt idx="787">
                  <c:v>8.1592444469861677E-2</c:v>
                </c:pt>
                <c:pt idx="788">
                  <c:v>0.10574643378448878</c:v>
                </c:pt>
                <c:pt idx="789">
                  <c:v>0.12463795510823913</c:v>
                </c:pt>
                <c:pt idx="790">
                  <c:v>0.12463795510823911</c:v>
                </c:pt>
                <c:pt idx="791">
                  <c:v>0.12402690812625192</c:v>
                </c:pt>
                <c:pt idx="792">
                  <c:v>0.13110919401139687</c:v>
                </c:pt>
                <c:pt idx="793">
                  <c:v>0.12298503559274472</c:v>
                </c:pt>
                <c:pt idx="794">
                  <c:v>0.13027128340290081</c:v>
                </c:pt>
                <c:pt idx="795">
                  <c:v>0.17143559473565501</c:v>
                </c:pt>
                <c:pt idx="796">
                  <c:v>0.19716062647638496</c:v>
                </c:pt>
                <c:pt idx="797">
                  <c:v>0.21093491233721956</c:v>
                </c:pt>
                <c:pt idx="798">
                  <c:v>0.21593708795760536</c:v>
                </c:pt>
                <c:pt idx="799">
                  <c:v>0.21664039075928807</c:v>
                </c:pt>
                <c:pt idx="800">
                  <c:v>0.21644561599067308</c:v>
                </c:pt>
                <c:pt idx="801">
                  <c:v>0.21649669421933584</c:v>
                </c:pt>
                <c:pt idx="802">
                  <c:v>0.21696132260583695</c:v>
                </c:pt>
                <c:pt idx="803">
                  <c:v>0.21888160372397472</c:v>
                </c:pt>
                <c:pt idx="804">
                  <c:v>0.22238532377646902</c:v>
                </c:pt>
                <c:pt idx="805">
                  <c:v>0.22143654798159068</c:v>
                </c:pt>
                <c:pt idx="806">
                  <c:v>0.22160345447249075</c:v>
                </c:pt>
                <c:pt idx="807">
                  <c:v>0.21872226954096921</c:v>
                </c:pt>
                <c:pt idx="808">
                  <c:v>0.20353509094786035</c:v>
                </c:pt>
                <c:pt idx="809">
                  <c:v>0.18466462251306473</c:v>
                </c:pt>
                <c:pt idx="810">
                  <c:v>0.18729511950479741</c:v>
                </c:pt>
                <c:pt idx="811">
                  <c:v>0.18802280488616899</c:v>
                </c:pt>
                <c:pt idx="812">
                  <c:v>0.18259379899637918</c:v>
                </c:pt>
                <c:pt idx="813">
                  <c:v>0.19249568063535713</c:v>
                </c:pt>
                <c:pt idx="814">
                  <c:v>0.20692213899404976</c:v>
                </c:pt>
                <c:pt idx="815">
                  <c:v>0.20297668274858349</c:v>
                </c:pt>
                <c:pt idx="816">
                  <c:v>0.21304829758371996</c:v>
                </c:pt>
                <c:pt idx="817">
                  <c:v>0.21418647788743106</c:v>
                </c:pt>
                <c:pt idx="818">
                  <c:v>0.21531471355639223</c:v>
                </c:pt>
                <c:pt idx="819">
                  <c:v>0.21278977395359869</c:v>
                </c:pt>
                <c:pt idx="820">
                  <c:v>0.2177197065855036</c:v>
                </c:pt>
                <c:pt idx="821">
                  <c:v>0.2221988813968333</c:v>
                </c:pt>
                <c:pt idx="822">
                  <c:v>0.22016100604957861</c:v>
                </c:pt>
                <c:pt idx="823">
                  <c:v>0.20413818553707533</c:v>
                </c:pt>
                <c:pt idx="824">
                  <c:v>0.18185543026603229</c:v>
                </c:pt>
                <c:pt idx="825">
                  <c:v>0.16123954363829898</c:v>
                </c:pt>
                <c:pt idx="826">
                  <c:v>0.13634264255857498</c:v>
                </c:pt>
                <c:pt idx="827">
                  <c:v>0.11780667945257831</c:v>
                </c:pt>
                <c:pt idx="828">
                  <c:v>0.10130721625111894</c:v>
                </c:pt>
                <c:pt idx="829">
                  <c:v>8.3953906100743034E-2</c:v>
                </c:pt>
                <c:pt idx="830">
                  <c:v>7.4641876437901836E-2</c:v>
                </c:pt>
                <c:pt idx="831">
                  <c:v>5.4732041049030837E-2</c:v>
                </c:pt>
                <c:pt idx="832">
                  <c:v>5.3601415652151992E-2</c:v>
                </c:pt>
                <c:pt idx="833">
                  <c:v>5.4241914637739481E-2</c:v>
                </c:pt>
                <c:pt idx="834">
                  <c:v>6.0127926173690463E-2</c:v>
                </c:pt>
                <c:pt idx="835">
                  <c:v>6.5352534553386021E-2</c:v>
                </c:pt>
                <c:pt idx="836">
                  <c:v>6.2954694554942209E-2</c:v>
                </c:pt>
                <c:pt idx="837">
                  <c:v>6.0157863340876735E-2</c:v>
                </c:pt>
                <c:pt idx="838">
                  <c:v>6.2549517228919674E-2</c:v>
                </c:pt>
                <c:pt idx="839">
                  <c:v>6.2919584761788924E-2</c:v>
                </c:pt>
                <c:pt idx="840">
                  <c:v>6.2729968646699344E-2</c:v>
                </c:pt>
                <c:pt idx="841">
                  <c:v>7.689150309953334E-2</c:v>
                </c:pt>
                <c:pt idx="842">
                  <c:v>8.8266245283873002E-2</c:v>
                </c:pt>
                <c:pt idx="843">
                  <c:v>9.5292634598981685E-2</c:v>
                </c:pt>
                <c:pt idx="844">
                  <c:v>0.11532905073876758</c:v>
                </c:pt>
                <c:pt idx="845">
                  <c:v>0.14491939625093847</c:v>
                </c:pt>
                <c:pt idx="846">
                  <c:v>0.15210979254094634</c:v>
                </c:pt>
                <c:pt idx="847">
                  <c:v>0.15817468847170366</c:v>
                </c:pt>
                <c:pt idx="848">
                  <c:v>0.1719071302037678</c:v>
                </c:pt>
                <c:pt idx="849">
                  <c:v>0.19331433613044716</c:v>
                </c:pt>
                <c:pt idx="850">
                  <c:v>0.228404209204737</c:v>
                </c:pt>
                <c:pt idx="851">
                  <c:v>0.24943609432194105</c:v>
                </c:pt>
                <c:pt idx="852">
                  <c:v>0.25936057164746068</c:v>
                </c:pt>
                <c:pt idx="853">
                  <c:v>0.25778577556008297</c:v>
                </c:pt>
                <c:pt idx="854">
                  <c:v>0.26430108317184953</c:v>
                </c:pt>
                <c:pt idx="855">
                  <c:v>0.26410525656145101</c:v>
                </c:pt>
                <c:pt idx="856">
                  <c:v>0.24216932058643412</c:v>
                </c:pt>
                <c:pt idx="857">
                  <c:v>0.22254484004729613</c:v>
                </c:pt>
                <c:pt idx="858">
                  <c:v>0.21421410535497371</c:v>
                </c:pt>
                <c:pt idx="859">
                  <c:v>0.21969394874517875</c:v>
                </c:pt>
                <c:pt idx="860">
                  <c:v>0.21706808747446626</c:v>
                </c:pt>
                <c:pt idx="861">
                  <c:v>0.22204541667236774</c:v>
                </c:pt>
                <c:pt idx="862">
                  <c:v>0.22877294497265754</c:v>
                </c:pt>
                <c:pt idx="863">
                  <c:v>0.23129412642546879</c:v>
                </c:pt>
                <c:pt idx="864">
                  <c:v>0.23937641394423692</c:v>
                </c:pt>
                <c:pt idx="865">
                  <c:v>0.24049292208335124</c:v>
                </c:pt>
                <c:pt idx="866">
                  <c:v>0.24426706538284751</c:v>
                </c:pt>
                <c:pt idx="867">
                  <c:v>0.25176191917501756</c:v>
                </c:pt>
                <c:pt idx="868">
                  <c:v>0.24895092112788769</c:v>
                </c:pt>
                <c:pt idx="869">
                  <c:v>0.24182040807334682</c:v>
                </c:pt>
                <c:pt idx="870">
                  <c:v>0.22350199565770082</c:v>
                </c:pt>
                <c:pt idx="871">
                  <c:v>0.20624228743696391</c:v>
                </c:pt>
                <c:pt idx="872">
                  <c:v>0.18312027221637536</c:v>
                </c:pt>
                <c:pt idx="873">
                  <c:v>0.16416235311505731</c:v>
                </c:pt>
                <c:pt idx="874">
                  <c:v>0.1486906531672772</c:v>
                </c:pt>
                <c:pt idx="875">
                  <c:v>0.16934973222340438</c:v>
                </c:pt>
                <c:pt idx="876">
                  <c:v>0.20547988533674325</c:v>
                </c:pt>
                <c:pt idx="877">
                  <c:v>0.29048157480300574</c:v>
                </c:pt>
                <c:pt idx="878">
                  <c:v>0.33531281116254436</c:v>
                </c:pt>
                <c:pt idx="879">
                  <c:v>0.33635041669639854</c:v>
                </c:pt>
                <c:pt idx="880">
                  <c:v>0.32691065889376419</c:v>
                </c:pt>
                <c:pt idx="881">
                  <c:v>0.32169013283644732</c:v>
                </c:pt>
                <c:pt idx="882">
                  <c:v>0.31111918083282986</c:v>
                </c:pt>
                <c:pt idx="883">
                  <c:v>0.31009218299539321</c:v>
                </c:pt>
                <c:pt idx="884">
                  <c:v>0.29859897925733353</c:v>
                </c:pt>
                <c:pt idx="885">
                  <c:v>0.2953979429943791</c:v>
                </c:pt>
                <c:pt idx="886">
                  <c:v>0.28564083999007078</c:v>
                </c:pt>
                <c:pt idx="887">
                  <c:v>0.26181757845077896</c:v>
                </c:pt>
                <c:pt idx="888">
                  <c:v>0.25557366842989343</c:v>
                </c:pt>
                <c:pt idx="889">
                  <c:v>0.24511775552483911</c:v>
                </c:pt>
                <c:pt idx="890">
                  <c:v>0.22470452178179504</c:v>
                </c:pt>
                <c:pt idx="891">
                  <c:v>0.21170370165223495</c:v>
                </c:pt>
                <c:pt idx="892">
                  <c:v>0.18845916005011665</c:v>
                </c:pt>
                <c:pt idx="893">
                  <c:v>0.1723160105907664</c:v>
                </c:pt>
                <c:pt idx="894">
                  <c:v>0.16345740826250832</c:v>
                </c:pt>
                <c:pt idx="895">
                  <c:v>0.18127746914855264</c:v>
                </c:pt>
                <c:pt idx="896">
                  <c:v>0.19214043189675087</c:v>
                </c:pt>
                <c:pt idx="897">
                  <c:v>0.18512642278250982</c:v>
                </c:pt>
                <c:pt idx="898">
                  <c:v>0.1875460909411153</c:v>
                </c:pt>
                <c:pt idx="899">
                  <c:v>0.20179806329124861</c:v>
                </c:pt>
                <c:pt idx="900">
                  <c:v>0.20013785455016039</c:v>
                </c:pt>
                <c:pt idx="901">
                  <c:v>0.21128419517346392</c:v>
                </c:pt>
                <c:pt idx="902">
                  <c:v>0.20802297246350318</c:v>
                </c:pt>
                <c:pt idx="903">
                  <c:v>0.21787054690211349</c:v>
                </c:pt>
                <c:pt idx="904">
                  <c:v>0.21519473693017907</c:v>
                </c:pt>
                <c:pt idx="905">
                  <c:v>0.21534830612519157</c:v>
                </c:pt>
                <c:pt idx="906">
                  <c:v>0.20667360166633678</c:v>
                </c:pt>
                <c:pt idx="907">
                  <c:v>0.18369674659914126</c:v>
                </c:pt>
                <c:pt idx="908">
                  <c:v>0.16894149854607005</c:v>
                </c:pt>
                <c:pt idx="909">
                  <c:v>0.15653022489381285</c:v>
                </c:pt>
                <c:pt idx="910">
                  <c:v>0.14945861729773577</c:v>
                </c:pt>
                <c:pt idx="911">
                  <c:v>0.14296577946768038</c:v>
                </c:pt>
                <c:pt idx="912">
                  <c:v>0.16223397909784659</c:v>
                </c:pt>
                <c:pt idx="913">
                  <c:v>0.20873771706693928</c:v>
                </c:pt>
                <c:pt idx="914">
                  <c:v>0.2637585678861975</c:v>
                </c:pt>
                <c:pt idx="915">
                  <c:v>0.30661252068443612</c:v>
                </c:pt>
                <c:pt idx="916">
                  <c:v>0.34334871109110987</c:v>
                </c:pt>
                <c:pt idx="917">
                  <c:v>0.36071178950311605</c:v>
                </c:pt>
                <c:pt idx="918">
                  <c:v>0.37611583153372252</c:v>
                </c:pt>
                <c:pt idx="919">
                  <c:v>0.37380397413869509</c:v>
                </c:pt>
                <c:pt idx="920">
                  <c:v>0.37041797027043222</c:v>
                </c:pt>
                <c:pt idx="921">
                  <c:v>0.35076540143600043</c:v>
                </c:pt>
                <c:pt idx="922">
                  <c:v>0.32767054075531488</c:v>
                </c:pt>
                <c:pt idx="923">
                  <c:v>0.30063853380364958</c:v>
                </c:pt>
                <c:pt idx="924">
                  <c:v>0.27285038138960799</c:v>
                </c:pt>
                <c:pt idx="925">
                  <c:v>0.25618933536910482</c:v>
                </c:pt>
                <c:pt idx="926">
                  <c:v>0.24104410594637299</c:v>
                </c:pt>
                <c:pt idx="927">
                  <c:v>0.22162233740806159</c:v>
                </c:pt>
                <c:pt idx="928">
                  <c:v>0.2106168211847006</c:v>
                </c:pt>
                <c:pt idx="929">
                  <c:v>0.21243969116822636</c:v>
                </c:pt>
                <c:pt idx="930">
                  <c:v>0.21083106536878785</c:v>
                </c:pt>
                <c:pt idx="931">
                  <c:v>0.20152836793191645</c:v>
                </c:pt>
                <c:pt idx="932">
                  <c:v>0.20152836793191645</c:v>
                </c:pt>
                <c:pt idx="933">
                  <c:v>0.19883940355974383</c:v>
                </c:pt>
                <c:pt idx="934">
                  <c:v>0.18774938450433312</c:v>
                </c:pt>
                <c:pt idx="935">
                  <c:v>0.17504775178000087</c:v>
                </c:pt>
                <c:pt idx="936">
                  <c:v>0.15580378304193943</c:v>
                </c:pt>
                <c:pt idx="937">
                  <c:v>0.13863458845901461</c:v>
                </c:pt>
                <c:pt idx="938">
                  <c:v>0.11827522332094044</c:v>
                </c:pt>
                <c:pt idx="939">
                  <c:v>0.11665493851832769</c:v>
                </c:pt>
                <c:pt idx="940">
                  <c:v>0.11077656040741084</c:v>
                </c:pt>
                <c:pt idx="941">
                  <c:v>0.11992083165113143</c:v>
                </c:pt>
                <c:pt idx="942">
                  <c:v>0.12579687610607898</c:v>
                </c:pt>
                <c:pt idx="943">
                  <c:v>0.13330199742401794</c:v>
                </c:pt>
                <c:pt idx="944">
                  <c:v>0.13707581773821509</c:v>
                </c:pt>
                <c:pt idx="945">
                  <c:v>0.15489518967570146</c:v>
                </c:pt>
                <c:pt idx="946">
                  <c:v>0.1939290051714507</c:v>
                </c:pt>
                <c:pt idx="947">
                  <c:v>0.21771846959536839</c:v>
                </c:pt>
                <c:pt idx="948">
                  <c:v>0.24165444096216906</c:v>
                </c:pt>
                <c:pt idx="949">
                  <c:v>0.25961225117971748</c:v>
                </c:pt>
                <c:pt idx="950">
                  <c:v>0.2797988474897839</c:v>
                </c:pt>
                <c:pt idx="951">
                  <c:v>0.2786862219827842</c:v>
                </c:pt>
                <c:pt idx="952">
                  <c:v>0.27717502572749403</c:v>
                </c:pt>
                <c:pt idx="953">
                  <c:v>0.24979122349012131</c:v>
                </c:pt>
                <c:pt idx="954">
                  <c:v>0.24013563551794892</c:v>
                </c:pt>
                <c:pt idx="955">
                  <c:v>0.23058219017117232</c:v>
                </c:pt>
                <c:pt idx="956">
                  <c:v>0.21360249295743791</c:v>
                </c:pt>
                <c:pt idx="957">
                  <c:v>0.19128450656223711</c:v>
                </c:pt>
                <c:pt idx="958">
                  <c:v>0.16980184556946237</c:v>
                </c:pt>
                <c:pt idx="959">
                  <c:v>0.15700045377597546</c:v>
                </c:pt>
                <c:pt idx="960">
                  <c:v>0.14729652708136448</c:v>
                </c:pt>
                <c:pt idx="961">
                  <c:v>0.14161878565542385</c:v>
                </c:pt>
                <c:pt idx="962">
                  <c:v>0.14047037181017397</c:v>
                </c:pt>
                <c:pt idx="963">
                  <c:v>0.13339280670802636</c:v>
                </c:pt>
                <c:pt idx="964">
                  <c:v>0.15483870967741914</c:v>
                </c:pt>
                <c:pt idx="965">
                  <c:v>0.1727953103775248</c:v>
                </c:pt>
                <c:pt idx="966">
                  <c:v>0.18837858844633129</c:v>
                </c:pt>
                <c:pt idx="967">
                  <c:v>0.20865565015941426</c:v>
                </c:pt>
                <c:pt idx="968">
                  <c:v>0.23268120640313189</c:v>
                </c:pt>
                <c:pt idx="969">
                  <c:v>0.24985075198928899</c:v>
                </c:pt>
                <c:pt idx="970">
                  <c:v>0.26802005154669156</c:v>
                </c:pt>
                <c:pt idx="971">
                  <c:v>0.27788802657186901</c:v>
                </c:pt>
                <c:pt idx="972">
                  <c:v>0.28391676549455075</c:v>
                </c:pt>
                <c:pt idx="973">
                  <c:v>0.27504692259784341</c:v>
                </c:pt>
                <c:pt idx="974">
                  <c:v>0.27785250010726203</c:v>
                </c:pt>
                <c:pt idx="975">
                  <c:v>0.28266385477079869</c:v>
                </c:pt>
                <c:pt idx="976">
                  <c:v>0.30212334545416691</c:v>
                </c:pt>
                <c:pt idx="977">
                  <c:v>0.32854012995854398</c:v>
                </c:pt>
                <c:pt idx="978">
                  <c:v>0.3296545600250968</c:v>
                </c:pt>
                <c:pt idx="979">
                  <c:v>0.30552609099075995</c:v>
                </c:pt>
                <c:pt idx="980">
                  <c:v>0.24141928906764115</c:v>
                </c:pt>
                <c:pt idx="981">
                  <c:v>0.1951825884658126</c:v>
                </c:pt>
                <c:pt idx="982">
                  <c:v>0.17857851507289052</c:v>
                </c:pt>
                <c:pt idx="983">
                  <c:v>0.14008601060701678</c:v>
                </c:pt>
                <c:pt idx="984">
                  <c:v>0.14481123115933944</c:v>
                </c:pt>
                <c:pt idx="985">
                  <c:v>0.13732197216722514</c:v>
                </c:pt>
                <c:pt idx="986">
                  <c:v>0.1284185847430693</c:v>
                </c:pt>
                <c:pt idx="987">
                  <c:v>0.12509076279620432</c:v>
                </c:pt>
                <c:pt idx="988">
                  <c:v>0.12384873109716299</c:v>
                </c:pt>
                <c:pt idx="989">
                  <c:v>0.12281540031081789</c:v>
                </c:pt>
                <c:pt idx="990">
                  <c:v>0.12281540031081792</c:v>
                </c:pt>
                <c:pt idx="991">
                  <c:v>0.23169561143144263</c:v>
                </c:pt>
                <c:pt idx="992">
                  <c:v>0.3434740636038528</c:v>
                </c:pt>
                <c:pt idx="993">
                  <c:v>0.61203442187651724</c:v>
                </c:pt>
                <c:pt idx="994">
                  <c:v>0.76207680190274751</c:v>
                </c:pt>
                <c:pt idx="995">
                  <c:v>0.90531267712517138</c:v>
                </c:pt>
                <c:pt idx="996">
                  <c:v>0.98801150291870599</c:v>
                </c:pt>
                <c:pt idx="997">
                  <c:v>1.0076067315969195</c:v>
                </c:pt>
                <c:pt idx="998">
                  <c:v>0.99230765891964501</c:v>
                </c:pt>
                <c:pt idx="999">
                  <c:v>0.96529570018994892</c:v>
                </c:pt>
                <c:pt idx="1000">
                  <c:v>0.92525694200756314</c:v>
                </c:pt>
                <c:pt idx="1001">
                  <c:v>0.87646245821258162</c:v>
                </c:pt>
                <c:pt idx="1002">
                  <c:v>0.82329776454811487</c:v>
                </c:pt>
                <c:pt idx="1003">
                  <c:v>0.77019702099300458</c:v>
                </c:pt>
                <c:pt idx="1004">
                  <c:v>0.70442298464317255</c:v>
                </c:pt>
                <c:pt idx="1005">
                  <c:v>0.65099702446699581</c:v>
                </c:pt>
                <c:pt idx="1006">
                  <c:v>0.59163336239675923</c:v>
                </c:pt>
                <c:pt idx="1007">
                  <c:v>0.53356873100559277</c:v>
                </c:pt>
                <c:pt idx="1008">
                  <c:v>0.46501971926478802</c:v>
                </c:pt>
                <c:pt idx="1009">
                  <c:v>0.371636370608244</c:v>
                </c:pt>
                <c:pt idx="1010">
                  <c:v>0.28964998382090329</c:v>
                </c:pt>
                <c:pt idx="1011">
                  <c:v>0.29407592498961899</c:v>
                </c:pt>
                <c:pt idx="1012">
                  <c:v>0.29915077063879819</c:v>
                </c:pt>
                <c:pt idx="1013">
                  <c:v>0.26423690205011374</c:v>
                </c:pt>
                <c:pt idx="1014">
                  <c:v>0.24189570869370253</c:v>
                </c:pt>
                <c:pt idx="1015">
                  <c:v>0.19766212596995938</c:v>
                </c:pt>
                <c:pt idx="1016">
                  <c:v>0.15170873248204997</c:v>
                </c:pt>
                <c:pt idx="1017">
                  <c:v>0.11847632169939609</c:v>
                </c:pt>
                <c:pt idx="1018">
                  <c:v>0.10926030645937132</c:v>
                </c:pt>
                <c:pt idx="1019">
                  <c:v>0.10495575151848792</c:v>
                </c:pt>
                <c:pt idx="1020">
                  <c:v>0.10699330412082031</c:v>
                </c:pt>
                <c:pt idx="1021">
                  <c:v>0.10817648228978477</c:v>
                </c:pt>
                <c:pt idx="1022">
                  <c:v>0.11393522144547664</c:v>
                </c:pt>
                <c:pt idx="1023">
                  <c:v>0.12083531749743076</c:v>
                </c:pt>
                <c:pt idx="1024">
                  <c:v>0.12213869510527546</c:v>
                </c:pt>
                <c:pt idx="1025">
                  <c:v>0.1166737885975213</c:v>
                </c:pt>
                <c:pt idx="1026">
                  <c:v>0.10755048533820054</c:v>
                </c:pt>
                <c:pt idx="1027">
                  <c:v>0.10991507759011117</c:v>
                </c:pt>
                <c:pt idx="1028">
                  <c:v>0.11126330964074721</c:v>
                </c:pt>
                <c:pt idx="1029">
                  <c:v>0.11126330964074721</c:v>
                </c:pt>
                <c:pt idx="1030">
                  <c:v>0.11183646603318131</c:v>
                </c:pt>
                <c:pt idx="1031">
                  <c:v>0.10557360468334449</c:v>
                </c:pt>
                <c:pt idx="1032">
                  <c:v>0.14000653336646238</c:v>
                </c:pt>
                <c:pt idx="1033">
                  <c:v>0.16162167999515628</c:v>
                </c:pt>
                <c:pt idx="1034">
                  <c:v>0.18213548609252078</c:v>
                </c:pt>
                <c:pt idx="1035">
                  <c:v>0.19208615864315162</c:v>
                </c:pt>
                <c:pt idx="1036">
                  <c:v>0.19591794700468221</c:v>
                </c:pt>
                <c:pt idx="1037">
                  <c:v>0.20214794489275165</c:v>
                </c:pt>
                <c:pt idx="1038">
                  <c:v>0.1993423865258788</c:v>
                </c:pt>
                <c:pt idx="1039">
                  <c:v>0.19841722192264113</c:v>
                </c:pt>
                <c:pt idx="1040">
                  <c:v>0.19454954438587627</c:v>
                </c:pt>
                <c:pt idx="1041">
                  <c:v>0.19028494008262173</c:v>
                </c:pt>
                <c:pt idx="1042">
                  <c:v>0.19047619047619022</c:v>
                </c:pt>
                <c:pt idx="1043">
                  <c:v>0.18909764590866127</c:v>
                </c:pt>
                <c:pt idx="1044">
                  <c:v>0.18708577129953888</c:v>
                </c:pt>
                <c:pt idx="1045">
                  <c:v>0.17425762100979986</c:v>
                </c:pt>
                <c:pt idx="1046">
                  <c:v>0.16176030353487769</c:v>
                </c:pt>
                <c:pt idx="1047">
                  <c:v>0.16043343693088602</c:v>
                </c:pt>
                <c:pt idx="1048">
                  <c:v>0.1536585957123911</c:v>
                </c:pt>
                <c:pt idx="1049">
                  <c:v>0.14207277444927585</c:v>
                </c:pt>
                <c:pt idx="1050">
                  <c:v>0.12269022769237128</c:v>
                </c:pt>
                <c:pt idx="1051">
                  <c:v>9.3662514175761588E-2</c:v>
                </c:pt>
                <c:pt idx="1052">
                  <c:v>9.5725503325131828E-2</c:v>
                </c:pt>
                <c:pt idx="1053">
                  <c:v>9.6122349676826854E-2</c:v>
                </c:pt>
                <c:pt idx="1054">
                  <c:v>9.5145745007205434E-2</c:v>
                </c:pt>
                <c:pt idx="1055">
                  <c:v>9.6489263896471569E-2</c:v>
                </c:pt>
              </c:numCache>
            </c:numRef>
          </c:val>
        </c:ser>
        <c:ser>
          <c:idx val="5"/>
          <c:order val="5"/>
          <c:tx>
            <c:strRef>
              <c:f>SPL!$AF$1</c:f>
              <c:strCache>
                <c:ptCount val="1"/>
                <c:pt idx="0">
                  <c:v>% Price Oscillator</c:v>
                </c:pt>
              </c:strCache>
            </c:strRef>
          </c:tx>
          <c:spPr>
            <a:solidFill>
              <a:srgbClr val="FF8080"/>
            </a:solidFill>
            <a:ln w="3175">
              <a:solidFill>
                <a:srgbClr val="1FB714"/>
              </a:solidFill>
              <a:prstDash val="solid"/>
            </a:ln>
          </c:spPr>
          <c:invertIfNegative val="0"/>
          <c:val>
            <c:numRef>
              <c:f>SPL!$AF$1400:$AF$2456</c:f>
              <c:numCache>
                <c:formatCode>0.00%</c:formatCode>
                <c:ptCount val="1057"/>
                <c:pt idx="0">
                  <c:v>-2.3975371637273452E-2</c:v>
                </c:pt>
                <c:pt idx="1">
                  <c:v>-2.6188346296052298E-2</c:v>
                </c:pt>
                <c:pt idx="2">
                  <c:v>-2.7660165706236247E-2</c:v>
                </c:pt>
                <c:pt idx="3">
                  <c:v>-2.8527409831737759E-2</c:v>
                </c:pt>
                <c:pt idx="4">
                  <c:v>-2.890536925069281E-2</c:v>
                </c:pt>
                <c:pt idx="5">
                  <c:v>-2.8891071262788819E-2</c:v>
                </c:pt>
                <c:pt idx="6">
                  <c:v>-2.7002500847643066E-2</c:v>
                </c:pt>
                <c:pt idx="7">
                  <c:v>-2.6781193959930564E-2</c:v>
                </c:pt>
                <c:pt idx="8">
                  <c:v>-2.6314084181360855E-2</c:v>
                </c:pt>
                <c:pt idx="9">
                  <c:v>-2.7234617718064791E-2</c:v>
                </c:pt>
                <c:pt idx="10">
                  <c:v>-2.4503771582907171E-2</c:v>
                </c:pt>
                <c:pt idx="11">
                  <c:v>-1.5815603050619742E-2</c:v>
                </c:pt>
                <c:pt idx="12">
                  <c:v>-1.0422205677755914E-2</c:v>
                </c:pt>
                <c:pt idx="13">
                  <c:v>-6.0964954561336156E-3</c:v>
                </c:pt>
                <c:pt idx="14">
                  <c:v>-2.6525256586461235E-3</c:v>
                </c:pt>
                <c:pt idx="15">
                  <c:v>-1.4584969158300089E-3</c:v>
                </c:pt>
                <c:pt idx="16">
                  <c:v>-2.0326144934817532E-3</c:v>
                </c:pt>
                <c:pt idx="17">
                  <c:v>-9.334365428916515E-4</c:v>
                </c:pt>
                <c:pt idx="18">
                  <c:v>-6.2821356866803673E-5</c:v>
                </c:pt>
                <c:pt idx="19">
                  <c:v>-9.0339447118688071E-4</c:v>
                </c:pt>
                <c:pt idx="20">
                  <c:v>-2.8221750150248118E-5</c:v>
                </c:pt>
                <c:pt idx="21">
                  <c:v>-8.6573337450168188E-4</c:v>
                </c:pt>
                <c:pt idx="22">
                  <c:v>-1.5130445394303358E-3</c:v>
                </c:pt>
                <c:pt idx="23">
                  <c:v>-2.0037523712030515E-3</c:v>
                </c:pt>
                <c:pt idx="24">
                  <c:v>-8.3829062182378528E-4</c:v>
                </c:pt>
                <c:pt idx="25">
                  <c:v>8.2977554553601501E-5</c:v>
                </c:pt>
                <c:pt idx="26">
                  <c:v>8.0272453050137655E-4</c:v>
                </c:pt>
                <c:pt idx="27">
                  <c:v>-1.6489433879737856E-4</c:v>
                </c:pt>
                <c:pt idx="28">
                  <c:v>-9.2220231149972912E-4</c:v>
                </c:pt>
                <c:pt idx="29">
                  <c:v>-3.0357125120025071E-3</c:v>
                </c:pt>
                <c:pt idx="30">
                  <c:v>-3.1292423561350832E-3</c:v>
                </c:pt>
                <c:pt idx="31">
                  <c:v>-4.7030198397444416E-3</c:v>
                </c:pt>
                <c:pt idx="32">
                  <c:v>-4.3477492965812627E-3</c:v>
                </c:pt>
                <c:pt idx="33">
                  <c:v>-5.5601763976643173E-3</c:v>
                </c:pt>
                <c:pt idx="34">
                  <c:v>-7.9994930969914946E-3</c:v>
                </c:pt>
                <c:pt idx="35">
                  <c:v>-8.2783112811045216E-3</c:v>
                </c:pt>
                <c:pt idx="36">
                  <c:v>-8.4045017464858974E-3</c:v>
                </c:pt>
                <c:pt idx="37">
                  <c:v>-9.9687005866156177E-3</c:v>
                </c:pt>
                <c:pt idx="38">
                  <c:v>-1.1090165409164011E-2</c:v>
                </c:pt>
                <c:pt idx="39">
                  <c:v>-1.342404237033118E-2</c:v>
                </c:pt>
                <c:pt idx="40">
                  <c:v>-1.3537247503660853E-2</c:v>
                </c:pt>
                <c:pt idx="41">
                  <c:v>-1.506027601832447E-2</c:v>
                </c:pt>
                <c:pt idx="42">
                  <c:v>-1.7691664216419697E-2</c:v>
                </c:pt>
                <c:pt idx="43">
                  <c:v>-1.7974990804875596E-2</c:v>
                </c:pt>
                <c:pt idx="44">
                  <c:v>-1.6395236704425616E-2</c:v>
                </c:pt>
                <c:pt idx="45">
                  <c:v>-1.657469060456666E-2</c:v>
                </c:pt>
                <c:pt idx="46">
                  <c:v>-1.1723423055413504E-2</c:v>
                </c:pt>
                <c:pt idx="47">
                  <c:v>-1.4895263705728568E-3</c:v>
                </c:pt>
                <c:pt idx="48">
                  <c:v>6.4277080793522763E-3</c:v>
                </c:pt>
                <c:pt idx="49">
                  <c:v>1.3991884489462422E-2</c:v>
                </c:pt>
                <c:pt idx="50">
                  <c:v>1.8147313062520973E-2</c:v>
                </c:pt>
                <c:pt idx="51">
                  <c:v>2.1144986668693352E-2</c:v>
                </c:pt>
                <c:pt idx="52">
                  <c:v>2.1725239912998233E-2</c:v>
                </c:pt>
                <c:pt idx="53">
                  <c:v>2.0432233399925125E-2</c:v>
                </c:pt>
                <c:pt idx="54">
                  <c:v>1.9185010869910861E-2</c:v>
                </c:pt>
                <c:pt idx="55">
                  <c:v>1.7988147925905962E-2</c:v>
                </c:pt>
                <c:pt idx="56">
                  <c:v>1.8328775241584605E-2</c:v>
                </c:pt>
                <c:pt idx="57">
                  <c:v>1.9854196050556692E-2</c:v>
                </c:pt>
                <c:pt idx="58">
                  <c:v>2.0802932171233534E-2</c:v>
                </c:pt>
                <c:pt idx="59">
                  <c:v>1.6891293217191808E-2</c:v>
                </c:pt>
                <c:pt idx="60">
                  <c:v>1.6581611773095618E-2</c:v>
                </c:pt>
                <c:pt idx="61">
                  <c:v>1.7612745142268911E-2</c:v>
                </c:pt>
                <c:pt idx="62">
                  <c:v>1.6745793876837313E-2</c:v>
                </c:pt>
                <c:pt idx="63">
                  <c:v>1.7334114212535907E-2</c:v>
                </c:pt>
                <c:pt idx="64">
                  <c:v>1.4673013904095892E-2</c:v>
                </c:pt>
                <c:pt idx="65">
                  <c:v>1.5342299986095936E-2</c:v>
                </c:pt>
                <c:pt idx="66">
                  <c:v>1.4229048709502755E-2</c:v>
                </c:pt>
                <c:pt idx="67">
                  <c:v>1.4648809399269847E-2</c:v>
                </c:pt>
                <c:pt idx="68">
                  <c:v>1.3353686606746615E-2</c:v>
                </c:pt>
                <c:pt idx="69">
                  <c:v>1.2187085316042909E-2</c:v>
                </c:pt>
                <c:pt idx="70">
                  <c:v>1.1134415908359905E-2</c:v>
                </c:pt>
                <c:pt idx="71">
                  <c:v>1.1634677091525721E-2</c:v>
                </c:pt>
                <c:pt idx="72">
                  <c:v>1.1889264448930218E-2</c:v>
                </c:pt>
                <c:pt idx="73">
                  <c:v>2.1962805070848763E-2</c:v>
                </c:pt>
                <c:pt idx="74">
                  <c:v>2.8010331946254796E-2</c:v>
                </c:pt>
                <c:pt idx="75">
                  <c:v>3.916795702875614E-2</c:v>
                </c:pt>
                <c:pt idx="76">
                  <c:v>4.3130266982835154E-2</c:v>
                </c:pt>
                <c:pt idx="77">
                  <c:v>4.828242533866503E-2</c:v>
                </c:pt>
                <c:pt idx="78">
                  <c:v>5.2912331193348469E-2</c:v>
                </c:pt>
                <c:pt idx="79">
                  <c:v>5.8335656646949931E-2</c:v>
                </c:pt>
                <c:pt idx="80">
                  <c:v>6.2969518866539426E-2</c:v>
                </c:pt>
                <c:pt idx="81">
                  <c:v>6.5682474903441576E-2</c:v>
                </c:pt>
                <c:pt idx="82">
                  <c:v>6.5684884371122146E-2</c:v>
                </c:pt>
                <c:pt idx="83">
                  <c:v>6.4853392450508182E-2</c:v>
                </c:pt>
                <c:pt idx="84">
                  <c:v>6.4600858881977738E-2</c:v>
                </c:pt>
                <c:pt idx="85">
                  <c:v>6.2395959126025045E-2</c:v>
                </c:pt>
                <c:pt idx="86">
                  <c:v>5.992077985380339E-2</c:v>
                </c:pt>
                <c:pt idx="87">
                  <c:v>5.7270077105612403E-2</c:v>
                </c:pt>
                <c:pt idx="88">
                  <c:v>5.569881209669772E-2</c:v>
                </c:pt>
                <c:pt idx="89">
                  <c:v>5.9633767562870039E-2</c:v>
                </c:pt>
                <c:pt idx="90">
                  <c:v>6.0725155274183006E-2</c:v>
                </c:pt>
                <c:pt idx="91">
                  <c:v>5.6223965259877613E-2</c:v>
                </c:pt>
                <c:pt idx="92">
                  <c:v>5.6621483483457656E-2</c:v>
                </c:pt>
                <c:pt idx="93">
                  <c:v>5.3956291575961005E-2</c:v>
                </c:pt>
                <c:pt idx="94">
                  <c:v>5.9084692734206676E-2</c:v>
                </c:pt>
                <c:pt idx="95">
                  <c:v>6.1132289664998909E-2</c:v>
                </c:pt>
                <c:pt idx="96">
                  <c:v>5.8649323319687703E-2</c:v>
                </c:pt>
                <c:pt idx="97">
                  <c:v>5.8184091672925341E-2</c:v>
                </c:pt>
                <c:pt idx="98">
                  <c:v>5.7099024611327973E-2</c:v>
                </c:pt>
                <c:pt idx="99">
                  <c:v>5.448030803747226E-2</c:v>
                </c:pt>
                <c:pt idx="100">
                  <c:v>5.3926732449027584E-2</c:v>
                </c:pt>
                <c:pt idx="101">
                  <c:v>5.4947906219536199E-2</c:v>
                </c:pt>
                <c:pt idx="102">
                  <c:v>5.1891533527164649E-2</c:v>
                </c:pt>
                <c:pt idx="103">
                  <c:v>4.7841363468035546E-2</c:v>
                </c:pt>
                <c:pt idx="104">
                  <c:v>4.517539490835689E-2</c:v>
                </c:pt>
                <c:pt idx="105">
                  <c:v>4.3612354590000971E-2</c:v>
                </c:pt>
                <c:pt idx="106">
                  <c:v>3.9779707581203042E-2</c:v>
                </c:pt>
                <c:pt idx="107">
                  <c:v>3.6325357119469368E-2</c:v>
                </c:pt>
                <c:pt idx="108">
                  <c:v>3.4255658562647145E-2</c:v>
                </c:pt>
                <c:pt idx="109">
                  <c:v>3.1191107631234033E-2</c:v>
                </c:pt>
                <c:pt idx="110">
                  <c:v>3.4697598630290767E-2</c:v>
                </c:pt>
                <c:pt idx="111">
                  <c:v>3.6971933641897464E-2</c:v>
                </c:pt>
                <c:pt idx="112">
                  <c:v>3.9291023071327244E-2</c:v>
                </c:pt>
                <c:pt idx="113">
                  <c:v>4.1602339627664547E-2</c:v>
                </c:pt>
                <c:pt idx="114">
                  <c:v>4.3865383031231692E-2</c:v>
                </c:pt>
                <c:pt idx="115">
                  <c:v>4.8017921395907916E-2</c:v>
                </c:pt>
                <c:pt idx="116">
                  <c:v>5.0593338196053078E-2</c:v>
                </c:pt>
                <c:pt idx="117">
                  <c:v>5.1933982465292398E-2</c:v>
                </c:pt>
                <c:pt idx="118">
                  <c:v>5.0406277412927275E-2</c:v>
                </c:pt>
                <c:pt idx="119">
                  <c:v>4.7654922887058151E-2</c:v>
                </c:pt>
                <c:pt idx="120">
                  <c:v>4.4946158490317044E-2</c:v>
                </c:pt>
                <c:pt idx="121">
                  <c:v>4.0398691239115096E-2</c:v>
                </c:pt>
                <c:pt idx="122">
                  <c:v>3.446392996602405E-2</c:v>
                </c:pt>
                <c:pt idx="123">
                  <c:v>3.1347231959030379E-2</c:v>
                </c:pt>
                <c:pt idx="124">
                  <c:v>2.8549560602265586E-2</c:v>
                </c:pt>
                <c:pt idx="125">
                  <c:v>2.5070927694521211E-2</c:v>
                </c:pt>
                <c:pt idx="126">
                  <c:v>2.2061754189166307E-2</c:v>
                </c:pt>
                <c:pt idx="127">
                  <c:v>1.8486420608287459E-2</c:v>
                </c:pt>
                <c:pt idx="128">
                  <c:v>1.8381287786720445E-2</c:v>
                </c:pt>
                <c:pt idx="129">
                  <c:v>1.8083629809980784E-2</c:v>
                </c:pt>
                <c:pt idx="130">
                  <c:v>1.7639765628107124E-2</c:v>
                </c:pt>
                <c:pt idx="131">
                  <c:v>1.6125377943879957E-2</c:v>
                </c:pt>
                <c:pt idx="132">
                  <c:v>1.475542310241028E-2</c:v>
                </c:pt>
                <c:pt idx="133">
                  <c:v>1.5437304104512601E-2</c:v>
                </c:pt>
                <c:pt idx="134">
                  <c:v>1.4829178177786321E-2</c:v>
                </c:pt>
                <c:pt idx="135">
                  <c:v>1.513910182176229E-2</c:v>
                </c:pt>
                <c:pt idx="136">
                  <c:v>1.7107948790854102E-2</c:v>
                </c:pt>
                <c:pt idx="137">
                  <c:v>1.6539297406121142E-2</c:v>
                </c:pt>
                <c:pt idx="138">
                  <c:v>1.5902772464210704E-2</c:v>
                </c:pt>
                <c:pt idx="139">
                  <c:v>1.8054735580452778E-2</c:v>
                </c:pt>
                <c:pt idx="140">
                  <c:v>1.8572739297159711E-2</c:v>
                </c:pt>
                <c:pt idx="141">
                  <c:v>1.9691979071814518E-2</c:v>
                </c:pt>
                <c:pt idx="142">
                  <c:v>2.1258067434370476E-2</c:v>
                </c:pt>
                <c:pt idx="143">
                  <c:v>2.6821846491580661E-2</c:v>
                </c:pt>
                <c:pt idx="144">
                  <c:v>3.3486963809684196E-2</c:v>
                </c:pt>
                <c:pt idx="145">
                  <c:v>3.9068487652594033E-2</c:v>
                </c:pt>
                <c:pt idx="146">
                  <c:v>4.2858575236647399E-2</c:v>
                </c:pt>
                <c:pt idx="147">
                  <c:v>4.5233745684105736E-2</c:v>
                </c:pt>
                <c:pt idx="148">
                  <c:v>4.821139864194731E-2</c:v>
                </c:pt>
                <c:pt idx="149">
                  <c:v>4.989202309281953E-2</c:v>
                </c:pt>
                <c:pt idx="150">
                  <c:v>5.4740333622258996E-2</c:v>
                </c:pt>
                <c:pt idx="151">
                  <c:v>6.1014283098396759E-2</c:v>
                </c:pt>
                <c:pt idx="152">
                  <c:v>6.7388300431413112E-2</c:v>
                </c:pt>
                <c:pt idx="153">
                  <c:v>7.6015775944832414E-2</c:v>
                </c:pt>
                <c:pt idx="154">
                  <c:v>7.5375304151902384E-2</c:v>
                </c:pt>
                <c:pt idx="155">
                  <c:v>7.3917750167724033E-2</c:v>
                </c:pt>
                <c:pt idx="156">
                  <c:v>7.1101510094427153E-2</c:v>
                </c:pt>
                <c:pt idx="157">
                  <c:v>6.5016040343409728E-2</c:v>
                </c:pt>
                <c:pt idx="158">
                  <c:v>5.6463402898239951E-2</c:v>
                </c:pt>
                <c:pt idx="159">
                  <c:v>5.0662365478660341E-2</c:v>
                </c:pt>
                <c:pt idx="160">
                  <c:v>4.784533796190725E-2</c:v>
                </c:pt>
                <c:pt idx="161">
                  <c:v>4.2788373839865453E-2</c:v>
                </c:pt>
                <c:pt idx="162">
                  <c:v>3.9111366451021937E-2</c:v>
                </c:pt>
                <c:pt idx="163">
                  <c:v>3.9610759941597448E-2</c:v>
                </c:pt>
                <c:pt idx="164">
                  <c:v>4.25360458189726E-2</c:v>
                </c:pt>
                <c:pt idx="165">
                  <c:v>4.3510459783272025E-2</c:v>
                </c:pt>
                <c:pt idx="166">
                  <c:v>4.3726354824861639E-2</c:v>
                </c:pt>
                <c:pt idx="167">
                  <c:v>4.1879044953762899E-2</c:v>
                </c:pt>
                <c:pt idx="168">
                  <c:v>3.5493571464730776E-2</c:v>
                </c:pt>
                <c:pt idx="169">
                  <c:v>2.7837172078463601E-2</c:v>
                </c:pt>
                <c:pt idx="170">
                  <c:v>2.3773256074214509E-2</c:v>
                </c:pt>
                <c:pt idx="171">
                  <c:v>2.1075388875467362E-2</c:v>
                </c:pt>
                <c:pt idx="172">
                  <c:v>1.492646836079161E-2</c:v>
                </c:pt>
                <c:pt idx="173">
                  <c:v>1.1452159543454228E-2</c:v>
                </c:pt>
                <c:pt idx="174">
                  <c:v>7.0572849929249329E-3</c:v>
                </c:pt>
                <c:pt idx="175">
                  <c:v>6.6096253084494839E-3</c:v>
                </c:pt>
                <c:pt idx="176">
                  <c:v>9.2550751547478861E-3</c:v>
                </c:pt>
                <c:pt idx="177">
                  <c:v>8.9137235930462563E-3</c:v>
                </c:pt>
                <c:pt idx="178">
                  <c:v>7.0124354054104396E-3</c:v>
                </c:pt>
                <c:pt idx="179">
                  <c:v>7.7423082409291619E-3</c:v>
                </c:pt>
                <c:pt idx="180">
                  <c:v>1.3540732432515315E-2</c:v>
                </c:pt>
                <c:pt idx="181">
                  <c:v>1.7860743866001744E-2</c:v>
                </c:pt>
                <c:pt idx="182">
                  <c:v>2.0988619183203445E-2</c:v>
                </c:pt>
                <c:pt idx="183">
                  <c:v>2.6097886033342833E-2</c:v>
                </c:pt>
                <c:pt idx="184">
                  <c:v>3.476662921708492E-2</c:v>
                </c:pt>
                <c:pt idx="185">
                  <c:v>4.935507229066758E-2</c:v>
                </c:pt>
                <c:pt idx="186">
                  <c:v>6.3728071878347878E-2</c:v>
                </c:pt>
                <c:pt idx="187">
                  <c:v>6.9715240177251975E-2</c:v>
                </c:pt>
                <c:pt idx="188">
                  <c:v>7.2043386170429408E-2</c:v>
                </c:pt>
                <c:pt idx="189">
                  <c:v>7.6696785294916414E-2</c:v>
                </c:pt>
                <c:pt idx="190">
                  <c:v>7.6709166844687857E-2</c:v>
                </c:pt>
                <c:pt idx="191">
                  <c:v>7.6966336557274778E-2</c:v>
                </c:pt>
                <c:pt idx="192">
                  <c:v>7.3711827359416005E-2</c:v>
                </c:pt>
                <c:pt idx="193">
                  <c:v>6.9668845462632481E-2</c:v>
                </c:pt>
                <c:pt idx="194">
                  <c:v>6.5685551753689134E-2</c:v>
                </c:pt>
                <c:pt idx="195">
                  <c:v>5.935227000783426E-2</c:v>
                </c:pt>
                <c:pt idx="196">
                  <c:v>5.8003883779665033E-2</c:v>
                </c:pt>
                <c:pt idx="197">
                  <c:v>5.3814051129077514E-2</c:v>
                </c:pt>
                <c:pt idx="198">
                  <c:v>4.9305806909937959E-2</c:v>
                </c:pt>
                <c:pt idx="199">
                  <c:v>4.6431417520554664E-2</c:v>
                </c:pt>
                <c:pt idx="200">
                  <c:v>4.1816799797257859E-2</c:v>
                </c:pt>
                <c:pt idx="201">
                  <c:v>3.8948496964890694E-2</c:v>
                </c:pt>
                <c:pt idx="202">
                  <c:v>3.2588966511393258E-2</c:v>
                </c:pt>
                <c:pt idx="203">
                  <c:v>2.5381118856634577E-2</c:v>
                </c:pt>
                <c:pt idx="204">
                  <c:v>2.1296249484831366E-2</c:v>
                </c:pt>
                <c:pt idx="205">
                  <c:v>2.034002778833234E-2</c:v>
                </c:pt>
                <c:pt idx="206">
                  <c:v>1.8736418013881668E-2</c:v>
                </c:pt>
                <c:pt idx="207">
                  <c:v>1.6645798016720684E-2</c:v>
                </c:pt>
                <c:pt idx="208">
                  <c:v>1.8536576741355382E-2</c:v>
                </c:pt>
                <c:pt idx="209">
                  <c:v>2.4067479894309012E-2</c:v>
                </c:pt>
                <c:pt idx="210">
                  <c:v>2.6224838462310038E-2</c:v>
                </c:pt>
                <c:pt idx="211">
                  <c:v>2.5169904009963724E-2</c:v>
                </c:pt>
                <c:pt idx="212">
                  <c:v>2.1029440560697311E-2</c:v>
                </c:pt>
                <c:pt idx="213">
                  <c:v>1.632725379364269E-2</c:v>
                </c:pt>
                <c:pt idx="214">
                  <c:v>1.3063077951459966E-2</c:v>
                </c:pt>
                <c:pt idx="215">
                  <c:v>1.1581355161985616E-2</c:v>
                </c:pt>
                <c:pt idx="216">
                  <c:v>1.2124868410545272E-2</c:v>
                </c:pt>
                <c:pt idx="217">
                  <c:v>1.4232717547008601E-2</c:v>
                </c:pt>
                <c:pt idx="218">
                  <c:v>2.3504565005223028E-2</c:v>
                </c:pt>
                <c:pt idx="219">
                  <c:v>2.9145307109006972E-2</c:v>
                </c:pt>
                <c:pt idx="220">
                  <c:v>3.1380837564841349E-2</c:v>
                </c:pt>
                <c:pt idx="221">
                  <c:v>3.962019139716378E-2</c:v>
                </c:pt>
                <c:pt idx="222">
                  <c:v>4.8762262987277233E-2</c:v>
                </c:pt>
                <c:pt idx="223">
                  <c:v>5.2337415739561938E-2</c:v>
                </c:pt>
                <c:pt idx="224">
                  <c:v>5.4954654863942222E-2</c:v>
                </c:pt>
                <c:pt idx="225">
                  <c:v>5.4651746458155993E-2</c:v>
                </c:pt>
                <c:pt idx="226">
                  <c:v>5.0518800894540222E-2</c:v>
                </c:pt>
                <c:pt idx="227">
                  <c:v>4.7241544186003528E-2</c:v>
                </c:pt>
                <c:pt idx="228">
                  <c:v>4.1977083546692211E-2</c:v>
                </c:pt>
                <c:pt idx="229">
                  <c:v>3.5754204825030451E-2</c:v>
                </c:pt>
                <c:pt idx="230">
                  <c:v>3.3191430674188144E-2</c:v>
                </c:pt>
                <c:pt idx="231">
                  <c:v>3.0261653400139015E-2</c:v>
                </c:pt>
                <c:pt idx="232">
                  <c:v>2.5445926176991526E-2</c:v>
                </c:pt>
                <c:pt idx="233">
                  <c:v>2.1382747687293473E-2</c:v>
                </c:pt>
                <c:pt idx="234">
                  <c:v>1.5202031114362618E-2</c:v>
                </c:pt>
                <c:pt idx="235">
                  <c:v>5.13818612514199E-3</c:v>
                </c:pt>
                <c:pt idx="236">
                  <c:v>-2.3408405475682913E-3</c:v>
                </c:pt>
                <c:pt idx="237">
                  <c:v>-1.2286911735430979E-2</c:v>
                </c:pt>
                <c:pt idx="238">
                  <c:v>-2.127710926037606E-2</c:v>
                </c:pt>
                <c:pt idx="239">
                  <c:v>-2.6447251031662834E-2</c:v>
                </c:pt>
                <c:pt idx="240">
                  <c:v>-2.9680121857741912E-2</c:v>
                </c:pt>
                <c:pt idx="241">
                  <c:v>-3.011196588510287E-2</c:v>
                </c:pt>
                <c:pt idx="242">
                  <c:v>-2.9519853212149342E-2</c:v>
                </c:pt>
                <c:pt idx="243">
                  <c:v>-2.9340519790072211E-2</c:v>
                </c:pt>
                <c:pt idx="244">
                  <c:v>-2.0374374325582471E-2</c:v>
                </c:pt>
                <c:pt idx="245">
                  <c:v>-8.4085857476335936E-3</c:v>
                </c:pt>
                <c:pt idx="246">
                  <c:v>-8.2324929881658917E-4</c:v>
                </c:pt>
                <c:pt idx="247">
                  <c:v>7.369353101672943E-3</c:v>
                </c:pt>
                <c:pt idx="248">
                  <c:v>1.303635991949475E-2</c:v>
                </c:pt>
                <c:pt idx="249">
                  <c:v>1.9510232611470141E-2</c:v>
                </c:pt>
                <c:pt idx="250">
                  <c:v>2.7025740662897115E-2</c:v>
                </c:pt>
                <c:pt idx="251">
                  <c:v>3.3545091194449803E-2</c:v>
                </c:pt>
                <c:pt idx="252">
                  <c:v>4.0262671855984401E-2</c:v>
                </c:pt>
                <c:pt idx="253">
                  <c:v>4.5418340864791996E-2</c:v>
                </c:pt>
                <c:pt idx="254">
                  <c:v>4.8274050865952919E-2</c:v>
                </c:pt>
                <c:pt idx="255">
                  <c:v>4.4708649624981972E-2</c:v>
                </c:pt>
                <c:pt idx="256">
                  <c:v>4.0886148185159912E-2</c:v>
                </c:pt>
                <c:pt idx="257">
                  <c:v>3.8979968689424764E-2</c:v>
                </c:pt>
                <c:pt idx="258">
                  <c:v>3.6000089720512933E-2</c:v>
                </c:pt>
                <c:pt idx="259">
                  <c:v>3.5832943194196033E-2</c:v>
                </c:pt>
                <c:pt idx="260">
                  <c:v>3.4758344870169697E-2</c:v>
                </c:pt>
                <c:pt idx="261">
                  <c:v>3.4529596884305964E-2</c:v>
                </c:pt>
                <c:pt idx="262">
                  <c:v>3.2409190043758404E-2</c:v>
                </c:pt>
                <c:pt idx="263">
                  <c:v>2.9355701497227184E-2</c:v>
                </c:pt>
                <c:pt idx="264">
                  <c:v>2.765108140596486E-2</c:v>
                </c:pt>
                <c:pt idx="265">
                  <c:v>2.3956235872200578E-2</c:v>
                </c:pt>
                <c:pt idx="266">
                  <c:v>2.1046242269378044E-2</c:v>
                </c:pt>
                <c:pt idx="267">
                  <c:v>1.9809492842951856E-2</c:v>
                </c:pt>
                <c:pt idx="268">
                  <c:v>1.8613468262474789E-2</c:v>
                </c:pt>
                <c:pt idx="269">
                  <c:v>1.5926747057627064E-2</c:v>
                </c:pt>
                <c:pt idx="270">
                  <c:v>8.9953219602856588E-3</c:v>
                </c:pt>
                <c:pt idx="271">
                  <c:v>1.2559025869554411E-5</c:v>
                </c:pt>
                <c:pt idx="272">
                  <c:v>-1.5181830806778219E-2</c:v>
                </c:pt>
                <c:pt idx="273">
                  <c:v>-2.5882392717876949E-2</c:v>
                </c:pt>
                <c:pt idx="274">
                  <c:v>-3.2798928866310306E-2</c:v>
                </c:pt>
                <c:pt idx="275">
                  <c:v>-3.8275900095422297E-2</c:v>
                </c:pt>
                <c:pt idx="276">
                  <c:v>-3.9091465384533799E-2</c:v>
                </c:pt>
                <c:pt idx="277">
                  <c:v>-3.6731174385258608E-2</c:v>
                </c:pt>
                <c:pt idx="278">
                  <c:v>-3.706290888247224E-2</c:v>
                </c:pt>
                <c:pt idx="279">
                  <c:v>-3.7220118947700942E-2</c:v>
                </c:pt>
                <c:pt idx="280">
                  <c:v>-4.7555836009833714E-2</c:v>
                </c:pt>
                <c:pt idx="281">
                  <c:v>-5.8780918243700332E-2</c:v>
                </c:pt>
                <c:pt idx="282">
                  <c:v>-7.1711482743088181E-2</c:v>
                </c:pt>
                <c:pt idx="283">
                  <c:v>-7.8372426049232724E-2</c:v>
                </c:pt>
                <c:pt idx="284">
                  <c:v>-8.3018380646590048E-2</c:v>
                </c:pt>
                <c:pt idx="285">
                  <c:v>-8.7644461390431153E-2</c:v>
                </c:pt>
                <c:pt idx="286">
                  <c:v>-8.8859300858170467E-2</c:v>
                </c:pt>
                <c:pt idx="287">
                  <c:v>-8.7262812164359702E-2</c:v>
                </c:pt>
                <c:pt idx="288">
                  <c:v>-8.1681208875319808E-2</c:v>
                </c:pt>
                <c:pt idx="289">
                  <c:v>-7.434042888402019E-2</c:v>
                </c:pt>
                <c:pt idx="290">
                  <c:v>-6.4674738997823139E-2</c:v>
                </c:pt>
                <c:pt idx="291">
                  <c:v>-5.3999725193702525E-2</c:v>
                </c:pt>
                <c:pt idx="292">
                  <c:v>-5.0045902136189029E-2</c:v>
                </c:pt>
                <c:pt idx="293">
                  <c:v>-4.7727016015429238E-2</c:v>
                </c:pt>
                <c:pt idx="294">
                  <c:v>-4.302045340910407E-2</c:v>
                </c:pt>
                <c:pt idx="295">
                  <c:v>-4.052154062210743E-2</c:v>
                </c:pt>
                <c:pt idx="296">
                  <c:v>-3.8445371268006408E-2</c:v>
                </c:pt>
                <c:pt idx="297">
                  <c:v>-3.9099002291252523E-2</c:v>
                </c:pt>
                <c:pt idx="298">
                  <c:v>-3.5796494410102291E-2</c:v>
                </c:pt>
                <c:pt idx="299">
                  <c:v>-3.3479913905320964E-2</c:v>
                </c:pt>
                <c:pt idx="300">
                  <c:v>-3.1626370917733772E-2</c:v>
                </c:pt>
                <c:pt idx="301">
                  <c:v>-2.4394789514278477E-2</c:v>
                </c:pt>
                <c:pt idx="302">
                  <c:v>-2.0480595644818682E-2</c:v>
                </c:pt>
                <c:pt idx="303">
                  <c:v>-1.8187224351071382E-2</c:v>
                </c:pt>
                <c:pt idx="304">
                  <c:v>-1.6517866226005935E-2</c:v>
                </c:pt>
                <c:pt idx="305">
                  <c:v>-1.872245303836205E-2</c:v>
                </c:pt>
                <c:pt idx="306">
                  <c:v>-2.2642481891597357E-2</c:v>
                </c:pt>
                <c:pt idx="307">
                  <c:v>-2.6543141459495018E-2</c:v>
                </c:pt>
                <c:pt idx="308">
                  <c:v>-2.9707400337800723E-2</c:v>
                </c:pt>
                <c:pt idx="309">
                  <c:v>-3.3660316880077701E-2</c:v>
                </c:pt>
                <c:pt idx="310">
                  <c:v>-3.6454244385083337E-2</c:v>
                </c:pt>
                <c:pt idx="311">
                  <c:v>-3.7577468074528761E-2</c:v>
                </c:pt>
                <c:pt idx="312">
                  <c:v>-4.0954519689859664E-2</c:v>
                </c:pt>
                <c:pt idx="313">
                  <c:v>-4.5415055583242499E-2</c:v>
                </c:pt>
                <c:pt idx="314">
                  <c:v>-5.1489944618355765E-2</c:v>
                </c:pt>
                <c:pt idx="315">
                  <c:v>-5.5472475482159313E-2</c:v>
                </c:pt>
                <c:pt idx="316">
                  <c:v>-5.7720323183654242E-2</c:v>
                </c:pt>
                <c:pt idx="317">
                  <c:v>-5.7387018384781371E-2</c:v>
                </c:pt>
                <c:pt idx="318">
                  <c:v>-5.4205028807615303E-2</c:v>
                </c:pt>
                <c:pt idx="319">
                  <c:v>-5.2655555121879485E-2</c:v>
                </c:pt>
                <c:pt idx="320">
                  <c:v>-4.9702698147992531E-2</c:v>
                </c:pt>
                <c:pt idx="321">
                  <c:v>-4.7222105282166138E-2</c:v>
                </c:pt>
                <c:pt idx="322">
                  <c:v>-4.3972099202854227E-2</c:v>
                </c:pt>
                <c:pt idx="323">
                  <c:v>-4.3273246628685806E-2</c:v>
                </c:pt>
                <c:pt idx="324">
                  <c:v>-3.833896307821056E-2</c:v>
                </c:pt>
                <c:pt idx="325">
                  <c:v>-3.3254209372105617E-2</c:v>
                </c:pt>
                <c:pt idx="326">
                  <c:v>-3.2780997502184453E-2</c:v>
                </c:pt>
                <c:pt idx="327">
                  <c:v>-2.931617510501907E-2</c:v>
                </c:pt>
                <c:pt idx="328">
                  <c:v>-2.2773136507068227E-2</c:v>
                </c:pt>
                <c:pt idx="329">
                  <c:v>-1.7784844514626634E-2</c:v>
                </c:pt>
                <c:pt idx="330">
                  <c:v>-7.9711790096141481E-3</c:v>
                </c:pt>
                <c:pt idx="331">
                  <c:v>8.3958375979735424E-4</c:v>
                </c:pt>
                <c:pt idx="332">
                  <c:v>4.3146732059930037E-3</c:v>
                </c:pt>
                <c:pt idx="333">
                  <c:v>6.5998976246011039E-3</c:v>
                </c:pt>
                <c:pt idx="334">
                  <c:v>3.8779024518163859E-3</c:v>
                </c:pt>
                <c:pt idx="335">
                  <c:v>1.3238866903544657E-3</c:v>
                </c:pt>
                <c:pt idx="336">
                  <c:v>-1.0719905159879211E-3</c:v>
                </c:pt>
                <c:pt idx="337">
                  <c:v>-2.1953045283856286E-3</c:v>
                </c:pt>
                <c:pt idx="338">
                  <c:v>2.9137773036399125E-3</c:v>
                </c:pt>
                <c:pt idx="339">
                  <c:v>5.7423727601695358E-3</c:v>
                </c:pt>
                <c:pt idx="340">
                  <c:v>4.9336559782733515E-3</c:v>
                </c:pt>
                <c:pt idx="341">
                  <c:v>3.8745831217836474E-3</c:v>
                </c:pt>
                <c:pt idx="342">
                  <c:v>3.0004529530607621E-3</c:v>
                </c:pt>
                <c:pt idx="343">
                  <c:v>3.7600025155387004E-3</c:v>
                </c:pt>
                <c:pt idx="344">
                  <c:v>5.7827494446795694E-3</c:v>
                </c:pt>
                <c:pt idx="345">
                  <c:v>8.3899539980435266E-3</c:v>
                </c:pt>
                <c:pt idx="346">
                  <c:v>1.1773573746922577E-2</c:v>
                </c:pt>
                <c:pt idx="347">
                  <c:v>1.3900632500862712E-2</c:v>
                </c:pt>
                <c:pt idx="348">
                  <c:v>1.5030933119226961E-2</c:v>
                </c:pt>
                <c:pt idx="349">
                  <c:v>1.2141866638847934E-2</c:v>
                </c:pt>
                <c:pt idx="350">
                  <c:v>9.0154441390720725E-3</c:v>
                </c:pt>
                <c:pt idx="351">
                  <c:v>7.9099569798107786E-3</c:v>
                </c:pt>
                <c:pt idx="352">
                  <c:v>9.1239543128438187E-3</c:v>
                </c:pt>
                <c:pt idx="353">
                  <c:v>1.1042772197253282E-2</c:v>
                </c:pt>
                <c:pt idx="354">
                  <c:v>1.561624185987307E-2</c:v>
                </c:pt>
                <c:pt idx="355">
                  <c:v>2.0377130571447719E-2</c:v>
                </c:pt>
                <c:pt idx="356">
                  <c:v>2.2413760276621463E-2</c:v>
                </c:pt>
                <c:pt idx="357">
                  <c:v>2.3724608253479548E-2</c:v>
                </c:pt>
                <c:pt idx="358">
                  <c:v>2.4458333939543189E-2</c:v>
                </c:pt>
                <c:pt idx="359">
                  <c:v>2.6797235360433262E-2</c:v>
                </c:pt>
                <c:pt idx="360">
                  <c:v>3.0661643129992016E-2</c:v>
                </c:pt>
                <c:pt idx="361">
                  <c:v>3.0234960513920599E-2</c:v>
                </c:pt>
                <c:pt idx="362">
                  <c:v>3.0551556773061244E-2</c:v>
                </c:pt>
                <c:pt idx="363">
                  <c:v>2.9090185437250334E-2</c:v>
                </c:pt>
                <c:pt idx="364">
                  <c:v>2.9948348265407366E-2</c:v>
                </c:pt>
                <c:pt idx="365">
                  <c:v>2.6255877489659605E-2</c:v>
                </c:pt>
                <c:pt idx="366">
                  <c:v>2.3065829956733817E-2</c:v>
                </c:pt>
                <c:pt idx="367">
                  <c:v>2.1981272285285965E-2</c:v>
                </c:pt>
                <c:pt idx="368">
                  <c:v>1.9874382034267481E-2</c:v>
                </c:pt>
                <c:pt idx="369">
                  <c:v>1.7327325353980187E-2</c:v>
                </c:pt>
                <c:pt idx="370">
                  <c:v>1.4799047737934137E-2</c:v>
                </c:pt>
                <c:pt idx="371">
                  <c:v>1.1638179333891894E-2</c:v>
                </c:pt>
                <c:pt idx="372">
                  <c:v>7.6702513252313977E-3</c:v>
                </c:pt>
                <c:pt idx="373">
                  <c:v>6.8473001288363979E-3</c:v>
                </c:pt>
                <c:pt idx="374">
                  <c:v>5.7847724496956363E-3</c:v>
                </c:pt>
                <c:pt idx="375">
                  <c:v>5.5666439093399415E-3</c:v>
                </c:pt>
                <c:pt idx="376">
                  <c:v>3.6306200084697221E-3</c:v>
                </c:pt>
                <c:pt idx="377">
                  <c:v>3.4349512194308358E-3</c:v>
                </c:pt>
                <c:pt idx="378">
                  <c:v>4.6036658963341005E-3</c:v>
                </c:pt>
                <c:pt idx="379">
                  <c:v>6.479391829226697E-3</c:v>
                </c:pt>
                <c:pt idx="380">
                  <c:v>1.1898288179890694E-2</c:v>
                </c:pt>
                <c:pt idx="381">
                  <c:v>1.6944019904858394E-2</c:v>
                </c:pt>
                <c:pt idx="382">
                  <c:v>1.9327507161789853E-2</c:v>
                </c:pt>
                <c:pt idx="383">
                  <c:v>2.4528721573672918E-2</c:v>
                </c:pt>
                <c:pt idx="384">
                  <c:v>2.5986083897547637E-2</c:v>
                </c:pt>
                <c:pt idx="385">
                  <c:v>2.4553200471228991E-2</c:v>
                </c:pt>
                <c:pt idx="386">
                  <c:v>2.3791730936553623E-2</c:v>
                </c:pt>
                <c:pt idx="387">
                  <c:v>2.2276102626804004E-2</c:v>
                </c:pt>
                <c:pt idx="388">
                  <c:v>2.0833583645313739E-2</c:v>
                </c:pt>
                <c:pt idx="389">
                  <c:v>1.7857390007005914E-2</c:v>
                </c:pt>
                <c:pt idx="390">
                  <c:v>1.4030382281579146E-2</c:v>
                </c:pt>
                <c:pt idx="391">
                  <c:v>9.8932890920355697E-3</c:v>
                </c:pt>
                <c:pt idx="392">
                  <c:v>7.8365759194402272E-3</c:v>
                </c:pt>
                <c:pt idx="393">
                  <c:v>1.585066591949074E-2</c:v>
                </c:pt>
                <c:pt idx="394">
                  <c:v>2.3723728043060097E-2</c:v>
                </c:pt>
                <c:pt idx="395">
                  <c:v>2.6983625989222642E-2</c:v>
                </c:pt>
                <c:pt idx="396">
                  <c:v>2.8864948774747348E-2</c:v>
                </c:pt>
                <c:pt idx="397">
                  <c:v>3.0280162835171525E-2</c:v>
                </c:pt>
                <c:pt idx="398">
                  <c:v>3.1927710085908681E-2</c:v>
                </c:pt>
                <c:pt idx="399">
                  <c:v>3.3118328468350298E-2</c:v>
                </c:pt>
                <c:pt idx="400">
                  <c:v>3.3638079751246774E-2</c:v>
                </c:pt>
                <c:pt idx="401">
                  <c:v>3.9011714449712916E-2</c:v>
                </c:pt>
                <c:pt idx="402">
                  <c:v>4.088135980495089E-2</c:v>
                </c:pt>
                <c:pt idx="403">
                  <c:v>4.2402784273657561E-2</c:v>
                </c:pt>
                <c:pt idx="404">
                  <c:v>4.3631834487644912E-2</c:v>
                </c:pt>
                <c:pt idx="405">
                  <c:v>4.058301662006078E-2</c:v>
                </c:pt>
                <c:pt idx="406">
                  <c:v>4.0611484084111131E-2</c:v>
                </c:pt>
                <c:pt idx="407">
                  <c:v>3.9566517557714807E-2</c:v>
                </c:pt>
                <c:pt idx="408">
                  <c:v>3.8564148674849356E-2</c:v>
                </c:pt>
                <c:pt idx="409">
                  <c:v>3.7322100455940414E-2</c:v>
                </c:pt>
                <c:pt idx="410">
                  <c:v>3.2783214406626168E-2</c:v>
                </c:pt>
                <c:pt idx="411">
                  <c:v>3.0569252910802109E-2</c:v>
                </c:pt>
                <c:pt idx="412">
                  <c:v>2.9053910118844044E-2</c:v>
                </c:pt>
                <c:pt idx="413">
                  <c:v>2.696248898894623E-2</c:v>
                </c:pt>
                <c:pt idx="414">
                  <c:v>2.4446893852932722E-2</c:v>
                </c:pt>
                <c:pt idx="415">
                  <c:v>2.2198466023236045E-2</c:v>
                </c:pt>
                <c:pt idx="416">
                  <c:v>2.0184741501819106E-2</c:v>
                </c:pt>
                <c:pt idx="417">
                  <c:v>1.7807047006295595E-2</c:v>
                </c:pt>
                <c:pt idx="418">
                  <c:v>1.7169549027703134E-2</c:v>
                </c:pt>
                <c:pt idx="419">
                  <c:v>1.8177576002415815E-2</c:v>
                </c:pt>
                <c:pt idx="420">
                  <c:v>2.2129224801218379E-2</c:v>
                </c:pt>
                <c:pt idx="421">
                  <c:v>2.8526262650679004E-2</c:v>
                </c:pt>
                <c:pt idx="422">
                  <c:v>3.4181327576756987E-2</c:v>
                </c:pt>
                <c:pt idx="423">
                  <c:v>3.7290753814954301E-2</c:v>
                </c:pt>
                <c:pt idx="424">
                  <c:v>3.8958508241146321E-2</c:v>
                </c:pt>
                <c:pt idx="425">
                  <c:v>4.2150021631813382E-2</c:v>
                </c:pt>
                <c:pt idx="426">
                  <c:v>4.4863580720236232E-2</c:v>
                </c:pt>
                <c:pt idx="427">
                  <c:v>4.5355025671678359E-2</c:v>
                </c:pt>
                <c:pt idx="428">
                  <c:v>4.6718464828896605E-2</c:v>
                </c:pt>
                <c:pt idx="429">
                  <c:v>4.5146880042493037E-2</c:v>
                </c:pt>
                <c:pt idx="430">
                  <c:v>4.3381925529510326E-2</c:v>
                </c:pt>
                <c:pt idx="431">
                  <c:v>4.1997856658372204E-2</c:v>
                </c:pt>
                <c:pt idx="432">
                  <c:v>4.0670607766448388E-2</c:v>
                </c:pt>
                <c:pt idx="433">
                  <c:v>4.3921609494700482E-2</c:v>
                </c:pt>
                <c:pt idx="434">
                  <c:v>4.784673982149152E-2</c:v>
                </c:pt>
                <c:pt idx="435">
                  <c:v>4.8788800995163153E-2</c:v>
                </c:pt>
                <c:pt idx="436">
                  <c:v>4.8423372969736915E-2</c:v>
                </c:pt>
                <c:pt idx="437">
                  <c:v>4.6820849758969538E-2</c:v>
                </c:pt>
                <c:pt idx="438">
                  <c:v>4.4046539658916896E-2</c:v>
                </c:pt>
                <c:pt idx="439">
                  <c:v>3.9191112302623558E-2</c:v>
                </c:pt>
                <c:pt idx="440">
                  <c:v>3.4702137355629839E-2</c:v>
                </c:pt>
                <c:pt idx="441">
                  <c:v>3.0306577234037541E-2</c:v>
                </c:pt>
                <c:pt idx="442">
                  <c:v>3.0653967380269879E-2</c:v>
                </c:pt>
                <c:pt idx="443">
                  <c:v>3.1037283158133897E-2</c:v>
                </c:pt>
                <c:pt idx="444">
                  <c:v>3.0481332388477989E-2</c:v>
                </c:pt>
                <c:pt idx="445">
                  <c:v>2.8727206484594606E-2</c:v>
                </c:pt>
                <c:pt idx="446">
                  <c:v>2.6782796109951587E-2</c:v>
                </c:pt>
                <c:pt idx="447">
                  <c:v>2.63887086387543E-2</c:v>
                </c:pt>
                <c:pt idx="448">
                  <c:v>2.5530714940596423E-2</c:v>
                </c:pt>
                <c:pt idx="449">
                  <c:v>3.0242487720808696E-2</c:v>
                </c:pt>
                <c:pt idx="450">
                  <c:v>3.2566491463474359E-2</c:v>
                </c:pt>
                <c:pt idx="451">
                  <c:v>3.3964655928020442E-2</c:v>
                </c:pt>
                <c:pt idx="452">
                  <c:v>3.5093171357618733E-2</c:v>
                </c:pt>
                <c:pt idx="453">
                  <c:v>3.759270972037667E-2</c:v>
                </c:pt>
                <c:pt idx="454">
                  <c:v>3.8153140155931346E-2</c:v>
                </c:pt>
                <c:pt idx="455">
                  <c:v>3.8571707079786119E-2</c:v>
                </c:pt>
                <c:pt idx="456">
                  <c:v>3.7082814614506472E-2</c:v>
                </c:pt>
                <c:pt idx="457">
                  <c:v>3.4811396517078222E-2</c:v>
                </c:pt>
                <c:pt idx="458">
                  <c:v>3.083900871589873E-2</c:v>
                </c:pt>
                <c:pt idx="459">
                  <c:v>2.9398387300082492E-2</c:v>
                </c:pt>
                <c:pt idx="460">
                  <c:v>2.6809735117909187E-2</c:v>
                </c:pt>
                <c:pt idx="461">
                  <c:v>2.4925340367490709E-2</c:v>
                </c:pt>
                <c:pt idx="462">
                  <c:v>2.3612001853083313E-2</c:v>
                </c:pt>
                <c:pt idx="463">
                  <c:v>2.1640037351387871E-2</c:v>
                </c:pt>
                <c:pt idx="464">
                  <c:v>1.6478602386208286E-2</c:v>
                </c:pt>
                <c:pt idx="465">
                  <c:v>1.3369748460448701E-2</c:v>
                </c:pt>
                <c:pt idx="466">
                  <c:v>9.1901713967358824E-3</c:v>
                </c:pt>
                <c:pt idx="467">
                  <c:v>4.1981553030234868E-3</c:v>
                </c:pt>
                <c:pt idx="468">
                  <c:v>-4.6542446133933874E-3</c:v>
                </c:pt>
                <c:pt idx="469">
                  <c:v>-9.9928169314626777E-3</c:v>
                </c:pt>
                <c:pt idx="470">
                  <c:v>-1.4826837328439405E-2</c:v>
                </c:pt>
                <c:pt idx="471">
                  <c:v>-1.9219550750904518E-2</c:v>
                </c:pt>
                <c:pt idx="472">
                  <c:v>-2.1045846714609375E-2</c:v>
                </c:pt>
                <c:pt idx="473">
                  <c:v>-2.2018052626620873E-2</c:v>
                </c:pt>
                <c:pt idx="474">
                  <c:v>-2.3277577961763225E-2</c:v>
                </c:pt>
                <c:pt idx="475">
                  <c:v>-2.4265468162391387E-2</c:v>
                </c:pt>
                <c:pt idx="476">
                  <c:v>-2.4536026248097646E-2</c:v>
                </c:pt>
                <c:pt idx="477">
                  <c:v>-3.1195672443569914E-2</c:v>
                </c:pt>
                <c:pt idx="478">
                  <c:v>-4.026388077971111E-2</c:v>
                </c:pt>
                <c:pt idx="479">
                  <c:v>-4.7669968255400354E-2</c:v>
                </c:pt>
                <c:pt idx="480">
                  <c:v>-5.0505880199993809E-2</c:v>
                </c:pt>
                <c:pt idx="481">
                  <c:v>-4.9070792928160439E-2</c:v>
                </c:pt>
                <c:pt idx="482">
                  <c:v>-4.9538768245970553E-2</c:v>
                </c:pt>
                <c:pt idx="483">
                  <c:v>-5.1003942856987956E-2</c:v>
                </c:pt>
                <c:pt idx="484">
                  <c:v>-4.9749264097664322E-2</c:v>
                </c:pt>
                <c:pt idx="485">
                  <c:v>-5.121882800953776E-2</c:v>
                </c:pt>
                <c:pt idx="486">
                  <c:v>-5.4339718247746048E-2</c:v>
                </c:pt>
                <c:pt idx="487">
                  <c:v>-5.3498252498395585E-2</c:v>
                </c:pt>
                <c:pt idx="488">
                  <c:v>-5.5347828491967267E-2</c:v>
                </c:pt>
                <c:pt idx="489">
                  <c:v>-5.6540609479050853E-2</c:v>
                </c:pt>
                <c:pt idx="490">
                  <c:v>-5.7769211428809253E-2</c:v>
                </c:pt>
                <c:pt idx="491">
                  <c:v>-5.9313406222731339E-2</c:v>
                </c:pt>
                <c:pt idx="492">
                  <c:v>-5.848412166685233E-2</c:v>
                </c:pt>
                <c:pt idx="493">
                  <c:v>-5.9857572849427131E-2</c:v>
                </c:pt>
                <c:pt idx="494">
                  <c:v>-5.6792548386617028E-2</c:v>
                </c:pt>
                <c:pt idx="495">
                  <c:v>-5.0810434239812685E-2</c:v>
                </c:pt>
                <c:pt idx="496">
                  <c:v>-4.6126612227358296E-2</c:v>
                </c:pt>
                <c:pt idx="497">
                  <c:v>-4.0463602155783054E-2</c:v>
                </c:pt>
                <c:pt idx="498">
                  <c:v>-3.5270302176615184E-2</c:v>
                </c:pt>
                <c:pt idx="499">
                  <c:v>-2.5589230746059316E-2</c:v>
                </c:pt>
                <c:pt idx="500">
                  <c:v>-1.6902212088250834E-2</c:v>
                </c:pt>
                <c:pt idx="501">
                  <c:v>-9.9508411018417956E-3</c:v>
                </c:pt>
                <c:pt idx="502">
                  <c:v>-6.3852772535839403E-3</c:v>
                </c:pt>
                <c:pt idx="503">
                  <c:v>-3.527713426277388E-3</c:v>
                </c:pt>
                <c:pt idx="504">
                  <c:v>-2.9252729692800642E-3</c:v>
                </c:pt>
                <c:pt idx="505">
                  <c:v>-1.3068577894533894E-3</c:v>
                </c:pt>
                <c:pt idx="506">
                  <c:v>-2.6548440096077244E-5</c:v>
                </c:pt>
                <c:pt idx="507">
                  <c:v>2.6335826314818193E-3</c:v>
                </c:pt>
                <c:pt idx="508">
                  <c:v>2.4732166601926543E-3</c:v>
                </c:pt>
                <c:pt idx="509">
                  <c:v>2.8710903702090854E-3</c:v>
                </c:pt>
                <c:pt idx="510">
                  <c:v>3.6999913524257632E-3</c:v>
                </c:pt>
                <c:pt idx="511">
                  <c:v>3.2051266094332278E-3</c:v>
                </c:pt>
                <c:pt idx="512">
                  <c:v>1.4023176940695093E-3</c:v>
                </c:pt>
                <c:pt idx="513">
                  <c:v>1.0768333728951151E-3</c:v>
                </c:pt>
                <c:pt idx="514">
                  <c:v>-1.6827513036939096E-3</c:v>
                </c:pt>
                <c:pt idx="515">
                  <c:v>-4.3937285100069928E-3</c:v>
                </c:pt>
                <c:pt idx="516">
                  <c:v>-4.8012659185252939E-3</c:v>
                </c:pt>
                <c:pt idx="517">
                  <c:v>-3.6702124484328125E-3</c:v>
                </c:pt>
                <c:pt idx="518">
                  <c:v>-1.6291934193862687E-3</c:v>
                </c:pt>
                <c:pt idx="519">
                  <c:v>-1.4040899250416193E-3</c:v>
                </c:pt>
                <c:pt idx="520">
                  <c:v>-2.0464203214515812E-3</c:v>
                </c:pt>
                <c:pt idx="521">
                  <c:v>-1.9700295804270761E-3</c:v>
                </c:pt>
                <c:pt idx="522">
                  <c:v>-2.1663573186453812E-3</c:v>
                </c:pt>
                <c:pt idx="523">
                  <c:v>2.0779150369725326E-4</c:v>
                </c:pt>
                <c:pt idx="524">
                  <c:v>2.3350312784903363E-3</c:v>
                </c:pt>
                <c:pt idx="525">
                  <c:v>1.7593594897686534E-3</c:v>
                </c:pt>
                <c:pt idx="526">
                  <c:v>2.3942809254522638E-3</c:v>
                </c:pt>
                <c:pt idx="527">
                  <c:v>5.0660262912659224E-3</c:v>
                </c:pt>
                <c:pt idx="528">
                  <c:v>5.9928217841579727E-3</c:v>
                </c:pt>
                <c:pt idx="529">
                  <c:v>6.9205750063841337E-3</c:v>
                </c:pt>
                <c:pt idx="530">
                  <c:v>8.6546160168894017E-3</c:v>
                </c:pt>
                <c:pt idx="531">
                  <c:v>1.3689061495355523E-2</c:v>
                </c:pt>
                <c:pt idx="532">
                  <c:v>1.6620109413772795E-2</c:v>
                </c:pt>
                <c:pt idx="533">
                  <c:v>2.0022543140089111E-2</c:v>
                </c:pt>
                <c:pt idx="534">
                  <c:v>2.0307984159172975E-2</c:v>
                </c:pt>
                <c:pt idx="535">
                  <c:v>2.0553610424539053E-2</c:v>
                </c:pt>
                <c:pt idx="536">
                  <c:v>1.7343343054295857E-2</c:v>
                </c:pt>
                <c:pt idx="537">
                  <c:v>1.4630679641298418E-2</c:v>
                </c:pt>
                <c:pt idx="538">
                  <c:v>1.2869054573184394E-2</c:v>
                </c:pt>
                <c:pt idx="539">
                  <c:v>1.0811977467516063E-2</c:v>
                </c:pt>
                <c:pt idx="540">
                  <c:v>9.0771403511662237E-3</c:v>
                </c:pt>
                <c:pt idx="541">
                  <c:v>4.4086216865692768E-3</c:v>
                </c:pt>
                <c:pt idx="542">
                  <c:v>2.2967956304865453E-3</c:v>
                </c:pt>
                <c:pt idx="543">
                  <c:v>7.2932317753657735E-5</c:v>
                </c:pt>
                <c:pt idx="544">
                  <c:v>-3.0312291885380804E-3</c:v>
                </c:pt>
                <c:pt idx="545">
                  <c:v>2.5438937563229615E-4</c:v>
                </c:pt>
                <c:pt idx="546">
                  <c:v>3.8858041085275707E-3</c:v>
                </c:pt>
                <c:pt idx="547">
                  <c:v>8.2628990731099961E-3</c:v>
                </c:pt>
                <c:pt idx="548">
                  <c:v>1.0241744355466991E-2</c:v>
                </c:pt>
                <c:pt idx="549">
                  <c:v>1.1398728600930585E-2</c:v>
                </c:pt>
                <c:pt idx="550">
                  <c:v>1.2166936612299246E-2</c:v>
                </c:pt>
                <c:pt idx="551">
                  <c:v>1.3147330339592563E-2</c:v>
                </c:pt>
                <c:pt idx="552">
                  <c:v>1.2973575859768336E-2</c:v>
                </c:pt>
                <c:pt idx="553">
                  <c:v>1.2687104313481728E-2</c:v>
                </c:pt>
                <c:pt idx="554">
                  <c:v>1.2316116190458032E-2</c:v>
                </c:pt>
                <c:pt idx="555">
                  <c:v>1.0579791113204307E-2</c:v>
                </c:pt>
                <c:pt idx="556">
                  <c:v>9.3605088443965631E-3</c:v>
                </c:pt>
                <c:pt idx="557">
                  <c:v>8.2988863853063685E-3</c:v>
                </c:pt>
                <c:pt idx="558">
                  <c:v>6.849416506060229E-3</c:v>
                </c:pt>
                <c:pt idx="559">
                  <c:v>5.8977471831869995E-3</c:v>
                </c:pt>
                <c:pt idx="560">
                  <c:v>3.5094947830890989E-3</c:v>
                </c:pt>
                <c:pt idx="561">
                  <c:v>2.1215373961687651E-3</c:v>
                </c:pt>
                <c:pt idx="562">
                  <c:v>1.0086130601110216E-3</c:v>
                </c:pt>
                <c:pt idx="563">
                  <c:v>-1.1994064466379574E-3</c:v>
                </c:pt>
                <c:pt idx="564">
                  <c:v>-2.6562787139849629E-3</c:v>
                </c:pt>
                <c:pt idx="565">
                  <c:v>-3.5048145585286593E-3</c:v>
                </c:pt>
                <c:pt idx="566">
                  <c:v>-4.1316389718394917E-3</c:v>
                </c:pt>
                <c:pt idx="567">
                  <c:v>-4.5772130317703911E-3</c:v>
                </c:pt>
                <c:pt idx="568">
                  <c:v>-5.4105397629063351E-3</c:v>
                </c:pt>
                <c:pt idx="569">
                  <c:v>-6.8097218598275723E-3</c:v>
                </c:pt>
                <c:pt idx="570">
                  <c:v>-7.2959597606043593E-3</c:v>
                </c:pt>
                <c:pt idx="571">
                  <c:v>-6.7881400777992261E-3</c:v>
                </c:pt>
                <c:pt idx="572">
                  <c:v>-7.3907164108084891E-3</c:v>
                </c:pt>
                <c:pt idx="573">
                  <c:v>-9.9470221883380325E-3</c:v>
                </c:pt>
                <c:pt idx="574">
                  <c:v>-1.1853889186660549E-2</c:v>
                </c:pt>
                <c:pt idx="575">
                  <c:v>-1.1041358381294511E-2</c:v>
                </c:pt>
                <c:pt idx="576">
                  <c:v>-8.9175845853145357E-3</c:v>
                </c:pt>
                <c:pt idx="577">
                  <c:v>-7.1529906124864978E-3</c:v>
                </c:pt>
                <c:pt idx="578">
                  <c:v>-4.3364394360251232E-3</c:v>
                </c:pt>
                <c:pt idx="579">
                  <c:v>-1.0099512531770794E-3</c:v>
                </c:pt>
                <c:pt idx="580">
                  <c:v>1.3279269448267716E-3</c:v>
                </c:pt>
                <c:pt idx="581">
                  <c:v>7.3061700710148794E-4</c:v>
                </c:pt>
                <c:pt idx="582">
                  <c:v>7.9751992358893225E-3</c:v>
                </c:pt>
                <c:pt idx="583">
                  <c:v>1.1908252091347838E-2</c:v>
                </c:pt>
                <c:pt idx="584">
                  <c:v>1.6117387864956506E-2</c:v>
                </c:pt>
                <c:pt idx="585">
                  <c:v>1.892596607905089E-2</c:v>
                </c:pt>
                <c:pt idx="586">
                  <c:v>2.3685693250453211E-2</c:v>
                </c:pt>
                <c:pt idx="587">
                  <c:v>2.933508733373065E-2</c:v>
                </c:pt>
                <c:pt idx="588">
                  <c:v>3.2325438068613599E-2</c:v>
                </c:pt>
                <c:pt idx="589">
                  <c:v>3.4730421609924303E-2</c:v>
                </c:pt>
                <c:pt idx="590">
                  <c:v>3.4693450659655456E-2</c:v>
                </c:pt>
                <c:pt idx="591">
                  <c:v>3.424637178766296E-2</c:v>
                </c:pt>
                <c:pt idx="592">
                  <c:v>3.3731081275739976E-2</c:v>
                </c:pt>
                <c:pt idx="593">
                  <c:v>3.1228502708086789E-2</c:v>
                </c:pt>
                <c:pt idx="594">
                  <c:v>2.7451701052743908E-2</c:v>
                </c:pt>
                <c:pt idx="595">
                  <c:v>2.1244502736221013E-2</c:v>
                </c:pt>
                <c:pt idx="596">
                  <c:v>1.5385596426704198E-2</c:v>
                </c:pt>
                <c:pt idx="597">
                  <c:v>1.1350633888460139E-2</c:v>
                </c:pt>
                <c:pt idx="598">
                  <c:v>7.5531192906460485E-3</c:v>
                </c:pt>
                <c:pt idx="599">
                  <c:v>5.4872329657156592E-3</c:v>
                </c:pt>
                <c:pt idx="600">
                  <c:v>3.8042822253272898E-3</c:v>
                </c:pt>
                <c:pt idx="601">
                  <c:v>4.4524252159731251E-3</c:v>
                </c:pt>
                <c:pt idx="602">
                  <c:v>6.908694261139537E-3</c:v>
                </c:pt>
                <c:pt idx="603">
                  <c:v>7.2472719281286378E-3</c:v>
                </c:pt>
                <c:pt idx="604">
                  <c:v>-1.649165600410785E-2</c:v>
                </c:pt>
                <c:pt idx="605">
                  <c:v>-3.517658504454655E-2</c:v>
                </c:pt>
                <c:pt idx="606">
                  <c:v>-5.0339867644167119E-2</c:v>
                </c:pt>
                <c:pt idx="607">
                  <c:v>-6.5359047799399231E-2</c:v>
                </c:pt>
                <c:pt idx="608">
                  <c:v>-8.1189859288638422E-2</c:v>
                </c:pt>
                <c:pt idx="609">
                  <c:v>-9.4397113827529813E-2</c:v>
                </c:pt>
                <c:pt idx="610">
                  <c:v>-0.10313767845213341</c:v>
                </c:pt>
                <c:pt idx="611">
                  <c:v>-0.1067644116171156</c:v>
                </c:pt>
                <c:pt idx="612">
                  <c:v>-0.10839189372734934</c:v>
                </c:pt>
                <c:pt idx="613">
                  <c:v>-0.10569832942832615</c:v>
                </c:pt>
                <c:pt idx="614">
                  <c:v>-0.10083131594876524</c:v>
                </c:pt>
                <c:pt idx="615">
                  <c:v>-9.6599615704351841E-2</c:v>
                </c:pt>
                <c:pt idx="616">
                  <c:v>-9.2583722953877956E-2</c:v>
                </c:pt>
                <c:pt idx="617">
                  <c:v>-8.6068098851149577E-2</c:v>
                </c:pt>
                <c:pt idx="618">
                  <c:v>-7.5608233189211144E-2</c:v>
                </c:pt>
                <c:pt idx="619">
                  <c:v>-6.6872559222886555E-2</c:v>
                </c:pt>
                <c:pt idx="620">
                  <c:v>-5.8258058804812794E-2</c:v>
                </c:pt>
                <c:pt idx="621">
                  <c:v>-5.0837722417835969E-2</c:v>
                </c:pt>
                <c:pt idx="622">
                  <c:v>-4.4110084236213591E-2</c:v>
                </c:pt>
                <c:pt idx="623">
                  <c:v>-3.6370716258777747E-2</c:v>
                </c:pt>
                <c:pt idx="624">
                  <c:v>-2.860341430487116E-2</c:v>
                </c:pt>
                <c:pt idx="625">
                  <c:v>-1.8049593306588046E-2</c:v>
                </c:pt>
                <c:pt idx="626">
                  <c:v>-1.2806299334983111E-2</c:v>
                </c:pt>
                <c:pt idx="627">
                  <c:v>-8.5667316520386567E-3</c:v>
                </c:pt>
                <c:pt idx="628">
                  <c:v>-5.4718220419636369E-3</c:v>
                </c:pt>
                <c:pt idx="629">
                  <c:v>-1.7449172042233064E-3</c:v>
                </c:pt>
                <c:pt idx="630">
                  <c:v>1.1803190905069984E-3</c:v>
                </c:pt>
                <c:pt idx="631">
                  <c:v>2.8303494840369145E-3</c:v>
                </c:pt>
                <c:pt idx="632">
                  <c:v>2.8532305898812537E-3</c:v>
                </c:pt>
                <c:pt idx="633">
                  <c:v>3.4549050351777733E-3</c:v>
                </c:pt>
                <c:pt idx="634">
                  <c:v>3.2699241032189737E-3</c:v>
                </c:pt>
                <c:pt idx="635">
                  <c:v>2.163032225197909E-3</c:v>
                </c:pt>
                <c:pt idx="636">
                  <c:v>2.5046660116147769E-3</c:v>
                </c:pt>
                <c:pt idx="637">
                  <c:v>2.1269781917629027E-3</c:v>
                </c:pt>
                <c:pt idx="638">
                  <c:v>2.7312417510153703E-3</c:v>
                </c:pt>
                <c:pt idx="639">
                  <c:v>1.6327462531623399E-3</c:v>
                </c:pt>
                <c:pt idx="640">
                  <c:v>7.526759467217461E-4</c:v>
                </c:pt>
                <c:pt idx="641">
                  <c:v>-1.4941114075416272E-3</c:v>
                </c:pt>
                <c:pt idx="642">
                  <c:v>-1.0708013846582886E-3</c:v>
                </c:pt>
                <c:pt idx="643">
                  <c:v>2.0131659959515981E-4</c:v>
                </c:pt>
                <c:pt idx="644">
                  <c:v>-1.2810097326816686E-3</c:v>
                </c:pt>
                <c:pt idx="645">
                  <c:v>-3.3639511105774179E-3</c:v>
                </c:pt>
                <c:pt idx="646">
                  <c:v>-8.411775764754886E-3</c:v>
                </c:pt>
                <c:pt idx="647">
                  <c:v>-1.4857083597453842E-2</c:v>
                </c:pt>
                <c:pt idx="648">
                  <c:v>-1.8855488595384582E-2</c:v>
                </c:pt>
                <c:pt idx="649">
                  <c:v>-2.0204367695855131E-2</c:v>
                </c:pt>
                <c:pt idx="650">
                  <c:v>-1.9105532155986243E-2</c:v>
                </c:pt>
                <c:pt idx="651">
                  <c:v>-2.1274056921654492E-2</c:v>
                </c:pt>
                <c:pt idx="652">
                  <c:v>-2.308633372083474E-2</c:v>
                </c:pt>
                <c:pt idx="653">
                  <c:v>-2.4599274121684202E-2</c:v>
                </c:pt>
                <c:pt idx="654">
                  <c:v>-2.4867747034777087E-2</c:v>
                </c:pt>
                <c:pt idx="655">
                  <c:v>-2.6137570753909201E-2</c:v>
                </c:pt>
                <c:pt idx="656">
                  <c:v>-2.5857232769098765E-2</c:v>
                </c:pt>
                <c:pt idx="657">
                  <c:v>-2.5353134917795433E-2</c:v>
                </c:pt>
                <c:pt idx="658">
                  <c:v>-2.5013023022448708E-2</c:v>
                </c:pt>
                <c:pt idx="659">
                  <c:v>-2.4470578402186759E-2</c:v>
                </c:pt>
                <c:pt idx="660">
                  <c:v>-2.681726224233048E-2</c:v>
                </c:pt>
                <c:pt idx="661">
                  <c:v>-3.0098693294312778E-2</c:v>
                </c:pt>
                <c:pt idx="662">
                  <c:v>-3.1007535327810587E-2</c:v>
                </c:pt>
                <c:pt idx="663">
                  <c:v>-3.2432873715619447E-2</c:v>
                </c:pt>
                <c:pt idx="664">
                  <c:v>-3.2170734714430611E-2</c:v>
                </c:pt>
                <c:pt idx="665">
                  <c:v>-3.1964711849284191E-2</c:v>
                </c:pt>
                <c:pt idx="666">
                  <c:v>-3.1806755856140734E-2</c:v>
                </c:pt>
                <c:pt idx="667">
                  <c:v>-2.9228108316454664E-2</c:v>
                </c:pt>
                <c:pt idx="668">
                  <c:v>-2.6874857376702525E-2</c:v>
                </c:pt>
                <c:pt idx="669">
                  <c:v>-2.3323600750596779E-2</c:v>
                </c:pt>
                <c:pt idx="670">
                  <c:v>-1.9925535310446971E-2</c:v>
                </c:pt>
                <c:pt idx="671">
                  <c:v>-1.7035993631269595E-2</c:v>
                </c:pt>
                <c:pt idx="672">
                  <c:v>-1.4577851992457397E-2</c:v>
                </c:pt>
                <c:pt idx="673">
                  <c:v>-1.1792783780942992E-2</c:v>
                </c:pt>
                <c:pt idx="674">
                  <c:v>-9.8233718343188579E-3</c:v>
                </c:pt>
                <c:pt idx="675">
                  <c:v>-8.5139643094035156E-3</c:v>
                </c:pt>
                <c:pt idx="676">
                  <c:v>-6.3571375390596352E-3</c:v>
                </c:pt>
                <c:pt idx="677">
                  <c:v>-3.9103765705095469E-3</c:v>
                </c:pt>
                <c:pt idx="678">
                  <c:v>-5.0401483551958419E-3</c:v>
                </c:pt>
                <c:pt idx="679">
                  <c:v>-7.9438970220422536E-3</c:v>
                </c:pt>
                <c:pt idx="680">
                  <c:v>-6.6792763357777793E-3</c:v>
                </c:pt>
                <c:pt idx="681">
                  <c:v>-6.6493332579500028E-3</c:v>
                </c:pt>
                <c:pt idx="682">
                  <c:v>-6.5508662007504707E-3</c:v>
                </c:pt>
                <c:pt idx="683">
                  <c:v>-7.7871701659027208E-3</c:v>
                </c:pt>
                <c:pt idx="684">
                  <c:v>-7.9768526587799225E-3</c:v>
                </c:pt>
                <c:pt idx="685">
                  <c:v>-9.0820071352400583E-3</c:v>
                </c:pt>
                <c:pt idx="686">
                  <c:v>-1.2656513946041155E-2</c:v>
                </c:pt>
                <c:pt idx="687">
                  <c:v>-1.1464473100500418E-2</c:v>
                </c:pt>
                <c:pt idx="688">
                  <c:v>-1.4632993042008789E-2</c:v>
                </c:pt>
                <c:pt idx="689">
                  <c:v>-1.5555237587525817E-2</c:v>
                </c:pt>
                <c:pt idx="690">
                  <c:v>-1.6467204557207769E-2</c:v>
                </c:pt>
                <c:pt idx="691">
                  <c:v>-1.5574560336650478E-2</c:v>
                </c:pt>
                <c:pt idx="692">
                  <c:v>-1.3271546974183953E-2</c:v>
                </c:pt>
                <c:pt idx="693">
                  <c:v>-1.4527160484928164E-2</c:v>
                </c:pt>
                <c:pt idx="694">
                  <c:v>-1.6435226068481464E-2</c:v>
                </c:pt>
                <c:pt idx="695">
                  <c:v>-1.4517722519688263E-2</c:v>
                </c:pt>
                <c:pt idx="696">
                  <c:v>-1.320872491530475E-2</c:v>
                </c:pt>
                <c:pt idx="697">
                  <c:v>-1.2751355013131793E-2</c:v>
                </c:pt>
                <c:pt idx="698">
                  <c:v>-1.1889333359928587E-2</c:v>
                </c:pt>
                <c:pt idx="699">
                  <c:v>-1.6502505020790884E-2</c:v>
                </c:pt>
                <c:pt idx="700">
                  <c:v>-2.2186249906966594E-2</c:v>
                </c:pt>
                <c:pt idx="701">
                  <c:v>-2.4616093179302138E-2</c:v>
                </c:pt>
                <c:pt idx="702">
                  <c:v>-2.7770722134846049E-2</c:v>
                </c:pt>
                <c:pt idx="703">
                  <c:v>-3.3004168277050799E-2</c:v>
                </c:pt>
                <c:pt idx="704">
                  <c:v>-3.7601871559479499E-2</c:v>
                </c:pt>
                <c:pt idx="705">
                  <c:v>-4.5167861299130176E-2</c:v>
                </c:pt>
                <c:pt idx="706">
                  <c:v>-5.1189047232634587E-2</c:v>
                </c:pt>
                <c:pt idx="707">
                  <c:v>-5.4701319876774297E-2</c:v>
                </c:pt>
                <c:pt idx="708">
                  <c:v>-5.8591359928709737E-2</c:v>
                </c:pt>
                <c:pt idx="709">
                  <c:v>-6.2364986388688315E-2</c:v>
                </c:pt>
                <c:pt idx="710">
                  <c:v>-6.4769838291681939E-2</c:v>
                </c:pt>
                <c:pt idx="711">
                  <c:v>-6.1390501408018217E-2</c:v>
                </c:pt>
                <c:pt idx="712">
                  <c:v>-6.1876786705223966E-2</c:v>
                </c:pt>
                <c:pt idx="713">
                  <c:v>-6.4209829465774679E-2</c:v>
                </c:pt>
                <c:pt idx="714">
                  <c:v>-6.239291697199148E-2</c:v>
                </c:pt>
                <c:pt idx="715">
                  <c:v>-6.5104785600570078E-2</c:v>
                </c:pt>
                <c:pt idx="716">
                  <c:v>-6.6182884794908386E-2</c:v>
                </c:pt>
                <c:pt idx="717">
                  <c:v>-6.2805307483435477E-2</c:v>
                </c:pt>
                <c:pt idx="718">
                  <c:v>-5.857144629039928E-2</c:v>
                </c:pt>
                <c:pt idx="719">
                  <c:v>-5.5485933678378396E-2</c:v>
                </c:pt>
                <c:pt idx="720">
                  <c:v>-5.3794529643705999E-2</c:v>
                </c:pt>
                <c:pt idx="721">
                  <c:v>-5.1434127212930218E-2</c:v>
                </c:pt>
                <c:pt idx="722">
                  <c:v>-5.0823564812306606E-2</c:v>
                </c:pt>
                <c:pt idx="723">
                  <c:v>-4.7987001520840067E-2</c:v>
                </c:pt>
                <c:pt idx="724">
                  <c:v>-4.7047142521201527E-2</c:v>
                </c:pt>
                <c:pt idx="725">
                  <c:v>-4.4887841892538069E-2</c:v>
                </c:pt>
                <c:pt idx="726">
                  <c:v>-4.269687642637323E-2</c:v>
                </c:pt>
                <c:pt idx="727">
                  <c:v>-4.1422254884643531E-2</c:v>
                </c:pt>
                <c:pt idx="728">
                  <c:v>-3.9968575379099244E-2</c:v>
                </c:pt>
                <c:pt idx="729">
                  <c:v>-3.9313275229898782E-2</c:v>
                </c:pt>
                <c:pt idx="730">
                  <c:v>-3.9768799142843383E-2</c:v>
                </c:pt>
                <c:pt idx="731">
                  <c:v>-4.0175973279178663E-2</c:v>
                </c:pt>
                <c:pt idx="732">
                  <c:v>-3.8189740435715408E-2</c:v>
                </c:pt>
                <c:pt idx="733">
                  <c:v>-3.8091752520612684E-2</c:v>
                </c:pt>
                <c:pt idx="734">
                  <c:v>-3.8555672889820876E-2</c:v>
                </c:pt>
                <c:pt idx="735">
                  <c:v>-3.8321842288966512E-2</c:v>
                </c:pt>
                <c:pt idx="736">
                  <c:v>-3.7917963528080863E-2</c:v>
                </c:pt>
                <c:pt idx="737">
                  <c:v>-3.8155010451854258E-2</c:v>
                </c:pt>
                <c:pt idx="738">
                  <c:v>-3.8905628451590749E-2</c:v>
                </c:pt>
                <c:pt idx="739">
                  <c:v>-3.957628227532807E-2</c:v>
                </c:pt>
                <c:pt idx="740">
                  <c:v>-3.4308177184344646E-2</c:v>
                </c:pt>
                <c:pt idx="741">
                  <c:v>-3.2218474967373713E-2</c:v>
                </c:pt>
                <c:pt idx="742">
                  <c:v>-3.1193586781961127E-2</c:v>
                </c:pt>
                <c:pt idx="743">
                  <c:v>-2.6627616761869841E-2</c:v>
                </c:pt>
                <c:pt idx="744">
                  <c:v>-2.4689895077461315E-2</c:v>
                </c:pt>
                <c:pt idx="745">
                  <c:v>-2.3378201989835357E-2</c:v>
                </c:pt>
                <c:pt idx="746">
                  <c:v>-2.2086718343756112E-2</c:v>
                </c:pt>
                <c:pt idx="747">
                  <c:v>-1.4999418732182296E-2</c:v>
                </c:pt>
                <c:pt idx="748">
                  <c:v>-8.8267156685769028E-3</c:v>
                </c:pt>
                <c:pt idx="749">
                  <c:v>-2.0232512528568143E-3</c:v>
                </c:pt>
                <c:pt idx="750">
                  <c:v>6.5504784937917716E-3</c:v>
                </c:pt>
                <c:pt idx="751">
                  <c:v>1.0322338788508611E-2</c:v>
                </c:pt>
                <c:pt idx="752">
                  <c:v>1.541850566699565E-2</c:v>
                </c:pt>
                <c:pt idx="753">
                  <c:v>1.7814609897831374E-2</c:v>
                </c:pt>
                <c:pt idx="754">
                  <c:v>1.9010539140963328E-2</c:v>
                </c:pt>
                <c:pt idx="755">
                  <c:v>2.3302408324828799E-2</c:v>
                </c:pt>
                <c:pt idx="756">
                  <c:v>2.5891685262610282E-2</c:v>
                </c:pt>
                <c:pt idx="757">
                  <c:v>2.8022609022530839E-2</c:v>
                </c:pt>
                <c:pt idx="758">
                  <c:v>2.8458358030942866E-2</c:v>
                </c:pt>
                <c:pt idx="759">
                  <c:v>3.1930663553266674E-2</c:v>
                </c:pt>
                <c:pt idx="760">
                  <c:v>3.3358388507567928E-2</c:v>
                </c:pt>
                <c:pt idx="761">
                  <c:v>3.4910915868191637E-2</c:v>
                </c:pt>
                <c:pt idx="762">
                  <c:v>3.5685397899387905E-2</c:v>
                </c:pt>
                <c:pt idx="763">
                  <c:v>3.6693022815007109E-2</c:v>
                </c:pt>
                <c:pt idx="764">
                  <c:v>3.6188353690884086E-2</c:v>
                </c:pt>
                <c:pt idx="765">
                  <c:v>3.4943697848716246E-2</c:v>
                </c:pt>
                <c:pt idx="766">
                  <c:v>3.3975452109561509E-2</c:v>
                </c:pt>
                <c:pt idx="767">
                  <c:v>3.1154684686557004E-2</c:v>
                </c:pt>
                <c:pt idx="768">
                  <c:v>2.9422326062706276E-2</c:v>
                </c:pt>
                <c:pt idx="769">
                  <c:v>2.8970620752552096E-2</c:v>
                </c:pt>
                <c:pt idx="770">
                  <c:v>2.7861238653666701E-2</c:v>
                </c:pt>
                <c:pt idx="771">
                  <c:v>2.7493031200378507E-2</c:v>
                </c:pt>
                <c:pt idx="772">
                  <c:v>2.7044224549916392E-2</c:v>
                </c:pt>
                <c:pt idx="773">
                  <c:v>2.3745847739927713E-2</c:v>
                </c:pt>
                <c:pt idx="774">
                  <c:v>2.3361975412062762E-2</c:v>
                </c:pt>
                <c:pt idx="775">
                  <c:v>2.1967431887323238E-2</c:v>
                </c:pt>
                <c:pt idx="776">
                  <c:v>2.1442305944226681E-2</c:v>
                </c:pt>
                <c:pt idx="777">
                  <c:v>2.0781096633604005E-2</c:v>
                </c:pt>
                <c:pt idx="778">
                  <c:v>2.4490486180676747E-2</c:v>
                </c:pt>
                <c:pt idx="779">
                  <c:v>2.464804198728536E-2</c:v>
                </c:pt>
                <c:pt idx="780">
                  <c:v>2.3271367933378931E-2</c:v>
                </c:pt>
                <c:pt idx="781">
                  <c:v>2.1120353634043347E-2</c:v>
                </c:pt>
                <c:pt idx="782">
                  <c:v>2.0403009636442843E-2</c:v>
                </c:pt>
                <c:pt idx="783">
                  <c:v>1.759306191232568E-2</c:v>
                </c:pt>
                <c:pt idx="784">
                  <c:v>1.5999021894605815E-2</c:v>
                </c:pt>
                <c:pt idx="785">
                  <c:v>1.2952103003723913E-2</c:v>
                </c:pt>
                <c:pt idx="786">
                  <c:v>1.2845326670454659E-2</c:v>
                </c:pt>
                <c:pt idx="787">
                  <c:v>1.5027528197831597E-2</c:v>
                </c:pt>
                <c:pt idx="788">
                  <c:v>1.9732352222424789E-2</c:v>
                </c:pt>
                <c:pt idx="789">
                  <c:v>2.3129851188285797E-2</c:v>
                </c:pt>
                <c:pt idx="790">
                  <c:v>1.8403349817300421E-2</c:v>
                </c:pt>
                <c:pt idx="791">
                  <c:v>1.6073652784848496E-2</c:v>
                </c:pt>
                <c:pt idx="792">
                  <c:v>1.8020950670791198E-2</c:v>
                </c:pt>
                <c:pt idx="793">
                  <c:v>1.5384233837085738E-2</c:v>
                </c:pt>
                <c:pt idx="794">
                  <c:v>9.968307150183325E-3</c:v>
                </c:pt>
                <c:pt idx="795">
                  <c:v>-4.7969653453376208E-5</c:v>
                </c:pt>
                <c:pt idx="796">
                  <c:v>-6.7830084055693915E-3</c:v>
                </c:pt>
                <c:pt idx="797">
                  <c:v>-1.0396056738608999E-2</c:v>
                </c:pt>
                <c:pt idx="798">
                  <c:v>-1.3137393173077746E-2</c:v>
                </c:pt>
                <c:pt idx="799">
                  <c:v>-7.27052416363621E-3</c:v>
                </c:pt>
                <c:pt idx="800">
                  <c:v>-5.4904571201717569E-3</c:v>
                </c:pt>
                <c:pt idx="801">
                  <c:v>-4.0345808164938719E-3</c:v>
                </c:pt>
                <c:pt idx="802">
                  <c:v>-8.0381408855085558E-4</c:v>
                </c:pt>
                <c:pt idx="803">
                  <c:v>2.5370713732093277E-3</c:v>
                </c:pt>
                <c:pt idx="804">
                  <c:v>5.9162794597191655E-3</c:v>
                </c:pt>
                <c:pt idx="805">
                  <c:v>6.8698172670624853E-3</c:v>
                </c:pt>
                <c:pt idx="806">
                  <c:v>7.1331546019198369E-3</c:v>
                </c:pt>
                <c:pt idx="807">
                  <c:v>5.6502752651170435E-3</c:v>
                </c:pt>
                <c:pt idx="808">
                  <c:v>3.214051422149236E-3</c:v>
                </c:pt>
                <c:pt idx="809">
                  <c:v>8.590719005154672E-4</c:v>
                </c:pt>
                <c:pt idx="810">
                  <c:v>-2.059700072464424E-3</c:v>
                </c:pt>
                <c:pt idx="811">
                  <c:v>-4.0893976849797706E-3</c:v>
                </c:pt>
                <c:pt idx="812">
                  <c:v>-8.9341324008245064E-3</c:v>
                </c:pt>
                <c:pt idx="813">
                  <c:v>-1.3503936075666838E-2</c:v>
                </c:pt>
                <c:pt idx="814">
                  <c:v>-1.7819042417134313E-2</c:v>
                </c:pt>
                <c:pt idx="815">
                  <c:v>-2.0624183938622739E-2</c:v>
                </c:pt>
                <c:pt idx="816">
                  <c:v>-2.433272215951629E-2</c:v>
                </c:pt>
                <c:pt idx="817">
                  <c:v>-2.3571965883915177E-2</c:v>
                </c:pt>
                <c:pt idx="818">
                  <c:v>-2.2712706247418821E-2</c:v>
                </c:pt>
                <c:pt idx="819">
                  <c:v>-2.2646858973152252E-2</c:v>
                </c:pt>
                <c:pt idx="820">
                  <c:v>-2.2778788528340439E-2</c:v>
                </c:pt>
                <c:pt idx="821">
                  <c:v>-2.3067296103093764E-2</c:v>
                </c:pt>
                <c:pt idx="822">
                  <c:v>-2.3914599128969965E-2</c:v>
                </c:pt>
                <c:pt idx="823">
                  <c:v>-2.2137055685390296E-2</c:v>
                </c:pt>
                <c:pt idx="824">
                  <c:v>-2.2679517435668491E-2</c:v>
                </c:pt>
                <c:pt idx="825">
                  <c:v>-2.1980929939732108E-2</c:v>
                </c:pt>
                <c:pt idx="826">
                  <c:v>-2.1187869991894249E-2</c:v>
                </c:pt>
                <c:pt idx="827">
                  <c:v>-2.0769499527549216E-2</c:v>
                </c:pt>
                <c:pt idx="828">
                  <c:v>-1.8446987507040762E-2</c:v>
                </c:pt>
                <c:pt idx="829">
                  <c:v>-1.7737134424334017E-2</c:v>
                </c:pt>
                <c:pt idx="830">
                  <c:v>-1.8749194530152686E-2</c:v>
                </c:pt>
                <c:pt idx="831">
                  <c:v>-1.8897957805011474E-2</c:v>
                </c:pt>
                <c:pt idx="832">
                  <c:v>-1.6585907298727012E-2</c:v>
                </c:pt>
                <c:pt idx="833">
                  <c:v>-1.4584934867516565E-2</c:v>
                </c:pt>
                <c:pt idx="834">
                  <c:v>-1.5954664197738035E-2</c:v>
                </c:pt>
                <c:pt idx="835">
                  <c:v>-1.6859729014985943E-2</c:v>
                </c:pt>
                <c:pt idx="836">
                  <c:v>-1.4261196739374874E-2</c:v>
                </c:pt>
                <c:pt idx="837">
                  <c:v>-1.3843797466883115E-2</c:v>
                </c:pt>
                <c:pt idx="838">
                  <c:v>-1.5149517803190462E-2</c:v>
                </c:pt>
                <c:pt idx="839">
                  <c:v>-1.5113987827383754E-2</c:v>
                </c:pt>
                <c:pt idx="840">
                  <c:v>-1.4468605287023373E-2</c:v>
                </c:pt>
                <c:pt idx="841">
                  <c:v>-1.6955693234516116E-2</c:v>
                </c:pt>
                <c:pt idx="842">
                  <c:v>-1.8736784918439633E-2</c:v>
                </c:pt>
                <c:pt idx="843">
                  <c:v>-2.039644056255268E-2</c:v>
                </c:pt>
                <c:pt idx="844">
                  <c:v>-2.3326905833750255E-2</c:v>
                </c:pt>
                <c:pt idx="845">
                  <c:v>-2.7724797318942073E-2</c:v>
                </c:pt>
                <c:pt idx="846">
                  <c:v>-2.8112005412167781E-2</c:v>
                </c:pt>
                <c:pt idx="847">
                  <c:v>-2.8113163516153516E-2</c:v>
                </c:pt>
                <c:pt idx="848">
                  <c:v>-3.1120713292177398E-2</c:v>
                </c:pt>
                <c:pt idx="849">
                  <c:v>-3.4617101606409836E-2</c:v>
                </c:pt>
                <c:pt idx="850">
                  <c:v>-3.9461457376395941E-2</c:v>
                </c:pt>
                <c:pt idx="851">
                  <c:v>-4.1939693573117866E-2</c:v>
                </c:pt>
                <c:pt idx="852">
                  <c:v>-4.3970310968962027E-2</c:v>
                </c:pt>
                <c:pt idx="853">
                  <c:v>-4.4129529849165544E-2</c:v>
                </c:pt>
                <c:pt idx="854">
                  <c:v>-4.3789182714833001E-2</c:v>
                </c:pt>
                <c:pt idx="855">
                  <c:v>-4.2047321305438701E-2</c:v>
                </c:pt>
                <c:pt idx="856">
                  <c:v>-3.9712732101691552E-2</c:v>
                </c:pt>
                <c:pt idx="857">
                  <c:v>-3.3917493759976755E-2</c:v>
                </c:pt>
                <c:pt idx="858">
                  <c:v>-2.6499295467034705E-2</c:v>
                </c:pt>
                <c:pt idx="859">
                  <c:v>-1.5978886317229185E-2</c:v>
                </c:pt>
                <c:pt idx="860">
                  <c:v>-8.6019940558066665E-3</c:v>
                </c:pt>
                <c:pt idx="861">
                  <c:v>-4.209534649788846E-3</c:v>
                </c:pt>
                <c:pt idx="862">
                  <c:v>-2.5999006662562514E-4</c:v>
                </c:pt>
                <c:pt idx="863">
                  <c:v>1.3930679782065318E-3</c:v>
                </c:pt>
                <c:pt idx="864">
                  <c:v>3.6168415014808022E-3</c:v>
                </c:pt>
                <c:pt idx="865">
                  <c:v>3.4170775685026253E-3</c:v>
                </c:pt>
                <c:pt idx="866">
                  <c:v>4.168308065522138E-3</c:v>
                </c:pt>
                <c:pt idx="867">
                  <c:v>6.1220237491676002E-3</c:v>
                </c:pt>
                <c:pt idx="868">
                  <c:v>3.8064756181139135E-3</c:v>
                </c:pt>
                <c:pt idx="869">
                  <c:v>2.4190167407591801E-3</c:v>
                </c:pt>
                <c:pt idx="870">
                  <c:v>2.7243477634409348E-3</c:v>
                </c:pt>
                <c:pt idx="871">
                  <c:v>1.0377538007049012E-3</c:v>
                </c:pt>
                <c:pt idx="872">
                  <c:v>6.5197551818472143E-4</c:v>
                </c:pt>
                <c:pt idx="873">
                  <c:v>-1.5606623560389394E-3</c:v>
                </c:pt>
                <c:pt idx="874">
                  <c:v>-5.1993028426233715E-3</c:v>
                </c:pt>
                <c:pt idx="875">
                  <c:v>-1.2861441442229881E-2</c:v>
                </c:pt>
                <c:pt idx="876">
                  <c:v>-2.079799798712189E-2</c:v>
                </c:pt>
                <c:pt idx="877">
                  <c:v>-3.2462771726587847E-2</c:v>
                </c:pt>
                <c:pt idx="878">
                  <c:v>-3.8433622689863028E-2</c:v>
                </c:pt>
                <c:pt idx="879">
                  <c:v>-3.7622106671321535E-2</c:v>
                </c:pt>
                <c:pt idx="880">
                  <c:v>-3.2442260944793064E-2</c:v>
                </c:pt>
                <c:pt idx="881">
                  <c:v>-2.9039440219789402E-2</c:v>
                </c:pt>
                <c:pt idx="882">
                  <c:v>-2.4503640644971771E-2</c:v>
                </c:pt>
                <c:pt idx="883">
                  <c:v>-2.4765643242918276E-2</c:v>
                </c:pt>
                <c:pt idx="884">
                  <c:v>-2.2644309295205351E-2</c:v>
                </c:pt>
                <c:pt idx="885">
                  <c:v>-2.2781265715390613E-2</c:v>
                </c:pt>
                <c:pt idx="886">
                  <c:v>-2.26395639183463E-2</c:v>
                </c:pt>
                <c:pt idx="887">
                  <c:v>-2.0210699749245647E-2</c:v>
                </c:pt>
                <c:pt idx="888">
                  <c:v>-2.0142864549625179E-2</c:v>
                </c:pt>
                <c:pt idx="889">
                  <c:v>-1.9867283463301598E-2</c:v>
                </c:pt>
                <c:pt idx="890">
                  <c:v>-2.0471181375037797E-2</c:v>
                </c:pt>
                <c:pt idx="891">
                  <c:v>-2.1245803635200556E-2</c:v>
                </c:pt>
                <c:pt idx="892">
                  <c:v>-2.2149917360620015E-2</c:v>
                </c:pt>
                <c:pt idx="893">
                  <c:v>-2.2622130266016446E-2</c:v>
                </c:pt>
                <c:pt idx="894">
                  <c:v>-2.2747364346001869E-2</c:v>
                </c:pt>
                <c:pt idx="895">
                  <c:v>-2.739471034837478E-2</c:v>
                </c:pt>
                <c:pt idx="896">
                  <c:v>-3.0261995428627897E-2</c:v>
                </c:pt>
                <c:pt idx="897">
                  <c:v>-3.3852792505318419E-2</c:v>
                </c:pt>
                <c:pt idx="898">
                  <c:v>-3.4703489342415433E-2</c:v>
                </c:pt>
                <c:pt idx="899">
                  <c:v>-3.5559320900951763E-2</c:v>
                </c:pt>
                <c:pt idx="900">
                  <c:v>-3.530246296212141E-2</c:v>
                </c:pt>
                <c:pt idx="901">
                  <c:v>-3.7513777429222968E-2</c:v>
                </c:pt>
                <c:pt idx="902">
                  <c:v>-3.8876042356139923E-2</c:v>
                </c:pt>
                <c:pt idx="903">
                  <c:v>-3.9546601509978123E-2</c:v>
                </c:pt>
                <c:pt idx="904">
                  <c:v>-3.9658705260110207E-2</c:v>
                </c:pt>
                <c:pt idx="905">
                  <c:v>-3.8750769903125794E-2</c:v>
                </c:pt>
                <c:pt idx="906">
                  <c:v>-3.4744547675270299E-2</c:v>
                </c:pt>
                <c:pt idx="907">
                  <c:v>-3.177968907467623E-2</c:v>
                </c:pt>
                <c:pt idx="908">
                  <c:v>-2.7951113300658057E-2</c:v>
                </c:pt>
                <c:pt idx="909">
                  <c:v>-2.1789657609221642E-2</c:v>
                </c:pt>
                <c:pt idx="910">
                  <c:v>-1.6725256432486579E-2</c:v>
                </c:pt>
                <c:pt idx="911">
                  <c:v>-1.3136390736072447E-2</c:v>
                </c:pt>
                <c:pt idx="912">
                  <c:v>-5.7246157991676623E-3</c:v>
                </c:pt>
                <c:pt idx="913">
                  <c:v>3.9251251582809116E-3</c:v>
                </c:pt>
                <c:pt idx="914">
                  <c:v>1.3464226745913055E-2</c:v>
                </c:pt>
                <c:pt idx="915">
                  <c:v>2.0632802835690359E-2</c:v>
                </c:pt>
                <c:pt idx="916">
                  <c:v>2.6417422538202492E-2</c:v>
                </c:pt>
                <c:pt idx="917">
                  <c:v>2.9517512038139196E-2</c:v>
                </c:pt>
                <c:pt idx="918">
                  <c:v>3.1552028990546592E-2</c:v>
                </c:pt>
                <c:pt idx="919">
                  <c:v>2.9690692811106919E-2</c:v>
                </c:pt>
                <c:pt idx="920">
                  <c:v>2.789102041791636E-2</c:v>
                </c:pt>
                <c:pt idx="921">
                  <c:v>2.4631350748347637E-2</c:v>
                </c:pt>
                <c:pt idx="922">
                  <c:v>2.1798669317665276E-2</c:v>
                </c:pt>
                <c:pt idx="923">
                  <c:v>1.7793527489186417E-2</c:v>
                </c:pt>
                <c:pt idx="924">
                  <c:v>1.2384457503343771E-2</c:v>
                </c:pt>
                <c:pt idx="925">
                  <c:v>4.854707091897361E-3</c:v>
                </c:pt>
                <c:pt idx="926">
                  <c:v>3.0634691948195855E-3</c:v>
                </c:pt>
                <c:pt idx="927">
                  <c:v>1.623080362489862E-3</c:v>
                </c:pt>
                <c:pt idx="928">
                  <c:v>-1.1105333758199374E-3</c:v>
                </c:pt>
                <c:pt idx="929">
                  <c:v>-3.7807588931344765E-3</c:v>
                </c:pt>
                <c:pt idx="930">
                  <c:v>-4.7742804879760993E-3</c:v>
                </c:pt>
                <c:pt idx="931">
                  <c:v>-1.2449914024455578E-3</c:v>
                </c:pt>
                <c:pt idx="932">
                  <c:v>4.6505567160055102E-4</c:v>
                </c:pt>
                <c:pt idx="933">
                  <c:v>3.8997425798226828E-3</c:v>
                </c:pt>
                <c:pt idx="934">
                  <c:v>4.4349796758303747E-3</c:v>
                </c:pt>
                <c:pt idx="935">
                  <c:v>3.7542908097563826E-3</c:v>
                </c:pt>
                <c:pt idx="936">
                  <c:v>3.1782591100063639E-3</c:v>
                </c:pt>
                <c:pt idx="937">
                  <c:v>2.6907796274571539E-3</c:v>
                </c:pt>
                <c:pt idx="938">
                  <c:v>7.0026867142838835E-4</c:v>
                </c:pt>
                <c:pt idx="939">
                  <c:v>-2.4583617201179102E-3</c:v>
                </c:pt>
                <c:pt idx="940">
                  <c:v>-4.3870939289203147E-3</c:v>
                </c:pt>
                <c:pt idx="941">
                  <c:v>-8.5302370898287846E-3</c:v>
                </c:pt>
                <c:pt idx="942">
                  <c:v>-1.1711656072999911E-2</c:v>
                </c:pt>
                <c:pt idx="943">
                  <c:v>-1.4096815958408145E-2</c:v>
                </c:pt>
                <c:pt idx="944">
                  <c:v>-1.4734607880454652E-2</c:v>
                </c:pt>
                <c:pt idx="945">
                  <c:v>-1.9463242843477464E-2</c:v>
                </c:pt>
                <c:pt idx="946">
                  <c:v>-2.5795036738594523E-2</c:v>
                </c:pt>
                <c:pt idx="947">
                  <c:v>-2.9442327715225234E-2</c:v>
                </c:pt>
                <c:pt idx="948">
                  <c:v>-3.2599090699577254E-2</c:v>
                </c:pt>
                <c:pt idx="949">
                  <c:v>-3.4189529822752814E-2</c:v>
                </c:pt>
                <c:pt idx="950">
                  <c:v>-3.624426334233969E-2</c:v>
                </c:pt>
                <c:pt idx="951">
                  <c:v>-3.6327862021837548E-2</c:v>
                </c:pt>
                <c:pt idx="952">
                  <c:v>-3.6004567518790984E-2</c:v>
                </c:pt>
                <c:pt idx="953">
                  <c:v>-3.0685755600858244E-2</c:v>
                </c:pt>
                <c:pt idx="954">
                  <c:v>-3.1410889975945315E-2</c:v>
                </c:pt>
                <c:pt idx="955">
                  <c:v>-3.1646926839244083E-2</c:v>
                </c:pt>
                <c:pt idx="956">
                  <c:v>-3.0901891037856805E-2</c:v>
                </c:pt>
                <c:pt idx="957">
                  <c:v>-3.0568841567957094E-2</c:v>
                </c:pt>
                <c:pt idx="958">
                  <c:v>-2.7603189337504594E-2</c:v>
                </c:pt>
                <c:pt idx="959">
                  <c:v>-2.2605760414037775E-2</c:v>
                </c:pt>
                <c:pt idx="960">
                  <c:v>-1.6098347457193518E-2</c:v>
                </c:pt>
                <c:pt idx="961">
                  <c:v>-1.4322983003560896E-2</c:v>
                </c:pt>
                <c:pt idx="962">
                  <c:v>-1.7445832368357166E-2</c:v>
                </c:pt>
                <c:pt idx="963">
                  <c:v>-1.8546942694066339E-2</c:v>
                </c:pt>
                <c:pt idx="964">
                  <c:v>-2.636317006148018E-2</c:v>
                </c:pt>
                <c:pt idx="965">
                  <c:v>-3.051345666037138E-2</c:v>
                </c:pt>
                <c:pt idx="966">
                  <c:v>-3.349415205748988E-2</c:v>
                </c:pt>
                <c:pt idx="967">
                  <c:v>-3.674600199819987E-2</c:v>
                </c:pt>
                <c:pt idx="968">
                  <c:v>-4.0199392369905627E-2</c:v>
                </c:pt>
                <c:pt idx="969">
                  <c:v>-4.190197529298248E-2</c:v>
                </c:pt>
                <c:pt idx="970">
                  <c:v>-4.3452193769187838E-2</c:v>
                </c:pt>
                <c:pt idx="971">
                  <c:v>-4.2948661985167357E-2</c:v>
                </c:pt>
                <c:pt idx="972">
                  <c:v>-4.1449841124956185E-2</c:v>
                </c:pt>
                <c:pt idx="973">
                  <c:v>-4.1106898085321447E-2</c:v>
                </c:pt>
                <c:pt idx="974">
                  <c:v>-3.9102006835461993E-2</c:v>
                </c:pt>
                <c:pt idx="975">
                  <c:v>-3.8390922852307566E-2</c:v>
                </c:pt>
                <c:pt idx="976">
                  <c:v>-4.199449012412132E-2</c:v>
                </c:pt>
                <c:pt idx="977">
                  <c:v>-4.6427557039543807E-2</c:v>
                </c:pt>
                <c:pt idx="978">
                  <c:v>-4.7479946726208345E-2</c:v>
                </c:pt>
                <c:pt idx="979">
                  <c:v>-4.714548942118553E-2</c:v>
                </c:pt>
                <c:pt idx="980">
                  <c:v>-4.5703640129691879E-2</c:v>
                </c:pt>
                <c:pt idx="981">
                  <c:v>-4.4754060379565315E-2</c:v>
                </c:pt>
                <c:pt idx="982">
                  <c:v>-4.3524614129517449E-2</c:v>
                </c:pt>
                <c:pt idx="983">
                  <c:v>-4.139955700341158E-2</c:v>
                </c:pt>
                <c:pt idx="984">
                  <c:v>-4.0647153475095156E-2</c:v>
                </c:pt>
                <c:pt idx="985">
                  <c:v>-3.6859282815914995E-2</c:v>
                </c:pt>
                <c:pt idx="986">
                  <c:v>-3.3469948959913225E-2</c:v>
                </c:pt>
                <c:pt idx="987">
                  <c:v>-2.9061144357791665E-2</c:v>
                </c:pt>
                <c:pt idx="988">
                  <c:v>-2.6641167248459524E-2</c:v>
                </c:pt>
                <c:pt idx="989">
                  <c:v>-2.6497727399394058E-2</c:v>
                </c:pt>
                <c:pt idx="990">
                  <c:v>-2.266229679301026E-2</c:v>
                </c:pt>
                <c:pt idx="991">
                  <c:v>-5.2490977195164207E-3</c:v>
                </c:pt>
                <c:pt idx="992">
                  <c:v>1.2014066335339753E-2</c:v>
                </c:pt>
                <c:pt idx="993">
                  <c:v>3.9847886281775144E-2</c:v>
                </c:pt>
                <c:pt idx="994">
                  <c:v>5.6407290317292857E-2</c:v>
                </c:pt>
                <c:pt idx="995">
                  <c:v>7.0321404648757191E-2</c:v>
                </c:pt>
                <c:pt idx="996">
                  <c:v>7.8668735300085849E-2</c:v>
                </c:pt>
                <c:pt idx="997">
                  <c:v>8.1182254555043673E-2</c:v>
                </c:pt>
                <c:pt idx="998">
                  <c:v>7.7722010320941504E-2</c:v>
                </c:pt>
                <c:pt idx="999">
                  <c:v>7.3005664775833909E-2</c:v>
                </c:pt>
                <c:pt idx="1000">
                  <c:v>6.4687600742550116E-2</c:v>
                </c:pt>
                <c:pt idx="1001">
                  <c:v>5.6901786458852119E-2</c:v>
                </c:pt>
                <c:pt idx="1002">
                  <c:v>4.9616063217757606E-2</c:v>
                </c:pt>
                <c:pt idx="1003">
                  <c:v>4.4447689144267111E-2</c:v>
                </c:pt>
                <c:pt idx="1004">
                  <c:v>4.0995245073873379E-2</c:v>
                </c:pt>
                <c:pt idx="1005">
                  <c:v>4.0012704715226166E-2</c:v>
                </c:pt>
                <c:pt idx="1006">
                  <c:v>3.9311863085271188E-2</c:v>
                </c:pt>
                <c:pt idx="1007">
                  <c:v>3.5577486304644954E-2</c:v>
                </c:pt>
                <c:pt idx="1008">
                  <c:v>2.9515470354611946E-2</c:v>
                </c:pt>
                <c:pt idx="1009">
                  <c:v>2.4977941241787434E-2</c:v>
                </c:pt>
                <c:pt idx="1010">
                  <c:v>2.2242310376109149E-2</c:v>
                </c:pt>
                <c:pt idx="1011">
                  <c:v>1.65247925376165E-2</c:v>
                </c:pt>
                <c:pt idx="1012">
                  <c:v>1.4074772176151149E-2</c:v>
                </c:pt>
                <c:pt idx="1013">
                  <c:v>1.4221368838468142E-2</c:v>
                </c:pt>
                <c:pt idx="1014">
                  <c:v>1.5277057419936223E-2</c:v>
                </c:pt>
                <c:pt idx="1015">
                  <c:v>1.7020442635122278E-2</c:v>
                </c:pt>
                <c:pt idx="1016">
                  <c:v>1.8720902459392511E-2</c:v>
                </c:pt>
                <c:pt idx="1017">
                  <c:v>1.9274665451047755E-2</c:v>
                </c:pt>
                <c:pt idx="1018">
                  <c:v>1.7845711024246761E-2</c:v>
                </c:pt>
                <c:pt idx="1019">
                  <c:v>1.4338681033144557E-2</c:v>
                </c:pt>
                <c:pt idx="1020">
                  <c:v>1.0876222452585066E-2</c:v>
                </c:pt>
                <c:pt idx="1021">
                  <c:v>8.0353511510811836E-3</c:v>
                </c:pt>
                <c:pt idx="1022">
                  <c:v>4.0521800430420732E-3</c:v>
                </c:pt>
                <c:pt idx="1023">
                  <c:v>8.7157503042061381E-4</c:v>
                </c:pt>
                <c:pt idx="1024">
                  <c:v>3.782442682433773E-5</c:v>
                </c:pt>
                <c:pt idx="1025">
                  <c:v>5.0120766334776326E-4</c:v>
                </c:pt>
                <c:pt idx="1026">
                  <c:v>8.5817642419425838E-4</c:v>
                </c:pt>
                <c:pt idx="1027">
                  <c:v>-1.1070669643399654E-3</c:v>
                </c:pt>
                <c:pt idx="1028">
                  <c:v>-2.6393021729782047E-3</c:v>
                </c:pt>
                <c:pt idx="1029">
                  <c:v>-2.6889865313740359E-3</c:v>
                </c:pt>
                <c:pt idx="1030">
                  <c:v>-2.6974465142401037E-3</c:v>
                </c:pt>
                <c:pt idx="1031">
                  <c:v>-2.6734778979717868E-3</c:v>
                </c:pt>
                <c:pt idx="1032">
                  <c:v>-9.4152292645208902E-3</c:v>
                </c:pt>
                <c:pt idx="1033">
                  <c:v>-1.4089823207763762E-2</c:v>
                </c:pt>
                <c:pt idx="1034">
                  <c:v>-1.8802922220615217E-2</c:v>
                </c:pt>
                <c:pt idx="1035">
                  <c:v>-2.234163857732159E-2</c:v>
                </c:pt>
                <c:pt idx="1036">
                  <c:v>-2.5499540334693992E-2</c:v>
                </c:pt>
                <c:pt idx="1037">
                  <c:v>-2.8925623127241E-2</c:v>
                </c:pt>
                <c:pt idx="1038">
                  <c:v>-2.893537219390201E-2</c:v>
                </c:pt>
                <c:pt idx="1039">
                  <c:v>-2.7426087848924263E-2</c:v>
                </c:pt>
                <c:pt idx="1040">
                  <c:v>-2.3534441365585624E-2</c:v>
                </c:pt>
                <c:pt idx="1041">
                  <c:v>-2.0814182957916077E-2</c:v>
                </c:pt>
                <c:pt idx="1042">
                  <c:v>-1.9640056999392863E-2</c:v>
                </c:pt>
                <c:pt idx="1043">
                  <c:v>-1.7301924165244585E-2</c:v>
                </c:pt>
                <c:pt idx="1044">
                  <c:v>-1.8263462639651437E-2</c:v>
                </c:pt>
                <c:pt idx="1045">
                  <c:v>-1.5221146299488246E-2</c:v>
                </c:pt>
                <c:pt idx="1046">
                  <c:v>-1.6256067064652695E-2</c:v>
                </c:pt>
                <c:pt idx="1047">
                  <c:v>-1.8099510444981461E-2</c:v>
                </c:pt>
                <c:pt idx="1048">
                  <c:v>-1.8145711231805729E-2</c:v>
                </c:pt>
                <c:pt idx="1049">
                  <c:v>-1.9805044732974227E-2</c:v>
                </c:pt>
                <c:pt idx="1050">
                  <c:v>-2.0288710858931094E-2</c:v>
                </c:pt>
                <c:pt idx="1051">
                  <c:v>-1.7390919902379027E-2</c:v>
                </c:pt>
                <c:pt idx="1052">
                  <c:v>-1.797239009518338E-2</c:v>
                </c:pt>
                <c:pt idx="1053">
                  <c:v>-1.5783967550480612E-2</c:v>
                </c:pt>
                <c:pt idx="1054">
                  <c:v>-1.4499474579615248E-2</c:v>
                </c:pt>
                <c:pt idx="1055">
                  <c:v>-1.5163137143338402E-2</c:v>
                </c:pt>
              </c:numCache>
            </c:numRef>
          </c:val>
        </c:ser>
        <c:dLbls>
          <c:showLegendKey val="0"/>
          <c:showVal val="0"/>
          <c:showCatName val="0"/>
          <c:showSerName val="0"/>
          <c:showPercent val="0"/>
          <c:showBubbleSize val="0"/>
        </c:dLbls>
        <c:gapWidth val="150"/>
        <c:axId val="197054992"/>
        <c:axId val="197055552"/>
      </c:barChart>
      <c:lineChart>
        <c:grouping val="standard"/>
        <c:varyColors val="0"/>
        <c:ser>
          <c:idx val="1"/>
          <c:order val="1"/>
          <c:tx>
            <c:strRef>
              <c:f>SPL!$J$1</c:f>
              <c:strCache>
                <c:ptCount val="1"/>
                <c:pt idx="0">
                  <c:v>Upper</c:v>
                </c:pt>
              </c:strCache>
            </c:strRef>
          </c:tx>
          <c:spPr>
            <a:ln w="38100">
              <a:solidFill>
                <a:srgbClr val="1FB714"/>
              </a:solidFill>
              <a:prstDash val="solid"/>
            </a:ln>
          </c:spPr>
          <c:marker>
            <c:symbol val="none"/>
          </c:marker>
          <c:cat>
            <c:numRef>
              <c:f>SPL!$A$1400:$A$2456</c:f>
              <c:numCache>
                <c:formatCode>m/d/yyyy</c:formatCode>
                <c:ptCount val="1057"/>
                <c:pt idx="0">
                  <c:v>40366</c:v>
                </c:pt>
                <c:pt idx="1">
                  <c:v>40367</c:v>
                </c:pt>
                <c:pt idx="2">
                  <c:v>40368</c:v>
                </c:pt>
                <c:pt idx="3">
                  <c:v>40371</c:v>
                </c:pt>
                <c:pt idx="4">
                  <c:v>40372</c:v>
                </c:pt>
                <c:pt idx="5">
                  <c:v>40373</c:v>
                </c:pt>
                <c:pt idx="6">
                  <c:v>40374</c:v>
                </c:pt>
                <c:pt idx="7">
                  <c:v>40375</c:v>
                </c:pt>
                <c:pt idx="8">
                  <c:v>40378</c:v>
                </c:pt>
                <c:pt idx="9">
                  <c:v>40379</c:v>
                </c:pt>
                <c:pt idx="10">
                  <c:v>40380</c:v>
                </c:pt>
                <c:pt idx="11">
                  <c:v>40381</c:v>
                </c:pt>
                <c:pt idx="12">
                  <c:v>40382</c:v>
                </c:pt>
                <c:pt idx="13">
                  <c:v>40385</c:v>
                </c:pt>
                <c:pt idx="14">
                  <c:v>40386</c:v>
                </c:pt>
                <c:pt idx="15">
                  <c:v>40387</c:v>
                </c:pt>
                <c:pt idx="16">
                  <c:v>40388</c:v>
                </c:pt>
                <c:pt idx="17">
                  <c:v>40389</c:v>
                </c:pt>
                <c:pt idx="18">
                  <c:v>40392</c:v>
                </c:pt>
                <c:pt idx="19">
                  <c:v>40393</c:v>
                </c:pt>
                <c:pt idx="20">
                  <c:v>40394</c:v>
                </c:pt>
                <c:pt idx="21">
                  <c:v>40395</c:v>
                </c:pt>
                <c:pt idx="22">
                  <c:v>40396</c:v>
                </c:pt>
                <c:pt idx="23">
                  <c:v>40399</c:v>
                </c:pt>
                <c:pt idx="24">
                  <c:v>40400</c:v>
                </c:pt>
                <c:pt idx="25">
                  <c:v>40401</c:v>
                </c:pt>
                <c:pt idx="26">
                  <c:v>40402</c:v>
                </c:pt>
                <c:pt idx="27">
                  <c:v>40403</c:v>
                </c:pt>
                <c:pt idx="28">
                  <c:v>40406</c:v>
                </c:pt>
                <c:pt idx="29">
                  <c:v>40407</c:v>
                </c:pt>
                <c:pt idx="30">
                  <c:v>40408</c:v>
                </c:pt>
                <c:pt idx="31">
                  <c:v>40409</c:v>
                </c:pt>
                <c:pt idx="32">
                  <c:v>40410</c:v>
                </c:pt>
                <c:pt idx="33">
                  <c:v>40413</c:v>
                </c:pt>
                <c:pt idx="34">
                  <c:v>40414</c:v>
                </c:pt>
                <c:pt idx="35">
                  <c:v>40415</c:v>
                </c:pt>
                <c:pt idx="36">
                  <c:v>40416</c:v>
                </c:pt>
                <c:pt idx="37">
                  <c:v>40417</c:v>
                </c:pt>
                <c:pt idx="38">
                  <c:v>40420</c:v>
                </c:pt>
                <c:pt idx="39">
                  <c:v>40421</c:v>
                </c:pt>
                <c:pt idx="40">
                  <c:v>40422</c:v>
                </c:pt>
                <c:pt idx="41">
                  <c:v>40423</c:v>
                </c:pt>
                <c:pt idx="42">
                  <c:v>40424</c:v>
                </c:pt>
                <c:pt idx="43">
                  <c:v>40427</c:v>
                </c:pt>
                <c:pt idx="44">
                  <c:v>40428</c:v>
                </c:pt>
                <c:pt idx="45">
                  <c:v>40429</c:v>
                </c:pt>
                <c:pt idx="46">
                  <c:v>40430</c:v>
                </c:pt>
                <c:pt idx="47">
                  <c:v>40431</c:v>
                </c:pt>
                <c:pt idx="48">
                  <c:v>40434</c:v>
                </c:pt>
                <c:pt idx="49">
                  <c:v>40435</c:v>
                </c:pt>
                <c:pt idx="50">
                  <c:v>40436</c:v>
                </c:pt>
                <c:pt idx="51">
                  <c:v>40437</c:v>
                </c:pt>
                <c:pt idx="52">
                  <c:v>40438</c:v>
                </c:pt>
                <c:pt idx="53">
                  <c:v>40441</c:v>
                </c:pt>
                <c:pt idx="54">
                  <c:v>40442</c:v>
                </c:pt>
                <c:pt idx="55">
                  <c:v>40443</c:v>
                </c:pt>
                <c:pt idx="56">
                  <c:v>40444</c:v>
                </c:pt>
                <c:pt idx="57">
                  <c:v>40445</c:v>
                </c:pt>
                <c:pt idx="58">
                  <c:v>40448</c:v>
                </c:pt>
                <c:pt idx="59">
                  <c:v>40449</c:v>
                </c:pt>
                <c:pt idx="60">
                  <c:v>40450</c:v>
                </c:pt>
                <c:pt idx="61">
                  <c:v>40451</c:v>
                </c:pt>
                <c:pt idx="62">
                  <c:v>40455</c:v>
                </c:pt>
                <c:pt idx="63">
                  <c:v>40456</c:v>
                </c:pt>
                <c:pt idx="64">
                  <c:v>40457</c:v>
                </c:pt>
                <c:pt idx="65">
                  <c:v>40458</c:v>
                </c:pt>
                <c:pt idx="66">
                  <c:v>40459</c:v>
                </c:pt>
                <c:pt idx="67">
                  <c:v>40462</c:v>
                </c:pt>
                <c:pt idx="68">
                  <c:v>40463</c:v>
                </c:pt>
                <c:pt idx="69">
                  <c:v>40464</c:v>
                </c:pt>
                <c:pt idx="70">
                  <c:v>40465</c:v>
                </c:pt>
                <c:pt idx="71">
                  <c:v>40466</c:v>
                </c:pt>
                <c:pt idx="72">
                  <c:v>40469</c:v>
                </c:pt>
                <c:pt idx="73">
                  <c:v>40470</c:v>
                </c:pt>
                <c:pt idx="74">
                  <c:v>40471</c:v>
                </c:pt>
                <c:pt idx="75">
                  <c:v>40472</c:v>
                </c:pt>
                <c:pt idx="76">
                  <c:v>40473</c:v>
                </c:pt>
                <c:pt idx="77">
                  <c:v>40476</c:v>
                </c:pt>
                <c:pt idx="78">
                  <c:v>40477</c:v>
                </c:pt>
                <c:pt idx="79">
                  <c:v>40478</c:v>
                </c:pt>
                <c:pt idx="80">
                  <c:v>40479</c:v>
                </c:pt>
                <c:pt idx="81">
                  <c:v>40480</c:v>
                </c:pt>
                <c:pt idx="82">
                  <c:v>40483</c:v>
                </c:pt>
                <c:pt idx="83">
                  <c:v>40484</c:v>
                </c:pt>
                <c:pt idx="84">
                  <c:v>40485</c:v>
                </c:pt>
                <c:pt idx="85">
                  <c:v>40486</c:v>
                </c:pt>
                <c:pt idx="86">
                  <c:v>40487</c:v>
                </c:pt>
                <c:pt idx="87">
                  <c:v>40490</c:v>
                </c:pt>
                <c:pt idx="88">
                  <c:v>40491</c:v>
                </c:pt>
                <c:pt idx="89">
                  <c:v>40492</c:v>
                </c:pt>
                <c:pt idx="90">
                  <c:v>40493</c:v>
                </c:pt>
                <c:pt idx="91">
                  <c:v>40494</c:v>
                </c:pt>
                <c:pt idx="92">
                  <c:v>40497</c:v>
                </c:pt>
                <c:pt idx="93">
                  <c:v>40498</c:v>
                </c:pt>
                <c:pt idx="94">
                  <c:v>40499</c:v>
                </c:pt>
                <c:pt idx="95">
                  <c:v>40500</c:v>
                </c:pt>
                <c:pt idx="96">
                  <c:v>40501</c:v>
                </c:pt>
                <c:pt idx="97">
                  <c:v>40504</c:v>
                </c:pt>
                <c:pt idx="98">
                  <c:v>40505</c:v>
                </c:pt>
                <c:pt idx="99">
                  <c:v>40506</c:v>
                </c:pt>
                <c:pt idx="100">
                  <c:v>40507</c:v>
                </c:pt>
                <c:pt idx="101">
                  <c:v>40508</c:v>
                </c:pt>
                <c:pt idx="102">
                  <c:v>40511</c:v>
                </c:pt>
                <c:pt idx="103">
                  <c:v>40512</c:v>
                </c:pt>
                <c:pt idx="104">
                  <c:v>40513</c:v>
                </c:pt>
                <c:pt idx="105">
                  <c:v>40514</c:v>
                </c:pt>
                <c:pt idx="106">
                  <c:v>40515</c:v>
                </c:pt>
                <c:pt idx="107">
                  <c:v>40518</c:v>
                </c:pt>
                <c:pt idx="108">
                  <c:v>40519</c:v>
                </c:pt>
                <c:pt idx="109">
                  <c:v>40520</c:v>
                </c:pt>
                <c:pt idx="110">
                  <c:v>40521</c:v>
                </c:pt>
                <c:pt idx="111">
                  <c:v>40522</c:v>
                </c:pt>
                <c:pt idx="112">
                  <c:v>40525</c:v>
                </c:pt>
                <c:pt idx="113">
                  <c:v>40526</c:v>
                </c:pt>
                <c:pt idx="114">
                  <c:v>40527</c:v>
                </c:pt>
                <c:pt idx="115">
                  <c:v>40528</c:v>
                </c:pt>
                <c:pt idx="116">
                  <c:v>40529</c:v>
                </c:pt>
                <c:pt idx="117">
                  <c:v>40532</c:v>
                </c:pt>
                <c:pt idx="118">
                  <c:v>40533</c:v>
                </c:pt>
                <c:pt idx="119">
                  <c:v>40534</c:v>
                </c:pt>
                <c:pt idx="120">
                  <c:v>40535</c:v>
                </c:pt>
                <c:pt idx="121">
                  <c:v>40536</c:v>
                </c:pt>
                <c:pt idx="122">
                  <c:v>40541</c:v>
                </c:pt>
                <c:pt idx="123">
                  <c:v>40547</c:v>
                </c:pt>
                <c:pt idx="124">
                  <c:v>40548</c:v>
                </c:pt>
                <c:pt idx="125">
                  <c:v>40549</c:v>
                </c:pt>
                <c:pt idx="126">
                  <c:v>40550</c:v>
                </c:pt>
                <c:pt idx="127">
                  <c:v>40553</c:v>
                </c:pt>
                <c:pt idx="128">
                  <c:v>40554</c:v>
                </c:pt>
                <c:pt idx="129">
                  <c:v>40555</c:v>
                </c:pt>
                <c:pt idx="130">
                  <c:v>40556</c:v>
                </c:pt>
                <c:pt idx="131">
                  <c:v>40557</c:v>
                </c:pt>
                <c:pt idx="132">
                  <c:v>40560</c:v>
                </c:pt>
                <c:pt idx="133">
                  <c:v>40561</c:v>
                </c:pt>
                <c:pt idx="134">
                  <c:v>40562</c:v>
                </c:pt>
                <c:pt idx="135">
                  <c:v>40563</c:v>
                </c:pt>
                <c:pt idx="136">
                  <c:v>40564</c:v>
                </c:pt>
                <c:pt idx="137">
                  <c:v>40567</c:v>
                </c:pt>
                <c:pt idx="138">
                  <c:v>40568</c:v>
                </c:pt>
                <c:pt idx="139">
                  <c:v>40570</c:v>
                </c:pt>
                <c:pt idx="140">
                  <c:v>40571</c:v>
                </c:pt>
                <c:pt idx="141">
                  <c:v>40574</c:v>
                </c:pt>
                <c:pt idx="142">
                  <c:v>40575</c:v>
                </c:pt>
                <c:pt idx="143">
                  <c:v>40576</c:v>
                </c:pt>
                <c:pt idx="144">
                  <c:v>40577</c:v>
                </c:pt>
                <c:pt idx="145">
                  <c:v>40578</c:v>
                </c:pt>
                <c:pt idx="146">
                  <c:v>40581</c:v>
                </c:pt>
                <c:pt idx="147">
                  <c:v>40582</c:v>
                </c:pt>
                <c:pt idx="148">
                  <c:v>40583</c:v>
                </c:pt>
                <c:pt idx="149">
                  <c:v>40584</c:v>
                </c:pt>
                <c:pt idx="150">
                  <c:v>40585</c:v>
                </c:pt>
                <c:pt idx="151">
                  <c:v>40588</c:v>
                </c:pt>
                <c:pt idx="152">
                  <c:v>40589</c:v>
                </c:pt>
                <c:pt idx="153">
                  <c:v>40590</c:v>
                </c:pt>
                <c:pt idx="154">
                  <c:v>40591</c:v>
                </c:pt>
                <c:pt idx="155">
                  <c:v>40592</c:v>
                </c:pt>
                <c:pt idx="156">
                  <c:v>40595</c:v>
                </c:pt>
                <c:pt idx="157">
                  <c:v>40596</c:v>
                </c:pt>
                <c:pt idx="158">
                  <c:v>40597</c:v>
                </c:pt>
                <c:pt idx="159">
                  <c:v>40598</c:v>
                </c:pt>
                <c:pt idx="160">
                  <c:v>40599</c:v>
                </c:pt>
                <c:pt idx="161">
                  <c:v>40602</c:v>
                </c:pt>
                <c:pt idx="162">
                  <c:v>40603</c:v>
                </c:pt>
                <c:pt idx="163">
                  <c:v>40604</c:v>
                </c:pt>
                <c:pt idx="164">
                  <c:v>40605</c:v>
                </c:pt>
                <c:pt idx="165">
                  <c:v>40606</c:v>
                </c:pt>
                <c:pt idx="166">
                  <c:v>40609</c:v>
                </c:pt>
                <c:pt idx="167">
                  <c:v>40610</c:v>
                </c:pt>
                <c:pt idx="168">
                  <c:v>40611</c:v>
                </c:pt>
                <c:pt idx="169">
                  <c:v>40612</c:v>
                </c:pt>
                <c:pt idx="170">
                  <c:v>40613</c:v>
                </c:pt>
                <c:pt idx="171">
                  <c:v>40616</c:v>
                </c:pt>
                <c:pt idx="172">
                  <c:v>40617</c:v>
                </c:pt>
                <c:pt idx="173">
                  <c:v>40618</c:v>
                </c:pt>
                <c:pt idx="174">
                  <c:v>40619</c:v>
                </c:pt>
                <c:pt idx="175">
                  <c:v>40620</c:v>
                </c:pt>
                <c:pt idx="176">
                  <c:v>40623</c:v>
                </c:pt>
                <c:pt idx="177">
                  <c:v>40624</c:v>
                </c:pt>
                <c:pt idx="178">
                  <c:v>40625</c:v>
                </c:pt>
                <c:pt idx="179">
                  <c:v>40626</c:v>
                </c:pt>
                <c:pt idx="180">
                  <c:v>40627</c:v>
                </c:pt>
                <c:pt idx="181">
                  <c:v>40630</c:v>
                </c:pt>
                <c:pt idx="182">
                  <c:v>40631</c:v>
                </c:pt>
                <c:pt idx="183">
                  <c:v>40632</c:v>
                </c:pt>
                <c:pt idx="184">
                  <c:v>40633</c:v>
                </c:pt>
                <c:pt idx="185">
                  <c:v>40634</c:v>
                </c:pt>
                <c:pt idx="186">
                  <c:v>40637</c:v>
                </c:pt>
                <c:pt idx="187">
                  <c:v>40638</c:v>
                </c:pt>
                <c:pt idx="188">
                  <c:v>40639</c:v>
                </c:pt>
                <c:pt idx="189">
                  <c:v>40640</c:v>
                </c:pt>
                <c:pt idx="190">
                  <c:v>40641</c:v>
                </c:pt>
                <c:pt idx="191">
                  <c:v>40644</c:v>
                </c:pt>
                <c:pt idx="192">
                  <c:v>40645</c:v>
                </c:pt>
                <c:pt idx="193">
                  <c:v>40646</c:v>
                </c:pt>
                <c:pt idx="194">
                  <c:v>40647</c:v>
                </c:pt>
                <c:pt idx="195">
                  <c:v>40648</c:v>
                </c:pt>
                <c:pt idx="196">
                  <c:v>40651</c:v>
                </c:pt>
                <c:pt idx="197">
                  <c:v>40652</c:v>
                </c:pt>
                <c:pt idx="198">
                  <c:v>40653</c:v>
                </c:pt>
                <c:pt idx="199">
                  <c:v>40654</c:v>
                </c:pt>
                <c:pt idx="200">
                  <c:v>40660</c:v>
                </c:pt>
                <c:pt idx="201">
                  <c:v>40661</c:v>
                </c:pt>
                <c:pt idx="202">
                  <c:v>40662</c:v>
                </c:pt>
                <c:pt idx="203">
                  <c:v>40665</c:v>
                </c:pt>
                <c:pt idx="204">
                  <c:v>40666</c:v>
                </c:pt>
                <c:pt idx="205">
                  <c:v>40667</c:v>
                </c:pt>
                <c:pt idx="206">
                  <c:v>40668</c:v>
                </c:pt>
                <c:pt idx="207">
                  <c:v>40669</c:v>
                </c:pt>
                <c:pt idx="208">
                  <c:v>40672</c:v>
                </c:pt>
                <c:pt idx="209">
                  <c:v>40673</c:v>
                </c:pt>
                <c:pt idx="210">
                  <c:v>40674</c:v>
                </c:pt>
                <c:pt idx="211">
                  <c:v>40675</c:v>
                </c:pt>
                <c:pt idx="212">
                  <c:v>40676</c:v>
                </c:pt>
                <c:pt idx="213">
                  <c:v>40679</c:v>
                </c:pt>
                <c:pt idx="214">
                  <c:v>40680</c:v>
                </c:pt>
                <c:pt idx="215">
                  <c:v>40681</c:v>
                </c:pt>
                <c:pt idx="216">
                  <c:v>40682</c:v>
                </c:pt>
                <c:pt idx="217">
                  <c:v>40683</c:v>
                </c:pt>
                <c:pt idx="218">
                  <c:v>40686</c:v>
                </c:pt>
                <c:pt idx="219">
                  <c:v>40687</c:v>
                </c:pt>
                <c:pt idx="220">
                  <c:v>40688</c:v>
                </c:pt>
                <c:pt idx="221">
                  <c:v>40689</c:v>
                </c:pt>
                <c:pt idx="222">
                  <c:v>40690</c:v>
                </c:pt>
                <c:pt idx="223">
                  <c:v>40693</c:v>
                </c:pt>
                <c:pt idx="224">
                  <c:v>40694</c:v>
                </c:pt>
                <c:pt idx="225">
                  <c:v>40695</c:v>
                </c:pt>
                <c:pt idx="226">
                  <c:v>40696</c:v>
                </c:pt>
                <c:pt idx="227">
                  <c:v>40697</c:v>
                </c:pt>
                <c:pt idx="228">
                  <c:v>40700</c:v>
                </c:pt>
                <c:pt idx="229">
                  <c:v>40701</c:v>
                </c:pt>
                <c:pt idx="230">
                  <c:v>40702</c:v>
                </c:pt>
                <c:pt idx="231">
                  <c:v>40703</c:v>
                </c:pt>
                <c:pt idx="232">
                  <c:v>40704</c:v>
                </c:pt>
                <c:pt idx="233">
                  <c:v>40708</c:v>
                </c:pt>
                <c:pt idx="234">
                  <c:v>40709</c:v>
                </c:pt>
                <c:pt idx="235">
                  <c:v>40710</c:v>
                </c:pt>
                <c:pt idx="236">
                  <c:v>40711</c:v>
                </c:pt>
                <c:pt idx="237">
                  <c:v>40714</c:v>
                </c:pt>
                <c:pt idx="238">
                  <c:v>40715</c:v>
                </c:pt>
                <c:pt idx="239">
                  <c:v>40716</c:v>
                </c:pt>
                <c:pt idx="240">
                  <c:v>40717</c:v>
                </c:pt>
                <c:pt idx="241">
                  <c:v>40718</c:v>
                </c:pt>
                <c:pt idx="242">
                  <c:v>40721</c:v>
                </c:pt>
                <c:pt idx="243">
                  <c:v>40722</c:v>
                </c:pt>
                <c:pt idx="244">
                  <c:v>40723</c:v>
                </c:pt>
                <c:pt idx="245">
                  <c:v>40724</c:v>
                </c:pt>
                <c:pt idx="246">
                  <c:v>40725</c:v>
                </c:pt>
                <c:pt idx="247">
                  <c:v>40728</c:v>
                </c:pt>
                <c:pt idx="248">
                  <c:v>40729</c:v>
                </c:pt>
                <c:pt idx="249">
                  <c:v>40730</c:v>
                </c:pt>
                <c:pt idx="250">
                  <c:v>40731</c:v>
                </c:pt>
                <c:pt idx="251">
                  <c:v>40732</c:v>
                </c:pt>
                <c:pt idx="252">
                  <c:v>40735</c:v>
                </c:pt>
                <c:pt idx="253">
                  <c:v>40736</c:v>
                </c:pt>
                <c:pt idx="254">
                  <c:v>40737</c:v>
                </c:pt>
                <c:pt idx="255">
                  <c:v>40738</c:v>
                </c:pt>
                <c:pt idx="256">
                  <c:v>40739</c:v>
                </c:pt>
                <c:pt idx="257">
                  <c:v>40742</c:v>
                </c:pt>
                <c:pt idx="258">
                  <c:v>40743</c:v>
                </c:pt>
                <c:pt idx="259">
                  <c:v>40744</c:v>
                </c:pt>
                <c:pt idx="260">
                  <c:v>40745</c:v>
                </c:pt>
                <c:pt idx="261">
                  <c:v>40746</c:v>
                </c:pt>
                <c:pt idx="262">
                  <c:v>40749</c:v>
                </c:pt>
                <c:pt idx="263">
                  <c:v>40750</c:v>
                </c:pt>
                <c:pt idx="264">
                  <c:v>40751</c:v>
                </c:pt>
                <c:pt idx="265">
                  <c:v>40752</c:v>
                </c:pt>
                <c:pt idx="266">
                  <c:v>40753</c:v>
                </c:pt>
                <c:pt idx="267">
                  <c:v>40756</c:v>
                </c:pt>
                <c:pt idx="268">
                  <c:v>40757</c:v>
                </c:pt>
                <c:pt idx="269">
                  <c:v>40758</c:v>
                </c:pt>
                <c:pt idx="270">
                  <c:v>40759</c:v>
                </c:pt>
                <c:pt idx="271">
                  <c:v>40760</c:v>
                </c:pt>
                <c:pt idx="272">
                  <c:v>40763</c:v>
                </c:pt>
                <c:pt idx="273">
                  <c:v>40764</c:v>
                </c:pt>
                <c:pt idx="274">
                  <c:v>40765</c:v>
                </c:pt>
                <c:pt idx="275">
                  <c:v>40766</c:v>
                </c:pt>
                <c:pt idx="276">
                  <c:v>40767</c:v>
                </c:pt>
                <c:pt idx="277">
                  <c:v>40770</c:v>
                </c:pt>
                <c:pt idx="278">
                  <c:v>40771</c:v>
                </c:pt>
                <c:pt idx="279">
                  <c:v>40772</c:v>
                </c:pt>
                <c:pt idx="280">
                  <c:v>40773</c:v>
                </c:pt>
                <c:pt idx="281">
                  <c:v>40774</c:v>
                </c:pt>
                <c:pt idx="282">
                  <c:v>40777</c:v>
                </c:pt>
                <c:pt idx="283">
                  <c:v>40778</c:v>
                </c:pt>
                <c:pt idx="284">
                  <c:v>40779</c:v>
                </c:pt>
                <c:pt idx="285">
                  <c:v>40780</c:v>
                </c:pt>
                <c:pt idx="286">
                  <c:v>40781</c:v>
                </c:pt>
                <c:pt idx="287">
                  <c:v>40784</c:v>
                </c:pt>
                <c:pt idx="288">
                  <c:v>40785</c:v>
                </c:pt>
                <c:pt idx="289">
                  <c:v>40786</c:v>
                </c:pt>
                <c:pt idx="290">
                  <c:v>40787</c:v>
                </c:pt>
                <c:pt idx="291">
                  <c:v>40788</c:v>
                </c:pt>
                <c:pt idx="292">
                  <c:v>40791</c:v>
                </c:pt>
                <c:pt idx="293">
                  <c:v>40792</c:v>
                </c:pt>
                <c:pt idx="294">
                  <c:v>40793</c:v>
                </c:pt>
                <c:pt idx="295">
                  <c:v>40794</c:v>
                </c:pt>
                <c:pt idx="296">
                  <c:v>40795</c:v>
                </c:pt>
                <c:pt idx="297">
                  <c:v>40798</c:v>
                </c:pt>
                <c:pt idx="298">
                  <c:v>40799</c:v>
                </c:pt>
                <c:pt idx="299">
                  <c:v>40800</c:v>
                </c:pt>
                <c:pt idx="300">
                  <c:v>40801</c:v>
                </c:pt>
                <c:pt idx="301">
                  <c:v>40802</c:v>
                </c:pt>
                <c:pt idx="302">
                  <c:v>40805</c:v>
                </c:pt>
                <c:pt idx="303">
                  <c:v>40806</c:v>
                </c:pt>
                <c:pt idx="304">
                  <c:v>40807</c:v>
                </c:pt>
                <c:pt idx="305">
                  <c:v>40808</c:v>
                </c:pt>
                <c:pt idx="306">
                  <c:v>40809.373622685183</c:v>
                </c:pt>
                <c:pt idx="307">
                  <c:v>40812.306979166664</c:v>
                </c:pt>
                <c:pt idx="308">
                  <c:v>40813.315115740741</c:v>
                </c:pt>
                <c:pt idx="309">
                  <c:v>40814.310578703706</c:v>
                </c:pt>
                <c:pt idx="310">
                  <c:v>40815.310023148151</c:v>
                </c:pt>
                <c:pt idx="311">
                  <c:v>40816.306898148148</c:v>
                </c:pt>
                <c:pt idx="312">
                  <c:v>40819.308391203704</c:v>
                </c:pt>
                <c:pt idx="313">
                  <c:v>40820.313564814816</c:v>
                </c:pt>
                <c:pt idx="314">
                  <c:v>40821.312777777777</c:v>
                </c:pt>
                <c:pt idx="315">
                  <c:v>40822.312002314815</c:v>
                </c:pt>
                <c:pt idx="316">
                  <c:v>40823.315057870372</c:v>
                </c:pt>
                <c:pt idx="317">
                  <c:v>40826.315694444442</c:v>
                </c:pt>
                <c:pt idx="318">
                  <c:v>40827.309895833336</c:v>
                </c:pt>
                <c:pt idx="319">
                  <c:v>40828.864884259259</c:v>
                </c:pt>
                <c:pt idx="320">
                  <c:v>40829.312013888892</c:v>
                </c:pt>
                <c:pt idx="321">
                  <c:v>40830.311030092591</c:v>
                </c:pt>
                <c:pt idx="322">
                  <c:v>40833.313414351855</c:v>
                </c:pt>
                <c:pt idx="323">
                  <c:v>40834.318136574075</c:v>
                </c:pt>
                <c:pt idx="324">
                  <c:v>40835.31925925926</c:v>
                </c:pt>
                <c:pt idx="325">
                  <c:v>40836.315104166664</c:v>
                </c:pt>
                <c:pt idx="326">
                  <c:v>40837.343993055554</c:v>
                </c:pt>
                <c:pt idx="327">
                  <c:v>40840.320208333331</c:v>
                </c:pt>
                <c:pt idx="328">
                  <c:v>40841.30872685185</c:v>
                </c:pt>
                <c:pt idx="329">
                  <c:v>40842.310763888891</c:v>
                </c:pt>
                <c:pt idx="330">
                  <c:v>40843.320902777778</c:v>
                </c:pt>
                <c:pt idx="331">
                  <c:v>40844.30369212963</c:v>
                </c:pt>
                <c:pt idx="332">
                  <c:v>40847.309791666667</c:v>
                </c:pt>
                <c:pt idx="333">
                  <c:v>40848.313750000001</c:v>
                </c:pt>
                <c:pt idx="334">
                  <c:v>40849.313159722224</c:v>
                </c:pt>
                <c:pt idx="335">
                  <c:v>40850.312199074076</c:v>
                </c:pt>
                <c:pt idx="336">
                  <c:v>40851.309849537036</c:v>
                </c:pt>
                <c:pt idx="337">
                  <c:v>40854.308865740742</c:v>
                </c:pt>
                <c:pt idx="338">
                  <c:v>40855.313622685186</c:v>
                </c:pt>
                <c:pt idx="339">
                  <c:v>40856.309189814812</c:v>
                </c:pt>
                <c:pt idx="340">
                  <c:v>40857.327303240738</c:v>
                </c:pt>
                <c:pt idx="341">
                  <c:v>40858.90415509259</c:v>
                </c:pt>
                <c:pt idx="342">
                  <c:v>40863.312708333331</c:v>
                </c:pt>
                <c:pt idx="343">
                  <c:v>40864.311481481483</c:v>
                </c:pt>
                <c:pt idx="344">
                  <c:v>40865.307881944442</c:v>
                </c:pt>
                <c:pt idx="345">
                  <c:v>40868.31082175926</c:v>
                </c:pt>
                <c:pt idx="346">
                  <c:v>40869.335243055553</c:v>
                </c:pt>
                <c:pt idx="347">
                  <c:v>40870.312604166669</c:v>
                </c:pt>
                <c:pt idx="348">
                  <c:v>40871.483564814815</c:v>
                </c:pt>
                <c:pt idx="349">
                  <c:v>40872.437384259261</c:v>
                </c:pt>
                <c:pt idx="350">
                  <c:v>40875.30740740741</c:v>
                </c:pt>
                <c:pt idx="351">
                  <c:v>40876.312083333331</c:v>
                </c:pt>
                <c:pt idx="352">
                  <c:v>40877.299826388888</c:v>
                </c:pt>
                <c:pt idx="353">
                  <c:v>40878.287766203706</c:v>
                </c:pt>
                <c:pt idx="354">
                  <c:v>40879.296412037038</c:v>
                </c:pt>
                <c:pt idx="355">
                  <c:v>40882.303067129629</c:v>
                </c:pt>
                <c:pt idx="356">
                  <c:v>40883.310196759259</c:v>
                </c:pt>
                <c:pt idx="357">
                  <c:v>40884.312430555554</c:v>
                </c:pt>
                <c:pt idx="358">
                  <c:v>40885.301678240743</c:v>
                </c:pt>
                <c:pt idx="359">
                  <c:v>40886.303807870368</c:v>
                </c:pt>
                <c:pt idx="360">
                  <c:v>40889.307557870372</c:v>
                </c:pt>
                <c:pt idx="361">
                  <c:v>40890.310983796298</c:v>
                </c:pt>
                <c:pt idx="362">
                  <c:v>40891.307349537034</c:v>
                </c:pt>
                <c:pt idx="363">
                  <c:v>40892.310428240744</c:v>
                </c:pt>
                <c:pt idx="364">
                  <c:v>40893.408055555556</c:v>
                </c:pt>
                <c:pt idx="365">
                  <c:v>40896.303333333337</c:v>
                </c:pt>
                <c:pt idx="366">
                  <c:v>40897.307233796295</c:v>
                </c:pt>
                <c:pt idx="367">
                  <c:v>40898.3125462963</c:v>
                </c:pt>
                <c:pt idx="368">
                  <c:v>40899.310428240744</c:v>
                </c:pt>
                <c:pt idx="369">
                  <c:v>40900.305393518516</c:v>
                </c:pt>
                <c:pt idx="370">
                  <c:v>40905.322152777779</c:v>
                </c:pt>
                <c:pt idx="371">
                  <c:v>40906.30327546296</c:v>
                </c:pt>
                <c:pt idx="372">
                  <c:v>40907.307673611111</c:v>
                </c:pt>
                <c:pt idx="373">
                  <c:v>40911.305520833332</c:v>
                </c:pt>
                <c:pt idx="374">
                  <c:v>40912.309988425928</c:v>
                </c:pt>
                <c:pt idx="375">
                  <c:v>40913.324282407404</c:v>
                </c:pt>
                <c:pt idx="376">
                  <c:v>40914.385879629626</c:v>
                </c:pt>
                <c:pt idx="377">
                  <c:v>40917.415717592594</c:v>
                </c:pt>
                <c:pt idx="378">
                  <c:v>40918.395289351851</c:v>
                </c:pt>
                <c:pt idx="379">
                  <c:v>40919.359733796293</c:v>
                </c:pt>
                <c:pt idx="380">
                  <c:v>40920.41306712963</c:v>
                </c:pt>
                <c:pt idx="381">
                  <c:v>40921.652048611111</c:v>
                </c:pt>
                <c:pt idx="382">
                  <c:v>40924.394548611112</c:v>
                </c:pt>
                <c:pt idx="383">
                  <c:v>40925.302604166667</c:v>
                </c:pt>
                <c:pt idx="384">
                  <c:v>40926.267627314817</c:v>
                </c:pt>
                <c:pt idx="385">
                  <c:v>40927.323344907411</c:v>
                </c:pt>
                <c:pt idx="386">
                  <c:v>40928.271331018521</c:v>
                </c:pt>
                <c:pt idx="387">
                  <c:v>40931.431493055556</c:v>
                </c:pt>
                <c:pt idx="388">
                  <c:v>40932.342800925922</c:v>
                </c:pt>
                <c:pt idx="389">
                  <c:v>40933.332071759258</c:v>
                </c:pt>
                <c:pt idx="390">
                  <c:v>40935.360509259262</c:v>
                </c:pt>
                <c:pt idx="391">
                  <c:v>40938.263032407405</c:v>
                </c:pt>
                <c:pt idx="392">
                  <c:v>40939.384317129632</c:v>
                </c:pt>
                <c:pt idx="393">
                  <c:v>40940</c:v>
                </c:pt>
                <c:pt idx="394">
                  <c:v>40941.389965277776</c:v>
                </c:pt>
                <c:pt idx="395">
                  <c:v>40942.381585648145</c:v>
                </c:pt>
                <c:pt idx="396">
                  <c:v>40945.324131944442</c:v>
                </c:pt>
                <c:pt idx="397">
                  <c:v>40946.360092592593</c:v>
                </c:pt>
                <c:pt idx="398">
                  <c:v>40947.360543981478</c:v>
                </c:pt>
                <c:pt idx="399">
                  <c:v>40948.424351851849</c:v>
                </c:pt>
                <c:pt idx="400">
                  <c:v>40949.3746875</c:v>
                </c:pt>
                <c:pt idx="401">
                  <c:v>40952.311782407407</c:v>
                </c:pt>
                <c:pt idx="402">
                  <c:v>40953.327662037038</c:v>
                </c:pt>
                <c:pt idx="403">
                  <c:v>40954.319571759261</c:v>
                </c:pt>
                <c:pt idx="404">
                  <c:v>40955.317326388889</c:v>
                </c:pt>
                <c:pt idx="405">
                  <c:v>40956.330601851849</c:v>
                </c:pt>
                <c:pt idx="406">
                  <c:v>40959.328217592592</c:v>
                </c:pt>
                <c:pt idx="407">
                  <c:v>40960.471388888887</c:v>
                </c:pt>
                <c:pt idx="408">
                  <c:v>40961.352662037039</c:v>
                </c:pt>
                <c:pt idx="409">
                  <c:v>40962.312708333331</c:v>
                </c:pt>
                <c:pt idx="410">
                  <c:v>40963.405682870369</c:v>
                </c:pt>
                <c:pt idx="411">
                  <c:v>40966.323784722219</c:v>
                </c:pt>
                <c:pt idx="412">
                  <c:v>40967.30609953704</c:v>
                </c:pt>
                <c:pt idx="413">
                  <c:v>40968.326817129629</c:v>
                </c:pt>
                <c:pt idx="414">
                  <c:v>40969.357083333336</c:v>
                </c:pt>
                <c:pt idx="415">
                  <c:v>40970.303773148145</c:v>
                </c:pt>
                <c:pt idx="416">
                  <c:v>40973.330381944441</c:v>
                </c:pt>
                <c:pt idx="417">
                  <c:v>40974.339236111111</c:v>
                </c:pt>
                <c:pt idx="418">
                  <c:v>40975.315324074072</c:v>
                </c:pt>
                <c:pt idx="419">
                  <c:v>40976.323680555557</c:v>
                </c:pt>
                <c:pt idx="420">
                  <c:v>40977.326793981483</c:v>
                </c:pt>
                <c:pt idx="421">
                  <c:v>40980.324675925927</c:v>
                </c:pt>
                <c:pt idx="422">
                  <c:v>40981.321516203701</c:v>
                </c:pt>
                <c:pt idx="423">
                  <c:v>40982.312025462961</c:v>
                </c:pt>
                <c:pt idx="424">
                  <c:v>40983.394513888888</c:v>
                </c:pt>
                <c:pt idx="425">
                  <c:v>40984.342592592591</c:v>
                </c:pt>
                <c:pt idx="426">
                  <c:v>40987.328784722224</c:v>
                </c:pt>
                <c:pt idx="427">
                  <c:v>40988.327905092592</c:v>
                </c:pt>
                <c:pt idx="428">
                  <c:v>40989.318761574075</c:v>
                </c:pt>
                <c:pt idx="429">
                  <c:v>40990.340578703705</c:v>
                </c:pt>
                <c:pt idx="430">
                  <c:v>40991.537789351853</c:v>
                </c:pt>
                <c:pt idx="431">
                  <c:v>40994.320532407408</c:v>
                </c:pt>
                <c:pt idx="432">
                  <c:v>40995.307245370372</c:v>
                </c:pt>
                <c:pt idx="433">
                  <c:v>40996.345578703702</c:v>
                </c:pt>
                <c:pt idx="434">
                  <c:v>40997.315335648149</c:v>
                </c:pt>
                <c:pt idx="435">
                  <c:v>40998.315347222226</c:v>
                </c:pt>
                <c:pt idx="436">
                  <c:v>41001.328101851854</c:v>
                </c:pt>
                <c:pt idx="437">
                  <c:v>41002.337685185186</c:v>
                </c:pt>
                <c:pt idx="438">
                  <c:v>41003.339560185188</c:v>
                </c:pt>
                <c:pt idx="439">
                  <c:v>41004.331273148149</c:v>
                </c:pt>
                <c:pt idx="440">
                  <c:v>41009.360949074071</c:v>
                </c:pt>
                <c:pt idx="441">
                  <c:v>41010.393541666665</c:v>
                </c:pt>
                <c:pt idx="442">
                  <c:v>41011.350902777776</c:v>
                </c:pt>
                <c:pt idx="443">
                  <c:v>41012.316157407404</c:v>
                </c:pt>
                <c:pt idx="444">
                  <c:v>41015.348553240743</c:v>
                </c:pt>
                <c:pt idx="445">
                  <c:v>41016.342488425929</c:v>
                </c:pt>
                <c:pt idx="446">
                  <c:v>41017.321562500001</c:v>
                </c:pt>
                <c:pt idx="447">
                  <c:v>41018.316828703704</c:v>
                </c:pt>
                <c:pt idx="448">
                  <c:v>41019.357060185182</c:v>
                </c:pt>
                <c:pt idx="449">
                  <c:v>41022.364583333336</c:v>
                </c:pt>
                <c:pt idx="450">
                  <c:v>41023.341493055559</c:v>
                </c:pt>
                <c:pt idx="451">
                  <c:v>41025.347754629627</c:v>
                </c:pt>
                <c:pt idx="452">
                  <c:v>41026.313402777778</c:v>
                </c:pt>
                <c:pt idx="453">
                  <c:v>41029.317303240743</c:v>
                </c:pt>
                <c:pt idx="454">
                  <c:v>41030.344756944447</c:v>
                </c:pt>
                <c:pt idx="455">
                  <c:v>41031.338391203702</c:v>
                </c:pt>
                <c:pt idx="456">
                  <c:v>41032.344710648147</c:v>
                </c:pt>
                <c:pt idx="457">
                  <c:v>41033.34306712963</c:v>
                </c:pt>
                <c:pt idx="458">
                  <c:v>41036.348622685182</c:v>
                </c:pt>
                <c:pt idx="459">
                  <c:v>41037.355243055557</c:v>
                </c:pt>
                <c:pt idx="460">
                  <c:v>41038.333460648151</c:v>
                </c:pt>
                <c:pt idx="461">
                  <c:v>41039.332499999997</c:v>
                </c:pt>
                <c:pt idx="462">
                  <c:v>41040.330601851849</c:v>
                </c:pt>
                <c:pt idx="463">
                  <c:v>41043.349027777775</c:v>
                </c:pt>
                <c:pt idx="464">
                  <c:v>41044.394629629627</c:v>
                </c:pt>
                <c:pt idx="465">
                  <c:v>41045.356087962966</c:v>
                </c:pt>
                <c:pt idx="466">
                  <c:v>41046.479062500002</c:v>
                </c:pt>
                <c:pt idx="467">
                  <c:v>41047.364363425928</c:v>
                </c:pt>
                <c:pt idx="468">
                  <c:v>41050.363668981481</c:v>
                </c:pt>
                <c:pt idx="469">
                  <c:v>41051.418564814812</c:v>
                </c:pt>
                <c:pt idx="470">
                  <c:v>41052.365763888891</c:v>
                </c:pt>
                <c:pt idx="471">
                  <c:v>41053.360393518517</c:v>
                </c:pt>
                <c:pt idx="472">
                  <c:v>41054.320150462961</c:v>
                </c:pt>
                <c:pt idx="473">
                  <c:v>41057.313460648147</c:v>
                </c:pt>
                <c:pt idx="474">
                  <c:v>41058.321527777778</c:v>
                </c:pt>
                <c:pt idx="475">
                  <c:v>41059.325173611112</c:v>
                </c:pt>
                <c:pt idx="476">
                  <c:v>41060.349722222221</c:v>
                </c:pt>
                <c:pt idx="477">
                  <c:v>41061.322731481479</c:v>
                </c:pt>
                <c:pt idx="478">
                  <c:v>41064.343449074076</c:v>
                </c:pt>
                <c:pt idx="479">
                  <c:v>41065.329305555555</c:v>
                </c:pt>
                <c:pt idx="480">
                  <c:v>41066.343726851854</c:v>
                </c:pt>
                <c:pt idx="481">
                  <c:v>41067.420590277776</c:v>
                </c:pt>
                <c:pt idx="482">
                  <c:v>41068.336898148147</c:v>
                </c:pt>
                <c:pt idx="483">
                  <c:v>41072.309548611112</c:v>
                </c:pt>
                <c:pt idx="484">
                  <c:v>41073.307071759256</c:v>
                </c:pt>
                <c:pt idx="485">
                  <c:v>41074.30605324074</c:v>
                </c:pt>
                <c:pt idx="486">
                  <c:v>41075.354849537034</c:v>
                </c:pt>
                <c:pt idx="487">
                  <c:v>41078.393425925926</c:v>
                </c:pt>
                <c:pt idx="488">
                  <c:v>41079.374143518522</c:v>
                </c:pt>
                <c:pt idx="489">
                  <c:v>41080.32539351852</c:v>
                </c:pt>
                <c:pt idx="490">
                  <c:v>41081.345069444447</c:v>
                </c:pt>
                <c:pt idx="491">
                  <c:v>41082.317245370374</c:v>
                </c:pt>
                <c:pt idx="492">
                  <c:v>41085.342453703706</c:v>
                </c:pt>
                <c:pt idx="493">
                  <c:v>41086.32130787037</c:v>
                </c:pt>
                <c:pt idx="494">
                  <c:v>41087.329270833332</c:v>
                </c:pt>
                <c:pt idx="495">
                  <c:v>41088.339074074072</c:v>
                </c:pt>
                <c:pt idx="496">
                  <c:v>41089.343090277776</c:v>
                </c:pt>
                <c:pt idx="497">
                  <c:v>41092.378900462965</c:v>
                </c:pt>
                <c:pt idx="498">
                  <c:v>41093.367546296293</c:v>
                </c:pt>
                <c:pt idx="499">
                  <c:v>41094.384050925924</c:v>
                </c:pt>
                <c:pt idx="500">
                  <c:v>41095.328958333332</c:v>
                </c:pt>
                <c:pt idx="501">
                  <c:v>41096.320821759262</c:v>
                </c:pt>
                <c:pt idx="502">
                  <c:v>41099.353506944448</c:v>
                </c:pt>
                <c:pt idx="503">
                  <c:v>41100.497407407405</c:v>
                </c:pt>
                <c:pt idx="504">
                  <c:v>41101.347708333335</c:v>
                </c:pt>
                <c:pt idx="505">
                  <c:v>41102.3437962963</c:v>
                </c:pt>
                <c:pt idx="506">
                  <c:v>41103.340300925927</c:v>
                </c:pt>
                <c:pt idx="507">
                  <c:v>41106.335694444446</c:v>
                </c:pt>
                <c:pt idx="508">
                  <c:v>41107.35659722222</c:v>
                </c:pt>
                <c:pt idx="509">
                  <c:v>41108.394525462965</c:v>
                </c:pt>
                <c:pt idx="510">
                  <c:v>41109.344409722224</c:v>
                </c:pt>
                <c:pt idx="511">
                  <c:v>41110.342083333337</c:v>
                </c:pt>
                <c:pt idx="512">
                  <c:v>41113.329953703702</c:v>
                </c:pt>
                <c:pt idx="513">
                  <c:v>41114.340208333335</c:v>
                </c:pt>
                <c:pt idx="514">
                  <c:v>41115.319652777776</c:v>
                </c:pt>
                <c:pt idx="515">
                  <c:v>41116.323738425926</c:v>
                </c:pt>
                <c:pt idx="516">
                  <c:v>41117.337511574071</c:v>
                </c:pt>
                <c:pt idx="517">
                  <c:v>41120.402071759258</c:v>
                </c:pt>
                <c:pt idx="518">
                  <c:v>41121.343912037039</c:v>
                </c:pt>
                <c:pt idx="519">
                  <c:v>41122.34207175926</c:v>
                </c:pt>
                <c:pt idx="520">
                  <c:v>41123.34684027778</c:v>
                </c:pt>
                <c:pt idx="521">
                  <c:v>41124.353078703702</c:v>
                </c:pt>
                <c:pt idx="522">
                  <c:v>41127.338969907411</c:v>
                </c:pt>
                <c:pt idx="523">
                  <c:v>41128.408946759257</c:v>
                </c:pt>
                <c:pt idx="524">
                  <c:v>41129.398599537039</c:v>
                </c:pt>
                <c:pt idx="525">
                  <c:v>41130.363495370373</c:v>
                </c:pt>
                <c:pt idx="526">
                  <c:v>41131.404085648152</c:v>
                </c:pt>
                <c:pt idx="527">
                  <c:v>41134.361620370371</c:v>
                </c:pt>
                <c:pt idx="528">
                  <c:v>41135.373043981483</c:v>
                </c:pt>
                <c:pt idx="529">
                  <c:v>41136.425625000003</c:v>
                </c:pt>
                <c:pt idx="530">
                  <c:v>41137.360185185185</c:v>
                </c:pt>
                <c:pt idx="531">
                  <c:v>41138.372013888889</c:v>
                </c:pt>
                <c:pt idx="532">
                  <c:v>41141.36619212963</c:v>
                </c:pt>
                <c:pt idx="533">
                  <c:v>41142.346458333333</c:v>
                </c:pt>
                <c:pt idx="534">
                  <c:v>41143.408449074072</c:v>
                </c:pt>
                <c:pt idx="535">
                  <c:v>41144.404351851852</c:v>
                </c:pt>
                <c:pt idx="536">
                  <c:v>41145.456793981481</c:v>
                </c:pt>
                <c:pt idx="537">
                  <c:v>41148.426377314812</c:v>
                </c:pt>
                <c:pt idx="538">
                  <c:v>41149.40457175926</c:v>
                </c:pt>
                <c:pt idx="539">
                  <c:v>41150.436365740738</c:v>
                </c:pt>
                <c:pt idx="540">
                  <c:v>41151.412997685184</c:v>
                </c:pt>
                <c:pt idx="541">
                  <c:v>41152.390127314815</c:v>
                </c:pt>
                <c:pt idx="542">
                  <c:v>41156.320138888892</c:v>
                </c:pt>
                <c:pt idx="543">
                  <c:v>41156.327905092592</c:v>
                </c:pt>
                <c:pt idx="544">
                  <c:v>41157.386388888888</c:v>
                </c:pt>
                <c:pt idx="545">
                  <c:v>41158.421423611115</c:v>
                </c:pt>
                <c:pt idx="546">
                  <c:v>41159.424375000002</c:v>
                </c:pt>
                <c:pt idx="547">
                  <c:v>41162.375891203701</c:v>
                </c:pt>
                <c:pt idx="548">
                  <c:v>41163.404467592591</c:v>
                </c:pt>
                <c:pt idx="549">
                  <c:v>41164.378587962965</c:v>
                </c:pt>
                <c:pt idx="550">
                  <c:v>41165.346678240741</c:v>
                </c:pt>
                <c:pt idx="551">
                  <c:v>41166.342916666668</c:v>
                </c:pt>
                <c:pt idx="552">
                  <c:v>41169.4</c:v>
                </c:pt>
                <c:pt idx="553">
                  <c:v>41170.369317129633</c:v>
                </c:pt>
                <c:pt idx="554">
                  <c:v>41171.33357638889</c:v>
                </c:pt>
                <c:pt idx="555">
                  <c:v>41172.352916666663</c:v>
                </c:pt>
                <c:pt idx="556">
                  <c:v>41173.356493055559</c:v>
                </c:pt>
                <c:pt idx="557">
                  <c:v>41176.377951388888</c:v>
                </c:pt>
                <c:pt idx="558">
                  <c:v>41177.342800925922</c:v>
                </c:pt>
                <c:pt idx="559">
                  <c:v>41178.355949074074</c:v>
                </c:pt>
                <c:pt idx="560">
                  <c:v>41179.322118055556</c:v>
                </c:pt>
                <c:pt idx="561">
                  <c:v>41180.361168981479</c:v>
                </c:pt>
                <c:pt idx="562">
                  <c:v>41183.345057870371</c:v>
                </c:pt>
                <c:pt idx="563">
                  <c:v>41184.312337962961</c:v>
                </c:pt>
                <c:pt idx="564">
                  <c:v>41185.336157407408</c:v>
                </c:pt>
                <c:pt idx="565">
                  <c:v>41186.337627314817</c:v>
                </c:pt>
                <c:pt idx="566">
                  <c:v>41187.319525462961</c:v>
                </c:pt>
                <c:pt idx="567">
                  <c:v>41190.344456018516</c:v>
                </c:pt>
                <c:pt idx="568">
                  <c:v>41191.322152777779</c:v>
                </c:pt>
                <c:pt idx="569">
                  <c:v>41192.330208333333</c:v>
                </c:pt>
                <c:pt idx="570">
                  <c:v>41193.329282407409</c:v>
                </c:pt>
                <c:pt idx="571">
                  <c:v>41194.312997685185</c:v>
                </c:pt>
                <c:pt idx="572">
                  <c:v>41197.340127314812</c:v>
                </c:pt>
                <c:pt idx="573">
                  <c:v>41198.324537037035</c:v>
                </c:pt>
                <c:pt idx="574">
                  <c:v>41199.346967592595</c:v>
                </c:pt>
                <c:pt idx="575">
                  <c:v>41200.318206018521</c:v>
                </c:pt>
                <c:pt idx="576">
                  <c:v>41201.317291666666</c:v>
                </c:pt>
                <c:pt idx="577">
                  <c:v>41204.315960648149</c:v>
                </c:pt>
                <c:pt idx="578">
                  <c:v>41205.319988425923</c:v>
                </c:pt>
                <c:pt idx="579">
                  <c:v>41206.320393518516</c:v>
                </c:pt>
                <c:pt idx="580">
                  <c:v>41207.354201388887</c:v>
                </c:pt>
                <c:pt idx="581">
                  <c:v>41208.331493055557</c:v>
                </c:pt>
                <c:pt idx="582">
                  <c:v>41211.326458333337</c:v>
                </c:pt>
                <c:pt idx="583">
                  <c:v>41212.323159722226</c:v>
                </c:pt>
                <c:pt idx="584">
                  <c:v>41213.313310185185</c:v>
                </c:pt>
                <c:pt idx="585">
                  <c:v>41214.324780092589</c:v>
                </c:pt>
                <c:pt idx="586">
                  <c:v>41215.323645833334</c:v>
                </c:pt>
                <c:pt idx="587">
                  <c:v>41218.404791666668</c:v>
                </c:pt>
                <c:pt idx="588">
                  <c:v>41219.333101851851</c:v>
                </c:pt>
                <c:pt idx="589">
                  <c:v>41220.339756944442</c:v>
                </c:pt>
                <c:pt idx="590">
                  <c:v>41221.333275462966</c:v>
                </c:pt>
                <c:pt idx="591">
                  <c:v>41222.325671296298</c:v>
                </c:pt>
                <c:pt idx="592">
                  <c:v>41225.330057870371</c:v>
                </c:pt>
                <c:pt idx="593">
                  <c:v>41226.318101851852</c:v>
                </c:pt>
                <c:pt idx="594">
                  <c:v>41227.326863425929</c:v>
                </c:pt>
                <c:pt idx="595">
                  <c:v>41228.323252314818</c:v>
                </c:pt>
                <c:pt idx="596">
                  <c:v>41229.324687499997</c:v>
                </c:pt>
                <c:pt idx="597">
                  <c:v>41232.329675925925</c:v>
                </c:pt>
                <c:pt idx="598">
                  <c:v>41233.326527777775</c:v>
                </c:pt>
                <c:pt idx="599">
                  <c:v>41234.327847222223</c:v>
                </c:pt>
                <c:pt idx="600">
                  <c:v>41235.339594907404</c:v>
                </c:pt>
                <c:pt idx="601">
                  <c:v>41236.341736111113</c:v>
                </c:pt>
                <c:pt idx="602">
                  <c:v>41239.344629629632</c:v>
                </c:pt>
                <c:pt idx="603">
                  <c:v>41240.325011574074</c:v>
                </c:pt>
                <c:pt idx="604">
                  <c:v>41242.330775462964</c:v>
                </c:pt>
                <c:pt idx="605">
                  <c:v>41243.329444444447</c:v>
                </c:pt>
                <c:pt idx="606">
                  <c:v>41246.320057870369</c:v>
                </c:pt>
                <c:pt idx="607">
                  <c:v>41247.407962962963</c:v>
                </c:pt>
                <c:pt idx="608">
                  <c:v>41248.341053240743</c:v>
                </c:pt>
                <c:pt idx="609">
                  <c:v>41249.315127314818</c:v>
                </c:pt>
                <c:pt idx="610">
                  <c:v>41250.307986111111</c:v>
                </c:pt>
                <c:pt idx="611">
                  <c:v>41253.322094907409</c:v>
                </c:pt>
                <c:pt idx="612">
                  <c:v>41254.317129629628</c:v>
                </c:pt>
                <c:pt idx="613">
                  <c:v>41255.332442129627</c:v>
                </c:pt>
                <c:pt idx="614">
                  <c:v>41256.321134259262</c:v>
                </c:pt>
                <c:pt idx="615">
                  <c:v>41257.333020833335</c:v>
                </c:pt>
                <c:pt idx="616">
                  <c:v>41260.324525462966</c:v>
                </c:pt>
                <c:pt idx="617">
                  <c:v>41261.323078703703</c:v>
                </c:pt>
                <c:pt idx="618">
                  <c:v>41262.332268518519</c:v>
                </c:pt>
                <c:pt idx="619">
                  <c:v>41263.336817129632</c:v>
                </c:pt>
                <c:pt idx="620">
                  <c:v>41264.321284722224</c:v>
                </c:pt>
                <c:pt idx="621">
                  <c:v>41267.324803240743</c:v>
                </c:pt>
                <c:pt idx="622">
                  <c:v>41270.324803240743</c:v>
                </c:pt>
                <c:pt idx="623">
                  <c:v>41271.324803240743</c:v>
                </c:pt>
                <c:pt idx="624">
                  <c:v>41274.324803240743</c:v>
                </c:pt>
                <c:pt idx="625">
                  <c:v>41276.336030092592</c:v>
                </c:pt>
                <c:pt idx="626">
                  <c:v>41277.339513888888</c:v>
                </c:pt>
                <c:pt idx="627">
                  <c:v>41278.324016203704</c:v>
                </c:pt>
                <c:pt idx="628">
                  <c:v>41281.322372685187</c:v>
                </c:pt>
                <c:pt idx="629">
                  <c:v>41282.334791666668</c:v>
                </c:pt>
                <c:pt idx="630">
                  <c:v>41283.335555555554</c:v>
                </c:pt>
                <c:pt idx="631">
                  <c:v>41284.320694444446</c:v>
                </c:pt>
                <c:pt idx="632">
                  <c:v>41285.319328703707</c:v>
                </c:pt>
                <c:pt idx="633">
                  <c:v>41288.326168981483</c:v>
                </c:pt>
                <c:pt idx="634">
                  <c:v>41289.409513888888</c:v>
                </c:pt>
                <c:pt idx="635">
                  <c:v>41290.333483796298</c:v>
                </c:pt>
                <c:pt idx="636">
                  <c:v>41291.314710648148</c:v>
                </c:pt>
                <c:pt idx="637">
                  <c:v>41292.324699074074</c:v>
                </c:pt>
                <c:pt idx="638">
                  <c:v>41295.359340277777</c:v>
                </c:pt>
                <c:pt idx="639">
                  <c:v>41296.329652777778</c:v>
                </c:pt>
                <c:pt idx="640">
                  <c:v>41297.330763888887</c:v>
                </c:pt>
                <c:pt idx="641">
                  <c:v>41298.338645833333</c:v>
                </c:pt>
                <c:pt idx="642">
                  <c:v>41299.320775462962</c:v>
                </c:pt>
                <c:pt idx="643">
                  <c:v>41303.333495370367</c:v>
                </c:pt>
                <c:pt idx="644">
                  <c:v>41304.315324074072</c:v>
                </c:pt>
                <c:pt idx="645">
                  <c:v>41305.356805555559</c:v>
                </c:pt>
                <c:pt idx="646">
                  <c:v>41306.344837962963</c:v>
                </c:pt>
                <c:pt idx="647">
                  <c:v>41309.318819444445</c:v>
                </c:pt>
                <c:pt idx="648">
                  <c:v>41310.487187500003</c:v>
                </c:pt>
                <c:pt idx="649">
                  <c:v>41311.338854166665</c:v>
                </c:pt>
                <c:pt idx="650">
                  <c:v>41312.304629629631</c:v>
                </c:pt>
                <c:pt idx="651">
                  <c:v>41313.40792824074</c:v>
                </c:pt>
                <c:pt idx="652">
                  <c:v>41316.315428240741</c:v>
                </c:pt>
                <c:pt idx="653">
                  <c:v>41317.356921296298</c:v>
                </c:pt>
                <c:pt idx="654">
                  <c:v>41318.341724537036</c:v>
                </c:pt>
                <c:pt idx="655">
                  <c:v>41319.305150462962</c:v>
                </c:pt>
                <c:pt idx="656">
                  <c:v>41320.337546296294</c:v>
                </c:pt>
                <c:pt idx="657">
                  <c:v>41323.445451388892</c:v>
                </c:pt>
                <c:pt idx="658">
                  <c:v>41324.389340277776</c:v>
                </c:pt>
                <c:pt idx="659">
                  <c:v>41325.340613425928</c:v>
                </c:pt>
                <c:pt idx="660">
                  <c:v>41326.310231481482</c:v>
                </c:pt>
                <c:pt idx="661">
                  <c:v>41327.353807870371</c:v>
                </c:pt>
                <c:pt idx="662">
                  <c:v>41330.32303240741</c:v>
                </c:pt>
                <c:pt idx="663">
                  <c:v>41331.404131944444</c:v>
                </c:pt>
                <c:pt idx="664">
                  <c:v>41332.420694444445</c:v>
                </c:pt>
                <c:pt idx="665">
                  <c:v>41333.325937499998</c:v>
                </c:pt>
                <c:pt idx="666">
                  <c:v>41334.360046296293</c:v>
                </c:pt>
                <c:pt idx="667">
                  <c:v>41337.349791666667</c:v>
                </c:pt>
                <c:pt idx="668">
                  <c:v>41338.561307870368</c:v>
                </c:pt>
                <c:pt idx="669">
                  <c:v>41339.325706018521</c:v>
                </c:pt>
                <c:pt idx="670">
                  <c:v>41340.324456018519</c:v>
                </c:pt>
                <c:pt idx="671">
                  <c:v>41340.324525462966</c:v>
                </c:pt>
                <c:pt idx="672">
                  <c:v>41341.312013888892</c:v>
                </c:pt>
                <c:pt idx="673">
                  <c:v>41344.31459490741</c:v>
                </c:pt>
                <c:pt idx="674">
                  <c:v>41345.330243055556</c:v>
                </c:pt>
                <c:pt idx="675">
                  <c:v>41346.349733796298</c:v>
                </c:pt>
                <c:pt idx="676">
                  <c:v>41347.315937500003</c:v>
                </c:pt>
                <c:pt idx="677">
                  <c:v>41348.385949074072</c:v>
                </c:pt>
                <c:pt idx="678">
                  <c:v>41351.451851851853</c:v>
                </c:pt>
                <c:pt idx="679">
                  <c:v>41352.390497685185</c:v>
                </c:pt>
                <c:pt idx="680">
                  <c:v>41353.319247685184</c:v>
                </c:pt>
                <c:pt idx="681">
                  <c:v>41354.305208333331</c:v>
                </c:pt>
                <c:pt idx="682">
                  <c:v>41355.333020833335</c:v>
                </c:pt>
                <c:pt idx="683">
                  <c:v>41358.329201388886</c:v>
                </c:pt>
                <c:pt idx="684">
                  <c:v>41359.337094907409</c:v>
                </c:pt>
                <c:pt idx="685">
                  <c:v>41360.33252314815</c:v>
                </c:pt>
                <c:pt idx="686">
                  <c:v>41361.319918981484</c:v>
                </c:pt>
                <c:pt idx="687">
                  <c:v>41368.32236111111</c:v>
                </c:pt>
                <c:pt idx="688">
                  <c:v>41372.401805555557</c:v>
                </c:pt>
                <c:pt idx="689">
                  <c:v>41373.352256944447</c:v>
                </c:pt>
                <c:pt idx="690">
                  <c:v>41374.475925925923</c:v>
                </c:pt>
                <c:pt idx="691">
                  <c:v>41375.486956018518</c:v>
                </c:pt>
                <c:pt idx="692">
                  <c:v>41376.4606712963</c:v>
                </c:pt>
                <c:pt idx="693">
                  <c:v>41379.322534722225</c:v>
                </c:pt>
                <c:pt idx="694">
                  <c:v>41380.331111111111</c:v>
                </c:pt>
                <c:pt idx="695">
                  <c:v>41381</c:v>
                </c:pt>
                <c:pt idx="696">
                  <c:v>41382.353935185187</c:v>
                </c:pt>
                <c:pt idx="697">
                  <c:v>41383.357812499999</c:v>
                </c:pt>
                <c:pt idx="698">
                  <c:v>41386.360312500001</c:v>
                </c:pt>
                <c:pt idx="699">
                  <c:v>41387.325636574074</c:v>
                </c:pt>
                <c:pt idx="700">
                  <c:v>41388.322002314817</c:v>
                </c:pt>
                <c:pt idx="701">
                  <c:v>41390.358090277776</c:v>
                </c:pt>
                <c:pt idx="702">
                  <c:v>41393.360532407409</c:v>
                </c:pt>
                <c:pt idx="703">
                  <c:v>41394.328680555554</c:v>
                </c:pt>
                <c:pt idx="704">
                  <c:v>41395.354120370372</c:v>
                </c:pt>
                <c:pt idx="705">
                  <c:v>41396.557349537034</c:v>
                </c:pt>
                <c:pt idx="706">
                  <c:v>41397.352314814816</c:v>
                </c:pt>
                <c:pt idx="707">
                  <c:v>41400.318067129629</c:v>
                </c:pt>
                <c:pt idx="708">
                  <c:v>41401.309537037036</c:v>
                </c:pt>
                <c:pt idx="709">
                  <c:v>41402.323379629626</c:v>
                </c:pt>
                <c:pt idx="710">
                  <c:v>41403.317442129628</c:v>
                </c:pt>
                <c:pt idx="711">
                  <c:v>41404.335277777776</c:v>
                </c:pt>
                <c:pt idx="712">
                  <c:v>41407.335277777776</c:v>
                </c:pt>
                <c:pt idx="713">
                  <c:v>41408.345509259256</c:v>
                </c:pt>
                <c:pt idx="714">
                  <c:v>41409.385312500002</c:v>
                </c:pt>
                <c:pt idx="715">
                  <c:v>41410.342222222222</c:v>
                </c:pt>
                <c:pt idx="716">
                  <c:v>41411.43440972222</c:v>
                </c:pt>
                <c:pt idx="717">
                  <c:v>41414.37431712963</c:v>
                </c:pt>
                <c:pt idx="718">
                  <c:v>41415.334803240738</c:v>
                </c:pt>
                <c:pt idx="719">
                  <c:v>41416.332546296297</c:v>
                </c:pt>
                <c:pt idx="720">
                  <c:v>41417.349108796298</c:v>
                </c:pt>
                <c:pt idx="721">
                  <c:v>41418.584629629629</c:v>
                </c:pt>
                <c:pt idx="722">
                  <c:v>41422.382094907407</c:v>
                </c:pt>
                <c:pt idx="723">
                  <c:v>41422.390011574076</c:v>
                </c:pt>
                <c:pt idx="724">
                  <c:v>41423.377581018518</c:v>
                </c:pt>
                <c:pt idx="725">
                  <c:v>41424.341377314813</c:v>
                </c:pt>
                <c:pt idx="726">
                  <c:v>41425.312905092593</c:v>
                </c:pt>
                <c:pt idx="727">
                  <c:v>41428.372048611112</c:v>
                </c:pt>
                <c:pt idx="728">
                  <c:v>41429.3753125</c:v>
                </c:pt>
                <c:pt idx="729">
                  <c:v>41430.31758101852</c:v>
                </c:pt>
                <c:pt idx="730">
                  <c:v>41431.320289351854</c:v>
                </c:pt>
                <c:pt idx="731">
                  <c:v>41432.354201388887</c:v>
                </c:pt>
                <c:pt idx="732">
                  <c:v>41436.417870370373</c:v>
                </c:pt>
                <c:pt idx="733">
                  <c:v>41437.420682870368</c:v>
                </c:pt>
                <c:pt idx="734">
                  <c:v>41438.364733796298</c:v>
                </c:pt>
                <c:pt idx="735">
                  <c:v>41439.318333333336</c:v>
                </c:pt>
                <c:pt idx="736">
                  <c:v>41442.333032407405</c:v>
                </c:pt>
                <c:pt idx="737">
                  <c:v>41443.344699074078</c:v>
                </c:pt>
                <c:pt idx="738">
                  <c:v>41444.420648148145</c:v>
                </c:pt>
                <c:pt idx="739">
                  <c:v>41445.34574074074</c:v>
                </c:pt>
                <c:pt idx="740">
                  <c:v>41446.34306712963</c:v>
                </c:pt>
                <c:pt idx="741">
                  <c:v>41449.355706018519</c:v>
                </c:pt>
                <c:pt idx="742">
                  <c:v>41450.330543981479</c:v>
                </c:pt>
                <c:pt idx="743">
                  <c:v>41451.337939814817</c:v>
                </c:pt>
                <c:pt idx="744">
                  <c:v>41452.346516203703</c:v>
                </c:pt>
                <c:pt idx="745">
                  <c:v>41453.345717592594</c:v>
                </c:pt>
                <c:pt idx="746">
                  <c:v>41456.349583333336</c:v>
                </c:pt>
                <c:pt idx="747">
                  <c:v>41457.357268518521</c:v>
                </c:pt>
                <c:pt idx="748">
                  <c:v>41458.497291666667</c:v>
                </c:pt>
                <c:pt idx="749">
                  <c:v>41459.336192129631</c:v>
                </c:pt>
                <c:pt idx="750">
                  <c:v>41460.356469907405</c:v>
                </c:pt>
                <c:pt idx="751">
                  <c:v>41463.363761574074</c:v>
                </c:pt>
                <c:pt idx="752">
                  <c:v>41464.402395833335</c:v>
                </c:pt>
                <c:pt idx="753">
                  <c:v>41465.428344907406</c:v>
                </c:pt>
                <c:pt idx="754">
                  <c:v>41466.435347222221</c:v>
                </c:pt>
                <c:pt idx="755">
                  <c:v>41467.446631944447</c:v>
                </c:pt>
                <c:pt idx="756">
                  <c:v>41470.466226851851</c:v>
                </c:pt>
                <c:pt idx="757">
                  <c:v>41471.429560185185</c:v>
                </c:pt>
                <c:pt idx="758">
                  <c:v>41472.36891203704</c:v>
                </c:pt>
                <c:pt idx="759">
                  <c:v>41473.342395833337</c:v>
                </c:pt>
                <c:pt idx="760">
                  <c:v>41474.347685185188</c:v>
                </c:pt>
                <c:pt idx="761">
                  <c:v>41477.351458333331</c:v>
                </c:pt>
                <c:pt idx="762">
                  <c:v>41478.390798611108</c:v>
                </c:pt>
                <c:pt idx="763">
                  <c:v>41479.336655092593</c:v>
                </c:pt>
                <c:pt idx="764">
                  <c:v>41480.360266203701</c:v>
                </c:pt>
                <c:pt idx="765">
                  <c:v>41481.32534722222</c:v>
                </c:pt>
                <c:pt idx="766">
                  <c:v>41484.417534722219</c:v>
                </c:pt>
                <c:pt idx="767">
                  <c:v>41485.348749999997</c:v>
                </c:pt>
                <c:pt idx="768">
                  <c:v>41486.358553240738</c:v>
                </c:pt>
                <c:pt idx="769">
                  <c:v>41487.336111111108</c:v>
                </c:pt>
                <c:pt idx="770">
                  <c:v>41488.334583333337</c:v>
                </c:pt>
                <c:pt idx="771">
                  <c:v>41491.342881944445</c:v>
                </c:pt>
                <c:pt idx="772">
                  <c:v>41492.348796296297</c:v>
                </c:pt>
                <c:pt idx="773">
                  <c:v>41493.340624999997</c:v>
                </c:pt>
                <c:pt idx="774">
                  <c:v>41494.353530092594</c:v>
                </c:pt>
                <c:pt idx="775">
                  <c:v>41495.347372685188</c:v>
                </c:pt>
                <c:pt idx="776">
                  <c:v>41498.590729166666</c:v>
                </c:pt>
                <c:pt idx="777">
                  <c:v>41499.351770833331</c:v>
                </c:pt>
                <c:pt idx="778">
                  <c:v>41507.322233796294</c:v>
                </c:pt>
                <c:pt idx="779">
                  <c:v>41508.340891203705</c:v>
                </c:pt>
                <c:pt idx="780">
                  <c:v>41509.326006944444</c:v>
                </c:pt>
                <c:pt idx="781">
                  <c:v>41512.358414351853</c:v>
                </c:pt>
                <c:pt idx="782">
                  <c:v>41513.341122685182</c:v>
                </c:pt>
                <c:pt idx="783">
                  <c:v>41515.352650462963</c:v>
                </c:pt>
                <c:pt idx="784">
                  <c:v>41516.427974537037</c:v>
                </c:pt>
                <c:pt idx="785">
                  <c:v>41520.396631944444</c:v>
                </c:pt>
                <c:pt idx="786">
                  <c:v>41520.411979166667</c:v>
                </c:pt>
                <c:pt idx="787">
                  <c:v>41521.406909722224</c:v>
                </c:pt>
                <c:pt idx="788">
                  <c:v>41522.30572916667</c:v>
                </c:pt>
                <c:pt idx="789">
                  <c:v>41523.375636574077</c:v>
                </c:pt>
                <c:pt idx="790">
                  <c:v>41526.348240740743</c:v>
                </c:pt>
                <c:pt idx="791">
                  <c:v>41527.319965277777</c:v>
                </c:pt>
                <c:pt idx="792">
                  <c:v>41528.314236111109</c:v>
                </c:pt>
                <c:pt idx="793">
                  <c:v>41529.33121527778</c:v>
                </c:pt>
                <c:pt idx="794">
                  <c:v>41530.316180555557</c:v>
                </c:pt>
                <c:pt idx="795">
                  <c:v>41533.344490740739</c:v>
                </c:pt>
                <c:pt idx="796">
                  <c:v>41534.348530092589</c:v>
                </c:pt>
                <c:pt idx="797">
                  <c:v>41535.350949074076</c:v>
                </c:pt>
                <c:pt idx="798">
                  <c:v>41536.377106481479</c:v>
                </c:pt>
                <c:pt idx="799">
                  <c:v>41540.41369212963</c:v>
                </c:pt>
                <c:pt idx="800">
                  <c:v>41541.357488425929</c:v>
                </c:pt>
                <c:pt idx="801">
                  <c:v>41542.364999999998</c:v>
                </c:pt>
                <c:pt idx="802">
                  <c:v>41543.414641203701</c:v>
                </c:pt>
                <c:pt idx="803">
                  <c:v>41544.332314814812</c:v>
                </c:pt>
                <c:pt idx="804">
                  <c:v>41547.395208333335</c:v>
                </c:pt>
                <c:pt idx="805">
                  <c:v>41548.341851851852</c:v>
                </c:pt>
                <c:pt idx="806">
                  <c:v>41549.343055555553</c:v>
                </c:pt>
                <c:pt idx="807">
                  <c:v>41550.343831018516</c:v>
                </c:pt>
                <c:pt idx="808">
                  <c:v>41551.352141203701</c:v>
                </c:pt>
                <c:pt idx="809">
                  <c:v>41554.558321759258</c:v>
                </c:pt>
                <c:pt idx="810">
                  <c:v>41555.445081018515</c:v>
                </c:pt>
                <c:pt idx="811">
                  <c:v>41556.353182870371</c:v>
                </c:pt>
                <c:pt idx="812">
                  <c:v>41557.366446759261</c:v>
                </c:pt>
                <c:pt idx="813">
                  <c:v>41558.409062500003</c:v>
                </c:pt>
                <c:pt idx="814">
                  <c:v>41561.365902777776</c:v>
                </c:pt>
                <c:pt idx="815">
                  <c:v>41562.367418981485</c:v>
                </c:pt>
                <c:pt idx="816">
                  <c:v>41563.430590277778</c:v>
                </c:pt>
                <c:pt idx="817">
                  <c:v>41564.411817129629</c:v>
                </c:pt>
                <c:pt idx="818">
                  <c:v>41565.332650462966</c:v>
                </c:pt>
                <c:pt idx="819">
                  <c:v>41568.43068287037</c:v>
                </c:pt>
                <c:pt idx="820">
                  <c:v>41569.357627314814</c:v>
                </c:pt>
                <c:pt idx="821">
                  <c:v>41570.455312500002</c:v>
                </c:pt>
                <c:pt idx="822">
                  <c:v>41571.331238425926</c:v>
                </c:pt>
                <c:pt idx="823">
                  <c:v>41572.438483796293</c:v>
                </c:pt>
                <c:pt idx="824">
                  <c:v>41575.372048611112</c:v>
                </c:pt>
                <c:pt idx="825">
                  <c:v>41576.349282407406</c:v>
                </c:pt>
                <c:pt idx="826">
                  <c:v>41577.569340277776</c:v>
                </c:pt>
                <c:pt idx="827">
                  <c:v>41579.358495370368</c:v>
                </c:pt>
                <c:pt idx="828">
                  <c:v>41579.377870370372</c:v>
                </c:pt>
                <c:pt idx="829">
                  <c:v>41582.414861111109</c:v>
                </c:pt>
                <c:pt idx="830">
                  <c:v>41583.346770833334</c:v>
                </c:pt>
                <c:pt idx="831">
                  <c:v>41584.388773148145</c:v>
                </c:pt>
                <c:pt idx="832">
                  <c:v>41585.331793981481</c:v>
                </c:pt>
                <c:pt idx="833">
                  <c:v>41586.438946759263</c:v>
                </c:pt>
                <c:pt idx="834">
                  <c:v>41589.383819444447</c:v>
                </c:pt>
                <c:pt idx="835">
                  <c:v>41590.343240740738</c:v>
                </c:pt>
                <c:pt idx="836">
                  <c:v>41596.453067129631</c:v>
                </c:pt>
                <c:pt idx="837">
                  <c:v>41597.416388888887</c:v>
                </c:pt>
                <c:pt idx="838">
                  <c:v>41598.395925925928</c:v>
                </c:pt>
                <c:pt idx="839">
                  <c:v>41599.378171296295</c:v>
                </c:pt>
                <c:pt idx="840">
                  <c:v>41600.373159722221</c:v>
                </c:pt>
                <c:pt idx="841">
                  <c:v>41604.430833333332</c:v>
                </c:pt>
                <c:pt idx="842">
                  <c:v>41605.360324074078</c:v>
                </c:pt>
                <c:pt idx="843">
                  <c:v>41610.442384259259</c:v>
                </c:pt>
                <c:pt idx="844">
                  <c:v>41611.365729166668</c:v>
                </c:pt>
                <c:pt idx="845">
                  <c:v>41612.442569444444</c:v>
                </c:pt>
                <c:pt idx="846">
                  <c:v>41613.459768518522</c:v>
                </c:pt>
                <c:pt idx="847">
                  <c:v>41614.492800925924</c:v>
                </c:pt>
                <c:pt idx="848">
                  <c:v>41617.426527777781</c:v>
                </c:pt>
                <c:pt idx="849">
                  <c:v>41618.524409722224</c:v>
                </c:pt>
                <c:pt idx="850">
                  <c:v>41619.347800925927</c:v>
                </c:pt>
                <c:pt idx="851">
                  <c:v>41620.385428240741</c:v>
                </c:pt>
                <c:pt idx="852">
                  <c:v>41621.345960648148</c:v>
                </c:pt>
                <c:pt idx="853">
                  <c:v>41624.389166666668</c:v>
                </c:pt>
                <c:pt idx="854">
                  <c:v>41625.382453703707</c:v>
                </c:pt>
                <c:pt idx="855">
                  <c:v>41626.43849537037</c:v>
                </c:pt>
                <c:pt idx="856">
                  <c:v>41627.414548611108</c:v>
                </c:pt>
                <c:pt idx="857">
                  <c:v>41628.380567129629</c:v>
                </c:pt>
                <c:pt idx="858">
                  <c:v>41632</c:v>
                </c:pt>
                <c:pt idx="859">
                  <c:v>41635.361261574071</c:v>
                </c:pt>
                <c:pt idx="860">
                  <c:v>41638.363749999997</c:v>
                </c:pt>
                <c:pt idx="861">
                  <c:v>41639</c:v>
                </c:pt>
                <c:pt idx="862">
                  <c:v>41641.634594907409</c:v>
                </c:pt>
                <c:pt idx="863">
                  <c:v>41642.636736111112</c:v>
                </c:pt>
                <c:pt idx="864">
                  <c:v>41645.6405787037</c:v>
                </c:pt>
                <c:pt idx="865">
                  <c:v>41646.370925925927</c:v>
                </c:pt>
                <c:pt idx="866">
                  <c:v>41647.324247685188</c:v>
                </c:pt>
                <c:pt idx="867">
                  <c:v>41648.382361111115</c:v>
                </c:pt>
                <c:pt idx="868">
                  <c:v>41649.604409722226</c:v>
                </c:pt>
                <c:pt idx="869">
                  <c:v>41652.39439814815</c:v>
                </c:pt>
                <c:pt idx="870">
                  <c:v>41653.433495370373</c:v>
                </c:pt>
                <c:pt idx="871">
                  <c:v>41654.364074074074</c:v>
                </c:pt>
                <c:pt idx="872">
                  <c:v>41655.355636574073</c:v>
                </c:pt>
                <c:pt idx="873">
                  <c:v>41656.402048611111</c:v>
                </c:pt>
                <c:pt idx="874">
                  <c:v>41660.338379629633</c:v>
                </c:pt>
                <c:pt idx="875">
                  <c:v>41660.34065972222</c:v>
                </c:pt>
                <c:pt idx="876">
                  <c:v>41661.367800925924</c:v>
                </c:pt>
                <c:pt idx="877">
                  <c:v>41662.33489583333</c:v>
                </c:pt>
                <c:pt idx="878">
                  <c:v>41663.457708333335</c:v>
                </c:pt>
                <c:pt idx="879">
                  <c:v>41667.402488425927</c:v>
                </c:pt>
                <c:pt idx="880">
                  <c:v>41669.488425925927</c:v>
                </c:pt>
                <c:pt idx="881">
                  <c:v>41669.493333333332</c:v>
                </c:pt>
                <c:pt idx="882">
                  <c:v>41670.424004629633</c:v>
                </c:pt>
                <c:pt idx="883">
                  <c:v>41673.355057870373</c:v>
                </c:pt>
                <c:pt idx="884">
                  <c:v>41674.399699074071</c:v>
                </c:pt>
                <c:pt idx="885">
                  <c:v>41675.350289351853</c:v>
                </c:pt>
                <c:pt idx="886">
                  <c:v>41676.362905092596</c:v>
                </c:pt>
                <c:pt idx="887">
                  <c:v>41677.358541666668</c:v>
                </c:pt>
                <c:pt idx="888">
                  <c:v>41680.45988425926</c:v>
                </c:pt>
                <c:pt idx="889">
                  <c:v>41681.447187500002</c:v>
                </c:pt>
                <c:pt idx="890">
                  <c:v>41682.464861111112</c:v>
                </c:pt>
                <c:pt idx="891">
                  <c:v>41683.468414351853</c:v>
                </c:pt>
                <c:pt idx="892">
                  <c:v>41684.472222222219</c:v>
                </c:pt>
                <c:pt idx="893">
                  <c:v>41687.393217592595</c:v>
                </c:pt>
                <c:pt idx="894">
                  <c:v>41688.407002314816</c:v>
                </c:pt>
                <c:pt idx="895">
                  <c:v>41690.351875</c:v>
                </c:pt>
                <c:pt idx="896">
                  <c:v>41691.517638888887</c:v>
                </c:pt>
                <c:pt idx="897">
                  <c:v>41694.355902777781</c:v>
                </c:pt>
                <c:pt idx="898">
                  <c:v>41695.420520833337</c:v>
                </c:pt>
                <c:pt idx="899">
                  <c:v>41696.382094907407</c:v>
                </c:pt>
                <c:pt idx="900">
                  <c:v>41697.316701388889</c:v>
                </c:pt>
                <c:pt idx="901">
                  <c:v>41698.371134259258</c:v>
                </c:pt>
                <c:pt idx="902">
                  <c:v>41701.475856481484</c:v>
                </c:pt>
                <c:pt idx="903">
                  <c:v>41702.368078703701</c:v>
                </c:pt>
                <c:pt idx="904">
                  <c:v>41702.368148148147</c:v>
                </c:pt>
                <c:pt idx="905">
                  <c:v>41703.47315972222</c:v>
                </c:pt>
                <c:pt idx="906">
                  <c:v>41704.333912037036</c:v>
                </c:pt>
                <c:pt idx="907">
                  <c:v>41705.333923611113</c:v>
                </c:pt>
                <c:pt idx="908">
                  <c:v>41708.382881944446</c:v>
                </c:pt>
                <c:pt idx="909">
                  <c:v>41709.362581018519</c:v>
                </c:pt>
                <c:pt idx="910">
                  <c:v>41710.339004629626</c:v>
                </c:pt>
                <c:pt idx="911">
                  <c:v>41711.384305555555</c:v>
                </c:pt>
                <c:pt idx="912">
                  <c:v>41712.387060185189</c:v>
                </c:pt>
                <c:pt idx="913">
                  <c:v>41715.330358796295</c:v>
                </c:pt>
                <c:pt idx="914">
                  <c:v>41716.317326388889</c:v>
                </c:pt>
                <c:pt idx="915">
                  <c:v>41717.466863425929</c:v>
                </c:pt>
                <c:pt idx="916">
                  <c:v>41718.301863425928</c:v>
                </c:pt>
                <c:pt idx="917">
                  <c:v>41719.367071759261</c:v>
                </c:pt>
                <c:pt idx="918">
                  <c:v>41722.349733796298</c:v>
                </c:pt>
                <c:pt idx="919">
                  <c:v>41723.385868055557</c:v>
                </c:pt>
                <c:pt idx="920">
                  <c:v>41724.320023148146</c:v>
                </c:pt>
                <c:pt idx="921">
                  <c:v>41725.621655092589</c:v>
                </c:pt>
                <c:pt idx="922">
                  <c:v>41726.400613425925</c:v>
                </c:pt>
                <c:pt idx="923">
                  <c:v>41729.356886574074</c:v>
                </c:pt>
                <c:pt idx="924">
                  <c:v>41730.320092592592</c:v>
                </c:pt>
                <c:pt idx="925">
                  <c:v>41731.356481481482</c:v>
                </c:pt>
                <c:pt idx="926">
                  <c:v>41733.595821759256</c:v>
                </c:pt>
                <c:pt idx="927">
                  <c:v>41736.419699074075</c:v>
                </c:pt>
                <c:pt idx="928">
                  <c:v>41737.406655092593</c:v>
                </c:pt>
                <c:pt idx="929">
                  <c:v>41738.383425925924</c:v>
                </c:pt>
                <c:pt idx="930">
                  <c:v>41739.381712962961</c:v>
                </c:pt>
                <c:pt idx="931">
                  <c:v>41740.364629629628</c:v>
                </c:pt>
                <c:pt idx="932">
                  <c:v>41743.333298611113</c:v>
                </c:pt>
                <c:pt idx="933">
                  <c:v>41744.314965277779</c:v>
                </c:pt>
                <c:pt idx="934">
                  <c:v>41745.37327546296</c:v>
                </c:pt>
                <c:pt idx="935">
                  <c:v>41746.341504629629</c:v>
                </c:pt>
                <c:pt idx="936">
                  <c:v>41747.419351851851</c:v>
                </c:pt>
                <c:pt idx="937">
                  <c:v>41750.378900462965</c:v>
                </c:pt>
                <c:pt idx="938">
                  <c:v>41751.364837962959</c:v>
                </c:pt>
                <c:pt idx="939">
                  <c:v>41752.353865740741</c:v>
                </c:pt>
                <c:pt idx="940">
                  <c:v>41753.424837962964</c:v>
                </c:pt>
                <c:pt idx="941">
                  <c:v>41757.384050925924</c:v>
                </c:pt>
                <c:pt idx="942">
                  <c:v>41758.35527777778</c:v>
                </c:pt>
                <c:pt idx="943">
                  <c:v>41759.435069444444</c:v>
                </c:pt>
                <c:pt idx="944">
                  <c:v>41760.418981481482</c:v>
                </c:pt>
                <c:pt idx="945">
                  <c:v>41761.377858796295</c:v>
                </c:pt>
                <c:pt idx="946">
                  <c:v>41764.386122685188</c:v>
                </c:pt>
                <c:pt idx="947">
                  <c:v>41765.396539351852</c:v>
                </c:pt>
                <c:pt idx="948">
                  <c:v>41766.424733796295</c:v>
                </c:pt>
                <c:pt idx="949">
                  <c:v>41767.414814814816</c:v>
                </c:pt>
                <c:pt idx="950">
                  <c:v>41768.422685185185</c:v>
                </c:pt>
                <c:pt idx="951">
                  <c:v>41771.3437037037</c:v>
                </c:pt>
                <c:pt idx="952">
                  <c:v>41772.337766203702</c:v>
                </c:pt>
                <c:pt idx="953">
                  <c:v>41773.36037037037</c:v>
                </c:pt>
                <c:pt idx="954">
                  <c:v>41774.37667824074</c:v>
                </c:pt>
                <c:pt idx="955">
                  <c:v>41775.365439814814</c:v>
                </c:pt>
                <c:pt idx="956">
                  <c:v>41778.354409722226</c:v>
                </c:pt>
                <c:pt idx="957">
                  <c:v>41779.371898148151</c:v>
                </c:pt>
                <c:pt idx="958">
                  <c:v>41780.47084490741</c:v>
                </c:pt>
                <c:pt idx="959">
                  <c:v>41781.419212962966</c:v>
                </c:pt>
                <c:pt idx="960">
                  <c:v>41782.345335648148</c:v>
                </c:pt>
                <c:pt idx="961">
                  <c:v>41786.408645833333</c:v>
                </c:pt>
                <c:pt idx="962">
                  <c:v>41787.405416666668</c:v>
                </c:pt>
                <c:pt idx="963">
                  <c:v>41788.411550925928</c:v>
                </c:pt>
                <c:pt idx="964">
                  <c:v>41789.308136574073</c:v>
                </c:pt>
                <c:pt idx="965">
                  <c:v>41792.610706018517</c:v>
                </c:pt>
                <c:pt idx="966">
                  <c:v>41793.323437500003</c:v>
                </c:pt>
                <c:pt idx="967">
                  <c:v>41794.454363425924</c:v>
                </c:pt>
                <c:pt idx="968">
                  <c:v>41795.466886574075</c:v>
                </c:pt>
                <c:pt idx="969">
                  <c:v>41796.381782407407</c:v>
                </c:pt>
                <c:pt idx="970">
                  <c:v>41800.417199074072</c:v>
                </c:pt>
                <c:pt idx="971">
                  <c:v>41801.333587962959</c:v>
                </c:pt>
                <c:pt idx="972">
                  <c:v>41802.333113425928</c:v>
                </c:pt>
                <c:pt idx="973">
                  <c:v>41803.568182870367</c:v>
                </c:pt>
                <c:pt idx="974">
                  <c:v>41806.401828703703</c:v>
                </c:pt>
                <c:pt idx="975">
                  <c:v>41807.363449074073</c:v>
                </c:pt>
                <c:pt idx="976">
                  <c:v>41808.397546296299</c:v>
                </c:pt>
                <c:pt idx="977">
                  <c:v>41809.333148148151</c:v>
                </c:pt>
                <c:pt idx="978">
                  <c:v>41810.492164351854</c:v>
                </c:pt>
                <c:pt idx="979">
                  <c:v>41813.455474537041</c:v>
                </c:pt>
                <c:pt idx="980">
                  <c:v>41814.444594907407</c:v>
                </c:pt>
                <c:pt idx="981">
                  <c:v>41816.333148148151</c:v>
                </c:pt>
                <c:pt idx="982">
                  <c:v>41817.334479166668</c:v>
                </c:pt>
                <c:pt idx="983">
                  <c:v>41821.425810185188</c:v>
                </c:pt>
                <c:pt idx="984">
                  <c:v>41822.477847222224</c:v>
                </c:pt>
                <c:pt idx="985">
                  <c:v>41823.357118055559</c:v>
                </c:pt>
                <c:pt idx="986">
                  <c:v>41828.438668981478</c:v>
                </c:pt>
                <c:pt idx="987">
                  <c:v>41829.569803240738</c:v>
                </c:pt>
                <c:pt idx="988">
                  <c:v>41830.412881944445</c:v>
                </c:pt>
                <c:pt idx="989">
                  <c:v>41835.64271990741</c:v>
                </c:pt>
                <c:pt idx="990">
                  <c:v>41836.354907407411</c:v>
                </c:pt>
                <c:pt idx="991">
                  <c:v>41841.50409722222</c:v>
                </c:pt>
                <c:pt idx="992">
                  <c:v>41842.639131944445</c:v>
                </c:pt>
                <c:pt idx="993">
                  <c:v>41843.446238425924</c:v>
                </c:pt>
                <c:pt idx="994">
                  <c:v>41844.446250000001</c:v>
                </c:pt>
                <c:pt idx="995">
                  <c:v>41845.400740740741</c:v>
                </c:pt>
                <c:pt idx="996">
                  <c:v>41848.385393518518</c:v>
                </c:pt>
                <c:pt idx="997">
                  <c:v>41849.523888888885</c:v>
                </c:pt>
                <c:pt idx="998">
                  <c:v>41850.409328703703</c:v>
                </c:pt>
                <c:pt idx="999">
                  <c:v>41851.574432870373</c:v>
                </c:pt>
                <c:pt idx="1000">
                  <c:v>41852.448622685188</c:v>
                </c:pt>
                <c:pt idx="1001">
                  <c:v>41855.403229166666</c:v>
                </c:pt>
                <c:pt idx="1002">
                  <c:v>41856.34302083333</c:v>
                </c:pt>
                <c:pt idx="1003">
                  <c:v>41857.377557870372</c:v>
                </c:pt>
                <c:pt idx="1004">
                  <c:v>41858.330821759257</c:v>
                </c:pt>
                <c:pt idx="1005">
                  <c:v>41859.423773148148</c:v>
                </c:pt>
                <c:pt idx="1006">
                  <c:v>41862.338263888887</c:v>
                </c:pt>
                <c:pt idx="1007">
                  <c:v>41864.443287037036</c:v>
                </c:pt>
                <c:pt idx="1008">
                  <c:v>41865.340868055559</c:v>
                </c:pt>
                <c:pt idx="1009">
                  <c:v>41866.65047453704</c:v>
                </c:pt>
                <c:pt idx="1010">
                  <c:v>41869.632615740738</c:v>
                </c:pt>
                <c:pt idx="1011">
                  <c:v>41870.355555555558</c:v>
                </c:pt>
                <c:pt idx="1012">
                  <c:v>41871.374814814815</c:v>
                </c:pt>
                <c:pt idx="1013">
                  <c:v>41872.51525462963</c:v>
                </c:pt>
                <c:pt idx="1014">
                  <c:v>41873.407916666663</c:v>
                </c:pt>
                <c:pt idx="1015">
                  <c:v>41876.416851851849</c:v>
                </c:pt>
                <c:pt idx="1016">
                  <c:v>41877.419027777774</c:v>
                </c:pt>
                <c:pt idx="1017">
                  <c:v>41878.355162037034</c:v>
                </c:pt>
                <c:pt idx="1018">
                  <c:v>41879.619525462964</c:v>
                </c:pt>
                <c:pt idx="1019">
                  <c:v>41880.494432870371</c:v>
                </c:pt>
                <c:pt idx="1020">
                  <c:v>41884.585173611114</c:v>
                </c:pt>
                <c:pt idx="1021">
                  <c:v>41885.415613425925</c:v>
                </c:pt>
                <c:pt idx="1022">
                  <c:v>41886.335231481484</c:v>
                </c:pt>
                <c:pt idx="1023">
                  <c:v>41887.553310185183</c:v>
                </c:pt>
                <c:pt idx="1024">
                  <c:v>41890.560115740744</c:v>
                </c:pt>
                <c:pt idx="1025">
                  <c:v>41891.455474537041</c:v>
                </c:pt>
                <c:pt idx="1026">
                  <c:v>41892.583321759259</c:v>
                </c:pt>
                <c:pt idx="1027">
                  <c:v>41893.358159722222</c:v>
                </c:pt>
                <c:pt idx="1028">
                  <c:v>41894.520300925928</c:v>
                </c:pt>
                <c:pt idx="1029">
                  <c:v>41897.480046296296</c:v>
                </c:pt>
                <c:pt idx="1030">
                  <c:v>41898.387025462966</c:v>
                </c:pt>
                <c:pt idx="1031">
                  <c:v>41899.570972222224</c:v>
                </c:pt>
                <c:pt idx="1032">
                  <c:v>41904.527245370373</c:v>
                </c:pt>
                <c:pt idx="1033">
                  <c:v>41905.512430555558</c:v>
                </c:pt>
                <c:pt idx="1034">
                  <c:v>41906.51630787037</c:v>
                </c:pt>
                <c:pt idx="1035">
                  <c:v>41907.32099537037</c:v>
                </c:pt>
                <c:pt idx="1036">
                  <c:v>41908.353171296294</c:v>
                </c:pt>
                <c:pt idx="1037">
                  <c:v>41911.381377314814</c:v>
                </c:pt>
                <c:pt idx="1038">
                  <c:v>41912.326458333337</c:v>
                </c:pt>
                <c:pt idx="1039">
                  <c:v>41913.402361111112</c:v>
                </c:pt>
                <c:pt idx="1040">
                  <c:v>41914.340439814812</c:v>
                </c:pt>
                <c:pt idx="1041">
                  <c:v>41915.373599537037</c:v>
                </c:pt>
                <c:pt idx="1042">
                  <c:v>41918.346180555556</c:v>
                </c:pt>
                <c:pt idx="1043">
                  <c:v>41919.456134259257</c:v>
                </c:pt>
                <c:pt idx="1044">
                  <c:v>41920.408043981479</c:v>
                </c:pt>
                <c:pt idx="1045">
                  <c:v>41921.370081018518</c:v>
                </c:pt>
                <c:pt idx="1046">
                  <c:v>41922.400092592594</c:v>
                </c:pt>
                <c:pt idx="1047">
                  <c:v>41925.393611111111</c:v>
                </c:pt>
                <c:pt idx="1048">
                  <c:v>41926.391782407409</c:v>
                </c:pt>
                <c:pt idx="1049">
                  <c:v>41927.334317129629</c:v>
                </c:pt>
                <c:pt idx="1050">
                  <c:v>41928.346331018518</c:v>
                </c:pt>
                <c:pt idx="1051">
                  <c:v>41933.551388888889</c:v>
                </c:pt>
                <c:pt idx="1052">
                  <c:v>41934.551759259259</c:v>
                </c:pt>
                <c:pt idx="1053">
                  <c:v>41935.423067129632</c:v>
                </c:pt>
                <c:pt idx="1054">
                  <c:v>41936.347395833334</c:v>
                </c:pt>
                <c:pt idx="1055">
                  <c:v>41939.409178240741</c:v>
                </c:pt>
                <c:pt idx="1056">
                  <c:v>41940.409178240741</c:v>
                </c:pt>
              </c:numCache>
            </c:numRef>
          </c:cat>
          <c:val>
            <c:numRef>
              <c:f>SPL!$J$1400:$J$2456</c:f>
              <c:numCache>
                <c:formatCode>0.00</c:formatCode>
                <c:ptCount val="1057"/>
                <c:pt idx="0">
                  <c:v>0.56829622619116926</c:v>
                </c:pt>
                <c:pt idx="1">
                  <c:v>0.57049647869859765</c:v>
                </c:pt>
                <c:pt idx="2">
                  <c:v>0.57211346915261563</c:v>
                </c:pt>
                <c:pt idx="3">
                  <c:v>0.57262177038990414</c:v>
                </c:pt>
                <c:pt idx="4">
                  <c:v>0.57137924020083419</c:v>
                </c:pt>
                <c:pt idx="5">
                  <c:v>0.5695232495285979</c:v>
                </c:pt>
                <c:pt idx="6">
                  <c:v>0.56667819341792625</c:v>
                </c:pt>
                <c:pt idx="7">
                  <c:v>0.56376122603564227</c:v>
                </c:pt>
                <c:pt idx="8">
                  <c:v>0.5579358446678635</c:v>
                </c:pt>
                <c:pt idx="9">
                  <c:v>0.55154164258188032</c:v>
                </c:pt>
                <c:pt idx="10">
                  <c:v>0.54829285639896452</c:v>
                </c:pt>
                <c:pt idx="11">
                  <c:v>0.55214835124201345</c:v>
                </c:pt>
                <c:pt idx="12">
                  <c:v>0.54998238999842031</c:v>
                </c:pt>
                <c:pt idx="13">
                  <c:v>0.54998238999842031</c:v>
                </c:pt>
                <c:pt idx="14">
                  <c:v>0.54998238999842031</c:v>
                </c:pt>
                <c:pt idx="15">
                  <c:v>0.54829285639896452</c:v>
                </c:pt>
                <c:pt idx="16">
                  <c:v>0.5482928563989643</c:v>
                </c:pt>
                <c:pt idx="17">
                  <c:v>0.5494141805001922</c:v>
                </c:pt>
                <c:pt idx="18">
                  <c:v>0.55049647869859764</c:v>
                </c:pt>
                <c:pt idx="19">
                  <c:v>0.5509823899984202</c:v>
                </c:pt>
                <c:pt idx="20">
                  <c:v>0.55227038417709673</c:v>
                </c:pt>
                <c:pt idx="21">
                  <c:v>0.55240930106817043</c:v>
                </c:pt>
                <c:pt idx="22">
                  <c:v>0.55240658617698002</c:v>
                </c:pt>
                <c:pt idx="23">
                  <c:v>0.55224903099319411</c:v>
                </c:pt>
                <c:pt idx="24">
                  <c:v>0.55266087290176569</c:v>
                </c:pt>
                <c:pt idx="25">
                  <c:v>0.5527321374946369</c:v>
                </c:pt>
                <c:pt idx="26">
                  <c:v>0.55325747767665556</c:v>
                </c:pt>
                <c:pt idx="27">
                  <c:v>0.55220294101747081</c:v>
                </c:pt>
                <c:pt idx="28">
                  <c:v>0.55081934729198168</c:v>
                </c:pt>
                <c:pt idx="29">
                  <c:v>0.54709975124224175</c:v>
                </c:pt>
                <c:pt idx="30">
                  <c:v>0.54634144368141679</c:v>
                </c:pt>
                <c:pt idx="31">
                  <c:v>0.54279161646579055</c:v>
                </c:pt>
                <c:pt idx="32">
                  <c:v>0.54059347693943105</c:v>
                </c:pt>
                <c:pt idx="33">
                  <c:v>0.53862049935181322</c:v>
                </c:pt>
                <c:pt idx="34">
                  <c:v>0.53761324772583619</c:v>
                </c:pt>
                <c:pt idx="35">
                  <c:v>0.53673320053068141</c:v>
                </c:pt>
                <c:pt idx="36">
                  <c:v>0.53679161646579054</c:v>
                </c:pt>
                <c:pt idx="37">
                  <c:v>0.53654723699099138</c:v>
                </c:pt>
                <c:pt idx="38">
                  <c:v>0.53576136028425825</c:v>
                </c:pt>
                <c:pt idx="39">
                  <c:v>0.5373606797749978</c:v>
                </c:pt>
                <c:pt idx="40">
                  <c:v>0.5356585198061603</c:v>
                </c:pt>
                <c:pt idx="41">
                  <c:v>0.53616609194718912</c:v>
                </c:pt>
                <c:pt idx="42">
                  <c:v>0.53756809750418044</c:v>
                </c:pt>
                <c:pt idx="43">
                  <c:v>0.53697806173179641</c:v>
                </c:pt>
                <c:pt idx="44">
                  <c:v>0.53390724809414747</c:v>
                </c:pt>
                <c:pt idx="45">
                  <c:v>0.53069046515733043</c:v>
                </c:pt>
                <c:pt idx="46">
                  <c:v>0.52856241883103194</c:v>
                </c:pt>
                <c:pt idx="47">
                  <c:v>0.5401303434416006</c:v>
                </c:pt>
                <c:pt idx="48">
                  <c:v>0.54913249930782015</c:v>
                </c:pt>
                <c:pt idx="49">
                  <c:v>0.56019291529575943</c:v>
                </c:pt>
                <c:pt idx="50">
                  <c:v>0.56651886456724632</c:v>
                </c:pt>
                <c:pt idx="51">
                  <c:v>0.57270978751503143</c:v>
                </c:pt>
                <c:pt idx="52">
                  <c:v>0.57610887304837066</c:v>
                </c:pt>
                <c:pt idx="53">
                  <c:v>0.57829586832149449</c:v>
                </c:pt>
                <c:pt idx="54">
                  <c:v>0.58029586832149449</c:v>
                </c:pt>
                <c:pt idx="55">
                  <c:v>0.58212382074305558</c:v>
                </c:pt>
                <c:pt idx="56">
                  <c:v>0.58498966853934653</c:v>
                </c:pt>
                <c:pt idx="57">
                  <c:v>0.58877805479941425</c:v>
                </c:pt>
                <c:pt idx="58">
                  <c:v>0.59197357155721497</c:v>
                </c:pt>
                <c:pt idx="59">
                  <c:v>0.59110887304837056</c:v>
                </c:pt>
                <c:pt idx="60">
                  <c:v>0.59209640969448096</c:v>
                </c:pt>
                <c:pt idx="61">
                  <c:v>0.59263871073455687</c:v>
                </c:pt>
                <c:pt idx="62">
                  <c:v>0.58915930449020648</c:v>
                </c:pt>
                <c:pt idx="63">
                  <c:v>0.58671892769105005</c:v>
                </c:pt>
                <c:pt idx="64">
                  <c:v>0.58320714214271441</c:v>
                </c:pt>
                <c:pt idx="65">
                  <c:v>0.57541311123146743</c:v>
                </c:pt>
                <c:pt idx="66">
                  <c:v>0.57237460691435194</c:v>
                </c:pt>
                <c:pt idx="67">
                  <c:v>0.57237460691435205</c:v>
                </c:pt>
                <c:pt idx="68">
                  <c:v>0.57159591794226561</c:v>
                </c:pt>
                <c:pt idx="69">
                  <c:v>0.56877638883463133</c:v>
                </c:pt>
                <c:pt idx="70">
                  <c:v>0.56779161646579079</c:v>
                </c:pt>
                <c:pt idx="71">
                  <c:v>0.56779161646579079</c:v>
                </c:pt>
                <c:pt idx="72">
                  <c:v>0.56877638883463122</c:v>
                </c:pt>
                <c:pt idx="73">
                  <c:v>0.59369685850956866</c:v>
                </c:pt>
                <c:pt idx="74">
                  <c:v>0.60617976006793528</c:v>
                </c:pt>
                <c:pt idx="75">
                  <c:v>0.63215134163416498</c:v>
                </c:pt>
                <c:pt idx="76">
                  <c:v>0.64356846104852627</c:v>
                </c:pt>
                <c:pt idx="77">
                  <c:v>0.65807723657279893</c:v>
                </c:pt>
                <c:pt idx="78">
                  <c:v>0.67284770002564032</c:v>
                </c:pt>
                <c:pt idx="79">
                  <c:v>0.68917983829094553</c:v>
                </c:pt>
                <c:pt idx="80">
                  <c:v>0.70591206514822757</c:v>
                </c:pt>
                <c:pt idx="81">
                  <c:v>0.72033749398202607</c:v>
                </c:pt>
                <c:pt idx="82">
                  <c:v>0.73041246807567584</c:v>
                </c:pt>
                <c:pt idx="83">
                  <c:v>0.73932742946698393</c:v>
                </c:pt>
                <c:pt idx="84">
                  <c:v>0.74706555615733672</c:v>
                </c:pt>
                <c:pt idx="85">
                  <c:v>0.75287133104650339</c:v>
                </c:pt>
                <c:pt idx="86">
                  <c:v>0.75636008654332454</c:v>
                </c:pt>
                <c:pt idx="87">
                  <c:v>0.75910521460476699</c:v>
                </c:pt>
                <c:pt idx="88">
                  <c:v>0.7601800817235943</c:v>
                </c:pt>
                <c:pt idx="89">
                  <c:v>0.76735704554296746</c:v>
                </c:pt>
                <c:pt idx="90">
                  <c:v>0.76845724441429974</c:v>
                </c:pt>
                <c:pt idx="91">
                  <c:v>0.76119489035213783</c:v>
                </c:pt>
                <c:pt idx="92">
                  <c:v>0.7539090282131361</c:v>
                </c:pt>
                <c:pt idx="93">
                  <c:v>0.7541035713250458</c:v>
                </c:pt>
                <c:pt idx="94">
                  <c:v>0.7669999999999999</c:v>
                </c:pt>
                <c:pt idx="95">
                  <c:v>0.77923926037567326</c:v>
                </c:pt>
                <c:pt idx="96">
                  <c:v>0.78029348431585532</c:v>
                </c:pt>
                <c:pt idx="97">
                  <c:v>0.78587397165588679</c:v>
                </c:pt>
                <c:pt idx="98">
                  <c:v>0.79087397165588669</c:v>
                </c:pt>
                <c:pt idx="99">
                  <c:v>0.7945273667960473</c:v>
                </c:pt>
                <c:pt idx="100">
                  <c:v>0.8012741187248219</c:v>
                </c:pt>
                <c:pt idx="101">
                  <c:v>0.81102631123499302</c:v>
                </c:pt>
                <c:pt idx="102">
                  <c:v>0.81353858061433693</c:v>
                </c:pt>
                <c:pt idx="103">
                  <c:v>0.81401922818375483</c:v>
                </c:pt>
                <c:pt idx="104">
                  <c:v>0.81568500556073731</c:v>
                </c:pt>
                <c:pt idx="105">
                  <c:v>0.81667401302626286</c:v>
                </c:pt>
                <c:pt idx="106">
                  <c:v>0.81413318551349156</c:v>
                </c:pt>
                <c:pt idx="107">
                  <c:v>0.80998809388804272</c:v>
                </c:pt>
                <c:pt idx="108">
                  <c:v>0.80656314299957799</c:v>
                </c:pt>
                <c:pt idx="109">
                  <c:v>0.80678796749689685</c:v>
                </c:pt>
                <c:pt idx="110">
                  <c:v>0.81628385570237838</c:v>
                </c:pt>
                <c:pt idx="111">
                  <c:v>0.8180939910288868</c:v>
                </c:pt>
                <c:pt idx="112">
                  <c:v>0.82675431016179801</c:v>
                </c:pt>
                <c:pt idx="113">
                  <c:v>0.8332249938994627</c:v>
                </c:pt>
                <c:pt idx="114">
                  <c:v>0.84416079783099607</c:v>
                </c:pt>
                <c:pt idx="115">
                  <c:v>0.86211102550927976</c:v>
                </c:pt>
                <c:pt idx="116">
                  <c:v>0.87606758133813045</c:v>
                </c:pt>
                <c:pt idx="117">
                  <c:v>0.88839444426582082</c:v>
                </c:pt>
                <c:pt idx="118">
                  <c:v>0.89510586888011434</c:v>
                </c:pt>
                <c:pt idx="119">
                  <c:v>0.89884076502399113</c:v>
                </c:pt>
                <c:pt idx="120">
                  <c:v>0.90269863944528861</c:v>
                </c:pt>
                <c:pt idx="121">
                  <c:v>0.90418163074019442</c:v>
                </c:pt>
                <c:pt idx="122">
                  <c:v>0.90369714114251409</c:v>
                </c:pt>
                <c:pt idx="123">
                  <c:v>0.90305366331440928</c:v>
                </c:pt>
                <c:pt idx="124">
                  <c:v>0.90259609465267787</c:v>
                </c:pt>
                <c:pt idx="125">
                  <c:v>0.90193871685016913</c:v>
                </c:pt>
                <c:pt idx="126">
                  <c:v>0.89863031173081753</c:v>
                </c:pt>
                <c:pt idx="127">
                  <c:v>0.89416108107168024</c:v>
                </c:pt>
                <c:pt idx="128">
                  <c:v>0.89080822723609931</c:v>
                </c:pt>
                <c:pt idx="129">
                  <c:v>0.88261612227462038</c:v>
                </c:pt>
                <c:pt idx="130">
                  <c:v>0.88267819341792642</c:v>
                </c:pt>
                <c:pt idx="131">
                  <c:v>0.88242463035441587</c:v>
                </c:pt>
                <c:pt idx="132">
                  <c:v>0.88242463035441587</c:v>
                </c:pt>
                <c:pt idx="133">
                  <c:v>0.88310528812542954</c:v>
                </c:pt>
                <c:pt idx="134">
                  <c:v>0.88242463035441587</c:v>
                </c:pt>
                <c:pt idx="135">
                  <c:v>0.87716961640367486</c:v>
                </c:pt>
                <c:pt idx="136">
                  <c:v>0.87472114219898356</c:v>
                </c:pt>
                <c:pt idx="137">
                  <c:v>0.86840307428072494</c:v>
                </c:pt>
                <c:pt idx="138">
                  <c:v>0.86673213749463696</c:v>
                </c:pt>
                <c:pt idx="139">
                  <c:v>0.87329942528261062</c:v>
                </c:pt>
                <c:pt idx="140">
                  <c:v>0.87663488925525423</c:v>
                </c:pt>
                <c:pt idx="141">
                  <c:v>0.88279215610874218</c:v>
                </c:pt>
                <c:pt idx="142">
                  <c:v>0.88908131845707594</c:v>
                </c:pt>
                <c:pt idx="143">
                  <c:v>0.91024521257089808</c:v>
                </c:pt>
                <c:pt idx="144">
                  <c:v>0.93577224598780595</c:v>
                </c:pt>
                <c:pt idx="145">
                  <c:v>0.95799316914393107</c:v>
                </c:pt>
                <c:pt idx="146">
                  <c:v>0.97578672173587211</c:v>
                </c:pt>
                <c:pt idx="147">
                  <c:v>0.98960206376989146</c:v>
                </c:pt>
                <c:pt idx="148">
                  <c:v>1.0070861748874516</c:v>
                </c:pt>
                <c:pt idx="149">
                  <c:v>1.021784363825367</c:v>
                </c:pt>
                <c:pt idx="150">
                  <c:v>1.0455110289645662</c:v>
                </c:pt>
                <c:pt idx="151">
                  <c:v>1.0744045753096332</c:v>
                </c:pt>
                <c:pt idx="152">
                  <c:v>1.1052973558912915</c:v>
                </c:pt>
                <c:pt idx="153">
                  <c:v>1.1472291924310773</c:v>
                </c:pt>
                <c:pt idx="154">
                  <c:v>1.1628950101199069</c:v>
                </c:pt>
                <c:pt idx="155">
                  <c:v>1.1759670023125683</c:v>
                </c:pt>
                <c:pt idx="156">
                  <c:v>1.1859591794226545</c:v>
                </c:pt>
                <c:pt idx="157">
                  <c:v>1.1865475810617765</c:v>
                </c:pt>
                <c:pt idx="158">
                  <c:v>1.1813897344135462</c:v>
                </c:pt>
                <c:pt idx="159">
                  <c:v>1.1787758402213875</c:v>
                </c:pt>
                <c:pt idx="160">
                  <c:v>1.1748666073546741</c:v>
                </c:pt>
                <c:pt idx="161">
                  <c:v>1.1667944526032259</c:v>
                </c:pt>
                <c:pt idx="162">
                  <c:v>1.1573030263889215</c:v>
                </c:pt>
                <c:pt idx="163">
                  <c:v>1.1572041475970711</c:v>
                </c:pt>
                <c:pt idx="164">
                  <c:v>1.164765731132867</c:v>
                </c:pt>
                <c:pt idx="165">
                  <c:v>1.1694345594277173</c:v>
                </c:pt>
                <c:pt idx="166">
                  <c:v>1.1721596317936123</c:v>
                </c:pt>
                <c:pt idx="167">
                  <c:v>1.170257585448343</c:v>
                </c:pt>
                <c:pt idx="168">
                  <c:v>1.1673610037780573</c:v>
                </c:pt>
                <c:pt idx="169">
                  <c:v>1.1662269800004512</c:v>
                </c:pt>
                <c:pt idx="170">
                  <c:v>1.1664662857491535</c:v>
                </c:pt>
                <c:pt idx="171">
                  <c:v>1.1650488693395959</c:v>
                </c:pt>
                <c:pt idx="172">
                  <c:v>1.1623385695710571</c:v>
                </c:pt>
                <c:pt idx="173">
                  <c:v>1.1415687204843441</c:v>
                </c:pt>
                <c:pt idx="174">
                  <c:v>1.1387860863086832</c:v>
                </c:pt>
                <c:pt idx="175">
                  <c:v>1.1335687204843441</c:v>
                </c:pt>
                <c:pt idx="176">
                  <c:v>1.1322716847304259</c:v>
                </c:pt>
                <c:pt idx="177">
                  <c:v>1.1322716847304257</c:v>
                </c:pt>
                <c:pt idx="178">
                  <c:v>1.1315628777186613</c:v>
                </c:pt>
                <c:pt idx="179">
                  <c:v>1.1323049477572895</c:v>
                </c:pt>
                <c:pt idx="180">
                  <c:v>1.1424026378479724</c:v>
                </c:pt>
                <c:pt idx="181">
                  <c:v>1.1517268487978449</c:v>
                </c:pt>
                <c:pt idx="182">
                  <c:v>1.1599931691439309</c:v>
                </c:pt>
                <c:pt idx="183">
                  <c:v>1.1738656746635663</c:v>
                </c:pt>
                <c:pt idx="184">
                  <c:v>1.2008983319658975</c:v>
                </c:pt>
                <c:pt idx="185">
                  <c:v>1.2634358671094303</c:v>
                </c:pt>
                <c:pt idx="186">
                  <c:v>1.3303441811984571</c:v>
                </c:pt>
                <c:pt idx="187">
                  <c:v>1.3692050954897268</c:v>
                </c:pt>
                <c:pt idx="188">
                  <c:v>1.3991653621341491</c:v>
                </c:pt>
                <c:pt idx="189">
                  <c:v>1.4363221273967246</c:v>
                </c:pt>
                <c:pt idx="190">
                  <c:v>1.4610935747756642</c:v>
                </c:pt>
                <c:pt idx="191">
                  <c:v>1.4860979906940619</c:v>
                </c:pt>
                <c:pt idx="192">
                  <c:v>1.4977431317883831</c:v>
                </c:pt>
                <c:pt idx="193">
                  <c:v>1.5058660867716616</c:v>
                </c:pt>
                <c:pt idx="194">
                  <c:v>1.5081094671841926</c:v>
                </c:pt>
                <c:pt idx="195">
                  <c:v>1.5065211529856806</c:v>
                </c:pt>
                <c:pt idx="196">
                  <c:v>1.5132033834359957</c:v>
                </c:pt>
                <c:pt idx="197">
                  <c:v>1.5084696142360454</c:v>
                </c:pt>
                <c:pt idx="198">
                  <c:v>1.4942619693496597</c:v>
                </c:pt>
                <c:pt idx="199">
                  <c:v>1.479744214492364</c:v>
                </c:pt>
                <c:pt idx="200">
                  <c:v>1.4700000000000002</c:v>
                </c:pt>
                <c:pt idx="201">
                  <c:v>1.4565364914904055</c:v>
                </c:pt>
                <c:pt idx="202">
                  <c:v>1.4361635148313634</c:v>
                </c:pt>
                <c:pt idx="203">
                  <c:v>1.4242680429105166</c:v>
                </c:pt>
                <c:pt idx="204">
                  <c:v>1.4218694726228469</c:v>
                </c:pt>
                <c:pt idx="205">
                  <c:v>1.4186733330909269</c:v>
                </c:pt>
                <c:pt idx="206">
                  <c:v>1.4028346828499387</c:v>
                </c:pt>
                <c:pt idx="207">
                  <c:v>1.3985426718238749</c:v>
                </c:pt>
                <c:pt idx="208">
                  <c:v>1.3985426718238749</c:v>
                </c:pt>
                <c:pt idx="209">
                  <c:v>1.4011665016500037</c:v>
                </c:pt>
                <c:pt idx="210">
                  <c:v>1.404625631310831</c:v>
                </c:pt>
                <c:pt idx="211">
                  <c:v>1.3985590697622015</c:v>
                </c:pt>
                <c:pt idx="212">
                  <c:v>1.396028782857861</c:v>
                </c:pt>
                <c:pt idx="213">
                  <c:v>1.3947555636145175</c:v>
                </c:pt>
                <c:pt idx="214">
                  <c:v>1.3927584804016684</c:v>
                </c:pt>
                <c:pt idx="215">
                  <c:v>1.3929452485341833</c:v>
                </c:pt>
                <c:pt idx="216">
                  <c:v>1.3887557337438787</c:v>
                </c:pt>
                <c:pt idx="217">
                  <c:v>1.393829240241794</c:v>
                </c:pt>
                <c:pt idx="218">
                  <c:v>1.4338619868636817</c:v>
                </c:pt>
                <c:pt idx="219">
                  <c:v>1.4584915727677217</c:v>
                </c:pt>
                <c:pt idx="220">
                  <c:v>1.4739295599936815</c:v>
                </c:pt>
                <c:pt idx="221">
                  <c:v>1.5170202300310571</c:v>
                </c:pt>
                <c:pt idx="222">
                  <c:v>1.5680679499582597</c:v>
                </c:pt>
                <c:pt idx="223">
                  <c:v>1.5945829306786603</c:v>
                </c:pt>
                <c:pt idx="224">
                  <c:v>1.620166604983954</c:v>
                </c:pt>
                <c:pt idx="225">
                  <c:v>1.6378801206701656</c:v>
                </c:pt>
                <c:pt idx="226">
                  <c:v>1.6439398374844849</c:v>
                </c:pt>
                <c:pt idx="227">
                  <c:v>1.6484340810333862</c:v>
                </c:pt>
                <c:pt idx="228">
                  <c:v>1.6509693973752408</c:v>
                </c:pt>
                <c:pt idx="229">
                  <c:v>1.6516920442569523</c:v>
                </c:pt>
                <c:pt idx="230">
                  <c:v>1.6559506904143033</c:v>
                </c:pt>
                <c:pt idx="231">
                  <c:v>1.6577225664232478</c:v>
                </c:pt>
                <c:pt idx="232">
                  <c:v>1.6523330532210909</c:v>
                </c:pt>
                <c:pt idx="233">
                  <c:v>1.642066654325558</c:v>
                </c:pt>
                <c:pt idx="234">
                  <c:v>1.6314506004853735</c:v>
                </c:pt>
                <c:pt idx="235">
                  <c:v>1.633026274203202</c:v>
                </c:pt>
                <c:pt idx="236">
                  <c:v>1.6368720454291508</c:v>
                </c:pt>
                <c:pt idx="237">
                  <c:v>1.6539763412794499</c:v>
                </c:pt>
                <c:pt idx="238">
                  <c:v>1.6671634231300689</c:v>
                </c:pt>
                <c:pt idx="239">
                  <c:v>1.6723407612589212</c:v>
                </c:pt>
                <c:pt idx="240">
                  <c:v>1.6757122122340626</c:v>
                </c:pt>
                <c:pt idx="241">
                  <c:v>1.6609338879308038</c:v>
                </c:pt>
                <c:pt idx="242">
                  <c:v>1.6299050442687957</c:v>
                </c:pt>
                <c:pt idx="243">
                  <c:v>1.6055924921700409</c:v>
                </c:pt>
                <c:pt idx="244">
                  <c:v>1.5791600105434678</c:v>
                </c:pt>
                <c:pt idx="245">
                  <c:v>1.5690572057897949</c:v>
                </c:pt>
                <c:pt idx="246">
                  <c:v>1.5658064385275283</c:v>
                </c:pt>
                <c:pt idx="247">
                  <c:v>1.567687412191676</c:v>
                </c:pt>
                <c:pt idx="248">
                  <c:v>1.5740947213395304</c:v>
                </c:pt>
                <c:pt idx="249">
                  <c:v>1.5913792966066764</c:v>
                </c:pt>
                <c:pt idx="250">
                  <c:v>1.612316737963418</c:v>
                </c:pt>
                <c:pt idx="251">
                  <c:v>1.6374499949989996</c:v>
                </c:pt>
                <c:pt idx="252">
                  <c:v>1.6731106334430623</c:v>
                </c:pt>
                <c:pt idx="253">
                  <c:v>1.7072541000558314</c:v>
                </c:pt>
                <c:pt idx="254">
                  <c:v>1.7380965670505659</c:v>
                </c:pt>
                <c:pt idx="255">
                  <c:v>1.7494392912371377</c:v>
                </c:pt>
                <c:pt idx="256">
                  <c:v>1.7579688998914156</c:v>
                </c:pt>
                <c:pt idx="257">
                  <c:v>1.7621799622488881</c:v>
                </c:pt>
                <c:pt idx="258">
                  <c:v>1.7567899925261583</c:v>
                </c:pt>
                <c:pt idx="259">
                  <c:v>1.755331316756791</c:v>
                </c:pt>
                <c:pt idx="260">
                  <c:v>1.7473586522191409</c:v>
                </c:pt>
                <c:pt idx="261">
                  <c:v>1.739367962447895</c:v>
                </c:pt>
                <c:pt idx="262">
                  <c:v>1.7212744194028735</c:v>
                </c:pt>
                <c:pt idx="263">
                  <c:v>1.683640414395857</c:v>
                </c:pt>
                <c:pt idx="264">
                  <c:v>1.6725735029280373</c:v>
                </c:pt>
                <c:pt idx="265">
                  <c:v>1.6704540708699747</c:v>
                </c:pt>
                <c:pt idx="266">
                  <c:v>1.6633634318001538</c:v>
                </c:pt>
                <c:pt idx="267">
                  <c:v>1.6609980886626718</c:v>
                </c:pt>
                <c:pt idx="268">
                  <c:v>1.656198961871493</c:v>
                </c:pt>
                <c:pt idx="269">
                  <c:v>1.6561989618714927</c:v>
                </c:pt>
                <c:pt idx="270">
                  <c:v>1.6690921126823259</c:v>
                </c:pt>
                <c:pt idx="271">
                  <c:v>1.6879868414042565</c:v>
                </c:pt>
                <c:pt idx="272">
                  <c:v>1.7275399616409992</c:v>
                </c:pt>
                <c:pt idx="273">
                  <c:v>1.7372418031213379</c:v>
                </c:pt>
                <c:pt idx="274">
                  <c:v>1.7345392979381486</c:v>
                </c:pt>
                <c:pt idx="275">
                  <c:v>1.7400000000000002</c:v>
                </c:pt>
                <c:pt idx="276">
                  <c:v>1.7377827127536638</c:v>
                </c:pt>
                <c:pt idx="277">
                  <c:v>1.7285793779495437</c:v>
                </c:pt>
                <c:pt idx="278">
                  <c:v>1.7218862515571824</c:v>
                </c:pt>
                <c:pt idx="279">
                  <c:v>1.7062518150952675</c:v>
                </c:pt>
                <c:pt idx="280">
                  <c:v>1.7061535293370407</c:v>
                </c:pt>
                <c:pt idx="281">
                  <c:v>1.7018702082089316</c:v>
                </c:pt>
                <c:pt idx="282">
                  <c:v>1.7035513555326429</c:v>
                </c:pt>
                <c:pt idx="283">
                  <c:v>1.691634259977072</c:v>
                </c:pt>
                <c:pt idx="284">
                  <c:v>1.6687658167025774</c:v>
                </c:pt>
                <c:pt idx="285">
                  <c:v>1.6487013706426661</c:v>
                </c:pt>
                <c:pt idx="286">
                  <c:v>1.6189040563878274</c:v>
                </c:pt>
                <c:pt idx="287">
                  <c:v>1.5751989341965809</c:v>
                </c:pt>
                <c:pt idx="288">
                  <c:v>1.5216855078811471</c:v>
                </c:pt>
                <c:pt idx="289">
                  <c:v>1.4671468142349346</c:v>
                </c:pt>
                <c:pt idx="290">
                  <c:v>1.4316599607221876</c:v>
                </c:pt>
                <c:pt idx="291">
                  <c:v>1.4114948036327895</c:v>
                </c:pt>
                <c:pt idx="292">
                  <c:v>1.4082429025483807</c:v>
                </c:pt>
                <c:pt idx="293">
                  <c:v>1.4015133036795604</c:v>
                </c:pt>
                <c:pt idx="294">
                  <c:v>1.3926913000103016</c:v>
                </c:pt>
                <c:pt idx="295">
                  <c:v>1.3827072082368335</c:v>
                </c:pt>
                <c:pt idx="296">
                  <c:v>1.361389654892839</c:v>
                </c:pt>
                <c:pt idx="297">
                  <c:v>1.3233463143998079</c:v>
                </c:pt>
                <c:pt idx="298">
                  <c:v>1.2948870042408207</c:v>
                </c:pt>
                <c:pt idx="299">
                  <c:v>1.2617197878634447</c:v>
                </c:pt>
                <c:pt idx="300">
                  <c:v>1.2628536455617358</c:v>
                </c:pt>
                <c:pt idx="301">
                  <c:v>1.2761348484757482</c:v>
                </c:pt>
                <c:pt idx="302">
                  <c:v>1.2746911454930456</c:v>
                </c:pt>
                <c:pt idx="303">
                  <c:v>1.2753526915727895</c:v>
                </c:pt>
                <c:pt idx="304">
                  <c:v>1.2736948380252771</c:v>
                </c:pt>
                <c:pt idx="305">
                  <c:v>1.2631335427454475</c:v>
                </c:pt>
                <c:pt idx="306">
                  <c:v>1.2584020303526204</c:v>
                </c:pt>
                <c:pt idx="307">
                  <c:v>1.2599225468338797</c:v>
                </c:pt>
                <c:pt idx="308">
                  <c:v>1.2653564447644501</c:v>
                </c:pt>
                <c:pt idx="309">
                  <c:v>1.2718941769301824</c:v>
                </c:pt>
                <c:pt idx="310">
                  <c:v>1.2702251103190216</c:v>
                </c:pt>
                <c:pt idx="311">
                  <c:v>1.2572301383435263</c:v>
                </c:pt>
                <c:pt idx="312">
                  <c:v>1.2602072640069424</c:v>
                </c:pt>
                <c:pt idx="313">
                  <c:v>1.266699046806687</c:v>
                </c:pt>
                <c:pt idx="314">
                  <c:v>1.2711618866981411</c:v>
                </c:pt>
                <c:pt idx="315">
                  <c:v>1.2733753383600481</c:v>
                </c:pt>
                <c:pt idx="316">
                  <c:v>1.2722280044463217</c:v>
                </c:pt>
                <c:pt idx="317">
                  <c:v>1.2713986626046174</c:v>
                </c:pt>
                <c:pt idx="318">
                  <c:v>1.2617149964992997</c:v>
                </c:pt>
                <c:pt idx="319">
                  <c:v>1.2527285087052271</c:v>
                </c:pt>
                <c:pt idx="320">
                  <c:v>1.2425427530485498</c:v>
                </c:pt>
                <c:pt idx="321">
                  <c:v>1.2127075144552146</c:v>
                </c:pt>
                <c:pt idx="322">
                  <c:v>1.1859348565130756</c:v>
                </c:pt>
                <c:pt idx="323">
                  <c:v>1.1587447915536337</c:v>
                </c:pt>
                <c:pt idx="324">
                  <c:v>1.1273119930226763</c:v>
                </c:pt>
                <c:pt idx="325">
                  <c:v>1.1095120473184465</c:v>
                </c:pt>
                <c:pt idx="326">
                  <c:v>1.0966738026089908</c:v>
                </c:pt>
                <c:pt idx="327">
                  <c:v>1.0874274981411629</c:v>
                </c:pt>
                <c:pt idx="328">
                  <c:v>1.0862408082022859</c:v>
                </c:pt>
                <c:pt idx="329">
                  <c:v>1.0891141925718324</c:v>
                </c:pt>
                <c:pt idx="330">
                  <c:v>1.1125561620551887</c:v>
                </c:pt>
                <c:pt idx="331">
                  <c:v>1.1350804731806428</c:v>
                </c:pt>
                <c:pt idx="332">
                  <c:v>1.1468322072016492</c:v>
                </c:pt>
                <c:pt idx="333">
                  <c:v>1.1569103036057251</c:v>
                </c:pt>
                <c:pt idx="334">
                  <c:v>1.1561780744544952</c:v>
                </c:pt>
                <c:pt idx="335">
                  <c:v>1.1545747402518445</c:v>
                </c:pt>
                <c:pt idx="336">
                  <c:v>1.1522883590523916</c:v>
                </c:pt>
                <c:pt idx="337">
                  <c:v>1.1515515327029922</c:v>
                </c:pt>
                <c:pt idx="338">
                  <c:v>1.1619591441316857</c:v>
                </c:pt>
                <c:pt idx="339">
                  <c:v>1.1671893382185559</c:v>
                </c:pt>
                <c:pt idx="340">
                  <c:v>1.167780211639984</c:v>
                </c:pt>
                <c:pt idx="341">
                  <c:v>1.1671679538011708</c:v>
                </c:pt>
                <c:pt idx="342">
                  <c:v>1.1667633551870633</c:v>
                </c:pt>
                <c:pt idx="343">
                  <c:v>1.1634104500350684</c:v>
                </c:pt>
                <c:pt idx="344">
                  <c:v>1.1662251491280375</c:v>
                </c:pt>
                <c:pt idx="345">
                  <c:v>1.1709075239283402</c:v>
                </c:pt>
                <c:pt idx="346">
                  <c:v>1.1718683069535623</c:v>
                </c:pt>
                <c:pt idx="347">
                  <c:v>1.1747871066423008</c:v>
                </c:pt>
                <c:pt idx="348">
                  <c:v>1.178924458345358</c:v>
                </c:pt>
                <c:pt idx="349">
                  <c:v>1.1787670048356158</c:v>
                </c:pt>
                <c:pt idx="350">
                  <c:v>1.1730434078298966</c:v>
                </c:pt>
                <c:pt idx="351">
                  <c:v>1.1636229606206598</c:v>
                </c:pt>
                <c:pt idx="352">
                  <c:v>1.164924198895398</c:v>
                </c:pt>
                <c:pt idx="353">
                  <c:v>1.1691221538571908</c:v>
                </c:pt>
                <c:pt idx="354">
                  <c:v>1.1828459655008126</c:v>
                </c:pt>
                <c:pt idx="355">
                  <c:v>1.1984049757982047</c:v>
                </c:pt>
                <c:pt idx="356">
                  <c:v>1.2051740588092783</c:v>
                </c:pt>
                <c:pt idx="357">
                  <c:v>1.2108143917405141</c:v>
                </c:pt>
                <c:pt idx="358">
                  <c:v>1.2177554662980734</c:v>
                </c:pt>
                <c:pt idx="359">
                  <c:v>1.2306696322187722</c:v>
                </c:pt>
                <c:pt idx="360">
                  <c:v>1.2487196557243929</c:v>
                </c:pt>
                <c:pt idx="361">
                  <c:v>1.2537175874045614</c:v>
                </c:pt>
                <c:pt idx="362">
                  <c:v>1.2593478736561583</c:v>
                </c:pt>
                <c:pt idx="363">
                  <c:v>1.2619831591522579</c:v>
                </c:pt>
                <c:pt idx="364">
                  <c:v>1.2705060124751903</c:v>
                </c:pt>
                <c:pt idx="365">
                  <c:v>1.2711662009160489</c:v>
                </c:pt>
                <c:pt idx="366">
                  <c:v>1.272045119294801</c:v>
                </c:pt>
                <c:pt idx="367">
                  <c:v>1.2747643218483578</c:v>
                </c:pt>
                <c:pt idx="368">
                  <c:v>1.2756891338376206</c:v>
                </c:pt>
                <c:pt idx="369">
                  <c:v>1.2704420893590422</c:v>
                </c:pt>
                <c:pt idx="370">
                  <c:v>1.2602782200976781</c:v>
                </c:pt>
                <c:pt idx="371">
                  <c:v>1.2516463670404265</c:v>
                </c:pt>
                <c:pt idx="372">
                  <c:v>1.2500892146495211</c:v>
                </c:pt>
                <c:pt idx="373">
                  <c:v>1.2477398315464359</c:v>
                </c:pt>
                <c:pt idx="374">
                  <c:v>1.2478760245803302</c:v>
                </c:pt>
                <c:pt idx="375">
                  <c:v>1.2462353266168247</c:v>
                </c:pt>
                <c:pt idx="376">
                  <c:v>1.2470061655783466</c:v>
                </c:pt>
                <c:pt idx="377">
                  <c:v>1.2467049819855855</c:v>
                </c:pt>
                <c:pt idx="378">
                  <c:v>1.2469883321232058</c:v>
                </c:pt>
                <c:pt idx="379">
                  <c:v>1.2456101842482485</c:v>
                </c:pt>
                <c:pt idx="380">
                  <c:v>1.2501269819963783</c:v>
                </c:pt>
                <c:pt idx="381">
                  <c:v>1.266407169913415</c:v>
                </c:pt>
                <c:pt idx="382">
                  <c:v>1.2737094048833542</c:v>
                </c:pt>
                <c:pt idx="383">
                  <c:v>1.2963882314243911</c:v>
                </c:pt>
                <c:pt idx="384">
                  <c:v>1.3041217766772841</c:v>
                </c:pt>
                <c:pt idx="385">
                  <c:v>1.3088121698254369</c:v>
                </c:pt>
                <c:pt idx="386">
                  <c:v>1.3143516650207039</c:v>
                </c:pt>
                <c:pt idx="387">
                  <c:v>1.3178392471426033</c:v>
                </c:pt>
                <c:pt idx="388">
                  <c:v>1.3213026974601334</c:v>
                </c:pt>
                <c:pt idx="389">
                  <c:v>1.3221450682406142</c:v>
                </c:pt>
                <c:pt idx="390">
                  <c:v>1.3218419976936537</c:v>
                </c:pt>
                <c:pt idx="391">
                  <c:v>1.3204984015214571</c:v>
                </c:pt>
                <c:pt idx="392">
                  <c:v>1.3166311374126261</c:v>
                </c:pt>
                <c:pt idx="393">
                  <c:v>1.3398024448419119</c:v>
                </c:pt>
                <c:pt idx="394">
                  <c:v>1.3661285919000974</c:v>
                </c:pt>
                <c:pt idx="395">
                  <c:v>1.3786122971228998</c:v>
                </c:pt>
                <c:pt idx="396">
                  <c:v>1.3850777757300243</c:v>
                </c:pt>
                <c:pt idx="397">
                  <c:v>1.3919628889379754</c:v>
                </c:pt>
                <c:pt idx="398">
                  <c:v>1.4011767557961785</c:v>
                </c:pt>
                <c:pt idx="399">
                  <c:v>1.4103101509620821</c:v>
                </c:pt>
                <c:pt idx="400">
                  <c:v>1.419828975051765</c:v>
                </c:pt>
                <c:pt idx="401">
                  <c:v>1.4476561653208078</c:v>
                </c:pt>
                <c:pt idx="402">
                  <c:v>1.4647622544112073</c:v>
                </c:pt>
                <c:pt idx="403">
                  <c:v>1.4806755965157103</c:v>
                </c:pt>
                <c:pt idx="404">
                  <c:v>1.4979185853827328</c:v>
                </c:pt>
                <c:pt idx="405">
                  <c:v>1.503364315512375</c:v>
                </c:pt>
                <c:pt idx="406">
                  <c:v>1.5149855485293497</c:v>
                </c:pt>
                <c:pt idx="407">
                  <c:v>1.5226275036233996</c:v>
                </c:pt>
                <c:pt idx="408">
                  <c:v>1.5290242575157718</c:v>
                </c:pt>
                <c:pt idx="409">
                  <c:v>1.53044580457858</c:v>
                </c:pt>
                <c:pt idx="410">
                  <c:v>1.5199243568616214</c:v>
                </c:pt>
                <c:pt idx="411">
                  <c:v>1.5011300140106654</c:v>
                </c:pt>
                <c:pt idx="412">
                  <c:v>1.4748647412504776</c:v>
                </c:pt>
                <c:pt idx="413">
                  <c:v>1.4749912582068603</c:v>
                </c:pt>
                <c:pt idx="414">
                  <c:v>1.4752460525222271</c:v>
                </c:pt>
                <c:pt idx="415">
                  <c:v>1.473365536713616</c:v>
                </c:pt>
                <c:pt idx="416">
                  <c:v>1.4700180014481301</c:v>
                </c:pt>
                <c:pt idx="417">
                  <c:v>1.4664654869579177</c:v>
                </c:pt>
                <c:pt idx="418">
                  <c:v>1.4647279364038992</c:v>
                </c:pt>
                <c:pt idx="419">
                  <c:v>1.4660283422342038</c:v>
                </c:pt>
                <c:pt idx="420">
                  <c:v>1.4812828852505284</c:v>
                </c:pt>
                <c:pt idx="421">
                  <c:v>1.5141582341954858</c:v>
                </c:pt>
                <c:pt idx="422">
                  <c:v>1.5473161900405412</c:v>
                </c:pt>
                <c:pt idx="423">
                  <c:v>1.5693559169603106</c:v>
                </c:pt>
                <c:pt idx="424">
                  <c:v>1.5868414830489974</c:v>
                </c:pt>
                <c:pt idx="425">
                  <c:v>1.6126232912082188</c:v>
                </c:pt>
                <c:pt idx="426">
                  <c:v>1.6384886020032456</c:v>
                </c:pt>
                <c:pt idx="427">
                  <c:v>1.6567570820108926</c:v>
                </c:pt>
                <c:pt idx="428">
                  <c:v>1.67872592807581</c:v>
                </c:pt>
                <c:pt idx="429">
                  <c:v>1.6909445628783497</c:v>
                </c:pt>
                <c:pt idx="430">
                  <c:v>1.698654076186831</c:v>
                </c:pt>
                <c:pt idx="431">
                  <c:v>1.7076455827048629</c:v>
                </c:pt>
                <c:pt idx="432">
                  <c:v>1.7159108365948716</c:v>
                </c:pt>
                <c:pt idx="433">
                  <c:v>1.7381724038163413</c:v>
                </c:pt>
                <c:pt idx="434">
                  <c:v>1.7633802373620608</c:v>
                </c:pt>
                <c:pt idx="435">
                  <c:v>1.776176688841044</c:v>
                </c:pt>
                <c:pt idx="436">
                  <c:v>1.7818109131197659</c:v>
                </c:pt>
                <c:pt idx="437">
                  <c:v>1.7770020430782341</c:v>
                </c:pt>
                <c:pt idx="438">
                  <c:v>1.7666732555527236</c:v>
                </c:pt>
                <c:pt idx="439">
                  <c:v>1.7511082844769668</c:v>
                </c:pt>
                <c:pt idx="440">
                  <c:v>1.7424229576515473</c:v>
                </c:pt>
                <c:pt idx="441">
                  <c:v>1.740703191177015</c:v>
                </c:pt>
                <c:pt idx="442">
                  <c:v>1.7468516650207033</c:v>
                </c:pt>
                <c:pt idx="443">
                  <c:v>1.7521031808642249</c:v>
                </c:pt>
                <c:pt idx="444">
                  <c:v>1.753362466411057</c:v>
                </c:pt>
                <c:pt idx="445">
                  <c:v>1.7549449838571949</c:v>
                </c:pt>
                <c:pt idx="446">
                  <c:v>1.7562415764368924</c:v>
                </c:pt>
                <c:pt idx="447">
                  <c:v>1.7592596148766708</c:v>
                </c:pt>
                <c:pt idx="448">
                  <c:v>1.7622925724592622</c:v>
                </c:pt>
                <c:pt idx="449">
                  <c:v>1.7881497167135019</c:v>
                </c:pt>
                <c:pt idx="450">
                  <c:v>1.8028608041739138</c:v>
                </c:pt>
                <c:pt idx="451">
                  <c:v>1.8150758575965784</c:v>
                </c:pt>
                <c:pt idx="452">
                  <c:v>1.8268299614150636</c:v>
                </c:pt>
                <c:pt idx="453">
                  <c:v>1.8499321253067653</c:v>
                </c:pt>
                <c:pt idx="454">
                  <c:v>1.8631570547635756</c:v>
                </c:pt>
                <c:pt idx="455">
                  <c:v>1.8791257818995448</c:v>
                </c:pt>
                <c:pt idx="456">
                  <c:v>1.8886071056116491</c:v>
                </c:pt>
                <c:pt idx="457">
                  <c:v>1.8952644687802389</c:v>
                </c:pt>
                <c:pt idx="458">
                  <c:v>1.8968266992380587</c:v>
                </c:pt>
                <c:pt idx="459">
                  <c:v>1.8983341680952981</c:v>
                </c:pt>
                <c:pt idx="460">
                  <c:v>1.8940627193493758</c:v>
                </c:pt>
                <c:pt idx="461">
                  <c:v>1.8853221758217704</c:v>
                </c:pt>
                <c:pt idx="462">
                  <c:v>1.8865119704085047</c:v>
                </c:pt>
                <c:pt idx="463">
                  <c:v>1.8863697374731525</c:v>
                </c:pt>
                <c:pt idx="464">
                  <c:v>1.8855093453862792</c:v>
                </c:pt>
                <c:pt idx="465">
                  <c:v>1.8805412382841511</c:v>
                </c:pt>
                <c:pt idx="466">
                  <c:v>1.8769192776926409</c:v>
                </c:pt>
                <c:pt idx="467">
                  <c:v>1.8827692524662232</c:v>
                </c:pt>
                <c:pt idx="468">
                  <c:v>1.9102150320923053</c:v>
                </c:pt>
                <c:pt idx="469">
                  <c:v>1.917571440889531</c:v>
                </c:pt>
                <c:pt idx="470">
                  <c:v>1.9244514722801165</c:v>
                </c:pt>
                <c:pt idx="471">
                  <c:v>1.9289967018182634</c:v>
                </c:pt>
                <c:pt idx="472">
                  <c:v>1.9252919802484953</c:v>
                </c:pt>
                <c:pt idx="473">
                  <c:v>1.9112075818199692</c:v>
                </c:pt>
                <c:pt idx="474">
                  <c:v>1.8986435369157786</c:v>
                </c:pt>
                <c:pt idx="475">
                  <c:v>1.8811026918856526</c:v>
                </c:pt>
                <c:pt idx="476">
                  <c:v>1.8658295285433446</c:v>
                </c:pt>
                <c:pt idx="477">
                  <c:v>1.8644709388817993</c:v>
                </c:pt>
                <c:pt idx="478">
                  <c:v>1.8758285124696412</c:v>
                </c:pt>
                <c:pt idx="479">
                  <c:v>1.8712121371726047</c:v>
                </c:pt>
                <c:pt idx="480">
                  <c:v>1.857156202345366</c:v>
                </c:pt>
                <c:pt idx="481">
                  <c:v>1.831738728212658</c:v>
                </c:pt>
                <c:pt idx="482">
                  <c:v>1.8011721116792534</c:v>
                </c:pt>
                <c:pt idx="483">
                  <c:v>1.7699263346204535</c:v>
                </c:pt>
                <c:pt idx="484">
                  <c:v>1.7480949673221622</c:v>
                </c:pt>
                <c:pt idx="485">
                  <c:v>1.7191775055148637</c:v>
                </c:pt>
                <c:pt idx="486">
                  <c:v>1.6969868416713241</c:v>
                </c:pt>
                <c:pt idx="487">
                  <c:v>1.673054741433708</c:v>
                </c:pt>
                <c:pt idx="488">
                  <c:v>1.6693423421367042</c:v>
                </c:pt>
                <c:pt idx="489">
                  <c:v>1.6572737407204481</c:v>
                </c:pt>
                <c:pt idx="490">
                  <c:v>1.6455991026899168</c:v>
                </c:pt>
                <c:pt idx="491">
                  <c:v>1.6347414003096936</c:v>
                </c:pt>
                <c:pt idx="492">
                  <c:v>1.6120954515763712</c:v>
                </c:pt>
                <c:pt idx="493">
                  <c:v>1.5865798953344159</c:v>
                </c:pt>
                <c:pt idx="494">
                  <c:v>1.5556126486873827</c:v>
                </c:pt>
                <c:pt idx="495">
                  <c:v>1.5205973351784667</c:v>
                </c:pt>
                <c:pt idx="496">
                  <c:v>1.4736208136661555</c:v>
                </c:pt>
                <c:pt idx="497">
                  <c:v>1.4648444069193691</c:v>
                </c:pt>
                <c:pt idx="498">
                  <c:v>1.4675184712256837</c:v>
                </c:pt>
                <c:pt idx="499">
                  <c:v>1.4874130105775667</c:v>
                </c:pt>
                <c:pt idx="500">
                  <c:v>1.5050965877526652</c:v>
                </c:pt>
                <c:pt idx="501">
                  <c:v>1.5127011593068662</c:v>
                </c:pt>
                <c:pt idx="502">
                  <c:v>1.5188259772321602</c:v>
                </c:pt>
                <c:pt idx="503">
                  <c:v>1.5275349607613462</c:v>
                </c:pt>
                <c:pt idx="504">
                  <c:v>1.5281541491728881</c:v>
                </c:pt>
                <c:pt idx="505">
                  <c:v>1.53581716152833</c:v>
                </c:pt>
                <c:pt idx="506">
                  <c:v>1.5430202688823389</c:v>
                </c:pt>
                <c:pt idx="507">
                  <c:v>1.5538232724141801</c:v>
                </c:pt>
                <c:pt idx="508">
                  <c:v>1.5577384484044903</c:v>
                </c:pt>
                <c:pt idx="509">
                  <c:v>1.5614048516727128</c:v>
                </c:pt>
                <c:pt idx="510">
                  <c:v>1.5634640305480647</c:v>
                </c:pt>
                <c:pt idx="511">
                  <c:v>1.5585221988695375</c:v>
                </c:pt>
                <c:pt idx="512">
                  <c:v>1.5530706540422208</c:v>
                </c:pt>
                <c:pt idx="513">
                  <c:v>1.5346980726970227</c:v>
                </c:pt>
                <c:pt idx="514">
                  <c:v>1.5249980031694097</c:v>
                </c:pt>
                <c:pt idx="515">
                  <c:v>1.5238969177462471</c:v>
                </c:pt>
                <c:pt idx="516">
                  <c:v>1.51906630399841</c:v>
                </c:pt>
                <c:pt idx="517">
                  <c:v>1.516939643684287</c:v>
                </c:pt>
                <c:pt idx="518">
                  <c:v>1.5157411819273159</c:v>
                </c:pt>
                <c:pt idx="519">
                  <c:v>1.511429444631966</c:v>
                </c:pt>
                <c:pt idx="520">
                  <c:v>1.5034609952167606</c:v>
                </c:pt>
                <c:pt idx="521">
                  <c:v>1.4937597140480545</c:v>
                </c:pt>
                <c:pt idx="522">
                  <c:v>1.4908392015141783</c:v>
                </c:pt>
                <c:pt idx="523">
                  <c:v>1.4916952813110949</c:v>
                </c:pt>
                <c:pt idx="524">
                  <c:v>1.496175687898134</c:v>
                </c:pt>
                <c:pt idx="525">
                  <c:v>1.4947974774589092</c:v>
                </c:pt>
                <c:pt idx="526">
                  <c:v>1.4947974774589095</c:v>
                </c:pt>
                <c:pt idx="527">
                  <c:v>1.4972572110384705</c:v>
                </c:pt>
                <c:pt idx="528">
                  <c:v>1.5009048705104169</c:v>
                </c:pt>
                <c:pt idx="529">
                  <c:v>1.5044269439186637</c:v>
                </c:pt>
                <c:pt idx="530">
                  <c:v>1.5107807299645026</c:v>
                </c:pt>
                <c:pt idx="531">
                  <c:v>1.537890170350293</c:v>
                </c:pt>
                <c:pt idx="532">
                  <c:v>1.5549169680525512</c:v>
                </c:pt>
                <c:pt idx="533">
                  <c:v>1.5756969206725706</c:v>
                </c:pt>
                <c:pt idx="534">
                  <c:v>1.5827071426158137</c:v>
                </c:pt>
                <c:pt idx="535">
                  <c:v>1.5873230179382918</c:v>
                </c:pt>
                <c:pt idx="536">
                  <c:v>1.5863825827203182</c:v>
                </c:pt>
                <c:pt idx="537">
                  <c:v>1.5865766664347662</c:v>
                </c:pt>
                <c:pt idx="538">
                  <c:v>1.5876577637400122</c:v>
                </c:pt>
                <c:pt idx="539">
                  <c:v>1.5870869154657703</c:v>
                </c:pt>
                <c:pt idx="540">
                  <c:v>1.5846372097014363</c:v>
                </c:pt>
                <c:pt idx="541">
                  <c:v>1.585143559716137</c:v>
                </c:pt>
                <c:pt idx="542">
                  <c:v>1.5828606621854693</c:v>
                </c:pt>
                <c:pt idx="543">
                  <c:v>1.5837646186333068</c:v>
                </c:pt>
                <c:pt idx="544">
                  <c:v>1.5865439454329606</c:v>
                </c:pt>
                <c:pt idx="545">
                  <c:v>1.5884872872225155</c:v>
                </c:pt>
                <c:pt idx="546">
                  <c:v>1.5935449324779349</c:v>
                </c:pt>
                <c:pt idx="547">
                  <c:v>1.6033736001214249</c:v>
                </c:pt>
                <c:pt idx="548">
                  <c:v>1.6082434893625603</c:v>
                </c:pt>
                <c:pt idx="549">
                  <c:v>1.6119831591522586</c:v>
                </c:pt>
                <c:pt idx="550">
                  <c:v>1.6152423073888398</c:v>
                </c:pt>
                <c:pt idx="551">
                  <c:v>1.6129374796416915</c:v>
                </c:pt>
                <c:pt idx="552">
                  <c:v>1.6110590185583631</c:v>
                </c:pt>
                <c:pt idx="553">
                  <c:v>1.6047638111008482</c:v>
                </c:pt>
                <c:pt idx="554">
                  <c:v>1.6047638111008482</c:v>
                </c:pt>
                <c:pt idx="555">
                  <c:v>1.6018272136968821</c:v>
                </c:pt>
                <c:pt idx="556">
                  <c:v>1.6030945822271319</c:v>
                </c:pt>
                <c:pt idx="557">
                  <c:v>1.6042201653971389</c:v>
                </c:pt>
                <c:pt idx="558">
                  <c:v>1.6046584280032443</c:v>
                </c:pt>
                <c:pt idx="559">
                  <c:v>1.6052813343985906</c:v>
                </c:pt>
                <c:pt idx="560">
                  <c:v>1.6052813343985906</c:v>
                </c:pt>
                <c:pt idx="561">
                  <c:v>1.5993563184232549</c:v>
                </c:pt>
                <c:pt idx="562">
                  <c:v>1.5967736215946411</c:v>
                </c:pt>
                <c:pt idx="563">
                  <c:v>1.5936221434503848</c:v>
                </c:pt>
                <c:pt idx="564">
                  <c:v>1.5831724568965349</c:v>
                </c:pt>
                <c:pt idx="565">
                  <c:v>1.5839973175348014</c:v>
                </c:pt>
                <c:pt idx="566">
                  <c:v>1.5822076209541127</c:v>
                </c:pt>
                <c:pt idx="567">
                  <c:v>1.5733804772584237</c:v>
                </c:pt>
                <c:pt idx="568">
                  <c:v>1.5695957697592218</c:v>
                </c:pt>
                <c:pt idx="569">
                  <c:v>1.567152936022278</c:v>
                </c:pt>
                <c:pt idx="570">
                  <c:v>1.5623879908642226</c:v>
                </c:pt>
                <c:pt idx="571">
                  <c:v>1.5533748493973718</c:v>
                </c:pt>
                <c:pt idx="572">
                  <c:v>1.5476497756724792</c:v>
                </c:pt>
                <c:pt idx="573">
                  <c:v>1.5460068802996463</c:v>
                </c:pt>
                <c:pt idx="574">
                  <c:v>1.5415267793113256</c:v>
                </c:pt>
                <c:pt idx="575">
                  <c:v>1.5371076121624192</c:v>
                </c:pt>
                <c:pt idx="576">
                  <c:v>1.531950956811428</c:v>
                </c:pt>
                <c:pt idx="577">
                  <c:v>1.5262898767005186</c:v>
                </c:pt>
                <c:pt idx="578">
                  <c:v>1.5262898767005184</c:v>
                </c:pt>
                <c:pt idx="579">
                  <c:v>1.5299999999999998</c:v>
                </c:pt>
                <c:pt idx="580">
                  <c:v>1.5364426303552647</c:v>
                </c:pt>
                <c:pt idx="581">
                  <c:v>1.5350900408617971</c:v>
                </c:pt>
                <c:pt idx="582">
                  <c:v>1.5719209569863619</c:v>
                </c:pt>
                <c:pt idx="583">
                  <c:v>1.5910360757656656</c:v>
                </c:pt>
                <c:pt idx="584">
                  <c:v>1.6134941535225777</c:v>
                </c:pt>
                <c:pt idx="585">
                  <c:v>1.631223374405995</c:v>
                </c:pt>
                <c:pt idx="586">
                  <c:v>1.6599605208470054</c:v>
                </c:pt>
                <c:pt idx="587">
                  <c:v>1.6957815285463989</c:v>
                </c:pt>
                <c:pt idx="588">
                  <c:v>1.7206915647304282</c:v>
                </c:pt>
                <c:pt idx="589">
                  <c:v>1.7435098422654327</c:v>
                </c:pt>
                <c:pt idx="590">
                  <c:v>1.7576674535034127</c:v>
                </c:pt>
                <c:pt idx="591">
                  <c:v>1.7702341364171237</c:v>
                </c:pt>
                <c:pt idx="592">
                  <c:v>1.7803947169821301</c:v>
                </c:pt>
                <c:pt idx="593">
                  <c:v>1.7792362239733905</c:v>
                </c:pt>
                <c:pt idx="594">
                  <c:v>1.7716373492787236</c:v>
                </c:pt>
                <c:pt idx="595">
                  <c:v>1.7651450933803579</c:v>
                </c:pt>
                <c:pt idx="596">
                  <c:v>1.7610899811244423</c:v>
                </c:pt>
                <c:pt idx="597">
                  <c:v>1.7558879246479981</c:v>
                </c:pt>
                <c:pt idx="598">
                  <c:v>1.7533292281807591</c:v>
                </c:pt>
                <c:pt idx="599">
                  <c:v>1.751601241935751</c:v>
                </c:pt>
                <c:pt idx="600">
                  <c:v>1.7492362737709435</c:v>
                </c:pt>
                <c:pt idx="601">
                  <c:v>1.7392834219459481</c:v>
                </c:pt>
                <c:pt idx="602">
                  <c:v>1.7406960160435452</c:v>
                </c:pt>
                <c:pt idx="603">
                  <c:v>1.7409954954040925</c:v>
                </c:pt>
                <c:pt idx="604">
                  <c:v>1.84318617283986</c:v>
                </c:pt>
                <c:pt idx="605">
                  <c:v>1.8895386710278395</c:v>
                </c:pt>
                <c:pt idx="606">
                  <c:v>1.9123623061793262</c:v>
                </c:pt>
                <c:pt idx="607">
                  <c:v>1.9247205133381866</c:v>
                </c:pt>
                <c:pt idx="608">
                  <c:v>1.9371650650011734</c:v>
                </c:pt>
                <c:pt idx="609">
                  <c:v>1.9364182270775174</c:v>
                </c:pt>
                <c:pt idx="610">
                  <c:v>1.9264023244727773</c:v>
                </c:pt>
                <c:pt idx="611">
                  <c:v>1.9040951238460684</c:v>
                </c:pt>
                <c:pt idx="612">
                  <c:v>1.8733393130149443</c:v>
                </c:pt>
                <c:pt idx="613">
                  <c:v>1.83972547368793</c:v>
                </c:pt>
                <c:pt idx="614">
                  <c:v>1.8052642289918679</c:v>
                </c:pt>
                <c:pt idx="615">
                  <c:v>1.7764844395828565</c:v>
                </c:pt>
                <c:pt idx="616">
                  <c:v>1.7464044877009519</c:v>
                </c:pt>
                <c:pt idx="617">
                  <c:v>1.7099656957444789</c:v>
                </c:pt>
                <c:pt idx="618">
                  <c:v>1.6735703652084388</c:v>
                </c:pt>
                <c:pt idx="619">
                  <c:v>1.6291598059693695</c:v>
                </c:pt>
                <c:pt idx="620">
                  <c:v>1.5807052771483883</c:v>
                </c:pt>
                <c:pt idx="621">
                  <c:v>1.5144116572888688</c:v>
                </c:pt>
                <c:pt idx="622">
                  <c:v>1.4190331408176466</c:v>
                </c:pt>
                <c:pt idx="623">
                  <c:v>1.3044730527515265</c:v>
                </c:pt>
                <c:pt idx="624">
                  <c:v>1.3252156681233502</c:v>
                </c:pt>
                <c:pt idx="625">
                  <c:v>1.3582997635311198</c:v>
                </c:pt>
                <c:pt idx="626">
                  <c:v>1.3766140573339767</c:v>
                </c:pt>
                <c:pt idx="627">
                  <c:v>1.3928876966981054</c:v>
                </c:pt>
                <c:pt idx="628">
                  <c:v>1.4003314370125641</c:v>
                </c:pt>
                <c:pt idx="629">
                  <c:v>1.4043323720768073</c:v>
                </c:pt>
                <c:pt idx="630">
                  <c:v>1.405602373083936</c:v>
                </c:pt>
                <c:pt idx="631">
                  <c:v>1.4062605603332703</c:v>
                </c:pt>
                <c:pt idx="632">
                  <c:v>1.4004417692095035</c:v>
                </c:pt>
                <c:pt idx="633">
                  <c:v>1.398726849866931</c:v>
                </c:pt>
                <c:pt idx="634">
                  <c:v>1.3964248776712005</c:v>
                </c:pt>
                <c:pt idx="635">
                  <c:v>1.388277046781192</c:v>
                </c:pt>
                <c:pt idx="636">
                  <c:v>1.3752269800004513</c:v>
                </c:pt>
                <c:pt idx="637">
                  <c:v>1.3632696401019029</c:v>
                </c:pt>
                <c:pt idx="638">
                  <c:v>1.3619923072370879</c:v>
                </c:pt>
                <c:pt idx="639">
                  <c:v>1.3574106451576808</c:v>
                </c:pt>
                <c:pt idx="640">
                  <c:v>1.3542166560779321</c:v>
                </c:pt>
                <c:pt idx="641">
                  <c:v>1.3520479565673502</c:v>
                </c:pt>
                <c:pt idx="642">
                  <c:v>1.348278726147224</c:v>
                </c:pt>
                <c:pt idx="643">
                  <c:v>1.3483065096031519</c:v>
                </c:pt>
                <c:pt idx="644">
                  <c:v>1.3496359666265525</c:v>
                </c:pt>
                <c:pt idx="645">
                  <c:v>1.3400268316572048</c:v>
                </c:pt>
                <c:pt idx="646">
                  <c:v>1.3522452125708979</c:v>
                </c:pt>
                <c:pt idx="647">
                  <c:v>1.3674980886626715</c:v>
                </c:pt>
                <c:pt idx="648">
                  <c:v>1.373</c:v>
                </c:pt>
                <c:pt idx="649">
                  <c:v>1.3694278081873308</c:v>
                </c:pt>
                <c:pt idx="650">
                  <c:v>1.3623419738301559</c:v>
                </c:pt>
                <c:pt idx="651">
                  <c:v>1.3593888264668967</c:v>
                </c:pt>
                <c:pt idx="652">
                  <c:v>1.3580418590256482</c:v>
                </c:pt>
                <c:pt idx="653">
                  <c:v>1.3539024730139906</c:v>
                </c:pt>
                <c:pt idx="654">
                  <c:v>1.3488546002734085</c:v>
                </c:pt>
                <c:pt idx="655">
                  <c:v>1.3461755368774981</c:v>
                </c:pt>
                <c:pt idx="656">
                  <c:v>1.3377291169972549</c:v>
                </c:pt>
                <c:pt idx="657">
                  <c:v>1.3296214264281427</c:v>
                </c:pt>
                <c:pt idx="658">
                  <c:v>1.3169839888849468</c:v>
                </c:pt>
                <c:pt idx="659">
                  <c:v>1.3078048315994679</c:v>
                </c:pt>
                <c:pt idx="660">
                  <c:v>1.3000492878916221</c:v>
                </c:pt>
                <c:pt idx="661">
                  <c:v>1.2976670342148007</c:v>
                </c:pt>
                <c:pt idx="662">
                  <c:v>1.2826217188949265</c:v>
                </c:pt>
                <c:pt idx="663">
                  <c:v>1.2599835028025954</c:v>
                </c:pt>
                <c:pt idx="664">
                  <c:v>1.2435700497903406</c:v>
                </c:pt>
                <c:pt idx="665">
                  <c:v>1.2283289982299976</c:v>
                </c:pt>
                <c:pt idx="666">
                  <c:v>1.2246176266470683</c:v>
                </c:pt>
                <c:pt idx="667">
                  <c:v>1.2239218873531728</c:v>
                </c:pt>
                <c:pt idx="668">
                  <c:v>1.2218040696470782</c:v>
                </c:pt>
                <c:pt idx="669">
                  <c:v>1.2164675492133317</c:v>
                </c:pt>
                <c:pt idx="670">
                  <c:v>1.2028385650566429</c:v>
                </c:pt>
                <c:pt idx="671">
                  <c:v>1.20070288632839</c:v>
                </c:pt>
                <c:pt idx="672">
                  <c:v>1.199329915767489</c:v>
                </c:pt>
                <c:pt idx="673">
                  <c:v>1.2000674455502136</c:v>
                </c:pt>
                <c:pt idx="674">
                  <c:v>1.1984874386814666</c:v>
                </c:pt>
                <c:pt idx="675">
                  <c:v>1.1990452186216787</c:v>
                </c:pt>
                <c:pt idx="676">
                  <c:v>1.1998795586279427</c:v>
                </c:pt>
                <c:pt idx="677">
                  <c:v>1.2025908340833571</c:v>
                </c:pt>
                <c:pt idx="678">
                  <c:v>1.2003679267895586</c:v>
                </c:pt>
                <c:pt idx="679">
                  <c:v>1.1980985347788746</c:v>
                </c:pt>
                <c:pt idx="680">
                  <c:v>1.2001717477313465</c:v>
                </c:pt>
                <c:pt idx="681">
                  <c:v>1.198537115073973</c:v>
                </c:pt>
                <c:pt idx="682">
                  <c:v>1.1983773976393994</c:v>
                </c:pt>
                <c:pt idx="683">
                  <c:v>1.1961675076374738</c:v>
                </c:pt>
                <c:pt idx="684">
                  <c:v>1.1952557467468379</c:v>
                </c:pt>
                <c:pt idx="685">
                  <c:v>1.1942589276225897</c:v>
                </c:pt>
                <c:pt idx="686">
                  <c:v>1.1990208288141717</c:v>
                </c:pt>
                <c:pt idx="687">
                  <c:v>1.1990208288141717</c:v>
                </c:pt>
                <c:pt idx="688">
                  <c:v>1.2050438427878067</c:v>
                </c:pt>
                <c:pt idx="689">
                  <c:v>1.205415229867973</c:v>
                </c:pt>
                <c:pt idx="690">
                  <c:v>1.2049113554499506</c:v>
                </c:pt>
                <c:pt idx="691">
                  <c:v>1.202450768316861</c:v>
                </c:pt>
                <c:pt idx="692">
                  <c:v>1.1998297681689896</c:v>
                </c:pt>
                <c:pt idx="693">
                  <c:v>1.1963590326340057</c:v>
                </c:pt>
                <c:pt idx="694">
                  <c:v>1.1940820097282785</c:v>
                </c:pt>
                <c:pt idx="695">
                  <c:v>1.1897224349619582</c:v>
                </c:pt>
                <c:pt idx="696">
                  <c:v>1.1816003412959346</c:v>
                </c:pt>
                <c:pt idx="697">
                  <c:v>1.1690366781563466</c:v>
                </c:pt>
                <c:pt idx="698">
                  <c:v>1.1659285192909001</c:v>
                </c:pt>
                <c:pt idx="699">
                  <c:v>1.173613529842767</c:v>
                </c:pt>
                <c:pt idx="700">
                  <c:v>1.1771803297304744</c:v>
                </c:pt>
                <c:pt idx="701">
                  <c:v>1.1750657610229462</c:v>
                </c:pt>
                <c:pt idx="702">
                  <c:v>1.1735720540381325</c:v>
                </c:pt>
                <c:pt idx="703">
                  <c:v>1.1793205119583399</c:v>
                </c:pt>
                <c:pt idx="704">
                  <c:v>1.1808772874605313</c:v>
                </c:pt>
                <c:pt idx="705">
                  <c:v>1.190514821266127</c:v>
                </c:pt>
                <c:pt idx="706">
                  <c:v>1.1995075559340513</c:v>
                </c:pt>
                <c:pt idx="707">
                  <c:v>1.1954431338792917</c:v>
                </c:pt>
                <c:pt idx="708">
                  <c:v>1.1987613632450809</c:v>
                </c:pt>
                <c:pt idx="709">
                  <c:v>1.1982412871239994</c:v>
                </c:pt>
                <c:pt idx="710">
                  <c:v>1.1950783211602067</c:v>
                </c:pt>
                <c:pt idx="711">
                  <c:v>1.1826516352475773</c:v>
                </c:pt>
                <c:pt idx="712">
                  <c:v>1.1662287522621351</c:v>
                </c:pt>
                <c:pt idx="713">
                  <c:v>1.1574825896849052</c:v>
                </c:pt>
                <c:pt idx="714">
                  <c:v>1.1463415256987226</c:v>
                </c:pt>
                <c:pt idx="715">
                  <c:v>1.1269209964012505</c:v>
                </c:pt>
                <c:pt idx="716">
                  <c:v>1.1033622689098213</c:v>
                </c:pt>
                <c:pt idx="717">
                  <c:v>1.0753732326371086</c:v>
                </c:pt>
                <c:pt idx="718">
                  <c:v>1.0392932117297988</c:v>
                </c:pt>
                <c:pt idx="719">
                  <c:v>1.0199871273880816</c:v>
                </c:pt>
                <c:pt idx="720">
                  <c:v>1.0056261503002542</c:v>
                </c:pt>
                <c:pt idx="721">
                  <c:v>0.98038303137664407</c:v>
                </c:pt>
                <c:pt idx="722">
                  <c:v>0.95641403716648199</c:v>
                </c:pt>
                <c:pt idx="723">
                  <c:v>0.94041064515768125</c:v>
                </c:pt>
                <c:pt idx="724">
                  <c:v>0.92441725559114085</c:v>
                </c:pt>
                <c:pt idx="725">
                  <c:v>0.92093473631142342</c:v>
                </c:pt>
                <c:pt idx="726">
                  <c:v>0.91787761134463364</c:v>
                </c:pt>
                <c:pt idx="727">
                  <c:v>0.91254409477236542</c:v>
                </c:pt>
                <c:pt idx="728">
                  <c:v>0.91035563716909473</c:v>
                </c:pt>
                <c:pt idx="729">
                  <c:v>0.91016753636077485</c:v>
                </c:pt>
                <c:pt idx="730">
                  <c:v>0.91095963884632014</c:v>
                </c:pt>
                <c:pt idx="731">
                  <c:v>0.89840905875390986</c:v>
                </c:pt>
                <c:pt idx="732">
                  <c:v>0.89493584466786325</c:v>
                </c:pt>
                <c:pt idx="733">
                  <c:v>0.89623511641046139</c:v>
                </c:pt>
                <c:pt idx="734">
                  <c:v>0.89308398183685445</c:v>
                </c:pt>
                <c:pt idx="735">
                  <c:v>0.89465831427961306</c:v>
                </c:pt>
                <c:pt idx="736">
                  <c:v>0.8961361720781521</c:v>
                </c:pt>
                <c:pt idx="737">
                  <c:v>0.89394838627006823</c:v>
                </c:pt>
                <c:pt idx="738">
                  <c:v>0.8893834618749058</c:v>
                </c:pt>
                <c:pt idx="739">
                  <c:v>0.88600850841425582</c:v>
                </c:pt>
                <c:pt idx="740">
                  <c:v>0.88287683363140523</c:v>
                </c:pt>
                <c:pt idx="741">
                  <c:v>0.87759630875785066</c:v>
                </c:pt>
                <c:pt idx="742">
                  <c:v>0.87557666099261189</c:v>
                </c:pt>
                <c:pt idx="743">
                  <c:v>0.87041658831634039</c:v>
                </c:pt>
                <c:pt idx="744">
                  <c:v>0.86759023144855107</c:v>
                </c:pt>
                <c:pt idx="745">
                  <c:v>0.86229633900622171</c:v>
                </c:pt>
                <c:pt idx="746">
                  <c:v>0.8561937667748879</c:v>
                </c:pt>
                <c:pt idx="747">
                  <c:v>0.86282903084692308</c:v>
                </c:pt>
                <c:pt idx="748">
                  <c:v>0.87012906513458133</c:v>
                </c:pt>
                <c:pt idx="749">
                  <c:v>0.88356403642096082</c:v>
                </c:pt>
                <c:pt idx="750">
                  <c:v>0.9061330863230449</c:v>
                </c:pt>
                <c:pt idx="751">
                  <c:v>0.9167132541573817</c:v>
                </c:pt>
                <c:pt idx="752">
                  <c:v>0.93107670031387157</c:v>
                </c:pt>
                <c:pt idx="753">
                  <c:v>0.94091097022204173</c:v>
                </c:pt>
                <c:pt idx="754">
                  <c:v>0.94850956618595084</c:v>
                </c:pt>
                <c:pt idx="755">
                  <c:v>0.96287610423453784</c:v>
                </c:pt>
                <c:pt idx="756">
                  <c:v>0.97395813686641641</c:v>
                </c:pt>
                <c:pt idx="757">
                  <c:v>0.98354332499086727</c:v>
                </c:pt>
                <c:pt idx="758">
                  <c:v>0.98841360243391174</c:v>
                </c:pt>
                <c:pt idx="759">
                  <c:v>0.99785269157278944</c:v>
                </c:pt>
                <c:pt idx="760">
                  <c:v>1.0075097002479163</c:v>
                </c:pt>
                <c:pt idx="761">
                  <c:v>1.015356575241505</c:v>
                </c:pt>
                <c:pt idx="762">
                  <c:v>1.0193731852344095</c:v>
                </c:pt>
                <c:pt idx="763">
                  <c:v>1.02673371969745</c:v>
                </c:pt>
                <c:pt idx="764">
                  <c:v>1.0275732276195297</c:v>
                </c:pt>
                <c:pt idx="765">
                  <c:v>1.023254261260464</c:v>
                </c:pt>
                <c:pt idx="766">
                  <c:v>1.0140761999543755</c:v>
                </c:pt>
                <c:pt idx="767">
                  <c:v>1.0111909173956368</c:v>
                </c:pt>
                <c:pt idx="768">
                  <c:v>1.0081494633247943</c:v>
                </c:pt>
                <c:pt idx="769">
                  <c:v>1.00866320542298</c:v>
                </c:pt>
                <c:pt idx="770">
                  <c:v>1.0108916340365355</c:v>
                </c:pt>
                <c:pt idx="771">
                  <c:v>1.0105815090134813</c:v>
                </c:pt>
                <c:pt idx="772">
                  <c:v>1.0127471864103295</c:v>
                </c:pt>
                <c:pt idx="773">
                  <c:v>1.0088581473286549</c:v>
                </c:pt>
                <c:pt idx="774">
                  <c:v>1.0038096567050565</c:v>
                </c:pt>
                <c:pt idx="775">
                  <c:v>1.0037249058575926</c:v>
                </c:pt>
                <c:pt idx="776">
                  <c:v>1.0036310733535765</c:v>
                </c:pt>
                <c:pt idx="777">
                  <c:v>1.0034842470835752</c:v>
                </c:pt>
                <c:pt idx="778">
                  <c:v>1.0170977406651169</c:v>
                </c:pt>
                <c:pt idx="779">
                  <c:v>1.0214972526435717</c:v>
                </c:pt>
                <c:pt idx="780">
                  <c:v>1.0228568614195988</c:v>
                </c:pt>
                <c:pt idx="781">
                  <c:v>1.0232546677484389</c:v>
                </c:pt>
                <c:pt idx="782">
                  <c:v>1.0251591021352056</c:v>
                </c:pt>
                <c:pt idx="783">
                  <c:v>1.024827155109608</c:v>
                </c:pt>
                <c:pt idx="784">
                  <c:v>1.0251591021352056</c:v>
                </c:pt>
                <c:pt idx="785">
                  <c:v>1.0253338555618405</c:v>
                </c:pt>
                <c:pt idx="786">
                  <c:v>1.0264839537769883</c:v>
                </c:pt>
                <c:pt idx="787">
                  <c:v>1.0315070687664851</c:v>
                </c:pt>
                <c:pt idx="788">
                  <c:v>1.0476975049278907</c:v>
                </c:pt>
                <c:pt idx="789">
                  <c:v>1.0606216768520349</c:v>
                </c:pt>
                <c:pt idx="790">
                  <c:v>1.0606216768520351</c:v>
                </c:pt>
                <c:pt idx="791">
                  <c:v>1.0608795651786345</c:v>
                </c:pt>
                <c:pt idx="792">
                  <c:v>1.0670945632210302</c:v>
                </c:pt>
                <c:pt idx="793">
                  <c:v>1.0656002356464822</c:v>
                </c:pt>
                <c:pt idx="794">
                  <c:v>1.0672540649063136</c:v>
                </c:pt>
                <c:pt idx="795">
                  <c:v>1.080299035414735</c:v>
                </c:pt>
                <c:pt idx="796">
                  <c:v>1.0864650769853803</c:v>
                </c:pt>
                <c:pt idx="797">
                  <c:v>1.0885590185583631</c:v>
                </c:pt>
                <c:pt idx="798">
                  <c:v>1.084003571362314</c:v>
                </c:pt>
                <c:pt idx="799">
                  <c:v>1.0845608616365867</c:v>
                </c:pt>
                <c:pt idx="800">
                  <c:v>1.0836592837853285</c:v>
                </c:pt>
                <c:pt idx="801">
                  <c:v>1.0834053940399602</c:v>
                </c:pt>
                <c:pt idx="802">
                  <c:v>1.0838665099762976</c:v>
                </c:pt>
                <c:pt idx="803">
                  <c:v>1.0868345786997107</c:v>
                </c:pt>
                <c:pt idx="804">
                  <c:v>1.0904404733328763</c:v>
                </c:pt>
                <c:pt idx="805">
                  <c:v>1.0922588379893432</c:v>
                </c:pt>
                <c:pt idx="806">
                  <c:v>1.0926009586230123</c:v>
                </c:pt>
                <c:pt idx="807">
                  <c:v>1.0889677056627918</c:v>
                </c:pt>
                <c:pt idx="808">
                  <c:v>1.0773474752668808</c:v>
                </c:pt>
                <c:pt idx="809">
                  <c:v>1.0639216497665112</c:v>
                </c:pt>
                <c:pt idx="810">
                  <c:v>1.0634818216301956</c:v>
                </c:pt>
                <c:pt idx="811">
                  <c:v>1.0613363679414696</c:v>
                </c:pt>
                <c:pt idx="812">
                  <c:v>1.0517995073876683</c:v>
                </c:pt>
                <c:pt idx="813">
                  <c:v>1.0506492334871016</c:v>
                </c:pt>
                <c:pt idx="814">
                  <c:v>1.0528538641832026</c:v>
                </c:pt>
                <c:pt idx="815">
                  <c:v>1.0518375906817399</c:v>
                </c:pt>
                <c:pt idx="816">
                  <c:v>1.0544464902142623</c:v>
                </c:pt>
                <c:pt idx="817">
                  <c:v>1.0546191378158281</c:v>
                </c:pt>
                <c:pt idx="818">
                  <c:v>1.0547871981600476</c:v>
                </c:pt>
                <c:pt idx="819">
                  <c:v>1.0477679525446473</c:v>
                </c:pt>
                <c:pt idx="820">
                  <c:v>1.0452957596683767</c:v>
                </c:pt>
                <c:pt idx="821">
                  <c:v>1.042351042210627</c:v>
                </c:pt>
                <c:pt idx="822">
                  <c:v>1.0349732295682224</c:v>
                </c:pt>
                <c:pt idx="823">
                  <c:v>1.0230708740730856</c:v>
                </c:pt>
                <c:pt idx="824">
                  <c:v>1.0068103769678407</c:v>
                </c:pt>
                <c:pt idx="825">
                  <c:v>0.99277394359001814</c:v>
                </c:pt>
                <c:pt idx="826">
                  <c:v>0.97722559168144907</c:v>
                </c:pt>
                <c:pt idx="827">
                  <c:v>0.96494840213812028</c:v>
                </c:pt>
                <c:pt idx="828">
                  <c:v>0.95528756934560666</c:v>
                </c:pt>
                <c:pt idx="829">
                  <c:v>0.94468360288435238</c:v>
                </c:pt>
                <c:pt idx="830">
                  <c:v>0.93704228019054581</c:v>
                </c:pt>
                <c:pt idx="831">
                  <c:v>0.92500000000000004</c:v>
                </c:pt>
                <c:pt idx="832">
                  <c:v>0.9242606358910177</c:v>
                </c:pt>
                <c:pt idx="833">
                  <c:v>0.92479075450674075</c:v>
                </c:pt>
                <c:pt idx="834">
                  <c:v>0.92626785107312748</c:v>
                </c:pt>
                <c:pt idx="835">
                  <c:v>0.9271885302011198</c:v>
                </c:pt>
                <c:pt idx="836">
                  <c:v>0.92772271373563231</c:v>
                </c:pt>
                <c:pt idx="837">
                  <c:v>0.92499404694402176</c:v>
                </c:pt>
                <c:pt idx="838">
                  <c:v>0.92342995584985377</c:v>
                </c:pt>
                <c:pt idx="839">
                  <c:v>0.92204010809799031</c:v>
                </c:pt>
                <c:pt idx="840">
                  <c:v>0.92092995584985393</c:v>
                </c:pt>
                <c:pt idx="841">
                  <c:v>0.92424621190379297</c:v>
                </c:pt>
                <c:pt idx="842">
                  <c:v>0.92683656674930581</c:v>
                </c:pt>
                <c:pt idx="843">
                  <c:v>0.92603337125911889</c:v>
                </c:pt>
                <c:pt idx="844">
                  <c:v>0.9306144468948776</c:v>
                </c:pt>
                <c:pt idx="845">
                  <c:v>0.93678743543112664</c:v>
                </c:pt>
                <c:pt idx="846">
                  <c:v>0.93577378084592189</c:v>
                </c:pt>
                <c:pt idx="847">
                  <c:v>0.93456810088054953</c:v>
                </c:pt>
                <c:pt idx="848">
                  <c:v>0.93319523358130951</c:v>
                </c:pt>
                <c:pt idx="849">
                  <c:v>0.9344385063929791</c:v>
                </c:pt>
                <c:pt idx="850">
                  <c:v>0.93987848705488097</c:v>
                </c:pt>
                <c:pt idx="851">
                  <c:v>0.94036692708297209</c:v>
                </c:pt>
                <c:pt idx="852">
                  <c:v>0.93531199302267609</c:v>
                </c:pt>
                <c:pt idx="853">
                  <c:v>0.92699473669630339</c:v>
                </c:pt>
                <c:pt idx="854">
                  <c:v>0.92325259063880094</c:v>
                </c:pt>
                <c:pt idx="855">
                  <c:v>0.91788534820294476</c:v>
                </c:pt>
                <c:pt idx="856">
                  <c:v>0.90385646968299194</c:v>
                </c:pt>
                <c:pt idx="857">
                  <c:v>0.8935811133576812</c:v>
                </c:pt>
                <c:pt idx="858">
                  <c:v>0.88946018098373203</c:v>
                </c:pt>
                <c:pt idx="859">
                  <c:v>0.89181811750782014</c:v>
                </c:pt>
                <c:pt idx="860">
                  <c:v>0.89067764002537153</c:v>
                </c:pt>
                <c:pt idx="861">
                  <c:v>0.89314185110040312</c:v>
                </c:pt>
                <c:pt idx="862">
                  <c:v>0.89645058418010026</c:v>
                </c:pt>
                <c:pt idx="863">
                  <c:v>0.89782674546073737</c:v>
                </c:pt>
                <c:pt idx="864">
                  <c:v>0.90267224328878992</c:v>
                </c:pt>
                <c:pt idx="865">
                  <c:v>0.9055267053380337</c:v>
                </c:pt>
                <c:pt idx="866">
                  <c:v>0.90814033879226641</c:v>
                </c:pt>
                <c:pt idx="867">
                  <c:v>0.91279324593890343</c:v>
                </c:pt>
                <c:pt idx="868">
                  <c:v>0.91382551811546286</c:v>
                </c:pt>
                <c:pt idx="869">
                  <c:v>0.91454493247793511</c:v>
                </c:pt>
                <c:pt idx="870">
                  <c:v>0.91370507773646847</c:v>
                </c:pt>
                <c:pt idx="871">
                  <c:v>0.91141662210337393</c:v>
                </c:pt>
                <c:pt idx="872">
                  <c:v>0.9077495551587339</c:v>
                </c:pt>
                <c:pt idx="873">
                  <c:v>0.90371812928829609</c:v>
                </c:pt>
                <c:pt idx="874">
                  <c:v>0.89973229344616279</c:v>
                </c:pt>
                <c:pt idx="875">
                  <c:v>0.90557438524302003</c:v>
                </c:pt>
                <c:pt idx="876">
                  <c:v>0.91525480754415078</c:v>
                </c:pt>
                <c:pt idx="877">
                  <c:v>0.93526157893552619</c:v>
                </c:pt>
                <c:pt idx="878">
                  <c:v>0.94116936997377942</c:v>
                </c:pt>
                <c:pt idx="879">
                  <c:v>0.93376063781632723</c:v>
                </c:pt>
                <c:pt idx="880">
                  <c:v>0.92607892005098935</c:v>
                </c:pt>
                <c:pt idx="881">
                  <c:v>0.91995534824205594</c:v>
                </c:pt>
                <c:pt idx="882">
                  <c:v>0.91280050784737821</c:v>
                </c:pt>
                <c:pt idx="883">
                  <c:v>0.90710338839552307</c:v>
                </c:pt>
                <c:pt idx="884">
                  <c:v>0.89883924714260321</c:v>
                </c:pt>
                <c:pt idx="885">
                  <c:v>0.89307705927208159</c:v>
                </c:pt>
                <c:pt idx="886">
                  <c:v>0.88479038610159177</c:v>
                </c:pt>
                <c:pt idx="887">
                  <c:v>0.87252071586106672</c:v>
                </c:pt>
                <c:pt idx="888">
                  <c:v>0.86670997676000139</c:v>
                </c:pt>
                <c:pt idx="889">
                  <c:v>0.85933575530194173</c:v>
                </c:pt>
                <c:pt idx="890">
                  <c:v>0.84749799032772477</c:v>
                </c:pt>
                <c:pt idx="891">
                  <c:v>0.83877346040688927</c:v>
                </c:pt>
                <c:pt idx="892">
                  <c:v>0.82599045732013165</c:v>
                </c:pt>
                <c:pt idx="893">
                  <c:v>0.8165083327547098</c:v>
                </c:pt>
                <c:pt idx="894">
                  <c:v>0.81042978130996113</c:v>
                </c:pt>
                <c:pt idx="895">
                  <c:v>0.81314190652640772</c:v>
                </c:pt>
                <c:pt idx="896">
                  <c:v>0.81492153112270171</c:v>
                </c:pt>
                <c:pt idx="897">
                  <c:v>0.8132696819891283</c:v>
                </c:pt>
                <c:pt idx="898">
                  <c:v>0.81375729530566931</c:v>
                </c:pt>
                <c:pt idx="899">
                  <c:v>0.81491783393238926</c:v>
                </c:pt>
                <c:pt idx="900">
                  <c:v>0.80922406909324496</c:v>
                </c:pt>
                <c:pt idx="901">
                  <c:v>0.80659735247328079</c:v>
                </c:pt>
                <c:pt idx="902">
                  <c:v>0.79877499545619757</c:v>
                </c:pt>
                <c:pt idx="903">
                  <c:v>0.79704340782989691</c:v>
                </c:pt>
                <c:pt idx="904">
                  <c:v>0.79049285677838865</c:v>
                </c:pt>
                <c:pt idx="905">
                  <c:v>0.78614912059746356</c:v>
                </c:pt>
                <c:pt idx="906">
                  <c:v>0.78059870978560475</c:v>
                </c:pt>
                <c:pt idx="907">
                  <c:v>0.76945552738231204</c:v>
                </c:pt>
                <c:pt idx="908">
                  <c:v>0.76233856505664321</c:v>
                </c:pt>
                <c:pt idx="909">
                  <c:v>0.75724451190127595</c:v>
                </c:pt>
                <c:pt idx="910">
                  <c:v>0.75428825037661928</c:v>
                </c:pt>
                <c:pt idx="911">
                  <c:v>0.75149999999999995</c:v>
                </c:pt>
                <c:pt idx="912">
                  <c:v>0.75897169055259595</c:v>
                </c:pt>
                <c:pt idx="913">
                  <c:v>0.77627797923255626</c:v>
                </c:pt>
                <c:pt idx="914">
                  <c:v>0.79663242448046345</c:v>
                </c:pt>
                <c:pt idx="915">
                  <c:v>0.81570788891204293</c:v>
                </c:pt>
                <c:pt idx="916">
                  <c:v>0.83294716999526086</c:v>
                </c:pt>
                <c:pt idx="917">
                  <c:v>0.84528905569041524</c:v>
                </c:pt>
                <c:pt idx="918">
                  <c:v>0.85626602454364953</c:v>
                </c:pt>
                <c:pt idx="919">
                  <c:v>0.8611580129568609</c:v>
                </c:pt>
                <c:pt idx="920">
                  <c:v>0.86546580696938735</c:v>
                </c:pt>
                <c:pt idx="921">
                  <c:v>0.86593220179290264</c:v>
                </c:pt>
                <c:pt idx="922">
                  <c:v>0.86527546534667965</c:v>
                </c:pt>
                <c:pt idx="923">
                  <c:v>0.8624232160612868</c:v>
                </c:pt>
                <c:pt idx="924">
                  <c:v>0.85795651146058116</c:v>
                </c:pt>
                <c:pt idx="925">
                  <c:v>0.8546492971859212</c:v>
                </c:pt>
                <c:pt idx="926">
                  <c:v>0.85254341761275465</c:v>
                </c:pt>
                <c:pt idx="927">
                  <c:v>0.8492873286141206</c:v>
                </c:pt>
                <c:pt idx="928">
                  <c:v>0.84719531871157083</c:v>
                </c:pt>
                <c:pt idx="929">
                  <c:v>0.84749789559307409</c:v>
                </c:pt>
                <c:pt idx="930">
                  <c:v>0.84726313442364021</c:v>
                </c:pt>
                <c:pt idx="931">
                  <c:v>0.84703520254071218</c:v>
                </c:pt>
                <c:pt idx="932">
                  <c:v>0.84703520254071218</c:v>
                </c:pt>
                <c:pt idx="933">
                  <c:v>0.84535527797534216</c:v>
                </c:pt>
                <c:pt idx="934">
                  <c:v>0.83879479617586883</c:v>
                </c:pt>
                <c:pt idx="935">
                  <c:v>0.83115920771581553</c:v>
                </c:pt>
                <c:pt idx="936">
                  <c:v>0.8210921177766084</c:v>
                </c:pt>
                <c:pt idx="937">
                  <c:v>0.81219441323344821</c:v>
                </c:pt>
                <c:pt idx="938">
                  <c:v>0.80137924020083395</c:v>
                </c:pt>
                <c:pt idx="939">
                  <c:v>0.79766533331199929</c:v>
                </c:pt>
                <c:pt idx="940">
                  <c:v>0.79278163290328385</c:v>
                </c:pt>
                <c:pt idx="941">
                  <c:v>0.79242640687119292</c:v>
                </c:pt>
                <c:pt idx="942">
                  <c:v>0.79093993097980597</c:v>
                </c:pt>
                <c:pt idx="943">
                  <c:v>0.79075537603331481</c:v>
                </c:pt>
                <c:pt idx="944">
                  <c:v>0.79092336782733108</c:v>
                </c:pt>
                <c:pt idx="945">
                  <c:v>0.7950674455502138</c:v>
                </c:pt>
                <c:pt idx="946">
                  <c:v>0.80214598989960939</c:v>
                </c:pt>
                <c:pt idx="947">
                  <c:v>0.80468573520858733</c:v>
                </c:pt>
                <c:pt idx="948">
                  <c:v>0.80758753081755386</c:v>
                </c:pt>
                <c:pt idx="949">
                  <c:v>0.80913315177540368</c:v>
                </c:pt>
                <c:pt idx="950">
                  <c:v>0.81004942122905144</c:v>
                </c:pt>
                <c:pt idx="951">
                  <c:v>0.80328713497710547</c:v>
                </c:pt>
                <c:pt idx="952">
                  <c:v>0.79698121183239734</c:v>
                </c:pt>
                <c:pt idx="953">
                  <c:v>0.78466396559287122</c:v>
                </c:pt>
                <c:pt idx="954">
                  <c:v>0.7758682401284801</c:v>
                </c:pt>
                <c:pt idx="955">
                  <c:v>0.76767183256842098</c:v>
                </c:pt>
                <c:pt idx="956">
                  <c:v>0.75767833231267856</c:v>
                </c:pt>
                <c:pt idx="957">
                  <c:v>0.74588321968631943</c:v>
                </c:pt>
                <c:pt idx="958">
                  <c:v>0.73617986056504359</c:v>
                </c:pt>
                <c:pt idx="959">
                  <c:v>0.73083578425315054</c:v>
                </c:pt>
                <c:pt idx="960">
                  <c:v>0.72717976006793528</c:v>
                </c:pt>
                <c:pt idx="961">
                  <c:v>0.72443328387732187</c:v>
                </c:pt>
                <c:pt idx="962">
                  <c:v>0.72089594576084615</c:v>
                </c:pt>
                <c:pt idx="963">
                  <c:v>0.71614261501141085</c:v>
                </c:pt>
                <c:pt idx="964">
                  <c:v>0.71599999999999986</c:v>
                </c:pt>
                <c:pt idx="965">
                  <c:v>0.71761539510870975</c:v>
                </c:pt>
                <c:pt idx="966">
                  <c:v>0.71980041629997105</c:v>
                </c:pt>
                <c:pt idx="967">
                  <c:v>0.72207776267442947</c:v>
                </c:pt>
                <c:pt idx="968">
                  <c:v>0.7249178339323894</c:v>
                </c:pt>
                <c:pt idx="969">
                  <c:v>0.72579481373606258</c:v>
                </c:pt>
                <c:pt idx="970">
                  <c:v>0.72709237112426983</c:v>
                </c:pt>
                <c:pt idx="971">
                  <c:v>0.72621043312951128</c:v>
                </c:pt>
                <c:pt idx="972">
                  <c:v>0.72461866199581726</c:v>
                </c:pt>
                <c:pt idx="973">
                  <c:v>0.71653356875817797</c:v>
                </c:pt>
                <c:pt idx="974">
                  <c:v>0.7144207795763633</c:v>
                </c:pt>
                <c:pt idx="975">
                  <c:v>0.712227703840008</c:v>
                </c:pt>
                <c:pt idx="976">
                  <c:v>0.7112651501240832</c:v>
                </c:pt>
                <c:pt idx="977">
                  <c:v>0.71118605631366449</c:v>
                </c:pt>
                <c:pt idx="978">
                  <c:v>0.70487848705488088</c:v>
                </c:pt>
                <c:pt idx="979">
                  <c:v>0.6919691299199886</c:v>
                </c:pt>
                <c:pt idx="980">
                  <c:v>0.66877883975591135</c:v>
                </c:pt>
                <c:pt idx="981">
                  <c:v>0.65089837720946897</c:v>
                </c:pt>
                <c:pt idx="982">
                  <c:v>0.64241980583482949</c:v>
                </c:pt>
                <c:pt idx="983">
                  <c:v>0.62808756276314937</c:v>
                </c:pt>
                <c:pt idx="984">
                  <c:v>0.62743311983702899</c:v>
                </c:pt>
                <c:pt idx="985">
                  <c:v>0.62391629793329839</c:v>
                </c:pt>
                <c:pt idx="986">
                  <c:v>0.62003101472463629</c:v>
                </c:pt>
                <c:pt idx="987">
                  <c:v>0.61864113257803532</c:v>
                </c:pt>
                <c:pt idx="988">
                  <c:v>0.61779041715373062</c:v>
                </c:pt>
                <c:pt idx="989">
                  <c:v>0.61593605052540312</c:v>
                </c:pt>
                <c:pt idx="990">
                  <c:v>0.61593605052540301</c:v>
                </c:pt>
                <c:pt idx="991">
                  <c:v>0.64794259594077031</c:v>
                </c:pt>
                <c:pt idx="992">
                  <c:v>0.67991375035056312</c:v>
                </c:pt>
                <c:pt idx="993">
                  <c:v>0.74737670703818582</c:v>
                </c:pt>
                <c:pt idx="994">
                  <c:v>0.78595881854143368</c:v>
                </c:pt>
                <c:pt idx="995">
                  <c:v>0.82368852802348924</c:v>
                </c:pt>
                <c:pt idx="996">
                  <c:v>0.85328478488210402</c:v>
                </c:pt>
                <c:pt idx="997">
                  <c:v>0.87310271563812325</c:v>
                </c:pt>
                <c:pt idx="998">
                  <c:v>0.88419536779868857</c:v>
                </c:pt>
                <c:pt idx="999">
                  <c:v>0.89241375156489577</c:v>
                </c:pt>
                <c:pt idx="1000">
                  <c:v>0.89574172457959733</c:v>
                </c:pt>
                <c:pt idx="1001">
                  <c:v>0.89730846439597611</c:v>
                </c:pt>
                <c:pt idx="1002">
                  <c:v>0.89734503942594324</c:v>
                </c:pt>
                <c:pt idx="1003">
                  <c:v>0.89717684288869748</c:v>
                </c:pt>
                <c:pt idx="1004">
                  <c:v>0.89524932432308724</c:v>
                </c:pt>
                <c:pt idx="1005">
                  <c:v>0.89493979143038838</c:v>
                </c:pt>
                <c:pt idx="1006">
                  <c:v>0.89296385148579382</c:v>
                </c:pt>
                <c:pt idx="1007">
                  <c:v>0.88827750564219454</c:v>
                </c:pt>
                <c:pt idx="1008">
                  <c:v>0.87930196164869934</c:v>
                </c:pt>
                <c:pt idx="1009">
                  <c:v>0.8637660245436497</c:v>
                </c:pt>
                <c:pt idx="1010">
                  <c:v>0.84825754563287892</c:v>
                </c:pt>
                <c:pt idx="1011">
                  <c:v>0.84896242791885357</c:v>
                </c:pt>
                <c:pt idx="1012">
                  <c:v>0.84928036612735713</c:v>
                </c:pt>
                <c:pt idx="1013">
                  <c:v>0.83250000000000002</c:v>
                </c:pt>
                <c:pt idx="1014">
                  <c:v>0.8215062497558786</c:v>
                </c:pt>
                <c:pt idx="1015">
                  <c:v>0.80328725367670639</c:v>
                </c:pt>
                <c:pt idx="1016">
                  <c:v>0.78494864601708658</c:v>
                </c:pt>
                <c:pt idx="1017">
                  <c:v>0.77135339643163114</c:v>
                </c:pt>
                <c:pt idx="1018">
                  <c:v>0.76676241517699828</c:v>
                </c:pt>
                <c:pt idx="1019">
                  <c:v>0.76324913792078375</c:v>
                </c:pt>
                <c:pt idx="1020">
                  <c:v>0.76339173349139355</c:v>
                </c:pt>
                <c:pt idx="1021">
                  <c:v>0.76351593618842817</c:v>
                </c:pt>
                <c:pt idx="1022">
                  <c:v>0.76460242959203439</c:v>
                </c:pt>
                <c:pt idx="1023">
                  <c:v>0.76551439142893052</c:v>
                </c:pt>
                <c:pt idx="1024">
                  <c:v>0.76487631379308063</c:v>
                </c:pt>
                <c:pt idx="1025">
                  <c:v>0.76153379066906546</c:v>
                </c:pt>
                <c:pt idx="1026">
                  <c:v>0.75674234614174796</c:v>
                </c:pt>
                <c:pt idx="1027">
                  <c:v>0.75592993454442603</c:v>
                </c:pt>
                <c:pt idx="1028">
                  <c:v>0.7561016842425804</c:v>
                </c:pt>
                <c:pt idx="1029">
                  <c:v>0.7561016842425804</c:v>
                </c:pt>
                <c:pt idx="1030">
                  <c:v>0.7557598671399941</c:v>
                </c:pt>
                <c:pt idx="1031">
                  <c:v>0.75478817420458499</c:v>
                </c:pt>
                <c:pt idx="1032">
                  <c:v>0.76257680856090893</c:v>
                </c:pt>
                <c:pt idx="1033">
                  <c:v>0.7652353266168247</c:v>
                </c:pt>
                <c:pt idx="1034">
                  <c:v>0.76628177110675222</c:v>
                </c:pt>
                <c:pt idx="1035">
                  <c:v>0.76351422599691876</c:v>
                </c:pt>
                <c:pt idx="1036">
                  <c:v>0.75836883772254593</c:v>
                </c:pt>
                <c:pt idx="1037">
                  <c:v>0.75361205489092031</c:v>
                </c:pt>
                <c:pt idx="1038">
                  <c:v>0.74817716622683916</c:v>
                </c:pt>
                <c:pt idx="1039">
                  <c:v>0.74491644144102998</c:v>
                </c:pt>
                <c:pt idx="1040">
                  <c:v>0.74218798474469505</c:v>
                </c:pt>
                <c:pt idx="1041">
                  <c:v>0.73907622195096767</c:v>
                </c:pt>
                <c:pt idx="1042">
                  <c:v>0.73750000000000016</c:v>
                </c:pt>
                <c:pt idx="1043">
                  <c:v>0.73602349955359825</c:v>
                </c:pt>
                <c:pt idx="1044">
                  <c:v>0.73219748694700681</c:v>
                </c:pt>
                <c:pt idx="1045">
                  <c:v>0.72639805191284756</c:v>
                </c:pt>
                <c:pt idx="1046">
                  <c:v>0.71905996404313544</c:v>
                </c:pt>
                <c:pt idx="1047">
                  <c:v>0.71545705207551291</c:v>
                </c:pt>
                <c:pt idx="1048">
                  <c:v>0.71083920151417856</c:v>
                </c:pt>
                <c:pt idx="1049">
                  <c:v>0.70350785643744451</c:v>
                </c:pt>
                <c:pt idx="1050">
                  <c:v>0.69418085815006048</c:v>
                </c:pt>
                <c:pt idx="1051">
                  <c:v>0.68325747767665579</c:v>
                </c:pt>
                <c:pt idx="1052">
                  <c:v>0.68334962311319858</c:v>
                </c:pt>
                <c:pt idx="1053">
                  <c:v>0.68372915942784274</c:v>
                </c:pt>
                <c:pt idx="1054">
                  <c:v>0.68396110903349128</c:v>
                </c:pt>
                <c:pt idx="1055">
                  <c:v>0.68409983388658491</c:v>
                </c:pt>
              </c:numCache>
            </c:numRef>
          </c:val>
          <c:smooth val="0"/>
        </c:ser>
        <c:ser>
          <c:idx val="2"/>
          <c:order val="2"/>
          <c:tx>
            <c:strRef>
              <c:f>SPL!$L$1</c:f>
              <c:strCache>
                <c:ptCount val="1"/>
                <c:pt idx="0">
                  <c:v>Mid</c:v>
                </c:pt>
              </c:strCache>
            </c:strRef>
          </c:tx>
          <c:spPr>
            <a:ln w="25400">
              <a:solidFill>
                <a:srgbClr val="FCF305"/>
              </a:solidFill>
              <a:prstDash val="solid"/>
            </a:ln>
          </c:spPr>
          <c:marker>
            <c:symbol val="none"/>
          </c:marker>
          <c:cat>
            <c:numRef>
              <c:f>SPL!$A$1400:$A$2456</c:f>
              <c:numCache>
                <c:formatCode>m/d/yyyy</c:formatCode>
                <c:ptCount val="1057"/>
                <c:pt idx="0">
                  <c:v>40366</c:v>
                </c:pt>
                <c:pt idx="1">
                  <c:v>40367</c:v>
                </c:pt>
                <c:pt idx="2">
                  <c:v>40368</c:v>
                </c:pt>
                <c:pt idx="3">
                  <c:v>40371</c:v>
                </c:pt>
                <c:pt idx="4">
                  <c:v>40372</c:v>
                </c:pt>
                <c:pt idx="5">
                  <c:v>40373</c:v>
                </c:pt>
                <c:pt idx="6">
                  <c:v>40374</c:v>
                </c:pt>
                <c:pt idx="7">
                  <c:v>40375</c:v>
                </c:pt>
                <c:pt idx="8">
                  <c:v>40378</c:v>
                </c:pt>
                <c:pt idx="9">
                  <c:v>40379</c:v>
                </c:pt>
                <c:pt idx="10">
                  <c:v>40380</c:v>
                </c:pt>
                <c:pt idx="11">
                  <c:v>40381</c:v>
                </c:pt>
                <c:pt idx="12">
                  <c:v>40382</c:v>
                </c:pt>
                <c:pt idx="13">
                  <c:v>40385</c:v>
                </c:pt>
                <c:pt idx="14">
                  <c:v>40386</c:v>
                </c:pt>
                <c:pt idx="15">
                  <c:v>40387</c:v>
                </c:pt>
                <c:pt idx="16">
                  <c:v>40388</c:v>
                </c:pt>
                <c:pt idx="17">
                  <c:v>40389</c:v>
                </c:pt>
                <c:pt idx="18">
                  <c:v>40392</c:v>
                </c:pt>
                <c:pt idx="19">
                  <c:v>40393</c:v>
                </c:pt>
                <c:pt idx="20">
                  <c:v>40394</c:v>
                </c:pt>
                <c:pt idx="21">
                  <c:v>40395</c:v>
                </c:pt>
                <c:pt idx="22">
                  <c:v>40396</c:v>
                </c:pt>
                <c:pt idx="23">
                  <c:v>40399</c:v>
                </c:pt>
                <c:pt idx="24">
                  <c:v>40400</c:v>
                </c:pt>
                <c:pt idx="25">
                  <c:v>40401</c:v>
                </c:pt>
                <c:pt idx="26">
                  <c:v>40402</c:v>
                </c:pt>
                <c:pt idx="27">
                  <c:v>40403</c:v>
                </c:pt>
                <c:pt idx="28">
                  <c:v>40406</c:v>
                </c:pt>
                <c:pt idx="29">
                  <c:v>40407</c:v>
                </c:pt>
                <c:pt idx="30">
                  <c:v>40408</c:v>
                </c:pt>
                <c:pt idx="31">
                  <c:v>40409</c:v>
                </c:pt>
                <c:pt idx="32">
                  <c:v>40410</c:v>
                </c:pt>
                <c:pt idx="33">
                  <c:v>40413</c:v>
                </c:pt>
                <c:pt idx="34">
                  <c:v>40414</c:v>
                </c:pt>
                <c:pt idx="35">
                  <c:v>40415</c:v>
                </c:pt>
                <c:pt idx="36">
                  <c:v>40416</c:v>
                </c:pt>
                <c:pt idx="37">
                  <c:v>40417</c:v>
                </c:pt>
                <c:pt idx="38">
                  <c:v>40420</c:v>
                </c:pt>
                <c:pt idx="39">
                  <c:v>40421</c:v>
                </c:pt>
                <c:pt idx="40">
                  <c:v>40422</c:v>
                </c:pt>
                <c:pt idx="41">
                  <c:v>40423</c:v>
                </c:pt>
                <c:pt idx="42">
                  <c:v>40424</c:v>
                </c:pt>
                <c:pt idx="43">
                  <c:v>40427</c:v>
                </c:pt>
                <c:pt idx="44">
                  <c:v>40428</c:v>
                </c:pt>
                <c:pt idx="45">
                  <c:v>40429</c:v>
                </c:pt>
                <c:pt idx="46">
                  <c:v>40430</c:v>
                </c:pt>
                <c:pt idx="47">
                  <c:v>40431</c:v>
                </c:pt>
                <c:pt idx="48">
                  <c:v>40434</c:v>
                </c:pt>
                <c:pt idx="49">
                  <c:v>40435</c:v>
                </c:pt>
                <c:pt idx="50">
                  <c:v>40436</c:v>
                </c:pt>
                <c:pt idx="51">
                  <c:v>40437</c:v>
                </c:pt>
                <c:pt idx="52">
                  <c:v>40438</c:v>
                </c:pt>
                <c:pt idx="53">
                  <c:v>40441</c:v>
                </c:pt>
                <c:pt idx="54">
                  <c:v>40442</c:v>
                </c:pt>
                <c:pt idx="55">
                  <c:v>40443</c:v>
                </c:pt>
                <c:pt idx="56">
                  <c:v>40444</c:v>
                </c:pt>
                <c:pt idx="57">
                  <c:v>40445</c:v>
                </c:pt>
                <c:pt idx="58">
                  <c:v>40448</c:v>
                </c:pt>
                <c:pt idx="59">
                  <c:v>40449</c:v>
                </c:pt>
                <c:pt idx="60">
                  <c:v>40450</c:v>
                </c:pt>
                <c:pt idx="61">
                  <c:v>40451</c:v>
                </c:pt>
                <c:pt idx="62">
                  <c:v>40455</c:v>
                </c:pt>
                <c:pt idx="63">
                  <c:v>40456</c:v>
                </c:pt>
                <c:pt idx="64">
                  <c:v>40457</c:v>
                </c:pt>
                <c:pt idx="65">
                  <c:v>40458</c:v>
                </c:pt>
                <c:pt idx="66">
                  <c:v>40459</c:v>
                </c:pt>
                <c:pt idx="67">
                  <c:v>40462</c:v>
                </c:pt>
                <c:pt idx="68">
                  <c:v>40463</c:v>
                </c:pt>
                <c:pt idx="69">
                  <c:v>40464</c:v>
                </c:pt>
                <c:pt idx="70">
                  <c:v>40465</c:v>
                </c:pt>
                <c:pt idx="71">
                  <c:v>40466</c:v>
                </c:pt>
                <c:pt idx="72">
                  <c:v>40469</c:v>
                </c:pt>
                <c:pt idx="73">
                  <c:v>40470</c:v>
                </c:pt>
                <c:pt idx="74">
                  <c:v>40471</c:v>
                </c:pt>
                <c:pt idx="75">
                  <c:v>40472</c:v>
                </c:pt>
                <c:pt idx="76">
                  <c:v>40473</c:v>
                </c:pt>
                <c:pt idx="77">
                  <c:v>40476</c:v>
                </c:pt>
                <c:pt idx="78">
                  <c:v>40477</c:v>
                </c:pt>
                <c:pt idx="79">
                  <c:v>40478</c:v>
                </c:pt>
                <c:pt idx="80">
                  <c:v>40479</c:v>
                </c:pt>
                <c:pt idx="81">
                  <c:v>40480</c:v>
                </c:pt>
                <c:pt idx="82">
                  <c:v>40483</c:v>
                </c:pt>
                <c:pt idx="83">
                  <c:v>40484</c:v>
                </c:pt>
                <c:pt idx="84">
                  <c:v>40485</c:v>
                </c:pt>
                <c:pt idx="85">
                  <c:v>40486</c:v>
                </c:pt>
                <c:pt idx="86">
                  <c:v>40487</c:v>
                </c:pt>
                <c:pt idx="87">
                  <c:v>40490</c:v>
                </c:pt>
                <c:pt idx="88">
                  <c:v>40491</c:v>
                </c:pt>
                <c:pt idx="89">
                  <c:v>40492</c:v>
                </c:pt>
                <c:pt idx="90">
                  <c:v>40493</c:v>
                </c:pt>
                <c:pt idx="91">
                  <c:v>40494</c:v>
                </c:pt>
                <c:pt idx="92">
                  <c:v>40497</c:v>
                </c:pt>
                <c:pt idx="93">
                  <c:v>40498</c:v>
                </c:pt>
                <c:pt idx="94">
                  <c:v>40499</c:v>
                </c:pt>
                <c:pt idx="95">
                  <c:v>40500</c:v>
                </c:pt>
                <c:pt idx="96">
                  <c:v>40501</c:v>
                </c:pt>
                <c:pt idx="97">
                  <c:v>40504</c:v>
                </c:pt>
                <c:pt idx="98">
                  <c:v>40505</c:v>
                </c:pt>
                <c:pt idx="99">
                  <c:v>40506</c:v>
                </c:pt>
                <c:pt idx="100">
                  <c:v>40507</c:v>
                </c:pt>
                <c:pt idx="101">
                  <c:v>40508</c:v>
                </c:pt>
                <c:pt idx="102">
                  <c:v>40511</c:v>
                </c:pt>
                <c:pt idx="103">
                  <c:v>40512</c:v>
                </c:pt>
                <c:pt idx="104">
                  <c:v>40513</c:v>
                </c:pt>
                <c:pt idx="105">
                  <c:v>40514</c:v>
                </c:pt>
                <c:pt idx="106">
                  <c:v>40515</c:v>
                </c:pt>
                <c:pt idx="107">
                  <c:v>40518</c:v>
                </c:pt>
                <c:pt idx="108">
                  <c:v>40519</c:v>
                </c:pt>
                <c:pt idx="109">
                  <c:v>40520</c:v>
                </c:pt>
                <c:pt idx="110">
                  <c:v>40521</c:v>
                </c:pt>
                <c:pt idx="111">
                  <c:v>40522</c:v>
                </c:pt>
                <c:pt idx="112">
                  <c:v>40525</c:v>
                </c:pt>
                <c:pt idx="113">
                  <c:v>40526</c:v>
                </c:pt>
                <c:pt idx="114">
                  <c:v>40527</c:v>
                </c:pt>
                <c:pt idx="115">
                  <c:v>40528</c:v>
                </c:pt>
                <c:pt idx="116">
                  <c:v>40529</c:v>
                </c:pt>
                <c:pt idx="117">
                  <c:v>40532</c:v>
                </c:pt>
                <c:pt idx="118">
                  <c:v>40533</c:v>
                </c:pt>
                <c:pt idx="119">
                  <c:v>40534</c:v>
                </c:pt>
                <c:pt idx="120">
                  <c:v>40535</c:v>
                </c:pt>
                <c:pt idx="121">
                  <c:v>40536</c:v>
                </c:pt>
                <c:pt idx="122">
                  <c:v>40541</c:v>
                </c:pt>
                <c:pt idx="123">
                  <c:v>40547</c:v>
                </c:pt>
                <c:pt idx="124">
                  <c:v>40548</c:v>
                </c:pt>
                <c:pt idx="125">
                  <c:v>40549</c:v>
                </c:pt>
                <c:pt idx="126">
                  <c:v>40550</c:v>
                </c:pt>
                <c:pt idx="127">
                  <c:v>40553</c:v>
                </c:pt>
                <c:pt idx="128">
                  <c:v>40554</c:v>
                </c:pt>
                <c:pt idx="129">
                  <c:v>40555</c:v>
                </c:pt>
                <c:pt idx="130">
                  <c:v>40556</c:v>
                </c:pt>
                <c:pt idx="131">
                  <c:v>40557</c:v>
                </c:pt>
                <c:pt idx="132">
                  <c:v>40560</c:v>
                </c:pt>
                <c:pt idx="133">
                  <c:v>40561</c:v>
                </c:pt>
                <c:pt idx="134">
                  <c:v>40562</c:v>
                </c:pt>
                <c:pt idx="135">
                  <c:v>40563</c:v>
                </c:pt>
                <c:pt idx="136">
                  <c:v>40564</c:v>
                </c:pt>
                <c:pt idx="137">
                  <c:v>40567</c:v>
                </c:pt>
                <c:pt idx="138">
                  <c:v>40568</c:v>
                </c:pt>
                <c:pt idx="139">
                  <c:v>40570</c:v>
                </c:pt>
                <c:pt idx="140">
                  <c:v>40571</c:v>
                </c:pt>
                <c:pt idx="141">
                  <c:v>40574</c:v>
                </c:pt>
                <c:pt idx="142">
                  <c:v>40575</c:v>
                </c:pt>
                <c:pt idx="143">
                  <c:v>40576</c:v>
                </c:pt>
                <c:pt idx="144">
                  <c:v>40577</c:v>
                </c:pt>
                <c:pt idx="145">
                  <c:v>40578</c:v>
                </c:pt>
                <c:pt idx="146">
                  <c:v>40581</c:v>
                </c:pt>
                <c:pt idx="147">
                  <c:v>40582</c:v>
                </c:pt>
                <c:pt idx="148">
                  <c:v>40583</c:v>
                </c:pt>
                <c:pt idx="149">
                  <c:v>40584</c:v>
                </c:pt>
                <c:pt idx="150">
                  <c:v>40585</c:v>
                </c:pt>
                <c:pt idx="151">
                  <c:v>40588</c:v>
                </c:pt>
                <c:pt idx="152">
                  <c:v>40589</c:v>
                </c:pt>
                <c:pt idx="153">
                  <c:v>40590</c:v>
                </c:pt>
                <c:pt idx="154">
                  <c:v>40591</c:v>
                </c:pt>
                <c:pt idx="155">
                  <c:v>40592</c:v>
                </c:pt>
                <c:pt idx="156">
                  <c:v>40595</c:v>
                </c:pt>
                <c:pt idx="157">
                  <c:v>40596</c:v>
                </c:pt>
                <c:pt idx="158">
                  <c:v>40597</c:v>
                </c:pt>
                <c:pt idx="159">
                  <c:v>40598</c:v>
                </c:pt>
                <c:pt idx="160">
                  <c:v>40599</c:v>
                </c:pt>
                <c:pt idx="161">
                  <c:v>40602</c:v>
                </c:pt>
                <c:pt idx="162">
                  <c:v>40603</c:v>
                </c:pt>
                <c:pt idx="163">
                  <c:v>40604</c:v>
                </c:pt>
                <c:pt idx="164">
                  <c:v>40605</c:v>
                </c:pt>
                <c:pt idx="165">
                  <c:v>40606</c:v>
                </c:pt>
                <c:pt idx="166">
                  <c:v>40609</c:v>
                </c:pt>
                <c:pt idx="167">
                  <c:v>40610</c:v>
                </c:pt>
                <c:pt idx="168">
                  <c:v>40611</c:v>
                </c:pt>
                <c:pt idx="169">
                  <c:v>40612</c:v>
                </c:pt>
                <c:pt idx="170">
                  <c:v>40613</c:v>
                </c:pt>
                <c:pt idx="171">
                  <c:v>40616</c:v>
                </c:pt>
                <c:pt idx="172">
                  <c:v>40617</c:v>
                </c:pt>
                <c:pt idx="173">
                  <c:v>40618</c:v>
                </c:pt>
                <c:pt idx="174">
                  <c:v>40619</c:v>
                </c:pt>
                <c:pt idx="175">
                  <c:v>40620</c:v>
                </c:pt>
                <c:pt idx="176">
                  <c:v>40623</c:v>
                </c:pt>
                <c:pt idx="177">
                  <c:v>40624</c:v>
                </c:pt>
                <c:pt idx="178">
                  <c:v>40625</c:v>
                </c:pt>
                <c:pt idx="179">
                  <c:v>40626</c:v>
                </c:pt>
                <c:pt idx="180">
                  <c:v>40627</c:v>
                </c:pt>
                <c:pt idx="181">
                  <c:v>40630</c:v>
                </c:pt>
                <c:pt idx="182">
                  <c:v>40631</c:v>
                </c:pt>
                <c:pt idx="183">
                  <c:v>40632</c:v>
                </c:pt>
                <c:pt idx="184">
                  <c:v>40633</c:v>
                </c:pt>
                <c:pt idx="185">
                  <c:v>40634</c:v>
                </c:pt>
                <c:pt idx="186">
                  <c:v>40637</c:v>
                </c:pt>
                <c:pt idx="187">
                  <c:v>40638</c:v>
                </c:pt>
                <c:pt idx="188">
                  <c:v>40639</c:v>
                </c:pt>
                <c:pt idx="189">
                  <c:v>40640</c:v>
                </c:pt>
                <c:pt idx="190">
                  <c:v>40641</c:v>
                </c:pt>
                <c:pt idx="191">
                  <c:v>40644</c:v>
                </c:pt>
                <c:pt idx="192">
                  <c:v>40645</c:v>
                </c:pt>
                <c:pt idx="193">
                  <c:v>40646</c:v>
                </c:pt>
                <c:pt idx="194">
                  <c:v>40647</c:v>
                </c:pt>
                <c:pt idx="195">
                  <c:v>40648</c:v>
                </c:pt>
                <c:pt idx="196">
                  <c:v>40651</c:v>
                </c:pt>
                <c:pt idx="197">
                  <c:v>40652</c:v>
                </c:pt>
                <c:pt idx="198">
                  <c:v>40653</c:v>
                </c:pt>
                <c:pt idx="199">
                  <c:v>40654</c:v>
                </c:pt>
                <c:pt idx="200">
                  <c:v>40660</c:v>
                </c:pt>
                <c:pt idx="201">
                  <c:v>40661</c:v>
                </c:pt>
                <c:pt idx="202">
                  <c:v>40662</c:v>
                </c:pt>
                <c:pt idx="203">
                  <c:v>40665</c:v>
                </c:pt>
                <c:pt idx="204">
                  <c:v>40666</c:v>
                </c:pt>
                <c:pt idx="205">
                  <c:v>40667</c:v>
                </c:pt>
                <c:pt idx="206">
                  <c:v>40668</c:v>
                </c:pt>
                <c:pt idx="207">
                  <c:v>40669</c:v>
                </c:pt>
                <c:pt idx="208">
                  <c:v>40672</c:v>
                </c:pt>
                <c:pt idx="209">
                  <c:v>40673</c:v>
                </c:pt>
                <c:pt idx="210">
                  <c:v>40674</c:v>
                </c:pt>
                <c:pt idx="211">
                  <c:v>40675</c:v>
                </c:pt>
                <c:pt idx="212">
                  <c:v>40676</c:v>
                </c:pt>
                <c:pt idx="213">
                  <c:v>40679</c:v>
                </c:pt>
                <c:pt idx="214">
                  <c:v>40680</c:v>
                </c:pt>
                <c:pt idx="215">
                  <c:v>40681</c:v>
                </c:pt>
                <c:pt idx="216">
                  <c:v>40682</c:v>
                </c:pt>
                <c:pt idx="217">
                  <c:v>40683</c:v>
                </c:pt>
                <c:pt idx="218">
                  <c:v>40686</c:v>
                </c:pt>
                <c:pt idx="219">
                  <c:v>40687</c:v>
                </c:pt>
                <c:pt idx="220">
                  <c:v>40688</c:v>
                </c:pt>
                <c:pt idx="221">
                  <c:v>40689</c:v>
                </c:pt>
                <c:pt idx="222">
                  <c:v>40690</c:v>
                </c:pt>
                <c:pt idx="223">
                  <c:v>40693</c:v>
                </c:pt>
                <c:pt idx="224">
                  <c:v>40694</c:v>
                </c:pt>
                <c:pt idx="225">
                  <c:v>40695</c:v>
                </c:pt>
                <c:pt idx="226">
                  <c:v>40696</c:v>
                </c:pt>
                <c:pt idx="227">
                  <c:v>40697</c:v>
                </c:pt>
                <c:pt idx="228">
                  <c:v>40700</c:v>
                </c:pt>
                <c:pt idx="229">
                  <c:v>40701</c:v>
                </c:pt>
                <c:pt idx="230">
                  <c:v>40702</c:v>
                </c:pt>
                <c:pt idx="231">
                  <c:v>40703</c:v>
                </c:pt>
                <c:pt idx="232">
                  <c:v>40704</c:v>
                </c:pt>
                <c:pt idx="233">
                  <c:v>40708</c:v>
                </c:pt>
                <c:pt idx="234">
                  <c:v>40709</c:v>
                </c:pt>
                <c:pt idx="235">
                  <c:v>40710</c:v>
                </c:pt>
                <c:pt idx="236">
                  <c:v>40711</c:v>
                </c:pt>
                <c:pt idx="237">
                  <c:v>40714</c:v>
                </c:pt>
                <c:pt idx="238">
                  <c:v>40715</c:v>
                </c:pt>
                <c:pt idx="239">
                  <c:v>40716</c:v>
                </c:pt>
                <c:pt idx="240">
                  <c:v>40717</c:v>
                </c:pt>
                <c:pt idx="241">
                  <c:v>40718</c:v>
                </c:pt>
                <c:pt idx="242">
                  <c:v>40721</c:v>
                </c:pt>
                <c:pt idx="243">
                  <c:v>40722</c:v>
                </c:pt>
                <c:pt idx="244">
                  <c:v>40723</c:v>
                </c:pt>
                <c:pt idx="245">
                  <c:v>40724</c:v>
                </c:pt>
                <c:pt idx="246">
                  <c:v>40725</c:v>
                </c:pt>
                <c:pt idx="247">
                  <c:v>40728</c:v>
                </c:pt>
                <c:pt idx="248">
                  <c:v>40729</c:v>
                </c:pt>
                <c:pt idx="249">
                  <c:v>40730</c:v>
                </c:pt>
                <c:pt idx="250">
                  <c:v>40731</c:v>
                </c:pt>
                <c:pt idx="251">
                  <c:v>40732</c:v>
                </c:pt>
                <c:pt idx="252">
                  <c:v>40735</c:v>
                </c:pt>
                <c:pt idx="253">
                  <c:v>40736</c:v>
                </c:pt>
                <c:pt idx="254">
                  <c:v>40737</c:v>
                </c:pt>
                <c:pt idx="255">
                  <c:v>40738</c:v>
                </c:pt>
                <c:pt idx="256">
                  <c:v>40739</c:v>
                </c:pt>
                <c:pt idx="257">
                  <c:v>40742</c:v>
                </c:pt>
                <c:pt idx="258">
                  <c:v>40743</c:v>
                </c:pt>
                <c:pt idx="259">
                  <c:v>40744</c:v>
                </c:pt>
                <c:pt idx="260">
                  <c:v>40745</c:v>
                </c:pt>
                <c:pt idx="261">
                  <c:v>40746</c:v>
                </c:pt>
                <c:pt idx="262">
                  <c:v>40749</c:v>
                </c:pt>
                <c:pt idx="263">
                  <c:v>40750</c:v>
                </c:pt>
                <c:pt idx="264">
                  <c:v>40751</c:v>
                </c:pt>
                <c:pt idx="265">
                  <c:v>40752</c:v>
                </c:pt>
                <c:pt idx="266">
                  <c:v>40753</c:v>
                </c:pt>
                <c:pt idx="267">
                  <c:v>40756</c:v>
                </c:pt>
                <c:pt idx="268">
                  <c:v>40757</c:v>
                </c:pt>
                <c:pt idx="269">
                  <c:v>40758</c:v>
                </c:pt>
                <c:pt idx="270">
                  <c:v>40759</c:v>
                </c:pt>
                <c:pt idx="271">
                  <c:v>40760</c:v>
                </c:pt>
                <c:pt idx="272">
                  <c:v>40763</c:v>
                </c:pt>
                <c:pt idx="273">
                  <c:v>40764</c:v>
                </c:pt>
                <c:pt idx="274">
                  <c:v>40765</c:v>
                </c:pt>
                <c:pt idx="275">
                  <c:v>40766</c:v>
                </c:pt>
                <c:pt idx="276">
                  <c:v>40767</c:v>
                </c:pt>
                <c:pt idx="277">
                  <c:v>40770</c:v>
                </c:pt>
                <c:pt idx="278">
                  <c:v>40771</c:v>
                </c:pt>
                <c:pt idx="279">
                  <c:v>40772</c:v>
                </c:pt>
                <c:pt idx="280">
                  <c:v>40773</c:v>
                </c:pt>
                <c:pt idx="281">
                  <c:v>40774</c:v>
                </c:pt>
                <c:pt idx="282">
                  <c:v>40777</c:v>
                </c:pt>
                <c:pt idx="283">
                  <c:v>40778</c:v>
                </c:pt>
                <c:pt idx="284">
                  <c:v>40779</c:v>
                </c:pt>
                <c:pt idx="285">
                  <c:v>40780</c:v>
                </c:pt>
                <c:pt idx="286">
                  <c:v>40781</c:v>
                </c:pt>
                <c:pt idx="287">
                  <c:v>40784</c:v>
                </c:pt>
                <c:pt idx="288">
                  <c:v>40785</c:v>
                </c:pt>
                <c:pt idx="289">
                  <c:v>40786</c:v>
                </c:pt>
                <c:pt idx="290">
                  <c:v>40787</c:v>
                </c:pt>
                <c:pt idx="291">
                  <c:v>40788</c:v>
                </c:pt>
                <c:pt idx="292">
                  <c:v>40791</c:v>
                </c:pt>
                <c:pt idx="293">
                  <c:v>40792</c:v>
                </c:pt>
                <c:pt idx="294">
                  <c:v>40793</c:v>
                </c:pt>
                <c:pt idx="295">
                  <c:v>40794</c:v>
                </c:pt>
                <c:pt idx="296">
                  <c:v>40795</c:v>
                </c:pt>
                <c:pt idx="297">
                  <c:v>40798</c:v>
                </c:pt>
                <c:pt idx="298">
                  <c:v>40799</c:v>
                </c:pt>
                <c:pt idx="299">
                  <c:v>40800</c:v>
                </c:pt>
                <c:pt idx="300">
                  <c:v>40801</c:v>
                </c:pt>
                <c:pt idx="301">
                  <c:v>40802</c:v>
                </c:pt>
                <c:pt idx="302">
                  <c:v>40805</c:v>
                </c:pt>
                <c:pt idx="303">
                  <c:v>40806</c:v>
                </c:pt>
                <c:pt idx="304">
                  <c:v>40807</c:v>
                </c:pt>
                <c:pt idx="305">
                  <c:v>40808</c:v>
                </c:pt>
                <c:pt idx="306">
                  <c:v>40809.373622685183</c:v>
                </c:pt>
                <c:pt idx="307">
                  <c:v>40812.306979166664</c:v>
                </c:pt>
                <c:pt idx="308">
                  <c:v>40813.315115740741</c:v>
                </c:pt>
                <c:pt idx="309">
                  <c:v>40814.310578703706</c:v>
                </c:pt>
                <c:pt idx="310">
                  <c:v>40815.310023148151</c:v>
                </c:pt>
                <c:pt idx="311">
                  <c:v>40816.306898148148</c:v>
                </c:pt>
                <c:pt idx="312">
                  <c:v>40819.308391203704</c:v>
                </c:pt>
                <c:pt idx="313">
                  <c:v>40820.313564814816</c:v>
                </c:pt>
                <c:pt idx="314">
                  <c:v>40821.312777777777</c:v>
                </c:pt>
                <c:pt idx="315">
                  <c:v>40822.312002314815</c:v>
                </c:pt>
                <c:pt idx="316">
                  <c:v>40823.315057870372</c:v>
                </c:pt>
                <c:pt idx="317">
                  <c:v>40826.315694444442</c:v>
                </c:pt>
                <c:pt idx="318">
                  <c:v>40827.309895833336</c:v>
                </c:pt>
                <c:pt idx="319">
                  <c:v>40828.864884259259</c:v>
                </c:pt>
                <c:pt idx="320">
                  <c:v>40829.312013888892</c:v>
                </c:pt>
                <c:pt idx="321">
                  <c:v>40830.311030092591</c:v>
                </c:pt>
                <c:pt idx="322">
                  <c:v>40833.313414351855</c:v>
                </c:pt>
                <c:pt idx="323">
                  <c:v>40834.318136574075</c:v>
                </c:pt>
                <c:pt idx="324">
                  <c:v>40835.31925925926</c:v>
                </c:pt>
                <c:pt idx="325">
                  <c:v>40836.315104166664</c:v>
                </c:pt>
                <c:pt idx="326">
                  <c:v>40837.343993055554</c:v>
                </c:pt>
                <c:pt idx="327">
                  <c:v>40840.320208333331</c:v>
                </c:pt>
                <c:pt idx="328">
                  <c:v>40841.30872685185</c:v>
                </c:pt>
                <c:pt idx="329">
                  <c:v>40842.310763888891</c:v>
                </c:pt>
                <c:pt idx="330">
                  <c:v>40843.320902777778</c:v>
                </c:pt>
                <c:pt idx="331">
                  <c:v>40844.30369212963</c:v>
                </c:pt>
                <c:pt idx="332">
                  <c:v>40847.309791666667</c:v>
                </c:pt>
                <c:pt idx="333">
                  <c:v>40848.313750000001</c:v>
                </c:pt>
                <c:pt idx="334">
                  <c:v>40849.313159722224</c:v>
                </c:pt>
                <c:pt idx="335">
                  <c:v>40850.312199074076</c:v>
                </c:pt>
                <c:pt idx="336">
                  <c:v>40851.309849537036</c:v>
                </c:pt>
                <c:pt idx="337">
                  <c:v>40854.308865740742</c:v>
                </c:pt>
                <c:pt idx="338">
                  <c:v>40855.313622685186</c:v>
                </c:pt>
                <c:pt idx="339">
                  <c:v>40856.309189814812</c:v>
                </c:pt>
                <c:pt idx="340">
                  <c:v>40857.327303240738</c:v>
                </c:pt>
                <c:pt idx="341">
                  <c:v>40858.90415509259</c:v>
                </c:pt>
                <c:pt idx="342">
                  <c:v>40863.312708333331</c:v>
                </c:pt>
                <c:pt idx="343">
                  <c:v>40864.311481481483</c:v>
                </c:pt>
                <c:pt idx="344">
                  <c:v>40865.307881944442</c:v>
                </c:pt>
                <c:pt idx="345">
                  <c:v>40868.31082175926</c:v>
                </c:pt>
                <c:pt idx="346">
                  <c:v>40869.335243055553</c:v>
                </c:pt>
                <c:pt idx="347">
                  <c:v>40870.312604166669</c:v>
                </c:pt>
                <c:pt idx="348">
                  <c:v>40871.483564814815</c:v>
                </c:pt>
                <c:pt idx="349">
                  <c:v>40872.437384259261</c:v>
                </c:pt>
                <c:pt idx="350">
                  <c:v>40875.30740740741</c:v>
                </c:pt>
                <c:pt idx="351">
                  <c:v>40876.312083333331</c:v>
                </c:pt>
                <c:pt idx="352">
                  <c:v>40877.299826388888</c:v>
                </c:pt>
                <c:pt idx="353">
                  <c:v>40878.287766203706</c:v>
                </c:pt>
                <c:pt idx="354">
                  <c:v>40879.296412037038</c:v>
                </c:pt>
                <c:pt idx="355">
                  <c:v>40882.303067129629</c:v>
                </c:pt>
                <c:pt idx="356">
                  <c:v>40883.310196759259</c:v>
                </c:pt>
                <c:pt idx="357">
                  <c:v>40884.312430555554</c:v>
                </c:pt>
                <c:pt idx="358">
                  <c:v>40885.301678240743</c:v>
                </c:pt>
                <c:pt idx="359">
                  <c:v>40886.303807870368</c:v>
                </c:pt>
                <c:pt idx="360">
                  <c:v>40889.307557870372</c:v>
                </c:pt>
                <c:pt idx="361">
                  <c:v>40890.310983796298</c:v>
                </c:pt>
                <c:pt idx="362">
                  <c:v>40891.307349537034</c:v>
                </c:pt>
                <c:pt idx="363">
                  <c:v>40892.310428240744</c:v>
                </c:pt>
                <c:pt idx="364">
                  <c:v>40893.408055555556</c:v>
                </c:pt>
                <c:pt idx="365">
                  <c:v>40896.303333333337</c:v>
                </c:pt>
                <c:pt idx="366">
                  <c:v>40897.307233796295</c:v>
                </c:pt>
                <c:pt idx="367">
                  <c:v>40898.3125462963</c:v>
                </c:pt>
                <c:pt idx="368">
                  <c:v>40899.310428240744</c:v>
                </c:pt>
                <c:pt idx="369">
                  <c:v>40900.305393518516</c:v>
                </c:pt>
                <c:pt idx="370">
                  <c:v>40905.322152777779</c:v>
                </c:pt>
                <c:pt idx="371">
                  <c:v>40906.30327546296</c:v>
                </c:pt>
                <c:pt idx="372">
                  <c:v>40907.307673611111</c:v>
                </c:pt>
                <c:pt idx="373">
                  <c:v>40911.305520833332</c:v>
                </c:pt>
                <c:pt idx="374">
                  <c:v>40912.309988425928</c:v>
                </c:pt>
                <c:pt idx="375">
                  <c:v>40913.324282407404</c:v>
                </c:pt>
                <c:pt idx="376">
                  <c:v>40914.385879629626</c:v>
                </c:pt>
                <c:pt idx="377">
                  <c:v>40917.415717592594</c:v>
                </c:pt>
                <c:pt idx="378">
                  <c:v>40918.395289351851</c:v>
                </c:pt>
                <c:pt idx="379">
                  <c:v>40919.359733796293</c:v>
                </c:pt>
                <c:pt idx="380">
                  <c:v>40920.41306712963</c:v>
                </c:pt>
                <c:pt idx="381">
                  <c:v>40921.652048611111</c:v>
                </c:pt>
                <c:pt idx="382">
                  <c:v>40924.394548611112</c:v>
                </c:pt>
                <c:pt idx="383">
                  <c:v>40925.302604166667</c:v>
                </c:pt>
                <c:pt idx="384">
                  <c:v>40926.267627314817</c:v>
                </c:pt>
                <c:pt idx="385">
                  <c:v>40927.323344907411</c:v>
                </c:pt>
                <c:pt idx="386">
                  <c:v>40928.271331018521</c:v>
                </c:pt>
                <c:pt idx="387">
                  <c:v>40931.431493055556</c:v>
                </c:pt>
                <c:pt idx="388">
                  <c:v>40932.342800925922</c:v>
                </c:pt>
                <c:pt idx="389">
                  <c:v>40933.332071759258</c:v>
                </c:pt>
                <c:pt idx="390">
                  <c:v>40935.360509259262</c:v>
                </c:pt>
                <c:pt idx="391">
                  <c:v>40938.263032407405</c:v>
                </c:pt>
                <c:pt idx="392">
                  <c:v>40939.384317129632</c:v>
                </c:pt>
                <c:pt idx="393">
                  <c:v>40940</c:v>
                </c:pt>
                <c:pt idx="394">
                  <c:v>40941.389965277776</c:v>
                </c:pt>
                <c:pt idx="395">
                  <c:v>40942.381585648145</c:v>
                </c:pt>
                <c:pt idx="396">
                  <c:v>40945.324131944442</c:v>
                </c:pt>
                <c:pt idx="397">
                  <c:v>40946.360092592593</c:v>
                </c:pt>
                <c:pt idx="398">
                  <c:v>40947.360543981478</c:v>
                </c:pt>
                <c:pt idx="399">
                  <c:v>40948.424351851849</c:v>
                </c:pt>
                <c:pt idx="400">
                  <c:v>40949.3746875</c:v>
                </c:pt>
                <c:pt idx="401">
                  <c:v>40952.311782407407</c:v>
                </c:pt>
                <c:pt idx="402">
                  <c:v>40953.327662037038</c:v>
                </c:pt>
                <c:pt idx="403">
                  <c:v>40954.319571759261</c:v>
                </c:pt>
                <c:pt idx="404">
                  <c:v>40955.317326388889</c:v>
                </c:pt>
                <c:pt idx="405">
                  <c:v>40956.330601851849</c:v>
                </c:pt>
                <c:pt idx="406">
                  <c:v>40959.328217592592</c:v>
                </c:pt>
                <c:pt idx="407">
                  <c:v>40960.471388888887</c:v>
                </c:pt>
                <c:pt idx="408">
                  <c:v>40961.352662037039</c:v>
                </c:pt>
                <c:pt idx="409">
                  <c:v>40962.312708333331</c:v>
                </c:pt>
                <c:pt idx="410">
                  <c:v>40963.405682870369</c:v>
                </c:pt>
                <c:pt idx="411">
                  <c:v>40966.323784722219</c:v>
                </c:pt>
                <c:pt idx="412">
                  <c:v>40967.30609953704</c:v>
                </c:pt>
                <c:pt idx="413">
                  <c:v>40968.326817129629</c:v>
                </c:pt>
                <c:pt idx="414">
                  <c:v>40969.357083333336</c:v>
                </c:pt>
                <c:pt idx="415">
                  <c:v>40970.303773148145</c:v>
                </c:pt>
                <c:pt idx="416">
                  <c:v>40973.330381944441</c:v>
                </c:pt>
                <c:pt idx="417">
                  <c:v>40974.339236111111</c:v>
                </c:pt>
                <c:pt idx="418">
                  <c:v>40975.315324074072</c:v>
                </c:pt>
                <c:pt idx="419">
                  <c:v>40976.323680555557</c:v>
                </c:pt>
                <c:pt idx="420">
                  <c:v>40977.326793981483</c:v>
                </c:pt>
                <c:pt idx="421">
                  <c:v>40980.324675925927</c:v>
                </c:pt>
                <c:pt idx="422">
                  <c:v>40981.321516203701</c:v>
                </c:pt>
                <c:pt idx="423">
                  <c:v>40982.312025462961</c:v>
                </c:pt>
                <c:pt idx="424">
                  <c:v>40983.394513888888</c:v>
                </c:pt>
                <c:pt idx="425">
                  <c:v>40984.342592592591</c:v>
                </c:pt>
                <c:pt idx="426">
                  <c:v>40987.328784722224</c:v>
                </c:pt>
                <c:pt idx="427">
                  <c:v>40988.327905092592</c:v>
                </c:pt>
                <c:pt idx="428">
                  <c:v>40989.318761574075</c:v>
                </c:pt>
                <c:pt idx="429">
                  <c:v>40990.340578703705</c:v>
                </c:pt>
                <c:pt idx="430">
                  <c:v>40991.537789351853</c:v>
                </c:pt>
                <c:pt idx="431">
                  <c:v>40994.320532407408</c:v>
                </c:pt>
                <c:pt idx="432">
                  <c:v>40995.307245370372</c:v>
                </c:pt>
                <c:pt idx="433">
                  <c:v>40996.345578703702</c:v>
                </c:pt>
                <c:pt idx="434">
                  <c:v>40997.315335648149</c:v>
                </c:pt>
                <c:pt idx="435">
                  <c:v>40998.315347222226</c:v>
                </c:pt>
                <c:pt idx="436">
                  <c:v>41001.328101851854</c:v>
                </c:pt>
                <c:pt idx="437">
                  <c:v>41002.337685185186</c:v>
                </c:pt>
                <c:pt idx="438">
                  <c:v>41003.339560185188</c:v>
                </c:pt>
                <c:pt idx="439">
                  <c:v>41004.331273148149</c:v>
                </c:pt>
                <c:pt idx="440">
                  <c:v>41009.360949074071</c:v>
                </c:pt>
                <c:pt idx="441">
                  <c:v>41010.393541666665</c:v>
                </c:pt>
                <c:pt idx="442">
                  <c:v>41011.350902777776</c:v>
                </c:pt>
                <c:pt idx="443">
                  <c:v>41012.316157407404</c:v>
                </c:pt>
                <c:pt idx="444">
                  <c:v>41015.348553240743</c:v>
                </c:pt>
                <c:pt idx="445">
                  <c:v>41016.342488425929</c:v>
                </c:pt>
                <c:pt idx="446">
                  <c:v>41017.321562500001</c:v>
                </c:pt>
                <c:pt idx="447">
                  <c:v>41018.316828703704</c:v>
                </c:pt>
                <c:pt idx="448">
                  <c:v>41019.357060185182</c:v>
                </c:pt>
                <c:pt idx="449">
                  <c:v>41022.364583333336</c:v>
                </c:pt>
                <c:pt idx="450">
                  <c:v>41023.341493055559</c:v>
                </c:pt>
                <c:pt idx="451">
                  <c:v>41025.347754629627</c:v>
                </c:pt>
                <c:pt idx="452">
                  <c:v>41026.313402777778</c:v>
                </c:pt>
                <c:pt idx="453">
                  <c:v>41029.317303240743</c:v>
                </c:pt>
                <c:pt idx="454">
                  <c:v>41030.344756944447</c:v>
                </c:pt>
                <c:pt idx="455">
                  <c:v>41031.338391203702</c:v>
                </c:pt>
                <c:pt idx="456">
                  <c:v>41032.344710648147</c:v>
                </c:pt>
                <c:pt idx="457">
                  <c:v>41033.34306712963</c:v>
                </c:pt>
                <c:pt idx="458">
                  <c:v>41036.348622685182</c:v>
                </c:pt>
                <c:pt idx="459">
                  <c:v>41037.355243055557</c:v>
                </c:pt>
                <c:pt idx="460">
                  <c:v>41038.333460648151</c:v>
                </c:pt>
                <c:pt idx="461">
                  <c:v>41039.332499999997</c:v>
                </c:pt>
                <c:pt idx="462">
                  <c:v>41040.330601851849</c:v>
                </c:pt>
                <c:pt idx="463">
                  <c:v>41043.349027777775</c:v>
                </c:pt>
                <c:pt idx="464">
                  <c:v>41044.394629629627</c:v>
                </c:pt>
                <c:pt idx="465">
                  <c:v>41045.356087962966</c:v>
                </c:pt>
                <c:pt idx="466">
                  <c:v>41046.479062500002</c:v>
                </c:pt>
                <c:pt idx="467">
                  <c:v>41047.364363425928</c:v>
                </c:pt>
                <c:pt idx="468">
                  <c:v>41050.363668981481</c:v>
                </c:pt>
                <c:pt idx="469">
                  <c:v>41051.418564814812</c:v>
                </c:pt>
                <c:pt idx="470">
                  <c:v>41052.365763888891</c:v>
                </c:pt>
                <c:pt idx="471">
                  <c:v>41053.360393518517</c:v>
                </c:pt>
                <c:pt idx="472">
                  <c:v>41054.320150462961</c:v>
                </c:pt>
                <c:pt idx="473">
                  <c:v>41057.313460648147</c:v>
                </c:pt>
                <c:pt idx="474">
                  <c:v>41058.321527777778</c:v>
                </c:pt>
                <c:pt idx="475">
                  <c:v>41059.325173611112</c:v>
                </c:pt>
                <c:pt idx="476">
                  <c:v>41060.349722222221</c:v>
                </c:pt>
                <c:pt idx="477">
                  <c:v>41061.322731481479</c:v>
                </c:pt>
                <c:pt idx="478">
                  <c:v>41064.343449074076</c:v>
                </c:pt>
                <c:pt idx="479">
                  <c:v>41065.329305555555</c:v>
                </c:pt>
                <c:pt idx="480">
                  <c:v>41066.343726851854</c:v>
                </c:pt>
                <c:pt idx="481">
                  <c:v>41067.420590277776</c:v>
                </c:pt>
                <c:pt idx="482">
                  <c:v>41068.336898148147</c:v>
                </c:pt>
                <c:pt idx="483">
                  <c:v>41072.309548611112</c:v>
                </c:pt>
                <c:pt idx="484">
                  <c:v>41073.307071759256</c:v>
                </c:pt>
                <c:pt idx="485">
                  <c:v>41074.30605324074</c:v>
                </c:pt>
                <c:pt idx="486">
                  <c:v>41075.354849537034</c:v>
                </c:pt>
                <c:pt idx="487">
                  <c:v>41078.393425925926</c:v>
                </c:pt>
                <c:pt idx="488">
                  <c:v>41079.374143518522</c:v>
                </c:pt>
                <c:pt idx="489">
                  <c:v>41080.32539351852</c:v>
                </c:pt>
                <c:pt idx="490">
                  <c:v>41081.345069444447</c:v>
                </c:pt>
                <c:pt idx="491">
                  <c:v>41082.317245370374</c:v>
                </c:pt>
                <c:pt idx="492">
                  <c:v>41085.342453703706</c:v>
                </c:pt>
                <c:pt idx="493">
                  <c:v>41086.32130787037</c:v>
                </c:pt>
                <c:pt idx="494">
                  <c:v>41087.329270833332</c:v>
                </c:pt>
                <c:pt idx="495">
                  <c:v>41088.339074074072</c:v>
                </c:pt>
                <c:pt idx="496">
                  <c:v>41089.343090277776</c:v>
                </c:pt>
                <c:pt idx="497">
                  <c:v>41092.378900462965</c:v>
                </c:pt>
                <c:pt idx="498">
                  <c:v>41093.367546296293</c:v>
                </c:pt>
                <c:pt idx="499">
                  <c:v>41094.384050925924</c:v>
                </c:pt>
                <c:pt idx="500">
                  <c:v>41095.328958333332</c:v>
                </c:pt>
                <c:pt idx="501">
                  <c:v>41096.320821759262</c:v>
                </c:pt>
                <c:pt idx="502">
                  <c:v>41099.353506944448</c:v>
                </c:pt>
                <c:pt idx="503">
                  <c:v>41100.497407407405</c:v>
                </c:pt>
                <c:pt idx="504">
                  <c:v>41101.347708333335</c:v>
                </c:pt>
                <c:pt idx="505">
                  <c:v>41102.3437962963</c:v>
                </c:pt>
                <c:pt idx="506">
                  <c:v>41103.340300925927</c:v>
                </c:pt>
                <c:pt idx="507">
                  <c:v>41106.335694444446</c:v>
                </c:pt>
                <c:pt idx="508">
                  <c:v>41107.35659722222</c:v>
                </c:pt>
                <c:pt idx="509">
                  <c:v>41108.394525462965</c:v>
                </c:pt>
                <c:pt idx="510">
                  <c:v>41109.344409722224</c:v>
                </c:pt>
                <c:pt idx="511">
                  <c:v>41110.342083333337</c:v>
                </c:pt>
                <c:pt idx="512">
                  <c:v>41113.329953703702</c:v>
                </c:pt>
                <c:pt idx="513">
                  <c:v>41114.340208333335</c:v>
                </c:pt>
                <c:pt idx="514">
                  <c:v>41115.319652777776</c:v>
                </c:pt>
                <c:pt idx="515">
                  <c:v>41116.323738425926</c:v>
                </c:pt>
                <c:pt idx="516">
                  <c:v>41117.337511574071</c:v>
                </c:pt>
                <c:pt idx="517">
                  <c:v>41120.402071759258</c:v>
                </c:pt>
                <c:pt idx="518">
                  <c:v>41121.343912037039</c:v>
                </c:pt>
                <c:pt idx="519">
                  <c:v>41122.34207175926</c:v>
                </c:pt>
                <c:pt idx="520">
                  <c:v>41123.34684027778</c:v>
                </c:pt>
                <c:pt idx="521">
                  <c:v>41124.353078703702</c:v>
                </c:pt>
                <c:pt idx="522">
                  <c:v>41127.338969907411</c:v>
                </c:pt>
                <c:pt idx="523">
                  <c:v>41128.408946759257</c:v>
                </c:pt>
                <c:pt idx="524">
                  <c:v>41129.398599537039</c:v>
                </c:pt>
                <c:pt idx="525">
                  <c:v>41130.363495370373</c:v>
                </c:pt>
                <c:pt idx="526">
                  <c:v>41131.404085648152</c:v>
                </c:pt>
                <c:pt idx="527">
                  <c:v>41134.361620370371</c:v>
                </c:pt>
                <c:pt idx="528">
                  <c:v>41135.373043981483</c:v>
                </c:pt>
                <c:pt idx="529">
                  <c:v>41136.425625000003</c:v>
                </c:pt>
                <c:pt idx="530">
                  <c:v>41137.360185185185</c:v>
                </c:pt>
                <c:pt idx="531">
                  <c:v>41138.372013888889</c:v>
                </c:pt>
                <c:pt idx="532">
                  <c:v>41141.36619212963</c:v>
                </c:pt>
                <c:pt idx="533">
                  <c:v>41142.346458333333</c:v>
                </c:pt>
                <c:pt idx="534">
                  <c:v>41143.408449074072</c:v>
                </c:pt>
                <c:pt idx="535">
                  <c:v>41144.404351851852</c:v>
                </c:pt>
                <c:pt idx="536">
                  <c:v>41145.456793981481</c:v>
                </c:pt>
                <c:pt idx="537">
                  <c:v>41148.426377314812</c:v>
                </c:pt>
                <c:pt idx="538">
                  <c:v>41149.40457175926</c:v>
                </c:pt>
                <c:pt idx="539">
                  <c:v>41150.436365740738</c:v>
                </c:pt>
                <c:pt idx="540">
                  <c:v>41151.412997685184</c:v>
                </c:pt>
                <c:pt idx="541">
                  <c:v>41152.390127314815</c:v>
                </c:pt>
                <c:pt idx="542">
                  <c:v>41156.320138888892</c:v>
                </c:pt>
                <c:pt idx="543">
                  <c:v>41156.327905092592</c:v>
                </c:pt>
                <c:pt idx="544">
                  <c:v>41157.386388888888</c:v>
                </c:pt>
                <c:pt idx="545">
                  <c:v>41158.421423611115</c:v>
                </c:pt>
                <c:pt idx="546">
                  <c:v>41159.424375000002</c:v>
                </c:pt>
                <c:pt idx="547">
                  <c:v>41162.375891203701</c:v>
                </c:pt>
                <c:pt idx="548">
                  <c:v>41163.404467592591</c:v>
                </c:pt>
                <c:pt idx="549">
                  <c:v>41164.378587962965</c:v>
                </c:pt>
                <c:pt idx="550">
                  <c:v>41165.346678240741</c:v>
                </c:pt>
                <c:pt idx="551">
                  <c:v>41166.342916666668</c:v>
                </c:pt>
                <c:pt idx="552">
                  <c:v>41169.4</c:v>
                </c:pt>
                <c:pt idx="553">
                  <c:v>41170.369317129633</c:v>
                </c:pt>
                <c:pt idx="554">
                  <c:v>41171.33357638889</c:v>
                </c:pt>
                <c:pt idx="555">
                  <c:v>41172.352916666663</c:v>
                </c:pt>
                <c:pt idx="556">
                  <c:v>41173.356493055559</c:v>
                </c:pt>
                <c:pt idx="557">
                  <c:v>41176.377951388888</c:v>
                </c:pt>
                <c:pt idx="558">
                  <c:v>41177.342800925922</c:v>
                </c:pt>
                <c:pt idx="559">
                  <c:v>41178.355949074074</c:v>
                </c:pt>
                <c:pt idx="560">
                  <c:v>41179.322118055556</c:v>
                </c:pt>
                <c:pt idx="561">
                  <c:v>41180.361168981479</c:v>
                </c:pt>
                <c:pt idx="562">
                  <c:v>41183.345057870371</c:v>
                </c:pt>
                <c:pt idx="563">
                  <c:v>41184.312337962961</c:v>
                </c:pt>
                <c:pt idx="564">
                  <c:v>41185.336157407408</c:v>
                </c:pt>
                <c:pt idx="565">
                  <c:v>41186.337627314817</c:v>
                </c:pt>
                <c:pt idx="566">
                  <c:v>41187.319525462961</c:v>
                </c:pt>
                <c:pt idx="567">
                  <c:v>41190.344456018516</c:v>
                </c:pt>
                <c:pt idx="568">
                  <c:v>41191.322152777779</c:v>
                </c:pt>
                <c:pt idx="569">
                  <c:v>41192.330208333333</c:v>
                </c:pt>
                <c:pt idx="570">
                  <c:v>41193.329282407409</c:v>
                </c:pt>
                <c:pt idx="571">
                  <c:v>41194.312997685185</c:v>
                </c:pt>
                <c:pt idx="572">
                  <c:v>41197.340127314812</c:v>
                </c:pt>
                <c:pt idx="573">
                  <c:v>41198.324537037035</c:v>
                </c:pt>
                <c:pt idx="574">
                  <c:v>41199.346967592595</c:v>
                </c:pt>
                <c:pt idx="575">
                  <c:v>41200.318206018521</c:v>
                </c:pt>
                <c:pt idx="576">
                  <c:v>41201.317291666666</c:v>
                </c:pt>
                <c:pt idx="577">
                  <c:v>41204.315960648149</c:v>
                </c:pt>
                <c:pt idx="578">
                  <c:v>41205.319988425923</c:v>
                </c:pt>
                <c:pt idx="579">
                  <c:v>41206.320393518516</c:v>
                </c:pt>
                <c:pt idx="580">
                  <c:v>41207.354201388887</c:v>
                </c:pt>
                <c:pt idx="581">
                  <c:v>41208.331493055557</c:v>
                </c:pt>
                <c:pt idx="582">
                  <c:v>41211.326458333337</c:v>
                </c:pt>
                <c:pt idx="583">
                  <c:v>41212.323159722226</c:v>
                </c:pt>
                <c:pt idx="584">
                  <c:v>41213.313310185185</c:v>
                </c:pt>
                <c:pt idx="585">
                  <c:v>41214.324780092589</c:v>
                </c:pt>
                <c:pt idx="586">
                  <c:v>41215.323645833334</c:v>
                </c:pt>
                <c:pt idx="587">
                  <c:v>41218.404791666668</c:v>
                </c:pt>
                <c:pt idx="588">
                  <c:v>41219.333101851851</c:v>
                </c:pt>
                <c:pt idx="589">
                  <c:v>41220.339756944442</c:v>
                </c:pt>
                <c:pt idx="590">
                  <c:v>41221.333275462966</c:v>
                </c:pt>
                <c:pt idx="591">
                  <c:v>41222.325671296298</c:v>
                </c:pt>
                <c:pt idx="592">
                  <c:v>41225.330057870371</c:v>
                </c:pt>
                <c:pt idx="593">
                  <c:v>41226.318101851852</c:v>
                </c:pt>
                <c:pt idx="594">
                  <c:v>41227.326863425929</c:v>
                </c:pt>
                <c:pt idx="595">
                  <c:v>41228.323252314818</c:v>
                </c:pt>
                <c:pt idx="596">
                  <c:v>41229.324687499997</c:v>
                </c:pt>
                <c:pt idx="597">
                  <c:v>41232.329675925925</c:v>
                </c:pt>
                <c:pt idx="598">
                  <c:v>41233.326527777775</c:v>
                </c:pt>
                <c:pt idx="599">
                  <c:v>41234.327847222223</c:v>
                </c:pt>
                <c:pt idx="600">
                  <c:v>41235.339594907404</c:v>
                </c:pt>
                <c:pt idx="601">
                  <c:v>41236.341736111113</c:v>
                </c:pt>
                <c:pt idx="602">
                  <c:v>41239.344629629632</c:v>
                </c:pt>
                <c:pt idx="603">
                  <c:v>41240.325011574074</c:v>
                </c:pt>
                <c:pt idx="604">
                  <c:v>41242.330775462964</c:v>
                </c:pt>
                <c:pt idx="605">
                  <c:v>41243.329444444447</c:v>
                </c:pt>
                <c:pt idx="606">
                  <c:v>41246.320057870369</c:v>
                </c:pt>
                <c:pt idx="607">
                  <c:v>41247.407962962963</c:v>
                </c:pt>
                <c:pt idx="608">
                  <c:v>41248.341053240743</c:v>
                </c:pt>
                <c:pt idx="609">
                  <c:v>41249.315127314818</c:v>
                </c:pt>
                <c:pt idx="610">
                  <c:v>41250.307986111111</c:v>
                </c:pt>
                <c:pt idx="611">
                  <c:v>41253.322094907409</c:v>
                </c:pt>
                <c:pt idx="612">
                  <c:v>41254.317129629628</c:v>
                </c:pt>
                <c:pt idx="613">
                  <c:v>41255.332442129627</c:v>
                </c:pt>
                <c:pt idx="614">
                  <c:v>41256.321134259262</c:v>
                </c:pt>
                <c:pt idx="615">
                  <c:v>41257.333020833335</c:v>
                </c:pt>
                <c:pt idx="616">
                  <c:v>41260.324525462966</c:v>
                </c:pt>
                <c:pt idx="617">
                  <c:v>41261.323078703703</c:v>
                </c:pt>
                <c:pt idx="618">
                  <c:v>41262.332268518519</c:v>
                </c:pt>
                <c:pt idx="619">
                  <c:v>41263.336817129632</c:v>
                </c:pt>
                <c:pt idx="620">
                  <c:v>41264.321284722224</c:v>
                </c:pt>
                <c:pt idx="621">
                  <c:v>41267.324803240743</c:v>
                </c:pt>
                <c:pt idx="622">
                  <c:v>41270.324803240743</c:v>
                </c:pt>
                <c:pt idx="623">
                  <c:v>41271.324803240743</c:v>
                </c:pt>
                <c:pt idx="624">
                  <c:v>41274.324803240743</c:v>
                </c:pt>
                <c:pt idx="625">
                  <c:v>41276.336030092592</c:v>
                </c:pt>
                <c:pt idx="626">
                  <c:v>41277.339513888888</c:v>
                </c:pt>
                <c:pt idx="627">
                  <c:v>41278.324016203704</c:v>
                </c:pt>
                <c:pt idx="628">
                  <c:v>41281.322372685187</c:v>
                </c:pt>
                <c:pt idx="629">
                  <c:v>41282.334791666668</c:v>
                </c:pt>
                <c:pt idx="630">
                  <c:v>41283.335555555554</c:v>
                </c:pt>
                <c:pt idx="631">
                  <c:v>41284.320694444446</c:v>
                </c:pt>
                <c:pt idx="632">
                  <c:v>41285.319328703707</c:v>
                </c:pt>
                <c:pt idx="633">
                  <c:v>41288.326168981483</c:v>
                </c:pt>
                <c:pt idx="634">
                  <c:v>41289.409513888888</c:v>
                </c:pt>
                <c:pt idx="635">
                  <c:v>41290.333483796298</c:v>
                </c:pt>
                <c:pt idx="636">
                  <c:v>41291.314710648148</c:v>
                </c:pt>
                <c:pt idx="637">
                  <c:v>41292.324699074074</c:v>
                </c:pt>
                <c:pt idx="638">
                  <c:v>41295.359340277777</c:v>
                </c:pt>
                <c:pt idx="639">
                  <c:v>41296.329652777778</c:v>
                </c:pt>
                <c:pt idx="640">
                  <c:v>41297.330763888887</c:v>
                </c:pt>
                <c:pt idx="641">
                  <c:v>41298.338645833333</c:v>
                </c:pt>
                <c:pt idx="642">
                  <c:v>41299.320775462962</c:v>
                </c:pt>
                <c:pt idx="643">
                  <c:v>41303.333495370367</c:v>
                </c:pt>
                <c:pt idx="644">
                  <c:v>41304.315324074072</c:v>
                </c:pt>
                <c:pt idx="645">
                  <c:v>41305.356805555559</c:v>
                </c:pt>
                <c:pt idx="646">
                  <c:v>41306.344837962963</c:v>
                </c:pt>
                <c:pt idx="647">
                  <c:v>41309.318819444445</c:v>
                </c:pt>
                <c:pt idx="648">
                  <c:v>41310.487187500003</c:v>
                </c:pt>
                <c:pt idx="649">
                  <c:v>41311.338854166665</c:v>
                </c:pt>
                <c:pt idx="650">
                  <c:v>41312.304629629631</c:v>
                </c:pt>
                <c:pt idx="651">
                  <c:v>41313.40792824074</c:v>
                </c:pt>
                <c:pt idx="652">
                  <c:v>41316.315428240741</c:v>
                </c:pt>
                <c:pt idx="653">
                  <c:v>41317.356921296298</c:v>
                </c:pt>
                <c:pt idx="654">
                  <c:v>41318.341724537036</c:v>
                </c:pt>
                <c:pt idx="655">
                  <c:v>41319.305150462962</c:v>
                </c:pt>
                <c:pt idx="656">
                  <c:v>41320.337546296294</c:v>
                </c:pt>
                <c:pt idx="657">
                  <c:v>41323.445451388892</c:v>
                </c:pt>
                <c:pt idx="658">
                  <c:v>41324.389340277776</c:v>
                </c:pt>
                <c:pt idx="659">
                  <c:v>41325.340613425928</c:v>
                </c:pt>
                <c:pt idx="660">
                  <c:v>41326.310231481482</c:v>
                </c:pt>
                <c:pt idx="661">
                  <c:v>41327.353807870371</c:v>
                </c:pt>
                <c:pt idx="662">
                  <c:v>41330.32303240741</c:v>
                </c:pt>
                <c:pt idx="663">
                  <c:v>41331.404131944444</c:v>
                </c:pt>
                <c:pt idx="664">
                  <c:v>41332.420694444445</c:v>
                </c:pt>
                <c:pt idx="665">
                  <c:v>41333.325937499998</c:v>
                </c:pt>
                <c:pt idx="666">
                  <c:v>41334.360046296293</c:v>
                </c:pt>
                <c:pt idx="667">
                  <c:v>41337.349791666667</c:v>
                </c:pt>
                <c:pt idx="668">
                  <c:v>41338.561307870368</c:v>
                </c:pt>
                <c:pt idx="669">
                  <c:v>41339.325706018521</c:v>
                </c:pt>
                <c:pt idx="670">
                  <c:v>41340.324456018519</c:v>
                </c:pt>
                <c:pt idx="671">
                  <c:v>41340.324525462966</c:v>
                </c:pt>
                <c:pt idx="672">
                  <c:v>41341.312013888892</c:v>
                </c:pt>
                <c:pt idx="673">
                  <c:v>41344.31459490741</c:v>
                </c:pt>
                <c:pt idx="674">
                  <c:v>41345.330243055556</c:v>
                </c:pt>
                <c:pt idx="675">
                  <c:v>41346.349733796298</c:v>
                </c:pt>
                <c:pt idx="676">
                  <c:v>41347.315937500003</c:v>
                </c:pt>
                <c:pt idx="677">
                  <c:v>41348.385949074072</c:v>
                </c:pt>
                <c:pt idx="678">
                  <c:v>41351.451851851853</c:v>
                </c:pt>
                <c:pt idx="679">
                  <c:v>41352.390497685185</c:v>
                </c:pt>
                <c:pt idx="680">
                  <c:v>41353.319247685184</c:v>
                </c:pt>
                <c:pt idx="681">
                  <c:v>41354.305208333331</c:v>
                </c:pt>
                <c:pt idx="682">
                  <c:v>41355.333020833335</c:v>
                </c:pt>
                <c:pt idx="683">
                  <c:v>41358.329201388886</c:v>
                </c:pt>
                <c:pt idx="684">
                  <c:v>41359.337094907409</c:v>
                </c:pt>
                <c:pt idx="685">
                  <c:v>41360.33252314815</c:v>
                </c:pt>
                <c:pt idx="686">
                  <c:v>41361.319918981484</c:v>
                </c:pt>
                <c:pt idx="687">
                  <c:v>41368.32236111111</c:v>
                </c:pt>
                <c:pt idx="688">
                  <c:v>41372.401805555557</c:v>
                </c:pt>
                <c:pt idx="689">
                  <c:v>41373.352256944447</c:v>
                </c:pt>
                <c:pt idx="690">
                  <c:v>41374.475925925923</c:v>
                </c:pt>
                <c:pt idx="691">
                  <c:v>41375.486956018518</c:v>
                </c:pt>
                <c:pt idx="692">
                  <c:v>41376.4606712963</c:v>
                </c:pt>
                <c:pt idx="693">
                  <c:v>41379.322534722225</c:v>
                </c:pt>
                <c:pt idx="694">
                  <c:v>41380.331111111111</c:v>
                </c:pt>
                <c:pt idx="695">
                  <c:v>41381</c:v>
                </c:pt>
                <c:pt idx="696">
                  <c:v>41382.353935185187</c:v>
                </c:pt>
                <c:pt idx="697">
                  <c:v>41383.357812499999</c:v>
                </c:pt>
                <c:pt idx="698">
                  <c:v>41386.360312500001</c:v>
                </c:pt>
                <c:pt idx="699">
                  <c:v>41387.325636574074</c:v>
                </c:pt>
                <c:pt idx="700">
                  <c:v>41388.322002314817</c:v>
                </c:pt>
                <c:pt idx="701">
                  <c:v>41390.358090277776</c:v>
                </c:pt>
                <c:pt idx="702">
                  <c:v>41393.360532407409</c:v>
                </c:pt>
                <c:pt idx="703">
                  <c:v>41394.328680555554</c:v>
                </c:pt>
                <c:pt idx="704">
                  <c:v>41395.354120370372</c:v>
                </c:pt>
                <c:pt idx="705">
                  <c:v>41396.557349537034</c:v>
                </c:pt>
                <c:pt idx="706">
                  <c:v>41397.352314814816</c:v>
                </c:pt>
                <c:pt idx="707">
                  <c:v>41400.318067129629</c:v>
                </c:pt>
                <c:pt idx="708">
                  <c:v>41401.309537037036</c:v>
                </c:pt>
                <c:pt idx="709">
                  <c:v>41402.323379629626</c:v>
                </c:pt>
                <c:pt idx="710">
                  <c:v>41403.317442129628</c:v>
                </c:pt>
                <c:pt idx="711">
                  <c:v>41404.335277777776</c:v>
                </c:pt>
                <c:pt idx="712">
                  <c:v>41407.335277777776</c:v>
                </c:pt>
                <c:pt idx="713">
                  <c:v>41408.345509259256</c:v>
                </c:pt>
                <c:pt idx="714">
                  <c:v>41409.385312500002</c:v>
                </c:pt>
                <c:pt idx="715">
                  <c:v>41410.342222222222</c:v>
                </c:pt>
                <c:pt idx="716">
                  <c:v>41411.43440972222</c:v>
                </c:pt>
                <c:pt idx="717">
                  <c:v>41414.37431712963</c:v>
                </c:pt>
                <c:pt idx="718">
                  <c:v>41415.334803240738</c:v>
                </c:pt>
                <c:pt idx="719">
                  <c:v>41416.332546296297</c:v>
                </c:pt>
                <c:pt idx="720">
                  <c:v>41417.349108796298</c:v>
                </c:pt>
                <c:pt idx="721">
                  <c:v>41418.584629629629</c:v>
                </c:pt>
                <c:pt idx="722">
                  <c:v>41422.382094907407</c:v>
                </c:pt>
                <c:pt idx="723">
                  <c:v>41422.390011574076</c:v>
                </c:pt>
                <c:pt idx="724">
                  <c:v>41423.377581018518</c:v>
                </c:pt>
                <c:pt idx="725">
                  <c:v>41424.341377314813</c:v>
                </c:pt>
                <c:pt idx="726">
                  <c:v>41425.312905092593</c:v>
                </c:pt>
                <c:pt idx="727">
                  <c:v>41428.372048611112</c:v>
                </c:pt>
                <c:pt idx="728">
                  <c:v>41429.3753125</c:v>
                </c:pt>
                <c:pt idx="729">
                  <c:v>41430.31758101852</c:v>
                </c:pt>
                <c:pt idx="730">
                  <c:v>41431.320289351854</c:v>
                </c:pt>
                <c:pt idx="731">
                  <c:v>41432.354201388887</c:v>
                </c:pt>
                <c:pt idx="732">
                  <c:v>41436.417870370373</c:v>
                </c:pt>
                <c:pt idx="733">
                  <c:v>41437.420682870368</c:v>
                </c:pt>
                <c:pt idx="734">
                  <c:v>41438.364733796298</c:v>
                </c:pt>
                <c:pt idx="735">
                  <c:v>41439.318333333336</c:v>
                </c:pt>
                <c:pt idx="736">
                  <c:v>41442.333032407405</c:v>
                </c:pt>
                <c:pt idx="737">
                  <c:v>41443.344699074078</c:v>
                </c:pt>
                <c:pt idx="738">
                  <c:v>41444.420648148145</c:v>
                </c:pt>
                <c:pt idx="739">
                  <c:v>41445.34574074074</c:v>
                </c:pt>
                <c:pt idx="740">
                  <c:v>41446.34306712963</c:v>
                </c:pt>
                <c:pt idx="741">
                  <c:v>41449.355706018519</c:v>
                </c:pt>
                <c:pt idx="742">
                  <c:v>41450.330543981479</c:v>
                </c:pt>
                <c:pt idx="743">
                  <c:v>41451.337939814817</c:v>
                </c:pt>
                <c:pt idx="744">
                  <c:v>41452.346516203703</c:v>
                </c:pt>
                <c:pt idx="745">
                  <c:v>41453.345717592594</c:v>
                </c:pt>
                <c:pt idx="746">
                  <c:v>41456.349583333336</c:v>
                </c:pt>
                <c:pt idx="747">
                  <c:v>41457.357268518521</c:v>
                </c:pt>
                <c:pt idx="748">
                  <c:v>41458.497291666667</c:v>
                </c:pt>
                <c:pt idx="749">
                  <c:v>41459.336192129631</c:v>
                </c:pt>
                <c:pt idx="750">
                  <c:v>41460.356469907405</c:v>
                </c:pt>
                <c:pt idx="751">
                  <c:v>41463.363761574074</c:v>
                </c:pt>
                <c:pt idx="752">
                  <c:v>41464.402395833335</c:v>
                </c:pt>
                <c:pt idx="753">
                  <c:v>41465.428344907406</c:v>
                </c:pt>
                <c:pt idx="754">
                  <c:v>41466.435347222221</c:v>
                </c:pt>
                <c:pt idx="755">
                  <c:v>41467.446631944447</c:v>
                </c:pt>
                <c:pt idx="756">
                  <c:v>41470.466226851851</c:v>
                </c:pt>
                <c:pt idx="757">
                  <c:v>41471.429560185185</c:v>
                </c:pt>
                <c:pt idx="758">
                  <c:v>41472.36891203704</c:v>
                </c:pt>
                <c:pt idx="759">
                  <c:v>41473.342395833337</c:v>
                </c:pt>
                <c:pt idx="760">
                  <c:v>41474.347685185188</c:v>
                </c:pt>
                <c:pt idx="761">
                  <c:v>41477.351458333331</c:v>
                </c:pt>
                <c:pt idx="762">
                  <c:v>41478.390798611108</c:v>
                </c:pt>
                <c:pt idx="763">
                  <c:v>41479.336655092593</c:v>
                </c:pt>
                <c:pt idx="764">
                  <c:v>41480.360266203701</c:v>
                </c:pt>
                <c:pt idx="765">
                  <c:v>41481.32534722222</c:v>
                </c:pt>
                <c:pt idx="766">
                  <c:v>41484.417534722219</c:v>
                </c:pt>
                <c:pt idx="767">
                  <c:v>41485.348749999997</c:v>
                </c:pt>
                <c:pt idx="768">
                  <c:v>41486.358553240738</c:v>
                </c:pt>
                <c:pt idx="769">
                  <c:v>41487.336111111108</c:v>
                </c:pt>
                <c:pt idx="770">
                  <c:v>41488.334583333337</c:v>
                </c:pt>
                <c:pt idx="771">
                  <c:v>41491.342881944445</c:v>
                </c:pt>
                <c:pt idx="772">
                  <c:v>41492.348796296297</c:v>
                </c:pt>
                <c:pt idx="773">
                  <c:v>41493.340624999997</c:v>
                </c:pt>
                <c:pt idx="774">
                  <c:v>41494.353530092594</c:v>
                </c:pt>
                <c:pt idx="775">
                  <c:v>41495.347372685188</c:v>
                </c:pt>
                <c:pt idx="776">
                  <c:v>41498.590729166666</c:v>
                </c:pt>
                <c:pt idx="777">
                  <c:v>41499.351770833331</c:v>
                </c:pt>
                <c:pt idx="778">
                  <c:v>41507.322233796294</c:v>
                </c:pt>
                <c:pt idx="779">
                  <c:v>41508.340891203705</c:v>
                </c:pt>
                <c:pt idx="780">
                  <c:v>41509.326006944444</c:v>
                </c:pt>
                <c:pt idx="781">
                  <c:v>41512.358414351853</c:v>
                </c:pt>
                <c:pt idx="782">
                  <c:v>41513.341122685182</c:v>
                </c:pt>
                <c:pt idx="783">
                  <c:v>41515.352650462963</c:v>
                </c:pt>
                <c:pt idx="784">
                  <c:v>41516.427974537037</c:v>
                </c:pt>
                <c:pt idx="785">
                  <c:v>41520.396631944444</c:v>
                </c:pt>
                <c:pt idx="786">
                  <c:v>41520.411979166667</c:v>
                </c:pt>
                <c:pt idx="787">
                  <c:v>41521.406909722224</c:v>
                </c:pt>
                <c:pt idx="788">
                  <c:v>41522.30572916667</c:v>
                </c:pt>
                <c:pt idx="789">
                  <c:v>41523.375636574077</c:v>
                </c:pt>
                <c:pt idx="790">
                  <c:v>41526.348240740743</c:v>
                </c:pt>
                <c:pt idx="791">
                  <c:v>41527.319965277777</c:v>
                </c:pt>
                <c:pt idx="792">
                  <c:v>41528.314236111109</c:v>
                </c:pt>
                <c:pt idx="793">
                  <c:v>41529.33121527778</c:v>
                </c:pt>
                <c:pt idx="794">
                  <c:v>41530.316180555557</c:v>
                </c:pt>
                <c:pt idx="795">
                  <c:v>41533.344490740739</c:v>
                </c:pt>
                <c:pt idx="796">
                  <c:v>41534.348530092589</c:v>
                </c:pt>
                <c:pt idx="797">
                  <c:v>41535.350949074076</c:v>
                </c:pt>
                <c:pt idx="798">
                  <c:v>41536.377106481479</c:v>
                </c:pt>
                <c:pt idx="799">
                  <c:v>41540.41369212963</c:v>
                </c:pt>
                <c:pt idx="800">
                  <c:v>41541.357488425929</c:v>
                </c:pt>
                <c:pt idx="801">
                  <c:v>41542.364999999998</c:v>
                </c:pt>
                <c:pt idx="802">
                  <c:v>41543.414641203701</c:v>
                </c:pt>
                <c:pt idx="803">
                  <c:v>41544.332314814812</c:v>
                </c:pt>
                <c:pt idx="804">
                  <c:v>41547.395208333335</c:v>
                </c:pt>
                <c:pt idx="805">
                  <c:v>41548.341851851852</c:v>
                </c:pt>
                <c:pt idx="806">
                  <c:v>41549.343055555553</c:v>
                </c:pt>
                <c:pt idx="807">
                  <c:v>41550.343831018516</c:v>
                </c:pt>
                <c:pt idx="808">
                  <c:v>41551.352141203701</c:v>
                </c:pt>
                <c:pt idx="809">
                  <c:v>41554.558321759258</c:v>
                </c:pt>
                <c:pt idx="810">
                  <c:v>41555.445081018515</c:v>
                </c:pt>
                <c:pt idx="811">
                  <c:v>41556.353182870371</c:v>
                </c:pt>
                <c:pt idx="812">
                  <c:v>41557.366446759261</c:v>
                </c:pt>
                <c:pt idx="813">
                  <c:v>41558.409062500003</c:v>
                </c:pt>
                <c:pt idx="814">
                  <c:v>41561.365902777776</c:v>
                </c:pt>
                <c:pt idx="815">
                  <c:v>41562.367418981485</c:v>
                </c:pt>
                <c:pt idx="816">
                  <c:v>41563.430590277778</c:v>
                </c:pt>
                <c:pt idx="817">
                  <c:v>41564.411817129629</c:v>
                </c:pt>
                <c:pt idx="818">
                  <c:v>41565.332650462966</c:v>
                </c:pt>
                <c:pt idx="819">
                  <c:v>41568.43068287037</c:v>
                </c:pt>
                <c:pt idx="820">
                  <c:v>41569.357627314814</c:v>
                </c:pt>
                <c:pt idx="821">
                  <c:v>41570.455312500002</c:v>
                </c:pt>
                <c:pt idx="822">
                  <c:v>41571.331238425926</c:v>
                </c:pt>
                <c:pt idx="823">
                  <c:v>41572.438483796293</c:v>
                </c:pt>
                <c:pt idx="824">
                  <c:v>41575.372048611112</c:v>
                </c:pt>
                <c:pt idx="825">
                  <c:v>41576.349282407406</c:v>
                </c:pt>
                <c:pt idx="826">
                  <c:v>41577.569340277776</c:v>
                </c:pt>
                <c:pt idx="827">
                  <c:v>41579.358495370368</c:v>
                </c:pt>
                <c:pt idx="828">
                  <c:v>41579.377870370372</c:v>
                </c:pt>
                <c:pt idx="829">
                  <c:v>41582.414861111109</c:v>
                </c:pt>
                <c:pt idx="830">
                  <c:v>41583.346770833334</c:v>
                </c:pt>
                <c:pt idx="831">
                  <c:v>41584.388773148145</c:v>
                </c:pt>
                <c:pt idx="832">
                  <c:v>41585.331793981481</c:v>
                </c:pt>
                <c:pt idx="833">
                  <c:v>41586.438946759263</c:v>
                </c:pt>
                <c:pt idx="834">
                  <c:v>41589.383819444447</c:v>
                </c:pt>
                <c:pt idx="835">
                  <c:v>41590.343240740738</c:v>
                </c:pt>
                <c:pt idx="836">
                  <c:v>41596.453067129631</c:v>
                </c:pt>
                <c:pt idx="837">
                  <c:v>41597.416388888887</c:v>
                </c:pt>
                <c:pt idx="838">
                  <c:v>41598.395925925928</c:v>
                </c:pt>
                <c:pt idx="839">
                  <c:v>41599.378171296295</c:v>
                </c:pt>
                <c:pt idx="840">
                  <c:v>41600.373159722221</c:v>
                </c:pt>
                <c:pt idx="841">
                  <c:v>41604.430833333332</c:v>
                </c:pt>
                <c:pt idx="842">
                  <c:v>41605.360324074078</c:v>
                </c:pt>
                <c:pt idx="843">
                  <c:v>41610.442384259259</c:v>
                </c:pt>
                <c:pt idx="844">
                  <c:v>41611.365729166668</c:v>
                </c:pt>
                <c:pt idx="845">
                  <c:v>41612.442569444444</c:v>
                </c:pt>
                <c:pt idx="846">
                  <c:v>41613.459768518522</c:v>
                </c:pt>
                <c:pt idx="847">
                  <c:v>41614.492800925924</c:v>
                </c:pt>
                <c:pt idx="848">
                  <c:v>41617.426527777781</c:v>
                </c:pt>
                <c:pt idx="849">
                  <c:v>41618.524409722224</c:v>
                </c:pt>
                <c:pt idx="850">
                  <c:v>41619.347800925927</c:v>
                </c:pt>
                <c:pt idx="851">
                  <c:v>41620.385428240741</c:v>
                </c:pt>
                <c:pt idx="852">
                  <c:v>41621.345960648148</c:v>
                </c:pt>
                <c:pt idx="853">
                  <c:v>41624.389166666668</c:v>
                </c:pt>
                <c:pt idx="854">
                  <c:v>41625.382453703707</c:v>
                </c:pt>
                <c:pt idx="855">
                  <c:v>41626.43849537037</c:v>
                </c:pt>
                <c:pt idx="856">
                  <c:v>41627.414548611108</c:v>
                </c:pt>
                <c:pt idx="857">
                  <c:v>41628.380567129629</c:v>
                </c:pt>
                <c:pt idx="858">
                  <c:v>41632</c:v>
                </c:pt>
                <c:pt idx="859">
                  <c:v>41635.361261574071</c:v>
                </c:pt>
                <c:pt idx="860">
                  <c:v>41638.363749999997</c:v>
                </c:pt>
                <c:pt idx="861">
                  <c:v>41639</c:v>
                </c:pt>
                <c:pt idx="862">
                  <c:v>41641.634594907409</c:v>
                </c:pt>
                <c:pt idx="863">
                  <c:v>41642.636736111112</c:v>
                </c:pt>
                <c:pt idx="864">
                  <c:v>41645.6405787037</c:v>
                </c:pt>
                <c:pt idx="865">
                  <c:v>41646.370925925927</c:v>
                </c:pt>
                <c:pt idx="866">
                  <c:v>41647.324247685188</c:v>
                </c:pt>
                <c:pt idx="867">
                  <c:v>41648.382361111115</c:v>
                </c:pt>
                <c:pt idx="868">
                  <c:v>41649.604409722226</c:v>
                </c:pt>
                <c:pt idx="869">
                  <c:v>41652.39439814815</c:v>
                </c:pt>
                <c:pt idx="870">
                  <c:v>41653.433495370373</c:v>
                </c:pt>
                <c:pt idx="871">
                  <c:v>41654.364074074074</c:v>
                </c:pt>
                <c:pt idx="872">
                  <c:v>41655.355636574073</c:v>
                </c:pt>
                <c:pt idx="873">
                  <c:v>41656.402048611111</c:v>
                </c:pt>
                <c:pt idx="874">
                  <c:v>41660.338379629633</c:v>
                </c:pt>
                <c:pt idx="875">
                  <c:v>41660.34065972222</c:v>
                </c:pt>
                <c:pt idx="876">
                  <c:v>41661.367800925924</c:v>
                </c:pt>
                <c:pt idx="877">
                  <c:v>41662.33489583333</c:v>
                </c:pt>
                <c:pt idx="878">
                  <c:v>41663.457708333335</c:v>
                </c:pt>
                <c:pt idx="879">
                  <c:v>41667.402488425927</c:v>
                </c:pt>
                <c:pt idx="880">
                  <c:v>41669.488425925927</c:v>
                </c:pt>
                <c:pt idx="881">
                  <c:v>41669.493333333332</c:v>
                </c:pt>
                <c:pt idx="882">
                  <c:v>41670.424004629633</c:v>
                </c:pt>
                <c:pt idx="883">
                  <c:v>41673.355057870373</c:v>
                </c:pt>
                <c:pt idx="884">
                  <c:v>41674.399699074071</c:v>
                </c:pt>
                <c:pt idx="885">
                  <c:v>41675.350289351853</c:v>
                </c:pt>
                <c:pt idx="886">
                  <c:v>41676.362905092596</c:v>
                </c:pt>
                <c:pt idx="887">
                  <c:v>41677.358541666668</c:v>
                </c:pt>
                <c:pt idx="888">
                  <c:v>41680.45988425926</c:v>
                </c:pt>
                <c:pt idx="889">
                  <c:v>41681.447187500002</c:v>
                </c:pt>
                <c:pt idx="890">
                  <c:v>41682.464861111112</c:v>
                </c:pt>
                <c:pt idx="891">
                  <c:v>41683.468414351853</c:v>
                </c:pt>
                <c:pt idx="892">
                  <c:v>41684.472222222219</c:v>
                </c:pt>
                <c:pt idx="893">
                  <c:v>41687.393217592595</c:v>
                </c:pt>
                <c:pt idx="894">
                  <c:v>41688.407002314816</c:v>
                </c:pt>
                <c:pt idx="895">
                  <c:v>41690.351875</c:v>
                </c:pt>
                <c:pt idx="896">
                  <c:v>41691.517638888887</c:v>
                </c:pt>
                <c:pt idx="897">
                  <c:v>41694.355902777781</c:v>
                </c:pt>
                <c:pt idx="898">
                  <c:v>41695.420520833337</c:v>
                </c:pt>
                <c:pt idx="899">
                  <c:v>41696.382094907407</c:v>
                </c:pt>
                <c:pt idx="900">
                  <c:v>41697.316701388889</c:v>
                </c:pt>
                <c:pt idx="901">
                  <c:v>41698.371134259258</c:v>
                </c:pt>
                <c:pt idx="902">
                  <c:v>41701.475856481484</c:v>
                </c:pt>
                <c:pt idx="903">
                  <c:v>41702.368078703701</c:v>
                </c:pt>
                <c:pt idx="904">
                  <c:v>41702.368148148147</c:v>
                </c:pt>
                <c:pt idx="905">
                  <c:v>41703.47315972222</c:v>
                </c:pt>
                <c:pt idx="906">
                  <c:v>41704.333912037036</c:v>
                </c:pt>
                <c:pt idx="907">
                  <c:v>41705.333923611113</c:v>
                </c:pt>
                <c:pt idx="908">
                  <c:v>41708.382881944446</c:v>
                </c:pt>
                <c:pt idx="909">
                  <c:v>41709.362581018519</c:v>
                </c:pt>
                <c:pt idx="910">
                  <c:v>41710.339004629626</c:v>
                </c:pt>
                <c:pt idx="911">
                  <c:v>41711.384305555555</c:v>
                </c:pt>
                <c:pt idx="912">
                  <c:v>41712.387060185189</c:v>
                </c:pt>
                <c:pt idx="913">
                  <c:v>41715.330358796295</c:v>
                </c:pt>
                <c:pt idx="914">
                  <c:v>41716.317326388889</c:v>
                </c:pt>
                <c:pt idx="915">
                  <c:v>41717.466863425929</c:v>
                </c:pt>
                <c:pt idx="916">
                  <c:v>41718.301863425928</c:v>
                </c:pt>
                <c:pt idx="917">
                  <c:v>41719.367071759261</c:v>
                </c:pt>
                <c:pt idx="918">
                  <c:v>41722.349733796298</c:v>
                </c:pt>
                <c:pt idx="919">
                  <c:v>41723.385868055557</c:v>
                </c:pt>
                <c:pt idx="920">
                  <c:v>41724.320023148146</c:v>
                </c:pt>
                <c:pt idx="921">
                  <c:v>41725.621655092589</c:v>
                </c:pt>
                <c:pt idx="922">
                  <c:v>41726.400613425925</c:v>
                </c:pt>
                <c:pt idx="923">
                  <c:v>41729.356886574074</c:v>
                </c:pt>
                <c:pt idx="924">
                  <c:v>41730.320092592592</c:v>
                </c:pt>
                <c:pt idx="925">
                  <c:v>41731.356481481482</c:v>
                </c:pt>
                <c:pt idx="926">
                  <c:v>41733.595821759256</c:v>
                </c:pt>
                <c:pt idx="927">
                  <c:v>41736.419699074075</c:v>
                </c:pt>
                <c:pt idx="928">
                  <c:v>41737.406655092593</c:v>
                </c:pt>
                <c:pt idx="929">
                  <c:v>41738.383425925924</c:v>
                </c:pt>
                <c:pt idx="930">
                  <c:v>41739.381712962961</c:v>
                </c:pt>
                <c:pt idx="931">
                  <c:v>41740.364629629628</c:v>
                </c:pt>
                <c:pt idx="932">
                  <c:v>41743.333298611113</c:v>
                </c:pt>
                <c:pt idx="933">
                  <c:v>41744.314965277779</c:v>
                </c:pt>
                <c:pt idx="934">
                  <c:v>41745.37327546296</c:v>
                </c:pt>
                <c:pt idx="935">
                  <c:v>41746.341504629629</c:v>
                </c:pt>
                <c:pt idx="936">
                  <c:v>41747.419351851851</c:v>
                </c:pt>
                <c:pt idx="937">
                  <c:v>41750.378900462965</c:v>
                </c:pt>
                <c:pt idx="938">
                  <c:v>41751.364837962959</c:v>
                </c:pt>
                <c:pt idx="939">
                  <c:v>41752.353865740741</c:v>
                </c:pt>
                <c:pt idx="940">
                  <c:v>41753.424837962964</c:v>
                </c:pt>
                <c:pt idx="941">
                  <c:v>41757.384050925924</c:v>
                </c:pt>
                <c:pt idx="942">
                  <c:v>41758.35527777778</c:v>
                </c:pt>
                <c:pt idx="943">
                  <c:v>41759.435069444444</c:v>
                </c:pt>
                <c:pt idx="944">
                  <c:v>41760.418981481482</c:v>
                </c:pt>
                <c:pt idx="945">
                  <c:v>41761.377858796295</c:v>
                </c:pt>
                <c:pt idx="946">
                  <c:v>41764.386122685188</c:v>
                </c:pt>
                <c:pt idx="947">
                  <c:v>41765.396539351852</c:v>
                </c:pt>
                <c:pt idx="948">
                  <c:v>41766.424733796295</c:v>
                </c:pt>
                <c:pt idx="949">
                  <c:v>41767.414814814816</c:v>
                </c:pt>
                <c:pt idx="950">
                  <c:v>41768.422685185185</c:v>
                </c:pt>
                <c:pt idx="951">
                  <c:v>41771.3437037037</c:v>
                </c:pt>
                <c:pt idx="952">
                  <c:v>41772.337766203702</c:v>
                </c:pt>
                <c:pt idx="953">
                  <c:v>41773.36037037037</c:v>
                </c:pt>
                <c:pt idx="954">
                  <c:v>41774.37667824074</c:v>
                </c:pt>
                <c:pt idx="955">
                  <c:v>41775.365439814814</c:v>
                </c:pt>
                <c:pt idx="956">
                  <c:v>41778.354409722226</c:v>
                </c:pt>
                <c:pt idx="957">
                  <c:v>41779.371898148151</c:v>
                </c:pt>
                <c:pt idx="958">
                  <c:v>41780.47084490741</c:v>
                </c:pt>
                <c:pt idx="959">
                  <c:v>41781.419212962966</c:v>
                </c:pt>
                <c:pt idx="960">
                  <c:v>41782.345335648148</c:v>
                </c:pt>
                <c:pt idx="961">
                  <c:v>41786.408645833333</c:v>
                </c:pt>
                <c:pt idx="962">
                  <c:v>41787.405416666668</c:v>
                </c:pt>
                <c:pt idx="963">
                  <c:v>41788.411550925928</c:v>
                </c:pt>
                <c:pt idx="964">
                  <c:v>41789.308136574073</c:v>
                </c:pt>
                <c:pt idx="965">
                  <c:v>41792.610706018517</c:v>
                </c:pt>
                <c:pt idx="966">
                  <c:v>41793.323437500003</c:v>
                </c:pt>
                <c:pt idx="967">
                  <c:v>41794.454363425924</c:v>
                </c:pt>
                <c:pt idx="968">
                  <c:v>41795.466886574075</c:v>
                </c:pt>
                <c:pt idx="969">
                  <c:v>41796.381782407407</c:v>
                </c:pt>
                <c:pt idx="970">
                  <c:v>41800.417199074072</c:v>
                </c:pt>
                <c:pt idx="971">
                  <c:v>41801.333587962959</c:v>
                </c:pt>
                <c:pt idx="972">
                  <c:v>41802.333113425928</c:v>
                </c:pt>
                <c:pt idx="973">
                  <c:v>41803.568182870367</c:v>
                </c:pt>
                <c:pt idx="974">
                  <c:v>41806.401828703703</c:v>
                </c:pt>
                <c:pt idx="975">
                  <c:v>41807.363449074073</c:v>
                </c:pt>
                <c:pt idx="976">
                  <c:v>41808.397546296299</c:v>
                </c:pt>
                <c:pt idx="977">
                  <c:v>41809.333148148151</c:v>
                </c:pt>
                <c:pt idx="978">
                  <c:v>41810.492164351854</c:v>
                </c:pt>
                <c:pt idx="979">
                  <c:v>41813.455474537041</c:v>
                </c:pt>
                <c:pt idx="980">
                  <c:v>41814.444594907407</c:v>
                </c:pt>
                <c:pt idx="981">
                  <c:v>41816.333148148151</c:v>
                </c:pt>
                <c:pt idx="982">
                  <c:v>41817.334479166668</c:v>
                </c:pt>
                <c:pt idx="983">
                  <c:v>41821.425810185188</c:v>
                </c:pt>
                <c:pt idx="984">
                  <c:v>41822.477847222224</c:v>
                </c:pt>
                <c:pt idx="985">
                  <c:v>41823.357118055559</c:v>
                </c:pt>
                <c:pt idx="986">
                  <c:v>41828.438668981478</c:v>
                </c:pt>
                <c:pt idx="987">
                  <c:v>41829.569803240738</c:v>
                </c:pt>
                <c:pt idx="988">
                  <c:v>41830.412881944445</c:v>
                </c:pt>
                <c:pt idx="989">
                  <c:v>41835.64271990741</c:v>
                </c:pt>
                <c:pt idx="990">
                  <c:v>41836.354907407411</c:v>
                </c:pt>
                <c:pt idx="991">
                  <c:v>41841.50409722222</c:v>
                </c:pt>
                <c:pt idx="992">
                  <c:v>41842.639131944445</c:v>
                </c:pt>
                <c:pt idx="993">
                  <c:v>41843.446238425924</c:v>
                </c:pt>
                <c:pt idx="994">
                  <c:v>41844.446250000001</c:v>
                </c:pt>
                <c:pt idx="995">
                  <c:v>41845.400740740741</c:v>
                </c:pt>
                <c:pt idx="996">
                  <c:v>41848.385393518518</c:v>
                </c:pt>
                <c:pt idx="997">
                  <c:v>41849.523888888885</c:v>
                </c:pt>
                <c:pt idx="998">
                  <c:v>41850.409328703703</c:v>
                </c:pt>
                <c:pt idx="999">
                  <c:v>41851.574432870373</c:v>
                </c:pt>
                <c:pt idx="1000">
                  <c:v>41852.448622685188</c:v>
                </c:pt>
                <c:pt idx="1001">
                  <c:v>41855.403229166666</c:v>
                </c:pt>
                <c:pt idx="1002">
                  <c:v>41856.34302083333</c:v>
                </c:pt>
                <c:pt idx="1003">
                  <c:v>41857.377557870372</c:v>
                </c:pt>
                <c:pt idx="1004">
                  <c:v>41858.330821759257</c:v>
                </c:pt>
                <c:pt idx="1005">
                  <c:v>41859.423773148148</c:v>
                </c:pt>
                <c:pt idx="1006">
                  <c:v>41862.338263888887</c:v>
                </c:pt>
                <c:pt idx="1007">
                  <c:v>41864.443287037036</c:v>
                </c:pt>
                <c:pt idx="1008">
                  <c:v>41865.340868055559</c:v>
                </c:pt>
                <c:pt idx="1009">
                  <c:v>41866.65047453704</c:v>
                </c:pt>
                <c:pt idx="1010">
                  <c:v>41869.632615740738</c:v>
                </c:pt>
                <c:pt idx="1011">
                  <c:v>41870.355555555558</c:v>
                </c:pt>
                <c:pt idx="1012">
                  <c:v>41871.374814814815</c:v>
                </c:pt>
                <c:pt idx="1013">
                  <c:v>41872.51525462963</c:v>
                </c:pt>
                <c:pt idx="1014">
                  <c:v>41873.407916666663</c:v>
                </c:pt>
                <c:pt idx="1015">
                  <c:v>41876.416851851849</c:v>
                </c:pt>
                <c:pt idx="1016">
                  <c:v>41877.419027777774</c:v>
                </c:pt>
                <c:pt idx="1017">
                  <c:v>41878.355162037034</c:v>
                </c:pt>
                <c:pt idx="1018">
                  <c:v>41879.619525462964</c:v>
                </c:pt>
                <c:pt idx="1019">
                  <c:v>41880.494432870371</c:v>
                </c:pt>
                <c:pt idx="1020">
                  <c:v>41884.585173611114</c:v>
                </c:pt>
                <c:pt idx="1021">
                  <c:v>41885.415613425925</c:v>
                </c:pt>
                <c:pt idx="1022">
                  <c:v>41886.335231481484</c:v>
                </c:pt>
                <c:pt idx="1023">
                  <c:v>41887.553310185183</c:v>
                </c:pt>
                <c:pt idx="1024">
                  <c:v>41890.560115740744</c:v>
                </c:pt>
                <c:pt idx="1025">
                  <c:v>41891.455474537041</c:v>
                </c:pt>
                <c:pt idx="1026">
                  <c:v>41892.583321759259</c:v>
                </c:pt>
                <c:pt idx="1027">
                  <c:v>41893.358159722222</c:v>
                </c:pt>
                <c:pt idx="1028">
                  <c:v>41894.520300925928</c:v>
                </c:pt>
                <c:pt idx="1029">
                  <c:v>41897.480046296296</c:v>
                </c:pt>
                <c:pt idx="1030">
                  <c:v>41898.387025462966</c:v>
                </c:pt>
                <c:pt idx="1031">
                  <c:v>41899.570972222224</c:v>
                </c:pt>
                <c:pt idx="1032">
                  <c:v>41904.527245370373</c:v>
                </c:pt>
                <c:pt idx="1033">
                  <c:v>41905.512430555558</c:v>
                </c:pt>
                <c:pt idx="1034">
                  <c:v>41906.51630787037</c:v>
                </c:pt>
                <c:pt idx="1035">
                  <c:v>41907.32099537037</c:v>
                </c:pt>
                <c:pt idx="1036">
                  <c:v>41908.353171296294</c:v>
                </c:pt>
                <c:pt idx="1037">
                  <c:v>41911.381377314814</c:v>
                </c:pt>
                <c:pt idx="1038">
                  <c:v>41912.326458333337</c:v>
                </c:pt>
                <c:pt idx="1039">
                  <c:v>41913.402361111112</c:v>
                </c:pt>
                <c:pt idx="1040">
                  <c:v>41914.340439814812</c:v>
                </c:pt>
                <c:pt idx="1041">
                  <c:v>41915.373599537037</c:v>
                </c:pt>
                <c:pt idx="1042">
                  <c:v>41918.346180555556</c:v>
                </c:pt>
                <c:pt idx="1043">
                  <c:v>41919.456134259257</c:v>
                </c:pt>
                <c:pt idx="1044">
                  <c:v>41920.408043981479</c:v>
                </c:pt>
                <c:pt idx="1045">
                  <c:v>41921.370081018518</c:v>
                </c:pt>
                <c:pt idx="1046">
                  <c:v>41922.400092592594</c:v>
                </c:pt>
                <c:pt idx="1047">
                  <c:v>41925.393611111111</c:v>
                </c:pt>
                <c:pt idx="1048">
                  <c:v>41926.391782407409</c:v>
                </c:pt>
                <c:pt idx="1049">
                  <c:v>41927.334317129629</c:v>
                </c:pt>
                <c:pt idx="1050">
                  <c:v>41928.346331018518</c:v>
                </c:pt>
                <c:pt idx="1051">
                  <c:v>41933.551388888889</c:v>
                </c:pt>
                <c:pt idx="1052">
                  <c:v>41934.551759259259</c:v>
                </c:pt>
                <c:pt idx="1053">
                  <c:v>41935.423067129632</c:v>
                </c:pt>
                <c:pt idx="1054">
                  <c:v>41936.347395833334</c:v>
                </c:pt>
                <c:pt idx="1055">
                  <c:v>41939.409178240741</c:v>
                </c:pt>
                <c:pt idx="1056">
                  <c:v>41940.409178240741</c:v>
                </c:pt>
              </c:numCache>
            </c:numRef>
          </c:cat>
          <c:val>
            <c:numRef>
              <c:f>SPL!$L$1400:$L$2456</c:f>
              <c:numCache>
                <c:formatCode>0.00</c:formatCode>
                <c:ptCount val="1057"/>
                <c:pt idx="0">
                  <c:v>0.53649999999999998</c:v>
                </c:pt>
                <c:pt idx="1">
                  <c:v>0.53499999999999992</c:v>
                </c:pt>
                <c:pt idx="2">
                  <c:v>0.53349999999999997</c:v>
                </c:pt>
                <c:pt idx="3">
                  <c:v>0.53149999999999997</c:v>
                </c:pt>
                <c:pt idx="4">
                  <c:v>0.52899999999999991</c:v>
                </c:pt>
                <c:pt idx="5">
                  <c:v>0.52649999999999997</c:v>
                </c:pt>
                <c:pt idx="6">
                  <c:v>0.52449999999999997</c:v>
                </c:pt>
                <c:pt idx="7">
                  <c:v>0.52200000000000002</c:v>
                </c:pt>
                <c:pt idx="8">
                  <c:v>0.51899999999999991</c:v>
                </c:pt>
                <c:pt idx="9">
                  <c:v>0.51550000000000007</c:v>
                </c:pt>
                <c:pt idx="10">
                  <c:v>0.51400000000000001</c:v>
                </c:pt>
                <c:pt idx="11">
                  <c:v>0.51500000000000001</c:v>
                </c:pt>
                <c:pt idx="12">
                  <c:v>0.51449999999999996</c:v>
                </c:pt>
                <c:pt idx="13">
                  <c:v>0.51449999999999996</c:v>
                </c:pt>
                <c:pt idx="14">
                  <c:v>0.51449999999999996</c:v>
                </c:pt>
                <c:pt idx="15">
                  <c:v>0.51400000000000001</c:v>
                </c:pt>
                <c:pt idx="16">
                  <c:v>0.51399999999999979</c:v>
                </c:pt>
                <c:pt idx="17">
                  <c:v>0.51449999999999996</c:v>
                </c:pt>
                <c:pt idx="18">
                  <c:v>0.5149999999999999</c:v>
                </c:pt>
                <c:pt idx="19">
                  <c:v>0.51549999999999985</c:v>
                </c:pt>
                <c:pt idx="20">
                  <c:v>0.5169999999999999</c:v>
                </c:pt>
                <c:pt idx="21">
                  <c:v>0.5179999999999999</c:v>
                </c:pt>
                <c:pt idx="22">
                  <c:v>0.51899999999999991</c:v>
                </c:pt>
                <c:pt idx="23">
                  <c:v>0.51999999999999991</c:v>
                </c:pt>
                <c:pt idx="24">
                  <c:v>0.52149999999999985</c:v>
                </c:pt>
                <c:pt idx="25">
                  <c:v>0.52299999999999991</c:v>
                </c:pt>
                <c:pt idx="26">
                  <c:v>0.52399999999999991</c:v>
                </c:pt>
                <c:pt idx="27">
                  <c:v>0.52499999999999991</c:v>
                </c:pt>
                <c:pt idx="28">
                  <c:v>0.52599999999999991</c:v>
                </c:pt>
                <c:pt idx="29">
                  <c:v>0.52699999999999991</c:v>
                </c:pt>
                <c:pt idx="30">
                  <c:v>0.52749999999999997</c:v>
                </c:pt>
                <c:pt idx="31">
                  <c:v>0.52549999999999997</c:v>
                </c:pt>
                <c:pt idx="32">
                  <c:v>0.52449999999999997</c:v>
                </c:pt>
                <c:pt idx="33">
                  <c:v>0.52299999999999991</c:v>
                </c:pt>
                <c:pt idx="34">
                  <c:v>0.52100000000000002</c:v>
                </c:pt>
                <c:pt idx="35">
                  <c:v>0.51999999999999991</c:v>
                </c:pt>
                <c:pt idx="36">
                  <c:v>0.51949999999999996</c:v>
                </c:pt>
                <c:pt idx="37">
                  <c:v>0.5179999999999999</c:v>
                </c:pt>
                <c:pt idx="38">
                  <c:v>0.51649999999999996</c:v>
                </c:pt>
                <c:pt idx="39">
                  <c:v>0.5149999999999999</c:v>
                </c:pt>
                <c:pt idx="40">
                  <c:v>0.51349999999999996</c:v>
                </c:pt>
                <c:pt idx="41">
                  <c:v>0.5119999999999999</c:v>
                </c:pt>
                <c:pt idx="42">
                  <c:v>0.51</c:v>
                </c:pt>
                <c:pt idx="43">
                  <c:v>0.50850000000000006</c:v>
                </c:pt>
                <c:pt idx="44">
                  <c:v>0.50700000000000001</c:v>
                </c:pt>
                <c:pt idx="45">
                  <c:v>0.50500000000000012</c:v>
                </c:pt>
                <c:pt idx="46">
                  <c:v>0.50449999999999995</c:v>
                </c:pt>
                <c:pt idx="47">
                  <c:v>0.50650000000000006</c:v>
                </c:pt>
                <c:pt idx="48">
                  <c:v>0.50850000000000006</c:v>
                </c:pt>
                <c:pt idx="49">
                  <c:v>0.51150000000000007</c:v>
                </c:pt>
                <c:pt idx="50">
                  <c:v>0.51350000000000007</c:v>
                </c:pt>
                <c:pt idx="51">
                  <c:v>0.51600000000000013</c:v>
                </c:pt>
                <c:pt idx="52">
                  <c:v>0.51750000000000018</c:v>
                </c:pt>
                <c:pt idx="53">
                  <c:v>0.51900000000000013</c:v>
                </c:pt>
                <c:pt idx="54">
                  <c:v>0.52100000000000013</c:v>
                </c:pt>
                <c:pt idx="55">
                  <c:v>0.52250000000000019</c:v>
                </c:pt>
                <c:pt idx="56">
                  <c:v>0.52450000000000008</c:v>
                </c:pt>
                <c:pt idx="57">
                  <c:v>0.52750000000000008</c:v>
                </c:pt>
                <c:pt idx="58">
                  <c:v>0.53050000000000019</c:v>
                </c:pt>
                <c:pt idx="59">
                  <c:v>0.53250000000000008</c:v>
                </c:pt>
                <c:pt idx="60">
                  <c:v>0.53500000000000014</c:v>
                </c:pt>
                <c:pt idx="61">
                  <c:v>0.5385000000000002</c:v>
                </c:pt>
                <c:pt idx="62">
                  <c:v>0.54200000000000004</c:v>
                </c:pt>
                <c:pt idx="63">
                  <c:v>0.5455000000000001</c:v>
                </c:pt>
                <c:pt idx="64">
                  <c:v>0.5475000000000001</c:v>
                </c:pt>
                <c:pt idx="65">
                  <c:v>0.55100000000000005</c:v>
                </c:pt>
                <c:pt idx="66">
                  <c:v>0.5525000000000001</c:v>
                </c:pt>
                <c:pt idx="67">
                  <c:v>0.55250000000000021</c:v>
                </c:pt>
                <c:pt idx="68">
                  <c:v>0.55200000000000016</c:v>
                </c:pt>
                <c:pt idx="69">
                  <c:v>0.55100000000000016</c:v>
                </c:pt>
                <c:pt idx="70">
                  <c:v>0.55050000000000021</c:v>
                </c:pt>
                <c:pt idx="71">
                  <c:v>0.55050000000000021</c:v>
                </c:pt>
                <c:pt idx="72">
                  <c:v>0.55100000000000005</c:v>
                </c:pt>
                <c:pt idx="73">
                  <c:v>0.5555000000000001</c:v>
                </c:pt>
                <c:pt idx="74">
                  <c:v>0.55950000000000011</c:v>
                </c:pt>
                <c:pt idx="75">
                  <c:v>0.56600000000000006</c:v>
                </c:pt>
                <c:pt idx="76">
                  <c:v>0.57050000000000001</c:v>
                </c:pt>
                <c:pt idx="77">
                  <c:v>0.57550000000000001</c:v>
                </c:pt>
                <c:pt idx="78">
                  <c:v>0.58100000000000007</c:v>
                </c:pt>
                <c:pt idx="79">
                  <c:v>0.58899999999999997</c:v>
                </c:pt>
                <c:pt idx="80">
                  <c:v>0.59650000000000003</c:v>
                </c:pt>
                <c:pt idx="81">
                  <c:v>0.60349999999999993</c:v>
                </c:pt>
                <c:pt idx="82">
                  <c:v>0.61049999999999993</c:v>
                </c:pt>
                <c:pt idx="83">
                  <c:v>0.61699999999999977</c:v>
                </c:pt>
                <c:pt idx="84">
                  <c:v>0.62499999999999978</c:v>
                </c:pt>
                <c:pt idx="85">
                  <c:v>0.63149999999999973</c:v>
                </c:pt>
                <c:pt idx="86">
                  <c:v>0.63849999999999985</c:v>
                </c:pt>
                <c:pt idx="87">
                  <c:v>0.6449999999999998</c:v>
                </c:pt>
                <c:pt idx="88">
                  <c:v>0.65249999999999986</c:v>
                </c:pt>
                <c:pt idx="89">
                  <c:v>0.66249999999999987</c:v>
                </c:pt>
                <c:pt idx="90">
                  <c:v>0.67199999999999982</c:v>
                </c:pt>
                <c:pt idx="91">
                  <c:v>0.67899999999999983</c:v>
                </c:pt>
                <c:pt idx="92">
                  <c:v>0.68799999999999983</c:v>
                </c:pt>
                <c:pt idx="93">
                  <c:v>0.6925</c:v>
                </c:pt>
                <c:pt idx="94">
                  <c:v>0.70099999999999996</c:v>
                </c:pt>
                <c:pt idx="95">
                  <c:v>0.70649999999999991</c:v>
                </c:pt>
                <c:pt idx="96">
                  <c:v>0.71199999999999986</c:v>
                </c:pt>
                <c:pt idx="97">
                  <c:v>0.71750000000000003</c:v>
                </c:pt>
                <c:pt idx="98">
                  <c:v>0.72249999999999992</c:v>
                </c:pt>
                <c:pt idx="99">
                  <c:v>0.72599999999999998</c:v>
                </c:pt>
                <c:pt idx="100">
                  <c:v>0.73</c:v>
                </c:pt>
                <c:pt idx="101">
                  <c:v>0.7350000000000001</c:v>
                </c:pt>
                <c:pt idx="102">
                  <c:v>0.73899999999999999</c:v>
                </c:pt>
                <c:pt idx="103">
                  <c:v>0.74249999999999994</c:v>
                </c:pt>
                <c:pt idx="104">
                  <c:v>0.74599999999999989</c:v>
                </c:pt>
                <c:pt idx="105">
                  <c:v>0.75049999999999994</c:v>
                </c:pt>
                <c:pt idx="106">
                  <c:v>0.75399999999999989</c:v>
                </c:pt>
                <c:pt idx="107">
                  <c:v>0.75749999999999984</c:v>
                </c:pt>
                <c:pt idx="108">
                  <c:v>0.7609999999999999</c:v>
                </c:pt>
                <c:pt idx="109">
                  <c:v>0.76149999999999984</c:v>
                </c:pt>
                <c:pt idx="110">
                  <c:v>0.76549999999999985</c:v>
                </c:pt>
                <c:pt idx="111">
                  <c:v>0.77149999999999985</c:v>
                </c:pt>
                <c:pt idx="112">
                  <c:v>0.77599999999999991</c:v>
                </c:pt>
                <c:pt idx="113">
                  <c:v>0.78199999999999992</c:v>
                </c:pt>
                <c:pt idx="114">
                  <c:v>0.78499999999999992</c:v>
                </c:pt>
                <c:pt idx="115">
                  <c:v>0.79</c:v>
                </c:pt>
                <c:pt idx="116">
                  <c:v>0.7965000000000001</c:v>
                </c:pt>
                <c:pt idx="117">
                  <c:v>0.80200000000000016</c:v>
                </c:pt>
                <c:pt idx="118">
                  <c:v>0.80650000000000011</c:v>
                </c:pt>
                <c:pt idx="119">
                  <c:v>0.81100000000000017</c:v>
                </c:pt>
                <c:pt idx="120">
                  <c:v>0.81450000000000011</c:v>
                </c:pt>
                <c:pt idx="121">
                  <c:v>0.81600000000000006</c:v>
                </c:pt>
                <c:pt idx="122">
                  <c:v>0.81799999999999995</c:v>
                </c:pt>
                <c:pt idx="123">
                  <c:v>0.82150000000000012</c:v>
                </c:pt>
                <c:pt idx="124">
                  <c:v>0.82450000000000012</c:v>
                </c:pt>
                <c:pt idx="125">
                  <c:v>0.82650000000000001</c:v>
                </c:pt>
                <c:pt idx="126">
                  <c:v>0.82950000000000002</c:v>
                </c:pt>
                <c:pt idx="127">
                  <c:v>0.83200000000000007</c:v>
                </c:pt>
                <c:pt idx="128">
                  <c:v>0.83550000000000002</c:v>
                </c:pt>
                <c:pt idx="129">
                  <c:v>0.83950000000000014</c:v>
                </c:pt>
                <c:pt idx="130">
                  <c:v>0.84050000000000014</c:v>
                </c:pt>
                <c:pt idx="131">
                  <c:v>0.84099999999999997</c:v>
                </c:pt>
                <c:pt idx="132">
                  <c:v>0.84099999999999997</c:v>
                </c:pt>
                <c:pt idx="133">
                  <c:v>0.84150000000000014</c:v>
                </c:pt>
                <c:pt idx="134">
                  <c:v>0.84099999999999997</c:v>
                </c:pt>
                <c:pt idx="135">
                  <c:v>0.83950000000000014</c:v>
                </c:pt>
                <c:pt idx="136">
                  <c:v>0.83900000000000008</c:v>
                </c:pt>
                <c:pt idx="137">
                  <c:v>0.83750000000000002</c:v>
                </c:pt>
                <c:pt idx="138">
                  <c:v>0.83699999999999997</c:v>
                </c:pt>
                <c:pt idx="139">
                  <c:v>0.83850000000000002</c:v>
                </c:pt>
                <c:pt idx="140">
                  <c:v>0.83949999999999991</c:v>
                </c:pt>
                <c:pt idx="141">
                  <c:v>0.84199999999999986</c:v>
                </c:pt>
                <c:pt idx="142">
                  <c:v>0.84599999999999986</c:v>
                </c:pt>
                <c:pt idx="143">
                  <c:v>0.85150000000000003</c:v>
                </c:pt>
                <c:pt idx="144">
                  <c:v>0.85849999999999993</c:v>
                </c:pt>
                <c:pt idx="145">
                  <c:v>0.86649999999999994</c:v>
                </c:pt>
                <c:pt idx="146">
                  <c:v>0.87449999999999994</c:v>
                </c:pt>
                <c:pt idx="147">
                  <c:v>0.88300000000000001</c:v>
                </c:pt>
                <c:pt idx="148">
                  <c:v>0.89100000000000001</c:v>
                </c:pt>
                <c:pt idx="149">
                  <c:v>0.89900000000000024</c:v>
                </c:pt>
                <c:pt idx="150">
                  <c:v>0.90950000000000009</c:v>
                </c:pt>
                <c:pt idx="151">
                  <c:v>0.9225000000000001</c:v>
                </c:pt>
                <c:pt idx="152">
                  <c:v>0.93700000000000006</c:v>
                </c:pt>
                <c:pt idx="153">
                  <c:v>0.95350000000000024</c:v>
                </c:pt>
                <c:pt idx="154">
                  <c:v>0.96650000000000014</c:v>
                </c:pt>
                <c:pt idx="155">
                  <c:v>0.97900000000000009</c:v>
                </c:pt>
                <c:pt idx="156">
                  <c:v>0.99000000000000021</c:v>
                </c:pt>
                <c:pt idx="157">
                  <c:v>1.0000000000000002</c:v>
                </c:pt>
                <c:pt idx="158">
                  <c:v>1.0080000000000002</c:v>
                </c:pt>
                <c:pt idx="159">
                  <c:v>1.0155000000000001</c:v>
                </c:pt>
                <c:pt idx="160">
                  <c:v>1.0250000000000001</c:v>
                </c:pt>
                <c:pt idx="161">
                  <c:v>1.0325000000000002</c:v>
                </c:pt>
                <c:pt idx="162">
                  <c:v>1.04</c:v>
                </c:pt>
                <c:pt idx="163">
                  <c:v>1.0474999999999999</c:v>
                </c:pt>
                <c:pt idx="164">
                  <c:v>1.0554999999999999</c:v>
                </c:pt>
                <c:pt idx="165">
                  <c:v>1.0625</c:v>
                </c:pt>
                <c:pt idx="166">
                  <c:v>1.0695000000000001</c:v>
                </c:pt>
                <c:pt idx="167">
                  <c:v>1.0755000000000001</c:v>
                </c:pt>
                <c:pt idx="168">
                  <c:v>1.0775000000000001</c:v>
                </c:pt>
                <c:pt idx="169">
                  <c:v>1.0780000000000001</c:v>
                </c:pt>
                <c:pt idx="170">
                  <c:v>1.0775000000000001</c:v>
                </c:pt>
                <c:pt idx="171">
                  <c:v>1.0755000000000001</c:v>
                </c:pt>
                <c:pt idx="172">
                  <c:v>1.0695000000000001</c:v>
                </c:pt>
                <c:pt idx="173">
                  <c:v>1.0615000000000001</c:v>
                </c:pt>
                <c:pt idx="174">
                  <c:v>1.0565000000000002</c:v>
                </c:pt>
                <c:pt idx="175">
                  <c:v>1.0535000000000001</c:v>
                </c:pt>
                <c:pt idx="176">
                  <c:v>1.0530000000000002</c:v>
                </c:pt>
                <c:pt idx="177">
                  <c:v>1.0529999999999999</c:v>
                </c:pt>
                <c:pt idx="178">
                  <c:v>1.054</c:v>
                </c:pt>
                <c:pt idx="179">
                  <c:v>1.0554999999999999</c:v>
                </c:pt>
                <c:pt idx="180">
                  <c:v>1.0590000000000002</c:v>
                </c:pt>
                <c:pt idx="181">
                  <c:v>1.0639999999999998</c:v>
                </c:pt>
                <c:pt idx="182">
                  <c:v>1.0684999999999998</c:v>
                </c:pt>
                <c:pt idx="183">
                  <c:v>1.0724999999999998</c:v>
                </c:pt>
                <c:pt idx="184">
                  <c:v>1.0779999999999998</c:v>
                </c:pt>
                <c:pt idx="185">
                  <c:v>1.0900000000000001</c:v>
                </c:pt>
                <c:pt idx="186">
                  <c:v>1.1049999999999998</c:v>
                </c:pt>
                <c:pt idx="187">
                  <c:v>1.1179999999999997</c:v>
                </c:pt>
                <c:pt idx="188">
                  <c:v>1.1329999999999996</c:v>
                </c:pt>
                <c:pt idx="189">
                  <c:v>1.1524999999999996</c:v>
                </c:pt>
                <c:pt idx="190">
                  <c:v>1.1684999999999997</c:v>
                </c:pt>
                <c:pt idx="191">
                  <c:v>1.1849999999999998</c:v>
                </c:pt>
                <c:pt idx="192">
                  <c:v>1.2019999999999997</c:v>
                </c:pt>
                <c:pt idx="193">
                  <c:v>1.2174999999999998</c:v>
                </c:pt>
                <c:pt idx="194">
                  <c:v>1.2339999999999995</c:v>
                </c:pt>
                <c:pt idx="195">
                  <c:v>1.2464999999999997</c:v>
                </c:pt>
                <c:pt idx="196">
                  <c:v>1.2604999999999997</c:v>
                </c:pt>
                <c:pt idx="197">
                  <c:v>1.2739999999999998</c:v>
                </c:pt>
                <c:pt idx="198">
                  <c:v>1.2879999999999998</c:v>
                </c:pt>
                <c:pt idx="199">
                  <c:v>1.3014999999999997</c:v>
                </c:pt>
                <c:pt idx="200">
                  <c:v>1.31</c:v>
                </c:pt>
                <c:pt idx="201">
                  <c:v>1.3194999999999999</c:v>
                </c:pt>
                <c:pt idx="202">
                  <c:v>1.3260000000000001</c:v>
                </c:pt>
                <c:pt idx="203">
                  <c:v>1.3290000000000002</c:v>
                </c:pt>
                <c:pt idx="204">
                  <c:v>1.33</c:v>
                </c:pt>
                <c:pt idx="205">
                  <c:v>1.3270000000000002</c:v>
                </c:pt>
                <c:pt idx="206">
                  <c:v>1.3205</c:v>
                </c:pt>
                <c:pt idx="207">
                  <c:v>1.3165000000000002</c:v>
                </c:pt>
                <c:pt idx="208">
                  <c:v>1.3165000000000002</c:v>
                </c:pt>
                <c:pt idx="209">
                  <c:v>1.3170000000000004</c:v>
                </c:pt>
                <c:pt idx="210">
                  <c:v>1.3180000000000001</c:v>
                </c:pt>
                <c:pt idx="211">
                  <c:v>1.3160000000000003</c:v>
                </c:pt>
                <c:pt idx="212">
                  <c:v>1.3134999999999999</c:v>
                </c:pt>
                <c:pt idx="213">
                  <c:v>1.3105</c:v>
                </c:pt>
                <c:pt idx="214">
                  <c:v>1.3080000000000001</c:v>
                </c:pt>
                <c:pt idx="215">
                  <c:v>1.3085</c:v>
                </c:pt>
                <c:pt idx="216">
                  <c:v>1.3069999999999999</c:v>
                </c:pt>
                <c:pt idx="217">
                  <c:v>1.3089999999999999</c:v>
                </c:pt>
                <c:pt idx="218">
                  <c:v>1.3179999999999998</c:v>
                </c:pt>
                <c:pt idx="219">
                  <c:v>1.3249999999999997</c:v>
                </c:pt>
                <c:pt idx="220">
                  <c:v>1.3320000000000001</c:v>
                </c:pt>
                <c:pt idx="221">
                  <c:v>1.3439999999999999</c:v>
                </c:pt>
                <c:pt idx="222">
                  <c:v>1.3619999999999997</c:v>
                </c:pt>
                <c:pt idx="223">
                  <c:v>1.379</c:v>
                </c:pt>
                <c:pt idx="224">
                  <c:v>1.395</c:v>
                </c:pt>
                <c:pt idx="225">
                  <c:v>1.4075000000000002</c:v>
                </c:pt>
                <c:pt idx="226">
                  <c:v>1.4174999999999998</c:v>
                </c:pt>
                <c:pt idx="227">
                  <c:v>1.4285000000000001</c:v>
                </c:pt>
                <c:pt idx="228">
                  <c:v>1.4344999999999999</c:v>
                </c:pt>
                <c:pt idx="229">
                  <c:v>1.4355</c:v>
                </c:pt>
                <c:pt idx="230">
                  <c:v>1.4404999999999999</c:v>
                </c:pt>
                <c:pt idx="231">
                  <c:v>1.4470000000000001</c:v>
                </c:pt>
                <c:pt idx="232">
                  <c:v>1.4540000000000002</c:v>
                </c:pt>
                <c:pt idx="233">
                  <c:v>1.462</c:v>
                </c:pt>
                <c:pt idx="234">
                  <c:v>1.4669999999999999</c:v>
                </c:pt>
                <c:pt idx="235">
                  <c:v>1.4664999999999999</c:v>
                </c:pt>
                <c:pt idx="236">
                  <c:v>1.4650000000000001</c:v>
                </c:pt>
                <c:pt idx="237">
                  <c:v>1.4584999999999999</c:v>
                </c:pt>
                <c:pt idx="238">
                  <c:v>1.4445000000000001</c:v>
                </c:pt>
                <c:pt idx="239">
                  <c:v>1.4329999999999998</c:v>
                </c:pt>
                <c:pt idx="240">
                  <c:v>1.4234999999999998</c:v>
                </c:pt>
                <c:pt idx="241">
                  <c:v>1.4095</c:v>
                </c:pt>
                <c:pt idx="242">
                  <c:v>1.393</c:v>
                </c:pt>
                <c:pt idx="243">
                  <c:v>1.3785000000000001</c:v>
                </c:pt>
                <c:pt idx="244">
                  <c:v>1.3705000000000003</c:v>
                </c:pt>
                <c:pt idx="245">
                  <c:v>1.3679999999999999</c:v>
                </c:pt>
                <c:pt idx="246">
                  <c:v>1.3669999999999998</c:v>
                </c:pt>
                <c:pt idx="247">
                  <c:v>1.3674999999999999</c:v>
                </c:pt>
                <c:pt idx="248">
                  <c:v>1.3695000000000002</c:v>
                </c:pt>
                <c:pt idx="249">
                  <c:v>1.3750000000000002</c:v>
                </c:pt>
                <c:pt idx="250">
                  <c:v>1.3805000000000001</c:v>
                </c:pt>
                <c:pt idx="251">
                  <c:v>1.3874999999999997</c:v>
                </c:pt>
                <c:pt idx="252">
                  <c:v>1.3984999999999999</c:v>
                </c:pt>
                <c:pt idx="253">
                  <c:v>1.4099999999999997</c:v>
                </c:pt>
                <c:pt idx="254">
                  <c:v>1.4234999999999998</c:v>
                </c:pt>
                <c:pt idx="255">
                  <c:v>1.4364999999999999</c:v>
                </c:pt>
                <c:pt idx="256">
                  <c:v>1.4484999999999997</c:v>
                </c:pt>
                <c:pt idx="257">
                  <c:v>1.4655</c:v>
                </c:pt>
                <c:pt idx="258">
                  <c:v>1.4824999999999999</c:v>
                </c:pt>
                <c:pt idx="259">
                  <c:v>1.5004999999999999</c:v>
                </c:pt>
                <c:pt idx="260">
                  <c:v>1.5174999999999998</c:v>
                </c:pt>
                <c:pt idx="261">
                  <c:v>1.534</c:v>
                </c:pt>
                <c:pt idx="262">
                  <c:v>1.5485</c:v>
                </c:pt>
                <c:pt idx="263">
                  <c:v>1.5624999999999998</c:v>
                </c:pt>
                <c:pt idx="264">
                  <c:v>1.5705000000000002</c:v>
                </c:pt>
                <c:pt idx="265">
                  <c:v>1.5725000000000002</c:v>
                </c:pt>
                <c:pt idx="266">
                  <c:v>1.5762500000000004</c:v>
                </c:pt>
                <c:pt idx="267">
                  <c:v>1.5792500000000005</c:v>
                </c:pt>
                <c:pt idx="268">
                  <c:v>1.5827500000000003</c:v>
                </c:pt>
                <c:pt idx="269">
                  <c:v>1.5827500000000001</c:v>
                </c:pt>
                <c:pt idx="270">
                  <c:v>1.5757500000000002</c:v>
                </c:pt>
                <c:pt idx="271">
                  <c:v>1.5645</c:v>
                </c:pt>
                <c:pt idx="272">
                  <c:v>1.54375</c:v>
                </c:pt>
                <c:pt idx="273">
                  <c:v>1.5237500000000002</c:v>
                </c:pt>
                <c:pt idx="274">
                  <c:v>1.5055000000000001</c:v>
                </c:pt>
                <c:pt idx="275">
                  <c:v>1.4920000000000002</c:v>
                </c:pt>
                <c:pt idx="276">
                  <c:v>1.4817500000000001</c:v>
                </c:pt>
                <c:pt idx="277">
                  <c:v>1.4722500000000001</c:v>
                </c:pt>
                <c:pt idx="278">
                  <c:v>1.4615000000000005</c:v>
                </c:pt>
                <c:pt idx="279">
                  <c:v>1.4480000000000004</c:v>
                </c:pt>
                <c:pt idx="280">
                  <c:v>1.4260000000000002</c:v>
                </c:pt>
                <c:pt idx="281">
                  <c:v>1.4002500000000002</c:v>
                </c:pt>
                <c:pt idx="282">
                  <c:v>1.3724999999999998</c:v>
                </c:pt>
                <c:pt idx="283">
                  <c:v>1.3482499999999997</c:v>
                </c:pt>
                <c:pt idx="284">
                  <c:v>1.3229999999999997</c:v>
                </c:pt>
                <c:pt idx="285">
                  <c:v>1.2984999999999998</c:v>
                </c:pt>
                <c:pt idx="286">
                  <c:v>1.2749999999999997</c:v>
                </c:pt>
                <c:pt idx="287">
                  <c:v>1.2514999999999996</c:v>
                </c:pt>
                <c:pt idx="288">
                  <c:v>1.2304999999999997</c:v>
                </c:pt>
                <c:pt idx="289">
                  <c:v>1.2124999999999999</c:v>
                </c:pt>
                <c:pt idx="290">
                  <c:v>1.2012500000000002</c:v>
                </c:pt>
                <c:pt idx="291">
                  <c:v>1.1950000000000001</c:v>
                </c:pt>
                <c:pt idx="292">
                  <c:v>1.1925000000000001</c:v>
                </c:pt>
                <c:pt idx="293">
                  <c:v>1.1877499999999999</c:v>
                </c:pt>
                <c:pt idx="294">
                  <c:v>1.1835</c:v>
                </c:pt>
                <c:pt idx="295">
                  <c:v>1.1782499999999998</c:v>
                </c:pt>
                <c:pt idx="296">
                  <c:v>1.17</c:v>
                </c:pt>
                <c:pt idx="297">
                  <c:v>1.1574999999999998</c:v>
                </c:pt>
                <c:pt idx="298">
                  <c:v>1.14975</c:v>
                </c:pt>
                <c:pt idx="299">
                  <c:v>1.1417499999999996</c:v>
                </c:pt>
                <c:pt idx="300">
                  <c:v>1.1424999999999996</c:v>
                </c:pt>
                <c:pt idx="301">
                  <c:v>1.1499999999999999</c:v>
                </c:pt>
                <c:pt idx="302">
                  <c:v>1.1595</c:v>
                </c:pt>
                <c:pt idx="303">
                  <c:v>1.1657500000000001</c:v>
                </c:pt>
                <c:pt idx="304">
                  <c:v>1.1717499999999998</c:v>
                </c:pt>
                <c:pt idx="305">
                  <c:v>1.17625</c:v>
                </c:pt>
                <c:pt idx="306">
                  <c:v>1.1777500000000001</c:v>
                </c:pt>
                <c:pt idx="307">
                  <c:v>1.1772500000000001</c:v>
                </c:pt>
                <c:pt idx="308">
                  <c:v>1.1740000000000002</c:v>
                </c:pt>
                <c:pt idx="309">
                  <c:v>1.1680000000000001</c:v>
                </c:pt>
                <c:pt idx="310">
                  <c:v>1.1597500000000001</c:v>
                </c:pt>
                <c:pt idx="311">
                  <c:v>1.15025</c:v>
                </c:pt>
                <c:pt idx="312">
                  <c:v>1.1425000000000001</c:v>
                </c:pt>
                <c:pt idx="313">
                  <c:v>1.13425</c:v>
                </c:pt>
                <c:pt idx="314">
                  <c:v>1.12225</c:v>
                </c:pt>
                <c:pt idx="315">
                  <c:v>1.11175</c:v>
                </c:pt>
                <c:pt idx="316">
                  <c:v>1.1017500000000002</c:v>
                </c:pt>
                <c:pt idx="317">
                  <c:v>1.0947499999999999</c:v>
                </c:pt>
                <c:pt idx="318">
                  <c:v>1.0867499999999999</c:v>
                </c:pt>
                <c:pt idx="319">
                  <c:v>1.0782499999999999</c:v>
                </c:pt>
                <c:pt idx="320">
                  <c:v>1.0707499999999999</c:v>
                </c:pt>
                <c:pt idx="321">
                  <c:v>1.0589999999999999</c:v>
                </c:pt>
                <c:pt idx="322">
                  <c:v>1.0492500000000002</c:v>
                </c:pt>
                <c:pt idx="323">
                  <c:v>1.0387500000000001</c:v>
                </c:pt>
                <c:pt idx="324">
                  <c:v>1.0310000000000001</c:v>
                </c:pt>
                <c:pt idx="325">
                  <c:v>1.0265</c:v>
                </c:pt>
                <c:pt idx="326">
                  <c:v>1.02125</c:v>
                </c:pt>
                <c:pt idx="327">
                  <c:v>1.0185</c:v>
                </c:pt>
                <c:pt idx="328">
                  <c:v>1.0182500000000001</c:v>
                </c:pt>
                <c:pt idx="329">
                  <c:v>1.0189999999999999</c:v>
                </c:pt>
                <c:pt idx="330">
                  <c:v>1.0235000000000001</c:v>
                </c:pt>
                <c:pt idx="331">
                  <c:v>1.0282500000000001</c:v>
                </c:pt>
                <c:pt idx="332">
                  <c:v>1.0327500000000001</c:v>
                </c:pt>
                <c:pt idx="333">
                  <c:v>1.0385</c:v>
                </c:pt>
                <c:pt idx="334">
                  <c:v>1.04325</c:v>
                </c:pt>
                <c:pt idx="335">
                  <c:v>1.0474999999999999</c:v>
                </c:pt>
                <c:pt idx="336">
                  <c:v>1.05125</c:v>
                </c:pt>
                <c:pt idx="337">
                  <c:v>1.0544999999999998</c:v>
                </c:pt>
                <c:pt idx="338">
                  <c:v>1.0602500000000001</c:v>
                </c:pt>
                <c:pt idx="339">
                  <c:v>1.0662500000000001</c:v>
                </c:pt>
                <c:pt idx="340">
                  <c:v>1.0695000000000003</c:v>
                </c:pt>
                <c:pt idx="341">
                  <c:v>1.0727500000000001</c:v>
                </c:pt>
                <c:pt idx="342">
                  <c:v>1.0755000000000003</c:v>
                </c:pt>
                <c:pt idx="343">
                  <c:v>1.0807500000000001</c:v>
                </c:pt>
                <c:pt idx="344">
                  <c:v>1.0844999999999998</c:v>
                </c:pt>
                <c:pt idx="345">
                  <c:v>1.0884999999999998</c:v>
                </c:pt>
                <c:pt idx="346">
                  <c:v>1.0959999999999996</c:v>
                </c:pt>
                <c:pt idx="347">
                  <c:v>1.1014999999999997</c:v>
                </c:pt>
                <c:pt idx="348">
                  <c:v>1.1044999999999996</c:v>
                </c:pt>
                <c:pt idx="349">
                  <c:v>1.1052499999999996</c:v>
                </c:pt>
                <c:pt idx="350">
                  <c:v>1.1017499999999998</c:v>
                </c:pt>
                <c:pt idx="351">
                  <c:v>1.0985</c:v>
                </c:pt>
                <c:pt idx="352">
                  <c:v>1.099</c:v>
                </c:pt>
                <c:pt idx="353">
                  <c:v>1.1004999999999998</c:v>
                </c:pt>
                <c:pt idx="354">
                  <c:v>1.1072500000000003</c:v>
                </c:pt>
                <c:pt idx="355">
                  <c:v>1.1152500000000001</c:v>
                </c:pt>
                <c:pt idx="356">
                  <c:v>1.1225000000000001</c:v>
                </c:pt>
                <c:pt idx="357">
                  <c:v>1.1292500000000003</c:v>
                </c:pt>
                <c:pt idx="358">
                  <c:v>1.1320000000000001</c:v>
                </c:pt>
                <c:pt idx="359">
                  <c:v>1.1370000000000002</c:v>
                </c:pt>
                <c:pt idx="360">
                  <c:v>1.14575</c:v>
                </c:pt>
                <c:pt idx="361">
                  <c:v>1.1525000000000001</c:v>
                </c:pt>
                <c:pt idx="362">
                  <c:v>1.1599999999999999</c:v>
                </c:pt>
                <c:pt idx="363">
                  <c:v>1.1654999999999998</c:v>
                </c:pt>
                <c:pt idx="364">
                  <c:v>1.1717499999999998</c:v>
                </c:pt>
                <c:pt idx="365">
                  <c:v>1.1742499999999998</c:v>
                </c:pt>
                <c:pt idx="366">
                  <c:v>1.1757499999999999</c:v>
                </c:pt>
                <c:pt idx="367">
                  <c:v>1.1787500000000002</c:v>
                </c:pt>
                <c:pt idx="368">
                  <c:v>1.1812500000000001</c:v>
                </c:pt>
                <c:pt idx="369">
                  <c:v>1.1857500000000001</c:v>
                </c:pt>
                <c:pt idx="370">
                  <c:v>1.1905000000000001</c:v>
                </c:pt>
                <c:pt idx="371">
                  <c:v>1.1935</c:v>
                </c:pt>
                <c:pt idx="372">
                  <c:v>1.1940000000000004</c:v>
                </c:pt>
                <c:pt idx="373">
                  <c:v>1.1955</c:v>
                </c:pt>
                <c:pt idx="374">
                  <c:v>1.1945000000000001</c:v>
                </c:pt>
                <c:pt idx="375">
                  <c:v>1.1930000000000001</c:v>
                </c:pt>
                <c:pt idx="376">
                  <c:v>1.1912500000000001</c:v>
                </c:pt>
                <c:pt idx="377">
                  <c:v>1.1904999999999999</c:v>
                </c:pt>
                <c:pt idx="378">
                  <c:v>1.19075</c:v>
                </c:pt>
                <c:pt idx="379">
                  <c:v>1.1902500000000003</c:v>
                </c:pt>
                <c:pt idx="380">
                  <c:v>1.1910000000000003</c:v>
                </c:pt>
                <c:pt idx="381">
                  <c:v>1.1947500000000002</c:v>
                </c:pt>
                <c:pt idx="382">
                  <c:v>1.1967500000000002</c:v>
                </c:pt>
                <c:pt idx="383">
                  <c:v>1.2025000000000001</c:v>
                </c:pt>
                <c:pt idx="384">
                  <c:v>1.2047500000000002</c:v>
                </c:pt>
                <c:pt idx="385">
                  <c:v>1.20825</c:v>
                </c:pt>
                <c:pt idx="386">
                  <c:v>1.21225</c:v>
                </c:pt>
                <c:pt idx="387">
                  <c:v>1.2145000000000001</c:v>
                </c:pt>
                <c:pt idx="388">
                  <c:v>1.2175</c:v>
                </c:pt>
                <c:pt idx="389">
                  <c:v>1.2197500000000001</c:v>
                </c:pt>
                <c:pt idx="390">
                  <c:v>1.2212500000000002</c:v>
                </c:pt>
                <c:pt idx="391">
                  <c:v>1.22275</c:v>
                </c:pt>
                <c:pt idx="392">
                  <c:v>1.2262500000000001</c:v>
                </c:pt>
                <c:pt idx="393">
                  <c:v>1.2355000000000003</c:v>
                </c:pt>
                <c:pt idx="394">
                  <c:v>1.2465000000000002</c:v>
                </c:pt>
                <c:pt idx="395">
                  <c:v>1.2550000000000003</c:v>
                </c:pt>
                <c:pt idx="396">
                  <c:v>1.2645000000000002</c:v>
                </c:pt>
                <c:pt idx="397">
                  <c:v>1.2732500000000002</c:v>
                </c:pt>
                <c:pt idx="398">
                  <c:v>1.2817500000000002</c:v>
                </c:pt>
                <c:pt idx="399">
                  <c:v>1.2897500000000002</c:v>
                </c:pt>
                <c:pt idx="400">
                  <c:v>1.2947500000000001</c:v>
                </c:pt>
                <c:pt idx="401">
                  <c:v>1.3035000000000001</c:v>
                </c:pt>
                <c:pt idx="402">
                  <c:v>1.3117500000000002</c:v>
                </c:pt>
                <c:pt idx="403">
                  <c:v>1.3177500000000002</c:v>
                </c:pt>
                <c:pt idx="404">
                  <c:v>1.3260000000000001</c:v>
                </c:pt>
                <c:pt idx="405">
                  <c:v>1.3330000000000002</c:v>
                </c:pt>
                <c:pt idx="406">
                  <c:v>1.3420000000000001</c:v>
                </c:pt>
                <c:pt idx="407">
                  <c:v>1.3510000000000002</c:v>
                </c:pt>
                <c:pt idx="408">
                  <c:v>1.3602500000000002</c:v>
                </c:pt>
                <c:pt idx="409">
                  <c:v>1.3707500000000001</c:v>
                </c:pt>
                <c:pt idx="410">
                  <c:v>1.3794999999999999</c:v>
                </c:pt>
                <c:pt idx="411">
                  <c:v>1.3905000000000001</c:v>
                </c:pt>
                <c:pt idx="412">
                  <c:v>1.4010000000000002</c:v>
                </c:pt>
                <c:pt idx="413">
                  <c:v>1.4034999999999997</c:v>
                </c:pt>
                <c:pt idx="414">
                  <c:v>1.4039999999999997</c:v>
                </c:pt>
                <c:pt idx="415">
                  <c:v>1.4064999999999996</c:v>
                </c:pt>
                <c:pt idx="416">
                  <c:v>1.4092499999999997</c:v>
                </c:pt>
                <c:pt idx="417">
                  <c:v>1.4112499999999999</c:v>
                </c:pt>
                <c:pt idx="418">
                  <c:v>1.4137499999999998</c:v>
                </c:pt>
                <c:pt idx="419">
                  <c:v>1.4175</c:v>
                </c:pt>
                <c:pt idx="420">
                  <c:v>1.4242499999999996</c:v>
                </c:pt>
                <c:pt idx="421">
                  <c:v>1.4297499999999999</c:v>
                </c:pt>
                <c:pt idx="422">
                  <c:v>1.4377499999999999</c:v>
                </c:pt>
                <c:pt idx="423">
                  <c:v>1.4444999999999999</c:v>
                </c:pt>
                <c:pt idx="424">
                  <c:v>1.4505000000000001</c:v>
                </c:pt>
                <c:pt idx="425">
                  <c:v>1.4617499999999999</c:v>
                </c:pt>
                <c:pt idx="426">
                  <c:v>1.4712499999999999</c:v>
                </c:pt>
                <c:pt idx="427">
                  <c:v>1.4802499999999998</c:v>
                </c:pt>
                <c:pt idx="428">
                  <c:v>1.4904999999999999</c:v>
                </c:pt>
                <c:pt idx="429">
                  <c:v>1.4987499999999998</c:v>
                </c:pt>
                <c:pt idx="430">
                  <c:v>1.5097499999999999</c:v>
                </c:pt>
                <c:pt idx="431">
                  <c:v>1.5197499999999999</c:v>
                </c:pt>
                <c:pt idx="432">
                  <c:v>1.5294999999999999</c:v>
                </c:pt>
                <c:pt idx="433">
                  <c:v>1.5444999999999998</c:v>
                </c:pt>
                <c:pt idx="434">
                  <c:v>1.5619999999999998</c:v>
                </c:pt>
                <c:pt idx="435">
                  <c:v>1.5779999999999998</c:v>
                </c:pt>
                <c:pt idx="436">
                  <c:v>1.5935000000000001</c:v>
                </c:pt>
                <c:pt idx="437">
                  <c:v>1.6087499999999999</c:v>
                </c:pt>
                <c:pt idx="438">
                  <c:v>1.62175</c:v>
                </c:pt>
                <c:pt idx="439">
                  <c:v>1.6309999999999998</c:v>
                </c:pt>
                <c:pt idx="440">
                  <c:v>1.6369999999999998</c:v>
                </c:pt>
                <c:pt idx="441">
                  <c:v>1.6392499999999999</c:v>
                </c:pt>
                <c:pt idx="442">
                  <c:v>1.6447499999999997</c:v>
                </c:pt>
                <c:pt idx="443">
                  <c:v>1.6514999999999997</c:v>
                </c:pt>
                <c:pt idx="444">
                  <c:v>1.6579999999999999</c:v>
                </c:pt>
                <c:pt idx="445">
                  <c:v>1.6612500000000001</c:v>
                </c:pt>
                <c:pt idx="446">
                  <c:v>1.6634999999999998</c:v>
                </c:pt>
                <c:pt idx="447">
                  <c:v>1.6682499999999998</c:v>
                </c:pt>
                <c:pt idx="448">
                  <c:v>1.6712500000000001</c:v>
                </c:pt>
                <c:pt idx="449">
                  <c:v>1.6822499999999998</c:v>
                </c:pt>
                <c:pt idx="450">
                  <c:v>1.6922499999999996</c:v>
                </c:pt>
                <c:pt idx="451">
                  <c:v>1.7017499999999999</c:v>
                </c:pt>
                <c:pt idx="452">
                  <c:v>1.7115000000000002</c:v>
                </c:pt>
                <c:pt idx="453">
                  <c:v>1.7187499999999996</c:v>
                </c:pt>
                <c:pt idx="454">
                  <c:v>1.7229999999999996</c:v>
                </c:pt>
                <c:pt idx="455">
                  <c:v>1.7292499999999997</c:v>
                </c:pt>
                <c:pt idx="456">
                  <c:v>1.7344999999999999</c:v>
                </c:pt>
                <c:pt idx="457">
                  <c:v>1.7397499999999997</c:v>
                </c:pt>
                <c:pt idx="458">
                  <c:v>1.7440000000000002</c:v>
                </c:pt>
                <c:pt idx="459">
                  <c:v>1.75275</c:v>
                </c:pt>
                <c:pt idx="460">
                  <c:v>1.7605000000000004</c:v>
                </c:pt>
                <c:pt idx="461">
                  <c:v>1.76925</c:v>
                </c:pt>
                <c:pt idx="462">
                  <c:v>1.7742499999999999</c:v>
                </c:pt>
                <c:pt idx="463">
                  <c:v>1.778</c:v>
                </c:pt>
                <c:pt idx="464">
                  <c:v>1.7785</c:v>
                </c:pt>
                <c:pt idx="465">
                  <c:v>1.7812500000000004</c:v>
                </c:pt>
                <c:pt idx="466">
                  <c:v>1.7825000000000002</c:v>
                </c:pt>
                <c:pt idx="467">
                  <c:v>1.7805000000000004</c:v>
                </c:pt>
                <c:pt idx="468">
                  <c:v>1.7735000000000003</c:v>
                </c:pt>
                <c:pt idx="469">
                  <c:v>1.7622500000000003</c:v>
                </c:pt>
                <c:pt idx="470">
                  <c:v>1.75125</c:v>
                </c:pt>
                <c:pt idx="471">
                  <c:v>1.7394999999999996</c:v>
                </c:pt>
                <c:pt idx="472">
                  <c:v>1.7287499999999998</c:v>
                </c:pt>
                <c:pt idx="473">
                  <c:v>1.716</c:v>
                </c:pt>
                <c:pt idx="474">
                  <c:v>1.7034999999999996</c:v>
                </c:pt>
                <c:pt idx="475">
                  <c:v>1.6902499999999996</c:v>
                </c:pt>
                <c:pt idx="476">
                  <c:v>1.6787500000000002</c:v>
                </c:pt>
                <c:pt idx="477">
                  <c:v>1.6612500000000001</c:v>
                </c:pt>
                <c:pt idx="478">
                  <c:v>1.64175</c:v>
                </c:pt>
                <c:pt idx="479">
                  <c:v>1.6195000000000004</c:v>
                </c:pt>
                <c:pt idx="480">
                  <c:v>1.6010000000000002</c:v>
                </c:pt>
                <c:pt idx="481">
                  <c:v>1.585</c:v>
                </c:pt>
                <c:pt idx="482">
                  <c:v>1.5665</c:v>
                </c:pt>
                <c:pt idx="483">
                  <c:v>1.5472500000000002</c:v>
                </c:pt>
                <c:pt idx="484">
                  <c:v>1.5334999999999996</c:v>
                </c:pt>
                <c:pt idx="485">
                  <c:v>1.5157499999999997</c:v>
                </c:pt>
                <c:pt idx="486">
                  <c:v>1.4974999999999998</c:v>
                </c:pt>
                <c:pt idx="487">
                  <c:v>1.4834999999999998</c:v>
                </c:pt>
                <c:pt idx="488">
                  <c:v>1.472</c:v>
                </c:pt>
                <c:pt idx="489">
                  <c:v>1.4584999999999999</c:v>
                </c:pt>
                <c:pt idx="490">
                  <c:v>1.4449999999999996</c:v>
                </c:pt>
                <c:pt idx="491">
                  <c:v>1.4312499999999999</c:v>
                </c:pt>
                <c:pt idx="492">
                  <c:v>1.4172500000000001</c:v>
                </c:pt>
                <c:pt idx="493">
                  <c:v>1.4007499999999999</c:v>
                </c:pt>
                <c:pt idx="494">
                  <c:v>1.3879999999999999</c:v>
                </c:pt>
                <c:pt idx="495">
                  <c:v>1.3779999999999999</c:v>
                </c:pt>
                <c:pt idx="496">
                  <c:v>1.3672499999999999</c:v>
                </c:pt>
                <c:pt idx="497">
                  <c:v>1.3644999999999998</c:v>
                </c:pt>
                <c:pt idx="498">
                  <c:v>1.3659999999999999</c:v>
                </c:pt>
                <c:pt idx="499">
                  <c:v>1.3724999999999998</c:v>
                </c:pt>
                <c:pt idx="500">
                  <c:v>1.3772499999999999</c:v>
                </c:pt>
                <c:pt idx="501">
                  <c:v>1.379</c:v>
                </c:pt>
                <c:pt idx="502">
                  <c:v>1.3809999999999998</c:v>
                </c:pt>
                <c:pt idx="503">
                  <c:v>1.3844999999999996</c:v>
                </c:pt>
                <c:pt idx="504">
                  <c:v>1.3847499999999997</c:v>
                </c:pt>
                <c:pt idx="505">
                  <c:v>1.3887499999999997</c:v>
                </c:pt>
                <c:pt idx="506">
                  <c:v>1.3949999999999998</c:v>
                </c:pt>
                <c:pt idx="507">
                  <c:v>1.40025</c:v>
                </c:pt>
                <c:pt idx="508">
                  <c:v>1.4062499999999998</c:v>
                </c:pt>
                <c:pt idx="509">
                  <c:v>1.4129999999999998</c:v>
                </c:pt>
                <c:pt idx="510">
                  <c:v>1.4209999999999998</c:v>
                </c:pt>
                <c:pt idx="511">
                  <c:v>1.429</c:v>
                </c:pt>
                <c:pt idx="512">
                  <c:v>1.4345000000000001</c:v>
                </c:pt>
                <c:pt idx="513">
                  <c:v>1.4432499999999999</c:v>
                </c:pt>
                <c:pt idx="514">
                  <c:v>1.4467499999999998</c:v>
                </c:pt>
                <c:pt idx="515">
                  <c:v>1.4472499999999999</c:v>
                </c:pt>
                <c:pt idx="516">
                  <c:v>1.4497499999999999</c:v>
                </c:pt>
                <c:pt idx="517">
                  <c:v>1.45225</c:v>
                </c:pt>
                <c:pt idx="518">
                  <c:v>1.4554999999999998</c:v>
                </c:pt>
                <c:pt idx="519">
                  <c:v>1.4529999999999998</c:v>
                </c:pt>
                <c:pt idx="520">
                  <c:v>1.4490000000000001</c:v>
                </c:pt>
                <c:pt idx="521">
                  <c:v>1.4454999999999998</c:v>
                </c:pt>
                <c:pt idx="522">
                  <c:v>1.4434999999999998</c:v>
                </c:pt>
                <c:pt idx="523">
                  <c:v>1.4437500000000001</c:v>
                </c:pt>
                <c:pt idx="524">
                  <c:v>1.4457500000000001</c:v>
                </c:pt>
                <c:pt idx="525">
                  <c:v>1.4447500000000002</c:v>
                </c:pt>
                <c:pt idx="526">
                  <c:v>1.4447500000000004</c:v>
                </c:pt>
                <c:pt idx="527">
                  <c:v>1.4452500000000001</c:v>
                </c:pt>
                <c:pt idx="528">
                  <c:v>1.4467500000000002</c:v>
                </c:pt>
                <c:pt idx="529">
                  <c:v>1.4480000000000002</c:v>
                </c:pt>
                <c:pt idx="530">
                  <c:v>1.4497500000000003</c:v>
                </c:pt>
                <c:pt idx="531">
                  <c:v>1.456</c:v>
                </c:pt>
                <c:pt idx="532">
                  <c:v>1.46275</c:v>
                </c:pt>
                <c:pt idx="533">
                  <c:v>1.4697499999999999</c:v>
                </c:pt>
                <c:pt idx="534">
                  <c:v>1.4769999999999999</c:v>
                </c:pt>
                <c:pt idx="535">
                  <c:v>1.4849999999999999</c:v>
                </c:pt>
                <c:pt idx="536">
                  <c:v>1.4884999999999997</c:v>
                </c:pt>
                <c:pt idx="537">
                  <c:v>1.4907499999999998</c:v>
                </c:pt>
                <c:pt idx="538">
                  <c:v>1.4924999999999999</c:v>
                </c:pt>
                <c:pt idx="539">
                  <c:v>1.4949999999999997</c:v>
                </c:pt>
                <c:pt idx="540">
                  <c:v>1.4982499999999996</c:v>
                </c:pt>
                <c:pt idx="541">
                  <c:v>1.4979999999999996</c:v>
                </c:pt>
                <c:pt idx="542">
                  <c:v>1.4994999999999996</c:v>
                </c:pt>
                <c:pt idx="543">
                  <c:v>1.4982499999999994</c:v>
                </c:pt>
                <c:pt idx="544">
                  <c:v>1.4954999999999996</c:v>
                </c:pt>
                <c:pt idx="545">
                  <c:v>1.4999999999999998</c:v>
                </c:pt>
                <c:pt idx="546">
                  <c:v>1.5044999999999999</c:v>
                </c:pt>
                <c:pt idx="547">
                  <c:v>1.5085000000000002</c:v>
                </c:pt>
                <c:pt idx="548">
                  <c:v>1.5122499999999999</c:v>
                </c:pt>
                <c:pt idx="549">
                  <c:v>1.5155000000000003</c:v>
                </c:pt>
                <c:pt idx="550">
                  <c:v>1.5177500000000002</c:v>
                </c:pt>
                <c:pt idx="551">
                  <c:v>1.5169999999999999</c:v>
                </c:pt>
                <c:pt idx="552">
                  <c:v>1.5162500000000001</c:v>
                </c:pt>
                <c:pt idx="553">
                  <c:v>1.5142500000000001</c:v>
                </c:pt>
                <c:pt idx="554">
                  <c:v>1.5142500000000001</c:v>
                </c:pt>
                <c:pt idx="555">
                  <c:v>1.51275</c:v>
                </c:pt>
                <c:pt idx="556">
                  <c:v>1.5145000000000002</c:v>
                </c:pt>
                <c:pt idx="557">
                  <c:v>1.5162499999999999</c:v>
                </c:pt>
                <c:pt idx="558">
                  <c:v>1.5169999999999999</c:v>
                </c:pt>
                <c:pt idx="559">
                  <c:v>1.5185</c:v>
                </c:pt>
                <c:pt idx="560">
                  <c:v>1.5185</c:v>
                </c:pt>
                <c:pt idx="561">
                  <c:v>1.522</c:v>
                </c:pt>
                <c:pt idx="562">
                  <c:v>1.524</c:v>
                </c:pt>
                <c:pt idx="563">
                  <c:v>1.52525</c:v>
                </c:pt>
                <c:pt idx="564">
                  <c:v>1.528</c:v>
                </c:pt>
                <c:pt idx="565">
                  <c:v>1.5257499999999999</c:v>
                </c:pt>
                <c:pt idx="566">
                  <c:v>1.5225</c:v>
                </c:pt>
                <c:pt idx="567">
                  <c:v>1.5177499999999999</c:v>
                </c:pt>
                <c:pt idx="568">
                  <c:v>1.5137500000000002</c:v>
                </c:pt>
                <c:pt idx="569">
                  <c:v>1.5092500000000002</c:v>
                </c:pt>
                <c:pt idx="570">
                  <c:v>1.50525</c:v>
                </c:pt>
                <c:pt idx="571">
                  <c:v>1.5015000000000001</c:v>
                </c:pt>
                <c:pt idx="572">
                  <c:v>1.4975000000000001</c:v>
                </c:pt>
                <c:pt idx="573">
                  <c:v>1.4914999999999998</c:v>
                </c:pt>
                <c:pt idx="574">
                  <c:v>1.4855</c:v>
                </c:pt>
                <c:pt idx="575">
                  <c:v>1.48275</c:v>
                </c:pt>
                <c:pt idx="576">
                  <c:v>1.4810000000000001</c:v>
                </c:pt>
                <c:pt idx="577">
                  <c:v>1.47925</c:v>
                </c:pt>
                <c:pt idx="578">
                  <c:v>1.4792499999999997</c:v>
                </c:pt>
                <c:pt idx="579">
                  <c:v>1.4799999999999998</c:v>
                </c:pt>
                <c:pt idx="580">
                  <c:v>1.482</c:v>
                </c:pt>
                <c:pt idx="581">
                  <c:v>1.48125</c:v>
                </c:pt>
                <c:pt idx="582">
                  <c:v>1.4877499999999999</c:v>
                </c:pt>
                <c:pt idx="583">
                  <c:v>1.494</c:v>
                </c:pt>
                <c:pt idx="584">
                  <c:v>1.50125</c:v>
                </c:pt>
                <c:pt idx="585">
                  <c:v>1.508</c:v>
                </c:pt>
                <c:pt idx="586">
                  <c:v>1.5175000000000003</c:v>
                </c:pt>
                <c:pt idx="587">
                  <c:v>1.5292500000000002</c:v>
                </c:pt>
                <c:pt idx="588">
                  <c:v>1.5405000000000002</c:v>
                </c:pt>
                <c:pt idx="589">
                  <c:v>1.5530000000000002</c:v>
                </c:pt>
                <c:pt idx="590">
                  <c:v>1.5634999999999999</c:v>
                </c:pt>
                <c:pt idx="591">
                  <c:v>1.57325</c:v>
                </c:pt>
                <c:pt idx="592">
                  <c:v>1.5842499999999999</c:v>
                </c:pt>
                <c:pt idx="593">
                  <c:v>1.5954999999999999</c:v>
                </c:pt>
                <c:pt idx="594">
                  <c:v>1.6052499999999998</c:v>
                </c:pt>
                <c:pt idx="595">
                  <c:v>1.6099999999999999</c:v>
                </c:pt>
                <c:pt idx="596">
                  <c:v>1.6127499999999997</c:v>
                </c:pt>
                <c:pt idx="597">
                  <c:v>1.6162500000000002</c:v>
                </c:pt>
                <c:pt idx="598">
                  <c:v>1.6179999999999999</c:v>
                </c:pt>
                <c:pt idx="599">
                  <c:v>1.6197499999999998</c:v>
                </c:pt>
                <c:pt idx="600">
                  <c:v>1.6217499999999998</c:v>
                </c:pt>
                <c:pt idx="601">
                  <c:v>1.6279999999999997</c:v>
                </c:pt>
                <c:pt idx="602">
                  <c:v>1.6289999999999996</c:v>
                </c:pt>
                <c:pt idx="603">
                  <c:v>1.6299999999999997</c:v>
                </c:pt>
                <c:pt idx="604">
                  <c:v>1.60625</c:v>
                </c:pt>
                <c:pt idx="605">
                  <c:v>1.58325</c:v>
                </c:pt>
                <c:pt idx="606">
                  <c:v>1.55725</c:v>
                </c:pt>
                <c:pt idx="607">
                  <c:v>1.5262500000000001</c:v>
                </c:pt>
                <c:pt idx="608">
                  <c:v>1.49275</c:v>
                </c:pt>
                <c:pt idx="609">
                  <c:v>1.4580000000000002</c:v>
                </c:pt>
                <c:pt idx="610">
                  <c:v>1.4257500000000003</c:v>
                </c:pt>
                <c:pt idx="611">
                  <c:v>1.3955000000000002</c:v>
                </c:pt>
                <c:pt idx="612">
                  <c:v>1.3652500000000003</c:v>
                </c:pt>
                <c:pt idx="613">
                  <c:v>1.339</c:v>
                </c:pt>
                <c:pt idx="614">
                  <c:v>1.3155000000000001</c:v>
                </c:pt>
                <c:pt idx="615">
                  <c:v>1.2945</c:v>
                </c:pt>
                <c:pt idx="616">
                  <c:v>1.274</c:v>
                </c:pt>
                <c:pt idx="617">
                  <c:v>1.2544999999999997</c:v>
                </c:pt>
                <c:pt idx="618">
                  <c:v>1.23875</c:v>
                </c:pt>
                <c:pt idx="619">
                  <c:v>1.2217499999999999</c:v>
                </c:pt>
                <c:pt idx="620">
                  <c:v>1.2055</c:v>
                </c:pt>
                <c:pt idx="621">
                  <c:v>1.1872500000000001</c:v>
                </c:pt>
                <c:pt idx="622">
                  <c:v>1.1672500000000001</c:v>
                </c:pt>
                <c:pt idx="623">
                  <c:v>1.1502500000000002</c:v>
                </c:pt>
                <c:pt idx="624">
                  <c:v>1.1577500000000003</c:v>
                </c:pt>
                <c:pt idx="625">
                  <c:v>1.1680000000000001</c:v>
                </c:pt>
                <c:pt idx="626">
                  <c:v>1.1760000000000002</c:v>
                </c:pt>
                <c:pt idx="627">
                  <c:v>1.1867500000000002</c:v>
                </c:pt>
                <c:pt idx="628">
                  <c:v>1.2007500000000002</c:v>
                </c:pt>
                <c:pt idx="629">
                  <c:v>1.2165000000000004</c:v>
                </c:pt>
                <c:pt idx="630">
                  <c:v>1.23125</c:v>
                </c:pt>
                <c:pt idx="631">
                  <c:v>1.2435000000000003</c:v>
                </c:pt>
                <c:pt idx="632">
                  <c:v>1.2544999999999999</c:v>
                </c:pt>
                <c:pt idx="633">
                  <c:v>1.2637499999999999</c:v>
                </c:pt>
                <c:pt idx="634">
                  <c:v>1.27125</c:v>
                </c:pt>
                <c:pt idx="635">
                  <c:v>1.2785</c:v>
                </c:pt>
                <c:pt idx="636">
                  <c:v>1.2870000000000001</c:v>
                </c:pt>
                <c:pt idx="637">
                  <c:v>1.29325</c:v>
                </c:pt>
                <c:pt idx="638">
                  <c:v>1.2970000000000002</c:v>
                </c:pt>
                <c:pt idx="639">
                  <c:v>1.29975</c:v>
                </c:pt>
                <c:pt idx="640">
                  <c:v>1.30175</c:v>
                </c:pt>
                <c:pt idx="641">
                  <c:v>1.3025000000000002</c:v>
                </c:pt>
                <c:pt idx="642">
                  <c:v>1.3047500000000003</c:v>
                </c:pt>
                <c:pt idx="643">
                  <c:v>1.3062500000000001</c:v>
                </c:pt>
                <c:pt idx="644">
                  <c:v>1.3047499999999999</c:v>
                </c:pt>
                <c:pt idx="645">
                  <c:v>1.2992500000000002</c:v>
                </c:pt>
                <c:pt idx="646">
                  <c:v>1.2934999999999999</c:v>
                </c:pt>
                <c:pt idx="647">
                  <c:v>1.2857499999999999</c:v>
                </c:pt>
                <c:pt idx="648">
                  <c:v>1.2789999999999999</c:v>
                </c:pt>
                <c:pt idx="649">
                  <c:v>1.2725</c:v>
                </c:pt>
                <c:pt idx="650">
                  <c:v>1.2674999999999998</c:v>
                </c:pt>
                <c:pt idx="651">
                  <c:v>1.2605</c:v>
                </c:pt>
                <c:pt idx="652">
                  <c:v>1.2542500000000001</c:v>
                </c:pt>
                <c:pt idx="653">
                  <c:v>1.24725</c:v>
                </c:pt>
                <c:pt idx="654">
                  <c:v>1.2412500000000002</c:v>
                </c:pt>
                <c:pt idx="655">
                  <c:v>1.2349999999999999</c:v>
                </c:pt>
                <c:pt idx="656">
                  <c:v>1.2284999999999999</c:v>
                </c:pt>
                <c:pt idx="657">
                  <c:v>1.2224999999999999</c:v>
                </c:pt>
                <c:pt idx="658">
                  <c:v>1.2155</c:v>
                </c:pt>
                <c:pt idx="659">
                  <c:v>1.2097500000000001</c:v>
                </c:pt>
                <c:pt idx="660">
                  <c:v>1.2017500000000001</c:v>
                </c:pt>
                <c:pt idx="661">
                  <c:v>1.1937500000000003</c:v>
                </c:pt>
                <c:pt idx="662">
                  <c:v>1.1850000000000003</c:v>
                </c:pt>
                <c:pt idx="663">
                  <c:v>1.1747500000000002</c:v>
                </c:pt>
                <c:pt idx="664">
                  <c:v>1.1672500000000006</c:v>
                </c:pt>
                <c:pt idx="665">
                  <c:v>1.1602500000000002</c:v>
                </c:pt>
                <c:pt idx="666">
                  <c:v>1.1557500000000001</c:v>
                </c:pt>
                <c:pt idx="667">
                  <c:v>1.1547500000000002</c:v>
                </c:pt>
                <c:pt idx="668">
                  <c:v>1.153</c:v>
                </c:pt>
                <c:pt idx="669">
                  <c:v>1.151</c:v>
                </c:pt>
                <c:pt idx="670">
                  <c:v>1.1477499999999998</c:v>
                </c:pt>
                <c:pt idx="671">
                  <c:v>1.1469999999999998</c:v>
                </c:pt>
                <c:pt idx="672">
                  <c:v>1.1464999999999999</c:v>
                </c:pt>
                <c:pt idx="673">
                  <c:v>1.1467499999999999</c:v>
                </c:pt>
                <c:pt idx="674">
                  <c:v>1.1462499999999998</c:v>
                </c:pt>
                <c:pt idx="675">
                  <c:v>1.1465000000000001</c:v>
                </c:pt>
                <c:pt idx="676">
                  <c:v>1.1467500000000002</c:v>
                </c:pt>
                <c:pt idx="677">
                  <c:v>1.1475</c:v>
                </c:pt>
                <c:pt idx="678">
                  <c:v>1.1462500000000002</c:v>
                </c:pt>
                <c:pt idx="679">
                  <c:v>1.1435</c:v>
                </c:pt>
                <c:pt idx="680">
                  <c:v>1.1455</c:v>
                </c:pt>
                <c:pt idx="681">
                  <c:v>1.1479999999999999</c:v>
                </c:pt>
                <c:pt idx="682">
                  <c:v>1.1494999999999997</c:v>
                </c:pt>
                <c:pt idx="683">
                  <c:v>1.1507499999999999</c:v>
                </c:pt>
                <c:pt idx="684">
                  <c:v>1.1517499999999998</c:v>
                </c:pt>
                <c:pt idx="685">
                  <c:v>1.1522499999999998</c:v>
                </c:pt>
                <c:pt idx="686">
                  <c:v>1.1509999999999998</c:v>
                </c:pt>
                <c:pt idx="687">
                  <c:v>1.1509999999999998</c:v>
                </c:pt>
                <c:pt idx="688">
                  <c:v>1.1480000000000001</c:v>
                </c:pt>
                <c:pt idx="689">
                  <c:v>1.1450000000000002</c:v>
                </c:pt>
                <c:pt idx="690">
                  <c:v>1.1415</c:v>
                </c:pt>
                <c:pt idx="691">
                  <c:v>1.1389999999999998</c:v>
                </c:pt>
                <c:pt idx="692">
                  <c:v>1.1375</c:v>
                </c:pt>
                <c:pt idx="693">
                  <c:v>1.1332500000000001</c:v>
                </c:pt>
                <c:pt idx="694">
                  <c:v>1.1285000000000001</c:v>
                </c:pt>
                <c:pt idx="695">
                  <c:v>1.1262500000000002</c:v>
                </c:pt>
                <c:pt idx="696">
                  <c:v>1.1230000000000002</c:v>
                </c:pt>
                <c:pt idx="697">
                  <c:v>1.1187499999999999</c:v>
                </c:pt>
                <c:pt idx="698">
                  <c:v>1.117</c:v>
                </c:pt>
                <c:pt idx="699">
                  <c:v>1.113</c:v>
                </c:pt>
                <c:pt idx="700">
                  <c:v>1.105</c:v>
                </c:pt>
                <c:pt idx="701">
                  <c:v>1.0989999999999998</c:v>
                </c:pt>
                <c:pt idx="702">
                  <c:v>1.0920000000000001</c:v>
                </c:pt>
                <c:pt idx="703">
                  <c:v>1.0840000000000001</c:v>
                </c:pt>
                <c:pt idx="704">
                  <c:v>1.075</c:v>
                </c:pt>
                <c:pt idx="705">
                  <c:v>1.0640000000000003</c:v>
                </c:pt>
                <c:pt idx="706">
                  <c:v>1.0547500000000001</c:v>
                </c:pt>
                <c:pt idx="707">
                  <c:v>1.04325</c:v>
                </c:pt>
                <c:pt idx="708">
                  <c:v>1.0337499999999999</c:v>
                </c:pt>
                <c:pt idx="709">
                  <c:v>1.0225</c:v>
                </c:pt>
                <c:pt idx="710">
                  <c:v>1.0115000000000001</c:v>
                </c:pt>
                <c:pt idx="711">
                  <c:v>1.0022499999999999</c:v>
                </c:pt>
                <c:pt idx="712">
                  <c:v>0.98975000000000013</c:v>
                </c:pt>
                <c:pt idx="713">
                  <c:v>0.97800000000000009</c:v>
                </c:pt>
                <c:pt idx="714">
                  <c:v>0.96875000000000022</c:v>
                </c:pt>
                <c:pt idx="715">
                  <c:v>0.95450000000000013</c:v>
                </c:pt>
                <c:pt idx="716">
                  <c:v>0.94075000000000009</c:v>
                </c:pt>
                <c:pt idx="717">
                  <c:v>0.92949999999999999</c:v>
                </c:pt>
                <c:pt idx="718">
                  <c:v>0.91850000000000009</c:v>
                </c:pt>
                <c:pt idx="719">
                  <c:v>0.91074999999999995</c:v>
                </c:pt>
                <c:pt idx="720">
                  <c:v>0.90374999999999983</c:v>
                </c:pt>
                <c:pt idx="721">
                  <c:v>0.89575000000000016</c:v>
                </c:pt>
                <c:pt idx="722">
                  <c:v>0.88775000000000015</c:v>
                </c:pt>
                <c:pt idx="723">
                  <c:v>0.88275000000000026</c:v>
                </c:pt>
                <c:pt idx="724">
                  <c:v>0.87725000000000009</c:v>
                </c:pt>
                <c:pt idx="725">
                  <c:v>0.875</c:v>
                </c:pt>
                <c:pt idx="726">
                  <c:v>0.87299999999999989</c:v>
                </c:pt>
                <c:pt idx="727">
                  <c:v>0.87000000000000011</c:v>
                </c:pt>
                <c:pt idx="728">
                  <c:v>0.86799999999999999</c:v>
                </c:pt>
                <c:pt idx="729">
                  <c:v>0.86624999999999974</c:v>
                </c:pt>
                <c:pt idx="730">
                  <c:v>0.8637499999999998</c:v>
                </c:pt>
                <c:pt idx="731">
                  <c:v>0.85824999999999974</c:v>
                </c:pt>
                <c:pt idx="732">
                  <c:v>0.85599999999999965</c:v>
                </c:pt>
                <c:pt idx="733">
                  <c:v>0.85424999999999984</c:v>
                </c:pt>
                <c:pt idx="734">
                  <c:v>0.85024999999999973</c:v>
                </c:pt>
                <c:pt idx="735">
                  <c:v>0.84909999999999997</c:v>
                </c:pt>
                <c:pt idx="736">
                  <c:v>0.84759999999999991</c:v>
                </c:pt>
                <c:pt idx="737">
                  <c:v>0.84360000000000002</c:v>
                </c:pt>
                <c:pt idx="738">
                  <c:v>0.83860000000000012</c:v>
                </c:pt>
                <c:pt idx="739">
                  <c:v>0.83384999999999998</c:v>
                </c:pt>
                <c:pt idx="740">
                  <c:v>0.83260000000000001</c:v>
                </c:pt>
                <c:pt idx="741">
                  <c:v>0.82985000000000009</c:v>
                </c:pt>
                <c:pt idx="742">
                  <c:v>0.82760000000000011</c:v>
                </c:pt>
                <c:pt idx="743">
                  <c:v>0.82610000000000006</c:v>
                </c:pt>
                <c:pt idx="744">
                  <c:v>0.82459999999999989</c:v>
                </c:pt>
                <c:pt idx="745">
                  <c:v>0.82234999999999991</c:v>
                </c:pt>
                <c:pt idx="746">
                  <c:v>0.82010000000000005</c:v>
                </c:pt>
                <c:pt idx="747">
                  <c:v>0.82135000000000002</c:v>
                </c:pt>
                <c:pt idx="748">
                  <c:v>0.82284999999999986</c:v>
                </c:pt>
                <c:pt idx="749">
                  <c:v>0.82584999999999997</c:v>
                </c:pt>
                <c:pt idx="750">
                  <c:v>0.83134999999999992</c:v>
                </c:pt>
                <c:pt idx="751">
                  <c:v>0.83560000000000001</c:v>
                </c:pt>
                <c:pt idx="752">
                  <c:v>0.84009999999999996</c:v>
                </c:pt>
                <c:pt idx="753">
                  <c:v>0.84484999999999988</c:v>
                </c:pt>
                <c:pt idx="754">
                  <c:v>0.84984999999999999</c:v>
                </c:pt>
                <c:pt idx="755">
                  <c:v>0.8567499999999999</c:v>
                </c:pt>
                <c:pt idx="756">
                  <c:v>0.86349999999999993</c:v>
                </c:pt>
                <c:pt idx="757">
                  <c:v>0.87099999999999989</c:v>
                </c:pt>
                <c:pt idx="758">
                  <c:v>0.87850000000000006</c:v>
                </c:pt>
                <c:pt idx="759">
                  <c:v>0.88824999999999998</c:v>
                </c:pt>
                <c:pt idx="760">
                  <c:v>0.89474999999999982</c:v>
                </c:pt>
                <c:pt idx="761">
                  <c:v>0.9029999999999998</c:v>
                </c:pt>
                <c:pt idx="762">
                  <c:v>0.91174999999999995</c:v>
                </c:pt>
                <c:pt idx="763">
                  <c:v>0.9192499999999999</c:v>
                </c:pt>
                <c:pt idx="764">
                  <c:v>0.92724999999999991</c:v>
                </c:pt>
                <c:pt idx="765">
                  <c:v>0.93525000000000014</c:v>
                </c:pt>
                <c:pt idx="766">
                  <c:v>0.94350000000000001</c:v>
                </c:pt>
                <c:pt idx="767">
                  <c:v>0.94775000000000009</c:v>
                </c:pt>
                <c:pt idx="768">
                  <c:v>0.95225000000000026</c:v>
                </c:pt>
                <c:pt idx="769">
                  <c:v>0.95650000000000013</c:v>
                </c:pt>
                <c:pt idx="770">
                  <c:v>0.95874999999999999</c:v>
                </c:pt>
                <c:pt idx="771">
                  <c:v>0.96300000000000008</c:v>
                </c:pt>
                <c:pt idx="772">
                  <c:v>0.96610000000000018</c:v>
                </c:pt>
                <c:pt idx="773">
                  <c:v>0.96835000000000004</c:v>
                </c:pt>
                <c:pt idx="774">
                  <c:v>0.97235000000000016</c:v>
                </c:pt>
                <c:pt idx="775">
                  <c:v>0.97385000000000022</c:v>
                </c:pt>
                <c:pt idx="776">
                  <c:v>0.97610000000000008</c:v>
                </c:pt>
                <c:pt idx="777">
                  <c:v>0.97809999999999986</c:v>
                </c:pt>
                <c:pt idx="778">
                  <c:v>0.98334999999999972</c:v>
                </c:pt>
                <c:pt idx="779">
                  <c:v>0.98509999999999986</c:v>
                </c:pt>
                <c:pt idx="780">
                  <c:v>0.98659999999999992</c:v>
                </c:pt>
                <c:pt idx="781">
                  <c:v>0.98710000000000009</c:v>
                </c:pt>
                <c:pt idx="782">
                  <c:v>0.98834999999999995</c:v>
                </c:pt>
                <c:pt idx="783">
                  <c:v>0.98785000000000012</c:v>
                </c:pt>
                <c:pt idx="784">
                  <c:v>0.98834999999999995</c:v>
                </c:pt>
                <c:pt idx="785">
                  <c:v>0.98809999999999998</c:v>
                </c:pt>
                <c:pt idx="786">
                  <c:v>0.98909999999999998</c:v>
                </c:pt>
                <c:pt idx="787">
                  <c:v>0.99260000000000004</c:v>
                </c:pt>
                <c:pt idx="788">
                  <c:v>0.99760000000000026</c:v>
                </c:pt>
                <c:pt idx="789">
                  <c:v>1.0018500000000001</c:v>
                </c:pt>
                <c:pt idx="790">
                  <c:v>1.0018500000000004</c:v>
                </c:pt>
                <c:pt idx="791">
                  <c:v>1.0023500000000001</c:v>
                </c:pt>
                <c:pt idx="792">
                  <c:v>1.00525</c:v>
                </c:pt>
                <c:pt idx="793">
                  <c:v>1.00725</c:v>
                </c:pt>
                <c:pt idx="794">
                  <c:v>1.0057500000000001</c:v>
                </c:pt>
                <c:pt idx="795">
                  <c:v>1.0012500000000002</c:v>
                </c:pt>
                <c:pt idx="796">
                  <c:v>0.99700000000000022</c:v>
                </c:pt>
                <c:pt idx="797">
                  <c:v>0.99375000000000013</c:v>
                </c:pt>
                <c:pt idx="798">
                  <c:v>0.98775000000000035</c:v>
                </c:pt>
                <c:pt idx="799">
                  <c:v>0.98800000000000021</c:v>
                </c:pt>
                <c:pt idx="800">
                  <c:v>0.98725000000000007</c:v>
                </c:pt>
                <c:pt idx="801">
                  <c:v>0.98699999999999988</c:v>
                </c:pt>
                <c:pt idx="802">
                  <c:v>0.98725000000000018</c:v>
                </c:pt>
                <c:pt idx="803">
                  <c:v>0.98925000000000018</c:v>
                </c:pt>
                <c:pt idx="804">
                  <c:v>0.9912500000000003</c:v>
                </c:pt>
                <c:pt idx="805">
                  <c:v>0.99325000000000008</c:v>
                </c:pt>
                <c:pt idx="806">
                  <c:v>0.99350000000000005</c:v>
                </c:pt>
                <c:pt idx="807">
                  <c:v>0.99124999999999996</c:v>
                </c:pt>
                <c:pt idx="808">
                  <c:v>0.98624999999999974</c:v>
                </c:pt>
                <c:pt idx="809">
                  <c:v>0.98099999999999965</c:v>
                </c:pt>
                <c:pt idx="810">
                  <c:v>0.97959999999999958</c:v>
                </c:pt>
                <c:pt idx="811">
                  <c:v>0.9773499999999995</c:v>
                </c:pt>
                <c:pt idx="812">
                  <c:v>0.97059999999999991</c:v>
                </c:pt>
                <c:pt idx="813">
                  <c:v>0.96584999999999988</c:v>
                </c:pt>
                <c:pt idx="814">
                  <c:v>0.96259999999999979</c:v>
                </c:pt>
                <c:pt idx="815">
                  <c:v>0.96310000000000007</c:v>
                </c:pt>
                <c:pt idx="816">
                  <c:v>0.96184999999999987</c:v>
                </c:pt>
                <c:pt idx="817">
                  <c:v>0.96160000000000001</c:v>
                </c:pt>
                <c:pt idx="818">
                  <c:v>0.96135000000000004</c:v>
                </c:pt>
                <c:pt idx="819">
                  <c:v>0.95585000000000009</c:v>
                </c:pt>
                <c:pt idx="820">
                  <c:v>0.95185000000000008</c:v>
                </c:pt>
                <c:pt idx="821">
                  <c:v>0.94760000000000011</c:v>
                </c:pt>
                <c:pt idx="822">
                  <c:v>0.94159999999999988</c:v>
                </c:pt>
                <c:pt idx="823">
                  <c:v>0.93634999999999979</c:v>
                </c:pt>
                <c:pt idx="824">
                  <c:v>0.92935000000000001</c:v>
                </c:pt>
                <c:pt idx="825">
                  <c:v>0.92385000000000006</c:v>
                </c:pt>
                <c:pt idx="826">
                  <c:v>0.91859999999999997</c:v>
                </c:pt>
                <c:pt idx="827">
                  <c:v>0.91410000000000002</c:v>
                </c:pt>
                <c:pt idx="828">
                  <c:v>0.91134999999999999</c:v>
                </c:pt>
                <c:pt idx="829">
                  <c:v>0.90809999999999991</c:v>
                </c:pt>
                <c:pt idx="830">
                  <c:v>0.90449999999999986</c:v>
                </c:pt>
                <c:pt idx="831">
                  <c:v>0.90100000000000002</c:v>
                </c:pt>
                <c:pt idx="832">
                  <c:v>0.90075000000000016</c:v>
                </c:pt>
                <c:pt idx="833">
                  <c:v>0.90100000000000013</c:v>
                </c:pt>
                <c:pt idx="834">
                  <c:v>0.9</c:v>
                </c:pt>
                <c:pt idx="835">
                  <c:v>0.89875000000000005</c:v>
                </c:pt>
                <c:pt idx="836">
                  <c:v>0.90024999999999999</c:v>
                </c:pt>
                <c:pt idx="837">
                  <c:v>0.89875000000000027</c:v>
                </c:pt>
                <c:pt idx="838">
                  <c:v>0.89624999999999999</c:v>
                </c:pt>
                <c:pt idx="839">
                  <c:v>0.89474999999999993</c:v>
                </c:pt>
                <c:pt idx="840">
                  <c:v>0.89375000000000016</c:v>
                </c:pt>
                <c:pt idx="841">
                  <c:v>0.8912500000000001</c:v>
                </c:pt>
                <c:pt idx="842">
                  <c:v>0.88925000000000021</c:v>
                </c:pt>
                <c:pt idx="843">
                  <c:v>0.88575000000000004</c:v>
                </c:pt>
                <c:pt idx="844">
                  <c:v>0.88249999999999995</c:v>
                </c:pt>
                <c:pt idx="845">
                  <c:v>0.87750000000000006</c:v>
                </c:pt>
                <c:pt idx="846">
                  <c:v>0.87399999999999989</c:v>
                </c:pt>
                <c:pt idx="847">
                  <c:v>0.87074999999999991</c:v>
                </c:pt>
                <c:pt idx="848">
                  <c:v>0.86475000000000013</c:v>
                </c:pt>
                <c:pt idx="849">
                  <c:v>0.85875000000000024</c:v>
                </c:pt>
                <c:pt idx="850">
                  <c:v>0.85250000000000004</c:v>
                </c:pt>
                <c:pt idx="851">
                  <c:v>0.84650000000000003</c:v>
                </c:pt>
                <c:pt idx="852">
                  <c:v>0.83900000000000008</c:v>
                </c:pt>
                <c:pt idx="853">
                  <c:v>0.83200000000000007</c:v>
                </c:pt>
                <c:pt idx="854">
                  <c:v>0.82674999999999998</c:v>
                </c:pt>
                <c:pt idx="855">
                  <c:v>0.82199999999999984</c:v>
                </c:pt>
                <c:pt idx="856">
                  <c:v>0.81574999999999986</c:v>
                </c:pt>
                <c:pt idx="857">
                  <c:v>0.81224999999999992</c:v>
                </c:pt>
                <c:pt idx="858">
                  <c:v>0.81099999999999994</c:v>
                </c:pt>
                <c:pt idx="859">
                  <c:v>0.8115</c:v>
                </c:pt>
                <c:pt idx="860">
                  <c:v>0.81125000000000003</c:v>
                </c:pt>
                <c:pt idx="861">
                  <c:v>0.81199999999999994</c:v>
                </c:pt>
                <c:pt idx="862">
                  <c:v>0.81300000000000006</c:v>
                </c:pt>
                <c:pt idx="863">
                  <c:v>0.8135</c:v>
                </c:pt>
                <c:pt idx="864">
                  <c:v>0.81549999999999989</c:v>
                </c:pt>
                <c:pt idx="865">
                  <c:v>0.81774999999999998</c:v>
                </c:pt>
                <c:pt idx="866">
                  <c:v>0.81900000000000017</c:v>
                </c:pt>
                <c:pt idx="867">
                  <c:v>0.82100000000000006</c:v>
                </c:pt>
                <c:pt idx="868">
                  <c:v>0.82275000000000009</c:v>
                </c:pt>
                <c:pt idx="869">
                  <c:v>0.82550000000000012</c:v>
                </c:pt>
                <c:pt idx="870">
                  <c:v>0.83025000000000004</c:v>
                </c:pt>
                <c:pt idx="871">
                  <c:v>0.83349999999999991</c:v>
                </c:pt>
                <c:pt idx="872">
                  <c:v>0.83750000000000002</c:v>
                </c:pt>
                <c:pt idx="873">
                  <c:v>0.84000000000000008</c:v>
                </c:pt>
                <c:pt idx="874">
                  <c:v>0.84150000000000014</c:v>
                </c:pt>
                <c:pt idx="875">
                  <c:v>0.84000000000000008</c:v>
                </c:pt>
                <c:pt idx="876">
                  <c:v>0.83725000000000005</c:v>
                </c:pt>
                <c:pt idx="877">
                  <c:v>0.83000000000000007</c:v>
                </c:pt>
                <c:pt idx="878">
                  <c:v>0.82299999999999984</c:v>
                </c:pt>
                <c:pt idx="879">
                  <c:v>0.81625000000000014</c:v>
                </c:pt>
                <c:pt idx="880">
                  <c:v>0.81200000000000006</c:v>
                </c:pt>
                <c:pt idx="881">
                  <c:v>0.80800000000000005</c:v>
                </c:pt>
                <c:pt idx="882">
                  <c:v>0.80450000000000021</c:v>
                </c:pt>
                <c:pt idx="883">
                  <c:v>0.79975000000000018</c:v>
                </c:pt>
                <c:pt idx="884">
                  <c:v>0.7955000000000001</c:v>
                </c:pt>
                <c:pt idx="885">
                  <c:v>0.79125000000000012</c:v>
                </c:pt>
                <c:pt idx="886">
                  <c:v>0.78649999999999998</c:v>
                </c:pt>
                <c:pt idx="887">
                  <c:v>0.78199999999999992</c:v>
                </c:pt>
                <c:pt idx="888">
                  <c:v>0.77849999999999997</c:v>
                </c:pt>
                <c:pt idx="889">
                  <c:v>0.77474999999999983</c:v>
                </c:pt>
                <c:pt idx="890">
                  <c:v>0.76974999999999993</c:v>
                </c:pt>
                <c:pt idx="891">
                  <c:v>0.76549999999999985</c:v>
                </c:pt>
                <c:pt idx="892">
                  <c:v>0.76049999999999984</c:v>
                </c:pt>
                <c:pt idx="893">
                  <c:v>0.75649999999999984</c:v>
                </c:pt>
                <c:pt idx="894">
                  <c:v>0.75349999999999995</c:v>
                </c:pt>
                <c:pt idx="895">
                  <c:v>0.75074999999999992</c:v>
                </c:pt>
                <c:pt idx="896">
                  <c:v>0.74924999999999986</c:v>
                </c:pt>
                <c:pt idx="897">
                  <c:v>0.74974999999999992</c:v>
                </c:pt>
                <c:pt idx="898">
                  <c:v>0.74949999999999994</c:v>
                </c:pt>
                <c:pt idx="899">
                  <c:v>0.74649999999999994</c:v>
                </c:pt>
                <c:pt idx="900">
                  <c:v>0.74174999999999991</c:v>
                </c:pt>
                <c:pt idx="901">
                  <c:v>0.73624999999999996</c:v>
                </c:pt>
                <c:pt idx="902">
                  <c:v>0.73</c:v>
                </c:pt>
                <c:pt idx="903">
                  <c:v>0.72575000000000001</c:v>
                </c:pt>
                <c:pt idx="904">
                  <c:v>0.72050000000000014</c:v>
                </c:pt>
                <c:pt idx="905">
                  <c:v>0.71650000000000014</c:v>
                </c:pt>
                <c:pt idx="906">
                  <c:v>0.71375000000000011</c:v>
                </c:pt>
                <c:pt idx="907">
                  <c:v>0.7097500000000001</c:v>
                </c:pt>
                <c:pt idx="908">
                  <c:v>0.70725000000000016</c:v>
                </c:pt>
                <c:pt idx="909">
                  <c:v>0.70600000000000018</c:v>
                </c:pt>
                <c:pt idx="910">
                  <c:v>0.70525000000000004</c:v>
                </c:pt>
                <c:pt idx="911">
                  <c:v>0.70450000000000002</c:v>
                </c:pt>
                <c:pt idx="912">
                  <c:v>0.70599999999999985</c:v>
                </c:pt>
                <c:pt idx="913">
                  <c:v>0.70924999999999994</c:v>
                </c:pt>
                <c:pt idx="914">
                  <c:v>0.7134999999999998</c:v>
                </c:pt>
                <c:pt idx="915">
                  <c:v>0.71999999999999975</c:v>
                </c:pt>
                <c:pt idx="916">
                  <c:v>0.72649999999999981</c:v>
                </c:pt>
                <c:pt idx="917">
                  <c:v>0.73324999999999985</c:v>
                </c:pt>
                <c:pt idx="918">
                  <c:v>0.73924999999999996</c:v>
                </c:pt>
                <c:pt idx="919">
                  <c:v>0.74399999999999999</c:v>
                </c:pt>
                <c:pt idx="920">
                  <c:v>0.74849999999999994</c:v>
                </c:pt>
                <c:pt idx="921">
                  <c:v>0.75349999999999995</c:v>
                </c:pt>
                <c:pt idx="922">
                  <c:v>0.75849999999999995</c:v>
                </c:pt>
                <c:pt idx="923">
                  <c:v>0.76274999999999982</c:v>
                </c:pt>
                <c:pt idx="924">
                  <c:v>0.76600000000000001</c:v>
                </c:pt>
                <c:pt idx="925">
                  <c:v>0.76750000000000007</c:v>
                </c:pt>
                <c:pt idx="926">
                  <c:v>0.76974999999999993</c:v>
                </c:pt>
                <c:pt idx="927">
                  <c:v>0.77224999999999999</c:v>
                </c:pt>
                <c:pt idx="928">
                  <c:v>0.77350000000000008</c:v>
                </c:pt>
                <c:pt idx="929">
                  <c:v>0.77325000000000021</c:v>
                </c:pt>
                <c:pt idx="930">
                  <c:v>0.77350000000000008</c:v>
                </c:pt>
                <c:pt idx="931">
                  <c:v>0.77600000000000002</c:v>
                </c:pt>
                <c:pt idx="932">
                  <c:v>0.77600000000000002</c:v>
                </c:pt>
                <c:pt idx="933">
                  <c:v>0.77524999999999999</c:v>
                </c:pt>
                <c:pt idx="934">
                  <c:v>0.77249999999999996</c:v>
                </c:pt>
                <c:pt idx="935">
                  <c:v>0.76924999999999999</c:v>
                </c:pt>
                <c:pt idx="936">
                  <c:v>0.76574999999999993</c:v>
                </c:pt>
                <c:pt idx="937">
                  <c:v>0.76274999999999982</c:v>
                </c:pt>
                <c:pt idx="938">
                  <c:v>0.75899999999999979</c:v>
                </c:pt>
                <c:pt idx="939">
                  <c:v>0.75599999999999989</c:v>
                </c:pt>
                <c:pt idx="940">
                  <c:v>0.75324999999999986</c:v>
                </c:pt>
                <c:pt idx="941">
                  <c:v>0.75</c:v>
                </c:pt>
                <c:pt idx="942">
                  <c:v>0.74675000000000014</c:v>
                </c:pt>
                <c:pt idx="943">
                  <c:v>0.74425000000000008</c:v>
                </c:pt>
                <c:pt idx="944">
                  <c:v>0.74324999999999997</c:v>
                </c:pt>
                <c:pt idx="945">
                  <c:v>0.74175000000000013</c:v>
                </c:pt>
                <c:pt idx="946">
                  <c:v>0.7370000000000001</c:v>
                </c:pt>
                <c:pt idx="947">
                  <c:v>0.7327499999999999</c:v>
                </c:pt>
                <c:pt idx="948">
                  <c:v>0.72899999999999987</c:v>
                </c:pt>
                <c:pt idx="949">
                  <c:v>0.72575000000000001</c:v>
                </c:pt>
                <c:pt idx="950">
                  <c:v>0.72149999999999992</c:v>
                </c:pt>
                <c:pt idx="951">
                  <c:v>0.71574999999999989</c:v>
                </c:pt>
                <c:pt idx="952">
                  <c:v>0.71049999999999991</c:v>
                </c:pt>
                <c:pt idx="953">
                  <c:v>0.70624999999999993</c:v>
                </c:pt>
                <c:pt idx="954">
                  <c:v>0.70074999999999998</c:v>
                </c:pt>
                <c:pt idx="955">
                  <c:v>0.69574999999999987</c:v>
                </c:pt>
                <c:pt idx="956">
                  <c:v>0.69100000000000006</c:v>
                </c:pt>
                <c:pt idx="957">
                  <c:v>0.68599999999999994</c:v>
                </c:pt>
                <c:pt idx="958">
                  <c:v>0.68275000000000008</c:v>
                </c:pt>
                <c:pt idx="959">
                  <c:v>0.68125000000000002</c:v>
                </c:pt>
                <c:pt idx="960">
                  <c:v>0.6805000000000001</c:v>
                </c:pt>
                <c:pt idx="961">
                  <c:v>0.67949999999999999</c:v>
                </c:pt>
                <c:pt idx="962">
                  <c:v>0.67649999999999999</c:v>
                </c:pt>
                <c:pt idx="963">
                  <c:v>0.67399999999999993</c:v>
                </c:pt>
                <c:pt idx="964">
                  <c:v>0.66799999999999993</c:v>
                </c:pt>
                <c:pt idx="965">
                  <c:v>0.66474999999999995</c:v>
                </c:pt>
                <c:pt idx="966">
                  <c:v>0.66275000000000006</c:v>
                </c:pt>
                <c:pt idx="967">
                  <c:v>0.65975000000000006</c:v>
                </c:pt>
                <c:pt idx="968">
                  <c:v>0.65650000000000008</c:v>
                </c:pt>
                <c:pt idx="969">
                  <c:v>0.65325000000000011</c:v>
                </c:pt>
                <c:pt idx="970">
                  <c:v>0.65025000000000011</c:v>
                </c:pt>
                <c:pt idx="971">
                  <c:v>0.6472500000000001</c:v>
                </c:pt>
                <c:pt idx="972">
                  <c:v>0.64450000000000007</c:v>
                </c:pt>
                <c:pt idx="973">
                  <c:v>0.6392500000000001</c:v>
                </c:pt>
                <c:pt idx="974">
                  <c:v>0.63675000000000004</c:v>
                </c:pt>
                <c:pt idx="975">
                  <c:v>0.63375000000000004</c:v>
                </c:pt>
                <c:pt idx="976">
                  <c:v>0.62874999999999992</c:v>
                </c:pt>
                <c:pt idx="977">
                  <c:v>0.62324999999999986</c:v>
                </c:pt>
                <c:pt idx="978">
                  <c:v>0.61749999999999994</c:v>
                </c:pt>
                <c:pt idx="979">
                  <c:v>0.61099999999999999</c:v>
                </c:pt>
                <c:pt idx="980">
                  <c:v>0.60375000000000001</c:v>
                </c:pt>
                <c:pt idx="981">
                  <c:v>0.59775</c:v>
                </c:pt>
                <c:pt idx="982">
                  <c:v>0.59375</c:v>
                </c:pt>
                <c:pt idx="983">
                  <c:v>0.58949999999999991</c:v>
                </c:pt>
                <c:pt idx="984">
                  <c:v>0.58774999999999999</c:v>
                </c:pt>
                <c:pt idx="985">
                  <c:v>0.58624999999999994</c:v>
                </c:pt>
                <c:pt idx="986">
                  <c:v>0.58474999999999999</c:v>
                </c:pt>
                <c:pt idx="987">
                  <c:v>0.58425000000000005</c:v>
                </c:pt>
                <c:pt idx="988">
                  <c:v>0.58374999999999999</c:v>
                </c:pt>
                <c:pt idx="989">
                  <c:v>0.58225000000000016</c:v>
                </c:pt>
                <c:pt idx="990">
                  <c:v>0.58225000000000005</c:v>
                </c:pt>
                <c:pt idx="991">
                  <c:v>0.58699999999999997</c:v>
                </c:pt>
                <c:pt idx="992">
                  <c:v>0.59300000000000008</c:v>
                </c:pt>
                <c:pt idx="993">
                  <c:v>0.60550000000000015</c:v>
                </c:pt>
                <c:pt idx="994">
                  <c:v>0.61599999999999999</c:v>
                </c:pt>
                <c:pt idx="995">
                  <c:v>0.628</c:v>
                </c:pt>
                <c:pt idx="996">
                  <c:v>0.64124999999999999</c:v>
                </c:pt>
                <c:pt idx="997">
                  <c:v>0.65399999999999991</c:v>
                </c:pt>
                <c:pt idx="998">
                  <c:v>0.66399999999999992</c:v>
                </c:pt>
                <c:pt idx="999">
                  <c:v>0.67325000000000013</c:v>
                </c:pt>
                <c:pt idx="1000">
                  <c:v>0.6805000000000001</c:v>
                </c:pt>
                <c:pt idx="1001">
                  <c:v>0.68775000000000008</c:v>
                </c:pt>
                <c:pt idx="1002">
                  <c:v>0.69474999999999998</c:v>
                </c:pt>
                <c:pt idx="1003">
                  <c:v>0.70200000000000007</c:v>
                </c:pt>
                <c:pt idx="1004">
                  <c:v>0.71025000000000016</c:v>
                </c:pt>
                <c:pt idx="1005">
                  <c:v>0.71850000000000014</c:v>
                </c:pt>
                <c:pt idx="1006">
                  <c:v>0.72700000000000009</c:v>
                </c:pt>
                <c:pt idx="1007">
                  <c:v>0.73375000000000024</c:v>
                </c:pt>
                <c:pt idx="1008">
                  <c:v>0.73975000000000013</c:v>
                </c:pt>
                <c:pt idx="1009">
                  <c:v>0.74675000000000014</c:v>
                </c:pt>
                <c:pt idx="1010">
                  <c:v>0.753</c:v>
                </c:pt>
                <c:pt idx="1011">
                  <c:v>0.75250000000000006</c:v>
                </c:pt>
                <c:pt idx="1012">
                  <c:v>0.75150000000000006</c:v>
                </c:pt>
                <c:pt idx="1013">
                  <c:v>0.74550000000000005</c:v>
                </c:pt>
                <c:pt idx="1014">
                  <c:v>0.74150000000000016</c:v>
                </c:pt>
                <c:pt idx="1015">
                  <c:v>0.73700000000000021</c:v>
                </c:pt>
                <c:pt idx="1016">
                  <c:v>0.73325000000000018</c:v>
                </c:pt>
                <c:pt idx="1017">
                  <c:v>0.73050000000000015</c:v>
                </c:pt>
                <c:pt idx="1018">
                  <c:v>0.72899999999999987</c:v>
                </c:pt>
                <c:pt idx="1019">
                  <c:v>0.72699999999999998</c:v>
                </c:pt>
                <c:pt idx="1020">
                  <c:v>0.72650000000000003</c:v>
                </c:pt>
                <c:pt idx="1021">
                  <c:v>0.72624999999999995</c:v>
                </c:pt>
                <c:pt idx="1022">
                  <c:v>0.72550000000000003</c:v>
                </c:pt>
                <c:pt idx="1023">
                  <c:v>0.72424999999999995</c:v>
                </c:pt>
                <c:pt idx="1024">
                  <c:v>0.72325000000000017</c:v>
                </c:pt>
                <c:pt idx="1025">
                  <c:v>0.72175000000000022</c:v>
                </c:pt>
                <c:pt idx="1026">
                  <c:v>0.72000000000000031</c:v>
                </c:pt>
                <c:pt idx="1027">
                  <c:v>0.71850000000000025</c:v>
                </c:pt>
                <c:pt idx="1028">
                  <c:v>0.71825000000000006</c:v>
                </c:pt>
                <c:pt idx="1029">
                  <c:v>0.71825000000000006</c:v>
                </c:pt>
                <c:pt idx="1030">
                  <c:v>0.71775</c:v>
                </c:pt>
                <c:pt idx="1031">
                  <c:v>0.71875000000000022</c:v>
                </c:pt>
                <c:pt idx="1032">
                  <c:v>0.71575000000000011</c:v>
                </c:pt>
                <c:pt idx="1033">
                  <c:v>0.71200000000000008</c:v>
                </c:pt>
                <c:pt idx="1034">
                  <c:v>0.70724999999999993</c:v>
                </c:pt>
                <c:pt idx="1035">
                  <c:v>0.70199999999999996</c:v>
                </c:pt>
                <c:pt idx="1036">
                  <c:v>0.69625000000000004</c:v>
                </c:pt>
                <c:pt idx="1037">
                  <c:v>0.69025000000000003</c:v>
                </c:pt>
                <c:pt idx="1038">
                  <c:v>0.68599999999999994</c:v>
                </c:pt>
                <c:pt idx="1039">
                  <c:v>0.68324999999999991</c:v>
                </c:pt>
                <c:pt idx="1040">
                  <c:v>0.68174999999999997</c:v>
                </c:pt>
                <c:pt idx="1041">
                  <c:v>0.68</c:v>
                </c:pt>
                <c:pt idx="1042">
                  <c:v>0.67850000000000021</c:v>
                </c:pt>
                <c:pt idx="1043">
                  <c:v>0.67750000000000021</c:v>
                </c:pt>
                <c:pt idx="1044">
                  <c:v>0.67450000000000021</c:v>
                </c:pt>
                <c:pt idx="1045">
                  <c:v>0.6725000000000001</c:v>
                </c:pt>
                <c:pt idx="1046">
                  <c:v>0.66900000000000015</c:v>
                </c:pt>
                <c:pt idx="1047">
                  <c:v>0.66600000000000004</c:v>
                </c:pt>
                <c:pt idx="1048">
                  <c:v>0.66350000000000009</c:v>
                </c:pt>
                <c:pt idx="1049">
                  <c:v>0.65975000000000006</c:v>
                </c:pt>
                <c:pt idx="1050">
                  <c:v>0.65625000000000011</c:v>
                </c:pt>
                <c:pt idx="1051">
                  <c:v>0.65400000000000014</c:v>
                </c:pt>
                <c:pt idx="1052">
                  <c:v>0.65349999999999997</c:v>
                </c:pt>
                <c:pt idx="1053">
                  <c:v>0.65375000000000016</c:v>
                </c:pt>
                <c:pt idx="1054">
                  <c:v>0.65425000000000011</c:v>
                </c:pt>
                <c:pt idx="1055">
                  <c:v>0.65400000000000003</c:v>
                </c:pt>
              </c:numCache>
            </c:numRef>
          </c:val>
          <c:smooth val="0"/>
        </c:ser>
        <c:ser>
          <c:idx val="4"/>
          <c:order val="3"/>
          <c:tx>
            <c:strRef>
              <c:f>SPL!$K$1</c:f>
              <c:strCache>
                <c:ptCount val="1"/>
                <c:pt idx="0">
                  <c:v>Lower</c:v>
                </c:pt>
              </c:strCache>
            </c:strRef>
          </c:tx>
          <c:spPr>
            <a:ln w="38100">
              <a:solidFill>
                <a:srgbClr val="DD0806"/>
              </a:solidFill>
              <a:prstDash val="solid"/>
            </a:ln>
          </c:spPr>
          <c:marker>
            <c:symbol val="none"/>
          </c:marker>
          <c:cat>
            <c:numRef>
              <c:f>SPL!$A$1400:$A$2456</c:f>
              <c:numCache>
                <c:formatCode>m/d/yyyy</c:formatCode>
                <c:ptCount val="1057"/>
                <c:pt idx="0">
                  <c:v>40366</c:v>
                </c:pt>
                <c:pt idx="1">
                  <c:v>40367</c:v>
                </c:pt>
                <c:pt idx="2">
                  <c:v>40368</c:v>
                </c:pt>
                <c:pt idx="3">
                  <c:v>40371</c:v>
                </c:pt>
                <c:pt idx="4">
                  <c:v>40372</c:v>
                </c:pt>
                <c:pt idx="5">
                  <c:v>40373</c:v>
                </c:pt>
                <c:pt idx="6">
                  <c:v>40374</c:v>
                </c:pt>
                <c:pt idx="7">
                  <c:v>40375</c:v>
                </c:pt>
                <c:pt idx="8">
                  <c:v>40378</c:v>
                </c:pt>
                <c:pt idx="9">
                  <c:v>40379</c:v>
                </c:pt>
                <c:pt idx="10">
                  <c:v>40380</c:v>
                </c:pt>
                <c:pt idx="11">
                  <c:v>40381</c:v>
                </c:pt>
                <c:pt idx="12">
                  <c:v>40382</c:v>
                </c:pt>
                <c:pt idx="13">
                  <c:v>40385</c:v>
                </c:pt>
                <c:pt idx="14">
                  <c:v>40386</c:v>
                </c:pt>
                <c:pt idx="15">
                  <c:v>40387</c:v>
                </c:pt>
                <c:pt idx="16">
                  <c:v>40388</c:v>
                </c:pt>
                <c:pt idx="17">
                  <c:v>40389</c:v>
                </c:pt>
                <c:pt idx="18">
                  <c:v>40392</c:v>
                </c:pt>
                <c:pt idx="19">
                  <c:v>40393</c:v>
                </c:pt>
                <c:pt idx="20">
                  <c:v>40394</c:v>
                </c:pt>
                <c:pt idx="21">
                  <c:v>40395</c:v>
                </c:pt>
                <c:pt idx="22">
                  <c:v>40396</c:v>
                </c:pt>
                <c:pt idx="23">
                  <c:v>40399</c:v>
                </c:pt>
                <c:pt idx="24">
                  <c:v>40400</c:v>
                </c:pt>
                <c:pt idx="25">
                  <c:v>40401</c:v>
                </c:pt>
                <c:pt idx="26">
                  <c:v>40402</c:v>
                </c:pt>
                <c:pt idx="27">
                  <c:v>40403</c:v>
                </c:pt>
                <c:pt idx="28">
                  <c:v>40406</c:v>
                </c:pt>
                <c:pt idx="29">
                  <c:v>40407</c:v>
                </c:pt>
                <c:pt idx="30">
                  <c:v>40408</c:v>
                </c:pt>
                <c:pt idx="31">
                  <c:v>40409</c:v>
                </c:pt>
                <c:pt idx="32">
                  <c:v>40410</c:v>
                </c:pt>
                <c:pt idx="33">
                  <c:v>40413</c:v>
                </c:pt>
                <c:pt idx="34">
                  <c:v>40414</c:v>
                </c:pt>
                <c:pt idx="35">
                  <c:v>40415</c:v>
                </c:pt>
                <c:pt idx="36">
                  <c:v>40416</c:v>
                </c:pt>
                <c:pt idx="37">
                  <c:v>40417</c:v>
                </c:pt>
                <c:pt idx="38">
                  <c:v>40420</c:v>
                </c:pt>
                <c:pt idx="39">
                  <c:v>40421</c:v>
                </c:pt>
                <c:pt idx="40">
                  <c:v>40422</c:v>
                </c:pt>
                <c:pt idx="41">
                  <c:v>40423</c:v>
                </c:pt>
                <c:pt idx="42">
                  <c:v>40424</c:v>
                </c:pt>
                <c:pt idx="43">
                  <c:v>40427</c:v>
                </c:pt>
                <c:pt idx="44">
                  <c:v>40428</c:v>
                </c:pt>
                <c:pt idx="45">
                  <c:v>40429</c:v>
                </c:pt>
                <c:pt idx="46">
                  <c:v>40430</c:v>
                </c:pt>
                <c:pt idx="47">
                  <c:v>40431</c:v>
                </c:pt>
                <c:pt idx="48">
                  <c:v>40434</c:v>
                </c:pt>
                <c:pt idx="49">
                  <c:v>40435</c:v>
                </c:pt>
                <c:pt idx="50">
                  <c:v>40436</c:v>
                </c:pt>
                <c:pt idx="51">
                  <c:v>40437</c:v>
                </c:pt>
                <c:pt idx="52">
                  <c:v>40438</c:v>
                </c:pt>
                <c:pt idx="53">
                  <c:v>40441</c:v>
                </c:pt>
                <c:pt idx="54">
                  <c:v>40442</c:v>
                </c:pt>
                <c:pt idx="55">
                  <c:v>40443</c:v>
                </c:pt>
                <c:pt idx="56">
                  <c:v>40444</c:v>
                </c:pt>
                <c:pt idx="57">
                  <c:v>40445</c:v>
                </c:pt>
                <c:pt idx="58">
                  <c:v>40448</c:v>
                </c:pt>
                <c:pt idx="59">
                  <c:v>40449</c:v>
                </c:pt>
                <c:pt idx="60">
                  <c:v>40450</c:v>
                </c:pt>
                <c:pt idx="61">
                  <c:v>40451</c:v>
                </c:pt>
                <c:pt idx="62">
                  <c:v>40455</c:v>
                </c:pt>
                <c:pt idx="63">
                  <c:v>40456</c:v>
                </c:pt>
                <c:pt idx="64">
                  <c:v>40457</c:v>
                </c:pt>
                <c:pt idx="65">
                  <c:v>40458</c:v>
                </c:pt>
                <c:pt idx="66">
                  <c:v>40459</c:v>
                </c:pt>
                <c:pt idx="67">
                  <c:v>40462</c:v>
                </c:pt>
                <c:pt idx="68">
                  <c:v>40463</c:v>
                </c:pt>
                <c:pt idx="69">
                  <c:v>40464</c:v>
                </c:pt>
                <c:pt idx="70">
                  <c:v>40465</c:v>
                </c:pt>
                <c:pt idx="71">
                  <c:v>40466</c:v>
                </c:pt>
                <c:pt idx="72">
                  <c:v>40469</c:v>
                </c:pt>
                <c:pt idx="73">
                  <c:v>40470</c:v>
                </c:pt>
                <c:pt idx="74">
                  <c:v>40471</c:v>
                </c:pt>
                <c:pt idx="75">
                  <c:v>40472</c:v>
                </c:pt>
                <c:pt idx="76">
                  <c:v>40473</c:v>
                </c:pt>
                <c:pt idx="77">
                  <c:v>40476</c:v>
                </c:pt>
                <c:pt idx="78">
                  <c:v>40477</c:v>
                </c:pt>
                <c:pt idx="79">
                  <c:v>40478</c:v>
                </c:pt>
                <c:pt idx="80">
                  <c:v>40479</c:v>
                </c:pt>
                <c:pt idx="81">
                  <c:v>40480</c:v>
                </c:pt>
                <c:pt idx="82">
                  <c:v>40483</c:v>
                </c:pt>
                <c:pt idx="83">
                  <c:v>40484</c:v>
                </c:pt>
                <c:pt idx="84">
                  <c:v>40485</c:v>
                </c:pt>
                <c:pt idx="85">
                  <c:v>40486</c:v>
                </c:pt>
                <c:pt idx="86">
                  <c:v>40487</c:v>
                </c:pt>
                <c:pt idx="87">
                  <c:v>40490</c:v>
                </c:pt>
                <c:pt idx="88">
                  <c:v>40491</c:v>
                </c:pt>
                <c:pt idx="89">
                  <c:v>40492</c:v>
                </c:pt>
                <c:pt idx="90">
                  <c:v>40493</c:v>
                </c:pt>
                <c:pt idx="91">
                  <c:v>40494</c:v>
                </c:pt>
                <c:pt idx="92">
                  <c:v>40497</c:v>
                </c:pt>
                <c:pt idx="93">
                  <c:v>40498</c:v>
                </c:pt>
                <c:pt idx="94">
                  <c:v>40499</c:v>
                </c:pt>
                <c:pt idx="95">
                  <c:v>40500</c:v>
                </c:pt>
                <c:pt idx="96">
                  <c:v>40501</c:v>
                </c:pt>
                <c:pt idx="97">
                  <c:v>40504</c:v>
                </c:pt>
                <c:pt idx="98">
                  <c:v>40505</c:v>
                </c:pt>
                <c:pt idx="99">
                  <c:v>40506</c:v>
                </c:pt>
                <c:pt idx="100">
                  <c:v>40507</c:v>
                </c:pt>
                <c:pt idx="101">
                  <c:v>40508</c:v>
                </c:pt>
                <c:pt idx="102">
                  <c:v>40511</c:v>
                </c:pt>
                <c:pt idx="103">
                  <c:v>40512</c:v>
                </c:pt>
                <c:pt idx="104">
                  <c:v>40513</c:v>
                </c:pt>
                <c:pt idx="105">
                  <c:v>40514</c:v>
                </c:pt>
                <c:pt idx="106">
                  <c:v>40515</c:v>
                </c:pt>
                <c:pt idx="107">
                  <c:v>40518</c:v>
                </c:pt>
                <c:pt idx="108">
                  <c:v>40519</c:v>
                </c:pt>
                <c:pt idx="109">
                  <c:v>40520</c:v>
                </c:pt>
                <c:pt idx="110">
                  <c:v>40521</c:v>
                </c:pt>
                <c:pt idx="111">
                  <c:v>40522</c:v>
                </c:pt>
                <c:pt idx="112">
                  <c:v>40525</c:v>
                </c:pt>
                <c:pt idx="113">
                  <c:v>40526</c:v>
                </c:pt>
                <c:pt idx="114">
                  <c:v>40527</c:v>
                </c:pt>
                <c:pt idx="115">
                  <c:v>40528</c:v>
                </c:pt>
                <c:pt idx="116">
                  <c:v>40529</c:v>
                </c:pt>
                <c:pt idx="117">
                  <c:v>40532</c:v>
                </c:pt>
                <c:pt idx="118">
                  <c:v>40533</c:v>
                </c:pt>
                <c:pt idx="119">
                  <c:v>40534</c:v>
                </c:pt>
                <c:pt idx="120">
                  <c:v>40535</c:v>
                </c:pt>
                <c:pt idx="121">
                  <c:v>40536</c:v>
                </c:pt>
                <c:pt idx="122">
                  <c:v>40541</c:v>
                </c:pt>
                <c:pt idx="123">
                  <c:v>40547</c:v>
                </c:pt>
                <c:pt idx="124">
                  <c:v>40548</c:v>
                </c:pt>
                <c:pt idx="125">
                  <c:v>40549</c:v>
                </c:pt>
                <c:pt idx="126">
                  <c:v>40550</c:v>
                </c:pt>
                <c:pt idx="127">
                  <c:v>40553</c:v>
                </c:pt>
                <c:pt idx="128">
                  <c:v>40554</c:v>
                </c:pt>
                <c:pt idx="129">
                  <c:v>40555</c:v>
                </c:pt>
                <c:pt idx="130">
                  <c:v>40556</c:v>
                </c:pt>
                <c:pt idx="131">
                  <c:v>40557</c:v>
                </c:pt>
                <c:pt idx="132">
                  <c:v>40560</c:v>
                </c:pt>
                <c:pt idx="133">
                  <c:v>40561</c:v>
                </c:pt>
                <c:pt idx="134">
                  <c:v>40562</c:v>
                </c:pt>
                <c:pt idx="135">
                  <c:v>40563</c:v>
                </c:pt>
                <c:pt idx="136">
                  <c:v>40564</c:v>
                </c:pt>
                <c:pt idx="137">
                  <c:v>40567</c:v>
                </c:pt>
                <c:pt idx="138">
                  <c:v>40568</c:v>
                </c:pt>
                <c:pt idx="139">
                  <c:v>40570</c:v>
                </c:pt>
                <c:pt idx="140">
                  <c:v>40571</c:v>
                </c:pt>
                <c:pt idx="141">
                  <c:v>40574</c:v>
                </c:pt>
                <c:pt idx="142">
                  <c:v>40575</c:v>
                </c:pt>
                <c:pt idx="143">
                  <c:v>40576</c:v>
                </c:pt>
                <c:pt idx="144">
                  <c:v>40577</c:v>
                </c:pt>
                <c:pt idx="145">
                  <c:v>40578</c:v>
                </c:pt>
                <c:pt idx="146">
                  <c:v>40581</c:v>
                </c:pt>
                <c:pt idx="147">
                  <c:v>40582</c:v>
                </c:pt>
                <c:pt idx="148">
                  <c:v>40583</c:v>
                </c:pt>
                <c:pt idx="149">
                  <c:v>40584</c:v>
                </c:pt>
                <c:pt idx="150">
                  <c:v>40585</c:v>
                </c:pt>
                <c:pt idx="151">
                  <c:v>40588</c:v>
                </c:pt>
                <c:pt idx="152">
                  <c:v>40589</c:v>
                </c:pt>
                <c:pt idx="153">
                  <c:v>40590</c:v>
                </c:pt>
                <c:pt idx="154">
                  <c:v>40591</c:v>
                </c:pt>
                <c:pt idx="155">
                  <c:v>40592</c:v>
                </c:pt>
                <c:pt idx="156">
                  <c:v>40595</c:v>
                </c:pt>
                <c:pt idx="157">
                  <c:v>40596</c:v>
                </c:pt>
                <c:pt idx="158">
                  <c:v>40597</c:v>
                </c:pt>
                <c:pt idx="159">
                  <c:v>40598</c:v>
                </c:pt>
                <c:pt idx="160">
                  <c:v>40599</c:v>
                </c:pt>
                <c:pt idx="161">
                  <c:v>40602</c:v>
                </c:pt>
                <c:pt idx="162">
                  <c:v>40603</c:v>
                </c:pt>
                <c:pt idx="163">
                  <c:v>40604</c:v>
                </c:pt>
                <c:pt idx="164">
                  <c:v>40605</c:v>
                </c:pt>
                <c:pt idx="165">
                  <c:v>40606</c:v>
                </c:pt>
                <c:pt idx="166">
                  <c:v>40609</c:v>
                </c:pt>
                <c:pt idx="167">
                  <c:v>40610</c:v>
                </c:pt>
                <c:pt idx="168">
                  <c:v>40611</c:v>
                </c:pt>
                <c:pt idx="169">
                  <c:v>40612</c:v>
                </c:pt>
                <c:pt idx="170">
                  <c:v>40613</c:v>
                </c:pt>
                <c:pt idx="171">
                  <c:v>40616</c:v>
                </c:pt>
                <c:pt idx="172">
                  <c:v>40617</c:v>
                </c:pt>
                <c:pt idx="173">
                  <c:v>40618</c:v>
                </c:pt>
                <c:pt idx="174">
                  <c:v>40619</c:v>
                </c:pt>
                <c:pt idx="175">
                  <c:v>40620</c:v>
                </c:pt>
                <c:pt idx="176">
                  <c:v>40623</c:v>
                </c:pt>
                <c:pt idx="177">
                  <c:v>40624</c:v>
                </c:pt>
                <c:pt idx="178">
                  <c:v>40625</c:v>
                </c:pt>
                <c:pt idx="179">
                  <c:v>40626</c:v>
                </c:pt>
                <c:pt idx="180">
                  <c:v>40627</c:v>
                </c:pt>
                <c:pt idx="181">
                  <c:v>40630</c:v>
                </c:pt>
                <c:pt idx="182">
                  <c:v>40631</c:v>
                </c:pt>
                <c:pt idx="183">
                  <c:v>40632</c:v>
                </c:pt>
                <c:pt idx="184">
                  <c:v>40633</c:v>
                </c:pt>
                <c:pt idx="185">
                  <c:v>40634</c:v>
                </c:pt>
                <c:pt idx="186">
                  <c:v>40637</c:v>
                </c:pt>
                <c:pt idx="187">
                  <c:v>40638</c:v>
                </c:pt>
                <c:pt idx="188">
                  <c:v>40639</c:v>
                </c:pt>
                <c:pt idx="189">
                  <c:v>40640</c:v>
                </c:pt>
                <c:pt idx="190">
                  <c:v>40641</c:v>
                </c:pt>
                <c:pt idx="191">
                  <c:v>40644</c:v>
                </c:pt>
                <c:pt idx="192">
                  <c:v>40645</c:v>
                </c:pt>
                <c:pt idx="193">
                  <c:v>40646</c:v>
                </c:pt>
                <c:pt idx="194">
                  <c:v>40647</c:v>
                </c:pt>
                <c:pt idx="195">
                  <c:v>40648</c:v>
                </c:pt>
                <c:pt idx="196">
                  <c:v>40651</c:v>
                </c:pt>
                <c:pt idx="197">
                  <c:v>40652</c:v>
                </c:pt>
                <c:pt idx="198">
                  <c:v>40653</c:v>
                </c:pt>
                <c:pt idx="199">
                  <c:v>40654</c:v>
                </c:pt>
                <c:pt idx="200">
                  <c:v>40660</c:v>
                </c:pt>
                <c:pt idx="201">
                  <c:v>40661</c:v>
                </c:pt>
                <c:pt idx="202">
                  <c:v>40662</c:v>
                </c:pt>
                <c:pt idx="203">
                  <c:v>40665</c:v>
                </c:pt>
                <c:pt idx="204">
                  <c:v>40666</c:v>
                </c:pt>
                <c:pt idx="205">
                  <c:v>40667</c:v>
                </c:pt>
                <c:pt idx="206">
                  <c:v>40668</c:v>
                </c:pt>
                <c:pt idx="207">
                  <c:v>40669</c:v>
                </c:pt>
                <c:pt idx="208">
                  <c:v>40672</c:v>
                </c:pt>
                <c:pt idx="209">
                  <c:v>40673</c:v>
                </c:pt>
                <c:pt idx="210">
                  <c:v>40674</c:v>
                </c:pt>
                <c:pt idx="211">
                  <c:v>40675</c:v>
                </c:pt>
                <c:pt idx="212">
                  <c:v>40676</c:v>
                </c:pt>
                <c:pt idx="213">
                  <c:v>40679</c:v>
                </c:pt>
                <c:pt idx="214">
                  <c:v>40680</c:v>
                </c:pt>
                <c:pt idx="215">
                  <c:v>40681</c:v>
                </c:pt>
                <c:pt idx="216">
                  <c:v>40682</c:v>
                </c:pt>
                <c:pt idx="217">
                  <c:v>40683</c:v>
                </c:pt>
                <c:pt idx="218">
                  <c:v>40686</c:v>
                </c:pt>
                <c:pt idx="219">
                  <c:v>40687</c:v>
                </c:pt>
                <c:pt idx="220">
                  <c:v>40688</c:v>
                </c:pt>
                <c:pt idx="221">
                  <c:v>40689</c:v>
                </c:pt>
                <c:pt idx="222">
                  <c:v>40690</c:v>
                </c:pt>
                <c:pt idx="223">
                  <c:v>40693</c:v>
                </c:pt>
                <c:pt idx="224">
                  <c:v>40694</c:v>
                </c:pt>
                <c:pt idx="225">
                  <c:v>40695</c:v>
                </c:pt>
                <c:pt idx="226">
                  <c:v>40696</c:v>
                </c:pt>
                <c:pt idx="227">
                  <c:v>40697</c:v>
                </c:pt>
                <c:pt idx="228">
                  <c:v>40700</c:v>
                </c:pt>
                <c:pt idx="229">
                  <c:v>40701</c:v>
                </c:pt>
                <c:pt idx="230">
                  <c:v>40702</c:v>
                </c:pt>
                <c:pt idx="231">
                  <c:v>40703</c:v>
                </c:pt>
                <c:pt idx="232">
                  <c:v>40704</c:v>
                </c:pt>
                <c:pt idx="233">
                  <c:v>40708</c:v>
                </c:pt>
                <c:pt idx="234">
                  <c:v>40709</c:v>
                </c:pt>
                <c:pt idx="235">
                  <c:v>40710</c:v>
                </c:pt>
                <c:pt idx="236">
                  <c:v>40711</c:v>
                </c:pt>
                <c:pt idx="237">
                  <c:v>40714</c:v>
                </c:pt>
                <c:pt idx="238">
                  <c:v>40715</c:v>
                </c:pt>
                <c:pt idx="239">
                  <c:v>40716</c:v>
                </c:pt>
                <c:pt idx="240">
                  <c:v>40717</c:v>
                </c:pt>
                <c:pt idx="241">
                  <c:v>40718</c:v>
                </c:pt>
                <c:pt idx="242">
                  <c:v>40721</c:v>
                </c:pt>
                <c:pt idx="243">
                  <c:v>40722</c:v>
                </c:pt>
                <c:pt idx="244">
                  <c:v>40723</c:v>
                </c:pt>
                <c:pt idx="245">
                  <c:v>40724</c:v>
                </c:pt>
                <c:pt idx="246">
                  <c:v>40725</c:v>
                </c:pt>
                <c:pt idx="247">
                  <c:v>40728</c:v>
                </c:pt>
                <c:pt idx="248">
                  <c:v>40729</c:v>
                </c:pt>
                <c:pt idx="249">
                  <c:v>40730</c:v>
                </c:pt>
                <c:pt idx="250">
                  <c:v>40731</c:v>
                </c:pt>
                <c:pt idx="251">
                  <c:v>40732</c:v>
                </c:pt>
                <c:pt idx="252">
                  <c:v>40735</c:v>
                </c:pt>
                <c:pt idx="253">
                  <c:v>40736</c:v>
                </c:pt>
                <c:pt idx="254">
                  <c:v>40737</c:v>
                </c:pt>
                <c:pt idx="255">
                  <c:v>40738</c:v>
                </c:pt>
                <c:pt idx="256">
                  <c:v>40739</c:v>
                </c:pt>
                <c:pt idx="257">
                  <c:v>40742</c:v>
                </c:pt>
                <c:pt idx="258">
                  <c:v>40743</c:v>
                </c:pt>
                <c:pt idx="259">
                  <c:v>40744</c:v>
                </c:pt>
                <c:pt idx="260">
                  <c:v>40745</c:v>
                </c:pt>
                <c:pt idx="261">
                  <c:v>40746</c:v>
                </c:pt>
                <c:pt idx="262">
                  <c:v>40749</c:v>
                </c:pt>
                <c:pt idx="263">
                  <c:v>40750</c:v>
                </c:pt>
                <c:pt idx="264">
                  <c:v>40751</c:v>
                </c:pt>
                <c:pt idx="265">
                  <c:v>40752</c:v>
                </c:pt>
                <c:pt idx="266">
                  <c:v>40753</c:v>
                </c:pt>
                <c:pt idx="267">
                  <c:v>40756</c:v>
                </c:pt>
                <c:pt idx="268">
                  <c:v>40757</c:v>
                </c:pt>
                <c:pt idx="269">
                  <c:v>40758</c:v>
                </c:pt>
                <c:pt idx="270">
                  <c:v>40759</c:v>
                </c:pt>
                <c:pt idx="271">
                  <c:v>40760</c:v>
                </c:pt>
                <c:pt idx="272">
                  <c:v>40763</c:v>
                </c:pt>
                <c:pt idx="273">
                  <c:v>40764</c:v>
                </c:pt>
                <c:pt idx="274">
                  <c:v>40765</c:v>
                </c:pt>
                <c:pt idx="275">
                  <c:v>40766</c:v>
                </c:pt>
                <c:pt idx="276">
                  <c:v>40767</c:v>
                </c:pt>
                <c:pt idx="277">
                  <c:v>40770</c:v>
                </c:pt>
                <c:pt idx="278">
                  <c:v>40771</c:v>
                </c:pt>
                <c:pt idx="279">
                  <c:v>40772</c:v>
                </c:pt>
                <c:pt idx="280">
                  <c:v>40773</c:v>
                </c:pt>
                <c:pt idx="281">
                  <c:v>40774</c:v>
                </c:pt>
                <c:pt idx="282">
                  <c:v>40777</c:v>
                </c:pt>
                <c:pt idx="283">
                  <c:v>40778</c:v>
                </c:pt>
                <c:pt idx="284">
                  <c:v>40779</c:v>
                </c:pt>
                <c:pt idx="285">
                  <c:v>40780</c:v>
                </c:pt>
                <c:pt idx="286">
                  <c:v>40781</c:v>
                </c:pt>
                <c:pt idx="287">
                  <c:v>40784</c:v>
                </c:pt>
                <c:pt idx="288">
                  <c:v>40785</c:v>
                </c:pt>
                <c:pt idx="289">
                  <c:v>40786</c:v>
                </c:pt>
                <c:pt idx="290">
                  <c:v>40787</c:v>
                </c:pt>
                <c:pt idx="291">
                  <c:v>40788</c:v>
                </c:pt>
                <c:pt idx="292">
                  <c:v>40791</c:v>
                </c:pt>
                <c:pt idx="293">
                  <c:v>40792</c:v>
                </c:pt>
                <c:pt idx="294">
                  <c:v>40793</c:v>
                </c:pt>
                <c:pt idx="295">
                  <c:v>40794</c:v>
                </c:pt>
                <c:pt idx="296">
                  <c:v>40795</c:v>
                </c:pt>
                <c:pt idx="297">
                  <c:v>40798</c:v>
                </c:pt>
                <c:pt idx="298">
                  <c:v>40799</c:v>
                </c:pt>
                <c:pt idx="299">
                  <c:v>40800</c:v>
                </c:pt>
                <c:pt idx="300">
                  <c:v>40801</c:v>
                </c:pt>
                <c:pt idx="301">
                  <c:v>40802</c:v>
                </c:pt>
                <c:pt idx="302">
                  <c:v>40805</c:v>
                </c:pt>
                <c:pt idx="303">
                  <c:v>40806</c:v>
                </c:pt>
                <c:pt idx="304">
                  <c:v>40807</c:v>
                </c:pt>
                <c:pt idx="305">
                  <c:v>40808</c:v>
                </c:pt>
                <c:pt idx="306">
                  <c:v>40809.373622685183</c:v>
                </c:pt>
                <c:pt idx="307">
                  <c:v>40812.306979166664</c:v>
                </c:pt>
                <c:pt idx="308">
                  <c:v>40813.315115740741</c:v>
                </c:pt>
                <c:pt idx="309">
                  <c:v>40814.310578703706</c:v>
                </c:pt>
                <c:pt idx="310">
                  <c:v>40815.310023148151</c:v>
                </c:pt>
                <c:pt idx="311">
                  <c:v>40816.306898148148</c:v>
                </c:pt>
                <c:pt idx="312">
                  <c:v>40819.308391203704</c:v>
                </c:pt>
                <c:pt idx="313">
                  <c:v>40820.313564814816</c:v>
                </c:pt>
                <c:pt idx="314">
                  <c:v>40821.312777777777</c:v>
                </c:pt>
                <c:pt idx="315">
                  <c:v>40822.312002314815</c:v>
                </c:pt>
                <c:pt idx="316">
                  <c:v>40823.315057870372</c:v>
                </c:pt>
                <c:pt idx="317">
                  <c:v>40826.315694444442</c:v>
                </c:pt>
                <c:pt idx="318">
                  <c:v>40827.309895833336</c:v>
                </c:pt>
                <c:pt idx="319">
                  <c:v>40828.864884259259</c:v>
                </c:pt>
                <c:pt idx="320">
                  <c:v>40829.312013888892</c:v>
                </c:pt>
                <c:pt idx="321">
                  <c:v>40830.311030092591</c:v>
                </c:pt>
                <c:pt idx="322">
                  <c:v>40833.313414351855</c:v>
                </c:pt>
                <c:pt idx="323">
                  <c:v>40834.318136574075</c:v>
                </c:pt>
                <c:pt idx="324">
                  <c:v>40835.31925925926</c:v>
                </c:pt>
                <c:pt idx="325">
                  <c:v>40836.315104166664</c:v>
                </c:pt>
                <c:pt idx="326">
                  <c:v>40837.343993055554</c:v>
                </c:pt>
                <c:pt idx="327">
                  <c:v>40840.320208333331</c:v>
                </c:pt>
                <c:pt idx="328">
                  <c:v>40841.30872685185</c:v>
                </c:pt>
                <c:pt idx="329">
                  <c:v>40842.310763888891</c:v>
                </c:pt>
                <c:pt idx="330">
                  <c:v>40843.320902777778</c:v>
                </c:pt>
                <c:pt idx="331">
                  <c:v>40844.30369212963</c:v>
                </c:pt>
                <c:pt idx="332">
                  <c:v>40847.309791666667</c:v>
                </c:pt>
                <c:pt idx="333">
                  <c:v>40848.313750000001</c:v>
                </c:pt>
                <c:pt idx="334">
                  <c:v>40849.313159722224</c:v>
                </c:pt>
                <c:pt idx="335">
                  <c:v>40850.312199074076</c:v>
                </c:pt>
                <c:pt idx="336">
                  <c:v>40851.309849537036</c:v>
                </c:pt>
                <c:pt idx="337">
                  <c:v>40854.308865740742</c:v>
                </c:pt>
                <c:pt idx="338">
                  <c:v>40855.313622685186</c:v>
                </c:pt>
                <c:pt idx="339">
                  <c:v>40856.309189814812</c:v>
                </c:pt>
                <c:pt idx="340">
                  <c:v>40857.327303240738</c:v>
                </c:pt>
                <c:pt idx="341">
                  <c:v>40858.90415509259</c:v>
                </c:pt>
                <c:pt idx="342">
                  <c:v>40863.312708333331</c:v>
                </c:pt>
                <c:pt idx="343">
                  <c:v>40864.311481481483</c:v>
                </c:pt>
                <c:pt idx="344">
                  <c:v>40865.307881944442</c:v>
                </c:pt>
                <c:pt idx="345">
                  <c:v>40868.31082175926</c:v>
                </c:pt>
                <c:pt idx="346">
                  <c:v>40869.335243055553</c:v>
                </c:pt>
                <c:pt idx="347">
                  <c:v>40870.312604166669</c:v>
                </c:pt>
                <c:pt idx="348">
                  <c:v>40871.483564814815</c:v>
                </c:pt>
                <c:pt idx="349">
                  <c:v>40872.437384259261</c:v>
                </c:pt>
                <c:pt idx="350">
                  <c:v>40875.30740740741</c:v>
                </c:pt>
                <c:pt idx="351">
                  <c:v>40876.312083333331</c:v>
                </c:pt>
                <c:pt idx="352">
                  <c:v>40877.299826388888</c:v>
                </c:pt>
                <c:pt idx="353">
                  <c:v>40878.287766203706</c:v>
                </c:pt>
                <c:pt idx="354">
                  <c:v>40879.296412037038</c:v>
                </c:pt>
                <c:pt idx="355">
                  <c:v>40882.303067129629</c:v>
                </c:pt>
                <c:pt idx="356">
                  <c:v>40883.310196759259</c:v>
                </c:pt>
                <c:pt idx="357">
                  <c:v>40884.312430555554</c:v>
                </c:pt>
                <c:pt idx="358">
                  <c:v>40885.301678240743</c:v>
                </c:pt>
                <c:pt idx="359">
                  <c:v>40886.303807870368</c:v>
                </c:pt>
                <c:pt idx="360">
                  <c:v>40889.307557870372</c:v>
                </c:pt>
                <c:pt idx="361">
                  <c:v>40890.310983796298</c:v>
                </c:pt>
                <c:pt idx="362">
                  <c:v>40891.307349537034</c:v>
                </c:pt>
                <c:pt idx="363">
                  <c:v>40892.310428240744</c:v>
                </c:pt>
                <c:pt idx="364">
                  <c:v>40893.408055555556</c:v>
                </c:pt>
                <c:pt idx="365">
                  <c:v>40896.303333333337</c:v>
                </c:pt>
                <c:pt idx="366">
                  <c:v>40897.307233796295</c:v>
                </c:pt>
                <c:pt idx="367">
                  <c:v>40898.3125462963</c:v>
                </c:pt>
                <c:pt idx="368">
                  <c:v>40899.310428240744</c:v>
                </c:pt>
                <c:pt idx="369">
                  <c:v>40900.305393518516</c:v>
                </c:pt>
                <c:pt idx="370">
                  <c:v>40905.322152777779</c:v>
                </c:pt>
                <c:pt idx="371">
                  <c:v>40906.30327546296</c:v>
                </c:pt>
                <c:pt idx="372">
                  <c:v>40907.307673611111</c:v>
                </c:pt>
                <c:pt idx="373">
                  <c:v>40911.305520833332</c:v>
                </c:pt>
                <c:pt idx="374">
                  <c:v>40912.309988425928</c:v>
                </c:pt>
                <c:pt idx="375">
                  <c:v>40913.324282407404</c:v>
                </c:pt>
                <c:pt idx="376">
                  <c:v>40914.385879629626</c:v>
                </c:pt>
                <c:pt idx="377">
                  <c:v>40917.415717592594</c:v>
                </c:pt>
                <c:pt idx="378">
                  <c:v>40918.395289351851</c:v>
                </c:pt>
                <c:pt idx="379">
                  <c:v>40919.359733796293</c:v>
                </c:pt>
                <c:pt idx="380">
                  <c:v>40920.41306712963</c:v>
                </c:pt>
                <c:pt idx="381">
                  <c:v>40921.652048611111</c:v>
                </c:pt>
                <c:pt idx="382">
                  <c:v>40924.394548611112</c:v>
                </c:pt>
                <c:pt idx="383">
                  <c:v>40925.302604166667</c:v>
                </c:pt>
                <c:pt idx="384">
                  <c:v>40926.267627314817</c:v>
                </c:pt>
                <c:pt idx="385">
                  <c:v>40927.323344907411</c:v>
                </c:pt>
                <c:pt idx="386">
                  <c:v>40928.271331018521</c:v>
                </c:pt>
                <c:pt idx="387">
                  <c:v>40931.431493055556</c:v>
                </c:pt>
                <c:pt idx="388">
                  <c:v>40932.342800925922</c:v>
                </c:pt>
                <c:pt idx="389">
                  <c:v>40933.332071759258</c:v>
                </c:pt>
                <c:pt idx="390">
                  <c:v>40935.360509259262</c:v>
                </c:pt>
                <c:pt idx="391">
                  <c:v>40938.263032407405</c:v>
                </c:pt>
                <c:pt idx="392">
                  <c:v>40939.384317129632</c:v>
                </c:pt>
                <c:pt idx="393">
                  <c:v>40940</c:v>
                </c:pt>
                <c:pt idx="394">
                  <c:v>40941.389965277776</c:v>
                </c:pt>
                <c:pt idx="395">
                  <c:v>40942.381585648145</c:v>
                </c:pt>
                <c:pt idx="396">
                  <c:v>40945.324131944442</c:v>
                </c:pt>
                <c:pt idx="397">
                  <c:v>40946.360092592593</c:v>
                </c:pt>
                <c:pt idx="398">
                  <c:v>40947.360543981478</c:v>
                </c:pt>
                <c:pt idx="399">
                  <c:v>40948.424351851849</c:v>
                </c:pt>
                <c:pt idx="400">
                  <c:v>40949.3746875</c:v>
                </c:pt>
                <c:pt idx="401">
                  <c:v>40952.311782407407</c:v>
                </c:pt>
                <c:pt idx="402">
                  <c:v>40953.327662037038</c:v>
                </c:pt>
                <c:pt idx="403">
                  <c:v>40954.319571759261</c:v>
                </c:pt>
                <c:pt idx="404">
                  <c:v>40955.317326388889</c:v>
                </c:pt>
                <c:pt idx="405">
                  <c:v>40956.330601851849</c:v>
                </c:pt>
                <c:pt idx="406">
                  <c:v>40959.328217592592</c:v>
                </c:pt>
                <c:pt idx="407">
                  <c:v>40960.471388888887</c:v>
                </c:pt>
                <c:pt idx="408">
                  <c:v>40961.352662037039</c:v>
                </c:pt>
                <c:pt idx="409">
                  <c:v>40962.312708333331</c:v>
                </c:pt>
                <c:pt idx="410">
                  <c:v>40963.405682870369</c:v>
                </c:pt>
                <c:pt idx="411">
                  <c:v>40966.323784722219</c:v>
                </c:pt>
                <c:pt idx="412">
                  <c:v>40967.30609953704</c:v>
                </c:pt>
                <c:pt idx="413">
                  <c:v>40968.326817129629</c:v>
                </c:pt>
                <c:pt idx="414">
                  <c:v>40969.357083333336</c:v>
                </c:pt>
                <c:pt idx="415">
                  <c:v>40970.303773148145</c:v>
                </c:pt>
                <c:pt idx="416">
                  <c:v>40973.330381944441</c:v>
                </c:pt>
                <c:pt idx="417">
                  <c:v>40974.339236111111</c:v>
                </c:pt>
                <c:pt idx="418">
                  <c:v>40975.315324074072</c:v>
                </c:pt>
                <c:pt idx="419">
                  <c:v>40976.323680555557</c:v>
                </c:pt>
                <c:pt idx="420">
                  <c:v>40977.326793981483</c:v>
                </c:pt>
                <c:pt idx="421">
                  <c:v>40980.324675925927</c:v>
                </c:pt>
                <c:pt idx="422">
                  <c:v>40981.321516203701</c:v>
                </c:pt>
                <c:pt idx="423">
                  <c:v>40982.312025462961</c:v>
                </c:pt>
                <c:pt idx="424">
                  <c:v>40983.394513888888</c:v>
                </c:pt>
                <c:pt idx="425">
                  <c:v>40984.342592592591</c:v>
                </c:pt>
                <c:pt idx="426">
                  <c:v>40987.328784722224</c:v>
                </c:pt>
                <c:pt idx="427">
                  <c:v>40988.327905092592</c:v>
                </c:pt>
                <c:pt idx="428">
                  <c:v>40989.318761574075</c:v>
                </c:pt>
                <c:pt idx="429">
                  <c:v>40990.340578703705</c:v>
                </c:pt>
                <c:pt idx="430">
                  <c:v>40991.537789351853</c:v>
                </c:pt>
                <c:pt idx="431">
                  <c:v>40994.320532407408</c:v>
                </c:pt>
                <c:pt idx="432">
                  <c:v>40995.307245370372</c:v>
                </c:pt>
                <c:pt idx="433">
                  <c:v>40996.345578703702</c:v>
                </c:pt>
                <c:pt idx="434">
                  <c:v>40997.315335648149</c:v>
                </c:pt>
                <c:pt idx="435">
                  <c:v>40998.315347222226</c:v>
                </c:pt>
                <c:pt idx="436">
                  <c:v>41001.328101851854</c:v>
                </c:pt>
                <c:pt idx="437">
                  <c:v>41002.337685185186</c:v>
                </c:pt>
                <c:pt idx="438">
                  <c:v>41003.339560185188</c:v>
                </c:pt>
                <c:pt idx="439">
                  <c:v>41004.331273148149</c:v>
                </c:pt>
                <c:pt idx="440">
                  <c:v>41009.360949074071</c:v>
                </c:pt>
                <c:pt idx="441">
                  <c:v>41010.393541666665</c:v>
                </c:pt>
                <c:pt idx="442">
                  <c:v>41011.350902777776</c:v>
                </c:pt>
                <c:pt idx="443">
                  <c:v>41012.316157407404</c:v>
                </c:pt>
                <c:pt idx="444">
                  <c:v>41015.348553240743</c:v>
                </c:pt>
                <c:pt idx="445">
                  <c:v>41016.342488425929</c:v>
                </c:pt>
                <c:pt idx="446">
                  <c:v>41017.321562500001</c:v>
                </c:pt>
                <c:pt idx="447">
                  <c:v>41018.316828703704</c:v>
                </c:pt>
                <c:pt idx="448">
                  <c:v>41019.357060185182</c:v>
                </c:pt>
                <c:pt idx="449">
                  <c:v>41022.364583333336</c:v>
                </c:pt>
                <c:pt idx="450">
                  <c:v>41023.341493055559</c:v>
                </c:pt>
                <c:pt idx="451">
                  <c:v>41025.347754629627</c:v>
                </c:pt>
                <c:pt idx="452">
                  <c:v>41026.313402777778</c:v>
                </c:pt>
                <c:pt idx="453">
                  <c:v>41029.317303240743</c:v>
                </c:pt>
                <c:pt idx="454">
                  <c:v>41030.344756944447</c:v>
                </c:pt>
                <c:pt idx="455">
                  <c:v>41031.338391203702</c:v>
                </c:pt>
                <c:pt idx="456">
                  <c:v>41032.344710648147</c:v>
                </c:pt>
                <c:pt idx="457">
                  <c:v>41033.34306712963</c:v>
                </c:pt>
                <c:pt idx="458">
                  <c:v>41036.348622685182</c:v>
                </c:pt>
                <c:pt idx="459">
                  <c:v>41037.355243055557</c:v>
                </c:pt>
                <c:pt idx="460">
                  <c:v>41038.333460648151</c:v>
                </c:pt>
                <c:pt idx="461">
                  <c:v>41039.332499999997</c:v>
                </c:pt>
                <c:pt idx="462">
                  <c:v>41040.330601851849</c:v>
                </c:pt>
                <c:pt idx="463">
                  <c:v>41043.349027777775</c:v>
                </c:pt>
                <c:pt idx="464">
                  <c:v>41044.394629629627</c:v>
                </c:pt>
                <c:pt idx="465">
                  <c:v>41045.356087962966</c:v>
                </c:pt>
                <c:pt idx="466">
                  <c:v>41046.479062500002</c:v>
                </c:pt>
                <c:pt idx="467">
                  <c:v>41047.364363425928</c:v>
                </c:pt>
                <c:pt idx="468">
                  <c:v>41050.363668981481</c:v>
                </c:pt>
                <c:pt idx="469">
                  <c:v>41051.418564814812</c:v>
                </c:pt>
                <c:pt idx="470">
                  <c:v>41052.365763888891</c:v>
                </c:pt>
                <c:pt idx="471">
                  <c:v>41053.360393518517</c:v>
                </c:pt>
                <c:pt idx="472">
                  <c:v>41054.320150462961</c:v>
                </c:pt>
                <c:pt idx="473">
                  <c:v>41057.313460648147</c:v>
                </c:pt>
                <c:pt idx="474">
                  <c:v>41058.321527777778</c:v>
                </c:pt>
                <c:pt idx="475">
                  <c:v>41059.325173611112</c:v>
                </c:pt>
                <c:pt idx="476">
                  <c:v>41060.349722222221</c:v>
                </c:pt>
                <c:pt idx="477">
                  <c:v>41061.322731481479</c:v>
                </c:pt>
                <c:pt idx="478">
                  <c:v>41064.343449074076</c:v>
                </c:pt>
                <c:pt idx="479">
                  <c:v>41065.329305555555</c:v>
                </c:pt>
                <c:pt idx="480">
                  <c:v>41066.343726851854</c:v>
                </c:pt>
                <c:pt idx="481">
                  <c:v>41067.420590277776</c:v>
                </c:pt>
                <c:pt idx="482">
                  <c:v>41068.336898148147</c:v>
                </c:pt>
                <c:pt idx="483">
                  <c:v>41072.309548611112</c:v>
                </c:pt>
                <c:pt idx="484">
                  <c:v>41073.307071759256</c:v>
                </c:pt>
                <c:pt idx="485">
                  <c:v>41074.30605324074</c:v>
                </c:pt>
                <c:pt idx="486">
                  <c:v>41075.354849537034</c:v>
                </c:pt>
                <c:pt idx="487">
                  <c:v>41078.393425925926</c:v>
                </c:pt>
                <c:pt idx="488">
                  <c:v>41079.374143518522</c:v>
                </c:pt>
                <c:pt idx="489">
                  <c:v>41080.32539351852</c:v>
                </c:pt>
                <c:pt idx="490">
                  <c:v>41081.345069444447</c:v>
                </c:pt>
                <c:pt idx="491">
                  <c:v>41082.317245370374</c:v>
                </c:pt>
                <c:pt idx="492">
                  <c:v>41085.342453703706</c:v>
                </c:pt>
                <c:pt idx="493">
                  <c:v>41086.32130787037</c:v>
                </c:pt>
                <c:pt idx="494">
                  <c:v>41087.329270833332</c:v>
                </c:pt>
                <c:pt idx="495">
                  <c:v>41088.339074074072</c:v>
                </c:pt>
                <c:pt idx="496">
                  <c:v>41089.343090277776</c:v>
                </c:pt>
                <c:pt idx="497">
                  <c:v>41092.378900462965</c:v>
                </c:pt>
                <c:pt idx="498">
                  <c:v>41093.367546296293</c:v>
                </c:pt>
                <c:pt idx="499">
                  <c:v>41094.384050925924</c:v>
                </c:pt>
                <c:pt idx="500">
                  <c:v>41095.328958333332</c:v>
                </c:pt>
                <c:pt idx="501">
                  <c:v>41096.320821759262</c:v>
                </c:pt>
                <c:pt idx="502">
                  <c:v>41099.353506944448</c:v>
                </c:pt>
                <c:pt idx="503">
                  <c:v>41100.497407407405</c:v>
                </c:pt>
                <c:pt idx="504">
                  <c:v>41101.347708333335</c:v>
                </c:pt>
                <c:pt idx="505">
                  <c:v>41102.3437962963</c:v>
                </c:pt>
                <c:pt idx="506">
                  <c:v>41103.340300925927</c:v>
                </c:pt>
                <c:pt idx="507">
                  <c:v>41106.335694444446</c:v>
                </c:pt>
                <c:pt idx="508">
                  <c:v>41107.35659722222</c:v>
                </c:pt>
                <c:pt idx="509">
                  <c:v>41108.394525462965</c:v>
                </c:pt>
                <c:pt idx="510">
                  <c:v>41109.344409722224</c:v>
                </c:pt>
                <c:pt idx="511">
                  <c:v>41110.342083333337</c:v>
                </c:pt>
                <c:pt idx="512">
                  <c:v>41113.329953703702</c:v>
                </c:pt>
                <c:pt idx="513">
                  <c:v>41114.340208333335</c:v>
                </c:pt>
                <c:pt idx="514">
                  <c:v>41115.319652777776</c:v>
                </c:pt>
                <c:pt idx="515">
                  <c:v>41116.323738425926</c:v>
                </c:pt>
                <c:pt idx="516">
                  <c:v>41117.337511574071</c:v>
                </c:pt>
                <c:pt idx="517">
                  <c:v>41120.402071759258</c:v>
                </c:pt>
                <c:pt idx="518">
                  <c:v>41121.343912037039</c:v>
                </c:pt>
                <c:pt idx="519">
                  <c:v>41122.34207175926</c:v>
                </c:pt>
                <c:pt idx="520">
                  <c:v>41123.34684027778</c:v>
                </c:pt>
                <c:pt idx="521">
                  <c:v>41124.353078703702</c:v>
                </c:pt>
                <c:pt idx="522">
                  <c:v>41127.338969907411</c:v>
                </c:pt>
                <c:pt idx="523">
                  <c:v>41128.408946759257</c:v>
                </c:pt>
                <c:pt idx="524">
                  <c:v>41129.398599537039</c:v>
                </c:pt>
                <c:pt idx="525">
                  <c:v>41130.363495370373</c:v>
                </c:pt>
                <c:pt idx="526">
                  <c:v>41131.404085648152</c:v>
                </c:pt>
                <c:pt idx="527">
                  <c:v>41134.361620370371</c:v>
                </c:pt>
                <c:pt idx="528">
                  <c:v>41135.373043981483</c:v>
                </c:pt>
                <c:pt idx="529">
                  <c:v>41136.425625000003</c:v>
                </c:pt>
                <c:pt idx="530">
                  <c:v>41137.360185185185</c:v>
                </c:pt>
                <c:pt idx="531">
                  <c:v>41138.372013888889</c:v>
                </c:pt>
                <c:pt idx="532">
                  <c:v>41141.36619212963</c:v>
                </c:pt>
                <c:pt idx="533">
                  <c:v>41142.346458333333</c:v>
                </c:pt>
                <c:pt idx="534">
                  <c:v>41143.408449074072</c:v>
                </c:pt>
                <c:pt idx="535">
                  <c:v>41144.404351851852</c:v>
                </c:pt>
                <c:pt idx="536">
                  <c:v>41145.456793981481</c:v>
                </c:pt>
                <c:pt idx="537">
                  <c:v>41148.426377314812</c:v>
                </c:pt>
                <c:pt idx="538">
                  <c:v>41149.40457175926</c:v>
                </c:pt>
                <c:pt idx="539">
                  <c:v>41150.436365740738</c:v>
                </c:pt>
                <c:pt idx="540">
                  <c:v>41151.412997685184</c:v>
                </c:pt>
                <c:pt idx="541">
                  <c:v>41152.390127314815</c:v>
                </c:pt>
                <c:pt idx="542">
                  <c:v>41156.320138888892</c:v>
                </c:pt>
                <c:pt idx="543">
                  <c:v>41156.327905092592</c:v>
                </c:pt>
                <c:pt idx="544">
                  <c:v>41157.386388888888</c:v>
                </c:pt>
                <c:pt idx="545">
                  <c:v>41158.421423611115</c:v>
                </c:pt>
                <c:pt idx="546">
                  <c:v>41159.424375000002</c:v>
                </c:pt>
                <c:pt idx="547">
                  <c:v>41162.375891203701</c:v>
                </c:pt>
                <c:pt idx="548">
                  <c:v>41163.404467592591</c:v>
                </c:pt>
                <c:pt idx="549">
                  <c:v>41164.378587962965</c:v>
                </c:pt>
                <c:pt idx="550">
                  <c:v>41165.346678240741</c:v>
                </c:pt>
                <c:pt idx="551">
                  <c:v>41166.342916666668</c:v>
                </c:pt>
                <c:pt idx="552">
                  <c:v>41169.4</c:v>
                </c:pt>
                <c:pt idx="553">
                  <c:v>41170.369317129633</c:v>
                </c:pt>
                <c:pt idx="554">
                  <c:v>41171.33357638889</c:v>
                </c:pt>
                <c:pt idx="555">
                  <c:v>41172.352916666663</c:v>
                </c:pt>
                <c:pt idx="556">
                  <c:v>41173.356493055559</c:v>
                </c:pt>
                <c:pt idx="557">
                  <c:v>41176.377951388888</c:v>
                </c:pt>
                <c:pt idx="558">
                  <c:v>41177.342800925922</c:v>
                </c:pt>
                <c:pt idx="559">
                  <c:v>41178.355949074074</c:v>
                </c:pt>
                <c:pt idx="560">
                  <c:v>41179.322118055556</c:v>
                </c:pt>
                <c:pt idx="561">
                  <c:v>41180.361168981479</c:v>
                </c:pt>
                <c:pt idx="562">
                  <c:v>41183.345057870371</c:v>
                </c:pt>
                <c:pt idx="563">
                  <c:v>41184.312337962961</c:v>
                </c:pt>
                <c:pt idx="564">
                  <c:v>41185.336157407408</c:v>
                </c:pt>
                <c:pt idx="565">
                  <c:v>41186.337627314817</c:v>
                </c:pt>
                <c:pt idx="566">
                  <c:v>41187.319525462961</c:v>
                </c:pt>
                <c:pt idx="567">
                  <c:v>41190.344456018516</c:v>
                </c:pt>
                <c:pt idx="568">
                  <c:v>41191.322152777779</c:v>
                </c:pt>
                <c:pt idx="569">
                  <c:v>41192.330208333333</c:v>
                </c:pt>
                <c:pt idx="570">
                  <c:v>41193.329282407409</c:v>
                </c:pt>
                <c:pt idx="571">
                  <c:v>41194.312997685185</c:v>
                </c:pt>
                <c:pt idx="572">
                  <c:v>41197.340127314812</c:v>
                </c:pt>
                <c:pt idx="573">
                  <c:v>41198.324537037035</c:v>
                </c:pt>
                <c:pt idx="574">
                  <c:v>41199.346967592595</c:v>
                </c:pt>
                <c:pt idx="575">
                  <c:v>41200.318206018521</c:v>
                </c:pt>
                <c:pt idx="576">
                  <c:v>41201.317291666666</c:v>
                </c:pt>
                <c:pt idx="577">
                  <c:v>41204.315960648149</c:v>
                </c:pt>
                <c:pt idx="578">
                  <c:v>41205.319988425923</c:v>
                </c:pt>
                <c:pt idx="579">
                  <c:v>41206.320393518516</c:v>
                </c:pt>
                <c:pt idx="580">
                  <c:v>41207.354201388887</c:v>
                </c:pt>
                <c:pt idx="581">
                  <c:v>41208.331493055557</c:v>
                </c:pt>
                <c:pt idx="582">
                  <c:v>41211.326458333337</c:v>
                </c:pt>
                <c:pt idx="583">
                  <c:v>41212.323159722226</c:v>
                </c:pt>
                <c:pt idx="584">
                  <c:v>41213.313310185185</c:v>
                </c:pt>
                <c:pt idx="585">
                  <c:v>41214.324780092589</c:v>
                </c:pt>
                <c:pt idx="586">
                  <c:v>41215.323645833334</c:v>
                </c:pt>
                <c:pt idx="587">
                  <c:v>41218.404791666668</c:v>
                </c:pt>
                <c:pt idx="588">
                  <c:v>41219.333101851851</c:v>
                </c:pt>
                <c:pt idx="589">
                  <c:v>41220.339756944442</c:v>
                </c:pt>
                <c:pt idx="590">
                  <c:v>41221.333275462966</c:v>
                </c:pt>
                <c:pt idx="591">
                  <c:v>41222.325671296298</c:v>
                </c:pt>
                <c:pt idx="592">
                  <c:v>41225.330057870371</c:v>
                </c:pt>
                <c:pt idx="593">
                  <c:v>41226.318101851852</c:v>
                </c:pt>
                <c:pt idx="594">
                  <c:v>41227.326863425929</c:v>
                </c:pt>
                <c:pt idx="595">
                  <c:v>41228.323252314818</c:v>
                </c:pt>
                <c:pt idx="596">
                  <c:v>41229.324687499997</c:v>
                </c:pt>
                <c:pt idx="597">
                  <c:v>41232.329675925925</c:v>
                </c:pt>
                <c:pt idx="598">
                  <c:v>41233.326527777775</c:v>
                </c:pt>
                <c:pt idx="599">
                  <c:v>41234.327847222223</c:v>
                </c:pt>
                <c:pt idx="600">
                  <c:v>41235.339594907404</c:v>
                </c:pt>
                <c:pt idx="601">
                  <c:v>41236.341736111113</c:v>
                </c:pt>
                <c:pt idx="602">
                  <c:v>41239.344629629632</c:v>
                </c:pt>
                <c:pt idx="603">
                  <c:v>41240.325011574074</c:v>
                </c:pt>
                <c:pt idx="604">
                  <c:v>41242.330775462964</c:v>
                </c:pt>
                <c:pt idx="605">
                  <c:v>41243.329444444447</c:v>
                </c:pt>
                <c:pt idx="606">
                  <c:v>41246.320057870369</c:v>
                </c:pt>
                <c:pt idx="607">
                  <c:v>41247.407962962963</c:v>
                </c:pt>
                <c:pt idx="608">
                  <c:v>41248.341053240743</c:v>
                </c:pt>
                <c:pt idx="609">
                  <c:v>41249.315127314818</c:v>
                </c:pt>
                <c:pt idx="610">
                  <c:v>41250.307986111111</c:v>
                </c:pt>
                <c:pt idx="611">
                  <c:v>41253.322094907409</c:v>
                </c:pt>
                <c:pt idx="612">
                  <c:v>41254.317129629628</c:v>
                </c:pt>
                <c:pt idx="613">
                  <c:v>41255.332442129627</c:v>
                </c:pt>
                <c:pt idx="614">
                  <c:v>41256.321134259262</c:v>
                </c:pt>
                <c:pt idx="615">
                  <c:v>41257.333020833335</c:v>
                </c:pt>
                <c:pt idx="616">
                  <c:v>41260.324525462966</c:v>
                </c:pt>
                <c:pt idx="617">
                  <c:v>41261.323078703703</c:v>
                </c:pt>
                <c:pt idx="618">
                  <c:v>41262.332268518519</c:v>
                </c:pt>
                <c:pt idx="619">
                  <c:v>41263.336817129632</c:v>
                </c:pt>
                <c:pt idx="620">
                  <c:v>41264.321284722224</c:v>
                </c:pt>
                <c:pt idx="621">
                  <c:v>41267.324803240743</c:v>
                </c:pt>
                <c:pt idx="622">
                  <c:v>41270.324803240743</c:v>
                </c:pt>
                <c:pt idx="623">
                  <c:v>41271.324803240743</c:v>
                </c:pt>
                <c:pt idx="624">
                  <c:v>41274.324803240743</c:v>
                </c:pt>
                <c:pt idx="625">
                  <c:v>41276.336030092592</c:v>
                </c:pt>
                <c:pt idx="626">
                  <c:v>41277.339513888888</c:v>
                </c:pt>
                <c:pt idx="627">
                  <c:v>41278.324016203704</c:v>
                </c:pt>
                <c:pt idx="628">
                  <c:v>41281.322372685187</c:v>
                </c:pt>
                <c:pt idx="629">
                  <c:v>41282.334791666668</c:v>
                </c:pt>
                <c:pt idx="630">
                  <c:v>41283.335555555554</c:v>
                </c:pt>
                <c:pt idx="631">
                  <c:v>41284.320694444446</c:v>
                </c:pt>
                <c:pt idx="632">
                  <c:v>41285.319328703707</c:v>
                </c:pt>
                <c:pt idx="633">
                  <c:v>41288.326168981483</c:v>
                </c:pt>
                <c:pt idx="634">
                  <c:v>41289.409513888888</c:v>
                </c:pt>
                <c:pt idx="635">
                  <c:v>41290.333483796298</c:v>
                </c:pt>
                <c:pt idx="636">
                  <c:v>41291.314710648148</c:v>
                </c:pt>
                <c:pt idx="637">
                  <c:v>41292.324699074074</c:v>
                </c:pt>
                <c:pt idx="638">
                  <c:v>41295.359340277777</c:v>
                </c:pt>
                <c:pt idx="639">
                  <c:v>41296.329652777778</c:v>
                </c:pt>
                <c:pt idx="640">
                  <c:v>41297.330763888887</c:v>
                </c:pt>
                <c:pt idx="641">
                  <c:v>41298.338645833333</c:v>
                </c:pt>
                <c:pt idx="642">
                  <c:v>41299.320775462962</c:v>
                </c:pt>
                <c:pt idx="643">
                  <c:v>41303.333495370367</c:v>
                </c:pt>
                <c:pt idx="644">
                  <c:v>41304.315324074072</c:v>
                </c:pt>
                <c:pt idx="645">
                  <c:v>41305.356805555559</c:v>
                </c:pt>
                <c:pt idx="646">
                  <c:v>41306.344837962963</c:v>
                </c:pt>
                <c:pt idx="647">
                  <c:v>41309.318819444445</c:v>
                </c:pt>
                <c:pt idx="648">
                  <c:v>41310.487187500003</c:v>
                </c:pt>
                <c:pt idx="649">
                  <c:v>41311.338854166665</c:v>
                </c:pt>
                <c:pt idx="650">
                  <c:v>41312.304629629631</c:v>
                </c:pt>
                <c:pt idx="651">
                  <c:v>41313.40792824074</c:v>
                </c:pt>
                <c:pt idx="652">
                  <c:v>41316.315428240741</c:v>
                </c:pt>
                <c:pt idx="653">
                  <c:v>41317.356921296298</c:v>
                </c:pt>
                <c:pt idx="654">
                  <c:v>41318.341724537036</c:v>
                </c:pt>
                <c:pt idx="655">
                  <c:v>41319.305150462962</c:v>
                </c:pt>
                <c:pt idx="656">
                  <c:v>41320.337546296294</c:v>
                </c:pt>
                <c:pt idx="657">
                  <c:v>41323.445451388892</c:v>
                </c:pt>
                <c:pt idx="658">
                  <c:v>41324.389340277776</c:v>
                </c:pt>
                <c:pt idx="659">
                  <c:v>41325.340613425928</c:v>
                </c:pt>
                <c:pt idx="660">
                  <c:v>41326.310231481482</c:v>
                </c:pt>
                <c:pt idx="661">
                  <c:v>41327.353807870371</c:v>
                </c:pt>
                <c:pt idx="662">
                  <c:v>41330.32303240741</c:v>
                </c:pt>
                <c:pt idx="663">
                  <c:v>41331.404131944444</c:v>
                </c:pt>
                <c:pt idx="664">
                  <c:v>41332.420694444445</c:v>
                </c:pt>
                <c:pt idx="665">
                  <c:v>41333.325937499998</c:v>
                </c:pt>
                <c:pt idx="666">
                  <c:v>41334.360046296293</c:v>
                </c:pt>
                <c:pt idx="667">
                  <c:v>41337.349791666667</c:v>
                </c:pt>
                <c:pt idx="668">
                  <c:v>41338.561307870368</c:v>
                </c:pt>
                <c:pt idx="669">
                  <c:v>41339.325706018521</c:v>
                </c:pt>
                <c:pt idx="670">
                  <c:v>41340.324456018519</c:v>
                </c:pt>
                <c:pt idx="671">
                  <c:v>41340.324525462966</c:v>
                </c:pt>
                <c:pt idx="672">
                  <c:v>41341.312013888892</c:v>
                </c:pt>
                <c:pt idx="673">
                  <c:v>41344.31459490741</c:v>
                </c:pt>
                <c:pt idx="674">
                  <c:v>41345.330243055556</c:v>
                </c:pt>
                <c:pt idx="675">
                  <c:v>41346.349733796298</c:v>
                </c:pt>
                <c:pt idx="676">
                  <c:v>41347.315937500003</c:v>
                </c:pt>
                <c:pt idx="677">
                  <c:v>41348.385949074072</c:v>
                </c:pt>
                <c:pt idx="678">
                  <c:v>41351.451851851853</c:v>
                </c:pt>
                <c:pt idx="679">
                  <c:v>41352.390497685185</c:v>
                </c:pt>
                <c:pt idx="680">
                  <c:v>41353.319247685184</c:v>
                </c:pt>
                <c:pt idx="681">
                  <c:v>41354.305208333331</c:v>
                </c:pt>
                <c:pt idx="682">
                  <c:v>41355.333020833335</c:v>
                </c:pt>
                <c:pt idx="683">
                  <c:v>41358.329201388886</c:v>
                </c:pt>
                <c:pt idx="684">
                  <c:v>41359.337094907409</c:v>
                </c:pt>
                <c:pt idx="685">
                  <c:v>41360.33252314815</c:v>
                </c:pt>
                <c:pt idx="686">
                  <c:v>41361.319918981484</c:v>
                </c:pt>
                <c:pt idx="687">
                  <c:v>41368.32236111111</c:v>
                </c:pt>
                <c:pt idx="688">
                  <c:v>41372.401805555557</c:v>
                </c:pt>
                <c:pt idx="689">
                  <c:v>41373.352256944447</c:v>
                </c:pt>
                <c:pt idx="690">
                  <c:v>41374.475925925923</c:v>
                </c:pt>
                <c:pt idx="691">
                  <c:v>41375.486956018518</c:v>
                </c:pt>
                <c:pt idx="692">
                  <c:v>41376.4606712963</c:v>
                </c:pt>
                <c:pt idx="693">
                  <c:v>41379.322534722225</c:v>
                </c:pt>
                <c:pt idx="694">
                  <c:v>41380.331111111111</c:v>
                </c:pt>
                <c:pt idx="695">
                  <c:v>41381</c:v>
                </c:pt>
                <c:pt idx="696">
                  <c:v>41382.353935185187</c:v>
                </c:pt>
                <c:pt idx="697">
                  <c:v>41383.357812499999</c:v>
                </c:pt>
                <c:pt idx="698">
                  <c:v>41386.360312500001</c:v>
                </c:pt>
                <c:pt idx="699">
                  <c:v>41387.325636574074</c:v>
                </c:pt>
                <c:pt idx="700">
                  <c:v>41388.322002314817</c:v>
                </c:pt>
                <c:pt idx="701">
                  <c:v>41390.358090277776</c:v>
                </c:pt>
                <c:pt idx="702">
                  <c:v>41393.360532407409</c:v>
                </c:pt>
                <c:pt idx="703">
                  <c:v>41394.328680555554</c:v>
                </c:pt>
                <c:pt idx="704">
                  <c:v>41395.354120370372</c:v>
                </c:pt>
                <c:pt idx="705">
                  <c:v>41396.557349537034</c:v>
                </c:pt>
                <c:pt idx="706">
                  <c:v>41397.352314814816</c:v>
                </c:pt>
                <c:pt idx="707">
                  <c:v>41400.318067129629</c:v>
                </c:pt>
                <c:pt idx="708">
                  <c:v>41401.309537037036</c:v>
                </c:pt>
                <c:pt idx="709">
                  <c:v>41402.323379629626</c:v>
                </c:pt>
                <c:pt idx="710">
                  <c:v>41403.317442129628</c:v>
                </c:pt>
                <c:pt idx="711">
                  <c:v>41404.335277777776</c:v>
                </c:pt>
                <c:pt idx="712">
                  <c:v>41407.335277777776</c:v>
                </c:pt>
                <c:pt idx="713">
                  <c:v>41408.345509259256</c:v>
                </c:pt>
                <c:pt idx="714">
                  <c:v>41409.385312500002</c:v>
                </c:pt>
                <c:pt idx="715">
                  <c:v>41410.342222222222</c:v>
                </c:pt>
                <c:pt idx="716">
                  <c:v>41411.43440972222</c:v>
                </c:pt>
                <c:pt idx="717">
                  <c:v>41414.37431712963</c:v>
                </c:pt>
                <c:pt idx="718">
                  <c:v>41415.334803240738</c:v>
                </c:pt>
                <c:pt idx="719">
                  <c:v>41416.332546296297</c:v>
                </c:pt>
                <c:pt idx="720">
                  <c:v>41417.349108796298</c:v>
                </c:pt>
                <c:pt idx="721">
                  <c:v>41418.584629629629</c:v>
                </c:pt>
                <c:pt idx="722">
                  <c:v>41422.382094907407</c:v>
                </c:pt>
                <c:pt idx="723">
                  <c:v>41422.390011574076</c:v>
                </c:pt>
                <c:pt idx="724">
                  <c:v>41423.377581018518</c:v>
                </c:pt>
                <c:pt idx="725">
                  <c:v>41424.341377314813</c:v>
                </c:pt>
                <c:pt idx="726">
                  <c:v>41425.312905092593</c:v>
                </c:pt>
                <c:pt idx="727">
                  <c:v>41428.372048611112</c:v>
                </c:pt>
                <c:pt idx="728">
                  <c:v>41429.3753125</c:v>
                </c:pt>
                <c:pt idx="729">
                  <c:v>41430.31758101852</c:v>
                </c:pt>
                <c:pt idx="730">
                  <c:v>41431.320289351854</c:v>
                </c:pt>
                <c:pt idx="731">
                  <c:v>41432.354201388887</c:v>
                </c:pt>
                <c:pt idx="732">
                  <c:v>41436.417870370373</c:v>
                </c:pt>
                <c:pt idx="733">
                  <c:v>41437.420682870368</c:v>
                </c:pt>
                <c:pt idx="734">
                  <c:v>41438.364733796298</c:v>
                </c:pt>
                <c:pt idx="735">
                  <c:v>41439.318333333336</c:v>
                </c:pt>
                <c:pt idx="736">
                  <c:v>41442.333032407405</c:v>
                </c:pt>
                <c:pt idx="737">
                  <c:v>41443.344699074078</c:v>
                </c:pt>
                <c:pt idx="738">
                  <c:v>41444.420648148145</c:v>
                </c:pt>
                <c:pt idx="739">
                  <c:v>41445.34574074074</c:v>
                </c:pt>
                <c:pt idx="740">
                  <c:v>41446.34306712963</c:v>
                </c:pt>
                <c:pt idx="741">
                  <c:v>41449.355706018519</c:v>
                </c:pt>
                <c:pt idx="742">
                  <c:v>41450.330543981479</c:v>
                </c:pt>
                <c:pt idx="743">
                  <c:v>41451.337939814817</c:v>
                </c:pt>
                <c:pt idx="744">
                  <c:v>41452.346516203703</c:v>
                </c:pt>
                <c:pt idx="745">
                  <c:v>41453.345717592594</c:v>
                </c:pt>
                <c:pt idx="746">
                  <c:v>41456.349583333336</c:v>
                </c:pt>
                <c:pt idx="747">
                  <c:v>41457.357268518521</c:v>
                </c:pt>
                <c:pt idx="748">
                  <c:v>41458.497291666667</c:v>
                </c:pt>
                <c:pt idx="749">
                  <c:v>41459.336192129631</c:v>
                </c:pt>
                <c:pt idx="750">
                  <c:v>41460.356469907405</c:v>
                </c:pt>
                <c:pt idx="751">
                  <c:v>41463.363761574074</c:v>
                </c:pt>
                <c:pt idx="752">
                  <c:v>41464.402395833335</c:v>
                </c:pt>
                <c:pt idx="753">
                  <c:v>41465.428344907406</c:v>
                </c:pt>
                <c:pt idx="754">
                  <c:v>41466.435347222221</c:v>
                </c:pt>
                <c:pt idx="755">
                  <c:v>41467.446631944447</c:v>
                </c:pt>
                <c:pt idx="756">
                  <c:v>41470.466226851851</c:v>
                </c:pt>
                <c:pt idx="757">
                  <c:v>41471.429560185185</c:v>
                </c:pt>
                <c:pt idx="758">
                  <c:v>41472.36891203704</c:v>
                </c:pt>
                <c:pt idx="759">
                  <c:v>41473.342395833337</c:v>
                </c:pt>
                <c:pt idx="760">
                  <c:v>41474.347685185188</c:v>
                </c:pt>
                <c:pt idx="761">
                  <c:v>41477.351458333331</c:v>
                </c:pt>
                <c:pt idx="762">
                  <c:v>41478.390798611108</c:v>
                </c:pt>
                <c:pt idx="763">
                  <c:v>41479.336655092593</c:v>
                </c:pt>
                <c:pt idx="764">
                  <c:v>41480.360266203701</c:v>
                </c:pt>
                <c:pt idx="765">
                  <c:v>41481.32534722222</c:v>
                </c:pt>
                <c:pt idx="766">
                  <c:v>41484.417534722219</c:v>
                </c:pt>
                <c:pt idx="767">
                  <c:v>41485.348749999997</c:v>
                </c:pt>
                <c:pt idx="768">
                  <c:v>41486.358553240738</c:v>
                </c:pt>
                <c:pt idx="769">
                  <c:v>41487.336111111108</c:v>
                </c:pt>
                <c:pt idx="770">
                  <c:v>41488.334583333337</c:v>
                </c:pt>
                <c:pt idx="771">
                  <c:v>41491.342881944445</c:v>
                </c:pt>
                <c:pt idx="772">
                  <c:v>41492.348796296297</c:v>
                </c:pt>
                <c:pt idx="773">
                  <c:v>41493.340624999997</c:v>
                </c:pt>
                <c:pt idx="774">
                  <c:v>41494.353530092594</c:v>
                </c:pt>
                <c:pt idx="775">
                  <c:v>41495.347372685188</c:v>
                </c:pt>
                <c:pt idx="776">
                  <c:v>41498.590729166666</c:v>
                </c:pt>
                <c:pt idx="777">
                  <c:v>41499.351770833331</c:v>
                </c:pt>
                <c:pt idx="778">
                  <c:v>41507.322233796294</c:v>
                </c:pt>
                <c:pt idx="779">
                  <c:v>41508.340891203705</c:v>
                </c:pt>
                <c:pt idx="780">
                  <c:v>41509.326006944444</c:v>
                </c:pt>
                <c:pt idx="781">
                  <c:v>41512.358414351853</c:v>
                </c:pt>
                <c:pt idx="782">
                  <c:v>41513.341122685182</c:v>
                </c:pt>
                <c:pt idx="783">
                  <c:v>41515.352650462963</c:v>
                </c:pt>
                <c:pt idx="784">
                  <c:v>41516.427974537037</c:v>
                </c:pt>
                <c:pt idx="785">
                  <c:v>41520.396631944444</c:v>
                </c:pt>
                <c:pt idx="786">
                  <c:v>41520.411979166667</c:v>
                </c:pt>
                <c:pt idx="787">
                  <c:v>41521.406909722224</c:v>
                </c:pt>
                <c:pt idx="788">
                  <c:v>41522.30572916667</c:v>
                </c:pt>
                <c:pt idx="789">
                  <c:v>41523.375636574077</c:v>
                </c:pt>
                <c:pt idx="790">
                  <c:v>41526.348240740743</c:v>
                </c:pt>
                <c:pt idx="791">
                  <c:v>41527.319965277777</c:v>
                </c:pt>
                <c:pt idx="792">
                  <c:v>41528.314236111109</c:v>
                </c:pt>
                <c:pt idx="793">
                  <c:v>41529.33121527778</c:v>
                </c:pt>
                <c:pt idx="794">
                  <c:v>41530.316180555557</c:v>
                </c:pt>
                <c:pt idx="795">
                  <c:v>41533.344490740739</c:v>
                </c:pt>
                <c:pt idx="796">
                  <c:v>41534.348530092589</c:v>
                </c:pt>
                <c:pt idx="797">
                  <c:v>41535.350949074076</c:v>
                </c:pt>
                <c:pt idx="798">
                  <c:v>41536.377106481479</c:v>
                </c:pt>
                <c:pt idx="799">
                  <c:v>41540.41369212963</c:v>
                </c:pt>
                <c:pt idx="800">
                  <c:v>41541.357488425929</c:v>
                </c:pt>
                <c:pt idx="801">
                  <c:v>41542.364999999998</c:v>
                </c:pt>
                <c:pt idx="802">
                  <c:v>41543.414641203701</c:v>
                </c:pt>
                <c:pt idx="803">
                  <c:v>41544.332314814812</c:v>
                </c:pt>
                <c:pt idx="804">
                  <c:v>41547.395208333335</c:v>
                </c:pt>
                <c:pt idx="805">
                  <c:v>41548.341851851852</c:v>
                </c:pt>
                <c:pt idx="806">
                  <c:v>41549.343055555553</c:v>
                </c:pt>
                <c:pt idx="807">
                  <c:v>41550.343831018516</c:v>
                </c:pt>
                <c:pt idx="808">
                  <c:v>41551.352141203701</c:v>
                </c:pt>
                <c:pt idx="809">
                  <c:v>41554.558321759258</c:v>
                </c:pt>
                <c:pt idx="810">
                  <c:v>41555.445081018515</c:v>
                </c:pt>
                <c:pt idx="811">
                  <c:v>41556.353182870371</c:v>
                </c:pt>
                <c:pt idx="812">
                  <c:v>41557.366446759261</c:v>
                </c:pt>
                <c:pt idx="813">
                  <c:v>41558.409062500003</c:v>
                </c:pt>
                <c:pt idx="814">
                  <c:v>41561.365902777776</c:v>
                </c:pt>
                <c:pt idx="815">
                  <c:v>41562.367418981485</c:v>
                </c:pt>
                <c:pt idx="816">
                  <c:v>41563.430590277778</c:v>
                </c:pt>
                <c:pt idx="817">
                  <c:v>41564.411817129629</c:v>
                </c:pt>
                <c:pt idx="818">
                  <c:v>41565.332650462966</c:v>
                </c:pt>
                <c:pt idx="819">
                  <c:v>41568.43068287037</c:v>
                </c:pt>
                <c:pt idx="820">
                  <c:v>41569.357627314814</c:v>
                </c:pt>
                <c:pt idx="821">
                  <c:v>41570.455312500002</c:v>
                </c:pt>
                <c:pt idx="822">
                  <c:v>41571.331238425926</c:v>
                </c:pt>
                <c:pt idx="823">
                  <c:v>41572.438483796293</c:v>
                </c:pt>
                <c:pt idx="824">
                  <c:v>41575.372048611112</c:v>
                </c:pt>
                <c:pt idx="825">
                  <c:v>41576.349282407406</c:v>
                </c:pt>
                <c:pt idx="826">
                  <c:v>41577.569340277776</c:v>
                </c:pt>
                <c:pt idx="827">
                  <c:v>41579.358495370368</c:v>
                </c:pt>
                <c:pt idx="828">
                  <c:v>41579.377870370372</c:v>
                </c:pt>
                <c:pt idx="829">
                  <c:v>41582.414861111109</c:v>
                </c:pt>
                <c:pt idx="830">
                  <c:v>41583.346770833334</c:v>
                </c:pt>
                <c:pt idx="831">
                  <c:v>41584.388773148145</c:v>
                </c:pt>
                <c:pt idx="832">
                  <c:v>41585.331793981481</c:v>
                </c:pt>
                <c:pt idx="833">
                  <c:v>41586.438946759263</c:v>
                </c:pt>
                <c:pt idx="834">
                  <c:v>41589.383819444447</c:v>
                </c:pt>
                <c:pt idx="835">
                  <c:v>41590.343240740738</c:v>
                </c:pt>
                <c:pt idx="836">
                  <c:v>41596.453067129631</c:v>
                </c:pt>
                <c:pt idx="837">
                  <c:v>41597.416388888887</c:v>
                </c:pt>
                <c:pt idx="838">
                  <c:v>41598.395925925928</c:v>
                </c:pt>
                <c:pt idx="839">
                  <c:v>41599.378171296295</c:v>
                </c:pt>
                <c:pt idx="840">
                  <c:v>41600.373159722221</c:v>
                </c:pt>
                <c:pt idx="841">
                  <c:v>41604.430833333332</c:v>
                </c:pt>
                <c:pt idx="842">
                  <c:v>41605.360324074078</c:v>
                </c:pt>
                <c:pt idx="843">
                  <c:v>41610.442384259259</c:v>
                </c:pt>
                <c:pt idx="844">
                  <c:v>41611.365729166668</c:v>
                </c:pt>
                <c:pt idx="845">
                  <c:v>41612.442569444444</c:v>
                </c:pt>
                <c:pt idx="846">
                  <c:v>41613.459768518522</c:v>
                </c:pt>
                <c:pt idx="847">
                  <c:v>41614.492800925924</c:v>
                </c:pt>
                <c:pt idx="848">
                  <c:v>41617.426527777781</c:v>
                </c:pt>
                <c:pt idx="849">
                  <c:v>41618.524409722224</c:v>
                </c:pt>
                <c:pt idx="850">
                  <c:v>41619.347800925927</c:v>
                </c:pt>
                <c:pt idx="851">
                  <c:v>41620.385428240741</c:v>
                </c:pt>
                <c:pt idx="852">
                  <c:v>41621.345960648148</c:v>
                </c:pt>
                <c:pt idx="853">
                  <c:v>41624.389166666668</c:v>
                </c:pt>
                <c:pt idx="854">
                  <c:v>41625.382453703707</c:v>
                </c:pt>
                <c:pt idx="855">
                  <c:v>41626.43849537037</c:v>
                </c:pt>
                <c:pt idx="856">
                  <c:v>41627.414548611108</c:v>
                </c:pt>
                <c:pt idx="857">
                  <c:v>41628.380567129629</c:v>
                </c:pt>
                <c:pt idx="858">
                  <c:v>41632</c:v>
                </c:pt>
                <c:pt idx="859">
                  <c:v>41635.361261574071</c:v>
                </c:pt>
                <c:pt idx="860">
                  <c:v>41638.363749999997</c:v>
                </c:pt>
                <c:pt idx="861">
                  <c:v>41639</c:v>
                </c:pt>
                <c:pt idx="862">
                  <c:v>41641.634594907409</c:v>
                </c:pt>
                <c:pt idx="863">
                  <c:v>41642.636736111112</c:v>
                </c:pt>
                <c:pt idx="864">
                  <c:v>41645.6405787037</c:v>
                </c:pt>
                <c:pt idx="865">
                  <c:v>41646.370925925927</c:v>
                </c:pt>
                <c:pt idx="866">
                  <c:v>41647.324247685188</c:v>
                </c:pt>
                <c:pt idx="867">
                  <c:v>41648.382361111115</c:v>
                </c:pt>
                <c:pt idx="868">
                  <c:v>41649.604409722226</c:v>
                </c:pt>
                <c:pt idx="869">
                  <c:v>41652.39439814815</c:v>
                </c:pt>
                <c:pt idx="870">
                  <c:v>41653.433495370373</c:v>
                </c:pt>
                <c:pt idx="871">
                  <c:v>41654.364074074074</c:v>
                </c:pt>
                <c:pt idx="872">
                  <c:v>41655.355636574073</c:v>
                </c:pt>
                <c:pt idx="873">
                  <c:v>41656.402048611111</c:v>
                </c:pt>
                <c:pt idx="874">
                  <c:v>41660.338379629633</c:v>
                </c:pt>
                <c:pt idx="875">
                  <c:v>41660.34065972222</c:v>
                </c:pt>
                <c:pt idx="876">
                  <c:v>41661.367800925924</c:v>
                </c:pt>
                <c:pt idx="877">
                  <c:v>41662.33489583333</c:v>
                </c:pt>
                <c:pt idx="878">
                  <c:v>41663.457708333335</c:v>
                </c:pt>
                <c:pt idx="879">
                  <c:v>41667.402488425927</c:v>
                </c:pt>
                <c:pt idx="880">
                  <c:v>41669.488425925927</c:v>
                </c:pt>
                <c:pt idx="881">
                  <c:v>41669.493333333332</c:v>
                </c:pt>
                <c:pt idx="882">
                  <c:v>41670.424004629633</c:v>
                </c:pt>
                <c:pt idx="883">
                  <c:v>41673.355057870373</c:v>
                </c:pt>
                <c:pt idx="884">
                  <c:v>41674.399699074071</c:v>
                </c:pt>
                <c:pt idx="885">
                  <c:v>41675.350289351853</c:v>
                </c:pt>
                <c:pt idx="886">
                  <c:v>41676.362905092596</c:v>
                </c:pt>
                <c:pt idx="887">
                  <c:v>41677.358541666668</c:v>
                </c:pt>
                <c:pt idx="888">
                  <c:v>41680.45988425926</c:v>
                </c:pt>
                <c:pt idx="889">
                  <c:v>41681.447187500002</c:v>
                </c:pt>
                <c:pt idx="890">
                  <c:v>41682.464861111112</c:v>
                </c:pt>
                <c:pt idx="891">
                  <c:v>41683.468414351853</c:v>
                </c:pt>
                <c:pt idx="892">
                  <c:v>41684.472222222219</c:v>
                </c:pt>
                <c:pt idx="893">
                  <c:v>41687.393217592595</c:v>
                </c:pt>
                <c:pt idx="894">
                  <c:v>41688.407002314816</c:v>
                </c:pt>
                <c:pt idx="895">
                  <c:v>41690.351875</c:v>
                </c:pt>
                <c:pt idx="896">
                  <c:v>41691.517638888887</c:v>
                </c:pt>
                <c:pt idx="897">
                  <c:v>41694.355902777781</c:v>
                </c:pt>
                <c:pt idx="898">
                  <c:v>41695.420520833337</c:v>
                </c:pt>
                <c:pt idx="899">
                  <c:v>41696.382094907407</c:v>
                </c:pt>
                <c:pt idx="900">
                  <c:v>41697.316701388889</c:v>
                </c:pt>
                <c:pt idx="901">
                  <c:v>41698.371134259258</c:v>
                </c:pt>
                <c:pt idx="902">
                  <c:v>41701.475856481484</c:v>
                </c:pt>
                <c:pt idx="903">
                  <c:v>41702.368078703701</c:v>
                </c:pt>
                <c:pt idx="904">
                  <c:v>41702.368148148147</c:v>
                </c:pt>
                <c:pt idx="905">
                  <c:v>41703.47315972222</c:v>
                </c:pt>
                <c:pt idx="906">
                  <c:v>41704.333912037036</c:v>
                </c:pt>
                <c:pt idx="907">
                  <c:v>41705.333923611113</c:v>
                </c:pt>
                <c:pt idx="908">
                  <c:v>41708.382881944446</c:v>
                </c:pt>
                <c:pt idx="909">
                  <c:v>41709.362581018519</c:v>
                </c:pt>
                <c:pt idx="910">
                  <c:v>41710.339004629626</c:v>
                </c:pt>
                <c:pt idx="911">
                  <c:v>41711.384305555555</c:v>
                </c:pt>
                <c:pt idx="912">
                  <c:v>41712.387060185189</c:v>
                </c:pt>
                <c:pt idx="913">
                  <c:v>41715.330358796295</c:v>
                </c:pt>
                <c:pt idx="914">
                  <c:v>41716.317326388889</c:v>
                </c:pt>
                <c:pt idx="915">
                  <c:v>41717.466863425929</c:v>
                </c:pt>
                <c:pt idx="916">
                  <c:v>41718.301863425928</c:v>
                </c:pt>
                <c:pt idx="917">
                  <c:v>41719.367071759261</c:v>
                </c:pt>
                <c:pt idx="918">
                  <c:v>41722.349733796298</c:v>
                </c:pt>
                <c:pt idx="919">
                  <c:v>41723.385868055557</c:v>
                </c:pt>
                <c:pt idx="920">
                  <c:v>41724.320023148146</c:v>
                </c:pt>
                <c:pt idx="921">
                  <c:v>41725.621655092589</c:v>
                </c:pt>
                <c:pt idx="922">
                  <c:v>41726.400613425925</c:v>
                </c:pt>
                <c:pt idx="923">
                  <c:v>41729.356886574074</c:v>
                </c:pt>
                <c:pt idx="924">
                  <c:v>41730.320092592592</c:v>
                </c:pt>
                <c:pt idx="925">
                  <c:v>41731.356481481482</c:v>
                </c:pt>
                <c:pt idx="926">
                  <c:v>41733.595821759256</c:v>
                </c:pt>
                <c:pt idx="927">
                  <c:v>41736.419699074075</c:v>
                </c:pt>
                <c:pt idx="928">
                  <c:v>41737.406655092593</c:v>
                </c:pt>
                <c:pt idx="929">
                  <c:v>41738.383425925924</c:v>
                </c:pt>
                <c:pt idx="930">
                  <c:v>41739.381712962961</c:v>
                </c:pt>
                <c:pt idx="931">
                  <c:v>41740.364629629628</c:v>
                </c:pt>
                <c:pt idx="932">
                  <c:v>41743.333298611113</c:v>
                </c:pt>
                <c:pt idx="933">
                  <c:v>41744.314965277779</c:v>
                </c:pt>
                <c:pt idx="934">
                  <c:v>41745.37327546296</c:v>
                </c:pt>
                <c:pt idx="935">
                  <c:v>41746.341504629629</c:v>
                </c:pt>
                <c:pt idx="936">
                  <c:v>41747.419351851851</c:v>
                </c:pt>
                <c:pt idx="937">
                  <c:v>41750.378900462965</c:v>
                </c:pt>
                <c:pt idx="938">
                  <c:v>41751.364837962959</c:v>
                </c:pt>
                <c:pt idx="939">
                  <c:v>41752.353865740741</c:v>
                </c:pt>
                <c:pt idx="940">
                  <c:v>41753.424837962964</c:v>
                </c:pt>
                <c:pt idx="941">
                  <c:v>41757.384050925924</c:v>
                </c:pt>
                <c:pt idx="942">
                  <c:v>41758.35527777778</c:v>
                </c:pt>
                <c:pt idx="943">
                  <c:v>41759.435069444444</c:v>
                </c:pt>
                <c:pt idx="944">
                  <c:v>41760.418981481482</c:v>
                </c:pt>
                <c:pt idx="945">
                  <c:v>41761.377858796295</c:v>
                </c:pt>
                <c:pt idx="946">
                  <c:v>41764.386122685188</c:v>
                </c:pt>
                <c:pt idx="947">
                  <c:v>41765.396539351852</c:v>
                </c:pt>
                <c:pt idx="948">
                  <c:v>41766.424733796295</c:v>
                </c:pt>
                <c:pt idx="949">
                  <c:v>41767.414814814816</c:v>
                </c:pt>
                <c:pt idx="950">
                  <c:v>41768.422685185185</c:v>
                </c:pt>
                <c:pt idx="951">
                  <c:v>41771.3437037037</c:v>
                </c:pt>
                <c:pt idx="952">
                  <c:v>41772.337766203702</c:v>
                </c:pt>
                <c:pt idx="953">
                  <c:v>41773.36037037037</c:v>
                </c:pt>
                <c:pt idx="954">
                  <c:v>41774.37667824074</c:v>
                </c:pt>
                <c:pt idx="955">
                  <c:v>41775.365439814814</c:v>
                </c:pt>
                <c:pt idx="956">
                  <c:v>41778.354409722226</c:v>
                </c:pt>
                <c:pt idx="957">
                  <c:v>41779.371898148151</c:v>
                </c:pt>
                <c:pt idx="958">
                  <c:v>41780.47084490741</c:v>
                </c:pt>
                <c:pt idx="959">
                  <c:v>41781.419212962966</c:v>
                </c:pt>
                <c:pt idx="960">
                  <c:v>41782.345335648148</c:v>
                </c:pt>
                <c:pt idx="961">
                  <c:v>41786.408645833333</c:v>
                </c:pt>
                <c:pt idx="962">
                  <c:v>41787.405416666668</c:v>
                </c:pt>
                <c:pt idx="963">
                  <c:v>41788.411550925928</c:v>
                </c:pt>
                <c:pt idx="964">
                  <c:v>41789.308136574073</c:v>
                </c:pt>
                <c:pt idx="965">
                  <c:v>41792.610706018517</c:v>
                </c:pt>
                <c:pt idx="966">
                  <c:v>41793.323437500003</c:v>
                </c:pt>
                <c:pt idx="967">
                  <c:v>41794.454363425924</c:v>
                </c:pt>
                <c:pt idx="968">
                  <c:v>41795.466886574075</c:v>
                </c:pt>
                <c:pt idx="969">
                  <c:v>41796.381782407407</c:v>
                </c:pt>
                <c:pt idx="970">
                  <c:v>41800.417199074072</c:v>
                </c:pt>
                <c:pt idx="971">
                  <c:v>41801.333587962959</c:v>
                </c:pt>
                <c:pt idx="972">
                  <c:v>41802.333113425928</c:v>
                </c:pt>
                <c:pt idx="973">
                  <c:v>41803.568182870367</c:v>
                </c:pt>
                <c:pt idx="974">
                  <c:v>41806.401828703703</c:v>
                </c:pt>
                <c:pt idx="975">
                  <c:v>41807.363449074073</c:v>
                </c:pt>
                <c:pt idx="976">
                  <c:v>41808.397546296299</c:v>
                </c:pt>
                <c:pt idx="977">
                  <c:v>41809.333148148151</c:v>
                </c:pt>
                <c:pt idx="978">
                  <c:v>41810.492164351854</c:v>
                </c:pt>
                <c:pt idx="979">
                  <c:v>41813.455474537041</c:v>
                </c:pt>
                <c:pt idx="980">
                  <c:v>41814.444594907407</c:v>
                </c:pt>
                <c:pt idx="981">
                  <c:v>41816.333148148151</c:v>
                </c:pt>
                <c:pt idx="982">
                  <c:v>41817.334479166668</c:v>
                </c:pt>
                <c:pt idx="983">
                  <c:v>41821.425810185188</c:v>
                </c:pt>
                <c:pt idx="984">
                  <c:v>41822.477847222224</c:v>
                </c:pt>
                <c:pt idx="985">
                  <c:v>41823.357118055559</c:v>
                </c:pt>
                <c:pt idx="986">
                  <c:v>41828.438668981478</c:v>
                </c:pt>
                <c:pt idx="987">
                  <c:v>41829.569803240738</c:v>
                </c:pt>
                <c:pt idx="988">
                  <c:v>41830.412881944445</c:v>
                </c:pt>
                <c:pt idx="989">
                  <c:v>41835.64271990741</c:v>
                </c:pt>
                <c:pt idx="990">
                  <c:v>41836.354907407411</c:v>
                </c:pt>
                <c:pt idx="991">
                  <c:v>41841.50409722222</c:v>
                </c:pt>
                <c:pt idx="992">
                  <c:v>41842.639131944445</c:v>
                </c:pt>
                <c:pt idx="993">
                  <c:v>41843.446238425924</c:v>
                </c:pt>
                <c:pt idx="994">
                  <c:v>41844.446250000001</c:v>
                </c:pt>
                <c:pt idx="995">
                  <c:v>41845.400740740741</c:v>
                </c:pt>
                <c:pt idx="996">
                  <c:v>41848.385393518518</c:v>
                </c:pt>
                <c:pt idx="997">
                  <c:v>41849.523888888885</c:v>
                </c:pt>
                <c:pt idx="998">
                  <c:v>41850.409328703703</c:v>
                </c:pt>
                <c:pt idx="999">
                  <c:v>41851.574432870373</c:v>
                </c:pt>
                <c:pt idx="1000">
                  <c:v>41852.448622685188</c:v>
                </c:pt>
                <c:pt idx="1001">
                  <c:v>41855.403229166666</c:v>
                </c:pt>
                <c:pt idx="1002">
                  <c:v>41856.34302083333</c:v>
                </c:pt>
                <c:pt idx="1003">
                  <c:v>41857.377557870372</c:v>
                </c:pt>
                <c:pt idx="1004">
                  <c:v>41858.330821759257</c:v>
                </c:pt>
                <c:pt idx="1005">
                  <c:v>41859.423773148148</c:v>
                </c:pt>
                <c:pt idx="1006">
                  <c:v>41862.338263888887</c:v>
                </c:pt>
                <c:pt idx="1007">
                  <c:v>41864.443287037036</c:v>
                </c:pt>
                <c:pt idx="1008">
                  <c:v>41865.340868055559</c:v>
                </c:pt>
                <c:pt idx="1009">
                  <c:v>41866.65047453704</c:v>
                </c:pt>
                <c:pt idx="1010">
                  <c:v>41869.632615740738</c:v>
                </c:pt>
                <c:pt idx="1011">
                  <c:v>41870.355555555558</c:v>
                </c:pt>
                <c:pt idx="1012">
                  <c:v>41871.374814814815</c:v>
                </c:pt>
                <c:pt idx="1013">
                  <c:v>41872.51525462963</c:v>
                </c:pt>
                <c:pt idx="1014">
                  <c:v>41873.407916666663</c:v>
                </c:pt>
                <c:pt idx="1015">
                  <c:v>41876.416851851849</c:v>
                </c:pt>
                <c:pt idx="1016">
                  <c:v>41877.419027777774</c:v>
                </c:pt>
                <c:pt idx="1017">
                  <c:v>41878.355162037034</c:v>
                </c:pt>
                <c:pt idx="1018">
                  <c:v>41879.619525462964</c:v>
                </c:pt>
                <c:pt idx="1019">
                  <c:v>41880.494432870371</c:v>
                </c:pt>
                <c:pt idx="1020">
                  <c:v>41884.585173611114</c:v>
                </c:pt>
                <c:pt idx="1021">
                  <c:v>41885.415613425925</c:v>
                </c:pt>
                <c:pt idx="1022">
                  <c:v>41886.335231481484</c:v>
                </c:pt>
                <c:pt idx="1023">
                  <c:v>41887.553310185183</c:v>
                </c:pt>
                <c:pt idx="1024">
                  <c:v>41890.560115740744</c:v>
                </c:pt>
                <c:pt idx="1025">
                  <c:v>41891.455474537041</c:v>
                </c:pt>
                <c:pt idx="1026">
                  <c:v>41892.583321759259</c:v>
                </c:pt>
                <c:pt idx="1027">
                  <c:v>41893.358159722222</c:v>
                </c:pt>
                <c:pt idx="1028">
                  <c:v>41894.520300925928</c:v>
                </c:pt>
                <c:pt idx="1029">
                  <c:v>41897.480046296296</c:v>
                </c:pt>
                <c:pt idx="1030">
                  <c:v>41898.387025462966</c:v>
                </c:pt>
                <c:pt idx="1031">
                  <c:v>41899.570972222224</c:v>
                </c:pt>
                <c:pt idx="1032">
                  <c:v>41904.527245370373</c:v>
                </c:pt>
                <c:pt idx="1033">
                  <c:v>41905.512430555558</c:v>
                </c:pt>
                <c:pt idx="1034">
                  <c:v>41906.51630787037</c:v>
                </c:pt>
                <c:pt idx="1035">
                  <c:v>41907.32099537037</c:v>
                </c:pt>
                <c:pt idx="1036">
                  <c:v>41908.353171296294</c:v>
                </c:pt>
                <c:pt idx="1037">
                  <c:v>41911.381377314814</c:v>
                </c:pt>
                <c:pt idx="1038">
                  <c:v>41912.326458333337</c:v>
                </c:pt>
                <c:pt idx="1039">
                  <c:v>41913.402361111112</c:v>
                </c:pt>
                <c:pt idx="1040">
                  <c:v>41914.340439814812</c:v>
                </c:pt>
                <c:pt idx="1041">
                  <c:v>41915.373599537037</c:v>
                </c:pt>
                <c:pt idx="1042">
                  <c:v>41918.346180555556</c:v>
                </c:pt>
                <c:pt idx="1043">
                  <c:v>41919.456134259257</c:v>
                </c:pt>
                <c:pt idx="1044">
                  <c:v>41920.408043981479</c:v>
                </c:pt>
                <c:pt idx="1045">
                  <c:v>41921.370081018518</c:v>
                </c:pt>
                <c:pt idx="1046">
                  <c:v>41922.400092592594</c:v>
                </c:pt>
                <c:pt idx="1047">
                  <c:v>41925.393611111111</c:v>
                </c:pt>
                <c:pt idx="1048">
                  <c:v>41926.391782407409</c:v>
                </c:pt>
                <c:pt idx="1049">
                  <c:v>41927.334317129629</c:v>
                </c:pt>
                <c:pt idx="1050">
                  <c:v>41928.346331018518</c:v>
                </c:pt>
                <c:pt idx="1051">
                  <c:v>41933.551388888889</c:v>
                </c:pt>
                <c:pt idx="1052">
                  <c:v>41934.551759259259</c:v>
                </c:pt>
                <c:pt idx="1053">
                  <c:v>41935.423067129632</c:v>
                </c:pt>
                <c:pt idx="1054">
                  <c:v>41936.347395833334</c:v>
                </c:pt>
                <c:pt idx="1055">
                  <c:v>41939.409178240741</c:v>
                </c:pt>
                <c:pt idx="1056">
                  <c:v>41940.409178240741</c:v>
                </c:pt>
              </c:numCache>
            </c:numRef>
          </c:cat>
          <c:val>
            <c:numRef>
              <c:f>SPL!$K$1400:$K$2456</c:f>
              <c:numCache>
                <c:formatCode>0.00</c:formatCode>
                <c:ptCount val="1057"/>
                <c:pt idx="0">
                  <c:v>0.50470377380883069</c:v>
                </c:pt>
                <c:pt idx="1">
                  <c:v>0.49950352130140219</c:v>
                </c:pt>
                <c:pt idx="2">
                  <c:v>0.49488653084738432</c:v>
                </c:pt>
                <c:pt idx="3">
                  <c:v>0.49037822961009575</c:v>
                </c:pt>
                <c:pt idx="4">
                  <c:v>0.48662075979916569</c:v>
                </c:pt>
                <c:pt idx="5">
                  <c:v>0.48347675047140204</c:v>
                </c:pt>
                <c:pt idx="6">
                  <c:v>0.48232180658207363</c:v>
                </c:pt>
                <c:pt idx="7">
                  <c:v>0.48023877396435777</c:v>
                </c:pt>
                <c:pt idx="8">
                  <c:v>0.48006415533213631</c:v>
                </c:pt>
                <c:pt idx="9">
                  <c:v>0.47945835741811982</c:v>
                </c:pt>
                <c:pt idx="10">
                  <c:v>0.4797071436010355</c:v>
                </c:pt>
                <c:pt idx="11">
                  <c:v>0.47785164875798658</c:v>
                </c:pt>
                <c:pt idx="12">
                  <c:v>0.47901761000157961</c:v>
                </c:pt>
                <c:pt idx="13">
                  <c:v>0.47901761000157961</c:v>
                </c:pt>
                <c:pt idx="14">
                  <c:v>0.47901761000157961</c:v>
                </c:pt>
                <c:pt idx="15">
                  <c:v>0.4797071436010355</c:v>
                </c:pt>
                <c:pt idx="16">
                  <c:v>0.47970714360103528</c:v>
                </c:pt>
                <c:pt idx="17">
                  <c:v>0.47958581949980772</c:v>
                </c:pt>
                <c:pt idx="18">
                  <c:v>0.47950352130140217</c:v>
                </c:pt>
                <c:pt idx="19">
                  <c:v>0.4800176100015795</c:v>
                </c:pt>
                <c:pt idx="20">
                  <c:v>0.48172961582290308</c:v>
                </c:pt>
                <c:pt idx="21">
                  <c:v>0.48359069893182938</c:v>
                </c:pt>
                <c:pt idx="22">
                  <c:v>0.48559341382301974</c:v>
                </c:pt>
                <c:pt idx="23">
                  <c:v>0.4877509690068057</c:v>
                </c:pt>
                <c:pt idx="24">
                  <c:v>0.49033912709823407</c:v>
                </c:pt>
                <c:pt idx="25">
                  <c:v>0.49326786250536286</c:v>
                </c:pt>
                <c:pt idx="26">
                  <c:v>0.49474252232334431</c:v>
                </c:pt>
                <c:pt idx="27">
                  <c:v>0.49779705898252902</c:v>
                </c:pt>
                <c:pt idx="28">
                  <c:v>0.50118065270801815</c:v>
                </c:pt>
                <c:pt idx="29">
                  <c:v>0.50690024875775808</c:v>
                </c:pt>
                <c:pt idx="30">
                  <c:v>0.50865855631858314</c:v>
                </c:pt>
                <c:pt idx="31">
                  <c:v>0.50820838353420938</c:v>
                </c:pt>
                <c:pt idx="32">
                  <c:v>0.50840652306056888</c:v>
                </c:pt>
                <c:pt idx="33">
                  <c:v>0.5073795006481866</c:v>
                </c:pt>
                <c:pt idx="34">
                  <c:v>0.50438675227416385</c:v>
                </c:pt>
                <c:pt idx="35">
                  <c:v>0.5032667994693184</c:v>
                </c:pt>
                <c:pt idx="36">
                  <c:v>0.50220838353420938</c:v>
                </c:pt>
                <c:pt idx="37">
                  <c:v>0.49945276300900848</c:v>
                </c:pt>
                <c:pt idx="38">
                  <c:v>0.49723863971574173</c:v>
                </c:pt>
                <c:pt idx="39">
                  <c:v>0.49263932022500201</c:v>
                </c:pt>
                <c:pt idx="40">
                  <c:v>0.49134148019383961</c:v>
                </c:pt>
                <c:pt idx="41">
                  <c:v>0.48783390805281074</c:v>
                </c:pt>
                <c:pt idx="42">
                  <c:v>0.48243190249581952</c:v>
                </c:pt>
                <c:pt idx="43">
                  <c:v>0.48002193826820377</c:v>
                </c:pt>
                <c:pt idx="44">
                  <c:v>0.48009275190585254</c:v>
                </c:pt>
                <c:pt idx="45">
                  <c:v>0.4793095348426698</c:v>
                </c:pt>
                <c:pt idx="46">
                  <c:v>0.48043758116896801</c:v>
                </c:pt>
                <c:pt idx="47">
                  <c:v>0.47286965655839958</c:v>
                </c:pt>
                <c:pt idx="48">
                  <c:v>0.46786750069217997</c:v>
                </c:pt>
                <c:pt idx="49">
                  <c:v>0.46280708470424065</c:v>
                </c:pt>
                <c:pt idx="50">
                  <c:v>0.46048113543275382</c:v>
                </c:pt>
                <c:pt idx="51">
                  <c:v>0.45929021248496882</c:v>
                </c:pt>
                <c:pt idx="52">
                  <c:v>0.45889112695162976</c:v>
                </c:pt>
                <c:pt idx="53">
                  <c:v>0.45970413167850571</c:v>
                </c:pt>
                <c:pt idx="54">
                  <c:v>0.46170413167850571</c:v>
                </c:pt>
                <c:pt idx="55">
                  <c:v>0.4628761792569448</c:v>
                </c:pt>
                <c:pt idx="56">
                  <c:v>0.46401033146065362</c:v>
                </c:pt>
                <c:pt idx="57">
                  <c:v>0.46622194520058591</c:v>
                </c:pt>
                <c:pt idx="58">
                  <c:v>0.46902642844278541</c:v>
                </c:pt>
                <c:pt idx="59">
                  <c:v>0.4738911269516296</c:v>
                </c:pt>
                <c:pt idx="60">
                  <c:v>0.47790359030551932</c:v>
                </c:pt>
                <c:pt idx="61">
                  <c:v>0.48436128926544353</c:v>
                </c:pt>
                <c:pt idx="62">
                  <c:v>0.49484069550979359</c:v>
                </c:pt>
                <c:pt idx="63">
                  <c:v>0.50428107230895014</c:v>
                </c:pt>
                <c:pt idx="64">
                  <c:v>0.51179285785728579</c:v>
                </c:pt>
                <c:pt idx="65">
                  <c:v>0.52658688876853266</c:v>
                </c:pt>
                <c:pt idx="66">
                  <c:v>0.53262539308564827</c:v>
                </c:pt>
                <c:pt idx="67">
                  <c:v>0.53262539308564838</c:v>
                </c:pt>
                <c:pt idx="68">
                  <c:v>0.53240408205773471</c:v>
                </c:pt>
                <c:pt idx="69">
                  <c:v>0.53322361116536898</c:v>
                </c:pt>
                <c:pt idx="70">
                  <c:v>0.53320838353420963</c:v>
                </c:pt>
                <c:pt idx="71">
                  <c:v>0.53320838353420963</c:v>
                </c:pt>
                <c:pt idx="72">
                  <c:v>0.53322361116536887</c:v>
                </c:pt>
                <c:pt idx="73">
                  <c:v>0.51730314149043155</c:v>
                </c:pt>
                <c:pt idx="74">
                  <c:v>0.51282023993206494</c:v>
                </c:pt>
                <c:pt idx="75">
                  <c:v>0.49984865836583514</c:v>
                </c:pt>
                <c:pt idx="76">
                  <c:v>0.49743153895147374</c:v>
                </c:pt>
                <c:pt idx="77">
                  <c:v>0.49292276342720109</c:v>
                </c:pt>
                <c:pt idx="78">
                  <c:v>0.48915229997435983</c:v>
                </c:pt>
                <c:pt idx="79">
                  <c:v>0.48882016170905446</c:v>
                </c:pt>
                <c:pt idx="80">
                  <c:v>0.48708793485177249</c:v>
                </c:pt>
                <c:pt idx="81">
                  <c:v>0.48666250601797378</c:v>
                </c:pt>
                <c:pt idx="82">
                  <c:v>0.49058753192432403</c:v>
                </c:pt>
                <c:pt idx="83">
                  <c:v>0.49467257053301561</c:v>
                </c:pt>
                <c:pt idx="84">
                  <c:v>0.50293444384266284</c:v>
                </c:pt>
                <c:pt idx="85">
                  <c:v>0.51012866895349607</c:v>
                </c:pt>
                <c:pt idx="86">
                  <c:v>0.52063991345667515</c:v>
                </c:pt>
                <c:pt idx="87">
                  <c:v>0.5308947853952326</c:v>
                </c:pt>
                <c:pt idx="88">
                  <c:v>0.54481991827640541</c:v>
                </c:pt>
                <c:pt idx="89">
                  <c:v>0.55764295445703227</c:v>
                </c:pt>
                <c:pt idx="90">
                  <c:v>0.57554275558569989</c:v>
                </c:pt>
                <c:pt idx="91">
                  <c:v>0.59680510964786182</c:v>
                </c:pt>
                <c:pt idx="92">
                  <c:v>0.62209097178686357</c:v>
                </c:pt>
                <c:pt idx="93">
                  <c:v>0.63089642867495421</c:v>
                </c:pt>
                <c:pt idx="94">
                  <c:v>0.63500000000000001</c:v>
                </c:pt>
                <c:pt idx="95">
                  <c:v>0.63376073962432655</c:v>
                </c:pt>
                <c:pt idx="96">
                  <c:v>0.64370651568414439</c:v>
                </c:pt>
                <c:pt idx="97">
                  <c:v>0.64912602834411326</c:v>
                </c:pt>
                <c:pt idx="98">
                  <c:v>0.65412602834411315</c:v>
                </c:pt>
                <c:pt idx="99">
                  <c:v>0.65747263320395266</c:v>
                </c:pt>
                <c:pt idx="100">
                  <c:v>0.65872588127517806</c:v>
                </c:pt>
                <c:pt idx="101">
                  <c:v>0.65897368876500717</c:v>
                </c:pt>
                <c:pt idx="102">
                  <c:v>0.66446141938566305</c:v>
                </c:pt>
                <c:pt idx="103">
                  <c:v>0.67098077181624505</c:v>
                </c:pt>
                <c:pt idx="104">
                  <c:v>0.67631499443926246</c:v>
                </c:pt>
                <c:pt idx="105">
                  <c:v>0.68432598697373703</c:v>
                </c:pt>
                <c:pt idx="106">
                  <c:v>0.69386681448650822</c:v>
                </c:pt>
                <c:pt idx="107">
                  <c:v>0.70501190611195697</c:v>
                </c:pt>
                <c:pt idx="108">
                  <c:v>0.71543685700042181</c:v>
                </c:pt>
                <c:pt idx="109">
                  <c:v>0.71621203250310284</c:v>
                </c:pt>
                <c:pt idx="110">
                  <c:v>0.71471614429762131</c:v>
                </c:pt>
                <c:pt idx="111">
                  <c:v>0.7249060089711129</c:v>
                </c:pt>
                <c:pt idx="112">
                  <c:v>0.72524568983820181</c:v>
                </c:pt>
                <c:pt idx="113">
                  <c:v>0.73077500610053714</c:v>
                </c:pt>
                <c:pt idx="114">
                  <c:v>0.72583920216900377</c:v>
                </c:pt>
                <c:pt idx="115">
                  <c:v>0.71788897449072031</c:v>
                </c:pt>
                <c:pt idx="116">
                  <c:v>0.71693241866186974</c:v>
                </c:pt>
                <c:pt idx="117">
                  <c:v>0.7156055557341795</c:v>
                </c:pt>
                <c:pt idx="118">
                  <c:v>0.71789413111988587</c:v>
                </c:pt>
                <c:pt idx="119">
                  <c:v>0.7231592349760092</c:v>
                </c:pt>
                <c:pt idx="120">
                  <c:v>0.72630136055471162</c:v>
                </c:pt>
                <c:pt idx="121">
                  <c:v>0.7278183692598057</c:v>
                </c:pt>
                <c:pt idx="122">
                  <c:v>0.73230285885748581</c:v>
                </c:pt>
                <c:pt idx="123">
                  <c:v>0.73994633668559096</c:v>
                </c:pt>
                <c:pt idx="124">
                  <c:v>0.74640390534732237</c:v>
                </c:pt>
                <c:pt idx="125">
                  <c:v>0.75106128314983089</c:v>
                </c:pt>
                <c:pt idx="126">
                  <c:v>0.7603696882691825</c:v>
                </c:pt>
                <c:pt idx="127">
                  <c:v>0.7698389189283199</c:v>
                </c:pt>
                <c:pt idx="128">
                  <c:v>0.78019177276390073</c:v>
                </c:pt>
                <c:pt idx="129">
                  <c:v>0.79638387772537989</c:v>
                </c:pt>
                <c:pt idx="130">
                  <c:v>0.79832180658207386</c:v>
                </c:pt>
                <c:pt idx="131">
                  <c:v>0.79957536964558407</c:v>
                </c:pt>
                <c:pt idx="132">
                  <c:v>0.79957536964558407</c:v>
                </c:pt>
                <c:pt idx="133">
                  <c:v>0.79989471187457073</c:v>
                </c:pt>
                <c:pt idx="134">
                  <c:v>0.79957536964558407</c:v>
                </c:pt>
                <c:pt idx="135">
                  <c:v>0.80183038359632541</c:v>
                </c:pt>
                <c:pt idx="136">
                  <c:v>0.8032788578010166</c:v>
                </c:pt>
                <c:pt idx="137">
                  <c:v>0.8065969257192751</c:v>
                </c:pt>
                <c:pt idx="138">
                  <c:v>0.80726786250536298</c:v>
                </c:pt>
                <c:pt idx="139">
                  <c:v>0.80370057471738943</c:v>
                </c:pt>
                <c:pt idx="140">
                  <c:v>0.80236511074474559</c:v>
                </c:pt>
                <c:pt idx="141">
                  <c:v>0.80120784389125754</c:v>
                </c:pt>
                <c:pt idx="142">
                  <c:v>0.80291868154292378</c:v>
                </c:pt>
                <c:pt idx="143">
                  <c:v>0.79275478742910199</c:v>
                </c:pt>
                <c:pt idx="144">
                  <c:v>0.78122775401219391</c:v>
                </c:pt>
                <c:pt idx="145">
                  <c:v>0.77500683085606881</c:v>
                </c:pt>
                <c:pt idx="146">
                  <c:v>0.77321327826412778</c:v>
                </c:pt>
                <c:pt idx="147">
                  <c:v>0.77639793623010855</c:v>
                </c:pt>
                <c:pt idx="148">
                  <c:v>0.77491382511254836</c:v>
                </c:pt>
                <c:pt idx="149">
                  <c:v>0.77621563617463363</c:v>
                </c:pt>
                <c:pt idx="150">
                  <c:v>0.77348897103543413</c:v>
                </c:pt>
                <c:pt idx="151">
                  <c:v>0.7705954246903669</c:v>
                </c:pt>
                <c:pt idx="152">
                  <c:v>0.76870264410870859</c:v>
                </c:pt>
                <c:pt idx="153">
                  <c:v>0.75977080756892301</c:v>
                </c:pt>
                <c:pt idx="154">
                  <c:v>0.77010498988009324</c:v>
                </c:pt>
                <c:pt idx="155">
                  <c:v>0.78203299768743184</c:v>
                </c:pt>
                <c:pt idx="156">
                  <c:v>0.79404082057734593</c:v>
                </c:pt>
                <c:pt idx="157">
                  <c:v>0.81345241893822384</c:v>
                </c:pt>
                <c:pt idx="158">
                  <c:v>0.83461026558645424</c:v>
                </c:pt>
                <c:pt idx="159">
                  <c:v>0.85222415977861266</c:v>
                </c:pt>
                <c:pt idx="160">
                  <c:v>0.87513339264532619</c:v>
                </c:pt>
                <c:pt idx="161">
                  <c:v>0.89820554739677461</c:v>
                </c:pt>
                <c:pt idx="162">
                  <c:v>0.9226969736110785</c:v>
                </c:pt>
                <c:pt idx="163">
                  <c:v>0.93779585240292862</c:v>
                </c:pt>
                <c:pt idx="164">
                  <c:v>0.9462342688671328</c:v>
                </c:pt>
                <c:pt idx="165">
                  <c:v>0.95556544057228265</c:v>
                </c:pt>
                <c:pt idx="166">
                  <c:v>0.96684036820638808</c:v>
                </c:pt>
                <c:pt idx="167">
                  <c:v>0.98074241455165723</c:v>
                </c:pt>
                <c:pt idx="168">
                  <c:v>0.98763899622194296</c:v>
                </c:pt>
                <c:pt idx="169">
                  <c:v>0.98977301999954892</c:v>
                </c:pt>
                <c:pt idx="170">
                  <c:v>0.9885337142508468</c:v>
                </c:pt>
                <c:pt idx="171">
                  <c:v>0.9859511306604043</c:v>
                </c:pt>
                <c:pt idx="172">
                  <c:v>0.97666143042894304</c:v>
                </c:pt>
                <c:pt idx="173">
                  <c:v>0.98143127951565612</c:v>
                </c:pt>
                <c:pt idx="174">
                  <c:v>0.97421391369131738</c:v>
                </c:pt>
                <c:pt idx="175">
                  <c:v>0.97343127951565611</c:v>
                </c:pt>
                <c:pt idx="176">
                  <c:v>0.97372831526957448</c:v>
                </c:pt>
                <c:pt idx="177">
                  <c:v>0.97372831526957426</c:v>
                </c:pt>
                <c:pt idx="178">
                  <c:v>0.97643712228133872</c:v>
                </c:pt>
                <c:pt idx="179">
                  <c:v>0.97869505224271014</c:v>
                </c:pt>
                <c:pt idx="180">
                  <c:v>0.97559736215202797</c:v>
                </c:pt>
                <c:pt idx="181">
                  <c:v>0.97627315120215463</c:v>
                </c:pt>
                <c:pt idx="182">
                  <c:v>0.97700683085606865</c:v>
                </c:pt>
                <c:pt idx="183">
                  <c:v>0.9711343253364334</c:v>
                </c:pt>
                <c:pt idx="184">
                  <c:v>0.95510166803410212</c:v>
                </c:pt>
                <c:pt idx="185">
                  <c:v>0.9165641328905697</c:v>
                </c:pt>
                <c:pt idx="186">
                  <c:v>0.87965581880154242</c:v>
                </c:pt>
                <c:pt idx="187">
                  <c:v>0.86679490451027241</c:v>
                </c:pt>
                <c:pt idx="188">
                  <c:v>0.86683463786585002</c:v>
                </c:pt>
                <c:pt idx="189">
                  <c:v>0.86867787260327467</c:v>
                </c:pt>
                <c:pt idx="190">
                  <c:v>0.87590642522433515</c:v>
                </c:pt>
                <c:pt idx="191">
                  <c:v>0.88390200930593776</c:v>
                </c:pt>
                <c:pt idx="192">
                  <c:v>0.90625686821161633</c:v>
                </c:pt>
                <c:pt idx="193">
                  <c:v>0.92913391322833805</c:v>
                </c:pt>
                <c:pt idx="194">
                  <c:v>0.9598905328158065</c:v>
                </c:pt>
                <c:pt idx="195">
                  <c:v>0.98647884701431887</c:v>
                </c:pt>
                <c:pt idx="196">
                  <c:v>1.0077966165640038</c:v>
                </c:pt>
                <c:pt idx="197">
                  <c:v>1.0395303857639542</c:v>
                </c:pt>
                <c:pt idx="198">
                  <c:v>1.0817380306503399</c:v>
                </c:pt>
                <c:pt idx="199">
                  <c:v>1.1232557855076353</c:v>
                </c:pt>
                <c:pt idx="200">
                  <c:v>1.1499999999999999</c:v>
                </c:pt>
                <c:pt idx="201">
                  <c:v>1.1824635085095943</c:v>
                </c:pt>
                <c:pt idx="202">
                  <c:v>1.2158364851686367</c:v>
                </c:pt>
                <c:pt idx="203">
                  <c:v>1.2337319570894838</c:v>
                </c:pt>
                <c:pt idx="204">
                  <c:v>1.2381305273771532</c:v>
                </c:pt>
                <c:pt idx="205">
                  <c:v>1.2353266669090734</c:v>
                </c:pt>
                <c:pt idx="206">
                  <c:v>1.2381653171500613</c:v>
                </c:pt>
                <c:pt idx="207">
                  <c:v>1.2344573281761255</c:v>
                </c:pt>
                <c:pt idx="208">
                  <c:v>1.2344573281761255</c:v>
                </c:pt>
                <c:pt idx="209">
                  <c:v>1.2328334983499971</c:v>
                </c:pt>
                <c:pt idx="210">
                  <c:v>1.2313743686891692</c:v>
                </c:pt>
                <c:pt idx="211">
                  <c:v>1.2334409302377991</c:v>
                </c:pt>
                <c:pt idx="212">
                  <c:v>1.2309712171421388</c:v>
                </c:pt>
                <c:pt idx="213">
                  <c:v>1.2262444363854825</c:v>
                </c:pt>
                <c:pt idx="214">
                  <c:v>1.2232415195983317</c:v>
                </c:pt>
                <c:pt idx="215">
                  <c:v>1.2240547514658167</c:v>
                </c:pt>
                <c:pt idx="216">
                  <c:v>1.2252442662561212</c:v>
                </c:pt>
                <c:pt idx="217">
                  <c:v>1.2241707597582059</c:v>
                </c:pt>
                <c:pt idx="218">
                  <c:v>1.202138013136318</c:v>
                </c:pt>
                <c:pt idx="219">
                  <c:v>1.1915084272322778</c:v>
                </c:pt>
                <c:pt idx="220">
                  <c:v>1.1900704400063187</c:v>
                </c:pt>
                <c:pt idx="221">
                  <c:v>1.1709797699689426</c:v>
                </c:pt>
                <c:pt idx="222">
                  <c:v>1.1559320500417396</c:v>
                </c:pt>
                <c:pt idx="223">
                  <c:v>1.1634170693213397</c:v>
                </c:pt>
                <c:pt idx="224">
                  <c:v>1.169833395016046</c:v>
                </c:pt>
                <c:pt idx="225">
                  <c:v>1.1771198793298348</c:v>
                </c:pt>
                <c:pt idx="226">
                  <c:v>1.1910601625155146</c:v>
                </c:pt>
                <c:pt idx="227">
                  <c:v>1.208565918966614</c:v>
                </c:pt>
                <c:pt idx="228">
                  <c:v>1.2180306026247589</c:v>
                </c:pt>
                <c:pt idx="229">
                  <c:v>1.2193079557430477</c:v>
                </c:pt>
                <c:pt idx="230">
                  <c:v>1.2250493095856965</c:v>
                </c:pt>
                <c:pt idx="231">
                  <c:v>1.2362774335767523</c:v>
                </c:pt>
                <c:pt idx="232">
                  <c:v>1.2556669467789094</c:v>
                </c:pt>
                <c:pt idx="233">
                  <c:v>1.2819333456744419</c:v>
                </c:pt>
                <c:pt idx="234">
                  <c:v>1.3025493995146262</c:v>
                </c:pt>
                <c:pt idx="235">
                  <c:v>1.2999737257967978</c:v>
                </c:pt>
                <c:pt idx="236">
                  <c:v>1.2931279545708494</c:v>
                </c:pt>
                <c:pt idx="237">
                  <c:v>1.2630236587205499</c:v>
                </c:pt>
                <c:pt idx="238">
                  <c:v>1.2218365768699313</c:v>
                </c:pt>
                <c:pt idx="239">
                  <c:v>1.1936592387410785</c:v>
                </c:pt>
                <c:pt idx="240">
                  <c:v>1.1712877877659369</c:v>
                </c:pt>
                <c:pt idx="241">
                  <c:v>1.1580661120691962</c:v>
                </c:pt>
                <c:pt idx="242">
                  <c:v>1.1560949557312044</c:v>
                </c:pt>
                <c:pt idx="243">
                  <c:v>1.1514075078299593</c:v>
                </c:pt>
                <c:pt idx="244">
                  <c:v>1.1618399894565328</c:v>
                </c:pt>
                <c:pt idx="245">
                  <c:v>1.1669427942102049</c:v>
                </c:pt>
                <c:pt idx="246">
                  <c:v>1.1681935614724712</c:v>
                </c:pt>
                <c:pt idx="247">
                  <c:v>1.1673125878083239</c:v>
                </c:pt>
                <c:pt idx="248">
                  <c:v>1.1649052786604699</c:v>
                </c:pt>
                <c:pt idx="249">
                  <c:v>1.158620703393324</c:v>
                </c:pt>
                <c:pt idx="250">
                  <c:v>1.1486832620365821</c:v>
                </c:pt>
                <c:pt idx="251">
                  <c:v>1.1375500050009999</c:v>
                </c:pt>
                <c:pt idx="252">
                  <c:v>1.1238893665569374</c:v>
                </c:pt>
                <c:pt idx="253">
                  <c:v>1.1127458999441679</c:v>
                </c:pt>
                <c:pt idx="254">
                  <c:v>1.1089034329494336</c:v>
                </c:pt>
                <c:pt idx="255">
                  <c:v>1.1235607087628621</c:v>
                </c:pt>
                <c:pt idx="256">
                  <c:v>1.1390311001085838</c:v>
                </c:pt>
                <c:pt idx="257">
                  <c:v>1.168820037751112</c:v>
                </c:pt>
                <c:pt idx="258">
                  <c:v>1.2082100074738416</c:v>
                </c:pt>
                <c:pt idx="259">
                  <c:v>1.2456686832432089</c:v>
                </c:pt>
                <c:pt idx="260">
                  <c:v>1.2876413477808588</c:v>
                </c:pt>
                <c:pt idx="261">
                  <c:v>1.328632037552105</c:v>
                </c:pt>
                <c:pt idx="262">
                  <c:v>1.3757255805971265</c:v>
                </c:pt>
                <c:pt idx="263">
                  <c:v>1.4413595856041426</c:v>
                </c:pt>
                <c:pt idx="264">
                  <c:v>1.4684264970719632</c:v>
                </c:pt>
                <c:pt idx="265">
                  <c:v>1.4745459291300258</c:v>
                </c:pt>
                <c:pt idx="266">
                  <c:v>1.489136568199847</c:v>
                </c:pt>
                <c:pt idx="267">
                  <c:v>1.4975019113373291</c:v>
                </c:pt>
                <c:pt idx="268">
                  <c:v>1.5093010381285077</c:v>
                </c:pt>
                <c:pt idx="269">
                  <c:v>1.5093010381285075</c:v>
                </c:pt>
                <c:pt idx="270">
                  <c:v>1.4824078873176745</c:v>
                </c:pt>
                <c:pt idx="271">
                  <c:v>1.4410131585957435</c:v>
                </c:pt>
                <c:pt idx="272">
                  <c:v>1.3599600383590007</c:v>
                </c:pt>
                <c:pt idx="273">
                  <c:v>1.3102581968786624</c:v>
                </c:pt>
                <c:pt idx="274">
                  <c:v>1.2764607020618515</c:v>
                </c:pt>
                <c:pt idx="275">
                  <c:v>1.2440000000000002</c:v>
                </c:pt>
                <c:pt idx="276">
                  <c:v>1.2257172872463364</c:v>
                </c:pt>
                <c:pt idx="277">
                  <c:v>1.2159206220504564</c:v>
                </c:pt>
                <c:pt idx="278">
                  <c:v>1.2011137484428185</c:v>
                </c:pt>
                <c:pt idx="279">
                  <c:v>1.1897481849047333</c:v>
                </c:pt>
                <c:pt idx="280">
                  <c:v>1.1458464706629596</c:v>
                </c:pt>
                <c:pt idx="281">
                  <c:v>1.0986297917910688</c:v>
                </c:pt>
                <c:pt idx="282">
                  <c:v>1.0414486444673567</c:v>
                </c:pt>
                <c:pt idx="283">
                  <c:v>1.0048657400229275</c:v>
                </c:pt>
                <c:pt idx="284">
                  <c:v>0.97723418329742207</c:v>
                </c:pt>
                <c:pt idx="285">
                  <c:v>0.94829862935733344</c:v>
                </c:pt>
                <c:pt idx="286">
                  <c:v>0.93109594361217185</c:v>
                </c:pt>
                <c:pt idx="287">
                  <c:v>0.92780106580341837</c:v>
                </c:pt>
                <c:pt idx="288">
                  <c:v>0.93931449211885221</c:v>
                </c:pt>
                <c:pt idx="289">
                  <c:v>0.95785318576506517</c:v>
                </c:pt>
                <c:pt idx="290">
                  <c:v>0.97084003927781259</c:v>
                </c:pt>
                <c:pt idx="291">
                  <c:v>0.97850519636721067</c:v>
                </c:pt>
                <c:pt idx="292">
                  <c:v>0.97675709745161954</c:v>
                </c:pt>
                <c:pt idx="293">
                  <c:v>0.97398669632043933</c:v>
                </c:pt>
                <c:pt idx="294">
                  <c:v>0.97430869998969838</c:v>
                </c:pt>
                <c:pt idx="295">
                  <c:v>0.97379279176316602</c:v>
                </c:pt>
                <c:pt idx="296">
                  <c:v>0.97861034510716094</c:v>
                </c:pt>
                <c:pt idx="297">
                  <c:v>0.99165368560019163</c:v>
                </c:pt>
                <c:pt idx="298">
                  <c:v>1.0046129957591794</c:v>
                </c:pt>
                <c:pt idx="299">
                  <c:v>1.0217802121365545</c:v>
                </c:pt>
                <c:pt idx="300">
                  <c:v>1.0221463544382634</c:v>
                </c:pt>
                <c:pt idx="301">
                  <c:v>1.0238651515242516</c:v>
                </c:pt>
                <c:pt idx="302">
                  <c:v>1.0443088545069543</c:v>
                </c:pt>
                <c:pt idx="303">
                  <c:v>1.0561473084272106</c:v>
                </c:pt>
                <c:pt idx="304">
                  <c:v>1.0698051619747226</c:v>
                </c:pt>
                <c:pt idx="305">
                  <c:v>1.0893664572545525</c:v>
                </c:pt>
                <c:pt idx="306">
                  <c:v>1.0970979696473797</c:v>
                </c:pt>
                <c:pt idx="307">
                  <c:v>1.0945774531661205</c:v>
                </c:pt>
                <c:pt idx="308">
                  <c:v>1.0826435552355502</c:v>
                </c:pt>
                <c:pt idx="309">
                  <c:v>1.0641058230698179</c:v>
                </c:pt>
                <c:pt idx="310">
                  <c:v>1.0492748896809785</c:v>
                </c:pt>
                <c:pt idx="311">
                  <c:v>1.0432698616564737</c:v>
                </c:pt>
                <c:pt idx="312">
                  <c:v>1.0247927359930578</c:v>
                </c:pt>
                <c:pt idx="313">
                  <c:v>1.001800953193313</c:v>
                </c:pt>
                <c:pt idx="314">
                  <c:v>0.97333811330185893</c:v>
                </c:pt>
                <c:pt idx="315">
                  <c:v>0.95012466163995202</c:v>
                </c:pt>
                <c:pt idx="316">
                  <c:v>0.93127199555367879</c:v>
                </c:pt>
                <c:pt idx="317">
                  <c:v>0.91810133739538236</c:v>
                </c:pt>
                <c:pt idx="318">
                  <c:v>0.91178500350070002</c:v>
                </c:pt>
                <c:pt idx="319">
                  <c:v>0.90377149129477286</c:v>
                </c:pt>
                <c:pt idx="320">
                  <c:v>0.89895724695145007</c:v>
                </c:pt>
                <c:pt idx="321">
                  <c:v>0.90529248554478536</c:v>
                </c:pt>
                <c:pt idx="322">
                  <c:v>0.91256514348692486</c:v>
                </c:pt>
                <c:pt idx="323">
                  <c:v>0.91875520844636638</c:v>
                </c:pt>
                <c:pt idx="324">
                  <c:v>0.93468800697732413</c:v>
                </c:pt>
                <c:pt idx="325">
                  <c:v>0.94348795268155339</c:v>
                </c:pt>
                <c:pt idx="326">
                  <c:v>0.94582619739100915</c:v>
                </c:pt>
                <c:pt idx="327">
                  <c:v>0.94957250185883713</c:v>
                </c:pt>
                <c:pt idx="328">
                  <c:v>0.95025919179771434</c:v>
                </c:pt>
                <c:pt idx="329">
                  <c:v>0.94888580742816742</c:v>
                </c:pt>
                <c:pt idx="330">
                  <c:v>0.93444383794481156</c:v>
                </c:pt>
                <c:pt idx="331">
                  <c:v>0.92141952681935746</c:v>
                </c:pt>
                <c:pt idx="332">
                  <c:v>0.91866779279835087</c:v>
                </c:pt>
                <c:pt idx="333">
                  <c:v>0.92008969639427485</c:v>
                </c:pt>
                <c:pt idx="334">
                  <c:v>0.93032192554550486</c:v>
                </c:pt>
                <c:pt idx="335">
                  <c:v>0.94042525974815527</c:v>
                </c:pt>
                <c:pt idx="336">
                  <c:v>0.95021164094760846</c:v>
                </c:pt>
                <c:pt idx="337">
                  <c:v>0.95744846729700739</c:v>
                </c:pt>
                <c:pt idx="338">
                  <c:v>0.9585408558683145</c:v>
                </c:pt>
                <c:pt idx="339">
                  <c:v>0.96531066178144431</c:v>
                </c:pt>
                <c:pt idx="340">
                  <c:v>0.97121978836001654</c:v>
                </c:pt>
                <c:pt idx="341">
                  <c:v>0.97833204619882941</c:v>
                </c:pt>
                <c:pt idx="342">
                  <c:v>0.98423664481293738</c:v>
                </c:pt>
                <c:pt idx="343">
                  <c:v>0.99808954996493193</c:v>
                </c:pt>
                <c:pt idx="344">
                  <c:v>1.0027748508719621</c:v>
                </c:pt>
                <c:pt idx="345">
                  <c:v>1.0060924760716594</c:v>
                </c:pt>
                <c:pt idx="346">
                  <c:v>1.020131693046437</c:v>
                </c:pt>
                <c:pt idx="347">
                  <c:v>1.0282128933576986</c:v>
                </c:pt>
                <c:pt idx="348">
                  <c:v>1.0300755416546412</c:v>
                </c:pt>
                <c:pt idx="349">
                  <c:v>1.0317329951643834</c:v>
                </c:pt>
                <c:pt idx="350">
                  <c:v>1.030456592170103</c:v>
                </c:pt>
                <c:pt idx="351">
                  <c:v>1.0333770393793402</c:v>
                </c:pt>
                <c:pt idx="352">
                  <c:v>1.033075801104602</c:v>
                </c:pt>
                <c:pt idx="353">
                  <c:v>1.0318778461428089</c:v>
                </c:pt>
                <c:pt idx="354">
                  <c:v>1.031654034499188</c:v>
                </c:pt>
                <c:pt idx="355">
                  <c:v>1.0320950242017954</c:v>
                </c:pt>
                <c:pt idx="356">
                  <c:v>1.0398259411907218</c:v>
                </c:pt>
                <c:pt idx="357">
                  <c:v>1.0476856082594865</c:v>
                </c:pt>
                <c:pt idx="358">
                  <c:v>1.0462445337019268</c:v>
                </c:pt>
                <c:pt idx="359">
                  <c:v>1.0433303677812282</c:v>
                </c:pt>
                <c:pt idx="360">
                  <c:v>1.0427803442756072</c:v>
                </c:pt>
                <c:pt idx="361">
                  <c:v>1.0512824125954388</c:v>
                </c:pt>
                <c:pt idx="362">
                  <c:v>1.0606521263438415</c:v>
                </c:pt>
                <c:pt idx="363">
                  <c:v>1.0690168408477416</c:v>
                </c:pt>
                <c:pt idx="364">
                  <c:v>1.0729939875248093</c:v>
                </c:pt>
                <c:pt idx="365">
                  <c:v>1.0773337990839507</c:v>
                </c:pt>
                <c:pt idx="366">
                  <c:v>1.0794548807051987</c:v>
                </c:pt>
                <c:pt idx="367">
                  <c:v>1.0827356781516426</c:v>
                </c:pt>
                <c:pt idx="368">
                  <c:v>1.0868108661623797</c:v>
                </c:pt>
                <c:pt idx="369">
                  <c:v>1.1010579106409579</c:v>
                </c:pt>
                <c:pt idx="370">
                  <c:v>1.1207217799023221</c:v>
                </c:pt>
                <c:pt idx="371">
                  <c:v>1.1353536329595735</c:v>
                </c:pt>
                <c:pt idx="372">
                  <c:v>1.1379107853504797</c:v>
                </c:pt>
                <c:pt idx="373">
                  <c:v>1.1432601684535642</c:v>
                </c:pt>
                <c:pt idx="374">
                  <c:v>1.14112397541967</c:v>
                </c:pt>
                <c:pt idx="375">
                  <c:v>1.1397646733831754</c:v>
                </c:pt>
                <c:pt idx="376">
                  <c:v>1.1354938344216536</c:v>
                </c:pt>
                <c:pt idx="377">
                  <c:v>1.1342950180144142</c:v>
                </c:pt>
                <c:pt idx="378">
                  <c:v>1.1345116678767941</c:v>
                </c:pt>
                <c:pt idx="379">
                  <c:v>1.134889815751752</c:v>
                </c:pt>
                <c:pt idx="380">
                  <c:v>1.1318730180036223</c:v>
                </c:pt>
                <c:pt idx="381">
                  <c:v>1.1230928300865854</c:v>
                </c:pt>
                <c:pt idx="382">
                  <c:v>1.1197905951166462</c:v>
                </c:pt>
                <c:pt idx="383">
                  <c:v>1.1086117685756092</c:v>
                </c:pt>
                <c:pt idx="384">
                  <c:v>1.1053782233227163</c:v>
                </c:pt>
                <c:pt idx="385">
                  <c:v>1.1076878301745632</c:v>
                </c:pt>
                <c:pt idx="386">
                  <c:v>1.1101483349792962</c:v>
                </c:pt>
                <c:pt idx="387">
                  <c:v>1.111160752857397</c:v>
                </c:pt>
                <c:pt idx="388">
                  <c:v>1.1136973025398667</c:v>
                </c:pt>
                <c:pt idx="389">
                  <c:v>1.117354931759386</c:v>
                </c:pt>
                <c:pt idx="390">
                  <c:v>1.1206580023063466</c:v>
                </c:pt>
                <c:pt idx="391">
                  <c:v>1.1250015984785429</c:v>
                </c:pt>
                <c:pt idx="392">
                  <c:v>1.1358688625873741</c:v>
                </c:pt>
                <c:pt idx="393">
                  <c:v>1.1311975551580886</c:v>
                </c:pt>
                <c:pt idx="394">
                  <c:v>1.1268714080999029</c:v>
                </c:pt>
                <c:pt idx="395">
                  <c:v>1.1313877028771009</c:v>
                </c:pt>
                <c:pt idx="396">
                  <c:v>1.143922224269976</c:v>
                </c:pt>
                <c:pt idx="397">
                  <c:v>1.1545371110620251</c:v>
                </c:pt>
                <c:pt idx="398">
                  <c:v>1.1623232442038218</c:v>
                </c:pt>
                <c:pt idx="399">
                  <c:v>1.1691898490379182</c:v>
                </c:pt>
                <c:pt idx="400">
                  <c:v>1.1696710249482352</c:v>
                </c:pt>
                <c:pt idx="401">
                  <c:v>1.1593438346791924</c:v>
                </c:pt>
                <c:pt idx="402">
                  <c:v>1.1587377455887931</c:v>
                </c:pt>
                <c:pt idx="403">
                  <c:v>1.1548244034842901</c:v>
                </c:pt>
                <c:pt idx="404">
                  <c:v>1.1540814146172673</c:v>
                </c:pt>
                <c:pt idx="405">
                  <c:v>1.1626356844876253</c:v>
                </c:pt>
                <c:pt idx="406">
                  <c:v>1.1690144514706504</c:v>
                </c:pt>
                <c:pt idx="407">
                  <c:v>1.1793724963766008</c:v>
                </c:pt>
                <c:pt idx="408">
                  <c:v>1.1914757424842286</c:v>
                </c:pt>
                <c:pt idx="409">
                  <c:v>1.2110541954214202</c:v>
                </c:pt>
                <c:pt idx="410">
                  <c:v>1.2390756431383785</c:v>
                </c:pt>
                <c:pt idx="411">
                  <c:v>1.2798699859893348</c:v>
                </c:pt>
                <c:pt idx="412">
                  <c:v>1.3271352587495229</c:v>
                </c:pt>
                <c:pt idx="413">
                  <c:v>1.3320087417931392</c:v>
                </c:pt>
                <c:pt idx="414">
                  <c:v>1.3327539474777723</c:v>
                </c:pt>
                <c:pt idx="415">
                  <c:v>1.3396344632863832</c:v>
                </c:pt>
                <c:pt idx="416">
                  <c:v>1.3484819985518692</c:v>
                </c:pt>
                <c:pt idx="417">
                  <c:v>1.3560345130420821</c:v>
                </c:pt>
                <c:pt idx="418">
                  <c:v>1.3627720635961005</c:v>
                </c:pt>
                <c:pt idx="419">
                  <c:v>1.3689716577657962</c:v>
                </c:pt>
                <c:pt idx="420">
                  <c:v>1.3672171147494707</c:v>
                </c:pt>
                <c:pt idx="421">
                  <c:v>1.3453417658045139</c:v>
                </c:pt>
                <c:pt idx="422">
                  <c:v>1.3281838099594585</c:v>
                </c:pt>
                <c:pt idx="423">
                  <c:v>1.3196440830396892</c:v>
                </c:pt>
                <c:pt idx="424">
                  <c:v>1.3141585169510028</c:v>
                </c:pt>
                <c:pt idx="425">
                  <c:v>1.310876708791781</c:v>
                </c:pt>
                <c:pt idx="426">
                  <c:v>1.3040113979967543</c:v>
                </c:pt>
                <c:pt idx="427">
                  <c:v>1.3037429179891071</c:v>
                </c:pt>
                <c:pt idx="428">
                  <c:v>1.3022740719241899</c:v>
                </c:pt>
                <c:pt idx="429">
                  <c:v>1.3065554371216499</c:v>
                </c:pt>
                <c:pt idx="430">
                  <c:v>1.3208459238131689</c:v>
                </c:pt>
                <c:pt idx="431">
                  <c:v>1.331854417295137</c:v>
                </c:pt>
                <c:pt idx="432">
                  <c:v>1.3430891634051281</c:v>
                </c:pt>
                <c:pt idx="433">
                  <c:v>1.3508275961836582</c:v>
                </c:pt>
                <c:pt idx="434">
                  <c:v>1.3606197626379388</c:v>
                </c:pt>
                <c:pt idx="435">
                  <c:v>1.3798233111589557</c:v>
                </c:pt>
                <c:pt idx="436">
                  <c:v>1.4051890868802344</c:v>
                </c:pt>
                <c:pt idx="437">
                  <c:v>1.4404979569217657</c:v>
                </c:pt>
                <c:pt idx="438">
                  <c:v>1.4768267444472765</c:v>
                </c:pt>
                <c:pt idx="439">
                  <c:v>1.5108917155230328</c:v>
                </c:pt>
                <c:pt idx="440">
                  <c:v>1.5315770423484523</c:v>
                </c:pt>
                <c:pt idx="441">
                  <c:v>1.5377968088229848</c:v>
                </c:pt>
                <c:pt idx="442">
                  <c:v>1.5426483349792961</c:v>
                </c:pt>
                <c:pt idx="443">
                  <c:v>1.5508968191357746</c:v>
                </c:pt>
                <c:pt idx="444">
                  <c:v>1.5626375335889429</c:v>
                </c:pt>
                <c:pt idx="445">
                  <c:v>1.5675550161428053</c:v>
                </c:pt>
                <c:pt idx="446">
                  <c:v>1.5707584235631071</c:v>
                </c:pt>
                <c:pt idx="447">
                  <c:v>1.5772403851233288</c:v>
                </c:pt>
                <c:pt idx="448">
                  <c:v>1.5802074275407381</c:v>
                </c:pt>
                <c:pt idx="449">
                  <c:v>1.5763502832864977</c:v>
                </c:pt>
                <c:pt idx="450">
                  <c:v>1.5816391958260854</c:v>
                </c:pt>
                <c:pt idx="451">
                  <c:v>1.5884241424034213</c:v>
                </c:pt>
                <c:pt idx="452">
                  <c:v>1.5961700385849369</c:v>
                </c:pt>
                <c:pt idx="453">
                  <c:v>1.5875678746932338</c:v>
                </c:pt>
                <c:pt idx="454">
                  <c:v>1.5828429452364237</c:v>
                </c:pt>
                <c:pt idx="455">
                  <c:v>1.5793742181004546</c:v>
                </c:pt>
                <c:pt idx="456">
                  <c:v>1.5803928943883507</c:v>
                </c:pt>
                <c:pt idx="457">
                  <c:v>1.5842355312197605</c:v>
                </c:pt>
                <c:pt idx="458">
                  <c:v>1.5911733007619417</c:v>
                </c:pt>
                <c:pt idx="459">
                  <c:v>1.607165831904702</c:v>
                </c:pt>
                <c:pt idx="460">
                  <c:v>1.626937280650625</c:v>
                </c:pt>
                <c:pt idx="461">
                  <c:v>1.6531778241782296</c:v>
                </c:pt>
                <c:pt idx="462">
                  <c:v>1.6619880295914951</c:v>
                </c:pt>
                <c:pt idx="463">
                  <c:v>1.6696302625268475</c:v>
                </c:pt>
                <c:pt idx="464">
                  <c:v>1.6714906546137207</c:v>
                </c:pt>
                <c:pt idx="465">
                  <c:v>1.6819587617158498</c:v>
                </c:pt>
                <c:pt idx="466">
                  <c:v>1.6880807223073595</c:v>
                </c:pt>
                <c:pt idx="467">
                  <c:v>1.6782307475337777</c:v>
                </c:pt>
                <c:pt idx="468">
                  <c:v>1.6367849679076953</c:v>
                </c:pt>
                <c:pt idx="469">
                  <c:v>1.6069285591104696</c:v>
                </c:pt>
                <c:pt idx="470">
                  <c:v>1.5780485277198835</c:v>
                </c:pt>
                <c:pt idx="471">
                  <c:v>1.5500032981817358</c:v>
                </c:pt>
                <c:pt idx="472">
                  <c:v>1.5322080197515042</c:v>
                </c:pt>
                <c:pt idx="473">
                  <c:v>1.5207924181800307</c:v>
                </c:pt>
                <c:pt idx="474">
                  <c:v>1.5083564630842206</c:v>
                </c:pt>
                <c:pt idx="475">
                  <c:v>1.4993973081143466</c:v>
                </c:pt>
                <c:pt idx="476">
                  <c:v>1.4916704714566558</c:v>
                </c:pt>
                <c:pt idx="477">
                  <c:v>1.458029061118201</c:v>
                </c:pt>
                <c:pt idx="478">
                  <c:v>1.4076714875303589</c:v>
                </c:pt>
                <c:pt idx="479">
                  <c:v>1.3677878628273961</c:v>
                </c:pt>
                <c:pt idx="480">
                  <c:v>1.3448437976546344</c:v>
                </c:pt>
                <c:pt idx="481">
                  <c:v>1.3382612717873419</c:v>
                </c:pt>
                <c:pt idx="482">
                  <c:v>1.3318278883207466</c:v>
                </c:pt>
                <c:pt idx="483">
                  <c:v>1.324573665379547</c:v>
                </c:pt>
                <c:pt idx="484">
                  <c:v>1.3189050326778371</c:v>
                </c:pt>
                <c:pt idx="485">
                  <c:v>1.3123224944851357</c:v>
                </c:pt>
                <c:pt idx="486">
                  <c:v>1.2980131583286756</c:v>
                </c:pt>
                <c:pt idx="487">
                  <c:v>1.2939452585662916</c:v>
                </c:pt>
                <c:pt idx="488">
                  <c:v>1.2746576578632958</c:v>
                </c:pt>
                <c:pt idx="489">
                  <c:v>1.2597262592795517</c:v>
                </c:pt>
                <c:pt idx="490">
                  <c:v>1.2444008973100824</c:v>
                </c:pt>
                <c:pt idx="491">
                  <c:v>1.2277585996903062</c:v>
                </c:pt>
                <c:pt idx="492">
                  <c:v>1.222404548423629</c:v>
                </c:pt>
                <c:pt idx="493">
                  <c:v>1.214920104665584</c:v>
                </c:pt>
                <c:pt idx="494">
                  <c:v>1.2203873513126171</c:v>
                </c:pt>
                <c:pt idx="495">
                  <c:v>1.235402664821533</c:v>
                </c:pt>
                <c:pt idx="496">
                  <c:v>1.2608791863338442</c:v>
                </c:pt>
                <c:pt idx="497">
                  <c:v>1.2641555930806305</c:v>
                </c:pt>
                <c:pt idx="498">
                  <c:v>1.2644815287743161</c:v>
                </c:pt>
                <c:pt idx="499">
                  <c:v>1.257586989422433</c:v>
                </c:pt>
                <c:pt idx="500">
                  <c:v>1.2494034122473345</c:v>
                </c:pt>
                <c:pt idx="501">
                  <c:v>1.2452988406931338</c:v>
                </c:pt>
                <c:pt idx="502">
                  <c:v>1.2431740227678394</c:v>
                </c:pt>
                <c:pt idx="503">
                  <c:v>1.241465039238653</c:v>
                </c:pt>
                <c:pt idx="504">
                  <c:v>1.2413458508271114</c:v>
                </c:pt>
                <c:pt idx="505">
                  <c:v>1.2416828384716694</c:v>
                </c:pt>
                <c:pt idx="506">
                  <c:v>1.2469797311176607</c:v>
                </c:pt>
                <c:pt idx="507">
                  <c:v>1.2466767275858199</c:v>
                </c:pt>
                <c:pt idx="508">
                  <c:v>1.2547615515955093</c:v>
                </c:pt>
                <c:pt idx="509">
                  <c:v>1.2645951483272868</c:v>
                </c:pt>
                <c:pt idx="510">
                  <c:v>1.2785359694519349</c:v>
                </c:pt>
                <c:pt idx="511">
                  <c:v>1.2994778011304626</c:v>
                </c:pt>
                <c:pt idx="512">
                  <c:v>1.3159293459577794</c:v>
                </c:pt>
                <c:pt idx="513">
                  <c:v>1.3518019273029771</c:v>
                </c:pt>
                <c:pt idx="514">
                  <c:v>1.3685019968305898</c:v>
                </c:pt>
                <c:pt idx="515">
                  <c:v>1.3706030822537527</c:v>
                </c:pt>
                <c:pt idx="516">
                  <c:v>1.3804336960015897</c:v>
                </c:pt>
                <c:pt idx="517">
                  <c:v>1.3875603563157131</c:v>
                </c:pt>
                <c:pt idx="518">
                  <c:v>1.3952588180726837</c:v>
                </c:pt>
                <c:pt idx="519">
                  <c:v>1.3945705553680336</c:v>
                </c:pt>
                <c:pt idx="520">
                  <c:v>1.3945390047832396</c:v>
                </c:pt>
                <c:pt idx="521">
                  <c:v>1.397240285951945</c:v>
                </c:pt>
                <c:pt idx="522">
                  <c:v>1.3961607984858213</c:v>
                </c:pt>
                <c:pt idx="523">
                  <c:v>1.3958047186889053</c:v>
                </c:pt>
                <c:pt idx="524">
                  <c:v>1.3953243121018661</c:v>
                </c:pt>
                <c:pt idx="525">
                  <c:v>1.3947025225410912</c:v>
                </c:pt>
                <c:pt idx="526">
                  <c:v>1.3947025225410914</c:v>
                </c:pt>
                <c:pt idx="527">
                  <c:v>1.3932427889615298</c:v>
                </c:pt>
                <c:pt idx="528">
                  <c:v>1.3925951294895835</c:v>
                </c:pt>
                <c:pt idx="529">
                  <c:v>1.3915730560813366</c:v>
                </c:pt>
                <c:pt idx="530">
                  <c:v>1.388719270035498</c:v>
                </c:pt>
                <c:pt idx="531">
                  <c:v>1.374109829649707</c:v>
                </c:pt>
                <c:pt idx="532">
                  <c:v>1.3705830319474488</c:v>
                </c:pt>
                <c:pt idx="533">
                  <c:v>1.3638030793274292</c:v>
                </c:pt>
                <c:pt idx="534">
                  <c:v>1.371292857384186</c:v>
                </c:pt>
                <c:pt idx="535">
                  <c:v>1.382676982061708</c:v>
                </c:pt>
                <c:pt idx="536">
                  <c:v>1.3906174172796812</c:v>
                </c:pt>
                <c:pt idx="537">
                  <c:v>1.3949233335652333</c:v>
                </c:pt>
                <c:pt idx="538">
                  <c:v>1.3973422362599877</c:v>
                </c:pt>
                <c:pt idx="539">
                  <c:v>1.402913084534229</c:v>
                </c:pt>
                <c:pt idx="540">
                  <c:v>1.411862790298563</c:v>
                </c:pt>
                <c:pt idx="541">
                  <c:v>1.4108564402838621</c:v>
                </c:pt>
                <c:pt idx="542">
                  <c:v>1.4161393378145299</c:v>
                </c:pt>
                <c:pt idx="543">
                  <c:v>1.4127353813666921</c:v>
                </c:pt>
                <c:pt idx="544">
                  <c:v>1.4044560545670386</c:v>
                </c:pt>
                <c:pt idx="545">
                  <c:v>1.411512712777484</c:v>
                </c:pt>
                <c:pt idx="546">
                  <c:v>1.415455067522065</c:v>
                </c:pt>
                <c:pt idx="547">
                  <c:v>1.4136263998785754</c:v>
                </c:pt>
                <c:pt idx="548">
                  <c:v>1.4162565106374394</c:v>
                </c:pt>
                <c:pt idx="549">
                  <c:v>1.4190168408477419</c:v>
                </c:pt>
                <c:pt idx="550">
                  <c:v>1.4202576926111605</c:v>
                </c:pt>
                <c:pt idx="551">
                  <c:v>1.4210625203583083</c:v>
                </c:pt>
                <c:pt idx="552">
                  <c:v>1.4214409814416371</c:v>
                </c:pt>
                <c:pt idx="553">
                  <c:v>1.423736188899152</c:v>
                </c:pt>
                <c:pt idx="554">
                  <c:v>1.423736188899152</c:v>
                </c:pt>
                <c:pt idx="555">
                  <c:v>1.423672786303118</c:v>
                </c:pt>
                <c:pt idx="556">
                  <c:v>1.4259054177728685</c:v>
                </c:pt>
                <c:pt idx="557">
                  <c:v>1.4282798346028609</c:v>
                </c:pt>
                <c:pt idx="558">
                  <c:v>1.4293415719967555</c:v>
                </c:pt>
                <c:pt idx="559">
                  <c:v>1.4317186656014094</c:v>
                </c:pt>
                <c:pt idx="560">
                  <c:v>1.4317186656014094</c:v>
                </c:pt>
                <c:pt idx="561">
                  <c:v>1.4446436815767452</c:v>
                </c:pt>
                <c:pt idx="562">
                  <c:v>1.451226378405359</c:v>
                </c:pt>
                <c:pt idx="563">
                  <c:v>1.4568778565496152</c:v>
                </c:pt>
                <c:pt idx="564">
                  <c:v>1.4728275431034652</c:v>
                </c:pt>
                <c:pt idx="565">
                  <c:v>1.4675026824651984</c:v>
                </c:pt>
                <c:pt idx="566">
                  <c:v>1.4627923790458872</c:v>
                </c:pt>
                <c:pt idx="567">
                  <c:v>1.4621195227415762</c:v>
                </c:pt>
                <c:pt idx="568">
                  <c:v>1.4579042302407785</c:v>
                </c:pt>
                <c:pt idx="569">
                  <c:v>1.4513470639777224</c:v>
                </c:pt>
                <c:pt idx="570">
                  <c:v>1.4481120091357773</c:v>
                </c:pt>
                <c:pt idx="571">
                  <c:v>1.4496251506026283</c:v>
                </c:pt>
                <c:pt idx="572">
                  <c:v>1.4473502243275209</c:v>
                </c:pt>
                <c:pt idx="573">
                  <c:v>1.4369931197003534</c:v>
                </c:pt>
                <c:pt idx="574">
                  <c:v>1.4294732206886744</c:v>
                </c:pt>
                <c:pt idx="575">
                  <c:v>1.4283923878375808</c:v>
                </c:pt>
                <c:pt idx="576">
                  <c:v>1.4300490431885722</c:v>
                </c:pt>
                <c:pt idx="577">
                  <c:v>1.4322101232994813</c:v>
                </c:pt>
                <c:pt idx="578">
                  <c:v>1.4322101232994811</c:v>
                </c:pt>
                <c:pt idx="579">
                  <c:v>1.4299999999999997</c:v>
                </c:pt>
                <c:pt idx="580">
                  <c:v>1.4275573696447352</c:v>
                </c:pt>
                <c:pt idx="581">
                  <c:v>1.4274099591382028</c:v>
                </c:pt>
                <c:pt idx="582">
                  <c:v>1.4035790430136379</c:v>
                </c:pt>
                <c:pt idx="583">
                  <c:v>1.3969639242343344</c:v>
                </c:pt>
                <c:pt idx="584">
                  <c:v>1.3890058464774222</c:v>
                </c:pt>
                <c:pt idx="585">
                  <c:v>1.3847766255940051</c:v>
                </c:pt>
                <c:pt idx="586">
                  <c:v>1.3750394791529952</c:v>
                </c:pt>
                <c:pt idx="587">
                  <c:v>1.3627184714536016</c:v>
                </c:pt>
                <c:pt idx="588">
                  <c:v>1.3603084352695722</c:v>
                </c:pt>
                <c:pt idx="589">
                  <c:v>1.3624901577345676</c:v>
                </c:pt>
                <c:pt idx="590">
                  <c:v>1.3693325464965871</c:v>
                </c:pt>
                <c:pt idx="591">
                  <c:v>1.3762658635828764</c:v>
                </c:pt>
                <c:pt idx="592">
                  <c:v>1.3881052830178697</c:v>
                </c:pt>
                <c:pt idx="593">
                  <c:v>1.4117637760266093</c:v>
                </c:pt>
                <c:pt idx="594">
                  <c:v>1.4388626507212761</c:v>
                </c:pt>
                <c:pt idx="595">
                  <c:v>1.4548549066196419</c:v>
                </c:pt>
                <c:pt idx="596">
                  <c:v>1.4644100188755571</c:v>
                </c:pt>
                <c:pt idx="597">
                  <c:v>1.4766120753520022</c:v>
                </c:pt>
                <c:pt idx="598">
                  <c:v>1.4826707718192407</c:v>
                </c:pt>
                <c:pt idx="599">
                  <c:v>1.4878987580642486</c:v>
                </c:pt>
                <c:pt idx="600">
                  <c:v>1.4942637262290561</c:v>
                </c:pt>
                <c:pt idx="601">
                  <c:v>1.5167165780540512</c:v>
                </c:pt>
                <c:pt idx="602">
                  <c:v>1.5173039839564539</c:v>
                </c:pt>
                <c:pt idx="603">
                  <c:v>1.5190045045959069</c:v>
                </c:pt>
                <c:pt idx="604">
                  <c:v>1.3693138271601399</c:v>
                </c:pt>
                <c:pt idx="605">
                  <c:v>1.2769613289721606</c:v>
                </c:pt>
                <c:pt idx="606">
                  <c:v>1.2021376938206738</c:v>
                </c:pt>
                <c:pt idx="607">
                  <c:v>1.1277794866618136</c:v>
                </c:pt>
                <c:pt idx="608">
                  <c:v>1.0483349349988267</c:v>
                </c:pt>
                <c:pt idx="609">
                  <c:v>0.97958177292248294</c:v>
                </c:pt>
                <c:pt idx="610">
                  <c:v>0.92509767552722333</c:v>
                </c:pt>
                <c:pt idx="611">
                  <c:v>0.88690487615393188</c:v>
                </c:pt>
                <c:pt idx="612">
                  <c:v>0.85716068698505643</c:v>
                </c:pt>
                <c:pt idx="613">
                  <c:v>0.83827452631206989</c:v>
                </c:pt>
                <c:pt idx="614">
                  <c:v>0.82573577100813234</c:v>
                </c:pt>
                <c:pt idx="615">
                  <c:v>0.81251556041714346</c:v>
                </c:pt>
                <c:pt idx="616">
                  <c:v>0.80159551229904813</c:v>
                </c:pt>
                <c:pt idx="617">
                  <c:v>0.79903430425552047</c:v>
                </c:pt>
                <c:pt idx="618">
                  <c:v>0.80392963479156121</c:v>
                </c:pt>
                <c:pt idx="619">
                  <c:v>0.81434019403063029</c:v>
                </c:pt>
                <c:pt idx="620">
                  <c:v>0.83029472285161177</c:v>
                </c:pt>
                <c:pt idx="621">
                  <c:v>0.86008834271113144</c:v>
                </c:pt>
                <c:pt idx="622">
                  <c:v>0.9154668591823536</c:v>
                </c:pt>
                <c:pt idx="623">
                  <c:v>0.99602694724847407</c:v>
                </c:pt>
                <c:pt idx="624">
                  <c:v>0.99028433187665021</c:v>
                </c:pt>
                <c:pt idx="625">
                  <c:v>0.9777002364688806</c:v>
                </c:pt>
                <c:pt idx="626">
                  <c:v>0.97538594266602363</c:v>
                </c:pt>
                <c:pt idx="627">
                  <c:v>0.98061230330189497</c:v>
                </c:pt>
                <c:pt idx="628">
                  <c:v>1.0011685629874363</c:v>
                </c:pt>
                <c:pt idx="629">
                  <c:v>1.0286676279231934</c:v>
                </c:pt>
                <c:pt idx="630">
                  <c:v>1.0568976269160639</c:v>
                </c:pt>
                <c:pt idx="631">
                  <c:v>1.0807394396667303</c:v>
                </c:pt>
                <c:pt idx="632">
                  <c:v>1.1085582307904964</c:v>
                </c:pt>
                <c:pt idx="633">
                  <c:v>1.1287731501330689</c:v>
                </c:pt>
                <c:pt idx="634">
                  <c:v>1.1460751223287995</c:v>
                </c:pt>
                <c:pt idx="635">
                  <c:v>1.1687229532188079</c:v>
                </c:pt>
                <c:pt idx="636">
                  <c:v>1.198773019999549</c:v>
                </c:pt>
                <c:pt idx="637">
                  <c:v>1.2232303598980971</c:v>
                </c:pt>
                <c:pt idx="638">
                  <c:v>1.2320076927629124</c:v>
                </c:pt>
                <c:pt idx="639">
                  <c:v>1.2420893548423191</c:v>
                </c:pt>
                <c:pt idx="640">
                  <c:v>1.2492833439220679</c:v>
                </c:pt>
                <c:pt idx="641">
                  <c:v>1.2529520434326502</c:v>
                </c:pt>
                <c:pt idx="642">
                  <c:v>1.2612212738527766</c:v>
                </c:pt>
                <c:pt idx="643">
                  <c:v>1.2641934903968484</c:v>
                </c:pt>
                <c:pt idx="644">
                  <c:v>1.2598640333734472</c:v>
                </c:pt>
                <c:pt idx="645">
                  <c:v>1.2584731683427957</c:v>
                </c:pt>
                <c:pt idx="646">
                  <c:v>1.2347547874291018</c:v>
                </c:pt>
                <c:pt idx="647">
                  <c:v>1.2040019113373284</c:v>
                </c:pt>
                <c:pt idx="648">
                  <c:v>1.1849999999999998</c:v>
                </c:pt>
                <c:pt idx="649">
                  <c:v>1.1755721918126691</c:v>
                </c:pt>
                <c:pt idx="650">
                  <c:v>1.1726580261698438</c:v>
                </c:pt>
                <c:pt idx="651">
                  <c:v>1.1616111735331032</c:v>
                </c:pt>
                <c:pt idx="652">
                  <c:v>1.150458140974352</c:v>
                </c:pt>
                <c:pt idx="653">
                  <c:v>1.1405975269860094</c:v>
                </c:pt>
                <c:pt idx="654">
                  <c:v>1.1336453997265918</c:v>
                </c:pt>
                <c:pt idx="655">
                  <c:v>1.1238244631225016</c:v>
                </c:pt>
                <c:pt idx="656">
                  <c:v>1.1192708830027449</c:v>
                </c:pt>
                <c:pt idx="657">
                  <c:v>1.1153785735718571</c:v>
                </c:pt>
                <c:pt idx="658">
                  <c:v>1.1140160111150532</c:v>
                </c:pt>
                <c:pt idx="659">
                  <c:v>1.1116951684005323</c:v>
                </c:pt>
                <c:pt idx="660">
                  <c:v>1.1034507121083781</c:v>
                </c:pt>
                <c:pt idx="661">
                  <c:v>1.0898329657851999</c:v>
                </c:pt>
                <c:pt idx="662">
                  <c:v>1.0873782811050741</c:v>
                </c:pt>
                <c:pt idx="663">
                  <c:v>1.089516497197405</c:v>
                </c:pt>
                <c:pt idx="664">
                  <c:v>1.0909299502096605</c:v>
                </c:pt>
                <c:pt idx="665">
                  <c:v>1.0921710017700028</c:v>
                </c:pt>
                <c:pt idx="666">
                  <c:v>1.0868823733529318</c:v>
                </c:pt>
                <c:pt idx="667">
                  <c:v>1.0855781126468276</c:v>
                </c:pt>
                <c:pt idx="668">
                  <c:v>1.0841959303529218</c:v>
                </c:pt>
                <c:pt idx="669">
                  <c:v>1.0855324507866684</c:v>
                </c:pt>
                <c:pt idx="670">
                  <c:v>1.0926614349433568</c:v>
                </c:pt>
                <c:pt idx="671">
                  <c:v>1.0932971136716096</c:v>
                </c:pt>
                <c:pt idx="672">
                  <c:v>1.0936700842325107</c:v>
                </c:pt>
                <c:pt idx="673">
                  <c:v>1.0934325544497863</c:v>
                </c:pt>
                <c:pt idx="674">
                  <c:v>1.094012561318533</c:v>
                </c:pt>
                <c:pt idx="675">
                  <c:v>1.0939547813783215</c:v>
                </c:pt>
                <c:pt idx="676">
                  <c:v>1.0936204413720576</c:v>
                </c:pt>
                <c:pt idx="677">
                  <c:v>1.0924091659166428</c:v>
                </c:pt>
                <c:pt idx="678">
                  <c:v>1.0921320732104418</c:v>
                </c:pt>
                <c:pt idx="679">
                  <c:v>1.0889014652211253</c:v>
                </c:pt>
                <c:pt idx="680">
                  <c:v>1.0908282522686534</c:v>
                </c:pt>
                <c:pt idx="681">
                  <c:v>1.0974628849260268</c:v>
                </c:pt>
                <c:pt idx="682">
                  <c:v>1.1006226023606001</c:v>
                </c:pt>
                <c:pt idx="683">
                  <c:v>1.1053324923625261</c:v>
                </c:pt>
                <c:pt idx="684">
                  <c:v>1.1082442532531618</c:v>
                </c:pt>
                <c:pt idx="685">
                  <c:v>1.1102410723774099</c:v>
                </c:pt>
                <c:pt idx="686">
                  <c:v>1.1029791711858279</c:v>
                </c:pt>
                <c:pt idx="687">
                  <c:v>1.1029791711858279</c:v>
                </c:pt>
                <c:pt idx="688">
                  <c:v>1.0909561572121935</c:v>
                </c:pt>
                <c:pt idx="689">
                  <c:v>1.0845847701320275</c:v>
                </c:pt>
                <c:pt idx="690">
                  <c:v>1.0780886445500493</c:v>
                </c:pt>
                <c:pt idx="691">
                  <c:v>1.0755492316831385</c:v>
                </c:pt>
                <c:pt idx="692">
                  <c:v>1.0751702318310103</c:v>
                </c:pt>
                <c:pt idx="693">
                  <c:v>1.0701409673659945</c:v>
                </c:pt>
                <c:pt idx="694">
                  <c:v>1.0629179902717216</c:v>
                </c:pt>
                <c:pt idx="695">
                  <c:v>1.0627775650380422</c:v>
                </c:pt>
                <c:pt idx="696">
                  <c:v>1.0643996587040658</c:v>
                </c:pt>
                <c:pt idx="697">
                  <c:v>1.0684633218436532</c:v>
                </c:pt>
                <c:pt idx="698">
                  <c:v>1.0680714807090999</c:v>
                </c:pt>
                <c:pt idx="699">
                  <c:v>1.052386470157233</c:v>
                </c:pt>
                <c:pt idx="700">
                  <c:v>1.0328196702695256</c:v>
                </c:pt>
                <c:pt idx="701">
                  <c:v>1.0229342389770533</c:v>
                </c:pt>
                <c:pt idx="702">
                  <c:v>1.0104279459618677</c:v>
                </c:pt>
                <c:pt idx="703">
                  <c:v>0.98867948804166028</c:v>
                </c:pt>
                <c:pt idx="704">
                  <c:v>0.96912271253946847</c:v>
                </c:pt>
                <c:pt idx="705">
                  <c:v>0.93748517873387349</c:v>
                </c:pt>
                <c:pt idx="706">
                  <c:v>0.9099924440659487</c:v>
                </c:pt>
                <c:pt idx="707">
                  <c:v>0.89105686612070834</c:v>
                </c:pt>
                <c:pt idx="708">
                  <c:v>0.86873863675491914</c:v>
                </c:pt>
                <c:pt idx="709">
                  <c:v>0.84675871287600057</c:v>
                </c:pt>
                <c:pt idx="710">
                  <c:v>0.8279216788397934</c:v>
                </c:pt>
                <c:pt idx="711">
                  <c:v>0.8218483647524224</c:v>
                </c:pt>
                <c:pt idx="712">
                  <c:v>0.81327124773786519</c:v>
                </c:pt>
                <c:pt idx="713">
                  <c:v>0.79851741031509493</c:v>
                </c:pt>
                <c:pt idx="714">
                  <c:v>0.79115847430127784</c:v>
                </c:pt>
                <c:pt idx="715">
                  <c:v>0.78207900359874971</c:v>
                </c:pt>
                <c:pt idx="716">
                  <c:v>0.77813773109017892</c:v>
                </c:pt>
                <c:pt idx="717">
                  <c:v>0.78362676736289139</c:v>
                </c:pt>
                <c:pt idx="718">
                  <c:v>0.79770678827020136</c:v>
                </c:pt>
                <c:pt idx="719">
                  <c:v>0.80151287261191817</c:v>
                </c:pt>
                <c:pt idx="720">
                  <c:v>0.80187384969974551</c:v>
                </c:pt>
                <c:pt idx="721">
                  <c:v>0.81111696862335625</c:v>
                </c:pt>
                <c:pt idx="722">
                  <c:v>0.81908596283351831</c:v>
                </c:pt>
                <c:pt idx="723">
                  <c:v>0.82508935484231927</c:v>
                </c:pt>
                <c:pt idx="724">
                  <c:v>0.83008274440885932</c:v>
                </c:pt>
                <c:pt idx="725">
                  <c:v>0.82906526368857658</c:v>
                </c:pt>
                <c:pt idx="726">
                  <c:v>0.82812238865536614</c:v>
                </c:pt>
                <c:pt idx="727">
                  <c:v>0.82745590522763479</c:v>
                </c:pt>
                <c:pt idx="728">
                  <c:v>0.82564436283090525</c:v>
                </c:pt>
                <c:pt idx="729">
                  <c:v>0.82233246363922463</c:v>
                </c:pt>
                <c:pt idx="730">
                  <c:v>0.81654036115367945</c:v>
                </c:pt>
                <c:pt idx="731">
                  <c:v>0.81809094124608961</c:v>
                </c:pt>
                <c:pt idx="732">
                  <c:v>0.81706415533213606</c:v>
                </c:pt>
                <c:pt idx="733">
                  <c:v>0.8122648835895383</c:v>
                </c:pt>
                <c:pt idx="734">
                  <c:v>0.80741601816314501</c:v>
                </c:pt>
                <c:pt idx="735">
                  <c:v>0.80354168572038687</c:v>
                </c:pt>
                <c:pt idx="736">
                  <c:v>0.79906382792184771</c:v>
                </c:pt>
                <c:pt idx="737">
                  <c:v>0.7932516137299318</c:v>
                </c:pt>
                <c:pt idx="738">
                  <c:v>0.78781653812509445</c:v>
                </c:pt>
                <c:pt idx="739">
                  <c:v>0.78169149158574414</c:v>
                </c:pt>
                <c:pt idx="740">
                  <c:v>0.78232316636859478</c:v>
                </c:pt>
                <c:pt idx="741">
                  <c:v>0.78210369124214951</c:v>
                </c:pt>
                <c:pt idx="742">
                  <c:v>0.77962333900738834</c:v>
                </c:pt>
                <c:pt idx="743">
                  <c:v>0.78178341168365972</c:v>
                </c:pt>
                <c:pt idx="744">
                  <c:v>0.7816097685514487</c:v>
                </c:pt>
                <c:pt idx="745">
                  <c:v>0.78240366099377812</c:v>
                </c:pt>
                <c:pt idx="746">
                  <c:v>0.7840062332251122</c:v>
                </c:pt>
                <c:pt idx="747">
                  <c:v>0.77987096915307696</c:v>
                </c:pt>
                <c:pt idx="748">
                  <c:v>0.77557093486541839</c:v>
                </c:pt>
                <c:pt idx="749">
                  <c:v>0.76813596357903913</c:v>
                </c:pt>
                <c:pt idx="750">
                  <c:v>0.75656691367695494</c:v>
                </c:pt>
                <c:pt idx="751">
                  <c:v>0.75448674584261832</c:v>
                </c:pt>
                <c:pt idx="752">
                  <c:v>0.74912329968612834</c:v>
                </c:pt>
                <c:pt idx="753">
                  <c:v>0.74878902977795803</c:v>
                </c:pt>
                <c:pt idx="754">
                  <c:v>0.75119043381404915</c:v>
                </c:pt>
                <c:pt idx="755">
                  <c:v>0.75062389576546196</c:v>
                </c:pt>
                <c:pt idx="756">
                  <c:v>0.75304186313358346</c:v>
                </c:pt>
                <c:pt idx="757">
                  <c:v>0.7584566750091325</c:v>
                </c:pt>
                <c:pt idx="758">
                  <c:v>0.76858639756608838</c:v>
                </c:pt>
                <c:pt idx="759">
                  <c:v>0.77864730842721053</c:v>
                </c:pt>
                <c:pt idx="760">
                  <c:v>0.78199029975208323</c:v>
                </c:pt>
                <c:pt idx="761">
                  <c:v>0.7906434247584947</c:v>
                </c:pt>
                <c:pt idx="762">
                  <c:v>0.80412681476559056</c:v>
                </c:pt>
                <c:pt idx="763">
                  <c:v>0.81176628030254983</c:v>
                </c:pt>
                <c:pt idx="764">
                  <c:v>0.82692677238047008</c:v>
                </c:pt>
                <c:pt idx="765">
                  <c:v>0.84724573873953624</c:v>
                </c:pt>
                <c:pt idx="766">
                  <c:v>0.87292380004562453</c:v>
                </c:pt>
                <c:pt idx="767">
                  <c:v>0.88430908260436336</c:v>
                </c:pt>
                <c:pt idx="768">
                  <c:v>0.89635053667520626</c:v>
                </c:pt>
                <c:pt idx="769">
                  <c:v>0.90433679457702021</c:v>
                </c:pt>
                <c:pt idx="770">
                  <c:v>0.9066083659634645</c:v>
                </c:pt>
                <c:pt idx="771">
                  <c:v>0.91541849098651884</c:v>
                </c:pt>
                <c:pt idx="772">
                  <c:v>0.91945281358967101</c:v>
                </c:pt>
                <c:pt idx="773">
                  <c:v>0.92784185267134522</c:v>
                </c:pt>
                <c:pt idx="774">
                  <c:v>0.9408903432949437</c:v>
                </c:pt>
                <c:pt idx="775">
                  <c:v>0.94397509414240799</c:v>
                </c:pt>
                <c:pt idx="776">
                  <c:v>0.94856892664642378</c:v>
                </c:pt>
                <c:pt idx="777">
                  <c:v>0.95271575291642452</c:v>
                </c:pt>
                <c:pt idx="778">
                  <c:v>0.94960225933488263</c:v>
                </c:pt>
                <c:pt idx="779">
                  <c:v>0.94870274735642801</c:v>
                </c:pt>
                <c:pt idx="780">
                  <c:v>0.95034313858040109</c:v>
                </c:pt>
                <c:pt idx="781">
                  <c:v>0.9509453322515613</c:v>
                </c:pt>
                <c:pt idx="782">
                  <c:v>0.95154089786479434</c:v>
                </c:pt>
                <c:pt idx="783">
                  <c:v>0.95087284489039225</c:v>
                </c:pt>
                <c:pt idx="784">
                  <c:v>0.95154089786479434</c:v>
                </c:pt>
                <c:pt idx="785">
                  <c:v>0.95086614443815953</c:v>
                </c:pt>
                <c:pt idx="786">
                  <c:v>0.95171604622301165</c:v>
                </c:pt>
                <c:pt idx="787">
                  <c:v>0.95369293123351495</c:v>
                </c:pt>
                <c:pt idx="788">
                  <c:v>0.94750249507210993</c:v>
                </c:pt>
                <c:pt idx="789">
                  <c:v>0.94307832314796536</c:v>
                </c:pt>
                <c:pt idx="790">
                  <c:v>0.94307832314796558</c:v>
                </c:pt>
                <c:pt idx="791">
                  <c:v>0.94382043482136579</c:v>
                </c:pt>
                <c:pt idx="792">
                  <c:v>0.94340543677896971</c:v>
                </c:pt>
                <c:pt idx="793">
                  <c:v>0.94889976435351775</c:v>
                </c:pt>
                <c:pt idx="794">
                  <c:v>0.94424593509368682</c:v>
                </c:pt>
                <c:pt idx="795">
                  <c:v>0.92220096458526535</c:v>
                </c:pt>
                <c:pt idx="796">
                  <c:v>0.90753492301462002</c:v>
                </c:pt>
                <c:pt idx="797">
                  <c:v>0.89894098144163725</c:v>
                </c:pt>
                <c:pt idx="798">
                  <c:v>0.89149642863768674</c:v>
                </c:pt>
                <c:pt idx="799">
                  <c:v>0.89143913836341371</c:v>
                </c:pt>
                <c:pt idx="800">
                  <c:v>0.89084071621467154</c:v>
                </c:pt>
                <c:pt idx="801">
                  <c:v>0.89059460596003959</c:v>
                </c:pt>
                <c:pt idx="802">
                  <c:v>0.89063349002370262</c:v>
                </c:pt>
                <c:pt idx="803">
                  <c:v>0.8916654213002897</c:v>
                </c:pt>
                <c:pt idx="804">
                  <c:v>0.89205952666712418</c:v>
                </c:pt>
                <c:pt idx="805">
                  <c:v>0.89424116201065695</c:v>
                </c:pt>
                <c:pt idx="806">
                  <c:v>0.89439904137698767</c:v>
                </c:pt>
                <c:pt idx="807">
                  <c:v>0.89353229433720827</c:v>
                </c:pt>
                <c:pt idx="808">
                  <c:v>0.89515252473311868</c:v>
                </c:pt>
                <c:pt idx="809">
                  <c:v>0.89807835023348814</c:v>
                </c:pt>
                <c:pt idx="810">
                  <c:v>0.89571817836980372</c:v>
                </c:pt>
                <c:pt idx="811">
                  <c:v>0.89336363205852942</c:v>
                </c:pt>
                <c:pt idx="812">
                  <c:v>0.88940049261233156</c:v>
                </c:pt>
                <c:pt idx="813">
                  <c:v>0.88105076651289815</c:v>
                </c:pt>
                <c:pt idx="814">
                  <c:v>0.8723461358167971</c:v>
                </c:pt>
                <c:pt idx="815">
                  <c:v>0.87436240931826026</c:v>
                </c:pt>
                <c:pt idx="816">
                  <c:v>0.86925350978573745</c:v>
                </c:pt>
                <c:pt idx="817">
                  <c:v>0.86858086218417208</c:v>
                </c:pt>
                <c:pt idx="818">
                  <c:v>0.86791280183995245</c:v>
                </c:pt>
                <c:pt idx="819">
                  <c:v>0.86393204745535301</c:v>
                </c:pt>
                <c:pt idx="820">
                  <c:v>0.85840424033162355</c:v>
                </c:pt>
                <c:pt idx="821">
                  <c:v>0.8528489577893732</c:v>
                </c:pt>
                <c:pt idx="822">
                  <c:v>0.8482267704317773</c:v>
                </c:pt>
                <c:pt idx="823">
                  <c:v>0.84962912592691409</c:v>
                </c:pt>
                <c:pt idx="824">
                  <c:v>0.85188962303215932</c:v>
                </c:pt>
                <c:pt idx="825">
                  <c:v>0.85492605640998198</c:v>
                </c:pt>
                <c:pt idx="826">
                  <c:v>0.85997440831855088</c:v>
                </c:pt>
                <c:pt idx="827">
                  <c:v>0.86325159786187977</c:v>
                </c:pt>
                <c:pt idx="828">
                  <c:v>0.86741243065439333</c:v>
                </c:pt>
                <c:pt idx="829">
                  <c:v>0.87151639711564743</c:v>
                </c:pt>
                <c:pt idx="830">
                  <c:v>0.87195771980945391</c:v>
                </c:pt>
                <c:pt idx="831">
                  <c:v>0.877</c:v>
                </c:pt>
                <c:pt idx="832">
                  <c:v>0.87723936410898262</c:v>
                </c:pt>
                <c:pt idx="833">
                  <c:v>0.87720924549325952</c:v>
                </c:pt>
                <c:pt idx="834">
                  <c:v>0.87373214892687256</c:v>
                </c:pt>
                <c:pt idx="835">
                  <c:v>0.8703114697988803</c:v>
                </c:pt>
                <c:pt idx="836">
                  <c:v>0.87277728626436768</c:v>
                </c:pt>
                <c:pt idx="837">
                  <c:v>0.87250595305597878</c:v>
                </c:pt>
                <c:pt idx="838">
                  <c:v>0.86907004415014621</c:v>
                </c:pt>
                <c:pt idx="839">
                  <c:v>0.86745989190200956</c:v>
                </c:pt>
                <c:pt idx="840">
                  <c:v>0.86657004415014638</c:v>
                </c:pt>
                <c:pt idx="841">
                  <c:v>0.85825378809620723</c:v>
                </c:pt>
                <c:pt idx="842">
                  <c:v>0.8516634332506946</c:v>
                </c:pt>
                <c:pt idx="843">
                  <c:v>0.84546662874088119</c:v>
                </c:pt>
                <c:pt idx="844">
                  <c:v>0.8343855531051223</c:v>
                </c:pt>
                <c:pt idx="845">
                  <c:v>0.81821256456887348</c:v>
                </c:pt>
                <c:pt idx="846">
                  <c:v>0.81222621915407789</c:v>
                </c:pt>
                <c:pt idx="847">
                  <c:v>0.80693189911945029</c:v>
                </c:pt>
                <c:pt idx="848">
                  <c:v>0.79630476641869075</c:v>
                </c:pt>
                <c:pt idx="849">
                  <c:v>0.78306149360702137</c:v>
                </c:pt>
                <c:pt idx="850">
                  <c:v>0.7651215129451191</c:v>
                </c:pt>
                <c:pt idx="851">
                  <c:v>0.75263307291702797</c:v>
                </c:pt>
                <c:pt idx="852">
                  <c:v>0.74268800697732407</c:v>
                </c:pt>
                <c:pt idx="853">
                  <c:v>0.73700526330369676</c:v>
                </c:pt>
                <c:pt idx="854">
                  <c:v>0.73024740936119903</c:v>
                </c:pt>
                <c:pt idx="855">
                  <c:v>0.72611465179705492</c:v>
                </c:pt>
                <c:pt idx="856">
                  <c:v>0.72764353031700779</c:v>
                </c:pt>
                <c:pt idx="857">
                  <c:v>0.73091888664231863</c:v>
                </c:pt>
                <c:pt idx="858">
                  <c:v>0.73253981901626786</c:v>
                </c:pt>
                <c:pt idx="859">
                  <c:v>0.73118188249217986</c:v>
                </c:pt>
                <c:pt idx="860">
                  <c:v>0.73182235997462852</c:v>
                </c:pt>
                <c:pt idx="861">
                  <c:v>0.73085814889959677</c:v>
                </c:pt>
                <c:pt idx="862">
                  <c:v>0.72954941581989985</c:v>
                </c:pt>
                <c:pt idx="863">
                  <c:v>0.72917325453926263</c:v>
                </c:pt>
                <c:pt idx="864">
                  <c:v>0.72832775671120986</c:v>
                </c:pt>
                <c:pt idx="865">
                  <c:v>0.72997329466196625</c:v>
                </c:pt>
                <c:pt idx="866">
                  <c:v>0.72985966120773393</c:v>
                </c:pt>
                <c:pt idx="867">
                  <c:v>0.7292067540610967</c:v>
                </c:pt>
                <c:pt idx="868">
                  <c:v>0.73167448188453732</c:v>
                </c:pt>
                <c:pt idx="869">
                  <c:v>0.73645506752206513</c:v>
                </c:pt>
                <c:pt idx="870">
                  <c:v>0.74679492226353161</c:v>
                </c:pt>
                <c:pt idx="871">
                  <c:v>0.75558337789662589</c:v>
                </c:pt>
                <c:pt idx="872">
                  <c:v>0.76725044484126614</c:v>
                </c:pt>
                <c:pt idx="873">
                  <c:v>0.77628187071170407</c:v>
                </c:pt>
                <c:pt idx="874">
                  <c:v>0.78326770655383748</c:v>
                </c:pt>
                <c:pt idx="875">
                  <c:v>0.77442561475698013</c:v>
                </c:pt>
                <c:pt idx="876">
                  <c:v>0.75924519245584932</c:v>
                </c:pt>
                <c:pt idx="877">
                  <c:v>0.72473842106447395</c:v>
                </c:pt>
                <c:pt idx="878">
                  <c:v>0.70483063002622026</c:v>
                </c:pt>
                <c:pt idx="879">
                  <c:v>0.69873936218367305</c:v>
                </c:pt>
                <c:pt idx="880">
                  <c:v>0.69792107994901076</c:v>
                </c:pt>
                <c:pt idx="881">
                  <c:v>0.69604465175794417</c:v>
                </c:pt>
                <c:pt idx="882">
                  <c:v>0.69619949215262222</c:v>
                </c:pt>
                <c:pt idx="883">
                  <c:v>0.6923966116044773</c:v>
                </c:pt>
                <c:pt idx="884">
                  <c:v>0.69216075285739698</c:v>
                </c:pt>
                <c:pt idx="885">
                  <c:v>0.68942294072791865</c:v>
                </c:pt>
                <c:pt idx="886">
                  <c:v>0.68820961389840818</c:v>
                </c:pt>
                <c:pt idx="887">
                  <c:v>0.69147928413893311</c:v>
                </c:pt>
                <c:pt idx="888">
                  <c:v>0.69029002323999855</c:v>
                </c:pt>
                <c:pt idx="889">
                  <c:v>0.69016424469805793</c:v>
                </c:pt>
                <c:pt idx="890">
                  <c:v>0.6920020096722751</c:v>
                </c:pt>
                <c:pt idx="891">
                  <c:v>0.69222653959311042</c:v>
                </c:pt>
                <c:pt idx="892">
                  <c:v>0.69500954267986803</c:v>
                </c:pt>
                <c:pt idx="893">
                  <c:v>0.69649166724528988</c:v>
                </c:pt>
                <c:pt idx="894">
                  <c:v>0.69657021869003877</c:v>
                </c:pt>
                <c:pt idx="895">
                  <c:v>0.68835809347359211</c:v>
                </c:pt>
                <c:pt idx="896">
                  <c:v>0.68357846887729801</c:v>
                </c:pt>
                <c:pt idx="897">
                  <c:v>0.68623031801087153</c:v>
                </c:pt>
                <c:pt idx="898">
                  <c:v>0.68524270469433057</c:v>
                </c:pt>
                <c:pt idx="899">
                  <c:v>0.67808216606761063</c:v>
                </c:pt>
                <c:pt idx="900">
                  <c:v>0.67427593090675486</c:v>
                </c:pt>
                <c:pt idx="901">
                  <c:v>0.66590264752671913</c:v>
                </c:pt>
                <c:pt idx="902">
                  <c:v>0.6612250045438024</c:v>
                </c:pt>
                <c:pt idx="903">
                  <c:v>0.6544565921701031</c:v>
                </c:pt>
                <c:pt idx="904">
                  <c:v>0.65050714322161163</c:v>
                </c:pt>
                <c:pt idx="905">
                  <c:v>0.64685087940253672</c:v>
                </c:pt>
                <c:pt idx="906">
                  <c:v>0.64690129021439546</c:v>
                </c:pt>
                <c:pt idx="907">
                  <c:v>0.65004447261768816</c:v>
                </c:pt>
                <c:pt idx="908">
                  <c:v>0.6521614349433571</c:v>
                </c:pt>
                <c:pt idx="909">
                  <c:v>0.65475548809872441</c:v>
                </c:pt>
                <c:pt idx="910">
                  <c:v>0.6562117496233808</c:v>
                </c:pt>
                <c:pt idx="911">
                  <c:v>0.65750000000000008</c:v>
                </c:pt>
                <c:pt idx="912">
                  <c:v>0.65302830944740375</c:v>
                </c:pt>
                <c:pt idx="913">
                  <c:v>0.64222202076744361</c:v>
                </c:pt>
                <c:pt idx="914">
                  <c:v>0.63036757551953615</c:v>
                </c:pt>
                <c:pt idx="915">
                  <c:v>0.62429211108795657</c:v>
                </c:pt>
                <c:pt idx="916">
                  <c:v>0.62005283000473876</c:v>
                </c:pt>
                <c:pt idx="917">
                  <c:v>0.62121094430958446</c:v>
                </c:pt>
                <c:pt idx="918">
                  <c:v>0.6222339754563504</c:v>
                </c:pt>
                <c:pt idx="919">
                  <c:v>0.62684198704313909</c:v>
                </c:pt>
                <c:pt idx="920">
                  <c:v>0.63153419303061253</c:v>
                </c:pt>
                <c:pt idx="921">
                  <c:v>0.64106779820709725</c:v>
                </c:pt>
                <c:pt idx="922">
                  <c:v>0.65172453465332025</c:v>
                </c:pt>
                <c:pt idx="923">
                  <c:v>0.66307678393871283</c:v>
                </c:pt>
                <c:pt idx="924">
                  <c:v>0.67404348853941887</c:v>
                </c:pt>
                <c:pt idx="925">
                  <c:v>0.68035070281407894</c:v>
                </c:pt>
                <c:pt idx="926">
                  <c:v>0.68695658238724522</c:v>
                </c:pt>
                <c:pt idx="927">
                  <c:v>0.69521267138587939</c:v>
                </c:pt>
                <c:pt idx="928">
                  <c:v>0.69980468128842932</c:v>
                </c:pt>
                <c:pt idx="929">
                  <c:v>0.69900210440692634</c:v>
                </c:pt>
                <c:pt idx="930">
                  <c:v>0.69973686557635995</c:v>
                </c:pt>
                <c:pt idx="931">
                  <c:v>0.70496479745928786</c:v>
                </c:pt>
                <c:pt idx="932">
                  <c:v>0.70496479745928786</c:v>
                </c:pt>
                <c:pt idx="933">
                  <c:v>0.70514472202465783</c:v>
                </c:pt>
                <c:pt idx="934">
                  <c:v>0.7062052038241311</c:v>
                </c:pt>
                <c:pt idx="935">
                  <c:v>0.70734079228418445</c:v>
                </c:pt>
                <c:pt idx="936">
                  <c:v>0.71040788222339146</c:v>
                </c:pt>
                <c:pt idx="937">
                  <c:v>0.71330558676655142</c:v>
                </c:pt>
                <c:pt idx="938">
                  <c:v>0.71662075979916562</c:v>
                </c:pt>
                <c:pt idx="939">
                  <c:v>0.7143346666880005</c:v>
                </c:pt>
                <c:pt idx="940">
                  <c:v>0.71371836709671588</c:v>
                </c:pt>
                <c:pt idx="941">
                  <c:v>0.70757359312880708</c:v>
                </c:pt>
                <c:pt idx="942">
                  <c:v>0.7025600690201943</c:v>
                </c:pt>
                <c:pt idx="943">
                  <c:v>0.69774462396668535</c:v>
                </c:pt>
                <c:pt idx="944">
                  <c:v>0.69557663217266885</c:v>
                </c:pt>
                <c:pt idx="945">
                  <c:v>0.68843255444978646</c:v>
                </c:pt>
                <c:pt idx="946">
                  <c:v>0.67185401010039081</c:v>
                </c:pt>
                <c:pt idx="947">
                  <c:v>0.66081426479141248</c:v>
                </c:pt>
                <c:pt idx="948">
                  <c:v>0.65041246918244588</c:v>
                </c:pt>
                <c:pt idx="949">
                  <c:v>0.64236684822459633</c:v>
                </c:pt>
                <c:pt idx="950">
                  <c:v>0.6329505787709484</c:v>
                </c:pt>
                <c:pt idx="951">
                  <c:v>0.62821286502289431</c:v>
                </c:pt>
                <c:pt idx="952">
                  <c:v>0.62401878816760248</c:v>
                </c:pt>
                <c:pt idx="953">
                  <c:v>0.62783603440712865</c:v>
                </c:pt>
                <c:pt idx="954">
                  <c:v>0.62563175987151987</c:v>
                </c:pt>
                <c:pt idx="955">
                  <c:v>0.62382816743157876</c:v>
                </c:pt>
                <c:pt idx="956">
                  <c:v>0.62432166768732156</c:v>
                </c:pt>
                <c:pt idx="957">
                  <c:v>0.62611678031368045</c:v>
                </c:pt>
                <c:pt idx="958">
                  <c:v>0.62932013943495657</c:v>
                </c:pt>
                <c:pt idx="959">
                  <c:v>0.6316642157468495</c:v>
                </c:pt>
                <c:pt idx="960">
                  <c:v>0.63382023993206493</c:v>
                </c:pt>
                <c:pt idx="961">
                  <c:v>0.63456671612267812</c:v>
                </c:pt>
                <c:pt idx="962">
                  <c:v>0.63210405423915383</c:v>
                </c:pt>
                <c:pt idx="963">
                  <c:v>0.63185738498858901</c:v>
                </c:pt>
                <c:pt idx="964">
                  <c:v>0.62</c:v>
                </c:pt>
                <c:pt idx="965">
                  <c:v>0.61188460489129015</c:v>
                </c:pt>
                <c:pt idx="966">
                  <c:v>0.60569958370002908</c:v>
                </c:pt>
                <c:pt idx="967">
                  <c:v>0.59742223732557065</c:v>
                </c:pt>
                <c:pt idx="968">
                  <c:v>0.58808216606761077</c:v>
                </c:pt>
                <c:pt idx="969">
                  <c:v>0.58070518626393763</c:v>
                </c:pt>
                <c:pt idx="970">
                  <c:v>0.57340762887573038</c:v>
                </c:pt>
                <c:pt idx="971">
                  <c:v>0.56828956687048893</c:v>
                </c:pt>
                <c:pt idx="972">
                  <c:v>0.56438133800418289</c:v>
                </c:pt>
                <c:pt idx="973">
                  <c:v>0.56196643124182222</c:v>
                </c:pt>
                <c:pt idx="974">
                  <c:v>0.55907922042363678</c:v>
                </c:pt>
                <c:pt idx="975">
                  <c:v>0.55527229615999207</c:v>
                </c:pt>
                <c:pt idx="976">
                  <c:v>0.54623484987591664</c:v>
                </c:pt>
                <c:pt idx="977">
                  <c:v>0.53531394368633523</c:v>
                </c:pt>
                <c:pt idx="978">
                  <c:v>0.530121512945119</c:v>
                </c:pt>
                <c:pt idx="979">
                  <c:v>0.53003087008001137</c:v>
                </c:pt>
                <c:pt idx="980">
                  <c:v>0.53872116024408867</c:v>
                </c:pt>
                <c:pt idx="981">
                  <c:v>0.54460162279053104</c:v>
                </c:pt>
                <c:pt idx="982">
                  <c:v>0.54508019416517051</c:v>
                </c:pt>
                <c:pt idx="983">
                  <c:v>0.55091243723685046</c:v>
                </c:pt>
                <c:pt idx="984">
                  <c:v>0.548066880162971</c:v>
                </c:pt>
                <c:pt idx="985">
                  <c:v>0.54858370206670148</c:v>
                </c:pt>
                <c:pt idx="986">
                  <c:v>0.5494689852753637</c:v>
                </c:pt>
                <c:pt idx="987">
                  <c:v>0.54985886742196477</c:v>
                </c:pt>
                <c:pt idx="988">
                  <c:v>0.54970958284626936</c:v>
                </c:pt>
                <c:pt idx="989">
                  <c:v>0.54856394947459719</c:v>
                </c:pt>
                <c:pt idx="990">
                  <c:v>0.54856394947459708</c:v>
                </c:pt>
                <c:pt idx="991">
                  <c:v>0.52605740405922963</c:v>
                </c:pt>
                <c:pt idx="992">
                  <c:v>0.50608624964943705</c:v>
                </c:pt>
                <c:pt idx="993">
                  <c:v>0.46362329296181448</c:v>
                </c:pt>
                <c:pt idx="994">
                  <c:v>0.44604118145856636</c:v>
                </c:pt>
                <c:pt idx="995">
                  <c:v>0.43231147197651076</c:v>
                </c:pt>
                <c:pt idx="996">
                  <c:v>0.42921521511789595</c:v>
                </c:pt>
                <c:pt idx="997">
                  <c:v>0.43489728436187663</c:v>
                </c:pt>
                <c:pt idx="998">
                  <c:v>0.44380463220131128</c:v>
                </c:pt>
                <c:pt idx="999">
                  <c:v>0.45408624843510448</c:v>
                </c:pt>
                <c:pt idx="1000">
                  <c:v>0.46525827542040282</c:v>
                </c:pt>
                <c:pt idx="1001">
                  <c:v>0.478191535604024</c:v>
                </c:pt>
                <c:pt idx="1002">
                  <c:v>0.49215496057405672</c:v>
                </c:pt>
                <c:pt idx="1003">
                  <c:v>0.50682315711130266</c:v>
                </c:pt>
                <c:pt idx="1004">
                  <c:v>0.52525067567691308</c:v>
                </c:pt>
                <c:pt idx="1005">
                  <c:v>0.5420602085696119</c:v>
                </c:pt>
                <c:pt idx="1006">
                  <c:v>0.56103614851420636</c:v>
                </c:pt>
                <c:pt idx="1007">
                  <c:v>0.57922249435780593</c:v>
                </c:pt>
                <c:pt idx="1008">
                  <c:v>0.60019803835130092</c:v>
                </c:pt>
                <c:pt idx="1009">
                  <c:v>0.62973397545635057</c:v>
                </c:pt>
                <c:pt idx="1010">
                  <c:v>0.65774245436712109</c:v>
                </c:pt>
                <c:pt idx="1011">
                  <c:v>0.65603757208114655</c:v>
                </c:pt>
                <c:pt idx="1012">
                  <c:v>0.65371963387264298</c:v>
                </c:pt>
                <c:pt idx="1013">
                  <c:v>0.65850000000000009</c:v>
                </c:pt>
                <c:pt idx="1014">
                  <c:v>0.66149375024412171</c:v>
                </c:pt>
                <c:pt idx="1015">
                  <c:v>0.67071274632329403</c:v>
                </c:pt>
                <c:pt idx="1016">
                  <c:v>0.68155135398291378</c:v>
                </c:pt>
                <c:pt idx="1017">
                  <c:v>0.68964660356836915</c:v>
                </c:pt>
                <c:pt idx="1018">
                  <c:v>0.69123758482300146</c:v>
                </c:pt>
                <c:pt idx="1019">
                  <c:v>0.69075086207921621</c:v>
                </c:pt>
                <c:pt idx="1020">
                  <c:v>0.68960826650860652</c:v>
                </c:pt>
                <c:pt idx="1021">
                  <c:v>0.68898406381157173</c:v>
                </c:pt>
                <c:pt idx="1022">
                  <c:v>0.68639757040796567</c:v>
                </c:pt>
                <c:pt idx="1023">
                  <c:v>0.68298560857106938</c:v>
                </c:pt>
                <c:pt idx="1024">
                  <c:v>0.68162368620691971</c:v>
                </c:pt>
                <c:pt idx="1025">
                  <c:v>0.68196620933093499</c:v>
                </c:pt>
                <c:pt idx="1026">
                  <c:v>0.68325765385825266</c:v>
                </c:pt>
                <c:pt idx="1027">
                  <c:v>0.68107006545557447</c:v>
                </c:pt>
                <c:pt idx="1028">
                  <c:v>0.68039831575741971</c:v>
                </c:pt>
                <c:pt idx="1029">
                  <c:v>0.68039831575741971</c:v>
                </c:pt>
                <c:pt idx="1030">
                  <c:v>0.6797401328600059</c:v>
                </c:pt>
                <c:pt idx="1031">
                  <c:v>0.68271182579541545</c:v>
                </c:pt>
                <c:pt idx="1032">
                  <c:v>0.66892319143909129</c:v>
                </c:pt>
                <c:pt idx="1033">
                  <c:v>0.65876467338317546</c:v>
                </c:pt>
                <c:pt idx="1034">
                  <c:v>0.64821822889324765</c:v>
                </c:pt>
                <c:pt idx="1035">
                  <c:v>0.64048577400308115</c:v>
                </c:pt>
                <c:pt idx="1036">
                  <c:v>0.63413116227745414</c:v>
                </c:pt>
                <c:pt idx="1037">
                  <c:v>0.62688794510907975</c:v>
                </c:pt>
                <c:pt idx="1038">
                  <c:v>0.62382283377316072</c:v>
                </c:pt>
                <c:pt idx="1039">
                  <c:v>0.62158355855896985</c:v>
                </c:pt>
                <c:pt idx="1040">
                  <c:v>0.62131201525530488</c:v>
                </c:pt>
                <c:pt idx="1041">
                  <c:v>0.62092377804903243</c:v>
                </c:pt>
                <c:pt idx="1042">
                  <c:v>0.61950000000000027</c:v>
                </c:pt>
                <c:pt idx="1043">
                  <c:v>0.61897650044640218</c:v>
                </c:pt>
                <c:pt idx="1044">
                  <c:v>0.61680251305299361</c:v>
                </c:pt>
                <c:pt idx="1045">
                  <c:v>0.61860194808715263</c:v>
                </c:pt>
                <c:pt idx="1046">
                  <c:v>0.61894003595686486</c:v>
                </c:pt>
                <c:pt idx="1047">
                  <c:v>0.61654294792448716</c:v>
                </c:pt>
                <c:pt idx="1048">
                  <c:v>0.61616079848582161</c:v>
                </c:pt>
                <c:pt idx="1049">
                  <c:v>0.61599214356255561</c:v>
                </c:pt>
                <c:pt idx="1050">
                  <c:v>0.61831914184993975</c:v>
                </c:pt>
                <c:pt idx="1051">
                  <c:v>0.62474252232334448</c:v>
                </c:pt>
                <c:pt idx="1052">
                  <c:v>0.62365037688680136</c:v>
                </c:pt>
                <c:pt idx="1053">
                  <c:v>0.62377084057215759</c:v>
                </c:pt>
                <c:pt idx="1054">
                  <c:v>0.62453889096650894</c:v>
                </c:pt>
                <c:pt idx="1055">
                  <c:v>0.62390016611341514</c:v>
                </c:pt>
              </c:numCache>
            </c:numRef>
          </c:val>
          <c:smooth val="0"/>
        </c:ser>
        <c:ser>
          <c:idx val="3"/>
          <c:order val="4"/>
          <c:tx>
            <c:v>Price</c:v>
          </c:tx>
          <c:spPr>
            <a:ln w="12700">
              <a:solidFill>
                <a:srgbClr val="FFFFFF"/>
              </a:solidFill>
              <a:prstDash val="solid"/>
            </a:ln>
          </c:spPr>
          <c:marker>
            <c:symbol val="none"/>
          </c:marker>
          <c:cat>
            <c:numRef>
              <c:f>SPL!$A$1400:$A$2456</c:f>
              <c:numCache>
                <c:formatCode>m/d/yyyy</c:formatCode>
                <c:ptCount val="1057"/>
                <c:pt idx="0">
                  <c:v>40366</c:v>
                </c:pt>
                <c:pt idx="1">
                  <c:v>40367</c:v>
                </c:pt>
                <c:pt idx="2">
                  <c:v>40368</c:v>
                </c:pt>
                <c:pt idx="3">
                  <c:v>40371</c:v>
                </c:pt>
                <c:pt idx="4">
                  <c:v>40372</c:v>
                </c:pt>
                <c:pt idx="5">
                  <c:v>40373</c:v>
                </c:pt>
                <c:pt idx="6">
                  <c:v>40374</c:v>
                </c:pt>
                <c:pt idx="7">
                  <c:v>40375</c:v>
                </c:pt>
                <c:pt idx="8">
                  <c:v>40378</c:v>
                </c:pt>
                <c:pt idx="9">
                  <c:v>40379</c:v>
                </c:pt>
                <c:pt idx="10">
                  <c:v>40380</c:v>
                </c:pt>
                <c:pt idx="11">
                  <c:v>40381</c:v>
                </c:pt>
                <c:pt idx="12">
                  <c:v>40382</c:v>
                </c:pt>
                <c:pt idx="13">
                  <c:v>40385</c:v>
                </c:pt>
                <c:pt idx="14">
                  <c:v>40386</c:v>
                </c:pt>
                <c:pt idx="15">
                  <c:v>40387</c:v>
                </c:pt>
                <c:pt idx="16">
                  <c:v>40388</c:v>
                </c:pt>
                <c:pt idx="17">
                  <c:v>40389</c:v>
                </c:pt>
                <c:pt idx="18">
                  <c:v>40392</c:v>
                </c:pt>
                <c:pt idx="19">
                  <c:v>40393</c:v>
                </c:pt>
                <c:pt idx="20">
                  <c:v>40394</c:v>
                </c:pt>
                <c:pt idx="21">
                  <c:v>40395</c:v>
                </c:pt>
                <c:pt idx="22">
                  <c:v>40396</c:v>
                </c:pt>
                <c:pt idx="23">
                  <c:v>40399</c:v>
                </c:pt>
                <c:pt idx="24">
                  <c:v>40400</c:v>
                </c:pt>
                <c:pt idx="25">
                  <c:v>40401</c:v>
                </c:pt>
                <c:pt idx="26">
                  <c:v>40402</c:v>
                </c:pt>
                <c:pt idx="27">
                  <c:v>40403</c:v>
                </c:pt>
                <c:pt idx="28">
                  <c:v>40406</c:v>
                </c:pt>
                <c:pt idx="29">
                  <c:v>40407</c:v>
                </c:pt>
                <c:pt idx="30">
                  <c:v>40408</c:v>
                </c:pt>
                <c:pt idx="31">
                  <c:v>40409</c:v>
                </c:pt>
                <c:pt idx="32">
                  <c:v>40410</c:v>
                </c:pt>
                <c:pt idx="33">
                  <c:v>40413</c:v>
                </c:pt>
                <c:pt idx="34">
                  <c:v>40414</c:v>
                </c:pt>
                <c:pt idx="35">
                  <c:v>40415</c:v>
                </c:pt>
                <c:pt idx="36">
                  <c:v>40416</c:v>
                </c:pt>
                <c:pt idx="37">
                  <c:v>40417</c:v>
                </c:pt>
                <c:pt idx="38">
                  <c:v>40420</c:v>
                </c:pt>
                <c:pt idx="39">
                  <c:v>40421</c:v>
                </c:pt>
                <c:pt idx="40">
                  <c:v>40422</c:v>
                </c:pt>
                <c:pt idx="41">
                  <c:v>40423</c:v>
                </c:pt>
                <c:pt idx="42">
                  <c:v>40424</c:v>
                </c:pt>
                <c:pt idx="43">
                  <c:v>40427</c:v>
                </c:pt>
                <c:pt idx="44">
                  <c:v>40428</c:v>
                </c:pt>
                <c:pt idx="45">
                  <c:v>40429</c:v>
                </c:pt>
                <c:pt idx="46">
                  <c:v>40430</c:v>
                </c:pt>
                <c:pt idx="47">
                  <c:v>40431</c:v>
                </c:pt>
                <c:pt idx="48">
                  <c:v>40434</c:v>
                </c:pt>
                <c:pt idx="49">
                  <c:v>40435</c:v>
                </c:pt>
                <c:pt idx="50">
                  <c:v>40436</c:v>
                </c:pt>
                <c:pt idx="51">
                  <c:v>40437</c:v>
                </c:pt>
                <c:pt idx="52">
                  <c:v>40438</c:v>
                </c:pt>
                <c:pt idx="53">
                  <c:v>40441</c:v>
                </c:pt>
                <c:pt idx="54">
                  <c:v>40442</c:v>
                </c:pt>
                <c:pt idx="55">
                  <c:v>40443</c:v>
                </c:pt>
                <c:pt idx="56">
                  <c:v>40444</c:v>
                </c:pt>
                <c:pt idx="57">
                  <c:v>40445</c:v>
                </c:pt>
                <c:pt idx="58">
                  <c:v>40448</c:v>
                </c:pt>
                <c:pt idx="59">
                  <c:v>40449</c:v>
                </c:pt>
                <c:pt idx="60">
                  <c:v>40450</c:v>
                </c:pt>
                <c:pt idx="61">
                  <c:v>40451</c:v>
                </c:pt>
                <c:pt idx="62">
                  <c:v>40455</c:v>
                </c:pt>
                <c:pt idx="63">
                  <c:v>40456</c:v>
                </c:pt>
                <c:pt idx="64">
                  <c:v>40457</c:v>
                </c:pt>
                <c:pt idx="65">
                  <c:v>40458</c:v>
                </c:pt>
                <c:pt idx="66">
                  <c:v>40459</c:v>
                </c:pt>
                <c:pt idx="67">
                  <c:v>40462</c:v>
                </c:pt>
                <c:pt idx="68">
                  <c:v>40463</c:v>
                </c:pt>
                <c:pt idx="69">
                  <c:v>40464</c:v>
                </c:pt>
                <c:pt idx="70">
                  <c:v>40465</c:v>
                </c:pt>
                <c:pt idx="71">
                  <c:v>40466</c:v>
                </c:pt>
                <c:pt idx="72">
                  <c:v>40469</c:v>
                </c:pt>
                <c:pt idx="73">
                  <c:v>40470</c:v>
                </c:pt>
                <c:pt idx="74">
                  <c:v>40471</c:v>
                </c:pt>
                <c:pt idx="75">
                  <c:v>40472</c:v>
                </c:pt>
                <c:pt idx="76">
                  <c:v>40473</c:v>
                </c:pt>
                <c:pt idx="77">
                  <c:v>40476</c:v>
                </c:pt>
                <c:pt idx="78">
                  <c:v>40477</c:v>
                </c:pt>
                <c:pt idx="79">
                  <c:v>40478</c:v>
                </c:pt>
                <c:pt idx="80">
                  <c:v>40479</c:v>
                </c:pt>
                <c:pt idx="81">
                  <c:v>40480</c:v>
                </c:pt>
                <c:pt idx="82">
                  <c:v>40483</c:v>
                </c:pt>
                <c:pt idx="83">
                  <c:v>40484</c:v>
                </c:pt>
                <c:pt idx="84">
                  <c:v>40485</c:v>
                </c:pt>
                <c:pt idx="85">
                  <c:v>40486</c:v>
                </c:pt>
                <c:pt idx="86">
                  <c:v>40487</c:v>
                </c:pt>
                <c:pt idx="87">
                  <c:v>40490</c:v>
                </c:pt>
                <c:pt idx="88">
                  <c:v>40491</c:v>
                </c:pt>
                <c:pt idx="89">
                  <c:v>40492</c:v>
                </c:pt>
                <c:pt idx="90">
                  <c:v>40493</c:v>
                </c:pt>
                <c:pt idx="91">
                  <c:v>40494</c:v>
                </c:pt>
                <c:pt idx="92">
                  <c:v>40497</c:v>
                </c:pt>
                <c:pt idx="93">
                  <c:v>40498</c:v>
                </c:pt>
                <c:pt idx="94">
                  <c:v>40499</c:v>
                </c:pt>
                <c:pt idx="95">
                  <c:v>40500</c:v>
                </c:pt>
                <c:pt idx="96">
                  <c:v>40501</c:v>
                </c:pt>
                <c:pt idx="97">
                  <c:v>40504</c:v>
                </c:pt>
                <c:pt idx="98">
                  <c:v>40505</c:v>
                </c:pt>
                <c:pt idx="99">
                  <c:v>40506</c:v>
                </c:pt>
                <c:pt idx="100">
                  <c:v>40507</c:v>
                </c:pt>
                <c:pt idx="101">
                  <c:v>40508</c:v>
                </c:pt>
                <c:pt idx="102">
                  <c:v>40511</c:v>
                </c:pt>
                <c:pt idx="103">
                  <c:v>40512</c:v>
                </c:pt>
                <c:pt idx="104">
                  <c:v>40513</c:v>
                </c:pt>
                <c:pt idx="105">
                  <c:v>40514</c:v>
                </c:pt>
                <c:pt idx="106">
                  <c:v>40515</c:v>
                </c:pt>
                <c:pt idx="107">
                  <c:v>40518</c:v>
                </c:pt>
                <c:pt idx="108">
                  <c:v>40519</c:v>
                </c:pt>
                <c:pt idx="109">
                  <c:v>40520</c:v>
                </c:pt>
                <c:pt idx="110">
                  <c:v>40521</c:v>
                </c:pt>
                <c:pt idx="111">
                  <c:v>40522</c:v>
                </c:pt>
                <c:pt idx="112">
                  <c:v>40525</c:v>
                </c:pt>
                <c:pt idx="113">
                  <c:v>40526</c:v>
                </c:pt>
                <c:pt idx="114">
                  <c:v>40527</c:v>
                </c:pt>
                <c:pt idx="115">
                  <c:v>40528</c:v>
                </c:pt>
                <c:pt idx="116">
                  <c:v>40529</c:v>
                </c:pt>
                <c:pt idx="117">
                  <c:v>40532</c:v>
                </c:pt>
                <c:pt idx="118">
                  <c:v>40533</c:v>
                </c:pt>
                <c:pt idx="119">
                  <c:v>40534</c:v>
                </c:pt>
                <c:pt idx="120">
                  <c:v>40535</c:v>
                </c:pt>
                <c:pt idx="121">
                  <c:v>40536</c:v>
                </c:pt>
                <c:pt idx="122">
                  <c:v>40541</c:v>
                </c:pt>
                <c:pt idx="123">
                  <c:v>40547</c:v>
                </c:pt>
                <c:pt idx="124">
                  <c:v>40548</c:v>
                </c:pt>
                <c:pt idx="125">
                  <c:v>40549</c:v>
                </c:pt>
                <c:pt idx="126">
                  <c:v>40550</c:v>
                </c:pt>
                <c:pt idx="127">
                  <c:v>40553</c:v>
                </c:pt>
                <c:pt idx="128">
                  <c:v>40554</c:v>
                </c:pt>
                <c:pt idx="129">
                  <c:v>40555</c:v>
                </c:pt>
                <c:pt idx="130">
                  <c:v>40556</c:v>
                </c:pt>
                <c:pt idx="131">
                  <c:v>40557</c:v>
                </c:pt>
                <c:pt idx="132">
                  <c:v>40560</c:v>
                </c:pt>
                <c:pt idx="133">
                  <c:v>40561</c:v>
                </c:pt>
                <c:pt idx="134">
                  <c:v>40562</c:v>
                </c:pt>
                <c:pt idx="135">
                  <c:v>40563</c:v>
                </c:pt>
                <c:pt idx="136">
                  <c:v>40564</c:v>
                </c:pt>
                <c:pt idx="137">
                  <c:v>40567</c:v>
                </c:pt>
                <c:pt idx="138">
                  <c:v>40568</c:v>
                </c:pt>
                <c:pt idx="139">
                  <c:v>40570</c:v>
                </c:pt>
                <c:pt idx="140">
                  <c:v>40571</c:v>
                </c:pt>
                <c:pt idx="141">
                  <c:v>40574</c:v>
                </c:pt>
                <c:pt idx="142">
                  <c:v>40575</c:v>
                </c:pt>
                <c:pt idx="143">
                  <c:v>40576</c:v>
                </c:pt>
                <c:pt idx="144">
                  <c:v>40577</c:v>
                </c:pt>
                <c:pt idx="145">
                  <c:v>40578</c:v>
                </c:pt>
                <c:pt idx="146">
                  <c:v>40581</c:v>
                </c:pt>
                <c:pt idx="147">
                  <c:v>40582</c:v>
                </c:pt>
                <c:pt idx="148">
                  <c:v>40583</c:v>
                </c:pt>
                <c:pt idx="149">
                  <c:v>40584</c:v>
                </c:pt>
                <c:pt idx="150">
                  <c:v>40585</c:v>
                </c:pt>
                <c:pt idx="151">
                  <c:v>40588</c:v>
                </c:pt>
                <c:pt idx="152">
                  <c:v>40589</c:v>
                </c:pt>
                <c:pt idx="153">
                  <c:v>40590</c:v>
                </c:pt>
                <c:pt idx="154">
                  <c:v>40591</c:v>
                </c:pt>
                <c:pt idx="155">
                  <c:v>40592</c:v>
                </c:pt>
                <c:pt idx="156">
                  <c:v>40595</c:v>
                </c:pt>
                <c:pt idx="157">
                  <c:v>40596</c:v>
                </c:pt>
                <c:pt idx="158">
                  <c:v>40597</c:v>
                </c:pt>
                <c:pt idx="159">
                  <c:v>40598</c:v>
                </c:pt>
                <c:pt idx="160">
                  <c:v>40599</c:v>
                </c:pt>
                <c:pt idx="161">
                  <c:v>40602</c:v>
                </c:pt>
                <c:pt idx="162">
                  <c:v>40603</c:v>
                </c:pt>
                <c:pt idx="163">
                  <c:v>40604</c:v>
                </c:pt>
                <c:pt idx="164">
                  <c:v>40605</c:v>
                </c:pt>
                <c:pt idx="165">
                  <c:v>40606</c:v>
                </c:pt>
                <c:pt idx="166">
                  <c:v>40609</c:v>
                </c:pt>
                <c:pt idx="167">
                  <c:v>40610</c:v>
                </c:pt>
                <c:pt idx="168">
                  <c:v>40611</c:v>
                </c:pt>
                <c:pt idx="169">
                  <c:v>40612</c:v>
                </c:pt>
                <c:pt idx="170">
                  <c:v>40613</c:v>
                </c:pt>
                <c:pt idx="171">
                  <c:v>40616</c:v>
                </c:pt>
                <c:pt idx="172">
                  <c:v>40617</c:v>
                </c:pt>
                <c:pt idx="173">
                  <c:v>40618</c:v>
                </c:pt>
                <c:pt idx="174">
                  <c:v>40619</c:v>
                </c:pt>
                <c:pt idx="175">
                  <c:v>40620</c:v>
                </c:pt>
                <c:pt idx="176">
                  <c:v>40623</c:v>
                </c:pt>
                <c:pt idx="177">
                  <c:v>40624</c:v>
                </c:pt>
                <c:pt idx="178">
                  <c:v>40625</c:v>
                </c:pt>
                <c:pt idx="179">
                  <c:v>40626</c:v>
                </c:pt>
                <c:pt idx="180">
                  <c:v>40627</c:v>
                </c:pt>
                <c:pt idx="181">
                  <c:v>40630</c:v>
                </c:pt>
                <c:pt idx="182">
                  <c:v>40631</c:v>
                </c:pt>
                <c:pt idx="183">
                  <c:v>40632</c:v>
                </c:pt>
                <c:pt idx="184">
                  <c:v>40633</c:v>
                </c:pt>
                <c:pt idx="185">
                  <c:v>40634</c:v>
                </c:pt>
                <c:pt idx="186">
                  <c:v>40637</c:v>
                </c:pt>
                <c:pt idx="187">
                  <c:v>40638</c:v>
                </c:pt>
                <c:pt idx="188">
                  <c:v>40639</c:v>
                </c:pt>
                <c:pt idx="189">
                  <c:v>40640</c:v>
                </c:pt>
                <c:pt idx="190">
                  <c:v>40641</c:v>
                </c:pt>
                <c:pt idx="191">
                  <c:v>40644</c:v>
                </c:pt>
                <c:pt idx="192">
                  <c:v>40645</c:v>
                </c:pt>
                <c:pt idx="193">
                  <c:v>40646</c:v>
                </c:pt>
                <c:pt idx="194">
                  <c:v>40647</c:v>
                </c:pt>
                <c:pt idx="195">
                  <c:v>40648</c:v>
                </c:pt>
                <c:pt idx="196">
                  <c:v>40651</c:v>
                </c:pt>
                <c:pt idx="197">
                  <c:v>40652</c:v>
                </c:pt>
                <c:pt idx="198">
                  <c:v>40653</c:v>
                </c:pt>
                <c:pt idx="199">
                  <c:v>40654</c:v>
                </c:pt>
                <c:pt idx="200">
                  <c:v>40660</c:v>
                </c:pt>
                <c:pt idx="201">
                  <c:v>40661</c:v>
                </c:pt>
                <c:pt idx="202">
                  <c:v>40662</c:v>
                </c:pt>
                <c:pt idx="203">
                  <c:v>40665</c:v>
                </c:pt>
                <c:pt idx="204">
                  <c:v>40666</c:v>
                </c:pt>
                <c:pt idx="205">
                  <c:v>40667</c:v>
                </c:pt>
                <c:pt idx="206">
                  <c:v>40668</c:v>
                </c:pt>
                <c:pt idx="207">
                  <c:v>40669</c:v>
                </c:pt>
                <c:pt idx="208">
                  <c:v>40672</c:v>
                </c:pt>
                <c:pt idx="209">
                  <c:v>40673</c:v>
                </c:pt>
                <c:pt idx="210">
                  <c:v>40674</c:v>
                </c:pt>
                <c:pt idx="211">
                  <c:v>40675</c:v>
                </c:pt>
                <c:pt idx="212">
                  <c:v>40676</c:v>
                </c:pt>
                <c:pt idx="213">
                  <c:v>40679</c:v>
                </c:pt>
                <c:pt idx="214">
                  <c:v>40680</c:v>
                </c:pt>
                <c:pt idx="215">
                  <c:v>40681</c:v>
                </c:pt>
                <c:pt idx="216">
                  <c:v>40682</c:v>
                </c:pt>
                <c:pt idx="217">
                  <c:v>40683</c:v>
                </c:pt>
                <c:pt idx="218">
                  <c:v>40686</c:v>
                </c:pt>
                <c:pt idx="219">
                  <c:v>40687</c:v>
                </c:pt>
                <c:pt idx="220">
                  <c:v>40688</c:v>
                </c:pt>
                <c:pt idx="221">
                  <c:v>40689</c:v>
                </c:pt>
                <c:pt idx="222">
                  <c:v>40690</c:v>
                </c:pt>
                <c:pt idx="223">
                  <c:v>40693</c:v>
                </c:pt>
                <c:pt idx="224">
                  <c:v>40694</c:v>
                </c:pt>
                <c:pt idx="225">
                  <c:v>40695</c:v>
                </c:pt>
                <c:pt idx="226">
                  <c:v>40696</c:v>
                </c:pt>
                <c:pt idx="227">
                  <c:v>40697</c:v>
                </c:pt>
                <c:pt idx="228">
                  <c:v>40700</c:v>
                </c:pt>
                <c:pt idx="229">
                  <c:v>40701</c:v>
                </c:pt>
                <c:pt idx="230">
                  <c:v>40702</c:v>
                </c:pt>
                <c:pt idx="231">
                  <c:v>40703</c:v>
                </c:pt>
                <c:pt idx="232">
                  <c:v>40704</c:v>
                </c:pt>
                <c:pt idx="233">
                  <c:v>40708</c:v>
                </c:pt>
                <c:pt idx="234">
                  <c:v>40709</c:v>
                </c:pt>
                <c:pt idx="235">
                  <c:v>40710</c:v>
                </c:pt>
                <c:pt idx="236">
                  <c:v>40711</c:v>
                </c:pt>
                <c:pt idx="237">
                  <c:v>40714</c:v>
                </c:pt>
                <c:pt idx="238">
                  <c:v>40715</c:v>
                </c:pt>
                <c:pt idx="239">
                  <c:v>40716</c:v>
                </c:pt>
                <c:pt idx="240">
                  <c:v>40717</c:v>
                </c:pt>
                <c:pt idx="241">
                  <c:v>40718</c:v>
                </c:pt>
                <c:pt idx="242">
                  <c:v>40721</c:v>
                </c:pt>
                <c:pt idx="243">
                  <c:v>40722</c:v>
                </c:pt>
                <c:pt idx="244">
                  <c:v>40723</c:v>
                </c:pt>
                <c:pt idx="245">
                  <c:v>40724</c:v>
                </c:pt>
                <c:pt idx="246">
                  <c:v>40725</c:v>
                </c:pt>
                <c:pt idx="247">
                  <c:v>40728</c:v>
                </c:pt>
                <c:pt idx="248">
                  <c:v>40729</c:v>
                </c:pt>
                <c:pt idx="249">
                  <c:v>40730</c:v>
                </c:pt>
                <c:pt idx="250">
                  <c:v>40731</c:v>
                </c:pt>
                <c:pt idx="251">
                  <c:v>40732</c:v>
                </c:pt>
                <c:pt idx="252">
                  <c:v>40735</c:v>
                </c:pt>
                <c:pt idx="253">
                  <c:v>40736</c:v>
                </c:pt>
                <c:pt idx="254">
                  <c:v>40737</c:v>
                </c:pt>
                <c:pt idx="255">
                  <c:v>40738</c:v>
                </c:pt>
                <c:pt idx="256">
                  <c:v>40739</c:v>
                </c:pt>
                <c:pt idx="257">
                  <c:v>40742</c:v>
                </c:pt>
                <c:pt idx="258">
                  <c:v>40743</c:v>
                </c:pt>
                <c:pt idx="259">
                  <c:v>40744</c:v>
                </c:pt>
                <c:pt idx="260">
                  <c:v>40745</c:v>
                </c:pt>
                <c:pt idx="261">
                  <c:v>40746</c:v>
                </c:pt>
                <c:pt idx="262">
                  <c:v>40749</c:v>
                </c:pt>
                <c:pt idx="263">
                  <c:v>40750</c:v>
                </c:pt>
                <c:pt idx="264">
                  <c:v>40751</c:v>
                </c:pt>
                <c:pt idx="265">
                  <c:v>40752</c:v>
                </c:pt>
                <c:pt idx="266">
                  <c:v>40753</c:v>
                </c:pt>
                <c:pt idx="267">
                  <c:v>40756</c:v>
                </c:pt>
                <c:pt idx="268">
                  <c:v>40757</c:v>
                </c:pt>
                <c:pt idx="269">
                  <c:v>40758</c:v>
                </c:pt>
                <c:pt idx="270">
                  <c:v>40759</c:v>
                </c:pt>
                <c:pt idx="271">
                  <c:v>40760</c:v>
                </c:pt>
                <c:pt idx="272">
                  <c:v>40763</c:v>
                </c:pt>
                <c:pt idx="273">
                  <c:v>40764</c:v>
                </c:pt>
                <c:pt idx="274">
                  <c:v>40765</c:v>
                </c:pt>
                <c:pt idx="275">
                  <c:v>40766</c:v>
                </c:pt>
                <c:pt idx="276">
                  <c:v>40767</c:v>
                </c:pt>
                <c:pt idx="277">
                  <c:v>40770</c:v>
                </c:pt>
                <c:pt idx="278">
                  <c:v>40771</c:v>
                </c:pt>
                <c:pt idx="279">
                  <c:v>40772</c:v>
                </c:pt>
                <c:pt idx="280">
                  <c:v>40773</c:v>
                </c:pt>
                <c:pt idx="281">
                  <c:v>40774</c:v>
                </c:pt>
                <c:pt idx="282">
                  <c:v>40777</c:v>
                </c:pt>
                <c:pt idx="283">
                  <c:v>40778</c:v>
                </c:pt>
                <c:pt idx="284">
                  <c:v>40779</c:v>
                </c:pt>
                <c:pt idx="285">
                  <c:v>40780</c:v>
                </c:pt>
                <c:pt idx="286">
                  <c:v>40781</c:v>
                </c:pt>
                <c:pt idx="287">
                  <c:v>40784</c:v>
                </c:pt>
                <c:pt idx="288">
                  <c:v>40785</c:v>
                </c:pt>
                <c:pt idx="289">
                  <c:v>40786</c:v>
                </c:pt>
                <c:pt idx="290">
                  <c:v>40787</c:v>
                </c:pt>
                <c:pt idx="291">
                  <c:v>40788</c:v>
                </c:pt>
                <c:pt idx="292">
                  <c:v>40791</c:v>
                </c:pt>
                <c:pt idx="293">
                  <c:v>40792</c:v>
                </c:pt>
                <c:pt idx="294">
                  <c:v>40793</c:v>
                </c:pt>
                <c:pt idx="295">
                  <c:v>40794</c:v>
                </c:pt>
                <c:pt idx="296">
                  <c:v>40795</c:v>
                </c:pt>
                <c:pt idx="297">
                  <c:v>40798</c:v>
                </c:pt>
                <c:pt idx="298">
                  <c:v>40799</c:v>
                </c:pt>
                <c:pt idx="299">
                  <c:v>40800</c:v>
                </c:pt>
                <c:pt idx="300">
                  <c:v>40801</c:v>
                </c:pt>
                <c:pt idx="301">
                  <c:v>40802</c:v>
                </c:pt>
                <c:pt idx="302">
                  <c:v>40805</c:v>
                </c:pt>
                <c:pt idx="303">
                  <c:v>40806</c:v>
                </c:pt>
                <c:pt idx="304">
                  <c:v>40807</c:v>
                </c:pt>
                <c:pt idx="305">
                  <c:v>40808</c:v>
                </c:pt>
                <c:pt idx="306">
                  <c:v>40809.373622685183</c:v>
                </c:pt>
                <c:pt idx="307">
                  <c:v>40812.306979166664</c:v>
                </c:pt>
                <c:pt idx="308">
                  <c:v>40813.315115740741</c:v>
                </c:pt>
                <c:pt idx="309">
                  <c:v>40814.310578703706</c:v>
                </c:pt>
                <c:pt idx="310">
                  <c:v>40815.310023148151</c:v>
                </c:pt>
                <c:pt idx="311">
                  <c:v>40816.306898148148</c:v>
                </c:pt>
                <c:pt idx="312">
                  <c:v>40819.308391203704</c:v>
                </c:pt>
                <c:pt idx="313">
                  <c:v>40820.313564814816</c:v>
                </c:pt>
                <c:pt idx="314">
                  <c:v>40821.312777777777</c:v>
                </c:pt>
                <c:pt idx="315">
                  <c:v>40822.312002314815</c:v>
                </c:pt>
                <c:pt idx="316">
                  <c:v>40823.315057870372</c:v>
                </c:pt>
                <c:pt idx="317">
                  <c:v>40826.315694444442</c:v>
                </c:pt>
                <c:pt idx="318">
                  <c:v>40827.309895833336</c:v>
                </c:pt>
                <c:pt idx="319">
                  <c:v>40828.864884259259</c:v>
                </c:pt>
                <c:pt idx="320">
                  <c:v>40829.312013888892</c:v>
                </c:pt>
                <c:pt idx="321">
                  <c:v>40830.311030092591</c:v>
                </c:pt>
                <c:pt idx="322">
                  <c:v>40833.313414351855</c:v>
                </c:pt>
                <c:pt idx="323">
                  <c:v>40834.318136574075</c:v>
                </c:pt>
                <c:pt idx="324">
                  <c:v>40835.31925925926</c:v>
                </c:pt>
                <c:pt idx="325">
                  <c:v>40836.315104166664</c:v>
                </c:pt>
                <c:pt idx="326">
                  <c:v>40837.343993055554</c:v>
                </c:pt>
                <c:pt idx="327">
                  <c:v>40840.320208333331</c:v>
                </c:pt>
                <c:pt idx="328">
                  <c:v>40841.30872685185</c:v>
                </c:pt>
                <c:pt idx="329">
                  <c:v>40842.310763888891</c:v>
                </c:pt>
                <c:pt idx="330">
                  <c:v>40843.320902777778</c:v>
                </c:pt>
                <c:pt idx="331">
                  <c:v>40844.30369212963</c:v>
                </c:pt>
                <c:pt idx="332">
                  <c:v>40847.309791666667</c:v>
                </c:pt>
                <c:pt idx="333">
                  <c:v>40848.313750000001</c:v>
                </c:pt>
                <c:pt idx="334">
                  <c:v>40849.313159722224</c:v>
                </c:pt>
                <c:pt idx="335">
                  <c:v>40850.312199074076</c:v>
                </c:pt>
                <c:pt idx="336">
                  <c:v>40851.309849537036</c:v>
                </c:pt>
                <c:pt idx="337">
                  <c:v>40854.308865740742</c:v>
                </c:pt>
                <c:pt idx="338">
                  <c:v>40855.313622685186</c:v>
                </c:pt>
                <c:pt idx="339">
                  <c:v>40856.309189814812</c:v>
                </c:pt>
                <c:pt idx="340">
                  <c:v>40857.327303240738</c:v>
                </c:pt>
                <c:pt idx="341">
                  <c:v>40858.90415509259</c:v>
                </c:pt>
                <c:pt idx="342">
                  <c:v>40863.312708333331</c:v>
                </c:pt>
                <c:pt idx="343">
                  <c:v>40864.311481481483</c:v>
                </c:pt>
                <c:pt idx="344">
                  <c:v>40865.307881944442</c:v>
                </c:pt>
                <c:pt idx="345">
                  <c:v>40868.31082175926</c:v>
                </c:pt>
                <c:pt idx="346">
                  <c:v>40869.335243055553</c:v>
                </c:pt>
                <c:pt idx="347">
                  <c:v>40870.312604166669</c:v>
                </c:pt>
                <c:pt idx="348">
                  <c:v>40871.483564814815</c:v>
                </c:pt>
                <c:pt idx="349">
                  <c:v>40872.437384259261</c:v>
                </c:pt>
                <c:pt idx="350">
                  <c:v>40875.30740740741</c:v>
                </c:pt>
                <c:pt idx="351">
                  <c:v>40876.312083333331</c:v>
                </c:pt>
                <c:pt idx="352">
                  <c:v>40877.299826388888</c:v>
                </c:pt>
                <c:pt idx="353">
                  <c:v>40878.287766203706</c:v>
                </c:pt>
                <c:pt idx="354">
                  <c:v>40879.296412037038</c:v>
                </c:pt>
                <c:pt idx="355">
                  <c:v>40882.303067129629</c:v>
                </c:pt>
                <c:pt idx="356">
                  <c:v>40883.310196759259</c:v>
                </c:pt>
                <c:pt idx="357">
                  <c:v>40884.312430555554</c:v>
                </c:pt>
                <c:pt idx="358">
                  <c:v>40885.301678240743</c:v>
                </c:pt>
                <c:pt idx="359">
                  <c:v>40886.303807870368</c:v>
                </c:pt>
                <c:pt idx="360">
                  <c:v>40889.307557870372</c:v>
                </c:pt>
                <c:pt idx="361">
                  <c:v>40890.310983796298</c:v>
                </c:pt>
                <c:pt idx="362">
                  <c:v>40891.307349537034</c:v>
                </c:pt>
                <c:pt idx="363">
                  <c:v>40892.310428240744</c:v>
                </c:pt>
                <c:pt idx="364">
                  <c:v>40893.408055555556</c:v>
                </c:pt>
                <c:pt idx="365">
                  <c:v>40896.303333333337</c:v>
                </c:pt>
                <c:pt idx="366">
                  <c:v>40897.307233796295</c:v>
                </c:pt>
                <c:pt idx="367">
                  <c:v>40898.3125462963</c:v>
                </c:pt>
                <c:pt idx="368">
                  <c:v>40899.310428240744</c:v>
                </c:pt>
                <c:pt idx="369">
                  <c:v>40900.305393518516</c:v>
                </c:pt>
                <c:pt idx="370">
                  <c:v>40905.322152777779</c:v>
                </c:pt>
                <c:pt idx="371">
                  <c:v>40906.30327546296</c:v>
                </c:pt>
                <c:pt idx="372">
                  <c:v>40907.307673611111</c:v>
                </c:pt>
                <c:pt idx="373">
                  <c:v>40911.305520833332</c:v>
                </c:pt>
                <c:pt idx="374">
                  <c:v>40912.309988425928</c:v>
                </c:pt>
                <c:pt idx="375">
                  <c:v>40913.324282407404</c:v>
                </c:pt>
                <c:pt idx="376">
                  <c:v>40914.385879629626</c:v>
                </c:pt>
                <c:pt idx="377">
                  <c:v>40917.415717592594</c:v>
                </c:pt>
                <c:pt idx="378">
                  <c:v>40918.395289351851</c:v>
                </c:pt>
                <c:pt idx="379">
                  <c:v>40919.359733796293</c:v>
                </c:pt>
                <c:pt idx="380">
                  <c:v>40920.41306712963</c:v>
                </c:pt>
                <c:pt idx="381">
                  <c:v>40921.652048611111</c:v>
                </c:pt>
                <c:pt idx="382">
                  <c:v>40924.394548611112</c:v>
                </c:pt>
                <c:pt idx="383">
                  <c:v>40925.302604166667</c:v>
                </c:pt>
                <c:pt idx="384">
                  <c:v>40926.267627314817</c:v>
                </c:pt>
                <c:pt idx="385">
                  <c:v>40927.323344907411</c:v>
                </c:pt>
                <c:pt idx="386">
                  <c:v>40928.271331018521</c:v>
                </c:pt>
                <c:pt idx="387">
                  <c:v>40931.431493055556</c:v>
                </c:pt>
                <c:pt idx="388">
                  <c:v>40932.342800925922</c:v>
                </c:pt>
                <c:pt idx="389">
                  <c:v>40933.332071759258</c:v>
                </c:pt>
                <c:pt idx="390">
                  <c:v>40935.360509259262</c:v>
                </c:pt>
                <c:pt idx="391">
                  <c:v>40938.263032407405</c:v>
                </c:pt>
                <c:pt idx="392">
                  <c:v>40939.384317129632</c:v>
                </c:pt>
                <c:pt idx="393">
                  <c:v>40940</c:v>
                </c:pt>
                <c:pt idx="394">
                  <c:v>40941.389965277776</c:v>
                </c:pt>
                <c:pt idx="395">
                  <c:v>40942.381585648145</c:v>
                </c:pt>
                <c:pt idx="396">
                  <c:v>40945.324131944442</c:v>
                </c:pt>
                <c:pt idx="397">
                  <c:v>40946.360092592593</c:v>
                </c:pt>
                <c:pt idx="398">
                  <c:v>40947.360543981478</c:v>
                </c:pt>
                <c:pt idx="399">
                  <c:v>40948.424351851849</c:v>
                </c:pt>
                <c:pt idx="400">
                  <c:v>40949.3746875</c:v>
                </c:pt>
                <c:pt idx="401">
                  <c:v>40952.311782407407</c:v>
                </c:pt>
                <c:pt idx="402">
                  <c:v>40953.327662037038</c:v>
                </c:pt>
                <c:pt idx="403">
                  <c:v>40954.319571759261</c:v>
                </c:pt>
                <c:pt idx="404">
                  <c:v>40955.317326388889</c:v>
                </c:pt>
                <c:pt idx="405">
                  <c:v>40956.330601851849</c:v>
                </c:pt>
                <c:pt idx="406">
                  <c:v>40959.328217592592</c:v>
                </c:pt>
                <c:pt idx="407">
                  <c:v>40960.471388888887</c:v>
                </c:pt>
                <c:pt idx="408">
                  <c:v>40961.352662037039</c:v>
                </c:pt>
                <c:pt idx="409">
                  <c:v>40962.312708333331</c:v>
                </c:pt>
                <c:pt idx="410">
                  <c:v>40963.405682870369</c:v>
                </c:pt>
                <c:pt idx="411">
                  <c:v>40966.323784722219</c:v>
                </c:pt>
                <c:pt idx="412">
                  <c:v>40967.30609953704</c:v>
                </c:pt>
                <c:pt idx="413">
                  <c:v>40968.326817129629</c:v>
                </c:pt>
                <c:pt idx="414">
                  <c:v>40969.357083333336</c:v>
                </c:pt>
                <c:pt idx="415">
                  <c:v>40970.303773148145</c:v>
                </c:pt>
                <c:pt idx="416">
                  <c:v>40973.330381944441</c:v>
                </c:pt>
                <c:pt idx="417">
                  <c:v>40974.339236111111</c:v>
                </c:pt>
                <c:pt idx="418">
                  <c:v>40975.315324074072</c:v>
                </c:pt>
                <c:pt idx="419">
                  <c:v>40976.323680555557</c:v>
                </c:pt>
                <c:pt idx="420">
                  <c:v>40977.326793981483</c:v>
                </c:pt>
                <c:pt idx="421">
                  <c:v>40980.324675925927</c:v>
                </c:pt>
                <c:pt idx="422">
                  <c:v>40981.321516203701</c:v>
                </c:pt>
                <c:pt idx="423">
                  <c:v>40982.312025462961</c:v>
                </c:pt>
                <c:pt idx="424">
                  <c:v>40983.394513888888</c:v>
                </c:pt>
                <c:pt idx="425">
                  <c:v>40984.342592592591</c:v>
                </c:pt>
                <c:pt idx="426">
                  <c:v>40987.328784722224</c:v>
                </c:pt>
                <c:pt idx="427">
                  <c:v>40988.327905092592</c:v>
                </c:pt>
                <c:pt idx="428">
                  <c:v>40989.318761574075</c:v>
                </c:pt>
                <c:pt idx="429">
                  <c:v>40990.340578703705</c:v>
                </c:pt>
                <c:pt idx="430">
                  <c:v>40991.537789351853</c:v>
                </c:pt>
                <c:pt idx="431">
                  <c:v>40994.320532407408</c:v>
                </c:pt>
                <c:pt idx="432">
                  <c:v>40995.307245370372</c:v>
                </c:pt>
                <c:pt idx="433">
                  <c:v>40996.345578703702</c:v>
                </c:pt>
                <c:pt idx="434">
                  <c:v>40997.315335648149</c:v>
                </c:pt>
                <c:pt idx="435">
                  <c:v>40998.315347222226</c:v>
                </c:pt>
                <c:pt idx="436">
                  <c:v>41001.328101851854</c:v>
                </c:pt>
                <c:pt idx="437">
                  <c:v>41002.337685185186</c:v>
                </c:pt>
                <c:pt idx="438">
                  <c:v>41003.339560185188</c:v>
                </c:pt>
                <c:pt idx="439">
                  <c:v>41004.331273148149</c:v>
                </c:pt>
                <c:pt idx="440">
                  <c:v>41009.360949074071</c:v>
                </c:pt>
                <c:pt idx="441">
                  <c:v>41010.393541666665</c:v>
                </c:pt>
                <c:pt idx="442">
                  <c:v>41011.350902777776</c:v>
                </c:pt>
                <c:pt idx="443">
                  <c:v>41012.316157407404</c:v>
                </c:pt>
                <c:pt idx="444">
                  <c:v>41015.348553240743</c:v>
                </c:pt>
                <c:pt idx="445">
                  <c:v>41016.342488425929</c:v>
                </c:pt>
                <c:pt idx="446">
                  <c:v>41017.321562500001</c:v>
                </c:pt>
                <c:pt idx="447">
                  <c:v>41018.316828703704</c:v>
                </c:pt>
                <c:pt idx="448">
                  <c:v>41019.357060185182</c:v>
                </c:pt>
                <c:pt idx="449">
                  <c:v>41022.364583333336</c:v>
                </c:pt>
                <c:pt idx="450">
                  <c:v>41023.341493055559</c:v>
                </c:pt>
                <c:pt idx="451">
                  <c:v>41025.347754629627</c:v>
                </c:pt>
                <c:pt idx="452">
                  <c:v>41026.313402777778</c:v>
                </c:pt>
                <c:pt idx="453">
                  <c:v>41029.317303240743</c:v>
                </c:pt>
                <c:pt idx="454">
                  <c:v>41030.344756944447</c:v>
                </c:pt>
                <c:pt idx="455">
                  <c:v>41031.338391203702</c:v>
                </c:pt>
                <c:pt idx="456">
                  <c:v>41032.344710648147</c:v>
                </c:pt>
                <c:pt idx="457">
                  <c:v>41033.34306712963</c:v>
                </c:pt>
                <c:pt idx="458">
                  <c:v>41036.348622685182</c:v>
                </c:pt>
                <c:pt idx="459">
                  <c:v>41037.355243055557</c:v>
                </c:pt>
                <c:pt idx="460">
                  <c:v>41038.333460648151</c:v>
                </c:pt>
                <c:pt idx="461">
                  <c:v>41039.332499999997</c:v>
                </c:pt>
                <c:pt idx="462">
                  <c:v>41040.330601851849</c:v>
                </c:pt>
                <c:pt idx="463">
                  <c:v>41043.349027777775</c:v>
                </c:pt>
                <c:pt idx="464">
                  <c:v>41044.394629629627</c:v>
                </c:pt>
                <c:pt idx="465">
                  <c:v>41045.356087962966</c:v>
                </c:pt>
                <c:pt idx="466">
                  <c:v>41046.479062500002</c:v>
                </c:pt>
                <c:pt idx="467">
                  <c:v>41047.364363425928</c:v>
                </c:pt>
                <c:pt idx="468">
                  <c:v>41050.363668981481</c:v>
                </c:pt>
                <c:pt idx="469">
                  <c:v>41051.418564814812</c:v>
                </c:pt>
                <c:pt idx="470">
                  <c:v>41052.365763888891</c:v>
                </c:pt>
                <c:pt idx="471">
                  <c:v>41053.360393518517</c:v>
                </c:pt>
                <c:pt idx="472">
                  <c:v>41054.320150462961</c:v>
                </c:pt>
                <c:pt idx="473">
                  <c:v>41057.313460648147</c:v>
                </c:pt>
                <c:pt idx="474">
                  <c:v>41058.321527777778</c:v>
                </c:pt>
                <c:pt idx="475">
                  <c:v>41059.325173611112</c:v>
                </c:pt>
                <c:pt idx="476">
                  <c:v>41060.349722222221</c:v>
                </c:pt>
                <c:pt idx="477">
                  <c:v>41061.322731481479</c:v>
                </c:pt>
                <c:pt idx="478">
                  <c:v>41064.343449074076</c:v>
                </c:pt>
                <c:pt idx="479">
                  <c:v>41065.329305555555</c:v>
                </c:pt>
                <c:pt idx="480">
                  <c:v>41066.343726851854</c:v>
                </c:pt>
                <c:pt idx="481">
                  <c:v>41067.420590277776</c:v>
                </c:pt>
                <c:pt idx="482">
                  <c:v>41068.336898148147</c:v>
                </c:pt>
                <c:pt idx="483">
                  <c:v>41072.309548611112</c:v>
                </c:pt>
                <c:pt idx="484">
                  <c:v>41073.307071759256</c:v>
                </c:pt>
                <c:pt idx="485">
                  <c:v>41074.30605324074</c:v>
                </c:pt>
                <c:pt idx="486">
                  <c:v>41075.354849537034</c:v>
                </c:pt>
                <c:pt idx="487">
                  <c:v>41078.393425925926</c:v>
                </c:pt>
                <c:pt idx="488">
                  <c:v>41079.374143518522</c:v>
                </c:pt>
                <c:pt idx="489">
                  <c:v>41080.32539351852</c:v>
                </c:pt>
                <c:pt idx="490">
                  <c:v>41081.345069444447</c:v>
                </c:pt>
                <c:pt idx="491">
                  <c:v>41082.317245370374</c:v>
                </c:pt>
                <c:pt idx="492">
                  <c:v>41085.342453703706</c:v>
                </c:pt>
                <c:pt idx="493">
                  <c:v>41086.32130787037</c:v>
                </c:pt>
                <c:pt idx="494">
                  <c:v>41087.329270833332</c:v>
                </c:pt>
                <c:pt idx="495">
                  <c:v>41088.339074074072</c:v>
                </c:pt>
                <c:pt idx="496">
                  <c:v>41089.343090277776</c:v>
                </c:pt>
                <c:pt idx="497">
                  <c:v>41092.378900462965</c:v>
                </c:pt>
                <c:pt idx="498">
                  <c:v>41093.367546296293</c:v>
                </c:pt>
                <c:pt idx="499">
                  <c:v>41094.384050925924</c:v>
                </c:pt>
                <c:pt idx="500">
                  <c:v>41095.328958333332</c:v>
                </c:pt>
                <c:pt idx="501">
                  <c:v>41096.320821759262</c:v>
                </c:pt>
                <c:pt idx="502">
                  <c:v>41099.353506944448</c:v>
                </c:pt>
                <c:pt idx="503">
                  <c:v>41100.497407407405</c:v>
                </c:pt>
                <c:pt idx="504">
                  <c:v>41101.347708333335</c:v>
                </c:pt>
                <c:pt idx="505">
                  <c:v>41102.3437962963</c:v>
                </c:pt>
                <c:pt idx="506">
                  <c:v>41103.340300925927</c:v>
                </c:pt>
                <c:pt idx="507">
                  <c:v>41106.335694444446</c:v>
                </c:pt>
                <c:pt idx="508">
                  <c:v>41107.35659722222</c:v>
                </c:pt>
                <c:pt idx="509">
                  <c:v>41108.394525462965</c:v>
                </c:pt>
                <c:pt idx="510">
                  <c:v>41109.344409722224</c:v>
                </c:pt>
                <c:pt idx="511">
                  <c:v>41110.342083333337</c:v>
                </c:pt>
                <c:pt idx="512">
                  <c:v>41113.329953703702</c:v>
                </c:pt>
                <c:pt idx="513">
                  <c:v>41114.340208333335</c:v>
                </c:pt>
                <c:pt idx="514">
                  <c:v>41115.319652777776</c:v>
                </c:pt>
                <c:pt idx="515">
                  <c:v>41116.323738425926</c:v>
                </c:pt>
                <c:pt idx="516">
                  <c:v>41117.337511574071</c:v>
                </c:pt>
                <c:pt idx="517">
                  <c:v>41120.402071759258</c:v>
                </c:pt>
                <c:pt idx="518">
                  <c:v>41121.343912037039</c:v>
                </c:pt>
                <c:pt idx="519">
                  <c:v>41122.34207175926</c:v>
                </c:pt>
                <c:pt idx="520">
                  <c:v>41123.34684027778</c:v>
                </c:pt>
                <c:pt idx="521">
                  <c:v>41124.353078703702</c:v>
                </c:pt>
                <c:pt idx="522">
                  <c:v>41127.338969907411</c:v>
                </c:pt>
                <c:pt idx="523">
                  <c:v>41128.408946759257</c:v>
                </c:pt>
                <c:pt idx="524">
                  <c:v>41129.398599537039</c:v>
                </c:pt>
                <c:pt idx="525">
                  <c:v>41130.363495370373</c:v>
                </c:pt>
                <c:pt idx="526">
                  <c:v>41131.404085648152</c:v>
                </c:pt>
                <c:pt idx="527">
                  <c:v>41134.361620370371</c:v>
                </c:pt>
                <c:pt idx="528">
                  <c:v>41135.373043981483</c:v>
                </c:pt>
                <c:pt idx="529">
                  <c:v>41136.425625000003</c:v>
                </c:pt>
                <c:pt idx="530">
                  <c:v>41137.360185185185</c:v>
                </c:pt>
                <c:pt idx="531">
                  <c:v>41138.372013888889</c:v>
                </c:pt>
                <c:pt idx="532">
                  <c:v>41141.36619212963</c:v>
                </c:pt>
                <c:pt idx="533">
                  <c:v>41142.346458333333</c:v>
                </c:pt>
                <c:pt idx="534">
                  <c:v>41143.408449074072</c:v>
                </c:pt>
                <c:pt idx="535">
                  <c:v>41144.404351851852</c:v>
                </c:pt>
                <c:pt idx="536">
                  <c:v>41145.456793981481</c:v>
                </c:pt>
                <c:pt idx="537">
                  <c:v>41148.426377314812</c:v>
                </c:pt>
                <c:pt idx="538">
                  <c:v>41149.40457175926</c:v>
                </c:pt>
                <c:pt idx="539">
                  <c:v>41150.436365740738</c:v>
                </c:pt>
                <c:pt idx="540">
                  <c:v>41151.412997685184</c:v>
                </c:pt>
                <c:pt idx="541">
                  <c:v>41152.390127314815</c:v>
                </c:pt>
                <c:pt idx="542">
                  <c:v>41156.320138888892</c:v>
                </c:pt>
                <c:pt idx="543">
                  <c:v>41156.327905092592</c:v>
                </c:pt>
                <c:pt idx="544">
                  <c:v>41157.386388888888</c:v>
                </c:pt>
                <c:pt idx="545">
                  <c:v>41158.421423611115</c:v>
                </c:pt>
                <c:pt idx="546">
                  <c:v>41159.424375000002</c:v>
                </c:pt>
                <c:pt idx="547">
                  <c:v>41162.375891203701</c:v>
                </c:pt>
                <c:pt idx="548">
                  <c:v>41163.404467592591</c:v>
                </c:pt>
                <c:pt idx="549">
                  <c:v>41164.378587962965</c:v>
                </c:pt>
                <c:pt idx="550">
                  <c:v>41165.346678240741</c:v>
                </c:pt>
                <c:pt idx="551">
                  <c:v>41166.342916666668</c:v>
                </c:pt>
                <c:pt idx="552">
                  <c:v>41169.4</c:v>
                </c:pt>
                <c:pt idx="553">
                  <c:v>41170.369317129633</c:v>
                </c:pt>
                <c:pt idx="554">
                  <c:v>41171.33357638889</c:v>
                </c:pt>
                <c:pt idx="555">
                  <c:v>41172.352916666663</c:v>
                </c:pt>
                <c:pt idx="556">
                  <c:v>41173.356493055559</c:v>
                </c:pt>
                <c:pt idx="557">
                  <c:v>41176.377951388888</c:v>
                </c:pt>
                <c:pt idx="558">
                  <c:v>41177.342800925922</c:v>
                </c:pt>
                <c:pt idx="559">
                  <c:v>41178.355949074074</c:v>
                </c:pt>
                <c:pt idx="560">
                  <c:v>41179.322118055556</c:v>
                </c:pt>
                <c:pt idx="561">
                  <c:v>41180.361168981479</c:v>
                </c:pt>
                <c:pt idx="562">
                  <c:v>41183.345057870371</c:v>
                </c:pt>
                <c:pt idx="563">
                  <c:v>41184.312337962961</c:v>
                </c:pt>
                <c:pt idx="564">
                  <c:v>41185.336157407408</c:v>
                </c:pt>
                <c:pt idx="565">
                  <c:v>41186.337627314817</c:v>
                </c:pt>
                <c:pt idx="566">
                  <c:v>41187.319525462961</c:v>
                </c:pt>
                <c:pt idx="567">
                  <c:v>41190.344456018516</c:v>
                </c:pt>
                <c:pt idx="568">
                  <c:v>41191.322152777779</c:v>
                </c:pt>
                <c:pt idx="569">
                  <c:v>41192.330208333333</c:v>
                </c:pt>
                <c:pt idx="570">
                  <c:v>41193.329282407409</c:v>
                </c:pt>
                <c:pt idx="571">
                  <c:v>41194.312997685185</c:v>
                </c:pt>
                <c:pt idx="572">
                  <c:v>41197.340127314812</c:v>
                </c:pt>
                <c:pt idx="573">
                  <c:v>41198.324537037035</c:v>
                </c:pt>
                <c:pt idx="574">
                  <c:v>41199.346967592595</c:v>
                </c:pt>
                <c:pt idx="575">
                  <c:v>41200.318206018521</c:v>
                </c:pt>
                <c:pt idx="576">
                  <c:v>41201.317291666666</c:v>
                </c:pt>
                <c:pt idx="577">
                  <c:v>41204.315960648149</c:v>
                </c:pt>
                <c:pt idx="578">
                  <c:v>41205.319988425923</c:v>
                </c:pt>
                <c:pt idx="579">
                  <c:v>41206.320393518516</c:v>
                </c:pt>
                <c:pt idx="580">
                  <c:v>41207.354201388887</c:v>
                </c:pt>
                <c:pt idx="581">
                  <c:v>41208.331493055557</c:v>
                </c:pt>
                <c:pt idx="582">
                  <c:v>41211.326458333337</c:v>
                </c:pt>
                <c:pt idx="583">
                  <c:v>41212.323159722226</c:v>
                </c:pt>
                <c:pt idx="584">
                  <c:v>41213.313310185185</c:v>
                </c:pt>
                <c:pt idx="585">
                  <c:v>41214.324780092589</c:v>
                </c:pt>
                <c:pt idx="586">
                  <c:v>41215.323645833334</c:v>
                </c:pt>
                <c:pt idx="587">
                  <c:v>41218.404791666668</c:v>
                </c:pt>
                <c:pt idx="588">
                  <c:v>41219.333101851851</c:v>
                </c:pt>
                <c:pt idx="589">
                  <c:v>41220.339756944442</c:v>
                </c:pt>
                <c:pt idx="590">
                  <c:v>41221.333275462966</c:v>
                </c:pt>
                <c:pt idx="591">
                  <c:v>41222.325671296298</c:v>
                </c:pt>
                <c:pt idx="592">
                  <c:v>41225.330057870371</c:v>
                </c:pt>
                <c:pt idx="593">
                  <c:v>41226.318101851852</c:v>
                </c:pt>
                <c:pt idx="594">
                  <c:v>41227.326863425929</c:v>
                </c:pt>
                <c:pt idx="595">
                  <c:v>41228.323252314818</c:v>
                </c:pt>
                <c:pt idx="596">
                  <c:v>41229.324687499997</c:v>
                </c:pt>
                <c:pt idx="597">
                  <c:v>41232.329675925925</c:v>
                </c:pt>
                <c:pt idx="598">
                  <c:v>41233.326527777775</c:v>
                </c:pt>
                <c:pt idx="599">
                  <c:v>41234.327847222223</c:v>
                </c:pt>
                <c:pt idx="600">
                  <c:v>41235.339594907404</c:v>
                </c:pt>
                <c:pt idx="601">
                  <c:v>41236.341736111113</c:v>
                </c:pt>
                <c:pt idx="602">
                  <c:v>41239.344629629632</c:v>
                </c:pt>
                <c:pt idx="603">
                  <c:v>41240.325011574074</c:v>
                </c:pt>
                <c:pt idx="604">
                  <c:v>41242.330775462964</c:v>
                </c:pt>
                <c:pt idx="605">
                  <c:v>41243.329444444447</c:v>
                </c:pt>
                <c:pt idx="606">
                  <c:v>41246.320057870369</c:v>
                </c:pt>
                <c:pt idx="607">
                  <c:v>41247.407962962963</c:v>
                </c:pt>
                <c:pt idx="608">
                  <c:v>41248.341053240743</c:v>
                </c:pt>
                <c:pt idx="609">
                  <c:v>41249.315127314818</c:v>
                </c:pt>
                <c:pt idx="610">
                  <c:v>41250.307986111111</c:v>
                </c:pt>
                <c:pt idx="611">
                  <c:v>41253.322094907409</c:v>
                </c:pt>
                <c:pt idx="612">
                  <c:v>41254.317129629628</c:v>
                </c:pt>
                <c:pt idx="613">
                  <c:v>41255.332442129627</c:v>
                </c:pt>
                <c:pt idx="614">
                  <c:v>41256.321134259262</c:v>
                </c:pt>
                <c:pt idx="615">
                  <c:v>41257.333020833335</c:v>
                </c:pt>
                <c:pt idx="616">
                  <c:v>41260.324525462966</c:v>
                </c:pt>
                <c:pt idx="617">
                  <c:v>41261.323078703703</c:v>
                </c:pt>
                <c:pt idx="618">
                  <c:v>41262.332268518519</c:v>
                </c:pt>
                <c:pt idx="619">
                  <c:v>41263.336817129632</c:v>
                </c:pt>
                <c:pt idx="620">
                  <c:v>41264.321284722224</c:v>
                </c:pt>
                <c:pt idx="621">
                  <c:v>41267.324803240743</c:v>
                </c:pt>
                <c:pt idx="622">
                  <c:v>41270.324803240743</c:v>
                </c:pt>
                <c:pt idx="623">
                  <c:v>41271.324803240743</c:v>
                </c:pt>
                <c:pt idx="624">
                  <c:v>41274.324803240743</c:v>
                </c:pt>
                <c:pt idx="625">
                  <c:v>41276.336030092592</c:v>
                </c:pt>
                <c:pt idx="626">
                  <c:v>41277.339513888888</c:v>
                </c:pt>
                <c:pt idx="627">
                  <c:v>41278.324016203704</c:v>
                </c:pt>
                <c:pt idx="628">
                  <c:v>41281.322372685187</c:v>
                </c:pt>
                <c:pt idx="629">
                  <c:v>41282.334791666668</c:v>
                </c:pt>
                <c:pt idx="630">
                  <c:v>41283.335555555554</c:v>
                </c:pt>
                <c:pt idx="631">
                  <c:v>41284.320694444446</c:v>
                </c:pt>
                <c:pt idx="632">
                  <c:v>41285.319328703707</c:v>
                </c:pt>
                <c:pt idx="633">
                  <c:v>41288.326168981483</c:v>
                </c:pt>
                <c:pt idx="634">
                  <c:v>41289.409513888888</c:v>
                </c:pt>
                <c:pt idx="635">
                  <c:v>41290.333483796298</c:v>
                </c:pt>
                <c:pt idx="636">
                  <c:v>41291.314710648148</c:v>
                </c:pt>
                <c:pt idx="637">
                  <c:v>41292.324699074074</c:v>
                </c:pt>
                <c:pt idx="638">
                  <c:v>41295.359340277777</c:v>
                </c:pt>
                <c:pt idx="639">
                  <c:v>41296.329652777778</c:v>
                </c:pt>
                <c:pt idx="640">
                  <c:v>41297.330763888887</c:v>
                </c:pt>
                <c:pt idx="641">
                  <c:v>41298.338645833333</c:v>
                </c:pt>
                <c:pt idx="642">
                  <c:v>41299.320775462962</c:v>
                </c:pt>
                <c:pt idx="643">
                  <c:v>41303.333495370367</c:v>
                </c:pt>
                <c:pt idx="644">
                  <c:v>41304.315324074072</c:v>
                </c:pt>
                <c:pt idx="645">
                  <c:v>41305.356805555559</c:v>
                </c:pt>
                <c:pt idx="646">
                  <c:v>41306.344837962963</c:v>
                </c:pt>
                <c:pt idx="647">
                  <c:v>41309.318819444445</c:v>
                </c:pt>
                <c:pt idx="648">
                  <c:v>41310.487187500003</c:v>
                </c:pt>
                <c:pt idx="649">
                  <c:v>41311.338854166665</c:v>
                </c:pt>
                <c:pt idx="650">
                  <c:v>41312.304629629631</c:v>
                </c:pt>
                <c:pt idx="651">
                  <c:v>41313.40792824074</c:v>
                </c:pt>
                <c:pt idx="652">
                  <c:v>41316.315428240741</c:v>
                </c:pt>
                <c:pt idx="653">
                  <c:v>41317.356921296298</c:v>
                </c:pt>
                <c:pt idx="654">
                  <c:v>41318.341724537036</c:v>
                </c:pt>
                <c:pt idx="655">
                  <c:v>41319.305150462962</c:v>
                </c:pt>
                <c:pt idx="656">
                  <c:v>41320.337546296294</c:v>
                </c:pt>
                <c:pt idx="657">
                  <c:v>41323.445451388892</c:v>
                </c:pt>
                <c:pt idx="658">
                  <c:v>41324.389340277776</c:v>
                </c:pt>
                <c:pt idx="659">
                  <c:v>41325.340613425928</c:v>
                </c:pt>
                <c:pt idx="660">
                  <c:v>41326.310231481482</c:v>
                </c:pt>
                <c:pt idx="661">
                  <c:v>41327.353807870371</c:v>
                </c:pt>
                <c:pt idx="662">
                  <c:v>41330.32303240741</c:v>
                </c:pt>
                <c:pt idx="663">
                  <c:v>41331.404131944444</c:v>
                </c:pt>
                <c:pt idx="664">
                  <c:v>41332.420694444445</c:v>
                </c:pt>
                <c:pt idx="665">
                  <c:v>41333.325937499998</c:v>
                </c:pt>
                <c:pt idx="666">
                  <c:v>41334.360046296293</c:v>
                </c:pt>
                <c:pt idx="667">
                  <c:v>41337.349791666667</c:v>
                </c:pt>
                <c:pt idx="668">
                  <c:v>41338.561307870368</c:v>
                </c:pt>
                <c:pt idx="669">
                  <c:v>41339.325706018521</c:v>
                </c:pt>
                <c:pt idx="670">
                  <c:v>41340.324456018519</c:v>
                </c:pt>
                <c:pt idx="671">
                  <c:v>41340.324525462966</c:v>
                </c:pt>
                <c:pt idx="672">
                  <c:v>41341.312013888892</c:v>
                </c:pt>
                <c:pt idx="673">
                  <c:v>41344.31459490741</c:v>
                </c:pt>
                <c:pt idx="674">
                  <c:v>41345.330243055556</c:v>
                </c:pt>
                <c:pt idx="675">
                  <c:v>41346.349733796298</c:v>
                </c:pt>
                <c:pt idx="676">
                  <c:v>41347.315937500003</c:v>
                </c:pt>
                <c:pt idx="677">
                  <c:v>41348.385949074072</c:v>
                </c:pt>
                <c:pt idx="678">
                  <c:v>41351.451851851853</c:v>
                </c:pt>
                <c:pt idx="679">
                  <c:v>41352.390497685185</c:v>
                </c:pt>
                <c:pt idx="680">
                  <c:v>41353.319247685184</c:v>
                </c:pt>
                <c:pt idx="681">
                  <c:v>41354.305208333331</c:v>
                </c:pt>
                <c:pt idx="682">
                  <c:v>41355.333020833335</c:v>
                </c:pt>
                <c:pt idx="683">
                  <c:v>41358.329201388886</c:v>
                </c:pt>
                <c:pt idx="684">
                  <c:v>41359.337094907409</c:v>
                </c:pt>
                <c:pt idx="685">
                  <c:v>41360.33252314815</c:v>
                </c:pt>
                <c:pt idx="686">
                  <c:v>41361.319918981484</c:v>
                </c:pt>
                <c:pt idx="687">
                  <c:v>41368.32236111111</c:v>
                </c:pt>
                <c:pt idx="688">
                  <c:v>41372.401805555557</c:v>
                </c:pt>
                <c:pt idx="689">
                  <c:v>41373.352256944447</c:v>
                </c:pt>
                <c:pt idx="690">
                  <c:v>41374.475925925923</c:v>
                </c:pt>
                <c:pt idx="691">
                  <c:v>41375.486956018518</c:v>
                </c:pt>
                <c:pt idx="692">
                  <c:v>41376.4606712963</c:v>
                </c:pt>
                <c:pt idx="693">
                  <c:v>41379.322534722225</c:v>
                </c:pt>
                <c:pt idx="694">
                  <c:v>41380.331111111111</c:v>
                </c:pt>
                <c:pt idx="695">
                  <c:v>41381</c:v>
                </c:pt>
                <c:pt idx="696">
                  <c:v>41382.353935185187</c:v>
                </c:pt>
                <c:pt idx="697">
                  <c:v>41383.357812499999</c:v>
                </c:pt>
                <c:pt idx="698">
                  <c:v>41386.360312500001</c:v>
                </c:pt>
                <c:pt idx="699">
                  <c:v>41387.325636574074</c:v>
                </c:pt>
                <c:pt idx="700">
                  <c:v>41388.322002314817</c:v>
                </c:pt>
                <c:pt idx="701">
                  <c:v>41390.358090277776</c:v>
                </c:pt>
                <c:pt idx="702">
                  <c:v>41393.360532407409</c:v>
                </c:pt>
                <c:pt idx="703">
                  <c:v>41394.328680555554</c:v>
                </c:pt>
                <c:pt idx="704">
                  <c:v>41395.354120370372</c:v>
                </c:pt>
                <c:pt idx="705">
                  <c:v>41396.557349537034</c:v>
                </c:pt>
                <c:pt idx="706">
                  <c:v>41397.352314814816</c:v>
                </c:pt>
                <c:pt idx="707">
                  <c:v>41400.318067129629</c:v>
                </c:pt>
                <c:pt idx="708">
                  <c:v>41401.309537037036</c:v>
                </c:pt>
                <c:pt idx="709">
                  <c:v>41402.323379629626</c:v>
                </c:pt>
                <c:pt idx="710">
                  <c:v>41403.317442129628</c:v>
                </c:pt>
                <c:pt idx="711">
                  <c:v>41404.335277777776</c:v>
                </c:pt>
                <c:pt idx="712">
                  <c:v>41407.335277777776</c:v>
                </c:pt>
                <c:pt idx="713">
                  <c:v>41408.345509259256</c:v>
                </c:pt>
                <c:pt idx="714">
                  <c:v>41409.385312500002</c:v>
                </c:pt>
                <c:pt idx="715">
                  <c:v>41410.342222222222</c:v>
                </c:pt>
                <c:pt idx="716">
                  <c:v>41411.43440972222</c:v>
                </c:pt>
                <c:pt idx="717">
                  <c:v>41414.37431712963</c:v>
                </c:pt>
                <c:pt idx="718">
                  <c:v>41415.334803240738</c:v>
                </c:pt>
                <c:pt idx="719">
                  <c:v>41416.332546296297</c:v>
                </c:pt>
                <c:pt idx="720">
                  <c:v>41417.349108796298</c:v>
                </c:pt>
                <c:pt idx="721">
                  <c:v>41418.584629629629</c:v>
                </c:pt>
                <c:pt idx="722">
                  <c:v>41422.382094907407</c:v>
                </c:pt>
                <c:pt idx="723">
                  <c:v>41422.390011574076</c:v>
                </c:pt>
                <c:pt idx="724">
                  <c:v>41423.377581018518</c:v>
                </c:pt>
                <c:pt idx="725">
                  <c:v>41424.341377314813</c:v>
                </c:pt>
                <c:pt idx="726">
                  <c:v>41425.312905092593</c:v>
                </c:pt>
                <c:pt idx="727">
                  <c:v>41428.372048611112</c:v>
                </c:pt>
                <c:pt idx="728">
                  <c:v>41429.3753125</c:v>
                </c:pt>
                <c:pt idx="729">
                  <c:v>41430.31758101852</c:v>
                </c:pt>
                <c:pt idx="730">
                  <c:v>41431.320289351854</c:v>
                </c:pt>
                <c:pt idx="731">
                  <c:v>41432.354201388887</c:v>
                </c:pt>
                <c:pt idx="732">
                  <c:v>41436.417870370373</c:v>
                </c:pt>
                <c:pt idx="733">
                  <c:v>41437.420682870368</c:v>
                </c:pt>
                <c:pt idx="734">
                  <c:v>41438.364733796298</c:v>
                </c:pt>
                <c:pt idx="735">
                  <c:v>41439.318333333336</c:v>
                </c:pt>
                <c:pt idx="736">
                  <c:v>41442.333032407405</c:v>
                </c:pt>
                <c:pt idx="737">
                  <c:v>41443.344699074078</c:v>
                </c:pt>
                <c:pt idx="738">
                  <c:v>41444.420648148145</c:v>
                </c:pt>
                <c:pt idx="739">
                  <c:v>41445.34574074074</c:v>
                </c:pt>
                <c:pt idx="740">
                  <c:v>41446.34306712963</c:v>
                </c:pt>
                <c:pt idx="741">
                  <c:v>41449.355706018519</c:v>
                </c:pt>
                <c:pt idx="742">
                  <c:v>41450.330543981479</c:v>
                </c:pt>
                <c:pt idx="743">
                  <c:v>41451.337939814817</c:v>
                </c:pt>
                <c:pt idx="744">
                  <c:v>41452.346516203703</c:v>
                </c:pt>
                <c:pt idx="745">
                  <c:v>41453.345717592594</c:v>
                </c:pt>
                <c:pt idx="746">
                  <c:v>41456.349583333336</c:v>
                </c:pt>
                <c:pt idx="747">
                  <c:v>41457.357268518521</c:v>
                </c:pt>
                <c:pt idx="748">
                  <c:v>41458.497291666667</c:v>
                </c:pt>
                <c:pt idx="749">
                  <c:v>41459.336192129631</c:v>
                </c:pt>
                <c:pt idx="750">
                  <c:v>41460.356469907405</c:v>
                </c:pt>
                <c:pt idx="751">
                  <c:v>41463.363761574074</c:v>
                </c:pt>
                <c:pt idx="752">
                  <c:v>41464.402395833335</c:v>
                </c:pt>
                <c:pt idx="753">
                  <c:v>41465.428344907406</c:v>
                </c:pt>
                <c:pt idx="754">
                  <c:v>41466.435347222221</c:v>
                </c:pt>
                <c:pt idx="755">
                  <c:v>41467.446631944447</c:v>
                </c:pt>
                <c:pt idx="756">
                  <c:v>41470.466226851851</c:v>
                </c:pt>
                <c:pt idx="757">
                  <c:v>41471.429560185185</c:v>
                </c:pt>
                <c:pt idx="758">
                  <c:v>41472.36891203704</c:v>
                </c:pt>
                <c:pt idx="759">
                  <c:v>41473.342395833337</c:v>
                </c:pt>
                <c:pt idx="760">
                  <c:v>41474.347685185188</c:v>
                </c:pt>
                <c:pt idx="761">
                  <c:v>41477.351458333331</c:v>
                </c:pt>
                <c:pt idx="762">
                  <c:v>41478.390798611108</c:v>
                </c:pt>
                <c:pt idx="763">
                  <c:v>41479.336655092593</c:v>
                </c:pt>
                <c:pt idx="764">
                  <c:v>41480.360266203701</c:v>
                </c:pt>
                <c:pt idx="765">
                  <c:v>41481.32534722222</c:v>
                </c:pt>
                <c:pt idx="766">
                  <c:v>41484.417534722219</c:v>
                </c:pt>
                <c:pt idx="767">
                  <c:v>41485.348749999997</c:v>
                </c:pt>
                <c:pt idx="768">
                  <c:v>41486.358553240738</c:v>
                </c:pt>
                <c:pt idx="769">
                  <c:v>41487.336111111108</c:v>
                </c:pt>
                <c:pt idx="770">
                  <c:v>41488.334583333337</c:v>
                </c:pt>
                <c:pt idx="771">
                  <c:v>41491.342881944445</c:v>
                </c:pt>
                <c:pt idx="772">
                  <c:v>41492.348796296297</c:v>
                </c:pt>
                <c:pt idx="773">
                  <c:v>41493.340624999997</c:v>
                </c:pt>
                <c:pt idx="774">
                  <c:v>41494.353530092594</c:v>
                </c:pt>
                <c:pt idx="775">
                  <c:v>41495.347372685188</c:v>
                </c:pt>
                <c:pt idx="776">
                  <c:v>41498.590729166666</c:v>
                </c:pt>
                <c:pt idx="777">
                  <c:v>41499.351770833331</c:v>
                </c:pt>
                <c:pt idx="778">
                  <c:v>41507.322233796294</c:v>
                </c:pt>
                <c:pt idx="779">
                  <c:v>41508.340891203705</c:v>
                </c:pt>
                <c:pt idx="780">
                  <c:v>41509.326006944444</c:v>
                </c:pt>
                <c:pt idx="781">
                  <c:v>41512.358414351853</c:v>
                </c:pt>
                <c:pt idx="782">
                  <c:v>41513.341122685182</c:v>
                </c:pt>
                <c:pt idx="783">
                  <c:v>41515.352650462963</c:v>
                </c:pt>
                <c:pt idx="784">
                  <c:v>41516.427974537037</c:v>
                </c:pt>
                <c:pt idx="785">
                  <c:v>41520.396631944444</c:v>
                </c:pt>
                <c:pt idx="786">
                  <c:v>41520.411979166667</c:v>
                </c:pt>
                <c:pt idx="787">
                  <c:v>41521.406909722224</c:v>
                </c:pt>
                <c:pt idx="788">
                  <c:v>41522.30572916667</c:v>
                </c:pt>
                <c:pt idx="789">
                  <c:v>41523.375636574077</c:v>
                </c:pt>
                <c:pt idx="790">
                  <c:v>41526.348240740743</c:v>
                </c:pt>
                <c:pt idx="791">
                  <c:v>41527.319965277777</c:v>
                </c:pt>
                <c:pt idx="792">
                  <c:v>41528.314236111109</c:v>
                </c:pt>
                <c:pt idx="793">
                  <c:v>41529.33121527778</c:v>
                </c:pt>
                <c:pt idx="794">
                  <c:v>41530.316180555557</c:v>
                </c:pt>
                <c:pt idx="795">
                  <c:v>41533.344490740739</c:v>
                </c:pt>
                <c:pt idx="796">
                  <c:v>41534.348530092589</c:v>
                </c:pt>
                <c:pt idx="797">
                  <c:v>41535.350949074076</c:v>
                </c:pt>
                <c:pt idx="798">
                  <c:v>41536.377106481479</c:v>
                </c:pt>
                <c:pt idx="799">
                  <c:v>41540.41369212963</c:v>
                </c:pt>
                <c:pt idx="800">
                  <c:v>41541.357488425929</c:v>
                </c:pt>
                <c:pt idx="801">
                  <c:v>41542.364999999998</c:v>
                </c:pt>
                <c:pt idx="802">
                  <c:v>41543.414641203701</c:v>
                </c:pt>
                <c:pt idx="803">
                  <c:v>41544.332314814812</c:v>
                </c:pt>
                <c:pt idx="804">
                  <c:v>41547.395208333335</c:v>
                </c:pt>
                <c:pt idx="805">
                  <c:v>41548.341851851852</c:v>
                </c:pt>
                <c:pt idx="806">
                  <c:v>41549.343055555553</c:v>
                </c:pt>
                <c:pt idx="807">
                  <c:v>41550.343831018516</c:v>
                </c:pt>
                <c:pt idx="808">
                  <c:v>41551.352141203701</c:v>
                </c:pt>
                <c:pt idx="809">
                  <c:v>41554.558321759258</c:v>
                </c:pt>
                <c:pt idx="810">
                  <c:v>41555.445081018515</c:v>
                </c:pt>
                <c:pt idx="811">
                  <c:v>41556.353182870371</c:v>
                </c:pt>
                <c:pt idx="812">
                  <c:v>41557.366446759261</c:v>
                </c:pt>
                <c:pt idx="813">
                  <c:v>41558.409062500003</c:v>
                </c:pt>
                <c:pt idx="814">
                  <c:v>41561.365902777776</c:v>
                </c:pt>
                <c:pt idx="815">
                  <c:v>41562.367418981485</c:v>
                </c:pt>
                <c:pt idx="816">
                  <c:v>41563.430590277778</c:v>
                </c:pt>
                <c:pt idx="817">
                  <c:v>41564.411817129629</c:v>
                </c:pt>
                <c:pt idx="818">
                  <c:v>41565.332650462966</c:v>
                </c:pt>
                <c:pt idx="819">
                  <c:v>41568.43068287037</c:v>
                </c:pt>
                <c:pt idx="820">
                  <c:v>41569.357627314814</c:v>
                </c:pt>
                <c:pt idx="821">
                  <c:v>41570.455312500002</c:v>
                </c:pt>
                <c:pt idx="822">
                  <c:v>41571.331238425926</c:v>
                </c:pt>
                <c:pt idx="823">
                  <c:v>41572.438483796293</c:v>
                </c:pt>
                <c:pt idx="824">
                  <c:v>41575.372048611112</c:v>
                </c:pt>
                <c:pt idx="825">
                  <c:v>41576.349282407406</c:v>
                </c:pt>
                <c:pt idx="826">
                  <c:v>41577.569340277776</c:v>
                </c:pt>
                <c:pt idx="827">
                  <c:v>41579.358495370368</c:v>
                </c:pt>
                <c:pt idx="828">
                  <c:v>41579.377870370372</c:v>
                </c:pt>
                <c:pt idx="829">
                  <c:v>41582.414861111109</c:v>
                </c:pt>
                <c:pt idx="830">
                  <c:v>41583.346770833334</c:v>
                </c:pt>
                <c:pt idx="831">
                  <c:v>41584.388773148145</c:v>
                </c:pt>
                <c:pt idx="832">
                  <c:v>41585.331793981481</c:v>
                </c:pt>
                <c:pt idx="833">
                  <c:v>41586.438946759263</c:v>
                </c:pt>
                <c:pt idx="834">
                  <c:v>41589.383819444447</c:v>
                </c:pt>
                <c:pt idx="835">
                  <c:v>41590.343240740738</c:v>
                </c:pt>
                <c:pt idx="836">
                  <c:v>41596.453067129631</c:v>
                </c:pt>
                <c:pt idx="837">
                  <c:v>41597.416388888887</c:v>
                </c:pt>
                <c:pt idx="838">
                  <c:v>41598.395925925928</c:v>
                </c:pt>
                <c:pt idx="839">
                  <c:v>41599.378171296295</c:v>
                </c:pt>
                <c:pt idx="840">
                  <c:v>41600.373159722221</c:v>
                </c:pt>
                <c:pt idx="841">
                  <c:v>41604.430833333332</c:v>
                </c:pt>
                <c:pt idx="842">
                  <c:v>41605.360324074078</c:v>
                </c:pt>
                <c:pt idx="843">
                  <c:v>41610.442384259259</c:v>
                </c:pt>
                <c:pt idx="844">
                  <c:v>41611.365729166668</c:v>
                </c:pt>
                <c:pt idx="845">
                  <c:v>41612.442569444444</c:v>
                </c:pt>
                <c:pt idx="846">
                  <c:v>41613.459768518522</c:v>
                </c:pt>
                <c:pt idx="847">
                  <c:v>41614.492800925924</c:v>
                </c:pt>
                <c:pt idx="848">
                  <c:v>41617.426527777781</c:v>
                </c:pt>
                <c:pt idx="849">
                  <c:v>41618.524409722224</c:v>
                </c:pt>
                <c:pt idx="850">
                  <c:v>41619.347800925927</c:v>
                </c:pt>
                <c:pt idx="851">
                  <c:v>41620.385428240741</c:v>
                </c:pt>
                <c:pt idx="852">
                  <c:v>41621.345960648148</c:v>
                </c:pt>
                <c:pt idx="853">
                  <c:v>41624.389166666668</c:v>
                </c:pt>
                <c:pt idx="854">
                  <c:v>41625.382453703707</c:v>
                </c:pt>
                <c:pt idx="855">
                  <c:v>41626.43849537037</c:v>
                </c:pt>
                <c:pt idx="856">
                  <c:v>41627.414548611108</c:v>
                </c:pt>
                <c:pt idx="857">
                  <c:v>41628.380567129629</c:v>
                </c:pt>
                <c:pt idx="858">
                  <c:v>41632</c:v>
                </c:pt>
                <c:pt idx="859">
                  <c:v>41635.361261574071</c:v>
                </c:pt>
                <c:pt idx="860">
                  <c:v>41638.363749999997</c:v>
                </c:pt>
                <c:pt idx="861">
                  <c:v>41639</c:v>
                </c:pt>
                <c:pt idx="862">
                  <c:v>41641.634594907409</c:v>
                </c:pt>
                <c:pt idx="863">
                  <c:v>41642.636736111112</c:v>
                </c:pt>
                <c:pt idx="864">
                  <c:v>41645.6405787037</c:v>
                </c:pt>
                <c:pt idx="865">
                  <c:v>41646.370925925927</c:v>
                </c:pt>
                <c:pt idx="866">
                  <c:v>41647.324247685188</c:v>
                </c:pt>
                <c:pt idx="867">
                  <c:v>41648.382361111115</c:v>
                </c:pt>
                <c:pt idx="868">
                  <c:v>41649.604409722226</c:v>
                </c:pt>
                <c:pt idx="869">
                  <c:v>41652.39439814815</c:v>
                </c:pt>
                <c:pt idx="870">
                  <c:v>41653.433495370373</c:v>
                </c:pt>
                <c:pt idx="871">
                  <c:v>41654.364074074074</c:v>
                </c:pt>
                <c:pt idx="872">
                  <c:v>41655.355636574073</c:v>
                </c:pt>
                <c:pt idx="873">
                  <c:v>41656.402048611111</c:v>
                </c:pt>
                <c:pt idx="874">
                  <c:v>41660.338379629633</c:v>
                </c:pt>
                <c:pt idx="875">
                  <c:v>41660.34065972222</c:v>
                </c:pt>
                <c:pt idx="876">
                  <c:v>41661.367800925924</c:v>
                </c:pt>
                <c:pt idx="877">
                  <c:v>41662.33489583333</c:v>
                </c:pt>
                <c:pt idx="878">
                  <c:v>41663.457708333335</c:v>
                </c:pt>
                <c:pt idx="879">
                  <c:v>41667.402488425927</c:v>
                </c:pt>
                <c:pt idx="880">
                  <c:v>41669.488425925927</c:v>
                </c:pt>
                <c:pt idx="881">
                  <c:v>41669.493333333332</c:v>
                </c:pt>
                <c:pt idx="882">
                  <c:v>41670.424004629633</c:v>
                </c:pt>
                <c:pt idx="883">
                  <c:v>41673.355057870373</c:v>
                </c:pt>
                <c:pt idx="884">
                  <c:v>41674.399699074071</c:v>
                </c:pt>
                <c:pt idx="885">
                  <c:v>41675.350289351853</c:v>
                </c:pt>
                <c:pt idx="886">
                  <c:v>41676.362905092596</c:v>
                </c:pt>
                <c:pt idx="887">
                  <c:v>41677.358541666668</c:v>
                </c:pt>
                <c:pt idx="888">
                  <c:v>41680.45988425926</c:v>
                </c:pt>
                <c:pt idx="889">
                  <c:v>41681.447187500002</c:v>
                </c:pt>
                <c:pt idx="890">
                  <c:v>41682.464861111112</c:v>
                </c:pt>
                <c:pt idx="891">
                  <c:v>41683.468414351853</c:v>
                </c:pt>
                <c:pt idx="892">
                  <c:v>41684.472222222219</c:v>
                </c:pt>
                <c:pt idx="893">
                  <c:v>41687.393217592595</c:v>
                </c:pt>
                <c:pt idx="894">
                  <c:v>41688.407002314816</c:v>
                </c:pt>
                <c:pt idx="895">
                  <c:v>41690.351875</c:v>
                </c:pt>
                <c:pt idx="896">
                  <c:v>41691.517638888887</c:v>
                </c:pt>
                <c:pt idx="897">
                  <c:v>41694.355902777781</c:v>
                </c:pt>
                <c:pt idx="898">
                  <c:v>41695.420520833337</c:v>
                </c:pt>
                <c:pt idx="899">
                  <c:v>41696.382094907407</c:v>
                </c:pt>
                <c:pt idx="900">
                  <c:v>41697.316701388889</c:v>
                </c:pt>
                <c:pt idx="901">
                  <c:v>41698.371134259258</c:v>
                </c:pt>
                <c:pt idx="902">
                  <c:v>41701.475856481484</c:v>
                </c:pt>
                <c:pt idx="903">
                  <c:v>41702.368078703701</c:v>
                </c:pt>
                <c:pt idx="904">
                  <c:v>41702.368148148147</c:v>
                </c:pt>
                <c:pt idx="905">
                  <c:v>41703.47315972222</c:v>
                </c:pt>
                <c:pt idx="906">
                  <c:v>41704.333912037036</c:v>
                </c:pt>
                <c:pt idx="907">
                  <c:v>41705.333923611113</c:v>
                </c:pt>
                <c:pt idx="908">
                  <c:v>41708.382881944446</c:v>
                </c:pt>
                <c:pt idx="909">
                  <c:v>41709.362581018519</c:v>
                </c:pt>
                <c:pt idx="910">
                  <c:v>41710.339004629626</c:v>
                </c:pt>
                <c:pt idx="911">
                  <c:v>41711.384305555555</c:v>
                </c:pt>
                <c:pt idx="912">
                  <c:v>41712.387060185189</c:v>
                </c:pt>
                <c:pt idx="913">
                  <c:v>41715.330358796295</c:v>
                </c:pt>
                <c:pt idx="914">
                  <c:v>41716.317326388889</c:v>
                </c:pt>
                <c:pt idx="915">
                  <c:v>41717.466863425929</c:v>
                </c:pt>
                <c:pt idx="916">
                  <c:v>41718.301863425928</c:v>
                </c:pt>
                <c:pt idx="917">
                  <c:v>41719.367071759261</c:v>
                </c:pt>
                <c:pt idx="918">
                  <c:v>41722.349733796298</c:v>
                </c:pt>
                <c:pt idx="919">
                  <c:v>41723.385868055557</c:v>
                </c:pt>
                <c:pt idx="920">
                  <c:v>41724.320023148146</c:v>
                </c:pt>
                <c:pt idx="921">
                  <c:v>41725.621655092589</c:v>
                </c:pt>
                <c:pt idx="922">
                  <c:v>41726.400613425925</c:v>
                </c:pt>
                <c:pt idx="923">
                  <c:v>41729.356886574074</c:v>
                </c:pt>
                <c:pt idx="924">
                  <c:v>41730.320092592592</c:v>
                </c:pt>
                <c:pt idx="925">
                  <c:v>41731.356481481482</c:v>
                </c:pt>
                <c:pt idx="926">
                  <c:v>41733.595821759256</c:v>
                </c:pt>
                <c:pt idx="927">
                  <c:v>41736.419699074075</c:v>
                </c:pt>
                <c:pt idx="928">
                  <c:v>41737.406655092593</c:v>
                </c:pt>
                <c:pt idx="929">
                  <c:v>41738.383425925924</c:v>
                </c:pt>
                <c:pt idx="930">
                  <c:v>41739.381712962961</c:v>
                </c:pt>
                <c:pt idx="931">
                  <c:v>41740.364629629628</c:v>
                </c:pt>
                <c:pt idx="932">
                  <c:v>41743.333298611113</c:v>
                </c:pt>
                <c:pt idx="933">
                  <c:v>41744.314965277779</c:v>
                </c:pt>
                <c:pt idx="934">
                  <c:v>41745.37327546296</c:v>
                </c:pt>
                <c:pt idx="935">
                  <c:v>41746.341504629629</c:v>
                </c:pt>
                <c:pt idx="936">
                  <c:v>41747.419351851851</c:v>
                </c:pt>
                <c:pt idx="937">
                  <c:v>41750.378900462965</c:v>
                </c:pt>
                <c:pt idx="938">
                  <c:v>41751.364837962959</c:v>
                </c:pt>
                <c:pt idx="939">
                  <c:v>41752.353865740741</c:v>
                </c:pt>
                <c:pt idx="940">
                  <c:v>41753.424837962964</c:v>
                </c:pt>
                <c:pt idx="941">
                  <c:v>41757.384050925924</c:v>
                </c:pt>
                <c:pt idx="942">
                  <c:v>41758.35527777778</c:v>
                </c:pt>
                <c:pt idx="943">
                  <c:v>41759.435069444444</c:v>
                </c:pt>
                <c:pt idx="944">
                  <c:v>41760.418981481482</c:v>
                </c:pt>
                <c:pt idx="945">
                  <c:v>41761.377858796295</c:v>
                </c:pt>
                <c:pt idx="946">
                  <c:v>41764.386122685188</c:v>
                </c:pt>
                <c:pt idx="947">
                  <c:v>41765.396539351852</c:v>
                </c:pt>
                <c:pt idx="948">
                  <c:v>41766.424733796295</c:v>
                </c:pt>
                <c:pt idx="949">
                  <c:v>41767.414814814816</c:v>
                </c:pt>
                <c:pt idx="950">
                  <c:v>41768.422685185185</c:v>
                </c:pt>
                <c:pt idx="951">
                  <c:v>41771.3437037037</c:v>
                </c:pt>
                <c:pt idx="952">
                  <c:v>41772.337766203702</c:v>
                </c:pt>
                <c:pt idx="953">
                  <c:v>41773.36037037037</c:v>
                </c:pt>
                <c:pt idx="954">
                  <c:v>41774.37667824074</c:v>
                </c:pt>
                <c:pt idx="955">
                  <c:v>41775.365439814814</c:v>
                </c:pt>
                <c:pt idx="956">
                  <c:v>41778.354409722226</c:v>
                </c:pt>
                <c:pt idx="957">
                  <c:v>41779.371898148151</c:v>
                </c:pt>
                <c:pt idx="958">
                  <c:v>41780.47084490741</c:v>
                </c:pt>
                <c:pt idx="959">
                  <c:v>41781.419212962966</c:v>
                </c:pt>
                <c:pt idx="960">
                  <c:v>41782.345335648148</c:v>
                </c:pt>
                <c:pt idx="961">
                  <c:v>41786.408645833333</c:v>
                </c:pt>
                <c:pt idx="962">
                  <c:v>41787.405416666668</c:v>
                </c:pt>
                <c:pt idx="963">
                  <c:v>41788.411550925928</c:v>
                </c:pt>
                <c:pt idx="964">
                  <c:v>41789.308136574073</c:v>
                </c:pt>
                <c:pt idx="965">
                  <c:v>41792.610706018517</c:v>
                </c:pt>
                <c:pt idx="966">
                  <c:v>41793.323437500003</c:v>
                </c:pt>
                <c:pt idx="967">
                  <c:v>41794.454363425924</c:v>
                </c:pt>
                <c:pt idx="968">
                  <c:v>41795.466886574075</c:v>
                </c:pt>
                <c:pt idx="969">
                  <c:v>41796.381782407407</c:v>
                </c:pt>
                <c:pt idx="970">
                  <c:v>41800.417199074072</c:v>
                </c:pt>
                <c:pt idx="971">
                  <c:v>41801.333587962959</c:v>
                </c:pt>
                <c:pt idx="972">
                  <c:v>41802.333113425928</c:v>
                </c:pt>
                <c:pt idx="973">
                  <c:v>41803.568182870367</c:v>
                </c:pt>
                <c:pt idx="974">
                  <c:v>41806.401828703703</c:v>
                </c:pt>
                <c:pt idx="975">
                  <c:v>41807.363449074073</c:v>
                </c:pt>
                <c:pt idx="976">
                  <c:v>41808.397546296299</c:v>
                </c:pt>
                <c:pt idx="977">
                  <c:v>41809.333148148151</c:v>
                </c:pt>
                <c:pt idx="978">
                  <c:v>41810.492164351854</c:v>
                </c:pt>
                <c:pt idx="979">
                  <c:v>41813.455474537041</c:v>
                </c:pt>
                <c:pt idx="980">
                  <c:v>41814.444594907407</c:v>
                </c:pt>
                <c:pt idx="981">
                  <c:v>41816.333148148151</c:v>
                </c:pt>
                <c:pt idx="982">
                  <c:v>41817.334479166668</c:v>
                </c:pt>
                <c:pt idx="983">
                  <c:v>41821.425810185188</c:v>
                </c:pt>
                <c:pt idx="984">
                  <c:v>41822.477847222224</c:v>
                </c:pt>
                <c:pt idx="985">
                  <c:v>41823.357118055559</c:v>
                </c:pt>
                <c:pt idx="986">
                  <c:v>41828.438668981478</c:v>
                </c:pt>
                <c:pt idx="987">
                  <c:v>41829.569803240738</c:v>
                </c:pt>
                <c:pt idx="988">
                  <c:v>41830.412881944445</c:v>
                </c:pt>
                <c:pt idx="989">
                  <c:v>41835.64271990741</c:v>
                </c:pt>
                <c:pt idx="990">
                  <c:v>41836.354907407411</c:v>
                </c:pt>
                <c:pt idx="991">
                  <c:v>41841.50409722222</c:v>
                </c:pt>
                <c:pt idx="992">
                  <c:v>41842.639131944445</c:v>
                </c:pt>
                <c:pt idx="993">
                  <c:v>41843.446238425924</c:v>
                </c:pt>
                <c:pt idx="994">
                  <c:v>41844.446250000001</c:v>
                </c:pt>
                <c:pt idx="995">
                  <c:v>41845.400740740741</c:v>
                </c:pt>
                <c:pt idx="996">
                  <c:v>41848.385393518518</c:v>
                </c:pt>
                <c:pt idx="997">
                  <c:v>41849.523888888885</c:v>
                </c:pt>
                <c:pt idx="998">
                  <c:v>41850.409328703703</c:v>
                </c:pt>
                <c:pt idx="999">
                  <c:v>41851.574432870373</c:v>
                </c:pt>
                <c:pt idx="1000">
                  <c:v>41852.448622685188</c:v>
                </c:pt>
                <c:pt idx="1001">
                  <c:v>41855.403229166666</c:v>
                </c:pt>
                <c:pt idx="1002">
                  <c:v>41856.34302083333</c:v>
                </c:pt>
                <c:pt idx="1003">
                  <c:v>41857.377557870372</c:v>
                </c:pt>
                <c:pt idx="1004">
                  <c:v>41858.330821759257</c:v>
                </c:pt>
                <c:pt idx="1005">
                  <c:v>41859.423773148148</c:v>
                </c:pt>
                <c:pt idx="1006">
                  <c:v>41862.338263888887</c:v>
                </c:pt>
                <c:pt idx="1007">
                  <c:v>41864.443287037036</c:v>
                </c:pt>
                <c:pt idx="1008">
                  <c:v>41865.340868055559</c:v>
                </c:pt>
                <c:pt idx="1009">
                  <c:v>41866.65047453704</c:v>
                </c:pt>
                <c:pt idx="1010">
                  <c:v>41869.632615740738</c:v>
                </c:pt>
                <c:pt idx="1011">
                  <c:v>41870.355555555558</c:v>
                </c:pt>
                <c:pt idx="1012">
                  <c:v>41871.374814814815</c:v>
                </c:pt>
                <c:pt idx="1013">
                  <c:v>41872.51525462963</c:v>
                </c:pt>
                <c:pt idx="1014">
                  <c:v>41873.407916666663</c:v>
                </c:pt>
                <c:pt idx="1015">
                  <c:v>41876.416851851849</c:v>
                </c:pt>
                <c:pt idx="1016">
                  <c:v>41877.419027777774</c:v>
                </c:pt>
                <c:pt idx="1017">
                  <c:v>41878.355162037034</c:v>
                </c:pt>
                <c:pt idx="1018">
                  <c:v>41879.619525462964</c:v>
                </c:pt>
                <c:pt idx="1019">
                  <c:v>41880.494432870371</c:v>
                </c:pt>
                <c:pt idx="1020">
                  <c:v>41884.585173611114</c:v>
                </c:pt>
                <c:pt idx="1021">
                  <c:v>41885.415613425925</c:v>
                </c:pt>
                <c:pt idx="1022">
                  <c:v>41886.335231481484</c:v>
                </c:pt>
                <c:pt idx="1023">
                  <c:v>41887.553310185183</c:v>
                </c:pt>
                <c:pt idx="1024">
                  <c:v>41890.560115740744</c:v>
                </c:pt>
                <c:pt idx="1025">
                  <c:v>41891.455474537041</c:v>
                </c:pt>
                <c:pt idx="1026">
                  <c:v>41892.583321759259</c:v>
                </c:pt>
                <c:pt idx="1027">
                  <c:v>41893.358159722222</c:v>
                </c:pt>
                <c:pt idx="1028">
                  <c:v>41894.520300925928</c:v>
                </c:pt>
                <c:pt idx="1029">
                  <c:v>41897.480046296296</c:v>
                </c:pt>
                <c:pt idx="1030">
                  <c:v>41898.387025462966</c:v>
                </c:pt>
                <c:pt idx="1031">
                  <c:v>41899.570972222224</c:v>
                </c:pt>
                <c:pt idx="1032">
                  <c:v>41904.527245370373</c:v>
                </c:pt>
                <c:pt idx="1033">
                  <c:v>41905.512430555558</c:v>
                </c:pt>
                <c:pt idx="1034">
                  <c:v>41906.51630787037</c:v>
                </c:pt>
                <c:pt idx="1035">
                  <c:v>41907.32099537037</c:v>
                </c:pt>
                <c:pt idx="1036">
                  <c:v>41908.353171296294</c:v>
                </c:pt>
                <c:pt idx="1037">
                  <c:v>41911.381377314814</c:v>
                </c:pt>
                <c:pt idx="1038">
                  <c:v>41912.326458333337</c:v>
                </c:pt>
                <c:pt idx="1039">
                  <c:v>41913.402361111112</c:v>
                </c:pt>
                <c:pt idx="1040">
                  <c:v>41914.340439814812</c:v>
                </c:pt>
                <c:pt idx="1041">
                  <c:v>41915.373599537037</c:v>
                </c:pt>
                <c:pt idx="1042">
                  <c:v>41918.346180555556</c:v>
                </c:pt>
                <c:pt idx="1043">
                  <c:v>41919.456134259257</c:v>
                </c:pt>
                <c:pt idx="1044">
                  <c:v>41920.408043981479</c:v>
                </c:pt>
                <c:pt idx="1045">
                  <c:v>41921.370081018518</c:v>
                </c:pt>
                <c:pt idx="1046">
                  <c:v>41922.400092592594</c:v>
                </c:pt>
                <c:pt idx="1047">
                  <c:v>41925.393611111111</c:v>
                </c:pt>
                <c:pt idx="1048">
                  <c:v>41926.391782407409</c:v>
                </c:pt>
                <c:pt idx="1049">
                  <c:v>41927.334317129629</c:v>
                </c:pt>
                <c:pt idx="1050">
                  <c:v>41928.346331018518</c:v>
                </c:pt>
                <c:pt idx="1051">
                  <c:v>41933.551388888889</c:v>
                </c:pt>
                <c:pt idx="1052">
                  <c:v>41934.551759259259</c:v>
                </c:pt>
                <c:pt idx="1053">
                  <c:v>41935.423067129632</c:v>
                </c:pt>
                <c:pt idx="1054">
                  <c:v>41936.347395833334</c:v>
                </c:pt>
                <c:pt idx="1055">
                  <c:v>41939.409178240741</c:v>
                </c:pt>
                <c:pt idx="1056">
                  <c:v>41940.409178240741</c:v>
                </c:pt>
              </c:numCache>
            </c:numRef>
          </c:cat>
          <c:val>
            <c:numRef>
              <c:f>SPL!$H$1400:$H$2456</c:f>
              <c:numCache>
                <c:formatCode>"$"#,##0.000</c:formatCode>
                <c:ptCount val="1057"/>
                <c:pt idx="0">
                  <c:v>0.5</c:v>
                </c:pt>
                <c:pt idx="1">
                  <c:v>0.5</c:v>
                </c:pt>
                <c:pt idx="2">
                  <c:v>0.5</c:v>
                </c:pt>
                <c:pt idx="3">
                  <c:v>0.5</c:v>
                </c:pt>
                <c:pt idx="4">
                  <c:v>0.5</c:v>
                </c:pt>
                <c:pt idx="5">
                  <c:v>0.5</c:v>
                </c:pt>
                <c:pt idx="6">
                  <c:v>0.51</c:v>
                </c:pt>
                <c:pt idx="7">
                  <c:v>0.5</c:v>
                </c:pt>
                <c:pt idx="8">
                  <c:v>0.5</c:v>
                </c:pt>
                <c:pt idx="9">
                  <c:v>0.49</c:v>
                </c:pt>
                <c:pt idx="10">
                  <c:v>0.51</c:v>
                </c:pt>
                <c:pt idx="11">
                  <c:v>0.55000000000000004</c:v>
                </c:pt>
                <c:pt idx="12">
                  <c:v>0.54</c:v>
                </c:pt>
                <c:pt idx="13">
                  <c:v>0.54</c:v>
                </c:pt>
                <c:pt idx="14">
                  <c:v>0.54</c:v>
                </c:pt>
                <c:pt idx="15">
                  <c:v>0.53</c:v>
                </c:pt>
                <c:pt idx="16">
                  <c:v>0.52</c:v>
                </c:pt>
                <c:pt idx="17">
                  <c:v>0.53</c:v>
                </c:pt>
                <c:pt idx="18">
                  <c:v>0.53</c:v>
                </c:pt>
                <c:pt idx="19">
                  <c:v>0.52</c:v>
                </c:pt>
                <c:pt idx="20">
                  <c:v>0.53</c:v>
                </c:pt>
                <c:pt idx="21">
                  <c:v>0.52</c:v>
                </c:pt>
                <c:pt idx="22">
                  <c:v>0.52</c:v>
                </c:pt>
                <c:pt idx="23">
                  <c:v>0.52</c:v>
                </c:pt>
                <c:pt idx="24">
                  <c:v>0.53</c:v>
                </c:pt>
                <c:pt idx="25">
                  <c:v>0.53</c:v>
                </c:pt>
                <c:pt idx="26">
                  <c:v>0.53</c:v>
                </c:pt>
                <c:pt idx="27">
                  <c:v>0.52</c:v>
                </c:pt>
                <c:pt idx="28">
                  <c:v>0.52</c:v>
                </c:pt>
                <c:pt idx="29">
                  <c:v>0.51</c:v>
                </c:pt>
                <c:pt idx="30">
                  <c:v>0.52</c:v>
                </c:pt>
                <c:pt idx="31">
                  <c:v>0.51</c:v>
                </c:pt>
                <c:pt idx="32">
                  <c:v>0.52</c:v>
                </c:pt>
                <c:pt idx="33">
                  <c:v>0.51</c:v>
                </c:pt>
                <c:pt idx="34">
                  <c:v>0.5</c:v>
                </c:pt>
                <c:pt idx="35">
                  <c:v>0.51</c:v>
                </c:pt>
                <c:pt idx="36">
                  <c:v>0.51</c:v>
                </c:pt>
                <c:pt idx="37">
                  <c:v>0.5</c:v>
                </c:pt>
                <c:pt idx="38">
                  <c:v>0.5</c:v>
                </c:pt>
                <c:pt idx="39">
                  <c:v>0.49</c:v>
                </c:pt>
                <c:pt idx="40">
                  <c:v>0.5</c:v>
                </c:pt>
                <c:pt idx="41">
                  <c:v>0.49</c:v>
                </c:pt>
                <c:pt idx="42">
                  <c:v>0.48</c:v>
                </c:pt>
                <c:pt idx="43">
                  <c:v>0.49</c:v>
                </c:pt>
                <c:pt idx="44">
                  <c:v>0.5</c:v>
                </c:pt>
                <c:pt idx="45">
                  <c:v>0.49</c:v>
                </c:pt>
                <c:pt idx="46">
                  <c:v>0.52</c:v>
                </c:pt>
                <c:pt idx="47">
                  <c:v>0.56000000000000005</c:v>
                </c:pt>
                <c:pt idx="48">
                  <c:v>0.56000000000000005</c:v>
                </c:pt>
                <c:pt idx="49">
                  <c:v>0.56999999999999995</c:v>
                </c:pt>
                <c:pt idx="50">
                  <c:v>0.56000000000000005</c:v>
                </c:pt>
                <c:pt idx="51">
                  <c:v>0.56000000000000005</c:v>
                </c:pt>
                <c:pt idx="52">
                  <c:v>0.55000000000000004</c:v>
                </c:pt>
                <c:pt idx="53">
                  <c:v>0.54</c:v>
                </c:pt>
                <c:pt idx="54">
                  <c:v>0.54</c:v>
                </c:pt>
                <c:pt idx="55">
                  <c:v>0.54</c:v>
                </c:pt>
                <c:pt idx="56">
                  <c:v>0.55000000000000004</c:v>
                </c:pt>
                <c:pt idx="57">
                  <c:v>0.56000000000000005</c:v>
                </c:pt>
                <c:pt idx="58">
                  <c:v>0.56000000000000005</c:v>
                </c:pt>
                <c:pt idx="59">
                  <c:v>0.53</c:v>
                </c:pt>
                <c:pt idx="60">
                  <c:v>0.55000000000000004</c:v>
                </c:pt>
                <c:pt idx="61">
                  <c:v>0.56000000000000005</c:v>
                </c:pt>
                <c:pt idx="62">
                  <c:v>0.55000000000000004</c:v>
                </c:pt>
                <c:pt idx="63">
                  <c:v>0.56000000000000005</c:v>
                </c:pt>
                <c:pt idx="64">
                  <c:v>0.54</c:v>
                </c:pt>
                <c:pt idx="65">
                  <c:v>0.56000000000000005</c:v>
                </c:pt>
                <c:pt idx="66">
                  <c:v>0.55000000000000004</c:v>
                </c:pt>
                <c:pt idx="67">
                  <c:v>0.56000000000000005</c:v>
                </c:pt>
                <c:pt idx="68">
                  <c:v>0.55000000000000004</c:v>
                </c:pt>
                <c:pt idx="69">
                  <c:v>0.55000000000000004</c:v>
                </c:pt>
                <c:pt idx="70">
                  <c:v>0.55000000000000004</c:v>
                </c:pt>
                <c:pt idx="71">
                  <c:v>0.56000000000000005</c:v>
                </c:pt>
                <c:pt idx="72">
                  <c:v>0.56000000000000005</c:v>
                </c:pt>
                <c:pt idx="73">
                  <c:v>0.63</c:v>
                </c:pt>
                <c:pt idx="74">
                  <c:v>0.62</c:v>
                </c:pt>
                <c:pt idx="75">
                  <c:v>0.67</c:v>
                </c:pt>
                <c:pt idx="76">
                  <c:v>0.64</c:v>
                </c:pt>
                <c:pt idx="77">
                  <c:v>0.66</c:v>
                </c:pt>
                <c:pt idx="78">
                  <c:v>0.67</c:v>
                </c:pt>
                <c:pt idx="79">
                  <c:v>0.69</c:v>
                </c:pt>
                <c:pt idx="80">
                  <c:v>0.7</c:v>
                </c:pt>
                <c:pt idx="81">
                  <c:v>0.7</c:v>
                </c:pt>
                <c:pt idx="82">
                  <c:v>0.69</c:v>
                </c:pt>
                <c:pt idx="83">
                  <c:v>0.69</c:v>
                </c:pt>
                <c:pt idx="84">
                  <c:v>0.7</c:v>
                </c:pt>
                <c:pt idx="85">
                  <c:v>0.69</c:v>
                </c:pt>
                <c:pt idx="86">
                  <c:v>0.69</c:v>
                </c:pt>
                <c:pt idx="87">
                  <c:v>0.69</c:v>
                </c:pt>
                <c:pt idx="88">
                  <c:v>0.7</c:v>
                </c:pt>
                <c:pt idx="89">
                  <c:v>0.75</c:v>
                </c:pt>
                <c:pt idx="90">
                  <c:v>0.74</c:v>
                </c:pt>
                <c:pt idx="91">
                  <c:v>0.7</c:v>
                </c:pt>
                <c:pt idx="92">
                  <c:v>0.74</c:v>
                </c:pt>
                <c:pt idx="93">
                  <c:v>0.72</c:v>
                </c:pt>
                <c:pt idx="94">
                  <c:v>0.79</c:v>
                </c:pt>
                <c:pt idx="95">
                  <c:v>0.78</c:v>
                </c:pt>
                <c:pt idx="96">
                  <c:v>0.75</c:v>
                </c:pt>
                <c:pt idx="97">
                  <c:v>0.77</c:v>
                </c:pt>
                <c:pt idx="98">
                  <c:v>0.77</c:v>
                </c:pt>
                <c:pt idx="99">
                  <c:v>0.76</c:v>
                </c:pt>
                <c:pt idx="100">
                  <c:v>0.78</c:v>
                </c:pt>
                <c:pt idx="101">
                  <c:v>0.8</c:v>
                </c:pt>
                <c:pt idx="102">
                  <c:v>0.77</c:v>
                </c:pt>
                <c:pt idx="103">
                  <c:v>0.76</c:v>
                </c:pt>
                <c:pt idx="104">
                  <c:v>0.77</c:v>
                </c:pt>
                <c:pt idx="105">
                  <c:v>0.78</c:v>
                </c:pt>
                <c:pt idx="106">
                  <c:v>0.76</c:v>
                </c:pt>
                <c:pt idx="107">
                  <c:v>0.76</c:v>
                </c:pt>
                <c:pt idx="108">
                  <c:v>0.77</c:v>
                </c:pt>
                <c:pt idx="109">
                  <c:v>0.76</c:v>
                </c:pt>
                <c:pt idx="110">
                  <c:v>0.82</c:v>
                </c:pt>
                <c:pt idx="111">
                  <c:v>0.82</c:v>
                </c:pt>
                <c:pt idx="112">
                  <c:v>0.83</c:v>
                </c:pt>
                <c:pt idx="113">
                  <c:v>0.84</c:v>
                </c:pt>
                <c:pt idx="114">
                  <c:v>0.85</c:v>
                </c:pt>
                <c:pt idx="115">
                  <c:v>0.88</c:v>
                </c:pt>
                <c:pt idx="116">
                  <c:v>0.88</c:v>
                </c:pt>
                <c:pt idx="117">
                  <c:v>0.88</c:v>
                </c:pt>
                <c:pt idx="118">
                  <c:v>0.86</c:v>
                </c:pt>
                <c:pt idx="119">
                  <c:v>0.85</c:v>
                </c:pt>
                <c:pt idx="120">
                  <c:v>0.85</c:v>
                </c:pt>
                <c:pt idx="121">
                  <c:v>0.83</c:v>
                </c:pt>
                <c:pt idx="122">
                  <c:v>0.81</c:v>
                </c:pt>
                <c:pt idx="123">
                  <c:v>0.83</c:v>
                </c:pt>
                <c:pt idx="124">
                  <c:v>0.83</c:v>
                </c:pt>
                <c:pt idx="125">
                  <c:v>0.82</c:v>
                </c:pt>
                <c:pt idx="126">
                  <c:v>0.82</c:v>
                </c:pt>
                <c:pt idx="127">
                  <c:v>0.81</c:v>
                </c:pt>
                <c:pt idx="128">
                  <c:v>0.84</c:v>
                </c:pt>
                <c:pt idx="129">
                  <c:v>0.84</c:v>
                </c:pt>
                <c:pt idx="130">
                  <c:v>0.84</c:v>
                </c:pt>
                <c:pt idx="131">
                  <c:v>0.83</c:v>
                </c:pt>
                <c:pt idx="132">
                  <c:v>0.83</c:v>
                </c:pt>
                <c:pt idx="133">
                  <c:v>0.85</c:v>
                </c:pt>
                <c:pt idx="134">
                  <c:v>0.84</c:v>
                </c:pt>
                <c:pt idx="135">
                  <c:v>0.85</c:v>
                </c:pt>
                <c:pt idx="136">
                  <c:v>0.87</c:v>
                </c:pt>
                <c:pt idx="137">
                  <c:v>0.85</c:v>
                </c:pt>
                <c:pt idx="138">
                  <c:v>0.85</c:v>
                </c:pt>
                <c:pt idx="139">
                  <c:v>0.88</c:v>
                </c:pt>
                <c:pt idx="140">
                  <c:v>0.87</c:v>
                </c:pt>
                <c:pt idx="141">
                  <c:v>0.88</c:v>
                </c:pt>
                <c:pt idx="142">
                  <c:v>0.89</c:v>
                </c:pt>
                <c:pt idx="143">
                  <c:v>0.94</c:v>
                </c:pt>
                <c:pt idx="144">
                  <c:v>0.97</c:v>
                </c:pt>
                <c:pt idx="145">
                  <c:v>0.98</c:v>
                </c:pt>
                <c:pt idx="146">
                  <c:v>0.98</c:v>
                </c:pt>
                <c:pt idx="147">
                  <c:v>0.98</c:v>
                </c:pt>
                <c:pt idx="148">
                  <c:v>1</c:v>
                </c:pt>
                <c:pt idx="149">
                  <c:v>1</c:v>
                </c:pt>
                <c:pt idx="150">
                  <c:v>1.05</c:v>
                </c:pt>
                <c:pt idx="151">
                  <c:v>1.0900000000000001</c:v>
                </c:pt>
                <c:pt idx="152">
                  <c:v>1.1200000000000001</c:v>
                </c:pt>
                <c:pt idx="153">
                  <c:v>1.18</c:v>
                </c:pt>
                <c:pt idx="154">
                  <c:v>1.1000000000000001</c:v>
                </c:pt>
                <c:pt idx="155">
                  <c:v>1.1000000000000001</c:v>
                </c:pt>
                <c:pt idx="156">
                  <c:v>1.0900000000000001</c:v>
                </c:pt>
                <c:pt idx="157">
                  <c:v>1.05</c:v>
                </c:pt>
                <c:pt idx="158">
                  <c:v>1.01</c:v>
                </c:pt>
                <c:pt idx="159">
                  <c:v>1.03</c:v>
                </c:pt>
                <c:pt idx="160">
                  <c:v>1.06</c:v>
                </c:pt>
                <c:pt idx="161">
                  <c:v>1.03</c:v>
                </c:pt>
                <c:pt idx="162">
                  <c:v>1.04</c:v>
                </c:pt>
                <c:pt idx="163">
                  <c:v>1.0900000000000001</c:v>
                </c:pt>
                <c:pt idx="164">
                  <c:v>1.1299999999999999</c:v>
                </c:pt>
                <c:pt idx="165">
                  <c:v>1.1200000000000001</c:v>
                </c:pt>
                <c:pt idx="166">
                  <c:v>1.1200000000000001</c:v>
                </c:pt>
                <c:pt idx="167">
                  <c:v>1.1000000000000001</c:v>
                </c:pt>
                <c:pt idx="168">
                  <c:v>1.04</c:v>
                </c:pt>
                <c:pt idx="169">
                  <c:v>1.01</c:v>
                </c:pt>
                <c:pt idx="170">
                  <c:v>1.04</c:v>
                </c:pt>
                <c:pt idx="171">
                  <c:v>1.05</c:v>
                </c:pt>
                <c:pt idx="172">
                  <c:v>1</c:v>
                </c:pt>
                <c:pt idx="173">
                  <c:v>1.02</c:v>
                </c:pt>
                <c:pt idx="174">
                  <c:v>1</c:v>
                </c:pt>
                <c:pt idx="175">
                  <c:v>1.04</c:v>
                </c:pt>
                <c:pt idx="176">
                  <c:v>1.08</c:v>
                </c:pt>
                <c:pt idx="177">
                  <c:v>1.05</c:v>
                </c:pt>
                <c:pt idx="178">
                  <c:v>1.03</c:v>
                </c:pt>
                <c:pt idx="179">
                  <c:v>1.06</c:v>
                </c:pt>
                <c:pt idx="180">
                  <c:v>1.1299999999999999</c:v>
                </c:pt>
                <c:pt idx="181">
                  <c:v>1.1299999999999999</c:v>
                </c:pt>
                <c:pt idx="182">
                  <c:v>1.1299999999999999</c:v>
                </c:pt>
                <c:pt idx="183">
                  <c:v>1.17</c:v>
                </c:pt>
                <c:pt idx="184">
                  <c:v>1.24</c:v>
                </c:pt>
                <c:pt idx="185">
                  <c:v>1.36</c:v>
                </c:pt>
                <c:pt idx="186">
                  <c:v>1.42</c:v>
                </c:pt>
                <c:pt idx="187">
                  <c:v>1.36</c:v>
                </c:pt>
                <c:pt idx="188">
                  <c:v>1.34</c:v>
                </c:pt>
                <c:pt idx="189">
                  <c:v>1.4</c:v>
                </c:pt>
                <c:pt idx="190">
                  <c:v>1.36</c:v>
                </c:pt>
                <c:pt idx="191">
                  <c:v>1.38</c:v>
                </c:pt>
                <c:pt idx="192">
                  <c:v>1.34</c:v>
                </c:pt>
                <c:pt idx="193">
                  <c:v>1.33</c:v>
                </c:pt>
                <c:pt idx="194">
                  <c:v>1.33</c:v>
                </c:pt>
                <c:pt idx="195">
                  <c:v>1.29</c:v>
                </c:pt>
                <c:pt idx="196">
                  <c:v>1.36</c:v>
                </c:pt>
                <c:pt idx="197">
                  <c:v>1.32</c:v>
                </c:pt>
                <c:pt idx="198">
                  <c:v>1.31</c:v>
                </c:pt>
                <c:pt idx="199">
                  <c:v>1.33</c:v>
                </c:pt>
                <c:pt idx="200">
                  <c:v>1.3</c:v>
                </c:pt>
                <c:pt idx="201">
                  <c:v>1.32</c:v>
                </c:pt>
                <c:pt idx="202">
                  <c:v>1.26</c:v>
                </c:pt>
                <c:pt idx="203">
                  <c:v>1.23</c:v>
                </c:pt>
                <c:pt idx="204">
                  <c:v>1.26</c:v>
                </c:pt>
                <c:pt idx="205">
                  <c:v>1.3</c:v>
                </c:pt>
                <c:pt idx="206">
                  <c:v>1.29</c:v>
                </c:pt>
                <c:pt idx="207">
                  <c:v>1.28</c:v>
                </c:pt>
                <c:pt idx="208">
                  <c:v>1.34</c:v>
                </c:pt>
                <c:pt idx="209">
                  <c:v>1.41</c:v>
                </c:pt>
                <c:pt idx="210">
                  <c:v>1.38</c:v>
                </c:pt>
                <c:pt idx="211">
                  <c:v>1.34</c:v>
                </c:pt>
                <c:pt idx="212">
                  <c:v>1.29</c:v>
                </c:pt>
                <c:pt idx="213">
                  <c:v>1.27</c:v>
                </c:pt>
                <c:pt idx="214">
                  <c:v>1.28</c:v>
                </c:pt>
                <c:pt idx="215">
                  <c:v>1.3</c:v>
                </c:pt>
                <c:pt idx="216">
                  <c:v>1.33</c:v>
                </c:pt>
                <c:pt idx="217">
                  <c:v>1.36</c:v>
                </c:pt>
                <c:pt idx="218">
                  <c:v>1.49</c:v>
                </c:pt>
                <c:pt idx="219">
                  <c:v>1.47</c:v>
                </c:pt>
                <c:pt idx="220">
                  <c:v>1.44</c:v>
                </c:pt>
                <c:pt idx="221">
                  <c:v>1.56</c:v>
                </c:pt>
                <c:pt idx="222">
                  <c:v>1.62</c:v>
                </c:pt>
                <c:pt idx="223">
                  <c:v>1.57</c:v>
                </c:pt>
                <c:pt idx="224">
                  <c:v>1.58</c:v>
                </c:pt>
                <c:pt idx="225">
                  <c:v>1.55</c:v>
                </c:pt>
                <c:pt idx="226">
                  <c:v>1.49</c:v>
                </c:pt>
                <c:pt idx="227">
                  <c:v>1.5</c:v>
                </c:pt>
                <c:pt idx="228">
                  <c:v>1.46</c:v>
                </c:pt>
                <c:pt idx="229">
                  <c:v>1.43</c:v>
                </c:pt>
                <c:pt idx="230">
                  <c:v>1.48</c:v>
                </c:pt>
                <c:pt idx="231">
                  <c:v>1.47</c:v>
                </c:pt>
                <c:pt idx="232">
                  <c:v>1.43</c:v>
                </c:pt>
                <c:pt idx="233">
                  <c:v>1.43</c:v>
                </c:pt>
                <c:pt idx="234">
                  <c:v>1.38</c:v>
                </c:pt>
                <c:pt idx="235">
                  <c:v>1.29</c:v>
                </c:pt>
                <c:pt idx="236">
                  <c:v>1.3</c:v>
                </c:pt>
                <c:pt idx="237">
                  <c:v>1.23</c:v>
                </c:pt>
                <c:pt idx="238">
                  <c:v>1.21</c:v>
                </c:pt>
                <c:pt idx="239">
                  <c:v>1.24</c:v>
                </c:pt>
                <c:pt idx="240">
                  <c:v>1.25</c:v>
                </c:pt>
                <c:pt idx="241">
                  <c:v>1.28</c:v>
                </c:pt>
                <c:pt idx="242">
                  <c:v>1.29</c:v>
                </c:pt>
                <c:pt idx="243">
                  <c:v>1.28</c:v>
                </c:pt>
                <c:pt idx="244">
                  <c:v>1.42</c:v>
                </c:pt>
                <c:pt idx="245">
                  <c:v>1.5</c:v>
                </c:pt>
                <c:pt idx="246">
                  <c:v>1.47</c:v>
                </c:pt>
                <c:pt idx="247">
                  <c:v>1.51</c:v>
                </c:pt>
                <c:pt idx="248">
                  <c:v>1.5</c:v>
                </c:pt>
                <c:pt idx="249">
                  <c:v>1.54</c:v>
                </c:pt>
                <c:pt idx="250">
                  <c:v>1.59</c:v>
                </c:pt>
                <c:pt idx="251">
                  <c:v>1.61</c:v>
                </c:pt>
                <c:pt idx="252">
                  <c:v>1.65</c:v>
                </c:pt>
                <c:pt idx="253">
                  <c:v>1.66</c:v>
                </c:pt>
                <c:pt idx="254">
                  <c:v>1.65</c:v>
                </c:pt>
                <c:pt idx="255">
                  <c:v>1.55</c:v>
                </c:pt>
                <c:pt idx="256">
                  <c:v>1.54</c:v>
                </c:pt>
                <c:pt idx="257">
                  <c:v>1.57</c:v>
                </c:pt>
                <c:pt idx="258">
                  <c:v>1.55</c:v>
                </c:pt>
                <c:pt idx="259">
                  <c:v>1.6</c:v>
                </c:pt>
                <c:pt idx="260">
                  <c:v>1.59</c:v>
                </c:pt>
                <c:pt idx="261">
                  <c:v>1.61</c:v>
                </c:pt>
                <c:pt idx="262">
                  <c:v>1.58</c:v>
                </c:pt>
                <c:pt idx="263">
                  <c:v>1.56</c:v>
                </c:pt>
                <c:pt idx="264">
                  <c:v>1.58</c:v>
                </c:pt>
                <c:pt idx="265">
                  <c:v>1.54</c:v>
                </c:pt>
                <c:pt idx="266">
                  <c:v>1.5449999999999999</c:v>
                </c:pt>
                <c:pt idx="267">
                  <c:v>1.57</c:v>
                </c:pt>
                <c:pt idx="268">
                  <c:v>1.57</c:v>
                </c:pt>
                <c:pt idx="269">
                  <c:v>1.54</c:v>
                </c:pt>
                <c:pt idx="270">
                  <c:v>1.45</c:v>
                </c:pt>
                <c:pt idx="271">
                  <c:v>1.385</c:v>
                </c:pt>
                <c:pt idx="272">
                  <c:v>1.2350000000000001</c:v>
                </c:pt>
                <c:pt idx="273">
                  <c:v>1.26</c:v>
                </c:pt>
                <c:pt idx="274">
                  <c:v>1.2849999999999999</c:v>
                </c:pt>
                <c:pt idx="275">
                  <c:v>1.28</c:v>
                </c:pt>
                <c:pt idx="276">
                  <c:v>1.335</c:v>
                </c:pt>
                <c:pt idx="277">
                  <c:v>1.38</c:v>
                </c:pt>
                <c:pt idx="278">
                  <c:v>1.335</c:v>
                </c:pt>
                <c:pt idx="279">
                  <c:v>1.33</c:v>
                </c:pt>
                <c:pt idx="280">
                  <c:v>1.1499999999999999</c:v>
                </c:pt>
                <c:pt idx="281">
                  <c:v>1.095</c:v>
                </c:pt>
                <c:pt idx="282">
                  <c:v>1.0249999999999999</c:v>
                </c:pt>
                <c:pt idx="283">
                  <c:v>1.075</c:v>
                </c:pt>
                <c:pt idx="284">
                  <c:v>1.075</c:v>
                </c:pt>
                <c:pt idx="285">
                  <c:v>1.05</c:v>
                </c:pt>
                <c:pt idx="286">
                  <c:v>1.075</c:v>
                </c:pt>
                <c:pt idx="287">
                  <c:v>1.1000000000000001</c:v>
                </c:pt>
                <c:pt idx="288">
                  <c:v>1.1499999999999999</c:v>
                </c:pt>
                <c:pt idx="289">
                  <c:v>1.18</c:v>
                </c:pt>
                <c:pt idx="290">
                  <c:v>1.2250000000000001</c:v>
                </c:pt>
                <c:pt idx="291">
                  <c:v>1.26</c:v>
                </c:pt>
                <c:pt idx="292">
                  <c:v>1.1850000000000001</c:v>
                </c:pt>
                <c:pt idx="293">
                  <c:v>1.165</c:v>
                </c:pt>
                <c:pt idx="294">
                  <c:v>1.2</c:v>
                </c:pt>
                <c:pt idx="295">
                  <c:v>1.175</c:v>
                </c:pt>
                <c:pt idx="296">
                  <c:v>1.17</c:v>
                </c:pt>
                <c:pt idx="297">
                  <c:v>1.1299999999999999</c:v>
                </c:pt>
                <c:pt idx="298">
                  <c:v>1.18</c:v>
                </c:pt>
                <c:pt idx="299">
                  <c:v>1.17</c:v>
                </c:pt>
                <c:pt idx="300">
                  <c:v>1.165</c:v>
                </c:pt>
                <c:pt idx="301">
                  <c:v>1.2450000000000001</c:v>
                </c:pt>
                <c:pt idx="302">
                  <c:v>1.2150000000000001</c:v>
                </c:pt>
                <c:pt idx="303">
                  <c:v>1.2</c:v>
                </c:pt>
                <c:pt idx="304">
                  <c:v>1.1950000000000001</c:v>
                </c:pt>
                <c:pt idx="305">
                  <c:v>1.1399999999999999</c:v>
                </c:pt>
                <c:pt idx="306">
                  <c:v>1.105</c:v>
                </c:pt>
                <c:pt idx="307">
                  <c:v>1.0900000000000001</c:v>
                </c:pt>
                <c:pt idx="308">
                  <c:v>1.085</c:v>
                </c:pt>
                <c:pt idx="309">
                  <c:v>1.06</c:v>
                </c:pt>
                <c:pt idx="310">
                  <c:v>1.06</c:v>
                </c:pt>
                <c:pt idx="311">
                  <c:v>1.07</c:v>
                </c:pt>
                <c:pt idx="312">
                  <c:v>1.03</c:v>
                </c:pt>
                <c:pt idx="313">
                  <c:v>1</c:v>
                </c:pt>
                <c:pt idx="314">
                  <c:v>0.96</c:v>
                </c:pt>
                <c:pt idx="315">
                  <c:v>0.96499999999999997</c:v>
                </c:pt>
                <c:pt idx="316">
                  <c:v>0.97</c:v>
                </c:pt>
                <c:pt idx="317">
                  <c:v>0.99</c:v>
                </c:pt>
                <c:pt idx="318">
                  <c:v>1.02</c:v>
                </c:pt>
                <c:pt idx="319">
                  <c:v>1</c:v>
                </c:pt>
                <c:pt idx="320">
                  <c:v>1.0149999999999999</c:v>
                </c:pt>
                <c:pt idx="321">
                  <c:v>1.01</c:v>
                </c:pt>
                <c:pt idx="322">
                  <c:v>1.02</c:v>
                </c:pt>
                <c:pt idx="323">
                  <c:v>0.99</c:v>
                </c:pt>
                <c:pt idx="324">
                  <c:v>1.04</c:v>
                </c:pt>
                <c:pt idx="325">
                  <c:v>1.05</c:v>
                </c:pt>
                <c:pt idx="326">
                  <c:v>1</c:v>
                </c:pt>
                <c:pt idx="327">
                  <c:v>1.0349999999999999</c:v>
                </c:pt>
                <c:pt idx="328">
                  <c:v>1.08</c:v>
                </c:pt>
                <c:pt idx="329">
                  <c:v>1.075</c:v>
                </c:pt>
                <c:pt idx="330">
                  <c:v>1.1499999999999999</c:v>
                </c:pt>
                <c:pt idx="331">
                  <c:v>1.165</c:v>
                </c:pt>
                <c:pt idx="332">
                  <c:v>1.1200000000000001</c:v>
                </c:pt>
                <c:pt idx="333">
                  <c:v>1.115</c:v>
                </c:pt>
                <c:pt idx="334">
                  <c:v>1.0549999999999999</c:v>
                </c:pt>
                <c:pt idx="335">
                  <c:v>1.05</c:v>
                </c:pt>
                <c:pt idx="336">
                  <c:v>1.0449999999999999</c:v>
                </c:pt>
                <c:pt idx="337">
                  <c:v>1.0549999999999999</c:v>
                </c:pt>
                <c:pt idx="338">
                  <c:v>1.135</c:v>
                </c:pt>
                <c:pt idx="339">
                  <c:v>1.1200000000000001</c:v>
                </c:pt>
                <c:pt idx="340">
                  <c:v>1.08</c:v>
                </c:pt>
                <c:pt idx="341">
                  <c:v>1.075</c:v>
                </c:pt>
                <c:pt idx="342">
                  <c:v>1.075</c:v>
                </c:pt>
                <c:pt idx="343">
                  <c:v>1.095</c:v>
                </c:pt>
                <c:pt idx="344">
                  <c:v>1.115</c:v>
                </c:pt>
                <c:pt idx="345">
                  <c:v>1.1299999999999999</c:v>
                </c:pt>
                <c:pt idx="346">
                  <c:v>1.1499999999999999</c:v>
                </c:pt>
                <c:pt idx="347">
                  <c:v>1.145</c:v>
                </c:pt>
                <c:pt idx="348">
                  <c:v>1.1399999999999999</c:v>
                </c:pt>
                <c:pt idx="349">
                  <c:v>1.0900000000000001</c:v>
                </c:pt>
                <c:pt idx="350">
                  <c:v>1.08</c:v>
                </c:pt>
                <c:pt idx="351">
                  <c:v>1.1000000000000001</c:v>
                </c:pt>
                <c:pt idx="352">
                  <c:v>1.1299999999999999</c:v>
                </c:pt>
                <c:pt idx="353">
                  <c:v>1.145</c:v>
                </c:pt>
                <c:pt idx="354">
                  <c:v>1.19</c:v>
                </c:pt>
                <c:pt idx="355">
                  <c:v>1.21</c:v>
                </c:pt>
                <c:pt idx="356">
                  <c:v>1.19</c:v>
                </c:pt>
                <c:pt idx="357">
                  <c:v>1.19</c:v>
                </c:pt>
                <c:pt idx="358">
                  <c:v>1.19</c:v>
                </c:pt>
                <c:pt idx="359">
                  <c:v>1.22</c:v>
                </c:pt>
                <c:pt idx="360">
                  <c:v>1.2549999999999999</c:v>
                </c:pt>
                <c:pt idx="361">
                  <c:v>1.21</c:v>
                </c:pt>
                <c:pt idx="362">
                  <c:v>1.2250000000000001</c:v>
                </c:pt>
                <c:pt idx="363">
                  <c:v>1.2050000000000001</c:v>
                </c:pt>
                <c:pt idx="364">
                  <c:v>1.24</c:v>
                </c:pt>
                <c:pt idx="365">
                  <c:v>1.18</c:v>
                </c:pt>
                <c:pt idx="366">
                  <c:v>1.18</c:v>
                </c:pt>
                <c:pt idx="367">
                  <c:v>1.2050000000000001</c:v>
                </c:pt>
                <c:pt idx="368">
                  <c:v>1.19</c:v>
                </c:pt>
                <c:pt idx="369">
                  <c:v>1.18</c:v>
                </c:pt>
                <c:pt idx="370">
                  <c:v>1.175</c:v>
                </c:pt>
                <c:pt idx="371">
                  <c:v>1.1599999999999999</c:v>
                </c:pt>
                <c:pt idx="372">
                  <c:v>1.1399999999999999</c:v>
                </c:pt>
                <c:pt idx="373">
                  <c:v>1.175</c:v>
                </c:pt>
                <c:pt idx="374">
                  <c:v>1.17</c:v>
                </c:pt>
                <c:pt idx="375">
                  <c:v>1.18</c:v>
                </c:pt>
                <c:pt idx="376">
                  <c:v>1.155</c:v>
                </c:pt>
                <c:pt idx="377">
                  <c:v>1.175</c:v>
                </c:pt>
                <c:pt idx="378">
                  <c:v>1.1950000000000001</c:v>
                </c:pt>
                <c:pt idx="379">
                  <c:v>1.21</c:v>
                </c:pt>
                <c:pt idx="380">
                  <c:v>1.27</c:v>
                </c:pt>
                <c:pt idx="381">
                  <c:v>1.2849999999999999</c:v>
                </c:pt>
                <c:pt idx="382">
                  <c:v>1.2649999999999999</c:v>
                </c:pt>
                <c:pt idx="383">
                  <c:v>1.32</c:v>
                </c:pt>
                <c:pt idx="384">
                  <c:v>1.2849999999999999</c:v>
                </c:pt>
                <c:pt idx="385">
                  <c:v>1.25</c:v>
                </c:pt>
                <c:pt idx="386">
                  <c:v>1.26</c:v>
                </c:pt>
                <c:pt idx="387">
                  <c:v>1.25</c:v>
                </c:pt>
                <c:pt idx="388">
                  <c:v>1.25</c:v>
                </c:pt>
                <c:pt idx="389">
                  <c:v>1.2250000000000001</c:v>
                </c:pt>
                <c:pt idx="390">
                  <c:v>1.2050000000000001</c:v>
                </c:pt>
                <c:pt idx="391">
                  <c:v>1.19</c:v>
                </c:pt>
                <c:pt idx="392">
                  <c:v>1.21</c:v>
                </c:pt>
                <c:pt idx="393">
                  <c:v>1.36</c:v>
                </c:pt>
                <c:pt idx="394">
                  <c:v>1.39</c:v>
                </c:pt>
                <c:pt idx="395">
                  <c:v>1.35</c:v>
                </c:pt>
                <c:pt idx="396">
                  <c:v>1.345</c:v>
                </c:pt>
                <c:pt idx="397">
                  <c:v>1.35</c:v>
                </c:pt>
                <c:pt idx="398">
                  <c:v>1.365</c:v>
                </c:pt>
                <c:pt idx="399">
                  <c:v>1.37</c:v>
                </c:pt>
                <c:pt idx="400">
                  <c:v>1.37</c:v>
                </c:pt>
                <c:pt idx="401">
                  <c:v>1.46</c:v>
                </c:pt>
                <c:pt idx="402">
                  <c:v>1.43</c:v>
                </c:pt>
                <c:pt idx="403">
                  <c:v>1.44</c:v>
                </c:pt>
                <c:pt idx="404">
                  <c:v>1.45</c:v>
                </c:pt>
                <c:pt idx="405">
                  <c:v>1.39</c:v>
                </c:pt>
                <c:pt idx="406">
                  <c:v>1.44</c:v>
                </c:pt>
                <c:pt idx="407">
                  <c:v>1.43</c:v>
                </c:pt>
                <c:pt idx="408">
                  <c:v>1.4350000000000001</c:v>
                </c:pt>
                <c:pt idx="409">
                  <c:v>1.4350000000000001</c:v>
                </c:pt>
                <c:pt idx="410">
                  <c:v>1.38</c:v>
                </c:pt>
                <c:pt idx="411">
                  <c:v>1.41</c:v>
                </c:pt>
                <c:pt idx="412">
                  <c:v>1.42</c:v>
                </c:pt>
                <c:pt idx="413">
                  <c:v>1.41</c:v>
                </c:pt>
                <c:pt idx="414">
                  <c:v>1.4</c:v>
                </c:pt>
                <c:pt idx="415">
                  <c:v>1.4</c:v>
                </c:pt>
                <c:pt idx="416">
                  <c:v>1.4</c:v>
                </c:pt>
                <c:pt idx="417">
                  <c:v>1.39</c:v>
                </c:pt>
                <c:pt idx="418">
                  <c:v>1.415</c:v>
                </c:pt>
                <c:pt idx="419">
                  <c:v>1.4450000000000001</c:v>
                </c:pt>
                <c:pt idx="420">
                  <c:v>1.5049999999999999</c:v>
                </c:pt>
                <c:pt idx="421">
                  <c:v>1.57</c:v>
                </c:pt>
                <c:pt idx="422">
                  <c:v>1.59</c:v>
                </c:pt>
                <c:pt idx="423">
                  <c:v>1.575</c:v>
                </c:pt>
                <c:pt idx="424">
                  <c:v>1.57</c:v>
                </c:pt>
                <c:pt idx="425">
                  <c:v>1.615</c:v>
                </c:pt>
                <c:pt idx="426">
                  <c:v>1.63</c:v>
                </c:pt>
                <c:pt idx="427">
                  <c:v>1.61</c:v>
                </c:pt>
                <c:pt idx="428">
                  <c:v>1.64</c:v>
                </c:pt>
                <c:pt idx="429">
                  <c:v>1.6</c:v>
                </c:pt>
                <c:pt idx="430">
                  <c:v>1.6</c:v>
                </c:pt>
                <c:pt idx="431">
                  <c:v>1.61</c:v>
                </c:pt>
                <c:pt idx="432">
                  <c:v>1.615</c:v>
                </c:pt>
                <c:pt idx="433">
                  <c:v>1.71</c:v>
                </c:pt>
                <c:pt idx="434">
                  <c:v>1.75</c:v>
                </c:pt>
                <c:pt idx="435">
                  <c:v>1.72</c:v>
                </c:pt>
                <c:pt idx="436">
                  <c:v>1.71</c:v>
                </c:pt>
                <c:pt idx="437">
                  <c:v>1.6950000000000001</c:v>
                </c:pt>
                <c:pt idx="438">
                  <c:v>1.675</c:v>
                </c:pt>
                <c:pt idx="439">
                  <c:v>1.63</c:v>
                </c:pt>
                <c:pt idx="440">
                  <c:v>1.625</c:v>
                </c:pt>
                <c:pt idx="441">
                  <c:v>1.615</c:v>
                </c:pt>
                <c:pt idx="442">
                  <c:v>1.7</c:v>
                </c:pt>
                <c:pt idx="443">
                  <c:v>1.71</c:v>
                </c:pt>
                <c:pt idx="444">
                  <c:v>1.7</c:v>
                </c:pt>
                <c:pt idx="445">
                  <c:v>1.68</c:v>
                </c:pt>
                <c:pt idx="446">
                  <c:v>1.675</c:v>
                </c:pt>
                <c:pt idx="447">
                  <c:v>1.7050000000000001</c:v>
                </c:pt>
                <c:pt idx="448">
                  <c:v>1.7</c:v>
                </c:pt>
                <c:pt idx="449">
                  <c:v>1.82</c:v>
                </c:pt>
                <c:pt idx="450">
                  <c:v>1.8</c:v>
                </c:pt>
                <c:pt idx="451">
                  <c:v>1.8</c:v>
                </c:pt>
                <c:pt idx="452">
                  <c:v>1.81</c:v>
                </c:pt>
                <c:pt idx="453">
                  <c:v>1.855</c:v>
                </c:pt>
                <c:pt idx="454">
                  <c:v>1.835</c:v>
                </c:pt>
                <c:pt idx="455">
                  <c:v>1.845</c:v>
                </c:pt>
                <c:pt idx="456">
                  <c:v>1.8149999999999999</c:v>
                </c:pt>
                <c:pt idx="457">
                  <c:v>1.8</c:v>
                </c:pt>
                <c:pt idx="458">
                  <c:v>1.76</c:v>
                </c:pt>
                <c:pt idx="459">
                  <c:v>1.8049999999999999</c:v>
                </c:pt>
                <c:pt idx="460">
                  <c:v>1.78</c:v>
                </c:pt>
                <c:pt idx="461">
                  <c:v>1.79</c:v>
                </c:pt>
                <c:pt idx="462">
                  <c:v>1.8</c:v>
                </c:pt>
                <c:pt idx="463">
                  <c:v>1.7849999999999999</c:v>
                </c:pt>
                <c:pt idx="464">
                  <c:v>1.71</c:v>
                </c:pt>
                <c:pt idx="465">
                  <c:v>1.7350000000000001</c:v>
                </c:pt>
                <c:pt idx="466">
                  <c:v>1.7</c:v>
                </c:pt>
                <c:pt idx="467">
                  <c:v>1.665</c:v>
                </c:pt>
                <c:pt idx="468">
                  <c:v>1.56</c:v>
                </c:pt>
                <c:pt idx="469">
                  <c:v>1.595</c:v>
                </c:pt>
                <c:pt idx="470">
                  <c:v>1.58</c:v>
                </c:pt>
                <c:pt idx="471">
                  <c:v>1.5649999999999999</c:v>
                </c:pt>
                <c:pt idx="472">
                  <c:v>1.595</c:v>
                </c:pt>
                <c:pt idx="473">
                  <c:v>1.6</c:v>
                </c:pt>
                <c:pt idx="474">
                  <c:v>1.585</c:v>
                </c:pt>
                <c:pt idx="475">
                  <c:v>1.58</c:v>
                </c:pt>
                <c:pt idx="476">
                  <c:v>1.585</c:v>
                </c:pt>
                <c:pt idx="477">
                  <c:v>1.45</c:v>
                </c:pt>
                <c:pt idx="478">
                  <c:v>1.37</c:v>
                </c:pt>
                <c:pt idx="479">
                  <c:v>1.36</c:v>
                </c:pt>
                <c:pt idx="480">
                  <c:v>1.41</c:v>
                </c:pt>
                <c:pt idx="481">
                  <c:v>1.47</c:v>
                </c:pt>
                <c:pt idx="482">
                  <c:v>1.43</c:v>
                </c:pt>
                <c:pt idx="483">
                  <c:v>1.4</c:v>
                </c:pt>
                <c:pt idx="484">
                  <c:v>1.4350000000000001</c:v>
                </c:pt>
                <c:pt idx="485">
                  <c:v>1.38</c:v>
                </c:pt>
                <c:pt idx="486">
                  <c:v>1.335</c:v>
                </c:pt>
                <c:pt idx="487">
                  <c:v>1.385</c:v>
                </c:pt>
                <c:pt idx="488">
                  <c:v>1.33</c:v>
                </c:pt>
                <c:pt idx="489">
                  <c:v>1.325</c:v>
                </c:pt>
                <c:pt idx="490">
                  <c:v>1.31</c:v>
                </c:pt>
                <c:pt idx="491">
                  <c:v>1.29</c:v>
                </c:pt>
                <c:pt idx="492">
                  <c:v>1.3149999999999999</c:v>
                </c:pt>
                <c:pt idx="493">
                  <c:v>1.27</c:v>
                </c:pt>
                <c:pt idx="494">
                  <c:v>1.33</c:v>
                </c:pt>
                <c:pt idx="495">
                  <c:v>1.38</c:v>
                </c:pt>
                <c:pt idx="496">
                  <c:v>1.37</c:v>
                </c:pt>
                <c:pt idx="497">
                  <c:v>1.395</c:v>
                </c:pt>
                <c:pt idx="498">
                  <c:v>1.4</c:v>
                </c:pt>
                <c:pt idx="499">
                  <c:v>1.49</c:v>
                </c:pt>
                <c:pt idx="500">
                  <c:v>1.5049999999999999</c:v>
                </c:pt>
                <c:pt idx="501">
                  <c:v>1.5049999999999999</c:v>
                </c:pt>
                <c:pt idx="502">
                  <c:v>1.47</c:v>
                </c:pt>
                <c:pt idx="503">
                  <c:v>1.47</c:v>
                </c:pt>
                <c:pt idx="504">
                  <c:v>1.44</c:v>
                </c:pt>
                <c:pt idx="505">
                  <c:v>1.46</c:v>
                </c:pt>
                <c:pt idx="506">
                  <c:v>1.46</c:v>
                </c:pt>
                <c:pt idx="507">
                  <c:v>1.49</c:v>
                </c:pt>
                <c:pt idx="508">
                  <c:v>1.45</c:v>
                </c:pt>
                <c:pt idx="509">
                  <c:v>1.46</c:v>
                </c:pt>
                <c:pt idx="510">
                  <c:v>1.47</c:v>
                </c:pt>
                <c:pt idx="511">
                  <c:v>1.45</c:v>
                </c:pt>
                <c:pt idx="512">
                  <c:v>1.425</c:v>
                </c:pt>
                <c:pt idx="513">
                  <c:v>1.4450000000000001</c:v>
                </c:pt>
                <c:pt idx="514">
                  <c:v>1.4</c:v>
                </c:pt>
                <c:pt idx="515">
                  <c:v>1.39</c:v>
                </c:pt>
                <c:pt idx="516">
                  <c:v>1.42</c:v>
                </c:pt>
                <c:pt idx="517">
                  <c:v>1.4450000000000001</c:v>
                </c:pt>
                <c:pt idx="518">
                  <c:v>1.4650000000000001</c:v>
                </c:pt>
                <c:pt idx="519">
                  <c:v>1.44</c:v>
                </c:pt>
                <c:pt idx="520">
                  <c:v>1.425</c:v>
                </c:pt>
                <c:pt idx="521">
                  <c:v>1.4350000000000001</c:v>
                </c:pt>
                <c:pt idx="522">
                  <c:v>1.43</c:v>
                </c:pt>
                <c:pt idx="523">
                  <c:v>1.4750000000000001</c:v>
                </c:pt>
                <c:pt idx="524">
                  <c:v>1.48</c:v>
                </c:pt>
                <c:pt idx="525">
                  <c:v>1.44</c:v>
                </c:pt>
                <c:pt idx="526">
                  <c:v>1.46</c:v>
                </c:pt>
                <c:pt idx="527">
                  <c:v>1.5</c:v>
                </c:pt>
                <c:pt idx="528">
                  <c:v>1.48</c:v>
                </c:pt>
                <c:pt idx="529">
                  <c:v>1.4850000000000001</c:v>
                </c:pt>
                <c:pt idx="530">
                  <c:v>1.5049999999999999</c:v>
                </c:pt>
                <c:pt idx="531">
                  <c:v>1.575</c:v>
                </c:pt>
                <c:pt idx="532">
                  <c:v>1.56</c:v>
                </c:pt>
                <c:pt idx="533">
                  <c:v>1.585</c:v>
                </c:pt>
                <c:pt idx="534">
                  <c:v>1.5449999999999999</c:v>
                </c:pt>
                <c:pt idx="535">
                  <c:v>1.55</c:v>
                </c:pt>
                <c:pt idx="536">
                  <c:v>1.49</c:v>
                </c:pt>
                <c:pt idx="537">
                  <c:v>1.49</c:v>
                </c:pt>
                <c:pt idx="538">
                  <c:v>1.5</c:v>
                </c:pt>
                <c:pt idx="539">
                  <c:v>1.49</c:v>
                </c:pt>
                <c:pt idx="540">
                  <c:v>1.49</c:v>
                </c:pt>
                <c:pt idx="541">
                  <c:v>1.43</c:v>
                </c:pt>
                <c:pt idx="542">
                  <c:v>1.46</c:v>
                </c:pt>
                <c:pt idx="543">
                  <c:v>1.45</c:v>
                </c:pt>
                <c:pt idx="544">
                  <c:v>1.425</c:v>
                </c:pt>
                <c:pt idx="545">
                  <c:v>1.53</c:v>
                </c:pt>
                <c:pt idx="546">
                  <c:v>1.55</c:v>
                </c:pt>
                <c:pt idx="547">
                  <c:v>1.58</c:v>
                </c:pt>
                <c:pt idx="548">
                  <c:v>1.5549999999999999</c:v>
                </c:pt>
                <c:pt idx="549">
                  <c:v>1.55</c:v>
                </c:pt>
                <c:pt idx="550">
                  <c:v>1.55</c:v>
                </c:pt>
                <c:pt idx="551">
                  <c:v>1.56</c:v>
                </c:pt>
                <c:pt idx="552">
                  <c:v>1.5449999999999999</c:v>
                </c:pt>
                <c:pt idx="553">
                  <c:v>1.5449999999999999</c:v>
                </c:pt>
                <c:pt idx="554">
                  <c:v>1.5449999999999999</c:v>
                </c:pt>
                <c:pt idx="555">
                  <c:v>1.52</c:v>
                </c:pt>
                <c:pt idx="556">
                  <c:v>1.5249999999999999</c:v>
                </c:pt>
                <c:pt idx="557">
                  <c:v>1.5249999999999999</c:v>
                </c:pt>
                <c:pt idx="558">
                  <c:v>1.5149999999999999</c:v>
                </c:pt>
                <c:pt idx="559">
                  <c:v>1.52</c:v>
                </c:pt>
                <c:pt idx="560">
                  <c:v>1.49</c:v>
                </c:pt>
                <c:pt idx="561">
                  <c:v>1.5</c:v>
                </c:pt>
                <c:pt idx="562">
                  <c:v>1.5</c:v>
                </c:pt>
                <c:pt idx="563">
                  <c:v>1.4750000000000001</c:v>
                </c:pt>
                <c:pt idx="564">
                  <c:v>1.48</c:v>
                </c:pt>
                <c:pt idx="565">
                  <c:v>1.4850000000000001</c:v>
                </c:pt>
                <c:pt idx="566">
                  <c:v>1.4850000000000001</c:v>
                </c:pt>
                <c:pt idx="567">
                  <c:v>1.4850000000000001</c:v>
                </c:pt>
                <c:pt idx="568">
                  <c:v>1.4750000000000001</c:v>
                </c:pt>
                <c:pt idx="569">
                  <c:v>1.46</c:v>
                </c:pt>
                <c:pt idx="570">
                  <c:v>1.47</c:v>
                </c:pt>
                <c:pt idx="571">
                  <c:v>1.4850000000000001</c:v>
                </c:pt>
                <c:pt idx="572">
                  <c:v>1.4650000000000001</c:v>
                </c:pt>
                <c:pt idx="573">
                  <c:v>1.425</c:v>
                </c:pt>
                <c:pt idx="574">
                  <c:v>1.425</c:v>
                </c:pt>
                <c:pt idx="575">
                  <c:v>1.4650000000000001</c:v>
                </c:pt>
                <c:pt idx="576">
                  <c:v>1.49</c:v>
                </c:pt>
                <c:pt idx="577">
                  <c:v>1.49</c:v>
                </c:pt>
                <c:pt idx="578">
                  <c:v>1.5149999999999999</c:v>
                </c:pt>
                <c:pt idx="579">
                  <c:v>1.5349999999999999</c:v>
                </c:pt>
                <c:pt idx="580">
                  <c:v>1.53</c:v>
                </c:pt>
                <c:pt idx="581">
                  <c:v>1.4850000000000001</c:v>
                </c:pt>
                <c:pt idx="582">
                  <c:v>1.63</c:v>
                </c:pt>
                <c:pt idx="583">
                  <c:v>1.6</c:v>
                </c:pt>
                <c:pt idx="584">
                  <c:v>1.625</c:v>
                </c:pt>
                <c:pt idx="585">
                  <c:v>1.62</c:v>
                </c:pt>
                <c:pt idx="586">
                  <c:v>1.675</c:v>
                </c:pt>
                <c:pt idx="587">
                  <c:v>1.72</c:v>
                </c:pt>
                <c:pt idx="588">
                  <c:v>1.7</c:v>
                </c:pt>
                <c:pt idx="589">
                  <c:v>1.71</c:v>
                </c:pt>
                <c:pt idx="590">
                  <c:v>1.68</c:v>
                </c:pt>
                <c:pt idx="591">
                  <c:v>1.68</c:v>
                </c:pt>
                <c:pt idx="592">
                  <c:v>1.6850000000000001</c:v>
                </c:pt>
                <c:pt idx="593">
                  <c:v>1.65</c:v>
                </c:pt>
                <c:pt idx="594">
                  <c:v>1.62</c:v>
                </c:pt>
                <c:pt idx="595">
                  <c:v>1.56</c:v>
                </c:pt>
                <c:pt idx="596">
                  <c:v>1.5449999999999999</c:v>
                </c:pt>
                <c:pt idx="597">
                  <c:v>1.56</c:v>
                </c:pt>
                <c:pt idx="598">
                  <c:v>1.55</c:v>
                </c:pt>
                <c:pt idx="599">
                  <c:v>1.57</c:v>
                </c:pt>
                <c:pt idx="600">
                  <c:v>1.57</c:v>
                </c:pt>
                <c:pt idx="601">
                  <c:v>1.61</c:v>
                </c:pt>
                <c:pt idx="602">
                  <c:v>1.65</c:v>
                </c:pt>
                <c:pt idx="603">
                  <c:v>1.62</c:v>
                </c:pt>
                <c:pt idx="604">
                  <c:v>1.1499999999999999</c:v>
                </c:pt>
                <c:pt idx="605">
                  <c:v>1.1599999999999999</c:v>
                </c:pt>
                <c:pt idx="606">
                  <c:v>1.155</c:v>
                </c:pt>
                <c:pt idx="607">
                  <c:v>1.1000000000000001</c:v>
                </c:pt>
                <c:pt idx="608">
                  <c:v>1.03</c:v>
                </c:pt>
                <c:pt idx="609">
                  <c:v>1.0149999999999999</c:v>
                </c:pt>
                <c:pt idx="610">
                  <c:v>1.0349999999999999</c:v>
                </c:pt>
                <c:pt idx="611">
                  <c:v>1.075</c:v>
                </c:pt>
                <c:pt idx="612">
                  <c:v>1.08</c:v>
                </c:pt>
                <c:pt idx="613">
                  <c:v>1.125</c:v>
                </c:pt>
                <c:pt idx="614">
                  <c:v>1.1499999999999999</c:v>
                </c:pt>
                <c:pt idx="615">
                  <c:v>1.1399999999999999</c:v>
                </c:pt>
                <c:pt idx="616">
                  <c:v>1.135</c:v>
                </c:pt>
                <c:pt idx="617">
                  <c:v>1.17</c:v>
                </c:pt>
                <c:pt idx="618">
                  <c:v>1.2350000000000001</c:v>
                </c:pt>
                <c:pt idx="619">
                  <c:v>1.23</c:v>
                </c:pt>
                <c:pt idx="620">
                  <c:v>1.2450000000000001</c:v>
                </c:pt>
                <c:pt idx="621">
                  <c:v>1.2450000000000001</c:v>
                </c:pt>
                <c:pt idx="622">
                  <c:v>1.25</c:v>
                </c:pt>
                <c:pt idx="623">
                  <c:v>1.28</c:v>
                </c:pt>
                <c:pt idx="624">
                  <c:v>1.3</c:v>
                </c:pt>
                <c:pt idx="625">
                  <c:v>1.365</c:v>
                </c:pt>
                <c:pt idx="626">
                  <c:v>1.3149999999999999</c:v>
                </c:pt>
                <c:pt idx="627">
                  <c:v>1.3149999999999999</c:v>
                </c:pt>
                <c:pt idx="628">
                  <c:v>1.31</c:v>
                </c:pt>
                <c:pt idx="629">
                  <c:v>1.33</c:v>
                </c:pt>
                <c:pt idx="630">
                  <c:v>1.33</c:v>
                </c:pt>
                <c:pt idx="631">
                  <c:v>1.32</c:v>
                </c:pt>
                <c:pt idx="632">
                  <c:v>1.3</c:v>
                </c:pt>
                <c:pt idx="633">
                  <c:v>1.31</c:v>
                </c:pt>
                <c:pt idx="634">
                  <c:v>1.3</c:v>
                </c:pt>
                <c:pt idx="635">
                  <c:v>1.2849999999999999</c:v>
                </c:pt>
                <c:pt idx="636">
                  <c:v>1.3049999999999999</c:v>
                </c:pt>
                <c:pt idx="637">
                  <c:v>1.2949999999999999</c:v>
                </c:pt>
                <c:pt idx="638">
                  <c:v>1.31</c:v>
                </c:pt>
                <c:pt idx="639">
                  <c:v>1.2849999999999999</c:v>
                </c:pt>
                <c:pt idx="640">
                  <c:v>1.2849999999999999</c:v>
                </c:pt>
                <c:pt idx="641">
                  <c:v>1.26</c:v>
                </c:pt>
                <c:pt idx="642">
                  <c:v>1.2949999999999999</c:v>
                </c:pt>
                <c:pt idx="643">
                  <c:v>1.31</c:v>
                </c:pt>
                <c:pt idx="644">
                  <c:v>1.27</c:v>
                </c:pt>
                <c:pt idx="645">
                  <c:v>1.2549999999999999</c:v>
                </c:pt>
                <c:pt idx="646">
                  <c:v>1.2</c:v>
                </c:pt>
                <c:pt idx="647">
                  <c:v>1.1599999999999999</c:v>
                </c:pt>
                <c:pt idx="648">
                  <c:v>1.175</c:v>
                </c:pt>
                <c:pt idx="649">
                  <c:v>1.2</c:v>
                </c:pt>
                <c:pt idx="650">
                  <c:v>1.23</c:v>
                </c:pt>
                <c:pt idx="651">
                  <c:v>1.18</c:v>
                </c:pt>
                <c:pt idx="652">
                  <c:v>1.175</c:v>
                </c:pt>
                <c:pt idx="653">
                  <c:v>1.17</c:v>
                </c:pt>
                <c:pt idx="654">
                  <c:v>1.18</c:v>
                </c:pt>
                <c:pt idx="655">
                  <c:v>1.1599999999999999</c:v>
                </c:pt>
                <c:pt idx="656">
                  <c:v>1.175</c:v>
                </c:pt>
                <c:pt idx="657">
                  <c:v>1.175</c:v>
                </c:pt>
                <c:pt idx="658">
                  <c:v>1.17</c:v>
                </c:pt>
                <c:pt idx="659">
                  <c:v>1.17</c:v>
                </c:pt>
                <c:pt idx="660">
                  <c:v>1.125</c:v>
                </c:pt>
                <c:pt idx="661">
                  <c:v>1.1000000000000001</c:v>
                </c:pt>
                <c:pt idx="662">
                  <c:v>1.1200000000000001</c:v>
                </c:pt>
                <c:pt idx="663">
                  <c:v>1.105</c:v>
                </c:pt>
                <c:pt idx="664">
                  <c:v>1.1200000000000001</c:v>
                </c:pt>
                <c:pt idx="665">
                  <c:v>1.115</c:v>
                </c:pt>
                <c:pt idx="666">
                  <c:v>1.1100000000000001</c:v>
                </c:pt>
                <c:pt idx="667">
                  <c:v>1.1399999999999999</c:v>
                </c:pt>
                <c:pt idx="668">
                  <c:v>1.1399999999999999</c:v>
                </c:pt>
                <c:pt idx="669">
                  <c:v>1.1599999999999999</c:v>
                </c:pt>
                <c:pt idx="670">
                  <c:v>1.165</c:v>
                </c:pt>
                <c:pt idx="671">
                  <c:v>1.165</c:v>
                </c:pt>
                <c:pt idx="672">
                  <c:v>1.165</c:v>
                </c:pt>
                <c:pt idx="673">
                  <c:v>1.175</c:v>
                </c:pt>
                <c:pt idx="674">
                  <c:v>1.17</c:v>
                </c:pt>
                <c:pt idx="675">
                  <c:v>1.165</c:v>
                </c:pt>
                <c:pt idx="676">
                  <c:v>1.18</c:v>
                </c:pt>
                <c:pt idx="677">
                  <c:v>1.19</c:v>
                </c:pt>
                <c:pt idx="678">
                  <c:v>1.145</c:v>
                </c:pt>
                <c:pt idx="679">
                  <c:v>1.115</c:v>
                </c:pt>
                <c:pt idx="680">
                  <c:v>1.165</c:v>
                </c:pt>
                <c:pt idx="681">
                  <c:v>1.1499999999999999</c:v>
                </c:pt>
                <c:pt idx="682">
                  <c:v>1.1499999999999999</c:v>
                </c:pt>
                <c:pt idx="683">
                  <c:v>1.1299999999999999</c:v>
                </c:pt>
                <c:pt idx="684">
                  <c:v>1.1399999999999999</c:v>
                </c:pt>
                <c:pt idx="685">
                  <c:v>1.125</c:v>
                </c:pt>
                <c:pt idx="686">
                  <c:v>1.085</c:v>
                </c:pt>
                <c:pt idx="687">
                  <c:v>1.1399999999999999</c:v>
                </c:pt>
                <c:pt idx="688">
                  <c:v>1.08</c:v>
                </c:pt>
                <c:pt idx="689">
                  <c:v>1.1000000000000001</c:v>
                </c:pt>
                <c:pt idx="690">
                  <c:v>1.095</c:v>
                </c:pt>
                <c:pt idx="691">
                  <c:v>1.115</c:v>
                </c:pt>
                <c:pt idx="692">
                  <c:v>1.135</c:v>
                </c:pt>
                <c:pt idx="693">
                  <c:v>1.0900000000000001</c:v>
                </c:pt>
                <c:pt idx="694">
                  <c:v>1.075</c:v>
                </c:pt>
                <c:pt idx="695">
                  <c:v>1.1200000000000001</c:v>
                </c:pt>
                <c:pt idx="696">
                  <c:v>1.115</c:v>
                </c:pt>
                <c:pt idx="697">
                  <c:v>1.105</c:v>
                </c:pt>
                <c:pt idx="698">
                  <c:v>1.1100000000000001</c:v>
                </c:pt>
                <c:pt idx="699">
                  <c:v>1.0349999999999999</c:v>
                </c:pt>
                <c:pt idx="700">
                  <c:v>1.0049999999999999</c:v>
                </c:pt>
                <c:pt idx="701">
                  <c:v>1.03</c:v>
                </c:pt>
                <c:pt idx="702">
                  <c:v>1.01</c:v>
                </c:pt>
                <c:pt idx="703">
                  <c:v>0.97</c:v>
                </c:pt>
                <c:pt idx="704">
                  <c:v>0.96</c:v>
                </c:pt>
                <c:pt idx="705">
                  <c:v>0.90500000000000003</c:v>
                </c:pt>
                <c:pt idx="706">
                  <c:v>0.9</c:v>
                </c:pt>
                <c:pt idx="707">
                  <c:v>0.91</c:v>
                </c:pt>
                <c:pt idx="708">
                  <c:v>0.89</c:v>
                </c:pt>
                <c:pt idx="709">
                  <c:v>0.875</c:v>
                </c:pt>
                <c:pt idx="710">
                  <c:v>0.875</c:v>
                </c:pt>
                <c:pt idx="711">
                  <c:v>0.93</c:v>
                </c:pt>
                <c:pt idx="712">
                  <c:v>0.88500000000000001</c:v>
                </c:pt>
                <c:pt idx="713">
                  <c:v>0.85499999999999998</c:v>
                </c:pt>
                <c:pt idx="714">
                  <c:v>0.89</c:v>
                </c:pt>
                <c:pt idx="715">
                  <c:v>0.83499999999999996</c:v>
                </c:pt>
                <c:pt idx="716">
                  <c:v>0.84</c:v>
                </c:pt>
                <c:pt idx="717">
                  <c:v>0.88</c:v>
                </c:pt>
                <c:pt idx="718">
                  <c:v>0.89</c:v>
                </c:pt>
                <c:pt idx="719">
                  <c:v>0.88</c:v>
                </c:pt>
                <c:pt idx="720">
                  <c:v>0.86499999999999999</c:v>
                </c:pt>
                <c:pt idx="721">
                  <c:v>0.87</c:v>
                </c:pt>
                <c:pt idx="722">
                  <c:v>0.85</c:v>
                </c:pt>
                <c:pt idx="723">
                  <c:v>0.87</c:v>
                </c:pt>
                <c:pt idx="724">
                  <c:v>0.85</c:v>
                </c:pt>
                <c:pt idx="725">
                  <c:v>0.86</c:v>
                </c:pt>
                <c:pt idx="726">
                  <c:v>0.86</c:v>
                </c:pt>
                <c:pt idx="727">
                  <c:v>0.85</c:v>
                </c:pt>
                <c:pt idx="728">
                  <c:v>0.85</c:v>
                </c:pt>
                <c:pt idx="729">
                  <c:v>0.84</c:v>
                </c:pt>
                <c:pt idx="730">
                  <c:v>0.82499999999999996</c:v>
                </c:pt>
                <c:pt idx="731">
                  <c:v>0.82</c:v>
                </c:pt>
                <c:pt idx="732">
                  <c:v>0.84</c:v>
                </c:pt>
                <c:pt idx="733">
                  <c:v>0.82</c:v>
                </c:pt>
                <c:pt idx="734">
                  <c:v>0.81</c:v>
                </c:pt>
                <c:pt idx="735">
                  <c:v>0.81200000000000006</c:v>
                </c:pt>
                <c:pt idx="736">
                  <c:v>0.81</c:v>
                </c:pt>
                <c:pt idx="737">
                  <c:v>0.8</c:v>
                </c:pt>
                <c:pt idx="738">
                  <c:v>0.79</c:v>
                </c:pt>
                <c:pt idx="739">
                  <c:v>0.78500000000000003</c:v>
                </c:pt>
                <c:pt idx="740">
                  <c:v>0.84</c:v>
                </c:pt>
                <c:pt idx="741">
                  <c:v>0.81499999999999995</c:v>
                </c:pt>
                <c:pt idx="742">
                  <c:v>0.80500000000000005</c:v>
                </c:pt>
                <c:pt idx="743">
                  <c:v>0.84</c:v>
                </c:pt>
                <c:pt idx="744">
                  <c:v>0.82</c:v>
                </c:pt>
                <c:pt idx="745">
                  <c:v>0.81499999999999995</c:v>
                </c:pt>
                <c:pt idx="746">
                  <c:v>0.81499999999999995</c:v>
                </c:pt>
                <c:pt idx="747">
                  <c:v>0.875</c:v>
                </c:pt>
                <c:pt idx="748">
                  <c:v>0.88</c:v>
                </c:pt>
                <c:pt idx="749">
                  <c:v>0.9</c:v>
                </c:pt>
                <c:pt idx="750">
                  <c:v>0.93500000000000005</c:v>
                </c:pt>
                <c:pt idx="751">
                  <c:v>0.90500000000000003</c:v>
                </c:pt>
                <c:pt idx="752">
                  <c:v>0.93</c:v>
                </c:pt>
                <c:pt idx="753">
                  <c:v>0.91500000000000004</c:v>
                </c:pt>
                <c:pt idx="754">
                  <c:v>0.91</c:v>
                </c:pt>
                <c:pt idx="755">
                  <c:v>0.95</c:v>
                </c:pt>
                <c:pt idx="756">
                  <c:v>0.94499999999999995</c:v>
                </c:pt>
                <c:pt idx="757">
                  <c:v>0.95</c:v>
                </c:pt>
                <c:pt idx="758">
                  <c:v>0.94</c:v>
                </c:pt>
                <c:pt idx="759">
                  <c:v>0.98</c:v>
                </c:pt>
                <c:pt idx="760">
                  <c:v>0.97</c:v>
                </c:pt>
                <c:pt idx="761">
                  <c:v>0.98</c:v>
                </c:pt>
                <c:pt idx="762">
                  <c:v>0.98</c:v>
                </c:pt>
                <c:pt idx="763">
                  <c:v>0.99</c:v>
                </c:pt>
                <c:pt idx="764">
                  <c:v>0.98</c:v>
                </c:pt>
                <c:pt idx="765">
                  <c:v>0.97499999999999998</c:v>
                </c:pt>
                <c:pt idx="766">
                  <c:v>0.98</c:v>
                </c:pt>
                <c:pt idx="767">
                  <c:v>0.96</c:v>
                </c:pt>
                <c:pt idx="768">
                  <c:v>0.97</c:v>
                </c:pt>
                <c:pt idx="769">
                  <c:v>0.98499999999999999</c:v>
                </c:pt>
                <c:pt idx="770">
                  <c:v>0.98</c:v>
                </c:pt>
                <c:pt idx="771">
                  <c:v>0.99</c:v>
                </c:pt>
                <c:pt idx="772">
                  <c:v>0.99199999999999999</c:v>
                </c:pt>
                <c:pt idx="773">
                  <c:v>0.96</c:v>
                </c:pt>
                <c:pt idx="774">
                  <c:v>0.99</c:v>
                </c:pt>
                <c:pt idx="775">
                  <c:v>0.98</c:v>
                </c:pt>
                <c:pt idx="776">
                  <c:v>0.99</c:v>
                </c:pt>
                <c:pt idx="777">
                  <c:v>0.99</c:v>
                </c:pt>
                <c:pt idx="778">
                  <c:v>1.0449999999999999</c:v>
                </c:pt>
                <c:pt idx="779">
                  <c:v>1.0149999999999999</c:v>
                </c:pt>
                <c:pt idx="780">
                  <c:v>1</c:v>
                </c:pt>
                <c:pt idx="781">
                  <c:v>0.99</c:v>
                </c:pt>
                <c:pt idx="782">
                  <c:v>1.0049999999999999</c:v>
                </c:pt>
                <c:pt idx="783">
                  <c:v>0.98</c:v>
                </c:pt>
                <c:pt idx="784">
                  <c:v>0.99</c:v>
                </c:pt>
                <c:pt idx="785">
                  <c:v>0.97</c:v>
                </c:pt>
                <c:pt idx="786">
                  <c:v>1</c:v>
                </c:pt>
                <c:pt idx="787">
                  <c:v>1.03</c:v>
                </c:pt>
                <c:pt idx="788">
                  <c:v>1.07</c:v>
                </c:pt>
                <c:pt idx="789">
                  <c:v>1.07</c:v>
                </c:pt>
                <c:pt idx="790">
                  <c:v>0.98</c:v>
                </c:pt>
                <c:pt idx="791">
                  <c:v>1</c:v>
                </c:pt>
                <c:pt idx="792">
                  <c:v>1.05</c:v>
                </c:pt>
                <c:pt idx="793">
                  <c:v>1</c:v>
                </c:pt>
                <c:pt idx="794">
                  <c:v>0.96</c:v>
                </c:pt>
                <c:pt idx="795">
                  <c:v>0.89</c:v>
                </c:pt>
                <c:pt idx="796">
                  <c:v>0.90500000000000003</c:v>
                </c:pt>
                <c:pt idx="797">
                  <c:v>0.92500000000000004</c:v>
                </c:pt>
                <c:pt idx="798">
                  <c:v>0.92500000000000004</c:v>
                </c:pt>
                <c:pt idx="799">
                  <c:v>1.02</c:v>
                </c:pt>
                <c:pt idx="800">
                  <c:v>0.98499999999999999</c:v>
                </c:pt>
                <c:pt idx="801">
                  <c:v>0.98499999999999999</c:v>
                </c:pt>
                <c:pt idx="802">
                  <c:v>1.01</c:v>
                </c:pt>
                <c:pt idx="803">
                  <c:v>1.02</c:v>
                </c:pt>
                <c:pt idx="804">
                  <c:v>1.03</c:v>
                </c:pt>
                <c:pt idx="805">
                  <c:v>1.01</c:v>
                </c:pt>
                <c:pt idx="806">
                  <c:v>1.0049999999999999</c:v>
                </c:pt>
                <c:pt idx="807">
                  <c:v>0.98499999999999999</c:v>
                </c:pt>
                <c:pt idx="808">
                  <c:v>0.97</c:v>
                </c:pt>
                <c:pt idx="809">
                  <c:v>0.96499999999999997</c:v>
                </c:pt>
                <c:pt idx="810">
                  <c:v>0.95199999999999996</c:v>
                </c:pt>
                <c:pt idx="811">
                  <c:v>0.95499999999999996</c:v>
                </c:pt>
                <c:pt idx="812">
                  <c:v>0.91500000000000004</c:v>
                </c:pt>
                <c:pt idx="813">
                  <c:v>0.90500000000000003</c:v>
                </c:pt>
                <c:pt idx="814">
                  <c:v>0.89500000000000002</c:v>
                </c:pt>
                <c:pt idx="815">
                  <c:v>0.9</c:v>
                </c:pt>
                <c:pt idx="816">
                  <c:v>0.88</c:v>
                </c:pt>
                <c:pt idx="817">
                  <c:v>0.92</c:v>
                </c:pt>
                <c:pt idx="818">
                  <c:v>0.92</c:v>
                </c:pt>
                <c:pt idx="819">
                  <c:v>0.91</c:v>
                </c:pt>
                <c:pt idx="820">
                  <c:v>0.90500000000000003</c:v>
                </c:pt>
                <c:pt idx="821">
                  <c:v>0.9</c:v>
                </c:pt>
                <c:pt idx="822">
                  <c:v>0.89</c:v>
                </c:pt>
                <c:pt idx="823">
                  <c:v>0.91500000000000004</c:v>
                </c:pt>
                <c:pt idx="824">
                  <c:v>0.89</c:v>
                </c:pt>
                <c:pt idx="825">
                  <c:v>0.9</c:v>
                </c:pt>
                <c:pt idx="826">
                  <c:v>0.9</c:v>
                </c:pt>
                <c:pt idx="827">
                  <c:v>0.89500000000000002</c:v>
                </c:pt>
                <c:pt idx="828">
                  <c:v>0.91500000000000004</c:v>
                </c:pt>
                <c:pt idx="829">
                  <c:v>0.9</c:v>
                </c:pt>
                <c:pt idx="830">
                  <c:v>0.88</c:v>
                </c:pt>
                <c:pt idx="831">
                  <c:v>0.88500000000000001</c:v>
                </c:pt>
                <c:pt idx="832">
                  <c:v>0.91</c:v>
                </c:pt>
                <c:pt idx="833">
                  <c:v>0.91</c:v>
                </c:pt>
                <c:pt idx="834">
                  <c:v>0.875</c:v>
                </c:pt>
                <c:pt idx="835">
                  <c:v>0.875</c:v>
                </c:pt>
                <c:pt idx="836">
                  <c:v>0.91</c:v>
                </c:pt>
                <c:pt idx="837">
                  <c:v>0.89</c:v>
                </c:pt>
                <c:pt idx="838">
                  <c:v>0.87</c:v>
                </c:pt>
                <c:pt idx="839">
                  <c:v>0.88</c:v>
                </c:pt>
                <c:pt idx="840">
                  <c:v>0.88500000000000001</c:v>
                </c:pt>
                <c:pt idx="841">
                  <c:v>0.85</c:v>
                </c:pt>
                <c:pt idx="842">
                  <c:v>0.85</c:v>
                </c:pt>
                <c:pt idx="843">
                  <c:v>0.84499999999999997</c:v>
                </c:pt>
                <c:pt idx="844">
                  <c:v>0.82499999999999996</c:v>
                </c:pt>
                <c:pt idx="845">
                  <c:v>0.8</c:v>
                </c:pt>
                <c:pt idx="846">
                  <c:v>0.83</c:v>
                </c:pt>
                <c:pt idx="847">
                  <c:v>0.83</c:v>
                </c:pt>
                <c:pt idx="848">
                  <c:v>0.79500000000000004</c:v>
                </c:pt>
                <c:pt idx="849">
                  <c:v>0.78</c:v>
                </c:pt>
                <c:pt idx="850">
                  <c:v>0.755</c:v>
                </c:pt>
                <c:pt idx="851">
                  <c:v>0.76500000000000001</c:v>
                </c:pt>
                <c:pt idx="852">
                  <c:v>0.76</c:v>
                </c:pt>
                <c:pt idx="853">
                  <c:v>0.77</c:v>
                </c:pt>
                <c:pt idx="854">
                  <c:v>0.77</c:v>
                </c:pt>
                <c:pt idx="855">
                  <c:v>0.78</c:v>
                </c:pt>
                <c:pt idx="856">
                  <c:v>0.78500000000000003</c:v>
                </c:pt>
                <c:pt idx="857">
                  <c:v>0.82</c:v>
                </c:pt>
                <c:pt idx="858">
                  <c:v>0.84499999999999997</c:v>
                </c:pt>
                <c:pt idx="859">
                  <c:v>0.89</c:v>
                </c:pt>
                <c:pt idx="860">
                  <c:v>0.88</c:v>
                </c:pt>
                <c:pt idx="861">
                  <c:v>0.86499999999999999</c:v>
                </c:pt>
                <c:pt idx="862">
                  <c:v>0.87</c:v>
                </c:pt>
                <c:pt idx="863">
                  <c:v>0.85499999999999998</c:v>
                </c:pt>
                <c:pt idx="864">
                  <c:v>0.86499999999999999</c:v>
                </c:pt>
                <c:pt idx="865">
                  <c:v>0.84499999999999997</c:v>
                </c:pt>
                <c:pt idx="866">
                  <c:v>0.85499999999999998</c:v>
                </c:pt>
                <c:pt idx="867">
                  <c:v>0.87</c:v>
                </c:pt>
                <c:pt idx="868">
                  <c:v>0.83</c:v>
                </c:pt>
                <c:pt idx="869">
                  <c:v>0.83499999999999996</c:v>
                </c:pt>
                <c:pt idx="870">
                  <c:v>0.85</c:v>
                </c:pt>
                <c:pt idx="871">
                  <c:v>0.83</c:v>
                </c:pt>
                <c:pt idx="872">
                  <c:v>0.84</c:v>
                </c:pt>
                <c:pt idx="873">
                  <c:v>0.82</c:v>
                </c:pt>
                <c:pt idx="874">
                  <c:v>0.8</c:v>
                </c:pt>
                <c:pt idx="875">
                  <c:v>0.75</c:v>
                </c:pt>
                <c:pt idx="876">
                  <c:v>0.73</c:v>
                </c:pt>
                <c:pt idx="877">
                  <c:v>0.67500000000000004</c:v>
                </c:pt>
                <c:pt idx="878">
                  <c:v>0.70499999999999996</c:v>
                </c:pt>
                <c:pt idx="879">
                  <c:v>0.755</c:v>
                </c:pt>
                <c:pt idx="880">
                  <c:v>0.79500000000000004</c:v>
                </c:pt>
                <c:pt idx="881">
                  <c:v>0.78500000000000003</c:v>
                </c:pt>
                <c:pt idx="882">
                  <c:v>0.8</c:v>
                </c:pt>
                <c:pt idx="883">
                  <c:v>0.76</c:v>
                </c:pt>
                <c:pt idx="884">
                  <c:v>0.78</c:v>
                </c:pt>
                <c:pt idx="885">
                  <c:v>0.76</c:v>
                </c:pt>
                <c:pt idx="886">
                  <c:v>0.76</c:v>
                </c:pt>
                <c:pt idx="887">
                  <c:v>0.78</c:v>
                </c:pt>
                <c:pt idx="888">
                  <c:v>0.76</c:v>
                </c:pt>
                <c:pt idx="889">
                  <c:v>0.76</c:v>
                </c:pt>
                <c:pt idx="890">
                  <c:v>0.75</c:v>
                </c:pt>
                <c:pt idx="891">
                  <c:v>0.745</c:v>
                </c:pt>
                <c:pt idx="892">
                  <c:v>0.74</c:v>
                </c:pt>
                <c:pt idx="893">
                  <c:v>0.74</c:v>
                </c:pt>
                <c:pt idx="894">
                  <c:v>0.74</c:v>
                </c:pt>
                <c:pt idx="895">
                  <c:v>0.69499999999999995</c:v>
                </c:pt>
                <c:pt idx="896">
                  <c:v>0.7</c:v>
                </c:pt>
                <c:pt idx="897">
                  <c:v>0.68500000000000005</c:v>
                </c:pt>
                <c:pt idx="898">
                  <c:v>0.7</c:v>
                </c:pt>
                <c:pt idx="899">
                  <c:v>0.69499999999999995</c:v>
                </c:pt>
                <c:pt idx="900">
                  <c:v>0.7</c:v>
                </c:pt>
                <c:pt idx="901">
                  <c:v>0.67500000000000004</c:v>
                </c:pt>
                <c:pt idx="902">
                  <c:v>0.67500000000000004</c:v>
                </c:pt>
                <c:pt idx="903">
                  <c:v>0.67500000000000004</c:v>
                </c:pt>
                <c:pt idx="904">
                  <c:v>0.67500000000000004</c:v>
                </c:pt>
                <c:pt idx="905">
                  <c:v>0.68</c:v>
                </c:pt>
                <c:pt idx="906">
                  <c:v>0.70499999999999996</c:v>
                </c:pt>
                <c:pt idx="907">
                  <c:v>0.7</c:v>
                </c:pt>
                <c:pt idx="908">
                  <c:v>0.71</c:v>
                </c:pt>
                <c:pt idx="909">
                  <c:v>0.73499999999999999</c:v>
                </c:pt>
                <c:pt idx="910">
                  <c:v>0.73499999999999999</c:v>
                </c:pt>
                <c:pt idx="911">
                  <c:v>0.73</c:v>
                </c:pt>
                <c:pt idx="912">
                  <c:v>0.77</c:v>
                </c:pt>
                <c:pt idx="913">
                  <c:v>0.80500000000000005</c:v>
                </c:pt>
                <c:pt idx="914">
                  <c:v>0.82499999999999996</c:v>
                </c:pt>
                <c:pt idx="915">
                  <c:v>0.82499999999999996</c:v>
                </c:pt>
                <c:pt idx="916">
                  <c:v>0.83</c:v>
                </c:pt>
                <c:pt idx="917">
                  <c:v>0.82</c:v>
                </c:pt>
                <c:pt idx="918">
                  <c:v>0.82</c:v>
                </c:pt>
                <c:pt idx="919">
                  <c:v>0.79</c:v>
                </c:pt>
                <c:pt idx="920">
                  <c:v>0.79</c:v>
                </c:pt>
                <c:pt idx="921">
                  <c:v>0.77500000000000002</c:v>
                </c:pt>
                <c:pt idx="922">
                  <c:v>0.77500000000000002</c:v>
                </c:pt>
                <c:pt idx="923">
                  <c:v>0.76</c:v>
                </c:pt>
                <c:pt idx="924">
                  <c:v>0.74</c:v>
                </c:pt>
                <c:pt idx="925">
                  <c:v>0.71</c:v>
                </c:pt>
                <c:pt idx="926">
                  <c:v>0.75</c:v>
                </c:pt>
                <c:pt idx="927">
                  <c:v>0.75</c:v>
                </c:pt>
                <c:pt idx="928">
                  <c:v>0.73499999999999999</c:v>
                </c:pt>
                <c:pt idx="929">
                  <c:v>0.73</c:v>
                </c:pt>
                <c:pt idx="930">
                  <c:v>0.74</c:v>
                </c:pt>
                <c:pt idx="931">
                  <c:v>0.78</c:v>
                </c:pt>
                <c:pt idx="932">
                  <c:v>0.77</c:v>
                </c:pt>
                <c:pt idx="933">
                  <c:v>0.79</c:v>
                </c:pt>
                <c:pt idx="934">
                  <c:v>0.77</c:v>
                </c:pt>
                <c:pt idx="935">
                  <c:v>0.76</c:v>
                </c:pt>
                <c:pt idx="936">
                  <c:v>0.76</c:v>
                </c:pt>
                <c:pt idx="937">
                  <c:v>0.76</c:v>
                </c:pt>
                <c:pt idx="938">
                  <c:v>0.745</c:v>
                </c:pt>
                <c:pt idx="939">
                  <c:v>0.73</c:v>
                </c:pt>
                <c:pt idx="940">
                  <c:v>0.73499999999999999</c:v>
                </c:pt>
                <c:pt idx="941">
                  <c:v>0.71</c:v>
                </c:pt>
                <c:pt idx="942">
                  <c:v>0.71</c:v>
                </c:pt>
                <c:pt idx="943">
                  <c:v>0.71</c:v>
                </c:pt>
                <c:pt idx="944">
                  <c:v>0.72</c:v>
                </c:pt>
                <c:pt idx="945">
                  <c:v>0.68</c:v>
                </c:pt>
                <c:pt idx="946">
                  <c:v>0.65500000000000003</c:v>
                </c:pt>
                <c:pt idx="947">
                  <c:v>0.66500000000000004</c:v>
                </c:pt>
                <c:pt idx="948">
                  <c:v>0.66</c:v>
                </c:pt>
                <c:pt idx="949">
                  <c:v>0.66500000000000004</c:v>
                </c:pt>
                <c:pt idx="950">
                  <c:v>0.65500000000000003</c:v>
                </c:pt>
                <c:pt idx="951">
                  <c:v>0.66500000000000004</c:v>
                </c:pt>
                <c:pt idx="952">
                  <c:v>0.66500000000000004</c:v>
                </c:pt>
                <c:pt idx="953">
                  <c:v>0.70499999999999996</c:v>
                </c:pt>
                <c:pt idx="954">
                  <c:v>0.66</c:v>
                </c:pt>
                <c:pt idx="955">
                  <c:v>0.66</c:v>
                </c:pt>
                <c:pt idx="956">
                  <c:v>0.66500000000000004</c:v>
                </c:pt>
                <c:pt idx="957">
                  <c:v>0.66</c:v>
                </c:pt>
                <c:pt idx="958">
                  <c:v>0.68</c:v>
                </c:pt>
                <c:pt idx="959">
                  <c:v>0.7</c:v>
                </c:pt>
                <c:pt idx="960">
                  <c:v>0.72</c:v>
                </c:pt>
                <c:pt idx="961">
                  <c:v>0.69</c:v>
                </c:pt>
                <c:pt idx="962">
                  <c:v>0.65</c:v>
                </c:pt>
                <c:pt idx="963">
                  <c:v>0.66</c:v>
                </c:pt>
                <c:pt idx="964">
                  <c:v>0.6</c:v>
                </c:pt>
                <c:pt idx="965">
                  <c:v>0.61499999999999999</c:v>
                </c:pt>
                <c:pt idx="966">
                  <c:v>0.61499999999999999</c:v>
                </c:pt>
                <c:pt idx="967">
                  <c:v>0.60499999999999998</c:v>
                </c:pt>
                <c:pt idx="968">
                  <c:v>0.59499999999999997</c:v>
                </c:pt>
                <c:pt idx="969">
                  <c:v>0.6</c:v>
                </c:pt>
                <c:pt idx="970">
                  <c:v>0.59499999999999997</c:v>
                </c:pt>
                <c:pt idx="971">
                  <c:v>0.60499999999999998</c:v>
                </c:pt>
                <c:pt idx="972">
                  <c:v>0.61</c:v>
                </c:pt>
                <c:pt idx="973">
                  <c:v>0.6</c:v>
                </c:pt>
                <c:pt idx="974">
                  <c:v>0.61</c:v>
                </c:pt>
                <c:pt idx="975">
                  <c:v>0.6</c:v>
                </c:pt>
                <c:pt idx="976">
                  <c:v>0.56499999999999995</c:v>
                </c:pt>
                <c:pt idx="977">
                  <c:v>0.55000000000000004</c:v>
                </c:pt>
                <c:pt idx="978">
                  <c:v>0.56499999999999995</c:v>
                </c:pt>
                <c:pt idx="979">
                  <c:v>0.56999999999999995</c:v>
                </c:pt>
                <c:pt idx="980">
                  <c:v>0.57499999999999996</c:v>
                </c:pt>
                <c:pt idx="981">
                  <c:v>0.56999999999999995</c:v>
                </c:pt>
                <c:pt idx="982">
                  <c:v>0.56999999999999995</c:v>
                </c:pt>
                <c:pt idx="983">
                  <c:v>0.57499999999999996</c:v>
                </c:pt>
                <c:pt idx="984">
                  <c:v>0.56499999999999995</c:v>
                </c:pt>
                <c:pt idx="985">
                  <c:v>0.58499999999999996</c:v>
                </c:pt>
                <c:pt idx="986">
                  <c:v>0.58499999999999996</c:v>
                </c:pt>
                <c:pt idx="987">
                  <c:v>0.59499999999999997</c:v>
                </c:pt>
                <c:pt idx="988">
                  <c:v>0.58499999999999996</c:v>
                </c:pt>
                <c:pt idx="989">
                  <c:v>0.56999999999999995</c:v>
                </c:pt>
                <c:pt idx="990">
                  <c:v>0.59499999999999997</c:v>
                </c:pt>
                <c:pt idx="991">
                  <c:v>0.7</c:v>
                </c:pt>
                <c:pt idx="992">
                  <c:v>0.73</c:v>
                </c:pt>
                <c:pt idx="993">
                  <c:v>0.85</c:v>
                </c:pt>
                <c:pt idx="994">
                  <c:v>0.82</c:v>
                </c:pt>
                <c:pt idx="995">
                  <c:v>0.84</c:v>
                </c:pt>
                <c:pt idx="996">
                  <c:v>0.83</c:v>
                </c:pt>
                <c:pt idx="997">
                  <c:v>0.80500000000000005</c:v>
                </c:pt>
                <c:pt idx="998">
                  <c:v>0.76500000000000001</c:v>
                </c:pt>
                <c:pt idx="999">
                  <c:v>0.755</c:v>
                </c:pt>
                <c:pt idx="1000">
                  <c:v>0.72</c:v>
                </c:pt>
                <c:pt idx="1001">
                  <c:v>0.71499999999999997</c:v>
                </c:pt>
                <c:pt idx="1002">
                  <c:v>0.71</c:v>
                </c:pt>
                <c:pt idx="1003">
                  <c:v>0.72</c:v>
                </c:pt>
                <c:pt idx="1004">
                  <c:v>0.73</c:v>
                </c:pt>
                <c:pt idx="1005">
                  <c:v>0.75</c:v>
                </c:pt>
                <c:pt idx="1006">
                  <c:v>0.755</c:v>
                </c:pt>
                <c:pt idx="1007">
                  <c:v>0.73</c:v>
                </c:pt>
                <c:pt idx="1008">
                  <c:v>0.70499999999999996</c:v>
                </c:pt>
                <c:pt idx="1009">
                  <c:v>0.71</c:v>
                </c:pt>
                <c:pt idx="1010">
                  <c:v>0.72</c:v>
                </c:pt>
                <c:pt idx="1011">
                  <c:v>0.69</c:v>
                </c:pt>
                <c:pt idx="1012">
                  <c:v>0.71</c:v>
                </c:pt>
                <c:pt idx="1013">
                  <c:v>0.73</c:v>
                </c:pt>
                <c:pt idx="1014">
                  <c:v>0.74</c:v>
                </c:pt>
                <c:pt idx="1015">
                  <c:v>0.75</c:v>
                </c:pt>
                <c:pt idx="1016">
                  <c:v>0.755</c:v>
                </c:pt>
                <c:pt idx="1017">
                  <c:v>0.75</c:v>
                </c:pt>
                <c:pt idx="1018">
                  <c:v>0.73499999999999999</c:v>
                </c:pt>
                <c:pt idx="1019">
                  <c:v>0.71499999999999997</c:v>
                </c:pt>
                <c:pt idx="1020">
                  <c:v>0.71</c:v>
                </c:pt>
                <c:pt idx="1021">
                  <c:v>0.71</c:v>
                </c:pt>
                <c:pt idx="1022">
                  <c:v>0.69499999999999995</c:v>
                </c:pt>
                <c:pt idx="1023">
                  <c:v>0.69499999999999995</c:v>
                </c:pt>
                <c:pt idx="1024">
                  <c:v>0.71</c:v>
                </c:pt>
                <c:pt idx="1025">
                  <c:v>0.72</c:v>
                </c:pt>
                <c:pt idx="1026">
                  <c:v>0.72</c:v>
                </c:pt>
                <c:pt idx="1027">
                  <c:v>0.7</c:v>
                </c:pt>
                <c:pt idx="1028">
                  <c:v>0.7</c:v>
                </c:pt>
                <c:pt idx="1029">
                  <c:v>0.71</c:v>
                </c:pt>
                <c:pt idx="1030">
                  <c:v>0.71</c:v>
                </c:pt>
                <c:pt idx="1031">
                  <c:v>0.71</c:v>
                </c:pt>
                <c:pt idx="1032">
                  <c:v>0.65</c:v>
                </c:pt>
                <c:pt idx="1033">
                  <c:v>0.65500000000000003</c:v>
                </c:pt>
                <c:pt idx="1034">
                  <c:v>0.64500000000000002</c:v>
                </c:pt>
                <c:pt idx="1035">
                  <c:v>0.64500000000000002</c:v>
                </c:pt>
                <c:pt idx="1036">
                  <c:v>0.64</c:v>
                </c:pt>
                <c:pt idx="1037">
                  <c:v>0.63</c:v>
                </c:pt>
                <c:pt idx="1038">
                  <c:v>0.65</c:v>
                </c:pt>
                <c:pt idx="1039">
                  <c:v>0.66</c:v>
                </c:pt>
                <c:pt idx="1040">
                  <c:v>0.68</c:v>
                </c:pt>
                <c:pt idx="1041">
                  <c:v>0.67500000000000004</c:v>
                </c:pt>
                <c:pt idx="1042">
                  <c:v>0.66500000000000004</c:v>
                </c:pt>
                <c:pt idx="1043">
                  <c:v>0.67500000000000004</c:v>
                </c:pt>
                <c:pt idx="1044">
                  <c:v>0.65</c:v>
                </c:pt>
                <c:pt idx="1045">
                  <c:v>0.68</c:v>
                </c:pt>
                <c:pt idx="1046">
                  <c:v>0.65</c:v>
                </c:pt>
                <c:pt idx="1047">
                  <c:v>0.64</c:v>
                </c:pt>
                <c:pt idx="1048">
                  <c:v>0.65</c:v>
                </c:pt>
                <c:pt idx="1049">
                  <c:v>0.63500000000000001</c:v>
                </c:pt>
                <c:pt idx="1050">
                  <c:v>0.64</c:v>
                </c:pt>
                <c:pt idx="1051">
                  <c:v>0.66500000000000004</c:v>
                </c:pt>
                <c:pt idx="1052">
                  <c:v>0.64</c:v>
                </c:pt>
                <c:pt idx="1053">
                  <c:v>0.66</c:v>
                </c:pt>
                <c:pt idx="1054">
                  <c:v>0.65500000000000003</c:v>
                </c:pt>
                <c:pt idx="1055">
                  <c:v>0.64</c:v>
                </c:pt>
              </c:numCache>
            </c:numRef>
          </c:val>
          <c:smooth val="0"/>
        </c:ser>
        <c:dLbls>
          <c:showLegendKey val="0"/>
          <c:showVal val="0"/>
          <c:showCatName val="0"/>
          <c:showSerName val="0"/>
          <c:showPercent val="0"/>
          <c:showBubbleSize val="0"/>
        </c:dLbls>
        <c:marker val="1"/>
        <c:smooth val="0"/>
        <c:axId val="197053872"/>
        <c:axId val="197054432"/>
      </c:lineChart>
      <c:catAx>
        <c:axId val="197053872"/>
        <c:scaling>
          <c:orientation val="minMax"/>
        </c:scaling>
        <c:delete val="0"/>
        <c:axPos val="b"/>
        <c:numFmt formatCode="[$-409]mmm\-yy;@" sourceLinked="0"/>
        <c:majorTickMark val="out"/>
        <c:minorTickMark val="none"/>
        <c:tickLblPos val="nextTo"/>
        <c:spPr>
          <a:ln w="3175">
            <a:solidFill>
              <a:srgbClr val="000000"/>
            </a:solidFill>
            <a:prstDash val="solid"/>
          </a:ln>
        </c:spPr>
        <c:txPr>
          <a:bodyPr rot="0" vert="horz"/>
          <a:lstStyle/>
          <a:p>
            <a:pPr rtl="1">
              <a:defRPr sz="800" b="1" i="0" u="none" strike="noStrike" baseline="0">
                <a:solidFill>
                  <a:srgbClr val="000000"/>
                </a:solidFill>
                <a:latin typeface="Arial"/>
                <a:ea typeface="Arial"/>
                <a:cs typeface="Arial"/>
              </a:defRPr>
            </a:pPr>
            <a:endParaRPr lang="en-US"/>
          </a:p>
        </c:txPr>
        <c:crossAx val="197054432"/>
        <c:crossesAt val="-1.5"/>
        <c:auto val="0"/>
        <c:lblAlgn val="ctr"/>
        <c:lblOffset val="100"/>
        <c:tickLblSkip val="30"/>
        <c:tickMarkSkip val="1"/>
        <c:noMultiLvlLbl val="0"/>
      </c:catAx>
      <c:valAx>
        <c:axId val="197054432"/>
        <c:scaling>
          <c:orientation val="minMax"/>
        </c:scaling>
        <c:delete val="0"/>
        <c:axPos val="r"/>
        <c:majorGridlines>
          <c:spPr>
            <a:ln w="3175">
              <a:solidFill>
                <a:srgbClr val="000000"/>
              </a:solidFill>
              <a:prstDash val="solid"/>
            </a:ln>
          </c:spPr>
        </c:majorGridlines>
        <c:numFmt formatCode="\$#,##0.00" sourceLinked="0"/>
        <c:majorTickMark val="out"/>
        <c:minorTickMark val="none"/>
        <c:tickLblPos val="nextTo"/>
        <c:spPr>
          <a:ln w="3175">
            <a:solidFill>
              <a:srgbClr val="000000"/>
            </a:solidFill>
            <a:prstDash val="solid"/>
          </a:ln>
        </c:spPr>
        <c:txPr>
          <a:bodyPr rot="0" vert="horz"/>
          <a:lstStyle/>
          <a:p>
            <a:pPr rtl="1">
              <a:defRPr sz="800" b="1" i="0" u="none" strike="noStrike" baseline="0">
                <a:solidFill>
                  <a:srgbClr val="000000"/>
                </a:solidFill>
                <a:latin typeface="Arial"/>
                <a:ea typeface="Arial"/>
                <a:cs typeface="Arial"/>
              </a:defRPr>
            </a:pPr>
            <a:endParaRPr lang="en-US"/>
          </a:p>
        </c:txPr>
        <c:crossAx val="197053872"/>
        <c:crosses val="max"/>
        <c:crossBetween val="between"/>
      </c:valAx>
      <c:catAx>
        <c:axId val="197054992"/>
        <c:scaling>
          <c:orientation val="minMax"/>
        </c:scaling>
        <c:delete val="1"/>
        <c:axPos val="b"/>
        <c:majorTickMark val="out"/>
        <c:minorTickMark val="none"/>
        <c:tickLblPos val="nextTo"/>
        <c:crossAx val="197055552"/>
        <c:crosses val="autoZero"/>
        <c:auto val="0"/>
        <c:lblAlgn val="ctr"/>
        <c:lblOffset val="100"/>
        <c:noMultiLvlLbl val="0"/>
      </c:catAx>
      <c:valAx>
        <c:axId val="197055552"/>
        <c:scaling>
          <c:orientation val="minMax"/>
          <c:max val="2"/>
        </c:scaling>
        <c:delete val="0"/>
        <c:axPos val="l"/>
        <c:numFmt formatCode="0%" sourceLinked="0"/>
        <c:majorTickMark val="cross"/>
        <c:minorTickMark val="none"/>
        <c:tickLblPos val="nextTo"/>
        <c:spPr>
          <a:ln w="3175">
            <a:solidFill>
              <a:srgbClr val="000000"/>
            </a:solidFill>
            <a:prstDash val="solid"/>
          </a:ln>
        </c:spPr>
        <c:txPr>
          <a:bodyPr rot="0" vert="horz"/>
          <a:lstStyle/>
          <a:p>
            <a:pPr rtl="1">
              <a:defRPr sz="800" b="1" i="0" u="none" strike="noStrike" baseline="0">
                <a:solidFill>
                  <a:srgbClr val="000000"/>
                </a:solidFill>
                <a:latin typeface="Arial"/>
                <a:ea typeface="Arial"/>
                <a:cs typeface="Arial"/>
              </a:defRPr>
            </a:pPr>
            <a:endParaRPr lang="en-US"/>
          </a:p>
        </c:txPr>
        <c:crossAx val="197054992"/>
        <c:crosses val="autoZero"/>
        <c:crossBetween val="between"/>
        <c:majorUnit val="0.1"/>
      </c:valAx>
      <c:spPr>
        <a:gradFill rotWithShape="0">
          <a:gsLst>
            <a:gs pos="0">
              <a:srgbClr val="000000"/>
            </a:gs>
            <a:gs pos="39999">
              <a:srgbClr val="0A128C"/>
            </a:gs>
            <a:gs pos="70000">
              <a:srgbClr val="181CC7"/>
            </a:gs>
            <a:gs pos="88000">
              <a:srgbClr val="7005D4"/>
            </a:gs>
            <a:gs pos="100000">
              <a:srgbClr val="8C3D91"/>
            </a:gs>
          </a:gsLst>
          <a:lin ang="5400000"/>
        </a:gradFill>
        <a:ln w="12700">
          <a:solidFill>
            <a:srgbClr val="808080"/>
          </a:solidFill>
          <a:prstDash val="solid"/>
        </a:ln>
      </c:spPr>
    </c:plotArea>
    <c:plotVisOnly val="1"/>
    <c:dispBlanksAs val="gap"/>
    <c:showDLblsOverMax val="0"/>
  </c:chart>
  <c:spPr>
    <a:noFill/>
    <a:ln w="9525">
      <a:noFill/>
    </a:ln>
  </c:spPr>
  <c:txPr>
    <a:bodyPr/>
    <a:lstStyle/>
    <a:p>
      <a:pPr>
        <a:defRPr sz="1000" b="0" i="0" u="none" strike="noStrike" baseline="0">
          <a:solidFill>
            <a:srgbClr val="000000"/>
          </a:solidFill>
          <a:latin typeface="Arial"/>
          <a:ea typeface="Arial"/>
          <a:cs typeface="Arial"/>
        </a:defRPr>
      </a:pPr>
      <a:endParaRPr lang="en-US"/>
    </a:p>
  </c:txPr>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4.4444444444444446E-2"/>
          <c:y val="3.6211699164345405E-2"/>
          <c:w val="0.89629629629629626"/>
          <c:h val="0.88857938718662954"/>
        </c:manualLayout>
      </c:layout>
      <c:barChart>
        <c:barDir val="col"/>
        <c:grouping val="clustered"/>
        <c:varyColors val="0"/>
        <c:ser>
          <c:idx val="0"/>
          <c:order val="0"/>
          <c:tx>
            <c:strRef>
              <c:f>SPL!$M$1</c:f>
              <c:strCache>
                <c:ptCount val="1"/>
                <c:pt idx="0">
                  <c:v>Dispersion</c:v>
                </c:pt>
              </c:strCache>
            </c:strRef>
          </c:tx>
          <c:spPr>
            <a:solidFill>
              <a:srgbClr val="9999FF"/>
            </a:solidFill>
            <a:ln w="12700">
              <a:solidFill>
                <a:srgbClr val="000000"/>
              </a:solidFill>
              <a:prstDash val="solid"/>
            </a:ln>
          </c:spPr>
          <c:invertIfNegative val="0"/>
          <c:val>
            <c:numRef>
              <c:f>SPL!$M$1400:$M$2456</c:f>
              <c:numCache>
                <c:formatCode>0.00%</c:formatCode>
                <c:ptCount val="1057"/>
                <c:pt idx="0">
                  <c:v>0.1259995579237056</c:v>
                </c:pt>
                <c:pt idx="1">
                  <c:v>0.14212704089098516</c:v>
                </c:pt>
                <c:pt idx="2">
                  <c:v>0.15604978816658671</c:v>
                </c:pt>
                <c:pt idx="3">
                  <c:v>0.16771450242642497</c:v>
                </c:pt>
                <c:pt idx="4">
                  <c:v>0.17417769113806275</c:v>
                </c:pt>
                <c:pt idx="5">
                  <c:v>0.17797442994580059</c:v>
                </c:pt>
                <c:pt idx="6">
                  <c:v>0.17489648132153907</c:v>
                </c:pt>
                <c:pt idx="7">
                  <c:v>0.17391859341512342</c:v>
                </c:pt>
                <c:pt idx="8">
                  <c:v>0.1622110054891539</c:v>
                </c:pt>
                <c:pt idx="9">
                  <c:v>0.1503431612954429</c:v>
                </c:pt>
                <c:pt idx="10">
                  <c:v>0.14297413268244058</c:v>
                </c:pt>
                <c:pt idx="11">
                  <c:v>0.15548068668829743</c:v>
                </c:pt>
                <c:pt idx="12">
                  <c:v>0.14814649506644795</c:v>
                </c:pt>
                <c:pt idx="13">
                  <c:v>0.14814649506644795</c:v>
                </c:pt>
                <c:pt idx="14">
                  <c:v>0.14814649506644795</c:v>
                </c:pt>
                <c:pt idx="15">
                  <c:v>0.14297413268244058</c:v>
                </c:pt>
                <c:pt idx="16">
                  <c:v>0.14297413268244064</c:v>
                </c:pt>
                <c:pt idx="17">
                  <c:v>0.14560138803356021</c:v>
                </c:pt>
                <c:pt idx="18">
                  <c:v>0.14805513253482727</c:v>
                </c:pt>
                <c:pt idx="19">
                  <c:v>0.14783786785782127</c:v>
                </c:pt>
                <c:pt idx="20">
                  <c:v>0.1464322849108915</c:v>
                </c:pt>
                <c:pt idx="21">
                  <c:v>0.14230753876852839</c:v>
                </c:pt>
                <c:pt idx="22">
                  <c:v>0.13759077131616768</c:v>
                </c:pt>
                <c:pt idx="23">
                  <c:v>0.13223564090036374</c:v>
                </c:pt>
                <c:pt idx="24">
                  <c:v>0.12709927142127928</c:v>
                </c:pt>
                <c:pt idx="25">
                  <c:v>0.12055169109791242</c:v>
                </c:pt>
                <c:pt idx="26">
                  <c:v>0.11827355182352442</c:v>
                </c:pt>
                <c:pt idx="27">
                  <c:v>0.10929329744563888</c:v>
                </c:pt>
                <c:pt idx="28">
                  <c:v>9.9043517174399867E-2</c:v>
                </c:pt>
                <c:pt idx="29">
                  <c:v>7.9304562550519805E-2</c:v>
                </c:pt>
                <c:pt idx="30">
                  <c:v>7.4082873264854895E-2</c:v>
                </c:pt>
                <c:pt idx="31">
                  <c:v>6.8049316091719367E-2</c:v>
                </c:pt>
                <c:pt idx="32">
                  <c:v>6.3309482508405152E-2</c:v>
                </c:pt>
                <c:pt idx="33">
                  <c:v>6.1573237909130489E-2</c:v>
                </c:pt>
                <c:pt idx="34">
                  <c:v>6.5875035975591564E-2</c:v>
                </c:pt>
                <c:pt idx="35">
                  <c:v>6.6498328712826765E-2</c:v>
                </c:pt>
                <c:pt idx="36">
                  <c:v>6.8862317048965449E-2</c:v>
                </c:pt>
                <c:pt idx="37">
                  <c:v>7.4270234803594112E-2</c:v>
                </c:pt>
                <c:pt idx="38">
                  <c:v>7.7473304549579958E-2</c:v>
                </c:pt>
                <c:pt idx="39">
                  <c:v>9.0779111033139431E-2</c:v>
                </c:pt>
                <c:pt idx="40">
                  <c:v>9.01960070516276E-2</c:v>
                </c:pt>
                <c:pt idx="41">
                  <c:v>9.9075080875981561E-2</c:v>
                </c:pt>
                <c:pt idx="42">
                  <c:v>0.11428803676356934</c:v>
                </c:pt>
                <c:pt idx="43">
                  <c:v>0.11865316753870821</c:v>
                </c:pt>
                <c:pt idx="44">
                  <c:v>0.11209187386117442</c:v>
                </c:pt>
                <c:pt idx="45">
                  <c:v>0.10719780555069924</c:v>
                </c:pt>
                <c:pt idx="46">
                  <c:v>0.10016876187114641</c:v>
                </c:pt>
                <c:pt idx="47">
                  <c:v>0.14223938024006899</c:v>
                </c:pt>
                <c:pt idx="48">
                  <c:v>0.1736923348927075</c:v>
                </c:pt>
                <c:pt idx="49">
                  <c:v>0.21042424329729897</c:v>
                </c:pt>
                <c:pt idx="50">
                  <c:v>0.23027594612500185</c:v>
                </c:pt>
                <c:pt idx="51">
                  <c:v>0.24694533422868117</c:v>
                </c:pt>
                <c:pt idx="52">
                  <c:v>0.25543694181974552</c:v>
                </c:pt>
                <c:pt idx="53">
                  <c:v>0.25797404998292678</c:v>
                </c:pt>
                <c:pt idx="54">
                  <c:v>0.25685656355695491</c:v>
                </c:pt>
                <c:pt idx="55">
                  <c:v>0.25762319780105997</c:v>
                </c:pt>
                <c:pt idx="56">
                  <c:v>0.26072552457584991</c:v>
                </c:pt>
                <c:pt idx="57">
                  <c:v>0.26287074398889604</c:v>
                </c:pt>
                <c:pt idx="58">
                  <c:v>0.26213265534444691</c:v>
                </c:pt>
                <c:pt idx="59">
                  <c:v>0.24735163718038017</c:v>
                </c:pt>
                <c:pt idx="60">
                  <c:v>0.23894530550808216</c:v>
                </c:pt>
                <c:pt idx="61">
                  <c:v>0.2235468107563284</c:v>
                </c:pt>
                <c:pt idx="62">
                  <c:v>0.19060398596207653</c:v>
                </c:pt>
                <c:pt idx="63">
                  <c:v>0.16347600556301264</c:v>
                </c:pt>
                <c:pt idx="64">
                  <c:v>0.13953747729973714</c:v>
                </c:pt>
                <c:pt idx="65">
                  <c:v>9.2722062596581098E-2</c:v>
                </c:pt>
                <c:pt idx="66">
                  <c:v>7.4628837349314733E-2</c:v>
                </c:pt>
                <c:pt idx="67">
                  <c:v>7.4628837349314719E-2</c:v>
                </c:pt>
                <c:pt idx="68">
                  <c:v>7.3612951525568654E-2</c:v>
                </c:pt>
                <c:pt idx="69">
                  <c:v>6.6675175151305041E-2</c:v>
                </c:pt>
                <c:pt idx="70">
                  <c:v>6.4858756912929097E-2</c:v>
                </c:pt>
                <c:pt idx="71">
                  <c:v>6.4858756912929097E-2</c:v>
                </c:pt>
                <c:pt idx="72">
                  <c:v>6.6675175151305055E-2</c:v>
                </c:pt>
                <c:pt idx="73">
                  <c:v>0.14767688593391259</c:v>
                </c:pt>
                <c:pt idx="74">
                  <c:v>0.18205116114028183</c:v>
                </c:pt>
                <c:pt idx="75">
                  <c:v>0.264685482403553</c:v>
                </c:pt>
                <c:pt idx="76">
                  <c:v>0.2937829844989156</c:v>
                </c:pt>
                <c:pt idx="77">
                  <c:v>0.33505142265556825</c:v>
                </c:pt>
                <c:pt idx="78">
                  <c:v>0.37553825273009933</c:v>
                </c:pt>
                <c:pt idx="79">
                  <c:v>0.40988423202794377</c:v>
                </c:pt>
                <c:pt idx="80">
                  <c:v>0.44924974453133654</c:v>
                </c:pt>
                <c:pt idx="81">
                  <c:v>0.48015818986355613</c:v>
                </c:pt>
                <c:pt idx="82">
                  <c:v>0.48885248919931007</c:v>
                </c:pt>
                <c:pt idx="83">
                  <c:v>0.49457939151618974</c:v>
                </c:pt>
                <c:pt idx="84">
                  <c:v>0.48541338797437278</c:v>
                </c:pt>
                <c:pt idx="85">
                  <c:v>0.47584595194577473</c:v>
                </c:pt>
                <c:pt idx="86">
                  <c:v>0.45275086867934639</c:v>
                </c:pt>
                <c:pt idx="87">
                  <c:v>0.42985999389622881</c:v>
                </c:pt>
                <c:pt idx="88">
                  <c:v>0.39528687594334511</c:v>
                </c:pt>
                <c:pt idx="89">
                  <c:v>0.37607234057163036</c:v>
                </c:pt>
                <c:pt idx="90">
                  <c:v>0.33518706813063925</c:v>
                </c:pt>
                <c:pt idx="91">
                  <c:v>0.27544968708674822</c:v>
                </c:pt>
                <c:pt idx="92">
                  <c:v>0.21189514460826336</c:v>
                </c:pt>
                <c:pt idx="93">
                  <c:v>0.19528901583554448</c:v>
                </c:pt>
                <c:pt idx="94">
                  <c:v>0.20787401574803133</c:v>
                </c:pt>
                <c:pt idx="95">
                  <c:v>0.22954801655524101</c:v>
                </c:pt>
                <c:pt idx="96">
                  <c:v>0.21218826484386838</c:v>
                </c:pt>
                <c:pt idx="97">
                  <c:v>0.2106647050659953</c:v>
                </c:pt>
                <c:pt idx="98">
                  <c:v>0.20905442894230034</c:v>
                </c:pt>
                <c:pt idx="99">
                  <c:v>0.20845694051812996</c:v>
                </c:pt>
                <c:pt idx="100">
                  <c:v>0.21639993433033997</c:v>
                </c:pt>
                <c:pt idx="101">
                  <c:v>0.23074156838484711</c:v>
                </c:pt>
                <c:pt idx="102">
                  <c:v>0.22435788877931426</c:v>
                </c:pt>
                <c:pt idx="103">
                  <c:v>0.21317817495772043</c:v>
                </c:pt>
                <c:pt idx="104">
                  <c:v>0.2060726322311211</c:v>
                </c:pt>
                <c:pt idx="105">
                  <c:v>0.19339909425009905</c:v>
                </c:pt>
                <c:pt idx="106">
                  <c:v>0.17332774606894222</c:v>
                </c:pt>
                <c:pt idx="107">
                  <c:v>0.14889987937227173</c:v>
                </c:pt>
                <c:pt idx="108">
                  <c:v>0.12737152846893721</c:v>
                </c:pt>
                <c:pt idx="109">
                  <c:v>0.12646525174568554</c:v>
                </c:pt>
                <c:pt idx="110">
                  <c:v>0.14210916069983492</c:v>
                </c:pt>
                <c:pt idx="111">
                  <c:v>0.12855181348274269</c:v>
                </c:pt>
                <c:pt idx="112">
                  <c:v>0.13996445859091172</c:v>
                </c:pt>
                <c:pt idx="113">
                  <c:v>0.14019361218387222</c:v>
                </c:pt>
                <c:pt idx="114">
                  <c:v>0.16301350947760246</c:v>
                </c:pt>
                <c:pt idx="115">
                  <c:v>0.20089743141809976</c:v>
                </c:pt>
                <c:pt idx="116">
                  <c:v>0.22196675521143422</c:v>
                </c:pt>
                <c:pt idx="117">
                  <c:v>0.24145828263500219</c:v>
                </c:pt>
                <c:pt idx="118">
                  <c:v>0.24684940310597792</c:v>
                </c:pt>
                <c:pt idx="119">
                  <c:v>0.24293616336630225</c:v>
                </c:pt>
                <c:pt idx="120">
                  <c:v>0.24287064360701985</c:v>
                </c:pt>
                <c:pt idx="121">
                  <c:v>0.24231768381959209</c:v>
                </c:pt>
                <c:pt idx="122">
                  <c:v>0.23404835883398278</c:v>
                </c:pt>
                <c:pt idx="123">
                  <c:v>0.22043129148989074</c:v>
                </c:pt>
                <c:pt idx="124">
                  <c:v>0.20925960888786474</c:v>
                </c:pt>
                <c:pt idx="125">
                  <c:v>0.20088564952726948</c:v>
                </c:pt>
                <c:pt idx="126">
                  <c:v>0.18183342339218639</c:v>
                </c:pt>
                <c:pt idx="127">
                  <c:v>0.16149113676459378</c:v>
                </c:pt>
                <c:pt idx="128">
                  <c:v>0.14178110861170667</c:v>
                </c:pt>
                <c:pt idx="129">
                  <c:v>0.108279746691427</c:v>
                </c:pt>
                <c:pt idx="130">
                  <c:v>0.10566714593080585</c:v>
                </c:pt>
                <c:pt idx="131">
                  <c:v>0.10361657431438286</c:v>
                </c:pt>
                <c:pt idx="132">
                  <c:v>0.10361657431438286</c:v>
                </c:pt>
                <c:pt idx="133">
                  <c:v>0.10402691131168128</c:v>
                </c:pt>
                <c:pt idx="134">
                  <c:v>0.10361657431438286</c:v>
                </c:pt>
                <c:pt idx="135">
                  <c:v>9.3959064595983591E-2</c:v>
                </c:pt>
                <c:pt idx="136">
                  <c:v>8.8938335304306254E-2</c:v>
                </c:pt>
                <c:pt idx="137">
                  <c:v>7.6625817171736416E-2</c:v>
                </c:pt>
                <c:pt idx="138">
                  <c:v>7.3661144895234745E-2</c:v>
                </c:pt>
                <c:pt idx="139">
                  <c:v>8.6597985312744985E-2</c:v>
                </c:pt>
                <c:pt idx="140">
                  <c:v>9.2563569272811896E-2</c:v>
                </c:pt>
                <c:pt idx="141">
                  <c:v>0.10182665189752875</c:v>
                </c:pt>
                <c:pt idx="142">
                  <c:v>0.10731178498497289</c:v>
                </c:pt>
                <c:pt idx="143">
                  <c:v>0.14820525464477696</c:v>
                </c:pt>
                <c:pt idx="144">
                  <c:v>0.19782258269999944</c:v>
                </c:pt>
                <c:pt idx="145">
                  <c:v>0.23610932317297956</c:v>
                </c:pt>
                <c:pt idx="146">
                  <c:v>0.26198909041826585</c:v>
                </c:pt>
                <c:pt idx="147">
                  <c:v>0.27460676747161461</c:v>
                </c:pt>
                <c:pt idx="148">
                  <c:v>0.29961054023159611</c:v>
                </c:pt>
                <c:pt idx="149">
                  <c:v>0.31636663345375471</c:v>
                </c:pt>
                <c:pt idx="150">
                  <c:v>0.35168188314952781</c:v>
                </c:pt>
                <c:pt idx="151">
                  <c:v>0.39425247138125674</c:v>
                </c:pt>
                <c:pt idx="152">
                  <c:v>0.43787375308544185</c:v>
                </c:pt>
                <c:pt idx="153">
                  <c:v>0.50996745466165572</c:v>
                </c:pt>
                <c:pt idx="154">
                  <c:v>0.51004736419247432</c:v>
                </c:pt>
                <c:pt idx="155">
                  <c:v>0.50373066838617808</c:v>
                </c:pt>
                <c:pt idx="156">
                  <c:v>0.49357457285425865</c:v>
                </c:pt>
                <c:pt idx="157">
                  <c:v>0.45865640501818544</c:v>
                </c:pt>
                <c:pt idx="158">
                  <c:v>0.4154986861842887</c:v>
                </c:pt>
                <c:pt idx="159">
                  <c:v>0.38317580732234241</c:v>
                </c:pt>
                <c:pt idx="160">
                  <c:v>0.34250003168468246</c:v>
                </c:pt>
                <c:pt idx="161">
                  <c:v>0.29902833041377824</c:v>
                </c:pt>
                <c:pt idx="162">
                  <c:v>0.25426121412286179</c:v>
                </c:pt>
                <c:pt idx="163">
                  <c:v>0.23396168220615318</c:v>
                </c:pt>
                <c:pt idx="164">
                  <c:v>0.23094858161009985</c:v>
                </c:pt>
                <c:pt idx="165">
                  <c:v>0.22381420442261882</c:v>
                </c:pt>
                <c:pt idx="166">
                  <c:v>0.21236107876641264</c:v>
                </c:pt>
                <c:pt idx="167">
                  <c:v>0.19323643811542704</c:v>
                </c:pt>
                <c:pt idx="168">
                  <c:v>0.18197135617732035</c:v>
                </c:pt>
                <c:pt idx="169">
                  <c:v>0.17827719733255884</c:v>
                </c:pt>
                <c:pt idx="170">
                  <c:v>0.17999646236967404</c:v>
                </c:pt>
                <c:pt idx="171">
                  <c:v>0.18164971174507341</c:v>
                </c:pt>
                <c:pt idx="172">
                  <c:v>0.19011413101525459</c:v>
                </c:pt>
                <c:pt idx="173">
                  <c:v>0.16316724798879148</c:v>
                </c:pt>
                <c:pt idx="174">
                  <c:v>0.16892816896219259</c:v>
                </c:pt>
                <c:pt idx="175">
                  <c:v>0.16450821371629493</c:v>
                </c:pt>
                <c:pt idx="176">
                  <c:v>0.16282095013017989</c:v>
                </c:pt>
                <c:pt idx="177">
                  <c:v>0.16282095013017991</c:v>
                </c:pt>
                <c:pt idx="178">
                  <c:v>0.15886917026965153</c:v>
                </c:pt>
                <c:pt idx="179">
                  <c:v>0.15695378776318275</c:v>
                </c:pt>
                <c:pt idx="180">
                  <c:v>0.17097757965232283</c:v>
                </c:pt>
                <c:pt idx="181">
                  <c:v>0.17971783550499332</c:v>
                </c:pt>
                <c:pt idx="182">
                  <c:v>0.18729279316043959</c:v>
                </c:pt>
                <c:pt idx="183">
                  <c:v>0.20875726872994627</c:v>
                </c:pt>
                <c:pt idx="184">
                  <c:v>0.257351308408582</c:v>
                </c:pt>
                <c:pt idx="185">
                  <c:v>0.37844785953485954</c:v>
                </c:pt>
                <c:pt idx="186">
                  <c:v>0.51234625266384293</c:v>
                </c:pt>
                <c:pt idx="187">
                  <c:v>0.57961830228260225</c:v>
                </c:pt>
                <c:pt idx="188">
                  <c:v>0.61410873656237275</c:v>
                </c:pt>
                <c:pt idx="189">
                  <c:v>0.65345771165129374</c:v>
                </c:pt>
                <c:pt idx="190">
                  <c:v>0.66809322628436274</c:v>
                </c:pt>
                <c:pt idx="191">
                  <c:v>0.68129269426707573</c:v>
                </c:pt>
                <c:pt idx="192">
                  <c:v>0.65266955134253535</c:v>
                </c:pt>
                <c:pt idx="193">
                  <c:v>0.62072018396081241</c:v>
                </c:pt>
                <c:pt idx="194">
                  <c:v>0.57112651456224317</c:v>
                </c:pt>
                <c:pt idx="195">
                  <c:v>0.52717025564747177</c:v>
                </c:pt>
                <c:pt idx="196">
                  <c:v>0.50149678870240011</c:v>
                </c:pt>
                <c:pt idx="197">
                  <c:v>0.45110680254667718</c:v>
                </c:pt>
                <c:pt idx="198">
                  <c:v>0.38135290339317257</c:v>
                </c:pt>
                <c:pt idx="199">
                  <c:v>0.31737065910025136</c:v>
                </c:pt>
                <c:pt idx="200">
                  <c:v>0.27826086956521767</c:v>
                </c:pt>
                <c:pt idx="201">
                  <c:v>0.23178134547784865</c:v>
                </c:pt>
                <c:pt idx="202">
                  <c:v>0.18121435929122268</c:v>
                </c:pt>
                <c:pt idx="203">
                  <c:v>0.15443880230721219</c:v>
                </c:pt>
                <c:pt idx="204">
                  <c:v>0.14840030286219089</c:v>
                </c:pt>
                <c:pt idx="205">
                  <c:v>0.14841958090373578</c:v>
                </c:pt>
                <c:pt idx="206">
                  <c:v>0.13299465218336437</c:v>
                </c:pt>
                <c:pt idx="207">
                  <c:v>0.13292103331767707</c:v>
                </c:pt>
                <c:pt idx="208">
                  <c:v>0.13292103331767707</c:v>
                </c:pt>
                <c:pt idx="209">
                  <c:v>0.13654155530759063</c:v>
                </c:pt>
                <c:pt idx="210">
                  <c:v>0.14069747351172526</c:v>
                </c:pt>
                <c:pt idx="211">
                  <c:v>0.13386789385412132</c:v>
                </c:pt>
                <c:pt idx="212">
                  <c:v>0.13408726655601672</c:v>
                </c:pt>
                <c:pt idx="213">
                  <c:v>0.13742050298368225</c:v>
                </c:pt>
                <c:pt idx="214">
                  <c:v>0.13858012345673151</c:v>
                </c:pt>
                <c:pt idx="215">
                  <c:v>0.1379762603479287</c:v>
                </c:pt>
                <c:pt idx="216">
                  <c:v>0.13345213847634335</c:v>
                </c:pt>
                <c:pt idx="217">
                  <c:v>0.13859053496515347</c:v>
                </c:pt>
                <c:pt idx="218">
                  <c:v>0.19275987548451903</c:v>
                </c:pt>
                <c:pt idx="219">
                  <c:v>0.2240715545383189</c:v>
                </c:pt>
                <c:pt idx="220">
                  <c:v>0.23852295666284731</c:v>
                </c:pt>
                <c:pt idx="221">
                  <c:v>0.29551361085537148</c:v>
                </c:pt>
                <c:pt idx="222">
                  <c:v>0.35653990206572977</c:v>
                </c:pt>
                <c:pt idx="223">
                  <c:v>0.37060300448302186</c:v>
                </c:pt>
                <c:pt idx="224">
                  <c:v>0.3849549960588457</c:v>
                </c:pt>
                <c:pt idx="225">
                  <c:v>0.39143017583107492</c:v>
                </c:pt>
                <c:pt idx="226">
                  <c:v>0.38023240909383632</c:v>
                </c:pt>
                <c:pt idx="227">
                  <c:v>0.36395876729908289</c:v>
                </c:pt>
                <c:pt idx="228">
                  <c:v>0.35544163982213034</c:v>
                </c:pt>
                <c:pt idx="229">
                  <c:v>0.35461434207604192</c:v>
                </c:pt>
                <c:pt idx="230">
                  <c:v>0.35174207067169799</c:v>
                </c:pt>
                <c:pt idx="231">
                  <c:v>0.34089850821525219</c:v>
                </c:pt>
                <c:pt idx="232">
                  <c:v>0.31590073104952421</c:v>
                </c:pt>
                <c:pt idx="233">
                  <c:v>0.28092982358739188</c:v>
                </c:pt>
                <c:pt idx="234">
                  <c:v>0.25250574073682497</c:v>
                </c:pt>
                <c:pt idx="235">
                  <c:v>0.2561994460328535</c:v>
                </c:pt>
                <c:pt idx="236">
                  <c:v>0.26582372582949826</c:v>
                </c:pt>
                <c:pt idx="237">
                  <c:v>0.30953710158916364</c:v>
                </c:pt>
                <c:pt idx="238">
                  <c:v>0.36447333030491214</c:v>
                </c:pt>
                <c:pt idx="239">
                  <c:v>0.40102024680234177</c:v>
                </c:pt>
                <c:pt idx="240">
                  <c:v>0.43065797299077352</c:v>
                </c:pt>
                <c:pt idx="241">
                  <c:v>0.43423062864960205</c:v>
                </c:pt>
                <c:pt idx="242">
                  <c:v>0.40983665415088416</c:v>
                </c:pt>
                <c:pt idx="243">
                  <c:v>0.39446067639082649</c:v>
                </c:pt>
                <c:pt idx="244">
                  <c:v>0.35918889423159067</c:v>
                </c:pt>
                <c:pt idx="245">
                  <c:v>0.3445879383074163</c:v>
                </c:pt>
                <c:pt idx="246">
                  <c:v>0.34036557824704888</c:v>
                </c:pt>
                <c:pt idx="247">
                  <c:v>0.34298852643666922</c:v>
                </c:pt>
                <c:pt idx="248">
                  <c:v>0.35126413295129832</c:v>
                </c:pt>
                <c:pt idx="249">
                  <c:v>0.37351187661838392</c:v>
                </c:pt>
                <c:pt idx="250">
                  <c:v>0.40362168689115152</c:v>
                </c:pt>
                <c:pt idx="251">
                  <c:v>0.43945320012333017</c:v>
                </c:pt>
                <c:pt idx="252">
                  <c:v>0.48867912023109333</c:v>
                </c:pt>
                <c:pt idx="253">
                  <c:v>0.53427130141885304</c:v>
                </c:pt>
                <c:pt idx="254">
                  <c:v>0.56740119599740091</c:v>
                </c:pt>
                <c:pt idx="255">
                  <c:v>0.55704918977045959</c:v>
                </c:pt>
                <c:pt idx="256">
                  <c:v>0.54338972809770381</c:v>
                </c:pt>
                <c:pt idx="257">
                  <c:v>0.50765721439841183</c:v>
                </c:pt>
                <c:pt idx="258">
                  <c:v>0.45404356995792705</c:v>
                </c:pt>
                <c:pt idx="259">
                  <c:v>0.40914782587825055</c:v>
                </c:pt>
                <c:pt idx="260">
                  <c:v>0.35702278839567092</c:v>
                </c:pt>
                <c:pt idx="261">
                  <c:v>0.30914196954977624</c:v>
                </c:pt>
                <c:pt idx="262">
                  <c:v>0.25117570224707414</c:v>
                </c:pt>
                <c:pt idx="263">
                  <c:v>0.16809187048918328</c:v>
                </c:pt>
                <c:pt idx="264">
                  <c:v>0.1390243272394924</c:v>
                </c:pt>
                <c:pt idx="265">
                  <c:v>0.13285997938059049</c:v>
                </c:pt>
                <c:pt idx="266">
                  <c:v>0.11699857979508364</c:v>
                </c:pt>
                <c:pt idx="267">
                  <c:v>0.10917927789443292</c:v>
                </c:pt>
                <c:pt idx="268">
                  <c:v>9.7328445440635694E-2</c:v>
                </c:pt>
                <c:pt idx="269">
                  <c:v>9.7328445440635708E-2</c:v>
                </c:pt>
                <c:pt idx="270">
                  <c:v>0.12593310313698144</c:v>
                </c:pt>
                <c:pt idx="271">
                  <c:v>0.17138891573286322</c:v>
                </c:pt>
                <c:pt idx="272">
                  <c:v>0.27028729735731044</c:v>
                </c:pt>
                <c:pt idx="273">
                  <c:v>0.3258774547336159</c:v>
                </c:pt>
                <c:pt idx="274">
                  <c:v>0.35886619551731469</c:v>
                </c:pt>
                <c:pt idx="275">
                  <c:v>0.39871382636655939</c:v>
                </c:pt>
                <c:pt idx="276">
                  <c:v>0.41776797213794692</c:v>
                </c:pt>
                <c:pt idx="277">
                  <c:v>0.4216218942274127</c:v>
                </c:pt>
                <c:pt idx="278">
                  <c:v>0.43357467499603464</c:v>
                </c:pt>
                <c:pt idx="279">
                  <c:v>0.43412852967024457</c:v>
                </c:pt>
                <c:pt idx="280">
                  <c:v>0.48898964479063295</c:v>
                </c:pt>
                <c:pt idx="281">
                  <c:v>0.54908434208252721</c:v>
                </c:pt>
                <c:pt idx="282">
                  <c:v>0.63575166628011215</c:v>
                </c:pt>
                <c:pt idx="283">
                  <c:v>0.68344306368577634</c:v>
                </c:pt>
                <c:pt idx="284">
                  <c:v>0.70764167404762901</c:v>
                </c:pt>
                <c:pt idx="285">
                  <c:v>0.73858879429151869</c:v>
                </c:pt>
                <c:pt idx="286">
                  <c:v>0.73870809715625541</c:v>
                </c:pt>
                <c:pt idx="287">
                  <c:v>0.69777659484854759</c:v>
                </c:pt>
                <c:pt idx="288">
                  <c:v>0.61999577420403196</c:v>
                </c:pt>
                <c:pt idx="289">
                  <c:v>0.53170322554503158</c:v>
                </c:pt>
                <c:pt idx="290">
                  <c:v>0.47466101808817979</c:v>
                </c:pt>
                <c:pt idx="291">
                  <c:v>0.44250108111136455</c:v>
                </c:pt>
                <c:pt idx="292">
                  <c:v>0.44175343718772764</c:v>
                </c:pt>
                <c:pt idx="293">
                  <c:v>0.43894501739525382</c:v>
                </c:pt>
                <c:pt idx="294">
                  <c:v>0.42941482512167539</c:v>
                </c:pt>
                <c:pt idx="295">
                  <c:v>0.41991932979220348</c:v>
                </c:pt>
                <c:pt idx="296">
                  <c:v>0.39114578309895398</c:v>
                </c:pt>
                <c:pt idx="297">
                  <c:v>0.33448434026528279</c:v>
                </c:pt>
                <c:pt idx="298">
                  <c:v>0.28894112430059016</c:v>
                </c:pt>
                <c:pt idx="299">
                  <c:v>0.23482503661445334</c:v>
                </c:pt>
                <c:pt idx="300">
                  <c:v>0.23549200178457508</c:v>
                </c:pt>
                <c:pt idx="301">
                  <c:v>0.2463895724704927</c:v>
                </c:pt>
                <c:pt idx="302">
                  <c:v>0.22060742853210877</c:v>
                </c:pt>
                <c:pt idx="303">
                  <c:v>0.20755190246331673</c:v>
                </c:pt>
                <c:pt idx="304">
                  <c:v>0.19058580318887255</c:v>
                </c:pt>
                <c:pt idx="305">
                  <c:v>0.15951205797985282</c:v>
                </c:pt>
                <c:pt idx="306">
                  <c:v>0.14702794569666897</c:v>
                </c:pt>
                <c:pt idx="307">
                  <c:v>0.15105837708376885</c:v>
                </c:pt>
                <c:pt idx="308">
                  <c:v>0.16876550795071893</c:v>
                </c:pt>
                <c:pt idx="309">
                  <c:v>0.19527038510222591</c:v>
                </c:pt>
                <c:pt idx="310">
                  <c:v>0.21057420015571024</c:v>
                </c:pt>
                <c:pt idx="311">
                  <c:v>0.20508622414083025</c:v>
                </c:pt>
                <c:pt idx="312">
                  <c:v>0.22971916149050398</c:v>
                </c:pt>
                <c:pt idx="313">
                  <c:v>0.26442188218027962</c:v>
                </c:pt>
                <c:pt idx="314">
                  <c:v>0.30598182617751746</c:v>
                </c:pt>
                <c:pt idx="315">
                  <c:v>0.34021922571944707</c:v>
                </c:pt>
                <c:pt idx="316">
                  <c:v>0.36611861037433086</c:v>
                </c:pt>
                <c:pt idx="317">
                  <c:v>0.38481299483946485</c:v>
                </c:pt>
                <c:pt idx="318">
                  <c:v>0.38378564207031407</c:v>
                </c:pt>
                <c:pt idx="319">
                  <c:v>0.38611199929589163</c:v>
                </c:pt>
                <c:pt idx="320">
                  <c:v>0.38220450111756615</c:v>
                </c:pt>
                <c:pt idx="321">
                  <c:v>0.3395753679822423</c:v>
                </c:pt>
                <c:pt idx="322">
                  <c:v>0.29956186139391766</c:v>
                </c:pt>
                <c:pt idx="323">
                  <c:v>0.26121167085745789</c:v>
                </c:pt>
                <c:pt idx="324">
                  <c:v>0.20608372484448201</c:v>
                </c:pt>
                <c:pt idx="325">
                  <c:v>0.17596843093229164</c:v>
                </c:pt>
                <c:pt idx="326">
                  <c:v>0.15948765812797691</c:v>
                </c:pt>
                <c:pt idx="327">
                  <c:v>0.14517585125145002</c:v>
                </c:pt>
                <c:pt idx="328">
                  <c:v>0.14309950125009524</c:v>
                </c:pt>
                <c:pt idx="329">
                  <c:v>0.14778215043993115</c:v>
                </c:pt>
                <c:pt idx="330">
                  <c:v>0.19060784273789227</c:v>
                </c:pt>
                <c:pt idx="331">
                  <c:v>0.23188237294994196</c:v>
                </c:pt>
                <c:pt idx="332">
                  <c:v>0.24836444272013447</c:v>
                </c:pt>
                <c:pt idx="333">
                  <c:v>0.25738860911009309</c:v>
                </c:pt>
                <c:pt idx="334">
                  <c:v>0.24277203697693892</c:v>
                </c:pt>
                <c:pt idx="335">
                  <c:v>0.2277155768455626</c:v>
                </c:pt>
                <c:pt idx="336">
                  <c:v>0.21266495735966778</c:v>
                </c:pt>
                <c:pt idx="337">
                  <c:v>0.20272951708195966</c:v>
                </c:pt>
                <c:pt idx="338">
                  <c:v>0.21221660716704704</c:v>
                </c:pt>
                <c:pt idx="339">
                  <c:v>0.20913337480863631</c:v>
                </c:pt>
                <c:pt idx="340">
                  <c:v>0.20238510956605993</c:v>
                </c:pt>
                <c:pt idx="341">
                  <c:v>0.19301821742018627</c:v>
                </c:pt>
                <c:pt idx="342">
                  <c:v>0.18545002498745278</c:v>
                </c:pt>
                <c:pt idx="343">
                  <c:v>0.16563734193584637</c:v>
                </c:pt>
                <c:pt idx="344">
                  <c:v>0.16299800310503143</c:v>
                </c:pt>
                <c:pt idx="345">
                  <c:v>0.16381699672400865</c:v>
                </c:pt>
                <c:pt idx="346">
                  <c:v>0.14874218195691141</c:v>
                </c:pt>
                <c:pt idx="347">
                  <c:v>0.14255239769067105</c:v>
                </c:pt>
                <c:pt idx="348">
                  <c:v>0.14450291330247128</c:v>
                </c:pt>
                <c:pt idx="349">
                  <c:v>0.14251168699689187</c:v>
                </c:pt>
                <c:pt idx="350">
                  <c:v>0.13837246201658149</c:v>
                </c:pt>
                <c:pt idx="351">
                  <c:v>0.12603910893892806</c:v>
                </c:pt>
                <c:pt idx="352">
                  <c:v>0.127627031481929</c:v>
                </c:pt>
                <c:pt idx="353">
                  <c:v>0.13300441348499276</c:v>
                </c:pt>
                <c:pt idx="354">
                  <c:v>0.14655293920797779</c:v>
                </c:pt>
                <c:pt idx="355">
                  <c:v>0.161138216633716</c:v>
                </c:pt>
                <c:pt idx="356">
                  <c:v>0.15901518808928122</c:v>
                </c:pt>
                <c:pt idx="357">
                  <c:v>0.15570394610271718</c:v>
                </c:pt>
                <c:pt idx="358">
                  <c:v>0.16393006326091805</c:v>
                </c:pt>
                <c:pt idx="359">
                  <c:v>0.17955891079442482</c:v>
                </c:pt>
                <c:pt idx="360">
                  <c:v>0.1974905957705278</c:v>
                </c:pt>
                <c:pt idx="361">
                  <c:v>0.19256022205236401</c:v>
                </c:pt>
                <c:pt idx="362">
                  <c:v>0.1873335680731042</c:v>
                </c:pt>
                <c:pt idx="363">
                  <c:v>0.18050821178036067</c:v>
                </c:pt>
                <c:pt idx="364">
                  <c:v>0.18407561202276934</c:v>
                </c:pt>
                <c:pt idx="365">
                  <c:v>0.17991861203733939</c:v>
                </c:pt>
                <c:pt idx="366">
                  <c:v>0.17841434786397442</c:v>
                </c:pt>
                <c:pt idx="367">
                  <c:v>0.1773550531044942</c:v>
                </c:pt>
                <c:pt idx="368">
                  <c:v>0.17379129483880298</c:v>
                </c:pt>
                <c:pt idx="369">
                  <c:v>0.15383766564964857</c:v>
                </c:pt>
                <c:pt idx="370">
                  <c:v>0.12452371560720375</c:v>
                </c:pt>
                <c:pt idx="371">
                  <c:v>0.10242864487755057</c:v>
                </c:pt>
                <c:pt idx="372">
                  <c:v>9.8582798179990924E-2</c:v>
                </c:pt>
                <c:pt idx="373">
                  <c:v>9.1387477650163029E-2</c:v>
                </c:pt>
                <c:pt idx="374">
                  <c:v>9.3549913471408813E-2</c:v>
                </c:pt>
                <c:pt idx="375">
                  <c:v>9.3414593134924312E-2</c:v>
                </c:pt>
                <c:pt idx="376">
                  <c:v>9.8206020831007074E-2</c:v>
                </c:pt>
                <c:pt idx="377">
                  <c:v>9.9101170494379123E-2</c:v>
                </c:pt>
                <c:pt idx="378">
                  <c:v>9.9141037885408886E-2</c:v>
                </c:pt>
                <c:pt idx="379">
                  <c:v>9.7560456495201966E-2</c:v>
                </c:pt>
                <c:pt idx="380">
                  <c:v>0.10447635212767088</c:v>
                </c:pt>
                <c:pt idx="381">
                  <c:v>0.12760685135509289</c:v>
                </c:pt>
                <c:pt idx="382">
                  <c:v>0.13745320816047263</c:v>
                </c:pt>
                <c:pt idx="383">
                  <c:v>0.16937982093591247</c:v>
                </c:pt>
                <c:pt idx="384">
                  <c:v>0.17979687781178991</c:v>
                </c:pt>
                <c:pt idx="385">
                  <c:v>0.18157131835526086</c:v>
                </c:pt>
                <c:pt idx="386">
                  <c:v>0.18394238283951123</c:v>
                </c:pt>
                <c:pt idx="387">
                  <c:v>0.18600233472404756</c:v>
                </c:pt>
                <c:pt idx="388">
                  <c:v>0.18641097041970717</c:v>
                </c:pt>
                <c:pt idx="389">
                  <c:v>0.1832811854678672</c:v>
                </c:pt>
                <c:pt idx="390">
                  <c:v>0.17952309712085637</c:v>
                </c:pt>
                <c:pt idx="391">
                  <c:v>0.17377468912693547</c:v>
                </c:pt>
                <c:pt idx="392">
                  <c:v>0.15914009158900352</c:v>
                </c:pt>
                <c:pt idx="393">
                  <c:v>0.18441066172094941</c:v>
                </c:pt>
                <c:pt idx="394">
                  <c:v>0.21231986372218176</c:v>
                </c:pt>
                <c:pt idx="395">
                  <c:v>0.21851447882729386</c:v>
                </c:pt>
                <c:pt idx="396">
                  <c:v>0.21081463961760866</c:v>
                </c:pt>
                <c:pt idx="397">
                  <c:v>0.20564586066666082</c:v>
                </c:pt>
                <c:pt idx="398">
                  <c:v>0.20549663166718188</c:v>
                </c:pt>
                <c:pt idx="399">
                  <c:v>0.20622852834599326</c:v>
                </c:pt>
                <c:pt idx="400">
                  <c:v>0.21387034881418968</c:v>
                </c:pt>
                <c:pt idx="401">
                  <c:v>0.24868578416289727</c:v>
                </c:pt>
                <c:pt idx="402">
                  <c:v>0.26410161400836485</c:v>
                </c:pt>
                <c:pt idx="403">
                  <c:v>0.28216514307134061</c:v>
                </c:pt>
                <c:pt idx="404">
                  <c:v>0.29793146862129621</c:v>
                </c:pt>
                <c:pt idx="405">
                  <c:v>0.2930656916615364</c:v>
                </c:pt>
                <c:pt idx="406">
                  <c:v>0.29595108651005875</c:v>
                </c:pt>
                <c:pt idx="407">
                  <c:v>0.29104884868977782</c:v>
                </c:pt>
                <c:pt idx="408">
                  <c:v>0.28330288481388133</c:v>
                </c:pt>
                <c:pt idx="409">
                  <c:v>0.26373023632193315</c:v>
                </c:pt>
                <c:pt idx="410">
                  <c:v>0.22665986154961332</c:v>
                </c:pt>
                <c:pt idx="411">
                  <c:v>0.17287695659985136</c:v>
                </c:pt>
                <c:pt idx="412">
                  <c:v>0.11131456385248258</c:v>
                </c:pt>
                <c:pt idx="413">
                  <c:v>0.10734352705616569</c:v>
                </c:pt>
                <c:pt idx="414">
                  <c:v>0.10691553779609514</c:v>
                </c:pt>
                <c:pt idx="415">
                  <c:v>9.9826540069120437E-2</c:v>
                </c:pt>
                <c:pt idx="416">
                  <c:v>9.0128012852064787E-2</c:v>
                </c:pt>
                <c:pt idx="417">
                  <c:v>8.1436698589697723E-2</c:v>
                </c:pt>
                <c:pt idx="418">
                  <c:v>7.4815059342173668E-2</c:v>
                </c:pt>
                <c:pt idx="419">
                  <c:v>7.0897511952005665E-2</c:v>
                </c:pt>
                <c:pt idx="420">
                  <c:v>8.342915640136582E-2</c:v>
                </c:pt>
                <c:pt idx="421">
                  <c:v>0.12548221773968318</c:v>
                </c:pt>
                <c:pt idx="422">
                  <c:v>0.16498648638682886</c:v>
                </c:pt>
                <c:pt idx="423">
                  <c:v>0.1892266537091056</c:v>
                </c:pt>
                <c:pt idx="424">
                  <c:v>0.20749625146489181</c:v>
                </c:pt>
                <c:pt idx="425">
                  <c:v>0.23018685158770877</c:v>
                </c:pt>
                <c:pt idx="426">
                  <c:v>0.25649868131545572</c:v>
                </c:pt>
                <c:pt idx="427">
                  <c:v>0.27076976538156344</c:v>
                </c:pt>
                <c:pt idx="428">
                  <c:v>0.28907268006602438</c:v>
                </c:pt>
                <c:pt idx="429">
                  <c:v>0.2942003950506008</c:v>
                </c:pt>
                <c:pt idx="430">
                  <c:v>0.2860349913356755</c:v>
                </c:pt>
                <c:pt idx="431">
                  <c:v>0.28215633820768499</c:v>
                </c:pt>
                <c:pt idx="432">
                  <c:v>0.2775851993657148</c:v>
                </c:pt>
                <c:pt idx="433">
                  <c:v>0.28674629443979749</c:v>
                </c:pt>
                <c:pt idx="434">
                  <c:v>0.29601251266794709</c:v>
                </c:pt>
                <c:pt idx="435">
                  <c:v>0.28724937060903755</c:v>
                </c:pt>
                <c:pt idx="436">
                  <c:v>0.26802216851519811</c:v>
                </c:pt>
                <c:pt idx="437">
                  <c:v>0.23360261258235443</c:v>
                </c:pt>
                <c:pt idx="438">
                  <c:v>0.19626304317364346</c:v>
                </c:pt>
                <c:pt idx="439">
                  <c:v>0.1589899305727393</c:v>
                </c:pt>
                <c:pt idx="440">
                  <c:v>0.13766588912810632</c:v>
                </c:pt>
                <c:pt idx="441">
                  <c:v>0.13194615906982723</c:v>
                </c:pt>
                <c:pt idx="442">
                  <c:v>0.13237192522179583</c:v>
                </c:pt>
                <c:pt idx="443">
                  <c:v>0.12973549190756031</c:v>
                </c:pt>
                <c:pt idx="444">
                  <c:v>0.12205321369957887</c:v>
                </c:pt>
                <c:pt idx="445">
                  <c:v>0.11954283312842794</c:v>
                </c:pt>
                <c:pt idx="446">
                  <c:v>0.11808509194751629</c:v>
                </c:pt>
                <c:pt idx="447">
                  <c:v>0.11540360712936569</c:v>
                </c:pt>
                <c:pt idx="448">
                  <c:v>0.11522863501654433</c:v>
                </c:pt>
                <c:pt idx="449">
                  <c:v>0.13436064031747322</c:v>
                </c:pt>
                <c:pt idx="450">
                  <c:v>0.13986856732662412</c:v>
                </c:pt>
                <c:pt idx="451">
                  <c:v>0.14268966905162603</c:v>
                </c:pt>
                <c:pt idx="452">
                  <c:v>0.14450836518308235</c:v>
                </c:pt>
                <c:pt idx="453">
                  <c:v>0.16526175340013619</c:v>
                </c:pt>
                <c:pt idx="454">
                  <c:v>0.17709533998351457</c:v>
                </c:pt>
                <c:pt idx="455">
                  <c:v>0.1897913492342603</c:v>
                </c:pt>
                <c:pt idx="456">
                  <c:v>0.1950237895384771</c:v>
                </c:pt>
                <c:pt idx="457">
                  <c:v>0.19632745979444483</c:v>
                </c:pt>
                <c:pt idx="458">
                  <c:v>0.19209309151288123</c:v>
                </c:pt>
                <c:pt idx="459">
                  <c:v>0.1811688193031851</c:v>
                </c:pt>
                <c:pt idx="460">
                  <c:v>0.1641891435371898</c:v>
                </c:pt>
                <c:pt idx="461">
                  <c:v>0.14042309801665553</c:v>
                </c:pt>
                <c:pt idx="462">
                  <c:v>0.1350935968366728</c:v>
                </c:pt>
                <c:pt idx="463">
                  <c:v>0.12981285725995867</c:v>
                </c:pt>
                <c:pt idx="464">
                  <c:v>0.12804061463449701</c:v>
                </c:pt>
                <c:pt idx="465">
                  <c:v>0.11806619822576235</c:v>
                </c:pt>
                <c:pt idx="466">
                  <c:v>0.11186583253386526</c:v>
                </c:pt>
                <c:pt idx="467">
                  <c:v>0.12187746246040507</c:v>
                </c:pt>
                <c:pt idx="468">
                  <c:v>0.1670531374283917</c:v>
                </c:pt>
                <c:pt idx="469">
                  <c:v>0.19331468099056046</c:v>
                </c:pt>
                <c:pt idx="470">
                  <c:v>0.21951349307410042</c:v>
                </c:pt>
                <c:pt idx="471">
                  <c:v>0.2445113530281606</c:v>
                </c:pt>
                <c:pt idx="472">
                  <c:v>0.25654738483926098</c:v>
                </c:pt>
                <c:pt idx="473">
                  <c:v>0.25671824699596923</c:v>
                </c:pt>
                <c:pt idx="474">
                  <c:v>0.25874989326695114</c:v>
                </c:pt>
                <c:pt idx="475">
                  <c:v>0.25457254171767296</c:v>
                </c:pt>
                <c:pt idx="476">
                  <c:v>0.25083224763530554</c:v>
                </c:pt>
                <c:pt idx="477">
                  <c:v>0.27876116368482212</c:v>
                </c:pt>
                <c:pt idx="478">
                  <c:v>0.33257548304869372</c:v>
                </c:pt>
                <c:pt idx="479">
                  <c:v>0.36805727556652312</c:v>
                </c:pt>
                <c:pt idx="480">
                  <c:v>0.38094565746905962</c:v>
                </c:pt>
                <c:pt idx="481">
                  <c:v>0.36874522698115769</c:v>
                </c:pt>
                <c:pt idx="482">
                  <c:v>0.35240606348188569</c:v>
                </c:pt>
                <c:pt idx="483">
                  <c:v>0.33622340597666484</c:v>
                </c:pt>
                <c:pt idx="484">
                  <c:v>0.32541382738749575</c:v>
                </c:pt>
                <c:pt idx="485">
                  <c:v>0.31002669903128471</c:v>
                </c:pt>
                <c:pt idx="486">
                  <c:v>0.30737260310701919</c:v>
                </c:pt>
                <c:pt idx="487">
                  <c:v>0.29298726538669395</c:v>
                </c:pt>
                <c:pt idx="488">
                  <c:v>0.30963975451653192</c:v>
                </c:pt>
                <c:pt idx="489">
                  <c:v>0.31558243587639206</c:v>
                </c:pt>
                <c:pt idx="490">
                  <c:v>0.3224026969500513</c:v>
                </c:pt>
                <c:pt idx="491">
                  <c:v>0.331484381964049</c:v>
                </c:pt>
                <c:pt idx="492">
                  <c:v>0.31879045579082166</c:v>
                </c:pt>
                <c:pt idx="493">
                  <c:v>0.305912947889799</c:v>
                </c:pt>
                <c:pt idx="494">
                  <c:v>0.27468762029875671</c:v>
                </c:pt>
                <c:pt idx="495">
                  <c:v>0.23085159072255448</c:v>
                </c:pt>
                <c:pt idx="496">
                  <c:v>0.16872483076739714</c:v>
                </c:pt>
                <c:pt idx="497">
                  <c:v>0.15875325390103165</c:v>
                </c:pt>
                <c:pt idx="498">
                  <c:v>0.16056932254927825</c:v>
                </c:pt>
                <c:pt idx="499">
                  <c:v>0.18275158942339648</c:v>
                </c:pt>
                <c:pt idx="500">
                  <c:v>0.20465221480819287</c:v>
                </c:pt>
                <c:pt idx="501">
                  <c:v>0.21472943672291239</c:v>
                </c:pt>
                <c:pt idx="502">
                  <c:v>0.22173239579974582</c:v>
                </c:pt>
                <c:pt idx="503">
                  <c:v>0.23042930125372665</c:v>
                </c:pt>
                <c:pt idx="504">
                  <c:v>0.23104624561694528</c:v>
                </c:pt>
                <c:pt idx="505">
                  <c:v>0.23688361789609425</c:v>
                </c:pt>
                <c:pt idx="506">
                  <c:v>0.23740605430638298</c:v>
                </c:pt>
                <c:pt idx="507">
                  <c:v>0.24637224553244616</c:v>
                </c:pt>
                <c:pt idx="508">
                  <c:v>0.24146173145306099</c:v>
                </c:pt>
                <c:pt idx="509">
                  <c:v>0.23470729247856437</c:v>
                </c:pt>
                <c:pt idx="510">
                  <c:v>0.22285494339143919</c:v>
                </c:pt>
                <c:pt idx="511">
                  <c:v>0.19934499651607959</c:v>
                </c:pt>
                <c:pt idx="512">
                  <c:v>0.18020823748089726</c:v>
                </c:pt>
                <c:pt idx="513">
                  <c:v>0.13529803568112048</c:v>
                </c:pt>
                <c:pt idx="514">
                  <c:v>0.11435570185594175</c:v>
                </c:pt>
                <c:pt idx="515">
                  <c:v>0.11184407614232526</c:v>
                </c:pt>
                <c:pt idx="516">
                  <c:v>0.10042685019814285</c:v>
                </c:pt>
                <c:pt idx="517">
                  <c:v>9.3242277195137849E-2</c:v>
                </c:pt>
                <c:pt idx="518">
                  <c:v>8.635126493667919E-2</c:v>
                </c:pt>
                <c:pt idx="519">
                  <c:v>8.3795609203216534E-2</c:v>
                </c:pt>
                <c:pt idx="520">
                  <c:v>7.8106091016401036E-2</c:v>
                </c:pt>
                <c:pt idx="521">
                  <c:v>6.9078618092055954E-2</c:v>
                </c:pt>
                <c:pt idx="522">
                  <c:v>6.7813394510889108E-2</c:v>
                </c:pt>
                <c:pt idx="523">
                  <c:v>6.8699124840515366E-2</c:v>
                </c:pt>
                <c:pt idx="524">
                  <c:v>7.2278089703997947E-2</c:v>
                </c:pt>
                <c:pt idx="525">
                  <c:v>7.176796004889209E-2</c:v>
                </c:pt>
                <c:pt idx="526">
                  <c:v>7.1767960048892077E-2</c:v>
                </c:pt>
                <c:pt idx="527">
                  <c:v>7.4656350566486104E-2</c:v>
                </c:pt>
                <c:pt idx="528">
                  <c:v>7.7775470219065918E-2</c:v>
                </c:pt>
                <c:pt idx="529">
                  <c:v>8.1098069083863342E-2</c:v>
                </c:pt>
                <c:pt idx="530">
                  <c:v>8.789498537446272E-2</c:v>
                </c:pt>
                <c:pt idx="531">
                  <c:v>0.11919013834748382</c:v>
                </c:pt>
                <c:pt idx="532">
                  <c:v>0.13449308200115684</c:v>
                </c:pt>
                <c:pt idx="533">
                  <c:v>0.15536982175582023</c:v>
                </c:pt>
                <c:pt idx="534">
                  <c:v>0.1541715061762311</c:v>
                </c:pt>
                <c:pt idx="535">
                  <c:v>0.14800711846047829</c:v>
                </c:pt>
                <c:pt idx="536">
                  <c:v>0.14077571804299113</c:v>
                </c:pt>
                <c:pt idx="537">
                  <c:v>0.13739345257039554</c:v>
                </c:pt>
                <c:pt idx="538">
                  <c:v>0.13619822155337377</c:v>
                </c:pt>
                <c:pt idx="539">
                  <c:v>0.13127957316948646</c:v>
                </c:pt>
                <c:pt idx="540">
                  <c:v>0.12237337834106184</c:v>
                </c:pt>
                <c:pt idx="541">
                  <c:v>0.12353285171750608</c:v>
                </c:pt>
                <c:pt idx="542">
                  <c:v>0.11772946342146921</c:v>
                </c:pt>
                <c:pt idx="543">
                  <c:v>0.12106247179932561</c:v>
                </c:pt>
                <c:pt idx="544">
                  <c:v>0.12965011633778425</c:v>
                </c:pt>
                <c:pt idx="545">
                  <c:v>0.12537936983705397</c:v>
                </c:pt>
                <c:pt idx="546">
                  <c:v>0.12581809839265265</c:v>
                </c:pt>
                <c:pt idx="547">
                  <c:v>0.13422726136067353</c:v>
                </c:pt>
                <c:pt idx="548">
                  <c:v>0.13555946771161531</c:v>
                </c:pt>
                <c:pt idx="549">
                  <c:v>0.13598592543076216</c:v>
                </c:pt>
                <c:pt idx="550">
                  <c:v>0.13728819480582974</c:v>
                </c:pt>
                <c:pt idx="551">
                  <c:v>0.13502217990732998</c:v>
                </c:pt>
                <c:pt idx="552">
                  <c:v>0.13339845944529741</c:v>
                </c:pt>
                <c:pt idx="553">
                  <c:v>0.12714969501594864</c:v>
                </c:pt>
                <c:pt idx="554">
                  <c:v>0.12714969501594864</c:v>
                </c:pt>
                <c:pt idx="555">
                  <c:v>0.12513720084260482</c:v>
                </c:pt>
                <c:pt idx="556">
                  <c:v>0.12426431812778742</c:v>
                </c:pt>
                <c:pt idx="557">
                  <c:v>0.12318337522646526</c:v>
                </c:pt>
                <c:pt idx="558">
                  <c:v>0.12265567548110662</c:v>
                </c:pt>
                <c:pt idx="559">
                  <c:v>0.12122679753167447</c:v>
                </c:pt>
                <c:pt idx="560">
                  <c:v>0.12122679753167447</c:v>
                </c:pt>
                <c:pt idx="561">
                  <c:v>0.10709397674978913</c:v>
                </c:pt>
                <c:pt idx="562">
                  <c:v>0.10029258381398277</c:v>
                </c:pt>
                <c:pt idx="563">
                  <c:v>9.3861188352897876E-2</c:v>
                </c:pt>
                <c:pt idx="564">
                  <c:v>7.4920457802246571E-2</c:v>
                </c:pt>
                <c:pt idx="565">
                  <c:v>7.9382911160276973E-2</c:v>
                </c:pt>
                <c:pt idx="566">
                  <c:v>8.1635127184703143E-2</c:v>
                </c:pt>
                <c:pt idx="567">
                  <c:v>7.6095663033228234E-2</c:v>
                </c:pt>
                <c:pt idx="568">
                  <c:v>7.6611026432097634E-2</c:v>
                </c:pt>
                <c:pt idx="569">
                  <c:v>7.9791991122485362E-2</c:v>
                </c:pt>
                <c:pt idx="570">
                  <c:v>7.8913772558687922E-2</c:v>
                </c:pt>
                <c:pt idx="571">
                  <c:v>7.1570018464161833E-2</c:v>
                </c:pt>
                <c:pt idx="572">
                  <c:v>6.9298743081730771E-2</c:v>
                </c:pt>
                <c:pt idx="573">
                  <c:v>7.5862409572305278E-2</c:v>
                </c:pt>
                <c:pt idx="574">
                  <c:v>7.8388008254304614E-2</c:v>
                </c:pt>
                <c:pt idx="575">
                  <c:v>7.6110195805104031E-2</c:v>
                </c:pt>
                <c:pt idx="576">
                  <c:v>7.1257635609227585E-2</c:v>
                </c:pt>
                <c:pt idx="577">
                  <c:v>6.5688513068389257E-2</c:v>
                </c:pt>
                <c:pt idx="578">
                  <c:v>6.5688513068389257E-2</c:v>
                </c:pt>
                <c:pt idx="579">
                  <c:v>6.9930069930070005E-2</c:v>
                </c:pt>
                <c:pt idx="580">
                  <c:v>7.6273824804411833E-2</c:v>
                </c:pt>
                <c:pt idx="581">
                  <c:v>7.543738996231053E-2</c:v>
                </c:pt>
                <c:pt idx="582">
                  <c:v>0.11993760865171904</c:v>
                </c:pt>
                <c:pt idx="583">
                  <c:v>0.13892424003554765</c:v>
                </c:pt>
                <c:pt idx="584">
                  <c:v>0.16161797130981659</c:v>
                </c:pt>
                <c:pt idx="585">
                  <c:v>0.17796859382015903</c:v>
                </c:pt>
                <c:pt idx="586">
                  <c:v>0.20720935363217174</c:v>
                </c:pt>
                <c:pt idx="587">
                  <c:v>0.24441075986701891</c:v>
                </c:pt>
                <c:pt idx="588">
                  <c:v>0.2649275121119416</c:v>
                </c:pt>
                <c:pt idx="589">
                  <c:v>0.27964949498379654</c:v>
                </c:pt>
                <c:pt idx="590">
                  <c:v>0.28359430147218334</c:v>
                </c:pt>
                <c:pt idx="591">
                  <c:v>0.28625884232034737</c:v>
                </c:pt>
                <c:pt idx="592">
                  <c:v>0.28260783873063777</c:v>
                </c:pt>
                <c:pt idx="593">
                  <c:v>0.26029315540382236</c:v>
                </c:pt>
                <c:pt idx="594">
                  <c:v>0.2312762086017269</c:v>
                </c:pt>
                <c:pt idx="595">
                  <c:v>0.21327912862573753</c:v>
                </c:pt>
                <c:pt idx="596">
                  <c:v>0.20259350757289271</c:v>
                </c:pt>
                <c:pt idx="597">
                  <c:v>0.18913284941775974</c:v>
                </c:pt>
                <c:pt idx="598">
                  <c:v>0.18254791387667257</c:v>
                </c:pt>
                <c:pt idx="599">
                  <c:v>0.17723146984447943</c:v>
                </c:pt>
                <c:pt idx="600">
                  <c:v>0.1706342348183339</c:v>
                </c:pt>
                <c:pt idx="601">
                  <c:v>0.14674254050644736</c:v>
                </c:pt>
                <c:pt idx="602">
                  <c:v>0.14722958250236989</c:v>
                </c:pt>
                <c:pt idx="603">
                  <c:v>0.14614241770615471</c:v>
                </c:pt>
                <c:pt idx="604">
                  <c:v>0.34606555216235402</c:v>
                </c:pt>
                <c:pt idx="605">
                  <c:v>0.47971487323641088</c:v>
                </c:pt>
                <c:pt idx="606">
                  <c:v>0.59080138324370568</c:v>
                </c:pt>
                <c:pt idx="607">
                  <c:v>0.7066461450148287</c:v>
                </c:pt>
                <c:pt idx="608">
                  <c:v>0.84784938508544649</c:v>
                </c:pt>
                <c:pt idx="609">
                  <c:v>0.97678058188078565</c:v>
                </c:pt>
                <c:pt idx="610">
                  <c:v>1.0823772185730545</c:v>
                </c:pt>
                <c:pt idx="611">
                  <c:v>1.1468989234822879</c:v>
                </c:pt>
                <c:pt idx="612">
                  <c:v>1.1855170698555426</c:v>
                </c:pt>
                <c:pt idx="613">
                  <c:v>1.1946574969678174</c:v>
                </c:pt>
                <c:pt idx="614">
                  <c:v>1.1862492729215779</c:v>
                </c:pt>
                <c:pt idx="615">
                  <c:v>1.1864005148046812</c:v>
                </c:pt>
                <c:pt idx="616">
                  <c:v>1.1786605100770917</c:v>
                </c:pt>
                <c:pt idx="617">
                  <c:v>1.1400404045702333</c:v>
                </c:pt>
                <c:pt idx="618">
                  <c:v>1.0817373720056402</c:v>
                </c:pt>
                <c:pt idx="619">
                  <c:v>1.0005887194462746</c:v>
                </c:pt>
                <c:pt idx="620">
                  <c:v>0.9037881774311699</c:v>
                </c:pt>
                <c:pt idx="621">
                  <c:v>0.76076291478990299</c:v>
                </c:pt>
                <c:pt idx="622">
                  <c:v>0.55006500408442061</c:v>
                </c:pt>
                <c:pt idx="623">
                  <c:v>0.3096764664401252</c:v>
                </c:pt>
                <c:pt idx="624">
                  <c:v>0.33821734371176443</c:v>
                </c:pt>
                <c:pt idx="625">
                  <c:v>0.38928038765423106</c:v>
                </c:pt>
                <c:pt idx="626">
                  <c:v>0.41135318556188716</c:v>
                </c:pt>
                <c:pt idx="627">
                  <c:v>0.42042649476047395</c:v>
                </c:pt>
                <c:pt idx="628">
                  <c:v>0.39869697150102879</c:v>
                </c:pt>
                <c:pt idx="629">
                  <c:v>0.3651954566822076</c:v>
                </c:pt>
                <c:pt idx="630">
                  <c:v>0.32993237688059007</c:v>
                </c:pt>
                <c:pt idx="631">
                  <c:v>0.30120222203320501</c:v>
                </c:pt>
                <c:pt idx="632">
                  <c:v>0.26330014095052928</c:v>
                </c:pt>
                <c:pt idx="633">
                  <c:v>0.23915673375295801</c:v>
                </c:pt>
                <c:pt idx="634">
                  <c:v>0.21844096470194363</c:v>
                </c:pt>
                <c:pt idx="635">
                  <c:v>0.1878581172361721</c:v>
                </c:pt>
                <c:pt idx="636">
                  <c:v>0.14719547158391058</c:v>
                </c:pt>
                <c:pt idx="637">
                  <c:v>0.11448316261171927</c:v>
                </c:pt>
                <c:pt idx="638">
                  <c:v>0.10550633347318689</c:v>
                </c:pt>
                <c:pt idx="639">
                  <c:v>9.2844600805713842E-2</c:v>
                </c:pt>
                <c:pt idx="640">
                  <c:v>8.399480603529931E-2</c:v>
                </c:pt>
                <c:pt idx="641">
                  <c:v>7.9089948936283211E-2</c:v>
                </c:pt>
                <c:pt idx="642">
                  <c:v>6.9026311321648132E-2</c:v>
                </c:pt>
                <c:pt idx="643">
                  <c:v>6.6534925108575949E-2</c:v>
                </c:pt>
                <c:pt idx="644">
                  <c:v>7.1255255229986561E-2</c:v>
                </c:pt>
                <c:pt idx="645">
                  <c:v>6.480365681677748E-2</c:v>
                </c:pt>
                <c:pt idx="646">
                  <c:v>9.5152840335549008E-2</c:v>
                </c:pt>
                <c:pt idx="647">
                  <c:v>0.13579395164227112</c:v>
                </c:pt>
                <c:pt idx="648">
                  <c:v>0.15864978902953603</c:v>
                </c:pt>
                <c:pt idx="649">
                  <c:v>0.16490320009675177</c:v>
                </c:pt>
                <c:pt idx="650">
                  <c:v>0.16175555313415718</c:v>
                </c:pt>
                <c:pt idx="651">
                  <c:v>0.170261493208818</c:v>
                </c:pt>
                <c:pt idx="652">
                  <c:v>0.18043569831709688</c:v>
                </c:pt>
                <c:pt idx="653">
                  <c:v>0.18701158031758353</c:v>
                </c:pt>
                <c:pt idx="654">
                  <c:v>0.1898381986101827</c:v>
                </c:pt>
                <c:pt idx="655">
                  <c:v>0.1978521388804822</c:v>
                </c:pt>
                <c:pt idx="656">
                  <c:v>0.19517905567992364</c:v>
                </c:pt>
                <c:pt idx="657">
                  <c:v>0.19208083957557148</c:v>
                </c:pt>
                <c:pt idx="658">
                  <c:v>0.18219484795980326</c:v>
                </c:pt>
                <c:pt idx="659">
                  <c:v>0.17640596880626125</c:v>
                </c:pt>
                <c:pt idx="660">
                  <c:v>0.17816706593772591</c:v>
                </c:pt>
                <c:pt idx="661">
                  <c:v>0.19070268101117771</c:v>
                </c:pt>
                <c:pt idx="662">
                  <c:v>0.17955429235852646</c:v>
                </c:pt>
                <c:pt idx="663">
                  <c:v>0.15646115138567218</c:v>
                </c:pt>
                <c:pt idx="664">
                  <c:v>0.13991741591780926</c:v>
                </c:pt>
                <c:pt idx="665">
                  <c:v>0.12466728766771264</c:v>
                </c:pt>
                <c:pt idx="666">
                  <c:v>0.12672507777381278</c:v>
                </c:pt>
                <c:pt idx="667">
                  <c:v>0.12743788134143483</c:v>
                </c:pt>
                <c:pt idx="668">
                  <c:v>0.12692183713451397</c:v>
                </c:pt>
                <c:pt idx="669">
                  <c:v>0.12061831807218354</c:v>
                </c:pt>
                <c:pt idx="670">
                  <c:v>0.10083373183112083</c:v>
                </c:pt>
                <c:pt idx="671">
                  <c:v>9.8240241663202138E-2</c:v>
                </c:pt>
                <c:pt idx="672">
                  <c:v>9.6610333461873726E-2</c:v>
                </c:pt>
                <c:pt idx="673">
                  <c:v>9.7523062274367592E-2</c:v>
                </c:pt>
                <c:pt idx="674">
                  <c:v>9.5496963249688552E-2</c:v>
                </c:pt>
                <c:pt idx="675">
                  <c:v>9.6064699411934712E-2</c:v>
                </c:pt>
                <c:pt idx="676">
                  <c:v>9.7162702191788117E-2</c:v>
                </c:pt>
                <c:pt idx="677">
                  <c:v>0.10086117144052027</c:v>
                </c:pt>
                <c:pt idx="678">
                  <c:v>9.9105095651065039E-2</c:v>
                </c:pt>
                <c:pt idx="679">
                  <c:v>0.10028186483849985</c:v>
                </c:pt>
                <c:pt idx="680">
                  <c:v>0.10023896542401206</c:v>
                </c:pt>
                <c:pt idx="681">
                  <c:v>9.2098085079896738E-2</c:v>
                </c:pt>
                <c:pt idx="682">
                  <c:v>8.8817724685224753E-2</c:v>
                </c:pt>
                <c:pt idx="683">
                  <c:v>8.2178906259055079E-2</c:v>
                </c:pt>
                <c:pt idx="684">
                  <c:v>7.8512920990351051E-2</c:v>
                </c:pt>
                <c:pt idx="685">
                  <c:v>7.5675326139095653E-2</c:v>
                </c:pt>
                <c:pt idx="686">
                  <c:v>8.7074769984176709E-2</c:v>
                </c:pt>
                <c:pt idx="687">
                  <c:v>8.7074769984176709E-2</c:v>
                </c:pt>
                <c:pt idx="688">
                  <c:v>0.10457586661149655</c:v>
                </c:pt>
                <c:pt idx="689">
                  <c:v>0.11140711455982986</c:v>
                </c:pt>
                <c:pt idx="690">
                  <c:v>0.11763662620974184</c:v>
                </c:pt>
                <c:pt idx="691">
                  <c:v>0.11798765960265056</c:v>
                </c:pt>
                <c:pt idx="692">
                  <c:v>0.11594399904997793</c:v>
                </c:pt>
                <c:pt idx="693">
                  <c:v>0.11794526993829574</c:v>
                </c:pt>
                <c:pt idx="694">
                  <c:v>0.12339994304078571</c:v>
                </c:pt>
                <c:pt idx="695">
                  <c:v>0.11944632075421348</c:v>
                </c:pt>
                <c:pt idx="696">
                  <c:v>0.11010965818474956</c:v>
                </c:pt>
                <c:pt idx="697">
                  <c:v>9.4128974066374299E-2</c:v>
                </c:pt>
                <c:pt idx="698">
                  <c:v>9.1620308517958313E-2</c:v>
                </c:pt>
                <c:pt idx="699">
                  <c:v>0.11519252966775788</c:v>
                </c:pt>
                <c:pt idx="700">
                  <c:v>0.13977334438573996</c:v>
                </c:pt>
                <c:pt idx="701">
                  <c:v>0.14872072538898137</c:v>
                </c:pt>
                <c:pt idx="702">
                  <c:v>0.16146040767009986</c:v>
                </c:pt>
                <c:pt idx="703">
                  <c:v>0.19282388905862127</c:v>
                </c:pt>
                <c:pt idx="704">
                  <c:v>0.21850130244722643</c:v>
                </c:pt>
                <c:pt idx="705">
                  <c:v>0.26990255235179744</c:v>
                </c:pt>
                <c:pt idx="706">
                  <c:v>0.31815111626039061</c:v>
                </c:pt>
                <c:pt idx="707">
                  <c:v>0.34160139417785396</c:v>
                </c:pt>
                <c:pt idx="708">
                  <c:v>0.37988724401958979</c:v>
                </c:pt>
                <c:pt idx="709">
                  <c:v>0.41509177160302796</c:v>
                </c:pt>
                <c:pt idx="710">
                  <c:v>0.44346784448853621</c:v>
                </c:pt>
                <c:pt idx="711">
                  <c:v>0.43901440456579244</c:v>
                </c:pt>
                <c:pt idx="712">
                  <c:v>0.43399727397965959</c:v>
                </c:pt>
                <c:pt idx="713">
                  <c:v>0.44953957763821667</c:v>
                </c:pt>
                <c:pt idx="714">
                  <c:v>0.44894046254276604</c:v>
                </c:pt>
                <c:pt idx="715">
                  <c:v>0.4409298692532399</c:v>
                </c:pt>
                <c:pt idx="716">
                  <c:v>0.41795240717089949</c:v>
                </c:pt>
                <c:pt idx="717">
                  <c:v>0.37230283270697889</c:v>
                </c:pt>
                <c:pt idx="718">
                  <c:v>0.30285115660538503</c:v>
                </c:pt>
                <c:pt idx="719">
                  <c:v>0.27257734996097283</c:v>
                </c:pt>
                <c:pt idx="720">
                  <c:v>0.25409520547003978</c:v>
                </c:pt>
                <c:pt idx="721">
                  <c:v>0.20868267993526202</c:v>
                </c:pt>
                <c:pt idx="722">
                  <c:v>0.16766014870758569</c:v>
                </c:pt>
                <c:pt idx="723">
                  <c:v>0.13976824405570079</c:v>
                </c:pt>
                <c:pt idx="724">
                  <c:v>0.1136447080940847</c:v>
                </c:pt>
                <c:pt idx="725">
                  <c:v>0.11081090554211899</c:v>
                </c:pt>
                <c:pt idx="726">
                  <c:v>0.10838400690386393</c:v>
                </c:pt>
                <c:pt idx="727">
                  <c:v>0.10283108623331741</c:v>
                </c:pt>
                <c:pt idx="728">
                  <c:v>0.10260019707242722</c:v>
                </c:pt>
                <c:pt idx="729">
                  <c:v>0.10681211870541621</c:v>
                </c:pt>
                <c:pt idx="730">
                  <c:v>0.11563332590104536</c:v>
                </c:pt>
                <c:pt idx="731">
                  <c:v>9.8177492816974965E-2</c:v>
                </c:pt>
                <c:pt idx="732">
                  <c:v>9.5306701227240109E-2</c:v>
                </c:pt>
                <c:pt idx="733">
                  <c:v>0.10337789373565452</c:v>
                </c:pt>
                <c:pt idx="734">
                  <c:v>0.10610139227681203</c:v>
                </c:pt>
                <c:pt idx="735">
                  <c:v>0.11339377928792681</c:v>
                </c:pt>
                <c:pt idx="736">
                  <c:v>0.1214825909574254</c:v>
                </c:pt>
                <c:pt idx="737">
                  <c:v>0.12694178088923416</c:v>
                </c:pt>
                <c:pt idx="738">
                  <c:v>0.12892205080072072</c:v>
                </c:pt>
                <c:pt idx="739">
                  <c:v>0.1334503675061034</c:v>
                </c:pt>
                <c:pt idx="740">
                  <c:v>0.12853213554899917</c:v>
                </c:pt>
                <c:pt idx="741">
                  <c:v>0.12209713185733501</c:v>
                </c:pt>
                <c:pt idx="742">
                  <c:v>0.12307651295738624</c:v>
                </c:pt>
                <c:pt idx="743">
                  <c:v>0.11337305871174602</c:v>
                </c:pt>
                <c:pt idx="744">
                  <c:v>0.11000433509991731</c:v>
                </c:pt>
                <c:pt idx="745">
                  <c:v>0.10211184072294227</c:v>
                </c:pt>
                <c:pt idx="746">
                  <c:v>9.2075203602429073E-2</c:v>
                </c:pt>
                <c:pt idx="747">
                  <c:v>0.10637408619522891</c:v>
                </c:pt>
                <c:pt idx="748">
                  <c:v>0.12192067291120343</c:v>
                </c:pt>
                <c:pt idx="749">
                  <c:v>0.15027036659512485</c:v>
                </c:pt>
                <c:pt idx="750">
                  <c:v>0.19769060732406404</c:v>
                </c:pt>
                <c:pt idx="751">
                  <c:v>0.21501571658967605</c:v>
                </c:pt>
                <c:pt idx="752">
                  <c:v>0.24288845468293274</c:v>
                </c:pt>
                <c:pt idx="753">
                  <c:v>0.25657686318007961</c:v>
                </c:pt>
                <c:pt idx="754">
                  <c:v>0.26267524650180296</c:v>
                </c:pt>
                <c:pt idx="755">
                  <c:v>0.28276772118029625</c:v>
                </c:pt>
                <c:pt idx="756">
                  <c:v>0.29336519594481592</c:v>
                </c:pt>
                <c:pt idx="757">
                  <c:v>0.29676929137583835</c:v>
                </c:pt>
                <c:pt idx="758">
                  <c:v>0.2860149562416906</c:v>
                </c:pt>
                <c:pt idx="759">
                  <c:v>0.28152076141937971</c:v>
                </c:pt>
                <c:pt idx="760">
                  <c:v>0.28839155750056</c:v>
                </c:pt>
                <c:pt idx="761">
                  <c:v>0.28421554324776671</c:v>
                </c:pt>
                <c:pt idx="762">
                  <c:v>0.26767714558998379</c:v>
                </c:pt>
                <c:pt idx="763">
                  <c:v>0.26481444796497411</c:v>
                </c:pt>
                <c:pt idx="764">
                  <c:v>0.24264114059514566</c:v>
                </c:pt>
                <c:pt idx="765">
                  <c:v>0.20774199795065251</c:v>
                </c:pt>
                <c:pt idx="766">
                  <c:v>0.16170071190792762</c:v>
                </c:pt>
                <c:pt idx="767">
                  <c:v>0.14348132037454142</c:v>
                </c:pt>
                <c:pt idx="768">
                  <c:v>0.12472679166822265</c:v>
                </c:pt>
                <c:pt idx="769">
                  <c:v>0.11536234229500281</c:v>
                </c:pt>
                <c:pt idx="770">
                  <c:v>0.11502570678602529</c:v>
                </c:pt>
                <c:pt idx="771">
                  <c:v>0.10395575243887434</c:v>
                </c:pt>
                <c:pt idx="772">
                  <c:v>0.10146727645154981</c:v>
                </c:pt>
                <c:pt idx="773">
                  <c:v>8.7316921977658155E-2</c:v>
                </c:pt>
                <c:pt idx="774">
                  <c:v>6.6872100302117043E-2</c:v>
                </c:pt>
                <c:pt idx="775">
                  <c:v>6.3295962029026487E-2</c:v>
                </c:pt>
                <c:pt idx="776">
                  <c:v>5.8047596922471141E-2</c:v>
                </c:pt>
                <c:pt idx="777">
                  <c:v>5.3288185916670013E-2</c:v>
                </c:pt>
                <c:pt idx="778">
                  <c:v>7.1077633468889678E-2</c:v>
                </c:pt>
                <c:pt idx="779">
                  <c:v>7.6730572869095723E-2</c:v>
                </c:pt>
                <c:pt idx="780">
                  <c:v>7.6302674155691655E-2</c:v>
                </c:pt>
                <c:pt idx="781">
                  <c:v>7.6039424186109775E-2</c:v>
                </c:pt>
                <c:pt idx="782">
                  <c:v>7.7367356921396055E-2</c:v>
                </c:pt>
                <c:pt idx="783">
                  <c:v>7.7775183734204223E-2</c:v>
                </c:pt>
                <c:pt idx="784">
                  <c:v>7.7367356921396055E-2</c:v>
                </c:pt>
                <c:pt idx="785">
                  <c:v>7.831566152529483E-2</c:v>
                </c:pt>
                <c:pt idx="786">
                  <c:v>7.8561150514064801E-2</c:v>
                </c:pt>
                <c:pt idx="787">
                  <c:v>8.1592444469861677E-2</c:v>
                </c:pt>
                <c:pt idx="788">
                  <c:v>0.10574643378448878</c:v>
                </c:pt>
                <c:pt idx="789">
                  <c:v>0.12463795510823913</c:v>
                </c:pt>
                <c:pt idx="790">
                  <c:v>0.12463795510823911</c:v>
                </c:pt>
                <c:pt idx="791">
                  <c:v>0.12402690812625192</c:v>
                </c:pt>
                <c:pt idx="792">
                  <c:v>0.13110919401139687</c:v>
                </c:pt>
                <c:pt idx="793">
                  <c:v>0.12298503559274472</c:v>
                </c:pt>
                <c:pt idx="794">
                  <c:v>0.13027128340290081</c:v>
                </c:pt>
                <c:pt idx="795">
                  <c:v>0.17143559473565501</c:v>
                </c:pt>
                <c:pt idx="796">
                  <c:v>0.19716062647638496</c:v>
                </c:pt>
                <c:pt idx="797">
                  <c:v>0.21093491233721956</c:v>
                </c:pt>
                <c:pt idx="798">
                  <c:v>0.21593708795760536</c:v>
                </c:pt>
                <c:pt idx="799">
                  <c:v>0.21664039075928807</c:v>
                </c:pt>
                <c:pt idx="800">
                  <c:v>0.21644561599067308</c:v>
                </c:pt>
                <c:pt idx="801">
                  <c:v>0.21649669421933584</c:v>
                </c:pt>
                <c:pt idx="802">
                  <c:v>0.21696132260583695</c:v>
                </c:pt>
                <c:pt idx="803">
                  <c:v>0.21888160372397472</c:v>
                </c:pt>
                <c:pt idx="804">
                  <c:v>0.22238532377646902</c:v>
                </c:pt>
                <c:pt idx="805">
                  <c:v>0.22143654798159068</c:v>
                </c:pt>
                <c:pt idx="806">
                  <c:v>0.22160345447249075</c:v>
                </c:pt>
                <c:pt idx="807">
                  <c:v>0.21872226954096921</c:v>
                </c:pt>
                <c:pt idx="808">
                  <c:v>0.20353509094786035</c:v>
                </c:pt>
                <c:pt idx="809">
                  <c:v>0.18466462251306473</c:v>
                </c:pt>
                <c:pt idx="810">
                  <c:v>0.18729511950479741</c:v>
                </c:pt>
                <c:pt idx="811">
                  <c:v>0.18802280488616899</c:v>
                </c:pt>
                <c:pt idx="812">
                  <c:v>0.18259379899637918</c:v>
                </c:pt>
                <c:pt idx="813">
                  <c:v>0.19249568063535713</c:v>
                </c:pt>
                <c:pt idx="814">
                  <c:v>0.20692213899404976</c:v>
                </c:pt>
                <c:pt idx="815">
                  <c:v>0.20297668274858349</c:v>
                </c:pt>
                <c:pt idx="816">
                  <c:v>0.21304829758371996</c:v>
                </c:pt>
                <c:pt idx="817">
                  <c:v>0.21418647788743106</c:v>
                </c:pt>
                <c:pt idx="818">
                  <c:v>0.21531471355639223</c:v>
                </c:pt>
                <c:pt idx="819">
                  <c:v>0.21278977395359869</c:v>
                </c:pt>
                <c:pt idx="820">
                  <c:v>0.2177197065855036</c:v>
                </c:pt>
                <c:pt idx="821">
                  <c:v>0.2221988813968333</c:v>
                </c:pt>
                <c:pt idx="822">
                  <c:v>0.22016100604957861</c:v>
                </c:pt>
                <c:pt idx="823">
                  <c:v>0.20413818553707533</c:v>
                </c:pt>
                <c:pt idx="824">
                  <c:v>0.18185543026603229</c:v>
                </c:pt>
                <c:pt idx="825">
                  <c:v>0.16123954363829898</c:v>
                </c:pt>
                <c:pt idx="826">
                  <c:v>0.13634264255857498</c:v>
                </c:pt>
                <c:pt idx="827">
                  <c:v>0.11780667945257831</c:v>
                </c:pt>
                <c:pt idx="828">
                  <c:v>0.10130721625111894</c:v>
                </c:pt>
                <c:pt idx="829">
                  <c:v>8.3953906100743034E-2</c:v>
                </c:pt>
                <c:pt idx="830">
                  <c:v>7.4641876437901836E-2</c:v>
                </c:pt>
                <c:pt idx="831">
                  <c:v>5.4732041049030837E-2</c:v>
                </c:pt>
                <c:pt idx="832">
                  <c:v>5.3601415652151992E-2</c:v>
                </c:pt>
                <c:pt idx="833">
                  <c:v>5.4241914637739481E-2</c:v>
                </c:pt>
                <c:pt idx="834">
                  <c:v>6.0127926173690463E-2</c:v>
                </c:pt>
                <c:pt idx="835">
                  <c:v>6.5352534553386021E-2</c:v>
                </c:pt>
                <c:pt idx="836">
                  <c:v>6.2954694554942209E-2</c:v>
                </c:pt>
                <c:pt idx="837">
                  <c:v>6.0157863340876735E-2</c:v>
                </c:pt>
                <c:pt idx="838">
                  <c:v>6.2549517228919674E-2</c:v>
                </c:pt>
                <c:pt idx="839">
                  <c:v>6.2919584761788924E-2</c:v>
                </c:pt>
                <c:pt idx="840">
                  <c:v>6.2729968646699344E-2</c:v>
                </c:pt>
                <c:pt idx="841">
                  <c:v>7.689150309953334E-2</c:v>
                </c:pt>
                <c:pt idx="842">
                  <c:v>8.8266245283873002E-2</c:v>
                </c:pt>
                <c:pt idx="843">
                  <c:v>9.5292634598981685E-2</c:v>
                </c:pt>
                <c:pt idx="844">
                  <c:v>0.11532905073876758</c:v>
                </c:pt>
                <c:pt idx="845">
                  <c:v>0.14491939625093847</c:v>
                </c:pt>
                <c:pt idx="846">
                  <c:v>0.15210979254094634</c:v>
                </c:pt>
                <c:pt idx="847">
                  <c:v>0.15817468847170366</c:v>
                </c:pt>
                <c:pt idx="848">
                  <c:v>0.1719071302037678</c:v>
                </c:pt>
                <c:pt idx="849">
                  <c:v>0.19331433613044716</c:v>
                </c:pt>
                <c:pt idx="850">
                  <c:v>0.228404209204737</c:v>
                </c:pt>
                <c:pt idx="851">
                  <c:v>0.24943609432194105</c:v>
                </c:pt>
                <c:pt idx="852">
                  <c:v>0.25936057164746068</c:v>
                </c:pt>
                <c:pt idx="853">
                  <c:v>0.25778577556008297</c:v>
                </c:pt>
                <c:pt idx="854">
                  <c:v>0.26430108317184953</c:v>
                </c:pt>
                <c:pt idx="855">
                  <c:v>0.26410525656145101</c:v>
                </c:pt>
                <c:pt idx="856">
                  <c:v>0.24216932058643412</c:v>
                </c:pt>
                <c:pt idx="857">
                  <c:v>0.22254484004729613</c:v>
                </c:pt>
                <c:pt idx="858">
                  <c:v>0.21421410535497371</c:v>
                </c:pt>
                <c:pt idx="859">
                  <c:v>0.21969394874517875</c:v>
                </c:pt>
                <c:pt idx="860">
                  <c:v>0.21706808747446626</c:v>
                </c:pt>
                <c:pt idx="861">
                  <c:v>0.22204541667236774</c:v>
                </c:pt>
                <c:pt idx="862">
                  <c:v>0.22877294497265754</c:v>
                </c:pt>
                <c:pt idx="863">
                  <c:v>0.23129412642546879</c:v>
                </c:pt>
                <c:pt idx="864">
                  <c:v>0.23937641394423692</c:v>
                </c:pt>
                <c:pt idx="865">
                  <c:v>0.24049292208335124</c:v>
                </c:pt>
                <c:pt idx="866">
                  <c:v>0.24426706538284751</c:v>
                </c:pt>
                <c:pt idx="867">
                  <c:v>0.25176191917501756</c:v>
                </c:pt>
                <c:pt idx="868">
                  <c:v>0.24895092112788769</c:v>
                </c:pt>
                <c:pt idx="869">
                  <c:v>0.24182040807334682</c:v>
                </c:pt>
                <c:pt idx="870">
                  <c:v>0.22350199565770082</c:v>
                </c:pt>
                <c:pt idx="871">
                  <c:v>0.20624228743696391</c:v>
                </c:pt>
                <c:pt idx="872">
                  <c:v>0.18312027221637536</c:v>
                </c:pt>
                <c:pt idx="873">
                  <c:v>0.16416235311505731</c:v>
                </c:pt>
                <c:pt idx="874">
                  <c:v>0.1486906531672772</c:v>
                </c:pt>
                <c:pt idx="875">
                  <c:v>0.16934973222340438</c:v>
                </c:pt>
                <c:pt idx="876">
                  <c:v>0.20547988533674325</c:v>
                </c:pt>
                <c:pt idx="877">
                  <c:v>0.29048157480300574</c:v>
                </c:pt>
                <c:pt idx="878">
                  <c:v>0.33531281116254436</c:v>
                </c:pt>
                <c:pt idx="879">
                  <c:v>0.33635041669639854</c:v>
                </c:pt>
                <c:pt idx="880">
                  <c:v>0.32691065889376419</c:v>
                </c:pt>
                <c:pt idx="881">
                  <c:v>0.32169013283644732</c:v>
                </c:pt>
                <c:pt idx="882">
                  <c:v>0.31111918083282986</c:v>
                </c:pt>
                <c:pt idx="883">
                  <c:v>0.31009218299539321</c:v>
                </c:pt>
                <c:pt idx="884">
                  <c:v>0.29859897925733353</c:v>
                </c:pt>
                <c:pt idx="885">
                  <c:v>0.2953979429943791</c:v>
                </c:pt>
                <c:pt idx="886">
                  <c:v>0.28564083999007078</c:v>
                </c:pt>
                <c:pt idx="887">
                  <c:v>0.26181757845077896</c:v>
                </c:pt>
                <c:pt idx="888">
                  <c:v>0.25557366842989343</c:v>
                </c:pt>
                <c:pt idx="889">
                  <c:v>0.24511775552483911</c:v>
                </c:pt>
                <c:pt idx="890">
                  <c:v>0.22470452178179504</c:v>
                </c:pt>
                <c:pt idx="891">
                  <c:v>0.21170370165223495</c:v>
                </c:pt>
                <c:pt idx="892">
                  <c:v>0.18845916005011665</c:v>
                </c:pt>
                <c:pt idx="893">
                  <c:v>0.1723160105907664</c:v>
                </c:pt>
                <c:pt idx="894">
                  <c:v>0.16345740826250832</c:v>
                </c:pt>
                <c:pt idx="895">
                  <c:v>0.18127746914855264</c:v>
                </c:pt>
                <c:pt idx="896">
                  <c:v>0.19214043189675087</c:v>
                </c:pt>
                <c:pt idx="897">
                  <c:v>0.18512642278250982</c:v>
                </c:pt>
                <c:pt idx="898">
                  <c:v>0.1875460909411153</c:v>
                </c:pt>
                <c:pt idx="899">
                  <c:v>0.20179806329124861</c:v>
                </c:pt>
                <c:pt idx="900">
                  <c:v>0.20013785455016039</c:v>
                </c:pt>
                <c:pt idx="901">
                  <c:v>0.21128419517346392</c:v>
                </c:pt>
                <c:pt idx="902">
                  <c:v>0.20802297246350318</c:v>
                </c:pt>
                <c:pt idx="903">
                  <c:v>0.21787054690211349</c:v>
                </c:pt>
                <c:pt idx="904">
                  <c:v>0.21519473693017907</c:v>
                </c:pt>
                <c:pt idx="905">
                  <c:v>0.21534830612519157</c:v>
                </c:pt>
                <c:pt idx="906">
                  <c:v>0.20667360166633678</c:v>
                </c:pt>
                <c:pt idx="907">
                  <c:v>0.18369674659914126</c:v>
                </c:pt>
                <c:pt idx="908">
                  <c:v>0.16894149854607005</c:v>
                </c:pt>
                <c:pt idx="909">
                  <c:v>0.15653022489381285</c:v>
                </c:pt>
                <c:pt idx="910">
                  <c:v>0.14945861729773577</c:v>
                </c:pt>
                <c:pt idx="911">
                  <c:v>0.14296577946768038</c:v>
                </c:pt>
                <c:pt idx="912">
                  <c:v>0.16223397909784659</c:v>
                </c:pt>
                <c:pt idx="913">
                  <c:v>0.20873771706693928</c:v>
                </c:pt>
                <c:pt idx="914">
                  <c:v>0.2637585678861975</c:v>
                </c:pt>
                <c:pt idx="915">
                  <c:v>0.30661252068443612</c:v>
                </c:pt>
                <c:pt idx="916">
                  <c:v>0.34334871109110987</c:v>
                </c:pt>
                <c:pt idx="917">
                  <c:v>0.36071178950311605</c:v>
                </c:pt>
                <c:pt idx="918">
                  <c:v>0.37611583153372252</c:v>
                </c:pt>
                <c:pt idx="919">
                  <c:v>0.37380397413869509</c:v>
                </c:pt>
                <c:pt idx="920">
                  <c:v>0.37041797027043222</c:v>
                </c:pt>
                <c:pt idx="921">
                  <c:v>0.35076540143600043</c:v>
                </c:pt>
                <c:pt idx="922">
                  <c:v>0.32767054075531488</c:v>
                </c:pt>
                <c:pt idx="923">
                  <c:v>0.30063853380364958</c:v>
                </c:pt>
                <c:pt idx="924">
                  <c:v>0.27285038138960799</c:v>
                </c:pt>
                <c:pt idx="925">
                  <c:v>0.25618933536910482</c:v>
                </c:pt>
                <c:pt idx="926">
                  <c:v>0.24104410594637299</c:v>
                </c:pt>
                <c:pt idx="927">
                  <c:v>0.22162233740806159</c:v>
                </c:pt>
                <c:pt idx="928">
                  <c:v>0.2106168211847006</c:v>
                </c:pt>
                <c:pt idx="929">
                  <c:v>0.21243969116822636</c:v>
                </c:pt>
                <c:pt idx="930">
                  <c:v>0.21083106536878785</c:v>
                </c:pt>
                <c:pt idx="931">
                  <c:v>0.20152836793191645</c:v>
                </c:pt>
                <c:pt idx="932">
                  <c:v>0.20152836793191645</c:v>
                </c:pt>
                <c:pt idx="933">
                  <c:v>0.19883940355974383</c:v>
                </c:pt>
                <c:pt idx="934">
                  <c:v>0.18774938450433312</c:v>
                </c:pt>
                <c:pt idx="935">
                  <c:v>0.17504775178000087</c:v>
                </c:pt>
                <c:pt idx="936">
                  <c:v>0.15580378304193943</c:v>
                </c:pt>
                <c:pt idx="937">
                  <c:v>0.13863458845901461</c:v>
                </c:pt>
                <c:pt idx="938">
                  <c:v>0.11827522332094044</c:v>
                </c:pt>
                <c:pt idx="939">
                  <c:v>0.11665493851832769</c:v>
                </c:pt>
                <c:pt idx="940">
                  <c:v>0.11077656040741084</c:v>
                </c:pt>
                <c:pt idx="941">
                  <c:v>0.11992083165113143</c:v>
                </c:pt>
                <c:pt idx="942">
                  <c:v>0.12579687610607898</c:v>
                </c:pt>
                <c:pt idx="943">
                  <c:v>0.13330199742401794</c:v>
                </c:pt>
                <c:pt idx="944">
                  <c:v>0.13707581773821509</c:v>
                </c:pt>
                <c:pt idx="945">
                  <c:v>0.15489518967570146</c:v>
                </c:pt>
                <c:pt idx="946">
                  <c:v>0.1939290051714507</c:v>
                </c:pt>
                <c:pt idx="947">
                  <c:v>0.21771846959536839</c:v>
                </c:pt>
                <c:pt idx="948">
                  <c:v>0.24165444096216906</c:v>
                </c:pt>
                <c:pt idx="949">
                  <c:v>0.25961225117971748</c:v>
                </c:pt>
                <c:pt idx="950">
                  <c:v>0.2797988474897839</c:v>
                </c:pt>
                <c:pt idx="951">
                  <c:v>0.2786862219827842</c:v>
                </c:pt>
                <c:pt idx="952">
                  <c:v>0.27717502572749403</c:v>
                </c:pt>
                <c:pt idx="953">
                  <c:v>0.24979122349012131</c:v>
                </c:pt>
                <c:pt idx="954">
                  <c:v>0.24013563551794892</c:v>
                </c:pt>
                <c:pt idx="955">
                  <c:v>0.23058219017117232</c:v>
                </c:pt>
                <c:pt idx="956">
                  <c:v>0.21360249295743791</c:v>
                </c:pt>
                <c:pt idx="957">
                  <c:v>0.19128450656223711</c:v>
                </c:pt>
                <c:pt idx="958">
                  <c:v>0.16980184556946237</c:v>
                </c:pt>
                <c:pt idx="959">
                  <c:v>0.15700045377597546</c:v>
                </c:pt>
                <c:pt idx="960">
                  <c:v>0.14729652708136448</c:v>
                </c:pt>
                <c:pt idx="961">
                  <c:v>0.14161878565542385</c:v>
                </c:pt>
                <c:pt idx="962">
                  <c:v>0.14047037181017397</c:v>
                </c:pt>
                <c:pt idx="963">
                  <c:v>0.13339280670802636</c:v>
                </c:pt>
                <c:pt idx="964">
                  <c:v>0.15483870967741914</c:v>
                </c:pt>
                <c:pt idx="965">
                  <c:v>0.1727953103775248</c:v>
                </c:pt>
                <c:pt idx="966">
                  <c:v>0.18837858844633129</c:v>
                </c:pt>
                <c:pt idx="967">
                  <c:v>0.20865565015941426</c:v>
                </c:pt>
                <c:pt idx="968">
                  <c:v>0.23268120640313189</c:v>
                </c:pt>
                <c:pt idx="969">
                  <c:v>0.24985075198928899</c:v>
                </c:pt>
                <c:pt idx="970">
                  <c:v>0.26802005154669156</c:v>
                </c:pt>
                <c:pt idx="971">
                  <c:v>0.27788802657186901</c:v>
                </c:pt>
                <c:pt idx="972">
                  <c:v>0.28391676549455075</c:v>
                </c:pt>
                <c:pt idx="973">
                  <c:v>0.27504692259784341</c:v>
                </c:pt>
                <c:pt idx="974">
                  <c:v>0.27785250010726203</c:v>
                </c:pt>
                <c:pt idx="975">
                  <c:v>0.28266385477079869</c:v>
                </c:pt>
                <c:pt idx="976">
                  <c:v>0.30212334545416691</c:v>
                </c:pt>
                <c:pt idx="977">
                  <c:v>0.32854012995854398</c:v>
                </c:pt>
                <c:pt idx="978">
                  <c:v>0.3296545600250968</c:v>
                </c:pt>
                <c:pt idx="979">
                  <c:v>0.30552609099075995</c:v>
                </c:pt>
                <c:pt idx="980">
                  <c:v>0.24141928906764115</c:v>
                </c:pt>
                <c:pt idx="981">
                  <c:v>0.1951825884658126</c:v>
                </c:pt>
                <c:pt idx="982">
                  <c:v>0.17857851507289052</c:v>
                </c:pt>
                <c:pt idx="983">
                  <c:v>0.14008601060701678</c:v>
                </c:pt>
                <c:pt idx="984">
                  <c:v>0.14481123115933944</c:v>
                </c:pt>
                <c:pt idx="985">
                  <c:v>0.13732197216722514</c:v>
                </c:pt>
                <c:pt idx="986">
                  <c:v>0.1284185847430693</c:v>
                </c:pt>
                <c:pt idx="987">
                  <c:v>0.12509076279620432</c:v>
                </c:pt>
                <c:pt idx="988">
                  <c:v>0.12384873109716299</c:v>
                </c:pt>
                <c:pt idx="989">
                  <c:v>0.12281540031081789</c:v>
                </c:pt>
                <c:pt idx="990">
                  <c:v>0.12281540031081792</c:v>
                </c:pt>
                <c:pt idx="991">
                  <c:v>0.23169561143144263</c:v>
                </c:pt>
                <c:pt idx="992">
                  <c:v>0.3434740636038528</c:v>
                </c:pt>
                <c:pt idx="993">
                  <c:v>0.61203442187651724</c:v>
                </c:pt>
                <c:pt idx="994">
                  <c:v>0.76207680190274751</c:v>
                </c:pt>
                <c:pt idx="995">
                  <c:v>0.90531267712517138</c:v>
                </c:pt>
                <c:pt idx="996">
                  <c:v>0.98801150291870599</c:v>
                </c:pt>
                <c:pt idx="997">
                  <c:v>1.0076067315969195</c:v>
                </c:pt>
                <c:pt idx="998">
                  <c:v>0.99230765891964501</c:v>
                </c:pt>
                <c:pt idx="999">
                  <c:v>0.96529570018994892</c:v>
                </c:pt>
                <c:pt idx="1000">
                  <c:v>0.92525694200756314</c:v>
                </c:pt>
                <c:pt idx="1001">
                  <c:v>0.87646245821258162</c:v>
                </c:pt>
                <c:pt idx="1002">
                  <c:v>0.82329776454811487</c:v>
                </c:pt>
                <c:pt idx="1003">
                  <c:v>0.77019702099300458</c:v>
                </c:pt>
                <c:pt idx="1004">
                  <c:v>0.70442298464317255</c:v>
                </c:pt>
                <c:pt idx="1005">
                  <c:v>0.65099702446699581</c:v>
                </c:pt>
                <c:pt idx="1006">
                  <c:v>0.59163336239675923</c:v>
                </c:pt>
                <c:pt idx="1007">
                  <c:v>0.53356873100559277</c:v>
                </c:pt>
                <c:pt idx="1008">
                  <c:v>0.46501971926478802</c:v>
                </c:pt>
                <c:pt idx="1009">
                  <c:v>0.371636370608244</c:v>
                </c:pt>
                <c:pt idx="1010">
                  <c:v>0.28964998382090329</c:v>
                </c:pt>
                <c:pt idx="1011">
                  <c:v>0.29407592498961899</c:v>
                </c:pt>
                <c:pt idx="1012">
                  <c:v>0.29915077063879819</c:v>
                </c:pt>
                <c:pt idx="1013">
                  <c:v>0.26423690205011374</c:v>
                </c:pt>
                <c:pt idx="1014">
                  <c:v>0.24189570869370253</c:v>
                </c:pt>
                <c:pt idx="1015">
                  <c:v>0.19766212596995938</c:v>
                </c:pt>
                <c:pt idx="1016">
                  <c:v>0.15170873248204997</c:v>
                </c:pt>
                <c:pt idx="1017">
                  <c:v>0.11847632169939609</c:v>
                </c:pt>
                <c:pt idx="1018">
                  <c:v>0.10926030645937132</c:v>
                </c:pt>
                <c:pt idx="1019">
                  <c:v>0.10495575151848792</c:v>
                </c:pt>
                <c:pt idx="1020">
                  <c:v>0.10699330412082031</c:v>
                </c:pt>
                <c:pt idx="1021">
                  <c:v>0.10817648228978477</c:v>
                </c:pt>
                <c:pt idx="1022">
                  <c:v>0.11393522144547664</c:v>
                </c:pt>
                <c:pt idx="1023">
                  <c:v>0.12083531749743076</c:v>
                </c:pt>
                <c:pt idx="1024">
                  <c:v>0.12213869510527546</c:v>
                </c:pt>
                <c:pt idx="1025">
                  <c:v>0.1166737885975213</c:v>
                </c:pt>
                <c:pt idx="1026">
                  <c:v>0.10755048533820054</c:v>
                </c:pt>
                <c:pt idx="1027">
                  <c:v>0.10991507759011117</c:v>
                </c:pt>
                <c:pt idx="1028">
                  <c:v>0.11126330964074721</c:v>
                </c:pt>
                <c:pt idx="1029">
                  <c:v>0.11126330964074721</c:v>
                </c:pt>
                <c:pt idx="1030">
                  <c:v>0.11183646603318131</c:v>
                </c:pt>
                <c:pt idx="1031">
                  <c:v>0.10557360468334449</c:v>
                </c:pt>
                <c:pt idx="1032">
                  <c:v>0.14000653336646238</c:v>
                </c:pt>
                <c:pt idx="1033">
                  <c:v>0.16162167999515628</c:v>
                </c:pt>
                <c:pt idx="1034">
                  <c:v>0.18213548609252078</c:v>
                </c:pt>
                <c:pt idx="1035">
                  <c:v>0.19208615864315162</c:v>
                </c:pt>
                <c:pt idx="1036">
                  <c:v>0.19591794700468221</c:v>
                </c:pt>
                <c:pt idx="1037">
                  <c:v>0.20214794489275165</c:v>
                </c:pt>
                <c:pt idx="1038">
                  <c:v>0.1993423865258788</c:v>
                </c:pt>
                <c:pt idx="1039">
                  <c:v>0.19841722192264113</c:v>
                </c:pt>
                <c:pt idx="1040">
                  <c:v>0.19454954438587627</c:v>
                </c:pt>
                <c:pt idx="1041">
                  <c:v>0.19028494008262173</c:v>
                </c:pt>
                <c:pt idx="1042">
                  <c:v>0.19047619047619022</c:v>
                </c:pt>
                <c:pt idx="1043">
                  <c:v>0.18909764590866127</c:v>
                </c:pt>
                <c:pt idx="1044">
                  <c:v>0.18708577129953888</c:v>
                </c:pt>
                <c:pt idx="1045">
                  <c:v>0.17425762100979986</c:v>
                </c:pt>
                <c:pt idx="1046">
                  <c:v>0.16176030353487769</c:v>
                </c:pt>
                <c:pt idx="1047">
                  <c:v>0.16043343693088602</c:v>
                </c:pt>
                <c:pt idx="1048">
                  <c:v>0.1536585957123911</c:v>
                </c:pt>
                <c:pt idx="1049">
                  <c:v>0.14207277444927585</c:v>
                </c:pt>
                <c:pt idx="1050">
                  <c:v>0.12269022769237128</c:v>
                </c:pt>
                <c:pt idx="1051">
                  <c:v>9.3662514175761588E-2</c:v>
                </c:pt>
                <c:pt idx="1052">
                  <c:v>9.5725503325131828E-2</c:v>
                </c:pt>
                <c:pt idx="1053">
                  <c:v>9.6122349676826854E-2</c:v>
                </c:pt>
                <c:pt idx="1054">
                  <c:v>9.5145745007205434E-2</c:v>
                </c:pt>
                <c:pt idx="1055">
                  <c:v>9.6489263896471569E-2</c:v>
                </c:pt>
              </c:numCache>
            </c:numRef>
          </c:val>
        </c:ser>
        <c:ser>
          <c:idx val="5"/>
          <c:order val="5"/>
          <c:tx>
            <c:strRef>
              <c:f>SPL!$N$1</c:f>
              <c:strCache>
                <c:ptCount val="1"/>
                <c:pt idx="0">
                  <c:v>Daily Diff Dispersion</c:v>
                </c:pt>
              </c:strCache>
            </c:strRef>
          </c:tx>
          <c:spPr>
            <a:solidFill>
              <a:srgbClr val="FF8080"/>
            </a:solidFill>
            <a:ln w="3175">
              <a:solidFill>
                <a:srgbClr val="1FB714"/>
              </a:solidFill>
              <a:prstDash val="solid"/>
            </a:ln>
          </c:spPr>
          <c:invertIfNegative val="0"/>
          <c:val>
            <c:numRef>
              <c:f>SPL!$N$1400:$N$2456</c:f>
              <c:numCache>
                <c:formatCode>0.00%</c:formatCode>
                <c:ptCount val="1057"/>
                <c:pt idx="0">
                  <c:v>0.17961019040699389</c:v>
                </c:pt>
                <c:pt idx="1">
                  <c:v>0.12799634564626777</c:v>
                </c:pt>
                <c:pt idx="2">
                  <c:v>9.7959875814769379E-2</c:v>
                </c:pt>
                <c:pt idx="3">
                  <c:v>7.4749952543260778E-2</c:v>
                </c:pt>
                <c:pt idx="4">
                  <c:v>3.853685052950704E-2</c:v>
                </c:pt>
                <c:pt idx="5">
                  <c:v>2.1798077485872404E-2</c:v>
                </c:pt>
                <c:pt idx="6">
                  <c:v>-1.7294330568716366E-2</c:v>
                </c:pt>
                <c:pt idx="7">
                  <c:v>-5.5912383086646894E-3</c:v>
                </c:pt>
                <c:pt idx="8">
                  <c:v>-6.731648236151995E-2</c:v>
                </c:pt>
                <c:pt idx="9">
                  <c:v>-7.3163002460425175E-2</c:v>
                </c:pt>
                <c:pt idx="10">
                  <c:v>-4.9014724377926727E-2</c:v>
                </c:pt>
                <c:pt idx="11">
                  <c:v>8.7474242866261098E-2</c:v>
                </c:pt>
                <c:pt idx="12">
                  <c:v>-4.7171078145241442E-2</c:v>
                </c:pt>
                <c:pt idx="13">
                  <c:v>0</c:v>
                </c:pt>
                <c:pt idx="14">
                  <c:v>0</c:v>
                </c:pt>
                <c:pt idx="15">
                  <c:v>-3.4913835671153845E-2</c:v>
                </c:pt>
                <c:pt idx="16">
                  <c:v>3.8826010124889851E-16</c:v>
                </c:pt>
                <c:pt idx="17">
                  <c:v>1.8375739036339957E-2</c:v>
                </c:pt>
                <c:pt idx="18">
                  <c:v>1.6852480147383556E-2</c:v>
                </c:pt>
                <c:pt idx="19">
                  <c:v>-1.4674579211557833E-3</c:v>
                </c:pt>
                <c:pt idx="20">
                  <c:v>-9.5075975275938866E-3</c:v>
                </c:pt>
                <c:pt idx="21">
                  <c:v>-2.8168283687392704E-2</c:v>
                </c:pt>
                <c:pt idx="22">
                  <c:v>-3.3144888128750619E-2</c:v>
                </c:pt>
                <c:pt idx="23">
                  <c:v>-3.8920709322127878E-2</c:v>
                </c:pt>
                <c:pt idx="24">
                  <c:v>-3.8842549891330694E-2</c:v>
                </c:pt>
                <c:pt idx="25">
                  <c:v>-5.1515482741552883E-2</c:v>
                </c:pt>
                <c:pt idx="26">
                  <c:v>-1.8897613576716116E-2</c:v>
                </c:pt>
                <c:pt idx="27">
                  <c:v>-7.5927832042153795E-2</c:v>
                </c:pt>
                <c:pt idx="28">
                  <c:v>-9.3782331678089678E-2</c:v>
                </c:pt>
                <c:pt idx="29">
                  <c:v>-0.19929577610943383</c:v>
                </c:pt>
                <c:pt idx="30">
                  <c:v>-6.5843491442733951E-2</c:v>
                </c:pt>
                <c:pt idx="31">
                  <c:v>-8.1443347257399962E-2</c:v>
                </c:pt>
                <c:pt idx="32">
                  <c:v>-6.9652920198723142E-2</c:v>
                </c:pt>
                <c:pt idx="33">
                  <c:v>-2.7424716337622151E-2</c:v>
                </c:pt>
                <c:pt idx="34">
                  <c:v>6.986473689770302E-2</c:v>
                </c:pt>
                <c:pt idx="35">
                  <c:v>9.461744164605046E-3</c:v>
                </c:pt>
                <c:pt idx="36">
                  <c:v>3.5549590221245625E-2</c:v>
                </c:pt>
                <c:pt idx="37">
                  <c:v>7.8532323430001535E-2</c:v>
                </c:pt>
                <c:pt idx="38">
                  <c:v>4.3127233331849403E-2</c:v>
                </c:pt>
                <c:pt idx="39">
                  <c:v>0.17174698511852254</c:v>
                </c:pt>
                <c:pt idx="40">
                  <c:v>-6.42332773339195E-3</c:v>
                </c:pt>
                <c:pt idx="41">
                  <c:v>9.8441983349347589E-2</c:v>
                </c:pt>
                <c:pt idx="42">
                  <c:v>0.1535497700640869</c:v>
                </c:pt>
                <c:pt idx="43">
                  <c:v>3.8194118113771831E-2</c:v>
                </c:pt>
                <c:pt idx="44">
                  <c:v>-5.529809118153798E-2</c:v>
                </c:pt>
                <c:pt idx="45">
                  <c:v>-4.3661223083276038E-2</c:v>
                </c:pt>
                <c:pt idx="46">
                  <c:v>-6.55707795830619E-2</c:v>
                </c:pt>
                <c:pt idx="47">
                  <c:v>0.41999738823806915</c:v>
                </c:pt>
                <c:pt idx="48">
                  <c:v>0.22112691013946201</c:v>
                </c:pt>
                <c:pt idx="49">
                  <c:v>0.21147685317997111</c:v>
                </c:pt>
                <c:pt idx="50">
                  <c:v>9.4341329290918707E-2</c:v>
                </c:pt>
                <c:pt idx="51">
                  <c:v>7.2388750905969981E-2</c:v>
                </c:pt>
                <c:pt idx="52">
                  <c:v>3.4386588503837787E-2</c:v>
                </c:pt>
                <c:pt idx="53">
                  <c:v>9.9324245941357237E-3</c:v>
                </c:pt>
                <c:pt idx="54">
                  <c:v>-4.3317784329308592E-3</c:v>
                </c:pt>
                <c:pt idx="55">
                  <c:v>2.9846784270905567E-3</c:v>
                </c:pt>
                <c:pt idx="56">
                  <c:v>1.2042109566490206E-2</c:v>
                </c:pt>
                <c:pt idx="57">
                  <c:v>8.2278841572415544E-3</c:v>
                </c:pt>
                <c:pt idx="58">
                  <c:v>-2.8078006447165094E-3</c:v>
                </c:pt>
                <c:pt idx="59">
                  <c:v>-5.6387549825275385E-2</c:v>
                </c:pt>
                <c:pt idx="60">
                  <c:v>-3.3985348826164143E-2</c:v>
                </c:pt>
                <c:pt idx="61">
                  <c:v>-6.4443596073214801E-2</c:v>
                </c:pt>
                <c:pt idx="62">
                  <c:v>-0.14736432464769256</c:v>
                </c:pt>
                <c:pt idx="63">
                  <c:v>-0.14232640656560772</c:v>
                </c:pt>
                <c:pt idx="64">
                  <c:v>-0.14643450689188925</c:v>
                </c:pt>
                <c:pt idx="65">
                  <c:v>-0.33550423591644102</c:v>
                </c:pt>
                <c:pt idx="66">
                  <c:v>-0.19513398149895675</c:v>
                </c:pt>
                <c:pt idx="67">
                  <c:v>-1.8595744353964382E-16</c:v>
                </c:pt>
                <c:pt idx="68">
                  <c:v>-1.3612510389127667E-2</c:v>
                </c:pt>
                <c:pt idx="69">
                  <c:v>-9.4246681195140666E-2</c:v>
                </c:pt>
                <c:pt idx="70">
                  <c:v>-2.7242796651886877E-2</c:v>
                </c:pt>
                <c:pt idx="71">
                  <c:v>0</c:v>
                </c:pt>
                <c:pt idx="72">
                  <c:v>2.8005751649148074E-2</c:v>
                </c:pt>
                <c:pt idx="73">
                  <c:v>1.214870611120128</c:v>
                </c:pt>
                <c:pt idx="74">
                  <c:v>0.23276679345576254</c:v>
                </c:pt>
                <c:pt idx="75">
                  <c:v>0.45390713657462606</c:v>
                </c:pt>
                <c:pt idx="76">
                  <c:v>0.10993236890491435</c:v>
                </c:pt>
                <c:pt idx="77">
                  <c:v>0.14047252677700597</c:v>
                </c:pt>
                <c:pt idx="78">
                  <c:v>0.12083766054069678</c:v>
                </c:pt>
                <c:pt idx="79">
                  <c:v>9.145800473894472E-2</c:v>
                </c:pt>
                <c:pt idx="80">
                  <c:v>9.6040563230812517E-2</c:v>
                </c:pt>
                <c:pt idx="81">
                  <c:v>6.8800140030048779E-2</c:v>
                </c:pt>
                <c:pt idx="82">
                  <c:v>1.8107156181642037E-2</c:v>
                </c:pt>
                <c:pt idx="83">
                  <c:v>1.1714990602297521E-2</c:v>
                </c:pt>
                <c:pt idx="84">
                  <c:v>-1.8532926561532468E-2</c:v>
                </c:pt>
                <c:pt idx="85">
                  <c:v>-1.9709872586174244E-2</c:v>
                </c:pt>
                <c:pt idx="86">
                  <c:v>-4.8534789824292025E-2</c:v>
                </c:pt>
                <c:pt idx="87">
                  <c:v>-5.0559538074193458E-2</c:v>
                </c:pt>
                <c:pt idx="88">
                  <c:v>-8.0428787148845243E-2</c:v>
                </c:pt>
                <c:pt idx="89">
                  <c:v>-4.8609090109201322E-2</c:v>
                </c:pt>
                <c:pt idx="90">
                  <c:v>-0.10871651017685971</c:v>
                </c:pt>
                <c:pt idx="91">
                  <c:v>-0.17822101961466</c:v>
                </c:pt>
                <c:pt idx="92">
                  <c:v>-0.23073013133781281</c:v>
                </c:pt>
                <c:pt idx="93">
                  <c:v>-7.8369557751873514E-2</c:v>
                </c:pt>
                <c:pt idx="94">
                  <c:v>6.4442948102543807E-2</c:v>
                </c:pt>
                <c:pt idx="95">
                  <c:v>0.10426507964074365</c:v>
                </c:pt>
                <c:pt idx="96">
                  <c:v>-7.5625797041879425E-2</c:v>
                </c:pt>
                <c:pt idx="97">
                  <c:v>-7.1802263852533956E-3</c:v>
                </c:pt>
                <c:pt idx="98">
                  <c:v>-7.6437869513571854E-3</c:v>
                </c:pt>
                <c:pt idx="99">
                  <c:v>-2.8580519781060522E-3</c:v>
                </c:pt>
                <c:pt idx="100">
                  <c:v>3.8103762784138066E-2</c:v>
                </c:pt>
                <c:pt idx="101">
                  <c:v>6.6273744947696125E-2</c:v>
                </c:pt>
                <c:pt idx="102">
                  <c:v>-2.7665927947952997E-2</c:v>
                </c:pt>
                <c:pt idx="103">
                  <c:v>-4.9829822710582554E-2</c:v>
                </c:pt>
                <c:pt idx="104">
                  <c:v>-3.3331473674584979E-2</c:v>
                </c:pt>
                <c:pt idx="105">
                  <c:v>-6.15003450181974E-2</c:v>
                </c:pt>
                <c:pt idx="106">
                  <c:v>-0.10378201748556819</c:v>
                </c:pt>
                <c:pt idx="107">
                  <c:v>-0.14093454308783401</c:v>
                </c:pt>
                <c:pt idx="108">
                  <c:v>-0.14458272897260352</c:v>
                </c:pt>
                <c:pt idx="109">
                  <c:v>-7.1152221704922315E-3</c:v>
                </c:pt>
                <c:pt idx="110">
                  <c:v>0.12370124392436586</c:v>
                </c:pt>
                <c:pt idx="111">
                  <c:v>-9.540093791510218E-2</c:v>
                </c:pt>
                <c:pt idx="112">
                  <c:v>8.8778561725238569E-2</c:v>
                </c:pt>
                <c:pt idx="113">
                  <c:v>1.6372270165404372E-3</c:v>
                </c:pt>
                <c:pt idx="114">
                  <c:v>0.16277415880975085</c:v>
                </c:pt>
                <c:pt idx="115">
                  <c:v>0.23239743786819361</c:v>
                </c:pt>
                <c:pt idx="116">
                  <c:v>0.10487602377297604</c:v>
                </c:pt>
                <c:pt idx="117">
                  <c:v>8.7812823163546869E-2</c:v>
                </c:pt>
                <c:pt idx="118">
                  <c:v>2.2327337095845907E-2</c:v>
                </c:pt>
                <c:pt idx="119">
                  <c:v>-1.5852741349330412E-2</c:v>
                </c:pt>
                <c:pt idx="120">
                  <c:v>-2.696994896704996E-4</c:v>
                </c:pt>
                <c:pt idx="121">
                  <c:v>-2.2767666738779586E-3</c:v>
                </c:pt>
                <c:pt idx="122">
                  <c:v>-3.412596577873328E-2</c:v>
                </c:pt>
                <c:pt idx="123">
                  <c:v>-5.8180571792648288E-2</c:v>
                </c:pt>
                <c:pt idx="124">
                  <c:v>-5.0681019588992196E-2</c:v>
                </c:pt>
                <c:pt idx="125">
                  <c:v>-4.0017084066531865E-2</c:v>
                </c:pt>
                <c:pt idx="126">
                  <c:v>-9.4841150574555208E-2</c:v>
                </c:pt>
                <c:pt idx="127">
                  <c:v>-0.1118731982717911</c:v>
                </c:pt>
                <c:pt idx="128">
                  <c:v>-0.12205021617761283</c:v>
                </c:pt>
                <c:pt idx="129">
                  <c:v>-0.23628932125244728</c:v>
                </c:pt>
                <c:pt idx="130">
                  <c:v>-2.4128249653801542E-2</c:v>
                </c:pt>
                <c:pt idx="131">
                  <c:v>-1.9405952515891507E-2</c:v>
                </c:pt>
                <c:pt idx="132">
                  <c:v>0</c:v>
                </c:pt>
                <c:pt idx="133">
                  <c:v>3.9601482679153133E-3</c:v>
                </c:pt>
                <c:pt idx="134">
                  <c:v>-3.9445273547436812E-3</c:v>
                </c:pt>
                <c:pt idx="135">
                  <c:v>-9.3204294605392313E-2</c:v>
                </c:pt>
                <c:pt idx="136">
                  <c:v>-5.343528390013319E-2</c:v>
                </c:pt>
                <c:pt idx="137">
                  <c:v>-0.13843881932849361</c:v>
                </c:pt>
                <c:pt idx="138">
                  <c:v>-3.8690253310540816E-2</c:v>
                </c:pt>
                <c:pt idx="139">
                  <c:v>0.17562638261881189</c:v>
                </c:pt>
                <c:pt idx="140">
                  <c:v>6.8888253445186468E-2</c:v>
                </c:pt>
                <c:pt idx="141">
                  <c:v>0.10007266030781334</c:v>
                </c:pt>
                <c:pt idx="142">
                  <c:v>5.3867361689982643E-2</c:v>
                </c:pt>
                <c:pt idx="143">
                  <c:v>0.38107156325403102</c:v>
                </c:pt>
                <c:pt idx="144">
                  <c:v>0.33478791405977382</c:v>
                </c:pt>
                <c:pt idx="145">
                  <c:v>0.19354079777151864</c:v>
                </c:pt>
                <c:pt idx="146">
                  <c:v>0.10960925598997262</c:v>
                </c:pt>
                <c:pt idx="147">
                  <c:v>4.8161078131935299E-2</c:v>
                </c:pt>
                <c:pt idx="148">
                  <c:v>9.1053010055792152E-2</c:v>
                </c:pt>
                <c:pt idx="149">
                  <c:v>5.59262474851729E-2</c:v>
                </c:pt>
                <c:pt idx="150">
                  <c:v>0.11162760532056978</c:v>
                </c:pt>
                <c:pt idx="151">
                  <c:v>0.12104856767281585</c:v>
                </c:pt>
                <c:pt idx="152">
                  <c:v>0.11064301398380257</c:v>
                </c:pt>
                <c:pt idx="153">
                  <c:v>0.16464494861409584</c:v>
                </c:pt>
                <c:pt idx="154">
                  <c:v>1.5669535396453367E-4</c:v>
                </c:pt>
                <c:pt idx="155">
                  <c:v>-1.2384527888497296E-2</c:v>
                </c:pt>
                <c:pt idx="156">
                  <c:v>-2.0161757401940435E-2</c:v>
                </c:pt>
                <c:pt idx="157">
                  <c:v>-7.0745475469182556E-2</c:v>
                </c:pt>
                <c:pt idx="158">
                  <c:v>-9.4095968925116319E-2</c:v>
                </c:pt>
                <c:pt idx="159">
                  <c:v>-7.7792974891886718E-2</c:v>
                </c:pt>
                <c:pt idx="160">
                  <c:v>-0.10615434184612262</c:v>
                </c:pt>
                <c:pt idx="161">
                  <c:v>-0.12692466350171258</c:v>
                </c:pt>
                <c:pt idx="162">
                  <c:v>-0.14970861198659768</c:v>
                </c:pt>
                <c:pt idx="163">
                  <c:v>-7.9837312138766284E-2</c:v>
                </c:pt>
                <c:pt idx="164">
                  <c:v>-1.287860716182734E-2</c:v>
                </c:pt>
                <c:pt idx="165">
                  <c:v>-3.0891625909725991E-2</c:v>
                </c:pt>
                <c:pt idx="166">
                  <c:v>-5.1172469976837269E-2</c:v>
                </c:pt>
                <c:pt idx="167">
                  <c:v>-9.0057183557735718E-2</c:v>
                </c:pt>
                <c:pt idx="168">
                  <c:v>-5.8296882554715941E-2</c:v>
                </c:pt>
                <c:pt idx="169">
                  <c:v>-2.0300771079387755E-2</c:v>
                </c:pt>
                <c:pt idx="170">
                  <c:v>9.6437742057840139E-3</c:v>
                </c:pt>
                <c:pt idx="171">
                  <c:v>9.1848992676531321E-3</c:v>
                </c:pt>
                <c:pt idx="172">
                  <c:v>4.6597482533086106E-2</c:v>
                </c:pt>
                <c:pt idx="173">
                  <c:v>-0.14174055806667479</c:v>
                </c:pt>
                <c:pt idx="174">
                  <c:v>3.5306846468335665E-2</c:v>
                </c:pt>
                <c:pt idx="175">
                  <c:v>-2.6164702269915008E-2</c:v>
                </c:pt>
                <c:pt idx="176">
                  <c:v>-1.025640937919875E-2</c:v>
                </c:pt>
                <c:pt idx="177">
                  <c:v>1.7046685695813441E-16</c:v>
                </c:pt>
                <c:pt idx="178">
                  <c:v>-2.4270708759338577E-2</c:v>
                </c:pt>
                <c:pt idx="179">
                  <c:v>-1.2056351167553549E-2</c:v>
                </c:pt>
                <c:pt idx="180">
                  <c:v>8.9349814929599869E-2</c:v>
                </c:pt>
                <c:pt idx="181">
                  <c:v>5.111930973899332E-2</c:v>
                </c:pt>
                <c:pt idx="182">
                  <c:v>4.2149170304445434E-2</c:v>
                </c:pt>
                <c:pt idx="183">
                  <c:v>0.11460385211469232</c:v>
                </c:pt>
                <c:pt idx="184">
                  <c:v>0.23277771343855924</c:v>
                </c:pt>
                <c:pt idx="185">
                  <c:v>0.4705495840495959</c:v>
                </c:pt>
                <c:pt idx="186">
                  <c:v>0.35380935512108441</c:v>
                </c:pt>
                <c:pt idx="187">
                  <c:v>0.13130192573672905</c:v>
                </c:pt>
                <c:pt idx="188">
                  <c:v>5.9505426491784814E-2</c:v>
                </c:pt>
                <c:pt idx="189">
                  <c:v>6.4074931272247837E-2</c:v>
                </c:pt>
                <c:pt idx="190">
                  <c:v>2.2397034072924045E-2</c:v>
                </c:pt>
                <c:pt idx="191">
                  <c:v>1.9756925326308957E-2</c:v>
                </c:pt>
                <c:pt idx="192">
                  <c:v>-4.2012989667139643E-2</c:v>
                </c:pt>
                <c:pt idx="193">
                  <c:v>-4.8951827637743139E-2</c:v>
                </c:pt>
                <c:pt idx="194">
                  <c:v>-7.9896982054155671E-2</c:v>
                </c:pt>
                <c:pt idx="195">
                  <c:v>-7.6964136306056405E-2</c:v>
                </c:pt>
                <c:pt idx="196">
                  <c:v>-4.8700522592154696E-2</c:v>
                </c:pt>
                <c:pt idx="197">
                  <c:v>-0.10047918010822104</c:v>
                </c:pt>
                <c:pt idx="198">
                  <c:v>-0.15462834690081401</c:v>
                </c:pt>
                <c:pt idx="199">
                  <c:v>-0.16777699533325932</c:v>
                </c:pt>
                <c:pt idx="200">
                  <c:v>-0.12323064030528308</c:v>
                </c:pt>
                <c:pt idx="201">
                  <c:v>-0.16703578968898225</c:v>
                </c:pt>
                <c:pt idx="202">
                  <c:v>-0.21816676438034854</c:v>
                </c:pt>
                <c:pt idx="203">
                  <c:v>-0.14775626550090612</c:v>
                </c:pt>
                <c:pt idx="204">
                  <c:v>-3.9099626226117831E-2</c:v>
                </c:pt>
                <c:pt idx="205">
                  <c:v>1.2990567521140633E-4</c:v>
                </c:pt>
                <c:pt idx="206">
                  <c:v>-0.10392785524961116</c:v>
                </c:pt>
                <c:pt idx="207">
                  <c:v>-5.5354756359523574E-4</c:v>
                </c:pt>
                <c:pt idx="208">
                  <c:v>0</c:v>
                </c:pt>
                <c:pt idx="209">
                  <c:v>2.7238142072373319E-2</c:v>
                </c:pt>
                <c:pt idx="210">
                  <c:v>3.0437021130838095E-2</c:v>
                </c:pt>
                <c:pt idx="211">
                  <c:v>-4.8540883408505493E-2</c:v>
                </c:pt>
                <c:pt idx="212">
                  <c:v>1.6387252804205125E-3</c:v>
                </c:pt>
                <c:pt idx="213">
                  <c:v>2.4858709654380404E-2</c:v>
                </c:pt>
                <c:pt idx="214">
                  <c:v>8.4384822342482881E-3</c:v>
                </c:pt>
                <c:pt idx="215">
                  <c:v>-4.3575015935914691E-3</c:v>
                </c:pt>
                <c:pt idx="216">
                  <c:v>-3.2789132421599712E-2</c:v>
                </c:pt>
                <c:pt idx="217">
                  <c:v>3.8503665415005606E-2</c:v>
                </c:pt>
                <c:pt idx="218">
                  <c:v>0.39085887454713725</c:v>
                </c:pt>
                <c:pt idx="219">
                  <c:v>0.16243878024456687</c:v>
                </c:pt>
                <c:pt idx="220">
                  <c:v>6.4494585911649291E-2</c:v>
                </c:pt>
                <c:pt idx="221">
                  <c:v>0.23893152671707224</c:v>
                </c:pt>
                <c:pt idx="222">
                  <c:v>0.2065092400776945</c:v>
                </c:pt>
                <c:pt idx="223">
                  <c:v>3.9443277837383502E-2</c:v>
                </c:pt>
                <c:pt idx="224">
                  <c:v>3.8726052952118846E-2</c:v>
                </c:pt>
                <c:pt idx="225">
                  <c:v>1.6820614977132033E-2</c:v>
                </c:pt>
                <c:pt idx="226">
                  <c:v>-2.8607316013548979E-2</c:v>
                </c:pt>
                <c:pt idx="227">
                  <c:v>-4.2799197031985023E-2</c:v>
                </c:pt>
                <c:pt idx="228">
                  <c:v>-2.3401352686617936E-2</c:v>
                </c:pt>
                <c:pt idx="229">
                  <c:v>-2.3275206205508538E-3</c:v>
                </c:pt>
                <c:pt idx="230">
                  <c:v>-8.0997045622255518E-3</c:v>
                </c:pt>
                <c:pt idx="231">
                  <c:v>-3.0828164614311229E-2</c:v>
                </c:pt>
                <c:pt idx="232">
                  <c:v>-7.3329089342754589E-2</c:v>
                </c:pt>
                <c:pt idx="233">
                  <c:v>-0.11070220491718295</c:v>
                </c:pt>
                <c:pt idx="234">
                  <c:v>-0.10117858790355423</c:v>
                </c:pt>
                <c:pt idx="235">
                  <c:v>1.462820324500386E-2</c:v>
                </c:pt>
                <c:pt idx="236">
                  <c:v>3.7565576138718908E-2</c:v>
                </c:pt>
                <c:pt idx="237">
                  <c:v>0.1644449742898553</c:v>
                </c:pt>
                <c:pt idx="238">
                  <c:v>0.1774786558176899</c:v>
                </c:pt>
                <c:pt idx="239">
                  <c:v>0.10027322566195752</c:v>
                </c:pt>
                <c:pt idx="240">
                  <c:v>7.3905810055121327E-2</c:v>
                </c:pt>
                <c:pt idx="241">
                  <c:v>8.2958075384455231E-3</c:v>
                </c:pt>
                <c:pt idx="242">
                  <c:v>-5.6177461674179488E-2</c:v>
                </c:pt>
                <c:pt idx="243">
                  <c:v>-3.7517331854844044E-2</c:v>
                </c:pt>
                <c:pt idx="244">
                  <c:v>-8.9417739892249742E-2</c:v>
                </c:pt>
                <c:pt idx="245">
                  <c:v>-4.0649797804606563E-2</c:v>
                </c:pt>
                <c:pt idx="246">
                  <c:v>-1.2253360001824937E-2</c:v>
                </c:pt>
                <c:pt idx="247">
                  <c:v>7.7062674878260115E-3</c:v>
                </c:pt>
                <c:pt idx="248">
                  <c:v>2.4127939790304177E-2</c:v>
                </c:pt>
                <c:pt idx="249">
                  <c:v>6.3336223599493369E-2</c:v>
                </c:pt>
                <c:pt idx="250">
                  <c:v>8.0612725210691794E-2</c:v>
                </c:pt>
                <c:pt idx="251">
                  <c:v>8.8774994991390715E-2</c:v>
                </c:pt>
                <c:pt idx="252">
                  <c:v>0.11201629682966964</c:v>
                </c:pt>
                <c:pt idx="253">
                  <c:v>9.3296765301123255E-2</c:v>
                </c:pt>
                <c:pt idx="254">
                  <c:v>6.2009496842831545E-2</c:v>
                </c:pt>
                <c:pt idx="255">
                  <c:v>-1.8244597120991517E-2</c:v>
                </c:pt>
                <c:pt idx="256">
                  <c:v>-2.4521105000411839E-2</c:v>
                </c:pt>
                <c:pt idx="257">
                  <c:v>-6.5758537292164493E-2</c:v>
                </c:pt>
                <c:pt idx="258">
                  <c:v>-0.10560993308056986</c:v>
                </c:pt>
                <c:pt idx="259">
                  <c:v>-9.8879814736362565E-2</c:v>
                </c:pt>
                <c:pt idx="260">
                  <c:v>-0.12739903327285526</c:v>
                </c:pt>
                <c:pt idx="261">
                  <c:v>-0.1341113800075717</c:v>
                </c:pt>
                <c:pt idx="262">
                  <c:v>-0.18750694830314429</c:v>
                </c:pt>
                <c:pt idx="263">
                  <c:v>-0.33077973312945591</c:v>
                </c:pt>
                <c:pt idx="264">
                  <c:v>-0.17292652622103682</c:v>
                </c:pt>
                <c:pt idx="265">
                  <c:v>-4.4340066097085296E-2</c:v>
                </c:pt>
                <c:pt idx="266">
                  <c:v>-0.11938432972407972</c:v>
                </c:pt>
                <c:pt idx="267">
                  <c:v>-6.6832451422451311E-2</c:v>
                </c:pt>
                <c:pt idx="268">
                  <c:v>-0.10854470447456133</c:v>
                </c:pt>
                <c:pt idx="269">
                  <c:v>1.4258717217752178E-16</c:v>
                </c:pt>
                <c:pt idx="270">
                  <c:v>0.29389822848647879</c:v>
                </c:pt>
                <c:pt idx="271">
                  <c:v>0.36095205679509096</c:v>
                </c:pt>
                <c:pt idx="272">
                  <c:v>0.57704071002232149</c:v>
                </c:pt>
                <c:pt idx="273">
                  <c:v>0.2056706249972865</c:v>
                </c:pt>
                <c:pt idx="274">
                  <c:v>0.10123050951979783</c:v>
                </c:pt>
                <c:pt idx="275">
                  <c:v>0.11103757151548735</c:v>
                </c:pt>
                <c:pt idx="276">
                  <c:v>4.7789026894367127E-2</c:v>
                </c:pt>
                <c:pt idx="277">
                  <c:v>9.2250300322046074E-3</c:v>
                </c:pt>
                <c:pt idx="278">
                  <c:v>2.8349525800894244E-2</c:v>
                </c:pt>
                <c:pt idx="279">
                  <c:v>1.2774147249605752E-3</c:v>
                </c:pt>
                <c:pt idx="280">
                  <c:v>0.12637067451443423</c:v>
                </c:pt>
                <c:pt idx="281">
                  <c:v>0.12289564397140672</c:v>
                </c:pt>
                <c:pt idx="282">
                  <c:v>0.15783972981068703</c:v>
                </c:pt>
                <c:pt idx="283">
                  <c:v>7.501576470056999E-2</c:v>
                </c:pt>
                <c:pt idx="284">
                  <c:v>3.5406914851620119E-2</c:v>
                </c:pt>
                <c:pt idx="285">
                  <c:v>4.3732755402710682E-2</c:v>
                </c:pt>
                <c:pt idx="286">
                  <c:v>1.615281272323582E-4</c:v>
                </c:pt>
                <c:pt idx="287">
                  <c:v>-5.5409575805759399E-2</c:v>
                </c:pt>
                <c:pt idx="288">
                  <c:v>-0.11146951792127388</c:v>
                </c:pt>
                <c:pt idx="289">
                  <c:v>-0.14240830717330749</c:v>
                </c:pt>
                <c:pt idx="290">
                  <c:v>-0.10728204140266347</c:v>
                </c:pt>
                <c:pt idx="291">
                  <c:v>-6.7753482488087435E-2</c:v>
                </c:pt>
                <c:pt idx="292">
                  <c:v>-1.6895866598995927E-3</c:v>
                </c:pt>
                <c:pt idx="293">
                  <c:v>-6.3574373305449764E-3</c:v>
                </c:pt>
                <c:pt idx="294">
                  <c:v>-2.1711585496815979E-2</c:v>
                </c:pt>
                <c:pt idx="295">
                  <c:v>-2.2112639745917831E-2</c:v>
                </c:pt>
                <c:pt idx="296">
                  <c:v>-6.8521605584310794E-2</c:v>
                </c:pt>
                <c:pt idx="297">
                  <c:v>-0.14486016539602245</c:v>
                </c:pt>
                <c:pt idx="298">
                  <c:v>-0.13615948635613812</c:v>
                </c:pt>
                <c:pt idx="299">
                  <c:v>-0.18729105390286699</c:v>
                </c:pt>
                <c:pt idx="300">
                  <c:v>2.8402643080039035E-3</c:v>
                </c:pt>
                <c:pt idx="301">
                  <c:v>4.6275757152408829E-2</c:v>
                </c:pt>
                <c:pt idx="302">
                  <c:v>-0.10463975272927417</c:v>
                </c:pt>
                <c:pt idx="303">
                  <c:v>-5.9179902307287195E-2</c:v>
                </c:pt>
                <c:pt idx="304">
                  <c:v>-8.1743887061901582E-2</c:v>
                </c:pt>
                <c:pt idx="305">
                  <c:v>-0.16304333632985937</c:v>
                </c:pt>
                <c:pt idx="306">
                  <c:v>-7.826437976720646E-2</c:v>
                </c:pt>
                <c:pt idx="307">
                  <c:v>2.7412689254429225E-2</c:v>
                </c:pt>
                <c:pt idx="308">
                  <c:v>0.11722044952946013</c:v>
                </c:pt>
                <c:pt idx="309">
                  <c:v>0.15705150580441266</c:v>
                </c:pt>
                <c:pt idx="310">
                  <c:v>7.8372432386368429E-2</c:v>
                </c:pt>
                <c:pt idx="311">
                  <c:v>-2.606195825899791E-2</c:v>
                </c:pt>
                <c:pt idx="312">
                  <c:v>0.12011015100048156</c:v>
                </c:pt>
                <c:pt idx="313">
                  <c:v>0.15106585129691139</c:v>
                </c:pt>
                <c:pt idx="314">
                  <c:v>0.15717286199824707</c:v>
                </c:pt>
                <c:pt idx="315">
                  <c:v>0.11189357214328982</c:v>
                </c:pt>
                <c:pt idx="316">
                  <c:v>7.612557638421362E-2</c:v>
                </c:pt>
                <c:pt idx="317">
                  <c:v>5.1061005738059273E-2</c:v>
                </c:pt>
                <c:pt idx="318">
                  <c:v>-2.6697455203646852E-3</c:v>
                </c:pt>
                <c:pt idx="319">
                  <c:v>6.0616056740114875E-3</c:v>
                </c:pt>
                <c:pt idx="320">
                  <c:v>-1.0120115887232547E-2</c:v>
                </c:pt>
                <c:pt idx="321">
                  <c:v>-0.11153487991553276</c:v>
                </c:pt>
                <c:pt idx="322">
                  <c:v>-0.11783394898777552</c:v>
                </c:pt>
                <c:pt idx="323">
                  <c:v>-0.12802093817286728</c:v>
                </c:pt>
                <c:pt idx="324">
                  <c:v>-0.21104702493579994</c:v>
                </c:pt>
                <c:pt idx="325">
                  <c:v>-0.14613135479240985</c:v>
                </c:pt>
                <c:pt idx="326">
                  <c:v>-9.3657553897585927E-2</c:v>
                </c:pt>
                <c:pt idx="327">
                  <c:v>-8.9736140366690531E-2</c:v>
                </c:pt>
                <c:pt idx="328">
                  <c:v>-1.4302309808801919E-2</c:v>
                </c:pt>
                <c:pt idx="329">
                  <c:v>3.2723029423086768E-2</c:v>
                </c:pt>
                <c:pt idx="330">
                  <c:v>0.28978934310046084</c:v>
                </c:pt>
                <c:pt idx="331">
                  <c:v>0.21654161559766938</c:v>
                </c:pt>
                <c:pt idx="332">
                  <c:v>7.1079442393625181E-2</c:v>
                </c:pt>
                <c:pt idx="333">
                  <c:v>3.6334373355236524E-2</c:v>
                </c:pt>
                <c:pt idx="334">
                  <c:v>-5.6787952597009507E-2</c:v>
                </c:pt>
                <c:pt idx="335">
                  <c:v>-6.2018922437951714E-2</c:v>
                </c:pt>
                <c:pt idx="336">
                  <c:v>-6.6093939177916616E-2</c:v>
                </c:pt>
                <c:pt idx="337">
                  <c:v>-4.6718746713427246E-2</c:v>
                </c:pt>
                <c:pt idx="338">
                  <c:v>4.679678727420801E-2</c:v>
                </c:pt>
                <c:pt idx="339">
                  <c:v>-1.4528704419366011E-2</c:v>
                </c:pt>
                <c:pt idx="340">
                  <c:v>-3.2267758547631413E-2</c:v>
                </c:pt>
                <c:pt idx="341">
                  <c:v>-4.6282516366730239E-2</c:v>
                </c:pt>
                <c:pt idx="342">
                  <c:v>-3.9209731256910837E-2</c:v>
                </c:pt>
                <c:pt idx="343">
                  <c:v>-0.10683569901350459</c:v>
                </c:pt>
                <c:pt idx="344">
                  <c:v>-1.5934443284155018E-2</c:v>
                </c:pt>
                <c:pt idx="345">
                  <c:v>5.0245622852783276E-3</c:v>
                </c:pt>
                <c:pt idx="346">
                  <c:v>-9.202228748274878E-2</c:v>
                </c:pt>
                <c:pt idx="347">
                  <c:v>-4.161418223670716E-2</c:v>
                </c:pt>
                <c:pt idx="348">
                  <c:v>1.3682797647730352E-2</c:v>
                </c:pt>
                <c:pt idx="349">
                  <c:v>-1.3779835022505071E-2</c:v>
                </c:pt>
                <c:pt idx="350">
                  <c:v>-2.90448107627879E-2</c:v>
                </c:pt>
                <c:pt idx="351">
                  <c:v>-8.9131557666260908E-2</c:v>
                </c:pt>
                <c:pt idx="352">
                  <c:v>1.2598649390407586E-2</c:v>
                </c:pt>
                <c:pt idx="353">
                  <c:v>4.2133566381861304E-2</c:v>
                </c:pt>
                <c:pt idx="354">
                  <c:v>0.10186523415265281</c:v>
                </c:pt>
                <c:pt idx="355">
                  <c:v>9.9522244347756042E-2</c:v>
                </c:pt>
                <c:pt idx="356">
                  <c:v>-1.3175201940211613E-2</c:v>
                </c:pt>
                <c:pt idx="357">
                  <c:v>-2.0823432191300516E-2</c:v>
                </c:pt>
                <c:pt idx="358">
                  <c:v>5.2831783420403115E-2</c:v>
                </c:pt>
                <c:pt idx="359">
                  <c:v>9.5338507303759354E-2</c:v>
                </c:pt>
                <c:pt idx="360">
                  <c:v>9.986519129998947E-2</c:v>
                </c:pt>
                <c:pt idx="361">
                  <c:v>-2.4965106307606625E-2</c:v>
                </c:pt>
                <c:pt idx="362">
                  <c:v>-2.7142957790308821E-2</c:v>
                </c:pt>
                <c:pt idx="363">
                  <c:v>-3.643424060593365E-2</c:v>
                </c:pt>
                <c:pt idx="364">
                  <c:v>1.9763091148171291E-2</c:v>
                </c:pt>
                <c:pt idx="365">
                  <c:v>-2.2583111036543785E-2</c:v>
                </c:pt>
                <c:pt idx="366">
                  <c:v>-8.3608035674084639E-3</c:v>
                </c:pt>
                <c:pt idx="367">
                  <c:v>-5.9372733872717354E-3</c:v>
                </c:pt>
                <c:pt idx="368">
                  <c:v>-2.0093920095930511E-2</c:v>
                </c:pt>
                <c:pt idx="369">
                  <c:v>-0.11481374373591063</c:v>
                </c:pt>
                <c:pt idx="370">
                  <c:v>-0.1905511886094573</c:v>
                </c:pt>
                <c:pt idx="371">
                  <c:v>-0.17743664828754091</c:v>
                </c:pt>
                <c:pt idx="372">
                  <c:v>-3.7546593554539431E-2</c:v>
                </c:pt>
                <c:pt idx="373">
                  <c:v>-7.2987586705449276E-2</c:v>
                </c:pt>
                <c:pt idx="374">
                  <c:v>2.3662277117700123E-2</c:v>
                </c:pt>
                <c:pt idx="375">
                  <c:v>-1.4465041330675151E-3</c:v>
                </c:pt>
                <c:pt idx="376">
                  <c:v>5.1292068351271571E-2</c:v>
                </c:pt>
                <c:pt idx="377">
                  <c:v>9.1150181607747172E-3</c:v>
                </c:pt>
                <c:pt idx="378">
                  <c:v>4.0228980980627603E-4</c:v>
                </c:pt>
                <c:pt idx="379">
                  <c:v>-1.5942756137310346E-2</c:v>
                </c:pt>
                <c:pt idx="380">
                  <c:v>7.0888307424115435E-2</c:v>
                </c:pt>
                <c:pt idx="381">
                  <c:v>0.2213945907984648</c:v>
                </c:pt>
                <c:pt idx="382">
                  <c:v>7.7161662566065339E-2</c:v>
                </c:pt>
                <c:pt idx="383">
                  <c:v>0.23227259081626128</c:v>
                </c:pt>
                <c:pt idx="384">
                  <c:v>6.1501168311063996E-2</c:v>
                </c:pt>
                <c:pt idx="385">
                  <c:v>9.8691399153683999E-3</c:v>
                </c:pt>
                <c:pt idx="386">
                  <c:v>1.3058584944628556E-2</c:v>
                </c:pt>
                <c:pt idx="387">
                  <c:v>1.1198897463091117E-2</c:v>
                </c:pt>
                <c:pt idx="388">
                  <c:v>2.1969385291096175E-3</c:v>
                </c:pt>
                <c:pt idx="389">
                  <c:v>-1.6789703657425343E-2</c:v>
                </c:pt>
                <c:pt idx="390">
                  <c:v>-2.0504496069345297E-2</c:v>
                </c:pt>
                <c:pt idx="391">
                  <c:v>-3.2020436846914621E-2</c:v>
                </c:pt>
                <c:pt idx="392">
                  <c:v>-8.4215932777425132E-2</c:v>
                </c:pt>
                <c:pt idx="393">
                  <c:v>0.15879449282466085</c:v>
                </c:pt>
                <c:pt idx="394">
                  <c:v>0.15134267043336466</c:v>
                </c:pt>
                <c:pt idx="395">
                  <c:v>2.9175862288691401E-2</c:v>
                </c:pt>
                <c:pt idx="396">
                  <c:v>-3.5237203735917572E-2</c:v>
                </c:pt>
                <c:pt idx="397">
                  <c:v>-2.4518121513398456E-2</c:v>
                </c:pt>
                <c:pt idx="398">
                  <c:v>-7.2566011781212674E-4</c:v>
                </c:pt>
                <c:pt idx="399">
                  <c:v>3.5615993939829764E-3</c:v>
                </c:pt>
                <c:pt idx="400">
                  <c:v>3.7055108376546249E-2</c:v>
                </c:pt>
                <c:pt idx="401">
                  <c:v>0.16278757453636178</c:v>
                </c:pt>
                <c:pt idx="402">
                  <c:v>6.198918807264716E-2</c:v>
                </c:pt>
                <c:pt idx="403">
                  <c:v>6.8396132794567605E-2</c:v>
                </c:pt>
                <c:pt idx="404">
                  <c:v>5.5876233961220934E-2</c:v>
                </c:pt>
                <c:pt idx="405">
                  <c:v>-1.6331866460017202E-2</c:v>
                </c:pt>
                <c:pt idx="406">
                  <c:v>9.8455565786755815E-3</c:v>
                </c:pt>
                <c:pt idx="407">
                  <c:v>-1.656435148824606E-2</c:v>
                </c:pt>
                <c:pt idx="408">
                  <c:v>-2.6613965012288129E-2</c:v>
                </c:pt>
                <c:pt idx="409">
                  <c:v>-6.9087360352177926E-2</c:v>
                </c:pt>
                <c:pt idx="410">
                  <c:v>-0.14056171673493045</c:v>
                </c:pt>
                <c:pt idx="411">
                  <c:v>-0.23728464573331381</c:v>
                </c:pt>
                <c:pt idx="412">
                  <c:v>-0.35610525519525321</c:v>
                </c:pt>
                <c:pt idx="413">
                  <c:v>-3.5674009391793715E-2</c:v>
                </c:pt>
                <c:pt idx="414">
                  <c:v>-3.9870989132545819E-3</c:v>
                </c:pt>
                <c:pt idx="415">
                  <c:v>-6.630465387074555E-2</c:v>
                </c:pt>
                <c:pt idx="416">
                  <c:v>-9.7153795076342794E-2</c:v>
                </c:pt>
                <c:pt idx="417">
                  <c:v>-9.643299555081615E-2</c:v>
                </c:pt>
                <c:pt idx="418">
                  <c:v>-8.1310261371053863E-2</c:v>
                </c:pt>
                <c:pt idx="419">
                  <c:v>-5.2363086049972016E-2</c:v>
                </c:pt>
                <c:pt idx="420">
                  <c:v>0.17675718236548976</c:v>
                </c:pt>
                <c:pt idx="421">
                  <c:v>0.50405713244906925</c:v>
                </c:pt>
                <c:pt idx="422">
                  <c:v>0.31481965619302754</c:v>
                </c:pt>
                <c:pt idx="423">
                  <c:v>0.14692213800737</c:v>
                </c:pt>
                <c:pt idx="424">
                  <c:v>9.6548754616100227E-2</c:v>
                </c:pt>
                <c:pt idx="425">
                  <c:v>0.10935426525840726</c:v>
                </c:pt>
                <c:pt idx="426">
                  <c:v>0.11430639737353235</c:v>
                </c:pt>
                <c:pt idx="427">
                  <c:v>5.5638040682775995E-2</c:v>
                </c:pt>
                <c:pt idx="428">
                  <c:v>6.7595858269732689E-2</c:v>
                </c:pt>
                <c:pt idx="429">
                  <c:v>1.7738497402816664E-2</c:v>
                </c:pt>
                <c:pt idx="430">
                  <c:v>-2.7754564073650879E-2</c:v>
                </c:pt>
                <c:pt idx="431">
                  <c:v>-1.3560065186006333E-2</c:v>
                </c:pt>
                <c:pt idx="432">
                  <c:v>-1.620073066941187E-2</c:v>
                </c:pt>
                <c:pt idx="433">
                  <c:v>3.3002822538866966E-2</c:v>
                </c:pt>
                <c:pt idx="434">
                  <c:v>3.231504088397226E-2</c:v>
                </c:pt>
                <c:pt idx="435">
                  <c:v>-2.960395822435934E-2</c:v>
                </c:pt>
                <c:pt idx="436">
                  <c:v>-6.6935576057392768E-2</c:v>
                </c:pt>
                <c:pt idx="437">
                  <c:v>-0.1284205561186329</c:v>
                </c:pt>
                <c:pt idx="438">
                  <c:v>-0.15984225945053271</c:v>
                </c:pt>
                <c:pt idx="439">
                  <c:v>-0.18991406633762845</c:v>
                </c:pt>
                <c:pt idx="440">
                  <c:v>-0.13412196211304744</c:v>
                </c:pt>
                <c:pt idx="441">
                  <c:v>-4.1547910629891278E-2</c:v>
                </c:pt>
                <c:pt idx="442">
                  <c:v>3.2268173243548432E-3</c:v>
                </c:pt>
                <c:pt idx="443">
                  <c:v>-1.9916861598998754E-2</c:v>
                </c:pt>
                <c:pt idx="444">
                  <c:v>-5.9214931049517645E-2</c:v>
                </c:pt>
                <c:pt idx="445">
                  <c:v>-2.0567918656611336E-2</c:v>
                </c:pt>
                <c:pt idx="446">
                  <c:v>-1.2194300091127642E-2</c:v>
                </c:pt>
                <c:pt idx="447">
                  <c:v>-2.2708072407162154E-2</c:v>
                </c:pt>
                <c:pt idx="448">
                  <c:v>-1.5161754227076953E-3</c:v>
                </c:pt>
                <c:pt idx="449">
                  <c:v>0.16603516389985828</c:v>
                </c:pt>
                <c:pt idx="450">
                  <c:v>4.0993604943654081E-2</c:v>
                </c:pt>
                <c:pt idx="451">
                  <c:v>2.0169661982838604E-2</c:v>
                </c:pt>
                <c:pt idx="452">
                  <c:v>1.2745815051251613E-2</c:v>
                </c:pt>
                <c:pt idx="453">
                  <c:v>0.14361374990825401</c:v>
                </c:pt>
                <c:pt idx="454">
                  <c:v>7.1605113342387117E-2</c:v>
                </c:pt>
                <c:pt idx="455">
                  <c:v>7.1690250302055281E-2</c:v>
                </c:pt>
                <c:pt idx="456">
                  <c:v>2.7569435199906667E-2</c:v>
                </c:pt>
                <c:pt idx="457">
                  <c:v>6.6846729778600638E-3</c:v>
                </c:pt>
                <c:pt idx="458">
                  <c:v>-2.156788605117687E-2</c:v>
                </c:pt>
                <c:pt idx="459">
                  <c:v>-5.6869677736242706E-2</c:v>
                </c:pt>
                <c:pt idx="460">
                  <c:v>-9.3722947642441129E-2</c:v>
                </c:pt>
                <c:pt idx="461">
                  <c:v>-0.14474797181185806</c:v>
                </c:pt>
                <c:pt idx="462">
                  <c:v>-3.7953166218784085E-2</c:v>
                </c:pt>
                <c:pt idx="463">
                  <c:v>-3.9089488327848018E-2</c:v>
                </c:pt>
                <c:pt idx="464">
                  <c:v>-1.3652288863133419E-2</c:v>
                </c:pt>
                <c:pt idx="465">
                  <c:v>-7.7900410250352908E-2</c:v>
                </c:pt>
                <c:pt idx="466">
                  <c:v>-5.2516010382929044E-2</c:v>
                </c:pt>
                <c:pt idx="467">
                  <c:v>8.9496763218643915E-2</c:v>
                </c:pt>
                <c:pt idx="468">
                  <c:v>0.37066471565785247</c:v>
                </c:pt>
                <c:pt idx="469">
                  <c:v>0.15720473117977757</c:v>
                </c:pt>
                <c:pt idx="470">
                  <c:v>0.1355241720354351</c:v>
                </c:pt>
                <c:pt idx="471">
                  <c:v>0.11387846643951738</c:v>
                </c:pt>
                <c:pt idx="472">
                  <c:v>4.9224838282720486E-2</c:v>
                </c:pt>
                <c:pt idx="473">
                  <c:v>6.6600623044863437E-4</c:v>
                </c:pt>
                <c:pt idx="474">
                  <c:v>7.9139145532331426E-3</c:v>
                </c:pt>
                <c:pt idx="475">
                  <c:v>-1.6144360473101409E-2</c:v>
                </c:pt>
                <c:pt idx="476">
                  <c:v>-1.469244898578064E-2</c:v>
                </c:pt>
                <c:pt idx="477">
                  <c:v>0.11134499775373176</c:v>
                </c:pt>
                <c:pt idx="478">
                  <c:v>0.1930481228178402</c:v>
                </c:pt>
                <c:pt idx="479">
                  <c:v>0.10668793800604469</c:v>
                </c:pt>
                <c:pt idx="480">
                  <c:v>3.5017326807895238E-2</c:v>
                </c:pt>
                <c:pt idx="481">
                  <c:v>-3.2026695274490286E-2</c:v>
                </c:pt>
                <c:pt idx="482">
                  <c:v>-4.4310169471310633E-2</c:v>
                </c:pt>
                <c:pt idx="483">
                  <c:v>-4.5920485434702722E-2</c:v>
                </c:pt>
                <c:pt idx="484">
                  <c:v>-3.2149988361962263E-2</c:v>
                </c:pt>
                <c:pt idx="485">
                  <c:v>-4.7284801877482525E-2</c:v>
                </c:pt>
                <c:pt idx="486">
                  <c:v>-8.5608624436493974E-3</c:v>
                </c:pt>
                <c:pt idx="487">
                  <c:v>-4.6800975672241805E-2</c:v>
                </c:pt>
                <c:pt idx="488">
                  <c:v>5.6836904183734674E-2</c:v>
                </c:pt>
                <c:pt idx="489">
                  <c:v>1.9192242834383408E-2</c:v>
                </c:pt>
                <c:pt idx="490">
                  <c:v>2.1611662432096231E-2</c:v>
                </c:pt>
                <c:pt idx="491">
                  <c:v>2.8168762544206295E-2</c:v>
                </c:pt>
                <c:pt idx="492">
                  <c:v>-3.8294190809279385E-2</c:v>
                </c:pt>
                <c:pt idx="493">
                  <c:v>-4.0394897861912131E-2</c:v>
                </c:pt>
                <c:pt idx="494">
                  <c:v>-0.10207259224049188</c:v>
                </c:pt>
                <c:pt idx="495">
                  <c:v>-0.15958502071744307</c:v>
                </c:pt>
                <c:pt idx="496">
                  <c:v>-0.26911991275738473</c:v>
                </c:pt>
                <c:pt idx="497">
                  <c:v>-5.9099640645734204E-2</c:v>
                </c:pt>
                <c:pt idx="498">
                  <c:v>1.1439568031649635E-2</c:v>
                </c:pt>
                <c:pt idx="499">
                  <c:v>0.13814760205711496</c:v>
                </c:pt>
                <c:pt idx="500">
                  <c:v>0.1198382211279012</c:v>
                </c:pt>
                <c:pt idx="501">
                  <c:v>4.9240717595772129E-2</c:v>
                </c:pt>
                <c:pt idx="502">
                  <c:v>3.2612943915417025E-2</c:v>
                </c:pt>
                <c:pt idx="503">
                  <c:v>3.9222529583973403E-2</c:v>
                </c:pt>
                <c:pt idx="504">
                  <c:v>2.6773694137939082E-3</c:v>
                </c:pt>
                <c:pt idx="505">
                  <c:v>2.5264951886847884E-2</c:v>
                </c:pt>
                <c:pt idx="506">
                  <c:v>2.2054560586705252E-3</c:v>
                </c:pt>
                <c:pt idx="507">
                  <c:v>3.7767323382966109E-2</c:v>
                </c:pt>
                <c:pt idx="508">
                  <c:v>-1.9931279470107668E-2</c:v>
                </c:pt>
                <c:pt idx="509">
                  <c:v>-2.7973124079952415E-2</c:v>
                </c:pt>
                <c:pt idx="510">
                  <c:v>-5.0498427049119686E-2</c:v>
                </c:pt>
                <c:pt idx="511">
                  <c:v>-0.10549439252987516</c:v>
                </c:pt>
                <c:pt idx="512">
                  <c:v>-9.59981909234362E-2</c:v>
                </c:pt>
                <c:pt idx="513">
                  <c:v>-0.24921281306320656</c:v>
                </c:pt>
                <c:pt idx="514">
                  <c:v>-0.15478668052902872</c:v>
                </c:pt>
                <c:pt idx="515">
                  <c:v>-2.1963274877019073E-2</c:v>
                </c:pt>
                <c:pt idx="516">
                  <c:v>-0.10208163309117615</c:v>
                </c:pt>
                <c:pt idx="517">
                  <c:v>-7.1540359862225969E-2</c:v>
                </c:pt>
                <c:pt idx="518">
                  <c:v>-7.3904375415854748E-2</c:v>
                </c:pt>
                <c:pt idx="519">
                  <c:v>-2.9596042806514775E-2</c:v>
                </c:pt>
                <c:pt idx="520">
                  <c:v>-6.7897569346594161E-2</c:v>
                </c:pt>
                <c:pt idx="521">
                  <c:v>-0.11557962774567038</c:v>
                </c:pt>
                <c:pt idx="522">
                  <c:v>-1.8315704860812024E-2</c:v>
                </c:pt>
                <c:pt idx="523">
                  <c:v>1.306128879131736E-2</c:v>
                </c:pt>
                <c:pt idx="524">
                  <c:v>5.2096222066745801E-2</c:v>
                </c:pt>
                <c:pt idx="525">
                  <c:v>-7.057874069375681E-3</c:v>
                </c:pt>
                <c:pt idx="526">
                  <c:v>-1.9337024207404226E-16</c:v>
                </c:pt>
                <c:pt idx="527">
                  <c:v>4.0246239625959905E-2</c:v>
                </c:pt>
                <c:pt idx="528">
                  <c:v>4.1779696287217304E-2</c:v>
                </c:pt>
                <c:pt idx="529">
                  <c:v>4.2720395716526582E-2</c:v>
                </c:pt>
                <c:pt idx="530">
                  <c:v>8.3811074263318172E-2</c:v>
                </c:pt>
                <c:pt idx="531">
                  <c:v>0.35605163183875665</c:v>
                </c:pt>
                <c:pt idx="532">
                  <c:v>0.12839102182312445</c:v>
                </c:pt>
                <c:pt idx="533">
                  <c:v>0.15522537995287983</c:v>
                </c:pt>
                <c:pt idx="534">
                  <c:v>-7.7126662439788926E-3</c:v>
                </c:pt>
                <c:pt idx="535">
                  <c:v>-3.9983962462599242E-2</c:v>
                </c:pt>
                <c:pt idx="536">
                  <c:v>-4.8858463651652841E-2</c:v>
                </c:pt>
                <c:pt idx="537">
                  <c:v>-2.4025915261626979E-2</c:v>
                </c:pt>
                <c:pt idx="538">
                  <c:v>-8.6993302421697997E-3</c:v>
                </c:pt>
                <c:pt idx="539">
                  <c:v>-3.6113895818821497E-2</c:v>
                </c:pt>
                <c:pt idx="540">
                  <c:v>-6.7841436511424533E-2</c:v>
                </c:pt>
                <c:pt idx="541">
                  <c:v>9.4748824635103573E-3</c:v>
                </c:pt>
                <c:pt idx="542">
                  <c:v>-4.6978501794065347E-2</c:v>
                </c:pt>
                <c:pt idx="543">
                  <c:v>2.8310741262145157E-2</c:v>
                </c:pt>
                <c:pt idx="544">
                  <c:v>7.0935645132817138E-2</c:v>
                </c:pt>
                <c:pt idx="545">
                  <c:v>-3.2940552784414649E-2</c:v>
                </c:pt>
                <c:pt idx="546">
                  <c:v>3.4992084915473707E-3</c:v>
                </c:pt>
                <c:pt idx="547">
                  <c:v>6.6835877154792139E-2</c:v>
                </c:pt>
                <c:pt idx="548">
                  <c:v>9.9250058254715581E-3</c:v>
                </c:pt>
                <c:pt idx="549">
                  <c:v>3.1459087760220207E-3</c:v>
                </c:pt>
                <c:pt idx="550">
                  <c:v>9.5765011779152046E-3</c:v>
                </c:pt>
                <c:pt idx="551">
                  <c:v>-1.6505533499836904E-2</c:v>
                </c:pt>
                <c:pt idx="552">
                  <c:v>-1.2025583227488885E-2</c:v>
                </c:pt>
                <c:pt idx="553">
                  <c:v>-4.6842853023435362E-2</c:v>
                </c:pt>
                <c:pt idx="554">
                  <c:v>0</c:v>
                </c:pt>
                <c:pt idx="555">
                  <c:v>-1.5827754624904006E-2</c:v>
                </c:pt>
                <c:pt idx="556">
                  <c:v>-6.9754054664791509E-3</c:v>
                </c:pt>
                <c:pt idx="557">
                  <c:v>-8.6987392487887609E-3</c:v>
                </c:pt>
                <c:pt idx="558">
                  <c:v>-4.2838552230647841E-3</c:v>
                </c:pt>
                <c:pt idx="559">
                  <c:v>-1.1649505363918129E-2</c:v>
                </c:pt>
                <c:pt idx="560">
                  <c:v>0</c:v>
                </c:pt>
                <c:pt idx="561">
                  <c:v>-0.11658165578607055</c:v>
                </c:pt>
                <c:pt idx="562">
                  <c:v>-6.350864112271136E-2</c:v>
                </c:pt>
                <c:pt idx="563">
                  <c:v>-6.4126331344833046E-2</c:v>
                </c:pt>
                <c:pt idx="564">
                  <c:v>-0.20179512834887869</c:v>
                </c:pt>
                <c:pt idx="565">
                  <c:v>5.9562547919943309E-2</c:v>
                </c:pt>
                <c:pt idx="566">
                  <c:v>2.8371547370930564E-2</c:v>
                </c:pt>
                <c:pt idx="567">
                  <c:v>-6.7856379263569022E-2</c:v>
                </c:pt>
                <c:pt idx="568">
                  <c:v>6.7725725531080534E-3</c:v>
                </c:pt>
                <c:pt idx="569">
                  <c:v>4.1520977312673131E-2</c:v>
                </c:pt>
                <c:pt idx="570">
                  <c:v>-1.1006349778254343E-2</c:v>
                </c:pt>
                <c:pt idx="571">
                  <c:v>-9.3060486863234967E-2</c:v>
                </c:pt>
                <c:pt idx="572">
                  <c:v>-3.1735011827171554E-2</c:v>
                </c:pt>
                <c:pt idx="573">
                  <c:v>9.4715520061212866E-2</c:v>
                </c:pt>
                <c:pt idx="574">
                  <c:v>3.3291833152124709E-2</c:v>
                </c:pt>
                <c:pt idx="575">
                  <c:v>-2.9058174839842282E-2</c:v>
                </c:pt>
                <c:pt idx="576">
                  <c:v>-6.3757032084143295E-2</c:v>
                </c:pt>
                <c:pt idx="577">
                  <c:v>-7.8154747813680592E-2</c:v>
                </c:pt>
                <c:pt idx="578">
                  <c:v>0</c:v>
                </c:pt>
                <c:pt idx="579">
                  <c:v>6.4570754665504493E-2</c:v>
                </c:pt>
                <c:pt idx="580">
                  <c:v>9.0715694703088046E-2</c:v>
                </c:pt>
                <c:pt idx="581">
                  <c:v>-1.0966210810145727E-2</c:v>
                </c:pt>
                <c:pt idx="582">
                  <c:v>0.58989605435237591</c:v>
                </c:pt>
                <c:pt idx="583">
                  <c:v>0.15830423498740051</c:v>
                </c:pt>
                <c:pt idx="584">
                  <c:v>0.16335328714745612</c:v>
                </c:pt>
                <c:pt idx="585">
                  <c:v>0.10116834395228741</c:v>
                </c:pt>
                <c:pt idx="586">
                  <c:v>0.16430292100616983</c:v>
                </c:pt>
                <c:pt idx="587">
                  <c:v>0.17953536161733963</c:v>
                </c:pt>
                <c:pt idx="588">
                  <c:v>8.3943735767138983E-2</c:v>
                </c:pt>
                <c:pt idx="589">
                  <c:v>5.5569852879735517E-2</c:v>
                </c:pt>
                <c:pt idx="590">
                  <c:v>1.4106252859907251E-2</c:v>
                </c:pt>
                <c:pt idx="591">
                  <c:v>9.3956078607079722E-3</c:v>
                </c:pt>
                <c:pt idx="592">
                  <c:v>-1.2754203713378485E-2</c:v>
                </c:pt>
                <c:pt idx="593">
                  <c:v>-7.8959888115786553E-2</c:v>
                </c:pt>
                <c:pt idx="594">
                  <c:v>-0.11147794784337749</c:v>
                </c:pt>
                <c:pt idx="595">
                  <c:v>-7.781639142563751E-2</c:v>
                </c:pt>
                <c:pt idx="596">
                  <c:v>-5.0101578723138723E-2</c:v>
                </c:pt>
                <c:pt idx="597">
                  <c:v>-6.6441705444533358E-2</c:v>
                </c:pt>
                <c:pt idx="598">
                  <c:v>-3.4816456059107152E-2</c:v>
                </c:pt>
                <c:pt idx="599">
                  <c:v>-2.9123554026395906E-2</c:v>
                </c:pt>
                <c:pt idx="600">
                  <c:v>-3.7223835202261815E-2</c:v>
                </c:pt>
                <c:pt idx="601">
                  <c:v>-0.14001700384054161</c:v>
                </c:pt>
                <c:pt idx="602">
                  <c:v>3.3190238784310371E-3</c:v>
                </c:pt>
                <c:pt idx="603">
                  <c:v>-7.3841464312899147E-3</c:v>
                </c:pt>
                <c:pt idx="604">
                  <c:v>1.3680021009244576</c:v>
                </c:pt>
                <c:pt idx="605">
                  <c:v>0.38619654640273554</c:v>
                </c:pt>
                <c:pt idx="606">
                  <c:v>0.23156778370836473</c:v>
                </c:pt>
                <c:pt idx="607">
                  <c:v>0.19608072197647011</c:v>
                </c:pt>
                <c:pt idx="608">
                  <c:v>0.19982170859738391</c:v>
                </c:pt>
                <c:pt idx="609">
                  <c:v>0.15206851483691933</c:v>
                </c:pt>
                <c:pt idx="610">
                  <c:v>0.10810681400826282</c:v>
                </c:pt>
                <c:pt idx="611">
                  <c:v>5.9611107663828405E-2</c:v>
                </c:pt>
                <c:pt idx="612">
                  <c:v>3.3671795816147231E-2</c:v>
                </c:pt>
                <c:pt idx="613">
                  <c:v>7.710076341109609E-3</c:v>
                </c:pt>
                <c:pt idx="614">
                  <c:v>-7.038187989093613E-3</c:v>
                </c:pt>
                <c:pt idx="615">
                  <c:v>1.2749587001292548E-4</c:v>
                </c:pt>
                <c:pt idx="616">
                  <c:v>-6.5239391175279104E-3</c:v>
                </c:pt>
                <c:pt idx="617">
                  <c:v>-3.2766097766635506E-2</c:v>
                </c:pt>
                <c:pt idx="618">
                  <c:v>-5.1141198444253209E-2</c:v>
                </c:pt>
                <c:pt idx="619">
                  <c:v>-7.5016963136725706E-2</c:v>
                </c:pt>
                <c:pt idx="620">
                  <c:v>-9.6743587184027091E-2</c:v>
                </c:pt>
                <c:pt idx="621">
                  <c:v>-0.15825086697613872</c:v>
                </c:pt>
                <c:pt idx="622">
                  <c:v>-0.27695607476301604</c:v>
                </c:pt>
                <c:pt idx="623">
                  <c:v>-0.43701841756761178</c:v>
                </c:pt>
                <c:pt idx="624">
                  <c:v>9.216353312129226E-2</c:v>
                </c:pt>
                <c:pt idx="625">
                  <c:v>0.15097701194762969</c:v>
                </c:pt>
                <c:pt idx="626">
                  <c:v>5.6701541119666493E-2</c:v>
                </c:pt>
                <c:pt idx="627">
                  <c:v>2.2057223614770641E-2</c:v>
                </c:pt>
                <c:pt idx="628">
                  <c:v>-5.1684476431070166E-2</c:v>
                </c:pt>
                <c:pt idx="629">
                  <c:v>-8.402751265627495E-2</c:v>
                </c:pt>
                <c:pt idx="630">
                  <c:v>-9.6559470158752256E-2</c:v>
                </c:pt>
                <c:pt idx="631">
                  <c:v>-8.7078919380449732E-2</c:v>
                </c:pt>
                <c:pt idx="632">
                  <c:v>-0.12583599425935624</c:v>
                </c:pt>
                <c:pt idx="633">
                  <c:v>-9.1695382730947753E-2</c:v>
                </c:pt>
                <c:pt idx="634">
                  <c:v>-8.6620053409882963E-2</c:v>
                </c:pt>
                <c:pt idx="635">
                  <c:v>-0.14000509248574752</c:v>
                </c:pt>
                <c:pt idx="636">
                  <c:v>-0.21645402525322405</c:v>
                </c:pt>
                <c:pt idx="637">
                  <c:v>-0.22223719670304706</c:v>
                </c:pt>
                <c:pt idx="638">
                  <c:v>-7.8411785049808336E-2</c:v>
                </c:pt>
                <c:pt idx="639">
                  <c:v>-0.1200092188843892</c:v>
                </c:pt>
                <c:pt idx="640">
                  <c:v>-9.5318356626181946E-2</c:v>
                </c:pt>
                <c:pt idx="641">
                  <c:v>-5.8394766659200383E-2</c:v>
                </c:pt>
                <c:pt idx="642">
                  <c:v>-0.12724293984236343</c:v>
                </c:pt>
                <c:pt idx="643">
                  <c:v>-3.6093283349052888E-2</c:v>
                </c:pt>
                <c:pt idx="644">
                  <c:v>7.0945148186575338E-2</c:v>
                </c:pt>
                <c:pt idx="645">
                  <c:v>-9.0542071491928861E-2</c:v>
                </c:pt>
                <c:pt idx="646">
                  <c:v>0.46832516881847031</c:v>
                </c:pt>
                <c:pt idx="647">
                  <c:v>0.42711401113623548</c:v>
                </c:pt>
                <c:pt idx="648">
                  <c:v>0.16831263182822159</c:v>
                </c:pt>
                <c:pt idx="649">
                  <c:v>3.9416447418354539E-2</c:v>
                </c:pt>
                <c:pt idx="650">
                  <c:v>-1.9087846450207203E-2</c:v>
                </c:pt>
                <c:pt idx="651">
                  <c:v>5.2585150307675355E-2</c:v>
                </c:pt>
                <c:pt idx="652">
                  <c:v>5.9756348405805862E-2</c:v>
                </c:pt>
                <c:pt idx="653">
                  <c:v>3.644446227558705E-2</c:v>
                </c:pt>
                <c:pt idx="654">
                  <c:v>1.5114669839156485E-2</c:v>
                </c:pt>
                <c:pt idx="655">
                  <c:v>4.2214582359978443E-2</c:v>
                </c:pt>
                <c:pt idx="656">
                  <c:v>-1.3510509493017454E-2</c:v>
                </c:pt>
                <c:pt idx="657">
                  <c:v>-1.5873711928563447E-2</c:v>
                </c:pt>
                <c:pt idx="658">
                  <c:v>-5.1467869661610481E-2</c:v>
                </c:pt>
                <c:pt idx="659">
                  <c:v>-3.1773012345657443E-2</c:v>
                </c:pt>
                <c:pt idx="660">
                  <c:v>9.9832060297165778E-3</c:v>
                </c:pt>
                <c:pt idx="661">
                  <c:v>7.0358766966692535E-2</c:v>
                </c:pt>
                <c:pt idx="662">
                  <c:v>-5.8459527645538467E-2</c:v>
                </c:pt>
                <c:pt idx="663">
                  <c:v>-0.12861369488590599</c:v>
                </c:pt>
                <c:pt idx="664">
                  <c:v>-0.10573701728094211</c:v>
                </c:pt>
                <c:pt idx="665">
                  <c:v>-0.10899378143929492</c:v>
                </c:pt>
                <c:pt idx="666">
                  <c:v>1.65062555269909E-2</c:v>
                </c:pt>
                <c:pt idx="667">
                  <c:v>5.6248027631460844E-3</c:v>
                </c:pt>
                <c:pt idx="668">
                  <c:v>-4.0493784225607435E-3</c:v>
                </c:pt>
                <c:pt idx="669">
                  <c:v>-4.9664574707107709E-2</c:v>
                </c:pt>
                <c:pt idx="670">
                  <c:v>-0.16402638137619113</c:v>
                </c:pt>
                <c:pt idx="671">
                  <c:v>-2.5720462000378475E-2</c:v>
                </c:pt>
                <c:pt idx="672">
                  <c:v>-1.6591044298488594E-2</c:v>
                </c:pt>
                <c:pt idx="673">
                  <c:v>9.4475278139275285E-3</c:v>
                </c:pt>
                <c:pt idx="674">
                  <c:v>-2.0775588639524997E-2</c:v>
                </c:pt>
                <c:pt idx="675">
                  <c:v>5.9450703239823889E-3</c:v>
                </c:pt>
                <c:pt idx="676">
                  <c:v>1.1429825800474977E-2</c:v>
                </c:pt>
                <c:pt idx="677">
                  <c:v>3.80647014266009E-2</c:v>
                </c:pt>
                <c:pt idx="678">
                  <c:v>-1.7410820877594348E-2</c:v>
                </c:pt>
                <c:pt idx="679">
                  <c:v>1.1873952390682806E-2</c:v>
                </c:pt>
                <c:pt idx="680">
                  <c:v>-4.2778835990812714E-4</c:v>
                </c:pt>
                <c:pt idx="681">
                  <c:v>-8.1214728321260088E-2</c:v>
                </c:pt>
                <c:pt idx="682">
                  <c:v>-3.5618117269498213E-2</c:v>
                </c:pt>
                <c:pt idx="683">
                  <c:v>-7.4746549179209865E-2</c:v>
                </c:pt>
                <c:pt idx="684">
                  <c:v>-4.4609808472597948E-2</c:v>
                </c:pt>
                <c:pt idx="685">
                  <c:v>-3.6141756228941328E-2</c:v>
                </c:pt>
                <c:pt idx="686">
                  <c:v>0.15063620372283848</c:v>
                </c:pt>
                <c:pt idx="687">
                  <c:v>0</c:v>
                </c:pt>
                <c:pt idx="688">
                  <c:v>0.20098929495306339</c:v>
                </c:pt>
                <c:pt idx="689">
                  <c:v>6.5323369240741433E-2</c:v>
                </c:pt>
                <c:pt idx="690">
                  <c:v>5.5916641181533278E-2</c:v>
                </c:pt>
                <c:pt idx="691">
                  <c:v>2.9840484568372455E-3</c:v>
                </c:pt>
                <c:pt idx="692">
                  <c:v>-1.7320968646679744E-2</c:v>
                </c:pt>
                <c:pt idx="693">
                  <c:v>1.7260668121815904E-2</c:v>
                </c:pt>
                <c:pt idx="694">
                  <c:v>4.6247493480184795E-2</c:v>
                </c:pt>
                <c:pt idx="695">
                  <c:v>-3.2039093286011414E-2</c:v>
                </c:pt>
                <c:pt idx="696">
                  <c:v>-7.8166179673931607E-2</c:v>
                </c:pt>
                <c:pt idx="697">
                  <c:v>-0.14513426325928441</c:v>
                </c:pt>
                <c:pt idx="698">
                  <c:v>-2.6651363974784435E-2</c:v>
                </c:pt>
                <c:pt idx="699">
                  <c:v>0.25728161726479259</c:v>
                </c:pt>
                <c:pt idx="700">
                  <c:v>0.2133889653164045</c:v>
                </c:pt>
                <c:pt idx="701">
                  <c:v>6.4013500160294126E-2</c:v>
                </c:pt>
                <c:pt idx="702">
                  <c:v>8.5661781488744454E-2</c:v>
                </c:pt>
                <c:pt idx="703">
                  <c:v>0.1942487439558811</c:v>
                </c:pt>
                <c:pt idx="704">
                  <c:v>0.13316510476976662</c:v>
                </c:pt>
                <c:pt idx="705">
                  <c:v>0.23524459272724796</c:v>
                </c:pt>
                <c:pt idx="706">
                  <c:v>0.17876290345600301</c:v>
                </c:pt>
                <c:pt idx="707">
                  <c:v>7.3707985667636255E-2</c:v>
                </c:pt>
                <c:pt idx="708">
                  <c:v>0.11207755733515067</c:v>
                </c:pt>
                <c:pt idx="709">
                  <c:v>9.2670991557754878E-2</c:v>
                </c:pt>
                <c:pt idx="710">
                  <c:v>6.8360962145608717E-2</c:v>
                </c:pt>
                <c:pt idx="711">
                  <c:v>-1.0042306286896742E-2</c:v>
                </c:pt>
                <c:pt idx="712">
                  <c:v>-1.1428168492774268E-2</c:v>
                </c:pt>
                <c:pt idx="713">
                  <c:v>3.5811984522477684E-2</c:v>
                </c:pt>
                <c:pt idx="714">
                  <c:v>-1.332730476364843E-3</c:v>
                </c:pt>
                <c:pt idx="715">
                  <c:v>-1.7843331038050612E-2</c:v>
                </c:pt>
                <c:pt idx="716">
                  <c:v>-5.2111375718898588E-2</c:v>
                </c:pt>
                <c:pt idx="717">
                  <c:v>-0.10922194412737195</c:v>
                </c:pt>
                <c:pt idx="718">
                  <c:v>-0.18654619304563774</c:v>
                </c:pt>
                <c:pt idx="719">
                  <c:v>-9.996265817092112E-2</c:v>
                </c:pt>
                <c:pt idx="720">
                  <c:v>-6.7805136756884946E-2</c:v>
                </c:pt>
                <c:pt idx="721">
                  <c:v>-0.17872248101167862</c:v>
                </c:pt>
                <c:pt idx="722">
                  <c:v>-0.19657851451975994</c:v>
                </c:pt>
                <c:pt idx="723">
                  <c:v>-0.16635977521725143</c:v>
                </c:pt>
                <c:pt idx="724">
                  <c:v>-0.18690608970665237</c:v>
                </c:pt>
                <c:pt idx="725">
                  <c:v>-2.4935631403264675E-2</c:v>
                </c:pt>
                <c:pt idx="726">
                  <c:v>-2.1901261670789231E-2</c:v>
                </c:pt>
                <c:pt idx="727">
                  <c:v>-5.1233764364072058E-2</c:v>
                </c:pt>
                <c:pt idx="728">
                  <c:v>-2.2453245350954939E-3</c:v>
                </c:pt>
                <c:pt idx="729">
                  <c:v>4.1051788916309014E-2</c:v>
                </c:pt>
                <c:pt idx="730">
                  <c:v>8.2586201851848909E-2</c:v>
                </c:pt>
                <c:pt idx="731">
                  <c:v>-0.15095849702540284</c:v>
                </c:pt>
                <c:pt idx="732">
                  <c:v>-2.9240832163912153E-2</c:v>
                </c:pt>
                <c:pt idx="733">
                  <c:v>8.4686516315051544E-2</c:v>
                </c:pt>
                <c:pt idx="734">
                  <c:v>2.6345076715547276E-2</c:v>
                </c:pt>
                <c:pt idx="735">
                  <c:v>6.8730361163304832E-2</c:v>
                </c:pt>
                <c:pt idx="736">
                  <c:v>7.1333822016458923E-2</c:v>
                </c:pt>
                <c:pt idx="737">
                  <c:v>4.4938043293149529E-2</c:v>
                </c:pt>
                <c:pt idx="738">
                  <c:v>1.5599827713260834E-2</c:v>
                </c:pt>
                <c:pt idx="739">
                  <c:v>3.5124454484378696E-2</c:v>
                </c:pt>
                <c:pt idx="740">
                  <c:v>-3.6854390504988961E-2</c:v>
                </c:pt>
                <c:pt idx="741">
                  <c:v>-5.0065329298220565E-2</c:v>
                </c:pt>
                <c:pt idx="742">
                  <c:v>8.0213276524430995E-3</c:v>
                </c:pt>
                <c:pt idx="743">
                  <c:v>-7.8840828460909687E-2</c:v>
                </c:pt>
                <c:pt idx="744">
                  <c:v>-2.9713616710243172E-2</c:v>
                </c:pt>
                <c:pt idx="745">
                  <c:v>-7.1747121327593644E-2</c:v>
                </c:pt>
                <c:pt idx="746">
                  <c:v>-9.8290629661112239E-2</c:v>
                </c:pt>
                <c:pt idx="747">
                  <c:v>0.15529569344794381</c:v>
                </c:pt>
                <c:pt idx="748">
                  <c:v>0.14615013178530895</c:v>
                </c:pt>
                <c:pt idx="749">
                  <c:v>0.23252573174828944</c:v>
                </c:pt>
                <c:pt idx="750">
                  <c:v>0.31556614789331072</c:v>
                </c:pt>
                <c:pt idx="751">
                  <c:v>8.7637493253343343E-2</c:v>
                </c:pt>
                <c:pt idx="752">
                  <c:v>0.12963116620189891</c:v>
                </c:pt>
                <c:pt idx="753">
                  <c:v>5.6356768851017439E-2</c:v>
                </c:pt>
                <c:pt idx="754">
                  <c:v>2.3768251143686241E-2</c:v>
                </c:pt>
                <c:pt idx="755">
                  <c:v>7.6491694387180773E-2</c:v>
                </c:pt>
                <c:pt idx="756">
                  <c:v>3.7477667961126941E-2</c:v>
                </c:pt>
                <c:pt idx="757">
                  <c:v>1.1603610373954416E-2</c:v>
                </c:pt>
                <c:pt idx="758">
                  <c:v>-3.6238032190898453E-2</c:v>
                </c:pt>
                <c:pt idx="759">
                  <c:v>-1.5713146198246965E-2</c:v>
                </c:pt>
                <c:pt idx="760">
                  <c:v>2.4406001342632471E-2</c:v>
                </c:pt>
                <c:pt idx="761">
                  <c:v>-1.4480362355216251E-2</c:v>
                </c:pt>
                <c:pt idx="762">
                  <c:v>-5.8189631252381815E-2</c:v>
                </c:pt>
                <c:pt idx="763">
                  <c:v>-1.0694591122824643E-2</c:v>
                </c:pt>
                <c:pt idx="764">
                  <c:v>-8.3731486481286019E-2</c:v>
                </c:pt>
                <c:pt idx="765">
                  <c:v>-0.14383027774635901</c:v>
                </c:pt>
                <c:pt idx="766">
                  <c:v>-0.22162724194874472</c:v>
                </c:pt>
                <c:pt idx="767">
                  <c:v>-0.11267353939517792</c:v>
                </c:pt>
                <c:pt idx="768">
                  <c:v>-0.13071059464299772</c:v>
                </c:pt>
                <c:pt idx="769">
                  <c:v>-7.5079694169714425E-2</c:v>
                </c:pt>
                <c:pt idx="770">
                  <c:v>-2.9180710297704911E-3</c:v>
                </c:pt>
                <c:pt idx="771">
                  <c:v>-9.6238959589647705E-2</c:v>
                </c:pt>
                <c:pt idx="772">
                  <c:v>-2.3937838252748426E-2</c:v>
                </c:pt>
                <c:pt idx="773">
                  <c:v>-0.13945732031792915</c:v>
                </c:pt>
                <c:pt idx="774">
                  <c:v>-0.23414501121297362</c:v>
                </c:pt>
                <c:pt idx="775">
                  <c:v>-5.3477283604584841E-2</c:v>
                </c:pt>
                <c:pt idx="776">
                  <c:v>-8.2917850338518145E-2</c:v>
                </c:pt>
                <c:pt idx="777">
                  <c:v>-8.1991525198843937E-2</c:v>
                </c:pt>
                <c:pt idx="778">
                  <c:v>0.33383473740386116</c:v>
                </c:pt>
                <c:pt idx="779">
                  <c:v>7.9531902292164919E-2</c:v>
                </c:pt>
                <c:pt idx="780">
                  <c:v>-5.576639107518119E-3</c:v>
                </c:pt>
                <c:pt idx="781">
                  <c:v>-3.4500752757987518E-3</c:v>
                </c:pt>
                <c:pt idx="782">
                  <c:v>1.7463740020388731E-2</c:v>
                </c:pt>
                <c:pt idx="783">
                  <c:v>5.2713034157611622E-3</c:v>
                </c:pt>
                <c:pt idx="784">
                  <c:v>-5.2436624798201876E-3</c:v>
                </c:pt>
                <c:pt idx="785">
                  <c:v>1.2257166867704127E-2</c:v>
                </c:pt>
                <c:pt idx="786">
                  <c:v>3.1346091444388975E-3</c:v>
                </c:pt>
                <c:pt idx="787">
                  <c:v>3.8585152278977686E-2</c:v>
                </c:pt>
                <c:pt idx="788">
                  <c:v>0.29603218130753534</c:v>
                </c:pt>
                <c:pt idx="789">
                  <c:v>0.17864925225044725</c:v>
                </c:pt>
                <c:pt idx="790">
                  <c:v>-2.2268959396457672E-16</c:v>
                </c:pt>
                <c:pt idx="791">
                  <c:v>-4.9025754751555383E-3</c:v>
                </c:pt>
                <c:pt idx="792">
                  <c:v>5.7102817381657303E-2</c:v>
                </c:pt>
                <c:pt idx="793">
                  <c:v>-6.1964826188664862E-2</c:v>
                </c:pt>
                <c:pt idx="794">
                  <c:v>5.9244994929984224E-2</c:v>
                </c:pt>
                <c:pt idx="795">
                  <c:v>0.31598914401911521</c:v>
                </c:pt>
                <c:pt idx="796">
                  <c:v>0.15005653744426095</c:v>
                </c:pt>
                <c:pt idx="797">
                  <c:v>6.9863268883883459E-2</c:v>
                </c:pt>
                <c:pt idx="798">
                  <c:v>2.3714308669723044E-2</c:v>
                </c:pt>
                <c:pt idx="799">
                  <c:v>3.2569801155269249E-3</c:v>
                </c:pt>
                <c:pt idx="800">
                  <c:v>-8.9906950376304783E-4</c:v>
                </c:pt>
                <c:pt idx="801">
                  <c:v>2.3598643210665155E-4</c:v>
                </c:pt>
                <c:pt idx="802">
                  <c:v>2.1461223145993261E-3</c:v>
                </c:pt>
                <c:pt idx="803">
                  <c:v>8.8507992810609448E-3</c:v>
                </c:pt>
                <c:pt idx="804">
                  <c:v>1.6007375644564184E-2</c:v>
                </c:pt>
                <c:pt idx="805">
                  <c:v>-4.2663597523728957E-3</c:v>
                </c:pt>
                <c:pt idx="806">
                  <c:v>7.5374409699495925E-4</c:v>
                </c:pt>
                <c:pt idx="807">
                  <c:v>-1.300153437761142E-2</c:v>
                </c:pt>
                <c:pt idx="808">
                  <c:v>-6.9435904377647878E-2</c:v>
                </c:pt>
                <c:pt idx="809">
                  <c:v>-9.2713587356932331E-2</c:v>
                </c:pt>
                <c:pt idx="810">
                  <c:v>1.4244726228200937E-2</c:v>
                </c:pt>
                <c:pt idx="811">
                  <c:v>3.8852340802876064E-3</c:v>
                </c:pt>
                <c:pt idx="812">
                  <c:v>-2.8874188389416858E-2</c:v>
                </c:pt>
                <c:pt idx="813">
                  <c:v>5.4229013763902843E-2</c:v>
                </c:pt>
                <c:pt idx="814">
                  <c:v>7.4944322444411349E-2</c:v>
                </c:pt>
                <c:pt idx="815">
                  <c:v>-1.9067347093196865E-2</c:v>
                </c:pt>
                <c:pt idx="816">
                  <c:v>4.9619565650364107E-2</c:v>
                </c:pt>
                <c:pt idx="817">
                  <c:v>5.3423581254566869E-3</c:v>
                </c:pt>
                <c:pt idx="818">
                  <c:v>5.2675392027041537E-3</c:v>
                </c:pt>
                <c:pt idx="819">
                  <c:v>-1.1726739715501347E-2</c:v>
                </c:pt>
                <c:pt idx="820">
                  <c:v>2.3168089989982061E-2</c:v>
                </c:pt>
                <c:pt idx="821">
                  <c:v>2.0573125334295929E-2</c:v>
                </c:pt>
                <c:pt idx="822">
                  <c:v>-9.1714023691018224E-3</c:v>
                </c:pt>
                <c:pt idx="823">
                  <c:v>-7.2777740254761844E-2</c:v>
                </c:pt>
                <c:pt idx="824">
                  <c:v>-0.10915525291075966</c:v>
                </c:pt>
                <c:pt idx="825">
                  <c:v>-0.1133641519396742</c:v>
                </c:pt>
                <c:pt idx="826">
                  <c:v>-0.15440939931940045</c:v>
                </c:pt>
                <c:pt idx="827">
                  <c:v>-0.13595132643870628</c:v>
                </c:pt>
                <c:pt idx="828">
                  <c:v>-0.14005541348019265</c:v>
                </c:pt>
                <c:pt idx="829">
                  <c:v>-0.17129391955021997</c:v>
                </c:pt>
                <c:pt idx="830">
                  <c:v>-0.11091836098331084</c:v>
                </c:pt>
                <c:pt idx="831">
                  <c:v>-0.26673814136271007</c:v>
                </c:pt>
                <c:pt idx="832">
                  <c:v>-2.0657468188807218E-2</c:v>
                </c:pt>
                <c:pt idx="833">
                  <c:v>1.1949292342277439E-2</c:v>
                </c:pt>
                <c:pt idx="834">
                  <c:v>0.10851408131997826</c:v>
                </c:pt>
                <c:pt idx="835">
                  <c:v>8.6891544614449631E-2</c:v>
                </c:pt>
                <c:pt idx="836">
                  <c:v>-3.6690849327121876E-2</c:v>
                </c:pt>
                <c:pt idx="837">
                  <c:v>-4.4426094572257921E-2</c:v>
                </c:pt>
                <c:pt idx="838">
                  <c:v>3.9756297102690324E-2</c:v>
                </c:pt>
                <c:pt idx="839">
                  <c:v>5.916393111634605E-3</c:v>
                </c:pt>
                <c:pt idx="840">
                  <c:v>-3.0136262946975807E-3</c:v>
                </c:pt>
                <c:pt idx="841">
                  <c:v>0.22575389017955666</c:v>
                </c:pt>
                <c:pt idx="842">
                  <c:v>0.14793236867297885</c:v>
                </c:pt>
                <c:pt idx="843">
                  <c:v>7.9604488584635244E-2</c:v>
                </c:pt>
                <c:pt idx="844">
                  <c:v>0.21026196016202919</c:v>
                </c:pt>
                <c:pt idx="845">
                  <c:v>0.2565732165713922</c:v>
                </c:pt>
                <c:pt idx="846">
                  <c:v>4.9616521156058177E-2</c:v>
                </c:pt>
                <c:pt idx="847">
                  <c:v>3.9871830928470395E-2</c:v>
                </c:pt>
                <c:pt idx="848">
                  <c:v>8.6818199958211273E-2</c:v>
                </c:pt>
                <c:pt idx="849">
                  <c:v>0.12452773716427361</c:v>
                </c:pt>
                <c:pt idx="850">
                  <c:v>0.18151717961885375</c:v>
                </c:pt>
                <c:pt idx="851">
                  <c:v>9.2081863072634912E-2</c:v>
                </c:pt>
                <c:pt idx="852">
                  <c:v>3.9787655240906501E-2</c:v>
                </c:pt>
                <c:pt idx="853">
                  <c:v>-6.0718407480928448E-3</c:v>
                </c:pt>
                <c:pt idx="854">
                  <c:v>2.5274116066377014E-2</c:v>
                </c:pt>
                <c:pt idx="855">
                  <c:v>-7.4092246633432216E-4</c:v>
                </c:pt>
                <c:pt idx="856">
                  <c:v>-8.3057551601260618E-2</c:v>
                </c:pt>
                <c:pt idx="857">
                  <c:v>-8.1036196045046471E-2</c:v>
                </c:pt>
                <c:pt idx="858">
                  <c:v>-3.7433960232697135E-2</c:v>
                </c:pt>
                <c:pt idx="859">
                  <c:v>2.5581151069040999E-2</c:v>
                </c:pt>
                <c:pt idx="860">
                  <c:v>-1.1952360480161439E-2</c:v>
                </c:pt>
                <c:pt idx="861">
                  <c:v>2.2929806291710011E-2</c:v>
                </c:pt>
                <c:pt idx="862">
                  <c:v>3.0297983183397117E-2</c:v>
                </c:pt>
                <c:pt idx="863">
                  <c:v>1.1020452847309242E-2</c:v>
                </c:pt>
                <c:pt idx="864">
                  <c:v>3.4943764650126274E-2</c:v>
                </c:pt>
                <c:pt idx="865">
                  <c:v>4.6642362157468514E-3</c:v>
                </c:pt>
                <c:pt idx="866">
                  <c:v>1.5693365388059974E-2</c:v>
                </c:pt>
                <c:pt idx="867">
                  <c:v>3.0683030397172562E-2</c:v>
                </c:pt>
                <c:pt idx="868">
                  <c:v>-1.1165302744517691E-2</c:v>
                </c:pt>
                <c:pt idx="869">
                  <c:v>-2.864224411074939E-2</c:v>
                </c:pt>
                <c:pt idx="870">
                  <c:v>-7.5752135899505302E-2</c:v>
                </c:pt>
                <c:pt idx="871">
                  <c:v>-7.7223955741185457E-2</c:v>
                </c:pt>
                <c:pt idx="872">
                  <c:v>-0.11211093276714931</c:v>
                </c:pt>
                <c:pt idx="873">
                  <c:v>-0.10352714569426442</c:v>
                </c:pt>
                <c:pt idx="874">
                  <c:v>-9.4246333913941771E-2</c:v>
                </c:pt>
                <c:pt idx="875">
                  <c:v>0.13893999801645696</c:v>
                </c:pt>
                <c:pt idx="876">
                  <c:v>0.21334638466198663</c:v>
                </c:pt>
                <c:pt idx="877">
                  <c:v>0.41367401644672208</c:v>
                </c:pt>
                <c:pt idx="878">
                  <c:v>0.15433418243460559</c:v>
                </c:pt>
                <c:pt idx="879">
                  <c:v>3.0944404726343613E-3</c:v>
                </c:pt>
                <c:pt idx="880">
                  <c:v>-2.8065247830969663E-2</c:v>
                </c:pt>
                <c:pt idx="881">
                  <c:v>-1.5969274525898483E-2</c:v>
                </c:pt>
                <c:pt idx="882">
                  <c:v>-3.2860665978188125E-2</c:v>
                </c:pt>
                <c:pt idx="883">
                  <c:v>-3.3009788553939228E-3</c:v>
                </c:pt>
                <c:pt idx="884">
                  <c:v>-3.7063829300819306E-2</c:v>
                </c:pt>
                <c:pt idx="885">
                  <c:v>-1.0720184881127016E-2</c:v>
                </c:pt>
                <c:pt idx="886">
                  <c:v>-3.3030368815039381E-2</c:v>
                </c:pt>
                <c:pt idx="887">
                  <c:v>-8.3402854928307665E-2</c:v>
                </c:pt>
                <c:pt idx="888">
                  <c:v>-2.3848322400015529E-2</c:v>
                </c:pt>
                <c:pt idx="889">
                  <c:v>-4.0911542136910277E-2</c:v>
                </c:pt>
                <c:pt idx="890">
                  <c:v>-8.3279294473531065E-2</c:v>
                </c:pt>
                <c:pt idx="891">
                  <c:v>-5.78574032532592E-2</c:v>
                </c:pt>
                <c:pt idx="892">
                  <c:v>-0.10979752087803381</c:v>
                </c:pt>
                <c:pt idx="893">
                  <c:v>-8.5658608767317679E-2</c:v>
                </c:pt>
                <c:pt idx="894">
                  <c:v>-5.1409049558931531E-2</c:v>
                </c:pt>
                <c:pt idx="895">
                  <c:v>0.10901959767663616</c:v>
                </c:pt>
                <c:pt idx="896">
                  <c:v>5.9924505782328004E-2</c:v>
                </c:pt>
                <c:pt idx="897">
                  <c:v>-3.6504597418674047E-2</c:v>
                </c:pt>
                <c:pt idx="898">
                  <c:v>1.3070355502132452E-2</c:v>
                </c:pt>
                <c:pt idx="899">
                  <c:v>7.599183901203288E-2</c:v>
                </c:pt>
                <c:pt idx="900">
                  <c:v>-8.2270796558244937E-3</c:v>
                </c:pt>
                <c:pt idx="901">
                  <c:v>5.569331523192643E-2</c:v>
                </c:pt>
                <c:pt idx="902">
                  <c:v>-1.5435242126290041E-2</c:v>
                </c:pt>
                <c:pt idx="903">
                  <c:v>4.7338879557343269E-2</c:v>
                </c:pt>
                <c:pt idx="904">
                  <c:v>-1.2281650778324943E-2</c:v>
                </c:pt>
                <c:pt idx="905">
                  <c:v>7.1362895395682782E-4</c:v>
                </c:pt>
                <c:pt idx="906">
                  <c:v>-4.0282204280779436E-2</c:v>
                </c:pt>
                <c:pt idx="907">
                  <c:v>-0.11117460034538128</c:v>
                </c:pt>
                <c:pt idx="908">
                  <c:v>-8.0323948715704641E-2</c:v>
                </c:pt>
                <c:pt idx="909">
                  <c:v>-7.3464919863207329E-2</c:v>
                </c:pt>
                <c:pt idx="910">
                  <c:v>-4.5177265929786589E-2</c:v>
                </c:pt>
                <c:pt idx="911">
                  <c:v>-4.3442378548980129E-2</c:v>
                </c:pt>
                <c:pt idx="912">
                  <c:v>0.13477490698759897</c:v>
                </c:pt>
                <c:pt idx="913">
                  <c:v>0.28664610353325143</c:v>
                </c:pt>
                <c:pt idx="914">
                  <c:v>0.26358844770547052</c:v>
                </c:pt>
                <c:pt idx="915">
                  <c:v>0.16247416393589376</c:v>
                </c:pt>
                <c:pt idx="916">
                  <c:v>0.11981307979422808</c:v>
                </c:pt>
                <c:pt idx="917">
                  <c:v>5.0569808043924108E-2</c:v>
                </c:pt>
                <c:pt idx="918">
                  <c:v>4.2704570460049794E-2</c:v>
                </c:pt>
                <c:pt idx="919">
                  <c:v>-6.1466633446408039E-3</c:v>
                </c:pt>
                <c:pt idx="920">
                  <c:v>-9.0582340010289565E-3</c:v>
                </c:pt>
                <c:pt idx="921">
                  <c:v>-5.3055117223616256E-2</c:v>
                </c:pt>
                <c:pt idx="922">
                  <c:v>-6.5841330376762874E-2</c:v>
                </c:pt>
                <c:pt idx="923">
                  <c:v>-8.2497519884923723E-2</c:v>
                </c:pt>
                <c:pt idx="924">
                  <c:v>-9.2430441508839806E-2</c:v>
                </c:pt>
                <c:pt idx="925">
                  <c:v>-6.1062938360758816E-2</c:v>
                </c:pt>
                <c:pt idx="926">
                  <c:v>-5.9117329770621951E-2</c:v>
                </c:pt>
                <c:pt idx="927">
                  <c:v>-8.0573505259789749E-2</c:v>
                </c:pt>
                <c:pt idx="928">
                  <c:v>-4.9658876230950985E-2</c:v>
                </c:pt>
                <c:pt idx="929">
                  <c:v>8.6549116697910763E-3</c:v>
                </c:pt>
                <c:pt idx="930">
                  <c:v>-7.5721527864803856E-3</c:v>
                </c:pt>
                <c:pt idx="931">
                  <c:v>-4.4123940751326307E-2</c:v>
                </c:pt>
                <c:pt idx="932">
                  <c:v>0</c:v>
                </c:pt>
                <c:pt idx="933">
                  <c:v>-1.3342857880340913E-2</c:v>
                </c:pt>
                <c:pt idx="934">
                  <c:v>-5.5773749351840984E-2</c:v>
                </c:pt>
                <c:pt idx="935">
                  <c:v>-6.765206052667036E-2</c:v>
                </c:pt>
                <c:pt idx="936">
                  <c:v>-0.10993553783111232</c:v>
                </c:pt>
                <c:pt idx="937">
                  <c:v>-0.11019754621942136</c:v>
                </c:pt>
                <c:pt idx="938">
                  <c:v>-0.14685631749174291</c:v>
                </c:pt>
                <c:pt idx="939">
                  <c:v>-1.3699274937880288E-2</c:v>
                </c:pt>
                <c:pt idx="940">
                  <c:v>-5.0391163765375398E-2</c:v>
                </c:pt>
                <c:pt idx="941">
                  <c:v>8.2546986565479721E-2</c:v>
                </c:pt>
                <c:pt idx="942">
                  <c:v>4.8999363780613918E-2</c:v>
                </c:pt>
                <c:pt idx="943">
                  <c:v>5.9660633477179648E-2</c:v>
                </c:pt>
                <c:pt idx="944">
                  <c:v>2.8310305825298882E-2</c:v>
                </c:pt>
                <c:pt idx="945">
                  <c:v>0.12999646641917162</c:v>
                </c:pt>
                <c:pt idx="946">
                  <c:v>0.25200147000996581</c:v>
                </c:pt>
                <c:pt idx="947">
                  <c:v>0.12267099706351642</c:v>
                </c:pt>
                <c:pt idx="948">
                  <c:v>0.10994001295014556</c:v>
                </c:pt>
                <c:pt idx="949">
                  <c:v>7.4311939586327341E-2</c:v>
                </c:pt>
                <c:pt idx="950">
                  <c:v>7.7756716866540232E-2</c:v>
                </c:pt>
                <c:pt idx="951">
                  <c:v>-3.9765192636839674E-3</c:v>
                </c:pt>
                <c:pt idx="952">
                  <c:v>-5.4225725424758321E-3</c:v>
                </c:pt>
                <c:pt idx="953">
                  <c:v>-9.8796066368169969E-2</c:v>
                </c:pt>
                <c:pt idx="954">
                  <c:v>-3.8654632605833919E-2</c:v>
                </c:pt>
                <c:pt idx="955">
                  <c:v>-3.9783538691251549E-2</c:v>
                </c:pt>
                <c:pt idx="956">
                  <c:v>-7.363837250886357E-2</c:v>
                </c:pt>
                <c:pt idx="957">
                  <c:v>-0.10448373558845986</c:v>
                </c:pt>
                <c:pt idx="958">
                  <c:v>-0.11230737595459699</c:v>
                </c:pt>
                <c:pt idx="959">
                  <c:v>-7.5390180539881876E-2</c:v>
                </c:pt>
                <c:pt idx="960">
                  <c:v>-6.180827164014157E-2</c:v>
                </c:pt>
                <c:pt idx="961">
                  <c:v>-3.8546336009703253E-2</c:v>
                </c:pt>
                <c:pt idx="962">
                  <c:v>-8.1091914461413252E-3</c:v>
                </c:pt>
                <c:pt idx="963">
                  <c:v>-5.0384753816355966E-2</c:v>
                </c:pt>
                <c:pt idx="964">
                  <c:v>0.16077255962035589</c:v>
                </c:pt>
                <c:pt idx="965">
                  <c:v>0.11596971285484919</c:v>
                </c:pt>
                <c:pt idx="966">
                  <c:v>9.0183454833120208E-2</c:v>
                </c:pt>
                <c:pt idx="967">
                  <c:v>0.10763994931865552</c:v>
                </c:pt>
                <c:pt idx="968">
                  <c:v>0.11514452748038193</c:v>
                </c:pt>
                <c:pt idx="969">
                  <c:v>7.3789997273823668E-2</c:v>
                </c:pt>
                <c:pt idx="970">
                  <c:v>7.2720611856239195E-2</c:v>
                </c:pt>
                <c:pt idx="971">
                  <c:v>3.6818047635732029E-2</c:v>
                </c:pt>
                <c:pt idx="972">
                  <c:v>2.1694849530059027E-2</c:v>
                </c:pt>
                <c:pt idx="973">
                  <c:v>-3.1240997273468785E-2</c:v>
                </c:pt>
                <c:pt idx="974">
                  <c:v>1.0200359571085853E-2</c:v>
                </c:pt>
                <c:pt idx="975">
                  <c:v>1.7316218719209967E-2</c:v>
                </c:pt>
                <c:pt idx="976">
                  <c:v>6.8843222629745765E-2</c:v>
                </c:pt>
                <c:pt idx="977">
                  <c:v>8.7437084561161713E-2</c:v>
                </c:pt>
                <c:pt idx="978">
                  <c:v>3.3920667977255623E-3</c:v>
                </c:pt>
                <c:pt idx="979">
                  <c:v>-7.3193190570456354E-2</c:v>
                </c:pt>
                <c:pt idx="980">
                  <c:v>-0.20982431227144388</c:v>
                </c:pt>
                <c:pt idx="981">
                  <c:v>-0.19152032457884463</c:v>
                </c:pt>
                <c:pt idx="982">
                  <c:v>-8.5069439458890991E-2</c:v>
                </c:pt>
                <c:pt idx="983">
                  <c:v>-0.2155494710556991</c:v>
                </c:pt>
                <c:pt idx="984">
                  <c:v>3.3730852437352368E-2</c:v>
                </c:pt>
                <c:pt idx="985">
                  <c:v>-5.1717390510088862E-2</c:v>
                </c:pt>
                <c:pt idx="986">
                  <c:v>-6.483585462429603E-2</c:v>
                </c:pt>
                <c:pt idx="987">
                  <c:v>-2.5913865610052093E-2</c:v>
                </c:pt>
                <c:pt idx="988">
                  <c:v>-9.9290440898887611E-3</c:v>
                </c:pt>
                <c:pt idx="989">
                  <c:v>-8.3434911055682969E-3</c:v>
                </c:pt>
                <c:pt idx="990">
                  <c:v>2.2599426086130774E-16</c:v>
                </c:pt>
                <c:pt idx="991">
                  <c:v>0.88653549021599565</c:v>
                </c:pt>
                <c:pt idx="992">
                  <c:v>0.48243663952817145</c:v>
                </c:pt>
                <c:pt idx="993">
                  <c:v>0.78189414203457763</c:v>
                </c:pt>
                <c:pt idx="994">
                  <c:v>0.24515349899143826</c:v>
                </c:pt>
                <c:pt idx="995">
                  <c:v>0.18795464560106492</c:v>
                </c:pt>
                <c:pt idx="996">
                  <c:v>9.1348357184332679E-2</c:v>
                </c:pt>
                <c:pt idx="997">
                  <c:v>1.9832996498853322E-2</c:v>
                </c:pt>
                <c:pt idx="998">
                  <c:v>-1.5183575295321355E-2</c:v>
                </c:pt>
                <c:pt idx="999">
                  <c:v>-2.722135467452182E-2</c:v>
                </c:pt>
                <c:pt idx="1000">
                  <c:v>-4.1478231151870909E-2</c:v>
                </c:pt>
                <c:pt idx="1001">
                  <c:v>-5.2736144501775245E-2</c:v>
                </c:pt>
                <c:pt idx="1002">
                  <c:v>-6.0658266838819822E-2</c:v>
                </c:pt>
                <c:pt idx="1003">
                  <c:v>-6.4497616587427281E-2</c:v>
                </c:pt>
                <c:pt idx="1004">
                  <c:v>-8.539897527132792E-2</c:v>
                </c:pt>
                <c:pt idx="1005">
                  <c:v>-7.5843578845230047E-2</c:v>
                </c:pt>
                <c:pt idx="1006">
                  <c:v>-9.1188837796671363E-2</c:v>
                </c:pt>
                <c:pt idx="1007">
                  <c:v>-9.8142929526390282E-2</c:v>
                </c:pt>
                <c:pt idx="1008">
                  <c:v>-0.12847269293988337</c:v>
                </c:pt>
                <c:pt idx="1009">
                  <c:v>-0.20081588970933592</c:v>
                </c:pt>
                <c:pt idx="1010">
                  <c:v>-0.22060915796039154</c:v>
                </c:pt>
                <c:pt idx="1011">
                  <c:v>1.5280308703391298E-2</c:v>
                </c:pt>
                <c:pt idx="1012">
                  <c:v>1.7256923188657316E-2</c:v>
                </c:pt>
                <c:pt idx="1013">
                  <c:v>-0.11670994032250143</c:v>
                </c:pt>
                <c:pt idx="1014">
                  <c:v>-8.4549861064349391E-2</c:v>
                </c:pt>
                <c:pt idx="1015">
                  <c:v>-0.18286220521486543</c:v>
                </c:pt>
                <c:pt idx="1016">
                  <c:v>-0.23248456558083058</c:v>
                </c:pt>
                <c:pt idx="1017">
                  <c:v>-0.21905404019235283</c:v>
                </c:pt>
                <c:pt idx="1018">
                  <c:v>-7.7787823827009883E-2</c:v>
                </c:pt>
                <c:pt idx="1019">
                  <c:v>-3.9397243888237302E-2</c:v>
                </c:pt>
                <c:pt idx="1020">
                  <c:v>1.9413443978565349E-2</c:v>
                </c:pt>
                <c:pt idx="1021">
                  <c:v>1.1058431914845599E-2</c:v>
                </c:pt>
                <c:pt idx="1022">
                  <c:v>5.3234668328974485E-2</c:v>
                </c:pt>
                <c:pt idx="1023">
                  <c:v>6.0561571429921135E-2</c:v>
                </c:pt>
                <c:pt idx="1024">
                  <c:v>1.0786396186466034E-2</c:v>
                </c:pt>
                <c:pt idx="1025">
                  <c:v>-4.4743449265147103E-2</c:v>
                </c:pt>
                <c:pt idx="1026">
                  <c:v>-7.8194968801369502E-2</c:v>
                </c:pt>
                <c:pt idx="1027">
                  <c:v>2.1985881741723369E-2</c:v>
                </c:pt>
                <c:pt idx="1028">
                  <c:v>1.2266124722795441E-2</c:v>
                </c:pt>
                <c:pt idx="1029">
                  <c:v>0</c:v>
                </c:pt>
                <c:pt idx="1030">
                  <c:v>5.1513512790940848E-3</c:v>
                </c:pt>
                <c:pt idx="1031">
                  <c:v>-5.6000172144018402E-2</c:v>
                </c:pt>
                <c:pt idx="1032">
                  <c:v>0.32615092367448634</c:v>
                </c:pt>
                <c:pt idx="1033">
                  <c:v>0.1543866997414827</c:v>
                </c:pt>
                <c:pt idx="1034">
                  <c:v>0.12692484138253785</c:v>
                </c:pt>
                <c:pt idx="1035">
                  <c:v>5.4633354345764995E-2</c:v>
                </c:pt>
                <c:pt idx="1036">
                  <c:v>1.9948279400230483E-2</c:v>
                </c:pt>
                <c:pt idx="1037">
                  <c:v>3.1799015778378632E-2</c:v>
                </c:pt>
                <c:pt idx="1038">
                  <c:v>-1.3878738012208449E-2</c:v>
                </c:pt>
                <c:pt idx="1039">
                  <c:v>-4.6410832104568723E-3</c:v>
                </c:pt>
                <c:pt idx="1040">
                  <c:v>-1.9492650382297954E-2</c:v>
                </c:pt>
                <c:pt idx="1041">
                  <c:v>-2.1920402418398755E-2</c:v>
                </c:pt>
                <c:pt idx="1042">
                  <c:v>1.0050737251484346E-3</c:v>
                </c:pt>
                <c:pt idx="1043">
                  <c:v>-7.2373589795269961E-3</c:v>
                </c:pt>
                <c:pt idx="1044">
                  <c:v>-1.0639342438425554E-2</c:v>
                </c:pt>
                <c:pt idx="1045">
                  <c:v>-6.8568283951429707E-2</c:v>
                </c:pt>
                <c:pt idx="1046">
                  <c:v>-7.1717480145211801E-2</c:v>
                </c:pt>
                <c:pt idx="1047">
                  <c:v>-8.2026713290976345E-3</c:v>
                </c:pt>
                <c:pt idx="1048">
                  <c:v>-4.2228361793517459E-2</c:v>
                </c:pt>
                <c:pt idx="1049">
                  <c:v>-7.5399760159209642E-2</c:v>
                </c:pt>
                <c:pt idx="1050">
                  <c:v>-0.13642688989525367</c:v>
                </c:pt>
                <c:pt idx="1051">
                  <c:v>-0.23659352552016333</c:v>
                </c:pt>
                <c:pt idx="1052">
                  <c:v>2.2025771649679986E-2</c:v>
                </c:pt>
                <c:pt idx="1053">
                  <c:v>4.1456700451826022E-3</c:v>
                </c:pt>
                <c:pt idx="1054">
                  <c:v>-1.0160016613252425E-2</c:v>
                </c:pt>
                <c:pt idx="1055">
                  <c:v>1.4120640803899213E-2</c:v>
                </c:pt>
              </c:numCache>
            </c:numRef>
          </c:val>
        </c:ser>
        <c:dLbls>
          <c:showLegendKey val="0"/>
          <c:showVal val="0"/>
          <c:showCatName val="0"/>
          <c:showSerName val="0"/>
          <c:showPercent val="0"/>
          <c:showBubbleSize val="0"/>
        </c:dLbls>
        <c:gapWidth val="150"/>
        <c:axId val="196840624"/>
        <c:axId val="196841184"/>
      </c:barChart>
      <c:lineChart>
        <c:grouping val="standard"/>
        <c:varyColors val="0"/>
        <c:ser>
          <c:idx val="1"/>
          <c:order val="1"/>
          <c:tx>
            <c:strRef>
              <c:f>SPL!$J$1</c:f>
              <c:strCache>
                <c:ptCount val="1"/>
                <c:pt idx="0">
                  <c:v>Upper</c:v>
                </c:pt>
              </c:strCache>
            </c:strRef>
          </c:tx>
          <c:spPr>
            <a:ln w="38100">
              <a:solidFill>
                <a:srgbClr val="1FB714"/>
              </a:solidFill>
              <a:prstDash val="solid"/>
            </a:ln>
          </c:spPr>
          <c:marker>
            <c:symbol val="none"/>
          </c:marker>
          <c:cat>
            <c:numRef>
              <c:f>SPL!$A$1400:$A$2456</c:f>
              <c:numCache>
                <c:formatCode>m/d/yyyy</c:formatCode>
                <c:ptCount val="1057"/>
                <c:pt idx="0">
                  <c:v>40366</c:v>
                </c:pt>
                <c:pt idx="1">
                  <c:v>40367</c:v>
                </c:pt>
                <c:pt idx="2">
                  <c:v>40368</c:v>
                </c:pt>
                <c:pt idx="3">
                  <c:v>40371</c:v>
                </c:pt>
                <c:pt idx="4">
                  <c:v>40372</c:v>
                </c:pt>
                <c:pt idx="5">
                  <c:v>40373</c:v>
                </c:pt>
                <c:pt idx="6">
                  <c:v>40374</c:v>
                </c:pt>
                <c:pt idx="7">
                  <c:v>40375</c:v>
                </c:pt>
                <c:pt idx="8">
                  <c:v>40378</c:v>
                </c:pt>
                <c:pt idx="9">
                  <c:v>40379</c:v>
                </c:pt>
                <c:pt idx="10">
                  <c:v>40380</c:v>
                </c:pt>
                <c:pt idx="11">
                  <c:v>40381</c:v>
                </c:pt>
                <c:pt idx="12">
                  <c:v>40382</c:v>
                </c:pt>
                <c:pt idx="13">
                  <c:v>40385</c:v>
                </c:pt>
                <c:pt idx="14">
                  <c:v>40386</c:v>
                </c:pt>
                <c:pt idx="15">
                  <c:v>40387</c:v>
                </c:pt>
                <c:pt idx="16">
                  <c:v>40388</c:v>
                </c:pt>
                <c:pt idx="17">
                  <c:v>40389</c:v>
                </c:pt>
                <c:pt idx="18">
                  <c:v>40392</c:v>
                </c:pt>
                <c:pt idx="19">
                  <c:v>40393</c:v>
                </c:pt>
                <c:pt idx="20">
                  <c:v>40394</c:v>
                </c:pt>
                <c:pt idx="21">
                  <c:v>40395</c:v>
                </c:pt>
                <c:pt idx="22">
                  <c:v>40396</c:v>
                </c:pt>
                <c:pt idx="23">
                  <c:v>40399</c:v>
                </c:pt>
                <c:pt idx="24">
                  <c:v>40400</c:v>
                </c:pt>
                <c:pt idx="25">
                  <c:v>40401</c:v>
                </c:pt>
                <c:pt idx="26">
                  <c:v>40402</c:v>
                </c:pt>
                <c:pt idx="27">
                  <c:v>40403</c:v>
                </c:pt>
                <c:pt idx="28">
                  <c:v>40406</c:v>
                </c:pt>
                <c:pt idx="29">
                  <c:v>40407</c:v>
                </c:pt>
                <c:pt idx="30">
                  <c:v>40408</c:v>
                </c:pt>
                <c:pt idx="31">
                  <c:v>40409</c:v>
                </c:pt>
                <c:pt idx="32">
                  <c:v>40410</c:v>
                </c:pt>
                <c:pt idx="33">
                  <c:v>40413</c:v>
                </c:pt>
                <c:pt idx="34">
                  <c:v>40414</c:v>
                </c:pt>
                <c:pt idx="35">
                  <c:v>40415</c:v>
                </c:pt>
                <c:pt idx="36">
                  <c:v>40416</c:v>
                </c:pt>
                <c:pt idx="37">
                  <c:v>40417</c:v>
                </c:pt>
                <c:pt idx="38">
                  <c:v>40420</c:v>
                </c:pt>
                <c:pt idx="39">
                  <c:v>40421</c:v>
                </c:pt>
                <c:pt idx="40">
                  <c:v>40422</c:v>
                </c:pt>
                <c:pt idx="41">
                  <c:v>40423</c:v>
                </c:pt>
                <c:pt idx="42">
                  <c:v>40424</c:v>
                </c:pt>
                <c:pt idx="43">
                  <c:v>40427</c:v>
                </c:pt>
                <c:pt idx="44">
                  <c:v>40428</c:v>
                </c:pt>
                <c:pt idx="45">
                  <c:v>40429</c:v>
                </c:pt>
                <c:pt idx="46">
                  <c:v>40430</c:v>
                </c:pt>
                <c:pt idx="47">
                  <c:v>40431</c:v>
                </c:pt>
                <c:pt idx="48">
                  <c:v>40434</c:v>
                </c:pt>
                <c:pt idx="49">
                  <c:v>40435</c:v>
                </c:pt>
                <c:pt idx="50">
                  <c:v>40436</c:v>
                </c:pt>
                <c:pt idx="51">
                  <c:v>40437</c:v>
                </c:pt>
                <c:pt idx="52">
                  <c:v>40438</c:v>
                </c:pt>
                <c:pt idx="53">
                  <c:v>40441</c:v>
                </c:pt>
                <c:pt idx="54">
                  <c:v>40442</c:v>
                </c:pt>
                <c:pt idx="55">
                  <c:v>40443</c:v>
                </c:pt>
                <c:pt idx="56">
                  <c:v>40444</c:v>
                </c:pt>
                <c:pt idx="57">
                  <c:v>40445</c:v>
                </c:pt>
                <c:pt idx="58">
                  <c:v>40448</c:v>
                </c:pt>
                <c:pt idx="59">
                  <c:v>40449</c:v>
                </c:pt>
                <c:pt idx="60">
                  <c:v>40450</c:v>
                </c:pt>
                <c:pt idx="61">
                  <c:v>40451</c:v>
                </c:pt>
                <c:pt idx="62">
                  <c:v>40455</c:v>
                </c:pt>
                <c:pt idx="63">
                  <c:v>40456</c:v>
                </c:pt>
                <c:pt idx="64">
                  <c:v>40457</c:v>
                </c:pt>
                <c:pt idx="65">
                  <c:v>40458</c:v>
                </c:pt>
                <c:pt idx="66">
                  <c:v>40459</c:v>
                </c:pt>
                <c:pt idx="67">
                  <c:v>40462</c:v>
                </c:pt>
                <c:pt idx="68">
                  <c:v>40463</c:v>
                </c:pt>
                <c:pt idx="69">
                  <c:v>40464</c:v>
                </c:pt>
                <c:pt idx="70">
                  <c:v>40465</c:v>
                </c:pt>
                <c:pt idx="71">
                  <c:v>40466</c:v>
                </c:pt>
                <c:pt idx="72">
                  <c:v>40469</c:v>
                </c:pt>
                <c:pt idx="73">
                  <c:v>40470</c:v>
                </c:pt>
                <c:pt idx="74">
                  <c:v>40471</c:v>
                </c:pt>
                <c:pt idx="75">
                  <c:v>40472</c:v>
                </c:pt>
                <c:pt idx="76">
                  <c:v>40473</c:v>
                </c:pt>
                <c:pt idx="77">
                  <c:v>40476</c:v>
                </c:pt>
                <c:pt idx="78">
                  <c:v>40477</c:v>
                </c:pt>
                <c:pt idx="79">
                  <c:v>40478</c:v>
                </c:pt>
                <c:pt idx="80">
                  <c:v>40479</c:v>
                </c:pt>
                <c:pt idx="81">
                  <c:v>40480</c:v>
                </c:pt>
                <c:pt idx="82">
                  <c:v>40483</c:v>
                </c:pt>
                <c:pt idx="83">
                  <c:v>40484</c:v>
                </c:pt>
                <c:pt idx="84">
                  <c:v>40485</c:v>
                </c:pt>
                <c:pt idx="85">
                  <c:v>40486</c:v>
                </c:pt>
                <c:pt idx="86">
                  <c:v>40487</c:v>
                </c:pt>
                <c:pt idx="87">
                  <c:v>40490</c:v>
                </c:pt>
                <c:pt idx="88">
                  <c:v>40491</c:v>
                </c:pt>
                <c:pt idx="89">
                  <c:v>40492</c:v>
                </c:pt>
                <c:pt idx="90">
                  <c:v>40493</c:v>
                </c:pt>
                <c:pt idx="91">
                  <c:v>40494</c:v>
                </c:pt>
                <c:pt idx="92">
                  <c:v>40497</c:v>
                </c:pt>
                <c:pt idx="93">
                  <c:v>40498</c:v>
                </c:pt>
                <c:pt idx="94">
                  <c:v>40499</c:v>
                </c:pt>
                <c:pt idx="95">
                  <c:v>40500</c:v>
                </c:pt>
                <c:pt idx="96">
                  <c:v>40501</c:v>
                </c:pt>
                <c:pt idx="97">
                  <c:v>40504</c:v>
                </c:pt>
                <c:pt idx="98">
                  <c:v>40505</c:v>
                </c:pt>
                <c:pt idx="99">
                  <c:v>40506</c:v>
                </c:pt>
                <c:pt idx="100">
                  <c:v>40507</c:v>
                </c:pt>
                <c:pt idx="101">
                  <c:v>40508</c:v>
                </c:pt>
                <c:pt idx="102">
                  <c:v>40511</c:v>
                </c:pt>
                <c:pt idx="103">
                  <c:v>40512</c:v>
                </c:pt>
                <c:pt idx="104">
                  <c:v>40513</c:v>
                </c:pt>
                <c:pt idx="105">
                  <c:v>40514</c:v>
                </c:pt>
                <c:pt idx="106">
                  <c:v>40515</c:v>
                </c:pt>
                <c:pt idx="107">
                  <c:v>40518</c:v>
                </c:pt>
                <c:pt idx="108">
                  <c:v>40519</c:v>
                </c:pt>
                <c:pt idx="109">
                  <c:v>40520</c:v>
                </c:pt>
                <c:pt idx="110">
                  <c:v>40521</c:v>
                </c:pt>
                <c:pt idx="111">
                  <c:v>40522</c:v>
                </c:pt>
                <c:pt idx="112">
                  <c:v>40525</c:v>
                </c:pt>
                <c:pt idx="113">
                  <c:v>40526</c:v>
                </c:pt>
                <c:pt idx="114">
                  <c:v>40527</c:v>
                </c:pt>
                <c:pt idx="115">
                  <c:v>40528</c:v>
                </c:pt>
                <c:pt idx="116">
                  <c:v>40529</c:v>
                </c:pt>
                <c:pt idx="117">
                  <c:v>40532</c:v>
                </c:pt>
                <c:pt idx="118">
                  <c:v>40533</c:v>
                </c:pt>
                <c:pt idx="119">
                  <c:v>40534</c:v>
                </c:pt>
                <c:pt idx="120">
                  <c:v>40535</c:v>
                </c:pt>
                <c:pt idx="121">
                  <c:v>40536</c:v>
                </c:pt>
                <c:pt idx="122">
                  <c:v>40541</c:v>
                </c:pt>
                <c:pt idx="123">
                  <c:v>40547</c:v>
                </c:pt>
                <c:pt idx="124">
                  <c:v>40548</c:v>
                </c:pt>
                <c:pt idx="125">
                  <c:v>40549</c:v>
                </c:pt>
                <c:pt idx="126">
                  <c:v>40550</c:v>
                </c:pt>
                <c:pt idx="127">
                  <c:v>40553</c:v>
                </c:pt>
                <c:pt idx="128">
                  <c:v>40554</c:v>
                </c:pt>
                <c:pt idx="129">
                  <c:v>40555</c:v>
                </c:pt>
                <c:pt idx="130">
                  <c:v>40556</c:v>
                </c:pt>
                <c:pt idx="131">
                  <c:v>40557</c:v>
                </c:pt>
                <c:pt idx="132">
                  <c:v>40560</c:v>
                </c:pt>
                <c:pt idx="133">
                  <c:v>40561</c:v>
                </c:pt>
                <c:pt idx="134">
                  <c:v>40562</c:v>
                </c:pt>
                <c:pt idx="135">
                  <c:v>40563</c:v>
                </c:pt>
                <c:pt idx="136">
                  <c:v>40564</c:v>
                </c:pt>
                <c:pt idx="137">
                  <c:v>40567</c:v>
                </c:pt>
                <c:pt idx="138">
                  <c:v>40568</c:v>
                </c:pt>
                <c:pt idx="139">
                  <c:v>40570</c:v>
                </c:pt>
                <c:pt idx="140">
                  <c:v>40571</c:v>
                </c:pt>
                <c:pt idx="141">
                  <c:v>40574</c:v>
                </c:pt>
                <c:pt idx="142">
                  <c:v>40575</c:v>
                </c:pt>
                <c:pt idx="143">
                  <c:v>40576</c:v>
                </c:pt>
                <c:pt idx="144">
                  <c:v>40577</c:v>
                </c:pt>
                <c:pt idx="145">
                  <c:v>40578</c:v>
                </c:pt>
                <c:pt idx="146">
                  <c:v>40581</c:v>
                </c:pt>
                <c:pt idx="147">
                  <c:v>40582</c:v>
                </c:pt>
                <c:pt idx="148">
                  <c:v>40583</c:v>
                </c:pt>
                <c:pt idx="149">
                  <c:v>40584</c:v>
                </c:pt>
                <c:pt idx="150">
                  <c:v>40585</c:v>
                </c:pt>
                <c:pt idx="151">
                  <c:v>40588</c:v>
                </c:pt>
                <c:pt idx="152">
                  <c:v>40589</c:v>
                </c:pt>
                <c:pt idx="153">
                  <c:v>40590</c:v>
                </c:pt>
                <c:pt idx="154">
                  <c:v>40591</c:v>
                </c:pt>
                <c:pt idx="155">
                  <c:v>40592</c:v>
                </c:pt>
                <c:pt idx="156">
                  <c:v>40595</c:v>
                </c:pt>
                <c:pt idx="157">
                  <c:v>40596</c:v>
                </c:pt>
                <c:pt idx="158">
                  <c:v>40597</c:v>
                </c:pt>
                <c:pt idx="159">
                  <c:v>40598</c:v>
                </c:pt>
                <c:pt idx="160">
                  <c:v>40599</c:v>
                </c:pt>
                <c:pt idx="161">
                  <c:v>40602</c:v>
                </c:pt>
                <c:pt idx="162">
                  <c:v>40603</c:v>
                </c:pt>
                <c:pt idx="163">
                  <c:v>40604</c:v>
                </c:pt>
                <c:pt idx="164">
                  <c:v>40605</c:v>
                </c:pt>
                <c:pt idx="165">
                  <c:v>40606</c:v>
                </c:pt>
                <c:pt idx="166">
                  <c:v>40609</c:v>
                </c:pt>
                <c:pt idx="167">
                  <c:v>40610</c:v>
                </c:pt>
                <c:pt idx="168">
                  <c:v>40611</c:v>
                </c:pt>
                <c:pt idx="169">
                  <c:v>40612</c:v>
                </c:pt>
                <c:pt idx="170">
                  <c:v>40613</c:v>
                </c:pt>
                <c:pt idx="171">
                  <c:v>40616</c:v>
                </c:pt>
                <c:pt idx="172">
                  <c:v>40617</c:v>
                </c:pt>
                <c:pt idx="173">
                  <c:v>40618</c:v>
                </c:pt>
                <c:pt idx="174">
                  <c:v>40619</c:v>
                </c:pt>
                <c:pt idx="175">
                  <c:v>40620</c:v>
                </c:pt>
                <c:pt idx="176">
                  <c:v>40623</c:v>
                </c:pt>
                <c:pt idx="177">
                  <c:v>40624</c:v>
                </c:pt>
                <c:pt idx="178">
                  <c:v>40625</c:v>
                </c:pt>
                <c:pt idx="179">
                  <c:v>40626</c:v>
                </c:pt>
                <c:pt idx="180">
                  <c:v>40627</c:v>
                </c:pt>
                <c:pt idx="181">
                  <c:v>40630</c:v>
                </c:pt>
                <c:pt idx="182">
                  <c:v>40631</c:v>
                </c:pt>
                <c:pt idx="183">
                  <c:v>40632</c:v>
                </c:pt>
                <c:pt idx="184">
                  <c:v>40633</c:v>
                </c:pt>
                <c:pt idx="185">
                  <c:v>40634</c:v>
                </c:pt>
                <c:pt idx="186">
                  <c:v>40637</c:v>
                </c:pt>
                <c:pt idx="187">
                  <c:v>40638</c:v>
                </c:pt>
                <c:pt idx="188">
                  <c:v>40639</c:v>
                </c:pt>
                <c:pt idx="189">
                  <c:v>40640</c:v>
                </c:pt>
                <c:pt idx="190">
                  <c:v>40641</c:v>
                </c:pt>
                <c:pt idx="191">
                  <c:v>40644</c:v>
                </c:pt>
                <c:pt idx="192">
                  <c:v>40645</c:v>
                </c:pt>
                <c:pt idx="193">
                  <c:v>40646</c:v>
                </c:pt>
                <c:pt idx="194">
                  <c:v>40647</c:v>
                </c:pt>
                <c:pt idx="195">
                  <c:v>40648</c:v>
                </c:pt>
                <c:pt idx="196">
                  <c:v>40651</c:v>
                </c:pt>
                <c:pt idx="197">
                  <c:v>40652</c:v>
                </c:pt>
                <c:pt idx="198">
                  <c:v>40653</c:v>
                </c:pt>
                <c:pt idx="199">
                  <c:v>40654</c:v>
                </c:pt>
                <c:pt idx="200">
                  <c:v>40660</c:v>
                </c:pt>
                <c:pt idx="201">
                  <c:v>40661</c:v>
                </c:pt>
                <c:pt idx="202">
                  <c:v>40662</c:v>
                </c:pt>
                <c:pt idx="203">
                  <c:v>40665</c:v>
                </c:pt>
                <c:pt idx="204">
                  <c:v>40666</c:v>
                </c:pt>
                <c:pt idx="205">
                  <c:v>40667</c:v>
                </c:pt>
                <c:pt idx="206">
                  <c:v>40668</c:v>
                </c:pt>
                <c:pt idx="207">
                  <c:v>40669</c:v>
                </c:pt>
                <c:pt idx="208">
                  <c:v>40672</c:v>
                </c:pt>
                <c:pt idx="209">
                  <c:v>40673</c:v>
                </c:pt>
                <c:pt idx="210">
                  <c:v>40674</c:v>
                </c:pt>
                <c:pt idx="211">
                  <c:v>40675</c:v>
                </c:pt>
                <c:pt idx="212">
                  <c:v>40676</c:v>
                </c:pt>
                <c:pt idx="213">
                  <c:v>40679</c:v>
                </c:pt>
                <c:pt idx="214">
                  <c:v>40680</c:v>
                </c:pt>
                <c:pt idx="215">
                  <c:v>40681</c:v>
                </c:pt>
                <c:pt idx="216">
                  <c:v>40682</c:v>
                </c:pt>
                <c:pt idx="217">
                  <c:v>40683</c:v>
                </c:pt>
                <c:pt idx="218">
                  <c:v>40686</c:v>
                </c:pt>
                <c:pt idx="219">
                  <c:v>40687</c:v>
                </c:pt>
                <c:pt idx="220">
                  <c:v>40688</c:v>
                </c:pt>
                <c:pt idx="221">
                  <c:v>40689</c:v>
                </c:pt>
                <c:pt idx="222">
                  <c:v>40690</c:v>
                </c:pt>
                <c:pt idx="223">
                  <c:v>40693</c:v>
                </c:pt>
                <c:pt idx="224">
                  <c:v>40694</c:v>
                </c:pt>
                <c:pt idx="225">
                  <c:v>40695</c:v>
                </c:pt>
                <c:pt idx="226">
                  <c:v>40696</c:v>
                </c:pt>
                <c:pt idx="227">
                  <c:v>40697</c:v>
                </c:pt>
                <c:pt idx="228">
                  <c:v>40700</c:v>
                </c:pt>
                <c:pt idx="229">
                  <c:v>40701</c:v>
                </c:pt>
                <c:pt idx="230">
                  <c:v>40702</c:v>
                </c:pt>
                <c:pt idx="231">
                  <c:v>40703</c:v>
                </c:pt>
                <c:pt idx="232">
                  <c:v>40704</c:v>
                </c:pt>
                <c:pt idx="233">
                  <c:v>40708</c:v>
                </c:pt>
                <c:pt idx="234">
                  <c:v>40709</c:v>
                </c:pt>
                <c:pt idx="235">
                  <c:v>40710</c:v>
                </c:pt>
                <c:pt idx="236">
                  <c:v>40711</c:v>
                </c:pt>
                <c:pt idx="237">
                  <c:v>40714</c:v>
                </c:pt>
                <c:pt idx="238">
                  <c:v>40715</c:v>
                </c:pt>
                <c:pt idx="239">
                  <c:v>40716</c:v>
                </c:pt>
                <c:pt idx="240">
                  <c:v>40717</c:v>
                </c:pt>
                <c:pt idx="241">
                  <c:v>40718</c:v>
                </c:pt>
                <c:pt idx="242">
                  <c:v>40721</c:v>
                </c:pt>
                <c:pt idx="243">
                  <c:v>40722</c:v>
                </c:pt>
                <c:pt idx="244">
                  <c:v>40723</c:v>
                </c:pt>
                <c:pt idx="245">
                  <c:v>40724</c:v>
                </c:pt>
                <c:pt idx="246">
                  <c:v>40725</c:v>
                </c:pt>
                <c:pt idx="247">
                  <c:v>40728</c:v>
                </c:pt>
                <c:pt idx="248">
                  <c:v>40729</c:v>
                </c:pt>
                <c:pt idx="249">
                  <c:v>40730</c:v>
                </c:pt>
                <c:pt idx="250">
                  <c:v>40731</c:v>
                </c:pt>
                <c:pt idx="251">
                  <c:v>40732</c:v>
                </c:pt>
                <c:pt idx="252">
                  <c:v>40735</c:v>
                </c:pt>
                <c:pt idx="253">
                  <c:v>40736</c:v>
                </c:pt>
                <c:pt idx="254">
                  <c:v>40737</c:v>
                </c:pt>
                <c:pt idx="255">
                  <c:v>40738</c:v>
                </c:pt>
                <c:pt idx="256">
                  <c:v>40739</c:v>
                </c:pt>
                <c:pt idx="257">
                  <c:v>40742</c:v>
                </c:pt>
                <c:pt idx="258">
                  <c:v>40743</c:v>
                </c:pt>
                <c:pt idx="259">
                  <c:v>40744</c:v>
                </c:pt>
                <c:pt idx="260">
                  <c:v>40745</c:v>
                </c:pt>
                <c:pt idx="261">
                  <c:v>40746</c:v>
                </c:pt>
                <c:pt idx="262">
                  <c:v>40749</c:v>
                </c:pt>
                <c:pt idx="263">
                  <c:v>40750</c:v>
                </c:pt>
                <c:pt idx="264">
                  <c:v>40751</c:v>
                </c:pt>
                <c:pt idx="265">
                  <c:v>40752</c:v>
                </c:pt>
                <c:pt idx="266">
                  <c:v>40753</c:v>
                </c:pt>
                <c:pt idx="267">
                  <c:v>40756</c:v>
                </c:pt>
                <c:pt idx="268">
                  <c:v>40757</c:v>
                </c:pt>
                <c:pt idx="269">
                  <c:v>40758</c:v>
                </c:pt>
                <c:pt idx="270">
                  <c:v>40759</c:v>
                </c:pt>
                <c:pt idx="271">
                  <c:v>40760</c:v>
                </c:pt>
                <c:pt idx="272">
                  <c:v>40763</c:v>
                </c:pt>
                <c:pt idx="273">
                  <c:v>40764</c:v>
                </c:pt>
                <c:pt idx="274">
                  <c:v>40765</c:v>
                </c:pt>
                <c:pt idx="275">
                  <c:v>40766</c:v>
                </c:pt>
                <c:pt idx="276">
                  <c:v>40767</c:v>
                </c:pt>
                <c:pt idx="277">
                  <c:v>40770</c:v>
                </c:pt>
                <c:pt idx="278">
                  <c:v>40771</c:v>
                </c:pt>
                <c:pt idx="279">
                  <c:v>40772</c:v>
                </c:pt>
                <c:pt idx="280">
                  <c:v>40773</c:v>
                </c:pt>
                <c:pt idx="281">
                  <c:v>40774</c:v>
                </c:pt>
                <c:pt idx="282">
                  <c:v>40777</c:v>
                </c:pt>
                <c:pt idx="283">
                  <c:v>40778</c:v>
                </c:pt>
                <c:pt idx="284">
                  <c:v>40779</c:v>
                </c:pt>
                <c:pt idx="285">
                  <c:v>40780</c:v>
                </c:pt>
                <c:pt idx="286">
                  <c:v>40781</c:v>
                </c:pt>
                <c:pt idx="287">
                  <c:v>40784</c:v>
                </c:pt>
                <c:pt idx="288">
                  <c:v>40785</c:v>
                </c:pt>
                <c:pt idx="289">
                  <c:v>40786</c:v>
                </c:pt>
                <c:pt idx="290">
                  <c:v>40787</c:v>
                </c:pt>
                <c:pt idx="291">
                  <c:v>40788</c:v>
                </c:pt>
                <c:pt idx="292">
                  <c:v>40791</c:v>
                </c:pt>
                <c:pt idx="293">
                  <c:v>40792</c:v>
                </c:pt>
                <c:pt idx="294">
                  <c:v>40793</c:v>
                </c:pt>
                <c:pt idx="295">
                  <c:v>40794</c:v>
                </c:pt>
                <c:pt idx="296">
                  <c:v>40795</c:v>
                </c:pt>
                <c:pt idx="297">
                  <c:v>40798</c:v>
                </c:pt>
                <c:pt idx="298">
                  <c:v>40799</c:v>
                </c:pt>
                <c:pt idx="299">
                  <c:v>40800</c:v>
                </c:pt>
                <c:pt idx="300">
                  <c:v>40801</c:v>
                </c:pt>
                <c:pt idx="301">
                  <c:v>40802</c:v>
                </c:pt>
                <c:pt idx="302">
                  <c:v>40805</c:v>
                </c:pt>
                <c:pt idx="303">
                  <c:v>40806</c:v>
                </c:pt>
                <c:pt idx="304">
                  <c:v>40807</c:v>
                </c:pt>
                <c:pt idx="305">
                  <c:v>40808</c:v>
                </c:pt>
                <c:pt idx="306">
                  <c:v>40809.373622685183</c:v>
                </c:pt>
                <c:pt idx="307">
                  <c:v>40812.306979166664</c:v>
                </c:pt>
                <c:pt idx="308">
                  <c:v>40813.315115740741</c:v>
                </c:pt>
                <c:pt idx="309">
                  <c:v>40814.310578703706</c:v>
                </c:pt>
                <c:pt idx="310">
                  <c:v>40815.310023148151</c:v>
                </c:pt>
                <c:pt idx="311">
                  <c:v>40816.306898148148</c:v>
                </c:pt>
                <c:pt idx="312">
                  <c:v>40819.308391203704</c:v>
                </c:pt>
                <c:pt idx="313">
                  <c:v>40820.313564814816</c:v>
                </c:pt>
                <c:pt idx="314">
                  <c:v>40821.312777777777</c:v>
                </c:pt>
                <c:pt idx="315">
                  <c:v>40822.312002314815</c:v>
                </c:pt>
                <c:pt idx="316">
                  <c:v>40823.315057870372</c:v>
                </c:pt>
                <c:pt idx="317">
                  <c:v>40826.315694444442</c:v>
                </c:pt>
                <c:pt idx="318">
                  <c:v>40827.309895833336</c:v>
                </c:pt>
                <c:pt idx="319">
                  <c:v>40828.864884259259</c:v>
                </c:pt>
                <c:pt idx="320">
                  <c:v>40829.312013888892</c:v>
                </c:pt>
                <c:pt idx="321">
                  <c:v>40830.311030092591</c:v>
                </c:pt>
                <c:pt idx="322">
                  <c:v>40833.313414351855</c:v>
                </c:pt>
                <c:pt idx="323">
                  <c:v>40834.318136574075</c:v>
                </c:pt>
                <c:pt idx="324">
                  <c:v>40835.31925925926</c:v>
                </c:pt>
                <c:pt idx="325">
                  <c:v>40836.315104166664</c:v>
                </c:pt>
                <c:pt idx="326">
                  <c:v>40837.343993055554</c:v>
                </c:pt>
                <c:pt idx="327">
                  <c:v>40840.320208333331</c:v>
                </c:pt>
                <c:pt idx="328">
                  <c:v>40841.30872685185</c:v>
                </c:pt>
                <c:pt idx="329">
                  <c:v>40842.310763888891</c:v>
                </c:pt>
                <c:pt idx="330">
                  <c:v>40843.320902777778</c:v>
                </c:pt>
                <c:pt idx="331">
                  <c:v>40844.30369212963</c:v>
                </c:pt>
                <c:pt idx="332">
                  <c:v>40847.309791666667</c:v>
                </c:pt>
                <c:pt idx="333">
                  <c:v>40848.313750000001</c:v>
                </c:pt>
                <c:pt idx="334">
                  <c:v>40849.313159722224</c:v>
                </c:pt>
                <c:pt idx="335">
                  <c:v>40850.312199074076</c:v>
                </c:pt>
                <c:pt idx="336">
                  <c:v>40851.309849537036</c:v>
                </c:pt>
                <c:pt idx="337">
                  <c:v>40854.308865740742</c:v>
                </c:pt>
                <c:pt idx="338">
                  <c:v>40855.313622685186</c:v>
                </c:pt>
                <c:pt idx="339">
                  <c:v>40856.309189814812</c:v>
                </c:pt>
                <c:pt idx="340">
                  <c:v>40857.327303240738</c:v>
                </c:pt>
                <c:pt idx="341">
                  <c:v>40858.90415509259</c:v>
                </c:pt>
                <c:pt idx="342">
                  <c:v>40863.312708333331</c:v>
                </c:pt>
                <c:pt idx="343">
                  <c:v>40864.311481481483</c:v>
                </c:pt>
                <c:pt idx="344">
                  <c:v>40865.307881944442</c:v>
                </c:pt>
                <c:pt idx="345">
                  <c:v>40868.31082175926</c:v>
                </c:pt>
                <c:pt idx="346">
                  <c:v>40869.335243055553</c:v>
                </c:pt>
                <c:pt idx="347">
                  <c:v>40870.312604166669</c:v>
                </c:pt>
                <c:pt idx="348">
                  <c:v>40871.483564814815</c:v>
                </c:pt>
                <c:pt idx="349">
                  <c:v>40872.437384259261</c:v>
                </c:pt>
                <c:pt idx="350">
                  <c:v>40875.30740740741</c:v>
                </c:pt>
                <c:pt idx="351">
                  <c:v>40876.312083333331</c:v>
                </c:pt>
                <c:pt idx="352">
                  <c:v>40877.299826388888</c:v>
                </c:pt>
                <c:pt idx="353">
                  <c:v>40878.287766203706</c:v>
                </c:pt>
                <c:pt idx="354">
                  <c:v>40879.296412037038</c:v>
                </c:pt>
                <c:pt idx="355">
                  <c:v>40882.303067129629</c:v>
                </c:pt>
                <c:pt idx="356">
                  <c:v>40883.310196759259</c:v>
                </c:pt>
                <c:pt idx="357">
                  <c:v>40884.312430555554</c:v>
                </c:pt>
                <c:pt idx="358">
                  <c:v>40885.301678240743</c:v>
                </c:pt>
                <c:pt idx="359">
                  <c:v>40886.303807870368</c:v>
                </c:pt>
                <c:pt idx="360">
                  <c:v>40889.307557870372</c:v>
                </c:pt>
                <c:pt idx="361">
                  <c:v>40890.310983796298</c:v>
                </c:pt>
                <c:pt idx="362">
                  <c:v>40891.307349537034</c:v>
                </c:pt>
                <c:pt idx="363">
                  <c:v>40892.310428240744</c:v>
                </c:pt>
                <c:pt idx="364">
                  <c:v>40893.408055555556</c:v>
                </c:pt>
                <c:pt idx="365">
                  <c:v>40896.303333333337</c:v>
                </c:pt>
                <c:pt idx="366">
                  <c:v>40897.307233796295</c:v>
                </c:pt>
                <c:pt idx="367">
                  <c:v>40898.3125462963</c:v>
                </c:pt>
                <c:pt idx="368">
                  <c:v>40899.310428240744</c:v>
                </c:pt>
                <c:pt idx="369">
                  <c:v>40900.305393518516</c:v>
                </c:pt>
                <c:pt idx="370">
                  <c:v>40905.322152777779</c:v>
                </c:pt>
                <c:pt idx="371">
                  <c:v>40906.30327546296</c:v>
                </c:pt>
                <c:pt idx="372">
                  <c:v>40907.307673611111</c:v>
                </c:pt>
                <c:pt idx="373">
                  <c:v>40911.305520833332</c:v>
                </c:pt>
                <c:pt idx="374">
                  <c:v>40912.309988425928</c:v>
                </c:pt>
                <c:pt idx="375">
                  <c:v>40913.324282407404</c:v>
                </c:pt>
                <c:pt idx="376">
                  <c:v>40914.385879629626</c:v>
                </c:pt>
                <c:pt idx="377">
                  <c:v>40917.415717592594</c:v>
                </c:pt>
                <c:pt idx="378">
                  <c:v>40918.395289351851</c:v>
                </c:pt>
                <c:pt idx="379">
                  <c:v>40919.359733796293</c:v>
                </c:pt>
                <c:pt idx="380">
                  <c:v>40920.41306712963</c:v>
                </c:pt>
                <c:pt idx="381">
                  <c:v>40921.652048611111</c:v>
                </c:pt>
                <c:pt idx="382">
                  <c:v>40924.394548611112</c:v>
                </c:pt>
                <c:pt idx="383">
                  <c:v>40925.302604166667</c:v>
                </c:pt>
                <c:pt idx="384">
                  <c:v>40926.267627314817</c:v>
                </c:pt>
                <c:pt idx="385">
                  <c:v>40927.323344907411</c:v>
                </c:pt>
                <c:pt idx="386">
                  <c:v>40928.271331018521</c:v>
                </c:pt>
                <c:pt idx="387">
                  <c:v>40931.431493055556</c:v>
                </c:pt>
                <c:pt idx="388">
                  <c:v>40932.342800925922</c:v>
                </c:pt>
                <c:pt idx="389">
                  <c:v>40933.332071759258</c:v>
                </c:pt>
                <c:pt idx="390">
                  <c:v>40935.360509259262</c:v>
                </c:pt>
                <c:pt idx="391">
                  <c:v>40938.263032407405</c:v>
                </c:pt>
                <c:pt idx="392">
                  <c:v>40939.384317129632</c:v>
                </c:pt>
                <c:pt idx="393">
                  <c:v>40940</c:v>
                </c:pt>
                <c:pt idx="394">
                  <c:v>40941.389965277776</c:v>
                </c:pt>
                <c:pt idx="395">
                  <c:v>40942.381585648145</c:v>
                </c:pt>
                <c:pt idx="396">
                  <c:v>40945.324131944442</c:v>
                </c:pt>
                <c:pt idx="397">
                  <c:v>40946.360092592593</c:v>
                </c:pt>
                <c:pt idx="398">
                  <c:v>40947.360543981478</c:v>
                </c:pt>
                <c:pt idx="399">
                  <c:v>40948.424351851849</c:v>
                </c:pt>
                <c:pt idx="400">
                  <c:v>40949.3746875</c:v>
                </c:pt>
                <c:pt idx="401">
                  <c:v>40952.311782407407</c:v>
                </c:pt>
                <c:pt idx="402">
                  <c:v>40953.327662037038</c:v>
                </c:pt>
                <c:pt idx="403">
                  <c:v>40954.319571759261</c:v>
                </c:pt>
                <c:pt idx="404">
                  <c:v>40955.317326388889</c:v>
                </c:pt>
                <c:pt idx="405">
                  <c:v>40956.330601851849</c:v>
                </c:pt>
                <c:pt idx="406">
                  <c:v>40959.328217592592</c:v>
                </c:pt>
                <c:pt idx="407">
                  <c:v>40960.471388888887</c:v>
                </c:pt>
                <c:pt idx="408">
                  <c:v>40961.352662037039</c:v>
                </c:pt>
                <c:pt idx="409">
                  <c:v>40962.312708333331</c:v>
                </c:pt>
                <c:pt idx="410">
                  <c:v>40963.405682870369</c:v>
                </c:pt>
                <c:pt idx="411">
                  <c:v>40966.323784722219</c:v>
                </c:pt>
                <c:pt idx="412">
                  <c:v>40967.30609953704</c:v>
                </c:pt>
                <c:pt idx="413">
                  <c:v>40968.326817129629</c:v>
                </c:pt>
                <c:pt idx="414">
                  <c:v>40969.357083333336</c:v>
                </c:pt>
                <c:pt idx="415">
                  <c:v>40970.303773148145</c:v>
                </c:pt>
                <c:pt idx="416">
                  <c:v>40973.330381944441</c:v>
                </c:pt>
                <c:pt idx="417">
                  <c:v>40974.339236111111</c:v>
                </c:pt>
                <c:pt idx="418">
                  <c:v>40975.315324074072</c:v>
                </c:pt>
                <c:pt idx="419">
                  <c:v>40976.323680555557</c:v>
                </c:pt>
                <c:pt idx="420">
                  <c:v>40977.326793981483</c:v>
                </c:pt>
                <c:pt idx="421">
                  <c:v>40980.324675925927</c:v>
                </c:pt>
                <c:pt idx="422">
                  <c:v>40981.321516203701</c:v>
                </c:pt>
                <c:pt idx="423">
                  <c:v>40982.312025462961</c:v>
                </c:pt>
                <c:pt idx="424">
                  <c:v>40983.394513888888</c:v>
                </c:pt>
                <c:pt idx="425">
                  <c:v>40984.342592592591</c:v>
                </c:pt>
                <c:pt idx="426">
                  <c:v>40987.328784722224</c:v>
                </c:pt>
                <c:pt idx="427">
                  <c:v>40988.327905092592</c:v>
                </c:pt>
                <c:pt idx="428">
                  <c:v>40989.318761574075</c:v>
                </c:pt>
                <c:pt idx="429">
                  <c:v>40990.340578703705</c:v>
                </c:pt>
                <c:pt idx="430">
                  <c:v>40991.537789351853</c:v>
                </c:pt>
                <c:pt idx="431">
                  <c:v>40994.320532407408</c:v>
                </c:pt>
                <c:pt idx="432">
                  <c:v>40995.307245370372</c:v>
                </c:pt>
                <c:pt idx="433">
                  <c:v>40996.345578703702</c:v>
                </c:pt>
                <c:pt idx="434">
                  <c:v>40997.315335648149</c:v>
                </c:pt>
                <c:pt idx="435">
                  <c:v>40998.315347222226</c:v>
                </c:pt>
                <c:pt idx="436">
                  <c:v>41001.328101851854</c:v>
                </c:pt>
                <c:pt idx="437">
                  <c:v>41002.337685185186</c:v>
                </c:pt>
                <c:pt idx="438">
                  <c:v>41003.339560185188</c:v>
                </c:pt>
                <c:pt idx="439">
                  <c:v>41004.331273148149</c:v>
                </c:pt>
                <c:pt idx="440">
                  <c:v>41009.360949074071</c:v>
                </c:pt>
                <c:pt idx="441">
                  <c:v>41010.393541666665</c:v>
                </c:pt>
                <c:pt idx="442">
                  <c:v>41011.350902777776</c:v>
                </c:pt>
                <c:pt idx="443">
                  <c:v>41012.316157407404</c:v>
                </c:pt>
                <c:pt idx="444">
                  <c:v>41015.348553240743</c:v>
                </c:pt>
                <c:pt idx="445">
                  <c:v>41016.342488425929</c:v>
                </c:pt>
                <c:pt idx="446">
                  <c:v>41017.321562500001</c:v>
                </c:pt>
                <c:pt idx="447">
                  <c:v>41018.316828703704</c:v>
                </c:pt>
                <c:pt idx="448">
                  <c:v>41019.357060185182</c:v>
                </c:pt>
                <c:pt idx="449">
                  <c:v>41022.364583333336</c:v>
                </c:pt>
                <c:pt idx="450">
                  <c:v>41023.341493055559</c:v>
                </c:pt>
                <c:pt idx="451">
                  <c:v>41025.347754629627</c:v>
                </c:pt>
                <c:pt idx="452">
                  <c:v>41026.313402777778</c:v>
                </c:pt>
                <c:pt idx="453">
                  <c:v>41029.317303240743</c:v>
                </c:pt>
                <c:pt idx="454">
                  <c:v>41030.344756944447</c:v>
                </c:pt>
                <c:pt idx="455">
                  <c:v>41031.338391203702</c:v>
                </c:pt>
                <c:pt idx="456">
                  <c:v>41032.344710648147</c:v>
                </c:pt>
                <c:pt idx="457">
                  <c:v>41033.34306712963</c:v>
                </c:pt>
                <c:pt idx="458">
                  <c:v>41036.348622685182</c:v>
                </c:pt>
                <c:pt idx="459">
                  <c:v>41037.355243055557</c:v>
                </c:pt>
                <c:pt idx="460">
                  <c:v>41038.333460648151</c:v>
                </c:pt>
                <c:pt idx="461">
                  <c:v>41039.332499999997</c:v>
                </c:pt>
                <c:pt idx="462">
                  <c:v>41040.330601851849</c:v>
                </c:pt>
                <c:pt idx="463">
                  <c:v>41043.349027777775</c:v>
                </c:pt>
                <c:pt idx="464">
                  <c:v>41044.394629629627</c:v>
                </c:pt>
                <c:pt idx="465">
                  <c:v>41045.356087962966</c:v>
                </c:pt>
                <c:pt idx="466">
                  <c:v>41046.479062500002</c:v>
                </c:pt>
                <c:pt idx="467">
                  <c:v>41047.364363425928</c:v>
                </c:pt>
                <c:pt idx="468">
                  <c:v>41050.363668981481</c:v>
                </c:pt>
                <c:pt idx="469">
                  <c:v>41051.418564814812</c:v>
                </c:pt>
                <c:pt idx="470">
                  <c:v>41052.365763888891</c:v>
                </c:pt>
                <c:pt idx="471">
                  <c:v>41053.360393518517</c:v>
                </c:pt>
                <c:pt idx="472">
                  <c:v>41054.320150462961</c:v>
                </c:pt>
                <c:pt idx="473">
                  <c:v>41057.313460648147</c:v>
                </c:pt>
                <c:pt idx="474">
                  <c:v>41058.321527777778</c:v>
                </c:pt>
                <c:pt idx="475">
                  <c:v>41059.325173611112</c:v>
                </c:pt>
                <c:pt idx="476">
                  <c:v>41060.349722222221</c:v>
                </c:pt>
                <c:pt idx="477">
                  <c:v>41061.322731481479</c:v>
                </c:pt>
                <c:pt idx="478">
                  <c:v>41064.343449074076</c:v>
                </c:pt>
                <c:pt idx="479">
                  <c:v>41065.329305555555</c:v>
                </c:pt>
                <c:pt idx="480">
                  <c:v>41066.343726851854</c:v>
                </c:pt>
                <c:pt idx="481">
                  <c:v>41067.420590277776</c:v>
                </c:pt>
                <c:pt idx="482">
                  <c:v>41068.336898148147</c:v>
                </c:pt>
                <c:pt idx="483">
                  <c:v>41072.309548611112</c:v>
                </c:pt>
                <c:pt idx="484">
                  <c:v>41073.307071759256</c:v>
                </c:pt>
                <c:pt idx="485">
                  <c:v>41074.30605324074</c:v>
                </c:pt>
                <c:pt idx="486">
                  <c:v>41075.354849537034</c:v>
                </c:pt>
                <c:pt idx="487">
                  <c:v>41078.393425925926</c:v>
                </c:pt>
                <c:pt idx="488">
                  <c:v>41079.374143518522</c:v>
                </c:pt>
                <c:pt idx="489">
                  <c:v>41080.32539351852</c:v>
                </c:pt>
                <c:pt idx="490">
                  <c:v>41081.345069444447</c:v>
                </c:pt>
                <c:pt idx="491">
                  <c:v>41082.317245370374</c:v>
                </c:pt>
                <c:pt idx="492">
                  <c:v>41085.342453703706</c:v>
                </c:pt>
                <c:pt idx="493">
                  <c:v>41086.32130787037</c:v>
                </c:pt>
                <c:pt idx="494">
                  <c:v>41087.329270833332</c:v>
                </c:pt>
                <c:pt idx="495">
                  <c:v>41088.339074074072</c:v>
                </c:pt>
                <c:pt idx="496">
                  <c:v>41089.343090277776</c:v>
                </c:pt>
                <c:pt idx="497">
                  <c:v>41092.378900462965</c:v>
                </c:pt>
                <c:pt idx="498">
                  <c:v>41093.367546296293</c:v>
                </c:pt>
                <c:pt idx="499">
                  <c:v>41094.384050925924</c:v>
                </c:pt>
                <c:pt idx="500">
                  <c:v>41095.328958333332</c:v>
                </c:pt>
                <c:pt idx="501">
                  <c:v>41096.320821759262</c:v>
                </c:pt>
                <c:pt idx="502">
                  <c:v>41099.353506944448</c:v>
                </c:pt>
                <c:pt idx="503">
                  <c:v>41100.497407407405</c:v>
                </c:pt>
                <c:pt idx="504">
                  <c:v>41101.347708333335</c:v>
                </c:pt>
                <c:pt idx="505">
                  <c:v>41102.3437962963</c:v>
                </c:pt>
                <c:pt idx="506">
                  <c:v>41103.340300925927</c:v>
                </c:pt>
                <c:pt idx="507">
                  <c:v>41106.335694444446</c:v>
                </c:pt>
                <c:pt idx="508">
                  <c:v>41107.35659722222</c:v>
                </c:pt>
                <c:pt idx="509">
                  <c:v>41108.394525462965</c:v>
                </c:pt>
                <c:pt idx="510">
                  <c:v>41109.344409722224</c:v>
                </c:pt>
                <c:pt idx="511">
                  <c:v>41110.342083333337</c:v>
                </c:pt>
                <c:pt idx="512">
                  <c:v>41113.329953703702</c:v>
                </c:pt>
                <c:pt idx="513">
                  <c:v>41114.340208333335</c:v>
                </c:pt>
                <c:pt idx="514">
                  <c:v>41115.319652777776</c:v>
                </c:pt>
                <c:pt idx="515">
                  <c:v>41116.323738425926</c:v>
                </c:pt>
                <c:pt idx="516">
                  <c:v>41117.337511574071</c:v>
                </c:pt>
                <c:pt idx="517">
                  <c:v>41120.402071759258</c:v>
                </c:pt>
                <c:pt idx="518">
                  <c:v>41121.343912037039</c:v>
                </c:pt>
                <c:pt idx="519">
                  <c:v>41122.34207175926</c:v>
                </c:pt>
                <c:pt idx="520">
                  <c:v>41123.34684027778</c:v>
                </c:pt>
                <c:pt idx="521">
                  <c:v>41124.353078703702</c:v>
                </c:pt>
                <c:pt idx="522">
                  <c:v>41127.338969907411</c:v>
                </c:pt>
                <c:pt idx="523">
                  <c:v>41128.408946759257</c:v>
                </c:pt>
                <c:pt idx="524">
                  <c:v>41129.398599537039</c:v>
                </c:pt>
                <c:pt idx="525">
                  <c:v>41130.363495370373</c:v>
                </c:pt>
                <c:pt idx="526">
                  <c:v>41131.404085648152</c:v>
                </c:pt>
                <c:pt idx="527">
                  <c:v>41134.361620370371</c:v>
                </c:pt>
                <c:pt idx="528">
                  <c:v>41135.373043981483</c:v>
                </c:pt>
                <c:pt idx="529">
                  <c:v>41136.425625000003</c:v>
                </c:pt>
                <c:pt idx="530">
                  <c:v>41137.360185185185</c:v>
                </c:pt>
                <c:pt idx="531">
                  <c:v>41138.372013888889</c:v>
                </c:pt>
                <c:pt idx="532">
                  <c:v>41141.36619212963</c:v>
                </c:pt>
                <c:pt idx="533">
                  <c:v>41142.346458333333</c:v>
                </c:pt>
                <c:pt idx="534">
                  <c:v>41143.408449074072</c:v>
                </c:pt>
                <c:pt idx="535">
                  <c:v>41144.404351851852</c:v>
                </c:pt>
                <c:pt idx="536">
                  <c:v>41145.456793981481</c:v>
                </c:pt>
                <c:pt idx="537">
                  <c:v>41148.426377314812</c:v>
                </c:pt>
                <c:pt idx="538">
                  <c:v>41149.40457175926</c:v>
                </c:pt>
                <c:pt idx="539">
                  <c:v>41150.436365740738</c:v>
                </c:pt>
                <c:pt idx="540">
                  <c:v>41151.412997685184</c:v>
                </c:pt>
                <c:pt idx="541">
                  <c:v>41152.390127314815</c:v>
                </c:pt>
                <c:pt idx="542">
                  <c:v>41156.320138888892</c:v>
                </c:pt>
                <c:pt idx="543">
                  <c:v>41156.327905092592</c:v>
                </c:pt>
                <c:pt idx="544">
                  <c:v>41157.386388888888</c:v>
                </c:pt>
                <c:pt idx="545">
                  <c:v>41158.421423611115</c:v>
                </c:pt>
                <c:pt idx="546">
                  <c:v>41159.424375000002</c:v>
                </c:pt>
                <c:pt idx="547">
                  <c:v>41162.375891203701</c:v>
                </c:pt>
                <c:pt idx="548">
                  <c:v>41163.404467592591</c:v>
                </c:pt>
                <c:pt idx="549">
                  <c:v>41164.378587962965</c:v>
                </c:pt>
                <c:pt idx="550">
                  <c:v>41165.346678240741</c:v>
                </c:pt>
                <c:pt idx="551">
                  <c:v>41166.342916666668</c:v>
                </c:pt>
                <c:pt idx="552">
                  <c:v>41169.4</c:v>
                </c:pt>
                <c:pt idx="553">
                  <c:v>41170.369317129633</c:v>
                </c:pt>
                <c:pt idx="554">
                  <c:v>41171.33357638889</c:v>
                </c:pt>
                <c:pt idx="555">
                  <c:v>41172.352916666663</c:v>
                </c:pt>
                <c:pt idx="556">
                  <c:v>41173.356493055559</c:v>
                </c:pt>
                <c:pt idx="557">
                  <c:v>41176.377951388888</c:v>
                </c:pt>
                <c:pt idx="558">
                  <c:v>41177.342800925922</c:v>
                </c:pt>
                <c:pt idx="559">
                  <c:v>41178.355949074074</c:v>
                </c:pt>
                <c:pt idx="560">
                  <c:v>41179.322118055556</c:v>
                </c:pt>
                <c:pt idx="561">
                  <c:v>41180.361168981479</c:v>
                </c:pt>
                <c:pt idx="562">
                  <c:v>41183.345057870371</c:v>
                </c:pt>
                <c:pt idx="563">
                  <c:v>41184.312337962961</c:v>
                </c:pt>
                <c:pt idx="564">
                  <c:v>41185.336157407408</c:v>
                </c:pt>
                <c:pt idx="565">
                  <c:v>41186.337627314817</c:v>
                </c:pt>
                <c:pt idx="566">
                  <c:v>41187.319525462961</c:v>
                </c:pt>
                <c:pt idx="567">
                  <c:v>41190.344456018516</c:v>
                </c:pt>
                <c:pt idx="568">
                  <c:v>41191.322152777779</c:v>
                </c:pt>
                <c:pt idx="569">
                  <c:v>41192.330208333333</c:v>
                </c:pt>
                <c:pt idx="570">
                  <c:v>41193.329282407409</c:v>
                </c:pt>
                <c:pt idx="571">
                  <c:v>41194.312997685185</c:v>
                </c:pt>
                <c:pt idx="572">
                  <c:v>41197.340127314812</c:v>
                </c:pt>
                <c:pt idx="573">
                  <c:v>41198.324537037035</c:v>
                </c:pt>
                <c:pt idx="574">
                  <c:v>41199.346967592595</c:v>
                </c:pt>
                <c:pt idx="575">
                  <c:v>41200.318206018521</c:v>
                </c:pt>
                <c:pt idx="576">
                  <c:v>41201.317291666666</c:v>
                </c:pt>
                <c:pt idx="577">
                  <c:v>41204.315960648149</c:v>
                </c:pt>
                <c:pt idx="578">
                  <c:v>41205.319988425923</c:v>
                </c:pt>
                <c:pt idx="579">
                  <c:v>41206.320393518516</c:v>
                </c:pt>
                <c:pt idx="580">
                  <c:v>41207.354201388887</c:v>
                </c:pt>
                <c:pt idx="581">
                  <c:v>41208.331493055557</c:v>
                </c:pt>
                <c:pt idx="582">
                  <c:v>41211.326458333337</c:v>
                </c:pt>
                <c:pt idx="583">
                  <c:v>41212.323159722226</c:v>
                </c:pt>
                <c:pt idx="584">
                  <c:v>41213.313310185185</c:v>
                </c:pt>
                <c:pt idx="585">
                  <c:v>41214.324780092589</c:v>
                </c:pt>
                <c:pt idx="586">
                  <c:v>41215.323645833334</c:v>
                </c:pt>
                <c:pt idx="587">
                  <c:v>41218.404791666668</c:v>
                </c:pt>
                <c:pt idx="588">
                  <c:v>41219.333101851851</c:v>
                </c:pt>
                <c:pt idx="589">
                  <c:v>41220.339756944442</c:v>
                </c:pt>
                <c:pt idx="590">
                  <c:v>41221.333275462966</c:v>
                </c:pt>
                <c:pt idx="591">
                  <c:v>41222.325671296298</c:v>
                </c:pt>
                <c:pt idx="592">
                  <c:v>41225.330057870371</c:v>
                </c:pt>
                <c:pt idx="593">
                  <c:v>41226.318101851852</c:v>
                </c:pt>
                <c:pt idx="594">
                  <c:v>41227.326863425929</c:v>
                </c:pt>
                <c:pt idx="595">
                  <c:v>41228.323252314818</c:v>
                </c:pt>
                <c:pt idx="596">
                  <c:v>41229.324687499997</c:v>
                </c:pt>
                <c:pt idx="597">
                  <c:v>41232.329675925925</c:v>
                </c:pt>
                <c:pt idx="598">
                  <c:v>41233.326527777775</c:v>
                </c:pt>
                <c:pt idx="599">
                  <c:v>41234.327847222223</c:v>
                </c:pt>
                <c:pt idx="600">
                  <c:v>41235.339594907404</c:v>
                </c:pt>
                <c:pt idx="601">
                  <c:v>41236.341736111113</c:v>
                </c:pt>
                <c:pt idx="602">
                  <c:v>41239.344629629632</c:v>
                </c:pt>
                <c:pt idx="603">
                  <c:v>41240.325011574074</c:v>
                </c:pt>
                <c:pt idx="604">
                  <c:v>41242.330775462964</c:v>
                </c:pt>
                <c:pt idx="605">
                  <c:v>41243.329444444447</c:v>
                </c:pt>
                <c:pt idx="606">
                  <c:v>41246.320057870369</c:v>
                </c:pt>
                <c:pt idx="607">
                  <c:v>41247.407962962963</c:v>
                </c:pt>
                <c:pt idx="608">
                  <c:v>41248.341053240743</c:v>
                </c:pt>
                <c:pt idx="609">
                  <c:v>41249.315127314818</c:v>
                </c:pt>
                <c:pt idx="610">
                  <c:v>41250.307986111111</c:v>
                </c:pt>
                <c:pt idx="611">
                  <c:v>41253.322094907409</c:v>
                </c:pt>
                <c:pt idx="612">
                  <c:v>41254.317129629628</c:v>
                </c:pt>
                <c:pt idx="613">
                  <c:v>41255.332442129627</c:v>
                </c:pt>
                <c:pt idx="614">
                  <c:v>41256.321134259262</c:v>
                </c:pt>
                <c:pt idx="615">
                  <c:v>41257.333020833335</c:v>
                </c:pt>
                <c:pt idx="616">
                  <c:v>41260.324525462966</c:v>
                </c:pt>
                <c:pt idx="617">
                  <c:v>41261.323078703703</c:v>
                </c:pt>
                <c:pt idx="618">
                  <c:v>41262.332268518519</c:v>
                </c:pt>
                <c:pt idx="619">
                  <c:v>41263.336817129632</c:v>
                </c:pt>
                <c:pt idx="620">
                  <c:v>41264.321284722224</c:v>
                </c:pt>
                <c:pt idx="621">
                  <c:v>41267.324803240743</c:v>
                </c:pt>
                <c:pt idx="622">
                  <c:v>41270.324803240743</c:v>
                </c:pt>
                <c:pt idx="623">
                  <c:v>41271.324803240743</c:v>
                </c:pt>
                <c:pt idx="624">
                  <c:v>41274.324803240743</c:v>
                </c:pt>
                <c:pt idx="625">
                  <c:v>41276.336030092592</c:v>
                </c:pt>
                <c:pt idx="626">
                  <c:v>41277.339513888888</c:v>
                </c:pt>
                <c:pt idx="627">
                  <c:v>41278.324016203704</c:v>
                </c:pt>
                <c:pt idx="628">
                  <c:v>41281.322372685187</c:v>
                </c:pt>
                <c:pt idx="629">
                  <c:v>41282.334791666668</c:v>
                </c:pt>
                <c:pt idx="630">
                  <c:v>41283.335555555554</c:v>
                </c:pt>
                <c:pt idx="631">
                  <c:v>41284.320694444446</c:v>
                </c:pt>
                <c:pt idx="632">
                  <c:v>41285.319328703707</c:v>
                </c:pt>
                <c:pt idx="633">
                  <c:v>41288.326168981483</c:v>
                </c:pt>
                <c:pt idx="634">
                  <c:v>41289.409513888888</c:v>
                </c:pt>
                <c:pt idx="635">
                  <c:v>41290.333483796298</c:v>
                </c:pt>
                <c:pt idx="636">
                  <c:v>41291.314710648148</c:v>
                </c:pt>
                <c:pt idx="637">
                  <c:v>41292.324699074074</c:v>
                </c:pt>
                <c:pt idx="638">
                  <c:v>41295.359340277777</c:v>
                </c:pt>
                <c:pt idx="639">
                  <c:v>41296.329652777778</c:v>
                </c:pt>
                <c:pt idx="640">
                  <c:v>41297.330763888887</c:v>
                </c:pt>
                <c:pt idx="641">
                  <c:v>41298.338645833333</c:v>
                </c:pt>
                <c:pt idx="642">
                  <c:v>41299.320775462962</c:v>
                </c:pt>
                <c:pt idx="643">
                  <c:v>41303.333495370367</c:v>
                </c:pt>
                <c:pt idx="644">
                  <c:v>41304.315324074072</c:v>
                </c:pt>
                <c:pt idx="645">
                  <c:v>41305.356805555559</c:v>
                </c:pt>
                <c:pt idx="646">
                  <c:v>41306.344837962963</c:v>
                </c:pt>
                <c:pt idx="647">
                  <c:v>41309.318819444445</c:v>
                </c:pt>
                <c:pt idx="648">
                  <c:v>41310.487187500003</c:v>
                </c:pt>
                <c:pt idx="649">
                  <c:v>41311.338854166665</c:v>
                </c:pt>
                <c:pt idx="650">
                  <c:v>41312.304629629631</c:v>
                </c:pt>
                <c:pt idx="651">
                  <c:v>41313.40792824074</c:v>
                </c:pt>
                <c:pt idx="652">
                  <c:v>41316.315428240741</c:v>
                </c:pt>
                <c:pt idx="653">
                  <c:v>41317.356921296298</c:v>
                </c:pt>
                <c:pt idx="654">
                  <c:v>41318.341724537036</c:v>
                </c:pt>
                <c:pt idx="655">
                  <c:v>41319.305150462962</c:v>
                </c:pt>
                <c:pt idx="656">
                  <c:v>41320.337546296294</c:v>
                </c:pt>
                <c:pt idx="657">
                  <c:v>41323.445451388892</c:v>
                </c:pt>
                <c:pt idx="658">
                  <c:v>41324.389340277776</c:v>
                </c:pt>
                <c:pt idx="659">
                  <c:v>41325.340613425928</c:v>
                </c:pt>
                <c:pt idx="660">
                  <c:v>41326.310231481482</c:v>
                </c:pt>
                <c:pt idx="661">
                  <c:v>41327.353807870371</c:v>
                </c:pt>
                <c:pt idx="662">
                  <c:v>41330.32303240741</c:v>
                </c:pt>
                <c:pt idx="663">
                  <c:v>41331.404131944444</c:v>
                </c:pt>
                <c:pt idx="664">
                  <c:v>41332.420694444445</c:v>
                </c:pt>
                <c:pt idx="665">
                  <c:v>41333.325937499998</c:v>
                </c:pt>
                <c:pt idx="666">
                  <c:v>41334.360046296293</c:v>
                </c:pt>
                <c:pt idx="667">
                  <c:v>41337.349791666667</c:v>
                </c:pt>
                <c:pt idx="668">
                  <c:v>41338.561307870368</c:v>
                </c:pt>
                <c:pt idx="669">
                  <c:v>41339.325706018521</c:v>
                </c:pt>
                <c:pt idx="670">
                  <c:v>41340.324456018519</c:v>
                </c:pt>
                <c:pt idx="671">
                  <c:v>41340.324525462966</c:v>
                </c:pt>
                <c:pt idx="672">
                  <c:v>41341.312013888892</c:v>
                </c:pt>
                <c:pt idx="673">
                  <c:v>41344.31459490741</c:v>
                </c:pt>
                <c:pt idx="674">
                  <c:v>41345.330243055556</c:v>
                </c:pt>
                <c:pt idx="675">
                  <c:v>41346.349733796298</c:v>
                </c:pt>
                <c:pt idx="676">
                  <c:v>41347.315937500003</c:v>
                </c:pt>
                <c:pt idx="677">
                  <c:v>41348.385949074072</c:v>
                </c:pt>
                <c:pt idx="678">
                  <c:v>41351.451851851853</c:v>
                </c:pt>
                <c:pt idx="679">
                  <c:v>41352.390497685185</c:v>
                </c:pt>
                <c:pt idx="680">
                  <c:v>41353.319247685184</c:v>
                </c:pt>
                <c:pt idx="681">
                  <c:v>41354.305208333331</c:v>
                </c:pt>
                <c:pt idx="682">
                  <c:v>41355.333020833335</c:v>
                </c:pt>
                <c:pt idx="683">
                  <c:v>41358.329201388886</c:v>
                </c:pt>
                <c:pt idx="684">
                  <c:v>41359.337094907409</c:v>
                </c:pt>
                <c:pt idx="685">
                  <c:v>41360.33252314815</c:v>
                </c:pt>
                <c:pt idx="686">
                  <c:v>41361.319918981484</c:v>
                </c:pt>
                <c:pt idx="687">
                  <c:v>41368.32236111111</c:v>
                </c:pt>
                <c:pt idx="688">
                  <c:v>41372.401805555557</c:v>
                </c:pt>
                <c:pt idx="689">
                  <c:v>41373.352256944447</c:v>
                </c:pt>
                <c:pt idx="690">
                  <c:v>41374.475925925923</c:v>
                </c:pt>
                <c:pt idx="691">
                  <c:v>41375.486956018518</c:v>
                </c:pt>
                <c:pt idx="692">
                  <c:v>41376.4606712963</c:v>
                </c:pt>
                <c:pt idx="693">
                  <c:v>41379.322534722225</c:v>
                </c:pt>
                <c:pt idx="694">
                  <c:v>41380.331111111111</c:v>
                </c:pt>
                <c:pt idx="695">
                  <c:v>41381</c:v>
                </c:pt>
                <c:pt idx="696">
                  <c:v>41382.353935185187</c:v>
                </c:pt>
                <c:pt idx="697">
                  <c:v>41383.357812499999</c:v>
                </c:pt>
                <c:pt idx="698">
                  <c:v>41386.360312500001</c:v>
                </c:pt>
                <c:pt idx="699">
                  <c:v>41387.325636574074</c:v>
                </c:pt>
                <c:pt idx="700">
                  <c:v>41388.322002314817</c:v>
                </c:pt>
                <c:pt idx="701">
                  <c:v>41390.358090277776</c:v>
                </c:pt>
                <c:pt idx="702">
                  <c:v>41393.360532407409</c:v>
                </c:pt>
                <c:pt idx="703">
                  <c:v>41394.328680555554</c:v>
                </c:pt>
                <c:pt idx="704">
                  <c:v>41395.354120370372</c:v>
                </c:pt>
                <c:pt idx="705">
                  <c:v>41396.557349537034</c:v>
                </c:pt>
                <c:pt idx="706">
                  <c:v>41397.352314814816</c:v>
                </c:pt>
                <c:pt idx="707">
                  <c:v>41400.318067129629</c:v>
                </c:pt>
                <c:pt idx="708">
                  <c:v>41401.309537037036</c:v>
                </c:pt>
                <c:pt idx="709">
                  <c:v>41402.323379629626</c:v>
                </c:pt>
                <c:pt idx="710">
                  <c:v>41403.317442129628</c:v>
                </c:pt>
                <c:pt idx="711">
                  <c:v>41404.335277777776</c:v>
                </c:pt>
                <c:pt idx="712">
                  <c:v>41407.335277777776</c:v>
                </c:pt>
                <c:pt idx="713">
                  <c:v>41408.345509259256</c:v>
                </c:pt>
                <c:pt idx="714">
                  <c:v>41409.385312500002</c:v>
                </c:pt>
                <c:pt idx="715">
                  <c:v>41410.342222222222</c:v>
                </c:pt>
                <c:pt idx="716">
                  <c:v>41411.43440972222</c:v>
                </c:pt>
                <c:pt idx="717">
                  <c:v>41414.37431712963</c:v>
                </c:pt>
                <c:pt idx="718">
                  <c:v>41415.334803240738</c:v>
                </c:pt>
                <c:pt idx="719">
                  <c:v>41416.332546296297</c:v>
                </c:pt>
                <c:pt idx="720">
                  <c:v>41417.349108796298</c:v>
                </c:pt>
                <c:pt idx="721">
                  <c:v>41418.584629629629</c:v>
                </c:pt>
                <c:pt idx="722">
                  <c:v>41422.382094907407</c:v>
                </c:pt>
                <c:pt idx="723">
                  <c:v>41422.390011574076</c:v>
                </c:pt>
                <c:pt idx="724">
                  <c:v>41423.377581018518</c:v>
                </c:pt>
                <c:pt idx="725">
                  <c:v>41424.341377314813</c:v>
                </c:pt>
                <c:pt idx="726">
                  <c:v>41425.312905092593</c:v>
                </c:pt>
                <c:pt idx="727">
                  <c:v>41428.372048611112</c:v>
                </c:pt>
                <c:pt idx="728">
                  <c:v>41429.3753125</c:v>
                </c:pt>
                <c:pt idx="729">
                  <c:v>41430.31758101852</c:v>
                </c:pt>
                <c:pt idx="730">
                  <c:v>41431.320289351854</c:v>
                </c:pt>
                <c:pt idx="731">
                  <c:v>41432.354201388887</c:v>
                </c:pt>
                <c:pt idx="732">
                  <c:v>41436.417870370373</c:v>
                </c:pt>
                <c:pt idx="733">
                  <c:v>41437.420682870368</c:v>
                </c:pt>
                <c:pt idx="734">
                  <c:v>41438.364733796298</c:v>
                </c:pt>
                <c:pt idx="735">
                  <c:v>41439.318333333336</c:v>
                </c:pt>
                <c:pt idx="736">
                  <c:v>41442.333032407405</c:v>
                </c:pt>
                <c:pt idx="737">
                  <c:v>41443.344699074078</c:v>
                </c:pt>
                <c:pt idx="738">
                  <c:v>41444.420648148145</c:v>
                </c:pt>
                <c:pt idx="739">
                  <c:v>41445.34574074074</c:v>
                </c:pt>
                <c:pt idx="740">
                  <c:v>41446.34306712963</c:v>
                </c:pt>
                <c:pt idx="741">
                  <c:v>41449.355706018519</c:v>
                </c:pt>
                <c:pt idx="742">
                  <c:v>41450.330543981479</c:v>
                </c:pt>
                <c:pt idx="743">
                  <c:v>41451.337939814817</c:v>
                </c:pt>
                <c:pt idx="744">
                  <c:v>41452.346516203703</c:v>
                </c:pt>
                <c:pt idx="745">
                  <c:v>41453.345717592594</c:v>
                </c:pt>
                <c:pt idx="746">
                  <c:v>41456.349583333336</c:v>
                </c:pt>
                <c:pt idx="747">
                  <c:v>41457.357268518521</c:v>
                </c:pt>
                <c:pt idx="748">
                  <c:v>41458.497291666667</c:v>
                </c:pt>
                <c:pt idx="749">
                  <c:v>41459.336192129631</c:v>
                </c:pt>
                <c:pt idx="750">
                  <c:v>41460.356469907405</c:v>
                </c:pt>
                <c:pt idx="751">
                  <c:v>41463.363761574074</c:v>
                </c:pt>
                <c:pt idx="752">
                  <c:v>41464.402395833335</c:v>
                </c:pt>
                <c:pt idx="753">
                  <c:v>41465.428344907406</c:v>
                </c:pt>
                <c:pt idx="754">
                  <c:v>41466.435347222221</c:v>
                </c:pt>
                <c:pt idx="755">
                  <c:v>41467.446631944447</c:v>
                </c:pt>
                <c:pt idx="756">
                  <c:v>41470.466226851851</c:v>
                </c:pt>
                <c:pt idx="757">
                  <c:v>41471.429560185185</c:v>
                </c:pt>
                <c:pt idx="758">
                  <c:v>41472.36891203704</c:v>
                </c:pt>
                <c:pt idx="759">
                  <c:v>41473.342395833337</c:v>
                </c:pt>
                <c:pt idx="760">
                  <c:v>41474.347685185188</c:v>
                </c:pt>
                <c:pt idx="761">
                  <c:v>41477.351458333331</c:v>
                </c:pt>
                <c:pt idx="762">
                  <c:v>41478.390798611108</c:v>
                </c:pt>
                <c:pt idx="763">
                  <c:v>41479.336655092593</c:v>
                </c:pt>
                <c:pt idx="764">
                  <c:v>41480.360266203701</c:v>
                </c:pt>
                <c:pt idx="765">
                  <c:v>41481.32534722222</c:v>
                </c:pt>
                <c:pt idx="766">
                  <c:v>41484.417534722219</c:v>
                </c:pt>
                <c:pt idx="767">
                  <c:v>41485.348749999997</c:v>
                </c:pt>
                <c:pt idx="768">
                  <c:v>41486.358553240738</c:v>
                </c:pt>
                <c:pt idx="769">
                  <c:v>41487.336111111108</c:v>
                </c:pt>
                <c:pt idx="770">
                  <c:v>41488.334583333337</c:v>
                </c:pt>
                <c:pt idx="771">
                  <c:v>41491.342881944445</c:v>
                </c:pt>
                <c:pt idx="772">
                  <c:v>41492.348796296297</c:v>
                </c:pt>
                <c:pt idx="773">
                  <c:v>41493.340624999997</c:v>
                </c:pt>
                <c:pt idx="774">
                  <c:v>41494.353530092594</c:v>
                </c:pt>
                <c:pt idx="775">
                  <c:v>41495.347372685188</c:v>
                </c:pt>
                <c:pt idx="776">
                  <c:v>41498.590729166666</c:v>
                </c:pt>
                <c:pt idx="777">
                  <c:v>41499.351770833331</c:v>
                </c:pt>
                <c:pt idx="778">
                  <c:v>41507.322233796294</c:v>
                </c:pt>
                <c:pt idx="779">
                  <c:v>41508.340891203705</c:v>
                </c:pt>
                <c:pt idx="780">
                  <c:v>41509.326006944444</c:v>
                </c:pt>
                <c:pt idx="781">
                  <c:v>41512.358414351853</c:v>
                </c:pt>
                <c:pt idx="782">
                  <c:v>41513.341122685182</c:v>
                </c:pt>
                <c:pt idx="783">
                  <c:v>41515.352650462963</c:v>
                </c:pt>
                <c:pt idx="784">
                  <c:v>41516.427974537037</c:v>
                </c:pt>
                <c:pt idx="785">
                  <c:v>41520.396631944444</c:v>
                </c:pt>
                <c:pt idx="786">
                  <c:v>41520.411979166667</c:v>
                </c:pt>
                <c:pt idx="787">
                  <c:v>41521.406909722224</c:v>
                </c:pt>
                <c:pt idx="788">
                  <c:v>41522.30572916667</c:v>
                </c:pt>
                <c:pt idx="789">
                  <c:v>41523.375636574077</c:v>
                </c:pt>
                <c:pt idx="790">
                  <c:v>41526.348240740743</c:v>
                </c:pt>
                <c:pt idx="791">
                  <c:v>41527.319965277777</c:v>
                </c:pt>
                <c:pt idx="792">
                  <c:v>41528.314236111109</c:v>
                </c:pt>
                <c:pt idx="793">
                  <c:v>41529.33121527778</c:v>
                </c:pt>
                <c:pt idx="794">
                  <c:v>41530.316180555557</c:v>
                </c:pt>
                <c:pt idx="795">
                  <c:v>41533.344490740739</c:v>
                </c:pt>
                <c:pt idx="796">
                  <c:v>41534.348530092589</c:v>
                </c:pt>
                <c:pt idx="797">
                  <c:v>41535.350949074076</c:v>
                </c:pt>
                <c:pt idx="798">
                  <c:v>41536.377106481479</c:v>
                </c:pt>
                <c:pt idx="799">
                  <c:v>41540.41369212963</c:v>
                </c:pt>
                <c:pt idx="800">
                  <c:v>41541.357488425929</c:v>
                </c:pt>
                <c:pt idx="801">
                  <c:v>41542.364999999998</c:v>
                </c:pt>
                <c:pt idx="802">
                  <c:v>41543.414641203701</c:v>
                </c:pt>
                <c:pt idx="803">
                  <c:v>41544.332314814812</c:v>
                </c:pt>
                <c:pt idx="804">
                  <c:v>41547.395208333335</c:v>
                </c:pt>
                <c:pt idx="805">
                  <c:v>41548.341851851852</c:v>
                </c:pt>
                <c:pt idx="806">
                  <c:v>41549.343055555553</c:v>
                </c:pt>
                <c:pt idx="807">
                  <c:v>41550.343831018516</c:v>
                </c:pt>
                <c:pt idx="808">
                  <c:v>41551.352141203701</c:v>
                </c:pt>
                <c:pt idx="809">
                  <c:v>41554.558321759258</c:v>
                </c:pt>
                <c:pt idx="810">
                  <c:v>41555.445081018515</c:v>
                </c:pt>
                <c:pt idx="811">
                  <c:v>41556.353182870371</c:v>
                </c:pt>
                <c:pt idx="812">
                  <c:v>41557.366446759261</c:v>
                </c:pt>
                <c:pt idx="813">
                  <c:v>41558.409062500003</c:v>
                </c:pt>
                <c:pt idx="814">
                  <c:v>41561.365902777776</c:v>
                </c:pt>
                <c:pt idx="815">
                  <c:v>41562.367418981485</c:v>
                </c:pt>
                <c:pt idx="816">
                  <c:v>41563.430590277778</c:v>
                </c:pt>
                <c:pt idx="817">
                  <c:v>41564.411817129629</c:v>
                </c:pt>
                <c:pt idx="818">
                  <c:v>41565.332650462966</c:v>
                </c:pt>
                <c:pt idx="819">
                  <c:v>41568.43068287037</c:v>
                </c:pt>
                <c:pt idx="820">
                  <c:v>41569.357627314814</c:v>
                </c:pt>
                <c:pt idx="821">
                  <c:v>41570.455312500002</c:v>
                </c:pt>
                <c:pt idx="822">
                  <c:v>41571.331238425926</c:v>
                </c:pt>
                <c:pt idx="823">
                  <c:v>41572.438483796293</c:v>
                </c:pt>
                <c:pt idx="824">
                  <c:v>41575.372048611112</c:v>
                </c:pt>
                <c:pt idx="825">
                  <c:v>41576.349282407406</c:v>
                </c:pt>
                <c:pt idx="826">
                  <c:v>41577.569340277776</c:v>
                </c:pt>
                <c:pt idx="827">
                  <c:v>41579.358495370368</c:v>
                </c:pt>
                <c:pt idx="828">
                  <c:v>41579.377870370372</c:v>
                </c:pt>
                <c:pt idx="829">
                  <c:v>41582.414861111109</c:v>
                </c:pt>
                <c:pt idx="830">
                  <c:v>41583.346770833334</c:v>
                </c:pt>
                <c:pt idx="831">
                  <c:v>41584.388773148145</c:v>
                </c:pt>
                <c:pt idx="832">
                  <c:v>41585.331793981481</c:v>
                </c:pt>
                <c:pt idx="833">
                  <c:v>41586.438946759263</c:v>
                </c:pt>
                <c:pt idx="834">
                  <c:v>41589.383819444447</c:v>
                </c:pt>
                <c:pt idx="835">
                  <c:v>41590.343240740738</c:v>
                </c:pt>
                <c:pt idx="836">
                  <c:v>41596.453067129631</c:v>
                </c:pt>
                <c:pt idx="837">
                  <c:v>41597.416388888887</c:v>
                </c:pt>
                <c:pt idx="838">
                  <c:v>41598.395925925928</c:v>
                </c:pt>
                <c:pt idx="839">
                  <c:v>41599.378171296295</c:v>
                </c:pt>
                <c:pt idx="840">
                  <c:v>41600.373159722221</c:v>
                </c:pt>
                <c:pt idx="841">
                  <c:v>41604.430833333332</c:v>
                </c:pt>
                <c:pt idx="842">
                  <c:v>41605.360324074078</c:v>
                </c:pt>
                <c:pt idx="843">
                  <c:v>41610.442384259259</c:v>
                </c:pt>
                <c:pt idx="844">
                  <c:v>41611.365729166668</c:v>
                </c:pt>
                <c:pt idx="845">
                  <c:v>41612.442569444444</c:v>
                </c:pt>
                <c:pt idx="846">
                  <c:v>41613.459768518522</c:v>
                </c:pt>
                <c:pt idx="847">
                  <c:v>41614.492800925924</c:v>
                </c:pt>
                <c:pt idx="848">
                  <c:v>41617.426527777781</c:v>
                </c:pt>
                <c:pt idx="849">
                  <c:v>41618.524409722224</c:v>
                </c:pt>
                <c:pt idx="850">
                  <c:v>41619.347800925927</c:v>
                </c:pt>
                <c:pt idx="851">
                  <c:v>41620.385428240741</c:v>
                </c:pt>
                <c:pt idx="852">
                  <c:v>41621.345960648148</c:v>
                </c:pt>
                <c:pt idx="853">
                  <c:v>41624.389166666668</c:v>
                </c:pt>
                <c:pt idx="854">
                  <c:v>41625.382453703707</c:v>
                </c:pt>
                <c:pt idx="855">
                  <c:v>41626.43849537037</c:v>
                </c:pt>
                <c:pt idx="856">
                  <c:v>41627.414548611108</c:v>
                </c:pt>
                <c:pt idx="857">
                  <c:v>41628.380567129629</c:v>
                </c:pt>
                <c:pt idx="858">
                  <c:v>41632</c:v>
                </c:pt>
                <c:pt idx="859">
                  <c:v>41635.361261574071</c:v>
                </c:pt>
                <c:pt idx="860">
                  <c:v>41638.363749999997</c:v>
                </c:pt>
                <c:pt idx="861">
                  <c:v>41639</c:v>
                </c:pt>
                <c:pt idx="862">
                  <c:v>41641.634594907409</c:v>
                </c:pt>
                <c:pt idx="863">
                  <c:v>41642.636736111112</c:v>
                </c:pt>
                <c:pt idx="864">
                  <c:v>41645.6405787037</c:v>
                </c:pt>
                <c:pt idx="865">
                  <c:v>41646.370925925927</c:v>
                </c:pt>
                <c:pt idx="866">
                  <c:v>41647.324247685188</c:v>
                </c:pt>
                <c:pt idx="867">
                  <c:v>41648.382361111115</c:v>
                </c:pt>
                <c:pt idx="868">
                  <c:v>41649.604409722226</c:v>
                </c:pt>
                <c:pt idx="869">
                  <c:v>41652.39439814815</c:v>
                </c:pt>
                <c:pt idx="870">
                  <c:v>41653.433495370373</c:v>
                </c:pt>
                <c:pt idx="871">
                  <c:v>41654.364074074074</c:v>
                </c:pt>
                <c:pt idx="872">
                  <c:v>41655.355636574073</c:v>
                </c:pt>
                <c:pt idx="873">
                  <c:v>41656.402048611111</c:v>
                </c:pt>
                <c:pt idx="874">
                  <c:v>41660.338379629633</c:v>
                </c:pt>
                <c:pt idx="875">
                  <c:v>41660.34065972222</c:v>
                </c:pt>
                <c:pt idx="876">
                  <c:v>41661.367800925924</c:v>
                </c:pt>
                <c:pt idx="877">
                  <c:v>41662.33489583333</c:v>
                </c:pt>
                <c:pt idx="878">
                  <c:v>41663.457708333335</c:v>
                </c:pt>
                <c:pt idx="879">
                  <c:v>41667.402488425927</c:v>
                </c:pt>
                <c:pt idx="880">
                  <c:v>41669.488425925927</c:v>
                </c:pt>
                <c:pt idx="881">
                  <c:v>41669.493333333332</c:v>
                </c:pt>
                <c:pt idx="882">
                  <c:v>41670.424004629633</c:v>
                </c:pt>
                <c:pt idx="883">
                  <c:v>41673.355057870373</c:v>
                </c:pt>
                <c:pt idx="884">
                  <c:v>41674.399699074071</c:v>
                </c:pt>
                <c:pt idx="885">
                  <c:v>41675.350289351853</c:v>
                </c:pt>
                <c:pt idx="886">
                  <c:v>41676.362905092596</c:v>
                </c:pt>
                <c:pt idx="887">
                  <c:v>41677.358541666668</c:v>
                </c:pt>
                <c:pt idx="888">
                  <c:v>41680.45988425926</c:v>
                </c:pt>
                <c:pt idx="889">
                  <c:v>41681.447187500002</c:v>
                </c:pt>
                <c:pt idx="890">
                  <c:v>41682.464861111112</c:v>
                </c:pt>
                <c:pt idx="891">
                  <c:v>41683.468414351853</c:v>
                </c:pt>
                <c:pt idx="892">
                  <c:v>41684.472222222219</c:v>
                </c:pt>
                <c:pt idx="893">
                  <c:v>41687.393217592595</c:v>
                </c:pt>
                <c:pt idx="894">
                  <c:v>41688.407002314816</c:v>
                </c:pt>
                <c:pt idx="895">
                  <c:v>41690.351875</c:v>
                </c:pt>
                <c:pt idx="896">
                  <c:v>41691.517638888887</c:v>
                </c:pt>
                <c:pt idx="897">
                  <c:v>41694.355902777781</c:v>
                </c:pt>
                <c:pt idx="898">
                  <c:v>41695.420520833337</c:v>
                </c:pt>
                <c:pt idx="899">
                  <c:v>41696.382094907407</c:v>
                </c:pt>
                <c:pt idx="900">
                  <c:v>41697.316701388889</c:v>
                </c:pt>
                <c:pt idx="901">
                  <c:v>41698.371134259258</c:v>
                </c:pt>
                <c:pt idx="902">
                  <c:v>41701.475856481484</c:v>
                </c:pt>
                <c:pt idx="903">
                  <c:v>41702.368078703701</c:v>
                </c:pt>
                <c:pt idx="904">
                  <c:v>41702.368148148147</c:v>
                </c:pt>
                <c:pt idx="905">
                  <c:v>41703.47315972222</c:v>
                </c:pt>
                <c:pt idx="906">
                  <c:v>41704.333912037036</c:v>
                </c:pt>
                <c:pt idx="907">
                  <c:v>41705.333923611113</c:v>
                </c:pt>
                <c:pt idx="908">
                  <c:v>41708.382881944446</c:v>
                </c:pt>
                <c:pt idx="909">
                  <c:v>41709.362581018519</c:v>
                </c:pt>
                <c:pt idx="910">
                  <c:v>41710.339004629626</c:v>
                </c:pt>
                <c:pt idx="911">
                  <c:v>41711.384305555555</c:v>
                </c:pt>
                <c:pt idx="912">
                  <c:v>41712.387060185189</c:v>
                </c:pt>
                <c:pt idx="913">
                  <c:v>41715.330358796295</c:v>
                </c:pt>
                <c:pt idx="914">
                  <c:v>41716.317326388889</c:v>
                </c:pt>
                <c:pt idx="915">
                  <c:v>41717.466863425929</c:v>
                </c:pt>
                <c:pt idx="916">
                  <c:v>41718.301863425928</c:v>
                </c:pt>
                <c:pt idx="917">
                  <c:v>41719.367071759261</c:v>
                </c:pt>
                <c:pt idx="918">
                  <c:v>41722.349733796298</c:v>
                </c:pt>
                <c:pt idx="919">
                  <c:v>41723.385868055557</c:v>
                </c:pt>
                <c:pt idx="920">
                  <c:v>41724.320023148146</c:v>
                </c:pt>
                <c:pt idx="921">
                  <c:v>41725.621655092589</c:v>
                </c:pt>
                <c:pt idx="922">
                  <c:v>41726.400613425925</c:v>
                </c:pt>
                <c:pt idx="923">
                  <c:v>41729.356886574074</c:v>
                </c:pt>
                <c:pt idx="924">
                  <c:v>41730.320092592592</c:v>
                </c:pt>
                <c:pt idx="925">
                  <c:v>41731.356481481482</c:v>
                </c:pt>
                <c:pt idx="926">
                  <c:v>41733.595821759256</c:v>
                </c:pt>
                <c:pt idx="927">
                  <c:v>41736.419699074075</c:v>
                </c:pt>
                <c:pt idx="928">
                  <c:v>41737.406655092593</c:v>
                </c:pt>
                <c:pt idx="929">
                  <c:v>41738.383425925924</c:v>
                </c:pt>
                <c:pt idx="930">
                  <c:v>41739.381712962961</c:v>
                </c:pt>
                <c:pt idx="931">
                  <c:v>41740.364629629628</c:v>
                </c:pt>
                <c:pt idx="932">
                  <c:v>41743.333298611113</c:v>
                </c:pt>
                <c:pt idx="933">
                  <c:v>41744.314965277779</c:v>
                </c:pt>
                <c:pt idx="934">
                  <c:v>41745.37327546296</c:v>
                </c:pt>
                <c:pt idx="935">
                  <c:v>41746.341504629629</c:v>
                </c:pt>
                <c:pt idx="936">
                  <c:v>41747.419351851851</c:v>
                </c:pt>
                <c:pt idx="937">
                  <c:v>41750.378900462965</c:v>
                </c:pt>
                <c:pt idx="938">
                  <c:v>41751.364837962959</c:v>
                </c:pt>
                <c:pt idx="939">
                  <c:v>41752.353865740741</c:v>
                </c:pt>
                <c:pt idx="940">
                  <c:v>41753.424837962964</c:v>
                </c:pt>
                <c:pt idx="941">
                  <c:v>41757.384050925924</c:v>
                </c:pt>
                <c:pt idx="942">
                  <c:v>41758.35527777778</c:v>
                </c:pt>
                <c:pt idx="943">
                  <c:v>41759.435069444444</c:v>
                </c:pt>
                <c:pt idx="944">
                  <c:v>41760.418981481482</c:v>
                </c:pt>
                <c:pt idx="945">
                  <c:v>41761.377858796295</c:v>
                </c:pt>
                <c:pt idx="946">
                  <c:v>41764.386122685188</c:v>
                </c:pt>
                <c:pt idx="947">
                  <c:v>41765.396539351852</c:v>
                </c:pt>
                <c:pt idx="948">
                  <c:v>41766.424733796295</c:v>
                </c:pt>
                <c:pt idx="949">
                  <c:v>41767.414814814816</c:v>
                </c:pt>
                <c:pt idx="950">
                  <c:v>41768.422685185185</c:v>
                </c:pt>
                <c:pt idx="951">
                  <c:v>41771.3437037037</c:v>
                </c:pt>
                <c:pt idx="952">
                  <c:v>41772.337766203702</c:v>
                </c:pt>
                <c:pt idx="953">
                  <c:v>41773.36037037037</c:v>
                </c:pt>
                <c:pt idx="954">
                  <c:v>41774.37667824074</c:v>
                </c:pt>
                <c:pt idx="955">
                  <c:v>41775.365439814814</c:v>
                </c:pt>
                <c:pt idx="956">
                  <c:v>41778.354409722226</c:v>
                </c:pt>
                <c:pt idx="957">
                  <c:v>41779.371898148151</c:v>
                </c:pt>
                <c:pt idx="958">
                  <c:v>41780.47084490741</c:v>
                </c:pt>
                <c:pt idx="959">
                  <c:v>41781.419212962966</c:v>
                </c:pt>
                <c:pt idx="960">
                  <c:v>41782.345335648148</c:v>
                </c:pt>
                <c:pt idx="961">
                  <c:v>41786.408645833333</c:v>
                </c:pt>
                <c:pt idx="962">
                  <c:v>41787.405416666668</c:v>
                </c:pt>
                <c:pt idx="963">
                  <c:v>41788.411550925928</c:v>
                </c:pt>
                <c:pt idx="964">
                  <c:v>41789.308136574073</c:v>
                </c:pt>
                <c:pt idx="965">
                  <c:v>41792.610706018517</c:v>
                </c:pt>
                <c:pt idx="966">
                  <c:v>41793.323437500003</c:v>
                </c:pt>
                <c:pt idx="967">
                  <c:v>41794.454363425924</c:v>
                </c:pt>
                <c:pt idx="968">
                  <c:v>41795.466886574075</c:v>
                </c:pt>
                <c:pt idx="969">
                  <c:v>41796.381782407407</c:v>
                </c:pt>
                <c:pt idx="970">
                  <c:v>41800.417199074072</c:v>
                </c:pt>
                <c:pt idx="971">
                  <c:v>41801.333587962959</c:v>
                </c:pt>
                <c:pt idx="972">
                  <c:v>41802.333113425928</c:v>
                </c:pt>
                <c:pt idx="973">
                  <c:v>41803.568182870367</c:v>
                </c:pt>
                <c:pt idx="974">
                  <c:v>41806.401828703703</c:v>
                </c:pt>
                <c:pt idx="975">
                  <c:v>41807.363449074073</c:v>
                </c:pt>
                <c:pt idx="976">
                  <c:v>41808.397546296299</c:v>
                </c:pt>
                <c:pt idx="977">
                  <c:v>41809.333148148151</c:v>
                </c:pt>
                <c:pt idx="978">
                  <c:v>41810.492164351854</c:v>
                </c:pt>
                <c:pt idx="979">
                  <c:v>41813.455474537041</c:v>
                </c:pt>
                <c:pt idx="980">
                  <c:v>41814.444594907407</c:v>
                </c:pt>
                <c:pt idx="981">
                  <c:v>41816.333148148151</c:v>
                </c:pt>
                <c:pt idx="982">
                  <c:v>41817.334479166668</c:v>
                </c:pt>
                <c:pt idx="983">
                  <c:v>41821.425810185188</c:v>
                </c:pt>
                <c:pt idx="984">
                  <c:v>41822.477847222224</c:v>
                </c:pt>
                <c:pt idx="985">
                  <c:v>41823.357118055559</c:v>
                </c:pt>
                <c:pt idx="986">
                  <c:v>41828.438668981478</c:v>
                </c:pt>
                <c:pt idx="987">
                  <c:v>41829.569803240738</c:v>
                </c:pt>
                <c:pt idx="988">
                  <c:v>41830.412881944445</c:v>
                </c:pt>
                <c:pt idx="989">
                  <c:v>41835.64271990741</c:v>
                </c:pt>
                <c:pt idx="990">
                  <c:v>41836.354907407411</c:v>
                </c:pt>
                <c:pt idx="991">
                  <c:v>41841.50409722222</c:v>
                </c:pt>
                <c:pt idx="992">
                  <c:v>41842.639131944445</c:v>
                </c:pt>
                <c:pt idx="993">
                  <c:v>41843.446238425924</c:v>
                </c:pt>
                <c:pt idx="994">
                  <c:v>41844.446250000001</c:v>
                </c:pt>
                <c:pt idx="995">
                  <c:v>41845.400740740741</c:v>
                </c:pt>
                <c:pt idx="996">
                  <c:v>41848.385393518518</c:v>
                </c:pt>
                <c:pt idx="997">
                  <c:v>41849.523888888885</c:v>
                </c:pt>
                <c:pt idx="998">
                  <c:v>41850.409328703703</c:v>
                </c:pt>
                <c:pt idx="999">
                  <c:v>41851.574432870373</c:v>
                </c:pt>
                <c:pt idx="1000">
                  <c:v>41852.448622685188</c:v>
                </c:pt>
                <c:pt idx="1001">
                  <c:v>41855.403229166666</c:v>
                </c:pt>
                <c:pt idx="1002">
                  <c:v>41856.34302083333</c:v>
                </c:pt>
                <c:pt idx="1003">
                  <c:v>41857.377557870372</c:v>
                </c:pt>
                <c:pt idx="1004">
                  <c:v>41858.330821759257</c:v>
                </c:pt>
                <c:pt idx="1005">
                  <c:v>41859.423773148148</c:v>
                </c:pt>
                <c:pt idx="1006">
                  <c:v>41862.338263888887</c:v>
                </c:pt>
                <c:pt idx="1007">
                  <c:v>41864.443287037036</c:v>
                </c:pt>
                <c:pt idx="1008">
                  <c:v>41865.340868055559</c:v>
                </c:pt>
                <c:pt idx="1009">
                  <c:v>41866.65047453704</c:v>
                </c:pt>
                <c:pt idx="1010">
                  <c:v>41869.632615740738</c:v>
                </c:pt>
                <c:pt idx="1011">
                  <c:v>41870.355555555558</c:v>
                </c:pt>
                <c:pt idx="1012">
                  <c:v>41871.374814814815</c:v>
                </c:pt>
                <c:pt idx="1013">
                  <c:v>41872.51525462963</c:v>
                </c:pt>
                <c:pt idx="1014">
                  <c:v>41873.407916666663</c:v>
                </c:pt>
                <c:pt idx="1015">
                  <c:v>41876.416851851849</c:v>
                </c:pt>
                <c:pt idx="1016">
                  <c:v>41877.419027777774</c:v>
                </c:pt>
                <c:pt idx="1017">
                  <c:v>41878.355162037034</c:v>
                </c:pt>
                <c:pt idx="1018">
                  <c:v>41879.619525462964</c:v>
                </c:pt>
                <c:pt idx="1019">
                  <c:v>41880.494432870371</c:v>
                </c:pt>
                <c:pt idx="1020">
                  <c:v>41884.585173611114</c:v>
                </c:pt>
                <c:pt idx="1021">
                  <c:v>41885.415613425925</c:v>
                </c:pt>
                <c:pt idx="1022">
                  <c:v>41886.335231481484</c:v>
                </c:pt>
                <c:pt idx="1023">
                  <c:v>41887.553310185183</c:v>
                </c:pt>
                <c:pt idx="1024">
                  <c:v>41890.560115740744</c:v>
                </c:pt>
                <c:pt idx="1025">
                  <c:v>41891.455474537041</c:v>
                </c:pt>
                <c:pt idx="1026">
                  <c:v>41892.583321759259</c:v>
                </c:pt>
                <c:pt idx="1027">
                  <c:v>41893.358159722222</c:v>
                </c:pt>
                <c:pt idx="1028">
                  <c:v>41894.520300925928</c:v>
                </c:pt>
                <c:pt idx="1029">
                  <c:v>41897.480046296296</c:v>
                </c:pt>
                <c:pt idx="1030">
                  <c:v>41898.387025462966</c:v>
                </c:pt>
                <c:pt idx="1031">
                  <c:v>41899.570972222224</c:v>
                </c:pt>
                <c:pt idx="1032">
                  <c:v>41904.527245370373</c:v>
                </c:pt>
                <c:pt idx="1033">
                  <c:v>41905.512430555558</c:v>
                </c:pt>
                <c:pt idx="1034">
                  <c:v>41906.51630787037</c:v>
                </c:pt>
                <c:pt idx="1035">
                  <c:v>41907.32099537037</c:v>
                </c:pt>
                <c:pt idx="1036">
                  <c:v>41908.353171296294</c:v>
                </c:pt>
                <c:pt idx="1037">
                  <c:v>41911.381377314814</c:v>
                </c:pt>
                <c:pt idx="1038">
                  <c:v>41912.326458333337</c:v>
                </c:pt>
                <c:pt idx="1039">
                  <c:v>41913.402361111112</c:v>
                </c:pt>
                <c:pt idx="1040">
                  <c:v>41914.340439814812</c:v>
                </c:pt>
                <c:pt idx="1041">
                  <c:v>41915.373599537037</c:v>
                </c:pt>
                <c:pt idx="1042">
                  <c:v>41918.346180555556</c:v>
                </c:pt>
                <c:pt idx="1043">
                  <c:v>41919.456134259257</c:v>
                </c:pt>
                <c:pt idx="1044">
                  <c:v>41920.408043981479</c:v>
                </c:pt>
                <c:pt idx="1045">
                  <c:v>41921.370081018518</c:v>
                </c:pt>
                <c:pt idx="1046">
                  <c:v>41922.400092592594</c:v>
                </c:pt>
                <c:pt idx="1047">
                  <c:v>41925.393611111111</c:v>
                </c:pt>
                <c:pt idx="1048">
                  <c:v>41926.391782407409</c:v>
                </c:pt>
                <c:pt idx="1049">
                  <c:v>41927.334317129629</c:v>
                </c:pt>
                <c:pt idx="1050">
                  <c:v>41928.346331018518</c:v>
                </c:pt>
                <c:pt idx="1051">
                  <c:v>41933.551388888889</c:v>
                </c:pt>
                <c:pt idx="1052">
                  <c:v>41934.551759259259</c:v>
                </c:pt>
                <c:pt idx="1053">
                  <c:v>41935.423067129632</c:v>
                </c:pt>
                <c:pt idx="1054">
                  <c:v>41936.347395833334</c:v>
                </c:pt>
                <c:pt idx="1055">
                  <c:v>41939.409178240741</c:v>
                </c:pt>
                <c:pt idx="1056">
                  <c:v>41940.409178240741</c:v>
                </c:pt>
              </c:numCache>
            </c:numRef>
          </c:cat>
          <c:val>
            <c:numRef>
              <c:f>SPL!$J$1400:$J$2456</c:f>
              <c:numCache>
                <c:formatCode>0.00</c:formatCode>
                <c:ptCount val="1057"/>
                <c:pt idx="0">
                  <c:v>0.56829622619116926</c:v>
                </c:pt>
                <c:pt idx="1">
                  <c:v>0.57049647869859765</c:v>
                </c:pt>
                <c:pt idx="2">
                  <c:v>0.57211346915261563</c:v>
                </c:pt>
                <c:pt idx="3">
                  <c:v>0.57262177038990414</c:v>
                </c:pt>
                <c:pt idx="4">
                  <c:v>0.57137924020083419</c:v>
                </c:pt>
                <c:pt idx="5">
                  <c:v>0.5695232495285979</c:v>
                </c:pt>
                <c:pt idx="6">
                  <c:v>0.56667819341792625</c:v>
                </c:pt>
                <c:pt idx="7">
                  <c:v>0.56376122603564227</c:v>
                </c:pt>
                <c:pt idx="8">
                  <c:v>0.5579358446678635</c:v>
                </c:pt>
                <c:pt idx="9">
                  <c:v>0.55154164258188032</c:v>
                </c:pt>
                <c:pt idx="10">
                  <c:v>0.54829285639896452</c:v>
                </c:pt>
                <c:pt idx="11">
                  <c:v>0.55214835124201345</c:v>
                </c:pt>
                <c:pt idx="12">
                  <c:v>0.54998238999842031</c:v>
                </c:pt>
                <c:pt idx="13">
                  <c:v>0.54998238999842031</c:v>
                </c:pt>
                <c:pt idx="14">
                  <c:v>0.54998238999842031</c:v>
                </c:pt>
                <c:pt idx="15">
                  <c:v>0.54829285639896452</c:v>
                </c:pt>
                <c:pt idx="16">
                  <c:v>0.5482928563989643</c:v>
                </c:pt>
                <c:pt idx="17">
                  <c:v>0.5494141805001922</c:v>
                </c:pt>
                <c:pt idx="18">
                  <c:v>0.55049647869859764</c:v>
                </c:pt>
                <c:pt idx="19">
                  <c:v>0.5509823899984202</c:v>
                </c:pt>
                <c:pt idx="20">
                  <c:v>0.55227038417709673</c:v>
                </c:pt>
                <c:pt idx="21">
                  <c:v>0.55240930106817043</c:v>
                </c:pt>
                <c:pt idx="22">
                  <c:v>0.55240658617698002</c:v>
                </c:pt>
                <c:pt idx="23">
                  <c:v>0.55224903099319411</c:v>
                </c:pt>
                <c:pt idx="24">
                  <c:v>0.55266087290176569</c:v>
                </c:pt>
                <c:pt idx="25">
                  <c:v>0.5527321374946369</c:v>
                </c:pt>
                <c:pt idx="26">
                  <c:v>0.55325747767665556</c:v>
                </c:pt>
                <c:pt idx="27">
                  <c:v>0.55220294101747081</c:v>
                </c:pt>
                <c:pt idx="28">
                  <c:v>0.55081934729198168</c:v>
                </c:pt>
                <c:pt idx="29">
                  <c:v>0.54709975124224175</c:v>
                </c:pt>
                <c:pt idx="30">
                  <c:v>0.54634144368141679</c:v>
                </c:pt>
                <c:pt idx="31">
                  <c:v>0.54279161646579055</c:v>
                </c:pt>
                <c:pt idx="32">
                  <c:v>0.54059347693943105</c:v>
                </c:pt>
                <c:pt idx="33">
                  <c:v>0.53862049935181322</c:v>
                </c:pt>
                <c:pt idx="34">
                  <c:v>0.53761324772583619</c:v>
                </c:pt>
                <c:pt idx="35">
                  <c:v>0.53673320053068141</c:v>
                </c:pt>
                <c:pt idx="36">
                  <c:v>0.53679161646579054</c:v>
                </c:pt>
                <c:pt idx="37">
                  <c:v>0.53654723699099138</c:v>
                </c:pt>
                <c:pt idx="38">
                  <c:v>0.53576136028425825</c:v>
                </c:pt>
                <c:pt idx="39">
                  <c:v>0.5373606797749978</c:v>
                </c:pt>
                <c:pt idx="40">
                  <c:v>0.5356585198061603</c:v>
                </c:pt>
                <c:pt idx="41">
                  <c:v>0.53616609194718912</c:v>
                </c:pt>
                <c:pt idx="42">
                  <c:v>0.53756809750418044</c:v>
                </c:pt>
                <c:pt idx="43">
                  <c:v>0.53697806173179641</c:v>
                </c:pt>
                <c:pt idx="44">
                  <c:v>0.53390724809414747</c:v>
                </c:pt>
                <c:pt idx="45">
                  <c:v>0.53069046515733043</c:v>
                </c:pt>
                <c:pt idx="46">
                  <c:v>0.52856241883103194</c:v>
                </c:pt>
                <c:pt idx="47">
                  <c:v>0.5401303434416006</c:v>
                </c:pt>
                <c:pt idx="48">
                  <c:v>0.54913249930782015</c:v>
                </c:pt>
                <c:pt idx="49">
                  <c:v>0.56019291529575943</c:v>
                </c:pt>
                <c:pt idx="50">
                  <c:v>0.56651886456724632</c:v>
                </c:pt>
                <c:pt idx="51">
                  <c:v>0.57270978751503143</c:v>
                </c:pt>
                <c:pt idx="52">
                  <c:v>0.57610887304837066</c:v>
                </c:pt>
                <c:pt idx="53">
                  <c:v>0.57829586832149449</c:v>
                </c:pt>
                <c:pt idx="54">
                  <c:v>0.58029586832149449</c:v>
                </c:pt>
                <c:pt idx="55">
                  <c:v>0.58212382074305558</c:v>
                </c:pt>
                <c:pt idx="56">
                  <c:v>0.58498966853934653</c:v>
                </c:pt>
                <c:pt idx="57">
                  <c:v>0.58877805479941425</c:v>
                </c:pt>
                <c:pt idx="58">
                  <c:v>0.59197357155721497</c:v>
                </c:pt>
                <c:pt idx="59">
                  <c:v>0.59110887304837056</c:v>
                </c:pt>
                <c:pt idx="60">
                  <c:v>0.59209640969448096</c:v>
                </c:pt>
                <c:pt idx="61">
                  <c:v>0.59263871073455687</c:v>
                </c:pt>
                <c:pt idx="62">
                  <c:v>0.58915930449020648</c:v>
                </c:pt>
                <c:pt idx="63">
                  <c:v>0.58671892769105005</c:v>
                </c:pt>
                <c:pt idx="64">
                  <c:v>0.58320714214271441</c:v>
                </c:pt>
                <c:pt idx="65">
                  <c:v>0.57541311123146743</c:v>
                </c:pt>
                <c:pt idx="66">
                  <c:v>0.57237460691435194</c:v>
                </c:pt>
                <c:pt idx="67">
                  <c:v>0.57237460691435205</c:v>
                </c:pt>
                <c:pt idx="68">
                  <c:v>0.57159591794226561</c:v>
                </c:pt>
                <c:pt idx="69">
                  <c:v>0.56877638883463133</c:v>
                </c:pt>
                <c:pt idx="70">
                  <c:v>0.56779161646579079</c:v>
                </c:pt>
                <c:pt idx="71">
                  <c:v>0.56779161646579079</c:v>
                </c:pt>
                <c:pt idx="72">
                  <c:v>0.56877638883463122</c:v>
                </c:pt>
                <c:pt idx="73">
                  <c:v>0.59369685850956866</c:v>
                </c:pt>
                <c:pt idx="74">
                  <c:v>0.60617976006793528</c:v>
                </c:pt>
                <c:pt idx="75">
                  <c:v>0.63215134163416498</c:v>
                </c:pt>
                <c:pt idx="76">
                  <c:v>0.64356846104852627</c:v>
                </c:pt>
                <c:pt idx="77">
                  <c:v>0.65807723657279893</c:v>
                </c:pt>
                <c:pt idx="78">
                  <c:v>0.67284770002564032</c:v>
                </c:pt>
                <c:pt idx="79">
                  <c:v>0.68917983829094553</c:v>
                </c:pt>
                <c:pt idx="80">
                  <c:v>0.70591206514822757</c:v>
                </c:pt>
                <c:pt idx="81">
                  <c:v>0.72033749398202607</c:v>
                </c:pt>
                <c:pt idx="82">
                  <c:v>0.73041246807567584</c:v>
                </c:pt>
                <c:pt idx="83">
                  <c:v>0.73932742946698393</c:v>
                </c:pt>
                <c:pt idx="84">
                  <c:v>0.74706555615733672</c:v>
                </c:pt>
                <c:pt idx="85">
                  <c:v>0.75287133104650339</c:v>
                </c:pt>
                <c:pt idx="86">
                  <c:v>0.75636008654332454</c:v>
                </c:pt>
                <c:pt idx="87">
                  <c:v>0.75910521460476699</c:v>
                </c:pt>
                <c:pt idx="88">
                  <c:v>0.7601800817235943</c:v>
                </c:pt>
                <c:pt idx="89">
                  <c:v>0.76735704554296746</c:v>
                </c:pt>
                <c:pt idx="90">
                  <c:v>0.76845724441429974</c:v>
                </c:pt>
                <c:pt idx="91">
                  <c:v>0.76119489035213783</c:v>
                </c:pt>
                <c:pt idx="92">
                  <c:v>0.7539090282131361</c:v>
                </c:pt>
                <c:pt idx="93">
                  <c:v>0.7541035713250458</c:v>
                </c:pt>
                <c:pt idx="94">
                  <c:v>0.7669999999999999</c:v>
                </c:pt>
                <c:pt idx="95">
                  <c:v>0.77923926037567326</c:v>
                </c:pt>
                <c:pt idx="96">
                  <c:v>0.78029348431585532</c:v>
                </c:pt>
                <c:pt idx="97">
                  <c:v>0.78587397165588679</c:v>
                </c:pt>
                <c:pt idx="98">
                  <c:v>0.79087397165588669</c:v>
                </c:pt>
                <c:pt idx="99">
                  <c:v>0.7945273667960473</c:v>
                </c:pt>
                <c:pt idx="100">
                  <c:v>0.8012741187248219</c:v>
                </c:pt>
                <c:pt idx="101">
                  <c:v>0.81102631123499302</c:v>
                </c:pt>
                <c:pt idx="102">
                  <c:v>0.81353858061433693</c:v>
                </c:pt>
                <c:pt idx="103">
                  <c:v>0.81401922818375483</c:v>
                </c:pt>
                <c:pt idx="104">
                  <c:v>0.81568500556073731</c:v>
                </c:pt>
                <c:pt idx="105">
                  <c:v>0.81667401302626286</c:v>
                </c:pt>
                <c:pt idx="106">
                  <c:v>0.81413318551349156</c:v>
                </c:pt>
                <c:pt idx="107">
                  <c:v>0.80998809388804272</c:v>
                </c:pt>
                <c:pt idx="108">
                  <c:v>0.80656314299957799</c:v>
                </c:pt>
                <c:pt idx="109">
                  <c:v>0.80678796749689685</c:v>
                </c:pt>
                <c:pt idx="110">
                  <c:v>0.81628385570237838</c:v>
                </c:pt>
                <c:pt idx="111">
                  <c:v>0.8180939910288868</c:v>
                </c:pt>
                <c:pt idx="112">
                  <c:v>0.82675431016179801</c:v>
                </c:pt>
                <c:pt idx="113">
                  <c:v>0.8332249938994627</c:v>
                </c:pt>
                <c:pt idx="114">
                  <c:v>0.84416079783099607</c:v>
                </c:pt>
                <c:pt idx="115">
                  <c:v>0.86211102550927976</c:v>
                </c:pt>
                <c:pt idx="116">
                  <c:v>0.87606758133813045</c:v>
                </c:pt>
                <c:pt idx="117">
                  <c:v>0.88839444426582082</c:v>
                </c:pt>
                <c:pt idx="118">
                  <c:v>0.89510586888011434</c:v>
                </c:pt>
                <c:pt idx="119">
                  <c:v>0.89884076502399113</c:v>
                </c:pt>
                <c:pt idx="120">
                  <c:v>0.90269863944528861</c:v>
                </c:pt>
                <c:pt idx="121">
                  <c:v>0.90418163074019442</c:v>
                </c:pt>
                <c:pt idx="122">
                  <c:v>0.90369714114251409</c:v>
                </c:pt>
                <c:pt idx="123">
                  <c:v>0.90305366331440928</c:v>
                </c:pt>
                <c:pt idx="124">
                  <c:v>0.90259609465267787</c:v>
                </c:pt>
                <c:pt idx="125">
                  <c:v>0.90193871685016913</c:v>
                </c:pt>
                <c:pt idx="126">
                  <c:v>0.89863031173081753</c:v>
                </c:pt>
                <c:pt idx="127">
                  <c:v>0.89416108107168024</c:v>
                </c:pt>
                <c:pt idx="128">
                  <c:v>0.89080822723609931</c:v>
                </c:pt>
                <c:pt idx="129">
                  <c:v>0.88261612227462038</c:v>
                </c:pt>
                <c:pt idx="130">
                  <c:v>0.88267819341792642</c:v>
                </c:pt>
                <c:pt idx="131">
                  <c:v>0.88242463035441587</c:v>
                </c:pt>
                <c:pt idx="132">
                  <c:v>0.88242463035441587</c:v>
                </c:pt>
                <c:pt idx="133">
                  <c:v>0.88310528812542954</c:v>
                </c:pt>
                <c:pt idx="134">
                  <c:v>0.88242463035441587</c:v>
                </c:pt>
                <c:pt idx="135">
                  <c:v>0.87716961640367486</c:v>
                </c:pt>
                <c:pt idx="136">
                  <c:v>0.87472114219898356</c:v>
                </c:pt>
                <c:pt idx="137">
                  <c:v>0.86840307428072494</c:v>
                </c:pt>
                <c:pt idx="138">
                  <c:v>0.86673213749463696</c:v>
                </c:pt>
                <c:pt idx="139">
                  <c:v>0.87329942528261062</c:v>
                </c:pt>
                <c:pt idx="140">
                  <c:v>0.87663488925525423</c:v>
                </c:pt>
                <c:pt idx="141">
                  <c:v>0.88279215610874218</c:v>
                </c:pt>
                <c:pt idx="142">
                  <c:v>0.88908131845707594</c:v>
                </c:pt>
                <c:pt idx="143">
                  <c:v>0.91024521257089808</c:v>
                </c:pt>
                <c:pt idx="144">
                  <c:v>0.93577224598780595</c:v>
                </c:pt>
                <c:pt idx="145">
                  <c:v>0.95799316914393107</c:v>
                </c:pt>
                <c:pt idx="146">
                  <c:v>0.97578672173587211</c:v>
                </c:pt>
                <c:pt idx="147">
                  <c:v>0.98960206376989146</c:v>
                </c:pt>
                <c:pt idx="148">
                  <c:v>1.0070861748874516</c:v>
                </c:pt>
                <c:pt idx="149">
                  <c:v>1.021784363825367</c:v>
                </c:pt>
                <c:pt idx="150">
                  <c:v>1.0455110289645662</c:v>
                </c:pt>
                <c:pt idx="151">
                  <c:v>1.0744045753096332</c:v>
                </c:pt>
                <c:pt idx="152">
                  <c:v>1.1052973558912915</c:v>
                </c:pt>
                <c:pt idx="153">
                  <c:v>1.1472291924310773</c:v>
                </c:pt>
                <c:pt idx="154">
                  <c:v>1.1628950101199069</c:v>
                </c:pt>
                <c:pt idx="155">
                  <c:v>1.1759670023125683</c:v>
                </c:pt>
                <c:pt idx="156">
                  <c:v>1.1859591794226545</c:v>
                </c:pt>
                <c:pt idx="157">
                  <c:v>1.1865475810617765</c:v>
                </c:pt>
                <c:pt idx="158">
                  <c:v>1.1813897344135462</c:v>
                </c:pt>
                <c:pt idx="159">
                  <c:v>1.1787758402213875</c:v>
                </c:pt>
                <c:pt idx="160">
                  <c:v>1.1748666073546741</c:v>
                </c:pt>
                <c:pt idx="161">
                  <c:v>1.1667944526032259</c:v>
                </c:pt>
                <c:pt idx="162">
                  <c:v>1.1573030263889215</c:v>
                </c:pt>
                <c:pt idx="163">
                  <c:v>1.1572041475970711</c:v>
                </c:pt>
                <c:pt idx="164">
                  <c:v>1.164765731132867</c:v>
                </c:pt>
                <c:pt idx="165">
                  <c:v>1.1694345594277173</c:v>
                </c:pt>
                <c:pt idx="166">
                  <c:v>1.1721596317936123</c:v>
                </c:pt>
                <c:pt idx="167">
                  <c:v>1.170257585448343</c:v>
                </c:pt>
                <c:pt idx="168">
                  <c:v>1.1673610037780573</c:v>
                </c:pt>
                <c:pt idx="169">
                  <c:v>1.1662269800004512</c:v>
                </c:pt>
                <c:pt idx="170">
                  <c:v>1.1664662857491535</c:v>
                </c:pt>
                <c:pt idx="171">
                  <c:v>1.1650488693395959</c:v>
                </c:pt>
                <c:pt idx="172">
                  <c:v>1.1623385695710571</c:v>
                </c:pt>
                <c:pt idx="173">
                  <c:v>1.1415687204843441</c:v>
                </c:pt>
                <c:pt idx="174">
                  <c:v>1.1387860863086832</c:v>
                </c:pt>
                <c:pt idx="175">
                  <c:v>1.1335687204843441</c:v>
                </c:pt>
                <c:pt idx="176">
                  <c:v>1.1322716847304259</c:v>
                </c:pt>
                <c:pt idx="177">
                  <c:v>1.1322716847304257</c:v>
                </c:pt>
                <c:pt idx="178">
                  <c:v>1.1315628777186613</c:v>
                </c:pt>
                <c:pt idx="179">
                  <c:v>1.1323049477572895</c:v>
                </c:pt>
                <c:pt idx="180">
                  <c:v>1.1424026378479724</c:v>
                </c:pt>
                <c:pt idx="181">
                  <c:v>1.1517268487978449</c:v>
                </c:pt>
                <c:pt idx="182">
                  <c:v>1.1599931691439309</c:v>
                </c:pt>
                <c:pt idx="183">
                  <c:v>1.1738656746635663</c:v>
                </c:pt>
                <c:pt idx="184">
                  <c:v>1.2008983319658975</c:v>
                </c:pt>
                <c:pt idx="185">
                  <c:v>1.2634358671094303</c:v>
                </c:pt>
                <c:pt idx="186">
                  <c:v>1.3303441811984571</c:v>
                </c:pt>
                <c:pt idx="187">
                  <c:v>1.3692050954897268</c:v>
                </c:pt>
                <c:pt idx="188">
                  <c:v>1.3991653621341491</c:v>
                </c:pt>
                <c:pt idx="189">
                  <c:v>1.4363221273967246</c:v>
                </c:pt>
                <c:pt idx="190">
                  <c:v>1.4610935747756642</c:v>
                </c:pt>
                <c:pt idx="191">
                  <c:v>1.4860979906940619</c:v>
                </c:pt>
                <c:pt idx="192">
                  <c:v>1.4977431317883831</c:v>
                </c:pt>
                <c:pt idx="193">
                  <c:v>1.5058660867716616</c:v>
                </c:pt>
                <c:pt idx="194">
                  <c:v>1.5081094671841926</c:v>
                </c:pt>
                <c:pt idx="195">
                  <c:v>1.5065211529856806</c:v>
                </c:pt>
                <c:pt idx="196">
                  <c:v>1.5132033834359957</c:v>
                </c:pt>
                <c:pt idx="197">
                  <c:v>1.5084696142360454</c:v>
                </c:pt>
                <c:pt idx="198">
                  <c:v>1.4942619693496597</c:v>
                </c:pt>
                <c:pt idx="199">
                  <c:v>1.479744214492364</c:v>
                </c:pt>
                <c:pt idx="200">
                  <c:v>1.4700000000000002</c:v>
                </c:pt>
                <c:pt idx="201">
                  <c:v>1.4565364914904055</c:v>
                </c:pt>
                <c:pt idx="202">
                  <c:v>1.4361635148313634</c:v>
                </c:pt>
                <c:pt idx="203">
                  <c:v>1.4242680429105166</c:v>
                </c:pt>
                <c:pt idx="204">
                  <c:v>1.4218694726228469</c:v>
                </c:pt>
                <c:pt idx="205">
                  <c:v>1.4186733330909269</c:v>
                </c:pt>
                <c:pt idx="206">
                  <c:v>1.4028346828499387</c:v>
                </c:pt>
                <c:pt idx="207">
                  <c:v>1.3985426718238749</c:v>
                </c:pt>
                <c:pt idx="208">
                  <c:v>1.3985426718238749</c:v>
                </c:pt>
                <c:pt idx="209">
                  <c:v>1.4011665016500037</c:v>
                </c:pt>
                <c:pt idx="210">
                  <c:v>1.404625631310831</c:v>
                </c:pt>
                <c:pt idx="211">
                  <c:v>1.3985590697622015</c:v>
                </c:pt>
                <c:pt idx="212">
                  <c:v>1.396028782857861</c:v>
                </c:pt>
                <c:pt idx="213">
                  <c:v>1.3947555636145175</c:v>
                </c:pt>
                <c:pt idx="214">
                  <c:v>1.3927584804016684</c:v>
                </c:pt>
                <c:pt idx="215">
                  <c:v>1.3929452485341833</c:v>
                </c:pt>
                <c:pt idx="216">
                  <c:v>1.3887557337438787</c:v>
                </c:pt>
                <c:pt idx="217">
                  <c:v>1.393829240241794</c:v>
                </c:pt>
                <c:pt idx="218">
                  <c:v>1.4338619868636817</c:v>
                </c:pt>
                <c:pt idx="219">
                  <c:v>1.4584915727677217</c:v>
                </c:pt>
                <c:pt idx="220">
                  <c:v>1.4739295599936815</c:v>
                </c:pt>
                <c:pt idx="221">
                  <c:v>1.5170202300310571</c:v>
                </c:pt>
                <c:pt idx="222">
                  <c:v>1.5680679499582597</c:v>
                </c:pt>
                <c:pt idx="223">
                  <c:v>1.5945829306786603</c:v>
                </c:pt>
                <c:pt idx="224">
                  <c:v>1.620166604983954</c:v>
                </c:pt>
                <c:pt idx="225">
                  <c:v>1.6378801206701656</c:v>
                </c:pt>
                <c:pt idx="226">
                  <c:v>1.6439398374844849</c:v>
                </c:pt>
                <c:pt idx="227">
                  <c:v>1.6484340810333862</c:v>
                </c:pt>
                <c:pt idx="228">
                  <c:v>1.6509693973752408</c:v>
                </c:pt>
                <c:pt idx="229">
                  <c:v>1.6516920442569523</c:v>
                </c:pt>
                <c:pt idx="230">
                  <c:v>1.6559506904143033</c:v>
                </c:pt>
                <c:pt idx="231">
                  <c:v>1.6577225664232478</c:v>
                </c:pt>
                <c:pt idx="232">
                  <c:v>1.6523330532210909</c:v>
                </c:pt>
                <c:pt idx="233">
                  <c:v>1.642066654325558</c:v>
                </c:pt>
                <c:pt idx="234">
                  <c:v>1.6314506004853735</c:v>
                </c:pt>
                <c:pt idx="235">
                  <c:v>1.633026274203202</c:v>
                </c:pt>
                <c:pt idx="236">
                  <c:v>1.6368720454291508</c:v>
                </c:pt>
                <c:pt idx="237">
                  <c:v>1.6539763412794499</c:v>
                </c:pt>
                <c:pt idx="238">
                  <c:v>1.6671634231300689</c:v>
                </c:pt>
                <c:pt idx="239">
                  <c:v>1.6723407612589212</c:v>
                </c:pt>
                <c:pt idx="240">
                  <c:v>1.6757122122340626</c:v>
                </c:pt>
                <c:pt idx="241">
                  <c:v>1.6609338879308038</c:v>
                </c:pt>
                <c:pt idx="242">
                  <c:v>1.6299050442687957</c:v>
                </c:pt>
                <c:pt idx="243">
                  <c:v>1.6055924921700409</c:v>
                </c:pt>
                <c:pt idx="244">
                  <c:v>1.5791600105434678</c:v>
                </c:pt>
                <c:pt idx="245">
                  <c:v>1.5690572057897949</c:v>
                </c:pt>
                <c:pt idx="246">
                  <c:v>1.5658064385275283</c:v>
                </c:pt>
                <c:pt idx="247">
                  <c:v>1.567687412191676</c:v>
                </c:pt>
                <c:pt idx="248">
                  <c:v>1.5740947213395304</c:v>
                </c:pt>
                <c:pt idx="249">
                  <c:v>1.5913792966066764</c:v>
                </c:pt>
                <c:pt idx="250">
                  <c:v>1.612316737963418</c:v>
                </c:pt>
                <c:pt idx="251">
                  <c:v>1.6374499949989996</c:v>
                </c:pt>
                <c:pt idx="252">
                  <c:v>1.6731106334430623</c:v>
                </c:pt>
                <c:pt idx="253">
                  <c:v>1.7072541000558314</c:v>
                </c:pt>
                <c:pt idx="254">
                  <c:v>1.7380965670505659</c:v>
                </c:pt>
                <c:pt idx="255">
                  <c:v>1.7494392912371377</c:v>
                </c:pt>
                <c:pt idx="256">
                  <c:v>1.7579688998914156</c:v>
                </c:pt>
                <c:pt idx="257">
                  <c:v>1.7621799622488881</c:v>
                </c:pt>
                <c:pt idx="258">
                  <c:v>1.7567899925261583</c:v>
                </c:pt>
                <c:pt idx="259">
                  <c:v>1.755331316756791</c:v>
                </c:pt>
                <c:pt idx="260">
                  <c:v>1.7473586522191409</c:v>
                </c:pt>
                <c:pt idx="261">
                  <c:v>1.739367962447895</c:v>
                </c:pt>
                <c:pt idx="262">
                  <c:v>1.7212744194028735</c:v>
                </c:pt>
                <c:pt idx="263">
                  <c:v>1.683640414395857</c:v>
                </c:pt>
                <c:pt idx="264">
                  <c:v>1.6725735029280373</c:v>
                </c:pt>
                <c:pt idx="265">
                  <c:v>1.6704540708699747</c:v>
                </c:pt>
                <c:pt idx="266">
                  <c:v>1.6633634318001538</c:v>
                </c:pt>
                <c:pt idx="267">
                  <c:v>1.6609980886626718</c:v>
                </c:pt>
                <c:pt idx="268">
                  <c:v>1.656198961871493</c:v>
                </c:pt>
                <c:pt idx="269">
                  <c:v>1.6561989618714927</c:v>
                </c:pt>
                <c:pt idx="270">
                  <c:v>1.6690921126823259</c:v>
                </c:pt>
                <c:pt idx="271">
                  <c:v>1.6879868414042565</c:v>
                </c:pt>
                <c:pt idx="272">
                  <c:v>1.7275399616409992</c:v>
                </c:pt>
                <c:pt idx="273">
                  <c:v>1.7372418031213379</c:v>
                </c:pt>
                <c:pt idx="274">
                  <c:v>1.7345392979381486</c:v>
                </c:pt>
                <c:pt idx="275">
                  <c:v>1.7400000000000002</c:v>
                </c:pt>
                <c:pt idx="276">
                  <c:v>1.7377827127536638</c:v>
                </c:pt>
                <c:pt idx="277">
                  <c:v>1.7285793779495437</c:v>
                </c:pt>
                <c:pt idx="278">
                  <c:v>1.7218862515571824</c:v>
                </c:pt>
                <c:pt idx="279">
                  <c:v>1.7062518150952675</c:v>
                </c:pt>
                <c:pt idx="280">
                  <c:v>1.7061535293370407</c:v>
                </c:pt>
                <c:pt idx="281">
                  <c:v>1.7018702082089316</c:v>
                </c:pt>
                <c:pt idx="282">
                  <c:v>1.7035513555326429</c:v>
                </c:pt>
                <c:pt idx="283">
                  <c:v>1.691634259977072</c:v>
                </c:pt>
                <c:pt idx="284">
                  <c:v>1.6687658167025774</c:v>
                </c:pt>
                <c:pt idx="285">
                  <c:v>1.6487013706426661</c:v>
                </c:pt>
                <c:pt idx="286">
                  <c:v>1.6189040563878274</c:v>
                </c:pt>
                <c:pt idx="287">
                  <c:v>1.5751989341965809</c:v>
                </c:pt>
                <c:pt idx="288">
                  <c:v>1.5216855078811471</c:v>
                </c:pt>
                <c:pt idx="289">
                  <c:v>1.4671468142349346</c:v>
                </c:pt>
                <c:pt idx="290">
                  <c:v>1.4316599607221876</c:v>
                </c:pt>
                <c:pt idx="291">
                  <c:v>1.4114948036327895</c:v>
                </c:pt>
                <c:pt idx="292">
                  <c:v>1.4082429025483807</c:v>
                </c:pt>
                <c:pt idx="293">
                  <c:v>1.4015133036795604</c:v>
                </c:pt>
                <c:pt idx="294">
                  <c:v>1.3926913000103016</c:v>
                </c:pt>
                <c:pt idx="295">
                  <c:v>1.3827072082368335</c:v>
                </c:pt>
                <c:pt idx="296">
                  <c:v>1.361389654892839</c:v>
                </c:pt>
                <c:pt idx="297">
                  <c:v>1.3233463143998079</c:v>
                </c:pt>
                <c:pt idx="298">
                  <c:v>1.2948870042408207</c:v>
                </c:pt>
                <c:pt idx="299">
                  <c:v>1.2617197878634447</c:v>
                </c:pt>
                <c:pt idx="300">
                  <c:v>1.2628536455617358</c:v>
                </c:pt>
                <c:pt idx="301">
                  <c:v>1.2761348484757482</c:v>
                </c:pt>
                <c:pt idx="302">
                  <c:v>1.2746911454930456</c:v>
                </c:pt>
                <c:pt idx="303">
                  <c:v>1.2753526915727895</c:v>
                </c:pt>
                <c:pt idx="304">
                  <c:v>1.2736948380252771</c:v>
                </c:pt>
                <c:pt idx="305">
                  <c:v>1.2631335427454475</c:v>
                </c:pt>
                <c:pt idx="306">
                  <c:v>1.2584020303526204</c:v>
                </c:pt>
                <c:pt idx="307">
                  <c:v>1.2599225468338797</c:v>
                </c:pt>
                <c:pt idx="308">
                  <c:v>1.2653564447644501</c:v>
                </c:pt>
                <c:pt idx="309">
                  <c:v>1.2718941769301824</c:v>
                </c:pt>
                <c:pt idx="310">
                  <c:v>1.2702251103190216</c:v>
                </c:pt>
                <c:pt idx="311">
                  <c:v>1.2572301383435263</c:v>
                </c:pt>
                <c:pt idx="312">
                  <c:v>1.2602072640069424</c:v>
                </c:pt>
                <c:pt idx="313">
                  <c:v>1.266699046806687</c:v>
                </c:pt>
                <c:pt idx="314">
                  <c:v>1.2711618866981411</c:v>
                </c:pt>
                <c:pt idx="315">
                  <c:v>1.2733753383600481</c:v>
                </c:pt>
                <c:pt idx="316">
                  <c:v>1.2722280044463217</c:v>
                </c:pt>
                <c:pt idx="317">
                  <c:v>1.2713986626046174</c:v>
                </c:pt>
                <c:pt idx="318">
                  <c:v>1.2617149964992997</c:v>
                </c:pt>
                <c:pt idx="319">
                  <c:v>1.2527285087052271</c:v>
                </c:pt>
                <c:pt idx="320">
                  <c:v>1.2425427530485498</c:v>
                </c:pt>
                <c:pt idx="321">
                  <c:v>1.2127075144552146</c:v>
                </c:pt>
                <c:pt idx="322">
                  <c:v>1.1859348565130756</c:v>
                </c:pt>
                <c:pt idx="323">
                  <c:v>1.1587447915536337</c:v>
                </c:pt>
                <c:pt idx="324">
                  <c:v>1.1273119930226763</c:v>
                </c:pt>
                <c:pt idx="325">
                  <c:v>1.1095120473184465</c:v>
                </c:pt>
                <c:pt idx="326">
                  <c:v>1.0966738026089908</c:v>
                </c:pt>
                <c:pt idx="327">
                  <c:v>1.0874274981411629</c:v>
                </c:pt>
                <c:pt idx="328">
                  <c:v>1.0862408082022859</c:v>
                </c:pt>
                <c:pt idx="329">
                  <c:v>1.0891141925718324</c:v>
                </c:pt>
                <c:pt idx="330">
                  <c:v>1.1125561620551887</c:v>
                </c:pt>
                <c:pt idx="331">
                  <c:v>1.1350804731806428</c:v>
                </c:pt>
                <c:pt idx="332">
                  <c:v>1.1468322072016492</c:v>
                </c:pt>
                <c:pt idx="333">
                  <c:v>1.1569103036057251</c:v>
                </c:pt>
                <c:pt idx="334">
                  <c:v>1.1561780744544952</c:v>
                </c:pt>
                <c:pt idx="335">
                  <c:v>1.1545747402518445</c:v>
                </c:pt>
                <c:pt idx="336">
                  <c:v>1.1522883590523916</c:v>
                </c:pt>
                <c:pt idx="337">
                  <c:v>1.1515515327029922</c:v>
                </c:pt>
                <c:pt idx="338">
                  <c:v>1.1619591441316857</c:v>
                </c:pt>
                <c:pt idx="339">
                  <c:v>1.1671893382185559</c:v>
                </c:pt>
                <c:pt idx="340">
                  <c:v>1.167780211639984</c:v>
                </c:pt>
                <c:pt idx="341">
                  <c:v>1.1671679538011708</c:v>
                </c:pt>
                <c:pt idx="342">
                  <c:v>1.1667633551870633</c:v>
                </c:pt>
                <c:pt idx="343">
                  <c:v>1.1634104500350684</c:v>
                </c:pt>
                <c:pt idx="344">
                  <c:v>1.1662251491280375</c:v>
                </c:pt>
                <c:pt idx="345">
                  <c:v>1.1709075239283402</c:v>
                </c:pt>
                <c:pt idx="346">
                  <c:v>1.1718683069535623</c:v>
                </c:pt>
                <c:pt idx="347">
                  <c:v>1.1747871066423008</c:v>
                </c:pt>
                <c:pt idx="348">
                  <c:v>1.178924458345358</c:v>
                </c:pt>
                <c:pt idx="349">
                  <c:v>1.1787670048356158</c:v>
                </c:pt>
                <c:pt idx="350">
                  <c:v>1.1730434078298966</c:v>
                </c:pt>
                <c:pt idx="351">
                  <c:v>1.1636229606206598</c:v>
                </c:pt>
                <c:pt idx="352">
                  <c:v>1.164924198895398</c:v>
                </c:pt>
                <c:pt idx="353">
                  <c:v>1.1691221538571908</c:v>
                </c:pt>
                <c:pt idx="354">
                  <c:v>1.1828459655008126</c:v>
                </c:pt>
                <c:pt idx="355">
                  <c:v>1.1984049757982047</c:v>
                </c:pt>
                <c:pt idx="356">
                  <c:v>1.2051740588092783</c:v>
                </c:pt>
                <c:pt idx="357">
                  <c:v>1.2108143917405141</c:v>
                </c:pt>
                <c:pt idx="358">
                  <c:v>1.2177554662980734</c:v>
                </c:pt>
                <c:pt idx="359">
                  <c:v>1.2306696322187722</c:v>
                </c:pt>
                <c:pt idx="360">
                  <c:v>1.2487196557243929</c:v>
                </c:pt>
                <c:pt idx="361">
                  <c:v>1.2537175874045614</c:v>
                </c:pt>
                <c:pt idx="362">
                  <c:v>1.2593478736561583</c:v>
                </c:pt>
                <c:pt idx="363">
                  <c:v>1.2619831591522579</c:v>
                </c:pt>
                <c:pt idx="364">
                  <c:v>1.2705060124751903</c:v>
                </c:pt>
                <c:pt idx="365">
                  <c:v>1.2711662009160489</c:v>
                </c:pt>
                <c:pt idx="366">
                  <c:v>1.272045119294801</c:v>
                </c:pt>
                <c:pt idx="367">
                  <c:v>1.2747643218483578</c:v>
                </c:pt>
                <c:pt idx="368">
                  <c:v>1.2756891338376206</c:v>
                </c:pt>
                <c:pt idx="369">
                  <c:v>1.2704420893590422</c:v>
                </c:pt>
                <c:pt idx="370">
                  <c:v>1.2602782200976781</c:v>
                </c:pt>
                <c:pt idx="371">
                  <c:v>1.2516463670404265</c:v>
                </c:pt>
                <c:pt idx="372">
                  <c:v>1.2500892146495211</c:v>
                </c:pt>
                <c:pt idx="373">
                  <c:v>1.2477398315464359</c:v>
                </c:pt>
                <c:pt idx="374">
                  <c:v>1.2478760245803302</c:v>
                </c:pt>
                <c:pt idx="375">
                  <c:v>1.2462353266168247</c:v>
                </c:pt>
                <c:pt idx="376">
                  <c:v>1.2470061655783466</c:v>
                </c:pt>
                <c:pt idx="377">
                  <c:v>1.2467049819855855</c:v>
                </c:pt>
                <c:pt idx="378">
                  <c:v>1.2469883321232058</c:v>
                </c:pt>
                <c:pt idx="379">
                  <c:v>1.2456101842482485</c:v>
                </c:pt>
                <c:pt idx="380">
                  <c:v>1.2501269819963783</c:v>
                </c:pt>
                <c:pt idx="381">
                  <c:v>1.266407169913415</c:v>
                </c:pt>
                <c:pt idx="382">
                  <c:v>1.2737094048833542</c:v>
                </c:pt>
                <c:pt idx="383">
                  <c:v>1.2963882314243911</c:v>
                </c:pt>
                <c:pt idx="384">
                  <c:v>1.3041217766772841</c:v>
                </c:pt>
                <c:pt idx="385">
                  <c:v>1.3088121698254369</c:v>
                </c:pt>
                <c:pt idx="386">
                  <c:v>1.3143516650207039</c:v>
                </c:pt>
                <c:pt idx="387">
                  <c:v>1.3178392471426033</c:v>
                </c:pt>
                <c:pt idx="388">
                  <c:v>1.3213026974601334</c:v>
                </c:pt>
                <c:pt idx="389">
                  <c:v>1.3221450682406142</c:v>
                </c:pt>
                <c:pt idx="390">
                  <c:v>1.3218419976936537</c:v>
                </c:pt>
                <c:pt idx="391">
                  <c:v>1.3204984015214571</c:v>
                </c:pt>
                <c:pt idx="392">
                  <c:v>1.3166311374126261</c:v>
                </c:pt>
                <c:pt idx="393">
                  <c:v>1.3398024448419119</c:v>
                </c:pt>
                <c:pt idx="394">
                  <c:v>1.3661285919000974</c:v>
                </c:pt>
                <c:pt idx="395">
                  <c:v>1.3786122971228998</c:v>
                </c:pt>
                <c:pt idx="396">
                  <c:v>1.3850777757300243</c:v>
                </c:pt>
                <c:pt idx="397">
                  <c:v>1.3919628889379754</c:v>
                </c:pt>
                <c:pt idx="398">
                  <c:v>1.4011767557961785</c:v>
                </c:pt>
                <c:pt idx="399">
                  <c:v>1.4103101509620821</c:v>
                </c:pt>
                <c:pt idx="400">
                  <c:v>1.419828975051765</c:v>
                </c:pt>
                <c:pt idx="401">
                  <c:v>1.4476561653208078</c:v>
                </c:pt>
                <c:pt idx="402">
                  <c:v>1.4647622544112073</c:v>
                </c:pt>
                <c:pt idx="403">
                  <c:v>1.4806755965157103</c:v>
                </c:pt>
                <c:pt idx="404">
                  <c:v>1.4979185853827328</c:v>
                </c:pt>
                <c:pt idx="405">
                  <c:v>1.503364315512375</c:v>
                </c:pt>
                <c:pt idx="406">
                  <c:v>1.5149855485293497</c:v>
                </c:pt>
                <c:pt idx="407">
                  <c:v>1.5226275036233996</c:v>
                </c:pt>
                <c:pt idx="408">
                  <c:v>1.5290242575157718</c:v>
                </c:pt>
                <c:pt idx="409">
                  <c:v>1.53044580457858</c:v>
                </c:pt>
                <c:pt idx="410">
                  <c:v>1.5199243568616214</c:v>
                </c:pt>
                <c:pt idx="411">
                  <c:v>1.5011300140106654</c:v>
                </c:pt>
                <c:pt idx="412">
                  <c:v>1.4748647412504776</c:v>
                </c:pt>
                <c:pt idx="413">
                  <c:v>1.4749912582068603</c:v>
                </c:pt>
                <c:pt idx="414">
                  <c:v>1.4752460525222271</c:v>
                </c:pt>
                <c:pt idx="415">
                  <c:v>1.473365536713616</c:v>
                </c:pt>
                <c:pt idx="416">
                  <c:v>1.4700180014481301</c:v>
                </c:pt>
                <c:pt idx="417">
                  <c:v>1.4664654869579177</c:v>
                </c:pt>
                <c:pt idx="418">
                  <c:v>1.4647279364038992</c:v>
                </c:pt>
                <c:pt idx="419">
                  <c:v>1.4660283422342038</c:v>
                </c:pt>
                <c:pt idx="420">
                  <c:v>1.4812828852505284</c:v>
                </c:pt>
                <c:pt idx="421">
                  <c:v>1.5141582341954858</c:v>
                </c:pt>
                <c:pt idx="422">
                  <c:v>1.5473161900405412</c:v>
                </c:pt>
                <c:pt idx="423">
                  <c:v>1.5693559169603106</c:v>
                </c:pt>
                <c:pt idx="424">
                  <c:v>1.5868414830489974</c:v>
                </c:pt>
                <c:pt idx="425">
                  <c:v>1.6126232912082188</c:v>
                </c:pt>
                <c:pt idx="426">
                  <c:v>1.6384886020032456</c:v>
                </c:pt>
                <c:pt idx="427">
                  <c:v>1.6567570820108926</c:v>
                </c:pt>
                <c:pt idx="428">
                  <c:v>1.67872592807581</c:v>
                </c:pt>
                <c:pt idx="429">
                  <c:v>1.6909445628783497</c:v>
                </c:pt>
                <c:pt idx="430">
                  <c:v>1.698654076186831</c:v>
                </c:pt>
                <c:pt idx="431">
                  <c:v>1.7076455827048629</c:v>
                </c:pt>
                <c:pt idx="432">
                  <c:v>1.7159108365948716</c:v>
                </c:pt>
                <c:pt idx="433">
                  <c:v>1.7381724038163413</c:v>
                </c:pt>
                <c:pt idx="434">
                  <c:v>1.7633802373620608</c:v>
                </c:pt>
                <c:pt idx="435">
                  <c:v>1.776176688841044</c:v>
                </c:pt>
                <c:pt idx="436">
                  <c:v>1.7818109131197659</c:v>
                </c:pt>
                <c:pt idx="437">
                  <c:v>1.7770020430782341</c:v>
                </c:pt>
                <c:pt idx="438">
                  <c:v>1.7666732555527236</c:v>
                </c:pt>
                <c:pt idx="439">
                  <c:v>1.7511082844769668</c:v>
                </c:pt>
                <c:pt idx="440">
                  <c:v>1.7424229576515473</c:v>
                </c:pt>
                <c:pt idx="441">
                  <c:v>1.740703191177015</c:v>
                </c:pt>
                <c:pt idx="442">
                  <c:v>1.7468516650207033</c:v>
                </c:pt>
                <c:pt idx="443">
                  <c:v>1.7521031808642249</c:v>
                </c:pt>
                <c:pt idx="444">
                  <c:v>1.753362466411057</c:v>
                </c:pt>
                <c:pt idx="445">
                  <c:v>1.7549449838571949</c:v>
                </c:pt>
                <c:pt idx="446">
                  <c:v>1.7562415764368924</c:v>
                </c:pt>
                <c:pt idx="447">
                  <c:v>1.7592596148766708</c:v>
                </c:pt>
                <c:pt idx="448">
                  <c:v>1.7622925724592622</c:v>
                </c:pt>
                <c:pt idx="449">
                  <c:v>1.7881497167135019</c:v>
                </c:pt>
                <c:pt idx="450">
                  <c:v>1.8028608041739138</c:v>
                </c:pt>
                <c:pt idx="451">
                  <c:v>1.8150758575965784</c:v>
                </c:pt>
                <c:pt idx="452">
                  <c:v>1.8268299614150636</c:v>
                </c:pt>
                <c:pt idx="453">
                  <c:v>1.8499321253067653</c:v>
                </c:pt>
                <c:pt idx="454">
                  <c:v>1.8631570547635756</c:v>
                </c:pt>
                <c:pt idx="455">
                  <c:v>1.8791257818995448</c:v>
                </c:pt>
                <c:pt idx="456">
                  <c:v>1.8886071056116491</c:v>
                </c:pt>
                <c:pt idx="457">
                  <c:v>1.8952644687802389</c:v>
                </c:pt>
                <c:pt idx="458">
                  <c:v>1.8968266992380587</c:v>
                </c:pt>
                <c:pt idx="459">
                  <c:v>1.8983341680952981</c:v>
                </c:pt>
                <c:pt idx="460">
                  <c:v>1.8940627193493758</c:v>
                </c:pt>
                <c:pt idx="461">
                  <c:v>1.8853221758217704</c:v>
                </c:pt>
                <c:pt idx="462">
                  <c:v>1.8865119704085047</c:v>
                </c:pt>
                <c:pt idx="463">
                  <c:v>1.8863697374731525</c:v>
                </c:pt>
                <c:pt idx="464">
                  <c:v>1.8855093453862792</c:v>
                </c:pt>
                <c:pt idx="465">
                  <c:v>1.8805412382841511</c:v>
                </c:pt>
                <c:pt idx="466">
                  <c:v>1.8769192776926409</c:v>
                </c:pt>
                <c:pt idx="467">
                  <c:v>1.8827692524662232</c:v>
                </c:pt>
                <c:pt idx="468">
                  <c:v>1.9102150320923053</c:v>
                </c:pt>
                <c:pt idx="469">
                  <c:v>1.917571440889531</c:v>
                </c:pt>
                <c:pt idx="470">
                  <c:v>1.9244514722801165</c:v>
                </c:pt>
                <c:pt idx="471">
                  <c:v>1.9289967018182634</c:v>
                </c:pt>
                <c:pt idx="472">
                  <c:v>1.9252919802484953</c:v>
                </c:pt>
                <c:pt idx="473">
                  <c:v>1.9112075818199692</c:v>
                </c:pt>
                <c:pt idx="474">
                  <c:v>1.8986435369157786</c:v>
                </c:pt>
                <c:pt idx="475">
                  <c:v>1.8811026918856526</c:v>
                </c:pt>
                <c:pt idx="476">
                  <c:v>1.8658295285433446</c:v>
                </c:pt>
                <c:pt idx="477">
                  <c:v>1.8644709388817993</c:v>
                </c:pt>
                <c:pt idx="478">
                  <c:v>1.8758285124696412</c:v>
                </c:pt>
                <c:pt idx="479">
                  <c:v>1.8712121371726047</c:v>
                </c:pt>
                <c:pt idx="480">
                  <c:v>1.857156202345366</c:v>
                </c:pt>
                <c:pt idx="481">
                  <c:v>1.831738728212658</c:v>
                </c:pt>
                <c:pt idx="482">
                  <c:v>1.8011721116792534</c:v>
                </c:pt>
                <c:pt idx="483">
                  <c:v>1.7699263346204535</c:v>
                </c:pt>
                <c:pt idx="484">
                  <c:v>1.7480949673221622</c:v>
                </c:pt>
                <c:pt idx="485">
                  <c:v>1.7191775055148637</c:v>
                </c:pt>
                <c:pt idx="486">
                  <c:v>1.6969868416713241</c:v>
                </c:pt>
                <c:pt idx="487">
                  <c:v>1.673054741433708</c:v>
                </c:pt>
                <c:pt idx="488">
                  <c:v>1.6693423421367042</c:v>
                </c:pt>
                <c:pt idx="489">
                  <c:v>1.6572737407204481</c:v>
                </c:pt>
                <c:pt idx="490">
                  <c:v>1.6455991026899168</c:v>
                </c:pt>
                <c:pt idx="491">
                  <c:v>1.6347414003096936</c:v>
                </c:pt>
                <c:pt idx="492">
                  <c:v>1.6120954515763712</c:v>
                </c:pt>
                <c:pt idx="493">
                  <c:v>1.5865798953344159</c:v>
                </c:pt>
                <c:pt idx="494">
                  <c:v>1.5556126486873827</c:v>
                </c:pt>
                <c:pt idx="495">
                  <c:v>1.5205973351784667</c:v>
                </c:pt>
                <c:pt idx="496">
                  <c:v>1.4736208136661555</c:v>
                </c:pt>
                <c:pt idx="497">
                  <c:v>1.4648444069193691</c:v>
                </c:pt>
                <c:pt idx="498">
                  <c:v>1.4675184712256837</c:v>
                </c:pt>
                <c:pt idx="499">
                  <c:v>1.4874130105775667</c:v>
                </c:pt>
                <c:pt idx="500">
                  <c:v>1.5050965877526652</c:v>
                </c:pt>
                <c:pt idx="501">
                  <c:v>1.5127011593068662</c:v>
                </c:pt>
                <c:pt idx="502">
                  <c:v>1.5188259772321602</c:v>
                </c:pt>
                <c:pt idx="503">
                  <c:v>1.5275349607613462</c:v>
                </c:pt>
                <c:pt idx="504">
                  <c:v>1.5281541491728881</c:v>
                </c:pt>
                <c:pt idx="505">
                  <c:v>1.53581716152833</c:v>
                </c:pt>
                <c:pt idx="506">
                  <c:v>1.5430202688823389</c:v>
                </c:pt>
                <c:pt idx="507">
                  <c:v>1.5538232724141801</c:v>
                </c:pt>
                <c:pt idx="508">
                  <c:v>1.5577384484044903</c:v>
                </c:pt>
                <c:pt idx="509">
                  <c:v>1.5614048516727128</c:v>
                </c:pt>
                <c:pt idx="510">
                  <c:v>1.5634640305480647</c:v>
                </c:pt>
                <c:pt idx="511">
                  <c:v>1.5585221988695375</c:v>
                </c:pt>
                <c:pt idx="512">
                  <c:v>1.5530706540422208</c:v>
                </c:pt>
                <c:pt idx="513">
                  <c:v>1.5346980726970227</c:v>
                </c:pt>
                <c:pt idx="514">
                  <c:v>1.5249980031694097</c:v>
                </c:pt>
                <c:pt idx="515">
                  <c:v>1.5238969177462471</c:v>
                </c:pt>
                <c:pt idx="516">
                  <c:v>1.51906630399841</c:v>
                </c:pt>
                <c:pt idx="517">
                  <c:v>1.516939643684287</c:v>
                </c:pt>
                <c:pt idx="518">
                  <c:v>1.5157411819273159</c:v>
                </c:pt>
                <c:pt idx="519">
                  <c:v>1.511429444631966</c:v>
                </c:pt>
                <c:pt idx="520">
                  <c:v>1.5034609952167606</c:v>
                </c:pt>
                <c:pt idx="521">
                  <c:v>1.4937597140480545</c:v>
                </c:pt>
                <c:pt idx="522">
                  <c:v>1.4908392015141783</c:v>
                </c:pt>
                <c:pt idx="523">
                  <c:v>1.4916952813110949</c:v>
                </c:pt>
                <c:pt idx="524">
                  <c:v>1.496175687898134</c:v>
                </c:pt>
                <c:pt idx="525">
                  <c:v>1.4947974774589092</c:v>
                </c:pt>
                <c:pt idx="526">
                  <c:v>1.4947974774589095</c:v>
                </c:pt>
                <c:pt idx="527">
                  <c:v>1.4972572110384705</c:v>
                </c:pt>
                <c:pt idx="528">
                  <c:v>1.5009048705104169</c:v>
                </c:pt>
                <c:pt idx="529">
                  <c:v>1.5044269439186637</c:v>
                </c:pt>
                <c:pt idx="530">
                  <c:v>1.5107807299645026</c:v>
                </c:pt>
                <c:pt idx="531">
                  <c:v>1.537890170350293</c:v>
                </c:pt>
                <c:pt idx="532">
                  <c:v>1.5549169680525512</c:v>
                </c:pt>
                <c:pt idx="533">
                  <c:v>1.5756969206725706</c:v>
                </c:pt>
                <c:pt idx="534">
                  <c:v>1.5827071426158137</c:v>
                </c:pt>
                <c:pt idx="535">
                  <c:v>1.5873230179382918</c:v>
                </c:pt>
                <c:pt idx="536">
                  <c:v>1.5863825827203182</c:v>
                </c:pt>
                <c:pt idx="537">
                  <c:v>1.5865766664347662</c:v>
                </c:pt>
                <c:pt idx="538">
                  <c:v>1.5876577637400122</c:v>
                </c:pt>
                <c:pt idx="539">
                  <c:v>1.5870869154657703</c:v>
                </c:pt>
                <c:pt idx="540">
                  <c:v>1.5846372097014363</c:v>
                </c:pt>
                <c:pt idx="541">
                  <c:v>1.585143559716137</c:v>
                </c:pt>
                <c:pt idx="542">
                  <c:v>1.5828606621854693</c:v>
                </c:pt>
                <c:pt idx="543">
                  <c:v>1.5837646186333068</c:v>
                </c:pt>
                <c:pt idx="544">
                  <c:v>1.5865439454329606</c:v>
                </c:pt>
                <c:pt idx="545">
                  <c:v>1.5884872872225155</c:v>
                </c:pt>
                <c:pt idx="546">
                  <c:v>1.5935449324779349</c:v>
                </c:pt>
                <c:pt idx="547">
                  <c:v>1.6033736001214249</c:v>
                </c:pt>
                <c:pt idx="548">
                  <c:v>1.6082434893625603</c:v>
                </c:pt>
                <c:pt idx="549">
                  <c:v>1.6119831591522586</c:v>
                </c:pt>
                <c:pt idx="550">
                  <c:v>1.6152423073888398</c:v>
                </c:pt>
                <c:pt idx="551">
                  <c:v>1.6129374796416915</c:v>
                </c:pt>
                <c:pt idx="552">
                  <c:v>1.6110590185583631</c:v>
                </c:pt>
                <c:pt idx="553">
                  <c:v>1.6047638111008482</c:v>
                </c:pt>
                <c:pt idx="554">
                  <c:v>1.6047638111008482</c:v>
                </c:pt>
                <c:pt idx="555">
                  <c:v>1.6018272136968821</c:v>
                </c:pt>
                <c:pt idx="556">
                  <c:v>1.6030945822271319</c:v>
                </c:pt>
                <c:pt idx="557">
                  <c:v>1.6042201653971389</c:v>
                </c:pt>
                <c:pt idx="558">
                  <c:v>1.6046584280032443</c:v>
                </c:pt>
                <c:pt idx="559">
                  <c:v>1.6052813343985906</c:v>
                </c:pt>
                <c:pt idx="560">
                  <c:v>1.6052813343985906</c:v>
                </c:pt>
                <c:pt idx="561">
                  <c:v>1.5993563184232549</c:v>
                </c:pt>
                <c:pt idx="562">
                  <c:v>1.5967736215946411</c:v>
                </c:pt>
                <c:pt idx="563">
                  <c:v>1.5936221434503848</c:v>
                </c:pt>
                <c:pt idx="564">
                  <c:v>1.5831724568965349</c:v>
                </c:pt>
                <c:pt idx="565">
                  <c:v>1.5839973175348014</c:v>
                </c:pt>
                <c:pt idx="566">
                  <c:v>1.5822076209541127</c:v>
                </c:pt>
                <c:pt idx="567">
                  <c:v>1.5733804772584237</c:v>
                </c:pt>
                <c:pt idx="568">
                  <c:v>1.5695957697592218</c:v>
                </c:pt>
                <c:pt idx="569">
                  <c:v>1.567152936022278</c:v>
                </c:pt>
                <c:pt idx="570">
                  <c:v>1.5623879908642226</c:v>
                </c:pt>
                <c:pt idx="571">
                  <c:v>1.5533748493973718</c:v>
                </c:pt>
                <c:pt idx="572">
                  <c:v>1.5476497756724792</c:v>
                </c:pt>
                <c:pt idx="573">
                  <c:v>1.5460068802996463</c:v>
                </c:pt>
                <c:pt idx="574">
                  <c:v>1.5415267793113256</c:v>
                </c:pt>
                <c:pt idx="575">
                  <c:v>1.5371076121624192</c:v>
                </c:pt>
                <c:pt idx="576">
                  <c:v>1.531950956811428</c:v>
                </c:pt>
                <c:pt idx="577">
                  <c:v>1.5262898767005186</c:v>
                </c:pt>
                <c:pt idx="578">
                  <c:v>1.5262898767005184</c:v>
                </c:pt>
                <c:pt idx="579">
                  <c:v>1.5299999999999998</c:v>
                </c:pt>
                <c:pt idx="580">
                  <c:v>1.5364426303552647</c:v>
                </c:pt>
                <c:pt idx="581">
                  <c:v>1.5350900408617971</c:v>
                </c:pt>
                <c:pt idx="582">
                  <c:v>1.5719209569863619</c:v>
                </c:pt>
                <c:pt idx="583">
                  <c:v>1.5910360757656656</c:v>
                </c:pt>
                <c:pt idx="584">
                  <c:v>1.6134941535225777</c:v>
                </c:pt>
                <c:pt idx="585">
                  <c:v>1.631223374405995</c:v>
                </c:pt>
                <c:pt idx="586">
                  <c:v>1.6599605208470054</c:v>
                </c:pt>
                <c:pt idx="587">
                  <c:v>1.6957815285463989</c:v>
                </c:pt>
                <c:pt idx="588">
                  <c:v>1.7206915647304282</c:v>
                </c:pt>
                <c:pt idx="589">
                  <c:v>1.7435098422654327</c:v>
                </c:pt>
                <c:pt idx="590">
                  <c:v>1.7576674535034127</c:v>
                </c:pt>
                <c:pt idx="591">
                  <c:v>1.7702341364171237</c:v>
                </c:pt>
                <c:pt idx="592">
                  <c:v>1.7803947169821301</c:v>
                </c:pt>
                <c:pt idx="593">
                  <c:v>1.7792362239733905</c:v>
                </c:pt>
                <c:pt idx="594">
                  <c:v>1.7716373492787236</c:v>
                </c:pt>
                <c:pt idx="595">
                  <c:v>1.7651450933803579</c:v>
                </c:pt>
                <c:pt idx="596">
                  <c:v>1.7610899811244423</c:v>
                </c:pt>
                <c:pt idx="597">
                  <c:v>1.7558879246479981</c:v>
                </c:pt>
                <c:pt idx="598">
                  <c:v>1.7533292281807591</c:v>
                </c:pt>
                <c:pt idx="599">
                  <c:v>1.751601241935751</c:v>
                </c:pt>
                <c:pt idx="600">
                  <c:v>1.7492362737709435</c:v>
                </c:pt>
                <c:pt idx="601">
                  <c:v>1.7392834219459481</c:v>
                </c:pt>
                <c:pt idx="602">
                  <c:v>1.7406960160435452</c:v>
                </c:pt>
                <c:pt idx="603">
                  <c:v>1.7409954954040925</c:v>
                </c:pt>
                <c:pt idx="604">
                  <c:v>1.84318617283986</c:v>
                </c:pt>
                <c:pt idx="605">
                  <c:v>1.8895386710278395</c:v>
                </c:pt>
                <c:pt idx="606">
                  <c:v>1.9123623061793262</c:v>
                </c:pt>
                <c:pt idx="607">
                  <c:v>1.9247205133381866</c:v>
                </c:pt>
                <c:pt idx="608">
                  <c:v>1.9371650650011734</c:v>
                </c:pt>
                <c:pt idx="609">
                  <c:v>1.9364182270775174</c:v>
                </c:pt>
                <c:pt idx="610">
                  <c:v>1.9264023244727773</c:v>
                </c:pt>
                <c:pt idx="611">
                  <c:v>1.9040951238460684</c:v>
                </c:pt>
                <c:pt idx="612">
                  <c:v>1.8733393130149443</c:v>
                </c:pt>
                <c:pt idx="613">
                  <c:v>1.83972547368793</c:v>
                </c:pt>
                <c:pt idx="614">
                  <c:v>1.8052642289918679</c:v>
                </c:pt>
                <c:pt idx="615">
                  <c:v>1.7764844395828565</c:v>
                </c:pt>
                <c:pt idx="616">
                  <c:v>1.7464044877009519</c:v>
                </c:pt>
                <c:pt idx="617">
                  <c:v>1.7099656957444789</c:v>
                </c:pt>
                <c:pt idx="618">
                  <c:v>1.6735703652084388</c:v>
                </c:pt>
                <c:pt idx="619">
                  <c:v>1.6291598059693695</c:v>
                </c:pt>
                <c:pt idx="620">
                  <c:v>1.5807052771483883</c:v>
                </c:pt>
                <c:pt idx="621">
                  <c:v>1.5144116572888688</c:v>
                </c:pt>
                <c:pt idx="622">
                  <c:v>1.4190331408176466</c:v>
                </c:pt>
                <c:pt idx="623">
                  <c:v>1.3044730527515265</c:v>
                </c:pt>
                <c:pt idx="624">
                  <c:v>1.3252156681233502</c:v>
                </c:pt>
                <c:pt idx="625">
                  <c:v>1.3582997635311198</c:v>
                </c:pt>
                <c:pt idx="626">
                  <c:v>1.3766140573339767</c:v>
                </c:pt>
                <c:pt idx="627">
                  <c:v>1.3928876966981054</c:v>
                </c:pt>
                <c:pt idx="628">
                  <c:v>1.4003314370125641</c:v>
                </c:pt>
                <c:pt idx="629">
                  <c:v>1.4043323720768073</c:v>
                </c:pt>
                <c:pt idx="630">
                  <c:v>1.405602373083936</c:v>
                </c:pt>
                <c:pt idx="631">
                  <c:v>1.4062605603332703</c:v>
                </c:pt>
                <c:pt idx="632">
                  <c:v>1.4004417692095035</c:v>
                </c:pt>
                <c:pt idx="633">
                  <c:v>1.398726849866931</c:v>
                </c:pt>
                <c:pt idx="634">
                  <c:v>1.3964248776712005</c:v>
                </c:pt>
                <c:pt idx="635">
                  <c:v>1.388277046781192</c:v>
                </c:pt>
                <c:pt idx="636">
                  <c:v>1.3752269800004513</c:v>
                </c:pt>
                <c:pt idx="637">
                  <c:v>1.3632696401019029</c:v>
                </c:pt>
                <c:pt idx="638">
                  <c:v>1.3619923072370879</c:v>
                </c:pt>
                <c:pt idx="639">
                  <c:v>1.3574106451576808</c:v>
                </c:pt>
                <c:pt idx="640">
                  <c:v>1.3542166560779321</c:v>
                </c:pt>
                <c:pt idx="641">
                  <c:v>1.3520479565673502</c:v>
                </c:pt>
                <c:pt idx="642">
                  <c:v>1.348278726147224</c:v>
                </c:pt>
                <c:pt idx="643">
                  <c:v>1.3483065096031519</c:v>
                </c:pt>
                <c:pt idx="644">
                  <c:v>1.3496359666265525</c:v>
                </c:pt>
                <c:pt idx="645">
                  <c:v>1.3400268316572048</c:v>
                </c:pt>
                <c:pt idx="646">
                  <c:v>1.3522452125708979</c:v>
                </c:pt>
                <c:pt idx="647">
                  <c:v>1.3674980886626715</c:v>
                </c:pt>
                <c:pt idx="648">
                  <c:v>1.373</c:v>
                </c:pt>
                <c:pt idx="649">
                  <c:v>1.3694278081873308</c:v>
                </c:pt>
                <c:pt idx="650">
                  <c:v>1.3623419738301559</c:v>
                </c:pt>
                <c:pt idx="651">
                  <c:v>1.3593888264668967</c:v>
                </c:pt>
                <c:pt idx="652">
                  <c:v>1.3580418590256482</c:v>
                </c:pt>
                <c:pt idx="653">
                  <c:v>1.3539024730139906</c:v>
                </c:pt>
                <c:pt idx="654">
                  <c:v>1.3488546002734085</c:v>
                </c:pt>
                <c:pt idx="655">
                  <c:v>1.3461755368774981</c:v>
                </c:pt>
                <c:pt idx="656">
                  <c:v>1.3377291169972549</c:v>
                </c:pt>
                <c:pt idx="657">
                  <c:v>1.3296214264281427</c:v>
                </c:pt>
                <c:pt idx="658">
                  <c:v>1.3169839888849468</c:v>
                </c:pt>
                <c:pt idx="659">
                  <c:v>1.3078048315994679</c:v>
                </c:pt>
                <c:pt idx="660">
                  <c:v>1.3000492878916221</c:v>
                </c:pt>
                <c:pt idx="661">
                  <c:v>1.2976670342148007</c:v>
                </c:pt>
                <c:pt idx="662">
                  <c:v>1.2826217188949265</c:v>
                </c:pt>
                <c:pt idx="663">
                  <c:v>1.2599835028025954</c:v>
                </c:pt>
                <c:pt idx="664">
                  <c:v>1.2435700497903406</c:v>
                </c:pt>
                <c:pt idx="665">
                  <c:v>1.2283289982299976</c:v>
                </c:pt>
                <c:pt idx="666">
                  <c:v>1.2246176266470683</c:v>
                </c:pt>
                <c:pt idx="667">
                  <c:v>1.2239218873531728</c:v>
                </c:pt>
                <c:pt idx="668">
                  <c:v>1.2218040696470782</c:v>
                </c:pt>
                <c:pt idx="669">
                  <c:v>1.2164675492133317</c:v>
                </c:pt>
                <c:pt idx="670">
                  <c:v>1.2028385650566429</c:v>
                </c:pt>
                <c:pt idx="671">
                  <c:v>1.20070288632839</c:v>
                </c:pt>
                <c:pt idx="672">
                  <c:v>1.199329915767489</c:v>
                </c:pt>
                <c:pt idx="673">
                  <c:v>1.2000674455502136</c:v>
                </c:pt>
                <c:pt idx="674">
                  <c:v>1.1984874386814666</c:v>
                </c:pt>
                <c:pt idx="675">
                  <c:v>1.1990452186216787</c:v>
                </c:pt>
                <c:pt idx="676">
                  <c:v>1.1998795586279427</c:v>
                </c:pt>
                <c:pt idx="677">
                  <c:v>1.2025908340833571</c:v>
                </c:pt>
                <c:pt idx="678">
                  <c:v>1.2003679267895586</c:v>
                </c:pt>
                <c:pt idx="679">
                  <c:v>1.1980985347788746</c:v>
                </c:pt>
                <c:pt idx="680">
                  <c:v>1.2001717477313465</c:v>
                </c:pt>
                <c:pt idx="681">
                  <c:v>1.198537115073973</c:v>
                </c:pt>
                <c:pt idx="682">
                  <c:v>1.1983773976393994</c:v>
                </c:pt>
                <c:pt idx="683">
                  <c:v>1.1961675076374738</c:v>
                </c:pt>
                <c:pt idx="684">
                  <c:v>1.1952557467468379</c:v>
                </c:pt>
                <c:pt idx="685">
                  <c:v>1.1942589276225897</c:v>
                </c:pt>
                <c:pt idx="686">
                  <c:v>1.1990208288141717</c:v>
                </c:pt>
                <c:pt idx="687">
                  <c:v>1.1990208288141717</c:v>
                </c:pt>
                <c:pt idx="688">
                  <c:v>1.2050438427878067</c:v>
                </c:pt>
                <c:pt idx="689">
                  <c:v>1.205415229867973</c:v>
                </c:pt>
                <c:pt idx="690">
                  <c:v>1.2049113554499506</c:v>
                </c:pt>
                <c:pt idx="691">
                  <c:v>1.202450768316861</c:v>
                </c:pt>
                <c:pt idx="692">
                  <c:v>1.1998297681689896</c:v>
                </c:pt>
                <c:pt idx="693">
                  <c:v>1.1963590326340057</c:v>
                </c:pt>
                <c:pt idx="694">
                  <c:v>1.1940820097282785</c:v>
                </c:pt>
                <c:pt idx="695">
                  <c:v>1.1897224349619582</c:v>
                </c:pt>
                <c:pt idx="696">
                  <c:v>1.1816003412959346</c:v>
                </c:pt>
                <c:pt idx="697">
                  <c:v>1.1690366781563466</c:v>
                </c:pt>
                <c:pt idx="698">
                  <c:v>1.1659285192909001</c:v>
                </c:pt>
                <c:pt idx="699">
                  <c:v>1.173613529842767</c:v>
                </c:pt>
                <c:pt idx="700">
                  <c:v>1.1771803297304744</c:v>
                </c:pt>
                <c:pt idx="701">
                  <c:v>1.1750657610229462</c:v>
                </c:pt>
                <c:pt idx="702">
                  <c:v>1.1735720540381325</c:v>
                </c:pt>
                <c:pt idx="703">
                  <c:v>1.1793205119583399</c:v>
                </c:pt>
                <c:pt idx="704">
                  <c:v>1.1808772874605313</c:v>
                </c:pt>
                <c:pt idx="705">
                  <c:v>1.190514821266127</c:v>
                </c:pt>
                <c:pt idx="706">
                  <c:v>1.1995075559340513</c:v>
                </c:pt>
                <c:pt idx="707">
                  <c:v>1.1954431338792917</c:v>
                </c:pt>
                <c:pt idx="708">
                  <c:v>1.1987613632450809</c:v>
                </c:pt>
                <c:pt idx="709">
                  <c:v>1.1982412871239994</c:v>
                </c:pt>
                <c:pt idx="710">
                  <c:v>1.1950783211602067</c:v>
                </c:pt>
                <c:pt idx="711">
                  <c:v>1.1826516352475773</c:v>
                </c:pt>
                <c:pt idx="712">
                  <c:v>1.1662287522621351</c:v>
                </c:pt>
                <c:pt idx="713">
                  <c:v>1.1574825896849052</c:v>
                </c:pt>
                <c:pt idx="714">
                  <c:v>1.1463415256987226</c:v>
                </c:pt>
                <c:pt idx="715">
                  <c:v>1.1269209964012505</c:v>
                </c:pt>
                <c:pt idx="716">
                  <c:v>1.1033622689098213</c:v>
                </c:pt>
                <c:pt idx="717">
                  <c:v>1.0753732326371086</c:v>
                </c:pt>
                <c:pt idx="718">
                  <c:v>1.0392932117297988</c:v>
                </c:pt>
                <c:pt idx="719">
                  <c:v>1.0199871273880816</c:v>
                </c:pt>
                <c:pt idx="720">
                  <c:v>1.0056261503002542</c:v>
                </c:pt>
                <c:pt idx="721">
                  <c:v>0.98038303137664407</c:v>
                </c:pt>
                <c:pt idx="722">
                  <c:v>0.95641403716648199</c:v>
                </c:pt>
                <c:pt idx="723">
                  <c:v>0.94041064515768125</c:v>
                </c:pt>
                <c:pt idx="724">
                  <c:v>0.92441725559114085</c:v>
                </c:pt>
                <c:pt idx="725">
                  <c:v>0.92093473631142342</c:v>
                </c:pt>
                <c:pt idx="726">
                  <c:v>0.91787761134463364</c:v>
                </c:pt>
                <c:pt idx="727">
                  <c:v>0.91254409477236542</c:v>
                </c:pt>
                <c:pt idx="728">
                  <c:v>0.91035563716909473</c:v>
                </c:pt>
                <c:pt idx="729">
                  <c:v>0.91016753636077485</c:v>
                </c:pt>
                <c:pt idx="730">
                  <c:v>0.91095963884632014</c:v>
                </c:pt>
                <c:pt idx="731">
                  <c:v>0.89840905875390986</c:v>
                </c:pt>
                <c:pt idx="732">
                  <c:v>0.89493584466786325</c:v>
                </c:pt>
                <c:pt idx="733">
                  <c:v>0.89623511641046139</c:v>
                </c:pt>
                <c:pt idx="734">
                  <c:v>0.89308398183685445</c:v>
                </c:pt>
                <c:pt idx="735">
                  <c:v>0.89465831427961306</c:v>
                </c:pt>
                <c:pt idx="736">
                  <c:v>0.8961361720781521</c:v>
                </c:pt>
                <c:pt idx="737">
                  <c:v>0.89394838627006823</c:v>
                </c:pt>
                <c:pt idx="738">
                  <c:v>0.8893834618749058</c:v>
                </c:pt>
                <c:pt idx="739">
                  <c:v>0.88600850841425582</c:v>
                </c:pt>
                <c:pt idx="740">
                  <c:v>0.88287683363140523</c:v>
                </c:pt>
                <c:pt idx="741">
                  <c:v>0.87759630875785066</c:v>
                </c:pt>
                <c:pt idx="742">
                  <c:v>0.87557666099261189</c:v>
                </c:pt>
                <c:pt idx="743">
                  <c:v>0.87041658831634039</c:v>
                </c:pt>
                <c:pt idx="744">
                  <c:v>0.86759023144855107</c:v>
                </c:pt>
                <c:pt idx="745">
                  <c:v>0.86229633900622171</c:v>
                </c:pt>
                <c:pt idx="746">
                  <c:v>0.8561937667748879</c:v>
                </c:pt>
                <c:pt idx="747">
                  <c:v>0.86282903084692308</c:v>
                </c:pt>
                <c:pt idx="748">
                  <c:v>0.87012906513458133</c:v>
                </c:pt>
                <c:pt idx="749">
                  <c:v>0.88356403642096082</c:v>
                </c:pt>
                <c:pt idx="750">
                  <c:v>0.9061330863230449</c:v>
                </c:pt>
                <c:pt idx="751">
                  <c:v>0.9167132541573817</c:v>
                </c:pt>
                <c:pt idx="752">
                  <c:v>0.93107670031387157</c:v>
                </c:pt>
                <c:pt idx="753">
                  <c:v>0.94091097022204173</c:v>
                </c:pt>
                <c:pt idx="754">
                  <c:v>0.94850956618595084</c:v>
                </c:pt>
                <c:pt idx="755">
                  <c:v>0.96287610423453784</c:v>
                </c:pt>
                <c:pt idx="756">
                  <c:v>0.97395813686641641</c:v>
                </c:pt>
                <c:pt idx="757">
                  <c:v>0.98354332499086727</c:v>
                </c:pt>
                <c:pt idx="758">
                  <c:v>0.98841360243391174</c:v>
                </c:pt>
                <c:pt idx="759">
                  <c:v>0.99785269157278944</c:v>
                </c:pt>
                <c:pt idx="760">
                  <c:v>1.0075097002479163</c:v>
                </c:pt>
                <c:pt idx="761">
                  <c:v>1.015356575241505</c:v>
                </c:pt>
                <c:pt idx="762">
                  <c:v>1.0193731852344095</c:v>
                </c:pt>
                <c:pt idx="763">
                  <c:v>1.02673371969745</c:v>
                </c:pt>
                <c:pt idx="764">
                  <c:v>1.0275732276195297</c:v>
                </c:pt>
                <c:pt idx="765">
                  <c:v>1.023254261260464</c:v>
                </c:pt>
                <c:pt idx="766">
                  <c:v>1.0140761999543755</c:v>
                </c:pt>
                <c:pt idx="767">
                  <c:v>1.0111909173956368</c:v>
                </c:pt>
                <c:pt idx="768">
                  <c:v>1.0081494633247943</c:v>
                </c:pt>
                <c:pt idx="769">
                  <c:v>1.00866320542298</c:v>
                </c:pt>
                <c:pt idx="770">
                  <c:v>1.0108916340365355</c:v>
                </c:pt>
                <c:pt idx="771">
                  <c:v>1.0105815090134813</c:v>
                </c:pt>
                <c:pt idx="772">
                  <c:v>1.0127471864103295</c:v>
                </c:pt>
                <c:pt idx="773">
                  <c:v>1.0088581473286549</c:v>
                </c:pt>
                <c:pt idx="774">
                  <c:v>1.0038096567050565</c:v>
                </c:pt>
                <c:pt idx="775">
                  <c:v>1.0037249058575926</c:v>
                </c:pt>
                <c:pt idx="776">
                  <c:v>1.0036310733535765</c:v>
                </c:pt>
                <c:pt idx="777">
                  <c:v>1.0034842470835752</c:v>
                </c:pt>
                <c:pt idx="778">
                  <c:v>1.0170977406651169</c:v>
                </c:pt>
                <c:pt idx="779">
                  <c:v>1.0214972526435717</c:v>
                </c:pt>
                <c:pt idx="780">
                  <c:v>1.0228568614195988</c:v>
                </c:pt>
                <c:pt idx="781">
                  <c:v>1.0232546677484389</c:v>
                </c:pt>
                <c:pt idx="782">
                  <c:v>1.0251591021352056</c:v>
                </c:pt>
                <c:pt idx="783">
                  <c:v>1.024827155109608</c:v>
                </c:pt>
                <c:pt idx="784">
                  <c:v>1.0251591021352056</c:v>
                </c:pt>
                <c:pt idx="785">
                  <c:v>1.0253338555618405</c:v>
                </c:pt>
                <c:pt idx="786">
                  <c:v>1.0264839537769883</c:v>
                </c:pt>
                <c:pt idx="787">
                  <c:v>1.0315070687664851</c:v>
                </c:pt>
                <c:pt idx="788">
                  <c:v>1.0476975049278907</c:v>
                </c:pt>
                <c:pt idx="789">
                  <c:v>1.0606216768520349</c:v>
                </c:pt>
                <c:pt idx="790">
                  <c:v>1.0606216768520351</c:v>
                </c:pt>
                <c:pt idx="791">
                  <c:v>1.0608795651786345</c:v>
                </c:pt>
                <c:pt idx="792">
                  <c:v>1.0670945632210302</c:v>
                </c:pt>
                <c:pt idx="793">
                  <c:v>1.0656002356464822</c:v>
                </c:pt>
                <c:pt idx="794">
                  <c:v>1.0672540649063136</c:v>
                </c:pt>
                <c:pt idx="795">
                  <c:v>1.080299035414735</c:v>
                </c:pt>
                <c:pt idx="796">
                  <c:v>1.0864650769853803</c:v>
                </c:pt>
                <c:pt idx="797">
                  <c:v>1.0885590185583631</c:v>
                </c:pt>
                <c:pt idx="798">
                  <c:v>1.084003571362314</c:v>
                </c:pt>
                <c:pt idx="799">
                  <c:v>1.0845608616365867</c:v>
                </c:pt>
                <c:pt idx="800">
                  <c:v>1.0836592837853285</c:v>
                </c:pt>
                <c:pt idx="801">
                  <c:v>1.0834053940399602</c:v>
                </c:pt>
                <c:pt idx="802">
                  <c:v>1.0838665099762976</c:v>
                </c:pt>
                <c:pt idx="803">
                  <c:v>1.0868345786997107</c:v>
                </c:pt>
                <c:pt idx="804">
                  <c:v>1.0904404733328763</c:v>
                </c:pt>
                <c:pt idx="805">
                  <c:v>1.0922588379893432</c:v>
                </c:pt>
                <c:pt idx="806">
                  <c:v>1.0926009586230123</c:v>
                </c:pt>
                <c:pt idx="807">
                  <c:v>1.0889677056627918</c:v>
                </c:pt>
                <c:pt idx="808">
                  <c:v>1.0773474752668808</c:v>
                </c:pt>
                <c:pt idx="809">
                  <c:v>1.0639216497665112</c:v>
                </c:pt>
                <c:pt idx="810">
                  <c:v>1.0634818216301956</c:v>
                </c:pt>
                <c:pt idx="811">
                  <c:v>1.0613363679414696</c:v>
                </c:pt>
                <c:pt idx="812">
                  <c:v>1.0517995073876683</c:v>
                </c:pt>
                <c:pt idx="813">
                  <c:v>1.0506492334871016</c:v>
                </c:pt>
                <c:pt idx="814">
                  <c:v>1.0528538641832026</c:v>
                </c:pt>
                <c:pt idx="815">
                  <c:v>1.0518375906817399</c:v>
                </c:pt>
                <c:pt idx="816">
                  <c:v>1.0544464902142623</c:v>
                </c:pt>
                <c:pt idx="817">
                  <c:v>1.0546191378158281</c:v>
                </c:pt>
                <c:pt idx="818">
                  <c:v>1.0547871981600476</c:v>
                </c:pt>
                <c:pt idx="819">
                  <c:v>1.0477679525446473</c:v>
                </c:pt>
                <c:pt idx="820">
                  <c:v>1.0452957596683767</c:v>
                </c:pt>
                <c:pt idx="821">
                  <c:v>1.042351042210627</c:v>
                </c:pt>
                <c:pt idx="822">
                  <c:v>1.0349732295682224</c:v>
                </c:pt>
                <c:pt idx="823">
                  <c:v>1.0230708740730856</c:v>
                </c:pt>
                <c:pt idx="824">
                  <c:v>1.0068103769678407</c:v>
                </c:pt>
                <c:pt idx="825">
                  <c:v>0.99277394359001814</c:v>
                </c:pt>
                <c:pt idx="826">
                  <c:v>0.97722559168144907</c:v>
                </c:pt>
                <c:pt idx="827">
                  <c:v>0.96494840213812028</c:v>
                </c:pt>
                <c:pt idx="828">
                  <c:v>0.95528756934560666</c:v>
                </c:pt>
                <c:pt idx="829">
                  <c:v>0.94468360288435238</c:v>
                </c:pt>
                <c:pt idx="830">
                  <c:v>0.93704228019054581</c:v>
                </c:pt>
                <c:pt idx="831">
                  <c:v>0.92500000000000004</c:v>
                </c:pt>
                <c:pt idx="832">
                  <c:v>0.9242606358910177</c:v>
                </c:pt>
                <c:pt idx="833">
                  <c:v>0.92479075450674075</c:v>
                </c:pt>
                <c:pt idx="834">
                  <c:v>0.92626785107312748</c:v>
                </c:pt>
                <c:pt idx="835">
                  <c:v>0.9271885302011198</c:v>
                </c:pt>
                <c:pt idx="836">
                  <c:v>0.92772271373563231</c:v>
                </c:pt>
                <c:pt idx="837">
                  <c:v>0.92499404694402176</c:v>
                </c:pt>
                <c:pt idx="838">
                  <c:v>0.92342995584985377</c:v>
                </c:pt>
                <c:pt idx="839">
                  <c:v>0.92204010809799031</c:v>
                </c:pt>
                <c:pt idx="840">
                  <c:v>0.92092995584985393</c:v>
                </c:pt>
                <c:pt idx="841">
                  <c:v>0.92424621190379297</c:v>
                </c:pt>
                <c:pt idx="842">
                  <c:v>0.92683656674930581</c:v>
                </c:pt>
                <c:pt idx="843">
                  <c:v>0.92603337125911889</c:v>
                </c:pt>
                <c:pt idx="844">
                  <c:v>0.9306144468948776</c:v>
                </c:pt>
                <c:pt idx="845">
                  <c:v>0.93678743543112664</c:v>
                </c:pt>
                <c:pt idx="846">
                  <c:v>0.93577378084592189</c:v>
                </c:pt>
                <c:pt idx="847">
                  <c:v>0.93456810088054953</c:v>
                </c:pt>
                <c:pt idx="848">
                  <c:v>0.93319523358130951</c:v>
                </c:pt>
                <c:pt idx="849">
                  <c:v>0.9344385063929791</c:v>
                </c:pt>
                <c:pt idx="850">
                  <c:v>0.93987848705488097</c:v>
                </c:pt>
                <c:pt idx="851">
                  <c:v>0.94036692708297209</c:v>
                </c:pt>
                <c:pt idx="852">
                  <c:v>0.93531199302267609</c:v>
                </c:pt>
                <c:pt idx="853">
                  <c:v>0.92699473669630339</c:v>
                </c:pt>
                <c:pt idx="854">
                  <c:v>0.92325259063880094</c:v>
                </c:pt>
                <c:pt idx="855">
                  <c:v>0.91788534820294476</c:v>
                </c:pt>
                <c:pt idx="856">
                  <c:v>0.90385646968299194</c:v>
                </c:pt>
                <c:pt idx="857">
                  <c:v>0.8935811133576812</c:v>
                </c:pt>
                <c:pt idx="858">
                  <c:v>0.88946018098373203</c:v>
                </c:pt>
                <c:pt idx="859">
                  <c:v>0.89181811750782014</c:v>
                </c:pt>
                <c:pt idx="860">
                  <c:v>0.89067764002537153</c:v>
                </c:pt>
                <c:pt idx="861">
                  <c:v>0.89314185110040312</c:v>
                </c:pt>
                <c:pt idx="862">
                  <c:v>0.89645058418010026</c:v>
                </c:pt>
                <c:pt idx="863">
                  <c:v>0.89782674546073737</c:v>
                </c:pt>
                <c:pt idx="864">
                  <c:v>0.90267224328878992</c:v>
                </c:pt>
                <c:pt idx="865">
                  <c:v>0.9055267053380337</c:v>
                </c:pt>
                <c:pt idx="866">
                  <c:v>0.90814033879226641</c:v>
                </c:pt>
                <c:pt idx="867">
                  <c:v>0.91279324593890343</c:v>
                </c:pt>
                <c:pt idx="868">
                  <c:v>0.91382551811546286</c:v>
                </c:pt>
                <c:pt idx="869">
                  <c:v>0.91454493247793511</c:v>
                </c:pt>
                <c:pt idx="870">
                  <c:v>0.91370507773646847</c:v>
                </c:pt>
                <c:pt idx="871">
                  <c:v>0.91141662210337393</c:v>
                </c:pt>
                <c:pt idx="872">
                  <c:v>0.9077495551587339</c:v>
                </c:pt>
                <c:pt idx="873">
                  <c:v>0.90371812928829609</c:v>
                </c:pt>
                <c:pt idx="874">
                  <c:v>0.89973229344616279</c:v>
                </c:pt>
                <c:pt idx="875">
                  <c:v>0.90557438524302003</c:v>
                </c:pt>
                <c:pt idx="876">
                  <c:v>0.91525480754415078</c:v>
                </c:pt>
                <c:pt idx="877">
                  <c:v>0.93526157893552619</c:v>
                </c:pt>
                <c:pt idx="878">
                  <c:v>0.94116936997377942</c:v>
                </c:pt>
                <c:pt idx="879">
                  <c:v>0.93376063781632723</c:v>
                </c:pt>
                <c:pt idx="880">
                  <c:v>0.92607892005098935</c:v>
                </c:pt>
                <c:pt idx="881">
                  <c:v>0.91995534824205594</c:v>
                </c:pt>
                <c:pt idx="882">
                  <c:v>0.91280050784737821</c:v>
                </c:pt>
                <c:pt idx="883">
                  <c:v>0.90710338839552307</c:v>
                </c:pt>
                <c:pt idx="884">
                  <c:v>0.89883924714260321</c:v>
                </c:pt>
                <c:pt idx="885">
                  <c:v>0.89307705927208159</c:v>
                </c:pt>
                <c:pt idx="886">
                  <c:v>0.88479038610159177</c:v>
                </c:pt>
                <c:pt idx="887">
                  <c:v>0.87252071586106672</c:v>
                </c:pt>
                <c:pt idx="888">
                  <c:v>0.86670997676000139</c:v>
                </c:pt>
                <c:pt idx="889">
                  <c:v>0.85933575530194173</c:v>
                </c:pt>
                <c:pt idx="890">
                  <c:v>0.84749799032772477</c:v>
                </c:pt>
                <c:pt idx="891">
                  <c:v>0.83877346040688927</c:v>
                </c:pt>
                <c:pt idx="892">
                  <c:v>0.82599045732013165</c:v>
                </c:pt>
                <c:pt idx="893">
                  <c:v>0.8165083327547098</c:v>
                </c:pt>
                <c:pt idx="894">
                  <c:v>0.81042978130996113</c:v>
                </c:pt>
                <c:pt idx="895">
                  <c:v>0.81314190652640772</c:v>
                </c:pt>
                <c:pt idx="896">
                  <c:v>0.81492153112270171</c:v>
                </c:pt>
                <c:pt idx="897">
                  <c:v>0.8132696819891283</c:v>
                </c:pt>
                <c:pt idx="898">
                  <c:v>0.81375729530566931</c:v>
                </c:pt>
                <c:pt idx="899">
                  <c:v>0.81491783393238926</c:v>
                </c:pt>
                <c:pt idx="900">
                  <c:v>0.80922406909324496</c:v>
                </c:pt>
                <c:pt idx="901">
                  <c:v>0.80659735247328079</c:v>
                </c:pt>
                <c:pt idx="902">
                  <c:v>0.79877499545619757</c:v>
                </c:pt>
                <c:pt idx="903">
                  <c:v>0.79704340782989691</c:v>
                </c:pt>
                <c:pt idx="904">
                  <c:v>0.79049285677838865</c:v>
                </c:pt>
                <c:pt idx="905">
                  <c:v>0.78614912059746356</c:v>
                </c:pt>
                <c:pt idx="906">
                  <c:v>0.78059870978560475</c:v>
                </c:pt>
                <c:pt idx="907">
                  <c:v>0.76945552738231204</c:v>
                </c:pt>
                <c:pt idx="908">
                  <c:v>0.76233856505664321</c:v>
                </c:pt>
                <c:pt idx="909">
                  <c:v>0.75724451190127595</c:v>
                </c:pt>
                <c:pt idx="910">
                  <c:v>0.75428825037661928</c:v>
                </c:pt>
                <c:pt idx="911">
                  <c:v>0.75149999999999995</c:v>
                </c:pt>
                <c:pt idx="912">
                  <c:v>0.75897169055259595</c:v>
                </c:pt>
                <c:pt idx="913">
                  <c:v>0.77627797923255626</c:v>
                </c:pt>
                <c:pt idx="914">
                  <c:v>0.79663242448046345</c:v>
                </c:pt>
                <c:pt idx="915">
                  <c:v>0.81570788891204293</c:v>
                </c:pt>
                <c:pt idx="916">
                  <c:v>0.83294716999526086</c:v>
                </c:pt>
                <c:pt idx="917">
                  <c:v>0.84528905569041524</c:v>
                </c:pt>
                <c:pt idx="918">
                  <c:v>0.85626602454364953</c:v>
                </c:pt>
                <c:pt idx="919">
                  <c:v>0.8611580129568609</c:v>
                </c:pt>
                <c:pt idx="920">
                  <c:v>0.86546580696938735</c:v>
                </c:pt>
                <c:pt idx="921">
                  <c:v>0.86593220179290264</c:v>
                </c:pt>
                <c:pt idx="922">
                  <c:v>0.86527546534667965</c:v>
                </c:pt>
                <c:pt idx="923">
                  <c:v>0.8624232160612868</c:v>
                </c:pt>
                <c:pt idx="924">
                  <c:v>0.85795651146058116</c:v>
                </c:pt>
                <c:pt idx="925">
                  <c:v>0.8546492971859212</c:v>
                </c:pt>
                <c:pt idx="926">
                  <c:v>0.85254341761275465</c:v>
                </c:pt>
                <c:pt idx="927">
                  <c:v>0.8492873286141206</c:v>
                </c:pt>
                <c:pt idx="928">
                  <c:v>0.84719531871157083</c:v>
                </c:pt>
                <c:pt idx="929">
                  <c:v>0.84749789559307409</c:v>
                </c:pt>
                <c:pt idx="930">
                  <c:v>0.84726313442364021</c:v>
                </c:pt>
                <c:pt idx="931">
                  <c:v>0.84703520254071218</c:v>
                </c:pt>
                <c:pt idx="932">
                  <c:v>0.84703520254071218</c:v>
                </c:pt>
                <c:pt idx="933">
                  <c:v>0.84535527797534216</c:v>
                </c:pt>
                <c:pt idx="934">
                  <c:v>0.83879479617586883</c:v>
                </c:pt>
                <c:pt idx="935">
                  <c:v>0.83115920771581553</c:v>
                </c:pt>
                <c:pt idx="936">
                  <c:v>0.8210921177766084</c:v>
                </c:pt>
                <c:pt idx="937">
                  <c:v>0.81219441323344821</c:v>
                </c:pt>
                <c:pt idx="938">
                  <c:v>0.80137924020083395</c:v>
                </c:pt>
                <c:pt idx="939">
                  <c:v>0.79766533331199929</c:v>
                </c:pt>
                <c:pt idx="940">
                  <c:v>0.79278163290328385</c:v>
                </c:pt>
                <c:pt idx="941">
                  <c:v>0.79242640687119292</c:v>
                </c:pt>
                <c:pt idx="942">
                  <c:v>0.79093993097980597</c:v>
                </c:pt>
                <c:pt idx="943">
                  <c:v>0.79075537603331481</c:v>
                </c:pt>
                <c:pt idx="944">
                  <c:v>0.79092336782733108</c:v>
                </c:pt>
                <c:pt idx="945">
                  <c:v>0.7950674455502138</c:v>
                </c:pt>
                <c:pt idx="946">
                  <c:v>0.80214598989960939</c:v>
                </c:pt>
                <c:pt idx="947">
                  <c:v>0.80468573520858733</c:v>
                </c:pt>
                <c:pt idx="948">
                  <c:v>0.80758753081755386</c:v>
                </c:pt>
                <c:pt idx="949">
                  <c:v>0.80913315177540368</c:v>
                </c:pt>
                <c:pt idx="950">
                  <c:v>0.81004942122905144</c:v>
                </c:pt>
                <c:pt idx="951">
                  <c:v>0.80328713497710547</c:v>
                </c:pt>
                <c:pt idx="952">
                  <c:v>0.79698121183239734</c:v>
                </c:pt>
                <c:pt idx="953">
                  <c:v>0.78466396559287122</c:v>
                </c:pt>
                <c:pt idx="954">
                  <c:v>0.7758682401284801</c:v>
                </c:pt>
                <c:pt idx="955">
                  <c:v>0.76767183256842098</c:v>
                </c:pt>
                <c:pt idx="956">
                  <c:v>0.75767833231267856</c:v>
                </c:pt>
                <c:pt idx="957">
                  <c:v>0.74588321968631943</c:v>
                </c:pt>
                <c:pt idx="958">
                  <c:v>0.73617986056504359</c:v>
                </c:pt>
                <c:pt idx="959">
                  <c:v>0.73083578425315054</c:v>
                </c:pt>
                <c:pt idx="960">
                  <c:v>0.72717976006793528</c:v>
                </c:pt>
                <c:pt idx="961">
                  <c:v>0.72443328387732187</c:v>
                </c:pt>
                <c:pt idx="962">
                  <c:v>0.72089594576084615</c:v>
                </c:pt>
                <c:pt idx="963">
                  <c:v>0.71614261501141085</c:v>
                </c:pt>
                <c:pt idx="964">
                  <c:v>0.71599999999999986</c:v>
                </c:pt>
                <c:pt idx="965">
                  <c:v>0.71761539510870975</c:v>
                </c:pt>
                <c:pt idx="966">
                  <c:v>0.71980041629997105</c:v>
                </c:pt>
                <c:pt idx="967">
                  <c:v>0.72207776267442947</c:v>
                </c:pt>
                <c:pt idx="968">
                  <c:v>0.7249178339323894</c:v>
                </c:pt>
                <c:pt idx="969">
                  <c:v>0.72579481373606258</c:v>
                </c:pt>
                <c:pt idx="970">
                  <c:v>0.72709237112426983</c:v>
                </c:pt>
                <c:pt idx="971">
                  <c:v>0.72621043312951128</c:v>
                </c:pt>
                <c:pt idx="972">
                  <c:v>0.72461866199581726</c:v>
                </c:pt>
                <c:pt idx="973">
                  <c:v>0.71653356875817797</c:v>
                </c:pt>
                <c:pt idx="974">
                  <c:v>0.7144207795763633</c:v>
                </c:pt>
                <c:pt idx="975">
                  <c:v>0.712227703840008</c:v>
                </c:pt>
                <c:pt idx="976">
                  <c:v>0.7112651501240832</c:v>
                </c:pt>
                <c:pt idx="977">
                  <c:v>0.71118605631366449</c:v>
                </c:pt>
                <c:pt idx="978">
                  <c:v>0.70487848705488088</c:v>
                </c:pt>
                <c:pt idx="979">
                  <c:v>0.6919691299199886</c:v>
                </c:pt>
                <c:pt idx="980">
                  <c:v>0.66877883975591135</c:v>
                </c:pt>
                <c:pt idx="981">
                  <c:v>0.65089837720946897</c:v>
                </c:pt>
                <c:pt idx="982">
                  <c:v>0.64241980583482949</c:v>
                </c:pt>
                <c:pt idx="983">
                  <c:v>0.62808756276314937</c:v>
                </c:pt>
                <c:pt idx="984">
                  <c:v>0.62743311983702899</c:v>
                </c:pt>
                <c:pt idx="985">
                  <c:v>0.62391629793329839</c:v>
                </c:pt>
                <c:pt idx="986">
                  <c:v>0.62003101472463629</c:v>
                </c:pt>
                <c:pt idx="987">
                  <c:v>0.61864113257803532</c:v>
                </c:pt>
                <c:pt idx="988">
                  <c:v>0.61779041715373062</c:v>
                </c:pt>
                <c:pt idx="989">
                  <c:v>0.61593605052540312</c:v>
                </c:pt>
                <c:pt idx="990">
                  <c:v>0.61593605052540301</c:v>
                </c:pt>
                <c:pt idx="991">
                  <c:v>0.64794259594077031</c:v>
                </c:pt>
                <c:pt idx="992">
                  <c:v>0.67991375035056312</c:v>
                </c:pt>
                <c:pt idx="993">
                  <c:v>0.74737670703818582</c:v>
                </c:pt>
                <c:pt idx="994">
                  <c:v>0.78595881854143368</c:v>
                </c:pt>
                <c:pt idx="995">
                  <c:v>0.82368852802348924</c:v>
                </c:pt>
                <c:pt idx="996">
                  <c:v>0.85328478488210402</c:v>
                </c:pt>
                <c:pt idx="997">
                  <c:v>0.87310271563812325</c:v>
                </c:pt>
                <c:pt idx="998">
                  <c:v>0.88419536779868857</c:v>
                </c:pt>
                <c:pt idx="999">
                  <c:v>0.89241375156489577</c:v>
                </c:pt>
                <c:pt idx="1000">
                  <c:v>0.89574172457959733</c:v>
                </c:pt>
                <c:pt idx="1001">
                  <c:v>0.89730846439597611</c:v>
                </c:pt>
                <c:pt idx="1002">
                  <c:v>0.89734503942594324</c:v>
                </c:pt>
                <c:pt idx="1003">
                  <c:v>0.89717684288869748</c:v>
                </c:pt>
                <c:pt idx="1004">
                  <c:v>0.89524932432308724</c:v>
                </c:pt>
                <c:pt idx="1005">
                  <c:v>0.89493979143038838</c:v>
                </c:pt>
                <c:pt idx="1006">
                  <c:v>0.89296385148579382</c:v>
                </c:pt>
                <c:pt idx="1007">
                  <c:v>0.88827750564219454</c:v>
                </c:pt>
                <c:pt idx="1008">
                  <c:v>0.87930196164869934</c:v>
                </c:pt>
                <c:pt idx="1009">
                  <c:v>0.8637660245436497</c:v>
                </c:pt>
                <c:pt idx="1010">
                  <c:v>0.84825754563287892</c:v>
                </c:pt>
                <c:pt idx="1011">
                  <c:v>0.84896242791885357</c:v>
                </c:pt>
                <c:pt idx="1012">
                  <c:v>0.84928036612735713</c:v>
                </c:pt>
                <c:pt idx="1013">
                  <c:v>0.83250000000000002</c:v>
                </c:pt>
                <c:pt idx="1014">
                  <c:v>0.8215062497558786</c:v>
                </c:pt>
                <c:pt idx="1015">
                  <c:v>0.80328725367670639</c:v>
                </c:pt>
                <c:pt idx="1016">
                  <c:v>0.78494864601708658</c:v>
                </c:pt>
                <c:pt idx="1017">
                  <c:v>0.77135339643163114</c:v>
                </c:pt>
                <c:pt idx="1018">
                  <c:v>0.76676241517699828</c:v>
                </c:pt>
                <c:pt idx="1019">
                  <c:v>0.76324913792078375</c:v>
                </c:pt>
                <c:pt idx="1020">
                  <c:v>0.76339173349139355</c:v>
                </c:pt>
                <c:pt idx="1021">
                  <c:v>0.76351593618842817</c:v>
                </c:pt>
                <c:pt idx="1022">
                  <c:v>0.76460242959203439</c:v>
                </c:pt>
                <c:pt idx="1023">
                  <c:v>0.76551439142893052</c:v>
                </c:pt>
                <c:pt idx="1024">
                  <c:v>0.76487631379308063</c:v>
                </c:pt>
                <c:pt idx="1025">
                  <c:v>0.76153379066906546</c:v>
                </c:pt>
                <c:pt idx="1026">
                  <c:v>0.75674234614174796</c:v>
                </c:pt>
                <c:pt idx="1027">
                  <c:v>0.75592993454442603</c:v>
                </c:pt>
                <c:pt idx="1028">
                  <c:v>0.7561016842425804</c:v>
                </c:pt>
                <c:pt idx="1029">
                  <c:v>0.7561016842425804</c:v>
                </c:pt>
                <c:pt idx="1030">
                  <c:v>0.7557598671399941</c:v>
                </c:pt>
                <c:pt idx="1031">
                  <c:v>0.75478817420458499</c:v>
                </c:pt>
                <c:pt idx="1032">
                  <c:v>0.76257680856090893</c:v>
                </c:pt>
                <c:pt idx="1033">
                  <c:v>0.7652353266168247</c:v>
                </c:pt>
                <c:pt idx="1034">
                  <c:v>0.76628177110675222</c:v>
                </c:pt>
                <c:pt idx="1035">
                  <c:v>0.76351422599691876</c:v>
                </c:pt>
                <c:pt idx="1036">
                  <c:v>0.75836883772254593</c:v>
                </c:pt>
                <c:pt idx="1037">
                  <c:v>0.75361205489092031</c:v>
                </c:pt>
                <c:pt idx="1038">
                  <c:v>0.74817716622683916</c:v>
                </c:pt>
                <c:pt idx="1039">
                  <c:v>0.74491644144102998</c:v>
                </c:pt>
                <c:pt idx="1040">
                  <c:v>0.74218798474469505</c:v>
                </c:pt>
                <c:pt idx="1041">
                  <c:v>0.73907622195096767</c:v>
                </c:pt>
                <c:pt idx="1042">
                  <c:v>0.73750000000000016</c:v>
                </c:pt>
                <c:pt idx="1043">
                  <c:v>0.73602349955359825</c:v>
                </c:pt>
                <c:pt idx="1044">
                  <c:v>0.73219748694700681</c:v>
                </c:pt>
                <c:pt idx="1045">
                  <c:v>0.72639805191284756</c:v>
                </c:pt>
                <c:pt idx="1046">
                  <c:v>0.71905996404313544</c:v>
                </c:pt>
                <c:pt idx="1047">
                  <c:v>0.71545705207551291</c:v>
                </c:pt>
                <c:pt idx="1048">
                  <c:v>0.71083920151417856</c:v>
                </c:pt>
                <c:pt idx="1049">
                  <c:v>0.70350785643744451</c:v>
                </c:pt>
                <c:pt idx="1050">
                  <c:v>0.69418085815006048</c:v>
                </c:pt>
                <c:pt idx="1051">
                  <c:v>0.68325747767665579</c:v>
                </c:pt>
                <c:pt idx="1052">
                  <c:v>0.68334962311319858</c:v>
                </c:pt>
                <c:pt idx="1053">
                  <c:v>0.68372915942784274</c:v>
                </c:pt>
                <c:pt idx="1054">
                  <c:v>0.68396110903349128</c:v>
                </c:pt>
                <c:pt idx="1055">
                  <c:v>0.68409983388658491</c:v>
                </c:pt>
              </c:numCache>
            </c:numRef>
          </c:val>
          <c:smooth val="0"/>
        </c:ser>
        <c:ser>
          <c:idx val="2"/>
          <c:order val="2"/>
          <c:tx>
            <c:strRef>
              <c:f>SPL!$L$1</c:f>
              <c:strCache>
                <c:ptCount val="1"/>
                <c:pt idx="0">
                  <c:v>Mid</c:v>
                </c:pt>
              </c:strCache>
            </c:strRef>
          </c:tx>
          <c:spPr>
            <a:ln w="25400">
              <a:solidFill>
                <a:srgbClr val="FCF305"/>
              </a:solidFill>
              <a:prstDash val="solid"/>
            </a:ln>
          </c:spPr>
          <c:marker>
            <c:symbol val="none"/>
          </c:marker>
          <c:cat>
            <c:numRef>
              <c:f>SPL!$A$1400:$A$2456</c:f>
              <c:numCache>
                <c:formatCode>m/d/yyyy</c:formatCode>
                <c:ptCount val="1057"/>
                <c:pt idx="0">
                  <c:v>40366</c:v>
                </c:pt>
                <c:pt idx="1">
                  <c:v>40367</c:v>
                </c:pt>
                <c:pt idx="2">
                  <c:v>40368</c:v>
                </c:pt>
                <c:pt idx="3">
                  <c:v>40371</c:v>
                </c:pt>
                <c:pt idx="4">
                  <c:v>40372</c:v>
                </c:pt>
                <c:pt idx="5">
                  <c:v>40373</c:v>
                </c:pt>
                <c:pt idx="6">
                  <c:v>40374</c:v>
                </c:pt>
                <c:pt idx="7">
                  <c:v>40375</c:v>
                </c:pt>
                <c:pt idx="8">
                  <c:v>40378</c:v>
                </c:pt>
                <c:pt idx="9">
                  <c:v>40379</c:v>
                </c:pt>
                <c:pt idx="10">
                  <c:v>40380</c:v>
                </c:pt>
                <c:pt idx="11">
                  <c:v>40381</c:v>
                </c:pt>
                <c:pt idx="12">
                  <c:v>40382</c:v>
                </c:pt>
                <c:pt idx="13">
                  <c:v>40385</c:v>
                </c:pt>
                <c:pt idx="14">
                  <c:v>40386</c:v>
                </c:pt>
                <c:pt idx="15">
                  <c:v>40387</c:v>
                </c:pt>
                <c:pt idx="16">
                  <c:v>40388</c:v>
                </c:pt>
                <c:pt idx="17">
                  <c:v>40389</c:v>
                </c:pt>
                <c:pt idx="18">
                  <c:v>40392</c:v>
                </c:pt>
                <c:pt idx="19">
                  <c:v>40393</c:v>
                </c:pt>
                <c:pt idx="20">
                  <c:v>40394</c:v>
                </c:pt>
                <c:pt idx="21">
                  <c:v>40395</c:v>
                </c:pt>
                <c:pt idx="22">
                  <c:v>40396</c:v>
                </c:pt>
                <c:pt idx="23">
                  <c:v>40399</c:v>
                </c:pt>
                <c:pt idx="24">
                  <c:v>40400</c:v>
                </c:pt>
                <c:pt idx="25">
                  <c:v>40401</c:v>
                </c:pt>
                <c:pt idx="26">
                  <c:v>40402</c:v>
                </c:pt>
                <c:pt idx="27">
                  <c:v>40403</c:v>
                </c:pt>
                <c:pt idx="28">
                  <c:v>40406</c:v>
                </c:pt>
                <c:pt idx="29">
                  <c:v>40407</c:v>
                </c:pt>
                <c:pt idx="30">
                  <c:v>40408</c:v>
                </c:pt>
                <c:pt idx="31">
                  <c:v>40409</c:v>
                </c:pt>
                <c:pt idx="32">
                  <c:v>40410</c:v>
                </c:pt>
                <c:pt idx="33">
                  <c:v>40413</c:v>
                </c:pt>
                <c:pt idx="34">
                  <c:v>40414</c:v>
                </c:pt>
                <c:pt idx="35">
                  <c:v>40415</c:v>
                </c:pt>
                <c:pt idx="36">
                  <c:v>40416</c:v>
                </c:pt>
                <c:pt idx="37">
                  <c:v>40417</c:v>
                </c:pt>
                <c:pt idx="38">
                  <c:v>40420</c:v>
                </c:pt>
                <c:pt idx="39">
                  <c:v>40421</c:v>
                </c:pt>
                <c:pt idx="40">
                  <c:v>40422</c:v>
                </c:pt>
                <c:pt idx="41">
                  <c:v>40423</c:v>
                </c:pt>
                <c:pt idx="42">
                  <c:v>40424</c:v>
                </c:pt>
                <c:pt idx="43">
                  <c:v>40427</c:v>
                </c:pt>
                <c:pt idx="44">
                  <c:v>40428</c:v>
                </c:pt>
                <c:pt idx="45">
                  <c:v>40429</c:v>
                </c:pt>
                <c:pt idx="46">
                  <c:v>40430</c:v>
                </c:pt>
                <c:pt idx="47">
                  <c:v>40431</c:v>
                </c:pt>
                <c:pt idx="48">
                  <c:v>40434</c:v>
                </c:pt>
                <c:pt idx="49">
                  <c:v>40435</c:v>
                </c:pt>
                <c:pt idx="50">
                  <c:v>40436</c:v>
                </c:pt>
                <c:pt idx="51">
                  <c:v>40437</c:v>
                </c:pt>
                <c:pt idx="52">
                  <c:v>40438</c:v>
                </c:pt>
                <c:pt idx="53">
                  <c:v>40441</c:v>
                </c:pt>
                <c:pt idx="54">
                  <c:v>40442</c:v>
                </c:pt>
                <c:pt idx="55">
                  <c:v>40443</c:v>
                </c:pt>
                <c:pt idx="56">
                  <c:v>40444</c:v>
                </c:pt>
                <c:pt idx="57">
                  <c:v>40445</c:v>
                </c:pt>
                <c:pt idx="58">
                  <c:v>40448</c:v>
                </c:pt>
                <c:pt idx="59">
                  <c:v>40449</c:v>
                </c:pt>
                <c:pt idx="60">
                  <c:v>40450</c:v>
                </c:pt>
                <c:pt idx="61">
                  <c:v>40451</c:v>
                </c:pt>
                <c:pt idx="62">
                  <c:v>40455</c:v>
                </c:pt>
                <c:pt idx="63">
                  <c:v>40456</c:v>
                </c:pt>
                <c:pt idx="64">
                  <c:v>40457</c:v>
                </c:pt>
                <c:pt idx="65">
                  <c:v>40458</c:v>
                </c:pt>
                <c:pt idx="66">
                  <c:v>40459</c:v>
                </c:pt>
                <c:pt idx="67">
                  <c:v>40462</c:v>
                </c:pt>
                <c:pt idx="68">
                  <c:v>40463</c:v>
                </c:pt>
                <c:pt idx="69">
                  <c:v>40464</c:v>
                </c:pt>
                <c:pt idx="70">
                  <c:v>40465</c:v>
                </c:pt>
                <c:pt idx="71">
                  <c:v>40466</c:v>
                </c:pt>
                <c:pt idx="72">
                  <c:v>40469</c:v>
                </c:pt>
                <c:pt idx="73">
                  <c:v>40470</c:v>
                </c:pt>
                <c:pt idx="74">
                  <c:v>40471</c:v>
                </c:pt>
                <c:pt idx="75">
                  <c:v>40472</c:v>
                </c:pt>
                <c:pt idx="76">
                  <c:v>40473</c:v>
                </c:pt>
                <c:pt idx="77">
                  <c:v>40476</c:v>
                </c:pt>
                <c:pt idx="78">
                  <c:v>40477</c:v>
                </c:pt>
                <c:pt idx="79">
                  <c:v>40478</c:v>
                </c:pt>
                <c:pt idx="80">
                  <c:v>40479</c:v>
                </c:pt>
                <c:pt idx="81">
                  <c:v>40480</c:v>
                </c:pt>
                <c:pt idx="82">
                  <c:v>40483</c:v>
                </c:pt>
                <c:pt idx="83">
                  <c:v>40484</c:v>
                </c:pt>
                <c:pt idx="84">
                  <c:v>40485</c:v>
                </c:pt>
                <c:pt idx="85">
                  <c:v>40486</c:v>
                </c:pt>
                <c:pt idx="86">
                  <c:v>40487</c:v>
                </c:pt>
                <c:pt idx="87">
                  <c:v>40490</c:v>
                </c:pt>
                <c:pt idx="88">
                  <c:v>40491</c:v>
                </c:pt>
                <c:pt idx="89">
                  <c:v>40492</c:v>
                </c:pt>
                <c:pt idx="90">
                  <c:v>40493</c:v>
                </c:pt>
                <c:pt idx="91">
                  <c:v>40494</c:v>
                </c:pt>
                <c:pt idx="92">
                  <c:v>40497</c:v>
                </c:pt>
                <c:pt idx="93">
                  <c:v>40498</c:v>
                </c:pt>
                <c:pt idx="94">
                  <c:v>40499</c:v>
                </c:pt>
                <c:pt idx="95">
                  <c:v>40500</c:v>
                </c:pt>
                <c:pt idx="96">
                  <c:v>40501</c:v>
                </c:pt>
                <c:pt idx="97">
                  <c:v>40504</c:v>
                </c:pt>
                <c:pt idx="98">
                  <c:v>40505</c:v>
                </c:pt>
                <c:pt idx="99">
                  <c:v>40506</c:v>
                </c:pt>
                <c:pt idx="100">
                  <c:v>40507</c:v>
                </c:pt>
                <c:pt idx="101">
                  <c:v>40508</c:v>
                </c:pt>
                <c:pt idx="102">
                  <c:v>40511</c:v>
                </c:pt>
                <c:pt idx="103">
                  <c:v>40512</c:v>
                </c:pt>
                <c:pt idx="104">
                  <c:v>40513</c:v>
                </c:pt>
                <c:pt idx="105">
                  <c:v>40514</c:v>
                </c:pt>
                <c:pt idx="106">
                  <c:v>40515</c:v>
                </c:pt>
                <c:pt idx="107">
                  <c:v>40518</c:v>
                </c:pt>
                <c:pt idx="108">
                  <c:v>40519</c:v>
                </c:pt>
                <c:pt idx="109">
                  <c:v>40520</c:v>
                </c:pt>
                <c:pt idx="110">
                  <c:v>40521</c:v>
                </c:pt>
                <c:pt idx="111">
                  <c:v>40522</c:v>
                </c:pt>
                <c:pt idx="112">
                  <c:v>40525</c:v>
                </c:pt>
                <c:pt idx="113">
                  <c:v>40526</c:v>
                </c:pt>
                <c:pt idx="114">
                  <c:v>40527</c:v>
                </c:pt>
                <c:pt idx="115">
                  <c:v>40528</c:v>
                </c:pt>
                <c:pt idx="116">
                  <c:v>40529</c:v>
                </c:pt>
                <c:pt idx="117">
                  <c:v>40532</c:v>
                </c:pt>
                <c:pt idx="118">
                  <c:v>40533</c:v>
                </c:pt>
                <c:pt idx="119">
                  <c:v>40534</c:v>
                </c:pt>
                <c:pt idx="120">
                  <c:v>40535</c:v>
                </c:pt>
                <c:pt idx="121">
                  <c:v>40536</c:v>
                </c:pt>
                <c:pt idx="122">
                  <c:v>40541</c:v>
                </c:pt>
                <c:pt idx="123">
                  <c:v>40547</c:v>
                </c:pt>
                <c:pt idx="124">
                  <c:v>40548</c:v>
                </c:pt>
                <c:pt idx="125">
                  <c:v>40549</c:v>
                </c:pt>
                <c:pt idx="126">
                  <c:v>40550</c:v>
                </c:pt>
                <c:pt idx="127">
                  <c:v>40553</c:v>
                </c:pt>
                <c:pt idx="128">
                  <c:v>40554</c:v>
                </c:pt>
                <c:pt idx="129">
                  <c:v>40555</c:v>
                </c:pt>
                <c:pt idx="130">
                  <c:v>40556</c:v>
                </c:pt>
                <c:pt idx="131">
                  <c:v>40557</c:v>
                </c:pt>
                <c:pt idx="132">
                  <c:v>40560</c:v>
                </c:pt>
                <c:pt idx="133">
                  <c:v>40561</c:v>
                </c:pt>
                <c:pt idx="134">
                  <c:v>40562</c:v>
                </c:pt>
                <c:pt idx="135">
                  <c:v>40563</c:v>
                </c:pt>
                <c:pt idx="136">
                  <c:v>40564</c:v>
                </c:pt>
                <c:pt idx="137">
                  <c:v>40567</c:v>
                </c:pt>
                <c:pt idx="138">
                  <c:v>40568</c:v>
                </c:pt>
                <c:pt idx="139">
                  <c:v>40570</c:v>
                </c:pt>
                <c:pt idx="140">
                  <c:v>40571</c:v>
                </c:pt>
                <c:pt idx="141">
                  <c:v>40574</c:v>
                </c:pt>
                <c:pt idx="142">
                  <c:v>40575</c:v>
                </c:pt>
                <c:pt idx="143">
                  <c:v>40576</c:v>
                </c:pt>
                <c:pt idx="144">
                  <c:v>40577</c:v>
                </c:pt>
                <c:pt idx="145">
                  <c:v>40578</c:v>
                </c:pt>
                <c:pt idx="146">
                  <c:v>40581</c:v>
                </c:pt>
                <c:pt idx="147">
                  <c:v>40582</c:v>
                </c:pt>
                <c:pt idx="148">
                  <c:v>40583</c:v>
                </c:pt>
                <c:pt idx="149">
                  <c:v>40584</c:v>
                </c:pt>
                <c:pt idx="150">
                  <c:v>40585</c:v>
                </c:pt>
                <c:pt idx="151">
                  <c:v>40588</c:v>
                </c:pt>
                <c:pt idx="152">
                  <c:v>40589</c:v>
                </c:pt>
                <c:pt idx="153">
                  <c:v>40590</c:v>
                </c:pt>
                <c:pt idx="154">
                  <c:v>40591</c:v>
                </c:pt>
                <c:pt idx="155">
                  <c:v>40592</c:v>
                </c:pt>
                <c:pt idx="156">
                  <c:v>40595</c:v>
                </c:pt>
                <c:pt idx="157">
                  <c:v>40596</c:v>
                </c:pt>
                <c:pt idx="158">
                  <c:v>40597</c:v>
                </c:pt>
                <c:pt idx="159">
                  <c:v>40598</c:v>
                </c:pt>
                <c:pt idx="160">
                  <c:v>40599</c:v>
                </c:pt>
                <c:pt idx="161">
                  <c:v>40602</c:v>
                </c:pt>
                <c:pt idx="162">
                  <c:v>40603</c:v>
                </c:pt>
                <c:pt idx="163">
                  <c:v>40604</c:v>
                </c:pt>
                <c:pt idx="164">
                  <c:v>40605</c:v>
                </c:pt>
                <c:pt idx="165">
                  <c:v>40606</c:v>
                </c:pt>
                <c:pt idx="166">
                  <c:v>40609</c:v>
                </c:pt>
                <c:pt idx="167">
                  <c:v>40610</c:v>
                </c:pt>
                <c:pt idx="168">
                  <c:v>40611</c:v>
                </c:pt>
                <c:pt idx="169">
                  <c:v>40612</c:v>
                </c:pt>
                <c:pt idx="170">
                  <c:v>40613</c:v>
                </c:pt>
                <c:pt idx="171">
                  <c:v>40616</c:v>
                </c:pt>
                <c:pt idx="172">
                  <c:v>40617</c:v>
                </c:pt>
                <c:pt idx="173">
                  <c:v>40618</c:v>
                </c:pt>
                <c:pt idx="174">
                  <c:v>40619</c:v>
                </c:pt>
                <c:pt idx="175">
                  <c:v>40620</c:v>
                </c:pt>
                <c:pt idx="176">
                  <c:v>40623</c:v>
                </c:pt>
                <c:pt idx="177">
                  <c:v>40624</c:v>
                </c:pt>
                <c:pt idx="178">
                  <c:v>40625</c:v>
                </c:pt>
                <c:pt idx="179">
                  <c:v>40626</c:v>
                </c:pt>
                <c:pt idx="180">
                  <c:v>40627</c:v>
                </c:pt>
                <c:pt idx="181">
                  <c:v>40630</c:v>
                </c:pt>
                <c:pt idx="182">
                  <c:v>40631</c:v>
                </c:pt>
                <c:pt idx="183">
                  <c:v>40632</c:v>
                </c:pt>
                <c:pt idx="184">
                  <c:v>40633</c:v>
                </c:pt>
                <c:pt idx="185">
                  <c:v>40634</c:v>
                </c:pt>
                <c:pt idx="186">
                  <c:v>40637</c:v>
                </c:pt>
                <c:pt idx="187">
                  <c:v>40638</c:v>
                </c:pt>
                <c:pt idx="188">
                  <c:v>40639</c:v>
                </c:pt>
                <c:pt idx="189">
                  <c:v>40640</c:v>
                </c:pt>
                <c:pt idx="190">
                  <c:v>40641</c:v>
                </c:pt>
                <c:pt idx="191">
                  <c:v>40644</c:v>
                </c:pt>
                <c:pt idx="192">
                  <c:v>40645</c:v>
                </c:pt>
                <c:pt idx="193">
                  <c:v>40646</c:v>
                </c:pt>
                <c:pt idx="194">
                  <c:v>40647</c:v>
                </c:pt>
                <c:pt idx="195">
                  <c:v>40648</c:v>
                </c:pt>
                <c:pt idx="196">
                  <c:v>40651</c:v>
                </c:pt>
                <c:pt idx="197">
                  <c:v>40652</c:v>
                </c:pt>
                <c:pt idx="198">
                  <c:v>40653</c:v>
                </c:pt>
                <c:pt idx="199">
                  <c:v>40654</c:v>
                </c:pt>
                <c:pt idx="200">
                  <c:v>40660</c:v>
                </c:pt>
                <c:pt idx="201">
                  <c:v>40661</c:v>
                </c:pt>
                <c:pt idx="202">
                  <c:v>40662</c:v>
                </c:pt>
                <c:pt idx="203">
                  <c:v>40665</c:v>
                </c:pt>
                <c:pt idx="204">
                  <c:v>40666</c:v>
                </c:pt>
                <c:pt idx="205">
                  <c:v>40667</c:v>
                </c:pt>
                <c:pt idx="206">
                  <c:v>40668</c:v>
                </c:pt>
                <c:pt idx="207">
                  <c:v>40669</c:v>
                </c:pt>
                <c:pt idx="208">
                  <c:v>40672</c:v>
                </c:pt>
                <c:pt idx="209">
                  <c:v>40673</c:v>
                </c:pt>
                <c:pt idx="210">
                  <c:v>40674</c:v>
                </c:pt>
                <c:pt idx="211">
                  <c:v>40675</c:v>
                </c:pt>
                <c:pt idx="212">
                  <c:v>40676</c:v>
                </c:pt>
                <c:pt idx="213">
                  <c:v>40679</c:v>
                </c:pt>
                <c:pt idx="214">
                  <c:v>40680</c:v>
                </c:pt>
                <c:pt idx="215">
                  <c:v>40681</c:v>
                </c:pt>
                <c:pt idx="216">
                  <c:v>40682</c:v>
                </c:pt>
                <c:pt idx="217">
                  <c:v>40683</c:v>
                </c:pt>
                <c:pt idx="218">
                  <c:v>40686</c:v>
                </c:pt>
                <c:pt idx="219">
                  <c:v>40687</c:v>
                </c:pt>
                <c:pt idx="220">
                  <c:v>40688</c:v>
                </c:pt>
                <c:pt idx="221">
                  <c:v>40689</c:v>
                </c:pt>
                <c:pt idx="222">
                  <c:v>40690</c:v>
                </c:pt>
                <c:pt idx="223">
                  <c:v>40693</c:v>
                </c:pt>
                <c:pt idx="224">
                  <c:v>40694</c:v>
                </c:pt>
                <c:pt idx="225">
                  <c:v>40695</c:v>
                </c:pt>
                <c:pt idx="226">
                  <c:v>40696</c:v>
                </c:pt>
                <c:pt idx="227">
                  <c:v>40697</c:v>
                </c:pt>
                <c:pt idx="228">
                  <c:v>40700</c:v>
                </c:pt>
                <c:pt idx="229">
                  <c:v>40701</c:v>
                </c:pt>
                <c:pt idx="230">
                  <c:v>40702</c:v>
                </c:pt>
                <c:pt idx="231">
                  <c:v>40703</c:v>
                </c:pt>
                <c:pt idx="232">
                  <c:v>40704</c:v>
                </c:pt>
                <c:pt idx="233">
                  <c:v>40708</c:v>
                </c:pt>
                <c:pt idx="234">
                  <c:v>40709</c:v>
                </c:pt>
                <c:pt idx="235">
                  <c:v>40710</c:v>
                </c:pt>
                <c:pt idx="236">
                  <c:v>40711</c:v>
                </c:pt>
                <c:pt idx="237">
                  <c:v>40714</c:v>
                </c:pt>
                <c:pt idx="238">
                  <c:v>40715</c:v>
                </c:pt>
                <c:pt idx="239">
                  <c:v>40716</c:v>
                </c:pt>
                <c:pt idx="240">
                  <c:v>40717</c:v>
                </c:pt>
                <c:pt idx="241">
                  <c:v>40718</c:v>
                </c:pt>
                <c:pt idx="242">
                  <c:v>40721</c:v>
                </c:pt>
                <c:pt idx="243">
                  <c:v>40722</c:v>
                </c:pt>
                <c:pt idx="244">
                  <c:v>40723</c:v>
                </c:pt>
                <c:pt idx="245">
                  <c:v>40724</c:v>
                </c:pt>
                <c:pt idx="246">
                  <c:v>40725</c:v>
                </c:pt>
                <c:pt idx="247">
                  <c:v>40728</c:v>
                </c:pt>
                <c:pt idx="248">
                  <c:v>40729</c:v>
                </c:pt>
                <c:pt idx="249">
                  <c:v>40730</c:v>
                </c:pt>
                <c:pt idx="250">
                  <c:v>40731</c:v>
                </c:pt>
                <c:pt idx="251">
                  <c:v>40732</c:v>
                </c:pt>
                <c:pt idx="252">
                  <c:v>40735</c:v>
                </c:pt>
                <c:pt idx="253">
                  <c:v>40736</c:v>
                </c:pt>
                <c:pt idx="254">
                  <c:v>40737</c:v>
                </c:pt>
                <c:pt idx="255">
                  <c:v>40738</c:v>
                </c:pt>
                <c:pt idx="256">
                  <c:v>40739</c:v>
                </c:pt>
                <c:pt idx="257">
                  <c:v>40742</c:v>
                </c:pt>
                <c:pt idx="258">
                  <c:v>40743</c:v>
                </c:pt>
                <c:pt idx="259">
                  <c:v>40744</c:v>
                </c:pt>
                <c:pt idx="260">
                  <c:v>40745</c:v>
                </c:pt>
                <c:pt idx="261">
                  <c:v>40746</c:v>
                </c:pt>
                <c:pt idx="262">
                  <c:v>40749</c:v>
                </c:pt>
                <c:pt idx="263">
                  <c:v>40750</c:v>
                </c:pt>
                <c:pt idx="264">
                  <c:v>40751</c:v>
                </c:pt>
                <c:pt idx="265">
                  <c:v>40752</c:v>
                </c:pt>
                <c:pt idx="266">
                  <c:v>40753</c:v>
                </c:pt>
                <c:pt idx="267">
                  <c:v>40756</c:v>
                </c:pt>
                <c:pt idx="268">
                  <c:v>40757</c:v>
                </c:pt>
                <c:pt idx="269">
                  <c:v>40758</c:v>
                </c:pt>
                <c:pt idx="270">
                  <c:v>40759</c:v>
                </c:pt>
                <c:pt idx="271">
                  <c:v>40760</c:v>
                </c:pt>
                <c:pt idx="272">
                  <c:v>40763</c:v>
                </c:pt>
                <c:pt idx="273">
                  <c:v>40764</c:v>
                </c:pt>
                <c:pt idx="274">
                  <c:v>40765</c:v>
                </c:pt>
                <c:pt idx="275">
                  <c:v>40766</c:v>
                </c:pt>
                <c:pt idx="276">
                  <c:v>40767</c:v>
                </c:pt>
                <c:pt idx="277">
                  <c:v>40770</c:v>
                </c:pt>
                <c:pt idx="278">
                  <c:v>40771</c:v>
                </c:pt>
                <c:pt idx="279">
                  <c:v>40772</c:v>
                </c:pt>
                <c:pt idx="280">
                  <c:v>40773</c:v>
                </c:pt>
                <c:pt idx="281">
                  <c:v>40774</c:v>
                </c:pt>
                <c:pt idx="282">
                  <c:v>40777</c:v>
                </c:pt>
                <c:pt idx="283">
                  <c:v>40778</c:v>
                </c:pt>
                <c:pt idx="284">
                  <c:v>40779</c:v>
                </c:pt>
                <c:pt idx="285">
                  <c:v>40780</c:v>
                </c:pt>
                <c:pt idx="286">
                  <c:v>40781</c:v>
                </c:pt>
                <c:pt idx="287">
                  <c:v>40784</c:v>
                </c:pt>
                <c:pt idx="288">
                  <c:v>40785</c:v>
                </c:pt>
                <c:pt idx="289">
                  <c:v>40786</c:v>
                </c:pt>
                <c:pt idx="290">
                  <c:v>40787</c:v>
                </c:pt>
                <c:pt idx="291">
                  <c:v>40788</c:v>
                </c:pt>
                <c:pt idx="292">
                  <c:v>40791</c:v>
                </c:pt>
                <c:pt idx="293">
                  <c:v>40792</c:v>
                </c:pt>
                <c:pt idx="294">
                  <c:v>40793</c:v>
                </c:pt>
                <c:pt idx="295">
                  <c:v>40794</c:v>
                </c:pt>
                <c:pt idx="296">
                  <c:v>40795</c:v>
                </c:pt>
                <c:pt idx="297">
                  <c:v>40798</c:v>
                </c:pt>
                <c:pt idx="298">
                  <c:v>40799</c:v>
                </c:pt>
                <c:pt idx="299">
                  <c:v>40800</c:v>
                </c:pt>
                <c:pt idx="300">
                  <c:v>40801</c:v>
                </c:pt>
                <c:pt idx="301">
                  <c:v>40802</c:v>
                </c:pt>
                <c:pt idx="302">
                  <c:v>40805</c:v>
                </c:pt>
                <c:pt idx="303">
                  <c:v>40806</c:v>
                </c:pt>
                <c:pt idx="304">
                  <c:v>40807</c:v>
                </c:pt>
                <c:pt idx="305">
                  <c:v>40808</c:v>
                </c:pt>
                <c:pt idx="306">
                  <c:v>40809.373622685183</c:v>
                </c:pt>
                <c:pt idx="307">
                  <c:v>40812.306979166664</c:v>
                </c:pt>
                <c:pt idx="308">
                  <c:v>40813.315115740741</c:v>
                </c:pt>
                <c:pt idx="309">
                  <c:v>40814.310578703706</c:v>
                </c:pt>
                <c:pt idx="310">
                  <c:v>40815.310023148151</c:v>
                </c:pt>
                <c:pt idx="311">
                  <c:v>40816.306898148148</c:v>
                </c:pt>
                <c:pt idx="312">
                  <c:v>40819.308391203704</c:v>
                </c:pt>
                <c:pt idx="313">
                  <c:v>40820.313564814816</c:v>
                </c:pt>
                <c:pt idx="314">
                  <c:v>40821.312777777777</c:v>
                </c:pt>
                <c:pt idx="315">
                  <c:v>40822.312002314815</c:v>
                </c:pt>
                <c:pt idx="316">
                  <c:v>40823.315057870372</c:v>
                </c:pt>
                <c:pt idx="317">
                  <c:v>40826.315694444442</c:v>
                </c:pt>
                <c:pt idx="318">
                  <c:v>40827.309895833336</c:v>
                </c:pt>
                <c:pt idx="319">
                  <c:v>40828.864884259259</c:v>
                </c:pt>
                <c:pt idx="320">
                  <c:v>40829.312013888892</c:v>
                </c:pt>
                <c:pt idx="321">
                  <c:v>40830.311030092591</c:v>
                </c:pt>
                <c:pt idx="322">
                  <c:v>40833.313414351855</c:v>
                </c:pt>
                <c:pt idx="323">
                  <c:v>40834.318136574075</c:v>
                </c:pt>
                <c:pt idx="324">
                  <c:v>40835.31925925926</c:v>
                </c:pt>
                <c:pt idx="325">
                  <c:v>40836.315104166664</c:v>
                </c:pt>
                <c:pt idx="326">
                  <c:v>40837.343993055554</c:v>
                </c:pt>
                <c:pt idx="327">
                  <c:v>40840.320208333331</c:v>
                </c:pt>
                <c:pt idx="328">
                  <c:v>40841.30872685185</c:v>
                </c:pt>
                <c:pt idx="329">
                  <c:v>40842.310763888891</c:v>
                </c:pt>
                <c:pt idx="330">
                  <c:v>40843.320902777778</c:v>
                </c:pt>
                <c:pt idx="331">
                  <c:v>40844.30369212963</c:v>
                </c:pt>
                <c:pt idx="332">
                  <c:v>40847.309791666667</c:v>
                </c:pt>
                <c:pt idx="333">
                  <c:v>40848.313750000001</c:v>
                </c:pt>
                <c:pt idx="334">
                  <c:v>40849.313159722224</c:v>
                </c:pt>
                <c:pt idx="335">
                  <c:v>40850.312199074076</c:v>
                </c:pt>
                <c:pt idx="336">
                  <c:v>40851.309849537036</c:v>
                </c:pt>
                <c:pt idx="337">
                  <c:v>40854.308865740742</c:v>
                </c:pt>
                <c:pt idx="338">
                  <c:v>40855.313622685186</c:v>
                </c:pt>
                <c:pt idx="339">
                  <c:v>40856.309189814812</c:v>
                </c:pt>
                <c:pt idx="340">
                  <c:v>40857.327303240738</c:v>
                </c:pt>
                <c:pt idx="341">
                  <c:v>40858.90415509259</c:v>
                </c:pt>
                <c:pt idx="342">
                  <c:v>40863.312708333331</c:v>
                </c:pt>
                <c:pt idx="343">
                  <c:v>40864.311481481483</c:v>
                </c:pt>
                <c:pt idx="344">
                  <c:v>40865.307881944442</c:v>
                </c:pt>
                <c:pt idx="345">
                  <c:v>40868.31082175926</c:v>
                </c:pt>
                <c:pt idx="346">
                  <c:v>40869.335243055553</c:v>
                </c:pt>
                <c:pt idx="347">
                  <c:v>40870.312604166669</c:v>
                </c:pt>
                <c:pt idx="348">
                  <c:v>40871.483564814815</c:v>
                </c:pt>
                <c:pt idx="349">
                  <c:v>40872.437384259261</c:v>
                </c:pt>
                <c:pt idx="350">
                  <c:v>40875.30740740741</c:v>
                </c:pt>
                <c:pt idx="351">
                  <c:v>40876.312083333331</c:v>
                </c:pt>
                <c:pt idx="352">
                  <c:v>40877.299826388888</c:v>
                </c:pt>
                <c:pt idx="353">
                  <c:v>40878.287766203706</c:v>
                </c:pt>
                <c:pt idx="354">
                  <c:v>40879.296412037038</c:v>
                </c:pt>
                <c:pt idx="355">
                  <c:v>40882.303067129629</c:v>
                </c:pt>
                <c:pt idx="356">
                  <c:v>40883.310196759259</c:v>
                </c:pt>
                <c:pt idx="357">
                  <c:v>40884.312430555554</c:v>
                </c:pt>
                <c:pt idx="358">
                  <c:v>40885.301678240743</c:v>
                </c:pt>
                <c:pt idx="359">
                  <c:v>40886.303807870368</c:v>
                </c:pt>
                <c:pt idx="360">
                  <c:v>40889.307557870372</c:v>
                </c:pt>
                <c:pt idx="361">
                  <c:v>40890.310983796298</c:v>
                </c:pt>
                <c:pt idx="362">
                  <c:v>40891.307349537034</c:v>
                </c:pt>
                <c:pt idx="363">
                  <c:v>40892.310428240744</c:v>
                </c:pt>
                <c:pt idx="364">
                  <c:v>40893.408055555556</c:v>
                </c:pt>
                <c:pt idx="365">
                  <c:v>40896.303333333337</c:v>
                </c:pt>
                <c:pt idx="366">
                  <c:v>40897.307233796295</c:v>
                </c:pt>
                <c:pt idx="367">
                  <c:v>40898.3125462963</c:v>
                </c:pt>
                <c:pt idx="368">
                  <c:v>40899.310428240744</c:v>
                </c:pt>
                <c:pt idx="369">
                  <c:v>40900.305393518516</c:v>
                </c:pt>
                <c:pt idx="370">
                  <c:v>40905.322152777779</c:v>
                </c:pt>
                <c:pt idx="371">
                  <c:v>40906.30327546296</c:v>
                </c:pt>
                <c:pt idx="372">
                  <c:v>40907.307673611111</c:v>
                </c:pt>
                <c:pt idx="373">
                  <c:v>40911.305520833332</c:v>
                </c:pt>
                <c:pt idx="374">
                  <c:v>40912.309988425928</c:v>
                </c:pt>
                <c:pt idx="375">
                  <c:v>40913.324282407404</c:v>
                </c:pt>
                <c:pt idx="376">
                  <c:v>40914.385879629626</c:v>
                </c:pt>
                <c:pt idx="377">
                  <c:v>40917.415717592594</c:v>
                </c:pt>
                <c:pt idx="378">
                  <c:v>40918.395289351851</c:v>
                </c:pt>
                <c:pt idx="379">
                  <c:v>40919.359733796293</c:v>
                </c:pt>
                <c:pt idx="380">
                  <c:v>40920.41306712963</c:v>
                </c:pt>
                <c:pt idx="381">
                  <c:v>40921.652048611111</c:v>
                </c:pt>
                <c:pt idx="382">
                  <c:v>40924.394548611112</c:v>
                </c:pt>
                <c:pt idx="383">
                  <c:v>40925.302604166667</c:v>
                </c:pt>
                <c:pt idx="384">
                  <c:v>40926.267627314817</c:v>
                </c:pt>
                <c:pt idx="385">
                  <c:v>40927.323344907411</c:v>
                </c:pt>
                <c:pt idx="386">
                  <c:v>40928.271331018521</c:v>
                </c:pt>
                <c:pt idx="387">
                  <c:v>40931.431493055556</c:v>
                </c:pt>
                <c:pt idx="388">
                  <c:v>40932.342800925922</c:v>
                </c:pt>
                <c:pt idx="389">
                  <c:v>40933.332071759258</c:v>
                </c:pt>
                <c:pt idx="390">
                  <c:v>40935.360509259262</c:v>
                </c:pt>
                <c:pt idx="391">
                  <c:v>40938.263032407405</c:v>
                </c:pt>
                <c:pt idx="392">
                  <c:v>40939.384317129632</c:v>
                </c:pt>
                <c:pt idx="393">
                  <c:v>40940</c:v>
                </c:pt>
                <c:pt idx="394">
                  <c:v>40941.389965277776</c:v>
                </c:pt>
                <c:pt idx="395">
                  <c:v>40942.381585648145</c:v>
                </c:pt>
                <c:pt idx="396">
                  <c:v>40945.324131944442</c:v>
                </c:pt>
                <c:pt idx="397">
                  <c:v>40946.360092592593</c:v>
                </c:pt>
                <c:pt idx="398">
                  <c:v>40947.360543981478</c:v>
                </c:pt>
                <c:pt idx="399">
                  <c:v>40948.424351851849</c:v>
                </c:pt>
                <c:pt idx="400">
                  <c:v>40949.3746875</c:v>
                </c:pt>
                <c:pt idx="401">
                  <c:v>40952.311782407407</c:v>
                </c:pt>
                <c:pt idx="402">
                  <c:v>40953.327662037038</c:v>
                </c:pt>
                <c:pt idx="403">
                  <c:v>40954.319571759261</c:v>
                </c:pt>
                <c:pt idx="404">
                  <c:v>40955.317326388889</c:v>
                </c:pt>
                <c:pt idx="405">
                  <c:v>40956.330601851849</c:v>
                </c:pt>
                <c:pt idx="406">
                  <c:v>40959.328217592592</c:v>
                </c:pt>
                <c:pt idx="407">
                  <c:v>40960.471388888887</c:v>
                </c:pt>
                <c:pt idx="408">
                  <c:v>40961.352662037039</c:v>
                </c:pt>
                <c:pt idx="409">
                  <c:v>40962.312708333331</c:v>
                </c:pt>
                <c:pt idx="410">
                  <c:v>40963.405682870369</c:v>
                </c:pt>
                <c:pt idx="411">
                  <c:v>40966.323784722219</c:v>
                </c:pt>
                <c:pt idx="412">
                  <c:v>40967.30609953704</c:v>
                </c:pt>
                <c:pt idx="413">
                  <c:v>40968.326817129629</c:v>
                </c:pt>
                <c:pt idx="414">
                  <c:v>40969.357083333336</c:v>
                </c:pt>
                <c:pt idx="415">
                  <c:v>40970.303773148145</c:v>
                </c:pt>
                <c:pt idx="416">
                  <c:v>40973.330381944441</c:v>
                </c:pt>
                <c:pt idx="417">
                  <c:v>40974.339236111111</c:v>
                </c:pt>
                <c:pt idx="418">
                  <c:v>40975.315324074072</c:v>
                </c:pt>
                <c:pt idx="419">
                  <c:v>40976.323680555557</c:v>
                </c:pt>
                <c:pt idx="420">
                  <c:v>40977.326793981483</c:v>
                </c:pt>
                <c:pt idx="421">
                  <c:v>40980.324675925927</c:v>
                </c:pt>
                <c:pt idx="422">
                  <c:v>40981.321516203701</c:v>
                </c:pt>
                <c:pt idx="423">
                  <c:v>40982.312025462961</c:v>
                </c:pt>
                <c:pt idx="424">
                  <c:v>40983.394513888888</c:v>
                </c:pt>
                <c:pt idx="425">
                  <c:v>40984.342592592591</c:v>
                </c:pt>
                <c:pt idx="426">
                  <c:v>40987.328784722224</c:v>
                </c:pt>
                <c:pt idx="427">
                  <c:v>40988.327905092592</c:v>
                </c:pt>
                <c:pt idx="428">
                  <c:v>40989.318761574075</c:v>
                </c:pt>
                <c:pt idx="429">
                  <c:v>40990.340578703705</c:v>
                </c:pt>
                <c:pt idx="430">
                  <c:v>40991.537789351853</c:v>
                </c:pt>
                <c:pt idx="431">
                  <c:v>40994.320532407408</c:v>
                </c:pt>
                <c:pt idx="432">
                  <c:v>40995.307245370372</c:v>
                </c:pt>
                <c:pt idx="433">
                  <c:v>40996.345578703702</c:v>
                </c:pt>
                <c:pt idx="434">
                  <c:v>40997.315335648149</c:v>
                </c:pt>
                <c:pt idx="435">
                  <c:v>40998.315347222226</c:v>
                </c:pt>
                <c:pt idx="436">
                  <c:v>41001.328101851854</c:v>
                </c:pt>
                <c:pt idx="437">
                  <c:v>41002.337685185186</c:v>
                </c:pt>
                <c:pt idx="438">
                  <c:v>41003.339560185188</c:v>
                </c:pt>
                <c:pt idx="439">
                  <c:v>41004.331273148149</c:v>
                </c:pt>
                <c:pt idx="440">
                  <c:v>41009.360949074071</c:v>
                </c:pt>
                <c:pt idx="441">
                  <c:v>41010.393541666665</c:v>
                </c:pt>
                <c:pt idx="442">
                  <c:v>41011.350902777776</c:v>
                </c:pt>
                <c:pt idx="443">
                  <c:v>41012.316157407404</c:v>
                </c:pt>
                <c:pt idx="444">
                  <c:v>41015.348553240743</c:v>
                </c:pt>
                <c:pt idx="445">
                  <c:v>41016.342488425929</c:v>
                </c:pt>
                <c:pt idx="446">
                  <c:v>41017.321562500001</c:v>
                </c:pt>
                <c:pt idx="447">
                  <c:v>41018.316828703704</c:v>
                </c:pt>
                <c:pt idx="448">
                  <c:v>41019.357060185182</c:v>
                </c:pt>
                <c:pt idx="449">
                  <c:v>41022.364583333336</c:v>
                </c:pt>
                <c:pt idx="450">
                  <c:v>41023.341493055559</c:v>
                </c:pt>
                <c:pt idx="451">
                  <c:v>41025.347754629627</c:v>
                </c:pt>
                <c:pt idx="452">
                  <c:v>41026.313402777778</c:v>
                </c:pt>
                <c:pt idx="453">
                  <c:v>41029.317303240743</c:v>
                </c:pt>
                <c:pt idx="454">
                  <c:v>41030.344756944447</c:v>
                </c:pt>
                <c:pt idx="455">
                  <c:v>41031.338391203702</c:v>
                </c:pt>
                <c:pt idx="456">
                  <c:v>41032.344710648147</c:v>
                </c:pt>
                <c:pt idx="457">
                  <c:v>41033.34306712963</c:v>
                </c:pt>
                <c:pt idx="458">
                  <c:v>41036.348622685182</c:v>
                </c:pt>
                <c:pt idx="459">
                  <c:v>41037.355243055557</c:v>
                </c:pt>
                <c:pt idx="460">
                  <c:v>41038.333460648151</c:v>
                </c:pt>
                <c:pt idx="461">
                  <c:v>41039.332499999997</c:v>
                </c:pt>
                <c:pt idx="462">
                  <c:v>41040.330601851849</c:v>
                </c:pt>
                <c:pt idx="463">
                  <c:v>41043.349027777775</c:v>
                </c:pt>
                <c:pt idx="464">
                  <c:v>41044.394629629627</c:v>
                </c:pt>
                <c:pt idx="465">
                  <c:v>41045.356087962966</c:v>
                </c:pt>
                <c:pt idx="466">
                  <c:v>41046.479062500002</c:v>
                </c:pt>
                <c:pt idx="467">
                  <c:v>41047.364363425928</c:v>
                </c:pt>
                <c:pt idx="468">
                  <c:v>41050.363668981481</c:v>
                </c:pt>
                <c:pt idx="469">
                  <c:v>41051.418564814812</c:v>
                </c:pt>
                <c:pt idx="470">
                  <c:v>41052.365763888891</c:v>
                </c:pt>
                <c:pt idx="471">
                  <c:v>41053.360393518517</c:v>
                </c:pt>
                <c:pt idx="472">
                  <c:v>41054.320150462961</c:v>
                </c:pt>
                <c:pt idx="473">
                  <c:v>41057.313460648147</c:v>
                </c:pt>
                <c:pt idx="474">
                  <c:v>41058.321527777778</c:v>
                </c:pt>
                <c:pt idx="475">
                  <c:v>41059.325173611112</c:v>
                </c:pt>
                <c:pt idx="476">
                  <c:v>41060.349722222221</c:v>
                </c:pt>
                <c:pt idx="477">
                  <c:v>41061.322731481479</c:v>
                </c:pt>
                <c:pt idx="478">
                  <c:v>41064.343449074076</c:v>
                </c:pt>
                <c:pt idx="479">
                  <c:v>41065.329305555555</c:v>
                </c:pt>
                <c:pt idx="480">
                  <c:v>41066.343726851854</c:v>
                </c:pt>
                <c:pt idx="481">
                  <c:v>41067.420590277776</c:v>
                </c:pt>
                <c:pt idx="482">
                  <c:v>41068.336898148147</c:v>
                </c:pt>
                <c:pt idx="483">
                  <c:v>41072.309548611112</c:v>
                </c:pt>
                <c:pt idx="484">
                  <c:v>41073.307071759256</c:v>
                </c:pt>
                <c:pt idx="485">
                  <c:v>41074.30605324074</c:v>
                </c:pt>
                <c:pt idx="486">
                  <c:v>41075.354849537034</c:v>
                </c:pt>
                <c:pt idx="487">
                  <c:v>41078.393425925926</c:v>
                </c:pt>
                <c:pt idx="488">
                  <c:v>41079.374143518522</c:v>
                </c:pt>
                <c:pt idx="489">
                  <c:v>41080.32539351852</c:v>
                </c:pt>
                <c:pt idx="490">
                  <c:v>41081.345069444447</c:v>
                </c:pt>
                <c:pt idx="491">
                  <c:v>41082.317245370374</c:v>
                </c:pt>
                <c:pt idx="492">
                  <c:v>41085.342453703706</c:v>
                </c:pt>
                <c:pt idx="493">
                  <c:v>41086.32130787037</c:v>
                </c:pt>
                <c:pt idx="494">
                  <c:v>41087.329270833332</c:v>
                </c:pt>
                <c:pt idx="495">
                  <c:v>41088.339074074072</c:v>
                </c:pt>
                <c:pt idx="496">
                  <c:v>41089.343090277776</c:v>
                </c:pt>
                <c:pt idx="497">
                  <c:v>41092.378900462965</c:v>
                </c:pt>
                <c:pt idx="498">
                  <c:v>41093.367546296293</c:v>
                </c:pt>
                <c:pt idx="499">
                  <c:v>41094.384050925924</c:v>
                </c:pt>
                <c:pt idx="500">
                  <c:v>41095.328958333332</c:v>
                </c:pt>
                <c:pt idx="501">
                  <c:v>41096.320821759262</c:v>
                </c:pt>
                <c:pt idx="502">
                  <c:v>41099.353506944448</c:v>
                </c:pt>
                <c:pt idx="503">
                  <c:v>41100.497407407405</c:v>
                </c:pt>
                <c:pt idx="504">
                  <c:v>41101.347708333335</c:v>
                </c:pt>
                <c:pt idx="505">
                  <c:v>41102.3437962963</c:v>
                </c:pt>
                <c:pt idx="506">
                  <c:v>41103.340300925927</c:v>
                </c:pt>
                <c:pt idx="507">
                  <c:v>41106.335694444446</c:v>
                </c:pt>
                <c:pt idx="508">
                  <c:v>41107.35659722222</c:v>
                </c:pt>
                <c:pt idx="509">
                  <c:v>41108.394525462965</c:v>
                </c:pt>
                <c:pt idx="510">
                  <c:v>41109.344409722224</c:v>
                </c:pt>
                <c:pt idx="511">
                  <c:v>41110.342083333337</c:v>
                </c:pt>
                <c:pt idx="512">
                  <c:v>41113.329953703702</c:v>
                </c:pt>
                <c:pt idx="513">
                  <c:v>41114.340208333335</c:v>
                </c:pt>
                <c:pt idx="514">
                  <c:v>41115.319652777776</c:v>
                </c:pt>
                <c:pt idx="515">
                  <c:v>41116.323738425926</c:v>
                </c:pt>
                <c:pt idx="516">
                  <c:v>41117.337511574071</c:v>
                </c:pt>
                <c:pt idx="517">
                  <c:v>41120.402071759258</c:v>
                </c:pt>
                <c:pt idx="518">
                  <c:v>41121.343912037039</c:v>
                </c:pt>
                <c:pt idx="519">
                  <c:v>41122.34207175926</c:v>
                </c:pt>
                <c:pt idx="520">
                  <c:v>41123.34684027778</c:v>
                </c:pt>
                <c:pt idx="521">
                  <c:v>41124.353078703702</c:v>
                </c:pt>
                <c:pt idx="522">
                  <c:v>41127.338969907411</c:v>
                </c:pt>
                <c:pt idx="523">
                  <c:v>41128.408946759257</c:v>
                </c:pt>
                <c:pt idx="524">
                  <c:v>41129.398599537039</c:v>
                </c:pt>
                <c:pt idx="525">
                  <c:v>41130.363495370373</c:v>
                </c:pt>
                <c:pt idx="526">
                  <c:v>41131.404085648152</c:v>
                </c:pt>
                <c:pt idx="527">
                  <c:v>41134.361620370371</c:v>
                </c:pt>
                <c:pt idx="528">
                  <c:v>41135.373043981483</c:v>
                </c:pt>
                <c:pt idx="529">
                  <c:v>41136.425625000003</c:v>
                </c:pt>
                <c:pt idx="530">
                  <c:v>41137.360185185185</c:v>
                </c:pt>
                <c:pt idx="531">
                  <c:v>41138.372013888889</c:v>
                </c:pt>
                <c:pt idx="532">
                  <c:v>41141.36619212963</c:v>
                </c:pt>
                <c:pt idx="533">
                  <c:v>41142.346458333333</c:v>
                </c:pt>
                <c:pt idx="534">
                  <c:v>41143.408449074072</c:v>
                </c:pt>
                <c:pt idx="535">
                  <c:v>41144.404351851852</c:v>
                </c:pt>
                <c:pt idx="536">
                  <c:v>41145.456793981481</c:v>
                </c:pt>
                <c:pt idx="537">
                  <c:v>41148.426377314812</c:v>
                </c:pt>
                <c:pt idx="538">
                  <c:v>41149.40457175926</c:v>
                </c:pt>
                <c:pt idx="539">
                  <c:v>41150.436365740738</c:v>
                </c:pt>
                <c:pt idx="540">
                  <c:v>41151.412997685184</c:v>
                </c:pt>
                <c:pt idx="541">
                  <c:v>41152.390127314815</c:v>
                </c:pt>
                <c:pt idx="542">
                  <c:v>41156.320138888892</c:v>
                </c:pt>
                <c:pt idx="543">
                  <c:v>41156.327905092592</c:v>
                </c:pt>
                <c:pt idx="544">
                  <c:v>41157.386388888888</c:v>
                </c:pt>
                <c:pt idx="545">
                  <c:v>41158.421423611115</c:v>
                </c:pt>
                <c:pt idx="546">
                  <c:v>41159.424375000002</c:v>
                </c:pt>
                <c:pt idx="547">
                  <c:v>41162.375891203701</c:v>
                </c:pt>
                <c:pt idx="548">
                  <c:v>41163.404467592591</c:v>
                </c:pt>
                <c:pt idx="549">
                  <c:v>41164.378587962965</c:v>
                </c:pt>
                <c:pt idx="550">
                  <c:v>41165.346678240741</c:v>
                </c:pt>
                <c:pt idx="551">
                  <c:v>41166.342916666668</c:v>
                </c:pt>
                <c:pt idx="552">
                  <c:v>41169.4</c:v>
                </c:pt>
                <c:pt idx="553">
                  <c:v>41170.369317129633</c:v>
                </c:pt>
                <c:pt idx="554">
                  <c:v>41171.33357638889</c:v>
                </c:pt>
                <c:pt idx="555">
                  <c:v>41172.352916666663</c:v>
                </c:pt>
                <c:pt idx="556">
                  <c:v>41173.356493055559</c:v>
                </c:pt>
                <c:pt idx="557">
                  <c:v>41176.377951388888</c:v>
                </c:pt>
                <c:pt idx="558">
                  <c:v>41177.342800925922</c:v>
                </c:pt>
                <c:pt idx="559">
                  <c:v>41178.355949074074</c:v>
                </c:pt>
                <c:pt idx="560">
                  <c:v>41179.322118055556</c:v>
                </c:pt>
                <c:pt idx="561">
                  <c:v>41180.361168981479</c:v>
                </c:pt>
                <c:pt idx="562">
                  <c:v>41183.345057870371</c:v>
                </c:pt>
                <c:pt idx="563">
                  <c:v>41184.312337962961</c:v>
                </c:pt>
                <c:pt idx="564">
                  <c:v>41185.336157407408</c:v>
                </c:pt>
                <c:pt idx="565">
                  <c:v>41186.337627314817</c:v>
                </c:pt>
                <c:pt idx="566">
                  <c:v>41187.319525462961</c:v>
                </c:pt>
                <c:pt idx="567">
                  <c:v>41190.344456018516</c:v>
                </c:pt>
                <c:pt idx="568">
                  <c:v>41191.322152777779</c:v>
                </c:pt>
                <c:pt idx="569">
                  <c:v>41192.330208333333</c:v>
                </c:pt>
                <c:pt idx="570">
                  <c:v>41193.329282407409</c:v>
                </c:pt>
                <c:pt idx="571">
                  <c:v>41194.312997685185</c:v>
                </c:pt>
                <c:pt idx="572">
                  <c:v>41197.340127314812</c:v>
                </c:pt>
                <c:pt idx="573">
                  <c:v>41198.324537037035</c:v>
                </c:pt>
                <c:pt idx="574">
                  <c:v>41199.346967592595</c:v>
                </c:pt>
                <c:pt idx="575">
                  <c:v>41200.318206018521</c:v>
                </c:pt>
                <c:pt idx="576">
                  <c:v>41201.317291666666</c:v>
                </c:pt>
                <c:pt idx="577">
                  <c:v>41204.315960648149</c:v>
                </c:pt>
                <c:pt idx="578">
                  <c:v>41205.319988425923</c:v>
                </c:pt>
                <c:pt idx="579">
                  <c:v>41206.320393518516</c:v>
                </c:pt>
                <c:pt idx="580">
                  <c:v>41207.354201388887</c:v>
                </c:pt>
                <c:pt idx="581">
                  <c:v>41208.331493055557</c:v>
                </c:pt>
                <c:pt idx="582">
                  <c:v>41211.326458333337</c:v>
                </c:pt>
                <c:pt idx="583">
                  <c:v>41212.323159722226</c:v>
                </c:pt>
                <c:pt idx="584">
                  <c:v>41213.313310185185</c:v>
                </c:pt>
                <c:pt idx="585">
                  <c:v>41214.324780092589</c:v>
                </c:pt>
                <c:pt idx="586">
                  <c:v>41215.323645833334</c:v>
                </c:pt>
                <c:pt idx="587">
                  <c:v>41218.404791666668</c:v>
                </c:pt>
                <c:pt idx="588">
                  <c:v>41219.333101851851</c:v>
                </c:pt>
                <c:pt idx="589">
                  <c:v>41220.339756944442</c:v>
                </c:pt>
                <c:pt idx="590">
                  <c:v>41221.333275462966</c:v>
                </c:pt>
                <c:pt idx="591">
                  <c:v>41222.325671296298</c:v>
                </c:pt>
                <c:pt idx="592">
                  <c:v>41225.330057870371</c:v>
                </c:pt>
                <c:pt idx="593">
                  <c:v>41226.318101851852</c:v>
                </c:pt>
                <c:pt idx="594">
                  <c:v>41227.326863425929</c:v>
                </c:pt>
                <c:pt idx="595">
                  <c:v>41228.323252314818</c:v>
                </c:pt>
                <c:pt idx="596">
                  <c:v>41229.324687499997</c:v>
                </c:pt>
                <c:pt idx="597">
                  <c:v>41232.329675925925</c:v>
                </c:pt>
                <c:pt idx="598">
                  <c:v>41233.326527777775</c:v>
                </c:pt>
                <c:pt idx="599">
                  <c:v>41234.327847222223</c:v>
                </c:pt>
                <c:pt idx="600">
                  <c:v>41235.339594907404</c:v>
                </c:pt>
                <c:pt idx="601">
                  <c:v>41236.341736111113</c:v>
                </c:pt>
                <c:pt idx="602">
                  <c:v>41239.344629629632</c:v>
                </c:pt>
                <c:pt idx="603">
                  <c:v>41240.325011574074</c:v>
                </c:pt>
                <c:pt idx="604">
                  <c:v>41242.330775462964</c:v>
                </c:pt>
                <c:pt idx="605">
                  <c:v>41243.329444444447</c:v>
                </c:pt>
                <c:pt idx="606">
                  <c:v>41246.320057870369</c:v>
                </c:pt>
                <c:pt idx="607">
                  <c:v>41247.407962962963</c:v>
                </c:pt>
                <c:pt idx="608">
                  <c:v>41248.341053240743</c:v>
                </c:pt>
                <c:pt idx="609">
                  <c:v>41249.315127314818</c:v>
                </c:pt>
                <c:pt idx="610">
                  <c:v>41250.307986111111</c:v>
                </c:pt>
                <c:pt idx="611">
                  <c:v>41253.322094907409</c:v>
                </c:pt>
                <c:pt idx="612">
                  <c:v>41254.317129629628</c:v>
                </c:pt>
                <c:pt idx="613">
                  <c:v>41255.332442129627</c:v>
                </c:pt>
                <c:pt idx="614">
                  <c:v>41256.321134259262</c:v>
                </c:pt>
                <c:pt idx="615">
                  <c:v>41257.333020833335</c:v>
                </c:pt>
                <c:pt idx="616">
                  <c:v>41260.324525462966</c:v>
                </c:pt>
                <c:pt idx="617">
                  <c:v>41261.323078703703</c:v>
                </c:pt>
                <c:pt idx="618">
                  <c:v>41262.332268518519</c:v>
                </c:pt>
                <c:pt idx="619">
                  <c:v>41263.336817129632</c:v>
                </c:pt>
                <c:pt idx="620">
                  <c:v>41264.321284722224</c:v>
                </c:pt>
                <c:pt idx="621">
                  <c:v>41267.324803240743</c:v>
                </c:pt>
                <c:pt idx="622">
                  <c:v>41270.324803240743</c:v>
                </c:pt>
                <c:pt idx="623">
                  <c:v>41271.324803240743</c:v>
                </c:pt>
                <c:pt idx="624">
                  <c:v>41274.324803240743</c:v>
                </c:pt>
                <c:pt idx="625">
                  <c:v>41276.336030092592</c:v>
                </c:pt>
                <c:pt idx="626">
                  <c:v>41277.339513888888</c:v>
                </c:pt>
                <c:pt idx="627">
                  <c:v>41278.324016203704</c:v>
                </c:pt>
                <c:pt idx="628">
                  <c:v>41281.322372685187</c:v>
                </c:pt>
                <c:pt idx="629">
                  <c:v>41282.334791666668</c:v>
                </c:pt>
                <c:pt idx="630">
                  <c:v>41283.335555555554</c:v>
                </c:pt>
                <c:pt idx="631">
                  <c:v>41284.320694444446</c:v>
                </c:pt>
                <c:pt idx="632">
                  <c:v>41285.319328703707</c:v>
                </c:pt>
                <c:pt idx="633">
                  <c:v>41288.326168981483</c:v>
                </c:pt>
                <c:pt idx="634">
                  <c:v>41289.409513888888</c:v>
                </c:pt>
                <c:pt idx="635">
                  <c:v>41290.333483796298</c:v>
                </c:pt>
                <c:pt idx="636">
                  <c:v>41291.314710648148</c:v>
                </c:pt>
                <c:pt idx="637">
                  <c:v>41292.324699074074</c:v>
                </c:pt>
                <c:pt idx="638">
                  <c:v>41295.359340277777</c:v>
                </c:pt>
                <c:pt idx="639">
                  <c:v>41296.329652777778</c:v>
                </c:pt>
                <c:pt idx="640">
                  <c:v>41297.330763888887</c:v>
                </c:pt>
                <c:pt idx="641">
                  <c:v>41298.338645833333</c:v>
                </c:pt>
                <c:pt idx="642">
                  <c:v>41299.320775462962</c:v>
                </c:pt>
                <c:pt idx="643">
                  <c:v>41303.333495370367</c:v>
                </c:pt>
                <c:pt idx="644">
                  <c:v>41304.315324074072</c:v>
                </c:pt>
                <c:pt idx="645">
                  <c:v>41305.356805555559</c:v>
                </c:pt>
                <c:pt idx="646">
                  <c:v>41306.344837962963</c:v>
                </c:pt>
                <c:pt idx="647">
                  <c:v>41309.318819444445</c:v>
                </c:pt>
                <c:pt idx="648">
                  <c:v>41310.487187500003</c:v>
                </c:pt>
                <c:pt idx="649">
                  <c:v>41311.338854166665</c:v>
                </c:pt>
                <c:pt idx="650">
                  <c:v>41312.304629629631</c:v>
                </c:pt>
                <c:pt idx="651">
                  <c:v>41313.40792824074</c:v>
                </c:pt>
                <c:pt idx="652">
                  <c:v>41316.315428240741</c:v>
                </c:pt>
                <c:pt idx="653">
                  <c:v>41317.356921296298</c:v>
                </c:pt>
                <c:pt idx="654">
                  <c:v>41318.341724537036</c:v>
                </c:pt>
                <c:pt idx="655">
                  <c:v>41319.305150462962</c:v>
                </c:pt>
                <c:pt idx="656">
                  <c:v>41320.337546296294</c:v>
                </c:pt>
                <c:pt idx="657">
                  <c:v>41323.445451388892</c:v>
                </c:pt>
                <c:pt idx="658">
                  <c:v>41324.389340277776</c:v>
                </c:pt>
                <c:pt idx="659">
                  <c:v>41325.340613425928</c:v>
                </c:pt>
                <c:pt idx="660">
                  <c:v>41326.310231481482</c:v>
                </c:pt>
                <c:pt idx="661">
                  <c:v>41327.353807870371</c:v>
                </c:pt>
                <c:pt idx="662">
                  <c:v>41330.32303240741</c:v>
                </c:pt>
                <c:pt idx="663">
                  <c:v>41331.404131944444</c:v>
                </c:pt>
                <c:pt idx="664">
                  <c:v>41332.420694444445</c:v>
                </c:pt>
                <c:pt idx="665">
                  <c:v>41333.325937499998</c:v>
                </c:pt>
                <c:pt idx="666">
                  <c:v>41334.360046296293</c:v>
                </c:pt>
                <c:pt idx="667">
                  <c:v>41337.349791666667</c:v>
                </c:pt>
                <c:pt idx="668">
                  <c:v>41338.561307870368</c:v>
                </c:pt>
                <c:pt idx="669">
                  <c:v>41339.325706018521</c:v>
                </c:pt>
                <c:pt idx="670">
                  <c:v>41340.324456018519</c:v>
                </c:pt>
                <c:pt idx="671">
                  <c:v>41340.324525462966</c:v>
                </c:pt>
                <c:pt idx="672">
                  <c:v>41341.312013888892</c:v>
                </c:pt>
                <c:pt idx="673">
                  <c:v>41344.31459490741</c:v>
                </c:pt>
                <c:pt idx="674">
                  <c:v>41345.330243055556</c:v>
                </c:pt>
                <c:pt idx="675">
                  <c:v>41346.349733796298</c:v>
                </c:pt>
                <c:pt idx="676">
                  <c:v>41347.315937500003</c:v>
                </c:pt>
                <c:pt idx="677">
                  <c:v>41348.385949074072</c:v>
                </c:pt>
                <c:pt idx="678">
                  <c:v>41351.451851851853</c:v>
                </c:pt>
                <c:pt idx="679">
                  <c:v>41352.390497685185</c:v>
                </c:pt>
                <c:pt idx="680">
                  <c:v>41353.319247685184</c:v>
                </c:pt>
                <c:pt idx="681">
                  <c:v>41354.305208333331</c:v>
                </c:pt>
                <c:pt idx="682">
                  <c:v>41355.333020833335</c:v>
                </c:pt>
                <c:pt idx="683">
                  <c:v>41358.329201388886</c:v>
                </c:pt>
                <c:pt idx="684">
                  <c:v>41359.337094907409</c:v>
                </c:pt>
                <c:pt idx="685">
                  <c:v>41360.33252314815</c:v>
                </c:pt>
                <c:pt idx="686">
                  <c:v>41361.319918981484</c:v>
                </c:pt>
                <c:pt idx="687">
                  <c:v>41368.32236111111</c:v>
                </c:pt>
                <c:pt idx="688">
                  <c:v>41372.401805555557</c:v>
                </c:pt>
                <c:pt idx="689">
                  <c:v>41373.352256944447</c:v>
                </c:pt>
                <c:pt idx="690">
                  <c:v>41374.475925925923</c:v>
                </c:pt>
                <c:pt idx="691">
                  <c:v>41375.486956018518</c:v>
                </c:pt>
                <c:pt idx="692">
                  <c:v>41376.4606712963</c:v>
                </c:pt>
                <c:pt idx="693">
                  <c:v>41379.322534722225</c:v>
                </c:pt>
                <c:pt idx="694">
                  <c:v>41380.331111111111</c:v>
                </c:pt>
                <c:pt idx="695">
                  <c:v>41381</c:v>
                </c:pt>
                <c:pt idx="696">
                  <c:v>41382.353935185187</c:v>
                </c:pt>
                <c:pt idx="697">
                  <c:v>41383.357812499999</c:v>
                </c:pt>
                <c:pt idx="698">
                  <c:v>41386.360312500001</c:v>
                </c:pt>
                <c:pt idx="699">
                  <c:v>41387.325636574074</c:v>
                </c:pt>
                <c:pt idx="700">
                  <c:v>41388.322002314817</c:v>
                </c:pt>
                <c:pt idx="701">
                  <c:v>41390.358090277776</c:v>
                </c:pt>
                <c:pt idx="702">
                  <c:v>41393.360532407409</c:v>
                </c:pt>
                <c:pt idx="703">
                  <c:v>41394.328680555554</c:v>
                </c:pt>
                <c:pt idx="704">
                  <c:v>41395.354120370372</c:v>
                </c:pt>
                <c:pt idx="705">
                  <c:v>41396.557349537034</c:v>
                </c:pt>
                <c:pt idx="706">
                  <c:v>41397.352314814816</c:v>
                </c:pt>
                <c:pt idx="707">
                  <c:v>41400.318067129629</c:v>
                </c:pt>
                <c:pt idx="708">
                  <c:v>41401.309537037036</c:v>
                </c:pt>
                <c:pt idx="709">
                  <c:v>41402.323379629626</c:v>
                </c:pt>
                <c:pt idx="710">
                  <c:v>41403.317442129628</c:v>
                </c:pt>
                <c:pt idx="711">
                  <c:v>41404.335277777776</c:v>
                </c:pt>
                <c:pt idx="712">
                  <c:v>41407.335277777776</c:v>
                </c:pt>
                <c:pt idx="713">
                  <c:v>41408.345509259256</c:v>
                </c:pt>
                <c:pt idx="714">
                  <c:v>41409.385312500002</c:v>
                </c:pt>
                <c:pt idx="715">
                  <c:v>41410.342222222222</c:v>
                </c:pt>
                <c:pt idx="716">
                  <c:v>41411.43440972222</c:v>
                </c:pt>
                <c:pt idx="717">
                  <c:v>41414.37431712963</c:v>
                </c:pt>
                <c:pt idx="718">
                  <c:v>41415.334803240738</c:v>
                </c:pt>
                <c:pt idx="719">
                  <c:v>41416.332546296297</c:v>
                </c:pt>
                <c:pt idx="720">
                  <c:v>41417.349108796298</c:v>
                </c:pt>
                <c:pt idx="721">
                  <c:v>41418.584629629629</c:v>
                </c:pt>
                <c:pt idx="722">
                  <c:v>41422.382094907407</c:v>
                </c:pt>
                <c:pt idx="723">
                  <c:v>41422.390011574076</c:v>
                </c:pt>
                <c:pt idx="724">
                  <c:v>41423.377581018518</c:v>
                </c:pt>
                <c:pt idx="725">
                  <c:v>41424.341377314813</c:v>
                </c:pt>
                <c:pt idx="726">
                  <c:v>41425.312905092593</c:v>
                </c:pt>
                <c:pt idx="727">
                  <c:v>41428.372048611112</c:v>
                </c:pt>
                <c:pt idx="728">
                  <c:v>41429.3753125</c:v>
                </c:pt>
                <c:pt idx="729">
                  <c:v>41430.31758101852</c:v>
                </c:pt>
                <c:pt idx="730">
                  <c:v>41431.320289351854</c:v>
                </c:pt>
                <c:pt idx="731">
                  <c:v>41432.354201388887</c:v>
                </c:pt>
                <c:pt idx="732">
                  <c:v>41436.417870370373</c:v>
                </c:pt>
                <c:pt idx="733">
                  <c:v>41437.420682870368</c:v>
                </c:pt>
                <c:pt idx="734">
                  <c:v>41438.364733796298</c:v>
                </c:pt>
                <c:pt idx="735">
                  <c:v>41439.318333333336</c:v>
                </c:pt>
                <c:pt idx="736">
                  <c:v>41442.333032407405</c:v>
                </c:pt>
                <c:pt idx="737">
                  <c:v>41443.344699074078</c:v>
                </c:pt>
                <c:pt idx="738">
                  <c:v>41444.420648148145</c:v>
                </c:pt>
                <c:pt idx="739">
                  <c:v>41445.34574074074</c:v>
                </c:pt>
                <c:pt idx="740">
                  <c:v>41446.34306712963</c:v>
                </c:pt>
                <c:pt idx="741">
                  <c:v>41449.355706018519</c:v>
                </c:pt>
                <c:pt idx="742">
                  <c:v>41450.330543981479</c:v>
                </c:pt>
                <c:pt idx="743">
                  <c:v>41451.337939814817</c:v>
                </c:pt>
                <c:pt idx="744">
                  <c:v>41452.346516203703</c:v>
                </c:pt>
                <c:pt idx="745">
                  <c:v>41453.345717592594</c:v>
                </c:pt>
                <c:pt idx="746">
                  <c:v>41456.349583333336</c:v>
                </c:pt>
                <c:pt idx="747">
                  <c:v>41457.357268518521</c:v>
                </c:pt>
                <c:pt idx="748">
                  <c:v>41458.497291666667</c:v>
                </c:pt>
                <c:pt idx="749">
                  <c:v>41459.336192129631</c:v>
                </c:pt>
                <c:pt idx="750">
                  <c:v>41460.356469907405</c:v>
                </c:pt>
                <c:pt idx="751">
                  <c:v>41463.363761574074</c:v>
                </c:pt>
                <c:pt idx="752">
                  <c:v>41464.402395833335</c:v>
                </c:pt>
                <c:pt idx="753">
                  <c:v>41465.428344907406</c:v>
                </c:pt>
                <c:pt idx="754">
                  <c:v>41466.435347222221</c:v>
                </c:pt>
                <c:pt idx="755">
                  <c:v>41467.446631944447</c:v>
                </c:pt>
                <c:pt idx="756">
                  <c:v>41470.466226851851</c:v>
                </c:pt>
                <c:pt idx="757">
                  <c:v>41471.429560185185</c:v>
                </c:pt>
                <c:pt idx="758">
                  <c:v>41472.36891203704</c:v>
                </c:pt>
                <c:pt idx="759">
                  <c:v>41473.342395833337</c:v>
                </c:pt>
                <c:pt idx="760">
                  <c:v>41474.347685185188</c:v>
                </c:pt>
                <c:pt idx="761">
                  <c:v>41477.351458333331</c:v>
                </c:pt>
                <c:pt idx="762">
                  <c:v>41478.390798611108</c:v>
                </c:pt>
                <c:pt idx="763">
                  <c:v>41479.336655092593</c:v>
                </c:pt>
                <c:pt idx="764">
                  <c:v>41480.360266203701</c:v>
                </c:pt>
                <c:pt idx="765">
                  <c:v>41481.32534722222</c:v>
                </c:pt>
                <c:pt idx="766">
                  <c:v>41484.417534722219</c:v>
                </c:pt>
                <c:pt idx="767">
                  <c:v>41485.348749999997</c:v>
                </c:pt>
                <c:pt idx="768">
                  <c:v>41486.358553240738</c:v>
                </c:pt>
                <c:pt idx="769">
                  <c:v>41487.336111111108</c:v>
                </c:pt>
                <c:pt idx="770">
                  <c:v>41488.334583333337</c:v>
                </c:pt>
                <c:pt idx="771">
                  <c:v>41491.342881944445</c:v>
                </c:pt>
                <c:pt idx="772">
                  <c:v>41492.348796296297</c:v>
                </c:pt>
                <c:pt idx="773">
                  <c:v>41493.340624999997</c:v>
                </c:pt>
                <c:pt idx="774">
                  <c:v>41494.353530092594</c:v>
                </c:pt>
                <c:pt idx="775">
                  <c:v>41495.347372685188</c:v>
                </c:pt>
                <c:pt idx="776">
                  <c:v>41498.590729166666</c:v>
                </c:pt>
                <c:pt idx="777">
                  <c:v>41499.351770833331</c:v>
                </c:pt>
                <c:pt idx="778">
                  <c:v>41507.322233796294</c:v>
                </c:pt>
                <c:pt idx="779">
                  <c:v>41508.340891203705</c:v>
                </c:pt>
                <c:pt idx="780">
                  <c:v>41509.326006944444</c:v>
                </c:pt>
                <c:pt idx="781">
                  <c:v>41512.358414351853</c:v>
                </c:pt>
                <c:pt idx="782">
                  <c:v>41513.341122685182</c:v>
                </c:pt>
                <c:pt idx="783">
                  <c:v>41515.352650462963</c:v>
                </c:pt>
                <c:pt idx="784">
                  <c:v>41516.427974537037</c:v>
                </c:pt>
                <c:pt idx="785">
                  <c:v>41520.396631944444</c:v>
                </c:pt>
                <c:pt idx="786">
                  <c:v>41520.411979166667</c:v>
                </c:pt>
                <c:pt idx="787">
                  <c:v>41521.406909722224</c:v>
                </c:pt>
                <c:pt idx="788">
                  <c:v>41522.30572916667</c:v>
                </c:pt>
                <c:pt idx="789">
                  <c:v>41523.375636574077</c:v>
                </c:pt>
                <c:pt idx="790">
                  <c:v>41526.348240740743</c:v>
                </c:pt>
                <c:pt idx="791">
                  <c:v>41527.319965277777</c:v>
                </c:pt>
                <c:pt idx="792">
                  <c:v>41528.314236111109</c:v>
                </c:pt>
                <c:pt idx="793">
                  <c:v>41529.33121527778</c:v>
                </c:pt>
                <c:pt idx="794">
                  <c:v>41530.316180555557</c:v>
                </c:pt>
                <c:pt idx="795">
                  <c:v>41533.344490740739</c:v>
                </c:pt>
                <c:pt idx="796">
                  <c:v>41534.348530092589</c:v>
                </c:pt>
                <c:pt idx="797">
                  <c:v>41535.350949074076</c:v>
                </c:pt>
                <c:pt idx="798">
                  <c:v>41536.377106481479</c:v>
                </c:pt>
                <c:pt idx="799">
                  <c:v>41540.41369212963</c:v>
                </c:pt>
                <c:pt idx="800">
                  <c:v>41541.357488425929</c:v>
                </c:pt>
                <c:pt idx="801">
                  <c:v>41542.364999999998</c:v>
                </c:pt>
                <c:pt idx="802">
                  <c:v>41543.414641203701</c:v>
                </c:pt>
                <c:pt idx="803">
                  <c:v>41544.332314814812</c:v>
                </c:pt>
                <c:pt idx="804">
                  <c:v>41547.395208333335</c:v>
                </c:pt>
                <c:pt idx="805">
                  <c:v>41548.341851851852</c:v>
                </c:pt>
                <c:pt idx="806">
                  <c:v>41549.343055555553</c:v>
                </c:pt>
                <c:pt idx="807">
                  <c:v>41550.343831018516</c:v>
                </c:pt>
                <c:pt idx="808">
                  <c:v>41551.352141203701</c:v>
                </c:pt>
                <c:pt idx="809">
                  <c:v>41554.558321759258</c:v>
                </c:pt>
                <c:pt idx="810">
                  <c:v>41555.445081018515</c:v>
                </c:pt>
                <c:pt idx="811">
                  <c:v>41556.353182870371</c:v>
                </c:pt>
                <c:pt idx="812">
                  <c:v>41557.366446759261</c:v>
                </c:pt>
                <c:pt idx="813">
                  <c:v>41558.409062500003</c:v>
                </c:pt>
                <c:pt idx="814">
                  <c:v>41561.365902777776</c:v>
                </c:pt>
                <c:pt idx="815">
                  <c:v>41562.367418981485</c:v>
                </c:pt>
                <c:pt idx="816">
                  <c:v>41563.430590277778</c:v>
                </c:pt>
                <c:pt idx="817">
                  <c:v>41564.411817129629</c:v>
                </c:pt>
                <c:pt idx="818">
                  <c:v>41565.332650462966</c:v>
                </c:pt>
                <c:pt idx="819">
                  <c:v>41568.43068287037</c:v>
                </c:pt>
                <c:pt idx="820">
                  <c:v>41569.357627314814</c:v>
                </c:pt>
                <c:pt idx="821">
                  <c:v>41570.455312500002</c:v>
                </c:pt>
                <c:pt idx="822">
                  <c:v>41571.331238425926</c:v>
                </c:pt>
                <c:pt idx="823">
                  <c:v>41572.438483796293</c:v>
                </c:pt>
                <c:pt idx="824">
                  <c:v>41575.372048611112</c:v>
                </c:pt>
                <c:pt idx="825">
                  <c:v>41576.349282407406</c:v>
                </c:pt>
                <c:pt idx="826">
                  <c:v>41577.569340277776</c:v>
                </c:pt>
                <c:pt idx="827">
                  <c:v>41579.358495370368</c:v>
                </c:pt>
                <c:pt idx="828">
                  <c:v>41579.377870370372</c:v>
                </c:pt>
                <c:pt idx="829">
                  <c:v>41582.414861111109</c:v>
                </c:pt>
                <c:pt idx="830">
                  <c:v>41583.346770833334</c:v>
                </c:pt>
                <c:pt idx="831">
                  <c:v>41584.388773148145</c:v>
                </c:pt>
                <c:pt idx="832">
                  <c:v>41585.331793981481</c:v>
                </c:pt>
                <c:pt idx="833">
                  <c:v>41586.438946759263</c:v>
                </c:pt>
                <c:pt idx="834">
                  <c:v>41589.383819444447</c:v>
                </c:pt>
                <c:pt idx="835">
                  <c:v>41590.343240740738</c:v>
                </c:pt>
                <c:pt idx="836">
                  <c:v>41596.453067129631</c:v>
                </c:pt>
                <c:pt idx="837">
                  <c:v>41597.416388888887</c:v>
                </c:pt>
                <c:pt idx="838">
                  <c:v>41598.395925925928</c:v>
                </c:pt>
                <c:pt idx="839">
                  <c:v>41599.378171296295</c:v>
                </c:pt>
                <c:pt idx="840">
                  <c:v>41600.373159722221</c:v>
                </c:pt>
                <c:pt idx="841">
                  <c:v>41604.430833333332</c:v>
                </c:pt>
                <c:pt idx="842">
                  <c:v>41605.360324074078</c:v>
                </c:pt>
                <c:pt idx="843">
                  <c:v>41610.442384259259</c:v>
                </c:pt>
                <c:pt idx="844">
                  <c:v>41611.365729166668</c:v>
                </c:pt>
                <c:pt idx="845">
                  <c:v>41612.442569444444</c:v>
                </c:pt>
                <c:pt idx="846">
                  <c:v>41613.459768518522</c:v>
                </c:pt>
                <c:pt idx="847">
                  <c:v>41614.492800925924</c:v>
                </c:pt>
                <c:pt idx="848">
                  <c:v>41617.426527777781</c:v>
                </c:pt>
                <c:pt idx="849">
                  <c:v>41618.524409722224</c:v>
                </c:pt>
                <c:pt idx="850">
                  <c:v>41619.347800925927</c:v>
                </c:pt>
                <c:pt idx="851">
                  <c:v>41620.385428240741</c:v>
                </c:pt>
                <c:pt idx="852">
                  <c:v>41621.345960648148</c:v>
                </c:pt>
                <c:pt idx="853">
                  <c:v>41624.389166666668</c:v>
                </c:pt>
                <c:pt idx="854">
                  <c:v>41625.382453703707</c:v>
                </c:pt>
                <c:pt idx="855">
                  <c:v>41626.43849537037</c:v>
                </c:pt>
                <c:pt idx="856">
                  <c:v>41627.414548611108</c:v>
                </c:pt>
                <c:pt idx="857">
                  <c:v>41628.380567129629</c:v>
                </c:pt>
                <c:pt idx="858">
                  <c:v>41632</c:v>
                </c:pt>
                <c:pt idx="859">
                  <c:v>41635.361261574071</c:v>
                </c:pt>
                <c:pt idx="860">
                  <c:v>41638.363749999997</c:v>
                </c:pt>
                <c:pt idx="861">
                  <c:v>41639</c:v>
                </c:pt>
                <c:pt idx="862">
                  <c:v>41641.634594907409</c:v>
                </c:pt>
                <c:pt idx="863">
                  <c:v>41642.636736111112</c:v>
                </c:pt>
                <c:pt idx="864">
                  <c:v>41645.6405787037</c:v>
                </c:pt>
                <c:pt idx="865">
                  <c:v>41646.370925925927</c:v>
                </c:pt>
                <c:pt idx="866">
                  <c:v>41647.324247685188</c:v>
                </c:pt>
                <c:pt idx="867">
                  <c:v>41648.382361111115</c:v>
                </c:pt>
                <c:pt idx="868">
                  <c:v>41649.604409722226</c:v>
                </c:pt>
                <c:pt idx="869">
                  <c:v>41652.39439814815</c:v>
                </c:pt>
                <c:pt idx="870">
                  <c:v>41653.433495370373</c:v>
                </c:pt>
                <c:pt idx="871">
                  <c:v>41654.364074074074</c:v>
                </c:pt>
                <c:pt idx="872">
                  <c:v>41655.355636574073</c:v>
                </c:pt>
                <c:pt idx="873">
                  <c:v>41656.402048611111</c:v>
                </c:pt>
                <c:pt idx="874">
                  <c:v>41660.338379629633</c:v>
                </c:pt>
                <c:pt idx="875">
                  <c:v>41660.34065972222</c:v>
                </c:pt>
                <c:pt idx="876">
                  <c:v>41661.367800925924</c:v>
                </c:pt>
                <c:pt idx="877">
                  <c:v>41662.33489583333</c:v>
                </c:pt>
                <c:pt idx="878">
                  <c:v>41663.457708333335</c:v>
                </c:pt>
                <c:pt idx="879">
                  <c:v>41667.402488425927</c:v>
                </c:pt>
                <c:pt idx="880">
                  <c:v>41669.488425925927</c:v>
                </c:pt>
                <c:pt idx="881">
                  <c:v>41669.493333333332</c:v>
                </c:pt>
                <c:pt idx="882">
                  <c:v>41670.424004629633</c:v>
                </c:pt>
                <c:pt idx="883">
                  <c:v>41673.355057870373</c:v>
                </c:pt>
                <c:pt idx="884">
                  <c:v>41674.399699074071</c:v>
                </c:pt>
                <c:pt idx="885">
                  <c:v>41675.350289351853</c:v>
                </c:pt>
                <c:pt idx="886">
                  <c:v>41676.362905092596</c:v>
                </c:pt>
                <c:pt idx="887">
                  <c:v>41677.358541666668</c:v>
                </c:pt>
                <c:pt idx="888">
                  <c:v>41680.45988425926</c:v>
                </c:pt>
                <c:pt idx="889">
                  <c:v>41681.447187500002</c:v>
                </c:pt>
                <c:pt idx="890">
                  <c:v>41682.464861111112</c:v>
                </c:pt>
                <c:pt idx="891">
                  <c:v>41683.468414351853</c:v>
                </c:pt>
                <c:pt idx="892">
                  <c:v>41684.472222222219</c:v>
                </c:pt>
                <c:pt idx="893">
                  <c:v>41687.393217592595</c:v>
                </c:pt>
                <c:pt idx="894">
                  <c:v>41688.407002314816</c:v>
                </c:pt>
                <c:pt idx="895">
                  <c:v>41690.351875</c:v>
                </c:pt>
                <c:pt idx="896">
                  <c:v>41691.517638888887</c:v>
                </c:pt>
                <c:pt idx="897">
                  <c:v>41694.355902777781</c:v>
                </c:pt>
                <c:pt idx="898">
                  <c:v>41695.420520833337</c:v>
                </c:pt>
                <c:pt idx="899">
                  <c:v>41696.382094907407</c:v>
                </c:pt>
                <c:pt idx="900">
                  <c:v>41697.316701388889</c:v>
                </c:pt>
                <c:pt idx="901">
                  <c:v>41698.371134259258</c:v>
                </c:pt>
                <c:pt idx="902">
                  <c:v>41701.475856481484</c:v>
                </c:pt>
                <c:pt idx="903">
                  <c:v>41702.368078703701</c:v>
                </c:pt>
                <c:pt idx="904">
                  <c:v>41702.368148148147</c:v>
                </c:pt>
                <c:pt idx="905">
                  <c:v>41703.47315972222</c:v>
                </c:pt>
                <c:pt idx="906">
                  <c:v>41704.333912037036</c:v>
                </c:pt>
                <c:pt idx="907">
                  <c:v>41705.333923611113</c:v>
                </c:pt>
                <c:pt idx="908">
                  <c:v>41708.382881944446</c:v>
                </c:pt>
                <c:pt idx="909">
                  <c:v>41709.362581018519</c:v>
                </c:pt>
                <c:pt idx="910">
                  <c:v>41710.339004629626</c:v>
                </c:pt>
                <c:pt idx="911">
                  <c:v>41711.384305555555</c:v>
                </c:pt>
                <c:pt idx="912">
                  <c:v>41712.387060185189</c:v>
                </c:pt>
                <c:pt idx="913">
                  <c:v>41715.330358796295</c:v>
                </c:pt>
                <c:pt idx="914">
                  <c:v>41716.317326388889</c:v>
                </c:pt>
                <c:pt idx="915">
                  <c:v>41717.466863425929</c:v>
                </c:pt>
                <c:pt idx="916">
                  <c:v>41718.301863425928</c:v>
                </c:pt>
                <c:pt idx="917">
                  <c:v>41719.367071759261</c:v>
                </c:pt>
                <c:pt idx="918">
                  <c:v>41722.349733796298</c:v>
                </c:pt>
                <c:pt idx="919">
                  <c:v>41723.385868055557</c:v>
                </c:pt>
                <c:pt idx="920">
                  <c:v>41724.320023148146</c:v>
                </c:pt>
                <c:pt idx="921">
                  <c:v>41725.621655092589</c:v>
                </c:pt>
                <c:pt idx="922">
                  <c:v>41726.400613425925</c:v>
                </c:pt>
                <c:pt idx="923">
                  <c:v>41729.356886574074</c:v>
                </c:pt>
                <c:pt idx="924">
                  <c:v>41730.320092592592</c:v>
                </c:pt>
                <c:pt idx="925">
                  <c:v>41731.356481481482</c:v>
                </c:pt>
                <c:pt idx="926">
                  <c:v>41733.595821759256</c:v>
                </c:pt>
                <c:pt idx="927">
                  <c:v>41736.419699074075</c:v>
                </c:pt>
                <c:pt idx="928">
                  <c:v>41737.406655092593</c:v>
                </c:pt>
                <c:pt idx="929">
                  <c:v>41738.383425925924</c:v>
                </c:pt>
                <c:pt idx="930">
                  <c:v>41739.381712962961</c:v>
                </c:pt>
                <c:pt idx="931">
                  <c:v>41740.364629629628</c:v>
                </c:pt>
                <c:pt idx="932">
                  <c:v>41743.333298611113</c:v>
                </c:pt>
                <c:pt idx="933">
                  <c:v>41744.314965277779</c:v>
                </c:pt>
                <c:pt idx="934">
                  <c:v>41745.37327546296</c:v>
                </c:pt>
                <c:pt idx="935">
                  <c:v>41746.341504629629</c:v>
                </c:pt>
                <c:pt idx="936">
                  <c:v>41747.419351851851</c:v>
                </c:pt>
                <c:pt idx="937">
                  <c:v>41750.378900462965</c:v>
                </c:pt>
                <c:pt idx="938">
                  <c:v>41751.364837962959</c:v>
                </c:pt>
                <c:pt idx="939">
                  <c:v>41752.353865740741</c:v>
                </c:pt>
                <c:pt idx="940">
                  <c:v>41753.424837962964</c:v>
                </c:pt>
                <c:pt idx="941">
                  <c:v>41757.384050925924</c:v>
                </c:pt>
                <c:pt idx="942">
                  <c:v>41758.35527777778</c:v>
                </c:pt>
                <c:pt idx="943">
                  <c:v>41759.435069444444</c:v>
                </c:pt>
                <c:pt idx="944">
                  <c:v>41760.418981481482</c:v>
                </c:pt>
                <c:pt idx="945">
                  <c:v>41761.377858796295</c:v>
                </c:pt>
                <c:pt idx="946">
                  <c:v>41764.386122685188</c:v>
                </c:pt>
                <c:pt idx="947">
                  <c:v>41765.396539351852</c:v>
                </c:pt>
                <c:pt idx="948">
                  <c:v>41766.424733796295</c:v>
                </c:pt>
                <c:pt idx="949">
                  <c:v>41767.414814814816</c:v>
                </c:pt>
                <c:pt idx="950">
                  <c:v>41768.422685185185</c:v>
                </c:pt>
                <c:pt idx="951">
                  <c:v>41771.3437037037</c:v>
                </c:pt>
                <c:pt idx="952">
                  <c:v>41772.337766203702</c:v>
                </c:pt>
                <c:pt idx="953">
                  <c:v>41773.36037037037</c:v>
                </c:pt>
                <c:pt idx="954">
                  <c:v>41774.37667824074</c:v>
                </c:pt>
                <c:pt idx="955">
                  <c:v>41775.365439814814</c:v>
                </c:pt>
                <c:pt idx="956">
                  <c:v>41778.354409722226</c:v>
                </c:pt>
                <c:pt idx="957">
                  <c:v>41779.371898148151</c:v>
                </c:pt>
                <c:pt idx="958">
                  <c:v>41780.47084490741</c:v>
                </c:pt>
                <c:pt idx="959">
                  <c:v>41781.419212962966</c:v>
                </c:pt>
                <c:pt idx="960">
                  <c:v>41782.345335648148</c:v>
                </c:pt>
                <c:pt idx="961">
                  <c:v>41786.408645833333</c:v>
                </c:pt>
                <c:pt idx="962">
                  <c:v>41787.405416666668</c:v>
                </c:pt>
                <c:pt idx="963">
                  <c:v>41788.411550925928</c:v>
                </c:pt>
                <c:pt idx="964">
                  <c:v>41789.308136574073</c:v>
                </c:pt>
                <c:pt idx="965">
                  <c:v>41792.610706018517</c:v>
                </c:pt>
                <c:pt idx="966">
                  <c:v>41793.323437500003</c:v>
                </c:pt>
                <c:pt idx="967">
                  <c:v>41794.454363425924</c:v>
                </c:pt>
                <c:pt idx="968">
                  <c:v>41795.466886574075</c:v>
                </c:pt>
                <c:pt idx="969">
                  <c:v>41796.381782407407</c:v>
                </c:pt>
                <c:pt idx="970">
                  <c:v>41800.417199074072</c:v>
                </c:pt>
                <c:pt idx="971">
                  <c:v>41801.333587962959</c:v>
                </c:pt>
                <c:pt idx="972">
                  <c:v>41802.333113425928</c:v>
                </c:pt>
                <c:pt idx="973">
                  <c:v>41803.568182870367</c:v>
                </c:pt>
                <c:pt idx="974">
                  <c:v>41806.401828703703</c:v>
                </c:pt>
                <c:pt idx="975">
                  <c:v>41807.363449074073</c:v>
                </c:pt>
                <c:pt idx="976">
                  <c:v>41808.397546296299</c:v>
                </c:pt>
                <c:pt idx="977">
                  <c:v>41809.333148148151</c:v>
                </c:pt>
                <c:pt idx="978">
                  <c:v>41810.492164351854</c:v>
                </c:pt>
                <c:pt idx="979">
                  <c:v>41813.455474537041</c:v>
                </c:pt>
                <c:pt idx="980">
                  <c:v>41814.444594907407</c:v>
                </c:pt>
                <c:pt idx="981">
                  <c:v>41816.333148148151</c:v>
                </c:pt>
                <c:pt idx="982">
                  <c:v>41817.334479166668</c:v>
                </c:pt>
                <c:pt idx="983">
                  <c:v>41821.425810185188</c:v>
                </c:pt>
                <c:pt idx="984">
                  <c:v>41822.477847222224</c:v>
                </c:pt>
                <c:pt idx="985">
                  <c:v>41823.357118055559</c:v>
                </c:pt>
                <c:pt idx="986">
                  <c:v>41828.438668981478</c:v>
                </c:pt>
                <c:pt idx="987">
                  <c:v>41829.569803240738</c:v>
                </c:pt>
                <c:pt idx="988">
                  <c:v>41830.412881944445</c:v>
                </c:pt>
                <c:pt idx="989">
                  <c:v>41835.64271990741</c:v>
                </c:pt>
                <c:pt idx="990">
                  <c:v>41836.354907407411</c:v>
                </c:pt>
                <c:pt idx="991">
                  <c:v>41841.50409722222</c:v>
                </c:pt>
                <c:pt idx="992">
                  <c:v>41842.639131944445</c:v>
                </c:pt>
                <c:pt idx="993">
                  <c:v>41843.446238425924</c:v>
                </c:pt>
                <c:pt idx="994">
                  <c:v>41844.446250000001</c:v>
                </c:pt>
                <c:pt idx="995">
                  <c:v>41845.400740740741</c:v>
                </c:pt>
                <c:pt idx="996">
                  <c:v>41848.385393518518</c:v>
                </c:pt>
                <c:pt idx="997">
                  <c:v>41849.523888888885</c:v>
                </c:pt>
                <c:pt idx="998">
                  <c:v>41850.409328703703</c:v>
                </c:pt>
                <c:pt idx="999">
                  <c:v>41851.574432870373</c:v>
                </c:pt>
                <c:pt idx="1000">
                  <c:v>41852.448622685188</c:v>
                </c:pt>
                <c:pt idx="1001">
                  <c:v>41855.403229166666</c:v>
                </c:pt>
                <c:pt idx="1002">
                  <c:v>41856.34302083333</c:v>
                </c:pt>
                <c:pt idx="1003">
                  <c:v>41857.377557870372</c:v>
                </c:pt>
                <c:pt idx="1004">
                  <c:v>41858.330821759257</c:v>
                </c:pt>
                <c:pt idx="1005">
                  <c:v>41859.423773148148</c:v>
                </c:pt>
                <c:pt idx="1006">
                  <c:v>41862.338263888887</c:v>
                </c:pt>
                <c:pt idx="1007">
                  <c:v>41864.443287037036</c:v>
                </c:pt>
                <c:pt idx="1008">
                  <c:v>41865.340868055559</c:v>
                </c:pt>
                <c:pt idx="1009">
                  <c:v>41866.65047453704</c:v>
                </c:pt>
                <c:pt idx="1010">
                  <c:v>41869.632615740738</c:v>
                </c:pt>
                <c:pt idx="1011">
                  <c:v>41870.355555555558</c:v>
                </c:pt>
                <c:pt idx="1012">
                  <c:v>41871.374814814815</c:v>
                </c:pt>
                <c:pt idx="1013">
                  <c:v>41872.51525462963</c:v>
                </c:pt>
                <c:pt idx="1014">
                  <c:v>41873.407916666663</c:v>
                </c:pt>
                <c:pt idx="1015">
                  <c:v>41876.416851851849</c:v>
                </c:pt>
                <c:pt idx="1016">
                  <c:v>41877.419027777774</c:v>
                </c:pt>
                <c:pt idx="1017">
                  <c:v>41878.355162037034</c:v>
                </c:pt>
                <c:pt idx="1018">
                  <c:v>41879.619525462964</c:v>
                </c:pt>
                <c:pt idx="1019">
                  <c:v>41880.494432870371</c:v>
                </c:pt>
                <c:pt idx="1020">
                  <c:v>41884.585173611114</c:v>
                </c:pt>
                <c:pt idx="1021">
                  <c:v>41885.415613425925</c:v>
                </c:pt>
                <c:pt idx="1022">
                  <c:v>41886.335231481484</c:v>
                </c:pt>
                <c:pt idx="1023">
                  <c:v>41887.553310185183</c:v>
                </c:pt>
                <c:pt idx="1024">
                  <c:v>41890.560115740744</c:v>
                </c:pt>
                <c:pt idx="1025">
                  <c:v>41891.455474537041</c:v>
                </c:pt>
                <c:pt idx="1026">
                  <c:v>41892.583321759259</c:v>
                </c:pt>
                <c:pt idx="1027">
                  <c:v>41893.358159722222</c:v>
                </c:pt>
                <c:pt idx="1028">
                  <c:v>41894.520300925928</c:v>
                </c:pt>
                <c:pt idx="1029">
                  <c:v>41897.480046296296</c:v>
                </c:pt>
                <c:pt idx="1030">
                  <c:v>41898.387025462966</c:v>
                </c:pt>
                <c:pt idx="1031">
                  <c:v>41899.570972222224</c:v>
                </c:pt>
                <c:pt idx="1032">
                  <c:v>41904.527245370373</c:v>
                </c:pt>
                <c:pt idx="1033">
                  <c:v>41905.512430555558</c:v>
                </c:pt>
                <c:pt idx="1034">
                  <c:v>41906.51630787037</c:v>
                </c:pt>
                <c:pt idx="1035">
                  <c:v>41907.32099537037</c:v>
                </c:pt>
                <c:pt idx="1036">
                  <c:v>41908.353171296294</c:v>
                </c:pt>
                <c:pt idx="1037">
                  <c:v>41911.381377314814</c:v>
                </c:pt>
                <c:pt idx="1038">
                  <c:v>41912.326458333337</c:v>
                </c:pt>
                <c:pt idx="1039">
                  <c:v>41913.402361111112</c:v>
                </c:pt>
                <c:pt idx="1040">
                  <c:v>41914.340439814812</c:v>
                </c:pt>
                <c:pt idx="1041">
                  <c:v>41915.373599537037</c:v>
                </c:pt>
                <c:pt idx="1042">
                  <c:v>41918.346180555556</c:v>
                </c:pt>
                <c:pt idx="1043">
                  <c:v>41919.456134259257</c:v>
                </c:pt>
                <c:pt idx="1044">
                  <c:v>41920.408043981479</c:v>
                </c:pt>
                <c:pt idx="1045">
                  <c:v>41921.370081018518</c:v>
                </c:pt>
                <c:pt idx="1046">
                  <c:v>41922.400092592594</c:v>
                </c:pt>
                <c:pt idx="1047">
                  <c:v>41925.393611111111</c:v>
                </c:pt>
                <c:pt idx="1048">
                  <c:v>41926.391782407409</c:v>
                </c:pt>
                <c:pt idx="1049">
                  <c:v>41927.334317129629</c:v>
                </c:pt>
                <c:pt idx="1050">
                  <c:v>41928.346331018518</c:v>
                </c:pt>
                <c:pt idx="1051">
                  <c:v>41933.551388888889</c:v>
                </c:pt>
                <c:pt idx="1052">
                  <c:v>41934.551759259259</c:v>
                </c:pt>
                <c:pt idx="1053">
                  <c:v>41935.423067129632</c:v>
                </c:pt>
                <c:pt idx="1054">
                  <c:v>41936.347395833334</c:v>
                </c:pt>
                <c:pt idx="1055">
                  <c:v>41939.409178240741</c:v>
                </c:pt>
                <c:pt idx="1056">
                  <c:v>41940.409178240741</c:v>
                </c:pt>
              </c:numCache>
            </c:numRef>
          </c:cat>
          <c:val>
            <c:numRef>
              <c:f>SPL!$L$1400:$L$2456</c:f>
              <c:numCache>
                <c:formatCode>0.00</c:formatCode>
                <c:ptCount val="1057"/>
                <c:pt idx="0">
                  <c:v>0.53649999999999998</c:v>
                </c:pt>
                <c:pt idx="1">
                  <c:v>0.53499999999999992</c:v>
                </c:pt>
                <c:pt idx="2">
                  <c:v>0.53349999999999997</c:v>
                </c:pt>
                <c:pt idx="3">
                  <c:v>0.53149999999999997</c:v>
                </c:pt>
                <c:pt idx="4">
                  <c:v>0.52899999999999991</c:v>
                </c:pt>
                <c:pt idx="5">
                  <c:v>0.52649999999999997</c:v>
                </c:pt>
                <c:pt idx="6">
                  <c:v>0.52449999999999997</c:v>
                </c:pt>
                <c:pt idx="7">
                  <c:v>0.52200000000000002</c:v>
                </c:pt>
                <c:pt idx="8">
                  <c:v>0.51899999999999991</c:v>
                </c:pt>
                <c:pt idx="9">
                  <c:v>0.51550000000000007</c:v>
                </c:pt>
                <c:pt idx="10">
                  <c:v>0.51400000000000001</c:v>
                </c:pt>
                <c:pt idx="11">
                  <c:v>0.51500000000000001</c:v>
                </c:pt>
                <c:pt idx="12">
                  <c:v>0.51449999999999996</c:v>
                </c:pt>
                <c:pt idx="13">
                  <c:v>0.51449999999999996</c:v>
                </c:pt>
                <c:pt idx="14">
                  <c:v>0.51449999999999996</c:v>
                </c:pt>
                <c:pt idx="15">
                  <c:v>0.51400000000000001</c:v>
                </c:pt>
                <c:pt idx="16">
                  <c:v>0.51399999999999979</c:v>
                </c:pt>
                <c:pt idx="17">
                  <c:v>0.51449999999999996</c:v>
                </c:pt>
                <c:pt idx="18">
                  <c:v>0.5149999999999999</c:v>
                </c:pt>
                <c:pt idx="19">
                  <c:v>0.51549999999999985</c:v>
                </c:pt>
                <c:pt idx="20">
                  <c:v>0.5169999999999999</c:v>
                </c:pt>
                <c:pt idx="21">
                  <c:v>0.5179999999999999</c:v>
                </c:pt>
                <c:pt idx="22">
                  <c:v>0.51899999999999991</c:v>
                </c:pt>
                <c:pt idx="23">
                  <c:v>0.51999999999999991</c:v>
                </c:pt>
                <c:pt idx="24">
                  <c:v>0.52149999999999985</c:v>
                </c:pt>
                <c:pt idx="25">
                  <c:v>0.52299999999999991</c:v>
                </c:pt>
                <c:pt idx="26">
                  <c:v>0.52399999999999991</c:v>
                </c:pt>
                <c:pt idx="27">
                  <c:v>0.52499999999999991</c:v>
                </c:pt>
                <c:pt idx="28">
                  <c:v>0.52599999999999991</c:v>
                </c:pt>
                <c:pt idx="29">
                  <c:v>0.52699999999999991</c:v>
                </c:pt>
                <c:pt idx="30">
                  <c:v>0.52749999999999997</c:v>
                </c:pt>
                <c:pt idx="31">
                  <c:v>0.52549999999999997</c:v>
                </c:pt>
                <c:pt idx="32">
                  <c:v>0.52449999999999997</c:v>
                </c:pt>
                <c:pt idx="33">
                  <c:v>0.52299999999999991</c:v>
                </c:pt>
                <c:pt idx="34">
                  <c:v>0.52100000000000002</c:v>
                </c:pt>
                <c:pt idx="35">
                  <c:v>0.51999999999999991</c:v>
                </c:pt>
                <c:pt idx="36">
                  <c:v>0.51949999999999996</c:v>
                </c:pt>
                <c:pt idx="37">
                  <c:v>0.5179999999999999</c:v>
                </c:pt>
                <c:pt idx="38">
                  <c:v>0.51649999999999996</c:v>
                </c:pt>
                <c:pt idx="39">
                  <c:v>0.5149999999999999</c:v>
                </c:pt>
                <c:pt idx="40">
                  <c:v>0.51349999999999996</c:v>
                </c:pt>
                <c:pt idx="41">
                  <c:v>0.5119999999999999</c:v>
                </c:pt>
                <c:pt idx="42">
                  <c:v>0.51</c:v>
                </c:pt>
                <c:pt idx="43">
                  <c:v>0.50850000000000006</c:v>
                </c:pt>
                <c:pt idx="44">
                  <c:v>0.50700000000000001</c:v>
                </c:pt>
                <c:pt idx="45">
                  <c:v>0.50500000000000012</c:v>
                </c:pt>
                <c:pt idx="46">
                  <c:v>0.50449999999999995</c:v>
                </c:pt>
                <c:pt idx="47">
                  <c:v>0.50650000000000006</c:v>
                </c:pt>
                <c:pt idx="48">
                  <c:v>0.50850000000000006</c:v>
                </c:pt>
                <c:pt idx="49">
                  <c:v>0.51150000000000007</c:v>
                </c:pt>
                <c:pt idx="50">
                  <c:v>0.51350000000000007</c:v>
                </c:pt>
                <c:pt idx="51">
                  <c:v>0.51600000000000013</c:v>
                </c:pt>
                <c:pt idx="52">
                  <c:v>0.51750000000000018</c:v>
                </c:pt>
                <c:pt idx="53">
                  <c:v>0.51900000000000013</c:v>
                </c:pt>
                <c:pt idx="54">
                  <c:v>0.52100000000000013</c:v>
                </c:pt>
                <c:pt idx="55">
                  <c:v>0.52250000000000019</c:v>
                </c:pt>
                <c:pt idx="56">
                  <c:v>0.52450000000000008</c:v>
                </c:pt>
                <c:pt idx="57">
                  <c:v>0.52750000000000008</c:v>
                </c:pt>
                <c:pt idx="58">
                  <c:v>0.53050000000000019</c:v>
                </c:pt>
                <c:pt idx="59">
                  <c:v>0.53250000000000008</c:v>
                </c:pt>
                <c:pt idx="60">
                  <c:v>0.53500000000000014</c:v>
                </c:pt>
                <c:pt idx="61">
                  <c:v>0.5385000000000002</c:v>
                </c:pt>
                <c:pt idx="62">
                  <c:v>0.54200000000000004</c:v>
                </c:pt>
                <c:pt idx="63">
                  <c:v>0.5455000000000001</c:v>
                </c:pt>
                <c:pt idx="64">
                  <c:v>0.5475000000000001</c:v>
                </c:pt>
                <c:pt idx="65">
                  <c:v>0.55100000000000005</c:v>
                </c:pt>
                <c:pt idx="66">
                  <c:v>0.5525000000000001</c:v>
                </c:pt>
                <c:pt idx="67">
                  <c:v>0.55250000000000021</c:v>
                </c:pt>
                <c:pt idx="68">
                  <c:v>0.55200000000000016</c:v>
                </c:pt>
                <c:pt idx="69">
                  <c:v>0.55100000000000016</c:v>
                </c:pt>
                <c:pt idx="70">
                  <c:v>0.55050000000000021</c:v>
                </c:pt>
                <c:pt idx="71">
                  <c:v>0.55050000000000021</c:v>
                </c:pt>
                <c:pt idx="72">
                  <c:v>0.55100000000000005</c:v>
                </c:pt>
                <c:pt idx="73">
                  <c:v>0.5555000000000001</c:v>
                </c:pt>
                <c:pt idx="74">
                  <c:v>0.55950000000000011</c:v>
                </c:pt>
                <c:pt idx="75">
                  <c:v>0.56600000000000006</c:v>
                </c:pt>
                <c:pt idx="76">
                  <c:v>0.57050000000000001</c:v>
                </c:pt>
                <c:pt idx="77">
                  <c:v>0.57550000000000001</c:v>
                </c:pt>
                <c:pt idx="78">
                  <c:v>0.58100000000000007</c:v>
                </c:pt>
                <c:pt idx="79">
                  <c:v>0.58899999999999997</c:v>
                </c:pt>
                <c:pt idx="80">
                  <c:v>0.59650000000000003</c:v>
                </c:pt>
                <c:pt idx="81">
                  <c:v>0.60349999999999993</c:v>
                </c:pt>
                <c:pt idx="82">
                  <c:v>0.61049999999999993</c:v>
                </c:pt>
                <c:pt idx="83">
                  <c:v>0.61699999999999977</c:v>
                </c:pt>
                <c:pt idx="84">
                  <c:v>0.62499999999999978</c:v>
                </c:pt>
                <c:pt idx="85">
                  <c:v>0.63149999999999973</c:v>
                </c:pt>
                <c:pt idx="86">
                  <c:v>0.63849999999999985</c:v>
                </c:pt>
                <c:pt idx="87">
                  <c:v>0.6449999999999998</c:v>
                </c:pt>
                <c:pt idx="88">
                  <c:v>0.65249999999999986</c:v>
                </c:pt>
                <c:pt idx="89">
                  <c:v>0.66249999999999987</c:v>
                </c:pt>
                <c:pt idx="90">
                  <c:v>0.67199999999999982</c:v>
                </c:pt>
                <c:pt idx="91">
                  <c:v>0.67899999999999983</c:v>
                </c:pt>
                <c:pt idx="92">
                  <c:v>0.68799999999999983</c:v>
                </c:pt>
                <c:pt idx="93">
                  <c:v>0.6925</c:v>
                </c:pt>
                <c:pt idx="94">
                  <c:v>0.70099999999999996</c:v>
                </c:pt>
                <c:pt idx="95">
                  <c:v>0.70649999999999991</c:v>
                </c:pt>
                <c:pt idx="96">
                  <c:v>0.71199999999999986</c:v>
                </c:pt>
                <c:pt idx="97">
                  <c:v>0.71750000000000003</c:v>
                </c:pt>
                <c:pt idx="98">
                  <c:v>0.72249999999999992</c:v>
                </c:pt>
                <c:pt idx="99">
                  <c:v>0.72599999999999998</c:v>
                </c:pt>
                <c:pt idx="100">
                  <c:v>0.73</c:v>
                </c:pt>
                <c:pt idx="101">
                  <c:v>0.7350000000000001</c:v>
                </c:pt>
                <c:pt idx="102">
                  <c:v>0.73899999999999999</c:v>
                </c:pt>
                <c:pt idx="103">
                  <c:v>0.74249999999999994</c:v>
                </c:pt>
                <c:pt idx="104">
                  <c:v>0.74599999999999989</c:v>
                </c:pt>
                <c:pt idx="105">
                  <c:v>0.75049999999999994</c:v>
                </c:pt>
                <c:pt idx="106">
                  <c:v>0.75399999999999989</c:v>
                </c:pt>
                <c:pt idx="107">
                  <c:v>0.75749999999999984</c:v>
                </c:pt>
                <c:pt idx="108">
                  <c:v>0.7609999999999999</c:v>
                </c:pt>
                <c:pt idx="109">
                  <c:v>0.76149999999999984</c:v>
                </c:pt>
                <c:pt idx="110">
                  <c:v>0.76549999999999985</c:v>
                </c:pt>
                <c:pt idx="111">
                  <c:v>0.77149999999999985</c:v>
                </c:pt>
                <c:pt idx="112">
                  <c:v>0.77599999999999991</c:v>
                </c:pt>
                <c:pt idx="113">
                  <c:v>0.78199999999999992</c:v>
                </c:pt>
                <c:pt idx="114">
                  <c:v>0.78499999999999992</c:v>
                </c:pt>
                <c:pt idx="115">
                  <c:v>0.79</c:v>
                </c:pt>
                <c:pt idx="116">
                  <c:v>0.7965000000000001</c:v>
                </c:pt>
                <c:pt idx="117">
                  <c:v>0.80200000000000016</c:v>
                </c:pt>
                <c:pt idx="118">
                  <c:v>0.80650000000000011</c:v>
                </c:pt>
                <c:pt idx="119">
                  <c:v>0.81100000000000017</c:v>
                </c:pt>
                <c:pt idx="120">
                  <c:v>0.81450000000000011</c:v>
                </c:pt>
                <c:pt idx="121">
                  <c:v>0.81600000000000006</c:v>
                </c:pt>
                <c:pt idx="122">
                  <c:v>0.81799999999999995</c:v>
                </c:pt>
                <c:pt idx="123">
                  <c:v>0.82150000000000012</c:v>
                </c:pt>
                <c:pt idx="124">
                  <c:v>0.82450000000000012</c:v>
                </c:pt>
                <c:pt idx="125">
                  <c:v>0.82650000000000001</c:v>
                </c:pt>
                <c:pt idx="126">
                  <c:v>0.82950000000000002</c:v>
                </c:pt>
                <c:pt idx="127">
                  <c:v>0.83200000000000007</c:v>
                </c:pt>
                <c:pt idx="128">
                  <c:v>0.83550000000000002</c:v>
                </c:pt>
                <c:pt idx="129">
                  <c:v>0.83950000000000014</c:v>
                </c:pt>
                <c:pt idx="130">
                  <c:v>0.84050000000000014</c:v>
                </c:pt>
                <c:pt idx="131">
                  <c:v>0.84099999999999997</c:v>
                </c:pt>
                <c:pt idx="132">
                  <c:v>0.84099999999999997</c:v>
                </c:pt>
                <c:pt idx="133">
                  <c:v>0.84150000000000014</c:v>
                </c:pt>
                <c:pt idx="134">
                  <c:v>0.84099999999999997</c:v>
                </c:pt>
                <c:pt idx="135">
                  <c:v>0.83950000000000014</c:v>
                </c:pt>
                <c:pt idx="136">
                  <c:v>0.83900000000000008</c:v>
                </c:pt>
                <c:pt idx="137">
                  <c:v>0.83750000000000002</c:v>
                </c:pt>
                <c:pt idx="138">
                  <c:v>0.83699999999999997</c:v>
                </c:pt>
                <c:pt idx="139">
                  <c:v>0.83850000000000002</c:v>
                </c:pt>
                <c:pt idx="140">
                  <c:v>0.83949999999999991</c:v>
                </c:pt>
                <c:pt idx="141">
                  <c:v>0.84199999999999986</c:v>
                </c:pt>
                <c:pt idx="142">
                  <c:v>0.84599999999999986</c:v>
                </c:pt>
                <c:pt idx="143">
                  <c:v>0.85150000000000003</c:v>
                </c:pt>
                <c:pt idx="144">
                  <c:v>0.85849999999999993</c:v>
                </c:pt>
                <c:pt idx="145">
                  <c:v>0.86649999999999994</c:v>
                </c:pt>
                <c:pt idx="146">
                  <c:v>0.87449999999999994</c:v>
                </c:pt>
                <c:pt idx="147">
                  <c:v>0.88300000000000001</c:v>
                </c:pt>
                <c:pt idx="148">
                  <c:v>0.89100000000000001</c:v>
                </c:pt>
                <c:pt idx="149">
                  <c:v>0.89900000000000024</c:v>
                </c:pt>
                <c:pt idx="150">
                  <c:v>0.90950000000000009</c:v>
                </c:pt>
                <c:pt idx="151">
                  <c:v>0.9225000000000001</c:v>
                </c:pt>
                <c:pt idx="152">
                  <c:v>0.93700000000000006</c:v>
                </c:pt>
                <c:pt idx="153">
                  <c:v>0.95350000000000024</c:v>
                </c:pt>
                <c:pt idx="154">
                  <c:v>0.96650000000000014</c:v>
                </c:pt>
                <c:pt idx="155">
                  <c:v>0.97900000000000009</c:v>
                </c:pt>
                <c:pt idx="156">
                  <c:v>0.99000000000000021</c:v>
                </c:pt>
                <c:pt idx="157">
                  <c:v>1.0000000000000002</c:v>
                </c:pt>
                <c:pt idx="158">
                  <c:v>1.0080000000000002</c:v>
                </c:pt>
                <c:pt idx="159">
                  <c:v>1.0155000000000001</c:v>
                </c:pt>
                <c:pt idx="160">
                  <c:v>1.0250000000000001</c:v>
                </c:pt>
                <c:pt idx="161">
                  <c:v>1.0325000000000002</c:v>
                </c:pt>
                <c:pt idx="162">
                  <c:v>1.04</c:v>
                </c:pt>
                <c:pt idx="163">
                  <c:v>1.0474999999999999</c:v>
                </c:pt>
                <c:pt idx="164">
                  <c:v>1.0554999999999999</c:v>
                </c:pt>
                <c:pt idx="165">
                  <c:v>1.0625</c:v>
                </c:pt>
                <c:pt idx="166">
                  <c:v>1.0695000000000001</c:v>
                </c:pt>
                <c:pt idx="167">
                  <c:v>1.0755000000000001</c:v>
                </c:pt>
                <c:pt idx="168">
                  <c:v>1.0775000000000001</c:v>
                </c:pt>
                <c:pt idx="169">
                  <c:v>1.0780000000000001</c:v>
                </c:pt>
                <c:pt idx="170">
                  <c:v>1.0775000000000001</c:v>
                </c:pt>
                <c:pt idx="171">
                  <c:v>1.0755000000000001</c:v>
                </c:pt>
                <c:pt idx="172">
                  <c:v>1.0695000000000001</c:v>
                </c:pt>
                <c:pt idx="173">
                  <c:v>1.0615000000000001</c:v>
                </c:pt>
                <c:pt idx="174">
                  <c:v>1.0565000000000002</c:v>
                </c:pt>
                <c:pt idx="175">
                  <c:v>1.0535000000000001</c:v>
                </c:pt>
                <c:pt idx="176">
                  <c:v>1.0530000000000002</c:v>
                </c:pt>
                <c:pt idx="177">
                  <c:v>1.0529999999999999</c:v>
                </c:pt>
                <c:pt idx="178">
                  <c:v>1.054</c:v>
                </c:pt>
                <c:pt idx="179">
                  <c:v>1.0554999999999999</c:v>
                </c:pt>
                <c:pt idx="180">
                  <c:v>1.0590000000000002</c:v>
                </c:pt>
                <c:pt idx="181">
                  <c:v>1.0639999999999998</c:v>
                </c:pt>
                <c:pt idx="182">
                  <c:v>1.0684999999999998</c:v>
                </c:pt>
                <c:pt idx="183">
                  <c:v>1.0724999999999998</c:v>
                </c:pt>
                <c:pt idx="184">
                  <c:v>1.0779999999999998</c:v>
                </c:pt>
                <c:pt idx="185">
                  <c:v>1.0900000000000001</c:v>
                </c:pt>
                <c:pt idx="186">
                  <c:v>1.1049999999999998</c:v>
                </c:pt>
                <c:pt idx="187">
                  <c:v>1.1179999999999997</c:v>
                </c:pt>
                <c:pt idx="188">
                  <c:v>1.1329999999999996</c:v>
                </c:pt>
                <c:pt idx="189">
                  <c:v>1.1524999999999996</c:v>
                </c:pt>
                <c:pt idx="190">
                  <c:v>1.1684999999999997</c:v>
                </c:pt>
                <c:pt idx="191">
                  <c:v>1.1849999999999998</c:v>
                </c:pt>
                <c:pt idx="192">
                  <c:v>1.2019999999999997</c:v>
                </c:pt>
                <c:pt idx="193">
                  <c:v>1.2174999999999998</c:v>
                </c:pt>
                <c:pt idx="194">
                  <c:v>1.2339999999999995</c:v>
                </c:pt>
                <c:pt idx="195">
                  <c:v>1.2464999999999997</c:v>
                </c:pt>
                <c:pt idx="196">
                  <c:v>1.2604999999999997</c:v>
                </c:pt>
                <c:pt idx="197">
                  <c:v>1.2739999999999998</c:v>
                </c:pt>
                <c:pt idx="198">
                  <c:v>1.2879999999999998</c:v>
                </c:pt>
                <c:pt idx="199">
                  <c:v>1.3014999999999997</c:v>
                </c:pt>
                <c:pt idx="200">
                  <c:v>1.31</c:v>
                </c:pt>
                <c:pt idx="201">
                  <c:v>1.3194999999999999</c:v>
                </c:pt>
                <c:pt idx="202">
                  <c:v>1.3260000000000001</c:v>
                </c:pt>
                <c:pt idx="203">
                  <c:v>1.3290000000000002</c:v>
                </c:pt>
                <c:pt idx="204">
                  <c:v>1.33</c:v>
                </c:pt>
                <c:pt idx="205">
                  <c:v>1.3270000000000002</c:v>
                </c:pt>
                <c:pt idx="206">
                  <c:v>1.3205</c:v>
                </c:pt>
                <c:pt idx="207">
                  <c:v>1.3165000000000002</c:v>
                </c:pt>
                <c:pt idx="208">
                  <c:v>1.3165000000000002</c:v>
                </c:pt>
                <c:pt idx="209">
                  <c:v>1.3170000000000004</c:v>
                </c:pt>
                <c:pt idx="210">
                  <c:v>1.3180000000000001</c:v>
                </c:pt>
                <c:pt idx="211">
                  <c:v>1.3160000000000003</c:v>
                </c:pt>
                <c:pt idx="212">
                  <c:v>1.3134999999999999</c:v>
                </c:pt>
                <c:pt idx="213">
                  <c:v>1.3105</c:v>
                </c:pt>
                <c:pt idx="214">
                  <c:v>1.3080000000000001</c:v>
                </c:pt>
                <c:pt idx="215">
                  <c:v>1.3085</c:v>
                </c:pt>
                <c:pt idx="216">
                  <c:v>1.3069999999999999</c:v>
                </c:pt>
                <c:pt idx="217">
                  <c:v>1.3089999999999999</c:v>
                </c:pt>
                <c:pt idx="218">
                  <c:v>1.3179999999999998</c:v>
                </c:pt>
                <c:pt idx="219">
                  <c:v>1.3249999999999997</c:v>
                </c:pt>
                <c:pt idx="220">
                  <c:v>1.3320000000000001</c:v>
                </c:pt>
                <c:pt idx="221">
                  <c:v>1.3439999999999999</c:v>
                </c:pt>
                <c:pt idx="222">
                  <c:v>1.3619999999999997</c:v>
                </c:pt>
                <c:pt idx="223">
                  <c:v>1.379</c:v>
                </c:pt>
                <c:pt idx="224">
                  <c:v>1.395</c:v>
                </c:pt>
                <c:pt idx="225">
                  <c:v>1.4075000000000002</c:v>
                </c:pt>
                <c:pt idx="226">
                  <c:v>1.4174999999999998</c:v>
                </c:pt>
                <c:pt idx="227">
                  <c:v>1.4285000000000001</c:v>
                </c:pt>
                <c:pt idx="228">
                  <c:v>1.4344999999999999</c:v>
                </c:pt>
                <c:pt idx="229">
                  <c:v>1.4355</c:v>
                </c:pt>
                <c:pt idx="230">
                  <c:v>1.4404999999999999</c:v>
                </c:pt>
                <c:pt idx="231">
                  <c:v>1.4470000000000001</c:v>
                </c:pt>
                <c:pt idx="232">
                  <c:v>1.4540000000000002</c:v>
                </c:pt>
                <c:pt idx="233">
                  <c:v>1.462</c:v>
                </c:pt>
                <c:pt idx="234">
                  <c:v>1.4669999999999999</c:v>
                </c:pt>
                <c:pt idx="235">
                  <c:v>1.4664999999999999</c:v>
                </c:pt>
                <c:pt idx="236">
                  <c:v>1.4650000000000001</c:v>
                </c:pt>
                <c:pt idx="237">
                  <c:v>1.4584999999999999</c:v>
                </c:pt>
                <c:pt idx="238">
                  <c:v>1.4445000000000001</c:v>
                </c:pt>
                <c:pt idx="239">
                  <c:v>1.4329999999999998</c:v>
                </c:pt>
                <c:pt idx="240">
                  <c:v>1.4234999999999998</c:v>
                </c:pt>
                <c:pt idx="241">
                  <c:v>1.4095</c:v>
                </c:pt>
                <c:pt idx="242">
                  <c:v>1.393</c:v>
                </c:pt>
                <c:pt idx="243">
                  <c:v>1.3785000000000001</c:v>
                </c:pt>
                <c:pt idx="244">
                  <c:v>1.3705000000000003</c:v>
                </c:pt>
                <c:pt idx="245">
                  <c:v>1.3679999999999999</c:v>
                </c:pt>
                <c:pt idx="246">
                  <c:v>1.3669999999999998</c:v>
                </c:pt>
                <c:pt idx="247">
                  <c:v>1.3674999999999999</c:v>
                </c:pt>
                <c:pt idx="248">
                  <c:v>1.3695000000000002</c:v>
                </c:pt>
                <c:pt idx="249">
                  <c:v>1.3750000000000002</c:v>
                </c:pt>
                <c:pt idx="250">
                  <c:v>1.3805000000000001</c:v>
                </c:pt>
                <c:pt idx="251">
                  <c:v>1.3874999999999997</c:v>
                </c:pt>
                <c:pt idx="252">
                  <c:v>1.3984999999999999</c:v>
                </c:pt>
                <c:pt idx="253">
                  <c:v>1.4099999999999997</c:v>
                </c:pt>
                <c:pt idx="254">
                  <c:v>1.4234999999999998</c:v>
                </c:pt>
                <c:pt idx="255">
                  <c:v>1.4364999999999999</c:v>
                </c:pt>
                <c:pt idx="256">
                  <c:v>1.4484999999999997</c:v>
                </c:pt>
                <c:pt idx="257">
                  <c:v>1.4655</c:v>
                </c:pt>
                <c:pt idx="258">
                  <c:v>1.4824999999999999</c:v>
                </c:pt>
                <c:pt idx="259">
                  <c:v>1.5004999999999999</c:v>
                </c:pt>
                <c:pt idx="260">
                  <c:v>1.5174999999999998</c:v>
                </c:pt>
                <c:pt idx="261">
                  <c:v>1.534</c:v>
                </c:pt>
                <c:pt idx="262">
                  <c:v>1.5485</c:v>
                </c:pt>
                <c:pt idx="263">
                  <c:v>1.5624999999999998</c:v>
                </c:pt>
                <c:pt idx="264">
                  <c:v>1.5705000000000002</c:v>
                </c:pt>
                <c:pt idx="265">
                  <c:v>1.5725000000000002</c:v>
                </c:pt>
                <c:pt idx="266">
                  <c:v>1.5762500000000004</c:v>
                </c:pt>
                <c:pt idx="267">
                  <c:v>1.5792500000000005</c:v>
                </c:pt>
                <c:pt idx="268">
                  <c:v>1.5827500000000003</c:v>
                </c:pt>
                <c:pt idx="269">
                  <c:v>1.5827500000000001</c:v>
                </c:pt>
                <c:pt idx="270">
                  <c:v>1.5757500000000002</c:v>
                </c:pt>
                <c:pt idx="271">
                  <c:v>1.5645</c:v>
                </c:pt>
                <c:pt idx="272">
                  <c:v>1.54375</c:v>
                </c:pt>
                <c:pt idx="273">
                  <c:v>1.5237500000000002</c:v>
                </c:pt>
                <c:pt idx="274">
                  <c:v>1.5055000000000001</c:v>
                </c:pt>
                <c:pt idx="275">
                  <c:v>1.4920000000000002</c:v>
                </c:pt>
                <c:pt idx="276">
                  <c:v>1.4817500000000001</c:v>
                </c:pt>
                <c:pt idx="277">
                  <c:v>1.4722500000000001</c:v>
                </c:pt>
                <c:pt idx="278">
                  <c:v>1.4615000000000005</c:v>
                </c:pt>
                <c:pt idx="279">
                  <c:v>1.4480000000000004</c:v>
                </c:pt>
                <c:pt idx="280">
                  <c:v>1.4260000000000002</c:v>
                </c:pt>
                <c:pt idx="281">
                  <c:v>1.4002500000000002</c:v>
                </c:pt>
                <c:pt idx="282">
                  <c:v>1.3724999999999998</c:v>
                </c:pt>
                <c:pt idx="283">
                  <c:v>1.3482499999999997</c:v>
                </c:pt>
                <c:pt idx="284">
                  <c:v>1.3229999999999997</c:v>
                </c:pt>
                <c:pt idx="285">
                  <c:v>1.2984999999999998</c:v>
                </c:pt>
                <c:pt idx="286">
                  <c:v>1.2749999999999997</c:v>
                </c:pt>
                <c:pt idx="287">
                  <c:v>1.2514999999999996</c:v>
                </c:pt>
                <c:pt idx="288">
                  <c:v>1.2304999999999997</c:v>
                </c:pt>
                <c:pt idx="289">
                  <c:v>1.2124999999999999</c:v>
                </c:pt>
                <c:pt idx="290">
                  <c:v>1.2012500000000002</c:v>
                </c:pt>
                <c:pt idx="291">
                  <c:v>1.1950000000000001</c:v>
                </c:pt>
                <c:pt idx="292">
                  <c:v>1.1925000000000001</c:v>
                </c:pt>
                <c:pt idx="293">
                  <c:v>1.1877499999999999</c:v>
                </c:pt>
                <c:pt idx="294">
                  <c:v>1.1835</c:v>
                </c:pt>
                <c:pt idx="295">
                  <c:v>1.1782499999999998</c:v>
                </c:pt>
                <c:pt idx="296">
                  <c:v>1.17</c:v>
                </c:pt>
                <c:pt idx="297">
                  <c:v>1.1574999999999998</c:v>
                </c:pt>
                <c:pt idx="298">
                  <c:v>1.14975</c:v>
                </c:pt>
                <c:pt idx="299">
                  <c:v>1.1417499999999996</c:v>
                </c:pt>
                <c:pt idx="300">
                  <c:v>1.1424999999999996</c:v>
                </c:pt>
                <c:pt idx="301">
                  <c:v>1.1499999999999999</c:v>
                </c:pt>
                <c:pt idx="302">
                  <c:v>1.1595</c:v>
                </c:pt>
                <c:pt idx="303">
                  <c:v>1.1657500000000001</c:v>
                </c:pt>
                <c:pt idx="304">
                  <c:v>1.1717499999999998</c:v>
                </c:pt>
                <c:pt idx="305">
                  <c:v>1.17625</c:v>
                </c:pt>
                <c:pt idx="306">
                  <c:v>1.1777500000000001</c:v>
                </c:pt>
                <c:pt idx="307">
                  <c:v>1.1772500000000001</c:v>
                </c:pt>
                <c:pt idx="308">
                  <c:v>1.1740000000000002</c:v>
                </c:pt>
                <c:pt idx="309">
                  <c:v>1.1680000000000001</c:v>
                </c:pt>
                <c:pt idx="310">
                  <c:v>1.1597500000000001</c:v>
                </c:pt>
                <c:pt idx="311">
                  <c:v>1.15025</c:v>
                </c:pt>
                <c:pt idx="312">
                  <c:v>1.1425000000000001</c:v>
                </c:pt>
                <c:pt idx="313">
                  <c:v>1.13425</c:v>
                </c:pt>
                <c:pt idx="314">
                  <c:v>1.12225</c:v>
                </c:pt>
                <c:pt idx="315">
                  <c:v>1.11175</c:v>
                </c:pt>
                <c:pt idx="316">
                  <c:v>1.1017500000000002</c:v>
                </c:pt>
                <c:pt idx="317">
                  <c:v>1.0947499999999999</c:v>
                </c:pt>
                <c:pt idx="318">
                  <c:v>1.0867499999999999</c:v>
                </c:pt>
                <c:pt idx="319">
                  <c:v>1.0782499999999999</c:v>
                </c:pt>
                <c:pt idx="320">
                  <c:v>1.0707499999999999</c:v>
                </c:pt>
                <c:pt idx="321">
                  <c:v>1.0589999999999999</c:v>
                </c:pt>
                <c:pt idx="322">
                  <c:v>1.0492500000000002</c:v>
                </c:pt>
                <c:pt idx="323">
                  <c:v>1.0387500000000001</c:v>
                </c:pt>
                <c:pt idx="324">
                  <c:v>1.0310000000000001</c:v>
                </c:pt>
                <c:pt idx="325">
                  <c:v>1.0265</c:v>
                </c:pt>
                <c:pt idx="326">
                  <c:v>1.02125</c:v>
                </c:pt>
                <c:pt idx="327">
                  <c:v>1.0185</c:v>
                </c:pt>
                <c:pt idx="328">
                  <c:v>1.0182500000000001</c:v>
                </c:pt>
                <c:pt idx="329">
                  <c:v>1.0189999999999999</c:v>
                </c:pt>
                <c:pt idx="330">
                  <c:v>1.0235000000000001</c:v>
                </c:pt>
                <c:pt idx="331">
                  <c:v>1.0282500000000001</c:v>
                </c:pt>
                <c:pt idx="332">
                  <c:v>1.0327500000000001</c:v>
                </c:pt>
                <c:pt idx="333">
                  <c:v>1.0385</c:v>
                </c:pt>
                <c:pt idx="334">
                  <c:v>1.04325</c:v>
                </c:pt>
                <c:pt idx="335">
                  <c:v>1.0474999999999999</c:v>
                </c:pt>
                <c:pt idx="336">
                  <c:v>1.05125</c:v>
                </c:pt>
                <c:pt idx="337">
                  <c:v>1.0544999999999998</c:v>
                </c:pt>
                <c:pt idx="338">
                  <c:v>1.0602500000000001</c:v>
                </c:pt>
                <c:pt idx="339">
                  <c:v>1.0662500000000001</c:v>
                </c:pt>
                <c:pt idx="340">
                  <c:v>1.0695000000000003</c:v>
                </c:pt>
                <c:pt idx="341">
                  <c:v>1.0727500000000001</c:v>
                </c:pt>
                <c:pt idx="342">
                  <c:v>1.0755000000000003</c:v>
                </c:pt>
                <c:pt idx="343">
                  <c:v>1.0807500000000001</c:v>
                </c:pt>
                <c:pt idx="344">
                  <c:v>1.0844999999999998</c:v>
                </c:pt>
                <c:pt idx="345">
                  <c:v>1.0884999999999998</c:v>
                </c:pt>
                <c:pt idx="346">
                  <c:v>1.0959999999999996</c:v>
                </c:pt>
                <c:pt idx="347">
                  <c:v>1.1014999999999997</c:v>
                </c:pt>
                <c:pt idx="348">
                  <c:v>1.1044999999999996</c:v>
                </c:pt>
                <c:pt idx="349">
                  <c:v>1.1052499999999996</c:v>
                </c:pt>
                <c:pt idx="350">
                  <c:v>1.1017499999999998</c:v>
                </c:pt>
                <c:pt idx="351">
                  <c:v>1.0985</c:v>
                </c:pt>
                <c:pt idx="352">
                  <c:v>1.099</c:v>
                </c:pt>
                <c:pt idx="353">
                  <c:v>1.1004999999999998</c:v>
                </c:pt>
                <c:pt idx="354">
                  <c:v>1.1072500000000003</c:v>
                </c:pt>
                <c:pt idx="355">
                  <c:v>1.1152500000000001</c:v>
                </c:pt>
                <c:pt idx="356">
                  <c:v>1.1225000000000001</c:v>
                </c:pt>
                <c:pt idx="357">
                  <c:v>1.1292500000000003</c:v>
                </c:pt>
                <c:pt idx="358">
                  <c:v>1.1320000000000001</c:v>
                </c:pt>
                <c:pt idx="359">
                  <c:v>1.1370000000000002</c:v>
                </c:pt>
                <c:pt idx="360">
                  <c:v>1.14575</c:v>
                </c:pt>
                <c:pt idx="361">
                  <c:v>1.1525000000000001</c:v>
                </c:pt>
                <c:pt idx="362">
                  <c:v>1.1599999999999999</c:v>
                </c:pt>
                <c:pt idx="363">
                  <c:v>1.1654999999999998</c:v>
                </c:pt>
                <c:pt idx="364">
                  <c:v>1.1717499999999998</c:v>
                </c:pt>
                <c:pt idx="365">
                  <c:v>1.1742499999999998</c:v>
                </c:pt>
                <c:pt idx="366">
                  <c:v>1.1757499999999999</c:v>
                </c:pt>
                <c:pt idx="367">
                  <c:v>1.1787500000000002</c:v>
                </c:pt>
                <c:pt idx="368">
                  <c:v>1.1812500000000001</c:v>
                </c:pt>
                <c:pt idx="369">
                  <c:v>1.1857500000000001</c:v>
                </c:pt>
                <c:pt idx="370">
                  <c:v>1.1905000000000001</c:v>
                </c:pt>
                <c:pt idx="371">
                  <c:v>1.1935</c:v>
                </c:pt>
                <c:pt idx="372">
                  <c:v>1.1940000000000004</c:v>
                </c:pt>
                <c:pt idx="373">
                  <c:v>1.1955</c:v>
                </c:pt>
                <c:pt idx="374">
                  <c:v>1.1945000000000001</c:v>
                </c:pt>
                <c:pt idx="375">
                  <c:v>1.1930000000000001</c:v>
                </c:pt>
                <c:pt idx="376">
                  <c:v>1.1912500000000001</c:v>
                </c:pt>
                <c:pt idx="377">
                  <c:v>1.1904999999999999</c:v>
                </c:pt>
                <c:pt idx="378">
                  <c:v>1.19075</c:v>
                </c:pt>
                <c:pt idx="379">
                  <c:v>1.1902500000000003</c:v>
                </c:pt>
                <c:pt idx="380">
                  <c:v>1.1910000000000003</c:v>
                </c:pt>
                <c:pt idx="381">
                  <c:v>1.1947500000000002</c:v>
                </c:pt>
                <c:pt idx="382">
                  <c:v>1.1967500000000002</c:v>
                </c:pt>
                <c:pt idx="383">
                  <c:v>1.2025000000000001</c:v>
                </c:pt>
                <c:pt idx="384">
                  <c:v>1.2047500000000002</c:v>
                </c:pt>
                <c:pt idx="385">
                  <c:v>1.20825</c:v>
                </c:pt>
                <c:pt idx="386">
                  <c:v>1.21225</c:v>
                </c:pt>
                <c:pt idx="387">
                  <c:v>1.2145000000000001</c:v>
                </c:pt>
                <c:pt idx="388">
                  <c:v>1.2175</c:v>
                </c:pt>
                <c:pt idx="389">
                  <c:v>1.2197500000000001</c:v>
                </c:pt>
                <c:pt idx="390">
                  <c:v>1.2212500000000002</c:v>
                </c:pt>
                <c:pt idx="391">
                  <c:v>1.22275</c:v>
                </c:pt>
                <c:pt idx="392">
                  <c:v>1.2262500000000001</c:v>
                </c:pt>
                <c:pt idx="393">
                  <c:v>1.2355000000000003</c:v>
                </c:pt>
                <c:pt idx="394">
                  <c:v>1.2465000000000002</c:v>
                </c:pt>
                <c:pt idx="395">
                  <c:v>1.2550000000000003</c:v>
                </c:pt>
                <c:pt idx="396">
                  <c:v>1.2645000000000002</c:v>
                </c:pt>
                <c:pt idx="397">
                  <c:v>1.2732500000000002</c:v>
                </c:pt>
                <c:pt idx="398">
                  <c:v>1.2817500000000002</c:v>
                </c:pt>
                <c:pt idx="399">
                  <c:v>1.2897500000000002</c:v>
                </c:pt>
                <c:pt idx="400">
                  <c:v>1.2947500000000001</c:v>
                </c:pt>
                <c:pt idx="401">
                  <c:v>1.3035000000000001</c:v>
                </c:pt>
                <c:pt idx="402">
                  <c:v>1.3117500000000002</c:v>
                </c:pt>
                <c:pt idx="403">
                  <c:v>1.3177500000000002</c:v>
                </c:pt>
                <c:pt idx="404">
                  <c:v>1.3260000000000001</c:v>
                </c:pt>
                <c:pt idx="405">
                  <c:v>1.3330000000000002</c:v>
                </c:pt>
                <c:pt idx="406">
                  <c:v>1.3420000000000001</c:v>
                </c:pt>
                <c:pt idx="407">
                  <c:v>1.3510000000000002</c:v>
                </c:pt>
                <c:pt idx="408">
                  <c:v>1.3602500000000002</c:v>
                </c:pt>
                <c:pt idx="409">
                  <c:v>1.3707500000000001</c:v>
                </c:pt>
                <c:pt idx="410">
                  <c:v>1.3794999999999999</c:v>
                </c:pt>
                <c:pt idx="411">
                  <c:v>1.3905000000000001</c:v>
                </c:pt>
                <c:pt idx="412">
                  <c:v>1.4010000000000002</c:v>
                </c:pt>
                <c:pt idx="413">
                  <c:v>1.4034999999999997</c:v>
                </c:pt>
                <c:pt idx="414">
                  <c:v>1.4039999999999997</c:v>
                </c:pt>
                <c:pt idx="415">
                  <c:v>1.4064999999999996</c:v>
                </c:pt>
                <c:pt idx="416">
                  <c:v>1.4092499999999997</c:v>
                </c:pt>
                <c:pt idx="417">
                  <c:v>1.4112499999999999</c:v>
                </c:pt>
                <c:pt idx="418">
                  <c:v>1.4137499999999998</c:v>
                </c:pt>
                <c:pt idx="419">
                  <c:v>1.4175</c:v>
                </c:pt>
                <c:pt idx="420">
                  <c:v>1.4242499999999996</c:v>
                </c:pt>
                <c:pt idx="421">
                  <c:v>1.4297499999999999</c:v>
                </c:pt>
                <c:pt idx="422">
                  <c:v>1.4377499999999999</c:v>
                </c:pt>
                <c:pt idx="423">
                  <c:v>1.4444999999999999</c:v>
                </c:pt>
                <c:pt idx="424">
                  <c:v>1.4505000000000001</c:v>
                </c:pt>
                <c:pt idx="425">
                  <c:v>1.4617499999999999</c:v>
                </c:pt>
                <c:pt idx="426">
                  <c:v>1.4712499999999999</c:v>
                </c:pt>
                <c:pt idx="427">
                  <c:v>1.4802499999999998</c:v>
                </c:pt>
                <c:pt idx="428">
                  <c:v>1.4904999999999999</c:v>
                </c:pt>
                <c:pt idx="429">
                  <c:v>1.4987499999999998</c:v>
                </c:pt>
                <c:pt idx="430">
                  <c:v>1.5097499999999999</c:v>
                </c:pt>
                <c:pt idx="431">
                  <c:v>1.5197499999999999</c:v>
                </c:pt>
                <c:pt idx="432">
                  <c:v>1.5294999999999999</c:v>
                </c:pt>
                <c:pt idx="433">
                  <c:v>1.5444999999999998</c:v>
                </c:pt>
                <c:pt idx="434">
                  <c:v>1.5619999999999998</c:v>
                </c:pt>
                <c:pt idx="435">
                  <c:v>1.5779999999999998</c:v>
                </c:pt>
                <c:pt idx="436">
                  <c:v>1.5935000000000001</c:v>
                </c:pt>
                <c:pt idx="437">
                  <c:v>1.6087499999999999</c:v>
                </c:pt>
                <c:pt idx="438">
                  <c:v>1.62175</c:v>
                </c:pt>
                <c:pt idx="439">
                  <c:v>1.6309999999999998</c:v>
                </c:pt>
                <c:pt idx="440">
                  <c:v>1.6369999999999998</c:v>
                </c:pt>
                <c:pt idx="441">
                  <c:v>1.6392499999999999</c:v>
                </c:pt>
                <c:pt idx="442">
                  <c:v>1.6447499999999997</c:v>
                </c:pt>
                <c:pt idx="443">
                  <c:v>1.6514999999999997</c:v>
                </c:pt>
                <c:pt idx="444">
                  <c:v>1.6579999999999999</c:v>
                </c:pt>
                <c:pt idx="445">
                  <c:v>1.6612500000000001</c:v>
                </c:pt>
                <c:pt idx="446">
                  <c:v>1.6634999999999998</c:v>
                </c:pt>
                <c:pt idx="447">
                  <c:v>1.6682499999999998</c:v>
                </c:pt>
                <c:pt idx="448">
                  <c:v>1.6712500000000001</c:v>
                </c:pt>
                <c:pt idx="449">
                  <c:v>1.6822499999999998</c:v>
                </c:pt>
                <c:pt idx="450">
                  <c:v>1.6922499999999996</c:v>
                </c:pt>
                <c:pt idx="451">
                  <c:v>1.7017499999999999</c:v>
                </c:pt>
                <c:pt idx="452">
                  <c:v>1.7115000000000002</c:v>
                </c:pt>
                <c:pt idx="453">
                  <c:v>1.7187499999999996</c:v>
                </c:pt>
                <c:pt idx="454">
                  <c:v>1.7229999999999996</c:v>
                </c:pt>
                <c:pt idx="455">
                  <c:v>1.7292499999999997</c:v>
                </c:pt>
                <c:pt idx="456">
                  <c:v>1.7344999999999999</c:v>
                </c:pt>
                <c:pt idx="457">
                  <c:v>1.7397499999999997</c:v>
                </c:pt>
                <c:pt idx="458">
                  <c:v>1.7440000000000002</c:v>
                </c:pt>
                <c:pt idx="459">
                  <c:v>1.75275</c:v>
                </c:pt>
                <c:pt idx="460">
                  <c:v>1.7605000000000004</c:v>
                </c:pt>
                <c:pt idx="461">
                  <c:v>1.76925</c:v>
                </c:pt>
                <c:pt idx="462">
                  <c:v>1.7742499999999999</c:v>
                </c:pt>
                <c:pt idx="463">
                  <c:v>1.778</c:v>
                </c:pt>
                <c:pt idx="464">
                  <c:v>1.7785</c:v>
                </c:pt>
                <c:pt idx="465">
                  <c:v>1.7812500000000004</c:v>
                </c:pt>
                <c:pt idx="466">
                  <c:v>1.7825000000000002</c:v>
                </c:pt>
                <c:pt idx="467">
                  <c:v>1.7805000000000004</c:v>
                </c:pt>
                <c:pt idx="468">
                  <c:v>1.7735000000000003</c:v>
                </c:pt>
                <c:pt idx="469">
                  <c:v>1.7622500000000003</c:v>
                </c:pt>
                <c:pt idx="470">
                  <c:v>1.75125</c:v>
                </c:pt>
                <c:pt idx="471">
                  <c:v>1.7394999999999996</c:v>
                </c:pt>
                <c:pt idx="472">
                  <c:v>1.7287499999999998</c:v>
                </c:pt>
                <c:pt idx="473">
                  <c:v>1.716</c:v>
                </c:pt>
                <c:pt idx="474">
                  <c:v>1.7034999999999996</c:v>
                </c:pt>
                <c:pt idx="475">
                  <c:v>1.6902499999999996</c:v>
                </c:pt>
                <c:pt idx="476">
                  <c:v>1.6787500000000002</c:v>
                </c:pt>
                <c:pt idx="477">
                  <c:v>1.6612500000000001</c:v>
                </c:pt>
                <c:pt idx="478">
                  <c:v>1.64175</c:v>
                </c:pt>
                <c:pt idx="479">
                  <c:v>1.6195000000000004</c:v>
                </c:pt>
                <c:pt idx="480">
                  <c:v>1.6010000000000002</c:v>
                </c:pt>
                <c:pt idx="481">
                  <c:v>1.585</c:v>
                </c:pt>
                <c:pt idx="482">
                  <c:v>1.5665</c:v>
                </c:pt>
                <c:pt idx="483">
                  <c:v>1.5472500000000002</c:v>
                </c:pt>
                <c:pt idx="484">
                  <c:v>1.5334999999999996</c:v>
                </c:pt>
                <c:pt idx="485">
                  <c:v>1.5157499999999997</c:v>
                </c:pt>
                <c:pt idx="486">
                  <c:v>1.4974999999999998</c:v>
                </c:pt>
                <c:pt idx="487">
                  <c:v>1.4834999999999998</c:v>
                </c:pt>
                <c:pt idx="488">
                  <c:v>1.472</c:v>
                </c:pt>
                <c:pt idx="489">
                  <c:v>1.4584999999999999</c:v>
                </c:pt>
                <c:pt idx="490">
                  <c:v>1.4449999999999996</c:v>
                </c:pt>
                <c:pt idx="491">
                  <c:v>1.4312499999999999</c:v>
                </c:pt>
                <c:pt idx="492">
                  <c:v>1.4172500000000001</c:v>
                </c:pt>
                <c:pt idx="493">
                  <c:v>1.4007499999999999</c:v>
                </c:pt>
                <c:pt idx="494">
                  <c:v>1.3879999999999999</c:v>
                </c:pt>
                <c:pt idx="495">
                  <c:v>1.3779999999999999</c:v>
                </c:pt>
                <c:pt idx="496">
                  <c:v>1.3672499999999999</c:v>
                </c:pt>
                <c:pt idx="497">
                  <c:v>1.3644999999999998</c:v>
                </c:pt>
                <c:pt idx="498">
                  <c:v>1.3659999999999999</c:v>
                </c:pt>
                <c:pt idx="499">
                  <c:v>1.3724999999999998</c:v>
                </c:pt>
                <c:pt idx="500">
                  <c:v>1.3772499999999999</c:v>
                </c:pt>
                <c:pt idx="501">
                  <c:v>1.379</c:v>
                </c:pt>
                <c:pt idx="502">
                  <c:v>1.3809999999999998</c:v>
                </c:pt>
                <c:pt idx="503">
                  <c:v>1.3844999999999996</c:v>
                </c:pt>
                <c:pt idx="504">
                  <c:v>1.3847499999999997</c:v>
                </c:pt>
                <c:pt idx="505">
                  <c:v>1.3887499999999997</c:v>
                </c:pt>
                <c:pt idx="506">
                  <c:v>1.3949999999999998</c:v>
                </c:pt>
                <c:pt idx="507">
                  <c:v>1.40025</c:v>
                </c:pt>
                <c:pt idx="508">
                  <c:v>1.4062499999999998</c:v>
                </c:pt>
                <c:pt idx="509">
                  <c:v>1.4129999999999998</c:v>
                </c:pt>
                <c:pt idx="510">
                  <c:v>1.4209999999999998</c:v>
                </c:pt>
                <c:pt idx="511">
                  <c:v>1.429</c:v>
                </c:pt>
                <c:pt idx="512">
                  <c:v>1.4345000000000001</c:v>
                </c:pt>
                <c:pt idx="513">
                  <c:v>1.4432499999999999</c:v>
                </c:pt>
                <c:pt idx="514">
                  <c:v>1.4467499999999998</c:v>
                </c:pt>
                <c:pt idx="515">
                  <c:v>1.4472499999999999</c:v>
                </c:pt>
                <c:pt idx="516">
                  <c:v>1.4497499999999999</c:v>
                </c:pt>
                <c:pt idx="517">
                  <c:v>1.45225</c:v>
                </c:pt>
                <c:pt idx="518">
                  <c:v>1.4554999999999998</c:v>
                </c:pt>
                <c:pt idx="519">
                  <c:v>1.4529999999999998</c:v>
                </c:pt>
                <c:pt idx="520">
                  <c:v>1.4490000000000001</c:v>
                </c:pt>
                <c:pt idx="521">
                  <c:v>1.4454999999999998</c:v>
                </c:pt>
                <c:pt idx="522">
                  <c:v>1.4434999999999998</c:v>
                </c:pt>
                <c:pt idx="523">
                  <c:v>1.4437500000000001</c:v>
                </c:pt>
                <c:pt idx="524">
                  <c:v>1.4457500000000001</c:v>
                </c:pt>
                <c:pt idx="525">
                  <c:v>1.4447500000000002</c:v>
                </c:pt>
                <c:pt idx="526">
                  <c:v>1.4447500000000004</c:v>
                </c:pt>
                <c:pt idx="527">
                  <c:v>1.4452500000000001</c:v>
                </c:pt>
                <c:pt idx="528">
                  <c:v>1.4467500000000002</c:v>
                </c:pt>
                <c:pt idx="529">
                  <c:v>1.4480000000000002</c:v>
                </c:pt>
                <c:pt idx="530">
                  <c:v>1.4497500000000003</c:v>
                </c:pt>
                <c:pt idx="531">
                  <c:v>1.456</c:v>
                </c:pt>
                <c:pt idx="532">
                  <c:v>1.46275</c:v>
                </c:pt>
                <c:pt idx="533">
                  <c:v>1.4697499999999999</c:v>
                </c:pt>
                <c:pt idx="534">
                  <c:v>1.4769999999999999</c:v>
                </c:pt>
                <c:pt idx="535">
                  <c:v>1.4849999999999999</c:v>
                </c:pt>
                <c:pt idx="536">
                  <c:v>1.4884999999999997</c:v>
                </c:pt>
                <c:pt idx="537">
                  <c:v>1.4907499999999998</c:v>
                </c:pt>
                <c:pt idx="538">
                  <c:v>1.4924999999999999</c:v>
                </c:pt>
                <c:pt idx="539">
                  <c:v>1.4949999999999997</c:v>
                </c:pt>
                <c:pt idx="540">
                  <c:v>1.4982499999999996</c:v>
                </c:pt>
                <c:pt idx="541">
                  <c:v>1.4979999999999996</c:v>
                </c:pt>
                <c:pt idx="542">
                  <c:v>1.4994999999999996</c:v>
                </c:pt>
                <c:pt idx="543">
                  <c:v>1.4982499999999994</c:v>
                </c:pt>
                <c:pt idx="544">
                  <c:v>1.4954999999999996</c:v>
                </c:pt>
                <c:pt idx="545">
                  <c:v>1.4999999999999998</c:v>
                </c:pt>
                <c:pt idx="546">
                  <c:v>1.5044999999999999</c:v>
                </c:pt>
                <c:pt idx="547">
                  <c:v>1.5085000000000002</c:v>
                </c:pt>
                <c:pt idx="548">
                  <c:v>1.5122499999999999</c:v>
                </c:pt>
                <c:pt idx="549">
                  <c:v>1.5155000000000003</c:v>
                </c:pt>
                <c:pt idx="550">
                  <c:v>1.5177500000000002</c:v>
                </c:pt>
                <c:pt idx="551">
                  <c:v>1.5169999999999999</c:v>
                </c:pt>
                <c:pt idx="552">
                  <c:v>1.5162500000000001</c:v>
                </c:pt>
                <c:pt idx="553">
                  <c:v>1.5142500000000001</c:v>
                </c:pt>
                <c:pt idx="554">
                  <c:v>1.5142500000000001</c:v>
                </c:pt>
                <c:pt idx="555">
                  <c:v>1.51275</c:v>
                </c:pt>
                <c:pt idx="556">
                  <c:v>1.5145000000000002</c:v>
                </c:pt>
                <c:pt idx="557">
                  <c:v>1.5162499999999999</c:v>
                </c:pt>
                <c:pt idx="558">
                  <c:v>1.5169999999999999</c:v>
                </c:pt>
                <c:pt idx="559">
                  <c:v>1.5185</c:v>
                </c:pt>
                <c:pt idx="560">
                  <c:v>1.5185</c:v>
                </c:pt>
                <c:pt idx="561">
                  <c:v>1.522</c:v>
                </c:pt>
                <c:pt idx="562">
                  <c:v>1.524</c:v>
                </c:pt>
                <c:pt idx="563">
                  <c:v>1.52525</c:v>
                </c:pt>
                <c:pt idx="564">
                  <c:v>1.528</c:v>
                </c:pt>
                <c:pt idx="565">
                  <c:v>1.5257499999999999</c:v>
                </c:pt>
                <c:pt idx="566">
                  <c:v>1.5225</c:v>
                </c:pt>
                <c:pt idx="567">
                  <c:v>1.5177499999999999</c:v>
                </c:pt>
                <c:pt idx="568">
                  <c:v>1.5137500000000002</c:v>
                </c:pt>
                <c:pt idx="569">
                  <c:v>1.5092500000000002</c:v>
                </c:pt>
                <c:pt idx="570">
                  <c:v>1.50525</c:v>
                </c:pt>
                <c:pt idx="571">
                  <c:v>1.5015000000000001</c:v>
                </c:pt>
                <c:pt idx="572">
                  <c:v>1.4975000000000001</c:v>
                </c:pt>
                <c:pt idx="573">
                  <c:v>1.4914999999999998</c:v>
                </c:pt>
                <c:pt idx="574">
                  <c:v>1.4855</c:v>
                </c:pt>
                <c:pt idx="575">
                  <c:v>1.48275</c:v>
                </c:pt>
                <c:pt idx="576">
                  <c:v>1.4810000000000001</c:v>
                </c:pt>
                <c:pt idx="577">
                  <c:v>1.47925</c:v>
                </c:pt>
                <c:pt idx="578">
                  <c:v>1.4792499999999997</c:v>
                </c:pt>
                <c:pt idx="579">
                  <c:v>1.4799999999999998</c:v>
                </c:pt>
                <c:pt idx="580">
                  <c:v>1.482</c:v>
                </c:pt>
                <c:pt idx="581">
                  <c:v>1.48125</c:v>
                </c:pt>
                <c:pt idx="582">
                  <c:v>1.4877499999999999</c:v>
                </c:pt>
                <c:pt idx="583">
                  <c:v>1.494</c:v>
                </c:pt>
                <c:pt idx="584">
                  <c:v>1.50125</c:v>
                </c:pt>
                <c:pt idx="585">
                  <c:v>1.508</c:v>
                </c:pt>
                <c:pt idx="586">
                  <c:v>1.5175000000000003</c:v>
                </c:pt>
                <c:pt idx="587">
                  <c:v>1.5292500000000002</c:v>
                </c:pt>
                <c:pt idx="588">
                  <c:v>1.5405000000000002</c:v>
                </c:pt>
                <c:pt idx="589">
                  <c:v>1.5530000000000002</c:v>
                </c:pt>
                <c:pt idx="590">
                  <c:v>1.5634999999999999</c:v>
                </c:pt>
                <c:pt idx="591">
                  <c:v>1.57325</c:v>
                </c:pt>
                <c:pt idx="592">
                  <c:v>1.5842499999999999</c:v>
                </c:pt>
                <c:pt idx="593">
                  <c:v>1.5954999999999999</c:v>
                </c:pt>
                <c:pt idx="594">
                  <c:v>1.6052499999999998</c:v>
                </c:pt>
                <c:pt idx="595">
                  <c:v>1.6099999999999999</c:v>
                </c:pt>
                <c:pt idx="596">
                  <c:v>1.6127499999999997</c:v>
                </c:pt>
                <c:pt idx="597">
                  <c:v>1.6162500000000002</c:v>
                </c:pt>
                <c:pt idx="598">
                  <c:v>1.6179999999999999</c:v>
                </c:pt>
                <c:pt idx="599">
                  <c:v>1.6197499999999998</c:v>
                </c:pt>
                <c:pt idx="600">
                  <c:v>1.6217499999999998</c:v>
                </c:pt>
                <c:pt idx="601">
                  <c:v>1.6279999999999997</c:v>
                </c:pt>
                <c:pt idx="602">
                  <c:v>1.6289999999999996</c:v>
                </c:pt>
                <c:pt idx="603">
                  <c:v>1.6299999999999997</c:v>
                </c:pt>
                <c:pt idx="604">
                  <c:v>1.60625</c:v>
                </c:pt>
                <c:pt idx="605">
                  <c:v>1.58325</c:v>
                </c:pt>
                <c:pt idx="606">
                  <c:v>1.55725</c:v>
                </c:pt>
                <c:pt idx="607">
                  <c:v>1.5262500000000001</c:v>
                </c:pt>
                <c:pt idx="608">
                  <c:v>1.49275</c:v>
                </c:pt>
                <c:pt idx="609">
                  <c:v>1.4580000000000002</c:v>
                </c:pt>
                <c:pt idx="610">
                  <c:v>1.4257500000000003</c:v>
                </c:pt>
                <c:pt idx="611">
                  <c:v>1.3955000000000002</c:v>
                </c:pt>
                <c:pt idx="612">
                  <c:v>1.3652500000000003</c:v>
                </c:pt>
                <c:pt idx="613">
                  <c:v>1.339</c:v>
                </c:pt>
                <c:pt idx="614">
                  <c:v>1.3155000000000001</c:v>
                </c:pt>
                <c:pt idx="615">
                  <c:v>1.2945</c:v>
                </c:pt>
                <c:pt idx="616">
                  <c:v>1.274</c:v>
                </c:pt>
                <c:pt idx="617">
                  <c:v>1.2544999999999997</c:v>
                </c:pt>
                <c:pt idx="618">
                  <c:v>1.23875</c:v>
                </c:pt>
                <c:pt idx="619">
                  <c:v>1.2217499999999999</c:v>
                </c:pt>
                <c:pt idx="620">
                  <c:v>1.2055</c:v>
                </c:pt>
                <c:pt idx="621">
                  <c:v>1.1872500000000001</c:v>
                </c:pt>
                <c:pt idx="622">
                  <c:v>1.1672500000000001</c:v>
                </c:pt>
                <c:pt idx="623">
                  <c:v>1.1502500000000002</c:v>
                </c:pt>
                <c:pt idx="624">
                  <c:v>1.1577500000000003</c:v>
                </c:pt>
                <c:pt idx="625">
                  <c:v>1.1680000000000001</c:v>
                </c:pt>
                <c:pt idx="626">
                  <c:v>1.1760000000000002</c:v>
                </c:pt>
                <c:pt idx="627">
                  <c:v>1.1867500000000002</c:v>
                </c:pt>
                <c:pt idx="628">
                  <c:v>1.2007500000000002</c:v>
                </c:pt>
                <c:pt idx="629">
                  <c:v>1.2165000000000004</c:v>
                </c:pt>
                <c:pt idx="630">
                  <c:v>1.23125</c:v>
                </c:pt>
                <c:pt idx="631">
                  <c:v>1.2435000000000003</c:v>
                </c:pt>
                <c:pt idx="632">
                  <c:v>1.2544999999999999</c:v>
                </c:pt>
                <c:pt idx="633">
                  <c:v>1.2637499999999999</c:v>
                </c:pt>
                <c:pt idx="634">
                  <c:v>1.27125</c:v>
                </c:pt>
                <c:pt idx="635">
                  <c:v>1.2785</c:v>
                </c:pt>
                <c:pt idx="636">
                  <c:v>1.2870000000000001</c:v>
                </c:pt>
                <c:pt idx="637">
                  <c:v>1.29325</c:v>
                </c:pt>
                <c:pt idx="638">
                  <c:v>1.2970000000000002</c:v>
                </c:pt>
                <c:pt idx="639">
                  <c:v>1.29975</c:v>
                </c:pt>
                <c:pt idx="640">
                  <c:v>1.30175</c:v>
                </c:pt>
                <c:pt idx="641">
                  <c:v>1.3025000000000002</c:v>
                </c:pt>
                <c:pt idx="642">
                  <c:v>1.3047500000000003</c:v>
                </c:pt>
                <c:pt idx="643">
                  <c:v>1.3062500000000001</c:v>
                </c:pt>
                <c:pt idx="644">
                  <c:v>1.3047499999999999</c:v>
                </c:pt>
                <c:pt idx="645">
                  <c:v>1.2992500000000002</c:v>
                </c:pt>
                <c:pt idx="646">
                  <c:v>1.2934999999999999</c:v>
                </c:pt>
                <c:pt idx="647">
                  <c:v>1.2857499999999999</c:v>
                </c:pt>
                <c:pt idx="648">
                  <c:v>1.2789999999999999</c:v>
                </c:pt>
                <c:pt idx="649">
                  <c:v>1.2725</c:v>
                </c:pt>
                <c:pt idx="650">
                  <c:v>1.2674999999999998</c:v>
                </c:pt>
                <c:pt idx="651">
                  <c:v>1.2605</c:v>
                </c:pt>
                <c:pt idx="652">
                  <c:v>1.2542500000000001</c:v>
                </c:pt>
                <c:pt idx="653">
                  <c:v>1.24725</c:v>
                </c:pt>
                <c:pt idx="654">
                  <c:v>1.2412500000000002</c:v>
                </c:pt>
                <c:pt idx="655">
                  <c:v>1.2349999999999999</c:v>
                </c:pt>
                <c:pt idx="656">
                  <c:v>1.2284999999999999</c:v>
                </c:pt>
                <c:pt idx="657">
                  <c:v>1.2224999999999999</c:v>
                </c:pt>
                <c:pt idx="658">
                  <c:v>1.2155</c:v>
                </c:pt>
                <c:pt idx="659">
                  <c:v>1.2097500000000001</c:v>
                </c:pt>
                <c:pt idx="660">
                  <c:v>1.2017500000000001</c:v>
                </c:pt>
                <c:pt idx="661">
                  <c:v>1.1937500000000003</c:v>
                </c:pt>
                <c:pt idx="662">
                  <c:v>1.1850000000000003</c:v>
                </c:pt>
                <c:pt idx="663">
                  <c:v>1.1747500000000002</c:v>
                </c:pt>
                <c:pt idx="664">
                  <c:v>1.1672500000000006</c:v>
                </c:pt>
                <c:pt idx="665">
                  <c:v>1.1602500000000002</c:v>
                </c:pt>
                <c:pt idx="666">
                  <c:v>1.1557500000000001</c:v>
                </c:pt>
                <c:pt idx="667">
                  <c:v>1.1547500000000002</c:v>
                </c:pt>
                <c:pt idx="668">
                  <c:v>1.153</c:v>
                </c:pt>
                <c:pt idx="669">
                  <c:v>1.151</c:v>
                </c:pt>
                <c:pt idx="670">
                  <c:v>1.1477499999999998</c:v>
                </c:pt>
                <c:pt idx="671">
                  <c:v>1.1469999999999998</c:v>
                </c:pt>
                <c:pt idx="672">
                  <c:v>1.1464999999999999</c:v>
                </c:pt>
                <c:pt idx="673">
                  <c:v>1.1467499999999999</c:v>
                </c:pt>
                <c:pt idx="674">
                  <c:v>1.1462499999999998</c:v>
                </c:pt>
                <c:pt idx="675">
                  <c:v>1.1465000000000001</c:v>
                </c:pt>
                <c:pt idx="676">
                  <c:v>1.1467500000000002</c:v>
                </c:pt>
                <c:pt idx="677">
                  <c:v>1.1475</c:v>
                </c:pt>
                <c:pt idx="678">
                  <c:v>1.1462500000000002</c:v>
                </c:pt>
                <c:pt idx="679">
                  <c:v>1.1435</c:v>
                </c:pt>
                <c:pt idx="680">
                  <c:v>1.1455</c:v>
                </c:pt>
                <c:pt idx="681">
                  <c:v>1.1479999999999999</c:v>
                </c:pt>
                <c:pt idx="682">
                  <c:v>1.1494999999999997</c:v>
                </c:pt>
                <c:pt idx="683">
                  <c:v>1.1507499999999999</c:v>
                </c:pt>
                <c:pt idx="684">
                  <c:v>1.1517499999999998</c:v>
                </c:pt>
                <c:pt idx="685">
                  <c:v>1.1522499999999998</c:v>
                </c:pt>
                <c:pt idx="686">
                  <c:v>1.1509999999999998</c:v>
                </c:pt>
                <c:pt idx="687">
                  <c:v>1.1509999999999998</c:v>
                </c:pt>
                <c:pt idx="688">
                  <c:v>1.1480000000000001</c:v>
                </c:pt>
                <c:pt idx="689">
                  <c:v>1.1450000000000002</c:v>
                </c:pt>
                <c:pt idx="690">
                  <c:v>1.1415</c:v>
                </c:pt>
                <c:pt idx="691">
                  <c:v>1.1389999999999998</c:v>
                </c:pt>
                <c:pt idx="692">
                  <c:v>1.1375</c:v>
                </c:pt>
                <c:pt idx="693">
                  <c:v>1.1332500000000001</c:v>
                </c:pt>
                <c:pt idx="694">
                  <c:v>1.1285000000000001</c:v>
                </c:pt>
                <c:pt idx="695">
                  <c:v>1.1262500000000002</c:v>
                </c:pt>
                <c:pt idx="696">
                  <c:v>1.1230000000000002</c:v>
                </c:pt>
                <c:pt idx="697">
                  <c:v>1.1187499999999999</c:v>
                </c:pt>
                <c:pt idx="698">
                  <c:v>1.117</c:v>
                </c:pt>
                <c:pt idx="699">
                  <c:v>1.113</c:v>
                </c:pt>
                <c:pt idx="700">
                  <c:v>1.105</c:v>
                </c:pt>
                <c:pt idx="701">
                  <c:v>1.0989999999999998</c:v>
                </c:pt>
                <c:pt idx="702">
                  <c:v>1.0920000000000001</c:v>
                </c:pt>
                <c:pt idx="703">
                  <c:v>1.0840000000000001</c:v>
                </c:pt>
                <c:pt idx="704">
                  <c:v>1.075</c:v>
                </c:pt>
                <c:pt idx="705">
                  <c:v>1.0640000000000003</c:v>
                </c:pt>
                <c:pt idx="706">
                  <c:v>1.0547500000000001</c:v>
                </c:pt>
                <c:pt idx="707">
                  <c:v>1.04325</c:v>
                </c:pt>
                <c:pt idx="708">
                  <c:v>1.0337499999999999</c:v>
                </c:pt>
                <c:pt idx="709">
                  <c:v>1.0225</c:v>
                </c:pt>
                <c:pt idx="710">
                  <c:v>1.0115000000000001</c:v>
                </c:pt>
                <c:pt idx="711">
                  <c:v>1.0022499999999999</c:v>
                </c:pt>
                <c:pt idx="712">
                  <c:v>0.98975000000000013</c:v>
                </c:pt>
                <c:pt idx="713">
                  <c:v>0.97800000000000009</c:v>
                </c:pt>
                <c:pt idx="714">
                  <c:v>0.96875000000000022</c:v>
                </c:pt>
                <c:pt idx="715">
                  <c:v>0.95450000000000013</c:v>
                </c:pt>
                <c:pt idx="716">
                  <c:v>0.94075000000000009</c:v>
                </c:pt>
                <c:pt idx="717">
                  <c:v>0.92949999999999999</c:v>
                </c:pt>
                <c:pt idx="718">
                  <c:v>0.91850000000000009</c:v>
                </c:pt>
                <c:pt idx="719">
                  <c:v>0.91074999999999995</c:v>
                </c:pt>
                <c:pt idx="720">
                  <c:v>0.90374999999999983</c:v>
                </c:pt>
                <c:pt idx="721">
                  <c:v>0.89575000000000016</c:v>
                </c:pt>
                <c:pt idx="722">
                  <c:v>0.88775000000000015</c:v>
                </c:pt>
                <c:pt idx="723">
                  <c:v>0.88275000000000026</c:v>
                </c:pt>
                <c:pt idx="724">
                  <c:v>0.87725000000000009</c:v>
                </c:pt>
                <c:pt idx="725">
                  <c:v>0.875</c:v>
                </c:pt>
                <c:pt idx="726">
                  <c:v>0.87299999999999989</c:v>
                </c:pt>
                <c:pt idx="727">
                  <c:v>0.87000000000000011</c:v>
                </c:pt>
                <c:pt idx="728">
                  <c:v>0.86799999999999999</c:v>
                </c:pt>
                <c:pt idx="729">
                  <c:v>0.86624999999999974</c:v>
                </c:pt>
                <c:pt idx="730">
                  <c:v>0.8637499999999998</c:v>
                </c:pt>
                <c:pt idx="731">
                  <c:v>0.85824999999999974</c:v>
                </c:pt>
                <c:pt idx="732">
                  <c:v>0.85599999999999965</c:v>
                </c:pt>
                <c:pt idx="733">
                  <c:v>0.85424999999999984</c:v>
                </c:pt>
                <c:pt idx="734">
                  <c:v>0.85024999999999973</c:v>
                </c:pt>
                <c:pt idx="735">
                  <c:v>0.84909999999999997</c:v>
                </c:pt>
                <c:pt idx="736">
                  <c:v>0.84759999999999991</c:v>
                </c:pt>
                <c:pt idx="737">
                  <c:v>0.84360000000000002</c:v>
                </c:pt>
                <c:pt idx="738">
                  <c:v>0.83860000000000012</c:v>
                </c:pt>
                <c:pt idx="739">
                  <c:v>0.83384999999999998</c:v>
                </c:pt>
                <c:pt idx="740">
                  <c:v>0.83260000000000001</c:v>
                </c:pt>
                <c:pt idx="741">
                  <c:v>0.82985000000000009</c:v>
                </c:pt>
                <c:pt idx="742">
                  <c:v>0.82760000000000011</c:v>
                </c:pt>
                <c:pt idx="743">
                  <c:v>0.82610000000000006</c:v>
                </c:pt>
                <c:pt idx="744">
                  <c:v>0.82459999999999989</c:v>
                </c:pt>
                <c:pt idx="745">
                  <c:v>0.82234999999999991</c:v>
                </c:pt>
                <c:pt idx="746">
                  <c:v>0.82010000000000005</c:v>
                </c:pt>
                <c:pt idx="747">
                  <c:v>0.82135000000000002</c:v>
                </c:pt>
                <c:pt idx="748">
                  <c:v>0.82284999999999986</c:v>
                </c:pt>
                <c:pt idx="749">
                  <c:v>0.82584999999999997</c:v>
                </c:pt>
                <c:pt idx="750">
                  <c:v>0.83134999999999992</c:v>
                </c:pt>
                <c:pt idx="751">
                  <c:v>0.83560000000000001</c:v>
                </c:pt>
                <c:pt idx="752">
                  <c:v>0.84009999999999996</c:v>
                </c:pt>
                <c:pt idx="753">
                  <c:v>0.84484999999999988</c:v>
                </c:pt>
                <c:pt idx="754">
                  <c:v>0.84984999999999999</c:v>
                </c:pt>
                <c:pt idx="755">
                  <c:v>0.8567499999999999</c:v>
                </c:pt>
                <c:pt idx="756">
                  <c:v>0.86349999999999993</c:v>
                </c:pt>
                <c:pt idx="757">
                  <c:v>0.87099999999999989</c:v>
                </c:pt>
                <c:pt idx="758">
                  <c:v>0.87850000000000006</c:v>
                </c:pt>
                <c:pt idx="759">
                  <c:v>0.88824999999999998</c:v>
                </c:pt>
                <c:pt idx="760">
                  <c:v>0.89474999999999982</c:v>
                </c:pt>
                <c:pt idx="761">
                  <c:v>0.9029999999999998</c:v>
                </c:pt>
                <c:pt idx="762">
                  <c:v>0.91174999999999995</c:v>
                </c:pt>
                <c:pt idx="763">
                  <c:v>0.9192499999999999</c:v>
                </c:pt>
                <c:pt idx="764">
                  <c:v>0.92724999999999991</c:v>
                </c:pt>
                <c:pt idx="765">
                  <c:v>0.93525000000000014</c:v>
                </c:pt>
                <c:pt idx="766">
                  <c:v>0.94350000000000001</c:v>
                </c:pt>
                <c:pt idx="767">
                  <c:v>0.94775000000000009</c:v>
                </c:pt>
                <c:pt idx="768">
                  <c:v>0.95225000000000026</c:v>
                </c:pt>
                <c:pt idx="769">
                  <c:v>0.95650000000000013</c:v>
                </c:pt>
                <c:pt idx="770">
                  <c:v>0.95874999999999999</c:v>
                </c:pt>
                <c:pt idx="771">
                  <c:v>0.96300000000000008</c:v>
                </c:pt>
                <c:pt idx="772">
                  <c:v>0.96610000000000018</c:v>
                </c:pt>
                <c:pt idx="773">
                  <c:v>0.96835000000000004</c:v>
                </c:pt>
                <c:pt idx="774">
                  <c:v>0.97235000000000016</c:v>
                </c:pt>
                <c:pt idx="775">
                  <c:v>0.97385000000000022</c:v>
                </c:pt>
                <c:pt idx="776">
                  <c:v>0.97610000000000008</c:v>
                </c:pt>
                <c:pt idx="777">
                  <c:v>0.97809999999999986</c:v>
                </c:pt>
                <c:pt idx="778">
                  <c:v>0.98334999999999972</c:v>
                </c:pt>
                <c:pt idx="779">
                  <c:v>0.98509999999999986</c:v>
                </c:pt>
                <c:pt idx="780">
                  <c:v>0.98659999999999992</c:v>
                </c:pt>
                <c:pt idx="781">
                  <c:v>0.98710000000000009</c:v>
                </c:pt>
                <c:pt idx="782">
                  <c:v>0.98834999999999995</c:v>
                </c:pt>
                <c:pt idx="783">
                  <c:v>0.98785000000000012</c:v>
                </c:pt>
                <c:pt idx="784">
                  <c:v>0.98834999999999995</c:v>
                </c:pt>
                <c:pt idx="785">
                  <c:v>0.98809999999999998</c:v>
                </c:pt>
                <c:pt idx="786">
                  <c:v>0.98909999999999998</c:v>
                </c:pt>
                <c:pt idx="787">
                  <c:v>0.99260000000000004</c:v>
                </c:pt>
                <c:pt idx="788">
                  <c:v>0.99760000000000026</c:v>
                </c:pt>
                <c:pt idx="789">
                  <c:v>1.0018500000000001</c:v>
                </c:pt>
                <c:pt idx="790">
                  <c:v>1.0018500000000004</c:v>
                </c:pt>
                <c:pt idx="791">
                  <c:v>1.0023500000000001</c:v>
                </c:pt>
                <c:pt idx="792">
                  <c:v>1.00525</c:v>
                </c:pt>
                <c:pt idx="793">
                  <c:v>1.00725</c:v>
                </c:pt>
                <c:pt idx="794">
                  <c:v>1.0057500000000001</c:v>
                </c:pt>
                <c:pt idx="795">
                  <c:v>1.0012500000000002</c:v>
                </c:pt>
                <c:pt idx="796">
                  <c:v>0.99700000000000022</c:v>
                </c:pt>
                <c:pt idx="797">
                  <c:v>0.99375000000000013</c:v>
                </c:pt>
                <c:pt idx="798">
                  <c:v>0.98775000000000035</c:v>
                </c:pt>
                <c:pt idx="799">
                  <c:v>0.98800000000000021</c:v>
                </c:pt>
                <c:pt idx="800">
                  <c:v>0.98725000000000007</c:v>
                </c:pt>
                <c:pt idx="801">
                  <c:v>0.98699999999999988</c:v>
                </c:pt>
                <c:pt idx="802">
                  <c:v>0.98725000000000018</c:v>
                </c:pt>
                <c:pt idx="803">
                  <c:v>0.98925000000000018</c:v>
                </c:pt>
                <c:pt idx="804">
                  <c:v>0.9912500000000003</c:v>
                </c:pt>
                <c:pt idx="805">
                  <c:v>0.99325000000000008</c:v>
                </c:pt>
                <c:pt idx="806">
                  <c:v>0.99350000000000005</c:v>
                </c:pt>
                <c:pt idx="807">
                  <c:v>0.99124999999999996</c:v>
                </c:pt>
                <c:pt idx="808">
                  <c:v>0.98624999999999974</c:v>
                </c:pt>
                <c:pt idx="809">
                  <c:v>0.98099999999999965</c:v>
                </c:pt>
                <c:pt idx="810">
                  <c:v>0.97959999999999958</c:v>
                </c:pt>
                <c:pt idx="811">
                  <c:v>0.9773499999999995</c:v>
                </c:pt>
                <c:pt idx="812">
                  <c:v>0.97059999999999991</c:v>
                </c:pt>
                <c:pt idx="813">
                  <c:v>0.96584999999999988</c:v>
                </c:pt>
                <c:pt idx="814">
                  <c:v>0.96259999999999979</c:v>
                </c:pt>
                <c:pt idx="815">
                  <c:v>0.96310000000000007</c:v>
                </c:pt>
                <c:pt idx="816">
                  <c:v>0.96184999999999987</c:v>
                </c:pt>
                <c:pt idx="817">
                  <c:v>0.96160000000000001</c:v>
                </c:pt>
                <c:pt idx="818">
                  <c:v>0.96135000000000004</c:v>
                </c:pt>
                <c:pt idx="819">
                  <c:v>0.95585000000000009</c:v>
                </c:pt>
                <c:pt idx="820">
                  <c:v>0.95185000000000008</c:v>
                </c:pt>
                <c:pt idx="821">
                  <c:v>0.94760000000000011</c:v>
                </c:pt>
                <c:pt idx="822">
                  <c:v>0.94159999999999988</c:v>
                </c:pt>
                <c:pt idx="823">
                  <c:v>0.93634999999999979</c:v>
                </c:pt>
                <c:pt idx="824">
                  <c:v>0.92935000000000001</c:v>
                </c:pt>
                <c:pt idx="825">
                  <c:v>0.92385000000000006</c:v>
                </c:pt>
                <c:pt idx="826">
                  <c:v>0.91859999999999997</c:v>
                </c:pt>
                <c:pt idx="827">
                  <c:v>0.91410000000000002</c:v>
                </c:pt>
                <c:pt idx="828">
                  <c:v>0.91134999999999999</c:v>
                </c:pt>
                <c:pt idx="829">
                  <c:v>0.90809999999999991</c:v>
                </c:pt>
                <c:pt idx="830">
                  <c:v>0.90449999999999986</c:v>
                </c:pt>
                <c:pt idx="831">
                  <c:v>0.90100000000000002</c:v>
                </c:pt>
                <c:pt idx="832">
                  <c:v>0.90075000000000016</c:v>
                </c:pt>
                <c:pt idx="833">
                  <c:v>0.90100000000000013</c:v>
                </c:pt>
                <c:pt idx="834">
                  <c:v>0.9</c:v>
                </c:pt>
                <c:pt idx="835">
                  <c:v>0.89875000000000005</c:v>
                </c:pt>
                <c:pt idx="836">
                  <c:v>0.90024999999999999</c:v>
                </c:pt>
                <c:pt idx="837">
                  <c:v>0.89875000000000027</c:v>
                </c:pt>
                <c:pt idx="838">
                  <c:v>0.89624999999999999</c:v>
                </c:pt>
                <c:pt idx="839">
                  <c:v>0.89474999999999993</c:v>
                </c:pt>
                <c:pt idx="840">
                  <c:v>0.89375000000000016</c:v>
                </c:pt>
                <c:pt idx="841">
                  <c:v>0.8912500000000001</c:v>
                </c:pt>
                <c:pt idx="842">
                  <c:v>0.88925000000000021</c:v>
                </c:pt>
                <c:pt idx="843">
                  <c:v>0.88575000000000004</c:v>
                </c:pt>
                <c:pt idx="844">
                  <c:v>0.88249999999999995</c:v>
                </c:pt>
                <c:pt idx="845">
                  <c:v>0.87750000000000006</c:v>
                </c:pt>
                <c:pt idx="846">
                  <c:v>0.87399999999999989</c:v>
                </c:pt>
                <c:pt idx="847">
                  <c:v>0.87074999999999991</c:v>
                </c:pt>
                <c:pt idx="848">
                  <c:v>0.86475000000000013</c:v>
                </c:pt>
                <c:pt idx="849">
                  <c:v>0.85875000000000024</c:v>
                </c:pt>
                <c:pt idx="850">
                  <c:v>0.85250000000000004</c:v>
                </c:pt>
                <c:pt idx="851">
                  <c:v>0.84650000000000003</c:v>
                </c:pt>
                <c:pt idx="852">
                  <c:v>0.83900000000000008</c:v>
                </c:pt>
                <c:pt idx="853">
                  <c:v>0.83200000000000007</c:v>
                </c:pt>
                <c:pt idx="854">
                  <c:v>0.82674999999999998</c:v>
                </c:pt>
                <c:pt idx="855">
                  <c:v>0.82199999999999984</c:v>
                </c:pt>
                <c:pt idx="856">
                  <c:v>0.81574999999999986</c:v>
                </c:pt>
                <c:pt idx="857">
                  <c:v>0.81224999999999992</c:v>
                </c:pt>
                <c:pt idx="858">
                  <c:v>0.81099999999999994</c:v>
                </c:pt>
                <c:pt idx="859">
                  <c:v>0.8115</c:v>
                </c:pt>
                <c:pt idx="860">
                  <c:v>0.81125000000000003</c:v>
                </c:pt>
                <c:pt idx="861">
                  <c:v>0.81199999999999994</c:v>
                </c:pt>
                <c:pt idx="862">
                  <c:v>0.81300000000000006</c:v>
                </c:pt>
                <c:pt idx="863">
                  <c:v>0.8135</c:v>
                </c:pt>
                <c:pt idx="864">
                  <c:v>0.81549999999999989</c:v>
                </c:pt>
                <c:pt idx="865">
                  <c:v>0.81774999999999998</c:v>
                </c:pt>
                <c:pt idx="866">
                  <c:v>0.81900000000000017</c:v>
                </c:pt>
                <c:pt idx="867">
                  <c:v>0.82100000000000006</c:v>
                </c:pt>
                <c:pt idx="868">
                  <c:v>0.82275000000000009</c:v>
                </c:pt>
                <c:pt idx="869">
                  <c:v>0.82550000000000012</c:v>
                </c:pt>
                <c:pt idx="870">
                  <c:v>0.83025000000000004</c:v>
                </c:pt>
                <c:pt idx="871">
                  <c:v>0.83349999999999991</c:v>
                </c:pt>
                <c:pt idx="872">
                  <c:v>0.83750000000000002</c:v>
                </c:pt>
                <c:pt idx="873">
                  <c:v>0.84000000000000008</c:v>
                </c:pt>
                <c:pt idx="874">
                  <c:v>0.84150000000000014</c:v>
                </c:pt>
                <c:pt idx="875">
                  <c:v>0.84000000000000008</c:v>
                </c:pt>
                <c:pt idx="876">
                  <c:v>0.83725000000000005</c:v>
                </c:pt>
                <c:pt idx="877">
                  <c:v>0.83000000000000007</c:v>
                </c:pt>
                <c:pt idx="878">
                  <c:v>0.82299999999999984</c:v>
                </c:pt>
                <c:pt idx="879">
                  <c:v>0.81625000000000014</c:v>
                </c:pt>
                <c:pt idx="880">
                  <c:v>0.81200000000000006</c:v>
                </c:pt>
                <c:pt idx="881">
                  <c:v>0.80800000000000005</c:v>
                </c:pt>
                <c:pt idx="882">
                  <c:v>0.80450000000000021</c:v>
                </c:pt>
                <c:pt idx="883">
                  <c:v>0.79975000000000018</c:v>
                </c:pt>
                <c:pt idx="884">
                  <c:v>0.7955000000000001</c:v>
                </c:pt>
                <c:pt idx="885">
                  <c:v>0.79125000000000012</c:v>
                </c:pt>
                <c:pt idx="886">
                  <c:v>0.78649999999999998</c:v>
                </c:pt>
                <c:pt idx="887">
                  <c:v>0.78199999999999992</c:v>
                </c:pt>
                <c:pt idx="888">
                  <c:v>0.77849999999999997</c:v>
                </c:pt>
                <c:pt idx="889">
                  <c:v>0.77474999999999983</c:v>
                </c:pt>
                <c:pt idx="890">
                  <c:v>0.76974999999999993</c:v>
                </c:pt>
                <c:pt idx="891">
                  <c:v>0.76549999999999985</c:v>
                </c:pt>
                <c:pt idx="892">
                  <c:v>0.76049999999999984</c:v>
                </c:pt>
                <c:pt idx="893">
                  <c:v>0.75649999999999984</c:v>
                </c:pt>
                <c:pt idx="894">
                  <c:v>0.75349999999999995</c:v>
                </c:pt>
                <c:pt idx="895">
                  <c:v>0.75074999999999992</c:v>
                </c:pt>
                <c:pt idx="896">
                  <c:v>0.74924999999999986</c:v>
                </c:pt>
                <c:pt idx="897">
                  <c:v>0.74974999999999992</c:v>
                </c:pt>
                <c:pt idx="898">
                  <c:v>0.74949999999999994</c:v>
                </c:pt>
                <c:pt idx="899">
                  <c:v>0.74649999999999994</c:v>
                </c:pt>
                <c:pt idx="900">
                  <c:v>0.74174999999999991</c:v>
                </c:pt>
                <c:pt idx="901">
                  <c:v>0.73624999999999996</c:v>
                </c:pt>
                <c:pt idx="902">
                  <c:v>0.73</c:v>
                </c:pt>
                <c:pt idx="903">
                  <c:v>0.72575000000000001</c:v>
                </c:pt>
                <c:pt idx="904">
                  <c:v>0.72050000000000014</c:v>
                </c:pt>
                <c:pt idx="905">
                  <c:v>0.71650000000000014</c:v>
                </c:pt>
                <c:pt idx="906">
                  <c:v>0.71375000000000011</c:v>
                </c:pt>
                <c:pt idx="907">
                  <c:v>0.7097500000000001</c:v>
                </c:pt>
                <c:pt idx="908">
                  <c:v>0.70725000000000016</c:v>
                </c:pt>
                <c:pt idx="909">
                  <c:v>0.70600000000000018</c:v>
                </c:pt>
                <c:pt idx="910">
                  <c:v>0.70525000000000004</c:v>
                </c:pt>
                <c:pt idx="911">
                  <c:v>0.70450000000000002</c:v>
                </c:pt>
                <c:pt idx="912">
                  <c:v>0.70599999999999985</c:v>
                </c:pt>
                <c:pt idx="913">
                  <c:v>0.70924999999999994</c:v>
                </c:pt>
                <c:pt idx="914">
                  <c:v>0.7134999999999998</c:v>
                </c:pt>
                <c:pt idx="915">
                  <c:v>0.71999999999999975</c:v>
                </c:pt>
                <c:pt idx="916">
                  <c:v>0.72649999999999981</c:v>
                </c:pt>
                <c:pt idx="917">
                  <c:v>0.73324999999999985</c:v>
                </c:pt>
                <c:pt idx="918">
                  <c:v>0.73924999999999996</c:v>
                </c:pt>
                <c:pt idx="919">
                  <c:v>0.74399999999999999</c:v>
                </c:pt>
                <c:pt idx="920">
                  <c:v>0.74849999999999994</c:v>
                </c:pt>
                <c:pt idx="921">
                  <c:v>0.75349999999999995</c:v>
                </c:pt>
                <c:pt idx="922">
                  <c:v>0.75849999999999995</c:v>
                </c:pt>
                <c:pt idx="923">
                  <c:v>0.76274999999999982</c:v>
                </c:pt>
                <c:pt idx="924">
                  <c:v>0.76600000000000001</c:v>
                </c:pt>
                <c:pt idx="925">
                  <c:v>0.76750000000000007</c:v>
                </c:pt>
                <c:pt idx="926">
                  <c:v>0.76974999999999993</c:v>
                </c:pt>
                <c:pt idx="927">
                  <c:v>0.77224999999999999</c:v>
                </c:pt>
                <c:pt idx="928">
                  <c:v>0.77350000000000008</c:v>
                </c:pt>
                <c:pt idx="929">
                  <c:v>0.77325000000000021</c:v>
                </c:pt>
                <c:pt idx="930">
                  <c:v>0.77350000000000008</c:v>
                </c:pt>
                <c:pt idx="931">
                  <c:v>0.77600000000000002</c:v>
                </c:pt>
                <c:pt idx="932">
                  <c:v>0.77600000000000002</c:v>
                </c:pt>
                <c:pt idx="933">
                  <c:v>0.77524999999999999</c:v>
                </c:pt>
                <c:pt idx="934">
                  <c:v>0.77249999999999996</c:v>
                </c:pt>
                <c:pt idx="935">
                  <c:v>0.76924999999999999</c:v>
                </c:pt>
                <c:pt idx="936">
                  <c:v>0.76574999999999993</c:v>
                </c:pt>
                <c:pt idx="937">
                  <c:v>0.76274999999999982</c:v>
                </c:pt>
                <c:pt idx="938">
                  <c:v>0.75899999999999979</c:v>
                </c:pt>
                <c:pt idx="939">
                  <c:v>0.75599999999999989</c:v>
                </c:pt>
                <c:pt idx="940">
                  <c:v>0.75324999999999986</c:v>
                </c:pt>
                <c:pt idx="941">
                  <c:v>0.75</c:v>
                </c:pt>
                <c:pt idx="942">
                  <c:v>0.74675000000000014</c:v>
                </c:pt>
                <c:pt idx="943">
                  <c:v>0.74425000000000008</c:v>
                </c:pt>
                <c:pt idx="944">
                  <c:v>0.74324999999999997</c:v>
                </c:pt>
                <c:pt idx="945">
                  <c:v>0.74175000000000013</c:v>
                </c:pt>
                <c:pt idx="946">
                  <c:v>0.7370000000000001</c:v>
                </c:pt>
                <c:pt idx="947">
                  <c:v>0.7327499999999999</c:v>
                </c:pt>
                <c:pt idx="948">
                  <c:v>0.72899999999999987</c:v>
                </c:pt>
                <c:pt idx="949">
                  <c:v>0.72575000000000001</c:v>
                </c:pt>
                <c:pt idx="950">
                  <c:v>0.72149999999999992</c:v>
                </c:pt>
                <c:pt idx="951">
                  <c:v>0.71574999999999989</c:v>
                </c:pt>
                <c:pt idx="952">
                  <c:v>0.71049999999999991</c:v>
                </c:pt>
                <c:pt idx="953">
                  <c:v>0.70624999999999993</c:v>
                </c:pt>
                <c:pt idx="954">
                  <c:v>0.70074999999999998</c:v>
                </c:pt>
                <c:pt idx="955">
                  <c:v>0.69574999999999987</c:v>
                </c:pt>
                <c:pt idx="956">
                  <c:v>0.69100000000000006</c:v>
                </c:pt>
                <c:pt idx="957">
                  <c:v>0.68599999999999994</c:v>
                </c:pt>
                <c:pt idx="958">
                  <c:v>0.68275000000000008</c:v>
                </c:pt>
                <c:pt idx="959">
                  <c:v>0.68125000000000002</c:v>
                </c:pt>
                <c:pt idx="960">
                  <c:v>0.6805000000000001</c:v>
                </c:pt>
                <c:pt idx="961">
                  <c:v>0.67949999999999999</c:v>
                </c:pt>
                <c:pt idx="962">
                  <c:v>0.67649999999999999</c:v>
                </c:pt>
                <c:pt idx="963">
                  <c:v>0.67399999999999993</c:v>
                </c:pt>
                <c:pt idx="964">
                  <c:v>0.66799999999999993</c:v>
                </c:pt>
                <c:pt idx="965">
                  <c:v>0.66474999999999995</c:v>
                </c:pt>
                <c:pt idx="966">
                  <c:v>0.66275000000000006</c:v>
                </c:pt>
                <c:pt idx="967">
                  <c:v>0.65975000000000006</c:v>
                </c:pt>
                <c:pt idx="968">
                  <c:v>0.65650000000000008</c:v>
                </c:pt>
                <c:pt idx="969">
                  <c:v>0.65325000000000011</c:v>
                </c:pt>
                <c:pt idx="970">
                  <c:v>0.65025000000000011</c:v>
                </c:pt>
                <c:pt idx="971">
                  <c:v>0.6472500000000001</c:v>
                </c:pt>
                <c:pt idx="972">
                  <c:v>0.64450000000000007</c:v>
                </c:pt>
                <c:pt idx="973">
                  <c:v>0.6392500000000001</c:v>
                </c:pt>
                <c:pt idx="974">
                  <c:v>0.63675000000000004</c:v>
                </c:pt>
                <c:pt idx="975">
                  <c:v>0.63375000000000004</c:v>
                </c:pt>
                <c:pt idx="976">
                  <c:v>0.62874999999999992</c:v>
                </c:pt>
                <c:pt idx="977">
                  <c:v>0.62324999999999986</c:v>
                </c:pt>
                <c:pt idx="978">
                  <c:v>0.61749999999999994</c:v>
                </c:pt>
                <c:pt idx="979">
                  <c:v>0.61099999999999999</c:v>
                </c:pt>
                <c:pt idx="980">
                  <c:v>0.60375000000000001</c:v>
                </c:pt>
                <c:pt idx="981">
                  <c:v>0.59775</c:v>
                </c:pt>
                <c:pt idx="982">
                  <c:v>0.59375</c:v>
                </c:pt>
                <c:pt idx="983">
                  <c:v>0.58949999999999991</c:v>
                </c:pt>
                <c:pt idx="984">
                  <c:v>0.58774999999999999</c:v>
                </c:pt>
                <c:pt idx="985">
                  <c:v>0.58624999999999994</c:v>
                </c:pt>
                <c:pt idx="986">
                  <c:v>0.58474999999999999</c:v>
                </c:pt>
                <c:pt idx="987">
                  <c:v>0.58425000000000005</c:v>
                </c:pt>
                <c:pt idx="988">
                  <c:v>0.58374999999999999</c:v>
                </c:pt>
                <c:pt idx="989">
                  <c:v>0.58225000000000016</c:v>
                </c:pt>
                <c:pt idx="990">
                  <c:v>0.58225000000000005</c:v>
                </c:pt>
                <c:pt idx="991">
                  <c:v>0.58699999999999997</c:v>
                </c:pt>
                <c:pt idx="992">
                  <c:v>0.59300000000000008</c:v>
                </c:pt>
                <c:pt idx="993">
                  <c:v>0.60550000000000015</c:v>
                </c:pt>
                <c:pt idx="994">
                  <c:v>0.61599999999999999</c:v>
                </c:pt>
                <c:pt idx="995">
                  <c:v>0.628</c:v>
                </c:pt>
                <c:pt idx="996">
                  <c:v>0.64124999999999999</c:v>
                </c:pt>
                <c:pt idx="997">
                  <c:v>0.65399999999999991</c:v>
                </c:pt>
                <c:pt idx="998">
                  <c:v>0.66399999999999992</c:v>
                </c:pt>
                <c:pt idx="999">
                  <c:v>0.67325000000000013</c:v>
                </c:pt>
                <c:pt idx="1000">
                  <c:v>0.6805000000000001</c:v>
                </c:pt>
                <c:pt idx="1001">
                  <c:v>0.68775000000000008</c:v>
                </c:pt>
                <c:pt idx="1002">
                  <c:v>0.69474999999999998</c:v>
                </c:pt>
                <c:pt idx="1003">
                  <c:v>0.70200000000000007</c:v>
                </c:pt>
                <c:pt idx="1004">
                  <c:v>0.71025000000000016</c:v>
                </c:pt>
                <c:pt idx="1005">
                  <c:v>0.71850000000000014</c:v>
                </c:pt>
                <c:pt idx="1006">
                  <c:v>0.72700000000000009</c:v>
                </c:pt>
                <c:pt idx="1007">
                  <c:v>0.73375000000000024</c:v>
                </c:pt>
                <c:pt idx="1008">
                  <c:v>0.73975000000000013</c:v>
                </c:pt>
                <c:pt idx="1009">
                  <c:v>0.74675000000000014</c:v>
                </c:pt>
                <c:pt idx="1010">
                  <c:v>0.753</c:v>
                </c:pt>
                <c:pt idx="1011">
                  <c:v>0.75250000000000006</c:v>
                </c:pt>
                <c:pt idx="1012">
                  <c:v>0.75150000000000006</c:v>
                </c:pt>
                <c:pt idx="1013">
                  <c:v>0.74550000000000005</c:v>
                </c:pt>
                <c:pt idx="1014">
                  <c:v>0.74150000000000016</c:v>
                </c:pt>
                <c:pt idx="1015">
                  <c:v>0.73700000000000021</c:v>
                </c:pt>
                <c:pt idx="1016">
                  <c:v>0.73325000000000018</c:v>
                </c:pt>
                <c:pt idx="1017">
                  <c:v>0.73050000000000015</c:v>
                </c:pt>
                <c:pt idx="1018">
                  <c:v>0.72899999999999987</c:v>
                </c:pt>
                <c:pt idx="1019">
                  <c:v>0.72699999999999998</c:v>
                </c:pt>
                <c:pt idx="1020">
                  <c:v>0.72650000000000003</c:v>
                </c:pt>
                <c:pt idx="1021">
                  <c:v>0.72624999999999995</c:v>
                </c:pt>
                <c:pt idx="1022">
                  <c:v>0.72550000000000003</c:v>
                </c:pt>
                <c:pt idx="1023">
                  <c:v>0.72424999999999995</c:v>
                </c:pt>
                <c:pt idx="1024">
                  <c:v>0.72325000000000017</c:v>
                </c:pt>
                <c:pt idx="1025">
                  <c:v>0.72175000000000022</c:v>
                </c:pt>
                <c:pt idx="1026">
                  <c:v>0.72000000000000031</c:v>
                </c:pt>
                <c:pt idx="1027">
                  <c:v>0.71850000000000025</c:v>
                </c:pt>
                <c:pt idx="1028">
                  <c:v>0.71825000000000006</c:v>
                </c:pt>
                <c:pt idx="1029">
                  <c:v>0.71825000000000006</c:v>
                </c:pt>
                <c:pt idx="1030">
                  <c:v>0.71775</c:v>
                </c:pt>
                <c:pt idx="1031">
                  <c:v>0.71875000000000022</c:v>
                </c:pt>
                <c:pt idx="1032">
                  <c:v>0.71575000000000011</c:v>
                </c:pt>
                <c:pt idx="1033">
                  <c:v>0.71200000000000008</c:v>
                </c:pt>
                <c:pt idx="1034">
                  <c:v>0.70724999999999993</c:v>
                </c:pt>
                <c:pt idx="1035">
                  <c:v>0.70199999999999996</c:v>
                </c:pt>
                <c:pt idx="1036">
                  <c:v>0.69625000000000004</c:v>
                </c:pt>
                <c:pt idx="1037">
                  <c:v>0.69025000000000003</c:v>
                </c:pt>
                <c:pt idx="1038">
                  <c:v>0.68599999999999994</c:v>
                </c:pt>
                <c:pt idx="1039">
                  <c:v>0.68324999999999991</c:v>
                </c:pt>
                <c:pt idx="1040">
                  <c:v>0.68174999999999997</c:v>
                </c:pt>
                <c:pt idx="1041">
                  <c:v>0.68</c:v>
                </c:pt>
                <c:pt idx="1042">
                  <c:v>0.67850000000000021</c:v>
                </c:pt>
                <c:pt idx="1043">
                  <c:v>0.67750000000000021</c:v>
                </c:pt>
                <c:pt idx="1044">
                  <c:v>0.67450000000000021</c:v>
                </c:pt>
                <c:pt idx="1045">
                  <c:v>0.6725000000000001</c:v>
                </c:pt>
                <c:pt idx="1046">
                  <c:v>0.66900000000000015</c:v>
                </c:pt>
                <c:pt idx="1047">
                  <c:v>0.66600000000000004</c:v>
                </c:pt>
                <c:pt idx="1048">
                  <c:v>0.66350000000000009</c:v>
                </c:pt>
                <c:pt idx="1049">
                  <c:v>0.65975000000000006</c:v>
                </c:pt>
                <c:pt idx="1050">
                  <c:v>0.65625000000000011</c:v>
                </c:pt>
                <c:pt idx="1051">
                  <c:v>0.65400000000000014</c:v>
                </c:pt>
                <c:pt idx="1052">
                  <c:v>0.65349999999999997</c:v>
                </c:pt>
                <c:pt idx="1053">
                  <c:v>0.65375000000000016</c:v>
                </c:pt>
                <c:pt idx="1054">
                  <c:v>0.65425000000000011</c:v>
                </c:pt>
                <c:pt idx="1055">
                  <c:v>0.65400000000000003</c:v>
                </c:pt>
              </c:numCache>
            </c:numRef>
          </c:val>
          <c:smooth val="0"/>
        </c:ser>
        <c:ser>
          <c:idx val="4"/>
          <c:order val="3"/>
          <c:tx>
            <c:strRef>
              <c:f>SPL!$K$1</c:f>
              <c:strCache>
                <c:ptCount val="1"/>
                <c:pt idx="0">
                  <c:v>Lower</c:v>
                </c:pt>
              </c:strCache>
            </c:strRef>
          </c:tx>
          <c:spPr>
            <a:ln w="38100">
              <a:solidFill>
                <a:srgbClr val="DD0806"/>
              </a:solidFill>
              <a:prstDash val="solid"/>
            </a:ln>
          </c:spPr>
          <c:marker>
            <c:symbol val="none"/>
          </c:marker>
          <c:cat>
            <c:numRef>
              <c:f>SPL!$A$1400:$A$2456</c:f>
              <c:numCache>
                <c:formatCode>m/d/yyyy</c:formatCode>
                <c:ptCount val="1057"/>
                <c:pt idx="0">
                  <c:v>40366</c:v>
                </c:pt>
                <c:pt idx="1">
                  <c:v>40367</c:v>
                </c:pt>
                <c:pt idx="2">
                  <c:v>40368</c:v>
                </c:pt>
                <c:pt idx="3">
                  <c:v>40371</c:v>
                </c:pt>
                <c:pt idx="4">
                  <c:v>40372</c:v>
                </c:pt>
                <c:pt idx="5">
                  <c:v>40373</c:v>
                </c:pt>
                <c:pt idx="6">
                  <c:v>40374</c:v>
                </c:pt>
                <c:pt idx="7">
                  <c:v>40375</c:v>
                </c:pt>
                <c:pt idx="8">
                  <c:v>40378</c:v>
                </c:pt>
                <c:pt idx="9">
                  <c:v>40379</c:v>
                </c:pt>
                <c:pt idx="10">
                  <c:v>40380</c:v>
                </c:pt>
                <c:pt idx="11">
                  <c:v>40381</c:v>
                </c:pt>
                <c:pt idx="12">
                  <c:v>40382</c:v>
                </c:pt>
                <c:pt idx="13">
                  <c:v>40385</c:v>
                </c:pt>
                <c:pt idx="14">
                  <c:v>40386</c:v>
                </c:pt>
                <c:pt idx="15">
                  <c:v>40387</c:v>
                </c:pt>
                <c:pt idx="16">
                  <c:v>40388</c:v>
                </c:pt>
                <c:pt idx="17">
                  <c:v>40389</c:v>
                </c:pt>
                <c:pt idx="18">
                  <c:v>40392</c:v>
                </c:pt>
                <c:pt idx="19">
                  <c:v>40393</c:v>
                </c:pt>
                <c:pt idx="20">
                  <c:v>40394</c:v>
                </c:pt>
                <c:pt idx="21">
                  <c:v>40395</c:v>
                </c:pt>
                <c:pt idx="22">
                  <c:v>40396</c:v>
                </c:pt>
                <c:pt idx="23">
                  <c:v>40399</c:v>
                </c:pt>
                <c:pt idx="24">
                  <c:v>40400</c:v>
                </c:pt>
                <c:pt idx="25">
                  <c:v>40401</c:v>
                </c:pt>
                <c:pt idx="26">
                  <c:v>40402</c:v>
                </c:pt>
                <c:pt idx="27">
                  <c:v>40403</c:v>
                </c:pt>
                <c:pt idx="28">
                  <c:v>40406</c:v>
                </c:pt>
                <c:pt idx="29">
                  <c:v>40407</c:v>
                </c:pt>
                <c:pt idx="30">
                  <c:v>40408</c:v>
                </c:pt>
                <c:pt idx="31">
                  <c:v>40409</c:v>
                </c:pt>
                <c:pt idx="32">
                  <c:v>40410</c:v>
                </c:pt>
                <c:pt idx="33">
                  <c:v>40413</c:v>
                </c:pt>
                <c:pt idx="34">
                  <c:v>40414</c:v>
                </c:pt>
                <c:pt idx="35">
                  <c:v>40415</c:v>
                </c:pt>
                <c:pt idx="36">
                  <c:v>40416</c:v>
                </c:pt>
                <c:pt idx="37">
                  <c:v>40417</c:v>
                </c:pt>
                <c:pt idx="38">
                  <c:v>40420</c:v>
                </c:pt>
                <c:pt idx="39">
                  <c:v>40421</c:v>
                </c:pt>
                <c:pt idx="40">
                  <c:v>40422</c:v>
                </c:pt>
                <c:pt idx="41">
                  <c:v>40423</c:v>
                </c:pt>
                <c:pt idx="42">
                  <c:v>40424</c:v>
                </c:pt>
                <c:pt idx="43">
                  <c:v>40427</c:v>
                </c:pt>
                <c:pt idx="44">
                  <c:v>40428</c:v>
                </c:pt>
                <c:pt idx="45">
                  <c:v>40429</c:v>
                </c:pt>
                <c:pt idx="46">
                  <c:v>40430</c:v>
                </c:pt>
                <c:pt idx="47">
                  <c:v>40431</c:v>
                </c:pt>
                <c:pt idx="48">
                  <c:v>40434</c:v>
                </c:pt>
                <c:pt idx="49">
                  <c:v>40435</c:v>
                </c:pt>
                <c:pt idx="50">
                  <c:v>40436</c:v>
                </c:pt>
                <c:pt idx="51">
                  <c:v>40437</c:v>
                </c:pt>
                <c:pt idx="52">
                  <c:v>40438</c:v>
                </c:pt>
                <c:pt idx="53">
                  <c:v>40441</c:v>
                </c:pt>
                <c:pt idx="54">
                  <c:v>40442</c:v>
                </c:pt>
                <c:pt idx="55">
                  <c:v>40443</c:v>
                </c:pt>
                <c:pt idx="56">
                  <c:v>40444</c:v>
                </c:pt>
                <c:pt idx="57">
                  <c:v>40445</c:v>
                </c:pt>
                <c:pt idx="58">
                  <c:v>40448</c:v>
                </c:pt>
                <c:pt idx="59">
                  <c:v>40449</c:v>
                </c:pt>
                <c:pt idx="60">
                  <c:v>40450</c:v>
                </c:pt>
                <c:pt idx="61">
                  <c:v>40451</c:v>
                </c:pt>
                <c:pt idx="62">
                  <c:v>40455</c:v>
                </c:pt>
                <c:pt idx="63">
                  <c:v>40456</c:v>
                </c:pt>
                <c:pt idx="64">
                  <c:v>40457</c:v>
                </c:pt>
                <c:pt idx="65">
                  <c:v>40458</c:v>
                </c:pt>
                <c:pt idx="66">
                  <c:v>40459</c:v>
                </c:pt>
                <c:pt idx="67">
                  <c:v>40462</c:v>
                </c:pt>
                <c:pt idx="68">
                  <c:v>40463</c:v>
                </c:pt>
                <c:pt idx="69">
                  <c:v>40464</c:v>
                </c:pt>
                <c:pt idx="70">
                  <c:v>40465</c:v>
                </c:pt>
                <c:pt idx="71">
                  <c:v>40466</c:v>
                </c:pt>
                <c:pt idx="72">
                  <c:v>40469</c:v>
                </c:pt>
                <c:pt idx="73">
                  <c:v>40470</c:v>
                </c:pt>
                <c:pt idx="74">
                  <c:v>40471</c:v>
                </c:pt>
                <c:pt idx="75">
                  <c:v>40472</c:v>
                </c:pt>
                <c:pt idx="76">
                  <c:v>40473</c:v>
                </c:pt>
                <c:pt idx="77">
                  <c:v>40476</c:v>
                </c:pt>
                <c:pt idx="78">
                  <c:v>40477</c:v>
                </c:pt>
                <c:pt idx="79">
                  <c:v>40478</c:v>
                </c:pt>
                <c:pt idx="80">
                  <c:v>40479</c:v>
                </c:pt>
                <c:pt idx="81">
                  <c:v>40480</c:v>
                </c:pt>
                <c:pt idx="82">
                  <c:v>40483</c:v>
                </c:pt>
                <c:pt idx="83">
                  <c:v>40484</c:v>
                </c:pt>
                <c:pt idx="84">
                  <c:v>40485</c:v>
                </c:pt>
                <c:pt idx="85">
                  <c:v>40486</c:v>
                </c:pt>
                <c:pt idx="86">
                  <c:v>40487</c:v>
                </c:pt>
                <c:pt idx="87">
                  <c:v>40490</c:v>
                </c:pt>
                <c:pt idx="88">
                  <c:v>40491</c:v>
                </c:pt>
                <c:pt idx="89">
                  <c:v>40492</c:v>
                </c:pt>
                <c:pt idx="90">
                  <c:v>40493</c:v>
                </c:pt>
                <c:pt idx="91">
                  <c:v>40494</c:v>
                </c:pt>
                <c:pt idx="92">
                  <c:v>40497</c:v>
                </c:pt>
                <c:pt idx="93">
                  <c:v>40498</c:v>
                </c:pt>
                <c:pt idx="94">
                  <c:v>40499</c:v>
                </c:pt>
                <c:pt idx="95">
                  <c:v>40500</c:v>
                </c:pt>
                <c:pt idx="96">
                  <c:v>40501</c:v>
                </c:pt>
                <c:pt idx="97">
                  <c:v>40504</c:v>
                </c:pt>
                <c:pt idx="98">
                  <c:v>40505</c:v>
                </c:pt>
                <c:pt idx="99">
                  <c:v>40506</c:v>
                </c:pt>
                <c:pt idx="100">
                  <c:v>40507</c:v>
                </c:pt>
                <c:pt idx="101">
                  <c:v>40508</c:v>
                </c:pt>
                <c:pt idx="102">
                  <c:v>40511</c:v>
                </c:pt>
                <c:pt idx="103">
                  <c:v>40512</c:v>
                </c:pt>
                <c:pt idx="104">
                  <c:v>40513</c:v>
                </c:pt>
                <c:pt idx="105">
                  <c:v>40514</c:v>
                </c:pt>
                <c:pt idx="106">
                  <c:v>40515</c:v>
                </c:pt>
                <c:pt idx="107">
                  <c:v>40518</c:v>
                </c:pt>
                <c:pt idx="108">
                  <c:v>40519</c:v>
                </c:pt>
                <c:pt idx="109">
                  <c:v>40520</c:v>
                </c:pt>
                <c:pt idx="110">
                  <c:v>40521</c:v>
                </c:pt>
                <c:pt idx="111">
                  <c:v>40522</c:v>
                </c:pt>
                <c:pt idx="112">
                  <c:v>40525</c:v>
                </c:pt>
                <c:pt idx="113">
                  <c:v>40526</c:v>
                </c:pt>
                <c:pt idx="114">
                  <c:v>40527</c:v>
                </c:pt>
                <c:pt idx="115">
                  <c:v>40528</c:v>
                </c:pt>
                <c:pt idx="116">
                  <c:v>40529</c:v>
                </c:pt>
                <c:pt idx="117">
                  <c:v>40532</c:v>
                </c:pt>
                <c:pt idx="118">
                  <c:v>40533</c:v>
                </c:pt>
                <c:pt idx="119">
                  <c:v>40534</c:v>
                </c:pt>
                <c:pt idx="120">
                  <c:v>40535</c:v>
                </c:pt>
                <c:pt idx="121">
                  <c:v>40536</c:v>
                </c:pt>
                <c:pt idx="122">
                  <c:v>40541</c:v>
                </c:pt>
                <c:pt idx="123">
                  <c:v>40547</c:v>
                </c:pt>
                <c:pt idx="124">
                  <c:v>40548</c:v>
                </c:pt>
                <c:pt idx="125">
                  <c:v>40549</c:v>
                </c:pt>
                <c:pt idx="126">
                  <c:v>40550</c:v>
                </c:pt>
                <c:pt idx="127">
                  <c:v>40553</c:v>
                </c:pt>
                <c:pt idx="128">
                  <c:v>40554</c:v>
                </c:pt>
                <c:pt idx="129">
                  <c:v>40555</c:v>
                </c:pt>
                <c:pt idx="130">
                  <c:v>40556</c:v>
                </c:pt>
                <c:pt idx="131">
                  <c:v>40557</c:v>
                </c:pt>
                <c:pt idx="132">
                  <c:v>40560</c:v>
                </c:pt>
                <c:pt idx="133">
                  <c:v>40561</c:v>
                </c:pt>
                <c:pt idx="134">
                  <c:v>40562</c:v>
                </c:pt>
                <c:pt idx="135">
                  <c:v>40563</c:v>
                </c:pt>
                <c:pt idx="136">
                  <c:v>40564</c:v>
                </c:pt>
                <c:pt idx="137">
                  <c:v>40567</c:v>
                </c:pt>
                <c:pt idx="138">
                  <c:v>40568</c:v>
                </c:pt>
                <c:pt idx="139">
                  <c:v>40570</c:v>
                </c:pt>
                <c:pt idx="140">
                  <c:v>40571</c:v>
                </c:pt>
                <c:pt idx="141">
                  <c:v>40574</c:v>
                </c:pt>
                <c:pt idx="142">
                  <c:v>40575</c:v>
                </c:pt>
                <c:pt idx="143">
                  <c:v>40576</c:v>
                </c:pt>
                <c:pt idx="144">
                  <c:v>40577</c:v>
                </c:pt>
                <c:pt idx="145">
                  <c:v>40578</c:v>
                </c:pt>
                <c:pt idx="146">
                  <c:v>40581</c:v>
                </c:pt>
                <c:pt idx="147">
                  <c:v>40582</c:v>
                </c:pt>
                <c:pt idx="148">
                  <c:v>40583</c:v>
                </c:pt>
                <c:pt idx="149">
                  <c:v>40584</c:v>
                </c:pt>
                <c:pt idx="150">
                  <c:v>40585</c:v>
                </c:pt>
                <c:pt idx="151">
                  <c:v>40588</c:v>
                </c:pt>
                <c:pt idx="152">
                  <c:v>40589</c:v>
                </c:pt>
                <c:pt idx="153">
                  <c:v>40590</c:v>
                </c:pt>
                <c:pt idx="154">
                  <c:v>40591</c:v>
                </c:pt>
                <c:pt idx="155">
                  <c:v>40592</c:v>
                </c:pt>
                <c:pt idx="156">
                  <c:v>40595</c:v>
                </c:pt>
                <c:pt idx="157">
                  <c:v>40596</c:v>
                </c:pt>
                <c:pt idx="158">
                  <c:v>40597</c:v>
                </c:pt>
                <c:pt idx="159">
                  <c:v>40598</c:v>
                </c:pt>
                <c:pt idx="160">
                  <c:v>40599</c:v>
                </c:pt>
                <c:pt idx="161">
                  <c:v>40602</c:v>
                </c:pt>
                <c:pt idx="162">
                  <c:v>40603</c:v>
                </c:pt>
                <c:pt idx="163">
                  <c:v>40604</c:v>
                </c:pt>
                <c:pt idx="164">
                  <c:v>40605</c:v>
                </c:pt>
                <c:pt idx="165">
                  <c:v>40606</c:v>
                </c:pt>
                <c:pt idx="166">
                  <c:v>40609</c:v>
                </c:pt>
                <c:pt idx="167">
                  <c:v>40610</c:v>
                </c:pt>
                <c:pt idx="168">
                  <c:v>40611</c:v>
                </c:pt>
                <c:pt idx="169">
                  <c:v>40612</c:v>
                </c:pt>
                <c:pt idx="170">
                  <c:v>40613</c:v>
                </c:pt>
                <c:pt idx="171">
                  <c:v>40616</c:v>
                </c:pt>
                <c:pt idx="172">
                  <c:v>40617</c:v>
                </c:pt>
                <c:pt idx="173">
                  <c:v>40618</c:v>
                </c:pt>
                <c:pt idx="174">
                  <c:v>40619</c:v>
                </c:pt>
                <c:pt idx="175">
                  <c:v>40620</c:v>
                </c:pt>
                <c:pt idx="176">
                  <c:v>40623</c:v>
                </c:pt>
                <c:pt idx="177">
                  <c:v>40624</c:v>
                </c:pt>
                <c:pt idx="178">
                  <c:v>40625</c:v>
                </c:pt>
                <c:pt idx="179">
                  <c:v>40626</c:v>
                </c:pt>
                <c:pt idx="180">
                  <c:v>40627</c:v>
                </c:pt>
                <c:pt idx="181">
                  <c:v>40630</c:v>
                </c:pt>
                <c:pt idx="182">
                  <c:v>40631</c:v>
                </c:pt>
                <c:pt idx="183">
                  <c:v>40632</c:v>
                </c:pt>
                <c:pt idx="184">
                  <c:v>40633</c:v>
                </c:pt>
                <c:pt idx="185">
                  <c:v>40634</c:v>
                </c:pt>
                <c:pt idx="186">
                  <c:v>40637</c:v>
                </c:pt>
                <c:pt idx="187">
                  <c:v>40638</c:v>
                </c:pt>
                <c:pt idx="188">
                  <c:v>40639</c:v>
                </c:pt>
                <c:pt idx="189">
                  <c:v>40640</c:v>
                </c:pt>
                <c:pt idx="190">
                  <c:v>40641</c:v>
                </c:pt>
                <c:pt idx="191">
                  <c:v>40644</c:v>
                </c:pt>
                <c:pt idx="192">
                  <c:v>40645</c:v>
                </c:pt>
                <c:pt idx="193">
                  <c:v>40646</c:v>
                </c:pt>
                <c:pt idx="194">
                  <c:v>40647</c:v>
                </c:pt>
                <c:pt idx="195">
                  <c:v>40648</c:v>
                </c:pt>
                <c:pt idx="196">
                  <c:v>40651</c:v>
                </c:pt>
                <c:pt idx="197">
                  <c:v>40652</c:v>
                </c:pt>
                <c:pt idx="198">
                  <c:v>40653</c:v>
                </c:pt>
                <c:pt idx="199">
                  <c:v>40654</c:v>
                </c:pt>
                <c:pt idx="200">
                  <c:v>40660</c:v>
                </c:pt>
                <c:pt idx="201">
                  <c:v>40661</c:v>
                </c:pt>
                <c:pt idx="202">
                  <c:v>40662</c:v>
                </c:pt>
                <c:pt idx="203">
                  <c:v>40665</c:v>
                </c:pt>
                <c:pt idx="204">
                  <c:v>40666</c:v>
                </c:pt>
                <c:pt idx="205">
                  <c:v>40667</c:v>
                </c:pt>
                <c:pt idx="206">
                  <c:v>40668</c:v>
                </c:pt>
                <c:pt idx="207">
                  <c:v>40669</c:v>
                </c:pt>
                <c:pt idx="208">
                  <c:v>40672</c:v>
                </c:pt>
                <c:pt idx="209">
                  <c:v>40673</c:v>
                </c:pt>
                <c:pt idx="210">
                  <c:v>40674</c:v>
                </c:pt>
                <c:pt idx="211">
                  <c:v>40675</c:v>
                </c:pt>
                <c:pt idx="212">
                  <c:v>40676</c:v>
                </c:pt>
                <c:pt idx="213">
                  <c:v>40679</c:v>
                </c:pt>
                <c:pt idx="214">
                  <c:v>40680</c:v>
                </c:pt>
                <c:pt idx="215">
                  <c:v>40681</c:v>
                </c:pt>
                <c:pt idx="216">
                  <c:v>40682</c:v>
                </c:pt>
                <c:pt idx="217">
                  <c:v>40683</c:v>
                </c:pt>
                <c:pt idx="218">
                  <c:v>40686</c:v>
                </c:pt>
                <c:pt idx="219">
                  <c:v>40687</c:v>
                </c:pt>
                <c:pt idx="220">
                  <c:v>40688</c:v>
                </c:pt>
                <c:pt idx="221">
                  <c:v>40689</c:v>
                </c:pt>
                <c:pt idx="222">
                  <c:v>40690</c:v>
                </c:pt>
                <c:pt idx="223">
                  <c:v>40693</c:v>
                </c:pt>
                <c:pt idx="224">
                  <c:v>40694</c:v>
                </c:pt>
                <c:pt idx="225">
                  <c:v>40695</c:v>
                </c:pt>
                <c:pt idx="226">
                  <c:v>40696</c:v>
                </c:pt>
                <c:pt idx="227">
                  <c:v>40697</c:v>
                </c:pt>
                <c:pt idx="228">
                  <c:v>40700</c:v>
                </c:pt>
                <c:pt idx="229">
                  <c:v>40701</c:v>
                </c:pt>
                <c:pt idx="230">
                  <c:v>40702</c:v>
                </c:pt>
                <c:pt idx="231">
                  <c:v>40703</c:v>
                </c:pt>
                <c:pt idx="232">
                  <c:v>40704</c:v>
                </c:pt>
                <c:pt idx="233">
                  <c:v>40708</c:v>
                </c:pt>
                <c:pt idx="234">
                  <c:v>40709</c:v>
                </c:pt>
                <c:pt idx="235">
                  <c:v>40710</c:v>
                </c:pt>
                <c:pt idx="236">
                  <c:v>40711</c:v>
                </c:pt>
                <c:pt idx="237">
                  <c:v>40714</c:v>
                </c:pt>
                <c:pt idx="238">
                  <c:v>40715</c:v>
                </c:pt>
                <c:pt idx="239">
                  <c:v>40716</c:v>
                </c:pt>
                <c:pt idx="240">
                  <c:v>40717</c:v>
                </c:pt>
                <c:pt idx="241">
                  <c:v>40718</c:v>
                </c:pt>
                <c:pt idx="242">
                  <c:v>40721</c:v>
                </c:pt>
                <c:pt idx="243">
                  <c:v>40722</c:v>
                </c:pt>
                <c:pt idx="244">
                  <c:v>40723</c:v>
                </c:pt>
                <c:pt idx="245">
                  <c:v>40724</c:v>
                </c:pt>
                <c:pt idx="246">
                  <c:v>40725</c:v>
                </c:pt>
                <c:pt idx="247">
                  <c:v>40728</c:v>
                </c:pt>
                <c:pt idx="248">
                  <c:v>40729</c:v>
                </c:pt>
                <c:pt idx="249">
                  <c:v>40730</c:v>
                </c:pt>
                <c:pt idx="250">
                  <c:v>40731</c:v>
                </c:pt>
                <c:pt idx="251">
                  <c:v>40732</c:v>
                </c:pt>
                <c:pt idx="252">
                  <c:v>40735</c:v>
                </c:pt>
                <c:pt idx="253">
                  <c:v>40736</c:v>
                </c:pt>
                <c:pt idx="254">
                  <c:v>40737</c:v>
                </c:pt>
                <c:pt idx="255">
                  <c:v>40738</c:v>
                </c:pt>
                <c:pt idx="256">
                  <c:v>40739</c:v>
                </c:pt>
                <c:pt idx="257">
                  <c:v>40742</c:v>
                </c:pt>
                <c:pt idx="258">
                  <c:v>40743</c:v>
                </c:pt>
                <c:pt idx="259">
                  <c:v>40744</c:v>
                </c:pt>
                <c:pt idx="260">
                  <c:v>40745</c:v>
                </c:pt>
                <c:pt idx="261">
                  <c:v>40746</c:v>
                </c:pt>
                <c:pt idx="262">
                  <c:v>40749</c:v>
                </c:pt>
                <c:pt idx="263">
                  <c:v>40750</c:v>
                </c:pt>
                <c:pt idx="264">
                  <c:v>40751</c:v>
                </c:pt>
                <c:pt idx="265">
                  <c:v>40752</c:v>
                </c:pt>
                <c:pt idx="266">
                  <c:v>40753</c:v>
                </c:pt>
                <c:pt idx="267">
                  <c:v>40756</c:v>
                </c:pt>
                <c:pt idx="268">
                  <c:v>40757</c:v>
                </c:pt>
                <c:pt idx="269">
                  <c:v>40758</c:v>
                </c:pt>
                <c:pt idx="270">
                  <c:v>40759</c:v>
                </c:pt>
                <c:pt idx="271">
                  <c:v>40760</c:v>
                </c:pt>
                <c:pt idx="272">
                  <c:v>40763</c:v>
                </c:pt>
                <c:pt idx="273">
                  <c:v>40764</c:v>
                </c:pt>
                <c:pt idx="274">
                  <c:v>40765</c:v>
                </c:pt>
                <c:pt idx="275">
                  <c:v>40766</c:v>
                </c:pt>
                <c:pt idx="276">
                  <c:v>40767</c:v>
                </c:pt>
                <c:pt idx="277">
                  <c:v>40770</c:v>
                </c:pt>
                <c:pt idx="278">
                  <c:v>40771</c:v>
                </c:pt>
                <c:pt idx="279">
                  <c:v>40772</c:v>
                </c:pt>
                <c:pt idx="280">
                  <c:v>40773</c:v>
                </c:pt>
                <c:pt idx="281">
                  <c:v>40774</c:v>
                </c:pt>
                <c:pt idx="282">
                  <c:v>40777</c:v>
                </c:pt>
                <c:pt idx="283">
                  <c:v>40778</c:v>
                </c:pt>
                <c:pt idx="284">
                  <c:v>40779</c:v>
                </c:pt>
                <c:pt idx="285">
                  <c:v>40780</c:v>
                </c:pt>
                <c:pt idx="286">
                  <c:v>40781</c:v>
                </c:pt>
                <c:pt idx="287">
                  <c:v>40784</c:v>
                </c:pt>
                <c:pt idx="288">
                  <c:v>40785</c:v>
                </c:pt>
                <c:pt idx="289">
                  <c:v>40786</c:v>
                </c:pt>
                <c:pt idx="290">
                  <c:v>40787</c:v>
                </c:pt>
                <c:pt idx="291">
                  <c:v>40788</c:v>
                </c:pt>
                <c:pt idx="292">
                  <c:v>40791</c:v>
                </c:pt>
                <c:pt idx="293">
                  <c:v>40792</c:v>
                </c:pt>
                <c:pt idx="294">
                  <c:v>40793</c:v>
                </c:pt>
                <c:pt idx="295">
                  <c:v>40794</c:v>
                </c:pt>
                <c:pt idx="296">
                  <c:v>40795</c:v>
                </c:pt>
                <c:pt idx="297">
                  <c:v>40798</c:v>
                </c:pt>
                <c:pt idx="298">
                  <c:v>40799</c:v>
                </c:pt>
                <c:pt idx="299">
                  <c:v>40800</c:v>
                </c:pt>
                <c:pt idx="300">
                  <c:v>40801</c:v>
                </c:pt>
                <c:pt idx="301">
                  <c:v>40802</c:v>
                </c:pt>
                <c:pt idx="302">
                  <c:v>40805</c:v>
                </c:pt>
                <c:pt idx="303">
                  <c:v>40806</c:v>
                </c:pt>
                <c:pt idx="304">
                  <c:v>40807</c:v>
                </c:pt>
                <c:pt idx="305">
                  <c:v>40808</c:v>
                </c:pt>
                <c:pt idx="306">
                  <c:v>40809.373622685183</c:v>
                </c:pt>
                <c:pt idx="307">
                  <c:v>40812.306979166664</c:v>
                </c:pt>
                <c:pt idx="308">
                  <c:v>40813.315115740741</c:v>
                </c:pt>
                <c:pt idx="309">
                  <c:v>40814.310578703706</c:v>
                </c:pt>
                <c:pt idx="310">
                  <c:v>40815.310023148151</c:v>
                </c:pt>
                <c:pt idx="311">
                  <c:v>40816.306898148148</c:v>
                </c:pt>
                <c:pt idx="312">
                  <c:v>40819.308391203704</c:v>
                </c:pt>
                <c:pt idx="313">
                  <c:v>40820.313564814816</c:v>
                </c:pt>
                <c:pt idx="314">
                  <c:v>40821.312777777777</c:v>
                </c:pt>
                <c:pt idx="315">
                  <c:v>40822.312002314815</c:v>
                </c:pt>
                <c:pt idx="316">
                  <c:v>40823.315057870372</c:v>
                </c:pt>
                <c:pt idx="317">
                  <c:v>40826.315694444442</c:v>
                </c:pt>
                <c:pt idx="318">
                  <c:v>40827.309895833336</c:v>
                </c:pt>
                <c:pt idx="319">
                  <c:v>40828.864884259259</c:v>
                </c:pt>
                <c:pt idx="320">
                  <c:v>40829.312013888892</c:v>
                </c:pt>
                <c:pt idx="321">
                  <c:v>40830.311030092591</c:v>
                </c:pt>
                <c:pt idx="322">
                  <c:v>40833.313414351855</c:v>
                </c:pt>
                <c:pt idx="323">
                  <c:v>40834.318136574075</c:v>
                </c:pt>
                <c:pt idx="324">
                  <c:v>40835.31925925926</c:v>
                </c:pt>
                <c:pt idx="325">
                  <c:v>40836.315104166664</c:v>
                </c:pt>
                <c:pt idx="326">
                  <c:v>40837.343993055554</c:v>
                </c:pt>
                <c:pt idx="327">
                  <c:v>40840.320208333331</c:v>
                </c:pt>
                <c:pt idx="328">
                  <c:v>40841.30872685185</c:v>
                </c:pt>
                <c:pt idx="329">
                  <c:v>40842.310763888891</c:v>
                </c:pt>
                <c:pt idx="330">
                  <c:v>40843.320902777778</c:v>
                </c:pt>
                <c:pt idx="331">
                  <c:v>40844.30369212963</c:v>
                </c:pt>
                <c:pt idx="332">
                  <c:v>40847.309791666667</c:v>
                </c:pt>
                <c:pt idx="333">
                  <c:v>40848.313750000001</c:v>
                </c:pt>
                <c:pt idx="334">
                  <c:v>40849.313159722224</c:v>
                </c:pt>
                <c:pt idx="335">
                  <c:v>40850.312199074076</c:v>
                </c:pt>
                <c:pt idx="336">
                  <c:v>40851.309849537036</c:v>
                </c:pt>
                <c:pt idx="337">
                  <c:v>40854.308865740742</c:v>
                </c:pt>
                <c:pt idx="338">
                  <c:v>40855.313622685186</c:v>
                </c:pt>
                <c:pt idx="339">
                  <c:v>40856.309189814812</c:v>
                </c:pt>
                <c:pt idx="340">
                  <c:v>40857.327303240738</c:v>
                </c:pt>
                <c:pt idx="341">
                  <c:v>40858.90415509259</c:v>
                </c:pt>
                <c:pt idx="342">
                  <c:v>40863.312708333331</c:v>
                </c:pt>
                <c:pt idx="343">
                  <c:v>40864.311481481483</c:v>
                </c:pt>
                <c:pt idx="344">
                  <c:v>40865.307881944442</c:v>
                </c:pt>
                <c:pt idx="345">
                  <c:v>40868.31082175926</c:v>
                </c:pt>
                <c:pt idx="346">
                  <c:v>40869.335243055553</c:v>
                </c:pt>
                <c:pt idx="347">
                  <c:v>40870.312604166669</c:v>
                </c:pt>
                <c:pt idx="348">
                  <c:v>40871.483564814815</c:v>
                </c:pt>
                <c:pt idx="349">
                  <c:v>40872.437384259261</c:v>
                </c:pt>
                <c:pt idx="350">
                  <c:v>40875.30740740741</c:v>
                </c:pt>
                <c:pt idx="351">
                  <c:v>40876.312083333331</c:v>
                </c:pt>
                <c:pt idx="352">
                  <c:v>40877.299826388888</c:v>
                </c:pt>
                <c:pt idx="353">
                  <c:v>40878.287766203706</c:v>
                </c:pt>
                <c:pt idx="354">
                  <c:v>40879.296412037038</c:v>
                </c:pt>
                <c:pt idx="355">
                  <c:v>40882.303067129629</c:v>
                </c:pt>
                <c:pt idx="356">
                  <c:v>40883.310196759259</c:v>
                </c:pt>
                <c:pt idx="357">
                  <c:v>40884.312430555554</c:v>
                </c:pt>
                <c:pt idx="358">
                  <c:v>40885.301678240743</c:v>
                </c:pt>
                <c:pt idx="359">
                  <c:v>40886.303807870368</c:v>
                </c:pt>
                <c:pt idx="360">
                  <c:v>40889.307557870372</c:v>
                </c:pt>
                <c:pt idx="361">
                  <c:v>40890.310983796298</c:v>
                </c:pt>
                <c:pt idx="362">
                  <c:v>40891.307349537034</c:v>
                </c:pt>
                <c:pt idx="363">
                  <c:v>40892.310428240744</c:v>
                </c:pt>
                <c:pt idx="364">
                  <c:v>40893.408055555556</c:v>
                </c:pt>
                <c:pt idx="365">
                  <c:v>40896.303333333337</c:v>
                </c:pt>
                <c:pt idx="366">
                  <c:v>40897.307233796295</c:v>
                </c:pt>
                <c:pt idx="367">
                  <c:v>40898.3125462963</c:v>
                </c:pt>
                <c:pt idx="368">
                  <c:v>40899.310428240744</c:v>
                </c:pt>
                <c:pt idx="369">
                  <c:v>40900.305393518516</c:v>
                </c:pt>
                <c:pt idx="370">
                  <c:v>40905.322152777779</c:v>
                </c:pt>
                <c:pt idx="371">
                  <c:v>40906.30327546296</c:v>
                </c:pt>
                <c:pt idx="372">
                  <c:v>40907.307673611111</c:v>
                </c:pt>
                <c:pt idx="373">
                  <c:v>40911.305520833332</c:v>
                </c:pt>
                <c:pt idx="374">
                  <c:v>40912.309988425928</c:v>
                </c:pt>
                <c:pt idx="375">
                  <c:v>40913.324282407404</c:v>
                </c:pt>
                <c:pt idx="376">
                  <c:v>40914.385879629626</c:v>
                </c:pt>
                <c:pt idx="377">
                  <c:v>40917.415717592594</c:v>
                </c:pt>
                <c:pt idx="378">
                  <c:v>40918.395289351851</c:v>
                </c:pt>
                <c:pt idx="379">
                  <c:v>40919.359733796293</c:v>
                </c:pt>
                <c:pt idx="380">
                  <c:v>40920.41306712963</c:v>
                </c:pt>
                <c:pt idx="381">
                  <c:v>40921.652048611111</c:v>
                </c:pt>
                <c:pt idx="382">
                  <c:v>40924.394548611112</c:v>
                </c:pt>
                <c:pt idx="383">
                  <c:v>40925.302604166667</c:v>
                </c:pt>
                <c:pt idx="384">
                  <c:v>40926.267627314817</c:v>
                </c:pt>
                <c:pt idx="385">
                  <c:v>40927.323344907411</c:v>
                </c:pt>
                <c:pt idx="386">
                  <c:v>40928.271331018521</c:v>
                </c:pt>
                <c:pt idx="387">
                  <c:v>40931.431493055556</c:v>
                </c:pt>
                <c:pt idx="388">
                  <c:v>40932.342800925922</c:v>
                </c:pt>
                <c:pt idx="389">
                  <c:v>40933.332071759258</c:v>
                </c:pt>
                <c:pt idx="390">
                  <c:v>40935.360509259262</c:v>
                </c:pt>
                <c:pt idx="391">
                  <c:v>40938.263032407405</c:v>
                </c:pt>
                <c:pt idx="392">
                  <c:v>40939.384317129632</c:v>
                </c:pt>
                <c:pt idx="393">
                  <c:v>40940</c:v>
                </c:pt>
                <c:pt idx="394">
                  <c:v>40941.389965277776</c:v>
                </c:pt>
                <c:pt idx="395">
                  <c:v>40942.381585648145</c:v>
                </c:pt>
                <c:pt idx="396">
                  <c:v>40945.324131944442</c:v>
                </c:pt>
                <c:pt idx="397">
                  <c:v>40946.360092592593</c:v>
                </c:pt>
                <c:pt idx="398">
                  <c:v>40947.360543981478</c:v>
                </c:pt>
                <c:pt idx="399">
                  <c:v>40948.424351851849</c:v>
                </c:pt>
                <c:pt idx="400">
                  <c:v>40949.3746875</c:v>
                </c:pt>
                <c:pt idx="401">
                  <c:v>40952.311782407407</c:v>
                </c:pt>
                <c:pt idx="402">
                  <c:v>40953.327662037038</c:v>
                </c:pt>
                <c:pt idx="403">
                  <c:v>40954.319571759261</c:v>
                </c:pt>
                <c:pt idx="404">
                  <c:v>40955.317326388889</c:v>
                </c:pt>
                <c:pt idx="405">
                  <c:v>40956.330601851849</c:v>
                </c:pt>
                <c:pt idx="406">
                  <c:v>40959.328217592592</c:v>
                </c:pt>
                <c:pt idx="407">
                  <c:v>40960.471388888887</c:v>
                </c:pt>
                <c:pt idx="408">
                  <c:v>40961.352662037039</c:v>
                </c:pt>
                <c:pt idx="409">
                  <c:v>40962.312708333331</c:v>
                </c:pt>
                <c:pt idx="410">
                  <c:v>40963.405682870369</c:v>
                </c:pt>
                <c:pt idx="411">
                  <c:v>40966.323784722219</c:v>
                </c:pt>
                <c:pt idx="412">
                  <c:v>40967.30609953704</c:v>
                </c:pt>
                <c:pt idx="413">
                  <c:v>40968.326817129629</c:v>
                </c:pt>
                <c:pt idx="414">
                  <c:v>40969.357083333336</c:v>
                </c:pt>
                <c:pt idx="415">
                  <c:v>40970.303773148145</c:v>
                </c:pt>
                <c:pt idx="416">
                  <c:v>40973.330381944441</c:v>
                </c:pt>
                <c:pt idx="417">
                  <c:v>40974.339236111111</c:v>
                </c:pt>
                <c:pt idx="418">
                  <c:v>40975.315324074072</c:v>
                </c:pt>
                <c:pt idx="419">
                  <c:v>40976.323680555557</c:v>
                </c:pt>
                <c:pt idx="420">
                  <c:v>40977.326793981483</c:v>
                </c:pt>
                <c:pt idx="421">
                  <c:v>40980.324675925927</c:v>
                </c:pt>
                <c:pt idx="422">
                  <c:v>40981.321516203701</c:v>
                </c:pt>
                <c:pt idx="423">
                  <c:v>40982.312025462961</c:v>
                </c:pt>
                <c:pt idx="424">
                  <c:v>40983.394513888888</c:v>
                </c:pt>
                <c:pt idx="425">
                  <c:v>40984.342592592591</c:v>
                </c:pt>
                <c:pt idx="426">
                  <c:v>40987.328784722224</c:v>
                </c:pt>
                <c:pt idx="427">
                  <c:v>40988.327905092592</c:v>
                </c:pt>
                <c:pt idx="428">
                  <c:v>40989.318761574075</c:v>
                </c:pt>
                <c:pt idx="429">
                  <c:v>40990.340578703705</c:v>
                </c:pt>
                <c:pt idx="430">
                  <c:v>40991.537789351853</c:v>
                </c:pt>
                <c:pt idx="431">
                  <c:v>40994.320532407408</c:v>
                </c:pt>
                <c:pt idx="432">
                  <c:v>40995.307245370372</c:v>
                </c:pt>
                <c:pt idx="433">
                  <c:v>40996.345578703702</c:v>
                </c:pt>
                <c:pt idx="434">
                  <c:v>40997.315335648149</c:v>
                </c:pt>
                <c:pt idx="435">
                  <c:v>40998.315347222226</c:v>
                </c:pt>
                <c:pt idx="436">
                  <c:v>41001.328101851854</c:v>
                </c:pt>
                <c:pt idx="437">
                  <c:v>41002.337685185186</c:v>
                </c:pt>
                <c:pt idx="438">
                  <c:v>41003.339560185188</c:v>
                </c:pt>
                <c:pt idx="439">
                  <c:v>41004.331273148149</c:v>
                </c:pt>
                <c:pt idx="440">
                  <c:v>41009.360949074071</c:v>
                </c:pt>
                <c:pt idx="441">
                  <c:v>41010.393541666665</c:v>
                </c:pt>
                <c:pt idx="442">
                  <c:v>41011.350902777776</c:v>
                </c:pt>
                <c:pt idx="443">
                  <c:v>41012.316157407404</c:v>
                </c:pt>
                <c:pt idx="444">
                  <c:v>41015.348553240743</c:v>
                </c:pt>
                <c:pt idx="445">
                  <c:v>41016.342488425929</c:v>
                </c:pt>
                <c:pt idx="446">
                  <c:v>41017.321562500001</c:v>
                </c:pt>
                <c:pt idx="447">
                  <c:v>41018.316828703704</c:v>
                </c:pt>
                <c:pt idx="448">
                  <c:v>41019.357060185182</c:v>
                </c:pt>
                <c:pt idx="449">
                  <c:v>41022.364583333336</c:v>
                </c:pt>
                <c:pt idx="450">
                  <c:v>41023.341493055559</c:v>
                </c:pt>
                <c:pt idx="451">
                  <c:v>41025.347754629627</c:v>
                </c:pt>
                <c:pt idx="452">
                  <c:v>41026.313402777778</c:v>
                </c:pt>
                <c:pt idx="453">
                  <c:v>41029.317303240743</c:v>
                </c:pt>
                <c:pt idx="454">
                  <c:v>41030.344756944447</c:v>
                </c:pt>
                <c:pt idx="455">
                  <c:v>41031.338391203702</c:v>
                </c:pt>
                <c:pt idx="456">
                  <c:v>41032.344710648147</c:v>
                </c:pt>
                <c:pt idx="457">
                  <c:v>41033.34306712963</c:v>
                </c:pt>
                <c:pt idx="458">
                  <c:v>41036.348622685182</c:v>
                </c:pt>
                <c:pt idx="459">
                  <c:v>41037.355243055557</c:v>
                </c:pt>
                <c:pt idx="460">
                  <c:v>41038.333460648151</c:v>
                </c:pt>
                <c:pt idx="461">
                  <c:v>41039.332499999997</c:v>
                </c:pt>
                <c:pt idx="462">
                  <c:v>41040.330601851849</c:v>
                </c:pt>
                <c:pt idx="463">
                  <c:v>41043.349027777775</c:v>
                </c:pt>
                <c:pt idx="464">
                  <c:v>41044.394629629627</c:v>
                </c:pt>
                <c:pt idx="465">
                  <c:v>41045.356087962966</c:v>
                </c:pt>
                <c:pt idx="466">
                  <c:v>41046.479062500002</c:v>
                </c:pt>
                <c:pt idx="467">
                  <c:v>41047.364363425928</c:v>
                </c:pt>
                <c:pt idx="468">
                  <c:v>41050.363668981481</c:v>
                </c:pt>
                <c:pt idx="469">
                  <c:v>41051.418564814812</c:v>
                </c:pt>
                <c:pt idx="470">
                  <c:v>41052.365763888891</c:v>
                </c:pt>
                <c:pt idx="471">
                  <c:v>41053.360393518517</c:v>
                </c:pt>
                <c:pt idx="472">
                  <c:v>41054.320150462961</c:v>
                </c:pt>
                <c:pt idx="473">
                  <c:v>41057.313460648147</c:v>
                </c:pt>
                <c:pt idx="474">
                  <c:v>41058.321527777778</c:v>
                </c:pt>
                <c:pt idx="475">
                  <c:v>41059.325173611112</c:v>
                </c:pt>
                <c:pt idx="476">
                  <c:v>41060.349722222221</c:v>
                </c:pt>
                <c:pt idx="477">
                  <c:v>41061.322731481479</c:v>
                </c:pt>
                <c:pt idx="478">
                  <c:v>41064.343449074076</c:v>
                </c:pt>
                <c:pt idx="479">
                  <c:v>41065.329305555555</c:v>
                </c:pt>
                <c:pt idx="480">
                  <c:v>41066.343726851854</c:v>
                </c:pt>
                <c:pt idx="481">
                  <c:v>41067.420590277776</c:v>
                </c:pt>
                <c:pt idx="482">
                  <c:v>41068.336898148147</c:v>
                </c:pt>
                <c:pt idx="483">
                  <c:v>41072.309548611112</c:v>
                </c:pt>
                <c:pt idx="484">
                  <c:v>41073.307071759256</c:v>
                </c:pt>
                <c:pt idx="485">
                  <c:v>41074.30605324074</c:v>
                </c:pt>
                <c:pt idx="486">
                  <c:v>41075.354849537034</c:v>
                </c:pt>
                <c:pt idx="487">
                  <c:v>41078.393425925926</c:v>
                </c:pt>
                <c:pt idx="488">
                  <c:v>41079.374143518522</c:v>
                </c:pt>
                <c:pt idx="489">
                  <c:v>41080.32539351852</c:v>
                </c:pt>
                <c:pt idx="490">
                  <c:v>41081.345069444447</c:v>
                </c:pt>
                <c:pt idx="491">
                  <c:v>41082.317245370374</c:v>
                </c:pt>
                <c:pt idx="492">
                  <c:v>41085.342453703706</c:v>
                </c:pt>
                <c:pt idx="493">
                  <c:v>41086.32130787037</c:v>
                </c:pt>
                <c:pt idx="494">
                  <c:v>41087.329270833332</c:v>
                </c:pt>
                <c:pt idx="495">
                  <c:v>41088.339074074072</c:v>
                </c:pt>
                <c:pt idx="496">
                  <c:v>41089.343090277776</c:v>
                </c:pt>
                <c:pt idx="497">
                  <c:v>41092.378900462965</c:v>
                </c:pt>
                <c:pt idx="498">
                  <c:v>41093.367546296293</c:v>
                </c:pt>
                <c:pt idx="499">
                  <c:v>41094.384050925924</c:v>
                </c:pt>
                <c:pt idx="500">
                  <c:v>41095.328958333332</c:v>
                </c:pt>
                <c:pt idx="501">
                  <c:v>41096.320821759262</c:v>
                </c:pt>
                <c:pt idx="502">
                  <c:v>41099.353506944448</c:v>
                </c:pt>
                <c:pt idx="503">
                  <c:v>41100.497407407405</c:v>
                </c:pt>
                <c:pt idx="504">
                  <c:v>41101.347708333335</c:v>
                </c:pt>
                <c:pt idx="505">
                  <c:v>41102.3437962963</c:v>
                </c:pt>
                <c:pt idx="506">
                  <c:v>41103.340300925927</c:v>
                </c:pt>
                <c:pt idx="507">
                  <c:v>41106.335694444446</c:v>
                </c:pt>
                <c:pt idx="508">
                  <c:v>41107.35659722222</c:v>
                </c:pt>
                <c:pt idx="509">
                  <c:v>41108.394525462965</c:v>
                </c:pt>
                <c:pt idx="510">
                  <c:v>41109.344409722224</c:v>
                </c:pt>
                <c:pt idx="511">
                  <c:v>41110.342083333337</c:v>
                </c:pt>
                <c:pt idx="512">
                  <c:v>41113.329953703702</c:v>
                </c:pt>
                <c:pt idx="513">
                  <c:v>41114.340208333335</c:v>
                </c:pt>
                <c:pt idx="514">
                  <c:v>41115.319652777776</c:v>
                </c:pt>
                <c:pt idx="515">
                  <c:v>41116.323738425926</c:v>
                </c:pt>
                <c:pt idx="516">
                  <c:v>41117.337511574071</c:v>
                </c:pt>
                <c:pt idx="517">
                  <c:v>41120.402071759258</c:v>
                </c:pt>
                <c:pt idx="518">
                  <c:v>41121.343912037039</c:v>
                </c:pt>
                <c:pt idx="519">
                  <c:v>41122.34207175926</c:v>
                </c:pt>
                <c:pt idx="520">
                  <c:v>41123.34684027778</c:v>
                </c:pt>
                <c:pt idx="521">
                  <c:v>41124.353078703702</c:v>
                </c:pt>
                <c:pt idx="522">
                  <c:v>41127.338969907411</c:v>
                </c:pt>
                <c:pt idx="523">
                  <c:v>41128.408946759257</c:v>
                </c:pt>
                <c:pt idx="524">
                  <c:v>41129.398599537039</c:v>
                </c:pt>
                <c:pt idx="525">
                  <c:v>41130.363495370373</c:v>
                </c:pt>
                <c:pt idx="526">
                  <c:v>41131.404085648152</c:v>
                </c:pt>
                <c:pt idx="527">
                  <c:v>41134.361620370371</c:v>
                </c:pt>
                <c:pt idx="528">
                  <c:v>41135.373043981483</c:v>
                </c:pt>
                <c:pt idx="529">
                  <c:v>41136.425625000003</c:v>
                </c:pt>
                <c:pt idx="530">
                  <c:v>41137.360185185185</c:v>
                </c:pt>
                <c:pt idx="531">
                  <c:v>41138.372013888889</c:v>
                </c:pt>
                <c:pt idx="532">
                  <c:v>41141.36619212963</c:v>
                </c:pt>
                <c:pt idx="533">
                  <c:v>41142.346458333333</c:v>
                </c:pt>
                <c:pt idx="534">
                  <c:v>41143.408449074072</c:v>
                </c:pt>
                <c:pt idx="535">
                  <c:v>41144.404351851852</c:v>
                </c:pt>
                <c:pt idx="536">
                  <c:v>41145.456793981481</c:v>
                </c:pt>
                <c:pt idx="537">
                  <c:v>41148.426377314812</c:v>
                </c:pt>
                <c:pt idx="538">
                  <c:v>41149.40457175926</c:v>
                </c:pt>
                <c:pt idx="539">
                  <c:v>41150.436365740738</c:v>
                </c:pt>
                <c:pt idx="540">
                  <c:v>41151.412997685184</c:v>
                </c:pt>
                <c:pt idx="541">
                  <c:v>41152.390127314815</c:v>
                </c:pt>
                <c:pt idx="542">
                  <c:v>41156.320138888892</c:v>
                </c:pt>
                <c:pt idx="543">
                  <c:v>41156.327905092592</c:v>
                </c:pt>
                <c:pt idx="544">
                  <c:v>41157.386388888888</c:v>
                </c:pt>
                <c:pt idx="545">
                  <c:v>41158.421423611115</c:v>
                </c:pt>
                <c:pt idx="546">
                  <c:v>41159.424375000002</c:v>
                </c:pt>
                <c:pt idx="547">
                  <c:v>41162.375891203701</c:v>
                </c:pt>
                <c:pt idx="548">
                  <c:v>41163.404467592591</c:v>
                </c:pt>
                <c:pt idx="549">
                  <c:v>41164.378587962965</c:v>
                </c:pt>
                <c:pt idx="550">
                  <c:v>41165.346678240741</c:v>
                </c:pt>
                <c:pt idx="551">
                  <c:v>41166.342916666668</c:v>
                </c:pt>
                <c:pt idx="552">
                  <c:v>41169.4</c:v>
                </c:pt>
                <c:pt idx="553">
                  <c:v>41170.369317129633</c:v>
                </c:pt>
                <c:pt idx="554">
                  <c:v>41171.33357638889</c:v>
                </c:pt>
                <c:pt idx="555">
                  <c:v>41172.352916666663</c:v>
                </c:pt>
                <c:pt idx="556">
                  <c:v>41173.356493055559</c:v>
                </c:pt>
                <c:pt idx="557">
                  <c:v>41176.377951388888</c:v>
                </c:pt>
                <c:pt idx="558">
                  <c:v>41177.342800925922</c:v>
                </c:pt>
                <c:pt idx="559">
                  <c:v>41178.355949074074</c:v>
                </c:pt>
                <c:pt idx="560">
                  <c:v>41179.322118055556</c:v>
                </c:pt>
                <c:pt idx="561">
                  <c:v>41180.361168981479</c:v>
                </c:pt>
                <c:pt idx="562">
                  <c:v>41183.345057870371</c:v>
                </c:pt>
                <c:pt idx="563">
                  <c:v>41184.312337962961</c:v>
                </c:pt>
                <c:pt idx="564">
                  <c:v>41185.336157407408</c:v>
                </c:pt>
                <c:pt idx="565">
                  <c:v>41186.337627314817</c:v>
                </c:pt>
                <c:pt idx="566">
                  <c:v>41187.319525462961</c:v>
                </c:pt>
                <c:pt idx="567">
                  <c:v>41190.344456018516</c:v>
                </c:pt>
                <c:pt idx="568">
                  <c:v>41191.322152777779</c:v>
                </c:pt>
                <c:pt idx="569">
                  <c:v>41192.330208333333</c:v>
                </c:pt>
                <c:pt idx="570">
                  <c:v>41193.329282407409</c:v>
                </c:pt>
                <c:pt idx="571">
                  <c:v>41194.312997685185</c:v>
                </c:pt>
                <c:pt idx="572">
                  <c:v>41197.340127314812</c:v>
                </c:pt>
                <c:pt idx="573">
                  <c:v>41198.324537037035</c:v>
                </c:pt>
                <c:pt idx="574">
                  <c:v>41199.346967592595</c:v>
                </c:pt>
                <c:pt idx="575">
                  <c:v>41200.318206018521</c:v>
                </c:pt>
                <c:pt idx="576">
                  <c:v>41201.317291666666</c:v>
                </c:pt>
                <c:pt idx="577">
                  <c:v>41204.315960648149</c:v>
                </c:pt>
                <c:pt idx="578">
                  <c:v>41205.319988425923</c:v>
                </c:pt>
                <c:pt idx="579">
                  <c:v>41206.320393518516</c:v>
                </c:pt>
                <c:pt idx="580">
                  <c:v>41207.354201388887</c:v>
                </c:pt>
                <c:pt idx="581">
                  <c:v>41208.331493055557</c:v>
                </c:pt>
                <c:pt idx="582">
                  <c:v>41211.326458333337</c:v>
                </c:pt>
                <c:pt idx="583">
                  <c:v>41212.323159722226</c:v>
                </c:pt>
                <c:pt idx="584">
                  <c:v>41213.313310185185</c:v>
                </c:pt>
                <c:pt idx="585">
                  <c:v>41214.324780092589</c:v>
                </c:pt>
                <c:pt idx="586">
                  <c:v>41215.323645833334</c:v>
                </c:pt>
                <c:pt idx="587">
                  <c:v>41218.404791666668</c:v>
                </c:pt>
                <c:pt idx="588">
                  <c:v>41219.333101851851</c:v>
                </c:pt>
                <c:pt idx="589">
                  <c:v>41220.339756944442</c:v>
                </c:pt>
                <c:pt idx="590">
                  <c:v>41221.333275462966</c:v>
                </c:pt>
                <c:pt idx="591">
                  <c:v>41222.325671296298</c:v>
                </c:pt>
                <c:pt idx="592">
                  <c:v>41225.330057870371</c:v>
                </c:pt>
                <c:pt idx="593">
                  <c:v>41226.318101851852</c:v>
                </c:pt>
                <c:pt idx="594">
                  <c:v>41227.326863425929</c:v>
                </c:pt>
                <c:pt idx="595">
                  <c:v>41228.323252314818</c:v>
                </c:pt>
                <c:pt idx="596">
                  <c:v>41229.324687499997</c:v>
                </c:pt>
                <c:pt idx="597">
                  <c:v>41232.329675925925</c:v>
                </c:pt>
                <c:pt idx="598">
                  <c:v>41233.326527777775</c:v>
                </c:pt>
                <c:pt idx="599">
                  <c:v>41234.327847222223</c:v>
                </c:pt>
                <c:pt idx="600">
                  <c:v>41235.339594907404</c:v>
                </c:pt>
                <c:pt idx="601">
                  <c:v>41236.341736111113</c:v>
                </c:pt>
                <c:pt idx="602">
                  <c:v>41239.344629629632</c:v>
                </c:pt>
                <c:pt idx="603">
                  <c:v>41240.325011574074</c:v>
                </c:pt>
                <c:pt idx="604">
                  <c:v>41242.330775462964</c:v>
                </c:pt>
                <c:pt idx="605">
                  <c:v>41243.329444444447</c:v>
                </c:pt>
                <c:pt idx="606">
                  <c:v>41246.320057870369</c:v>
                </c:pt>
                <c:pt idx="607">
                  <c:v>41247.407962962963</c:v>
                </c:pt>
                <c:pt idx="608">
                  <c:v>41248.341053240743</c:v>
                </c:pt>
                <c:pt idx="609">
                  <c:v>41249.315127314818</c:v>
                </c:pt>
                <c:pt idx="610">
                  <c:v>41250.307986111111</c:v>
                </c:pt>
                <c:pt idx="611">
                  <c:v>41253.322094907409</c:v>
                </c:pt>
                <c:pt idx="612">
                  <c:v>41254.317129629628</c:v>
                </c:pt>
                <c:pt idx="613">
                  <c:v>41255.332442129627</c:v>
                </c:pt>
                <c:pt idx="614">
                  <c:v>41256.321134259262</c:v>
                </c:pt>
                <c:pt idx="615">
                  <c:v>41257.333020833335</c:v>
                </c:pt>
                <c:pt idx="616">
                  <c:v>41260.324525462966</c:v>
                </c:pt>
                <c:pt idx="617">
                  <c:v>41261.323078703703</c:v>
                </c:pt>
                <c:pt idx="618">
                  <c:v>41262.332268518519</c:v>
                </c:pt>
                <c:pt idx="619">
                  <c:v>41263.336817129632</c:v>
                </c:pt>
                <c:pt idx="620">
                  <c:v>41264.321284722224</c:v>
                </c:pt>
                <c:pt idx="621">
                  <c:v>41267.324803240743</c:v>
                </c:pt>
                <c:pt idx="622">
                  <c:v>41270.324803240743</c:v>
                </c:pt>
                <c:pt idx="623">
                  <c:v>41271.324803240743</c:v>
                </c:pt>
                <c:pt idx="624">
                  <c:v>41274.324803240743</c:v>
                </c:pt>
                <c:pt idx="625">
                  <c:v>41276.336030092592</c:v>
                </c:pt>
                <c:pt idx="626">
                  <c:v>41277.339513888888</c:v>
                </c:pt>
                <c:pt idx="627">
                  <c:v>41278.324016203704</c:v>
                </c:pt>
                <c:pt idx="628">
                  <c:v>41281.322372685187</c:v>
                </c:pt>
                <c:pt idx="629">
                  <c:v>41282.334791666668</c:v>
                </c:pt>
                <c:pt idx="630">
                  <c:v>41283.335555555554</c:v>
                </c:pt>
                <c:pt idx="631">
                  <c:v>41284.320694444446</c:v>
                </c:pt>
                <c:pt idx="632">
                  <c:v>41285.319328703707</c:v>
                </c:pt>
                <c:pt idx="633">
                  <c:v>41288.326168981483</c:v>
                </c:pt>
                <c:pt idx="634">
                  <c:v>41289.409513888888</c:v>
                </c:pt>
                <c:pt idx="635">
                  <c:v>41290.333483796298</c:v>
                </c:pt>
                <c:pt idx="636">
                  <c:v>41291.314710648148</c:v>
                </c:pt>
                <c:pt idx="637">
                  <c:v>41292.324699074074</c:v>
                </c:pt>
                <c:pt idx="638">
                  <c:v>41295.359340277777</c:v>
                </c:pt>
                <c:pt idx="639">
                  <c:v>41296.329652777778</c:v>
                </c:pt>
                <c:pt idx="640">
                  <c:v>41297.330763888887</c:v>
                </c:pt>
                <c:pt idx="641">
                  <c:v>41298.338645833333</c:v>
                </c:pt>
                <c:pt idx="642">
                  <c:v>41299.320775462962</c:v>
                </c:pt>
                <c:pt idx="643">
                  <c:v>41303.333495370367</c:v>
                </c:pt>
                <c:pt idx="644">
                  <c:v>41304.315324074072</c:v>
                </c:pt>
                <c:pt idx="645">
                  <c:v>41305.356805555559</c:v>
                </c:pt>
                <c:pt idx="646">
                  <c:v>41306.344837962963</c:v>
                </c:pt>
                <c:pt idx="647">
                  <c:v>41309.318819444445</c:v>
                </c:pt>
                <c:pt idx="648">
                  <c:v>41310.487187500003</c:v>
                </c:pt>
                <c:pt idx="649">
                  <c:v>41311.338854166665</c:v>
                </c:pt>
                <c:pt idx="650">
                  <c:v>41312.304629629631</c:v>
                </c:pt>
                <c:pt idx="651">
                  <c:v>41313.40792824074</c:v>
                </c:pt>
                <c:pt idx="652">
                  <c:v>41316.315428240741</c:v>
                </c:pt>
                <c:pt idx="653">
                  <c:v>41317.356921296298</c:v>
                </c:pt>
                <c:pt idx="654">
                  <c:v>41318.341724537036</c:v>
                </c:pt>
                <c:pt idx="655">
                  <c:v>41319.305150462962</c:v>
                </c:pt>
                <c:pt idx="656">
                  <c:v>41320.337546296294</c:v>
                </c:pt>
                <c:pt idx="657">
                  <c:v>41323.445451388892</c:v>
                </c:pt>
                <c:pt idx="658">
                  <c:v>41324.389340277776</c:v>
                </c:pt>
                <c:pt idx="659">
                  <c:v>41325.340613425928</c:v>
                </c:pt>
                <c:pt idx="660">
                  <c:v>41326.310231481482</c:v>
                </c:pt>
                <c:pt idx="661">
                  <c:v>41327.353807870371</c:v>
                </c:pt>
                <c:pt idx="662">
                  <c:v>41330.32303240741</c:v>
                </c:pt>
                <c:pt idx="663">
                  <c:v>41331.404131944444</c:v>
                </c:pt>
                <c:pt idx="664">
                  <c:v>41332.420694444445</c:v>
                </c:pt>
                <c:pt idx="665">
                  <c:v>41333.325937499998</c:v>
                </c:pt>
                <c:pt idx="666">
                  <c:v>41334.360046296293</c:v>
                </c:pt>
                <c:pt idx="667">
                  <c:v>41337.349791666667</c:v>
                </c:pt>
                <c:pt idx="668">
                  <c:v>41338.561307870368</c:v>
                </c:pt>
                <c:pt idx="669">
                  <c:v>41339.325706018521</c:v>
                </c:pt>
                <c:pt idx="670">
                  <c:v>41340.324456018519</c:v>
                </c:pt>
                <c:pt idx="671">
                  <c:v>41340.324525462966</c:v>
                </c:pt>
                <c:pt idx="672">
                  <c:v>41341.312013888892</c:v>
                </c:pt>
                <c:pt idx="673">
                  <c:v>41344.31459490741</c:v>
                </c:pt>
                <c:pt idx="674">
                  <c:v>41345.330243055556</c:v>
                </c:pt>
                <c:pt idx="675">
                  <c:v>41346.349733796298</c:v>
                </c:pt>
                <c:pt idx="676">
                  <c:v>41347.315937500003</c:v>
                </c:pt>
                <c:pt idx="677">
                  <c:v>41348.385949074072</c:v>
                </c:pt>
                <c:pt idx="678">
                  <c:v>41351.451851851853</c:v>
                </c:pt>
                <c:pt idx="679">
                  <c:v>41352.390497685185</c:v>
                </c:pt>
                <c:pt idx="680">
                  <c:v>41353.319247685184</c:v>
                </c:pt>
                <c:pt idx="681">
                  <c:v>41354.305208333331</c:v>
                </c:pt>
                <c:pt idx="682">
                  <c:v>41355.333020833335</c:v>
                </c:pt>
                <c:pt idx="683">
                  <c:v>41358.329201388886</c:v>
                </c:pt>
                <c:pt idx="684">
                  <c:v>41359.337094907409</c:v>
                </c:pt>
                <c:pt idx="685">
                  <c:v>41360.33252314815</c:v>
                </c:pt>
                <c:pt idx="686">
                  <c:v>41361.319918981484</c:v>
                </c:pt>
                <c:pt idx="687">
                  <c:v>41368.32236111111</c:v>
                </c:pt>
                <c:pt idx="688">
                  <c:v>41372.401805555557</c:v>
                </c:pt>
                <c:pt idx="689">
                  <c:v>41373.352256944447</c:v>
                </c:pt>
                <c:pt idx="690">
                  <c:v>41374.475925925923</c:v>
                </c:pt>
                <c:pt idx="691">
                  <c:v>41375.486956018518</c:v>
                </c:pt>
                <c:pt idx="692">
                  <c:v>41376.4606712963</c:v>
                </c:pt>
                <c:pt idx="693">
                  <c:v>41379.322534722225</c:v>
                </c:pt>
                <c:pt idx="694">
                  <c:v>41380.331111111111</c:v>
                </c:pt>
                <c:pt idx="695">
                  <c:v>41381</c:v>
                </c:pt>
                <c:pt idx="696">
                  <c:v>41382.353935185187</c:v>
                </c:pt>
                <c:pt idx="697">
                  <c:v>41383.357812499999</c:v>
                </c:pt>
                <c:pt idx="698">
                  <c:v>41386.360312500001</c:v>
                </c:pt>
                <c:pt idx="699">
                  <c:v>41387.325636574074</c:v>
                </c:pt>
                <c:pt idx="700">
                  <c:v>41388.322002314817</c:v>
                </c:pt>
                <c:pt idx="701">
                  <c:v>41390.358090277776</c:v>
                </c:pt>
                <c:pt idx="702">
                  <c:v>41393.360532407409</c:v>
                </c:pt>
                <c:pt idx="703">
                  <c:v>41394.328680555554</c:v>
                </c:pt>
                <c:pt idx="704">
                  <c:v>41395.354120370372</c:v>
                </c:pt>
                <c:pt idx="705">
                  <c:v>41396.557349537034</c:v>
                </c:pt>
                <c:pt idx="706">
                  <c:v>41397.352314814816</c:v>
                </c:pt>
                <c:pt idx="707">
                  <c:v>41400.318067129629</c:v>
                </c:pt>
                <c:pt idx="708">
                  <c:v>41401.309537037036</c:v>
                </c:pt>
                <c:pt idx="709">
                  <c:v>41402.323379629626</c:v>
                </c:pt>
                <c:pt idx="710">
                  <c:v>41403.317442129628</c:v>
                </c:pt>
                <c:pt idx="711">
                  <c:v>41404.335277777776</c:v>
                </c:pt>
                <c:pt idx="712">
                  <c:v>41407.335277777776</c:v>
                </c:pt>
                <c:pt idx="713">
                  <c:v>41408.345509259256</c:v>
                </c:pt>
                <c:pt idx="714">
                  <c:v>41409.385312500002</c:v>
                </c:pt>
                <c:pt idx="715">
                  <c:v>41410.342222222222</c:v>
                </c:pt>
                <c:pt idx="716">
                  <c:v>41411.43440972222</c:v>
                </c:pt>
                <c:pt idx="717">
                  <c:v>41414.37431712963</c:v>
                </c:pt>
                <c:pt idx="718">
                  <c:v>41415.334803240738</c:v>
                </c:pt>
                <c:pt idx="719">
                  <c:v>41416.332546296297</c:v>
                </c:pt>
                <c:pt idx="720">
                  <c:v>41417.349108796298</c:v>
                </c:pt>
                <c:pt idx="721">
                  <c:v>41418.584629629629</c:v>
                </c:pt>
                <c:pt idx="722">
                  <c:v>41422.382094907407</c:v>
                </c:pt>
                <c:pt idx="723">
                  <c:v>41422.390011574076</c:v>
                </c:pt>
                <c:pt idx="724">
                  <c:v>41423.377581018518</c:v>
                </c:pt>
                <c:pt idx="725">
                  <c:v>41424.341377314813</c:v>
                </c:pt>
                <c:pt idx="726">
                  <c:v>41425.312905092593</c:v>
                </c:pt>
                <c:pt idx="727">
                  <c:v>41428.372048611112</c:v>
                </c:pt>
                <c:pt idx="728">
                  <c:v>41429.3753125</c:v>
                </c:pt>
                <c:pt idx="729">
                  <c:v>41430.31758101852</c:v>
                </c:pt>
                <c:pt idx="730">
                  <c:v>41431.320289351854</c:v>
                </c:pt>
                <c:pt idx="731">
                  <c:v>41432.354201388887</c:v>
                </c:pt>
                <c:pt idx="732">
                  <c:v>41436.417870370373</c:v>
                </c:pt>
                <c:pt idx="733">
                  <c:v>41437.420682870368</c:v>
                </c:pt>
                <c:pt idx="734">
                  <c:v>41438.364733796298</c:v>
                </c:pt>
                <c:pt idx="735">
                  <c:v>41439.318333333336</c:v>
                </c:pt>
                <c:pt idx="736">
                  <c:v>41442.333032407405</c:v>
                </c:pt>
                <c:pt idx="737">
                  <c:v>41443.344699074078</c:v>
                </c:pt>
                <c:pt idx="738">
                  <c:v>41444.420648148145</c:v>
                </c:pt>
                <c:pt idx="739">
                  <c:v>41445.34574074074</c:v>
                </c:pt>
                <c:pt idx="740">
                  <c:v>41446.34306712963</c:v>
                </c:pt>
                <c:pt idx="741">
                  <c:v>41449.355706018519</c:v>
                </c:pt>
                <c:pt idx="742">
                  <c:v>41450.330543981479</c:v>
                </c:pt>
                <c:pt idx="743">
                  <c:v>41451.337939814817</c:v>
                </c:pt>
                <c:pt idx="744">
                  <c:v>41452.346516203703</c:v>
                </c:pt>
                <c:pt idx="745">
                  <c:v>41453.345717592594</c:v>
                </c:pt>
                <c:pt idx="746">
                  <c:v>41456.349583333336</c:v>
                </c:pt>
                <c:pt idx="747">
                  <c:v>41457.357268518521</c:v>
                </c:pt>
                <c:pt idx="748">
                  <c:v>41458.497291666667</c:v>
                </c:pt>
                <c:pt idx="749">
                  <c:v>41459.336192129631</c:v>
                </c:pt>
                <c:pt idx="750">
                  <c:v>41460.356469907405</c:v>
                </c:pt>
                <c:pt idx="751">
                  <c:v>41463.363761574074</c:v>
                </c:pt>
                <c:pt idx="752">
                  <c:v>41464.402395833335</c:v>
                </c:pt>
                <c:pt idx="753">
                  <c:v>41465.428344907406</c:v>
                </c:pt>
                <c:pt idx="754">
                  <c:v>41466.435347222221</c:v>
                </c:pt>
                <c:pt idx="755">
                  <c:v>41467.446631944447</c:v>
                </c:pt>
                <c:pt idx="756">
                  <c:v>41470.466226851851</c:v>
                </c:pt>
                <c:pt idx="757">
                  <c:v>41471.429560185185</c:v>
                </c:pt>
                <c:pt idx="758">
                  <c:v>41472.36891203704</c:v>
                </c:pt>
                <c:pt idx="759">
                  <c:v>41473.342395833337</c:v>
                </c:pt>
                <c:pt idx="760">
                  <c:v>41474.347685185188</c:v>
                </c:pt>
                <c:pt idx="761">
                  <c:v>41477.351458333331</c:v>
                </c:pt>
                <c:pt idx="762">
                  <c:v>41478.390798611108</c:v>
                </c:pt>
                <c:pt idx="763">
                  <c:v>41479.336655092593</c:v>
                </c:pt>
                <c:pt idx="764">
                  <c:v>41480.360266203701</c:v>
                </c:pt>
                <c:pt idx="765">
                  <c:v>41481.32534722222</c:v>
                </c:pt>
                <c:pt idx="766">
                  <c:v>41484.417534722219</c:v>
                </c:pt>
                <c:pt idx="767">
                  <c:v>41485.348749999997</c:v>
                </c:pt>
                <c:pt idx="768">
                  <c:v>41486.358553240738</c:v>
                </c:pt>
                <c:pt idx="769">
                  <c:v>41487.336111111108</c:v>
                </c:pt>
                <c:pt idx="770">
                  <c:v>41488.334583333337</c:v>
                </c:pt>
                <c:pt idx="771">
                  <c:v>41491.342881944445</c:v>
                </c:pt>
                <c:pt idx="772">
                  <c:v>41492.348796296297</c:v>
                </c:pt>
                <c:pt idx="773">
                  <c:v>41493.340624999997</c:v>
                </c:pt>
                <c:pt idx="774">
                  <c:v>41494.353530092594</c:v>
                </c:pt>
                <c:pt idx="775">
                  <c:v>41495.347372685188</c:v>
                </c:pt>
                <c:pt idx="776">
                  <c:v>41498.590729166666</c:v>
                </c:pt>
                <c:pt idx="777">
                  <c:v>41499.351770833331</c:v>
                </c:pt>
                <c:pt idx="778">
                  <c:v>41507.322233796294</c:v>
                </c:pt>
                <c:pt idx="779">
                  <c:v>41508.340891203705</c:v>
                </c:pt>
                <c:pt idx="780">
                  <c:v>41509.326006944444</c:v>
                </c:pt>
                <c:pt idx="781">
                  <c:v>41512.358414351853</c:v>
                </c:pt>
                <c:pt idx="782">
                  <c:v>41513.341122685182</c:v>
                </c:pt>
                <c:pt idx="783">
                  <c:v>41515.352650462963</c:v>
                </c:pt>
                <c:pt idx="784">
                  <c:v>41516.427974537037</c:v>
                </c:pt>
                <c:pt idx="785">
                  <c:v>41520.396631944444</c:v>
                </c:pt>
                <c:pt idx="786">
                  <c:v>41520.411979166667</c:v>
                </c:pt>
                <c:pt idx="787">
                  <c:v>41521.406909722224</c:v>
                </c:pt>
                <c:pt idx="788">
                  <c:v>41522.30572916667</c:v>
                </c:pt>
                <c:pt idx="789">
                  <c:v>41523.375636574077</c:v>
                </c:pt>
                <c:pt idx="790">
                  <c:v>41526.348240740743</c:v>
                </c:pt>
                <c:pt idx="791">
                  <c:v>41527.319965277777</c:v>
                </c:pt>
                <c:pt idx="792">
                  <c:v>41528.314236111109</c:v>
                </c:pt>
                <c:pt idx="793">
                  <c:v>41529.33121527778</c:v>
                </c:pt>
                <c:pt idx="794">
                  <c:v>41530.316180555557</c:v>
                </c:pt>
                <c:pt idx="795">
                  <c:v>41533.344490740739</c:v>
                </c:pt>
                <c:pt idx="796">
                  <c:v>41534.348530092589</c:v>
                </c:pt>
                <c:pt idx="797">
                  <c:v>41535.350949074076</c:v>
                </c:pt>
                <c:pt idx="798">
                  <c:v>41536.377106481479</c:v>
                </c:pt>
                <c:pt idx="799">
                  <c:v>41540.41369212963</c:v>
                </c:pt>
                <c:pt idx="800">
                  <c:v>41541.357488425929</c:v>
                </c:pt>
                <c:pt idx="801">
                  <c:v>41542.364999999998</c:v>
                </c:pt>
                <c:pt idx="802">
                  <c:v>41543.414641203701</c:v>
                </c:pt>
                <c:pt idx="803">
                  <c:v>41544.332314814812</c:v>
                </c:pt>
                <c:pt idx="804">
                  <c:v>41547.395208333335</c:v>
                </c:pt>
                <c:pt idx="805">
                  <c:v>41548.341851851852</c:v>
                </c:pt>
                <c:pt idx="806">
                  <c:v>41549.343055555553</c:v>
                </c:pt>
                <c:pt idx="807">
                  <c:v>41550.343831018516</c:v>
                </c:pt>
                <c:pt idx="808">
                  <c:v>41551.352141203701</c:v>
                </c:pt>
                <c:pt idx="809">
                  <c:v>41554.558321759258</c:v>
                </c:pt>
                <c:pt idx="810">
                  <c:v>41555.445081018515</c:v>
                </c:pt>
                <c:pt idx="811">
                  <c:v>41556.353182870371</c:v>
                </c:pt>
                <c:pt idx="812">
                  <c:v>41557.366446759261</c:v>
                </c:pt>
                <c:pt idx="813">
                  <c:v>41558.409062500003</c:v>
                </c:pt>
                <c:pt idx="814">
                  <c:v>41561.365902777776</c:v>
                </c:pt>
                <c:pt idx="815">
                  <c:v>41562.367418981485</c:v>
                </c:pt>
                <c:pt idx="816">
                  <c:v>41563.430590277778</c:v>
                </c:pt>
                <c:pt idx="817">
                  <c:v>41564.411817129629</c:v>
                </c:pt>
                <c:pt idx="818">
                  <c:v>41565.332650462966</c:v>
                </c:pt>
                <c:pt idx="819">
                  <c:v>41568.43068287037</c:v>
                </c:pt>
                <c:pt idx="820">
                  <c:v>41569.357627314814</c:v>
                </c:pt>
                <c:pt idx="821">
                  <c:v>41570.455312500002</c:v>
                </c:pt>
                <c:pt idx="822">
                  <c:v>41571.331238425926</c:v>
                </c:pt>
                <c:pt idx="823">
                  <c:v>41572.438483796293</c:v>
                </c:pt>
                <c:pt idx="824">
                  <c:v>41575.372048611112</c:v>
                </c:pt>
                <c:pt idx="825">
                  <c:v>41576.349282407406</c:v>
                </c:pt>
                <c:pt idx="826">
                  <c:v>41577.569340277776</c:v>
                </c:pt>
                <c:pt idx="827">
                  <c:v>41579.358495370368</c:v>
                </c:pt>
                <c:pt idx="828">
                  <c:v>41579.377870370372</c:v>
                </c:pt>
                <c:pt idx="829">
                  <c:v>41582.414861111109</c:v>
                </c:pt>
                <c:pt idx="830">
                  <c:v>41583.346770833334</c:v>
                </c:pt>
                <c:pt idx="831">
                  <c:v>41584.388773148145</c:v>
                </c:pt>
                <c:pt idx="832">
                  <c:v>41585.331793981481</c:v>
                </c:pt>
                <c:pt idx="833">
                  <c:v>41586.438946759263</c:v>
                </c:pt>
                <c:pt idx="834">
                  <c:v>41589.383819444447</c:v>
                </c:pt>
                <c:pt idx="835">
                  <c:v>41590.343240740738</c:v>
                </c:pt>
                <c:pt idx="836">
                  <c:v>41596.453067129631</c:v>
                </c:pt>
                <c:pt idx="837">
                  <c:v>41597.416388888887</c:v>
                </c:pt>
                <c:pt idx="838">
                  <c:v>41598.395925925928</c:v>
                </c:pt>
                <c:pt idx="839">
                  <c:v>41599.378171296295</c:v>
                </c:pt>
                <c:pt idx="840">
                  <c:v>41600.373159722221</c:v>
                </c:pt>
                <c:pt idx="841">
                  <c:v>41604.430833333332</c:v>
                </c:pt>
                <c:pt idx="842">
                  <c:v>41605.360324074078</c:v>
                </c:pt>
                <c:pt idx="843">
                  <c:v>41610.442384259259</c:v>
                </c:pt>
                <c:pt idx="844">
                  <c:v>41611.365729166668</c:v>
                </c:pt>
                <c:pt idx="845">
                  <c:v>41612.442569444444</c:v>
                </c:pt>
                <c:pt idx="846">
                  <c:v>41613.459768518522</c:v>
                </c:pt>
                <c:pt idx="847">
                  <c:v>41614.492800925924</c:v>
                </c:pt>
                <c:pt idx="848">
                  <c:v>41617.426527777781</c:v>
                </c:pt>
                <c:pt idx="849">
                  <c:v>41618.524409722224</c:v>
                </c:pt>
                <c:pt idx="850">
                  <c:v>41619.347800925927</c:v>
                </c:pt>
                <c:pt idx="851">
                  <c:v>41620.385428240741</c:v>
                </c:pt>
                <c:pt idx="852">
                  <c:v>41621.345960648148</c:v>
                </c:pt>
                <c:pt idx="853">
                  <c:v>41624.389166666668</c:v>
                </c:pt>
                <c:pt idx="854">
                  <c:v>41625.382453703707</c:v>
                </c:pt>
                <c:pt idx="855">
                  <c:v>41626.43849537037</c:v>
                </c:pt>
                <c:pt idx="856">
                  <c:v>41627.414548611108</c:v>
                </c:pt>
                <c:pt idx="857">
                  <c:v>41628.380567129629</c:v>
                </c:pt>
                <c:pt idx="858">
                  <c:v>41632</c:v>
                </c:pt>
                <c:pt idx="859">
                  <c:v>41635.361261574071</c:v>
                </c:pt>
                <c:pt idx="860">
                  <c:v>41638.363749999997</c:v>
                </c:pt>
                <c:pt idx="861">
                  <c:v>41639</c:v>
                </c:pt>
                <c:pt idx="862">
                  <c:v>41641.634594907409</c:v>
                </c:pt>
                <c:pt idx="863">
                  <c:v>41642.636736111112</c:v>
                </c:pt>
                <c:pt idx="864">
                  <c:v>41645.6405787037</c:v>
                </c:pt>
                <c:pt idx="865">
                  <c:v>41646.370925925927</c:v>
                </c:pt>
                <c:pt idx="866">
                  <c:v>41647.324247685188</c:v>
                </c:pt>
                <c:pt idx="867">
                  <c:v>41648.382361111115</c:v>
                </c:pt>
                <c:pt idx="868">
                  <c:v>41649.604409722226</c:v>
                </c:pt>
                <c:pt idx="869">
                  <c:v>41652.39439814815</c:v>
                </c:pt>
                <c:pt idx="870">
                  <c:v>41653.433495370373</c:v>
                </c:pt>
                <c:pt idx="871">
                  <c:v>41654.364074074074</c:v>
                </c:pt>
                <c:pt idx="872">
                  <c:v>41655.355636574073</c:v>
                </c:pt>
                <c:pt idx="873">
                  <c:v>41656.402048611111</c:v>
                </c:pt>
                <c:pt idx="874">
                  <c:v>41660.338379629633</c:v>
                </c:pt>
                <c:pt idx="875">
                  <c:v>41660.34065972222</c:v>
                </c:pt>
                <c:pt idx="876">
                  <c:v>41661.367800925924</c:v>
                </c:pt>
                <c:pt idx="877">
                  <c:v>41662.33489583333</c:v>
                </c:pt>
                <c:pt idx="878">
                  <c:v>41663.457708333335</c:v>
                </c:pt>
                <c:pt idx="879">
                  <c:v>41667.402488425927</c:v>
                </c:pt>
                <c:pt idx="880">
                  <c:v>41669.488425925927</c:v>
                </c:pt>
                <c:pt idx="881">
                  <c:v>41669.493333333332</c:v>
                </c:pt>
                <c:pt idx="882">
                  <c:v>41670.424004629633</c:v>
                </c:pt>
                <c:pt idx="883">
                  <c:v>41673.355057870373</c:v>
                </c:pt>
                <c:pt idx="884">
                  <c:v>41674.399699074071</c:v>
                </c:pt>
                <c:pt idx="885">
                  <c:v>41675.350289351853</c:v>
                </c:pt>
                <c:pt idx="886">
                  <c:v>41676.362905092596</c:v>
                </c:pt>
                <c:pt idx="887">
                  <c:v>41677.358541666668</c:v>
                </c:pt>
                <c:pt idx="888">
                  <c:v>41680.45988425926</c:v>
                </c:pt>
                <c:pt idx="889">
                  <c:v>41681.447187500002</c:v>
                </c:pt>
                <c:pt idx="890">
                  <c:v>41682.464861111112</c:v>
                </c:pt>
                <c:pt idx="891">
                  <c:v>41683.468414351853</c:v>
                </c:pt>
                <c:pt idx="892">
                  <c:v>41684.472222222219</c:v>
                </c:pt>
                <c:pt idx="893">
                  <c:v>41687.393217592595</c:v>
                </c:pt>
                <c:pt idx="894">
                  <c:v>41688.407002314816</c:v>
                </c:pt>
                <c:pt idx="895">
                  <c:v>41690.351875</c:v>
                </c:pt>
                <c:pt idx="896">
                  <c:v>41691.517638888887</c:v>
                </c:pt>
                <c:pt idx="897">
                  <c:v>41694.355902777781</c:v>
                </c:pt>
                <c:pt idx="898">
                  <c:v>41695.420520833337</c:v>
                </c:pt>
                <c:pt idx="899">
                  <c:v>41696.382094907407</c:v>
                </c:pt>
                <c:pt idx="900">
                  <c:v>41697.316701388889</c:v>
                </c:pt>
                <c:pt idx="901">
                  <c:v>41698.371134259258</c:v>
                </c:pt>
                <c:pt idx="902">
                  <c:v>41701.475856481484</c:v>
                </c:pt>
                <c:pt idx="903">
                  <c:v>41702.368078703701</c:v>
                </c:pt>
                <c:pt idx="904">
                  <c:v>41702.368148148147</c:v>
                </c:pt>
                <c:pt idx="905">
                  <c:v>41703.47315972222</c:v>
                </c:pt>
                <c:pt idx="906">
                  <c:v>41704.333912037036</c:v>
                </c:pt>
                <c:pt idx="907">
                  <c:v>41705.333923611113</c:v>
                </c:pt>
                <c:pt idx="908">
                  <c:v>41708.382881944446</c:v>
                </c:pt>
                <c:pt idx="909">
                  <c:v>41709.362581018519</c:v>
                </c:pt>
                <c:pt idx="910">
                  <c:v>41710.339004629626</c:v>
                </c:pt>
                <c:pt idx="911">
                  <c:v>41711.384305555555</c:v>
                </c:pt>
                <c:pt idx="912">
                  <c:v>41712.387060185189</c:v>
                </c:pt>
                <c:pt idx="913">
                  <c:v>41715.330358796295</c:v>
                </c:pt>
                <c:pt idx="914">
                  <c:v>41716.317326388889</c:v>
                </c:pt>
                <c:pt idx="915">
                  <c:v>41717.466863425929</c:v>
                </c:pt>
                <c:pt idx="916">
                  <c:v>41718.301863425928</c:v>
                </c:pt>
                <c:pt idx="917">
                  <c:v>41719.367071759261</c:v>
                </c:pt>
                <c:pt idx="918">
                  <c:v>41722.349733796298</c:v>
                </c:pt>
                <c:pt idx="919">
                  <c:v>41723.385868055557</c:v>
                </c:pt>
                <c:pt idx="920">
                  <c:v>41724.320023148146</c:v>
                </c:pt>
                <c:pt idx="921">
                  <c:v>41725.621655092589</c:v>
                </c:pt>
                <c:pt idx="922">
                  <c:v>41726.400613425925</c:v>
                </c:pt>
                <c:pt idx="923">
                  <c:v>41729.356886574074</c:v>
                </c:pt>
                <c:pt idx="924">
                  <c:v>41730.320092592592</c:v>
                </c:pt>
                <c:pt idx="925">
                  <c:v>41731.356481481482</c:v>
                </c:pt>
                <c:pt idx="926">
                  <c:v>41733.595821759256</c:v>
                </c:pt>
                <c:pt idx="927">
                  <c:v>41736.419699074075</c:v>
                </c:pt>
                <c:pt idx="928">
                  <c:v>41737.406655092593</c:v>
                </c:pt>
                <c:pt idx="929">
                  <c:v>41738.383425925924</c:v>
                </c:pt>
                <c:pt idx="930">
                  <c:v>41739.381712962961</c:v>
                </c:pt>
                <c:pt idx="931">
                  <c:v>41740.364629629628</c:v>
                </c:pt>
                <c:pt idx="932">
                  <c:v>41743.333298611113</c:v>
                </c:pt>
                <c:pt idx="933">
                  <c:v>41744.314965277779</c:v>
                </c:pt>
                <c:pt idx="934">
                  <c:v>41745.37327546296</c:v>
                </c:pt>
                <c:pt idx="935">
                  <c:v>41746.341504629629</c:v>
                </c:pt>
                <c:pt idx="936">
                  <c:v>41747.419351851851</c:v>
                </c:pt>
                <c:pt idx="937">
                  <c:v>41750.378900462965</c:v>
                </c:pt>
                <c:pt idx="938">
                  <c:v>41751.364837962959</c:v>
                </c:pt>
                <c:pt idx="939">
                  <c:v>41752.353865740741</c:v>
                </c:pt>
                <c:pt idx="940">
                  <c:v>41753.424837962964</c:v>
                </c:pt>
                <c:pt idx="941">
                  <c:v>41757.384050925924</c:v>
                </c:pt>
                <c:pt idx="942">
                  <c:v>41758.35527777778</c:v>
                </c:pt>
                <c:pt idx="943">
                  <c:v>41759.435069444444</c:v>
                </c:pt>
                <c:pt idx="944">
                  <c:v>41760.418981481482</c:v>
                </c:pt>
                <c:pt idx="945">
                  <c:v>41761.377858796295</c:v>
                </c:pt>
                <c:pt idx="946">
                  <c:v>41764.386122685188</c:v>
                </c:pt>
                <c:pt idx="947">
                  <c:v>41765.396539351852</c:v>
                </c:pt>
                <c:pt idx="948">
                  <c:v>41766.424733796295</c:v>
                </c:pt>
                <c:pt idx="949">
                  <c:v>41767.414814814816</c:v>
                </c:pt>
                <c:pt idx="950">
                  <c:v>41768.422685185185</c:v>
                </c:pt>
                <c:pt idx="951">
                  <c:v>41771.3437037037</c:v>
                </c:pt>
                <c:pt idx="952">
                  <c:v>41772.337766203702</c:v>
                </c:pt>
                <c:pt idx="953">
                  <c:v>41773.36037037037</c:v>
                </c:pt>
                <c:pt idx="954">
                  <c:v>41774.37667824074</c:v>
                </c:pt>
                <c:pt idx="955">
                  <c:v>41775.365439814814</c:v>
                </c:pt>
                <c:pt idx="956">
                  <c:v>41778.354409722226</c:v>
                </c:pt>
                <c:pt idx="957">
                  <c:v>41779.371898148151</c:v>
                </c:pt>
                <c:pt idx="958">
                  <c:v>41780.47084490741</c:v>
                </c:pt>
                <c:pt idx="959">
                  <c:v>41781.419212962966</c:v>
                </c:pt>
                <c:pt idx="960">
                  <c:v>41782.345335648148</c:v>
                </c:pt>
                <c:pt idx="961">
                  <c:v>41786.408645833333</c:v>
                </c:pt>
                <c:pt idx="962">
                  <c:v>41787.405416666668</c:v>
                </c:pt>
                <c:pt idx="963">
                  <c:v>41788.411550925928</c:v>
                </c:pt>
                <c:pt idx="964">
                  <c:v>41789.308136574073</c:v>
                </c:pt>
                <c:pt idx="965">
                  <c:v>41792.610706018517</c:v>
                </c:pt>
                <c:pt idx="966">
                  <c:v>41793.323437500003</c:v>
                </c:pt>
                <c:pt idx="967">
                  <c:v>41794.454363425924</c:v>
                </c:pt>
                <c:pt idx="968">
                  <c:v>41795.466886574075</c:v>
                </c:pt>
                <c:pt idx="969">
                  <c:v>41796.381782407407</c:v>
                </c:pt>
                <c:pt idx="970">
                  <c:v>41800.417199074072</c:v>
                </c:pt>
                <c:pt idx="971">
                  <c:v>41801.333587962959</c:v>
                </c:pt>
                <c:pt idx="972">
                  <c:v>41802.333113425928</c:v>
                </c:pt>
                <c:pt idx="973">
                  <c:v>41803.568182870367</c:v>
                </c:pt>
                <c:pt idx="974">
                  <c:v>41806.401828703703</c:v>
                </c:pt>
                <c:pt idx="975">
                  <c:v>41807.363449074073</c:v>
                </c:pt>
                <c:pt idx="976">
                  <c:v>41808.397546296299</c:v>
                </c:pt>
                <c:pt idx="977">
                  <c:v>41809.333148148151</c:v>
                </c:pt>
                <c:pt idx="978">
                  <c:v>41810.492164351854</c:v>
                </c:pt>
                <c:pt idx="979">
                  <c:v>41813.455474537041</c:v>
                </c:pt>
                <c:pt idx="980">
                  <c:v>41814.444594907407</c:v>
                </c:pt>
                <c:pt idx="981">
                  <c:v>41816.333148148151</c:v>
                </c:pt>
                <c:pt idx="982">
                  <c:v>41817.334479166668</c:v>
                </c:pt>
                <c:pt idx="983">
                  <c:v>41821.425810185188</c:v>
                </c:pt>
                <c:pt idx="984">
                  <c:v>41822.477847222224</c:v>
                </c:pt>
                <c:pt idx="985">
                  <c:v>41823.357118055559</c:v>
                </c:pt>
                <c:pt idx="986">
                  <c:v>41828.438668981478</c:v>
                </c:pt>
                <c:pt idx="987">
                  <c:v>41829.569803240738</c:v>
                </c:pt>
                <c:pt idx="988">
                  <c:v>41830.412881944445</c:v>
                </c:pt>
                <c:pt idx="989">
                  <c:v>41835.64271990741</c:v>
                </c:pt>
                <c:pt idx="990">
                  <c:v>41836.354907407411</c:v>
                </c:pt>
                <c:pt idx="991">
                  <c:v>41841.50409722222</c:v>
                </c:pt>
                <c:pt idx="992">
                  <c:v>41842.639131944445</c:v>
                </c:pt>
                <c:pt idx="993">
                  <c:v>41843.446238425924</c:v>
                </c:pt>
                <c:pt idx="994">
                  <c:v>41844.446250000001</c:v>
                </c:pt>
                <c:pt idx="995">
                  <c:v>41845.400740740741</c:v>
                </c:pt>
                <c:pt idx="996">
                  <c:v>41848.385393518518</c:v>
                </c:pt>
                <c:pt idx="997">
                  <c:v>41849.523888888885</c:v>
                </c:pt>
                <c:pt idx="998">
                  <c:v>41850.409328703703</c:v>
                </c:pt>
                <c:pt idx="999">
                  <c:v>41851.574432870373</c:v>
                </c:pt>
                <c:pt idx="1000">
                  <c:v>41852.448622685188</c:v>
                </c:pt>
                <c:pt idx="1001">
                  <c:v>41855.403229166666</c:v>
                </c:pt>
                <c:pt idx="1002">
                  <c:v>41856.34302083333</c:v>
                </c:pt>
                <c:pt idx="1003">
                  <c:v>41857.377557870372</c:v>
                </c:pt>
                <c:pt idx="1004">
                  <c:v>41858.330821759257</c:v>
                </c:pt>
                <c:pt idx="1005">
                  <c:v>41859.423773148148</c:v>
                </c:pt>
                <c:pt idx="1006">
                  <c:v>41862.338263888887</c:v>
                </c:pt>
                <c:pt idx="1007">
                  <c:v>41864.443287037036</c:v>
                </c:pt>
                <c:pt idx="1008">
                  <c:v>41865.340868055559</c:v>
                </c:pt>
                <c:pt idx="1009">
                  <c:v>41866.65047453704</c:v>
                </c:pt>
                <c:pt idx="1010">
                  <c:v>41869.632615740738</c:v>
                </c:pt>
                <c:pt idx="1011">
                  <c:v>41870.355555555558</c:v>
                </c:pt>
                <c:pt idx="1012">
                  <c:v>41871.374814814815</c:v>
                </c:pt>
                <c:pt idx="1013">
                  <c:v>41872.51525462963</c:v>
                </c:pt>
                <c:pt idx="1014">
                  <c:v>41873.407916666663</c:v>
                </c:pt>
                <c:pt idx="1015">
                  <c:v>41876.416851851849</c:v>
                </c:pt>
                <c:pt idx="1016">
                  <c:v>41877.419027777774</c:v>
                </c:pt>
                <c:pt idx="1017">
                  <c:v>41878.355162037034</c:v>
                </c:pt>
                <c:pt idx="1018">
                  <c:v>41879.619525462964</c:v>
                </c:pt>
                <c:pt idx="1019">
                  <c:v>41880.494432870371</c:v>
                </c:pt>
                <c:pt idx="1020">
                  <c:v>41884.585173611114</c:v>
                </c:pt>
                <c:pt idx="1021">
                  <c:v>41885.415613425925</c:v>
                </c:pt>
                <c:pt idx="1022">
                  <c:v>41886.335231481484</c:v>
                </c:pt>
                <c:pt idx="1023">
                  <c:v>41887.553310185183</c:v>
                </c:pt>
                <c:pt idx="1024">
                  <c:v>41890.560115740744</c:v>
                </c:pt>
                <c:pt idx="1025">
                  <c:v>41891.455474537041</c:v>
                </c:pt>
                <c:pt idx="1026">
                  <c:v>41892.583321759259</c:v>
                </c:pt>
                <c:pt idx="1027">
                  <c:v>41893.358159722222</c:v>
                </c:pt>
                <c:pt idx="1028">
                  <c:v>41894.520300925928</c:v>
                </c:pt>
                <c:pt idx="1029">
                  <c:v>41897.480046296296</c:v>
                </c:pt>
                <c:pt idx="1030">
                  <c:v>41898.387025462966</c:v>
                </c:pt>
                <c:pt idx="1031">
                  <c:v>41899.570972222224</c:v>
                </c:pt>
                <c:pt idx="1032">
                  <c:v>41904.527245370373</c:v>
                </c:pt>
                <c:pt idx="1033">
                  <c:v>41905.512430555558</c:v>
                </c:pt>
                <c:pt idx="1034">
                  <c:v>41906.51630787037</c:v>
                </c:pt>
                <c:pt idx="1035">
                  <c:v>41907.32099537037</c:v>
                </c:pt>
                <c:pt idx="1036">
                  <c:v>41908.353171296294</c:v>
                </c:pt>
                <c:pt idx="1037">
                  <c:v>41911.381377314814</c:v>
                </c:pt>
                <c:pt idx="1038">
                  <c:v>41912.326458333337</c:v>
                </c:pt>
                <c:pt idx="1039">
                  <c:v>41913.402361111112</c:v>
                </c:pt>
                <c:pt idx="1040">
                  <c:v>41914.340439814812</c:v>
                </c:pt>
                <c:pt idx="1041">
                  <c:v>41915.373599537037</c:v>
                </c:pt>
                <c:pt idx="1042">
                  <c:v>41918.346180555556</c:v>
                </c:pt>
                <c:pt idx="1043">
                  <c:v>41919.456134259257</c:v>
                </c:pt>
                <c:pt idx="1044">
                  <c:v>41920.408043981479</c:v>
                </c:pt>
                <c:pt idx="1045">
                  <c:v>41921.370081018518</c:v>
                </c:pt>
                <c:pt idx="1046">
                  <c:v>41922.400092592594</c:v>
                </c:pt>
                <c:pt idx="1047">
                  <c:v>41925.393611111111</c:v>
                </c:pt>
                <c:pt idx="1048">
                  <c:v>41926.391782407409</c:v>
                </c:pt>
                <c:pt idx="1049">
                  <c:v>41927.334317129629</c:v>
                </c:pt>
                <c:pt idx="1050">
                  <c:v>41928.346331018518</c:v>
                </c:pt>
                <c:pt idx="1051">
                  <c:v>41933.551388888889</c:v>
                </c:pt>
                <c:pt idx="1052">
                  <c:v>41934.551759259259</c:v>
                </c:pt>
                <c:pt idx="1053">
                  <c:v>41935.423067129632</c:v>
                </c:pt>
                <c:pt idx="1054">
                  <c:v>41936.347395833334</c:v>
                </c:pt>
                <c:pt idx="1055">
                  <c:v>41939.409178240741</c:v>
                </c:pt>
                <c:pt idx="1056">
                  <c:v>41940.409178240741</c:v>
                </c:pt>
              </c:numCache>
            </c:numRef>
          </c:cat>
          <c:val>
            <c:numRef>
              <c:f>SPL!$K$1400:$K$2456</c:f>
              <c:numCache>
                <c:formatCode>0.00</c:formatCode>
                <c:ptCount val="1057"/>
                <c:pt idx="0">
                  <c:v>0.50470377380883069</c:v>
                </c:pt>
                <c:pt idx="1">
                  <c:v>0.49950352130140219</c:v>
                </c:pt>
                <c:pt idx="2">
                  <c:v>0.49488653084738432</c:v>
                </c:pt>
                <c:pt idx="3">
                  <c:v>0.49037822961009575</c:v>
                </c:pt>
                <c:pt idx="4">
                  <c:v>0.48662075979916569</c:v>
                </c:pt>
                <c:pt idx="5">
                  <c:v>0.48347675047140204</c:v>
                </c:pt>
                <c:pt idx="6">
                  <c:v>0.48232180658207363</c:v>
                </c:pt>
                <c:pt idx="7">
                  <c:v>0.48023877396435777</c:v>
                </c:pt>
                <c:pt idx="8">
                  <c:v>0.48006415533213631</c:v>
                </c:pt>
                <c:pt idx="9">
                  <c:v>0.47945835741811982</c:v>
                </c:pt>
                <c:pt idx="10">
                  <c:v>0.4797071436010355</c:v>
                </c:pt>
                <c:pt idx="11">
                  <c:v>0.47785164875798658</c:v>
                </c:pt>
                <c:pt idx="12">
                  <c:v>0.47901761000157961</c:v>
                </c:pt>
                <c:pt idx="13">
                  <c:v>0.47901761000157961</c:v>
                </c:pt>
                <c:pt idx="14">
                  <c:v>0.47901761000157961</c:v>
                </c:pt>
                <c:pt idx="15">
                  <c:v>0.4797071436010355</c:v>
                </c:pt>
                <c:pt idx="16">
                  <c:v>0.47970714360103528</c:v>
                </c:pt>
                <c:pt idx="17">
                  <c:v>0.47958581949980772</c:v>
                </c:pt>
                <c:pt idx="18">
                  <c:v>0.47950352130140217</c:v>
                </c:pt>
                <c:pt idx="19">
                  <c:v>0.4800176100015795</c:v>
                </c:pt>
                <c:pt idx="20">
                  <c:v>0.48172961582290308</c:v>
                </c:pt>
                <c:pt idx="21">
                  <c:v>0.48359069893182938</c:v>
                </c:pt>
                <c:pt idx="22">
                  <c:v>0.48559341382301974</c:v>
                </c:pt>
                <c:pt idx="23">
                  <c:v>0.4877509690068057</c:v>
                </c:pt>
                <c:pt idx="24">
                  <c:v>0.49033912709823407</c:v>
                </c:pt>
                <c:pt idx="25">
                  <c:v>0.49326786250536286</c:v>
                </c:pt>
                <c:pt idx="26">
                  <c:v>0.49474252232334431</c:v>
                </c:pt>
                <c:pt idx="27">
                  <c:v>0.49779705898252902</c:v>
                </c:pt>
                <c:pt idx="28">
                  <c:v>0.50118065270801815</c:v>
                </c:pt>
                <c:pt idx="29">
                  <c:v>0.50690024875775808</c:v>
                </c:pt>
                <c:pt idx="30">
                  <c:v>0.50865855631858314</c:v>
                </c:pt>
                <c:pt idx="31">
                  <c:v>0.50820838353420938</c:v>
                </c:pt>
                <c:pt idx="32">
                  <c:v>0.50840652306056888</c:v>
                </c:pt>
                <c:pt idx="33">
                  <c:v>0.5073795006481866</c:v>
                </c:pt>
                <c:pt idx="34">
                  <c:v>0.50438675227416385</c:v>
                </c:pt>
                <c:pt idx="35">
                  <c:v>0.5032667994693184</c:v>
                </c:pt>
                <c:pt idx="36">
                  <c:v>0.50220838353420938</c:v>
                </c:pt>
                <c:pt idx="37">
                  <c:v>0.49945276300900848</c:v>
                </c:pt>
                <c:pt idx="38">
                  <c:v>0.49723863971574173</c:v>
                </c:pt>
                <c:pt idx="39">
                  <c:v>0.49263932022500201</c:v>
                </c:pt>
                <c:pt idx="40">
                  <c:v>0.49134148019383961</c:v>
                </c:pt>
                <c:pt idx="41">
                  <c:v>0.48783390805281074</c:v>
                </c:pt>
                <c:pt idx="42">
                  <c:v>0.48243190249581952</c:v>
                </c:pt>
                <c:pt idx="43">
                  <c:v>0.48002193826820377</c:v>
                </c:pt>
                <c:pt idx="44">
                  <c:v>0.48009275190585254</c:v>
                </c:pt>
                <c:pt idx="45">
                  <c:v>0.4793095348426698</c:v>
                </c:pt>
                <c:pt idx="46">
                  <c:v>0.48043758116896801</c:v>
                </c:pt>
                <c:pt idx="47">
                  <c:v>0.47286965655839958</c:v>
                </c:pt>
                <c:pt idx="48">
                  <c:v>0.46786750069217997</c:v>
                </c:pt>
                <c:pt idx="49">
                  <c:v>0.46280708470424065</c:v>
                </c:pt>
                <c:pt idx="50">
                  <c:v>0.46048113543275382</c:v>
                </c:pt>
                <c:pt idx="51">
                  <c:v>0.45929021248496882</c:v>
                </c:pt>
                <c:pt idx="52">
                  <c:v>0.45889112695162976</c:v>
                </c:pt>
                <c:pt idx="53">
                  <c:v>0.45970413167850571</c:v>
                </c:pt>
                <c:pt idx="54">
                  <c:v>0.46170413167850571</c:v>
                </c:pt>
                <c:pt idx="55">
                  <c:v>0.4628761792569448</c:v>
                </c:pt>
                <c:pt idx="56">
                  <c:v>0.46401033146065362</c:v>
                </c:pt>
                <c:pt idx="57">
                  <c:v>0.46622194520058591</c:v>
                </c:pt>
                <c:pt idx="58">
                  <c:v>0.46902642844278541</c:v>
                </c:pt>
                <c:pt idx="59">
                  <c:v>0.4738911269516296</c:v>
                </c:pt>
                <c:pt idx="60">
                  <c:v>0.47790359030551932</c:v>
                </c:pt>
                <c:pt idx="61">
                  <c:v>0.48436128926544353</c:v>
                </c:pt>
                <c:pt idx="62">
                  <c:v>0.49484069550979359</c:v>
                </c:pt>
                <c:pt idx="63">
                  <c:v>0.50428107230895014</c:v>
                </c:pt>
                <c:pt idx="64">
                  <c:v>0.51179285785728579</c:v>
                </c:pt>
                <c:pt idx="65">
                  <c:v>0.52658688876853266</c:v>
                </c:pt>
                <c:pt idx="66">
                  <c:v>0.53262539308564827</c:v>
                </c:pt>
                <c:pt idx="67">
                  <c:v>0.53262539308564838</c:v>
                </c:pt>
                <c:pt idx="68">
                  <c:v>0.53240408205773471</c:v>
                </c:pt>
                <c:pt idx="69">
                  <c:v>0.53322361116536898</c:v>
                </c:pt>
                <c:pt idx="70">
                  <c:v>0.53320838353420963</c:v>
                </c:pt>
                <c:pt idx="71">
                  <c:v>0.53320838353420963</c:v>
                </c:pt>
                <c:pt idx="72">
                  <c:v>0.53322361116536887</c:v>
                </c:pt>
                <c:pt idx="73">
                  <c:v>0.51730314149043155</c:v>
                </c:pt>
                <c:pt idx="74">
                  <c:v>0.51282023993206494</c:v>
                </c:pt>
                <c:pt idx="75">
                  <c:v>0.49984865836583514</c:v>
                </c:pt>
                <c:pt idx="76">
                  <c:v>0.49743153895147374</c:v>
                </c:pt>
                <c:pt idx="77">
                  <c:v>0.49292276342720109</c:v>
                </c:pt>
                <c:pt idx="78">
                  <c:v>0.48915229997435983</c:v>
                </c:pt>
                <c:pt idx="79">
                  <c:v>0.48882016170905446</c:v>
                </c:pt>
                <c:pt idx="80">
                  <c:v>0.48708793485177249</c:v>
                </c:pt>
                <c:pt idx="81">
                  <c:v>0.48666250601797378</c:v>
                </c:pt>
                <c:pt idx="82">
                  <c:v>0.49058753192432403</c:v>
                </c:pt>
                <c:pt idx="83">
                  <c:v>0.49467257053301561</c:v>
                </c:pt>
                <c:pt idx="84">
                  <c:v>0.50293444384266284</c:v>
                </c:pt>
                <c:pt idx="85">
                  <c:v>0.51012866895349607</c:v>
                </c:pt>
                <c:pt idx="86">
                  <c:v>0.52063991345667515</c:v>
                </c:pt>
                <c:pt idx="87">
                  <c:v>0.5308947853952326</c:v>
                </c:pt>
                <c:pt idx="88">
                  <c:v>0.54481991827640541</c:v>
                </c:pt>
                <c:pt idx="89">
                  <c:v>0.55764295445703227</c:v>
                </c:pt>
                <c:pt idx="90">
                  <c:v>0.57554275558569989</c:v>
                </c:pt>
                <c:pt idx="91">
                  <c:v>0.59680510964786182</c:v>
                </c:pt>
                <c:pt idx="92">
                  <c:v>0.62209097178686357</c:v>
                </c:pt>
                <c:pt idx="93">
                  <c:v>0.63089642867495421</c:v>
                </c:pt>
                <c:pt idx="94">
                  <c:v>0.63500000000000001</c:v>
                </c:pt>
                <c:pt idx="95">
                  <c:v>0.63376073962432655</c:v>
                </c:pt>
                <c:pt idx="96">
                  <c:v>0.64370651568414439</c:v>
                </c:pt>
                <c:pt idx="97">
                  <c:v>0.64912602834411326</c:v>
                </c:pt>
                <c:pt idx="98">
                  <c:v>0.65412602834411315</c:v>
                </c:pt>
                <c:pt idx="99">
                  <c:v>0.65747263320395266</c:v>
                </c:pt>
                <c:pt idx="100">
                  <c:v>0.65872588127517806</c:v>
                </c:pt>
                <c:pt idx="101">
                  <c:v>0.65897368876500717</c:v>
                </c:pt>
                <c:pt idx="102">
                  <c:v>0.66446141938566305</c:v>
                </c:pt>
                <c:pt idx="103">
                  <c:v>0.67098077181624505</c:v>
                </c:pt>
                <c:pt idx="104">
                  <c:v>0.67631499443926246</c:v>
                </c:pt>
                <c:pt idx="105">
                  <c:v>0.68432598697373703</c:v>
                </c:pt>
                <c:pt idx="106">
                  <c:v>0.69386681448650822</c:v>
                </c:pt>
                <c:pt idx="107">
                  <c:v>0.70501190611195697</c:v>
                </c:pt>
                <c:pt idx="108">
                  <c:v>0.71543685700042181</c:v>
                </c:pt>
                <c:pt idx="109">
                  <c:v>0.71621203250310284</c:v>
                </c:pt>
                <c:pt idx="110">
                  <c:v>0.71471614429762131</c:v>
                </c:pt>
                <c:pt idx="111">
                  <c:v>0.7249060089711129</c:v>
                </c:pt>
                <c:pt idx="112">
                  <c:v>0.72524568983820181</c:v>
                </c:pt>
                <c:pt idx="113">
                  <c:v>0.73077500610053714</c:v>
                </c:pt>
                <c:pt idx="114">
                  <c:v>0.72583920216900377</c:v>
                </c:pt>
                <c:pt idx="115">
                  <c:v>0.71788897449072031</c:v>
                </c:pt>
                <c:pt idx="116">
                  <c:v>0.71693241866186974</c:v>
                </c:pt>
                <c:pt idx="117">
                  <c:v>0.7156055557341795</c:v>
                </c:pt>
                <c:pt idx="118">
                  <c:v>0.71789413111988587</c:v>
                </c:pt>
                <c:pt idx="119">
                  <c:v>0.7231592349760092</c:v>
                </c:pt>
                <c:pt idx="120">
                  <c:v>0.72630136055471162</c:v>
                </c:pt>
                <c:pt idx="121">
                  <c:v>0.7278183692598057</c:v>
                </c:pt>
                <c:pt idx="122">
                  <c:v>0.73230285885748581</c:v>
                </c:pt>
                <c:pt idx="123">
                  <c:v>0.73994633668559096</c:v>
                </c:pt>
                <c:pt idx="124">
                  <c:v>0.74640390534732237</c:v>
                </c:pt>
                <c:pt idx="125">
                  <c:v>0.75106128314983089</c:v>
                </c:pt>
                <c:pt idx="126">
                  <c:v>0.7603696882691825</c:v>
                </c:pt>
                <c:pt idx="127">
                  <c:v>0.7698389189283199</c:v>
                </c:pt>
                <c:pt idx="128">
                  <c:v>0.78019177276390073</c:v>
                </c:pt>
                <c:pt idx="129">
                  <c:v>0.79638387772537989</c:v>
                </c:pt>
                <c:pt idx="130">
                  <c:v>0.79832180658207386</c:v>
                </c:pt>
                <c:pt idx="131">
                  <c:v>0.79957536964558407</c:v>
                </c:pt>
                <c:pt idx="132">
                  <c:v>0.79957536964558407</c:v>
                </c:pt>
                <c:pt idx="133">
                  <c:v>0.79989471187457073</c:v>
                </c:pt>
                <c:pt idx="134">
                  <c:v>0.79957536964558407</c:v>
                </c:pt>
                <c:pt idx="135">
                  <c:v>0.80183038359632541</c:v>
                </c:pt>
                <c:pt idx="136">
                  <c:v>0.8032788578010166</c:v>
                </c:pt>
                <c:pt idx="137">
                  <c:v>0.8065969257192751</c:v>
                </c:pt>
                <c:pt idx="138">
                  <c:v>0.80726786250536298</c:v>
                </c:pt>
                <c:pt idx="139">
                  <c:v>0.80370057471738943</c:v>
                </c:pt>
                <c:pt idx="140">
                  <c:v>0.80236511074474559</c:v>
                </c:pt>
                <c:pt idx="141">
                  <c:v>0.80120784389125754</c:v>
                </c:pt>
                <c:pt idx="142">
                  <c:v>0.80291868154292378</c:v>
                </c:pt>
                <c:pt idx="143">
                  <c:v>0.79275478742910199</c:v>
                </c:pt>
                <c:pt idx="144">
                  <c:v>0.78122775401219391</c:v>
                </c:pt>
                <c:pt idx="145">
                  <c:v>0.77500683085606881</c:v>
                </c:pt>
                <c:pt idx="146">
                  <c:v>0.77321327826412778</c:v>
                </c:pt>
                <c:pt idx="147">
                  <c:v>0.77639793623010855</c:v>
                </c:pt>
                <c:pt idx="148">
                  <c:v>0.77491382511254836</c:v>
                </c:pt>
                <c:pt idx="149">
                  <c:v>0.77621563617463363</c:v>
                </c:pt>
                <c:pt idx="150">
                  <c:v>0.77348897103543413</c:v>
                </c:pt>
                <c:pt idx="151">
                  <c:v>0.7705954246903669</c:v>
                </c:pt>
                <c:pt idx="152">
                  <c:v>0.76870264410870859</c:v>
                </c:pt>
                <c:pt idx="153">
                  <c:v>0.75977080756892301</c:v>
                </c:pt>
                <c:pt idx="154">
                  <c:v>0.77010498988009324</c:v>
                </c:pt>
                <c:pt idx="155">
                  <c:v>0.78203299768743184</c:v>
                </c:pt>
                <c:pt idx="156">
                  <c:v>0.79404082057734593</c:v>
                </c:pt>
                <c:pt idx="157">
                  <c:v>0.81345241893822384</c:v>
                </c:pt>
                <c:pt idx="158">
                  <c:v>0.83461026558645424</c:v>
                </c:pt>
                <c:pt idx="159">
                  <c:v>0.85222415977861266</c:v>
                </c:pt>
                <c:pt idx="160">
                  <c:v>0.87513339264532619</c:v>
                </c:pt>
                <c:pt idx="161">
                  <c:v>0.89820554739677461</c:v>
                </c:pt>
                <c:pt idx="162">
                  <c:v>0.9226969736110785</c:v>
                </c:pt>
                <c:pt idx="163">
                  <c:v>0.93779585240292862</c:v>
                </c:pt>
                <c:pt idx="164">
                  <c:v>0.9462342688671328</c:v>
                </c:pt>
                <c:pt idx="165">
                  <c:v>0.95556544057228265</c:v>
                </c:pt>
                <c:pt idx="166">
                  <c:v>0.96684036820638808</c:v>
                </c:pt>
                <c:pt idx="167">
                  <c:v>0.98074241455165723</c:v>
                </c:pt>
                <c:pt idx="168">
                  <c:v>0.98763899622194296</c:v>
                </c:pt>
                <c:pt idx="169">
                  <c:v>0.98977301999954892</c:v>
                </c:pt>
                <c:pt idx="170">
                  <c:v>0.9885337142508468</c:v>
                </c:pt>
                <c:pt idx="171">
                  <c:v>0.9859511306604043</c:v>
                </c:pt>
                <c:pt idx="172">
                  <c:v>0.97666143042894304</c:v>
                </c:pt>
                <c:pt idx="173">
                  <c:v>0.98143127951565612</c:v>
                </c:pt>
                <c:pt idx="174">
                  <c:v>0.97421391369131738</c:v>
                </c:pt>
                <c:pt idx="175">
                  <c:v>0.97343127951565611</c:v>
                </c:pt>
                <c:pt idx="176">
                  <c:v>0.97372831526957448</c:v>
                </c:pt>
                <c:pt idx="177">
                  <c:v>0.97372831526957426</c:v>
                </c:pt>
                <c:pt idx="178">
                  <c:v>0.97643712228133872</c:v>
                </c:pt>
                <c:pt idx="179">
                  <c:v>0.97869505224271014</c:v>
                </c:pt>
                <c:pt idx="180">
                  <c:v>0.97559736215202797</c:v>
                </c:pt>
                <c:pt idx="181">
                  <c:v>0.97627315120215463</c:v>
                </c:pt>
                <c:pt idx="182">
                  <c:v>0.97700683085606865</c:v>
                </c:pt>
                <c:pt idx="183">
                  <c:v>0.9711343253364334</c:v>
                </c:pt>
                <c:pt idx="184">
                  <c:v>0.95510166803410212</c:v>
                </c:pt>
                <c:pt idx="185">
                  <c:v>0.9165641328905697</c:v>
                </c:pt>
                <c:pt idx="186">
                  <c:v>0.87965581880154242</c:v>
                </c:pt>
                <c:pt idx="187">
                  <c:v>0.86679490451027241</c:v>
                </c:pt>
                <c:pt idx="188">
                  <c:v>0.86683463786585002</c:v>
                </c:pt>
                <c:pt idx="189">
                  <c:v>0.86867787260327467</c:v>
                </c:pt>
                <c:pt idx="190">
                  <c:v>0.87590642522433515</c:v>
                </c:pt>
                <c:pt idx="191">
                  <c:v>0.88390200930593776</c:v>
                </c:pt>
                <c:pt idx="192">
                  <c:v>0.90625686821161633</c:v>
                </c:pt>
                <c:pt idx="193">
                  <c:v>0.92913391322833805</c:v>
                </c:pt>
                <c:pt idx="194">
                  <c:v>0.9598905328158065</c:v>
                </c:pt>
                <c:pt idx="195">
                  <c:v>0.98647884701431887</c:v>
                </c:pt>
                <c:pt idx="196">
                  <c:v>1.0077966165640038</c:v>
                </c:pt>
                <c:pt idx="197">
                  <c:v>1.0395303857639542</c:v>
                </c:pt>
                <c:pt idx="198">
                  <c:v>1.0817380306503399</c:v>
                </c:pt>
                <c:pt idx="199">
                  <c:v>1.1232557855076353</c:v>
                </c:pt>
                <c:pt idx="200">
                  <c:v>1.1499999999999999</c:v>
                </c:pt>
                <c:pt idx="201">
                  <c:v>1.1824635085095943</c:v>
                </c:pt>
                <c:pt idx="202">
                  <c:v>1.2158364851686367</c:v>
                </c:pt>
                <c:pt idx="203">
                  <c:v>1.2337319570894838</c:v>
                </c:pt>
                <c:pt idx="204">
                  <c:v>1.2381305273771532</c:v>
                </c:pt>
                <c:pt idx="205">
                  <c:v>1.2353266669090734</c:v>
                </c:pt>
                <c:pt idx="206">
                  <c:v>1.2381653171500613</c:v>
                </c:pt>
                <c:pt idx="207">
                  <c:v>1.2344573281761255</c:v>
                </c:pt>
                <c:pt idx="208">
                  <c:v>1.2344573281761255</c:v>
                </c:pt>
                <c:pt idx="209">
                  <c:v>1.2328334983499971</c:v>
                </c:pt>
                <c:pt idx="210">
                  <c:v>1.2313743686891692</c:v>
                </c:pt>
                <c:pt idx="211">
                  <c:v>1.2334409302377991</c:v>
                </c:pt>
                <c:pt idx="212">
                  <c:v>1.2309712171421388</c:v>
                </c:pt>
                <c:pt idx="213">
                  <c:v>1.2262444363854825</c:v>
                </c:pt>
                <c:pt idx="214">
                  <c:v>1.2232415195983317</c:v>
                </c:pt>
                <c:pt idx="215">
                  <c:v>1.2240547514658167</c:v>
                </c:pt>
                <c:pt idx="216">
                  <c:v>1.2252442662561212</c:v>
                </c:pt>
                <c:pt idx="217">
                  <c:v>1.2241707597582059</c:v>
                </c:pt>
                <c:pt idx="218">
                  <c:v>1.202138013136318</c:v>
                </c:pt>
                <c:pt idx="219">
                  <c:v>1.1915084272322778</c:v>
                </c:pt>
                <c:pt idx="220">
                  <c:v>1.1900704400063187</c:v>
                </c:pt>
                <c:pt idx="221">
                  <c:v>1.1709797699689426</c:v>
                </c:pt>
                <c:pt idx="222">
                  <c:v>1.1559320500417396</c:v>
                </c:pt>
                <c:pt idx="223">
                  <c:v>1.1634170693213397</c:v>
                </c:pt>
                <c:pt idx="224">
                  <c:v>1.169833395016046</c:v>
                </c:pt>
                <c:pt idx="225">
                  <c:v>1.1771198793298348</c:v>
                </c:pt>
                <c:pt idx="226">
                  <c:v>1.1910601625155146</c:v>
                </c:pt>
                <c:pt idx="227">
                  <c:v>1.208565918966614</c:v>
                </c:pt>
                <c:pt idx="228">
                  <c:v>1.2180306026247589</c:v>
                </c:pt>
                <c:pt idx="229">
                  <c:v>1.2193079557430477</c:v>
                </c:pt>
                <c:pt idx="230">
                  <c:v>1.2250493095856965</c:v>
                </c:pt>
                <c:pt idx="231">
                  <c:v>1.2362774335767523</c:v>
                </c:pt>
                <c:pt idx="232">
                  <c:v>1.2556669467789094</c:v>
                </c:pt>
                <c:pt idx="233">
                  <c:v>1.2819333456744419</c:v>
                </c:pt>
                <c:pt idx="234">
                  <c:v>1.3025493995146262</c:v>
                </c:pt>
                <c:pt idx="235">
                  <c:v>1.2999737257967978</c:v>
                </c:pt>
                <c:pt idx="236">
                  <c:v>1.2931279545708494</c:v>
                </c:pt>
                <c:pt idx="237">
                  <c:v>1.2630236587205499</c:v>
                </c:pt>
                <c:pt idx="238">
                  <c:v>1.2218365768699313</c:v>
                </c:pt>
                <c:pt idx="239">
                  <c:v>1.1936592387410785</c:v>
                </c:pt>
                <c:pt idx="240">
                  <c:v>1.1712877877659369</c:v>
                </c:pt>
                <c:pt idx="241">
                  <c:v>1.1580661120691962</c:v>
                </c:pt>
                <c:pt idx="242">
                  <c:v>1.1560949557312044</c:v>
                </c:pt>
                <c:pt idx="243">
                  <c:v>1.1514075078299593</c:v>
                </c:pt>
                <c:pt idx="244">
                  <c:v>1.1618399894565328</c:v>
                </c:pt>
                <c:pt idx="245">
                  <c:v>1.1669427942102049</c:v>
                </c:pt>
                <c:pt idx="246">
                  <c:v>1.1681935614724712</c:v>
                </c:pt>
                <c:pt idx="247">
                  <c:v>1.1673125878083239</c:v>
                </c:pt>
                <c:pt idx="248">
                  <c:v>1.1649052786604699</c:v>
                </c:pt>
                <c:pt idx="249">
                  <c:v>1.158620703393324</c:v>
                </c:pt>
                <c:pt idx="250">
                  <c:v>1.1486832620365821</c:v>
                </c:pt>
                <c:pt idx="251">
                  <c:v>1.1375500050009999</c:v>
                </c:pt>
                <c:pt idx="252">
                  <c:v>1.1238893665569374</c:v>
                </c:pt>
                <c:pt idx="253">
                  <c:v>1.1127458999441679</c:v>
                </c:pt>
                <c:pt idx="254">
                  <c:v>1.1089034329494336</c:v>
                </c:pt>
                <c:pt idx="255">
                  <c:v>1.1235607087628621</c:v>
                </c:pt>
                <c:pt idx="256">
                  <c:v>1.1390311001085838</c:v>
                </c:pt>
                <c:pt idx="257">
                  <c:v>1.168820037751112</c:v>
                </c:pt>
                <c:pt idx="258">
                  <c:v>1.2082100074738416</c:v>
                </c:pt>
                <c:pt idx="259">
                  <c:v>1.2456686832432089</c:v>
                </c:pt>
                <c:pt idx="260">
                  <c:v>1.2876413477808588</c:v>
                </c:pt>
                <c:pt idx="261">
                  <c:v>1.328632037552105</c:v>
                </c:pt>
                <c:pt idx="262">
                  <c:v>1.3757255805971265</c:v>
                </c:pt>
                <c:pt idx="263">
                  <c:v>1.4413595856041426</c:v>
                </c:pt>
                <c:pt idx="264">
                  <c:v>1.4684264970719632</c:v>
                </c:pt>
                <c:pt idx="265">
                  <c:v>1.4745459291300258</c:v>
                </c:pt>
                <c:pt idx="266">
                  <c:v>1.489136568199847</c:v>
                </c:pt>
                <c:pt idx="267">
                  <c:v>1.4975019113373291</c:v>
                </c:pt>
                <c:pt idx="268">
                  <c:v>1.5093010381285077</c:v>
                </c:pt>
                <c:pt idx="269">
                  <c:v>1.5093010381285075</c:v>
                </c:pt>
                <c:pt idx="270">
                  <c:v>1.4824078873176745</c:v>
                </c:pt>
                <c:pt idx="271">
                  <c:v>1.4410131585957435</c:v>
                </c:pt>
                <c:pt idx="272">
                  <c:v>1.3599600383590007</c:v>
                </c:pt>
                <c:pt idx="273">
                  <c:v>1.3102581968786624</c:v>
                </c:pt>
                <c:pt idx="274">
                  <c:v>1.2764607020618515</c:v>
                </c:pt>
                <c:pt idx="275">
                  <c:v>1.2440000000000002</c:v>
                </c:pt>
                <c:pt idx="276">
                  <c:v>1.2257172872463364</c:v>
                </c:pt>
                <c:pt idx="277">
                  <c:v>1.2159206220504564</c:v>
                </c:pt>
                <c:pt idx="278">
                  <c:v>1.2011137484428185</c:v>
                </c:pt>
                <c:pt idx="279">
                  <c:v>1.1897481849047333</c:v>
                </c:pt>
                <c:pt idx="280">
                  <c:v>1.1458464706629596</c:v>
                </c:pt>
                <c:pt idx="281">
                  <c:v>1.0986297917910688</c:v>
                </c:pt>
                <c:pt idx="282">
                  <c:v>1.0414486444673567</c:v>
                </c:pt>
                <c:pt idx="283">
                  <c:v>1.0048657400229275</c:v>
                </c:pt>
                <c:pt idx="284">
                  <c:v>0.97723418329742207</c:v>
                </c:pt>
                <c:pt idx="285">
                  <c:v>0.94829862935733344</c:v>
                </c:pt>
                <c:pt idx="286">
                  <c:v>0.93109594361217185</c:v>
                </c:pt>
                <c:pt idx="287">
                  <c:v>0.92780106580341837</c:v>
                </c:pt>
                <c:pt idx="288">
                  <c:v>0.93931449211885221</c:v>
                </c:pt>
                <c:pt idx="289">
                  <c:v>0.95785318576506517</c:v>
                </c:pt>
                <c:pt idx="290">
                  <c:v>0.97084003927781259</c:v>
                </c:pt>
                <c:pt idx="291">
                  <c:v>0.97850519636721067</c:v>
                </c:pt>
                <c:pt idx="292">
                  <c:v>0.97675709745161954</c:v>
                </c:pt>
                <c:pt idx="293">
                  <c:v>0.97398669632043933</c:v>
                </c:pt>
                <c:pt idx="294">
                  <c:v>0.97430869998969838</c:v>
                </c:pt>
                <c:pt idx="295">
                  <c:v>0.97379279176316602</c:v>
                </c:pt>
                <c:pt idx="296">
                  <c:v>0.97861034510716094</c:v>
                </c:pt>
                <c:pt idx="297">
                  <c:v>0.99165368560019163</c:v>
                </c:pt>
                <c:pt idx="298">
                  <c:v>1.0046129957591794</c:v>
                </c:pt>
                <c:pt idx="299">
                  <c:v>1.0217802121365545</c:v>
                </c:pt>
                <c:pt idx="300">
                  <c:v>1.0221463544382634</c:v>
                </c:pt>
                <c:pt idx="301">
                  <c:v>1.0238651515242516</c:v>
                </c:pt>
                <c:pt idx="302">
                  <c:v>1.0443088545069543</c:v>
                </c:pt>
                <c:pt idx="303">
                  <c:v>1.0561473084272106</c:v>
                </c:pt>
                <c:pt idx="304">
                  <c:v>1.0698051619747226</c:v>
                </c:pt>
                <c:pt idx="305">
                  <c:v>1.0893664572545525</c:v>
                </c:pt>
                <c:pt idx="306">
                  <c:v>1.0970979696473797</c:v>
                </c:pt>
                <c:pt idx="307">
                  <c:v>1.0945774531661205</c:v>
                </c:pt>
                <c:pt idx="308">
                  <c:v>1.0826435552355502</c:v>
                </c:pt>
                <c:pt idx="309">
                  <c:v>1.0641058230698179</c:v>
                </c:pt>
                <c:pt idx="310">
                  <c:v>1.0492748896809785</c:v>
                </c:pt>
                <c:pt idx="311">
                  <c:v>1.0432698616564737</c:v>
                </c:pt>
                <c:pt idx="312">
                  <c:v>1.0247927359930578</c:v>
                </c:pt>
                <c:pt idx="313">
                  <c:v>1.001800953193313</c:v>
                </c:pt>
                <c:pt idx="314">
                  <c:v>0.97333811330185893</c:v>
                </c:pt>
                <c:pt idx="315">
                  <c:v>0.95012466163995202</c:v>
                </c:pt>
                <c:pt idx="316">
                  <c:v>0.93127199555367879</c:v>
                </c:pt>
                <c:pt idx="317">
                  <c:v>0.91810133739538236</c:v>
                </c:pt>
                <c:pt idx="318">
                  <c:v>0.91178500350070002</c:v>
                </c:pt>
                <c:pt idx="319">
                  <c:v>0.90377149129477286</c:v>
                </c:pt>
                <c:pt idx="320">
                  <c:v>0.89895724695145007</c:v>
                </c:pt>
                <c:pt idx="321">
                  <c:v>0.90529248554478536</c:v>
                </c:pt>
                <c:pt idx="322">
                  <c:v>0.91256514348692486</c:v>
                </c:pt>
                <c:pt idx="323">
                  <c:v>0.91875520844636638</c:v>
                </c:pt>
                <c:pt idx="324">
                  <c:v>0.93468800697732413</c:v>
                </c:pt>
                <c:pt idx="325">
                  <c:v>0.94348795268155339</c:v>
                </c:pt>
                <c:pt idx="326">
                  <c:v>0.94582619739100915</c:v>
                </c:pt>
                <c:pt idx="327">
                  <c:v>0.94957250185883713</c:v>
                </c:pt>
                <c:pt idx="328">
                  <c:v>0.95025919179771434</c:v>
                </c:pt>
                <c:pt idx="329">
                  <c:v>0.94888580742816742</c:v>
                </c:pt>
                <c:pt idx="330">
                  <c:v>0.93444383794481156</c:v>
                </c:pt>
                <c:pt idx="331">
                  <c:v>0.92141952681935746</c:v>
                </c:pt>
                <c:pt idx="332">
                  <c:v>0.91866779279835087</c:v>
                </c:pt>
                <c:pt idx="333">
                  <c:v>0.92008969639427485</c:v>
                </c:pt>
                <c:pt idx="334">
                  <c:v>0.93032192554550486</c:v>
                </c:pt>
                <c:pt idx="335">
                  <c:v>0.94042525974815527</c:v>
                </c:pt>
                <c:pt idx="336">
                  <c:v>0.95021164094760846</c:v>
                </c:pt>
                <c:pt idx="337">
                  <c:v>0.95744846729700739</c:v>
                </c:pt>
                <c:pt idx="338">
                  <c:v>0.9585408558683145</c:v>
                </c:pt>
                <c:pt idx="339">
                  <c:v>0.96531066178144431</c:v>
                </c:pt>
                <c:pt idx="340">
                  <c:v>0.97121978836001654</c:v>
                </c:pt>
                <c:pt idx="341">
                  <c:v>0.97833204619882941</c:v>
                </c:pt>
                <c:pt idx="342">
                  <c:v>0.98423664481293738</c:v>
                </c:pt>
                <c:pt idx="343">
                  <c:v>0.99808954996493193</c:v>
                </c:pt>
                <c:pt idx="344">
                  <c:v>1.0027748508719621</c:v>
                </c:pt>
                <c:pt idx="345">
                  <c:v>1.0060924760716594</c:v>
                </c:pt>
                <c:pt idx="346">
                  <c:v>1.020131693046437</c:v>
                </c:pt>
                <c:pt idx="347">
                  <c:v>1.0282128933576986</c:v>
                </c:pt>
                <c:pt idx="348">
                  <c:v>1.0300755416546412</c:v>
                </c:pt>
                <c:pt idx="349">
                  <c:v>1.0317329951643834</c:v>
                </c:pt>
                <c:pt idx="350">
                  <c:v>1.030456592170103</c:v>
                </c:pt>
                <c:pt idx="351">
                  <c:v>1.0333770393793402</c:v>
                </c:pt>
                <c:pt idx="352">
                  <c:v>1.033075801104602</c:v>
                </c:pt>
                <c:pt idx="353">
                  <c:v>1.0318778461428089</c:v>
                </c:pt>
                <c:pt idx="354">
                  <c:v>1.031654034499188</c:v>
                </c:pt>
                <c:pt idx="355">
                  <c:v>1.0320950242017954</c:v>
                </c:pt>
                <c:pt idx="356">
                  <c:v>1.0398259411907218</c:v>
                </c:pt>
                <c:pt idx="357">
                  <c:v>1.0476856082594865</c:v>
                </c:pt>
                <c:pt idx="358">
                  <c:v>1.0462445337019268</c:v>
                </c:pt>
                <c:pt idx="359">
                  <c:v>1.0433303677812282</c:v>
                </c:pt>
                <c:pt idx="360">
                  <c:v>1.0427803442756072</c:v>
                </c:pt>
                <c:pt idx="361">
                  <c:v>1.0512824125954388</c:v>
                </c:pt>
                <c:pt idx="362">
                  <c:v>1.0606521263438415</c:v>
                </c:pt>
                <c:pt idx="363">
                  <c:v>1.0690168408477416</c:v>
                </c:pt>
                <c:pt idx="364">
                  <c:v>1.0729939875248093</c:v>
                </c:pt>
                <c:pt idx="365">
                  <c:v>1.0773337990839507</c:v>
                </c:pt>
                <c:pt idx="366">
                  <c:v>1.0794548807051987</c:v>
                </c:pt>
                <c:pt idx="367">
                  <c:v>1.0827356781516426</c:v>
                </c:pt>
                <c:pt idx="368">
                  <c:v>1.0868108661623797</c:v>
                </c:pt>
                <c:pt idx="369">
                  <c:v>1.1010579106409579</c:v>
                </c:pt>
                <c:pt idx="370">
                  <c:v>1.1207217799023221</c:v>
                </c:pt>
                <c:pt idx="371">
                  <c:v>1.1353536329595735</c:v>
                </c:pt>
                <c:pt idx="372">
                  <c:v>1.1379107853504797</c:v>
                </c:pt>
                <c:pt idx="373">
                  <c:v>1.1432601684535642</c:v>
                </c:pt>
                <c:pt idx="374">
                  <c:v>1.14112397541967</c:v>
                </c:pt>
                <c:pt idx="375">
                  <c:v>1.1397646733831754</c:v>
                </c:pt>
                <c:pt idx="376">
                  <c:v>1.1354938344216536</c:v>
                </c:pt>
                <c:pt idx="377">
                  <c:v>1.1342950180144142</c:v>
                </c:pt>
                <c:pt idx="378">
                  <c:v>1.1345116678767941</c:v>
                </c:pt>
                <c:pt idx="379">
                  <c:v>1.134889815751752</c:v>
                </c:pt>
                <c:pt idx="380">
                  <c:v>1.1318730180036223</c:v>
                </c:pt>
                <c:pt idx="381">
                  <c:v>1.1230928300865854</c:v>
                </c:pt>
                <c:pt idx="382">
                  <c:v>1.1197905951166462</c:v>
                </c:pt>
                <c:pt idx="383">
                  <c:v>1.1086117685756092</c:v>
                </c:pt>
                <c:pt idx="384">
                  <c:v>1.1053782233227163</c:v>
                </c:pt>
                <c:pt idx="385">
                  <c:v>1.1076878301745632</c:v>
                </c:pt>
                <c:pt idx="386">
                  <c:v>1.1101483349792962</c:v>
                </c:pt>
                <c:pt idx="387">
                  <c:v>1.111160752857397</c:v>
                </c:pt>
                <c:pt idx="388">
                  <c:v>1.1136973025398667</c:v>
                </c:pt>
                <c:pt idx="389">
                  <c:v>1.117354931759386</c:v>
                </c:pt>
                <c:pt idx="390">
                  <c:v>1.1206580023063466</c:v>
                </c:pt>
                <c:pt idx="391">
                  <c:v>1.1250015984785429</c:v>
                </c:pt>
                <c:pt idx="392">
                  <c:v>1.1358688625873741</c:v>
                </c:pt>
                <c:pt idx="393">
                  <c:v>1.1311975551580886</c:v>
                </c:pt>
                <c:pt idx="394">
                  <c:v>1.1268714080999029</c:v>
                </c:pt>
                <c:pt idx="395">
                  <c:v>1.1313877028771009</c:v>
                </c:pt>
                <c:pt idx="396">
                  <c:v>1.143922224269976</c:v>
                </c:pt>
                <c:pt idx="397">
                  <c:v>1.1545371110620251</c:v>
                </c:pt>
                <c:pt idx="398">
                  <c:v>1.1623232442038218</c:v>
                </c:pt>
                <c:pt idx="399">
                  <c:v>1.1691898490379182</c:v>
                </c:pt>
                <c:pt idx="400">
                  <c:v>1.1696710249482352</c:v>
                </c:pt>
                <c:pt idx="401">
                  <c:v>1.1593438346791924</c:v>
                </c:pt>
                <c:pt idx="402">
                  <c:v>1.1587377455887931</c:v>
                </c:pt>
                <c:pt idx="403">
                  <c:v>1.1548244034842901</c:v>
                </c:pt>
                <c:pt idx="404">
                  <c:v>1.1540814146172673</c:v>
                </c:pt>
                <c:pt idx="405">
                  <c:v>1.1626356844876253</c:v>
                </c:pt>
                <c:pt idx="406">
                  <c:v>1.1690144514706504</c:v>
                </c:pt>
                <c:pt idx="407">
                  <c:v>1.1793724963766008</c:v>
                </c:pt>
                <c:pt idx="408">
                  <c:v>1.1914757424842286</c:v>
                </c:pt>
                <c:pt idx="409">
                  <c:v>1.2110541954214202</c:v>
                </c:pt>
                <c:pt idx="410">
                  <c:v>1.2390756431383785</c:v>
                </c:pt>
                <c:pt idx="411">
                  <c:v>1.2798699859893348</c:v>
                </c:pt>
                <c:pt idx="412">
                  <c:v>1.3271352587495229</c:v>
                </c:pt>
                <c:pt idx="413">
                  <c:v>1.3320087417931392</c:v>
                </c:pt>
                <c:pt idx="414">
                  <c:v>1.3327539474777723</c:v>
                </c:pt>
                <c:pt idx="415">
                  <c:v>1.3396344632863832</c:v>
                </c:pt>
                <c:pt idx="416">
                  <c:v>1.3484819985518692</c:v>
                </c:pt>
                <c:pt idx="417">
                  <c:v>1.3560345130420821</c:v>
                </c:pt>
                <c:pt idx="418">
                  <c:v>1.3627720635961005</c:v>
                </c:pt>
                <c:pt idx="419">
                  <c:v>1.3689716577657962</c:v>
                </c:pt>
                <c:pt idx="420">
                  <c:v>1.3672171147494707</c:v>
                </c:pt>
                <c:pt idx="421">
                  <c:v>1.3453417658045139</c:v>
                </c:pt>
                <c:pt idx="422">
                  <c:v>1.3281838099594585</c:v>
                </c:pt>
                <c:pt idx="423">
                  <c:v>1.3196440830396892</c:v>
                </c:pt>
                <c:pt idx="424">
                  <c:v>1.3141585169510028</c:v>
                </c:pt>
                <c:pt idx="425">
                  <c:v>1.310876708791781</c:v>
                </c:pt>
                <c:pt idx="426">
                  <c:v>1.3040113979967543</c:v>
                </c:pt>
                <c:pt idx="427">
                  <c:v>1.3037429179891071</c:v>
                </c:pt>
                <c:pt idx="428">
                  <c:v>1.3022740719241899</c:v>
                </c:pt>
                <c:pt idx="429">
                  <c:v>1.3065554371216499</c:v>
                </c:pt>
                <c:pt idx="430">
                  <c:v>1.3208459238131689</c:v>
                </c:pt>
                <c:pt idx="431">
                  <c:v>1.331854417295137</c:v>
                </c:pt>
                <c:pt idx="432">
                  <c:v>1.3430891634051281</c:v>
                </c:pt>
                <c:pt idx="433">
                  <c:v>1.3508275961836582</c:v>
                </c:pt>
                <c:pt idx="434">
                  <c:v>1.3606197626379388</c:v>
                </c:pt>
                <c:pt idx="435">
                  <c:v>1.3798233111589557</c:v>
                </c:pt>
                <c:pt idx="436">
                  <c:v>1.4051890868802344</c:v>
                </c:pt>
                <c:pt idx="437">
                  <c:v>1.4404979569217657</c:v>
                </c:pt>
                <c:pt idx="438">
                  <c:v>1.4768267444472765</c:v>
                </c:pt>
                <c:pt idx="439">
                  <c:v>1.5108917155230328</c:v>
                </c:pt>
                <c:pt idx="440">
                  <c:v>1.5315770423484523</c:v>
                </c:pt>
                <c:pt idx="441">
                  <c:v>1.5377968088229848</c:v>
                </c:pt>
                <c:pt idx="442">
                  <c:v>1.5426483349792961</c:v>
                </c:pt>
                <c:pt idx="443">
                  <c:v>1.5508968191357746</c:v>
                </c:pt>
                <c:pt idx="444">
                  <c:v>1.5626375335889429</c:v>
                </c:pt>
                <c:pt idx="445">
                  <c:v>1.5675550161428053</c:v>
                </c:pt>
                <c:pt idx="446">
                  <c:v>1.5707584235631071</c:v>
                </c:pt>
                <c:pt idx="447">
                  <c:v>1.5772403851233288</c:v>
                </c:pt>
                <c:pt idx="448">
                  <c:v>1.5802074275407381</c:v>
                </c:pt>
                <c:pt idx="449">
                  <c:v>1.5763502832864977</c:v>
                </c:pt>
                <c:pt idx="450">
                  <c:v>1.5816391958260854</c:v>
                </c:pt>
                <c:pt idx="451">
                  <c:v>1.5884241424034213</c:v>
                </c:pt>
                <c:pt idx="452">
                  <c:v>1.5961700385849369</c:v>
                </c:pt>
                <c:pt idx="453">
                  <c:v>1.5875678746932338</c:v>
                </c:pt>
                <c:pt idx="454">
                  <c:v>1.5828429452364237</c:v>
                </c:pt>
                <c:pt idx="455">
                  <c:v>1.5793742181004546</c:v>
                </c:pt>
                <c:pt idx="456">
                  <c:v>1.5803928943883507</c:v>
                </c:pt>
                <c:pt idx="457">
                  <c:v>1.5842355312197605</c:v>
                </c:pt>
                <c:pt idx="458">
                  <c:v>1.5911733007619417</c:v>
                </c:pt>
                <c:pt idx="459">
                  <c:v>1.607165831904702</c:v>
                </c:pt>
                <c:pt idx="460">
                  <c:v>1.626937280650625</c:v>
                </c:pt>
                <c:pt idx="461">
                  <c:v>1.6531778241782296</c:v>
                </c:pt>
                <c:pt idx="462">
                  <c:v>1.6619880295914951</c:v>
                </c:pt>
                <c:pt idx="463">
                  <c:v>1.6696302625268475</c:v>
                </c:pt>
                <c:pt idx="464">
                  <c:v>1.6714906546137207</c:v>
                </c:pt>
                <c:pt idx="465">
                  <c:v>1.6819587617158498</c:v>
                </c:pt>
                <c:pt idx="466">
                  <c:v>1.6880807223073595</c:v>
                </c:pt>
                <c:pt idx="467">
                  <c:v>1.6782307475337777</c:v>
                </c:pt>
                <c:pt idx="468">
                  <c:v>1.6367849679076953</c:v>
                </c:pt>
                <c:pt idx="469">
                  <c:v>1.6069285591104696</c:v>
                </c:pt>
                <c:pt idx="470">
                  <c:v>1.5780485277198835</c:v>
                </c:pt>
                <c:pt idx="471">
                  <c:v>1.5500032981817358</c:v>
                </c:pt>
                <c:pt idx="472">
                  <c:v>1.5322080197515042</c:v>
                </c:pt>
                <c:pt idx="473">
                  <c:v>1.5207924181800307</c:v>
                </c:pt>
                <c:pt idx="474">
                  <c:v>1.5083564630842206</c:v>
                </c:pt>
                <c:pt idx="475">
                  <c:v>1.4993973081143466</c:v>
                </c:pt>
                <c:pt idx="476">
                  <c:v>1.4916704714566558</c:v>
                </c:pt>
                <c:pt idx="477">
                  <c:v>1.458029061118201</c:v>
                </c:pt>
                <c:pt idx="478">
                  <c:v>1.4076714875303589</c:v>
                </c:pt>
                <c:pt idx="479">
                  <c:v>1.3677878628273961</c:v>
                </c:pt>
                <c:pt idx="480">
                  <c:v>1.3448437976546344</c:v>
                </c:pt>
                <c:pt idx="481">
                  <c:v>1.3382612717873419</c:v>
                </c:pt>
                <c:pt idx="482">
                  <c:v>1.3318278883207466</c:v>
                </c:pt>
                <c:pt idx="483">
                  <c:v>1.324573665379547</c:v>
                </c:pt>
                <c:pt idx="484">
                  <c:v>1.3189050326778371</c:v>
                </c:pt>
                <c:pt idx="485">
                  <c:v>1.3123224944851357</c:v>
                </c:pt>
                <c:pt idx="486">
                  <c:v>1.2980131583286756</c:v>
                </c:pt>
                <c:pt idx="487">
                  <c:v>1.2939452585662916</c:v>
                </c:pt>
                <c:pt idx="488">
                  <c:v>1.2746576578632958</c:v>
                </c:pt>
                <c:pt idx="489">
                  <c:v>1.2597262592795517</c:v>
                </c:pt>
                <c:pt idx="490">
                  <c:v>1.2444008973100824</c:v>
                </c:pt>
                <c:pt idx="491">
                  <c:v>1.2277585996903062</c:v>
                </c:pt>
                <c:pt idx="492">
                  <c:v>1.222404548423629</c:v>
                </c:pt>
                <c:pt idx="493">
                  <c:v>1.214920104665584</c:v>
                </c:pt>
                <c:pt idx="494">
                  <c:v>1.2203873513126171</c:v>
                </c:pt>
                <c:pt idx="495">
                  <c:v>1.235402664821533</c:v>
                </c:pt>
                <c:pt idx="496">
                  <c:v>1.2608791863338442</c:v>
                </c:pt>
                <c:pt idx="497">
                  <c:v>1.2641555930806305</c:v>
                </c:pt>
                <c:pt idx="498">
                  <c:v>1.2644815287743161</c:v>
                </c:pt>
                <c:pt idx="499">
                  <c:v>1.257586989422433</c:v>
                </c:pt>
                <c:pt idx="500">
                  <c:v>1.2494034122473345</c:v>
                </c:pt>
                <c:pt idx="501">
                  <c:v>1.2452988406931338</c:v>
                </c:pt>
                <c:pt idx="502">
                  <c:v>1.2431740227678394</c:v>
                </c:pt>
                <c:pt idx="503">
                  <c:v>1.241465039238653</c:v>
                </c:pt>
                <c:pt idx="504">
                  <c:v>1.2413458508271114</c:v>
                </c:pt>
                <c:pt idx="505">
                  <c:v>1.2416828384716694</c:v>
                </c:pt>
                <c:pt idx="506">
                  <c:v>1.2469797311176607</c:v>
                </c:pt>
                <c:pt idx="507">
                  <c:v>1.2466767275858199</c:v>
                </c:pt>
                <c:pt idx="508">
                  <c:v>1.2547615515955093</c:v>
                </c:pt>
                <c:pt idx="509">
                  <c:v>1.2645951483272868</c:v>
                </c:pt>
                <c:pt idx="510">
                  <c:v>1.2785359694519349</c:v>
                </c:pt>
                <c:pt idx="511">
                  <c:v>1.2994778011304626</c:v>
                </c:pt>
                <c:pt idx="512">
                  <c:v>1.3159293459577794</c:v>
                </c:pt>
                <c:pt idx="513">
                  <c:v>1.3518019273029771</c:v>
                </c:pt>
                <c:pt idx="514">
                  <c:v>1.3685019968305898</c:v>
                </c:pt>
                <c:pt idx="515">
                  <c:v>1.3706030822537527</c:v>
                </c:pt>
                <c:pt idx="516">
                  <c:v>1.3804336960015897</c:v>
                </c:pt>
                <c:pt idx="517">
                  <c:v>1.3875603563157131</c:v>
                </c:pt>
                <c:pt idx="518">
                  <c:v>1.3952588180726837</c:v>
                </c:pt>
                <c:pt idx="519">
                  <c:v>1.3945705553680336</c:v>
                </c:pt>
                <c:pt idx="520">
                  <c:v>1.3945390047832396</c:v>
                </c:pt>
                <c:pt idx="521">
                  <c:v>1.397240285951945</c:v>
                </c:pt>
                <c:pt idx="522">
                  <c:v>1.3961607984858213</c:v>
                </c:pt>
                <c:pt idx="523">
                  <c:v>1.3958047186889053</c:v>
                </c:pt>
                <c:pt idx="524">
                  <c:v>1.3953243121018661</c:v>
                </c:pt>
                <c:pt idx="525">
                  <c:v>1.3947025225410912</c:v>
                </c:pt>
                <c:pt idx="526">
                  <c:v>1.3947025225410914</c:v>
                </c:pt>
                <c:pt idx="527">
                  <c:v>1.3932427889615298</c:v>
                </c:pt>
                <c:pt idx="528">
                  <c:v>1.3925951294895835</c:v>
                </c:pt>
                <c:pt idx="529">
                  <c:v>1.3915730560813366</c:v>
                </c:pt>
                <c:pt idx="530">
                  <c:v>1.388719270035498</c:v>
                </c:pt>
                <c:pt idx="531">
                  <c:v>1.374109829649707</c:v>
                </c:pt>
                <c:pt idx="532">
                  <c:v>1.3705830319474488</c:v>
                </c:pt>
                <c:pt idx="533">
                  <c:v>1.3638030793274292</c:v>
                </c:pt>
                <c:pt idx="534">
                  <c:v>1.371292857384186</c:v>
                </c:pt>
                <c:pt idx="535">
                  <c:v>1.382676982061708</c:v>
                </c:pt>
                <c:pt idx="536">
                  <c:v>1.3906174172796812</c:v>
                </c:pt>
                <c:pt idx="537">
                  <c:v>1.3949233335652333</c:v>
                </c:pt>
                <c:pt idx="538">
                  <c:v>1.3973422362599877</c:v>
                </c:pt>
                <c:pt idx="539">
                  <c:v>1.402913084534229</c:v>
                </c:pt>
                <c:pt idx="540">
                  <c:v>1.411862790298563</c:v>
                </c:pt>
                <c:pt idx="541">
                  <c:v>1.4108564402838621</c:v>
                </c:pt>
                <c:pt idx="542">
                  <c:v>1.4161393378145299</c:v>
                </c:pt>
                <c:pt idx="543">
                  <c:v>1.4127353813666921</c:v>
                </c:pt>
                <c:pt idx="544">
                  <c:v>1.4044560545670386</c:v>
                </c:pt>
                <c:pt idx="545">
                  <c:v>1.411512712777484</c:v>
                </c:pt>
                <c:pt idx="546">
                  <c:v>1.415455067522065</c:v>
                </c:pt>
                <c:pt idx="547">
                  <c:v>1.4136263998785754</c:v>
                </c:pt>
                <c:pt idx="548">
                  <c:v>1.4162565106374394</c:v>
                </c:pt>
                <c:pt idx="549">
                  <c:v>1.4190168408477419</c:v>
                </c:pt>
                <c:pt idx="550">
                  <c:v>1.4202576926111605</c:v>
                </c:pt>
                <c:pt idx="551">
                  <c:v>1.4210625203583083</c:v>
                </c:pt>
                <c:pt idx="552">
                  <c:v>1.4214409814416371</c:v>
                </c:pt>
                <c:pt idx="553">
                  <c:v>1.423736188899152</c:v>
                </c:pt>
                <c:pt idx="554">
                  <c:v>1.423736188899152</c:v>
                </c:pt>
                <c:pt idx="555">
                  <c:v>1.423672786303118</c:v>
                </c:pt>
                <c:pt idx="556">
                  <c:v>1.4259054177728685</c:v>
                </c:pt>
                <c:pt idx="557">
                  <c:v>1.4282798346028609</c:v>
                </c:pt>
                <c:pt idx="558">
                  <c:v>1.4293415719967555</c:v>
                </c:pt>
                <c:pt idx="559">
                  <c:v>1.4317186656014094</c:v>
                </c:pt>
                <c:pt idx="560">
                  <c:v>1.4317186656014094</c:v>
                </c:pt>
                <c:pt idx="561">
                  <c:v>1.4446436815767452</c:v>
                </c:pt>
                <c:pt idx="562">
                  <c:v>1.451226378405359</c:v>
                </c:pt>
                <c:pt idx="563">
                  <c:v>1.4568778565496152</c:v>
                </c:pt>
                <c:pt idx="564">
                  <c:v>1.4728275431034652</c:v>
                </c:pt>
                <c:pt idx="565">
                  <c:v>1.4675026824651984</c:v>
                </c:pt>
                <c:pt idx="566">
                  <c:v>1.4627923790458872</c:v>
                </c:pt>
                <c:pt idx="567">
                  <c:v>1.4621195227415762</c:v>
                </c:pt>
                <c:pt idx="568">
                  <c:v>1.4579042302407785</c:v>
                </c:pt>
                <c:pt idx="569">
                  <c:v>1.4513470639777224</c:v>
                </c:pt>
                <c:pt idx="570">
                  <c:v>1.4481120091357773</c:v>
                </c:pt>
                <c:pt idx="571">
                  <c:v>1.4496251506026283</c:v>
                </c:pt>
                <c:pt idx="572">
                  <c:v>1.4473502243275209</c:v>
                </c:pt>
                <c:pt idx="573">
                  <c:v>1.4369931197003534</c:v>
                </c:pt>
                <c:pt idx="574">
                  <c:v>1.4294732206886744</c:v>
                </c:pt>
                <c:pt idx="575">
                  <c:v>1.4283923878375808</c:v>
                </c:pt>
                <c:pt idx="576">
                  <c:v>1.4300490431885722</c:v>
                </c:pt>
                <c:pt idx="577">
                  <c:v>1.4322101232994813</c:v>
                </c:pt>
                <c:pt idx="578">
                  <c:v>1.4322101232994811</c:v>
                </c:pt>
                <c:pt idx="579">
                  <c:v>1.4299999999999997</c:v>
                </c:pt>
                <c:pt idx="580">
                  <c:v>1.4275573696447352</c:v>
                </c:pt>
                <c:pt idx="581">
                  <c:v>1.4274099591382028</c:v>
                </c:pt>
                <c:pt idx="582">
                  <c:v>1.4035790430136379</c:v>
                </c:pt>
                <c:pt idx="583">
                  <c:v>1.3969639242343344</c:v>
                </c:pt>
                <c:pt idx="584">
                  <c:v>1.3890058464774222</c:v>
                </c:pt>
                <c:pt idx="585">
                  <c:v>1.3847766255940051</c:v>
                </c:pt>
                <c:pt idx="586">
                  <c:v>1.3750394791529952</c:v>
                </c:pt>
                <c:pt idx="587">
                  <c:v>1.3627184714536016</c:v>
                </c:pt>
                <c:pt idx="588">
                  <c:v>1.3603084352695722</c:v>
                </c:pt>
                <c:pt idx="589">
                  <c:v>1.3624901577345676</c:v>
                </c:pt>
                <c:pt idx="590">
                  <c:v>1.3693325464965871</c:v>
                </c:pt>
                <c:pt idx="591">
                  <c:v>1.3762658635828764</c:v>
                </c:pt>
                <c:pt idx="592">
                  <c:v>1.3881052830178697</c:v>
                </c:pt>
                <c:pt idx="593">
                  <c:v>1.4117637760266093</c:v>
                </c:pt>
                <c:pt idx="594">
                  <c:v>1.4388626507212761</c:v>
                </c:pt>
                <c:pt idx="595">
                  <c:v>1.4548549066196419</c:v>
                </c:pt>
                <c:pt idx="596">
                  <c:v>1.4644100188755571</c:v>
                </c:pt>
                <c:pt idx="597">
                  <c:v>1.4766120753520022</c:v>
                </c:pt>
                <c:pt idx="598">
                  <c:v>1.4826707718192407</c:v>
                </c:pt>
                <c:pt idx="599">
                  <c:v>1.4878987580642486</c:v>
                </c:pt>
                <c:pt idx="600">
                  <c:v>1.4942637262290561</c:v>
                </c:pt>
                <c:pt idx="601">
                  <c:v>1.5167165780540512</c:v>
                </c:pt>
                <c:pt idx="602">
                  <c:v>1.5173039839564539</c:v>
                </c:pt>
                <c:pt idx="603">
                  <c:v>1.5190045045959069</c:v>
                </c:pt>
                <c:pt idx="604">
                  <c:v>1.3693138271601399</c:v>
                </c:pt>
                <c:pt idx="605">
                  <c:v>1.2769613289721606</c:v>
                </c:pt>
                <c:pt idx="606">
                  <c:v>1.2021376938206738</c:v>
                </c:pt>
                <c:pt idx="607">
                  <c:v>1.1277794866618136</c:v>
                </c:pt>
                <c:pt idx="608">
                  <c:v>1.0483349349988267</c:v>
                </c:pt>
                <c:pt idx="609">
                  <c:v>0.97958177292248294</c:v>
                </c:pt>
                <c:pt idx="610">
                  <c:v>0.92509767552722333</c:v>
                </c:pt>
                <c:pt idx="611">
                  <c:v>0.88690487615393188</c:v>
                </c:pt>
                <c:pt idx="612">
                  <c:v>0.85716068698505643</c:v>
                </c:pt>
                <c:pt idx="613">
                  <c:v>0.83827452631206989</c:v>
                </c:pt>
                <c:pt idx="614">
                  <c:v>0.82573577100813234</c:v>
                </c:pt>
                <c:pt idx="615">
                  <c:v>0.81251556041714346</c:v>
                </c:pt>
                <c:pt idx="616">
                  <c:v>0.80159551229904813</c:v>
                </c:pt>
                <c:pt idx="617">
                  <c:v>0.79903430425552047</c:v>
                </c:pt>
                <c:pt idx="618">
                  <c:v>0.80392963479156121</c:v>
                </c:pt>
                <c:pt idx="619">
                  <c:v>0.81434019403063029</c:v>
                </c:pt>
                <c:pt idx="620">
                  <c:v>0.83029472285161177</c:v>
                </c:pt>
                <c:pt idx="621">
                  <c:v>0.86008834271113144</c:v>
                </c:pt>
                <c:pt idx="622">
                  <c:v>0.9154668591823536</c:v>
                </c:pt>
                <c:pt idx="623">
                  <c:v>0.99602694724847407</c:v>
                </c:pt>
                <c:pt idx="624">
                  <c:v>0.99028433187665021</c:v>
                </c:pt>
                <c:pt idx="625">
                  <c:v>0.9777002364688806</c:v>
                </c:pt>
                <c:pt idx="626">
                  <c:v>0.97538594266602363</c:v>
                </c:pt>
                <c:pt idx="627">
                  <c:v>0.98061230330189497</c:v>
                </c:pt>
                <c:pt idx="628">
                  <c:v>1.0011685629874363</c:v>
                </c:pt>
                <c:pt idx="629">
                  <c:v>1.0286676279231934</c:v>
                </c:pt>
                <c:pt idx="630">
                  <c:v>1.0568976269160639</c:v>
                </c:pt>
                <c:pt idx="631">
                  <c:v>1.0807394396667303</c:v>
                </c:pt>
                <c:pt idx="632">
                  <c:v>1.1085582307904964</c:v>
                </c:pt>
                <c:pt idx="633">
                  <c:v>1.1287731501330689</c:v>
                </c:pt>
                <c:pt idx="634">
                  <c:v>1.1460751223287995</c:v>
                </c:pt>
                <c:pt idx="635">
                  <c:v>1.1687229532188079</c:v>
                </c:pt>
                <c:pt idx="636">
                  <c:v>1.198773019999549</c:v>
                </c:pt>
                <c:pt idx="637">
                  <c:v>1.2232303598980971</c:v>
                </c:pt>
                <c:pt idx="638">
                  <c:v>1.2320076927629124</c:v>
                </c:pt>
                <c:pt idx="639">
                  <c:v>1.2420893548423191</c:v>
                </c:pt>
                <c:pt idx="640">
                  <c:v>1.2492833439220679</c:v>
                </c:pt>
                <c:pt idx="641">
                  <c:v>1.2529520434326502</c:v>
                </c:pt>
                <c:pt idx="642">
                  <c:v>1.2612212738527766</c:v>
                </c:pt>
                <c:pt idx="643">
                  <c:v>1.2641934903968484</c:v>
                </c:pt>
                <c:pt idx="644">
                  <c:v>1.2598640333734472</c:v>
                </c:pt>
                <c:pt idx="645">
                  <c:v>1.2584731683427957</c:v>
                </c:pt>
                <c:pt idx="646">
                  <c:v>1.2347547874291018</c:v>
                </c:pt>
                <c:pt idx="647">
                  <c:v>1.2040019113373284</c:v>
                </c:pt>
                <c:pt idx="648">
                  <c:v>1.1849999999999998</c:v>
                </c:pt>
                <c:pt idx="649">
                  <c:v>1.1755721918126691</c:v>
                </c:pt>
                <c:pt idx="650">
                  <c:v>1.1726580261698438</c:v>
                </c:pt>
                <c:pt idx="651">
                  <c:v>1.1616111735331032</c:v>
                </c:pt>
                <c:pt idx="652">
                  <c:v>1.150458140974352</c:v>
                </c:pt>
                <c:pt idx="653">
                  <c:v>1.1405975269860094</c:v>
                </c:pt>
                <c:pt idx="654">
                  <c:v>1.1336453997265918</c:v>
                </c:pt>
                <c:pt idx="655">
                  <c:v>1.1238244631225016</c:v>
                </c:pt>
                <c:pt idx="656">
                  <c:v>1.1192708830027449</c:v>
                </c:pt>
                <c:pt idx="657">
                  <c:v>1.1153785735718571</c:v>
                </c:pt>
                <c:pt idx="658">
                  <c:v>1.1140160111150532</c:v>
                </c:pt>
                <c:pt idx="659">
                  <c:v>1.1116951684005323</c:v>
                </c:pt>
                <c:pt idx="660">
                  <c:v>1.1034507121083781</c:v>
                </c:pt>
                <c:pt idx="661">
                  <c:v>1.0898329657851999</c:v>
                </c:pt>
                <c:pt idx="662">
                  <c:v>1.0873782811050741</c:v>
                </c:pt>
                <c:pt idx="663">
                  <c:v>1.089516497197405</c:v>
                </c:pt>
                <c:pt idx="664">
                  <c:v>1.0909299502096605</c:v>
                </c:pt>
                <c:pt idx="665">
                  <c:v>1.0921710017700028</c:v>
                </c:pt>
                <c:pt idx="666">
                  <c:v>1.0868823733529318</c:v>
                </c:pt>
                <c:pt idx="667">
                  <c:v>1.0855781126468276</c:v>
                </c:pt>
                <c:pt idx="668">
                  <c:v>1.0841959303529218</c:v>
                </c:pt>
                <c:pt idx="669">
                  <c:v>1.0855324507866684</c:v>
                </c:pt>
                <c:pt idx="670">
                  <c:v>1.0926614349433568</c:v>
                </c:pt>
                <c:pt idx="671">
                  <c:v>1.0932971136716096</c:v>
                </c:pt>
                <c:pt idx="672">
                  <c:v>1.0936700842325107</c:v>
                </c:pt>
                <c:pt idx="673">
                  <c:v>1.0934325544497863</c:v>
                </c:pt>
                <c:pt idx="674">
                  <c:v>1.094012561318533</c:v>
                </c:pt>
                <c:pt idx="675">
                  <c:v>1.0939547813783215</c:v>
                </c:pt>
                <c:pt idx="676">
                  <c:v>1.0936204413720576</c:v>
                </c:pt>
                <c:pt idx="677">
                  <c:v>1.0924091659166428</c:v>
                </c:pt>
                <c:pt idx="678">
                  <c:v>1.0921320732104418</c:v>
                </c:pt>
                <c:pt idx="679">
                  <c:v>1.0889014652211253</c:v>
                </c:pt>
                <c:pt idx="680">
                  <c:v>1.0908282522686534</c:v>
                </c:pt>
                <c:pt idx="681">
                  <c:v>1.0974628849260268</c:v>
                </c:pt>
                <c:pt idx="682">
                  <c:v>1.1006226023606001</c:v>
                </c:pt>
                <c:pt idx="683">
                  <c:v>1.1053324923625261</c:v>
                </c:pt>
                <c:pt idx="684">
                  <c:v>1.1082442532531618</c:v>
                </c:pt>
                <c:pt idx="685">
                  <c:v>1.1102410723774099</c:v>
                </c:pt>
                <c:pt idx="686">
                  <c:v>1.1029791711858279</c:v>
                </c:pt>
                <c:pt idx="687">
                  <c:v>1.1029791711858279</c:v>
                </c:pt>
                <c:pt idx="688">
                  <c:v>1.0909561572121935</c:v>
                </c:pt>
                <c:pt idx="689">
                  <c:v>1.0845847701320275</c:v>
                </c:pt>
                <c:pt idx="690">
                  <c:v>1.0780886445500493</c:v>
                </c:pt>
                <c:pt idx="691">
                  <c:v>1.0755492316831385</c:v>
                </c:pt>
                <c:pt idx="692">
                  <c:v>1.0751702318310103</c:v>
                </c:pt>
                <c:pt idx="693">
                  <c:v>1.0701409673659945</c:v>
                </c:pt>
                <c:pt idx="694">
                  <c:v>1.0629179902717216</c:v>
                </c:pt>
                <c:pt idx="695">
                  <c:v>1.0627775650380422</c:v>
                </c:pt>
                <c:pt idx="696">
                  <c:v>1.0643996587040658</c:v>
                </c:pt>
                <c:pt idx="697">
                  <c:v>1.0684633218436532</c:v>
                </c:pt>
                <c:pt idx="698">
                  <c:v>1.0680714807090999</c:v>
                </c:pt>
                <c:pt idx="699">
                  <c:v>1.052386470157233</c:v>
                </c:pt>
                <c:pt idx="700">
                  <c:v>1.0328196702695256</c:v>
                </c:pt>
                <c:pt idx="701">
                  <c:v>1.0229342389770533</c:v>
                </c:pt>
                <c:pt idx="702">
                  <c:v>1.0104279459618677</c:v>
                </c:pt>
                <c:pt idx="703">
                  <c:v>0.98867948804166028</c:v>
                </c:pt>
                <c:pt idx="704">
                  <c:v>0.96912271253946847</c:v>
                </c:pt>
                <c:pt idx="705">
                  <c:v>0.93748517873387349</c:v>
                </c:pt>
                <c:pt idx="706">
                  <c:v>0.9099924440659487</c:v>
                </c:pt>
                <c:pt idx="707">
                  <c:v>0.89105686612070834</c:v>
                </c:pt>
                <c:pt idx="708">
                  <c:v>0.86873863675491914</c:v>
                </c:pt>
                <c:pt idx="709">
                  <c:v>0.84675871287600057</c:v>
                </c:pt>
                <c:pt idx="710">
                  <c:v>0.8279216788397934</c:v>
                </c:pt>
                <c:pt idx="711">
                  <c:v>0.8218483647524224</c:v>
                </c:pt>
                <c:pt idx="712">
                  <c:v>0.81327124773786519</c:v>
                </c:pt>
                <c:pt idx="713">
                  <c:v>0.79851741031509493</c:v>
                </c:pt>
                <c:pt idx="714">
                  <c:v>0.79115847430127784</c:v>
                </c:pt>
                <c:pt idx="715">
                  <c:v>0.78207900359874971</c:v>
                </c:pt>
                <c:pt idx="716">
                  <c:v>0.77813773109017892</c:v>
                </c:pt>
                <c:pt idx="717">
                  <c:v>0.78362676736289139</c:v>
                </c:pt>
                <c:pt idx="718">
                  <c:v>0.79770678827020136</c:v>
                </c:pt>
                <c:pt idx="719">
                  <c:v>0.80151287261191817</c:v>
                </c:pt>
                <c:pt idx="720">
                  <c:v>0.80187384969974551</c:v>
                </c:pt>
                <c:pt idx="721">
                  <c:v>0.81111696862335625</c:v>
                </c:pt>
                <c:pt idx="722">
                  <c:v>0.81908596283351831</c:v>
                </c:pt>
                <c:pt idx="723">
                  <c:v>0.82508935484231927</c:v>
                </c:pt>
                <c:pt idx="724">
                  <c:v>0.83008274440885932</c:v>
                </c:pt>
                <c:pt idx="725">
                  <c:v>0.82906526368857658</c:v>
                </c:pt>
                <c:pt idx="726">
                  <c:v>0.82812238865536614</c:v>
                </c:pt>
                <c:pt idx="727">
                  <c:v>0.82745590522763479</c:v>
                </c:pt>
                <c:pt idx="728">
                  <c:v>0.82564436283090525</c:v>
                </c:pt>
                <c:pt idx="729">
                  <c:v>0.82233246363922463</c:v>
                </c:pt>
                <c:pt idx="730">
                  <c:v>0.81654036115367945</c:v>
                </c:pt>
                <c:pt idx="731">
                  <c:v>0.81809094124608961</c:v>
                </c:pt>
                <c:pt idx="732">
                  <c:v>0.81706415533213606</c:v>
                </c:pt>
                <c:pt idx="733">
                  <c:v>0.8122648835895383</c:v>
                </c:pt>
                <c:pt idx="734">
                  <c:v>0.80741601816314501</c:v>
                </c:pt>
                <c:pt idx="735">
                  <c:v>0.80354168572038687</c:v>
                </c:pt>
                <c:pt idx="736">
                  <c:v>0.79906382792184771</c:v>
                </c:pt>
                <c:pt idx="737">
                  <c:v>0.7932516137299318</c:v>
                </c:pt>
                <c:pt idx="738">
                  <c:v>0.78781653812509445</c:v>
                </c:pt>
                <c:pt idx="739">
                  <c:v>0.78169149158574414</c:v>
                </c:pt>
                <c:pt idx="740">
                  <c:v>0.78232316636859478</c:v>
                </c:pt>
                <c:pt idx="741">
                  <c:v>0.78210369124214951</c:v>
                </c:pt>
                <c:pt idx="742">
                  <c:v>0.77962333900738834</c:v>
                </c:pt>
                <c:pt idx="743">
                  <c:v>0.78178341168365972</c:v>
                </c:pt>
                <c:pt idx="744">
                  <c:v>0.7816097685514487</c:v>
                </c:pt>
                <c:pt idx="745">
                  <c:v>0.78240366099377812</c:v>
                </c:pt>
                <c:pt idx="746">
                  <c:v>0.7840062332251122</c:v>
                </c:pt>
                <c:pt idx="747">
                  <c:v>0.77987096915307696</c:v>
                </c:pt>
                <c:pt idx="748">
                  <c:v>0.77557093486541839</c:v>
                </c:pt>
                <c:pt idx="749">
                  <c:v>0.76813596357903913</c:v>
                </c:pt>
                <c:pt idx="750">
                  <c:v>0.75656691367695494</c:v>
                </c:pt>
                <c:pt idx="751">
                  <c:v>0.75448674584261832</c:v>
                </c:pt>
                <c:pt idx="752">
                  <c:v>0.74912329968612834</c:v>
                </c:pt>
                <c:pt idx="753">
                  <c:v>0.74878902977795803</c:v>
                </c:pt>
                <c:pt idx="754">
                  <c:v>0.75119043381404915</c:v>
                </c:pt>
                <c:pt idx="755">
                  <c:v>0.75062389576546196</c:v>
                </c:pt>
                <c:pt idx="756">
                  <c:v>0.75304186313358346</c:v>
                </c:pt>
                <c:pt idx="757">
                  <c:v>0.7584566750091325</c:v>
                </c:pt>
                <c:pt idx="758">
                  <c:v>0.76858639756608838</c:v>
                </c:pt>
                <c:pt idx="759">
                  <c:v>0.77864730842721053</c:v>
                </c:pt>
                <c:pt idx="760">
                  <c:v>0.78199029975208323</c:v>
                </c:pt>
                <c:pt idx="761">
                  <c:v>0.7906434247584947</c:v>
                </c:pt>
                <c:pt idx="762">
                  <c:v>0.80412681476559056</c:v>
                </c:pt>
                <c:pt idx="763">
                  <c:v>0.81176628030254983</c:v>
                </c:pt>
                <c:pt idx="764">
                  <c:v>0.82692677238047008</c:v>
                </c:pt>
                <c:pt idx="765">
                  <c:v>0.84724573873953624</c:v>
                </c:pt>
                <c:pt idx="766">
                  <c:v>0.87292380004562453</c:v>
                </c:pt>
                <c:pt idx="767">
                  <c:v>0.88430908260436336</c:v>
                </c:pt>
                <c:pt idx="768">
                  <c:v>0.89635053667520626</c:v>
                </c:pt>
                <c:pt idx="769">
                  <c:v>0.90433679457702021</c:v>
                </c:pt>
                <c:pt idx="770">
                  <c:v>0.9066083659634645</c:v>
                </c:pt>
                <c:pt idx="771">
                  <c:v>0.91541849098651884</c:v>
                </c:pt>
                <c:pt idx="772">
                  <c:v>0.91945281358967101</c:v>
                </c:pt>
                <c:pt idx="773">
                  <c:v>0.92784185267134522</c:v>
                </c:pt>
                <c:pt idx="774">
                  <c:v>0.9408903432949437</c:v>
                </c:pt>
                <c:pt idx="775">
                  <c:v>0.94397509414240799</c:v>
                </c:pt>
                <c:pt idx="776">
                  <c:v>0.94856892664642378</c:v>
                </c:pt>
                <c:pt idx="777">
                  <c:v>0.95271575291642452</c:v>
                </c:pt>
                <c:pt idx="778">
                  <c:v>0.94960225933488263</c:v>
                </c:pt>
                <c:pt idx="779">
                  <c:v>0.94870274735642801</c:v>
                </c:pt>
                <c:pt idx="780">
                  <c:v>0.95034313858040109</c:v>
                </c:pt>
                <c:pt idx="781">
                  <c:v>0.9509453322515613</c:v>
                </c:pt>
                <c:pt idx="782">
                  <c:v>0.95154089786479434</c:v>
                </c:pt>
                <c:pt idx="783">
                  <c:v>0.95087284489039225</c:v>
                </c:pt>
                <c:pt idx="784">
                  <c:v>0.95154089786479434</c:v>
                </c:pt>
                <c:pt idx="785">
                  <c:v>0.95086614443815953</c:v>
                </c:pt>
                <c:pt idx="786">
                  <c:v>0.95171604622301165</c:v>
                </c:pt>
                <c:pt idx="787">
                  <c:v>0.95369293123351495</c:v>
                </c:pt>
                <c:pt idx="788">
                  <c:v>0.94750249507210993</c:v>
                </c:pt>
                <c:pt idx="789">
                  <c:v>0.94307832314796536</c:v>
                </c:pt>
                <c:pt idx="790">
                  <c:v>0.94307832314796558</c:v>
                </c:pt>
                <c:pt idx="791">
                  <c:v>0.94382043482136579</c:v>
                </c:pt>
                <c:pt idx="792">
                  <c:v>0.94340543677896971</c:v>
                </c:pt>
                <c:pt idx="793">
                  <c:v>0.94889976435351775</c:v>
                </c:pt>
                <c:pt idx="794">
                  <c:v>0.94424593509368682</c:v>
                </c:pt>
                <c:pt idx="795">
                  <c:v>0.92220096458526535</c:v>
                </c:pt>
                <c:pt idx="796">
                  <c:v>0.90753492301462002</c:v>
                </c:pt>
                <c:pt idx="797">
                  <c:v>0.89894098144163725</c:v>
                </c:pt>
                <c:pt idx="798">
                  <c:v>0.89149642863768674</c:v>
                </c:pt>
                <c:pt idx="799">
                  <c:v>0.89143913836341371</c:v>
                </c:pt>
                <c:pt idx="800">
                  <c:v>0.89084071621467154</c:v>
                </c:pt>
                <c:pt idx="801">
                  <c:v>0.89059460596003959</c:v>
                </c:pt>
                <c:pt idx="802">
                  <c:v>0.89063349002370262</c:v>
                </c:pt>
                <c:pt idx="803">
                  <c:v>0.8916654213002897</c:v>
                </c:pt>
                <c:pt idx="804">
                  <c:v>0.89205952666712418</c:v>
                </c:pt>
                <c:pt idx="805">
                  <c:v>0.89424116201065695</c:v>
                </c:pt>
                <c:pt idx="806">
                  <c:v>0.89439904137698767</c:v>
                </c:pt>
                <c:pt idx="807">
                  <c:v>0.89353229433720827</c:v>
                </c:pt>
                <c:pt idx="808">
                  <c:v>0.89515252473311868</c:v>
                </c:pt>
                <c:pt idx="809">
                  <c:v>0.89807835023348814</c:v>
                </c:pt>
                <c:pt idx="810">
                  <c:v>0.89571817836980372</c:v>
                </c:pt>
                <c:pt idx="811">
                  <c:v>0.89336363205852942</c:v>
                </c:pt>
                <c:pt idx="812">
                  <c:v>0.88940049261233156</c:v>
                </c:pt>
                <c:pt idx="813">
                  <c:v>0.88105076651289815</c:v>
                </c:pt>
                <c:pt idx="814">
                  <c:v>0.8723461358167971</c:v>
                </c:pt>
                <c:pt idx="815">
                  <c:v>0.87436240931826026</c:v>
                </c:pt>
                <c:pt idx="816">
                  <c:v>0.86925350978573745</c:v>
                </c:pt>
                <c:pt idx="817">
                  <c:v>0.86858086218417208</c:v>
                </c:pt>
                <c:pt idx="818">
                  <c:v>0.86791280183995245</c:v>
                </c:pt>
                <c:pt idx="819">
                  <c:v>0.86393204745535301</c:v>
                </c:pt>
                <c:pt idx="820">
                  <c:v>0.85840424033162355</c:v>
                </c:pt>
                <c:pt idx="821">
                  <c:v>0.8528489577893732</c:v>
                </c:pt>
                <c:pt idx="822">
                  <c:v>0.8482267704317773</c:v>
                </c:pt>
                <c:pt idx="823">
                  <c:v>0.84962912592691409</c:v>
                </c:pt>
                <c:pt idx="824">
                  <c:v>0.85188962303215932</c:v>
                </c:pt>
                <c:pt idx="825">
                  <c:v>0.85492605640998198</c:v>
                </c:pt>
                <c:pt idx="826">
                  <c:v>0.85997440831855088</c:v>
                </c:pt>
                <c:pt idx="827">
                  <c:v>0.86325159786187977</c:v>
                </c:pt>
                <c:pt idx="828">
                  <c:v>0.86741243065439333</c:v>
                </c:pt>
                <c:pt idx="829">
                  <c:v>0.87151639711564743</c:v>
                </c:pt>
                <c:pt idx="830">
                  <c:v>0.87195771980945391</c:v>
                </c:pt>
                <c:pt idx="831">
                  <c:v>0.877</c:v>
                </c:pt>
                <c:pt idx="832">
                  <c:v>0.87723936410898262</c:v>
                </c:pt>
                <c:pt idx="833">
                  <c:v>0.87720924549325952</c:v>
                </c:pt>
                <c:pt idx="834">
                  <c:v>0.87373214892687256</c:v>
                </c:pt>
                <c:pt idx="835">
                  <c:v>0.8703114697988803</c:v>
                </c:pt>
                <c:pt idx="836">
                  <c:v>0.87277728626436768</c:v>
                </c:pt>
                <c:pt idx="837">
                  <c:v>0.87250595305597878</c:v>
                </c:pt>
                <c:pt idx="838">
                  <c:v>0.86907004415014621</c:v>
                </c:pt>
                <c:pt idx="839">
                  <c:v>0.86745989190200956</c:v>
                </c:pt>
                <c:pt idx="840">
                  <c:v>0.86657004415014638</c:v>
                </c:pt>
                <c:pt idx="841">
                  <c:v>0.85825378809620723</c:v>
                </c:pt>
                <c:pt idx="842">
                  <c:v>0.8516634332506946</c:v>
                </c:pt>
                <c:pt idx="843">
                  <c:v>0.84546662874088119</c:v>
                </c:pt>
                <c:pt idx="844">
                  <c:v>0.8343855531051223</c:v>
                </c:pt>
                <c:pt idx="845">
                  <c:v>0.81821256456887348</c:v>
                </c:pt>
                <c:pt idx="846">
                  <c:v>0.81222621915407789</c:v>
                </c:pt>
                <c:pt idx="847">
                  <c:v>0.80693189911945029</c:v>
                </c:pt>
                <c:pt idx="848">
                  <c:v>0.79630476641869075</c:v>
                </c:pt>
                <c:pt idx="849">
                  <c:v>0.78306149360702137</c:v>
                </c:pt>
                <c:pt idx="850">
                  <c:v>0.7651215129451191</c:v>
                </c:pt>
                <c:pt idx="851">
                  <c:v>0.75263307291702797</c:v>
                </c:pt>
                <c:pt idx="852">
                  <c:v>0.74268800697732407</c:v>
                </c:pt>
                <c:pt idx="853">
                  <c:v>0.73700526330369676</c:v>
                </c:pt>
                <c:pt idx="854">
                  <c:v>0.73024740936119903</c:v>
                </c:pt>
                <c:pt idx="855">
                  <c:v>0.72611465179705492</c:v>
                </c:pt>
                <c:pt idx="856">
                  <c:v>0.72764353031700779</c:v>
                </c:pt>
                <c:pt idx="857">
                  <c:v>0.73091888664231863</c:v>
                </c:pt>
                <c:pt idx="858">
                  <c:v>0.73253981901626786</c:v>
                </c:pt>
                <c:pt idx="859">
                  <c:v>0.73118188249217986</c:v>
                </c:pt>
                <c:pt idx="860">
                  <c:v>0.73182235997462852</c:v>
                </c:pt>
                <c:pt idx="861">
                  <c:v>0.73085814889959677</c:v>
                </c:pt>
                <c:pt idx="862">
                  <c:v>0.72954941581989985</c:v>
                </c:pt>
                <c:pt idx="863">
                  <c:v>0.72917325453926263</c:v>
                </c:pt>
                <c:pt idx="864">
                  <c:v>0.72832775671120986</c:v>
                </c:pt>
                <c:pt idx="865">
                  <c:v>0.72997329466196625</c:v>
                </c:pt>
                <c:pt idx="866">
                  <c:v>0.72985966120773393</c:v>
                </c:pt>
                <c:pt idx="867">
                  <c:v>0.7292067540610967</c:v>
                </c:pt>
                <c:pt idx="868">
                  <c:v>0.73167448188453732</c:v>
                </c:pt>
                <c:pt idx="869">
                  <c:v>0.73645506752206513</c:v>
                </c:pt>
                <c:pt idx="870">
                  <c:v>0.74679492226353161</c:v>
                </c:pt>
                <c:pt idx="871">
                  <c:v>0.75558337789662589</c:v>
                </c:pt>
                <c:pt idx="872">
                  <c:v>0.76725044484126614</c:v>
                </c:pt>
                <c:pt idx="873">
                  <c:v>0.77628187071170407</c:v>
                </c:pt>
                <c:pt idx="874">
                  <c:v>0.78326770655383748</c:v>
                </c:pt>
                <c:pt idx="875">
                  <c:v>0.77442561475698013</c:v>
                </c:pt>
                <c:pt idx="876">
                  <c:v>0.75924519245584932</c:v>
                </c:pt>
                <c:pt idx="877">
                  <c:v>0.72473842106447395</c:v>
                </c:pt>
                <c:pt idx="878">
                  <c:v>0.70483063002622026</c:v>
                </c:pt>
                <c:pt idx="879">
                  <c:v>0.69873936218367305</c:v>
                </c:pt>
                <c:pt idx="880">
                  <c:v>0.69792107994901076</c:v>
                </c:pt>
                <c:pt idx="881">
                  <c:v>0.69604465175794417</c:v>
                </c:pt>
                <c:pt idx="882">
                  <c:v>0.69619949215262222</c:v>
                </c:pt>
                <c:pt idx="883">
                  <c:v>0.6923966116044773</c:v>
                </c:pt>
                <c:pt idx="884">
                  <c:v>0.69216075285739698</c:v>
                </c:pt>
                <c:pt idx="885">
                  <c:v>0.68942294072791865</c:v>
                </c:pt>
                <c:pt idx="886">
                  <c:v>0.68820961389840818</c:v>
                </c:pt>
                <c:pt idx="887">
                  <c:v>0.69147928413893311</c:v>
                </c:pt>
                <c:pt idx="888">
                  <c:v>0.69029002323999855</c:v>
                </c:pt>
                <c:pt idx="889">
                  <c:v>0.69016424469805793</c:v>
                </c:pt>
                <c:pt idx="890">
                  <c:v>0.6920020096722751</c:v>
                </c:pt>
                <c:pt idx="891">
                  <c:v>0.69222653959311042</c:v>
                </c:pt>
                <c:pt idx="892">
                  <c:v>0.69500954267986803</c:v>
                </c:pt>
                <c:pt idx="893">
                  <c:v>0.69649166724528988</c:v>
                </c:pt>
                <c:pt idx="894">
                  <c:v>0.69657021869003877</c:v>
                </c:pt>
                <c:pt idx="895">
                  <c:v>0.68835809347359211</c:v>
                </c:pt>
                <c:pt idx="896">
                  <c:v>0.68357846887729801</c:v>
                </c:pt>
                <c:pt idx="897">
                  <c:v>0.68623031801087153</c:v>
                </c:pt>
                <c:pt idx="898">
                  <c:v>0.68524270469433057</c:v>
                </c:pt>
                <c:pt idx="899">
                  <c:v>0.67808216606761063</c:v>
                </c:pt>
                <c:pt idx="900">
                  <c:v>0.67427593090675486</c:v>
                </c:pt>
                <c:pt idx="901">
                  <c:v>0.66590264752671913</c:v>
                </c:pt>
                <c:pt idx="902">
                  <c:v>0.6612250045438024</c:v>
                </c:pt>
                <c:pt idx="903">
                  <c:v>0.6544565921701031</c:v>
                </c:pt>
                <c:pt idx="904">
                  <c:v>0.65050714322161163</c:v>
                </c:pt>
                <c:pt idx="905">
                  <c:v>0.64685087940253672</c:v>
                </c:pt>
                <c:pt idx="906">
                  <c:v>0.64690129021439546</c:v>
                </c:pt>
                <c:pt idx="907">
                  <c:v>0.65004447261768816</c:v>
                </c:pt>
                <c:pt idx="908">
                  <c:v>0.6521614349433571</c:v>
                </c:pt>
                <c:pt idx="909">
                  <c:v>0.65475548809872441</c:v>
                </c:pt>
                <c:pt idx="910">
                  <c:v>0.6562117496233808</c:v>
                </c:pt>
                <c:pt idx="911">
                  <c:v>0.65750000000000008</c:v>
                </c:pt>
                <c:pt idx="912">
                  <c:v>0.65302830944740375</c:v>
                </c:pt>
                <c:pt idx="913">
                  <c:v>0.64222202076744361</c:v>
                </c:pt>
                <c:pt idx="914">
                  <c:v>0.63036757551953615</c:v>
                </c:pt>
                <c:pt idx="915">
                  <c:v>0.62429211108795657</c:v>
                </c:pt>
                <c:pt idx="916">
                  <c:v>0.62005283000473876</c:v>
                </c:pt>
                <c:pt idx="917">
                  <c:v>0.62121094430958446</c:v>
                </c:pt>
                <c:pt idx="918">
                  <c:v>0.6222339754563504</c:v>
                </c:pt>
                <c:pt idx="919">
                  <c:v>0.62684198704313909</c:v>
                </c:pt>
                <c:pt idx="920">
                  <c:v>0.63153419303061253</c:v>
                </c:pt>
                <c:pt idx="921">
                  <c:v>0.64106779820709725</c:v>
                </c:pt>
                <c:pt idx="922">
                  <c:v>0.65172453465332025</c:v>
                </c:pt>
                <c:pt idx="923">
                  <c:v>0.66307678393871283</c:v>
                </c:pt>
                <c:pt idx="924">
                  <c:v>0.67404348853941887</c:v>
                </c:pt>
                <c:pt idx="925">
                  <c:v>0.68035070281407894</c:v>
                </c:pt>
                <c:pt idx="926">
                  <c:v>0.68695658238724522</c:v>
                </c:pt>
                <c:pt idx="927">
                  <c:v>0.69521267138587939</c:v>
                </c:pt>
                <c:pt idx="928">
                  <c:v>0.69980468128842932</c:v>
                </c:pt>
                <c:pt idx="929">
                  <c:v>0.69900210440692634</c:v>
                </c:pt>
                <c:pt idx="930">
                  <c:v>0.69973686557635995</c:v>
                </c:pt>
                <c:pt idx="931">
                  <c:v>0.70496479745928786</c:v>
                </c:pt>
                <c:pt idx="932">
                  <c:v>0.70496479745928786</c:v>
                </c:pt>
                <c:pt idx="933">
                  <c:v>0.70514472202465783</c:v>
                </c:pt>
                <c:pt idx="934">
                  <c:v>0.7062052038241311</c:v>
                </c:pt>
                <c:pt idx="935">
                  <c:v>0.70734079228418445</c:v>
                </c:pt>
                <c:pt idx="936">
                  <c:v>0.71040788222339146</c:v>
                </c:pt>
                <c:pt idx="937">
                  <c:v>0.71330558676655142</c:v>
                </c:pt>
                <c:pt idx="938">
                  <c:v>0.71662075979916562</c:v>
                </c:pt>
                <c:pt idx="939">
                  <c:v>0.7143346666880005</c:v>
                </c:pt>
                <c:pt idx="940">
                  <c:v>0.71371836709671588</c:v>
                </c:pt>
                <c:pt idx="941">
                  <c:v>0.70757359312880708</c:v>
                </c:pt>
                <c:pt idx="942">
                  <c:v>0.7025600690201943</c:v>
                </c:pt>
                <c:pt idx="943">
                  <c:v>0.69774462396668535</c:v>
                </c:pt>
                <c:pt idx="944">
                  <c:v>0.69557663217266885</c:v>
                </c:pt>
                <c:pt idx="945">
                  <c:v>0.68843255444978646</c:v>
                </c:pt>
                <c:pt idx="946">
                  <c:v>0.67185401010039081</c:v>
                </c:pt>
                <c:pt idx="947">
                  <c:v>0.66081426479141248</c:v>
                </c:pt>
                <c:pt idx="948">
                  <c:v>0.65041246918244588</c:v>
                </c:pt>
                <c:pt idx="949">
                  <c:v>0.64236684822459633</c:v>
                </c:pt>
                <c:pt idx="950">
                  <c:v>0.6329505787709484</c:v>
                </c:pt>
                <c:pt idx="951">
                  <c:v>0.62821286502289431</c:v>
                </c:pt>
                <c:pt idx="952">
                  <c:v>0.62401878816760248</c:v>
                </c:pt>
                <c:pt idx="953">
                  <c:v>0.62783603440712865</c:v>
                </c:pt>
                <c:pt idx="954">
                  <c:v>0.62563175987151987</c:v>
                </c:pt>
                <c:pt idx="955">
                  <c:v>0.62382816743157876</c:v>
                </c:pt>
                <c:pt idx="956">
                  <c:v>0.62432166768732156</c:v>
                </c:pt>
                <c:pt idx="957">
                  <c:v>0.62611678031368045</c:v>
                </c:pt>
                <c:pt idx="958">
                  <c:v>0.62932013943495657</c:v>
                </c:pt>
                <c:pt idx="959">
                  <c:v>0.6316642157468495</c:v>
                </c:pt>
                <c:pt idx="960">
                  <c:v>0.63382023993206493</c:v>
                </c:pt>
                <c:pt idx="961">
                  <c:v>0.63456671612267812</c:v>
                </c:pt>
                <c:pt idx="962">
                  <c:v>0.63210405423915383</c:v>
                </c:pt>
                <c:pt idx="963">
                  <c:v>0.63185738498858901</c:v>
                </c:pt>
                <c:pt idx="964">
                  <c:v>0.62</c:v>
                </c:pt>
                <c:pt idx="965">
                  <c:v>0.61188460489129015</c:v>
                </c:pt>
                <c:pt idx="966">
                  <c:v>0.60569958370002908</c:v>
                </c:pt>
                <c:pt idx="967">
                  <c:v>0.59742223732557065</c:v>
                </c:pt>
                <c:pt idx="968">
                  <c:v>0.58808216606761077</c:v>
                </c:pt>
                <c:pt idx="969">
                  <c:v>0.58070518626393763</c:v>
                </c:pt>
                <c:pt idx="970">
                  <c:v>0.57340762887573038</c:v>
                </c:pt>
                <c:pt idx="971">
                  <c:v>0.56828956687048893</c:v>
                </c:pt>
                <c:pt idx="972">
                  <c:v>0.56438133800418289</c:v>
                </c:pt>
                <c:pt idx="973">
                  <c:v>0.56196643124182222</c:v>
                </c:pt>
                <c:pt idx="974">
                  <c:v>0.55907922042363678</c:v>
                </c:pt>
                <c:pt idx="975">
                  <c:v>0.55527229615999207</c:v>
                </c:pt>
                <c:pt idx="976">
                  <c:v>0.54623484987591664</c:v>
                </c:pt>
                <c:pt idx="977">
                  <c:v>0.53531394368633523</c:v>
                </c:pt>
                <c:pt idx="978">
                  <c:v>0.530121512945119</c:v>
                </c:pt>
                <c:pt idx="979">
                  <c:v>0.53003087008001137</c:v>
                </c:pt>
                <c:pt idx="980">
                  <c:v>0.53872116024408867</c:v>
                </c:pt>
                <c:pt idx="981">
                  <c:v>0.54460162279053104</c:v>
                </c:pt>
                <c:pt idx="982">
                  <c:v>0.54508019416517051</c:v>
                </c:pt>
                <c:pt idx="983">
                  <c:v>0.55091243723685046</c:v>
                </c:pt>
                <c:pt idx="984">
                  <c:v>0.548066880162971</c:v>
                </c:pt>
                <c:pt idx="985">
                  <c:v>0.54858370206670148</c:v>
                </c:pt>
                <c:pt idx="986">
                  <c:v>0.5494689852753637</c:v>
                </c:pt>
                <c:pt idx="987">
                  <c:v>0.54985886742196477</c:v>
                </c:pt>
                <c:pt idx="988">
                  <c:v>0.54970958284626936</c:v>
                </c:pt>
                <c:pt idx="989">
                  <c:v>0.54856394947459719</c:v>
                </c:pt>
                <c:pt idx="990">
                  <c:v>0.54856394947459708</c:v>
                </c:pt>
                <c:pt idx="991">
                  <c:v>0.52605740405922963</c:v>
                </c:pt>
                <c:pt idx="992">
                  <c:v>0.50608624964943705</c:v>
                </c:pt>
                <c:pt idx="993">
                  <c:v>0.46362329296181448</c:v>
                </c:pt>
                <c:pt idx="994">
                  <c:v>0.44604118145856636</c:v>
                </c:pt>
                <c:pt idx="995">
                  <c:v>0.43231147197651076</c:v>
                </c:pt>
                <c:pt idx="996">
                  <c:v>0.42921521511789595</c:v>
                </c:pt>
                <c:pt idx="997">
                  <c:v>0.43489728436187663</c:v>
                </c:pt>
                <c:pt idx="998">
                  <c:v>0.44380463220131128</c:v>
                </c:pt>
                <c:pt idx="999">
                  <c:v>0.45408624843510448</c:v>
                </c:pt>
                <c:pt idx="1000">
                  <c:v>0.46525827542040282</c:v>
                </c:pt>
                <c:pt idx="1001">
                  <c:v>0.478191535604024</c:v>
                </c:pt>
                <c:pt idx="1002">
                  <c:v>0.49215496057405672</c:v>
                </c:pt>
                <c:pt idx="1003">
                  <c:v>0.50682315711130266</c:v>
                </c:pt>
                <c:pt idx="1004">
                  <c:v>0.52525067567691308</c:v>
                </c:pt>
                <c:pt idx="1005">
                  <c:v>0.5420602085696119</c:v>
                </c:pt>
                <c:pt idx="1006">
                  <c:v>0.56103614851420636</c:v>
                </c:pt>
                <c:pt idx="1007">
                  <c:v>0.57922249435780593</c:v>
                </c:pt>
                <c:pt idx="1008">
                  <c:v>0.60019803835130092</c:v>
                </c:pt>
                <c:pt idx="1009">
                  <c:v>0.62973397545635057</c:v>
                </c:pt>
                <c:pt idx="1010">
                  <c:v>0.65774245436712109</c:v>
                </c:pt>
                <c:pt idx="1011">
                  <c:v>0.65603757208114655</c:v>
                </c:pt>
                <c:pt idx="1012">
                  <c:v>0.65371963387264298</c:v>
                </c:pt>
                <c:pt idx="1013">
                  <c:v>0.65850000000000009</c:v>
                </c:pt>
                <c:pt idx="1014">
                  <c:v>0.66149375024412171</c:v>
                </c:pt>
                <c:pt idx="1015">
                  <c:v>0.67071274632329403</c:v>
                </c:pt>
                <c:pt idx="1016">
                  <c:v>0.68155135398291378</c:v>
                </c:pt>
                <c:pt idx="1017">
                  <c:v>0.68964660356836915</c:v>
                </c:pt>
                <c:pt idx="1018">
                  <c:v>0.69123758482300146</c:v>
                </c:pt>
                <c:pt idx="1019">
                  <c:v>0.69075086207921621</c:v>
                </c:pt>
                <c:pt idx="1020">
                  <c:v>0.68960826650860652</c:v>
                </c:pt>
                <c:pt idx="1021">
                  <c:v>0.68898406381157173</c:v>
                </c:pt>
                <c:pt idx="1022">
                  <c:v>0.68639757040796567</c:v>
                </c:pt>
                <c:pt idx="1023">
                  <c:v>0.68298560857106938</c:v>
                </c:pt>
                <c:pt idx="1024">
                  <c:v>0.68162368620691971</c:v>
                </c:pt>
                <c:pt idx="1025">
                  <c:v>0.68196620933093499</c:v>
                </c:pt>
                <c:pt idx="1026">
                  <c:v>0.68325765385825266</c:v>
                </c:pt>
                <c:pt idx="1027">
                  <c:v>0.68107006545557447</c:v>
                </c:pt>
                <c:pt idx="1028">
                  <c:v>0.68039831575741971</c:v>
                </c:pt>
                <c:pt idx="1029">
                  <c:v>0.68039831575741971</c:v>
                </c:pt>
                <c:pt idx="1030">
                  <c:v>0.6797401328600059</c:v>
                </c:pt>
                <c:pt idx="1031">
                  <c:v>0.68271182579541545</c:v>
                </c:pt>
                <c:pt idx="1032">
                  <c:v>0.66892319143909129</c:v>
                </c:pt>
                <c:pt idx="1033">
                  <c:v>0.65876467338317546</c:v>
                </c:pt>
                <c:pt idx="1034">
                  <c:v>0.64821822889324765</c:v>
                </c:pt>
                <c:pt idx="1035">
                  <c:v>0.64048577400308115</c:v>
                </c:pt>
                <c:pt idx="1036">
                  <c:v>0.63413116227745414</c:v>
                </c:pt>
                <c:pt idx="1037">
                  <c:v>0.62688794510907975</c:v>
                </c:pt>
                <c:pt idx="1038">
                  <c:v>0.62382283377316072</c:v>
                </c:pt>
                <c:pt idx="1039">
                  <c:v>0.62158355855896985</c:v>
                </c:pt>
                <c:pt idx="1040">
                  <c:v>0.62131201525530488</c:v>
                </c:pt>
                <c:pt idx="1041">
                  <c:v>0.62092377804903243</c:v>
                </c:pt>
                <c:pt idx="1042">
                  <c:v>0.61950000000000027</c:v>
                </c:pt>
                <c:pt idx="1043">
                  <c:v>0.61897650044640218</c:v>
                </c:pt>
                <c:pt idx="1044">
                  <c:v>0.61680251305299361</c:v>
                </c:pt>
                <c:pt idx="1045">
                  <c:v>0.61860194808715263</c:v>
                </c:pt>
                <c:pt idx="1046">
                  <c:v>0.61894003595686486</c:v>
                </c:pt>
                <c:pt idx="1047">
                  <c:v>0.61654294792448716</c:v>
                </c:pt>
                <c:pt idx="1048">
                  <c:v>0.61616079848582161</c:v>
                </c:pt>
                <c:pt idx="1049">
                  <c:v>0.61599214356255561</c:v>
                </c:pt>
                <c:pt idx="1050">
                  <c:v>0.61831914184993975</c:v>
                </c:pt>
                <c:pt idx="1051">
                  <c:v>0.62474252232334448</c:v>
                </c:pt>
                <c:pt idx="1052">
                  <c:v>0.62365037688680136</c:v>
                </c:pt>
                <c:pt idx="1053">
                  <c:v>0.62377084057215759</c:v>
                </c:pt>
                <c:pt idx="1054">
                  <c:v>0.62453889096650894</c:v>
                </c:pt>
                <c:pt idx="1055">
                  <c:v>0.62390016611341514</c:v>
                </c:pt>
              </c:numCache>
            </c:numRef>
          </c:val>
          <c:smooth val="0"/>
        </c:ser>
        <c:ser>
          <c:idx val="3"/>
          <c:order val="4"/>
          <c:tx>
            <c:v>Price</c:v>
          </c:tx>
          <c:spPr>
            <a:ln w="12700">
              <a:solidFill>
                <a:srgbClr val="FFFFFF"/>
              </a:solidFill>
              <a:prstDash val="solid"/>
            </a:ln>
          </c:spPr>
          <c:marker>
            <c:symbol val="none"/>
          </c:marker>
          <c:cat>
            <c:numRef>
              <c:f>SPL!$A$1400:$A$2456</c:f>
              <c:numCache>
                <c:formatCode>m/d/yyyy</c:formatCode>
                <c:ptCount val="1057"/>
                <c:pt idx="0">
                  <c:v>40366</c:v>
                </c:pt>
                <c:pt idx="1">
                  <c:v>40367</c:v>
                </c:pt>
                <c:pt idx="2">
                  <c:v>40368</c:v>
                </c:pt>
                <c:pt idx="3">
                  <c:v>40371</c:v>
                </c:pt>
                <c:pt idx="4">
                  <c:v>40372</c:v>
                </c:pt>
                <c:pt idx="5">
                  <c:v>40373</c:v>
                </c:pt>
                <c:pt idx="6">
                  <c:v>40374</c:v>
                </c:pt>
                <c:pt idx="7">
                  <c:v>40375</c:v>
                </c:pt>
                <c:pt idx="8">
                  <c:v>40378</c:v>
                </c:pt>
                <c:pt idx="9">
                  <c:v>40379</c:v>
                </c:pt>
                <c:pt idx="10">
                  <c:v>40380</c:v>
                </c:pt>
                <c:pt idx="11">
                  <c:v>40381</c:v>
                </c:pt>
                <c:pt idx="12">
                  <c:v>40382</c:v>
                </c:pt>
                <c:pt idx="13">
                  <c:v>40385</c:v>
                </c:pt>
                <c:pt idx="14">
                  <c:v>40386</c:v>
                </c:pt>
                <c:pt idx="15">
                  <c:v>40387</c:v>
                </c:pt>
                <c:pt idx="16">
                  <c:v>40388</c:v>
                </c:pt>
                <c:pt idx="17">
                  <c:v>40389</c:v>
                </c:pt>
                <c:pt idx="18">
                  <c:v>40392</c:v>
                </c:pt>
                <c:pt idx="19">
                  <c:v>40393</c:v>
                </c:pt>
                <c:pt idx="20">
                  <c:v>40394</c:v>
                </c:pt>
                <c:pt idx="21">
                  <c:v>40395</c:v>
                </c:pt>
                <c:pt idx="22">
                  <c:v>40396</c:v>
                </c:pt>
                <c:pt idx="23">
                  <c:v>40399</c:v>
                </c:pt>
                <c:pt idx="24">
                  <c:v>40400</c:v>
                </c:pt>
                <c:pt idx="25">
                  <c:v>40401</c:v>
                </c:pt>
                <c:pt idx="26">
                  <c:v>40402</c:v>
                </c:pt>
                <c:pt idx="27">
                  <c:v>40403</c:v>
                </c:pt>
                <c:pt idx="28">
                  <c:v>40406</c:v>
                </c:pt>
                <c:pt idx="29">
                  <c:v>40407</c:v>
                </c:pt>
                <c:pt idx="30">
                  <c:v>40408</c:v>
                </c:pt>
                <c:pt idx="31">
                  <c:v>40409</c:v>
                </c:pt>
                <c:pt idx="32">
                  <c:v>40410</c:v>
                </c:pt>
                <c:pt idx="33">
                  <c:v>40413</c:v>
                </c:pt>
                <c:pt idx="34">
                  <c:v>40414</c:v>
                </c:pt>
                <c:pt idx="35">
                  <c:v>40415</c:v>
                </c:pt>
                <c:pt idx="36">
                  <c:v>40416</c:v>
                </c:pt>
                <c:pt idx="37">
                  <c:v>40417</c:v>
                </c:pt>
                <c:pt idx="38">
                  <c:v>40420</c:v>
                </c:pt>
                <c:pt idx="39">
                  <c:v>40421</c:v>
                </c:pt>
                <c:pt idx="40">
                  <c:v>40422</c:v>
                </c:pt>
                <c:pt idx="41">
                  <c:v>40423</c:v>
                </c:pt>
                <c:pt idx="42">
                  <c:v>40424</c:v>
                </c:pt>
                <c:pt idx="43">
                  <c:v>40427</c:v>
                </c:pt>
                <c:pt idx="44">
                  <c:v>40428</c:v>
                </c:pt>
                <c:pt idx="45">
                  <c:v>40429</c:v>
                </c:pt>
                <c:pt idx="46">
                  <c:v>40430</c:v>
                </c:pt>
                <c:pt idx="47">
                  <c:v>40431</c:v>
                </c:pt>
                <c:pt idx="48">
                  <c:v>40434</c:v>
                </c:pt>
                <c:pt idx="49">
                  <c:v>40435</c:v>
                </c:pt>
                <c:pt idx="50">
                  <c:v>40436</c:v>
                </c:pt>
                <c:pt idx="51">
                  <c:v>40437</c:v>
                </c:pt>
                <c:pt idx="52">
                  <c:v>40438</c:v>
                </c:pt>
                <c:pt idx="53">
                  <c:v>40441</c:v>
                </c:pt>
                <c:pt idx="54">
                  <c:v>40442</c:v>
                </c:pt>
                <c:pt idx="55">
                  <c:v>40443</c:v>
                </c:pt>
                <c:pt idx="56">
                  <c:v>40444</c:v>
                </c:pt>
                <c:pt idx="57">
                  <c:v>40445</c:v>
                </c:pt>
                <c:pt idx="58">
                  <c:v>40448</c:v>
                </c:pt>
                <c:pt idx="59">
                  <c:v>40449</c:v>
                </c:pt>
                <c:pt idx="60">
                  <c:v>40450</c:v>
                </c:pt>
                <c:pt idx="61">
                  <c:v>40451</c:v>
                </c:pt>
                <c:pt idx="62">
                  <c:v>40455</c:v>
                </c:pt>
                <c:pt idx="63">
                  <c:v>40456</c:v>
                </c:pt>
                <c:pt idx="64">
                  <c:v>40457</c:v>
                </c:pt>
                <c:pt idx="65">
                  <c:v>40458</c:v>
                </c:pt>
                <c:pt idx="66">
                  <c:v>40459</c:v>
                </c:pt>
                <c:pt idx="67">
                  <c:v>40462</c:v>
                </c:pt>
                <c:pt idx="68">
                  <c:v>40463</c:v>
                </c:pt>
                <c:pt idx="69">
                  <c:v>40464</c:v>
                </c:pt>
                <c:pt idx="70">
                  <c:v>40465</c:v>
                </c:pt>
                <c:pt idx="71">
                  <c:v>40466</c:v>
                </c:pt>
                <c:pt idx="72">
                  <c:v>40469</c:v>
                </c:pt>
                <c:pt idx="73">
                  <c:v>40470</c:v>
                </c:pt>
                <c:pt idx="74">
                  <c:v>40471</c:v>
                </c:pt>
                <c:pt idx="75">
                  <c:v>40472</c:v>
                </c:pt>
                <c:pt idx="76">
                  <c:v>40473</c:v>
                </c:pt>
                <c:pt idx="77">
                  <c:v>40476</c:v>
                </c:pt>
                <c:pt idx="78">
                  <c:v>40477</c:v>
                </c:pt>
                <c:pt idx="79">
                  <c:v>40478</c:v>
                </c:pt>
                <c:pt idx="80">
                  <c:v>40479</c:v>
                </c:pt>
                <c:pt idx="81">
                  <c:v>40480</c:v>
                </c:pt>
                <c:pt idx="82">
                  <c:v>40483</c:v>
                </c:pt>
                <c:pt idx="83">
                  <c:v>40484</c:v>
                </c:pt>
                <c:pt idx="84">
                  <c:v>40485</c:v>
                </c:pt>
                <c:pt idx="85">
                  <c:v>40486</c:v>
                </c:pt>
                <c:pt idx="86">
                  <c:v>40487</c:v>
                </c:pt>
                <c:pt idx="87">
                  <c:v>40490</c:v>
                </c:pt>
                <c:pt idx="88">
                  <c:v>40491</c:v>
                </c:pt>
                <c:pt idx="89">
                  <c:v>40492</c:v>
                </c:pt>
                <c:pt idx="90">
                  <c:v>40493</c:v>
                </c:pt>
                <c:pt idx="91">
                  <c:v>40494</c:v>
                </c:pt>
                <c:pt idx="92">
                  <c:v>40497</c:v>
                </c:pt>
                <c:pt idx="93">
                  <c:v>40498</c:v>
                </c:pt>
                <c:pt idx="94">
                  <c:v>40499</c:v>
                </c:pt>
                <c:pt idx="95">
                  <c:v>40500</c:v>
                </c:pt>
                <c:pt idx="96">
                  <c:v>40501</c:v>
                </c:pt>
                <c:pt idx="97">
                  <c:v>40504</c:v>
                </c:pt>
                <c:pt idx="98">
                  <c:v>40505</c:v>
                </c:pt>
                <c:pt idx="99">
                  <c:v>40506</c:v>
                </c:pt>
                <c:pt idx="100">
                  <c:v>40507</c:v>
                </c:pt>
                <c:pt idx="101">
                  <c:v>40508</c:v>
                </c:pt>
                <c:pt idx="102">
                  <c:v>40511</c:v>
                </c:pt>
                <c:pt idx="103">
                  <c:v>40512</c:v>
                </c:pt>
                <c:pt idx="104">
                  <c:v>40513</c:v>
                </c:pt>
                <c:pt idx="105">
                  <c:v>40514</c:v>
                </c:pt>
                <c:pt idx="106">
                  <c:v>40515</c:v>
                </c:pt>
                <c:pt idx="107">
                  <c:v>40518</c:v>
                </c:pt>
                <c:pt idx="108">
                  <c:v>40519</c:v>
                </c:pt>
                <c:pt idx="109">
                  <c:v>40520</c:v>
                </c:pt>
                <c:pt idx="110">
                  <c:v>40521</c:v>
                </c:pt>
                <c:pt idx="111">
                  <c:v>40522</c:v>
                </c:pt>
                <c:pt idx="112">
                  <c:v>40525</c:v>
                </c:pt>
                <c:pt idx="113">
                  <c:v>40526</c:v>
                </c:pt>
                <c:pt idx="114">
                  <c:v>40527</c:v>
                </c:pt>
                <c:pt idx="115">
                  <c:v>40528</c:v>
                </c:pt>
                <c:pt idx="116">
                  <c:v>40529</c:v>
                </c:pt>
                <c:pt idx="117">
                  <c:v>40532</c:v>
                </c:pt>
                <c:pt idx="118">
                  <c:v>40533</c:v>
                </c:pt>
                <c:pt idx="119">
                  <c:v>40534</c:v>
                </c:pt>
                <c:pt idx="120">
                  <c:v>40535</c:v>
                </c:pt>
                <c:pt idx="121">
                  <c:v>40536</c:v>
                </c:pt>
                <c:pt idx="122">
                  <c:v>40541</c:v>
                </c:pt>
                <c:pt idx="123">
                  <c:v>40547</c:v>
                </c:pt>
                <c:pt idx="124">
                  <c:v>40548</c:v>
                </c:pt>
                <c:pt idx="125">
                  <c:v>40549</c:v>
                </c:pt>
                <c:pt idx="126">
                  <c:v>40550</c:v>
                </c:pt>
                <c:pt idx="127">
                  <c:v>40553</c:v>
                </c:pt>
                <c:pt idx="128">
                  <c:v>40554</c:v>
                </c:pt>
                <c:pt idx="129">
                  <c:v>40555</c:v>
                </c:pt>
                <c:pt idx="130">
                  <c:v>40556</c:v>
                </c:pt>
                <c:pt idx="131">
                  <c:v>40557</c:v>
                </c:pt>
                <c:pt idx="132">
                  <c:v>40560</c:v>
                </c:pt>
                <c:pt idx="133">
                  <c:v>40561</c:v>
                </c:pt>
                <c:pt idx="134">
                  <c:v>40562</c:v>
                </c:pt>
                <c:pt idx="135">
                  <c:v>40563</c:v>
                </c:pt>
                <c:pt idx="136">
                  <c:v>40564</c:v>
                </c:pt>
                <c:pt idx="137">
                  <c:v>40567</c:v>
                </c:pt>
                <c:pt idx="138">
                  <c:v>40568</c:v>
                </c:pt>
                <c:pt idx="139">
                  <c:v>40570</c:v>
                </c:pt>
                <c:pt idx="140">
                  <c:v>40571</c:v>
                </c:pt>
                <c:pt idx="141">
                  <c:v>40574</c:v>
                </c:pt>
                <c:pt idx="142">
                  <c:v>40575</c:v>
                </c:pt>
                <c:pt idx="143">
                  <c:v>40576</c:v>
                </c:pt>
                <c:pt idx="144">
                  <c:v>40577</c:v>
                </c:pt>
                <c:pt idx="145">
                  <c:v>40578</c:v>
                </c:pt>
                <c:pt idx="146">
                  <c:v>40581</c:v>
                </c:pt>
                <c:pt idx="147">
                  <c:v>40582</c:v>
                </c:pt>
                <c:pt idx="148">
                  <c:v>40583</c:v>
                </c:pt>
                <c:pt idx="149">
                  <c:v>40584</c:v>
                </c:pt>
                <c:pt idx="150">
                  <c:v>40585</c:v>
                </c:pt>
                <c:pt idx="151">
                  <c:v>40588</c:v>
                </c:pt>
                <c:pt idx="152">
                  <c:v>40589</c:v>
                </c:pt>
                <c:pt idx="153">
                  <c:v>40590</c:v>
                </c:pt>
                <c:pt idx="154">
                  <c:v>40591</c:v>
                </c:pt>
                <c:pt idx="155">
                  <c:v>40592</c:v>
                </c:pt>
                <c:pt idx="156">
                  <c:v>40595</c:v>
                </c:pt>
                <c:pt idx="157">
                  <c:v>40596</c:v>
                </c:pt>
                <c:pt idx="158">
                  <c:v>40597</c:v>
                </c:pt>
                <c:pt idx="159">
                  <c:v>40598</c:v>
                </c:pt>
                <c:pt idx="160">
                  <c:v>40599</c:v>
                </c:pt>
                <c:pt idx="161">
                  <c:v>40602</c:v>
                </c:pt>
                <c:pt idx="162">
                  <c:v>40603</c:v>
                </c:pt>
                <c:pt idx="163">
                  <c:v>40604</c:v>
                </c:pt>
                <c:pt idx="164">
                  <c:v>40605</c:v>
                </c:pt>
                <c:pt idx="165">
                  <c:v>40606</c:v>
                </c:pt>
                <c:pt idx="166">
                  <c:v>40609</c:v>
                </c:pt>
                <c:pt idx="167">
                  <c:v>40610</c:v>
                </c:pt>
                <c:pt idx="168">
                  <c:v>40611</c:v>
                </c:pt>
                <c:pt idx="169">
                  <c:v>40612</c:v>
                </c:pt>
                <c:pt idx="170">
                  <c:v>40613</c:v>
                </c:pt>
                <c:pt idx="171">
                  <c:v>40616</c:v>
                </c:pt>
                <c:pt idx="172">
                  <c:v>40617</c:v>
                </c:pt>
                <c:pt idx="173">
                  <c:v>40618</c:v>
                </c:pt>
                <c:pt idx="174">
                  <c:v>40619</c:v>
                </c:pt>
                <c:pt idx="175">
                  <c:v>40620</c:v>
                </c:pt>
                <c:pt idx="176">
                  <c:v>40623</c:v>
                </c:pt>
                <c:pt idx="177">
                  <c:v>40624</c:v>
                </c:pt>
                <c:pt idx="178">
                  <c:v>40625</c:v>
                </c:pt>
                <c:pt idx="179">
                  <c:v>40626</c:v>
                </c:pt>
                <c:pt idx="180">
                  <c:v>40627</c:v>
                </c:pt>
                <c:pt idx="181">
                  <c:v>40630</c:v>
                </c:pt>
                <c:pt idx="182">
                  <c:v>40631</c:v>
                </c:pt>
                <c:pt idx="183">
                  <c:v>40632</c:v>
                </c:pt>
                <c:pt idx="184">
                  <c:v>40633</c:v>
                </c:pt>
                <c:pt idx="185">
                  <c:v>40634</c:v>
                </c:pt>
                <c:pt idx="186">
                  <c:v>40637</c:v>
                </c:pt>
                <c:pt idx="187">
                  <c:v>40638</c:v>
                </c:pt>
                <c:pt idx="188">
                  <c:v>40639</c:v>
                </c:pt>
                <c:pt idx="189">
                  <c:v>40640</c:v>
                </c:pt>
                <c:pt idx="190">
                  <c:v>40641</c:v>
                </c:pt>
                <c:pt idx="191">
                  <c:v>40644</c:v>
                </c:pt>
                <c:pt idx="192">
                  <c:v>40645</c:v>
                </c:pt>
                <c:pt idx="193">
                  <c:v>40646</c:v>
                </c:pt>
                <c:pt idx="194">
                  <c:v>40647</c:v>
                </c:pt>
                <c:pt idx="195">
                  <c:v>40648</c:v>
                </c:pt>
                <c:pt idx="196">
                  <c:v>40651</c:v>
                </c:pt>
                <c:pt idx="197">
                  <c:v>40652</c:v>
                </c:pt>
                <c:pt idx="198">
                  <c:v>40653</c:v>
                </c:pt>
                <c:pt idx="199">
                  <c:v>40654</c:v>
                </c:pt>
                <c:pt idx="200">
                  <c:v>40660</c:v>
                </c:pt>
                <c:pt idx="201">
                  <c:v>40661</c:v>
                </c:pt>
                <c:pt idx="202">
                  <c:v>40662</c:v>
                </c:pt>
                <c:pt idx="203">
                  <c:v>40665</c:v>
                </c:pt>
                <c:pt idx="204">
                  <c:v>40666</c:v>
                </c:pt>
                <c:pt idx="205">
                  <c:v>40667</c:v>
                </c:pt>
                <c:pt idx="206">
                  <c:v>40668</c:v>
                </c:pt>
                <c:pt idx="207">
                  <c:v>40669</c:v>
                </c:pt>
                <c:pt idx="208">
                  <c:v>40672</c:v>
                </c:pt>
                <c:pt idx="209">
                  <c:v>40673</c:v>
                </c:pt>
                <c:pt idx="210">
                  <c:v>40674</c:v>
                </c:pt>
                <c:pt idx="211">
                  <c:v>40675</c:v>
                </c:pt>
                <c:pt idx="212">
                  <c:v>40676</c:v>
                </c:pt>
                <c:pt idx="213">
                  <c:v>40679</c:v>
                </c:pt>
                <c:pt idx="214">
                  <c:v>40680</c:v>
                </c:pt>
                <c:pt idx="215">
                  <c:v>40681</c:v>
                </c:pt>
                <c:pt idx="216">
                  <c:v>40682</c:v>
                </c:pt>
                <c:pt idx="217">
                  <c:v>40683</c:v>
                </c:pt>
                <c:pt idx="218">
                  <c:v>40686</c:v>
                </c:pt>
                <c:pt idx="219">
                  <c:v>40687</c:v>
                </c:pt>
                <c:pt idx="220">
                  <c:v>40688</c:v>
                </c:pt>
                <c:pt idx="221">
                  <c:v>40689</c:v>
                </c:pt>
                <c:pt idx="222">
                  <c:v>40690</c:v>
                </c:pt>
                <c:pt idx="223">
                  <c:v>40693</c:v>
                </c:pt>
                <c:pt idx="224">
                  <c:v>40694</c:v>
                </c:pt>
                <c:pt idx="225">
                  <c:v>40695</c:v>
                </c:pt>
                <c:pt idx="226">
                  <c:v>40696</c:v>
                </c:pt>
                <c:pt idx="227">
                  <c:v>40697</c:v>
                </c:pt>
                <c:pt idx="228">
                  <c:v>40700</c:v>
                </c:pt>
                <c:pt idx="229">
                  <c:v>40701</c:v>
                </c:pt>
                <c:pt idx="230">
                  <c:v>40702</c:v>
                </c:pt>
                <c:pt idx="231">
                  <c:v>40703</c:v>
                </c:pt>
                <c:pt idx="232">
                  <c:v>40704</c:v>
                </c:pt>
                <c:pt idx="233">
                  <c:v>40708</c:v>
                </c:pt>
                <c:pt idx="234">
                  <c:v>40709</c:v>
                </c:pt>
                <c:pt idx="235">
                  <c:v>40710</c:v>
                </c:pt>
                <c:pt idx="236">
                  <c:v>40711</c:v>
                </c:pt>
                <c:pt idx="237">
                  <c:v>40714</c:v>
                </c:pt>
                <c:pt idx="238">
                  <c:v>40715</c:v>
                </c:pt>
                <c:pt idx="239">
                  <c:v>40716</c:v>
                </c:pt>
                <c:pt idx="240">
                  <c:v>40717</c:v>
                </c:pt>
                <c:pt idx="241">
                  <c:v>40718</c:v>
                </c:pt>
                <c:pt idx="242">
                  <c:v>40721</c:v>
                </c:pt>
                <c:pt idx="243">
                  <c:v>40722</c:v>
                </c:pt>
                <c:pt idx="244">
                  <c:v>40723</c:v>
                </c:pt>
                <c:pt idx="245">
                  <c:v>40724</c:v>
                </c:pt>
                <c:pt idx="246">
                  <c:v>40725</c:v>
                </c:pt>
                <c:pt idx="247">
                  <c:v>40728</c:v>
                </c:pt>
                <c:pt idx="248">
                  <c:v>40729</c:v>
                </c:pt>
                <c:pt idx="249">
                  <c:v>40730</c:v>
                </c:pt>
                <c:pt idx="250">
                  <c:v>40731</c:v>
                </c:pt>
                <c:pt idx="251">
                  <c:v>40732</c:v>
                </c:pt>
                <c:pt idx="252">
                  <c:v>40735</c:v>
                </c:pt>
                <c:pt idx="253">
                  <c:v>40736</c:v>
                </c:pt>
                <c:pt idx="254">
                  <c:v>40737</c:v>
                </c:pt>
                <c:pt idx="255">
                  <c:v>40738</c:v>
                </c:pt>
                <c:pt idx="256">
                  <c:v>40739</c:v>
                </c:pt>
                <c:pt idx="257">
                  <c:v>40742</c:v>
                </c:pt>
                <c:pt idx="258">
                  <c:v>40743</c:v>
                </c:pt>
                <c:pt idx="259">
                  <c:v>40744</c:v>
                </c:pt>
                <c:pt idx="260">
                  <c:v>40745</c:v>
                </c:pt>
                <c:pt idx="261">
                  <c:v>40746</c:v>
                </c:pt>
                <c:pt idx="262">
                  <c:v>40749</c:v>
                </c:pt>
                <c:pt idx="263">
                  <c:v>40750</c:v>
                </c:pt>
                <c:pt idx="264">
                  <c:v>40751</c:v>
                </c:pt>
                <c:pt idx="265">
                  <c:v>40752</c:v>
                </c:pt>
                <c:pt idx="266">
                  <c:v>40753</c:v>
                </c:pt>
                <c:pt idx="267">
                  <c:v>40756</c:v>
                </c:pt>
                <c:pt idx="268">
                  <c:v>40757</c:v>
                </c:pt>
                <c:pt idx="269">
                  <c:v>40758</c:v>
                </c:pt>
                <c:pt idx="270">
                  <c:v>40759</c:v>
                </c:pt>
                <c:pt idx="271">
                  <c:v>40760</c:v>
                </c:pt>
                <c:pt idx="272">
                  <c:v>40763</c:v>
                </c:pt>
                <c:pt idx="273">
                  <c:v>40764</c:v>
                </c:pt>
                <c:pt idx="274">
                  <c:v>40765</c:v>
                </c:pt>
                <c:pt idx="275">
                  <c:v>40766</c:v>
                </c:pt>
                <c:pt idx="276">
                  <c:v>40767</c:v>
                </c:pt>
                <c:pt idx="277">
                  <c:v>40770</c:v>
                </c:pt>
                <c:pt idx="278">
                  <c:v>40771</c:v>
                </c:pt>
                <c:pt idx="279">
                  <c:v>40772</c:v>
                </c:pt>
                <c:pt idx="280">
                  <c:v>40773</c:v>
                </c:pt>
                <c:pt idx="281">
                  <c:v>40774</c:v>
                </c:pt>
                <c:pt idx="282">
                  <c:v>40777</c:v>
                </c:pt>
                <c:pt idx="283">
                  <c:v>40778</c:v>
                </c:pt>
                <c:pt idx="284">
                  <c:v>40779</c:v>
                </c:pt>
                <c:pt idx="285">
                  <c:v>40780</c:v>
                </c:pt>
                <c:pt idx="286">
                  <c:v>40781</c:v>
                </c:pt>
                <c:pt idx="287">
                  <c:v>40784</c:v>
                </c:pt>
                <c:pt idx="288">
                  <c:v>40785</c:v>
                </c:pt>
                <c:pt idx="289">
                  <c:v>40786</c:v>
                </c:pt>
                <c:pt idx="290">
                  <c:v>40787</c:v>
                </c:pt>
                <c:pt idx="291">
                  <c:v>40788</c:v>
                </c:pt>
                <c:pt idx="292">
                  <c:v>40791</c:v>
                </c:pt>
                <c:pt idx="293">
                  <c:v>40792</c:v>
                </c:pt>
                <c:pt idx="294">
                  <c:v>40793</c:v>
                </c:pt>
                <c:pt idx="295">
                  <c:v>40794</c:v>
                </c:pt>
                <c:pt idx="296">
                  <c:v>40795</c:v>
                </c:pt>
                <c:pt idx="297">
                  <c:v>40798</c:v>
                </c:pt>
                <c:pt idx="298">
                  <c:v>40799</c:v>
                </c:pt>
                <c:pt idx="299">
                  <c:v>40800</c:v>
                </c:pt>
                <c:pt idx="300">
                  <c:v>40801</c:v>
                </c:pt>
                <c:pt idx="301">
                  <c:v>40802</c:v>
                </c:pt>
                <c:pt idx="302">
                  <c:v>40805</c:v>
                </c:pt>
                <c:pt idx="303">
                  <c:v>40806</c:v>
                </c:pt>
                <c:pt idx="304">
                  <c:v>40807</c:v>
                </c:pt>
                <c:pt idx="305">
                  <c:v>40808</c:v>
                </c:pt>
                <c:pt idx="306">
                  <c:v>40809.373622685183</c:v>
                </c:pt>
                <c:pt idx="307">
                  <c:v>40812.306979166664</c:v>
                </c:pt>
                <c:pt idx="308">
                  <c:v>40813.315115740741</c:v>
                </c:pt>
                <c:pt idx="309">
                  <c:v>40814.310578703706</c:v>
                </c:pt>
                <c:pt idx="310">
                  <c:v>40815.310023148151</c:v>
                </c:pt>
                <c:pt idx="311">
                  <c:v>40816.306898148148</c:v>
                </c:pt>
                <c:pt idx="312">
                  <c:v>40819.308391203704</c:v>
                </c:pt>
                <c:pt idx="313">
                  <c:v>40820.313564814816</c:v>
                </c:pt>
                <c:pt idx="314">
                  <c:v>40821.312777777777</c:v>
                </c:pt>
                <c:pt idx="315">
                  <c:v>40822.312002314815</c:v>
                </c:pt>
                <c:pt idx="316">
                  <c:v>40823.315057870372</c:v>
                </c:pt>
                <c:pt idx="317">
                  <c:v>40826.315694444442</c:v>
                </c:pt>
                <c:pt idx="318">
                  <c:v>40827.309895833336</c:v>
                </c:pt>
                <c:pt idx="319">
                  <c:v>40828.864884259259</c:v>
                </c:pt>
                <c:pt idx="320">
                  <c:v>40829.312013888892</c:v>
                </c:pt>
                <c:pt idx="321">
                  <c:v>40830.311030092591</c:v>
                </c:pt>
                <c:pt idx="322">
                  <c:v>40833.313414351855</c:v>
                </c:pt>
                <c:pt idx="323">
                  <c:v>40834.318136574075</c:v>
                </c:pt>
                <c:pt idx="324">
                  <c:v>40835.31925925926</c:v>
                </c:pt>
                <c:pt idx="325">
                  <c:v>40836.315104166664</c:v>
                </c:pt>
                <c:pt idx="326">
                  <c:v>40837.343993055554</c:v>
                </c:pt>
                <c:pt idx="327">
                  <c:v>40840.320208333331</c:v>
                </c:pt>
                <c:pt idx="328">
                  <c:v>40841.30872685185</c:v>
                </c:pt>
                <c:pt idx="329">
                  <c:v>40842.310763888891</c:v>
                </c:pt>
                <c:pt idx="330">
                  <c:v>40843.320902777778</c:v>
                </c:pt>
                <c:pt idx="331">
                  <c:v>40844.30369212963</c:v>
                </c:pt>
                <c:pt idx="332">
                  <c:v>40847.309791666667</c:v>
                </c:pt>
                <c:pt idx="333">
                  <c:v>40848.313750000001</c:v>
                </c:pt>
                <c:pt idx="334">
                  <c:v>40849.313159722224</c:v>
                </c:pt>
                <c:pt idx="335">
                  <c:v>40850.312199074076</c:v>
                </c:pt>
                <c:pt idx="336">
                  <c:v>40851.309849537036</c:v>
                </c:pt>
                <c:pt idx="337">
                  <c:v>40854.308865740742</c:v>
                </c:pt>
                <c:pt idx="338">
                  <c:v>40855.313622685186</c:v>
                </c:pt>
                <c:pt idx="339">
                  <c:v>40856.309189814812</c:v>
                </c:pt>
                <c:pt idx="340">
                  <c:v>40857.327303240738</c:v>
                </c:pt>
                <c:pt idx="341">
                  <c:v>40858.90415509259</c:v>
                </c:pt>
                <c:pt idx="342">
                  <c:v>40863.312708333331</c:v>
                </c:pt>
                <c:pt idx="343">
                  <c:v>40864.311481481483</c:v>
                </c:pt>
                <c:pt idx="344">
                  <c:v>40865.307881944442</c:v>
                </c:pt>
                <c:pt idx="345">
                  <c:v>40868.31082175926</c:v>
                </c:pt>
                <c:pt idx="346">
                  <c:v>40869.335243055553</c:v>
                </c:pt>
                <c:pt idx="347">
                  <c:v>40870.312604166669</c:v>
                </c:pt>
                <c:pt idx="348">
                  <c:v>40871.483564814815</c:v>
                </c:pt>
                <c:pt idx="349">
                  <c:v>40872.437384259261</c:v>
                </c:pt>
                <c:pt idx="350">
                  <c:v>40875.30740740741</c:v>
                </c:pt>
                <c:pt idx="351">
                  <c:v>40876.312083333331</c:v>
                </c:pt>
                <c:pt idx="352">
                  <c:v>40877.299826388888</c:v>
                </c:pt>
                <c:pt idx="353">
                  <c:v>40878.287766203706</c:v>
                </c:pt>
                <c:pt idx="354">
                  <c:v>40879.296412037038</c:v>
                </c:pt>
                <c:pt idx="355">
                  <c:v>40882.303067129629</c:v>
                </c:pt>
                <c:pt idx="356">
                  <c:v>40883.310196759259</c:v>
                </c:pt>
                <c:pt idx="357">
                  <c:v>40884.312430555554</c:v>
                </c:pt>
                <c:pt idx="358">
                  <c:v>40885.301678240743</c:v>
                </c:pt>
                <c:pt idx="359">
                  <c:v>40886.303807870368</c:v>
                </c:pt>
                <c:pt idx="360">
                  <c:v>40889.307557870372</c:v>
                </c:pt>
                <c:pt idx="361">
                  <c:v>40890.310983796298</c:v>
                </c:pt>
                <c:pt idx="362">
                  <c:v>40891.307349537034</c:v>
                </c:pt>
                <c:pt idx="363">
                  <c:v>40892.310428240744</c:v>
                </c:pt>
                <c:pt idx="364">
                  <c:v>40893.408055555556</c:v>
                </c:pt>
                <c:pt idx="365">
                  <c:v>40896.303333333337</c:v>
                </c:pt>
                <c:pt idx="366">
                  <c:v>40897.307233796295</c:v>
                </c:pt>
                <c:pt idx="367">
                  <c:v>40898.3125462963</c:v>
                </c:pt>
                <c:pt idx="368">
                  <c:v>40899.310428240744</c:v>
                </c:pt>
                <c:pt idx="369">
                  <c:v>40900.305393518516</c:v>
                </c:pt>
                <c:pt idx="370">
                  <c:v>40905.322152777779</c:v>
                </c:pt>
                <c:pt idx="371">
                  <c:v>40906.30327546296</c:v>
                </c:pt>
                <c:pt idx="372">
                  <c:v>40907.307673611111</c:v>
                </c:pt>
                <c:pt idx="373">
                  <c:v>40911.305520833332</c:v>
                </c:pt>
                <c:pt idx="374">
                  <c:v>40912.309988425928</c:v>
                </c:pt>
                <c:pt idx="375">
                  <c:v>40913.324282407404</c:v>
                </c:pt>
                <c:pt idx="376">
                  <c:v>40914.385879629626</c:v>
                </c:pt>
                <c:pt idx="377">
                  <c:v>40917.415717592594</c:v>
                </c:pt>
                <c:pt idx="378">
                  <c:v>40918.395289351851</c:v>
                </c:pt>
                <c:pt idx="379">
                  <c:v>40919.359733796293</c:v>
                </c:pt>
                <c:pt idx="380">
                  <c:v>40920.41306712963</c:v>
                </c:pt>
                <c:pt idx="381">
                  <c:v>40921.652048611111</c:v>
                </c:pt>
                <c:pt idx="382">
                  <c:v>40924.394548611112</c:v>
                </c:pt>
                <c:pt idx="383">
                  <c:v>40925.302604166667</c:v>
                </c:pt>
                <c:pt idx="384">
                  <c:v>40926.267627314817</c:v>
                </c:pt>
                <c:pt idx="385">
                  <c:v>40927.323344907411</c:v>
                </c:pt>
                <c:pt idx="386">
                  <c:v>40928.271331018521</c:v>
                </c:pt>
                <c:pt idx="387">
                  <c:v>40931.431493055556</c:v>
                </c:pt>
                <c:pt idx="388">
                  <c:v>40932.342800925922</c:v>
                </c:pt>
                <c:pt idx="389">
                  <c:v>40933.332071759258</c:v>
                </c:pt>
                <c:pt idx="390">
                  <c:v>40935.360509259262</c:v>
                </c:pt>
                <c:pt idx="391">
                  <c:v>40938.263032407405</c:v>
                </c:pt>
                <c:pt idx="392">
                  <c:v>40939.384317129632</c:v>
                </c:pt>
                <c:pt idx="393">
                  <c:v>40940</c:v>
                </c:pt>
                <c:pt idx="394">
                  <c:v>40941.389965277776</c:v>
                </c:pt>
                <c:pt idx="395">
                  <c:v>40942.381585648145</c:v>
                </c:pt>
                <c:pt idx="396">
                  <c:v>40945.324131944442</c:v>
                </c:pt>
                <c:pt idx="397">
                  <c:v>40946.360092592593</c:v>
                </c:pt>
                <c:pt idx="398">
                  <c:v>40947.360543981478</c:v>
                </c:pt>
                <c:pt idx="399">
                  <c:v>40948.424351851849</c:v>
                </c:pt>
                <c:pt idx="400">
                  <c:v>40949.3746875</c:v>
                </c:pt>
                <c:pt idx="401">
                  <c:v>40952.311782407407</c:v>
                </c:pt>
                <c:pt idx="402">
                  <c:v>40953.327662037038</c:v>
                </c:pt>
                <c:pt idx="403">
                  <c:v>40954.319571759261</c:v>
                </c:pt>
                <c:pt idx="404">
                  <c:v>40955.317326388889</c:v>
                </c:pt>
                <c:pt idx="405">
                  <c:v>40956.330601851849</c:v>
                </c:pt>
                <c:pt idx="406">
                  <c:v>40959.328217592592</c:v>
                </c:pt>
                <c:pt idx="407">
                  <c:v>40960.471388888887</c:v>
                </c:pt>
                <c:pt idx="408">
                  <c:v>40961.352662037039</c:v>
                </c:pt>
                <c:pt idx="409">
                  <c:v>40962.312708333331</c:v>
                </c:pt>
                <c:pt idx="410">
                  <c:v>40963.405682870369</c:v>
                </c:pt>
                <c:pt idx="411">
                  <c:v>40966.323784722219</c:v>
                </c:pt>
                <c:pt idx="412">
                  <c:v>40967.30609953704</c:v>
                </c:pt>
                <c:pt idx="413">
                  <c:v>40968.326817129629</c:v>
                </c:pt>
                <c:pt idx="414">
                  <c:v>40969.357083333336</c:v>
                </c:pt>
                <c:pt idx="415">
                  <c:v>40970.303773148145</c:v>
                </c:pt>
                <c:pt idx="416">
                  <c:v>40973.330381944441</c:v>
                </c:pt>
                <c:pt idx="417">
                  <c:v>40974.339236111111</c:v>
                </c:pt>
                <c:pt idx="418">
                  <c:v>40975.315324074072</c:v>
                </c:pt>
                <c:pt idx="419">
                  <c:v>40976.323680555557</c:v>
                </c:pt>
                <c:pt idx="420">
                  <c:v>40977.326793981483</c:v>
                </c:pt>
                <c:pt idx="421">
                  <c:v>40980.324675925927</c:v>
                </c:pt>
                <c:pt idx="422">
                  <c:v>40981.321516203701</c:v>
                </c:pt>
                <c:pt idx="423">
                  <c:v>40982.312025462961</c:v>
                </c:pt>
                <c:pt idx="424">
                  <c:v>40983.394513888888</c:v>
                </c:pt>
                <c:pt idx="425">
                  <c:v>40984.342592592591</c:v>
                </c:pt>
                <c:pt idx="426">
                  <c:v>40987.328784722224</c:v>
                </c:pt>
                <c:pt idx="427">
                  <c:v>40988.327905092592</c:v>
                </c:pt>
                <c:pt idx="428">
                  <c:v>40989.318761574075</c:v>
                </c:pt>
                <c:pt idx="429">
                  <c:v>40990.340578703705</c:v>
                </c:pt>
                <c:pt idx="430">
                  <c:v>40991.537789351853</c:v>
                </c:pt>
                <c:pt idx="431">
                  <c:v>40994.320532407408</c:v>
                </c:pt>
                <c:pt idx="432">
                  <c:v>40995.307245370372</c:v>
                </c:pt>
                <c:pt idx="433">
                  <c:v>40996.345578703702</c:v>
                </c:pt>
                <c:pt idx="434">
                  <c:v>40997.315335648149</c:v>
                </c:pt>
                <c:pt idx="435">
                  <c:v>40998.315347222226</c:v>
                </c:pt>
                <c:pt idx="436">
                  <c:v>41001.328101851854</c:v>
                </c:pt>
                <c:pt idx="437">
                  <c:v>41002.337685185186</c:v>
                </c:pt>
                <c:pt idx="438">
                  <c:v>41003.339560185188</c:v>
                </c:pt>
                <c:pt idx="439">
                  <c:v>41004.331273148149</c:v>
                </c:pt>
                <c:pt idx="440">
                  <c:v>41009.360949074071</c:v>
                </c:pt>
                <c:pt idx="441">
                  <c:v>41010.393541666665</c:v>
                </c:pt>
                <c:pt idx="442">
                  <c:v>41011.350902777776</c:v>
                </c:pt>
                <c:pt idx="443">
                  <c:v>41012.316157407404</c:v>
                </c:pt>
                <c:pt idx="444">
                  <c:v>41015.348553240743</c:v>
                </c:pt>
                <c:pt idx="445">
                  <c:v>41016.342488425929</c:v>
                </c:pt>
                <c:pt idx="446">
                  <c:v>41017.321562500001</c:v>
                </c:pt>
                <c:pt idx="447">
                  <c:v>41018.316828703704</c:v>
                </c:pt>
                <c:pt idx="448">
                  <c:v>41019.357060185182</c:v>
                </c:pt>
                <c:pt idx="449">
                  <c:v>41022.364583333336</c:v>
                </c:pt>
                <c:pt idx="450">
                  <c:v>41023.341493055559</c:v>
                </c:pt>
                <c:pt idx="451">
                  <c:v>41025.347754629627</c:v>
                </c:pt>
                <c:pt idx="452">
                  <c:v>41026.313402777778</c:v>
                </c:pt>
                <c:pt idx="453">
                  <c:v>41029.317303240743</c:v>
                </c:pt>
                <c:pt idx="454">
                  <c:v>41030.344756944447</c:v>
                </c:pt>
                <c:pt idx="455">
                  <c:v>41031.338391203702</c:v>
                </c:pt>
                <c:pt idx="456">
                  <c:v>41032.344710648147</c:v>
                </c:pt>
                <c:pt idx="457">
                  <c:v>41033.34306712963</c:v>
                </c:pt>
                <c:pt idx="458">
                  <c:v>41036.348622685182</c:v>
                </c:pt>
                <c:pt idx="459">
                  <c:v>41037.355243055557</c:v>
                </c:pt>
                <c:pt idx="460">
                  <c:v>41038.333460648151</c:v>
                </c:pt>
                <c:pt idx="461">
                  <c:v>41039.332499999997</c:v>
                </c:pt>
                <c:pt idx="462">
                  <c:v>41040.330601851849</c:v>
                </c:pt>
                <c:pt idx="463">
                  <c:v>41043.349027777775</c:v>
                </c:pt>
                <c:pt idx="464">
                  <c:v>41044.394629629627</c:v>
                </c:pt>
                <c:pt idx="465">
                  <c:v>41045.356087962966</c:v>
                </c:pt>
                <c:pt idx="466">
                  <c:v>41046.479062500002</c:v>
                </c:pt>
                <c:pt idx="467">
                  <c:v>41047.364363425928</c:v>
                </c:pt>
                <c:pt idx="468">
                  <c:v>41050.363668981481</c:v>
                </c:pt>
                <c:pt idx="469">
                  <c:v>41051.418564814812</c:v>
                </c:pt>
                <c:pt idx="470">
                  <c:v>41052.365763888891</c:v>
                </c:pt>
                <c:pt idx="471">
                  <c:v>41053.360393518517</c:v>
                </c:pt>
                <c:pt idx="472">
                  <c:v>41054.320150462961</c:v>
                </c:pt>
                <c:pt idx="473">
                  <c:v>41057.313460648147</c:v>
                </c:pt>
                <c:pt idx="474">
                  <c:v>41058.321527777778</c:v>
                </c:pt>
                <c:pt idx="475">
                  <c:v>41059.325173611112</c:v>
                </c:pt>
                <c:pt idx="476">
                  <c:v>41060.349722222221</c:v>
                </c:pt>
                <c:pt idx="477">
                  <c:v>41061.322731481479</c:v>
                </c:pt>
                <c:pt idx="478">
                  <c:v>41064.343449074076</c:v>
                </c:pt>
                <c:pt idx="479">
                  <c:v>41065.329305555555</c:v>
                </c:pt>
                <c:pt idx="480">
                  <c:v>41066.343726851854</c:v>
                </c:pt>
                <c:pt idx="481">
                  <c:v>41067.420590277776</c:v>
                </c:pt>
                <c:pt idx="482">
                  <c:v>41068.336898148147</c:v>
                </c:pt>
                <c:pt idx="483">
                  <c:v>41072.309548611112</c:v>
                </c:pt>
                <c:pt idx="484">
                  <c:v>41073.307071759256</c:v>
                </c:pt>
                <c:pt idx="485">
                  <c:v>41074.30605324074</c:v>
                </c:pt>
                <c:pt idx="486">
                  <c:v>41075.354849537034</c:v>
                </c:pt>
                <c:pt idx="487">
                  <c:v>41078.393425925926</c:v>
                </c:pt>
                <c:pt idx="488">
                  <c:v>41079.374143518522</c:v>
                </c:pt>
                <c:pt idx="489">
                  <c:v>41080.32539351852</c:v>
                </c:pt>
                <c:pt idx="490">
                  <c:v>41081.345069444447</c:v>
                </c:pt>
                <c:pt idx="491">
                  <c:v>41082.317245370374</c:v>
                </c:pt>
                <c:pt idx="492">
                  <c:v>41085.342453703706</c:v>
                </c:pt>
                <c:pt idx="493">
                  <c:v>41086.32130787037</c:v>
                </c:pt>
                <c:pt idx="494">
                  <c:v>41087.329270833332</c:v>
                </c:pt>
                <c:pt idx="495">
                  <c:v>41088.339074074072</c:v>
                </c:pt>
                <c:pt idx="496">
                  <c:v>41089.343090277776</c:v>
                </c:pt>
                <c:pt idx="497">
                  <c:v>41092.378900462965</c:v>
                </c:pt>
                <c:pt idx="498">
                  <c:v>41093.367546296293</c:v>
                </c:pt>
                <c:pt idx="499">
                  <c:v>41094.384050925924</c:v>
                </c:pt>
                <c:pt idx="500">
                  <c:v>41095.328958333332</c:v>
                </c:pt>
                <c:pt idx="501">
                  <c:v>41096.320821759262</c:v>
                </c:pt>
                <c:pt idx="502">
                  <c:v>41099.353506944448</c:v>
                </c:pt>
                <c:pt idx="503">
                  <c:v>41100.497407407405</c:v>
                </c:pt>
                <c:pt idx="504">
                  <c:v>41101.347708333335</c:v>
                </c:pt>
                <c:pt idx="505">
                  <c:v>41102.3437962963</c:v>
                </c:pt>
                <c:pt idx="506">
                  <c:v>41103.340300925927</c:v>
                </c:pt>
                <c:pt idx="507">
                  <c:v>41106.335694444446</c:v>
                </c:pt>
                <c:pt idx="508">
                  <c:v>41107.35659722222</c:v>
                </c:pt>
                <c:pt idx="509">
                  <c:v>41108.394525462965</c:v>
                </c:pt>
                <c:pt idx="510">
                  <c:v>41109.344409722224</c:v>
                </c:pt>
                <c:pt idx="511">
                  <c:v>41110.342083333337</c:v>
                </c:pt>
                <c:pt idx="512">
                  <c:v>41113.329953703702</c:v>
                </c:pt>
                <c:pt idx="513">
                  <c:v>41114.340208333335</c:v>
                </c:pt>
                <c:pt idx="514">
                  <c:v>41115.319652777776</c:v>
                </c:pt>
                <c:pt idx="515">
                  <c:v>41116.323738425926</c:v>
                </c:pt>
                <c:pt idx="516">
                  <c:v>41117.337511574071</c:v>
                </c:pt>
                <c:pt idx="517">
                  <c:v>41120.402071759258</c:v>
                </c:pt>
                <c:pt idx="518">
                  <c:v>41121.343912037039</c:v>
                </c:pt>
                <c:pt idx="519">
                  <c:v>41122.34207175926</c:v>
                </c:pt>
                <c:pt idx="520">
                  <c:v>41123.34684027778</c:v>
                </c:pt>
                <c:pt idx="521">
                  <c:v>41124.353078703702</c:v>
                </c:pt>
                <c:pt idx="522">
                  <c:v>41127.338969907411</c:v>
                </c:pt>
                <c:pt idx="523">
                  <c:v>41128.408946759257</c:v>
                </c:pt>
                <c:pt idx="524">
                  <c:v>41129.398599537039</c:v>
                </c:pt>
                <c:pt idx="525">
                  <c:v>41130.363495370373</c:v>
                </c:pt>
                <c:pt idx="526">
                  <c:v>41131.404085648152</c:v>
                </c:pt>
                <c:pt idx="527">
                  <c:v>41134.361620370371</c:v>
                </c:pt>
                <c:pt idx="528">
                  <c:v>41135.373043981483</c:v>
                </c:pt>
                <c:pt idx="529">
                  <c:v>41136.425625000003</c:v>
                </c:pt>
                <c:pt idx="530">
                  <c:v>41137.360185185185</c:v>
                </c:pt>
                <c:pt idx="531">
                  <c:v>41138.372013888889</c:v>
                </c:pt>
                <c:pt idx="532">
                  <c:v>41141.36619212963</c:v>
                </c:pt>
                <c:pt idx="533">
                  <c:v>41142.346458333333</c:v>
                </c:pt>
                <c:pt idx="534">
                  <c:v>41143.408449074072</c:v>
                </c:pt>
                <c:pt idx="535">
                  <c:v>41144.404351851852</c:v>
                </c:pt>
                <c:pt idx="536">
                  <c:v>41145.456793981481</c:v>
                </c:pt>
                <c:pt idx="537">
                  <c:v>41148.426377314812</c:v>
                </c:pt>
                <c:pt idx="538">
                  <c:v>41149.40457175926</c:v>
                </c:pt>
                <c:pt idx="539">
                  <c:v>41150.436365740738</c:v>
                </c:pt>
                <c:pt idx="540">
                  <c:v>41151.412997685184</c:v>
                </c:pt>
                <c:pt idx="541">
                  <c:v>41152.390127314815</c:v>
                </c:pt>
                <c:pt idx="542">
                  <c:v>41156.320138888892</c:v>
                </c:pt>
                <c:pt idx="543">
                  <c:v>41156.327905092592</c:v>
                </c:pt>
                <c:pt idx="544">
                  <c:v>41157.386388888888</c:v>
                </c:pt>
                <c:pt idx="545">
                  <c:v>41158.421423611115</c:v>
                </c:pt>
                <c:pt idx="546">
                  <c:v>41159.424375000002</c:v>
                </c:pt>
                <c:pt idx="547">
                  <c:v>41162.375891203701</c:v>
                </c:pt>
                <c:pt idx="548">
                  <c:v>41163.404467592591</c:v>
                </c:pt>
                <c:pt idx="549">
                  <c:v>41164.378587962965</c:v>
                </c:pt>
                <c:pt idx="550">
                  <c:v>41165.346678240741</c:v>
                </c:pt>
                <c:pt idx="551">
                  <c:v>41166.342916666668</c:v>
                </c:pt>
                <c:pt idx="552">
                  <c:v>41169.4</c:v>
                </c:pt>
                <c:pt idx="553">
                  <c:v>41170.369317129633</c:v>
                </c:pt>
                <c:pt idx="554">
                  <c:v>41171.33357638889</c:v>
                </c:pt>
                <c:pt idx="555">
                  <c:v>41172.352916666663</c:v>
                </c:pt>
                <c:pt idx="556">
                  <c:v>41173.356493055559</c:v>
                </c:pt>
                <c:pt idx="557">
                  <c:v>41176.377951388888</c:v>
                </c:pt>
                <c:pt idx="558">
                  <c:v>41177.342800925922</c:v>
                </c:pt>
                <c:pt idx="559">
                  <c:v>41178.355949074074</c:v>
                </c:pt>
                <c:pt idx="560">
                  <c:v>41179.322118055556</c:v>
                </c:pt>
                <c:pt idx="561">
                  <c:v>41180.361168981479</c:v>
                </c:pt>
                <c:pt idx="562">
                  <c:v>41183.345057870371</c:v>
                </c:pt>
                <c:pt idx="563">
                  <c:v>41184.312337962961</c:v>
                </c:pt>
                <c:pt idx="564">
                  <c:v>41185.336157407408</c:v>
                </c:pt>
                <c:pt idx="565">
                  <c:v>41186.337627314817</c:v>
                </c:pt>
                <c:pt idx="566">
                  <c:v>41187.319525462961</c:v>
                </c:pt>
                <c:pt idx="567">
                  <c:v>41190.344456018516</c:v>
                </c:pt>
                <c:pt idx="568">
                  <c:v>41191.322152777779</c:v>
                </c:pt>
                <c:pt idx="569">
                  <c:v>41192.330208333333</c:v>
                </c:pt>
                <c:pt idx="570">
                  <c:v>41193.329282407409</c:v>
                </c:pt>
                <c:pt idx="571">
                  <c:v>41194.312997685185</c:v>
                </c:pt>
                <c:pt idx="572">
                  <c:v>41197.340127314812</c:v>
                </c:pt>
                <c:pt idx="573">
                  <c:v>41198.324537037035</c:v>
                </c:pt>
                <c:pt idx="574">
                  <c:v>41199.346967592595</c:v>
                </c:pt>
                <c:pt idx="575">
                  <c:v>41200.318206018521</c:v>
                </c:pt>
                <c:pt idx="576">
                  <c:v>41201.317291666666</c:v>
                </c:pt>
                <c:pt idx="577">
                  <c:v>41204.315960648149</c:v>
                </c:pt>
                <c:pt idx="578">
                  <c:v>41205.319988425923</c:v>
                </c:pt>
                <c:pt idx="579">
                  <c:v>41206.320393518516</c:v>
                </c:pt>
                <c:pt idx="580">
                  <c:v>41207.354201388887</c:v>
                </c:pt>
                <c:pt idx="581">
                  <c:v>41208.331493055557</c:v>
                </c:pt>
                <c:pt idx="582">
                  <c:v>41211.326458333337</c:v>
                </c:pt>
                <c:pt idx="583">
                  <c:v>41212.323159722226</c:v>
                </c:pt>
                <c:pt idx="584">
                  <c:v>41213.313310185185</c:v>
                </c:pt>
                <c:pt idx="585">
                  <c:v>41214.324780092589</c:v>
                </c:pt>
                <c:pt idx="586">
                  <c:v>41215.323645833334</c:v>
                </c:pt>
                <c:pt idx="587">
                  <c:v>41218.404791666668</c:v>
                </c:pt>
                <c:pt idx="588">
                  <c:v>41219.333101851851</c:v>
                </c:pt>
                <c:pt idx="589">
                  <c:v>41220.339756944442</c:v>
                </c:pt>
                <c:pt idx="590">
                  <c:v>41221.333275462966</c:v>
                </c:pt>
                <c:pt idx="591">
                  <c:v>41222.325671296298</c:v>
                </c:pt>
                <c:pt idx="592">
                  <c:v>41225.330057870371</c:v>
                </c:pt>
                <c:pt idx="593">
                  <c:v>41226.318101851852</c:v>
                </c:pt>
                <c:pt idx="594">
                  <c:v>41227.326863425929</c:v>
                </c:pt>
                <c:pt idx="595">
                  <c:v>41228.323252314818</c:v>
                </c:pt>
                <c:pt idx="596">
                  <c:v>41229.324687499997</c:v>
                </c:pt>
                <c:pt idx="597">
                  <c:v>41232.329675925925</c:v>
                </c:pt>
                <c:pt idx="598">
                  <c:v>41233.326527777775</c:v>
                </c:pt>
                <c:pt idx="599">
                  <c:v>41234.327847222223</c:v>
                </c:pt>
                <c:pt idx="600">
                  <c:v>41235.339594907404</c:v>
                </c:pt>
                <c:pt idx="601">
                  <c:v>41236.341736111113</c:v>
                </c:pt>
                <c:pt idx="602">
                  <c:v>41239.344629629632</c:v>
                </c:pt>
                <c:pt idx="603">
                  <c:v>41240.325011574074</c:v>
                </c:pt>
                <c:pt idx="604">
                  <c:v>41242.330775462964</c:v>
                </c:pt>
                <c:pt idx="605">
                  <c:v>41243.329444444447</c:v>
                </c:pt>
                <c:pt idx="606">
                  <c:v>41246.320057870369</c:v>
                </c:pt>
                <c:pt idx="607">
                  <c:v>41247.407962962963</c:v>
                </c:pt>
                <c:pt idx="608">
                  <c:v>41248.341053240743</c:v>
                </c:pt>
                <c:pt idx="609">
                  <c:v>41249.315127314818</c:v>
                </c:pt>
                <c:pt idx="610">
                  <c:v>41250.307986111111</c:v>
                </c:pt>
                <c:pt idx="611">
                  <c:v>41253.322094907409</c:v>
                </c:pt>
                <c:pt idx="612">
                  <c:v>41254.317129629628</c:v>
                </c:pt>
                <c:pt idx="613">
                  <c:v>41255.332442129627</c:v>
                </c:pt>
                <c:pt idx="614">
                  <c:v>41256.321134259262</c:v>
                </c:pt>
                <c:pt idx="615">
                  <c:v>41257.333020833335</c:v>
                </c:pt>
                <c:pt idx="616">
                  <c:v>41260.324525462966</c:v>
                </c:pt>
                <c:pt idx="617">
                  <c:v>41261.323078703703</c:v>
                </c:pt>
                <c:pt idx="618">
                  <c:v>41262.332268518519</c:v>
                </c:pt>
                <c:pt idx="619">
                  <c:v>41263.336817129632</c:v>
                </c:pt>
                <c:pt idx="620">
                  <c:v>41264.321284722224</c:v>
                </c:pt>
                <c:pt idx="621">
                  <c:v>41267.324803240743</c:v>
                </c:pt>
                <c:pt idx="622">
                  <c:v>41270.324803240743</c:v>
                </c:pt>
                <c:pt idx="623">
                  <c:v>41271.324803240743</c:v>
                </c:pt>
                <c:pt idx="624">
                  <c:v>41274.324803240743</c:v>
                </c:pt>
                <c:pt idx="625">
                  <c:v>41276.336030092592</c:v>
                </c:pt>
                <c:pt idx="626">
                  <c:v>41277.339513888888</c:v>
                </c:pt>
                <c:pt idx="627">
                  <c:v>41278.324016203704</c:v>
                </c:pt>
                <c:pt idx="628">
                  <c:v>41281.322372685187</c:v>
                </c:pt>
                <c:pt idx="629">
                  <c:v>41282.334791666668</c:v>
                </c:pt>
                <c:pt idx="630">
                  <c:v>41283.335555555554</c:v>
                </c:pt>
                <c:pt idx="631">
                  <c:v>41284.320694444446</c:v>
                </c:pt>
                <c:pt idx="632">
                  <c:v>41285.319328703707</c:v>
                </c:pt>
                <c:pt idx="633">
                  <c:v>41288.326168981483</c:v>
                </c:pt>
                <c:pt idx="634">
                  <c:v>41289.409513888888</c:v>
                </c:pt>
                <c:pt idx="635">
                  <c:v>41290.333483796298</c:v>
                </c:pt>
                <c:pt idx="636">
                  <c:v>41291.314710648148</c:v>
                </c:pt>
                <c:pt idx="637">
                  <c:v>41292.324699074074</c:v>
                </c:pt>
                <c:pt idx="638">
                  <c:v>41295.359340277777</c:v>
                </c:pt>
                <c:pt idx="639">
                  <c:v>41296.329652777778</c:v>
                </c:pt>
                <c:pt idx="640">
                  <c:v>41297.330763888887</c:v>
                </c:pt>
                <c:pt idx="641">
                  <c:v>41298.338645833333</c:v>
                </c:pt>
                <c:pt idx="642">
                  <c:v>41299.320775462962</c:v>
                </c:pt>
                <c:pt idx="643">
                  <c:v>41303.333495370367</c:v>
                </c:pt>
                <c:pt idx="644">
                  <c:v>41304.315324074072</c:v>
                </c:pt>
                <c:pt idx="645">
                  <c:v>41305.356805555559</c:v>
                </c:pt>
                <c:pt idx="646">
                  <c:v>41306.344837962963</c:v>
                </c:pt>
                <c:pt idx="647">
                  <c:v>41309.318819444445</c:v>
                </c:pt>
                <c:pt idx="648">
                  <c:v>41310.487187500003</c:v>
                </c:pt>
                <c:pt idx="649">
                  <c:v>41311.338854166665</c:v>
                </c:pt>
                <c:pt idx="650">
                  <c:v>41312.304629629631</c:v>
                </c:pt>
                <c:pt idx="651">
                  <c:v>41313.40792824074</c:v>
                </c:pt>
                <c:pt idx="652">
                  <c:v>41316.315428240741</c:v>
                </c:pt>
                <c:pt idx="653">
                  <c:v>41317.356921296298</c:v>
                </c:pt>
                <c:pt idx="654">
                  <c:v>41318.341724537036</c:v>
                </c:pt>
                <c:pt idx="655">
                  <c:v>41319.305150462962</c:v>
                </c:pt>
                <c:pt idx="656">
                  <c:v>41320.337546296294</c:v>
                </c:pt>
                <c:pt idx="657">
                  <c:v>41323.445451388892</c:v>
                </c:pt>
                <c:pt idx="658">
                  <c:v>41324.389340277776</c:v>
                </c:pt>
                <c:pt idx="659">
                  <c:v>41325.340613425928</c:v>
                </c:pt>
                <c:pt idx="660">
                  <c:v>41326.310231481482</c:v>
                </c:pt>
                <c:pt idx="661">
                  <c:v>41327.353807870371</c:v>
                </c:pt>
                <c:pt idx="662">
                  <c:v>41330.32303240741</c:v>
                </c:pt>
                <c:pt idx="663">
                  <c:v>41331.404131944444</c:v>
                </c:pt>
                <c:pt idx="664">
                  <c:v>41332.420694444445</c:v>
                </c:pt>
                <c:pt idx="665">
                  <c:v>41333.325937499998</c:v>
                </c:pt>
                <c:pt idx="666">
                  <c:v>41334.360046296293</c:v>
                </c:pt>
                <c:pt idx="667">
                  <c:v>41337.349791666667</c:v>
                </c:pt>
                <c:pt idx="668">
                  <c:v>41338.561307870368</c:v>
                </c:pt>
                <c:pt idx="669">
                  <c:v>41339.325706018521</c:v>
                </c:pt>
                <c:pt idx="670">
                  <c:v>41340.324456018519</c:v>
                </c:pt>
                <c:pt idx="671">
                  <c:v>41340.324525462966</c:v>
                </c:pt>
                <c:pt idx="672">
                  <c:v>41341.312013888892</c:v>
                </c:pt>
                <c:pt idx="673">
                  <c:v>41344.31459490741</c:v>
                </c:pt>
                <c:pt idx="674">
                  <c:v>41345.330243055556</c:v>
                </c:pt>
                <c:pt idx="675">
                  <c:v>41346.349733796298</c:v>
                </c:pt>
                <c:pt idx="676">
                  <c:v>41347.315937500003</c:v>
                </c:pt>
                <c:pt idx="677">
                  <c:v>41348.385949074072</c:v>
                </c:pt>
                <c:pt idx="678">
                  <c:v>41351.451851851853</c:v>
                </c:pt>
                <c:pt idx="679">
                  <c:v>41352.390497685185</c:v>
                </c:pt>
                <c:pt idx="680">
                  <c:v>41353.319247685184</c:v>
                </c:pt>
                <c:pt idx="681">
                  <c:v>41354.305208333331</c:v>
                </c:pt>
                <c:pt idx="682">
                  <c:v>41355.333020833335</c:v>
                </c:pt>
                <c:pt idx="683">
                  <c:v>41358.329201388886</c:v>
                </c:pt>
                <c:pt idx="684">
                  <c:v>41359.337094907409</c:v>
                </c:pt>
                <c:pt idx="685">
                  <c:v>41360.33252314815</c:v>
                </c:pt>
                <c:pt idx="686">
                  <c:v>41361.319918981484</c:v>
                </c:pt>
                <c:pt idx="687">
                  <c:v>41368.32236111111</c:v>
                </c:pt>
                <c:pt idx="688">
                  <c:v>41372.401805555557</c:v>
                </c:pt>
                <c:pt idx="689">
                  <c:v>41373.352256944447</c:v>
                </c:pt>
                <c:pt idx="690">
                  <c:v>41374.475925925923</c:v>
                </c:pt>
                <c:pt idx="691">
                  <c:v>41375.486956018518</c:v>
                </c:pt>
                <c:pt idx="692">
                  <c:v>41376.4606712963</c:v>
                </c:pt>
                <c:pt idx="693">
                  <c:v>41379.322534722225</c:v>
                </c:pt>
                <c:pt idx="694">
                  <c:v>41380.331111111111</c:v>
                </c:pt>
                <c:pt idx="695">
                  <c:v>41381</c:v>
                </c:pt>
                <c:pt idx="696">
                  <c:v>41382.353935185187</c:v>
                </c:pt>
                <c:pt idx="697">
                  <c:v>41383.357812499999</c:v>
                </c:pt>
                <c:pt idx="698">
                  <c:v>41386.360312500001</c:v>
                </c:pt>
                <c:pt idx="699">
                  <c:v>41387.325636574074</c:v>
                </c:pt>
                <c:pt idx="700">
                  <c:v>41388.322002314817</c:v>
                </c:pt>
                <c:pt idx="701">
                  <c:v>41390.358090277776</c:v>
                </c:pt>
                <c:pt idx="702">
                  <c:v>41393.360532407409</c:v>
                </c:pt>
                <c:pt idx="703">
                  <c:v>41394.328680555554</c:v>
                </c:pt>
                <c:pt idx="704">
                  <c:v>41395.354120370372</c:v>
                </c:pt>
                <c:pt idx="705">
                  <c:v>41396.557349537034</c:v>
                </c:pt>
                <c:pt idx="706">
                  <c:v>41397.352314814816</c:v>
                </c:pt>
                <c:pt idx="707">
                  <c:v>41400.318067129629</c:v>
                </c:pt>
                <c:pt idx="708">
                  <c:v>41401.309537037036</c:v>
                </c:pt>
                <c:pt idx="709">
                  <c:v>41402.323379629626</c:v>
                </c:pt>
                <c:pt idx="710">
                  <c:v>41403.317442129628</c:v>
                </c:pt>
                <c:pt idx="711">
                  <c:v>41404.335277777776</c:v>
                </c:pt>
                <c:pt idx="712">
                  <c:v>41407.335277777776</c:v>
                </c:pt>
                <c:pt idx="713">
                  <c:v>41408.345509259256</c:v>
                </c:pt>
                <c:pt idx="714">
                  <c:v>41409.385312500002</c:v>
                </c:pt>
                <c:pt idx="715">
                  <c:v>41410.342222222222</c:v>
                </c:pt>
                <c:pt idx="716">
                  <c:v>41411.43440972222</c:v>
                </c:pt>
                <c:pt idx="717">
                  <c:v>41414.37431712963</c:v>
                </c:pt>
                <c:pt idx="718">
                  <c:v>41415.334803240738</c:v>
                </c:pt>
                <c:pt idx="719">
                  <c:v>41416.332546296297</c:v>
                </c:pt>
                <c:pt idx="720">
                  <c:v>41417.349108796298</c:v>
                </c:pt>
                <c:pt idx="721">
                  <c:v>41418.584629629629</c:v>
                </c:pt>
                <c:pt idx="722">
                  <c:v>41422.382094907407</c:v>
                </c:pt>
                <c:pt idx="723">
                  <c:v>41422.390011574076</c:v>
                </c:pt>
                <c:pt idx="724">
                  <c:v>41423.377581018518</c:v>
                </c:pt>
                <c:pt idx="725">
                  <c:v>41424.341377314813</c:v>
                </c:pt>
                <c:pt idx="726">
                  <c:v>41425.312905092593</c:v>
                </c:pt>
                <c:pt idx="727">
                  <c:v>41428.372048611112</c:v>
                </c:pt>
                <c:pt idx="728">
                  <c:v>41429.3753125</c:v>
                </c:pt>
                <c:pt idx="729">
                  <c:v>41430.31758101852</c:v>
                </c:pt>
                <c:pt idx="730">
                  <c:v>41431.320289351854</c:v>
                </c:pt>
                <c:pt idx="731">
                  <c:v>41432.354201388887</c:v>
                </c:pt>
                <c:pt idx="732">
                  <c:v>41436.417870370373</c:v>
                </c:pt>
                <c:pt idx="733">
                  <c:v>41437.420682870368</c:v>
                </c:pt>
                <c:pt idx="734">
                  <c:v>41438.364733796298</c:v>
                </c:pt>
                <c:pt idx="735">
                  <c:v>41439.318333333336</c:v>
                </c:pt>
                <c:pt idx="736">
                  <c:v>41442.333032407405</c:v>
                </c:pt>
                <c:pt idx="737">
                  <c:v>41443.344699074078</c:v>
                </c:pt>
                <c:pt idx="738">
                  <c:v>41444.420648148145</c:v>
                </c:pt>
                <c:pt idx="739">
                  <c:v>41445.34574074074</c:v>
                </c:pt>
                <c:pt idx="740">
                  <c:v>41446.34306712963</c:v>
                </c:pt>
                <c:pt idx="741">
                  <c:v>41449.355706018519</c:v>
                </c:pt>
                <c:pt idx="742">
                  <c:v>41450.330543981479</c:v>
                </c:pt>
                <c:pt idx="743">
                  <c:v>41451.337939814817</c:v>
                </c:pt>
                <c:pt idx="744">
                  <c:v>41452.346516203703</c:v>
                </c:pt>
                <c:pt idx="745">
                  <c:v>41453.345717592594</c:v>
                </c:pt>
                <c:pt idx="746">
                  <c:v>41456.349583333336</c:v>
                </c:pt>
                <c:pt idx="747">
                  <c:v>41457.357268518521</c:v>
                </c:pt>
                <c:pt idx="748">
                  <c:v>41458.497291666667</c:v>
                </c:pt>
                <c:pt idx="749">
                  <c:v>41459.336192129631</c:v>
                </c:pt>
                <c:pt idx="750">
                  <c:v>41460.356469907405</c:v>
                </c:pt>
                <c:pt idx="751">
                  <c:v>41463.363761574074</c:v>
                </c:pt>
                <c:pt idx="752">
                  <c:v>41464.402395833335</c:v>
                </c:pt>
                <c:pt idx="753">
                  <c:v>41465.428344907406</c:v>
                </c:pt>
                <c:pt idx="754">
                  <c:v>41466.435347222221</c:v>
                </c:pt>
                <c:pt idx="755">
                  <c:v>41467.446631944447</c:v>
                </c:pt>
                <c:pt idx="756">
                  <c:v>41470.466226851851</c:v>
                </c:pt>
                <c:pt idx="757">
                  <c:v>41471.429560185185</c:v>
                </c:pt>
                <c:pt idx="758">
                  <c:v>41472.36891203704</c:v>
                </c:pt>
                <c:pt idx="759">
                  <c:v>41473.342395833337</c:v>
                </c:pt>
                <c:pt idx="760">
                  <c:v>41474.347685185188</c:v>
                </c:pt>
                <c:pt idx="761">
                  <c:v>41477.351458333331</c:v>
                </c:pt>
                <c:pt idx="762">
                  <c:v>41478.390798611108</c:v>
                </c:pt>
                <c:pt idx="763">
                  <c:v>41479.336655092593</c:v>
                </c:pt>
                <c:pt idx="764">
                  <c:v>41480.360266203701</c:v>
                </c:pt>
                <c:pt idx="765">
                  <c:v>41481.32534722222</c:v>
                </c:pt>
                <c:pt idx="766">
                  <c:v>41484.417534722219</c:v>
                </c:pt>
                <c:pt idx="767">
                  <c:v>41485.348749999997</c:v>
                </c:pt>
                <c:pt idx="768">
                  <c:v>41486.358553240738</c:v>
                </c:pt>
                <c:pt idx="769">
                  <c:v>41487.336111111108</c:v>
                </c:pt>
                <c:pt idx="770">
                  <c:v>41488.334583333337</c:v>
                </c:pt>
                <c:pt idx="771">
                  <c:v>41491.342881944445</c:v>
                </c:pt>
                <c:pt idx="772">
                  <c:v>41492.348796296297</c:v>
                </c:pt>
                <c:pt idx="773">
                  <c:v>41493.340624999997</c:v>
                </c:pt>
                <c:pt idx="774">
                  <c:v>41494.353530092594</c:v>
                </c:pt>
                <c:pt idx="775">
                  <c:v>41495.347372685188</c:v>
                </c:pt>
                <c:pt idx="776">
                  <c:v>41498.590729166666</c:v>
                </c:pt>
                <c:pt idx="777">
                  <c:v>41499.351770833331</c:v>
                </c:pt>
                <c:pt idx="778">
                  <c:v>41507.322233796294</c:v>
                </c:pt>
                <c:pt idx="779">
                  <c:v>41508.340891203705</c:v>
                </c:pt>
                <c:pt idx="780">
                  <c:v>41509.326006944444</c:v>
                </c:pt>
                <c:pt idx="781">
                  <c:v>41512.358414351853</c:v>
                </c:pt>
                <c:pt idx="782">
                  <c:v>41513.341122685182</c:v>
                </c:pt>
                <c:pt idx="783">
                  <c:v>41515.352650462963</c:v>
                </c:pt>
                <c:pt idx="784">
                  <c:v>41516.427974537037</c:v>
                </c:pt>
                <c:pt idx="785">
                  <c:v>41520.396631944444</c:v>
                </c:pt>
                <c:pt idx="786">
                  <c:v>41520.411979166667</c:v>
                </c:pt>
                <c:pt idx="787">
                  <c:v>41521.406909722224</c:v>
                </c:pt>
                <c:pt idx="788">
                  <c:v>41522.30572916667</c:v>
                </c:pt>
                <c:pt idx="789">
                  <c:v>41523.375636574077</c:v>
                </c:pt>
                <c:pt idx="790">
                  <c:v>41526.348240740743</c:v>
                </c:pt>
                <c:pt idx="791">
                  <c:v>41527.319965277777</c:v>
                </c:pt>
                <c:pt idx="792">
                  <c:v>41528.314236111109</c:v>
                </c:pt>
                <c:pt idx="793">
                  <c:v>41529.33121527778</c:v>
                </c:pt>
                <c:pt idx="794">
                  <c:v>41530.316180555557</c:v>
                </c:pt>
                <c:pt idx="795">
                  <c:v>41533.344490740739</c:v>
                </c:pt>
                <c:pt idx="796">
                  <c:v>41534.348530092589</c:v>
                </c:pt>
                <c:pt idx="797">
                  <c:v>41535.350949074076</c:v>
                </c:pt>
                <c:pt idx="798">
                  <c:v>41536.377106481479</c:v>
                </c:pt>
                <c:pt idx="799">
                  <c:v>41540.41369212963</c:v>
                </c:pt>
                <c:pt idx="800">
                  <c:v>41541.357488425929</c:v>
                </c:pt>
                <c:pt idx="801">
                  <c:v>41542.364999999998</c:v>
                </c:pt>
                <c:pt idx="802">
                  <c:v>41543.414641203701</c:v>
                </c:pt>
                <c:pt idx="803">
                  <c:v>41544.332314814812</c:v>
                </c:pt>
                <c:pt idx="804">
                  <c:v>41547.395208333335</c:v>
                </c:pt>
                <c:pt idx="805">
                  <c:v>41548.341851851852</c:v>
                </c:pt>
                <c:pt idx="806">
                  <c:v>41549.343055555553</c:v>
                </c:pt>
                <c:pt idx="807">
                  <c:v>41550.343831018516</c:v>
                </c:pt>
                <c:pt idx="808">
                  <c:v>41551.352141203701</c:v>
                </c:pt>
                <c:pt idx="809">
                  <c:v>41554.558321759258</c:v>
                </c:pt>
                <c:pt idx="810">
                  <c:v>41555.445081018515</c:v>
                </c:pt>
                <c:pt idx="811">
                  <c:v>41556.353182870371</c:v>
                </c:pt>
                <c:pt idx="812">
                  <c:v>41557.366446759261</c:v>
                </c:pt>
                <c:pt idx="813">
                  <c:v>41558.409062500003</c:v>
                </c:pt>
                <c:pt idx="814">
                  <c:v>41561.365902777776</c:v>
                </c:pt>
                <c:pt idx="815">
                  <c:v>41562.367418981485</c:v>
                </c:pt>
                <c:pt idx="816">
                  <c:v>41563.430590277778</c:v>
                </c:pt>
                <c:pt idx="817">
                  <c:v>41564.411817129629</c:v>
                </c:pt>
                <c:pt idx="818">
                  <c:v>41565.332650462966</c:v>
                </c:pt>
                <c:pt idx="819">
                  <c:v>41568.43068287037</c:v>
                </c:pt>
                <c:pt idx="820">
                  <c:v>41569.357627314814</c:v>
                </c:pt>
                <c:pt idx="821">
                  <c:v>41570.455312500002</c:v>
                </c:pt>
                <c:pt idx="822">
                  <c:v>41571.331238425926</c:v>
                </c:pt>
                <c:pt idx="823">
                  <c:v>41572.438483796293</c:v>
                </c:pt>
                <c:pt idx="824">
                  <c:v>41575.372048611112</c:v>
                </c:pt>
                <c:pt idx="825">
                  <c:v>41576.349282407406</c:v>
                </c:pt>
                <c:pt idx="826">
                  <c:v>41577.569340277776</c:v>
                </c:pt>
                <c:pt idx="827">
                  <c:v>41579.358495370368</c:v>
                </c:pt>
                <c:pt idx="828">
                  <c:v>41579.377870370372</c:v>
                </c:pt>
                <c:pt idx="829">
                  <c:v>41582.414861111109</c:v>
                </c:pt>
                <c:pt idx="830">
                  <c:v>41583.346770833334</c:v>
                </c:pt>
                <c:pt idx="831">
                  <c:v>41584.388773148145</c:v>
                </c:pt>
                <c:pt idx="832">
                  <c:v>41585.331793981481</c:v>
                </c:pt>
                <c:pt idx="833">
                  <c:v>41586.438946759263</c:v>
                </c:pt>
                <c:pt idx="834">
                  <c:v>41589.383819444447</c:v>
                </c:pt>
                <c:pt idx="835">
                  <c:v>41590.343240740738</c:v>
                </c:pt>
                <c:pt idx="836">
                  <c:v>41596.453067129631</c:v>
                </c:pt>
                <c:pt idx="837">
                  <c:v>41597.416388888887</c:v>
                </c:pt>
                <c:pt idx="838">
                  <c:v>41598.395925925928</c:v>
                </c:pt>
                <c:pt idx="839">
                  <c:v>41599.378171296295</c:v>
                </c:pt>
                <c:pt idx="840">
                  <c:v>41600.373159722221</c:v>
                </c:pt>
                <c:pt idx="841">
                  <c:v>41604.430833333332</c:v>
                </c:pt>
                <c:pt idx="842">
                  <c:v>41605.360324074078</c:v>
                </c:pt>
                <c:pt idx="843">
                  <c:v>41610.442384259259</c:v>
                </c:pt>
                <c:pt idx="844">
                  <c:v>41611.365729166668</c:v>
                </c:pt>
                <c:pt idx="845">
                  <c:v>41612.442569444444</c:v>
                </c:pt>
                <c:pt idx="846">
                  <c:v>41613.459768518522</c:v>
                </c:pt>
                <c:pt idx="847">
                  <c:v>41614.492800925924</c:v>
                </c:pt>
                <c:pt idx="848">
                  <c:v>41617.426527777781</c:v>
                </c:pt>
                <c:pt idx="849">
                  <c:v>41618.524409722224</c:v>
                </c:pt>
                <c:pt idx="850">
                  <c:v>41619.347800925927</c:v>
                </c:pt>
                <c:pt idx="851">
                  <c:v>41620.385428240741</c:v>
                </c:pt>
                <c:pt idx="852">
                  <c:v>41621.345960648148</c:v>
                </c:pt>
                <c:pt idx="853">
                  <c:v>41624.389166666668</c:v>
                </c:pt>
                <c:pt idx="854">
                  <c:v>41625.382453703707</c:v>
                </c:pt>
                <c:pt idx="855">
                  <c:v>41626.43849537037</c:v>
                </c:pt>
                <c:pt idx="856">
                  <c:v>41627.414548611108</c:v>
                </c:pt>
                <c:pt idx="857">
                  <c:v>41628.380567129629</c:v>
                </c:pt>
                <c:pt idx="858">
                  <c:v>41632</c:v>
                </c:pt>
                <c:pt idx="859">
                  <c:v>41635.361261574071</c:v>
                </c:pt>
                <c:pt idx="860">
                  <c:v>41638.363749999997</c:v>
                </c:pt>
                <c:pt idx="861">
                  <c:v>41639</c:v>
                </c:pt>
                <c:pt idx="862">
                  <c:v>41641.634594907409</c:v>
                </c:pt>
                <c:pt idx="863">
                  <c:v>41642.636736111112</c:v>
                </c:pt>
                <c:pt idx="864">
                  <c:v>41645.6405787037</c:v>
                </c:pt>
                <c:pt idx="865">
                  <c:v>41646.370925925927</c:v>
                </c:pt>
                <c:pt idx="866">
                  <c:v>41647.324247685188</c:v>
                </c:pt>
                <c:pt idx="867">
                  <c:v>41648.382361111115</c:v>
                </c:pt>
                <c:pt idx="868">
                  <c:v>41649.604409722226</c:v>
                </c:pt>
                <c:pt idx="869">
                  <c:v>41652.39439814815</c:v>
                </c:pt>
                <c:pt idx="870">
                  <c:v>41653.433495370373</c:v>
                </c:pt>
                <c:pt idx="871">
                  <c:v>41654.364074074074</c:v>
                </c:pt>
                <c:pt idx="872">
                  <c:v>41655.355636574073</c:v>
                </c:pt>
                <c:pt idx="873">
                  <c:v>41656.402048611111</c:v>
                </c:pt>
                <c:pt idx="874">
                  <c:v>41660.338379629633</c:v>
                </c:pt>
                <c:pt idx="875">
                  <c:v>41660.34065972222</c:v>
                </c:pt>
                <c:pt idx="876">
                  <c:v>41661.367800925924</c:v>
                </c:pt>
                <c:pt idx="877">
                  <c:v>41662.33489583333</c:v>
                </c:pt>
                <c:pt idx="878">
                  <c:v>41663.457708333335</c:v>
                </c:pt>
                <c:pt idx="879">
                  <c:v>41667.402488425927</c:v>
                </c:pt>
                <c:pt idx="880">
                  <c:v>41669.488425925927</c:v>
                </c:pt>
                <c:pt idx="881">
                  <c:v>41669.493333333332</c:v>
                </c:pt>
                <c:pt idx="882">
                  <c:v>41670.424004629633</c:v>
                </c:pt>
                <c:pt idx="883">
                  <c:v>41673.355057870373</c:v>
                </c:pt>
                <c:pt idx="884">
                  <c:v>41674.399699074071</c:v>
                </c:pt>
                <c:pt idx="885">
                  <c:v>41675.350289351853</c:v>
                </c:pt>
                <c:pt idx="886">
                  <c:v>41676.362905092596</c:v>
                </c:pt>
                <c:pt idx="887">
                  <c:v>41677.358541666668</c:v>
                </c:pt>
                <c:pt idx="888">
                  <c:v>41680.45988425926</c:v>
                </c:pt>
                <c:pt idx="889">
                  <c:v>41681.447187500002</c:v>
                </c:pt>
                <c:pt idx="890">
                  <c:v>41682.464861111112</c:v>
                </c:pt>
                <c:pt idx="891">
                  <c:v>41683.468414351853</c:v>
                </c:pt>
                <c:pt idx="892">
                  <c:v>41684.472222222219</c:v>
                </c:pt>
                <c:pt idx="893">
                  <c:v>41687.393217592595</c:v>
                </c:pt>
                <c:pt idx="894">
                  <c:v>41688.407002314816</c:v>
                </c:pt>
                <c:pt idx="895">
                  <c:v>41690.351875</c:v>
                </c:pt>
                <c:pt idx="896">
                  <c:v>41691.517638888887</c:v>
                </c:pt>
                <c:pt idx="897">
                  <c:v>41694.355902777781</c:v>
                </c:pt>
                <c:pt idx="898">
                  <c:v>41695.420520833337</c:v>
                </c:pt>
                <c:pt idx="899">
                  <c:v>41696.382094907407</c:v>
                </c:pt>
                <c:pt idx="900">
                  <c:v>41697.316701388889</c:v>
                </c:pt>
                <c:pt idx="901">
                  <c:v>41698.371134259258</c:v>
                </c:pt>
                <c:pt idx="902">
                  <c:v>41701.475856481484</c:v>
                </c:pt>
                <c:pt idx="903">
                  <c:v>41702.368078703701</c:v>
                </c:pt>
                <c:pt idx="904">
                  <c:v>41702.368148148147</c:v>
                </c:pt>
                <c:pt idx="905">
                  <c:v>41703.47315972222</c:v>
                </c:pt>
                <c:pt idx="906">
                  <c:v>41704.333912037036</c:v>
                </c:pt>
                <c:pt idx="907">
                  <c:v>41705.333923611113</c:v>
                </c:pt>
                <c:pt idx="908">
                  <c:v>41708.382881944446</c:v>
                </c:pt>
                <c:pt idx="909">
                  <c:v>41709.362581018519</c:v>
                </c:pt>
                <c:pt idx="910">
                  <c:v>41710.339004629626</c:v>
                </c:pt>
                <c:pt idx="911">
                  <c:v>41711.384305555555</c:v>
                </c:pt>
                <c:pt idx="912">
                  <c:v>41712.387060185189</c:v>
                </c:pt>
                <c:pt idx="913">
                  <c:v>41715.330358796295</c:v>
                </c:pt>
                <c:pt idx="914">
                  <c:v>41716.317326388889</c:v>
                </c:pt>
                <c:pt idx="915">
                  <c:v>41717.466863425929</c:v>
                </c:pt>
                <c:pt idx="916">
                  <c:v>41718.301863425928</c:v>
                </c:pt>
                <c:pt idx="917">
                  <c:v>41719.367071759261</c:v>
                </c:pt>
                <c:pt idx="918">
                  <c:v>41722.349733796298</c:v>
                </c:pt>
                <c:pt idx="919">
                  <c:v>41723.385868055557</c:v>
                </c:pt>
                <c:pt idx="920">
                  <c:v>41724.320023148146</c:v>
                </c:pt>
                <c:pt idx="921">
                  <c:v>41725.621655092589</c:v>
                </c:pt>
                <c:pt idx="922">
                  <c:v>41726.400613425925</c:v>
                </c:pt>
                <c:pt idx="923">
                  <c:v>41729.356886574074</c:v>
                </c:pt>
                <c:pt idx="924">
                  <c:v>41730.320092592592</c:v>
                </c:pt>
                <c:pt idx="925">
                  <c:v>41731.356481481482</c:v>
                </c:pt>
                <c:pt idx="926">
                  <c:v>41733.595821759256</c:v>
                </c:pt>
                <c:pt idx="927">
                  <c:v>41736.419699074075</c:v>
                </c:pt>
                <c:pt idx="928">
                  <c:v>41737.406655092593</c:v>
                </c:pt>
                <c:pt idx="929">
                  <c:v>41738.383425925924</c:v>
                </c:pt>
                <c:pt idx="930">
                  <c:v>41739.381712962961</c:v>
                </c:pt>
                <c:pt idx="931">
                  <c:v>41740.364629629628</c:v>
                </c:pt>
                <c:pt idx="932">
                  <c:v>41743.333298611113</c:v>
                </c:pt>
                <c:pt idx="933">
                  <c:v>41744.314965277779</c:v>
                </c:pt>
                <c:pt idx="934">
                  <c:v>41745.37327546296</c:v>
                </c:pt>
                <c:pt idx="935">
                  <c:v>41746.341504629629</c:v>
                </c:pt>
                <c:pt idx="936">
                  <c:v>41747.419351851851</c:v>
                </c:pt>
                <c:pt idx="937">
                  <c:v>41750.378900462965</c:v>
                </c:pt>
                <c:pt idx="938">
                  <c:v>41751.364837962959</c:v>
                </c:pt>
                <c:pt idx="939">
                  <c:v>41752.353865740741</c:v>
                </c:pt>
                <c:pt idx="940">
                  <c:v>41753.424837962964</c:v>
                </c:pt>
                <c:pt idx="941">
                  <c:v>41757.384050925924</c:v>
                </c:pt>
                <c:pt idx="942">
                  <c:v>41758.35527777778</c:v>
                </c:pt>
                <c:pt idx="943">
                  <c:v>41759.435069444444</c:v>
                </c:pt>
                <c:pt idx="944">
                  <c:v>41760.418981481482</c:v>
                </c:pt>
                <c:pt idx="945">
                  <c:v>41761.377858796295</c:v>
                </c:pt>
                <c:pt idx="946">
                  <c:v>41764.386122685188</c:v>
                </c:pt>
                <c:pt idx="947">
                  <c:v>41765.396539351852</c:v>
                </c:pt>
                <c:pt idx="948">
                  <c:v>41766.424733796295</c:v>
                </c:pt>
                <c:pt idx="949">
                  <c:v>41767.414814814816</c:v>
                </c:pt>
                <c:pt idx="950">
                  <c:v>41768.422685185185</c:v>
                </c:pt>
                <c:pt idx="951">
                  <c:v>41771.3437037037</c:v>
                </c:pt>
                <c:pt idx="952">
                  <c:v>41772.337766203702</c:v>
                </c:pt>
                <c:pt idx="953">
                  <c:v>41773.36037037037</c:v>
                </c:pt>
                <c:pt idx="954">
                  <c:v>41774.37667824074</c:v>
                </c:pt>
                <c:pt idx="955">
                  <c:v>41775.365439814814</c:v>
                </c:pt>
                <c:pt idx="956">
                  <c:v>41778.354409722226</c:v>
                </c:pt>
                <c:pt idx="957">
                  <c:v>41779.371898148151</c:v>
                </c:pt>
                <c:pt idx="958">
                  <c:v>41780.47084490741</c:v>
                </c:pt>
                <c:pt idx="959">
                  <c:v>41781.419212962966</c:v>
                </c:pt>
                <c:pt idx="960">
                  <c:v>41782.345335648148</c:v>
                </c:pt>
                <c:pt idx="961">
                  <c:v>41786.408645833333</c:v>
                </c:pt>
                <c:pt idx="962">
                  <c:v>41787.405416666668</c:v>
                </c:pt>
                <c:pt idx="963">
                  <c:v>41788.411550925928</c:v>
                </c:pt>
                <c:pt idx="964">
                  <c:v>41789.308136574073</c:v>
                </c:pt>
                <c:pt idx="965">
                  <c:v>41792.610706018517</c:v>
                </c:pt>
                <c:pt idx="966">
                  <c:v>41793.323437500003</c:v>
                </c:pt>
                <c:pt idx="967">
                  <c:v>41794.454363425924</c:v>
                </c:pt>
                <c:pt idx="968">
                  <c:v>41795.466886574075</c:v>
                </c:pt>
                <c:pt idx="969">
                  <c:v>41796.381782407407</c:v>
                </c:pt>
                <c:pt idx="970">
                  <c:v>41800.417199074072</c:v>
                </c:pt>
                <c:pt idx="971">
                  <c:v>41801.333587962959</c:v>
                </c:pt>
                <c:pt idx="972">
                  <c:v>41802.333113425928</c:v>
                </c:pt>
                <c:pt idx="973">
                  <c:v>41803.568182870367</c:v>
                </c:pt>
                <c:pt idx="974">
                  <c:v>41806.401828703703</c:v>
                </c:pt>
                <c:pt idx="975">
                  <c:v>41807.363449074073</c:v>
                </c:pt>
                <c:pt idx="976">
                  <c:v>41808.397546296299</c:v>
                </c:pt>
                <c:pt idx="977">
                  <c:v>41809.333148148151</c:v>
                </c:pt>
                <c:pt idx="978">
                  <c:v>41810.492164351854</c:v>
                </c:pt>
                <c:pt idx="979">
                  <c:v>41813.455474537041</c:v>
                </c:pt>
                <c:pt idx="980">
                  <c:v>41814.444594907407</c:v>
                </c:pt>
                <c:pt idx="981">
                  <c:v>41816.333148148151</c:v>
                </c:pt>
                <c:pt idx="982">
                  <c:v>41817.334479166668</c:v>
                </c:pt>
                <c:pt idx="983">
                  <c:v>41821.425810185188</c:v>
                </c:pt>
                <c:pt idx="984">
                  <c:v>41822.477847222224</c:v>
                </c:pt>
                <c:pt idx="985">
                  <c:v>41823.357118055559</c:v>
                </c:pt>
                <c:pt idx="986">
                  <c:v>41828.438668981478</c:v>
                </c:pt>
                <c:pt idx="987">
                  <c:v>41829.569803240738</c:v>
                </c:pt>
                <c:pt idx="988">
                  <c:v>41830.412881944445</c:v>
                </c:pt>
                <c:pt idx="989">
                  <c:v>41835.64271990741</c:v>
                </c:pt>
                <c:pt idx="990">
                  <c:v>41836.354907407411</c:v>
                </c:pt>
                <c:pt idx="991">
                  <c:v>41841.50409722222</c:v>
                </c:pt>
                <c:pt idx="992">
                  <c:v>41842.639131944445</c:v>
                </c:pt>
                <c:pt idx="993">
                  <c:v>41843.446238425924</c:v>
                </c:pt>
                <c:pt idx="994">
                  <c:v>41844.446250000001</c:v>
                </c:pt>
                <c:pt idx="995">
                  <c:v>41845.400740740741</c:v>
                </c:pt>
                <c:pt idx="996">
                  <c:v>41848.385393518518</c:v>
                </c:pt>
                <c:pt idx="997">
                  <c:v>41849.523888888885</c:v>
                </c:pt>
                <c:pt idx="998">
                  <c:v>41850.409328703703</c:v>
                </c:pt>
                <c:pt idx="999">
                  <c:v>41851.574432870373</c:v>
                </c:pt>
                <c:pt idx="1000">
                  <c:v>41852.448622685188</c:v>
                </c:pt>
                <c:pt idx="1001">
                  <c:v>41855.403229166666</c:v>
                </c:pt>
                <c:pt idx="1002">
                  <c:v>41856.34302083333</c:v>
                </c:pt>
                <c:pt idx="1003">
                  <c:v>41857.377557870372</c:v>
                </c:pt>
                <c:pt idx="1004">
                  <c:v>41858.330821759257</c:v>
                </c:pt>
                <c:pt idx="1005">
                  <c:v>41859.423773148148</c:v>
                </c:pt>
                <c:pt idx="1006">
                  <c:v>41862.338263888887</c:v>
                </c:pt>
                <c:pt idx="1007">
                  <c:v>41864.443287037036</c:v>
                </c:pt>
                <c:pt idx="1008">
                  <c:v>41865.340868055559</c:v>
                </c:pt>
                <c:pt idx="1009">
                  <c:v>41866.65047453704</c:v>
                </c:pt>
                <c:pt idx="1010">
                  <c:v>41869.632615740738</c:v>
                </c:pt>
                <c:pt idx="1011">
                  <c:v>41870.355555555558</c:v>
                </c:pt>
                <c:pt idx="1012">
                  <c:v>41871.374814814815</c:v>
                </c:pt>
                <c:pt idx="1013">
                  <c:v>41872.51525462963</c:v>
                </c:pt>
                <c:pt idx="1014">
                  <c:v>41873.407916666663</c:v>
                </c:pt>
                <c:pt idx="1015">
                  <c:v>41876.416851851849</c:v>
                </c:pt>
                <c:pt idx="1016">
                  <c:v>41877.419027777774</c:v>
                </c:pt>
                <c:pt idx="1017">
                  <c:v>41878.355162037034</c:v>
                </c:pt>
                <c:pt idx="1018">
                  <c:v>41879.619525462964</c:v>
                </c:pt>
                <c:pt idx="1019">
                  <c:v>41880.494432870371</c:v>
                </c:pt>
                <c:pt idx="1020">
                  <c:v>41884.585173611114</c:v>
                </c:pt>
                <c:pt idx="1021">
                  <c:v>41885.415613425925</c:v>
                </c:pt>
                <c:pt idx="1022">
                  <c:v>41886.335231481484</c:v>
                </c:pt>
                <c:pt idx="1023">
                  <c:v>41887.553310185183</c:v>
                </c:pt>
                <c:pt idx="1024">
                  <c:v>41890.560115740744</c:v>
                </c:pt>
                <c:pt idx="1025">
                  <c:v>41891.455474537041</c:v>
                </c:pt>
                <c:pt idx="1026">
                  <c:v>41892.583321759259</c:v>
                </c:pt>
                <c:pt idx="1027">
                  <c:v>41893.358159722222</c:v>
                </c:pt>
                <c:pt idx="1028">
                  <c:v>41894.520300925928</c:v>
                </c:pt>
                <c:pt idx="1029">
                  <c:v>41897.480046296296</c:v>
                </c:pt>
                <c:pt idx="1030">
                  <c:v>41898.387025462966</c:v>
                </c:pt>
                <c:pt idx="1031">
                  <c:v>41899.570972222224</c:v>
                </c:pt>
                <c:pt idx="1032">
                  <c:v>41904.527245370373</c:v>
                </c:pt>
                <c:pt idx="1033">
                  <c:v>41905.512430555558</c:v>
                </c:pt>
                <c:pt idx="1034">
                  <c:v>41906.51630787037</c:v>
                </c:pt>
                <c:pt idx="1035">
                  <c:v>41907.32099537037</c:v>
                </c:pt>
                <c:pt idx="1036">
                  <c:v>41908.353171296294</c:v>
                </c:pt>
                <c:pt idx="1037">
                  <c:v>41911.381377314814</c:v>
                </c:pt>
                <c:pt idx="1038">
                  <c:v>41912.326458333337</c:v>
                </c:pt>
                <c:pt idx="1039">
                  <c:v>41913.402361111112</c:v>
                </c:pt>
                <c:pt idx="1040">
                  <c:v>41914.340439814812</c:v>
                </c:pt>
                <c:pt idx="1041">
                  <c:v>41915.373599537037</c:v>
                </c:pt>
                <c:pt idx="1042">
                  <c:v>41918.346180555556</c:v>
                </c:pt>
                <c:pt idx="1043">
                  <c:v>41919.456134259257</c:v>
                </c:pt>
                <c:pt idx="1044">
                  <c:v>41920.408043981479</c:v>
                </c:pt>
                <c:pt idx="1045">
                  <c:v>41921.370081018518</c:v>
                </c:pt>
                <c:pt idx="1046">
                  <c:v>41922.400092592594</c:v>
                </c:pt>
                <c:pt idx="1047">
                  <c:v>41925.393611111111</c:v>
                </c:pt>
                <c:pt idx="1048">
                  <c:v>41926.391782407409</c:v>
                </c:pt>
                <c:pt idx="1049">
                  <c:v>41927.334317129629</c:v>
                </c:pt>
                <c:pt idx="1050">
                  <c:v>41928.346331018518</c:v>
                </c:pt>
                <c:pt idx="1051">
                  <c:v>41933.551388888889</c:v>
                </c:pt>
                <c:pt idx="1052">
                  <c:v>41934.551759259259</c:v>
                </c:pt>
                <c:pt idx="1053">
                  <c:v>41935.423067129632</c:v>
                </c:pt>
                <c:pt idx="1054">
                  <c:v>41936.347395833334</c:v>
                </c:pt>
                <c:pt idx="1055">
                  <c:v>41939.409178240741</c:v>
                </c:pt>
                <c:pt idx="1056">
                  <c:v>41940.409178240741</c:v>
                </c:pt>
              </c:numCache>
            </c:numRef>
          </c:cat>
          <c:val>
            <c:numRef>
              <c:f>SPL!$H$1400:$H$2456</c:f>
              <c:numCache>
                <c:formatCode>"$"#,##0.000</c:formatCode>
                <c:ptCount val="1057"/>
                <c:pt idx="0">
                  <c:v>0.5</c:v>
                </c:pt>
                <c:pt idx="1">
                  <c:v>0.5</c:v>
                </c:pt>
                <c:pt idx="2">
                  <c:v>0.5</c:v>
                </c:pt>
                <c:pt idx="3">
                  <c:v>0.5</c:v>
                </c:pt>
                <c:pt idx="4">
                  <c:v>0.5</c:v>
                </c:pt>
                <c:pt idx="5">
                  <c:v>0.5</c:v>
                </c:pt>
                <c:pt idx="6">
                  <c:v>0.51</c:v>
                </c:pt>
                <c:pt idx="7">
                  <c:v>0.5</c:v>
                </c:pt>
                <c:pt idx="8">
                  <c:v>0.5</c:v>
                </c:pt>
                <c:pt idx="9">
                  <c:v>0.49</c:v>
                </c:pt>
                <c:pt idx="10">
                  <c:v>0.51</c:v>
                </c:pt>
                <c:pt idx="11">
                  <c:v>0.55000000000000004</c:v>
                </c:pt>
                <c:pt idx="12">
                  <c:v>0.54</c:v>
                </c:pt>
                <c:pt idx="13">
                  <c:v>0.54</c:v>
                </c:pt>
                <c:pt idx="14">
                  <c:v>0.54</c:v>
                </c:pt>
                <c:pt idx="15">
                  <c:v>0.53</c:v>
                </c:pt>
                <c:pt idx="16">
                  <c:v>0.52</c:v>
                </c:pt>
                <c:pt idx="17">
                  <c:v>0.53</c:v>
                </c:pt>
                <c:pt idx="18">
                  <c:v>0.53</c:v>
                </c:pt>
                <c:pt idx="19">
                  <c:v>0.52</c:v>
                </c:pt>
                <c:pt idx="20">
                  <c:v>0.53</c:v>
                </c:pt>
                <c:pt idx="21">
                  <c:v>0.52</c:v>
                </c:pt>
                <c:pt idx="22">
                  <c:v>0.52</c:v>
                </c:pt>
                <c:pt idx="23">
                  <c:v>0.52</c:v>
                </c:pt>
                <c:pt idx="24">
                  <c:v>0.53</c:v>
                </c:pt>
                <c:pt idx="25">
                  <c:v>0.53</c:v>
                </c:pt>
                <c:pt idx="26">
                  <c:v>0.53</c:v>
                </c:pt>
                <c:pt idx="27">
                  <c:v>0.52</c:v>
                </c:pt>
                <c:pt idx="28">
                  <c:v>0.52</c:v>
                </c:pt>
                <c:pt idx="29">
                  <c:v>0.51</c:v>
                </c:pt>
                <c:pt idx="30">
                  <c:v>0.52</c:v>
                </c:pt>
                <c:pt idx="31">
                  <c:v>0.51</c:v>
                </c:pt>
                <c:pt idx="32">
                  <c:v>0.52</c:v>
                </c:pt>
                <c:pt idx="33">
                  <c:v>0.51</c:v>
                </c:pt>
                <c:pt idx="34">
                  <c:v>0.5</c:v>
                </c:pt>
                <c:pt idx="35">
                  <c:v>0.51</c:v>
                </c:pt>
                <c:pt idx="36">
                  <c:v>0.51</c:v>
                </c:pt>
                <c:pt idx="37">
                  <c:v>0.5</c:v>
                </c:pt>
                <c:pt idx="38">
                  <c:v>0.5</c:v>
                </c:pt>
                <c:pt idx="39">
                  <c:v>0.49</c:v>
                </c:pt>
                <c:pt idx="40">
                  <c:v>0.5</c:v>
                </c:pt>
                <c:pt idx="41">
                  <c:v>0.49</c:v>
                </c:pt>
                <c:pt idx="42">
                  <c:v>0.48</c:v>
                </c:pt>
                <c:pt idx="43">
                  <c:v>0.49</c:v>
                </c:pt>
                <c:pt idx="44">
                  <c:v>0.5</c:v>
                </c:pt>
                <c:pt idx="45">
                  <c:v>0.49</c:v>
                </c:pt>
                <c:pt idx="46">
                  <c:v>0.52</c:v>
                </c:pt>
                <c:pt idx="47">
                  <c:v>0.56000000000000005</c:v>
                </c:pt>
                <c:pt idx="48">
                  <c:v>0.56000000000000005</c:v>
                </c:pt>
                <c:pt idx="49">
                  <c:v>0.56999999999999995</c:v>
                </c:pt>
                <c:pt idx="50">
                  <c:v>0.56000000000000005</c:v>
                </c:pt>
                <c:pt idx="51">
                  <c:v>0.56000000000000005</c:v>
                </c:pt>
                <c:pt idx="52">
                  <c:v>0.55000000000000004</c:v>
                </c:pt>
                <c:pt idx="53">
                  <c:v>0.54</c:v>
                </c:pt>
                <c:pt idx="54">
                  <c:v>0.54</c:v>
                </c:pt>
                <c:pt idx="55">
                  <c:v>0.54</c:v>
                </c:pt>
                <c:pt idx="56">
                  <c:v>0.55000000000000004</c:v>
                </c:pt>
                <c:pt idx="57">
                  <c:v>0.56000000000000005</c:v>
                </c:pt>
                <c:pt idx="58">
                  <c:v>0.56000000000000005</c:v>
                </c:pt>
                <c:pt idx="59">
                  <c:v>0.53</c:v>
                </c:pt>
                <c:pt idx="60">
                  <c:v>0.55000000000000004</c:v>
                </c:pt>
                <c:pt idx="61">
                  <c:v>0.56000000000000005</c:v>
                </c:pt>
                <c:pt idx="62">
                  <c:v>0.55000000000000004</c:v>
                </c:pt>
                <c:pt idx="63">
                  <c:v>0.56000000000000005</c:v>
                </c:pt>
                <c:pt idx="64">
                  <c:v>0.54</c:v>
                </c:pt>
                <c:pt idx="65">
                  <c:v>0.56000000000000005</c:v>
                </c:pt>
                <c:pt idx="66">
                  <c:v>0.55000000000000004</c:v>
                </c:pt>
                <c:pt idx="67">
                  <c:v>0.56000000000000005</c:v>
                </c:pt>
                <c:pt idx="68">
                  <c:v>0.55000000000000004</c:v>
                </c:pt>
                <c:pt idx="69">
                  <c:v>0.55000000000000004</c:v>
                </c:pt>
                <c:pt idx="70">
                  <c:v>0.55000000000000004</c:v>
                </c:pt>
                <c:pt idx="71">
                  <c:v>0.56000000000000005</c:v>
                </c:pt>
                <c:pt idx="72">
                  <c:v>0.56000000000000005</c:v>
                </c:pt>
                <c:pt idx="73">
                  <c:v>0.63</c:v>
                </c:pt>
                <c:pt idx="74">
                  <c:v>0.62</c:v>
                </c:pt>
                <c:pt idx="75">
                  <c:v>0.67</c:v>
                </c:pt>
                <c:pt idx="76">
                  <c:v>0.64</c:v>
                </c:pt>
                <c:pt idx="77">
                  <c:v>0.66</c:v>
                </c:pt>
                <c:pt idx="78">
                  <c:v>0.67</c:v>
                </c:pt>
                <c:pt idx="79">
                  <c:v>0.69</c:v>
                </c:pt>
                <c:pt idx="80">
                  <c:v>0.7</c:v>
                </c:pt>
                <c:pt idx="81">
                  <c:v>0.7</c:v>
                </c:pt>
                <c:pt idx="82">
                  <c:v>0.69</c:v>
                </c:pt>
                <c:pt idx="83">
                  <c:v>0.69</c:v>
                </c:pt>
                <c:pt idx="84">
                  <c:v>0.7</c:v>
                </c:pt>
                <c:pt idx="85">
                  <c:v>0.69</c:v>
                </c:pt>
                <c:pt idx="86">
                  <c:v>0.69</c:v>
                </c:pt>
                <c:pt idx="87">
                  <c:v>0.69</c:v>
                </c:pt>
                <c:pt idx="88">
                  <c:v>0.7</c:v>
                </c:pt>
                <c:pt idx="89">
                  <c:v>0.75</c:v>
                </c:pt>
                <c:pt idx="90">
                  <c:v>0.74</c:v>
                </c:pt>
                <c:pt idx="91">
                  <c:v>0.7</c:v>
                </c:pt>
                <c:pt idx="92">
                  <c:v>0.74</c:v>
                </c:pt>
                <c:pt idx="93">
                  <c:v>0.72</c:v>
                </c:pt>
                <c:pt idx="94">
                  <c:v>0.79</c:v>
                </c:pt>
                <c:pt idx="95">
                  <c:v>0.78</c:v>
                </c:pt>
                <c:pt idx="96">
                  <c:v>0.75</c:v>
                </c:pt>
                <c:pt idx="97">
                  <c:v>0.77</c:v>
                </c:pt>
                <c:pt idx="98">
                  <c:v>0.77</c:v>
                </c:pt>
                <c:pt idx="99">
                  <c:v>0.76</c:v>
                </c:pt>
                <c:pt idx="100">
                  <c:v>0.78</c:v>
                </c:pt>
                <c:pt idx="101">
                  <c:v>0.8</c:v>
                </c:pt>
                <c:pt idx="102">
                  <c:v>0.77</c:v>
                </c:pt>
                <c:pt idx="103">
                  <c:v>0.76</c:v>
                </c:pt>
                <c:pt idx="104">
                  <c:v>0.77</c:v>
                </c:pt>
                <c:pt idx="105">
                  <c:v>0.78</c:v>
                </c:pt>
                <c:pt idx="106">
                  <c:v>0.76</c:v>
                </c:pt>
                <c:pt idx="107">
                  <c:v>0.76</c:v>
                </c:pt>
                <c:pt idx="108">
                  <c:v>0.77</c:v>
                </c:pt>
                <c:pt idx="109">
                  <c:v>0.76</c:v>
                </c:pt>
                <c:pt idx="110">
                  <c:v>0.82</c:v>
                </c:pt>
                <c:pt idx="111">
                  <c:v>0.82</c:v>
                </c:pt>
                <c:pt idx="112">
                  <c:v>0.83</c:v>
                </c:pt>
                <c:pt idx="113">
                  <c:v>0.84</c:v>
                </c:pt>
                <c:pt idx="114">
                  <c:v>0.85</c:v>
                </c:pt>
                <c:pt idx="115">
                  <c:v>0.88</c:v>
                </c:pt>
                <c:pt idx="116">
                  <c:v>0.88</c:v>
                </c:pt>
                <c:pt idx="117">
                  <c:v>0.88</c:v>
                </c:pt>
                <c:pt idx="118">
                  <c:v>0.86</c:v>
                </c:pt>
                <c:pt idx="119">
                  <c:v>0.85</c:v>
                </c:pt>
                <c:pt idx="120">
                  <c:v>0.85</c:v>
                </c:pt>
                <c:pt idx="121">
                  <c:v>0.83</c:v>
                </c:pt>
                <c:pt idx="122">
                  <c:v>0.81</c:v>
                </c:pt>
                <c:pt idx="123">
                  <c:v>0.83</c:v>
                </c:pt>
                <c:pt idx="124">
                  <c:v>0.83</c:v>
                </c:pt>
                <c:pt idx="125">
                  <c:v>0.82</c:v>
                </c:pt>
                <c:pt idx="126">
                  <c:v>0.82</c:v>
                </c:pt>
                <c:pt idx="127">
                  <c:v>0.81</c:v>
                </c:pt>
                <c:pt idx="128">
                  <c:v>0.84</c:v>
                </c:pt>
                <c:pt idx="129">
                  <c:v>0.84</c:v>
                </c:pt>
                <c:pt idx="130">
                  <c:v>0.84</c:v>
                </c:pt>
                <c:pt idx="131">
                  <c:v>0.83</c:v>
                </c:pt>
                <c:pt idx="132">
                  <c:v>0.83</c:v>
                </c:pt>
                <c:pt idx="133">
                  <c:v>0.85</c:v>
                </c:pt>
                <c:pt idx="134">
                  <c:v>0.84</c:v>
                </c:pt>
                <c:pt idx="135">
                  <c:v>0.85</c:v>
                </c:pt>
                <c:pt idx="136">
                  <c:v>0.87</c:v>
                </c:pt>
                <c:pt idx="137">
                  <c:v>0.85</c:v>
                </c:pt>
                <c:pt idx="138">
                  <c:v>0.85</c:v>
                </c:pt>
                <c:pt idx="139">
                  <c:v>0.88</c:v>
                </c:pt>
                <c:pt idx="140">
                  <c:v>0.87</c:v>
                </c:pt>
                <c:pt idx="141">
                  <c:v>0.88</c:v>
                </c:pt>
                <c:pt idx="142">
                  <c:v>0.89</c:v>
                </c:pt>
                <c:pt idx="143">
                  <c:v>0.94</c:v>
                </c:pt>
                <c:pt idx="144">
                  <c:v>0.97</c:v>
                </c:pt>
                <c:pt idx="145">
                  <c:v>0.98</c:v>
                </c:pt>
                <c:pt idx="146">
                  <c:v>0.98</c:v>
                </c:pt>
                <c:pt idx="147">
                  <c:v>0.98</c:v>
                </c:pt>
                <c:pt idx="148">
                  <c:v>1</c:v>
                </c:pt>
                <c:pt idx="149">
                  <c:v>1</c:v>
                </c:pt>
                <c:pt idx="150">
                  <c:v>1.05</c:v>
                </c:pt>
                <c:pt idx="151">
                  <c:v>1.0900000000000001</c:v>
                </c:pt>
                <c:pt idx="152">
                  <c:v>1.1200000000000001</c:v>
                </c:pt>
                <c:pt idx="153">
                  <c:v>1.18</c:v>
                </c:pt>
                <c:pt idx="154">
                  <c:v>1.1000000000000001</c:v>
                </c:pt>
                <c:pt idx="155">
                  <c:v>1.1000000000000001</c:v>
                </c:pt>
                <c:pt idx="156">
                  <c:v>1.0900000000000001</c:v>
                </c:pt>
                <c:pt idx="157">
                  <c:v>1.05</c:v>
                </c:pt>
                <c:pt idx="158">
                  <c:v>1.01</c:v>
                </c:pt>
                <c:pt idx="159">
                  <c:v>1.03</c:v>
                </c:pt>
                <c:pt idx="160">
                  <c:v>1.06</c:v>
                </c:pt>
                <c:pt idx="161">
                  <c:v>1.03</c:v>
                </c:pt>
                <c:pt idx="162">
                  <c:v>1.04</c:v>
                </c:pt>
                <c:pt idx="163">
                  <c:v>1.0900000000000001</c:v>
                </c:pt>
                <c:pt idx="164">
                  <c:v>1.1299999999999999</c:v>
                </c:pt>
                <c:pt idx="165">
                  <c:v>1.1200000000000001</c:v>
                </c:pt>
                <c:pt idx="166">
                  <c:v>1.1200000000000001</c:v>
                </c:pt>
                <c:pt idx="167">
                  <c:v>1.1000000000000001</c:v>
                </c:pt>
                <c:pt idx="168">
                  <c:v>1.04</c:v>
                </c:pt>
                <c:pt idx="169">
                  <c:v>1.01</c:v>
                </c:pt>
                <c:pt idx="170">
                  <c:v>1.04</c:v>
                </c:pt>
                <c:pt idx="171">
                  <c:v>1.05</c:v>
                </c:pt>
                <c:pt idx="172">
                  <c:v>1</c:v>
                </c:pt>
                <c:pt idx="173">
                  <c:v>1.02</c:v>
                </c:pt>
                <c:pt idx="174">
                  <c:v>1</c:v>
                </c:pt>
                <c:pt idx="175">
                  <c:v>1.04</c:v>
                </c:pt>
                <c:pt idx="176">
                  <c:v>1.08</c:v>
                </c:pt>
                <c:pt idx="177">
                  <c:v>1.05</c:v>
                </c:pt>
                <c:pt idx="178">
                  <c:v>1.03</c:v>
                </c:pt>
                <c:pt idx="179">
                  <c:v>1.06</c:v>
                </c:pt>
                <c:pt idx="180">
                  <c:v>1.1299999999999999</c:v>
                </c:pt>
                <c:pt idx="181">
                  <c:v>1.1299999999999999</c:v>
                </c:pt>
                <c:pt idx="182">
                  <c:v>1.1299999999999999</c:v>
                </c:pt>
                <c:pt idx="183">
                  <c:v>1.17</c:v>
                </c:pt>
                <c:pt idx="184">
                  <c:v>1.24</c:v>
                </c:pt>
                <c:pt idx="185">
                  <c:v>1.36</c:v>
                </c:pt>
                <c:pt idx="186">
                  <c:v>1.42</c:v>
                </c:pt>
                <c:pt idx="187">
                  <c:v>1.36</c:v>
                </c:pt>
                <c:pt idx="188">
                  <c:v>1.34</c:v>
                </c:pt>
                <c:pt idx="189">
                  <c:v>1.4</c:v>
                </c:pt>
                <c:pt idx="190">
                  <c:v>1.36</c:v>
                </c:pt>
                <c:pt idx="191">
                  <c:v>1.38</c:v>
                </c:pt>
                <c:pt idx="192">
                  <c:v>1.34</c:v>
                </c:pt>
                <c:pt idx="193">
                  <c:v>1.33</c:v>
                </c:pt>
                <c:pt idx="194">
                  <c:v>1.33</c:v>
                </c:pt>
                <c:pt idx="195">
                  <c:v>1.29</c:v>
                </c:pt>
                <c:pt idx="196">
                  <c:v>1.36</c:v>
                </c:pt>
                <c:pt idx="197">
                  <c:v>1.32</c:v>
                </c:pt>
                <c:pt idx="198">
                  <c:v>1.31</c:v>
                </c:pt>
                <c:pt idx="199">
                  <c:v>1.33</c:v>
                </c:pt>
                <c:pt idx="200">
                  <c:v>1.3</c:v>
                </c:pt>
                <c:pt idx="201">
                  <c:v>1.32</c:v>
                </c:pt>
                <c:pt idx="202">
                  <c:v>1.26</c:v>
                </c:pt>
                <c:pt idx="203">
                  <c:v>1.23</c:v>
                </c:pt>
                <c:pt idx="204">
                  <c:v>1.26</c:v>
                </c:pt>
                <c:pt idx="205">
                  <c:v>1.3</c:v>
                </c:pt>
                <c:pt idx="206">
                  <c:v>1.29</c:v>
                </c:pt>
                <c:pt idx="207">
                  <c:v>1.28</c:v>
                </c:pt>
                <c:pt idx="208">
                  <c:v>1.34</c:v>
                </c:pt>
                <c:pt idx="209">
                  <c:v>1.41</c:v>
                </c:pt>
                <c:pt idx="210">
                  <c:v>1.38</c:v>
                </c:pt>
                <c:pt idx="211">
                  <c:v>1.34</c:v>
                </c:pt>
                <c:pt idx="212">
                  <c:v>1.29</c:v>
                </c:pt>
                <c:pt idx="213">
                  <c:v>1.27</c:v>
                </c:pt>
                <c:pt idx="214">
                  <c:v>1.28</c:v>
                </c:pt>
                <c:pt idx="215">
                  <c:v>1.3</c:v>
                </c:pt>
                <c:pt idx="216">
                  <c:v>1.33</c:v>
                </c:pt>
                <c:pt idx="217">
                  <c:v>1.36</c:v>
                </c:pt>
                <c:pt idx="218">
                  <c:v>1.49</c:v>
                </c:pt>
                <c:pt idx="219">
                  <c:v>1.47</c:v>
                </c:pt>
                <c:pt idx="220">
                  <c:v>1.44</c:v>
                </c:pt>
                <c:pt idx="221">
                  <c:v>1.56</c:v>
                </c:pt>
                <c:pt idx="222">
                  <c:v>1.62</c:v>
                </c:pt>
                <c:pt idx="223">
                  <c:v>1.57</c:v>
                </c:pt>
                <c:pt idx="224">
                  <c:v>1.58</c:v>
                </c:pt>
                <c:pt idx="225">
                  <c:v>1.55</c:v>
                </c:pt>
                <c:pt idx="226">
                  <c:v>1.49</c:v>
                </c:pt>
                <c:pt idx="227">
                  <c:v>1.5</c:v>
                </c:pt>
                <c:pt idx="228">
                  <c:v>1.46</c:v>
                </c:pt>
                <c:pt idx="229">
                  <c:v>1.43</c:v>
                </c:pt>
                <c:pt idx="230">
                  <c:v>1.48</c:v>
                </c:pt>
                <c:pt idx="231">
                  <c:v>1.47</c:v>
                </c:pt>
                <c:pt idx="232">
                  <c:v>1.43</c:v>
                </c:pt>
                <c:pt idx="233">
                  <c:v>1.43</c:v>
                </c:pt>
                <c:pt idx="234">
                  <c:v>1.38</c:v>
                </c:pt>
                <c:pt idx="235">
                  <c:v>1.29</c:v>
                </c:pt>
                <c:pt idx="236">
                  <c:v>1.3</c:v>
                </c:pt>
                <c:pt idx="237">
                  <c:v>1.23</c:v>
                </c:pt>
                <c:pt idx="238">
                  <c:v>1.21</c:v>
                </c:pt>
                <c:pt idx="239">
                  <c:v>1.24</c:v>
                </c:pt>
                <c:pt idx="240">
                  <c:v>1.25</c:v>
                </c:pt>
                <c:pt idx="241">
                  <c:v>1.28</c:v>
                </c:pt>
                <c:pt idx="242">
                  <c:v>1.29</c:v>
                </c:pt>
                <c:pt idx="243">
                  <c:v>1.28</c:v>
                </c:pt>
                <c:pt idx="244">
                  <c:v>1.42</c:v>
                </c:pt>
                <c:pt idx="245">
                  <c:v>1.5</c:v>
                </c:pt>
                <c:pt idx="246">
                  <c:v>1.47</c:v>
                </c:pt>
                <c:pt idx="247">
                  <c:v>1.51</c:v>
                </c:pt>
                <c:pt idx="248">
                  <c:v>1.5</c:v>
                </c:pt>
                <c:pt idx="249">
                  <c:v>1.54</c:v>
                </c:pt>
                <c:pt idx="250">
                  <c:v>1.59</c:v>
                </c:pt>
                <c:pt idx="251">
                  <c:v>1.61</c:v>
                </c:pt>
                <c:pt idx="252">
                  <c:v>1.65</c:v>
                </c:pt>
                <c:pt idx="253">
                  <c:v>1.66</c:v>
                </c:pt>
                <c:pt idx="254">
                  <c:v>1.65</c:v>
                </c:pt>
                <c:pt idx="255">
                  <c:v>1.55</c:v>
                </c:pt>
                <c:pt idx="256">
                  <c:v>1.54</c:v>
                </c:pt>
                <c:pt idx="257">
                  <c:v>1.57</c:v>
                </c:pt>
                <c:pt idx="258">
                  <c:v>1.55</c:v>
                </c:pt>
                <c:pt idx="259">
                  <c:v>1.6</c:v>
                </c:pt>
                <c:pt idx="260">
                  <c:v>1.59</c:v>
                </c:pt>
                <c:pt idx="261">
                  <c:v>1.61</c:v>
                </c:pt>
                <c:pt idx="262">
                  <c:v>1.58</c:v>
                </c:pt>
                <c:pt idx="263">
                  <c:v>1.56</c:v>
                </c:pt>
                <c:pt idx="264">
                  <c:v>1.58</c:v>
                </c:pt>
                <c:pt idx="265">
                  <c:v>1.54</c:v>
                </c:pt>
                <c:pt idx="266">
                  <c:v>1.5449999999999999</c:v>
                </c:pt>
                <c:pt idx="267">
                  <c:v>1.57</c:v>
                </c:pt>
                <c:pt idx="268">
                  <c:v>1.57</c:v>
                </c:pt>
                <c:pt idx="269">
                  <c:v>1.54</c:v>
                </c:pt>
                <c:pt idx="270">
                  <c:v>1.45</c:v>
                </c:pt>
                <c:pt idx="271">
                  <c:v>1.385</c:v>
                </c:pt>
                <c:pt idx="272">
                  <c:v>1.2350000000000001</c:v>
                </c:pt>
                <c:pt idx="273">
                  <c:v>1.26</c:v>
                </c:pt>
                <c:pt idx="274">
                  <c:v>1.2849999999999999</c:v>
                </c:pt>
                <c:pt idx="275">
                  <c:v>1.28</c:v>
                </c:pt>
                <c:pt idx="276">
                  <c:v>1.335</c:v>
                </c:pt>
                <c:pt idx="277">
                  <c:v>1.38</c:v>
                </c:pt>
                <c:pt idx="278">
                  <c:v>1.335</c:v>
                </c:pt>
                <c:pt idx="279">
                  <c:v>1.33</c:v>
                </c:pt>
                <c:pt idx="280">
                  <c:v>1.1499999999999999</c:v>
                </c:pt>
                <c:pt idx="281">
                  <c:v>1.095</c:v>
                </c:pt>
                <c:pt idx="282">
                  <c:v>1.0249999999999999</c:v>
                </c:pt>
                <c:pt idx="283">
                  <c:v>1.075</c:v>
                </c:pt>
                <c:pt idx="284">
                  <c:v>1.075</c:v>
                </c:pt>
                <c:pt idx="285">
                  <c:v>1.05</c:v>
                </c:pt>
                <c:pt idx="286">
                  <c:v>1.075</c:v>
                </c:pt>
                <c:pt idx="287">
                  <c:v>1.1000000000000001</c:v>
                </c:pt>
                <c:pt idx="288">
                  <c:v>1.1499999999999999</c:v>
                </c:pt>
                <c:pt idx="289">
                  <c:v>1.18</c:v>
                </c:pt>
                <c:pt idx="290">
                  <c:v>1.2250000000000001</c:v>
                </c:pt>
                <c:pt idx="291">
                  <c:v>1.26</c:v>
                </c:pt>
                <c:pt idx="292">
                  <c:v>1.1850000000000001</c:v>
                </c:pt>
                <c:pt idx="293">
                  <c:v>1.165</c:v>
                </c:pt>
                <c:pt idx="294">
                  <c:v>1.2</c:v>
                </c:pt>
                <c:pt idx="295">
                  <c:v>1.175</c:v>
                </c:pt>
                <c:pt idx="296">
                  <c:v>1.17</c:v>
                </c:pt>
                <c:pt idx="297">
                  <c:v>1.1299999999999999</c:v>
                </c:pt>
                <c:pt idx="298">
                  <c:v>1.18</c:v>
                </c:pt>
                <c:pt idx="299">
                  <c:v>1.17</c:v>
                </c:pt>
                <c:pt idx="300">
                  <c:v>1.165</c:v>
                </c:pt>
                <c:pt idx="301">
                  <c:v>1.2450000000000001</c:v>
                </c:pt>
                <c:pt idx="302">
                  <c:v>1.2150000000000001</c:v>
                </c:pt>
                <c:pt idx="303">
                  <c:v>1.2</c:v>
                </c:pt>
                <c:pt idx="304">
                  <c:v>1.1950000000000001</c:v>
                </c:pt>
                <c:pt idx="305">
                  <c:v>1.1399999999999999</c:v>
                </c:pt>
                <c:pt idx="306">
                  <c:v>1.105</c:v>
                </c:pt>
                <c:pt idx="307">
                  <c:v>1.0900000000000001</c:v>
                </c:pt>
                <c:pt idx="308">
                  <c:v>1.085</c:v>
                </c:pt>
                <c:pt idx="309">
                  <c:v>1.06</c:v>
                </c:pt>
                <c:pt idx="310">
                  <c:v>1.06</c:v>
                </c:pt>
                <c:pt idx="311">
                  <c:v>1.07</c:v>
                </c:pt>
                <c:pt idx="312">
                  <c:v>1.03</c:v>
                </c:pt>
                <c:pt idx="313">
                  <c:v>1</c:v>
                </c:pt>
                <c:pt idx="314">
                  <c:v>0.96</c:v>
                </c:pt>
                <c:pt idx="315">
                  <c:v>0.96499999999999997</c:v>
                </c:pt>
                <c:pt idx="316">
                  <c:v>0.97</c:v>
                </c:pt>
                <c:pt idx="317">
                  <c:v>0.99</c:v>
                </c:pt>
                <c:pt idx="318">
                  <c:v>1.02</c:v>
                </c:pt>
                <c:pt idx="319">
                  <c:v>1</c:v>
                </c:pt>
                <c:pt idx="320">
                  <c:v>1.0149999999999999</c:v>
                </c:pt>
                <c:pt idx="321">
                  <c:v>1.01</c:v>
                </c:pt>
                <c:pt idx="322">
                  <c:v>1.02</c:v>
                </c:pt>
                <c:pt idx="323">
                  <c:v>0.99</c:v>
                </c:pt>
                <c:pt idx="324">
                  <c:v>1.04</c:v>
                </c:pt>
                <c:pt idx="325">
                  <c:v>1.05</c:v>
                </c:pt>
                <c:pt idx="326">
                  <c:v>1</c:v>
                </c:pt>
                <c:pt idx="327">
                  <c:v>1.0349999999999999</c:v>
                </c:pt>
                <c:pt idx="328">
                  <c:v>1.08</c:v>
                </c:pt>
                <c:pt idx="329">
                  <c:v>1.075</c:v>
                </c:pt>
                <c:pt idx="330">
                  <c:v>1.1499999999999999</c:v>
                </c:pt>
                <c:pt idx="331">
                  <c:v>1.165</c:v>
                </c:pt>
                <c:pt idx="332">
                  <c:v>1.1200000000000001</c:v>
                </c:pt>
                <c:pt idx="333">
                  <c:v>1.115</c:v>
                </c:pt>
                <c:pt idx="334">
                  <c:v>1.0549999999999999</c:v>
                </c:pt>
                <c:pt idx="335">
                  <c:v>1.05</c:v>
                </c:pt>
                <c:pt idx="336">
                  <c:v>1.0449999999999999</c:v>
                </c:pt>
                <c:pt idx="337">
                  <c:v>1.0549999999999999</c:v>
                </c:pt>
                <c:pt idx="338">
                  <c:v>1.135</c:v>
                </c:pt>
                <c:pt idx="339">
                  <c:v>1.1200000000000001</c:v>
                </c:pt>
                <c:pt idx="340">
                  <c:v>1.08</c:v>
                </c:pt>
                <c:pt idx="341">
                  <c:v>1.075</c:v>
                </c:pt>
                <c:pt idx="342">
                  <c:v>1.075</c:v>
                </c:pt>
                <c:pt idx="343">
                  <c:v>1.095</c:v>
                </c:pt>
                <c:pt idx="344">
                  <c:v>1.115</c:v>
                </c:pt>
                <c:pt idx="345">
                  <c:v>1.1299999999999999</c:v>
                </c:pt>
                <c:pt idx="346">
                  <c:v>1.1499999999999999</c:v>
                </c:pt>
                <c:pt idx="347">
                  <c:v>1.145</c:v>
                </c:pt>
                <c:pt idx="348">
                  <c:v>1.1399999999999999</c:v>
                </c:pt>
                <c:pt idx="349">
                  <c:v>1.0900000000000001</c:v>
                </c:pt>
                <c:pt idx="350">
                  <c:v>1.08</c:v>
                </c:pt>
                <c:pt idx="351">
                  <c:v>1.1000000000000001</c:v>
                </c:pt>
                <c:pt idx="352">
                  <c:v>1.1299999999999999</c:v>
                </c:pt>
                <c:pt idx="353">
                  <c:v>1.145</c:v>
                </c:pt>
                <c:pt idx="354">
                  <c:v>1.19</c:v>
                </c:pt>
                <c:pt idx="355">
                  <c:v>1.21</c:v>
                </c:pt>
                <c:pt idx="356">
                  <c:v>1.19</c:v>
                </c:pt>
                <c:pt idx="357">
                  <c:v>1.19</c:v>
                </c:pt>
                <c:pt idx="358">
                  <c:v>1.19</c:v>
                </c:pt>
                <c:pt idx="359">
                  <c:v>1.22</c:v>
                </c:pt>
                <c:pt idx="360">
                  <c:v>1.2549999999999999</c:v>
                </c:pt>
                <c:pt idx="361">
                  <c:v>1.21</c:v>
                </c:pt>
                <c:pt idx="362">
                  <c:v>1.2250000000000001</c:v>
                </c:pt>
                <c:pt idx="363">
                  <c:v>1.2050000000000001</c:v>
                </c:pt>
                <c:pt idx="364">
                  <c:v>1.24</c:v>
                </c:pt>
                <c:pt idx="365">
                  <c:v>1.18</c:v>
                </c:pt>
                <c:pt idx="366">
                  <c:v>1.18</c:v>
                </c:pt>
                <c:pt idx="367">
                  <c:v>1.2050000000000001</c:v>
                </c:pt>
                <c:pt idx="368">
                  <c:v>1.19</c:v>
                </c:pt>
                <c:pt idx="369">
                  <c:v>1.18</c:v>
                </c:pt>
                <c:pt idx="370">
                  <c:v>1.175</c:v>
                </c:pt>
                <c:pt idx="371">
                  <c:v>1.1599999999999999</c:v>
                </c:pt>
                <c:pt idx="372">
                  <c:v>1.1399999999999999</c:v>
                </c:pt>
                <c:pt idx="373">
                  <c:v>1.175</c:v>
                </c:pt>
                <c:pt idx="374">
                  <c:v>1.17</c:v>
                </c:pt>
                <c:pt idx="375">
                  <c:v>1.18</c:v>
                </c:pt>
                <c:pt idx="376">
                  <c:v>1.155</c:v>
                </c:pt>
                <c:pt idx="377">
                  <c:v>1.175</c:v>
                </c:pt>
                <c:pt idx="378">
                  <c:v>1.1950000000000001</c:v>
                </c:pt>
                <c:pt idx="379">
                  <c:v>1.21</c:v>
                </c:pt>
                <c:pt idx="380">
                  <c:v>1.27</c:v>
                </c:pt>
                <c:pt idx="381">
                  <c:v>1.2849999999999999</c:v>
                </c:pt>
                <c:pt idx="382">
                  <c:v>1.2649999999999999</c:v>
                </c:pt>
                <c:pt idx="383">
                  <c:v>1.32</c:v>
                </c:pt>
                <c:pt idx="384">
                  <c:v>1.2849999999999999</c:v>
                </c:pt>
                <c:pt idx="385">
                  <c:v>1.25</c:v>
                </c:pt>
                <c:pt idx="386">
                  <c:v>1.26</c:v>
                </c:pt>
                <c:pt idx="387">
                  <c:v>1.25</c:v>
                </c:pt>
                <c:pt idx="388">
                  <c:v>1.25</c:v>
                </c:pt>
                <c:pt idx="389">
                  <c:v>1.2250000000000001</c:v>
                </c:pt>
                <c:pt idx="390">
                  <c:v>1.2050000000000001</c:v>
                </c:pt>
                <c:pt idx="391">
                  <c:v>1.19</c:v>
                </c:pt>
                <c:pt idx="392">
                  <c:v>1.21</c:v>
                </c:pt>
                <c:pt idx="393">
                  <c:v>1.36</c:v>
                </c:pt>
                <c:pt idx="394">
                  <c:v>1.39</c:v>
                </c:pt>
                <c:pt idx="395">
                  <c:v>1.35</c:v>
                </c:pt>
                <c:pt idx="396">
                  <c:v>1.345</c:v>
                </c:pt>
                <c:pt idx="397">
                  <c:v>1.35</c:v>
                </c:pt>
                <c:pt idx="398">
                  <c:v>1.365</c:v>
                </c:pt>
                <c:pt idx="399">
                  <c:v>1.37</c:v>
                </c:pt>
                <c:pt idx="400">
                  <c:v>1.37</c:v>
                </c:pt>
                <c:pt idx="401">
                  <c:v>1.46</c:v>
                </c:pt>
                <c:pt idx="402">
                  <c:v>1.43</c:v>
                </c:pt>
                <c:pt idx="403">
                  <c:v>1.44</c:v>
                </c:pt>
                <c:pt idx="404">
                  <c:v>1.45</c:v>
                </c:pt>
                <c:pt idx="405">
                  <c:v>1.39</c:v>
                </c:pt>
                <c:pt idx="406">
                  <c:v>1.44</c:v>
                </c:pt>
                <c:pt idx="407">
                  <c:v>1.43</c:v>
                </c:pt>
                <c:pt idx="408">
                  <c:v>1.4350000000000001</c:v>
                </c:pt>
                <c:pt idx="409">
                  <c:v>1.4350000000000001</c:v>
                </c:pt>
                <c:pt idx="410">
                  <c:v>1.38</c:v>
                </c:pt>
                <c:pt idx="411">
                  <c:v>1.41</c:v>
                </c:pt>
                <c:pt idx="412">
                  <c:v>1.42</c:v>
                </c:pt>
                <c:pt idx="413">
                  <c:v>1.41</c:v>
                </c:pt>
                <c:pt idx="414">
                  <c:v>1.4</c:v>
                </c:pt>
                <c:pt idx="415">
                  <c:v>1.4</c:v>
                </c:pt>
                <c:pt idx="416">
                  <c:v>1.4</c:v>
                </c:pt>
                <c:pt idx="417">
                  <c:v>1.39</c:v>
                </c:pt>
                <c:pt idx="418">
                  <c:v>1.415</c:v>
                </c:pt>
                <c:pt idx="419">
                  <c:v>1.4450000000000001</c:v>
                </c:pt>
                <c:pt idx="420">
                  <c:v>1.5049999999999999</c:v>
                </c:pt>
                <c:pt idx="421">
                  <c:v>1.57</c:v>
                </c:pt>
                <c:pt idx="422">
                  <c:v>1.59</c:v>
                </c:pt>
                <c:pt idx="423">
                  <c:v>1.575</c:v>
                </c:pt>
                <c:pt idx="424">
                  <c:v>1.57</c:v>
                </c:pt>
                <c:pt idx="425">
                  <c:v>1.615</c:v>
                </c:pt>
                <c:pt idx="426">
                  <c:v>1.63</c:v>
                </c:pt>
                <c:pt idx="427">
                  <c:v>1.61</c:v>
                </c:pt>
                <c:pt idx="428">
                  <c:v>1.64</c:v>
                </c:pt>
                <c:pt idx="429">
                  <c:v>1.6</c:v>
                </c:pt>
                <c:pt idx="430">
                  <c:v>1.6</c:v>
                </c:pt>
                <c:pt idx="431">
                  <c:v>1.61</c:v>
                </c:pt>
                <c:pt idx="432">
                  <c:v>1.615</c:v>
                </c:pt>
                <c:pt idx="433">
                  <c:v>1.71</c:v>
                </c:pt>
                <c:pt idx="434">
                  <c:v>1.75</c:v>
                </c:pt>
                <c:pt idx="435">
                  <c:v>1.72</c:v>
                </c:pt>
                <c:pt idx="436">
                  <c:v>1.71</c:v>
                </c:pt>
                <c:pt idx="437">
                  <c:v>1.6950000000000001</c:v>
                </c:pt>
                <c:pt idx="438">
                  <c:v>1.675</c:v>
                </c:pt>
                <c:pt idx="439">
                  <c:v>1.63</c:v>
                </c:pt>
                <c:pt idx="440">
                  <c:v>1.625</c:v>
                </c:pt>
                <c:pt idx="441">
                  <c:v>1.615</c:v>
                </c:pt>
                <c:pt idx="442">
                  <c:v>1.7</c:v>
                </c:pt>
                <c:pt idx="443">
                  <c:v>1.71</c:v>
                </c:pt>
                <c:pt idx="444">
                  <c:v>1.7</c:v>
                </c:pt>
                <c:pt idx="445">
                  <c:v>1.68</c:v>
                </c:pt>
                <c:pt idx="446">
                  <c:v>1.675</c:v>
                </c:pt>
                <c:pt idx="447">
                  <c:v>1.7050000000000001</c:v>
                </c:pt>
                <c:pt idx="448">
                  <c:v>1.7</c:v>
                </c:pt>
                <c:pt idx="449">
                  <c:v>1.82</c:v>
                </c:pt>
                <c:pt idx="450">
                  <c:v>1.8</c:v>
                </c:pt>
                <c:pt idx="451">
                  <c:v>1.8</c:v>
                </c:pt>
                <c:pt idx="452">
                  <c:v>1.81</c:v>
                </c:pt>
                <c:pt idx="453">
                  <c:v>1.855</c:v>
                </c:pt>
                <c:pt idx="454">
                  <c:v>1.835</c:v>
                </c:pt>
                <c:pt idx="455">
                  <c:v>1.845</c:v>
                </c:pt>
                <c:pt idx="456">
                  <c:v>1.8149999999999999</c:v>
                </c:pt>
                <c:pt idx="457">
                  <c:v>1.8</c:v>
                </c:pt>
                <c:pt idx="458">
                  <c:v>1.76</c:v>
                </c:pt>
                <c:pt idx="459">
                  <c:v>1.8049999999999999</c:v>
                </c:pt>
                <c:pt idx="460">
                  <c:v>1.78</c:v>
                </c:pt>
                <c:pt idx="461">
                  <c:v>1.79</c:v>
                </c:pt>
                <c:pt idx="462">
                  <c:v>1.8</c:v>
                </c:pt>
                <c:pt idx="463">
                  <c:v>1.7849999999999999</c:v>
                </c:pt>
                <c:pt idx="464">
                  <c:v>1.71</c:v>
                </c:pt>
                <c:pt idx="465">
                  <c:v>1.7350000000000001</c:v>
                </c:pt>
                <c:pt idx="466">
                  <c:v>1.7</c:v>
                </c:pt>
                <c:pt idx="467">
                  <c:v>1.665</c:v>
                </c:pt>
                <c:pt idx="468">
                  <c:v>1.56</c:v>
                </c:pt>
                <c:pt idx="469">
                  <c:v>1.595</c:v>
                </c:pt>
                <c:pt idx="470">
                  <c:v>1.58</c:v>
                </c:pt>
                <c:pt idx="471">
                  <c:v>1.5649999999999999</c:v>
                </c:pt>
                <c:pt idx="472">
                  <c:v>1.595</c:v>
                </c:pt>
                <c:pt idx="473">
                  <c:v>1.6</c:v>
                </c:pt>
                <c:pt idx="474">
                  <c:v>1.585</c:v>
                </c:pt>
                <c:pt idx="475">
                  <c:v>1.58</c:v>
                </c:pt>
                <c:pt idx="476">
                  <c:v>1.585</c:v>
                </c:pt>
                <c:pt idx="477">
                  <c:v>1.45</c:v>
                </c:pt>
                <c:pt idx="478">
                  <c:v>1.37</c:v>
                </c:pt>
                <c:pt idx="479">
                  <c:v>1.36</c:v>
                </c:pt>
                <c:pt idx="480">
                  <c:v>1.41</c:v>
                </c:pt>
                <c:pt idx="481">
                  <c:v>1.47</c:v>
                </c:pt>
                <c:pt idx="482">
                  <c:v>1.43</c:v>
                </c:pt>
                <c:pt idx="483">
                  <c:v>1.4</c:v>
                </c:pt>
                <c:pt idx="484">
                  <c:v>1.4350000000000001</c:v>
                </c:pt>
                <c:pt idx="485">
                  <c:v>1.38</c:v>
                </c:pt>
                <c:pt idx="486">
                  <c:v>1.335</c:v>
                </c:pt>
                <c:pt idx="487">
                  <c:v>1.385</c:v>
                </c:pt>
                <c:pt idx="488">
                  <c:v>1.33</c:v>
                </c:pt>
                <c:pt idx="489">
                  <c:v>1.325</c:v>
                </c:pt>
                <c:pt idx="490">
                  <c:v>1.31</c:v>
                </c:pt>
                <c:pt idx="491">
                  <c:v>1.29</c:v>
                </c:pt>
                <c:pt idx="492">
                  <c:v>1.3149999999999999</c:v>
                </c:pt>
                <c:pt idx="493">
                  <c:v>1.27</c:v>
                </c:pt>
                <c:pt idx="494">
                  <c:v>1.33</c:v>
                </c:pt>
                <c:pt idx="495">
                  <c:v>1.38</c:v>
                </c:pt>
                <c:pt idx="496">
                  <c:v>1.37</c:v>
                </c:pt>
                <c:pt idx="497">
                  <c:v>1.395</c:v>
                </c:pt>
                <c:pt idx="498">
                  <c:v>1.4</c:v>
                </c:pt>
                <c:pt idx="499">
                  <c:v>1.49</c:v>
                </c:pt>
                <c:pt idx="500">
                  <c:v>1.5049999999999999</c:v>
                </c:pt>
                <c:pt idx="501">
                  <c:v>1.5049999999999999</c:v>
                </c:pt>
                <c:pt idx="502">
                  <c:v>1.47</c:v>
                </c:pt>
                <c:pt idx="503">
                  <c:v>1.47</c:v>
                </c:pt>
                <c:pt idx="504">
                  <c:v>1.44</c:v>
                </c:pt>
                <c:pt idx="505">
                  <c:v>1.46</c:v>
                </c:pt>
                <c:pt idx="506">
                  <c:v>1.46</c:v>
                </c:pt>
                <c:pt idx="507">
                  <c:v>1.49</c:v>
                </c:pt>
                <c:pt idx="508">
                  <c:v>1.45</c:v>
                </c:pt>
                <c:pt idx="509">
                  <c:v>1.46</c:v>
                </c:pt>
                <c:pt idx="510">
                  <c:v>1.47</c:v>
                </c:pt>
                <c:pt idx="511">
                  <c:v>1.45</c:v>
                </c:pt>
                <c:pt idx="512">
                  <c:v>1.425</c:v>
                </c:pt>
                <c:pt idx="513">
                  <c:v>1.4450000000000001</c:v>
                </c:pt>
                <c:pt idx="514">
                  <c:v>1.4</c:v>
                </c:pt>
                <c:pt idx="515">
                  <c:v>1.39</c:v>
                </c:pt>
                <c:pt idx="516">
                  <c:v>1.42</c:v>
                </c:pt>
                <c:pt idx="517">
                  <c:v>1.4450000000000001</c:v>
                </c:pt>
                <c:pt idx="518">
                  <c:v>1.4650000000000001</c:v>
                </c:pt>
                <c:pt idx="519">
                  <c:v>1.44</c:v>
                </c:pt>
                <c:pt idx="520">
                  <c:v>1.425</c:v>
                </c:pt>
                <c:pt idx="521">
                  <c:v>1.4350000000000001</c:v>
                </c:pt>
                <c:pt idx="522">
                  <c:v>1.43</c:v>
                </c:pt>
                <c:pt idx="523">
                  <c:v>1.4750000000000001</c:v>
                </c:pt>
                <c:pt idx="524">
                  <c:v>1.48</c:v>
                </c:pt>
                <c:pt idx="525">
                  <c:v>1.44</c:v>
                </c:pt>
                <c:pt idx="526">
                  <c:v>1.46</c:v>
                </c:pt>
                <c:pt idx="527">
                  <c:v>1.5</c:v>
                </c:pt>
                <c:pt idx="528">
                  <c:v>1.48</c:v>
                </c:pt>
                <c:pt idx="529">
                  <c:v>1.4850000000000001</c:v>
                </c:pt>
                <c:pt idx="530">
                  <c:v>1.5049999999999999</c:v>
                </c:pt>
                <c:pt idx="531">
                  <c:v>1.575</c:v>
                </c:pt>
                <c:pt idx="532">
                  <c:v>1.56</c:v>
                </c:pt>
                <c:pt idx="533">
                  <c:v>1.585</c:v>
                </c:pt>
                <c:pt idx="534">
                  <c:v>1.5449999999999999</c:v>
                </c:pt>
                <c:pt idx="535">
                  <c:v>1.55</c:v>
                </c:pt>
                <c:pt idx="536">
                  <c:v>1.49</c:v>
                </c:pt>
                <c:pt idx="537">
                  <c:v>1.49</c:v>
                </c:pt>
                <c:pt idx="538">
                  <c:v>1.5</c:v>
                </c:pt>
                <c:pt idx="539">
                  <c:v>1.49</c:v>
                </c:pt>
                <c:pt idx="540">
                  <c:v>1.49</c:v>
                </c:pt>
                <c:pt idx="541">
                  <c:v>1.43</c:v>
                </c:pt>
                <c:pt idx="542">
                  <c:v>1.46</c:v>
                </c:pt>
                <c:pt idx="543">
                  <c:v>1.45</c:v>
                </c:pt>
                <c:pt idx="544">
                  <c:v>1.425</c:v>
                </c:pt>
                <c:pt idx="545">
                  <c:v>1.53</c:v>
                </c:pt>
                <c:pt idx="546">
                  <c:v>1.55</c:v>
                </c:pt>
                <c:pt idx="547">
                  <c:v>1.58</c:v>
                </c:pt>
                <c:pt idx="548">
                  <c:v>1.5549999999999999</c:v>
                </c:pt>
                <c:pt idx="549">
                  <c:v>1.55</c:v>
                </c:pt>
                <c:pt idx="550">
                  <c:v>1.55</c:v>
                </c:pt>
                <c:pt idx="551">
                  <c:v>1.56</c:v>
                </c:pt>
                <c:pt idx="552">
                  <c:v>1.5449999999999999</c:v>
                </c:pt>
                <c:pt idx="553">
                  <c:v>1.5449999999999999</c:v>
                </c:pt>
                <c:pt idx="554">
                  <c:v>1.5449999999999999</c:v>
                </c:pt>
                <c:pt idx="555">
                  <c:v>1.52</c:v>
                </c:pt>
                <c:pt idx="556">
                  <c:v>1.5249999999999999</c:v>
                </c:pt>
                <c:pt idx="557">
                  <c:v>1.5249999999999999</c:v>
                </c:pt>
                <c:pt idx="558">
                  <c:v>1.5149999999999999</c:v>
                </c:pt>
                <c:pt idx="559">
                  <c:v>1.52</c:v>
                </c:pt>
                <c:pt idx="560">
                  <c:v>1.49</c:v>
                </c:pt>
                <c:pt idx="561">
                  <c:v>1.5</c:v>
                </c:pt>
                <c:pt idx="562">
                  <c:v>1.5</c:v>
                </c:pt>
                <c:pt idx="563">
                  <c:v>1.4750000000000001</c:v>
                </c:pt>
                <c:pt idx="564">
                  <c:v>1.48</c:v>
                </c:pt>
                <c:pt idx="565">
                  <c:v>1.4850000000000001</c:v>
                </c:pt>
                <c:pt idx="566">
                  <c:v>1.4850000000000001</c:v>
                </c:pt>
                <c:pt idx="567">
                  <c:v>1.4850000000000001</c:v>
                </c:pt>
                <c:pt idx="568">
                  <c:v>1.4750000000000001</c:v>
                </c:pt>
                <c:pt idx="569">
                  <c:v>1.46</c:v>
                </c:pt>
                <c:pt idx="570">
                  <c:v>1.47</c:v>
                </c:pt>
                <c:pt idx="571">
                  <c:v>1.4850000000000001</c:v>
                </c:pt>
                <c:pt idx="572">
                  <c:v>1.4650000000000001</c:v>
                </c:pt>
                <c:pt idx="573">
                  <c:v>1.425</c:v>
                </c:pt>
                <c:pt idx="574">
                  <c:v>1.425</c:v>
                </c:pt>
                <c:pt idx="575">
                  <c:v>1.4650000000000001</c:v>
                </c:pt>
                <c:pt idx="576">
                  <c:v>1.49</c:v>
                </c:pt>
                <c:pt idx="577">
                  <c:v>1.49</c:v>
                </c:pt>
                <c:pt idx="578">
                  <c:v>1.5149999999999999</c:v>
                </c:pt>
                <c:pt idx="579">
                  <c:v>1.5349999999999999</c:v>
                </c:pt>
                <c:pt idx="580">
                  <c:v>1.53</c:v>
                </c:pt>
                <c:pt idx="581">
                  <c:v>1.4850000000000001</c:v>
                </c:pt>
                <c:pt idx="582">
                  <c:v>1.63</c:v>
                </c:pt>
                <c:pt idx="583">
                  <c:v>1.6</c:v>
                </c:pt>
                <c:pt idx="584">
                  <c:v>1.625</c:v>
                </c:pt>
                <c:pt idx="585">
                  <c:v>1.62</c:v>
                </c:pt>
                <c:pt idx="586">
                  <c:v>1.675</c:v>
                </c:pt>
                <c:pt idx="587">
                  <c:v>1.72</c:v>
                </c:pt>
                <c:pt idx="588">
                  <c:v>1.7</c:v>
                </c:pt>
                <c:pt idx="589">
                  <c:v>1.71</c:v>
                </c:pt>
                <c:pt idx="590">
                  <c:v>1.68</c:v>
                </c:pt>
                <c:pt idx="591">
                  <c:v>1.68</c:v>
                </c:pt>
                <c:pt idx="592">
                  <c:v>1.6850000000000001</c:v>
                </c:pt>
                <c:pt idx="593">
                  <c:v>1.65</c:v>
                </c:pt>
                <c:pt idx="594">
                  <c:v>1.62</c:v>
                </c:pt>
                <c:pt idx="595">
                  <c:v>1.56</c:v>
                </c:pt>
                <c:pt idx="596">
                  <c:v>1.5449999999999999</c:v>
                </c:pt>
                <c:pt idx="597">
                  <c:v>1.56</c:v>
                </c:pt>
                <c:pt idx="598">
                  <c:v>1.55</c:v>
                </c:pt>
                <c:pt idx="599">
                  <c:v>1.57</c:v>
                </c:pt>
                <c:pt idx="600">
                  <c:v>1.57</c:v>
                </c:pt>
                <c:pt idx="601">
                  <c:v>1.61</c:v>
                </c:pt>
                <c:pt idx="602">
                  <c:v>1.65</c:v>
                </c:pt>
                <c:pt idx="603">
                  <c:v>1.62</c:v>
                </c:pt>
                <c:pt idx="604">
                  <c:v>1.1499999999999999</c:v>
                </c:pt>
                <c:pt idx="605">
                  <c:v>1.1599999999999999</c:v>
                </c:pt>
                <c:pt idx="606">
                  <c:v>1.155</c:v>
                </c:pt>
                <c:pt idx="607">
                  <c:v>1.1000000000000001</c:v>
                </c:pt>
                <c:pt idx="608">
                  <c:v>1.03</c:v>
                </c:pt>
                <c:pt idx="609">
                  <c:v>1.0149999999999999</c:v>
                </c:pt>
                <c:pt idx="610">
                  <c:v>1.0349999999999999</c:v>
                </c:pt>
                <c:pt idx="611">
                  <c:v>1.075</c:v>
                </c:pt>
                <c:pt idx="612">
                  <c:v>1.08</c:v>
                </c:pt>
                <c:pt idx="613">
                  <c:v>1.125</c:v>
                </c:pt>
                <c:pt idx="614">
                  <c:v>1.1499999999999999</c:v>
                </c:pt>
                <c:pt idx="615">
                  <c:v>1.1399999999999999</c:v>
                </c:pt>
                <c:pt idx="616">
                  <c:v>1.135</c:v>
                </c:pt>
                <c:pt idx="617">
                  <c:v>1.17</c:v>
                </c:pt>
                <c:pt idx="618">
                  <c:v>1.2350000000000001</c:v>
                </c:pt>
                <c:pt idx="619">
                  <c:v>1.23</c:v>
                </c:pt>
                <c:pt idx="620">
                  <c:v>1.2450000000000001</c:v>
                </c:pt>
                <c:pt idx="621">
                  <c:v>1.2450000000000001</c:v>
                </c:pt>
                <c:pt idx="622">
                  <c:v>1.25</c:v>
                </c:pt>
                <c:pt idx="623">
                  <c:v>1.28</c:v>
                </c:pt>
                <c:pt idx="624">
                  <c:v>1.3</c:v>
                </c:pt>
                <c:pt idx="625">
                  <c:v>1.365</c:v>
                </c:pt>
                <c:pt idx="626">
                  <c:v>1.3149999999999999</c:v>
                </c:pt>
                <c:pt idx="627">
                  <c:v>1.3149999999999999</c:v>
                </c:pt>
                <c:pt idx="628">
                  <c:v>1.31</c:v>
                </c:pt>
                <c:pt idx="629">
                  <c:v>1.33</c:v>
                </c:pt>
                <c:pt idx="630">
                  <c:v>1.33</c:v>
                </c:pt>
                <c:pt idx="631">
                  <c:v>1.32</c:v>
                </c:pt>
                <c:pt idx="632">
                  <c:v>1.3</c:v>
                </c:pt>
                <c:pt idx="633">
                  <c:v>1.31</c:v>
                </c:pt>
                <c:pt idx="634">
                  <c:v>1.3</c:v>
                </c:pt>
                <c:pt idx="635">
                  <c:v>1.2849999999999999</c:v>
                </c:pt>
                <c:pt idx="636">
                  <c:v>1.3049999999999999</c:v>
                </c:pt>
                <c:pt idx="637">
                  <c:v>1.2949999999999999</c:v>
                </c:pt>
                <c:pt idx="638">
                  <c:v>1.31</c:v>
                </c:pt>
                <c:pt idx="639">
                  <c:v>1.2849999999999999</c:v>
                </c:pt>
                <c:pt idx="640">
                  <c:v>1.2849999999999999</c:v>
                </c:pt>
                <c:pt idx="641">
                  <c:v>1.26</c:v>
                </c:pt>
                <c:pt idx="642">
                  <c:v>1.2949999999999999</c:v>
                </c:pt>
                <c:pt idx="643">
                  <c:v>1.31</c:v>
                </c:pt>
                <c:pt idx="644">
                  <c:v>1.27</c:v>
                </c:pt>
                <c:pt idx="645">
                  <c:v>1.2549999999999999</c:v>
                </c:pt>
                <c:pt idx="646">
                  <c:v>1.2</c:v>
                </c:pt>
                <c:pt idx="647">
                  <c:v>1.1599999999999999</c:v>
                </c:pt>
                <c:pt idx="648">
                  <c:v>1.175</c:v>
                </c:pt>
                <c:pt idx="649">
                  <c:v>1.2</c:v>
                </c:pt>
                <c:pt idx="650">
                  <c:v>1.23</c:v>
                </c:pt>
                <c:pt idx="651">
                  <c:v>1.18</c:v>
                </c:pt>
                <c:pt idx="652">
                  <c:v>1.175</c:v>
                </c:pt>
                <c:pt idx="653">
                  <c:v>1.17</c:v>
                </c:pt>
                <c:pt idx="654">
                  <c:v>1.18</c:v>
                </c:pt>
                <c:pt idx="655">
                  <c:v>1.1599999999999999</c:v>
                </c:pt>
                <c:pt idx="656">
                  <c:v>1.175</c:v>
                </c:pt>
                <c:pt idx="657">
                  <c:v>1.175</c:v>
                </c:pt>
                <c:pt idx="658">
                  <c:v>1.17</c:v>
                </c:pt>
                <c:pt idx="659">
                  <c:v>1.17</c:v>
                </c:pt>
                <c:pt idx="660">
                  <c:v>1.125</c:v>
                </c:pt>
                <c:pt idx="661">
                  <c:v>1.1000000000000001</c:v>
                </c:pt>
                <c:pt idx="662">
                  <c:v>1.1200000000000001</c:v>
                </c:pt>
                <c:pt idx="663">
                  <c:v>1.105</c:v>
                </c:pt>
                <c:pt idx="664">
                  <c:v>1.1200000000000001</c:v>
                </c:pt>
                <c:pt idx="665">
                  <c:v>1.115</c:v>
                </c:pt>
                <c:pt idx="666">
                  <c:v>1.1100000000000001</c:v>
                </c:pt>
                <c:pt idx="667">
                  <c:v>1.1399999999999999</c:v>
                </c:pt>
                <c:pt idx="668">
                  <c:v>1.1399999999999999</c:v>
                </c:pt>
                <c:pt idx="669">
                  <c:v>1.1599999999999999</c:v>
                </c:pt>
                <c:pt idx="670">
                  <c:v>1.165</c:v>
                </c:pt>
                <c:pt idx="671">
                  <c:v>1.165</c:v>
                </c:pt>
                <c:pt idx="672">
                  <c:v>1.165</c:v>
                </c:pt>
                <c:pt idx="673">
                  <c:v>1.175</c:v>
                </c:pt>
                <c:pt idx="674">
                  <c:v>1.17</c:v>
                </c:pt>
                <c:pt idx="675">
                  <c:v>1.165</c:v>
                </c:pt>
                <c:pt idx="676">
                  <c:v>1.18</c:v>
                </c:pt>
                <c:pt idx="677">
                  <c:v>1.19</c:v>
                </c:pt>
                <c:pt idx="678">
                  <c:v>1.145</c:v>
                </c:pt>
                <c:pt idx="679">
                  <c:v>1.115</c:v>
                </c:pt>
                <c:pt idx="680">
                  <c:v>1.165</c:v>
                </c:pt>
                <c:pt idx="681">
                  <c:v>1.1499999999999999</c:v>
                </c:pt>
                <c:pt idx="682">
                  <c:v>1.1499999999999999</c:v>
                </c:pt>
                <c:pt idx="683">
                  <c:v>1.1299999999999999</c:v>
                </c:pt>
                <c:pt idx="684">
                  <c:v>1.1399999999999999</c:v>
                </c:pt>
                <c:pt idx="685">
                  <c:v>1.125</c:v>
                </c:pt>
                <c:pt idx="686">
                  <c:v>1.085</c:v>
                </c:pt>
                <c:pt idx="687">
                  <c:v>1.1399999999999999</c:v>
                </c:pt>
                <c:pt idx="688">
                  <c:v>1.08</c:v>
                </c:pt>
                <c:pt idx="689">
                  <c:v>1.1000000000000001</c:v>
                </c:pt>
                <c:pt idx="690">
                  <c:v>1.095</c:v>
                </c:pt>
                <c:pt idx="691">
                  <c:v>1.115</c:v>
                </c:pt>
                <c:pt idx="692">
                  <c:v>1.135</c:v>
                </c:pt>
                <c:pt idx="693">
                  <c:v>1.0900000000000001</c:v>
                </c:pt>
                <c:pt idx="694">
                  <c:v>1.075</c:v>
                </c:pt>
                <c:pt idx="695">
                  <c:v>1.1200000000000001</c:v>
                </c:pt>
                <c:pt idx="696">
                  <c:v>1.115</c:v>
                </c:pt>
                <c:pt idx="697">
                  <c:v>1.105</c:v>
                </c:pt>
                <c:pt idx="698">
                  <c:v>1.1100000000000001</c:v>
                </c:pt>
                <c:pt idx="699">
                  <c:v>1.0349999999999999</c:v>
                </c:pt>
                <c:pt idx="700">
                  <c:v>1.0049999999999999</c:v>
                </c:pt>
                <c:pt idx="701">
                  <c:v>1.03</c:v>
                </c:pt>
                <c:pt idx="702">
                  <c:v>1.01</c:v>
                </c:pt>
                <c:pt idx="703">
                  <c:v>0.97</c:v>
                </c:pt>
                <c:pt idx="704">
                  <c:v>0.96</c:v>
                </c:pt>
                <c:pt idx="705">
                  <c:v>0.90500000000000003</c:v>
                </c:pt>
                <c:pt idx="706">
                  <c:v>0.9</c:v>
                </c:pt>
                <c:pt idx="707">
                  <c:v>0.91</c:v>
                </c:pt>
                <c:pt idx="708">
                  <c:v>0.89</c:v>
                </c:pt>
                <c:pt idx="709">
                  <c:v>0.875</c:v>
                </c:pt>
                <c:pt idx="710">
                  <c:v>0.875</c:v>
                </c:pt>
                <c:pt idx="711">
                  <c:v>0.93</c:v>
                </c:pt>
                <c:pt idx="712">
                  <c:v>0.88500000000000001</c:v>
                </c:pt>
                <c:pt idx="713">
                  <c:v>0.85499999999999998</c:v>
                </c:pt>
                <c:pt idx="714">
                  <c:v>0.89</c:v>
                </c:pt>
                <c:pt idx="715">
                  <c:v>0.83499999999999996</c:v>
                </c:pt>
                <c:pt idx="716">
                  <c:v>0.84</c:v>
                </c:pt>
                <c:pt idx="717">
                  <c:v>0.88</c:v>
                </c:pt>
                <c:pt idx="718">
                  <c:v>0.89</c:v>
                </c:pt>
                <c:pt idx="719">
                  <c:v>0.88</c:v>
                </c:pt>
                <c:pt idx="720">
                  <c:v>0.86499999999999999</c:v>
                </c:pt>
                <c:pt idx="721">
                  <c:v>0.87</c:v>
                </c:pt>
                <c:pt idx="722">
                  <c:v>0.85</c:v>
                </c:pt>
                <c:pt idx="723">
                  <c:v>0.87</c:v>
                </c:pt>
                <c:pt idx="724">
                  <c:v>0.85</c:v>
                </c:pt>
                <c:pt idx="725">
                  <c:v>0.86</c:v>
                </c:pt>
                <c:pt idx="726">
                  <c:v>0.86</c:v>
                </c:pt>
                <c:pt idx="727">
                  <c:v>0.85</c:v>
                </c:pt>
                <c:pt idx="728">
                  <c:v>0.85</c:v>
                </c:pt>
                <c:pt idx="729">
                  <c:v>0.84</c:v>
                </c:pt>
                <c:pt idx="730">
                  <c:v>0.82499999999999996</c:v>
                </c:pt>
                <c:pt idx="731">
                  <c:v>0.82</c:v>
                </c:pt>
                <c:pt idx="732">
                  <c:v>0.84</c:v>
                </c:pt>
                <c:pt idx="733">
                  <c:v>0.82</c:v>
                </c:pt>
                <c:pt idx="734">
                  <c:v>0.81</c:v>
                </c:pt>
                <c:pt idx="735">
                  <c:v>0.81200000000000006</c:v>
                </c:pt>
                <c:pt idx="736">
                  <c:v>0.81</c:v>
                </c:pt>
                <c:pt idx="737">
                  <c:v>0.8</c:v>
                </c:pt>
                <c:pt idx="738">
                  <c:v>0.79</c:v>
                </c:pt>
                <c:pt idx="739">
                  <c:v>0.78500000000000003</c:v>
                </c:pt>
                <c:pt idx="740">
                  <c:v>0.84</c:v>
                </c:pt>
                <c:pt idx="741">
                  <c:v>0.81499999999999995</c:v>
                </c:pt>
                <c:pt idx="742">
                  <c:v>0.80500000000000005</c:v>
                </c:pt>
                <c:pt idx="743">
                  <c:v>0.84</c:v>
                </c:pt>
                <c:pt idx="744">
                  <c:v>0.82</c:v>
                </c:pt>
                <c:pt idx="745">
                  <c:v>0.81499999999999995</c:v>
                </c:pt>
                <c:pt idx="746">
                  <c:v>0.81499999999999995</c:v>
                </c:pt>
                <c:pt idx="747">
                  <c:v>0.875</c:v>
                </c:pt>
                <c:pt idx="748">
                  <c:v>0.88</c:v>
                </c:pt>
                <c:pt idx="749">
                  <c:v>0.9</c:v>
                </c:pt>
                <c:pt idx="750">
                  <c:v>0.93500000000000005</c:v>
                </c:pt>
                <c:pt idx="751">
                  <c:v>0.90500000000000003</c:v>
                </c:pt>
                <c:pt idx="752">
                  <c:v>0.93</c:v>
                </c:pt>
                <c:pt idx="753">
                  <c:v>0.91500000000000004</c:v>
                </c:pt>
                <c:pt idx="754">
                  <c:v>0.91</c:v>
                </c:pt>
                <c:pt idx="755">
                  <c:v>0.95</c:v>
                </c:pt>
                <c:pt idx="756">
                  <c:v>0.94499999999999995</c:v>
                </c:pt>
                <c:pt idx="757">
                  <c:v>0.95</c:v>
                </c:pt>
                <c:pt idx="758">
                  <c:v>0.94</c:v>
                </c:pt>
                <c:pt idx="759">
                  <c:v>0.98</c:v>
                </c:pt>
                <c:pt idx="760">
                  <c:v>0.97</c:v>
                </c:pt>
                <c:pt idx="761">
                  <c:v>0.98</c:v>
                </c:pt>
                <c:pt idx="762">
                  <c:v>0.98</c:v>
                </c:pt>
                <c:pt idx="763">
                  <c:v>0.99</c:v>
                </c:pt>
                <c:pt idx="764">
                  <c:v>0.98</c:v>
                </c:pt>
                <c:pt idx="765">
                  <c:v>0.97499999999999998</c:v>
                </c:pt>
                <c:pt idx="766">
                  <c:v>0.98</c:v>
                </c:pt>
                <c:pt idx="767">
                  <c:v>0.96</c:v>
                </c:pt>
                <c:pt idx="768">
                  <c:v>0.97</c:v>
                </c:pt>
                <c:pt idx="769">
                  <c:v>0.98499999999999999</c:v>
                </c:pt>
                <c:pt idx="770">
                  <c:v>0.98</c:v>
                </c:pt>
                <c:pt idx="771">
                  <c:v>0.99</c:v>
                </c:pt>
                <c:pt idx="772">
                  <c:v>0.99199999999999999</c:v>
                </c:pt>
                <c:pt idx="773">
                  <c:v>0.96</c:v>
                </c:pt>
                <c:pt idx="774">
                  <c:v>0.99</c:v>
                </c:pt>
                <c:pt idx="775">
                  <c:v>0.98</c:v>
                </c:pt>
                <c:pt idx="776">
                  <c:v>0.99</c:v>
                </c:pt>
                <c:pt idx="777">
                  <c:v>0.99</c:v>
                </c:pt>
                <c:pt idx="778">
                  <c:v>1.0449999999999999</c:v>
                </c:pt>
                <c:pt idx="779">
                  <c:v>1.0149999999999999</c:v>
                </c:pt>
                <c:pt idx="780">
                  <c:v>1</c:v>
                </c:pt>
                <c:pt idx="781">
                  <c:v>0.99</c:v>
                </c:pt>
                <c:pt idx="782">
                  <c:v>1.0049999999999999</c:v>
                </c:pt>
                <c:pt idx="783">
                  <c:v>0.98</c:v>
                </c:pt>
                <c:pt idx="784">
                  <c:v>0.99</c:v>
                </c:pt>
                <c:pt idx="785">
                  <c:v>0.97</c:v>
                </c:pt>
                <c:pt idx="786">
                  <c:v>1</c:v>
                </c:pt>
                <c:pt idx="787">
                  <c:v>1.03</c:v>
                </c:pt>
                <c:pt idx="788">
                  <c:v>1.07</c:v>
                </c:pt>
                <c:pt idx="789">
                  <c:v>1.07</c:v>
                </c:pt>
                <c:pt idx="790">
                  <c:v>0.98</c:v>
                </c:pt>
                <c:pt idx="791">
                  <c:v>1</c:v>
                </c:pt>
                <c:pt idx="792">
                  <c:v>1.05</c:v>
                </c:pt>
                <c:pt idx="793">
                  <c:v>1</c:v>
                </c:pt>
                <c:pt idx="794">
                  <c:v>0.96</c:v>
                </c:pt>
                <c:pt idx="795">
                  <c:v>0.89</c:v>
                </c:pt>
                <c:pt idx="796">
                  <c:v>0.90500000000000003</c:v>
                </c:pt>
                <c:pt idx="797">
                  <c:v>0.92500000000000004</c:v>
                </c:pt>
                <c:pt idx="798">
                  <c:v>0.92500000000000004</c:v>
                </c:pt>
                <c:pt idx="799">
                  <c:v>1.02</c:v>
                </c:pt>
                <c:pt idx="800">
                  <c:v>0.98499999999999999</c:v>
                </c:pt>
                <c:pt idx="801">
                  <c:v>0.98499999999999999</c:v>
                </c:pt>
                <c:pt idx="802">
                  <c:v>1.01</c:v>
                </c:pt>
                <c:pt idx="803">
                  <c:v>1.02</c:v>
                </c:pt>
                <c:pt idx="804">
                  <c:v>1.03</c:v>
                </c:pt>
                <c:pt idx="805">
                  <c:v>1.01</c:v>
                </c:pt>
                <c:pt idx="806">
                  <c:v>1.0049999999999999</c:v>
                </c:pt>
                <c:pt idx="807">
                  <c:v>0.98499999999999999</c:v>
                </c:pt>
                <c:pt idx="808">
                  <c:v>0.97</c:v>
                </c:pt>
                <c:pt idx="809">
                  <c:v>0.96499999999999997</c:v>
                </c:pt>
                <c:pt idx="810">
                  <c:v>0.95199999999999996</c:v>
                </c:pt>
                <c:pt idx="811">
                  <c:v>0.95499999999999996</c:v>
                </c:pt>
                <c:pt idx="812">
                  <c:v>0.91500000000000004</c:v>
                </c:pt>
                <c:pt idx="813">
                  <c:v>0.90500000000000003</c:v>
                </c:pt>
                <c:pt idx="814">
                  <c:v>0.89500000000000002</c:v>
                </c:pt>
                <c:pt idx="815">
                  <c:v>0.9</c:v>
                </c:pt>
                <c:pt idx="816">
                  <c:v>0.88</c:v>
                </c:pt>
                <c:pt idx="817">
                  <c:v>0.92</c:v>
                </c:pt>
                <c:pt idx="818">
                  <c:v>0.92</c:v>
                </c:pt>
                <c:pt idx="819">
                  <c:v>0.91</c:v>
                </c:pt>
                <c:pt idx="820">
                  <c:v>0.90500000000000003</c:v>
                </c:pt>
                <c:pt idx="821">
                  <c:v>0.9</c:v>
                </c:pt>
                <c:pt idx="822">
                  <c:v>0.89</c:v>
                </c:pt>
                <c:pt idx="823">
                  <c:v>0.91500000000000004</c:v>
                </c:pt>
                <c:pt idx="824">
                  <c:v>0.89</c:v>
                </c:pt>
                <c:pt idx="825">
                  <c:v>0.9</c:v>
                </c:pt>
                <c:pt idx="826">
                  <c:v>0.9</c:v>
                </c:pt>
                <c:pt idx="827">
                  <c:v>0.89500000000000002</c:v>
                </c:pt>
                <c:pt idx="828">
                  <c:v>0.91500000000000004</c:v>
                </c:pt>
                <c:pt idx="829">
                  <c:v>0.9</c:v>
                </c:pt>
                <c:pt idx="830">
                  <c:v>0.88</c:v>
                </c:pt>
                <c:pt idx="831">
                  <c:v>0.88500000000000001</c:v>
                </c:pt>
                <c:pt idx="832">
                  <c:v>0.91</c:v>
                </c:pt>
                <c:pt idx="833">
                  <c:v>0.91</c:v>
                </c:pt>
                <c:pt idx="834">
                  <c:v>0.875</c:v>
                </c:pt>
                <c:pt idx="835">
                  <c:v>0.875</c:v>
                </c:pt>
                <c:pt idx="836">
                  <c:v>0.91</c:v>
                </c:pt>
                <c:pt idx="837">
                  <c:v>0.89</c:v>
                </c:pt>
                <c:pt idx="838">
                  <c:v>0.87</c:v>
                </c:pt>
                <c:pt idx="839">
                  <c:v>0.88</c:v>
                </c:pt>
                <c:pt idx="840">
                  <c:v>0.88500000000000001</c:v>
                </c:pt>
                <c:pt idx="841">
                  <c:v>0.85</c:v>
                </c:pt>
                <c:pt idx="842">
                  <c:v>0.85</c:v>
                </c:pt>
                <c:pt idx="843">
                  <c:v>0.84499999999999997</c:v>
                </c:pt>
                <c:pt idx="844">
                  <c:v>0.82499999999999996</c:v>
                </c:pt>
                <c:pt idx="845">
                  <c:v>0.8</c:v>
                </c:pt>
                <c:pt idx="846">
                  <c:v>0.83</c:v>
                </c:pt>
                <c:pt idx="847">
                  <c:v>0.83</c:v>
                </c:pt>
                <c:pt idx="848">
                  <c:v>0.79500000000000004</c:v>
                </c:pt>
                <c:pt idx="849">
                  <c:v>0.78</c:v>
                </c:pt>
                <c:pt idx="850">
                  <c:v>0.755</c:v>
                </c:pt>
                <c:pt idx="851">
                  <c:v>0.76500000000000001</c:v>
                </c:pt>
                <c:pt idx="852">
                  <c:v>0.76</c:v>
                </c:pt>
                <c:pt idx="853">
                  <c:v>0.77</c:v>
                </c:pt>
                <c:pt idx="854">
                  <c:v>0.77</c:v>
                </c:pt>
                <c:pt idx="855">
                  <c:v>0.78</c:v>
                </c:pt>
                <c:pt idx="856">
                  <c:v>0.78500000000000003</c:v>
                </c:pt>
                <c:pt idx="857">
                  <c:v>0.82</c:v>
                </c:pt>
                <c:pt idx="858">
                  <c:v>0.84499999999999997</c:v>
                </c:pt>
                <c:pt idx="859">
                  <c:v>0.89</c:v>
                </c:pt>
                <c:pt idx="860">
                  <c:v>0.88</c:v>
                </c:pt>
                <c:pt idx="861">
                  <c:v>0.86499999999999999</c:v>
                </c:pt>
                <c:pt idx="862">
                  <c:v>0.87</c:v>
                </c:pt>
                <c:pt idx="863">
                  <c:v>0.85499999999999998</c:v>
                </c:pt>
                <c:pt idx="864">
                  <c:v>0.86499999999999999</c:v>
                </c:pt>
                <c:pt idx="865">
                  <c:v>0.84499999999999997</c:v>
                </c:pt>
                <c:pt idx="866">
                  <c:v>0.85499999999999998</c:v>
                </c:pt>
                <c:pt idx="867">
                  <c:v>0.87</c:v>
                </c:pt>
                <c:pt idx="868">
                  <c:v>0.83</c:v>
                </c:pt>
                <c:pt idx="869">
                  <c:v>0.83499999999999996</c:v>
                </c:pt>
                <c:pt idx="870">
                  <c:v>0.85</c:v>
                </c:pt>
                <c:pt idx="871">
                  <c:v>0.83</c:v>
                </c:pt>
                <c:pt idx="872">
                  <c:v>0.84</c:v>
                </c:pt>
                <c:pt idx="873">
                  <c:v>0.82</c:v>
                </c:pt>
                <c:pt idx="874">
                  <c:v>0.8</c:v>
                </c:pt>
                <c:pt idx="875">
                  <c:v>0.75</c:v>
                </c:pt>
                <c:pt idx="876">
                  <c:v>0.73</c:v>
                </c:pt>
                <c:pt idx="877">
                  <c:v>0.67500000000000004</c:v>
                </c:pt>
                <c:pt idx="878">
                  <c:v>0.70499999999999996</c:v>
                </c:pt>
                <c:pt idx="879">
                  <c:v>0.755</c:v>
                </c:pt>
                <c:pt idx="880">
                  <c:v>0.79500000000000004</c:v>
                </c:pt>
                <c:pt idx="881">
                  <c:v>0.78500000000000003</c:v>
                </c:pt>
                <c:pt idx="882">
                  <c:v>0.8</c:v>
                </c:pt>
                <c:pt idx="883">
                  <c:v>0.76</c:v>
                </c:pt>
                <c:pt idx="884">
                  <c:v>0.78</c:v>
                </c:pt>
                <c:pt idx="885">
                  <c:v>0.76</c:v>
                </c:pt>
                <c:pt idx="886">
                  <c:v>0.76</c:v>
                </c:pt>
                <c:pt idx="887">
                  <c:v>0.78</c:v>
                </c:pt>
                <c:pt idx="888">
                  <c:v>0.76</c:v>
                </c:pt>
                <c:pt idx="889">
                  <c:v>0.76</c:v>
                </c:pt>
                <c:pt idx="890">
                  <c:v>0.75</c:v>
                </c:pt>
                <c:pt idx="891">
                  <c:v>0.745</c:v>
                </c:pt>
                <c:pt idx="892">
                  <c:v>0.74</c:v>
                </c:pt>
                <c:pt idx="893">
                  <c:v>0.74</c:v>
                </c:pt>
                <c:pt idx="894">
                  <c:v>0.74</c:v>
                </c:pt>
                <c:pt idx="895">
                  <c:v>0.69499999999999995</c:v>
                </c:pt>
                <c:pt idx="896">
                  <c:v>0.7</c:v>
                </c:pt>
                <c:pt idx="897">
                  <c:v>0.68500000000000005</c:v>
                </c:pt>
                <c:pt idx="898">
                  <c:v>0.7</c:v>
                </c:pt>
                <c:pt idx="899">
                  <c:v>0.69499999999999995</c:v>
                </c:pt>
                <c:pt idx="900">
                  <c:v>0.7</c:v>
                </c:pt>
                <c:pt idx="901">
                  <c:v>0.67500000000000004</c:v>
                </c:pt>
                <c:pt idx="902">
                  <c:v>0.67500000000000004</c:v>
                </c:pt>
                <c:pt idx="903">
                  <c:v>0.67500000000000004</c:v>
                </c:pt>
                <c:pt idx="904">
                  <c:v>0.67500000000000004</c:v>
                </c:pt>
                <c:pt idx="905">
                  <c:v>0.68</c:v>
                </c:pt>
                <c:pt idx="906">
                  <c:v>0.70499999999999996</c:v>
                </c:pt>
                <c:pt idx="907">
                  <c:v>0.7</c:v>
                </c:pt>
                <c:pt idx="908">
                  <c:v>0.71</c:v>
                </c:pt>
                <c:pt idx="909">
                  <c:v>0.73499999999999999</c:v>
                </c:pt>
                <c:pt idx="910">
                  <c:v>0.73499999999999999</c:v>
                </c:pt>
                <c:pt idx="911">
                  <c:v>0.73</c:v>
                </c:pt>
                <c:pt idx="912">
                  <c:v>0.77</c:v>
                </c:pt>
                <c:pt idx="913">
                  <c:v>0.80500000000000005</c:v>
                </c:pt>
                <c:pt idx="914">
                  <c:v>0.82499999999999996</c:v>
                </c:pt>
                <c:pt idx="915">
                  <c:v>0.82499999999999996</c:v>
                </c:pt>
                <c:pt idx="916">
                  <c:v>0.83</c:v>
                </c:pt>
                <c:pt idx="917">
                  <c:v>0.82</c:v>
                </c:pt>
                <c:pt idx="918">
                  <c:v>0.82</c:v>
                </c:pt>
                <c:pt idx="919">
                  <c:v>0.79</c:v>
                </c:pt>
                <c:pt idx="920">
                  <c:v>0.79</c:v>
                </c:pt>
                <c:pt idx="921">
                  <c:v>0.77500000000000002</c:v>
                </c:pt>
                <c:pt idx="922">
                  <c:v>0.77500000000000002</c:v>
                </c:pt>
                <c:pt idx="923">
                  <c:v>0.76</c:v>
                </c:pt>
                <c:pt idx="924">
                  <c:v>0.74</c:v>
                </c:pt>
                <c:pt idx="925">
                  <c:v>0.71</c:v>
                </c:pt>
                <c:pt idx="926">
                  <c:v>0.75</c:v>
                </c:pt>
                <c:pt idx="927">
                  <c:v>0.75</c:v>
                </c:pt>
                <c:pt idx="928">
                  <c:v>0.73499999999999999</c:v>
                </c:pt>
                <c:pt idx="929">
                  <c:v>0.73</c:v>
                </c:pt>
                <c:pt idx="930">
                  <c:v>0.74</c:v>
                </c:pt>
                <c:pt idx="931">
                  <c:v>0.78</c:v>
                </c:pt>
                <c:pt idx="932">
                  <c:v>0.77</c:v>
                </c:pt>
                <c:pt idx="933">
                  <c:v>0.79</c:v>
                </c:pt>
                <c:pt idx="934">
                  <c:v>0.77</c:v>
                </c:pt>
                <c:pt idx="935">
                  <c:v>0.76</c:v>
                </c:pt>
                <c:pt idx="936">
                  <c:v>0.76</c:v>
                </c:pt>
                <c:pt idx="937">
                  <c:v>0.76</c:v>
                </c:pt>
                <c:pt idx="938">
                  <c:v>0.745</c:v>
                </c:pt>
                <c:pt idx="939">
                  <c:v>0.73</c:v>
                </c:pt>
                <c:pt idx="940">
                  <c:v>0.73499999999999999</c:v>
                </c:pt>
                <c:pt idx="941">
                  <c:v>0.71</c:v>
                </c:pt>
                <c:pt idx="942">
                  <c:v>0.71</c:v>
                </c:pt>
                <c:pt idx="943">
                  <c:v>0.71</c:v>
                </c:pt>
                <c:pt idx="944">
                  <c:v>0.72</c:v>
                </c:pt>
                <c:pt idx="945">
                  <c:v>0.68</c:v>
                </c:pt>
                <c:pt idx="946">
                  <c:v>0.65500000000000003</c:v>
                </c:pt>
                <c:pt idx="947">
                  <c:v>0.66500000000000004</c:v>
                </c:pt>
                <c:pt idx="948">
                  <c:v>0.66</c:v>
                </c:pt>
                <c:pt idx="949">
                  <c:v>0.66500000000000004</c:v>
                </c:pt>
                <c:pt idx="950">
                  <c:v>0.65500000000000003</c:v>
                </c:pt>
                <c:pt idx="951">
                  <c:v>0.66500000000000004</c:v>
                </c:pt>
                <c:pt idx="952">
                  <c:v>0.66500000000000004</c:v>
                </c:pt>
                <c:pt idx="953">
                  <c:v>0.70499999999999996</c:v>
                </c:pt>
                <c:pt idx="954">
                  <c:v>0.66</c:v>
                </c:pt>
                <c:pt idx="955">
                  <c:v>0.66</c:v>
                </c:pt>
                <c:pt idx="956">
                  <c:v>0.66500000000000004</c:v>
                </c:pt>
                <c:pt idx="957">
                  <c:v>0.66</c:v>
                </c:pt>
                <c:pt idx="958">
                  <c:v>0.68</c:v>
                </c:pt>
                <c:pt idx="959">
                  <c:v>0.7</c:v>
                </c:pt>
                <c:pt idx="960">
                  <c:v>0.72</c:v>
                </c:pt>
                <c:pt idx="961">
                  <c:v>0.69</c:v>
                </c:pt>
                <c:pt idx="962">
                  <c:v>0.65</c:v>
                </c:pt>
                <c:pt idx="963">
                  <c:v>0.66</c:v>
                </c:pt>
                <c:pt idx="964">
                  <c:v>0.6</c:v>
                </c:pt>
                <c:pt idx="965">
                  <c:v>0.61499999999999999</c:v>
                </c:pt>
                <c:pt idx="966">
                  <c:v>0.61499999999999999</c:v>
                </c:pt>
                <c:pt idx="967">
                  <c:v>0.60499999999999998</c:v>
                </c:pt>
                <c:pt idx="968">
                  <c:v>0.59499999999999997</c:v>
                </c:pt>
                <c:pt idx="969">
                  <c:v>0.6</c:v>
                </c:pt>
                <c:pt idx="970">
                  <c:v>0.59499999999999997</c:v>
                </c:pt>
                <c:pt idx="971">
                  <c:v>0.60499999999999998</c:v>
                </c:pt>
                <c:pt idx="972">
                  <c:v>0.61</c:v>
                </c:pt>
                <c:pt idx="973">
                  <c:v>0.6</c:v>
                </c:pt>
                <c:pt idx="974">
                  <c:v>0.61</c:v>
                </c:pt>
                <c:pt idx="975">
                  <c:v>0.6</c:v>
                </c:pt>
                <c:pt idx="976">
                  <c:v>0.56499999999999995</c:v>
                </c:pt>
                <c:pt idx="977">
                  <c:v>0.55000000000000004</c:v>
                </c:pt>
                <c:pt idx="978">
                  <c:v>0.56499999999999995</c:v>
                </c:pt>
                <c:pt idx="979">
                  <c:v>0.56999999999999995</c:v>
                </c:pt>
                <c:pt idx="980">
                  <c:v>0.57499999999999996</c:v>
                </c:pt>
                <c:pt idx="981">
                  <c:v>0.56999999999999995</c:v>
                </c:pt>
                <c:pt idx="982">
                  <c:v>0.56999999999999995</c:v>
                </c:pt>
                <c:pt idx="983">
                  <c:v>0.57499999999999996</c:v>
                </c:pt>
                <c:pt idx="984">
                  <c:v>0.56499999999999995</c:v>
                </c:pt>
                <c:pt idx="985">
                  <c:v>0.58499999999999996</c:v>
                </c:pt>
                <c:pt idx="986">
                  <c:v>0.58499999999999996</c:v>
                </c:pt>
                <c:pt idx="987">
                  <c:v>0.59499999999999997</c:v>
                </c:pt>
                <c:pt idx="988">
                  <c:v>0.58499999999999996</c:v>
                </c:pt>
                <c:pt idx="989">
                  <c:v>0.56999999999999995</c:v>
                </c:pt>
                <c:pt idx="990">
                  <c:v>0.59499999999999997</c:v>
                </c:pt>
                <c:pt idx="991">
                  <c:v>0.7</c:v>
                </c:pt>
                <c:pt idx="992">
                  <c:v>0.73</c:v>
                </c:pt>
                <c:pt idx="993">
                  <c:v>0.85</c:v>
                </c:pt>
                <c:pt idx="994">
                  <c:v>0.82</c:v>
                </c:pt>
                <c:pt idx="995">
                  <c:v>0.84</c:v>
                </c:pt>
                <c:pt idx="996">
                  <c:v>0.83</c:v>
                </c:pt>
                <c:pt idx="997">
                  <c:v>0.80500000000000005</c:v>
                </c:pt>
                <c:pt idx="998">
                  <c:v>0.76500000000000001</c:v>
                </c:pt>
                <c:pt idx="999">
                  <c:v>0.755</c:v>
                </c:pt>
                <c:pt idx="1000">
                  <c:v>0.72</c:v>
                </c:pt>
                <c:pt idx="1001">
                  <c:v>0.71499999999999997</c:v>
                </c:pt>
                <c:pt idx="1002">
                  <c:v>0.71</c:v>
                </c:pt>
                <c:pt idx="1003">
                  <c:v>0.72</c:v>
                </c:pt>
                <c:pt idx="1004">
                  <c:v>0.73</c:v>
                </c:pt>
                <c:pt idx="1005">
                  <c:v>0.75</c:v>
                </c:pt>
                <c:pt idx="1006">
                  <c:v>0.755</c:v>
                </c:pt>
                <c:pt idx="1007">
                  <c:v>0.73</c:v>
                </c:pt>
                <c:pt idx="1008">
                  <c:v>0.70499999999999996</c:v>
                </c:pt>
                <c:pt idx="1009">
                  <c:v>0.71</c:v>
                </c:pt>
                <c:pt idx="1010">
                  <c:v>0.72</c:v>
                </c:pt>
                <c:pt idx="1011">
                  <c:v>0.69</c:v>
                </c:pt>
                <c:pt idx="1012">
                  <c:v>0.71</c:v>
                </c:pt>
                <c:pt idx="1013">
                  <c:v>0.73</c:v>
                </c:pt>
                <c:pt idx="1014">
                  <c:v>0.74</c:v>
                </c:pt>
                <c:pt idx="1015">
                  <c:v>0.75</c:v>
                </c:pt>
                <c:pt idx="1016">
                  <c:v>0.755</c:v>
                </c:pt>
                <c:pt idx="1017">
                  <c:v>0.75</c:v>
                </c:pt>
                <c:pt idx="1018">
                  <c:v>0.73499999999999999</c:v>
                </c:pt>
                <c:pt idx="1019">
                  <c:v>0.71499999999999997</c:v>
                </c:pt>
                <c:pt idx="1020">
                  <c:v>0.71</c:v>
                </c:pt>
                <c:pt idx="1021">
                  <c:v>0.71</c:v>
                </c:pt>
                <c:pt idx="1022">
                  <c:v>0.69499999999999995</c:v>
                </c:pt>
                <c:pt idx="1023">
                  <c:v>0.69499999999999995</c:v>
                </c:pt>
                <c:pt idx="1024">
                  <c:v>0.71</c:v>
                </c:pt>
                <c:pt idx="1025">
                  <c:v>0.72</c:v>
                </c:pt>
                <c:pt idx="1026">
                  <c:v>0.72</c:v>
                </c:pt>
                <c:pt idx="1027">
                  <c:v>0.7</c:v>
                </c:pt>
                <c:pt idx="1028">
                  <c:v>0.7</c:v>
                </c:pt>
                <c:pt idx="1029">
                  <c:v>0.71</c:v>
                </c:pt>
                <c:pt idx="1030">
                  <c:v>0.71</c:v>
                </c:pt>
                <c:pt idx="1031">
                  <c:v>0.71</c:v>
                </c:pt>
                <c:pt idx="1032">
                  <c:v>0.65</c:v>
                </c:pt>
                <c:pt idx="1033">
                  <c:v>0.65500000000000003</c:v>
                </c:pt>
                <c:pt idx="1034">
                  <c:v>0.64500000000000002</c:v>
                </c:pt>
                <c:pt idx="1035">
                  <c:v>0.64500000000000002</c:v>
                </c:pt>
                <c:pt idx="1036">
                  <c:v>0.64</c:v>
                </c:pt>
                <c:pt idx="1037">
                  <c:v>0.63</c:v>
                </c:pt>
                <c:pt idx="1038">
                  <c:v>0.65</c:v>
                </c:pt>
                <c:pt idx="1039">
                  <c:v>0.66</c:v>
                </c:pt>
                <c:pt idx="1040">
                  <c:v>0.68</c:v>
                </c:pt>
                <c:pt idx="1041">
                  <c:v>0.67500000000000004</c:v>
                </c:pt>
                <c:pt idx="1042">
                  <c:v>0.66500000000000004</c:v>
                </c:pt>
                <c:pt idx="1043">
                  <c:v>0.67500000000000004</c:v>
                </c:pt>
                <c:pt idx="1044">
                  <c:v>0.65</c:v>
                </c:pt>
                <c:pt idx="1045">
                  <c:v>0.68</c:v>
                </c:pt>
                <c:pt idx="1046">
                  <c:v>0.65</c:v>
                </c:pt>
                <c:pt idx="1047">
                  <c:v>0.64</c:v>
                </c:pt>
                <c:pt idx="1048">
                  <c:v>0.65</c:v>
                </c:pt>
                <c:pt idx="1049">
                  <c:v>0.63500000000000001</c:v>
                </c:pt>
                <c:pt idx="1050">
                  <c:v>0.64</c:v>
                </c:pt>
                <c:pt idx="1051">
                  <c:v>0.66500000000000004</c:v>
                </c:pt>
                <c:pt idx="1052">
                  <c:v>0.64</c:v>
                </c:pt>
                <c:pt idx="1053">
                  <c:v>0.66</c:v>
                </c:pt>
                <c:pt idx="1054">
                  <c:v>0.65500000000000003</c:v>
                </c:pt>
                <c:pt idx="1055">
                  <c:v>0.64</c:v>
                </c:pt>
              </c:numCache>
            </c:numRef>
          </c:val>
          <c:smooth val="0"/>
        </c:ser>
        <c:dLbls>
          <c:showLegendKey val="0"/>
          <c:showVal val="0"/>
          <c:showCatName val="0"/>
          <c:showSerName val="0"/>
          <c:showPercent val="0"/>
          <c:showBubbleSize val="0"/>
        </c:dLbls>
        <c:marker val="1"/>
        <c:smooth val="0"/>
        <c:axId val="196839504"/>
        <c:axId val="196840064"/>
      </c:lineChart>
      <c:catAx>
        <c:axId val="196839504"/>
        <c:scaling>
          <c:orientation val="minMax"/>
        </c:scaling>
        <c:delete val="0"/>
        <c:axPos val="b"/>
        <c:numFmt formatCode="[$-409]mmm\-yy;@" sourceLinked="0"/>
        <c:majorTickMark val="out"/>
        <c:minorTickMark val="none"/>
        <c:tickLblPos val="nextTo"/>
        <c:spPr>
          <a:ln w="3175">
            <a:solidFill>
              <a:srgbClr val="000000"/>
            </a:solidFill>
            <a:prstDash val="solid"/>
          </a:ln>
        </c:spPr>
        <c:txPr>
          <a:bodyPr rot="0" vert="horz"/>
          <a:lstStyle/>
          <a:p>
            <a:pPr rtl="1">
              <a:defRPr sz="800" b="1" i="0" u="none" strike="noStrike" baseline="0">
                <a:solidFill>
                  <a:srgbClr val="000000"/>
                </a:solidFill>
                <a:latin typeface="Arial"/>
                <a:ea typeface="Arial"/>
                <a:cs typeface="Arial"/>
              </a:defRPr>
            </a:pPr>
            <a:endParaRPr lang="en-US"/>
          </a:p>
        </c:txPr>
        <c:crossAx val="196840064"/>
        <c:crossesAt val="-1.5"/>
        <c:auto val="0"/>
        <c:lblAlgn val="ctr"/>
        <c:lblOffset val="100"/>
        <c:tickLblSkip val="30"/>
        <c:tickMarkSkip val="1"/>
        <c:noMultiLvlLbl val="0"/>
      </c:catAx>
      <c:valAx>
        <c:axId val="196840064"/>
        <c:scaling>
          <c:orientation val="minMax"/>
        </c:scaling>
        <c:delete val="0"/>
        <c:axPos val="r"/>
        <c:majorGridlines>
          <c:spPr>
            <a:ln w="3175">
              <a:solidFill>
                <a:srgbClr val="000000"/>
              </a:solidFill>
              <a:prstDash val="solid"/>
            </a:ln>
          </c:spPr>
        </c:majorGridlines>
        <c:numFmt formatCode="\$#,##0.00" sourceLinked="0"/>
        <c:majorTickMark val="out"/>
        <c:minorTickMark val="none"/>
        <c:tickLblPos val="nextTo"/>
        <c:spPr>
          <a:ln w="3175">
            <a:solidFill>
              <a:srgbClr val="000000"/>
            </a:solidFill>
            <a:prstDash val="solid"/>
          </a:ln>
        </c:spPr>
        <c:txPr>
          <a:bodyPr rot="0" vert="horz"/>
          <a:lstStyle/>
          <a:p>
            <a:pPr rtl="1">
              <a:defRPr sz="800" b="1" i="0" u="none" strike="noStrike" baseline="0">
                <a:solidFill>
                  <a:srgbClr val="000000"/>
                </a:solidFill>
                <a:latin typeface="Arial"/>
                <a:ea typeface="Arial"/>
                <a:cs typeface="Arial"/>
              </a:defRPr>
            </a:pPr>
            <a:endParaRPr lang="en-US"/>
          </a:p>
        </c:txPr>
        <c:crossAx val="196839504"/>
        <c:crosses val="max"/>
        <c:crossBetween val="between"/>
      </c:valAx>
      <c:catAx>
        <c:axId val="196840624"/>
        <c:scaling>
          <c:orientation val="minMax"/>
        </c:scaling>
        <c:delete val="1"/>
        <c:axPos val="b"/>
        <c:majorTickMark val="out"/>
        <c:minorTickMark val="none"/>
        <c:tickLblPos val="nextTo"/>
        <c:crossAx val="196841184"/>
        <c:crosses val="autoZero"/>
        <c:auto val="0"/>
        <c:lblAlgn val="ctr"/>
        <c:lblOffset val="100"/>
        <c:noMultiLvlLbl val="0"/>
      </c:catAx>
      <c:valAx>
        <c:axId val="196841184"/>
        <c:scaling>
          <c:orientation val="minMax"/>
          <c:max val="2"/>
        </c:scaling>
        <c:delete val="0"/>
        <c:axPos val="l"/>
        <c:numFmt formatCode="0%" sourceLinked="0"/>
        <c:majorTickMark val="cross"/>
        <c:minorTickMark val="none"/>
        <c:tickLblPos val="nextTo"/>
        <c:spPr>
          <a:ln w="3175">
            <a:solidFill>
              <a:srgbClr val="000000"/>
            </a:solidFill>
            <a:prstDash val="solid"/>
          </a:ln>
        </c:spPr>
        <c:txPr>
          <a:bodyPr rot="0" vert="horz"/>
          <a:lstStyle/>
          <a:p>
            <a:pPr rtl="1">
              <a:defRPr sz="800" b="1" i="0" u="none" strike="noStrike" baseline="0">
                <a:solidFill>
                  <a:srgbClr val="000000"/>
                </a:solidFill>
                <a:latin typeface="Arial"/>
                <a:ea typeface="Arial"/>
                <a:cs typeface="Arial"/>
              </a:defRPr>
            </a:pPr>
            <a:endParaRPr lang="en-US"/>
          </a:p>
        </c:txPr>
        <c:crossAx val="196840624"/>
        <c:crosses val="autoZero"/>
        <c:crossBetween val="between"/>
        <c:majorUnit val="0.1"/>
      </c:valAx>
      <c:spPr>
        <a:gradFill rotWithShape="0">
          <a:gsLst>
            <a:gs pos="0">
              <a:srgbClr val="000000"/>
            </a:gs>
            <a:gs pos="39999">
              <a:srgbClr val="0A128C"/>
            </a:gs>
            <a:gs pos="70000">
              <a:srgbClr val="181CC7"/>
            </a:gs>
            <a:gs pos="88000">
              <a:srgbClr val="7005D4"/>
            </a:gs>
            <a:gs pos="100000">
              <a:srgbClr val="8C3D91"/>
            </a:gs>
          </a:gsLst>
          <a:lin ang="5400000"/>
        </a:gradFill>
        <a:ln w="12700">
          <a:solidFill>
            <a:srgbClr val="808080"/>
          </a:solidFill>
          <a:prstDash val="solid"/>
        </a:ln>
      </c:spPr>
    </c:plotArea>
    <c:plotVisOnly val="1"/>
    <c:dispBlanksAs val="gap"/>
    <c:showDLblsOverMax val="0"/>
  </c:chart>
  <c:spPr>
    <a:noFill/>
    <a:ln w="9525">
      <a:noFill/>
    </a:ln>
  </c:spPr>
  <c:txPr>
    <a:bodyPr/>
    <a:lstStyle/>
    <a:p>
      <a:pPr>
        <a:defRPr sz="1000" b="0" i="0" u="none" strike="noStrike" baseline="0">
          <a:solidFill>
            <a:srgbClr val="000000"/>
          </a:solidFill>
          <a:latin typeface="Arial"/>
          <a:ea typeface="Arial"/>
          <a:cs typeface="Arial"/>
        </a:defRPr>
      </a:pPr>
      <a:endParaRPr lang="en-US"/>
    </a:p>
  </c:txPr>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3.5555555555555556E-2"/>
          <c:y val="3.6211699164345405E-2"/>
          <c:w val="0.9051851851851852"/>
          <c:h val="0.88857938718662954"/>
        </c:manualLayout>
      </c:layout>
      <c:barChart>
        <c:barDir val="col"/>
        <c:grouping val="clustered"/>
        <c:varyColors val="0"/>
        <c:ser>
          <c:idx val="0"/>
          <c:order val="0"/>
          <c:tx>
            <c:strRef>
              <c:f>SPL!$M$1</c:f>
              <c:strCache>
                <c:ptCount val="1"/>
                <c:pt idx="0">
                  <c:v>Dispersion</c:v>
                </c:pt>
              </c:strCache>
            </c:strRef>
          </c:tx>
          <c:spPr>
            <a:solidFill>
              <a:srgbClr val="9999FF"/>
            </a:solidFill>
            <a:ln w="12700">
              <a:solidFill>
                <a:srgbClr val="000000"/>
              </a:solidFill>
              <a:prstDash val="solid"/>
            </a:ln>
          </c:spPr>
          <c:invertIfNegative val="0"/>
          <c:cat>
            <c:numRef>
              <c:f>SPL!$A$1400:$A$2456</c:f>
              <c:numCache>
                <c:formatCode>m/d/yyyy</c:formatCode>
                <c:ptCount val="1057"/>
                <c:pt idx="0">
                  <c:v>40366</c:v>
                </c:pt>
                <c:pt idx="1">
                  <c:v>40367</c:v>
                </c:pt>
                <c:pt idx="2">
                  <c:v>40368</c:v>
                </c:pt>
                <c:pt idx="3">
                  <c:v>40371</c:v>
                </c:pt>
                <c:pt idx="4">
                  <c:v>40372</c:v>
                </c:pt>
                <c:pt idx="5">
                  <c:v>40373</c:v>
                </c:pt>
                <c:pt idx="6">
                  <c:v>40374</c:v>
                </c:pt>
                <c:pt idx="7">
                  <c:v>40375</c:v>
                </c:pt>
                <c:pt idx="8">
                  <c:v>40378</c:v>
                </c:pt>
                <c:pt idx="9">
                  <c:v>40379</c:v>
                </c:pt>
                <c:pt idx="10">
                  <c:v>40380</c:v>
                </c:pt>
                <c:pt idx="11">
                  <c:v>40381</c:v>
                </c:pt>
                <c:pt idx="12">
                  <c:v>40382</c:v>
                </c:pt>
                <c:pt idx="13">
                  <c:v>40385</c:v>
                </c:pt>
                <c:pt idx="14">
                  <c:v>40386</c:v>
                </c:pt>
                <c:pt idx="15">
                  <c:v>40387</c:v>
                </c:pt>
                <c:pt idx="16">
                  <c:v>40388</c:v>
                </c:pt>
                <c:pt idx="17">
                  <c:v>40389</c:v>
                </c:pt>
                <c:pt idx="18">
                  <c:v>40392</c:v>
                </c:pt>
                <c:pt idx="19">
                  <c:v>40393</c:v>
                </c:pt>
                <c:pt idx="20">
                  <c:v>40394</c:v>
                </c:pt>
                <c:pt idx="21">
                  <c:v>40395</c:v>
                </c:pt>
                <c:pt idx="22">
                  <c:v>40396</c:v>
                </c:pt>
                <c:pt idx="23">
                  <c:v>40399</c:v>
                </c:pt>
                <c:pt idx="24">
                  <c:v>40400</c:v>
                </c:pt>
                <c:pt idx="25">
                  <c:v>40401</c:v>
                </c:pt>
                <c:pt idx="26">
                  <c:v>40402</c:v>
                </c:pt>
                <c:pt idx="27">
                  <c:v>40403</c:v>
                </c:pt>
                <c:pt idx="28">
                  <c:v>40406</c:v>
                </c:pt>
                <c:pt idx="29">
                  <c:v>40407</c:v>
                </c:pt>
                <c:pt idx="30">
                  <c:v>40408</c:v>
                </c:pt>
                <c:pt idx="31">
                  <c:v>40409</c:v>
                </c:pt>
                <c:pt idx="32">
                  <c:v>40410</c:v>
                </c:pt>
                <c:pt idx="33">
                  <c:v>40413</c:v>
                </c:pt>
                <c:pt idx="34">
                  <c:v>40414</c:v>
                </c:pt>
                <c:pt idx="35">
                  <c:v>40415</c:v>
                </c:pt>
                <c:pt idx="36">
                  <c:v>40416</c:v>
                </c:pt>
                <c:pt idx="37">
                  <c:v>40417</c:v>
                </c:pt>
                <c:pt idx="38">
                  <c:v>40420</c:v>
                </c:pt>
                <c:pt idx="39">
                  <c:v>40421</c:v>
                </c:pt>
                <c:pt idx="40">
                  <c:v>40422</c:v>
                </c:pt>
                <c:pt idx="41">
                  <c:v>40423</c:v>
                </c:pt>
                <c:pt idx="42">
                  <c:v>40424</c:v>
                </c:pt>
                <c:pt idx="43">
                  <c:v>40427</c:v>
                </c:pt>
                <c:pt idx="44">
                  <c:v>40428</c:v>
                </c:pt>
                <c:pt idx="45">
                  <c:v>40429</c:v>
                </c:pt>
                <c:pt idx="46">
                  <c:v>40430</c:v>
                </c:pt>
                <c:pt idx="47">
                  <c:v>40431</c:v>
                </c:pt>
                <c:pt idx="48">
                  <c:v>40434</c:v>
                </c:pt>
                <c:pt idx="49">
                  <c:v>40435</c:v>
                </c:pt>
                <c:pt idx="50">
                  <c:v>40436</c:v>
                </c:pt>
                <c:pt idx="51">
                  <c:v>40437</c:v>
                </c:pt>
                <c:pt idx="52">
                  <c:v>40438</c:v>
                </c:pt>
                <c:pt idx="53">
                  <c:v>40441</c:v>
                </c:pt>
                <c:pt idx="54">
                  <c:v>40442</c:v>
                </c:pt>
                <c:pt idx="55">
                  <c:v>40443</c:v>
                </c:pt>
                <c:pt idx="56">
                  <c:v>40444</c:v>
                </c:pt>
                <c:pt idx="57">
                  <c:v>40445</c:v>
                </c:pt>
                <c:pt idx="58">
                  <c:v>40448</c:v>
                </c:pt>
                <c:pt idx="59">
                  <c:v>40449</c:v>
                </c:pt>
                <c:pt idx="60">
                  <c:v>40450</c:v>
                </c:pt>
                <c:pt idx="61">
                  <c:v>40451</c:v>
                </c:pt>
                <c:pt idx="62">
                  <c:v>40455</c:v>
                </c:pt>
                <c:pt idx="63">
                  <c:v>40456</c:v>
                </c:pt>
                <c:pt idx="64">
                  <c:v>40457</c:v>
                </c:pt>
                <c:pt idx="65">
                  <c:v>40458</c:v>
                </c:pt>
                <c:pt idx="66">
                  <c:v>40459</c:v>
                </c:pt>
                <c:pt idx="67">
                  <c:v>40462</c:v>
                </c:pt>
                <c:pt idx="68">
                  <c:v>40463</c:v>
                </c:pt>
                <c:pt idx="69">
                  <c:v>40464</c:v>
                </c:pt>
                <c:pt idx="70">
                  <c:v>40465</c:v>
                </c:pt>
                <c:pt idx="71">
                  <c:v>40466</c:v>
                </c:pt>
                <c:pt idx="72">
                  <c:v>40469</c:v>
                </c:pt>
                <c:pt idx="73">
                  <c:v>40470</c:v>
                </c:pt>
                <c:pt idx="74">
                  <c:v>40471</c:v>
                </c:pt>
                <c:pt idx="75">
                  <c:v>40472</c:v>
                </c:pt>
                <c:pt idx="76">
                  <c:v>40473</c:v>
                </c:pt>
                <c:pt idx="77">
                  <c:v>40476</c:v>
                </c:pt>
                <c:pt idx="78">
                  <c:v>40477</c:v>
                </c:pt>
                <c:pt idx="79">
                  <c:v>40478</c:v>
                </c:pt>
                <c:pt idx="80">
                  <c:v>40479</c:v>
                </c:pt>
                <c:pt idx="81">
                  <c:v>40480</c:v>
                </c:pt>
                <c:pt idx="82">
                  <c:v>40483</c:v>
                </c:pt>
                <c:pt idx="83">
                  <c:v>40484</c:v>
                </c:pt>
                <c:pt idx="84">
                  <c:v>40485</c:v>
                </c:pt>
                <c:pt idx="85">
                  <c:v>40486</c:v>
                </c:pt>
                <c:pt idx="86">
                  <c:v>40487</c:v>
                </c:pt>
                <c:pt idx="87">
                  <c:v>40490</c:v>
                </c:pt>
                <c:pt idx="88">
                  <c:v>40491</c:v>
                </c:pt>
                <c:pt idx="89">
                  <c:v>40492</c:v>
                </c:pt>
                <c:pt idx="90">
                  <c:v>40493</c:v>
                </c:pt>
                <c:pt idx="91">
                  <c:v>40494</c:v>
                </c:pt>
                <c:pt idx="92">
                  <c:v>40497</c:v>
                </c:pt>
                <c:pt idx="93">
                  <c:v>40498</c:v>
                </c:pt>
                <c:pt idx="94">
                  <c:v>40499</c:v>
                </c:pt>
                <c:pt idx="95">
                  <c:v>40500</c:v>
                </c:pt>
                <c:pt idx="96">
                  <c:v>40501</c:v>
                </c:pt>
                <c:pt idx="97">
                  <c:v>40504</c:v>
                </c:pt>
                <c:pt idx="98">
                  <c:v>40505</c:v>
                </c:pt>
                <c:pt idx="99">
                  <c:v>40506</c:v>
                </c:pt>
                <c:pt idx="100">
                  <c:v>40507</c:v>
                </c:pt>
                <c:pt idx="101">
                  <c:v>40508</c:v>
                </c:pt>
                <c:pt idx="102">
                  <c:v>40511</c:v>
                </c:pt>
                <c:pt idx="103">
                  <c:v>40512</c:v>
                </c:pt>
                <c:pt idx="104">
                  <c:v>40513</c:v>
                </c:pt>
                <c:pt idx="105">
                  <c:v>40514</c:v>
                </c:pt>
                <c:pt idx="106">
                  <c:v>40515</c:v>
                </c:pt>
                <c:pt idx="107">
                  <c:v>40518</c:v>
                </c:pt>
                <c:pt idx="108">
                  <c:v>40519</c:v>
                </c:pt>
                <c:pt idx="109">
                  <c:v>40520</c:v>
                </c:pt>
                <c:pt idx="110">
                  <c:v>40521</c:v>
                </c:pt>
                <c:pt idx="111">
                  <c:v>40522</c:v>
                </c:pt>
                <c:pt idx="112">
                  <c:v>40525</c:v>
                </c:pt>
                <c:pt idx="113">
                  <c:v>40526</c:v>
                </c:pt>
                <c:pt idx="114">
                  <c:v>40527</c:v>
                </c:pt>
                <c:pt idx="115">
                  <c:v>40528</c:v>
                </c:pt>
                <c:pt idx="116">
                  <c:v>40529</c:v>
                </c:pt>
                <c:pt idx="117">
                  <c:v>40532</c:v>
                </c:pt>
                <c:pt idx="118">
                  <c:v>40533</c:v>
                </c:pt>
                <c:pt idx="119">
                  <c:v>40534</c:v>
                </c:pt>
                <c:pt idx="120">
                  <c:v>40535</c:v>
                </c:pt>
                <c:pt idx="121">
                  <c:v>40536</c:v>
                </c:pt>
                <c:pt idx="122">
                  <c:v>40541</c:v>
                </c:pt>
                <c:pt idx="123">
                  <c:v>40547</c:v>
                </c:pt>
                <c:pt idx="124">
                  <c:v>40548</c:v>
                </c:pt>
                <c:pt idx="125">
                  <c:v>40549</c:v>
                </c:pt>
                <c:pt idx="126">
                  <c:v>40550</c:v>
                </c:pt>
                <c:pt idx="127">
                  <c:v>40553</c:v>
                </c:pt>
                <c:pt idx="128">
                  <c:v>40554</c:v>
                </c:pt>
                <c:pt idx="129">
                  <c:v>40555</c:v>
                </c:pt>
                <c:pt idx="130">
                  <c:v>40556</c:v>
                </c:pt>
                <c:pt idx="131">
                  <c:v>40557</c:v>
                </c:pt>
                <c:pt idx="132">
                  <c:v>40560</c:v>
                </c:pt>
                <c:pt idx="133">
                  <c:v>40561</c:v>
                </c:pt>
                <c:pt idx="134">
                  <c:v>40562</c:v>
                </c:pt>
                <c:pt idx="135">
                  <c:v>40563</c:v>
                </c:pt>
                <c:pt idx="136">
                  <c:v>40564</c:v>
                </c:pt>
                <c:pt idx="137">
                  <c:v>40567</c:v>
                </c:pt>
                <c:pt idx="138">
                  <c:v>40568</c:v>
                </c:pt>
                <c:pt idx="139">
                  <c:v>40570</c:v>
                </c:pt>
                <c:pt idx="140">
                  <c:v>40571</c:v>
                </c:pt>
                <c:pt idx="141">
                  <c:v>40574</c:v>
                </c:pt>
                <c:pt idx="142">
                  <c:v>40575</c:v>
                </c:pt>
                <c:pt idx="143">
                  <c:v>40576</c:v>
                </c:pt>
                <c:pt idx="144">
                  <c:v>40577</c:v>
                </c:pt>
                <c:pt idx="145">
                  <c:v>40578</c:v>
                </c:pt>
                <c:pt idx="146">
                  <c:v>40581</c:v>
                </c:pt>
                <c:pt idx="147">
                  <c:v>40582</c:v>
                </c:pt>
                <c:pt idx="148">
                  <c:v>40583</c:v>
                </c:pt>
                <c:pt idx="149">
                  <c:v>40584</c:v>
                </c:pt>
                <c:pt idx="150">
                  <c:v>40585</c:v>
                </c:pt>
                <c:pt idx="151">
                  <c:v>40588</c:v>
                </c:pt>
                <c:pt idx="152">
                  <c:v>40589</c:v>
                </c:pt>
                <c:pt idx="153">
                  <c:v>40590</c:v>
                </c:pt>
                <c:pt idx="154">
                  <c:v>40591</c:v>
                </c:pt>
                <c:pt idx="155">
                  <c:v>40592</c:v>
                </c:pt>
                <c:pt idx="156">
                  <c:v>40595</c:v>
                </c:pt>
                <c:pt idx="157">
                  <c:v>40596</c:v>
                </c:pt>
                <c:pt idx="158">
                  <c:v>40597</c:v>
                </c:pt>
                <c:pt idx="159">
                  <c:v>40598</c:v>
                </c:pt>
                <c:pt idx="160">
                  <c:v>40599</c:v>
                </c:pt>
                <c:pt idx="161">
                  <c:v>40602</c:v>
                </c:pt>
                <c:pt idx="162">
                  <c:v>40603</c:v>
                </c:pt>
                <c:pt idx="163">
                  <c:v>40604</c:v>
                </c:pt>
                <c:pt idx="164">
                  <c:v>40605</c:v>
                </c:pt>
                <c:pt idx="165">
                  <c:v>40606</c:v>
                </c:pt>
                <c:pt idx="166">
                  <c:v>40609</c:v>
                </c:pt>
                <c:pt idx="167">
                  <c:v>40610</c:v>
                </c:pt>
                <c:pt idx="168">
                  <c:v>40611</c:v>
                </c:pt>
                <c:pt idx="169">
                  <c:v>40612</c:v>
                </c:pt>
                <c:pt idx="170">
                  <c:v>40613</c:v>
                </c:pt>
                <c:pt idx="171">
                  <c:v>40616</c:v>
                </c:pt>
                <c:pt idx="172">
                  <c:v>40617</c:v>
                </c:pt>
                <c:pt idx="173">
                  <c:v>40618</c:v>
                </c:pt>
                <c:pt idx="174">
                  <c:v>40619</c:v>
                </c:pt>
                <c:pt idx="175">
                  <c:v>40620</c:v>
                </c:pt>
                <c:pt idx="176">
                  <c:v>40623</c:v>
                </c:pt>
                <c:pt idx="177">
                  <c:v>40624</c:v>
                </c:pt>
                <c:pt idx="178">
                  <c:v>40625</c:v>
                </c:pt>
                <c:pt idx="179">
                  <c:v>40626</c:v>
                </c:pt>
                <c:pt idx="180">
                  <c:v>40627</c:v>
                </c:pt>
                <c:pt idx="181">
                  <c:v>40630</c:v>
                </c:pt>
                <c:pt idx="182">
                  <c:v>40631</c:v>
                </c:pt>
                <c:pt idx="183">
                  <c:v>40632</c:v>
                </c:pt>
                <c:pt idx="184">
                  <c:v>40633</c:v>
                </c:pt>
                <c:pt idx="185">
                  <c:v>40634</c:v>
                </c:pt>
                <c:pt idx="186">
                  <c:v>40637</c:v>
                </c:pt>
                <c:pt idx="187">
                  <c:v>40638</c:v>
                </c:pt>
                <c:pt idx="188">
                  <c:v>40639</c:v>
                </c:pt>
                <c:pt idx="189">
                  <c:v>40640</c:v>
                </c:pt>
                <c:pt idx="190">
                  <c:v>40641</c:v>
                </c:pt>
                <c:pt idx="191">
                  <c:v>40644</c:v>
                </c:pt>
                <c:pt idx="192">
                  <c:v>40645</c:v>
                </c:pt>
                <c:pt idx="193">
                  <c:v>40646</c:v>
                </c:pt>
                <c:pt idx="194">
                  <c:v>40647</c:v>
                </c:pt>
                <c:pt idx="195">
                  <c:v>40648</c:v>
                </c:pt>
                <c:pt idx="196">
                  <c:v>40651</c:v>
                </c:pt>
                <c:pt idx="197">
                  <c:v>40652</c:v>
                </c:pt>
                <c:pt idx="198">
                  <c:v>40653</c:v>
                </c:pt>
                <c:pt idx="199">
                  <c:v>40654</c:v>
                </c:pt>
                <c:pt idx="200">
                  <c:v>40660</c:v>
                </c:pt>
                <c:pt idx="201">
                  <c:v>40661</c:v>
                </c:pt>
                <c:pt idx="202">
                  <c:v>40662</c:v>
                </c:pt>
                <c:pt idx="203">
                  <c:v>40665</c:v>
                </c:pt>
                <c:pt idx="204">
                  <c:v>40666</c:v>
                </c:pt>
                <c:pt idx="205">
                  <c:v>40667</c:v>
                </c:pt>
                <c:pt idx="206">
                  <c:v>40668</c:v>
                </c:pt>
                <c:pt idx="207">
                  <c:v>40669</c:v>
                </c:pt>
                <c:pt idx="208">
                  <c:v>40672</c:v>
                </c:pt>
                <c:pt idx="209">
                  <c:v>40673</c:v>
                </c:pt>
                <c:pt idx="210">
                  <c:v>40674</c:v>
                </c:pt>
                <c:pt idx="211">
                  <c:v>40675</c:v>
                </c:pt>
                <c:pt idx="212">
                  <c:v>40676</c:v>
                </c:pt>
                <c:pt idx="213">
                  <c:v>40679</c:v>
                </c:pt>
                <c:pt idx="214">
                  <c:v>40680</c:v>
                </c:pt>
                <c:pt idx="215">
                  <c:v>40681</c:v>
                </c:pt>
                <c:pt idx="216">
                  <c:v>40682</c:v>
                </c:pt>
                <c:pt idx="217">
                  <c:v>40683</c:v>
                </c:pt>
                <c:pt idx="218">
                  <c:v>40686</c:v>
                </c:pt>
                <c:pt idx="219">
                  <c:v>40687</c:v>
                </c:pt>
                <c:pt idx="220">
                  <c:v>40688</c:v>
                </c:pt>
                <c:pt idx="221">
                  <c:v>40689</c:v>
                </c:pt>
                <c:pt idx="222">
                  <c:v>40690</c:v>
                </c:pt>
                <c:pt idx="223">
                  <c:v>40693</c:v>
                </c:pt>
                <c:pt idx="224">
                  <c:v>40694</c:v>
                </c:pt>
                <c:pt idx="225">
                  <c:v>40695</c:v>
                </c:pt>
                <c:pt idx="226">
                  <c:v>40696</c:v>
                </c:pt>
                <c:pt idx="227">
                  <c:v>40697</c:v>
                </c:pt>
                <c:pt idx="228">
                  <c:v>40700</c:v>
                </c:pt>
                <c:pt idx="229">
                  <c:v>40701</c:v>
                </c:pt>
                <c:pt idx="230">
                  <c:v>40702</c:v>
                </c:pt>
                <c:pt idx="231">
                  <c:v>40703</c:v>
                </c:pt>
                <c:pt idx="232">
                  <c:v>40704</c:v>
                </c:pt>
                <c:pt idx="233">
                  <c:v>40708</c:v>
                </c:pt>
                <c:pt idx="234">
                  <c:v>40709</c:v>
                </c:pt>
                <c:pt idx="235">
                  <c:v>40710</c:v>
                </c:pt>
                <c:pt idx="236">
                  <c:v>40711</c:v>
                </c:pt>
                <c:pt idx="237">
                  <c:v>40714</c:v>
                </c:pt>
                <c:pt idx="238">
                  <c:v>40715</c:v>
                </c:pt>
                <c:pt idx="239">
                  <c:v>40716</c:v>
                </c:pt>
                <c:pt idx="240">
                  <c:v>40717</c:v>
                </c:pt>
                <c:pt idx="241">
                  <c:v>40718</c:v>
                </c:pt>
                <c:pt idx="242">
                  <c:v>40721</c:v>
                </c:pt>
                <c:pt idx="243">
                  <c:v>40722</c:v>
                </c:pt>
                <c:pt idx="244">
                  <c:v>40723</c:v>
                </c:pt>
                <c:pt idx="245">
                  <c:v>40724</c:v>
                </c:pt>
                <c:pt idx="246">
                  <c:v>40725</c:v>
                </c:pt>
                <c:pt idx="247">
                  <c:v>40728</c:v>
                </c:pt>
                <c:pt idx="248">
                  <c:v>40729</c:v>
                </c:pt>
                <c:pt idx="249">
                  <c:v>40730</c:v>
                </c:pt>
                <c:pt idx="250">
                  <c:v>40731</c:v>
                </c:pt>
                <c:pt idx="251">
                  <c:v>40732</c:v>
                </c:pt>
                <c:pt idx="252">
                  <c:v>40735</c:v>
                </c:pt>
                <c:pt idx="253">
                  <c:v>40736</c:v>
                </c:pt>
                <c:pt idx="254">
                  <c:v>40737</c:v>
                </c:pt>
                <c:pt idx="255">
                  <c:v>40738</c:v>
                </c:pt>
                <c:pt idx="256">
                  <c:v>40739</c:v>
                </c:pt>
                <c:pt idx="257">
                  <c:v>40742</c:v>
                </c:pt>
                <c:pt idx="258">
                  <c:v>40743</c:v>
                </c:pt>
                <c:pt idx="259">
                  <c:v>40744</c:v>
                </c:pt>
                <c:pt idx="260">
                  <c:v>40745</c:v>
                </c:pt>
                <c:pt idx="261">
                  <c:v>40746</c:v>
                </c:pt>
                <c:pt idx="262">
                  <c:v>40749</c:v>
                </c:pt>
                <c:pt idx="263">
                  <c:v>40750</c:v>
                </c:pt>
                <c:pt idx="264">
                  <c:v>40751</c:v>
                </c:pt>
                <c:pt idx="265">
                  <c:v>40752</c:v>
                </c:pt>
                <c:pt idx="266">
                  <c:v>40753</c:v>
                </c:pt>
                <c:pt idx="267">
                  <c:v>40756</c:v>
                </c:pt>
                <c:pt idx="268">
                  <c:v>40757</c:v>
                </c:pt>
                <c:pt idx="269">
                  <c:v>40758</c:v>
                </c:pt>
                <c:pt idx="270">
                  <c:v>40759</c:v>
                </c:pt>
                <c:pt idx="271">
                  <c:v>40760</c:v>
                </c:pt>
                <c:pt idx="272">
                  <c:v>40763</c:v>
                </c:pt>
                <c:pt idx="273">
                  <c:v>40764</c:v>
                </c:pt>
                <c:pt idx="274">
                  <c:v>40765</c:v>
                </c:pt>
                <c:pt idx="275">
                  <c:v>40766</c:v>
                </c:pt>
                <c:pt idx="276">
                  <c:v>40767</c:v>
                </c:pt>
                <c:pt idx="277">
                  <c:v>40770</c:v>
                </c:pt>
                <c:pt idx="278">
                  <c:v>40771</c:v>
                </c:pt>
                <c:pt idx="279">
                  <c:v>40772</c:v>
                </c:pt>
                <c:pt idx="280">
                  <c:v>40773</c:v>
                </c:pt>
                <c:pt idx="281">
                  <c:v>40774</c:v>
                </c:pt>
                <c:pt idx="282">
                  <c:v>40777</c:v>
                </c:pt>
                <c:pt idx="283">
                  <c:v>40778</c:v>
                </c:pt>
                <c:pt idx="284">
                  <c:v>40779</c:v>
                </c:pt>
                <c:pt idx="285">
                  <c:v>40780</c:v>
                </c:pt>
                <c:pt idx="286">
                  <c:v>40781</c:v>
                </c:pt>
                <c:pt idx="287">
                  <c:v>40784</c:v>
                </c:pt>
                <c:pt idx="288">
                  <c:v>40785</c:v>
                </c:pt>
                <c:pt idx="289">
                  <c:v>40786</c:v>
                </c:pt>
                <c:pt idx="290">
                  <c:v>40787</c:v>
                </c:pt>
                <c:pt idx="291">
                  <c:v>40788</c:v>
                </c:pt>
                <c:pt idx="292">
                  <c:v>40791</c:v>
                </c:pt>
                <c:pt idx="293">
                  <c:v>40792</c:v>
                </c:pt>
                <c:pt idx="294">
                  <c:v>40793</c:v>
                </c:pt>
                <c:pt idx="295">
                  <c:v>40794</c:v>
                </c:pt>
                <c:pt idx="296">
                  <c:v>40795</c:v>
                </c:pt>
                <c:pt idx="297">
                  <c:v>40798</c:v>
                </c:pt>
                <c:pt idx="298">
                  <c:v>40799</c:v>
                </c:pt>
                <c:pt idx="299">
                  <c:v>40800</c:v>
                </c:pt>
                <c:pt idx="300">
                  <c:v>40801</c:v>
                </c:pt>
                <c:pt idx="301">
                  <c:v>40802</c:v>
                </c:pt>
                <c:pt idx="302">
                  <c:v>40805</c:v>
                </c:pt>
                <c:pt idx="303">
                  <c:v>40806</c:v>
                </c:pt>
                <c:pt idx="304">
                  <c:v>40807</c:v>
                </c:pt>
                <c:pt idx="305">
                  <c:v>40808</c:v>
                </c:pt>
                <c:pt idx="306">
                  <c:v>40809.373622685183</c:v>
                </c:pt>
                <c:pt idx="307">
                  <c:v>40812.306979166664</c:v>
                </c:pt>
                <c:pt idx="308">
                  <c:v>40813.315115740741</c:v>
                </c:pt>
                <c:pt idx="309">
                  <c:v>40814.310578703706</c:v>
                </c:pt>
                <c:pt idx="310">
                  <c:v>40815.310023148151</c:v>
                </c:pt>
                <c:pt idx="311">
                  <c:v>40816.306898148148</c:v>
                </c:pt>
                <c:pt idx="312">
                  <c:v>40819.308391203704</c:v>
                </c:pt>
                <c:pt idx="313">
                  <c:v>40820.313564814816</c:v>
                </c:pt>
                <c:pt idx="314">
                  <c:v>40821.312777777777</c:v>
                </c:pt>
                <c:pt idx="315">
                  <c:v>40822.312002314815</c:v>
                </c:pt>
                <c:pt idx="316">
                  <c:v>40823.315057870372</c:v>
                </c:pt>
                <c:pt idx="317">
                  <c:v>40826.315694444442</c:v>
                </c:pt>
                <c:pt idx="318">
                  <c:v>40827.309895833336</c:v>
                </c:pt>
                <c:pt idx="319">
                  <c:v>40828.864884259259</c:v>
                </c:pt>
                <c:pt idx="320">
                  <c:v>40829.312013888892</c:v>
                </c:pt>
                <c:pt idx="321">
                  <c:v>40830.311030092591</c:v>
                </c:pt>
                <c:pt idx="322">
                  <c:v>40833.313414351855</c:v>
                </c:pt>
                <c:pt idx="323">
                  <c:v>40834.318136574075</c:v>
                </c:pt>
                <c:pt idx="324">
                  <c:v>40835.31925925926</c:v>
                </c:pt>
                <c:pt idx="325">
                  <c:v>40836.315104166664</c:v>
                </c:pt>
                <c:pt idx="326">
                  <c:v>40837.343993055554</c:v>
                </c:pt>
                <c:pt idx="327">
                  <c:v>40840.320208333331</c:v>
                </c:pt>
                <c:pt idx="328">
                  <c:v>40841.30872685185</c:v>
                </c:pt>
                <c:pt idx="329">
                  <c:v>40842.310763888891</c:v>
                </c:pt>
                <c:pt idx="330">
                  <c:v>40843.320902777778</c:v>
                </c:pt>
                <c:pt idx="331">
                  <c:v>40844.30369212963</c:v>
                </c:pt>
                <c:pt idx="332">
                  <c:v>40847.309791666667</c:v>
                </c:pt>
                <c:pt idx="333">
                  <c:v>40848.313750000001</c:v>
                </c:pt>
                <c:pt idx="334">
                  <c:v>40849.313159722224</c:v>
                </c:pt>
                <c:pt idx="335">
                  <c:v>40850.312199074076</c:v>
                </c:pt>
                <c:pt idx="336">
                  <c:v>40851.309849537036</c:v>
                </c:pt>
                <c:pt idx="337">
                  <c:v>40854.308865740742</c:v>
                </c:pt>
                <c:pt idx="338">
                  <c:v>40855.313622685186</c:v>
                </c:pt>
                <c:pt idx="339">
                  <c:v>40856.309189814812</c:v>
                </c:pt>
                <c:pt idx="340">
                  <c:v>40857.327303240738</c:v>
                </c:pt>
                <c:pt idx="341">
                  <c:v>40858.90415509259</c:v>
                </c:pt>
                <c:pt idx="342">
                  <c:v>40863.312708333331</c:v>
                </c:pt>
                <c:pt idx="343">
                  <c:v>40864.311481481483</c:v>
                </c:pt>
                <c:pt idx="344">
                  <c:v>40865.307881944442</c:v>
                </c:pt>
                <c:pt idx="345">
                  <c:v>40868.31082175926</c:v>
                </c:pt>
                <c:pt idx="346">
                  <c:v>40869.335243055553</c:v>
                </c:pt>
                <c:pt idx="347">
                  <c:v>40870.312604166669</c:v>
                </c:pt>
                <c:pt idx="348">
                  <c:v>40871.483564814815</c:v>
                </c:pt>
                <c:pt idx="349">
                  <c:v>40872.437384259261</c:v>
                </c:pt>
                <c:pt idx="350">
                  <c:v>40875.30740740741</c:v>
                </c:pt>
                <c:pt idx="351">
                  <c:v>40876.312083333331</c:v>
                </c:pt>
                <c:pt idx="352">
                  <c:v>40877.299826388888</c:v>
                </c:pt>
                <c:pt idx="353">
                  <c:v>40878.287766203706</c:v>
                </c:pt>
                <c:pt idx="354">
                  <c:v>40879.296412037038</c:v>
                </c:pt>
                <c:pt idx="355">
                  <c:v>40882.303067129629</c:v>
                </c:pt>
                <c:pt idx="356">
                  <c:v>40883.310196759259</c:v>
                </c:pt>
                <c:pt idx="357">
                  <c:v>40884.312430555554</c:v>
                </c:pt>
                <c:pt idx="358">
                  <c:v>40885.301678240743</c:v>
                </c:pt>
                <c:pt idx="359">
                  <c:v>40886.303807870368</c:v>
                </c:pt>
                <c:pt idx="360">
                  <c:v>40889.307557870372</c:v>
                </c:pt>
                <c:pt idx="361">
                  <c:v>40890.310983796298</c:v>
                </c:pt>
                <c:pt idx="362">
                  <c:v>40891.307349537034</c:v>
                </c:pt>
                <c:pt idx="363">
                  <c:v>40892.310428240744</c:v>
                </c:pt>
                <c:pt idx="364">
                  <c:v>40893.408055555556</c:v>
                </c:pt>
                <c:pt idx="365">
                  <c:v>40896.303333333337</c:v>
                </c:pt>
                <c:pt idx="366">
                  <c:v>40897.307233796295</c:v>
                </c:pt>
                <c:pt idx="367">
                  <c:v>40898.3125462963</c:v>
                </c:pt>
                <c:pt idx="368">
                  <c:v>40899.310428240744</c:v>
                </c:pt>
                <c:pt idx="369">
                  <c:v>40900.305393518516</c:v>
                </c:pt>
                <c:pt idx="370">
                  <c:v>40905.322152777779</c:v>
                </c:pt>
                <c:pt idx="371">
                  <c:v>40906.30327546296</c:v>
                </c:pt>
                <c:pt idx="372">
                  <c:v>40907.307673611111</c:v>
                </c:pt>
                <c:pt idx="373">
                  <c:v>40911.305520833332</c:v>
                </c:pt>
                <c:pt idx="374">
                  <c:v>40912.309988425928</c:v>
                </c:pt>
                <c:pt idx="375">
                  <c:v>40913.324282407404</c:v>
                </c:pt>
                <c:pt idx="376">
                  <c:v>40914.385879629626</c:v>
                </c:pt>
                <c:pt idx="377">
                  <c:v>40917.415717592594</c:v>
                </c:pt>
                <c:pt idx="378">
                  <c:v>40918.395289351851</c:v>
                </c:pt>
                <c:pt idx="379">
                  <c:v>40919.359733796293</c:v>
                </c:pt>
                <c:pt idx="380">
                  <c:v>40920.41306712963</c:v>
                </c:pt>
                <c:pt idx="381">
                  <c:v>40921.652048611111</c:v>
                </c:pt>
                <c:pt idx="382">
                  <c:v>40924.394548611112</c:v>
                </c:pt>
                <c:pt idx="383">
                  <c:v>40925.302604166667</c:v>
                </c:pt>
                <c:pt idx="384">
                  <c:v>40926.267627314817</c:v>
                </c:pt>
                <c:pt idx="385">
                  <c:v>40927.323344907411</c:v>
                </c:pt>
                <c:pt idx="386">
                  <c:v>40928.271331018521</c:v>
                </c:pt>
                <c:pt idx="387">
                  <c:v>40931.431493055556</c:v>
                </c:pt>
                <c:pt idx="388">
                  <c:v>40932.342800925922</c:v>
                </c:pt>
                <c:pt idx="389">
                  <c:v>40933.332071759258</c:v>
                </c:pt>
                <c:pt idx="390">
                  <c:v>40935.360509259262</c:v>
                </c:pt>
                <c:pt idx="391">
                  <c:v>40938.263032407405</c:v>
                </c:pt>
                <c:pt idx="392">
                  <c:v>40939.384317129632</c:v>
                </c:pt>
                <c:pt idx="393">
                  <c:v>40940</c:v>
                </c:pt>
                <c:pt idx="394">
                  <c:v>40941.389965277776</c:v>
                </c:pt>
                <c:pt idx="395">
                  <c:v>40942.381585648145</c:v>
                </c:pt>
                <c:pt idx="396">
                  <c:v>40945.324131944442</c:v>
                </c:pt>
                <c:pt idx="397">
                  <c:v>40946.360092592593</c:v>
                </c:pt>
                <c:pt idx="398">
                  <c:v>40947.360543981478</c:v>
                </c:pt>
                <c:pt idx="399">
                  <c:v>40948.424351851849</c:v>
                </c:pt>
                <c:pt idx="400">
                  <c:v>40949.3746875</c:v>
                </c:pt>
                <c:pt idx="401">
                  <c:v>40952.311782407407</c:v>
                </c:pt>
                <c:pt idx="402">
                  <c:v>40953.327662037038</c:v>
                </c:pt>
                <c:pt idx="403">
                  <c:v>40954.319571759261</c:v>
                </c:pt>
                <c:pt idx="404">
                  <c:v>40955.317326388889</c:v>
                </c:pt>
                <c:pt idx="405">
                  <c:v>40956.330601851849</c:v>
                </c:pt>
                <c:pt idx="406">
                  <c:v>40959.328217592592</c:v>
                </c:pt>
                <c:pt idx="407">
                  <c:v>40960.471388888887</c:v>
                </c:pt>
                <c:pt idx="408">
                  <c:v>40961.352662037039</c:v>
                </c:pt>
                <c:pt idx="409">
                  <c:v>40962.312708333331</c:v>
                </c:pt>
                <c:pt idx="410">
                  <c:v>40963.405682870369</c:v>
                </c:pt>
                <c:pt idx="411">
                  <c:v>40966.323784722219</c:v>
                </c:pt>
                <c:pt idx="412">
                  <c:v>40967.30609953704</c:v>
                </c:pt>
                <c:pt idx="413">
                  <c:v>40968.326817129629</c:v>
                </c:pt>
                <c:pt idx="414">
                  <c:v>40969.357083333336</c:v>
                </c:pt>
                <c:pt idx="415">
                  <c:v>40970.303773148145</c:v>
                </c:pt>
                <c:pt idx="416">
                  <c:v>40973.330381944441</c:v>
                </c:pt>
                <c:pt idx="417">
                  <c:v>40974.339236111111</c:v>
                </c:pt>
                <c:pt idx="418">
                  <c:v>40975.315324074072</c:v>
                </c:pt>
                <c:pt idx="419">
                  <c:v>40976.323680555557</c:v>
                </c:pt>
                <c:pt idx="420">
                  <c:v>40977.326793981483</c:v>
                </c:pt>
                <c:pt idx="421">
                  <c:v>40980.324675925927</c:v>
                </c:pt>
                <c:pt idx="422">
                  <c:v>40981.321516203701</c:v>
                </c:pt>
                <c:pt idx="423">
                  <c:v>40982.312025462961</c:v>
                </c:pt>
                <c:pt idx="424">
                  <c:v>40983.394513888888</c:v>
                </c:pt>
                <c:pt idx="425">
                  <c:v>40984.342592592591</c:v>
                </c:pt>
                <c:pt idx="426">
                  <c:v>40987.328784722224</c:v>
                </c:pt>
                <c:pt idx="427">
                  <c:v>40988.327905092592</c:v>
                </c:pt>
                <c:pt idx="428">
                  <c:v>40989.318761574075</c:v>
                </c:pt>
                <c:pt idx="429">
                  <c:v>40990.340578703705</c:v>
                </c:pt>
                <c:pt idx="430">
                  <c:v>40991.537789351853</c:v>
                </c:pt>
                <c:pt idx="431">
                  <c:v>40994.320532407408</c:v>
                </c:pt>
                <c:pt idx="432">
                  <c:v>40995.307245370372</c:v>
                </c:pt>
                <c:pt idx="433">
                  <c:v>40996.345578703702</c:v>
                </c:pt>
                <c:pt idx="434">
                  <c:v>40997.315335648149</c:v>
                </c:pt>
                <c:pt idx="435">
                  <c:v>40998.315347222226</c:v>
                </c:pt>
                <c:pt idx="436">
                  <c:v>41001.328101851854</c:v>
                </c:pt>
                <c:pt idx="437">
                  <c:v>41002.337685185186</c:v>
                </c:pt>
                <c:pt idx="438">
                  <c:v>41003.339560185188</c:v>
                </c:pt>
                <c:pt idx="439">
                  <c:v>41004.331273148149</c:v>
                </c:pt>
                <c:pt idx="440">
                  <c:v>41009.360949074071</c:v>
                </c:pt>
                <c:pt idx="441">
                  <c:v>41010.393541666665</c:v>
                </c:pt>
                <c:pt idx="442">
                  <c:v>41011.350902777776</c:v>
                </c:pt>
                <c:pt idx="443">
                  <c:v>41012.316157407404</c:v>
                </c:pt>
                <c:pt idx="444">
                  <c:v>41015.348553240743</c:v>
                </c:pt>
                <c:pt idx="445">
                  <c:v>41016.342488425929</c:v>
                </c:pt>
                <c:pt idx="446">
                  <c:v>41017.321562500001</c:v>
                </c:pt>
                <c:pt idx="447">
                  <c:v>41018.316828703704</c:v>
                </c:pt>
                <c:pt idx="448">
                  <c:v>41019.357060185182</c:v>
                </c:pt>
                <c:pt idx="449">
                  <c:v>41022.364583333336</c:v>
                </c:pt>
                <c:pt idx="450">
                  <c:v>41023.341493055559</c:v>
                </c:pt>
                <c:pt idx="451">
                  <c:v>41025.347754629627</c:v>
                </c:pt>
                <c:pt idx="452">
                  <c:v>41026.313402777778</c:v>
                </c:pt>
                <c:pt idx="453">
                  <c:v>41029.317303240743</c:v>
                </c:pt>
                <c:pt idx="454">
                  <c:v>41030.344756944447</c:v>
                </c:pt>
                <c:pt idx="455">
                  <c:v>41031.338391203702</c:v>
                </c:pt>
                <c:pt idx="456">
                  <c:v>41032.344710648147</c:v>
                </c:pt>
                <c:pt idx="457">
                  <c:v>41033.34306712963</c:v>
                </c:pt>
                <c:pt idx="458">
                  <c:v>41036.348622685182</c:v>
                </c:pt>
                <c:pt idx="459">
                  <c:v>41037.355243055557</c:v>
                </c:pt>
                <c:pt idx="460">
                  <c:v>41038.333460648151</c:v>
                </c:pt>
                <c:pt idx="461">
                  <c:v>41039.332499999997</c:v>
                </c:pt>
                <c:pt idx="462">
                  <c:v>41040.330601851849</c:v>
                </c:pt>
                <c:pt idx="463">
                  <c:v>41043.349027777775</c:v>
                </c:pt>
                <c:pt idx="464">
                  <c:v>41044.394629629627</c:v>
                </c:pt>
                <c:pt idx="465">
                  <c:v>41045.356087962966</c:v>
                </c:pt>
                <c:pt idx="466">
                  <c:v>41046.479062500002</c:v>
                </c:pt>
                <c:pt idx="467">
                  <c:v>41047.364363425928</c:v>
                </c:pt>
                <c:pt idx="468">
                  <c:v>41050.363668981481</c:v>
                </c:pt>
                <c:pt idx="469">
                  <c:v>41051.418564814812</c:v>
                </c:pt>
                <c:pt idx="470">
                  <c:v>41052.365763888891</c:v>
                </c:pt>
                <c:pt idx="471">
                  <c:v>41053.360393518517</c:v>
                </c:pt>
                <c:pt idx="472">
                  <c:v>41054.320150462961</c:v>
                </c:pt>
                <c:pt idx="473">
                  <c:v>41057.313460648147</c:v>
                </c:pt>
                <c:pt idx="474">
                  <c:v>41058.321527777778</c:v>
                </c:pt>
                <c:pt idx="475">
                  <c:v>41059.325173611112</c:v>
                </c:pt>
                <c:pt idx="476">
                  <c:v>41060.349722222221</c:v>
                </c:pt>
                <c:pt idx="477">
                  <c:v>41061.322731481479</c:v>
                </c:pt>
                <c:pt idx="478">
                  <c:v>41064.343449074076</c:v>
                </c:pt>
                <c:pt idx="479">
                  <c:v>41065.329305555555</c:v>
                </c:pt>
                <c:pt idx="480">
                  <c:v>41066.343726851854</c:v>
                </c:pt>
                <c:pt idx="481">
                  <c:v>41067.420590277776</c:v>
                </c:pt>
                <c:pt idx="482">
                  <c:v>41068.336898148147</c:v>
                </c:pt>
                <c:pt idx="483">
                  <c:v>41072.309548611112</c:v>
                </c:pt>
                <c:pt idx="484">
                  <c:v>41073.307071759256</c:v>
                </c:pt>
                <c:pt idx="485">
                  <c:v>41074.30605324074</c:v>
                </c:pt>
                <c:pt idx="486">
                  <c:v>41075.354849537034</c:v>
                </c:pt>
                <c:pt idx="487">
                  <c:v>41078.393425925926</c:v>
                </c:pt>
                <c:pt idx="488">
                  <c:v>41079.374143518522</c:v>
                </c:pt>
                <c:pt idx="489">
                  <c:v>41080.32539351852</c:v>
                </c:pt>
                <c:pt idx="490">
                  <c:v>41081.345069444447</c:v>
                </c:pt>
                <c:pt idx="491">
                  <c:v>41082.317245370374</c:v>
                </c:pt>
                <c:pt idx="492">
                  <c:v>41085.342453703706</c:v>
                </c:pt>
                <c:pt idx="493">
                  <c:v>41086.32130787037</c:v>
                </c:pt>
                <c:pt idx="494">
                  <c:v>41087.329270833332</c:v>
                </c:pt>
                <c:pt idx="495">
                  <c:v>41088.339074074072</c:v>
                </c:pt>
                <c:pt idx="496">
                  <c:v>41089.343090277776</c:v>
                </c:pt>
                <c:pt idx="497">
                  <c:v>41092.378900462965</c:v>
                </c:pt>
                <c:pt idx="498">
                  <c:v>41093.367546296293</c:v>
                </c:pt>
                <c:pt idx="499">
                  <c:v>41094.384050925924</c:v>
                </c:pt>
                <c:pt idx="500">
                  <c:v>41095.328958333332</c:v>
                </c:pt>
                <c:pt idx="501">
                  <c:v>41096.320821759262</c:v>
                </c:pt>
                <c:pt idx="502">
                  <c:v>41099.353506944448</c:v>
                </c:pt>
                <c:pt idx="503">
                  <c:v>41100.497407407405</c:v>
                </c:pt>
                <c:pt idx="504">
                  <c:v>41101.347708333335</c:v>
                </c:pt>
                <c:pt idx="505">
                  <c:v>41102.3437962963</c:v>
                </c:pt>
                <c:pt idx="506">
                  <c:v>41103.340300925927</c:v>
                </c:pt>
                <c:pt idx="507">
                  <c:v>41106.335694444446</c:v>
                </c:pt>
                <c:pt idx="508">
                  <c:v>41107.35659722222</c:v>
                </c:pt>
                <c:pt idx="509">
                  <c:v>41108.394525462965</c:v>
                </c:pt>
                <c:pt idx="510">
                  <c:v>41109.344409722224</c:v>
                </c:pt>
                <c:pt idx="511">
                  <c:v>41110.342083333337</c:v>
                </c:pt>
                <c:pt idx="512">
                  <c:v>41113.329953703702</c:v>
                </c:pt>
                <c:pt idx="513">
                  <c:v>41114.340208333335</c:v>
                </c:pt>
                <c:pt idx="514">
                  <c:v>41115.319652777776</c:v>
                </c:pt>
                <c:pt idx="515">
                  <c:v>41116.323738425926</c:v>
                </c:pt>
                <c:pt idx="516">
                  <c:v>41117.337511574071</c:v>
                </c:pt>
                <c:pt idx="517">
                  <c:v>41120.402071759258</c:v>
                </c:pt>
                <c:pt idx="518">
                  <c:v>41121.343912037039</c:v>
                </c:pt>
                <c:pt idx="519">
                  <c:v>41122.34207175926</c:v>
                </c:pt>
                <c:pt idx="520">
                  <c:v>41123.34684027778</c:v>
                </c:pt>
                <c:pt idx="521">
                  <c:v>41124.353078703702</c:v>
                </c:pt>
                <c:pt idx="522">
                  <c:v>41127.338969907411</c:v>
                </c:pt>
                <c:pt idx="523">
                  <c:v>41128.408946759257</c:v>
                </c:pt>
                <c:pt idx="524">
                  <c:v>41129.398599537039</c:v>
                </c:pt>
                <c:pt idx="525">
                  <c:v>41130.363495370373</c:v>
                </c:pt>
                <c:pt idx="526">
                  <c:v>41131.404085648152</c:v>
                </c:pt>
                <c:pt idx="527">
                  <c:v>41134.361620370371</c:v>
                </c:pt>
                <c:pt idx="528">
                  <c:v>41135.373043981483</c:v>
                </c:pt>
                <c:pt idx="529">
                  <c:v>41136.425625000003</c:v>
                </c:pt>
                <c:pt idx="530">
                  <c:v>41137.360185185185</c:v>
                </c:pt>
                <c:pt idx="531">
                  <c:v>41138.372013888889</c:v>
                </c:pt>
                <c:pt idx="532">
                  <c:v>41141.36619212963</c:v>
                </c:pt>
                <c:pt idx="533">
                  <c:v>41142.346458333333</c:v>
                </c:pt>
                <c:pt idx="534">
                  <c:v>41143.408449074072</c:v>
                </c:pt>
                <c:pt idx="535">
                  <c:v>41144.404351851852</c:v>
                </c:pt>
                <c:pt idx="536">
                  <c:v>41145.456793981481</c:v>
                </c:pt>
                <c:pt idx="537">
                  <c:v>41148.426377314812</c:v>
                </c:pt>
                <c:pt idx="538">
                  <c:v>41149.40457175926</c:v>
                </c:pt>
                <c:pt idx="539">
                  <c:v>41150.436365740738</c:v>
                </c:pt>
                <c:pt idx="540">
                  <c:v>41151.412997685184</c:v>
                </c:pt>
                <c:pt idx="541">
                  <c:v>41152.390127314815</c:v>
                </c:pt>
                <c:pt idx="542">
                  <c:v>41156.320138888892</c:v>
                </c:pt>
                <c:pt idx="543">
                  <c:v>41156.327905092592</c:v>
                </c:pt>
                <c:pt idx="544">
                  <c:v>41157.386388888888</c:v>
                </c:pt>
                <c:pt idx="545">
                  <c:v>41158.421423611115</c:v>
                </c:pt>
                <c:pt idx="546">
                  <c:v>41159.424375000002</c:v>
                </c:pt>
                <c:pt idx="547">
                  <c:v>41162.375891203701</c:v>
                </c:pt>
                <c:pt idx="548">
                  <c:v>41163.404467592591</c:v>
                </c:pt>
                <c:pt idx="549">
                  <c:v>41164.378587962965</c:v>
                </c:pt>
                <c:pt idx="550">
                  <c:v>41165.346678240741</c:v>
                </c:pt>
                <c:pt idx="551">
                  <c:v>41166.342916666668</c:v>
                </c:pt>
                <c:pt idx="552">
                  <c:v>41169.4</c:v>
                </c:pt>
                <c:pt idx="553">
                  <c:v>41170.369317129633</c:v>
                </c:pt>
                <c:pt idx="554">
                  <c:v>41171.33357638889</c:v>
                </c:pt>
                <c:pt idx="555">
                  <c:v>41172.352916666663</c:v>
                </c:pt>
                <c:pt idx="556">
                  <c:v>41173.356493055559</c:v>
                </c:pt>
                <c:pt idx="557">
                  <c:v>41176.377951388888</c:v>
                </c:pt>
                <c:pt idx="558">
                  <c:v>41177.342800925922</c:v>
                </c:pt>
                <c:pt idx="559">
                  <c:v>41178.355949074074</c:v>
                </c:pt>
                <c:pt idx="560">
                  <c:v>41179.322118055556</c:v>
                </c:pt>
                <c:pt idx="561">
                  <c:v>41180.361168981479</c:v>
                </c:pt>
                <c:pt idx="562">
                  <c:v>41183.345057870371</c:v>
                </c:pt>
                <c:pt idx="563">
                  <c:v>41184.312337962961</c:v>
                </c:pt>
                <c:pt idx="564">
                  <c:v>41185.336157407408</c:v>
                </c:pt>
                <c:pt idx="565">
                  <c:v>41186.337627314817</c:v>
                </c:pt>
                <c:pt idx="566">
                  <c:v>41187.319525462961</c:v>
                </c:pt>
                <c:pt idx="567">
                  <c:v>41190.344456018516</c:v>
                </c:pt>
                <c:pt idx="568">
                  <c:v>41191.322152777779</c:v>
                </c:pt>
                <c:pt idx="569">
                  <c:v>41192.330208333333</c:v>
                </c:pt>
                <c:pt idx="570">
                  <c:v>41193.329282407409</c:v>
                </c:pt>
                <c:pt idx="571">
                  <c:v>41194.312997685185</c:v>
                </c:pt>
                <c:pt idx="572">
                  <c:v>41197.340127314812</c:v>
                </c:pt>
                <c:pt idx="573">
                  <c:v>41198.324537037035</c:v>
                </c:pt>
                <c:pt idx="574">
                  <c:v>41199.346967592595</c:v>
                </c:pt>
                <c:pt idx="575">
                  <c:v>41200.318206018521</c:v>
                </c:pt>
                <c:pt idx="576">
                  <c:v>41201.317291666666</c:v>
                </c:pt>
                <c:pt idx="577">
                  <c:v>41204.315960648149</c:v>
                </c:pt>
                <c:pt idx="578">
                  <c:v>41205.319988425923</c:v>
                </c:pt>
                <c:pt idx="579">
                  <c:v>41206.320393518516</c:v>
                </c:pt>
                <c:pt idx="580">
                  <c:v>41207.354201388887</c:v>
                </c:pt>
                <c:pt idx="581">
                  <c:v>41208.331493055557</c:v>
                </c:pt>
                <c:pt idx="582">
                  <c:v>41211.326458333337</c:v>
                </c:pt>
                <c:pt idx="583">
                  <c:v>41212.323159722226</c:v>
                </c:pt>
                <c:pt idx="584">
                  <c:v>41213.313310185185</c:v>
                </c:pt>
                <c:pt idx="585">
                  <c:v>41214.324780092589</c:v>
                </c:pt>
                <c:pt idx="586">
                  <c:v>41215.323645833334</c:v>
                </c:pt>
                <c:pt idx="587">
                  <c:v>41218.404791666668</c:v>
                </c:pt>
                <c:pt idx="588">
                  <c:v>41219.333101851851</c:v>
                </c:pt>
                <c:pt idx="589">
                  <c:v>41220.339756944442</c:v>
                </c:pt>
                <c:pt idx="590">
                  <c:v>41221.333275462966</c:v>
                </c:pt>
                <c:pt idx="591">
                  <c:v>41222.325671296298</c:v>
                </c:pt>
                <c:pt idx="592">
                  <c:v>41225.330057870371</c:v>
                </c:pt>
                <c:pt idx="593">
                  <c:v>41226.318101851852</c:v>
                </c:pt>
                <c:pt idx="594">
                  <c:v>41227.326863425929</c:v>
                </c:pt>
                <c:pt idx="595">
                  <c:v>41228.323252314818</c:v>
                </c:pt>
                <c:pt idx="596">
                  <c:v>41229.324687499997</c:v>
                </c:pt>
                <c:pt idx="597">
                  <c:v>41232.329675925925</c:v>
                </c:pt>
                <c:pt idx="598">
                  <c:v>41233.326527777775</c:v>
                </c:pt>
                <c:pt idx="599">
                  <c:v>41234.327847222223</c:v>
                </c:pt>
                <c:pt idx="600">
                  <c:v>41235.339594907404</c:v>
                </c:pt>
                <c:pt idx="601">
                  <c:v>41236.341736111113</c:v>
                </c:pt>
                <c:pt idx="602">
                  <c:v>41239.344629629632</c:v>
                </c:pt>
                <c:pt idx="603">
                  <c:v>41240.325011574074</c:v>
                </c:pt>
                <c:pt idx="604">
                  <c:v>41242.330775462964</c:v>
                </c:pt>
                <c:pt idx="605">
                  <c:v>41243.329444444447</c:v>
                </c:pt>
                <c:pt idx="606">
                  <c:v>41246.320057870369</c:v>
                </c:pt>
                <c:pt idx="607">
                  <c:v>41247.407962962963</c:v>
                </c:pt>
                <c:pt idx="608">
                  <c:v>41248.341053240743</c:v>
                </c:pt>
                <c:pt idx="609">
                  <c:v>41249.315127314818</c:v>
                </c:pt>
                <c:pt idx="610">
                  <c:v>41250.307986111111</c:v>
                </c:pt>
                <c:pt idx="611">
                  <c:v>41253.322094907409</c:v>
                </c:pt>
                <c:pt idx="612">
                  <c:v>41254.317129629628</c:v>
                </c:pt>
                <c:pt idx="613">
                  <c:v>41255.332442129627</c:v>
                </c:pt>
                <c:pt idx="614">
                  <c:v>41256.321134259262</c:v>
                </c:pt>
                <c:pt idx="615">
                  <c:v>41257.333020833335</c:v>
                </c:pt>
                <c:pt idx="616">
                  <c:v>41260.324525462966</c:v>
                </c:pt>
                <c:pt idx="617">
                  <c:v>41261.323078703703</c:v>
                </c:pt>
                <c:pt idx="618">
                  <c:v>41262.332268518519</c:v>
                </c:pt>
                <c:pt idx="619">
                  <c:v>41263.336817129632</c:v>
                </c:pt>
                <c:pt idx="620">
                  <c:v>41264.321284722224</c:v>
                </c:pt>
                <c:pt idx="621">
                  <c:v>41267.324803240743</c:v>
                </c:pt>
                <c:pt idx="622">
                  <c:v>41270.324803240743</c:v>
                </c:pt>
                <c:pt idx="623">
                  <c:v>41271.324803240743</c:v>
                </c:pt>
                <c:pt idx="624">
                  <c:v>41274.324803240743</c:v>
                </c:pt>
                <c:pt idx="625">
                  <c:v>41276.336030092592</c:v>
                </c:pt>
                <c:pt idx="626">
                  <c:v>41277.339513888888</c:v>
                </c:pt>
                <c:pt idx="627">
                  <c:v>41278.324016203704</c:v>
                </c:pt>
                <c:pt idx="628">
                  <c:v>41281.322372685187</c:v>
                </c:pt>
                <c:pt idx="629">
                  <c:v>41282.334791666668</c:v>
                </c:pt>
                <c:pt idx="630">
                  <c:v>41283.335555555554</c:v>
                </c:pt>
                <c:pt idx="631">
                  <c:v>41284.320694444446</c:v>
                </c:pt>
                <c:pt idx="632">
                  <c:v>41285.319328703707</c:v>
                </c:pt>
                <c:pt idx="633">
                  <c:v>41288.326168981483</c:v>
                </c:pt>
                <c:pt idx="634">
                  <c:v>41289.409513888888</c:v>
                </c:pt>
                <c:pt idx="635">
                  <c:v>41290.333483796298</c:v>
                </c:pt>
                <c:pt idx="636">
                  <c:v>41291.314710648148</c:v>
                </c:pt>
                <c:pt idx="637">
                  <c:v>41292.324699074074</c:v>
                </c:pt>
                <c:pt idx="638">
                  <c:v>41295.359340277777</c:v>
                </c:pt>
                <c:pt idx="639">
                  <c:v>41296.329652777778</c:v>
                </c:pt>
                <c:pt idx="640">
                  <c:v>41297.330763888887</c:v>
                </c:pt>
                <c:pt idx="641">
                  <c:v>41298.338645833333</c:v>
                </c:pt>
                <c:pt idx="642">
                  <c:v>41299.320775462962</c:v>
                </c:pt>
                <c:pt idx="643">
                  <c:v>41303.333495370367</c:v>
                </c:pt>
                <c:pt idx="644">
                  <c:v>41304.315324074072</c:v>
                </c:pt>
                <c:pt idx="645">
                  <c:v>41305.356805555559</c:v>
                </c:pt>
                <c:pt idx="646">
                  <c:v>41306.344837962963</c:v>
                </c:pt>
                <c:pt idx="647">
                  <c:v>41309.318819444445</c:v>
                </c:pt>
                <c:pt idx="648">
                  <c:v>41310.487187500003</c:v>
                </c:pt>
                <c:pt idx="649">
                  <c:v>41311.338854166665</c:v>
                </c:pt>
                <c:pt idx="650">
                  <c:v>41312.304629629631</c:v>
                </c:pt>
                <c:pt idx="651">
                  <c:v>41313.40792824074</c:v>
                </c:pt>
                <c:pt idx="652">
                  <c:v>41316.315428240741</c:v>
                </c:pt>
                <c:pt idx="653">
                  <c:v>41317.356921296298</c:v>
                </c:pt>
                <c:pt idx="654">
                  <c:v>41318.341724537036</c:v>
                </c:pt>
                <c:pt idx="655">
                  <c:v>41319.305150462962</c:v>
                </c:pt>
                <c:pt idx="656">
                  <c:v>41320.337546296294</c:v>
                </c:pt>
                <c:pt idx="657">
                  <c:v>41323.445451388892</c:v>
                </c:pt>
                <c:pt idx="658">
                  <c:v>41324.389340277776</c:v>
                </c:pt>
                <c:pt idx="659">
                  <c:v>41325.340613425928</c:v>
                </c:pt>
                <c:pt idx="660">
                  <c:v>41326.310231481482</c:v>
                </c:pt>
                <c:pt idx="661">
                  <c:v>41327.353807870371</c:v>
                </c:pt>
                <c:pt idx="662">
                  <c:v>41330.32303240741</c:v>
                </c:pt>
                <c:pt idx="663">
                  <c:v>41331.404131944444</c:v>
                </c:pt>
                <c:pt idx="664">
                  <c:v>41332.420694444445</c:v>
                </c:pt>
                <c:pt idx="665">
                  <c:v>41333.325937499998</c:v>
                </c:pt>
                <c:pt idx="666">
                  <c:v>41334.360046296293</c:v>
                </c:pt>
                <c:pt idx="667">
                  <c:v>41337.349791666667</c:v>
                </c:pt>
                <c:pt idx="668">
                  <c:v>41338.561307870368</c:v>
                </c:pt>
                <c:pt idx="669">
                  <c:v>41339.325706018521</c:v>
                </c:pt>
                <c:pt idx="670">
                  <c:v>41340.324456018519</c:v>
                </c:pt>
                <c:pt idx="671">
                  <c:v>41340.324525462966</c:v>
                </c:pt>
                <c:pt idx="672">
                  <c:v>41341.312013888892</c:v>
                </c:pt>
                <c:pt idx="673">
                  <c:v>41344.31459490741</c:v>
                </c:pt>
                <c:pt idx="674">
                  <c:v>41345.330243055556</c:v>
                </c:pt>
                <c:pt idx="675">
                  <c:v>41346.349733796298</c:v>
                </c:pt>
                <c:pt idx="676">
                  <c:v>41347.315937500003</c:v>
                </c:pt>
                <c:pt idx="677">
                  <c:v>41348.385949074072</c:v>
                </c:pt>
                <c:pt idx="678">
                  <c:v>41351.451851851853</c:v>
                </c:pt>
                <c:pt idx="679">
                  <c:v>41352.390497685185</c:v>
                </c:pt>
                <c:pt idx="680">
                  <c:v>41353.319247685184</c:v>
                </c:pt>
                <c:pt idx="681">
                  <c:v>41354.305208333331</c:v>
                </c:pt>
                <c:pt idx="682">
                  <c:v>41355.333020833335</c:v>
                </c:pt>
                <c:pt idx="683">
                  <c:v>41358.329201388886</c:v>
                </c:pt>
                <c:pt idx="684">
                  <c:v>41359.337094907409</c:v>
                </c:pt>
                <c:pt idx="685">
                  <c:v>41360.33252314815</c:v>
                </c:pt>
                <c:pt idx="686">
                  <c:v>41361.319918981484</c:v>
                </c:pt>
                <c:pt idx="687">
                  <c:v>41368.32236111111</c:v>
                </c:pt>
                <c:pt idx="688">
                  <c:v>41372.401805555557</c:v>
                </c:pt>
                <c:pt idx="689">
                  <c:v>41373.352256944447</c:v>
                </c:pt>
                <c:pt idx="690">
                  <c:v>41374.475925925923</c:v>
                </c:pt>
                <c:pt idx="691">
                  <c:v>41375.486956018518</c:v>
                </c:pt>
                <c:pt idx="692">
                  <c:v>41376.4606712963</c:v>
                </c:pt>
                <c:pt idx="693">
                  <c:v>41379.322534722225</c:v>
                </c:pt>
                <c:pt idx="694">
                  <c:v>41380.331111111111</c:v>
                </c:pt>
                <c:pt idx="695">
                  <c:v>41381</c:v>
                </c:pt>
                <c:pt idx="696">
                  <c:v>41382.353935185187</c:v>
                </c:pt>
                <c:pt idx="697">
                  <c:v>41383.357812499999</c:v>
                </c:pt>
                <c:pt idx="698">
                  <c:v>41386.360312500001</c:v>
                </c:pt>
                <c:pt idx="699">
                  <c:v>41387.325636574074</c:v>
                </c:pt>
                <c:pt idx="700">
                  <c:v>41388.322002314817</c:v>
                </c:pt>
                <c:pt idx="701">
                  <c:v>41390.358090277776</c:v>
                </c:pt>
                <c:pt idx="702">
                  <c:v>41393.360532407409</c:v>
                </c:pt>
                <c:pt idx="703">
                  <c:v>41394.328680555554</c:v>
                </c:pt>
                <c:pt idx="704">
                  <c:v>41395.354120370372</c:v>
                </c:pt>
                <c:pt idx="705">
                  <c:v>41396.557349537034</c:v>
                </c:pt>
                <c:pt idx="706">
                  <c:v>41397.352314814816</c:v>
                </c:pt>
                <c:pt idx="707">
                  <c:v>41400.318067129629</c:v>
                </c:pt>
                <c:pt idx="708">
                  <c:v>41401.309537037036</c:v>
                </c:pt>
                <c:pt idx="709">
                  <c:v>41402.323379629626</c:v>
                </c:pt>
                <c:pt idx="710">
                  <c:v>41403.317442129628</c:v>
                </c:pt>
                <c:pt idx="711">
                  <c:v>41404.335277777776</c:v>
                </c:pt>
                <c:pt idx="712">
                  <c:v>41407.335277777776</c:v>
                </c:pt>
                <c:pt idx="713">
                  <c:v>41408.345509259256</c:v>
                </c:pt>
                <c:pt idx="714">
                  <c:v>41409.385312500002</c:v>
                </c:pt>
                <c:pt idx="715">
                  <c:v>41410.342222222222</c:v>
                </c:pt>
                <c:pt idx="716">
                  <c:v>41411.43440972222</c:v>
                </c:pt>
                <c:pt idx="717">
                  <c:v>41414.37431712963</c:v>
                </c:pt>
                <c:pt idx="718">
                  <c:v>41415.334803240738</c:v>
                </c:pt>
                <c:pt idx="719">
                  <c:v>41416.332546296297</c:v>
                </c:pt>
                <c:pt idx="720">
                  <c:v>41417.349108796298</c:v>
                </c:pt>
                <c:pt idx="721">
                  <c:v>41418.584629629629</c:v>
                </c:pt>
                <c:pt idx="722">
                  <c:v>41422.382094907407</c:v>
                </c:pt>
                <c:pt idx="723">
                  <c:v>41422.390011574076</c:v>
                </c:pt>
                <c:pt idx="724">
                  <c:v>41423.377581018518</c:v>
                </c:pt>
                <c:pt idx="725">
                  <c:v>41424.341377314813</c:v>
                </c:pt>
                <c:pt idx="726">
                  <c:v>41425.312905092593</c:v>
                </c:pt>
                <c:pt idx="727">
                  <c:v>41428.372048611112</c:v>
                </c:pt>
                <c:pt idx="728">
                  <c:v>41429.3753125</c:v>
                </c:pt>
                <c:pt idx="729">
                  <c:v>41430.31758101852</c:v>
                </c:pt>
                <c:pt idx="730">
                  <c:v>41431.320289351854</c:v>
                </c:pt>
                <c:pt idx="731">
                  <c:v>41432.354201388887</c:v>
                </c:pt>
                <c:pt idx="732">
                  <c:v>41436.417870370373</c:v>
                </c:pt>
                <c:pt idx="733">
                  <c:v>41437.420682870368</c:v>
                </c:pt>
                <c:pt idx="734">
                  <c:v>41438.364733796298</c:v>
                </c:pt>
                <c:pt idx="735">
                  <c:v>41439.318333333336</c:v>
                </c:pt>
                <c:pt idx="736">
                  <c:v>41442.333032407405</c:v>
                </c:pt>
                <c:pt idx="737">
                  <c:v>41443.344699074078</c:v>
                </c:pt>
                <c:pt idx="738">
                  <c:v>41444.420648148145</c:v>
                </c:pt>
                <c:pt idx="739">
                  <c:v>41445.34574074074</c:v>
                </c:pt>
                <c:pt idx="740">
                  <c:v>41446.34306712963</c:v>
                </c:pt>
                <c:pt idx="741">
                  <c:v>41449.355706018519</c:v>
                </c:pt>
                <c:pt idx="742">
                  <c:v>41450.330543981479</c:v>
                </c:pt>
                <c:pt idx="743">
                  <c:v>41451.337939814817</c:v>
                </c:pt>
                <c:pt idx="744">
                  <c:v>41452.346516203703</c:v>
                </c:pt>
                <c:pt idx="745">
                  <c:v>41453.345717592594</c:v>
                </c:pt>
                <c:pt idx="746">
                  <c:v>41456.349583333336</c:v>
                </c:pt>
                <c:pt idx="747">
                  <c:v>41457.357268518521</c:v>
                </c:pt>
                <c:pt idx="748">
                  <c:v>41458.497291666667</c:v>
                </c:pt>
                <c:pt idx="749">
                  <c:v>41459.336192129631</c:v>
                </c:pt>
                <c:pt idx="750">
                  <c:v>41460.356469907405</c:v>
                </c:pt>
                <c:pt idx="751">
                  <c:v>41463.363761574074</c:v>
                </c:pt>
                <c:pt idx="752">
                  <c:v>41464.402395833335</c:v>
                </c:pt>
                <c:pt idx="753">
                  <c:v>41465.428344907406</c:v>
                </c:pt>
                <c:pt idx="754">
                  <c:v>41466.435347222221</c:v>
                </c:pt>
                <c:pt idx="755">
                  <c:v>41467.446631944447</c:v>
                </c:pt>
                <c:pt idx="756">
                  <c:v>41470.466226851851</c:v>
                </c:pt>
                <c:pt idx="757">
                  <c:v>41471.429560185185</c:v>
                </c:pt>
                <c:pt idx="758">
                  <c:v>41472.36891203704</c:v>
                </c:pt>
                <c:pt idx="759">
                  <c:v>41473.342395833337</c:v>
                </c:pt>
                <c:pt idx="760">
                  <c:v>41474.347685185188</c:v>
                </c:pt>
                <c:pt idx="761">
                  <c:v>41477.351458333331</c:v>
                </c:pt>
                <c:pt idx="762">
                  <c:v>41478.390798611108</c:v>
                </c:pt>
                <c:pt idx="763">
                  <c:v>41479.336655092593</c:v>
                </c:pt>
                <c:pt idx="764">
                  <c:v>41480.360266203701</c:v>
                </c:pt>
                <c:pt idx="765">
                  <c:v>41481.32534722222</c:v>
                </c:pt>
                <c:pt idx="766">
                  <c:v>41484.417534722219</c:v>
                </c:pt>
                <c:pt idx="767">
                  <c:v>41485.348749999997</c:v>
                </c:pt>
                <c:pt idx="768">
                  <c:v>41486.358553240738</c:v>
                </c:pt>
                <c:pt idx="769">
                  <c:v>41487.336111111108</c:v>
                </c:pt>
                <c:pt idx="770">
                  <c:v>41488.334583333337</c:v>
                </c:pt>
                <c:pt idx="771">
                  <c:v>41491.342881944445</c:v>
                </c:pt>
                <c:pt idx="772">
                  <c:v>41492.348796296297</c:v>
                </c:pt>
                <c:pt idx="773">
                  <c:v>41493.340624999997</c:v>
                </c:pt>
                <c:pt idx="774">
                  <c:v>41494.353530092594</c:v>
                </c:pt>
                <c:pt idx="775">
                  <c:v>41495.347372685188</c:v>
                </c:pt>
                <c:pt idx="776">
                  <c:v>41498.590729166666</c:v>
                </c:pt>
                <c:pt idx="777">
                  <c:v>41499.351770833331</c:v>
                </c:pt>
                <c:pt idx="778">
                  <c:v>41507.322233796294</c:v>
                </c:pt>
                <c:pt idx="779">
                  <c:v>41508.340891203705</c:v>
                </c:pt>
                <c:pt idx="780">
                  <c:v>41509.326006944444</c:v>
                </c:pt>
                <c:pt idx="781">
                  <c:v>41512.358414351853</c:v>
                </c:pt>
                <c:pt idx="782">
                  <c:v>41513.341122685182</c:v>
                </c:pt>
                <c:pt idx="783">
                  <c:v>41515.352650462963</c:v>
                </c:pt>
                <c:pt idx="784">
                  <c:v>41516.427974537037</c:v>
                </c:pt>
                <c:pt idx="785">
                  <c:v>41520.396631944444</c:v>
                </c:pt>
                <c:pt idx="786">
                  <c:v>41520.411979166667</c:v>
                </c:pt>
                <c:pt idx="787">
                  <c:v>41521.406909722224</c:v>
                </c:pt>
                <c:pt idx="788">
                  <c:v>41522.30572916667</c:v>
                </c:pt>
                <c:pt idx="789">
                  <c:v>41523.375636574077</c:v>
                </c:pt>
                <c:pt idx="790">
                  <c:v>41526.348240740743</c:v>
                </c:pt>
                <c:pt idx="791">
                  <c:v>41527.319965277777</c:v>
                </c:pt>
                <c:pt idx="792">
                  <c:v>41528.314236111109</c:v>
                </c:pt>
                <c:pt idx="793">
                  <c:v>41529.33121527778</c:v>
                </c:pt>
                <c:pt idx="794">
                  <c:v>41530.316180555557</c:v>
                </c:pt>
                <c:pt idx="795">
                  <c:v>41533.344490740739</c:v>
                </c:pt>
                <c:pt idx="796">
                  <c:v>41534.348530092589</c:v>
                </c:pt>
                <c:pt idx="797">
                  <c:v>41535.350949074076</c:v>
                </c:pt>
                <c:pt idx="798">
                  <c:v>41536.377106481479</c:v>
                </c:pt>
                <c:pt idx="799">
                  <c:v>41540.41369212963</c:v>
                </c:pt>
                <c:pt idx="800">
                  <c:v>41541.357488425929</c:v>
                </c:pt>
                <c:pt idx="801">
                  <c:v>41542.364999999998</c:v>
                </c:pt>
                <c:pt idx="802">
                  <c:v>41543.414641203701</c:v>
                </c:pt>
                <c:pt idx="803">
                  <c:v>41544.332314814812</c:v>
                </c:pt>
                <c:pt idx="804">
                  <c:v>41547.395208333335</c:v>
                </c:pt>
                <c:pt idx="805">
                  <c:v>41548.341851851852</c:v>
                </c:pt>
                <c:pt idx="806">
                  <c:v>41549.343055555553</c:v>
                </c:pt>
                <c:pt idx="807">
                  <c:v>41550.343831018516</c:v>
                </c:pt>
                <c:pt idx="808">
                  <c:v>41551.352141203701</c:v>
                </c:pt>
                <c:pt idx="809">
                  <c:v>41554.558321759258</c:v>
                </c:pt>
                <c:pt idx="810">
                  <c:v>41555.445081018515</c:v>
                </c:pt>
                <c:pt idx="811">
                  <c:v>41556.353182870371</c:v>
                </c:pt>
                <c:pt idx="812">
                  <c:v>41557.366446759261</c:v>
                </c:pt>
                <c:pt idx="813">
                  <c:v>41558.409062500003</c:v>
                </c:pt>
                <c:pt idx="814">
                  <c:v>41561.365902777776</c:v>
                </c:pt>
                <c:pt idx="815">
                  <c:v>41562.367418981485</c:v>
                </c:pt>
                <c:pt idx="816">
                  <c:v>41563.430590277778</c:v>
                </c:pt>
                <c:pt idx="817">
                  <c:v>41564.411817129629</c:v>
                </c:pt>
                <c:pt idx="818">
                  <c:v>41565.332650462966</c:v>
                </c:pt>
                <c:pt idx="819">
                  <c:v>41568.43068287037</c:v>
                </c:pt>
                <c:pt idx="820">
                  <c:v>41569.357627314814</c:v>
                </c:pt>
                <c:pt idx="821">
                  <c:v>41570.455312500002</c:v>
                </c:pt>
                <c:pt idx="822">
                  <c:v>41571.331238425926</c:v>
                </c:pt>
                <c:pt idx="823">
                  <c:v>41572.438483796293</c:v>
                </c:pt>
                <c:pt idx="824">
                  <c:v>41575.372048611112</c:v>
                </c:pt>
                <c:pt idx="825">
                  <c:v>41576.349282407406</c:v>
                </c:pt>
                <c:pt idx="826">
                  <c:v>41577.569340277776</c:v>
                </c:pt>
                <c:pt idx="827">
                  <c:v>41579.358495370368</c:v>
                </c:pt>
                <c:pt idx="828">
                  <c:v>41579.377870370372</c:v>
                </c:pt>
                <c:pt idx="829">
                  <c:v>41582.414861111109</c:v>
                </c:pt>
                <c:pt idx="830">
                  <c:v>41583.346770833334</c:v>
                </c:pt>
                <c:pt idx="831">
                  <c:v>41584.388773148145</c:v>
                </c:pt>
                <c:pt idx="832">
                  <c:v>41585.331793981481</c:v>
                </c:pt>
                <c:pt idx="833">
                  <c:v>41586.438946759263</c:v>
                </c:pt>
                <c:pt idx="834">
                  <c:v>41589.383819444447</c:v>
                </c:pt>
                <c:pt idx="835">
                  <c:v>41590.343240740738</c:v>
                </c:pt>
                <c:pt idx="836">
                  <c:v>41596.453067129631</c:v>
                </c:pt>
                <c:pt idx="837">
                  <c:v>41597.416388888887</c:v>
                </c:pt>
                <c:pt idx="838">
                  <c:v>41598.395925925928</c:v>
                </c:pt>
                <c:pt idx="839">
                  <c:v>41599.378171296295</c:v>
                </c:pt>
                <c:pt idx="840">
                  <c:v>41600.373159722221</c:v>
                </c:pt>
                <c:pt idx="841">
                  <c:v>41604.430833333332</c:v>
                </c:pt>
                <c:pt idx="842">
                  <c:v>41605.360324074078</c:v>
                </c:pt>
                <c:pt idx="843">
                  <c:v>41610.442384259259</c:v>
                </c:pt>
                <c:pt idx="844">
                  <c:v>41611.365729166668</c:v>
                </c:pt>
                <c:pt idx="845">
                  <c:v>41612.442569444444</c:v>
                </c:pt>
                <c:pt idx="846">
                  <c:v>41613.459768518522</c:v>
                </c:pt>
                <c:pt idx="847">
                  <c:v>41614.492800925924</c:v>
                </c:pt>
                <c:pt idx="848">
                  <c:v>41617.426527777781</c:v>
                </c:pt>
                <c:pt idx="849">
                  <c:v>41618.524409722224</c:v>
                </c:pt>
                <c:pt idx="850">
                  <c:v>41619.347800925927</c:v>
                </c:pt>
                <c:pt idx="851">
                  <c:v>41620.385428240741</c:v>
                </c:pt>
                <c:pt idx="852">
                  <c:v>41621.345960648148</c:v>
                </c:pt>
                <c:pt idx="853">
                  <c:v>41624.389166666668</c:v>
                </c:pt>
                <c:pt idx="854">
                  <c:v>41625.382453703707</c:v>
                </c:pt>
                <c:pt idx="855">
                  <c:v>41626.43849537037</c:v>
                </c:pt>
                <c:pt idx="856">
                  <c:v>41627.414548611108</c:v>
                </c:pt>
                <c:pt idx="857">
                  <c:v>41628.380567129629</c:v>
                </c:pt>
                <c:pt idx="858">
                  <c:v>41632</c:v>
                </c:pt>
                <c:pt idx="859">
                  <c:v>41635.361261574071</c:v>
                </c:pt>
                <c:pt idx="860">
                  <c:v>41638.363749999997</c:v>
                </c:pt>
                <c:pt idx="861">
                  <c:v>41639</c:v>
                </c:pt>
                <c:pt idx="862">
                  <c:v>41641.634594907409</c:v>
                </c:pt>
                <c:pt idx="863">
                  <c:v>41642.636736111112</c:v>
                </c:pt>
                <c:pt idx="864">
                  <c:v>41645.6405787037</c:v>
                </c:pt>
                <c:pt idx="865">
                  <c:v>41646.370925925927</c:v>
                </c:pt>
                <c:pt idx="866">
                  <c:v>41647.324247685188</c:v>
                </c:pt>
                <c:pt idx="867">
                  <c:v>41648.382361111115</c:v>
                </c:pt>
                <c:pt idx="868">
                  <c:v>41649.604409722226</c:v>
                </c:pt>
                <c:pt idx="869">
                  <c:v>41652.39439814815</c:v>
                </c:pt>
                <c:pt idx="870">
                  <c:v>41653.433495370373</c:v>
                </c:pt>
                <c:pt idx="871">
                  <c:v>41654.364074074074</c:v>
                </c:pt>
                <c:pt idx="872">
                  <c:v>41655.355636574073</c:v>
                </c:pt>
                <c:pt idx="873">
                  <c:v>41656.402048611111</c:v>
                </c:pt>
                <c:pt idx="874">
                  <c:v>41660.338379629633</c:v>
                </c:pt>
                <c:pt idx="875">
                  <c:v>41660.34065972222</c:v>
                </c:pt>
                <c:pt idx="876">
                  <c:v>41661.367800925924</c:v>
                </c:pt>
                <c:pt idx="877">
                  <c:v>41662.33489583333</c:v>
                </c:pt>
                <c:pt idx="878">
                  <c:v>41663.457708333335</c:v>
                </c:pt>
                <c:pt idx="879">
                  <c:v>41667.402488425927</c:v>
                </c:pt>
                <c:pt idx="880">
                  <c:v>41669.488425925927</c:v>
                </c:pt>
                <c:pt idx="881">
                  <c:v>41669.493333333332</c:v>
                </c:pt>
                <c:pt idx="882">
                  <c:v>41670.424004629633</c:v>
                </c:pt>
                <c:pt idx="883">
                  <c:v>41673.355057870373</c:v>
                </c:pt>
                <c:pt idx="884">
                  <c:v>41674.399699074071</c:v>
                </c:pt>
                <c:pt idx="885">
                  <c:v>41675.350289351853</c:v>
                </c:pt>
                <c:pt idx="886">
                  <c:v>41676.362905092596</c:v>
                </c:pt>
                <c:pt idx="887">
                  <c:v>41677.358541666668</c:v>
                </c:pt>
                <c:pt idx="888">
                  <c:v>41680.45988425926</c:v>
                </c:pt>
                <c:pt idx="889">
                  <c:v>41681.447187500002</c:v>
                </c:pt>
                <c:pt idx="890">
                  <c:v>41682.464861111112</c:v>
                </c:pt>
                <c:pt idx="891">
                  <c:v>41683.468414351853</c:v>
                </c:pt>
                <c:pt idx="892">
                  <c:v>41684.472222222219</c:v>
                </c:pt>
                <c:pt idx="893">
                  <c:v>41687.393217592595</c:v>
                </c:pt>
                <c:pt idx="894">
                  <c:v>41688.407002314816</c:v>
                </c:pt>
                <c:pt idx="895">
                  <c:v>41690.351875</c:v>
                </c:pt>
                <c:pt idx="896">
                  <c:v>41691.517638888887</c:v>
                </c:pt>
                <c:pt idx="897">
                  <c:v>41694.355902777781</c:v>
                </c:pt>
                <c:pt idx="898">
                  <c:v>41695.420520833337</c:v>
                </c:pt>
                <c:pt idx="899">
                  <c:v>41696.382094907407</c:v>
                </c:pt>
                <c:pt idx="900">
                  <c:v>41697.316701388889</c:v>
                </c:pt>
                <c:pt idx="901">
                  <c:v>41698.371134259258</c:v>
                </c:pt>
                <c:pt idx="902">
                  <c:v>41701.475856481484</c:v>
                </c:pt>
                <c:pt idx="903">
                  <c:v>41702.368078703701</c:v>
                </c:pt>
                <c:pt idx="904">
                  <c:v>41702.368148148147</c:v>
                </c:pt>
                <c:pt idx="905">
                  <c:v>41703.47315972222</c:v>
                </c:pt>
                <c:pt idx="906">
                  <c:v>41704.333912037036</c:v>
                </c:pt>
                <c:pt idx="907">
                  <c:v>41705.333923611113</c:v>
                </c:pt>
                <c:pt idx="908">
                  <c:v>41708.382881944446</c:v>
                </c:pt>
                <c:pt idx="909">
                  <c:v>41709.362581018519</c:v>
                </c:pt>
                <c:pt idx="910">
                  <c:v>41710.339004629626</c:v>
                </c:pt>
                <c:pt idx="911">
                  <c:v>41711.384305555555</c:v>
                </c:pt>
                <c:pt idx="912">
                  <c:v>41712.387060185189</c:v>
                </c:pt>
                <c:pt idx="913">
                  <c:v>41715.330358796295</c:v>
                </c:pt>
                <c:pt idx="914">
                  <c:v>41716.317326388889</c:v>
                </c:pt>
                <c:pt idx="915">
                  <c:v>41717.466863425929</c:v>
                </c:pt>
                <c:pt idx="916">
                  <c:v>41718.301863425928</c:v>
                </c:pt>
                <c:pt idx="917">
                  <c:v>41719.367071759261</c:v>
                </c:pt>
                <c:pt idx="918">
                  <c:v>41722.349733796298</c:v>
                </c:pt>
                <c:pt idx="919">
                  <c:v>41723.385868055557</c:v>
                </c:pt>
                <c:pt idx="920">
                  <c:v>41724.320023148146</c:v>
                </c:pt>
                <c:pt idx="921">
                  <c:v>41725.621655092589</c:v>
                </c:pt>
                <c:pt idx="922">
                  <c:v>41726.400613425925</c:v>
                </c:pt>
                <c:pt idx="923">
                  <c:v>41729.356886574074</c:v>
                </c:pt>
                <c:pt idx="924">
                  <c:v>41730.320092592592</c:v>
                </c:pt>
                <c:pt idx="925">
                  <c:v>41731.356481481482</c:v>
                </c:pt>
                <c:pt idx="926">
                  <c:v>41733.595821759256</c:v>
                </c:pt>
                <c:pt idx="927">
                  <c:v>41736.419699074075</c:v>
                </c:pt>
                <c:pt idx="928">
                  <c:v>41737.406655092593</c:v>
                </c:pt>
                <c:pt idx="929">
                  <c:v>41738.383425925924</c:v>
                </c:pt>
                <c:pt idx="930">
                  <c:v>41739.381712962961</c:v>
                </c:pt>
                <c:pt idx="931">
                  <c:v>41740.364629629628</c:v>
                </c:pt>
                <c:pt idx="932">
                  <c:v>41743.333298611113</c:v>
                </c:pt>
                <c:pt idx="933">
                  <c:v>41744.314965277779</c:v>
                </c:pt>
                <c:pt idx="934">
                  <c:v>41745.37327546296</c:v>
                </c:pt>
                <c:pt idx="935">
                  <c:v>41746.341504629629</c:v>
                </c:pt>
                <c:pt idx="936">
                  <c:v>41747.419351851851</c:v>
                </c:pt>
                <c:pt idx="937">
                  <c:v>41750.378900462965</c:v>
                </c:pt>
                <c:pt idx="938">
                  <c:v>41751.364837962959</c:v>
                </c:pt>
                <c:pt idx="939">
                  <c:v>41752.353865740741</c:v>
                </c:pt>
                <c:pt idx="940">
                  <c:v>41753.424837962964</c:v>
                </c:pt>
                <c:pt idx="941">
                  <c:v>41757.384050925924</c:v>
                </c:pt>
                <c:pt idx="942">
                  <c:v>41758.35527777778</c:v>
                </c:pt>
                <c:pt idx="943">
                  <c:v>41759.435069444444</c:v>
                </c:pt>
                <c:pt idx="944">
                  <c:v>41760.418981481482</c:v>
                </c:pt>
                <c:pt idx="945">
                  <c:v>41761.377858796295</c:v>
                </c:pt>
                <c:pt idx="946">
                  <c:v>41764.386122685188</c:v>
                </c:pt>
                <c:pt idx="947">
                  <c:v>41765.396539351852</c:v>
                </c:pt>
                <c:pt idx="948">
                  <c:v>41766.424733796295</c:v>
                </c:pt>
                <c:pt idx="949">
                  <c:v>41767.414814814816</c:v>
                </c:pt>
                <c:pt idx="950">
                  <c:v>41768.422685185185</c:v>
                </c:pt>
                <c:pt idx="951">
                  <c:v>41771.3437037037</c:v>
                </c:pt>
                <c:pt idx="952">
                  <c:v>41772.337766203702</c:v>
                </c:pt>
                <c:pt idx="953">
                  <c:v>41773.36037037037</c:v>
                </c:pt>
                <c:pt idx="954">
                  <c:v>41774.37667824074</c:v>
                </c:pt>
                <c:pt idx="955">
                  <c:v>41775.365439814814</c:v>
                </c:pt>
                <c:pt idx="956">
                  <c:v>41778.354409722226</c:v>
                </c:pt>
                <c:pt idx="957">
                  <c:v>41779.371898148151</c:v>
                </c:pt>
                <c:pt idx="958">
                  <c:v>41780.47084490741</c:v>
                </c:pt>
                <c:pt idx="959">
                  <c:v>41781.419212962966</c:v>
                </c:pt>
                <c:pt idx="960">
                  <c:v>41782.345335648148</c:v>
                </c:pt>
                <c:pt idx="961">
                  <c:v>41786.408645833333</c:v>
                </c:pt>
                <c:pt idx="962">
                  <c:v>41787.405416666668</c:v>
                </c:pt>
                <c:pt idx="963">
                  <c:v>41788.411550925928</c:v>
                </c:pt>
                <c:pt idx="964">
                  <c:v>41789.308136574073</c:v>
                </c:pt>
                <c:pt idx="965">
                  <c:v>41792.610706018517</c:v>
                </c:pt>
                <c:pt idx="966">
                  <c:v>41793.323437500003</c:v>
                </c:pt>
                <c:pt idx="967">
                  <c:v>41794.454363425924</c:v>
                </c:pt>
                <c:pt idx="968">
                  <c:v>41795.466886574075</c:v>
                </c:pt>
                <c:pt idx="969">
                  <c:v>41796.381782407407</c:v>
                </c:pt>
                <c:pt idx="970">
                  <c:v>41800.417199074072</c:v>
                </c:pt>
                <c:pt idx="971">
                  <c:v>41801.333587962959</c:v>
                </c:pt>
                <c:pt idx="972">
                  <c:v>41802.333113425928</c:v>
                </c:pt>
                <c:pt idx="973">
                  <c:v>41803.568182870367</c:v>
                </c:pt>
                <c:pt idx="974">
                  <c:v>41806.401828703703</c:v>
                </c:pt>
                <c:pt idx="975">
                  <c:v>41807.363449074073</c:v>
                </c:pt>
                <c:pt idx="976">
                  <c:v>41808.397546296299</c:v>
                </c:pt>
                <c:pt idx="977">
                  <c:v>41809.333148148151</c:v>
                </c:pt>
                <c:pt idx="978">
                  <c:v>41810.492164351854</c:v>
                </c:pt>
                <c:pt idx="979">
                  <c:v>41813.455474537041</c:v>
                </c:pt>
                <c:pt idx="980">
                  <c:v>41814.444594907407</c:v>
                </c:pt>
                <c:pt idx="981">
                  <c:v>41816.333148148151</c:v>
                </c:pt>
                <c:pt idx="982">
                  <c:v>41817.334479166668</c:v>
                </c:pt>
                <c:pt idx="983">
                  <c:v>41821.425810185188</c:v>
                </c:pt>
                <c:pt idx="984">
                  <c:v>41822.477847222224</c:v>
                </c:pt>
                <c:pt idx="985">
                  <c:v>41823.357118055559</c:v>
                </c:pt>
                <c:pt idx="986">
                  <c:v>41828.438668981478</c:v>
                </c:pt>
                <c:pt idx="987">
                  <c:v>41829.569803240738</c:v>
                </c:pt>
                <c:pt idx="988">
                  <c:v>41830.412881944445</c:v>
                </c:pt>
                <c:pt idx="989">
                  <c:v>41835.64271990741</c:v>
                </c:pt>
                <c:pt idx="990">
                  <c:v>41836.354907407411</c:v>
                </c:pt>
                <c:pt idx="991">
                  <c:v>41841.50409722222</c:v>
                </c:pt>
                <c:pt idx="992">
                  <c:v>41842.639131944445</c:v>
                </c:pt>
                <c:pt idx="993">
                  <c:v>41843.446238425924</c:v>
                </c:pt>
                <c:pt idx="994">
                  <c:v>41844.446250000001</c:v>
                </c:pt>
                <c:pt idx="995">
                  <c:v>41845.400740740741</c:v>
                </c:pt>
                <c:pt idx="996">
                  <c:v>41848.385393518518</c:v>
                </c:pt>
                <c:pt idx="997">
                  <c:v>41849.523888888885</c:v>
                </c:pt>
                <c:pt idx="998">
                  <c:v>41850.409328703703</c:v>
                </c:pt>
                <c:pt idx="999">
                  <c:v>41851.574432870373</c:v>
                </c:pt>
                <c:pt idx="1000">
                  <c:v>41852.448622685188</c:v>
                </c:pt>
                <c:pt idx="1001">
                  <c:v>41855.403229166666</c:v>
                </c:pt>
                <c:pt idx="1002">
                  <c:v>41856.34302083333</c:v>
                </c:pt>
                <c:pt idx="1003">
                  <c:v>41857.377557870372</c:v>
                </c:pt>
                <c:pt idx="1004">
                  <c:v>41858.330821759257</c:v>
                </c:pt>
                <c:pt idx="1005">
                  <c:v>41859.423773148148</c:v>
                </c:pt>
                <c:pt idx="1006">
                  <c:v>41862.338263888887</c:v>
                </c:pt>
                <c:pt idx="1007">
                  <c:v>41864.443287037036</c:v>
                </c:pt>
                <c:pt idx="1008">
                  <c:v>41865.340868055559</c:v>
                </c:pt>
                <c:pt idx="1009">
                  <c:v>41866.65047453704</c:v>
                </c:pt>
                <c:pt idx="1010">
                  <c:v>41869.632615740738</c:v>
                </c:pt>
                <c:pt idx="1011">
                  <c:v>41870.355555555558</c:v>
                </c:pt>
                <c:pt idx="1012">
                  <c:v>41871.374814814815</c:v>
                </c:pt>
                <c:pt idx="1013">
                  <c:v>41872.51525462963</c:v>
                </c:pt>
                <c:pt idx="1014">
                  <c:v>41873.407916666663</c:v>
                </c:pt>
                <c:pt idx="1015">
                  <c:v>41876.416851851849</c:v>
                </c:pt>
                <c:pt idx="1016">
                  <c:v>41877.419027777774</c:v>
                </c:pt>
                <c:pt idx="1017">
                  <c:v>41878.355162037034</c:v>
                </c:pt>
                <c:pt idx="1018">
                  <c:v>41879.619525462964</c:v>
                </c:pt>
                <c:pt idx="1019">
                  <c:v>41880.494432870371</c:v>
                </c:pt>
                <c:pt idx="1020">
                  <c:v>41884.585173611114</c:v>
                </c:pt>
                <c:pt idx="1021">
                  <c:v>41885.415613425925</c:v>
                </c:pt>
                <c:pt idx="1022">
                  <c:v>41886.335231481484</c:v>
                </c:pt>
                <c:pt idx="1023">
                  <c:v>41887.553310185183</c:v>
                </c:pt>
                <c:pt idx="1024">
                  <c:v>41890.560115740744</c:v>
                </c:pt>
                <c:pt idx="1025">
                  <c:v>41891.455474537041</c:v>
                </c:pt>
                <c:pt idx="1026">
                  <c:v>41892.583321759259</c:v>
                </c:pt>
                <c:pt idx="1027">
                  <c:v>41893.358159722222</c:v>
                </c:pt>
                <c:pt idx="1028">
                  <c:v>41894.520300925928</c:v>
                </c:pt>
                <c:pt idx="1029">
                  <c:v>41897.480046296296</c:v>
                </c:pt>
                <c:pt idx="1030">
                  <c:v>41898.387025462966</c:v>
                </c:pt>
                <c:pt idx="1031">
                  <c:v>41899.570972222224</c:v>
                </c:pt>
                <c:pt idx="1032">
                  <c:v>41904.527245370373</c:v>
                </c:pt>
                <c:pt idx="1033">
                  <c:v>41905.512430555558</c:v>
                </c:pt>
                <c:pt idx="1034">
                  <c:v>41906.51630787037</c:v>
                </c:pt>
                <c:pt idx="1035">
                  <c:v>41907.32099537037</c:v>
                </c:pt>
                <c:pt idx="1036">
                  <c:v>41908.353171296294</c:v>
                </c:pt>
                <c:pt idx="1037">
                  <c:v>41911.381377314814</c:v>
                </c:pt>
                <c:pt idx="1038">
                  <c:v>41912.326458333337</c:v>
                </c:pt>
                <c:pt idx="1039">
                  <c:v>41913.402361111112</c:v>
                </c:pt>
                <c:pt idx="1040">
                  <c:v>41914.340439814812</c:v>
                </c:pt>
                <c:pt idx="1041">
                  <c:v>41915.373599537037</c:v>
                </c:pt>
                <c:pt idx="1042">
                  <c:v>41918.346180555556</c:v>
                </c:pt>
                <c:pt idx="1043">
                  <c:v>41919.456134259257</c:v>
                </c:pt>
                <c:pt idx="1044">
                  <c:v>41920.408043981479</c:v>
                </c:pt>
                <c:pt idx="1045">
                  <c:v>41921.370081018518</c:v>
                </c:pt>
                <c:pt idx="1046">
                  <c:v>41922.400092592594</c:v>
                </c:pt>
                <c:pt idx="1047">
                  <c:v>41925.393611111111</c:v>
                </c:pt>
                <c:pt idx="1048">
                  <c:v>41926.391782407409</c:v>
                </c:pt>
                <c:pt idx="1049">
                  <c:v>41927.334317129629</c:v>
                </c:pt>
                <c:pt idx="1050">
                  <c:v>41928.346331018518</c:v>
                </c:pt>
                <c:pt idx="1051">
                  <c:v>41933.551388888889</c:v>
                </c:pt>
                <c:pt idx="1052">
                  <c:v>41934.551759259259</c:v>
                </c:pt>
                <c:pt idx="1053">
                  <c:v>41935.423067129632</c:v>
                </c:pt>
                <c:pt idx="1054">
                  <c:v>41936.347395833334</c:v>
                </c:pt>
                <c:pt idx="1055">
                  <c:v>41939.409178240741</c:v>
                </c:pt>
                <c:pt idx="1056">
                  <c:v>41940.409178240741</c:v>
                </c:pt>
              </c:numCache>
            </c:numRef>
          </c:cat>
          <c:val>
            <c:numRef>
              <c:f>SPL!$M$1400:$M$2456</c:f>
              <c:numCache>
                <c:formatCode>0.00%</c:formatCode>
                <c:ptCount val="1057"/>
                <c:pt idx="0">
                  <c:v>0.1259995579237056</c:v>
                </c:pt>
                <c:pt idx="1">
                  <c:v>0.14212704089098516</c:v>
                </c:pt>
                <c:pt idx="2">
                  <c:v>0.15604978816658671</c:v>
                </c:pt>
                <c:pt idx="3">
                  <c:v>0.16771450242642497</c:v>
                </c:pt>
                <c:pt idx="4">
                  <c:v>0.17417769113806275</c:v>
                </c:pt>
                <c:pt idx="5">
                  <c:v>0.17797442994580059</c:v>
                </c:pt>
                <c:pt idx="6">
                  <c:v>0.17489648132153907</c:v>
                </c:pt>
                <c:pt idx="7">
                  <c:v>0.17391859341512342</c:v>
                </c:pt>
                <c:pt idx="8">
                  <c:v>0.1622110054891539</c:v>
                </c:pt>
                <c:pt idx="9">
                  <c:v>0.1503431612954429</c:v>
                </c:pt>
                <c:pt idx="10">
                  <c:v>0.14297413268244058</c:v>
                </c:pt>
                <c:pt idx="11">
                  <c:v>0.15548068668829743</c:v>
                </c:pt>
                <c:pt idx="12">
                  <c:v>0.14814649506644795</c:v>
                </c:pt>
                <c:pt idx="13">
                  <c:v>0.14814649506644795</c:v>
                </c:pt>
                <c:pt idx="14">
                  <c:v>0.14814649506644795</c:v>
                </c:pt>
                <c:pt idx="15">
                  <c:v>0.14297413268244058</c:v>
                </c:pt>
                <c:pt idx="16">
                  <c:v>0.14297413268244064</c:v>
                </c:pt>
                <c:pt idx="17">
                  <c:v>0.14560138803356021</c:v>
                </c:pt>
                <c:pt idx="18">
                  <c:v>0.14805513253482727</c:v>
                </c:pt>
                <c:pt idx="19">
                  <c:v>0.14783786785782127</c:v>
                </c:pt>
                <c:pt idx="20">
                  <c:v>0.1464322849108915</c:v>
                </c:pt>
                <c:pt idx="21">
                  <c:v>0.14230753876852839</c:v>
                </c:pt>
                <c:pt idx="22">
                  <c:v>0.13759077131616768</c:v>
                </c:pt>
                <c:pt idx="23">
                  <c:v>0.13223564090036374</c:v>
                </c:pt>
                <c:pt idx="24">
                  <c:v>0.12709927142127928</c:v>
                </c:pt>
                <c:pt idx="25">
                  <c:v>0.12055169109791242</c:v>
                </c:pt>
                <c:pt idx="26">
                  <c:v>0.11827355182352442</c:v>
                </c:pt>
                <c:pt idx="27">
                  <c:v>0.10929329744563888</c:v>
                </c:pt>
                <c:pt idx="28">
                  <c:v>9.9043517174399867E-2</c:v>
                </c:pt>
                <c:pt idx="29">
                  <c:v>7.9304562550519805E-2</c:v>
                </c:pt>
                <c:pt idx="30">
                  <c:v>7.4082873264854895E-2</c:v>
                </c:pt>
                <c:pt idx="31">
                  <c:v>6.8049316091719367E-2</c:v>
                </c:pt>
                <c:pt idx="32">
                  <c:v>6.3309482508405152E-2</c:v>
                </c:pt>
                <c:pt idx="33">
                  <c:v>6.1573237909130489E-2</c:v>
                </c:pt>
                <c:pt idx="34">
                  <c:v>6.5875035975591564E-2</c:v>
                </c:pt>
                <c:pt idx="35">
                  <c:v>6.6498328712826765E-2</c:v>
                </c:pt>
                <c:pt idx="36">
                  <c:v>6.8862317048965449E-2</c:v>
                </c:pt>
                <c:pt idx="37">
                  <c:v>7.4270234803594112E-2</c:v>
                </c:pt>
                <c:pt idx="38">
                  <c:v>7.7473304549579958E-2</c:v>
                </c:pt>
                <c:pt idx="39">
                  <c:v>9.0779111033139431E-2</c:v>
                </c:pt>
                <c:pt idx="40">
                  <c:v>9.01960070516276E-2</c:v>
                </c:pt>
                <c:pt idx="41">
                  <c:v>9.9075080875981561E-2</c:v>
                </c:pt>
                <c:pt idx="42">
                  <c:v>0.11428803676356934</c:v>
                </c:pt>
                <c:pt idx="43">
                  <c:v>0.11865316753870821</c:v>
                </c:pt>
                <c:pt idx="44">
                  <c:v>0.11209187386117442</c:v>
                </c:pt>
                <c:pt idx="45">
                  <c:v>0.10719780555069924</c:v>
                </c:pt>
                <c:pt idx="46">
                  <c:v>0.10016876187114641</c:v>
                </c:pt>
                <c:pt idx="47">
                  <c:v>0.14223938024006899</c:v>
                </c:pt>
                <c:pt idx="48">
                  <c:v>0.1736923348927075</c:v>
                </c:pt>
                <c:pt idx="49">
                  <c:v>0.21042424329729897</c:v>
                </c:pt>
                <c:pt idx="50">
                  <c:v>0.23027594612500185</c:v>
                </c:pt>
                <c:pt idx="51">
                  <c:v>0.24694533422868117</c:v>
                </c:pt>
                <c:pt idx="52">
                  <c:v>0.25543694181974552</c:v>
                </c:pt>
                <c:pt idx="53">
                  <c:v>0.25797404998292678</c:v>
                </c:pt>
                <c:pt idx="54">
                  <c:v>0.25685656355695491</c:v>
                </c:pt>
                <c:pt idx="55">
                  <c:v>0.25762319780105997</c:v>
                </c:pt>
                <c:pt idx="56">
                  <c:v>0.26072552457584991</c:v>
                </c:pt>
                <c:pt idx="57">
                  <c:v>0.26287074398889604</c:v>
                </c:pt>
                <c:pt idx="58">
                  <c:v>0.26213265534444691</c:v>
                </c:pt>
                <c:pt idx="59">
                  <c:v>0.24735163718038017</c:v>
                </c:pt>
                <c:pt idx="60">
                  <c:v>0.23894530550808216</c:v>
                </c:pt>
                <c:pt idx="61">
                  <c:v>0.2235468107563284</c:v>
                </c:pt>
                <c:pt idx="62">
                  <c:v>0.19060398596207653</c:v>
                </c:pt>
                <c:pt idx="63">
                  <c:v>0.16347600556301264</c:v>
                </c:pt>
                <c:pt idx="64">
                  <c:v>0.13953747729973714</c:v>
                </c:pt>
                <c:pt idx="65">
                  <c:v>9.2722062596581098E-2</c:v>
                </c:pt>
                <c:pt idx="66">
                  <c:v>7.4628837349314733E-2</c:v>
                </c:pt>
                <c:pt idx="67">
                  <c:v>7.4628837349314719E-2</c:v>
                </c:pt>
                <c:pt idx="68">
                  <c:v>7.3612951525568654E-2</c:v>
                </c:pt>
                <c:pt idx="69">
                  <c:v>6.6675175151305041E-2</c:v>
                </c:pt>
                <c:pt idx="70">
                  <c:v>6.4858756912929097E-2</c:v>
                </c:pt>
                <c:pt idx="71">
                  <c:v>6.4858756912929097E-2</c:v>
                </c:pt>
                <c:pt idx="72">
                  <c:v>6.6675175151305055E-2</c:v>
                </c:pt>
                <c:pt idx="73">
                  <c:v>0.14767688593391259</c:v>
                </c:pt>
                <c:pt idx="74">
                  <c:v>0.18205116114028183</c:v>
                </c:pt>
                <c:pt idx="75">
                  <c:v>0.264685482403553</c:v>
                </c:pt>
                <c:pt idx="76">
                  <c:v>0.2937829844989156</c:v>
                </c:pt>
                <c:pt idx="77">
                  <c:v>0.33505142265556825</c:v>
                </c:pt>
                <c:pt idx="78">
                  <c:v>0.37553825273009933</c:v>
                </c:pt>
                <c:pt idx="79">
                  <c:v>0.40988423202794377</c:v>
                </c:pt>
                <c:pt idx="80">
                  <c:v>0.44924974453133654</c:v>
                </c:pt>
                <c:pt idx="81">
                  <c:v>0.48015818986355613</c:v>
                </c:pt>
                <c:pt idx="82">
                  <c:v>0.48885248919931007</c:v>
                </c:pt>
                <c:pt idx="83">
                  <c:v>0.49457939151618974</c:v>
                </c:pt>
                <c:pt idx="84">
                  <c:v>0.48541338797437278</c:v>
                </c:pt>
                <c:pt idx="85">
                  <c:v>0.47584595194577473</c:v>
                </c:pt>
                <c:pt idx="86">
                  <c:v>0.45275086867934639</c:v>
                </c:pt>
                <c:pt idx="87">
                  <c:v>0.42985999389622881</c:v>
                </c:pt>
                <c:pt idx="88">
                  <c:v>0.39528687594334511</c:v>
                </c:pt>
                <c:pt idx="89">
                  <c:v>0.37607234057163036</c:v>
                </c:pt>
                <c:pt idx="90">
                  <c:v>0.33518706813063925</c:v>
                </c:pt>
                <c:pt idx="91">
                  <c:v>0.27544968708674822</c:v>
                </c:pt>
                <c:pt idx="92">
                  <c:v>0.21189514460826336</c:v>
                </c:pt>
                <c:pt idx="93">
                  <c:v>0.19528901583554448</c:v>
                </c:pt>
                <c:pt idx="94">
                  <c:v>0.20787401574803133</c:v>
                </c:pt>
                <c:pt idx="95">
                  <c:v>0.22954801655524101</c:v>
                </c:pt>
                <c:pt idx="96">
                  <c:v>0.21218826484386838</c:v>
                </c:pt>
                <c:pt idx="97">
                  <c:v>0.2106647050659953</c:v>
                </c:pt>
                <c:pt idx="98">
                  <c:v>0.20905442894230034</c:v>
                </c:pt>
                <c:pt idx="99">
                  <c:v>0.20845694051812996</c:v>
                </c:pt>
                <c:pt idx="100">
                  <c:v>0.21639993433033997</c:v>
                </c:pt>
                <c:pt idx="101">
                  <c:v>0.23074156838484711</c:v>
                </c:pt>
                <c:pt idx="102">
                  <c:v>0.22435788877931426</c:v>
                </c:pt>
                <c:pt idx="103">
                  <c:v>0.21317817495772043</c:v>
                </c:pt>
                <c:pt idx="104">
                  <c:v>0.2060726322311211</c:v>
                </c:pt>
                <c:pt idx="105">
                  <c:v>0.19339909425009905</c:v>
                </c:pt>
                <c:pt idx="106">
                  <c:v>0.17332774606894222</c:v>
                </c:pt>
                <c:pt idx="107">
                  <c:v>0.14889987937227173</c:v>
                </c:pt>
                <c:pt idx="108">
                  <c:v>0.12737152846893721</c:v>
                </c:pt>
                <c:pt idx="109">
                  <c:v>0.12646525174568554</c:v>
                </c:pt>
                <c:pt idx="110">
                  <c:v>0.14210916069983492</c:v>
                </c:pt>
                <c:pt idx="111">
                  <c:v>0.12855181348274269</c:v>
                </c:pt>
                <c:pt idx="112">
                  <c:v>0.13996445859091172</c:v>
                </c:pt>
                <c:pt idx="113">
                  <c:v>0.14019361218387222</c:v>
                </c:pt>
                <c:pt idx="114">
                  <c:v>0.16301350947760246</c:v>
                </c:pt>
                <c:pt idx="115">
                  <c:v>0.20089743141809976</c:v>
                </c:pt>
                <c:pt idx="116">
                  <c:v>0.22196675521143422</c:v>
                </c:pt>
                <c:pt idx="117">
                  <c:v>0.24145828263500219</c:v>
                </c:pt>
                <c:pt idx="118">
                  <c:v>0.24684940310597792</c:v>
                </c:pt>
                <c:pt idx="119">
                  <c:v>0.24293616336630225</c:v>
                </c:pt>
                <c:pt idx="120">
                  <c:v>0.24287064360701985</c:v>
                </c:pt>
                <c:pt idx="121">
                  <c:v>0.24231768381959209</c:v>
                </c:pt>
                <c:pt idx="122">
                  <c:v>0.23404835883398278</c:v>
                </c:pt>
                <c:pt idx="123">
                  <c:v>0.22043129148989074</c:v>
                </c:pt>
                <c:pt idx="124">
                  <c:v>0.20925960888786474</c:v>
                </c:pt>
                <c:pt idx="125">
                  <c:v>0.20088564952726948</c:v>
                </c:pt>
                <c:pt idx="126">
                  <c:v>0.18183342339218639</c:v>
                </c:pt>
                <c:pt idx="127">
                  <c:v>0.16149113676459378</c:v>
                </c:pt>
                <c:pt idx="128">
                  <c:v>0.14178110861170667</c:v>
                </c:pt>
                <c:pt idx="129">
                  <c:v>0.108279746691427</c:v>
                </c:pt>
                <c:pt idx="130">
                  <c:v>0.10566714593080585</c:v>
                </c:pt>
                <c:pt idx="131">
                  <c:v>0.10361657431438286</c:v>
                </c:pt>
                <c:pt idx="132">
                  <c:v>0.10361657431438286</c:v>
                </c:pt>
                <c:pt idx="133">
                  <c:v>0.10402691131168128</c:v>
                </c:pt>
                <c:pt idx="134">
                  <c:v>0.10361657431438286</c:v>
                </c:pt>
                <c:pt idx="135">
                  <c:v>9.3959064595983591E-2</c:v>
                </c:pt>
                <c:pt idx="136">
                  <c:v>8.8938335304306254E-2</c:v>
                </c:pt>
                <c:pt idx="137">
                  <c:v>7.6625817171736416E-2</c:v>
                </c:pt>
                <c:pt idx="138">
                  <c:v>7.3661144895234745E-2</c:v>
                </c:pt>
                <c:pt idx="139">
                  <c:v>8.6597985312744985E-2</c:v>
                </c:pt>
                <c:pt idx="140">
                  <c:v>9.2563569272811896E-2</c:v>
                </c:pt>
                <c:pt idx="141">
                  <c:v>0.10182665189752875</c:v>
                </c:pt>
                <c:pt idx="142">
                  <c:v>0.10731178498497289</c:v>
                </c:pt>
                <c:pt idx="143">
                  <c:v>0.14820525464477696</c:v>
                </c:pt>
                <c:pt idx="144">
                  <c:v>0.19782258269999944</c:v>
                </c:pt>
                <c:pt idx="145">
                  <c:v>0.23610932317297956</c:v>
                </c:pt>
                <c:pt idx="146">
                  <c:v>0.26198909041826585</c:v>
                </c:pt>
                <c:pt idx="147">
                  <c:v>0.27460676747161461</c:v>
                </c:pt>
                <c:pt idx="148">
                  <c:v>0.29961054023159611</c:v>
                </c:pt>
                <c:pt idx="149">
                  <c:v>0.31636663345375471</c:v>
                </c:pt>
                <c:pt idx="150">
                  <c:v>0.35168188314952781</c:v>
                </c:pt>
                <c:pt idx="151">
                  <c:v>0.39425247138125674</c:v>
                </c:pt>
                <c:pt idx="152">
                  <c:v>0.43787375308544185</c:v>
                </c:pt>
                <c:pt idx="153">
                  <c:v>0.50996745466165572</c:v>
                </c:pt>
                <c:pt idx="154">
                  <c:v>0.51004736419247432</c:v>
                </c:pt>
                <c:pt idx="155">
                  <c:v>0.50373066838617808</c:v>
                </c:pt>
                <c:pt idx="156">
                  <c:v>0.49357457285425865</c:v>
                </c:pt>
                <c:pt idx="157">
                  <c:v>0.45865640501818544</c:v>
                </c:pt>
                <c:pt idx="158">
                  <c:v>0.4154986861842887</c:v>
                </c:pt>
                <c:pt idx="159">
                  <c:v>0.38317580732234241</c:v>
                </c:pt>
                <c:pt idx="160">
                  <c:v>0.34250003168468246</c:v>
                </c:pt>
                <c:pt idx="161">
                  <c:v>0.29902833041377824</c:v>
                </c:pt>
                <c:pt idx="162">
                  <c:v>0.25426121412286179</c:v>
                </c:pt>
                <c:pt idx="163">
                  <c:v>0.23396168220615318</c:v>
                </c:pt>
                <c:pt idx="164">
                  <c:v>0.23094858161009985</c:v>
                </c:pt>
                <c:pt idx="165">
                  <c:v>0.22381420442261882</c:v>
                </c:pt>
                <c:pt idx="166">
                  <c:v>0.21236107876641264</c:v>
                </c:pt>
                <c:pt idx="167">
                  <c:v>0.19323643811542704</c:v>
                </c:pt>
                <c:pt idx="168">
                  <c:v>0.18197135617732035</c:v>
                </c:pt>
                <c:pt idx="169">
                  <c:v>0.17827719733255884</c:v>
                </c:pt>
                <c:pt idx="170">
                  <c:v>0.17999646236967404</c:v>
                </c:pt>
                <c:pt idx="171">
                  <c:v>0.18164971174507341</c:v>
                </c:pt>
                <c:pt idx="172">
                  <c:v>0.19011413101525459</c:v>
                </c:pt>
                <c:pt idx="173">
                  <c:v>0.16316724798879148</c:v>
                </c:pt>
                <c:pt idx="174">
                  <c:v>0.16892816896219259</c:v>
                </c:pt>
                <c:pt idx="175">
                  <c:v>0.16450821371629493</c:v>
                </c:pt>
                <c:pt idx="176">
                  <c:v>0.16282095013017989</c:v>
                </c:pt>
                <c:pt idx="177">
                  <c:v>0.16282095013017991</c:v>
                </c:pt>
                <c:pt idx="178">
                  <c:v>0.15886917026965153</c:v>
                </c:pt>
                <c:pt idx="179">
                  <c:v>0.15695378776318275</c:v>
                </c:pt>
                <c:pt idx="180">
                  <c:v>0.17097757965232283</c:v>
                </c:pt>
                <c:pt idx="181">
                  <c:v>0.17971783550499332</c:v>
                </c:pt>
                <c:pt idx="182">
                  <c:v>0.18729279316043959</c:v>
                </c:pt>
                <c:pt idx="183">
                  <c:v>0.20875726872994627</c:v>
                </c:pt>
                <c:pt idx="184">
                  <c:v>0.257351308408582</c:v>
                </c:pt>
                <c:pt idx="185">
                  <c:v>0.37844785953485954</c:v>
                </c:pt>
                <c:pt idx="186">
                  <c:v>0.51234625266384293</c:v>
                </c:pt>
                <c:pt idx="187">
                  <c:v>0.57961830228260225</c:v>
                </c:pt>
                <c:pt idx="188">
                  <c:v>0.61410873656237275</c:v>
                </c:pt>
                <c:pt idx="189">
                  <c:v>0.65345771165129374</c:v>
                </c:pt>
                <c:pt idx="190">
                  <c:v>0.66809322628436274</c:v>
                </c:pt>
                <c:pt idx="191">
                  <c:v>0.68129269426707573</c:v>
                </c:pt>
                <c:pt idx="192">
                  <c:v>0.65266955134253535</c:v>
                </c:pt>
                <c:pt idx="193">
                  <c:v>0.62072018396081241</c:v>
                </c:pt>
                <c:pt idx="194">
                  <c:v>0.57112651456224317</c:v>
                </c:pt>
                <c:pt idx="195">
                  <c:v>0.52717025564747177</c:v>
                </c:pt>
                <c:pt idx="196">
                  <c:v>0.50149678870240011</c:v>
                </c:pt>
                <c:pt idx="197">
                  <c:v>0.45110680254667718</c:v>
                </c:pt>
                <c:pt idx="198">
                  <c:v>0.38135290339317257</c:v>
                </c:pt>
                <c:pt idx="199">
                  <c:v>0.31737065910025136</c:v>
                </c:pt>
                <c:pt idx="200">
                  <c:v>0.27826086956521767</c:v>
                </c:pt>
                <c:pt idx="201">
                  <c:v>0.23178134547784865</c:v>
                </c:pt>
                <c:pt idx="202">
                  <c:v>0.18121435929122268</c:v>
                </c:pt>
                <c:pt idx="203">
                  <c:v>0.15443880230721219</c:v>
                </c:pt>
                <c:pt idx="204">
                  <c:v>0.14840030286219089</c:v>
                </c:pt>
                <c:pt idx="205">
                  <c:v>0.14841958090373578</c:v>
                </c:pt>
                <c:pt idx="206">
                  <c:v>0.13299465218336437</c:v>
                </c:pt>
                <c:pt idx="207">
                  <c:v>0.13292103331767707</c:v>
                </c:pt>
                <c:pt idx="208">
                  <c:v>0.13292103331767707</c:v>
                </c:pt>
                <c:pt idx="209">
                  <c:v>0.13654155530759063</c:v>
                </c:pt>
                <c:pt idx="210">
                  <c:v>0.14069747351172526</c:v>
                </c:pt>
                <c:pt idx="211">
                  <c:v>0.13386789385412132</c:v>
                </c:pt>
                <c:pt idx="212">
                  <c:v>0.13408726655601672</c:v>
                </c:pt>
                <c:pt idx="213">
                  <c:v>0.13742050298368225</c:v>
                </c:pt>
                <c:pt idx="214">
                  <c:v>0.13858012345673151</c:v>
                </c:pt>
                <c:pt idx="215">
                  <c:v>0.1379762603479287</c:v>
                </c:pt>
                <c:pt idx="216">
                  <c:v>0.13345213847634335</c:v>
                </c:pt>
                <c:pt idx="217">
                  <c:v>0.13859053496515347</c:v>
                </c:pt>
                <c:pt idx="218">
                  <c:v>0.19275987548451903</c:v>
                </c:pt>
                <c:pt idx="219">
                  <c:v>0.2240715545383189</c:v>
                </c:pt>
                <c:pt idx="220">
                  <c:v>0.23852295666284731</c:v>
                </c:pt>
                <c:pt idx="221">
                  <c:v>0.29551361085537148</c:v>
                </c:pt>
                <c:pt idx="222">
                  <c:v>0.35653990206572977</c:v>
                </c:pt>
                <c:pt idx="223">
                  <c:v>0.37060300448302186</c:v>
                </c:pt>
                <c:pt idx="224">
                  <c:v>0.3849549960588457</c:v>
                </c:pt>
                <c:pt idx="225">
                  <c:v>0.39143017583107492</c:v>
                </c:pt>
                <c:pt idx="226">
                  <c:v>0.38023240909383632</c:v>
                </c:pt>
                <c:pt idx="227">
                  <c:v>0.36395876729908289</c:v>
                </c:pt>
                <c:pt idx="228">
                  <c:v>0.35544163982213034</c:v>
                </c:pt>
                <c:pt idx="229">
                  <c:v>0.35461434207604192</c:v>
                </c:pt>
                <c:pt idx="230">
                  <c:v>0.35174207067169799</c:v>
                </c:pt>
                <c:pt idx="231">
                  <c:v>0.34089850821525219</c:v>
                </c:pt>
                <c:pt idx="232">
                  <c:v>0.31590073104952421</c:v>
                </c:pt>
                <c:pt idx="233">
                  <c:v>0.28092982358739188</c:v>
                </c:pt>
                <c:pt idx="234">
                  <c:v>0.25250574073682497</c:v>
                </c:pt>
                <c:pt idx="235">
                  <c:v>0.2561994460328535</c:v>
                </c:pt>
                <c:pt idx="236">
                  <c:v>0.26582372582949826</c:v>
                </c:pt>
                <c:pt idx="237">
                  <c:v>0.30953710158916364</c:v>
                </c:pt>
                <c:pt idx="238">
                  <c:v>0.36447333030491214</c:v>
                </c:pt>
                <c:pt idx="239">
                  <c:v>0.40102024680234177</c:v>
                </c:pt>
                <c:pt idx="240">
                  <c:v>0.43065797299077352</c:v>
                </c:pt>
                <c:pt idx="241">
                  <c:v>0.43423062864960205</c:v>
                </c:pt>
                <c:pt idx="242">
                  <c:v>0.40983665415088416</c:v>
                </c:pt>
                <c:pt idx="243">
                  <c:v>0.39446067639082649</c:v>
                </c:pt>
                <c:pt idx="244">
                  <c:v>0.35918889423159067</c:v>
                </c:pt>
                <c:pt idx="245">
                  <c:v>0.3445879383074163</c:v>
                </c:pt>
                <c:pt idx="246">
                  <c:v>0.34036557824704888</c:v>
                </c:pt>
                <c:pt idx="247">
                  <c:v>0.34298852643666922</c:v>
                </c:pt>
                <c:pt idx="248">
                  <c:v>0.35126413295129832</c:v>
                </c:pt>
                <c:pt idx="249">
                  <c:v>0.37351187661838392</c:v>
                </c:pt>
                <c:pt idx="250">
                  <c:v>0.40362168689115152</c:v>
                </c:pt>
                <c:pt idx="251">
                  <c:v>0.43945320012333017</c:v>
                </c:pt>
                <c:pt idx="252">
                  <c:v>0.48867912023109333</c:v>
                </c:pt>
                <c:pt idx="253">
                  <c:v>0.53427130141885304</c:v>
                </c:pt>
                <c:pt idx="254">
                  <c:v>0.56740119599740091</c:v>
                </c:pt>
                <c:pt idx="255">
                  <c:v>0.55704918977045959</c:v>
                </c:pt>
                <c:pt idx="256">
                  <c:v>0.54338972809770381</c:v>
                </c:pt>
                <c:pt idx="257">
                  <c:v>0.50765721439841183</c:v>
                </c:pt>
                <c:pt idx="258">
                  <c:v>0.45404356995792705</c:v>
                </c:pt>
                <c:pt idx="259">
                  <c:v>0.40914782587825055</c:v>
                </c:pt>
                <c:pt idx="260">
                  <c:v>0.35702278839567092</c:v>
                </c:pt>
                <c:pt idx="261">
                  <c:v>0.30914196954977624</c:v>
                </c:pt>
                <c:pt idx="262">
                  <c:v>0.25117570224707414</c:v>
                </c:pt>
                <c:pt idx="263">
                  <c:v>0.16809187048918328</c:v>
                </c:pt>
                <c:pt idx="264">
                  <c:v>0.1390243272394924</c:v>
                </c:pt>
                <c:pt idx="265">
                  <c:v>0.13285997938059049</c:v>
                </c:pt>
                <c:pt idx="266">
                  <c:v>0.11699857979508364</c:v>
                </c:pt>
                <c:pt idx="267">
                  <c:v>0.10917927789443292</c:v>
                </c:pt>
                <c:pt idx="268">
                  <c:v>9.7328445440635694E-2</c:v>
                </c:pt>
                <c:pt idx="269">
                  <c:v>9.7328445440635708E-2</c:v>
                </c:pt>
                <c:pt idx="270">
                  <c:v>0.12593310313698144</c:v>
                </c:pt>
                <c:pt idx="271">
                  <c:v>0.17138891573286322</c:v>
                </c:pt>
                <c:pt idx="272">
                  <c:v>0.27028729735731044</c:v>
                </c:pt>
                <c:pt idx="273">
                  <c:v>0.3258774547336159</c:v>
                </c:pt>
                <c:pt idx="274">
                  <c:v>0.35886619551731469</c:v>
                </c:pt>
                <c:pt idx="275">
                  <c:v>0.39871382636655939</c:v>
                </c:pt>
                <c:pt idx="276">
                  <c:v>0.41776797213794692</c:v>
                </c:pt>
                <c:pt idx="277">
                  <c:v>0.4216218942274127</c:v>
                </c:pt>
                <c:pt idx="278">
                  <c:v>0.43357467499603464</c:v>
                </c:pt>
                <c:pt idx="279">
                  <c:v>0.43412852967024457</c:v>
                </c:pt>
                <c:pt idx="280">
                  <c:v>0.48898964479063295</c:v>
                </c:pt>
                <c:pt idx="281">
                  <c:v>0.54908434208252721</c:v>
                </c:pt>
                <c:pt idx="282">
                  <c:v>0.63575166628011215</c:v>
                </c:pt>
                <c:pt idx="283">
                  <c:v>0.68344306368577634</c:v>
                </c:pt>
                <c:pt idx="284">
                  <c:v>0.70764167404762901</c:v>
                </c:pt>
                <c:pt idx="285">
                  <c:v>0.73858879429151869</c:v>
                </c:pt>
                <c:pt idx="286">
                  <c:v>0.73870809715625541</c:v>
                </c:pt>
                <c:pt idx="287">
                  <c:v>0.69777659484854759</c:v>
                </c:pt>
                <c:pt idx="288">
                  <c:v>0.61999577420403196</c:v>
                </c:pt>
                <c:pt idx="289">
                  <c:v>0.53170322554503158</c:v>
                </c:pt>
                <c:pt idx="290">
                  <c:v>0.47466101808817979</c:v>
                </c:pt>
                <c:pt idx="291">
                  <c:v>0.44250108111136455</c:v>
                </c:pt>
                <c:pt idx="292">
                  <c:v>0.44175343718772764</c:v>
                </c:pt>
                <c:pt idx="293">
                  <c:v>0.43894501739525382</c:v>
                </c:pt>
                <c:pt idx="294">
                  <c:v>0.42941482512167539</c:v>
                </c:pt>
                <c:pt idx="295">
                  <c:v>0.41991932979220348</c:v>
                </c:pt>
                <c:pt idx="296">
                  <c:v>0.39114578309895398</c:v>
                </c:pt>
                <c:pt idx="297">
                  <c:v>0.33448434026528279</c:v>
                </c:pt>
                <c:pt idx="298">
                  <c:v>0.28894112430059016</c:v>
                </c:pt>
                <c:pt idx="299">
                  <c:v>0.23482503661445334</c:v>
                </c:pt>
                <c:pt idx="300">
                  <c:v>0.23549200178457508</c:v>
                </c:pt>
                <c:pt idx="301">
                  <c:v>0.2463895724704927</c:v>
                </c:pt>
                <c:pt idx="302">
                  <c:v>0.22060742853210877</c:v>
                </c:pt>
                <c:pt idx="303">
                  <c:v>0.20755190246331673</c:v>
                </c:pt>
                <c:pt idx="304">
                  <c:v>0.19058580318887255</c:v>
                </c:pt>
                <c:pt idx="305">
                  <c:v>0.15951205797985282</c:v>
                </c:pt>
                <c:pt idx="306">
                  <c:v>0.14702794569666897</c:v>
                </c:pt>
                <c:pt idx="307">
                  <c:v>0.15105837708376885</c:v>
                </c:pt>
                <c:pt idx="308">
                  <c:v>0.16876550795071893</c:v>
                </c:pt>
                <c:pt idx="309">
                  <c:v>0.19527038510222591</c:v>
                </c:pt>
                <c:pt idx="310">
                  <c:v>0.21057420015571024</c:v>
                </c:pt>
                <c:pt idx="311">
                  <c:v>0.20508622414083025</c:v>
                </c:pt>
                <c:pt idx="312">
                  <c:v>0.22971916149050398</c:v>
                </c:pt>
                <c:pt idx="313">
                  <c:v>0.26442188218027962</c:v>
                </c:pt>
                <c:pt idx="314">
                  <c:v>0.30598182617751746</c:v>
                </c:pt>
                <c:pt idx="315">
                  <c:v>0.34021922571944707</c:v>
                </c:pt>
                <c:pt idx="316">
                  <c:v>0.36611861037433086</c:v>
                </c:pt>
                <c:pt idx="317">
                  <c:v>0.38481299483946485</c:v>
                </c:pt>
                <c:pt idx="318">
                  <c:v>0.38378564207031407</c:v>
                </c:pt>
                <c:pt idx="319">
                  <c:v>0.38611199929589163</c:v>
                </c:pt>
                <c:pt idx="320">
                  <c:v>0.38220450111756615</c:v>
                </c:pt>
                <c:pt idx="321">
                  <c:v>0.3395753679822423</c:v>
                </c:pt>
                <c:pt idx="322">
                  <c:v>0.29956186139391766</c:v>
                </c:pt>
                <c:pt idx="323">
                  <c:v>0.26121167085745789</c:v>
                </c:pt>
                <c:pt idx="324">
                  <c:v>0.20608372484448201</c:v>
                </c:pt>
                <c:pt idx="325">
                  <c:v>0.17596843093229164</c:v>
                </c:pt>
                <c:pt idx="326">
                  <c:v>0.15948765812797691</c:v>
                </c:pt>
                <c:pt idx="327">
                  <c:v>0.14517585125145002</c:v>
                </c:pt>
                <c:pt idx="328">
                  <c:v>0.14309950125009524</c:v>
                </c:pt>
                <c:pt idx="329">
                  <c:v>0.14778215043993115</c:v>
                </c:pt>
                <c:pt idx="330">
                  <c:v>0.19060784273789227</c:v>
                </c:pt>
                <c:pt idx="331">
                  <c:v>0.23188237294994196</c:v>
                </c:pt>
                <c:pt idx="332">
                  <c:v>0.24836444272013447</c:v>
                </c:pt>
                <c:pt idx="333">
                  <c:v>0.25738860911009309</c:v>
                </c:pt>
                <c:pt idx="334">
                  <c:v>0.24277203697693892</c:v>
                </c:pt>
                <c:pt idx="335">
                  <c:v>0.2277155768455626</c:v>
                </c:pt>
                <c:pt idx="336">
                  <c:v>0.21266495735966778</c:v>
                </c:pt>
                <c:pt idx="337">
                  <c:v>0.20272951708195966</c:v>
                </c:pt>
                <c:pt idx="338">
                  <c:v>0.21221660716704704</c:v>
                </c:pt>
                <c:pt idx="339">
                  <c:v>0.20913337480863631</c:v>
                </c:pt>
                <c:pt idx="340">
                  <c:v>0.20238510956605993</c:v>
                </c:pt>
                <c:pt idx="341">
                  <c:v>0.19301821742018627</c:v>
                </c:pt>
                <c:pt idx="342">
                  <c:v>0.18545002498745278</c:v>
                </c:pt>
                <c:pt idx="343">
                  <c:v>0.16563734193584637</c:v>
                </c:pt>
                <c:pt idx="344">
                  <c:v>0.16299800310503143</c:v>
                </c:pt>
                <c:pt idx="345">
                  <c:v>0.16381699672400865</c:v>
                </c:pt>
                <c:pt idx="346">
                  <c:v>0.14874218195691141</c:v>
                </c:pt>
                <c:pt idx="347">
                  <c:v>0.14255239769067105</c:v>
                </c:pt>
                <c:pt idx="348">
                  <c:v>0.14450291330247128</c:v>
                </c:pt>
                <c:pt idx="349">
                  <c:v>0.14251168699689187</c:v>
                </c:pt>
                <c:pt idx="350">
                  <c:v>0.13837246201658149</c:v>
                </c:pt>
                <c:pt idx="351">
                  <c:v>0.12603910893892806</c:v>
                </c:pt>
                <c:pt idx="352">
                  <c:v>0.127627031481929</c:v>
                </c:pt>
                <c:pt idx="353">
                  <c:v>0.13300441348499276</c:v>
                </c:pt>
                <c:pt idx="354">
                  <c:v>0.14655293920797779</c:v>
                </c:pt>
                <c:pt idx="355">
                  <c:v>0.161138216633716</c:v>
                </c:pt>
                <c:pt idx="356">
                  <c:v>0.15901518808928122</c:v>
                </c:pt>
                <c:pt idx="357">
                  <c:v>0.15570394610271718</c:v>
                </c:pt>
                <c:pt idx="358">
                  <c:v>0.16393006326091805</c:v>
                </c:pt>
                <c:pt idx="359">
                  <c:v>0.17955891079442482</c:v>
                </c:pt>
                <c:pt idx="360">
                  <c:v>0.1974905957705278</c:v>
                </c:pt>
                <c:pt idx="361">
                  <c:v>0.19256022205236401</c:v>
                </c:pt>
                <c:pt idx="362">
                  <c:v>0.1873335680731042</c:v>
                </c:pt>
                <c:pt idx="363">
                  <c:v>0.18050821178036067</c:v>
                </c:pt>
                <c:pt idx="364">
                  <c:v>0.18407561202276934</c:v>
                </c:pt>
                <c:pt idx="365">
                  <c:v>0.17991861203733939</c:v>
                </c:pt>
                <c:pt idx="366">
                  <c:v>0.17841434786397442</c:v>
                </c:pt>
                <c:pt idx="367">
                  <c:v>0.1773550531044942</c:v>
                </c:pt>
                <c:pt idx="368">
                  <c:v>0.17379129483880298</c:v>
                </c:pt>
                <c:pt idx="369">
                  <c:v>0.15383766564964857</c:v>
                </c:pt>
                <c:pt idx="370">
                  <c:v>0.12452371560720375</c:v>
                </c:pt>
                <c:pt idx="371">
                  <c:v>0.10242864487755057</c:v>
                </c:pt>
                <c:pt idx="372">
                  <c:v>9.8582798179990924E-2</c:v>
                </c:pt>
                <c:pt idx="373">
                  <c:v>9.1387477650163029E-2</c:v>
                </c:pt>
                <c:pt idx="374">
                  <c:v>9.3549913471408813E-2</c:v>
                </c:pt>
                <c:pt idx="375">
                  <c:v>9.3414593134924312E-2</c:v>
                </c:pt>
                <c:pt idx="376">
                  <c:v>9.8206020831007074E-2</c:v>
                </c:pt>
                <c:pt idx="377">
                  <c:v>9.9101170494379123E-2</c:v>
                </c:pt>
                <c:pt idx="378">
                  <c:v>9.9141037885408886E-2</c:v>
                </c:pt>
                <c:pt idx="379">
                  <c:v>9.7560456495201966E-2</c:v>
                </c:pt>
                <c:pt idx="380">
                  <c:v>0.10447635212767088</c:v>
                </c:pt>
                <c:pt idx="381">
                  <c:v>0.12760685135509289</c:v>
                </c:pt>
                <c:pt idx="382">
                  <c:v>0.13745320816047263</c:v>
                </c:pt>
                <c:pt idx="383">
                  <c:v>0.16937982093591247</c:v>
                </c:pt>
                <c:pt idx="384">
                  <c:v>0.17979687781178991</c:v>
                </c:pt>
                <c:pt idx="385">
                  <c:v>0.18157131835526086</c:v>
                </c:pt>
                <c:pt idx="386">
                  <c:v>0.18394238283951123</c:v>
                </c:pt>
                <c:pt idx="387">
                  <c:v>0.18600233472404756</c:v>
                </c:pt>
                <c:pt idx="388">
                  <c:v>0.18641097041970717</c:v>
                </c:pt>
                <c:pt idx="389">
                  <c:v>0.1832811854678672</c:v>
                </c:pt>
                <c:pt idx="390">
                  <c:v>0.17952309712085637</c:v>
                </c:pt>
                <c:pt idx="391">
                  <c:v>0.17377468912693547</c:v>
                </c:pt>
                <c:pt idx="392">
                  <c:v>0.15914009158900352</c:v>
                </c:pt>
                <c:pt idx="393">
                  <c:v>0.18441066172094941</c:v>
                </c:pt>
                <c:pt idx="394">
                  <c:v>0.21231986372218176</c:v>
                </c:pt>
                <c:pt idx="395">
                  <c:v>0.21851447882729386</c:v>
                </c:pt>
                <c:pt idx="396">
                  <c:v>0.21081463961760866</c:v>
                </c:pt>
                <c:pt idx="397">
                  <c:v>0.20564586066666082</c:v>
                </c:pt>
                <c:pt idx="398">
                  <c:v>0.20549663166718188</c:v>
                </c:pt>
                <c:pt idx="399">
                  <c:v>0.20622852834599326</c:v>
                </c:pt>
                <c:pt idx="400">
                  <c:v>0.21387034881418968</c:v>
                </c:pt>
                <c:pt idx="401">
                  <c:v>0.24868578416289727</c:v>
                </c:pt>
                <c:pt idx="402">
                  <c:v>0.26410161400836485</c:v>
                </c:pt>
                <c:pt idx="403">
                  <c:v>0.28216514307134061</c:v>
                </c:pt>
                <c:pt idx="404">
                  <c:v>0.29793146862129621</c:v>
                </c:pt>
                <c:pt idx="405">
                  <c:v>0.2930656916615364</c:v>
                </c:pt>
                <c:pt idx="406">
                  <c:v>0.29595108651005875</c:v>
                </c:pt>
                <c:pt idx="407">
                  <c:v>0.29104884868977782</c:v>
                </c:pt>
                <c:pt idx="408">
                  <c:v>0.28330288481388133</c:v>
                </c:pt>
                <c:pt idx="409">
                  <c:v>0.26373023632193315</c:v>
                </c:pt>
                <c:pt idx="410">
                  <c:v>0.22665986154961332</c:v>
                </c:pt>
                <c:pt idx="411">
                  <c:v>0.17287695659985136</c:v>
                </c:pt>
                <c:pt idx="412">
                  <c:v>0.11131456385248258</c:v>
                </c:pt>
                <c:pt idx="413">
                  <c:v>0.10734352705616569</c:v>
                </c:pt>
                <c:pt idx="414">
                  <c:v>0.10691553779609514</c:v>
                </c:pt>
                <c:pt idx="415">
                  <c:v>9.9826540069120437E-2</c:v>
                </c:pt>
                <c:pt idx="416">
                  <c:v>9.0128012852064787E-2</c:v>
                </c:pt>
                <c:pt idx="417">
                  <c:v>8.1436698589697723E-2</c:v>
                </c:pt>
                <c:pt idx="418">
                  <c:v>7.4815059342173668E-2</c:v>
                </c:pt>
                <c:pt idx="419">
                  <c:v>7.0897511952005665E-2</c:v>
                </c:pt>
                <c:pt idx="420">
                  <c:v>8.342915640136582E-2</c:v>
                </c:pt>
                <c:pt idx="421">
                  <c:v>0.12548221773968318</c:v>
                </c:pt>
                <c:pt idx="422">
                  <c:v>0.16498648638682886</c:v>
                </c:pt>
                <c:pt idx="423">
                  <c:v>0.1892266537091056</c:v>
                </c:pt>
                <c:pt idx="424">
                  <c:v>0.20749625146489181</c:v>
                </c:pt>
                <c:pt idx="425">
                  <c:v>0.23018685158770877</c:v>
                </c:pt>
                <c:pt idx="426">
                  <c:v>0.25649868131545572</c:v>
                </c:pt>
                <c:pt idx="427">
                  <c:v>0.27076976538156344</c:v>
                </c:pt>
                <c:pt idx="428">
                  <c:v>0.28907268006602438</c:v>
                </c:pt>
                <c:pt idx="429">
                  <c:v>0.2942003950506008</c:v>
                </c:pt>
                <c:pt idx="430">
                  <c:v>0.2860349913356755</c:v>
                </c:pt>
                <c:pt idx="431">
                  <c:v>0.28215633820768499</c:v>
                </c:pt>
                <c:pt idx="432">
                  <c:v>0.2775851993657148</c:v>
                </c:pt>
                <c:pt idx="433">
                  <c:v>0.28674629443979749</c:v>
                </c:pt>
                <c:pt idx="434">
                  <c:v>0.29601251266794709</c:v>
                </c:pt>
                <c:pt idx="435">
                  <c:v>0.28724937060903755</c:v>
                </c:pt>
                <c:pt idx="436">
                  <c:v>0.26802216851519811</c:v>
                </c:pt>
                <c:pt idx="437">
                  <c:v>0.23360261258235443</c:v>
                </c:pt>
                <c:pt idx="438">
                  <c:v>0.19626304317364346</c:v>
                </c:pt>
                <c:pt idx="439">
                  <c:v>0.1589899305727393</c:v>
                </c:pt>
                <c:pt idx="440">
                  <c:v>0.13766588912810632</c:v>
                </c:pt>
                <c:pt idx="441">
                  <c:v>0.13194615906982723</c:v>
                </c:pt>
                <c:pt idx="442">
                  <c:v>0.13237192522179583</c:v>
                </c:pt>
                <c:pt idx="443">
                  <c:v>0.12973549190756031</c:v>
                </c:pt>
                <c:pt idx="444">
                  <c:v>0.12205321369957887</c:v>
                </c:pt>
                <c:pt idx="445">
                  <c:v>0.11954283312842794</c:v>
                </c:pt>
                <c:pt idx="446">
                  <c:v>0.11808509194751629</c:v>
                </c:pt>
                <c:pt idx="447">
                  <c:v>0.11540360712936569</c:v>
                </c:pt>
                <c:pt idx="448">
                  <c:v>0.11522863501654433</c:v>
                </c:pt>
                <c:pt idx="449">
                  <c:v>0.13436064031747322</c:v>
                </c:pt>
                <c:pt idx="450">
                  <c:v>0.13986856732662412</c:v>
                </c:pt>
                <c:pt idx="451">
                  <c:v>0.14268966905162603</c:v>
                </c:pt>
                <c:pt idx="452">
                  <c:v>0.14450836518308235</c:v>
                </c:pt>
                <c:pt idx="453">
                  <c:v>0.16526175340013619</c:v>
                </c:pt>
                <c:pt idx="454">
                  <c:v>0.17709533998351457</c:v>
                </c:pt>
                <c:pt idx="455">
                  <c:v>0.1897913492342603</c:v>
                </c:pt>
                <c:pt idx="456">
                  <c:v>0.1950237895384771</c:v>
                </c:pt>
                <c:pt idx="457">
                  <c:v>0.19632745979444483</c:v>
                </c:pt>
                <c:pt idx="458">
                  <c:v>0.19209309151288123</c:v>
                </c:pt>
                <c:pt idx="459">
                  <c:v>0.1811688193031851</c:v>
                </c:pt>
                <c:pt idx="460">
                  <c:v>0.1641891435371898</c:v>
                </c:pt>
                <c:pt idx="461">
                  <c:v>0.14042309801665553</c:v>
                </c:pt>
                <c:pt idx="462">
                  <c:v>0.1350935968366728</c:v>
                </c:pt>
                <c:pt idx="463">
                  <c:v>0.12981285725995867</c:v>
                </c:pt>
                <c:pt idx="464">
                  <c:v>0.12804061463449701</c:v>
                </c:pt>
                <c:pt idx="465">
                  <c:v>0.11806619822576235</c:v>
                </c:pt>
                <c:pt idx="466">
                  <c:v>0.11186583253386526</c:v>
                </c:pt>
                <c:pt idx="467">
                  <c:v>0.12187746246040507</c:v>
                </c:pt>
                <c:pt idx="468">
                  <c:v>0.1670531374283917</c:v>
                </c:pt>
                <c:pt idx="469">
                  <c:v>0.19331468099056046</c:v>
                </c:pt>
                <c:pt idx="470">
                  <c:v>0.21951349307410042</c:v>
                </c:pt>
                <c:pt idx="471">
                  <c:v>0.2445113530281606</c:v>
                </c:pt>
                <c:pt idx="472">
                  <c:v>0.25654738483926098</c:v>
                </c:pt>
                <c:pt idx="473">
                  <c:v>0.25671824699596923</c:v>
                </c:pt>
                <c:pt idx="474">
                  <c:v>0.25874989326695114</c:v>
                </c:pt>
                <c:pt idx="475">
                  <c:v>0.25457254171767296</c:v>
                </c:pt>
                <c:pt idx="476">
                  <c:v>0.25083224763530554</c:v>
                </c:pt>
                <c:pt idx="477">
                  <c:v>0.27876116368482212</c:v>
                </c:pt>
                <c:pt idx="478">
                  <c:v>0.33257548304869372</c:v>
                </c:pt>
                <c:pt idx="479">
                  <c:v>0.36805727556652312</c:v>
                </c:pt>
                <c:pt idx="480">
                  <c:v>0.38094565746905962</c:v>
                </c:pt>
                <c:pt idx="481">
                  <c:v>0.36874522698115769</c:v>
                </c:pt>
                <c:pt idx="482">
                  <c:v>0.35240606348188569</c:v>
                </c:pt>
                <c:pt idx="483">
                  <c:v>0.33622340597666484</c:v>
                </c:pt>
                <c:pt idx="484">
                  <c:v>0.32541382738749575</c:v>
                </c:pt>
                <c:pt idx="485">
                  <c:v>0.31002669903128471</c:v>
                </c:pt>
                <c:pt idx="486">
                  <c:v>0.30737260310701919</c:v>
                </c:pt>
                <c:pt idx="487">
                  <c:v>0.29298726538669395</c:v>
                </c:pt>
                <c:pt idx="488">
                  <c:v>0.30963975451653192</c:v>
                </c:pt>
                <c:pt idx="489">
                  <c:v>0.31558243587639206</c:v>
                </c:pt>
                <c:pt idx="490">
                  <c:v>0.3224026969500513</c:v>
                </c:pt>
                <c:pt idx="491">
                  <c:v>0.331484381964049</c:v>
                </c:pt>
                <c:pt idx="492">
                  <c:v>0.31879045579082166</c:v>
                </c:pt>
                <c:pt idx="493">
                  <c:v>0.305912947889799</c:v>
                </c:pt>
                <c:pt idx="494">
                  <c:v>0.27468762029875671</c:v>
                </c:pt>
                <c:pt idx="495">
                  <c:v>0.23085159072255448</c:v>
                </c:pt>
                <c:pt idx="496">
                  <c:v>0.16872483076739714</c:v>
                </c:pt>
                <c:pt idx="497">
                  <c:v>0.15875325390103165</c:v>
                </c:pt>
                <c:pt idx="498">
                  <c:v>0.16056932254927825</c:v>
                </c:pt>
                <c:pt idx="499">
                  <c:v>0.18275158942339648</c:v>
                </c:pt>
                <c:pt idx="500">
                  <c:v>0.20465221480819287</c:v>
                </c:pt>
                <c:pt idx="501">
                  <c:v>0.21472943672291239</c:v>
                </c:pt>
                <c:pt idx="502">
                  <c:v>0.22173239579974582</c:v>
                </c:pt>
                <c:pt idx="503">
                  <c:v>0.23042930125372665</c:v>
                </c:pt>
                <c:pt idx="504">
                  <c:v>0.23104624561694528</c:v>
                </c:pt>
                <c:pt idx="505">
                  <c:v>0.23688361789609425</c:v>
                </c:pt>
                <c:pt idx="506">
                  <c:v>0.23740605430638298</c:v>
                </c:pt>
                <c:pt idx="507">
                  <c:v>0.24637224553244616</c:v>
                </c:pt>
                <c:pt idx="508">
                  <c:v>0.24146173145306099</c:v>
                </c:pt>
                <c:pt idx="509">
                  <c:v>0.23470729247856437</c:v>
                </c:pt>
                <c:pt idx="510">
                  <c:v>0.22285494339143919</c:v>
                </c:pt>
                <c:pt idx="511">
                  <c:v>0.19934499651607959</c:v>
                </c:pt>
                <c:pt idx="512">
                  <c:v>0.18020823748089726</c:v>
                </c:pt>
                <c:pt idx="513">
                  <c:v>0.13529803568112048</c:v>
                </c:pt>
                <c:pt idx="514">
                  <c:v>0.11435570185594175</c:v>
                </c:pt>
                <c:pt idx="515">
                  <c:v>0.11184407614232526</c:v>
                </c:pt>
                <c:pt idx="516">
                  <c:v>0.10042685019814285</c:v>
                </c:pt>
                <c:pt idx="517">
                  <c:v>9.3242277195137849E-2</c:v>
                </c:pt>
                <c:pt idx="518">
                  <c:v>8.635126493667919E-2</c:v>
                </c:pt>
                <c:pt idx="519">
                  <c:v>8.3795609203216534E-2</c:v>
                </c:pt>
                <c:pt idx="520">
                  <c:v>7.8106091016401036E-2</c:v>
                </c:pt>
                <c:pt idx="521">
                  <c:v>6.9078618092055954E-2</c:v>
                </c:pt>
                <c:pt idx="522">
                  <c:v>6.7813394510889108E-2</c:v>
                </c:pt>
                <c:pt idx="523">
                  <c:v>6.8699124840515366E-2</c:v>
                </c:pt>
                <c:pt idx="524">
                  <c:v>7.2278089703997947E-2</c:v>
                </c:pt>
                <c:pt idx="525">
                  <c:v>7.176796004889209E-2</c:v>
                </c:pt>
                <c:pt idx="526">
                  <c:v>7.1767960048892077E-2</c:v>
                </c:pt>
                <c:pt idx="527">
                  <c:v>7.4656350566486104E-2</c:v>
                </c:pt>
                <c:pt idx="528">
                  <c:v>7.7775470219065918E-2</c:v>
                </c:pt>
                <c:pt idx="529">
                  <c:v>8.1098069083863342E-2</c:v>
                </c:pt>
                <c:pt idx="530">
                  <c:v>8.789498537446272E-2</c:v>
                </c:pt>
                <c:pt idx="531">
                  <c:v>0.11919013834748382</c:v>
                </c:pt>
                <c:pt idx="532">
                  <c:v>0.13449308200115684</c:v>
                </c:pt>
                <c:pt idx="533">
                  <c:v>0.15536982175582023</c:v>
                </c:pt>
                <c:pt idx="534">
                  <c:v>0.1541715061762311</c:v>
                </c:pt>
                <c:pt idx="535">
                  <c:v>0.14800711846047829</c:v>
                </c:pt>
                <c:pt idx="536">
                  <c:v>0.14077571804299113</c:v>
                </c:pt>
                <c:pt idx="537">
                  <c:v>0.13739345257039554</c:v>
                </c:pt>
                <c:pt idx="538">
                  <c:v>0.13619822155337377</c:v>
                </c:pt>
                <c:pt idx="539">
                  <c:v>0.13127957316948646</c:v>
                </c:pt>
                <c:pt idx="540">
                  <c:v>0.12237337834106184</c:v>
                </c:pt>
                <c:pt idx="541">
                  <c:v>0.12353285171750608</c:v>
                </c:pt>
                <c:pt idx="542">
                  <c:v>0.11772946342146921</c:v>
                </c:pt>
                <c:pt idx="543">
                  <c:v>0.12106247179932561</c:v>
                </c:pt>
                <c:pt idx="544">
                  <c:v>0.12965011633778425</c:v>
                </c:pt>
                <c:pt idx="545">
                  <c:v>0.12537936983705397</c:v>
                </c:pt>
                <c:pt idx="546">
                  <c:v>0.12581809839265265</c:v>
                </c:pt>
                <c:pt idx="547">
                  <c:v>0.13422726136067353</c:v>
                </c:pt>
                <c:pt idx="548">
                  <c:v>0.13555946771161531</c:v>
                </c:pt>
                <c:pt idx="549">
                  <c:v>0.13598592543076216</c:v>
                </c:pt>
                <c:pt idx="550">
                  <c:v>0.13728819480582974</c:v>
                </c:pt>
                <c:pt idx="551">
                  <c:v>0.13502217990732998</c:v>
                </c:pt>
                <c:pt idx="552">
                  <c:v>0.13339845944529741</c:v>
                </c:pt>
                <c:pt idx="553">
                  <c:v>0.12714969501594864</c:v>
                </c:pt>
                <c:pt idx="554">
                  <c:v>0.12714969501594864</c:v>
                </c:pt>
                <c:pt idx="555">
                  <c:v>0.12513720084260482</c:v>
                </c:pt>
                <c:pt idx="556">
                  <c:v>0.12426431812778742</c:v>
                </c:pt>
                <c:pt idx="557">
                  <c:v>0.12318337522646526</c:v>
                </c:pt>
                <c:pt idx="558">
                  <c:v>0.12265567548110662</c:v>
                </c:pt>
                <c:pt idx="559">
                  <c:v>0.12122679753167447</c:v>
                </c:pt>
                <c:pt idx="560">
                  <c:v>0.12122679753167447</c:v>
                </c:pt>
                <c:pt idx="561">
                  <c:v>0.10709397674978913</c:v>
                </c:pt>
                <c:pt idx="562">
                  <c:v>0.10029258381398277</c:v>
                </c:pt>
                <c:pt idx="563">
                  <c:v>9.3861188352897876E-2</c:v>
                </c:pt>
                <c:pt idx="564">
                  <c:v>7.4920457802246571E-2</c:v>
                </c:pt>
                <c:pt idx="565">
                  <c:v>7.9382911160276973E-2</c:v>
                </c:pt>
                <c:pt idx="566">
                  <c:v>8.1635127184703143E-2</c:v>
                </c:pt>
                <c:pt idx="567">
                  <c:v>7.6095663033228234E-2</c:v>
                </c:pt>
                <c:pt idx="568">
                  <c:v>7.6611026432097634E-2</c:v>
                </c:pt>
                <c:pt idx="569">
                  <c:v>7.9791991122485362E-2</c:v>
                </c:pt>
                <c:pt idx="570">
                  <c:v>7.8913772558687922E-2</c:v>
                </c:pt>
                <c:pt idx="571">
                  <c:v>7.1570018464161833E-2</c:v>
                </c:pt>
                <c:pt idx="572">
                  <c:v>6.9298743081730771E-2</c:v>
                </c:pt>
                <c:pt idx="573">
                  <c:v>7.5862409572305278E-2</c:v>
                </c:pt>
                <c:pt idx="574">
                  <c:v>7.8388008254304614E-2</c:v>
                </c:pt>
                <c:pt idx="575">
                  <c:v>7.6110195805104031E-2</c:v>
                </c:pt>
                <c:pt idx="576">
                  <c:v>7.1257635609227585E-2</c:v>
                </c:pt>
                <c:pt idx="577">
                  <c:v>6.5688513068389257E-2</c:v>
                </c:pt>
                <c:pt idx="578">
                  <c:v>6.5688513068389257E-2</c:v>
                </c:pt>
                <c:pt idx="579">
                  <c:v>6.9930069930070005E-2</c:v>
                </c:pt>
                <c:pt idx="580">
                  <c:v>7.6273824804411833E-2</c:v>
                </c:pt>
                <c:pt idx="581">
                  <c:v>7.543738996231053E-2</c:v>
                </c:pt>
                <c:pt idx="582">
                  <c:v>0.11993760865171904</c:v>
                </c:pt>
                <c:pt idx="583">
                  <c:v>0.13892424003554765</c:v>
                </c:pt>
                <c:pt idx="584">
                  <c:v>0.16161797130981659</c:v>
                </c:pt>
                <c:pt idx="585">
                  <c:v>0.17796859382015903</c:v>
                </c:pt>
                <c:pt idx="586">
                  <c:v>0.20720935363217174</c:v>
                </c:pt>
                <c:pt idx="587">
                  <c:v>0.24441075986701891</c:v>
                </c:pt>
                <c:pt idx="588">
                  <c:v>0.2649275121119416</c:v>
                </c:pt>
                <c:pt idx="589">
                  <c:v>0.27964949498379654</c:v>
                </c:pt>
                <c:pt idx="590">
                  <c:v>0.28359430147218334</c:v>
                </c:pt>
                <c:pt idx="591">
                  <c:v>0.28625884232034737</c:v>
                </c:pt>
                <c:pt idx="592">
                  <c:v>0.28260783873063777</c:v>
                </c:pt>
                <c:pt idx="593">
                  <c:v>0.26029315540382236</c:v>
                </c:pt>
                <c:pt idx="594">
                  <c:v>0.2312762086017269</c:v>
                </c:pt>
                <c:pt idx="595">
                  <c:v>0.21327912862573753</c:v>
                </c:pt>
                <c:pt idx="596">
                  <c:v>0.20259350757289271</c:v>
                </c:pt>
                <c:pt idx="597">
                  <c:v>0.18913284941775974</c:v>
                </c:pt>
                <c:pt idx="598">
                  <c:v>0.18254791387667257</c:v>
                </c:pt>
                <c:pt idx="599">
                  <c:v>0.17723146984447943</c:v>
                </c:pt>
                <c:pt idx="600">
                  <c:v>0.1706342348183339</c:v>
                </c:pt>
                <c:pt idx="601">
                  <c:v>0.14674254050644736</c:v>
                </c:pt>
                <c:pt idx="602">
                  <c:v>0.14722958250236989</c:v>
                </c:pt>
                <c:pt idx="603">
                  <c:v>0.14614241770615471</c:v>
                </c:pt>
                <c:pt idx="604">
                  <c:v>0.34606555216235402</c:v>
                </c:pt>
                <c:pt idx="605">
                  <c:v>0.47971487323641088</c:v>
                </c:pt>
                <c:pt idx="606">
                  <c:v>0.59080138324370568</c:v>
                </c:pt>
                <c:pt idx="607">
                  <c:v>0.7066461450148287</c:v>
                </c:pt>
                <c:pt idx="608">
                  <c:v>0.84784938508544649</c:v>
                </c:pt>
                <c:pt idx="609">
                  <c:v>0.97678058188078565</c:v>
                </c:pt>
                <c:pt idx="610">
                  <c:v>1.0823772185730545</c:v>
                </c:pt>
                <c:pt idx="611">
                  <c:v>1.1468989234822879</c:v>
                </c:pt>
                <c:pt idx="612">
                  <c:v>1.1855170698555426</c:v>
                </c:pt>
                <c:pt idx="613">
                  <c:v>1.1946574969678174</c:v>
                </c:pt>
                <c:pt idx="614">
                  <c:v>1.1862492729215779</c:v>
                </c:pt>
                <c:pt idx="615">
                  <c:v>1.1864005148046812</c:v>
                </c:pt>
                <c:pt idx="616">
                  <c:v>1.1786605100770917</c:v>
                </c:pt>
                <c:pt idx="617">
                  <c:v>1.1400404045702333</c:v>
                </c:pt>
                <c:pt idx="618">
                  <c:v>1.0817373720056402</c:v>
                </c:pt>
                <c:pt idx="619">
                  <c:v>1.0005887194462746</c:v>
                </c:pt>
                <c:pt idx="620">
                  <c:v>0.9037881774311699</c:v>
                </c:pt>
                <c:pt idx="621">
                  <c:v>0.76076291478990299</c:v>
                </c:pt>
                <c:pt idx="622">
                  <c:v>0.55006500408442061</c:v>
                </c:pt>
                <c:pt idx="623">
                  <c:v>0.3096764664401252</c:v>
                </c:pt>
                <c:pt idx="624">
                  <c:v>0.33821734371176443</c:v>
                </c:pt>
                <c:pt idx="625">
                  <c:v>0.38928038765423106</c:v>
                </c:pt>
                <c:pt idx="626">
                  <c:v>0.41135318556188716</c:v>
                </c:pt>
                <c:pt idx="627">
                  <c:v>0.42042649476047395</c:v>
                </c:pt>
                <c:pt idx="628">
                  <c:v>0.39869697150102879</c:v>
                </c:pt>
                <c:pt idx="629">
                  <c:v>0.3651954566822076</c:v>
                </c:pt>
                <c:pt idx="630">
                  <c:v>0.32993237688059007</c:v>
                </c:pt>
                <c:pt idx="631">
                  <c:v>0.30120222203320501</c:v>
                </c:pt>
                <c:pt idx="632">
                  <c:v>0.26330014095052928</c:v>
                </c:pt>
                <c:pt idx="633">
                  <c:v>0.23915673375295801</c:v>
                </c:pt>
                <c:pt idx="634">
                  <c:v>0.21844096470194363</c:v>
                </c:pt>
                <c:pt idx="635">
                  <c:v>0.1878581172361721</c:v>
                </c:pt>
                <c:pt idx="636">
                  <c:v>0.14719547158391058</c:v>
                </c:pt>
                <c:pt idx="637">
                  <c:v>0.11448316261171927</c:v>
                </c:pt>
                <c:pt idx="638">
                  <c:v>0.10550633347318689</c:v>
                </c:pt>
                <c:pt idx="639">
                  <c:v>9.2844600805713842E-2</c:v>
                </c:pt>
                <c:pt idx="640">
                  <c:v>8.399480603529931E-2</c:v>
                </c:pt>
                <c:pt idx="641">
                  <c:v>7.9089948936283211E-2</c:v>
                </c:pt>
                <c:pt idx="642">
                  <c:v>6.9026311321648132E-2</c:v>
                </c:pt>
                <c:pt idx="643">
                  <c:v>6.6534925108575949E-2</c:v>
                </c:pt>
                <c:pt idx="644">
                  <c:v>7.1255255229986561E-2</c:v>
                </c:pt>
                <c:pt idx="645">
                  <c:v>6.480365681677748E-2</c:v>
                </c:pt>
                <c:pt idx="646">
                  <c:v>9.5152840335549008E-2</c:v>
                </c:pt>
                <c:pt idx="647">
                  <c:v>0.13579395164227112</c:v>
                </c:pt>
                <c:pt idx="648">
                  <c:v>0.15864978902953603</c:v>
                </c:pt>
                <c:pt idx="649">
                  <c:v>0.16490320009675177</c:v>
                </c:pt>
                <c:pt idx="650">
                  <c:v>0.16175555313415718</c:v>
                </c:pt>
                <c:pt idx="651">
                  <c:v>0.170261493208818</c:v>
                </c:pt>
                <c:pt idx="652">
                  <c:v>0.18043569831709688</c:v>
                </c:pt>
                <c:pt idx="653">
                  <c:v>0.18701158031758353</c:v>
                </c:pt>
                <c:pt idx="654">
                  <c:v>0.1898381986101827</c:v>
                </c:pt>
                <c:pt idx="655">
                  <c:v>0.1978521388804822</c:v>
                </c:pt>
                <c:pt idx="656">
                  <c:v>0.19517905567992364</c:v>
                </c:pt>
                <c:pt idx="657">
                  <c:v>0.19208083957557148</c:v>
                </c:pt>
                <c:pt idx="658">
                  <c:v>0.18219484795980326</c:v>
                </c:pt>
                <c:pt idx="659">
                  <c:v>0.17640596880626125</c:v>
                </c:pt>
                <c:pt idx="660">
                  <c:v>0.17816706593772591</c:v>
                </c:pt>
                <c:pt idx="661">
                  <c:v>0.19070268101117771</c:v>
                </c:pt>
                <c:pt idx="662">
                  <c:v>0.17955429235852646</c:v>
                </c:pt>
                <c:pt idx="663">
                  <c:v>0.15646115138567218</c:v>
                </c:pt>
                <c:pt idx="664">
                  <c:v>0.13991741591780926</c:v>
                </c:pt>
                <c:pt idx="665">
                  <c:v>0.12466728766771264</c:v>
                </c:pt>
                <c:pt idx="666">
                  <c:v>0.12672507777381278</c:v>
                </c:pt>
                <c:pt idx="667">
                  <c:v>0.12743788134143483</c:v>
                </c:pt>
                <c:pt idx="668">
                  <c:v>0.12692183713451397</c:v>
                </c:pt>
                <c:pt idx="669">
                  <c:v>0.12061831807218354</c:v>
                </c:pt>
                <c:pt idx="670">
                  <c:v>0.10083373183112083</c:v>
                </c:pt>
                <c:pt idx="671">
                  <c:v>9.8240241663202138E-2</c:v>
                </c:pt>
                <c:pt idx="672">
                  <c:v>9.6610333461873726E-2</c:v>
                </c:pt>
                <c:pt idx="673">
                  <c:v>9.7523062274367592E-2</c:v>
                </c:pt>
                <c:pt idx="674">
                  <c:v>9.5496963249688552E-2</c:v>
                </c:pt>
                <c:pt idx="675">
                  <c:v>9.6064699411934712E-2</c:v>
                </c:pt>
                <c:pt idx="676">
                  <c:v>9.7162702191788117E-2</c:v>
                </c:pt>
                <c:pt idx="677">
                  <c:v>0.10086117144052027</c:v>
                </c:pt>
                <c:pt idx="678">
                  <c:v>9.9105095651065039E-2</c:v>
                </c:pt>
                <c:pt idx="679">
                  <c:v>0.10028186483849985</c:v>
                </c:pt>
                <c:pt idx="680">
                  <c:v>0.10023896542401206</c:v>
                </c:pt>
                <c:pt idx="681">
                  <c:v>9.2098085079896738E-2</c:v>
                </c:pt>
                <c:pt idx="682">
                  <c:v>8.8817724685224753E-2</c:v>
                </c:pt>
                <c:pt idx="683">
                  <c:v>8.2178906259055079E-2</c:v>
                </c:pt>
                <c:pt idx="684">
                  <c:v>7.8512920990351051E-2</c:v>
                </c:pt>
                <c:pt idx="685">
                  <c:v>7.5675326139095653E-2</c:v>
                </c:pt>
                <c:pt idx="686">
                  <c:v>8.7074769984176709E-2</c:v>
                </c:pt>
                <c:pt idx="687">
                  <c:v>8.7074769984176709E-2</c:v>
                </c:pt>
                <c:pt idx="688">
                  <c:v>0.10457586661149655</c:v>
                </c:pt>
                <c:pt idx="689">
                  <c:v>0.11140711455982986</c:v>
                </c:pt>
                <c:pt idx="690">
                  <c:v>0.11763662620974184</c:v>
                </c:pt>
                <c:pt idx="691">
                  <c:v>0.11798765960265056</c:v>
                </c:pt>
                <c:pt idx="692">
                  <c:v>0.11594399904997793</c:v>
                </c:pt>
                <c:pt idx="693">
                  <c:v>0.11794526993829574</c:v>
                </c:pt>
                <c:pt idx="694">
                  <c:v>0.12339994304078571</c:v>
                </c:pt>
                <c:pt idx="695">
                  <c:v>0.11944632075421348</c:v>
                </c:pt>
                <c:pt idx="696">
                  <c:v>0.11010965818474956</c:v>
                </c:pt>
                <c:pt idx="697">
                  <c:v>9.4128974066374299E-2</c:v>
                </c:pt>
                <c:pt idx="698">
                  <c:v>9.1620308517958313E-2</c:v>
                </c:pt>
                <c:pt idx="699">
                  <c:v>0.11519252966775788</c:v>
                </c:pt>
                <c:pt idx="700">
                  <c:v>0.13977334438573996</c:v>
                </c:pt>
                <c:pt idx="701">
                  <c:v>0.14872072538898137</c:v>
                </c:pt>
                <c:pt idx="702">
                  <c:v>0.16146040767009986</c:v>
                </c:pt>
                <c:pt idx="703">
                  <c:v>0.19282388905862127</c:v>
                </c:pt>
                <c:pt idx="704">
                  <c:v>0.21850130244722643</c:v>
                </c:pt>
                <c:pt idx="705">
                  <c:v>0.26990255235179744</c:v>
                </c:pt>
                <c:pt idx="706">
                  <c:v>0.31815111626039061</c:v>
                </c:pt>
                <c:pt idx="707">
                  <c:v>0.34160139417785396</c:v>
                </c:pt>
                <c:pt idx="708">
                  <c:v>0.37988724401958979</c:v>
                </c:pt>
                <c:pt idx="709">
                  <c:v>0.41509177160302796</c:v>
                </c:pt>
                <c:pt idx="710">
                  <c:v>0.44346784448853621</c:v>
                </c:pt>
                <c:pt idx="711">
                  <c:v>0.43901440456579244</c:v>
                </c:pt>
                <c:pt idx="712">
                  <c:v>0.43399727397965959</c:v>
                </c:pt>
                <c:pt idx="713">
                  <c:v>0.44953957763821667</c:v>
                </c:pt>
                <c:pt idx="714">
                  <c:v>0.44894046254276604</c:v>
                </c:pt>
                <c:pt idx="715">
                  <c:v>0.4409298692532399</c:v>
                </c:pt>
                <c:pt idx="716">
                  <c:v>0.41795240717089949</c:v>
                </c:pt>
                <c:pt idx="717">
                  <c:v>0.37230283270697889</c:v>
                </c:pt>
                <c:pt idx="718">
                  <c:v>0.30285115660538503</c:v>
                </c:pt>
                <c:pt idx="719">
                  <c:v>0.27257734996097283</c:v>
                </c:pt>
                <c:pt idx="720">
                  <c:v>0.25409520547003978</c:v>
                </c:pt>
                <c:pt idx="721">
                  <c:v>0.20868267993526202</c:v>
                </c:pt>
                <c:pt idx="722">
                  <c:v>0.16766014870758569</c:v>
                </c:pt>
                <c:pt idx="723">
                  <c:v>0.13976824405570079</c:v>
                </c:pt>
                <c:pt idx="724">
                  <c:v>0.1136447080940847</c:v>
                </c:pt>
                <c:pt idx="725">
                  <c:v>0.11081090554211899</c:v>
                </c:pt>
                <c:pt idx="726">
                  <c:v>0.10838400690386393</c:v>
                </c:pt>
                <c:pt idx="727">
                  <c:v>0.10283108623331741</c:v>
                </c:pt>
                <c:pt idx="728">
                  <c:v>0.10260019707242722</c:v>
                </c:pt>
                <c:pt idx="729">
                  <c:v>0.10681211870541621</c:v>
                </c:pt>
                <c:pt idx="730">
                  <c:v>0.11563332590104536</c:v>
                </c:pt>
                <c:pt idx="731">
                  <c:v>9.8177492816974965E-2</c:v>
                </c:pt>
                <c:pt idx="732">
                  <c:v>9.5306701227240109E-2</c:v>
                </c:pt>
                <c:pt idx="733">
                  <c:v>0.10337789373565452</c:v>
                </c:pt>
                <c:pt idx="734">
                  <c:v>0.10610139227681203</c:v>
                </c:pt>
                <c:pt idx="735">
                  <c:v>0.11339377928792681</c:v>
                </c:pt>
                <c:pt idx="736">
                  <c:v>0.1214825909574254</c:v>
                </c:pt>
                <c:pt idx="737">
                  <c:v>0.12694178088923416</c:v>
                </c:pt>
                <c:pt idx="738">
                  <c:v>0.12892205080072072</c:v>
                </c:pt>
                <c:pt idx="739">
                  <c:v>0.1334503675061034</c:v>
                </c:pt>
                <c:pt idx="740">
                  <c:v>0.12853213554899917</c:v>
                </c:pt>
                <c:pt idx="741">
                  <c:v>0.12209713185733501</c:v>
                </c:pt>
                <c:pt idx="742">
                  <c:v>0.12307651295738624</c:v>
                </c:pt>
                <c:pt idx="743">
                  <c:v>0.11337305871174602</c:v>
                </c:pt>
                <c:pt idx="744">
                  <c:v>0.11000433509991731</c:v>
                </c:pt>
                <c:pt idx="745">
                  <c:v>0.10211184072294227</c:v>
                </c:pt>
                <c:pt idx="746">
                  <c:v>9.2075203602429073E-2</c:v>
                </c:pt>
                <c:pt idx="747">
                  <c:v>0.10637408619522891</c:v>
                </c:pt>
                <c:pt idx="748">
                  <c:v>0.12192067291120343</c:v>
                </c:pt>
                <c:pt idx="749">
                  <c:v>0.15027036659512485</c:v>
                </c:pt>
                <c:pt idx="750">
                  <c:v>0.19769060732406404</c:v>
                </c:pt>
                <c:pt idx="751">
                  <c:v>0.21501571658967605</c:v>
                </c:pt>
                <c:pt idx="752">
                  <c:v>0.24288845468293274</c:v>
                </c:pt>
                <c:pt idx="753">
                  <c:v>0.25657686318007961</c:v>
                </c:pt>
                <c:pt idx="754">
                  <c:v>0.26267524650180296</c:v>
                </c:pt>
                <c:pt idx="755">
                  <c:v>0.28276772118029625</c:v>
                </c:pt>
                <c:pt idx="756">
                  <c:v>0.29336519594481592</c:v>
                </c:pt>
                <c:pt idx="757">
                  <c:v>0.29676929137583835</c:v>
                </c:pt>
                <c:pt idx="758">
                  <c:v>0.2860149562416906</c:v>
                </c:pt>
                <c:pt idx="759">
                  <c:v>0.28152076141937971</c:v>
                </c:pt>
                <c:pt idx="760">
                  <c:v>0.28839155750056</c:v>
                </c:pt>
                <c:pt idx="761">
                  <c:v>0.28421554324776671</c:v>
                </c:pt>
                <c:pt idx="762">
                  <c:v>0.26767714558998379</c:v>
                </c:pt>
                <c:pt idx="763">
                  <c:v>0.26481444796497411</c:v>
                </c:pt>
                <c:pt idx="764">
                  <c:v>0.24264114059514566</c:v>
                </c:pt>
                <c:pt idx="765">
                  <c:v>0.20774199795065251</c:v>
                </c:pt>
                <c:pt idx="766">
                  <c:v>0.16170071190792762</c:v>
                </c:pt>
                <c:pt idx="767">
                  <c:v>0.14348132037454142</c:v>
                </c:pt>
                <c:pt idx="768">
                  <c:v>0.12472679166822265</c:v>
                </c:pt>
                <c:pt idx="769">
                  <c:v>0.11536234229500281</c:v>
                </c:pt>
                <c:pt idx="770">
                  <c:v>0.11502570678602529</c:v>
                </c:pt>
                <c:pt idx="771">
                  <c:v>0.10395575243887434</c:v>
                </c:pt>
                <c:pt idx="772">
                  <c:v>0.10146727645154981</c:v>
                </c:pt>
                <c:pt idx="773">
                  <c:v>8.7316921977658155E-2</c:v>
                </c:pt>
                <c:pt idx="774">
                  <c:v>6.6872100302117043E-2</c:v>
                </c:pt>
                <c:pt idx="775">
                  <c:v>6.3295962029026487E-2</c:v>
                </c:pt>
                <c:pt idx="776">
                  <c:v>5.8047596922471141E-2</c:v>
                </c:pt>
                <c:pt idx="777">
                  <c:v>5.3288185916670013E-2</c:v>
                </c:pt>
                <c:pt idx="778">
                  <c:v>7.1077633468889678E-2</c:v>
                </c:pt>
                <c:pt idx="779">
                  <c:v>7.6730572869095723E-2</c:v>
                </c:pt>
                <c:pt idx="780">
                  <c:v>7.6302674155691655E-2</c:v>
                </c:pt>
                <c:pt idx="781">
                  <c:v>7.6039424186109775E-2</c:v>
                </c:pt>
                <c:pt idx="782">
                  <c:v>7.7367356921396055E-2</c:v>
                </c:pt>
                <c:pt idx="783">
                  <c:v>7.7775183734204223E-2</c:v>
                </c:pt>
                <c:pt idx="784">
                  <c:v>7.7367356921396055E-2</c:v>
                </c:pt>
                <c:pt idx="785">
                  <c:v>7.831566152529483E-2</c:v>
                </c:pt>
                <c:pt idx="786">
                  <c:v>7.8561150514064801E-2</c:v>
                </c:pt>
                <c:pt idx="787">
                  <c:v>8.1592444469861677E-2</c:v>
                </c:pt>
                <c:pt idx="788">
                  <c:v>0.10574643378448878</c:v>
                </c:pt>
                <c:pt idx="789">
                  <c:v>0.12463795510823913</c:v>
                </c:pt>
                <c:pt idx="790">
                  <c:v>0.12463795510823911</c:v>
                </c:pt>
                <c:pt idx="791">
                  <c:v>0.12402690812625192</c:v>
                </c:pt>
                <c:pt idx="792">
                  <c:v>0.13110919401139687</c:v>
                </c:pt>
                <c:pt idx="793">
                  <c:v>0.12298503559274472</c:v>
                </c:pt>
                <c:pt idx="794">
                  <c:v>0.13027128340290081</c:v>
                </c:pt>
                <c:pt idx="795">
                  <c:v>0.17143559473565501</c:v>
                </c:pt>
                <c:pt idx="796">
                  <c:v>0.19716062647638496</c:v>
                </c:pt>
                <c:pt idx="797">
                  <c:v>0.21093491233721956</c:v>
                </c:pt>
                <c:pt idx="798">
                  <c:v>0.21593708795760536</c:v>
                </c:pt>
                <c:pt idx="799">
                  <c:v>0.21664039075928807</c:v>
                </c:pt>
                <c:pt idx="800">
                  <c:v>0.21644561599067308</c:v>
                </c:pt>
                <c:pt idx="801">
                  <c:v>0.21649669421933584</c:v>
                </c:pt>
                <c:pt idx="802">
                  <c:v>0.21696132260583695</c:v>
                </c:pt>
                <c:pt idx="803">
                  <c:v>0.21888160372397472</c:v>
                </c:pt>
                <c:pt idx="804">
                  <c:v>0.22238532377646902</c:v>
                </c:pt>
                <c:pt idx="805">
                  <c:v>0.22143654798159068</c:v>
                </c:pt>
                <c:pt idx="806">
                  <c:v>0.22160345447249075</c:v>
                </c:pt>
                <c:pt idx="807">
                  <c:v>0.21872226954096921</c:v>
                </c:pt>
                <c:pt idx="808">
                  <c:v>0.20353509094786035</c:v>
                </c:pt>
                <c:pt idx="809">
                  <c:v>0.18466462251306473</c:v>
                </c:pt>
                <c:pt idx="810">
                  <c:v>0.18729511950479741</c:v>
                </c:pt>
                <c:pt idx="811">
                  <c:v>0.18802280488616899</c:v>
                </c:pt>
                <c:pt idx="812">
                  <c:v>0.18259379899637918</c:v>
                </c:pt>
                <c:pt idx="813">
                  <c:v>0.19249568063535713</c:v>
                </c:pt>
                <c:pt idx="814">
                  <c:v>0.20692213899404976</c:v>
                </c:pt>
                <c:pt idx="815">
                  <c:v>0.20297668274858349</c:v>
                </c:pt>
                <c:pt idx="816">
                  <c:v>0.21304829758371996</c:v>
                </c:pt>
                <c:pt idx="817">
                  <c:v>0.21418647788743106</c:v>
                </c:pt>
                <c:pt idx="818">
                  <c:v>0.21531471355639223</c:v>
                </c:pt>
                <c:pt idx="819">
                  <c:v>0.21278977395359869</c:v>
                </c:pt>
                <c:pt idx="820">
                  <c:v>0.2177197065855036</c:v>
                </c:pt>
                <c:pt idx="821">
                  <c:v>0.2221988813968333</c:v>
                </c:pt>
                <c:pt idx="822">
                  <c:v>0.22016100604957861</c:v>
                </c:pt>
                <c:pt idx="823">
                  <c:v>0.20413818553707533</c:v>
                </c:pt>
                <c:pt idx="824">
                  <c:v>0.18185543026603229</c:v>
                </c:pt>
                <c:pt idx="825">
                  <c:v>0.16123954363829898</c:v>
                </c:pt>
                <c:pt idx="826">
                  <c:v>0.13634264255857498</c:v>
                </c:pt>
                <c:pt idx="827">
                  <c:v>0.11780667945257831</c:v>
                </c:pt>
                <c:pt idx="828">
                  <c:v>0.10130721625111894</c:v>
                </c:pt>
                <c:pt idx="829">
                  <c:v>8.3953906100743034E-2</c:v>
                </c:pt>
                <c:pt idx="830">
                  <c:v>7.4641876437901836E-2</c:v>
                </c:pt>
                <c:pt idx="831">
                  <c:v>5.4732041049030837E-2</c:v>
                </c:pt>
                <c:pt idx="832">
                  <c:v>5.3601415652151992E-2</c:v>
                </c:pt>
                <c:pt idx="833">
                  <c:v>5.4241914637739481E-2</c:v>
                </c:pt>
                <c:pt idx="834">
                  <c:v>6.0127926173690463E-2</c:v>
                </c:pt>
                <c:pt idx="835">
                  <c:v>6.5352534553386021E-2</c:v>
                </c:pt>
                <c:pt idx="836">
                  <c:v>6.2954694554942209E-2</c:v>
                </c:pt>
                <c:pt idx="837">
                  <c:v>6.0157863340876735E-2</c:v>
                </c:pt>
                <c:pt idx="838">
                  <c:v>6.2549517228919674E-2</c:v>
                </c:pt>
                <c:pt idx="839">
                  <c:v>6.2919584761788924E-2</c:v>
                </c:pt>
                <c:pt idx="840">
                  <c:v>6.2729968646699344E-2</c:v>
                </c:pt>
                <c:pt idx="841">
                  <c:v>7.689150309953334E-2</c:v>
                </c:pt>
                <c:pt idx="842">
                  <c:v>8.8266245283873002E-2</c:v>
                </c:pt>
                <c:pt idx="843">
                  <c:v>9.5292634598981685E-2</c:v>
                </c:pt>
                <c:pt idx="844">
                  <c:v>0.11532905073876758</c:v>
                </c:pt>
                <c:pt idx="845">
                  <c:v>0.14491939625093847</c:v>
                </c:pt>
                <c:pt idx="846">
                  <c:v>0.15210979254094634</c:v>
                </c:pt>
                <c:pt idx="847">
                  <c:v>0.15817468847170366</c:v>
                </c:pt>
                <c:pt idx="848">
                  <c:v>0.1719071302037678</c:v>
                </c:pt>
                <c:pt idx="849">
                  <c:v>0.19331433613044716</c:v>
                </c:pt>
                <c:pt idx="850">
                  <c:v>0.228404209204737</c:v>
                </c:pt>
                <c:pt idx="851">
                  <c:v>0.24943609432194105</c:v>
                </c:pt>
                <c:pt idx="852">
                  <c:v>0.25936057164746068</c:v>
                </c:pt>
                <c:pt idx="853">
                  <c:v>0.25778577556008297</c:v>
                </c:pt>
                <c:pt idx="854">
                  <c:v>0.26430108317184953</c:v>
                </c:pt>
                <c:pt idx="855">
                  <c:v>0.26410525656145101</c:v>
                </c:pt>
                <c:pt idx="856">
                  <c:v>0.24216932058643412</c:v>
                </c:pt>
                <c:pt idx="857">
                  <c:v>0.22254484004729613</c:v>
                </c:pt>
                <c:pt idx="858">
                  <c:v>0.21421410535497371</c:v>
                </c:pt>
                <c:pt idx="859">
                  <c:v>0.21969394874517875</c:v>
                </c:pt>
                <c:pt idx="860">
                  <c:v>0.21706808747446626</c:v>
                </c:pt>
                <c:pt idx="861">
                  <c:v>0.22204541667236774</c:v>
                </c:pt>
                <c:pt idx="862">
                  <c:v>0.22877294497265754</c:v>
                </c:pt>
                <c:pt idx="863">
                  <c:v>0.23129412642546879</c:v>
                </c:pt>
                <c:pt idx="864">
                  <c:v>0.23937641394423692</c:v>
                </c:pt>
                <c:pt idx="865">
                  <c:v>0.24049292208335124</c:v>
                </c:pt>
                <c:pt idx="866">
                  <c:v>0.24426706538284751</c:v>
                </c:pt>
                <c:pt idx="867">
                  <c:v>0.25176191917501756</c:v>
                </c:pt>
                <c:pt idx="868">
                  <c:v>0.24895092112788769</c:v>
                </c:pt>
                <c:pt idx="869">
                  <c:v>0.24182040807334682</c:v>
                </c:pt>
                <c:pt idx="870">
                  <c:v>0.22350199565770082</c:v>
                </c:pt>
                <c:pt idx="871">
                  <c:v>0.20624228743696391</c:v>
                </c:pt>
                <c:pt idx="872">
                  <c:v>0.18312027221637536</c:v>
                </c:pt>
                <c:pt idx="873">
                  <c:v>0.16416235311505731</c:v>
                </c:pt>
                <c:pt idx="874">
                  <c:v>0.1486906531672772</c:v>
                </c:pt>
                <c:pt idx="875">
                  <c:v>0.16934973222340438</c:v>
                </c:pt>
                <c:pt idx="876">
                  <c:v>0.20547988533674325</c:v>
                </c:pt>
                <c:pt idx="877">
                  <c:v>0.29048157480300574</c:v>
                </c:pt>
                <c:pt idx="878">
                  <c:v>0.33531281116254436</c:v>
                </c:pt>
                <c:pt idx="879">
                  <c:v>0.33635041669639854</c:v>
                </c:pt>
                <c:pt idx="880">
                  <c:v>0.32691065889376419</c:v>
                </c:pt>
                <c:pt idx="881">
                  <c:v>0.32169013283644732</c:v>
                </c:pt>
                <c:pt idx="882">
                  <c:v>0.31111918083282986</c:v>
                </c:pt>
                <c:pt idx="883">
                  <c:v>0.31009218299539321</c:v>
                </c:pt>
                <c:pt idx="884">
                  <c:v>0.29859897925733353</c:v>
                </c:pt>
                <c:pt idx="885">
                  <c:v>0.2953979429943791</c:v>
                </c:pt>
                <c:pt idx="886">
                  <c:v>0.28564083999007078</c:v>
                </c:pt>
                <c:pt idx="887">
                  <c:v>0.26181757845077896</c:v>
                </c:pt>
                <c:pt idx="888">
                  <c:v>0.25557366842989343</c:v>
                </c:pt>
                <c:pt idx="889">
                  <c:v>0.24511775552483911</c:v>
                </c:pt>
                <c:pt idx="890">
                  <c:v>0.22470452178179504</c:v>
                </c:pt>
                <c:pt idx="891">
                  <c:v>0.21170370165223495</c:v>
                </c:pt>
                <c:pt idx="892">
                  <c:v>0.18845916005011665</c:v>
                </c:pt>
                <c:pt idx="893">
                  <c:v>0.1723160105907664</c:v>
                </c:pt>
                <c:pt idx="894">
                  <c:v>0.16345740826250832</c:v>
                </c:pt>
                <c:pt idx="895">
                  <c:v>0.18127746914855264</c:v>
                </c:pt>
                <c:pt idx="896">
                  <c:v>0.19214043189675087</c:v>
                </c:pt>
                <c:pt idx="897">
                  <c:v>0.18512642278250982</c:v>
                </c:pt>
                <c:pt idx="898">
                  <c:v>0.1875460909411153</c:v>
                </c:pt>
                <c:pt idx="899">
                  <c:v>0.20179806329124861</c:v>
                </c:pt>
                <c:pt idx="900">
                  <c:v>0.20013785455016039</c:v>
                </c:pt>
                <c:pt idx="901">
                  <c:v>0.21128419517346392</c:v>
                </c:pt>
                <c:pt idx="902">
                  <c:v>0.20802297246350318</c:v>
                </c:pt>
                <c:pt idx="903">
                  <c:v>0.21787054690211349</c:v>
                </c:pt>
                <c:pt idx="904">
                  <c:v>0.21519473693017907</c:v>
                </c:pt>
                <c:pt idx="905">
                  <c:v>0.21534830612519157</c:v>
                </c:pt>
                <c:pt idx="906">
                  <c:v>0.20667360166633678</c:v>
                </c:pt>
                <c:pt idx="907">
                  <c:v>0.18369674659914126</c:v>
                </c:pt>
                <c:pt idx="908">
                  <c:v>0.16894149854607005</c:v>
                </c:pt>
                <c:pt idx="909">
                  <c:v>0.15653022489381285</c:v>
                </c:pt>
                <c:pt idx="910">
                  <c:v>0.14945861729773577</c:v>
                </c:pt>
                <c:pt idx="911">
                  <c:v>0.14296577946768038</c:v>
                </c:pt>
                <c:pt idx="912">
                  <c:v>0.16223397909784659</c:v>
                </c:pt>
                <c:pt idx="913">
                  <c:v>0.20873771706693928</c:v>
                </c:pt>
                <c:pt idx="914">
                  <c:v>0.2637585678861975</c:v>
                </c:pt>
                <c:pt idx="915">
                  <c:v>0.30661252068443612</c:v>
                </c:pt>
                <c:pt idx="916">
                  <c:v>0.34334871109110987</c:v>
                </c:pt>
                <c:pt idx="917">
                  <c:v>0.36071178950311605</c:v>
                </c:pt>
                <c:pt idx="918">
                  <c:v>0.37611583153372252</c:v>
                </c:pt>
                <c:pt idx="919">
                  <c:v>0.37380397413869509</c:v>
                </c:pt>
                <c:pt idx="920">
                  <c:v>0.37041797027043222</c:v>
                </c:pt>
                <c:pt idx="921">
                  <c:v>0.35076540143600043</c:v>
                </c:pt>
                <c:pt idx="922">
                  <c:v>0.32767054075531488</c:v>
                </c:pt>
                <c:pt idx="923">
                  <c:v>0.30063853380364958</c:v>
                </c:pt>
                <c:pt idx="924">
                  <c:v>0.27285038138960799</c:v>
                </c:pt>
                <c:pt idx="925">
                  <c:v>0.25618933536910482</c:v>
                </c:pt>
                <c:pt idx="926">
                  <c:v>0.24104410594637299</c:v>
                </c:pt>
                <c:pt idx="927">
                  <c:v>0.22162233740806159</c:v>
                </c:pt>
                <c:pt idx="928">
                  <c:v>0.2106168211847006</c:v>
                </c:pt>
                <c:pt idx="929">
                  <c:v>0.21243969116822636</c:v>
                </c:pt>
                <c:pt idx="930">
                  <c:v>0.21083106536878785</c:v>
                </c:pt>
                <c:pt idx="931">
                  <c:v>0.20152836793191645</c:v>
                </c:pt>
                <c:pt idx="932">
                  <c:v>0.20152836793191645</c:v>
                </c:pt>
                <c:pt idx="933">
                  <c:v>0.19883940355974383</c:v>
                </c:pt>
                <c:pt idx="934">
                  <c:v>0.18774938450433312</c:v>
                </c:pt>
                <c:pt idx="935">
                  <c:v>0.17504775178000087</c:v>
                </c:pt>
                <c:pt idx="936">
                  <c:v>0.15580378304193943</c:v>
                </c:pt>
                <c:pt idx="937">
                  <c:v>0.13863458845901461</c:v>
                </c:pt>
                <c:pt idx="938">
                  <c:v>0.11827522332094044</c:v>
                </c:pt>
                <c:pt idx="939">
                  <c:v>0.11665493851832769</c:v>
                </c:pt>
                <c:pt idx="940">
                  <c:v>0.11077656040741084</c:v>
                </c:pt>
                <c:pt idx="941">
                  <c:v>0.11992083165113143</c:v>
                </c:pt>
                <c:pt idx="942">
                  <c:v>0.12579687610607898</c:v>
                </c:pt>
                <c:pt idx="943">
                  <c:v>0.13330199742401794</c:v>
                </c:pt>
                <c:pt idx="944">
                  <c:v>0.13707581773821509</c:v>
                </c:pt>
                <c:pt idx="945">
                  <c:v>0.15489518967570146</c:v>
                </c:pt>
                <c:pt idx="946">
                  <c:v>0.1939290051714507</c:v>
                </c:pt>
                <c:pt idx="947">
                  <c:v>0.21771846959536839</c:v>
                </c:pt>
                <c:pt idx="948">
                  <c:v>0.24165444096216906</c:v>
                </c:pt>
                <c:pt idx="949">
                  <c:v>0.25961225117971748</c:v>
                </c:pt>
                <c:pt idx="950">
                  <c:v>0.2797988474897839</c:v>
                </c:pt>
                <c:pt idx="951">
                  <c:v>0.2786862219827842</c:v>
                </c:pt>
                <c:pt idx="952">
                  <c:v>0.27717502572749403</c:v>
                </c:pt>
                <c:pt idx="953">
                  <c:v>0.24979122349012131</c:v>
                </c:pt>
                <c:pt idx="954">
                  <c:v>0.24013563551794892</c:v>
                </c:pt>
                <c:pt idx="955">
                  <c:v>0.23058219017117232</c:v>
                </c:pt>
                <c:pt idx="956">
                  <c:v>0.21360249295743791</c:v>
                </c:pt>
                <c:pt idx="957">
                  <c:v>0.19128450656223711</c:v>
                </c:pt>
                <c:pt idx="958">
                  <c:v>0.16980184556946237</c:v>
                </c:pt>
                <c:pt idx="959">
                  <c:v>0.15700045377597546</c:v>
                </c:pt>
                <c:pt idx="960">
                  <c:v>0.14729652708136448</c:v>
                </c:pt>
                <c:pt idx="961">
                  <c:v>0.14161878565542385</c:v>
                </c:pt>
                <c:pt idx="962">
                  <c:v>0.14047037181017397</c:v>
                </c:pt>
                <c:pt idx="963">
                  <c:v>0.13339280670802636</c:v>
                </c:pt>
                <c:pt idx="964">
                  <c:v>0.15483870967741914</c:v>
                </c:pt>
                <c:pt idx="965">
                  <c:v>0.1727953103775248</c:v>
                </c:pt>
                <c:pt idx="966">
                  <c:v>0.18837858844633129</c:v>
                </c:pt>
                <c:pt idx="967">
                  <c:v>0.20865565015941426</c:v>
                </c:pt>
                <c:pt idx="968">
                  <c:v>0.23268120640313189</c:v>
                </c:pt>
                <c:pt idx="969">
                  <c:v>0.24985075198928899</c:v>
                </c:pt>
                <c:pt idx="970">
                  <c:v>0.26802005154669156</c:v>
                </c:pt>
                <c:pt idx="971">
                  <c:v>0.27788802657186901</c:v>
                </c:pt>
                <c:pt idx="972">
                  <c:v>0.28391676549455075</c:v>
                </c:pt>
                <c:pt idx="973">
                  <c:v>0.27504692259784341</c:v>
                </c:pt>
                <c:pt idx="974">
                  <c:v>0.27785250010726203</c:v>
                </c:pt>
                <c:pt idx="975">
                  <c:v>0.28266385477079869</c:v>
                </c:pt>
                <c:pt idx="976">
                  <c:v>0.30212334545416691</c:v>
                </c:pt>
                <c:pt idx="977">
                  <c:v>0.32854012995854398</c:v>
                </c:pt>
                <c:pt idx="978">
                  <c:v>0.3296545600250968</c:v>
                </c:pt>
                <c:pt idx="979">
                  <c:v>0.30552609099075995</c:v>
                </c:pt>
                <c:pt idx="980">
                  <c:v>0.24141928906764115</c:v>
                </c:pt>
                <c:pt idx="981">
                  <c:v>0.1951825884658126</c:v>
                </c:pt>
                <c:pt idx="982">
                  <c:v>0.17857851507289052</c:v>
                </c:pt>
                <c:pt idx="983">
                  <c:v>0.14008601060701678</c:v>
                </c:pt>
                <c:pt idx="984">
                  <c:v>0.14481123115933944</c:v>
                </c:pt>
                <c:pt idx="985">
                  <c:v>0.13732197216722514</c:v>
                </c:pt>
                <c:pt idx="986">
                  <c:v>0.1284185847430693</c:v>
                </c:pt>
                <c:pt idx="987">
                  <c:v>0.12509076279620432</c:v>
                </c:pt>
                <c:pt idx="988">
                  <c:v>0.12384873109716299</c:v>
                </c:pt>
                <c:pt idx="989">
                  <c:v>0.12281540031081789</c:v>
                </c:pt>
                <c:pt idx="990">
                  <c:v>0.12281540031081792</c:v>
                </c:pt>
                <c:pt idx="991">
                  <c:v>0.23169561143144263</c:v>
                </c:pt>
                <c:pt idx="992">
                  <c:v>0.3434740636038528</c:v>
                </c:pt>
                <c:pt idx="993">
                  <c:v>0.61203442187651724</c:v>
                </c:pt>
                <c:pt idx="994">
                  <c:v>0.76207680190274751</c:v>
                </c:pt>
                <c:pt idx="995">
                  <c:v>0.90531267712517138</c:v>
                </c:pt>
                <c:pt idx="996">
                  <c:v>0.98801150291870599</c:v>
                </c:pt>
                <c:pt idx="997">
                  <c:v>1.0076067315969195</c:v>
                </c:pt>
                <c:pt idx="998">
                  <c:v>0.99230765891964501</c:v>
                </c:pt>
                <c:pt idx="999">
                  <c:v>0.96529570018994892</c:v>
                </c:pt>
                <c:pt idx="1000">
                  <c:v>0.92525694200756314</c:v>
                </c:pt>
                <c:pt idx="1001">
                  <c:v>0.87646245821258162</c:v>
                </c:pt>
                <c:pt idx="1002">
                  <c:v>0.82329776454811487</c:v>
                </c:pt>
                <c:pt idx="1003">
                  <c:v>0.77019702099300458</c:v>
                </c:pt>
                <c:pt idx="1004">
                  <c:v>0.70442298464317255</c:v>
                </c:pt>
                <c:pt idx="1005">
                  <c:v>0.65099702446699581</c:v>
                </c:pt>
                <c:pt idx="1006">
                  <c:v>0.59163336239675923</c:v>
                </c:pt>
                <c:pt idx="1007">
                  <c:v>0.53356873100559277</c:v>
                </c:pt>
                <c:pt idx="1008">
                  <c:v>0.46501971926478802</c:v>
                </c:pt>
                <c:pt idx="1009">
                  <c:v>0.371636370608244</c:v>
                </c:pt>
                <c:pt idx="1010">
                  <c:v>0.28964998382090329</c:v>
                </c:pt>
                <c:pt idx="1011">
                  <c:v>0.29407592498961899</c:v>
                </c:pt>
                <c:pt idx="1012">
                  <c:v>0.29915077063879819</c:v>
                </c:pt>
                <c:pt idx="1013">
                  <c:v>0.26423690205011374</c:v>
                </c:pt>
                <c:pt idx="1014">
                  <c:v>0.24189570869370253</c:v>
                </c:pt>
                <c:pt idx="1015">
                  <c:v>0.19766212596995938</c:v>
                </c:pt>
                <c:pt idx="1016">
                  <c:v>0.15170873248204997</c:v>
                </c:pt>
                <c:pt idx="1017">
                  <c:v>0.11847632169939609</c:v>
                </c:pt>
                <c:pt idx="1018">
                  <c:v>0.10926030645937132</c:v>
                </c:pt>
                <c:pt idx="1019">
                  <c:v>0.10495575151848792</c:v>
                </c:pt>
                <c:pt idx="1020">
                  <c:v>0.10699330412082031</c:v>
                </c:pt>
                <c:pt idx="1021">
                  <c:v>0.10817648228978477</c:v>
                </c:pt>
                <c:pt idx="1022">
                  <c:v>0.11393522144547664</c:v>
                </c:pt>
                <c:pt idx="1023">
                  <c:v>0.12083531749743076</c:v>
                </c:pt>
                <c:pt idx="1024">
                  <c:v>0.12213869510527546</c:v>
                </c:pt>
                <c:pt idx="1025">
                  <c:v>0.1166737885975213</c:v>
                </c:pt>
                <c:pt idx="1026">
                  <c:v>0.10755048533820054</c:v>
                </c:pt>
                <c:pt idx="1027">
                  <c:v>0.10991507759011117</c:v>
                </c:pt>
                <c:pt idx="1028">
                  <c:v>0.11126330964074721</c:v>
                </c:pt>
                <c:pt idx="1029">
                  <c:v>0.11126330964074721</c:v>
                </c:pt>
                <c:pt idx="1030">
                  <c:v>0.11183646603318131</c:v>
                </c:pt>
                <c:pt idx="1031">
                  <c:v>0.10557360468334449</c:v>
                </c:pt>
                <c:pt idx="1032">
                  <c:v>0.14000653336646238</c:v>
                </c:pt>
                <c:pt idx="1033">
                  <c:v>0.16162167999515628</c:v>
                </c:pt>
                <c:pt idx="1034">
                  <c:v>0.18213548609252078</c:v>
                </c:pt>
                <c:pt idx="1035">
                  <c:v>0.19208615864315162</c:v>
                </c:pt>
                <c:pt idx="1036">
                  <c:v>0.19591794700468221</c:v>
                </c:pt>
                <c:pt idx="1037">
                  <c:v>0.20214794489275165</c:v>
                </c:pt>
                <c:pt idx="1038">
                  <c:v>0.1993423865258788</c:v>
                </c:pt>
                <c:pt idx="1039">
                  <c:v>0.19841722192264113</c:v>
                </c:pt>
                <c:pt idx="1040">
                  <c:v>0.19454954438587627</c:v>
                </c:pt>
                <c:pt idx="1041">
                  <c:v>0.19028494008262173</c:v>
                </c:pt>
                <c:pt idx="1042">
                  <c:v>0.19047619047619022</c:v>
                </c:pt>
                <c:pt idx="1043">
                  <c:v>0.18909764590866127</c:v>
                </c:pt>
                <c:pt idx="1044">
                  <c:v>0.18708577129953888</c:v>
                </c:pt>
                <c:pt idx="1045">
                  <c:v>0.17425762100979986</c:v>
                </c:pt>
                <c:pt idx="1046">
                  <c:v>0.16176030353487769</c:v>
                </c:pt>
                <c:pt idx="1047">
                  <c:v>0.16043343693088602</c:v>
                </c:pt>
                <c:pt idx="1048">
                  <c:v>0.1536585957123911</c:v>
                </c:pt>
                <c:pt idx="1049">
                  <c:v>0.14207277444927585</c:v>
                </c:pt>
                <c:pt idx="1050">
                  <c:v>0.12269022769237128</c:v>
                </c:pt>
                <c:pt idx="1051">
                  <c:v>9.3662514175761588E-2</c:v>
                </c:pt>
                <c:pt idx="1052">
                  <c:v>9.5725503325131828E-2</c:v>
                </c:pt>
                <c:pt idx="1053">
                  <c:v>9.6122349676826854E-2</c:v>
                </c:pt>
                <c:pt idx="1054">
                  <c:v>9.5145745007205434E-2</c:v>
                </c:pt>
                <c:pt idx="1055">
                  <c:v>9.6489263896471569E-2</c:v>
                </c:pt>
              </c:numCache>
            </c:numRef>
          </c:val>
        </c:ser>
        <c:ser>
          <c:idx val="3"/>
          <c:order val="1"/>
          <c:tx>
            <c:v>Price</c:v>
          </c:tx>
          <c:spPr>
            <a:solidFill>
              <a:srgbClr val="CCFFFF"/>
            </a:solidFill>
            <a:ln w="12700">
              <a:solidFill>
                <a:srgbClr val="000000"/>
              </a:solidFill>
              <a:prstDash val="solid"/>
            </a:ln>
          </c:spPr>
          <c:invertIfNegative val="0"/>
          <c:cat>
            <c:numRef>
              <c:f>SPL!$A$1400:$A$2456</c:f>
              <c:numCache>
                <c:formatCode>m/d/yyyy</c:formatCode>
                <c:ptCount val="1057"/>
                <c:pt idx="0">
                  <c:v>40366</c:v>
                </c:pt>
                <c:pt idx="1">
                  <c:v>40367</c:v>
                </c:pt>
                <c:pt idx="2">
                  <c:v>40368</c:v>
                </c:pt>
                <c:pt idx="3">
                  <c:v>40371</c:v>
                </c:pt>
                <c:pt idx="4">
                  <c:v>40372</c:v>
                </c:pt>
                <c:pt idx="5">
                  <c:v>40373</c:v>
                </c:pt>
                <c:pt idx="6">
                  <c:v>40374</c:v>
                </c:pt>
                <c:pt idx="7">
                  <c:v>40375</c:v>
                </c:pt>
                <c:pt idx="8">
                  <c:v>40378</c:v>
                </c:pt>
                <c:pt idx="9">
                  <c:v>40379</c:v>
                </c:pt>
                <c:pt idx="10">
                  <c:v>40380</c:v>
                </c:pt>
                <c:pt idx="11">
                  <c:v>40381</c:v>
                </c:pt>
                <c:pt idx="12">
                  <c:v>40382</c:v>
                </c:pt>
                <c:pt idx="13">
                  <c:v>40385</c:v>
                </c:pt>
                <c:pt idx="14">
                  <c:v>40386</c:v>
                </c:pt>
                <c:pt idx="15">
                  <c:v>40387</c:v>
                </c:pt>
                <c:pt idx="16">
                  <c:v>40388</c:v>
                </c:pt>
                <c:pt idx="17">
                  <c:v>40389</c:v>
                </c:pt>
                <c:pt idx="18">
                  <c:v>40392</c:v>
                </c:pt>
                <c:pt idx="19">
                  <c:v>40393</c:v>
                </c:pt>
                <c:pt idx="20">
                  <c:v>40394</c:v>
                </c:pt>
                <c:pt idx="21">
                  <c:v>40395</c:v>
                </c:pt>
                <c:pt idx="22">
                  <c:v>40396</c:v>
                </c:pt>
                <c:pt idx="23">
                  <c:v>40399</c:v>
                </c:pt>
                <c:pt idx="24">
                  <c:v>40400</c:v>
                </c:pt>
                <c:pt idx="25">
                  <c:v>40401</c:v>
                </c:pt>
                <c:pt idx="26">
                  <c:v>40402</c:v>
                </c:pt>
                <c:pt idx="27">
                  <c:v>40403</c:v>
                </c:pt>
                <c:pt idx="28">
                  <c:v>40406</c:v>
                </c:pt>
                <c:pt idx="29">
                  <c:v>40407</c:v>
                </c:pt>
                <c:pt idx="30">
                  <c:v>40408</c:v>
                </c:pt>
                <c:pt idx="31">
                  <c:v>40409</c:v>
                </c:pt>
                <c:pt idx="32">
                  <c:v>40410</c:v>
                </c:pt>
                <c:pt idx="33">
                  <c:v>40413</c:v>
                </c:pt>
                <c:pt idx="34">
                  <c:v>40414</c:v>
                </c:pt>
                <c:pt idx="35">
                  <c:v>40415</c:v>
                </c:pt>
                <c:pt idx="36">
                  <c:v>40416</c:v>
                </c:pt>
                <c:pt idx="37">
                  <c:v>40417</c:v>
                </c:pt>
                <c:pt idx="38">
                  <c:v>40420</c:v>
                </c:pt>
                <c:pt idx="39">
                  <c:v>40421</c:v>
                </c:pt>
                <c:pt idx="40">
                  <c:v>40422</c:v>
                </c:pt>
                <c:pt idx="41">
                  <c:v>40423</c:v>
                </c:pt>
                <c:pt idx="42">
                  <c:v>40424</c:v>
                </c:pt>
                <c:pt idx="43">
                  <c:v>40427</c:v>
                </c:pt>
                <c:pt idx="44">
                  <c:v>40428</c:v>
                </c:pt>
                <c:pt idx="45">
                  <c:v>40429</c:v>
                </c:pt>
                <c:pt idx="46">
                  <c:v>40430</c:v>
                </c:pt>
                <c:pt idx="47">
                  <c:v>40431</c:v>
                </c:pt>
                <c:pt idx="48">
                  <c:v>40434</c:v>
                </c:pt>
                <c:pt idx="49">
                  <c:v>40435</c:v>
                </c:pt>
                <c:pt idx="50">
                  <c:v>40436</c:v>
                </c:pt>
                <c:pt idx="51">
                  <c:v>40437</c:v>
                </c:pt>
                <c:pt idx="52">
                  <c:v>40438</c:v>
                </c:pt>
                <c:pt idx="53">
                  <c:v>40441</c:v>
                </c:pt>
                <c:pt idx="54">
                  <c:v>40442</c:v>
                </c:pt>
                <c:pt idx="55">
                  <c:v>40443</c:v>
                </c:pt>
                <c:pt idx="56">
                  <c:v>40444</c:v>
                </c:pt>
                <c:pt idx="57">
                  <c:v>40445</c:v>
                </c:pt>
                <c:pt idx="58">
                  <c:v>40448</c:v>
                </c:pt>
                <c:pt idx="59">
                  <c:v>40449</c:v>
                </c:pt>
                <c:pt idx="60">
                  <c:v>40450</c:v>
                </c:pt>
                <c:pt idx="61">
                  <c:v>40451</c:v>
                </c:pt>
                <c:pt idx="62">
                  <c:v>40455</c:v>
                </c:pt>
                <c:pt idx="63">
                  <c:v>40456</c:v>
                </c:pt>
                <c:pt idx="64">
                  <c:v>40457</c:v>
                </c:pt>
                <c:pt idx="65">
                  <c:v>40458</c:v>
                </c:pt>
                <c:pt idx="66">
                  <c:v>40459</c:v>
                </c:pt>
                <c:pt idx="67">
                  <c:v>40462</c:v>
                </c:pt>
                <c:pt idx="68">
                  <c:v>40463</c:v>
                </c:pt>
                <c:pt idx="69">
                  <c:v>40464</c:v>
                </c:pt>
                <c:pt idx="70">
                  <c:v>40465</c:v>
                </c:pt>
                <c:pt idx="71">
                  <c:v>40466</c:v>
                </c:pt>
                <c:pt idx="72">
                  <c:v>40469</c:v>
                </c:pt>
                <c:pt idx="73">
                  <c:v>40470</c:v>
                </c:pt>
                <c:pt idx="74">
                  <c:v>40471</c:v>
                </c:pt>
                <c:pt idx="75">
                  <c:v>40472</c:v>
                </c:pt>
                <c:pt idx="76">
                  <c:v>40473</c:v>
                </c:pt>
                <c:pt idx="77">
                  <c:v>40476</c:v>
                </c:pt>
                <c:pt idx="78">
                  <c:v>40477</c:v>
                </c:pt>
                <c:pt idx="79">
                  <c:v>40478</c:v>
                </c:pt>
                <c:pt idx="80">
                  <c:v>40479</c:v>
                </c:pt>
                <c:pt idx="81">
                  <c:v>40480</c:v>
                </c:pt>
                <c:pt idx="82">
                  <c:v>40483</c:v>
                </c:pt>
                <c:pt idx="83">
                  <c:v>40484</c:v>
                </c:pt>
                <c:pt idx="84">
                  <c:v>40485</c:v>
                </c:pt>
                <c:pt idx="85">
                  <c:v>40486</c:v>
                </c:pt>
                <c:pt idx="86">
                  <c:v>40487</c:v>
                </c:pt>
                <c:pt idx="87">
                  <c:v>40490</c:v>
                </c:pt>
                <c:pt idx="88">
                  <c:v>40491</c:v>
                </c:pt>
                <c:pt idx="89">
                  <c:v>40492</c:v>
                </c:pt>
                <c:pt idx="90">
                  <c:v>40493</c:v>
                </c:pt>
                <c:pt idx="91">
                  <c:v>40494</c:v>
                </c:pt>
                <c:pt idx="92">
                  <c:v>40497</c:v>
                </c:pt>
                <c:pt idx="93">
                  <c:v>40498</c:v>
                </c:pt>
                <c:pt idx="94">
                  <c:v>40499</c:v>
                </c:pt>
                <c:pt idx="95">
                  <c:v>40500</c:v>
                </c:pt>
                <c:pt idx="96">
                  <c:v>40501</c:v>
                </c:pt>
                <c:pt idx="97">
                  <c:v>40504</c:v>
                </c:pt>
                <c:pt idx="98">
                  <c:v>40505</c:v>
                </c:pt>
                <c:pt idx="99">
                  <c:v>40506</c:v>
                </c:pt>
                <c:pt idx="100">
                  <c:v>40507</c:v>
                </c:pt>
                <c:pt idx="101">
                  <c:v>40508</c:v>
                </c:pt>
                <c:pt idx="102">
                  <c:v>40511</c:v>
                </c:pt>
                <c:pt idx="103">
                  <c:v>40512</c:v>
                </c:pt>
                <c:pt idx="104">
                  <c:v>40513</c:v>
                </c:pt>
                <c:pt idx="105">
                  <c:v>40514</c:v>
                </c:pt>
                <c:pt idx="106">
                  <c:v>40515</c:v>
                </c:pt>
                <c:pt idx="107">
                  <c:v>40518</c:v>
                </c:pt>
                <c:pt idx="108">
                  <c:v>40519</c:v>
                </c:pt>
                <c:pt idx="109">
                  <c:v>40520</c:v>
                </c:pt>
                <c:pt idx="110">
                  <c:v>40521</c:v>
                </c:pt>
                <c:pt idx="111">
                  <c:v>40522</c:v>
                </c:pt>
                <c:pt idx="112">
                  <c:v>40525</c:v>
                </c:pt>
                <c:pt idx="113">
                  <c:v>40526</c:v>
                </c:pt>
                <c:pt idx="114">
                  <c:v>40527</c:v>
                </c:pt>
                <c:pt idx="115">
                  <c:v>40528</c:v>
                </c:pt>
                <c:pt idx="116">
                  <c:v>40529</c:v>
                </c:pt>
                <c:pt idx="117">
                  <c:v>40532</c:v>
                </c:pt>
                <c:pt idx="118">
                  <c:v>40533</c:v>
                </c:pt>
                <c:pt idx="119">
                  <c:v>40534</c:v>
                </c:pt>
                <c:pt idx="120">
                  <c:v>40535</c:v>
                </c:pt>
                <c:pt idx="121">
                  <c:v>40536</c:v>
                </c:pt>
                <c:pt idx="122">
                  <c:v>40541</c:v>
                </c:pt>
                <c:pt idx="123">
                  <c:v>40547</c:v>
                </c:pt>
                <c:pt idx="124">
                  <c:v>40548</c:v>
                </c:pt>
                <c:pt idx="125">
                  <c:v>40549</c:v>
                </c:pt>
                <c:pt idx="126">
                  <c:v>40550</c:v>
                </c:pt>
                <c:pt idx="127">
                  <c:v>40553</c:v>
                </c:pt>
                <c:pt idx="128">
                  <c:v>40554</c:v>
                </c:pt>
                <c:pt idx="129">
                  <c:v>40555</c:v>
                </c:pt>
                <c:pt idx="130">
                  <c:v>40556</c:v>
                </c:pt>
                <c:pt idx="131">
                  <c:v>40557</c:v>
                </c:pt>
                <c:pt idx="132">
                  <c:v>40560</c:v>
                </c:pt>
                <c:pt idx="133">
                  <c:v>40561</c:v>
                </c:pt>
                <c:pt idx="134">
                  <c:v>40562</c:v>
                </c:pt>
                <c:pt idx="135">
                  <c:v>40563</c:v>
                </c:pt>
                <c:pt idx="136">
                  <c:v>40564</c:v>
                </c:pt>
                <c:pt idx="137">
                  <c:v>40567</c:v>
                </c:pt>
                <c:pt idx="138">
                  <c:v>40568</c:v>
                </c:pt>
                <c:pt idx="139">
                  <c:v>40570</c:v>
                </c:pt>
                <c:pt idx="140">
                  <c:v>40571</c:v>
                </c:pt>
                <c:pt idx="141">
                  <c:v>40574</c:v>
                </c:pt>
                <c:pt idx="142">
                  <c:v>40575</c:v>
                </c:pt>
                <c:pt idx="143">
                  <c:v>40576</c:v>
                </c:pt>
                <c:pt idx="144">
                  <c:v>40577</c:v>
                </c:pt>
                <c:pt idx="145">
                  <c:v>40578</c:v>
                </c:pt>
                <c:pt idx="146">
                  <c:v>40581</c:v>
                </c:pt>
                <c:pt idx="147">
                  <c:v>40582</c:v>
                </c:pt>
                <c:pt idx="148">
                  <c:v>40583</c:v>
                </c:pt>
                <c:pt idx="149">
                  <c:v>40584</c:v>
                </c:pt>
                <c:pt idx="150">
                  <c:v>40585</c:v>
                </c:pt>
                <c:pt idx="151">
                  <c:v>40588</c:v>
                </c:pt>
                <c:pt idx="152">
                  <c:v>40589</c:v>
                </c:pt>
                <c:pt idx="153">
                  <c:v>40590</c:v>
                </c:pt>
                <c:pt idx="154">
                  <c:v>40591</c:v>
                </c:pt>
                <c:pt idx="155">
                  <c:v>40592</c:v>
                </c:pt>
                <c:pt idx="156">
                  <c:v>40595</c:v>
                </c:pt>
                <c:pt idx="157">
                  <c:v>40596</c:v>
                </c:pt>
                <c:pt idx="158">
                  <c:v>40597</c:v>
                </c:pt>
                <c:pt idx="159">
                  <c:v>40598</c:v>
                </c:pt>
                <c:pt idx="160">
                  <c:v>40599</c:v>
                </c:pt>
                <c:pt idx="161">
                  <c:v>40602</c:v>
                </c:pt>
                <c:pt idx="162">
                  <c:v>40603</c:v>
                </c:pt>
                <c:pt idx="163">
                  <c:v>40604</c:v>
                </c:pt>
                <c:pt idx="164">
                  <c:v>40605</c:v>
                </c:pt>
                <c:pt idx="165">
                  <c:v>40606</c:v>
                </c:pt>
                <c:pt idx="166">
                  <c:v>40609</c:v>
                </c:pt>
                <c:pt idx="167">
                  <c:v>40610</c:v>
                </c:pt>
                <c:pt idx="168">
                  <c:v>40611</c:v>
                </c:pt>
                <c:pt idx="169">
                  <c:v>40612</c:v>
                </c:pt>
                <c:pt idx="170">
                  <c:v>40613</c:v>
                </c:pt>
                <c:pt idx="171">
                  <c:v>40616</c:v>
                </c:pt>
                <c:pt idx="172">
                  <c:v>40617</c:v>
                </c:pt>
                <c:pt idx="173">
                  <c:v>40618</c:v>
                </c:pt>
                <c:pt idx="174">
                  <c:v>40619</c:v>
                </c:pt>
                <c:pt idx="175">
                  <c:v>40620</c:v>
                </c:pt>
                <c:pt idx="176">
                  <c:v>40623</c:v>
                </c:pt>
                <c:pt idx="177">
                  <c:v>40624</c:v>
                </c:pt>
                <c:pt idx="178">
                  <c:v>40625</c:v>
                </c:pt>
                <c:pt idx="179">
                  <c:v>40626</c:v>
                </c:pt>
                <c:pt idx="180">
                  <c:v>40627</c:v>
                </c:pt>
                <c:pt idx="181">
                  <c:v>40630</c:v>
                </c:pt>
                <c:pt idx="182">
                  <c:v>40631</c:v>
                </c:pt>
                <c:pt idx="183">
                  <c:v>40632</c:v>
                </c:pt>
                <c:pt idx="184">
                  <c:v>40633</c:v>
                </c:pt>
                <c:pt idx="185">
                  <c:v>40634</c:v>
                </c:pt>
                <c:pt idx="186">
                  <c:v>40637</c:v>
                </c:pt>
                <c:pt idx="187">
                  <c:v>40638</c:v>
                </c:pt>
                <c:pt idx="188">
                  <c:v>40639</c:v>
                </c:pt>
                <c:pt idx="189">
                  <c:v>40640</c:v>
                </c:pt>
                <c:pt idx="190">
                  <c:v>40641</c:v>
                </c:pt>
                <c:pt idx="191">
                  <c:v>40644</c:v>
                </c:pt>
                <c:pt idx="192">
                  <c:v>40645</c:v>
                </c:pt>
                <c:pt idx="193">
                  <c:v>40646</c:v>
                </c:pt>
                <c:pt idx="194">
                  <c:v>40647</c:v>
                </c:pt>
                <c:pt idx="195">
                  <c:v>40648</c:v>
                </c:pt>
                <c:pt idx="196">
                  <c:v>40651</c:v>
                </c:pt>
                <c:pt idx="197">
                  <c:v>40652</c:v>
                </c:pt>
                <c:pt idx="198">
                  <c:v>40653</c:v>
                </c:pt>
                <c:pt idx="199">
                  <c:v>40654</c:v>
                </c:pt>
                <c:pt idx="200">
                  <c:v>40660</c:v>
                </c:pt>
                <c:pt idx="201">
                  <c:v>40661</c:v>
                </c:pt>
                <c:pt idx="202">
                  <c:v>40662</c:v>
                </c:pt>
                <c:pt idx="203">
                  <c:v>40665</c:v>
                </c:pt>
                <c:pt idx="204">
                  <c:v>40666</c:v>
                </c:pt>
                <c:pt idx="205">
                  <c:v>40667</c:v>
                </c:pt>
                <c:pt idx="206">
                  <c:v>40668</c:v>
                </c:pt>
                <c:pt idx="207">
                  <c:v>40669</c:v>
                </c:pt>
                <c:pt idx="208">
                  <c:v>40672</c:v>
                </c:pt>
                <c:pt idx="209">
                  <c:v>40673</c:v>
                </c:pt>
                <c:pt idx="210">
                  <c:v>40674</c:v>
                </c:pt>
                <c:pt idx="211">
                  <c:v>40675</c:v>
                </c:pt>
                <c:pt idx="212">
                  <c:v>40676</c:v>
                </c:pt>
                <c:pt idx="213">
                  <c:v>40679</c:v>
                </c:pt>
                <c:pt idx="214">
                  <c:v>40680</c:v>
                </c:pt>
                <c:pt idx="215">
                  <c:v>40681</c:v>
                </c:pt>
                <c:pt idx="216">
                  <c:v>40682</c:v>
                </c:pt>
                <c:pt idx="217">
                  <c:v>40683</c:v>
                </c:pt>
                <c:pt idx="218">
                  <c:v>40686</c:v>
                </c:pt>
                <c:pt idx="219">
                  <c:v>40687</c:v>
                </c:pt>
                <c:pt idx="220">
                  <c:v>40688</c:v>
                </c:pt>
                <c:pt idx="221">
                  <c:v>40689</c:v>
                </c:pt>
                <c:pt idx="222">
                  <c:v>40690</c:v>
                </c:pt>
                <c:pt idx="223">
                  <c:v>40693</c:v>
                </c:pt>
                <c:pt idx="224">
                  <c:v>40694</c:v>
                </c:pt>
                <c:pt idx="225">
                  <c:v>40695</c:v>
                </c:pt>
                <c:pt idx="226">
                  <c:v>40696</c:v>
                </c:pt>
                <c:pt idx="227">
                  <c:v>40697</c:v>
                </c:pt>
                <c:pt idx="228">
                  <c:v>40700</c:v>
                </c:pt>
                <c:pt idx="229">
                  <c:v>40701</c:v>
                </c:pt>
                <c:pt idx="230">
                  <c:v>40702</c:v>
                </c:pt>
                <c:pt idx="231">
                  <c:v>40703</c:v>
                </c:pt>
                <c:pt idx="232">
                  <c:v>40704</c:v>
                </c:pt>
                <c:pt idx="233">
                  <c:v>40708</c:v>
                </c:pt>
                <c:pt idx="234">
                  <c:v>40709</c:v>
                </c:pt>
                <c:pt idx="235">
                  <c:v>40710</c:v>
                </c:pt>
                <c:pt idx="236">
                  <c:v>40711</c:v>
                </c:pt>
                <c:pt idx="237">
                  <c:v>40714</c:v>
                </c:pt>
                <c:pt idx="238">
                  <c:v>40715</c:v>
                </c:pt>
                <c:pt idx="239">
                  <c:v>40716</c:v>
                </c:pt>
                <c:pt idx="240">
                  <c:v>40717</c:v>
                </c:pt>
                <c:pt idx="241">
                  <c:v>40718</c:v>
                </c:pt>
                <c:pt idx="242">
                  <c:v>40721</c:v>
                </c:pt>
                <c:pt idx="243">
                  <c:v>40722</c:v>
                </c:pt>
                <c:pt idx="244">
                  <c:v>40723</c:v>
                </c:pt>
                <c:pt idx="245">
                  <c:v>40724</c:v>
                </c:pt>
                <c:pt idx="246">
                  <c:v>40725</c:v>
                </c:pt>
                <c:pt idx="247">
                  <c:v>40728</c:v>
                </c:pt>
                <c:pt idx="248">
                  <c:v>40729</c:v>
                </c:pt>
                <c:pt idx="249">
                  <c:v>40730</c:v>
                </c:pt>
                <c:pt idx="250">
                  <c:v>40731</c:v>
                </c:pt>
                <c:pt idx="251">
                  <c:v>40732</c:v>
                </c:pt>
                <c:pt idx="252">
                  <c:v>40735</c:v>
                </c:pt>
                <c:pt idx="253">
                  <c:v>40736</c:v>
                </c:pt>
                <c:pt idx="254">
                  <c:v>40737</c:v>
                </c:pt>
                <c:pt idx="255">
                  <c:v>40738</c:v>
                </c:pt>
                <c:pt idx="256">
                  <c:v>40739</c:v>
                </c:pt>
                <c:pt idx="257">
                  <c:v>40742</c:v>
                </c:pt>
                <c:pt idx="258">
                  <c:v>40743</c:v>
                </c:pt>
                <c:pt idx="259">
                  <c:v>40744</c:v>
                </c:pt>
                <c:pt idx="260">
                  <c:v>40745</c:v>
                </c:pt>
                <c:pt idx="261">
                  <c:v>40746</c:v>
                </c:pt>
                <c:pt idx="262">
                  <c:v>40749</c:v>
                </c:pt>
                <c:pt idx="263">
                  <c:v>40750</c:v>
                </c:pt>
                <c:pt idx="264">
                  <c:v>40751</c:v>
                </c:pt>
                <c:pt idx="265">
                  <c:v>40752</c:v>
                </c:pt>
                <c:pt idx="266">
                  <c:v>40753</c:v>
                </c:pt>
                <c:pt idx="267">
                  <c:v>40756</c:v>
                </c:pt>
                <c:pt idx="268">
                  <c:v>40757</c:v>
                </c:pt>
                <c:pt idx="269">
                  <c:v>40758</c:v>
                </c:pt>
                <c:pt idx="270">
                  <c:v>40759</c:v>
                </c:pt>
                <c:pt idx="271">
                  <c:v>40760</c:v>
                </c:pt>
                <c:pt idx="272">
                  <c:v>40763</c:v>
                </c:pt>
                <c:pt idx="273">
                  <c:v>40764</c:v>
                </c:pt>
                <c:pt idx="274">
                  <c:v>40765</c:v>
                </c:pt>
                <c:pt idx="275">
                  <c:v>40766</c:v>
                </c:pt>
                <c:pt idx="276">
                  <c:v>40767</c:v>
                </c:pt>
                <c:pt idx="277">
                  <c:v>40770</c:v>
                </c:pt>
                <c:pt idx="278">
                  <c:v>40771</c:v>
                </c:pt>
                <c:pt idx="279">
                  <c:v>40772</c:v>
                </c:pt>
                <c:pt idx="280">
                  <c:v>40773</c:v>
                </c:pt>
                <c:pt idx="281">
                  <c:v>40774</c:v>
                </c:pt>
                <c:pt idx="282">
                  <c:v>40777</c:v>
                </c:pt>
                <c:pt idx="283">
                  <c:v>40778</c:v>
                </c:pt>
                <c:pt idx="284">
                  <c:v>40779</c:v>
                </c:pt>
                <c:pt idx="285">
                  <c:v>40780</c:v>
                </c:pt>
                <c:pt idx="286">
                  <c:v>40781</c:v>
                </c:pt>
                <c:pt idx="287">
                  <c:v>40784</c:v>
                </c:pt>
                <c:pt idx="288">
                  <c:v>40785</c:v>
                </c:pt>
                <c:pt idx="289">
                  <c:v>40786</c:v>
                </c:pt>
                <c:pt idx="290">
                  <c:v>40787</c:v>
                </c:pt>
                <c:pt idx="291">
                  <c:v>40788</c:v>
                </c:pt>
                <c:pt idx="292">
                  <c:v>40791</c:v>
                </c:pt>
                <c:pt idx="293">
                  <c:v>40792</c:v>
                </c:pt>
                <c:pt idx="294">
                  <c:v>40793</c:v>
                </c:pt>
                <c:pt idx="295">
                  <c:v>40794</c:v>
                </c:pt>
                <c:pt idx="296">
                  <c:v>40795</c:v>
                </c:pt>
                <c:pt idx="297">
                  <c:v>40798</c:v>
                </c:pt>
                <c:pt idx="298">
                  <c:v>40799</c:v>
                </c:pt>
                <c:pt idx="299">
                  <c:v>40800</c:v>
                </c:pt>
                <c:pt idx="300">
                  <c:v>40801</c:v>
                </c:pt>
                <c:pt idx="301">
                  <c:v>40802</c:v>
                </c:pt>
                <c:pt idx="302">
                  <c:v>40805</c:v>
                </c:pt>
                <c:pt idx="303">
                  <c:v>40806</c:v>
                </c:pt>
                <c:pt idx="304">
                  <c:v>40807</c:v>
                </c:pt>
                <c:pt idx="305">
                  <c:v>40808</c:v>
                </c:pt>
                <c:pt idx="306">
                  <c:v>40809.373622685183</c:v>
                </c:pt>
                <c:pt idx="307">
                  <c:v>40812.306979166664</c:v>
                </c:pt>
                <c:pt idx="308">
                  <c:v>40813.315115740741</c:v>
                </c:pt>
                <c:pt idx="309">
                  <c:v>40814.310578703706</c:v>
                </c:pt>
                <c:pt idx="310">
                  <c:v>40815.310023148151</c:v>
                </c:pt>
                <c:pt idx="311">
                  <c:v>40816.306898148148</c:v>
                </c:pt>
                <c:pt idx="312">
                  <c:v>40819.308391203704</c:v>
                </c:pt>
                <c:pt idx="313">
                  <c:v>40820.313564814816</c:v>
                </c:pt>
                <c:pt idx="314">
                  <c:v>40821.312777777777</c:v>
                </c:pt>
                <c:pt idx="315">
                  <c:v>40822.312002314815</c:v>
                </c:pt>
                <c:pt idx="316">
                  <c:v>40823.315057870372</c:v>
                </c:pt>
                <c:pt idx="317">
                  <c:v>40826.315694444442</c:v>
                </c:pt>
                <c:pt idx="318">
                  <c:v>40827.309895833336</c:v>
                </c:pt>
                <c:pt idx="319">
                  <c:v>40828.864884259259</c:v>
                </c:pt>
                <c:pt idx="320">
                  <c:v>40829.312013888892</c:v>
                </c:pt>
                <c:pt idx="321">
                  <c:v>40830.311030092591</c:v>
                </c:pt>
                <c:pt idx="322">
                  <c:v>40833.313414351855</c:v>
                </c:pt>
                <c:pt idx="323">
                  <c:v>40834.318136574075</c:v>
                </c:pt>
                <c:pt idx="324">
                  <c:v>40835.31925925926</c:v>
                </c:pt>
                <c:pt idx="325">
                  <c:v>40836.315104166664</c:v>
                </c:pt>
                <c:pt idx="326">
                  <c:v>40837.343993055554</c:v>
                </c:pt>
                <c:pt idx="327">
                  <c:v>40840.320208333331</c:v>
                </c:pt>
                <c:pt idx="328">
                  <c:v>40841.30872685185</c:v>
                </c:pt>
                <c:pt idx="329">
                  <c:v>40842.310763888891</c:v>
                </c:pt>
                <c:pt idx="330">
                  <c:v>40843.320902777778</c:v>
                </c:pt>
                <c:pt idx="331">
                  <c:v>40844.30369212963</c:v>
                </c:pt>
                <c:pt idx="332">
                  <c:v>40847.309791666667</c:v>
                </c:pt>
                <c:pt idx="333">
                  <c:v>40848.313750000001</c:v>
                </c:pt>
                <c:pt idx="334">
                  <c:v>40849.313159722224</c:v>
                </c:pt>
                <c:pt idx="335">
                  <c:v>40850.312199074076</c:v>
                </c:pt>
                <c:pt idx="336">
                  <c:v>40851.309849537036</c:v>
                </c:pt>
                <c:pt idx="337">
                  <c:v>40854.308865740742</c:v>
                </c:pt>
                <c:pt idx="338">
                  <c:v>40855.313622685186</c:v>
                </c:pt>
                <c:pt idx="339">
                  <c:v>40856.309189814812</c:v>
                </c:pt>
                <c:pt idx="340">
                  <c:v>40857.327303240738</c:v>
                </c:pt>
                <c:pt idx="341">
                  <c:v>40858.90415509259</c:v>
                </c:pt>
                <c:pt idx="342">
                  <c:v>40863.312708333331</c:v>
                </c:pt>
                <c:pt idx="343">
                  <c:v>40864.311481481483</c:v>
                </c:pt>
                <c:pt idx="344">
                  <c:v>40865.307881944442</c:v>
                </c:pt>
                <c:pt idx="345">
                  <c:v>40868.31082175926</c:v>
                </c:pt>
                <c:pt idx="346">
                  <c:v>40869.335243055553</c:v>
                </c:pt>
                <c:pt idx="347">
                  <c:v>40870.312604166669</c:v>
                </c:pt>
                <c:pt idx="348">
                  <c:v>40871.483564814815</c:v>
                </c:pt>
                <c:pt idx="349">
                  <c:v>40872.437384259261</c:v>
                </c:pt>
                <c:pt idx="350">
                  <c:v>40875.30740740741</c:v>
                </c:pt>
                <c:pt idx="351">
                  <c:v>40876.312083333331</c:v>
                </c:pt>
                <c:pt idx="352">
                  <c:v>40877.299826388888</c:v>
                </c:pt>
                <c:pt idx="353">
                  <c:v>40878.287766203706</c:v>
                </c:pt>
                <c:pt idx="354">
                  <c:v>40879.296412037038</c:v>
                </c:pt>
                <c:pt idx="355">
                  <c:v>40882.303067129629</c:v>
                </c:pt>
                <c:pt idx="356">
                  <c:v>40883.310196759259</c:v>
                </c:pt>
                <c:pt idx="357">
                  <c:v>40884.312430555554</c:v>
                </c:pt>
                <c:pt idx="358">
                  <c:v>40885.301678240743</c:v>
                </c:pt>
                <c:pt idx="359">
                  <c:v>40886.303807870368</c:v>
                </c:pt>
                <c:pt idx="360">
                  <c:v>40889.307557870372</c:v>
                </c:pt>
                <c:pt idx="361">
                  <c:v>40890.310983796298</c:v>
                </c:pt>
                <c:pt idx="362">
                  <c:v>40891.307349537034</c:v>
                </c:pt>
                <c:pt idx="363">
                  <c:v>40892.310428240744</c:v>
                </c:pt>
                <c:pt idx="364">
                  <c:v>40893.408055555556</c:v>
                </c:pt>
                <c:pt idx="365">
                  <c:v>40896.303333333337</c:v>
                </c:pt>
                <c:pt idx="366">
                  <c:v>40897.307233796295</c:v>
                </c:pt>
                <c:pt idx="367">
                  <c:v>40898.3125462963</c:v>
                </c:pt>
                <c:pt idx="368">
                  <c:v>40899.310428240744</c:v>
                </c:pt>
                <c:pt idx="369">
                  <c:v>40900.305393518516</c:v>
                </c:pt>
                <c:pt idx="370">
                  <c:v>40905.322152777779</c:v>
                </c:pt>
                <c:pt idx="371">
                  <c:v>40906.30327546296</c:v>
                </c:pt>
                <c:pt idx="372">
                  <c:v>40907.307673611111</c:v>
                </c:pt>
                <c:pt idx="373">
                  <c:v>40911.305520833332</c:v>
                </c:pt>
                <c:pt idx="374">
                  <c:v>40912.309988425928</c:v>
                </c:pt>
                <c:pt idx="375">
                  <c:v>40913.324282407404</c:v>
                </c:pt>
                <c:pt idx="376">
                  <c:v>40914.385879629626</c:v>
                </c:pt>
                <c:pt idx="377">
                  <c:v>40917.415717592594</c:v>
                </c:pt>
                <c:pt idx="378">
                  <c:v>40918.395289351851</c:v>
                </c:pt>
                <c:pt idx="379">
                  <c:v>40919.359733796293</c:v>
                </c:pt>
                <c:pt idx="380">
                  <c:v>40920.41306712963</c:v>
                </c:pt>
                <c:pt idx="381">
                  <c:v>40921.652048611111</c:v>
                </c:pt>
                <c:pt idx="382">
                  <c:v>40924.394548611112</c:v>
                </c:pt>
                <c:pt idx="383">
                  <c:v>40925.302604166667</c:v>
                </c:pt>
                <c:pt idx="384">
                  <c:v>40926.267627314817</c:v>
                </c:pt>
                <c:pt idx="385">
                  <c:v>40927.323344907411</c:v>
                </c:pt>
                <c:pt idx="386">
                  <c:v>40928.271331018521</c:v>
                </c:pt>
                <c:pt idx="387">
                  <c:v>40931.431493055556</c:v>
                </c:pt>
                <c:pt idx="388">
                  <c:v>40932.342800925922</c:v>
                </c:pt>
                <c:pt idx="389">
                  <c:v>40933.332071759258</c:v>
                </c:pt>
                <c:pt idx="390">
                  <c:v>40935.360509259262</c:v>
                </c:pt>
                <c:pt idx="391">
                  <c:v>40938.263032407405</c:v>
                </c:pt>
                <c:pt idx="392">
                  <c:v>40939.384317129632</c:v>
                </c:pt>
                <c:pt idx="393">
                  <c:v>40940</c:v>
                </c:pt>
                <c:pt idx="394">
                  <c:v>40941.389965277776</c:v>
                </c:pt>
                <c:pt idx="395">
                  <c:v>40942.381585648145</c:v>
                </c:pt>
                <c:pt idx="396">
                  <c:v>40945.324131944442</c:v>
                </c:pt>
                <c:pt idx="397">
                  <c:v>40946.360092592593</c:v>
                </c:pt>
                <c:pt idx="398">
                  <c:v>40947.360543981478</c:v>
                </c:pt>
                <c:pt idx="399">
                  <c:v>40948.424351851849</c:v>
                </c:pt>
                <c:pt idx="400">
                  <c:v>40949.3746875</c:v>
                </c:pt>
                <c:pt idx="401">
                  <c:v>40952.311782407407</c:v>
                </c:pt>
                <c:pt idx="402">
                  <c:v>40953.327662037038</c:v>
                </c:pt>
                <c:pt idx="403">
                  <c:v>40954.319571759261</c:v>
                </c:pt>
                <c:pt idx="404">
                  <c:v>40955.317326388889</c:v>
                </c:pt>
                <c:pt idx="405">
                  <c:v>40956.330601851849</c:v>
                </c:pt>
                <c:pt idx="406">
                  <c:v>40959.328217592592</c:v>
                </c:pt>
                <c:pt idx="407">
                  <c:v>40960.471388888887</c:v>
                </c:pt>
                <c:pt idx="408">
                  <c:v>40961.352662037039</c:v>
                </c:pt>
                <c:pt idx="409">
                  <c:v>40962.312708333331</c:v>
                </c:pt>
                <c:pt idx="410">
                  <c:v>40963.405682870369</c:v>
                </c:pt>
                <c:pt idx="411">
                  <c:v>40966.323784722219</c:v>
                </c:pt>
                <c:pt idx="412">
                  <c:v>40967.30609953704</c:v>
                </c:pt>
                <c:pt idx="413">
                  <c:v>40968.326817129629</c:v>
                </c:pt>
                <c:pt idx="414">
                  <c:v>40969.357083333336</c:v>
                </c:pt>
                <c:pt idx="415">
                  <c:v>40970.303773148145</c:v>
                </c:pt>
                <c:pt idx="416">
                  <c:v>40973.330381944441</c:v>
                </c:pt>
                <c:pt idx="417">
                  <c:v>40974.339236111111</c:v>
                </c:pt>
                <c:pt idx="418">
                  <c:v>40975.315324074072</c:v>
                </c:pt>
                <c:pt idx="419">
                  <c:v>40976.323680555557</c:v>
                </c:pt>
                <c:pt idx="420">
                  <c:v>40977.326793981483</c:v>
                </c:pt>
                <c:pt idx="421">
                  <c:v>40980.324675925927</c:v>
                </c:pt>
                <c:pt idx="422">
                  <c:v>40981.321516203701</c:v>
                </c:pt>
                <c:pt idx="423">
                  <c:v>40982.312025462961</c:v>
                </c:pt>
                <c:pt idx="424">
                  <c:v>40983.394513888888</c:v>
                </c:pt>
                <c:pt idx="425">
                  <c:v>40984.342592592591</c:v>
                </c:pt>
                <c:pt idx="426">
                  <c:v>40987.328784722224</c:v>
                </c:pt>
                <c:pt idx="427">
                  <c:v>40988.327905092592</c:v>
                </c:pt>
                <c:pt idx="428">
                  <c:v>40989.318761574075</c:v>
                </c:pt>
                <c:pt idx="429">
                  <c:v>40990.340578703705</c:v>
                </c:pt>
                <c:pt idx="430">
                  <c:v>40991.537789351853</c:v>
                </c:pt>
                <c:pt idx="431">
                  <c:v>40994.320532407408</c:v>
                </c:pt>
                <c:pt idx="432">
                  <c:v>40995.307245370372</c:v>
                </c:pt>
                <c:pt idx="433">
                  <c:v>40996.345578703702</c:v>
                </c:pt>
                <c:pt idx="434">
                  <c:v>40997.315335648149</c:v>
                </c:pt>
                <c:pt idx="435">
                  <c:v>40998.315347222226</c:v>
                </c:pt>
                <c:pt idx="436">
                  <c:v>41001.328101851854</c:v>
                </c:pt>
                <c:pt idx="437">
                  <c:v>41002.337685185186</c:v>
                </c:pt>
                <c:pt idx="438">
                  <c:v>41003.339560185188</c:v>
                </c:pt>
                <c:pt idx="439">
                  <c:v>41004.331273148149</c:v>
                </c:pt>
                <c:pt idx="440">
                  <c:v>41009.360949074071</c:v>
                </c:pt>
                <c:pt idx="441">
                  <c:v>41010.393541666665</c:v>
                </c:pt>
                <c:pt idx="442">
                  <c:v>41011.350902777776</c:v>
                </c:pt>
                <c:pt idx="443">
                  <c:v>41012.316157407404</c:v>
                </c:pt>
                <c:pt idx="444">
                  <c:v>41015.348553240743</c:v>
                </c:pt>
                <c:pt idx="445">
                  <c:v>41016.342488425929</c:v>
                </c:pt>
                <c:pt idx="446">
                  <c:v>41017.321562500001</c:v>
                </c:pt>
                <c:pt idx="447">
                  <c:v>41018.316828703704</c:v>
                </c:pt>
                <c:pt idx="448">
                  <c:v>41019.357060185182</c:v>
                </c:pt>
                <c:pt idx="449">
                  <c:v>41022.364583333336</c:v>
                </c:pt>
                <c:pt idx="450">
                  <c:v>41023.341493055559</c:v>
                </c:pt>
                <c:pt idx="451">
                  <c:v>41025.347754629627</c:v>
                </c:pt>
                <c:pt idx="452">
                  <c:v>41026.313402777778</c:v>
                </c:pt>
                <c:pt idx="453">
                  <c:v>41029.317303240743</c:v>
                </c:pt>
                <c:pt idx="454">
                  <c:v>41030.344756944447</c:v>
                </c:pt>
                <c:pt idx="455">
                  <c:v>41031.338391203702</c:v>
                </c:pt>
                <c:pt idx="456">
                  <c:v>41032.344710648147</c:v>
                </c:pt>
                <c:pt idx="457">
                  <c:v>41033.34306712963</c:v>
                </c:pt>
                <c:pt idx="458">
                  <c:v>41036.348622685182</c:v>
                </c:pt>
                <c:pt idx="459">
                  <c:v>41037.355243055557</c:v>
                </c:pt>
                <c:pt idx="460">
                  <c:v>41038.333460648151</c:v>
                </c:pt>
                <c:pt idx="461">
                  <c:v>41039.332499999997</c:v>
                </c:pt>
                <c:pt idx="462">
                  <c:v>41040.330601851849</c:v>
                </c:pt>
                <c:pt idx="463">
                  <c:v>41043.349027777775</c:v>
                </c:pt>
                <c:pt idx="464">
                  <c:v>41044.394629629627</c:v>
                </c:pt>
                <c:pt idx="465">
                  <c:v>41045.356087962966</c:v>
                </c:pt>
                <c:pt idx="466">
                  <c:v>41046.479062500002</c:v>
                </c:pt>
                <c:pt idx="467">
                  <c:v>41047.364363425928</c:v>
                </c:pt>
                <c:pt idx="468">
                  <c:v>41050.363668981481</c:v>
                </c:pt>
                <c:pt idx="469">
                  <c:v>41051.418564814812</c:v>
                </c:pt>
                <c:pt idx="470">
                  <c:v>41052.365763888891</c:v>
                </c:pt>
                <c:pt idx="471">
                  <c:v>41053.360393518517</c:v>
                </c:pt>
                <c:pt idx="472">
                  <c:v>41054.320150462961</c:v>
                </c:pt>
                <c:pt idx="473">
                  <c:v>41057.313460648147</c:v>
                </c:pt>
                <c:pt idx="474">
                  <c:v>41058.321527777778</c:v>
                </c:pt>
                <c:pt idx="475">
                  <c:v>41059.325173611112</c:v>
                </c:pt>
                <c:pt idx="476">
                  <c:v>41060.349722222221</c:v>
                </c:pt>
                <c:pt idx="477">
                  <c:v>41061.322731481479</c:v>
                </c:pt>
                <c:pt idx="478">
                  <c:v>41064.343449074076</c:v>
                </c:pt>
                <c:pt idx="479">
                  <c:v>41065.329305555555</c:v>
                </c:pt>
                <c:pt idx="480">
                  <c:v>41066.343726851854</c:v>
                </c:pt>
                <c:pt idx="481">
                  <c:v>41067.420590277776</c:v>
                </c:pt>
                <c:pt idx="482">
                  <c:v>41068.336898148147</c:v>
                </c:pt>
                <c:pt idx="483">
                  <c:v>41072.309548611112</c:v>
                </c:pt>
                <c:pt idx="484">
                  <c:v>41073.307071759256</c:v>
                </c:pt>
                <c:pt idx="485">
                  <c:v>41074.30605324074</c:v>
                </c:pt>
                <c:pt idx="486">
                  <c:v>41075.354849537034</c:v>
                </c:pt>
                <c:pt idx="487">
                  <c:v>41078.393425925926</c:v>
                </c:pt>
                <c:pt idx="488">
                  <c:v>41079.374143518522</c:v>
                </c:pt>
                <c:pt idx="489">
                  <c:v>41080.32539351852</c:v>
                </c:pt>
                <c:pt idx="490">
                  <c:v>41081.345069444447</c:v>
                </c:pt>
                <c:pt idx="491">
                  <c:v>41082.317245370374</c:v>
                </c:pt>
                <c:pt idx="492">
                  <c:v>41085.342453703706</c:v>
                </c:pt>
                <c:pt idx="493">
                  <c:v>41086.32130787037</c:v>
                </c:pt>
                <c:pt idx="494">
                  <c:v>41087.329270833332</c:v>
                </c:pt>
                <c:pt idx="495">
                  <c:v>41088.339074074072</c:v>
                </c:pt>
                <c:pt idx="496">
                  <c:v>41089.343090277776</c:v>
                </c:pt>
                <c:pt idx="497">
                  <c:v>41092.378900462965</c:v>
                </c:pt>
                <c:pt idx="498">
                  <c:v>41093.367546296293</c:v>
                </c:pt>
                <c:pt idx="499">
                  <c:v>41094.384050925924</c:v>
                </c:pt>
                <c:pt idx="500">
                  <c:v>41095.328958333332</c:v>
                </c:pt>
                <c:pt idx="501">
                  <c:v>41096.320821759262</c:v>
                </c:pt>
                <c:pt idx="502">
                  <c:v>41099.353506944448</c:v>
                </c:pt>
                <c:pt idx="503">
                  <c:v>41100.497407407405</c:v>
                </c:pt>
                <c:pt idx="504">
                  <c:v>41101.347708333335</c:v>
                </c:pt>
                <c:pt idx="505">
                  <c:v>41102.3437962963</c:v>
                </c:pt>
                <c:pt idx="506">
                  <c:v>41103.340300925927</c:v>
                </c:pt>
                <c:pt idx="507">
                  <c:v>41106.335694444446</c:v>
                </c:pt>
                <c:pt idx="508">
                  <c:v>41107.35659722222</c:v>
                </c:pt>
                <c:pt idx="509">
                  <c:v>41108.394525462965</c:v>
                </c:pt>
                <c:pt idx="510">
                  <c:v>41109.344409722224</c:v>
                </c:pt>
                <c:pt idx="511">
                  <c:v>41110.342083333337</c:v>
                </c:pt>
                <c:pt idx="512">
                  <c:v>41113.329953703702</c:v>
                </c:pt>
                <c:pt idx="513">
                  <c:v>41114.340208333335</c:v>
                </c:pt>
                <c:pt idx="514">
                  <c:v>41115.319652777776</c:v>
                </c:pt>
                <c:pt idx="515">
                  <c:v>41116.323738425926</c:v>
                </c:pt>
                <c:pt idx="516">
                  <c:v>41117.337511574071</c:v>
                </c:pt>
                <c:pt idx="517">
                  <c:v>41120.402071759258</c:v>
                </c:pt>
                <c:pt idx="518">
                  <c:v>41121.343912037039</c:v>
                </c:pt>
                <c:pt idx="519">
                  <c:v>41122.34207175926</c:v>
                </c:pt>
                <c:pt idx="520">
                  <c:v>41123.34684027778</c:v>
                </c:pt>
                <c:pt idx="521">
                  <c:v>41124.353078703702</c:v>
                </c:pt>
                <c:pt idx="522">
                  <c:v>41127.338969907411</c:v>
                </c:pt>
                <c:pt idx="523">
                  <c:v>41128.408946759257</c:v>
                </c:pt>
                <c:pt idx="524">
                  <c:v>41129.398599537039</c:v>
                </c:pt>
                <c:pt idx="525">
                  <c:v>41130.363495370373</c:v>
                </c:pt>
                <c:pt idx="526">
                  <c:v>41131.404085648152</c:v>
                </c:pt>
                <c:pt idx="527">
                  <c:v>41134.361620370371</c:v>
                </c:pt>
                <c:pt idx="528">
                  <c:v>41135.373043981483</c:v>
                </c:pt>
                <c:pt idx="529">
                  <c:v>41136.425625000003</c:v>
                </c:pt>
                <c:pt idx="530">
                  <c:v>41137.360185185185</c:v>
                </c:pt>
                <c:pt idx="531">
                  <c:v>41138.372013888889</c:v>
                </c:pt>
                <c:pt idx="532">
                  <c:v>41141.36619212963</c:v>
                </c:pt>
                <c:pt idx="533">
                  <c:v>41142.346458333333</c:v>
                </c:pt>
                <c:pt idx="534">
                  <c:v>41143.408449074072</c:v>
                </c:pt>
                <c:pt idx="535">
                  <c:v>41144.404351851852</c:v>
                </c:pt>
                <c:pt idx="536">
                  <c:v>41145.456793981481</c:v>
                </c:pt>
                <c:pt idx="537">
                  <c:v>41148.426377314812</c:v>
                </c:pt>
                <c:pt idx="538">
                  <c:v>41149.40457175926</c:v>
                </c:pt>
                <c:pt idx="539">
                  <c:v>41150.436365740738</c:v>
                </c:pt>
                <c:pt idx="540">
                  <c:v>41151.412997685184</c:v>
                </c:pt>
                <c:pt idx="541">
                  <c:v>41152.390127314815</c:v>
                </c:pt>
                <c:pt idx="542">
                  <c:v>41156.320138888892</c:v>
                </c:pt>
                <c:pt idx="543">
                  <c:v>41156.327905092592</c:v>
                </c:pt>
                <c:pt idx="544">
                  <c:v>41157.386388888888</c:v>
                </c:pt>
                <c:pt idx="545">
                  <c:v>41158.421423611115</c:v>
                </c:pt>
                <c:pt idx="546">
                  <c:v>41159.424375000002</c:v>
                </c:pt>
                <c:pt idx="547">
                  <c:v>41162.375891203701</c:v>
                </c:pt>
                <c:pt idx="548">
                  <c:v>41163.404467592591</c:v>
                </c:pt>
                <c:pt idx="549">
                  <c:v>41164.378587962965</c:v>
                </c:pt>
                <c:pt idx="550">
                  <c:v>41165.346678240741</c:v>
                </c:pt>
                <c:pt idx="551">
                  <c:v>41166.342916666668</c:v>
                </c:pt>
                <c:pt idx="552">
                  <c:v>41169.4</c:v>
                </c:pt>
                <c:pt idx="553">
                  <c:v>41170.369317129633</c:v>
                </c:pt>
                <c:pt idx="554">
                  <c:v>41171.33357638889</c:v>
                </c:pt>
                <c:pt idx="555">
                  <c:v>41172.352916666663</c:v>
                </c:pt>
                <c:pt idx="556">
                  <c:v>41173.356493055559</c:v>
                </c:pt>
                <c:pt idx="557">
                  <c:v>41176.377951388888</c:v>
                </c:pt>
                <c:pt idx="558">
                  <c:v>41177.342800925922</c:v>
                </c:pt>
                <c:pt idx="559">
                  <c:v>41178.355949074074</c:v>
                </c:pt>
                <c:pt idx="560">
                  <c:v>41179.322118055556</c:v>
                </c:pt>
                <c:pt idx="561">
                  <c:v>41180.361168981479</c:v>
                </c:pt>
                <c:pt idx="562">
                  <c:v>41183.345057870371</c:v>
                </c:pt>
                <c:pt idx="563">
                  <c:v>41184.312337962961</c:v>
                </c:pt>
                <c:pt idx="564">
                  <c:v>41185.336157407408</c:v>
                </c:pt>
                <c:pt idx="565">
                  <c:v>41186.337627314817</c:v>
                </c:pt>
                <c:pt idx="566">
                  <c:v>41187.319525462961</c:v>
                </c:pt>
                <c:pt idx="567">
                  <c:v>41190.344456018516</c:v>
                </c:pt>
                <c:pt idx="568">
                  <c:v>41191.322152777779</c:v>
                </c:pt>
                <c:pt idx="569">
                  <c:v>41192.330208333333</c:v>
                </c:pt>
                <c:pt idx="570">
                  <c:v>41193.329282407409</c:v>
                </c:pt>
                <c:pt idx="571">
                  <c:v>41194.312997685185</c:v>
                </c:pt>
                <c:pt idx="572">
                  <c:v>41197.340127314812</c:v>
                </c:pt>
                <c:pt idx="573">
                  <c:v>41198.324537037035</c:v>
                </c:pt>
                <c:pt idx="574">
                  <c:v>41199.346967592595</c:v>
                </c:pt>
                <c:pt idx="575">
                  <c:v>41200.318206018521</c:v>
                </c:pt>
                <c:pt idx="576">
                  <c:v>41201.317291666666</c:v>
                </c:pt>
                <c:pt idx="577">
                  <c:v>41204.315960648149</c:v>
                </c:pt>
                <c:pt idx="578">
                  <c:v>41205.319988425923</c:v>
                </c:pt>
                <c:pt idx="579">
                  <c:v>41206.320393518516</c:v>
                </c:pt>
                <c:pt idx="580">
                  <c:v>41207.354201388887</c:v>
                </c:pt>
                <c:pt idx="581">
                  <c:v>41208.331493055557</c:v>
                </c:pt>
                <c:pt idx="582">
                  <c:v>41211.326458333337</c:v>
                </c:pt>
                <c:pt idx="583">
                  <c:v>41212.323159722226</c:v>
                </c:pt>
                <c:pt idx="584">
                  <c:v>41213.313310185185</c:v>
                </c:pt>
                <c:pt idx="585">
                  <c:v>41214.324780092589</c:v>
                </c:pt>
                <c:pt idx="586">
                  <c:v>41215.323645833334</c:v>
                </c:pt>
                <c:pt idx="587">
                  <c:v>41218.404791666668</c:v>
                </c:pt>
                <c:pt idx="588">
                  <c:v>41219.333101851851</c:v>
                </c:pt>
                <c:pt idx="589">
                  <c:v>41220.339756944442</c:v>
                </c:pt>
                <c:pt idx="590">
                  <c:v>41221.333275462966</c:v>
                </c:pt>
                <c:pt idx="591">
                  <c:v>41222.325671296298</c:v>
                </c:pt>
                <c:pt idx="592">
                  <c:v>41225.330057870371</c:v>
                </c:pt>
                <c:pt idx="593">
                  <c:v>41226.318101851852</c:v>
                </c:pt>
                <c:pt idx="594">
                  <c:v>41227.326863425929</c:v>
                </c:pt>
                <c:pt idx="595">
                  <c:v>41228.323252314818</c:v>
                </c:pt>
                <c:pt idx="596">
                  <c:v>41229.324687499997</c:v>
                </c:pt>
                <c:pt idx="597">
                  <c:v>41232.329675925925</c:v>
                </c:pt>
                <c:pt idx="598">
                  <c:v>41233.326527777775</c:v>
                </c:pt>
                <c:pt idx="599">
                  <c:v>41234.327847222223</c:v>
                </c:pt>
                <c:pt idx="600">
                  <c:v>41235.339594907404</c:v>
                </c:pt>
                <c:pt idx="601">
                  <c:v>41236.341736111113</c:v>
                </c:pt>
                <c:pt idx="602">
                  <c:v>41239.344629629632</c:v>
                </c:pt>
                <c:pt idx="603">
                  <c:v>41240.325011574074</c:v>
                </c:pt>
                <c:pt idx="604">
                  <c:v>41242.330775462964</c:v>
                </c:pt>
                <c:pt idx="605">
                  <c:v>41243.329444444447</c:v>
                </c:pt>
                <c:pt idx="606">
                  <c:v>41246.320057870369</c:v>
                </c:pt>
                <c:pt idx="607">
                  <c:v>41247.407962962963</c:v>
                </c:pt>
                <c:pt idx="608">
                  <c:v>41248.341053240743</c:v>
                </c:pt>
                <c:pt idx="609">
                  <c:v>41249.315127314818</c:v>
                </c:pt>
                <c:pt idx="610">
                  <c:v>41250.307986111111</c:v>
                </c:pt>
                <c:pt idx="611">
                  <c:v>41253.322094907409</c:v>
                </c:pt>
                <c:pt idx="612">
                  <c:v>41254.317129629628</c:v>
                </c:pt>
                <c:pt idx="613">
                  <c:v>41255.332442129627</c:v>
                </c:pt>
                <c:pt idx="614">
                  <c:v>41256.321134259262</c:v>
                </c:pt>
                <c:pt idx="615">
                  <c:v>41257.333020833335</c:v>
                </c:pt>
                <c:pt idx="616">
                  <c:v>41260.324525462966</c:v>
                </c:pt>
                <c:pt idx="617">
                  <c:v>41261.323078703703</c:v>
                </c:pt>
                <c:pt idx="618">
                  <c:v>41262.332268518519</c:v>
                </c:pt>
                <c:pt idx="619">
                  <c:v>41263.336817129632</c:v>
                </c:pt>
                <c:pt idx="620">
                  <c:v>41264.321284722224</c:v>
                </c:pt>
                <c:pt idx="621">
                  <c:v>41267.324803240743</c:v>
                </c:pt>
                <c:pt idx="622">
                  <c:v>41270.324803240743</c:v>
                </c:pt>
                <c:pt idx="623">
                  <c:v>41271.324803240743</c:v>
                </c:pt>
                <c:pt idx="624">
                  <c:v>41274.324803240743</c:v>
                </c:pt>
                <c:pt idx="625">
                  <c:v>41276.336030092592</c:v>
                </c:pt>
                <c:pt idx="626">
                  <c:v>41277.339513888888</c:v>
                </c:pt>
                <c:pt idx="627">
                  <c:v>41278.324016203704</c:v>
                </c:pt>
                <c:pt idx="628">
                  <c:v>41281.322372685187</c:v>
                </c:pt>
                <c:pt idx="629">
                  <c:v>41282.334791666668</c:v>
                </c:pt>
                <c:pt idx="630">
                  <c:v>41283.335555555554</c:v>
                </c:pt>
                <c:pt idx="631">
                  <c:v>41284.320694444446</c:v>
                </c:pt>
                <c:pt idx="632">
                  <c:v>41285.319328703707</c:v>
                </c:pt>
                <c:pt idx="633">
                  <c:v>41288.326168981483</c:v>
                </c:pt>
                <c:pt idx="634">
                  <c:v>41289.409513888888</c:v>
                </c:pt>
                <c:pt idx="635">
                  <c:v>41290.333483796298</c:v>
                </c:pt>
                <c:pt idx="636">
                  <c:v>41291.314710648148</c:v>
                </c:pt>
                <c:pt idx="637">
                  <c:v>41292.324699074074</c:v>
                </c:pt>
                <c:pt idx="638">
                  <c:v>41295.359340277777</c:v>
                </c:pt>
                <c:pt idx="639">
                  <c:v>41296.329652777778</c:v>
                </c:pt>
                <c:pt idx="640">
                  <c:v>41297.330763888887</c:v>
                </c:pt>
                <c:pt idx="641">
                  <c:v>41298.338645833333</c:v>
                </c:pt>
                <c:pt idx="642">
                  <c:v>41299.320775462962</c:v>
                </c:pt>
                <c:pt idx="643">
                  <c:v>41303.333495370367</c:v>
                </c:pt>
                <c:pt idx="644">
                  <c:v>41304.315324074072</c:v>
                </c:pt>
                <c:pt idx="645">
                  <c:v>41305.356805555559</c:v>
                </c:pt>
                <c:pt idx="646">
                  <c:v>41306.344837962963</c:v>
                </c:pt>
                <c:pt idx="647">
                  <c:v>41309.318819444445</c:v>
                </c:pt>
                <c:pt idx="648">
                  <c:v>41310.487187500003</c:v>
                </c:pt>
                <c:pt idx="649">
                  <c:v>41311.338854166665</c:v>
                </c:pt>
                <c:pt idx="650">
                  <c:v>41312.304629629631</c:v>
                </c:pt>
                <c:pt idx="651">
                  <c:v>41313.40792824074</c:v>
                </c:pt>
                <c:pt idx="652">
                  <c:v>41316.315428240741</c:v>
                </c:pt>
                <c:pt idx="653">
                  <c:v>41317.356921296298</c:v>
                </c:pt>
                <c:pt idx="654">
                  <c:v>41318.341724537036</c:v>
                </c:pt>
                <c:pt idx="655">
                  <c:v>41319.305150462962</c:v>
                </c:pt>
                <c:pt idx="656">
                  <c:v>41320.337546296294</c:v>
                </c:pt>
                <c:pt idx="657">
                  <c:v>41323.445451388892</c:v>
                </c:pt>
                <c:pt idx="658">
                  <c:v>41324.389340277776</c:v>
                </c:pt>
                <c:pt idx="659">
                  <c:v>41325.340613425928</c:v>
                </c:pt>
                <c:pt idx="660">
                  <c:v>41326.310231481482</c:v>
                </c:pt>
                <c:pt idx="661">
                  <c:v>41327.353807870371</c:v>
                </c:pt>
                <c:pt idx="662">
                  <c:v>41330.32303240741</c:v>
                </c:pt>
                <c:pt idx="663">
                  <c:v>41331.404131944444</c:v>
                </c:pt>
                <c:pt idx="664">
                  <c:v>41332.420694444445</c:v>
                </c:pt>
                <c:pt idx="665">
                  <c:v>41333.325937499998</c:v>
                </c:pt>
                <c:pt idx="666">
                  <c:v>41334.360046296293</c:v>
                </c:pt>
                <c:pt idx="667">
                  <c:v>41337.349791666667</c:v>
                </c:pt>
                <c:pt idx="668">
                  <c:v>41338.561307870368</c:v>
                </c:pt>
                <c:pt idx="669">
                  <c:v>41339.325706018521</c:v>
                </c:pt>
                <c:pt idx="670">
                  <c:v>41340.324456018519</c:v>
                </c:pt>
                <c:pt idx="671">
                  <c:v>41340.324525462966</c:v>
                </c:pt>
                <c:pt idx="672">
                  <c:v>41341.312013888892</c:v>
                </c:pt>
                <c:pt idx="673">
                  <c:v>41344.31459490741</c:v>
                </c:pt>
                <c:pt idx="674">
                  <c:v>41345.330243055556</c:v>
                </c:pt>
                <c:pt idx="675">
                  <c:v>41346.349733796298</c:v>
                </c:pt>
                <c:pt idx="676">
                  <c:v>41347.315937500003</c:v>
                </c:pt>
                <c:pt idx="677">
                  <c:v>41348.385949074072</c:v>
                </c:pt>
                <c:pt idx="678">
                  <c:v>41351.451851851853</c:v>
                </c:pt>
                <c:pt idx="679">
                  <c:v>41352.390497685185</c:v>
                </c:pt>
                <c:pt idx="680">
                  <c:v>41353.319247685184</c:v>
                </c:pt>
                <c:pt idx="681">
                  <c:v>41354.305208333331</c:v>
                </c:pt>
                <c:pt idx="682">
                  <c:v>41355.333020833335</c:v>
                </c:pt>
                <c:pt idx="683">
                  <c:v>41358.329201388886</c:v>
                </c:pt>
                <c:pt idx="684">
                  <c:v>41359.337094907409</c:v>
                </c:pt>
                <c:pt idx="685">
                  <c:v>41360.33252314815</c:v>
                </c:pt>
                <c:pt idx="686">
                  <c:v>41361.319918981484</c:v>
                </c:pt>
                <c:pt idx="687">
                  <c:v>41368.32236111111</c:v>
                </c:pt>
                <c:pt idx="688">
                  <c:v>41372.401805555557</c:v>
                </c:pt>
                <c:pt idx="689">
                  <c:v>41373.352256944447</c:v>
                </c:pt>
                <c:pt idx="690">
                  <c:v>41374.475925925923</c:v>
                </c:pt>
                <c:pt idx="691">
                  <c:v>41375.486956018518</c:v>
                </c:pt>
                <c:pt idx="692">
                  <c:v>41376.4606712963</c:v>
                </c:pt>
                <c:pt idx="693">
                  <c:v>41379.322534722225</c:v>
                </c:pt>
                <c:pt idx="694">
                  <c:v>41380.331111111111</c:v>
                </c:pt>
                <c:pt idx="695">
                  <c:v>41381</c:v>
                </c:pt>
                <c:pt idx="696">
                  <c:v>41382.353935185187</c:v>
                </c:pt>
                <c:pt idx="697">
                  <c:v>41383.357812499999</c:v>
                </c:pt>
                <c:pt idx="698">
                  <c:v>41386.360312500001</c:v>
                </c:pt>
                <c:pt idx="699">
                  <c:v>41387.325636574074</c:v>
                </c:pt>
                <c:pt idx="700">
                  <c:v>41388.322002314817</c:v>
                </c:pt>
                <c:pt idx="701">
                  <c:v>41390.358090277776</c:v>
                </c:pt>
                <c:pt idx="702">
                  <c:v>41393.360532407409</c:v>
                </c:pt>
                <c:pt idx="703">
                  <c:v>41394.328680555554</c:v>
                </c:pt>
                <c:pt idx="704">
                  <c:v>41395.354120370372</c:v>
                </c:pt>
                <c:pt idx="705">
                  <c:v>41396.557349537034</c:v>
                </c:pt>
                <c:pt idx="706">
                  <c:v>41397.352314814816</c:v>
                </c:pt>
                <c:pt idx="707">
                  <c:v>41400.318067129629</c:v>
                </c:pt>
                <c:pt idx="708">
                  <c:v>41401.309537037036</c:v>
                </c:pt>
                <c:pt idx="709">
                  <c:v>41402.323379629626</c:v>
                </c:pt>
                <c:pt idx="710">
                  <c:v>41403.317442129628</c:v>
                </c:pt>
                <c:pt idx="711">
                  <c:v>41404.335277777776</c:v>
                </c:pt>
                <c:pt idx="712">
                  <c:v>41407.335277777776</c:v>
                </c:pt>
                <c:pt idx="713">
                  <c:v>41408.345509259256</c:v>
                </c:pt>
                <c:pt idx="714">
                  <c:v>41409.385312500002</c:v>
                </c:pt>
                <c:pt idx="715">
                  <c:v>41410.342222222222</c:v>
                </c:pt>
                <c:pt idx="716">
                  <c:v>41411.43440972222</c:v>
                </c:pt>
                <c:pt idx="717">
                  <c:v>41414.37431712963</c:v>
                </c:pt>
                <c:pt idx="718">
                  <c:v>41415.334803240738</c:v>
                </c:pt>
                <c:pt idx="719">
                  <c:v>41416.332546296297</c:v>
                </c:pt>
                <c:pt idx="720">
                  <c:v>41417.349108796298</c:v>
                </c:pt>
                <c:pt idx="721">
                  <c:v>41418.584629629629</c:v>
                </c:pt>
                <c:pt idx="722">
                  <c:v>41422.382094907407</c:v>
                </c:pt>
                <c:pt idx="723">
                  <c:v>41422.390011574076</c:v>
                </c:pt>
                <c:pt idx="724">
                  <c:v>41423.377581018518</c:v>
                </c:pt>
                <c:pt idx="725">
                  <c:v>41424.341377314813</c:v>
                </c:pt>
                <c:pt idx="726">
                  <c:v>41425.312905092593</c:v>
                </c:pt>
                <c:pt idx="727">
                  <c:v>41428.372048611112</c:v>
                </c:pt>
                <c:pt idx="728">
                  <c:v>41429.3753125</c:v>
                </c:pt>
                <c:pt idx="729">
                  <c:v>41430.31758101852</c:v>
                </c:pt>
                <c:pt idx="730">
                  <c:v>41431.320289351854</c:v>
                </c:pt>
                <c:pt idx="731">
                  <c:v>41432.354201388887</c:v>
                </c:pt>
                <c:pt idx="732">
                  <c:v>41436.417870370373</c:v>
                </c:pt>
                <c:pt idx="733">
                  <c:v>41437.420682870368</c:v>
                </c:pt>
                <c:pt idx="734">
                  <c:v>41438.364733796298</c:v>
                </c:pt>
                <c:pt idx="735">
                  <c:v>41439.318333333336</c:v>
                </c:pt>
                <c:pt idx="736">
                  <c:v>41442.333032407405</c:v>
                </c:pt>
                <c:pt idx="737">
                  <c:v>41443.344699074078</c:v>
                </c:pt>
                <c:pt idx="738">
                  <c:v>41444.420648148145</c:v>
                </c:pt>
                <c:pt idx="739">
                  <c:v>41445.34574074074</c:v>
                </c:pt>
                <c:pt idx="740">
                  <c:v>41446.34306712963</c:v>
                </c:pt>
                <c:pt idx="741">
                  <c:v>41449.355706018519</c:v>
                </c:pt>
                <c:pt idx="742">
                  <c:v>41450.330543981479</c:v>
                </c:pt>
                <c:pt idx="743">
                  <c:v>41451.337939814817</c:v>
                </c:pt>
                <c:pt idx="744">
                  <c:v>41452.346516203703</c:v>
                </c:pt>
                <c:pt idx="745">
                  <c:v>41453.345717592594</c:v>
                </c:pt>
                <c:pt idx="746">
                  <c:v>41456.349583333336</c:v>
                </c:pt>
                <c:pt idx="747">
                  <c:v>41457.357268518521</c:v>
                </c:pt>
                <c:pt idx="748">
                  <c:v>41458.497291666667</c:v>
                </c:pt>
                <c:pt idx="749">
                  <c:v>41459.336192129631</c:v>
                </c:pt>
                <c:pt idx="750">
                  <c:v>41460.356469907405</c:v>
                </c:pt>
                <c:pt idx="751">
                  <c:v>41463.363761574074</c:v>
                </c:pt>
                <c:pt idx="752">
                  <c:v>41464.402395833335</c:v>
                </c:pt>
                <c:pt idx="753">
                  <c:v>41465.428344907406</c:v>
                </c:pt>
                <c:pt idx="754">
                  <c:v>41466.435347222221</c:v>
                </c:pt>
                <c:pt idx="755">
                  <c:v>41467.446631944447</c:v>
                </c:pt>
                <c:pt idx="756">
                  <c:v>41470.466226851851</c:v>
                </c:pt>
                <c:pt idx="757">
                  <c:v>41471.429560185185</c:v>
                </c:pt>
                <c:pt idx="758">
                  <c:v>41472.36891203704</c:v>
                </c:pt>
                <c:pt idx="759">
                  <c:v>41473.342395833337</c:v>
                </c:pt>
                <c:pt idx="760">
                  <c:v>41474.347685185188</c:v>
                </c:pt>
                <c:pt idx="761">
                  <c:v>41477.351458333331</c:v>
                </c:pt>
                <c:pt idx="762">
                  <c:v>41478.390798611108</c:v>
                </c:pt>
                <c:pt idx="763">
                  <c:v>41479.336655092593</c:v>
                </c:pt>
                <c:pt idx="764">
                  <c:v>41480.360266203701</c:v>
                </c:pt>
                <c:pt idx="765">
                  <c:v>41481.32534722222</c:v>
                </c:pt>
                <c:pt idx="766">
                  <c:v>41484.417534722219</c:v>
                </c:pt>
                <c:pt idx="767">
                  <c:v>41485.348749999997</c:v>
                </c:pt>
                <c:pt idx="768">
                  <c:v>41486.358553240738</c:v>
                </c:pt>
                <c:pt idx="769">
                  <c:v>41487.336111111108</c:v>
                </c:pt>
                <c:pt idx="770">
                  <c:v>41488.334583333337</c:v>
                </c:pt>
                <c:pt idx="771">
                  <c:v>41491.342881944445</c:v>
                </c:pt>
                <c:pt idx="772">
                  <c:v>41492.348796296297</c:v>
                </c:pt>
                <c:pt idx="773">
                  <c:v>41493.340624999997</c:v>
                </c:pt>
                <c:pt idx="774">
                  <c:v>41494.353530092594</c:v>
                </c:pt>
                <c:pt idx="775">
                  <c:v>41495.347372685188</c:v>
                </c:pt>
                <c:pt idx="776">
                  <c:v>41498.590729166666</c:v>
                </c:pt>
                <c:pt idx="777">
                  <c:v>41499.351770833331</c:v>
                </c:pt>
                <c:pt idx="778">
                  <c:v>41507.322233796294</c:v>
                </c:pt>
                <c:pt idx="779">
                  <c:v>41508.340891203705</c:v>
                </c:pt>
                <c:pt idx="780">
                  <c:v>41509.326006944444</c:v>
                </c:pt>
                <c:pt idx="781">
                  <c:v>41512.358414351853</c:v>
                </c:pt>
                <c:pt idx="782">
                  <c:v>41513.341122685182</c:v>
                </c:pt>
                <c:pt idx="783">
                  <c:v>41515.352650462963</c:v>
                </c:pt>
                <c:pt idx="784">
                  <c:v>41516.427974537037</c:v>
                </c:pt>
                <c:pt idx="785">
                  <c:v>41520.396631944444</c:v>
                </c:pt>
                <c:pt idx="786">
                  <c:v>41520.411979166667</c:v>
                </c:pt>
                <c:pt idx="787">
                  <c:v>41521.406909722224</c:v>
                </c:pt>
                <c:pt idx="788">
                  <c:v>41522.30572916667</c:v>
                </c:pt>
                <c:pt idx="789">
                  <c:v>41523.375636574077</c:v>
                </c:pt>
                <c:pt idx="790">
                  <c:v>41526.348240740743</c:v>
                </c:pt>
                <c:pt idx="791">
                  <c:v>41527.319965277777</c:v>
                </c:pt>
                <c:pt idx="792">
                  <c:v>41528.314236111109</c:v>
                </c:pt>
                <c:pt idx="793">
                  <c:v>41529.33121527778</c:v>
                </c:pt>
                <c:pt idx="794">
                  <c:v>41530.316180555557</c:v>
                </c:pt>
                <c:pt idx="795">
                  <c:v>41533.344490740739</c:v>
                </c:pt>
                <c:pt idx="796">
                  <c:v>41534.348530092589</c:v>
                </c:pt>
                <c:pt idx="797">
                  <c:v>41535.350949074076</c:v>
                </c:pt>
                <c:pt idx="798">
                  <c:v>41536.377106481479</c:v>
                </c:pt>
                <c:pt idx="799">
                  <c:v>41540.41369212963</c:v>
                </c:pt>
                <c:pt idx="800">
                  <c:v>41541.357488425929</c:v>
                </c:pt>
                <c:pt idx="801">
                  <c:v>41542.364999999998</c:v>
                </c:pt>
                <c:pt idx="802">
                  <c:v>41543.414641203701</c:v>
                </c:pt>
                <c:pt idx="803">
                  <c:v>41544.332314814812</c:v>
                </c:pt>
                <c:pt idx="804">
                  <c:v>41547.395208333335</c:v>
                </c:pt>
                <c:pt idx="805">
                  <c:v>41548.341851851852</c:v>
                </c:pt>
                <c:pt idx="806">
                  <c:v>41549.343055555553</c:v>
                </c:pt>
                <c:pt idx="807">
                  <c:v>41550.343831018516</c:v>
                </c:pt>
                <c:pt idx="808">
                  <c:v>41551.352141203701</c:v>
                </c:pt>
                <c:pt idx="809">
                  <c:v>41554.558321759258</c:v>
                </c:pt>
                <c:pt idx="810">
                  <c:v>41555.445081018515</c:v>
                </c:pt>
                <c:pt idx="811">
                  <c:v>41556.353182870371</c:v>
                </c:pt>
                <c:pt idx="812">
                  <c:v>41557.366446759261</c:v>
                </c:pt>
                <c:pt idx="813">
                  <c:v>41558.409062500003</c:v>
                </c:pt>
                <c:pt idx="814">
                  <c:v>41561.365902777776</c:v>
                </c:pt>
                <c:pt idx="815">
                  <c:v>41562.367418981485</c:v>
                </c:pt>
                <c:pt idx="816">
                  <c:v>41563.430590277778</c:v>
                </c:pt>
                <c:pt idx="817">
                  <c:v>41564.411817129629</c:v>
                </c:pt>
                <c:pt idx="818">
                  <c:v>41565.332650462966</c:v>
                </c:pt>
                <c:pt idx="819">
                  <c:v>41568.43068287037</c:v>
                </c:pt>
                <c:pt idx="820">
                  <c:v>41569.357627314814</c:v>
                </c:pt>
                <c:pt idx="821">
                  <c:v>41570.455312500002</c:v>
                </c:pt>
                <c:pt idx="822">
                  <c:v>41571.331238425926</c:v>
                </c:pt>
                <c:pt idx="823">
                  <c:v>41572.438483796293</c:v>
                </c:pt>
                <c:pt idx="824">
                  <c:v>41575.372048611112</c:v>
                </c:pt>
                <c:pt idx="825">
                  <c:v>41576.349282407406</c:v>
                </c:pt>
                <c:pt idx="826">
                  <c:v>41577.569340277776</c:v>
                </c:pt>
                <c:pt idx="827">
                  <c:v>41579.358495370368</c:v>
                </c:pt>
                <c:pt idx="828">
                  <c:v>41579.377870370372</c:v>
                </c:pt>
                <c:pt idx="829">
                  <c:v>41582.414861111109</c:v>
                </c:pt>
                <c:pt idx="830">
                  <c:v>41583.346770833334</c:v>
                </c:pt>
                <c:pt idx="831">
                  <c:v>41584.388773148145</c:v>
                </c:pt>
                <c:pt idx="832">
                  <c:v>41585.331793981481</c:v>
                </c:pt>
                <c:pt idx="833">
                  <c:v>41586.438946759263</c:v>
                </c:pt>
                <c:pt idx="834">
                  <c:v>41589.383819444447</c:v>
                </c:pt>
                <c:pt idx="835">
                  <c:v>41590.343240740738</c:v>
                </c:pt>
                <c:pt idx="836">
                  <c:v>41596.453067129631</c:v>
                </c:pt>
                <c:pt idx="837">
                  <c:v>41597.416388888887</c:v>
                </c:pt>
                <c:pt idx="838">
                  <c:v>41598.395925925928</c:v>
                </c:pt>
                <c:pt idx="839">
                  <c:v>41599.378171296295</c:v>
                </c:pt>
                <c:pt idx="840">
                  <c:v>41600.373159722221</c:v>
                </c:pt>
                <c:pt idx="841">
                  <c:v>41604.430833333332</c:v>
                </c:pt>
                <c:pt idx="842">
                  <c:v>41605.360324074078</c:v>
                </c:pt>
                <c:pt idx="843">
                  <c:v>41610.442384259259</c:v>
                </c:pt>
                <c:pt idx="844">
                  <c:v>41611.365729166668</c:v>
                </c:pt>
                <c:pt idx="845">
                  <c:v>41612.442569444444</c:v>
                </c:pt>
                <c:pt idx="846">
                  <c:v>41613.459768518522</c:v>
                </c:pt>
                <c:pt idx="847">
                  <c:v>41614.492800925924</c:v>
                </c:pt>
                <c:pt idx="848">
                  <c:v>41617.426527777781</c:v>
                </c:pt>
                <c:pt idx="849">
                  <c:v>41618.524409722224</c:v>
                </c:pt>
                <c:pt idx="850">
                  <c:v>41619.347800925927</c:v>
                </c:pt>
                <c:pt idx="851">
                  <c:v>41620.385428240741</c:v>
                </c:pt>
                <c:pt idx="852">
                  <c:v>41621.345960648148</c:v>
                </c:pt>
                <c:pt idx="853">
                  <c:v>41624.389166666668</c:v>
                </c:pt>
                <c:pt idx="854">
                  <c:v>41625.382453703707</c:v>
                </c:pt>
                <c:pt idx="855">
                  <c:v>41626.43849537037</c:v>
                </c:pt>
                <c:pt idx="856">
                  <c:v>41627.414548611108</c:v>
                </c:pt>
                <c:pt idx="857">
                  <c:v>41628.380567129629</c:v>
                </c:pt>
                <c:pt idx="858">
                  <c:v>41632</c:v>
                </c:pt>
                <c:pt idx="859">
                  <c:v>41635.361261574071</c:v>
                </c:pt>
                <c:pt idx="860">
                  <c:v>41638.363749999997</c:v>
                </c:pt>
                <c:pt idx="861">
                  <c:v>41639</c:v>
                </c:pt>
                <c:pt idx="862">
                  <c:v>41641.634594907409</c:v>
                </c:pt>
                <c:pt idx="863">
                  <c:v>41642.636736111112</c:v>
                </c:pt>
                <c:pt idx="864">
                  <c:v>41645.6405787037</c:v>
                </c:pt>
                <c:pt idx="865">
                  <c:v>41646.370925925927</c:v>
                </c:pt>
                <c:pt idx="866">
                  <c:v>41647.324247685188</c:v>
                </c:pt>
                <c:pt idx="867">
                  <c:v>41648.382361111115</c:v>
                </c:pt>
                <c:pt idx="868">
                  <c:v>41649.604409722226</c:v>
                </c:pt>
                <c:pt idx="869">
                  <c:v>41652.39439814815</c:v>
                </c:pt>
                <c:pt idx="870">
                  <c:v>41653.433495370373</c:v>
                </c:pt>
                <c:pt idx="871">
                  <c:v>41654.364074074074</c:v>
                </c:pt>
                <c:pt idx="872">
                  <c:v>41655.355636574073</c:v>
                </c:pt>
                <c:pt idx="873">
                  <c:v>41656.402048611111</c:v>
                </c:pt>
                <c:pt idx="874">
                  <c:v>41660.338379629633</c:v>
                </c:pt>
                <c:pt idx="875">
                  <c:v>41660.34065972222</c:v>
                </c:pt>
                <c:pt idx="876">
                  <c:v>41661.367800925924</c:v>
                </c:pt>
                <c:pt idx="877">
                  <c:v>41662.33489583333</c:v>
                </c:pt>
                <c:pt idx="878">
                  <c:v>41663.457708333335</c:v>
                </c:pt>
                <c:pt idx="879">
                  <c:v>41667.402488425927</c:v>
                </c:pt>
                <c:pt idx="880">
                  <c:v>41669.488425925927</c:v>
                </c:pt>
                <c:pt idx="881">
                  <c:v>41669.493333333332</c:v>
                </c:pt>
                <c:pt idx="882">
                  <c:v>41670.424004629633</c:v>
                </c:pt>
                <c:pt idx="883">
                  <c:v>41673.355057870373</c:v>
                </c:pt>
                <c:pt idx="884">
                  <c:v>41674.399699074071</c:v>
                </c:pt>
                <c:pt idx="885">
                  <c:v>41675.350289351853</c:v>
                </c:pt>
                <c:pt idx="886">
                  <c:v>41676.362905092596</c:v>
                </c:pt>
                <c:pt idx="887">
                  <c:v>41677.358541666668</c:v>
                </c:pt>
                <c:pt idx="888">
                  <c:v>41680.45988425926</c:v>
                </c:pt>
                <c:pt idx="889">
                  <c:v>41681.447187500002</c:v>
                </c:pt>
                <c:pt idx="890">
                  <c:v>41682.464861111112</c:v>
                </c:pt>
                <c:pt idx="891">
                  <c:v>41683.468414351853</c:v>
                </c:pt>
                <c:pt idx="892">
                  <c:v>41684.472222222219</c:v>
                </c:pt>
                <c:pt idx="893">
                  <c:v>41687.393217592595</c:v>
                </c:pt>
                <c:pt idx="894">
                  <c:v>41688.407002314816</c:v>
                </c:pt>
                <c:pt idx="895">
                  <c:v>41690.351875</c:v>
                </c:pt>
                <c:pt idx="896">
                  <c:v>41691.517638888887</c:v>
                </c:pt>
                <c:pt idx="897">
                  <c:v>41694.355902777781</c:v>
                </c:pt>
                <c:pt idx="898">
                  <c:v>41695.420520833337</c:v>
                </c:pt>
                <c:pt idx="899">
                  <c:v>41696.382094907407</c:v>
                </c:pt>
                <c:pt idx="900">
                  <c:v>41697.316701388889</c:v>
                </c:pt>
                <c:pt idx="901">
                  <c:v>41698.371134259258</c:v>
                </c:pt>
                <c:pt idx="902">
                  <c:v>41701.475856481484</c:v>
                </c:pt>
                <c:pt idx="903">
                  <c:v>41702.368078703701</c:v>
                </c:pt>
                <c:pt idx="904">
                  <c:v>41702.368148148147</c:v>
                </c:pt>
                <c:pt idx="905">
                  <c:v>41703.47315972222</c:v>
                </c:pt>
                <c:pt idx="906">
                  <c:v>41704.333912037036</c:v>
                </c:pt>
                <c:pt idx="907">
                  <c:v>41705.333923611113</c:v>
                </c:pt>
                <c:pt idx="908">
                  <c:v>41708.382881944446</c:v>
                </c:pt>
                <c:pt idx="909">
                  <c:v>41709.362581018519</c:v>
                </c:pt>
                <c:pt idx="910">
                  <c:v>41710.339004629626</c:v>
                </c:pt>
                <c:pt idx="911">
                  <c:v>41711.384305555555</c:v>
                </c:pt>
                <c:pt idx="912">
                  <c:v>41712.387060185189</c:v>
                </c:pt>
                <c:pt idx="913">
                  <c:v>41715.330358796295</c:v>
                </c:pt>
                <c:pt idx="914">
                  <c:v>41716.317326388889</c:v>
                </c:pt>
                <c:pt idx="915">
                  <c:v>41717.466863425929</c:v>
                </c:pt>
                <c:pt idx="916">
                  <c:v>41718.301863425928</c:v>
                </c:pt>
                <c:pt idx="917">
                  <c:v>41719.367071759261</c:v>
                </c:pt>
                <c:pt idx="918">
                  <c:v>41722.349733796298</c:v>
                </c:pt>
                <c:pt idx="919">
                  <c:v>41723.385868055557</c:v>
                </c:pt>
                <c:pt idx="920">
                  <c:v>41724.320023148146</c:v>
                </c:pt>
                <c:pt idx="921">
                  <c:v>41725.621655092589</c:v>
                </c:pt>
                <c:pt idx="922">
                  <c:v>41726.400613425925</c:v>
                </c:pt>
                <c:pt idx="923">
                  <c:v>41729.356886574074</c:v>
                </c:pt>
                <c:pt idx="924">
                  <c:v>41730.320092592592</c:v>
                </c:pt>
                <c:pt idx="925">
                  <c:v>41731.356481481482</c:v>
                </c:pt>
                <c:pt idx="926">
                  <c:v>41733.595821759256</c:v>
                </c:pt>
                <c:pt idx="927">
                  <c:v>41736.419699074075</c:v>
                </c:pt>
                <c:pt idx="928">
                  <c:v>41737.406655092593</c:v>
                </c:pt>
                <c:pt idx="929">
                  <c:v>41738.383425925924</c:v>
                </c:pt>
                <c:pt idx="930">
                  <c:v>41739.381712962961</c:v>
                </c:pt>
                <c:pt idx="931">
                  <c:v>41740.364629629628</c:v>
                </c:pt>
                <c:pt idx="932">
                  <c:v>41743.333298611113</c:v>
                </c:pt>
                <c:pt idx="933">
                  <c:v>41744.314965277779</c:v>
                </c:pt>
                <c:pt idx="934">
                  <c:v>41745.37327546296</c:v>
                </c:pt>
                <c:pt idx="935">
                  <c:v>41746.341504629629</c:v>
                </c:pt>
                <c:pt idx="936">
                  <c:v>41747.419351851851</c:v>
                </c:pt>
                <c:pt idx="937">
                  <c:v>41750.378900462965</c:v>
                </c:pt>
                <c:pt idx="938">
                  <c:v>41751.364837962959</c:v>
                </c:pt>
                <c:pt idx="939">
                  <c:v>41752.353865740741</c:v>
                </c:pt>
                <c:pt idx="940">
                  <c:v>41753.424837962964</c:v>
                </c:pt>
                <c:pt idx="941">
                  <c:v>41757.384050925924</c:v>
                </c:pt>
                <c:pt idx="942">
                  <c:v>41758.35527777778</c:v>
                </c:pt>
                <c:pt idx="943">
                  <c:v>41759.435069444444</c:v>
                </c:pt>
                <c:pt idx="944">
                  <c:v>41760.418981481482</c:v>
                </c:pt>
                <c:pt idx="945">
                  <c:v>41761.377858796295</c:v>
                </c:pt>
                <c:pt idx="946">
                  <c:v>41764.386122685188</c:v>
                </c:pt>
                <c:pt idx="947">
                  <c:v>41765.396539351852</c:v>
                </c:pt>
                <c:pt idx="948">
                  <c:v>41766.424733796295</c:v>
                </c:pt>
                <c:pt idx="949">
                  <c:v>41767.414814814816</c:v>
                </c:pt>
                <c:pt idx="950">
                  <c:v>41768.422685185185</c:v>
                </c:pt>
                <c:pt idx="951">
                  <c:v>41771.3437037037</c:v>
                </c:pt>
                <c:pt idx="952">
                  <c:v>41772.337766203702</c:v>
                </c:pt>
                <c:pt idx="953">
                  <c:v>41773.36037037037</c:v>
                </c:pt>
                <c:pt idx="954">
                  <c:v>41774.37667824074</c:v>
                </c:pt>
                <c:pt idx="955">
                  <c:v>41775.365439814814</c:v>
                </c:pt>
                <c:pt idx="956">
                  <c:v>41778.354409722226</c:v>
                </c:pt>
                <c:pt idx="957">
                  <c:v>41779.371898148151</c:v>
                </c:pt>
                <c:pt idx="958">
                  <c:v>41780.47084490741</c:v>
                </c:pt>
                <c:pt idx="959">
                  <c:v>41781.419212962966</c:v>
                </c:pt>
                <c:pt idx="960">
                  <c:v>41782.345335648148</c:v>
                </c:pt>
                <c:pt idx="961">
                  <c:v>41786.408645833333</c:v>
                </c:pt>
                <c:pt idx="962">
                  <c:v>41787.405416666668</c:v>
                </c:pt>
                <c:pt idx="963">
                  <c:v>41788.411550925928</c:v>
                </c:pt>
                <c:pt idx="964">
                  <c:v>41789.308136574073</c:v>
                </c:pt>
                <c:pt idx="965">
                  <c:v>41792.610706018517</c:v>
                </c:pt>
                <c:pt idx="966">
                  <c:v>41793.323437500003</c:v>
                </c:pt>
                <c:pt idx="967">
                  <c:v>41794.454363425924</c:v>
                </c:pt>
                <c:pt idx="968">
                  <c:v>41795.466886574075</c:v>
                </c:pt>
                <c:pt idx="969">
                  <c:v>41796.381782407407</c:v>
                </c:pt>
                <c:pt idx="970">
                  <c:v>41800.417199074072</c:v>
                </c:pt>
                <c:pt idx="971">
                  <c:v>41801.333587962959</c:v>
                </c:pt>
                <c:pt idx="972">
                  <c:v>41802.333113425928</c:v>
                </c:pt>
                <c:pt idx="973">
                  <c:v>41803.568182870367</c:v>
                </c:pt>
                <c:pt idx="974">
                  <c:v>41806.401828703703</c:v>
                </c:pt>
                <c:pt idx="975">
                  <c:v>41807.363449074073</c:v>
                </c:pt>
                <c:pt idx="976">
                  <c:v>41808.397546296299</c:v>
                </c:pt>
                <c:pt idx="977">
                  <c:v>41809.333148148151</c:v>
                </c:pt>
                <c:pt idx="978">
                  <c:v>41810.492164351854</c:v>
                </c:pt>
                <c:pt idx="979">
                  <c:v>41813.455474537041</c:v>
                </c:pt>
                <c:pt idx="980">
                  <c:v>41814.444594907407</c:v>
                </c:pt>
                <c:pt idx="981">
                  <c:v>41816.333148148151</c:v>
                </c:pt>
                <c:pt idx="982">
                  <c:v>41817.334479166668</c:v>
                </c:pt>
                <c:pt idx="983">
                  <c:v>41821.425810185188</c:v>
                </c:pt>
                <c:pt idx="984">
                  <c:v>41822.477847222224</c:v>
                </c:pt>
                <c:pt idx="985">
                  <c:v>41823.357118055559</c:v>
                </c:pt>
                <c:pt idx="986">
                  <c:v>41828.438668981478</c:v>
                </c:pt>
                <c:pt idx="987">
                  <c:v>41829.569803240738</c:v>
                </c:pt>
                <c:pt idx="988">
                  <c:v>41830.412881944445</c:v>
                </c:pt>
                <c:pt idx="989">
                  <c:v>41835.64271990741</c:v>
                </c:pt>
                <c:pt idx="990">
                  <c:v>41836.354907407411</c:v>
                </c:pt>
                <c:pt idx="991">
                  <c:v>41841.50409722222</c:v>
                </c:pt>
                <c:pt idx="992">
                  <c:v>41842.639131944445</c:v>
                </c:pt>
                <c:pt idx="993">
                  <c:v>41843.446238425924</c:v>
                </c:pt>
                <c:pt idx="994">
                  <c:v>41844.446250000001</c:v>
                </c:pt>
                <c:pt idx="995">
                  <c:v>41845.400740740741</c:v>
                </c:pt>
                <c:pt idx="996">
                  <c:v>41848.385393518518</c:v>
                </c:pt>
                <c:pt idx="997">
                  <c:v>41849.523888888885</c:v>
                </c:pt>
                <c:pt idx="998">
                  <c:v>41850.409328703703</c:v>
                </c:pt>
                <c:pt idx="999">
                  <c:v>41851.574432870373</c:v>
                </c:pt>
                <c:pt idx="1000">
                  <c:v>41852.448622685188</c:v>
                </c:pt>
                <c:pt idx="1001">
                  <c:v>41855.403229166666</c:v>
                </c:pt>
                <c:pt idx="1002">
                  <c:v>41856.34302083333</c:v>
                </c:pt>
                <c:pt idx="1003">
                  <c:v>41857.377557870372</c:v>
                </c:pt>
                <c:pt idx="1004">
                  <c:v>41858.330821759257</c:v>
                </c:pt>
                <c:pt idx="1005">
                  <c:v>41859.423773148148</c:v>
                </c:pt>
                <c:pt idx="1006">
                  <c:v>41862.338263888887</c:v>
                </c:pt>
                <c:pt idx="1007">
                  <c:v>41864.443287037036</c:v>
                </c:pt>
                <c:pt idx="1008">
                  <c:v>41865.340868055559</c:v>
                </c:pt>
                <c:pt idx="1009">
                  <c:v>41866.65047453704</c:v>
                </c:pt>
                <c:pt idx="1010">
                  <c:v>41869.632615740738</c:v>
                </c:pt>
                <c:pt idx="1011">
                  <c:v>41870.355555555558</c:v>
                </c:pt>
                <c:pt idx="1012">
                  <c:v>41871.374814814815</c:v>
                </c:pt>
                <c:pt idx="1013">
                  <c:v>41872.51525462963</c:v>
                </c:pt>
                <c:pt idx="1014">
                  <c:v>41873.407916666663</c:v>
                </c:pt>
                <c:pt idx="1015">
                  <c:v>41876.416851851849</c:v>
                </c:pt>
                <c:pt idx="1016">
                  <c:v>41877.419027777774</c:v>
                </c:pt>
                <c:pt idx="1017">
                  <c:v>41878.355162037034</c:v>
                </c:pt>
                <c:pt idx="1018">
                  <c:v>41879.619525462964</c:v>
                </c:pt>
                <c:pt idx="1019">
                  <c:v>41880.494432870371</c:v>
                </c:pt>
                <c:pt idx="1020">
                  <c:v>41884.585173611114</c:v>
                </c:pt>
                <c:pt idx="1021">
                  <c:v>41885.415613425925</c:v>
                </c:pt>
                <c:pt idx="1022">
                  <c:v>41886.335231481484</c:v>
                </c:pt>
                <c:pt idx="1023">
                  <c:v>41887.553310185183</c:v>
                </c:pt>
                <c:pt idx="1024">
                  <c:v>41890.560115740744</c:v>
                </c:pt>
                <c:pt idx="1025">
                  <c:v>41891.455474537041</c:v>
                </c:pt>
                <c:pt idx="1026">
                  <c:v>41892.583321759259</c:v>
                </c:pt>
                <c:pt idx="1027">
                  <c:v>41893.358159722222</c:v>
                </c:pt>
                <c:pt idx="1028">
                  <c:v>41894.520300925928</c:v>
                </c:pt>
                <c:pt idx="1029">
                  <c:v>41897.480046296296</c:v>
                </c:pt>
                <c:pt idx="1030">
                  <c:v>41898.387025462966</c:v>
                </c:pt>
                <c:pt idx="1031">
                  <c:v>41899.570972222224</c:v>
                </c:pt>
                <c:pt idx="1032">
                  <c:v>41904.527245370373</c:v>
                </c:pt>
                <c:pt idx="1033">
                  <c:v>41905.512430555558</c:v>
                </c:pt>
                <c:pt idx="1034">
                  <c:v>41906.51630787037</c:v>
                </c:pt>
                <c:pt idx="1035">
                  <c:v>41907.32099537037</c:v>
                </c:pt>
                <c:pt idx="1036">
                  <c:v>41908.353171296294</c:v>
                </c:pt>
                <c:pt idx="1037">
                  <c:v>41911.381377314814</c:v>
                </c:pt>
                <c:pt idx="1038">
                  <c:v>41912.326458333337</c:v>
                </c:pt>
                <c:pt idx="1039">
                  <c:v>41913.402361111112</c:v>
                </c:pt>
                <c:pt idx="1040">
                  <c:v>41914.340439814812</c:v>
                </c:pt>
                <c:pt idx="1041">
                  <c:v>41915.373599537037</c:v>
                </c:pt>
                <c:pt idx="1042">
                  <c:v>41918.346180555556</c:v>
                </c:pt>
                <c:pt idx="1043">
                  <c:v>41919.456134259257</c:v>
                </c:pt>
                <c:pt idx="1044">
                  <c:v>41920.408043981479</c:v>
                </c:pt>
                <c:pt idx="1045">
                  <c:v>41921.370081018518</c:v>
                </c:pt>
                <c:pt idx="1046">
                  <c:v>41922.400092592594</c:v>
                </c:pt>
                <c:pt idx="1047">
                  <c:v>41925.393611111111</c:v>
                </c:pt>
                <c:pt idx="1048">
                  <c:v>41926.391782407409</c:v>
                </c:pt>
                <c:pt idx="1049">
                  <c:v>41927.334317129629</c:v>
                </c:pt>
                <c:pt idx="1050">
                  <c:v>41928.346331018518</c:v>
                </c:pt>
                <c:pt idx="1051">
                  <c:v>41933.551388888889</c:v>
                </c:pt>
                <c:pt idx="1052">
                  <c:v>41934.551759259259</c:v>
                </c:pt>
                <c:pt idx="1053">
                  <c:v>41935.423067129632</c:v>
                </c:pt>
                <c:pt idx="1054">
                  <c:v>41936.347395833334</c:v>
                </c:pt>
                <c:pt idx="1055">
                  <c:v>41939.409178240741</c:v>
                </c:pt>
                <c:pt idx="1056">
                  <c:v>41940.409178240741</c:v>
                </c:pt>
              </c:numCache>
            </c:numRef>
          </c:cat>
          <c:val>
            <c:numRef>
              <c:f>SPL!$H$1400:$H$2456</c:f>
              <c:numCache>
                <c:formatCode>"$"#,##0.000</c:formatCode>
                <c:ptCount val="1057"/>
                <c:pt idx="0">
                  <c:v>0.5</c:v>
                </c:pt>
                <c:pt idx="1">
                  <c:v>0.5</c:v>
                </c:pt>
                <c:pt idx="2">
                  <c:v>0.5</c:v>
                </c:pt>
                <c:pt idx="3">
                  <c:v>0.5</c:v>
                </c:pt>
                <c:pt idx="4">
                  <c:v>0.5</c:v>
                </c:pt>
                <c:pt idx="5">
                  <c:v>0.5</c:v>
                </c:pt>
                <c:pt idx="6">
                  <c:v>0.51</c:v>
                </c:pt>
                <c:pt idx="7">
                  <c:v>0.5</c:v>
                </c:pt>
                <c:pt idx="8">
                  <c:v>0.5</c:v>
                </c:pt>
                <c:pt idx="9">
                  <c:v>0.49</c:v>
                </c:pt>
                <c:pt idx="10">
                  <c:v>0.51</c:v>
                </c:pt>
                <c:pt idx="11">
                  <c:v>0.55000000000000004</c:v>
                </c:pt>
                <c:pt idx="12">
                  <c:v>0.54</c:v>
                </c:pt>
                <c:pt idx="13">
                  <c:v>0.54</c:v>
                </c:pt>
                <c:pt idx="14">
                  <c:v>0.54</c:v>
                </c:pt>
                <c:pt idx="15">
                  <c:v>0.53</c:v>
                </c:pt>
                <c:pt idx="16">
                  <c:v>0.52</c:v>
                </c:pt>
                <c:pt idx="17">
                  <c:v>0.53</c:v>
                </c:pt>
                <c:pt idx="18">
                  <c:v>0.53</c:v>
                </c:pt>
                <c:pt idx="19">
                  <c:v>0.52</c:v>
                </c:pt>
                <c:pt idx="20">
                  <c:v>0.53</c:v>
                </c:pt>
                <c:pt idx="21">
                  <c:v>0.52</c:v>
                </c:pt>
                <c:pt idx="22">
                  <c:v>0.52</c:v>
                </c:pt>
                <c:pt idx="23">
                  <c:v>0.52</c:v>
                </c:pt>
                <c:pt idx="24">
                  <c:v>0.53</c:v>
                </c:pt>
                <c:pt idx="25">
                  <c:v>0.53</c:v>
                </c:pt>
                <c:pt idx="26">
                  <c:v>0.53</c:v>
                </c:pt>
                <c:pt idx="27">
                  <c:v>0.52</c:v>
                </c:pt>
                <c:pt idx="28">
                  <c:v>0.52</c:v>
                </c:pt>
                <c:pt idx="29">
                  <c:v>0.51</c:v>
                </c:pt>
                <c:pt idx="30">
                  <c:v>0.52</c:v>
                </c:pt>
                <c:pt idx="31">
                  <c:v>0.51</c:v>
                </c:pt>
                <c:pt idx="32">
                  <c:v>0.52</c:v>
                </c:pt>
                <c:pt idx="33">
                  <c:v>0.51</c:v>
                </c:pt>
                <c:pt idx="34">
                  <c:v>0.5</c:v>
                </c:pt>
                <c:pt idx="35">
                  <c:v>0.51</c:v>
                </c:pt>
                <c:pt idx="36">
                  <c:v>0.51</c:v>
                </c:pt>
                <c:pt idx="37">
                  <c:v>0.5</c:v>
                </c:pt>
                <c:pt idx="38">
                  <c:v>0.5</c:v>
                </c:pt>
                <c:pt idx="39">
                  <c:v>0.49</c:v>
                </c:pt>
                <c:pt idx="40">
                  <c:v>0.5</c:v>
                </c:pt>
                <c:pt idx="41">
                  <c:v>0.49</c:v>
                </c:pt>
                <c:pt idx="42">
                  <c:v>0.48</c:v>
                </c:pt>
                <c:pt idx="43">
                  <c:v>0.49</c:v>
                </c:pt>
                <c:pt idx="44">
                  <c:v>0.5</c:v>
                </c:pt>
                <c:pt idx="45">
                  <c:v>0.49</c:v>
                </c:pt>
                <c:pt idx="46">
                  <c:v>0.52</c:v>
                </c:pt>
                <c:pt idx="47">
                  <c:v>0.56000000000000005</c:v>
                </c:pt>
                <c:pt idx="48">
                  <c:v>0.56000000000000005</c:v>
                </c:pt>
                <c:pt idx="49">
                  <c:v>0.56999999999999995</c:v>
                </c:pt>
                <c:pt idx="50">
                  <c:v>0.56000000000000005</c:v>
                </c:pt>
                <c:pt idx="51">
                  <c:v>0.56000000000000005</c:v>
                </c:pt>
                <c:pt idx="52">
                  <c:v>0.55000000000000004</c:v>
                </c:pt>
                <c:pt idx="53">
                  <c:v>0.54</c:v>
                </c:pt>
                <c:pt idx="54">
                  <c:v>0.54</c:v>
                </c:pt>
                <c:pt idx="55">
                  <c:v>0.54</c:v>
                </c:pt>
                <c:pt idx="56">
                  <c:v>0.55000000000000004</c:v>
                </c:pt>
                <c:pt idx="57">
                  <c:v>0.56000000000000005</c:v>
                </c:pt>
                <c:pt idx="58">
                  <c:v>0.56000000000000005</c:v>
                </c:pt>
                <c:pt idx="59">
                  <c:v>0.53</c:v>
                </c:pt>
                <c:pt idx="60">
                  <c:v>0.55000000000000004</c:v>
                </c:pt>
                <c:pt idx="61">
                  <c:v>0.56000000000000005</c:v>
                </c:pt>
                <c:pt idx="62">
                  <c:v>0.55000000000000004</c:v>
                </c:pt>
                <c:pt idx="63">
                  <c:v>0.56000000000000005</c:v>
                </c:pt>
                <c:pt idx="64">
                  <c:v>0.54</c:v>
                </c:pt>
                <c:pt idx="65">
                  <c:v>0.56000000000000005</c:v>
                </c:pt>
                <c:pt idx="66">
                  <c:v>0.55000000000000004</c:v>
                </c:pt>
                <c:pt idx="67">
                  <c:v>0.56000000000000005</c:v>
                </c:pt>
                <c:pt idx="68">
                  <c:v>0.55000000000000004</c:v>
                </c:pt>
                <c:pt idx="69">
                  <c:v>0.55000000000000004</c:v>
                </c:pt>
                <c:pt idx="70">
                  <c:v>0.55000000000000004</c:v>
                </c:pt>
                <c:pt idx="71">
                  <c:v>0.56000000000000005</c:v>
                </c:pt>
                <c:pt idx="72">
                  <c:v>0.56000000000000005</c:v>
                </c:pt>
                <c:pt idx="73">
                  <c:v>0.63</c:v>
                </c:pt>
                <c:pt idx="74">
                  <c:v>0.62</c:v>
                </c:pt>
                <c:pt idx="75">
                  <c:v>0.67</c:v>
                </c:pt>
                <c:pt idx="76">
                  <c:v>0.64</c:v>
                </c:pt>
                <c:pt idx="77">
                  <c:v>0.66</c:v>
                </c:pt>
                <c:pt idx="78">
                  <c:v>0.67</c:v>
                </c:pt>
                <c:pt idx="79">
                  <c:v>0.69</c:v>
                </c:pt>
                <c:pt idx="80">
                  <c:v>0.7</c:v>
                </c:pt>
                <c:pt idx="81">
                  <c:v>0.7</c:v>
                </c:pt>
                <c:pt idx="82">
                  <c:v>0.69</c:v>
                </c:pt>
                <c:pt idx="83">
                  <c:v>0.69</c:v>
                </c:pt>
                <c:pt idx="84">
                  <c:v>0.7</c:v>
                </c:pt>
                <c:pt idx="85">
                  <c:v>0.69</c:v>
                </c:pt>
                <c:pt idx="86">
                  <c:v>0.69</c:v>
                </c:pt>
                <c:pt idx="87">
                  <c:v>0.69</c:v>
                </c:pt>
                <c:pt idx="88">
                  <c:v>0.7</c:v>
                </c:pt>
                <c:pt idx="89">
                  <c:v>0.75</c:v>
                </c:pt>
                <c:pt idx="90">
                  <c:v>0.74</c:v>
                </c:pt>
                <c:pt idx="91">
                  <c:v>0.7</c:v>
                </c:pt>
                <c:pt idx="92">
                  <c:v>0.74</c:v>
                </c:pt>
                <c:pt idx="93">
                  <c:v>0.72</c:v>
                </c:pt>
                <c:pt idx="94">
                  <c:v>0.79</c:v>
                </c:pt>
                <c:pt idx="95">
                  <c:v>0.78</c:v>
                </c:pt>
                <c:pt idx="96">
                  <c:v>0.75</c:v>
                </c:pt>
                <c:pt idx="97">
                  <c:v>0.77</c:v>
                </c:pt>
                <c:pt idx="98">
                  <c:v>0.77</c:v>
                </c:pt>
                <c:pt idx="99">
                  <c:v>0.76</c:v>
                </c:pt>
                <c:pt idx="100">
                  <c:v>0.78</c:v>
                </c:pt>
                <c:pt idx="101">
                  <c:v>0.8</c:v>
                </c:pt>
                <c:pt idx="102">
                  <c:v>0.77</c:v>
                </c:pt>
                <c:pt idx="103">
                  <c:v>0.76</c:v>
                </c:pt>
                <c:pt idx="104">
                  <c:v>0.77</c:v>
                </c:pt>
                <c:pt idx="105">
                  <c:v>0.78</c:v>
                </c:pt>
                <c:pt idx="106">
                  <c:v>0.76</c:v>
                </c:pt>
                <c:pt idx="107">
                  <c:v>0.76</c:v>
                </c:pt>
                <c:pt idx="108">
                  <c:v>0.77</c:v>
                </c:pt>
                <c:pt idx="109">
                  <c:v>0.76</c:v>
                </c:pt>
                <c:pt idx="110">
                  <c:v>0.82</c:v>
                </c:pt>
                <c:pt idx="111">
                  <c:v>0.82</c:v>
                </c:pt>
                <c:pt idx="112">
                  <c:v>0.83</c:v>
                </c:pt>
                <c:pt idx="113">
                  <c:v>0.84</c:v>
                </c:pt>
                <c:pt idx="114">
                  <c:v>0.85</c:v>
                </c:pt>
                <c:pt idx="115">
                  <c:v>0.88</c:v>
                </c:pt>
                <c:pt idx="116">
                  <c:v>0.88</c:v>
                </c:pt>
                <c:pt idx="117">
                  <c:v>0.88</c:v>
                </c:pt>
                <c:pt idx="118">
                  <c:v>0.86</c:v>
                </c:pt>
                <c:pt idx="119">
                  <c:v>0.85</c:v>
                </c:pt>
                <c:pt idx="120">
                  <c:v>0.85</c:v>
                </c:pt>
                <c:pt idx="121">
                  <c:v>0.83</c:v>
                </c:pt>
                <c:pt idx="122">
                  <c:v>0.81</c:v>
                </c:pt>
                <c:pt idx="123">
                  <c:v>0.83</c:v>
                </c:pt>
                <c:pt idx="124">
                  <c:v>0.83</c:v>
                </c:pt>
                <c:pt idx="125">
                  <c:v>0.82</c:v>
                </c:pt>
                <c:pt idx="126">
                  <c:v>0.82</c:v>
                </c:pt>
                <c:pt idx="127">
                  <c:v>0.81</c:v>
                </c:pt>
                <c:pt idx="128">
                  <c:v>0.84</c:v>
                </c:pt>
                <c:pt idx="129">
                  <c:v>0.84</c:v>
                </c:pt>
                <c:pt idx="130">
                  <c:v>0.84</c:v>
                </c:pt>
                <c:pt idx="131">
                  <c:v>0.83</c:v>
                </c:pt>
                <c:pt idx="132">
                  <c:v>0.83</c:v>
                </c:pt>
                <c:pt idx="133">
                  <c:v>0.85</c:v>
                </c:pt>
                <c:pt idx="134">
                  <c:v>0.84</c:v>
                </c:pt>
                <c:pt idx="135">
                  <c:v>0.85</c:v>
                </c:pt>
                <c:pt idx="136">
                  <c:v>0.87</c:v>
                </c:pt>
                <c:pt idx="137">
                  <c:v>0.85</c:v>
                </c:pt>
                <c:pt idx="138">
                  <c:v>0.85</c:v>
                </c:pt>
                <c:pt idx="139">
                  <c:v>0.88</c:v>
                </c:pt>
                <c:pt idx="140">
                  <c:v>0.87</c:v>
                </c:pt>
                <c:pt idx="141">
                  <c:v>0.88</c:v>
                </c:pt>
                <c:pt idx="142">
                  <c:v>0.89</c:v>
                </c:pt>
                <c:pt idx="143">
                  <c:v>0.94</c:v>
                </c:pt>
                <c:pt idx="144">
                  <c:v>0.97</c:v>
                </c:pt>
                <c:pt idx="145">
                  <c:v>0.98</c:v>
                </c:pt>
                <c:pt idx="146">
                  <c:v>0.98</c:v>
                </c:pt>
                <c:pt idx="147">
                  <c:v>0.98</c:v>
                </c:pt>
                <c:pt idx="148">
                  <c:v>1</c:v>
                </c:pt>
                <c:pt idx="149">
                  <c:v>1</c:v>
                </c:pt>
                <c:pt idx="150">
                  <c:v>1.05</c:v>
                </c:pt>
                <c:pt idx="151">
                  <c:v>1.0900000000000001</c:v>
                </c:pt>
                <c:pt idx="152">
                  <c:v>1.1200000000000001</c:v>
                </c:pt>
                <c:pt idx="153">
                  <c:v>1.18</c:v>
                </c:pt>
                <c:pt idx="154">
                  <c:v>1.1000000000000001</c:v>
                </c:pt>
                <c:pt idx="155">
                  <c:v>1.1000000000000001</c:v>
                </c:pt>
                <c:pt idx="156">
                  <c:v>1.0900000000000001</c:v>
                </c:pt>
                <c:pt idx="157">
                  <c:v>1.05</c:v>
                </c:pt>
                <c:pt idx="158">
                  <c:v>1.01</c:v>
                </c:pt>
                <c:pt idx="159">
                  <c:v>1.03</c:v>
                </c:pt>
                <c:pt idx="160">
                  <c:v>1.06</c:v>
                </c:pt>
                <c:pt idx="161">
                  <c:v>1.03</c:v>
                </c:pt>
                <c:pt idx="162">
                  <c:v>1.04</c:v>
                </c:pt>
                <c:pt idx="163">
                  <c:v>1.0900000000000001</c:v>
                </c:pt>
                <c:pt idx="164">
                  <c:v>1.1299999999999999</c:v>
                </c:pt>
                <c:pt idx="165">
                  <c:v>1.1200000000000001</c:v>
                </c:pt>
                <c:pt idx="166">
                  <c:v>1.1200000000000001</c:v>
                </c:pt>
                <c:pt idx="167">
                  <c:v>1.1000000000000001</c:v>
                </c:pt>
                <c:pt idx="168">
                  <c:v>1.04</c:v>
                </c:pt>
                <c:pt idx="169">
                  <c:v>1.01</c:v>
                </c:pt>
                <c:pt idx="170">
                  <c:v>1.04</c:v>
                </c:pt>
                <c:pt idx="171">
                  <c:v>1.05</c:v>
                </c:pt>
                <c:pt idx="172">
                  <c:v>1</c:v>
                </c:pt>
                <c:pt idx="173">
                  <c:v>1.02</c:v>
                </c:pt>
                <c:pt idx="174">
                  <c:v>1</c:v>
                </c:pt>
                <c:pt idx="175">
                  <c:v>1.04</c:v>
                </c:pt>
                <c:pt idx="176">
                  <c:v>1.08</c:v>
                </c:pt>
                <c:pt idx="177">
                  <c:v>1.05</c:v>
                </c:pt>
                <c:pt idx="178">
                  <c:v>1.03</c:v>
                </c:pt>
                <c:pt idx="179">
                  <c:v>1.06</c:v>
                </c:pt>
                <c:pt idx="180">
                  <c:v>1.1299999999999999</c:v>
                </c:pt>
                <c:pt idx="181">
                  <c:v>1.1299999999999999</c:v>
                </c:pt>
                <c:pt idx="182">
                  <c:v>1.1299999999999999</c:v>
                </c:pt>
                <c:pt idx="183">
                  <c:v>1.17</c:v>
                </c:pt>
                <c:pt idx="184">
                  <c:v>1.24</c:v>
                </c:pt>
                <c:pt idx="185">
                  <c:v>1.36</c:v>
                </c:pt>
                <c:pt idx="186">
                  <c:v>1.42</c:v>
                </c:pt>
                <c:pt idx="187">
                  <c:v>1.36</c:v>
                </c:pt>
                <c:pt idx="188">
                  <c:v>1.34</c:v>
                </c:pt>
                <c:pt idx="189">
                  <c:v>1.4</c:v>
                </c:pt>
                <c:pt idx="190">
                  <c:v>1.36</c:v>
                </c:pt>
                <c:pt idx="191">
                  <c:v>1.38</c:v>
                </c:pt>
                <c:pt idx="192">
                  <c:v>1.34</c:v>
                </c:pt>
                <c:pt idx="193">
                  <c:v>1.33</c:v>
                </c:pt>
                <c:pt idx="194">
                  <c:v>1.33</c:v>
                </c:pt>
                <c:pt idx="195">
                  <c:v>1.29</c:v>
                </c:pt>
                <c:pt idx="196">
                  <c:v>1.36</c:v>
                </c:pt>
                <c:pt idx="197">
                  <c:v>1.32</c:v>
                </c:pt>
                <c:pt idx="198">
                  <c:v>1.31</c:v>
                </c:pt>
                <c:pt idx="199">
                  <c:v>1.33</c:v>
                </c:pt>
                <c:pt idx="200">
                  <c:v>1.3</c:v>
                </c:pt>
                <c:pt idx="201">
                  <c:v>1.32</c:v>
                </c:pt>
                <c:pt idx="202">
                  <c:v>1.26</c:v>
                </c:pt>
                <c:pt idx="203">
                  <c:v>1.23</c:v>
                </c:pt>
                <c:pt idx="204">
                  <c:v>1.26</c:v>
                </c:pt>
                <c:pt idx="205">
                  <c:v>1.3</c:v>
                </c:pt>
                <c:pt idx="206">
                  <c:v>1.29</c:v>
                </c:pt>
                <c:pt idx="207">
                  <c:v>1.28</c:v>
                </c:pt>
                <c:pt idx="208">
                  <c:v>1.34</c:v>
                </c:pt>
                <c:pt idx="209">
                  <c:v>1.41</c:v>
                </c:pt>
                <c:pt idx="210">
                  <c:v>1.38</c:v>
                </c:pt>
                <c:pt idx="211">
                  <c:v>1.34</c:v>
                </c:pt>
                <c:pt idx="212">
                  <c:v>1.29</c:v>
                </c:pt>
                <c:pt idx="213">
                  <c:v>1.27</c:v>
                </c:pt>
                <c:pt idx="214">
                  <c:v>1.28</c:v>
                </c:pt>
                <c:pt idx="215">
                  <c:v>1.3</c:v>
                </c:pt>
                <c:pt idx="216">
                  <c:v>1.33</c:v>
                </c:pt>
                <c:pt idx="217">
                  <c:v>1.36</c:v>
                </c:pt>
                <c:pt idx="218">
                  <c:v>1.49</c:v>
                </c:pt>
                <c:pt idx="219">
                  <c:v>1.47</c:v>
                </c:pt>
                <c:pt idx="220">
                  <c:v>1.44</c:v>
                </c:pt>
                <c:pt idx="221">
                  <c:v>1.56</c:v>
                </c:pt>
                <c:pt idx="222">
                  <c:v>1.62</c:v>
                </c:pt>
                <c:pt idx="223">
                  <c:v>1.57</c:v>
                </c:pt>
                <c:pt idx="224">
                  <c:v>1.58</c:v>
                </c:pt>
                <c:pt idx="225">
                  <c:v>1.55</c:v>
                </c:pt>
                <c:pt idx="226">
                  <c:v>1.49</c:v>
                </c:pt>
                <c:pt idx="227">
                  <c:v>1.5</c:v>
                </c:pt>
                <c:pt idx="228">
                  <c:v>1.46</c:v>
                </c:pt>
                <c:pt idx="229">
                  <c:v>1.43</c:v>
                </c:pt>
                <c:pt idx="230">
                  <c:v>1.48</c:v>
                </c:pt>
                <c:pt idx="231">
                  <c:v>1.47</c:v>
                </c:pt>
                <c:pt idx="232">
                  <c:v>1.43</c:v>
                </c:pt>
                <c:pt idx="233">
                  <c:v>1.43</c:v>
                </c:pt>
                <c:pt idx="234">
                  <c:v>1.38</c:v>
                </c:pt>
                <c:pt idx="235">
                  <c:v>1.29</c:v>
                </c:pt>
                <c:pt idx="236">
                  <c:v>1.3</c:v>
                </c:pt>
                <c:pt idx="237">
                  <c:v>1.23</c:v>
                </c:pt>
                <c:pt idx="238">
                  <c:v>1.21</c:v>
                </c:pt>
                <c:pt idx="239">
                  <c:v>1.24</c:v>
                </c:pt>
                <c:pt idx="240">
                  <c:v>1.25</c:v>
                </c:pt>
                <c:pt idx="241">
                  <c:v>1.28</c:v>
                </c:pt>
                <c:pt idx="242">
                  <c:v>1.29</c:v>
                </c:pt>
                <c:pt idx="243">
                  <c:v>1.28</c:v>
                </c:pt>
                <c:pt idx="244">
                  <c:v>1.42</c:v>
                </c:pt>
                <c:pt idx="245">
                  <c:v>1.5</c:v>
                </c:pt>
                <c:pt idx="246">
                  <c:v>1.47</c:v>
                </c:pt>
                <c:pt idx="247">
                  <c:v>1.51</c:v>
                </c:pt>
                <c:pt idx="248">
                  <c:v>1.5</c:v>
                </c:pt>
                <c:pt idx="249">
                  <c:v>1.54</c:v>
                </c:pt>
                <c:pt idx="250">
                  <c:v>1.59</c:v>
                </c:pt>
                <c:pt idx="251">
                  <c:v>1.61</c:v>
                </c:pt>
                <c:pt idx="252">
                  <c:v>1.65</c:v>
                </c:pt>
                <c:pt idx="253">
                  <c:v>1.66</c:v>
                </c:pt>
                <c:pt idx="254">
                  <c:v>1.65</c:v>
                </c:pt>
                <c:pt idx="255">
                  <c:v>1.55</c:v>
                </c:pt>
                <c:pt idx="256">
                  <c:v>1.54</c:v>
                </c:pt>
                <c:pt idx="257">
                  <c:v>1.57</c:v>
                </c:pt>
                <c:pt idx="258">
                  <c:v>1.55</c:v>
                </c:pt>
                <c:pt idx="259">
                  <c:v>1.6</c:v>
                </c:pt>
                <c:pt idx="260">
                  <c:v>1.59</c:v>
                </c:pt>
                <c:pt idx="261">
                  <c:v>1.61</c:v>
                </c:pt>
                <c:pt idx="262">
                  <c:v>1.58</c:v>
                </c:pt>
                <c:pt idx="263">
                  <c:v>1.56</c:v>
                </c:pt>
                <c:pt idx="264">
                  <c:v>1.58</c:v>
                </c:pt>
                <c:pt idx="265">
                  <c:v>1.54</c:v>
                </c:pt>
                <c:pt idx="266">
                  <c:v>1.5449999999999999</c:v>
                </c:pt>
                <c:pt idx="267">
                  <c:v>1.57</c:v>
                </c:pt>
                <c:pt idx="268">
                  <c:v>1.57</c:v>
                </c:pt>
                <c:pt idx="269">
                  <c:v>1.54</c:v>
                </c:pt>
                <c:pt idx="270">
                  <c:v>1.45</c:v>
                </c:pt>
                <c:pt idx="271">
                  <c:v>1.385</c:v>
                </c:pt>
                <c:pt idx="272">
                  <c:v>1.2350000000000001</c:v>
                </c:pt>
                <c:pt idx="273">
                  <c:v>1.26</c:v>
                </c:pt>
                <c:pt idx="274">
                  <c:v>1.2849999999999999</c:v>
                </c:pt>
                <c:pt idx="275">
                  <c:v>1.28</c:v>
                </c:pt>
                <c:pt idx="276">
                  <c:v>1.335</c:v>
                </c:pt>
                <c:pt idx="277">
                  <c:v>1.38</c:v>
                </c:pt>
                <c:pt idx="278">
                  <c:v>1.335</c:v>
                </c:pt>
                <c:pt idx="279">
                  <c:v>1.33</c:v>
                </c:pt>
                <c:pt idx="280">
                  <c:v>1.1499999999999999</c:v>
                </c:pt>
                <c:pt idx="281">
                  <c:v>1.095</c:v>
                </c:pt>
                <c:pt idx="282">
                  <c:v>1.0249999999999999</c:v>
                </c:pt>
                <c:pt idx="283">
                  <c:v>1.075</c:v>
                </c:pt>
                <c:pt idx="284">
                  <c:v>1.075</c:v>
                </c:pt>
                <c:pt idx="285">
                  <c:v>1.05</c:v>
                </c:pt>
                <c:pt idx="286">
                  <c:v>1.075</c:v>
                </c:pt>
                <c:pt idx="287">
                  <c:v>1.1000000000000001</c:v>
                </c:pt>
                <c:pt idx="288">
                  <c:v>1.1499999999999999</c:v>
                </c:pt>
                <c:pt idx="289">
                  <c:v>1.18</c:v>
                </c:pt>
                <c:pt idx="290">
                  <c:v>1.2250000000000001</c:v>
                </c:pt>
                <c:pt idx="291">
                  <c:v>1.26</c:v>
                </c:pt>
                <c:pt idx="292">
                  <c:v>1.1850000000000001</c:v>
                </c:pt>
                <c:pt idx="293">
                  <c:v>1.165</c:v>
                </c:pt>
                <c:pt idx="294">
                  <c:v>1.2</c:v>
                </c:pt>
                <c:pt idx="295">
                  <c:v>1.175</c:v>
                </c:pt>
                <c:pt idx="296">
                  <c:v>1.17</c:v>
                </c:pt>
                <c:pt idx="297">
                  <c:v>1.1299999999999999</c:v>
                </c:pt>
                <c:pt idx="298">
                  <c:v>1.18</c:v>
                </c:pt>
                <c:pt idx="299">
                  <c:v>1.17</c:v>
                </c:pt>
                <c:pt idx="300">
                  <c:v>1.165</c:v>
                </c:pt>
                <c:pt idx="301">
                  <c:v>1.2450000000000001</c:v>
                </c:pt>
                <c:pt idx="302">
                  <c:v>1.2150000000000001</c:v>
                </c:pt>
                <c:pt idx="303">
                  <c:v>1.2</c:v>
                </c:pt>
                <c:pt idx="304">
                  <c:v>1.1950000000000001</c:v>
                </c:pt>
                <c:pt idx="305">
                  <c:v>1.1399999999999999</c:v>
                </c:pt>
                <c:pt idx="306">
                  <c:v>1.105</c:v>
                </c:pt>
                <c:pt idx="307">
                  <c:v>1.0900000000000001</c:v>
                </c:pt>
                <c:pt idx="308">
                  <c:v>1.085</c:v>
                </c:pt>
                <c:pt idx="309">
                  <c:v>1.06</c:v>
                </c:pt>
                <c:pt idx="310">
                  <c:v>1.06</c:v>
                </c:pt>
                <c:pt idx="311">
                  <c:v>1.07</c:v>
                </c:pt>
                <c:pt idx="312">
                  <c:v>1.03</c:v>
                </c:pt>
                <c:pt idx="313">
                  <c:v>1</c:v>
                </c:pt>
                <c:pt idx="314">
                  <c:v>0.96</c:v>
                </c:pt>
                <c:pt idx="315">
                  <c:v>0.96499999999999997</c:v>
                </c:pt>
                <c:pt idx="316">
                  <c:v>0.97</c:v>
                </c:pt>
                <c:pt idx="317">
                  <c:v>0.99</c:v>
                </c:pt>
                <c:pt idx="318">
                  <c:v>1.02</c:v>
                </c:pt>
                <c:pt idx="319">
                  <c:v>1</c:v>
                </c:pt>
                <c:pt idx="320">
                  <c:v>1.0149999999999999</c:v>
                </c:pt>
                <c:pt idx="321">
                  <c:v>1.01</c:v>
                </c:pt>
                <c:pt idx="322">
                  <c:v>1.02</c:v>
                </c:pt>
                <c:pt idx="323">
                  <c:v>0.99</c:v>
                </c:pt>
                <c:pt idx="324">
                  <c:v>1.04</c:v>
                </c:pt>
                <c:pt idx="325">
                  <c:v>1.05</c:v>
                </c:pt>
                <c:pt idx="326">
                  <c:v>1</c:v>
                </c:pt>
                <c:pt idx="327">
                  <c:v>1.0349999999999999</c:v>
                </c:pt>
                <c:pt idx="328">
                  <c:v>1.08</c:v>
                </c:pt>
                <c:pt idx="329">
                  <c:v>1.075</c:v>
                </c:pt>
                <c:pt idx="330">
                  <c:v>1.1499999999999999</c:v>
                </c:pt>
                <c:pt idx="331">
                  <c:v>1.165</c:v>
                </c:pt>
                <c:pt idx="332">
                  <c:v>1.1200000000000001</c:v>
                </c:pt>
                <c:pt idx="333">
                  <c:v>1.115</c:v>
                </c:pt>
                <c:pt idx="334">
                  <c:v>1.0549999999999999</c:v>
                </c:pt>
                <c:pt idx="335">
                  <c:v>1.05</c:v>
                </c:pt>
                <c:pt idx="336">
                  <c:v>1.0449999999999999</c:v>
                </c:pt>
                <c:pt idx="337">
                  <c:v>1.0549999999999999</c:v>
                </c:pt>
                <c:pt idx="338">
                  <c:v>1.135</c:v>
                </c:pt>
                <c:pt idx="339">
                  <c:v>1.1200000000000001</c:v>
                </c:pt>
                <c:pt idx="340">
                  <c:v>1.08</c:v>
                </c:pt>
                <c:pt idx="341">
                  <c:v>1.075</c:v>
                </c:pt>
                <c:pt idx="342">
                  <c:v>1.075</c:v>
                </c:pt>
                <c:pt idx="343">
                  <c:v>1.095</c:v>
                </c:pt>
                <c:pt idx="344">
                  <c:v>1.115</c:v>
                </c:pt>
                <c:pt idx="345">
                  <c:v>1.1299999999999999</c:v>
                </c:pt>
                <c:pt idx="346">
                  <c:v>1.1499999999999999</c:v>
                </c:pt>
                <c:pt idx="347">
                  <c:v>1.145</c:v>
                </c:pt>
                <c:pt idx="348">
                  <c:v>1.1399999999999999</c:v>
                </c:pt>
                <c:pt idx="349">
                  <c:v>1.0900000000000001</c:v>
                </c:pt>
                <c:pt idx="350">
                  <c:v>1.08</c:v>
                </c:pt>
                <c:pt idx="351">
                  <c:v>1.1000000000000001</c:v>
                </c:pt>
                <c:pt idx="352">
                  <c:v>1.1299999999999999</c:v>
                </c:pt>
                <c:pt idx="353">
                  <c:v>1.145</c:v>
                </c:pt>
                <c:pt idx="354">
                  <c:v>1.19</c:v>
                </c:pt>
                <c:pt idx="355">
                  <c:v>1.21</c:v>
                </c:pt>
                <c:pt idx="356">
                  <c:v>1.19</c:v>
                </c:pt>
                <c:pt idx="357">
                  <c:v>1.19</c:v>
                </c:pt>
                <c:pt idx="358">
                  <c:v>1.19</c:v>
                </c:pt>
                <c:pt idx="359">
                  <c:v>1.22</c:v>
                </c:pt>
                <c:pt idx="360">
                  <c:v>1.2549999999999999</c:v>
                </c:pt>
                <c:pt idx="361">
                  <c:v>1.21</c:v>
                </c:pt>
                <c:pt idx="362">
                  <c:v>1.2250000000000001</c:v>
                </c:pt>
                <c:pt idx="363">
                  <c:v>1.2050000000000001</c:v>
                </c:pt>
                <c:pt idx="364">
                  <c:v>1.24</c:v>
                </c:pt>
                <c:pt idx="365">
                  <c:v>1.18</c:v>
                </c:pt>
                <c:pt idx="366">
                  <c:v>1.18</c:v>
                </c:pt>
                <c:pt idx="367">
                  <c:v>1.2050000000000001</c:v>
                </c:pt>
                <c:pt idx="368">
                  <c:v>1.19</c:v>
                </c:pt>
                <c:pt idx="369">
                  <c:v>1.18</c:v>
                </c:pt>
                <c:pt idx="370">
                  <c:v>1.175</c:v>
                </c:pt>
                <c:pt idx="371">
                  <c:v>1.1599999999999999</c:v>
                </c:pt>
                <c:pt idx="372">
                  <c:v>1.1399999999999999</c:v>
                </c:pt>
                <c:pt idx="373">
                  <c:v>1.175</c:v>
                </c:pt>
                <c:pt idx="374">
                  <c:v>1.17</c:v>
                </c:pt>
                <c:pt idx="375">
                  <c:v>1.18</c:v>
                </c:pt>
                <c:pt idx="376">
                  <c:v>1.155</c:v>
                </c:pt>
                <c:pt idx="377">
                  <c:v>1.175</c:v>
                </c:pt>
                <c:pt idx="378">
                  <c:v>1.1950000000000001</c:v>
                </c:pt>
                <c:pt idx="379">
                  <c:v>1.21</c:v>
                </c:pt>
                <c:pt idx="380">
                  <c:v>1.27</c:v>
                </c:pt>
                <c:pt idx="381">
                  <c:v>1.2849999999999999</c:v>
                </c:pt>
                <c:pt idx="382">
                  <c:v>1.2649999999999999</c:v>
                </c:pt>
                <c:pt idx="383">
                  <c:v>1.32</c:v>
                </c:pt>
                <c:pt idx="384">
                  <c:v>1.2849999999999999</c:v>
                </c:pt>
                <c:pt idx="385">
                  <c:v>1.25</c:v>
                </c:pt>
                <c:pt idx="386">
                  <c:v>1.26</c:v>
                </c:pt>
                <c:pt idx="387">
                  <c:v>1.25</c:v>
                </c:pt>
                <c:pt idx="388">
                  <c:v>1.25</c:v>
                </c:pt>
                <c:pt idx="389">
                  <c:v>1.2250000000000001</c:v>
                </c:pt>
                <c:pt idx="390">
                  <c:v>1.2050000000000001</c:v>
                </c:pt>
                <c:pt idx="391">
                  <c:v>1.19</c:v>
                </c:pt>
                <c:pt idx="392">
                  <c:v>1.21</c:v>
                </c:pt>
                <c:pt idx="393">
                  <c:v>1.36</c:v>
                </c:pt>
                <c:pt idx="394">
                  <c:v>1.39</c:v>
                </c:pt>
                <c:pt idx="395">
                  <c:v>1.35</c:v>
                </c:pt>
                <c:pt idx="396">
                  <c:v>1.345</c:v>
                </c:pt>
                <c:pt idx="397">
                  <c:v>1.35</c:v>
                </c:pt>
                <c:pt idx="398">
                  <c:v>1.365</c:v>
                </c:pt>
                <c:pt idx="399">
                  <c:v>1.37</c:v>
                </c:pt>
                <c:pt idx="400">
                  <c:v>1.37</c:v>
                </c:pt>
                <c:pt idx="401">
                  <c:v>1.46</c:v>
                </c:pt>
                <c:pt idx="402">
                  <c:v>1.43</c:v>
                </c:pt>
                <c:pt idx="403">
                  <c:v>1.44</c:v>
                </c:pt>
                <c:pt idx="404">
                  <c:v>1.45</c:v>
                </c:pt>
                <c:pt idx="405">
                  <c:v>1.39</c:v>
                </c:pt>
                <c:pt idx="406">
                  <c:v>1.44</c:v>
                </c:pt>
                <c:pt idx="407">
                  <c:v>1.43</c:v>
                </c:pt>
                <c:pt idx="408">
                  <c:v>1.4350000000000001</c:v>
                </c:pt>
                <c:pt idx="409">
                  <c:v>1.4350000000000001</c:v>
                </c:pt>
                <c:pt idx="410">
                  <c:v>1.38</c:v>
                </c:pt>
                <c:pt idx="411">
                  <c:v>1.41</c:v>
                </c:pt>
                <c:pt idx="412">
                  <c:v>1.42</c:v>
                </c:pt>
                <c:pt idx="413">
                  <c:v>1.41</c:v>
                </c:pt>
                <c:pt idx="414">
                  <c:v>1.4</c:v>
                </c:pt>
                <c:pt idx="415">
                  <c:v>1.4</c:v>
                </c:pt>
                <c:pt idx="416">
                  <c:v>1.4</c:v>
                </c:pt>
                <c:pt idx="417">
                  <c:v>1.39</c:v>
                </c:pt>
                <c:pt idx="418">
                  <c:v>1.415</c:v>
                </c:pt>
                <c:pt idx="419">
                  <c:v>1.4450000000000001</c:v>
                </c:pt>
                <c:pt idx="420">
                  <c:v>1.5049999999999999</c:v>
                </c:pt>
                <c:pt idx="421">
                  <c:v>1.57</c:v>
                </c:pt>
                <c:pt idx="422">
                  <c:v>1.59</c:v>
                </c:pt>
                <c:pt idx="423">
                  <c:v>1.575</c:v>
                </c:pt>
                <c:pt idx="424">
                  <c:v>1.57</c:v>
                </c:pt>
                <c:pt idx="425">
                  <c:v>1.615</c:v>
                </c:pt>
                <c:pt idx="426">
                  <c:v>1.63</c:v>
                </c:pt>
                <c:pt idx="427">
                  <c:v>1.61</c:v>
                </c:pt>
                <c:pt idx="428">
                  <c:v>1.64</c:v>
                </c:pt>
                <c:pt idx="429">
                  <c:v>1.6</c:v>
                </c:pt>
                <c:pt idx="430">
                  <c:v>1.6</c:v>
                </c:pt>
                <c:pt idx="431">
                  <c:v>1.61</c:v>
                </c:pt>
                <c:pt idx="432">
                  <c:v>1.615</c:v>
                </c:pt>
                <c:pt idx="433">
                  <c:v>1.71</c:v>
                </c:pt>
                <c:pt idx="434">
                  <c:v>1.75</c:v>
                </c:pt>
                <c:pt idx="435">
                  <c:v>1.72</c:v>
                </c:pt>
                <c:pt idx="436">
                  <c:v>1.71</c:v>
                </c:pt>
                <c:pt idx="437">
                  <c:v>1.6950000000000001</c:v>
                </c:pt>
                <c:pt idx="438">
                  <c:v>1.675</c:v>
                </c:pt>
                <c:pt idx="439">
                  <c:v>1.63</c:v>
                </c:pt>
                <c:pt idx="440">
                  <c:v>1.625</c:v>
                </c:pt>
                <c:pt idx="441">
                  <c:v>1.615</c:v>
                </c:pt>
                <c:pt idx="442">
                  <c:v>1.7</c:v>
                </c:pt>
                <c:pt idx="443">
                  <c:v>1.71</c:v>
                </c:pt>
                <c:pt idx="444">
                  <c:v>1.7</c:v>
                </c:pt>
                <c:pt idx="445">
                  <c:v>1.68</c:v>
                </c:pt>
                <c:pt idx="446">
                  <c:v>1.675</c:v>
                </c:pt>
                <c:pt idx="447">
                  <c:v>1.7050000000000001</c:v>
                </c:pt>
                <c:pt idx="448">
                  <c:v>1.7</c:v>
                </c:pt>
                <c:pt idx="449">
                  <c:v>1.82</c:v>
                </c:pt>
                <c:pt idx="450">
                  <c:v>1.8</c:v>
                </c:pt>
                <c:pt idx="451">
                  <c:v>1.8</c:v>
                </c:pt>
                <c:pt idx="452">
                  <c:v>1.81</c:v>
                </c:pt>
                <c:pt idx="453">
                  <c:v>1.855</c:v>
                </c:pt>
                <c:pt idx="454">
                  <c:v>1.835</c:v>
                </c:pt>
                <c:pt idx="455">
                  <c:v>1.845</c:v>
                </c:pt>
                <c:pt idx="456">
                  <c:v>1.8149999999999999</c:v>
                </c:pt>
                <c:pt idx="457">
                  <c:v>1.8</c:v>
                </c:pt>
                <c:pt idx="458">
                  <c:v>1.76</c:v>
                </c:pt>
                <c:pt idx="459">
                  <c:v>1.8049999999999999</c:v>
                </c:pt>
                <c:pt idx="460">
                  <c:v>1.78</c:v>
                </c:pt>
                <c:pt idx="461">
                  <c:v>1.79</c:v>
                </c:pt>
                <c:pt idx="462">
                  <c:v>1.8</c:v>
                </c:pt>
                <c:pt idx="463">
                  <c:v>1.7849999999999999</c:v>
                </c:pt>
                <c:pt idx="464">
                  <c:v>1.71</c:v>
                </c:pt>
                <c:pt idx="465">
                  <c:v>1.7350000000000001</c:v>
                </c:pt>
                <c:pt idx="466">
                  <c:v>1.7</c:v>
                </c:pt>
                <c:pt idx="467">
                  <c:v>1.665</c:v>
                </c:pt>
                <c:pt idx="468">
                  <c:v>1.56</c:v>
                </c:pt>
                <c:pt idx="469">
                  <c:v>1.595</c:v>
                </c:pt>
                <c:pt idx="470">
                  <c:v>1.58</c:v>
                </c:pt>
                <c:pt idx="471">
                  <c:v>1.5649999999999999</c:v>
                </c:pt>
                <c:pt idx="472">
                  <c:v>1.595</c:v>
                </c:pt>
                <c:pt idx="473">
                  <c:v>1.6</c:v>
                </c:pt>
                <c:pt idx="474">
                  <c:v>1.585</c:v>
                </c:pt>
                <c:pt idx="475">
                  <c:v>1.58</c:v>
                </c:pt>
                <c:pt idx="476">
                  <c:v>1.585</c:v>
                </c:pt>
                <c:pt idx="477">
                  <c:v>1.45</c:v>
                </c:pt>
                <c:pt idx="478">
                  <c:v>1.37</c:v>
                </c:pt>
                <c:pt idx="479">
                  <c:v>1.36</c:v>
                </c:pt>
                <c:pt idx="480">
                  <c:v>1.41</c:v>
                </c:pt>
                <c:pt idx="481">
                  <c:v>1.47</c:v>
                </c:pt>
                <c:pt idx="482">
                  <c:v>1.43</c:v>
                </c:pt>
                <c:pt idx="483">
                  <c:v>1.4</c:v>
                </c:pt>
                <c:pt idx="484">
                  <c:v>1.4350000000000001</c:v>
                </c:pt>
                <c:pt idx="485">
                  <c:v>1.38</c:v>
                </c:pt>
                <c:pt idx="486">
                  <c:v>1.335</c:v>
                </c:pt>
                <c:pt idx="487">
                  <c:v>1.385</c:v>
                </c:pt>
                <c:pt idx="488">
                  <c:v>1.33</c:v>
                </c:pt>
                <c:pt idx="489">
                  <c:v>1.325</c:v>
                </c:pt>
                <c:pt idx="490">
                  <c:v>1.31</c:v>
                </c:pt>
                <c:pt idx="491">
                  <c:v>1.29</c:v>
                </c:pt>
                <c:pt idx="492">
                  <c:v>1.3149999999999999</c:v>
                </c:pt>
                <c:pt idx="493">
                  <c:v>1.27</c:v>
                </c:pt>
                <c:pt idx="494">
                  <c:v>1.33</c:v>
                </c:pt>
                <c:pt idx="495">
                  <c:v>1.38</c:v>
                </c:pt>
                <c:pt idx="496">
                  <c:v>1.37</c:v>
                </c:pt>
                <c:pt idx="497">
                  <c:v>1.395</c:v>
                </c:pt>
                <c:pt idx="498">
                  <c:v>1.4</c:v>
                </c:pt>
                <c:pt idx="499">
                  <c:v>1.49</c:v>
                </c:pt>
                <c:pt idx="500">
                  <c:v>1.5049999999999999</c:v>
                </c:pt>
                <c:pt idx="501">
                  <c:v>1.5049999999999999</c:v>
                </c:pt>
                <c:pt idx="502">
                  <c:v>1.47</c:v>
                </c:pt>
                <c:pt idx="503">
                  <c:v>1.47</c:v>
                </c:pt>
                <c:pt idx="504">
                  <c:v>1.44</c:v>
                </c:pt>
                <c:pt idx="505">
                  <c:v>1.46</c:v>
                </c:pt>
                <c:pt idx="506">
                  <c:v>1.46</c:v>
                </c:pt>
                <c:pt idx="507">
                  <c:v>1.49</c:v>
                </c:pt>
                <c:pt idx="508">
                  <c:v>1.45</c:v>
                </c:pt>
                <c:pt idx="509">
                  <c:v>1.46</c:v>
                </c:pt>
                <c:pt idx="510">
                  <c:v>1.47</c:v>
                </c:pt>
                <c:pt idx="511">
                  <c:v>1.45</c:v>
                </c:pt>
                <c:pt idx="512">
                  <c:v>1.425</c:v>
                </c:pt>
                <c:pt idx="513">
                  <c:v>1.4450000000000001</c:v>
                </c:pt>
                <c:pt idx="514">
                  <c:v>1.4</c:v>
                </c:pt>
                <c:pt idx="515">
                  <c:v>1.39</c:v>
                </c:pt>
                <c:pt idx="516">
                  <c:v>1.42</c:v>
                </c:pt>
                <c:pt idx="517">
                  <c:v>1.4450000000000001</c:v>
                </c:pt>
                <c:pt idx="518">
                  <c:v>1.4650000000000001</c:v>
                </c:pt>
                <c:pt idx="519">
                  <c:v>1.44</c:v>
                </c:pt>
                <c:pt idx="520">
                  <c:v>1.425</c:v>
                </c:pt>
                <c:pt idx="521">
                  <c:v>1.4350000000000001</c:v>
                </c:pt>
                <c:pt idx="522">
                  <c:v>1.43</c:v>
                </c:pt>
                <c:pt idx="523">
                  <c:v>1.4750000000000001</c:v>
                </c:pt>
                <c:pt idx="524">
                  <c:v>1.48</c:v>
                </c:pt>
                <c:pt idx="525">
                  <c:v>1.44</c:v>
                </c:pt>
                <c:pt idx="526">
                  <c:v>1.46</c:v>
                </c:pt>
                <c:pt idx="527">
                  <c:v>1.5</c:v>
                </c:pt>
                <c:pt idx="528">
                  <c:v>1.48</c:v>
                </c:pt>
                <c:pt idx="529">
                  <c:v>1.4850000000000001</c:v>
                </c:pt>
                <c:pt idx="530">
                  <c:v>1.5049999999999999</c:v>
                </c:pt>
                <c:pt idx="531">
                  <c:v>1.575</c:v>
                </c:pt>
                <c:pt idx="532">
                  <c:v>1.56</c:v>
                </c:pt>
                <c:pt idx="533">
                  <c:v>1.585</c:v>
                </c:pt>
                <c:pt idx="534">
                  <c:v>1.5449999999999999</c:v>
                </c:pt>
                <c:pt idx="535">
                  <c:v>1.55</c:v>
                </c:pt>
                <c:pt idx="536">
                  <c:v>1.49</c:v>
                </c:pt>
                <c:pt idx="537">
                  <c:v>1.49</c:v>
                </c:pt>
                <c:pt idx="538">
                  <c:v>1.5</c:v>
                </c:pt>
                <c:pt idx="539">
                  <c:v>1.49</c:v>
                </c:pt>
                <c:pt idx="540">
                  <c:v>1.49</c:v>
                </c:pt>
                <c:pt idx="541">
                  <c:v>1.43</c:v>
                </c:pt>
                <c:pt idx="542">
                  <c:v>1.46</c:v>
                </c:pt>
                <c:pt idx="543">
                  <c:v>1.45</c:v>
                </c:pt>
                <c:pt idx="544">
                  <c:v>1.425</c:v>
                </c:pt>
                <c:pt idx="545">
                  <c:v>1.53</c:v>
                </c:pt>
                <c:pt idx="546">
                  <c:v>1.55</c:v>
                </c:pt>
                <c:pt idx="547">
                  <c:v>1.58</c:v>
                </c:pt>
                <c:pt idx="548">
                  <c:v>1.5549999999999999</c:v>
                </c:pt>
                <c:pt idx="549">
                  <c:v>1.55</c:v>
                </c:pt>
                <c:pt idx="550">
                  <c:v>1.55</c:v>
                </c:pt>
                <c:pt idx="551">
                  <c:v>1.56</c:v>
                </c:pt>
                <c:pt idx="552">
                  <c:v>1.5449999999999999</c:v>
                </c:pt>
                <c:pt idx="553">
                  <c:v>1.5449999999999999</c:v>
                </c:pt>
                <c:pt idx="554">
                  <c:v>1.5449999999999999</c:v>
                </c:pt>
                <c:pt idx="555">
                  <c:v>1.52</c:v>
                </c:pt>
                <c:pt idx="556">
                  <c:v>1.5249999999999999</c:v>
                </c:pt>
                <c:pt idx="557">
                  <c:v>1.5249999999999999</c:v>
                </c:pt>
                <c:pt idx="558">
                  <c:v>1.5149999999999999</c:v>
                </c:pt>
                <c:pt idx="559">
                  <c:v>1.52</c:v>
                </c:pt>
                <c:pt idx="560">
                  <c:v>1.49</c:v>
                </c:pt>
                <c:pt idx="561">
                  <c:v>1.5</c:v>
                </c:pt>
                <c:pt idx="562">
                  <c:v>1.5</c:v>
                </c:pt>
                <c:pt idx="563">
                  <c:v>1.4750000000000001</c:v>
                </c:pt>
                <c:pt idx="564">
                  <c:v>1.48</c:v>
                </c:pt>
                <c:pt idx="565">
                  <c:v>1.4850000000000001</c:v>
                </c:pt>
                <c:pt idx="566">
                  <c:v>1.4850000000000001</c:v>
                </c:pt>
                <c:pt idx="567">
                  <c:v>1.4850000000000001</c:v>
                </c:pt>
                <c:pt idx="568">
                  <c:v>1.4750000000000001</c:v>
                </c:pt>
                <c:pt idx="569">
                  <c:v>1.46</c:v>
                </c:pt>
                <c:pt idx="570">
                  <c:v>1.47</c:v>
                </c:pt>
                <c:pt idx="571">
                  <c:v>1.4850000000000001</c:v>
                </c:pt>
                <c:pt idx="572">
                  <c:v>1.4650000000000001</c:v>
                </c:pt>
                <c:pt idx="573">
                  <c:v>1.425</c:v>
                </c:pt>
                <c:pt idx="574">
                  <c:v>1.425</c:v>
                </c:pt>
                <c:pt idx="575">
                  <c:v>1.4650000000000001</c:v>
                </c:pt>
                <c:pt idx="576">
                  <c:v>1.49</c:v>
                </c:pt>
                <c:pt idx="577">
                  <c:v>1.49</c:v>
                </c:pt>
                <c:pt idx="578">
                  <c:v>1.5149999999999999</c:v>
                </c:pt>
                <c:pt idx="579">
                  <c:v>1.5349999999999999</c:v>
                </c:pt>
                <c:pt idx="580">
                  <c:v>1.53</c:v>
                </c:pt>
                <c:pt idx="581">
                  <c:v>1.4850000000000001</c:v>
                </c:pt>
                <c:pt idx="582">
                  <c:v>1.63</c:v>
                </c:pt>
                <c:pt idx="583">
                  <c:v>1.6</c:v>
                </c:pt>
                <c:pt idx="584">
                  <c:v>1.625</c:v>
                </c:pt>
                <c:pt idx="585">
                  <c:v>1.62</c:v>
                </c:pt>
                <c:pt idx="586">
                  <c:v>1.675</c:v>
                </c:pt>
                <c:pt idx="587">
                  <c:v>1.72</c:v>
                </c:pt>
                <c:pt idx="588">
                  <c:v>1.7</c:v>
                </c:pt>
                <c:pt idx="589">
                  <c:v>1.71</c:v>
                </c:pt>
                <c:pt idx="590">
                  <c:v>1.68</c:v>
                </c:pt>
                <c:pt idx="591">
                  <c:v>1.68</c:v>
                </c:pt>
                <c:pt idx="592">
                  <c:v>1.6850000000000001</c:v>
                </c:pt>
                <c:pt idx="593">
                  <c:v>1.65</c:v>
                </c:pt>
                <c:pt idx="594">
                  <c:v>1.62</c:v>
                </c:pt>
                <c:pt idx="595">
                  <c:v>1.56</c:v>
                </c:pt>
                <c:pt idx="596">
                  <c:v>1.5449999999999999</c:v>
                </c:pt>
                <c:pt idx="597">
                  <c:v>1.56</c:v>
                </c:pt>
                <c:pt idx="598">
                  <c:v>1.55</c:v>
                </c:pt>
                <c:pt idx="599">
                  <c:v>1.57</c:v>
                </c:pt>
                <c:pt idx="600">
                  <c:v>1.57</c:v>
                </c:pt>
                <c:pt idx="601">
                  <c:v>1.61</c:v>
                </c:pt>
                <c:pt idx="602">
                  <c:v>1.65</c:v>
                </c:pt>
                <c:pt idx="603">
                  <c:v>1.62</c:v>
                </c:pt>
                <c:pt idx="604">
                  <c:v>1.1499999999999999</c:v>
                </c:pt>
                <c:pt idx="605">
                  <c:v>1.1599999999999999</c:v>
                </c:pt>
                <c:pt idx="606">
                  <c:v>1.155</c:v>
                </c:pt>
                <c:pt idx="607">
                  <c:v>1.1000000000000001</c:v>
                </c:pt>
                <c:pt idx="608">
                  <c:v>1.03</c:v>
                </c:pt>
                <c:pt idx="609">
                  <c:v>1.0149999999999999</c:v>
                </c:pt>
                <c:pt idx="610">
                  <c:v>1.0349999999999999</c:v>
                </c:pt>
                <c:pt idx="611">
                  <c:v>1.075</c:v>
                </c:pt>
                <c:pt idx="612">
                  <c:v>1.08</c:v>
                </c:pt>
                <c:pt idx="613">
                  <c:v>1.125</c:v>
                </c:pt>
                <c:pt idx="614">
                  <c:v>1.1499999999999999</c:v>
                </c:pt>
                <c:pt idx="615">
                  <c:v>1.1399999999999999</c:v>
                </c:pt>
                <c:pt idx="616">
                  <c:v>1.135</c:v>
                </c:pt>
                <c:pt idx="617">
                  <c:v>1.17</c:v>
                </c:pt>
                <c:pt idx="618">
                  <c:v>1.2350000000000001</c:v>
                </c:pt>
                <c:pt idx="619">
                  <c:v>1.23</c:v>
                </c:pt>
                <c:pt idx="620">
                  <c:v>1.2450000000000001</c:v>
                </c:pt>
                <c:pt idx="621">
                  <c:v>1.2450000000000001</c:v>
                </c:pt>
                <c:pt idx="622">
                  <c:v>1.25</c:v>
                </c:pt>
                <c:pt idx="623">
                  <c:v>1.28</c:v>
                </c:pt>
                <c:pt idx="624">
                  <c:v>1.3</c:v>
                </c:pt>
                <c:pt idx="625">
                  <c:v>1.365</c:v>
                </c:pt>
                <c:pt idx="626">
                  <c:v>1.3149999999999999</c:v>
                </c:pt>
                <c:pt idx="627">
                  <c:v>1.3149999999999999</c:v>
                </c:pt>
                <c:pt idx="628">
                  <c:v>1.31</c:v>
                </c:pt>
                <c:pt idx="629">
                  <c:v>1.33</c:v>
                </c:pt>
                <c:pt idx="630">
                  <c:v>1.33</c:v>
                </c:pt>
                <c:pt idx="631">
                  <c:v>1.32</c:v>
                </c:pt>
                <c:pt idx="632">
                  <c:v>1.3</c:v>
                </c:pt>
                <c:pt idx="633">
                  <c:v>1.31</c:v>
                </c:pt>
                <c:pt idx="634">
                  <c:v>1.3</c:v>
                </c:pt>
                <c:pt idx="635">
                  <c:v>1.2849999999999999</c:v>
                </c:pt>
                <c:pt idx="636">
                  <c:v>1.3049999999999999</c:v>
                </c:pt>
                <c:pt idx="637">
                  <c:v>1.2949999999999999</c:v>
                </c:pt>
                <c:pt idx="638">
                  <c:v>1.31</c:v>
                </c:pt>
                <c:pt idx="639">
                  <c:v>1.2849999999999999</c:v>
                </c:pt>
                <c:pt idx="640">
                  <c:v>1.2849999999999999</c:v>
                </c:pt>
                <c:pt idx="641">
                  <c:v>1.26</c:v>
                </c:pt>
                <c:pt idx="642">
                  <c:v>1.2949999999999999</c:v>
                </c:pt>
                <c:pt idx="643">
                  <c:v>1.31</c:v>
                </c:pt>
                <c:pt idx="644">
                  <c:v>1.27</c:v>
                </c:pt>
                <c:pt idx="645">
                  <c:v>1.2549999999999999</c:v>
                </c:pt>
                <c:pt idx="646">
                  <c:v>1.2</c:v>
                </c:pt>
                <c:pt idx="647">
                  <c:v>1.1599999999999999</c:v>
                </c:pt>
                <c:pt idx="648">
                  <c:v>1.175</c:v>
                </c:pt>
                <c:pt idx="649">
                  <c:v>1.2</c:v>
                </c:pt>
                <c:pt idx="650">
                  <c:v>1.23</c:v>
                </c:pt>
                <c:pt idx="651">
                  <c:v>1.18</c:v>
                </c:pt>
                <c:pt idx="652">
                  <c:v>1.175</c:v>
                </c:pt>
                <c:pt idx="653">
                  <c:v>1.17</c:v>
                </c:pt>
                <c:pt idx="654">
                  <c:v>1.18</c:v>
                </c:pt>
                <c:pt idx="655">
                  <c:v>1.1599999999999999</c:v>
                </c:pt>
                <c:pt idx="656">
                  <c:v>1.175</c:v>
                </c:pt>
                <c:pt idx="657">
                  <c:v>1.175</c:v>
                </c:pt>
                <c:pt idx="658">
                  <c:v>1.17</c:v>
                </c:pt>
                <c:pt idx="659">
                  <c:v>1.17</c:v>
                </c:pt>
                <c:pt idx="660">
                  <c:v>1.125</c:v>
                </c:pt>
                <c:pt idx="661">
                  <c:v>1.1000000000000001</c:v>
                </c:pt>
                <c:pt idx="662">
                  <c:v>1.1200000000000001</c:v>
                </c:pt>
                <c:pt idx="663">
                  <c:v>1.105</c:v>
                </c:pt>
                <c:pt idx="664">
                  <c:v>1.1200000000000001</c:v>
                </c:pt>
                <c:pt idx="665">
                  <c:v>1.115</c:v>
                </c:pt>
                <c:pt idx="666">
                  <c:v>1.1100000000000001</c:v>
                </c:pt>
                <c:pt idx="667">
                  <c:v>1.1399999999999999</c:v>
                </c:pt>
                <c:pt idx="668">
                  <c:v>1.1399999999999999</c:v>
                </c:pt>
                <c:pt idx="669">
                  <c:v>1.1599999999999999</c:v>
                </c:pt>
                <c:pt idx="670">
                  <c:v>1.165</c:v>
                </c:pt>
                <c:pt idx="671">
                  <c:v>1.165</c:v>
                </c:pt>
                <c:pt idx="672">
                  <c:v>1.165</c:v>
                </c:pt>
                <c:pt idx="673">
                  <c:v>1.175</c:v>
                </c:pt>
                <c:pt idx="674">
                  <c:v>1.17</c:v>
                </c:pt>
                <c:pt idx="675">
                  <c:v>1.165</c:v>
                </c:pt>
                <c:pt idx="676">
                  <c:v>1.18</c:v>
                </c:pt>
                <c:pt idx="677">
                  <c:v>1.19</c:v>
                </c:pt>
                <c:pt idx="678">
                  <c:v>1.145</c:v>
                </c:pt>
                <c:pt idx="679">
                  <c:v>1.115</c:v>
                </c:pt>
                <c:pt idx="680">
                  <c:v>1.165</c:v>
                </c:pt>
                <c:pt idx="681">
                  <c:v>1.1499999999999999</c:v>
                </c:pt>
                <c:pt idx="682">
                  <c:v>1.1499999999999999</c:v>
                </c:pt>
                <c:pt idx="683">
                  <c:v>1.1299999999999999</c:v>
                </c:pt>
                <c:pt idx="684">
                  <c:v>1.1399999999999999</c:v>
                </c:pt>
                <c:pt idx="685">
                  <c:v>1.125</c:v>
                </c:pt>
                <c:pt idx="686">
                  <c:v>1.085</c:v>
                </c:pt>
                <c:pt idx="687">
                  <c:v>1.1399999999999999</c:v>
                </c:pt>
                <c:pt idx="688">
                  <c:v>1.08</c:v>
                </c:pt>
                <c:pt idx="689">
                  <c:v>1.1000000000000001</c:v>
                </c:pt>
                <c:pt idx="690">
                  <c:v>1.095</c:v>
                </c:pt>
                <c:pt idx="691">
                  <c:v>1.115</c:v>
                </c:pt>
                <c:pt idx="692">
                  <c:v>1.135</c:v>
                </c:pt>
                <c:pt idx="693">
                  <c:v>1.0900000000000001</c:v>
                </c:pt>
                <c:pt idx="694">
                  <c:v>1.075</c:v>
                </c:pt>
                <c:pt idx="695">
                  <c:v>1.1200000000000001</c:v>
                </c:pt>
                <c:pt idx="696">
                  <c:v>1.115</c:v>
                </c:pt>
                <c:pt idx="697">
                  <c:v>1.105</c:v>
                </c:pt>
                <c:pt idx="698">
                  <c:v>1.1100000000000001</c:v>
                </c:pt>
                <c:pt idx="699">
                  <c:v>1.0349999999999999</c:v>
                </c:pt>
                <c:pt idx="700">
                  <c:v>1.0049999999999999</c:v>
                </c:pt>
                <c:pt idx="701">
                  <c:v>1.03</c:v>
                </c:pt>
                <c:pt idx="702">
                  <c:v>1.01</c:v>
                </c:pt>
                <c:pt idx="703">
                  <c:v>0.97</c:v>
                </c:pt>
                <c:pt idx="704">
                  <c:v>0.96</c:v>
                </c:pt>
                <c:pt idx="705">
                  <c:v>0.90500000000000003</c:v>
                </c:pt>
                <c:pt idx="706">
                  <c:v>0.9</c:v>
                </c:pt>
                <c:pt idx="707">
                  <c:v>0.91</c:v>
                </c:pt>
                <c:pt idx="708">
                  <c:v>0.89</c:v>
                </c:pt>
                <c:pt idx="709">
                  <c:v>0.875</c:v>
                </c:pt>
                <c:pt idx="710">
                  <c:v>0.875</c:v>
                </c:pt>
                <c:pt idx="711">
                  <c:v>0.93</c:v>
                </c:pt>
                <c:pt idx="712">
                  <c:v>0.88500000000000001</c:v>
                </c:pt>
                <c:pt idx="713">
                  <c:v>0.85499999999999998</c:v>
                </c:pt>
                <c:pt idx="714">
                  <c:v>0.89</c:v>
                </c:pt>
                <c:pt idx="715">
                  <c:v>0.83499999999999996</c:v>
                </c:pt>
                <c:pt idx="716">
                  <c:v>0.84</c:v>
                </c:pt>
                <c:pt idx="717">
                  <c:v>0.88</c:v>
                </c:pt>
                <c:pt idx="718">
                  <c:v>0.89</c:v>
                </c:pt>
                <c:pt idx="719">
                  <c:v>0.88</c:v>
                </c:pt>
                <c:pt idx="720">
                  <c:v>0.86499999999999999</c:v>
                </c:pt>
                <c:pt idx="721">
                  <c:v>0.87</c:v>
                </c:pt>
                <c:pt idx="722">
                  <c:v>0.85</c:v>
                </c:pt>
                <c:pt idx="723">
                  <c:v>0.87</c:v>
                </c:pt>
                <c:pt idx="724">
                  <c:v>0.85</c:v>
                </c:pt>
                <c:pt idx="725">
                  <c:v>0.86</c:v>
                </c:pt>
                <c:pt idx="726">
                  <c:v>0.86</c:v>
                </c:pt>
                <c:pt idx="727">
                  <c:v>0.85</c:v>
                </c:pt>
                <c:pt idx="728">
                  <c:v>0.85</c:v>
                </c:pt>
                <c:pt idx="729">
                  <c:v>0.84</c:v>
                </c:pt>
                <c:pt idx="730">
                  <c:v>0.82499999999999996</c:v>
                </c:pt>
                <c:pt idx="731">
                  <c:v>0.82</c:v>
                </c:pt>
                <c:pt idx="732">
                  <c:v>0.84</c:v>
                </c:pt>
                <c:pt idx="733">
                  <c:v>0.82</c:v>
                </c:pt>
                <c:pt idx="734">
                  <c:v>0.81</c:v>
                </c:pt>
                <c:pt idx="735">
                  <c:v>0.81200000000000006</c:v>
                </c:pt>
                <c:pt idx="736">
                  <c:v>0.81</c:v>
                </c:pt>
                <c:pt idx="737">
                  <c:v>0.8</c:v>
                </c:pt>
                <c:pt idx="738">
                  <c:v>0.79</c:v>
                </c:pt>
                <c:pt idx="739">
                  <c:v>0.78500000000000003</c:v>
                </c:pt>
                <c:pt idx="740">
                  <c:v>0.84</c:v>
                </c:pt>
                <c:pt idx="741">
                  <c:v>0.81499999999999995</c:v>
                </c:pt>
                <c:pt idx="742">
                  <c:v>0.80500000000000005</c:v>
                </c:pt>
                <c:pt idx="743">
                  <c:v>0.84</c:v>
                </c:pt>
                <c:pt idx="744">
                  <c:v>0.82</c:v>
                </c:pt>
                <c:pt idx="745">
                  <c:v>0.81499999999999995</c:v>
                </c:pt>
                <c:pt idx="746">
                  <c:v>0.81499999999999995</c:v>
                </c:pt>
                <c:pt idx="747">
                  <c:v>0.875</c:v>
                </c:pt>
                <c:pt idx="748">
                  <c:v>0.88</c:v>
                </c:pt>
                <c:pt idx="749">
                  <c:v>0.9</c:v>
                </c:pt>
                <c:pt idx="750">
                  <c:v>0.93500000000000005</c:v>
                </c:pt>
                <c:pt idx="751">
                  <c:v>0.90500000000000003</c:v>
                </c:pt>
                <c:pt idx="752">
                  <c:v>0.93</c:v>
                </c:pt>
                <c:pt idx="753">
                  <c:v>0.91500000000000004</c:v>
                </c:pt>
                <c:pt idx="754">
                  <c:v>0.91</c:v>
                </c:pt>
                <c:pt idx="755">
                  <c:v>0.95</c:v>
                </c:pt>
                <c:pt idx="756">
                  <c:v>0.94499999999999995</c:v>
                </c:pt>
                <c:pt idx="757">
                  <c:v>0.95</c:v>
                </c:pt>
                <c:pt idx="758">
                  <c:v>0.94</c:v>
                </c:pt>
                <c:pt idx="759">
                  <c:v>0.98</c:v>
                </c:pt>
                <c:pt idx="760">
                  <c:v>0.97</c:v>
                </c:pt>
                <c:pt idx="761">
                  <c:v>0.98</c:v>
                </c:pt>
                <c:pt idx="762">
                  <c:v>0.98</c:v>
                </c:pt>
                <c:pt idx="763">
                  <c:v>0.99</c:v>
                </c:pt>
                <c:pt idx="764">
                  <c:v>0.98</c:v>
                </c:pt>
                <c:pt idx="765">
                  <c:v>0.97499999999999998</c:v>
                </c:pt>
                <c:pt idx="766">
                  <c:v>0.98</c:v>
                </c:pt>
                <c:pt idx="767">
                  <c:v>0.96</c:v>
                </c:pt>
                <c:pt idx="768">
                  <c:v>0.97</c:v>
                </c:pt>
                <c:pt idx="769">
                  <c:v>0.98499999999999999</c:v>
                </c:pt>
                <c:pt idx="770">
                  <c:v>0.98</c:v>
                </c:pt>
                <c:pt idx="771">
                  <c:v>0.99</c:v>
                </c:pt>
                <c:pt idx="772">
                  <c:v>0.99199999999999999</c:v>
                </c:pt>
                <c:pt idx="773">
                  <c:v>0.96</c:v>
                </c:pt>
                <c:pt idx="774">
                  <c:v>0.99</c:v>
                </c:pt>
                <c:pt idx="775">
                  <c:v>0.98</c:v>
                </c:pt>
                <c:pt idx="776">
                  <c:v>0.99</c:v>
                </c:pt>
                <c:pt idx="777">
                  <c:v>0.99</c:v>
                </c:pt>
                <c:pt idx="778">
                  <c:v>1.0449999999999999</c:v>
                </c:pt>
                <c:pt idx="779">
                  <c:v>1.0149999999999999</c:v>
                </c:pt>
                <c:pt idx="780">
                  <c:v>1</c:v>
                </c:pt>
                <c:pt idx="781">
                  <c:v>0.99</c:v>
                </c:pt>
                <c:pt idx="782">
                  <c:v>1.0049999999999999</c:v>
                </c:pt>
                <c:pt idx="783">
                  <c:v>0.98</c:v>
                </c:pt>
                <c:pt idx="784">
                  <c:v>0.99</c:v>
                </c:pt>
                <c:pt idx="785">
                  <c:v>0.97</c:v>
                </c:pt>
                <c:pt idx="786">
                  <c:v>1</c:v>
                </c:pt>
                <c:pt idx="787">
                  <c:v>1.03</c:v>
                </c:pt>
                <c:pt idx="788">
                  <c:v>1.07</c:v>
                </c:pt>
                <c:pt idx="789">
                  <c:v>1.07</c:v>
                </c:pt>
                <c:pt idx="790">
                  <c:v>0.98</c:v>
                </c:pt>
                <c:pt idx="791">
                  <c:v>1</c:v>
                </c:pt>
                <c:pt idx="792">
                  <c:v>1.05</c:v>
                </c:pt>
                <c:pt idx="793">
                  <c:v>1</c:v>
                </c:pt>
                <c:pt idx="794">
                  <c:v>0.96</c:v>
                </c:pt>
                <c:pt idx="795">
                  <c:v>0.89</c:v>
                </c:pt>
                <c:pt idx="796">
                  <c:v>0.90500000000000003</c:v>
                </c:pt>
                <c:pt idx="797">
                  <c:v>0.92500000000000004</c:v>
                </c:pt>
                <c:pt idx="798">
                  <c:v>0.92500000000000004</c:v>
                </c:pt>
                <c:pt idx="799">
                  <c:v>1.02</c:v>
                </c:pt>
                <c:pt idx="800">
                  <c:v>0.98499999999999999</c:v>
                </c:pt>
                <c:pt idx="801">
                  <c:v>0.98499999999999999</c:v>
                </c:pt>
                <c:pt idx="802">
                  <c:v>1.01</c:v>
                </c:pt>
                <c:pt idx="803">
                  <c:v>1.02</c:v>
                </c:pt>
                <c:pt idx="804">
                  <c:v>1.03</c:v>
                </c:pt>
                <c:pt idx="805">
                  <c:v>1.01</c:v>
                </c:pt>
                <c:pt idx="806">
                  <c:v>1.0049999999999999</c:v>
                </c:pt>
                <c:pt idx="807">
                  <c:v>0.98499999999999999</c:v>
                </c:pt>
                <c:pt idx="808">
                  <c:v>0.97</c:v>
                </c:pt>
                <c:pt idx="809">
                  <c:v>0.96499999999999997</c:v>
                </c:pt>
                <c:pt idx="810">
                  <c:v>0.95199999999999996</c:v>
                </c:pt>
                <c:pt idx="811">
                  <c:v>0.95499999999999996</c:v>
                </c:pt>
                <c:pt idx="812">
                  <c:v>0.91500000000000004</c:v>
                </c:pt>
                <c:pt idx="813">
                  <c:v>0.90500000000000003</c:v>
                </c:pt>
                <c:pt idx="814">
                  <c:v>0.89500000000000002</c:v>
                </c:pt>
                <c:pt idx="815">
                  <c:v>0.9</c:v>
                </c:pt>
                <c:pt idx="816">
                  <c:v>0.88</c:v>
                </c:pt>
                <c:pt idx="817">
                  <c:v>0.92</c:v>
                </c:pt>
                <c:pt idx="818">
                  <c:v>0.92</c:v>
                </c:pt>
                <c:pt idx="819">
                  <c:v>0.91</c:v>
                </c:pt>
                <c:pt idx="820">
                  <c:v>0.90500000000000003</c:v>
                </c:pt>
                <c:pt idx="821">
                  <c:v>0.9</c:v>
                </c:pt>
                <c:pt idx="822">
                  <c:v>0.89</c:v>
                </c:pt>
                <c:pt idx="823">
                  <c:v>0.91500000000000004</c:v>
                </c:pt>
                <c:pt idx="824">
                  <c:v>0.89</c:v>
                </c:pt>
                <c:pt idx="825">
                  <c:v>0.9</c:v>
                </c:pt>
                <c:pt idx="826">
                  <c:v>0.9</c:v>
                </c:pt>
                <c:pt idx="827">
                  <c:v>0.89500000000000002</c:v>
                </c:pt>
                <c:pt idx="828">
                  <c:v>0.91500000000000004</c:v>
                </c:pt>
                <c:pt idx="829">
                  <c:v>0.9</c:v>
                </c:pt>
                <c:pt idx="830">
                  <c:v>0.88</c:v>
                </c:pt>
                <c:pt idx="831">
                  <c:v>0.88500000000000001</c:v>
                </c:pt>
                <c:pt idx="832">
                  <c:v>0.91</c:v>
                </c:pt>
                <c:pt idx="833">
                  <c:v>0.91</c:v>
                </c:pt>
                <c:pt idx="834">
                  <c:v>0.875</c:v>
                </c:pt>
                <c:pt idx="835">
                  <c:v>0.875</c:v>
                </c:pt>
                <c:pt idx="836">
                  <c:v>0.91</c:v>
                </c:pt>
                <c:pt idx="837">
                  <c:v>0.89</c:v>
                </c:pt>
                <c:pt idx="838">
                  <c:v>0.87</c:v>
                </c:pt>
                <c:pt idx="839">
                  <c:v>0.88</c:v>
                </c:pt>
                <c:pt idx="840">
                  <c:v>0.88500000000000001</c:v>
                </c:pt>
                <c:pt idx="841">
                  <c:v>0.85</c:v>
                </c:pt>
                <c:pt idx="842">
                  <c:v>0.85</c:v>
                </c:pt>
                <c:pt idx="843">
                  <c:v>0.84499999999999997</c:v>
                </c:pt>
                <c:pt idx="844">
                  <c:v>0.82499999999999996</c:v>
                </c:pt>
                <c:pt idx="845">
                  <c:v>0.8</c:v>
                </c:pt>
                <c:pt idx="846">
                  <c:v>0.83</c:v>
                </c:pt>
                <c:pt idx="847">
                  <c:v>0.83</c:v>
                </c:pt>
                <c:pt idx="848">
                  <c:v>0.79500000000000004</c:v>
                </c:pt>
                <c:pt idx="849">
                  <c:v>0.78</c:v>
                </c:pt>
                <c:pt idx="850">
                  <c:v>0.755</c:v>
                </c:pt>
                <c:pt idx="851">
                  <c:v>0.76500000000000001</c:v>
                </c:pt>
                <c:pt idx="852">
                  <c:v>0.76</c:v>
                </c:pt>
                <c:pt idx="853">
                  <c:v>0.77</c:v>
                </c:pt>
                <c:pt idx="854">
                  <c:v>0.77</c:v>
                </c:pt>
                <c:pt idx="855">
                  <c:v>0.78</c:v>
                </c:pt>
                <c:pt idx="856">
                  <c:v>0.78500000000000003</c:v>
                </c:pt>
                <c:pt idx="857">
                  <c:v>0.82</c:v>
                </c:pt>
                <c:pt idx="858">
                  <c:v>0.84499999999999997</c:v>
                </c:pt>
                <c:pt idx="859">
                  <c:v>0.89</c:v>
                </c:pt>
                <c:pt idx="860">
                  <c:v>0.88</c:v>
                </c:pt>
                <c:pt idx="861">
                  <c:v>0.86499999999999999</c:v>
                </c:pt>
                <c:pt idx="862">
                  <c:v>0.87</c:v>
                </c:pt>
                <c:pt idx="863">
                  <c:v>0.85499999999999998</c:v>
                </c:pt>
                <c:pt idx="864">
                  <c:v>0.86499999999999999</c:v>
                </c:pt>
                <c:pt idx="865">
                  <c:v>0.84499999999999997</c:v>
                </c:pt>
                <c:pt idx="866">
                  <c:v>0.85499999999999998</c:v>
                </c:pt>
                <c:pt idx="867">
                  <c:v>0.87</c:v>
                </c:pt>
                <c:pt idx="868">
                  <c:v>0.83</c:v>
                </c:pt>
                <c:pt idx="869">
                  <c:v>0.83499999999999996</c:v>
                </c:pt>
                <c:pt idx="870">
                  <c:v>0.85</c:v>
                </c:pt>
                <c:pt idx="871">
                  <c:v>0.83</c:v>
                </c:pt>
                <c:pt idx="872">
                  <c:v>0.84</c:v>
                </c:pt>
                <c:pt idx="873">
                  <c:v>0.82</c:v>
                </c:pt>
                <c:pt idx="874">
                  <c:v>0.8</c:v>
                </c:pt>
                <c:pt idx="875">
                  <c:v>0.75</c:v>
                </c:pt>
                <c:pt idx="876">
                  <c:v>0.73</c:v>
                </c:pt>
                <c:pt idx="877">
                  <c:v>0.67500000000000004</c:v>
                </c:pt>
                <c:pt idx="878">
                  <c:v>0.70499999999999996</c:v>
                </c:pt>
                <c:pt idx="879">
                  <c:v>0.755</c:v>
                </c:pt>
                <c:pt idx="880">
                  <c:v>0.79500000000000004</c:v>
                </c:pt>
                <c:pt idx="881">
                  <c:v>0.78500000000000003</c:v>
                </c:pt>
                <c:pt idx="882">
                  <c:v>0.8</c:v>
                </c:pt>
                <c:pt idx="883">
                  <c:v>0.76</c:v>
                </c:pt>
                <c:pt idx="884">
                  <c:v>0.78</c:v>
                </c:pt>
                <c:pt idx="885">
                  <c:v>0.76</c:v>
                </c:pt>
                <c:pt idx="886">
                  <c:v>0.76</c:v>
                </c:pt>
                <c:pt idx="887">
                  <c:v>0.78</c:v>
                </c:pt>
                <c:pt idx="888">
                  <c:v>0.76</c:v>
                </c:pt>
                <c:pt idx="889">
                  <c:v>0.76</c:v>
                </c:pt>
                <c:pt idx="890">
                  <c:v>0.75</c:v>
                </c:pt>
                <c:pt idx="891">
                  <c:v>0.745</c:v>
                </c:pt>
                <c:pt idx="892">
                  <c:v>0.74</c:v>
                </c:pt>
                <c:pt idx="893">
                  <c:v>0.74</c:v>
                </c:pt>
                <c:pt idx="894">
                  <c:v>0.74</c:v>
                </c:pt>
                <c:pt idx="895">
                  <c:v>0.69499999999999995</c:v>
                </c:pt>
                <c:pt idx="896">
                  <c:v>0.7</c:v>
                </c:pt>
                <c:pt idx="897">
                  <c:v>0.68500000000000005</c:v>
                </c:pt>
                <c:pt idx="898">
                  <c:v>0.7</c:v>
                </c:pt>
                <c:pt idx="899">
                  <c:v>0.69499999999999995</c:v>
                </c:pt>
                <c:pt idx="900">
                  <c:v>0.7</c:v>
                </c:pt>
                <c:pt idx="901">
                  <c:v>0.67500000000000004</c:v>
                </c:pt>
                <c:pt idx="902">
                  <c:v>0.67500000000000004</c:v>
                </c:pt>
                <c:pt idx="903">
                  <c:v>0.67500000000000004</c:v>
                </c:pt>
                <c:pt idx="904">
                  <c:v>0.67500000000000004</c:v>
                </c:pt>
                <c:pt idx="905">
                  <c:v>0.68</c:v>
                </c:pt>
                <c:pt idx="906">
                  <c:v>0.70499999999999996</c:v>
                </c:pt>
                <c:pt idx="907">
                  <c:v>0.7</c:v>
                </c:pt>
                <c:pt idx="908">
                  <c:v>0.71</c:v>
                </c:pt>
                <c:pt idx="909">
                  <c:v>0.73499999999999999</c:v>
                </c:pt>
                <c:pt idx="910">
                  <c:v>0.73499999999999999</c:v>
                </c:pt>
                <c:pt idx="911">
                  <c:v>0.73</c:v>
                </c:pt>
                <c:pt idx="912">
                  <c:v>0.77</c:v>
                </c:pt>
                <c:pt idx="913">
                  <c:v>0.80500000000000005</c:v>
                </c:pt>
                <c:pt idx="914">
                  <c:v>0.82499999999999996</c:v>
                </c:pt>
                <c:pt idx="915">
                  <c:v>0.82499999999999996</c:v>
                </c:pt>
                <c:pt idx="916">
                  <c:v>0.83</c:v>
                </c:pt>
                <c:pt idx="917">
                  <c:v>0.82</c:v>
                </c:pt>
                <c:pt idx="918">
                  <c:v>0.82</c:v>
                </c:pt>
                <c:pt idx="919">
                  <c:v>0.79</c:v>
                </c:pt>
                <c:pt idx="920">
                  <c:v>0.79</c:v>
                </c:pt>
                <c:pt idx="921">
                  <c:v>0.77500000000000002</c:v>
                </c:pt>
                <c:pt idx="922">
                  <c:v>0.77500000000000002</c:v>
                </c:pt>
                <c:pt idx="923">
                  <c:v>0.76</c:v>
                </c:pt>
                <c:pt idx="924">
                  <c:v>0.74</c:v>
                </c:pt>
                <c:pt idx="925">
                  <c:v>0.71</c:v>
                </c:pt>
                <c:pt idx="926">
                  <c:v>0.75</c:v>
                </c:pt>
                <c:pt idx="927">
                  <c:v>0.75</c:v>
                </c:pt>
                <c:pt idx="928">
                  <c:v>0.73499999999999999</c:v>
                </c:pt>
                <c:pt idx="929">
                  <c:v>0.73</c:v>
                </c:pt>
                <c:pt idx="930">
                  <c:v>0.74</c:v>
                </c:pt>
                <c:pt idx="931">
                  <c:v>0.78</c:v>
                </c:pt>
                <c:pt idx="932">
                  <c:v>0.77</c:v>
                </c:pt>
                <c:pt idx="933">
                  <c:v>0.79</c:v>
                </c:pt>
                <c:pt idx="934">
                  <c:v>0.77</c:v>
                </c:pt>
                <c:pt idx="935">
                  <c:v>0.76</c:v>
                </c:pt>
                <c:pt idx="936">
                  <c:v>0.76</c:v>
                </c:pt>
                <c:pt idx="937">
                  <c:v>0.76</c:v>
                </c:pt>
                <c:pt idx="938">
                  <c:v>0.745</c:v>
                </c:pt>
                <c:pt idx="939">
                  <c:v>0.73</c:v>
                </c:pt>
                <c:pt idx="940">
                  <c:v>0.73499999999999999</c:v>
                </c:pt>
                <c:pt idx="941">
                  <c:v>0.71</c:v>
                </c:pt>
                <c:pt idx="942">
                  <c:v>0.71</c:v>
                </c:pt>
                <c:pt idx="943">
                  <c:v>0.71</c:v>
                </c:pt>
                <c:pt idx="944">
                  <c:v>0.72</c:v>
                </c:pt>
                <c:pt idx="945">
                  <c:v>0.68</c:v>
                </c:pt>
                <c:pt idx="946">
                  <c:v>0.65500000000000003</c:v>
                </c:pt>
                <c:pt idx="947">
                  <c:v>0.66500000000000004</c:v>
                </c:pt>
                <c:pt idx="948">
                  <c:v>0.66</c:v>
                </c:pt>
                <c:pt idx="949">
                  <c:v>0.66500000000000004</c:v>
                </c:pt>
                <c:pt idx="950">
                  <c:v>0.65500000000000003</c:v>
                </c:pt>
                <c:pt idx="951">
                  <c:v>0.66500000000000004</c:v>
                </c:pt>
                <c:pt idx="952">
                  <c:v>0.66500000000000004</c:v>
                </c:pt>
                <c:pt idx="953">
                  <c:v>0.70499999999999996</c:v>
                </c:pt>
                <c:pt idx="954">
                  <c:v>0.66</c:v>
                </c:pt>
                <c:pt idx="955">
                  <c:v>0.66</c:v>
                </c:pt>
                <c:pt idx="956">
                  <c:v>0.66500000000000004</c:v>
                </c:pt>
                <c:pt idx="957">
                  <c:v>0.66</c:v>
                </c:pt>
                <c:pt idx="958">
                  <c:v>0.68</c:v>
                </c:pt>
                <c:pt idx="959">
                  <c:v>0.7</c:v>
                </c:pt>
                <c:pt idx="960">
                  <c:v>0.72</c:v>
                </c:pt>
                <c:pt idx="961">
                  <c:v>0.69</c:v>
                </c:pt>
                <c:pt idx="962">
                  <c:v>0.65</c:v>
                </c:pt>
                <c:pt idx="963">
                  <c:v>0.66</c:v>
                </c:pt>
                <c:pt idx="964">
                  <c:v>0.6</c:v>
                </c:pt>
                <c:pt idx="965">
                  <c:v>0.61499999999999999</c:v>
                </c:pt>
                <c:pt idx="966">
                  <c:v>0.61499999999999999</c:v>
                </c:pt>
                <c:pt idx="967">
                  <c:v>0.60499999999999998</c:v>
                </c:pt>
                <c:pt idx="968">
                  <c:v>0.59499999999999997</c:v>
                </c:pt>
                <c:pt idx="969">
                  <c:v>0.6</c:v>
                </c:pt>
                <c:pt idx="970">
                  <c:v>0.59499999999999997</c:v>
                </c:pt>
                <c:pt idx="971">
                  <c:v>0.60499999999999998</c:v>
                </c:pt>
                <c:pt idx="972">
                  <c:v>0.61</c:v>
                </c:pt>
                <c:pt idx="973">
                  <c:v>0.6</c:v>
                </c:pt>
                <c:pt idx="974">
                  <c:v>0.61</c:v>
                </c:pt>
                <c:pt idx="975">
                  <c:v>0.6</c:v>
                </c:pt>
                <c:pt idx="976">
                  <c:v>0.56499999999999995</c:v>
                </c:pt>
                <c:pt idx="977">
                  <c:v>0.55000000000000004</c:v>
                </c:pt>
                <c:pt idx="978">
                  <c:v>0.56499999999999995</c:v>
                </c:pt>
                <c:pt idx="979">
                  <c:v>0.56999999999999995</c:v>
                </c:pt>
                <c:pt idx="980">
                  <c:v>0.57499999999999996</c:v>
                </c:pt>
                <c:pt idx="981">
                  <c:v>0.56999999999999995</c:v>
                </c:pt>
                <c:pt idx="982">
                  <c:v>0.56999999999999995</c:v>
                </c:pt>
                <c:pt idx="983">
                  <c:v>0.57499999999999996</c:v>
                </c:pt>
                <c:pt idx="984">
                  <c:v>0.56499999999999995</c:v>
                </c:pt>
                <c:pt idx="985">
                  <c:v>0.58499999999999996</c:v>
                </c:pt>
                <c:pt idx="986">
                  <c:v>0.58499999999999996</c:v>
                </c:pt>
                <c:pt idx="987">
                  <c:v>0.59499999999999997</c:v>
                </c:pt>
                <c:pt idx="988">
                  <c:v>0.58499999999999996</c:v>
                </c:pt>
                <c:pt idx="989">
                  <c:v>0.56999999999999995</c:v>
                </c:pt>
                <c:pt idx="990">
                  <c:v>0.59499999999999997</c:v>
                </c:pt>
                <c:pt idx="991">
                  <c:v>0.7</c:v>
                </c:pt>
                <c:pt idx="992">
                  <c:v>0.73</c:v>
                </c:pt>
                <c:pt idx="993">
                  <c:v>0.85</c:v>
                </c:pt>
                <c:pt idx="994">
                  <c:v>0.82</c:v>
                </c:pt>
                <c:pt idx="995">
                  <c:v>0.84</c:v>
                </c:pt>
                <c:pt idx="996">
                  <c:v>0.83</c:v>
                </c:pt>
                <c:pt idx="997">
                  <c:v>0.80500000000000005</c:v>
                </c:pt>
                <c:pt idx="998">
                  <c:v>0.76500000000000001</c:v>
                </c:pt>
                <c:pt idx="999">
                  <c:v>0.755</c:v>
                </c:pt>
                <c:pt idx="1000">
                  <c:v>0.72</c:v>
                </c:pt>
                <c:pt idx="1001">
                  <c:v>0.71499999999999997</c:v>
                </c:pt>
                <c:pt idx="1002">
                  <c:v>0.71</c:v>
                </c:pt>
                <c:pt idx="1003">
                  <c:v>0.72</c:v>
                </c:pt>
                <c:pt idx="1004">
                  <c:v>0.73</c:v>
                </c:pt>
                <c:pt idx="1005">
                  <c:v>0.75</c:v>
                </c:pt>
                <c:pt idx="1006">
                  <c:v>0.755</c:v>
                </c:pt>
                <c:pt idx="1007">
                  <c:v>0.73</c:v>
                </c:pt>
                <c:pt idx="1008">
                  <c:v>0.70499999999999996</c:v>
                </c:pt>
                <c:pt idx="1009">
                  <c:v>0.71</c:v>
                </c:pt>
                <c:pt idx="1010">
                  <c:v>0.72</c:v>
                </c:pt>
                <c:pt idx="1011">
                  <c:v>0.69</c:v>
                </c:pt>
                <c:pt idx="1012">
                  <c:v>0.71</c:v>
                </c:pt>
                <c:pt idx="1013">
                  <c:v>0.73</c:v>
                </c:pt>
                <c:pt idx="1014">
                  <c:v>0.74</c:v>
                </c:pt>
                <c:pt idx="1015">
                  <c:v>0.75</c:v>
                </c:pt>
                <c:pt idx="1016">
                  <c:v>0.755</c:v>
                </c:pt>
                <c:pt idx="1017">
                  <c:v>0.75</c:v>
                </c:pt>
                <c:pt idx="1018">
                  <c:v>0.73499999999999999</c:v>
                </c:pt>
                <c:pt idx="1019">
                  <c:v>0.71499999999999997</c:v>
                </c:pt>
                <c:pt idx="1020">
                  <c:v>0.71</c:v>
                </c:pt>
                <c:pt idx="1021">
                  <c:v>0.71</c:v>
                </c:pt>
                <c:pt idx="1022">
                  <c:v>0.69499999999999995</c:v>
                </c:pt>
                <c:pt idx="1023">
                  <c:v>0.69499999999999995</c:v>
                </c:pt>
                <c:pt idx="1024">
                  <c:v>0.71</c:v>
                </c:pt>
                <c:pt idx="1025">
                  <c:v>0.72</c:v>
                </c:pt>
                <c:pt idx="1026">
                  <c:v>0.72</c:v>
                </c:pt>
                <c:pt idx="1027">
                  <c:v>0.7</c:v>
                </c:pt>
                <c:pt idx="1028">
                  <c:v>0.7</c:v>
                </c:pt>
                <c:pt idx="1029">
                  <c:v>0.71</c:v>
                </c:pt>
                <c:pt idx="1030">
                  <c:v>0.71</c:v>
                </c:pt>
                <c:pt idx="1031">
                  <c:v>0.71</c:v>
                </c:pt>
                <c:pt idx="1032">
                  <c:v>0.65</c:v>
                </c:pt>
                <c:pt idx="1033">
                  <c:v>0.65500000000000003</c:v>
                </c:pt>
                <c:pt idx="1034">
                  <c:v>0.64500000000000002</c:v>
                </c:pt>
                <c:pt idx="1035">
                  <c:v>0.64500000000000002</c:v>
                </c:pt>
                <c:pt idx="1036">
                  <c:v>0.64</c:v>
                </c:pt>
                <c:pt idx="1037">
                  <c:v>0.63</c:v>
                </c:pt>
                <c:pt idx="1038">
                  <c:v>0.65</c:v>
                </c:pt>
                <c:pt idx="1039">
                  <c:v>0.66</c:v>
                </c:pt>
                <c:pt idx="1040">
                  <c:v>0.68</c:v>
                </c:pt>
                <c:pt idx="1041">
                  <c:v>0.67500000000000004</c:v>
                </c:pt>
                <c:pt idx="1042">
                  <c:v>0.66500000000000004</c:v>
                </c:pt>
                <c:pt idx="1043">
                  <c:v>0.67500000000000004</c:v>
                </c:pt>
                <c:pt idx="1044">
                  <c:v>0.65</c:v>
                </c:pt>
                <c:pt idx="1045">
                  <c:v>0.68</c:v>
                </c:pt>
                <c:pt idx="1046">
                  <c:v>0.65</c:v>
                </c:pt>
                <c:pt idx="1047">
                  <c:v>0.64</c:v>
                </c:pt>
                <c:pt idx="1048">
                  <c:v>0.65</c:v>
                </c:pt>
                <c:pt idx="1049">
                  <c:v>0.63500000000000001</c:v>
                </c:pt>
                <c:pt idx="1050">
                  <c:v>0.64</c:v>
                </c:pt>
                <c:pt idx="1051">
                  <c:v>0.66500000000000004</c:v>
                </c:pt>
                <c:pt idx="1052">
                  <c:v>0.64</c:v>
                </c:pt>
                <c:pt idx="1053">
                  <c:v>0.66</c:v>
                </c:pt>
                <c:pt idx="1054">
                  <c:v>0.65500000000000003</c:v>
                </c:pt>
                <c:pt idx="1055">
                  <c:v>0.64</c:v>
                </c:pt>
              </c:numCache>
            </c:numRef>
          </c:val>
        </c:ser>
        <c:dLbls>
          <c:showLegendKey val="0"/>
          <c:showVal val="0"/>
          <c:showCatName val="0"/>
          <c:showSerName val="0"/>
          <c:showPercent val="0"/>
          <c:showBubbleSize val="0"/>
        </c:dLbls>
        <c:gapWidth val="150"/>
        <c:axId val="196845104"/>
        <c:axId val="158256048"/>
      </c:barChart>
      <c:lineChart>
        <c:grouping val="standard"/>
        <c:varyColors val="0"/>
        <c:ser>
          <c:idx val="1"/>
          <c:order val="2"/>
          <c:tx>
            <c:strRef>
              <c:f>SPL!$AP$1</c:f>
              <c:strCache>
                <c:ptCount val="1"/>
                <c:pt idx="0">
                  <c:v>Relative Strength Index</c:v>
                </c:pt>
              </c:strCache>
            </c:strRef>
          </c:tx>
          <c:spPr>
            <a:ln w="12700">
              <a:solidFill>
                <a:srgbClr val="FF00FF"/>
              </a:solidFill>
              <a:prstDash val="solid"/>
            </a:ln>
          </c:spPr>
          <c:marker>
            <c:symbol val="none"/>
          </c:marker>
          <c:val>
            <c:numRef>
              <c:f>SPL!$AP$1400:$AP$2456</c:f>
              <c:numCache>
                <c:formatCode>0.00</c:formatCode>
                <c:ptCount val="1057"/>
                <c:pt idx="0">
                  <c:v>27.272727272727266</c:v>
                </c:pt>
                <c:pt idx="1">
                  <c:v>27.272727272727266</c:v>
                </c:pt>
                <c:pt idx="2">
                  <c:v>20</c:v>
                </c:pt>
                <c:pt idx="3">
                  <c:v>20</c:v>
                </c:pt>
                <c:pt idx="4">
                  <c:v>25.000000000000014</c:v>
                </c:pt>
                <c:pt idx="5">
                  <c:v>28.571428571428569</c:v>
                </c:pt>
                <c:pt idx="6">
                  <c:v>16.666666666666657</c:v>
                </c:pt>
                <c:pt idx="7">
                  <c:v>16.666666666666657</c:v>
                </c:pt>
                <c:pt idx="8">
                  <c:v>16.666666666666657</c:v>
                </c:pt>
                <c:pt idx="9">
                  <c:v>14.285714285714292</c:v>
                </c:pt>
                <c:pt idx="10">
                  <c:v>42.857142857142854</c:v>
                </c:pt>
                <c:pt idx="11">
                  <c:v>63.636363636363633</c:v>
                </c:pt>
                <c:pt idx="12">
                  <c:v>58.333333333333329</c:v>
                </c:pt>
                <c:pt idx="13">
                  <c:v>63.636363636363633</c:v>
                </c:pt>
                <c:pt idx="14">
                  <c:v>70</c:v>
                </c:pt>
                <c:pt idx="15">
                  <c:v>63.636363636363633</c:v>
                </c:pt>
                <c:pt idx="16">
                  <c:v>58.333333333333329</c:v>
                </c:pt>
                <c:pt idx="17">
                  <c:v>61.538461538461533</c:v>
                </c:pt>
                <c:pt idx="18">
                  <c:v>61.538461538461533</c:v>
                </c:pt>
                <c:pt idx="19">
                  <c:v>57.142857142857146</c:v>
                </c:pt>
                <c:pt idx="20">
                  <c:v>57.142857142857146</c:v>
                </c:pt>
                <c:pt idx="21">
                  <c:v>57.142857142857146</c:v>
                </c:pt>
                <c:pt idx="22">
                  <c:v>57.142857142857146</c:v>
                </c:pt>
                <c:pt idx="23">
                  <c:v>61.538461538461533</c:v>
                </c:pt>
                <c:pt idx="24">
                  <c:v>58.333333333333329</c:v>
                </c:pt>
                <c:pt idx="25">
                  <c:v>37.5</c:v>
                </c:pt>
                <c:pt idx="26">
                  <c:v>42.857142857142854</c:v>
                </c:pt>
                <c:pt idx="27">
                  <c:v>37.5</c:v>
                </c:pt>
                <c:pt idx="28">
                  <c:v>37.5</c:v>
                </c:pt>
                <c:pt idx="29">
                  <c:v>37.5</c:v>
                </c:pt>
                <c:pt idx="30">
                  <c:v>50</c:v>
                </c:pt>
                <c:pt idx="31">
                  <c:v>37.5</c:v>
                </c:pt>
                <c:pt idx="32">
                  <c:v>44.444444444444436</c:v>
                </c:pt>
                <c:pt idx="33">
                  <c:v>44.444444444444436</c:v>
                </c:pt>
                <c:pt idx="34">
                  <c:v>33.333333333333329</c:v>
                </c:pt>
                <c:pt idx="35">
                  <c:v>44.444444444444436</c:v>
                </c:pt>
                <c:pt idx="36">
                  <c:v>44.444444444444436</c:v>
                </c:pt>
                <c:pt idx="37">
                  <c:v>40</c:v>
                </c:pt>
                <c:pt idx="38">
                  <c:v>33.333333333333329</c:v>
                </c:pt>
                <c:pt idx="39">
                  <c:v>30</c:v>
                </c:pt>
                <c:pt idx="40">
                  <c:v>36.36363636363636</c:v>
                </c:pt>
                <c:pt idx="41">
                  <c:v>36.36363636363636</c:v>
                </c:pt>
                <c:pt idx="42">
                  <c:v>33.333333333333329</c:v>
                </c:pt>
                <c:pt idx="43">
                  <c:v>41.666666666666671</c:v>
                </c:pt>
                <c:pt idx="44">
                  <c:v>41.666666666666671</c:v>
                </c:pt>
                <c:pt idx="45">
                  <c:v>41.666666666666671</c:v>
                </c:pt>
                <c:pt idx="46">
                  <c:v>50</c:v>
                </c:pt>
                <c:pt idx="47">
                  <c:v>64.705882352941188</c:v>
                </c:pt>
                <c:pt idx="48">
                  <c:v>68.75</c:v>
                </c:pt>
                <c:pt idx="49">
                  <c:v>68.749999999999972</c:v>
                </c:pt>
                <c:pt idx="50">
                  <c:v>64.705882352941188</c:v>
                </c:pt>
                <c:pt idx="51">
                  <c:v>68.750000000000028</c:v>
                </c:pt>
                <c:pt idx="52">
                  <c:v>64.705882352941188</c:v>
                </c:pt>
                <c:pt idx="53">
                  <c:v>64.705882352941188</c:v>
                </c:pt>
                <c:pt idx="54">
                  <c:v>62.500000000000014</c:v>
                </c:pt>
                <c:pt idx="55">
                  <c:v>66.666666666666686</c:v>
                </c:pt>
                <c:pt idx="56">
                  <c:v>73.333333333333371</c:v>
                </c:pt>
                <c:pt idx="57">
                  <c:v>73.333333333333371</c:v>
                </c:pt>
                <c:pt idx="58">
                  <c:v>71.428571428571459</c:v>
                </c:pt>
                <c:pt idx="59">
                  <c:v>62.500000000000014</c:v>
                </c:pt>
                <c:pt idx="60">
                  <c:v>60.000000000000014</c:v>
                </c:pt>
                <c:pt idx="61">
                  <c:v>50</c:v>
                </c:pt>
                <c:pt idx="62">
                  <c:v>46.153846153846146</c:v>
                </c:pt>
                <c:pt idx="63">
                  <c:v>46.153846153846196</c:v>
                </c:pt>
                <c:pt idx="64">
                  <c:v>42.857142857142854</c:v>
                </c:pt>
                <c:pt idx="65">
                  <c:v>50</c:v>
                </c:pt>
                <c:pt idx="66">
                  <c:v>50</c:v>
                </c:pt>
                <c:pt idx="67">
                  <c:v>56.25</c:v>
                </c:pt>
                <c:pt idx="68">
                  <c:v>52.941176470588232</c:v>
                </c:pt>
                <c:pt idx="69">
                  <c:v>52.941176470588232</c:v>
                </c:pt>
                <c:pt idx="70">
                  <c:v>50</c:v>
                </c:pt>
                <c:pt idx="71">
                  <c:v>50</c:v>
                </c:pt>
                <c:pt idx="72">
                  <c:v>50</c:v>
                </c:pt>
                <c:pt idx="73">
                  <c:v>74.999999999999986</c:v>
                </c:pt>
                <c:pt idx="74">
                  <c:v>68.421052631578931</c:v>
                </c:pt>
                <c:pt idx="75">
                  <c:v>73.91304347826086</c:v>
                </c:pt>
                <c:pt idx="76">
                  <c:v>67.999999999999986</c:v>
                </c:pt>
                <c:pt idx="77">
                  <c:v>69.230769230769226</c:v>
                </c:pt>
                <c:pt idx="78">
                  <c:v>76</c:v>
                </c:pt>
                <c:pt idx="79">
                  <c:v>75.999999999999972</c:v>
                </c:pt>
                <c:pt idx="80">
                  <c:v>79.999999999999972</c:v>
                </c:pt>
                <c:pt idx="81">
                  <c:v>79.166666666666643</c:v>
                </c:pt>
                <c:pt idx="82">
                  <c:v>79.166666666666643</c:v>
                </c:pt>
                <c:pt idx="83">
                  <c:v>79.166666666666643</c:v>
                </c:pt>
                <c:pt idx="84">
                  <c:v>79.999999999999972</c:v>
                </c:pt>
                <c:pt idx="85">
                  <c:v>75.999999999999972</c:v>
                </c:pt>
                <c:pt idx="86">
                  <c:v>75.999999999999972</c:v>
                </c:pt>
                <c:pt idx="87">
                  <c:v>66.666666666666657</c:v>
                </c:pt>
                <c:pt idx="88">
                  <c:v>72.2222222222222</c:v>
                </c:pt>
                <c:pt idx="89">
                  <c:v>72.2222222222222</c:v>
                </c:pt>
                <c:pt idx="90">
                  <c:v>81.249999999999986</c:v>
                </c:pt>
                <c:pt idx="91">
                  <c:v>61.111111111111086</c:v>
                </c:pt>
                <c:pt idx="92">
                  <c:v>66.666666666666657</c:v>
                </c:pt>
                <c:pt idx="93">
                  <c:v>57.142857142857139</c:v>
                </c:pt>
                <c:pt idx="94">
                  <c:v>66.666666666666657</c:v>
                </c:pt>
                <c:pt idx="95">
                  <c:v>64.285714285714278</c:v>
                </c:pt>
                <c:pt idx="96">
                  <c:v>60</c:v>
                </c:pt>
                <c:pt idx="97">
                  <c:v>62.500000000000007</c:v>
                </c:pt>
                <c:pt idx="98">
                  <c:v>61.29032258064516</c:v>
                </c:pt>
                <c:pt idx="99">
                  <c:v>61.29032258064516</c:v>
                </c:pt>
                <c:pt idx="100">
                  <c:v>63.636363636363633</c:v>
                </c:pt>
                <c:pt idx="101">
                  <c:v>65.714285714285722</c:v>
                </c:pt>
                <c:pt idx="102">
                  <c:v>59.45945945945946</c:v>
                </c:pt>
                <c:pt idx="103">
                  <c:v>51.515151515151516</c:v>
                </c:pt>
                <c:pt idx="104">
                  <c:v>54.545454545454547</c:v>
                </c:pt>
                <c:pt idx="105">
                  <c:v>63.333333333333329</c:v>
                </c:pt>
                <c:pt idx="106">
                  <c:v>53.571428571428569</c:v>
                </c:pt>
                <c:pt idx="107">
                  <c:v>57.692307692307686</c:v>
                </c:pt>
                <c:pt idx="108">
                  <c:v>45</c:v>
                </c:pt>
                <c:pt idx="109">
                  <c:v>45</c:v>
                </c:pt>
                <c:pt idx="110">
                  <c:v>65.217391304347814</c:v>
                </c:pt>
                <c:pt idx="111">
                  <c:v>61.904761904761884</c:v>
                </c:pt>
                <c:pt idx="112">
                  <c:v>63.636363636363612</c:v>
                </c:pt>
                <c:pt idx="113">
                  <c:v>68.181818181818173</c:v>
                </c:pt>
                <c:pt idx="114">
                  <c:v>66.666666666666657</c:v>
                </c:pt>
                <c:pt idx="115">
                  <c:v>68.181818181818173</c:v>
                </c:pt>
                <c:pt idx="116">
                  <c:v>78.947368421052616</c:v>
                </c:pt>
                <c:pt idx="117">
                  <c:v>83.333333333333329</c:v>
                </c:pt>
                <c:pt idx="118">
                  <c:v>73.68421052631578</c:v>
                </c:pt>
                <c:pt idx="119">
                  <c:v>68.421052631578931</c:v>
                </c:pt>
                <c:pt idx="120">
                  <c:v>76.470588235294102</c:v>
                </c:pt>
                <c:pt idx="121">
                  <c:v>68.421052631578931</c:v>
                </c:pt>
                <c:pt idx="122">
                  <c:v>60.000000000000014</c:v>
                </c:pt>
                <c:pt idx="123">
                  <c:v>66.666666666666657</c:v>
                </c:pt>
                <c:pt idx="124">
                  <c:v>53.333333333333343</c:v>
                </c:pt>
                <c:pt idx="125">
                  <c:v>50</c:v>
                </c:pt>
                <c:pt idx="126">
                  <c:v>46.666666666666657</c:v>
                </c:pt>
                <c:pt idx="127">
                  <c:v>40.000000000000014</c:v>
                </c:pt>
                <c:pt idx="128">
                  <c:v>47.058823529411761</c:v>
                </c:pt>
                <c:pt idx="129">
                  <c:v>35.714285714285666</c:v>
                </c:pt>
                <c:pt idx="130">
                  <c:v>35.714285714285666</c:v>
                </c:pt>
                <c:pt idx="131">
                  <c:v>33.333333333333286</c:v>
                </c:pt>
                <c:pt idx="132">
                  <c:v>38.461538461538417</c:v>
                </c:pt>
                <c:pt idx="133">
                  <c:v>50</c:v>
                </c:pt>
                <c:pt idx="134">
                  <c:v>46.666666666666657</c:v>
                </c:pt>
                <c:pt idx="135">
                  <c:v>57.142857142857167</c:v>
                </c:pt>
                <c:pt idx="136">
                  <c:v>71.428571428571445</c:v>
                </c:pt>
                <c:pt idx="137">
                  <c:v>57.142857142857153</c:v>
                </c:pt>
                <c:pt idx="138">
                  <c:v>57.142857142857153</c:v>
                </c:pt>
                <c:pt idx="139">
                  <c:v>68.750000000000028</c:v>
                </c:pt>
                <c:pt idx="140">
                  <c:v>64.705882352941188</c:v>
                </c:pt>
                <c:pt idx="141">
                  <c:v>70.588235294117624</c:v>
                </c:pt>
                <c:pt idx="142">
                  <c:v>66.666666666666657</c:v>
                </c:pt>
                <c:pt idx="143">
                  <c:v>74.999999999999986</c:v>
                </c:pt>
                <c:pt idx="144">
                  <c:v>78.260869565217376</c:v>
                </c:pt>
                <c:pt idx="145">
                  <c:v>82.608695652173907</c:v>
                </c:pt>
                <c:pt idx="146">
                  <c:v>82.608695652173907</c:v>
                </c:pt>
                <c:pt idx="147">
                  <c:v>80.952380952380935</c:v>
                </c:pt>
                <c:pt idx="148">
                  <c:v>86.36363636363636</c:v>
                </c:pt>
                <c:pt idx="149">
                  <c:v>85.714285714285708</c:v>
                </c:pt>
                <c:pt idx="150">
                  <c:v>87.5</c:v>
                </c:pt>
                <c:pt idx="151">
                  <c:v>96.153846153846146</c:v>
                </c:pt>
                <c:pt idx="152">
                  <c:v>96.551724137931032</c:v>
                </c:pt>
                <c:pt idx="153">
                  <c:v>96.875</c:v>
                </c:pt>
                <c:pt idx="154">
                  <c:v>79.487179487179517</c:v>
                </c:pt>
                <c:pt idx="155">
                  <c:v>78.947368421052659</c:v>
                </c:pt>
                <c:pt idx="156">
                  <c:v>76.315789473684234</c:v>
                </c:pt>
                <c:pt idx="157">
                  <c:v>64.864864864864884</c:v>
                </c:pt>
                <c:pt idx="158">
                  <c:v>55.263157894736842</c:v>
                </c:pt>
                <c:pt idx="159">
                  <c:v>56.410256410256416</c:v>
                </c:pt>
                <c:pt idx="160">
                  <c:v>59.523809523809533</c:v>
                </c:pt>
                <c:pt idx="161">
                  <c:v>55.555555555555557</c:v>
                </c:pt>
                <c:pt idx="162">
                  <c:v>54.545454545454547</c:v>
                </c:pt>
                <c:pt idx="163">
                  <c:v>59.183673469387763</c:v>
                </c:pt>
                <c:pt idx="164">
                  <c:v>58.333333333333321</c:v>
                </c:pt>
                <c:pt idx="165">
                  <c:v>53.333333333333343</c:v>
                </c:pt>
                <c:pt idx="166">
                  <c:v>50</c:v>
                </c:pt>
                <c:pt idx="167">
                  <c:v>39.473684210526322</c:v>
                </c:pt>
                <c:pt idx="168">
                  <c:v>41.666666666666657</c:v>
                </c:pt>
                <c:pt idx="169">
                  <c:v>38.461538461538446</c:v>
                </c:pt>
                <c:pt idx="170">
                  <c:v>43.90243902439024</c:v>
                </c:pt>
                <c:pt idx="171">
                  <c:v>50</c:v>
                </c:pt>
                <c:pt idx="172">
                  <c:v>48.717948717948715</c:v>
                </c:pt>
                <c:pt idx="173">
                  <c:v>48.717948717948715</c:v>
                </c:pt>
                <c:pt idx="174">
                  <c:v>42.105263157894733</c:v>
                </c:pt>
                <c:pt idx="175">
                  <c:v>51.282051282051277</c:v>
                </c:pt>
                <c:pt idx="176">
                  <c:v>54.761904761904766</c:v>
                </c:pt>
                <c:pt idx="177">
                  <c:v>45</c:v>
                </c:pt>
                <c:pt idx="178">
                  <c:v>36.842105263157919</c:v>
                </c:pt>
                <c:pt idx="179">
                  <c:v>42.500000000000007</c:v>
                </c:pt>
                <c:pt idx="180">
                  <c:v>51.063829787234027</c:v>
                </c:pt>
                <c:pt idx="181">
                  <c:v>53.333333333333314</c:v>
                </c:pt>
                <c:pt idx="182">
                  <c:v>61.538461538461519</c:v>
                </c:pt>
                <c:pt idx="183">
                  <c:v>69.999999999999986</c:v>
                </c:pt>
                <c:pt idx="184">
                  <c:v>72.72727272727272</c:v>
                </c:pt>
                <c:pt idx="185">
                  <c:v>78.181818181818173</c:v>
                </c:pt>
                <c:pt idx="186">
                  <c:v>87.499999999999986</c:v>
                </c:pt>
                <c:pt idx="187">
                  <c:v>78.333333333333343</c:v>
                </c:pt>
                <c:pt idx="188">
                  <c:v>78.333333333333343</c:v>
                </c:pt>
                <c:pt idx="189">
                  <c:v>79.032258064516128</c:v>
                </c:pt>
                <c:pt idx="190">
                  <c:v>72.580645161290349</c:v>
                </c:pt>
                <c:pt idx="191">
                  <c:v>77.049180327868868</c:v>
                </c:pt>
                <c:pt idx="192">
                  <c:v>74.603174603174651</c:v>
                </c:pt>
                <c:pt idx="193">
                  <c:v>72.131147540983648</c:v>
                </c:pt>
                <c:pt idx="194">
                  <c:v>68.518518518518562</c:v>
                </c:pt>
                <c:pt idx="195">
                  <c:v>63.793103448275893</c:v>
                </c:pt>
                <c:pt idx="196">
                  <c:v>67.692307692307736</c:v>
                </c:pt>
                <c:pt idx="197">
                  <c:v>61.538461538461561</c:v>
                </c:pt>
                <c:pt idx="198">
                  <c:v>55.932203389830526</c:v>
                </c:pt>
                <c:pt idx="199">
                  <c:v>46.938775510204074</c:v>
                </c:pt>
                <c:pt idx="200">
                  <c:v>36.95652173913043</c:v>
                </c:pt>
                <c:pt idx="201">
                  <c:v>45.238095238095227</c:v>
                </c:pt>
                <c:pt idx="202">
                  <c:v>41.304347826086939</c:v>
                </c:pt>
                <c:pt idx="203">
                  <c:v>30.232558139534873</c:v>
                </c:pt>
                <c:pt idx="204">
                  <c:v>38.095238095238081</c:v>
                </c:pt>
                <c:pt idx="205">
                  <c:v>40.909090909090935</c:v>
                </c:pt>
                <c:pt idx="206">
                  <c:v>43.902439024390247</c:v>
                </c:pt>
                <c:pt idx="207">
                  <c:v>43.902439024390247</c:v>
                </c:pt>
                <c:pt idx="208">
                  <c:v>51.063829787234049</c:v>
                </c:pt>
                <c:pt idx="209">
                  <c:v>61.999999999999993</c:v>
                </c:pt>
                <c:pt idx="210">
                  <c:v>52.173913043478237</c:v>
                </c:pt>
                <c:pt idx="211">
                  <c:v>52.173913043478258</c:v>
                </c:pt>
                <c:pt idx="212">
                  <c:v>48</c:v>
                </c:pt>
                <c:pt idx="213">
                  <c:v>43.999999999999993</c:v>
                </c:pt>
                <c:pt idx="214">
                  <c:v>47.916666666666664</c:v>
                </c:pt>
                <c:pt idx="215">
                  <c:v>47.916666666666664</c:v>
                </c:pt>
                <c:pt idx="216">
                  <c:v>57.777777777777793</c:v>
                </c:pt>
                <c:pt idx="217">
                  <c:v>64.444444444444457</c:v>
                </c:pt>
                <c:pt idx="218">
                  <c:v>70.909090909090907</c:v>
                </c:pt>
                <c:pt idx="219">
                  <c:v>66.037735849056602</c:v>
                </c:pt>
                <c:pt idx="220">
                  <c:v>63.636363636363633</c:v>
                </c:pt>
                <c:pt idx="221">
                  <c:v>71.212121212121218</c:v>
                </c:pt>
                <c:pt idx="222">
                  <c:v>71.212121212121218</c:v>
                </c:pt>
                <c:pt idx="223">
                  <c:v>62.500000000000007</c:v>
                </c:pt>
                <c:pt idx="224">
                  <c:v>66.129032258064527</c:v>
                </c:pt>
                <c:pt idx="225">
                  <c:v>67.213114754098342</c:v>
                </c:pt>
                <c:pt idx="226">
                  <c:v>66.129032258064512</c:v>
                </c:pt>
                <c:pt idx="227">
                  <c:v>68.852459016393425</c:v>
                </c:pt>
                <c:pt idx="228">
                  <c:v>64.062499999999986</c:v>
                </c:pt>
                <c:pt idx="229">
                  <c:v>59.999999999999986</c:v>
                </c:pt>
                <c:pt idx="230">
                  <c:v>61.194029850746254</c:v>
                </c:pt>
                <c:pt idx="231">
                  <c:v>58.461538461538446</c:v>
                </c:pt>
                <c:pt idx="232">
                  <c:v>44.642857142857146</c:v>
                </c:pt>
                <c:pt idx="233">
                  <c:v>46.296296296296298</c:v>
                </c:pt>
                <c:pt idx="234">
                  <c:v>44.642857142857146</c:v>
                </c:pt>
                <c:pt idx="235">
                  <c:v>24.528301886792462</c:v>
                </c:pt>
                <c:pt idx="236">
                  <c:v>16.666666666666686</c:v>
                </c:pt>
                <c:pt idx="237">
                  <c:v>16.000000000000014</c:v>
                </c:pt>
                <c:pt idx="238">
                  <c:v>13.725490196078439</c:v>
                </c:pt>
                <c:pt idx="239">
                  <c:v>19.607843137254918</c:v>
                </c:pt>
                <c:pt idx="240">
                  <c:v>23.913043478260889</c:v>
                </c:pt>
                <c:pt idx="241">
                  <c:v>27.083333333333343</c:v>
                </c:pt>
                <c:pt idx="242">
                  <c:v>31.111111111111128</c:v>
                </c:pt>
                <c:pt idx="243">
                  <c:v>32.558139534883736</c:v>
                </c:pt>
                <c:pt idx="244">
                  <c:v>44.230769230769234</c:v>
                </c:pt>
                <c:pt idx="245">
                  <c:v>52.542372881355945</c:v>
                </c:pt>
                <c:pt idx="246">
                  <c:v>53.448275862068968</c:v>
                </c:pt>
                <c:pt idx="247">
                  <c:v>56.451612903225815</c:v>
                </c:pt>
                <c:pt idx="248">
                  <c:v>60.344827586206904</c:v>
                </c:pt>
                <c:pt idx="249">
                  <c:v>73.584905660377345</c:v>
                </c:pt>
                <c:pt idx="250">
                  <c:v>75.438596491228054</c:v>
                </c:pt>
                <c:pt idx="251">
                  <c:v>86.538461538461533</c:v>
                </c:pt>
                <c:pt idx="252">
                  <c:v>90.740740740740733</c:v>
                </c:pt>
                <c:pt idx="253">
                  <c:v>90.384615384615373</c:v>
                </c:pt>
                <c:pt idx="254">
                  <c:v>88.461538461538453</c:v>
                </c:pt>
                <c:pt idx="255">
                  <c:v>72.881355932203391</c:v>
                </c:pt>
                <c:pt idx="256">
                  <c:v>71.186440677966104</c:v>
                </c:pt>
                <c:pt idx="257">
                  <c:v>73.770491803278702</c:v>
                </c:pt>
                <c:pt idx="258">
                  <c:v>63.26530612244899</c:v>
                </c:pt>
                <c:pt idx="259">
                  <c:v>60.869565217391312</c:v>
                </c:pt>
                <c:pt idx="260">
                  <c:v>63.636363636363647</c:v>
                </c:pt>
                <c:pt idx="261">
                  <c:v>61.904761904761919</c:v>
                </c:pt>
                <c:pt idx="262">
                  <c:v>59.090909090909093</c:v>
                </c:pt>
                <c:pt idx="263">
                  <c:v>52.38095238095238</c:v>
                </c:pt>
                <c:pt idx="264">
                  <c:v>48.717948717948715</c:v>
                </c:pt>
                <c:pt idx="265">
                  <c:v>41.463414634146332</c:v>
                </c:pt>
                <c:pt idx="266">
                  <c:v>36</c:v>
                </c:pt>
                <c:pt idx="267">
                  <c:v>38.461538461538481</c:v>
                </c:pt>
                <c:pt idx="268">
                  <c:v>39.473684210526343</c:v>
                </c:pt>
                <c:pt idx="269">
                  <c:v>48.387096774193552</c:v>
                </c:pt>
                <c:pt idx="270">
                  <c:v>38.46153846153846</c:v>
                </c:pt>
                <c:pt idx="271">
                  <c:v>28.235294117647072</c:v>
                </c:pt>
                <c:pt idx="272">
                  <c:v>21.621621621621628</c:v>
                </c:pt>
                <c:pt idx="273">
                  <c:v>17.924528301886781</c:v>
                </c:pt>
                <c:pt idx="274">
                  <c:v>22.018348623853186</c:v>
                </c:pt>
                <c:pt idx="275">
                  <c:v>18.86792452830187</c:v>
                </c:pt>
                <c:pt idx="276">
                  <c:v>27.927927927927897</c:v>
                </c:pt>
                <c:pt idx="277">
                  <c:v>34.482758620689637</c:v>
                </c:pt>
                <c:pt idx="278">
                  <c:v>29.752066115702448</c:v>
                </c:pt>
                <c:pt idx="279">
                  <c:v>31.578947368421041</c:v>
                </c:pt>
                <c:pt idx="280">
                  <c:v>23.489932885906029</c:v>
                </c:pt>
                <c:pt idx="281">
                  <c:v>19.354838709677395</c:v>
                </c:pt>
                <c:pt idx="282">
                  <c:v>17.751479289940804</c:v>
                </c:pt>
                <c:pt idx="283">
                  <c:v>23.12138728323697</c:v>
                </c:pt>
                <c:pt idx="284">
                  <c:v>25.806451612903217</c:v>
                </c:pt>
                <c:pt idx="285">
                  <c:v>27.210884353741477</c:v>
                </c:pt>
                <c:pt idx="286">
                  <c:v>36.885245901639323</c:v>
                </c:pt>
                <c:pt idx="287">
                  <c:v>36.885245901639337</c:v>
                </c:pt>
                <c:pt idx="288">
                  <c:v>39.370078740157474</c:v>
                </c:pt>
                <c:pt idx="289">
                  <c:v>42.424242424242415</c:v>
                </c:pt>
                <c:pt idx="290">
                  <c:v>41.538461538461547</c:v>
                </c:pt>
                <c:pt idx="291">
                  <c:v>40.625000000000014</c:v>
                </c:pt>
                <c:pt idx="292">
                  <c:v>38.805970149253739</c:v>
                </c:pt>
                <c:pt idx="293">
                  <c:v>37.956204379562045</c:v>
                </c:pt>
                <c:pt idx="294">
                  <c:v>54.62962962962964</c:v>
                </c:pt>
                <c:pt idx="295">
                  <c:v>57.843137254901976</c:v>
                </c:pt>
                <c:pt idx="296">
                  <c:v>66.292134831460686</c:v>
                </c:pt>
                <c:pt idx="297">
                  <c:v>56.321839080459768</c:v>
                </c:pt>
                <c:pt idx="298">
                  <c:v>60.824742268041241</c:v>
                </c:pt>
                <c:pt idx="299">
                  <c:v>62.7659574468085</c:v>
                </c:pt>
                <c:pt idx="300">
                  <c:v>60.000000000000014</c:v>
                </c:pt>
                <c:pt idx="301">
                  <c:v>64.356435643564367</c:v>
                </c:pt>
                <c:pt idx="302">
                  <c:v>56.701030927835063</c:v>
                </c:pt>
                <c:pt idx="303">
                  <c:v>52.12765957446809</c:v>
                </c:pt>
                <c:pt idx="304">
                  <c:v>46.511627906976742</c:v>
                </c:pt>
                <c:pt idx="305">
                  <c:v>36.666666666666657</c:v>
                </c:pt>
                <c:pt idx="306">
                  <c:v>40.243902439024389</c:v>
                </c:pt>
                <c:pt idx="307">
                  <c:v>40.74074074074074</c:v>
                </c:pt>
                <c:pt idx="308">
                  <c:v>34.666666666666671</c:v>
                </c:pt>
                <c:pt idx="309">
                  <c:v>34.666666666666671</c:v>
                </c:pt>
                <c:pt idx="310">
                  <c:v>35.135135135135158</c:v>
                </c:pt>
                <c:pt idx="311">
                  <c:v>41.176470588235325</c:v>
                </c:pt>
                <c:pt idx="312">
                  <c:v>27.272727272727295</c:v>
                </c:pt>
                <c:pt idx="313">
                  <c:v>25.714285714285737</c:v>
                </c:pt>
                <c:pt idx="314">
                  <c:v>23.376623376623385</c:v>
                </c:pt>
                <c:pt idx="315">
                  <c:v>4.8387096774193594</c:v>
                </c:pt>
                <c:pt idx="316">
                  <c:v>7.0175438596491233</c:v>
                </c:pt>
                <c:pt idx="317">
                  <c:v>13.793103448275872</c:v>
                </c:pt>
                <c:pt idx="318">
                  <c:v>22.222222222222229</c:v>
                </c:pt>
                <c:pt idx="319">
                  <c:v>25.000000000000014</c:v>
                </c:pt>
                <c:pt idx="320">
                  <c:v>32.692307692307679</c:v>
                </c:pt>
                <c:pt idx="321">
                  <c:v>33.999999999999986</c:v>
                </c:pt>
                <c:pt idx="322">
                  <c:v>37.254901960784316</c:v>
                </c:pt>
                <c:pt idx="323">
                  <c:v>36.538461538461526</c:v>
                </c:pt>
                <c:pt idx="324">
                  <c:v>46.774193548387096</c:v>
                </c:pt>
                <c:pt idx="325">
                  <c:v>46.774193548387096</c:v>
                </c:pt>
                <c:pt idx="326">
                  <c:v>45.3125</c:v>
                </c:pt>
                <c:pt idx="327">
                  <c:v>55.38461538461538</c:v>
                </c:pt>
                <c:pt idx="328">
                  <c:v>68.181818181818187</c:v>
                </c:pt>
                <c:pt idx="329">
                  <c:v>66.666666666666657</c:v>
                </c:pt>
                <c:pt idx="330">
                  <c:v>72.499999999999986</c:v>
                </c:pt>
                <c:pt idx="331">
                  <c:v>72.151898734177209</c:v>
                </c:pt>
                <c:pt idx="332">
                  <c:v>62.195121951219519</c:v>
                </c:pt>
                <c:pt idx="333">
                  <c:v>64.556962025316437</c:v>
                </c:pt>
                <c:pt idx="334">
                  <c:v>54.545454545454547</c:v>
                </c:pt>
                <c:pt idx="335">
                  <c:v>54.545454545454547</c:v>
                </c:pt>
                <c:pt idx="336">
                  <c:v>52.873563218390785</c:v>
                </c:pt>
                <c:pt idx="337">
                  <c:v>57.831325301204792</c:v>
                </c:pt>
                <c:pt idx="338">
                  <c:v>60.67415730337077</c:v>
                </c:pt>
                <c:pt idx="339">
                  <c:v>57.777777777777771</c:v>
                </c:pt>
                <c:pt idx="340">
                  <c:v>59.090909090909093</c:v>
                </c:pt>
                <c:pt idx="341">
                  <c:v>54.878048780487802</c:v>
                </c:pt>
                <c:pt idx="342">
                  <c:v>49.315068493150669</c:v>
                </c:pt>
                <c:pt idx="343">
                  <c:v>52.631578947368425</c:v>
                </c:pt>
                <c:pt idx="344">
                  <c:v>44.615384615384635</c:v>
                </c:pt>
                <c:pt idx="345">
                  <c:v>44.615384615384599</c:v>
                </c:pt>
                <c:pt idx="346">
                  <c:v>54.999999999999964</c:v>
                </c:pt>
                <c:pt idx="347">
                  <c:v>55</c:v>
                </c:pt>
                <c:pt idx="348">
                  <c:v>67.346938775510182</c:v>
                </c:pt>
                <c:pt idx="349">
                  <c:v>56.896551724137936</c:v>
                </c:pt>
                <c:pt idx="350">
                  <c:v>55.932203389830541</c:v>
                </c:pt>
                <c:pt idx="351">
                  <c:v>57.377049180327894</c:v>
                </c:pt>
                <c:pt idx="352">
                  <c:v>49.019607843137237</c:v>
                </c:pt>
                <c:pt idx="353">
                  <c:v>54.901960784313708</c:v>
                </c:pt>
                <c:pt idx="354">
                  <c:v>71.153846153846146</c:v>
                </c:pt>
                <c:pt idx="355">
                  <c:v>74.545454545454575</c:v>
                </c:pt>
                <c:pt idx="356">
                  <c:v>69.491525423728831</c:v>
                </c:pt>
                <c:pt idx="357">
                  <c:v>67.27272727272728</c:v>
                </c:pt>
                <c:pt idx="358">
                  <c:v>64.705882352941188</c:v>
                </c:pt>
                <c:pt idx="359">
                  <c:v>66.6666666666667</c:v>
                </c:pt>
                <c:pt idx="360">
                  <c:v>68.421052631578959</c:v>
                </c:pt>
                <c:pt idx="361">
                  <c:v>60</c:v>
                </c:pt>
                <c:pt idx="362">
                  <c:v>62.686567164179145</c:v>
                </c:pt>
                <c:pt idx="363">
                  <c:v>68.852459016393453</c:v>
                </c:pt>
                <c:pt idx="364">
                  <c:v>74.242424242424249</c:v>
                </c:pt>
                <c:pt idx="365">
                  <c:v>60.8108108108108</c:v>
                </c:pt>
                <c:pt idx="366">
                  <c:v>57.352941176470594</c:v>
                </c:pt>
                <c:pt idx="367">
                  <c:v>58.571428571428577</c:v>
                </c:pt>
                <c:pt idx="368">
                  <c:v>50</c:v>
                </c:pt>
                <c:pt idx="369">
                  <c:v>45.161290322580648</c:v>
                </c:pt>
                <c:pt idx="370">
                  <c:v>47.457627118644083</c:v>
                </c:pt>
                <c:pt idx="371">
                  <c:v>45.161290322580648</c:v>
                </c:pt>
                <c:pt idx="372">
                  <c:v>42.424242424242429</c:v>
                </c:pt>
                <c:pt idx="373">
                  <c:v>43.283582089552255</c:v>
                </c:pt>
                <c:pt idx="374">
                  <c:v>36.065573770491838</c:v>
                </c:pt>
                <c:pt idx="375">
                  <c:v>44.44444444444445</c:v>
                </c:pt>
                <c:pt idx="376">
                  <c:v>37.5</c:v>
                </c:pt>
                <c:pt idx="377">
                  <c:v>44.642857142857146</c:v>
                </c:pt>
                <c:pt idx="378">
                  <c:v>41.509433962264183</c:v>
                </c:pt>
                <c:pt idx="379">
                  <c:v>56.818181818181813</c:v>
                </c:pt>
                <c:pt idx="380">
                  <c:v>66.071428571428555</c:v>
                </c:pt>
                <c:pt idx="381">
                  <c:v>64.814814814814767</c:v>
                </c:pt>
                <c:pt idx="382">
                  <c:v>63.636363636363619</c:v>
                </c:pt>
                <c:pt idx="383">
                  <c:v>71.875</c:v>
                </c:pt>
                <c:pt idx="384">
                  <c:v>65.714285714285666</c:v>
                </c:pt>
                <c:pt idx="385">
                  <c:v>62.162162162162161</c:v>
                </c:pt>
                <c:pt idx="386">
                  <c:v>66.666666666666657</c:v>
                </c:pt>
                <c:pt idx="387">
                  <c:v>61.194029850746254</c:v>
                </c:pt>
                <c:pt idx="388">
                  <c:v>62.121212121212132</c:v>
                </c:pt>
                <c:pt idx="389">
                  <c:v>56.521739130434803</c:v>
                </c:pt>
                <c:pt idx="390">
                  <c:v>57.352941176470594</c:v>
                </c:pt>
                <c:pt idx="391">
                  <c:v>52.238805970149237</c:v>
                </c:pt>
                <c:pt idx="392">
                  <c:v>52.238805970149237</c:v>
                </c:pt>
                <c:pt idx="393">
                  <c:v>65.957446808510639</c:v>
                </c:pt>
                <c:pt idx="394">
                  <c:v>63.636363636363612</c:v>
                </c:pt>
                <c:pt idx="395">
                  <c:v>56.989247311827974</c:v>
                </c:pt>
                <c:pt idx="396">
                  <c:v>58.888888888888893</c:v>
                </c:pt>
                <c:pt idx="397">
                  <c:v>53.75</c:v>
                </c:pt>
                <c:pt idx="398">
                  <c:v>60.526315789473699</c:v>
                </c:pt>
                <c:pt idx="399">
                  <c:v>67.142857142857153</c:v>
                </c:pt>
                <c:pt idx="400">
                  <c:v>66.176470588235304</c:v>
                </c:pt>
                <c:pt idx="401">
                  <c:v>75</c:v>
                </c:pt>
                <c:pt idx="402">
                  <c:v>70</c:v>
                </c:pt>
                <c:pt idx="403">
                  <c:v>74.712643678160902</c:v>
                </c:pt>
                <c:pt idx="404">
                  <c:v>78.823529411764696</c:v>
                </c:pt>
                <c:pt idx="405">
                  <c:v>71.276595744680847</c:v>
                </c:pt>
                <c:pt idx="406">
                  <c:v>73</c:v>
                </c:pt>
                <c:pt idx="407">
                  <c:v>59.7222222222222</c:v>
                </c:pt>
                <c:pt idx="408">
                  <c:v>56.716417910447788</c:v>
                </c:pt>
                <c:pt idx="409">
                  <c:v>64.406779661016927</c:v>
                </c:pt>
                <c:pt idx="410">
                  <c:v>55.072463768115917</c:v>
                </c:pt>
                <c:pt idx="411">
                  <c:v>58.10810810810807</c:v>
                </c:pt>
                <c:pt idx="412">
                  <c:v>57.534246575342443</c:v>
                </c:pt>
                <c:pt idx="413">
                  <c:v>55.405405405405375</c:v>
                </c:pt>
                <c:pt idx="414">
                  <c:v>53.947368421052602</c:v>
                </c:pt>
                <c:pt idx="415">
                  <c:v>39.655172413793117</c:v>
                </c:pt>
                <c:pt idx="416">
                  <c:v>44.230769230769234</c:v>
                </c:pt>
                <c:pt idx="417">
                  <c:v>40.384615384615394</c:v>
                </c:pt>
                <c:pt idx="418">
                  <c:v>43.636363636363654</c:v>
                </c:pt>
                <c:pt idx="419">
                  <c:v>61.224489795918373</c:v>
                </c:pt>
                <c:pt idx="420">
                  <c:v>62.745098039215662</c:v>
                </c:pt>
                <c:pt idx="421">
                  <c:v>72.580645161290306</c:v>
                </c:pt>
                <c:pt idx="422">
                  <c:v>73.846153846153825</c:v>
                </c:pt>
                <c:pt idx="423">
                  <c:v>70.588235294117595</c:v>
                </c:pt>
                <c:pt idx="424">
                  <c:v>82.758620689655174</c:v>
                </c:pt>
                <c:pt idx="425">
                  <c:v>83.606557377049171</c:v>
                </c:pt>
                <c:pt idx="426">
                  <c:v>83.870967741935473</c:v>
                </c:pt>
                <c:pt idx="427">
                  <c:v>81.250000000000043</c:v>
                </c:pt>
                <c:pt idx="428">
                  <c:v>85.294117647058869</c:v>
                </c:pt>
                <c:pt idx="429">
                  <c:v>76.315789473684276</c:v>
                </c:pt>
                <c:pt idx="430">
                  <c:v>76.315789473684276</c:v>
                </c:pt>
                <c:pt idx="431">
                  <c:v>78.947368421052701</c:v>
                </c:pt>
                <c:pt idx="432">
                  <c:v>77.777777777777828</c:v>
                </c:pt>
                <c:pt idx="433">
                  <c:v>81.176470588235347</c:v>
                </c:pt>
                <c:pt idx="434">
                  <c:v>80.246913580246968</c:v>
                </c:pt>
                <c:pt idx="435">
                  <c:v>70.270270270270302</c:v>
                </c:pt>
                <c:pt idx="436">
                  <c:v>66.666666666666686</c:v>
                </c:pt>
                <c:pt idx="437">
                  <c:v>66.666666666666728</c:v>
                </c:pt>
                <c:pt idx="438">
                  <c:v>64.000000000000028</c:v>
                </c:pt>
                <c:pt idx="439">
                  <c:v>51.999999999999993</c:v>
                </c:pt>
                <c:pt idx="440">
                  <c:v>49.31506849315069</c:v>
                </c:pt>
                <c:pt idx="441">
                  <c:v>50.704225352112665</c:v>
                </c:pt>
                <c:pt idx="442">
                  <c:v>57.317073170731717</c:v>
                </c:pt>
                <c:pt idx="443">
                  <c:v>64.473684210526301</c:v>
                </c:pt>
                <c:pt idx="444">
                  <c:v>62.820512820512803</c:v>
                </c:pt>
                <c:pt idx="445">
                  <c:v>58.749999999999979</c:v>
                </c:pt>
                <c:pt idx="446">
                  <c:v>57.500000000000007</c:v>
                </c:pt>
                <c:pt idx="447">
                  <c:v>49.253731343283597</c:v>
                </c:pt>
                <c:pt idx="448">
                  <c:v>41.666666666666657</c:v>
                </c:pt>
                <c:pt idx="449">
                  <c:v>62.820512820512825</c:v>
                </c:pt>
                <c:pt idx="450">
                  <c:v>61.250000000000007</c:v>
                </c:pt>
                <c:pt idx="451">
                  <c:v>63.636363636363626</c:v>
                </c:pt>
                <c:pt idx="452">
                  <c:v>68</c:v>
                </c:pt>
                <c:pt idx="453">
                  <c:v>80.000000000000014</c:v>
                </c:pt>
                <c:pt idx="454">
                  <c:v>76.923076923076906</c:v>
                </c:pt>
                <c:pt idx="455">
                  <c:v>79.487179487179475</c:v>
                </c:pt>
                <c:pt idx="456">
                  <c:v>67.164179104477597</c:v>
                </c:pt>
                <c:pt idx="457">
                  <c:v>63.235294117647065</c:v>
                </c:pt>
                <c:pt idx="458">
                  <c:v>58.108108108108112</c:v>
                </c:pt>
                <c:pt idx="459">
                  <c:v>65.822784810126578</c:v>
                </c:pt>
                <c:pt idx="460">
                  <c:v>62.650602409638545</c:v>
                </c:pt>
                <c:pt idx="461">
                  <c:v>60.759493670886066</c:v>
                </c:pt>
                <c:pt idx="462">
                  <c:v>62.500000000000014</c:v>
                </c:pt>
                <c:pt idx="463">
                  <c:v>44.067796610169459</c:v>
                </c:pt>
                <c:pt idx="464">
                  <c:v>37.142857142857125</c:v>
                </c:pt>
                <c:pt idx="465">
                  <c:v>41.333333333333343</c:v>
                </c:pt>
                <c:pt idx="466">
                  <c:v>36.249999999999993</c:v>
                </c:pt>
                <c:pt idx="467">
                  <c:v>25.641025641025649</c:v>
                </c:pt>
                <c:pt idx="468">
                  <c:v>21.052631578947398</c:v>
                </c:pt>
                <c:pt idx="469">
                  <c:v>25</c:v>
                </c:pt>
                <c:pt idx="470">
                  <c:v>25.773195876288668</c:v>
                </c:pt>
                <c:pt idx="471">
                  <c:v>25.773195876288653</c:v>
                </c:pt>
                <c:pt idx="472">
                  <c:v>32.631578947368425</c:v>
                </c:pt>
                <c:pt idx="473">
                  <c:v>26.436781609195435</c:v>
                </c:pt>
                <c:pt idx="474">
                  <c:v>27.058823529411782</c:v>
                </c:pt>
                <c:pt idx="475">
                  <c:v>25.000000000000014</c:v>
                </c:pt>
                <c:pt idx="476">
                  <c:v>24.09638554216869</c:v>
                </c:pt>
                <c:pt idx="477">
                  <c:v>18.691588785046733</c:v>
                </c:pt>
                <c:pt idx="478">
                  <c:v>18.518518518518533</c:v>
                </c:pt>
                <c:pt idx="479">
                  <c:v>14.285714285714278</c:v>
                </c:pt>
                <c:pt idx="480">
                  <c:v>23.148148148148124</c:v>
                </c:pt>
                <c:pt idx="481">
                  <c:v>32.743362831858391</c:v>
                </c:pt>
                <c:pt idx="482">
                  <c:v>36.999999999999986</c:v>
                </c:pt>
                <c:pt idx="483">
                  <c:v>30.303030303030283</c:v>
                </c:pt>
                <c:pt idx="484">
                  <c:v>35.922330097087382</c:v>
                </c:pt>
                <c:pt idx="485">
                  <c:v>33.333333333333329</c:v>
                </c:pt>
                <c:pt idx="486">
                  <c:v>27.192982456140356</c:v>
                </c:pt>
                <c:pt idx="487">
                  <c:v>32.520325203252028</c:v>
                </c:pt>
                <c:pt idx="488">
                  <c:v>30.534351145038173</c:v>
                </c:pt>
                <c:pt idx="489">
                  <c:v>30.534351145038158</c:v>
                </c:pt>
                <c:pt idx="490">
                  <c:v>29.323308270676691</c:v>
                </c:pt>
                <c:pt idx="491">
                  <c:v>35.454545454545467</c:v>
                </c:pt>
                <c:pt idx="492">
                  <c:v>44.444444444444429</c:v>
                </c:pt>
                <c:pt idx="493">
                  <c:v>41.509433962264147</c:v>
                </c:pt>
                <c:pt idx="494">
                  <c:v>42.592592592592609</c:v>
                </c:pt>
                <c:pt idx="495">
                  <c:v>41.509433962264147</c:v>
                </c:pt>
                <c:pt idx="496">
                  <c:v>44.000000000000007</c:v>
                </c:pt>
                <c:pt idx="497">
                  <c:v>49.494949494949509</c:v>
                </c:pt>
                <c:pt idx="498">
                  <c:v>46.23655913978493</c:v>
                </c:pt>
                <c:pt idx="499">
                  <c:v>61.000000000000021</c:v>
                </c:pt>
                <c:pt idx="500">
                  <c:v>68.085106382978736</c:v>
                </c:pt>
                <c:pt idx="501">
                  <c:v>64.285714285714306</c:v>
                </c:pt>
                <c:pt idx="502">
                  <c:v>67.500000000000028</c:v>
                </c:pt>
                <c:pt idx="503">
                  <c:v>68.354430379746873</c:v>
                </c:pt>
                <c:pt idx="504">
                  <c:v>65.853658536585385</c:v>
                </c:pt>
                <c:pt idx="505">
                  <c:v>70.731707317073202</c:v>
                </c:pt>
                <c:pt idx="506">
                  <c:v>68.831168831168867</c:v>
                </c:pt>
                <c:pt idx="507">
                  <c:v>79.729729729729769</c:v>
                </c:pt>
                <c:pt idx="508">
                  <c:v>67.142857142857153</c:v>
                </c:pt>
                <c:pt idx="509">
                  <c:v>62.903225806451644</c:v>
                </c:pt>
                <c:pt idx="510">
                  <c:v>66.129032258064512</c:v>
                </c:pt>
                <c:pt idx="511">
                  <c:v>59.016393442622942</c:v>
                </c:pt>
                <c:pt idx="512">
                  <c:v>53.846153846153868</c:v>
                </c:pt>
                <c:pt idx="513">
                  <c:v>41.176470588235297</c:v>
                </c:pt>
                <c:pt idx="514">
                  <c:v>31.578947368421069</c:v>
                </c:pt>
                <c:pt idx="515">
                  <c:v>30.508474576271198</c:v>
                </c:pt>
                <c:pt idx="516">
                  <c:v>41.379310344827594</c:v>
                </c:pt>
                <c:pt idx="517">
                  <c:v>46.031746031746046</c:v>
                </c:pt>
                <c:pt idx="518">
                  <c:v>54.098360655737721</c:v>
                </c:pt>
                <c:pt idx="519">
                  <c:v>46.774193548387103</c:v>
                </c:pt>
                <c:pt idx="520">
                  <c:v>44.615384615384635</c:v>
                </c:pt>
                <c:pt idx="521">
                  <c:v>40.983606557377072</c:v>
                </c:pt>
                <c:pt idx="522">
                  <c:v>46.296296296296298</c:v>
                </c:pt>
                <c:pt idx="523">
                  <c:v>52.459016393442631</c:v>
                </c:pt>
                <c:pt idx="524">
                  <c:v>51.666666666666671</c:v>
                </c:pt>
                <c:pt idx="525">
                  <c:v>48.4375</c:v>
                </c:pt>
                <c:pt idx="526">
                  <c:v>55.555555555555536</c:v>
                </c:pt>
                <c:pt idx="527">
                  <c:v>58.208955223880572</c:v>
                </c:pt>
                <c:pt idx="528">
                  <c:v>62.903225806451609</c:v>
                </c:pt>
                <c:pt idx="529">
                  <c:v>65.573770491803288</c:v>
                </c:pt>
                <c:pt idx="530">
                  <c:v>64.406779661016927</c:v>
                </c:pt>
                <c:pt idx="531">
                  <c:v>69.117647058823493</c:v>
                </c:pt>
                <c:pt idx="532">
                  <c:v>64.179104477611929</c:v>
                </c:pt>
                <c:pt idx="533">
                  <c:v>71.641791044776127</c:v>
                </c:pt>
                <c:pt idx="534">
                  <c:v>66.666666666666657</c:v>
                </c:pt>
                <c:pt idx="535">
                  <c:v>66.197183098591537</c:v>
                </c:pt>
                <c:pt idx="536">
                  <c:v>57.317073170731717</c:v>
                </c:pt>
                <c:pt idx="537">
                  <c:v>52.054794520547937</c:v>
                </c:pt>
                <c:pt idx="538">
                  <c:v>52.702702702702702</c:v>
                </c:pt>
                <c:pt idx="539">
                  <c:v>57.352941176470594</c:v>
                </c:pt>
                <c:pt idx="540">
                  <c:v>54.6875</c:v>
                </c:pt>
                <c:pt idx="541">
                  <c:v>39.705882352941167</c:v>
                </c:pt>
                <c:pt idx="542">
                  <c:v>47.142857142857139</c:v>
                </c:pt>
                <c:pt idx="543">
                  <c:v>45.07042253521125</c:v>
                </c:pt>
                <c:pt idx="544">
                  <c:v>38.888888888888914</c:v>
                </c:pt>
                <c:pt idx="545">
                  <c:v>44.303797468354446</c:v>
                </c:pt>
                <c:pt idx="546">
                  <c:v>48.75</c:v>
                </c:pt>
                <c:pt idx="547">
                  <c:v>49.382716049382729</c:v>
                </c:pt>
                <c:pt idx="548">
                  <c:v>51.282051282051285</c:v>
                </c:pt>
                <c:pt idx="549">
                  <c:v>50</c:v>
                </c:pt>
                <c:pt idx="550">
                  <c:v>59.090909090909093</c:v>
                </c:pt>
                <c:pt idx="551">
                  <c:v>60.294117647058833</c:v>
                </c:pt>
                <c:pt idx="552">
                  <c:v>56.521739130434774</c:v>
                </c:pt>
                <c:pt idx="553">
                  <c:v>58.208955223880579</c:v>
                </c:pt>
                <c:pt idx="554">
                  <c:v>58.208955223880579</c:v>
                </c:pt>
                <c:pt idx="555">
                  <c:v>65</c:v>
                </c:pt>
                <c:pt idx="556">
                  <c:v>61.818181818181813</c:v>
                </c:pt>
                <c:pt idx="557">
                  <c:v>64.15094339622641</c:v>
                </c:pt>
                <c:pt idx="558">
                  <c:v>67.999999999999972</c:v>
                </c:pt>
                <c:pt idx="559">
                  <c:v>46.666666666666664</c:v>
                </c:pt>
                <c:pt idx="560">
                  <c:v>31.25</c:v>
                </c:pt>
                <c:pt idx="561">
                  <c:v>21.428571428571431</c:v>
                </c:pt>
                <c:pt idx="562">
                  <c:v>26.086956521739154</c:v>
                </c:pt>
                <c:pt idx="563">
                  <c:v>22.222222222222243</c:v>
                </c:pt>
                <c:pt idx="564">
                  <c:v>24.999999999999957</c:v>
                </c:pt>
                <c:pt idx="565">
                  <c:v>22.222222222222243</c:v>
                </c:pt>
                <c:pt idx="566">
                  <c:v>25.000000000000043</c:v>
                </c:pt>
                <c:pt idx="567">
                  <c:v>25.000000000000043</c:v>
                </c:pt>
                <c:pt idx="568">
                  <c:v>23.076923076923123</c:v>
                </c:pt>
                <c:pt idx="569">
                  <c:v>25</c:v>
                </c:pt>
                <c:pt idx="570">
                  <c:v>28.000000000000071</c:v>
                </c:pt>
                <c:pt idx="571">
                  <c:v>35.714285714285822</c:v>
                </c:pt>
                <c:pt idx="572">
                  <c:v>33.333333333333428</c:v>
                </c:pt>
                <c:pt idx="573">
                  <c:v>24.32432432432438</c:v>
                </c:pt>
                <c:pt idx="574">
                  <c:v>29.032258064516171</c:v>
                </c:pt>
                <c:pt idx="575">
                  <c:v>40.540540540540583</c:v>
                </c:pt>
                <c:pt idx="576">
                  <c:v>47.61904761904762</c:v>
                </c:pt>
                <c:pt idx="577">
                  <c:v>54.054054054054021</c:v>
                </c:pt>
                <c:pt idx="578">
                  <c:v>58.536585365853625</c:v>
                </c:pt>
                <c:pt idx="579">
                  <c:v>61.363636363636317</c:v>
                </c:pt>
                <c:pt idx="580">
                  <c:v>59.999999999999986</c:v>
                </c:pt>
                <c:pt idx="581">
                  <c:v>50</c:v>
                </c:pt>
                <c:pt idx="582">
                  <c:v>69.135802469135783</c:v>
                </c:pt>
                <c:pt idx="583">
                  <c:v>66.6666666666667</c:v>
                </c:pt>
                <c:pt idx="584">
                  <c:v>67.816091954023022</c:v>
                </c:pt>
                <c:pt idx="585">
                  <c:v>65.882352941176507</c:v>
                </c:pt>
                <c:pt idx="586">
                  <c:v>72.826086956521777</c:v>
                </c:pt>
                <c:pt idx="587">
                  <c:v>81.720430107526937</c:v>
                </c:pt>
                <c:pt idx="588">
                  <c:v>78.350515463917574</c:v>
                </c:pt>
                <c:pt idx="589">
                  <c:v>76.923076923076977</c:v>
                </c:pt>
                <c:pt idx="590">
                  <c:v>70.652173913043512</c:v>
                </c:pt>
                <c:pt idx="591">
                  <c:v>70.652173913043512</c:v>
                </c:pt>
                <c:pt idx="592">
                  <c:v>69.31818181818187</c:v>
                </c:pt>
                <c:pt idx="593">
                  <c:v>62.637362637362656</c:v>
                </c:pt>
                <c:pt idx="594">
                  <c:v>59.375000000000014</c:v>
                </c:pt>
                <c:pt idx="595">
                  <c:v>57.575757575757578</c:v>
                </c:pt>
                <c:pt idx="596">
                  <c:v>38.356164383561641</c:v>
                </c:pt>
                <c:pt idx="597">
                  <c:v>44.285714285714278</c:v>
                </c:pt>
                <c:pt idx="598">
                  <c:v>38.805970149253746</c:v>
                </c:pt>
                <c:pt idx="599">
                  <c:v>42.857142857142854</c:v>
                </c:pt>
                <c:pt idx="600">
                  <c:v>32.203389830508499</c:v>
                </c:pt>
                <c:pt idx="601">
                  <c:v>31.03448275862074</c:v>
                </c:pt>
                <c:pt idx="602">
                  <c:v>41.935483870967744</c:v>
                </c:pt>
                <c:pt idx="603">
                  <c:v>36.363636363636388</c:v>
                </c:pt>
                <c:pt idx="604">
                  <c:v>15.584415584415595</c:v>
                </c:pt>
                <c:pt idx="605">
                  <c:v>16.666666666666686</c:v>
                </c:pt>
                <c:pt idx="606">
                  <c:v>16.025641025641022</c:v>
                </c:pt>
                <c:pt idx="607">
                  <c:v>15.625</c:v>
                </c:pt>
                <c:pt idx="608">
                  <c:v>14.88095238095238</c:v>
                </c:pt>
                <c:pt idx="609">
                  <c:v>15.723270440251568</c:v>
                </c:pt>
                <c:pt idx="610">
                  <c:v>18.125</c:v>
                </c:pt>
                <c:pt idx="611">
                  <c:v>20.606060606060595</c:v>
                </c:pt>
                <c:pt idx="612">
                  <c:v>21.341463414634148</c:v>
                </c:pt>
                <c:pt idx="613">
                  <c:v>23.668639053254438</c:v>
                </c:pt>
                <c:pt idx="614">
                  <c:v>25.862068965517224</c:v>
                </c:pt>
                <c:pt idx="615">
                  <c:v>22.023809523809504</c:v>
                </c:pt>
                <c:pt idx="616">
                  <c:v>18.012422360248451</c:v>
                </c:pt>
                <c:pt idx="617">
                  <c:v>22.222222222222214</c:v>
                </c:pt>
                <c:pt idx="618">
                  <c:v>60.493827160493858</c:v>
                </c:pt>
                <c:pt idx="619">
                  <c:v>58.750000000000007</c:v>
                </c:pt>
                <c:pt idx="620">
                  <c:v>60.975609756097562</c:v>
                </c:pt>
                <c:pt idx="621">
                  <c:v>70.422535211267586</c:v>
                </c:pt>
                <c:pt idx="622">
                  <c:v>87.931034482758577</c:v>
                </c:pt>
                <c:pt idx="623">
                  <c:v>93.442622950819668</c:v>
                </c:pt>
                <c:pt idx="624">
                  <c:v>93.442622950819668</c:v>
                </c:pt>
                <c:pt idx="625">
                  <c:v>93.939393939393938</c:v>
                </c:pt>
                <c:pt idx="626">
                  <c:v>81.333333333333314</c:v>
                </c:pt>
                <c:pt idx="627">
                  <c:v>78.787878787878782</c:v>
                </c:pt>
                <c:pt idx="628">
                  <c:v>75.806451612903246</c:v>
                </c:pt>
                <c:pt idx="629">
                  <c:v>79.687500000000028</c:v>
                </c:pt>
                <c:pt idx="630">
                  <c:v>80.952380952380949</c:v>
                </c:pt>
                <c:pt idx="631">
                  <c:v>75.862068965517238</c:v>
                </c:pt>
                <c:pt idx="632">
                  <c:v>63.265306122448962</c:v>
                </c:pt>
                <c:pt idx="633">
                  <c:v>66.000000000000014</c:v>
                </c:pt>
                <c:pt idx="634">
                  <c:v>61.224489795918359</c:v>
                </c:pt>
                <c:pt idx="635">
                  <c:v>57.692307692307658</c:v>
                </c:pt>
                <c:pt idx="636">
                  <c:v>59.999999999999986</c:v>
                </c:pt>
                <c:pt idx="637">
                  <c:v>52.941176470588218</c:v>
                </c:pt>
                <c:pt idx="638">
                  <c:v>52</c:v>
                </c:pt>
                <c:pt idx="639">
                  <c:v>30.952380952380977</c:v>
                </c:pt>
                <c:pt idx="640">
                  <c:v>40.625000000000014</c:v>
                </c:pt>
                <c:pt idx="641">
                  <c:v>35.135135135135172</c:v>
                </c:pt>
                <c:pt idx="642">
                  <c:v>46.51162790697672</c:v>
                </c:pt>
                <c:pt idx="643">
                  <c:v>45.238095238095241</c:v>
                </c:pt>
                <c:pt idx="644">
                  <c:v>38.000000000000014</c:v>
                </c:pt>
                <c:pt idx="645">
                  <c:v>37.254901960784316</c:v>
                </c:pt>
                <c:pt idx="646">
                  <c:v>32.758620689655189</c:v>
                </c:pt>
                <c:pt idx="647">
                  <c:v>26.562500000000014</c:v>
                </c:pt>
                <c:pt idx="648">
                  <c:v>30.769230769230802</c:v>
                </c:pt>
                <c:pt idx="649">
                  <c:v>37.313432835820919</c:v>
                </c:pt>
                <c:pt idx="650">
                  <c:v>39.13043478260871</c:v>
                </c:pt>
                <c:pt idx="651">
                  <c:v>35.064935064935085</c:v>
                </c:pt>
                <c:pt idx="652">
                  <c:v>32</c:v>
                </c:pt>
                <c:pt idx="653">
                  <c:v>33.802816901408463</c:v>
                </c:pt>
                <c:pt idx="654">
                  <c:v>35.616438356164394</c:v>
                </c:pt>
                <c:pt idx="655">
                  <c:v>36.111111111111114</c:v>
                </c:pt>
                <c:pt idx="656">
                  <c:v>32.352941176470637</c:v>
                </c:pt>
                <c:pt idx="657">
                  <c:v>29.230769230769255</c:v>
                </c:pt>
                <c:pt idx="658">
                  <c:v>32.758620689655189</c:v>
                </c:pt>
                <c:pt idx="659">
                  <c:v>34.545454545454575</c:v>
                </c:pt>
                <c:pt idx="660">
                  <c:v>35.849056603773619</c:v>
                </c:pt>
                <c:pt idx="661">
                  <c:v>38.00000000000005</c:v>
                </c:pt>
                <c:pt idx="662">
                  <c:v>39.215686274509814</c:v>
                </c:pt>
                <c:pt idx="663">
                  <c:v>30.612244897959215</c:v>
                </c:pt>
                <c:pt idx="664">
                  <c:v>26.086956521739211</c:v>
                </c:pt>
                <c:pt idx="665">
                  <c:v>32.432432432432492</c:v>
                </c:pt>
                <c:pt idx="666">
                  <c:v>32.432432432432492</c:v>
                </c:pt>
                <c:pt idx="667">
                  <c:v>42.857142857142854</c:v>
                </c:pt>
                <c:pt idx="668">
                  <c:v>40</c:v>
                </c:pt>
                <c:pt idx="669">
                  <c:v>50</c:v>
                </c:pt>
                <c:pt idx="670">
                  <c:v>47.368421052631575</c:v>
                </c:pt>
                <c:pt idx="671">
                  <c:v>47.368421052631575</c:v>
                </c:pt>
                <c:pt idx="672">
                  <c:v>48.648648648648681</c:v>
                </c:pt>
                <c:pt idx="673">
                  <c:v>51.28205128205132</c:v>
                </c:pt>
                <c:pt idx="674">
                  <c:v>64.516129032258021</c:v>
                </c:pt>
                <c:pt idx="675">
                  <c:v>74.074074074074019</c:v>
                </c:pt>
                <c:pt idx="676">
                  <c:v>73.076923076922995</c:v>
                </c:pt>
                <c:pt idx="677">
                  <c:v>83.999999999999986</c:v>
                </c:pt>
                <c:pt idx="678">
                  <c:v>58.064516129032242</c:v>
                </c:pt>
                <c:pt idx="679">
                  <c:v>50</c:v>
                </c:pt>
                <c:pt idx="680">
                  <c:v>62.222222222222214</c:v>
                </c:pt>
                <c:pt idx="681">
                  <c:v>52.38095238095238</c:v>
                </c:pt>
                <c:pt idx="682">
                  <c:v>52.38095238095238</c:v>
                </c:pt>
                <c:pt idx="683">
                  <c:v>42.857142857142854</c:v>
                </c:pt>
                <c:pt idx="684">
                  <c:v>44.186046511627872</c:v>
                </c:pt>
                <c:pt idx="685">
                  <c:v>41.304347826086939</c:v>
                </c:pt>
                <c:pt idx="686">
                  <c:v>35.185185185185176</c:v>
                </c:pt>
                <c:pt idx="687">
                  <c:v>44.444444444444429</c:v>
                </c:pt>
                <c:pt idx="688">
                  <c:v>37.837837837837846</c:v>
                </c:pt>
                <c:pt idx="689">
                  <c:v>41.558441558441565</c:v>
                </c:pt>
                <c:pt idx="690">
                  <c:v>38.666666666666671</c:v>
                </c:pt>
                <c:pt idx="691">
                  <c:v>40.259740259740269</c:v>
                </c:pt>
                <c:pt idx="692">
                  <c:v>48.611111111111107</c:v>
                </c:pt>
                <c:pt idx="693">
                  <c:v>46.666666666666679</c:v>
                </c:pt>
                <c:pt idx="694">
                  <c:v>36.764705882352928</c:v>
                </c:pt>
                <c:pt idx="695">
                  <c:v>45.945945945945972</c:v>
                </c:pt>
                <c:pt idx="696">
                  <c:v>45.333333333333343</c:v>
                </c:pt>
                <c:pt idx="697">
                  <c:v>46.575342465753437</c:v>
                </c:pt>
                <c:pt idx="698">
                  <c:v>45.833333333333364</c:v>
                </c:pt>
                <c:pt idx="699">
                  <c:v>39.285714285714292</c:v>
                </c:pt>
                <c:pt idx="700">
                  <c:v>40.243902439024396</c:v>
                </c:pt>
                <c:pt idx="701">
                  <c:v>35.526315789473742</c:v>
                </c:pt>
                <c:pt idx="702">
                  <c:v>39.705882352941195</c:v>
                </c:pt>
                <c:pt idx="703">
                  <c:v>31.944444444444485</c:v>
                </c:pt>
                <c:pt idx="704">
                  <c:v>31.506849315068536</c:v>
                </c:pt>
                <c:pt idx="705">
                  <c:v>23.750000000000057</c:v>
                </c:pt>
                <c:pt idx="706">
                  <c:v>19.480519480519547</c:v>
                </c:pt>
                <c:pt idx="707">
                  <c:v>24.285714285714349</c:v>
                </c:pt>
                <c:pt idx="708">
                  <c:v>23.943661971831048</c:v>
                </c:pt>
                <c:pt idx="709">
                  <c:v>12.307692307692363</c:v>
                </c:pt>
                <c:pt idx="710">
                  <c:v>12.500000000000057</c:v>
                </c:pt>
                <c:pt idx="711">
                  <c:v>26.027397260274029</c:v>
                </c:pt>
                <c:pt idx="712">
                  <c:v>22.222222222222243</c:v>
                </c:pt>
                <c:pt idx="713">
                  <c:v>25.000000000000028</c:v>
                </c:pt>
                <c:pt idx="714">
                  <c:v>34.246575342465775</c:v>
                </c:pt>
                <c:pt idx="715">
                  <c:v>25.316455696202539</c:v>
                </c:pt>
                <c:pt idx="716">
                  <c:v>27.631578947368425</c:v>
                </c:pt>
                <c:pt idx="717">
                  <c:v>38.157894736842117</c:v>
                </c:pt>
                <c:pt idx="718">
                  <c:v>40.789473684210535</c:v>
                </c:pt>
                <c:pt idx="719">
                  <c:v>46.268656716417915</c:v>
                </c:pt>
                <c:pt idx="720">
                  <c:v>44.927536231884062</c:v>
                </c:pt>
                <c:pt idx="721">
                  <c:v>44.117647058823529</c:v>
                </c:pt>
                <c:pt idx="722">
                  <c:v>44.117647058823529</c:v>
                </c:pt>
                <c:pt idx="723">
                  <c:v>49.275362318840585</c:v>
                </c:pt>
                <c:pt idx="724">
                  <c:v>46.575342465753423</c:v>
                </c:pt>
                <c:pt idx="725">
                  <c:v>39.0625</c:v>
                </c:pt>
                <c:pt idx="726">
                  <c:v>45.45454545454546</c:v>
                </c:pt>
                <c:pt idx="727">
                  <c:v>49.019607843137251</c:v>
                </c:pt>
                <c:pt idx="728">
                  <c:v>40.909090909090907</c:v>
                </c:pt>
                <c:pt idx="729">
                  <c:v>51.428571428571423</c:v>
                </c:pt>
                <c:pt idx="730">
                  <c:v>45.945945945945944</c:v>
                </c:pt>
                <c:pt idx="731">
                  <c:v>30</c:v>
                </c:pt>
                <c:pt idx="732">
                  <c:v>34.375</c:v>
                </c:pt>
                <c:pt idx="733">
                  <c:v>32.352941176470594</c:v>
                </c:pt>
                <c:pt idx="734">
                  <c:v>33.333333333333357</c:v>
                </c:pt>
                <c:pt idx="735">
                  <c:v>32.098765432098787</c:v>
                </c:pt>
                <c:pt idx="736">
                  <c:v>36.111111111111143</c:v>
                </c:pt>
                <c:pt idx="737">
                  <c:v>23.880597014925385</c:v>
                </c:pt>
                <c:pt idx="738">
                  <c:v>25.806451612903246</c:v>
                </c:pt>
                <c:pt idx="739">
                  <c:v>18.487394957983213</c:v>
                </c:pt>
                <c:pt idx="740">
                  <c:v>44.252873563218387</c:v>
                </c:pt>
                <c:pt idx="741">
                  <c:v>40.740740740740733</c:v>
                </c:pt>
                <c:pt idx="742">
                  <c:v>38.693467336683426</c:v>
                </c:pt>
                <c:pt idx="743">
                  <c:v>50</c:v>
                </c:pt>
                <c:pt idx="744">
                  <c:v>48.908296943231434</c:v>
                </c:pt>
                <c:pt idx="745">
                  <c:v>48.908296943231434</c:v>
                </c:pt>
                <c:pt idx="746">
                  <c:v>44.01913875598084</c:v>
                </c:pt>
                <c:pt idx="747">
                  <c:v>61.044176706827329</c:v>
                </c:pt>
                <c:pt idx="748">
                  <c:v>64.344262295081961</c:v>
                </c:pt>
                <c:pt idx="749">
                  <c:v>66.793893129770993</c:v>
                </c:pt>
                <c:pt idx="750">
                  <c:v>71.186440677966104</c:v>
                </c:pt>
                <c:pt idx="751">
                  <c:v>66.666666666666657</c:v>
                </c:pt>
                <c:pt idx="752">
                  <c:v>71.212121212121218</c:v>
                </c:pt>
                <c:pt idx="753">
                  <c:v>69.117647058823536</c:v>
                </c:pt>
                <c:pt idx="754">
                  <c:v>62.068965517241388</c:v>
                </c:pt>
                <c:pt idx="755">
                  <c:v>72.131147540983619</c:v>
                </c:pt>
                <c:pt idx="756">
                  <c:v>73.333333333333314</c:v>
                </c:pt>
                <c:pt idx="757">
                  <c:v>70.370370370370352</c:v>
                </c:pt>
                <c:pt idx="758">
                  <c:v>73.076923076923066</c:v>
                </c:pt>
                <c:pt idx="759">
                  <c:v>77.966101694915238</c:v>
                </c:pt>
                <c:pt idx="760">
                  <c:v>75.409836065573757</c:v>
                </c:pt>
                <c:pt idx="761">
                  <c:v>70.588235294117638</c:v>
                </c:pt>
                <c:pt idx="762">
                  <c:v>69.999999999999986</c:v>
                </c:pt>
                <c:pt idx="763">
                  <c:v>68.749999999999986</c:v>
                </c:pt>
                <c:pt idx="764">
                  <c:v>60.465116279069754</c:v>
                </c:pt>
                <c:pt idx="765">
                  <c:v>68.421052631578931</c:v>
                </c:pt>
                <c:pt idx="766">
                  <c:v>64.70588235294116</c:v>
                </c:pt>
                <c:pt idx="767">
                  <c:v>62.857142857142833</c:v>
                </c:pt>
                <c:pt idx="768">
                  <c:v>66.666666666666657</c:v>
                </c:pt>
                <c:pt idx="769">
                  <c:v>61.29032258064516</c:v>
                </c:pt>
                <c:pt idx="770">
                  <c:v>61.29032258064516</c:v>
                </c:pt>
                <c:pt idx="771">
                  <c:v>62.500000000000007</c:v>
                </c:pt>
                <c:pt idx="772">
                  <c:v>67.10526315789474</c:v>
                </c:pt>
                <c:pt idx="773">
                  <c:v>43.055555555555564</c:v>
                </c:pt>
                <c:pt idx="774">
                  <c:v>56.097560975609753</c:v>
                </c:pt>
                <c:pt idx="775">
                  <c:v>50</c:v>
                </c:pt>
                <c:pt idx="776">
                  <c:v>52.873563218390807</c:v>
                </c:pt>
                <c:pt idx="777">
                  <c:v>50</c:v>
                </c:pt>
                <c:pt idx="778">
                  <c:v>65.550239234449748</c:v>
                </c:pt>
                <c:pt idx="779">
                  <c:v>58.547008547008524</c:v>
                </c:pt>
                <c:pt idx="780">
                  <c:v>54.098360655737707</c:v>
                </c:pt>
                <c:pt idx="781">
                  <c:v>56.410256410256416</c:v>
                </c:pt>
                <c:pt idx="782">
                  <c:v>57.322175732217559</c:v>
                </c:pt>
                <c:pt idx="783">
                  <c:v>48.99598393574297</c:v>
                </c:pt>
                <c:pt idx="784">
                  <c:v>51.968503937007881</c:v>
                </c:pt>
                <c:pt idx="785">
                  <c:v>46.212121212121204</c:v>
                </c:pt>
                <c:pt idx="786">
                  <c:v>51.369863013698627</c:v>
                </c:pt>
                <c:pt idx="787">
                  <c:v>62.068965517241395</c:v>
                </c:pt>
                <c:pt idx="788">
                  <c:v>63.33333333333335</c:v>
                </c:pt>
                <c:pt idx="789">
                  <c:v>65.517241379310377</c:v>
                </c:pt>
                <c:pt idx="790">
                  <c:v>48.648648648648646</c:v>
                </c:pt>
                <c:pt idx="791">
                  <c:v>51.282051282051277</c:v>
                </c:pt>
                <c:pt idx="792">
                  <c:v>50.649350649350666</c:v>
                </c:pt>
                <c:pt idx="793">
                  <c:v>48.148148148148152</c:v>
                </c:pt>
                <c:pt idx="794">
                  <c:v>45.348837209302317</c:v>
                </c:pt>
                <c:pt idx="795">
                  <c:v>39.795918367346943</c:v>
                </c:pt>
                <c:pt idx="796">
                  <c:v>39.795918367346957</c:v>
                </c:pt>
                <c:pt idx="797">
                  <c:v>44.329896907216508</c:v>
                </c:pt>
                <c:pt idx="798">
                  <c:v>43.157894736842117</c:v>
                </c:pt>
                <c:pt idx="799">
                  <c:v>54.545454545454547</c:v>
                </c:pt>
                <c:pt idx="800">
                  <c:v>48.648648648648646</c:v>
                </c:pt>
                <c:pt idx="801">
                  <c:v>45.714285714285715</c:v>
                </c:pt>
                <c:pt idx="802">
                  <c:v>44.117647058823522</c:v>
                </c:pt>
                <c:pt idx="803">
                  <c:v>45.192307692307686</c:v>
                </c:pt>
                <c:pt idx="804">
                  <c:v>55.68181818181818</c:v>
                </c:pt>
                <c:pt idx="805">
                  <c:v>51.13636363636364</c:v>
                </c:pt>
                <c:pt idx="806">
                  <c:v>44.303797468354418</c:v>
                </c:pt>
                <c:pt idx="807">
                  <c:v>47.945205479452056</c:v>
                </c:pt>
                <c:pt idx="808">
                  <c:v>51.470588235294116</c:v>
                </c:pt>
                <c:pt idx="809">
                  <c:v>63.636363636363619</c:v>
                </c:pt>
                <c:pt idx="810">
                  <c:v>58.608058608058592</c:v>
                </c:pt>
                <c:pt idx="811">
                  <c:v>55.859374999999979</c:v>
                </c:pt>
                <c:pt idx="812">
                  <c:v>48.310810810810814</c:v>
                </c:pt>
                <c:pt idx="813">
                  <c:v>22.748815165876778</c:v>
                </c:pt>
                <c:pt idx="814">
                  <c:v>25.806451612903231</c:v>
                </c:pt>
                <c:pt idx="815">
                  <c:v>27.74869109947646</c:v>
                </c:pt>
                <c:pt idx="816">
                  <c:v>15.053763440860223</c:v>
                </c:pt>
                <c:pt idx="817">
                  <c:v>26.851851851851862</c:v>
                </c:pt>
                <c:pt idx="818">
                  <c:v>23.300970873786426</c:v>
                </c:pt>
                <c:pt idx="819">
                  <c:v>24.489795918367363</c:v>
                </c:pt>
                <c:pt idx="820">
                  <c:v>24.489795918367378</c:v>
                </c:pt>
                <c:pt idx="821">
                  <c:v>26.51933701657461</c:v>
                </c:pt>
                <c:pt idx="822">
                  <c:v>27.27272727272728</c:v>
                </c:pt>
                <c:pt idx="823">
                  <c:v>37.244897959183703</c:v>
                </c:pt>
                <c:pt idx="824">
                  <c:v>35.096153846153868</c:v>
                </c:pt>
                <c:pt idx="825">
                  <c:v>37.209302325581412</c:v>
                </c:pt>
                <c:pt idx="826">
                  <c:v>45.714285714285715</c:v>
                </c:pt>
                <c:pt idx="827">
                  <c:v>47.058823529411761</c:v>
                </c:pt>
                <c:pt idx="828">
                  <c:v>55.555555555555557</c:v>
                </c:pt>
                <c:pt idx="829">
                  <c:v>50</c:v>
                </c:pt>
                <c:pt idx="830">
                  <c:v>50</c:v>
                </c:pt>
                <c:pt idx="831">
                  <c:v>38.70967741935484</c:v>
                </c:pt>
                <c:pt idx="832">
                  <c:v>47.222222222222229</c:v>
                </c:pt>
                <c:pt idx="833">
                  <c:v>50</c:v>
                </c:pt>
                <c:pt idx="834">
                  <c:v>42.500000000000007</c:v>
                </c:pt>
                <c:pt idx="835">
                  <c:v>43.589743589743584</c:v>
                </c:pt>
                <c:pt idx="836">
                  <c:v>54.545454545454547</c:v>
                </c:pt>
                <c:pt idx="837">
                  <c:v>44.1860465116279</c:v>
                </c:pt>
                <c:pt idx="838">
                  <c:v>45.238095238095241</c:v>
                </c:pt>
                <c:pt idx="839">
                  <c:v>45.238095238095241</c:v>
                </c:pt>
                <c:pt idx="840">
                  <c:v>46.511627906976749</c:v>
                </c:pt>
                <c:pt idx="841">
                  <c:v>40.816326530612244</c:v>
                </c:pt>
                <c:pt idx="842">
                  <c:v>35.555555555555557</c:v>
                </c:pt>
                <c:pt idx="843">
                  <c:v>37.209302325581397</c:v>
                </c:pt>
                <c:pt idx="844">
                  <c:v>37.209302325581397</c:v>
                </c:pt>
                <c:pt idx="845">
                  <c:v>31.914893617021292</c:v>
                </c:pt>
                <c:pt idx="846">
                  <c:v>33.333333333333329</c:v>
                </c:pt>
                <c:pt idx="847">
                  <c:v>33.333333333333329</c:v>
                </c:pt>
                <c:pt idx="848">
                  <c:v>33.333333333333329</c:v>
                </c:pt>
                <c:pt idx="849">
                  <c:v>31.372549019607845</c:v>
                </c:pt>
                <c:pt idx="850">
                  <c:v>18.367346938775484</c:v>
                </c:pt>
                <c:pt idx="851">
                  <c:v>23.40425531914893</c:v>
                </c:pt>
                <c:pt idx="852">
                  <c:v>24.999999999999986</c:v>
                </c:pt>
                <c:pt idx="853">
                  <c:v>24.999999999999986</c:v>
                </c:pt>
                <c:pt idx="854">
                  <c:v>23.255813953488357</c:v>
                </c:pt>
                <c:pt idx="855">
                  <c:v>31.578947368421055</c:v>
                </c:pt>
                <c:pt idx="856">
                  <c:v>33.333333333333329</c:v>
                </c:pt>
                <c:pt idx="857">
                  <c:v>44.444444444444429</c:v>
                </c:pt>
                <c:pt idx="858">
                  <c:v>54.347826086956523</c:v>
                </c:pt>
                <c:pt idx="859">
                  <c:v>68</c:v>
                </c:pt>
                <c:pt idx="860">
                  <c:v>60.869565217391312</c:v>
                </c:pt>
                <c:pt idx="861">
                  <c:v>57.142857142857146</c:v>
                </c:pt>
                <c:pt idx="862">
                  <c:v>67.441860465116264</c:v>
                </c:pt>
                <c:pt idx="863">
                  <c:v>67.441860465116264</c:v>
                </c:pt>
                <c:pt idx="864">
                  <c:v>77.499999999999986</c:v>
                </c:pt>
                <c:pt idx="865">
                  <c:v>69.047619047619023</c:v>
                </c:pt>
                <c:pt idx="866">
                  <c:v>72.093023255813932</c:v>
                </c:pt>
                <c:pt idx="867">
                  <c:v>72.72727272727272</c:v>
                </c:pt>
                <c:pt idx="868">
                  <c:v>61.538461538461519</c:v>
                </c:pt>
                <c:pt idx="869">
                  <c:v>60.784313725490179</c:v>
                </c:pt>
                <c:pt idx="870">
                  <c:v>62.264150943396203</c:v>
                </c:pt>
                <c:pt idx="871">
                  <c:v>52</c:v>
                </c:pt>
                <c:pt idx="872">
                  <c:v>48.936170212765958</c:v>
                </c:pt>
                <c:pt idx="873">
                  <c:v>33.333333333333329</c:v>
                </c:pt>
                <c:pt idx="874">
                  <c:v>31.818181818181827</c:v>
                </c:pt>
                <c:pt idx="875">
                  <c:v>27.450980392156865</c:v>
                </c:pt>
                <c:pt idx="876">
                  <c:v>24.07407407407409</c:v>
                </c:pt>
                <c:pt idx="877">
                  <c:v>20.967741935483886</c:v>
                </c:pt>
                <c:pt idx="878">
                  <c:v>25.757575757575751</c:v>
                </c:pt>
                <c:pt idx="879">
                  <c:v>37.5</c:v>
                </c:pt>
                <c:pt idx="880">
                  <c:v>42.307692307692314</c:v>
                </c:pt>
                <c:pt idx="881">
                  <c:v>38.961038961038973</c:v>
                </c:pt>
                <c:pt idx="882">
                  <c:v>45.833333333333343</c:v>
                </c:pt>
                <c:pt idx="883">
                  <c:v>40.506329113924053</c:v>
                </c:pt>
                <c:pt idx="884">
                  <c:v>41.250000000000007</c:v>
                </c:pt>
                <c:pt idx="885">
                  <c:v>41.250000000000007</c:v>
                </c:pt>
                <c:pt idx="886">
                  <c:v>39.743589743589752</c:v>
                </c:pt>
                <c:pt idx="887">
                  <c:v>44.871794871794876</c:v>
                </c:pt>
                <c:pt idx="888">
                  <c:v>44.871794871794869</c:v>
                </c:pt>
                <c:pt idx="889">
                  <c:v>51.470588235294116</c:v>
                </c:pt>
                <c:pt idx="890">
                  <c:v>53.030303030303031</c:v>
                </c:pt>
                <c:pt idx="891">
                  <c:v>62.499999999999979</c:v>
                </c:pt>
                <c:pt idx="892">
                  <c:v>56.86274509803922</c:v>
                </c:pt>
                <c:pt idx="893">
                  <c:v>46.341463414634141</c:v>
                </c:pt>
                <c:pt idx="894">
                  <c:v>33.333333333333329</c:v>
                </c:pt>
                <c:pt idx="895">
                  <c:v>27.5</c:v>
                </c:pt>
                <c:pt idx="896">
                  <c:v>23.68421052631578</c:v>
                </c:pt>
                <c:pt idx="897">
                  <c:v>27.272727272727295</c:v>
                </c:pt>
                <c:pt idx="898">
                  <c:v>24.999999999999957</c:v>
                </c:pt>
                <c:pt idx="899">
                  <c:v>27.586206896551687</c:v>
                </c:pt>
                <c:pt idx="900">
                  <c:v>29.999999999999972</c:v>
                </c:pt>
                <c:pt idx="901">
                  <c:v>16.129032258064484</c:v>
                </c:pt>
                <c:pt idx="902">
                  <c:v>18.518518518518476</c:v>
                </c:pt>
                <c:pt idx="903">
                  <c:v>18.518518518518476</c:v>
                </c:pt>
                <c:pt idx="904">
                  <c:v>19.999999999999972</c:v>
                </c:pt>
                <c:pt idx="905">
                  <c:v>23.999999999999986</c:v>
                </c:pt>
                <c:pt idx="906">
                  <c:v>37.931034482758591</c:v>
                </c:pt>
                <c:pt idx="907">
                  <c:v>36.666666666666622</c:v>
                </c:pt>
                <c:pt idx="908">
                  <c:v>40.624999999999972</c:v>
                </c:pt>
                <c:pt idx="909">
                  <c:v>64.285714285714334</c:v>
                </c:pt>
                <c:pt idx="910">
                  <c:v>62.962962962963005</c:v>
                </c:pt>
                <c:pt idx="911">
                  <c:v>68</c:v>
                </c:pt>
                <c:pt idx="912">
                  <c:v>73.333333333333371</c:v>
                </c:pt>
                <c:pt idx="913">
                  <c:v>80.555555555555586</c:v>
                </c:pt>
                <c:pt idx="914">
                  <c:v>82.051282051282072</c:v>
                </c:pt>
                <c:pt idx="915">
                  <c:v>94.117647058823522</c:v>
                </c:pt>
                <c:pt idx="916">
                  <c:v>94.285714285714278</c:v>
                </c:pt>
                <c:pt idx="917">
                  <c:v>89.189189189189179</c:v>
                </c:pt>
                <c:pt idx="918">
                  <c:v>89.189189189189179</c:v>
                </c:pt>
                <c:pt idx="919">
                  <c:v>76.190476190476204</c:v>
                </c:pt>
                <c:pt idx="920">
                  <c:v>72.972972972972997</c:v>
                </c:pt>
                <c:pt idx="921">
                  <c:v>69.230769230769255</c:v>
                </c:pt>
                <c:pt idx="922">
                  <c:v>67.567567567567579</c:v>
                </c:pt>
                <c:pt idx="923">
                  <c:v>57.142857142857153</c:v>
                </c:pt>
                <c:pt idx="924">
                  <c:v>51.282051282051277</c:v>
                </c:pt>
                <c:pt idx="925">
                  <c:v>45.454545454545446</c:v>
                </c:pt>
                <c:pt idx="926">
                  <c:v>45.454545454545446</c:v>
                </c:pt>
                <c:pt idx="927">
                  <c:v>35.135135135135116</c:v>
                </c:pt>
                <c:pt idx="928">
                  <c:v>25.000000000000014</c:v>
                </c:pt>
                <c:pt idx="929">
                  <c:v>24.324324324324337</c:v>
                </c:pt>
                <c:pt idx="930">
                  <c:v>26.31578947368422</c:v>
                </c:pt>
                <c:pt idx="931">
                  <c:v>40.909090909090935</c:v>
                </c:pt>
                <c:pt idx="932">
                  <c:v>39.130434782608717</c:v>
                </c:pt>
                <c:pt idx="933">
                  <c:v>50</c:v>
                </c:pt>
                <c:pt idx="934">
                  <c:v>45.833333333333336</c:v>
                </c:pt>
                <c:pt idx="935">
                  <c:v>46.808510638297868</c:v>
                </c:pt>
                <c:pt idx="936">
                  <c:v>46.808510638297868</c:v>
                </c:pt>
                <c:pt idx="937">
                  <c:v>50</c:v>
                </c:pt>
                <c:pt idx="938">
                  <c:v>51.162790697674417</c:v>
                </c:pt>
                <c:pt idx="939">
                  <c:v>55</c:v>
                </c:pt>
                <c:pt idx="940">
                  <c:v>45.454545454545453</c:v>
                </c:pt>
                <c:pt idx="941">
                  <c:v>39.473684210526315</c:v>
                </c:pt>
                <c:pt idx="942">
                  <c:v>42.857142857142854</c:v>
                </c:pt>
                <c:pt idx="943">
                  <c:v>44.117647058823529</c:v>
                </c:pt>
                <c:pt idx="944">
                  <c:v>44.117647058823529</c:v>
                </c:pt>
                <c:pt idx="945">
                  <c:v>20.588235294117666</c:v>
                </c:pt>
                <c:pt idx="946">
                  <c:v>18.918918918918919</c:v>
                </c:pt>
                <c:pt idx="947">
                  <c:v>14.285714285714292</c:v>
                </c:pt>
                <c:pt idx="948">
                  <c:v>15.625000000000014</c:v>
                </c:pt>
                <c:pt idx="949">
                  <c:v>19.354838709677438</c:v>
                </c:pt>
                <c:pt idx="950">
                  <c:v>18.181818181818187</c:v>
                </c:pt>
                <c:pt idx="951">
                  <c:v>22.857142857142875</c:v>
                </c:pt>
                <c:pt idx="952">
                  <c:v>25.000000000000014</c:v>
                </c:pt>
                <c:pt idx="953">
                  <c:v>43.243243243243235</c:v>
                </c:pt>
                <c:pt idx="954">
                  <c:v>33.333333333333329</c:v>
                </c:pt>
                <c:pt idx="955">
                  <c:v>37.5</c:v>
                </c:pt>
                <c:pt idx="956">
                  <c:v>39.024390243902445</c:v>
                </c:pt>
                <c:pt idx="957">
                  <c:v>38.095238095238102</c:v>
                </c:pt>
                <c:pt idx="958">
                  <c:v>40.909090909090921</c:v>
                </c:pt>
                <c:pt idx="959">
                  <c:v>54.999999999999986</c:v>
                </c:pt>
                <c:pt idx="960">
                  <c:v>66.666666666666657</c:v>
                </c:pt>
                <c:pt idx="961">
                  <c:v>55.813953488372071</c:v>
                </c:pt>
                <c:pt idx="962">
                  <c:v>47.999999999999993</c:v>
                </c:pt>
                <c:pt idx="963">
                  <c:v>49.019607843137258</c:v>
                </c:pt>
                <c:pt idx="964">
                  <c:v>40.983606557377044</c:v>
                </c:pt>
                <c:pt idx="965">
                  <c:v>41.93548387096773</c:v>
                </c:pt>
                <c:pt idx="966">
                  <c:v>41.93548387096773</c:v>
                </c:pt>
                <c:pt idx="967">
                  <c:v>32.142857142857139</c:v>
                </c:pt>
                <c:pt idx="968">
                  <c:v>36.73469387755101</c:v>
                </c:pt>
                <c:pt idx="969">
                  <c:v>37.999999999999986</c:v>
                </c:pt>
                <c:pt idx="970">
                  <c:v>35.999999999999986</c:v>
                </c:pt>
                <c:pt idx="971">
                  <c:v>39.215686274509792</c:v>
                </c:pt>
                <c:pt idx="972">
                  <c:v>35.416666666666643</c:v>
                </c:pt>
                <c:pt idx="973">
                  <c:v>28.260869565217405</c:v>
                </c:pt>
                <c:pt idx="974">
                  <c:v>25.000000000000014</c:v>
                </c:pt>
                <c:pt idx="975">
                  <c:v>27.500000000000014</c:v>
                </c:pt>
                <c:pt idx="976">
                  <c:v>28.205128205128204</c:v>
                </c:pt>
                <c:pt idx="977">
                  <c:v>22.500000000000014</c:v>
                </c:pt>
                <c:pt idx="978">
                  <c:v>38.709677419354819</c:v>
                </c:pt>
                <c:pt idx="979">
                  <c:v>34.482758620689637</c:v>
                </c:pt>
                <c:pt idx="980">
                  <c:v>36.66666666666665</c:v>
                </c:pt>
                <c:pt idx="981">
                  <c:v>37.931034482758605</c:v>
                </c:pt>
                <c:pt idx="982">
                  <c:v>40.740740740740726</c:v>
                </c:pt>
                <c:pt idx="983">
                  <c:v>40.740740740740726</c:v>
                </c:pt>
                <c:pt idx="984">
                  <c:v>39.285714285714263</c:v>
                </c:pt>
                <c:pt idx="985">
                  <c:v>43.333333333333314</c:v>
                </c:pt>
                <c:pt idx="986">
                  <c:v>41.379310344827573</c:v>
                </c:pt>
                <c:pt idx="987">
                  <c:v>48.275862068965516</c:v>
                </c:pt>
                <c:pt idx="988">
                  <c:v>41.379310344827573</c:v>
                </c:pt>
                <c:pt idx="989">
                  <c:v>39.999999999999979</c:v>
                </c:pt>
                <c:pt idx="990">
                  <c:v>60.71428571428573</c:v>
                </c:pt>
                <c:pt idx="991">
                  <c:v>82.608695652173893</c:v>
                </c:pt>
                <c:pt idx="992">
                  <c:v>83.673469387755091</c:v>
                </c:pt>
                <c:pt idx="993">
                  <c:v>88.888888888888886</c:v>
                </c:pt>
                <c:pt idx="994">
                  <c:v>81.818181818181813</c:v>
                </c:pt>
                <c:pt idx="995">
                  <c:v>83.749999999999986</c:v>
                </c:pt>
                <c:pt idx="996">
                  <c:v>81.707317073170728</c:v>
                </c:pt>
                <c:pt idx="997">
                  <c:v>76.744186046511629</c:v>
                </c:pt>
                <c:pt idx="998">
                  <c:v>71.739130434782609</c:v>
                </c:pt>
                <c:pt idx="999">
                  <c:v>68.888888888888886</c:v>
                </c:pt>
                <c:pt idx="1000">
                  <c:v>63.917525773195877</c:v>
                </c:pt>
                <c:pt idx="1001">
                  <c:v>62.5</c:v>
                </c:pt>
                <c:pt idx="1002">
                  <c:v>63.15789473684211</c:v>
                </c:pt>
                <c:pt idx="1003">
                  <c:v>65.957446808510639</c:v>
                </c:pt>
                <c:pt idx="1004">
                  <c:v>64.835164835164832</c:v>
                </c:pt>
                <c:pt idx="1005">
                  <c:v>56.756756756756758</c:v>
                </c:pt>
                <c:pt idx="1006">
                  <c:v>53.623188405797102</c:v>
                </c:pt>
                <c:pt idx="1007">
                  <c:v>26.000000000000014</c:v>
                </c:pt>
                <c:pt idx="1008">
                  <c:v>26.530612244897981</c:v>
                </c:pt>
                <c:pt idx="1009">
                  <c:v>21.739130434782609</c:v>
                </c:pt>
                <c:pt idx="1010">
                  <c:v>26.08695652173914</c:v>
                </c:pt>
                <c:pt idx="1011">
                  <c:v>25.531914893617028</c:v>
                </c:pt>
                <c:pt idx="1012">
                  <c:v>37.209302325581397</c:v>
                </c:pt>
                <c:pt idx="1013">
                  <c:v>44.444444444444443</c:v>
                </c:pt>
                <c:pt idx="1014">
                  <c:v>55</c:v>
                </c:pt>
                <c:pt idx="1015">
                  <c:v>58.536585365853661</c:v>
                </c:pt>
                <c:pt idx="1016">
                  <c:v>60.975609756097562</c:v>
                </c:pt>
                <c:pt idx="1017">
                  <c:v>57.499999999999993</c:v>
                </c:pt>
                <c:pt idx="1018">
                  <c:v>51.219512195121951</c:v>
                </c:pt>
                <c:pt idx="1019">
                  <c:v>41.463414634146346</c:v>
                </c:pt>
                <c:pt idx="1020">
                  <c:v>39.024390243902445</c:v>
                </c:pt>
                <c:pt idx="1021">
                  <c:v>44.444444444444436</c:v>
                </c:pt>
                <c:pt idx="1022">
                  <c:v>47.058823529411761</c:v>
                </c:pt>
                <c:pt idx="1023">
                  <c:v>45.454545454545453</c:v>
                </c:pt>
                <c:pt idx="1024">
                  <c:v>47.058823529411761</c:v>
                </c:pt>
                <c:pt idx="1025">
                  <c:v>60</c:v>
                </c:pt>
                <c:pt idx="1026">
                  <c:v>53.846153846153854</c:v>
                </c:pt>
                <c:pt idx="1027">
                  <c:v>38.46153846153846</c:v>
                </c:pt>
                <c:pt idx="1028">
                  <c:v>33.333333333333329</c:v>
                </c:pt>
                <c:pt idx="1029">
                  <c:v>33.333333333333329</c:v>
                </c:pt>
                <c:pt idx="1030">
                  <c:v>30.434782608695656</c:v>
                </c:pt>
                <c:pt idx="1031">
                  <c:v>31.818181818181827</c:v>
                </c:pt>
                <c:pt idx="1032">
                  <c:v>22.580645161290334</c:v>
                </c:pt>
                <c:pt idx="1033">
                  <c:v>28.571428571428584</c:v>
                </c:pt>
                <c:pt idx="1034">
                  <c:v>27.586206896551744</c:v>
                </c:pt>
                <c:pt idx="1035">
                  <c:v>27.586206896551744</c:v>
                </c:pt>
                <c:pt idx="1036">
                  <c:v>29.629629629629648</c:v>
                </c:pt>
                <c:pt idx="1037">
                  <c:v>27.586206896551744</c:v>
                </c:pt>
                <c:pt idx="1038">
                  <c:v>30.000000000000028</c:v>
                </c:pt>
                <c:pt idx="1039">
                  <c:v>30.000000000000028</c:v>
                </c:pt>
                <c:pt idx="1040">
                  <c:v>38.235294117647086</c:v>
                </c:pt>
                <c:pt idx="1041">
                  <c:v>41.935483870967772</c:v>
                </c:pt>
                <c:pt idx="1042">
                  <c:v>39.393939393939426</c:v>
                </c:pt>
                <c:pt idx="1043">
                  <c:v>39.393939393939426</c:v>
                </c:pt>
                <c:pt idx="1044">
                  <c:v>34.210526315789494</c:v>
                </c:pt>
                <c:pt idx="1045">
                  <c:v>43.181818181818201</c:v>
                </c:pt>
                <c:pt idx="1046">
                  <c:v>50</c:v>
                </c:pt>
                <c:pt idx="1047">
                  <c:v>46.153846153846153</c:v>
                </c:pt>
                <c:pt idx="1048">
                  <c:v>51.282051282051285</c:v>
                </c:pt>
                <c:pt idx="1049">
                  <c:v>47.61904761904762</c:v>
                </c:pt>
                <c:pt idx="1050">
                  <c:v>50</c:v>
                </c:pt>
                <c:pt idx="1051">
                  <c:v>57.777777777777771</c:v>
                </c:pt>
                <c:pt idx="1052">
                  <c:v>47.826086956521742</c:v>
                </c:pt>
                <c:pt idx="1053">
                  <c:v>50</c:v>
                </c:pt>
                <c:pt idx="1054">
                  <c:v>44.444444444444443</c:v>
                </c:pt>
                <c:pt idx="1055">
                  <c:v>42.553191489361708</c:v>
                </c:pt>
              </c:numCache>
            </c:numRef>
          </c:val>
          <c:smooth val="0"/>
        </c:ser>
        <c:dLbls>
          <c:showLegendKey val="0"/>
          <c:showVal val="0"/>
          <c:showCatName val="0"/>
          <c:showSerName val="0"/>
          <c:showPercent val="0"/>
          <c:showBubbleSize val="0"/>
        </c:dLbls>
        <c:marker val="1"/>
        <c:smooth val="0"/>
        <c:axId val="158256608"/>
        <c:axId val="158257168"/>
      </c:lineChart>
      <c:catAx>
        <c:axId val="196845104"/>
        <c:scaling>
          <c:orientation val="minMax"/>
        </c:scaling>
        <c:delete val="0"/>
        <c:axPos val="b"/>
        <c:numFmt formatCode="[$-409]mmm\-yy;@" sourceLinked="0"/>
        <c:majorTickMark val="out"/>
        <c:minorTickMark val="none"/>
        <c:tickLblPos val="nextTo"/>
        <c:spPr>
          <a:ln w="3175">
            <a:solidFill>
              <a:srgbClr val="000000"/>
            </a:solidFill>
            <a:prstDash val="solid"/>
          </a:ln>
        </c:spPr>
        <c:txPr>
          <a:bodyPr rot="0" vert="horz"/>
          <a:lstStyle/>
          <a:p>
            <a:pPr rtl="1">
              <a:defRPr sz="800" b="1" i="0" u="none" strike="noStrike" baseline="0">
                <a:solidFill>
                  <a:srgbClr val="000000"/>
                </a:solidFill>
                <a:latin typeface="Arial"/>
                <a:ea typeface="Arial"/>
                <a:cs typeface="Arial"/>
              </a:defRPr>
            </a:pPr>
            <a:endParaRPr lang="en-US"/>
          </a:p>
        </c:txPr>
        <c:crossAx val="158256048"/>
        <c:crossesAt val="-1.5"/>
        <c:auto val="0"/>
        <c:lblAlgn val="ctr"/>
        <c:lblOffset val="100"/>
        <c:tickLblSkip val="30"/>
        <c:tickMarkSkip val="1"/>
        <c:noMultiLvlLbl val="0"/>
      </c:catAx>
      <c:valAx>
        <c:axId val="158256048"/>
        <c:scaling>
          <c:orientation val="minMax"/>
        </c:scaling>
        <c:delete val="0"/>
        <c:axPos val="r"/>
        <c:majorGridlines>
          <c:spPr>
            <a:ln w="3175">
              <a:solidFill>
                <a:srgbClr val="000000"/>
              </a:solidFill>
              <a:prstDash val="solid"/>
            </a:ln>
          </c:spPr>
        </c:majorGridlines>
        <c:numFmt formatCode="\$#,##0.00" sourceLinked="0"/>
        <c:majorTickMark val="out"/>
        <c:minorTickMark val="none"/>
        <c:tickLblPos val="nextTo"/>
        <c:spPr>
          <a:ln w="3175">
            <a:solidFill>
              <a:srgbClr val="000000"/>
            </a:solidFill>
            <a:prstDash val="solid"/>
          </a:ln>
        </c:spPr>
        <c:txPr>
          <a:bodyPr rot="0" vert="horz"/>
          <a:lstStyle/>
          <a:p>
            <a:pPr rtl="1">
              <a:defRPr sz="800" b="1" i="0" u="none" strike="noStrike" baseline="0">
                <a:solidFill>
                  <a:srgbClr val="000000"/>
                </a:solidFill>
                <a:latin typeface="Arial"/>
                <a:ea typeface="Arial"/>
                <a:cs typeface="Arial"/>
              </a:defRPr>
            </a:pPr>
            <a:endParaRPr lang="en-US"/>
          </a:p>
        </c:txPr>
        <c:crossAx val="196845104"/>
        <c:crosses val="max"/>
        <c:crossBetween val="between"/>
      </c:valAx>
      <c:catAx>
        <c:axId val="158256608"/>
        <c:scaling>
          <c:orientation val="minMax"/>
        </c:scaling>
        <c:delete val="1"/>
        <c:axPos val="b"/>
        <c:majorTickMark val="out"/>
        <c:minorTickMark val="none"/>
        <c:tickLblPos val="nextTo"/>
        <c:crossAx val="158257168"/>
        <c:crosses val="autoZero"/>
        <c:auto val="1"/>
        <c:lblAlgn val="ctr"/>
        <c:lblOffset val="100"/>
        <c:noMultiLvlLbl val="0"/>
      </c:catAx>
      <c:valAx>
        <c:axId val="158257168"/>
        <c:scaling>
          <c:orientation val="minMax"/>
          <c:max val="100"/>
        </c:scaling>
        <c:delete val="0"/>
        <c:axPos val="l"/>
        <c:numFmt formatCode="0" sourceLinked="0"/>
        <c:majorTickMark val="out"/>
        <c:minorTickMark val="none"/>
        <c:tickLblPos val="nextTo"/>
        <c:spPr>
          <a:ln w="25400">
            <a:solidFill>
              <a:srgbClr val="000000"/>
            </a:solidFill>
            <a:prstDash val="solid"/>
          </a:ln>
        </c:spPr>
        <c:txPr>
          <a:bodyPr rot="0" vert="horz"/>
          <a:lstStyle/>
          <a:p>
            <a:pPr rtl="1">
              <a:defRPr sz="800" b="1" i="0" u="none" strike="noStrike" baseline="0">
                <a:solidFill>
                  <a:srgbClr val="000000"/>
                </a:solidFill>
                <a:latin typeface="Arial"/>
                <a:ea typeface="Arial"/>
                <a:cs typeface="Arial"/>
              </a:defRPr>
            </a:pPr>
            <a:endParaRPr lang="en-US"/>
          </a:p>
        </c:txPr>
        <c:crossAx val="158256608"/>
        <c:crosses val="autoZero"/>
        <c:crossBetween val="between"/>
        <c:majorUnit val="10"/>
      </c:valAx>
      <c:spPr>
        <a:solidFill>
          <a:srgbClr val="3366FF"/>
        </a:solidFill>
        <a:ln w="12700">
          <a:solidFill>
            <a:srgbClr val="808080"/>
          </a:solidFill>
          <a:prstDash val="solid"/>
        </a:ln>
      </c:spPr>
    </c:plotArea>
    <c:plotVisOnly val="1"/>
    <c:dispBlanksAs val="gap"/>
    <c:showDLblsOverMax val="0"/>
  </c:chart>
  <c:spPr>
    <a:noFill/>
    <a:ln w="9525">
      <a:noFill/>
    </a:ln>
  </c:spPr>
  <c:txPr>
    <a:bodyPr/>
    <a:lstStyle/>
    <a:p>
      <a:pPr>
        <a:defRPr sz="1000" b="0" i="0" u="none" strike="noStrike" baseline="0">
          <a:solidFill>
            <a:srgbClr val="000000"/>
          </a:solidFill>
          <a:latin typeface="Arial"/>
          <a:ea typeface="Arial"/>
          <a:cs typeface="Arial"/>
        </a:defRPr>
      </a:pPr>
      <a:endParaRPr lang="en-US"/>
    </a:p>
  </c:txPr>
  <c:userShapes r:id="rId1"/>
</c:chartSpace>
</file>

<file path=xl/chart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chartsheets/_rels/sheet2.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chartsheets/_rels/sheet3.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4.bin"/></Relationships>
</file>

<file path=xl/chartsheets/_rels/sheet4.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5.bin"/></Relationships>
</file>

<file path=xl/chartsheets/_rels/sheet5.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6.bin"/></Relationships>
</file>

<file path=xl/chartsheets/sheet1.xml><?xml version="1.0" encoding="utf-8"?>
<chartsheet xmlns="http://schemas.openxmlformats.org/spreadsheetml/2006/main" xmlns:r="http://schemas.openxmlformats.org/officeDocument/2006/relationships">
  <sheetPr codeName="Chart1"/>
  <sheetViews>
    <sheetView zoomScale="115" workbookViewId="0"/>
  </sheetViews>
  <pageMargins left="0.75" right="0.75" top="1" bottom="1" header="0.5" footer="0.5"/>
  <pageSetup orientation="landscape" r:id="rId1"/>
  <headerFooter alignWithMargins="0"/>
  <drawing r:id="rId2"/>
</chartsheet>
</file>

<file path=xl/chartsheets/sheet2.xml><?xml version="1.0" encoding="utf-8"?>
<chartsheet xmlns="http://schemas.openxmlformats.org/spreadsheetml/2006/main" xmlns:r="http://schemas.openxmlformats.org/officeDocument/2006/relationships">
  <sheetPr codeName="Chart2"/>
  <sheetViews>
    <sheetView zoomScale="115" workbookViewId="0"/>
  </sheetViews>
  <pageMargins left="0.75" right="0.75" top="1" bottom="1" header="0.5" footer="0.5"/>
  <pageSetup orientation="landscape" r:id="rId1"/>
  <headerFooter alignWithMargins="0"/>
  <drawing r:id="rId2"/>
</chartsheet>
</file>

<file path=xl/chartsheets/sheet3.xml><?xml version="1.0" encoding="utf-8"?>
<chartsheet xmlns="http://schemas.openxmlformats.org/spreadsheetml/2006/main" xmlns:r="http://schemas.openxmlformats.org/officeDocument/2006/relationships">
  <sheetPr codeName="Chart3"/>
  <sheetViews>
    <sheetView zoomScale="145" workbookViewId="0"/>
  </sheetViews>
  <pageMargins left="0.75" right="0.75" top="1" bottom="1" header="0.5" footer="0.5"/>
  <pageSetup orientation="landscape" r:id="rId1"/>
  <headerFooter alignWithMargins="0"/>
  <drawing r:id="rId2"/>
</chartsheet>
</file>

<file path=xl/chartsheets/sheet4.xml><?xml version="1.0" encoding="utf-8"?>
<chartsheet xmlns="http://schemas.openxmlformats.org/spreadsheetml/2006/main" xmlns:r="http://schemas.openxmlformats.org/officeDocument/2006/relationships">
  <sheetPr codeName="Chart5"/>
  <sheetViews>
    <sheetView zoomScale="130" workbookViewId="0"/>
  </sheetViews>
  <pageMargins left="0.75" right="0.75" top="1" bottom="1" header="0.5" footer="0.5"/>
  <pageSetup orientation="landscape" r:id="rId1"/>
  <headerFooter alignWithMargins="0"/>
  <drawing r:id="rId2"/>
</chartsheet>
</file>

<file path=xl/chartsheets/sheet5.xml><?xml version="1.0" encoding="utf-8"?>
<chartsheet xmlns="http://schemas.openxmlformats.org/spreadsheetml/2006/main" xmlns:r="http://schemas.openxmlformats.org/officeDocument/2006/relationships">
  <sheetPr codeName="Chart4"/>
  <sheetViews>
    <sheetView zoomScale="130" workbookViewId="0"/>
  </sheetViews>
  <pageMargins left="0.75" right="0.75" top="1" bottom="1" header="0.5" footer="0.5"/>
  <pageSetup orientation="landscape" r:id="rId1"/>
  <headerFooter alignWithMargins="0"/>
  <drawing r:id="rId2"/>
</chartsheet>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chart" Target="../charts/chart2.xml"/></Relationships>
</file>

<file path=xl/drawings/_rels/drawing5.xml.rels><?xml version="1.0" encoding="UTF-8" standalone="yes"?>
<Relationships xmlns="http://schemas.openxmlformats.org/package/2006/relationships"><Relationship Id="rId1" Type="http://schemas.openxmlformats.org/officeDocument/2006/relationships/chart" Target="../charts/chart3.xml"/></Relationships>
</file>

<file path=xl/drawings/_rels/drawing6.xml.rels><?xml version="1.0" encoding="UTF-8" standalone="yes"?>
<Relationships xmlns="http://schemas.openxmlformats.org/package/2006/relationships"><Relationship Id="rId1" Type="http://schemas.openxmlformats.org/officeDocument/2006/relationships/chart" Target="../charts/chart4.xml"/></Relationships>
</file>

<file path=xl/drawings/_rels/drawing7.xml.rels><?xml version="1.0" encoding="UTF-8" standalone="yes"?>
<Relationships xmlns="http://schemas.openxmlformats.org/package/2006/relationships"><Relationship Id="rId1" Type="http://schemas.openxmlformats.org/officeDocument/2006/relationships/chart" Target="../charts/chart5.xml"/></Relationships>
</file>

<file path=xl/drawings/_rels/drawing9.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absoluteAnchor>
    <xdr:pos x="0" y="0"/>
    <xdr:ext cx="8572500" cy="5829300"/>
    <xdr:graphicFrame macro="">
      <xdr:nvGraphicFramePr>
        <xdr:cNvPr id="2" name="Chart 1"/>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2.xml><?xml version="1.0" encoding="utf-8"?>
<c:userShapes xmlns:c="http://schemas.openxmlformats.org/drawingml/2006/chart">
  <cdr:relSizeAnchor xmlns:cdr="http://schemas.openxmlformats.org/drawingml/2006/chartDrawing">
    <cdr:from>
      <cdr:x>0.05155</cdr:x>
      <cdr:y>0.48999</cdr:y>
    </cdr:from>
    <cdr:to>
      <cdr:x>0.93505</cdr:x>
      <cdr:y>0.48999</cdr:y>
    </cdr:to>
    <cdr:sp macro="" textlink="">
      <cdr:nvSpPr>
        <cdr:cNvPr id="37889" name="Line 1"/>
        <cdr:cNvSpPr>
          <a:spLocks xmlns:a="http://schemas.openxmlformats.org/drawingml/2006/main" noChangeShapeType="1"/>
        </cdr:cNvSpPr>
      </cdr:nvSpPr>
      <cdr:spPr bwMode="auto">
        <a:xfrm xmlns:a="http://schemas.openxmlformats.org/drawingml/2006/main" flipV="1">
          <a:off x="437919" y="2800646"/>
          <a:ext cx="7557168" cy="0"/>
        </a:xfrm>
        <a:prstGeom xmlns:a="http://schemas.openxmlformats.org/drawingml/2006/main" prst="line">
          <a:avLst/>
        </a:prstGeom>
        <a:noFill xmlns:a="http://schemas.openxmlformats.org/drawingml/2006/main"/>
        <a:ln xmlns:a="http://schemas.openxmlformats.org/drawingml/2006/main" w="9525">
          <a:solidFill>
            <a:srgbClr xmlns:mc="http://schemas.openxmlformats.org/markup-compatibility/2006" xmlns:a14="http://schemas.microsoft.com/office/drawing/2010/main" val="FCF305" mc:Ignorable="a14" a14:legacySpreadsheetColorIndex="13"/>
          </a:solidFill>
          <a:round/>
          <a:headEnd/>
          <a:tailEnd/>
        </a:ln>
        <a:extLst xmlns:a="http://schemas.openxmlformats.org/drawingml/2006/main">
          <a:ext uri="{909E8E84-426E-40DD-AFC4-6F175D3DCCD1}">
            <a14:hiddenFill xmlns:a14="http://schemas.microsoft.com/office/drawing/2010/main">
              <a:noFill/>
            </a14:hiddenFill>
          </a:ext>
        </a:extLst>
      </cdr:spPr>
      <cdr:txBody>
        <a:bodyPr xmlns:a="http://schemas.openxmlformats.org/drawingml/2006/main"/>
        <a:lstStyle xmlns:a="http://schemas.openxmlformats.org/drawingml/2006/main"/>
        <a:p xmlns:a="http://schemas.openxmlformats.org/drawingml/2006/main">
          <a:endParaRPr lang="en-US"/>
        </a:p>
      </cdr:txBody>
    </cdr:sp>
  </cdr:relSizeAnchor>
</c:userShapes>
</file>

<file path=xl/drawings/drawing3.xml><?xml version="1.0" encoding="utf-8"?>
<xdr:wsDr xmlns:xdr="http://schemas.openxmlformats.org/drawingml/2006/spreadsheetDrawing" xmlns:a="http://schemas.openxmlformats.org/drawingml/2006/main">
  <xdr:absoluteAnchor>
    <xdr:pos x="0" y="0"/>
    <xdr:ext cx="8572500" cy="5829300"/>
    <xdr:graphicFrame macro="">
      <xdr:nvGraphicFramePr>
        <xdr:cNvPr id="2" name="Chart 1"/>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4.xml><?xml version="1.0" encoding="utf-8"?>
<c:userShapes xmlns:c="http://schemas.openxmlformats.org/drawingml/2006/chart">
  <cdr:relSizeAnchor xmlns:cdr="http://schemas.openxmlformats.org/drawingml/2006/chartDrawing">
    <cdr:from>
      <cdr:x>0.0495</cdr:x>
      <cdr:y>0.48825</cdr:y>
    </cdr:from>
    <cdr:to>
      <cdr:x>0.93625</cdr:x>
      <cdr:y>0.48825</cdr:y>
    </cdr:to>
    <cdr:sp macro="" textlink="">
      <cdr:nvSpPr>
        <cdr:cNvPr id="9218" name="Line 2"/>
        <cdr:cNvSpPr>
          <a:spLocks xmlns:a="http://schemas.openxmlformats.org/drawingml/2006/main" noChangeShapeType="1"/>
        </cdr:cNvSpPr>
      </cdr:nvSpPr>
      <cdr:spPr bwMode="auto">
        <a:xfrm xmlns:a="http://schemas.openxmlformats.org/drawingml/2006/main" flipV="1">
          <a:off x="546497" y="2838869"/>
          <a:ext cx="7378779" cy="0"/>
        </a:xfrm>
        <a:prstGeom xmlns:a="http://schemas.openxmlformats.org/drawingml/2006/main" prst="line">
          <a:avLst/>
        </a:prstGeom>
        <a:noFill xmlns:a="http://schemas.openxmlformats.org/drawingml/2006/main"/>
        <a:ln xmlns:a="http://schemas.openxmlformats.org/drawingml/2006/main" w="9525">
          <a:solidFill>
            <a:srgbClr xmlns:mc="http://schemas.openxmlformats.org/markup-compatibility/2006" xmlns:a14="http://schemas.microsoft.com/office/drawing/2010/main" val="FCF305" mc:Ignorable="a14" a14:legacySpreadsheetColorIndex="13"/>
          </a:solidFill>
          <a:round/>
          <a:headEnd/>
          <a:tailEnd/>
        </a:ln>
        <a:extLst xmlns:a="http://schemas.openxmlformats.org/drawingml/2006/main">
          <a:ext uri="{909E8E84-426E-40DD-AFC4-6F175D3DCCD1}">
            <a14:hiddenFill xmlns:a14="http://schemas.microsoft.com/office/drawing/2010/main">
              <a:noFill/>
            </a14:hiddenFill>
          </a:ext>
        </a:extLst>
      </cdr:spPr>
      <cdr:txBody>
        <a:bodyPr xmlns:a="http://schemas.openxmlformats.org/drawingml/2006/main"/>
        <a:lstStyle xmlns:a="http://schemas.openxmlformats.org/drawingml/2006/main"/>
        <a:p xmlns:a="http://schemas.openxmlformats.org/drawingml/2006/main">
          <a:endParaRPr lang="en-US"/>
        </a:p>
      </cdr:txBody>
    </cdr:sp>
  </cdr:relSizeAnchor>
</c:userShapes>
</file>

<file path=xl/drawings/drawing5.xml><?xml version="1.0" encoding="utf-8"?>
<xdr:wsDr xmlns:xdr="http://schemas.openxmlformats.org/drawingml/2006/spreadsheetDrawing" xmlns:a="http://schemas.openxmlformats.org/drawingml/2006/main">
  <xdr:absoluteAnchor>
    <xdr:pos x="0" y="0"/>
    <xdr:ext cx="8572500" cy="5829300"/>
    <xdr:graphicFrame macro="">
      <xdr:nvGraphicFramePr>
        <xdr:cNvPr id="2" name="Chart 1"/>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6.xml><?xml version="1.0" encoding="utf-8"?>
<xdr:wsDr xmlns:xdr="http://schemas.openxmlformats.org/drawingml/2006/spreadsheetDrawing" xmlns:a="http://schemas.openxmlformats.org/drawingml/2006/main">
  <xdr:absoluteAnchor>
    <xdr:pos x="0" y="0"/>
    <xdr:ext cx="8566150" cy="5822950"/>
    <xdr:graphicFrame macro="">
      <xdr:nvGraphicFramePr>
        <xdr:cNvPr id="2" name="Chart 1"/>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7.xml><?xml version="1.0" encoding="utf-8"?>
<xdr:wsDr xmlns:xdr="http://schemas.openxmlformats.org/drawingml/2006/spreadsheetDrawing" xmlns:a="http://schemas.openxmlformats.org/drawingml/2006/main">
  <xdr:absoluteAnchor>
    <xdr:pos x="0" y="0"/>
    <xdr:ext cx="8566150" cy="5822950"/>
    <xdr:graphicFrame macro="">
      <xdr:nvGraphicFramePr>
        <xdr:cNvPr id="2" name="Chart 1"/>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8.xml><?xml version="1.0" encoding="utf-8"?>
<c:userShapes xmlns:c="http://schemas.openxmlformats.org/drawingml/2006/chart">
  <cdr:relSizeAnchor xmlns:cdr="http://schemas.openxmlformats.org/drawingml/2006/chartDrawing">
    <cdr:from>
      <cdr:x>0.03348</cdr:x>
      <cdr:y>0.64888</cdr:y>
    </cdr:from>
    <cdr:to>
      <cdr:x>0.94534</cdr:x>
      <cdr:y>0.65692</cdr:y>
    </cdr:to>
    <cdr:sp macro="" textlink="">
      <cdr:nvSpPr>
        <cdr:cNvPr id="144386" name="Line 2"/>
        <cdr:cNvSpPr>
          <a:spLocks xmlns:a="http://schemas.openxmlformats.org/drawingml/2006/main" noChangeShapeType="1"/>
        </cdr:cNvSpPr>
      </cdr:nvSpPr>
      <cdr:spPr bwMode="auto">
        <a:xfrm xmlns:a="http://schemas.openxmlformats.org/drawingml/2006/main" flipV="1">
          <a:off x="274459" y="3798894"/>
          <a:ext cx="7834188" cy="38186"/>
        </a:xfrm>
        <a:prstGeom xmlns:a="http://schemas.openxmlformats.org/drawingml/2006/main" prst="line">
          <a:avLst/>
        </a:prstGeom>
        <a:noFill xmlns:a="http://schemas.openxmlformats.org/drawingml/2006/main"/>
        <a:ln xmlns:a="http://schemas.openxmlformats.org/drawingml/2006/main" w="19050">
          <a:solidFill>
            <a:srgbClr xmlns:mc="http://schemas.openxmlformats.org/markup-compatibility/2006" xmlns:a14="http://schemas.microsoft.com/office/drawing/2010/main" val="1FB714" mc:Ignorable="a14" a14:legacySpreadsheetColorIndex="11"/>
          </a:solidFill>
          <a:round/>
          <a:headEnd/>
          <a:tailEnd/>
        </a:ln>
        <a:extLst xmlns:a="http://schemas.openxmlformats.org/drawingml/2006/main">
          <a:ext uri="{909E8E84-426E-40DD-AFC4-6F175D3DCCD1}">
            <a14:hiddenFill xmlns:a14="http://schemas.microsoft.com/office/drawing/2010/main">
              <a:noFill/>
            </a14:hiddenFill>
          </a:ext>
        </a:extLst>
      </cdr:spPr>
      <cdr:txBody>
        <a:bodyPr xmlns:a="http://schemas.openxmlformats.org/drawingml/2006/main"/>
        <a:lstStyle xmlns:a="http://schemas.openxmlformats.org/drawingml/2006/main"/>
        <a:p xmlns:a="http://schemas.openxmlformats.org/drawingml/2006/main">
          <a:endParaRPr lang="en-US"/>
        </a:p>
      </cdr:txBody>
    </cdr:sp>
  </cdr:relSizeAnchor>
  <cdr:relSizeAnchor xmlns:cdr="http://schemas.openxmlformats.org/drawingml/2006/chartDrawing">
    <cdr:from>
      <cdr:x>0.046</cdr:x>
      <cdr:y>0.299</cdr:y>
    </cdr:from>
    <cdr:to>
      <cdr:x>0.942</cdr:x>
      <cdr:y>0.30375</cdr:y>
    </cdr:to>
    <cdr:sp macro="" textlink="">
      <cdr:nvSpPr>
        <cdr:cNvPr id="144388" name="Line 4"/>
        <cdr:cNvSpPr>
          <a:spLocks xmlns:a="http://schemas.openxmlformats.org/drawingml/2006/main" noChangeShapeType="1"/>
        </cdr:cNvSpPr>
      </cdr:nvSpPr>
      <cdr:spPr bwMode="auto">
        <a:xfrm xmlns:a="http://schemas.openxmlformats.org/drawingml/2006/main">
          <a:off x="280749" y="1748790"/>
          <a:ext cx="7843838" cy="16031"/>
        </a:xfrm>
        <a:prstGeom xmlns:a="http://schemas.openxmlformats.org/drawingml/2006/main" prst="line">
          <a:avLst/>
        </a:prstGeom>
        <a:noFill xmlns:a="http://schemas.openxmlformats.org/drawingml/2006/main"/>
        <a:ln xmlns:a="http://schemas.openxmlformats.org/drawingml/2006/main" w="19050">
          <a:solidFill>
            <a:srgbClr xmlns:mc="http://schemas.openxmlformats.org/markup-compatibility/2006" xmlns:a14="http://schemas.microsoft.com/office/drawing/2010/main" val="DD0806" mc:Ignorable="a14" a14:legacySpreadsheetColorIndex="10"/>
          </a:solidFill>
          <a:round/>
          <a:headEnd/>
          <a:tailEnd/>
        </a:ln>
        <a:extLst xmlns:a="http://schemas.openxmlformats.org/drawingml/2006/main">
          <a:ext uri="{909E8E84-426E-40DD-AFC4-6F175D3DCCD1}">
            <a14:hiddenFill xmlns:a14="http://schemas.microsoft.com/office/drawing/2010/main">
              <a:noFill/>
            </a14:hiddenFill>
          </a:ext>
        </a:extLst>
      </cdr:spPr>
      <cdr:txBody>
        <a:bodyPr xmlns:a="http://schemas.openxmlformats.org/drawingml/2006/main"/>
        <a:lstStyle xmlns:a="http://schemas.openxmlformats.org/drawingml/2006/main"/>
        <a:p xmlns:a="http://schemas.openxmlformats.org/drawingml/2006/main">
          <a:endParaRPr lang="en-US"/>
        </a:p>
      </cdr:txBody>
    </cdr:sp>
  </cdr:relSizeAnchor>
</c:userShapes>
</file>

<file path=xl/drawings/drawing9.xml><?xml version="1.0" encoding="utf-8"?>
<xdr:wsDr xmlns:xdr="http://schemas.openxmlformats.org/drawingml/2006/spreadsheetDrawing" xmlns:a="http://schemas.openxmlformats.org/drawingml/2006/main">
  <xdr:twoCellAnchor editAs="oneCell">
    <xdr:from>
      <xdr:col>0</xdr:col>
      <xdr:colOff>692150</xdr:colOff>
      <xdr:row>2467</xdr:row>
      <xdr:rowOff>12700</xdr:rowOff>
    </xdr:from>
    <xdr:to>
      <xdr:col>0</xdr:col>
      <xdr:colOff>838200</xdr:colOff>
      <xdr:row>2467</xdr:row>
      <xdr:rowOff>158750</xdr:rowOff>
    </xdr:to>
    <xdr:pic>
      <xdr:nvPicPr>
        <xdr:cNvPr id="1462556" name="Picture 52" descr="icon_warning"/>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2150" y="390690100"/>
          <a:ext cx="146050" cy="1460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6" Type="http://schemas.openxmlformats.org/officeDocument/2006/relationships/hyperlink" Target="http://www.starpharma.com/news/95" TargetMode="External"/><Relationship Id="rId21" Type="http://schemas.openxmlformats.org/officeDocument/2006/relationships/hyperlink" Target="http://www.starpharma.com/news/100" TargetMode="External"/><Relationship Id="rId42" Type="http://schemas.openxmlformats.org/officeDocument/2006/relationships/hyperlink" Target="http://starpharma.com/news/118" TargetMode="External"/><Relationship Id="rId47" Type="http://schemas.openxmlformats.org/officeDocument/2006/relationships/hyperlink" Target="http://www.starpharma.com/assets/asxannouncements/120703_Form_604_M_G.pdf" TargetMode="External"/><Relationship Id="rId63" Type="http://schemas.openxmlformats.org/officeDocument/2006/relationships/hyperlink" Target="http://starpharma.com/news/141" TargetMode="External"/><Relationship Id="rId68" Type="http://schemas.openxmlformats.org/officeDocument/2006/relationships/hyperlink" Target="http://www.starpharma.com/assets/asxannouncements/121212_Appendix_3Y_Peter_Bartels.pdf" TargetMode="External"/><Relationship Id="rId84" Type="http://schemas.openxmlformats.org/officeDocument/2006/relationships/hyperlink" Target="http://www.starpharma.com/news/165" TargetMode="External"/><Relationship Id="rId89" Type="http://schemas.openxmlformats.org/officeDocument/2006/relationships/hyperlink" Target="http://www.starpharma.com/news/181" TargetMode="External"/><Relationship Id="rId16" Type="http://schemas.openxmlformats.org/officeDocument/2006/relationships/hyperlink" Target="http://www.starpharma.com/news/106" TargetMode="External"/><Relationship Id="rId107" Type="http://schemas.openxmlformats.org/officeDocument/2006/relationships/printerSettings" Target="../printerSettings/printerSettings7.bin"/><Relationship Id="rId11" Type="http://schemas.openxmlformats.org/officeDocument/2006/relationships/hyperlink" Target="http://www.starpharma.com/news/111" TargetMode="External"/><Relationship Id="rId32" Type="http://schemas.openxmlformats.org/officeDocument/2006/relationships/hyperlink" Target="http://www.starpharma.com/assets/asxannouncements/120423_App_3Y_PT.pdf" TargetMode="External"/><Relationship Id="rId37" Type="http://schemas.openxmlformats.org/officeDocument/2006/relationships/hyperlink" Target="http://starpharma.com/news/87" TargetMode="External"/><Relationship Id="rId53" Type="http://schemas.openxmlformats.org/officeDocument/2006/relationships/hyperlink" Target="http://www.starpharma.com/news/129" TargetMode="External"/><Relationship Id="rId58" Type="http://schemas.openxmlformats.org/officeDocument/2006/relationships/hyperlink" Target="http://www.starpharma.com/news/133" TargetMode="External"/><Relationship Id="rId74" Type="http://schemas.openxmlformats.org/officeDocument/2006/relationships/hyperlink" Target="http://www.starpharma.com/news/151" TargetMode="External"/><Relationship Id="rId79" Type="http://schemas.openxmlformats.org/officeDocument/2006/relationships/hyperlink" Target="http://www.starpharma.com/news/159" TargetMode="External"/><Relationship Id="rId102" Type="http://schemas.openxmlformats.org/officeDocument/2006/relationships/hyperlink" Target="http://www.starpharma.com/news/201" TargetMode="External"/><Relationship Id="rId5" Type="http://schemas.openxmlformats.org/officeDocument/2006/relationships/hyperlink" Target="http://www.starpharma.com/news/105" TargetMode="External"/><Relationship Id="rId90" Type="http://schemas.openxmlformats.org/officeDocument/2006/relationships/hyperlink" Target="http://www.starpharma.com/news/184" TargetMode="External"/><Relationship Id="rId95" Type="http://schemas.openxmlformats.org/officeDocument/2006/relationships/hyperlink" Target="http://www.starpharma.com/news/190" TargetMode="External"/><Relationship Id="rId22" Type="http://schemas.openxmlformats.org/officeDocument/2006/relationships/hyperlink" Target="http://starpharma.com/news/99" TargetMode="External"/><Relationship Id="rId27" Type="http://schemas.openxmlformats.org/officeDocument/2006/relationships/hyperlink" Target="http://www.starpharma.com/news/94" TargetMode="External"/><Relationship Id="rId43" Type="http://schemas.openxmlformats.org/officeDocument/2006/relationships/hyperlink" Target="http://www.starpharma.com/news/120" TargetMode="External"/><Relationship Id="rId48" Type="http://schemas.openxmlformats.org/officeDocument/2006/relationships/hyperlink" Target="http://www.starpharma.com/news/123" TargetMode="External"/><Relationship Id="rId64" Type="http://schemas.openxmlformats.org/officeDocument/2006/relationships/hyperlink" Target="http://starpharma.com/news/142" TargetMode="External"/><Relationship Id="rId69" Type="http://schemas.openxmlformats.org/officeDocument/2006/relationships/hyperlink" Target="http://www.starpharma.com/news/143" TargetMode="External"/><Relationship Id="rId80" Type="http://schemas.openxmlformats.org/officeDocument/2006/relationships/hyperlink" Target="http://www.starpharma.com/news/160" TargetMode="External"/><Relationship Id="rId85" Type="http://schemas.openxmlformats.org/officeDocument/2006/relationships/hyperlink" Target="http://www.starpharma.com/news/172" TargetMode="External"/><Relationship Id="rId12" Type="http://schemas.openxmlformats.org/officeDocument/2006/relationships/hyperlink" Target="http://www.starpharma.com/news/110" TargetMode="External"/><Relationship Id="rId17" Type="http://schemas.openxmlformats.org/officeDocument/2006/relationships/hyperlink" Target="http://www.starpharma.com/news/104" TargetMode="External"/><Relationship Id="rId33" Type="http://schemas.openxmlformats.org/officeDocument/2006/relationships/hyperlink" Target="http://starpharma.com/news/116" TargetMode="External"/><Relationship Id="rId38" Type="http://schemas.openxmlformats.org/officeDocument/2006/relationships/hyperlink" Target="http://starpharma.com/news/86" TargetMode="External"/><Relationship Id="rId59" Type="http://schemas.openxmlformats.org/officeDocument/2006/relationships/hyperlink" Target="http://www.starpharma.com/news/135" TargetMode="External"/><Relationship Id="rId103" Type="http://schemas.openxmlformats.org/officeDocument/2006/relationships/hyperlink" Target="http://www.starpharma.com/news/213" TargetMode="External"/><Relationship Id="rId108" Type="http://schemas.openxmlformats.org/officeDocument/2006/relationships/drawing" Target="../drawings/drawing9.xml"/><Relationship Id="rId20" Type="http://schemas.openxmlformats.org/officeDocument/2006/relationships/hyperlink" Target="http://www.starpharma.com/news/101" TargetMode="External"/><Relationship Id="rId41" Type="http://schemas.openxmlformats.org/officeDocument/2006/relationships/hyperlink" Target="http://starpharma.com/news/74" TargetMode="External"/><Relationship Id="rId54" Type="http://schemas.openxmlformats.org/officeDocument/2006/relationships/hyperlink" Target="http://www.starpharma.com/news/130" TargetMode="External"/><Relationship Id="rId62" Type="http://schemas.openxmlformats.org/officeDocument/2006/relationships/hyperlink" Target="http://starpharma.com/news/139" TargetMode="External"/><Relationship Id="rId70" Type="http://schemas.openxmlformats.org/officeDocument/2006/relationships/hyperlink" Target="http://www.starpharma.com/assets/asxannouncements/121217_App_3Y_J_Fairley_Rights.pdf" TargetMode="External"/><Relationship Id="rId75" Type="http://schemas.openxmlformats.org/officeDocument/2006/relationships/hyperlink" Target="http://www.starpharma.com/news/154" TargetMode="External"/><Relationship Id="rId83" Type="http://schemas.openxmlformats.org/officeDocument/2006/relationships/hyperlink" Target="http://www.starpharma.com/news/164" TargetMode="External"/><Relationship Id="rId88" Type="http://schemas.openxmlformats.org/officeDocument/2006/relationships/hyperlink" Target="http://www.starpharma.com/news/179" TargetMode="External"/><Relationship Id="rId91" Type="http://schemas.openxmlformats.org/officeDocument/2006/relationships/hyperlink" Target="http://www.starpharma.com/assets/asxannouncements/131217_Shareholder_Update_Dec13.pdf" TargetMode="External"/><Relationship Id="rId96" Type="http://schemas.openxmlformats.org/officeDocument/2006/relationships/hyperlink" Target="http://www.starpharma.com/news/191" TargetMode="External"/><Relationship Id="rId1" Type="http://schemas.openxmlformats.org/officeDocument/2006/relationships/hyperlink" Target="http://stockcharts.com/help/doku.php?id=chart_school:technical_indicators:moving_average_conve" TargetMode="External"/><Relationship Id="rId6" Type="http://schemas.openxmlformats.org/officeDocument/2006/relationships/hyperlink" Target="http://www.starpharma.com/news/112" TargetMode="External"/><Relationship Id="rId15" Type="http://schemas.openxmlformats.org/officeDocument/2006/relationships/hyperlink" Target="http://www.starpharma.com/news/107" TargetMode="External"/><Relationship Id="rId23" Type="http://schemas.openxmlformats.org/officeDocument/2006/relationships/hyperlink" Target="http://www.starpharma.com/news/98" TargetMode="External"/><Relationship Id="rId28" Type="http://schemas.openxmlformats.org/officeDocument/2006/relationships/hyperlink" Target="http://starpharma.com/news/93" TargetMode="External"/><Relationship Id="rId36" Type="http://schemas.openxmlformats.org/officeDocument/2006/relationships/hyperlink" Target="http://starpharma.com/news/88" TargetMode="External"/><Relationship Id="rId49" Type="http://schemas.openxmlformats.org/officeDocument/2006/relationships/hyperlink" Target="http://www.starpharma.com/news/124" TargetMode="External"/><Relationship Id="rId57" Type="http://schemas.openxmlformats.org/officeDocument/2006/relationships/hyperlink" Target="http://www.starpharma.com/news/133" TargetMode="External"/><Relationship Id="rId106" Type="http://schemas.openxmlformats.org/officeDocument/2006/relationships/hyperlink" Target="http://www.starpharma.com/news/216" TargetMode="External"/><Relationship Id="rId10" Type="http://schemas.openxmlformats.org/officeDocument/2006/relationships/hyperlink" Target="http://www.starpharma.com/news/114" TargetMode="External"/><Relationship Id="rId31" Type="http://schemas.openxmlformats.org/officeDocument/2006/relationships/hyperlink" Target="http://www.starpharma.com/assets/asxannouncements/120424_Price_Query_response.pdf" TargetMode="External"/><Relationship Id="rId44" Type="http://schemas.openxmlformats.org/officeDocument/2006/relationships/hyperlink" Target="http://starpharma.com/news/119" TargetMode="External"/><Relationship Id="rId52" Type="http://schemas.openxmlformats.org/officeDocument/2006/relationships/hyperlink" Target="http://www.starpharma.com/news/127" TargetMode="External"/><Relationship Id="rId60" Type="http://schemas.openxmlformats.org/officeDocument/2006/relationships/hyperlink" Target="http://starpharma.com/news/138" TargetMode="External"/><Relationship Id="rId65" Type="http://schemas.openxmlformats.org/officeDocument/2006/relationships/hyperlink" Target="http://hotcopper.com.au/announcements.asp?id=509748" TargetMode="External"/><Relationship Id="rId73" Type="http://schemas.openxmlformats.org/officeDocument/2006/relationships/hyperlink" Target="http://www.starpharma.com/news/152" TargetMode="External"/><Relationship Id="rId78" Type="http://schemas.openxmlformats.org/officeDocument/2006/relationships/hyperlink" Target="http://hotcopper.com.au/announcements.asp?id=555677" TargetMode="External"/><Relationship Id="rId81" Type="http://schemas.openxmlformats.org/officeDocument/2006/relationships/hyperlink" Target="http://www.starpharma.com/news/162" TargetMode="External"/><Relationship Id="rId86" Type="http://schemas.openxmlformats.org/officeDocument/2006/relationships/hyperlink" Target="http://www.starpharma.com/news/173" TargetMode="External"/><Relationship Id="rId94" Type="http://schemas.openxmlformats.org/officeDocument/2006/relationships/hyperlink" Target="http://www.starpharma.com/news/188" TargetMode="External"/><Relationship Id="rId99" Type="http://schemas.openxmlformats.org/officeDocument/2006/relationships/hyperlink" Target="http://www.starpharma.com/news/194" TargetMode="External"/><Relationship Id="rId101" Type="http://schemas.openxmlformats.org/officeDocument/2006/relationships/hyperlink" Target="http://www.starpharma.com/news/200" TargetMode="External"/><Relationship Id="rId4" Type="http://schemas.openxmlformats.org/officeDocument/2006/relationships/hyperlink" Target="http://stockcharts.com/school/doku.php?id=chart_school:technical_indicators:chaikin_money_flow" TargetMode="External"/><Relationship Id="rId9" Type="http://schemas.openxmlformats.org/officeDocument/2006/relationships/hyperlink" Target="http://www.starpharma.com/news/115" TargetMode="External"/><Relationship Id="rId13" Type="http://schemas.openxmlformats.org/officeDocument/2006/relationships/hyperlink" Target="http://www.starpharma.com/news/109" TargetMode="External"/><Relationship Id="rId18" Type="http://schemas.openxmlformats.org/officeDocument/2006/relationships/hyperlink" Target="http://www.starpharma.com/news/103" TargetMode="External"/><Relationship Id="rId39" Type="http://schemas.openxmlformats.org/officeDocument/2006/relationships/hyperlink" Target="http://starpharma.com/news/85" TargetMode="External"/><Relationship Id="rId34" Type="http://schemas.openxmlformats.org/officeDocument/2006/relationships/hyperlink" Target="http://www.starpharma.com/news/91" TargetMode="External"/><Relationship Id="rId50" Type="http://schemas.openxmlformats.org/officeDocument/2006/relationships/hyperlink" Target="http://www.starpharma.com/news/125" TargetMode="External"/><Relationship Id="rId55" Type="http://schemas.openxmlformats.org/officeDocument/2006/relationships/hyperlink" Target="http://www.starpharma.com/news/131" TargetMode="External"/><Relationship Id="rId76" Type="http://schemas.openxmlformats.org/officeDocument/2006/relationships/hyperlink" Target="http://www.starpharma.com/news/157" TargetMode="External"/><Relationship Id="rId97" Type="http://schemas.openxmlformats.org/officeDocument/2006/relationships/hyperlink" Target="http://www.starpharma.com/news/192" TargetMode="External"/><Relationship Id="rId104" Type="http://schemas.openxmlformats.org/officeDocument/2006/relationships/hyperlink" Target="http://www.starpharma.com/assets/asxannouncements/141007_Shareholder_Update_Oct14.pdf" TargetMode="External"/><Relationship Id="rId7" Type="http://schemas.openxmlformats.org/officeDocument/2006/relationships/hyperlink" Target="http://www.buysellsignals.com/10212025" TargetMode="External"/><Relationship Id="rId71" Type="http://schemas.openxmlformats.org/officeDocument/2006/relationships/hyperlink" Target="http://www.starpharma.com/news/144" TargetMode="External"/><Relationship Id="rId92" Type="http://schemas.openxmlformats.org/officeDocument/2006/relationships/hyperlink" Target="http://www.starpharma.com/news/186" TargetMode="External"/><Relationship Id="rId2" Type="http://schemas.openxmlformats.org/officeDocument/2006/relationships/hyperlink" Target="http://stockcharts.com/school/doku.php?id=chart_school:technical_indicators:price_oscillators" TargetMode="External"/><Relationship Id="rId29" Type="http://schemas.openxmlformats.org/officeDocument/2006/relationships/hyperlink" Target="http://starpharma.com/news/92" TargetMode="External"/><Relationship Id="rId24" Type="http://schemas.openxmlformats.org/officeDocument/2006/relationships/hyperlink" Target="http://www.starpharma.com/news/97" TargetMode="External"/><Relationship Id="rId40" Type="http://schemas.openxmlformats.org/officeDocument/2006/relationships/hyperlink" Target="http://starpharma.com/news/75" TargetMode="External"/><Relationship Id="rId45" Type="http://schemas.openxmlformats.org/officeDocument/2006/relationships/hyperlink" Target="http://www.starpharma.com/news/122" TargetMode="External"/><Relationship Id="rId66" Type="http://schemas.openxmlformats.org/officeDocument/2006/relationships/hyperlink" Target="http://hotcopper.com.au/announcements.asp?id=510386" TargetMode="External"/><Relationship Id="rId87" Type="http://schemas.openxmlformats.org/officeDocument/2006/relationships/hyperlink" Target="http://www.starpharma.com/news/176" TargetMode="External"/><Relationship Id="rId61" Type="http://schemas.openxmlformats.org/officeDocument/2006/relationships/hyperlink" Target="https://www.otciq.com/otciq/ajax/showFinancialReportById.pdf?id=95282" TargetMode="External"/><Relationship Id="rId82" Type="http://schemas.openxmlformats.org/officeDocument/2006/relationships/hyperlink" Target="http://www.starpharma.com/news/163" TargetMode="External"/><Relationship Id="rId19" Type="http://schemas.openxmlformats.org/officeDocument/2006/relationships/hyperlink" Target="http://www.starpharma.com/news/102" TargetMode="External"/><Relationship Id="rId14" Type="http://schemas.openxmlformats.org/officeDocument/2006/relationships/hyperlink" Target="http://www.starpharma.com/news/108" TargetMode="External"/><Relationship Id="rId30" Type="http://schemas.openxmlformats.org/officeDocument/2006/relationships/hyperlink" Target="http://www.starpharma.com/news/91" TargetMode="External"/><Relationship Id="rId35" Type="http://schemas.openxmlformats.org/officeDocument/2006/relationships/hyperlink" Target="http://starpharma.com/news/89" TargetMode="External"/><Relationship Id="rId56" Type="http://schemas.openxmlformats.org/officeDocument/2006/relationships/hyperlink" Target="http://www.starpharma.com/news/132" TargetMode="External"/><Relationship Id="rId77" Type="http://schemas.openxmlformats.org/officeDocument/2006/relationships/hyperlink" Target="http://www.starpharma.com/news/158" TargetMode="External"/><Relationship Id="rId100" Type="http://schemas.openxmlformats.org/officeDocument/2006/relationships/hyperlink" Target="http://www.starpharma.com/news/197" TargetMode="External"/><Relationship Id="rId105" Type="http://schemas.openxmlformats.org/officeDocument/2006/relationships/hyperlink" Target="http://www.starpharma.com/news/215" TargetMode="External"/><Relationship Id="rId8" Type="http://schemas.openxmlformats.org/officeDocument/2006/relationships/hyperlink" Target="http://www.starpharma.com/news/113" TargetMode="External"/><Relationship Id="rId51" Type="http://schemas.openxmlformats.org/officeDocument/2006/relationships/hyperlink" Target="http://www.starpharma.com/news/126" TargetMode="External"/><Relationship Id="rId72" Type="http://schemas.openxmlformats.org/officeDocument/2006/relationships/hyperlink" Target="http://www.starpharma.com/news/150" TargetMode="External"/><Relationship Id="rId93" Type="http://schemas.openxmlformats.org/officeDocument/2006/relationships/hyperlink" Target="http://www.starpharma.com/news/187" TargetMode="External"/><Relationship Id="rId98" Type="http://schemas.openxmlformats.org/officeDocument/2006/relationships/hyperlink" Target="http://www.starpharma.com/news/193" TargetMode="External"/><Relationship Id="rId3" Type="http://schemas.openxmlformats.org/officeDocument/2006/relationships/hyperlink" Target="http://ngureco.hubpages.com/hub/How-to-Trade-Shares---The-Relative-Strength-Index---RSI---Compute-RSI-Using-Excel" TargetMode="External"/><Relationship Id="rId25" Type="http://schemas.openxmlformats.org/officeDocument/2006/relationships/hyperlink" Target="http://www.starpharma.com/news/96" TargetMode="External"/><Relationship Id="rId46" Type="http://schemas.openxmlformats.org/officeDocument/2006/relationships/hyperlink" Target="http://www.starpharma.com/news/121" TargetMode="External"/><Relationship Id="rId67" Type="http://schemas.openxmlformats.org/officeDocument/2006/relationships/hyperlink" Target="http://hotcopper.com.au/announcementFiles/2012/SPL/e3b7a6be-302b-4c73-9188-17a171da298a-SPL383662.pdf" TargetMode="Externa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7.xml.rels><?xml version="1.0" encoding="UTF-8" standalone="yes"?>
<Relationships xmlns="http://schemas.openxmlformats.org/package/2006/relationships"><Relationship Id="rId1" Type="http://schemas.openxmlformats.org/officeDocument/2006/relationships/hyperlink" Target="http://online.barrons.com/article/SB50001424053111904184504577520882248804446.html?mod=BOL_options_home" TargetMode="Externa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hyperlink" Target="http://answers.yahoo.com/question/index?qid=20080428083132AAfZAFf"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S25"/>
  <sheetViews>
    <sheetView tabSelected="1" zoomScaleNormal="100" workbookViewId="0">
      <pane xSplit="1" ySplit="2" topLeftCell="B3" activePane="bottomRight" state="frozen"/>
      <selection pane="topRight" activeCell="B1" sqref="B1"/>
      <selection pane="bottomLeft" activeCell="A3" sqref="A3"/>
      <selection pane="bottomRight"/>
    </sheetView>
  </sheetViews>
  <sheetFormatPr defaultColWidth="8.81640625" defaultRowHeight="12.5"/>
  <cols>
    <col min="1" max="1" width="7.54296875" customWidth="1"/>
    <col min="2" max="2" width="9.1796875" bestFit="1" customWidth="1"/>
    <col min="3" max="3" width="8.36328125" customWidth="1"/>
    <col min="4" max="4" width="9.36328125" bestFit="1" customWidth="1"/>
    <col min="5" max="7" width="7.36328125" customWidth="1"/>
    <col min="8" max="8" width="10.1796875" customWidth="1"/>
    <col min="9" max="9" width="10" customWidth="1"/>
    <col min="10" max="11" width="9.36328125" bestFit="1" customWidth="1"/>
    <col min="12" max="12" width="7.81640625" customWidth="1"/>
    <col min="13" max="13" width="12.54296875" bestFit="1" customWidth="1"/>
    <col min="14" max="14" width="7.54296875" bestFit="1" customWidth="1"/>
    <col min="15" max="15" width="8.81640625" customWidth="1"/>
    <col min="16" max="16" width="8" customWidth="1"/>
    <col min="17" max="17" width="11.36328125" customWidth="1"/>
  </cols>
  <sheetData>
    <row r="1" spans="1:19">
      <c r="A1" s="207" t="s">
        <v>499</v>
      </c>
      <c r="B1" s="334" t="s">
        <v>116</v>
      </c>
      <c r="C1" s="335"/>
      <c r="D1" s="336"/>
      <c r="E1" s="331" t="s">
        <v>120</v>
      </c>
      <c r="F1" s="332"/>
      <c r="G1" s="332"/>
      <c r="H1" s="332"/>
      <c r="I1" s="332"/>
      <c r="J1" s="332"/>
      <c r="K1" s="333"/>
      <c r="L1" s="337" t="s">
        <v>117</v>
      </c>
      <c r="M1" s="337"/>
      <c r="N1" s="338"/>
      <c r="O1" s="165" t="s">
        <v>118</v>
      </c>
      <c r="P1" s="166" t="s">
        <v>119</v>
      </c>
      <c r="Q1" s="341" t="s">
        <v>320</v>
      </c>
      <c r="R1" s="342"/>
      <c r="S1" s="241" t="s">
        <v>321</v>
      </c>
    </row>
    <row r="2" spans="1:19" ht="25.5" customHeight="1">
      <c r="A2" s="167"/>
      <c r="B2" s="143" t="str">
        <f>SPL!G1</f>
        <v>Volume</v>
      </c>
      <c r="C2" s="126" t="str">
        <f>SPL!H1</f>
        <v>Adj Close</v>
      </c>
      <c r="D2" s="144" t="str">
        <f>SPL!I1</f>
        <v>Daily Diff Price</v>
      </c>
      <c r="E2" s="143" t="str">
        <f>SPL!J1</f>
        <v>Upper</v>
      </c>
      <c r="F2" s="126" t="str">
        <f>SPL!K1</f>
        <v>Lower</v>
      </c>
      <c r="G2" s="126" t="str">
        <f>SPL!L1</f>
        <v>Mid</v>
      </c>
      <c r="H2" s="126" t="str">
        <f>SPL!M1</f>
        <v>Dispersion</v>
      </c>
      <c r="I2" s="126" t="str">
        <f>SPL!N1</f>
        <v>Daily Diff Dispersion</v>
      </c>
      <c r="J2" s="126" t="str">
        <f>SPL!O1</f>
        <v xml:space="preserve">Daily Diff UBand </v>
      </c>
      <c r="K2" s="144" t="str">
        <f>SPL!P1</f>
        <v xml:space="preserve">Daily Diff LBand </v>
      </c>
      <c r="L2" s="143" t="str">
        <f>SPL!Q1</f>
        <v>Trade Count</v>
      </c>
      <c r="M2" s="126" t="str">
        <f>SPL!R1</f>
        <v>Trade Value</v>
      </c>
      <c r="N2" s="160" t="str">
        <f>SPL!S1</f>
        <v>Avg. Per Trade</v>
      </c>
      <c r="O2" s="142" t="str">
        <f>SPL!AF1</f>
        <v>% Price Oscillator</v>
      </c>
      <c r="P2" s="179" t="str">
        <f>SPL!AP1</f>
        <v>Relative Strength Index</v>
      </c>
      <c r="Q2" s="143" t="str">
        <f>SPL!AS1</f>
        <v>Chalkin MF Volume</v>
      </c>
      <c r="R2" s="144" t="str">
        <f>SPL!AV1</f>
        <v>Trade MF Oscillator</v>
      </c>
      <c r="S2" s="235" t="str">
        <f>SPL!AW1</f>
        <v>Price Volatility</v>
      </c>
    </row>
    <row r="3" spans="1:19" ht="13" thickBot="1">
      <c r="A3" s="167"/>
      <c r="B3" s="168"/>
      <c r="C3" s="169"/>
      <c r="D3" s="170"/>
      <c r="E3" s="171"/>
      <c r="F3" s="169"/>
      <c r="G3" s="169"/>
      <c r="H3" s="169"/>
      <c r="I3" s="169"/>
      <c r="J3" s="169"/>
      <c r="K3" s="170"/>
      <c r="L3" s="171"/>
      <c r="M3" s="169"/>
      <c r="N3" s="172"/>
      <c r="O3" s="167"/>
      <c r="P3" s="167"/>
      <c r="Q3" s="238"/>
      <c r="R3" s="239"/>
      <c r="S3" s="224"/>
    </row>
    <row r="4" spans="1:19" ht="13.5" thickBot="1">
      <c r="A4" s="151" t="s">
        <v>115</v>
      </c>
      <c r="B4" s="155">
        <v>437400</v>
      </c>
      <c r="C4" s="182">
        <v>0.64</v>
      </c>
      <c r="D4" s="180">
        <v>-2.2900763358778647E-2</v>
      </c>
      <c r="E4" s="181">
        <v>0.68409983388658491</v>
      </c>
      <c r="F4" s="182">
        <v>0.62390016611341514</v>
      </c>
      <c r="G4" s="182">
        <v>0.65400000000000003</v>
      </c>
      <c r="H4" s="183">
        <v>9.6489263896471569E-2</v>
      </c>
      <c r="I4" s="183">
        <v>1.4120640803899213E-2</v>
      </c>
      <c r="J4" s="183">
        <v>2.0282564499853362E-4</v>
      </c>
      <c r="K4" s="180">
        <v>-1.0227142974320379E-3</v>
      </c>
      <c r="L4" s="283">
        <v>70</v>
      </c>
      <c r="M4" s="184">
        <v>279936</v>
      </c>
      <c r="N4" s="185">
        <v>3999.0857000000001</v>
      </c>
      <c r="O4" s="156">
        <v>-1.5163137143338402E-2</v>
      </c>
      <c r="P4" s="227">
        <v>42.553191489361708</v>
      </c>
      <c r="Q4" s="231">
        <v>0</v>
      </c>
      <c r="R4" s="180">
        <v>0</v>
      </c>
      <c r="S4" s="236">
        <v>3.1746031746031772E-2</v>
      </c>
    </row>
    <row r="5" spans="1:19" ht="13.5" thickTop="1" thickBot="1">
      <c r="A5" s="167"/>
      <c r="B5" s="168"/>
      <c r="C5" s="169"/>
      <c r="D5" s="170"/>
      <c r="E5" s="171"/>
      <c r="F5" s="169"/>
      <c r="G5" s="169"/>
      <c r="H5" s="169"/>
      <c r="I5" s="169"/>
      <c r="J5" s="169"/>
      <c r="K5" s="170"/>
      <c r="L5" s="171"/>
      <c r="M5" s="169"/>
      <c r="N5" s="172"/>
      <c r="O5" s="167"/>
      <c r="P5" s="167"/>
      <c r="Q5" s="226"/>
      <c r="R5" s="240"/>
      <c r="S5" s="225"/>
    </row>
    <row r="6" spans="1:19">
      <c r="A6" s="152" t="str">
        <f>SPL!B2462</f>
        <v>Min</v>
      </c>
      <c r="B6" s="127">
        <f>SPL!G2462</f>
        <v>0</v>
      </c>
      <c r="C6" s="128">
        <f>SPL!H2462</f>
        <v>0.17</v>
      </c>
      <c r="D6" s="146">
        <f>SPL!I2462</f>
        <v>-0.29012345679012358</v>
      </c>
      <c r="E6" s="145">
        <f>SPL!J2462</f>
        <v>0.19897366596101027</v>
      </c>
      <c r="F6" s="128">
        <f>SPL!K2462</f>
        <v>0.12125824574138409</v>
      </c>
      <c r="G6" s="128">
        <f>SPL!L2462</f>
        <v>0.18</v>
      </c>
      <c r="H6" s="129">
        <f>SPL!M2462</f>
        <v>3.9988070095451279E-2</v>
      </c>
      <c r="I6" s="129">
        <f>SPL!N2462</f>
        <v>-0.43701841756761178</v>
      </c>
      <c r="J6" s="129">
        <f>SPL!O2462</f>
        <v>-8.0731087083780628E-2</v>
      </c>
      <c r="K6" s="146">
        <f>SPL!P2462</f>
        <v>-9.8545249196340196E-2</v>
      </c>
      <c r="L6" s="127">
        <f>SPL!Q2462</f>
        <v>8</v>
      </c>
      <c r="M6" s="130">
        <f>SPL!R2462</f>
        <v>810.23500000000001</v>
      </c>
      <c r="N6" s="161">
        <f>SPL!S2462</f>
        <v>11.574785714285715</v>
      </c>
      <c r="O6" s="157">
        <f>SPL!AF2462</f>
        <v>-0.10839189372734934</v>
      </c>
      <c r="P6" s="228">
        <f>SPL!AP2462</f>
        <v>0</v>
      </c>
      <c r="Q6" s="232">
        <f>SPL!AS2462</f>
        <v>-6802756</v>
      </c>
      <c r="R6" s="146">
        <f>SPL!AV2462</f>
        <v>-1.7699115044247788</v>
      </c>
      <c r="S6" s="237">
        <f>SPL!AW2462</f>
        <v>-1.6393442622950834E-2</v>
      </c>
    </row>
    <row r="7" spans="1:19" ht="13" thickBot="1">
      <c r="A7" s="153" t="str">
        <f>SPL!B2463</f>
        <v>Max</v>
      </c>
      <c r="B7" s="131">
        <f>SPL!G2463</f>
        <v>7619400</v>
      </c>
      <c r="C7" s="132">
        <f>SPL!H2463</f>
        <v>1.66</v>
      </c>
      <c r="D7" s="148">
        <f>SPL!I2463</f>
        <v>0.28000000000000003</v>
      </c>
      <c r="E7" s="147">
        <f>SPL!J2463</f>
        <v>1.9371650650011734</v>
      </c>
      <c r="F7" s="132">
        <f>SPL!K2463</f>
        <v>1.6880807223073595</v>
      </c>
      <c r="G7" s="132">
        <f>SPL!L2463</f>
        <v>1.7825000000000002</v>
      </c>
      <c r="H7" s="133">
        <f>SPL!M2463</f>
        <v>1.5626443163408161</v>
      </c>
      <c r="I7" s="133">
        <f>SPL!N2463</f>
        <v>1.6724572702760758</v>
      </c>
      <c r="J7" s="133">
        <f>SPL!O2463</f>
        <v>0.11085444231683442</v>
      </c>
      <c r="K7" s="148">
        <f>SPL!P2463</f>
        <v>8.7998912530894313E-2</v>
      </c>
      <c r="L7" s="131">
        <f>SPL!Q2463</f>
        <v>17820</v>
      </c>
      <c r="M7" s="134">
        <f>SPL!R2463</f>
        <v>7370768.0520000001</v>
      </c>
      <c r="N7" s="162">
        <f>SPL!S2463</f>
        <v>97385.71428571429</v>
      </c>
      <c r="O7" s="158">
        <f>SPL!AF2463</f>
        <v>0.12458607989357512</v>
      </c>
      <c r="P7" s="229">
        <f>SPL!AP2463</f>
        <v>100</v>
      </c>
      <c r="Q7" s="233">
        <f>SPL!AS2463</f>
        <v>4472279.4782608896</v>
      </c>
      <c r="R7" s="148">
        <f>SPL!AV2463</f>
        <v>4.1095890410958908</v>
      </c>
      <c r="S7" s="236">
        <f>SPL!AW2463</f>
        <v>0.36363636363636359</v>
      </c>
    </row>
    <row r="8" spans="1:19" ht="13.5" thickBot="1">
      <c r="A8" s="153" t="str">
        <f>SPL!B2464</f>
        <v>Avg.</v>
      </c>
      <c r="B8" s="131">
        <f>SPL!G2464</f>
        <v>265104.57007125893</v>
      </c>
      <c r="C8" s="132">
        <f>SPL!H2464</f>
        <v>0.54826945754716916</v>
      </c>
      <c r="D8" s="148">
        <f>SPL!I2464</f>
        <v>6.4072950495642719E-4</v>
      </c>
      <c r="E8" s="147">
        <f>SPL!J2464</f>
        <v>0.78827943405607259</v>
      </c>
      <c r="F8" s="132">
        <f>SPL!K2464</f>
        <v>0.64534890269957423</v>
      </c>
      <c r="G8" s="132">
        <f>SPL!L2464</f>
        <v>0.71681416837782341</v>
      </c>
      <c r="H8" s="135">
        <f>SPL!M2464</f>
        <v>0.23996719683798903</v>
      </c>
      <c r="I8" s="251">
        <f>SPL!N2464</f>
        <v>3.6616263078046364E-2</v>
      </c>
      <c r="J8" s="251">
        <f>SPL!O2464</f>
        <v>3.264339293024548E-3</v>
      </c>
      <c r="K8" s="252">
        <f>SPL!P2464</f>
        <v>4.0588360628181133E-3</v>
      </c>
      <c r="L8" s="131">
        <f>SPL!Q2464</f>
        <v>320.79948914431674</v>
      </c>
      <c r="M8" s="134">
        <f>SPL!R2464</f>
        <v>489420.63234393427</v>
      </c>
      <c r="N8" s="162">
        <f>SPL!S2464</f>
        <v>2227.1559345727928</v>
      </c>
      <c r="O8" s="158">
        <f>SPL!AF2464</f>
        <v>-1.5303719878900955E-3</v>
      </c>
      <c r="P8" s="229">
        <f>SPL!AP2464</f>
        <v>48.820021449664416</v>
      </c>
      <c r="Q8" s="233">
        <f>SPL!AS2464</f>
        <v>21325.479871139931</v>
      </c>
      <c r="R8" s="148">
        <f>SPL!AV2464</f>
        <v>1.7947367102008348E-2</v>
      </c>
      <c r="S8" s="236">
        <f>SPL!AW2464</f>
        <v>4.1845144184017087E-2</v>
      </c>
    </row>
    <row r="9" spans="1:19">
      <c r="A9" s="153" t="str">
        <f>SPL!B2465</f>
        <v>Median</v>
      </c>
      <c r="B9" s="131">
        <f>SPL!G2465</f>
        <v>121500</v>
      </c>
      <c r="C9" s="132">
        <f>SPL!H2465</f>
        <v>0.49</v>
      </c>
      <c r="D9" s="148">
        <f>SPL!I2465</f>
        <v>0</v>
      </c>
      <c r="E9" s="147">
        <f>SPL!J2465</f>
        <v>0.62144749683231348</v>
      </c>
      <c r="F9" s="132">
        <f>SPL!K2465</f>
        <v>0.51535898384862266</v>
      </c>
      <c r="G9" s="132">
        <f>SPL!L2465</f>
        <v>0.57550000000000001</v>
      </c>
      <c r="H9" s="133">
        <f>SPL!M2465</f>
        <v>0.20111731843575437</v>
      </c>
      <c r="I9" s="133">
        <f>SPL!N2465</f>
        <v>-7.3329129207322439E-4</v>
      </c>
      <c r="J9" s="133">
        <f>SPL!O2465</f>
        <v>-2.338127543706606E-4</v>
      </c>
      <c r="K9" s="148">
        <f>SPL!P2465</f>
        <v>0</v>
      </c>
      <c r="L9" s="131">
        <f>SPL!Q2465</f>
        <v>219</v>
      </c>
      <c r="M9" s="134">
        <f>SPL!R2465</f>
        <v>280949.522</v>
      </c>
      <c r="N9" s="162">
        <f>SPL!S2465</f>
        <v>1348.7788721804511</v>
      </c>
      <c r="O9" s="158">
        <f>SPL!AF2465</f>
        <v>-3.0916723523580244E-3</v>
      </c>
      <c r="P9" s="229">
        <f>SPL!AP2465</f>
        <v>48.683298683298702</v>
      </c>
      <c r="Q9" s="233">
        <f>SPL!AS2465</f>
        <v>0</v>
      </c>
      <c r="R9" s="148">
        <f>SPL!AV2465</f>
        <v>0</v>
      </c>
      <c r="S9" s="236">
        <f>SPL!AW2465</f>
        <v>3.4482758620689745E-2</v>
      </c>
    </row>
    <row r="10" spans="1:19" ht="13" thickBot="1">
      <c r="A10" s="154" t="str">
        <f>SPL!B2466</f>
        <v>Std Dev</v>
      </c>
      <c r="B10" s="136">
        <f>SPL!G2466</f>
        <v>492545.13818575756</v>
      </c>
      <c r="C10" s="137">
        <f>SPL!H2466</f>
        <v>0.28289310729818201</v>
      </c>
      <c r="D10" s="150">
        <f>SPL!I2466</f>
        <v>3.9342859702771051E-2</v>
      </c>
      <c r="E10" s="149">
        <f>SPL!J2466</f>
        <v>0.43160970991834396</v>
      </c>
      <c r="F10" s="139">
        <f>SPL!K2466</f>
        <v>0.35634953984973017</v>
      </c>
      <c r="G10" s="139">
        <f>SPL!L2466</f>
        <v>0.39109181304819518</v>
      </c>
      <c r="H10" s="138">
        <f>SPL!M2466</f>
        <v>0.16627240911884783</v>
      </c>
      <c r="I10" s="138">
        <f>SPL!N2466</f>
        <v>0.12540992101092682</v>
      </c>
      <c r="J10" s="138">
        <f>SPL!O2466</f>
        <v>1.1572353281580112E-2</v>
      </c>
      <c r="K10" s="150">
        <f>SPL!P2466</f>
        <v>1.3794367117971908E-2</v>
      </c>
      <c r="L10" s="163">
        <f>SPL!Q2466</f>
        <v>683.2917443268376</v>
      </c>
      <c r="M10" s="140">
        <f>SPL!R2466</f>
        <v>735978.41288445541</v>
      </c>
      <c r="N10" s="164">
        <f>SPL!S2466</f>
        <v>5259.538520944333</v>
      </c>
      <c r="O10" s="159">
        <f>SPL!AF2466</f>
        <v>3.2998066997058491E-2</v>
      </c>
      <c r="P10" s="230">
        <f>SPL!AP2466</f>
        <v>16.191760304356727</v>
      </c>
      <c r="Q10" s="234">
        <f>SPL!AS2466</f>
        <v>395935.07768953609</v>
      </c>
      <c r="R10" s="150">
        <f>SPL!AV2466</f>
        <v>0.71949740285669694</v>
      </c>
      <c r="S10" s="223">
        <f>SPL!AW2466</f>
        <v>3.6477173726382546E-2</v>
      </c>
    </row>
    <row r="11" spans="1:19" ht="13.5" thickTop="1" thickBot="1">
      <c r="A11" s="3"/>
    </row>
    <row r="12" spans="1:19">
      <c r="A12" s="199" t="s">
        <v>151</v>
      </c>
      <c r="B12" s="202">
        <f>SPL_PL!E13</f>
        <v>184950</v>
      </c>
    </row>
    <row r="13" spans="1:19">
      <c r="A13" s="200" t="s">
        <v>164</v>
      </c>
      <c r="B13" s="203">
        <f>SPL_PL!G13</f>
        <v>356548.15</v>
      </c>
    </row>
    <row r="14" spans="1:19">
      <c r="A14" s="200" t="s">
        <v>165</v>
      </c>
      <c r="B14" s="203">
        <f>SPL_PL!H13</f>
        <v>97015.319999999992</v>
      </c>
      <c r="D14" s="19"/>
      <c r="E14" s="5"/>
      <c r="F14" s="5"/>
      <c r="G14" s="5"/>
      <c r="H14" s="19"/>
      <c r="I14" s="19"/>
      <c r="J14" s="19"/>
      <c r="K14" s="19"/>
      <c r="L14" s="6"/>
      <c r="M14" s="66"/>
      <c r="N14" s="5"/>
      <c r="O14" s="19"/>
      <c r="P14" s="1"/>
    </row>
    <row r="15" spans="1:19">
      <c r="A15" s="200" t="s">
        <v>161</v>
      </c>
      <c r="B15" s="203">
        <f>SPL_PL!I13</f>
        <v>259532.83</v>
      </c>
    </row>
    <row r="16" spans="1:19" ht="13" thickBot="1">
      <c r="A16" s="201" t="s">
        <v>166</v>
      </c>
      <c r="B16" s="204">
        <f>SPL_PL!J13</f>
        <v>2.6751736736012415</v>
      </c>
      <c r="D16" s="2"/>
      <c r="E16" s="2"/>
      <c r="F16" s="2"/>
      <c r="G16" s="2"/>
      <c r="H16" s="2"/>
      <c r="I16" s="2"/>
      <c r="J16" s="2"/>
      <c r="K16" s="2"/>
      <c r="L16" s="2"/>
      <c r="M16" s="2"/>
      <c r="N16" s="2"/>
      <c r="O16" s="2"/>
      <c r="P16" s="2"/>
    </row>
    <row r="18" spans="1:2">
      <c r="A18" s="339" t="s">
        <v>125</v>
      </c>
      <c r="B18" s="340"/>
    </row>
    <row r="19" spans="1:2">
      <c r="A19" s="174" t="s">
        <v>126</v>
      </c>
      <c r="B19" s="176" t="s">
        <v>121</v>
      </c>
    </row>
    <row r="20" spans="1:2">
      <c r="A20" s="174" t="s">
        <v>127</v>
      </c>
      <c r="B20" s="176" t="s">
        <v>122</v>
      </c>
    </row>
    <row r="21" spans="1:2" ht="13" thickBot="1">
      <c r="A21" s="175" t="s">
        <v>128</v>
      </c>
      <c r="B21" s="177" t="s">
        <v>123</v>
      </c>
    </row>
    <row r="22" spans="1:2">
      <c r="A22" s="173" t="s">
        <v>121</v>
      </c>
    </row>
    <row r="23" spans="1:2">
      <c r="A23" s="173" t="s">
        <v>122</v>
      </c>
    </row>
    <row r="24" spans="1:2">
      <c r="A24" s="173" t="s">
        <v>123</v>
      </c>
    </row>
    <row r="25" spans="1:2">
      <c r="A25" s="173" t="s">
        <v>124</v>
      </c>
    </row>
  </sheetData>
  <mergeCells count="5">
    <mergeCell ref="E1:K1"/>
    <mergeCell ref="B1:D1"/>
    <mergeCell ref="L1:N1"/>
    <mergeCell ref="A18:B18"/>
    <mergeCell ref="Q1:R1"/>
  </mergeCells>
  <phoneticPr fontId="3" type="noConversion"/>
  <conditionalFormatting sqref="B19:B21">
    <cfRule type="cellIs" dxfId="108" priority="14" stopIfTrue="1" operator="equal">
      <formula>$A$22</formula>
    </cfRule>
    <cfRule type="cellIs" dxfId="107" priority="15" stopIfTrue="1" operator="equal">
      <formula>$A$23</formula>
    </cfRule>
    <cfRule type="cellIs" dxfId="106" priority="16" stopIfTrue="1" operator="equal">
      <formula>$A$24</formula>
    </cfRule>
  </conditionalFormatting>
  <conditionalFormatting sqref="P4">
    <cfRule type="cellIs" dxfId="105" priority="19" stopIfTrue="1" operator="greaterThanOrEqual">
      <formula>70</formula>
    </cfRule>
    <cfRule type="cellIs" dxfId="104" priority="20" stopIfTrue="1" operator="lessThanOrEqual">
      <formula>30</formula>
    </cfRule>
  </conditionalFormatting>
  <conditionalFormatting sqref="H4">
    <cfRule type="cellIs" dxfId="103" priority="13" operator="equal">
      <formula>$H$6</formula>
    </cfRule>
  </conditionalFormatting>
  <conditionalFormatting sqref="I6">
    <cfRule type="cellIs" dxfId="102" priority="8" stopIfTrue="1" operator="equal">
      <formula>$I$4</formula>
    </cfRule>
  </conditionalFormatting>
  <conditionalFormatting sqref="E6">
    <cfRule type="cellIs" dxfId="101" priority="7" stopIfTrue="1" operator="equal">
      <formula>$E$4</formula>
    </cfRule>
  </conditionalFormatting>
  <conditionalFormatting sqref="F6">
    <cfRule type="cellIs" dxfId="100" priority="6" stopIfTrue="1" operator="equal">
      <formula>$F$4</formula>
    </cfRule>
  </conditionalFormatting>
  <conditionalFormatting sqref="G6">
    <cfRule type="cellIs" dxfId="99" priority="5" stopIfTrue="1" operator="equal">
      <formula>$G$4</formula>
    </cfRule>
  </conditionalFormatting>
  <conditionalFormatting sqref="H6">
    <cfRule type="cellIs" dxfId="98" priority="4" stopIfTrue="1" operator="equal">
      <formula>$H$4</formula>
    </cfRule>
  </conditionalFormatting>
  <conditionalFormatting sqref="J6">
    <cfRule type="cellIs" dxfId="97" priority="3" stopIfTrue="1" operator="equal">
      <formula>$J$4</formula>
    </cfRule>
  </conditionalFormatting>
  <conditionalFormatting sqref="K6">
    <cfRule type="cellIs" dxfId="96" priority="2" stopIfTrue="1" operator="equal">
      <formula>$K$4</formula>
    </cfRule>
  </conditionalFormatting>
  <conditionalFormatting sqref="N6">
    <cfRule type="cellIs" dxfId="95" priority="1" operator="equal">
      <formula>$N$4</formula>
    </cfRule>
  </conditionalFormatting>
  <dataValidations disablePrompts="1" count="1">
    <dataValidation type="list" allowBlank="1" showInputMessage="1" showErrorMessage="1" sqref="B19:B21">
      <formula1>$A$22:$A$25</formula1>
    </dataValidation>
  </dataValidations>
  <pageMargins left="0.75" right="0.75" top="1" bottom="1" header="0.5" footer="0.5"/>
  <pageSetup orientation="portrait" r:id="rId1"/>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J21"/>
  <sheetViews>
    <sheetView workbookViewId="0"/>
  </sheetViews>
  <sheetFormatPr defaultColWidth="8.81640625" defaultRowHeight="12.5"/>
  <cols>
    <col min="1" max="1" width="7.81640625" bestFit="1" customWidth="1"/>
    <col min="2" max="2" width="8.36328125" bestFit="1" customWidth="1"/>
    <col min="3" max="3" width="7.81640625" bestFit="1" customWidth="1"/>
    <col min="6" max="7" width="12.81640625" bestFit="1" customWidth="1"/>
    <col min="8" max="8" width="11.81640625" bestFit="1" customWidth="1"/>
    <col min="9" max="9" width="12.54296875" bestFit="1" customWidth="1"/>
    <col min="10" max="10" width="8.36328125" bestFit="1" customWidth="1"/>
  </cols>
  <sheetData>
    <row r="1" spans="1:10">
      <c r="A1" s="197" t="s">
        <v>148</v>
      </c>
      <c r="B1" s="1" t="s">
        <v>149</v>
      </c>
      <c r="C1" s="1" t="s">
        <v>150</v>
      </c>
      <c r="D1" s="1" t="s">
        <v>151</v>
      </c>
      <c r="E1" s="6" t="s">
        <v>152</v>
      </c>
      <c r="F1" s="6"/>
      <c r="G1" s="1" t="s">
        <v>153</v>
      </c>
      <c r="H1" s="1" t="s">
        <v>154</v>
      </c>
      <c r="I1" s="197" t="s">
        <v>161</v>
      </c>
      <c r="J1" s="197" t="s">
        <v>162</v>
      </c>
    </row>
    <row r="2" spans="1:10">
      <c r="A2" s="190" t="s">
        <v>155</v>
      </c>
      <c r="B2" s="1"/>
      <c r="C2" s="1"/>
      <c r="E2" s="2"/>
      <c r="F2" s="2"/>
    </row>
    <row r="3" spans="1:10">
      <c r="A3" s="1"/>
      <c r="B3" s="1" t="s">
        <v>156</v>
      </c>
      <c r="C3" s="1"/>
      <c r="E3" s="2"/>
      <c r="F3" s="2"/>
    </row>
    <row r="4" spans="1:10">
      <c r="A4" s="1"/>
      <c r="B4" s="1"/>
      <c r="C4" s="1" t="s">
        <v>157</v>
      </c>
      <c r="D4">
        <v>225</v>
      </c>
      <c r="E4" s="2">
        <f>D4*10</f>
        <v>2250</v>
      </c>
      <c r="F4" s="2"/>
      <c r="G4" s="191">
        <f>D4*B$17</f>
        <v>4358.25</v>
      </c>
      <c r="H4" s="192">
        <v>1957.5</v>
      </c>
      <c r="I4" s="191">
        <f>G4-H4</f>
        <v>2400.75</v>
      </c>
      <c r="J4" s="7">
        <f>I4/H4</f>
        <v>1.2264367816091954</v>
      </c>
    </row>
    <row r="5" spans="1:10">
      <c r="A5" s="190" t="s">
        <v>158</v>
      </c>
      <c r="B5" s="1"/>
      <c r="C5" s="1"/>
      <c r="E5" s="2"/>
      <c r="F5" s="2"/>
      <c r="I5" s="192"/>
      <c r="J5" s="7"/>
    </row>
    <row r="6" spans="1:10">
      <c r="A6" s="1"/>
      <c r="B6" s="1" t="s">
        <v>156</v>
      </c>
      <c r="C6" s="1"/>
      <c r="E6" s="2"/>
      <c r="F6" s="2"/>
      <c r="I6" s="192"/>
      <c r="J6" s="7"/>
    </row>
    <row r="7" spans="1:10">
      <c r="A7" s="1"/>
      <c r="B7" s="1"/>
      <c r="C7" s="1" t="s">
        <v>159</v>
      </c>
      <c r="D7" s="2">
        <v>100000</v>
      </c>
      <c r="E7" s="2">
        <f>D7*1</f>
        <v>100000</v>
      </c>
      <c r="G7" s="191">
        <f>D7*B16</f>
        <v>192000</v>
      </c>
      <c r="H7" s="192">
        <v>43425.35</v>
      </c>
      <c r="I7" s="192">
        <f>G7-H7</f>
        <v>148574.65</v>
      </c>
      <c r="J7" s="7">
        <f>I7/H7</f>
        <v>3.4213805991200994</v>
      </c>
    </row>
    <row r="8" spans="1:10">
      <c r="A8" s="1"/>
      <c r="B8" s="1"/>
      <c r="C8" s="1" t="s">
        <v>157</v>
      </c>
      <c r="D8" s="2">
        <v>6825</v>
      </c>
      <c r="E8" s="2">
        <f>D8*10</f>
        <v>68250</v>
      </c>
      <c r="G8" s="193">
        <f>D8*B$17</f>
        <v>132200.25</v>
      </c>
      <c r="H8" s="194">
        <v>47126.07</v>
      </c>
      <c r="I8" s="194">
        <f>G8-H8</f>
        <v>85074.18</v>
      </c>
      <c r="J8" s="7">
        <f t="shared" ref="J8:J13" si="0">I8/H8</f>
        <v>1.8052466501025863</v>
      </c>
    </row>
    <row r="9" spans="1:10">
      <c r="A9" s="1"/>
      <c r="B9" s="1"/>
      <c r="C9" s="1"/>
      <c r="E9" s="2"/>
      <c r="F9" s="2"/>
      <c r="G9" s="191">
        <f>SUM(G7:G8)</f>
        <v>324200.25</v>
      </c>
      <c r="H9" s="191">
        <f>SUM(H7:H8)</f>
        <v>90551.42</v>
      </c>
      <c r="I9" s="191">
        <f>SUM(I7:I8)</f>
        <v>233648.83</v>
      </c>
      <c r="J9" s="7">
        <f>I9/H9</f>
        <v>2.5802889673071938</v>
      </c>
    </row>
    <row r="10" spans="1:10">
      <c r="A10" s="1"/>
      <c r="B10" s="1" t="s">
        <v>160</v>
      </c>
      <c r="C10" s="1"/>
      <c r="E10" s="2"/>
      <c r="F10" s="2"/>
      <c r="J10" s="7"/>
    </row>
    <row r="11" spans="1:10">
      <c r="A11" s="1"/>
      <c r="B11" s="1"/>
      <c r="C11" s="1" t="s">
        <v>157</v>
      </c>
      <c r="D11">
        <v>1445</v>
      </c>
      <c r="E11" s="2">
        <f>D11*10</f>
        <v>14450</v>
      </c>
      <c r="F11" s="2"/>
      <c r="G11" s="191">
        <f>D11*B$17</f>
        <v>27989.65</v>
      </c>
      <c r="H11" s="192">
        <v>4506.3999999999996</v>
      </c>
      <c r="I11" s="191">
        <f>G11-H11</f>
        <v>23483.25</v>
      </c>
      <c r="J11" s="7">
        <f t="shared" si="0"/>
        <v>5.2110886738860289</v>
      </c>
    </row>
    <row r="12" spans="1:10" ht="13" thickBot="1">
      <c r="A12" s="1"/>
      <c r="B12" s="1"/>
      <c r="C12" s="1"/>
      <c r="E12" s="2"/>
      <c r="F12" s="2"/>
      <c r="J12" s="7"/>
    </row>
    <row r="13" spans="1:10" ht="13.5" thickBot="1">
      <c r="A13" s="198" t="s">
        <v>163</v>
      </c>
      <c r="B13" s="1"/>
      <c r="C13" s="1"/>
      <c r="E13" s="250">
        <f>SUM(E4:E11)</f>
        <v>184950</v>
      </c>
      <c r="F13" s="2"/>
      <c r="G13" s="191">
        <f>SUM(G4,G9,G11)</f>
        <v>356548.15</v>
      </c>
      <c r="H13" s="191">
        <f>SUM(H4,H9,H11)</f>
        <v>97015.319999999992</v>
      </c>
      <c r="I13" s="191">
        <f>SUM(I4,I9,I11)</f>
        <v>259532.83</v>
      </c>
      <c r="J13" s="7">
        <f t="shared" si="0"/>
        <v>2.6751736736012415</v>
      </c>
    </row>
    <row r="14" spans="1:10">
      <c r="A14" s="197"/>
      <c r="B14" s="1"/>
      <c r="C14" s="1"/>
      <c r="E14" s="2"/>
      <c r="F14" s="2"/>
      <c r="G14" s="191"/>
      <c r="H14" s="191"/>
      <c r="I14" s="191"/>
      <c r="J14" s="7"/>
    </row>
    <row r="15" spans="1:10">
      <c r="A15" s="197"/>
      <c r="B15" s="1"/>
      <c r="C15" s="1"/>
      <c r="E15" s="2"/>
      <c r="F15" s="2"/>
      <c r="G15" s="191"/>
      <c r="H15" s="191"/>
      <c r="I15" s="191"/>
      <c r="J15" s="7"/>
    </row>
    <row r="16" spans="1:10">
      <c r="A16" s="190" t="s">
        <v>159</v>
      </c>
      <c r="B16" s="195">
        <f>input!B8</f>
        <v>1.92</v>
      </c>
      <c r="C16" s="1"/>
      <c r="E16" s="2"/>
      <c r="F16" s="2"/>
    </row>
    <row r="17" spans="1:6">
      <c r="A17" s="190" t="s">
        <v>157</v>
      </c>
      <c r="B17" s="195">
        <f>input!B9</f>
        <v>19.37</v>
      </c>
      <c r="C17" s="1"/>
      <c r="E17" s="2"/>
      <c r="F17" s="2"/>
    </row>
    <row r="19" spans="1:6">
      <c r="E19" s="2"/>
    </row>
    <row r="20" spans="1:6">
      <c r="A20" s="209" t="s">
        <v>412</v>
      </c>
      <c r="B20" s="65">
        <f>A21/E13</f>
        <v>5.4068667207353336</v>
      </c>
    </row>
    <row r="21" spans="1:6">
      <c r="A21" s="264">
        <v>1000000</v>
      </c>
      <c r="D21" s="2"/>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IV2488"/>
  <sheetViews>
    <sheetView zoomScaleNormal="100" workbookViewId="0">
      <pane xSplit="2" ySplit="1" topLeftCell="U2437" activePane="bottomRight" state="frozen"/>
      <selection pane="topRight" activeCell="C1" sqref="C1"/>
      <selection pane="bottomLeft" activeCell="A2" sqref="A2"/>
      <selection pane="bottomRight" activeCell="Y2451" sqref="Y2451:AY2452"/>
    </sheetView>
  </sheetViews>
  <sheetFormatPr defaultColWidth="8.81640625" defaultRowHeight="12.5"/>
  <cols>
    <col min="1" max="1" width="12.7265625" style="3" bestFit="1" customWidth="1"/>
    <col min="2" max="2" width="11.453125" bestFit="1" customWidth="1"/>
    <col min="3" max="6" width="8.54296875" style="5" customWidth="1"/>
    <col min="7" max="7" width="9.90625" style="2" bestFit="1" customWidth="1"/>
    <col min="8" max="8" width="8.81640625" style="5" customWidth="1"/>
    <col min="9" max="9" width="8.453125" style="5" bestFit="1" customWidth="1"/>
    <col min="10" max="10" width="7.36328125" style="8" customWidth="1"/>
    <col min="11" max="11" width="6.26953125" style="8" bestFit="1" customWidth="1"/>
    <col min="12" max="12" width="6.1796875" style="8" customWidth="1"/>
    <col min="13" max="13" width="9.90625" style="1" bestFit="1" customWidth="1"/>
    <col min="14" max="14" width="9.81640625" style="1" customWidth="1"/>
    <col min="15" max="16" width="9.453125" style="1" bestFit="1" customWidth="1"/>
    <col min="17" max="17" width="5.81640625" style="1" customWidth="1"/>
    <col min="18" max="18" width="14.26953125" style="191" bestFit="1" customWidth="1"/>
    <col min="19" max="19" width="9.36328125" customWidth="1"/>
    <col min="20" max="21" width="9.81640625" customWidth="1"/>
    <col min="22" max="22" width="13.81640625" customWidth="1"/>
    <col min="23" max="23" width="9.81640625" customWidth="1"/>
    <col min="24" max="24" width="21.6328125" bestFit="1" customWidth="1"/>
    <col min="25" max="31" width="8.81640625" customWidth="1"/>
    <col min="32" max="32" width="8.81640625" style="1" customWidth="1"/>
    <col min="33" max="33" width="12.36328125" style="1" bestFit="1" customWidth="1"/>
    <col min="34" max="34" width="8" customWidth="1"/>
    <col min="35" max="35" width="8.81640625" customWidth="1"/>
    <col min="36" max="36" width="12" customWidth="1"/>
    <col min="37" max="38" width="8.81640625" customWidth="1"/>
    <col min="39" max="39" width="12.54296875" style="95" customWidth="1"/>
    <col min="40" max="40" width="12.36328125" style="95" customWidth="1"/>
    <col min="41" max="41" width="7.81640625" style="78" bestFit="1" customWidth="1"/>
    <col min="42" max="42" width="12.54296875" bestFit="1" customWidth="1"/>
    <col min="43" max="43" width="8.81640625" hidden="1" customWidth="1"/>
    <col min="44" max="44" width="7.36328125" customWidth="1"/>
    <col min="45" max="45" width="11.81640625" customWidth="1"/>
    <col min="50" max="50" width="9.26953125" customWidth="1"/>
    <col min="51" max="51" width="11.26953125" style="1" customWidth="1"/>
  </cols>
  <sheetData>
    <row r="1" spans="1:51" ht="24.75" customHeight="1">
      <c r="A1" s="259" t="s">
        <v>0</v>
      </c>
      <c r="B1" s="17" t="s">
        <v>31</v>
      </c>
      <c r="C1" s="5" t="s">
        <v>1</v>
      </c>
      <c r="D1" s="5" t="s">
        <v>2</v>
      </c>
      <c r="E1" s="5" t="s">
        <v>3</v>
      </c>
      <c r="F1" s="5" t="s">
        <v>4</v>
      </c>
      <c r="G1" s="6" t="s">
        <v>5</v>
      </c>
      <c r="H1" s="112" t="s">
        <v>6</v>
      </c>
      <c r="I1" s="64" t="s">
        <v>79</v>
      </c>
      <c r="J1" s="8" t="s">
        <v>7</v>
      </c>
      <c r="K1" s="8" t="s">
        <v>8</v>
      </c>
      <c r="L1" s="8" t="s">
        <v>90</v>
      </c>
      <c r="M1" s="213" t="s">
        <v>77</v>
      </c>
      <c r="N1" s="64" t="s">
        <v>78</v>
      </c>
      <c r="O1" s="64" t="s">
        <v>27</v>
      </c>
      <c r="P1" s="64" t="s">
        <v>26</v>
      </c>
      <c r="Q1" s="214" t="s">
        <v>80</v>
      </c>
      <c r="R1" s="305" t="s">
        <v>131</v>
      </c>
      <c r="S1" s="215" t="s">
        <v>82</v>
      </c>
      <c r="T1" s="10" t="s">
        <v>83</v>
      </c>
      <c r="U1" s="10" t="s">
        <v>84</v>
      </c>
      <c r="V1" s="10" t="s">
        <v>85</v>
      </c>
      <c r="W1" s="10" t="s">
        <v>86</v>
      </c>
      <c r="X1" s="10" t="s">
        <v>88</v>
      </c>
      <c r="Y1" s="217" t="s">
        <v>301</v>
      </c>
      <c r="Z1" s="71" t="s">
        <v>91</v>
      </c>
      <c r="AA1" s="71" t="s">
        <v>92</v>
      </c>
      <c r="AB1" s="72" t="s">
        <v>304</v>
      </c>
      <c r="AC1" s="82" t="s">
        <v>93</v>
      </c>
      <c r="AD1" s="141" t="s">
        <v>94</v>
      </c>
      <c r="AE1" s="83" t="s">
        <v>95</v>
      </c>
      <c r="AF1" s="84" t="s">
        <v>96</v>
      </c>
      <c r="AG1" s="92" t="s">
        <v>98</v>
      </c>
      <c r="AH1" s="216" t="s">
        <v>413</v>
      </c>
      <c r="AI1" s="96" t="s">
        <v>97</v>
      </c>
      <c r="AJ1" s="15" t="s">
        <v>99</v>
      </c>
      <c r="AK1" s="15" t="s">
        <v>100</v>
      </c>
      <c r="AL1" s="15" t="s">
        <v>101</v>
      </c>
      <c r="AM1" s="94" t="s">
        <v>103</v>
      </c>
      <c r="AN1" s="94" t="s">
        <v>102</v>
      </c>
      <c r="AO1" s="211" t="s">
        <v>104</v>
      </c>
      <c r="AP1" s="84" t="s">
        <v>105</v>
      </c>
      <c r="AR1" s="15" t="s">
        <v>112</v>
      </c>
      <c r="AS1" s="15" t="s">
        <v>113</v>
      </c>
      <c r="AT1" s="104" t="s">
        <v>111</v>
      </c>
      <c r="AU1" s="248" t="s">
        <v>114</v>
      </c>
      <c r="AV1" s="15" t="s">
        <v>130</v>
      </c>
      <c r="AW1" s="84" t="s">
        <v>221</v>
      </c>
      <c r="AX1" s="216" t="s">
        <v>414</v>
      </c>
      <c r="AY1" s="216" t="s">
        <v>433</v>
      </c>
    </row>
    <row r="2" spans="1:51">
      <c r="A2" s="4">
        <v>38355</v>
      </c>
      <c r="B2" s="9">
        <f t="shared" ref="B2:B65" si="0">A2</f>
        <v>38355</v>
      </c>
      <c r="C2" s="5">
        <v>0.74</v>
      </c>
      <c r="D2" s="5">
        <v>0.74</v>
      </c>
      <c r="E2" s="5">
        <v>0.74</v>
      </c>
      <c r="F2" s="5">
        <v>0.74</v>
      </c>
      <c r="G2" s="6">
        <v>0</v>
      </c>
      <c r="H2" s="112">
        <v>0.74</v>
      </c>
      <c r="I2" s="64"/>
      <c r="M2" s="19"/>
      <c r="N2" s="64"/>
      <c r="O2" s="64"/>
      <c r="P2" s="64"/>
      <c r="Q2" s="214"/>
      <c r="R2" s="305"/>
      <c r="S2" s="215"/>
      <c r="T2" s="10"/>
      <c r="U2" s="10"/>
      <c r="V2" s="10"/>
      <c r="W2" s="10"/>
      <c r="X2" s="10"/>
      <c r="Y2" s="218"/>
      <c r="Z2" s="1"/>
      <c r="AA2" s="73"/>
      <c r="AB2" s="74">
        <v>1</v>
      </c>
      <c r="AC2" s="75"/>
      <c r="AD2" s="79"/>
      <c r="AE2" s="76"/>
      <c r="AH2" s="91"/>
      <c r="AI2" s="96"/>
      <c r="AP2" s="96"/>
      <c r="AR2" s="8">
        <f t="shared" ref="AR2:AR65" si="1">IF(ISERROR(((F2-E2)-(D2-F2))/(D2-E2)),0,((F2-E2)-(D2-F2))/(D2-E2))</f>
        <v>0</v>
      </c>
      <c r="AS2" s="114">
        <f>IF(ISERROR(AR2*G2),0,AR2*G2)</f>
        <v>0</v>
      </c>
      <c r="AT2" s="103"/>
      <c r="AU2" s="5">
        <f>F2</f>
        <v>0.74</v>
      </c>
      <c r="AW2" s="210">
        <f>(D2-E2)/E2</f>
        <v>0</v>
      </c>
      <c r="AX2" s="276"/>
    </row>
    <row r="3" spans="1:51">
      <c r="A3" s="4">
        <v>38356</v>
      </c>
      <c r="B3" s="9">
        <f t="shared" si="0"/>
        <v>38356</v>
      </c>
      <c r="C3" s="5">
        <v>0.74</v>
      </c>
      <c r="D3" s="5">
        <v>0.74</v>
      </c>
      <c r="E3" s="5">
        <v>0.72</v>
      </c>
      <c r="F3" s="5">
        <v>0.74</v>
      </c>
      <c r="G3" s="6">
        <v>8700</v>
      </c>
      <c r="H3" s="112">
        <v>0.74</v>
      </c>
      <c r="I3" s="64"/>
      <c r="M3" s="19"/>
      <c r="N3" s="64"/>
      <c r="O3" s="64"/>
      <c r="P3" s="64"/>
      <c r="Q3" s="214"/>
      <c r="R3" s="305"/>
      <c r="S3" s="215"/>
      <c r="T3" s="10"/>
      <c r="U3" s="10"/>
      <c r="V3" s="10"/>
      <c r="W3" s="10"/>
      <c r="X3" s="10"/>
      <c r="Y3" s="218"/>
      <c r="Z3" s="1"/>
      <c r="AA3" s="73"/>
      <c r="AB3" s="74">
        <f t="shared" ref="AB3:AB66" si="2">AB2+1</f>
        <v>2</v>
      </c>
      <c r="AC3" s="75"/>
      <c r="AD3" s="79"/>
      <c r="AE3" s="76"/>
      <c r="AH3" s="91"/>
      <c r="AI3" s="96"/>
      <c r="AJ3" s="5">
        <f t="shared" ref="AJ3:AJ66" si="3">F3-F2</f>
        <v>0</v>
      </c>
      <c r="AK3" s="5">
        <f>IF(AJ3&gt;0,AJ3,0)</f>
        <v>0</v>
      </c>
      <c r="AL3" s="5">
        <f>IF(AJ3&lt;0,AJ3,0)</f>
        <v>0</v>
      </c>
      <c r="AP3" s="8"/>
      <c r="AR3" s="8">
        <f t="shared" si="1"/>
        <v>1</v>
      </c>
      <c r="AS3" s="114">
        <f>IF(ISERROR(AR3*G3),0,AR3*G3)</f>
        <v>8700</v>
      </c>
      <c r="AT3" s="103"/>
      <c r="AU3" s="5">
        <f t="shared" ref="AU3:AU66" si="4">F3</f>
        <v>0.74</v>
      </c>
      <c r="AW3" s="210">
        <f t="shared" ref="AW3:AW66" si="5">(D3-E3)/E3</f>
        <v>2.7777777777777804E-2</v>
      </c>
      <c r="AX3" s="276"/>
    </row>
    <row r="4" spans="1:51">
      <c r="A4" s="4">
        <v>38357</v>
      </c>
      <c r="B4" s="9">
        <f t="shared" si="0"/>
        <v>38357</v>
      </c>
      <c r="C4" s="5">
        <v>0.72</v>
      </c>
      <c r="D4" s="5">
        <v>0.72</v>
      </c>
      <c r="E4" s="5">
        <v>0.71</v>
      </c>
      <c r="F4" s="5">
        <v>0.71</v>
      </c>
      <c r="G4" s="6">
        <v>110300</v>
      </c>
      <c r="H4" s="112">
        <v>0.71</v>
      </c>
      <c r="I4" s="64"/>
      <c r="M4" s="19"/>
      <c r="N4" s="64"/>
      <c r="O4" s="64"/>
      <c r="P4" s="64"/>
      <c r="Q4" s="214"/>
      <c r="R4" s="305"/>
      <c r="S4" s="215"/>
      <c r="T4" s="10"/>
      <c r="U4" s="10"/>
      <c r="V4" s="10"/>
      <c r="W4" s="10"/>
      <c r="X4" s="10"/>
      <c r="Y4" s="218"/>
      <c r="Z4" s="1"/>
      <c r="AB4" s="74">
        <f t="shared" si="2"/>
        <v>3</v>
      </c>
      <c r="AC4" s="75"/>
      <c r="AD4" s="79"/>
      <c r="AE4" s="76"/>
      <c r="AH4" s="91"/>
      <c r="AI4" s="96"/>
      <c r="AJ4" s="5">
        <f t="shared" si="3"/>
        <v>-3.0000000000000027E-2</v>
      </c>
      <c r="AK4" s="5">
        <f t="shared" ref="AK4:AK67" si="6">IF(AJ4&gt;0,AJ4,0)</f>
        <v>0</v>
      </c>
      <c r="AL4" s="5">
        <f t="shared" ref="AL4:AL9" si="7">IF(AJ4&lt;0,AJ4,0)</f>
        <v>-3.0000000000000027E-2</v>
      </c>
      <c r="AP4" s="8"/>
      <c r="AR4" s="8">
        <f t="shared" si="1"/>
        <v>-1</v>
      </c>
      <c r="AS4" s="114">
        <f>IF(ISERROR(AR4*G4),0,AR4*G4)</f>
        <v>-110300</v>
      </c>
      <c r="AT4" s="103"/>
      <c r="AU4" s="5">
        <f t="shared" si="4"/>
        <v>0.71</v>
      </c>
      <c r="AW4" s="210">
        <f t="shared" si="5"/>
        <v>1.4084507042253534E-2</v>
      </c>
      <c r="AX4" s="276"/>
    </row>
    <row r="5" spans="1:51">
      <c r="A5" s="4">
        <v>38358</v>
      </c>
      <c r="B5" s="9">
        <f t="shared" si="0"/>
        <v>38358</v>
      </c>
      <c r="C5" s="5">
        <v>0.72</v>
      </c>
      <c r="D5" s="5">
        <v>0.72</v>
      </c>
      <c r="E5" s="5">
        <v>0.69</v>
      </c>
      <c r="F5" s="5">
        <v>0.71</v>
      </c>
      <c r="G5" s="6">
        <v>293700</v>
      </c>
      <c r="H5" s="112">
        <v>0.71</v>
      </c>
      <c r="I5" s="64"/>
      <c r="M5" s="19"/>
      <c r="N5" s="64"/>
      <c r="O5" s="64"/>
      <c r="P5" s="64"/>
      <c r="Q5" s="214"/>
      <c r="R5" s="305"/>
      <c r="S5" s="215"/>
      <c r="T5" s="10"/>
      <c r="U5" s="10"/>
      <c r="V5" s="10"/>
      <c r="W5" s="10"/>
      <c r="X5" s="10"/>
      <c r="Y5" s="218"/>
      <c r="Z5" s="1"/>
      <c r="AB5" s="74">
        <f t="shared" si="2"/>
        <v>4</v>
      </c>
      <c r="AC5" s="75"/>
      <c r="AD5" s="79"/>
      <c r="AE5" s="76"/>
      <c r="AH5" s="91"/>
      <c r="AI5" s="96"/>
      <c r="AJ5" s="5">
        <f t="shared" si="3"/>
        <v>0</v>
      </c>
      <c r="AK5" s="5">
        <f t="shared" si="6"/>
        <v>0</v>
      </c>
      <c r="AL5" s="5">
        <f t="shared" si="7"/>
        <v>0</v>
      </c>
      <c r="AP5" s="8"/>
      <c r="AR5" s="8">
        <f t="shared" si="1"/>
        <v>0.33333333333333331</v>
      </c>
      <c r="AS5" s="114">
        <f t="shared" ref="AS5:AS68" si="8">IF(ISERROR(AR5*G5),0,AR5*G5)</f>
        <v>97900</v>
      </c>
      <c r="AT5" s="103"/>
      <c r="AU5" s="5">
        <f t="shared" si="4"/>
        <v>0.71</v>
      </c>
      <c r="AW5" s="210">
        <f t="shared" si="5"/>
        <v>4.3478260869565258E-2</v>
      </c>
      <c r="AX5" s="276"/>
    </row>
    <row r="6" spans="1:51">
      <c r="A6" s="4">
        <v>38359</v>
      </c>
      <c r="B6" s="9">
        <f t="shared" si="0"/>
        <v>38359</v>
      </c>
      <c r="C6" s="5">
        <v>0.7</v>
      </c>
      <c r="D6" s="5">
        <v>0.72</v>
      </c>
      <c r="E6" s="5">
        <v>0.7</v>
      </c>
      <c r="F6" s="5">
        <v>0.72</v>
      </c>
      <c r="G6" s="6">
        <v>140800</v>
      </c>
      <c r="H6" s="112">
        <v>0.72</v>
      </c>
      <c r="I6" s="64"/>
      <c r="M6" s="19"/>
      <c r="N6" s="64"/>
      <c r="O6" s="64"/>
      <c r="P6" s="64"/>
      <c r="Q6" s="214"/>
      <c r="R6" s="305"/>
      <c r="S6" s="215"/>
      <c r="T6" s="10"/>
      <c r="U6" s="10"/>
      <c r="V6" s="10"/>
      <c r="W6" s="10"/>
      <c r="X6" s="10"/>
      <c r="Y6" s="218"/>
      <c r="Z6" s="1"/>
      <c r="AB6" s="74">
        <f t="shared" si="2"/>
        <v>5</v>
      </c>
      <c r="AC6" s="75"/>
      <c r="AD6" s="79"/>
      <c r="AE6" s="76"/>
      <c r="AH6" s="91"/>
      <c r="AI6" s="96"/>
      <c r="AJ6" s="5">
        <f t="shared" si="3"/>
        <v>1.0000000000000009E-2</v>
      </c>
      <c r="AK6" s="5">
        <f t="shared" si="6"/>
        <v>1.0000000000000009E-2</v>
      </c>
      <c r="AL6" s="5">
        <f t="shared" si="7"/>
        <v>0</v>
      </c>
      <c r="AP6" s="8"/>
      <c r="AR6" s="8">
        <f t="shared" si="1"/>
        <v>1</v>
      </c>
      <c r="AS6" s="114">
        <f t="shared" si="8"/>
        <v>140800</v>
      </c>
      <c r="AT6" s="103"/>
      <c r="AU6" s="5">
        <f t="shared" si="4"/>
        <v>0.72</v>
      </c>
      <c r="AW6" s="210">
        <f t="shared" si="5"/>
        <v>2.8571428571428598E-2</v>
      </c>
      <c r="AX6" s="276"/>
    </row>
    <row r="7" spans="1:51">
      <c r="A7" s="4">
        <v>38362</v>
      </c>
      <c r="B7" s="9">
        <f t="shared" si="0"/>
        <v>38362</v>
      </c>
      <c r="C7" s="5">
        <v>0.72</v>
      </c>
      <c r="D7" s="5">
        <v>0.77</v>
      </c>
      <c r="E7" s="5">
        <v>0.71</v>
      </c>
      <c r="F7" s="5">
        <v>0.77</v>
      </c>
      <c r="G7" s="6">
        <v>252300</v>
      </c>
      <c r="H7" s="112">
        <v>0.77</v>
      </c>
      <c r="I7" s="64"/>
      <c r="M7" s="19"/>
      <c r="N7" s="64"/>
      <c r="O7" s="64"/>
      <c r="P7" s="64"/>
      <c r="Q7" s="214"/>
      <c r="R7" s="305"/>
      <c r="S7" s="215"/>
      <c r="T7" s="10"/>
      <c r="U7" s="10"/>
      <c r="V7" s="10"/>
      <c r="W7" s="10"/>
      <c r="X7" s="10"/>
      <c r="Y7" s="218"/>
      <c r="Z7" s="1"/>
      <c r="AB7" s="74">
        <f t="shared" si="2"/>
        <v>6</v>
      </c>
      <c r="AC7" s="75"/>
      <c r="AD7" s="79"/>
      <c r="AE7" s="76"/>
      <c r="AH7" s="91"/>
      <c r="AI7" s="96"/>
      <c r="AJ7" s="5">
        <f t="shared" si="3"/>
        <v>5.0000000000000044E-2</v>
      </c>
      <c r="AK7" s="5">
        <f t="shared" si="6"/>
        <v>5.0000000000000044E-2</v>
      </c>
      <c r="AL7" s="5">
        <f t="shared" si="7"/>
        <v>0</v>
      </c>
      <c r="AP7" s="8"/>
      <c r="AR7" s="8">
        <f t="shared" si="1"/>
        <v>1</v>
      </c>
      <c r="AS7" s="114">
        <f t="shared" si="8"/>
        <v>252300</v>
      </c>
      <c r="AT7" s="103"/>
      <c r="AU7" s="5">
        <f t="shared" si="4"/>
        <v>0.77</v>
      </c>
      <c r="AW7" s="210">
        <f t="shared" si="5"/>
        <v>8.4507042253521208E-2</v>
      </c>
      <c r="AX7" s="276"/>
    </row>
    <row r="8" spans="1:51">
      <c r="A8" s="4">
        <v>38363</v>
      </c>
      <c r="B8" s="9">
        <f t="shared" si="0"/>
        <v>38363</v>
      </c>
      <c r="C8" s="5">
        <v>0.77</v>
      </c>
      <c r="D8" s="5">
        <v>0.78</v>
      </c>
      <c r="E8" s="5">
        <v>0.77</v>
      </c>
      <c r="F8" s="5">
        <v>0.78</v>
      </c>
      <c r="G8" s="6">
        <v>132200</v>
      </c>
      <c r="H8" s="112">
        <v>0.78</v>
      </c>
      <c r="I8" s="64"/>
      <c r="M8" s="19"/>
      <c r="N8" s="64"/>
      <c r="O8" s="64"/>
      <c r="P8" s="64"/>
      <c r="Q8" s="214"/>
      <c r="R8" s="305"/>
      <c r="S8" s="215"/>
      <c r="T8" s="10"/>
      <c r="U8" s="10"/>
      <c r="V8" s="10"/>
      <c r="W8" s="10"/>
      <c r="X8" s="10"/>
      <c r="Y8" s="218"/>
      <c r="Z8" s="1"/>
      <c r="AB8" s="74">
        <f t="shared" si="2"/>
        <v>7</v>
      </c>
      <c r="AC8" s="75"/>
      <c r="AD8" s="79"/>
      <c r="AE8" s="76"/>
      <c r="AH8" s="91"/>
      <c r="AI8" s="96"/>
      <c r="AJ8" s="5">
        <f t="shared" si="3"/>
        <v>1.0000000000000009E-2</v>
      </c>
      <c r="AK8" s="5">
        <f t="shared" si="6"/>
        <v>1.0000000000000009E-2</v>
      </c>
      <c r="AL8" s="5">
        <f t="shared" si="7"/>
        <v>0</v>
      </c>
      <c r="AP8" s="8"/>
      <c r="AR8" s="8">
        <f t="shared" si="1"/>
        <v>1</v>
      </c>
      <c r="AS8" s="114">
        <f t="shared" si="8"/>
        <v>132200</v>
      </c>
      <c r="AT8" s="103"/>
      <c r="AU8" s="5">
        <f t="shared" si="4"/>
        <v>0.78</v>
      </c>
      <c r="AW8" s="210">
        <f t="shared" si="5"/>
        <v>1.2987012987012998E-2</v>
      </c>
      <c r="AX8" s="276"/>
    </row>
    <row r="9" spans="1:51">
      <c r="A9" s="4">
        <v>38364</v>
      </c>
      <c r="B9" s="9">
        <f t="shared" si="0"/>
        <v>38364</v>
      </c>
      <c r="C9" s="5">
        <v>0.77</v>
      </c>
      <c r="D9" s="5">
        <v>0.8</v>
      </c>
      <c r="E9" s="5">
        <v>0.77</v>
      </c>
      <c r="F9" s="5">
        <v>0.8</v>
      </c>
      <c r="G9" s="6">
        <v>368600</v>
      </c>
      <c r="H9" s="112">
        <v>0.8</v>
      </c>
      <c r="I9" s="64"/>
      <c r="M9" s="19"/>
      <c r="N9" s="64"/>
      <c r="O9" s="64"/>
      <c r="P9" s="64"/>
      <c r="Q9" s="214"/>
      <c r="R9" s="305"/>
      <c r="S9" s="215"/>
      <c r="T9" s="10"/>
      <c r="U9" s="10"/>
      <c r="V9" s="10"/>
      <c r="W9" s="10"/>
      <c r="X9" s="10"/>
      <c r="Y9" s="218"/>
      <c r="Z9" s="1"/>
      <c r="AB9" s="74">
        <f t="shared" si="2"/>
        <v>8</v>
      </c>
      <c r="AC9" s="75"/>
      <c r="AD9" s="79"/>
      <c r="AE9" s="76"/>
      <c r="AH9" s="91"/>
      <c r="AI9" s="96"/>
      <c r="AJ9" s="5">
        <f t="shared" si="3"/>
        <v>2.0000000000000018E-2</v>
      </c>
      <c r="AK9" s="5">
        <f t="shared" si="6"/>
        <v>2.0000000000000018E-2</v>
      </c>
      <c r="AL9" s="5">
        <f t="shared" si="7"/>
        <v>0</v>
      </c>
      <c r="AP9" s="8"/>
      <c r="AR9" s="8">
        <f t="shared" si="1"/>
        <v>1</v>
      </c>
      <c r="AS9" s="114">
        <f t="shared" si="8"/>
        <v>368600</v>
      </c>
      <c r="AT9" s="103"/>
      <c r="AU9" s="5">
        <f t="shared" si="4"/>
        <v>0.8</v>
      </c>
      <c r="AW9" s="210">
        <f t="shared" si="5"/>
        <v>3.8961038961038995E-2</v>
      </c>
      <c r="AX9" s="276"/>
    </row>
    <row r="10" spans="1:51">
      <c r="A10" s="4">
        <v>38365</v>
      </c>
      <c r="B10" s="9">
        <f t="shared" si="0"/>
        <v>38365</v>
      </c>
      <c r="C10" s="5">
        <v>0.8</v>
      </c>
      <c r="D10" s="5">
        <v>0.83</v>
      </c>
      <c r="E10" s="5">
        <v>0.8</v>
      </c>
      <c r="F10" s="5">
        <v>0.82</v>
      </c>
      <c r="G10" s="6">
        <v>403700</v>
      </c>
      <c r="H10" s="112">
        <v>0.82</v>
      </c>
      <c r="I10" s="64"/>
      <c r="M10" s="19"/>
      <c r="N10" s="64"/>
      <c r="O10" s="64"/>
      <c r="P10" s="64"/>
      <c r="Q10" s="214"/>
      <c r="R10" s="305"/>
      <c r="S10" s="215"/>
      <c r="T10" s="10"/>
      <c r="U10" s="10"/>
      <c r="V10" s="10"/>
      <c r="W10" s="10"/>
      <c r="X10" s="10"/>
      <c r="Y10" s="218"/>
      <c r="Z10" s="1"/>
      <c r="AB10" s="74">
        <f t="shared" si="2"/>
        <v>9</v>
      </c>
      <c r="AC10" s="75"/>
      <c r="AD10" s="79"/>
      <c r="AE10" s="76"/>
      <c r="AH10" s="91"/>
      <c r="AI10" s="96"/>
      <c r="AJ10" s="5">
        <f t="shared" si="3"/>
        <v>1.9999999999999907E-2</v>
      </c>
      <c r="AK10" s="5">
        <f t="shared" si="6"/>
        <v>1.9999999999999907E-2</v>
      </c>
      <c r="AL10" s="5">
        <f t="shared" ref="AL10:AL73" si="9">IF(AJ10&lt;0,AJ10,0)</f>
        <v>0</v>
      </c>
      <c r="AP10" s="8"/>
      <c r="AR10" s="8">
        <f t="shared" si="1"/>
        <v>0.33333333333333087</v>
      </c>
      <c r="AS10" s="114">
        <f t="shared" si="8"/>
        <v>134566.66666666567</v>
      </c>
      <c r="AT10" s="103"/>
      <c r="AU10" s="5">
        <f t="shared" si="4"/>
        <v>0.82</v>
      </c>
      <c r="AW10" s="210">
        <f t="shared" si="5"/>
        <v>3.7499999999999895E-2</v>
      </c>
      <c r="AX10" s="276"/>
    </row>
    <row r="11" spans="1:51">
      <c r="A11" s="4">
        <v>38366</v>
      </c>
      <c r="B11" s="9">
        <f t="shared" si="0"/>
        <v>38366</v>
      </c>
      <c r="C11" s="5">
        <v>0.83</v>
      </c>
      <c r="D11" s="5">
        <v>0.87</v>
      </c>
      <c r="E11" s="5">
        <v>0.83</v>
      </c>
      <c r="F11" s="5">
        <v>0.86</v>
      </c>
      <c r="G11" s="6">
        <v>529900</v>
      </c>
      <c r="H11" s="112">
        <v>0.86</v>
      </c>
      <c r="I11" s="64"/>
      <c r="M11" s="19"/>
      <c r="N11" s="64"/>
      <c r="O11" s="64"/>
      <c r="P11" s="64"/>
      <c r="Q11" s="214"/>
      <c r="R11" s="305"/>
      <c r="S11" s="215"/>
      <c r="T11" s="10"/>
      <c r="U11" s="10"/>
      <c r="V11" s="10"/>
      <c r="W11" s="10"/>
      <c r="X11" s="10"/>
      <c r="Y11" s="218"/>
      <c r="Z11" s="1"/>
      <c r="AB11" s="74">
        <f t="shared" si="2"/>
        <v>10</v>
      </c>
      <c r="AC11" s="75"/>
      <c r="AD11" s="79"/>
      <c r="AE11" s="76"/>
      <c r="AH11" s="91"/>
      <c r="AI11" s="96"/>
      <c r="AJ11" s="5">
        <f t="shared" si="3"/>
        <v>4.0000000000000036E-2</v>
      </c>
      <c r="AK11" s="5">
        <f t="shared" si="6"/>
        <v>4.0000000000000036E-2</v>
      </c>
      <c r="AL11" s="5">
        <f t="shared" si="9"/>
        <v>0</v>
      </c>
      <c r="AP11" s="8"/>
      <c r="AR11" s="8">
        <f t="shared" si="1"/>
        <v>0.5</v>
      </c>
      <c r="AS11" s="114">
        <f t="shared" si="8"/>
        <v>264950</v>
      </c>
      <c r="AT11" s="103"/>
      <c r="AU11" s="5">
        <f t="shared" si="4"/>
        <v>0.86</v>
      </c>
      <c r="AW11" s="210">
        <f t="shared" si="5"/>
        <v>4.8192771084337394E-2</v>
      </c>
      <c r="AX11" s="276"/>
    </row>
    <row r="12" spans="1:51">
      <c r="A12" s="4">
        <v>38369</v>
      </c>
      <c r="B12" s="9">
        <f t="shared" si="0"/>
        <v>38369</v>
      </c>
      <c r="C12" s="5">
        <v>0.86</v>
      </c>
      <c r="D12" s="5">
        <v>0.89</v>
      </c>
      <c r="E12" s="5">
        <v>0.86</v>
      </c>
      <c r="F12" s="5">
        <v>0.87</v>
      </c>
      <c r="G12" s="6">
        <v>357000</v>
      </c>
      <c r="H12" s="112">
        <v>0.87</v>
      </c>
      <c r="I12" s="64"/>
      <c r="M12" s="19"/>
      <c r="N12" s="64"/>
      <c r="O12" s="64"/>
      <c r="P12" s="64"/>
      <c r="Q12" s="214"/>
      <c r="R12" s="305"/>
      <c r="S12" s="215"/>
      <c r="T12" s="10"/>
      <c r="U12" s="10"/>
      <c r="V12" s="10"/>
      <c r="W12" s="10"/>
      <c r="X12" s="10"/>
      <c r="Y12" s="218"/>
      <c r="Z12" s="1"/>
      <c r="AB12" s="74">
        <f t="shared" si="2"/>
        <v>11</v>
      </c>
      <c r="AC12" s="75"/>
      <c r="AD12" s="79"/>
      <c r="AE12" s="76"/>
      <c r="AH12" s="91"/>
      <c r="AI12" s="96"/>
      <c r="AJ12" s="5">
        <f t="shared" si="3"/>
        <v>1.0000000000000009E-2</v>
      </c>
      <c r="AK12" s="5">
        <f t="shared" si="6"/>
        <v>1.0000000000000009E-2</v>
      </c>
      <c r="AL12" s="5">
        <f t="shared" si="9"/>
        <v>0</v>
      </c>
      <c r="AP12" s="8"/>
      <c r="AR12" s="8">
        <f t="shared" si="1"/>
        <v>-0.33333333333333331</v>
      </c>
      <c r="AS12" s="114">
        <f t="shared" si="8"/>
        <v>-119000</v>
      </c>
      <c r="AT12" s="103"/>
      <c r="AU12" s="5">
        <f t="shared" si="4"/>
        <v>0.87</v>
      </c>
      <c r="AW12" s="210">
        <f t="shared" si="5"/>
        <v>3.4883720930232592E-2</v>
      </c>
      <c r="AX12" s="276"/>
    </row>
    <row r="13" spans="1:51">
      <c r="A13" s="4">
        <v>38370</v>
      </c>
      <c r="B13" s="9">
        <f t="shared" si="0"/>
        <v>38370</v>
      </c>
      <c r="C13" s="5">
        <v>0.87</v>
      </c>
      <c r="D13" s="5">
        <v>0.88</v>
      </c>
      <c r="E13" s="5">
        <v>0.82</v>
      </c>
      <c r="F13" s="5">
        <v>0.82</v>
      </c>
      <c r="G13" s="6">
        <v>368700</v>
      </c>
      <c r="H13" s="112">
        <v>0.82</v>
      </c>
      <c r="I13" s="64"/>
      <c r="M13" s="19"/>
      <c r="N13" s="64"/>
      <c r="O13" s="64"/>
      <c r="P13" s="64"/>
      <c r="Q13" s="214"/>
      <c r="R13" s="305"/>
      <c r="S13" s="215"/>
      <c r="T13" s="10"/>
      <c r="U13" s="10"/>
      <c r="V13" s="10"/>
      <c r="W13" s="10"/>
      <c r="X13" s="10"/>
      <c r="Y13" s="219"/>
      <c r="Z13" s="77">
        <f>AVERAGE(F2:F13)</f>
        <v>0.77833333333333343</v>
      </c>
      <c r="AB13" s="74">
        <f t="shared" si="2"/>
        <v>12</v>
      </c>
      <c r="AC13" s="75"/>
      <c r="AD13" s="79"/>
      <c r="AE13" s="76"/>
      <c r="AH13" s="91"/>
      <c r="AI13" s="96"/>
      <c r="AJ13" s="5">
        <f t="shared" si="3"/>
        <v>-5.0000000000000044E-2</v>
      </c>
      <c r="AK13" s="5">
        <f t="shared" si="6"/>
        <v>0</v>
      </c>
      <c r="AL13" s="5">
        <f t="shared" si="9"/>
        <v>-5.0000000000000044E-2</v>
      </c>
      <c r="AP13" s="8"/>
      <c r="AR13" s="8">
        <f t="shared" si="1"/>
        <v>-1</v>
      </c>
      <c r="AS13" s="114">
        <f t="shared" si="8"/>
        <v>-368700</v>
      </c>
      <c r="AT13" s="103"/>
      <c r="AU13" s="5">
        <f t="shared" si="4"/>
        <v>0.82</v>
      </c>
      <c r="AW13" s="210">
        <f t="shared" si="5"/>
        <v>7.3170731707317138E-2</v>
      </c>
      <c r="AX13" s="276"/>
    </row>
    <row r="14" spans="1:51">
      <c r="A14" s="4">
        <v>38371</v>
      </c>
      <c r="B14" s="9">
        <f t="shared" si="0"/>
        <v>38371</v>
      </c>
      <c r="C14" s="5">
        <v>0.86</v>
      </c>
      <c r="D14" s="5">
        <v>0.82</v>
      </c>
      <c r="E14" s="5">
        <v>0.8</v>
      </c>
      <c r="F14" s="5">
        <v>0.81</v>
      </c>
      <c r="G14" s="6">
        <v>257800</v>
      </c>
      <c r="H14" s="112">
        <v>0.81</v>
      </c>
      <c r="I14" s="64"/>
      <c r="M14" s="19"/>
      <c r="N14" s="64"/>
      <c r="O14" s="64"/>
      <c r="P14" s="64"/>
      <c r="Q14" s="214"/>
      <c r="R14" s="305"/>
      <c r="S14" s="215"/>
      <c r="T14" s="10"/>
      <c r="U14" s="10"/>
      <c r="V14" s="10"/>
      <c r="W14" s="10"/>
      <c r="X14" s="10"/>
      <c r="Y14" s="219">
        <f t="shared" ref="Y14:Y77" si="10">SLOPE(H1:H14,AB1:AB14)</f>
        <v>1.1758241758241762E-2</v>
      </c>
      <c r="Z14" s="78">
        <f>Z13+(0.154*(F14-Z13))</f>
        <v>0.78321000000000007</v>
      </c>
      <c r="AB14" s="74">
        <f t="shared" si="2"/>
        <v>13</v>
      </c>
      <c r="AC14" s="75"/>
      <c r="AD14" s="79"/>
      <c r="AE14" s="76"/>
      <c r="AH14" s="91"/>
      <c r="AI14" s="96"/>
      <c r="AJ14" s="5">
        <f t="shared" si="3"/>
        <v>-9.9999999999998979E-3</v>
      </c>
      <c r="AK14" s="5">
        <f t="shared" si="6"/>
        <v>0</v>
      </c>
      <c r="AL14" s="5">
        <f t="shared" si="9"/>
        <v>-9.9999999999998979E-3</v>
      </c>
      <c r="AP14" s="8"/>
      <c r="AR14" s="8">
        <f t="shared" si="1"/>
        <v>5.5511151231258087E-15</v>
      </c>
      <c r="AS14" s="114">
        <f t="shared" si="8"/>
        <v>1.4310774787418334E-9</v>
      </c>
      <c r="AT14" s="103"/>
      <c r="AU14" s="5">
        <f t="shared" si="4"/>
        <v>0.81</v>
      </c>
      <c r="AW14" s="210">
        <f t="shared" si="5"/>
        <v>2.4999999999999883E-2</v>
      </c>
      <c r="AX14" s="276"/>
    </row>
    <row r="15" spans="1:51">
      <c r="A15" s="4">
        <v>38372</v>
      </c>
      <c r="B15" s="9">
        <f t="shared" si="0"/>
        <v>38372</v>
      </c>
      <c r="C15" s="5">
        <v>0.81</v>
      </c>
      <c r="D15" s="5">
        <v>0.81</v>
      </c>
      <c r="E15" s="5">
        <v>0.81</v>
      </c>
      <c r="F15" s="5">
        <v>0.81</v>
      </c>
      <c r="G15" s="6">
        <v>0</v>
      </c>
      <c r="H15" s="112">
        <v>0.81</v>
      </c>
      <c r="I15" s="64"/>
      <c r="M15" s="19"/>
      <c r="N15" s="64"/>
      <c r="O15" s="64"/>
      <c r="P15" s="64"/>
      <c r="Q15" s="214"/>
      <c r="R15" s="305"/>
      <c r="S15" s="215"/>
      <c r="T15" s="10"/>
      <c r="U15" s="10"/>
      <c r="V15" s="10"/>
      <c r="W15" s="10"/>
      <c r="X15" s="10"/>
      <c r="Y15" s="219">
        <f t="shared" si="10"/>
        <v>1.0241758241758244E-2</v>
      </c>
      <c r="Z15" s="78">
        <f>Z14+(0.154*(F15-Z14))</f>
        <v>0.7873356600000001</v>
      </c>
      <c r="AB15" s="74">
        <f t="shared" si="2"/>
        <v>14</v>
      </c>
      <c r="AC15" s="75"/>
      <c r="AD15" s="79"/>
      <c r="AE15" s="76"/>
      <c r="AH15" s="91"/>
      <c r="AI15" s="96"/>
      <c r="AJ15" s="5">
        <f t="shared" si="3"/>
        <v>0</v>
      </c>
      <c r="AK15" s="5">
        <f t="shared" si="6"/>
        <v>0</v>
      </c>
      <c r="AL15" s="5">
        <f t="shared" si="9"/>
        <v>0</v>
      </c>
      <c r="AP15" s="8"/>
      <c r="AR15" s="8">
        <f t="shared" si="1"/>
        <v>0</v>
      </c>
      <c r="AS15" s="114">
        <f t="shared" si="8"/>
        <v>0</v>
      </c>
      <c r="AT15" s="103"/>
      <c r="AU15" s="5">
        <f t="shared" si="4"/>
        <v>0.81</v>
      </c>
      <c r="AW15" s="210">
        <f t="shared" si="5"/>
        <v>0</v>
      </c>
      <c r="AX15" s="276"/>
    </row>
    <row r="16" spans="1:51">
      <c r="A16" s="4">
        <v>38373</v>
      </c>
      <c r="B16" s="9">
        <f t="shared" si="0"/>
        <v>38373</v>
      </c>
      <c r="C16" s="5">
        <v>0.83</v>
      </c>
      <c r="D16" s="5">
        <v>0.83</v>
      </c>
      <c r="E16" s="5">
        <v>0.83</v>
      </c>
      <c r="F16" s="5">
        <v>0.83</v>
      </c>
      <c r="G16" s="6">
        <v>0</v>
      </c>
      <c r="H16" s="112">
        <v>0.83</v>
      </c>
      <c r="I16" s="64"/>
      <c r="M16" s="19"/>
      <c r="N16" s="64"/>
      <c r="O16" s="64"/>
      <c r="P16" s="64"/>
      <c r="Q16" s="214"/>
      <c r="R16" s="305"/>
      <c r="S16" s="215"/>
      <c r="T16" s="10"/>
      <c r="U16" s="10"/>
      <c r="V16" s="10"/>
      <c r="W16" s="10"/>
      <c r="X16" s="10"/>
      <c r="Y16" s="219">
        <f t="shared" si="10"/>
        <v>1.0175824175824178E-2</v>
      </c>
      <c r="Z16" s="78">
        <f>Z15+(0.154*(F16-Z15))</f>
        <v>0.79390596836000005</v>
      </c>
      <c r="AB16" s="74">
        <f t="shared" si="2"/>
        <v>15</v>
      </c>
      <c r="AC16" s="75"/>
      <c r="AD16" s="79"/>
      <c r="AE16" s="76"/>
      <c r="AH16" s="91"/>
      <c r="AI16" s="96"/>
      <c r="AJ16" s="5">
        <f t="shared" si="3"/>
        <v>1.9999999999999907E-2</v>
      </c>
      <c r="AK16" s="5">
        <f t="shared" si="6"/>
        <v>1.9999999999999907E-2</v>
      </c>
      <c r="AL16" s="5">
        <f t="shared" si="9"/>
        <v>0</v>
      </c>
      <c r="AM16" s="95">
        <f t="shared" ref="AM16:AN18" si="11">(AVERAGE(AK3:AK16))</f>
        <v>1.2857142857142853E-2</v>
      </c>
      <c r="AN16" s="95">
        <f t="shared" si="11"/>
        <v>-6.4285714285714267E-3</v>
      </c>
      <c r="AO16" s="78">
        <f>ABS(AM16/AN16)</f>
        <v>2</v>
      </c>
      <c r="AP16" s="8">
        <f>IF(AN16=0,100,100-(100/(1+AO16)))</f>
        <v>66.666666666666657</v>
      </c>
      <c r="AQ16" s="8">
        <f>100-(100/(1+(SUMIF(AJ3:AJ16,"&gt;0")/COUNTIF(AJ3:AJ16,"&gt;0"))/ABS((SUMIF(AJ3:AJ16,"&lt;0")/COUNTIF(AJ3:AJ16,"&lt;0")))))</f>
        <v>42.857142857142854</v>
      </c>
      <c r="AR16" s="8">
        <f t="shared" si="1"/>
        <v>0</v>
      </c>
      <c r="AS16" s="114">
        <f t="shared" si="8"/>
        <v>0</v>
      </c>
      <c r="AT16" s="103"/>
      <c r="AU16" s="5">
        <f t="shared" si="4"/>
        <v>0.83</v>
      </c>
      <c r="AW16" s="210">
        <f t="shared" si="5"/>
        <v>0</v>
      </c>
      <c r="AX16" s="276"/>
    </row>
    <row r="17" spans="1:51">
      <c r="A17" s="4">
        <v>38376</v>
      </c>
      <c r="B17" s="9">
        <f t="shared" si="0"/>
        <v>38376</v>
      </c>
      <c r="C17" s="5">
        <v>0.9</v>
      </c>
      <c r="D17" s="5">
        <v>0.9</v>
      </c>
      <c r="E17" s="5">
        <v>0.9</v>
      </c>
      <c r="F17" s="5">
        <v>0.9</v>
      </c>
      <c r="G17" s="6">
        <v>0</v>
      </c>
      <c r="H17" s="112">
        <v>0.9</v>
      </c>
      <c r="I17" s="64"/>
      <c r="M17" s="19"/>
      <c r="N17" s="64"/>
      <c r="O17" s="64"/>
      <c r="P17" s="64"/>
      <c r="Q17" s="214"/>
      <c r="R17" s="305"/>
      <c r="S17" s="215"/>
      <c r="T17" s="10"/>
      <c r="U17" s="10"/>
      <c r="V17" s="10"/>
      <c r="W17" s="10"/>
      <c r="X17" s="10"/>
      <c r="Y17" s="219">
        <f t="shared" si="10"/>
        <v>1.1714285714285719E-2</v>
      </c>
      <c r="Z17" s="78">
        <f t="shared" ref="Z17:Z80" si="12">Z16+(0.154*(F17-Z16))</f>
        <v>0.81024444923256</v>
      </c>
      <c r="AB17" s="74">
        <f t="shared" si="2"/>
        <v>16</v>
      </c>
      <c r="AC17" s="75"/>
      <c r="AD17" s="79"/>
      <c r="AE17" s="76"/>
      <c r="AH17" s="91"/>
      <c r="AI17" s="96"/>
      <c r="AJ17" s="5">
        <f t="shared" si="3"/>
        <v>7.0000000000000062E-2</v>
      </c>
      <c r="AK17" s="5">
        <f t="shared" si="6"/>
        <v>7.0000000000000062E-2</v>
      </c>
      <c r="AL17" s="5">
        <f t="shared" si="9"/>
        <v>0</v>
      </c>
      <c r="AM17" s="95">
        <f t="shared" si="11"/>
        <v>1.7857142857142856E-2</v>
      </c>
      <c r="AN17" s="95">
        <f t="shared" si="11"/>
        <v>-6.4285714285714267E-3</v>
      </c>
      <c r="AO17" s="78">
        <f>ABS(AM17/AN17)</f>
        <v>2.7777777777777786</v>
      </c>
      <c r="AP17" s="8">
        <f>IF(AN17=0,100,100-(100/(1+AO17)))</f>
        <v>73.529411764705884</v>
      </c>
      <c r="AQ17" s="8">
        <f t="shared" ref="AQ17:AQ80" si="13">100-(100/(1+(SUMIF(AJ4:AJ17,"&gt;0")/COUNTIF(AJ4:AJ17,"&gt;0"))/ABS((SUMIF(AJ4:AJ17,"&lt;0")/COUNTIF(AJ4:AJ17,"&lt;0")))))</f>
        <v>48.076923076923087</v>
      </c>
      <c r="AR17" s="8">
        <f t="shared" si="1"/>
        <v>0</v>
      </c>
      <c r="AS17" s="114">
        <f t="shared" si="8"/>
        <v>0</v>
      </c>
      <c r="AT17" s="103"/>
      <c r="AU17" s="5">
        <f t="shared" si="4"/>
        <v>0.9</v>
      </c>
      <c r="AW17" s="210">
        <f t="shared" si="5"/>
        <v>0</v>
      </c>
      <c r="AX17" s="276"/>
    </row>
    <row r="18" spans="1:51">
      <c r="A18" s="4">
        <v>38377</v>
      </c>
      <c r="B18" s="9">
        <f t="shared" si="0"/>
        <v>38377</v>
      </c>
      <c r="C18" s="5">
        <v>0.86</v>
      </c>
      <c r="D18" s="5">
        <v>0.86</v>
      </c>
      <c r="E18" s="5">
        <v>0.86</v>
      </c>
      <c r="F18" s="5">
        <v>0.86</v>
      </c>
      <c r="G18" s="6">
        <v>0</v>
      </c>
      <c r="H18" s="112">
        <v>0.86</v>
      </c>
      <c r="I18" s="64"/>
      <c r="M18" s="19"/>
      <c r="N18" s="64"/>
      <c r="O18" s="64"/>
      <c r="P18" s="64"/>
      <c r="Q18" s="214"/>
      <c r="R18" s="305"/>
      <c r="S18" s="215"/>
      <c r="T18" s="10"/>
      <c r="U18" s="10"/>
      <c r="V18" s="10"/>
      <c r="W18" s="10"/>
      <c r="X18" s="10"/>
      <c r="Y18" s="219">
        <f t="shared" si="10"/>
        <v>1.0417582417582418E-2</v>
      </c>
      <c r="Z18" s="78">
        <f t="shared" si="12"/>
        <v>0.81790680405074578</v>
      </c>
      <c r="AB18" s="74">
        <f t="shared" si="2"/>
        <v>17</v>
      </c>
      <c r="AC18" s="75"/>
      <c r="AD18" s="79"/>
      <c r="AE18" s="76"/>
      <c r="AH18" s="91"/>
      <c r="AI18" s="96"/>
      <c r="AJ18" s="5">
        <f t="shared" si="3"/>
        <v>-4.0000000000000036E-2</v>
      </c>
      <c r="AK18" s="5">
        <f t="shared" si="6"/>
        <v>0</v>
      </c>
      <c r="AL18" s="5">
        <f t="shared" si="9"/>
        <v>-4.0000000000000036E-2</v>
      </c>
      <c r="AM18" s="95">
        <f t="shared" si="11"/>
        <v>1.7857142857142856E-2</v>
      </c>
      <c r="AN18" s="95">
        <f t="shared" si="11"/>
        <v>-7.1428571428571409E-3</v>
      </c>
      <c r="AO18" s="78">
        <f>ABS(AM18/AN18)</f>
        <v>2.5000000000000004</v>
      </c>
      <c r="AP18" s="8">
        <f>IF(AN18=0,100,100-(100/(1+AO18)))</f>
        <v>71.428571428571431</v>
      </c>
      <c r="AQ18" s="8">
        <f t="shared" si="13"/>
        <v>45.45454545454546</v>
      </c>
      <c r="AR18" s="8">
        <f t="shared" si="1"/>
        <v>0</v>
      </c>
      <c r="AS18" s="114">
        <f t="shared" si="8"/>
        <v>0</v>
      </c>
      <c r="AT18" s="103"/>
      <c r="AU18" s="5">
        <f t="shared" si="4"/>
        <v>0.86</v>
      </c>
      <c r="AW18" s="210">
        <f t="shared" si="5"/>
        <v>0</v>
      </c>
      <c r="AX18" s="276"/>
    </row>
    <row r="19" spans="1:51">
      <c r="A19" s="4">
        <v>38378</v>
      </c>
      <c r="B19" s="9">
        <f t="shared" si="0"/>
        <v>38378</v>
      </c>
      <c r="C19" s="5">
        <v>0.86</v>
      </c>
      <c r="D19" s="5">
        <v>0.86</v>
      </c>
      <c r="E19" s="5">
        <v>0.86</v>
      </c>
      <c r="F19" s="5">
        <v>0.86</v>
      </c>
      <c r="G19" s="6">
        <v>0</v>
      </c>
      <c r="H19" s="112">
        <v>0.86</v>
      </c>
      <c r="I19" s="64"/>
      <c r="M19" s="19"/>
      <c r="N19" s="64"/>
      <c r="O19" s="64"/>
      <c r="P19" s="64"/>
      <c r="Q19" s="214"/>
      <c r="R19" s="305"/>
      <c r="S19" s="215"/>
      <c r="T19" s="10"/>
      <c r="U19" s="10"/>
      <c r="V19" s="10"/>
      <c r="W19" s="10"/>
      <c r="X19" s="10"/>
      <c r="Y19" s="219">
        <f t="shared" si="10"/>
        <v>8.461538461538463E-3</v>
      </c>
      <c r="Z19" s="78">
        <f t="shared" si="12"/>
        <v>0.82438915622693099</v>
      </c>
      <c r="AB19" s="74">
        <f t="shared" si="2"/>
        <v>18</v>
      </c>
      <c r="AC19" s="75"/>
      <c r="AD19" s="79"/>
      <c r="AE19" s="76"/>
      <c r="AH19" s="91"/>
      <c r="AI19" s="96"/>
      <c r="AJ19" s="5">
        <f t="shared" si="3"/>
        <v>0</v>
      </c>
      <c r="AK19" s="5">
        <f t="shared" si="6"/>
        <v>0</v>
      </c>
      <c r="AL19" s="5">
        <f t="shared" si="9"/>
        <v>0</v>
      </c>
      <c r="AM19" s="95">
        <f t="shared" ref="AM19:AM82" si="14">(AVERAGE(AK6:AK19))</f>
        <v>1.7857142857142856E-2</v>
      </c>
      <c r="AN19" s="95">
        <f t="shared" ref="AN19:AN82" si="15">(AVERAGE(AL6:AL19))</f>
        <v>-7.1428571428571409E-3</v>
      </c>
      <c r="AO19" s="78">
        <f t="shared" ref="AO19:AO82" si="16">ABS(AM19/AN19)</f>
        <v>2.5000000000000004</v>
      </c>
      <c r="AP19" s="8">
        <f t="shared" ref="AP19:AP82" si="17">IF(AN19=0,100,100-(100/(1+AO19)))</f>
        <v>71.428571428571431</v>
      </c>
      <c r="AQ19" s="8">
        <f t="shared" si="13"/>
        <v>45.45454545454546</v>
      </c>
      <c r="AR19" s="8">
        <f t="shared" si="1"/>
        <v>0</v>
      </c>
      <c r="AS19" s="114">
        <f t="shared" si="8"/>
        <v>0</v>
      </c>
      <c r="AT19" s="103"/>
      <c r="AU19" s="5">
        <f t="shared" si="4"/>
        <v>0.86</v>
      </c>
      <c r="AW19" s="210">
        <f t="shared" si="5"/>
        <v>0</v>
      </c>
      <c r="AX19" s="276"/>
    </row>
    <row r="20" spans="1:51">
      <c r="A20" s="4">
        <v>38379</v>
      </c>
      <c r="B20" s="9">
        <f t="shared" si="0"/>
        <v>38379</v>
      </c>
      <c r="C20" s="5">
        <v>1</v>
      </c>
      <c r="D20" s="5">
        <v>1</v>
      </c>
      <c r="E20" s="5">
        <v>0.87</v>
      </c>
      <c r="F20" s="5">
        <v>0.87</v>
      </c>
      <c r="G20" s="6">
        <v>2930100</v>
      </c>
      <c r="H20" s="112">
        <v>0.87</v>
      </c>
      <c r="I20" s="64"/>
      <c r="M20" s="19"/>
      <c r="N20" s="64"/>
      <c r="O20" s="64"/>
      <c r="P20" s="64"/>
      <c r="Q20" s="214"/>
      <c r="R20" s="305"/>
      <c r="S20" s="215"/>
      <c r="T20" s="10"/>
      <c r="U20" s="10"/>
      <c r="V20" s="10"/>
      <c r="W20" s="10"/>
      <c r="X20" s="10"/>
      <c r="Y20" s="219">
        <f t="shared" si="10"/>
        <v>6.4615384615384587E-3</v>
      </c>
      <c r="Z20" s="78">
        <f t="shared" si="12"/>
        <v>0.83141322616798363</v>
      </c>
      <c r="AB20" s="74">
        <f t="shared" si="2"/>
        <v>19</v>
      </c>
      <c r="AC20" s="75"/>
      <c r="AD20" s="79"/>
      <c r="AE20" s="76"/>
      <c r="AH20" s="91"/>
      <c r="AI20" s="96"/>
      <c r="AJ20" s="5">
        <f t="shared" si="3"/>
        <v>1.0000000000000009E-2</v>
      </c>
      <c r="AK20" s="5">
        <f t="shared" si="6"/>
        <v>1.0000000000000009E-2</v>
      </c>
      <c r="AL20" s="5">
        <f t="shared" si="9"/>
        <v>0</v>
      </c>
      <c r="AM20" s="95">
        <f t="shared" si="14"/>
        <v>1.7857142857142856E-2</v>
      </c>
      <c r="AN20" s="95">
        <f t="shared" si="15"/>
        <v>-7.1428571428571409E-3</v>
      </c>
      <c r="AO20" s="78">
        <f t="shared" si="16"/>
        <v>2.5000000000000004</v>
      </c>
      <c r="AP20" s="8">
        <f t="shared" si="17"/>
        <v>71.428571428571431</v>
      </c>
      <c r="AQ20" s="8">
        <f t="shared" si="13"/>
        <v>45.45454545454546</v>
      </c>
      <c r="AR20" s="8">
        <f t="shared" si="1"/>
        <v>-1</v>
      </c>
      <c r="AS20" s="114">
        <f t="shared" si="8"/>
        <v>-2930100</v>
      </c>
      <c r="AT20" s="103"/>
      <c r="AU20" s="5">
        <f t="shared" si="4"/>
        <v>0.87</v>
      </c>
      <c r="AW20" s="210">
        <f t="shared" si="5"/>
        <v>0.14942528735632185</v>
      </c>
      <c r="AX20" s="276"/>
    </row>
    <row r="21" spans="1:51">
      <c r="A21" s="4">
        <v>38380</v>
      </c>
      <c r="B21" s="9">
        <f t="shared" si="0"/>
        <v>38380</v>
      </c>
      <c r="C21" s="5">
        <v>0.89</v>
      </c>
      <c r="D21" s="5">
        <v>0.89</v>
      </c>
      <c r="E21" s="5">
        <v>0.86</v>
      </c>
      <c r="F21" s="5">
        <v>0.87</v>
      </c>
      <c r="G21" s="6">
        <v>442800</v>
      </c>
      <c r="H21" s="112">
        <v>0.87</v>
      </c>
      <c r="I21" s="19">
        <f>IF(A22&gt;A21,(H21-H20)/H20, (H21-H22)/H22)</f>
        <v>0</v>
      </c>
      <c r="J21" s="8">
        <f>(L21)+2*STDEVPA(H2:H21)</f>
        <v>0.9235818676624391</v>
      </c>
      <c r="K21" s="8">
        <f>(L21)-(2*STDEVPA(H2:H21))</f>
        <v>0.69141813233756111</v>
      </c>
      <c r="L21" s="8">
        <f>AVERAGE(H2:H21)</f>
        <v>0.80750000000000011</v>
      </c>
      <c r="M21" s="19">
        <f>(J21-K21)/K21</f>
        <v>0.33577906691566495</v>
      </c>
      <c r="N21" s="64"/>
      <c r="O21" s="64"/>
      <c r="P21" s="64"/>
      <c r="Q21" s="214"/>
      <c r="R21" s="305"/>
      <c r="S21" s="215"/>
      <c r="T21" s="10"/>
      <c r="U21" s="10"/>
      <c r="V21" s="10"/>
      <c r="W21" s="10"/>
      <c r="X21" s="10"/>
      <c r="Y21" s="219">
        <f t="shared" si="10"/>
        <v>5.4505494505494483E-3</v>
      </c>
      <c r="Z21" s="78">
        <f t="shared" si="12"/>
        <v>0.83735558933811416</v>
      </c>
      <c r="AB21" s="74">
        <f t="shared" si="2"/>
        <v>20</v>
      </c>
      <c r="AC21" s="75"/>
      <c r="AD21" s="79"/>
      <c r="AE21" s="76"/>
      <c r="AH21" s="91"/>
      <c r="AI21" s="96"/>
      <c r="AJ21" s="5">
        <f t="shared" si="3"/>
        <v>0</v>
      </c>
      <c r="AK21" s="5">
        <f t="shared" si="6"/>
        <v>0</v>
      </c>
      <c r="AL21" s="5">
        <f t="shared" si="9"/>
        <v>0</v>
      </c>
      <c r="AM21" s="95">
        <f t="shared" si="14"/>
        <v>1.4285714285714282E-2</v>
      </c>
      <c r="AN21" s="95">
        <f t="shared" si="15"/>
        <v>-7.1428571428571409E-3</v>
      </c>
      <c r="AO21" s="78">
        <f t="shared" si="16"/>
        <v>2</v>
      </c>
      <c r="AP21" s="8">
        <f t="shared" si="17"/>
        <v>66.666666666666657</v>
      </c>
      <c r="AQ21" s="8">
        <f t="shared" si="13"/>
        <v>42.857142857142854</v>
      </c>
      <c r="AR21" s="8">
        <f t="shared" si="1"/>
        <v>-0.33333333333333331</v>
      </c>
      <c r="AS21" s="114">
        <f t="shared" si="8"/>
        <v>-147600</v>
      </c>
      <c r="AT21" s="103">
        <f>SUM(AS2:AS21)/SUM(G2:G21)</f>
        <v>-0.34497822110380089</v>
      </c>
      <c r="AU21" s="5">
        <f t="shared" si="4"/>
        <v>0.87</v>
      </c>
      <c r="AW21" s="210">
        <f t="shared" si="5"/>
        <v>3.4883720930232592E-2</v>
      </c>
      <c r="AX21" s="276"/>
      <c r="AY21" s="19"/>
    </row>
    <row r="22" spans="1:51">
      <c r="A22" s="4">
        <v>38383</v>
      </c>
      <c r="B22" s="9">
        <f t="shared" si="0"/>
        <v>38383</v>
      </c>
      <c r="C22" s="5">
        <v>0.87</v>
      </c>
      <c r="D22" s="5">
        <v>0.87</v>
      </c>
      <c r="E22" s="5">
        <v>0.84</v>
      </c>
      <c r="F22" s="5">
        <v>0.85</v>
      </c>
      <c r="G22" s="6">
        <v>277700</v>
      </c>
      <c r="H22" s="112">
        <v>0.85</v>
      </c>
      <c r="I22" s="19">
        <f t="shared" ref="I22:I85" si="18">IF(A23&gt;A22,(H22-H21)/H21, (H22-H23)/H23)</f>
        <v>-2.2988505747126457E-2</v>
      </c>
      <c r="J22" s="8">
        <f t="shared" ref="J22:J27" si="19">(L22)+2*STDEVPA(H3:H22)</f>
        <v>0.92615476127852503</v>
      </c>
      <c r="K22" s="8">
        <f t="shared" ref="K22:K27" si="20">(L22)-(2*STDEVPA(H3:H22))</f>
        <v>0.69984523872147486</v>
      </c>
      <c r="L22" s="8">
        <f t="shared" ref="L22:L27" si="21">AVERAGE(H3:H22)</f>
        <v>0.81299999999999994</v>
      </c>
      <c r="M22" s="19">
        <f t="shared" ref="M22:M27" si="22">(J22-K22)/K22</f>
        <v>0.32337081119604083</v>
      </c>
      <c r="N22" s="19">
        <f t="shared" ref="N22:N27" si="23">IF(A23&gt;A22,(M22-M21)/M21, (M22-M23)/M23)</f>
        <v>-3.6953630950259934E-2</v>
      </c>
      <c r="O22" s="19">
        <f t="shared" ref="O22:O27" si="24">IF(A23&gt;A22,(J22-J21)/J21, (J22-J23)/J23)</f>
        <v>2.7857775322049682E-3</v>
      </c>
      <c r="P22" s="19">
        <f t="shared" ref="P22:P27" si="25">IF(A23&gt;A22,(K22-K21)/K21, (K22-K23)/K23)</f>
        <v>1.2188147793323284E-2</v>
      </c>
      <c r="Q22" s="214"/>
      <c r="R22" s="305"/>
      <c r="S22" s="215"/>
      <c r="T22" t="str">
        <f t="shared" ref="T22:T85" si="26">IF(C22&gt;$J22,"BrokeBandUpper", IF(C22&lt;$K22,"BrokeBandLower", ""))</f>
        <v/>
      </c>
      <c r="U22" t="str">
        <f t="shared" ref="U22:U85" si="27">IF(D22&gt;$J22,"BrokeBandUpper", IF(D22&lt;$K22,"BrokeBandLower", ""))</f>
        <v/>
      </c>
      <c r="V22" t="str">
        <f t="shared" ref="V22:V85" si="28">IF(E22&gt;$J22,"BrokeBandUpper", IF(E22&lt;$K22,"BrokeBandLower", ""))</f>
        <v/>
      </c>
      <c r="W22" t="str">
        <f t="shared" ref="W22:W85" si="29">IF(F22&gt;$J22,"BrokeBandUpper", IF(F22&lt;$K22,"BrokeBandLower", ""))</f>
        <v/>
      </c>
      <c r="X22" s="10"/>
      <c r="Y22" s="219">
        <f t="shared" si="10"/>
        <v>3.7582417582417578E-3</v>
      </c>
      <c r="Z22" s="78">
        <f t="shared" si="12"/>
        <v>0.83930282858004457</v>
      </c>
      <c r="AB22" s="74">
        <f t="shared" si="2"/>
        <v>21</v>
      </c>
      <c r="AC22" s="75"/>
      <c r="AD22" s="79"/>
      <c r="AE22" s="76"/>
      <c r="AH22" s="91"/>
      <c r="AI22" s="96"/>
      <c r="AJ22" s="5">
        <f t="shared" si="3"/>
        <v>-2.0000000000000018E-2</v>
      </c>
      <c r="AK22" s="5">
        <f t="shared" si="6"/>
        <v>0</v>
      </c>
      <c r="AL22" s="5">
        <f t="shared" si="9"/>
        <v>-2.0000000000000018E-2</v>
      </c>
      <c r="AM22" s="95">
        <f t="shared" si="14"/>
        <v>1.3571428571428568E-2</v>
      </c>
      <c r="AN22" s="95">
        <f t="shared" si="15"/>
        <v>-8.5714285714285719E-3</v>
      </c>
      <c r="AO22" s="78">
        <f t="shared" si="16"/>
        <v>1.5833333333333328</v>
      </c>
      <c r="AP22" s="8">
        <f t="shared" si="17"/>
        <v>61.29032258064516</v>
      </c>
      <c r="AQ22" s="8">
        <f t="shared" si="13"/>
        <v>47.5</v>
      </c>
      <c r="AR22" s="8">
        <f t="shared" si="1"/>
        <v>-0.33333333333333331</v>
      </c>
      <c r="AS22" s="114">
        <f t="shared" si="8"/>
        <v>-92566.666666666657</v>
      </c>
      <c r="AT22" s="103">
        <f>SUM(AS3:AS22)/SUM(G3:G22)</f>
        <v>-0.34450780443099654</v>
      </c>
      <c r="AU22" s="5">
        <f t="shared" si="4"/>
        <v>0.85</v>
      </c>
      <c r="AW22" s="210">
        <f t="shared" si="5"/>
        <v>3.5714285714285747E-2</v>
      </c>
      <c r="AX22" s="276">
        <f t="shared" ref="AX22:AX77" si="30">SLOPE(M9:M22,AB9:AB22)</f>
        <v>-1.2408255719624117E-2</v>
      </c>
      <c r="AY22" s="19"/>
    </row>
    <row r="23" spans="1:51">
      <c r="A23" s="4">
        <v>38384</v>
      </c>
      <c r="B23" s="9">
        <f t="shared" si="0"/>
        <v>38384</v>
      </c>
      <c r="C23" s="5">
        <v>0.88</v>
      </c>
      <c r="D23" s="5">
        <v>0.88</v>
      </c>
      <c r="E23" s="5">
        <v>0.86</v>
      </c>
      <c r="F23" s="5">
        <v>0.87</v>
      </c>
      <c r="G23" s="6">
        <v>507900</v>
      </c>
      <c r="H23" s="112">
        <v>0.87</v>
      </c>
      <c r="I23" s="19">
        <f t="shared" si="18"/>
        <v>2.3529411764705903E-2</v>
      </c>
      <c r="J23" s="8">
        <f t="shared" si="19"/>
        <v>0.93003958566956901</v>
      </c>
      <c r="K23" s="8">
        <f t="shared" si="20"/>
        <v>0.70896041433043078</v>
      </c>
      <c r="L23" s="8">
        <f t="shared" si="21"/>
        <v>0.8194999999999999</v>
      </c>
      <c r="M23" s="19">
        <f t="shared" si="22"/>
        <v>0.31183570601460708</v>
      </c>
      <c r="N23" s="19">
        <f t="shared" si="23"/>
        <v>-3.5671448325126309E-2</v>
      </c>
      <c r="O23" s="19">
        <f t="shared" si="24"/>
        <v>4.1945736862391298E-3</v>
      </c>
      <c r="P23" s="19">
        <f t="shared" si="25"/>
        <v>1.302455900908627E-2</v>
      </c>
      <c r="Q23" s="214"/>
      <c r="R23" s="305"/>
      <c r="S23" s="215"/>
      <c r="T23" t="str">
        <f t="shared" si="26"/>
        <v/>
      </c>
      <c r="U23" t="str">
        <f t="shared" si="27"/>
        <v/>
      </c>
      <c r="V23" t="str">
        <f t="shared" si="28"/>
        <v/>
      </c>
      <c r="W23" t="str">
        <f t="shared" si="29"/>
        <v/>
      </c>
      <c r="X23" s="10"/>
      <c r="Y23" s="219">
        <f t="shared" si="10"/>
        <v>2.9890109890109897E-3</v>
      </c>
      <c r="Z23" s="78">
        <f t="shared" si="12"/>
        <v>0.84403019297871773</v>
      </c>
      <c r="AB23" s="74">
        <f t="shared" si="2"/>
        <v>22</v>
      </c>
      <c r="AC23" s="75"/>
      <c r="AD23" s="79"/>
      <c r="AE23" s="76"/>
      <c r="AH23" s="91"/>
      <c r="AI23" s="96"/>
      <c r="AJ23" s="5">
        <f t="shared" si="3"/>
        <v>2.0000000000000018E-2</v>
      </c>
      <c r="AK23" s="5">
        <f t="shared" si="6"/>
        <v>2.0000000000000018E-2</v>
      </c>
      <c r="AL23" s="5">
        <f t="shared" si="9"/>
        <v>0</v>
      </c>
      <c r="AM23" s="95">
        <f t="shared" si="14"/>
        <v>1.3571428571428568E-2</v>
      </c>
      <c r="AN23" s="95">
        <f t="shared" si="15"/>
        <v>-8.5714285714285719E-3</v>
      </c>
      <c r="AO23" s="78">
        <f t="shared" si="16"/>
        <v>1.5833333333333328</v>
      </c>
      <c r="AP23" s="8">
        <f t="shared" si="17"/>
        <v>61.29032258064516</v>
      </c>
      <c r="AQ23" s="8">
        <f t="shared" si="13"/>
        <v>47.5</v>
      </c>
      <c r="AR23" s="8">
        <f t="shared" si="1"/>
        <v>0</v>
      </c>
      <c r="AS23" s="114">
        <f t="shared" si="8"/>
        <v>0</v>
      </c>
      <c r="AT23" s="103">
        <f>SUM(AS4:AS23)/SUM(G4:G23)</f>
        <v>-0.32236387061775268</v>
      </c>
      <c r="AU23" s="5">
        <f t="shared" si="4"/>
        <v>0.87</v>
      </c>
      <c r="AW23" s="210">
        <f t="shared" si="5"/>
        <v>2.3255813953488393E-2</v>
      </c>
      <c r="AX23" s="276">
        <f t="shared" si="30"/>
        <v>-1.1971680450528932E-2</v>
      </c>
      <c r="AY23" s="19">
        <f>IF((AX23&gt;AX22),ABS(AX23-AX22)/ABS(AX22),-1*ABS(AX23-AX22)/ABS(AX22))</f>
        <v>3.518425788120446E-2</v>
      </c>
    </row>
    <row r="24" spans="1:51">
      <c r="A24" s="4">
        <v>38385</v>
      </c>
      <c r="B24" s="9">
        <f t="shared" si="0"/>
        <v>38385</v>
      </c>
      <c r="C24" s="5">
        <v>0.88</v>
      </c>
      <c r="D24" s="5">
        <v>0.92</v>
      </c>
      <c r="E24" s="5">
        <v>0.87</v>
      </c>
      <c r="F24" s="5">
        <v>0.91</v>
      </c>
      <c r="G24" s="6">
        <v>1364200</v>
      </c>
      <c r="H24" s="112">
        <v>0.91</v>
      </c>
      <c r="I24" s="19">
        <f t="shared" si="18"/>
        <v>4.5977011494252915E-2</v>
      </c>
      <c r="J24" s="8">
        <f t="shared" si="19"/>
        <v>0.93466178012947465</v>
      </c>
      <c r="K24" s="8">
        <f t="shared" si="20"/>
        <v>0.72433821987052494</v>
      </c>
      <c r="L24" s="8">
        <f t="shared" si="21"/>
        <v>0.82949999999999979</v>
      </c>
      <c r="M24" s="19">
        <f t="shared" si="22"/>
        <v>0.29036650902743327</v>
      </c>
      <c r="N24" s="19">
        <f t="shared" si="23"/>
        <v>-6.8847782896831397E-2</v>
      </c>
      <c r="O24" s="19">
        <f t="shared" si="24"/>
        <v>4.969890025248714E-3</v>
      </c>
      <c r="P24" s="19">
        <f t="shared" si="25"/>
        <v>2.1690640590444735E-2</v>
      </c>
      <c r="Q24" s="214"/>
      <c r="R24" s="305"/>
      <c r="S24" s="215"/>
      <c r="T24" t="str">
        <f t="shared" si="26"/>
        <v/>
      </c>
      <c r="U24" t="str">
        <f t="shared" si="27"/>
        <v/>
      </c>
      <c r="V24" t="str">
        <f t="shared" si="28"/>
        <v/>
      </c>
      <c r="W24" t="str">
        <f t="shared" si="29"/>
        <v/>
      </c>
      <c r="X24" s="10"/>
      <c r="Y24" s="219">
        <f t="shared" si="10"/>
        <v>3.7142857142857147E-3</v>
      </c>
      <c r="Z24" s="78">
        <f t="shared" si="12"/>
        <v>0.85418954325999519</v>
      </c>
      <c r="AB24" s="74">
        <f t="shared" si="2"/>
        <v>23</v>
      </c>
      <c r="AC24" s="75"/>
      <c r="AD24" s="79"/>
      <c r="AE24" s="76"/>
      <c r="AH24" s="91"/>
      <c r="AI24" s="96"/>
      <c r="AJ24" s="5">
        <f t="shared" si="3"/>
        <v>4.0000000000000036E-2</v>
      </c>
      <c r="AK24" s="5">
        <f t="shared" si="6"/>
        <v>4.0000000000000036E-2</v>
      </c>
      <c r="AL24" s="5">
        <f t="shared" si="9"/>
        <v>0</v>
      </c>
      <c r="AM24" s="95">
        <f t="shared" si="14"/>
        <v>1.5000000000000005E-2</v>
      </c>
      <c r="AN24" s="95">
        <f t="shared" si="15"/>
        <v>-8.5714285714285719E-3</v>
      </c>
      <c r="AO24" s="78">
        <f t="shared" si="16"/>
        <v>1.7500000000000004</v>
      </c>
      <c r="AP24" s="8">
        <f t="shared" si="17"/>
        <v>63.63636363636364</v>
      </c>
      <c r="AQ24" s="8">
        <f t="shared" si="13"/>
        <v>50.000000000000014</v>
      </c>
      <c r="AR24" s="8">
        <f t="shared" si="1"/>
        <v>0.6</v>
      </c>
      <c r="AS24" s="114">
        <f t="shared" si="8"/>
        <v>818520</v>
      </c>
      <c r="AT24" s="103">
        <f t="shared" ref="AT24:AT87" si="31">SUM(AS5:AS24)/SUM(G5:G24)</f>
        <v>-0.16785242367341255</v>
      </c>
      <c r="AU24" s="5">
        <f t="shared" si="4"/>
        <v>0.91</v>
      </c>
      <c r="AW24" s="210">
        <f t="shared" si="5"/>
        <v>5.7471264367816147E-2</v>
      </c>
      <c r="AX24" s="276">
        <f t="shared" si="30"/>
        <v>-1.4777277884612878E-2</v>
      </c>
      <c r="AY24" s="19">
        <f t="shared" ref="AY24:AY87" si="32">IF((AX24&gt;AX23),ABS(AX24-AX23)/ABS(AX23),-1*ABS(AX24-AX23)/ABS(AX23))</f>
        <v>-0.23435285010133972</v>
      </c>
    </row>
    <row r="25" spans="1:51">
      <c r="A25" s="4">
        <v>38386</v>
      </c>
      <c r="B25" s="9">
        <f t="shared" si="0"/>
        <v>38386</v>
      </c>
      <c r="C25" s="5">
        <v>0.92</v>
      </c>
      <c r="D25" s="5">
        <v>0.94</v>
      </c>
      <c r="E25" s="5">
        <v>0.91</v>
      </c>
      <c r="F25" s="5">
        <v>0.91</v>
      </c>
      <c r="G25" s="6">
        <v>244000</v>
      </c>
      <c r="H25" s="112">
        <v>0.91</v>
      </c>
      <c r="I25" s="19">
        <f t="shared" si="18"/>
        <v>0</v>
      </c>
      <c r="J25" s="8">
        <f t="shared" si="19"/>
        <v>0.93488867857350766</v>
      </c>
      <c r="K25" s="8">
        <f t="shared" si="20"/>
        <v>0.74411132142649195</v>
      </c>
      <c r="L25" s="8">
        <f t="shared" si="21"/>
        <v>0.8394999999999998</v>
      </c>
      <c r="M25" s="19">
        <f t="shared" si="22"/>
        <v>0.25638281753499959</v>
      </c>
      <c r="N25" s="19">
        <f t="shared" si="23"/>
        <v>-0.1170372285917553</v>
      </c>
      <c r="O25" s="19">
        <f t="shared" si="24"/>
        <v>2.4275994681367702E-4</v>
      </c>
      <c r="P25" s="19">
        <f t="shared" si="25"/>
        <v>2.729816129197413E-2</v>
      </c>
      <c r="Q25" s="214"/>
      <c r="R25" s="305"/>
      <c r="S25" s="215"/>
      <c r="T25" t="str">
        <f t="shared" si="26"/>
        <v/>
      </c>
      <c r="U25" t="str">
        <f t="shared" si="27"/>
        <v>BrokeBandUpper</v>
      </c>
      <c r="V25" t="str">
        <f t="shared" si="28"/>
        <v/>
      </c>
      <c r="W25" t="str">
        <f t="shared" si="29"/>
        <v/>
      </c>
      <c r="X25" s="10"/>
      <c r="Y25" s="219">
        <f t="shared" si="10"/>
        <v>5.3626373626373637E-3</v>
      </c>
      <c r="Z25" s="78">
        <f t="shared" si="12"/>
        <v>0.86278435359795591</v>
      </c>
      <c r="AB25" s="74">
        <f t="shared" si="2"/>
        <v>24</v>
      </c>
      <c r="AC25" s="75"/>
      <c r="AD25" s="79"/>
      <c r="AE25" s="76"/>
      <c r="AH25" s="91"/>
      <c r="AI25" s="96"/>
      <c r="AJ25" s="5">
        <f t="shared" si="3"/>
        <v>0</v>
      </c>
      <c r="AK25" s="5">
        <f t="shared" si="6"/>
        <v>0</v>
      </c>
      <c r="AL25" s="5">
        <f t="shared" si="9"/>
        <v>0</v>
      </c>
      <c r="AM25" s="95">
        <f t="shared" si="14"/>
        <v>1.2142857142857146E-2</v>
      </c>
      <c r="AN25" s="95">
        <f t="shared" si="15"/>
        <v>-8.5714285714285719E-3</v>
      </c>
      <c r="AO25" s="78">
        <f t="shared" si="16"/>
        <v>1.416666666666667</v>
      </c>
      <c r="AP25" s="8">
        <f t="shared" si="17"/>
        <v>58.62068965517242</v>
      </c>
      <c r="AQ25" s="8">
        <f t="shared" si="13"/>
        <v>48.571428571428577</v>
      </c>
      <c r="AR25" s="8">
        <f t="shared" si="1"/>
        <v>-1</v>
      </c>
      <c r="AS25" s="114">
        <f t="shared" si="8"/>
        <v>-244000</v>
      </c>
      <c r="AT25" s="103">
        <f t="shared" si="31"/>
        <v>-0.20868414609977029</v>
      </c>
      <c r="AU25" s="5">
        <f t="shared" si="4"/>
        <v>0.91</v>
      </c>
      <c r="AW25" s="210">
        <f t="shared" si="5"/>
        <v>3.2967032967032871E-2</v>
      </c>
      <c r="AX25" s="276">
        <f t="shared" si="30"/>
        <v>-1.9179680092993829E-2</v>
      </c>
      <c r="AY25" s="19">
        <f t="shared" si="32"/>
        <v>-0.29791699410112849</v>
      </c>
    </row>
    <row r="26" spans="1:51">
      <c r="A26" s="4">
        <v>38387</v>
      </c>
      <c r="B26" s="9">
        <f t="shared" si="0"/>
        <v>38387</v>
      </c>
      <c r="C26" s="5">
        <v>0.91</v>
      </c>
      <c r="D26" s="5">
        <v>0.91</v>
      </c>
      <c r="E26" s="5">
        <v>0.87</v>
      </c>
      <c r="F26" s="5">
        <v>0.9</v>
      </c>
      <c r="G26" s="6">
        <v>291800</v>
      </c>
      <c r="H26" s="112">
        <v>0.9</v>
      </c>
      <c r="I26" s="19">
        <f t="shared" si="18"/>
        <v>-1.0989010989010999E-2</v>
      </c>
      <c r="J26" s="8">
        <f t="shared" si="19"/>
        <v>0.93005366331440897</v>
      </c>
      <c r="K26" s="8">
        <f t="shared" si="20"/>
        <v>0.76694633668559065</v>
      </c>
      <c r="L26" s="8">
        <f t="shared" si="21"/>
        <v>0.84849999999999981</v>
      </c>
      <c r="M26" s="19">
        <f t="shared" si="22"/>
        <v>0.21267110725594887</v>
      </c>
      <c r="N26" s="19">
        <f t="shared" si="23"/>
        <v>-0.17049391491722529</v>
      </c>
      <c r="O26" s="19">
        <f t="shared" si="24"/>
        <v>-5.1717550655080713E-3</v>
      </c>
      <c r="P26" s="19">
        <f t="shared" si="25"/>
        <v>3.0687633155914145E-2</v>
      </c>
      <c r="Q26" s="214"/>
      <c r="R26" s="305"/>
      <c r="S26" s="215"/>
      <c r="T26" t="str">
        <f t="shared" si="26"/>
        <v/>
      </c>
      <c r="U26" t="str">
        <f t="shared" si="27"/>
        <v/>
      </c>
      <c r="V26" t="str">
        <f t="shared" si="28"/>
        <v/>
      </c>
      <c r="W26" t="str">
        <f t="shared" si="29"/>
        <v/>
      </c>
      <c r="X26" s="10"/>
      <c r="Y26" s="219">
        <f t="shared" si="10"/>
        <v>6.8351648351648361E-3</v>
      </c>
      <c r="Z26" s="78">
        <f t="shared" si="12"/>
        <v>0.86851556314387068</v>
      </c>
      <c r="AB26" s="74">
        <f t="shared" si="2"/>
        <v>25</v>
      </c>
      <c r="AC26" s="75"/>
      <c r="AD26" s="79"/>
      <c r="AE26" s="76"/>
      <c r="AH26" s="91"/>
      <c r="AI26" s="96"/>
      <c r="AJ26" s="5">
        <f t="shared" si="3"/>
        <v>-1.0000000000000009E-2</v>
      </c>
      <c r="AK26" s="5">
        <f t="shared" si="6"/>
        <v>0</v>
      </c>
      <c r="AL26" s="5">
        <f t="shared" si="9"/>
        <v>-1.0000000000000009E-2</v>
      </c>
      <c r="AM26" s="95">
        <f t="shared" si="14"/>
        <v>1.142857142857143E-2</v>
      </c>
      <c r="AN26" s="95">
        <f t="shared" si="15"/>
        <v>-9.285714285714286E-3</v>
      </c>
      <c r="AO26" s="78">
        <f t="shared" si="16"/>
        <v>1.2307692307692308</v>
      </c>
      <c r="AP26" s="8">
        <f t="shared" si="17"/>
        <v>55.172413793103452</v>
      </c>
      <c r="AQ26" s="8">
        <f t="shared" si="13"/>
        <v>55.172413793103452</v>
      </c>
      <c r="AR26" s="8">
        <f t="shared" si="1"/>
        <v>0.5</v>
      </c>
      <c r="AS26" s="114">
        <f t="shared" si="8"/>
        <v>145900</v>
      </c>
      <c r="AT26" s="103">
        <f t="shared" si="31"/>
        <v>-0.20448978656615527</v>
      </c>
      <c r="AU26" s="5">
        <f t="shared" si="4"/>
        <v>0.9</v>
      </c>
      <c r="AW26" s="210">
        <f t="shared" si="5"/>
        <v>4.5977011494252915E-2</v>
      </c>
      <c r="AX26" s="276">
        <f t="shared" si="30"/>
        <v>-2.3942085036253655E-2</v>
      </c>
      <c r="AY26" s="19">
        <f t="shared" si="32"/>
        <v>-0.2483047120790868</v>
      </c>
    </row>
    <row r="27" spans="1:51">
      <c r="A27" s="4">
        <v>38390</v>
      </c>
      <c r="B27" s="9">
        <f t="shared" si="0"/>
        <v>38390</v>
      </c>
      <c r="C27" s="5">
        <v>0.89</v>
      </c>
      <c r="D27" s="5">
        <v>0.89</v>
      </c>
      <c r="E27" s="5">
        <v>0.86</v>
      </c>
      <c r="F27" s="5">
        <v>0.88</v>
      </c>
      <c r="G27" s="6">
        <v>245400</v>
      </c>
      <c r="H27" s="112">
        <v>0.88</v>
      </c>
      <c r="I27" s="19">
        <f t="shared" si="18"/>
        <v>-2.222222222222224E-2</v>
      </c>
      <c r="J27" s="8">
        <f t="shared" si="19"/>
        <v>0.92813501197140225</v>
      </c>
      <c r="K27" s="8">
        <f t="shared" si="20"/>
        <v>0.77986498802859727</v>
      </c>
      <c r="L27" s="8">
        <f t="shared" si="21"/>
        <v>0.85399999999999976</v>
      </c>
      <c r="M27" s="19">
        <f t="shared" si="22"/>
        <v>0.19012268305263114</v>
      </c>
      <c r="N27" s="19">
        <f t="shared" si="23"/>
        <v>-0.10602485920281024</v>
      </c>
      <c r="O27" s="19">
        <f t="shared" si="24"/>
        <v>-2.0629469230509538E-3</v>
      </c>
      <c r="P27" s="19">
        <f t="shared" si="25"/>
        <v>1.6844270224740148E-2</v>
      </c>
      <c r="Q27" s="214"/>
      <c r="R27" s="305"/>
      <c r="S27" s="215"/>
      <c r="T27" t="str">
        <f t="shared" si="26"/>
        <v/>
      </c>
      <c r="U27" t="str">
        <f t="shared" si="27"/>
        <v/>
      </c>
      <c r="V27" t="str">
        <f t="shared" si="28"/>
        <v/>
      </c>
      <c r="W27" t="str">
        <f t="shared" si="29"/>
        <v/>
      </c>
      <c r="X27" s="10"/>
      <c r="Y27" s="219">
        <f t="shared" si="10"/>
        <v>5.9560439560439561E-3</v>
      </c>
      <c r="Z27" s="78">
        <f t="shared" si="12"/>
        <v>0.87028416641971462</v>
      </c>
      <c r="AA27" s="77">
        <f>AVERAGE(F2:F27)</f>
        <v>0.82576923076923081</v>
      </c>
      <c r="AB27" s="74">
        <f t="shared" si="2"/>
        <v>26</v>
      </c>
      <c r="AC27" s="75"/>
      <c r="AD27" s="79">
        <f t="shared" ref="AD27:AD90" si="33">Z27-AA27</f>
        <v>4.4514935650483811E-2</v>
      </c>
      <c r="AE27" s="76"/>
      <c r="AH27" s="91"/>
      <c r="AI27" s="96"/>
      <c r="AJ27" s="5">
        <f t="shared" si="3"/>
        <v>-2.0000000000000018E-2</v>
      </c>
      <c r="AK27" s="5">
        <f t="shared" si="6"/>
        <v>0</v>
      </c>
      <c r="AL27" s="5">
        <f t="shared" si="9"/>
        <v>-2.0000000000000018E-2</v>
      </c>
      <c r="AM27" s="95">
        <f t="shared" si="14"/>
        <v>1.142857142857143E-2</v>
      </c>
      <c r="AN27" s="95">
        <f t="shared" si="15"/>
        <v>-7.1428571428571409E-3</v>
      </c>
      <c r="AO27" s="78">
        <f t="shared" si="16"/>
        <v>1.6000000000000008</v>
      </c>
      <c r="AP27" s="8">
        <f t="shared" si="17"/>
        <v>61.538461538461547</v>
      </c>
      <c r="AQ27" s="8">
        <f t="shared" si="13"/>
        <v>61.538461538461547</v>
      </c>
      <c r="AR27" s="8">
        <f t="shared" si="1"/>
        <v>0.33333333333333331</v>
      </c>
      <c r="AS27" s="114">
        <f t="shared" si="8"/>
        <v>81800</v>
      </c>
      <c r="AT27" s="103">
        <f t="shared" si="31"/>
        <v>-0.22420027975876533</v>
      </c>
      <c r="AU27" s="5">
        <f t="shared" si="4"/>
        <v>0.88</v>
      </c>
      <c r="AW27" s="210">
        <f t="shared" si="5"/>
        <v>3.4883720930232592E-2</v>
      </c>
      <c r="AX27" s="276">
        <f t="shared" si="30"/>
        <v>-2.5493623141031891E-2</v>
      </c>
      <c r="AY27" s="19">
        <f t="shared" si="32"/>
        <v>-6.4803800605872958E-2</v>
      </c>
    </row>
    <row r="28" spans="1:51">
      <c r="A28" s="4">
        <v>38391</v>
      </c>
      <c r="B28" s="9">
        <f t="shared" si="0"/>
        <v>38391</v>
      </c>
      <c r="C28" s="5">
        <v>0.88</v>
      </c>
      <c r="D28" s="5">
        <v>0.88</v>
      </c>
      <c r="E28" s="5">
        <v>0.83</v>
      </c>
      <c r="F28" s="5">
        <v>0.83</v>
      </c>
      <c r="G28" s="6">
        <v>220900</v>
      </c>
      <c r="H28" s="112">
        <v>0.83</v>
      </c>
      <c r="I28" s="19">
        <f t="shared" si="18"/>
        <v>-5.6818181818181872E-2</v>
      </c>
      <c r="J28" s="8">
        <f t="shared" ref="J28:J85" si="34">(L28)+2*STDEVPA(H9:H28)</f>
        <v>0.9235149237110658</v>
      </c>
      <c r="K28" s="8">
        <f t="shared" ref="K28:K85" si="35">(L28)-(2*STDEVPA(H9:H28))</f>
        <v>0.78948507628893383</v>
      </c>
      <c r="L28" s="8">
        <f t="shared" ref="L28:L85" si="36">AVERAGE(H9:H28)</f>
        <v>0.85649999999999982</v>
      </c>
      <c r="M28" s="19">
        <f t="shared" ref="M28:M85" si="37">(J28-K28)/K28</f>
        <v>0.16976869031160768</v>
      </c>
      <c r="N28" s="19">
        <f t="shared" ref="N28:N85" si="38">IF(A29&gt;A28,(M28-M27)/M27, (M28-M29)/M29)</f>
        <v>-0.10705715075243764</v>
      </c>
      <c r="O28" s="19">
        <f t="shared" ref="O28:O85" si="39">IF(A29&gt;A28,(J28-J27)/J27, (J28-J29)/J29)</f>
        <v>-4.9778191758149039E-3</v>
      </c>
      <c r="P28" s="19">
        <f t="shared" ref="P28:P85" si="40">IF(A29&gt;A28,(K28-K27)/K27, (K28-K29)/K29)</f>
        <v>1.2335581681458679E-2</v>
      </c>
      <c r="Q28" s="214"/>
      <c r="R28" s="305"/>
      <c r="S28" s="215"/>
      <c r="T28" t="str">
        <f t="shared" si="26"/>
        <v/>
      </c>
      <c r="U28" t="str">
        <f t="shared" si="27"/>
        <v/>
      </c>
      <c r="V28" t="str">
        <f t="shared" si="28"/>
        <v/>
      </c>
      <c r="W28" t="str">
        <f t="shared" si="29"/>
        <v/>
      </c>
      <c r="X28" s="10"/>
      <c r="Y28" s="219">
        <f t="shared" si="10"/>
        <v>3.0549450549450553E-3</v>
      </c>
      <c r="Z28" s="78">
        <f t="shared" si="12"/>
        <v>0.86408040479107862</v>
      </c>
      <c r="AA28" s="78">
        <f>AA27+(0.074*(F28-AA27))</f>
        <v>0.82608230769230773</v>
      </c>
      <c r="AB28" s="74">
        <f t="shared" si="2"/>
        <v>27</v>
      </c>
      <c r="AC28" s="75"/>
      <c r="AD28" s="79">
        <f t="shared" si="33"/>
        <v>3.7998097098770889E-2</v>
      </c>
      <c r="AE28" s="76"/>
      <c r="AH28" s="91"/>
      <c r="AI28" s="96"/>
      <c r="AJ28" s="5">
        <f t="shared" si="3"/>
        <v>-5.0000000000000044E-2</v>
      </c>
      <c r="AK28" s="5">
        <f t="shared" si="6"/>
        <v>0</v>
      </c>
      <c r="AL28" s="5">
        <f t="shared" si="9"/>
        <v>-5.0000000000000044E-2</v>
      </c>
      <c r="AM28" s="95">
        <f t="shared" si="14"/>
        <v>1.142857142857143E-2</v>
      </c>
      <c r="AN28" s="95">
        <f t="shared" si="15"/>
        <v>-1.0000000000000009E-2</v>
      </c>
      <c r="AO28" s="78">
        <f t="shared" si="16"/>
        <v>1.1428571428571419</v>
      </c>
      <c r="AP28" s="8">
        <f t="shared" si="17"/>
        <v>53.333333333333314</v>
      </c>
      <c r="AQ28" s="8">
        <f t="shared" si="13"/>
        <v>53.333333333333321</v>
      </c>
      <c r="AR28" s="8">
        <f t="shared" si="1"/>
        <v>-1</v>
      </c>
      <c r="AS28" s="114">
        <f t="shared" si="8"/>
        <v>-220900</v>
      </c>
      <c r="AT28" s="103">
        <f t="shared" si="31"/>
        <v>-0.26202031666761244</v>
      </c>
      <c r="AU28" s="5">
        <f t="shared" si="4"/>
        <v>0.83</v>
      </c>
      <c r="AW28" s="210">
        <f t="shared" si="5"/>
        <v>6.0240963855421742E-2</v>
      </c>
      <c r="AX28" s="276">
        <f t="shared" si="30"/>
        <v>-2.5711794818022115E-2</v>
      </c>
      <c r="AY28" s="19">
        <f t="shared" si="32"/>
        <v>-8.5578921357426611E-3</v>
      </c>
    </row>
    <row r="29" spans="1:51">
      <c r="A29" s="4">
        <v>38392</v>
      </c>
      <c r="B29" s="9">
        <f t="shared" si="0"/>
        <v>38392</v>
      </c>
      <c r="C29" s="5">
        <v>0.85</v>
      </c>
      <c r="D29" s="5">
        <v>0.87</v>
      </c>
      <c r="E29" s="5">
        <v>0.84</v>
      </c>
      <c r="F29" s="5">
        <v>0.87</v>
      </c>
      <c r="G29" s="6">
        <v>374100</v>
      </c>
      <c r="H29" s="112">
        <v>0.87</v>
      </c>
      <c r="I29" s="19">
        <f t="shared" si="18"/>
        <v>4.8192771084337394E-2</v>
      </c>
      <c r="J29" s="8">
        <f t="shared" si="34"/>
        <v>0.92196773353931871</v>
      </c>
      <c r="K29" s="8">
        <f t="shared" si="35"/>
        <v>0.79803226646068126</v>
      </c>
      <c r="L29" s="8">
        <f t="shared" si="36"/>
        <v>0.86</v>
      </c>
      <c r="M29" s="19">
        <f t="shared" si="37"/>
        <v>0.15530132337668293</v>
      </c>
      <c r="N29" s="19">
        <f t="shared" si="38"/>
        <v>-8.5218110055335528E-2</v>
      </c>
      <c r="O29" s="19">
        <f t="shared" si="39"/>
        <v>-1.6753277418948911E-3</v>
      </c>
      <c r="P29" s="19">
        <f t="shared" si="40"/>
        <v>1.082628466129403E-2</v>
      </c>
      <c r="Q29" s="214"/>
      <c r="R29" s="305"/>
      <c r="S29" s="215"/>
      <c r="T29" t="str">
        <f t="shared" si="26"/>
        <v/>
      </c>
      <c r="U29" t="str">
        <f t="shared" si="27"/>
        <v/>
      </c>
      <c r="V29" t="str">
        <f t="shared" si="28"/>
        <v/>
      </c>
      <c r="W29" t="str">
        <f t="shared" si="29"/>
        <v/>
      </c>
      <c r="X29" s="10"/>
      <c r="Y29" s="219">
        <f t="shared" si="10"/>
        <v>1.2087912087912099E-3</v>
      </c>
      <c r="Z29" s="78">
        <f t="shared" si="12"/>
        <v>0.86499202245325246</v>
      </c>
      <c r="AA29" s="78">
        <f>AA28+(0.074*(F29-AA28))</f>
        <v>0.8293322169230769</v>
      </c>
      <c r="AB29" s="74">
        <f t="shared" si="2"/>
        <v>28</v>
      </c>
      <c r="AC29" s="75"/>
      <c r="AD29" s="79">
        <f t="shared" si="33"/>
        <v>3.5659805530175559E-2</v>
      </c>
      <c r="AE29" s="76"/>
      <c r="AH29" s="91"/>
      <c r="AI29" s="96"/>
      <c r="AJ29" s="5">
        <f t="shared" si="3"/>
        <v>4.0000000000000036E-2</v>
      </c>
      <c r="AK29" s="5">
        <f t="shared" si="6"/>
        <v>4.0000000000000036E-2</v>
      </c>
      <c r="AL29" s="5">
        <f t="shared" si="9"/>
        <v>0</v>
      </c>
      <c r="AM29" s="95">
        <f t="shared" si="14"/>
        <v>1.428571428571429E-2</v>
      </c>
      <c r="AN29" s="95">
        <f t="shared" si="15"/>
        <v>-1.0000000000000009E-2</v>
      </c>
      <c r="AO29" s="78">
        <f t="shared" si="16"/>
        <v>1.4285714285714277</v>
      </c>
      <c r="AP29" s="8">
        <f t="shared" si="17"/>
        <v>58.823529411764696</v>
      </c>
      <c r="AQ29" s="8">
        <f t="shared" si="13"/>
        <v>54.347826086956509</v>
      </c>
      <c r="AR29" s="8">
        <f t="shared" si="1"/>
        <v>1</v>
      </c>
      <c r="AS29" s="114">
        <f t="shared" si="8"/>
        <v>374100</v>
      </c>
      <c r="AT29" s="103">
        <f t="shared" si="31"/>
        <v>-0.2612329854809437</v>
      </c>
      <c r="AU29" s="5">
        <f t="shared" si="4"/>
        <v>0.87</v>
      </c>
      <c r="AW29" s="210">
        <f t="shared" si="5"/>
        <v>3.5714285714285747E-2</v>
      </c>
      <c r="AX29" s="276">
        <f t="shared" si="30"/>
        <v>-2.5063979741744399E-2</v>
      </c>
      <c r="AY29" s="19">
        <f t="shared" si="32"/>
        <v>2.5195249140042321E-2</v>
      </c>
    </row>
    <row r="30" spans="1:51">
      <c r="A30" s="4">
        <v>38393</v>
      </c>
      <c r="B30" s="9">
        <f t="shared" si="0"/>
        <v>38393</v>
      </c>
      <c r="C30" s="5">
        <v>0.86</v>
      </c>
      <c r="D30" s="5">
        <v>0.87</v>
      </c>
      <c r="E30" s="5">
        <v>0.86</v>
      </c>
      <c r="F30" s="5">
        <v>0.87</v>
      </c>
      <c r="G30" s="6">
        <v>72300</v>
      </c>
      <c r="H30" s="112">
        <v>0.87</v>
      </c>
      <c r="I30" s="19">
        <f t="shared" si="18"/>
        <v>0</v>
      </c>
      <c r="J30" s="8">
        <f t="shared" si="34"/>
        <v>0.92178743543112662</v>
      </c>
      <c r="K30" s="8">
        <f t="shared" si="35"/>
        <v>0.80321256456887347</v>
      </c>
      <c r="L30" s="8">
        <f t="shared" si="36"/>
        <v>0.86250000000000004</v>
      </c>
      <c r="M30" s="19">
        <f t="shared" si="37"/>
        <v>0.14762576694240154</v>
      </c>
      <c r="N30" s="19">
        <f t="shared" si="38"/>
        <v>-4.9423638301293468E-2</v>
      </c>
      <c r="O30" s="19">
        <f t="shared" si="39"/>
        <v>-1.9555793726093614E-4</v>
      </c>
      <c r="P30" s="19">
        <f t="shared" si="40"/>
        <v>6.4913391674839456E-3</v>
      </c>
      <c r="Q30" s="214"/>
      <c r="R30" s="305"/>
      <c r="S30" s="215"/>
      <c r="T30" t="str">
        <f t="shared" si="26"/>
        <v/>
      </c>
      <c r="U30" t="str">
        <f t="shared" si="27"/>
        <v/>
      </c>
      <c r="V30" t="str">
        <f t="shared" si="28"/>
        <v/>
      </c>
      <c r="W30" t="str">
        <f t="shared" si="29"/>
        <v/>
      </c>
      <c r="X30" s="10"/>
      <c r="Y30" s="219">
        <f t="shared" si="10"/>
        <v>-2.4175824175824196E-4</v>
      </c>
      <c r="Z30" s="78">
        <f t="shared" si="12"/>
        <v>0.86576325099545159</v>
      </c>
      <c r="AA30" s="78">
        <f>AA29+(0.074*(F30-AA29))</f>
        <v>0.83234163287076923</v>
      </c>
      <c r="AB30" s="74">
        <f t="shared" si="2"/>
        <v>29</v>
      </c>
      <c r="AC30" s="75"/>
      <c r="AD30" s="79">
        <f t="shared" si="33"/>
        <v>3.3421618124682362E-2</v>
      </c>
      <c r="AE30" s="76"/>
      <c r="AH30" s="91"/>
      <c r="AI30" s="96"/>
      <c r="AJ30" s="5">
        <f t="shared" si="3"/>
        <v>0</v>
      </c>
      <c r="AK30" s="5">
        <f t="shared" si="6"/>
        <v>0</v>
      </c>
      <c r="AL30" s="5">
        <f t="shared" si="9"/>
        <v>0</v>
      </c>
      <c r="AM30" s="95">
        <f t="shared" si="14"/>
        <v>1.2857142857142869E-2</v>
      </c>
      <c r="AN30" s="95">
        <f t="shared" si="15"/>
        <v>-1.0000000000000009E-2</v>
      </c>
      <c r="AO30" s="78">
        <f t="shared" si="16"/>
        <v>1.2857142857142858</v>
      </c>
      <c r="AP30" s="8">
        <f t="shared" si="17"/>
        <v>56.25</v>
      </c>
      <c r="AQ30" s="8">
        <f t="shared" si="13"/>
        <v>56.25</v>
      </c>
      <c r="AR30" s="8">
        <f t="shared" si="1"/>
        <v>1</v>
      </c>
      <c r="AS30" s="114">
        <f t="shared" si="8"/>
        <v>72300</v>
      </c>
      <c r="AT30" s="103">
        <f t="shared" si="31"/>
        <v>-0.27877527127580148</v>
      </c>
      <c r="AU30" s="5">
        <f t="shared" si="4"/>
        <v>0.87</v>
      </c>
      <c r="AW30" s="210">
        <f t="shared" si="5"/>
        <v>1.1627906976744196E-2</v>
      </c>
      <c r="AX30" s="276">
        <f t="shared" si="30"/>
        <v>-2.3785723522505034E-2</v>
      </c>
      <c r="AY30" s="19">
        <f t="shared" si="32"/>
        <v>5.0999730785387269E-2</v>
      </c>
    </row>
    <row r="31" spans="1:51">
      <c r="A31" s="4">
        <v>38394</v>
      </c>
      <c r="B31" s="9">
        <f t="shared" si="0"/>
        <v>38394</v>
      </c>
      <c r="C31" s="5">
        <v>0.86</v>
      </c>
      <c r="D31" s="5">
        <v>0.86</v>
      </c>
      <c r="E31" s="5">
        <v>0.84</v>
      </c>
      <c r="F31" s="5">
        <v>0.86</v>
      </c>
      <c r="G31" s="6">
        <v>60000</v>
      </c>
      <c r="H31" s="112">
        <v>0.86</v>
      </c>
      <c r="I31" s="19">
        <f t="shared" si="18"/>
        <v>-1.1494252873563229E-2</v>
      </c>
      <c r="J31" s="8">
        <f t="shared" si="34"/>
        <v>0.92178743543112662</v>
      </c>
      <c r="K31" s="8">
        <f t="shared" si="35"/>
        <v>0.80321256456887347</v>
      </c>
      <c r="L31" s="8">
        <f t="shared" si="36"/>
        <v>0.86250000000000004</v>
      </c>
      <c r="M31" s="19">
        <f t="shared" si="37"/>
        <v>0.14762576694240154</v>
      </c>
      <c r="N31" s="19">
        <f t="shared" si="38"/>
        <v>0</v>
      </c>
      <c r="O31" s="19">
        <f t="shared" si="39"/>
        <v>0</v>
      </c>
      <c r="P31" s="19">
        <f t="shared" si="40"/>
        <v>0</v>
      </c>
      <c r="Q31" s="214"/>
      <c r="R31" s="305"/>
      <c r="S31" s="215"/>
      <c r="T31" t="str">
        <f t="shared" si="26"/>
        <v/>
      </c>
      <c r="U31" t="str">
        <f t="shared" si="27"/>
        <v/>
      </c>
      <c r="V31" t="str">
        <f t="shared" si="28"/>
        <v/>
      </c>
      <c r="W31" t="str">
        <f t="shared" si="29"/>
        <v/>
      </c>
      <c r="X31" s="10"/>
      <c r="Y31" s="219">
        <f t="shared" si="10"/>
        <v>1.5384615384615399E-4</v>
      </c>
      <c r="Z31" s="78">
        <f t="shared" si="12"/>
        <v>0.86487571034215205</v>
      </c>
      <c r="AA31" s="78">
        <f t="shared" ref="AA31:AA94" si="41">AA30+(0.074*(F31-AA30))</f>
        <v>0.83438835203833228</v>
      </c>
      <c r="AB31" s="74">
        <f t="shared" si="2"/>
        <v>30</v>
      </c>
      <c r="AC31" s="75"/>
      <c r="AD31" s="79">
        <f t="shared" si="33"/>
        <v>3.0487358303819767E-2</v>
      </c>
      <c r="AE31" s="76"/>
      <c r="AH31" s="91"/>
      <c r="AI31" s="96"/>
      <c r="AJ31" s="5">
        <f t="shared" si="3"/>
        <v>-1.0000000000000009E-2</v>
      </c>
      <c r="AK31" s="5">
        <f t="shared" si="6"/>
        <v>0</v>
      </c>
      <c r="AL31" s="5">
        <f t="shared" si="9"/>
        <v>-1.0000000000000009E-2</v>
      </c>
      <c r="AM31" s="95">
        <f t="shared" si="14"/>
        <v>7.8571428571428646E-3</v>
      </c>
      <c r="AN31" s="95">
        <f t="shared" si="15"/>
        <v>-1.0714285714285723E-2</v>
      </c>
      <c r="AO31" s="78">
        <f t="shared" si="16"/>
        <v>0.73333333333333339</v>
      </c>
      <c r="AP31" s="8">
        <f t="shared" si="17"/>
        <v>42.307692307692307</v>
      </c>
      <c r="AQ31" s="8">
        <f t="shared" si="13"/>
        <v>52.38095238095238</v>
      </c>
      <c r="AR31" s="8">
        <f t="shared" si="1"/>
        <v>1</v>
      </c>
      <c r="AS31" s="114">
        <f t="shared" si="8"/>
        <v>60000</v>
      </c>
      <c r="AT31" s="103">
        <f t="shared" si="31"/>
        <v>-0.32069156258707937</v>
      </c>
      <c r="AU31" s="5">
        <f t="shared" si="4"/>
        <v>0.86</v>
      </c>
      <c r="AW31" s="210">
        <f t="shared" si="5"/>
        <v>2.3809523809523832E-2</v>
      </c>
      <c r="AX31" s="276">
        <f t="shared" si="30"/>
        <v>-2.2007323606442423E-2</v>
      </c>
      <c r="AY31" s="19">
        <f t="shared" si="32"/>
        <v>7.4767535003926425E-2</v>
      </c>
    </row>
    <row r="32" spans="1:51">
      <c r="A32" s="4">
        <v>38397</v>
      </c>
      <c r="B32" s="9">
        <f t="shared" si="0"/>
        <v>38397</v>
      </c>
      <c r="C32" s="5">
        <v>0.85</v>
      </c>
      <c r="D32" s="5">
        <v>0.88</v>
      </c>
      <c r="E32" s="5">
        <v>0.85</v>
      </c>
      <c r="F32" s="5">
        <v>0.87</v>
      </c>
      <c r="G32" s="6">
        <v>351100</v>
      </c>
      <c r="H32" s="112">
        <v>0.87</v>
      </c>
      <c r="I32" s="19">
        <f t="shared" si="18"/>
        <v>1.1627906976744196E-2</v>
      </c>
      <c r="J32" s="8">
        <f t="shared" si="34"/>
        <v>0.92178743543112662</v>
      </c>
      <c r="K32" s="8">
        <f t="shared" si="35"/>
        <v>0.80321256456887347</v>
      </c>
      <c r="L32" s="8">
        <f t="shared" si="36"/>
        <v>0.86250000000000004</v>
      </c>
      <c r="M32" s="19">
        <f t="shared" si="37"/>
        <v>0.14762576694240154</v>
      </c>
      <c r="N32" s="19">
        <f t="shared" si="38"/>
        <v>0</v>
      </c>
      <c r="O32" s="19">
        <f t="shared" si="39"/>
        <v>0</v>
      </c>
      <c r="P32" s="19">
        <f t="shared" si="40"/>
        <v>0</v>
      </c>
      <c r="Q32" s="214"/>
      <c r="R32" s="305"/>
      <c r="S32" s="215"/>
      <c r="T32" t="str">
        <f t="shared" si="26"/>
        <v/>
      </c>
      <c r="U32" t="str">
        <f t="shared" si="27"/>
        <v/>
      </c>
      <c r="V32" t="str">
        <f t="shared" si="28"/>
        <v/>
      </c>
      <c r="W32" t="str">
        <f t="shared" si="29"/>
        <v/>
      </c>
      <c r="X32" s="10"/>
      <c r="Y32" s="219">
        <f t="shared" si="10"/>
        <v>-3.0769230769230797E-4</v>
      </c>
      <c r="Z32" s="78">
        <f t="shared" si="12"/>
        <v>0.86566485094946066</v>
      </c>
      <c r="AA32" s="78">
        <f t="shared" si="41"/>
        <v>0.8370236139874957</v>
      </c>
      <c r="AB32" s="74">
        <f t="shared" si="2"/>
        <v>31</v>
      </c>
      <c r="AC32" s="75"/>
      <c r="AD32" s="79">
        <f t="shared" si="33"/>
        <v>2.8641236961964966E-2</v>
      </c>
      <c r="AE32" s="76"/>
      <c r="AH32" s="91"/>
      <c r="AI32" s="96"/>
      <c r="AJ32" s="5">
        <f t="shared" si="3"/>
        <v>1.0000000000000009E-2</v>
      </c>
      <c r="AK32" s="5">
        <f t="shared" si="6"/>
        <v>1.0000000000000009E-2</v>
      </c>
      <c r="AL32" s="5">
        <f t="shared" si="9"/>
        <v>0</v>
      </c>
      <c r="AM32" s="95">
        <f t="shared" si="14"/>
        <v>8.5714285714285788E-3</v>
      </c>
      <c r="AN32" s="95">
        <f t="shared" si="15"/>
        <v>-7.8571428571428646E-3</v>
      </c>
      <c r="AO32" s="78">
        <f t="shared" si="16"/>
        <v>1.0909090909090908</v>
      </c>
      <c r="AP32" s="8">
        <f t="shared" si="17"/>
        <v>52.173913043478258</v>
      </c>
      <c r="AQ32" s="8">
        <f t="shared" si="13"/>
        <v>52.173913043478258</v>
      </c>
      <c r="AR32" s="8">
        <f t="shared" si="1"/>
        <v>0.33333333333333331</v>
      </c>
      <c r="AS32" s="114">
        <f t="shared" si="8"/>
        <v>117033.33333333333</v>
      </c>
      <c r="AT32" s="103">
        <f t="shared" si="31"/>
        <v>-0.29145606499517174</v>
      </c>
      <c r="AU32" s="5">
        <f t="shared" si="4"/>
        <v>0.87</v>
      </c>
      <c r="AW32" s="210">
        <f t="shared" si="5"/>
        <v>3.5294117647058858E-2</v>
      </c>
      <c r="AX32" s="276">
        <f t="shared" si="30"/>
        <v>-2.0134888131543131E-2</v>
      </c>
      <c r="AY32" s="19">
        <f t="shared" si="32"/>
        <v>8.5082380228696033E-2</v>
      </c>
    </row>
    <row r="33" spans="1:51">
      <c r="A33" s="4">
        <v>38398</v>
      </c>
      <c r="B33" s="9">
        <f t="shared" si="0"/>
        <v>38398</v>
      </c>
      <c r="C33" s="5">
        <v>0.87</v>
      </c>
      <c r="D33" s="5">
        <v>0.87</v>
      </c>
      <c r="E33" s="5">
        <v>0.85</v>
      </c>
      <c r="F33" s="5">
        <v>0.87</v>
      </c>
      <c r="G33" s="6">
        <v>44000</v>
      </c>
      <c r="H33" s="112">
        <v>0.87</v>
      </c>
      <c r="I33" s="19">
        <f t="shared" si="18"/>
        <v>0</v>
      </c>
      <c r="J33" s="8">
        <f t="shared" si="34"/>
        <v>0.92103570290448766</v>
      </c>
      <c r="K33" s="8">
        <f t="shared" si="35"/>
        <v>0.80896429709551232</v>
      </c>
      <c r="L33" s="8">
        <f t="shared" si="36"/>
        <v>0.86499999999999999</v>
      </c>
      <c r="M33" s="19">
        <f t="shared" si="37"/>
        <v>0.13853689985003548</v>
      </c>
      <c r="N33" s="19">
        <f t="shared" si="38"/>
        <v>-6.1566942415359108E-2</v>
      </c>
      <c r="O33" s="19">
        <f t="shared" si="39"/>
        <v>-8.1551613500499597E-4</v>
      </c>
      <c r="P33" s="19">
        <f t="shared" si="40"/>
        <v>7.1609095529103321E-3</v>
      </c>
      <c r="Q33" s="214"/>
      <c r="R33" s="305"/>
      <c r="S33" s="215"/>
      <c r="T33" t="str">
        <f t="shared" si="26"/>
        <v/>
      </c>
      <c r="U33" t="str">
        <f t="shared" si="27"/>
        <v/>
      </c>
      <c r="V33" t="str">
        <f t="shared" si="28"/>
        <v/>
      </c>
      <c r="W33" t="str">
        <f t="shared" si="29"/>
        <v/>
      </c>
      <c r="X33" s="10"/>
      <c r="Y33" s="219">
        <f t="shared" si="10"/>
        <v>-8.1318681318681392E-4</v>
      </c>
      <c r="Z33" s="78">
        <f t="shared" si="12"/>
        <v>0.8663324639032437</v>
      </c>
      <c r="AA33" s="78">
        <f t="shared" si="41"/>
        <v>0.839463866552421</v>
      </c>
      <c r="AB33" s="74">
        <f t="shared" si="2"/>
        <v>32</v>
      </c>
      <c r="AC33" s="75"/>
      <c r="AD33" s="79">
        <f t="shared" si="33"/>
        <v>2.6868597350822698E-2</v>
      </c>
      <c r="AE33" s="76"/>
      <c r="AH33" s="91"/>
      <c r="AI33" s="96"/>
      <c r="AJ33" s="5">
        <f t="shared" si="3"/>
        <v>0</v>
      </c>
      <c r="AK33" s="5">
        <f t="shared" si="6"/>
        <v>0</v>
      </c>
      <c r="AL33" s="5">
        <f t="shared" si="9"/>
        <v>0</v>
      </c>
      <c r="AM33" s="95">
        <f t="shared" si="14"/>
        <v>8.5714285714285788E-3</v>
      </c>
      <c r="AN33" s="95">
        <f t="shared" si="15"/>
        <v>-7.8571428571428646E-3</v>
      </c>
      <c r="AO33" s="78">
        <f t="shared" si="16"/>
        <v>1.0909090909090908</v>
      </c>
      <c r="AP33" s="8">
        <f t="shared" si="17"/>
        <v>52.173913043478258</v>
      </c>
      <c r="AQ33" s="8">
        <f t="shared" si="13"/>
        <v>52.173913043478258</v>
      </c>
      <c r="AR33" s="8">
        <f t="shared" si="1"/>
        <v>1</v>
      </c>
      <c r="AS33" s="114">
        <f t="shared" si="8"/>
        <v>44000</v>
      </c>
      <c r="AT33" s="103">
        <f t="shared" si="31"/>
        <v>-0.25006355114240209</v>
      </c>
      <c r="AU33" s="5">
        <f t="shared" si="4"/>
        <v>0.87</v>
      </c>
      <c r="AW33" s="210">
        <f t="shared" si="5"/>
        <v>2.3529411764705903E-2</v>
      </c>
      <c r="AX33" s="276">
        <f t="shared" si="30"/>
        <v>-1.8639041821246514E-2</v>
      </c>
      <c r="AY33" s="19">
        <f t="shared" si="32"/>
        <v>7.4291265018415362E-2</v>
      </c>
    </row>
    <row r="34" spans="1:51">
      <c r="A34" s="4">
        <v>38399</v>
      </c>
      <c r="B34" s="9">
        <f t="shared" si="0"/>
        <v>38399</v>
      </c>
      <c r="C34" s="5">
        <v>0.87</v>
      </c>
      <c r="D34" s="5">
        <v>0.88</v>
      </c>
      <c r="E34" s="5">
        <v>0.85</v>
      </c>
      <c r="F34" s="5">
        <v>0.87</v>
      </c>
      <c r="G34" s="6">
        <v>68500</v>
      </c>
      <c r="H34" s="112">
        <v>0.87</v>
      </c>
      <c r="I34" s="19">
        <f t="shared" si="18"/>
        <v>0</v>
      </c>
      <c r="J34" s="8">
        <f t="shared" si="34"/>
        <v>0.91803998401278719</v>
      </c>
      <c r="K34" s="8">
        <f t="shared" si="35"/>
        <v>0.8179600159872128</v>
      </c>
      <c r="L34" s="8">
        <f t="shared" si="36"/>
        <v>0.86799999999999999</v>
      </c>
      <c r="M34" s="19">
        <f t="shared" si="37"/>
        <v>0.12235312982234935</v>
      </c>
      <c r="N34" s="19">
        <f t="shared" si="38"/>
        <v>-0.11681920156438369</v>
      </c>
      <c r="O34" s="19">
        <f t="shared" si="39"/>
        <v>-3.2525545776927725E-3</v>
      </c>
      <c r="P34" s="19">
        <f t="shared" si="40"/>
        <v>1.1120044387618228E-2</v>
      </c>
      <c r="Q34" s="214"/>
      <c r="R34" s="305"/>
      <c r="S34" s="215"/>
      <c r="T34" t="str">
        <f t="shared" si="26"/>
        <v/>
      </c>
      <c r="U34" t="str">
        <f t="shared" si="27"/>
        <v/>
      </c>
      <c r="V34" t="str">
        <f t="shared" si="28"/>
        <v/>
      </c>
      <c r="W34" t="str">
        <f t="shared" si="29"/>
        <v/>
      </c>
      <c r="X34" s="10"/>
      <c r="Y34" s="219">
        <f t="shared" si="10"/>
        <v>-1.0329670329670339E-3</v>
      </c>
      <c r="Z34" s="78">
        <f t="shared" si="12"/>
        <v>0.86689726446214421</v>
      </c>
      <c r="AA34" s="78">
        <f t="shared" si="41"/>
        <v>0.84172354042754183</v>
      </c>
      <c r="AB34" s="74">
        <f t="shared" si="2"/>
        <v>33</v>
      </c>
      <c r="AC34" s="75"/>
      <c r="AD34" s="79">
        <f t="shared" si="33"/>
        <v>2.5173724034602385E-2</v>
      </c>
      <c r="AE34" s="76"/>
      <c r="AH34" s="91"/>
      <c r="AI34" s="96"/>
      <c r="AJ34" s="5">
        <f t="shared" si="3"/>
        <v>0</v>
      </c>
      <c r="AK34" s="5">
        <f t="shared" si="6"/>
        <v>0</v>
      </c>
      <c r="AL34" s="5">
        <f t="shared" si="9"/>
        <v>0</v>
      </c>
      <c r="AM34" s="95">
        <f t="shared" si="14"/>
        <v>7.8571428571428646E-3</v>
      </c>
      <c r="AN34" s="95">
        <f t="shared" si="15"/>
        <v>-7.8571428571428646E-3</v>
      </c>
      <c r="AO34" s="78">
        <f t="shared" si="16"/>
        <v>1</v>
      </c>
      <c r="AP34" s="8">
        <f t="shared" si="17"/>
        <v>50</v>
      </c>
      <c r="AQ34" s="8">
        <f t="shared" si="13"/>
        <v>55.555555555555557</v>
      </c>
      <c r="AR34" s="8">
        <f t="shared" si="1"/>
        <v>0.33333333333333331</v>
      </c>
      <c r="AS34" s="114">
        <f t="shared" si="8"/>
        <v>22833.333333333332</v>
      </c>
      <c r="AT34" s="103">
        <f t="shared" si="31"/>
        <v>-0.25333297753108824</v>
      </c>
      <c r="AU34" s="5">
        <f t="shared" si="4"/>
        <v>0.87</v>
      </c>
      <c r="AW34" s="210">
        <f t="shared" si="5"/>
        <v>3.5294117647058858E-2</v>
      </c>
      <c r="AX34" s="276">
        <f t="shared" si="30"/>
        <v>-1.7628644946386909E-2</v>
      </c>
      <c r="AY34" s="19">
        <f t="shared" si="32"/>
        <v>5.4208627490060182E-2</v>
      </c>
    </row>
    <row r="35" spans="1:51">
      <c r="A35" s="4">
        <v>38400</v>
      </c>
      <c r="B35" s="9">
        <f t="shared" si="0"/>
        <v>38400</v>
      </c>
      <c r="C35" s="5">
        <v>0.87</v>
      </c>
      <c r="D35" s="5">
        <v>0.87</v>
      </c>
      <c r="E35" s="5">
        <v>0.86</v>
      </c>
      <c r="F35" s="5">
        <v>0.87</v>
      </c>
      <c r="G35" s="6">
        <v>50600</v>
      </c>
      <c r="H35" s="112">
        <v>0.87</v>
      </c>
      <c r="I35" s="19">
        <f t="shared" si="18"/>
        <v>0</v>
      </c>
      <c r="J35" s="8">
        <f t="shared" si="34"/>
        <v>0.91337924020083405</v>
      </c>
      <c r="K35" s="8">
        <f t="shared" si="35"/>
        <v>0.82862075979916572</v>
      </c>
      <c r="L35" s="8">
        <f t="shared" si="36"/>
        <v>0.87099999999999989</v>
      </c>
      <c r="M35" s="19">
        <f t="shared" si="37"/>
        <v>0.10228862769768331</v>
      </c>
      <c r="N35" s="19">
        <f t="shared" si="38"/>
        <v>-0.1639884664478849</v>
      </c>
      <c r="O35" s="19">
        <f t="shared" si="39"/>
        <v>-5.0768418512457947E-3</v>
      </c>
      <c r="P35" s="19">
        <f t="shared" si="40"/>
        <v>1.3033331218624728E-2</v>
      </c>
      <c r="Q35" s="214"/>
      <c r="R35" s="305"/>
      <c r="S35" s="215"/>
      <c r="T35" t="str">
        <f t="shared" si="26"/>
        <v/>
      </c>
      <c r="U35" t="str">
        <f t="shared" si="27"/>
        <v/>
      </c>
      <c r="V35" t="str">
        <f t="shared" si="28"/>
        <v/>
      </c>
      <c r="W35" t="str">
        <f t="shared" si="29"/>
        <v/>
      </c>
      <c r="X35" s="10"/>
      <c r="Y35" s="219">
        <f t="shared" si="10"/>
        <v>-1.2527472527472539E-3</v>
      </c>
      <c r="Z35" s="78">
        <f t="shared" si="12"/>
        <v>0.86737508573497402</v>
      </c>
      <c r="AA35" s="78">
        <f t="shared" si="41"/>
        <v>0.84381599843590371</v>
      </c>
      <c r="AB35" s="74">
        <f t="shared" si="2"/>
        <v>34</v>
      </c>
      <c r="AC35" s="80">
        <f t="shared" ref="AC35:AC98" si="42">AD35-AE35</f>
        <v>-8.2547416291955597E-3</v>
      </c>
      <c r="AD35" s="79">
        <f t="shared" si="33"/>
        <v>2.3559087299070303E-2</v>
      </c>
      <c r="AE35" s="81">
        <f>AVERAGE(AD27:AD35)</f>
        <v>3.1813828928265862E-2</v>
      </c>
      <c r="AF35" s="19">
        <f>AD35/AA35</f>
        <v>2.7919697354327717E-2</v>
      </c>
      <c r="AG35" s="93"/>
      <c r="AH35" s="91"/>
      <c r="AI35" s="96"/>
      <c r="AJ35" s="5">
        <f t="shared" si="3"/>
        <v>0</v>
      </c>
      <c r="AK35" s="5">
        <f t="shared" si="6"/>
        <v>0</v>
      </c>
      <c r="AL35" s="5">
        <f t="shared" si="9"/>
        <v>0</v>
      </c>
      <c r="AM35" s="95">
        <f t="shared" si="14"/>
        <v>7.8571428571428646E-3</v>
      </c>
      <c r="AN35" s="95">
        <f t="shared" si="15"/>
        <v>-7.8571428571428646E-3</v>
      </c>
      <c r="AO35" s="78">
        <f t="shared" si="16"/>
        <v>1</v>
      </c>
      <c r="AP35" s="8">
        <f t="shared" si="17"/>
        <v>50</v>
      </c>
      <c r="AQ35" s="8">
        <f t="shared" si="13"/>
        <v>55.555555555555557</v>
      </c>
      <c r="AR35" s="8">
        <f t="shared" si="1"/>
        <v>1</v>
      </c>
      <c r="AS35" s="114">
        <f t="shared" si="8"/>
        <v>50600</v>
      </c>
      <c r="AT35" s="103">
        <f t="shared" si="31"/>
        <v>-0.24492803562435392</v>
      </c>
      <c r="AU35" s="5">
        <f t="shared" si="4"/>
        <v>0.87</v>
      </c>
      <c r="AW35" s="210">
        <f t="shared" si="5"/>
        <v>1.1627906976744196E-2</v>
      </c>
      <c r="AX35" s="276">
        <f t="shared" si="30"/>
        <v>-1.6600719510267252E-2</v>
      </c>
      <c r="AY35" s="19">
        <f t="shared" si="32"/>
        <v>5.8309951743076877E-2</v>
      </c>
    </row>
    <row r="36" spans="1:51">
      <c r="A36" s="4">
        <v>38401</v>
      </c>
      <c r="B36" s="9">
        <f t="shared" si="0"/>
        <v>38401</v>
      </c>
      <c r="C36" s="5">
        <v>0.87</v>
      </c>
      <c r="D36" s="5">
        <v>0.87</v>
      </c>
      <c r="E36" s="5">
        <v>0.85</v>
      </c>
      <c r="F36" s="5">
        <v>0.85</v>
      </c>
      <c r="G36" s="6">
        <v>154100</v>
      </c>
      <c r="H36" s="112">
        <v>0.85</v>
      </c>
      <c r="I36" s="19">
        <f t="shared" si="18"/>
        <v>-2.2988505747126457E-2</v>
      </c>
      <c r="J36" s="8">
        <f t="shared" si="34"/>
        <v>0.91129376540877693</v>
      </c>
      <c r="K36" s="8">
        <f t="shared" si="35"/>
        <v>0.83270623459122284</v>
      </c>
      <c r="L36" s="8">
        <f t="shared" si="36"/>
        <v>0.87199999999999989</v>
      </c>
      <c r="M36" s="19">
        <f t="shared" si="37"/>
        <v>9.4376056708801837E-2</v>
      </c>
      <c r="N36" s="19">
        <f t="shared" si="38"/>
        <v>-7.7355334282783419E-2</v>
      </c>
      <c r="O36" s="19">
        <f t="shared" si="39"/>
        <v>-2.2832517975759593E-3</v>
      </c>
      <c r="P36" s="19">
        <f t="shared" si="40"/>
        <v>4.9304518909800473E-3</v>
      </c>
      <c r="Q36" s="214"/>
      <c r="R36" s="305"/>
      <c r="S36" s="215"/>
      <c r="T36" t="str">
        <f t="shared" si="26"/>
        <v/>
      </c>
      <c r="U36" t="str">
        <f t="shared" si="27"/>
        <v/>
      </c>
      <c r="V36" t="str">
        <f t="shared" si="28"/>
        <v/>
      </c>
      <c r="W36" t="str">
        <f t="shared" si="29"/>
        <v/>
      </c>
      <c r="X36" s="10"/>
      <c r="Y36" s="219">
        <f t="shared" si="10"/>
        <v>-2.7032967032967056E-3</v>
      </c>
      <c r="Z36" s="78">
        <f t="shared" si="12"/>
        <v>0.86469932253178805</v>
      </c>
      <c r="AA36" s="78">
        <f t="shared" si="41"/>
        <v>0.84427361455164684</v>
      </c>
      <c r="AB36" s="74">
        <f t="shared" si="2"/>
        <v>35</v>
      </c>
      <c r="AC36" s="80">
        <f t="shared" si="42"/>
        <v>-9.110496758499724E-3</v>
      </c>
      <c r="AD36" s="79">
        <f t="shared" si="33"/>
        <v>2.0425707980141206E-2</v>
      </c>
      <c r="AE36" s="81">
        <f t="shared" ref="AE36:AE99" si="43">AE35+(0.2*(AD36-AE35))</f>
        <v>2.953620473864093E-2</v>
      </c>
      <c r="AF36" s="19">
        <f t="shared" ref="AF36:AF99" si="44">AD36/AA36</f>
        <v>2.4193232653596925E-2</v>
      </c>
      <c r="AG36" s="93">
        <f t="shared" ref="AG36:AG98" si="45">IF(A37&gt;A36,(AC36-AC35)/AC35, (AC36-AC37)/AC37)</f>
        <v>0.10366831183153086</v>
      </c>
      <c r="AH36" s="91">
        <f t="shared" ref="AH36:AH99" si="46">SLOPE(AC23:AC36,AB23:AB36)</f>
        <v>-8.5575512930416431E-4</v>
      </c>
      <c r="AI36" s="96">
        <f t="shared" ref="AI36:AI99" si="47">INTERCEPT(AB23:AB36,AC23:AC36)</f>
        <v>24.353850831244571</v>
      </c>
      <c r="AJ36" s="5">
        <f t="shared" si="3"/>
        <v>-2.0000000000000018E-2</v>
      </c>
      <c r="AK36" s="5">
        <f t="shared" si="6"/>
        <v>0</v>
      </c>
      <c r="AL36" s="5">
        <f t="shared" si="9"/>
        <v>-2.0000000000000018E-2</v>
      </c>
      <c r="AM36" s="95">
        <f t="shared" si="14"/>
        <v>7.8571428571428646E-3</v>
      </c>
      <c r="AN36" s="95">
        <f t="shared" si="15"/>
        <v>-7.8571428571428646E-3</v>
      </c>
      <c r="AO36" s="78">
        <f t="shared" si="16"/>
        <v>1</v>
      </c>
      <c r="AP36" s="8">
        <f t="shared" si="17"/>
        <v>50</v>
      </c>
      <c r="AQ36" s="8">
        <f t="shared" si="13"/>
        <v>55.555555555555557</v>
      </c>
      <c r="AR36" s="8">
        <f t="shared" si="1"/>
        <v>-1</v>
      </c>
      <c r="AS36" s="114">
        <f t="shared" si="8"/>
        <v>-154100</v>
      </c>
      <c r="AT36" s="103">
        <f t="shared" si="31"/>
        <v>-0.26004026235469835</v>
      </c>
      <c r="AU36" s="5">
        <f t="shared" si="4"/>
        <v>0.85</v>
      </c>
      <c r="AW36" s="210">
        <f t="shared" si="5"/>
        <v>2.3529411764705903E-2</v>
      </c>
      <c r="AX36" s="276">
        <f t="shared" si="30"/>
        <v>-1.518159930538684E-2</v>
      </c>
      <c r="AY36" s="19">
        <f t="shared" si="32"/>
        <v>8.5485463687445085E-2</v>
      </c>
    </row>
    <row r="37" spans="1:51">
      <c r="A37" s="4">
        <v>38404</v>
      </c>
      <c r="B37" s="9">
        <f t="shared" si="0"/>
        <v>38404</v>
      </c>
      <c r="C37" s="5">
        <v>0.86</v>
      </c>
      <c r="D37" s="5">
        <v>0.87</v>
      </c>
      <c r="E37" s="5">
        <v>0.85</v>
      </c>
      <c r="F37" s="5">
        <v>0.87</v>
      </c>
      <c r="G37" s="6">
        <v>62900</v>
      </c>
      <c r="H37" s="112">
        <v>0.87</v>
      </c>
      <c r="I37" s="19">
        <f t="shared" si="18"/>
        <v>2.3529411764705903E-2</v>
      </c>
      <c r="J37" s="8">
        <f t="shared" si="34"/>
        <v>0.90763488925525415</v>
      </c>
      <c r="K37" s="8">
        <f t="shared" si="35"/>
        <v>0.83336511074474551</v>
      </c>
      <c r="L37" s="8">
        <f t="shared" si="36"/>
        <v>0.87049999999999983</v>
      </c>
      <c r="M37" s="19">
        <f t="shared" si="37"/>
        <v>8.9120335796319422E-2</v>
      </c>
      <c r="N37" s="19">
        <f t="shared" si="38"/>
        <v>-5.5689134466583912E-2</v>
      </c>
      <c r="O37" s="19">
        <f t="shared" si="39"/>
        <v>-4.0150347696952908E-3</v>
      </c>
      <c r="P37" s="19">
        <f t="shared" si="40"/>
        <v>7.9124681208387151E-4</v>
      </c>
      <c r="Q37" s="214"/>
      <c r="R37" s="305"/>
      <c r="S37" s="215"/>
      <c r="T37" t="str">
        <f t="shared" si="26"/>
        <v/>
      </c>
      <c r="U37" t="str">
        <f t="shared" si="27"/>
        <v/>
      </c>
      <c r="V37" t="str">
        <f t="shared" si="28"/>
        <v/>
      </c>
      <c r="W37" t="str">
        <f t="shared" si="29"/>
        <v/>
      </c>
      <c r="X37" s="10"/>
      <c r="Y37" s="219">
        <f t="shared" si="10"/>
        <v>-2.9230769230769258E-3</v>
      </c>
      <c r="Z37" s="78">
        <f t="shared" si="12"/>
        <v>0.86551562686189265</v>
      </c>
      <c r="AA37" s="78">
        <f t="shared" si="41"/>
        <v>0.84617736707482494</v>
      </c>
      <c r="AB37" s="74">
        <f t="shared" si="2"/>
        <v>36</v>
      </c>
      <c r="AC37" s="80">
        <f t="shared" si="42"/>
        <v>-8.1583559612585718E-3</v>
      </c>
      <c r="AD37" s="79">
        <f t="shared" si="33"/>
        <v>1.9338259787067713E-2</v>
      </c>
      <c r="AE37" s="81">
        <f t="shared" si="43"/>
        <v>2.7496615748326285E-2</v>
      </c>
      <c r="AF37" s="19">
        <f t="shared" si="44"/>
        <v>2.2853671747235103E-2</v>
      </c>
      <c r="AG37" s="93">
        <f t="shared" si="45"/>
        <v>-0.10451030525342578</v>
      </c>
      <c r="AH37" s="91">
        <f t="shared" si="46"/>
        <v>4.8192833968493942E-5</v>
      </c>
      <c r="AI37" s="96">
        <f t="shared" si="47"/>
        <v>36.492622152298424</v>
      </c>
      <c r="AJ37" s="5">
        <f t="shared" si="3"/>
        <v>2.0000000000000018E-2</v>
      </c>
      <c r="AK37" s="5">
        <f t="shared" si="6"/>
        <v>2.0000000000000018E-2</v>
      </c>
      <c r="AL37" s="5">
        <f t="shared" si="9"/>
        <v>0</v>
      </c>
      <c r="AM37" s="95">
        <f t="shared" si="14"/>
        <v>7.8571428571428646E-3</v>
      </c>
      <c r="AN37" s="95">
        <f t="shared" si="15"/>
        <v>-7.8571428571428646E-3</v>
      </c>
      <c r="AO37" s="78">
        <f t="shared" si="16"/>
        <v>1</v>
      </c>
      <c r="AP37" s="8">
        <f t="shared" si="17"/>
        <v>50</v>
      </c>
      <c r="AQ37" s="8">
        <f t="shared" si="13"/>
        <v>55.555555555555557</v>
      </c>
      <c r="AR37" s="8">
        <f t="shared" si="1"/>
        <v>1</v>
      </c>
      <c r="AS37" s="114">
        <f t="shared" si="8"/>
        <v>62900</v>
      </c>
      <c r="AT37" s="103">
        <f t="shared" si="31"/>
        <v>-0.24982994950015458</v>
      </c>
      <c r="AU37" s="5">
        <f t="shared" si="4"/>
        <v>0.87</v>
      </c>
      <c r="AW37" s="210">
        <f t="shared" si="5"/>
        <v>2.3529411764705903E-2</v>
      </c>
      <c r="AX37" s="276">
        <f t="shared" si="30"/>
        <v>-1.3286350398548842E-2</v>
      </c>
      <c r="AY37" s="19">
        <f t="shared" si="32"/>
        <v>0.12483855414136191</v>
      </c>
    </row>
    <row r="38" spans="1:51">
      <c r="A38" s="4">
        <v>38405</v>
      </c>
      <c r="B38" s="9">
        <f t="shared" si="0"/>
        <v>38405</v>
      </c>
      <c r="C38" s="5">
        <v>0.87</v>
      </c>
      <c r="D38" s="5">
        <v>0.87</v>
      </c>
      <c r="E38" s="5">
        <v>0.83</v>
      </c>
      <c r="F38" s="5">
        <v>0.83</v>
      </c>
      <c r="G38" s="6">
        <v>173300</v>
      </c>
      <c r="H38" s="112">
        <v>0.83</v>
      </c>
      <c r="I38" s="19">
        <f t="shared" si="18"/>
        <v>-4.5977011494252915E-2</v>
      </c>
      <c r="J38" s="8">
        <f t="shared" si="34"/>
        <v>0.90993897898091702</v>
      </c>
      <c r="K38" s="8">
        <f t="shared" si="35"/>
        <v>0.82806102101908208</v>
      </c>
      <c r="L38" s="8">
        <f t="shared" si="36"/>
        <v>0.86899999999999955</v>
      </c>
      <c r="M38" s="19">
        <f t="shared" si="37"/>
        <v>9.8879135575140331E-2</v>
      </c>
      <c r="N38" s="19">
        <f t="shared" si="38"/>
        <v>0.10950138025875726</v>
      </c>
      <c r="O38" s="19">
        <f t="shared" si="39"/>
        <v>2.5385645185515707E-3</v>
      </c>
      <c r="P38" s="19">
        <f t="shared" si="40"/>
        <v>-6.3646649677035006E-3</v>
      </c>
      <c r="Q38" s="214"/>
      <c r="R38" s="305"/>
      <c r="S38" s="215"/>
      <c r="T38" t="str">
        <f t="shared" si="26"/>
        <v/>
      </c>
      <c r="U38" t="str">
        <f t="shared" si="27"/>
        <v/>
      </c>
      <c r="V38" t="str">
        <f t="shared" si="28"/>
        <v/>
      </c>
      <c r="W38" t="str">
        <f t="shared" si="29"/>
        <v/>
      </c>
      <c r="X38" s="10"/>
      <c r="Y38" s="219">
        <f t="shared" si="10"/>
        <v>-2.9670329670329698E-3</v>
      </c>
      <c r="Z38" s="78">
        <f t="shared" si="12"/>
        <v>0.8600462203251612</v>
      </c>
      <c r="AA38" s="78">
        <f t="shared" si="41"/>
        <v>0.84498024191128784</v>
      </c>
      <c r="AB38" s="74">
        <f t="shared" si="2"/>
        <v>37</v>
      </c>
      <c r="AC38" s="80">
        <f t="shared" si="42"/>
        <v>-9.9445098675623386E-3</v>
      </c>
      <c r="AD38" s="79">
        <f t="shared" si="33"/>
        <v>1.506597841387336E-2</v>
      </c>
      <c r="AE38" s="81">
        <f t="shared" si="43"/>
        <v>2.5010488281435699E-2</v>
      </c>
      <c r="AF38" s="19">
        <f t="shared" si="44"/>
        <v>1.7829977159933518E-2</v>
      </c>
      <c r="AG38" s="93">
        <f t="shared" si="45"/>
        <v>0.21893552019373039</v>
      </c>
      <c r="AH38" s="91">
        <f t="shared" si="46"/>
        <v>-4.1171639178591845E-4</v>
      </c>
      <c r="AI38" s="96">
        <f t="shared" si="47"/>
        <v>26.796894899098078</v>
      </c>
      <c r="AJ38" s="5">
        <f t="shared" si="3"/>
        <v>-4.0000000000000036E-2</v>
      </c>
      <c r="AK38" s="5">
        <f t="shared" si="6"/>
        <v>0</v>
      </c>
      <c r="AL38" s="5">
        <f t="shared" si="9"/>
        <v>-4.0000000000000036E-2</v>
      </c>
      <c r="AM38" s="95">
        <f t="shared" si="14"/>
        <v>5.0000000000000044E-3</v>
      </c>
      <c r="AN38" s="95">
        <f t="shared" si="15"/>
        <v>-1.0714285714285723E-2</v>
      </c>
      <c r="AO38" s="78">
        <f t="shared" si="16"/>
        <v>0.46666666666666667</v>
      </c>
      <c r="AP38" s="8">
        <f t="shared" si="17"/>
        <v>31.818181818181827</v>
      </c>
      <c r="AQ38" s="8">
        <f t="shared" si="13"/>
        <v>48.275862068965516</v>
      </c>
      <c r="AR38" s="8">
        <f t="shared" si="1"/>
        <v>-1</v>
      </c>
      <c r="AS38" s="114">
        <f t="shared" si="8"/>
        <v>-173300</v>
      </c>
      <c r="AT38" s="103">
        <f t="shared" si="31"/>
        <v>-0.26621218039996469</v>
      </c>
      <c r="AU38" s="5">
        <f t="shared" si="4"/>
        <v>0.83</v>
      </c>
      <c r="AW38" s="210">
        <f t="shared" si="5"/>
        <v>4.8192771084337394E-2</v>
      </c>
      <c r="AX38" s="276">
        <f t="shared" si="30"/>
        <v>-1.0841085705439108E-2</v>
      </c>
      <c r="AY38" s="19">
        <f t="shared" si="32"/>
        <v>0.18404336930454654</v>
      </c>
    </row>
    <row r="39" spans="1:51">
      <c r="A39" s="4">
        <v>38406</v>
      </c>
      <c r="B39" s="9">
        <f t="shared" si="0"/>
        <v>38406</v>
      </c>
      <c r="C39" s="5">
        <v>0.85</v>
      </c>
      <c r="D39" s="5">
        <v>0.87</v>
      </c>
      <c r="E39" s="5">
        <v>0.84</v>
      </c>
      <c r="F39" s="5">
        <v>0.84</v>
      </c>
      <c r="G39" s="6">
        <v>347000</v>
      </c>
      <c r="H39" s="112">
        <v>0.84</v>
      </c>
      <c r="I39" s="19">
        <f t="shared" si="18"/>
        <v>1.2048192771084348E-2</v>
      </c>
      <c r="J39" s="8">
        <f t="shared" si="34"/>
        <v>0.91070831300812494</v>
      </c>
      <c r="K39" s="8">
        <f t="shared" si="35"/>
        <v>0.82529168699187438</v>
      </c>
      <c r="L39" s="8">
        <f t="shared" si="36"/>
        <v>0.86799999999999966</v>
      </c>
      <c r="M39" s="19">
        <f t="shared" si="37"/>
        <v>0.10349871125878861</v>
      </c>
      <c r="N39" s="19">
        <f t="shared" si="38"/>
        <v>4.6719418174299927E-2</v>
      </c>
      <c r="O39" s="19">
        <f t="shared" si="39"/>
        <v>8.4547870239554514E-4</v>
      </c>
      <c r="P39" s="19">
        <f t="shared" si="40"/>
        <v>-3.3443598441567934E-3</v>
      </c>
      <c r="Q39" s="214"/>
      <c r="R39" s="305"/>
      <c r="S39" s="215"/>
      <c r="T39" t="str">
        <f t="shared" si="26"/>
        <v/>
      </c>
      <c r="U39" t="str">
        <f t="shared" si="27"/>
        <v/>
      </c>
      <c r="V39" t="str">
        <f t="shared" si="28"/>
        <v/>
      </c>
      <c r="W39" t="str">
        <f t="shared" si="29"/>
        <v/>
      </c>
      <c r="X39" s="10"/>
      <c r="Y39" s="219">
        <f t="shared" si="10"/>
        <v>-2.3736263736263757E-3</v>
      </c>
      <c r="Z39" s="78">
        <f t="shared" si="12"/>
        <v>0.85695910239508633</v>
      </c>
      <c r="AA39" s="78">
        <f t="shared" si="41"/>
        <v>0.84461170400985253</v>
      </c>
      <c r="AB39" s="74">
        <f t="shared" si="2"/>
        <v>38</v>
      </c>
      <c r="AC39" s="80">
        <f t="shared" si="42"/>
        <v>-1.0130471916961519E-2</v>
      </c>
      <c r="AD39" s="79">
        <f t="shared" si="33"/>
        <v>1.2347398385233799E-2</v>
      </c>
      <c r="AE39" s="81">
        <f t="shared" si="43"/>
        <v>2.2477870302195318E-2</v>
      </c>
      <c r="AF39" s="19">
        <f t="shared" si="44"/>
        <v>1.4619023542550583E-2</v>
      </c>
      <c r="AG39" s="93">
        <f t="shared" si="45"/>
        <v>1.8699971328477821E-2</v>
      </c>
      <c r="AH39" s="91">
        <f t="shared" si="46"/>
        <v>-4.5854736845945334E-4</v>
      </c>
      <c r="AI39" s="96">
        <f t="shared" si="47"/>
        <v>23.607182643072843</v>
      </c>
      <c r="AJ39" s="5">
        <f t="shared" si="3"/>
        <v>1.0000000000000009E-2</v>
      </c>
      <c r="AK39" s="5">
        <f t="shared" si="6"/>
        <v>1.0000000000000009E-2</v>
      </c>
      <c r="AL39" s="5">
        <f t="shared" si="9"/>
        <v>0</v>
      </c>
      <c r="AM39" s="95">
        <f t="shared" si="14"/>
        <v>5.7142857142857195E-3</v>
      </c>
      <c r="AN39" s="95">
        <f t="shared" si="15"/>
        <v>-1.0714285714285723E-2</v>
      </c>
      <c r="AO39" s="78">
        <f t="shared" si="16"/>
        <v>0.53333333333333344</v>
      </c>
      <c r="AP39" s="8">
        <f t="shared" si="17"/>
        <v>34.782608695652172</v>
      </c>
      <c r="AQ39" s="8">
        <f t="shared" si="13"/>
        <v>44.444444444444443</v>
      </c>
      <c r="AR39" s="8">
        <f t="shared" si="1"/>
        <v>-1</v>
      </c>
      <c r="AS39" s="114">
        <f t="shared" si="8"/>
        <v>-347000</v>
      </c>
      <c r="AT39" s="103">
        <f t="shared" si="31"/>
        <v>-0.29695389184686155</v>
      </c>
      <c r="AU39" s="5">
        <f t="shared" si="4"/>
        <v>0.84</v>
      </c>
      <c r="AW39" s="210">
        <f t="shared" si="5"/>
        <v>3.5714285714285747E-2</v>
      </c>
      <c r="AX39" s="276">
        <f t="shared" si="30"/>
        <v>-8.5424718729766105E-3</v>
      </c>
      <c r="AY39" s="19">
        <f t="shared" si="32"/>
        <v>0.21202801037808</v>
      </c>
    </row>
    <row r="40" spans="1:51">
      <c r="A40" s="4">
        <v>38407</v>
      </c>
      <c r="B40" s="9">
        <f t="shared" si="0"/>
        <v>38407</v>
      </c>
      <c r="C40" s="5">
        <v>0.86</v>
      </c>
      <c r="D40" s="5">
        <v>0.86</v>
      </c>
      <c r="E40" s="5">
        <v>0.81</v>
      </c>
      <c r="F40" s="5">
        <v>0.86</v>
      </c>
      <c r="G40" s="6">
        <v>312500</v>
      </c>
      <c r="H40" s="112">
        <v>0.86</v>
      </c>
      <c r="I40" s="19">
        <f t="shared" si="18"/>
        <v>2.3809523809523832E-2</v>
      </c>
      <c r="J40" s="8">
        <f t="shared" si="34"/>
        <v>0.91033689998120759</v>
      </c>
      <c r="K40" s="8">
        <f t="shared" si="35"/>
        <v>0.82466310001879184</v>
      </c>
      <c r="L40" s="8">
        <f t="shared" si="36"/>
        <v>0.86749999999999972</v>
      </c>
      <c r="M40" s="19">
        <f t="shared" si="37"/>
        <v>0.10388945493070259</v>
      </c>
      <c r="N40" s="19">
        <f t="shared" si="38"/>
        <v>3.7753481870606547E-3</v>
      </c>
      <c r="O40" s="19">
        <f t="shared" si="39"/>
        <v>-4.0782874342119987E-4</v>
      </c>
      <c r="P40" s="19">
        <f t="shared" si="40"/>
        <v>-7.6165431324492962E-4</v>
      </c>
      <c r="Q40" s="214"/>
      <c r="R40" s="305"/>
      <c r="S40" s="215"/>
      <c r="T40" t="str">
        <f t="shared" si="26"/>
        <v/>
      </c>
      <c r="U40" t="str">
        <f t="shared" si="27"/>
        <v/>
      </c>
      <c r="V40" t="str">
        <f t="shared" si="28"/>
        <v>BrokeBandLower</v>
      </c>
      <c r="W40" t="str">
        <f t="shared" si="29"/>
        <v/>
      </c>
      <c r="X40" s="10"/>
      <c r="Y40" s="219">
        <f t="shared" si="10"/>
        <v>-1.2307692307692319E-3</v>
      </c>
      <c r="Z40" s="78">
        <f t="shared" si="12"/>
        <v>0.85742740062624301</v>
      </c>
      <c r="AA40" s="78">
        <f t="shared" si="41"/>
        <v>0.84575043791312343</v>
      </c>
      <c r="AB40" s="74">
        <f t="shared" si="2"/>
        <v>39</v>
      </c>
      <c r="AC40" s="80">
        <f t="shared" si="42"/>
        <v>-8.6407260712605925E-3</v>
      </c>
      <c r="AD40" s="79">
        <f t="shared" si="33"/>
        <v>1.1676962713119576E-2</v>
      </c>
      <c r="AE40" s="81">
        <f t="shared" si="43"/>
        <v>2.0317688784380169E-2</v>
      </c>
      <c r="AF40" s="19">
        <f t="shared" si="44"/>
        <v>1.3806629224966536E-2</v>
      </c>
      <c r="AG40" s="93">
        <f t="shared" si="45"/>
        <v>-0.14705591782023844</v>
      </c>
      <c r="AH40" s="91">
        <f t="shared" si="46"/>
        <v>-1.9360004548612332E-4</v>
      </c>
      <c r="AI40" s="96">
        <f t="shared" si="47"/>
        <v>27.910344478690249</v>
      </c>
      <c r="AJ40" s="5">
        <f t="shared" si="3"/>
        <v>2.0000000000000018E-2</v>
      </c>
      <c r="AK40" s="5">
        <f t="shared" si="6"/>
        <v>2.0000000000000018E-2</v>
      </c>
      <c r="AL40" s="5">
        <f t="shared" si="9"/>
        <v>0</v>
      </c>
      <c r="AM40" s="95">
        <f t="shared" si="14"/>
        <v>7.1428571428571496E-3</v>
      </c>
      <c r="AN40" s="95">
        <f t="shared" si="15"/>
        <v>-1.0000000000000009E-2</v>
      </c>
      <c r="AO40" s="78">
        <f t="shared" si="16"/>
        <v>0.7142857142857143</v>
      </c>
      <c r="AP40" s="8">
        <f t="shared" si="17"/>
        <v>41.666666666666671</v>
      </c>
      <c r="AQ40" s="8">
        <f t="shared" si="13"/>
        <v>41.666666666666671</v>
      </c>
      <c r="AR40" s="8">
        <f t="shared" si="1"/>
        <v>1</v>
      </c>
      <c r="AS40" s="114">
        <f t="shared" si="8"/>
        <v>312500</v>
      </c>
      <c r="AT40" s="103">
        <f t="shared" si="31"/>
        <v>0.13821821327072778</v>
      </c>
      <c r="AU40" s="5">
        <f t="shared" si="4"/>
        <v>0.86</v>
      </c>
      <c r="AW40" s="210">
        <f t="shared" si="5"/>
        <v>6.1728395061728308E-2</v>
      </c>
      <c r="AX40" s="276">
        <f t="shared" si="30"/>
        <v>-7.0017212798513806E-3</v>
      </c>
      <c r="AY40" s="19">
        <f t="shared" si="32"/>
        <v>0.18036355472228882</v>
      </c>
    </row>
    <row r="41" spans="1:51">
      <c r="A41" s="4">
        <v>38408</v>
      </c>
      <c r="B41" s="9">
        <f t="shared" si="0"/>
        <v>38408</v>
      </c>
      <c r="C41" s="5">
        <v>0.86</v>
      </c>
      <c r="D41" s="5">
        <v>0.88</v>
      </c>
      <c r="E41" s="5">
        <v>0.86</v>
      </c>
      <c r="F41" s="5">
        <v>0.88</v>
      </c>
      <c r="G41" s="6">
        <v>357900</v>
      </c>
      <c r="H41" s="112">
        <v>0.88</v>
      </c>
      <c r="I41" s="19">
        <f t="shared" si="18"/>
        <v>2.3255813953488393E-2</v>
      </c>
      <c r="J41" s="8">
        <f t="shared" si="34"/>
        <v>0.91117406628984565</v>
      </c>
      <c r="K41" s="8">
        <f t="shared" si="35"/>
        <v>0.82482593371015389</v>
      </c>
      <c r="L41" s="8">
        <f t="shared" si="36"/>
        <v>0.86799999999999977</v>
      </c>
      <c r="M41" s="19">
        <f t="shared" si="37"/>
        <v>0.10468649087121784</v>
      </c>
      <c r="N41" s="19">
        <f t="shared" si="38"/>
        <v>7.6719619045734488E-3</v>
      </c>
      <c r="O41" s="19">
        <f t="shared" si="39"/>
        <v>9.1962251409927664E-4</v>
      </c>
      <c r="P41" s="19">
        <f t="shared" si="40"/>
        <v>1.9745480470551128E-4</v>
      </c>
      <c r="Q41" s="214"/>
      <c r="R41" s="305"/>
      <c r="S41" s="215"/>
      <c r="T41" t="str">
        <f t="shared" si="26"/>
        <v/>
      </c>
      <c r="U41" t="str">
        <f t="shared" si="27"/>
        <v/>
      </c>
      <c r="V41" t="str">
        <f t="shared" si="28"/>
        <v/>
      </c>
      <c r="W41" t="str">
        <f t="shared" si="29"/>
        <v/>
      </c>
      <c r="X41" s="10"/>
      <c r="Y41" s="219">
        <f t="shared" si="10"/>
        <v>0</v>
      </c>
      <c r="Z41" s="78">
        <f t="shared" si="12"/>
        <v>0.86090358092980157</v>
      </c>
      <c r="AA41" s="78">
        <f t="shared" si="41"/>
        <v>0.84828490550755231</v>
      </c>
      <c r="AB41" s="74">
        <f t="shared" si="2"/>
        <v>40</v>
      </c>
      <c r="AC41" s="80">
        <f t="shared" si="42"/>
        <v>-6.1592106897047291E-3</v>
      </c>
      <c r="AD41" s="79">
        <f t="shared" si="33"/>
        <v>1.2618675422249259E-2</v>
      </c>
      <c r="AE41" s="81">
        <f t="shared" si="43"/>
        <v>1.8777886111953988E-2</v>
      </c>
      <c r="AF41" s="19">
        <f t="shared" si="44"/>
        <v>1.4875515690921267E-2</v>
      </c>
      <c r="AG41" s="93">
        <f t="shared" si="45"/>
        <v>-0.28718829425798892</v>
      </c>
      <c r="AH41" s="91">
        <f t="shared" si="46"/>
        <v>1.8764350847313597E-4</v>
      </c>
      <c r="AI41" s="96">
        <f t="shared" si="47"/>
        <v>41.245354016476455</v>
      </c>
      <c r="AJ41" s="5">
        <f t="shared" si="3"/>
        <v>2.0000000000000018E-2</v>
      </c>
      <c r="AK41" s="5">
        <f t="shared" si="6"/>
        <v>2.0000000000000018E-2</v>
      </c>
      <c r="AL41" s="5">
        <f t="shared" si="9"/>
        <v>0</v>
      </c>
      <c r="AM41" s="95">
        <f t="shared" si="14"/>
        <v>8.5714285714285788E-3</v>
      </c>
      <c r="AN41" s="95">
        <f t="shared" si="15"/>
        <v>-8.5714285714285788E-3</v>
      </c>
      <c r="AO41" s="78">
        <f t="shared" si="16"/>
        <v>1</v>
      </c>
      <c r="AP41" s="8">
        <f t="shared" si="17"/>
        <v>50</v>
      </c>
      <c r="AQ41" s="8">
        <f t="shared" si="13"/>
        <v>39.999999999999993</v>
      </c>
      <c r="AR41" s="8">
        <f t="shared" si="1"/>
        <v>1</v>
      </c>
      <c r="AS41" s="114">
        <f t="shared" si="8"/>
        <v>357900</v>
      </c>
      <c r="AT41" s="103">
        <f t="shared" si="31"/>
        <v>0.23090928640550518</v>
      </c>
      <c r="AU41" s="5">
        <f t="shared" si="4"/>
        <v>0.88</v>
      </c>
      <c r="AW41" s="210">
        <f t="shared" si="5"/>
        <v>2.3255813953488393E-2</v>
      </c>
      <c r="AX41" s="276">
        <f t="shared" si="30"/>
        <v>-5.7033917662263163E-3</v>
      </c>
      <c r="AY41" s="19">
        <f t="shared" si="32"/>
        <v>0.18543004808849273</v>
      </c>
    </row>
    <row r="42" spans="1:51">
      <c r="A42" s="4">
        <v>38411</v>
      </c>
      <c r="B42" s="9">
        <f t="shared" si="0"/>
        <v>38411</v>
      </c>
      <c r="C42" s="5">
        <v>0.87</v>
      </c>
      <c r="D42" s="5">
        <v>0.88</v>
      </c>
      <c r="E42" s="5">
        <v>0.87</v>
      </c>
      <c r="F42" s="5">
        <v>0.88</v>
      </c>
      <c r="G42" s="6">
        <v>281400</v>
      </c>
      <c r="H42" s="112">
        <v>0.88</v>
      </c>
      <c r="I42" s="19">
        <f t="shared" si="18"/>
        <v>0</v>
      </c>
      <c r="J42" s="8">
        <f t="shared" si="34"/>
        <v>0.91214973622427198</v>
      </c>
      <c r="K42" s="8">
        <f t="shared" si="35"/>
        <v>0.82685026377572746</v>
      </c>
      <c r="L42" s="8">
        <f t="shared" si="36"/>
        <v>0.86949999999999972</v>
      </c>
      <c r="M42" s="19">
        <f t="shared" si="37"/>
        <v>0.10316193413186225</v>
      </c>
      <c r="N42" s="19">
        <f t="shared" si="38"/>
        <v>-1.4563070427406443E-2</v>
      </c>
      <c r="O42" s="19">
        <f t="shared" si="39"/>
        <v>1.0707832570335299E-3</v>
      </c>
      <c r="P42" s="19">
        <f t="shared" si="40"/>
        <v>2.4542512339153976E-3</v>
      </c>
      <c r="Q42" s="214"/>
      <c r="R42" s="305"/>
      <c r="S42" s="215"/>
      <c r="T42" t="str">
        <f t="shared" si="26"/>
        <v/>
      </c>
      <c r="U42" t="str">
        <f t="shared" si="27"/>
        <v/>
      </c>
      <c r="V42" t="str">
        <f t="shared" si="28"/>
        <v/>
      </c>
      <c r="W42" t="str">
        <f t="shared" si="29"/>
        <v/>
      </c>
      <c r="X42" s="10"/>
      <c r="Y42" s="219">
        <f t="shared" si="10"/>
        <v>-4.1758241758241797E-4</v>
      </c>
      <c r="Z42" s="78">
        <f t="shared" si="12"/>
        <v>0.86384442946661211</v>
      </c>
      <c r="AA42" s="78">
        <f t="shared" si="41"/>
        <v>0.85063182249999347</v>
      </c>
      <c r="AB42" s="74">
        <f t="shared" si="2"/>
        <v>41</v>
      </c>
      <c r="AC42" s="80">
        <f t="shared" si="42"/>
        <v>-4.4522233162682841E-3</v>
      </c>
      <c r="AD42" s="79">
        <f t="shared" si="33"/>
        <v>1.3212606966618634E-2</v>
      </c>
      <c r="AE42" s="81">
        <f t="shared" si="43"/>
        <v>1.7664830282886918E-2</v>
      </c>
      <c r="AF42" s="19">
        <f t="shared" si="44"/>
        <v>1.5532697716136449E-2</v>
      </c>
      <c r="AG42" s="93">
        <f t="shared" si="45"/>
        <v>-0.27714385161230415</v>
      </c>
      <c r="AH42" s="91">
        <f t="shared" si="46"/>
        <v>4.731069780364365E-4</v>
      </c>
      <c r="AI42" s="96">
        <f t="shared" si="47"/>
        <v>43.709961610942521</v>
      </c>
      <c r="AJ42" s="5">
        <f t="shared" si="3"/>
        <v>0</v>
      </c>
      <c r="AK42" s="5">
        <f t="shared" si="6"/>
        <v>0</v>
      </c>
      <c r="AL42" s="5">
        <f t="shared" si="9"/>
        <v>0</v>
      </c>
      <c r="AM42" s="95">
        <f t="shared" si="14"/>
        <v>8.5714285714285788E-3</v>
      </c>
      <c r="AN42" s="95">
        <f t="shared" si="15"/>
        <v>-5.0000000000000044E-3</v>
      </c>
      <c r="AO42" s="78">
        <f t="shared" si="16"/>
        <v>1.7142857142857142</v>
      </c>
      <c r="AP42" s="8">
        <f t="shared" si="17"/>
        <v>63.15789473684211</v>
      </c>
      <c r="AQ42" s="8">
        <f t="shared" si="13"/>
        <v>46.153846153846153</v>
      </c>
      <c r="AR42" s="8">
        <f t="shared" si="1"/>
        <v>1</v>
      </c>
      <c r="AS42" s="114">
        <f t="shared" si="8"/>
        <v>281400</v>
      </c>
      <c r="AT42" s="103">
        <f t="shared" si="31"/>
        <v>0.29772858874024721</v>
      </c>
      <c r="AU42" s="5">
        <f t="shared" si="4"/>
        <v>0.88</v>
      </c>
      <c r="AW42" s="210">
        <f t="shared" si="5"/>
        <v>1.1494252873563229E-2</v>
      </c>
      <c r="AX42" s="276">
        <f t="shared" si="30"/>
        <v>-4.7440880643905888E-3</v>
      </c>
      <c r="AY42" s="19">
        <f t="shared" si="32"/>
        <v>0.1681988089116411</v>
      </c>
    </row>
    <row r="43" spans="1:51">
      <c r="A43" s="4">
        <v>38412</v>
      </c>
      <c r="B43" s="9">
        <f t="shared" si="0"/>
        <v>38412</v>
      </c>
      <c r="C43" s="5">
        <v>0.87</v>
      </c>
      <c r="D43" s="5">
        <v>0.88</v>
      </c>
      <c r="E43" s="5">
        <v>0.87</v>
      </c>
      <c r="F43" s="5">
        <v>0.87</v>
      </c>
      <c r="G43" s="6">
        <v>131500</v>
      </c>
      <c r="H43" s="112">
        <v>0.87</v>
      </c>
      <c r="I43" s="19">
        <f t="shared" si="18"/>
        <v>-1.1363636363636374E-2</v>
      </c>
      <c r="J43" s="8">
        <f t="shared" si="34"/>
        <v>0.91214973622427209</v>
      </c>
      <c r="K43" s="8">
        <f t="shared" si="35"/>
        <v>0.82685026377572757</v>
      </c>
      <c r="L43" s="8">
        <f t="shared" si="36"/>
        <v>0.86949999999999983</v>
      </c>
      <c r="M43" s="19">
        <f t="shared" si="37"/>
        <v>0.10316193413186224</v>
      </c>
      <c r="N43" s="19">
        <f t="shared" si="38"/>
        <v>-1.3452430806576173E-16</v>
      </c>
      <c r="O43" s="19">
        <f t="shared" si="39"/>
        <v>1.217149970596696E-16</v>
      </c>
      <c r="P43" s="19">
        <f t="shared" si="40"/>
        <v>1.3427135156919902E-16</v>
      </c>
      <c r="Q43" s="214"/>
      <c r="R43" s="305"/>
      <c r="S43" s="215"/>
      <c r="T43" t="str">
        <f t="shared" si="26"/>
        <v/>
      </c>
      <c r="U43" t="str">
        <f t="shared" si="27"/>
        <v/>
      </c>
      <c r="V43" t="str">
        <f t="shared" si="28"/>
        <v/>
      </c>
      <c r="W43" t="str">
        <f t="shared" si="29"/>
        <v/>
      </c>
      <c r="X43" s="10"/>
      <c r="Y43" s="219">
        <f t="shared" si="10"/>
        <v>-2.1978021978021998E-5</v>
      </c>
      <c r="Z43" s="78">
        <f t="shared" si="12"/>
        <v>0.86479238732875385</v>
      </c>
      <c r="AA43" s="78">
        <f t="shared" si="41"/>
        <v>0.8520650676349939</v>
      </c>
      <c r="AB43" s="74">
        <f t="shared" si="2"/>
        <v>42</v>
      </c>
      <c r="AC43" s="80">
        <f t="shared" si="42"/>
        <v>-3.9500084713015721E-3</v>
      </c>
      <c r="AD43" s="79">
        <f t="shared" si="33"/>
        <v>1.2727319693759953E-2</v>
      </c>
      <c r="AE43" s="81">
        <f t="shared" si="43"/>
        <v>1.6677328165061525E-2</v>
      </c>
      <c r="AF43" s="19">
        <f t="shared" si="44"/>
        <v>1.4937027906901658E-2</v>
      </c>
      <c r="AG43" s="93">
        <f t="shared" si="45"/>
        <v>-0.11280091075657296</v>
      </c>
      <c r="AH43" s="91">
        <f t="shared" si="46"/>
        <v>6.082637882946617E-4</v>
      </c>
      <c r="AI43" s="96">
        <f t="shared" si="47"/>
        <v>44.75624543843162</v>
      </c>
      <c r="AJ43" s="5">
        <f t="shared" si="3"/>
        <v>-1.0000000000000009E-2</v>
      </c>
      <c r="AK43" s="5">
        <f t="shared" si="6"/>
        <v>0</v>
      </c>
      <c r="AL43" s="5">
        <f t="shared" si="9"/>
        <v>-1.0000000000000009E-2</v>
      </c>
      <c r="AM43" s="95">
        <f t="shared" si="14"/>
        <v>5.7142857142857195E-3</v>
      </c>
      <c r="AN43" s="95">
        <f t="shared" si="15"/>
        <v>-5.7142857142857195E-3</v>
      </c>
      <c r="AO43" s="78">
        <f t="shared" si="16"/>
        <v>1</v>
      </c>
      <c r="AP43" s="8">
        <f t="shared" si="17"/>
        <v>50</v>
      </c>
      <c r="AQ43" s="8">
        <f t="shared" si="13"/>
        <v>44.444444444444443</v>
      </c>
      <c r="AR43" s="8">
        <f t="shared" si="1"/>
        <v>-1</v>
      </c>
      <c r="AS43" s="114">
        <f t="shared" si="8"/>
        <v>-131500</v>
      </c>
      <c r="AT43" s="103">
        <f t="shared" si="31"/>
        <v>0.29399647943670987</v>
      </c>
      <c r="AU43" s="5">
        <f t="shared" si="4"/>
        <v>0.87</v>
      </c>
      <c r="AW43" s="210">
        <f t="shared" si="5"/>
        <v>1.1494252873563229E-2</v>
      </c>
      <c r="AX43" s="276">
        <f t="shared" si="30"/>
        <v>-3.9689535750040477E-3</v>
      </c>
      <c r="AY43" s="19">
        <f t="shared" si="32"/>
        <v>0.16338956589038625</v>
      </c>
    </row>
    <row r="44" spans="1:51">
      <c r="A44" s="4">
        <v>38413</v>
      </c>
      <c r="B44" s="9">
        <f t="shared" si="0"/>
        <v>38413</v>
      </c>
      <c r="C44" s="5">
        <v>0.88</v>
      </c>
      <c r="D44" s="5">
        <v>0.88</v>
      </c>
      <c r="E44" s="5">
        <v>0.84</v>
      </c>
      <c r="F44" s="5">
        <v>0.88</v>
      </c>
      <c r="G44" s="6">
        <v>122500</v>
      </c>
      <c r="H44" s="112">
        <v>0.88</v>
      </c>
      <c r="I44" s="19">
        <f t="shared" si="18"/>
        <v>1.1494252873563229E-2</v>
      </c>
      <c r="J44" s="8">
        <f t="shared" si="34"/>
        <v>0.9067814388593306</v>
      </c>
      <c r="K44" s="8">
        <f t="shared" si="35"/>
        <v>0.82921856114066939</v>
      </c>
      <c r="L44" s="8">
        <f t="shared" si="36"/>
        <v>0.86799999999999999</v>
      </c>
      <c r="M44" s="19">
        <f t="shared" si="37"/>
        <v>9.3537314953449746E-2</v>
      </c>
      <c r="N44" s="19">
        <f t="shared" si="38"/>
        <v>-9.3296226553005929E-2</v>
      </c>
      <c r="O44" s="19">
        <f t="shared" si="39"/>
        <v>-5.8853246914951406E-3</v>
      </c>
      <c r="P44" s="19">
        <f t="shared" si="40"/>
        <v>2.8642397163027187E-3</v>
      </c>
      <c r="Q44" s="214"/>
      <c r="R44" s="305"/>
      <c r="S44" s="215"/>
      <c r="T44" t="str">
        <f t="shared" si="26"/>
        <v/>
      </c>
      <c r="U44" t="str">
        <f t="shared" si="27"/>
        <v/>
      </c>
      <c r="V44" t="str">
        <f t="shared" si="28"/>
        <v/>
      </c>
      <c r="W44" t="str">
        <f t="shared" si="29"/>
        <v/>
      </c>
      <c r="X44" s="10"/>
      <c r="Y44" s="219">
        <f t="shared" si="10"/>
        <v>6.5934065934065988E-4</v>
      </c>
      <c r="Z44" s="78">
        <f t="shared" si="12"/>
        <v>0.86713435968012575</v>
      </c>
      <c r="AA44" s="78">
        <f t="shared" si="41"/>
        <v>0.85413225263000436</v>
      </c>
      <c r="AB44" s="74">
        <f t="shared" si="2"/>
        <v>43</v>
      </c>
      <c r="AC44" s="80">
        <f t="shared" si="42"/>
        <v>-2.9401768919521051E-3</v>
      </c>
      <c r="AD44" s="79">
        <f t="shared" si="33"/>
        <v>1.3002107050121392E-2</v>
      </c>
      <c r="AE44" s="81">
        <f t="shared" si="43"/>
        <v>1.5942283942073497E-2</v>
      </c>
      <c r="AF44" s="19">
        <f t="shared" si="44"/>
        <v>1.5222592297721937E-2</v>
      </c>
      <c r="AG44" s="93">
        <f t="shared" si="45"/>
        <v>-0.25565301611029612</v>
      </c>
      <c r="AH44" s="91">
        <f t="shared" si="46"/>
        <v>6.989745893927476E-4</v>
      </c>
      <c r="AI44" s="96">
        <f t="shared" si="47"/>
        <v>45.258432785945089</v>
      </c>
      <c r="AJ44" s="5">
        <f t="shared" si="3"/>
        <v>1.0000000000000009E-2</v>
      </c>
      <c r="AK44" s="5">
        <f t="shared" si="6"/>
        <v>1.0000000000000009E-2</v>
      </c>
      <c r="AL44" s="5">
        <f t="shared" si="9"/>
        <v>0</v>
      </c>
      <c r="AM44" s="95">
        <f t="shared" si="14"/>
        <v>6.4285714285714345E-3</v>
      </c>
      <c r="AN44" s="95">
        <f t="shared" si="15"/>
        <v>-5.7142857142857195E-3</v>
      </c>
      <c r="AO44" s="78">
        <f t="shared" si="16"/>
        <v>1.125</v>
      </c>
      <c r="AP44" s="8">
        <f t="shared" si="17"/>
        <v>52.941176470588232</v>
      </c>
      <c r="AQ44" s="8">
        <f t="shared" si="13"/>
        <v>42.857142857142854</v>
      </c>
      <c r="AR44" s="8">
        <f t="shared" si="1"/>
        <v>1</v>
      </c>
      <c r="AS44" s="114">
        <f t="shared" si="8"/>
        <v>122500</v>
      </c>
      <c r="AT44" s="103">
        <f t="shared" si="31"/>
        <v>0.2105417990485316</v>
      </c>
      <c r="AU44" s="5">
        <f t="shared" si="4"/>
        <v>0.88</v>
      </c>
      <c r="AW44" s="210">
        <f t="shared" si="5"/>
        <v>4.7619047619047665E-2</v>
      </c>
      <c r="AX44" s="276">
        <f t="shared" si="30"/>
        <v>-3.4926643984613346E-3</v>
      </c>
      <c r="AY44" s="19">
        <f t="shared" si="32"/>
        <v>0.12000371572555554</v>
      </c>
    </row>
    <row r="45" spans="1:51">
      <c r="A45" s="4">
        <v>38414</v>
      </c>
      <c r="B45" s="9">
        <f t="shared" si="0"/>
        <v>38414</v>
      </c>
      <c r="C45" s="5">
        <v>0.88</v>
      </c>
      <c r="D45" s="5">
        <v>0.89</v>
      </c>
      <c r="E45" s="5">
        <v>0.88</v>
      </c>
      <c r="F45" s="5">
        <v>0.89</v>
      </c>
      <c r="G45" s="6">
        <v>268900</v>
      </c>
      <c r="H45" s="112">
        <v>0.89</v>
      </c>
      <c r="I45" s="19">
        <f t="shared" si="18"/>
        <v>1.1363636363636374E-2</v>
      </c>
      <c r="J45" s="8">
        <f t="shared" si="34"/>
        <v>0.90227038417709682</v>
      </c>
      <c r="K45" s="8">
        <f t="shared" si="35"/>
        <v>0.83172961582290317</v>
      </c>
      <c r="L45" s="8">
        <f t="shared" si="36"/>
        <v>0.86699999999999999</v>
      </c>
      <c r="M45" s="19">
        <f t="shared" si="37"/>
        <v>8.4812139681236992E-2</v>
      </c>
      <c r="N45" s="19">
        <f t="shared" si="38"/>
        <v>-9.3280155374942816E-2</v>
      </c>
      <c r="O45" s="19">
        <f t="shared" si="39"/>
        <v>-4.9747982136780214E-3</v>
      </c>
      <c r="P45" s="19">
        <f t="shared" si="40"/>
        <v>3.0282181319959676E-3</v>
      </c>
      <c r="Q45" s="214"/>
      <c r="R45" s="305"/>
      <c r="S45" s="215"/>
      <c r="T45" t="str">
        <f t="shared" si="26"/>
        <v/>
      </c>
      <c r="U45" t="str">
        <f t="shared" si="27"/>
        <v/>
      </c>
      <c r="V45" t="str">
        <f t="shared" si="28"/>
        <v/>
      </c>
      <c r="W45" t="str">
        <f t="shared" si="29"/>
        <v/>
      </c>
      <c r="X45" s="10"/>
      <c r="Y45" s="219">
        <f t="shared" si="10"/>
        <v>1.2527472527472539E-3</v>
      </c>
      <c r="Z45" s="78">
        <f t="shared" si="12"/>
        <v>0.87065566828938634</v>
      </c>
      <c r="AA45" s="78">
        <f t="shared" si="41"/>
        <v>0.85678646593538399</v>
      </c>
      <c r="AB45" s="74">
        <f t="shared" si="2"/>
        <v>44</v>
      </c>
      <c r="AC45" s="80">
        <f t="shared" si="42"/>
        <v>-1.6584652704569151E-3</v>
      </c>
      <c r="AD45" s="79">
        <f t="shared" si="33"/>
        <v>1.3869202354002352E-2</v>
      </c>
      <c r="AE45" s="81">
        <f t="shared" si="43"/>
        <v>1.5527667624459267E-2</v>
      </c>
      <c r="AF45" s="19">
        <f t="shared" si="44"/>
        <v>1.6187466662257385E-2</v>
      </c>
      <c r="AG45" s="93">
        <f t="shared" si="45"/>
        <v>-0.43593010509112889</v>
      </c>
      <c r="AH45" s="91">
        <f t="shared" si="46"/>
        <v>7.7494125508726904E-4</v>
      </c>
      <c r="AI45" s="96">
        <f t="shared" si="47"/>
        <v>45.400495582722762</v>
      </c>
      <c r="AJ45" s="5">
        <f t="shared" si="3"/>
        <v>1.0000000000000009E-2</v>
      </c>
      <c r="AK45" s="5">
        <f t="shared" si="6"/>
        <v>1.0000000000000009E-2</v>
      </c>
      <c r="AL45" s="5">
        <f t="shared" si="9"/>
        <v>0</v>
      </c>
      <c r="AM45" s="95">
        <f t="shared" si="14"/>
        <v>7.1428571428571496E-3</v>
      </c>
      <c r="AN45" s="95">
        <f t="shared" si="15"/>
        <v>-5.0000000000000044E-3</v>
      </c>
      <c r="AO45" s="78">
        <f t="shared" si="16"/>
        <v>1.4285714285714286</v>
      </c>
      <c r="AP45" s="8">
        <f t="shared" si="17"/>
        <v>58.82352941176471</v>
      </c>
      <c r="AQ45" s="8">
        <f t="shared" si="13"/>
        <v>37.974683544303801</v>
      </c>
      <c r="AR45" s="8">
        <f t="shared" si="1"/>
        <v>1</v>
      </c>
      <c r="AS45" s="114">
        <f t="shared" si="8"/>
        <v>268900</v>
      </c>
      <c r="AT45" s="103">
        <f t="shared" si="31"/>
        <v>0.33775193992699698</v>
      </c>
      <c r="AU45" s="5">
        <f t="shared" si="4"/>
        <v>0.89</v>
      </c>
      <c r="AW45" s="210">
        <f t="shared" si="5"/>
        <v>1.1363636363636374E-2</v>
      </c>
      <c r="AX45" s="276">
        <f t="shared" si="30"/>
        <v>-3.0279145066677707E-3</v>
      </c>
      <c r="AY45" s="19">
        <f t="shared" si="32"/>
        <v>0.13306457156270318</v>
      </c>
    </row>
    <row r="46" spans="1:51">
      <c r="A46" s="4">
        <v>38415</v>
      </c>
      <c r="B46" s="9">
        <f t="shared" si="0"/>
        <v>38415</v>
      </c>
      <c r="C46" s="5">
        <v>0.89</v>
      </c>
      <c r="D46" s="5">
        <v>0.89</v>
      </c>
      <c r="E46" s="5">
        <v>0.84</v>
      </c>
      <c r="F46" s="5">
        <v>0.84</v>
      </c>
      <c r="G46" s="6">
        <v>208900</v>
      </c>
      <c r="H46" s="112">
        <v>0.84</v>
      </c>
      <c r="I46" s="19">
        <f t="shared" si="18"/>
        <v>-5.6179775280898923E-2</v>
      </c>
      <c r="J46" s="8">
        <f t="shared" si="34"/>
        <v>0.89770459909270561</v>
      </c>
      <c r="K46" s="8">
        <f t="shared" si="35"/>
        <v>0.83029540090729459</v>
      </c>
      <c r="L46" s="8">
        <f t="shared" si="36"/>
        <v>0.8640000000000001</v>
      </c>
      <c r="M46" s="19">
        <f t="shared" si="37"/>
        <v>8.1187006590365901E-2</v>
      </c>
      <c r="N46" s="19">
        <f t="shared" si="38"/>
        <v>-4.2743092020741461E-2</v>
      </c>
      <c r="O46" s="19">
        <f t="shared" si="39"/>
        <v>-5.0603291036260337E-3</v>
      </c>
      <c r="P46" s="19">
        <f t="shared" si="40"/>
        <v>-1.7243763938712023E-3</v>
      </c>
      <c r="Q46" s="214"/>
      <c r="R46" s="305"/>
      <c r="S46" s="215"/>
      <c r="T46" t="str">
        <f t="shared" si="26"/>
        <v/>
      </c>
      <c r="U46" t="str">
        <f t="shared" si="27"/>
        <v/>
      </c>
      <c r="V46" t="str">
        <f t="shared" si="28"/>
        <v/>
      </c>
      <c r="W46" t="str">
        <f t="shared" si="29"/>
        <v/>
      </c>
      <c r="X46" s="10"/>
      <c r="Y46" s="219">
        <f t="shared" si="10"/>
        <v>6.1538461538461595E-4</v>
      </c>
      <c r="Z46" s="78">
        <f t="shared" si="12"/>
        <v>0.86593469537282086</v>
      </c>
      <c r="AA46" s="78">
        <f t="shared" si="41"/>
        <v>0.85554426745616552</v>
      </c>
      <c r="AB46" s="74">
        <f t="shared" si="2"/>
        <v>45</v>
      </c>
      <c r="AC46" s="80">
        <f t="shared" si="42"/>
        <v>-4.1097917662431399E-3</v>
      </c>
      <c r="AD46" s="79">
        <f t="shared" si="33"/>
        <v>1.0390427916655343E-2</v>
      </c>
      <c r="AE46" s="81">
        <f t="shared" si="43"/>
        <v>1.4500219682898483E-2</v>
      </c>
      <c r="AF46" s="19">
        <f t="shared" si="44"/>
        <v>1.2144816243757609E-2</v>
      </c>
      <c r="AG46" s="93">
        <f t="shared" si="45"/>
        <v>1.4780692363312935</v>
      </c>
      <c r="AH46" s="91">
        <f t="shared" si="46"/>
        <v>6.9468095641589715E-4</v>
      </c>
      <c r="AI46" s="96">
        <f t="shared" si="47"/>
        <v>46.262004109428986</v>
      </c>
      <c r="AJ46" s="5">
        <f t="shared" si="3"/>
        <v>-5.0000000000000044E-2</v>
      </c>
      <c r="AK46" s="5">
        <f t="shared" si="6"/>
        <v>0</v>
      </c>
      <c r="AL46" s="5">
        <f t="shared" si="9"/>
        <v>-5.0000000000000044E-2</v>
      </c>
      <c r="AM46" s="95">
        <f t="shared" si="14"/>
        <v>6.4285714285714345E-3</v>
      </c>
      <c r="AN46" s="95">
        <f t="shared" si="15"/>
        <v>-8.5714285714285788E-3</v>
      </c>
      <c r="AO46" s="78">
        <f t="shared" si="16"/>
        <v>0.75</v>
      </c>
      <c r="AP46" s="8">
        <f t="shared" si="17"/>
        <v>42.857142857142854</v>
      </c>
      <c r="AQ46" s="8">
        <f t="shared" si="13"/>
        <v>33.333333333333329</v>
      </c>
      <c r="AR46" s="8">
        <f t="shared" si="1"/>
        <v>-1</v>
      </c>
      <c r="AS46" s="114">
        <f t="shared" si="8"/>
        <v>-208900</v>
      </c>
      <c r="AT46" s="103">
        <f t="shared" si="31"/>
        <v>0.25412423017213431</v>
      </c>
      <c r="AU46" s="5">
        <f t="shared" si="4"/>
        <v>0.84</v>
      </c>
      <c r="AW46" s="210">
        <f t="shared" si="5"/>
        <v>5.9523809523809576E-2</v>
      </c>
      <c r="AX46" s="276">
        <f t="shared" si="30"/>
        <v>-2.3906359899489209E-3</v>
      </c>
      <c r="AY46" s="19">
        <f t="shared" si="32"/>
        <v>0.21046780393419257</v>
      </c>
    </row>
    <row r="47" spans="1:51">
      <c r="A47" s="4">
        <v>38418</v>
      </c>
      <c r="B47" s="9">
        <f t="shared" si="0"/>
        <v>38418</v>
      </c>
      <c r="C47" s="5">
        <v>0.88</v>
      </c>
      <c r="D47" s="5">
        <v>0.89</v>
      </c>
      <c r="E47" s="5">
        <v>0.88</v>
      </c>
      <c r="F47" s="5">
        <v>0.89</v>
      </c>
      <c r="G47" s="6">
        <v>192700</v>
      </c>
      <c r="H47" s="112">
        <v>0.89</v>
      </c>
      <c r="I47" s="19">
        <f t="shared" si="18"/>
        <v>5.9523809523809576E-2</v>
      </c>
      <c r="J47" s="8">
        <f t="shared" si="34"/>
        <v>0.8994141805001924</v>
      </c>
      <c r="K47" s="8">
        <f t="shared" si="35"/>
        <v>0.82958581949980792</v>
      </c>
      <c r="L47" s="8">
        <f t="shared" si="36"/>
        <v>0.86450000000000016</v>
      </c>
      <c r="M47" s="19">
        <f t="shared" si="37"/>
        <v>8.4172558593741301E-2</v>
      </c>
      <c r="N47" s="19">
        <f t="shared" si="38"/>
        <v>3.6773766255962459E-2</v>
      </c>
      <c r="O47" s="19">
        <f t="shared" si="39"/>
        <v>1.9043919449834904E-3</v>
      </c>
      <c r="P47" s="19">
        <f t="shared" si="40"/>
        <v>-8.546131975575009E-4</v>
      </c>
      <c r="Q47" s="214"/>
      <c r="R47" s="305"/>
      <c r="S47" s="215"/>
      <c r="T47" t="str">
        <f t="shared" si="26"/>
        <v/>
      </c>
      <c r="U47" t="str">
        <f t="shared" si="27"/>
        <v/>
      </c>
      <c r="V47" t="str">
        <f t="shared" si="28"/>
        <v/>
      </c>
      <c r="W47" t="str">
        <f t="shared" si="29"/>
        <v/>
      </c>
      <c r="X47" s="10"/>
      <c r="Y47" s="219">
        <f t="shared" si="10"/>
        <v>1.5384615384615398E-3</v>
      </c>
      <c r="Z47" s="78">
        <f t="shared" si="12"/>
        <v>0.86964075228540649</v>
      </c>
      <c r="AA47" s="78">
        <f t="shared" si="41"/>
        <v>0.85809399166440925</v>
      </c>
      <c r="AB47" s="74">
        <f t="shared" si="2"/>
        <v>46</v>
      </c>
      <c r="AC47" s="80">
        <f t="shared" si="42"/>
        <v>-2.3627672495209924E-3</v>
      </c>
      <c r="AD47" s="79">
        <f t="shared" si="33"/>
        <v>1.1546760620997243E-2</v>
      </c>
      <c r="AE47" s="81">
        <f t="shared" si="43"/>
        <v>1.3909527870518235E-2</v>
      </c>
      <c r="AF47" s="19">
        <f t="shared" si="44"/>
        <v>1.3456288860152104E-2</v>
      </c>
      <c r="AG47" s="93">
        <f t="shared" si="45"/>
        <v>-0.4250883295527999</v>
      </c>
      <c r="AH47" s="91">
        <f t="shared" si="46"/>
        <v>6.8086462953670249E-4</v>
      </c>
      <c r="AI47" s="96">
        <f t="shared" si="47"/>
        <v>46.89760266350023</v>
      </c>
      <c r="AJ47" s="5">
        <f t="shared" si="3"/>
        <v>5.0000000000000044E-2</v>
      </c>
      <c r="AK47" s="5">
        <f t="shared" si="6"/>
        <v>5.0000000000000044E-2</v>
      </c>
      <c r="AL47" s="5">
        <f t="shared" si="9"/>
        <v>0</v>
      </c>
      <c r="AM47" s="95">
        <f t="shared" si="14"/>
        <v>1.0000000000000009E-2</v>
      </c>
      <c r="AN47" s="95">
        <f t="shared" si="15"/>
        <v>-8.5714285714285788E-3</v>
      </c>
      <c r="AO47" s="78">
        <f t="shared" si="16"/>
        <v>1.1666666666666667</v>
      </c>
      <c r="AP47" s="8">
        <f t="shared" si="17"/>
        <v>53.846153846153854</v>
      </c>
      <c r="AQ47" s="8">
        <f t="shared" si="13"/>
        <v>39.999999999999993</v>
      </c>
      <c r="AR47" s="8">
        <f t="shared" si="1"/>
        <v>1</v>
      </c>
      <c r="AS47" s="114">
        <f t="shared" si="8"/>
        <v>192700</v>
      </c>
      <c r="AT47" s="103">
        <f t="shared" si="31"/>
        <v>0.28636524776702721</v>
      </c>
      <c r="AU47" s="5">
        <f t="shared" si="4"/>
        <v>0.89</v>
      </c>
      <c r="AW47" s="210">
        <f t="shared" si="5"/>
        <v>1.1363636363636374E-2</v>
      </c>
      <c r="AX47" s="276">
        <f t="shared" si="30"/>
        <v>-1.6756504614444431E-3</v>
      </c>
      <c r="AY47" s="19">
        <f t="shared" si="32"/>
        <v>0.29907753899402911</v>
      </c>
    </row>
    <row r="48" spans="1:51">
      <c r="A48" s="4">
        <v>38419</v>
      </c>
      <c r="B48" s="9">
        <f t="shared" si="0"/>
        <v>38419</v>
      </c>
      <c r="C48" s="5">
        <v>0.88</v>
      </c>
      <c r="D48" s="5">
        <v>0.92</v>
      </c>
      <c r="E48" s="5">
        <v>0.88</v>
      </c>
      <c r="F48" s="5">
        <v>0.9</v>
      </c>
      <c r="G48" s="6">
        <v>275200</v>
      </c>
      <c r="H48" s="112">
        <v>0.9</v>
      </c>
      <c r="I48" s="19">
        <f t="shared" si="18"/>
        <v>1.1235955056179785E-2</v>
      </c>
      <c r="J48" s="8">
        <f t="shared" si="34"/>
        <v>0.90240930106817052</v>
      </c>
      <c r="K48" s="8">
        <f t="shared" si="35"/>
        <v>0.83359069893182947</v>
      </c>
      <c r="L48" s="8">
        <f t="shared" si="36"/>
        <v>0.86799999999999999</v>
      </c>
      <c r="M48" s="19">
        <f t="shared" si="37"/>
        <v>8.2556825819344939E-2</v>
      </c>
      <c r="N48" s="19">
        <f t="shared" si="38"/>
        <v>-1.9195481299252082E-2</v>
      </c>
      <c r="O48" s="19">
        <f t="shared" si="39"/>
        <v>3.3300793259813254E-3</v>
      </c>
      <c r="P48" s="19">
        <f t="shared" si="40"/>
        <v>4.8275649581814885E-3</v>
      </c>
      <c r="Q48" s="214"/>
      <c r="R48" s="305"/>
      <c r="S48" s="215"/>
      <c r="T48" t="str">
        <f t="shared" si="26"/>
        <v/>
      </c>
      <c r="U48" t="str">
        <f t="shared" si="27"/>
        <v>BrokeBandUpper</v>
      </c>
      <c r="V48" t="str">
        <f t="shared" si="28"/>
        <v/>
      </c>
      <c r="W48" t="str">
        <f t="shared" si="29"/>
        <v/>
      </c>
      <c r="X48" s="10"/>
      <c r="Y48" s="219">
        <f t="shared" si="10"/>
        <v>2.6593406593406616E-3</v>
      </c>
      <c r="Z48" s="78">
        <f t="shared" si="12"/>
        <v>0.87431607643345388</v>
      </c>
      <c r="AA48" s="78">
        <f t="shared" si="41"/>
        <v>0.86119503628124294</v>
      </c>
      <c r="AB48" s="74">
        <f t="shared" si="2"/>
        <v>47</v>
      </c>
      <c r="AC48" s="80">
        <f t="shared" si="42"/>
        <v>-6.3079017464583685E-4</v>
      </c>
      <c r="AD48" s="79">
        <f t="shared" si="33"/>
        <v>1.3121040152210939E-2</v>
      </c>
      <c r="AE48" s="81">
        <f t="shared" si="43"/>
        <v>1.3751830326856776E-2</v>
      </c>
      <c r="AF48" s="19">
        <f t="shared" si="44"/>
        <v>1.5235852042145262E-2</v>
      </c>
      <c r="AG48" s="93">
        <f t="shared" si="45"/>
        <v>-0.73302906802448786</v>
      </c>
      <c r="AH48" s="91">
        <f t="shared" si="46"/>
        <v>7.0221186536516451E-4</v>
      </c>
      <c r="AI48" s="96">
        <f t="shared" si="47"/>
        <v>47.127652513850052</v>
      </c>
      <c r="AJ48" s="5">
        <f t="shared" si="3"/>
        <v>1.0000000000000009E-2</v>
      </c>
      <c r="AK48" s="5">
        <f t="shared" si="6"/>
        <v>1.0000000000000009E-2</v>
      </c>
      <c r="AL48" s="5">
        <f t="shared" si="9"/>
        <v>0</v>
      </c>
      <c r="AM48" s="95">
        <f t="shared" si="14"/>
        <v>1.0714285714285723E-2</v>
      </c>
      <c r="AN48" s="95">
        <f t="shared" si="15"/>
        <v>-8.5714285714285788E-3</v>
      </c>
      <c r="AO48" s="78">
        <f t="shared" si="16"/>
        <v>1.25</v>
      </c>
      <c r="AP48" s="8">
        <f t="shared" si="17"/>
        <v>55.555555555555557</v>
      </c>
      <c r="AQ48" s="8">
        <f t="shared" si="13"/>
        <v>38.46153846153846</v>
      </c>
      <c r="AR48" s="8">
        <f t="shared" si="1"/>
        <v>0</v>
      </c>
      <c r="AS48" s="114">
        <f t="shared" si="8"/>
        <v>0</v>
      </c>
      <c r="AT48" s="103">
        <f t="shared" si="31"/>
        <v>0.33889258368718134</v>
      </c>
      <c r="AU48" s="5">
        <f t="shared" si="4"/>
        <v>0.9</v>
      </c>
      <c r="AW48" s="210">
        <f t="shared" si="5"/>
        <v>4.5454545454545497E-2</v>
      </c>
      <c r="AX48" s="276">
        <f t="shared" si="30"/>
        <v>-1.3013954691374521E-3</v>
      </c>
      <c r="AY48" s="19">
        <f t="shared" si="32"/>
        <v>0.22334908199432951</v>
      </c>
    </row>
    <row r="49" spans="1:51">
      <c r="A49" s="4">
        <v>38420</v>
      </c>
      <c r="B49" s="9">
        <f t="shared" si="0"/>
        <v>38420</v>
      </c>
      <c r="C49" s="5">
        <v>0.89</v>
      </c>
      <c r="D49" s="5">
        <v>0.89</v>
      </c>
      <c r="E49" s="5">
        <v>0.88</v>
      </c>
      <c r="F49" s="5">
        <v>0.88</v>
      </c>
      <c r="G49" s="6">
        <v>50100</v>
      </c>
      <c r="H49" s="112">
        <v>0.88</v>
      </c>
      <c r="I49" s="19">
        <f t="shared" si="18"/>
        <v>-2.222222222222224E-2</v>
      </c>
      <c r="J49" s="8">
        <f t="shared" si="34"/>
        <v>0.90329942528261076</v>
      </c>
      <c r="K49" s="8">
        <f t="shared" si="35"/>
        <v>0.83370057471738934</v>
      </c>
      <c r="L49" s="8">
        <f t="shared" si="36"/>
        <v>0.86850000000000005</v>
      </c>
      <c r="M49" s="19">
        <f t="shared" si="37"/>
        <v>8.3481831098430354E-2</v>
      </c>
      <c r="N49" s="19">
        <f t="shared" si="38"/>
        <v>1.120446758829558E-2</v>
      </c>
      <c r="O49" s="19">
        <f t="shared" si="39"/>
        <v>9.8638634751061047E-4</v>
      </c>
      <c r="P49" s="19">
        <f t="shared" si="40"/>
        <v>1.3181023456796271E-4</v>
      </c>
      <c r="Q49" s="214"/>
      <c r="R49" s="305"/>
      <c r="S49" s="215"/>
      <c r="T49" t="str">
        <f t="shared" si="26"/>
        <v/>
      </c>
      <c r="U49" t="str">
        <f t="shared" si="27"/>
        <v/>
      </c>
      <c r="V49" t="str">
        <f t="shared" si="28"/>
        <v/>
      </c>
      <c r="W49" t="str">
        <f t="shared" si="29"/>
        <v/>
      </c>
      <c r="X49" s="10"/>
      <c r="Y49" s="219">
        <f t="shared" si="10"/>
        <v>3.0769230769230795E-3</v>
      </c>
      <c r="Z49" s="78">
        <f t="shared" si="12"/>
        <v>0.87519140066270196</v>
      </c>
      <c r="AA49" s="78">
        <f t="shared" si="41"/>
        <v>0.86258660359643091</v>
      </c>
      <c r="AB49" s="74">
        <f t="shared" si="2"/>
        <v>48</v>
      </c>
      <c r="AC49" s="80">
        <f t="shared" si="42"/>
        <v>-9.1762660846858406E-4</v>
      </c>
      <c r="AD49" s="79">
        <f t="shared" si="33"/>
        <v>1.2604797066271045E-2</v>
      </c>
      <c r="AE49" s="81">
        <f t="shared" si="43"/>
        <v>1.3522423674739629E-2</v>
      </c>
      <c r="AF49" s="19">
        <f t="shared" si="44"/>
        <v>1.4612790198360552E-2</v>
      </c>
      <c r="AG49" s="93">
        <f t="shared" si="45"/>
        <v>0.45472558919262535</v>
      </c>
      <c r="AH49" s="91">
        <f t="shared" si="46"/>
        <v>7.5771780321492012E-4</v>
      </c>
      <c r="AI49" s="96">
        <f t="shared" si="47"/>
        <v>47.433152503159526</v>
      </c>
      <c r="AJ49" s="5">
        <f t="shared" si="3"/>
        <v>-2.0000000000000018E-2</v>
      </c>
      <c r="AK49" s="5">
        <f t="shared" si="6"/>
        <v>0</v>
      </c>
      <c r="AL49" s="5">
        <f t="shared" si="9"/>
        <v>-2.0000000000000018E-2</v>
      </c>
      <c r="AM49" s="95">
        <f t="shared" si="14"/>
        <v>1.0714285714285723E-2</v>
      </c>
      <c r="AN49" s="95">
        <f t="shared" si="15"/>
        <v>-1.0000000000000009E-2</v>
      </c>
      <c r="AO49" s="78">
        <f t="shared" si="16"/>
        <v>1.0714285714285714</v>
      </c>
      <c r="AP49" s="8">
        <f t="shared" si="17"/>
        <v>51.724137931034477</v>
      </c>
      <c r="AQ49" s="8">
        <f t="shared" si="13"/>
        <v>40.106951871657756</v>
      </c>
      <c r="AR49" s="8">
        <f t="shared" si="1"/>
        <v>-1</v>
      </c>
      <c r="AS49" s="114">
        <f t="shared" si="8"/>
        <v>-50100</v>
      </c>
      <c r="AT49" s="103">
        <f t="shared" si="31"/>
        <v>0.25120395678771312</v>
      </c>
      <c r="AU49" s="5">
        <f t="shared" si="4"/>
        <v>0.88</v>
      </c>
      <c r="AW49" s="210">
        <f t="shared" si="5"/>
        <v>1.1363636363636374E-2</v>
      </c>
      <c r="AX49" s="276">
        <f t="shared" si="30"/>
        <v>-1.3872500487774309E-3</v>
      </c>
      <c r="AY49" s="19">
        <f t="shared" si="32"/>
        <v>-6.5971168392711638E-2</v>
      </c>
    </row>
    <row r="50" spans="1:51">
      <c r="A50" s="4">
        <v>38421</v>
      </c>
      <c r="B50" s="9">
        <f t="shared" si="0"/>
        <v>38421</v>
      </c>
      <c r="C50" s="5">
        <v>0.88</v>
      </c>
      <c r="D50" s="5">
        <v>0.9</v>
      </c>
      <c r="E50" s="5">
        <v>0.84</v>
      </c>
      <c r="F50" s="5">
        <v>0.9</v>
      </c>
      <c r="G50" s="6">
        <v>173300</v>
      </c>
      <c r="H50" s="112">
        <v>0.9</v>
      </c>
      <c r="I50" s="19">
        <f t="shared" si="18"/>
        <v>2.2727272727272749E-2</v>
      </c>
      <c r="J50" s="8">
        <f t="shared" si="34"/>
        <v>0.90741657386773955</v>
      </c>
      <c r="K50" s="8">
        <f t="shared" si="35"/>
        <v>0.83258342613226066</v>
      </c>
      <c r="L50" s="8">
        <f t="shared" si="36"/>
        <v>0.87000000000000011</v>
      </c>
      <c r="M50" s="19">
        <f t="shared" si="37"/>
        <v>8.9880659867460799E-2</v>
      </c>
      <c r="N50" s="19">
        <f t="shared" si="38"/>
        <v>7.664935812782811E-2</v>
      </c>
      <c r="O50" s="19">
        <f t="shared" si="39"/>
        <v>4.5579001490460179E-3</v>
      </c>
      <c r="P50" s="19">
        <f t="shared" si="40"/>
        <v>-1.3399877833925864E-3</v>
      </c>
      <c r="Q50" s="214"/>
      <c r="R50" s="305"/>
      <c r="S50" s="215"/>
      <c r="T50" t="str">
        <f t="shared" si="26"/>
        <v/>
      </c>
      <c r="U50" t="str">
        <f t="shared" si="27"/>
        <v/>
      </c>
      <c r="V50" t="str">
        <f t="shared" si="28"/>
        <v/>
      </c>
      <c r="W50" t="str">
        <f t="shared" si="29"/>
        <v/>
      </c>
      <c r="X50" s="10"/>
      <c r="Y50" s="219">
        <f t="shared" si="10"/>
        <v>3.3626373626373649E-3</v>
      </c>
      <c r="Z50" s="78">
        <f t="shared" si="12"/>
        <v>0.87901192496064584</v>
      </c>
      <c r="AA50" s="78">
        <f t="shared" si="41"/>
        <v>0.865355194930295</v>
      </c>
      <c r="AB50" s="74">
        <f t="shared" si="2"/>
        <v>49</v>
      </c>
      <c r="AC50" s="80">
        <f t="shared" si="42"/>
        <v>1.0744508448896732E-4</v>
      </c>
      <c r="AD50" s="79">
        <f t="shared" si="33"/>
        <v>1.3656730030350839E-2</v>
      </c>
      <c r="AE50" s="81">
        <f t="shared" si="43"/>
        <v>1.3549284945861871E-2</v>
      </c>
      <c r="AF50" s="19">
        <f t="shared" si="44"/>
        <v>1.578164678545773E-2</v>
      </c>
      <c r="AG50" s="93">
        <f t="shared" si="45"/>
        <v>-1.1170902015017645</v>
      </c>
      <c r="AH50" s="91">
        <f t="shared" si="46"/>
        <v>7.8204874112496525E-4</v>
      </c>
      <c r="AI50" s="96">
        <f t="shared" si="47"/>
        <v>47.607000222143299</v>
      </c>
      <c r="AJ50" s="5">
        <f t="shared" si="3"/>
        <v>2.0000000000000018E-2</v>
      </c>
      <c r="AK50" s="5">
        <f t="shared" si="6"/>
        <v>2.0000000000000018E-2</v>
      </c>
      <c r="AL50" s="5">
        <f t="shared" si="9"/>
        <v>0</v>
      </c>
      <c r="AM50" s="95">
        <f t="shared" si="14"/>
        <v>1.2142857142857153E-2</v>
      </c>
      <c r="AN50" s="95">
        <f t="shared" si="15"/>
        <v>-8.5714285714285788E-3</v>
      </c>
      <c r="AO50" s="78">
        <f t="shared" si="16"/>
        <v>1.4166666666666667</v>
      </c>
      <c r="AP50" s="8">
        <f t="shared" si="17"/>
        <v>58.62068965517242</v>
      </c>
      <c r="AQ50" s="8">
        <f t="shared" si="13"/>
        <v>38.63636363636364</v>
      </c>
      <c r="AR50" s="8">
        <f t="shared" si="1"/>
        <v>1</v>
      </c>
      <c r="AS50" s="114">
        <f t="shared" si="8"/>
        <v>173300</v>
      </c>
      <c r="AT50" s="103">
        <f t="shared" si="31"/>
        <v>0.27171947337962959</v>
      </c>
      <c r="AU50" s="5">
        <f t="shared" si="4"/>
        <v>0.9</v>
      </c>
      <c r="AW50" s="210">
        <f t="shared" si="5"/>
        <v>7.1428571428571494E-2</v>
      </c>
      <c r="AX50" s="276">
        <f t="shared" si="30"/>
        <v>-1.4684677001477846E-3</v>
      </c>
      <c r="AY50" s="19">
        <f t="shared" si="32"/>
        <v>-5.8545790963878463E-2</v>
      </c>
    </row>
    <row r="51" spans="1:51">
      <c r="A51" s="4">
        <v>38422</v>
      </c>
      <c r="B51" s="9">
        <f t="shared" si="0"/>
        <v>38422</v>
      </c>
      <c r="C51" s="5">
        <v>0.88</v>
      </c>
      <c r="D51" s="5">
        <v>0.9</v>
      </c>
      <c r="E51" s="5">
        <v>0.85</v>
      </c>
      <c r="F51" s="5">
        <v>0.87</v>
      </c>
      <c r="G51" s="6">
        <v>130300</v>
      </c>
      <c r="H51" s="112">
        <v>0.87</v>
      </c>
      <c r="I51" s="19">
        <f t="shared" si="18"/>
        <v>-3.3333333333333361E-2</v>
      </c>
      <c r="J51" s="8">
        <f t="shared" si="34"/>
        <v>0.90763488925525448</v>
      </c>
      <c r="K51" s="8">
        <f t="shared" si="35"/>
        <v>0.83336511074474584</v>
      </c>
      <c r="L51" s="8">
        <f t="shared" si="36"/>
        <v>0.87050000000000016</v>
      </c>
      <c r="M51" s="19">
        <f t="shared" si="37"/>
        <v>8.9120335796319394E-2</v>
      </c>
      <c r="N51" s="19">
        <f t="shared" si="38"/>
        <v>-8.459262229077856E-3</v>
      </c>
      <c r="O51" s="19">
        <f t="shared" si="39"/>
        <v>2.4059003747792912E-4</v>
      </c>
      <c r="P51" s="19">
        <f t="shared" si="40"/>
        <v>9.3886641020043959E-4</v>
      </c>
      <c r="Q51" s="214"/>
      <c r="R51" s="305"/>
      <c r="S51" s="215"/>
      <c r="T51" t="str">
        <f t="shared" si="26"/>
        <v/>
      </c>
      <c r="U51" t="str">
        <f t="shared" si="27"/>
        <v/>
      </c>
      <c r="V51" t="str">
        <f t="shared" si="28"/>
        <v/>
      </c>
      <c r="W51" t="str">
        <f t="shared" si="29"/>
        <v/>
      </c>
      <c r="X51" s="10"/>
      <c r="Y51" s="219">
        <f t="shared" si="10"/>
        <v>3.2307692307692337E-3</v>
      </c>
      <c r="Z51" s="78">
        <f t="shared" si="12"/>
        <v>0.87762408851670637</v>
      </c>
      <c r="AA51" s="78">
        <f t="shared" si="41"/>
        <v>0.86569891050545322</v>
      </c>
      <c r="AB51" s="74">
        <f t="shared" si="2"/>
        <v>50</v>
      </c>
      <c r="AC51" s="80">
        <f t="shared" si="42"/>
        <v>-1.2992855476869798E-3</v>
      </c>
      <c r="AD51" s="79">
        <f t="shared" si="33"/>
        <v>1.1925178011253146E-2</v>
      </c>
      <c r="AE51" s="81">
        <f t="shared" si="43"/>
        <v>1.3224463558940126E-2</v>
      </c>
      <c r="AF51" s="19">
        <f t="shared" si="44"/>
        <v>1.3775202748367125E-2</v>
      </c>
      <c r="AG51" s="93">
        <f t="shared" si="45"/>
        <v>-13.092554572102301</v>
      </c>
      <c r="AH51" s="91">
        <f t="shared" si="46"/>
        <v>7.5705820662699385E-4</v>
      </c>
      <c r="AI51" s="96">
        <f t="shared" si="47"/>
        <v>48.073647365584982</v>
      </c>
      <c r="AJ51" s="5">
        <f t="shared" si="3"/>
        <v>-3.0000000000000027E-2</v>
      </c>
      <c r="AK51" s="5">
        <f t="shared" si="6"/>
        <v>0</v>
      </c>
      <c r="AL51" s="5">
        <f t="shared" si="9"/>
        <v>-3.0000000000000027E-2</v>
      </c>
      <c r="AM51" s="95">
        <f t="shared" si="14"/>
        <v>1.0714285714285723E-2</v>
      </c>
      <c r="AN51" s="95">
        <f t="shared" si="15"/>
        <v>-1.0714285714285723E-2</v>
      </c>
      <c r="AO51" s="78">
        <f t="shared" si="16"/>
        <v>1</v>
      </c>
      <c r="AP51" s="8">
        <f t="shared" si="17"/>
        <v>50</v>
      </c>
      <c r="AQ51" s="8">
        <f t="shared" si="13"/>
        <v>38.46153846153846</v>
      </c>
      <c r="AR51" s="8">
        <f t="shared" si="1"/>
        <v>-0.2</v>
      </c>
      <c r="AS51" s="114">
        <f t="shared" si="8"/>
        <v>-26060</v>
      </c>
      <c r="AT51" s="103">
        <f t="shared" si="31"/>
        <v>0.24372632008589099</v>
      </c>
      <c r="AU51" s="5">
        <f t="shared" si="4"/>
        <v>0.87</v>
      </c>
      <c r="AW51" s="210">
        <f t="shared" si="5"/>
        <v>5.8823529411764761E-2</v>
      </c>
      <c r="AX51" s="276">
        <f t="shared" si="30"/>
        <v>-1.7249144348794397E-3</v>
      </c>
      <c r="AY51" s="19">
        <f t="shared" si="32"/>
        <v>-0.17463559784518695</v>
      </c>
    </row>
    <row r="52" spans="1:51">
      <c r="A52" s="4">
        <v>38425</v>
      </c>
      <c r="B52" s="9">
        <f t="shared" si="0"/>
        <v>38425</v>
      </c>
      <c r="C52" s="5">
        <v>0.87</v>
      </c>
      <c r="D52" s="5">
        <v>0.87</v>
      </c>
      <c r="E52" s="5">
        <v>0.85</v>
      </c>
      <c r="F52" s="5">
        <v>0.85</v>
      </c>
      <c r="G52" s="6">
        <v>87100</v>
      </c>
      <c r="H52" s="112">
        <v>0.85</v>
      </c>
      <c r="I52" s="19">
        <f t="shared" si="18"/>
        <v>-2.2988505747126457E-2</v>
      </c>
      <c r="J52" s="8">
        <f t="shared" si="34"/>
        <v>0.90769685850956872</v>
      </c>
      <c r="K52" s="8">
        <f t="shared" si="35"/>
        <v>0.83130314149043161</v>
      </c>
      <c r="L52" s="8">
        <f t="shared" si="36"/>
        <v>0.86950000000000016</v>
      </c>
      <c r="M52" s="19">
        <f t="shared" si="37"/>
        <v>9.1896341065392698E-2</v>
      </c>
      <c r="N52" s="19">
        <f t="shared" si="38"/>
        <v>3.1148954324159428E-2</v>
      </c>
      <c r="O52" s="19">
        <f t="shared" si="39"/>
        <v>6.8275531326345652E-5</v>
      </c>
      <c r="P52" s="19">
        <f t="shared" si="40"/>
        <v>-2.4742687541497049E-3</v>
      </c>
      <c r="Q52" s="214"/>
      <c r="R52" s="305"/>
      <c r="S52" s="215"/>
      <c r="T52" t="str">
        <f t="shared" si="26"/>
        <v/>
      </c>
      <c r="U52" t="str">
        <f t="shared" si="27"/>
        <v/>
      </c>
      <c r="V52" t="str">
        <f t="shared" si="28"/>
        <v/>
      </c>
      <c r="W52" t="str">
        <f t="shared" si="29"/>
        <v/>
      </c>
      <c r="X52" s="10"/>
      <c r="Y52" s="219">
        <f t="shared" si="10"/>
        <v>1.2087912087912099E-3</v>
      </c>
      <c r="Z52" s="78">
        <f t="shared" si="12"/>
        <v>0.87336997888513357</v>
      </c>
      <c r="AA52" s="78">
        <f t="shared" si="41"/>
        <v>0.86453719112804972</v>
      </c>
      <c r="AB52" s="74">
        <f t="shared" si="2"/>
        <v>51</v>
      </c>
      <c r="AC52" s="80">
        <f t="shared" si="42"/>
        <v>-3.5133406414850216E-3</v>
      </c>
      <c r="AD52" s="79">
        <f t="shared" si="33"/>
        <v>8.8327877570838487E-3</v>
      </c>
      <c r="AE52" s="81">
        <f t="shared" si="43"/>
        <v>1.234612839856887E-2</v>
      </c>
      <c r="AF52" s="19">
        <f t="shared" si="44"/>
        <v>1.0216781704392395E-2</v>
      </c>
      <c r="AG52" s="93">
        <f t="shared" si="45"/>
        <v>1.7040558157054524</v>
      </c>
      <c r="AH52" s="91">
        <f t="shared" si="46"/>
        <v>5.7977500039039826E-4</v>
      </c>
      <c r="AI52" s="96">
        <f t="shared" si="47"/>
        <v>48.596576630410908</v>
      </c>
      <c r="AJ52" s="5">
        <f t="shared" si="3"/>
        <v>-2.0000000000000018E-2</v>
      </c>
      <c r="AK52" s="5">
        <f t="shared" si="6"/>
        <v>0</v>
      </c>
      <c r="AL52" s="5">
        <f t="shared" si="9"/>
        <v>-2.0000000000000018E-2</v>
      </c>
      <c r="AM52" s="95">
        <f t="shared" si="14"/>
        <v>1.0714285714285723E-2</v>
      </c>
      <c r="AN52" s="95">
        <f t="shared" si="15"/>
        <v>-9.2857142857142947E-3</v>
      </c>
      <c r="AO52" s="78">
        <f t="shared" si="16"/>
        <v>1.1538461538461537</v>
      </c>
      <c r="AP52" s="8">
        <f t="shared" si="17"/>
        <v>53.571428571428569</v>
      </c>
      <c r="AQ52" s="8">
        <f t="shared" si="13"/>
        <v>41.899441340782126</v>
      </c>
      <c r="AR52" s="8">
        <f t="shared" si="1"/>
        <v>-1</v>
      </c>
      <c r="AS52" s="114">
        <f t="shared" si="8"/>
        <v>-87100</v>
      </c>
      <c r="AT52" s="103">
        <f t="shared" si="31"/>
        <v>0.2037029614147603</v>
      </c>
      <c r="AU52" s="5">
        <f t="shared" si="4"/>
        <v>0.85</v>
      </c>
      <c r="AW52" s="210">
        <f t="shared" si="5"/>
        <v>2.3529411764705903E-2</v>
      </c>
      <c r="AX52" s="276">
        <f t="shared" si="30"/>
        <v>-1.5803280593247946E-3</v>
      </c>
      <c r="AY52" s="19">
        <f t="shared" si="32"/>
        <v>8.3822346564541725E-2</v>
      </c>
    </row>
    <row r="53" spans="1:51">
      <c r="A53" s="4">
        <v>38426</v>
      </c>
      <c r="B53" s="9">
        <f t="shared" si="0"/>
        <v>38426</v>
      </c>
      <c r="C53" s="5">
        <v>0.84</v>
      </c>
      <c r="D53" s="5">
        <v>0.85</v>
      </c>
      <c r="E53" s="5">
        <v>0.82</v>
      </c>
      <c r="F53" s="5">
        <v>0.82</v>
      </c>
      <c r="G53" s="6">
        <v>188800</v>
      </c>
      <c r="H53" s="112">
        <v>0.82</v>
      </c>
      <c r="I53" s="19">
        <f t="shared" si="18"/>
        <v>-3.5294117647058858E-2</v>
      </c>
      <c r="J53" s="8">
        <f t="shared" si="34"/>
        <v>0.91086342439892287</v>
      </c>
      <c r="K53" s="8">
        <f t="shared" si="35"/>
        <v>0.82313657560107756</v>
      </c>
      <c r="L53" s="8">
        <f t="shared" si="36"/>
        <v>0.86700000000000021</v>
      </c>
      <c r="M53" s="19">
        <f t="shared" si="37"/>
        <v>0.1065762977836147</v>
      </c>
      <c r="N53" s="19">
        <f t="shared" si="38"/>
        <v>0.15974473573192499</v>
      </c>
      <c r="O53" s="19">
        <f t="shared" si="39"/>
        <v>3.4885720487714731E-3</v>
      </c>
      <c r="P53" s="19">
        <f t="shared" si="40"/>
        <v>-9.8238121351404122E-3</v>
      </c>
      <c r="Q53" s="214"/>
      <c r="R53" s="305"/>
      <c r="S53" s="215"/>
      <c r="T53" t="str">
        <f t="shared" si="26"/>
        <v/>
      </c>
      <c r="U53" t="str">
        <f t="shared" si="27"/>
        <v/>
      </c>
      <c r="V53" t="str">
        <f t="shared" si="28"/>
        <v>BrokeBandLower</v>
      </c>
      <c r="W53" t="str">
        <f t="shared" si="29"/>
        <v>BrokeBandLower</v>
      </c>
      <c r="X53" s="10"/>
      <c r="Y53" s="219">
        <f t="shared" si="10"/>
        <v>-1.4285714285714299E-3</v>
      </c>
      <c r="Z53" s="78">
        <f t="shared" si="12"/>
        <v>0.86515100213682294</v>
      </c>
      <c r="AA53" s="78">
        <f t="shared" si="41"/>
        <v>0.86124143898457406</v>
      </c>
      <c r="AB53" s="74">
        <f t="shared" si="2"/>
        <v>52</v>
      </c>
      <c r="AC53" s="80">
        <f t="shared" si="42"/>
        <v>-6.7492521970559886E-3</v>
      </c>
      <c r="AD53" s="79">
        <f t="shared" si="33"/>
        <v>3.909563152248885E-3</v>
      </c>
      <c r="AE53" s="81">
        <f t="shared" si="43"/>
        <v>1.0658815349304874E-2</v>
      </c>
      <c r="AF53" s="19">
        <f t="shared" si="44"/>
        <v>4.5394508151609158E-3</v>
      </c>
      <c r="AG53" s="93">
        <f t="shared" si="45"/>
        <v>0.92103552879609463</v>
      </c>
      <c r="AH53" s="91">
        <f t="shared" si="46"/>
        <v>2.7563768554816507E-4</v>
      </c>
      <c r="AI53" s="96">
        <f t="shared" si="47"/>
        <v>48.048786978181631</v>
      </c>
      <c r="AJ53" s="5">
        <f t="shared" si="3"/>
        <v>-3.0000000000000027E-2</v>
      </c>
      <c r="AK53" s="5">
        <f t="shared" si="6"/>
        <v>0</v>
      </c>
      <c r="AL53" s="5">
        <f t="shared" si="9"/>
        <v>-3.0000000000000027E-2</v>
      </c>
      <c r="AM53" s="95">
        <f t="shared" si="14"/>
        <v>1.0000000000000009E-2</v>
      </c>
      <c r="AN53" s="95">
        <f t="shared" si="15"/>
        <v>-1.1428571428571439E-2</v>
      </c>
      <c r="AO53" s="78">
        <f t="shared" si="16"/>
        <v>0.875</v>
      </c>
      <c r="AP53" s="8">
        <f t="shared" si="17"/>
        <v>46.666666666666664</v>
      </c>
      <c r="AQ53" s="8">
        <f t="shared" si="13"/>
        <v>42.857142857142854</v>
      </c>
      <c r="AR53" s="8">
        <f t="shared" si="1"/>
        <v>-1</v>
      </c>
      <c r="AS53" s="114">
        <f t="shared" si="8"/>
        <v>-188800</v>
      </c>
      <c r="AT53" s="103">
        <f t="shared" si="31"/>
        <v>0.13159404352806411</v>
      </c>
      <c r="AU53" s="5">
        <f t="shared" si="4"/>
        <v>0.82</v>
      </c>
      <c r="AW53" s="210">
        <f t="shared" si="5"/>
        <v>3.6585365853658569E-2</v>
      </c>
      <c r="AX53" s="276">
        <f t="shared" si="30"/>
        <v>-8.3332704286662109E-4</v>
      </c>
      <c r="AY53" s="19">
        <f t="shared" si="32"/>
        <v>0.47268730821455801</v>
      </c>
    </row>
    <row r="54" spans="1:51">
      <c r="A54" s="4">
        <v>38427</v>
      </c>
      <c r="B54" s="9">
        <f t="shared" si="0"/>
        <v>38427</v>
      </c>
      <c r="C54" s="5">
        <v>0.82</v>
      </c>
      <c r="D54" s="5">
        <v>0.84</v>
      </c>
      <c r="E54" s="5">
        <v>0.82</v>
      </c>
      <c r="F54" s="5">
        <v>0.82</v>
      </c>
      <c r="G54" s="6">
        <v>273600</v>
      </c>
      <c r="H54" s="112">
        <v>0.82</v>
      </c>
      <c r="I54" s="19">
        <f t="shared" si="18"/>
        <v>0</v>
      </c>
      <c r="J54" s="8">
        <f t="shared" si="34"/>
        <v>0.91286320915737518</v>
      </c>
      <c r="K54" s="8">
        <f t="shared" si="35"/>
        <v>0.81613679084262514</v>
      </c>
      <c r="L54" s="8">
        <f t="shared" si="36"/>
        <v>0.86450000000000016</v>
      </c>
      <c r="M54" s="19">
        <f t="shared" si="37"/>
        <v>0.11851740958140644</v>
      </c>
      <c r="N54" s="19">
        <f t="shared" si="38"/>
        <v>0.11204284673160786</v>
      </c>
      <c r="O54" s="19">
        <f t="shared" si="39"/>
        <v>2.1954825552161785E-3</v>
      </c>
      <c r="P54" s="19">
        <f t="shared" si="40"/>
        <v>-8.5037950759762806E-3</v>
      </c>
      <c r="Q54" s="214"/>
      <c r="R54" s="305"/>
      <c r="S54" s="215"/>
      <c r="T54" t="str">
        <f t="shared" si="26"/>
        <v/>
      </c>
      <c r="U54" t="str">
        <f t="shared" si="27"/>
        <v/>
      </c>
      <c r="V54" t="str">
        <f t="shared" si="28"/>
        <v/>
      </c>
      <c r="W54" t="str">
        <f t="shared" si="29"/>
        <v/>
      </c>
      <c r="X54" s="10"/>
      <c r="Y54" s="219">
        <f t="shared" si="10"/>
        <v>-3.3186813186813218E-3</v>
      </c>
      <c r="Z54" s="78">
        <f t="shared" si="12"/>
        <v>0.85819774780775215</v>
      </c>
      <c r="AA54" s="78">
        <f t="shared" si="41"/>
        <v>0.85818957249971561</v>
      </c>
      <c r="AB54" s="74">
        <f t="shared" si="2"/>
        <v>53</v>
      </c>
      <c r="AC54" s="80">
        <f t="shared" si="42"/>
        <v>-8.5205120330146666E-3</v>
      </c>
      <c r="AD54" s="79">
        <f t="shared" si="33"/>
        <v>8.1753080365398745E-6</v>
      </c>
      <c r="AE54" s="81">
        <f t="shared" si="43"/>
        <v>8.5286873410512064E-3</v>
      </c>
      <c r="AF54" s="19">
        <f t="shared" si="44"/>
        <v>9.5262262540979358E-6</v>
      </c>
      <c r="AG54" s="93">
        <f t="shared" si="45"/>
        <v>0.26243793893659778</v>
      </c>
      <c r="AH54" s="91">
        <f t="shared" si="46"/>
        <v>-4.4857057034199731E-5</v>
      </c>
      <c r="AI54" s="96">
        <f t="shared" si="47"/>
        <v>46.079936144188274</v>
      </c>
      <c r="AJ54" s="5">
        <f t="shared" si="3"/>
        <v>0</v>
      </c>
      <c r="AK54" s="5">
        <f t="shared" si="6"/>
        <v>0</v>
      </c>
      <c r="AL54" s="5">
        <f t="shared" si="9"/>
        <v>0</v>
      </c>
      <c r="AM54" s="95">
        <f t="shared" si="14"/>
        <v>8.5714285714285788E-3</v>
      </c>
      <c r="AN54" s="95">
        <f t="shared" si="15"/>
        <v>-1.1428571428571439E-2</v>
      </c>
      <c r="AO54" s="78">
        <f t="shared" si="16"/>
        <v>0.75</v>
      </c>
      <c r="AP54" s="8">
        <f t="shared" si="17"/>
        <v>42.857142857142854</v>
      </c>
      <c r="AQ54" s="8">
        <f t="shared" si="13"/>
        <v>42.857142857142854</v>
      </c>
      <c r="AR54" s="8">
        <f t="shared" si="1"/>
        <v>-1</v>
      </c>
      <c r="AS54" s="114">
        <f t="shared" si="8"/>
        <v>-273600</v>
      </c>
      <c r="AT54" s="103">
        <f t="shared" si="31"/>
        <v>4.7426221828969967E-2</v>
      </c>
      <c r="AU54" s="5">
        <f t="shared" si="4"/>
        <v>0.82</v>
      </c>
      <c r="AW54" s="210">
        <f t="shared" si="5"/>
        <v>2.4390243902439046E-2</v>
      </c>
      <c r="AX54" s="276">
        <f t="shared" si="30"/>
        <v>2.5420240304287108E-4</v>
      </c>
      <c r="AY54" s="19">
        <f t="shared" si="32"/>
        <v>1.3050451863033534</v>
      </c>
    </row>
    <row r="55" spans="1:51">
      <c r="A55" s="4">
        <v>38428</v>
      </c>
      <c r="B55" s="9">
        <f t="shared" si="0"/>
        <v>38428</v>
      </c>
      <c r="C55" s="5">
        <v>0.82</v>
      </c>
      <c r="D55" s="5">
        <v>0.83</v>
      </c>
      <c r="E55" s="5">
        <v>0.82</v>
      </c>
      <c r="F55" s="5">
        <v>0.82</v>
      </c>
      <c r="G55" s="6">
        <v>31000</v>
      </c>
      <c r="H55" s="112">
        <v>0.82</v>
      </c>
      <c r="I55" s="19">
        <f t="shared" si="18"/>
        <v>0</v>
      </c>
      <c r="J55" s="8">
        <f t="shared" si="34"/>
        <v>0.91400000000000015</v>
      </c>
      <c r="K55" s="8">
        <f t="shared" si="35"/>
        <v>0.81</v>
      </c>
      <c r="L55" s="8">
        <f t="shared" si="36"/>
        <v>0.8620000000000001</v>
      </c>
      <c r="M55" s="19">
        <f t="shared" si="37"/>
        <v>0.12839506172839515</v>
      </c>
      <c r="N55" s="19">
        <f t="shared" si="38"/>
        <v>8.3343469806467702E-2</v>
      </c>
      <c r="O55" s="19">
        <f t="shared" si="39"/>
        <v>1.2453025066858497E-3</v>
      </c>
      <c r="P55" s="19">
        <f t="shared" si="40"/>
        <v>-7.5193165061081474E-3</v>
      </c>
      <c r="Q55" s="214"/>
      <c r="R55" s="305"/>
      <c r="S55" s="215"/>
      <c r="T55" t="str">
        <f t="shared" si="26"/>
        <v/>
      </c>
      <c r="U55" t="str">
        <f t="shared" si="27"/>
        <v/>
      </c>
      <c r="V55" t="str">
        <f t="shared" si="28"/>
        <v/>
      </c>
      <c r="W55" t="str">
        <f t="shared" si="29"/>
        <v/>
      </c>
      <c r="X55" s="10"/>
      <c r="Y55" s="219">
        <f t="shared" si="10"/>
        <v>-4.3736263736263775E-3</v>
      </c>
      <c r="Z55" s="78">
        <f t="shared" si="12"/>
        <v>0.85231529464535827</v>
      </c>
      <c r="AA55" s="78">
        <f t="shared" si="41"/>
        <v>0.8553635441347367</v>
      </c>
      <c r="AB55" s="74">
        <f t="shared" si="2"/>
        <v>54</v>
      </c>
      <c r="AC55" s="80">
        <f t="shared" si="42"/>
        <v>-9.2615494643437084E-3</v>
      </c>
      <c r="AD55" s="79">
        <f t="shared" si="33"/>
        <v>-3.0482494893784295E-3</v>
      </c>
      <c r="AE55" s="81">
        <f t="shared" si="43"/>
        <v>6.2132999749652789E-3</v>
      </c>
      <c r="AF55" s="19">
        <f t="shared" si="44"/>
        <v>-3.5636888084375385E-3</v>
      </c>
      <c r="AG55" s="93">
        <f t="shared" si="45"/>
        <v>8.6970997571240244E-2</v>
      </c>
      <c r="AH55" s="91">
        <f t="shared" si="46"/>
        <v>-3.0524451161751282E-4</v>
      </c>
      <c r="AI55" s="96">
        <f t="shared" si="47"/>
        <v>45.193498341547283</v>
      </c>
      <c r="AJ55" s="5">
        <f t="shared" si="3"/>
        <v>0</v>
      </c>
      <c r="AK55" s="5">
        <f t="shared" si="6"/>
        <v>0</v>
      </c>
      <c r="AL55" s="5">
        <f t="shared" si="9"/>
        <v>0</v>
      </c>
      <c r="AM55" s="95">
        <f t="shared" si="14"/>
        <v>7.1428571428571496E-3</v>
      </c>
      <c r="AN55" s="95">
        <f t="shared" si="15"/>
        <v>-1.1428571428571439E-2</v>
      </c>
      <c r="AO55" s="78">
        <f t="shared" si="16"/>
        <v>0.625</v>
      </c>
      <c r="AP55" s="8">
        <f t="shared" si="17"/>
        <v>38.46153846153846</v>
      </c>
      <c r="AQ55" s="8">
        <f t="shared" si="13"/>
        <v>42.857142857142854</v>
      </c>
      <c r="AR55" s="8">
        <f t="shared" si="1"/>
        <v>-1</v>
      </c>
      <c r="AS55" s="114">
        <f t="shared" si="8"/>
        <v>-31000</v>
      </c>
      <c r="AT55" s="103">
        <f t="shared" si="31"/>
        <v>2.6324875752027205E-2</v>
      </c>
      <c r="AU55" s="5">
        <f t="shared" si="4"/>
        <v>0.82</v>
      </c>
      <c r="AW55" s="210">
        <f t="shared" si="5"/>
        <v>1.2195121951219523E-2</v>
      </c>
      <c r="AX55" s="276">
        <f t="shared" si="30"/>
        <v>1.5859276900890107E-3</v>
      </c>
      <c r="AY55" s="19">
        <f t="shared" si="32"/>
        <v>5.2388383079979972</v>
      </c>
    </row>
    <row r="56" spans="1:51">
      <c r="A56" s="4">
        <v>38429</v>
      </c>
      <c r="B56" s="9">
        <f t="shared" si="0"/>
        <v>38429</v>
      </c>
      <c r="C56" s="5">
        <v>0.82</v>
      </c>
      <c r="D56" s="5">
        <v>0.82</v>
      </c>
      <c r="E56" s="5">
        <v>0.82</v>
      </c>
      <c r="F56" s="5">
        <v>0.82</v>
      </c>
      <c r="G56" s="6">
        <v>42100</v>
      </c>
      <c r="H56" s="112">
        <v>0.82</v>
      </c>
      <c r="I56" s="19">
        <f t="shared" si="18"/>
        <v>0</v>
      </c>
      <c r="J56" s="8">
        <f t="shared" si="34"/>
        <v>0.91544542747126467</v>
      </c>
      <c r="K56" s="8">
        <f t="shared" si="35"/>
        <v>0.80555457252873541</v>
      </c>
      <c r="L56" s="8">
        <f t="shared" si="36"/>
        <v>0.86050000000000004</v>
      </c>
      <c r="M56" s="19">
        <f t="shared" si="37"/>
        <v>0.13641640019194265</v>
      </c>
      <c r="N56" s="19">
        <f t="shared" si="38"/>
        <v>6.2473886110321793E-2</v>
      </c>
      <c r="O56" s="19">
        <f t="shared" si="39"/>
        <v>1.5814304937248646E-3</v>
      </c>
      <c r="P56" s="19">
        <f t="shared" si="40"/>
        <v>-5.4881820632896785E-3</v>
      </c>
      <c r="Q56" s="214"/>
      <c r="R56" s="305"/>
      <c r="S56" s="215"/>
      <c r="T56" t="str">
        <f t="shared" si="26"/>
        <v/>
      </c>
      <c r="U56" t="str">
        <f t="shared" si="27"/>
        <v/>
      </c>
      <c r="V56" t="str">
        <f t="shared" si="28"/>
        <v/>
      </c>
      <c r="W56" t="str">
        <f t="shared" si="29"/>
        <v/>
      </c>
      <c r="X56" s="10"/>
      <c r="Y56" s="219">
        <f t="shared" si="10"/>
        <v>-5.1648351648351703E-3</v>
      </c>
      <c r="Z56" s="78">
        <f t="shared" si="12"/>
        <v>0.84733873926997305</v>
      </c>
      <c r="AA56" s="78">
        <f t="shared" si="41"/>
        <v>0.85274664186876614</v>
      </c>
      <c r="AB56" s="74">
        <f t="shared" si="2"/>
        <v>55</v>
      </c>
      <c r="AC56" s="80">
        <f t="shared" si="42"/>
        <v>-9.296962059006696E-3</v>
      </c>
      <c r="AD56" s="79">
        <f t="shared" si="33"/>
        <v>-5.4079025987930907E-3</v>
      </c>
      <c r="AE56" s="81">
        <f t="shared" si="43"/>
        <v>3.8890594602136049E-3</v>
      </c>
      <c r="AF56" s="19">
        <f t="shared" si="44"/>
        <v>-6.3417459926219709E-3</v>
      </c>
      <c r="AG56" s="93">
        <f t="shared" si="45"/>
        <v>3.8236144825791255E-3</v>
      </c>
      <c r="AH56" s="91">
        <f t="shared" si="46"/>
        <v>-4.9673279165092293E-4</v>
      </c>
      <c r="AI56" s="96">
        <f t="shared" si="47"/>
        <v>45.282342182151638</v>
      </c>
      <c r="AJ56" s="5">
        <f t="shared" si="3"/>
        <v>0</v>
      </c>
      <c r="AK56" s="5">
        <f t="shared" si="6"/>
        <v>0</v>
      </c>
      <c r="AL56" s="5">
        <f t="shared" si="9"/>
        <v>0</v>
      </c>
      <c r="AM56" s="95">
        <f t="shared" si="14"/>
        <v>7.1428571428571496E-3</v>
      </c>
      <c r="AN56" s="95">
        <f t="shared" si="15"/>
        <v>-1.1428571428571439E-2</v>
      </c>
      <c r="AO56" s="78">
        <f t="shared" si="16"/>
        <v>0.625</v>
      </c>
      <c r="AP56" s="8">
        <f t="shared" si="17"/>
        <v>38.46153846153846</v>
      </c>
      <c r="AQ56" s="8">
        <f t="shared" si="13"/>
        <v>42.857142857142854</v>
      </c>
      <c r="AR56" s="8">
        <f t="shared" si="1"/>
        <v>0</v>
      </c>
      <c r="AS56" s="114">
        <f t="shared" si="8"/>
        <v>0</v>
      </c>
      <c r="AT56" s="103">
        <f t="shared" si="31"/>
        <v>6.8644570196712482E-2</v>
      </c>
      <c r="AU56" s="5">
        <f t="shared" si="4"/>
        <v>0.82</v>
      </c>
      <c r="AW56" s="210">
        <f t="shared" si="5"/>
        <v>0</v>
      </c>
      <c r="AX56" s="276">
        <f t="shared" si="30"/>
        <v>2.9923604655338948E-3</v>
      </c>
      <c r="AY56" s="19">
        <f t="shared" si="32"/>
        <v>0.88682024043980689</v>
      </c>
    </row>
    <row r="57" spans="1:51">
      <c r="A57" s="4">
        <v>38432</v>
      </c>
      <c r="B57" s="9">
        <f t="shared" si="0"/>
        <v>38432</v>
      </c>
      <c r="C57" s="5">
        <v>0.83</v>
      </c>
      <c r="D57" s="5">
        <v>0.83</v>
      </c>
      <c r="E57" s="5">
        <v>0.82</v>
      </c>
      <c r="F57" s="5">
        <v>0.82</v>
      </c>
      <c r="G57" s="6">
        <v>64600</v>
      </c>
      <c r="H57" s="112">
        <v>0.82</v>
      </c>
      <c r="I57" s="19">
        <f t="shared" si="18"/>
        <v>0</v>
      </c>
      <c r="J57" s="8">
        <f t="shared" si="34"/>
        <v>0.91548043145279967</v>
      </c>
      <c r="K57" s="8">
        <f t="shared" si="35"/>
        <v>0.8005195685472003</v>
      </c>
      <c r="L57" s="8">
        <f t="shared" si="36"/>
        <v>0.85799999999999998</v>
      </c>
      <c r="M57" s="19">
        <f t="shared" si="37"/>
        <v>0.14360781100483622</v>
      </c>
      <c r="N57" s="19">
        <f t="shared" si="38"/>
        <v>5.2716614738220625E-2</v>
      </c>
      <c r="O57" s="19">
        <f t="shared" si="39"/>
        <v>3.8237103473976986E-5</v>
      </c>
      <c r="P57" s="19">
        <f t="shared" si="40"/>
        <v>-6.2503573975498808E-3</v>
      </c>
      <c r="Q57" s="214"/>
      <c r="R57" s="305"/>
      <c r="S57" s="215"/>
      <c r="T57" t="str">
        <f t="shared" si="26"/>
        <v/>
      </c>
      <c r="U57" t="str">
        <f t="shared" si="27"/>
        <v/>
      </c>
      <c r="V57" t="str">
        <f t="shared" si="28"/>
        <v/>
      </c>
      <c r="W57" t="str">
        <f t="shared" si="29"/>
        <v/>
      </c>
      <c r="X57" s="10"/>
      <c r="Y57" s="219">
        <f t="shared" si="10"/>
        <v>-6.0219780219780269E-3</v>
      </c>
      <c r="Z57" s="78">
        <f t="shared" si="12"/>
        <v>0.84312857342239722</v>
      </c>
      <c r="AA57" s="78">
        <f t="shared" si="41"/>
        <v>0.85032339037047744</v>
      </c>
      <c r="AB57" s="74">
        <f t="shared" si="2"/>
        <v>56</v>
      </c>
      <c r="AC57" s="80">
        <f t="shared" si="42"/>
        <v>-8.8671011266350588E-3</v>
      </c>
      <c r="AD57" s="79">
        <f t="shared" si="33"/>
        <v>-7.1948169480802182E-3</v>
      </c>
      <c r="AE57" s="81">
        <f t="shared" si="43"/>
        <v>1.6722841785548402E-3</v>
      </c>
      <c r="AF57" s="19">
        <f t="shared" si="44"/>
        <v>-8.4612713581188308E-3</v>
      </c>
      <c r="AG57" s="93">
        <f t="shared" si="45"/>
        <v>-4.6236709329710253E-2</v>
      </c>
      <c r="AH57" s="91">
        <f t="shared" si="46"/>
        <v>-6.3808724249574242E-4</v>
      </c>
      <c r="AI57" s="96">
        <f t="shared" si="47"/>
        <v>45.630238472181688</v>
      </c>
      <c r="AJ57" s="5">
        <f t="shared" si="3"/>
        <v>0</v>
      </c>
      <c r="AK57" s="5">
        <f t="shared" si="6"/>
        <v>0</v>
      </c>
      <c r="AL57" s="5">
        <f t="shared" si="9"/>
        <v>0</v>
      </c>
      <c r="AM57" s="95">
        <f t="shared" si="14"/>
        <v>7.1428571428571496E-3</v>
      </c>
      <c r="AN57" s="95">
        <f t="shared" si="15"/>
        <v>-1.0714285714285723E-2</v>
      </c>
      <c r="AO57" s="78">
        <f t="shared" si="16"/>
        <v>0.66666666666666674</v>
      </c>
      <c r="AP57" s="8">
        <f t="shared" si="17"/>
        <v>40</v>
      </c>
      <c r="AQ57" s="8">
        <f t="shared" si="13"/>
        <v>39.999999999999993</v>
      </c>
      <c r="AR57" s="8">
        <f t="shared" si="1"/>
        <v>-1</v>
      </c>
      <c r="AS57" s="114">
        <f t="shared" si="8"/>
        <v>-64600</v>
      </c>
      <c r="AT57" s="103">
        <f t="shared" si="31"/>
        <v>3.4271554394376062E-2</v>
      </c>
      <c r="AU57" s="5">
        <f t="shared" si="4"/>
        <v>0.82</v>
      </c>
      <c r="AW57" s="210">
        <f t="shared" si="5"/>
        <v>1.2195121951219523E-2</v>
      </c>
      <c r="AX57" s="276">
        <f t="shared" si="30"/>
        <v>4.4580886441600003E-3</v>
      </c>
      <c r="AY57" s="19">
        <f t="shared" si="32"/>
        <v>0.48982340045873834</v>
      </c>
    </row>
    <row r="58" spans="1:51">
      <c r="A58" s="4">
        <v>38433</v>
      </c>
      <c r="B58" s="9">
        <f t="shared" si="0"/>
        <v>38433</v>
      </c>
      <c r="C58" s="5">
        <v>0.83</v>
      </c>
      <c r="D58" s="5">
        <v>0.83</v>
      </c>
      <c r="E58" s="5">
        <v>0.79</v>
      </c>
      <c r="F58" s="5">
        <v>0.79</v>
      </c>
      <c r="G58" s="6">
        <v>198100</v>
      </c>
      <c r="H58" s="112">
        <v>0.79</v>
      </c>
      <c r="I58" s="19">
        <f t="shared" si="18"/>
        <v>-3.6585365853658437E-2</v>
      </c>
      <c r="J58" s="8">
        <f t="shared" si="34"/>
        <v>0.9196867333123625</v>
      </c>
      <c r="K58" s="8">
        <f t="shared" si="35"/>
        <v>0.79231326668763724</v>
      </c>
      <c r="L58" s="8">
        <f t="shared" si="36"/>
        <v>0.85599999999999987</v>
      </c>
      <c r="M58" s="19">
        <f t="shared" si="37"/>
        <v>0.16076149672114623</v>
      </c>
      <c r="N58" s="19">
        <f t="shared" si="38"/>
        <v>0.11944813862340911</v>
      </c>
      <c r="O58" s="19">
        <f t="shared" si="39"/>
        <v>4.594638743820819E-3</v>
      </c>
      <c r="P58" s="19">
        <f t="shared" si="40"/>
        <v>-1.0251219560386297E-2</v>
      </c>
      <c r="Q58" s="214"/>
      <c r="R58" s="305"/>
      <c r="S58" s="215"/>
      <c r="T58" t="str">
        <f t="shared" si="26"/>
        <v/>
      </c>
      <c r="U58" t="str">
        <f t="shared" si="27"/>
        <v/>
      </c>
      <c r="V58" t="str">
        <f t="shared" si="28"/>
        <v>BrokeBandLower</v>
      </c>
      <c r="W58" t="str">
        <f t="shared" si="29"/>
        <v>BrokeBandLower</v>
      </c>
      <c r="X58" s="10"/>
      <c r="Y58" s="219">
        <f t="shared" si="10"/>
        <v>-7.1868131868131901E-3</v>
      </c>
      <c r="Z58" s="78">
        <f t="shared" si="12"/>
        <v>0.83494677311534804</v>
      </c>
      <c r="AA58" s="78">
        <f t="shared" si="41"/>
        <v>0.84585945948306207</v>
      </c>
      <c r="AB58" s="74">
        <f t="shared" si="2"/>
        <v>57</v>
      </c>
      <c r="AC58" s="80">
        <f t="shared" si="42"/>
        <v>-1.0067976437015097E-2</v>
      </c>
      <c r="AD58" s="79">
        <f t="shared" si="33"/>
        <v>-1.0912686367714031E-2</v>
      </c>
      <c r="AE58" s="81">
        <f t="shared" si="43"/>
        <v>-8.4470993069893406E-4</v>
      </c>
      <c r="AF58" s="19">
        <f t="shared" si="44"/>
        <v>-1.2901299672623158E-2</v>
      </c>
      <c r="AG58" s="93">
        <f t="shared" si="45"/>
        <v>0.13543042909174011</v>
      </c>
      <c r="AH58" s="91">
        <f t="shared" si="46"/>
        <v>-7.5884767143733465E-4</v>
      </c>
      <c r="AI58" s="96">
        <f t="shared" si="47"/>
        <v>46.114229444983117</v>
      </c>
      <c r="AJ58" s="5">
        <f t="shared" si="3"/>
        <v>-2.9999999999999916E-2</v>
      </c>
      <c r="AK58" s="5">
        <f t="shared" si="6"/>
        <v>0</v>
      </c>
      <c r="AL58" s="5">
        <f t="shared" si="9"/>
        <v>-2.9999999999999916E-2</v>
      </c>
      <c r="AM58" s="95">
        <f t="shared" si="14"/>
        <v>6.4285714285714345E-3</v>
      </c>
      <c r="AN58" s="95">
        <f t="shared" si="15"/>
        <v>-1.285714285714286E-2</v>
      </c>
      <c r="AO58" s="78">
        <f t="shared" si="16"/>
        <v>0.50000000000000033</v>
      </c>
      <c r="AP58" s="8">
        <f t="shared" si="17"/>
        <v>33.333333333333357</v>
      </c>
      <c r="AQ58" s="8">
        <f t="shared" si="13"/>
        <v>42.857142857142868</v>
      </c>
      <c r="AR58" s="8">
        <f t="shared" si="1"/>
        <v>-1</v>
      </c>
      <c r="AS58" s="114">
        <f t="shared" si="8"/>
        <v>-198100</v>
      </c>
      <c r="AT58" s="103">
        <f t="shared" si="31"/>
        <v>2.7408695652173912E-2</v>
      </c>
      <c r="AU58" s="5">
        <f t="shared" si="4"/>
        <v>0.79</v>
      </c>
      <c r="AW58" s="210">
        <f t="shared" si="5"/>
        <v>5.0632911392404965E-2</v>
      </c>
      <c r="AX58" s="276">
        <f t="shared" si="30"/>
        <v>5.9188429170496095E-3</v>
      </c>
      <c r="AY58" s="19">
        <f t="shared" si="32"/>
        <v>0.32766380157181613</v>
      </c>
    </row>
    <row r="59" spans="1:51">
      <c r="A59" s="4">
        <v>38434</v>
      </c>
      <c r="B59" s="9">
        <f t="shared" si="0"/>
        <v>38434</v>
      </c>
      <c r="C59" s="5">
        <v>0.79</v>
      </c>
      <c r="D59" s="5">
        <v>0.79</v>
      </c>
      <c r="E59" s="5">
        <v>0.7</v>
      </c>
      <c r="F59" s="5">
        <v>0.75</v>
      </c>
      <c r="G59" s="6">
        <v>374800</v>
      </c>
      <c r="H59" s="112">
        <v>0.75</v>
      </c>
      <c r="I59" s="19">
        <f t="shared" si="18"/>
        <v>-5.0632911392405104E-2</v>
      </c>
      <c r="J59" s="8">
        <f t="shared" si="34"/>
        <v>0.93005571271397147</v>
      </c>
      <c r="K59" s="8">
        <f t="shared" si="35"/>
        <v>0.7729442872860286</v>
      </c>
      <c r="L59" s="8">
        <f t="shared" si="36"/>
        <v>0.85150000000000003</v>
      </c>
      <c r="M59" s="19">
        <f t="shared" si="37"/>
        <v>0.20326358317440243</v>
      </c>
      <c r="N59" s="19">
        <f t="shared" si="38"/>
        <v>0.26437976331471646</v>
      </c>
      <c r="O59" s="19">
        <f t="shared" si="39"/>
        <v>1.1274468822947832E-2</v>
      </c>
      <c r="P59" s="19">
        <f t="shared" si="40"/>
        <v>-2.4446112687956163E-2</v>
      </c>
      <c r="Q59" s="214"/>
      <c r="R59" s="305"/>
      <c r="S59" s="215"/>
      <c r="T59" t="str">
        <f t="shared" si="26"/>
        <v/>
      </c>
      <c r="U59" t="str">
        <f t="shared" si="27"/>
        <v/>
      </c>
      <c r="V59" t="str">
        <f t="shared" si="28"/>
        <v>BrokeBandLower</v>
      </c>
      <c r="W59" t="str">
        <f t="shared" si="29"/>
        <v>BrokeBandLower</v>
      </c>
      <c r="X59" s="10"/>
      <c r="Y59" s="219">
        <f t="shared" si="10"/>
        <v>-8.7692307692307722E-3</v>
      </c>
      <c r="Z59" s="78">
        <f t="shared" si="12"/>
        <v>0.82186497005558445</v>
      </c>
      <c r="AA59" s="78">
        <f t="shared" si="41"/>
        <v>0.83876585948131543</v>
      </c>
      <c r="AB59" s="74">
        <f t="shared" si="2"/>
        <v>58</v>
      </c>
      <c r="AC59" s="80">
        <f t="shared" si="42"/>
        <v>-1.2844943596025636E-2</v>
      </c>
      <c r="AD59" s="79">
        <f t="shared" si="33"/>
        <v>-1.6900889425730981E-2</v>
      </c>
      <c r="AE59" s="81">
        <f t="shared" si="43"/>
        <v>-4.0559458297053435E-3</v>
      </c>
      <c r="AF59" s="19">
        <f t="shared" si="44"/>
        <v>-2.0149710714480348E-2</v>
      </c>
      <c r="AG59" s="93">
        <f t="shared" si="45"/>
        <v>0.27582177773092209</v>
      </c>
      <c r="AH59" s="91">
        <f t="shared" si="46"/>
        <v>-8.8536480291647227E-4</v>
      </c>
      <c r="AI59" s="96">
        <f t="shared" si="47"/>
        <v>46.699989402539636</v>
      </c>
      <c r="AJ59" s="5">
        <f t="shared" si="3"/>
        <v>-4.0000000000000036E-2</v>
      </c>
      <c r="AK59" s="5">
        <f t="shared" si="6"/>
        <v>0</v>
      </c>
      <c r="AL59" s="5">
        <f t="shared" si="9"/>
        <v>-4.0000000000000036E-2</v>
      </c>
      <c r="AM59" s="95">
        <f t="shared" si="14"/>
        <v>5.7142857142857195E-3</v>
      </c>
      <c r="AN59" s="95">
        <f t="shared" si="15"/>
        <v>-1.5714285714285719E-2</v>
      </c>
      <c r="AO59" s="78">
        <f t="shared" si="16"/>
        <v>0.36363636363636387</v>
      </c>
      <c r="AP59" s="8">
        <f t="shared" si="17"/>
        <v>26.666666666666671</v>
      </c>
      <c r="AQ59" s="8">
        <f t="shared" si="13"/>
        <v>45.901639344262314</v>
      </c>
      <c r="AR59" s="8">
        <f t="shared" si="1"/>
        <v>0.1111111111111111</v>
      </c>
      <c r="AS59" s="114">
        <f t="shared" si="8"/>
        <v>41644.444444444445</v>
      </c>
      <c r="AT59" s="103">
        <f t="shared" si="31"/>
        <v>0.13042372306175987</v>
      </c>
      <c r="AU59" s="5">
        <f t="shared" si="4"/>
        <v>0.75</v>
      </c>
      <c r="AW59" s="210">
        <f t="shared" si="5"/>
        <v>0.1285714285714287</v>
      </c>
      <c r="AX59" s="276">
        <f t="shared" si="30"/>
        <v>8.0108084674639386E-3</v>
      </c>
      <c r="AY59" s="19">
        <f t="shared" si="32"/>
        <v>0.35344164049163851</v>
      </c>
    </row>
    <row r="60" spans="1:51">
      <c r="A60" s="4">
        <v>38435</v>
      </c>
      <c r="B60" s="9">
        <f t="shared" si="0"/>
        <v>38435</v>
      </c>
      <c r="C60" s="5">
        <v>0.75</v>
      </c>
      <c r="D60" s="5">
        <v>0.75</v>
      </c>
      <c r="E60" s="5">
        <v>0.74</v>
      </c>
      <c r="F60" s="5">
        <v>0.75</v>
      </c>
      <c r="G60" s="6">
        <v>135400</v>
      </c>
      <c r="H60" s="112">
        <v>0.75</v>
      </c>
      <c r="I60" s="19">
        <f t="shared" si="18"/>
        <v>0</v>
      </c>
      <c r="J60" s="8">
        <f t="shared" si="34"/>
        <v>0.93597777503361579</v>
      </c>
      <c r="K60" s="8">
        <f t="shared" si="35"/>
        <v>0.75602222496638394</v>
      </c>
      <c r="L60" s="8">
        <f t="shared" si="36"/>
        <v>0.84599999999999986</v>
      </c>
      <c r="M60" s="19">
        <f t="shared" si="37"/>
        <v>0.23802944427359057</v>
      </c>
      <c r="N60" s="19">
        <f t="shared" si="38"/>
        <v>0.17103831663421304</v>
      </c>
      <c r="O60" s="19">
        <f t="shared" si="39"/>
        <v>6.3674274978251571E-3</v>
      </c>
      <c r="P60" s="19">
        <f t="shared" si="40"/>
        <v>-2.1892990993001075E-2</v>
      </c>
      <c r="Q60" s="214"/>
      <c r="R60" s="305"/>
      <c r="S60" s="215"/>
      <c r="T60" t="str">
        <f t="shared" si="26"/>
        <v>BrokeBandLower</v>
      </c>
      <c r="U60" t="str">
        <f t="shared" si="27"/>
        <v>BrokeBandLower</v>
      </c>
      <c r="V60" t="str">
        <f t="shared" si="28"/>
        <v>BrokeBandLower</v>
      </c>
      <c r="W60" t="str">
        <f t="shared" si="29"/>
        <v>BrokeBandLower</v>
      </c>
      <c r="X60" s="10"/>
      <c r="Y60" s="219">
        <f t="shared" si="10"/>
        <v>-1.1384615384615385E-2</v>
      </c>
      <c r="Z60" s="78">
        <f t="shared" si="12"/>
        <v>0.81079776466702447</v>
      </c>
      <c r="AA60" s="78">
        <f t="shared" si="41"/>
        <v>0.83219718587969804</v>
      </c>
      <c r="AB60" s="74">
        <f t="shared" si="2"/>
        <v>59</v>
      </c>
      <c r="AC60" s="80">
        <f t="shared" si="42"/>
        <v>-1.3874780306374585E-2</v>
      </c>
      <c r="AD60" s="79">
        <f t="shared" si="33"/>
        <v>-2.1399421212673575E-2</v>
      </c>
      <c r="AE60" s="81">
        <f t="shared" si="43"/>
        <v>-7.5246409062989898E-3</v>
      </c>
      <c r="AF60" s="19">
        <f t="shared" si="44"/>
        <v>-2.5714363825987588E-2</v>
      </c>
      <c r="AG60" s="93">
        <f t="shared" si="45"/>
        <v>8.0174482873369063E-2</v>
      </c>
      <c r="AH60" s="91">
        <f t="shared" si="46"/>
        <v>-1.0729474685059223E-3</v>
      </c>
      <c r="AI60" s="96">
        <f t="shared" si="47"/>
        <v>47.281117766632725</v>
      </c>
      <c r="AJ60" s="5">
        <f t="shared" si="3"/>
        <v>0</v>
      </c>
      <c r="AK60" s="5">
        <f t="shared" si="6"/>
        <v>0</v>
      </c>
      <c r="AL60" s="5">
        <f t="shared" si="9"/>
        <v>0</v>
      </c>
      <c r="AM60" s="95">
        <f t="shared" si="14"/>
        <v>5.7142857142857195E-3</v>
      </c>
      <c r="AN60" s="95">
        <f t="shared" si="15"/>
        <v>-1.2142857142857146E-2</v>
      </c>
      <c r="AO60" s="78">
        <f t="shared" si="16"/>
        <v>0.47058823529411792</v>
      </c>
      <c r="AP60" s="8">
        <f t="shared" si="17"/>
        <v>32.000000000000014</v>
      </c>
      <c r="AQ60" s="8">
        <f t="shared" si="13"/>
        <v>48.484848484848499</v>
      </c>
      <c r="AR60" s="8">
        <f t="shared" si="1"/>
        <v>1</v>
      </c>
      <c r="AS60" s="114">
        <f t="shared" si="8"/>
        <v>135400</v>
      </c>
      <c r="AT60" s="103">
        <f t="shared" si="31"/>
        <v>8.7504722268670759E-2</v>
      </c>
      <c r="AU60" s="5">
        <f t="shared" si="4"/>
        <v>0.75</v>
      </c>
      <c r="AW60" s="210">
        <f t="shared" si="5"/>
        <v>1.3513513513513526E-2</v>
      </c>
      <c r="AX60" s="276">
        <f t="shared" si="30"/>
        <v>1.0455908767197052E-2</v>
      </c>
      <c r="AY60" s="19">
        <f t="shared" si="32"/>
        <v>0.3052251604396658</v>
      </c>
    </row>
    <row r="61" spans="1:51">
      <c r="A61" s="4">
        <v>38436</v>
      </c>
      <c r="B61" s="9">
        <f t="shared" si="0"/>
        <v>38436</v>
      </c>
      <c r="C61" s="5">
        <v>0.75</v>
      </c>
      <c r="D61" s="5">
        <v>0.75</v>
      </c>
      <c r="E61" s="5">
        <v>0.75</v>
      </c>
      <c r="F61" s="5">
        <v>0.75</v>
      </c>
      <c r="G61" s="6">
        <v>0</v>
      </c>
      <c r="H61" s="112">
        <v>0.75</v>
      </c>
      <c r="I61" s="19">
        <f t="shared" si="18"/>
        <v>0</v>
      </c>
      <c r="J61" s="8">
        <f t="shared" si="34"/>
        <v>0.93716780431646873</v>
      </c>
      <c r="K61" s="8">
        <f t="shared" si="35"/>
        <v>0.74183219568353154</v>
      </c>
      <c r="L61" s="8">
        <f t="shared" si="36"/>
        <v>0.83950000000000014</v>
      </c>
      <c r="M61" s="19">
        <f t="shared" si="37"/>
        <v>0.26331508630864026</v>
      </c>
      <c r="N61" s="19">
        <f t="shared" si="38"/>
        <v>0.10622905125126628</v>
      </c>
      <c r="O61" s="19">
        <f t="shared" si="39"/>
        <v>1.2714289960679937E-3</v>
      </c>
      <c r="P61" s="19">
        <f t="shared" si="40"/>
        <v>-1.8769328221115923E-2</v>
      </c>
      <c r="Q61" s="214"/>
      <c r="R61" s="305"/>
      <c r="S61" s="215"/>
      <c r="T61" t="str">
        <f t="shared" si="26"/>
        <v/>
      </c>
      <c r="U61" t="str">
        <f t="shared" si="27"/>
        <v/>
      </c>
      <c r="V61" t="str">
        <f t="shared" si="28"/>
        <v/>
      </c>
      <c r="W61" t="str">
        <f t="shared" si="29"/>
        <v/>
      </c>
      <c r="X61" s="10"/>
      <c r="Y61" s="219">
        <f t="shared" si="10"/>
        <v>-1.1956043956043957E-2</v>
      </c>
      <c r="Z61" s="78">
        <f t="shared" si="12"/>
        <v>0.80143490890830271</v>
      </c>
      <c r="AA61" s="78">
        <f t="shared" si="41"/>
        <v>0.82611459412460042</v>
      </c>
      <c r="AB61" s="74">
        <f t="shared" si="2"/>
        <v>60</v>
      </c>
      <c r="AC61" s="80">
        <f t="shared" si="42"/>
        <v>-1.3724035447998975E-2</v>
      </c>
      <c r="AD61" s="79">
        <f t="shared" si="33"/>
        <v>-2.4679685216297709E-2</v>
      </c>
      <c r="AE61" s="81">
        <f t="shared" si="43"/>
        <v>-1.0955649768298733E-2</v>
      </c>
      <c r="AF61" s="19">
        <f t="shared" si="44"/>
        <v>-2.9874408940141959E-2</v>
      </c>
      <c r="AG61" s="93">
        <f t="shared" si="45"/>
        <v>-1.0864666326021174E-2</v>
      </c>
      <c r="AH61" s="91">
        <f t="shared" si="46"/>
        <v>-1.1557058967547615E-3</v>
      </c>
      <c r="AI61" s="96">
        <f t="shared" si="47"/>
        <v>47.750564594681862</v>
      </c>
      <c r="AJ61" s="5">
        <f t="shared" si="3"/>
        <v>0</v>
      </c>
      <c r="AK61" s="5">
        <f t="shared" si="6"/>
        <v>0</v>
      </c>
      <c r="AL61" s="5">
        <f t="shared" si="9"/>
        <v>0</v>
      </c>
      <c r="AM61" s="95">
        <f t="shared" si="14"/>
        <v>2.1428571428571447E-3</v>
      </c>
      <c r="AN61" s="95">
        <f t="shared" si="15"/>
        <v>-1.2142857142857146E-2</v>
      </c>
      <c r="AO61" s="78">
        <f t="shared" si="16"/>
        <v>0.17647058823529421</v>
      </c>
      <c r="AP61" s="8">
        <f t="shared" si="17"/>
        <v>15</v>
      </c>
      <c r="AQ61" s="8">
        <f t="shared" si="13"/>
        <v>34.615384615384627</v>
      </c>
      <c r="AR61" s="8">
        <f t="shared" si="1"/>
        <v>0</v>
      </c>
      <c r="AS61" s="114">
        <f t="shared" si="8"/>
        <v>0</v>
      </c>
      <c r="AT61" s="103">
        <f t="shared" si="31"/>
        <v>-1.3594884548046795E-2</v>
      </c>
      <c r="AU61" s="5">
        <f t="shared" si="4"/>
        <v>0.75</v>
      </c>
      <c r="AW61" s="210">
        <f t="shared" si="5"/>
        <v>0</v>
      </c>
      <c r="AX61" s="276">
        <f t="shared" si="30"/>
        <v>1.3032463465039683E-2</v>
      </c>
      <c r="AY61" s="19">
        <f t="shared" si="32"/>
        <v>0.24642092382500158</v>
      </c>
    </row>
    <row r="62" spans="1:51">
      <c r="A62" s="4">
        <v>38439</v>
      </c>
      <c r="B62" s="9">
        <f t="shared" si="0"/>
        <v>38439</v>
      </c>
      <c r="C62" s="5">
        <v>0.75</v>
      </c>
      <c r="D62" s="5">
        <v>0.75</v>
      </c>
      <c r="E62" s="5">
        <v>0.75</v>
      </c>
      <c r="F62" s="5">
        <v>0.75</v>
      </c>
      <c r="G62" s="6">
        <v>0</v>
      </c>
      <c r="H62" s="112">
        <v>0.75</v>
      </c>
      <c r="I62" s="19">
        <f t="shared" si="18"/>
        <v>0</v>
      </c>
      <c r="J62" s="8">
        <f t="shared" si="34"/>
        <v>0.93616976301223165</v>
      </c>
      <c r="K62" s="8">
        <f t="shared" si="35"/>
        <v>0.72983023698776872</v>
      </c>
      <c r="L62" s="8">
        <f t="shared" si="36"/>
        <v>0.83300000000000018</v>
      </c>
      <c r="M62" s="19">
        <f t="shared" si="37"/>
        <v>0.28272263269892584</v>
      </c>
      <c r="N62" s="19">
        <f t="shared" si="38"/>
        <v>7.3704650433653304E-2</v>
      </c>
      <c r="O62" s="19">
        <f t="shared" si="39"/>
        <v>-1.0649547494485418E-3</v>
      </c>
      <c r="P62" s="19">
        <f t="shared" si="40"/>
        <v>-1.6178805349239517E-2</v>
      </c>
      <c r="Q62" s="214"/>
      <c r="R62" s="305"/>
      <c r="S62" s="215"/>
      <c r="T62" t="str">
        <f t="shared" si="26"/>
        <v/>
      </c>
      <c r="U62" t="str">
        <f t="shared" si="27"/>
        <v/>
      </c>
      <c r="V62" t="str">
        <f t="shared" si="28"/>
        <v/>
      </c>
      <c r="W62" t="str">
        <f t="shared" si="29"/>
        <v/>
      </c>
      <c r="X62" s="10"/>
      <c r="Y62" s="219">
        <f t="shared" si="10"/>
        <v>-1.1582417582417582E-2</v>
      </c>
      <c r="Z62" s="78">
        <f t="shared" si="12"/>
        <v>0.79351393293642414</v>
      </c>
      <c r="AA62" s="78">
        <f t="shared" si="41"/>
        <v>0.82048211415937999</v>
      </c>
      <c r="AB62" s="74">
        <f t="shared" si="2"/>
        <v>61</v>
      </c>
      <c r="AC62" s="80">
        <f t="shared" si="42"/>
        <v>-1.2810025163725699E-2</v>
      </c>
      <c r="AD62" s="79">
        <f t="shared" si="33"/>
        <v>-2.6968181222955856E-2</v>
      </c>
      <c r="AE62" s="81">
        <f t="shared" si="43"/>
        <v>-1.4158156059230157E-2</v>
      </c>
      <c r="AF62" s="19">
        <f t="shared" si="44"/>
        <v>-3.2868700922976175E-2</v>
      </c>
      <c r="AG62" s="93">
        <f t="shared" si="45"/>
        <v>-6.6599236626610672E-2</v>
      </c>
      <c r="AH62" s="91">
        <f t="shared" si="46"/>
        <v>-1.1053119596945104E-3</v>
      </c>
      <c r="AI62" s="96">
        <f t="shared" si="47"/>
        <v>47.924188622881054</v>
      </c>
      <c r="AJ62" s="5">
        <f t="shared" si="3"/>
        <v>0</v>
      </c>
      <c r="AK62" s="5">
        <f t="shared" si="6"/>
        <v>0</v>
      </c>
      <c r="AL62" s="5">
        <f t="shared" si="9"/>
        <v>0</v>
      </c>
      <c r="AM62" s="95">
        <f t="shared" si="14"/>
        <v>1.4285714285714299E-3</v>
      </c>
      <c r="AN62" s="95">
        <f t="shared" si="15"/>
        <v>-1.2142857142857146E-2</v>
      </c>
      <c r="AO62" s="78">
        <f t="shared" si="16"/>
        <v>0.11764705882352948</v>
      </c>
      <c r="AP62" s="8">
        <f t="shared" si="17"/>
        <v>10.526315789473685</v>
      </c>
      <c r="AQ62" s="8">
        <f t="shared" si="13"/>
        <v>41.379310344827609</v>
      </c>
      <c r="AR62" s="8">
        <f t="shared" si="1"/>
        <v>0</v>
      </c>
      <c r="AS62" s="114">
        <f t="shared" si="8"/>
        <v>0</v>
      </c>
      <c r="AT62" s="103">
        <f t="shared" si="31"/>
        <v>-0.11031759488472161</v>
      </c>
      <c r="AU62" s="5">
        <f t="shared" si="4"/>
        <v>0.75</v>
      </c>
      <c r="AW62" s="210">
        <f t="shared" si="5"/>
        <v>0</v>
      </c>
      <c r="AX62" s="276">
        <f t="shared" si="30"/>
        <v>1.5322813890416304E-2</v>
      </c>
      <c r="AY62" s="19">
        <f t="shared" si="32"/>
        <v>0.17574194100145496</v>
      </c>
    </row>
    <row r="63" spans="1:51">
      <c r="A63" s="4">
        <v>38440</v>
      </c>
      <c r="B63" s="9">
        <f t="shared" si="0"/>
        <v>38440</v>
      </c>
      <c r="C63" s="5">
        <v>0.74</v>
      </c>
      <c r="D63" s="5">
        <v>0.75</v>
      </c>
      <c r="E63" s="5">
        <v>0.69</v>
      </c>
      <c r="F63" s="5">
        <v>0.71</v>
      </c>
      <c r="G63" s="6">
        <v>304700</v>
      </c>
      <c r="H63" s="112">
        <v>0.71</v>
      </c>
      <c r="I63" s="19">
        <f t="shared" si="18"/>
        <v>-5.3333333333333378E-2</v>
      </c>
      <c r="J63" s="8">
        <f t="shared" si="34"/>
        <v>0.93962983904725694</v>
      </c>
      <c r="K63" s="8">
        <f t="shared" si="35"/>
        <v>0.71037016095274341</v>
      </c>
      <c r="L63" s="8">
        <f t="shared" si="36"/>
        <v>0.82500000000000018</v>
      </c>
      <c r="M63" s="19">
        <f t="shared" si="37"/>
        <v>0.32273269725607856</v>
      </c>
      <c r="N63" s="19">
        <f t="shared" si="38"/>
        <v>0.14151702032203359</v>
      </c>
      <c r="O63" s="19">
        <f t="shared" si="39"/>
        <v>3.6959920857645629E-3</v>
      </c>
      <c r="P63" s="19">
        <f t="shared" si="40"/>
        <v>-2.6663839135170609E-2</v>
      </c>
      <c r="Q63" s="214"/>
      <c r="R63" s="305"/>
      <c r="S63" s="215"/>
      <c r="T63" t="str">
        <f t="shared" si="26"/>
        <v/>
      </c>
      <c r="U63" t="str">
        <f t="shared" si="27"/>
        <v/>
      </c>
      <c r="V63" t="str">
        <f t="shared" si="28"/>
        <v>BrokeBandLower</v>
      </c>
      <c r="W63" t="str">
        <f t="shared" si="29"/>
        <v>BrokeBandLower</v>
      </c>
      <c r="X63" s="10"/>
      <c r="Y63" s="219">
        <f t="shared" si="10"/>
        <v>-1.2351648351648353E-2</v>
      </c>
      <c r="Z63" s="78">
        <f t="shared" si="12"/>
        <v>0.78065278726421483</v>
      </c>
      <c r="AA63" s="78">
        <f t="shared" si="41"/>
        <v>0.81230643771158584</v>
      </c>
      <c r="AB63" s="74">
        <f t="shared" si="2"/>
        <v>62</v>
      </c>
      <c r="AC63" s="80">
        <f t="shared" si="42"/>
        <v>-1.3996395510512679E-2</v>
      </c>
      <c r="AD63" s="79">
        <f t="shared" si="33"/>
        <v>-3.1653650447371007E-2</v>
      </c>
      <c r="AE63" s="81">
        <f t="shared" si="43"/>
        <v>-1.7657254936858328E-2</v>
      </c>
      <c r="AF63" s="19">
        <f t="shared" si="44"/>
        <v>-3.8967622288634159E-2</v>
      </c>
      <c r="AG63" s="93">
        <f t="shared" si="45"/>
        <v>9.2612647643069368E-2</v>
      </c>
      <c r="AH63" s="91">
        <f t="shared" si="46"/>
        <v>-1.0447353655736276E-3</v>
      </c>
      <c r="AI63" s="96">
        <f t="shared" si="47"/>
        <v>47.916043705980464</v>
      </c>
      <c r="AJ63" s="5">
        <f t="shared" si="3"/>
        <v>-4.0000000000000036E-2</v>
      </c>
      <c r="AK63" s="5">
        <f t="shared" si="6"/>
        <v>0</v>
      </c>
      <c r="AL63" s="5">
        <f t="shared" si="9"/>
        <v>-4.0000000000000036E-2</v>
      </c>
      <c r="AM63" s="95">
        <f t="shared" si="14"/>
        <v>1.4285714285714299E-3</v>
      </c>
      <c r="AN63" s="95">
        <f t="shared" si="15"/>
        <v>-1.3571428571428576E-2</v>
      </c>
      <c r="AO63" s="78">
        <f t="shared" si="16"/>
        <v>0.10526315789473691</v>
      </c>
      <c r="AP63" s="8">
        <f t="shared" si="17"/>
        <v>9.5238095238095326</v>
      </c>
      <c r="AQ63" s="8">
        <f t="shared" si="13"/>
        <v>38.709677419354854</v>
      </c>
      <c r="AR63" s="8">
        <f t="shared" si="1"/>
        <v>-0.33333333333333331</v>
      </c>
      <c r="AS63" s="114">
        <f t="shared" si="8"/>
        <v>-101566.66666666666</v>
      </c>
      <c r="AT63" s="103">
        <f t="shared" si="31"/>
        <v>-9.4610109292534592E-2</v>
      </c>
      <c r="AU63" s="5">
        <f t="shared" si="4"/>
        <v>0.71</v>
      </c>
      <c r="AW63" s="210">
        <f t="shared" si="5"/>
        <v>8.6956521739130516E-2</v>
      </c>
      <c r="AX63" s="276">
        <f t="shared" si="30"/>
        <v>1.7906953996386563E-2</v>
      </c>
      <c r="AY63" s="19">
        <f t="shared" si="32"/>
        <v>0.16864657656558216</v>
      </c>
    </row>
    <row r="64" spans="1:51">
      <c r="A64" s="4">
        <v>38441</v>
      </c>
      <c r="B64" s="9">
        <f t="shared" si="0"/>
        <v>38441</v>
      </c>
      <c r="C64" s="5">
        <v>0.73</v>
      </c>
      <c r="D64" s="5">
        <v>0.73</v>
      </c>
      <c r="E64" s="5">
        <v>0.65</v>
      </c>
      <c r="F64" s="5">
        <v>0.66</v>
      </c>
      <c r="G64" s="6">
        <v>219000</v>
      </c>
      <c r="H64" s="112">
        <v>0.66</v>
      </c>
      <c r="I64" s="19">
        <f t="shared" si="18"/>
        <v>-7.0422535211267512E-2</v>
      </c>
      <c r="J64" s="8">
        <f t="shared" si="34"/>
        <v>0.94627244611029171</v>
      </c>
      <c r="K64" s="8">
        <f t="shared" si="35"/>
        <v>0.6817275538897084</v>
      </c>
      <c r="L64" s="8">
        <f t="shared" si="36"/>
        <v>0.81400000000000006</v>
      </c>
      <c r="M64" s="19">
        <f t="shared" si="37"/>
        <v>0.38805075533646693</v>
      </c>
      <c r="N64" s="19">
        <f t="shared" si="38"/>
        <v>0.2023905809226404</v>
      </c>
      <c r="O64" s="19">
        <f t="shared" si="39"/>
        <v>7.0693871001053735E-3</v>
      </c>
      <c r="P64" s="19">
        <f t="shared" si="40"/>
        <v>-4.0320678763617758E-2</v>
      </c>
      <c r="Q64" s="214"/>
      <c r="R64" s="305"/>
      <c r="S64" s="215"/>
      <c r="T64" t="str">
        <f t="shared" si="26"/>
        <v/>
      </c>
      <c r="U64" t="str">
        <f t="shared" si="27"/>
        <v/>
      </c>
      <c r="V64" t="str">
        <f t="shared" si="28"/>
        <v>BrokeBandLower</v>
      </c>
      <c r="W64" t="str">
        <f t="shared" si="29"/>
        <v>BrokeBandLower</v>
      </c>
      <c r="X64" s="10"/>
      <c r="Y64" s="219">
        <f t="shared" si="10"/>
        <v>-1.314285714285714E-2</v>
      </c>
      <c r="Z64" s="78">
        <f t="shared" si="12"/>
        <v>0.76207225802552581</v>
      </c>
      <c r="AA64" s="78">
        <f t="shared" si="41"/>
        <v>0.80103576132092846</v>
      </c>
      <c r="AB64" s="74">
        <f t="shared" si="2"/>
        <v>63</v>
      </c>
      <c r="AC64" s="80">
        <f t="shared" si="42"/>
        <v>-1.7044998686835462E-2</v>
      </c>
      <c r="AD64" s="79">
        <f t="shared" si="33"/>
        <v>-3.8963503295402657E-2</v>
      </c>
      <c r="AE64" s="81">
        <f t="shared" si="43"/>
        <v>-2.1918504608567195E-2</v>
      </c>
      <c r="AF64" s="19">
        <f t="shared" si="44"/>
        <v>-4.8641403014455742E-2</v>
      </c>
      <c r="AG64" s="93">
        <f t="shared" si="45"/>
        <v>0.21781344875778769</v>
      </c>
      <c r="AH64" s="91">
        <f t="shared" si="46"/>
        <v>-9.7997905297745767E-4</v>
      </c>
      <c r="AI64" s="96">
        <f t="shared" si="47"/>
        <v>47.206059481255089</v>
      </c>
      <c r="AJ64" s="5">
        <f t="shared" si="3"/>
        <v>-4.9999999999999933E-2</v>
      </c>
      <c r="AK64" s="5">
        <f t="shared" si="6"/>
        <v>0</v>
      </c>
      <c r="AL64" s="5">
        <f t="shared" si="9"/>
        <v>-4.9999999999999933E-2</v>
      </c>
      <c r="AM64" s="95">
        <f t="shared" si="14"/>
        <v>0</v>
      </c>
      <c r="AN64" s="95">
        <f t="shared" si="15"/>
        <v>-1.7142857142857144E-2</v>
      </c>
      <c r="AO64" s="78">
        <f t="shared" si="16"/>
        <v>0</v>
      </c>
      <c r="AP64" s="8">
        <f t="shared" si="17"/>
        <v>0</v>
      </c>
      <c r="AQ64" s="8" t="e">
        <f t="shared" si="13"/>
        <v>#DIV/0!</v>
      </c>
      <c r="AR64" s="8">
        <f t="shared" si="1"/>
        <v>-0.74999999999999967</v>
      </c>
      <c r="AS64" s="114">
        <f t="shared" si="8"/>
        <v>-164249.99999999991</v>
      </c>
      <c r="AT64" s="103">
        <f t="shared" si="31"/>
        <v>-0.18086504139135715</v>
      </c>
      <c r="AU64" s="5">
        <f t="shared" si="4"/>
        <v>0.66</v>
      </c>
      <c r="AW64" s="210">
        <f t="shared" si="5"/>
        <v>0.12307692307692301</v>
      </c>
      <c r="AX64" s="276">
        <f t="shared" si="30"/>
        <v>2.1516622573269379E-2</v>
      </c>
      <c r="AY64" s="19">
        <f t="shared" si="32"/>
        <v>0.20157915062557313</v>
      </c>
    </row>
    <row r="65" spans="1:51">
      <c r="A65" s="4">
        <v>38442</v>
      </c>
      <c r="B65" s="9">
        <f t="shared" si="0"/>
        <v>38442</v>
      </c>
      <c r="C65" s="5">
        <v>0.66</v>
      </c>
      <c r="D65" s="5">
        <v>0.69</v>
      </c>
      <c r="E65" s="5">
        <v>0.66</v>
      </c>
      <c r="F65" s="5">
        <v>0.66</v>
      </c>
      <c r="G65" s="6">
        <v>228400</v>
      </c>
      <c r="H65" s="112">
        <v>0.66</v>
      </c>
      <c r="I65" s="19">
        <f t="shared" si="18"/>
        <v>0</v>
      </c>
      <c r="J65" s="8">
        <f t="shared" si="34"/>
        <v>0.94587015031030686</v>
      </c>
      <c r="K65" s="8">
        <f t="shared" si="35"/>
        <v>0.65912984968969313</v>
      </c>
      <c r="L65" s="8">
        <f t="shared" si="36"/>
        <v>0.80249999999999999</v>
      </c>
      <c r="M65" s="19">
        <f t="shared" si="37"/>
        <v>0.43502854673567898</v>
      </c>
      <c r="N65" s="19">
        <f t="shared" si="38"/>
        <v>0.12106094564480112</v>
      </c>
      <c r="O65" s="19">
        <f t="shared" si="39"/>
        <v>-4.2513739213110723E-4</v>
      </c>
      <c r="P65" s="19">
        <f t="shared" si="40"/>
        <v>-3.3147705518253398E-2</v>
      </c>
      <c r="Q65" s="214"/>
      <c r="R65" s="305"/>
      <c r="S65" s="215"/>
      <c r="T65" t="str">
        <f t="shared" si="26"/>
        <v/>
      </c>
      <c r="U65" t="str">
        <f t="shared" si="27"/>
        <v/>
      </c>
      <c r="V65" t="str">
        <f t="shared" si="28"/>
        <v/>
      </c>
      <c r="W65" t="str">
        <f t="shared" si="29"/>
        <v/>
      </c>
      <c r="X65" s="10"/>
      <c r="Y65" s="219">
        <f t="shared" si="10"/>
        <v>-1.3868131868131862E-2</v>
      </c>
      <c r="Z65" s="78">
        <f t="shared" si="12"/>
        <v>0.74635313028959482</v>
      </c>
      <c r="AA65" s="78">
        <f t="shared" si="41"/>
        <v>0.79059911498317981</v>
      </c>
      <c r="AB65" s="74">
        <f t="shared" si="2"/>
        <v>64</v>
      </c>
      <c r="AC65" s="80">
        <f t="shared" si="42"/>
        <v>-1.7861984068014231E-2</v>
      </c>
      <c r="AD65" s="79">
        <f t="shared" si="33"/>
        <v>-4.4245984693584983E-2</v>
      </c>
      <c r="AE65" s="81">
        <f t="shared" si="43"/>
        <v>-2.6384000625570753E-2</v>
      </c>
      <c r="AF65" s="19">
        <f t="shared" si="44"/>
        <v>-5.5965133093434247E-2</v>
      </c>
      <c r="AG65" s="93">
        <f t="shared" si="45"/>
        <v>4.7931090884140638E-2</v>
      </c>
      <c r="AH65" s="91">
        <f t="shared" si="46"/>
        <v>-9.095455577336275E-4</v>
      </c>
      <c r="AI65" s="96">
        <f t="shared" si="47"/>
        <v>46.086959010121596</v>
      </c>
      <c r="AJ65" s="5">
        <f t="shared" si="3"/>
        <v>0</v>
      </c>
      <c r="AK65" s="5">
        <f t="shared" si="6"/>
        <v>0</v>
      </c>
      <c r="AL65" s="5">
        <f t="shared" si="9"/>
        <v>0</v>
      </c>
      <c r="AM65" s="95">
        <f t="shared" si="14"/>
        <v>0</v>
      </c>
      <c r="AN65" s="95">
        <f t="shared" si="15"/>
        <v>-1.4999999999999998E-2</v>
      </c>
      <c r="AO65" s="78">
        <f t="shared" si="16"/>
        <v>0</v>
      </c>
      <c r="AP65" s="8">
        <f t="shared" si="17"/>
        <v>0</v>
      </c>
      <c r="AQ65" s="8" t="e">
        <f t="shared" si="13"/>
        <v>#DIV/0!</v>
      </c>
      <c r="AR65" s="8">
        <f t="shared" si="1"/>
        <v>-1</v>
      </c>
      <c r="AS65" s="114">
        <f t="shared" si="8"/>
        <v>-228400</v>
      </c>
      <c r="AT65" s="103">
        <f t="shared" si="31"/>
        <v>-0.33964702879777919</v>
      </c>
      <c r="AU65" s="5">
        <f t="shared" si="4"/>
        <v>0.66</v>
      </c>
      <c r="AW65" s="210">
        <f t="shared" si="5"/>
        <v>4.5454545454545324E-2</v>
      </c>
      <c r="AX65" s="276">
        <f t="shared" si="30"/>
        <v>2.5132810350557949E-2</v>
      </c>
      <c r="AY65" s="19">
        <f t="shared" si="32"/>
        <v>0.16806484219233589</v>
      </c>
    </row>
    <row r="66" spans="1:51">
      <c r="A66" s="4">
        <v>38443</v>
      </c>
      <c r="B66" s="9">
        <f t="shared" ref="B66:B129" si="48">A66</f>
        <v>38443</v>
      </c>
      <c r="C66" s="5">
        <v>0.68</v>
      </c>
      <c r="D66" s="5">
        <v>0.69</v>
      </c>
      <c r="E66" s="5">
        <v>0.67</v>
      </c>
      <c r="F66" s="5">
        <v>0.69</v>
      </c>
      <c r="G66" s="6">
        <v>205300</v>
      </c>
      <c r="H66" s="112">
        <v>0.69</v>
      </c>
      <c r="I66" s="19">
        <f t="shared" si="18"/>
        <v>4.5454545454545324E-2</v>
      </c>
      <c r="J66" s="8">
        <f t="shared" si="34"/>
        <v>0.9452664300500947</v>
      </c>
      <c r="K66" s="8">
        <f t="shared" si="35"/>
        <v>0.64473356994990538</v>
      </c>
      <c r="L66" s="8">
        <f t="shared" si="36"/>
        <v>0.79500000000000004</v>
      </c>
      <c r="M66" s="19">
        <f t="shared" si="37"/>
        <v>0.46613496505779922</v>
      </c>
      <c r="N66" s="19">
        <f t="shared" si="38"/>
        <v>7.1504315189275011E-2</v>
      </c>
      <c r="O66" s="19">
        <f t="shared" si="39"/>
        <v>-6.3826970331403311E-4</v>
      </c>
      <c r="P66" s="19">
        <f t="shared" si="40"/>
        <v>-2.1841340892944327E-2</v>
      </c>
      <c r="Q66" s="214"/>
      <c r="R66" s="305"/>
      <c r="S66" s="215"/>
      <c r="T66" t="str">
        <f t="shared" si="26"/>
        <v/>
      </c>
      <c r="U66" t="str">
        <f t="shared" si="27"/>
        <v/>
      </c>
      <c r="V66" t="str">
        <f t="shared" si="28"/>
        <v/>
      </c>
      <c r="W66" t="str">
        <f t="shared" si="29"/>
        <v/>
      </c>
      <c r="X66" s="10"/>
      <c r="Y66" s="219">
        <f t="shared" si="10"/>
        <v>-1.3472527472527468E-2</v>
      </c>
      <c r="Z66" s="78">
        <f t="shared" si="12"/>
        <v>0.73767474822499723</v>
      </c>
      <c r="AA66" s="78">
        <f t="shared" si="41"/>
        <v>0.78315478047442455</v>
      </c>
      <c r="AB66" s="74">
        <f t="shared" si="2"/>
        <v>65</v>
      </c>
      <c r="AC66" s="80">
        <f t="shared" si="42"/>
        <v>-1.527682529908525E-2</v>
      </c>
      <c r="AD66" s="79">
        <f t="shared" si="33"/>
        <v>-4.5480032249427316E-2</v>
      </c>
      <c r="AE66" s="81">
        <f t="shared" si="43"/>
        <v>-3.0203206950342065E-2</v>
      </c>
      <c r="AF66" s="19">
        <f t="shared" si="44"/>
        <v>-5.8072852753163463E-2</v>
      </c>
      <c r="AG66" s="93">
        <f t="shared" si="45"/>
        <v>-0.14472965372073474</v>
      </c>
      <c r="AH66" s="91">
        <f t="shared" si="46"/>
        <v>-7.6543814022658687E-4</v>
      </c>
      <c r="AI66" s="96">
        <f t="shared" si="47"/>
        <v>44.394417302114512</v>
      </c>
      <c r="AJ66" s="5">
        <f t="shared" si="3"/>
        <v>2.9999999999999916E-2</v>
      </c>
      <c r="AK66" s="5">
        <f t="shared" si="6"/>
        <v>2.9999999999999916E-2</v>
      </c>
      <c r="AL66" s="5">
        <f t="shared" si="9"/>
        <v>0</v>
      </c>
      <c r="AM66" s="95">
        <f t="shared" si="14"/>
        <v>2.1428571428571369E-3</v>
      </c>
      <c r="AN66" s="95">
        <f t="shared" si="15"/>
        <v>-1.3571428571428568E-2</v>
      </c>
      <c r="AO66" s="78">
        <f t="shared" si="16"/>
        <v>0.15789473684210487</v>
      </c>
      <c r="AP66" s="8">
        <f t="shared" si="17"/>
        <v>13.636363636363612</v>
      </c>
      <c r="AQ66" s="8">
        <f t="shared" si="13"/>
        <v>44.117647058823465</v>
      </c>
      <c r="AR66" s="8">
        <f t="shared" ref="AR66:AR129" si="49">IF(ISERROR(((F66-E66)-(D66-F66))/(D66-E66)),0,((F66-E66)-(D66-F66))/(D66-E66))</f>
        <v>1</v>
      </c>
      <c r="AS66" s="114">
        <f t="shared" si="8"/>
        <v>205300</v>
      </c>
      <c r="AT66" s="103">
        <f t="shared" si="31"/>
        <v>-0.20955496053621739</v>
      </c>
      <c r="AU66" s="5">
        <f t="shared" si="4"/>
        <v>0.69</v>
      </c>
      <c r="AW66" s="210">
        <f t="shared" si="5"/>
        <v>2.9850746268656577E-2</v>
      </c>
      <c r="AX66" s="276">
        <f t="shared" si="30"/>
        <v>2.8208793941791457E-2</v>
      </c>
      <c r="AY66" s="19">
        <f t="shared" si="32"/>
        <v>0.12238916175027838</v>
      </c>
    </row>
    <row r="67" spans="1:51">
      <c r="A67" s="4">
        <v>38446</v>
      </c>
      <c r="B67" s="9">
        <f t="shared" si="48"/>
        <v>38446</v>
      </c>
      <c r="C67" s="5">
        <v>0.65</v>
      </c>
      <c r="D67" s="5">
        <v>0.68</v>
      </c>
      <c r="E67" s="5">
        <v>0.65</v>
      </c>
      <c r="F67" s="5">
        <v>0.68</v>
      </c>
      <c r="G67" s="6">
        <v>200900</v>
      </c>
      <c r="H67" s="112">
        <v>0.68</v>
      </c>
      <c r="I67" s="19">
        <f t="shared" si="18"/>
        <v>-1.4492753623188259E-2</v>
      </c>
      <c r="J67" s="8">
        <f t="shared" si="34"/>
        <v>0.93608825812047591</v>
      </c>
      <c r="K67" s="8">
        <f t="shared" si="35"/>
        <v>0.63291174187952448</v>
      </c>
      <c r="L67" s="8">
        <f t="shared" si="36"/>
        <v>0.7845000000000002</v>
      </c>
      <c r="M67" s="19">
        <f t="shared" si="37"/>
        <v>0.47901863116115401</v>
      </c>
      <c r="N67" s="19">
        <f t="shared" si="38"/>
        <v>2.7639347118612424E-2</v>
      </c>
      <c r="O67" s="19">
        <f t="shared" si="39"/>
        <v>-9.7096137531641567E-3</v>
      </c>
      <c r="P67" s="19">
        <f t="shared" si="40"/>
        <v>-1.8335989657401328E-2</v>
      </c>
      <c r="Q67" s="214"/>
      <c r="R67" s="305"/>
      <c r="S67" s="215"/>
      <c r="T67" t="str">
        <f t="shared" si="26"/>
        <v/>
      </c>
      <c r="U67" t="str">
        <f t="shared" si="27"/>
        <v/>
      </c>
      <c r="V67" t="str">
        <f t="shared" si="28"/>
        <v/>
      </c>
      <c r="W67" t="str">
        <f t="shared" si="29"/>
        <v/>
      </c>
      <c r="X67" s="10"/>
      <c r="Y67" s="219">
        <f t="shared" si="10"/>
        <v>-1.3648351648351644E-2</v>
      </c>
      <c r="Z67" s="78">
        <f t="shared" si="12"/>
        <v>0.72879283699834763</v>
      </c>
      <c r="AA67" s="78">
        <f t="shared" si="41"/>
        <v>0.77552132671931717</v>
      </c>
      <c r="AB67" s="74">
        <f t="shared" ref="AB67:AB130" si="50">AB66+1</f>
        <v>66</v>
      </c>
      <c r="AC67" s="80">
        <f t="shared" si="42"/>
        <v>-1.3220226216501985E-2</v>
      </c>
      <c r="AD67" s="79">
        <f t="shared" si="33"/>
        <v>-4.6728489720969546E-2</v>
      </c>
      <c r="AE67" s="81">
        <f t="shared" si="43"/>
        <v>-3.3508263504467561E-2</v>
      </c>
      <c r="AF67" s="19">
        <f t="shared" si="44"/>
        <v>-6.025429361000912E-2</v>
      </c>
      <c r="AG67" s="93">
        <f t="shared" si="45"/>
        <v>-0.13462215102416675</v>
      </c>
      <c r="AH67" s="91">
        <f t="shared" si="46"/>
        <v>-6.1754152699379158E-4</v>
      </c>
      <c r="AI67" s="96">
        <f t="shared" si="47"/>
        <v>44.599030549026949</v>
      </c>
      <c r="AJ67" s="5">
        <f t="shared" ref="AJ67:AJ130" si="51">F67-F66</f>
        <v>-9.9999999999998979E-3</v>
      </c>
      <c r="AK67" s="5">
        <f t="shared" si="6"/>
        <v>0</v>
      </c>
      <c r="AL67" s="5">
        <f t="shared" si="9"/>
        <v>-9.9999999999998979E-3</v>
      </c>
      <c r="AM67" s="95">
        <f t="shared" si="14"/>
        <v>2.1428571428571369E-3</v>
      </c>
      <c r="AN67" s="95">
        <f t="shared" si="15"/>
        <v>-1.2142857142857131E-2</v>
      </c>
      <c r="AO67" s="78">
        <f t="shared" si="16"/>
        <v>0.1764705882352938</v>
      </c>
      <c r="AP67" s="8">
        <f t="shared" si="17"/>
        <v>14.999999999999972</v>
      </c>
      <c r="AQ67" s="8">
        <f t="shared" si="13"/>
        <v>46.874999999999964</v>
      </c>
      <c r="AR67" s="8">
        <f t="shared" si="49"/>
        <v>1</v>
      </c>
      <c r="AS67" s="114">
        <f t="shared" si="8"/>
        <v>200900</v>
      </c>
      <c r="AT67" s="103">
        <f t="shared" si="31"/>
        <v>-0.20643862827857543</v>
      </c>
      <c r="AU67" s="5">
        <f t="shared" ref="AU67:AU130" si="52">F67</f>
        <v>0.68</v>
      </c>
      <c r="AW67" s="210">
        <f t="shared" ref="AW67:AW130" si="53">(D67-E67)/E67</f>
        <v>4.6153846153846191E-2</v>
      </c>
      <c r="AX67" s="276">
        <f t="shared" si="30"/>
        <v>3.0491831955293376E-2</v>
      </c>
      <c r="AY67" s="19">
        <f t="shared" si="32"/>
        <v>8.0933556330445883E-2</v>
      </c>
    </row>
    <row r="68" spans="1:51">
      <c r="A68" s="4">
        <v>38447</v>
      </c>
      <c r="B68" s="9">
        <f t="shared" si="48"/>
        <v>38447</v>
      </c>
      <c r="C68" s="5">
        <v>0.64</v>
      </c>
      <c r="D68" s="5">
        <v>0.7</v>
      </c>
      <c r="E68" s="5">
        <v>0.62</v>
      </c>
      <c r="F68" s="5">
        <v>0.69</v>
      </c>
      <c r="G68" s="6">
        <v>1030400</v>
      </c>
      <c r="H68" s="112">
        <v>0.69</v>
      </c>
      <c r="I68" s="19">
        <f t="shared" si="18"/>
        <v>1.4705882352941025E-2</v>
      </c>
      <c r="J68" s="8">
        <f t="shared" si="34"/>
        <v>0.9211597771131772</v>
      </c>
      <c r="K68" s="8">
        <f t="shared" si="35"/>
        <v>0.62684022288682284</v>
      </c>
      <c r="L68" s="8">
        <f t="shared" si="36"/>
        <v>0.77400000000000002</v>
      </c>
      <c r="M68" s="19">
        <f t="shared" si="37"/>
        <v>0.46952882645422439</v>
      </c>
      <c r="N68" s="19">
        <f t="shared" si="38"/>
        <v>-1.9810930284540448E-2</v>
      </c>
      <c r="O68" s="19">
        <f t="shared" si="39"/>
        <v>-1.5947728088452739E-2</v>
      </c>
      <c r="P68" s="19">
        <f t="shared" si="40"/>
        <v>-9.5929947115080735E-3</v>
      </c>
      <c r="Q68" s="214"/>
      <c r="R68" s="305"/>
      <c r="S68" s="215"/>
      <c r="T68" t="str">
        <f t="shared" si="26"/>
        <v/>
      </c>
      <c r="U68" t="str">
        <f t="shared" si="27"/>
        <v/>
      </c>
      <c r="V68" t="str">
        <f t="shared" si="28"/>
        <v>BrokeBandLower</v>
      </c>
      <c r="W68" t="str">
        <f t="shared" si="29"/>
        <v/>
      </c>
      <c r="X68" s="10"/>
      <c r="Y68" s="219">
        <f t="shared" si="10"/>
        <v>-1.2923076923076921E-2</v>
      </c>
      <c r="Z68" s="78">
        <f t="shared" si="12"/>
        <v>0.7228187401006021</v>
      </c>
      <c r="AA68" s="78">
        <f t="shared" si="41"/>
        <v>0.76919274854208775</v>
      </c>
      <c r="AB68" s="74">
        <f t="shared" si="50"/>
        <v>67</v>
      </c>
      <c r="AC68" s="80">
        <f t="shared" si="42"/>
        <v>-1.0292595949614472E-2</v>
      </c>
      <c r="AD68" s="79">
        <f t="shared" si="33"/>
        <v>-4.6374008441485648E-2</v>
      </c>
      <c r="AE68" s="81">
        <f t="shared" si="43"/>
        <v>-3.6081412491871176E-2</v>
      </c>
      <c r="AF68" s="19">
        <f t="shared" si="44"/>
        <v>-6.0289190881455915E-2</v>
      </c>
      <c r="AG68" s="93">
        <f t="shared" si="45"/>
        <v>-0.22145084501149717</v>
      </c>
      <c r="AH68" s="91">
        <f t="shared" si="46"/>
        <v>-4.1594767426858E-4</v>
      </c>
      <c r="AI68" s="96">
        <f t="shared" si="47"/>
        <v>49.266500397488599</v>
      </c>
      <c r="AJ68" s="5">
        <f t="shared" si="51"/>
        <v>9.9999999999998979E-3</v>
      </c>
      <c r="AK68" s="5">
        <f t="shared" ref="AK68:AK131" si="54">IF(AJ68&gt;0,AJ68,0)</f>
        <v>9.9999999999998979E-3</v>
      </c>
      <c r="AL68" s="5">
        <f t="shared" si="9"/>
        <v>0</v>
      </c>
      <c r="AM68" s="95">
        <f t="shared" si="14"/>
        <v>2.8571428571428437E-3</v>
      </c>
      <c r="AN68" s="95">
        <f t="shared" si="15"/>
        <v>-1.2142857142857131E-2</v>
      </c>
      <c r="AO68" s="78">
        <f t="shared" si="16"/>
        <v>0.23529411764705796</v>
      </c>
      <c r="AP68" s="8">
        <f t="shared" si="17"/>
        <v>19.047619047618994</v>
      </c>
      <c r="AQ68" s="8">
        <f t="shared" si="13"/>
        <v>37.037037037036953</v>
      </c>
      <c r="AR68" s="8">
        <f t="shared" si="49"/>
        <v>0.74999999999999967</v>
      </c>
      <c r="AS68" s="114">
        <f t="shared" si="8"/>
        <v>772799.99999999965</v>
      </c>
      <c r="AT68" s="103">
        <f t="shared" si="31"/>
        <v>2.939835388856437E-2</v>
      </c>
      <c r="AU68" s="5">
        <f t="shared" si="52"/>
        <v>0.69</v>
      </c>
      <c r="AW68" s="210">
        <f t="shared" si="53"/>
        <v>0.12903225806451607</v>
      </c>
      <c r="AX68" s="276">
        <f t="shared" si="30"/>
        <v>3.1260286560051809E-2</v>
      </c>
      <c r="AY68" s="19">
        <f t="shared" si="32"/>
        <v>2.5201982153290368E-2</v>
      </c>
    </row>
    <row r="69" spans="1:51">
      <c r="A69" s="4">
        <v>38448</v>
      </c>
      <c r="B69" s="9">
        <f t="shared" si="48"/>
        <v>38448</v>
      </c>
      <c r="C69" s="5">
        <v>0.69</v>
      </c>
      <c r="D69" s="5">
        <v>0.7</v>
      </c>
      <c r="E69" s="5">
        <v>0.68</v>
      </c>
      <c r="F69" s="5">
        <v>0.68</v>
      </c>
      <c r="G69" s="6">
        <v>584000</v>
      </c>
      <c r="H69" s="112">
        <v>0.68</v>
      </c>
      <c r="I69" s="19">
        <f t="shared" si="18"/>
        <v>-1.4492753623188259E-2</v>
      </c>
      <c r="J69" s="8">
        <f t="shared" si="34"/>
        <v>0.90813882197381801</v>
      </c>
      <c r="K69" s="8">
        <f t="shared" si="35"/>
        <v>0.61986117802618201</v>
      </c>
      <c r="L69" s="8">
        <f t="shared" si="36"/>
        <v>0.76400000000000001</v>
      </c>
      <c r="M69" s="19">
        <f t="shared" si="37"/>
        <v>0.46506807357349872</v>
      </c>
      <c r="N69" s="19">
        <f t="shared" si="38"/>
        <v>-9.5004877856217466E-3</v>
      </c>
      <c r="O69" s="19">
        <f t="shared" si="39"/>
        <v>-1.4135392646176503E-2</v>
      </c>
      <c r="P69" s="19">
        <f t="shared" si="40"/>
        <v>-1.1133690222525663E-2</v>
      </c>
      <c r="Q69" s="214"/>
      <c r="R69" s="305"/>
      <c r="S69" s="215"/>
      <c r="T69" t="str">
        <f t="shared" si="26"/>
        <v/>
      </c>
      <c r="U69" t="str">
        <f t="shared" si="27"/>
        <v/>
      </c>
      <c r="V69" t="str">
        <f t="shared" si="28"/>
        <v/>
      </c>
      <c r="W69" t="str">
        <f t="shared" si="29"/>
        <v/>
      </c>
      <c r="X69" s="10"/>
      <c r="Y69" s="219">
        <f t="shared" si="10"/>
        <v>-1.1912087912087909E-2</v>
      </c>
      <c r="Z69" s="78">
        <f t="shared" si="12"/>
        <v>0.71622465412510938</v>
      </c>
      <c r="AA69" s="78">
        <f t="shared" si="41"/>
        <v>0.76259248514997324</v>
      </c>
      <c r="AB69" s="74">
        <f t="shared" si="50"/>
        <v>68</v>
      </c>
      <c r="AC69" s="80">
        <f t="shared" si="42"/>
        <v>-8.2291348263941466E-3</v>
      </c>
      <c r="AD69" s="79">
        <f t="shared" si="33"/>
        <v>-4.6367831024863859E-2</v>
      </c>
      <c r="AE69" s="81">
        <f t="shared" si="43"/>
        <v>-3.8138696198469713E-2</v>
      </c>
      <c r="AF69" s="19">
        <f t="shared" si="44"/>
        <v>-6.0802895291769174E-2</v>
      </c>
      <c r="AG69" s="93">
        <f t="shared" si="45"/>
        <v>-0.20048014449625959</v>
      </c>
      <c r="AH69" s="91">
        <f t="shared" si="46"/>
        <v>-1.7203821502660303E-4</v>
      </c>
      <c r="AI69" s="96">
        <f t="shared" si="47"/>
        <v>57.207816264418824</v>
      </c>
      <c r="AJ69" s="5">
        <f t="shared" si="51"/>
        <v>-9.9999999999998979E-3</v>
      </c>
      <c r="AK69" s="5">
        <f t="shared" si="54"/>
        <v>0</v>
      </c>
      <c r="AL69" s="5">
        <f t="shared" si="9"/>
        <v>-9.9999999999998979E-3</v>
      </c>
      <c r="AM69" s="95">
        <f t="shared" si="14"/>
        <v>2.8571428571428437E-3</v>
      </c>
      <c r="AN69" s="95">
        <f t="shared" si="15"/>
        <v>-1.2857142857142836E-2</v>
      </c>
      <c r="AO69" s="78">
        <f t="shared" si="16"/>
        <v>0.22222222222222154</v>
      </c>
      <c r="AP69" s="8">
        <f t="shared" si="17"/>
        <v>18.18181818181813</v>
      </c>
      <c r="AQ69" s="8">
        <f t="shared" si="13"/>
        <v>39.999999999999929</v>
      </c>
      <c r="AR69" s="8">
        <f t="shared" si="49"/>
        <v>-1</v>
      </c>
      <c r="AS69" s="114">
        <f t="shared" ref="AS69:AS132" si="55">IF(ISERROR(AR69*G69),0,AR69*G69)</f>
        <v>-584000</v>
      </c>
      <c r="AT69" s="103">
        <f t="shared" si="31"/>
        <v>-9.3504231455392092E-2</v>
      </c>
      <c r="AU69" s="5">
        <f t="shared" si="52"/>
        <v>0.68</v>
      </c>
      <c r="AW69" s="210">
        <f t="shared" si="53"/>
        <v>2.9411764705882214E-2</v>
      </c>
      <c r="AX69" s="276">
        <f t="shared" si="30"/>
        <v>3.0684020639556966E-2</v>
      </c>
      <c r="AY69" s="19">
        <f t="shared" si="32"/>
        <v>-1.8434441392206097E-2</v>
      </c>
    </row>
    <row r="70" spans="1:51">
      <c r="A70" s="4">
        <v>38449</v>
      </c>
      <c r="B70" s="9">
        <f t="shared" si="48"/>
        <v>38449</v>
      </c>
      <c r="C70" s="5">
        <v>0.69</v>
      </c>
      <c r="D70" s="5">
        <v>0.69</v>
      </c>
      <c r="E70" s="5">
        <v>0.67</v>
      </c>
      <c r="F70" s="5">
        <v>0.69</v>
      </c>
      <c r="G70" s="6">
        <v>116200</v>
      </c>
      <c r="H70" s="112">
        <v>0.69</v>
      </c>
      <c r="I70" s="19">
        <f t="shared" si="18"/>
        <v>1.4705882352941025E-2</v>
      </c>
      <c r="J70" s="8">
        <f t="shared" si="34"/>
        <v>0.88665780112332881</v>
      </c>
      <c r="K70" s="8">
        <f t="shared" si="35"/>
        <v>0.62034219887667108</v>
      </c>
      <c r="L70" s="8">
        <f t="shared" si="36"/>
        <v>0.75349999999999995</v>
      </c>
      <c r="M70" s="19">
        <f t="shared" si="37"/>
        <v>0.42930434642187443</v>
      </c>
      <c r="N70" s="19">
        <f t="shared" si="38"/>
        <v>-7.6899983430000471E-2</v>
      </c>
      <c r="O70" s="19">
        <f t="shared" si="39"/>
        <v>-2.3653895561694754E-2</v>
      </c>
      <c r="P70" s="19">
        <f t="shared" si="40"/>
        <v>7.7601383590560839E-4</v>
      </c>
      <c r="Q70" s="214"/>
      <c r="R70" s="305"/>
      <c r="S70" s="215"/>
      <c r="T70" t="str">
        <f t="shared" si="26"/>
        <v/>
      </c>
      <c r="U70" t="str">
        <f t="shared" si="27"/>
        <v/>
      </c>
      <c r="V70" t="str">
        <f t="shared" si="28"/>
        <v/>
      </c>
      <c r="W70" t="str">
        <f t="shared" si="29"/>
        <v/>
      </c>
      <c r="X70" s="10"/>
      <c r="Y70" s="219">
        <f t="shared" si="10"/>
        <v>-1.0000000000000002E-2</v>
      </c>
      <c r="Z70" s="78">
        <f t="shared" si="12"/>
        <v>0.71218605738984253</v>
      </c>
      <c r="AA70" s="78">
        <f t="shared" si="41"/>
        <v>0.75722064124887523</v>
      </c>
      <c r="AB70" s="74">
        <f t="shared" si="50"/>
        <v>69</v>
      </c>
      <c r="AC70" s="80">
        <f t="shared" si="42"/>
        <v>-5.5167101284503833E-3</v>
      </c>
      <c r="AD70" s="79">
        <f t="shared" si="33"/>
        <v>-4.5034583859032695E-2</v>
      </c>
      <c r="AE70" s="81">
        <f t="shared" si="43"/>
        <v>-3.9517873730582312E-2</v>
      </c>
      <c r="AF70" s="19">
        <f t="shared" si="44"/>
        <v>-5.9473529121918389E-2</v>
      </c>
      <c r="AG70" s="93">
        <f t="shared" si="45"/>
        <v>-0.32961237787038389</v>
      </c>
      <c r="AH70" s="91">
        <f t="shared" si="46"/>
        <v>1.4366355823169268E-4</v>
      </c>
      <c r="AI70" s="96">
        <f t="shared" si="47"/>
        <v>65.126321566674378</v>
      </c>
      <c r="AJ70" s="5">
        <f t="shared" si="51"/>
        <v>9.9999999999998979E-3</v>
      </c>
      <c r="AK70" s="5">
        <f t="shared" si="54"/>
        <v>9.9999999999998979E-3</v>
      </c>
      <c r="AL70" s="5">
        <f t="shared" si="9"/>
        <v>0</v>
      </c>
      <c r="AM70" s="95">
        <f t="shared" si="14"/>
        <v>3.5714285714285509E-3</v>
      </c>
      <c r="AN70" s="95">
        <f t="shared" si="15"/>
        <v>-1.2857142857142836E-2</v>
      </c>
      <c r="AO70" s="78">
        <f t="shared" si="16"/>
        <v>0.27777777777777662</v>
      </c>
      <c r="AP70" s="8">
        <f t="shared" si="17"/>
        <v>21.739130434782538</v>
      </c>
      <c r="AQ70" s="8">
        <f t="shared" si="13"/>
        <v>35.714285714285609</v>
      </c>
      <c r="AR70" s="8">
        <f t="shared" si="49"/>
        <v>1</v>
      </c>
      <c r="AS70" s="114">
        <f t="shared" si="55"/>
        <v>116200</v>
      </c>
      <c r="AT70" s="103">
        <f t="shared" si="31"/>
        <v>-0.1076476821125382</v>
      </c>
      <c r="AU70" s="5">
        <f t="shared" si="52"/>
        <v>0.69</v>
      </c>
      <c r="AW70" s="210">
        <f t="shared" si="53"/>
        <v>2.9850746268656577E-2</v>
      </c>
      <c r="AX70" s="276">
        <f t="shared" si="30"/>
        <v>2.7870492302121228E-2</v>
      </c>
      <c r="AY70" s="19">
        <f t="shared" si="32"/>
        <v>-9.1693600733947417E-2</v>
      </c>
    </row>
    <row r="71" spans="1:51">
      <c r="A71" s="4">
        <v>38450</v>
      </c>
      <c r="B71" s="9">
        <f t="shared" si="48"/>
        <v>38450</v>
      </c>
      <c r="C71" s="5">
        <v>0.69</v>
      </c>
      <c r="D71" s="5">
        <v>0.7</v>
      </c>
      <c r="E71" s="5">
        <v>0.69</v>
      </c>
      <c r="F71" s="5">
        <v>0.69</v>
      </c>
      <c r="G71" s="6">
        <v>463400</v>
      </c>
      <c r="H71" s="112">
        <v>0.69</v>
      </c>
      <c r="I71" s="19">
        <f t="shared" si="18"/>
        <v>0</v>
      </c>
      <c r="J71" s="8">
        <f t="shared" si="34"/>
        <v>0.86899497981846485</v>
      </c>
      <c r="K71" s="8">
        <f t="shared" si="35"/>
        <v>0.6200050201815348</v>
      </c>
      <c r="L71" s="8">
        <f t="shared" si="36"/>
        <v>0.74449999999999983</v>
      </c>
      <c r="M71" s="19">
        <f t="shared" si="37"/>
        <v>0.40159345736269497</v>
      </c>
      <c r="N71" s="19">
        <f t="shared" si="38"/>
        <v>-6.4548354308875677E-2</v>
      </c>
      <c r="O71" s="19">
        <f t="shared" si="39"/>
        <v>-1.9920674337367241E-2</v>
      </c>
      <c r="P71" s="19">
        <f t="shared" si="40"/>
        <v>-5.4353660890206371E-4</v>
      </c>
      <c r="Q71" s="214"/>
      <c r="R71" s="305"/>
      <c r="S71" s="215"/>
      <c r="T71" t="str">
        <f t="shared" si="26"/>
        <v/>
      </c>
      <c r="U71" t="str">
        <f t="shared" si="27"/>
        <v/>
      </c>
      <c r="V71" t="str">
        <f t="shared" si="28"/>
        <v/>
      </c>
      <c r="W71" t="str">
        <f t="shared" si="29"/>
        <v/>
      </c>
      <c r="X71" s="10"/>
      <c r="Y71" s="219">
        <f t="shared" si="10"/>
        <v>-7.5164835164835192E-3</v>
      </c>
      <c r="Z71" s="78">
        <f t="shared" si="12"/>
        <v>0.70876940455180681</v>
      </c>
      <c r="AA71" s="78">
        <f t="shared" si="41"/>
        <v>0.75224631379645845</v>
      </c>
      <c r="AB71" s="74">
        <f t="shared" si="50"/>
        <v>70</v>
      </c>
      <c r="AC71" s="80">
        <f t="shared" si="42"/>
        <v>-3.1672284112554613E-3</v>
      </c>
      <c r="AD71" s="79">
        <f t="shared" si="33"/>
        <v>-4.347690924465164E-2</v>
      </c>
      <c r="AE71" s="81">
        <f t="shared" si="43"/>
        <v>-4.0309680833396179E-2</v>
      </c>
      <c r="AF71" s="19">
        <f t="shared" si="44"/>
        <v>-5.7796108066294295E-2</v>
      </c>
      <c r="AG71" s="93">
        <f t="shared" si="45"/>
        <v>-0.42588456933387575</v>
      </c>
      <c r="AH71" s="91">
        <f t="shared" si="46"/>
        <v>5.2404812807899028E-4</v>
      </c>
      <c r="AI71" s="96">
        <f t="shared" si="47"/>
        <v>69.861316323625886</v>
      </c>
      <c r="AJ71" s="5">
        <f t="shared" si="51"/>
        <v>0</v>
      </c>
      <c r="AK71" s="5">
        <f t="shared" si="54"/>
        <v>0</v>
      </c>
      <c r="AL71" s="5">
        <f t="shared" si="9"/>
        <v>0</v>
      </c>
      <c r="AM71" s="95">
        <f t="shared" si="14"/>
        <v>3.5714285714285509E-3</v>
      </c>
      <c r="AN71" s="95">
        <f t="shared" si="15"/>
        <v>-1.2857142857142836E-2</v>
      </c>
      <c r="AO71" s="78">
        <f t="shared" si="16"/>
        <v>0.27777777777777662</v>
      </c>
      <c r="AP71" s="8">
        <f t="shared" si="17"/>
        <v>21.739130434782538</v>
      </c>
      <c r="AQ71" s="8">
        <f t="shared" si="13"/>
        <v>35.714285714285609</v>
      </c>
      <c r="AR71" s="8">
        <f t="shared" si="49"/>
        <v>-1</v>
      </c>
      <c r="AS71" s="114">
        <f t="shared" si="55"/>
        <v>-463400</v>
      </c>
      <c r="AT71" s="103">
        <f t="shared" si="31"/>
        <v>-0.1922094911795405</v>
      </c>
      <c r="AU71" s="5">
        <f t="shared" si="52"/>
        <v>0.69</v>
      </c>
      <c r="AW71" s="210">
        <f t="shared" si="53"/>
        <v>1.449275362318842E-2</v>
      </c>
      <c r="AX71" s="276">
        <f t="shared" si="30"/>
        <v>2.3214884210760664E-2</v>
      </c>
      <c r="AY71" s="19">
        <f t="shared" si="32"/>
        <v>-0.16704434356210582</v>
      </c>
    </row>
    <row r="72" spans="1:51">
      <c r="A72" s="4">
        <v>38453</v>
      </c>
      <c r="B72" s="9">
        <f t="shared" si="48"/>
        <v>38453</v>
      </c>
      <c r="C72" s="5">
        <v>0.7</v>
      </c>
      <c r="D72" s="5">
        <v>0.72</v>
      </c>
      <c r="E72" s="5">
        <v>0.69</v>
      </c>
      <c r="F72" s="5">
        <v>0.69</v>
      </c>
      <c r="G72" s="6">
        <v>237600</v>
      </c>
      <c r="H72" s="112">
        <v>0.69</v>
      </c>
      <c r="I72" s="19">
        <f t="shared" si="18"/>
        <v>0</v>
      </c>
      <c r="J72" s="8">
        <f t="shared" si="34"/>
        <v>0.85316619047521847</v>
      </c>
      <c r="K72" s="8">
        <f t="shared" si="35"/>
        <v>0.61983380952478118</v>
      </c>
      <c r="L72" s="8">
        <f t="shared" si="36"/>
        <v>0.73649999999999982</v>
      </c>
      <c r="M72" s="19">
        <f t="shared" si="37"/>
        <v>0.37644345526961542</v>
      </c>
      <c r="N72" s="19">
        <f t="shared" si="38"/>
        <v>-6.2625527463126926E-2</v>
      </c>
      <c r="O72" s="19">
        <f t="shared" si="39"/>
        <v>-1.8215052688282569E-2</v>
      </c>
      <c r="P72" s="19">
        <f t="shared" si="40"/>
        <v>-2.7614398461402607E-4</v>
      </c>
      <c r="Q72" s="214"/>
      <c r="R72" s="305"/>
      <c r="S72" s="215"/>
      <c r="T72" t="str">
        <f t="shared" si="26"/>
        <v/>
      </c>
      <c r="U72" t="str">
        <f t="shared" si="27"/>
        <v/>
      </c>
      <c r="V72" t="str">
        <f t="shared" si="28"/>
        <v/>
      </c>
      <c r="W72" t="str">
        <f t="shared" si="29"/>
        <v/>
      </c>
      <c r="X72" s="10"/>
      <c r="Y72" s="219">
        <f t="shared" si="10"/>
        <v>-5.4505494505494544E-3</v>
      </c>
      <c r="Z72" s="78">
        <f t="shared" si="12"/>
        <v>0.70587891625082855</v>
      </c>
      <c r="AA72" s="78">
        <f t="shared" si="41"/>
        <v>0.7476400865755205</v>
      </c>
      <c r="AB72" s="74">
        <f t="shared" si="50"/>
        <v>71</v>
      </c>
      <c r="AC72" s="80">
        <f t="shared" si="42"/>
        <v>-1.1611915930366187E-3</v>
      </c>
      <c r="AD72" s="79">
        <f t="shared" si="33"/>
        <v>-4.1761170324691954E-2</v>
      </c>
      <c r="AE72" s="81">
        <f t="shared" si="43"/>
        <v>-4.0599978731655335E-2</v>
      </c>
      <c r="AF72" s="19">
        <f t="shared" si="44"/>
        <v>-5.5857318346818716E-2</v>
      </c>
      <c r="AG72" s="93">
        <f t="shared" si="45"/>
        <v>-0.63337295507009783</v>
      </c>
      <c r="AH72" s="91">
        <f t="shared" si="46"/>
        <v>8.9710435408098092E-4</v>
      </c>
      <c r="AI72" s="96">
        <f t="shared" si="47"/>
        <v>71.465938697021173</v>
      </c>
      <c r="AJ72" s="5">
        <f t="shared" si="51"/>
        <v>0</v>
      </c>
      <c r="AK72" s="5">
        <f t="shared" si="54"/>
        <v>0</v>
      </c>
      <c r="AL72" s="5">
        <f t="shared" si="9"/>
        <v>0</v>
      </c>
      <c r="AM72" s="95">
        <f t="shared" si="14"/>
        <v>3.5714285714285509E-3</v>
      </c>
      <c r="AN72" s="95">
        <f t="shared" si="15"/>
        <v>-1.0714285714285701E-2</v>
      </c>
      <c r="AO72" s="78">
        <f t="shared" si="16"/>
        <v>0.33333333333333187</v>
      </c>
      <c r="AP72" s="8">
        <f t="shared" si="17"/>
        <v>24.999999999999915</v>
      </c>
      <c r="AQ72" s="8">
        <f t="shared" si="13"/>
        <v>35.714285714285609</v>
      </c>
      <c r="AR72" s="8">
        <f t="shared" si="49"/>
        <v>-1</v>
      </c>
      <c r="AS72" s="114">
        <f t="shared" si="55"/>
        <v>-237600</v>
      </c>
      <c r="AT72" s="103">
        <f t="shared" si="31"/>
        <v>-0.21702881044897668</v>
      </c>
      <c r="AU72" s="5">
        <f t="shared" si="52"/>
        <v>0.69</v>
      </c>
      <c r="AW72" s="210">
        <f t="shared" si="53"/>
        <v>4.3478260869565258E-2</v>
      </c>
      <c r="AX72" s="276">
        <f t="shared" si="30"/>
        <v>1.7272207912408671E-2</v>
      </c>
      <c r="AY72" s="19">
        <f t="shared" si="32"/>
        <v>-0.25598561011118109</v>
      </c>
    </row>
    <row r="73" spans="1:51">
      <c r="A73" s="4">
        <v>38454</v>
      </c>
      <c r="B73" s="9">
        <f t="shared" si="48"/>
        <v>38454</v>
      </c>
      <c r="C73" s="5">
        <v>0.72</v>
      </c>
      <c r="D73" s="5">
        <v>0.73</v>
      </c>
      <c r="E73" s="5">
        <v>0.7</v>
      </c>
      <c r="F73" s="5">
        <v>0.72</v>
      </c>
      <c r="G73" s="6">
        <v>103200</v>
      </c>
      <c r="H73" s="112">
        <v>0.72</v>
      </c>
      <c r="I73" s="19">
        <f t="shared" si="18"/>
        <v>4.3478260869565258E-2</v>
      </c>
      <c r="J73" s="8">
        <f t="shared" si="34"/>
        <v>0.84182225523438126</v>
      </c>
      <c r="K73" s="8">
        <f t="shared" si="35"/>
        <v>0.62117774476561838</v>
      </c>
      <c r="L73" s="8">
        <f t="shared" si="36"/>
        <v>0.73149999999999982</v>
      </c>
      <c r="M73" s="19">
        <f t="shared" si="37"/>
        <v>0.35520350226329511</v>
      </c>
      <c r="N73" s="19">
        <f t="shared" si="38"/>
        <v>-5.642269166589145E-2</v>
      </c>
      <c r="O73" s="19">
        <f t="shared" si="39"/>
        <v>-1.3296278459556131E-2</v>
      </c>
      <c r="P73" s="19">
        <f t="shared" si="40"/>
        <v>2.1682186744017402E-3</v>
      </c>
      <c r="Q73" s="214"/>
      <c r="R73" s="305"/>
      <c r="S73" s="215"/>
      <c r="T73" t="str">
        <f t="shared" si="26"/>
        <v/>
      </c>
      <c r="U73" t="str">
        <f t="shared" si="27"/>
        <v/>
      </c>
      <c r="V73" t="str">
        <f t="shared" si="28"/>
        <v/>
      </c>
      <c r="W73" t="str">
        <f t="shared" si="29"/>
        <v/>
      </c>
      <c r="X73" s="10"/>
      <c r="Y73" s="219">
        <f t="shared" si="10"/>
        <v>-3.4065934065934094E-3</v>
      </c>
      <c r="Z73" s="78">
        <f t="shared" si="12"/>
        <v>0.70805356314820089</v>
      </c>
      <c r="AA73" s="78">
        <f t="shared" si="41"/>
        <v>0.74559472016893202</v>
      </c>
      <c r="AB73" s="74">
        <f t="shared" si="50"/>
        <v>72</v>
      </c>
      <c r="AC73" s="80">
        <f t="shared" si="42"/>
        <v>2.447057368739361E-3</v>
      </c>
      <c r="AD73" s="79">
        <f t="shared" si="33"/>
        <v>-3.7541157020731131E-2</v>
      </c>
      <c r="AE73" s="81">
        <f t="shared" si="43"/>
        <v>-3.9988214389470492E-2</v>
      </c>
      <c r="AF73" s="19">
        <f t="shared" si="44"/>
        <v>-5.0350620793324953E-2</v>
      </c>
      <c r="AG73" s="93">
        <f t="shared" si="45"/>
        <v>-3.1073674520326913</v>
      </c>
      <c r="AH73" s="91">
        <f t="shared" si="46"/>
        <v>1.2425543370719221E-3</v>
      </c>
      <c r="AI73" s="96">
        <f t="shared" si="47"/>
        <v>71.252714730917617</v>
      </c>
      <c r="AJ73" s="5">
        <f t="shared" si="51"/>
        <v>3.0000000000000027E-2</v>
      </c>
      <c r="AK73" s="5">
        <f t="shared" si="54"/>
        <v>3.0000000000000027E-2</v>
      </c>
      <c r="AL73" s="5">
        <f t="shared" si="9"/>
        <v>0</v>
      </c>
      <c r="AM73" s="95">
        <f t="shared" si="14"/>
        <v>5.7142857142856952E-3</v>
      </c>
      <c r="AN73" s="95">
        <f t="shared" si="15"/>
        <v>-7.8571428571428403E-3</v>
      </c>
      <c r="AO73" s="78">
        <f t="shared" si="16"/>
        <v>0.7272727272727264</v>
      </c>
      <c r="AP73" s="8">
        <f t="shared" si="17"/>
        <v>42.105263157894704</v>
      </c>
      <c r="AQ73" s="8">
        <f t="shared" si="13"/>
        <v>42.105263157894704</v>
      </c>
      <c r="AR73" s="8">
        <f t="shared" si="49"/>
        <v>0.33333333333333331</v>
      </c>
      <c r="AS73" s="114">
        <f t="shared" si="55"/>
        <v>34400</v>
      </c>
      <c r="AT73" s="103">
        <f t="shared" si="31"/>
        <v>-0.17451165088665871</v>
      </c>
      <c r="AU73" s="5">
        <f t="shared" si="52"/>
        <v>0.72</v>
      </c>
      <c r="AW73" s="210">
        <f t="shared" si="53"/>
        <v>4.2857142857142899E-2</v>
      </c>
      <c r="AX73" s="276">
        <f t="shared" si="30"/>
        <v>1.1175790934100066E-2</v>
      </c>
      <c r="AY73" s="19">
        <f t="shared" si="32"/>
        <v>-0.35296106955317663</v>
      </c>
    </row>
    <row r="74" spans="1:51">
      <c r="A74" s="4">
        <v>38455</v>
      </c>
      <c r="B74" s="9">
        <f t="shared" si="48"/>
        <v>38455</v>
      </c>
      <c r="C74" s="5">
        <v>0.73</v>
      </c>
      <c r="D74" s="5">
        <v>0.73</v>
      </c>
      <c r="E74" s="5">
        <v>0.71</v>
      </c>
      <c r="F74" s="5">
        <v>0.73</v>
      </c>
      <c r="G74" s="6">
        <v>124000</v>
      </c>
      <c r="H74" s="112">
        <v>0.73</v>
      </c>
      <c r="I74" s="19">
        <f t="shared" si="18"/>
        <v>1.3888888888888902E-2</v>
      </c>
      <c r="J74" s="8">
        <f t="shared" si="34"/>
        <v>0.82958654882585714</v>
      </c>
      <c r="K74" s="8">
        <f t="shared" si="35"/>
        <v>0.6244134511741426</v>
      </c>
      <c r="L74" s="8">
        <f t="shared" si="36"/>
        <v>0.72699999999999987</v>
      </c>
      <c r="M74" s="19">
        <f t="shared" si="37"/>
        <v>0.32858532638255711</v>
      </c>
      <c r="N74" s="19">
        <f t="shared" si="38"/>
        <v>-7.4937819337736272E-2</v>
      </c>
      <c r="O74" s="19">
        <f t="shared" si="39"/>
        <v>-1.453478609343422E-2</v>
      </c>
      <c r="P74" s="19">
        <f t="shared" si="40"/>
        <v>5.2089863743349498E-3</v>
      </c>
      <c r="Q74" s="214"/>
      <c r="R74" s="305"/>
      <c r="S74" s="215"/>
      <c r="T74" t="str">
        <f t="shared" si="26"/>
        <v/>
      </c>
      <c r="U74" t="str">
        <f t="shared" si="27"/>
        <v/>
      </c>
      <c r="V74" t="str">
        <f t="shared" si="28"/>
        <v/>
      </c>
      <c r="W74" t="str">
        <f t="shared" si="29"/>
        <v/>
      </c>
      <c r="X74" s="10"/>
      <c r="Y74" s="219">
        <f t="shared" si="10"/>
        <v>-9.4505494505494789E-4</v>
      </c>
      <c r="Z74" s="78">
        <f t="shared" si="12"/>
        <v>0.71143331442337798</v>
      </c>
      <c r="AA74" s="78">
        <f t="shared" si="41"/>
        <v>0.74444071087643104</v>
      </c>
      <c r="AB74" s="74">
        <f t="shared" si="50"/>
        <v>73</v>
      </c>
      <c r="AC74" s="80">
        <f t="shared" si="42"/>
        <v>5.5846543491339454E-3</v>
      </c>
      <c r="AD74" s="79">
        <f t="shared" si="33"/>
        <v>-3.3007396453053062E-2</v>
      </c>
      <c r="AE74" s="81">
        <f t="shared" si="43"/>
        <v>-3.8592050802187007E-2</v>
      </c>
      <c r="AF74" s="19">
        <f t="shared" si="44"/>
        <v>-4.4338516111233905E-2</v>
      </c>
      <c r="AG74" s="93">
        <f t="shared" si="45"/>
        <v>1.2821918359891029</v>
      </c>
      <c r="AH74" s="91">
        <f t="shared" si="46"/>
        <v>1.5764817006350951E-3</v>
      </c>
      <c r="AI74" s="96">
        <f t="shared" si="47"/>
        <v>70.948352747253821</v>
      </c>
      <c r="AJ74" s="5">
        <f t="shared" si="51"/>
        <v>1.0000000000000009E-2</v>
      </c>
      <c r="AK74" s="5">
        <f t="shared" si="54"/>
        <v>1.0000000000000009E-2</v>
      </c>
      <c r="AL74" s="5">
        <f t="shared" ref="AL74:AL137" si="56">IF(AJ74&lt;0,AJ74,0)</f>
        <v>0</v>
      </c>
      <c r="AM74" s="95">
        <f t="shared" si="14"/>
        <v>6.4285714285714102E-3</v>
      </c>
      <c r="AN74" s="95">
        <f t="shared" si="15"/>
        <v>-7.8571428571428403E-3</v>
      </c>
      <c r="AO74" s="78">
        <f t="shared" si="16"/>
        <v>0.81818181818181757</v>
      </c>
      <c r="AP74" s="8">
        <f t="shared" si="17"/>
        <v>44.999999999999979</v>
      </c>
      <c r="AQ74" s="8">
        <f t="shared" si="13"/>
        <v>39.560439560439541</v>
      </c>
      <c r="AR74" s="8">
        <f t="shared" si="49"/>
        <v>1</v>
      </c>
      <c r="AS74" s="114">
        <f t="shared" si="55"/>
        <v>124000</v>
      </c>
      <c r="AT74" s="103">
        <f t="shared" si="31"/>
        <v>-9.4845107808587098E-2</v>
      </c>
      <c r="AU74" s="5">
        <f t="shared" si="52"/>
        <v>0.73</v>
      </c>
      <c r="AW74" s="210">
        <f t="shared" si="53"/>
        <v>2.8169014084507067E-2</v>
      </c>
      <c r="AX74" s="276">
        <f t="shared" si="30"/>
        <v>4.7971141576825388E-3</v>
      </c>
      <c r="AY74" s="19">
        <f t="shared" si="32"/>
        <v>-0.57075842005549937</v>
      </c>
    </row>
    <row r="75" spans="1:51">
      <c r="A75" s="4">
        <v>38456</v>
      </c>
      <c r="B75" s="9">
        <f t="shared" si="48"/>
        <v>38456</v>
      </c>
      <c r="C75" s="5">
        <v>0.71</v>
      </c>
      <c r="D75" s="5">
        <v>0.71</v>
      </c>
      <c r="E75" s="5">
        <v>0.63</v>
      </c>
      <c r="F75" s="5">
        <v>0.67</v>
      </c>
      <c r="G75" s="6">
        <v>246800</v>
      </c>
      <c r="H75" s="112">
        <v>0.67</v>
      </c>
      <c r="I75" s="19">
        <f t="shared" si="18"/>
        <v>-8.2191780821917734E-2</v>
      </c>
      <c r="J75" s="8">
        <f t="shared" si="34"/>
        <v>0.81551562372864106</v>
      </c>
      <c r="K75" s="8">
        <f t="shared" si="35"/>
        <v>0.62348437627135878</v>
      </c>
      <c r="L75" s="8">
        <f t="shared" si="36"/>
        <v>0.71949999999999992</v>
      </c>
      <c r="M75" s="19">
        <f t="shared" si="37"/>
        <v>0.30799688775794537</v>
      </c>
      <c r="N75" s="19">
        <f t="shared" si="38"/>
        <v>-6.2657815098661904E-2</v>
      </c>
      <c r="O75" s="19">
        <f t="shared" si="39"/>
        <v>-1.6961370838438922E-2</v>
      </c>
      <c r="P75" s="19">
        <f t="shared" si="40"/>
        <v>-1.487916221274215E-3</v>
      </c>
      <c r="Q75" s="214"/>
      <c r="R75" s="305"/>
      <c r="S75" s="215"/>
      <c r="T75" t="str">
        <f t="shared" si="26"/>
        <v/>
      </c>
      <c r="U75" t="str">
        <f t="shared" si="27"/>
        <v/>
      </c>
      <c r="V75" t="str">
        <f t="shared" si="28"/>
        <v/>
      </c>
      <c r="W75" t="str">
        <f t="shared" si="29"/>
        <v/>
      </c>
      <c r="X75" s="10"/>
      <c r="Y75" s="219">
        <f t="shared" si="10"/>
        <v>-1.098901098901112E-4</v>
      </c>
      <c r="Z75" s="78">
        <f t="shared" si="12"/>
        <v>0.70505258400217774</v>
      </c>
      <c r="AA75" s="78">
        <f t="shared" si="41"/>
        <v>0.73893209827157513</v>
      </c>
      <c r="AB75" s="74">
        <f t="shared" si="50"/>
        <v>74</v>
      </c>
      <c r="AC75" s="80">
        <f t="shared" si="42"/>
        <v>3.7700292262316942E-3</v>
      </c>
      <c r="AD75" s="79">
        <f t="shared" si="33"/>
        <v>-3.3879514269397393E-2</v>
      </c>
      <c r="AE75" s="81">
        <f t="shared" si="43"/>
        <v>-3.7649543495629087E-2</v>
      </c>
      <c r="AF75" s="19">
        <f t="shared" si="44"/>
        <v>-4.5849292984625312E-2</v>
      </c>
      <c r="AG75" s="93">
        <f t="shared" si="45"/>
        <v>-0.32493060616789271</v>
      </c>
      <c r="AH75" s="91">
        <f t="shared" si="46"/>
        <v>1.7779962663232963E-3</v>
      </c>
      <c r="AI75" s="96">
        <f t="shared" si="47"/>
        <v>71.215824495456403</v>
      </c>
      <c r="AJ75" s="5">
        <f t="shared" si="51"/>
        <v>-5.9999999999999942E-2</v>
      </c>
      <c r="AK75" s="5">
        <f t="shared" si="54"/>
        <v>0</v>
      </c>
      <c r="AL75" s="5">
        <f t="shared" si="56"/>
        <v>-5.9999999999999942E-2</v>
      </c>
      <c r="AM75" s="95">
        <f t="shared" si="14"/>
        <v>6.4285714285714102E-3</v>
      </c>
      <c r="AN75" s="95">
        <f t="shared" si="15"/>
        <v>-1.2142857142857122E-2</v>
      </c>
      <c r="AO75" s="78">
        <f t="shared" si="16"/>
        <v>0.5294117647058818</v>
      </c>
      <c r="AP75" s="8">
        <f t="shared" si="17"/>
        <v>34.615384615384599</v>
      </c>
      <c r="AQ75" s="8">
        <f t="shared" si="13"/>
        <v>34.615384615384599</v>
      </c>
      <c r="AR75" s="8">
        <f t="shared" si="49"/>
        <v>1.3877787807814465E-15</v>
      </c>
      <c r="AS75" s="114">
        <f t="shared" si="55"/>
        <v>3.42503803096861E-10</v>
      </c>
      <c r="AT75" s="103">
        <f t="shared" si="31"/>
        <v>-8.4296095886823283E-2</v>
      </c>
      <c r="AU75" s="5">
        <f t="shared" si="52"/>
        <v>0.67</v>
      </c>
      <c r="AW75" s="210">
        <f t="shared" si="53"/>
        <v>0.12698412698412692</v>
      </c>
      <c r="AX75" s="276">
        <f t="shared" si="30"/>
        <v>-1.7342589611792512E-3</v>
      </c>
      <c r="AY75" s="19">
        <f t="shared" si="32"/>
        <v>-1.361521303052972</v>
      </c>
    </row>
    <row r="76" spans="1:51">
      <c r="A76" s="4">
        <v>38457</v>
      </c>
      <c r="B76" s="9">
        <f t="shared" si="48"/>
        <v>38457</v>
      </c>
      <c r="C76" s="5">
        <v>0.67</v>
      </c>
      <c r="D76" s="5">
        <v>0.67</v>
      </c>
      <c r="E76" s="5">
        <v>0.65</v>
      </c>
      <c r="F76" s="5">
        <v>0.66</v>
      </c>
      <c r="G76" s="6">
        <v>63100</v>
      </c>
      <c r="H76" s="112">
        <v>0.66</v>
      </c>
      <c r="I76" s="19">
        <f t="shared" si="18"/>
        <v>-1.492537313432837E-2</v>
      </c>
      <c r="J76" s="8">
        <f t="shared" si="34"/>
        <v>0.79896999485537878</v>
      </c>
      <c r="K76" s="8">
        <f t="shared" si="35"/>
        <v>0.62403000514462104</v>
      </c>
      <c r="L76" s="8">
        <f t="shared" si="36"/>
        <v>0.71149999999999991</v>
      </c>
      <c r="M76" s="19">
        <f t="shared" si="37"/>
        <v>0.28033906746233273</v>
      </c>
      <c r="N76" s="19">
        <f t="shared" si="38"/>
        <v>-8.9799025233491689E-2</v>
      </c>
      <c r="O76" s="19">
        <f t="shared" si="39"/>
        <v>-2.0288549221918712E-2</v>
      </c>
      <c r="P76" s="19">
        <f t="shared" si="40"/>
        <v>8.7512838176523409E-4</v>
      </c>
      <c r="Q76" s="214"/>
      <c r="R76" s="305"/>
      <c r="S76" s="215"/>
      <c r="T76" t="str">
        <f t="shared" si="26"/>
        <v/>
      </c>
      <c r="U76" t="str">
        <f t="shared" si="27"/>
        <v/>
      </c>
      <c r="V76" t="str">
        <f t="shared" si="28"/>
        <v/>
      </c>
      <c r="W76" t="str">
        <f t="shared" si="29"/>
        <v/>
      </c>
      <c r="X76" s="10"/>
      <c r="Y76" s="219">
        <f t="shared" si="10"/>
        <v>7.9120879120879147E-4</v>
      </c>
      <c r="Z76" s="78">
        <f t="shared" si="12"/>
        <v>0.69811448606584237</v>
      </c>
      <c r="AA76" s="78">
        <f t="shared" si="41"/>
        <v>0.73309112299947854</v>
      </c>
      <c r="AB76" s="74">
        <f t="shared" si="50"/>
        <v>75</v>
      </c>
      <c r="AC76" s="80">
        <f t="shared" si="42"/>
        <v>2.1383252495943278E-3</v>
      </c>
      <c r="AD76" s="79">
        <f t="shared" si="33"/>
        <v>-3.4976636933636174E-2</v>
      </c>
      <c r="AE76" s="81">
        <f t="shared" si="43"/>
        <v>-3.7114962183230502E-2</v>
      </c>
      <c r="AF76" s="19">
        <f t="shared" si="44"/>
        <v>-4.7711172371761285E-2</v>
      </c>
      <c r="AG76" s="93">
        <f t="shared" si="45"/>
        <v>-0.43280937062345387</v>
      </c>
      <c r="AH76" s="91">
        <f t="shared" si="46"/>
        <v>1.8861259379880956E-3</v>
      </c>
      <c r="AI76" s="96">
        <f t="shared" si="47"/>
        <v>71.688230129187033</v>
      </c>
      <c r="AJ76" s="5">
        <f t="shared" si="51"/>
        <v>-1.0000000000000009E-2</v>
      </c>
      <c r="AK76" s="5">
        <f t="shared" si="54"/>
        <v>0</v>
      </c>
      <c r="AL76" s="5">
        <f t="shared" si="56"/>
        <v>-1.0000000000000009E-2</v>
      </c>
      <c r="AM76" s="95">
        <f t="shared" si="14"/>
        <v>6.4285714285714102E-3</v>
      </c>
      <c r="AN76" s="95">
        <f t="shared" si="15"/>
        <v>-1.2857142857142836E-2</v>
      </c>
      <c r="AO76" s="78">
        <f t="shared" si="16"/>
        <v>0.49999999999999939</v>
      </c>
      <c r="AP76" s="8">
        <f t="shared" si="17"/>
        <v>33.3333333333333</v>
      </c>
      <c r="AQ76" s="8">
        <f t="shared" si="13"/>
        <v>37.499999999999972</v>
      </c>
      <c r="AR76" s="8">
        <f t="shared" si="49"/>
        <v>0</v>
      </c>
      <c r="AS76" s="114">
        <f t="shared" si="55"/>
        <v>0</v>
      </c>
      <c r="AT76" s="103">
        <f t="shared" si="31"/>
        <v>-8.3934819531464339E-2</v>
      </c>
      <c r="AU76" s="5">
        <f t="shared" si="52"/>
        <v>0.66</v>
      </c>
      <c r="AW76" s="210">
        <f t="shared" si="53"/>
        <v>3.0769230769230795E-2</v>
      </c>
      <c r="AX76" s="276">
        <f t="shared" si="30"/>
        <v>-8.6124498182548661E-3</v>
      </c>
      <c r="AY76" s="19">
        <f t="shared" si="32"/>
        <v>-3.966069088320364</v>
      </c>
    </row>
    <row r="77" spans="1:51">
      <c r="A77" s="4">
        <v>38460</v>
      </c>
      <c r="B77" s="9">
        <f t="shared" si="48"/>
        <v>38460</v>
      </c>
      <c r="C77" s="5">
        <v>0.65</v>
      </c>
      <c r="D77" s="5">
        <v>0.65</v>
      </c>
      <c r="E77" s="5">
        <v>0.55000000000000004</v>
      </c>
      <c r="F77" s="5">
        <v>0.6</v>
      </c>
      <c r="G77" s="6">
        <v>626400</v>
      </c>
      <c r="H77" s="112">
        <v>0.6</v>
      </c>
      <c r="I77" s="19">
        <f t="shared" si="18"/>
        <v>-9.0909090909090981E-2</v>
      </c>
      <c r="J77" s="8">
        <f t="shared" si="34"/>
        <v>0.78593418519538871</v>
      </c>
      <c r="K77" s="8">
        <f t="shared" si="35"/>
        <v>0.61506581480461109</v>
      </c>
      <c r="L77" s="8">
        <f t="shared" si="36"/>
        <v>0.7004999999999999</v>
      </c>
      <c r="M77" s="19">
        <f t="shared" si="37"/>
        <v>0.27780501903695892</v>
      </c>
      <c r="N77" s="19">
        <f t="shared" si="38"/>
        <v>-9.0392268488026055E-3</v>
      </c>
      <c r="O77" s="19">
        <f t="shared" si="39"/>
        <v>-1.6315768732153301E-2</v>
      </c>
      <c r="P77" s="19">
        <f t="shared" si="40"/>
        <v>-1.4364998904071074E-2</v>
      </c>
      <c r="Q77" s="214"/>
      <c r="R77" s="305"/>
      <c r="S77" s="215"/>
      <c r="T77" t="str">
        <f t="shared" si="26"/>
        <v/>
      </c>
      <c r="U77" t="str">
        <f t="shared" si="27"/>
        <v/>
      </c>
      <c r="V77" t="str">
        <f t="shared" si="28"/>
        <v>BrokeBandLower</v>
      </c>
      <c r="W77" t="str">
        <f t="shared" si="29"/>
        <v>BrokeBandLower</v>
      </c>
      <c r="X77" s="10"/>
      <c r="Y77" s="219">
        <f t="shared" si="10"/>
        <v>-9.4505494505494616E-4</v>
      </c>
      <c r="Z77" s="78">
        <f t="shared" si="12"/>
        <v>0.68300485521170262</v>
      </c>
      <c r="AA77" s="78">
        <f t="shared" si="41"/>
        <v>0.72324237989751716</v>
      </c>
      <c r="AB77" s="74">
        <f t="shared" si="50"/>
        <v>76</v>
      </c>
      <c r="AC77" s="80">
        <f t="shared" si="42"/>
        <v>-2.49805000206723E-3</v>
      </c>
      <c r="AD77" s="79">
        <f t="shared" si="33"/>
        <v>-4.0237524685814541E-2</v>
      </c>
      <c r="AE77" s="81">
        <f t="shared" si="43"/>
        <v>-3.7739474683747311E-2</v>
      </c>
      <c r="AF77" s="19">
        <f t="shared" si="44"/>
        <v>-5.5634909961327438E-2</v>
      </c>
      <c r="AG77" s="93">
        <f t="shared" si="45"/>
        <v>-2.1682273323673034</v>
      </c>
      <c r="AH77" s="91">
        <f t="shared" si="46"/>
        <v>1.7569696002022459E-3</v>
      </c>
      <c r="AI77" s="96">
        <f t="shared" si="47"/>
        <v>72.248288462322009</v>
      </c>
      <c r="AJ77" s="5">
        <f t="shared" si="51"/>
        <v>-6.0000000000000053E-2</v>
      </c>
      <c r="AK77" s="5">
        <f t="shared" si="54"/>
        <v>0</v>
      </c>
      <c r="AL77" s="5">
        <f t="shared" si="56"/>
        <v>-6.0000000000000053E-2</v>
      </c>
      <c r="AM77" s="95">
        <f t="shared" si="14"/>
        <v>6.4285714285714102E-3</v>
      </c>
      <c r="AN77" s="95">
        <f t="shared" si="15"/>
        <v>-1.4285714285714266E-2</v>
      </c>
      <c r="AO77" s="78">
        <f t="shared" si="16"/>
        <v>0.44999999999999934</v>
      </c>
      <c r="AP77" s="8">
        <f t="shared" si="17"/>
        <v>31.034482758620655</v>
      </c>
      <c r="AQ77" s="8">
        <f t="shared" si="13"/>
        <v>35.064935064935028</v>
      </c>
      <c r="AR77" s="8">
        <f t="shared" si="49"/>
        <v>-1.1102230246251567E-15</v>
      </c>
      <c r="AS77" s="114">
        <f t="shared" si="55"/>
        <v>-6.9544370262519816E-10</v>
      </c>
      <c r="AT77" s="103">
        <f t="shared" si="31"/>
        <v>-6.3473318238318255E-2</v>
      </c>
      <c r="AU77" s="5">
        <f t="shared" si="52"/>
        <v>0.6</v>
      </c>
      <c r="AW77" s="210">
        <f t="shared" si="53"/>
        <v>0.18181818181818177</v>
      </c>
      <c r="AX77" s="276">
        <f t="shared" si="30"/>
        <v>-1.4233551731812641E-2</v>
      </c>
      <c r="AY77" s="19">
        <f t="shared" si="32"/>
        <v>-0.65267165930457338</v>
      </c>
    </row>
    <row r="78" spans="1:51">
      <c r="A78" s="4">
        <v>38461</v>
      </c>
      <c r="B78" s="9">
        <f t="shared" si="48"/>
        <v>38461</v>
      </c>
      <c r="C78" s="5">
        <v>0.63</v>
      </c>
      <c r="D78" s="5">
        <v>0.65</v>
      </c>
      <c r="E78" s="5">
        <v>0.63</v>
      </c>
      <c r="F78" s="5">
        <v>0.63</v>
      </c>
      <c r="G78" s="6">
        <v>41500</v>
      </c>
      <c r="H78" s="112">
        <v>0.63</v>
      </c>
      <c r="I78" s="19">
        <f t="shared" si="18"/>
        <v>5.0000000000000044E-2</v>
      </c>
      <c r="J78" s="8">
        <f t="shared" si="34"/>
        <v>0.77271845174272558</v>
      </c>
      <c r="K78" s="8">
        <f t="shared" si="35"/>
        <v>0.61228154825727443</v>
      </c>
      <c r="L78" s="8">
        <f t="shared" si="36"/>
        <v>0.6925</v>
      </c>
      <c r="M78" s="19">
        <f t="shared" si="37"/>
        <v>0.26203125660425292</v>
      </c>
      <c r="N78" s="19">
        <f t="shared" si="38"/>
        <v>-5.677997642874652E-2</v>
      </c>
      <c r="O78" s="19">
        <f t="shared" si="39"/>
        <v>-1.6815318256423233E-2</v>
      </c>
      <c r="P78" s="19">
        <f t="shared" si="40"/>
        <v>-4.5267782411564164E-3</v>
      </c>
      <c r="Q78" s="214"/>
      <c r="R78" s="305"/>
      <c r="S78" s="215"/>
      <c r="T78" t="str">
        <f t="shared" si="26"/>
        <v/>
      </c>
      <c r="U78" t="str">
        <f t="shared" si="27"/>
        <v/>
      </c>
      <c r="V78" t="str">
        <f t="shared" si="28"/>
        <v/>
      </c>
      <c r="W78" t="str">
        <f t="shared" si="29"/>
        <v/>
      </c>
      <c r="X78" s="10"/>
      <c r="Y78" s="219">
        <f t="shared" ref="Y78:Y141" si="57">SLOPE(H65:H78,AB65:AB78)</f>
        <v>-2.9890109890109888E-3</v>
      </c>
      <c r="Z78" s="78">
        <f t="shared" si="12"/>
        <v>0.67484210750910045</v>
      </c>
      <c r="AA78" s="78">
        <f t="shared" si="41"/>
        <v>0.71634244378510092</v>
      </c>
      <c r="AB78" s="74">
        <f t="shared" si="50"/>
        <v>77</v>
      </c>
      <c r="AC78" s="80">
        <f t="shared" si="42"/>
        <v>-3.0086892738025312E-3</v>
      </c>
      <c r="AD78" s="79">
        <f t="shared" si="33"/>
        <v>-4.1500336276000471E-2</v>
      </c>
      <c r="AE78" s="81">
        <f t="shared" si="43"/>
        <v>-3.849164700219794E-2</v>
      </c>
      <c r="AF78" s="19">
        <f t="shared" si="44"/>
        <v>-5.7933655385147553E-2</v>
      </c>
      <c r="AG78" s="93">
        <f t="shared" si="45"/>
        <v>0.20441515234391947</v>
      </c>
      <c r="AH78" s="91">
        <f t="shared" si="46"/>
        <v>1.4621779894619096E-3</v>
      </c>
      <c r="AI78" s="96">
        <f t="shared" si="47"/>
        <v>72.750121731218485</v>
      </c>
      <c r="AJ78" s="5">
        <f t="shared" si="51"/>
        <v>3.0000000000000027E-2</v>
      </c>
      <c r="AK78" s="5">
        <f t="shared" si="54"/>
        <v>3.0000000000000027E-2</v>
      </c>
      <c r="AL78" s="5">
        <f t="shared" si="56"/>
        <v>0</v>
      </c>
      <c r="AM78" s="95">
        <f t="shared" si="14"/>
        <v>8.5714285714285545E-3</v>
      </c>
      <c r="AN78" s="95">
        <f t="shared" si="15"/>
        <v>-1.0714285714285701E-2</v>
      </c>
      <c r="AO78" s="78">
        <f t="shared" si="16"/>
        <v>0.79999999999999949</v>
      </c>
      <c r="AP78" s="8">
        <f t="shared" si="17"/>
        <v>44.444444444444429</v>
      </c>
      <c r="AQ78" s="8">
        <f t="shared" si="13"/>
        <v>39.999999999999986</v>
      </c>
      <c r="AR78" s="8">
        <f t="shared" si="49"/>
        <v>-1</v>
      </c>
      <c r="AS78" s="114">
        <f t="shared" si="55"/>
        <v>-41500</v>
      </c>
      <c r="AT78" s="103">
        <f t="shared" si="31"/>
        <v>-3.5828207238736844E-2</v>
      </c>
      <c r="AU78" s="5">
        <f t="shared" si="52"/>
        <v>0.63</v>
      </c>
      <c r="AW78" s="210">
        <f t="shared" si="53"/>
        <v>3.1746031746031772E-2</v>
      </c>
      <c r="AX78" s="276">
        <f t="shared" ref="AX78:AX141" si="58">SLOPE(M65:M78,AB65:AB78)</f>
        <v>-1.7954505698076158E-2</v>
      </c>
      <c r="AY78" s="19">
        <f t="shared" si="32"/>
        <v>-0.26142132591874556</v>
      </c>
    </row>
    <row r="79" spans="1:51">
      <c r="A79" s="4">
        <v>38462</v>
      </c>
      <c r="B79" s="9">
        <f t="shared" si="48"/>
        <v>38462</v>
      </c>
      <c r="C79" s="5">
        <v>0.65</v>
      </c>
      <c r="D79" s="5">
        <v>0.65</v>
      </c>
      <c r="E79" s="5">
        <v>0.63</v>
      </c>
      <c r="F79" s="5">
        <v>0.63</v>
      </c>
      <c r="G79" s="6">
        <v>26000</v>
      </c>
      <c r="H79" s="112">
        <v>0.63</v>
      </c>
      <c r="I79" s="19">
        <f t="shared" si="18"/>
        <v>0</v>
      </c>
      <c r="J79" s="8">
        <f t="shared" si="34"/>
        <v>0.76656872048434388</v>
      </c>
      <c r="K79" s="8">
        <f t="shared" si="35"/>
        <v>0.60643127951565612</v>
      </c>
      <c r="L79" s="8">
        <f t="shared" si="36"/>
        <v>0.6865</v>
      </c>
      <c r="M79" s="19">
        <f t="shared" si="37"/>
        <v>0.26406527232003296</v>
      </c>
      <c r="N79" s="19">
        <f t="shared" si="38"/>
        <v>7.7624926970145027E-3</v>
      </c>
      <c r="O79" s="19">
        <f t="shared" si="39"/>
        <v>-7.9585665962966182E-3</v>
      </c>
      <c r="P79" s="19">
        <f t="shared" si="40"/>
        <v>-9.5548669697295713E-3</v>
      </c>
      <c r="Q79" s="214"/>
      <c r="R79" s="305"/>
      <c r="S79" s="215"/>
      <c r="T79" t="str">
        <f t="shared" si="26"/>
        <v/>
      </c>
      <c r="U79" t="str">
        <f t="shared" si="27"/>
        <v/>
      </c>
      <c r="V79" t="str">
        <f t="shared" si="28"/>
        <v/>
      </c>
      <c r="W79" t="str">
        <f t="shared" si="29"/>
        <v/>
      </c>
      <c r="X79" s="10"/>
      <c r="Y79" s="219">
        <f t="shared" si="57"/>
        <v>-4.9010989010988991E-3</v>
      </c>
      <c r="Z79" s="78">
        <f t="shared" si="12"/>
        <v>0.66793642295269895</v>
      </c>
      <c r="AA79" s="78">
        <f t="shared" si="41"/>
        <v>0.70995310294500347</v>
      </c>
      <c r="AB79" s="74">
        <f t="shared" si="50"/>
        <v>78</v>
      </c>
      <c r="AC79" s="80">
        <f t="shared" si="42"/>
        <v>-2.8200263920852633E-3</v>
      </c>
      <c r="AD79" s="79">
        <f t="shared" si="33"/>
        <v>-4.2016679992304518E-2</v>
      </c>
      <c r="AE79" s="81">
        <f t="shared" si="43"/>
        <v>-3.9196653600219254E-2</v>
      </c>
      <c r="AF79" s="19">
        <f t="shared" si="44"/>
        <v>-5.9182331646995198E-2</v>
      </c>
      <c r="AG79" s="93">
        <f t="shared" si="45"/>
        <v>-6.2706004026406581E-2</v>
      </c>
      <c r="AH79" s="91">
        <f t="shared" si="46"/>
        <v>1.0841450994217427E-3</v>
      </c>
      <c r="AI79" s="96">
        <f t="shared" si="47"/>
        <v>73.252467232883276</v>
      </c>
      <c r="AJ79" s="5">
        <f t="shared" si="51"/>
        <v>0</v>
      </c>
      <c r="AK79" s="5">
        <f t="shared" si="54"/>
        <v>0</v>
      </c>
      <c r="AL79" s="5">
        <f t="shared" si="56"/>
        <v>0</v>
      </c>
      <c r="AM79" s="95">
        <f t="shared" si="14"/>
        <v>8.5714285714285545E-3</v>
      </c>
      <c r="AN79" s="95">
        <f t="shared" si="15"/>
        <v>-1.0714285714285701E-2</v>
      </c>
      <c r="AO79" s="78">
        <f t="shared" si="16"/>
        <v>0.79999999999999949</v>
      </c>
      <c r="AP79" s="8">
        <f t="shared" si="17"/>
        <v>44.444444444444429</v>
      </c>
      <c r="AQ79" s="8">
        <f t="shared" si="13"/>
        <v>39.999999999999986</v>
      </c>
      <c r="AR79" s="8">
        <f t="shared" si="49"/>
        <v>-1</v>
      </c>
      <c r="AS79" s="114">
        <f t="shared" si="55"/>
        <v>-26000</v>
      </c>
      <c r="AT79" s="103">
        <f t="shared" si="31"/>
        <v>-5.199779405335983E-2</v>
      </c>
      <c r="AU79" s="5">
        <f t="shared" si="52"/>
        <v>0.63</v>
      </c>
      <c r="AW79" s="210">
        <f t="shared" si="53"/>
        <v>3.1746031746031772E-2</v>
      </c>
      <c r="AX79" s="276">
        <f t="shared" si="58"/>
        <v>-1.9514694669267696E-2</v>
      </c>
      <c r="AY79" s="19">
        <f t="shared" si="32"/>
        <v>-8.6896793341334544E-2</v>
      </c>
    </row>
    <row r="80" spans="1:51">
      <c r="A80" s="4">
        <v>38463</v>
      </c>
      <c r="B80" s="9">
        <f t="shared" si="48"/>
        <v>38463</v>
      </c>
      <c r="C80" s="5">
        <v>0.62</v>
      </c>
      <c r="D80" s="5">
        <v>0.62</v>
      </c>
      <c r="E80" s="5">
        <v>0.59</v>
      </c>
      <c r="F80" s="5">
        <v>0.61</v>
      </c>
      <c r="G80" s="6">
        <v>328800</v>
      </c>
      <c r="H80" s="112">
        <v>0.61</v>
      </c>
      <c r="I80" s="19">
        <f t="shared" si="18"/>
        <v>-3.1746031746031772E-2</v>
      </c>
      <c r="J80" s="8">
        <f t="shared" si="34"/>
        <v>0.76061103500757465</v>
      </c>
      <c r="K80" s="8">
        <f t="shared" si="35"/>
        <v>0.59838896499242533</v>
      </c>
      <c r="L80" s="8">
        <f t="shared" si="36"/>
        <v>0.67949999999999999</v>
      </c>
      <c r="M80" s="19">
        <f t="shared" si="37"/>
        <v>0.27109803072187805</v>
      </c>
      <c r="N80" s="19">
        <f t="shared" si="38"/>
        <v>2.6632651616990206E-2</v>
      </c>
      <c r="O80" s="19">
        <f t="shared" si="39"/>
        <v>-7.7718870044749012E-3</v>
      </c>
      <c r="P80" s="19">
        <f t="shared" si="40"/>
        <v>-1.3261707954203837E-2</v>
      </c>
      <c r="Q80" s="214"/>
      <c r="R80" s="305"/>
      <c r="S80" s="215"/>
      <c r="T80" t="str">
        <f t="shared" si="26"/>
        <v/>
      </c>
      <c r="U80" t="str">
        <f t="shared" si="27"/>
        <v/>
      </c>
      <c r="V80" t="str">
        <f t="shared" si="28"/>
        <v>BrokeBandLower</v>
      </c>
      <c r="W80" t="str">
        <f t="shared" si="29"/>
        <v/>
      </c>
      <c r="X80" s="10"/>
      <c r="Y80" s="219">
        <f t="shared" si="57"/>
        <v>-6.2637362637362626E-3</v>
      </c>
      <c r="Z80" s="78">
        <f t="shared" si="12"/>
        <v>0.65901421381798331</v>
      </c>
      <c r="AA80" s="78">
        <f t="shared" si="41"/>
        <v>0.70255657332707322</v>
      </c>
      <c r="AB80" s="74">
        <f t="shared" si="50"/>
        <v>79</v>
      </c>
      <c r="AC80" s="80">
        <f t="shared" si="42"/>
        <v>-3.4765647270965233E-3</v>
      </c>
      <c r="AD80" s="79">
        <f t="shared" si="33"/>
        <v>-4.3542359509089912E-2</v>
      </c>
      <c r="AE80" s="81">
        <f t="shared" si="43"/>
        <v>-4.0065794781993389E-2</v>
      </c>
      <c r="AF80" s="19">
        <f t="shared" si="44"/>
        <v>-6.1977015321183097E-2</v>
      </c>
      <c r="AG80" s="93">
        <f t="shared" si="45"/>
        <v>0.23281283354436408</v>
      </c>
      <c r="AH80" s="91">
        <f t="shared" si="46"/>
        <v>7.0646049031988431E-4</v>
      </c>
      <c r="AI80" s="96">
        <f t="shared" si="47"/>
        <v>73.722797724253567</v>
      </c>
      <c r="AJ80" s="5">
        <f t="shared" si="51"/>
        <v>-2.0000000000000018E-2</v>
      </c>
      <c r="AK80" s="5">
        <f t="shared" si="54"/>
        <v>0</v>
      </c>
      <c r="AL80" s="5">
        <f t="shared" si="56"/>
        <v>-2.0000000000000018E-2</v>
      </c>
      <c r="AM80" s="95">
        <f t="shared" si="14"/>
        <v>6.428571428571418E-3</v>
      </c>
      <c r="AN80" s="95">
        <f t="shared" si="15"/>
        <v>-1.2142857142857131E-2</v>
      </c>
      <c r="AO80" s="78">
        <f t="shared" si="16"/>
        <v>0.52941176470588203</v>
      </c>
      <c r="AP80" s="8">
        <f t="shared" si="17"/>
        <v>34.615384615384599</v>
      </c>
      <c r="AQ80" s="8">
        <f t="shared" si="13"/>
        <v>38.848920863309331</v>
      </c>
      <c r="AR80" s="8">
        <f t="shared" si="49"/>
        <v>0.33333333333333331</v>
      </c>
      <c r="AS80" s="114">
        <f t="shared" si="55"/>
        <v>109600</v>
      </c>
      <c r="AT80" s="103">
        <f t="shared" si="31"/>
        <v>-5.5054987021897844E-2</v>
      </c>
      <c r="AU80" s="5">
        <f t="shared" si="52"/>
        <v>0.61</v>
      </c>
      <c r="AW80" s="210">
        <f t="shared" si="53"/>
        <v>5.0847457627118689E-2</v>
      </c>
      <c r="AX80" s="276">
        <f t="shared" si="58"/>
        <v>-1.9096974447300817E-2</v>
      </c>
      <c r="AY80" s="19">
        <f t="shared" si="32"/>
        <v>2.1405419303060717E-2</v>
      </c>
    </row>
    <row r="81" spans="1:51">
      <c r="A81" s="4">
        <v>38464</v>
      </c>
      <c r="B81" s="9">
        <f t="shared" si="48"/>
        <v>38464</v>
      </c>
      <c r="C81" s="5">
        <v>0.61</v>
      </c>
      <c r="D81" s="5">
        <v>0.61</v>
      </c>
      <c r="E81" s="5">
        <v>0.57999999999999996</v>
      </c>
      <c r="F81" s="5">
        <v>0.57999999999999996</v>
      </c>
      <c r="G81" s="6">
        <v>408500</v>
      </c>
      <c r="H81" s="112">
        <v>0.57999999999999996</v>
      </c>
      <c r="I81" s="19">
        <f t="shared" si="18"/>
        <v>-4.9180327868852507E-2</v>
      </c>
      <c r="J81" s="8">
        <f t="shared" si="34"/>
        <v>0.75629947244854456</v>
      </c>
      <c r="K81" s="8">
        <f t="shared" si="35"/>
        <v>0.58570052755145552</v>
      </c>
      <c r="L81" s="8">
        <f t="shared" si="36"/>
        <v>0.67100000000000004</v>
      </c>
      <c r="M81" s="19">
        <f t="shared" si="37"/>
        <v>0.29127333316615706</v>
      </c>
      <c r="N81" s="19">
        <f t="shared" si="38"/>
        <v>7.4420689779842175E-2</v>
      </c>
      <c r="O81" s="19">
        <f t="shared" si="39"/>
        <v>-5.668551152412815E-3</v>
      </c>
      <c r="P81" s="19">
        <f t="shared" si="40"/>
        <v>-2.1204330599797122E-2</v>
      </c>
      <c r="Q81" s="214"/>
      <c r="R81" s="305"/>
      <c r="S81" s="215"/>
      <c r="T81" t="str">
        <f t="shared" si="26"/>
        <v/>
      </c>
      <c r="U81" t="str">
        <f t="shared" si="27"/>
        <v/>
      </c>
      <c r="V81" t="str">
        <f t="shared" si="28"/>
        <v>BrokeBandLower</v>
      </c>
      <c r="W81" t="str">
        <f t="shared" si="29"/>
        <v>BrokeBandLower</v>
      </c>
      <c r="X81" s="10"/>
      <c r="Y81" s="219">
        <f t="shared" si="57"/>
        <v>-8.4615384615384596E-3</v>
      </c>
      <c r="Z81" s="78">
        <f t="shared" ref="Z81:Z144" si="59">Z80+(0.154*(F81-Z80))</f>
        <v>0.64684602489001386</v>
      </c>
      <c r="AA81" s="78">
        <f t="shared" si="41"/>
        <v>0.69348738690086975</v>
      </c>
      <c r="AB81" s="74">
        <f t="shared" si="50"/>
        <v>80</v>
      </c>
      <c r="AC81" s="80">
        <f t="shared" si="42"/>
        <v>-5.2604537830900008E-3</v>
      </c>
      <c r="AD81" s="79">
        <f t="shared" si="33"/>
        <v>-4.6641362010855891E-2</v>
      </c>
      <c r="AE81" s="81">
        <f t="shared" si="43"/>
        <v>-4.138090822776589E-2</v>
      </c>
      <c r="AF81" s="19">
        <f t="shared" si="44"/>
        <v>-6.7256251363549346E-2</v>
      </c>
      <c r="AG81" s="93">
        <f t="shared" si="45"/>
        <v>0.51311832110869526</v>
      </c>
      <c r="AH81" s="91">
        <f t="shared" si="46"/>
        <v>2.937383149913366E-4</v>
      </c>
      <c r="AI81" s="96">
        <f t="shared" si="47"/>
        <v>74.07022179482135</v>
      </c>
      <c r="AJ81" s="5">
        <f t="shared" si="51"/>
        <v>-3.0000000000000027E-2</v>
      </c>
      <c r="AK81" s="5">
        <f t="shared" si="54"/>
        <v>0</v>
      </c>
      <c r="AL81" s="5">
        <f t="shared" si="56"/>
        <v>-3.0000000000000027E-2</v>
      </c>
      <c r="AM81" s="95">
        <f t="shared" si="14"/>
        <v>6.428571428571418E-3</v>
      </c>
      <c r="AN81" s="95">
        <f t="shared" si="15"/>
        <v>-1.3571428571428568E-2</v>
      </c>
      <c r="AO81" s="78">
        <f t="shared" si="16"/>
        <v>0.47368421052631515</v>
      </c>
      <c r="AP81" s="8">
        <f t="shared" si="17"/>
        <v>32.14285714285711</v>
      </c>
      <c r="AQ81" s="8">
        <f t="shared" ref="AQ81:AQ144" si="60">100-(100/(1+(SUMIF(AJ68:AJ81,"&gt;0")/COUNTIF(AJ68:AJ81,"&gt;0"))/ABS((SUMIF(AJ68:AJ81,"&lt;0")/COUNTIF(AJ68:AJ81,"&lt;0")))))</f>
        <v>36.241610738255005</v>
      </c>
      <c r="AR81" s="8">
        <f t="shared" si="49"/>
        <v>-1</v>
      </c>
      <c r="AS81" s="114">
        <f t="shared" si="55"/>
        <v>-408500</v>
      </c>
      <c r="AT81" s="103">
        <f t="shared" si="31"/>
        <v>-0.12450373622155865</v>
      </c>
      <c r="AU81" s="5">
        <f t="shared" si="52"/>
        <v>0.57999999999999996</v>
      </c>
      <c r="AW81" s="210">
        <f t="shared" si="53"/>
        <v>5.1724137931034531E-2</v>
      </c>
      <c r="AX81" s="276">
        <f t="shared" si="58"/>
        <v>-1.6820775561602531E-2</v>
      </c>
      <c r="AY81" s="19">
        <f t="shared" si="32"/>
        <v>0.11919159718098725</v>
      </c>
    </row>
    <row r="82" spans="1:51">
      <c r="A82" s="4">
        <v>38467</v>
      </c>
      <c r="B82" s="9">
        <f t="shared" si="48"/>
        <v>38467</v>
      </c>
      <c r="C82" s="5">
        <v>0.57999999999999996</v>
      </c>
      <c r="D82" s="5">
        <v>0.57999999999999996</v>
      </c>
      <c r="E82" s="5">
        <v>0.57999999999999996</v>
      </c>
      <c r="F82" s="5">
        <v>0.57999999999999996</v>
      </c>
      <c r="G82" s="6">
        <v>0</v>
      </c>
      <c r="H82" s="112">
        <v>0.57999999999999996</v>
      </c>
      <c r="I82" s="19">
        <f t="shared" si="18"/>
        <v>0</v>
      </c>
      <c r="J82" s="8">
        <f t="shared" si="34"/>
        <v>0.74849418584997462</v>
      </c>
      <c r="K82" s="8">
        <f t="shared" si="35"/>
        <v>0.57650581415002511</v>
      </c>
      <c r="L82" s="8">
        <f t="shared" si="36"/>
        <v>0.66249999999999987</v>
      </c>
      <c r="M82" s="19">
        <f t="shared" si="37"/>
        <v>0.29832894565603235</v>
      </c>
      <c r="N82" s="19">
        <f t="shared" si="38"/>
        <v>2.4223338309691457E-2</v>
      </c>
      <c r="O82" s="19">
        <f t="shared" si="39"/>
        <v>-1.0320364991529168E-2</v>
      </c>
      <c r="P82" s="19">
        <f t="shared" si="40"/>
        <v>-1.5698659927573015E-2</v>
      </c>
      <c r="Q82" s="214"/>
      <c r="R82" s="305"/>
      <c r="S82" s="215"/>
      <c r="T82" t="str">
        <f t="shared" si="26"/>
        <v/>
      </c>
      <c r="U82" t="str">
        <f t="shared" si="27"/>
        <v/>
      </c>
      <c r="V82" t="str">
        <f t="shared" si="28"/>
        <v/>
      </c>
      <c r="W82" t="str">
        <f t="shared" si="29"/>
        <v/>
      </c>
      <c r="X82" s="10"/>
      <c r="Y82" s="219">
        <f t="shared" si="57"/>
        <v>-9.8901098901098897E-3</v>
      </c>
      <c r="Z82" s="78">
        <f t="shared" si="59"/>
        <v>0.63655173705695167</v>
      </c>
      <c r="AA82" s="78">
        <f t="shared" si="41"/>
        <v>0.68508932027020542</v>
      </c>
      <c r="AB82" s="74">
        <f t="shared" si="50"/>
        <v>81</v>
      </c>
      <c r="AC82" s="80">
        <f t="shared" si="42"/>
        <v>-5.7253399883902822E-3</v>
      </c>
      <c r="AD82" s="79">
        <f t="shared" si="33"/>
        <v>-4.8537583213253743E-2</v>
      </c>
      <c r="AE82" s="81">
        <f t="shared" si="43"/>
        <v>-4.2812243224863461E-2</v>
      </c>
      <c r="AF82" s="19">
        <f t="shared" si="44"/>
        <v>-7.0848547447959168E-2</v>
      </c>
      <c r="AG82" s="93">
        <f t="shared" si="45"/>
        <v>8.8373783796881183E-2</v>
      </c>
      <c r="AH82" s="91">
        <f t="shared" si="46"/>
        <v>-7.0739050518342766E-5</v>
      </c>
      <c r="AI82" s="96">
        <f t="shared" si="47"/>
        <v>74.352275154654194</v>
      </c>
      <c r="AJ82" s="5">
        <f t="shared" si="51"/>
        <v>0</v>
      </c>
      <c r="AK82" s="5">
        <f t="shared" si="54"/>
        <v>0</v>
      </c>
      <c r="AL82" s="5">
        <f t="shared" si="56"/>
        <v>0</v>
      </c>
      <c r="AM82" s="95">
        <f t="shared" si="14"/>
        <v>5.7142857142857117E-3</v>
      </c>
      <c r="AN82" s="95">
        <f t="shared" si="15"/>
        <v>-1.3571428571428568E-2</v>
      </c>
      <c r="AO82" s="78">
        <f t="shared" si="16"/>
        <v>0.42105263157894729</v>
      </c>
      <c r="AP82" s="8">
        <f t="shared" si="17"/>
        <v>29.629629629629633</v>
      </c>
      <c r="AQ82" s="8">
        <f t="shared" si="60"/>
        <v>38.709677419354826</v>
      </c>
      <c r="AR82" s="8">
        <f t="shared" si="49"/>
        <v>0</v>
      </c>
      <c r="AS82" s="114">
        <f t="shared" si="55"/>
        <v>0</v>
      </c>
      <c r="AT82" s="103">
        <f t="shared" si="31"/>
        <v>-0.12450373622155865</v>
      </c>
      <c r="AU82" s="5">
        <f t="shared" si="52"/>
        <v>0.57999999999999996</v>
      </c>
      <c r="AW82" s="210">
        <f t="shared" si="53"/>
        <v>0</v>
      </c>
      <c r="AX82" s="276">
        <f t="shared" si="58"/>
        <v>-1.3830584395125278E-2</v>
      </c>
      <c r="AY82" s="19">
        <f t="shared" si="32"/>
        <v>0.17776773464019605</v>
      </c>
    </row>
    <row r="83" spans="1:51">
      <c r="A83" s="4">
        <v>38468</v>
      </c>
      <c r="B83" s="9">
        <f t="shared" si="48"/>
        <v>38468</v>
      </c>
      <c r="C83" s="5">
        <v>0.6</v>
      </c>
      <c r="D83" s="5">
        <v>0.61</v>
      </c>
      <c r="E83" s="5">
        <v>0.6</v>
      </c>
      <c r="F83" s="5">
        <v>0.61</v>
      </c>
      <c r="G83" s="6">
        <v>159500</v>
      </c>
      <c r="H83" s="112">
        <v>0.61</v>
      </c>
      <c r="I83" s="19">
        <f t="shared" si="18"/>
        <v>5.1724137931034531E-2</v>
      </c>
      <c r="J83" s="8">
        <f t="shared" si="34"/>
        <v>0.74349418584997473</v>
      </c>
      <c r="K83" s="8">
        <f t="shared" si="35"/>
        <v>0.57150581415002522</v>
      </c>
      <c r="L83" s="8">
        <f t="shared" si="36"/>
        <v>0.65749999999999997</v>
      </c>
      <c r="M83" s="19">
        <f t="shared" si="37"/>
        <v>0.30093897112095008</v>
      </c>
      <c r="N83" s="19">
        <f t="shared" si="38"/>
        <v>8.7488173806876974E-3</v>
      </c>
      <c r="O83" s="19">
        <f t="shared" si="39"/>
        <v>-6.680078609190526E-3</v>
      </c>
      <c r="P83" s="19">
        <f t="shared" si="40"/>
        <v>-8.6729394175697506E-3</v>
      </c>
      <c r="Q83" s="214"/>
      <c r="R83" s="305"/>
      <c r="S83" s="215"/>
      <c r="T83" t="str">
        <f t="shared" si="26"/>
        <v/>
      </c>
      <c r="U83" t="str">
        <f t="shared" si="27"/>
        <v/>
      </c>
      <c r="V83" t="str">
        <f t="shared" si="28"/>
        <v/>
      </c>
      <c r="W83" t="str">
        <f t="shared" si="29"/>
        <v/>
      </c>
      <c r="X83" s="10"/>
      <c r="Y83" s="219">
        <f t="shared" si="57"/>
        <v>-1.0307692307692306E-2</v>
      </c>
      <c r="Z83" s="78">
        <f t="shared" si="59"/>
        <v>0.6324627695501811</v>
      </c>
      <c r="AA83" s="78">
        <f t="shared" si="41"/>
        <v>0.67953271057021025</v>
      </c>
      <c r="AB83" s="74">
        <f t="shared" si="50"/>
        <v>82</v>
      </c>
      <c r="AC83" s="80">
        <f t="shared" si="42"/>
        <v>-3.4061582361325504E-3</v>
      </c>
      <c r="AD83" s="79">
        <f t="shared" si="33"/>
        <v>-4.7069941020029149E-2</v>
      </c>
      <c r="AE83" s="81">
        <f t="shared" si="43"/>
        <v>-4.3663782783896599E-2</v>
      </c>
      <c r="AF83" s="19">
        <f t="shared" si="44"/>
        <v>-6.9268101870374674E-2</v>
      </c>
      <c r="AG83" s="93">
        <f t="shared" si="45"/>
        <v>-0.40507319337550562</v>
      </c>
      <c r="AH83" s="91">
        <f t="shared" si="46"/>
        <v>-3.2100373975284198E-4</v>
      </c>
      <c r="AI83" s="96">
        <f t="shared" si="47"/>
        <v>74.822958617179594</v>
      </c>
      <c r="AJ83" s="5">
        <f t="shared" si="51"/>
        <v>3.0000000000000027E-2</v>
      </c>
      <c r="AK83" s="5">
        <f t="shared" si="54"/>
        <v>3.0000000000000027E-2</v>
      </c>
      <c r="AL83" s="5">
        <f t="shared" si="56"/>
        <v>0</v>
      </c>
      <c r="AM83" s="95">
        <f t="shared" ref="AM83:AM146" si="61">(AVERAGE(AK70:AK83))</f>
        <v>7.8571428571428559E-3</v>
      </c>
      <c r="AN83" s="95">
        <f t="shared" ref="AN83:AN146" si="62">(AVERAGE(AL70:AL83))</f>
        <v>-1.285714285714286E-2</v>
      </c>
      <c r="AO83" s="78">
        <f t="shared" ref="AO83:AO146" si="63">ABS(AM83/AN83)</f>
        <v>0.61111111111111083</v>
      </c>
      <c r="AP83" s="8">
        <f t="shared" ref="AP83:AP146" si="64">IF(AN83=0,100,100-(100/(1+AO83)))</f>
        <v>37.931034482758605</v>
      </c>
      <c r="AQ83" s="8">
        <f t="shared" si="60"/>
        <v>37.931034482758612</v>
      </c>
      <c r="AR83" s="8">
        <f t="shared" si="49"/>
        <v>1</v>
      </c>
      <c r="AS83" s="114">
        <f t="shared" si="55"/>
        <v>159500</v>
      </c>
      <c r="AT83" s="103">
        <f t="shared" si="31"/>
        <v>-7.9613892481064208E-2</v>
      </c>
      <c r="AU83" s="5">
        <f t="shared" si="52"/>
        <v>0.61</v>
      </c>
      <c r="AW83" s="210">
        <f t="shared" si="53"/>
        <v>1.6666666666666684E-2</v>
      </c>
      <c r="AX83" s="276">
        <f t="shared" si="58"/>
        <v>-1.0160351911220706E-2</v>
      </c>
      <c r="AY83" s="19">
        <f t="shared" si="32"/>
        <v>0.26537074494105833</v>
      </c>
    </row>
    <row r="84" spans="1:51">
      <c r="A84" s="4">
        <v>38469</v>
      </c>
      <c r="B84" s="9">
        <f t="shared" si="48"/>
        <v>38469</v>
      </c>
      <c r="C84" s="5">
        <v>0.59</v>
      </c>
      <c r="D84" s="5">
        <v>0.6</v>
      </c>
      <c r="E84" s="5">
        <v>0.57999999999999996</v>
      </c>
      <c r="F84" s="5">
        <v>0.57999999999999996</v>
      </c>
      <c r="G84" s="6">
        <v>355200</v>
      </c>
      <c r="H84" s="112">
        <v>0.57999999999999996</v>
      </c>
      <c r="I84" s="19">
        <f t="shared" si="18"/>
        <v>-4.9180327868852507E-2</v>
      </c>
      <c r="J84" s="8">
        <f t="shared" si="34"/>
        <v>0.74586341266973621</v>
      </c>
      <c r="K84" s="8">
        <f t="shared" si="35"/>
        <v>0.56113658733026373</v>
      </c>
      <c r="L84" s="8">
        <f t="shared" si="36"/>
        <v>0.65349999999999997</v>
      </c>
      <c r="M84" s="19">
        <f t="shared" si="37"/>
        <v>0.32920117759270129</v>
      </c>
      <c r="N84" s="19">
        <f t="shared" si="38"/>
        <v>9.3913414957454519E-2</v>
      </c>
      <c r="O84" s="19">
        <f t="shared" si="39"/>
        <v>3.1866110923960272E-3</v>
      </c>
      <c r="P84" s="19">
        <f t="shared" si="40"/>
        <v>-1.8143694365005146E-2</v>
      </c>
      <c r="Q84" s="214"/>
      <c r="R84" s="305"/>
      <c r="S84" s="215"/>
      <c r="T84" t="str">
        <f t="shared" si="26"/>
        <v/>
      </c>
      <c r="U84" t="str">
        <f t="shared" si="27"/>
        <v/>
      </c>
      <c r="V84" t="str">
        <f t="shared" si="28"/>
        <v/>
      </c>
      <c r="W84" t="str">
        <f t="shared" si="29"/>
        <v/>
      </c>
      <c r="X84" s="10"/>
      <c r="Y84" s="219">
        <f t="shared" si="57"/>
        <v>-1.0945054945054943E-2</v>
      </c>
      <c r="Z84" s="78">
        <f t="shared" si="59"/>
        <v>0.62438350303945322</v>
      </c>
      <c r="AA84" s="78">
        <f t="shared" si="41"/>
        <v>0.67216728998801467</v>
      </c>
      <c r="AB84" s="74">
        <f t="shared" si="50"/>
        <v>83</v>
      </c>
      <c r="AC84" s="80">
        <f t="shared" si="42"/>
        <v>-3.2960033317318768E-3</v>
      </c>
      <c r="AD84" s="79">
        <f t="shared" si="33"/>
        <v>-4.7783786948561446E-2</v>
      </c>
      <c r="AE84" s="81">
        <f t="shared" si="43"/>
        <v>-4.448778361682957E-2</v>
      </c>
      <c r="AF84" s="19">
        <f t="shared" si="44"/>
        <v>-7.1089128644468064E-2</v>
      </c>
      <c r="AG84" s="93">
        <f t="shared" si="45"/>
        <v>-3.2339925735730538E-2</v>
      </c>
      <c r="AH84" s="91">
        <f t="shared" si="46"/>
        <v>-4.9990044866680928E-4</v>
      </c>
      <c r="AI84" s="96">
        <f t="shared" si="47"/>
        <v>75.473768668790512</v>
      </c>
      <c r="AJ84" s="5">
        <f t="shared" si="51"/>
        <v>-3.0000000000000027E-2</v>
      </c>
      <c r="AK84" s="5">
        <f t="shared" si="54"/>
        <v>0</v>
      </c>
      <c r="AL84" s="5">
        <f t="shared" si="56"/>
        <v>-3.0000000000000027E-2</v>
      </c>
      <c r="AM84" s="95">
        <f t="shared" si="61"/>
        <v>7.1428571428571496E-3</v>
      </c>
      <c r="AN84" s="95">
        <f t="shared" si="62"/>
        <v>-1.5000000000000005E-2</v>
      </c>
      <c r="AO84" s="78">
        <f t="shared" si="63"/>
        <v>0.4761904761904765</v>
      </c>
      <c r="AP84" s="8">
        <f t="shared" si="64"/>
        <v>32.258064516129053</v>
      </c>
      <c r="AQ84" s="8">
        <f t="shared" si="60"/>
        <v>41.666666666666686</v>
      </c>
      <c r="AR84" s="8">
        <f t="shared" si="49"/>
        <v>-1</v>
      </c>
      <c r="AS84" s="114">
        <f t="shared" si="55"/>
        <v>-355200</v>
      </c>
      <c r="AT84" s="103">
        <f t="shared" si="31"/>
        <v>-0.11207020831831628</v>
      </c>
      <c r="AU84" s="5">
        <f t="shared" si="52"/>
        <v>0.57999999999999996</v>
      </c>
      <c r="AW84" s="210">
        <f t="shared" si="53"/>
        <v>3.4482758620689689E-2</v>
      </c>
      <c r="AX84" s="276">
        <f t="shared" si="58"/>
        <v>-6.140205181682074E-3</v>
      </c>
      <c r="AY84" s="19">
        <f t="shared" si="32"/>
        <v>0.39567002842676491</v>
      </c>
    </row>
    <row r="85" spans="1:51">
      <c r="A85" s="4">
        <v>38470</v>
      </c>
      <c r="B85" s="9">
        <f t="shared" si="48"/>
        <v>38470</v>
      </c>
      <c r="C85" s="5">
        <v>0.57999999999999996</v>
      </c>
      <c r="D85" s="5">
        <v>0.57999999999999996</v>
      </c>
      <c r="E85" s="5">
        <v>0.53</v>
      </c>
      <c r="F85" s="5">
        <v>0.56999999999999995</v>
      </c>
      <c r="G85" s="6">
        <v>260300</v>
      </c>
      <c r="H85" s="112">
        <v>0.56999999999999995</v>
      </c>
      <c r="I85" s="19">
        <f t="shared" si="18"/>
        <v>-1.7241379310344845E-2</v>
      </c>
      <c r="J85" s="8">
        <f t="shared" si="34"/>
        <v>0.74817661014573955</v>
      </c>
      <c r="K85" s="8">
        <f t="shared" si="35"/>
        <v>0.54982338985426049</v>
      </c>
      <c r="L85" s="8">
        <f t="shared" si="36"/>
        <v>0.64900000000000002</v>
      </c>
      <c r="M85" s="19">
        <f t="shared" si="37"/>
        <v>0.36075806150054068</v>
      </c>
      <c r="N85" s="19">
        <f t="shared" si="38"/>
        <v>9.5858964231539376E-2</v>
      </c>
      <c r="O85" s="19">
        <f t="shared" si="39"/>
        <v>3.1013687448798442E-3</v>
      </c>
      <c r="P85" s="19">
        <f t="shared" si="40"/>
        <v>-2.0161218732552035E-2</v>
      </c>
      <c r="Q85" s="214"/>
      <c r="R85" s="305"/>
      <c r="S85" s="215"/>
      <c r="T85" t="str">
        <f t="shared" si="26"/>
        <v/>
      </c>
      <c r="U85" t="str">
        <f t="shared" si="27"/>
        <v/>
      </c>
      <c r="V85" t="str">
        <f t="shared" si="28"/>
        <v>BrokeBandLower</v>
      </c>
      <c r="W85" t="str">
        <f t="shared" si="29"/>
        <v/>
      </c>
      <c r="X85" s="10"/>
      <c r="Y85" s="219">
        <f t="shared" si="57"/>
        <v>-1.1384615384615385E-2</v>
      </c>
      <c r="Z85" s="78">
        <f t="shared" si="59"/>
        <v>0.61600844357137741</v>
      </c>
      <c r="AA85" s="78">
        <f t="shared" si="41"/>
        <v>0.66460691052890153</v>
      </c>
      <c r="AB85" s="74">
        <f t="shared" si="50"/>
        <v>84</v>
      </c>
      <c r="AC85" s="80">
        <f t="shared" si="42"/>
        <v>-3.2885466725556395E-3</v>
      </c>
      <c r="AD85" s="79">
        <f t="shared" si="33"/>
        <v>-4.8598466957524122E-2</v>
      </c>
      <c r="AE85" s="81">
        <f t="shared" si="43"/>
        <v>-4.5309920284968483E-2</v>
      </c>
      <c r="AF85" s="19">
        <f t="shared" si="44"/>
        <v>-7.3123625691536853E-2</v>
      </c>
      <c r="AG85" s="93">
        <f t="shared" si="45"/>
        <v>-2.262333628261004E-3</v>
      </c>
      <c r="AH85" s="91">
        <f t="shared" si="46"/>
        <v>-6.108900175065394E-4</v>
      </c>
      <c r="AI85" s="96">
        <f t="shared" si="47"/>
        <v>76.241767238199174</v>
      </c>
      <c r="AJ85" s="5">
        <f t="shared" si="51"/>
        <v>-1.0000000000000009E-2</v>
      </c>
      <c r="AK85" s="5">
        <f t="shared" si="54"/>
        <v>0</v>
      </c>
      <c r="AL85" s="5">
        <f t="shared" si="56"/>
        <v>-1.0000000000000009E-2</v>
      </c>
      <c r="AM85" s="95">
        <f t="shared" si="61"/>
        <v>7.1428571428571496E-3</v>
      </c>
      <c r="AN85" s="95">
        <f t="shared" si="62"/>
        <v>-1.5714285714285719E-2</v>
      </c>
      <c r="AO85" s="78">
        <f t="shared" si="63"/>
        <v>0.45454545454545486</v>
      </c>
      <c r="AP85" s="8">
        <f t="shared" si="64"/>
        <v>31.250000000000014</v>
      </c>
      <c r="AQ85" s="8">
        <f t="shared" si="60"/>
        <v>44.303797468354446</v>
      </c>
      <c r="AR85" s="8">
        <f t="shared" si="49"/>
        <v>0.59999999999999909</v>
      </c>
      <c r="AS85" s="114">
        <f t="shared" si="55"/>
        <v>156179.99999999977</v>
      </c>
      <c r="AT85" s="103">
        <f t="shared" si="31"/>
        <v>-4.2522083460249958E-2</v>
      </c>
      <c r="AU85" s="5">
        <f t="shared" si="52"/>
        <v>0.56999999999999995</v>
      </c>
      <c r="AW85" s="210">
        <f t="shared" si="53"/>
        <v>9.4339622641509302E-2</v>
      </c>
      <c r="AX85" s="276">
        <f t="shared" si="58"/>
        <v>-1.6919650618740635E-3</v>
      </c>
      <c r="AY85" s="19">
        <f t="shared" si="32"/>
        <v>0.72444486595958357</v>
      </c>
    </row>
    <row r="86" spans="1:51">
      <c r="A86" s="4">
        <v>38471</v>
      </c>
      <c r="B86" s="9">
        <f t="shared" si="48"/>
        <v>38471</v>
      </c>
      <c r="C86" s="5">
        <v>0.56999999999999995</v>
      </c>
      <c r="D86" s="5">
        <v>0.56999999999999995</v>
      </c>
      <c r="E86" s="5">
        <v>0.55000000000000004</v>
      </c>
      <c r="F86" s="5">
        <v>0.55000000000000004</v>
      </c>
      <c r="G86" s="6">
        <v>127900</v>
      </c>
      <c r="H86" s="112">
        <v>0.55000000000000004</v>
      </c>
      <c r="I86" s="19">
        <f t="shared" ref="I86:I149" si="65">IF(A87&gt;A86,(H86-H85)/H85, (H86-H87)/H87)</f>
        <v>-3.5087719298245452E-2</v>
      </c>
      <c r="J86" s="8">
        <f t="shared" ref="J86:J149" si="66">(L86)+2*STDEVPA(H67:H86)</f>
        <v>0.74813199329137292</v>
      </c>
      <c r="K86" s="8">
        <f t="shared" ref="K86:K149" si="67">(L86)-(2*STDEVPA(H67:H86))</f>
        <v>0.53586800670862733</v>
      </c>
      <c r="L86" s="8">
        <f t="shared" ref="L86:L149" si="68">AVERAGE(H67:H86)</f>
        <v>0.64200000000000013</v>
      </c>
      <c r="M86" s="19">
        <f t="shared" ref="M86:M149" si="69">(J86-K86)/K86</f>
        <v>0.39611244546301477</v>
      </c>
      <c r="N86" s="19">
        <f t="shared" ref="N86:N149" si="70">IF(A87&gt;A86,(M86-M85)/M85, (M86-M87)/M87)</f>
        <v>9.800026038342903E-2</v>
      </c>
      <c r="O86" s="19">
        <f t="shared" ref="O86:O149" si="71">IF(A87&gt;A86,(J86-J85)/J85, (J86-J87)/J87)</f>
        <v>-5.963412082334313E-5</v>
      </c>
      <c r="P86" s="19">
        <f t="shared" ref="P86:P149" si="72">IF(A87&gt;A86,(K86-K85)/K85, (K86-K87)/K87)</f>
        <v>-2.5381574162081862E-2</v>
      </c>
      <c r="Q86" s="214"/>
      <c r="R86" s="305"/>
      <c r="S86" s="215"/>
      <c r="T86" t="str">
        <f t="shared" ref="T86:T149" si="73">IF(C86&gt;$J86,"BrokeBandUpper", IF(C86&lt;$K86,"BrokeBandLower", ""))</f>
        <v/>
      </c>
      <c r="U86" t="str">
        <f t="shared" ref="U86:U149" si="74">IF(D86&gt;$J86,"BrokeBandUpper", IF(D86&lt;$K86,"BrokeBandLower", ""))</f>
        <v/>
      </c>
      <c r="V86" t="str">
        <f t="shared" ref="V86:V149" si="75">IF(E86&gt;$J86,"BrokeBandUpper", IF(E86&lt;$K86,"BrokeBandLower", ""))</f>
        <v/>
      </c>
      <c r="W86" t="str">
        <f t="shared" ref="W86:W149" si="76">IF(F86&gt;$J86,"BrokeBandUpper", IF(F86&lt;$K86,"BrokeBandLower", ""))</f>
        <v/>
      </c>
      <c r="X86" s="10"/>
      <c r="Y86" s="219">
        <f t="shared" si="57"/>
        <v>-1.1868131868131871E-2</v>
      </c>
      <c r="Z86" s="78">
        <f t="shared" si="59"/>
        <v>0.60584314326138533</v>
      </c>
      <c r="AA86" s="78">
        <f t="shared" si="41"/>
        <v>0.65612599914976277</v>
      </c>
      <c r="AB86" s="74">
        <f t="shared" si="50"/>
        <v>85</v>
      </c>
      <c r="AC86" s="80">
        <f t="shared" si="42"/>
        <v>-3.9783484827271703E-3</v>
      </c>
      <c r="AD86" s="79">
        <f t="shared" si="33"/>
        <v>-5.0282855888377442E-2</v>
      </c>
      <c r="AE86" s="81">
        <f t="shared" si="43"/>
        <v>-4.6304507405650272E-2</v>
      </c>
      <c r="AF86" s="19">
        <f t="shared" si="44"/>
        <v>-7.6635975336347292E-2</v>
      </c>
      <c r="AG86" s="93">
        <f t="shared" si="45"/>
        <v>0.20975886276093592</v>
      </c>
      <c r="AH86" s="91">
        <f t="shared" si="46"/>
        <v>-6.7492186049208707E-4</v>
      </c>
      <c r="AI86" s="96">
        <f t="shared" si="47"/>
        <v>76.970892776084426</v>
      </c>
      <c r="AJ86" s="5">
        <f t="shared" si="51"/>
        <v>-1.9999999999999907E-2</v>
      </c>
      <c r="AK86" s="5">
        <f t="shared" si="54"/>
        <v>0</v>
      </c>
      <c r="AL86" s="5">
        <f t="shared" si="56"/>
        <v>-1.9999999999999907E-2</v>
      </c>
      <c r="AM86" s="95">
        <f t="shared" si="61"/>
        <v>7.1428571428571496E-3</v>
      </c>
      <c r="AN86" s="95">
        <f t="shared" si="62"/>
        <v>-1.7142857142857144E-2</v>
      </c>
      <c r="AO86" s="78">
        <f t="shared" si="63"/>
        <v>0.41666666666666702</v>
      </c>
      <c r="AP86" s="8">
        <f t="shared" si="64"/>
        <v>29.411764705882362</v>
      </c>
      <c r="AQ86" s="8">
        <f t="shared" si="60"/>
        <v>45.454545454545482</v>
      </c>
      <c r="AR86" s="8">
        <f t="shared" si="49"/>
        <v>-1</v>
      </c>
      <c r="AS86" s="114">
        <f t="shared" si="55"/>
        <v>-127900</v>
      </c>
      <c r="AT86" s="103">
        <f t="shared" si="31"/>
        <v>-0.10366117339244525</v>
      </c>
      <c r="AU86" s="5">
        <f t="shared" si="52"/>
        <v>0.55000000000000004</v>
      </c>
      <c r="AW86" s="210">
        <f t="shared" si="53"/>
        <v>3.6363636363636188E-2</v>
      </c>
      <c r="AX86" s="276">
        <f t="shared" si="58"/>
        <v>3.1167756114290645E-3</v>
      </c>
      <c r="AY86" s="19">
        <f t="shared" si="32"/>
        <v>2.8421040018266361</v>
      </c>
    </row>
    <row r="87" spans="1:51">
      <c r="A87" s="4">
        <v>38474</v>
      </c>
      <c r="B87" s="9">
        <f t="shared" si="48"/>
        <v>38474</v>
      </c>
      <c r="C87" s="5">
        <v>0.55000000000000004</v>
      </c>
      <c r="D87" s="5">
        <v>0.55000000000000004</v>
      </c>
      <c r="E87" s="5">
        <v>0.52</v>
      </c>
      <c r="F87" s="5">
        <v>0.55000000000000004</v>
      </c>
      <c r="G87" s="6">
        <v>522800</v>
      </c>
      <c r="H87" s="112">
        <v>0.55000000000000004</v>
      </c>
      <c r="I87" s="19">
        <f t="shared" si="65"/>
        <v>0</v>
      </c>
      <c r="J87" s="8">
        <f t="shared" si="66"/>
        <v>0.74729892664958819</v>
      </c>
      <c r="K87" s="8">
        <f t="shared" si="67"/>
        <v>0.52370107335041194</v>
      </c>
      <c r="L87" s="8">
        <f t="shared" si="68"/>
        <v>0.63550000000000006</v>
      </c>
      <c r="M87" s="19">
        <f t="shared" si="69"/>
        <v>0.42695702697092891</v>
      </c>
      <c r="N87" s="19">
        <f t="shared" si="70"/>
        <v>7.7868246406295027E-2</v>
      </c>
      <c r="O87" s="19">
        <f t="shared" si="71"/>
        <v>-1.1135289618075159E-3</v>
      </c>
      <c r="P87" s="19">
        <f t="shared" si="72"/>
        <v>-2.2705093802756239E-2</v>
      </c>
      <c r="Q87" s="214"/>
      <c r="R87" s="305"/>
      <c r="S87" s="215"/>
      <c r="T87" t="str">
        <f t="shared" si="73"/>
        <v/>
      </c>
      <c r="U87" t="str">
        <f t="shared" si="74"/>
        <v/>
      </c>
      <c r="V87" t="str">
        <f t="shared" si="75"/>
        <v>BrokeBandLower</v>
      </c>
      <c r="W87" t="str">
        <f t="shared" si="76"/>
        <v/>
      </c>
      <c r="X87" s="10"/>
      <c r="Y87" s="219">
        <f t="shared" si="57"/>
        <v>-1.0747252747252748E-2</v>
      </c>
      <c r="Z87" s="78">
        <f t="shared" si="59"/>
        <v>0.59724329919913199</v>
      </c>
      <c r="AA87" s="78">
        <f t="shared" si="41"/>
        <v>0.64827267521268028</v>
      </c>
      <c r="AB87" s="74">
        <f t="shared" si="50"/>
        <v>86</v>
      </c>
      <c r="AC87" s="80">
        <f t="shared" si="42"/>
        <v>-3.7798948863184134E-3</v>
      </c>
      <c r="AD87" s="79">
        <f t="shared" si="33"/>
        <v>-5.1029376013548289E-2</v>
      </c>
      <c r="AE87" s="81">
        <f t="shared" si="43"/>
        <v>-4.7249481127229875E-2</v>
      </c>
      <c r="AF87" s="19">
        <f t="shared" si="44"/>
        <v>-7.8715913788602862E-2</v>
      </c>
      <c r="AG87" s="93">
        <f t="shared" si="45"/>
        <v>-4.9883411991278444E-2</v>
      </c>
      <c r="AH87" s="91">
        <f t="shared" si="46"/>
        <v>-6.0194723103953638E-4</v>
      </c>
      <c r="AI87" s="96">
        <f t="shared" si="47"/>
        <v>77.591874357604496</v>
      </c>
      <c r="AJ87" s="5">
        <f t="shared" si="51"/>
        <v>0</v>
      </c>
      <c r="AK87" s="5">
        <f t="shared" si="54"/>
        <v>0</v>
      </c>
      <c r="AL87" s="5">
        <f t="shared" si="56"/>
        <v>0</v>
      </c>
      <c r="AM87" s="95">
        <f t="shared" si="61"/>
        <v>5.0000000000000044E-3</v>
      </c>
      <c r="AN87" s="95">
        <f t="shared" si="62"/>
        <v>-1.7142857142857144E-2</v>
      </c>
      <c r="AO87" s="78">
        <f t="shared" si="63"/>
        <v>0.29166666666666691</v>
      </c>
      <c r="AP87" s="8">
        <f t="shared" si="64"/>
        <v>22.580645161290334</v>
      </c>
      <c r="AQ87" s="8">
        <f t="shared" si="60"/>
        <v>43.750000000000028</v>
      </c>
      <c r="AR87" s="8">
        <f t="shared" si="49"/>
        <v>1</v>
      </c>
      <c r="AS87" s="114">
        <f t="shared" si="55"/>
        <v>522800</v>
      </c>
      <c r="AT87" s="103">
        <f t="shared" si="31"/>
        <v>-4.2677149134853223E-2</v>
      </c>
      <c r="AU87" s="5">
        <f t="shared" si="52"/>
        <v>0.55000000000000004</v>
      </c>
      <c r="AW87" s="210">
        <f t="shared" si="53"/>
        <v>5.7692307692307744E-2</v>
      </c>
      <c r="AX87" s="276">
        <f t="shared" si="58"/>
        <v>8.0201147113723691E-3</v>
      </c>
      <c r="AY87" s="19">
        <f t="shared" si="32"/>
        <v>1.573208889970455</v>
      </c>
    </row>
    <row r="88" spans="1:51">
      <c r="A88" s="4">
        <v>38475</v>
      </c>
      <c r="B88" s="9">
        <f t="shared" si="48"/>
        <v>38475</v>
      </c>
      <c r="C88" s="5">
        <v>0.54</v>
      </c>
      <c r="D88" s="5">
        <v>0.54</v>
      </c>
      <c r="E88" s="5">
        <v>0.54</v>
      </c>
      <c r="F88" s="5">
        <v>0.54</v>
      </c>
      <c r="G88" s="6">
        <v>59000</v>
      </c>
      <c r="H88" s="112">
        <v>0.54</v>
      </c>
      <c r="I88" s="19">
        <f t="shared" si="65"/>
        <v>-1.8181818181818195E-2</v>
      </c>
      <c r="J88" s="8">
        <f t="shared" si="66"/>
        <v>0.74420671237067149</v>
      </c>
      <c r="K88" s="8">
        <f t="shared" si="67"/>
        <v>0.5117932876293283</v>
      </c>
      <c r="L88" s="8">
        <f t="shared" si="68"/>
        <v>0.62799999999999989</v>
      </c>
      <c r="M88" s="19">
        <f t="shared" si="69"/>
        <v>0.45411581269051554</v>
      </c>
      <c r="N88" s="19">
        <f t="shared" si="70"/>
        <v>6.3610115313632837E-2</v>
      </c>
      <c r="O88" s="19">
        <f t="shared" si="71"/>
        <v>-4.1378545701654112E-3</v>
      </c>
      <c r="P88" s="19">
        <f t="shared" si="72"/>
        <v>-2.2737753132531888E-2</v>
      </c>
      <c r="Q88" s="214"/>
      <c r="R88" s="305"/>
      <c r="S88" s="215"/>
      <c r="T88" t="str">
        <f t="shared" si="73"/>
        <v/>
      </c>
      <c r="U88" t="str">
        <f t="shared" si="74"/>
        <v/>
      </c>
      <c r="V88" t="str">
        <f t="shared" si="75"/>
        <v/>
      </c>
      <c r="W88" t="str">
        <f t="shared" si="76"/>
        <v/>
      </c>
      <c r="X88" s="10"/>
      <c r="Y88" s="219">
        <f t="shared" si="57"/>
        <v>-8.8351648351648361E-3</v>
      </c>
      <c r="Z88" s="78">
        <f t="shared" si="59"/>
        <v>0.58842783112246566</v>
      </c>
      <c r="AA88" s="78">
        <f t="shared" si="41"/>
        <v>0.6402604972469419</v>
      </c>
      <c r="AB88" s="74">
        <f t="shared" si="50"/>
        <v>87</v>
      </c>
      <c r="AC88" s="80">
        <f t="shared" si="42"/>
        <v>-3.6665479977970872E-3</v>
      </c>
      <c r="AD88" s="79">
        <f t="shared" si="33"/>
        <v>-5.1832666124476234E-2</v>
      </c>
      <c r="AE88" s="81">
        <f t="shared" si="43"/>
        <v>-4.8166118126679147E-2</v>
      </c>
      <c r="AF88" s="19">
        <f t="shared" si="44"/>
        <v>-8.0955589712861681E-2</v>
      </c>
      <c r="AG88" s="93">
        <f t="shared" si="45"/>
        <v>-2.9986783212303868E-2</v>
      </c>
      <c r="AH88" s="91">
        <f t="shared" si="46"/>
        <v>-3.9492563726432298E-4</v>
      </c>
      <c r="AI88" s="96">
        <f t="shared" si="47"/>
        <v>77.663672539191523</v>
      </c>
      <c r="AJ88" s="5">
        <f t="shared" si="51"/>
        <v>-1.0000000000000009E-2</v>
      </c>
      <c r="AK88" s="5">
        <f t="shared" si="54"/>
        <v>0</v>
      </c>
      <c r="AL88" s="5">
        <f t="shared" si="56"/>
        <v>-1.0000000000000009E-2</v>
      </c>
      <c r="AM88" s="95">
        <f t="shared" si="61"/>
        <v>4.2857142857142894E-3</v>
      </c>
      <c r="AN88" s="95">
        <f t="shared" si="62"/>
        <v>-1.7857142857142856E-2</v>
      </c>
      <c r="AO88" s="78">
        <f t="shared" si="63"/>
        <v>0.24000000000000021</v>
      </c>
      <c r="AP88" s="8">
        <f t="shared" si="64"/>
        <v>19.354838709677438</v>
      </c>
      <c r="AQ88" s="8">
        <f t="shared" si="60"/>
        <v>51.923076923076948</v>
      </c>
      <c r="AR88" s="8">
        <f t="shared" si="49"/>
        <v>0</v>
      </c>
      <c r="AS88" s="114">
        <f t="shared" si="55"/>
        <v>0</v>
      </c>
      <c r="AT88" s="103">
        <f t="shared" ref="AT88:AT151" si="77">SUM(AS69:AS88)/SUM(G69:G88)</f>
        <v>-0.21041984261052299</v>
      </c>
      <c r="AU88" s="5">
        <f t="shared" si="52"/>
        <v>0.54</v>
      </c>
      <c r="AW88" s="210">
        <f t="shared" si="53"/>
        <v>0</v>
      </c>
      <c r="AX88" s="276">
        <f t="shared" si="58"/>
        <v>1.2506496727202023E-2</v>
      </c>
      <c r="AY88" s="19">
        <f t="shared" ref="AY88:AY151" si="78">IF((AX88&gt;AX87),ABS(AX88-AX87)/ABS(AX87),-1*ABS(AX88-AX87)/ABS(AX87))</f>
        <v>0.55939125277947088</v>
      </c>
    </row>
    <row r="89" spans="1:51">
      <c r="A89" s="4">
        <v>38476</v>
      </c>
      <c r="B89" s="9">
        <f t="shared" si="48"/>
        <v>38476</v>
      </c>
      <c r="C89" s="5">
        <v>0.54</v>
      </c>
      <c r="D89" s="5">
        <v>0.54</v>
      </c>
      <c r="E89" s="5">
        <v>0.52</v>
      </c>
      <c r="F89" s="5">
        <v>0.52</v>
      </c>
      <c r="G89" s="6">
        <v>193400</v>
      </c>
      <c r="H89" s="112">
        <v>0.52</v>
      </c>
      <c r="I89" s="19">
        <f t="shared" si="65"/>
        <v>-3.703703703703707E-2</v>
      </c>
      <c r="J89" s="8">
        <f t="shared" si="66"/>
        <v>0.74263767773404721</v>
      </c>
      <c r="K89" s="8">
        <f t="shared" si="67"/>
        <v>0.49736232226595301</v>
      </c>
      <c r="L89" s="8">
        <f t="shared" si="68"/>
        <v>0.62000000000000011</v>
      </c>
      <c r="M89" s="19">
        <f t="shared" si="69"/>
        <v>0.49315226443095717</v>
      </c>
      <c r="N89" s="19">
        <f t="shared" si="70"/>
        <v>8.5961445625865829E-2</v>
      </c>
      <c r="O89" s="19">
        <f t="shared" si="71"/>
        <v>-2.1083317451224218E-3</v>
      </c>
      <c r="P89" s="19">
        <f t="shared" si="72"/>
        <v>-2.8196863288732835E-2</v>
      </c>
      <c r="Q89" s="214"/>
      <c r="R89" s="305"/>
      <c r="S89" s="215"/>
      <c r="T89" t="str">
        <f t="shared" si="73"/>
        <v/>
      </c>
      <c r="U89" t="str">
        <f t="shared" si="74"/>
        <v/>
      </c>
      <c r="V89" t="str">
        <f t="shared" si="75"/>
        <v/>
      </c>
      <c r="W89" t="str">
        <f t="shared" si="76"/>
        <v/>
      </c>
      <c r="X89" s="10"/>
      <c r="Y89" s="219">
        <f t="shared" si="57"/>
        <v>-8.637362637362634E-3</v>
      </c>
      <c r="Z89" s="78">
        <f t="shared" si="59"/>
        <v>0.5778899451296059</v>
      </c>
      <c r="AA89" s="78">
        <f t="shared" si="41"/>
        <v>0.63136122045066823</v>
      </c>
      <c r="AB89" s="74">
        <f t="shared" si="50"/>
        <v>88</v>
      </c>
      <c r="AC89" s="80">
        <f t="shared" si="42"/>
        <v>-4.2441257555065476E-3</v>
      </c>
      <c r="AD89" s="79">
        <f t="shared" si="33"/>
        <v>-5.3471275321062328E-2</v>
      </c>
      <c r="AE89" s="81">
        <f t="shared" si="43"/>
        <v>-4.9227149565555781E-2</v>
      </c>
      <c r="AF89" s="19">
        <f t="shared" si="44"/>
        <v>-8.469204884470781E-2</v>
      </c>
      <c r="AG89" s="93">
        <f t="shared" si="45"/>
        <v>0.157526304866724</v>
      </c>
      <c r="AH89" s="91">
        <f t="shared" si="46"/>
        <v>-2.2356444568668039E-4</v>
      </c>
      <c r="AI89" s="96">
        <f t="shared" si="47"/>
        <v>77.49588359254976</v>
      </c>
      <c r="AJ89" s="5">
        <f t="shared" si="51"/>
        <v>-2.0000000000000018E-2</v>
      </c>
      <c r="AK89" s="5">
        <f t="shared" si="54"/>
        <v>0</v>
      </c>
      <c r="AL89" s="5">
        <f t="shared" si="56"/>
        <v>-2.0000000000000018E-2</v>
      </c>
      <c r="AM89" s="95">
        <f t="shared" si="61"/>
        <v>4.2857142857142894E-3</v>
      </c>
      <c r="AN89" s="95">
        <f t="shared" si="62"/>
        <v>-1.5000000000000005E-2</v>
      </c>
      <c r="AO89" s="78">
        <f t="shared" si="63"/>
        <v>0.28571428571428586</v>
      </c>
      <c r="AP89" s="8">
        <f t="shared" si="64"/>
        <v>22.222222222222229</v>
      </c>
      <c r="AQ89" s="8">
        <f t="shared" si="60"/>
        <v>56.250000000000014</v>
      </c>
      <c r="AR89" s="8">
        <f t="shared" si="49"/>
        <v>-1</v>
      </c>
      <c r="AS89" s="114">
        <f t="shared" si="55"/>
        <v>-193400</v>
      </c>
      <c r="AT89" s="103">
        <f t="shared" si="77"/>
        <v>-0.14132538757953234</v>
      </c>
      <c r="AU89" s="5">
        <f t="shared" si="52"/>
        <v>0.52</v>
      </c>
      <c r="AW89" s="210">
        <f t="shared" si="53"/>
        <v>3.8461538461538491E-2</v>
      </c>
      <c r="AX89" s="276">
        <f t="shared" si="58"/>
        <v>1.6877683843340794E-2</v>
      </c>
      <c r="AY89" s="19">
        <f t="shared" si="78"/>
        <v>0.34951331387880202</v>
      </c>
    </row>
    <row r="90" spans="1:51">
      <c r="A90" s="4">
        <v>38477</v>
      </c>
      <c r="B90" s="9">
        <f t="shared" si="48"/>
        <v>38477</v>
      </c>
      <c r="C90" s="5">
        <v>0.52</v>
      </c>
      <c r="D90" s="5">
        <v>0.52</v>
      </c>
      <c r="E90" s="5">
        <v>0.49</v>
      </c>
      <c r="F90" s="5">
        <v>0.52</v>
      </c>
      <c r="G90" s="6">
        <v>226100</v>
      </c>
      <c r="H90" s="112">
        <v>0.52</v>
      </c>
      <c r="I90" s="19">
        <f t="shared" si="65"/>
        <v>0</v>
      </c>
      <c r="J90" s="8">
        <f t="shared" si="66"/>
        <v>0.73708264211267538</v>
      </c>
      <c r="K90" s="8">
        <f t="shared" si="67"/>
        <v>0.48591735788732471</v>
      </c>
      <c r="L90" s="8">
        <f t="shared" si="68"/>
        <v>0.61150000000000004</v>
      </c>
      <c r="M90" s="19">
        <f t="shared" si="69"/>
        <v>0.5168888909780236</v>
      </c>
      <c r="N90" s="19">
        <f t="shared" si="70"/>
        <v>4.8132449669385291E-2</v>
      </c>
      <c r="O90" s="19">
        <f t="shared" si="71"/>
        <v>-7.4801424542873703E-3</v>
      </c>
      <c r="P90" s="19">
        <f t="shared" si="72"/>
        <v>-2.30113216587974E-2</v>
      </c>
      <c r="Q90" s="214"/>
      <c r="R90" s="305"/>
      <c r="S90" s="215"/>
      <c r="T90" t="str">
        <f t="shared" si="73"/>
        <v/>
      </c>
      <c r="U90" t="str">
        <f t="shared" si="74"/>
        <v/>
      </c>
      <c r="V90" t="str">
        <f t="shared" si="75"/>
        <v/>
      </c>
      <c r="W90" t="str">
        <f t="shared" si="76"/>
        <v/>
      </c>
      <c r="X90" s="10"/>
      <c r="Y90" s="219">
        <f t="shared" si="57"/>
        <v>-8.1098901098901072E-3</v>
      </c>
      <c r="Z90" s="78">
        <f t="shared" si="59"/>
        <v>0.56897489357964659</v>
      </c>
      <c r="AA90" s="78">
        <f t="shared" si="41"/>
        <v>0.62312049013731874</v>
      </c>
      <c r="AB90" s="74">
        <f t="shared" si="50"/>
        <v>89</v>
      </c>
      <c r="AC90" s="80">
        <f t="shared" si="42"/>
        <v>-3.9347575936930917E-3</v>
      </c>
      <c r="AD90" s="79">
        <f t="shared" si="33"/>
        <v>-5.4145596557672149E-2</v>
      </c>
      <c r="AE90" s="81">
        <f t="shared" si="43"/>
        <v>-5.0210838963979057E-2</v>
      </c>
      <c r="AF90" s="19">
        <f t="shared" si="44"/>
        <v>-8.6894264295080292E-2</v>
      </c>
      <c r="AG90" s="93">
        <f t="shared" si="45"/>
        <v>-7.2893259916265593E-2</v>
      </c>
      <c r="AH90" s="91">
        <f t="shared" si="46"/>
        <v>-6.1929547696969845E-5</v>
      </c>
      <c r="AI90" s="96">
        <f t="shared" si="47"/>
        <v>77.288078764303918</v>
      </c>
      <c r="AJ90" s="5">
        <f t="shared" si="51"/>
        <v>0</v>
      </c>
      <c r="AK90" s="5">
        <f t="shared" si="54"/>
        <v>0</v>
      </c>
      <c r="AL90" s="5">
        <f t="shared" si="56"/>
        <v>0</v>
      </c>
      <c r="AM90" s="95">
        <f t="shared" si="61"/>
        <v>4.2857142857142894E-3</v>
      </c>
      <c r="AN90" s="95">
        <f t="shared" si="62"/>
        <v>-1.428571428571429E-2</v>
      </c>
      <c r="AO90" s="78">
        <f t="shared" si="63"/>
        <v>0.30000000000000016</v>
      </c>
      <c r="AP90" s="8">
        <f t="shared" si="64"/>
        <v>23.076923076923094</v>
      </c>
      <c r="AQ90" s="8">
        <f t="shared" si="60"/>
        <v>54.545454545454561</v>
      </c>
      <c r="AR90" s="8">
        <f t="shared" si="49"/>
        <v>1</v>
      </c>
      <c r="AS90" s="114">
        <f t="shared" si="55"/>
        <v>226100</v>
      </c>
      <c r="AT90" s="103">
        <f t="shared" si="77"/>
        <v>-0.11389963922597589</v>
      </c>
      <c r="AU90" s="5">
        <f t="shared" si="52"/>
        <v>0.52</v>
      </c>
      <c r="AW90" s="210">
        <f t="shared" si="53"/>
        <v>6.1224489795918421E-2</v>
      </c>
      <c r="AX90" s="276">
        <f t="shared" si="58"/>
        <v>2.0201394228340334E-2</v>
      </c>
      <c r="AY90" s="19">
        <f t="shared" si="78"/>
        <v>0.1969292952664789</v>
      </c>
    </row>
    <row r="91" spans="1:51">
      <c r="A91" s="4">
        <v>38478</v>
      </c>
      <c r="B91" s="9">
        <f t="shared" si="48"/>
        <v>38478</v>
      </c>
      <c r="C91" s="5">
        <v>0.53</v>
      </c>
      <c r="D91" s="5">
        <v>0.55000000000000004</v>
      </c>
      <c r="E91" s="5">
        <v>0.52</v>
      </c>
      <c r="F91" s="5">
        <v>0.55000000000000004</v>
      </c>
      <c r="G91" s="6">
        <v>147800</v>
      </c>
      <c r="H91" s="112">
        <v>0.55000000000000004</v>
      </c>
      <c r="I91" s="19">
        <f t="shared" si="65"/>
        <v>5.7692307692307744E-2</v>
      </c>
      <c r="J91" s="8">
        <f t="shared" si="66"/>
        <v>0.72737798826478306</v>
      </c>
      <c r="K91" s="8">
        <f t="shared" si="67"/>
        <v>0.48162201173521701</v>
      </c>
      <c r="L91" s="8">
        <f t="shared" si="68"/>
        <v>0.60450000000000004</v>
      </c>
      <c r="M91" s="19">
        <f t="shared" si="69"/>
        <v>0.51026732695239885</v>
      </c>
      <c r="N91" s="19">
        <f t="shared" si="70"/>
        <v>-1.2810420462114896E-2</v>
      </c>
      <c r="O91" s="19">
        <f t="shared" si="71"/>
        <v>-1.3166303604811793E-2</v>
      </c>
      <c r="P91" s="19">
        <f t="shared" si="72"/>
        <v>-8.8396639518765752E-3</v>
      </c>
      <c r="Q91" s="214"/>
      <c r="R91" s="305"/>
      <c r="S91" s="215"/>
      <c r="T91" t="str">
        <f t="shared" si="73"/>
        <v/>
      </c>
      <c r="U91" t="str">
        <f t="shared" si="74"/>
        <v/>
      </c>
      <c r="V91" t="str">
        <f t="shared" si="75"/>
        <v/>
      </c>
      <c r="W91" t="str">
        <f t="shared" si="76"/>
        <v/>
      </c>
      <c r="X91" s="10"/>
      <c r="Y91" s="219">
        <f t="shared" si="57"/>
        <v>-8.087912087912083E-3</v>
      </c>
      <c r="Z91" s="78">
        <f t="shared" si="59"/>
        <v>0.566052759968381</v>
      </c>
      <c r="AA91" s="78">
        <f t="shared" si="41"/>
        <v>0.61770957386715719</v>
      </c>
      <c r="AB91" s="74">
        <f t="shared" si="50"/>
        <v>90</v>
      </c>
      <c r="AC91" s="80">
        <f t="shared" si="42"/>
        <v>-1.1567799478377078E-3</v>
      </c>
      <c r="AD91" s="79">
        <f t="shared" ref="AD91:AD154" si="79">Z91-AA91</f>
        <v>-5.1656813898776188E-2</v>
      </c>
      <c r="AE91" s="81">
        <f t="shared" si="43"/>
        <v>-5.050003395093848E-2</v>
      </c>
      <c r="AF91" s="19">
        <f t="shared" si="44"/>
        <v>-8.3626377320623085E-2</v>
      </c>
      <c r="AG91" s="93">
        <f t="shared" si="45"/>
        <v>-0.70600985694979623</v>
      </c>
      <c r="AH91" s="91">
        <f t="shared" si="46"/>
        <v>5.2923474046084594E-5</v>
      </c>
      <c r="AI91" s="96">
        <f t="shared" si="47"/>
        <v>86.402992540995612</v>
      </c>
      <c r="AJ91" s="5">
        <f t="shared" si="51"/>
        <v>3.0000000000000027E-2</v>
      </c>
      <c r="AK91" s="5">
        <f t="shared" si="54"/>
        <v>3.0000000000000027E-2</v>
      </c>
      <c r="AL91" s="5">
        <f t="shared" si="56"/>
        <v>0</v>
      </c>
      <c r="AM91" s="95">
        <f t="shared" si="61"/>
        <v>6.4285714285714345E-3</v>
      </c>
      <c r="AN91" s="95">
        <f t="shared" si="62"/>
        <v>-0.01</v>
      </c>
      <c r="AO91" s="78">
        <f t="shared" si="63"/>
        <v>0.64285714285714346</v>
      </c>
      <c r="AP91" s="8">
        <f t="shared" si="64"/>
        <v>39.130434782608717</v>
      </c>
      <c r="AQ91" s="8">
        <f t="shared" si="60"/>
        <v>60.000000000000021</v>
      </c>
      <c r="AR91" s="8">
        <f t="shared" si="49"/>
        <v>1</v>
      </c>
      <c r="AS91" s="114">
        <f t="shared" si="55"/>
        <v>147800</v>
      </c>
      <c r="AT91" s="103">
        <f t="shared" si="77"/>
        <v>2.1202940416637173E-2</v>
      </c>
      <c r="AU91" s="5">
        <f t="shared" si="52"/>
        <v>0.55000000000000004</v>
      </c>
      <c r="AW91" s="210">
        <f t="shared" si="53"/>
        <v>5.7692307692307744E-2</v>
      </c>
      <c r="AX91" s="276">
        <f t="shared" si="58"/>
        <v>2.2212597567746226E-2</v>
      </c>
      <c r="AY91" s="19">
        <f t="shared" si="78"/>
        <v>9.9557650163788938E-2</v>
      </c>
    </row>
    <row r="92" spans="1:51">
      <c r="A92" s="4">
        <v>38481</v>
      </c>
      <c r="B92" s="9">
        <f t="shared" si="48"/>
        <v>38481</v>
      </c>
      <c r="C92" s="5">
        <v>0.55000000000000004</v>
      </c>
      <c r="D92" s="5">
        <v>0.55000000000000004</v>
      </c>
      <c r="E92" s="5">
        <v>0.55000000000000004</v>
      </c>
      <c r="F92" s="5">
        <v>0.55000000000000004</v>
      </c>
      <c r="G92" s="6">
        <v>31200</v>
      </c>
      <c r="H92" s="112">
        <v>0.55000000000000004</v>
      </c>
      <c r="I92" s="19">
        <f t="shared" si="65"/>
        <v>0</v>
      </c>
      <c r="J92" s="8">
        <f t="shared" si="66"/>
        <v>0.71596940533319153</v>
      </c>
      <c r="K92" s="8">
        <f t="shared" si="67"/>
        <v>0.47903059466680875</v>
      </c>
      <c r="L92" s="8">
        <f t="shared" si="68"/>
        <v>0.59750000000000014</v>
      </c>
      <c r="M92" s="19">
        <f t="shared" si="69"/>
        <v>0.49462145696808013</v>
      </c>
      <c r="N92" s="19">
        <f t="shared" si="70"/>
        <v>-3.0662104269471024E-2</v>
      </c>
      <c r="O92" s="19">
        <f t="shared" si="71"/>
        <v>-1.5684531448095635E-2</v>
      </c>
      <c r="P92" s="19">
        <f t="shared" si="72"/>
        <v>-5.3806034717386545E-3</v>
      </c>
      <c r="Q92" s="214"/>
      <c r="R92" s="305"/>
      <c r="S92" s="215"/>
      <c r="T92" t="str">
        <f t="shared" si="73"/>
        <v/>
      </c>
      <c r="U92" t="str">
        <f t="shared" si="74"/>
        <v/>
      </c>
      <c r="V92" t="str">
        <f t="shared" si="75"/>
        <v/>
      </c>
      <c r="W92" t="str">
        <f t="shared" si="76"/>
        <v/>
      </c>
      <c r="X92" s="10"/>
      <c r="Y92" s="219">
        <f t="shared" si="57"/>
        <v>-6.8571428571428516E-3</v>
      </c>
      <c r="Z92" s="78">
        <f t="shared" si="59"/>
        <v>0.56358063493325039</v>
      </c>
      <c r="AA92" s="78">
        <f t="shared" si="41"/>
        <v>0.61269906540098751</v>
      </c>
      <c r="AB92" s="74">
        <f t="shared" si="50"/>
        <v>91</v>
      </c>
      <c r="AC92" s="80">
        <f t="shared" si="42"/>
        <v>1.1052827865610931E-3</v>
      </c>
      <c r="AD92" s="79">
        <f t="shared" si="79"/>
        <v>-4.9118430467737118E-2</v>
      </c>
      <c r="AE92" s="81">
        <f t="shared" si="43"/>
        <v>-5.0223713254298211E-2</v>
      </c>
      <c r="AF92" s="19">
        <f t="shared" si="44"/>
        <v>-8.0167301113134609E-2</v>
      </c>
      <c r="AG92" s="93">
        <f t="shared" si="45"/>
        <v>-1.9554823185058881</v>
      </c>
      <c r="AH92" s="91">
        <f t="shared" si="46"/>
        <v>2.0967690537748157E-4</v>
      </c>
      <c r="AI92" s="96">
        <f t="shared" si="47"/>
        <v>88.93174700933524</v>
      </c>
      <c r="AJ92" s="5">
        <f t="shared" si="51"/>
        <v>0</v>
      </c>
      <c r="AK92" s="5">
        <f t="shared" si="54"/>
        <v>0</v>
      </c>
      <c r="AL92" s="5">
        <f t="shared" si="56"/>
        <v>0</v>
      </c>
      <c r="AM92" s="95">
        <f t="shared" si="61"/>
        <v>4.2857142857142894E-3</v>
      </c>
      <c r="AN92" s="95">
        <f t="shared" si="62"/>
        <v>-0.01</v>
      </c>
      <c r="AO92" s="78">
        <f t="shared" si="63"/>
        <v>0.42857142857142894</v>
      </c>
      <c r="AP92" s="8">
        <f t="shared" si="64"/>
        <v>30.000000000000014</v>
      </c>
      <c r="AQ92" s="8">
        <f t="shared" si="60"/>
        <v>60.000000000000021</v>
      </c>
      <c r="AR92" s="8">
        <f t="shared" si="49"/>
        <v>0</v>
      </c>
      <c r="AS92" s="114">
        <f t="shared" si="55"/>
        <v>0</v>
      </c>
      <c r="AT92" s="103">
        <f t="shared" si="77"/>
        <v>8.0928051339010099E-2</v>
      </c>
      <c r="AU92" s="5">
        <f t="shared" si="52"/>
        <v>0.55000000000000004</v>
      </c>
      <c r="AW92" s="210">
        <f t="shared" si="53"/>
        <v>0</v>
      </c>
      <c r="AX92" s="276">
        <f t="shared" si="58"/>
        <v>2.2234949561838677E-2</v>
      </c>
      <c r="AY92" s="19">
        <f t="shared" si="78"/>
        <v>1.0062755616167655E-3</v>
      </c>
    </row>
    <row r="93" spans="1:51">
      <c r="A93" s="4">
        <v>38482</v>
      </c>
      <c r="B93" s="9">
        <f t="shared" si="48"/>
        <v>38482</v>
      </c>
      <c r="C93" s="5">
        <v>0.56000000000000005</v>
      </c>
      <c r="D93" s="5">
        <v>0.59</v>
      </c>
      <c r="E93" s="5">
        <v>0.56000000000000005</v>
      </c>
      <c r="F93" s="5">
        <v>0.59</v>
      </c>
      <c r="G93" s="6">
        <v>166000</v>
      </c>
      <c r="H93" s="112">
        <v>0.59</v>
      </c>
      <c r="I93" s="19">
        <f t="shared" si="65"/>
        <v>7.2727272727272585E-2</v>
      </c>
      <c r="J93" s="8">
        <f t="shared" si="66"/>
        <v>0.69528806259586973</v>
      </c>
      <c r="K93" s="8">
        <f t="shared" si="67"/>
        <v>0.48671193740413071</v>
      </c>
      <c r="L93" s="8">
        <f t="shared" si="68"/>
        <v>0.59100000000000019</v>
      </c>
      <c r="M93" s="19">
        <f t="shared" si="69"/>
        <v>0.42854121537305206</v>
      </c>
      <c r="N93" s="19">
        <f t="shared" si="70"/>
        <v>-0.1335976041154488</v>
      </c>
      <c r="O93" s="19">
        <f t="shared" si="71"/>
        <v>-2.8885791185025992E-2</v>
      </c>
      <c r="P93" s="19">
        <f t="shared" si="72"/>
        <v>1.6035181933765092E-2</v>
      </c>
      <c r="Q93" s="214"/>
      <c r="R93" s="305"/>
      <c r="S93" s="215"/>
      <c r="T93" t="str">
        <f t="shared" si="73"/>
        <v/>
      </c>
      <c r="U93" t="str">
        <f t="shared" si="74"/>
        <v/>
      </c>
      <c r="V93" t="str">
        <f t="shared" si="75"/>
        <v/>
      </c>
      <c r="W93" t="str">
        <f t="shared" si="76"/>
        <v/>
      </c>
      <c r="X93" s="10"/>
      <c r="Y93" s="219">
        <f t="shared" si="57"/>
        <v>-4.1318681318681279E-3</v>
      </c>
      <c r="Z93" s="78">
        <f t="shared" si="59"/>
        <v>0.56764921715352978</v>
      </c>
      <c r="AA93" s="78">
        <f t="shared" si="41"/>
        <v>0.61101933456131441</v>
      </c>
      <c r="AB93" s="74">
        <f t="shared" si="50"/>
        <v>92</v>
      </c>
      <c r="AC93" s="80">
        <f t="shared" si="42"/>
        <v>5.4828766772108684E-3</v>
      </c>
      <c r="AD93" s="79">
        <f t="shared" si="79"/>
        <v>-4.3370117407784625E-2</v>
      </c>
      <c r="AE93" s="81">
        <f t="shared" si="43"/>
        <v>-4.8852994084995494E-2</v>
      </c>
      <c r="AF93" s="19">
        <f t="shared" si="44"/>
        <v>-7.0979942785153446E-2</v>
      </c>
      <c r="AG93" s="93">
        <f t="shared" si="45"/>
        <v>3.9606098492404316</v>
      </c>
      <c r="AH93" s="91">
        <f t="shared" si="46"/>
        <v>4.7964070963960124E-4</v>
      </c>
      <c r="AI93" s="96">
        <f t="shared" si="47"/>
        <v>88.263774535428524</v>
      </c>
      <c r="AJ93" s="5">
        <f t="shared" si="51"/>
        <v>3.9999999999999925E-2</v>
      </c>
      <c r="AK93" s="5">
        <f t="shared" si="54"/>
        <v>3.9999999999999925E-2</v>
      </c>
      <c r="AL93" s="5">
        <f t="shared" si="56"/>
        <v>0</v>
      </c>
      <c r="AM93" s="95">
        <f t="shared" si="61"/>
        <v>7.1428571428571409E-3</v>
      </c>
      <c r="AN93" s="95">
        <f t="shared" si="62"/>
        <v>-0.01</v>
      </c>
      <c r="AO93" s="78">
        <f t="shared" si="63"/>
        <v>0.71428571428571408</v>
      </c>
      <c r="AP93" s="8">
        <f t="shared" si="64"/>
        <v>41.666666666666657</v>
      </c>
      <c r="AQ93" s="8">
        <f t="shared" si="60"/>
        <v>62.499999999999993</v>
      </c>
      <c r="AR93" s="8">
        <f t="shared" si="49"/>
        <v>1</v>
      </c>
      <c r="AS93" s="114">
        <f t="shared" si="55"/>
        <v>166000</v>
      </c>
      <c r="AT93" s="103">
        <f t="shared" si="77"/>
        <v>0.1116787788931287</v>
      </c>
      <c r="AU93" s="5">
        <f t="shared" si="52"/>
        <v>0.59</v>
      </c>
      <c r="AW93" s="210">
        <f t="shared" si="53"/>
        <v>5.3571428571428416E-2</v>
      </c>
      <c r="AX93" s="276">
        <f t="shared" si="58"/>
        <v>1.9413975609279883E-2</v>
      </c>
      <c r="AY93" s="19">
        <f t="shared" si="78"/>
        <v>-0.1268711649069969</v>
      </c>
    </row>
    <row r="94" spans="1:51">
      <c r="A94" s="4">
        <v>38483</v>
      </c>
      <c r="B94" s="9">
        <f t="shared" si="48"/>
        <v>38483</v>
      </c>
      <c r="C94" s="5">
        <v>0.56999999999999995</v>
      </c>
      <c r="D94" s="5">
        <v>0.57999999999999996</v>
      </c>
      <c r="E94" s="5">
        <v>0.56999999999999995</v>
      </c>
      <c r="F94" s="5">
        <v>0.56999999999999995</v>
      </c>
      <c r="G94" s="6">
        <v>60500</v>
      </c>
      <c r="H94" s="112">
        <v>0.56999999999999995</v>
      </c>
      <c r="I94" s="19">
        <f t="shared" si="65"/>
        <v>-3.3898305084745797E-2</v>
      </c>
      <c r="J94" s="8">
        <f t="shared" si="66"/>
        <v>0.66572847151978565</v>
      </c>
      <c r="K94" s="8">
        <f t="shared" si="67"/>
        <v>0.50027152848021428</v>
      </c>
      <c r="L94" s="8">
        <f t="shared" si="68"/>
        <v>0.58299999999999996</v>
      </c>
      <c r="M94" s="19">
        <f t="shared" si="69"/>
        <v>0.33073427852713627</v>
      </c>
      <c r="N94" s="19">
        <f t="shared" si="70"/>
        <v>-0.22823227577019231</v>
      </c>
      <c r="O94" s="19">
        <f t="shared" si="71"/>
        <v>-4.2514164511501674E-2</v>
      </c>
      <c r="P94" s="19">
        <f t="shared" si="72"/>
        <v>2.7859581888217903E-2</v>
      </c>
      <c r="Q94" s="214"/>
      <c r="R94" s="305"/>
      <c r="S94" s="215"/>
      <c r="T94" t="str">
        <f t="shared" si="73"/>
        <v/>
      </c>
      <c r="U94" t="str">
        <f t="shared" si="74"/>
        <v/>
      </c>
      <c r="V94" t="str">
        <f t="shared" si="75"/>
        <v/>
      </c>
      <c r="W94" t="str">
        <f t="shared" si="76"/>
        <v/>
      </c>
      <c r="X94" s="10"/>
      <c r="Y94" s="219">
        <f t="shared" si="57"/>
        <v>-2.461538461538459E-3</v>
      </c>
      <c r="Z94" s="78">
        <f t="shared" si="59"/>
        <v>0.56801123771188622</v>
      </c>
      <c r="AA94" s="78">
        <f t="shared" si="41"/>
        <v>0.60798390380377709</v>
      </c>
      <c r="AB94" s="74">
        <f t="shared" si="50"/>
        <v>93</v>
      </c>
      <c r="AC94" s="80">
        <f t="shared" si="42"/>
        <v>7.1042623944836958E-3</v>
      </c>
      <c r="AD94" s="79">
        <f t="shared" si="79"/>
        <v>-3.9972666091890874E-2</v>
      </c>
      <c r="AE94" s="81">
        <f t="shared" si="43"/>
        <v>-4.707692848637457E-2</v>
      </c>
      <c r="AF94" s="19">
        <f t="shared" si="44"/>
        <v>-6.5746257165373564E-2</v>
      </c>
      <c r="AG94" s="93">
        <f t="shared" si="45"/>
        <v>0.29571807150286372</v>
      </c>
      <c r="AH94" s="91">
        <f t="shared" si="46"/>
        <v>7.3778942194740365E-4</v>
      </c>
      <c r="AI94" s="96">
        <f t="shared" si="47"/>
        <v>88.200704391149628</v>
      </c>
      <c r="AJ94" s="5">
        <f t="shared" si="51"/>
        <v>-2.0000000000000018E-2</v>
      </c>
      <c r="AK94" s="5">
        <f t="shared" si="54"/>
        <v>0</v>
      </c>
      <c r="AL94" s="5">
        <f t="shared" si="56"/>
        <v>-2.0000000000000018E-2</v>
      </c>
      <c r="AM94" s="95">
        <f t="shared" si="61"/>
        <v>7.1428571428571409E-3</v>
      </c>
      <c r="AN94" s="95">
        <f t="shared" si="62"/>
        <v>-0.01</v>
      </c>
      <c r="AO94" s="78">
        <f t="shared" si="63"/>
        <v>0.71428571428571408</v>
      </c>
      <c r="AP94" s="8">
        <f t="shared" si="64"/>
        <v>41.666666666666657</v>
      </c>
      <c r="AQ94" s="8">
        <f t="shared" si="60"/>
        <v>62.499999999999993</v>
      </c>
      <c r="AR94" s="8">
        <f t="shared" si="49"/>
        <v>-1</v>
      </c>
      <c r="AS94" s="114">
        <f t="shared" si="55"/>
        <v>-60500</v>
      </c>
      <c r="AT94" s="103">
        <f t="shared" si="77"/>
        <v>6.7882887330897451E-2</v>
      </c>
      <c r="AU94" s="5">
        <f t="shared" si="52"/>
        <v>0.56999999999999995</v>
      </c>
      <c r="AW94" s="210">
        <f t="shared" si="53"/>
        <v>1.7543859649122823E-2</v>
      </c>
      <c r="AX94" s="276">
        <f t="shared" si="58"/>
        <v>1.3307395746665557E-2</v>
      </c>
      <c r="AY94" s="19">
        <f t="shared" si="78"/>
        <v>-0.31454556168780701</v>
      </c>
    </row>
    <row r="95" spans="1:51">
      <c r="A95" s="4">
        <v>38484</v>
      </c>
      <c r="B95" s="9">
        <f t="shared" si="48"/>
        <v>38484</v>
      </c>
      <c r="C95" s="5">
        <v>0.56999999999999995</v>
      </c>
      <c r="D95" s="5">
        <v>0.56999999999999995</v>
      </c>
      <c r="E95" s="5">
        <v>0.56000000000000005</v>
      </c>
      <c r="F95" s="5">
        <v>0.56000000000000005</v>
      </c>
      <c r="G95" s="6">
        <v>95000</v>
      </c>
      <c r="H95" s="112">
        <v>0.56000000000000005</v>
      </c>
      <c r="I95" s="19">
        <f t="shared" si="65"/>
        <v>-1.7543859649122629E-2</v>
      </c>
      <c r="J95" s="8">
        <f t="shared" si="66"/>
        <v>0.65040404652692474</v>
      </c>
      <c r="K95" s="8">
        <f t="shared" si="67"/>
        <v>0.50459595347307551</v>
      </c>
      <c r="L95" s="8">
        <f t="shared" si="68"/>
        <v>0.57750000000000012</v>
      </c>
      <c r="M95" s="19">
        <f t="shared" si="69"/>
        <v>0.28896009183242355</v>
      </c>
      <c r="N95" s="19">
        <f t="shared" si="70"/>
        <v>-0.12630739964646637</v>
      </c>
      <c r="O95" s="19">
        <f t="shared" si="71"/>
        <v>-2.3019032005461498E-2</v>
      </c>
      <c r="P95" s="19">
        <f t="shared" si="72"/>
        <v>8.644155716793429E-3</v>
      </c>
      <c r="Q95" s="214"/>
      <c r="R95" s="305"/>
      <c r="S95" s="215"/>
      <c r="T95" t="str">
        <f t="shared" si="73"/>
        <v/>
      </c>
      <c r="U95" t="str">
        <f t="shared" si="74"/>
        <v/>
      </c>
      <c r="V95" t="str">
        <f t="shared" si="75"/>
        <v/>
      </c>
      <c r="W95" t="str">
        <f t="shared" si="76"/>
        <v/>
      </c>
      <c r="X95" s="10"/>
      <c r="Y95" s="219">
        <f t="shared" si="57"/>
        <v>-1.8901098901098867E-3</v>
      </c>
      <c r="Z95" s="78">
        <f t="shared" si="59"/>
        <v>0.56677750710425578</v>
      </c>
      <c r="AA95" s="78">
        <f t="shared" ref="AA95:AA158" si="80">AA94+(0.074*(F95-AA94))</f>
        <v>0.60443309492229758</v>
      </c>
      <c r="AB95" s="74">
        <f t="shared" si="50"/>
        <v>94</v>
      </c>
      <c r="AC95" s="80">
        <f t="shared" si="42"/>
        <v>7.5370725346662198E-3</v>
      </c>
      <c r="AD95" s="79">
        <f t="shared" si="79"/>
        <v>-3.7655587818041791E-2</v>
      </c>
      <c r="AE95" s="81">
        <f t="shared" si="43"/>
        <v>-4.5192660352708011E-2</v>
      </c>
      <c r="AF95" s="19">
        <f t="shared" si="44"/>
        <v>-6.2299017268209932E-2</v>
      </c>
      <c r="AG95" s="93">
        <f t="shared" si="45"/>
        <v>6.092260056703306E-2</v>
      </c>
      <c r="AH95" s="91">
        <f t="shared" si="46"/>
        <v>9.0298547873720637E-4</v>
      </c>
      <c r="AI95" s="96">
        <f t="shared" si="47"/>
        <v>88.339792805908715</v>
      </c>
      <c r="AJ95" s="5">
        <f t="shared" si="51"/>
        <v>-9.9999999999998979E-3</v>
      </c>
      <c r="AK95" s="5">
        <f t="shared" si="54"/>
        <v>0</v>
      </c>
      <c r="AL95" s="5">
        <f t="shared" si="56"/>
        <v>-9.9999999999998979E-3</v>
      </c>
      <c r="AM95" s="95">
        <f t="shared" si="61"/>
        <v>7.1428571428571409E-3</v>
      </c>
      <c r="AN95" s="95">
        <f t="shared" si="62"/>
        <v>-8.5714285714285632E-3</v>
      </c>
      <c r="AO95" s="78">
        <f t="shared" si="63"/>
        <v>0.83333333333333393</v>
      </c>
      <c r="AP95" s="8">
        <f t="shared" si="64"/>
        <v>45.454545454545475</v>
      </c>
      <c r="AQ95" s="8">
        <f t="shared" si="60"/>
        <v>66.037735849056617</v>
      </c>
      <c r="AR95" s="8">
        <f t="shared" si="49"/>
        <v>-1</v>
      </c>
      <c r="AS95" s="114">
        <f t="shared" si="55"/>
        <v>-95000</v>
      </c>
      <c r="AT95" s="103">
        <f t="shared" si="77"/>
        <v>4.6160553988201868E-2</v>
      </c>
      <c r="AU95" s="5">
        <f t="shared" si="52"/>
        <v>0.56000000000000005</v>
      </c>
      <c r="AW95" s="210">
        <f t="shared" si="53"/>
        <v>1.7857142857142672E-2</v>
      </c>
      <c r="AX95" s="276">
        <f t="shared" si="58"/>
        <v>6.4102502005839845E-3</v>
      </c>
      <c r="AY95" s="19">
        <f t="shared" si="78"/>
        <v>-0.51829416343988977</v>
      </c>
    </row>
    <row r="96" spans="1:51">
      <c r="A96" s="4">
        <v>38485</v>
      </c>
      <c r="B96" s="9">
        <f t="shared" si="48"/>
        <v>38485</v>
      </c>
      <c r="C96" s="5">
        <v>0.56000000000000005</v>
      </c>
      <c r="D96" s="5">
        <v>0.56999999999999995</v>
      </c>
      <c r="E96" s="5">
        <v>0.55000000000000004</v>
      </c>
      <c r="F96" s="5">
        <v>0.56999999999999995</v>
      </c>
      <c r="G96" s="6">
        <v>142200</v>
      </c>
      <c r="H96" s="112">
        <v>0.56999999999999995</v>
      </c>
      <c r="I96" s="19">
        <f t="shared" si="65"/>
        <v>1.7857142857142672E-2</v>
      </c>
      <c r="J96" s="8">
        <f t="shared" si="66"/>
        <v>0.63532174580353162</v>
      </c>
      <c r="K96" s="8">
        <f t="shared" si="67"/>
        <v>0.51067825419646873</v>
      </c>
      <c r="L96" s="8">
        <f t="shared" si="68"/>
        <v>0.57300000000000018</v>
      </c>
      <c r="M96" s="19">
        <f t="shared" si="69"/>
        <v>0.24407440611150422</v>
      </c>
      <c r="N96" s="19">
        <f t="shared" si="70"/>
        <v>-0.15533524175009558</v>
      </c>
      <c r="O96" s="19">
        <f t="shared" si="71"/>
        <v>-2.3189124981510635E-2</v>
      </c>
      <c r="P96" s="19">
        <f t="shared" si="72"/>
        <v>1.2053804002052429E-2</v>
      </c>
      <c r="Q96" s="214"/>
      <c r="R96" s="305"/>
      <c r="S96" s="215"/>
      <c r="T96" t="str">
        <f t="shared" si="73"/>
        <v/>
      </c>
      <c r="U96" t="str">
        <f t="shared" si="74"/>
        <v/>
      </c>
      <c r="V96" t="str">
        <f t="shared" si="75"/>
        <v/>
      </c>
      <c r="W96" t="str">
        <f t="shared" si="76"/>
        <v/>
      </c>
      <c r="X96" s="10"/>
      <c r="Y96" s="219">
        <f t="shared" si="57"/>
        <v>-9.4505494505494497E-4</v>
      </c>
      <c r="Z96" s="78">
        <f t="shared" si="59"/>
        <v>0.56727377101020038</v>
      </c>
      <c r="AA96" s="78">
        <f t="shared" si="80"/>
        <v>0.60188504589804759</v>
      </c>
      <c r="AB96" s="74">
        <f t="shared" si="50"/>
        <v>95</v>
      </c>
      <c r="AC96" s="80">
        <f t="shared" si="42"/>
        <v>8.4651083718886438E-3</v>
      </c>
      <c r="AD96" s="79">
        <f t="shared" si="79"/>
        <v>-3.461127488784721E-2</v>
      </c>
      <c r="AE96" s="81">
        <f t="shared" si="43"/>
        <v>-4.3076383259735854E-2</v>
      </c>
      <c r="AF96" s="19">
        <f t="shared" si="44"/>
        <v>-5.7504792856591359E-2</v>
      </c>
      <c r="AG96" s="93">
        <f t="shared" si="45"/>
        <v>0.12312948203085353</v>
      </c>
      <c r="AH96" s="91">
        <f t="shared" si="46"/>
        <v>1.0231180633706901E-3</v>
      </c>
      <c r="AI96" s="96">
        <f t="shared" si="47"/>
        <v>88.554584806482367</v>
      </c>
      <c r="AJ96" s="5">
        <f t="shared" si="51"/>
        <v>9.9999999999998979E-3</v>
      </c>
      <c r="AK96" s="5">
        <f t="shared" si="54"/>
        <v>9.9999999999998979E-3</v>
      </c>
      <c r="AL96" s="5">
        <f t="shared" si="56"/>
        <v>0</v>
      </c>
      <c r="AM96" s="95">
        <f t="shared" si="61"/>
        <v>7.857142857142849E-3</v>
      </c>
      <c r="AN96" s="95">
        <f t="shared" si="62"/>
        <v>-8.5714285714285632E-3</v>
      </c>
      <c r="AO96" s="78">
        <f t="shared" si="63"/>
        <v>0.91666666666666663</v>
      </c>
      <c r="AP96" s="8">
        <f t="shared" si="64"/>
        <v>47.826086956521735</v>
      </c>
      <c r="AQ96" s="8">
        <f t="shared" si="60"/>
        <v>61.599999999999994</v>
      </c>
      <c r="AR96" s="8">
        <f t="shared" si="49"/>
        <v>1</v>
      </c>
      <c r="AS96" s="114">
        <f t="shared" si="55"/>
        <v>142200</v>
      </c>
      <c r="AT96" s="103">
        <f t="shared" si="77"/>
        <v>8.0988411553253828E-2</v>
      </c>
      <c r="AU96" s="5">
        <f t="shared" si="52"/>
        <v>0.56999999999999995</v>
      </c>
      <c r="AW96" s="210">
        <f t="shared" si="53"/>
        <v>3.6363636363636188E-2</v>
      </c>
      <c r="AX96" s="276">
        <f t="shared" si="58"/>
        <v>-1.5265728056214451E-3</v>
      </c>
      <c r="AY96" s="19">
        <f t="shared" si="78"/>
        <v>-1.238145588370696</v>
      </c>
    </row>
    <row r="97" spans="1:51">
      <c r="A97" s="4">
        <v>38488</v>
      </c>
      <c r="B97" s="9">
        <f t="shared" si="48"/>
        <v>38488</v>
      </c>
      <c r="C97" s="5">
        <v>0.56999999999999995</v>
      </c>
      <c r="D97" s="5">
        <v>0.59</v>
      </c>
      <c r="E97" s="5">
        <v>0.56999999999999995</v>
      </c>
      <c r="F97" s="5">
        <v>0.59</v>
      </c>
      <c r="G97" s="6">
        <v>114400</v>
      </c>
      <c r="H97" s="112">
        <v>0.59</v>
      </c>
      <c r="I97" s="19">
        <f t="shared" si="65"/>
        <v>3.5087719298245647E-2</v>
      </c>
      <c r="J97" s="8">
        <f t="shared" si="66"/>
        <v>0.63410357132504569</v>
      </c>
      <c r="K97" s="8">
        <f t="shared" si="67"/>
        <v>0.51089642867495433</v>
      </c>
      <c r="L97" s="8">
        <f t="shared" si="68"/>
        <v>0.57250000000000001</v>
      </c>
      <c r="M97" s="19">
        <f t="shared" si="69"/>
        <v>0.24115874712539626</v>
      </c>
      <c r="N97" s="19">
        <f t="shared" si="70"/>
        <v>-1.194577929148358E-2</v>
      </c>
      <c r="O97" s="19">
        <f t="shared" si="71"/>
        <v>-1.9174134783395956E-3</v>
      </c>
      <c r="P97" s="19">
        <f t="shared" si="72"/>
        <v>4.2722492428992983E-4</v>
      </c>
      <c r="Q97" s="214"/>
      <c r="R97" s="305"/>
      <c r="S97" s="215"/>
      <c r="T97" t="str">
        <f t="shared" si="73"/>
        <v/>
      </c>
      <c r="U97" t="str">
        <f t="shared" si="74"/>
        <v/>
      </c>
      <c r="V97" t="str">
        <f t="shared" si="75"/>
        <v/>
      </c>
      <c r="W97" t="str">
        <f t="shared" si="76"/>
        <v/>
      </c>
      <c r="X97" s="10"/>
      <c r="Y97" s="219">
        <f t="shared" si="57"/>
        <v>1.6043956043956028E-3</v>
      </c>
      <c r="Z97" s="78">
        <f t="shared" si="59"/>
        <v>0.57077361027462947</v>
      </c>
      <c r="AA97" s="78">
        <f t="shared" si="80"/>
        <v>0.60100555250159204</v>
      </c>
      <c r="AB97" s="74">
        <f t="shared" si="50"/>
        <v>96</v>
      </c>
      <c r="AC97" s="80">
        <f t="shared" si="42"/>
        <v>1.0275552826218629E-2</v>
      </c>
      <c r="AD97" s="79">
        <f t="shared" si="79"/>
        <v>-3.0231942226962571E-2</v>
      </c>
      <c r="AE97" s="81">
        <f t="shared" si="43"/>
        <v>-4.05074950531812E-2</v>
      </c>
      <c r="AF97" s="19">
        <f t="shared" si="44"/>
        <v>-5.0302267759635193E-2</v>
      </c>
      <c r="AG97" s="93">
        <f t="shared" si="45"/>
        <v>0.21387138531412064</v>
      </c>
      <c r="AH97" s="91">
        <f t="shared" si="46"/>
        <v>1.2090585765087846E-3</v>
      </c>
      <c r="AI97" s="96">
        <f t="shared" si="47"/>
        <v>88.886762891575046</v>
      </c>
      <c r="AJ97" s="5">
        <f t="shared" si="51"/>
        <v>2.0000000000000018E-2</v>
      </c>
      <c r="AK97" s="5">
        <f t="shared" si="54"/>
        <v>2.0000000000000018E-2</v>
      </c>
      <c r="AL97" s="5">
        <f t="shared" si="56"/>
        <v>0</v>
      </c>
      <c r="AM97" s="95">
        <f t="shared" si="61"/>
        <v>7.1428571428571331E-3</v>
      </c>
      <c r="AN97" s="95">
        <f t="shared" si="62"/>
        <v>-8.5714285714285632E-3</v>
      </c>
      <c r="AO97" s="78">
        <f t="shared" si="63"/>
        <v>0.83333333333333304</v>
      </c>
      <c r="AP97" s="8">
        <f t="shared" si="64"/>
        <v>45.454545454545446</v>
      </c>
      <c r="AQ97" s="8">
        <f t="shared" si="60"/>
        <v>59.322033898305079</v>
      </c>
      <c r="AR97" s="8">
        <f t="shared" si="49"/>
        <v>1</v>
      </c>
      <c r="AS97" s="114">
        <f t="shared" si="55"/>
        <v>114400</v>
      </c>
      <c r="AT97" s="103">
        <f t="shared" si="77"/>
        <v>0.1259571276073973</v>
      </c>
      <c r="AU97" s="5">
        <f t="shared" si="52"/>
        <v>0.59</v>
      </c>
      <c r="AW97" s="210">
        <f t="shared" si="53"/>
        <v>3.5087719298245647E-2</v>
      </c>
      <c r="AX97" s="276">
        <f t="shared" si="58"/>
        <v>-9.2221740662369427E-3</v>
      </c>
      <c r="AY97" s="19">
        <f t="shared" si="78"/>
        <v>-5.0410967837742486</v>
      </c>
    </row>
    <row r="98" spans="1:51">
      <c r="A98" s="4">
        <v>38489</v>
      </c>
      <c r="B98" s="9">
        <f t="shared" si="48"/>
        <v>38489</v>
      </c>
      <c r="C98" s="5">
        <v>0.56000000000000005</v>
      </c>
      <c r="D98" s="5">
        <v>0.56000000000000005</v>
      </c>
      <c r="E98" s="5">
        <v>0.56000000000000005</v>
      </c>
      <c r="F98" s="5">
        <v>0.56000000000000005</v>
      </c>
      <c r="G98" s="6">
        <v>62700</v>
      </c>
      <c r="H98" s="112">
        <v>0.56000000000000005</v>
      </c>
      <c r="I98" s="19">
        <f t="shared" si="65"/>
        <v>-5.0847457627118502E-2</v>
      </c>
      <c r="J98" s="8">
        <f t="shared" si="66"/>
        <v>0.62482114294781144</v>
      </c>
      <c r="K98" s="8">
        <f t="shared" si="67"/>
        <v>0.51317885705218869</v>
      </c>
      <c r="L98" s="8">
        <f t="shared" si="68"/>
        <v>0.56900000000000006</v>
      </c>
      <c r="M98" s="19">
        <f t="shared" si="69"/>
        <v>0.21755043950352981</v>
      </c>
      <c r="N98" s="19">
        <f t="shared" si="70"/>
        <v>-9.7895298857191101E-2</v>
      </c>
      <c r="O98" s="19">
        <f t="shared" si="71"/>
        <v>-1.463866282575472E-2</v>
      </c>
      <c r="P98" s="19">
        <f t="shared" si="72"/>
        <v>4.467497224738869E-3</v>
      </c>
      <c r="Q98" s="214"/>
      <c r="R98" s="305"/>
      <c r="S98" s="215"/>
      <c r="T98" t="str">
        <f t="shared" si="73"/>
        <v/>
      </c>
      <c r="U98" t="str">
        <f t="shared" si="74"/>
        <v/>
      </c>
      <c r="V98" t="str">
        <f t="shared" si="75"/>
        <v/>
      </c>
      <c r="W98" t="str">
        <f t="shared" si="76"/>
        <v/>
      </c>
      <c r="X98" s="10"/>
      <c r="Y98" s="219">
        <f t="shared" si="57"/>
        <v>2.3956043956043943E-3</v>
      </c>
      <c r="Z98" s="78">
        <f t="shared" si="59"/>
        <v>0.56911447429233653</v>
      </c>
      <c r="AA98" s="78">
        <f t="shared" si="80"/>
        <v>0.59797114161647424</v>
      </c>
      <c r="AB98" s="74">
        <f t="shared" si="50"/>
        <v>97</v>
      </c>
      <c r="AC98" s="80">
        <f t="shared" si="42"/>
        <v>9.3206621832347819E-3</v>
      </c>
      <c r="AD98" s="79">
        <f t="shared" si="79"/>
        <v>-2.8856667324137719E-2</v>
      </c>
      <c r="AE98" s="81">
        <f t="shared" si="43"/>
        <v>-3.8177329507372501E-2</v>
      </c>
      <c r="AF98" s="19">
        <f t="shared" si="44"/>
        <v>-4.8257625353174252E-2</v>
      </c>
      <c r="AG98" s="93">
        <f t="shared" si="45"/>
        <v>-9.2928396080782294E-2</v>
      </c>
      <c r="AH98" s="91">
        <f t="shared" si="46"/>
        <v>1.3112085909271379E-3</v>
      </c>
      <c r="AI98" s="96">
        <f t="shared" si="47"/>
        <v>89.295118918310763</v>
      </c>
      <c r="AJ98" s="5">
        <f t="shared" si="51"/>
        <v>-2.9999999999999916E-2</v>
      </c>
      <c r="AK98" s="5">
        <f t="shared" si="54"/>
        <v>0</v>
      </c>
      <c r="AL98" s="5">
        <f t="shared" si="56"/>
        <v>-2.9999999999999916E-2</v>
      </c>
      <c r="AM98" s="95">
        <f t="shared" si="61"/>
        <v>7.1428571428571331E-3</v>
      </c>
      <c r="AN98" s="95">
        <f t="shared" si="62"/>
        <v>-8.5714285714285545E-3</v>
      </c>
      <c r="AO98" s="78">
        <f t="shared" si="63"/>
        <v>0.83333333333333381</v>
      </c>
      <c r="AP98" s="8">
        <f t="shared" si="64"/>
        <v>45.454545454545475</v>
      </c>
      <c r="AQ98" s="8">
        <f t="shared" si="60"/>
        <v>59.322033898305101</v>
      </c>
      <c r="AR98" s="8">
        <f t="shared" si="49"/>
        <v>0</v>
      </c>
      <c r="AS98" s="114">
        <f t="shared" si="55"/>
        <v>0</v>
      </c>
      <c r="AT98" s="103">
        <f t="shared" si="77"/>
        <v>0.13709173285923201</v>
      </c>
      <c r="AU98" s="5">
        <f t="shared" si="52"/>
        <v>0.56000000000000005</v>
      </c>
      <c r="AW98" s="210">
        <f t="shared" si="53"/>
        <v>0</v>
      </c>
      <c r="AX98" s="276">
        <f t="shared" si="58"/>
        <v>-1.6397807093922526E-2</v>
      </c>
      <c r="AY98" s="19">
        <f t="shared" si="78"/>
        <v>-0.77808475270013644</v>
      </c>
    </row>
    <row r="99" spans="1:51">
      <c r="A99" s="4">
        <v>38490</v>
      </c>
      <c r="B99" s="9">
        <f t="shared" si="48"/>
        <v>38490</v>
      </c>
      <c r="C99" s="5">
        <v>0.55000000000000004</v>
      </c>
      <c r="D99" s="5">
        <v>0.55000000000000004</v>
      </c>
      <c r="E99" s="5">
        <v>0.55000000000000004</v>
      </c>
      <c r="F99" s="5">
        <v>0.55000000000000004</v>
      </c>
      <c r="G99" s="6">
        <v>19900</v>
      </c>
      <c r="H99" s="112">
        <v>0.55000000000000004</v>
      </c>
      <c r="I99" s="19">
        <f t="shared" si="65"/>
        <v>-1.785714285714287E-2</v>
      </c>
      <c r="J99" s="8">
        <f t="shared" si="66"/>
        <v>0.61378524367060194</v>
      </c>
      <c r="K99" s="8">
        <f t="shared" si="67"/>
        <v>0.51621475632939817</v>
      </c>
      <c r="L99" s="8">
        <f t="shared" si="68"/>
        <v>0.56500000000000006</v>
      </c>
      <c r="M99" s="19">
        <f t="shared" si="69"/>
        <v>0.18901142624242179</v>
      </c>
      <c r="N99" s="19">
        <f t="shared" si="70"/>
        <v>-0.13118343188015014</v>
      </c>
      <c r="O99" s="19">
        <f t="shared" si="71"/>
        <v>-1.7662493341924688E-2</v>
      </c>
      <c r="P99" s="19">
        <f t="shared" si="72"/>
        <v>5.9158697508474023E-3</v>
      </c>
      <c r="Q99" s="214"/>
      <c r="R99" s="305"/>
      <c r="S99" s="215"/>
      <c r="T99" t="str">
        <f t="shared" si="73"/>
        <v/>
      </c>
      <c r="U99" t="str">
        <f t="shared" si="74"/>
        <v/>
      </c>
      <c r="V99" t="str">
        <f t="shared" si="75"/>
        <v/>
      </c>
      <c r="W99" t="str">
        <f t="shared" si="76"/>
        <v/>
      </c>
      <c r="X99" s="10"/>
      <c r="Y99" s="219">
        <f t="shared" si="57"/>
        <v>2.6593406593406572E-3</v>
      </c>
      <c r="Z99" s="78">
        <f t="shared" si="59"/>
        <v>0.56617084525131667</v>
      </c>
      <c r="AA99" s="78">
        <f t="shared" si="80"/>
        <v>0.59442127713685511</v>
      </c>
      <c r="AB99" s="74">
        <f t="shared" si="50"/>
        <v>98</v>
      </c>
      <c r="AC99" s="80">
        <f t="shared" ref="AC99:AC162" si="81">AD99-AE99</f>
        <v>7.9415180974672511E-3</v>
      </c>
      <c r="AD99" s="79">
        <f t="shared" si="79"/>
        <v>-2.8250431885538441E-2</v>
      </c>
      <c r="AE99" s="81">
        <f t="shared" si="43"/>
        <v>-3.6191949983005692E-2</v>
      </c>
      <c r="AF99" s="19">
        <f t="shared" si="44"/>
        <v>-4.7525943252926785E-2</v>
      </c>
      <c r="AG99" s="93">
        <f t="shared" ref="AG99:AG162" si="82">IF(A100&gt;A99,(AC99-AC98)/AC98, (AC99-AC100)/AC100)</f>
        <v>-0.14796632027370527</v>
      </c>
      <c r="AH99" s="91">
        <f t="shared" si="46"/>
        <v>1.3187424421427052E-3</v>
      </c>
      <c r="AI99" s="96">
        <f t="shared" si="47"/>
        <v>89.75978505804747</v>
      </c>
      <c r="AJ99" s="5">
        <f t="shared" si="51"/>
        <v>-1.0000000000000009E-2</v>
      </c>
      <c r="AK99" s="5">
        <f t="shared" si="54"/>
        <v>0</v>
      </c>
      <c r="AL99" s="5">
        <f t="shared" si="56"/>
        <v>-1.0000000000000009E-2</v>
      </c>
      <c r="AM99" s="95">
        <f t="shared" si="61"/>
        <v>7.1428571428571331E-3</v>
      </c>
      <c r="AN99" s="95">
        <f t="shared" si="62"/>
        <v>-8.5714285714285545E-3</v>
      </c>
      <c r="AO99" s="78">
        <f t="shared" si="63"/>
        <v>0.83333333333333381</v>
      </c>
      <c r="AP99" s="8">
        <f t="shared" si="64"/>
        <v>45.454545454545475</v>
      </c>
      <c r="AQ99" s="8">
        <f t="shared" si="60"/>
        <v>59.322033898305101</v>
      </c>
      <c r="AR99" s="8">
        <f t="shared" si="49"/>
        <v>0</v>
      </c>
      <c r="AS99" s="114">
        <f t="shared" si="55"/>
        <v>0</v>
      </c>
      <c r="AT99" s="103">
        <f t="shared" si="77"/>
        <v>0.14480064345627938</v>
      </c>
      <c r="AU99" s="5">
        <f t="shared" si="52"/>
        <v>0.55000000000000004</v>
      </c>
      <c r="AW99" s="210">
        <f t="shared" si="53"/>
        <v>0</v>
      </c>
      <c r="AX99" s="276">
        <f t="shared" si="58"/>
        <v>-2.28577311932531E-2</v>
      </c>
      <c r="AY99" s="19">
        <f t="shared" si="78"/>
        <v>-0.39395048754566686</v>
      </c>
    </row>
    <row r="100" spans="1:51">
      <c r="A100" s="4">
        <v>38491</v>
      </c>
      <c r="B100" s="9">
        <f t="shared" si="48"/>
        <v>38491</v>
      </c>
      <c r="C100" s="5">
        <v>0.56000000000000005</v>
      </c>
      <c r="D100" s="5">
        <v>0.59</v>
      </c>
      <c r="E100" s="5">
        <v>0.55000000000000004</v>
      </c>
      <c r="F100" s="5">
        <v>0.55000000000000004</v>
      </c>
      <c r="G100" s="6">
        <v>267700</v>
      </c>
      <c r="H100" s="112">
        <v>0.55000000000000004</v>
      </c>
      <c r="I100" s="19">
        <f t="shared" si="65"/>
        <v>0</v>
      </c>
      <c r="J100" s="8">
        <f t="shared" si="66"/>
        <v>0.60654211490264021</v>
      </c>
      <c r="K100" s="8">
        <f t="shared" si="67"/>
        <v>0.5174578850973599</v>
      </c>
      <c r="L100" s="8">
        <f t="shared" si="68"/>
        <v>0.56200000000000006</v>
      </c>
      <c r="M100" s="19">
        <f t="shared" si="69"/>
        <v>0.17215744966089186</v>
      </c>
      <c r="N100" s="19">
        <f t="shared" si="70"/>
        <v>-8.9169088433380728E-2</v>
      </c>
      <c r="O100" s="19">
        <f t="shared" si="71"/>
        <v>-1.1800754160601624E-2</v>
      </c>
      <c r="P100" s="19">
        <f t="shared" si="72"/>
        <v>2.4081620153618543E-3</v>
      </c>
      <c r="Q100" s="214"/>
      <c r="R100" s="305"/>
      <c r="S100" s="215"/>
      <c r="T100" t="str">
        <f t="shared" si="73"/>
        <v/>
      </c>
      <c r="U100" t="str">
        <f t="shared" si="74"/>
        <v/>
      </c>
      <c r="V100" t="str">
        <f t="shared" si="75"/>
        <v/>
      </c>
      <c r="W100" t="str">
        <f t="shared" si="76"/>
        <v/>
      </c>
      <c r="X100" s="10"/>
      <c r="Y100" s="219">
        <f t="shared" si="57"/>
        <v>2.3516483516483506E-3</v>
      </c>
      <c r="Z100" s="78">
        <f t="shared" si="59"/>
        <v>0.56368053508261395</v>
      </c>
      <c r="AA100" s="78">
        <f t="shared" si="80"/>
        <v>0.59113410262872779</v>
      </c>
      <c r="AB100" s="74">
        <f t="shared" si="50"/>
        <v>99</v>
      </c>
      <c r="AC100" s="80">
        <f t="shared" si="81"/>
        <v>6.9907059495134885E-3</v>
      </c>
      <c r="AD100" s="79">
        <f t="shared" si="79"/>
        <v>-2.7453567546113833E-2</v>
      </c>
      <c r="AE100" s="81">
        <f t="shared" ref="AE100:AE163" si="83">AE99+(0.2*(AD100-AE99))</f>
        <v>-3.4444273495627321E-2</v>
      </c>
      <c r="AF100" s="19">
        <f t="shared" ref="AF100:AF163" si="84">AD100/AA100</f>
        <v>-4.6442198858143921E-2</v>
      </c>
      <c r="AG100" s="93">
        <f t="shared" si="82"/>
        <v>-0.11972674950611778</v>
      </c>
      <c r="AH100" s="91">
        <f t="shared" ref="AH100:AH163" si="85">SLOPE(AC87:AC100,AB87:AB100)</f>
        <v>1.227006590905487E-3</v>
      </c>
      <c r="AI100" s="96">
        <f t="shared" ref="AI100:AI163" si="86">INTERCEPT(AB87:AB100,AC87:AC100)</f>
        <v>90.228469042613767</v>
      </c>
      <c r="AJ100" s="5">
        <f t="shared" si="51"/>
        <v>0</v>
      </c>
      <c r="AK100" s="5">
        <f t="shared" si="54"/>
        <v>0</v>
      </c>
      <c r="AL100" s="5">
        <f t="shared" si="56"/>
        <v>0</v>
      </c>
      <c r="AM100" s="95">
        <f t="shared" si="61"/>
        <v>7.1428571428571331E-3</v>
      </c>
      <c r="AN100" s="95">
        <f t="shared" si="62"/>
        <v>-7.1428571428571331E-3</v>
      </c>
      <c r="AO100" s="78">
        <f t="shared" si="63"/>
        <v>1</v>
      </c>
      <c r="AP100" s="8">
        <f t="shared" si="64"/>
        <v>50</v>
      </c>
      <c r="AQ100" s="8">
        <f t="shared" si="60"/>
        <v>60</v>
      </c>
      <c r="AR100" s="8">
        <f t="shared" si="49"/>
        <v>-1</v>
      </c>
      <c r="AS100" s="114">
        <f t="shared" si="55"/>
        <v>-267700</v>
      </c>
      <c r="AT100" s="103">
        <f t="shared" si="77"/>
        <v>3.7069091547030718E-2</v>
      </c>
      <c r="AU100" s="5">
        <f t="shared" si="52"/>
        <v>0.55000000000000004</v>
      </c>
      <c r="AW100" s="210">
        <f t="shared" si="53"/>
        <v>7.2727272727272585E-2</v>
      </c>
      <c r="AX100" s="276">
        <f t="shared" si="58"/>
        <v>-2.7878738074136506E-2</v>
      </c>
      <c r="AY100" s="19">
        <f t="shared" si="78"/>
        <v>-0.21966339696765061</v>
      </c>
    </row>
    <row r="101" spans="1:51">
      <c r="A101" s="4">
        <v>38492</v>
      </c>
      <c r="B101" s="9">
        <f t="shared" si="48"/>
        <v>38492</v>
      </c>
      <c r="C101" s="5">
        <v>0.56999999999999995</v>
      </c>
      <c r="D101" s="5">
        <v>0.56999999999999995</v>
      </c>
      <c r="E101" s="5">
        <v>0.54</v>
      </c>
      <c r="F101" s="5">
        <v>0.54</v>
      </c>
      <c r="G101" s="6">
        <v>46600</v>
      </c>
      <c r="H101" s="112">
        <v>0.54</v>
      </c>
      <c r="I101" s="19">
        <f t="shared" si="65"/>
        <v>-1.8181818181818195E-2</v>
      </c>
      <c r="J101" s="8">
        <f t="shared" si="66"/>
        <v>0.60472135954999595</v>
      </c>
      <c r="K101" s="8">
        <f t="shared" si="67"/>
        <v>0.51527864045000438</v>
      </c>
      <c r="L101" s="8">
        <f t="shared" si="68"/>
        <v>0.56000000000000016</v>
      </c>
      <c r="M101" s="19">
        <f t="shared" si="69"/>
        <v>0.17358126667520946</v>
      </c>
      <c r="N101" s="19">
        <f t="shared" si="70"/>
        <v>8.2704350995101775E-3</v>
      </c>
      <c r="O101" s="19">
        <f t="shared" si="71"/>
        <v>-3.0018613842445465E-3</v>
      </c>
      <c r="P101" s="19">
        <f t="shared" si="72"/>
        <v>-4.2114435012339246E-3</v>
      </c>
      <c r="Q101" s="214"/>
      <c r="R101" s="305"/>
      <c r="S101" s="215"/>
      <c r="T101" t="str">
        <f t="shared" si="73"/>
        <v/>
      </c>
      <c r="U101" t="str">
        <f t="shared" si="74"/>
        <v/>
      </c>
      <c r="V101" t="str">
        <f t="shared" si="75"/>
        <v/>
      </c>
      <c r="W101" t="str">
        <f t="shared" si="76"/>
        <v/>
      </c>
      <c r="X101" s="10"/>
      <c r="Y101" s="219">
        <f t="shared" si="57"/>
        <v>1.7582417582417593E-3</v>
      </c>
      <c r="Z101" s="78">
        <f t="shared" si="59"/>
        <v>0.56003373267989143</v>
      </c>
      <c r="AA101" s="78">
        <f t="shared" si="80"/>
        <v>0.58735017903420195</v>
      </c>
      <c r="AB101" s="74">
        <f t="shared" si="50"/>
        <v>100</v>
      </c>
      <c r="AC101" s="80">
        <f t="shared" si="81"/>
        <v>5.7022617130534428E-3</v>
      </c>
      <c r="AD101" s="79">
        <f t="shared" si="79"/>
        <v>-2.731644635431052E-2</v>
      </c>
      <c r="AE101" s="81">
        <f t="shared" si="83"/>
        <v>-3.3018708067363962E-2</v>
      </c>
      <c r="AF101" s="19">
        <f t="shared" si="84"/>
        <v>-4.6507939095596765E-2</v>
      </c>
      <c r="AG101" s="93">
        <f t="shared" si="82"/>
        <v>-0.1843081722740339</v>
      </c>
      <c r="AH101" s="91">
        <f t="shared" si="85"/>
        <v>1.0567848495752338E-3</v>
      </c>
      <c r="AI101" s="96">
        <f t="shared" si="86"/>
        <v>90.81423659670196</v>
      </c>
      <c r="AJ101" s="5">
        <f t="shared" si="51"/>
        <v>-1.0000000000000009E-2</v>
      </c>
      <c r="AK101" s="5">
        <f t="shared" si="54"/>
        <v>0</v>
      </c>
      <c r="AL101" s="5">
        <f t="shared" si="56"/>
        <v>-1.0000000000000009E-2</v>
      </c>
      <c r="AM101" s="95">
        <f t="shared" si="61"/>
        <v>7.1428571428571331E-3</v>
      </c>
      <c r="AN101" s="95">
        <f t="shared" si="62"/>
        <v>-7.857142857142849E-3</v>
      </c>
      <c r="AO101" s="78">
        <f t="shared" si="63"/>
        <v>0.90909090909090884</v>
      </c>
      <c r="AP101" s="8">
        <f t="shared" si="64"/>
        <v>47.619047619047606</v>
      </c>
      <c r="AQ101" s="8">
        <f t="shared" si="60"/>
        <v>61.403508771929815</v>
      </c>
      <c r="AR101" s="8">
        <f t="shared" si="49"/>
        <v>-1</v>
      </c>
      <c r="AS101" s="114">
        <f t="shared" si="55"/>
        <v>-46600</v>
      </c>
      <c r="AT101" s="103">
        <f t="shared" si="77"/>
        <v>0.15979334248904578</v>
      </c>
      <c r="AU101" s="5">
        <f t="shared" si="52"/>
        <v>0.54</v>
      </c>
      <c r="AW101" s="210">
        <f t="shared" si="53"/>
        <v>5.5555555555555393E-2</v>
      </c>
      <c r="AX101" s="276">
        <f t="shared" si="58"/>
        <v>-3.0857792569505434E-2</v>
      </c>
      <c r="AY101" s="19">
        <f t="shared" si="78"/>
        <v>-0.1068575804057874</v>
      </c>
    </row>
    <row r="102" spans="1:51">
      <c r="A102" s="4">
        <v>38495</v>
      </c>
      <c r="B102" s="9">
        <f t="shared" si="48"/>
        <v>38495</v>
      </c>
      <c r="C102" s="5">
        <v>0.54</v>
      </c>
      <c r="D102" s="5">
        <v>0.54</v>
      </c>
      <c r="E102" s="5">
        <v>0.51</v>
      </c>
      <c r="F102" s="5">
        <v>0.54</v>
      </c>
      <c r="G102" s="6">
        <v>50600</v>
      </c>
      <c r="H102" s="112">
        <v>0.54</v>
      </c>
      <c r="I102" s="19">
        <f t="shared" si="65"/>
        <v>0</v>
      </c>
      <c r="J102" s="8">
        <f t="shared" si="66"/>
        <v>0.6025421149026402</v>
      </c>
      <c r="K102" s="8">
        <f t="shared" si="67"/>
        <v>0.5134578850973599</v>
      </c>
      <c r="L102" s="8">
        <f t="shared" si="68"/>
        <v>0.55800000000000005</v>
      </c>
      <c r="M102" s="19">
        <f t="shared" si="69"/>
        <v>0.17349861087124702</v>
      </c>
      <c r="N102" s="19">
        <f t="shared" si="70"/>
        <v>-4.7617928792453016E-4</v>
      </c>
      <c r="O102" s="19">
        <f t="shared" si="71"/>
        <v>-3.6037170060892777E-3</v>
      </c>
      <c r="P102" s="19">
        <f t="shared" si="72"/>
        <v>-3.5335354693809351E-3</v>
      </c>
      <c r="Q102" s="214"/>
      <c r="R102" s="305"/>
      <c r="S102" s="215"/>
      <c r="T102" t="str">
        <f t="shared" si="73"/>
        <v/>
      </c>
      <c r="U102" t="str">
        <f t="shared" si="74"/>
        <v/>
      </c>
      <c r="V102" t="str">
        <f t="shared" si="75"/>
        <v>BrokeBandLower</v>
      </c>
      <c r="W102" t="str">
        <f t="shared" si="76"/>
        <v/>
      </c>
      <c r="X102" s="10"/>
      <c r="Y102" s="219">
        <f t="shared" si="57"/>
        <v>8.7912087912088085E-4</v>
      </c>
      <c r="Z102" s="78">
        <f t="shared" si="59"/>
        <v>0.55694853784718812</v>
      </c>
      <c r="AA102" s="78">
        <f t="shared" si="80"/>
        <v>0.583846265785671</v>
      </c>
      <c r="AB102" s="74">
        <f t="shared" si="50"/>
        <v>101</v>
      </c>
      <c r="AC102" s="80">
        <f t="shared" si="81"/>
        <v>4.8967841031048592E-3</v>
      </c>
      <c r="AD102" s="79">
        <f t="shared" si="79"/>
        <v>-2.6897727938482885E-2</v>
      </c>
      <c r="AE102" s="81">
        <f t="shared" si="83"/>
        <v>-3.1794512041587744E-2</v>
      </c>
      <c r="AF102" s="19">
        <f t="shared" si="84"/>
        <v>-4.6069880916831958E-2</v>
      </c>
      <c r="AG102" s="93">
        <f t="shared" si="82"/>
        <v>-0.14125581225160341</v>
      </c>
      <c r="AH102" s="91">
        <f t="shared" si="85"/>
        <v>8.2560636362903476E-4</v>
      </c>
      <c r="AI102" s="96">
        <f t="shared" si="86"/>
        <v>91.567778735986963</v>
      </c>
      <c r="AJ102" s="5">
        <f t="shared" si="51"/>
        <v>0</v>
      </c>
      <c r="AK102" s="5">
        <f t="shared" si="54"/>
        <v>0</v>
      </c>
      <c r="AL102" s="5">
        <f t="shared" si="56"/>
        <v>0</v>
      </c>
      <c r="AM102" s="95">
        <f t="shared" si="61"/>
        <v>7.1428571428571331E-3</v>
      </c>
      <c r="AN102" s="95">
        <f t="shared" si="62"/>
        <v>-7.1428571428571331E-3</v>
      </c>
      <c r="AO102" s="78">
        <f t="shared" si="63"/>
        <v>1</v>
      </c>
      <c r="AP102" s="8">
        <f t="shared" si="64"/>
        <v>50</v>
      </c>
      <c r="AQ102" s="8">
        <f t="shared" si="60"/>
        <v>60</v>
      </c>
      <c r="AR102" s="8">
        <f t="shared" si="49"/>
        <v>1</v>
      </c>
      <c r="AS102" s="114">
        <f t="shared" si="55"/>
        <v>50600</v>
      </c>
      <c r="AT102" s="103">
        <f t="shared" si="77"/>
        <v>0.17346886258363348</v>
      </c>
      <c r="AU102" s="5">
        <f t="shared" si="52"/>
        <v>0.54</v>
      </c>
      <c r="AW102" s="210">
        <f t="shared" si="53"/>
        <v>5.8823529411764754E-2</v>
      </c>
      <c r="AX102" s="276">
        <f t="shared" si="58"/>
        <v>-3.1830124469415626E-2</v>
      </c>
      <c r="AY102" s="19">
        <f t="shared" si="78"/>
        <v>-3.151009255506753E-2</v>
      </c>
    </row>
    <row r="103" spans="1:51">
      <c r="A103" s="4">
        <v>38496</v>
      </c>
      <c r="B103" s="9">
        <f t="shared" si="48"/>
        <v>38496</v>
      </c>
      <c r="C103" s="5">
        <v>0.54</v>
      </c>
      <c r="D103" s="5">
        <v>0.56000000000000005</v>
      </c>
      <c r="E103" s="5">
        <v>0.54</v>
      </c>
      <c r="F103" s="5">
        <v>0.56000000000000005</v>
      </c>
      <c r="G103" s="6">
        <v>161100</v>
      </c>
      <c r="H103" s="112">
        <v>0.56000000000000005</v>
      </c>
      <c r="I103" s="19">
        <f t="shared" si="65"/>
        <v>3.703703703703707E-2</v>
      </c>
      <c r="J103" s="8">
        <f t="shared" si="66"/>
        <v>0.59316961640367483</v>
      </c>
      <c r="K103" s="8">
        <f t="shared" si="67"/>
        <v>0.51783038359632538</v>
      </c>
      <c r="L103" s="8">
        <f t="shared" si="68"/>
        <v>0.5555000000000001</v>
      </c>
      <c r="M103" s="19">
        <f t="shared" si="69"/>
        <v>0.14549017437740797</v>
      </c>
      <c r="N103" s="19">
        <f t="shared" si="70"/>
        <v>-0.1614332031431886</v>
      </c>
      <c r="O103" s="19">
        <f t="shared" si="71"/>
        <v>-1.5554926812841622E-2</v>
      </c>
      <c r="P103" s="19">
        <f t="shared" si="72"/>
        <v>8.5157880049624452E-3</v>
      </c>
      <c r="Q103" s="214"/>
      <c r="R103" s="305"/>
      <c r="S103" s="215"/>
      <c r="T103" t="str">
        <f t="shared" si="73"/>
        <v/>
      </c>
      <c r="U103" t="str">
        <f t="shared" si="74"/>
        <v/>
      </c>
      <c r="V103" t="str">
        <f t="shared" si="75"/>
        <v/>
      </c>
      <c r="W103" t="str">
        <f t="shared" si="76"/>
        <v/>
      </c>
      <c r="X103" s="10"/>
      <c r="Y103" s="219">
        <f t="shared" si="57"/>
        <v>-8.7912087912085063E-5</v>
      </c>
      <c r="Z103" s="78">
        <f t="shared" si="59"/>
        <v>0.55741846301872111</v>
      </c>
      <c r="AA103" s="78">
        <f t="shared" si="80"/>
        <v>0.58208164211753133</v>
      </c>
      <c r="AB103" s="74">
        <f t="shared" si="50"/>
        <v>102</v>
      </c>
      <c r="AC103" s="80">
        <f t="shared" si="81"/>
        <v>5.7050663542220215E-3</v>
      </c>
      <c r="AD103" s="79">
        <f t="shared" si="79"/>
        <v>-2.4663179098810217E-2</v>
      </c>
      <c r="AE103" s="81">
        <f t="shared" si="83"/>
        <v>-3.0368245453032239E-2</v>
      </c>
      <c r="AF103" s="19">
        <f t="shared" si="84"/>
        <v>-4.237065269588134E-2</v>
      </c>
      <c r="AG103" s="93">
        <f t="shared" si="82"/>
        <v>0.16506389379198116</v>
      </c>
      <c r="AH103" s="91">
        <f t="shared" si="85"/>
        <v>5.6083961108300585E-4</v>
      </c>
      <c r="AI103" s="96">
        <f t="shared" si="86"/>
        <v>92.28763946225817</v>
      </c>
      <c r="AJ103" s="5">
        <f t="shared" si="51"/>
        <v>2.0000000000000018E-2</v>
      </c>
      <c r="AK103" s="5">
        <f t="shared" si="54"/>
        <v>2.0000000000000018E-2</v>
      </c>
      <c r="AL103" s="5">
        <f t="shared" si="56"/>
        <v>0</v>
      </c>
      <c r="AM103" s="95">
        <f t="shared" si="61"/>
        <v>8.5714285714285632E-3</v>
      </c>
      <c r="AN103" s="95">
        <f t="shared" si="62"/>
        <v>-5.7142857142857039E-3</v>
      </c>
      <c r="AO103" s="78">
        <f t="shared" si="63"/>
        <v>1.5000000000000013</v>
      </c>
      <c r="AP103" s="8">
        <f t="shared" si="64"/>
        <v>60.000000000000021</v>
      </c>
      <c r="AQ103" s="8">
        <f t="shared" si="60"/>
        <v>60.000000000000021</v>
      </c>
      <c r="AR103" s="8">
        <f t="shared" si="49"/>
        <v>1</v>
      </c>
      <c r="AS103" s="114">
        <f t="shared" si="55"/>
        <v>161100</v>
      </c>
      <c r="AT103" s="103">
        <f t="shared" si="77"/>
        <v>0.17389403292181063</v>
      </c>
      <c r="AU103" s="5">
        <f t="shared" si="52"/>
        <v>0.56000000000000005</v>
      </c>
      <c r="AW103" s="210">
        <f t="shared" si="53"/>
        <v>3.703703703703707E-2</v>
      </c>
      <c r="AX103" s="276">
        <f t="shared" si="58"/>
        <v>-3.1082299214764821E-2</v>
      </c>
      <c r="AY103" s="19">
        <f t="shared" si="78"/>
        <v>2.3494261084946802E-2</v>
      </c>
    </row>
    <row r="104" spans="1:51">
      <c r="A104" s="4">
        <v>38497</v>
      </c>
      <c r="B104" s="9">
        <f t="shared" si="48"/>
        <v>38497</v>
      </c>
      <c r="C104" s="5">
        <v>0.55000000000000004</v>
      </c>
      <c r="D104" s="5">
        <v>0.55000000000000004</v>
      </c>
      <c r="E104" s="5">
        <v>0.52</v>
      </c>
      <c r="F104" s="5">
        <v>0.54</v>
      </c>
      <c r="G104" s="6">
        <v>84000</v>
      </c>
      <c r="H104" s="112">
        <v>0.54</v>
      </c>
      <c r="I104" s="19">
        <f t="shared" si="65"/>
        <v>-3.571428571428574E-2</v>
      </c>
      <c r="J104" s="8">
        <f t="shared" si="66"/>
        <v>0.58998287269390959</v>
      </c>
      <c r="K104" s="8">
        <f t="shared" si="67"/>
        <v>0.51701712730609084</v>
      </c>
      <c r="L104" s="8">
        <f t="shared" si="68"/>
        <v>0.55350000000000021</v>
      </c>
      <c r="M104" s="19">
        <f t="shared" si="69"/>
        <v>0.14112829446870659</v>
      </c>
      <c r="N104" s="19">
        <f t="shared" si="70"/>
        <v>-2.998058066372556E-2</v>
      </c>
      <c r="O104" s="19">
        <f t="shared" si="71"/>
        <v>-5.3723987568448485E-3</v>
      </c>
      <c r="P104" s="19">
        <f t="shared" si="72"/>
        <v>-1.5705070926632164E-3</v>
      </c>
      <c r="Q104" s="214"/>
      <c r="R104" s="305"/>
      <c r="S104" s="215"/>
      <c r="T104" t="str">
        <f t="shared" si="73"/>
        <v/>
      </c>
      <c r="U104" t="str">
        <f t="shared" si="74"/>
        <v/>
      </c>
      <c r="V104" t="str">
        <f t="shared" si="75"/>
        <v/>
      </c>
      <c r="W104" t="str">
        <f t="shared" si="76"/>
        <v/>
      </c>
      <c r="X104" s="10"/>
      <c r="Y104" s="219">
        <f t="shared" si="57"/>
        <v>-1.8021978021977988E-3</v>
      </c>
      <c r="Z104" s="78">
        <f t="shared" si="59"/>
        <v>0.55473601971383801</v>
      </c>
      <c r="AA104" s="78">
        <f t="shared" si="80"/>
        <v>0.57896760060083396</v>
      </c>
      <c r="AB104" s="74">
        <f t="shared" si="50"/>
        <v>103</v>
      </c>
      <c r="AC104" s="80">
        <f t="shared" si="81"/>
        <v>4.9093316528290298E-3</v>
      </c>
      <c r="AD104" s="79">
        <f t="shared" si="79"/>
        <v>-2.4231580886995951E-2</v>
      </c>
      <c r="AE104" s="81">
        <f t="shared" si="83"/>
        <v>-2.9140912539824981E-2</v>
      </c>
      <c r="AF104" s="19">
        <f t="shared" si="84"/>
        <v>-4.1853086186254974E-2</v>
      </c>
      <c r="AG104" s="93">
        <f t="shared" si="82"/>
        <v>-0.13947860585427022</v>
      </c>
      <c r="AH104" s="91">
        <f t="shared" si="85"/>
        <v>2.3980381917353903E-4</v>
      </c>
      <c r="AI104" s="96">
        <f t="shared" si="86"/>
        <v>93.802237947124681</v>
      </c>
      <c r="AJ104" s="5">
        <f t="shared" si="51"/>
        <v>-2.0000000000000018E-2</v>
      </c>
      <c r="AK104" s="5">
        <f t="shared" si="54"/>
        <v>0</v>
      </c>
      <c r="AL104" s="5">
        <f t="shared" si="56"/>
        <v>-2.0000000000000018E-2</v>
      </c>
      <c r="AM104" s="95">
        <f t="shared" si="61"/>
        <v>8.5714285714285632E-3</v>
      </c>
      <c r="AN104" s="95">
        <f t="shared" si="62"/>
        <v>-7.1428571428571331E-3</v>
      </c>
      <c r="AO104" s="78">
        <f t="shared" si="63"/>
        <v>1.2000000000000004</v>
      </c>
      <c r="AP104" s="8">
        <f t="shared" si="64"/>
        <v>54.545454545454547</v>
      </c>
      <c r="AQ104" s="8">
        <f t="shared" si="60"/>
        <v>59.016393442622956</v>
      </c>
      <c r="AR104" s="8">
        <f t="shared" si="49"/>
        <v>0.33333333333333331</v>
      </c>
      <c r="AS104" s="114">
        <f t="shared" si="55"/>
        <v>28000</v>
      </c>
      <c r="AT104" s="103">
        <f t="shared" si="77"/>
        <v>0.32547196393350231</v>
      </c>
      <c r="AU104" s="5">
        <f t="shared" si="52"/>
        <v>0.54</v>
      </c>
      <c r="AW104" s="210">
        <f t="shared" si="53"/>
        <v>5.7692307692307744E-2</v>
      </c>
      <c r="AX104" s="276">
        <f t="shared" si="58"/>
        <v>-2.814838793923494E-2</v>
      </c>
      <c r="AY104" s="19">
        <f t="shared" si="78"/>
        <v>9.4391706844396003E-2</v>
      </c>
    </row>
    <row r="105" spans="1:51">
      <c r="A105" s="4">
        <v>38498</v>
      </c>
      <c r="B105" s="9">
        <f t="shared" si="48"/>
        <v>38498</v>
      </c>
      <c r="C105" s="5">
        <v>0.55000000000000004</v>
      </c>
      <c r="D105" s="5">
        <v>0.55000000000000004</v>
      </c>
      <c r="E105" s="5">
        <v>0.52</v>
      </c>
      <c r="F105" s="5">
        <v>0.52</v>
      </c>
      <c r="G105" s="6">
        <v>38000</v>
      </c>
      <c r="H105" s="112">
        <v>0.52</v>
      </c>
      <c r="I105" s="19">
        <f t="shared" si="65"/>
        <v>-3.703703703703707E-2</v>
      </c>
      <c r="J105" s="8">
        <f t="shared" si="66"/>
        <v>0.58941874542459705</v>
      </c>
      <c r="K105" s="8">
        <f t="shared" si="67"/>
        <v>0.51258125457540282</v>
      </c>
      <c r="L105" s="8">
        <f t="shared" si="68"/>
        <v>0.55099999999999993</v>
      </c>
      <c r="M105" s="19">
        <f t="shared" si="69"/>
        <v>0.1499030449579016</v>
      </c>
      <c r="N105" s="19">
        <f t="shared" si="70"/>
        <v>6.2175699934790225E-2</v>
      </c>
      <c r="O105" s="19">
        <f t="shared" si="71"/>
        <v>-9.5617567123040586E-4</v>
      </c>
      <c r="P105" s="19">
        <f t="shared" si="72"/>
        <v>-8.5797403923561655E-3</v>
      </c>
      <c r="Q105" s="214"/>
      <c r="R105" s="305"/>
      <c r="S105" s="215"/>
      <c r="T105" t="str">
        <f t="shared" si="73"/>
        <v/>
      </c>
      <c r="U105" t="str">
        <f t="shared" si="74"/>
        <v/>
      </c>
      <c r="V105" t="str">
        <f t="shared" si="75"/>
        <v/>
      </c>
      <c r="W105" t="str">
        <f t="shared" si="76"/>
        <v/>
      </c>
      <c r="X105" s="10"/>
      <c r="Y105" s="219">
        <f t="shared" si="57"/>
        <v>-3.1868131868131827E-3</v>
      </c>
      <c r="Z105" s="78">
        <f t="shared" si="59"/>
        <v>0.54938667267790697</v>
      </c>
      <c r="AA105" s="78">
        <f t="shared" si="80"/>
        <v>0.5746039981563722</v>
      </c>
      <c r="AB105" s="74">
        <f t="shared" si="50"/>
        <v>104</v>
      </c>
      <c r="AC105" s="80">
        <f t="shared" si="81"/>
        <v>3.1388696490878068E-3</v>
      </c>
      <c r="AD105" s="79">
        <f t="shared" si="79"/>
        <v>-2.5217325478465225E-2</v>
      </c>
      <c r="AE105" s="81">
        <f t="shared" si="83"/>
        <v>-2.8356195127553031E-2</v>
      </c>
      <c r="AF105" s="19">
        <f t="shared" si="84"/>
        <v>-4.3886442766453926E-2</v>
      </c>
      <c r="AG105" s="93">
        <f t="shared" si="82"/>
        <v>-0.3606319818953328</v>
      </c>
      <c r="AH105" s="91">
        <f t="shared" si="85"/>
        <v>-7.9110038348783506E-5</v>
      </c>
      <c r="AI105" s="96">
        <f t="shared" si="86"/>
        <v>98.974662590063289</v>
      </c>
      <c r="AJ105" s="5">
        <f t="shared" si="51"/>
        <v>-2.0000000000000018E-2</v>
      </c>
      <c r="AK105" s="5">
        <f t="shared" si="54"/>
        <v>0</v>
      </c>
      <c r="AL105" s="5">
        <f t="shared" si="56"/>
        <v>-2.0000000000000018E-2</v>
      </c>
      <c r="AM105" s="95">
        <f t="shared" si="61"/>
        <v>6.428571428571418E-3</v>
      </c>
      <c r="AN105" s="95">
        <f t="shared" si="62"/>
        <v>-8.5714285714285632E-3</v>
      </c>
      <c r="AO105" s="78">
        <f t="shared" si="63"/>
        <v>0.74999999999999944</v>
      </c>
      <c r="AP105" s="8">
        <f t="shared" si="64"/>
        <v>42.85714285714284</v>
      </c>
      <c r="AQ105" s="8">
        <f t="shared" si="60"/>
        <v>56.756756756756744</v>
      </c>
      <c r="AR105" s="8">
        <f t="shared" si="49"/>
        <v>-1</v>
      </c>
      <c r="AS105" s="114">
        <f t="shared" si="55"/>
        <v>-38000</v>
      </c>
      <c r="AT105" s="103">
        <f t="shared" si="77"/>
        <v>0.27891780350796747</v>
      </c>
      <c r="AU105" s="5">
        <f t="shared" si="52"/>
        <v>0.52</v>
      </c>
      <c r="AW105" s="210">
        <f t="shared" si="53"/>
        <v>5.7692307692307744E-2</v>
      </c>
      <c r="AX105" s="276">
        <f t="shared" si="58"/>
        <v>-2.3530367896685726E-2</v>
      </c>
      <c r="AY105" s="19">
        <f t="shared" si="78"/>
        <v>0.16405984074534999</v>
      </c>
    </row>
    <row r="106" spans="1:51">
      <c r="A106" s="4">
        <v>38499</v>
      </c>
      <c r="B106" s="9">
        <f t="shared" si="48"/>
        <v>38499</v>
      </c>
      <c r="C106" s="5">
        <v>0.52</v>
      </c>
      <c r="D106" s="5">
        <v>0.54</v>
      </c>
      <c r="E106" s="5">
        <v>0.52</v>
      </c>
      <c r="F106" s="5">
        <v>0.54</v>
      </c>
      <c r="G106" s="6">
        <v>7000</v>
      </c>
      <c r="H106" s="112">
        <v>0.54</v>
      </c>
      <c r="I106" s="19">
        <f t="shared" si="65"/>
        <v>3.8461538461538491E-2</v>
      </c>
      <c r="J106" s="8">
        <f t="shared" si="66"/>
        <v>0.58921692136521175</v>
      </c>
      <c r="K106" s="8">
        <f t="shared" si="67"/>
        <v>0.511783078634788</v>
      </c>
      <c r="L106" s="8">
        <f t="shared" si="68"/>
        <v>0.55049999999999988</v>
      </c>
      <c r="M106" s="19">
        <f t="shared" si="69"/>
        <v>0.15130207692091571</v>
      </c>
      <c r="N106" s="19">
        <f t="shared" si="70"/>
        <v>9.3329122394212108E-3</v>
      </c>
      <c r="O106" s="19">
        <f t="shared" si="71"/>
        <v>-3.424120134487824E-4</v>
      </c>
      <c r="P106" s="19">
        <f t="shared" si="72"/>
        <v>-1.5571695872413245E-3</v>
      </c>
      <c r="Q106" s="214"/>
      <c r="R106" s="305"/>
      <c r="S106" s="215"/>
      <c r="T106" t="str">
        <f t="shared" si="73"/>
        <v/>
      </c>
      <c r="U106" t="str">
        <f t="shared" si="74"/>
        <v/>
      </c>
      <c r="V106" t="str">
        <f t="shared" si="75"/>
        <v/>
      </c>
      <c r="W106" t="str">
        <f t="shared" si="76"/>
        <v/>
      </c>
      <c r="X106" s="10"/>
      <c r="Y106" s="219">
        <f t="shared" si="57"/>
        <v>-3.8681318681318628E-3</v>
      </c>
      <c r="Z106" s="78">
        <f t="shared" si="59"/>
        <v>0.5479411250855093</v>
      </c>
      <c r="AA106" s="78">
        <f t="shared" si="80"/>
        <v>0.57204330229280065</v>
      </c>
      <c r="AB106" s="74">
        <f t="shared" si="50"/>
        <v>105</v>
      </c>
      <c r="AC106" s="80">
        <f t="shared" si="81"/>
        <v>3.4032143362093432E-3</v>
      </c>
      <c r="AD106" s="79">
        <f t="shared" si="79"/>
        <v>-2.4102177207291353E-2</v>
      </c>
      <c r="AE106" s="81">
        <f t="shared" si="83"/>
        <v>-2.7505391543500696E-2</v>
      </c>
      <c r="AF106" s="19">
        <f t="shared" si="84"/>
        <v>-4.2133483795173676E-2</v>
      </c>
      <c r="AG106" s="93">
        <f t="shared" si="82"/>
        <v>8.4216522721279038E-2</v>
      </c>
      <c r="AH106" s="91">
        <f t="shared" si="85"/>
        <v>-3.3477967003657646E-4</v>
      </c>
      <c r="AI106" s="96">
        <f t="shared" si="86"/>
        <v>107.00573401480816</v>
      </c>
      <c r="AJ106" s="5">
        <f t="shared" si="51"/>
        <v>2.0000000000000018E-2</v>
      </c>
      <c r="AK106" s="5">
        <f t="shared" si="54"/>
        <v>2.0000000000000018E-2</v>
      </c>
      <c r="AL106" s="5">
        <f t="shared" si="56"/>
        <v>0</v>
      </c>
      <c r="AM106" s="95">
        <f t="shared" si="61"/>
        <v>7.857142857142849E-3</v>
      </c>
      <c r="AN106" s="95">
        <f t="shared" si="62"/>
        <v>-8.5714285714285632E-3</v>
      </c>
      <c r="AO106" s="78">
        <f t="shared" si="63"/>
        <v>0.91666666666666663</v>
      </c>
      <c r="AP106" s="8">
        <f t="shared" si="64"/>
        <v>47.826086956521735</v>
      </c>
      <c r="AQ106" s="8">
        <f t="shared" si="60"/>
        <v>56.20437956204379</v>
      </c>
      <c r="AR106" s="8">
        <f t="shared" si="49"/>
        <v>1</v>
      </c>
      <c r="AS106" s="114">
        <f t="shared" si="55"/>
        <v>7000</v>
      </c>
      <c r="AT106" s="103">
        <f t="shared" si="77"/>
        <v>0.34647435897435896</v>
      </c>
      <c r="AU106" s="5">
        <f t="shared" si="52"/>
        <v>0.54</v>
      </c>
      <c r="AW106" s="210">
        <f t="shared" si="53"/>
        <v>3.8461538461538491E-2</v>
      </c>
      <c r="AX106" s="276">
        <f t="shared" si="58"/>
        <v>-1.7804154601953226E-2</v>
      </c>
      <c r="AY106" s="19">
        <f t="shared" si="78"/>
        <v>0.24335417618094454</v>
      </c>
    </row>
    <row r="107" spans="1:51">
      <c r="A107" s="4">
        <v>38502</v>
      </c>
      <c r="B107" s="9">
        <f t="shared" si="48"/>
        <v>38502</v>
      </c>
      <c r="C107" s="5">
        <v>0.54</v>
      </c>
      <c r="D107" s="5">
        <v>0.54</v>
      </c>
      <c r="E107" s="5">
        <v>0.54</v>
      </c>
      <c r="F107" s="5">
        <v>0.54</v>
      </c>
      <c r="G107" s="6">
        <v>5700</v>
      </c>
      <c r="H107" s="112">
        <v>0.54</v>
      </c>
      <c r="I107" s="19">
        <f t="shared" si="65"/>
        <v>0</v>
      </c>
      <c r="J107" s="8">
        <f t="shared" si="66"/>
        <v>0.58898717737923567</v>
      </c>
      <c r="K107" s="8">
        <f t="shared" si="67"/>
        <v>0.51101282262076397</v>
      </c>
      <c r="L107" s="8">
        <f t="shared" si="68"/>
        <v>0.54999999999999982</v>
      </c>
      <c r="M107" s="19">
        <f t="shared" si="69"/>
        <v>0.15258786337018887</v>
      </c>
      <c r="N107" s="19">
        <f t="shared" si="70"/>
        <v>8.4981414362555446E-3</v>
      </c>
      <c r="O107" s="19">
        <f t="shared" si="71"/>
        <v>-3.8991410064016444E-4</v>
      </c>
      <c r="P107" s="19">
        <f t="shared" si="72"/>
        <v>-1.5050439261859398E-3</v>
      </c>
      <c r="Q107" s="214"/>
      <c r="R107" s="305"/>
      <c r="S107" s="215"/>
      <c r="T107" t="str">
        <f t="shared" si="73"/>
        <v/>
      </c>
      <c r="U107" t="str">
        <f t="shared" si="74"/>
        <v/>
      </c>
      <c r="V107" t="str">
        <f t="shared" si="75"/>
        <v/>
      </c>
      <c r="W107" t="str">
        <f t="shared" si="76"/>
        <v/>
      </c>
      <c r="X107" s="10"/>
      <c r="Y107" s="219">
        <f t="shared" si="57"/>
        <v>-3.1868131868131823E-3</v>
      </c>
      <c r="Z107" s="78">
        <f t="shared" si="59"/>
        <v>0.54671819182234083</v>
      </c>
      <c r="AA107" s="78">
        <f t="shared" si="80"/>
        <v>0.56967209792313345</v>
      </c>
      <c r="AB107" s="74">
        <f t="shared" si="50"/>
        <v>106</v>
      </c>
      <c r="AC107" s="80">
        <f t="shared" si="81"/>
        <v>3.6411883541664601E-3</v>
      </c>
      <c r="AD107" s="79">
        <f t="shared" si="79"/>
        <v>-2.295390610079262E-2</v>
      </c>
      <c r="AE107" s="81">
        <f t="shared" si="83"/>
        <v>-2.6595094454959081E-2</v>
      </c>
      <c r="AF107" s="19">
        <f t="shared" si="84"/>
        <v>-4.0293190037700988E-2</v>
      </c>
      <c r="AG107" s="93">
        <f t="shared" si="82"/>
        <v>6.992625043481196E-2</v>
      </c>
      <c r="AH107" s="91">
        <f t="shared" si="85"/>
        <v>-4.4943455997955043E-4</v>
      </c>
      <c r="AI107" s="96">
        <f t="shared" si="86"/>
        <v>109.50590729201789</v>
      </c>
      <c r="AJ107" s="5">
        <f t="shared" si="51"/>
        <v>0</v>
      </c>
      <c r="AK107" s="5">
        <f t="shared" si="54"/>
        <v>0</v>
      </c>
      <c r="AL107" s="5">
        <f t="shared" si="56"/>
        <v>0</v>
      </c>
      <c r="AM107" s="95">
        <f t="shared" si="61"/>
        <v>4.9999999999999966E-3</v>
      </c>
      <c r="AN107" s="95">
        <f t="shared" si="62"/>
        <v>-8.5714285714285632E-3</v>
      </c>
      <c r="AO107" s="78">
        <f t="shared" si="63"/>
        <v>0.58333333333333348</v>
      </c>
      <c r="AP107" s="8">
        <f t="shared" si="64"/>
        <v>36.842105263157897</v>
      </c>
      <c r="AQ107" s="8">
        <f t="shared" si="60"/>
        <v>50.515463917525786</v>
      </c>
      <c r="AR107" s="8">
        <f t="shared" si="49"/>
        <v>0</v>
      </c>
      <c r="AS107" s="114">
        <f t="shared" si="55"/>
        <v>0</v>
      </c>
      <c r="AT107" s="103">
        <f t="shared" si="77"/>
        <v>0.1728232856637526</v>
      </c>
      <c r="AU107" s="5">
        <f t="shared" si="52"/>
        <v>0.54</v>
      </c>
      <c r="AW107" s="210">
        <f t="shared" si="53"/>
        <v>0</v>
      </c>
      <c r="AX107" s="276">
        <f t="shared" si="58"/>
        <v>-1.2710577878628504E-2</v>
      </c>
      <c r="AY107" s="19">
        <f t="shared" si="78"/>
        <v>0.28608922115099611</v>
      </c>
    </row>
    <row r="108" spans="1:51">
      <c r="A108" s="4">
        <v>38503</v>
      </c>
      <c r="B108" s="9">
        <f t="shared" si="48"/>
        <v>38503</v>
      </c>
      <c r="C108" s="5">
        <v>0.52</v>
      </c>
      <c r="D108" s="5">
        <v>0.55000000000000004</v>
      </c>
      <c r="E108" s="5">
        <v>0.52</v>
      </c>
      <c r="F108" s="5">
        <v>0.54</v>
      </c>
      <c r="G108" s="6">
        <v>58700</v>
      </c>
      <c r="H108" s="112">
        <v>0.54</v>
      </c>
      <c r="I108" s="19">
        <f t="shared" si="65"/>
        <v>0</v>
      </c>
      <c r="J108" s="8">
        <f t="shared" si="66"/>
        <v>0.58898717737923567</v>
      </c>
      <c r="K108" s="8">
        <f t="shared" si="67"/>
        <v>0.51101282262076397</v>
      </c>
      <c r="L108" s="8">
        <f t="shared" si="68"/>
        <v>0.54999999999999982</v>
      </c>
      <c r="M108" s="19">
        <f t="shared" si="69"/>
        <v>0.15258786337018887</v>
      </c>
      <c r="N108" s="19">
        <f t="shared" si="70"/>
        <v>0</v>
      </c>
      <c r="O108" s="19">
        <f t="shared" si="71"/>
        <v>0</v>
      </c>
      <c r="P108" s="19">
        <f t="shared" si="72"/>
        <v>0</v>
      </c>
      <c r="Q108" s="214"/>
      <c r="R108" s="305"/>
      <c r="S108" s="215"/>
      <c r="T108" t="str">
        <f t="shared" si="73"/>
        <v/>
      </c>
      <c r="U108" t="str">
        <f t="shared" si="74"/>
        <v/>
      </c>
      <c r="V108" t="str">
        <f t="shared" si="75"/>
        <v/>
      </c>
      <c r="W108" t="str">
        <f t="shared" si="76"/>
        <v/>
      </c>
      <c r="X108" s="10"/>
      <c r="Y108" s="219">
        <f t="shared" si="57"/>
        <v>-2.9450549450549426E-3</v>
      </c>
      <c r="Z108" s="78">
        <f t="shared" si="59"/>
        <v>0.54568359028170033</v>
      </c>
      <c r="AA108" s="78">
        <f t="shared" si="80"/>
        <v>0.56747636267682156</v>
      </c>
      <c r="AB108" s="74">
        <f t="shared" si="50"/>
        <v>107</v>
      </c>
      <c r="AC108" s="80">
        <f t="shared" si="81"/>
        <v>3.8418576478702823E-3</v>
      </c>
      <c r="AD108" s="79">
        <f t="shared" si="79"/>
        <v>-2.1792772395121229E-2</v>
      </c>
      <c r="AE108" s="81">
        <f t="shared" si="83"/>
        <v>-2.5634630042991512E-2</v>
      </c>
      <c r="AF108" s="19">
        <f t="shared" si="84"/>
        <v>-3.8402960596144231E-2</v>
      </c>
      <c r="AG108" s="93">
        <f t="shared" si="82"/>
        <v>5.5110934723880657E-2</v>
      </c>
      <c r="AH108" s="91">
        <f t="shared" si="85"/>
        <v>-4.9680843184926973E-4</v>
      </c>
      <c r="AI108" s="96">
        <f t="shared" si="86"/>
        <v>110.39079948191929</v>
      </c>
      <c r="AJ108" s="5">
        <f t="shared" si="51"/>
        <v>0</v>
      </c>
      <c r="AK108" s="5">
        <f t="shared" si="54"/>
        <v>0</v>
      </c>
      <c r="AL108" s="5">
        <f t="shared" si="56"/>
        <v>0</v>
      </c>
      <c r="AM108" s="95">
        <f t="shared" si="61"/>
        <v>4.9999999999999966E-3</v>
      </c>
      <c r="AN108" s="95">
        <f t="shared" si="62"/>
        <v>-7.1428571428571331E-3</v>
      </c>
      <c r="AO108" s="78">
        <f t="shared" si="63"/>
        <v>0.70000000000000051</v>
      </c>
      <c r="AP108" s="8">
        <f t="shared" si="64"/>
        <v>41.176470588235318</v>
      </c>
      <c r="AQ108" s="8">
        <f t="shared" si="60"/>
        <v>51.219512195121965</v>
      </c>
      <c r="AR108" s="8">
        <f t="shared" si="49"/>
        <v>0.33333333333333331</v>
      </c>
      <c r="AS108" s="114">
        <f t="shared" si="55"/>
        <v>19566.666666666664</v>
      </c>
      <c r="AT108" s="103">
        <f t="shared" si="77"/>
        <v>0.18273863674652113</v>
      </c>
      <c r="AU108" s="5">
        <f t="shared" si="52"/>
        <v>0.54</v>
      </c>
      <c r="AW108" s="210">
        <f t="shared" si="53"/>
        <v>5.7692307692307744E-2</v>
      </c>
      <c r="AX108" s="276">
        <f t="shared" si="58"/>
        <v>-9.6284238996620485E-3</v>
      </c>
      <c r="AY108" s="19">
        <f t="shared" si="78"/>
        <v>0.24248732106419585</v>
      </c>
    </row>
    <row r="109" spans="1:51">
      <c r="A109" s="4">
        <v>38504</v>
      </c>
      <c r="B109" s="9">
        <f t="shared" si="48"/>
        <v>38504</v>
      </c>
      <c r="C109" s="5">
        <v>0.54</v>
      </c>
      <c r="D109" s="5">
        <v>0.54</v>
      </c>
      <c r="E109" s="5">
        <v>0.5</v>
      </c>
      <c r="F109" s="5">
        <v>0.5</v>
      </c>
      <c r="G109" s="6">
        <v>329200</v>
      </c>
      <c r="H109" s="112">
        <v>0.5</v>
      </c>
      <c r="I109" s="19">
        <f t="shared" si="65"/>
        <v>-7.4074074074074139E-2</v>
      </c>
      <c r="J109" s="8">
        <f t="shared" si="66"/>
        <v>0.59184857057125684</v>
      </c>
      <c r="K109" s="8">
        <f t="shared" si="67"/>
        <v>0.50615142942874281</v>
      </c>
      <c r="L109" s="8">
        <f t="shared" si="68"/>
        <v>0.54899999999999982</v>
      </c>
      <c r="M109" s="19">
        <f t="shared" si="69"/>
        <v>0.16931126963176674</v>
      </c>
      <c r="N109" s="19">
        <f t="shared" si="70"/>
        <v>0.10959853485205248</v>
      </c>
      <c r="O109" s="19">
        <f t="shared" si="71"/>
        <v>4.8581587204550962E-3</v>
      </c>
      <c r="P109" s="19">
        <f t="shared" si="72"/>
        <v>-9.5132508947411206E-3</v>
      </c>
      <c r="Q109" s="214"/>
      <c r="R109" s="305"/>
      <c r="S109" s="215"/>
      <c r="T109" t="str">
        <f t="shared" si="73"/>
        <v/>
      </c>
      <c r="U109" t="str">
        <f t="shared" si="74"/>
        <v/>
      </c>
      <c r="V109" t="str">
        <f t="shared" si="75"/>
        <v>BrokeBandLower</v>
      </c>
      <c r="W109" t="str">
        <f t="shared" si="76"/>
        <v>BrokeBandLower</v>
      </c>
      <c r="X109" s="10"/>
      <c r="Y109" s="219">
        <f t="shared" si="57"/>
        <v>-4.0439560439560415E-3</v>
      </c>
      <c r="Z109" s="78">
        <f t="shared" si="59"/>
        <v>0.53864831737831853</v>
      </c>
      <c r="AA109" s="78">
        <f t="shared" si="80"/>
        <v>0.56248311183873678</v>
      </c>
      <c r="AB109" s="74">
        <f t="shared" si="50"/>
        <v>108</v>
      </c>
      <c r="AC109" s="80">
        <f t="shared" si="81"/>
        <v>1.4398684660586088E-3</v>
      </c>
      <c r="AD109" s="79">
        <f t="shared" si="79"/>
        <v>-2.3834794460418252E-2</v>
      </c>
      <c r="AE109" s="81">
        <f t="shared" si="83"/>
        <v>-2.527466292647686E-2</v>
      </c>
      <c r="AF109" s="19">
        <f t="shared" si="84"/>
        <v>-4.2374240148300948E-2</v>
      </c>
      <c r="AG109" s="93">
        <f t="shared" si="82"/>
        <v>-0.62521556027543246</v>
      </c>
      <c r="AH109" s="91">
        <f t="shared" si="85"/>
        <v>-5.842018592521472E-4</v>
      </c>
      <c r="AI109" s="96">
        <f t="shared" si="86"/>
        <v>110.16131242985227</v>
      </c>
      <c r="AJ109" s="5">
        <f t="shared" si="51"/>
        <v>-4.0000000000000036E-2</v>
      </c>
      <c r="AK109" s="5">
        <f t="shared" si="54"/>
        <v>0</v>
      </c>
      <c r="AL109" s="5">
        <f t="shared" si="56"/>
        <v>-4.0000000000000036E-2</v>
      </c>
      <c r="AM109" s="95">
        <f t="shared" si="61"/>
        <v>4.9999999999999966E-3</v>
      </c>
      <c r="AN109" s="95">
        <f t="shared" si="62"/>
        <v>-9.285714285714286E-3</v>
      </c>
      <c r="AO109" s="78">
        <f t="shared" si="63"/>
        <v>0.5384615384615381</v>
      </c>
      <c r="AP109" s="8">
        <f t="shared" si="64"/>
        <v>34.999999999999986</v>
      </c>
      <c r="AQ109" s="8">
        <f t="shared" si="60"/>
        <v>44.68085106382977</v>
      </c>
      <c r="AR109" s="8">
        <f t="shared" si="49"/>
        <v>-1</v>
      </c>
      <c r="AS109" s="114">
        <f t="shared" si="55"/>
        <v>-329200</v>
      </c>
      <c r="AT109" s="103">
        <f t="shared" si="77"/>
        <v>0.1067757598688359</v>
      </c>
      <c r="AU109" s="5">
        <f t="shared" si="52"/>
        <v>0.5</v>
      </c>
      <c r="AW109" s="210">
        <f t="shared" si="53"/>
        <v>8.0000000000000071E-2</v>
      </c>
      <c r="AX109" s="276">
        <f t="shared" si="58"/>
        <v>-6.6625681376324799E-3</v>
      </c>
      <c r="AY109" s="19">
        <f t="shared" si="78"/>
        <v>0.30803128247538708</v>
      </c>
    </row>
    <row r="110" spans="1:51">
      <c r="A110" s="4">
        <v>38505</v>
      </c>
      <c r="B110" s="9">
        <f t="shared" si="48"/>
        <v>38505</v>
      </c>
      <c r="C110" s="5">
        <v>0.51</v>
      </c>
      <c r="D110" s="5">
        <v>0.51</v>
      </c>
      <c r="E110" s="5">
        <v>0.49</v>
      </c>
      <c r="F110" s="5">
        <v>0.5</v>
      </c>
      <c r="G110" s="6">
        <v>196500</v>
      </c>
      <c r="H110" s="112">
        <v>0.5</v>
      </c>
      <c r="I110" s="19">
        <f t="shared" si="65"/>
        <v>0</v>
      </c>
      <c r="J110" s="8">
        <f t="shared" si="66"/>
        <v>0.59430334761116066</v>
      </c>
      <c r="K110" s="8">
        <f t="shared" si="67"/>
        <v>0.50169665238883898</v>
      </c>
      <c r="L110" s="8">
        <f t="shared" si="68"/>
        <v>0.54799999999999982</v>
      </c>
      <c r="M110" s="19">
        <f t="shared" si="69"/>
        <v>0.18458703039251503</v>
      </c>
      <c r="N110" s="19">
        <f t="shared" si="70"/>
        <v>9.0222941414185742E-2</v>
      </c>
      <c r="O110" s="19">
        <f t="shared" si="71"/>
        <v>4.1476437757287333E-3</v>
      </c>
      <c r="P110" s="19">
        <f t="shared" si="72"/>
        <v>-8.8012732571586608E-3</v>
      </c>
      <c r="Q110" s="214"/>
      <c r="R110" s="305"/>
      <c r="S110" s="215"/>
      <c r="T110" t="str">
        <f t="shared" si="73"/>
        <v/>
      </c>
      <c r="U110" t="str">
        <f t="shared" si="74"/>
        <v/>
      </c>
      <c r="V110" t="str">
        <f t="shared" si="75"/>
        <v>BrokeBandLower</v>
      </c>
      <c r="W110" t="str">
        <f t="shared" si="76"/>
        <v>BrokeBandLower</v>
      </c>
      <c r="X110" s="10"/>
      <c r="Y110" s="219">
        <f t="shared" si="57"/>
        <v>-4.5494505494505502E-3</v>
      </c>
      <c r="Z110" s="78">
        <f t="shared" si="59"/>
        <v>0.53269647650205743</v>
      </c>
      <c r="AA110" s="78">
        <f t="shared" si="80"/>
        <v>0.55785936156267024</v>
      </c>
      <c r="AB110" s="74">
        <f t="shared" si="50"/>
        <v>109</v>
      </c>
      <c r="AC110" s="80">
        <f t="shared" si="81"/>
        <v>8.9422292691234556E-5</v>
      </c>
      <c r="AD110" s="79">
        <f t="shared" si="79"/>
        <v>-2.5162885060612816E-2</v>
      </c>
      <c r="AE110" s="81">
        <f t="shared" si="83"/>
        <v>-2.5252307353304051E-2</v>
      </c>
      <c r="AF110" s="19">
        <f t="shared" si="84"/>
        <v>-4.5106144656471815E-2</v>
      </c>
      <c r="AG110" s="93">
        <f t="shared" si="82"/>
        <v>-0.93789551281999206</v>
      </c>
      <c r="AH110" s="91">
        <f t="shared" si="85"/>
        <v>-6.5278397799178162E-4</v>
      </c>
      <c r="AI110" s="96">
        <f t="shared" si="86"/>
        <v>109.63526305746339</v>
      </c>
      <c r="AJ110" s="5">
        <f t="shared" si="51"/>
        <v>0</v>
      </c>
      <c r="AK110" s="5">
        <f t="shared" si="54"/>
        <v>0</v>
      </c>
      <c r="AL110" s="5">
        <f t="shared" si="56"/>
        <v>0</v>
      </c>
      <c r="AM110" s="95">
        <f t="shared" si="61"/>
        <v>4.2857142857142894E-3</v>
      </c>
      <c r="AN110" s="95">
        <f t="shared" si="62"/>
        <v>-9.285714285714286E-3</v>
      </c>
      <c r="AO110" s="78">
        <f t="shared" si="63"/>
        <v>0.4615384615384619</v>
      </c>
      <c r="AP110" s="8">
        <f t="shared" si="64"/>
        <v>31.578947368421069</v>
      </c>
      <c r="AQ110" s="8">
        <f t="shared" si="60"/>
        <v>48.000000000000021</v>
      </c>
      <c r="AR110" s="8">
        <f t="shared" si="49"/>
        <v>0</v>
      </c>
      <c r="AS110" s="114">
        <f t="shared" si="55"/>
        <v>0</v>
      </c>
      <c r="AT110" s="103">
        <f t="shared" si="77"/>
        <v>-1.5988743924276379E-4</v>
      </c>
      <c r="AU110" s="5">
        <f t="shared" si="52"/>
        <v>0.5</v>
      </c>
      <c r="AW110" s="210">
        <f t="shared" si="53"/>
        <v>4.0816326530612283E-2</v>
      </c>
      <c r="AX110" s="276">
        <f t="shared" si="58"/>
        <v>-4.2140810602682944E-3</v>
      </c>
      <c r="AY110" s="19">
        <f t="shared" si="78"/>
        <v>0.36749899239818457</v>
      </c>
    </row>
    <row r="111" spans="1:51">
      <c r="A111" s="4">
        <v>38506</v>
      </c>
      <c r="B111" s="9">
        <f t="shared" si="48"/>
        <v>38506</v>
      </c>
      <c r="C111" s="5">
        <v>0.48</v>
      </c>
      <c r="D111" s="5">
        <v>0.5</v>
      </c>
      <c r="E111" s="5">
        <v>0.48</v>
      </c>
      <c r="F111" s="5">
        <v>0.5</v>
      </c>
      <c r="G111" s="6">
        <v>212800</v>
      </c>
      <c r="H111" s="112">
        <v>0.5</v>
      </c>
      <c r="I111" s="19">
        <f t="shared" si="65"/>
        <v>0</v>
      </c>
      <c r="J111" s="8">
        <f t="shared" si="66"/>
        <v>0.59628385570237841</v>
      </c>
      <c r="K111" s="8">
        <f t="shared" si="67"/>
        <v>0.49471614429762151</v>
      </c>
      <c r="L111" s="8">
        <f t="shared" si="68"/>
        <v>0.54549999999999998</v>
      </c>
      <c r="M111" s="19">
        <f t="shared" si="69"/>
        <v>0.20530502708570131</v>
      </c>
      <c r="N111" s="19">
        <f t="shared" si="70"/>
        <v>0.11223972046752416</v>
      </c>
      <c r="O111" s="19">
        <f t="shared" si="71"/>
        <v>3.3324868506605645E-3</v>
      </c>
      <c r="P111" s="19">
        <f t="shared" si="72"/>
        <v>-1.3913802410240612E-2</v>
      </c>
      <c r="Q111" s="214"/>
      <c r="R111" s="305"/>
      <c r="S111" s="215"/>
      <c r="T111" t="str">
        <f t="shared" si="73"/>
        <v>BrokeBandLower</v>
      </c>
      <c r="U111" t="str">
        <f t="shared" si="74"/>
        <v/>
      </c>
      <c r="V111" t="str">
        <f t="shared" si="75"/>
        <v>BrokeBandLower</v>
      </c>
      <c r="W111" t="str">
        <f t="shared" si="76"/>
        <v/>
      </c>
      <c r="X111" s="10"/>
      <c r="Y111" s="219">
        <f t="shared" si="57"/>
        <v>-4.0879120879120916E-3</v>
      </c>
      <c r="Z111" s="78">
        <f t="shared" si="59"/>
        <v>0.5276612191207406</v>
      </c>
      <c r="AA111" s="78">
        <f t="shared" si="80"/>
        <v>0.55357776880703269</v>
      </c>
      <c r="AB111" s="74">
        <f t="shared" si="50"/>
        <v>110</v>
      </c>
      <c r="AC111" s="80">
        <f t="shared" si="81"/>
        <v>-5.3139386639042968E-4</v>
      </c>
      <c r="AD111" s="79">
        <f t="shared" si="79"/>
        <v>-2.591654968629209E-2</v>
      </c>
      <c r="AE111" s="81">
        <f t="shared" si="83"/>
        <v>-2.538515581990166E-2</v>
      </c>
      <c r="AF111" s="19">
        <f t="shared" si="84"/>
        <v>-4.681645677741466E-2</v>
      </c>
      <c r="AG111" s="93">
        <f t="shared" si="82"/>
        <v>-6.942521158848777</v>
      </c>
      <c r="AH111" s="91">
        <f t="shared" si="85"/>
        <v>-6.42602516719805E-4</v>
      </c>
      <c r="AI111" s="96">
        <f t="shared" si="86"/>
        <v>109.66736827019621</v>
      </c>
      <c r="AJ111" s="5">
        <f t="shared" si="51"/>
        <v>0</v>
      </c>
      <c r="AK111" s="5">
        <f t="shared" si="54"/>
        <v>0</v>
      </c>
      <c r="AL111" s="5">
        <f t="shared" si="56"/>
        <v>0</v>
      </c>
      <c r="AM111" s="95">
        <f t="shared" si="61"/>
        <v>2.8571428571428597E-3</v>
      </c>
      <c r="AN111" s="95">
        <f t="shared" si="62"/>
        <v>-9.285714285714286E-3</v>
      </c>
      <c r="AO111" s="78">
        <f t="shared" si="63"/>
        <v>0.30769230769230799</v>
      </c>
      <c r="AP111" s="8">
        <f t="shared" si="64"/>
        <v>23.529411764705898</v>
      </c>
      <c r="AQ111" s="8">
        <f t="shared" si="60"/>
        <v>48.000000000000021</v>
      </c>
      <c r="AR111" s="8">
        <f t="shared" si="49"/>
        <v>1</v>
      </c>
      <c r="AS111" s="114">
        <f t="shared" si="55"/>
        <v>212800</v>
      </c>
      <c r="AT111" s="103">
        <f t="shared" si="77"/>
        <v>3.0080317548919273E-2</v>
      </c>
      <c r="AU111" s="5">
        <f t="shared" si="52"/>
        <v>0.5</v>
      </c>
      <c r="AW111" s="210">
        <f t="shared" si="53"/>
        <v>4.1666666666666706E-2</v>
      </c>
      <c r="AX111" s="276">
        <f t="shared" si="58"/>
        <v>-1.008288875963929E-3</v>
      </c>
      <c r="AY111" s="19">
        <f t="shared" si="78"/>
        <v>0.76073339322529898</v>
      </c>
    </row>
    <row r="112" spans="1:51">
      <c r="A112" s="4">
        <v>38509</v>
      </c>
      <c r="B112" s="9">
        <f t="shared" si="48"/>
        <v>38509</v>
      </c>
      <c r="C112" s="5">
        <v>0.49</v>
      </c>
      <c r="D112" s="5">
        <v>0.5</v>
      </c>
      <c r="E112" s="5">
        <v>0.47</v>
      </c>
      <c r="F112" s="5">
        <v>0.5</v>
      </c>
      <c r="G112" s="6">
        <v>81300</v>
      </c>
      <c r="H112" s="112">
        <v>0.5</v>
      </c>
      <c r="I112" s="19">
        <f t="shared" si="65"/>
        <v>0</v>
      </c>
      <c r="J112" s="8">
        <f t="shared" si="66"/>
        <v>0.59744263035526468</v>
      </c>
      <c r="K112" s="8">
        <f t="shared" si="67"/>
        <v>0.48855736964473517</v>
      </c>
      <c r="L112" s="8">
        <f t="shared" si="68"/>
        <v>0.54299999999999993</v>
      </c>
      <c r="M112" s="19">
        <f t="shared" si="69"/>
        <v>0.22287098194774491</v>
      </c>
      <c r="N112" s="19">
        <f t="shared" si="70"/>
        <v>8.5560276391629567E-2</v>
      </c>
      <c r="O112" s="19">
        <f t="shared" si="71"/>
        <v>1.9433272288100489E-3</v>
      </c>
      <c r="P112" s="19">
        <f t="shared" si="72"/>
        <v>-1.2449107885149614E-2</v>
      </c>
      <c r="Q112" s="214"/>
      <c r="R112" s="305"/>
      <c r="S112" s="215"/>
      <c r="T112" t="str">
        <f t="shared" si="73"/>
        <v/>
      </c>
      <c r="U112" t="str">
        <f t="shared" si="74"/>
        <v/>
      </c>
      <c r="V112" t="str">
        <f t="shared" si="75"/>
        <v>BrokeBandLower</v>
      </c>
      <c r="W112" t="str">
        <f t="shared" si="76"/>
        <v/>
      </c>
      <c r="X112" s="10"/>
      <c r="Y112" s="219">
        <f t="shared" si="57"/>
        <v>-4.2197802197802238E-3</v>
      </c>
      <c r="Z112" s="78">
        <f t="shared" si="59"/>
        <v>0.5234013913761465</v>
      </c>
      <c r="AA112" s="78">
        <f t="shared" si="80"/>
        <v>0.54961301391531225</v>
      </c>
      <c r="AB112" s="74">
        <f t="shared" si="50"/>
        <v>111</v>
      </c>
      <c r="AC112" s="80">
        <f t="shared" si="81"/>
        <v>-6.6117337541127946E-4</v>
      </c>
      <c r="AD112" s="79">
        <f t="shared" si="79"/>
        <v>-2.6211622539165758E-2</v>
      </c>
      <c r="AE112" s="81">
        <f t="shared" si="83"/>
        <v>-2.5550449163754478E-2</v>
      </c>
      <c r="AF112" s="19">
        <f t="shared" si="84"/>
        <v>-4.7691051477184644E-2</v>
      </c>
      <c r="AG112" s="93">
        <f t="shared" si="82"/>
        <v>0.24422470267185434</v>
      </c>
      <c r="AH112" s="91">
        <f t="shared" si="85"/>
        <v>-6.2010589034191752E-4</v>
      </c>
      <c r="AI112" s="96">
        <f t="shared" si="86"/>
        <v>109.85063744057717</v>
      </c>
      <c r="AJ112" s="5">
        <f t="shared" si="51"/>
        <v>0</v>
      </c>
      <c r="AK112" s="5">
        <f t="shared" si="54"/>
        <v>0</v>
      </c>
      <c r="AL112" s="5">
        <f t="shared" si="56"/>
        <v>0</v>
      </c>
      <c r="AM112" s="95">
        <f t="shared" si="61"/>
        <v>2.8571428571428597E-3</v>
      </c>
      <c r="AN112" s="95">
        <f t="shared" si="62"/>
        <v>-7.1428571428571496E-3</v>
      </c>
      <c r="AO112" s="78">
        <f t="shared" si="63"/>
        <v>0.39999999999999997</v>
      </c>
      <c r="AP112" s="8">
        <f t="shared" si="64"/>
        <v>28.571428571428569</v>
      </c>
      <c r="AQ112" s="8">
        <f t="shared" si="60"/>
        <v>50</v>
      </c>
      <c r="AR112" s="8">
        <f t="shared" si="49"/>
        <v>1</v>
      </c>
      <c r="AS112" s="114">
        <f t="shared" si="55"/>
        <v>81300</v>
      </c>
      <c r="AT112" s="103">
        <f t="shared" si="77"/>
        <v>6.6351500825795107E-2</v>
      </c>
      <c r="AU112" s="5">
        <f t="shared" si="52"/>
        <v>0.5</v>
      </c>
      <c r="AW112" s="210">
        <f t="shared" si="53"/>
        <v>6.3829787234042618E-2</v>
      </c>
      <c r="AX112" s="276">
        <f t="shared" si="58"/>
        <v>2.0786906467095785E-3</v>
      </c>
      <c r="AY112" s="19">
        <f t="shared" si="78"/>
        <v>3.0616022811144674</v>
      </c>
    </row>
    <row r="113" spans="1:51">
      <c r="A113" s="4">
        <v>38510</v>
      </c>
      <c r="B113" s="9">
        <f t="shared" si="48"/>
        <v>38510</v>
      </c>
      <c r="C113" s="5">
        <v>0.51</v>
      </c>
      <c r="D113" s="5">
        <v>0.53</v>
      </c>
      <c r="E113" s="5">
        <v>0.51</v>
      </c>
      <c r="F113" s="5">
        <v>0.52</v>
      </c>
      <c r="G113" s="6">
        <v>918600</v>
      </c>
      <c r="H113" s="112">
        <v>0.52</v>
      </c>
      <c r="I113" s="19">
        <f t="shared" si="65"/>
        <v>4.0000000000000036E-2</v>
      </c>
      <c r="J113" s="8">
        <f t="shared" si="66"/>
        <v>0.59028385570237851</v>
      </c>
      <c r="K113" s="8">
        <f t="shared" si="67"/>
        <v>0.4887161442976215</v>
      </c>
      <c r="L113" s="8">
        <f t="shared" si="68"/>
        <v>0.53949999999999998</v>
      </c>
      <c r="M113" s="19">
        <f t="shared" si="69"/>
        <v>0.20782557030263288</v>
      </c>
      <c r="N113" s="19">
        <f t="shared" si="70"/>
        <v>-6.7507270411002296E-2</v>
      </c>
      <c r="O113" s="19">
        <f t="shared" si="71"/>
        <v>-1.198236330847241E-2</v>
      </c>
      <c r="P113" s="19">
        <f t="shared" si="72"/>
        <v>3.2498671139028173E-4</v>
      </c>
      <c r="Q113" s="214"/>
      <c r="R113" s="305"/>
      <c r="S113" s="215"/>
      <c r="T113" t="str">
        <f t="shared" si="73"/>
        <v/>
      </c>
      <c r="U113" t="str">
        <f t="shared" si="74"/>
        <v/>
      </c>
      <c r="V113" t="str">
        <f t="shared" si="75"/>
        <v/>
      </c>
      <c r="W113" t="str">
        <f t="shared" si="76"/>
        <v/>
      </c>
      <c r="X113" s="10"/>
      <c r="Y113" s="219">
        <f t="shared" si="57"/>
        <v>-3.8461538461538503E-3</v>
      </c>
      <c r="Z113" s="78">
        <f t="shared" si="59"/>
        <v>0.52287757710421989</v>
      </c>
      <c r="AA113" s="78">
        <f t="shared" si="80"/>
        <v>0.54742165088557915</v>
      </c>
      <c r="AB113" s="74">
        <f t="shared" si="50"/>
        <v>112</v>
      </c>
      <c r="AC113" s="80">
        <f t="shared" si="81"/>
        <v>8.0510030591617737E-4</v>
      </c>
      <c r="AD113" s="79">
        <f t="shared" si="79"/>
        <v>-2.4544073781359255E-2</v>
      </c>
      <c r="AE113" s="81">
        <f t="shared" si="83"/>
        <v>-2.5349174087275432E-2</v>
      </c>
      <c r="AF113" s="19">
        <f t="shared" si="84"/>
        <v>-4.4835774656799977E-2</v>
      </c>
      <c r="AG113" s="93">
        <f t="shared" si="82"/>
        <v>-2.2176840989935038</v>
      </c>
      <c r="AH113" s="91">
        <f t="shared" si="85"/>
        <v>-5.573058184958191E-4</v>
      </c>
      <c r="AI113" s="96">
        <f t="shared" si="86"/>
        <v>110.37595601891853</v>
      </c>
      <c r="AJ113" s="5">
        <f t="shared" si="51"/>
        <v>2.0000000000000018E-2</v>
      </c>
      <c r="AK113" s="5">
        <f t="shared" si="54"/>
        <v>2.0000000000000018E-2</v>
      </c>
      <c r="AL113" s="5">
        <f t="shared" si="56"/>
        <v>0</v>
      </c>
      <c r="AM113" s="95">
        <f t="shared" si="61"/>
        <v>4.2857142857142894E-3</v>
      </c>
      <c r="AN113" s="95">
        <f t="shared" si="62"/>
        <v>-6.4285714285714345E-3</v>
      </c>
      <c r="AO113" s="78">
        <f t="shared" si="63"/>
        <v>0.66666666666666663</v>
      </c>
      <c r="AP113" s="8">
        <f t="shared" si="64"/>
        <v>39.999999999999993</v>
      </c>
      <c r="AQ113" s="8">
        <f t="shared" si="60"/>
        <v>47.058823529411761</v>
      </c>
      <c r="AR113" s="8">
        <f t="shared" si="49"/>
        <v>0</v>
      </c>
      <c r="AS113" s="114">
        <f t="shared" si="55"/>
        <v>0</v>
      </c>
      <c r="AT113" s="103">
        <f t="shared" si="77"/>
        <v>-6.7852102737792769E-3</v>
      </c>
      <c r="AU113" s="5">
        <f t="shared" si="52"/>
        <v>0.52</v>
      </c>
      <c r="AW113" s="210">
        <f t="shared" si="53"/>
        <v>3.9215686274509838E-2</v>
      </c>
      <c r="AX113" s="276">
        <f t="shared" si="58"/>
        <v>3.7715676744566962E-3</v>
      </c>
      <c r="AY113" s="19">
        <f t="shared" si="78"/>
        <v>0.81439584597488013</v>
      </c>
    </row>
    <row r="114" spans="1:51">
      <c r="A114" s="4">
        <v>38511</v>
      </c>
      <c r="B114" s="9">
        <f t="shared" si="48"/>
        <v>38511</v>
      </c>
      <c r="C114" s="5">
        <v>0.51</v>
      </c>
      <c r="D114" s="5">
        <v>0.51</v>
      </c>
      <c r="E114" s="5">
        <v>0.49</v>
      </c>
      <c r="F114" s="5">
        <v>0.49</v>
      </c>
      <c r="G114" s="6">
        <v>591800</v>
      </c>
      <c r="H114" s="112">
        <v>0.49</v>
      </c>
      <c r="I114" s="19">
        <f t="shared" si="65"/>
        <v>-5.7692307692307744E-2</v>
      </c>
      <c r="J114" s="8">
        <f t="shared" si="66"/>
        <v>0.58859425580983316</v>
      </c>
      <c r="K114" s="8">
        <f t="shared" si="67"/>
        <v>0.48240574419016685</v>
      </c>
      <c r="L114" s="8">
        <f t="shared" si="68"/>
        <v>0.53549999999999998</v>
      </c>
      <c r="M114" s="19">
        <f t="shared" si="69"/>
        <v>0.22012281756289834</v>
      </c>
      <c r="N114" s="19">
        <f t="shared" si="70"/>
        <v>5.9171002116622941E-2</v>
      </c>
      <c r="O114" s="19">
        <f t="shared" si="71"/>
        <v>-2.8623515215995578E-3</v>
      </c>
      <c r="P114" s="19">
        <f t="shared" si="72"/>
        <v>-1.2912198995439165E-2</v>
      </c>
      <c r="Q114" s="214"/>
      <c r="R114" s="305"/>
      <c r="S114" s="215"/>
      <c r="T114" t="str">
        <f t="shared" si="73"/>
        <v/>
      </c>
      <c r="U114" t="str">
        <f t="shared" si="74"/>
        <v/>
      </c>
      <c r="V114" t="str">
        <f t="shared" si="75"/>
        <v/>
      </c>
      <c r="W114" t="str">
        <f t="shared" si="76"/>
        <v/>
      </c>
      <c r="X114" s="10"/>
      <c r="Y114" s="219">
        <f t="shared" si="57"/>
        <v>-4.1978021978022013E-3</v>
      </c>
      <c r="Z114" s="78">
        <f t="shared" si="59"/>
        <v>0.51781443023017004</v>
      </c>
      <c r="AA114" s="78">
        <f t="shared" si="80"/>
        <v>0.54317244872004633</v>
      </c>
      <c r="AB114" s="74">
        <f t="shared" si="50"/>
        <v>113</v>
      </c>
      <c r="AC114" s="80">
        <f t="shared" si="81"/>
        <v>-7.0755220806864583E-6</v>
      </c>
      <c r="AD114" s="79">
        <f t="shared" si="79"/>
        <v>-2.5358018489876288E-2</v>
      </c>
      <c r="AE114" s="81">
        <f t="shared" si="83"/>
        <v>-2.5350942967795602E-2</v>
      </c>
      <c r="AF114" s="19">
        <f t="shared" si="84"/>
        <v>-4.66850234205195E-2</v>
      </c>
      <c r="AG114" s="93">
        <f t="shared" si="82"/>
        <v>-1.0087883733600558</v>
      </c>
      <c r="AH114" s="91">
        <f t="shared" si="85"/>
        <v>-5.1768735632040967E-4</v>
      </c>
      <c r="AI114" s="96">
        <f t="shared" si="86"/>
        <v>110.77693025828636</v>
      </c>
      <c r="AJ114" s="5">
        <f t="shared" si="51"/>
        <v>-3.0000000000000027E-2</v>
      </c>
      <c r="AK114" s="5">
        <f t="shared" si="54"/>
        <v>0</v>
      </c>
      <c r="AL114" s="5">
        <f t="shared" si="56"/>
        <v>-3.0000000000000027E-2</v>
      </c>
      <c r="AM114" s="95">
        <f t="shared" si="61"/>
        <v>4.2857142857142894E-3</v>
      </c>
      <c r="AN114" s="95">
        <f t="shared" si="62"/>
        <v>-8.5714285714285788E-3</v>
      </c>
      <c r="AO114" s="78">
        <f t="shared" si="63"/>
        <v>0.5</v>
      </c>
      <c r="AP114" s="8">
        <f t="shared" si="64"/>
        <v>33.333333333333329</v>
      </c>
      <c r="AQ114" s="8">
        <f t="shared" si="60"/>
        <v>45.45454545454546</v>
      </c>
      <c r="AR114" s="8">
        <f t="shared" si="49"/>
        <v>-1</v>
      </c>
      <c r="AS114" s="114">
        <f t="shared" si="55"/>
        <v>-591800</v>
      </c>
      <c r="AT114" s="103">
        <f t="shared" si="77"/>
        <v>-0.1582563101594045</v>
      </c>
      <c r="AU114" s="5">
        <f t="shared" si="52"/>
        <v>0.49</v>
      </c>
      <c r="AW114" s="210">
        <f t="shared" si="53"/>
        <v>4.0816326530612283E-2</v>
      </c>
      <c r="AX114" s="276">
        <f t="shared" si="58"/>
        <v>5.1774694880061881E-3</v>
      </c>
      <c r="AY114" s="19">
        <f t="shared" si="78"/>
        <v>0.37276324724890841</v>
      </c>
    </row>
    <row r="115" spans="1:51">
      <c r="A115" s="4">
        <v>38512</v>
      </c>
      <c r="B115" s="9">
        <f t="shared" si="48"/>
        <v>38512</v>
      </c>
      <c r="C115" s="5">
        <v>0.49</v>
      </c>
      <c r="D115" s="5">
        <v>0.51</v>
      </c>
      <c r="E115" s="5">
        <v>0.49</v>
      </c>
      <c r="F115" s="5">
        <v>0.5</v>
      </c>
      <c r="G115" s="6">
        <v>269300</v>
      </c>
      <c r="H115" s="112">
        <v>0.5</v>
      </c>
      <c r="I115" s="19">
        <f t="shared" si="65"/>
        <v>2.0408163265306142E-2</v>
      </c>
      <c r="J115" s="8">
        <f t="shared" si="66"/>
        <v>0.58649073994677237</v>
      </c>
      <c r="K115" s="8">
        <f t="shared" si="67"/>
        <v>0.47850926005322764</v>
      </c>
      <c r="L115" s="8">
        <f t="shared" si="68"/>
        <v>0.53249999999999997</v>
      </c>
      <c r="M115" s="19">
        <f t="shared" si="69"/>
        <v>0.22566225757372649</v>
      </c>
      <c r="N115" s="19">
        <f t="shared" si="70"/>
        <v>2.516522399703202E-2</v>
      </c>
      <c r="O115" s="19">
        <f t="shared" si="71"/>
        <v>-3.5737961121734209E-3</v>
      </c>
      <c r="P115" s="19">
        <f t="shared" si="72"/>
        <v>-8.0771926617092711E-3</v>
      </c>
      <c r="Q115" s="214"/>
      <c r="R115" s="305"/>
      <c r="S115" s="215"/>
      <c r="T115" t="str">
        <f t="shared" si="73"/>
        <v/>
      </c>
      <c r="U115" t="str">
        <f t="shared" si="74"/>
        <v/>
      </c>
      <c r="V115" t="str">
        <f t="shared" si="75"/>
        <v/>
      </c>
      <c r="W115" t="str">
        <f t="shared" si="76"/>
        <v/>
      </c>
      <c r="X115" s="10"/>
      <c r="Y115" s="219">
        <f t="shared" si="57"/>
        <v>-4.3296703296703343E-3</v>
      </c>
      <c r="Z115" s="78">
        <f t="shared" si="59"/>
        <v>0.51507100797472383</v>
      </c>
      <c r="AA115" s="78">
        <f t="shared" si="80"/>
        <v>0.53997768751476294</v>
      </c>
      <c r="AB115" s="74">
        <f t="shared" si="50"/>
        <v>114</v>
      </c>
      <c r="AC115" s="80">
        <f t="shared" si="81"/>
        <v>3.5541074220519359E-4</v>
      </c>
      <c r="AD115" s="79">
        <f t="shared" si="79"/>
        <v>-2.4906679540039112E-2</v>
      </c>
      <c r="AE115" s="81">
        <f t="shared" si="83"/>
        <v>-2.5262090282244305E-2</v>
      </c>
      <c r="AF115" s="19">
        <f t="shared" si="84"/>
        <v>-4.612538650378617E-2</v>
      </c>
      <c r="AG115" s="93">
        <f t="shared" si="82"/>
        <v>-51.231027216398999</v>
      </c>
      <c r="AH115" s="91">
        <f t="shared" si="85"/>
        <v>-4.7942884836037571E-4</v>
      </c>
      <c r="AI115" s="96">
        <f t="shared" si="86"/>
        <v>111.22473620652889</v>
      </c>
      <c r="AJ115" s="5">
        <f t="shared" si="51"/>
        <v>1.0000000000000009E-2</v>
      </c>
      <c r="AK115" s="5">
        <f t="shared" si="54"/>
        <v>1.0000000000000009E-2</v>
      </c>
      <c r="AL115" s="5">
        <f t="shared" si="56"/>
        <v>0</v>
      </c>
      <c r="AM115" s="95">
        <f t="shared" si="61"/>
        <v>5.0000000000000044E-3</v>
      </c>
      <c r="AN115" s="95">
        <f t="shared" si="62"/>
        <v>-7.8571428571428646E-3</v>
      </c>
      <c r="AO115" s="78">
        <f t="shared" si="63"/>
        <v>0.63636363636363635</v>
      </c>
      <c r="AP115" s="8">
        <f t="shared" si="64"/>
        <v>38.888888888888886</v>
      </c>
      <c r="AQ115" s="8">
        <f t="shared" si="60"/>
        <v>38.888888888888886</v>
      </c>
      <c r="AR115" s="8">
        <f t="shared" si="49"/>
        <v>0</v>
      </c>
      <c r="AS115" s="114">
        <f t="shared" si="55"/>
        <v>0</v>
      </c>
      <c r="AT115" s="103">
        <f t="shared" si="77"/>
        <v>-0.12474599746680883</v>
      </c>
      <c r="AU115" s="5">
        <f t="shared" si="52"/>
        <v>0.5</v>
      </c>
      <c r="AW115" s="210">
        <f t="shared" si="53"/>
        <v>4.0816326530612283E-2</v>
      </c>
      <c r="AX115" s="276">
        <f t="shared" si="58"/>
        <v>6.577743256613958E-3</v>
      </c>
      <c r="AY115" s="19">
        <f t="shared" si="78"/>
        <v>0.27045524302008139</v>
      </c>
    </row>
    <row r="116" spans="1:51">
      <c r="A116" s="4">
        <v>38513</v>
      </c>
      <c r="B116" s="9">
        <f t="shared" si="48"/>
        <v>38513</v>
      </c>
      <c r="C116" s="5">
        <v>0.5</v>
      </c>
      <c r="D116" s="5">
        <v>0.5</v>
      </c>
      <c r="E116" s="5">
        <v>0.49</v>
      </c>
      <c r="F116" s="5">
        <v>0.49</v>
      </c>
      <c r="G116" s="6">
        <v>100500</v>
      </c>
      <c r="H116" s="112">
        <v>0.49</v>
      </c>
      <c r="I116" s="19">
        <f t="shared" si="65"/>
        <v>-2.0000000000000018E-2</v>
      </c>
      <c r="J116" s="8">
        <f t="shared" si="66"/>
        <v>0.58263871073455664</v>
      </c>
      <c r="K116" s="8">
        <f t="shared" si="67"/>
        <v>0.4743612892654433</v>
      </c>
      <c r="L116" s="8">
        <f t="shared" si="68"/>
        <v>0.52849999999999997</v>
      </c>
      <c r="M116" s="19">
        <f t="shared" si="69"/>
        <v>0.22825939620153832</v>
      </c>
      <c r="N116" s="19">
        <f t="shared" si="70"/>
        <v>1.1508963243281007E-2</v>
      </c>
      <c r="O116" s="19">
        <f t="shared" si="71"/>
        <v>-6.567928442596245E-3</v>
      </c>
      <c r="P116" s="19">
        <f t="shared" si="72"/>
        <v>-8.6685277257182725E-3</v>
      </c>
      <c r="Q116" s="214"/>
      <c r="R116" s="305"/>
      <c r="S116" s="215"/>
      <c r="T116" t="str">
        <f t="shared" si="73"/>
        <v/>
      </c>
      <c r="U116" t="str">
        <f t="shared" si="74"/>
        <v/>
      </c>
      <c r="V116" t="str">
        <f t="shared" si="75"/>
        <v/>
      </c>
      <c r="W116" t="str">
        <f t="shared" si="76"/>
        <v/>
      </c>
      <c r="X116" s="10"/>
      <c r="Y116" s="219">
        <f t="shared" si="57"/>
        <v>-4.5714285714285752E-3</v>
      </c>
      <c r="Z116" s="78">
        <f t="shared" si="59"/>
        <v>0.51121007274661634</v>
      </c>
      <c r="AA116" s="78">
        <f t="shared" si="80"/>
        <v>0.5362793386386705</v>
      </c>
      <c r="AB116" s="74">
        <f t="shared" si="50"/>
        <v>115</v>
      </c>
      <c r="AC116" s="80">
        <f t="shared" si="81"/>
        <v>1.542595121521162E-4</v>
      </c>
      <c r="AD116" s="79">
        <f t="shared" si="79"/>
        <v>-2.506926589205416E-2</v>
      </c>
      <c r="AE116" s="81">
        <f t="shared" si="83"/>
        <v>-2.5223525404206276E-2</v>
      </c>
      <c r="AF116" s="19">
        <f t="shared" si="84"/>
        <v>-4.6746656240182143E-2</v>
      </c>
      <c r="AG116" s="93">
        <f t="shared" si="82"/>
        <v>-0.56596834638426408</v>
      </c>
      <c r="AH116" s="91">
        <f t="shared" si="85"/>
        <v>-4.4996908369313802E-4</v>
      </c>
      <c r="AI116" s="96">
        <f t="shared" si="86"/>
        <v>111.68430723528</v>
      </c>
      <c r="AJ116" s="5">
        <f t="shared" si="51"/>
        <v>-1.0000000000000009E-2</v>
      </c>
      <c r="AK116" s="5">
        <f t="shared" si="54"/>
        <v>0</v>
      </c>
      <c r="AL116" s="5">
        <f t="shared" si="56"/>
        <v>-1.0000000000000009E-2</v>
      </c>
      <c r="AM116" s="95">
        <f t="shared" si="61"/>
        <v>5.0000000000000044E-3</v>
      </c>
      <c r="AN116" s="95">
        <f t="shared" si="62"/>
        <v>-8.5714285714285788E-3</v>
      </c>
      <c r="AO116" s="78">
        <f t="shared" si="63"/>
        <v>0.58333333333333337</v>
      </c>
      <c r="AP116" s="8">
        <f t="shared" si="64"/>
        <v>36.842105263157897</v>
      </c>
      <c r="AQ116" s="8">
        <f t="shared" si="60"/>
        <v>42.168674698795179</v>
      </c>
      <c r="AR116" s="8">
        <f t="shared" si="49"/>
        <v>-1</v>
      </c>
      <c r="AS116" s="114">
        <f t="shared" si="55"/>
        <v>-100500</v>
      </c>
      <c r="AT116" s="103">
        <f t="shared" si="77"/>
        <v>-0.19329535818309182</v>
      </c>
      <c r="AU116" s="5">
        <f t="shared" si="52"/>
        <v>0.49</v>
      </c>
      <c r="AW116" s="210">
        <f t="shared" si="53"/>
        <v>2.0408163265306142E-2</v>
      </c>
      <c r="AX116" s="276">
        <f t="shared" si="58"/>
        <v>7.8205686368812526E-3</v>
      </c>
      <c r="AY116" s="19">
        <f t="shared" si="78"/>
        <v>0.18894403928241296</v>
      </c>
    </row>
    <row r="117" spans="1:51">
      <c r="A117" s="4">
        <v>38516</v>
      </c>
      <c r="B117" s="9">
        <f t="shared" si="48"/>
        <v>38516</v>
      </c>
      <c r="C117" s="5">
        <v>0.49</v>
      </c>
      <c r="D117" s="5">
        <v>0.49</v>
      </c>
      <c r="E117" s="5">
        <v>0.49</v>
      </c>
      <c r="F117" s="5">
        <v>0.49</v>
      </c>
      <c r="G117" s="6">
        <v>0</v>
      </c>
      <c r="H117" s="112">
        <v>0.49</v>
      </c>
      <c r="I117" s="19">
        <f t="shared" si="65"/>
        <v>0</v>
      </c>
      <c r="J117" s="8">
        <f t="shared" si="66"/>
        <v>0.57219291529575955</v>
      </c>
      <c r="K117" s="8">
        <f t="shared" si="67"/>
        <v>0.4748070847042406</v>
      </c>
      <c r="L117" s="8">
        <f t="shared" si="68"/>
        <v>0.52350000000000008</v>
      </c>
      <c r="M117" s="19">
        <f t="shared" si="69"/>
        <v>0.20510610251778574</v>
      </c>
      <c r="N117" s="19">
        <f t="shared" si="70"/>
        <v>-0.1014341318212798</v>
      </c>
      <c r="O117" s="19">
        <f t="shared" si="71"/>
        <v>-1.7928426735716967E-2</v>
      </c>
      <c r="P117" s="19">
        <f t="shared" si="72"/>
        <v>9.3978039288919392E-4</v>
      </c>
      <c r="Q117" s="214"/>
      <c r="R117" s="305"/>
      <c r="S117" s="215"/>
      <c r="T117" t="str">
        <f t="shared" si="73"/>
        <v/>
      </c>
      <c r="U117" t="str">
        <f t="shared" si="74"/>
        <v/>
      </c>
      <c r="V117" t="str">
        <f t="shared" si="75"/>
        <v/>
      </c>
      <c r="W117" t="str">
        <f t="shared" si="76"/>
        <v/>
      </c>
      <c r="X117" s="10"/>
      <c r="Y117" s="219">
        <f t="shared" si="57"/>
        <v>-3.9340659340659379E-3</v>
      </c>
      <c r="Z117" s="78">
        <f t="shared" si="59"/>
        <v>0.50794372154363743</v>
      </c>
      <c r="AA117" s="78">
        <f t="shared" si="80"/>
        <v>0.53285466757940891</v>
      </c>
      <c r="AB117" s="74">
        <f t="shared" si="50"/>
        <v>116</v>
      </c>
      <c r="AC117" s="80">
        <f t="shared" si="81"/>
        <v>2.5006349474783127E-4</v>
      </c>
      <c r="AD117" s="79">
        <f t="shared" si="79"/>
        <v>-2.4910946035771486E-2</v>
      </c>
      <c r="AE117" s="81">
        <f t="shared" si="83"/>
        <v>-2.5161009530519318E-2</v>
      </c>
      <c r="AF117" s="19">
        <f t="shared" si="84"/>
        <v>-4.6749981845770582E-2</v>
      </c>
      <c r="AG117" s="93">
        <f t="shared" si="82"/>
        <v>0.62105721235032951</v>
      </c>
      <c r="AH117" s="91">
        <f t="shared" si="85"/>
        <v>-3.7027913282280749E-4</v>
      </c>
      <c r="AI117" s="96">
        <f t="shared" si="86"/>
        <v>112.21116907675963</v>
      </c>
      <c r="AJ117" s="5">
        <f t="shared" si="51"/>
        <v>0</v>
      </c>
      <c r="AK117" s="5">
        <f t="shared" si="54"/>
        <v>0</v>
      </c>
      <c r="AL117" s="5">
        <f t="shared" si="56"/>
        <v>0</v>
      </c>
      <c r="AM117" s="95">
        <f t="shared" si="61"/>
        <v>3.5714285714285748E-3</v>
      </c>
      <c r="AN117" s="95">
        <f t="shared" si="62"/>
        <v>-8.5714285714285788E-3</v>
      </c>
      <c r="AO117" s="78">
        <f t="shared" si="63"/>
        <v>0.41666666666666669</v>
      </c>
      <c r="AP117" s="8">
        <f t="shared" si="64"/>
        <v>29.411764705882362</v>
      </c>
      <c r="AQ117" s="8">
        <f t="shared" si="60"/>
        <v>40.983606557377051</v>
      </c>
      <c r="AR117" s="8">
        <f t="shared" si="49"/>
        <v>0</v>
      </c>
      <c r="AS117" s="114">
        <f t="shared" si="55"/>
        <v>0</v>
      </c>
      <c r="AT117" s="103">
        <f t="shared" si="77"/>
        <v>-0.23227679421283076</v>
      </c>
      <c r="AU117" s="5">
        <f t="shared" si="52"/>
        <v>0.49</v>
      </c>
      <c r="AW117" s="210">
        <f t="shared" si="53"/>
        <v>0</v>
      </c>
      <c r="AX117" s="276">
        <f t="shared" si="58"/>
        <v>7.2378095425178817E-3</v>
      </c>
      <c r="AY117" s="19">
        <f t="shared" si="78"/>
        <v>-7.451620482110724E-2</v>
      </c>
    </row>
    <row r="118" spans="1:51">
      <c r="A118" s="4">
        <v>38517</v>
      </c>
      <c r="B118" s="9">
        <f t="shared" si="48"/>
        <v>38517</v>
      </c>
      <c r="C118" s="5">
        <v>0.49</v>
      </c>
      <c r="D118" s="5">
        <v>0.49</v>
      </c>
      <c r="E118" s="5">
        <v>0.47</v>
      </c>
      <c r="F118" s="5">
        <v>0.49</v>
      </c>
      <c r="G118" s="6">
        <v>340000</v>
      </c>
      <c r="H118" s="112">
        <v>0.49</v>
      </c>
      <c r="I118" s="19">
        <f t="shared" si="65"/>
        <v>0</v>
      </c>
      <c r="J118" s="8">
        <f t="shared" si="66"/>
        <v>0.56774934554525336</v>
      </c>
      <c r="K118" s="8">
        <f t="shared" si="67"/>
        <v>0.47225065445474668</v>
      </c>
      <c r="L118" s="8">
        <f t="shared" si="68"/>
        <v>0.52</v>
      </c>
      <c r="M118" s="19">
        <f t="shared" si="69"/>
        <v>0.20222034673677267</v>
      </c>
      <c r="N118" s="19">
        <f t="shared" si="70"/>
        <v>-1.4069575432368423E-2</v>
      </c>
      <c r="O118" s="19">
        <f t="shared" si="71"/>
        <v>-7.7658594360773695E-3</v>
      </c>
      <c r="P118" s="19">
        <f t="shared" si="72"/>
        <v>-5.3841451230373606E-3</v>
      </c>
      <c r="Q118" s="214"/>
      <c r="R118" s="305"/>
      <c r="S118" s="215"/>
      <c r="T118" t="str">
        <f t="shared" si="73"/>
        <v/>
      </c>
      <c r="U118" t="str">
        <f t="shared" si="74"/>
        <v/>
      </c>
      <c r="V118" t="str">
        <f t="shared" si="75"/>
        <v>BrokeBandLower</v>
      </c>
      <c r="W118" t="str">
        <f t="shared" si="76"/>
        <v/>
      </c>
      <c r="X118" s="10"/>
      <c r="Y118" s="219">
        <f t="shared" si="57"/>
        <v>-3.6483516483516516E-3</v>
      </c>
      <c r="Z118" s="78">
        <f t="shared" si="59"/>
        <v>0.50518038842591728</v>
      </c>
      <c r="AA118" s="78">
        <f t="shared" si="80"/>
        <v>0.5296834221785327</v>
      </c>
      <c r="AB118" s="74">
        <f t="shared" si="50"/>
        <v>117</v>
      </c>
      <c r="AC118" s="80">
        <f t="shared" si="81"/>
        <v>5.2638062232311655E-4</v>
      </c>
      <c r="AD118" s="79">
        <f t="shared" si="79"/>
        <v>-2.4503033752615422E-2</v>
      </c>
      <c r="AE118" s="81">
        <f t="shared" si="83"/>
        <v>-2.5029414374938538E-2</v>
      </c>
      <c r="AF118" s="19">
        <f t="shared" si="84"/>
        <v>-4.6259770886989439E-2</v>
      </c>
      <c r="AG118" s="93">
        <f t="shared" si="82"/>
        <v>1.1049878665973563</v>
      </c>
      <c r="AH118" s="91">
        <f t="shared" si="85"/>
        <v>-2.849493844655931E-4</v>
      </c>
      <c r="AI118" s="96">
        <f t="shared" si="86"/>
        <v>112.73503991336145</v>
      </c>
      <c r="AJ118" s="5">
        <f t="shared" si="51"/>
        <v>0</v>
      </c>
      <c r="AK118" s="5">
        <f t="shared" si="54"/>
        <v>0</v>
      </c>
      <c r="AL118" s="5">
        <f t="shared" si="56"/>
        <v>0</v>
      </c>
      <c r="AM118" s="95">
        <f t="shared" si="61"/>
        <v>3.5714285714285748E-3</v>
      </c>
      <c r="AN118" s="95">
        <f t="shared" si="62"/>
        <v>-7.1428571428571496E-3</v>
      </c>
      <c r="AO118" s="78">
        <f t="shared" si="63"/>
        <v>0.5</v>
      </c>
      <c r="AP118" s="8">
        <f t="shared" si="64"/>
        <v>33.333333333333329</v>
      </c>
      <c r="AQ118" s="8">
        <f t="shared" si="60"/>
        <v>39.999999999999993</v>
      </c>
      <c r="AR118" s="8">
        <f t="shared" si="49"/>
        <v>1</v>
      </c>
      <c r="AS118" s="114">
        <f t="shared" si="55"/>
        <v>340000</v>
      </c>
      <c r="AT118" s="103">
        <f t="shared" si="77"/>
        <v>-0.12527011174908934</v>
      </c>
      <c r="AU118" s="5">
        <f t="shared" si="52"/>
        <v>0.49</v>
      </c>
      <c r="AW118" s="210">
        <f t="shared" si="53"/>
        <v>4.2553191489361743E-2</v>
      </c>
      <c r="AX118" s="276">
        <f t="shared" si="58"/>
        <v>6.1667540084524349E-3</v>
      </c>
      <c r="AY118" s="19">
        <f t="shared" si="78"/>
        <v>-0.14798061869045107</v>
      </c>
    </row>
    <row r="119" spans="1:51">
      <c r="A119" s="4">
        <v>38518</v>
      </c>
      <c r="B119" s="9">
        <f t="shared" si="48"/>
        <v>38518</v>
      </c>
      <c r="C119" s="5">
        <v>0.49</v>
      </c>
      <c r="D119" s="5">
        <v>0.52</v>
      </c>
      <c r="E119" s="5">
        <v>0.49</v>
      </c>
      <c r="F119" s="5">
        <v>0.52</v>
      </c>
      <c r="G119" s="6">
        <v>1581600</v>
      </c>
      <c r="H119" s="112">
        <v>0.52</v>
      </c>
      <c r="I119" s="19">
        <f t="shared" si="65"/>
        <v>6.1224489795918421E-2</v>
      </c>
      <c r="J119" s="8">
        <f t="shared" si="66"/>
        <v>0.56422745346069481</v>
      </c>
      <c r="K119" s="8">
        <f t="shared" si="67"/>
        <v>0.47277254653930534</v>
      </c>
      <c r="L119" s="8">
        <f t="shared" si="68"/>
        <v>0.51850000000000007</v>
      </c>
      <c r="M119" s="19">
        <f t="shared" si="69"/>
        <v>0.19344377669735544</v>
      </c>
      <c r="N119" s="19">
        <f t="shared" si="70"/>
        <v>-4.3401023591565523E-2</v>
      </c>
      <c r="O119" s="19">
        <f t="shared" si="71"/>
        <v>-6.2032516852594689E-3</v>
      </c>
      <c r="P119" s="19">
        <f t="shared" si="72"/>
        <v>1.1051166994384162E-3</v>
      </c>
      <c r="Q119" s="214"/>
      <c r="R119" s="305"/>
      <c r="S119" s="215"/>
      <c r="T119" t="str">
        <f t="shared" si="73"/>
        <v/>
      </c>
      <c r="U119" t="str">
        <f t="shared" si="74"/>
        <v/>
      </c>
      <c r="V119" t="str">
        <f t="shared" si="75"/>
        <v/>
      </c>
      <c r="W119" t="str">
        <f t="shared" si="76"/>
        <v/>
      </c>
      <c r="X119" s="10"/>
      <c r="Y119" s="219">
        <f t="shared" si="57"/>
        <v>-2.9450549450549478E-3</v>
      </c>
      <c r="Z119" s="78">
        <f t="shared" si="59"/>
        <v>0.50746260860832604</v>
      </c>
      <c r="AA119" s="78">
        <f t="shared" si="80"/>
        <v>0.52896684893732127</v>
      </c>
      <c r="AB119" s="74">
        <f t="shared" si="50"/>
        <v>118</v>
      </c>
      <c r="AC119" s="80">
        <f t="shared" si="81"/>
        <v>2.8201392367546499E-3</v>
      </c>
      <c r="AD119" s="79">
        <f t="shared" si="79"/>
        <v>-2.1504240328995228E-2</v>
      </c>
      <c r="AE119" s="81">
        <f t="shared" si="83"/>
        <v>-2.4324379565749878E-2</v>
      </c>
      <c r="AF119" s="19">
        <f t="shared" si="84"/>
        <v>-4.0653285498319244E-2</v>
      </c>
      <c r="AG119" s="93">
        <f t="shared" si="82"/>
        <v>4.357604587167951</v>
      </c>
      <c r="AH119" s="91">
        <f t="shared" si="85"/>
        <v>-1.7318483612485455E-4</v>
      </c>
      <c r="AI119" s="96">
        <f t="shared" si="86"/>
        <v>112.87892792848425</v>
      </c>
      <c r="AJ119" s="5">
        <f t="shared" si="51"/>
        <v>3.0000000000000027E-2</v>
      </c>
      <c r="AK119" s="5">
        <f t="shared" si="54"/>
        <v>3.0000000000000027E-2</v>
      </c>
      <c r="AL119" s="5">
        <f t="shared" si="56"/>
        <v>0</v>
      </c>
      <c r="AM119" s="95">
        <f t="shared" si="61"/>
        <v>5.7142857142857195E-3</v>
      </c>
      <c r="AN119" s="95">
        <f t="shared" si="62"/>
        <v>-5.7142857142857195E-3</v>
      </c>
      <c r="AO119" s="78">
        <f t="shared" si="63"/>
        <v>1</v>
      </c>
      <c r="AP119" s="8">
        <f t="shared" si="64"/>
        <v>50</v>
      </c>
      <c r="AQ119" s="8">
        <f t="shared" si="60"/>
        <v>42.857142857142854</v>
      </c>
      <c r="AR119" s="8">
        <f t="shared" si="49"/>
        <v>1</v>
      </c>
      <c r="AS119" s="114">
        <f t="shared" si="55"/>
        <v>1581600</v>
      </c>
      <c r="AT119" s="103">
        <f t="shared" si="77"/>
        <v>0.20748299319727889</v>
      </c>
      <c r="AU119" s="5">
        <f t="shared" si="52"/>
        <v>0.52</v>
      </c>
      <c r="AW119" s="210">
        <f t="shared" si="53"/>
        <v>6.1224489795918421E-2</v>
      </c>
      <c r="AX119" s="276">
        <f t="shared" si="58"/>
        <v>4.8656803255724117E-3</v>
      </c>
      <c r="AY119" s="19">
        <f t="shared" si="78"/>
        <v>-0.21098193329857362</v>
      </c>
    </row>
    <row r="120" spans="1:51">
      <c r="A120" s="4">
        <v>38519</v>
      </c>
      <c r="B120" s="9">
        <f t="shared" si="48"/>
        <v>38519</v>
      </c>
      <c r="C120" s="5">
        <v>0.52</v>
      </c>
      <c r="D120" s="5">
        <v>0.53</v>
      </c>
      <c r="E120" s="5">
        <v>0.5</v>
      </c>
      <c r="F120" s="5">
        <v>0.5</v>
      </c>
      <c r="G120" s="6">
        <v>866800</v>
      </c>
      <c r="H120" s="112">
        <v>0.5</v>
      </c>
      <c r="I120" s="19">
        <f t="shared" si="65"/>
        <v>-3.8461538461538491E-2</v>
      </c>
      <c r="J120" s="8">
        <f t="shared" si="66"/>
        <v>0.56000000000000005</v>
      </c>
      <c r="K120" s="8">
        <f t="shared" si="67"/>
        <v>0.47199999999999998</v>
      </c>
      <c r="L120" s="8">
        <f t="shared" si="68"/>
        <v>0.51600000000000001</v>
      </c>
      <c r="M120" s="19">
        <f t="shared" si="69"/>
        <v>0.18644067796610186</v>
      </c>
      <c r="N120" s="19">
        <f t="shared" si="70"/>
        <v>-3.6202243622497007E-2</v>
      </c>
      <c r="O120" s="19">
        <f t="shared" si="71"/>
        <v>-7.4924632517712909E-3</v>
      </c>
      <c r="P120" s="19">
        <f t="shared" si="72"/>
        <v>-1.6340765659097662E-3</v>
      </c>
      <c r="Q120" s="214"/>
      <c r="R120" s="305"/>
      <c r="S120" s="215"/>
      <c r="T120" t="str">
        <f t="shared" si="73"/>
        <v/>
      </c>
      <c r="U120" t="str">
        <f t="shared" si="74"/>
        <v/>
      </c>
      <c r="V120" t="str">
        <f t="shared" si="75"/>
        <v/>
      </c>
      <c r="W120" t="str">
        <f t="shared" si="76"/>
        <v/>
      </c>
      <c r="X120" s="10"/>
      <c r="Y120" s="219">
        <f t="shared" si="57"/>
        <v>-2.1538461538461559E-3</v>
      </c>
      <c r="Z120" s="78">
        <f t="shared" si="59"/>
        <v>0.50631336688264383</v>
      </c>
      <c r="AA120" s="78">
        <f t="shared" si="80"/>
        <v>0.52682330211595951</v>
      </c>
      <c r="AB120" s="74">
        <f t="shared" si="50"/>
        <v>119</v>
      </c>
      <c r="AC120" s="80">
        <f t="shared" si="81"/>
        <v>3.051555465947358E-3</v>
      </c>
      <c r="AD120" s="79">
        <f t="shared" si="79"/>
        <v>-2.0509935233315679E-2</v>
      </c>
      <c r="AE120" s="81">
        <f t="shared" si="83"/>
        <v>-2.3561490699263037E-2</v>
      </c>
      <c r="AF120" s="19">
        <f t="shared" si="84"/>
        <v>-3.8931336466968239E-2</v>
      </c>
      <c r="AG120" s="93">
        <f t="shared" si="82"/>
        <v>8.2058441007691704E-2</v>
      </c>
      <c r="AH120" s="91">
        <f t="shared" si="85"/>
        <v>-4.4692722705007165E-5</v>
      </c>
      <c r="AI120" s="96">
        <f t="shared" si="86"/>
        <v>112.86434790799085</v>
      </c>
      <c r="AJ120" s="5">
        <f t="shared" si="51"/>
        <v>-2.0000000000000018E-2</v>
      </c>
      <c r="AK120" s="5">
        <f t="shared" si="54"/>
        <v>0</v>
      </c>
      <c r="AL120" s="5">
        <f t="shared" si="56"/>
        <v>-2.0000000000000018E-2</v>
      </c>
      <c r="AM120" s="95">
        <f t="shared" si="61"/>
        <v>4.2857142857142894E-3</v>
      </c>
      <c r="AN120" s="95">
        <f t="shared" si="62"/>
        <v>-7.1428571428571496E-3</v>
      </c>
      <c r="AO120" s="78">
        <f t="shared" si="63"/>
        <v>0.6</v>
      </c>
      <c r="AP120" s="8">
        <f t="shared" si="64"/>
        <v>37.5</v>
      </c>
      <c r="AQ120" s="8">
        <f t="shared" si="60"/>
        <v>44.444444444444443</v>
      </c>
      <c r="AR120" s="8">
        <f t="shared" si="49"/>
        <v>-1</v>
      </c>
      <c r="AS120" s="114">
        <f t="shared" si="55"/>
        <v>-866800</v>
      </c>
      <c r="AT120" s="103">
        <f t="shared" si="77"/>
        <v>8.570001627357561E-2</v>
      </c>
      <c r="AU120" s="5">
        <f t="shared" si="52"/>
        <v>0.5</v>
      </c>
      <c r="AW120" s="210">
        <f t="shared" si="53"/>
        <v>6.0000000000000053E-2</v>
      </c>
      <c r="AX120" s="276">
        <f t="shared" si="58"/>
        <v>3.2192522085385594E-3</v>
      </c>
      <c r="AY120" s="19">
        <f t="shared" si="78"/>
        <v>-0.33837572690108081</v>
      </c>
    </row>
    <row r="121" spans="1:51">
      <c r="A121" s="4">
        <v>38520</v>
      </c>
      <c r="B121" s="9">
        <f t="shared" si="48"/>
        <v>38520</v>
      </c>
      <c r="C121" s="5">
        <v>0.51</v>
      </c>
      <c r="D121" s="5">
        <v>0.51</v>
      </c>
      <c r="E121" s="5">
        <v>0.49</v>
      </c>
      <c r="F121" s="5">
        <v>0.51</v>
      </c>
      <c r="G121" s="6">
        <v>249100</v>
      </c>
      <c r="H121" s="112">
        <v>0.51</v>
      </c>
      <c r="I121" s="19">
        <f t="shared" si="65"/>
        <v>2.0000000000000018E-2</v>
      </c>
      <c r="J121" s="8">
        <f t="shared" si="66"/>
        <v>0.55714973622427233</v>
      </c>
      <c r="K121" s="8">
        <f t="shared" si="67"/>
        <v>0.47185026377572781</v>
      </c>
      <c r="L121" s="8">
        <f t="shared" si="68"/>
        <v>0.51450000000000007</v>
      </c>
      <c r="M121" s="19">
        <f t="shared" si="69"/>
        <v>0.18077657044415191</v>
      </c>
      <c r="N121" s="19">
        <f t="shared" si="70"/>
        <v>-3.0380213072277014E-2</v>
      </c>
      <c r="O121" s="19">
        <f t="shared" si="71"/>
        <v>-5.0897567423709347E-3</v>
      </c>
      <c r="P121" s="19">
        <f t="shared" si="72"/>
        <v>-3.1723776328849117E-4</v>
      </c>
      <c r="Q121" s="214"/>
      <c r="R121" s="305"/>
      <c r="S121" s="215"/>
      <c r="T121" t="str">
        <f t="shared" si="73"/>
        <v/>
      </c>
      <c r="U121" t="str">
        <f t="shared" si="74"/>
        <v/>
      </c>
      <c r="V121" t="str">
        <f t="shared" si="75"/>
        <v/>
      </c>
      <c r="W121" t="str">
        <f t="shared" si="76"/>
        <v/>
      </c>
      <c r="X121" s="10"/>
      <c r="Y121" s="219">
        <f t="shared" si="57"/>
        <v>-9.010989010989019E-4</v>
      </c>
      <c r="Z121" s="78">
        <f t="shared" si="59"/>
        <v>0.50688110838271672</v>
      </c>
      <c r="AA121" s="78">
        <f t="shared" si="80"/>
        <v>0.52557837775937855</v>
      </c>
      <c r="AB121" s="74">
        <f t="shared" si="50"/>
        <v>120</v>
      </c>
      <c r="AC121" s="80">
        <f t="shared" si="81"/>
        <v>3.8913770580809651E-3</v>
      </c>
      <c r="AD121" s="79">
        <f t="shared" si="79"/>
        <v>-1.8697269376661829E-2</v>
      </c>
      <c r="AE121" s="81">
        <f t="shared" si="83"/>
        <v>-2.2588646434742794E-2</v>
      </c>
      <c r="AF121" s="19">
        <f t="shared" si="84"/>
        <v>-3.557465483334981E-2</v>
      </c>
      <c r="AG121" s="93">
        <f t="shared" si="82"/>
        <v>0.27521098715237796</v>
      </c>
      <c r="AH121" s="91">
        <f t="shared" si="85"/>
        <v>1.1718534391839545E-4</v>
      </c>
      <c r="AI121" s="96">
        <f t="shared" si="86"/>
        <v>112.56851099794319</v>
      </c>
      <c r="AJ121" s="5">
        <f t="shared" si="51"/>
        <v>1.0000000000000009E-2</v>
      </c>
      <c r="AK121" s="5">
        <f t="shared" si="54"/>
        <v>1.0000000000000009E-2</v>
      </c>
      <c r="AL121" s="5">
        <f t="shared" si="56"/>
        <v>0</v>
      </c>
      <c r="AM121" s="95">
        <f t="shared" si="61"/>
        <v>5.0000000000000044E-3</v>
      </c>
      <c r="AN121" s="95">
        <f t="shared" si="62"/>
        <v>-7.1428571428571496E-3</v>
      </c>
      <c r="AO121" s="78">
        <f t="shared" si="63"/>
        <v>0.7</v>
      </c>
      <c r="AP121" s="8">
        <f t="shared" si="64"/>
        <v>41.17647058823529</v>
      </c>
      <c r="AQ121" s="8">
        <f t="shared" si="60"/>
        <v>41.17647058823529</v>
      </c>
      <c r="AR121" s="8">
        <f t="shared" si="49"/>
        <v>1</v>
      </c>
      <c r="AS121" s="114">
        <f t="shared" si="55"/>
        <v>249100</v>
      </c>
      <c r="AT121" s="103">
        <f t="shared" si="77"/>
        <v>0.13101401143923852</v>
      </c>
      <c r="AU121" s="5">
        <f t="shared" si="52"/>
        <v>0.51</v>
      </c>
      <c r="AW121" s="210">
        <f t="shared" si="53"/>
        <v>4.0816326530612283E-2</v>
      </c>
      <c r="AX121" s="276">
        <f t="shared" si="58"/>
        <v>1.2989256230725662E-3</v>
      </c>
      <c r="AY121" s="19">
        <f t="shared" si="78"/>
        <v>-0.5965132462665178</v>
      </c>
    </row>
    <row r="122" spans="1:51">
      <c r="A122" s="4">
        <v>38523</v>
      </c>
      <c r="B122" s="9">
        <f t="shared" si="48"/>
        <v>38523</v>
      </c>
      <c r="C122" s="5">
        <v>0.5</v>
      </c>
      <c r="D122" s="5">
        <v>0.5</v>
      </c>
      <c r="E122" s="5">
        <v>0.49</v>
      </c>
      <c r="F122" s="5">
        <v>0.49</v>
      </c>
      <c r="G122" s="6">
        <v>88200</v>
      </c>
      <c r="H122" s="112">
        <v>0.49</v>
      </c>
      <c r="I122" s="19">
        <f t="shared" si="65"/>
        <v>-3.9215686274509838E-2</v>
      </c>
      <c r="J122" s="8">
        <f t="shared" si="66"/>
        <v>0.55423742416388577</v>
      </c>
      <c r="K122" s="8">
        <f t="shared" si="67"/>
        <v>0.46976257583611425</v>
      </c>
      <c r="L122" s="8">
        <f t="shared" si="68"/>
        <v>0.51200000000000001</v>
      </c>
      <c r="M122" s="19">
        <f t="shared" si="69"/>
        <v>0.17982455962443933</v>
      </c>
      <c r="N122" s="19">
        <f t="shared" si="70"/>
        <v>-5.2662290106155517E-3</v>
      </c>
      <c r="O122" s="19">
        <f t="shared" si="71"/>
        <v>-5.2271622349189251E-3</v>
      </c>
      <c r="P122" s="19">
        <f t="shared" si="72"/>
        <v>-4.4244712780447748E-3</v>
      </c>
      <c r="Q122" s="214"/>
      <c r="R122" s="305"/>
      <c r="S122" s="215"/>
      <c r="T122" t="str">
        <f t="shared" si="73"/>
        <v/>
      </c>
      <c r="U122" t="str">
        <f t="shared" si="74"/>
        <v/>
      </c>
      <c r="V122" t="str">
        <f t="shared" si="75"/>
        <v/>
      </c>
      <c r="W122" t="str">
        <f t="shared" si="76"/>
        <v/>
      </c>
      <c r="X122" s="10"/>
      <c r="Y122" s="219">
        <f t="shared" si="57"/>
        <v>-8.7912087912087991E-5</v>
      </c>
      <c r="Z122" s="78">
        <f t="shared" si="59"/>
        <v>0.50428141769177837</v>
      </c>
      <c r="AA122" s="78">
        <f t="shared" si="80"/>
        <v>0.52294557780518458</v>
      </c>
      <c r="AB122" s="74">
        <f t="shared" si="50"/>
        <v>121</v>
      </c>
      <c r="AC122" s="80">
        <f t="shared" si="81"/>
        <v>3.1395890570692642E-3</v>
      </c>
      <c r="AD122" s="79">
        <f t="shared" si="79"/>
        <v>-1.8664160113406214E-2</v>
      </c>
      <c r="AE122" s="81">
        <f t="shared" si="83"/>
        <v>-2.1803749170475478E-2</v>
      </c>
      <c r="AF122" s="19">
        <f t="shared" si="84"/>
        <v>-3.5690444485141554E-2</v>
      </c>
      <c r="AG122" s="93">
        <f t="shared" si="82"/>
        <v>-0.19319330658295181</v>
      </c>
      <c r="AH122" s="91">
        <f t="shared" si="85"/>
        <v>2.6309949402438313E-4</v>
      </c>
      <c r="AI122" s="96">
        <f t="shared" si="86"/>
        <v>112.27403190438352</v>
      </c>
      <c r="AJ122" s="5">
        <f t="shared" si="51"/>
        <v>-2.0000000000000018E-2</v>
      </c>
      <c r="AK122" s="5">
        <f t="shared" si="54"/>
        <v>0</v>
      </c>
      <c r="AL122" s="5">
        <f t="shared" si="56"/>
        <v>-2.0000000000000018E-2</v>
      </c>
      <c r="AM122" s="95">
        <f t="shared" si="61"/>
        <v>5.0000000000000044E-3</v>
      </c>
      <c r="AN122" s="95">
        <f t="shared" si="62"/>
        <v>-8.5714285714285788E-3</v>
      </c>
      <c r="AO122" s="78">
        <f t="shared" si="63"/>
        <v>0.58333333333333337</v>
      </c>
      <c r="AP122" s="8">
        <f t="shared" si="64"/>
        <v>36.842105263157897</v>
      </c>
      <c r="AQ122" s="8">
        <f t="shared" si="60"/>
        <v>42.168674698795179</v>
      </c>
      <c r="AR122" s="8">
        <f t="shared" si="49"/>
        <v>-1</v>
      </c>
      <c r="AS122" s="114">
        <f t="shared" si="55"/>
        <v>-88200</v>
      </c>
      <c r="AT122" s="103">
        <f t="shared" si="77"/>
        <v>0.10775810923055346</v>
      </c>
      <c r="AU122" s="5">
        <f t="shared" si="52"/>
        <v>0.49</v>
      </c>
      <c r="AW122" s="210">
        <f t="shared" si="53"/>
        <v>2.0408163265306142E-2</v>
      </c>
      <c r="AX122" s="276">
        <f t="shared" si="58"/>
        <v>-7.7250767624878936E-4</v>
      </c>
      <c r="AY122" s="19">
        <f t="shared" si="78"/>
        <v>-1.5947281834516804</v>
      </c>
    </row>
    <row r="123" spans="1:51">
      <c r="A123" s="4">
        <v>38524</v>
      </c>
      <c r="B123" s="9">
        <f t="shared" si="48"/>
        <v>38524</v>
      </c>
      <c r="C123" s="5">
        <v>0.49</v>
      </c>
      <c r="D123" s="5">
        <v>0.5</v>
      </c>
      <c r="E123" s="5">
        <v>0.49</v>
      </c>
      <c r="F123" s="5">
        <v>0.5</v>
      </c>
      <c r="G123" s="6">
        <v>270100</v>
      </c>
      <c r="H123" s="112">
        <v>0.5</v>
      </c>
      <c r="I123" s="19">
        <f t="shared" si="65"/>
        <v>2.0408163265306142E-2</v>
      </c>
      <c r="J123" s="8">
        <f t="shared" si="66"/>
        <v>0.54527671429443414</v>
      </c>
      <c r="K123" s="8">
        <f t="shared" si="67"/>
        <v>0.47272328570556588</v>
      </c>
      <c r="L123" s="8">
        <f t="shared" si="68"/>
        <v>0.50900000000000001</v>
      </c>
      <c r="M123" s="19">
        <f t="shared" si="69"/>
        <v>0.15347970109104786</v>
      </c>
      <c r="N123" s="19">
        <f t="shared" si="70"/>
        <v>-0.14650311719607309</v>
      </c>
      <c r="O123" s="19">
        <f t="shared" si="71"/>
        <v>-1.6167637692401635E-2</v>
      </c>
      <c r="P123" s="19">
        <f t="shared" si="72"/>
        <v>6.3025664915557864E-3</v>
      </c>
      <c r="Q123" s="214"/>
      <c r="R123" s="305"/>
      <c r="S123" s="215"/>
      <c r="T123" t="str">
        <f t="shared" si="73"/>
        <v/>
      </c>
      <c r="U123" t="str">
        <f t="shared" si="74"/>
        <v/>
      </c>
      <c r="V123" t="str">
        <f t="shared" si="75"/>
        <v/>
      </c>
      <c r="W123" t="str">
        <f t="shared" si="76"/>
        <v/>
      </c>
      <c r="X123" s="10"/>
      <c r="Y123" s="219">
        <f t="shared" si="57"/>
        <v>-8.7912087912087991E-5</v>
      </c>
      <c r="Z123" s="78">
        <f t="shared" si="59"/>
        <v>0.50362207936724446</v>
      </c>
      <c r="AA123" s="78">
        <f t="shared" si="80"/>
        <v>0.52124760504760093</v>
      </c>
      <c r="AB123" s="74">
        <f t="shared" si="50"/>
        <v>122</v>
      </c>
      <c r="AC123" s="80">
        <f t="shared" si="81"/>
        <v>3.3425787920952077E-3</v>
      </c>
      <c r="AD123" s="79">
        <f t="shared" si="79"/>
        <v>-1.7625525680356469E-2</v>
      </c>
      <c r="AE123" s="81">
        <f t="shared" si="83"/>
        <v>-2.0968104472451676E-2</v>
      </c>
      <c r="AF123" s="19">
        <f t="shared" si="84"/>
        <v>-3.3814113503210987E-2</v>
      </c>
      <c r="AG123" s="93">
        <f t="shared" si="82"/>
        <v>6.4654874041200114E-2</v>
      </c>
      <c r="AH123" s="91">
        <f t="shared" si="85"/>
        <v>3.387137892067756E-4</v>
      </c>
      <c r="AI123" s="96">
        <f t="shared" si="86"/>
        <v>112.72010688565889</v>
      </c>
      <c r="AJ123" s="5">
        <f t="shared" si="51"/>
        <v>1.0000000000000009E-2</v>
      </c>
      <c r="AK123" s="5">
        <f t="shared" si="54"/>
        <v>1.0000000000000009E-2</v>
      </c>
      <c r="AL123" s="5">
        <f t="shared" si="56"/>
        <v>0</v>
      </c>
      <c r="AM123" s="95">
        <f t="shared" si="61"/>
        <v>5.7142857142857195E-3</v>
      </c>
      <c r="AN123" s="95">
        <f t="shared" si="62"/>
        <v>-5.7142857142857195E-3</v>
      </c>
      <c r="AO123" s="78">
        <f t="shared" si="63"/>
        <v>1</v>
      </c>
      <c r="AP123" s="8">
        <f t="shared" si="64"/>
        <v>50</v>
      </c>
      <c r="AQ123" s="8">
        <f t="shared" si="60"/>
        <v>44.444444444444443</v>
      </c>
      <c r="AR123" s="8">
        <f t="shared" si="49"/>
        <v>1</v>
      </c>
      <c r="AS123" s="114">
        <f t="shared" si="55"/>
        <v>270100</v>
      </c>
      <c r="AT123" s="103">
        <f t="shared" si="77"/>
        <v>0.12322181941529396</v>
      </c>
      <c r="AU123" s="5">
        <f t="shared" si="52"/>
        <v>0.5</v>
      </c>
      <c r="AW123" s="210">
        <f t="shared" si="53"/>
        <v>2.0408163265306142E-2</v>
      </c>
      <c r="AX123" s="276">
        <f t="shared" si="58"/>
        <v>-3.165051875611731E-3</v>
      </c>
      <c r="AY123" s="19">
        <f t="shared" si="78"/>
        <v>-3.0971138189601795</v>
      </c>
    </row>
    <row r="124" spans="1:51">
      <c r="A124" s="4">
        <v>38525</v>
      </c>
      <c r="B124" s="9">
        <f t="shared" si="48"/>
        <v>38525</v>
      </c>
      <c r="C124" s="5">
        <v>0.5</v>
      </c>
      <c r="D124" s="5">
        <v>0.5</v>
      </c>
      <c r="E124" s="5">
        <v>0.47</v>
      </c>
      <c r="F124" s="5">
        <v>0.47</v>
      </c>
      <c r="G124" s="6">
        <v>502600</v>
      </c>
      <c r="H124" s="112">
        <v>0.47</v>
      </c>
      <c r="I124" s="19">
        <f t="shared" si="65"/>
        <v>-6.0000000000000053E-2</v>
      </c>
      <c r="J124" s="8">
        <f t="shared" si="66"/>
        <v>0.54263488925525438</v>
      </c>
      <c r="K124" s="8">
        <f t="shared" si="67"/>
        <v>0.46836511074474574</v>
      </c>
      <c r="L124" s="8">
        <f t="shared" si="68"/>
        <v>0.50550000000000006</v>
      </c>
      <c r="M124" s="19">
        <f t="shared" si="69"/>
        <v>0.1585723974879609</v>
      </c>
      <c r="N124" s="19">
        <f t="shared" si="70"/>
        <v>3.3181563169007784E-2</v>
      </c>
      <c r="O124" s="19">
        <f t="shared" si="71"/>
        <v>-4.8449254661427658E-3</v>
      </c>
      <c r="P124" s="19">
        <f t="shared" si="72"/>
        <v>-9.2192940195770529E-3</v>
      </c>
      <c r="Q124" s="214"/>
      <c r="R124" s="305"/>
      <c r="S124" s="215"/>
      <c r="T124" t="str">
        <f t="shared" si="73"/>
        <v/>
      </c>
      <c r="U124" t="str">
        <f t="shared" si="74"/>
        <v/>
      </c>
      <c r="V124" t="str">
        <f t="shared" si="75"/>
        <v/>
      </c>
      <c r="W124" t="str">
        <f t="shared" si="76"/>
        <v/>
      </c>
      <c r="X124" s="10"/>
      <c r="Y124" s="219">
        <f t="shared" si="57"/>
        <v>-9.4505494505494594E-4</v>
      </c>
      <c r="Z124" s="78">
        <f t="shared" si="59"/>
        <v>0.49844427914468881</v>
      </c>
      <c r="AA124" s="78">
        <f t="shared" si="80"/>
        <v>0.51745528227407844</v>
      </c>
      <c r="AB124" s="74">
        <f t="shared" si="50"/>
        <v>123</v>
      </c>
      <c r="AC124" s="80">
        <f t="shared" si="81"/>
        <v>1.5656810744496333E-3</v>
      </c>
      <c r="AD124" s="79">
        <f t="shared" si="79"/>
        <v>-1.9011003129389636E-2</v>
      </c>
      <c r="AE124" s="81">
        <f t="shared" si="83"/>
        <v>-2.057668420383927E-2</v>
      </c>
      <c r="AF124" s="19">
        <f t="shared" si="84"/>
        <v>-3.6739412622944598E-2</v>
      </c>
      <c r="AG124" s="93">
        <f t="shared" si="82"/>
        <v>-0.53159486377635179</v>
      </c>
      <c r="AH124" s="91">
        <f t="shared" si="85"/>
        <v>3.1067581278042912E-4</v>
      </c>
      <c r="AI124" s="96">
        <f t="shared" si="86"/>
        <v>113.61804222998599</v>
      </c>
      <c r="AJ124" s="5">
        <f t="shared" si="51"/>
        <v>-3.0000000000000027E-2</v>
      </c>
      <c r="AK124" s="5">
        <f t="shared" si="54"/>
        <v>0</v>
      </c>
      <c r="AL124" s="5">
        <f t="shared" si="56"/>
        <v>-3.0000000000000027E-2</v>
      </c>
      <c r="AM124" s="95">
        <f t="shared" si="61"/>
        <v>5.7142857142857195E-3</v>
      </c>
      <c r="AN124" s="95">
        <f t="shared" si="62"/>
        <v>-7.8571428571428646E-3</v>
      </c>
      <c r="AO124" s="78">
        <f t="shared" si="63"/>
        <v>0.72727272727272729</v>
      </c>
      <c r="AP124" s="8">
        <f t="shared" si="64"/>
        <v>42.10526315789474</v>
      </c>
      <c r="AQ124" s="8">
        <f t="shared" si="60"/>
        <v>42.10526315789474</v>
      </c>
      <c r="AR124" s="8">
        <f t="shared" si="49"/>
        <v>-1</v>
      </c>
      <c r="AS124" s="114">
        <f t="shared" si="55"/>
        <v>-502600</v>
      </c>
      <c r="AT124" s="103">
        <f t="shared" si="77"/>
        <v>3.6430225508611878E-2</v>
      </c>
      <c r="AU124" s="5">
        <f t="shared" si="52"/>
        <v>0.47</v>
      </c>
      <c r="AW124" s="210">
        <f t="shared" si="53"/>
        <v>6.3829787234042618E-2</v>
      </c>
      <c r="AX124" s="276">
        <f t="shared" si="58"/>
        <v>-4.8389046427713064E-3</v>
      </c>
      <c r="AY124" s="19">
        <f t="shared" si="78"/>
        <v>-0.5288547654012965</v>
      </c>
    </row>
    <row r="125" spans="1:51">
      <c r="A125" s="4">
        <v>38526</v>
      </c>
      <c r="B125" s="9">
        <f t="shared" si="48"/>
        <v>38526</v>
      </c>
      <c r="C125" s="5">
        <v>0.48</v>
      </c>
      <c r="D125" s="5">
        <v>0.49</v>
      </c>
      <c r="E125" s="5">
        <v>0.47</v>
      </c>
      <c r="F125" s="5">
        <v>0.48</v>
      </c>
      <c r="G125" s="6">
        <v>295900</v>
      </c>
      <c r="H125" s="112">
        <v>0.48</v>
      </c>
      <c r="I125" s="19">
        <f t="shared" si="65"/>
        <v>2.1276595744680871E-2</v>
      </c>
      <c r="J125" s="8">
        <f t="shared" si="66"/>
        <v>0.54159199390948187</v>
      </c>
      <c r="K125" s="8">
        <f t="shared" si="67"/>
        <v>0.46540800609051819</v>
      </c>
      <c r="L125" s="8">
        <f t="shared" si="68"/>
        <v>0.50350000000000006</v>
      </c>
      <c r="M125" s="19">
        <f t="shared" si="69"/>
        <v>0.16369290347821497</v>
      </c>
      <c r="N125" s="19">
        <f t="shared" si="70"/>
        <v>3.2291281908901126E-2</v>
      </c>
      <c r="O125" s="19">
        <f t="shared" si="71"/>
        <v>-1.9219098631933597E-3</v>
      </c>
      <c r="P125" s="19">
        <f t="shared" si="72"/>
        <v>-6.3136740683469514E-3</v>
      </c>
      <c r="Q125" s="214"/>
      <c r="R125" s="305"/>
      <c r="S125" s="215"/>
      <c r="T125" t="str">
        <f t="shared" si="73"/>
        <v/>
      </c>
      <c r="U125" t="str">
        <f t="shared" si="74"/>
        <v/>
      </c>
      <c r="V125" t="str">
        <f t="shared" si="75"/>
        <v/>
      </c>
      <c r="W125" t="str">
        <f t="shared" si="76"/>
        <v/>
      </c>
      <c r="X125" s="10"/>
      <c r="Y125" s="219">
        <f t="shared" si="57"/>
        <v>-1.3846153846153858E-3</v>
      </c>
      <c r="Z125" s="78">
        <f t="shared" si="59"/>
        <v>0.49560386015640673</v>
      </c>
      <c r="AA125" s="78">
        <f t="shared" si="80"/>
        <v>0.51468359138579667</v>
      </c>
      <c r="AB125" s="74">
        <f t="shared" si="50"/>
        <v>124</v>
      </c>
      <c r="AC125" s="80">
        <f t="shared" si="81"/>
        <v>1.197562379559463E-3</v>
      </c>
      <c r="AD125" s="79">
        <f t="shared" si="79"/>
        <v>-1.907973122938994E-2</v>
      </c>
      <c r="AE125" s="81">
        <f t="shared" si="83"/>
        <v>-2.0277293608949403E-2</v>
      </c>
      <c r="AF125" s="19">
        <f t="shared" si="84"/>
        <v>-3.7070797571022912E-2</v>
      </c>
      <c r="AG125" s="93">
        <f t="shared" si="82"/>
        <v>-0.2351172923384611</v>
      </c>
      <c r="AH125" s="91">
        <f t="shared" si="85"/>
        <v>2.4516464298416165E-4</v>
      </c>
      <c r="AI125" s="96">
        <f t="shared" si="86"/>
        <v>114.70101481194305</v>
      </c>
      <c r="AJ125" s="5">
        <f t="shared" si="51"/>
        <v>1.0000000000000009E-2</v>
      </c>
      <c r="AK125" s="5">
        <f t="shared" si="54"/>
        <v>1.0000000000000009E-2</v>
      </c>
      <c r="AL125" s="5">
        <f t="shared" si="56"/>
        <v>0</v>
      </c>
      <c r="AM125" s="95">
        <f t="shared" si="61"/>
        <v>6.4285714285714345E-3</v>
      </c>
      <c r="AN125" s="95">
        <f t="shared" si="62"/>
        <v>-7.8571428571428646E-3</v>
      </c>
      <c r="AO125" s="78">
        <f t="shared" si="63"/>
        <v>0.81818181818181812</v>
      </c>
      <c r="AP125" s="8">
        <f t="shared" si="64"/>
        <v>45</v>
      </c>
      <c r="AQ125" s="8">
        <f t="shared" si="60"/>
        <v>40.540540540540533</v>
      </c>
      <c r="AR125" s="8">
        <f t="shared" si="49"/>
        <v>0</v>
      </c>
      <c r="AS125" s="114">
        <f t="shared" si="55"/>
        <v>0</v>
      </c>
      <c r="AT125" s="103">
        <f t="shared" si="77"/>
        <v>4.0536725191533764E-2</v>
      </c>
      <c r="AU125" s="5">
        <f t="shared" si="52"/>
        <v>0.48</v>
      </c>
      <c r="AW125" s="210">
        <f t="shared" si="53"/>
        <v>4.2553191489361743E-2</v>
      </c>
      <c r="AX125" s="276">
        <f t="shared" si="58"/>
        <v>-5.5690963240403232E-3</v>
      </c>
      <c r="AY125" s="19">
        <f t="shared" si="78"/>
        <v>-0.15090020059804815</v>
      </c>
    </row>
    <row r="126" spans="1:51">
      <c r="A126" s="4">
        <v>38527</v>
      </c>
      <c r="B126" s="9">
        <f t="shared" si="48"/>
        <v>38527</v>
      </c>
      <c r="C126" s="5">
        <v>0.48</v>
      </c>
      <c r="D126" s="5">
        <v>0.48</v>
      </c>
      <c r="E126" s="5">
        <v>0.44</v>
      </c>
      <c r="F126" s="5">
        <v>0.45</v>
      </c>
      <c r="G126" s="6">
        <v>1180300</v>
      </c>
      <c r="H126" s="112">
        <v>0.45</v>
      </c>
      <c r="I126" s="19">
        <f t="shared" si="65"/>
        <v>-6.2499999999999944E-2</v>
      </c>
      <c r="J126" s="8">
        <f t="shared" si="66"/>
        <v>0.53993897898091747</v>
      </c>
      <c r="K126" s="8">
        <f t="shared" si="67"/>
        <v>0.45806102101908253</v>
      </c>
      <c r="L126" s="8">
        <f t="shared" si="68"/>
        <v>0.499</v>
      </c>
      <c r="M126" s="19">
        <f t="shared" si="69"/>
        <v>0.17874901859074352</v>
      </c>
      <c r="N126" s="19">
        <f t="shared" si="70"/>
        <v>9.1977812065214479E-2</v>
      </c>
      <c r="O126" s="19">
        <f t="shared" si="71"/>
        <v>-3.0521406282838707E-3</v>
      </c>
      <c r="P126" s="19">
        <f t="shared" si="72"/>
        <v>-1.5786116644514132E-2</v>
      </c>
      <c r="Q126" s="214"/>
      <c r="R126" s="305"/>
      <c r="S126" s="215"/>
      <c r="T126" t="str">
        <f t="shared" si="73"/>
        <v/>
      </c>
      <c r="U126" t="str">
        <f t="shared" si="74"/>
        <v/>
      </c>
      <c r="V126" t="str">
        <f t="shared" si="75"/>
        <v>BrokeBandLower</v>
      </c>
      <c r="W126" t="str">
        <f t="shared" si="76"/>
        <v>BrokeBandLower</v>
      </c>
      <c r="X126" s="10"/>
      <c r="Y126" s="219">
        <f t="shared" si="57"/>
        <v>-2.5934065934065938E-3</v>
      </c>
      <c r="Z126" s="78">
        <f t="shared" si="59"/>
        <v>0.48858086569232012</v>
      </c>
      <c r="AA126" s="78">
        <f t="shared" si="80"/>
        <v>0.50989700562324769</v>
      </c>
      <c r="AB126" s="74">
        <f t="shared" si="50"/>
        <v>125</v>
      </c>
      <c r="AC126" s="80">
        <f t="shared" si="81"/>
        <v>-8.31077057582532E-4</v>
      </c>
      <c r="AD126" s="79">
        <f t="shared" si="79"/>
        <v>-2.1316139930927569E-2</v>
      </c>
      <c r="AE126" s="81">
        <f t="shared" si="83"/>
        <v>-2.0485062873345037E-2</v>
      </c>
      <c r="AF126" s="19">
        <f t="shared" si="84"/>
        <v>-4.1804795274043287E-2</v>
      </c>
      <c r="AG126" s="93">
        <f t="shared" si="82"/>
        <v>-1.6939739188268867</v>
      </c>
      <c r="AH126" s="91">
        <f t="shared" si="85"/>
        <v>1.0981409338556799E-4</v>
      </c>
      <c r="AI126" s="96">
        <f t="shared" si="86"/>
        <v>117.28785715403318</v>
      </c>
      <c r="AJ126" s="5">
        <f t="shared" si="51"/>
        <v>-2.9999999999999971E-2</v>
      </c>
      <c r="AK126" s="5">
        <f t="shared" si="54"/>
        <v>0</v>
      </c>
      <c r="AL126" s="5">
        <f t="shared" si="56"/>
        <v>-2.9999999999999971E-2</v>
      </c>
      <c r="AM126" s="95">
        <f t="shared" si="61"/>
        <v>6.4285714285714345E-3</v>
      </c>
      <c r="AN126" s="95">
        <f t="shared" si="62"/>
        <v>-1.0000000000000005E-2</v>
      </c>
      <c r="AO126" s="78">
        <f t="shared" si="63"/>
        <v>0.64285714285714313</v>
      </c>
      <c r="AP126" s="8">
        <f t="shared" si="64"/>
        <v>39.13043478260871</v>
      </c>
      <c r="AQ126" s="8">
        <f t="shared" si="60"/>
        <v>39.13043478260871</v>
      </c>
      <c r="AR126" s="8">
        <f t="shared" si="49"/>
        <v>-0.49999999999999933</v>
      </c>
      <c r="AS126" s="114">
        <f t="shared" si="55"/>
        <v>-590149.99999999919</v>
      </c>
      <c r="AT126" s="103">
        <f t="shared" si="77"/>
        <v>-3.8675922513003128E-2</v>
      </c>
      <c r="AU126" s="5">
        <f t="shared" si="52"/>
        <v>0.45</v>
      </c>
      <c r="AW126" s="210">
        <f t="shared" si="53"/>
        <v>9.090909090909087E-2</v>
      </c>
      <c r="AX126" s="276">
        <f t="shared" si="58"/>
        <v>-5.1071054413346154E-3</v>
      </c>
      <c r="AY126" s="19">
        <f t="shared" si="78"/>
        <v>8.2956166642587009E-2</v>
      </c>
    </row>
    <row r="127" spans="1:51">
      <c r="A127" s="4">
        <v>38530</v>
      </c>
      <c r="B127" s="9">
        <f t="shared" si="48"/>
        <v>38530</v>
      </c>
      <c r="C127" s="5">
        <v>0.44</v>
      </c>
      <c r="D127" s="5">
        <v>0.44</v>
      </c>
      <c r="E127" s="5">
        <v>0.43</v>
      </c>
      <c r="F127" s="5">
        <v>0.44</v>
      </c>
      <c r="G127" s="6">
        <v>425100</v>
      </c>
      <c r="H127" s="112">
        <v>0.44</v>
      </c>
      <c r="I127" s="19">
        <f t="shared" si="65"/>
        <v>-2.222222222222224E-2</v>
      </c>
      <c r="J127" s="8">
        <f t="shared" si="66"/>
        <v>0.53800000000000003</v>
      </c>
      <c r="K127" s="8">
        <f t="shared" si="67"/>
        <v>0.45</v>
      </c>
      <c r="L127" s="8">
        <f t="shared" si="68"/>
        <v>0.49400000000000005</v>
      </c>
      <c r="M127" s="19">
        <f t="shared" si="69"/>
        <v>0.19555555555555559</v>
      </c>
      <c r="N127" s="19">
        <f t="shared" si="70"/>
        <v>9.4023100643095769E-2</v>
      </c>
      <c r="O127" s="19">
        <f t="shared" si="71"/>
        <v>-3.5911076184517621E-3</v>
      </c>
      <c r="P127" s="19">
        <f t="shared" si="72"/>
        <v>-1.7598137909985354E-2</v>
      </c>
      <c r="Q127" s="214"/>
      <c r="R127" s="305"/>
      <c r="S127" s="215"/>
      <c r="T127" t="str">
        <f t="shared" si="73"/>
        <v>BrokeBandLower</v>
      </c>
      <c r="U127" t="str">
        <f t="shared" si="74"/>
        <v>BrokeBandLower</v>
      </c>
      <c r="V127" t="str">
        <f t="shared" si="75"/>
        <v>BrokeBandLower</v>
      </c>
      <c r="W127" t="str">
        <f t="shared" si="76"/>
        <v>BrokeBandLower</v>
      </c>
      <c r="X127" s="10"/>
      <c r="Y127" s="219">
        <f t="shared" si="57"/>
        <v>-3.2087912087912086E-3</v>
      </c>
      <c r="Z127" s="78">
        <f t="shared" si="59"/>
        <v>0.48109941237570281</v>
      </c>
      <c r="AA127" s="78">
        <f t="shared" si="80"/>
        <v>0.50472462720712741</v>
      </c>
      <c r="AB127" s="74">
        <f t="shared" si="50"/>
        <v>126</v>
      </c>
      <c r="AC127" s="80">
        <f t="shared" si="81"/>
        <v>-2.5121215664636529E-3</v>
      </c>
      <c r="AD127" s="79">
        <f t="shared" si="79"/>
        <v>-2.3625214831424601E-2</v>
      </c>
      <c r="AE127" s="81">
        <f t="shared" si="83"/>
        <v>-2.1113093264960948E-2</v>
      </c>
      <c r="AF127" s="19">
        <f t="shared" si="84"/>
        <v>-4.680812775503692E-2</v>
      </c>
      <c r="AG127" s="93">
        <f t="shared" si="82"/>
        <v>2.0227300146763838</v>
      </c>
      <c r="AH127" s="91">
        <f t="shared" si="85"/>
        <v>-2.4480777160718472E-5</v>
      </c>
      <c r="AI127" s="96">
        <f t="shared" si="86"/>
        <v>119.6521364615037</v>
      </c>
      <c r="AJ127" s="5">
        <f t="shared" si="51"/>
        <v>-1.0000000000000009E-2</v>
      </c>
      <c r="AK127" s="5">
        <f t="shared" si="54"/>
        <v>0</v>
      </c>
      <c r="AL127" s="5">
        <f t="shared" si="56"/>
        <v>-1.0000000000000009E-2</v>
      </c>
      <c r="AM127" s="95">
        <f t="shared" si="61"/>
        <v>5.0000000000000044E-3</v>
      </c>
      <c r="AN127" s="95">
        <f t="shared" si="62"/>
        <v>-1.071428571428572E-2</v>
      </c>
      <c r="AO127" s="78">
        <f t="shared" si="63"/>
        <v>0.46666666666666684</v>
      </c>
      <c r="AP127" s="8">
        <f t="shared" si="64"/>
        <v>31.818181818181827</v>
      </c>
      <c r="AQ127" s="8">
        <f t="shared" si="60"/>
        <v>39.516129032258071</v>
      </c>
      <c r="AR127" s="8">
        <f t="shared" si="49"/>
        <v>1</v>
      </c>
      <c r="AS127" s="114">
        <f t="shared" si="55"/>
        <v>425100</v>
      </c>
      <c r="AT127" s="103">
        <f t="shared" si="77"/>
        <v>1.2889870380756632E-2</v>
      </c>
      <c r="AU127" s="5">
        <f t="shared" si="52"/>
        <v>0.44</v>
      </c>
      <c r="AW127" s="210">
        <f t="shared" si="53"/>
        <v>2.3255813953488393E-2</v>
      </c>
      <c r="AX127" s="276">
        <f t="shared" si="58"/>
        <v>-4.4669876738379667E-3</v>
      </c>
      <c r="AY127" s="19">
        <f t="shared" si="78"/>
        <v>0.12533866293729187</v>
      </c>
    </row>
    <row r="128" spans="1:51">
      <c r="A128" s="4">
        <v>38531</v>
      </c>
      <c r="B128" s="9">
        <f t="shared" si="48"/>
        <v>38531</v>
      </c>
      <c r="C128" s="5">
        <v>0.44</v>
      </c>
      <c r="D128" s="5">
        <v>0.44</v>
      </c>
      <c r="E128" s="5">
        <v>0.43</v>
      </c>
      <c r="F128" s="5">
        <v>0.44</v>
      </c>
      <c r="G128" s="6">
        <v>312100</v>
      </c>
      <c r="H128" s="112">
        <v>0.44</v>
      </c>
      <c r="I128" s="19">
        <f t="shared" si="65"/>
        <v>0</v>
      </c>
      <c r="J128" s="8">
        <f t="shared" si="66"/>
        <v>0.53367661580737724</v>
      </c>
      <c r="K128" s="8">
        <f t="shared" si="67"/>
        <v>0.44432338419262252</v>
      </c>
      <c r="L128" s="8">
        <f t="shared" si="68"/>
        <v>0.48899999999999988</v>
      </c>
      <c r="M128" s="19">
        <f t="shared" si="69"/>
        <v>0.2010995477474542</v>
      </c>
      <c r="N128" s="19">
        <f t="shared" si="70"/>
        <v>2.8349960072208774E-2</v>
      </c>
      <c r="O128" s="19">
        <f t="shared" si="71"/>
        <v>-8.0360300978118814E-3</v>
      </c>
      <c r="P128" s="19">
        <f t="shared" si="72"/>
        <v>-1.261470179417221E-2</v>
      </c>
      <c r="Q128" s="214"/>
      <c r="R128" s="305"/>
      <c r="S128" s="215"/>
      <c r="T128" t="str">
        <f t="shared" si="73"/>
        <v>BrokeBandLower</v>
      </c>
      <c r="U128" t="str">
        <f t="shared" si="74"/>
        <v>BrokeBandLower</v>
      </c>
      <c r="V128" t="str">
        <f t="shared" si="75"/>
        <v>BrokeBandLower</v>
      </c>
      <c r="W128" t="str">
        <f t="shared" si="76"/>
        <v>BrokeBandLower</v>
      </c>
      <c r="X128" s="10"/>
      <c r="Y128" s="219">
        <f t="shared" si="57"/>
        <v>-4.4615384615384621E-3</v>
      </c>
      <c r="Z128" s="78">
        <f t="shared" si="59"/>
        <v>0.47477010286984456</v>
      </c>
      <c r="AA128" s="78">
        <f t="shared" si="80"/>
        <v>0.49993500479379999</v>
      </c>
      <c r="AB128" s="74">
        <f t="shared" si="50"/>
        <v>127</v>
      </c>
      <c r="AC128" s="80">
        <f t="shared" si="81"/>
        <v>-3.2414469271955862E-3</v>
      </c>
      <c r="AD128" s="79">
        <f t="shared" si="79"/>
        <v>-2.5164901923955429E-2</v>
      </c>
      <c r="AE128" s="81">
        <f t="shared" si="83"/>
        <v>-2.1923454996759843E-2</v>
      </c>
      <c r="AF128" s="19">
        <f t="shared" si="84"/>
        <v>-5.0336347090427856E-2</v>
      </c>
      <c r="AG128" s="93">
        <f t="shared" si="82"/>
        <v>0.29032247900272373</v>
      </c>
      <c r="AH128" s="91">
        <f t="shared" si="85"/>
        <v>-1.918073474096608E-4</v>
      </c>
      <c r="AI128" s="96">
        <f t="shared" si="86"/>
        <v>121.19039056743</v>
      </c>
      <c r="AJ128" s="5">
        <f t="shared" si="51"/>
        <v>0</v>
      </c>
      <c r="AK128" s="5">
        <f t="shared" si="54"/>
        <v>0</v>
      </c>
      <c r="AL128" s="5">
        <f t="shared" si="56"/>
        <v>0</v>
      </c>
      <c r="AM128" s="95">
        <f t="shared" si="61"/>
        <v>5.0000000000000044E-3</v>
      </c>
      <c r="AN128" s="95">
        <f t="shared" si="62"/>
        <v>-8.5714285714285753E-3</v>
      </c>
      <c r="AO128" s="78">
        <f t="shared" si="63"/>
        <v>0.58333333333333359</v>
      </c>
      <c r="AP128" s="8">
        <f t="shared" si="64"/>
        <v>36.842105263157897</v>
      </c>
      <c r="AQ128" s="8">
        <f t="shared" si="60"/>
        <v>41.176470588235311</v>
      </c>
      <c r="AR128" s="8">
        <f t="shared" si="49"/>
        <v>1</v>
      </c>
      <c r="AS128" s="114">
        <f t="shared" si="55"/>
        <v>312100</v>
      </c>
      <c r="AT128" s="103">
        <f t="shared" si="77"/>
        <v>4.571710660704973E-2</v>
      </c>
      <c r="AU128" s="5">
        <f t="shared" si="52"/>
        <v>0.44</v>
      </c>
      <c r="AW128" s="210">
        <f t="shared" si="53"/>
        <v>2.3255813953488393E-2</v>
      </c>
      <c r="AX128" s="276">
        <f t="shared" si="58"/>
        <v>-3.2091322428406169E-3</v>
      </c>
      <c r="AY128" s="19">
        <f t="shared" si="78"/>
        <v>0.28158918780194886</v>
      </c>
    </row>
    <row r="129" spans="1:51">
      <c r="A129" s="4">
        <v>38532</v>
      </c>
      <c r="B129" s="9">
        <f t="shared" si="48"/>
        <v>38532</v>
      </c>
      <c r="C129" s="5">
        <v>0.44</v>
      </c>
      <c r="D129" s="5">
        <v>0.47</v>
      </c>
      <c r="E129" s="5">
        <v>0.44</v>
      </c>
      <c r="F129" s="5">
        <v>0.46</v>
      </c>
      <c r="G129" s="6">
        <v>686200</v>
      </c>
      <c r="H129" s="112">
        <v>0.46</v>
      </c>
      <c r="I129" s="19">
        <f t="shared" si="65"/>
        <v>4.5454545454545497E-2</v>
      </c>
      <c r="J129" s="8">
        <f t="shared" si="66"/>
        <v>0.53308687448721159</v>
      </c>
      <c r="K129" s="8">
        <f t="shared" si="67"/>
        <v>0.44091312551278827</v>
      </c>
      <c r="L129" s="8">
        <f t="shared" si="68"/>
        <v>0.48699999999999993</v>
      </c>
      <c r="M129" s="19">
        <f t="shared" si="69"/>
        <v>0.20905195069260851</v>
      </c>
      <c r="N129" s="19">
        <f t="shared" si="70"/>
        <v>3.9544608798131847E-2</v>
      </c>
      <c r="O129" s="19">
        <f t="shared" si="71"/>
        <v>-1.1050537023689028E-3</v>
      </c>
      <c r="P129" s="19">
        <f t="shared" si="72"/>
        <v>-7.6751726358742188E-3</v>
      </c>
      <c r="Q129" s="214"/>
      <c r="R129" s="305"/>
      <c r="S129" s="215"/>
      <c r="T129" t="str">
        <f t="shared" si="73"/>
        <v>BrokeBandLower</v>
      </c>
      <c r="U129" t="str">
        <f t="shared" si="74"/>
        <v/>
      </c>
      <c r="V129" t="str">
        <f t="shared" si="75"/>
        <v>BrokeBandLower</v>
      </c>
      <c r="W129" t="str">
        <f t="shared" si="76"/>
        <v/>
      </c>
      <c r="X129" s="10"/>
      <c r="Y129" s="219">
        <f t="shared" si="57"/>
        <v>-4.5934065934065934E-3</v>
      </c>
      <c r="Z129" s="78">
        <f t="shared" si="59"/>
        <v>0.47249550702788851</v>
      </c>
      <c r="AA129" s="78">
        <f t="shared" si="80"/>
        <v>0.49697981443905881</v>
      </c>
      <c r="AB129" s="74">
        <f t="shared" si="50"/>
        <v>128</v>
      </c>
      <c r="AC129" s="80">
        <f t="shared" si="81"/>
        <v>-2.0486819315283684E-3</v>
      </c>
      <c r="AD129" s="79">
        <f t="shared" si="79"/>
        <v>-2.4484307411170303E-2</v>
      </c>
      <c r="AE129" s="81">
        <f t="shared" si="83"/>
        <v>-2.2435625479641935E-2</v>
      </c>
      <c r="AF129" s="19">
        <f t="shared" si="84"/>
        <v>-4.926620095990366E-2</v>
      </c>
      <c r="AG129" s="93">
        <f t="shared" si="82"/>
        <v>-0.36797301404504756</v>
      </c>
      <c r="AH129" s="91">
        <f t="shared" si="85"/>
        <v>-2.9888780399224752E-4</v>
      </c>
      <c r="AI129" s="96">
        <f t="shared" si="86"/>
        <v>122.28152697380075</v>
      </c>
      <c r="AJ129" s="5">
        <f t="shared" si="51"/>
        <v>2.0000000000000018E-2</v>
      </c>
      <c r="AK129" s="5">
        <f t="shared" si="54"/>
        <v>2.0000000000000018E-2</v>
      </c>
      <c r="AL129" s="5">
        <f t="shared" si="56"/>
        <v>0</v>
      </c>
      <c r="AM129" s="95">
        <f t="shared" si="61"/>
        <v>5.7142857142857195E-3</v>
      </c>
      <c r="AN129" s="95">
        <f t="shared" si="62"/>
        <v>-8.5714285714285753E-3</v>
      </c>
      <c r="AO129" s="78">
        <f t="shared" si="63"/>
        <v>0.66666666666666696</v>
      </c>
      <c r="AP129" s="8">
        <f t="shared" si="64"/>
        <v>40.000000000000014</v>
      </c>
      <c r="AQ129" s="8">
        <f t="shared" si="60"/>
        <v>44.44444444444445</v>
      </c>
      <c r="AR129" s="8">
        <f t="shared" si="49"/>
        <v>0.33333333333333581</v>
      </c>
      <c r="AS129" s="114">
        <f t="shared" si="55"/>
        <v>228733.33333333503</v>
      </c>
      <c r="AT129" s="103">
        <f t="shared" si="77"/>
        <v>0.10478834016810661</v>
      </c>
      <c r="AU129" s="5">
        <f t="shared" si="52"/>
        <v>0.46</v>
      </c>
      <c r="AW129" s="210">
        <f t="shared" si="53"/>
        <v>6.8181818181818121E-2</v>
      </c>
      <c r="AX129" s="276">
        <f t="shared" si="58"/>
        <v>-1.4578276292491661E-3</v>
      </c>
      <c r="AY129" s="19">
        <f t="shared" si="78"/>
        <v>0.5457252867963005</v>
      </c>
    </row>
    <row r="130" spans="1:51">
      <c r="A130" s="4">
        <v>38533</v>
      </c>
      <c r="B130" s="9">
        <f t="shared" ref="B130:B193" si="87">A130</f>
        <v>38533</v>
      </c>
      <c r="C130" s="5">
        <v>0.47</v>
      </c>
      <c r="D130" s="5">
        <v>0.5</v>
      </c>
      <c r="E130" s="5">
        <v>0.47</v>
      </c>
      <c r="F130" s="5">
        <v>0.49</v>
      </c>
      <c r="G130" s="6">
        <v>321900</v>
      </c>
      <c r="H130" s="112">
        <v>0.49</v>
      </c>
      <c r="I130" s="19">
        <f t="shared" si="65"/>
        <v>6.5217391304347755E-2</v>
      </c>
      <c r="J130" s="8">
        <f t="shared" si="66"/>
        <v>0.53222745346069478</v>
      </c>
      <c r="K130" s="8">
        <f t="shared" si="67"/>
        <v>0.44077254653930531</v>
      </c>
      <c r="L130" s="8">
        <f t="shared" si="68"/>
        <v>0.48650000000000004</v>
      </c>
      <c r="M130" s="19">
        <f t="shared" si="69"/>
        <v>0.20748775675672462</v>
      </c>
      <c r="N130" s="19">
        <f t="shared" si="70"/>
        <v>-7.4823216463734011E-3</v>
      </c>
      <c r="O130" s="19">
        <f t="shared" si="71"/>
        <v>-1.6121594202511782E-3</v>
      </c>
      <c r="P130" s="19">
        <f t="shared" si="72"/>
        <v>-3.188359913746452E-4</v>
      </c>
      <c r="Q130" s="214"/>
      <c r="R130" s="305"/>
      <c r="S130" s="215"/>
      <c r="T130" t="str">
        <f t="shared" si="73"/>
        <v/>
      </c>
      <c r="U130" t="str">
        <f t="shared" si="74"/>
        <v/>
      </c>
      <c r="V130" t="str">
        <f t="shared" si="75"/>
        <v/>
      </c>
      <c r="W130" t="str">
        <f t="shared" si="76"/>
        <v/>
      </c>
      <c r="X130" s="10"/>
      <c r="Y130" s="219">
        <f t="shared" si="57"/>
        <v>-4.0219780219780225E-3</v>
      </c>
      <c r="Z130" s="78">
        <f t="shared" si="59"/>
        <v>0.4751911989455937</v>
      </c>
      <c r="AA130" s="78">
        <f t="shared" si="80"/>
        <v>0.49646330817056844</v>
      </c>
      <c r="AB130" s="74">
        <f t="shared" si="50"/>
        <v>129</v>
      </c>
      <c r="AC130" s="80">
        <f t="shared" si="81"/>
        <v>9.3081300373375198E-4</v>
      </c>
      <c r="AD130" s="79">
        <f t="shared" si="79"/>
        <v>-2.1272109224974745E-2</v>
      </c>
      <c r="AE130" s="81">
        <f t="shared" si="83"/>
        <v>-2.2202922228708497E-2</v>
      </c>
      <c r="AF130" s="19">
        <f t="shared" si="84"/>
        <v>-4.2847293797724825E-2</v>
      </c>
      <c r="AG130" s="93">
        <f t="shared" si="82"/>
        <v>-1.4543472509855846</v>
      </c>
      <c r="AH130" s="91">
        <f t="shared" si="85"/>
        <v>-3.1690375276147479E-4</v>
      </c>
      <c r="AI130" s="96">
        <f t="shared" si="86"/>
        <v>123.39131831477516</v>
      </c>
      <c r="AJ130" s="5">
        <f t="shared" si="51"/>
        <v>2.9999999999999971E-2</v>
      </c>
      <c r="AK130" s="5">
        <f t="shared" si="54"/>
        <v>2.9999999999999971E-2</v>
      </c>
      <c r="AL130" s="5">
        <f t="shared" si="56"/>
        <v>0</v>
      </c>
      <c r="AM130" s="95">
        <f t="shared" si="61"/>
        <v>7.8571428571428594E-3</v>
      </c>
      <c r="AN130" s="95">
        <f t="shared" si="62"/>
        <v>-7.8571428571428594E-3</v>
      </c>
      <c r="AO130" s="78">
        <f t="shared" si="63"/>
        <v>1</v>
      </c>
      <c r="AP130" s="8">
        <f t="shared" si="64"/>
        <v>50</v>
      </c>
      <c r="AQ130" s="8">
        <f t="shared" si="60"/>
        <v>45.454545454545453</v>
      </c>
      <c r="AR130" s="8">
        <f t="shared" ref="AR130:AR193" si="88">IF(ISERROR(((F130-E130)-(D130-F130))/(D130-E130)),0,((F130-E130)-(D130-F130))/(D130-E130))</f>
        <v>0.33333333333333331</v>
      </c>
      <c r="AS130" s="114">
        <f t="shared" si="55"/>
        <v>107300</v>
      </c>
      <c r="AT130" s="103">
        <f t="shared" si="77"/>
        <v>0.11491934037715304</v>
      </c>
      <c r="AU130" s="5">
        <f t="shared" si="52"/>
        <v>0.49</v>
      </c>
      <c r="AW130" s="210">
        <f t="shared" si="53"/>
        <v>6.3829787234042618E-2</v>
      </c>
      <c r="AX130" s="276">
        <f t="shared" si="58"/>
        <v>4.0741802173332482E-4</v>
      </c>
      <c r="AY130" s="19">
        <f t="shared" si="78"/>
        <v>1.27946926890332</v>
      </c>
    </row>
    <row r="131" spans="1:51">
      <c r="A131" s="4">
        <v>38534</v>
      </c>
      <c r="B131" s="9">
        <f t="shared" si="87"/>
        <v>38534</v>
      </c>
      <c r="C131" s="5">
        <v>0.5</v>
      </c>
      <c r="D131" s="5">
        <v>0.51</v>
      </c>
      <c r="E131" s="5">
        <v>0.5</v>
      </c>
      <c r="F131" s="5">
        <v>0.51</v>
      </c>
      <c r="G131" s="6">
        <v>54200</v>
      </c>
      <c r="H131" s="112">
        <v>0.51</v>
      </c>
      <c r="I131" s="19">
        <f t="shared" si="65"/>
        <v>4.0816326530612283E-2</v>
      </c>
      <c r="J131" s="8">
        <f t="shared" si="66"/>
        <v>0.53351881339845197</v>
      </c>
      <c r="K131" s="8">
        <f t="shared" si="67"/>
        <v>0.44048118660154795</v>
      </c>
      <c r="L131" s="8">
        <f t="shared" si="68"/>
        <v>0.48699999999999999</v>
      </c>
      <c r="M131" s="19">
        <f t="shared" si="69"/>
        <v>0.21121816237991645</v>
      </c>
      <c r="N131" s="19">
        <f t="shared" si="70"/>
        <v>1.7978919245657719E-2</v>
      </c>
      <c r="O131" s="19">
        <f t="shared" si="71"/>
        <v>2.4263309405788943E-3</v>
      </c>
      <c r="P131" s="19">
        <f t="shared" si="72"/>
        <v>-6.6102106414057515E-4</v>
      </c>
      <c r="Q131" s="214"/>
      <c r="R131" s="305"/>
      <c r="S131" s="215"/>
      <c r="T131" t="str">
        <f t="shared" si="73"/>
        <v/>
      </c>
      <c r="U131" t="str">
        <f t="shared" si="74"/>
        <v/>
      </c>
      <c r="V131" t="str">
        <f t="shared" si="75"/>
        <v/>
      </c>
      <c r="W131" t="str">
        <f t="shared" si="76"/>
        <v/>
      </c>
      <c r="X131" s="10"/>
      <c r="Y131" s="219">
        <f t="shared" si="57"/>
        <v>-2.8791208791208792E-3</v>
      </c>
      <c r="Z131" s="78">
        <f t="shared" si="59"/>
        <v>0.48055175430797226</v>
      </c>
      <c r="AA131" s="78">
        <f t="shared" si="80"/>
        <v>0.49746502336594639</v>
      </c>
      <c r="AB131" s="74">
        <f t="shared" ref="AB131:AB194" si="89">AB130+1</f>
        <v>130</v>
      </c>
      <c r="AC131" s="80">
        <f t="shared" si="81"/>
        <v>4.23172253658749E-3</v>
      </c>
      <c r="AD131" s="79">
        <f t="shared" si="79"/>
        <v>-1.6913269057974134E-2</v>
      </c>
      <c r="AE131" s="81">
        <f t="shared" si="83"/>
        <v>-2.1144991594561624E-2</v>
      </c>
      <c r="AF131" s="19">
        <f t="shared" si="84"/>
        <v>-3.3998911005914789E-2</v>
      </c>
      <c r="AG131" s="93">
        <f t="shared" si="82"/>
        <v>3.5462649529098371</v>
      </c>
      <c r="AH131" s="91">
        <f t="shared" si="85"/>
        <v>-2.4086304948043601E-4</v>
      </c>
      <c r="AI131" s="96">
        <f t="shared" si="86"/>
        <v>124.28941916049313</v>
      </c>
      <c r="AJ131" s="5">
        <f t="shared" ref="AJ131:AJ194" si="90">F131-F130</f>
        <v>2.0000000000000018E-2</v>
      </c>
      <c r="AK131" s="5">
        <f t="shared" si="54"/>
        <v>2.0000000000000018E-2</v>
      </c>
      <c r="AL131" s="5">
        <f t="shared" si="56"/>
        <v>0</v>
      </c>
      <c r="AM131" s="95">
        <f t="shared" si="61"/>
        <v>9.2857142857142895E-3</v>
      </c>
      <c r="AN131" s="95">
        <f t="shared" si="62"/>
        <v>-7.8571428571428594E-3</v>
      </c>
      <c r="AO131" s="78">
        <f t="shared" si="63"/>
        <v>1.1818181818181819</v>
      </c>
      <c r="AP131" s="8">
        <f t="shared" si="64"/>
        <v>54.166666666666664</v>
      </c>
      <c r="AQ131" s="8">
        <f t="shared" si="60"/>
        <v>45.774647887323944</v>
      </c>
      <c r="AR131" s="8">
        <f t="shared" si="88"/>
        <v>1</v>
      </c>
      <c r="AS131" s="114">
        <f t="shared" si="55"/>
        <v>54200</v>
      </c>
      <c r="AT131" s="103">
        <f t="shared" si="77"/>
        <v>9.9553760380635736E-2</v>
      </c>
      <c r="AU131" s="5">
        <f t="shared" ref="AU131:AU194" si="91">F131</f>
        <v>0.51</v>
      </c>
      <c r="AW131" s="210">
        <f t="shared" ref="AW131:AW194" si="92">(D131-E131)/E131</f>
        <v>2.0000000000000018E-2</v>
      </c>
      <c r="AX131" s="276">
        <f t="shared" si="58"/>
        <v>1.7072552040011616E-3</v>
      </c>
      <c r="AY131" s="19">
        <f t="shared" si="78"/>
        <v>3.1904263261055354</v>
      </c>
    </row>
    <row r="132" spans="1:51">
      <c r="A132" s="4">
        <v>38537</v>
      </c>
      <c r="B132" s="9">
        <f t="shared" si="87"/>
        <v>38537</v>
      </c>
      <c r="C132" s="5">
        <v>0.51</v>
      </c>
      <c r="D132" s="5">
        <v>0.53</v>
      </c>
      <c r="E132" s="5">
        <v>0.49</v>
      </c>
      <c r="F132" s="5">
        <v>0.5</v>
      </c>
      <c r="G132" s="6">
        <v>141400</v>
      </c>
      <c r="H132" s="112">
        <v>0.5</v>
      </c>
      <c r="I132" s="19">
        <f t="shared" si="65"/>
        <v>-1.9607843137254919E-2</v>
      </c>
      <c r="J132" s="8">
        <f t="shared" si="66"/>
        <v>0.53351881339845209</v>
      </c>
      <c r="K132" s="8">
        <f t="shared" si="67"/>
        <v>0.44048118660154795</v>
      </c>
      <c r="L132" s="8">
        <f t="shared" si="68"/>
        <v>0.48699999999999999</v>
      </c>
      <c r="M132" s="19">
        <f t="shared" si="69"/>
        <v>0.2112181623799167</v>
      </c>
      <c r="N132" s="19">
        <f t="shared" si="70"/>
        <v>1.182664301810119E-15</v>
      </c>
      <c r="O132" s="19">
        <f t="shared" si="71"/>
        <v>2.0809444704548781E-16</v>
      </c>
      <c r="P132" s="19">
        <f t="shared" si="72"/>
        <v>0</v>
      </c>
      <c r="Q132" s="214"/>
      <c r="R132" s="305"/>
      <c r="S132" s="215"/>
      <c r="T132" t="str">
        <f t="shared" si="73"/>
        <v/>
      </c>
      <c r="U132" t="str">
        <f t="shared" si="74"/>
        <v/>
      </c>
      <c r="V132" t="str">
        <f t="shared" si="75"/>
        <v/>
      </c>
      <c r="W132" t="str">
        <f t="shared" si="76"/>
        <v/>
      </c>
      <c r="X132" s="10"/>
      <c r="Y132" s="219">
        <f t="shared" si="57"/>
        <v>-2.1098901098901097E-3</v>
      </c>
      <c r="Z132" s="78">
        <f t="shared" si="59"/>
        <v>0.48354678414454455</v>
      </c>
      <c r="AA132" s="78">
        <f t="shared" si="80"/>
        <v>0.49765261163686636</v>
      </c>
      <c r="AB132" s="74">
        <f t="shared" si="89"/>
        <v>131</v>
      </c>
      <c r="AC132" s="80">
        <f t="shared" si="81"/>
        <v>5.6313312817918501E-3</v>
      </c>
      <c r="AD132" s="79">
        <f t="shared" si="79"/>
        <v>-1.410582749232181E-2</v>
      </c>
      <c r="AE132" s="81">
        <f t="shared" si="83"/>
        <v>-1.973715877411366E-2</v>
      </c>
      <c r="AF132" s="19">
        <f t="shared" si="84"/>
        <v>-2.8344727149979741E-2</v>
      </c>
      <c r="AG132" s="93">
        <f t="shared" si="82"/>
        <v>0.33074208743681499</v>
      </c>
      <c r="AH132" s="91">
        <f t="shared" si="85"/>
        <v>-1.3322596703982227E-4</v>
      </c>
      <c r="AI132" s="96">
        <f t="shared" si="86"/>
        <v>124.97001716286826</v>
      </c>
      <c r="AJ132" s="5">
        <f t="shared" si="90"/>
        <v>-1.0000000000000009E-2</v>
      </c>
      <c r="AK132" s="5">
        <f t="shared" ref="AK132:AK195" si="93">IF(AJ132&gt;0,AJ132,0)</f>
        <v>0</v>
      </c>
      <c r="AL132" s="5">
        <f t="shared" si="56"/>
        <v>-1.0000000000000009E-2</v>
      </c>
      <c r="AM132" s="95">
        <f t="shared" si="61"/>
        <v>9.2857142857142895E-3</v>
      </c>
      <c r="AN132" s="95">
        <f t="shared" si="62"/>
        <v>-8.5714285714285753E-3</v>
      </c>
      <c r="AO132" s="78">
        <f t="shared" si="63"/>
        <v>1.0833333333333333</v>
      </c>
      <c r="AP132" s="8">
        <f t="shared" si="64"/>
        <v>51.999999999999993</v>
      </c>
      <c r="AQ132" s="8">
        <f t="shared" si="60"/>
        <v>48.148148148148152</v>
      </c>
      <c r="AR132" s="8">
        <f t="shared" si="88"/>
        <v>-0.5</v>
      </c>
      <c r="AS132" s="114">
        <f t="shared" si="55"/>
        <v>-70700</v>
      </c>
      <c r="AT132" s="103">
        <f t="shared" si="77"/>
        <v>8.2373645653222249E-2</v>
      </c>
      <c r="AU132" s="5">
        <f t="shared" si="91"/>
        <v>0.5</v>
      </c>
      <c r="AW132" s="210">
        <f t="shared" si="92"/>
        <v>8.1632653061224567E-2</v>
      </c>
      <c r="AX132" s="276">
        <f t="shared" si="58"/>
        <v>2.8850913831053623E-3</v>
      </c>
      <c r="AY132" s="19">
        <f t="shared" si="78"/>
        <v>0.68990047670892862</v>
      </c>
    </row>
    <row r="133" spans="1:51">
      <c r="A133" s="4">
        <v>38538</v>
      </c>
      <c r="B133" s="9">
        <f t="shared" si="87"/>
        <v>38538</v>
      </c>
      <c r="C133" s="5">
        <v>0.5</v>
      </c>
      <c r="D133" s="5">
        <v>0.5</v>
      </c>
      <c r="E133" s="5">
        <v>0.5</v>
      </c>
      <c r="F133" s="5">
        <v>0.5</v>
      </c>
      <c r="G133" s="6">
        <v>38700</v>
      </c>
      <c r="H133" s="112">
        <v>0.5</v>
      </c>
      <c r="I133" s="19">
        <f t="shared" si="65"/>
        <v>0</v>
      </c>
      <c r="J133" s="8">
        <f t="shared" si="66"/>
        <v>0.53045222154178573</v>
      </c>
      <c r="K133" s="8">
        <f t="shared" si="67"/>
        <v>0.4415477784582143</v>
      </c>
      <c r="L133" s="8">
        <f t="shared" si="68"/>
        <v>0.48600000000000004</v>
      </c>
      <c r="M133" s="19">
        <f t="shared" si="69"/>
        <v>0.20134727751095427</v>
      </c>
      <c r="N133" s="19">
        <f t="shared" si="70"/>
        <v>-4.6733125398599633E-2</v>
      </c>
      <c r="O133" s="19">
        <f t="shared" si="71"/>
        <v>-5.7478607682689333E-3</v>
      </c>
      <c r="P133" s="19">
        <f t="shared" si="72"/>
        <v>2.4214243175638191E-3</v>
      </c>
      <c r="Q133" s="214"/>
      <c r="R133" s="305"/>
      <c r="S133" s="215"/>
      <c r="T133" t="str">
        <f t="shared" si="73"/>
        <v/>
      </c>
      <c r="U133" t="str">
        <f t="shared" si="74"/>
        <v/>
      </c>
      <c r="V133" t="str">
        <f t="shared" si="75"/>
        <v/>
      </c>
      <c r="W133" t="str">
        <f t="shared" si="76"/>
        <v/>
      </c>
      <c r="X133" s="10"/>
      <c r="Y133" s="219">
        <f t="shared" si="57"/>
        <v>-3.9560439560439498E-4</v>
      </c>
      <c r="Z133" s="78">
        <f t="shared" si="59"/>
        <v>0.48608057938628468</v>
      </c>
      <c r="AA133" s="78">
        <f t="shared" si="80"/>
        <v>0.49782631837573826</v>
      </c>
      <c r="AB133" s="74">
        <f t="shared" si="89"/>
        <v>132</v>
      </c>
      <c r="AC133" s="80">
        <f t="shared" si="81"/>
        <v>6.3931358277280644E-3</v>
      </c>
      <c r="AD133" s="79">
        <f t="shared" si="79"/>
        <v>-1.174573898945358E-2</v>
      </c>
      <c r="AE133" s="81">
        <f t="shared" si="83"/>
        <v>-1.8138874817181645E-2</v>
      </c>
      <c r="AF133" s="19">
        <f t="shared" si="84"/>
        <v>-2.3594049884257812E-2</v>
      </c>
      <c r="AG133" s="93">
        <f t="shared" si="82"/>
        <v>0.13527965374713549</v>
      </c>
      <c r="AH133" s="91">
        <f t="shared" si="85"/>
        <v>4.9356031872673581E-5</v>
      </c>
      <c r="AI133" s="96">
        <f t="shared" si="86"/>
        <v>125.33283285762317</v>
      </c>
      <c r="AJ133" s="5">
        <f t="shared" si="90"/>
        <v>0</v>
      </c>
      <c r="AK133" s="5">
        <f t="shared" si="93"/>
        <v>0</v>
      </c>
      <c r="AL133" s="5">
        <f t="shared" si="56"/>
        <v>0</v>
      </c>
      <c r="AM133" s="95">
        <f t="shared" si="61"/>
        <v>7.1428571428571452E-3</v>
      </c>
      <c r="AN133" s="95">
        <f t="shared" si="62"/>
        <v>-8.5714285714285753E-3</v>
      </c>
      <c r="AO133" s="78">
        <f t="shared" si="63"/>
        <v>0.83333333333333326</v>
      </c>
      <c r="AP133" s="8">
        <f t="shared" si="64"/>
        <v>45.454545454545453</v>
      </c>
      <c r="AQ133" s="8">
        <f t="shared" si="60"/>
        <v>45.45454545454546</v>
      </c>
      <c r="AR133" s="8">
        <f t="shared" si="88"/>
        <v>0</v>
      </c>
      <c r="AS133" s="114">
        <f t="shared" ref="AS133:AS196" si="94">IF(ISERROR(AR133*G133),0,AR133*G133)</f>
        <v>0</v>
      </c>
      <c r="AT133" s="103">
        <f t="shared" si="77"/>
        <v>9.108965262913199E-2</v>
      </c>
      <c r="AU133" s="5">
        <f t="shared" si="91"/>
        <v>0.5</v>
      </c>
      <c r="AW133" s="210">
        <f t="shared" si="92"/>
        <v>0</v>
      </c>
      <c r="AX133" s="276">
        <f t="shared" si="58"/>
        <v>3.4520139684204245E-3</v>
      </c>
      <c r="AY133" s="19">
        <f t="shared" si="78"/>
        <v>0.19650073777034269</v>
      </c>
    </row>
    <row r="134" spans="1:51">
      <c r="A134" s="4">
        <v>38539</v>
      </c>
      <c r="B134" s="9">
        <f t="shared" si="87"/>
        <v>38539</v>
      </c>
      <c r="C134" s="5">
        <v>0.52</v>
      </c>
      <c r="D134" s="5">
        <v>0.55000000000000004</v>
      </c>
      <c r="E134" s="5">
        <v>0.52</v>
      </c>
      <c r="F134" s="5">
        <v>0.55000000000000004</v>
      </c>
      <c r="G134" s="6">
        <v>114100</v>
      </c>
      <c r="H134" s="112">
        <v>0.55000000000000004</v>
      </c>
      <c r="I134" s="19">
        <f t="shared" si="65"/>
        <v>0.10000000000000009</v>
      </c>
      <c r="J134" s="8">
        <f t="shared" si="66"/>
        <v>0.54149761899362681</v>
      </c>
      <c r="K134" s="8">
        <f t="shared" si="67"/>
        <v>0.43650238100637329</v>
      </c>
      <c r="L134" s="8">
        <f t="shared" si="68"/>
        <v>0.48900000000000005</v>
      </c>
      <c r="M134" s="19">
        <f t="shared" si="69"/>
        <v>0.24053760656513007</v>
      </c>
      <c r="N134" s="19">
        <f t="shared" si="70"/>
        <v>0.19464047162020184</v>
      </c>
      <c r="O134" s="19">
        <f t="shared" si="71"/>
        <v>2.0822605699976297E-2</v>
      </c>
      <c r="P134" s="19">
        <f t="shared" si="72"/>
        <v>-1.1426617226924821E-2</v>
      </c>
      <c r="Q134" s="214"/>
      <c r="R134" s="305"/>
      <c r="S134" s="215"/>
      <c r="T134" t="str">
        <f t="shared" si="73"/>
        <v/>
      </c>
      <c r="U134" t="str">
        <f t="shared" si="74"/>
        <v>BrokeBandUpper</v>
      </c>
      <c r="V134" t="str">
        <f t="shared" si="75"/>
        <v/>
      </c>
      <c r="W134" t="str">
        <f t="shared" si="76"/>
        <v>BrokeBandUpper</v>
      </c>
      <c r="X134" s="10"/>
      <c r="Y134" s="219">
        <f t="shared" si="57"/>
        <v>2.1758241758241779E-3</v>
      </c>
      <c r="Z134" s="78">
        <f t="shared" si="59"/>
        <v>0.49592417016079687</v>
      </c>
      <c r="AA134" s="78">
        <f t="shared" si="80"/>
        <v>0.50168717081593361</v>
      </c>
      <c r="AB134" s="74">
        <f t="shared" si="89"/>
        <v>133</v>
      </c>
      <c r="AC134" s="80">
        <f t="shared" si="81"/>
        <v>9.9006993296359216E-3</v>
      </c>
      <c r="AD134" s="79">
        <f t="shared" si="79"/>
        <v>-5.7630006551367408E-3</v>
      </c>
      <c r="AE134" s="81">
        <f t="shared" si="83"/>
        <v>-1.5663699984772662E-2</v>
      </c>
      <c r="AF134" s="19">
        <f t="shared" si="84"/>
        <v>-1.1487239439995876E-2</v>
      </c>
      <c r="AG134" s="93">
        <f t="shared" si="82"/>
        <v>0.54864523395467168</v>
      </c>
      <c r="AH134" s="91">
        <f t="shared" si="85"/>
        <v>3.2407775777581983E-4</v>
      </c>
      <c r="AI134" s="96">
        <f t="shared" si="86"/>
        <v>125.57501568375346</v>
      </c>
      <c r="AJ134" s="5">
        <f t="shared" si="90"/>
        <v>5.0000000000000044E-2</v>
      </c>
      <c r="AK134" s="5">
        <f t="shared" si="93"/>
        <v>5.0000000000000044E-2</v>
      </c>
      <c r="AL134" s="5">
        <f t="shared" si="56"/>
        <v>0</v>
      </c>
      <c r="AM134" s="95">
        <f t="shared" si="61"/>
        <v>1.071428571428572E-2</v>
      </c>
      <c r="AN134" s="95">
        <f t="shared" si="62"/>
        <v>-7.1428571428571452E-3</v>
      </c>
      <c r="AO134" s="78">
        <f t="shared" si="63"/>
        <v>1.5000000000000002</v>
      </c>
      <c r="AP134" s="8">
        <f t="shared" si="64"/>
        <v>60</v>
      </c>
      <c r="AQ134" s="8">
        <f t="shared" si="60"/>
        <v>51.724137931034484</v>
      </c>
      <c r="AR134" s="8">
        <f t="shared" si="88"/>
        <v>1</v>
      </c>
      <c r="AS134" s="114">
        <f t="shared" si="94"/>
        <v>114100</v>
      </c>
      <c r="AT134" s="103">
        <f t="shared" si="77"/>
        <v>0.18670128389958482</v>
      </c>
      <c r="AU134" s="5">
        <f t="shared" si="91"/>
        <v>0.55000000000000004</v>
      </c>
      <c r="AW134" s="210">
        <f t="shared" si="92"/>
        <v>5.7692307692307744E-2</v>
      </c>
      <c r="AX134" s="276">
        <f t="shared" si="58"/>
        <v>4.8730481913361115E-3</v>
      </c>
      <c r="AY134" s="19">
        <f t="shared" si="78"/>
        <v>0.4116536711367727</v>
      </c>
    </row>
    <row r="135" spans="1:51">
      <c r="A135" s="4">
        <v>38540</v>
      </c>
      <c r="B135" s="9">
        <f t="shared" si="87"/>
        <v>38540</v>
      </c>
      <c r="C135" s="5">
        <v>0.52</v>
      </c>
      <c r="D135" s="5">
        <v>0.53</v>
      </c>
      <c r="E135" s="5">
        <v>0.51</v>
      </c>
      <c r="F135" s="5">
        <v>0.53</v>
      </c>
      <c r="G135" s="6">
        <v>252700</v>
      </c>
      <c r="H135" s="112">
        <v>0.53</v>
      </c>
      <c r="I135" s="19">
        <f t="shared" si="65"/>
        <v>-3.636363636363639E-2</v>
      </c>
      <c r="J135" s="8">
        <f t="shared" si="66"/>
        <v>0.54580822723609934</v>
      </c>
      <c r="K135" s="8">
        <f t="shared" si="67"/>
        <v>0.4351917727639007</v>
      </c>
      <c r="L135" s="8">
        <f t="shared" si="68"/>
        <v>0.49050000000000005</v>
      </c>
      <c r="M135" s="19">
        <f t="shared" si="69"/>
        <v>0.25417864352001446</v>
      </c>
      <c r="N135" s="19">
        <f t="shared" si="70"/>
        <v>5.6710620637155221E-2</v>
      </c>
      <c r="O135" s="19">
        <f t="shared" si="71"/>
        <v>7.9605303721996049E-3</v>
      </c>
      <c r="P135" s="19">
        <f t="shared" si="72"/>
        <v>-3.002522550852827E-3</v>
      </c>
      <c r="Q135" s="214"/>
      <c r="R135" s="305"/>
      <c r="S135" s="215"/>
      <c r="T135" t="str">
        <f t="shared" si="73"/>
        <v/>
      </c>
      <c r="U135" t="str">
        <f t="shared" si="74"/>
        <v/>
      </c>
      <c r="V135" t="str">
        <f t="shared" si="75"/>
        <v/>
      </c>
      <c r="W135" t="str">
        <f t="shared" si="76"/>
        <v/>
      </c>
      <c r="X135" s="10"/>
      <c r="Y135" s="219">
        <f t="shared" si="57"/>
        <v>4.2857142857142885E-3</v>
      </c>
      <c r="Z135" s="78">
        <f t="shared" si="59"/>
        <v>0.5011718479560342</v>
      </c>
      <c r="AA135" s="78">
        <f t="shared" si="80"/>
        <v>0.50378232017555458</v>
      </c>
      <c r="AB135" s="74">
        <f t="shared" si="89"/>
        <v>134</v>
      </c>
      <c r="AC135" s="80">
        <f t="shared" si="81"/>
        <v>1.0442582212201828E-2</v>
      </c>
      <c r="AD135" s="79">
        <f t="shared" si="79"/>
        <v>-2.6104722195203767E-3</v>
      </c>
      <c r="AE135" s="81">
        <f t="shared" si="83"/>
        <v>-1.3053054431722205E-2</v>
      </c>
      <c r="AF135" s="19">
        <f t="shared" si="84"/>
        <v>-5.1817463912006622E-3</v>
      </c>
      <c r="AG135" s="93">
        <f t="shared" si="82"/>
        <v>5.4731778485978211E-2</v>
      </c>
      <c r="AH135" s="91">
        <f t="shared" si="85"/>
        <v>6.118621509932161E-4</v>
      </c>
      <c r="AI135" s="96">
        <f t="shared" si="86"/>
        <v>125.92725669249066</v>
      </c>
      <c r="AJ135" s="5">
        <f t="shared" si="90"/>
        <v>-2.0000000000000018E-2</v>
      </c>
      <c r="AK135" s="5">
        <f t="shared" si="93"/>
        <v>0</v>
      </c>
      <c r="AL135" s="5">
        <f t="shared" si="56"/>
        <v>-2.0000000000000018E-2</v>
      </c>
      <c r="AM135" s="95">
        <f t="shared" si="61"/>
        <v>1.0000000000000005E-2</v>
      </c>
      <c r="AN135" s="95">
        <f t="shared" si="62"/>
        <v>-8.5714285714285753E-3</v>
      </c>
      <c r="AO135" s="78">
        <f t="shared" si="63"/>
        <v>1.1666666666666667</v>
      </c>
      <c r="AP135" s="8">
        <f t="shared" si="64"/>
        <v>53.846153846153854</v>
      </c>
      <c r="AQ135" s="8">
        <f t="shared" si="60"/>
        <v>53.846153846153854</v>
      </c>
      <c r="AR135" s="8">
        <f t="shared" si="88"/>
        <v>1</v>
      </c>
      <c r="AS135" s="114">
        <f t="shared" si="94"/>
        <v>252700</v>
      </c>
      <c r="AT135" s="103">
        <f t="shared" si="77"/>
        <v>0.21940591105712917</v>
      </c>
      <c r="AU135" s="5">
        <f t="shared" si="91"/>
        <v>0.53</v>
      </c>
      <c r="AW135" s="210">
        <f t="shared" si="92"/>
        <v>3.9215686274509838E-2</v>
      </c>
      <c r="AX135" s="276">
        <f t="shared" si="58"/>
        <v>6.2593088107049666E-3</v>
      </c>
      <c r="AY135" s="19">
        <f t="shared" si="78"/>
        <v>0.28447504825286052</v>
      </c>
    </row>
    <row r="136" spans="1:51">
      <c r="A136" s="4">
        <v>38541</v>
      </c>
      <c r="B136" s="9">
        <f t="shared" si="87"/>
        <v>38541</v>
      </c>
      <c r="C136" s="5">
        <v>0.51</v>
      </c>
      <c r="D136" s="5">
        <v>0.51</v>
      </c>
      <c r="E136" s="5">
        <v>0.47</v>
      </c>
      <c r="F136" s="5">
        <v>0.47</v>
      </c>
      <c r="G136" s="6">
        <v>115900</v>
      </c>
      <c r="H136" s="112">
        <v>0.47</v>
      </c>
      <c r="I136" s="19">
        <f t="shared" si="65"/>
        <v>-0.11320754716981142</v>
      </c>
      <c r="J136" s="8">
        <f t="shared" si="66"/>
        <v>0.54552677931132587</v>
      </c>
      <c r="K136" s="8">
        <f t="shared" si="67"/>
        <v>0.43347322068867428</v>
      </c>
      <c r="L136" s="8">
        <f t="shared" si="68"/>
        <v>0.48950000000000005</v>
      </c>
      <c r="M136" s="19">
        <f t="shared" si="69"/>
        <v>0.25850168655085115</v>
      </c>
      <c r="N136" s="19">
        <f t="shared" si="70"/>
        <v>1.700789244512704E-2</v>
      </c>
      <c r="O136" s="19">
        <f t="shared" si="71"/>
        <v>-5.1565350379323763E-4</v>
      </c>
      <c r="P136" s="19">
        <f t="shared" si="72"/>
        <v>-3.9489535022960223E-3</v>
      </c>
      <c r="Q136" s="214"/>
      <c r="R136" s="305"/>
      <c r="S136" s="215"/>
      <c r="T136" t="str">
        <f t="shared" si="73"/>
        <v/>
      </c>
      <c r="U136" t="str">
        <f t="shared" si="74"/>
        <v/>
      </c>
      <c r="V136" t="str">
        <f t="shared" si="75"/>
        <v/>
      </c>
      <c r="W136" t="str">
        <f t="shared" si="76"/>
        <v/>
      </c>
      <c r="X136" s="10"/>
      <c r="Y136" s="219">
        <f t="shared" si="57"/>
        <v>3.9340659340659353E-3</v>
      </c>
      <c r="Z136" s="78">
        <f t="shared" si="59"/>
        <v>0.49637138337080494</v>
      </c>
      <c r="AA136" s="78">
        <f t="shared" si="80"/>
        <v>0.50128242848256355</v>
      </c>
      <c r="AB136" s="74">
        <f t="shared" si="89"/>
        <v>135</v>
      </c>
      <c r="AC136" s="80">
        <f t="shared" si="81"/>
        <v>6.5136074559708802E-3</v>
      </c>
      <c r="AD136" s="79">
        <f t="shared" si="79"/>
        <v>-4.9110451117586051E-3</v>
      </c>
      <c r="AE136" s="81">
        <f t="shared" si="83"/>
        <v>-1.1424652567729485E-2</v>
      </c>
      <c r="AF136" s="19">
        <f t="shared" si="84"/>
        <v>-9.7969624162268631E-3</v>
      </c>
      <c r="AG136" s="93">
        <f t="shared" si="82"/>
        <v>-0.37624551824356861</v>
      </c>
      <c r="AH136" s="91">
        <f t="shared" si="85"/>
        <v>7.3380939661848153E-4</v>
      </c>
      <c r="AI136" s="96">
        <f t="shared" si="86"/>
        <v>126.55482169573268</v>
      </c>
      <c r="AJ136" s="5">
        <f t="shared" si="90"/>
        <v>-6.0000000000000053E-2</v>
      </c>
      <c r="AK136" s="5">
        <f t="shared" si="93"/>
        <v>0</v>
      </c>
      <c r="AL136" s="5">
        <f t="shared" si="56"/>
        <v>-6.0000000000000053E-2</v>
      </c>
      <c r="AM136" s="95">
        <f t="shared" si="61"/>
        <v>1.0000000000000005E-2</v>
      </c>
      <c r="AN136" s="95">
        <f t="shared" si="62"/>
        <v>-1.1428571428571436E-2</v>
      </c>
      <c r="AO136" s="78">
        <f t="shared" si="63"/>
        <v>0.87499999999999989</v>
      </c>
      <c r="AP136" s="8">
        <f t="shared" si="64"/>
        <v>46.666666666666664</v>
      </c>
      <c r="AQ136" s="8">
        <f t="shared" si="60"/>
        <v>46.666666666666664</v>
      </c>
      <c r="AR136" s="8">
        <f t="shared" si="88"/>
        <v>-1</v>
      </c>
      <c r="AS136" s="114">
        <f t="shared" si="94"/>
        <v>-115900</v>
      </c>
      <c r="AT136" s="103">
        <f t="shared" si="77"/>
        <v>0.21700970196548841</v>
      </c>
      <c r="AU136" s="5">
        <f t="shared" si="91"/>
        <v>0.47</v>
      </c>
      <c r="AW136" s="210">
        <f t="shared" si="92"/>
        <v>8.5106382978723485E-2</v>
      </c>
      <c r="AX136" s="276">
        <f t="shared" si="58"/>
        <v>7.4150534981034097E-3</v>
      </c>
      <c r="AY136" s="19">
        <f t="shared" si="78"/>
        <v>0.18464413920940179</v>
      </c>
    </row>
    <row r="137" spans="1:51">
      <c r="A137" s="4">
        <v>38544</v>
      </c>
      <c r="B137" s="9">
        <f t="shared" si="87"/>
        <v>38544</v>
      </c>
      <c r="C137" s="5">
        <v>0.48</v>
      </c>
      <c r="D137" s="5">
        <v>0.52</v>
      </c>
      <c r="E137" s="5">
        <v>0.48</v>
      </c>
      <c r="F137" s="5">
        <v>0.52</v>
      </c>
      <c r="G137" s="6">
        <v>81000</v>
      </c>
      <c r="H137" s="112">
        <v>0.52</v>
      </c>
      <c r="I137" s="19">
        <f t="shared" si="65"/>
        <v>0.10638297872340435</v>
      </c>
      <c r="J137" s="8">
        <f t="shared" si="66"/>
        <v>0.54858472019555193</v>
      </c>
      <c r="K137" s="8">
        <f t="shared" si="67"/>
        <v>0.43341527980444811</v>
      </c>
      <c r="L137" s="8">
        <f t="shared" si="68"/>
        <v>0.49099999999999999</v>
      </c>
      <c r="M137" s="19">
        <f t="shared" si="69"/>
        <v>0.26572538107808963</v>
      </c>
      <c r="N137" s="19">
        <f t="shared" si="70"/>
        <v>2.7944477359599235E-2</v>
      </c>
      <c r="O137" s="19">
        <f t="shared" si="71"/>
        <v>5.6054826274274079E-3</v>
      </c>
      <c r="P137" s="19">
        <f t="shared" si="72"/>
        <v>-1.3366658298779818E-4</v>
      </c>
      <c r="Q137" s="214"/>
      <c r="R137" s="305"/>
      <c r="S137" s="215"/>
      <c r="T137" t="str">
        <f t="shared" si="73"/>
        <v/>
      </c>
      <c r="U137" t="str">
        <f t="shared" si="74"/>
        <v/>
      </c>
      <c r="V137" t="str">
        <f t="shared" si="75"/>
        <v/>
      </c>
      <c r="W137" t="str">
        <f t="shared" si="76"/>
        <v/>
      </c>
      <c r="X137" s="10"/>
      <c r="Y137" s="219">
        <f t="shared" si="57"/>
        <v>5.428571428571431E-3</v>
      </c>
      <c r="Z137" s="78">
        <f t="shared" si="59"/>
        <v>0.50001019033170102</v>
      </c>
      <c r="AA137" s="78">
        <f t="shared" si="80"/>
        <v>0.50266752877485388</v>
      </c>
      <c r="AB137" s="74">
        <f t="shared" si="89"/>
        <v>136</v>
      </c>
      <c r="AC137" s="80">
        <f t="shared" si="81"/>
        <v>7.0138512996613025E-3</v>
      </c>
      <c r="AD137" s="79">
        <f t="shared" si="79"/>
        <v>-2.6573384431528568E-3</v>
      </c>
      <c r="AE137" s="81">
        <f t="shared" si="83"/>
        <v>-9.6711897428141593E-3</v>
      </c>
      <c r="AF137" s="19">
        <f t="shared" si="84"/>
        <v>-5.2864732472963968E-3</v>
      </c>
      <c r="AG137" s="93">
        <f t="shared" si="82"/>
        <v>7.6799814399601221E-2</v>
      </c>
      <c r="AH137" s="91">
        <f t="shared" si="85"/>
        <v>8.6191044267355202E-4</v>
      </c>
      <c r="AI137" s="96">
        <f t="shared" si="86"/>
        <v>127.15409831342185</v>
      </c>
      <c r="AJ137" s="5">
        <f t="shared" si="90"/>
        <v>5.0000000000000044E-2</v>
      </c>
      <c r="AK137" s="5">
        <f t="shared" si="93"/>
        <v>5.0000000000000044E-2</v>
      </c>
      <c r="AL137" s="5">
        <f t="shared" si="56"/>
        <v>0</v>
      </c>
      <c r="AM137" s="95">
        <f t="shared" si="61"/>
        <v>1.2857142857142864E-2</v>
      </c>
      <c r="AN137" s="95">
        <f t="shared" si="62"/>
        <v>-1.1428571428571436E-2</v>
      </c>
      <c r="AO137" s="78">
        <f t="shared" si="63"/>
        <v>1.125</v>
      </c>
      <c r="AP137" s="8">
        <f t="shared" si="64"/>
        <v>52.941176470588232</v>
      </c>
      <c r="AQ137" s="8">
        <f t="shared" si="60"/>
        <v>52.941176470588232</v>
      </c>
      <c r="AR137" s="8">
        <f t="shared" si="88"/>
        <v>1</v>
      </c>
      <c r="AS137" s="114">
        <f t="shared" si="94"/>
        <v>81000</v>
      </c>
      <c r="AT137" s="103">
        <f t="shared" si="77"/>
        <v>0.22501968114441154</v>
      </c>
      <c r="AU137" s="5">
        <f t="shared" si="91"/>
        <v>0.52</v>
      </c>
      <c r="AW137" s="210">
        <f t="shared" si="92"/>
        <v>8.3333333333333412E-2</v>
      </c>
      <c r="AX137" s="276">
        <f t="shared" si="58"/>
        <v>7.5628441129752689E-3</v>
      </c>
      <c r="AY137" s="19">
        <f t="shared" si="78"/>
        <v>1.9931159621391872E-2</v>
      </c>
    </row>
    <row r="138" spans="1:51">
      <c r="A138" s="4">
        <v>38545</v>
      </c>
      <c r="B138" s="9">
        <f t="shared" si="87"/>
        <v>38545</v>
      </c>
      <c r="C138" s="5">
        <v>0.52</v>
      </c>
      <c r="D138" s="5">
        <v>0.55000000000000004</v>
      </c>
      <c r="E138" s="5">
        <v>0.52</v>
      </c>
      <c r="F138" s="5">
        <v>0.54</v>
      </c>
      <c r="G138" s="6">
        <v>189000</v>
      </c>
      <c r="H138" s="112">
        <v>0.54</v>
      </c>
      <c r="I138" s="19">
        <f t="shared" si="65"/>
        <v>3.8461538461538491E-2</v>
      </c>
      <c r="J138" s="8">
        <f t="shared" si="66"/>
        <v>0.5549084684713762</v>
      </c>
      <c r="K138" s="8">
        <f t="shared" si="67"/>
        <v>0.4320915315286239</v>
      </c>
      <c r="L138" s="8">
        <f t="shared" si="68"/>
        <v>0.49350000000000005</v>
      </c>
      <c r="M138" s="19">
        <f t="shared" si="69"/>
        <v>0.28423824116214208</v>
      </c>
      <c r="N138" s="19">
        <f t="shared" si="70"/>
        <v>6.966914492301364E-2</v>
      </c>
      <c r="O138" s="19">
        <f t="shared" si="71"/>
        <v>1.1527386824718829E-2</v>
      </c>
      <c r="P138" s="19">
        <f t="shared" si="72"/>
        <v>-3.0542261371621924E-3</v>
      </c>
      <c r="Q138" s="214"/>
      <c r="R138" s="305"/>
      <c r="S138" s="215"/>
      <c r="T138" t="str">
        <f t="shared" si="73"/>
        <v/>
      </c>
      <c r="U138" t="str">
        <f t="shared" si="74"/>
        <v/>
      </c>
      <c r="V138" t="str">
        <f t="shared" si="75"/>
        <v/>
      </c>
      <c r="W138" t="str">
        <f t="shared" si="76"/>
        <v/>
      </c>
      <c r="X138" s="10"/>
      <c r="Y138" s="219">
        <f t="shared" si="57"/>
        <v>6.417582417582419E-3</v>
      </c>
      <c r="Z138" s="78">
        <f t="shared" si="59"/>
        <v>0.5061686210206191</v>
      </c>
      <c r="AA138" s="78">
        <f t="shared" si="80"/>
        <v>0.50543013164551465</v>
      </c>
      <c r="AB138" s="74">
        <f t="shared" si="89"/>
        <v>137</v>
      </c>
      <c r="AC138" s="80">
        <f t="shared" si="81"/>
        <v>8.3277432943348918E-3</v>
      </c>
      <c r="AD138" s="79">
        <f t="shared" si="79"/>
        <v>7.3848937510445634E-4</v>
      </c>
      <c r="AE138" s="81">
        <f t="shared" si="83"/>
        <v>-7.5892539192304355E-3</v>
      </c>
      <c r="AF138" s="19">
        <f t="shared" si="84"/>
        <v>1.4611107032740159E-3</v>
      </c>
      <c r="AG138" s="93">
        <f t="shared" si="82"/>
        <v>0.18732817941792362</v>
      </c>
      <c r="AH138" s="91">
        <f t="shared" si="85"/>
        <v>9.5283475279662447E-4</v>
      </c>
      <c r="AI138" s="96">
        <f t="shared" si="86"/>
        <v>127.72413849605577</v>
      </c>
      <c r="AJ138" s="5">
        <f t="shared" si="90"/>
        <v>2.0000000000000018E-2</v>
      </c>
      <c r="AK138" s="5">
        <f t="shared" si="93"/>
        <v>2.0000000000000018E-2</v>
      </c>
      <c r="AL138" s="5">
        <f t="shared" ref="AL138:AL201" si="95">IF(AJ138&lt;0,AJ138,0)</f>
        <v>0</v>
      </c>
      <c r="AM138" s="95">
        <f t="shared" si="61"/>
        <v>1.4285714285714294E-2</v>
      </c>
      <c r="AN138" s="95">
        <f t="shared" si="62"/>
        <v>-9.2857142857142895E-3</v>
      </c>
      <c r="AO138" s="78">
        <f t="shared" si="63"/>
        <v>1.5384615384615388</v>
      </c>
      <c r="AP138" s="8">
        <f t="shared" si="64"/>
        <v>60.606060606060609</v>
      </c>
      <c r="AQ138" s="8">
        <f t="shared" si="60"/>
        <v>52.356020942408378</v>
      </c>
      <c r="AR138" s="8">
        <f t="shared" si="88"/>
        <v>0.33333333333333331</v>
      </c>
      <c r="AS138" s="114">
        <f t="shared" si="94"/>
        <v>63000</v>
      </c>
      <c r="AT138" s="103">
        <f t="shared" si="77"/>
        <v>0.19373023128060562</v>
      </c>
      <c r="AU138" s="5">
        <f t="shared" si="91"/>
        <v>0.54</v>
      </c>
      <c r="AW138" s="210">
        <f t="shared" si="92"/>
        <v>5.7692307692307744E-2</v>
      </c>
      <c r="AX138" s="276">
        <f t="shared" si="58"/>
        <v>7.9140770730609621E-3</v>
      </c>
      <c r="AY138" s="19">
        <f t="shared" si="78"/>
        <v>4.6441914554750219E-2</v>
      </c>
    </row>
    <row r="139" spans="1:51">
      <c r="A139" s="4">
        <v>38546</v>
      </c>
      <c r="B139" s="9">
        <f t="shared" si="87"/>
        <v>38546</v>
      </c>
      <c r="C139" s="5">
        <v>0.53</v>
      </c>
      <c r="D139" s="5">
        <v>0.55000000000000004</v>
      </c>
      <c r="E139" s="5">
        <v>0.53</v>
      </c>
      <c r="F139" s="5">
        <v>0.55000000000000004</v>
      </c>
      <c r="G139" s="6">
        <v>100900</v>
      </c>
      <c r="H139" s="112">
        <v>0.55000000000000004</v>
      </c>
      <c r="I139" s="19">
        <f t="shared" si="65"/>
        <v>1.8518518518518535E-2</v>
      </c>
      <c r="J139" s="8">
        <f t="shared" si="66"/>
        <v>0.56026867548832304</v>
      </c>
      <c r="K139" s="8">
        <f t="shared" si="67"/>
        <v>0.42973132451167717</v>
      </c>
      <c r="L139" s="8">
        <f t="shared" si="68"/>
        <v>0.49500000000000011</v>
      </c>
      <c r="M139" s="19">
        <f t="shared" si="69"/>
        <v>0.30376503533918842</v>
      </c>
      <c r="N139" s="19">
        <f t="shared" si="70"/>
        <v>6.8698687752952237E-2</v>
      </c>
      <c r="O139" s="19">
        <f t="shared" si="71"/>
        <v>9.6596237424755281E-3</v>
      </c>
      <c r="P139" s="19">
        <f t="shared" si="72"/>
        <v>-5.4622848279320489E-3</v>
      </c>
      <c r="Q139" s="214"/>
      <c r="R139" s="305"/>
      <c r="S139" s="215"/>
      <c r="T139" t="str">
        <f t="shared" si="73"/>
        <v/>
      </c>
      <c r="U139" t="str">
        <f t="shared" si="74"/>
        <v/>
      </c>
      <c r="V139" t="str">
        <f t="shared" si="75"/>
        <v/>
      </c>
      <c r="W139" t="str">
        <f t="shared" si="76"/>
        <v/>
      </c>
      <c r="X139" s="10"/>
      <c r="Y139" s="219">
        <f t="shared" si="57"/>
        <v>7.7142857142857152E-3</v>
      </c>
      <c r="Z139" s="78">
        <f t="shared" si="59"/>
        <v>0.51291865338344378</v>
      </c>
      <c r="AA139" s="78">
        <f t="shared" si="80"/>
        <v>0.50872830190374652</v>
      </c>
      <c r="AB139" s="74">
        <f t="shared" si="89"/>
        <v>138</v>
      </c>
      <c r="AC139" s="80">
        <f t="shared" si="81"/>
        <v>9.4236843191421588E-3</v>
      </c>
      <c r="AD139" s="79">
        <f t="shared" si="79"/>
        <v>4.190351479697263E-3</v>
      </c>
      <c r="AE139" s="81">
        <f t="shared" si="83"/>
        <v>-5.2333328394448958E-3</v>
      </c>
      <c r="AF139" s="19">
        <f t="shared" si="84"/>
        <v>8.2369144079782186E-3</v>
      </c>
      <c r="AG139" s="93">
        <f t="shared" si="82"/>
        <v>0.13160120167882719</v>
      </c>
      <c r="AH139" s="91">
        <f t="shared" si="85"/>
        <v>1.0332125320611728E-3</v>
      </c>
      <c r="AI139" s="96">
        <f t="shared" si="86"/>
        <v>128.25405872822441</v>
      </c>
      <c r="AJ139" s="5">
        <f t="shared" si="90"/>
        <v>1.0000000000000009E-2</v>
      </c>
      <c r="AK139" s="5">
        <f t="shared" si="93"/>
        <v>1.0000000000000009E-2</v>
      </c>
      <c r="AL139" s="5">
        <f t="shared" si="95"/>
        <v>0</v>
      </c>
      <c r="AM139" s="95">
        <f t="shared" si="61"/>
        <v>1.4285714285714294E-2</v>
      </c>
      <c r="AN139" s="95">
        <f t="shared" si="62"/>
        <v>-9.2857142857142895E-3</v>
      </c>
      <c r="AO139" s="78">
        <f t="shared" si="63"/>
        <v>1.5384615384615388</v>
      </c>
      <c r="AP139" s="8">
        <f t="shared" si="64"/>
        <v>60.606060606060609</v>
      </c>
      <c r="AQ139" s="8">
        <f t="shared" si="60"/>
        <v>52.356020942408378</v>
      </c>
      <c r="AR139" s="8">
        <f t="shared" si="88"/>
        <v>1</v>
      </c>
      <c r="AS139" s="114">
        <f t="shared" si="94"/>
        <v>100900</v>
      </c>
      <c r="AT139" s="103">
        <f t="shared" si="77"/>
        <v>3.8152354893792647E-3</v>
      </c>
      <c r="AU139" s="5">
        <f t="shared" si="91"/>
        <v>0.55000000000000004</v>
      </c>
      <c r="AW139" s="210">
        <f t="shared" si="92"/>
        <v>3.7735849056603807E-2</v>
      </c>
      <c r="AX139" s="276">
        <f t="shared" si="58"/>
        <v>8.4396489931621542E-3</v>
      </c>
      <c r="AY139" s="19">
        <f t="shared" si="78"/>
        <v>6.6409755079364474E-2</v>
      </c>
    </row>
    <row r="140" spans="1:51">
      <c r="A140" s="4">
        <v>38547</v>
      </c>
      <c r="B140" s="9">
        <f t="shared" si="87"/>
        <v>38547</v>
      </c>
      <c r="C140" s="5">
        <v>0.56000000000000005</v>
      </c>
      <c r="D140" s="5">
        <v>0.56000000000000005</v>
      </c>
      <c r="E140" s="5">
        <v>0.54</v>
      </c>
      <c r="F140" s="5">
        <v>0.54</v>
      </c>
      <c r="G140" s="6">
        <v>322600</v>
      </c>
      <c r="H140" s="112">
        <v>0.54</v>
      </c>
      <c r="I140" s="19">
        <f t="shared" si="65"/>
        <v>-1.8181818181818195E-2</v>
      </c>
      <c r="J140" s="8">
        <f t="shared" si="66"/>
        <v>0.56514690014960334</v>
      </c>
      <c r="K140" s="8">
        <f t="shared" si="67"/>
        <v>0.42885309985039677</v>
      </c>
      <c r="L140" s="8">
        <f t="shared" si="68"/>
        <v>0.49700000000000005</v>
      </c>
      <c r="M140" s="19">
        <f t="shared" si="69"/>
        <v>0.31780999215524375</v>
      </c>
      <c r="N140" s="19">
        <f t="shared" si="70"/>
        <v>4.6236252307223349E-2</v>
      </c>
      <c r="O140" s="19">
        <f t="shared" si="71"/>
        <v>8.7069380722177552E-3</v>
      </c>
      <c r="P140" s="19">
        <f t="shared" si="72"/>
        <v>-2.0436598664953457E-3</v>
      </c>
      <c r="Q140" s="214"/>
      <c r="R140" s="305"/>
      <c r="S140" s="215"/>
      <c r="T140" t="str">
        <f t="shared" si="73"/>
        <v/>
      </c>
      <c r="U140" t="str">
        <f t="shared" si="74"/>
        <v/>
      </c>
      <c r="V140" t="str">
        <f t="shared" si="75"/>
        <v/>
      </c>
      <c r="W140" t="str">
        <f t="shared" si="76"/>
        <v/>
      </c>
      <c r="X140" s="10"/>
      <c r="Y140" s="219">
        <f t="shared" si="57"/>
        <v>7.4285714285714319E-3</v>
      </c>
      <c r="Z140" s="78">
        <f t="shared" si="59"/>
        <v>0.51708918076239341</v>
      </c>
      <c r="AA140" s="78">
        <f t="shared" si="80"/>
        <v>0.51104240756286923</v>
      </c>
      <c r="AB140" s="74">
        <f t="shared" si="89"/>
        <v>139</v>
      </c>
      <c r="AC140" s="80">
        <f t="shared" si="81"/>
        <v>9.0240848311752605E-3</v>
      </c>
      <c r="AD140" s="79">
        <f t="shared" si="79"/>
        <v>6.0467731995241802E-3</v>
      </c>
      <c r="AE140" s="81">
        <f t="shared" si="83"/>
        <v>-2.9773116316510807E-3</v>
      </c>
      <c r="AF140" s="19">
        <f t="shared" si="84"/>
        <v>1.1832233705145686E-2</v>
      </c>
      <c r="AG140" s="93">
        <f t="shared" si="82"/>
        <v>-4.2403742998393855E-2</v>
      </c>
      <c r="AH140" s="91">
        <f t="shared" si="85"/>
        <v>9.991361821392044E-4</v>
      </c>
      <c r="AI140" s="96">
        <f t="shared" si="86"/>
        <v>128.714302918865</v>
      </c>
      <c r="AJ140" s="5">
        <f t="shared" si="90"/>
        <v>-1.0000000000000009E-2</v>
      </c>
      <c r="AK140" s="5">
        <f t="shared" si="93"/>
        <v>0</v>
      </c>
      <c r="AL140" s="5">
        <f t="shared" si="95"/>
        <v>-1.0000000000000009E-2</v>
      </c>
      <c r="AM140" s="95">
        <f t="shared" si="61"/>
        <v>1.4285714285714294E-2</v>
      </c>
      <c r="AN140" s="95">
        <f t="shared" si="62"/>
        <v>-7.8571428571428646E-3</v>
      </c>
      <c r="AO140" s="78">
        <f t="shared" si="63"/>
        <v>1.8181818181818175</v>
      </c>
      <c r="AP140" s="8">
        <f t="shared" si="64"/>
        <v>64.51612903225805</v>
      </c>
      <c r="AQ140" s="8">
        <f t="shared" si="60"/>
        <v>56.497175141242927</v>
      </c>
      <c r="AR140" s="8">
        <f t="shared" si="88"/>
        <v>-1</v>
      </c>
      <c r="AS140" s="114">
        <f t="shared" si="94"/>
        <v>-322600</v>
      </c>
      <c r="AT140" s="103">
        <f t="shared" si="77"/>
        <v>9.8952165331476105E-2</v>
      </c>
      <c r="AU140" s="5">
        <f t="shared" si="91"/>
        <v>0.54</v>
      </c>
      <c r="AW140" s="210">
        <f t="shared" si="92"/>
        <v>3.703703703703707E-2</v>
      </c>
      <c r="AX140" s="276">
        <f t="shared" si="58"/>
        <v>9.2471591584824663E-3</v>
      </c>
      <c r="AY140" s="19">
        <f t="shared" si="78"/>
        <v>9.5680539081016397E-2</v>
      </c>
    </row>
    <row r="141" spans="1:51">
      <c r="A141" s="4">
        <v>38548</v>
      </c>
      <c r="B141" s="9">
        <f t="shared" si="87"/>
        <v>38548</v>
      </c>
      <c r="C141" s="5">
        <v>0.54</v>
      </c>
      <c r="D141" s="5">
        <v>0.55000000000000004</v>
      </c>
      <c r="E141" s="5">
        <v>0.51</v>
      </c>
      <c r="F141" s="5">
        <v>0.51</v>
      </c>
      <c r="G141" s="6">
        <v>78100</v>
      </c>
      <c r="H141" s="112">
        <v>0.51</v>
      </c>
      <c r="I141" s="19">
        <f t="shared" si="65"/>
        <v>-5.5555555555555601E-2</v>
      </c>
      <c r="J141" s="8">
        <f t="shared" si="66"/>
        <v>0.56514690014960334</v>
      </c>
      <c r="K141" s="8">
        <f t="shared" si="67"/>
        <v>0.42885309985039666</v>
      </c>
      <c r="L141" s="8">
        <f t="shared" si="68"/>
        <v>0.497</v>
      </c>
      <c r="M141" s="19">
        <f t="shared" si="69"/>
        <v>0.31780999215524408</v>
      </c>
      <c r="N141" s="19">
        <f t="shared" si="70"/>
        <v>1.0480064051128088E-15</v>
      </c>
      <c r="O141" s="19">
        <f t="shared" si="71"/>
        <v>0</v>
      </c>
      <c r="P141" s="19">
        <f t="shared" si="72"/>
        <v>-2.5888189335985965E-16</v>
      </c>
      <c r="Q141" s="214"/>
      <c r="R141" s="305"/>
      <c r="S141" s="215"/>
      <c r="T141" t="str">
        <f t="shared" si="73"/>
        <v/>
      </c>
      <c r="U141" t="str">
        <f t="shared" si="74"/>
        <v/>
      </c>
      <c r="V141" t="str">
        <f t="shared" si="75"/>
        <v/>
      </c>
      <c r="W141" t="str">
        <f t="shared" si="76"/>
        <v/>
      </c>
      <c r="X141" s="10"/>
      <c r="Y141" s="219">
        <f t="shared" si="57"/>
        <v>5.5604395604395632E-3</v>
      </c>
      <c r="Z141" s="78">
        <f t="shared" si="59"/>
        <v>0.51599744692498484</v>
      </c>
      <c r="AA141" s="78">
        <f t="shared" si="80"/>
        <v>0.51096526940321696</v>
      </c>
      <c r="AB141" s="74">
        <f t="shared" si="89"/>
        <v>140</v>
      </c>
      <c r="AC141" s="80">
        <f t="shared" si="81"/>
        <v>6.4075913227351665E-3</v>
      </c>
      <c r="AD141" s="79">
        <f t="shared" si="79"/>
        <v>5.0321775217678777E-3</v>
      </c>
      <c r="AE141" s="81">
        <f t="shared" si="83"/>
        <v>-1.375413800967289E-3</v>
      </c>
      <c r="AF141" s="19">
        <f t="shared" si="84"/>
        <v>9.8483748761343821E-3</v>
      </c>
      <c r="AG141" s="93">
        <f t="shared" si="82"/>
        <v>-0.28994557978898483</v>
      </c>
      <c r="AH141" s="91">
        <f t="shared" si="85"/>
        <v>7.9156443217228301E-4</v>
      </c>
      <c r="AI141" s="96">
        <f t="shared" si="86"/>
        <v>129.27165057558008</v>
      </c>
      <c r="AJ141" s="5">
        <f t="shared" si="90"/>
        <v>-3.0000000000000027E-2</v>
      </c>
      <c r="AK141" s="5">
        <f t="shared" si="93"/>
        <v>0</v>
      </c>
      <c r="AL141" s="5">
        <f t="shared" si="95"/>
        <v>-3.0000000000000027E-2</v>
      </c>
      <c r="AM141" s="95">
        <f t="shared" si="61"/>
        <v>1.4285714285714294E-2</v>
      </c>
      <c r="AN141" s="95">
        <f t="shared" si="62"/>
        <v>-9.2857142857142947E-3</v>
      </c>
      <c r="AO141" s="78">
        <f t="shared" si="63"/>
        <v>1.5384615384615379</v>
      </c>
      <c r="AP141" s="8">
        <f t="shared" si="64"/>
        <v>60.606060606060595</v>
      </c>
      <c r="AQ141" s="8">
        <f t="shared" si="60"/>
        <v>52.356020942408371</v>
      </c>
      <c r="AR141" s="8">
        <f t="shared" si="88"/>
        <v>-1</v>
      </c>
      <c r="AS141" s="114">
        <f t="shared" si="94"/>
        <v>-78100</v>
      </c>
      <c r="AT141" s="103">
        <f t="shared" si="77"/>
        <v>4.3256746245438127E-2</v>
      </c>
      <c r="AU141" s="5">
        <f t="shared" si="91"/>
        <v>0.51</v>
      </c>
      <c r="AW141" s="210">
        <f t="shared" si="92"/>
        <v>7.8431372549019676E-2</v>
      </c>
      <c r="AX141" s="276">
        <f t="shared" si="58"/>
        <v>9.9974739553262623E-3</v>
      </c>
      <c r="AY141" s="19">
        <f t="shared" si="78"/>
        <v>8.1140032737030202E-2</v>
      </c>
    </row>
    <row r="142" spans="1:51">
      <c r="A142" s="4">
        <v>38551</v>
      </c>
      <c r="B142" s="9">
        <f t="shared" si="87"/>
        <v>38551</v>
      </c>
      <c r="C142" s="5">
        <v>0.51</v>
      </c>
      <c r="D142" s="5">
        <v>0.52</v>
      </c>
      <c r="E142" s="5">
        <v>0.51</v>
      </c>
      <c r="F142" s="5">
        <v>0.52</v>
      </c>
      <c r="G142" s="6">
        <v>15000</v>
      </c>
      <c r="H142" s="112">
        <v>0.52</v>
      </c>
      <c r="I142" s="19">
        <f t="shared" si="65"/>
        <v>1.9607843137254919E-2</v>
      </c>
      <c r="J142" s="8">
        <f t="shared" si="66"/>
        <v>0.5672822651560705</v>
      </c>
      <c r="K142" s="8">
        <f t="shared" si="67"/>
        <v>0.42971773484392922</v>
      </c>
      <c r="L142" s="8">
        <f t="shared" si="68"/>
        <v>0.49849999999999983</v>
      </c>
      <c r="M142" s="19">
        <f t="shared" si="69"/>
        <v>0.32012765394033327</v>
      </c>
      <c r="N142" s="19">
        <f t="shared" si="70"/>
        <v>7.2926020021329392E-3</v>
      </c>
      <c r="O142" s="19">
        <f t="shared" si="71"/>
        <v>3.778424699669936E-3</v>
      </c>
      <c r="P142" s="19">
        <f t="shared" si="72"/>
        <v>2.0161565669787359E-3</v>
      </c>
      <c r="Q142" s="214"/>
      <c r="R142" s="305"/>
      <c r="S142" s="215"/>
      <c r="T142" t="str">
        <f t="shared" si="73"/>
        <v/>
      </c>
      <c r="U142" t="str">
        <f t="shared" si="74"/>
        <v/>
      </c>
      <c r="V142" t="str">
        <f t="shared" si="75"/>
        <v/>
      </c>
      <c r="W142" t="str">
        <f t="shared" si="76"/>
        <v/>
      </c>
      <c r="X142" s="10"/>
      <c r="Y142" s="219">
        <f t="shared" ref="Y142:Y205" si="96">SLOPE(H129:H142,AB129:AB142)</f>
        <v>3.6703296703296719E-3</v>
      </c>
      <c r="Z142" s="78">
        <f t="shared" si="59"/>
        <v>0.51661384009853717</v>
      </c>
      <c r="AA142" s="78">
        <f t="shared" si="80"/>
        <v>0.51163383946737895</v>
      </c>
      <c r="AB142" s="74">
        <f t="shared" si="89"/>
        <v>141</v>
      </c>
      <c r="AC142" s="80">
        <f t="shared" si="81"/>
        <v>5.0843315457004077E-3</v>
      </c>
      <c r="AD142" s="79">
        <f t="shared" si="79"/>
        <v>4.9800006311582212E-3</v>
      </c>
      <c r="AE142" s="81">
        <f t="shared" si="83"/>
        <v>-1.0433091454218691E-4</v>
      </c>
      <c r="AF142" s="19">
        <f t="shared" si="84"/>
        <v>9.7335247339044289E-3</v>
      </c>
      <c r="AG142" s="93">
        <f t="shared" si="82"/>
        <v>-0.20651438432716829</v>
      </c>
      <c r="AH142" s="91">
        <f t="shared" si="85"/>
        <v>4.8293403761013427E-4</v>
      </c>
      <c r="AI142" s="96">
        <f t="shared" si="86"/>
        <v>130.12804672127376</v>
      </c>
      <c r="AJ142" s="5">
        <f t="shared" si="90"/>
        <v>1.0000000000000009E-2</v>
      </c>
      <c r="AK142" s="5">
        <f t="shared" si="93"/>
        <v>1.0000000000000009E-2</v>
      </c>
      <c r="AL142" s="5">
        <f t="shared" si="95"/>
        <v>0</v>
      </c>
      <c r="AM142" s="95">
        <f t="shared" si="61"/>
        <v>1.500000000000001E-2</v>
      </c>
      <c r="AN142" s="95">
        <f t="shared" si="62"/>
        <v>-9.2857142857142947E-3</v>
      </c>
      <c r="AO142" s="78">
        <f t="shared" si="63"/>
        <v>1.615384615384615</v>
      </c>
      <c r="AP142" s="8">
        <f t="shared" si="64"/>
        <v>61.764705882352935</v>
      </c>
      <c r="AQ142" s="8">
        <f t="shared" si="60"/>
        <v>50.239234449760751</v>
      </c>
      <c r="AR142" s="8">
        <f t="shared" si="88"/>
        <v>1</v>
      </c>
      <c r="AS142" s="114">
        <f t="shared" si="94"/>
        <v>15000</v>
      </c>
      <c r="AT142" s="103">
        <f t="shared" si="77"/>
        <v>6.260382941055255E-2</v>
      </c>
      <c r="AU142" s="5">
        <f t="shared" si="91"/>
        <v>0.52</v>
      </c>
      <c r="AW142" s="210">
        <f t="shared" si="92"/>
        <v>1.9607843137254919E-2</v>
      </c>
      <c r="AX142" s="276">
        <f t="shared" ref="AX142:AX205" si="97">SLOPE(M129:M142,AB129:AB142)</f>
        <v>1.0459394494775029E-2</v>
      </c>
      <c r="AY142" s="19">
        <f t="shared" si="78"/>
        <v>4.6203725212274553E-2</v>
      </c>
    </row>
    <row r="143" spans="1:51">
      <c r="A143" s="4">
        <v>38552</v>
      </c>
      <c r="B143" s="9">
        <f t="shared" si="87"/>
        <v>38552</v>
      </c>
      <c r="C143" s="5">
        <v>0.52</v>
      </c>
      <c r="D143" s="5">
        <v>0.53</v>
      </c>
      <c r="E143" s="5">
        <v>0.51</v>
      </c>
      <c r="F143" s="5">
        <v>0.51</v>
      </c>
      <c r="G143" s="6">
        <v>53400</v>
      </c>
      <c r="H143" s="112">
        <v>0.51</v>
      </c>
      <c r="I143" s="19">
        <f t="shared" si="65"/>
        <v>-1.9230769230769246E-2</v>
      </c>
      <c r="J143" s="8">
        <f t="shared" si="66"/>
        <v>0.56796375859826653</v>
      </c>
      <c r="K143" s="8">
        <f t="shared" si="67"/>
        <v>0.43003624140173313</v>
      </c>
      <c r="L143" s="8">
        <f t="shared" si="68"/>
        <v>0.49899999999999983</v>
      </c>
      <c r="M143" s="19">
        <f t="shared" si="69"/>
        <v>0.32073463563663618</v>
      </c>
      <c r="N143" s="19">
        <f t="shared" si="70"/>
        <v>1.8960614268458121E-3</v>
      </c>
      <c r="O143" s="19">
        <f t="shared" si="71"/>
        <v>1.201330420595015E-3</v>
      </c>
      <c r="P143" s="19">
        <f t="shared" si="72"/>
        <v>7.4119947113560471E-4</v>
      </c>
      <c r="Q143" s="214"/>
      <c r="R143" s="305"/>
      <c r="S143" s="215"/>
      <c r="T143" t="str">
        <f t="shared" si="73"/>
        <v/>
      </c>
      <c r="U143" t="str">
        <f t="shared" si="74"/>
        <v/>
      </c>
      <c r="V143" t="str">
        <f t="shared" si="75"/>
        <v/>
      </c>
      <c r="W143" t="str">
        <f t="shared" si="76"/>
        <v/>
      </c>
      <c r="X143" s="10"/>
      <c r="Y143" s="219">
        <f t="shared" si="96"/>
        <v>1.8021978021978038E-3</v>
      </c>
      <c r="Z143" s="78">
        <f t="shared" si="59"/>
        <v>0.51559530872336246</v>
      </c>
      <c r="AA143" s="78">
        <f t="shared" si="80"/>
        <v>0.51151293534679287</v>
      </c>
      <c r="AB143" s="74">
        <f t="shared" si="89"/>
        <v>142</v>
      </c>
      <c r="AC143" s="80">
        <f t="shared" si="81"/>
        <v>3.3493634328894146E-3</v>
      </c>
      <c r="AD143" s="79">
        <f t="shared" si="79"/>
        <v>4.0823733765695813E-3</v>
      </c>
      <c r="AE143" s="81">
        <f t="shared" si="83"/>
        <v>7.3300994368016674E-4</v>
      </c>
      <c r="AF143" s="19">
        <f t="shared" si="84"/>
        <v>7.9809777905261291E-3</v>
      </c>
      <c r="AG143" s="93">
        <f t="shared" si="82"/>
        <v>-0.34123819369690361</v>
      </c>
      <c r="AH143" s="91">
        <f t="shared" si="85"/>
        <v>1.2745822002089394E-4</v>
      </c>
      <c r="AI143" s="96">
        <f t="shared" si="86"/>
        <v>133.46446918747594</v>
      </c>
      <c r="AJ143" s="5">
        <f t="shared" si="90"/>
        <v>-1.0000000000000009E-2</v>
      </c>
      <c r="AK143" s="5">
        <f t="shared" si="93"/>
        <v>0</v>
      </c>
      <c r="AL143" s="5">
        <f t="shared" si="95"/>
        <v>-1.0000000000000009E-2</v>
      </c>
      <c r="AM143" s="95">
        <f t="shared" si="61"/>
        <v>1.357142857142858E-2</v>
      </c>
      <c r="AN143" s="95">
        <f t="shared" si="62"/>
        <v>-1.0000000000000009E-2</v>
      </c>
      <c r="AO143" s="78">
        <f t="shared" si="63"/>
        <v>1.3571428571428568</v>
      </c>
      <c r="AP143" s="8">
        <f t="shared" si="64"/>
        <v>57.575757575757571</v>
      </c>
      <c r="AQ143" s="8">
        <f t="shared" si="60"/>
        <v>53.773584905660364</v>
      </c>
      <c r="AR143" s="8">
        <f t="shared" si="88"/>
        <v>-1</v>
      </c>
      <c r="AS143" s="114">
        <f t="shared" si="94"/>
        <v>-53400</v>
      </c>
      <c r="AT143" s="103">
        <f t="shared" si="77"/>
        <v>3.9164820460388808E-3</v>
      </c>
      <c r="AU143" s="5">
        <f t="shared" si="91"/>
        <v>0.51</v>
      </c>
      <c r="AW143" s="210">
        <f t="shared" si="92"/>
        <v>3.9215686274509838E-2</v>
      </c>
      <c r="AX143" s="276">
        <f t="shared" si="97"/>
        <v>1.0677624031682023E-2</v>
      </c>
      <c r="AY143" s="19">
        <f t="shared" si="78"/>
        <v>2.086445224109398E-2</v>
      </c>
    </row>
    <row r="144" spans="1:51">
      <c r="A144" s="4">
        <v>38553</v>
      </c>
      <c r="B144" s="9">
        <f t="shared" si="87"/>
        <v>38553</v>
      </c>
      <c r="C144" s="5">
        <v>0.51</v>
      </c>
      <c r="D144" s="5">
        <v>0.53</v>
      </c>
      <c r="E144" s="5">
        <v>0.51</v>
      </c>
      <c r="F144" s="5">
        <v>0.53</v>
      </c>
      <c r="G144" s="6">
        <v>42000</v>
      </c>
      <c r="H144" s="112">
        <v>0.53</v>
      </c>
      <c r="I144" s="19">
        <f t="shared" si="65"/>
        <v>3.9215686274509838E-2</v>
      </c>
      <c r="J144" s="8">
        <f t="shared" si="66"/>
        <v>0.57087670143089031</v>
      </c>
      <c r="K144" s="8">
        <f t="shared" si="67"/>
        <v>0.43312329856910969</v>
      </c>
      <c r="L144" s="8">
        <f t="shared" si="68"/>
        <v>0.502</v>
      </c>
      <c r="M144" s="19">
        <f t="shared" si="69"/>
        <v>0.31804662394489153</v>
      </c>
      <c r="N144" s="19">
        <f t="shared" si="70"/>
        <v>-8.3807964375569657E-3</v>
      </c>
      <c r="O144" s="19">
        <f t="shared" si="71"/>
        <v>5.1287477211801585E-3</v>
      </c>
      <c r="P144" s="19">
        <f t="shared" si="72"/>
        <v>7.1785976858928981E-3</v>
      </c>
      <c r="Q144" s="214"/>
      <c r="R144" s="305"/>
      <c r="S144" s="215"/>
      <c r="T144" t="str">
        <f t="shared" si="73"/>
        <v/>
      </c>
      <c r="U144" t="str">
        <f t="shared" si="74"/>
        <v/>
      </c>
      <c r="V144" t="str">
        <f t="shared" si="75"/>
        <v/>
      </c>
      <c r="W144" t="str">
        <f t="shared" si="76"/>
        <v/>
      </c>
      <c r="X144" s="10"/>
      <c r="Y144" s="219">
        <f t="shared" si="96"/>
        <v>1.2747252747252759E-3</v>
      </c>
      <c r="Z144" s="78">
        <f t="shared" si="59"/>
        <v>0.5178136311799646</v>
      </c>
      <c r="AA144" s="78">
        <f t="shared" si="80"/>
        <v>0.51288097813113021</v>
      </c>
      <c r="AB144" s="74">
        <f t="shared" si="89"/>
        <v>143</v>
      </c>
      <c r="AC144" s="80">
        <f t="shared" si="81"/>
        <v>3.3597144841233787E-3</v>
      </c>
      <c r="AD144" s="79">
        <f t="shared" si="79"/>
        <v>4.93265304883439E-3</v>
      </c>
      <c r="AE144" s="81">
        <f t="shared" si="83"/>
        <v>1.5729385647110113E-3</v>
      </c>
      <c r="AF144" s="19">
        <f t="shared" si="84"/>
        <v>9.6175394665801786E-3</v>
      </c>
      <c r="AG144" s="93">
        <f t="shared" si="82"/>
        <v>3.0904532880251046E-3</v>
      </c>
      <c r="AH144" s="91">
        <f t="shared" si="85"/>
        <v>-1.5322441742298868E-4</v>
      </c>
      <c r="AI144" s="96">
        <f t="shared" si="86"/>
        <v>139.78240985234746</v>
      </c>
      <c r="AJ144" s="5">
        <f t="shared" si="90"/>
        <v>2.0000000000000018E-2</v>
      </c>
      <c r="AK144" s="5">
        <f t="shared" si="93"/>
        <v>2.0000000000000018E-2</v>
      </c>
      <c r="AL144" s="5">
        <f t="shared" si="95"/>
        <v>0</v>
      </c>
      <c r="AM144" s="95">
        <f t="shared" si="61"/>
        <v>1.2857142857142869E-2</v>
      </c>
      <c r="AN144" s="95">
        <f t="shared" si="62"/>
        <v>-1.0000000000000009E-2</v>
      </c>
      <c r="AO144" s="78">
        <f t="shared" si="63"/>
        <v>1.2857142857142858</v>
      </c>
      <c r="AP144" s="8">
        <f t="shared" si="64"/>
        <v>56.25</v>
      </c>
      <c r="AQ144" s="8">
        <f t="shared" si="60"/>
        <v>52.427184466019412</v>
      </c>
      <c r="AR144" s="8">
        <f t="shared" si="88"/>
        <v>1</v>
      </c>
      <c r="AS144" s="114">
        <f t="shared" si="94"/>
        <v>42000</v>
      </c>
      <c r="AT144" s="103">
        <f t="shared" si="77"/>
        <v>0.11726653528333904</v>
      </c>
      <c r="AU144" s="5">
        <f t="shared" si="91"/>
        <v>0.53</v>
      </c>
      <c r="AW144" s="210">
        <f t="shared" si="92"/>
        <v>3.9215686274509838E-2</v>
      </c>
      <c r="AX144" s="276">
        <f t="shared" si="97"/>
        <v>1.0276573500635188E-2</v>
      </c>
      <c r="AY144" s="19">
        <f t="shared" si="78"/>
        <v>-3.7559903762940258E-2</v>
      </c>
    </row>
    <row r="145" spans="1:51">
      <c r="A145" s="4">
        <v>38554</v>
      </c>
      <c r="B145" s="9">
        <f t="shared" si="87"/>
        <v>38554</v>
      </c>
      <c r="C145" s="5">
        <v>0.53</v>
      </c>
      <c r="D145" s="5">
        <v>0.53</v>
      </c>
      <c r="E145" s="5">
        <v>0.5</v>
      </c>
      <c r="F145" s="5">
        <v>0.52</v>
      </c>
      <c r="G145" s="6">
        <v>75900</v>
      </c>
      <c r="H145" s="112">
        <v>0.52</v>
      </c>
      <c r="I145" s="19">
        <f t="shared" si="65"/>
        <v>-1.8867924528301903E-2</v>
      </c>
      <c r="J145" s="8">
        <f t="shared" si="66"/>
        <v>0.5725273667960471</v>
      </c>
      <c r="K145" s="8">
        <f t="shared" si="67"/>
        <v>0.43547263320395263</v>
      </c>
      <c r="L145" s="8">
        <f t="shared" si="68"/>
        <v>0.50399999999999989</v>
      </c>
      <c r="M145" s="19">
        <f t="shared" si="69"/>
        <v>0.31472639872619779</v>
      </c>
      <c r="N145" s="19">
        <f t="shared" si="70"/>
        <v>-1.0439429217991136E-2</v>
      </c>
      <c r="O145" s="19">
        <f t="shared" si="71"/>
        <v>2.891456878550888E-3</v>
      </c>
      <c r="P145" s="19">
        <f t="shared" si="72"/>
        <v>5.4241705366678029E-3</v>
      </c>
      <c r="Q145" s="214"/>
      <c r="R145" s="305"/>
      <c r="S145" s="215"/>
      <c r="T145" t="str">
        <f t="shared" si="73"/>
        <v/>
      </c>
      <c r="U145" t="str">
        <f t="shared" si="74"/>
        <v/>
      </c>
      <c r="V145" t="str">
        <f t="shared" si="75"/>
        <v/>
      </c>
      <c r="W145" t="str">
        <f t="shared" si="76"/>
        <v/>
      </c>
      <c r="X145" s="10"/>
      <c r="Y145" s="219">
        <f t="shared" si="96"/>
        <v>9.4505494505494594E-4</v>
      </c>
      <c r="Z145" s="78">
        <f t="shared" ref="Z145:Z208" si="98">Z144+(0.154*(F145-Z144))</f>
        <v>0.51815033197825</v>
      </c>
      <c r="AA145" s="78">
        <f t="shared" si="80"/>
        <v>0.51340778574942658</v>
      </c>
      <c r="AB145" s="74">
        <f t="shared" si="89"/>
        <v>144</v>
      </c>
      <c r="AC145" s="80">
        <f t="shared" si="81"/>
        <v>2.5356861312899261E-3</v>
      </c>
      <c r="AD145" s="79">
        <f t="shared" si="79"/>
        <v>4.7425462288234188E-3</v>
      </c>
      <c r="AE145" s="81">
        <f t="shared" si="83"/>
        <v>2.2068600975334927E-3</v>
      </c>
      <c r="AF145" s="19">
        <f t="shared" si="84"/>
        <v>9.2373866553283283E-3</v>
      </c>
      <c r="AG145" s="93">
        <f t="shared" si="82"/>
        <v>-0.2452673751675834</v>
      </c>
      <c r="AH145" s="91">
        <f t="shared" si="85"/>
        <v>-3.5930601872359228E-4</v>
      </c>
      <c r="AI145" s="96">
        <f t="shared" si="86"/>
        <v>144.03142633373932</v>
      </c>
      <c r="AJ145" s="5">
        <f t="shared" si="90"/>
        <v>-1.0000000000000009E-2</v>
      </c>
      <c r="AK145" s="5">
        <f t="shared" si="93"/>
        <v>0</v>
      </c>
      <c r="AL145" s="5">
        <f t="shared" si="95"/>
        <v>-1.0000000000000009E-2</v>
      </c>
      <c r="AM145" s="95">
        <f t="shared" si="61"/>
        <v>1.1428571428571439E-2</v>
      </c>
      <c r="AN145" s="95">
        <f t="shared" si="62"/>
        <v>-1.0714285714285723E-2</v>
      </c>
      <c r="AO145" s="78">
        <f t="shared" si="63"/>
        <v>1.0666666666666669</v>
      </c>
      <c r="AP145" s="8">
        <f t="shared" si="64"/>
        <v>51.612903225806456</v>
      </c>
      <c r="AQ145" s="8">
        <f t="shared" ref="AQ145:AQ208" si="99">100-(100/(1+(SUMIF(AJ132:AJ145,"&gt;0")/COUNTIF(AJ132:AJ145,"&gt;0"))/ABS((SUMIF(AJ132:AJ145,"&lt;0")/COUNTIF(AJ132:AJ145,"&lt;0")))))</f>
        <v>55.445544554455445</v>
      </c>
      <c r="AR145" s="8">
        <f t="shared" si="88"/>
        <v>0.33333333333333331</v>
      </c>
      <c r="AS145" s="114">
        <f t="shared" si="94"/>
        <v>25300</v>
      </c>
      <c r="AT145" s="103">
        <f t="shared" si="77"/>
        <v>0.12837372749338893</v>
      </c>
      <c r="AU145" s="5">
        <f t="shared" si="91"/>
        <v>0.52</v>
      </c>
      <c r="AW145" s="210">
        <f t="shared" si="92"/>
        <v>6.0000000000000053E-2</v>
      </c>
      <c r="AX145" s="276">
        <f t="shared" si="97"/>
        <v>9.4176667544862078E-3</v>
      </c>
      <c r="AY145" s="19">
        <f t="shared" si="78"/>
        <v>-8.3579098236965091E-2</v>
      </c>
    </row>
    <row r="146" spans="1:51">
      <c r="A146" s="4">
        <v>38555</v>
      </c>
      <c r="B146" s="9">
        <f t="shared" si="87"/>
        <v>38555</v>
      </c>
      <c r="C146" s="5">
        <v>0.52</v>
      </c>
      <c r="D146" s="5">
        <v>0.52</v>
      </c>
      <c r="E146" s="5">
        <v>0.52</v>
      </c>
      <c r="F146" s="5">
        <v>0.52</v>
      </c>
      <c r="G146" s="6">
        <v>22100</v>
      </c>
      <c r="H146" s="112">
        <v>0.52</v>
      </c>
      <c r="I146" s="19">
        <f t="shared" si="65"/>
        <v>0</v>
      </c>
      <c r="J146" s="8">
        <f t="shared" si="66"/>
        <v>0.57164826575987848</v>
      </c>
      <c r="K146" s="8">
        <f t="shared" si="67"/>
        <v>0.44335173424012142</v>
      </c>
      <c r="L146" s="8">
        <f t="shared" si="68"/>
        <v>0.50749999999999995</v>
      </c>
      <c r="M146" s="19">
        <f t="shared" si="69"/>
        <v>0.289378661706714</v>
      </c>
      <c r="N146" s="19">
        <f t="shared" si="70"/>
        <v>-8.0538960576788249E-2</v>
      </c>
      <c r="O146" s="19">
        <f t="shared" si="71"/>
        <v>-1.5354742622840968E-3</v>
      </c>
      <c r="P146" s="19">
        <f t="shared" si="72"/>
        <v>1.8093217427232976E-2</v>
      </c>
      <c r="Q146" s="214"/>
      <c r="R146" s="305"/>
      <c r="S146" s="215"/>
      <c r="T146" t="str">
        <f t="shared" si="73"/>
        <v/>
      </c>
      <c r="U146" t="str">
        <f t="shared" si="74"/>
        <v/>
      </c>
      <c r="V146" t="str">
        <f t="shared" si="75"/>
        <v/>
      </c>
      <c r="W146" t="str">
        <f t="shared" si="76"/>
        <v/>
      </c>
      <c r="X146" s="10"/>
      <c r="Y146" s="219">
        <f t="shared" si="96"/>
        <v>2.4175824175824196E-4</v>
      </c>
      <c r="Z146" s="78">
        <f t="shared" si="98"/>
        <v>0.51843518085359952</v>
      </c>
      <c r="AA146" s="78">
        <f t="shared" si="80"/>
        <v>0.51389560960396896</v>
      </c>
      <c r="AB146" s="74">
        <f t="shared" si="89"/>
        <v>145</v>
      </c>
      <c r="AC146" s="80">
        <f t="shared" si="81"/>
        <v>1.8661689216776527E-3</v>
      </c>
      <c r="AD146" s="79">
        <f t="shared" si="79"/>
        <v>4.5395712496305585E-3</v>
      </c>
      <c r="AE146" s="81">
        <f t="shared" si="83"/>
        <v>2.6734023279529058E-3</v>
      </c>
      <c r="AF146" s="19">
        <f t="shared" si="84"/>
        <v>8.8336447418357125E-3</v>
      </c>
      <c r="AG146" s="93">
        <f t="shared" si="82"/>
        <v>-0.26403788755656604</v>
      </c>
      <c r="AH146" s="91">
        <f t="shared" si="85"/>
        <v>-5.3092063043364435E-4</v>
      </c>
      <c r="AI146" s="96">
        <f t="shared" si="86"/>
        <v>145.90074195520137</v>
      </c>
      <c r="AJ146" s="5">
        <f t="shared" si="90"/>
        <v>0</v>
      </c>
      <c r="AK146" s="5">
        <f t="shared" si="93"/>
        <v>0</v>
      </c>
      <c r="AL146" s="5">
        <f t="shared" si="95"/>
        <v>0</v>
      </c>
      <c r="AM146" s="95">
        <f t="shared" si="61"/>
        <v>1.1428571428571439E-2</v>
      </c>
      <c r="AN146" s="95">
        <f t="shared" si="62"/>
        <v>-1.0000000000000009E-2</v>
      </c>
      <c r="AO146" s="78">
        <f t="shared" si="63"/>
        <v>1.1428571428571428</v>
      </c>
      <c r="AP146" s="8">
        <f t="shared" si="64"/>
        <v>53.333333333333329</v>
      </c>
      <c r="AQ146" s="8">
        <f t="shared" si="99"/>
        <v>53.333333333333329</v>
      </c>
      <c r="AR146" s="8">
        <f t="shared" si="88"/>
        <v>0</v>
      </c>
      <c r="AS146" s="114">
        <f t="shared" si="94"/>
        <v>0</v>
      </c>
      <c r="AT146" s="103">
        <f t="shared" si="77"/>
        <v>0.34300709796744472</v>
      </c>
      <c r="AU146" s="5">
        <f t="shared" si="91"/>
        <v>0.52</v>
      </c>
      <c r="AW146" s="210">
        <f t="shared" si="92"/>
        <v>0</v>
      </c>
      <c r="AX146" s="276">
        <f t="shared" si="97"/>
        <v>7.379557691972724E-3</v>
      </c>
      <c r="AY146" s="19">
        <f t="shared" si="78"/>
        <v>-0.21641337665113372</v>
      </c>
    </row>
    <row r="147" spans="1:51">
      <c r="A147" s="4">
        <v>38558</v>
      </c>
      <c r="B147" s="9">
        <f t="shared" si="87"/>
        <v>38558</v>
      </c>
      <c r="C147" s="5">
        <v>0.52</v>
      </c>
      <c r="D147" s="5">
        <v>0.52</v>
      </c>
      <c r="E147" s="5">
        <v>0.5</v>
      </c>
      <c r="F147" s="5">
        <v>0.5</v>
      </c>
      <c r="G147" s="6">
        <v>41000</v>
      </c>
      <c r="H147" s="112">
        <v>0.5</v>
      </c>
      <c r="I147" s="19">
        <f t="shared" si="65"/>
        <v>-3.8461538461538491E-2</v>
      </c>
      <c r="J147" s="8">
        <f t="shared" si="66"/>
        <v>0.56688262143604173</v>
      </c>
      <c r="K147" s="8">
        <f t="shared" si="67"/>
        <v>0.45411737856395812</v>
      </c>
      <c r="L147" s="8">
        <f t="shared" si="68"/>
        <v>0.51049999999999995</v>
      </c>
      <c r="M147" s="19">
        <f t="shared" si="69"/>
        <v>0.2483173914829637</v>
      </c>
      <c r="N147" s="19">
        <f t="shared" si="70"/>
        <v>-0.14189460266896253</v>
      </c>
      <c r="O147" s="19">
        <f t="shared" si="71"/>
        <v>-8.3366724072920801E-3</v>
      </c>
      <c r="P147" s="19">
        <f t="shared" si="72"/>
        <v>2.4282400388685461E-2</v>
      </c>
      <c r="Q147" s="214"/>
      <c r="R147" s="305"/>
      <c r="S147" s="215"/>
      <c r="T147" t="str">
        <f t="shared" si="73"/>
        <v/>
      </c>
      <c r="U147" t="str">
        <f t="shared" si="74"/>
        <v/>
      </c>
      <c r="V147" t="str">
        <f t="shared" si="75"/>
        <v/>
      </c>
      <c r="W147" t="str">
        <f t="shared" si="76"/>
        <v/>
      </c>
      <c r="X147" s="10"/>
      <c r="Y147" s="219">
        <f t="shared" si="96"/>
        <v>-1.1208791208791218E-3</v>
      </c>
      <c r="Z147" s="78">
        <f t="shared" si="98"/>
        <v>0.51559616300214517</v>
      </c>
      <c r="AA147" s="78">
        <f t="shared" si="80"/>
        <v>0.51286733449327526</v>
      </c>
      <c r="AB147" s="74">
        <f t="shared" si="89"/>
        <v>146</v>
      </c>
      <c r="AC147" s="80">
        <f t="shared" si="81"/>
        <v>4.4340944733601163E-5</v>
      </c>
      <c r="AD147" s="79">
        <f t="shared" si="79"/>
        <v>2.7288285088699071E-3</v>
      </c>
      <c r="AE147" s="81">
        <f t="shared" si="83"/>
        <v>2.684487564136306E-3</v>
      </c>
      <c r="AF147" s="19">
        <f t="shared" si="84"/>
        <v>5.3207297976309072E-3</v>
      </c>
      <c r="AG147" s="93">
        <f t="shared" si="82"/>
        <v>-0.97623958677130929</v>
      </c>
      <c r="AH147" s="91">
        <f t="shared" si="85"/>
        <v>-7.1292287025578654E-4</v>
      </c>
      <c r="AI147" s="96">
        <f t="shared" si="86"/>
        <v>146.29284215203501</v>
      </c>
      <c r="AJ147" s="5">
        <f t="shared" si="90"/>
        <v>-2.0000000000000018E-2</v>
      </c>
      <c r="AK147" s="5">
        <f t="shared" si="93"/>
        <v>0</v>
      </c>
      <c r="AL147" s="5">
        <f t="shared" si="95"/>
        <v>-2.0000000000000018E-2</v>
      </c>
      <c r="AM147" s="95">
        <f t="shared" ref="AM147:AM210" si="100">(AVERAGE(AK134:AK147))</f>
        <v>1.1428571428571439E-2</v>
      </c>
      <c r="AN147" s="95">
        <f t="shared" ref="AN147:AN210" si="101">(AVERAGE(AL134:AL147))</f>
        <v>-1.1428571428571439E-2</v>
      </c>
      <c r="AO147" s="78">
        <f t="shared" ref="AO147:AO210" si="102">ABS(AM147/AN147)</f>
        <v>1</v>
      </c>
      <c r="AP147" s="8">
        <f t="shared" ref="AP147:AP210" si="103">IF(AN147=0,100,100-(100/(1+AO147)))</f>
        <v>50</v>
      </c>
      <c r="AQ147" s="8">
        <f t="shared" si="99"/>
        <v>53.84615384615384</v>
      </c>
      <c r="AR147" s="8">
        <f t="shared" si="88"/>
        <v>-1</v>
      </c>
      <c r="AS147" s="114">
        <f t="shared" si="94"/>
        <v>-41000</v>
      </c>
      <c r="AT147" s="103">
        <f t="shared" si="77"/>
        <v>0.23367776251825745</v>
      </c>
      <c r="AU147" s="5">
        <f t="shared" si="91"/>
        <v>0.5</v>
      </c>
      <c r="AW147" s="210">
        <f t="shared" si="92"/>
        <v>4.0000000000000036E-2</v>
      </c>
      <c r="AX147" s="276">
        <f t="shared" si="97"/>
        <v>3.4992930589168589E-3</v>
      </c>
      <c r="AY147" s="19">
        <f t="shared" si="78"/>
        <v>-0.52581262929575145</v>
      </c>
    </row>
    <row r="148" spans="1:51">
      <c r="A148" s="4">
        <v>38559</v>
      </c>
      <c r="B148" s="9">
        <f t="shared" si="87"/>
        <v>38559</v>
      </c>
      <c r="C148" s="5">
        <v>0.5</v>
      </c>
      <c r="D148" s="5">
        <v>0.5</v>
      </c>
      <c r="E148" s="5">
        <v>0.5</v>
      </c>
      <c r="F148" s="5">
        <v>0.5</v>
      </c>
      <c r="G148" s="6">
        <v>31000</v>
      </c>
      <c r="H148" s="112">
        <v>0.5</v>
      </c>
      <c r="I148" s="19">
        <f t="shared" si="65"/>
        <v>0</v>
      </c>
      <c r="J148" s="8">
        <f t="shared" si="66"/>
        <v>0.56009399102888691</v>
      </c>
      <c r="K148" s="8">
        <f t="shared" si="67"/>
        <v>0.46690600897111284</v>
      </c>
      <c r="L148" s="8">
        <f t="shared" si="68"/>
        <v>0.51349999999999985</v>
      </c>
      <c r="M148" s="19">
        <f t="shared" si="69"/>
        <v>0.19958616995126216</v>
      </c>
      <c r="N148" s="19">
        <f t="shared" si="70"/>
        <v>-0.19624570490482474</v>
      </c>
      <c r="O148" s="19">
        <f t="shared" si="71"/>
        <v>-1.1975372238361608E-2</v>
      </c>
      <c r="P148" s="19">
        <f t="shared" si="72"/>
        <v>2.8161508479582587E-2</v>
      </c>
      <c r="Q148" s="214"/>
      <c r="R148" s="305"/>
      <c r="S148" s="215"/>
      <c r="T148" t="str">
        <f t="shared" si="73"/>
        <v/>
      </c>
      <c r="U148" t="str">
        <f t="shared" si="74"/>
        <v/>
      </c>
      <c r="V148" t="str">
        <f t="shared" si="75"/>
        <v/>
      </c>
      <c r="W148" t="str">
        <f t="shared" si="76"/>
        <v/>
      </c>
      <c r="X148" s="10"/>
      <c r="Y148" s="219">
        <f t="shared" si="96"/>
        <v>-8.3516483516483594E-4</v>
      </c>
      <c r="Z148" s="78">
        <f t="shared" si="98"/>
        <v>0.51319435389981483</v>
      </c>
      <c r="AA148" s="78">
        <f t="shared" si="80"/>
        <v>0.51191515174077284</v>
      </c>
      <c r="AB148" s="74">
        <f t="shared" si="89"/>
        <v>147</v>
      </c>
      <c r="AC148" s="80">
        <f t="shared" si="81"/>
        <v>-1.1242283240754597E-3</v>
      </c>
      <c r="AD148" s="79">
        <f t="shared" si="79"/>
        <v>1.2792021590419811E-3</v>
      </c>
      <c r="AE148" s="81">
        <f t="shared" si="83"/>
        <v>2.4034304831174408E-3</v>
      </c>
      <c r="AF148" s="19">
        <f t="shared" si="84"/>
        <v>2.4988558254078644E-3</v>
      </c>
      <c r="AG148" s="93">
        <f t="shared" si="82"/>
        <v>-26.354180674989763</v>
      </c>
      <c r="AH148" s="91">
        <f t="shared" si="85"/>
        <v>-7.8477205117663431E-4</v>
      </c>
      <c r="AI148" s="96">
        <f t="shared" si="86"/>
        <v>145.99233518826955</v>
      </c>
      <c r="AJ148" s="5">
        <f t="shared" si="90"/>
        <v>0</v>
      </c>
      <c r="AK148" s="5">
        <f t="shared" si="93"/>
        <v>0</v>
      </c>
      <c r="AL148" s="5">
        <f t="shared" si="95"/>
        <v>0</v>
      </c>
      <c r="AM148" s="95">
        <f t="shared" si="100"/>
        <v>7.8571428571428646E-3</v>
      </c>
      <c r="AN148" s="95">
        <f t="shared" si="101"/>
        <v>-1.1428571428571439E-2</v>
      </c>
      <c r="AO148" s="78">
        <f t="shared" si="102"/>
        <v>0.6875</v>
      </c>
      <c r="AP148" s="8">
        <f t="shared" si="103"/>
        <v>40.74074074074074</v>
      </c>
      <c r="AQ148" s="8">
        <f t="shared" si="99"/>
        <v>49.044585987261144</v>
      </c>
      <c r="AR148" s="8">
        <f t="shared" si="88"/>
        <v>0</v>
      </c>
      <c r="AS148" s="114">
        <f t="shared" si="94"/>
        <v>0</v>
      </c>
      <c r="AT148" s="103">
        <f t="shared" si="77"/>
        <v>0.14494736715758705</v>
      </c>
      <c r="AU148" s="5">
        <f t="shared" si="91"/>
        <v>0.5</v>
      </c>
      <c r="AW148" s="210">
        <f t="shared" si="92"/>
        <v>0</v>
      </c>
      <c r="AX148" s="276">
        <f t="shared" si="97"/>
        <v>-6.8776535885000127E-4</v>
      </c>
      <c r="AY148" s="19">
        <f t="shared" si="78"/>
        <v>-1.1965440868398962</v>
      </c>
    </row>
    <row r="149" spans="1:51">
      <c r="A149" s="4">
        <v>38560</v>
      </c>
      <c r="B149" s="9">
        <f t="shared" si="87"/>
        <v>38560</v>
      </c>
      <c r="C149" s="5">
        <v>0.5</v>
      </c>
      <c r="D149" s="5">
        <v>0.5</v>
      </c>
      <c r="E149" s="5">
        <v>0.5</v>
      </c>
      <c r="F149" s="5">
        <v>0.5</v>
      </c>
      <c r="G149" s="6">
        <v>89700</v>
      </c>
      <c r="H149" s="112">
        <v>0.5</v>
      </c>
      <c r="I149" s="19">
        <f t="shared" si="65"/>
        <v>0</v>
      </c>
      <c r="J149" s="8">
        <f t="shared" si="66"/>
        <v>0.55573679907746154</v>
      </c>
      <c r="K149" s="8">
        <f t="shared" si="67"/>
        <v>0.4752632009225386</v>
      </c>
      <c r="L149" s="8">
        <f t="shared" si="68"/>
        <v>0.51550000000000007</v>
      </c>
      <c r="M149" s="19">
        <f t="shared" si="69"/>
        <v>0.16932427757654026</v>
      </c>
      <c r="N149" s="19">
        <f t="shared" si="70"/>
        <v>-0.15162319304043809</v>
      </c>
      <c r="O149" s="19">
        <f t="shared" si="71"/>
        <v>-7.7793942109988514E-3</v>
      </c>
      <c r="P149" s="19">
        <f t="shared" si="72"/>
        <v>1.7899088447891044E-2</v>
      </c>
      <c r="Q149" s="214"/>
      <c r="R149" s="305"/>
      <c r="S149" s="215"/>
      <c r="T149" t="str">
        <f t="shared" si="73"/>
        <v/>
      </c>
      <c r="U149" t="str">
        <f t="shared" si="74"/>
        <v/>
      </c>
      <c r="V149" t="str">
        <f t="shared" si="75"/>
        <v/>
      </c>
      <c r="W149" t="str">
        <f t="shared" si="76"/>
        <v/>
      </c>
      <c r="X149" s="10"/>
      <c r="Y149" s="219">
        <f t="shared" si="96"/>
        <v>-9.8901098901098988E-4</v>
      </c>
      <c r="Z149" s="78">
        <f t="shared" si="98"/>
        <v>0.51116242339924334</v>
      </c>
      <c r="AA149" s="78">
        <f t="shared" si="80"/>
        <v>0.5110334305119556</v>
      </c>
      <c r="AB149" s="74">
        <f t="shared" si="89"/>
        <v>148</v>
      </c>
      <c r="AC149" s="80">
        <f t="shared" si="81"/>
        <v>-1.8195500766637624E-3</v>
      </c>
      <c r="AD149" s="79">
        <f t="shared" si="79"/>
        <v>1.2899288728773772E-4</v>
      </c>
      <c r="AE149" s="81">
        <f t="shared" si="83"/>
        <v>1.9485429639515002E-3</v>
      </c>
      <c r="AF149" s="19">
        <f t="shared" si="84"/>
        <v>2.5241575127191201E-4</v>
      </c>
      <c r="AG149" s="93">
        <f t="shared" si="82"/>
        <v>0.6184880221374246</v>
      </c>
      <c r="AH149" s="91">
        <f t="shared" si="85"/>
        <v>-8.1016207657602418E-4</v>
      </c>
      <c r="AI149" s="96">
        <f t="shared" si="86"/>
        <v>145.94022144621076</v>
      </c>
      <c r="AJ149" s="5">
        <f t="shared" si="90"/>
        <v>0</v>
      </c>
      <c r="AK149" s="5">
        <f t="shared" si="93"/>
        <v>0</v>
      </c>
      <c r="AL149" s="5">
        <f t="shared" si="95"/>
        <v>0</v>
      </c>
      <c r="AM149" s="95">
        <f t="shared" si="100"/>
        <v>7.8571428571428646E-3</v>
      </c>
      <c r="AN149" s="95">
        <f t="shared" si="101"/>
        <v>-1.0000000000000009E-2</v>
      </c>
      <c r="AO149" s="78">
        <f t="shared" si="102"/>
        <v>0.78571428571428581</v>
      </c>
      <c r="AP149" s="8">
        <f t="shared" si="103"/>
        <v>44</v>
      </c>
      <c r="AQ149" s="8">
        <f t="shared" si="99"/>
        <v>48.529411764705884</v>
      </c>
      <c r="AR149" s="8">
        <f t="shared" si="88"/>
        <v>0</v>
      </c>
      <c r="AS149" s="114">
        <f t="shared" si="94"/>
        <v>0</v>
      </c>
      <c r="AT149" s="103">
        <f t="shared" si="77"/>
        <v>7.9702834082362659E-2</v>
      </c>
      <c r="AU149" s="5">
        <f t="shared" si="91"/>
        <v>0.5</v>
      </c>
      <c r="AW149" s="210">
        <f t="shared" si="92"/>
        <v>0</v>
      </c>
      <c r="AX149" s="276">
        <f t="shared" si="97"/>
        <v>-5.1097384432550654E-3</v>
      </c>
      <c r="AY149" s="19">
        <f t="shared" si="78"/>
        <v>-6.4294792220982995</v>
      </c>
    </row>
    <row r="150" spans="1:51">
      <c r="A150" s="4">
        <v>38561</v>
      </c>
      <c r="B150" s="9">
        <f t="shared" si="87"/>
        <v>38561</v>
      </c>
      <c r="C150" s="5">
        <v>0.5</v>
      </c>
      <c r="D150" s="5">
        <v>0.52</v>
      </c>
      <c r="E150" s="5">
        <v>0.5</v>
      </c>
      <c r="F150" s="5">
        <v>0.52</v>
      </c>
      <c r="G150" s="6">
        <v>21700</v>
      </c>
      <c r="H150" s="112">
        <v>0.52</v>
      </c>
      <c r="I150" s="19">
        <f t="shared" ref="I150:I213" si="104">IF(A151&gt;A150,(H150-H149)/H149, (H150-H151)/H151)</f>
        <v>4.0000000000000036E-2</v>
      </c>
      <c r="J150" s="8">
        <f t="shared" ref="J150:J213" si="105">(L150)+2*STDEVPA(H131:H150)</f>
        <v>0.55552272056851637</v>
      </c>
      <c r="K150" s="8">
        <f t="shared" ref="K150:K213" si="106">(L150)-(2*STDEVPA(H131:H150))</f>
        <v>0.47847727943148344</v>
      </c>
      <c r="L150" s="8">
        <f t="shared" ref="L150:L213" si="107">AVERAGE(H131:H150)</f>
        <v>0.5169999999999999</v>
      </c>
      <c r="M150" s="19">
        <f t="shared" ref="M150:M213" si="108">(J150-K150)/K150</f>
        <v>0.16102215183253152</v>
      </c>
      <c r="N150" s="19">
        <f t="shared" ref="N150:N213" si="109">IF(A151&gt;A150,(M150-M149)/M149, (M150-M151)/M151)</f>
        <v>-4.9030923756670966E-2</v>
      </c>
      <c r="O150" s="19">
        <f t="shared" ref="O150:O213" si="110">IF(A151&gt;A150,(J150-J149)/J149, (J150-J151)/J151)</f>
        <v>-3.8521564398928855E-4</v>
      </c>
      <c r="P150" s="19">
        <f t="shared" ref="P150:P213" si="111">IF(A151&gt;A150,(K150-K149)/K149, (K150-K151)/K151)</f>
        <v>6.76273379194088E-3</v>
      </c>
      <c r="Q150" s="214"/>
      <c r="R150" s="305"/>
      <c r="S150" s="215"/>
      <c r="T150" t="str">
        <f t="shared" ref="T150:T213" si="112">IF(C150&gt;$J150,"BrokeBandUpper", IF(C150&lt;$K150,"BrokeBandLower", ""))</f>
        <v/>
      </c>
      <c r="U150" t="str">
        <f t="shared" ref="U150:U213" si="113">IF(D150&gt;$J150,"BrokeBandUpper", IF(D150&lt;$K150,"BrokeBandLower", ""))</f>
        <v/>
      </c>
      <c r="V150" t="str">
        <f t="shared" ref="V150:V213" si="114">IF(E150&gt;$J150,"BrokeBandUpper", IF(E150&lt;$K150,"BrokeBandLower", ""))</f>
        <v/>
      </c>
      <c r="W150" t="str">
        <f t="shared" ref="W150:W213" si="115">IF(F150&gt;$J150,"BrokeBandUpper", IF(F150&lt;$K150,"BrokeBandLower", ""))</f>
        <v/>
      </c>
      <c r="X150" s="10"/>
      <c r="Y150" s="219">
        <f t="shared" si="96"/>
        <v>-2.4175824175824197E-3</v>
      </c>
      <c r="Z150" s="78">
        <f t="shared" si="98"/>
        <v>0.51252341019575987</v>
      </c>
      <c r="AA150" s="78">
        <f t="shared" si="80"/>
        <v>0.51169695665407089</v>
      </c>
      <c r="AB150" s="74">
        <f t="shared" si="89"/>
        <v>149</v>
      </c>
      <c r="AC150" s="80">
        <f t="shared" si="81"/>
        <v>-8.9767153781001923E-4</v>
      </c>
      <c r="AD150" s="79">
        <f t="shared" si="79"/>
        <v>8.2645354168897622E-4</v>
      </c>
      <c r="AE150" s="81">
        <f t="shared" si="83"/>
        <v>1.7241250794989955E-3</v>
      </c>
      <c r="AF150" s="19">
        <f t="shared" si="84"/>
        <v>1.6151230351125468E-3</v>
      </c>
      <c r="AG150" s="93">
        <f t="shared" si="82"/>
        <v>-0.50665191943716903</v>
      </c>
      <c r="AH150" s="91">
        <f t="shared" si="85"/>
        <v>-8.84839872877907E-4</v>
      </c>
      <c r="AI150" s="96">
        <f t="shared" si="86"/>
        <v>146.36027847354913</v>
      </c>
      <c r="AJ150" s="5">
        <f t="shared" si="90"/>
        <v>2.0000000000000018E-2</v>
      </c>
      <c r="AK150" s="5">
        <f t="shared" si="93"/>
        <v>2.0000000000000018E-2</v>
      </c>
      <c r="AL150" s="5">
        <f t="shared" si="95"/>
        <v>0</v>
      </c>
      <c r="AM150" s="95">
        <f t="shared" si="100"/>
        <v>9.2857142857142947E-3</v>
      </c>
      <c r="AN150" s="95">
        <f t="shared" si="101"/>
        <v>-5.7142857142857195E-3</v>
      </c>
      <c r="AO150" s="78">
        <f t="shared" si="102"/>
        <v>1.625</v>
      </c>
      <c r="AP150" s="8">
        <f t="shared" si="103"/>
        <v>61.904761904761905</v>
      </c>
      <c r="AQ150" s="8">
        <f t="shared" si="99"/>
        <v>57.522123893805308</v>
      </c>
      <c r="AR150" s="8">
        <f t="shared" si="88"/>
        <v>1</v>
      </c>
      <c r="AS150" s="114">
        <f t="shared" si="94"/>
        <v>21700</v>
      </c>
      <c r="AT150" s="103">
        <f t="shared" si="77"/>
        <v>4.6904913848117423E-2</v>
      </c>
      <c r="AU150" s="5">
        <f t="shared" si="91"/>
        <v>0.52</v>
      </c>
      <c r="AW150" s="210">
        <f t="shared" si="92"/>
        <v>4.0000000000000036E-2</v>
      </c>
      <c r="AX150" s="276">
        <f t="shared" si="97"/>
        <v>-9.2534109943032388E-3</v>
      </c>
      <c r="AY150" s="19">
        <f t="shared" si="78"/>
        <v>-0.81093633207740523</v>
      </c>
    </row>
    <row r="151" spans="1:51">
      <c r="A151" s="4">
        <v>38562</v>
      </c>
      <c r="B151" s="9">
        <f t="shared" si="87"/>
        <v>38562</v>
      </c>
      <c r="C151" s="5">
        <v>0.52</v>
      </c>
      <c r="D151" s="5">
        <v>0.54</v>
      </c>
      <c r="E151" s="5">
        <v>0.52</v>
      </c>
      <c r="F151" s="5">
        <v>0.54</v>
      </c>
      <c r="G151" s="6">
        <v>23100</v>
      </c>
      <c r="H151" s="112">
        <v>0.54</v>
      </c>
      <c r="I151" s="19">
        <f t="shared" si="104"/>
        <v>3.8461538461538491E-2</v>
      </c>
      <c r="J151" s="8">
        <f t="shared" si="105"/>
        <v>0.55813584236521296</v>
      </c>
      <c r="K151" s="8">
        <f t="shared" si="106"/>
        <v>0.47886415763478724</v>
      </c>
      <c r="L151" s="8">
        <f t="shared" si="107"/>
        <v>0.51850000000000007</v>
      </c>
      <c r="M151" s="19">
        <f t="shared" si="108"/>
        <v>0.16554106935454427</v>
      </c>
      <c r="N151" s="19">
        <f t="shared" si="109"/>
        <v>2.8063949404381186E-2</v>
      </c>
      <c r="O151" s="19">
        <f t="shared" si="110"/>
        <v>4.7038972483832006E-3</v>
      </c>
      <c r="P151" s="19">
        <f t="shared" si="111"/>
        <v>8.085612837530721E-4</v>
      </c>
      <c r="Q151" s="214"/>
      <c r="R151" s="305"/>
      <c r="S151" s="215"/>
      <c r="T151" t="str">
        <f t="shared" si="112"/>
        <v/>
      </c>
      <c r="U151" t="str">
        <f t="shared" si="113"/>
        <v/>
      </c>
      <c r="V151" t="str">
        <f t="shared" si="114"/>
        <v/>
      </c>
      <c r="W151" t="str">
        <f t="shared" si="115"/>
        <v/>
      </c>
      <c r="X151" s="10"/>
      <c r="Y151" s="219">
        <f t="shared" si="96"/>
        <v>-1.8461538461538481E-3</v>
      </c>
      <c r="Z151" s="78">
        <f t="shared" si="98"/>
        <v>0.51675480502561288</v>
      </c>
      <c r="AA151" s="78">
        <f t="shared" si="80"/>
        <v>0.51379138186166962</v>
      </c>
      <c r="AB151" s="74">
        <f t="shared" si="89"/>
        <v>150</v>
      </c>
      <c r="AC151" s="80">
        <f t="shared" si="81"/>
        <v>9.914384675554183E-4</v>
      </c>
      <c r="AD151" s="79">
        <f t="shared" si="79"/>
        <v>2.9634231639432684E-3</v>
      </c>
      <c r="AE151" s="81">
        <f t="shared" si="83"/>
        <v>1.9719846963878501E-3</v>
      </c>
      <c r="AF151" s="19">
        <f t="shared" si="84"/>
        <v>5.7677556855967749E-3</v>
      </c>
      <c r="AG151" s="93">
        <f t="shared" si="82"/>
        <v>-2.10445572327508</v>
      </c>
      <c r="AH151" s="91">
        <f t="shared" si="85"/>
        <v>-8.5647449178930868E-4</v>
      </c>
      <c r="AI151" s="96">
        <f t="shared" si="86"/>
        <v>146.90517957319108</v>
      </c>
      <c r="AJ151" s="5">
        <f t="shared" si="90"/>
        <v>2.0000000000000018E-2</v>
      </c>
      <c r="AK151" s="5">
        <f t="shared" si="93"/>
        <v>2.0000000000000018E-2</v>
      </c>
      <c r="AL151" s="5">
        <f t="shared" si="95"/>
        <v>0</v>
      </c>
      <c r="AM151" s="95">
        <f t="shared" si="100"/>
        <v>7.1428571428571496E-3</v>
      </c>
      <c r="AN151" s="95">
        <f t="shared" si="101"/>
        <v>-5.7142857142857195E-3</v>
      </c>
      <c r="AO151" s="78">
        <f t="shared" si="102"/>
        <v>1.25</v>
      </c>
      <c r="AP151" s="8">
        <f t="shared" si="103"/>
        <v>55.555555555555557</v>
      </c>
      <c r="AQ151" s="8">
        <f t="shared" si="99"/>
        <v>51.020408163265301</v>
      </c>
      <c r="AR151" s="8">
        <f t="shared" si="88"/>
        <v>1</v>
      </c>
      <c r="AS151" s="114">
        <f t="shared" si="94"/>
        <v>23100</v>
      </c>
      <c r="AT151" s="103">
        <f t="shared" si="77"/>
        <v>3.087654788298275E-2</v>
      </c>
      <c r="AU151" s="5">
        <f t="shared" si="91"/>
        <v>0.54</v>
      </c>
      <c r="AW151" s="210">
        <f t="shared" si="92"/>
        <v>3.8461538461538491E-2</v>
      </c>
      <c r="AX151" s="276">
        <f t="shared" si="97"/>
        <v>-1.2601346369238485E-2</v>
      </c>
      <c r="AY151" s="19">
        <f t="shared" si="78"/>
        <v>-0.36180554143724575</v>
      </c>
    </row>
    <row r="152" spans="1:51">
      <c r="A152" s="4">
        <v>38565</v>
      </c>
      <c r="B152" s="9">
        <f t="shared" si="87"/>
        <v>38565</v>
      </c>
      <c r="C152" s="5">
        <v>0.53</v>
      </c>
      <c r="D152" s="5">
        <v>0.56000000000000005</v>
      </c>
      <c r="E152" s="5">
        <v>0.53</v>
      </c>
      <c r="F152" s="5">
        <v>0.55000000000000004</v>
      </c>
      <c r="G152" s="6">
        <v>376000</v>
      </c>
      <c r="H152" s="112">
        <v>0.55000000000000004</v>
      </c>
      <c r="I152" s="19">
        <f t="shared" si="104"/>
        <v>1.8518518518518535E-2</v>
      </c>
      <c r="J152" s="8">
        <f t="shared" si="105"/>
        <v>0.5619389789809176</v>
      </c>
      <c r="K152" s="8">
        <f t="shared" si="106"/>
        <v>0.48006102101908266</v>
      </c>
      <c r="L152" s="8">
        <f t="shared" si="107"/>
        <v>0.52100000000000013</v>
      </c>
      <c r="M152" s="19">
        <f t="shared" si="108"/>
        <v>0.17055739661600283</v>
      </c>
      <c r="N152" s="19">
        <f t="shared" si="109"/>
        <v>3.030261481949803E-2</v>
      </c>
      <c r="O152" s="19">
        <f t="shared" si="110"/>
        <v>6.8139981829299506E-3</v>
      </c>
      <c r="P152" s="19">
        <f t="shared" si="111"/>
        <v>2.4993797619078158E-3</v>
      </c>
      <c r="Q152" s="214"/>
      <c r="R152" s="305"/>
      <c r="S152" s="215"/>
      <c r="T152" t="str">
        <f t="shared" si="112"/>
        <v/>
      </c>
      <c r="U152" t="str">
        <f t="shared" si="113"/>
        <v/>
      </c>
      <c r="V152" t="str">
        <f t="shared" si="114"/>
        <v/>
      </c>
      <c r="W152" t="str">
        <f t="shared" si="115"/>
        <v/>
      </c>
      <c r="X152" s="10"/>
      <c r="Y152" s="219">
        <f t="shared" si="96"/>
        <v>-4.1758241758241797E-4</v>
      </c>
      <c r="Z152" s="78">
        <f t="shared" si="98"/>
        <v>0.52187456505166852</v>
      </c>
      <c r="AA152" s="78">
        <f t="shared" si="80"/>
        <v>0.51647081960390606</v>
      </c>
      <c r="AB152" s="74">
        <f t="shared" si="89"/>
        <v>151</v>
      </c>
      <c r="AC152" s="80">
        <f t="shared" si="81"/>
        <v>2.7454086010996826E-3</v>
      </c>
      <c r="AD152" s="79">
        <f t="shared" si="79"/>
        <v>5.4037454477624536E-3</v>
      </c>
      <c r="AE152" s="81">
        <f t="shared" si="83"/>
        <v>2.658336846662771E-3</v>
      </c>
      <c r="AF152" s="19">
        <f t="shared" si="84"/>
        <v>1.0462828184381679E-2</v>
      </c>
      <c r="AG152" s="93">
        <f t="shared" si="82"/>
        <v>1.769116481700588</v>
      </c>
      <c r="AH152" s="91">
        <f t="shared" si="85"/>
        <v>-7.082084132932579E-4</v>
      </c>
      <c r="AI152" s="96">
        <f t="shared" si="86"/>
        <v>147.38603841450265</v>
      </c>
      <c r="AJ152" s="5">
        <f t="shared" si="90"/>
        <v>1.0000000000000009E-2</v>
      </c>
      <c r="AK152" s="5">
        <f t="shared" si="93"/>
        <v>1.0000000000000009E-2</v>
      </c>
      <c r="AL152" s="5">
        <f t="shared" si="95"/>
        <v>0</v>
      </c>
      <c r="AM152" s="95">
        <f t="shared" si="100"/>
        <v>6.4285714285714345E-3</v>
      </c>
      <c r="AN152" s="95">
        <f t="shared" si="101"/>
        <v>-5.7142857142857195E-3</v>
      </c>
      <c r="AO152" s="78">
        <f t="shared" si="102"/>
        <v>1.125</v>
      </c>
      <c r="AP152" s="8">
        <f t="shared" si="103"/>
        <v>52.941176470588232</v>
      </c>
      <c r="AQ152" s="8">
        <f t="shared" si="99"/>
        <v>48.387096774193552</v>
      </c>
      <c r="AR152" s="8">
        <f t="shared" si="88"/>
        <v>0.33333333333333331</v>
      </c>
      <c r="AS152" s="114">
        <f t="shared" si="94"/>
        <v>125333.33333333333</v>
      </c>
      <c r="AT152" s="103">
        <f t="shared" ref="AT152:AT215" si="116">SUM(AS133:AS152)/SUM(G133:G152)</f>
        <v>0.12147095989890749</v>
      </c>
      <c r="AU152" s="5">
        <f t="shared" si="91"/>
        <v>0.55000000000000004</v>
      </c>
      <c r="AW152" s="210">
        <f t="shared" si="92"/>
        <v>5.660377358490571E-2</v>
      </c>
      <c r="AX152" s="276">
        <f t="shared" si="97"/>
        <v>-1.4755273438444414E-2</v>
      </c>
      <c r="AY152" s="19">
        <f t="shared" ref="AY152:AY215" si="117">IF((AX152&gt;AX151),ABS(AX152-AX151)/ABS(AX151),-1*ABS(AX152-AX151)/ABS(AX151))</f>
        <v>-0.17092832829862875</v>
      </c>
    </row>
    <row r="153" spans="1:51">
      <c r="A153" s="4">
        <v>38566</v>
      </c>
      <c r="B153" s="9">
        <f t="shared" si="87"/>
        <v>38566</v>
      </c>
      <c r="C153" s="5">
        <v>0.55000000000000004</v>
      </c>
      <c r="D153" s="5">
        <v>0.56000000000000005</v>
      </c>
      <c r="E153" s="5">
        <v>0.55000000000000004</v>
      </c>
      <c r="F153" s="5">
        <v>0.55000000000000004</v>
      </c>
      <c r="G153" s="6">
        <v>303900</v>
      </c>
      <c r="H153" s="112">
        <v>0.55000000000000004</v>
      </c>
      <c r="I153" s="19">
        <f t="shared" si="104"/>
        <v>0</v>
      </c>
      <c r="J153" s="8">
        <f t="shared" si="105"/>
        <v>0.56510528812542959</v>
      </c>
      <c r="K153" s="8">
        <f t="shared" si="106"/>
        <v>0.48189471187457061</v>
      </c>
      <c r="L153" s="8">
        <f t="shared" si="107"/>
        <v>0.52350000000000008</v>
      </c>
      <c r="M153" s="19">
        <f t="shared" si="108"/>
        <v>0.17267376918740154</v>
      </c>
      <c r="N153" s="19">
        <f t="shared" si="109"/>
        <v>1.240856517154495E-2</v>
      </c>
      <c r="O153" s="19">
        <f t="shared" si="110"/>
        <v>5.6346138334345975E-3</v>
      </c>
      <c r="P153" s="19">
        <f t="shared" si="111"/>
        <v>3.8197036943248661E-3</v>
      </c>
      <c r="Q153" s="214"/>
      <c r="R153" s="305"/>
      <c r="S153" s="215"/>
      <c r="T153" t="str">
        <f t="shared" si="112"/>
        <v/>
      </c>
      <c r="U153" t="str">
        <f t="shared" si="113"/>
        <v/>
      </c>
      <c r="V153" t="str">
        <f t="shared" si="114"/>
        <v/>
      </c>
      <c r="W153" t="str">
        <f t="shared" si="115"/>
        <v/>
      </c>
      <c r="X153" s="10"/>
      <c r="Y153" s="219">
        <f t="shared" si="96"/>
        <v>1.296703296703298E-3</v>
      </c>
      <c r="Z153" s="78">
        <f t="shared" si="98"/>
        <v>0.52620588203371155</v>
      </c>
      <c r="AA153" s="78">
        <f t="shared" si="80"/>
        <v>0.51895197895321699</v>
      </c>
      <c r="AB153" s="74">
        <f t="shared" si="89"/>
        <v>152</v>
      </c>
      <c r="AC153" s="80">
        <f t="shared" si="81"/>
        <v>3.6764529870654322E-3</v>
      </c>
      <c r="AD153" s="79">
        <f t="shared" si="79"/>
        <v>7.2539030804945615E-3</v>
      </c>
      <c r="AE153" s="81">
        <f t="shared" si="83"/>
        <v>3.5774500934291293E-3</v>
      </c>
      <c r="AF153" s="19">
        <f t="shared" si="84"/>
        <v>1.3977985198411766E-2</v>
      </c>
      <c r="AG153" s="93">
        <f t="shared" si="82"/>
        <v>0.3391278025401453</v>
      </c>
      <c r="AH153" s="91">
        <f t="shared" si="85"/>
        <v>-4.7267340781669215E-4</v>
      </c>
      <c r="AI153" s="96">
        <f t="shared" si="86"/>
        <v>147.76605262585539</v>
      </c>
      <c r="AJ153" s="5">
        <f t="shared" si="90"/>
        <v>0</v>
      </c>
      <c r="AK153" s="5">
        <f t="shared" si="93"/>
        <v>0</v>
      </c>
      <c r="AL153" s="5">
        <f t="shared" si="95"/>
        <v>0</v>
      </c>
      <c r="AM153" s="95">
        <f t="shared" si="100"/>
        <v>5.7142857142857195E-3</v>
      </c>
      <c r="AN153" s="95">
        <f t="shared" si="101"/>
        <v>-5.7142857142857195E-3</v>
      </c>
      <c r="AO153" s="78">
        <f t="shared" si="102"/>
        <v>1</v>
      </c>
      <c r="AP153" s="8">
        <f t="shared" si="103"/>
        <v>50</v>
      </c>
      <c r="AQ153" s="8">
        <f t="shared" si="99"/>
        <v>50</v>
      </c>
      <c r="AR153" s="8">
        <f t="shared" si="88"/>
        <v>-1</v>
      </c>
      <c r="AS153" s="114">
        <f t="shared" si="94"/>
        <v>-303900</v>
      </c>
      <c r="AT153" s="103">
        <f t="shared" si="116"/>
        <v>-2.1611113476083046E-2</v>
      </c>
      <c r="AU153" s="5">
        <f t="shared" si="91"/>
        <v>0.55000000000000004</v>
      </c>
      <c r="AW153" s="210">
        <f t="shared" si="92"/>
        <v>1.8181818181818195E-2</v>
      </c>
      <c r="AX153" s="276">
        <f t="shared" si="97"/>
        <v>-1.5705296232537913E-2</v>
      </c>
      <c r="AY153" s="19">
        <f t="shared" si="117"/>
        <v>-6.4385305908207971E-2</v>
      </c>
    </row>
    <row r="154" spans="1:51">
      <c r="A154" s="4">
        <v>38567</v>
      </c>
      <c r="B154" s="9">
        <f t="shared" si="87"/>
        <v>38567</v>
      </c>
      <c r="C154" s="5">
        <v>0.55000000000000004</v>
      </c>
      <c r="D154" s="5">
        <v>0.56000000000000005</v>
      </c>
      <c r="E154" s="5">
        <v>0.52</v>
      </c>
      <c r="F154" s="5">
        <v>0.52</v>
      </c>
      <c r="G154" s="6">
        <v>231200</v>
      </c>
      <c r="H154" s="112">
        <v>0.52</v>
      </c>
      <c r="I154" s="19">
        <f t="shared" si="104"/>
        <v>-5.4545454545454591E-2</v>
      </c>
      <c r="J154" s="8">
        <f t="shared" si="105"/>
        <v>0.56179949748426483</v>
      </c>
      <c r="K154" s="8">
        <f t="shared" si="106"/>
        <v>0.48220050251573521</v>
      </c>
      <c r="L154" s="8">
        <f t="shared" si="107"/>
        <v>0.52200000000000002</v>
      </c>
      <c r="M154" s="19">
        <f t="shared" si="108"/>
        <v>0.16507447535464181</v>
      </c>
      <c r="N154" s="19">
        <f t="shared" si="109"/>
        <v>-4.4009543942440228E-2</v>
      </c>
      <c r="O154" s="19">
        <f t="shared" si="110"/>
        <v>-5.8498667604593652E-3</v>
      </c>
      <c r="P154" s="19">
        <f t="shared" si="111"/>
        <v>6.3455903048835742E-4</v>
      </c>
      <c r="Q154" s="214"/>
      <c r="R154" s="305"/>
      <c r="S154" s="215"/>
      <c r="T154" t="str">
        <f t="shared" si="112"/>
        <v/>
      </c>
      <c r="U154" t="str">
        <f t="shared" si="113"/>
        <v/>
      </c>
      <c r="V154" t="str">
        <f t="shared" si="114"/>
        <v/>
      </c>
      <c r="W154" t="str">
        <f t="shared" si="115"/>
        <v/>
      </c>
      <c r="X154" s="10"/>
      <c r="Y154" s="219">
        <f t="shared" si="96"/>
        <v>1.8241758241758258E-3</v>
      </c>
      <c r="Z154" s="78">
        <f t="shared" si="98"/>
        <v>0.52525017620051995</v>
      </c>
      <c r="AA154" s="78">
        <f t="shared" si="80"/>
        <v>0.51902953251067896</v>
      </c>
      <c r="AB154" s="74">
        <f t="shared" si="89"/>
        <v>153</v>
      </c>
      <c r="AC154" s="80">
        <f t="shared" si="81"/>
        <v>2.1145548771294865E-3</v>
      </c>
      <c r="AD154" s="79">
        <f t="shared" si="79"/>
        <v>6.2206436898409878E-3</v>
      </c>
      <c r="AE154" s="81">
        <f t="shared" si="83"/>
        <v>4.1060888127115013E-3</v>
      </c>
      <c r="AF154" s="19">
        <f t="shared" si="84"/>
        <v>1.1985144004716146E-2</v>
      </c>
      <c r="AG154" s="93">
        <f t="shared" si="82"/>
        <v>-0.42483831982376646</v>
      </c>
      <c r="AH154" s="91">
        <f t="shared" si="85"/>
        <v>-2.6967511681159315E-4</v>
      </c>
      <c r="AI154" s="96">
        <f t="shared" si="86"/>
        <v>148.18075944691105</v>
      </c>
      <c r="AJ154" s="5">
        <f t="shared" si="90"/>
        <v>-3.0000000000000027E-2</v>
      </c>
      <c r="AK154" s="5">
        <f t="shared" si="93"/>
        <v>0</v>
      </c>
      <c r="AL154" s="5">
        <f t="shared" si="95"/>
        <v>-3.0000000000000027E-2</v>
      </c>
      <c r="AM154" s="95">
        <f t="shared" si="100"/>
        <v>5.7142857142857195E-3</v>
      </c>
      <c r="AN154" s="95">
        <f t="shared" si="101"/>
        <v>-7.1428571428571496E-3</v>
      </c>
      <c r="AO154" s="78">
        <f t="shared" si="102"/>
        <v>0.79999999999999993</v>
      </c>
      <c r="AP154" s="8">
        <f t="shared" si="103"/>
        <v>44.444444444444436</v>
      </c>
      <c r="AQ154" s="8">
        <f t="shared" si="99"/>
        <v>44.444444444444443</v>
      </c>
      <c r="AR154" s="8">
        <f t="shared" si="88"/>
        <v>-1</v>
      </c>
      <c r="AS154" s="114">
        <f t="shared" si="94"/>
        <v>-231200</v>
      </c>
      <c r="AT154" s="103">
        <f t="shared" si="116"/>
        <v>-0.16059795096369583</v>
      </c>
      <c r="AU154" s="5">
        <f t="shared" si="91"/>
        <v>0.52</v>
      </c>
      <c r="AW154" s="210">
        <f t="shared" si="92"/>
        <v>7.6923076923076983E-2</v>
      </c>
      <c r="AX154" s="276">
        <f t="shared" si="97"/>
        <v>-1.5833195807469811E-2</v>
      </c>
      <c r="AY154" s="19">
        <f t="shared" si="117"/>
        <v>-8.143722540356689E-3</v>
      </c>
    </row>
    <row r="155" spans="1:51">
      <c r="A155" s="4">
        <v>38568</v>
      </c>
      <c r="B155" s="9">
        <f t="shared" si="87"/>
        <v>38568</v>
      </c>
      <c r="C155" s="5">
        <v>0.52</v>
      </c>
      <c r="D155" s="5">
        <v>0.55000000000000004</v>
      </c>
      <c r="E155" s="5">
        <v>0.51</v>
      </c>
      <c r="F155" s="5">
        <v>0.51</v>
      </c>
      <c r="G155" s="6">
        <v>216100</v>
      </c>
      <c r="H155" s="112">
        <v>0.51</v>
      </c>
      <c r="I155" s="19">
        <f t="shared" si="104"/>
        <v>-1.9230769230769246E-2</v>
      </c>
      <c r="J155" s="8">
        <f t="shared" si="105"/>
        <v>0.56094996871087643</v>
      </c>
      <c r="K155" s="8">
        <f t="shared" si="106"/>
        <v>0.4810500312891236</v>
      </c>
      <c r="L155" s="8">
        <f t="shared" si="107"/>
        <v>0.52100000000000002</v>
      </c>
      <c r="M155" s="19">
        <f t="shared" si="108"/>
        <v>0.16609485962954004</v>
      </c>
      <c r="N155" s="19">
        <f t="shared" si="109"/>
        <v>6.1813570675058075E-3</v>
      </c>
      <c r="O155" s="19">
        <f t="shared" si="110"/>
        <v>-1.5121565205960179E-3</v>
      </c>
      <c r="P155" s="19">
        <f t="shared" si="111"/>
        <v>-2.3858772867497422E-3</v>
      </c>
      <c r="Q155" s="214"/>
      <c r="R155" s="305"/>
      <c r="S155" s="215"/>
      <c r="T155" t="str">
        <f t="shared" si="112"/>
        <v/>
      </c>
      <c r="U155" t="str">
        <f t="shared" si="113"/>
        <v/>
      </c>
      <c r="V155" t="str">
        <f t="shared" si="114"/>
        <v/>
      </c>
      <c r="W155" t="str">
        <f t="shared" si="115"/>
        <v/>
      </c>
      <c r="X155" s="10"/>
      <c r="Y155" s="219">
        <f t="shared" si="96"/>
        <v>1.1648351648351658E-3</v>
      </c>
      <c r="Z155" s="78">
        <f t="shared" si="98"/>
        <v>0.52290164906563985</v>
      </c>
      <c r="AA155" s="78">
        <f t="shared" si="80"/>
        <v>0.51836134710488868</v>
      </c>
      <c r="AB155" s="74">
        <f t="shared" si="89"/>
        <v>154</v>
      </c>
      <c r="AC155" s="80">
        <f t="shared" si="81"/>
        <v>3.4737051843173467E-4</v>
      </c>
      <c r="AD155" s="79">
        <f t="shared" ref="AD155:AD218" si="118">Z155-AA155</f>
        <v>4.5403019607511697E-3</v>
      </c>
      <c r="AE155" s="81">
        <f t="shared" si="83"/>
        <v>4.192931442319435E-3</v>
      </c>
      <c r="AF155" s="19">
        <f t="shared" si="84"/>
        <v>8.7589516195783305E-3</v>
      </c>
      <c r="AG155" s="93">
        <f t="shared" si="82"/>
        <v>-0.83572404661197963</v>
      </c>
      <c r="AH155" s="91">
        <f t="shared" si="85"/>
        <v>-1.7305427499678136E-4</v>
      </c>
      <c r="AI155" s="96">
        <f t="shared" si="86"/>
        <v>148.64207756627587</v>
      </c>
      <c r="AJ155" s="5">
        <f t="shared" si="90"/>
        <v>-1.0000000000000009E-2</v>
      </c>
      <c r="AK155" s="5">
        <f t="shared" si="93"/>
        <v>0</v>
      </c>
      <c r="AL155" s="5">
        <f t="shared" si="95"/>
        <v>-1.0000000000000009E-2</v>
      </c>
      <c r="AM155" s="95">
        <f t="shared" si="100"/>
        <v>5.7142857142857195E-3</v>
      </c>
      <c r="AN155" s="95">
        <f t="shared" si="101"/>
        <v>-5.7142857142857195E-3</v>
      </c>
      <c r="AO155" s="78">
        <f t="shared" si="102"/>
        <v>1</v>
      </c>
      <c r="AP155" s="8">
        <f t="shared" si="103"/>
        <v>50</v>
      </c>
      <c r="AQ155" s="8">
        <f t="shared" si="99"/>
        <v>50</v>
      </c>
      <c r="AR155" s="8">
        <f t="shared" si="88"/>
        <v>-1</v>
      </c>
      <c r="AS155" s="114">
        <f t="shared" si="94"/>
        <v>-216100</v>
      </c>
      <c r="AT155" s="103">
        <f t="shared" si="116"/>
        <v>-0.35597080452200641</v>
      </c>
      <c r="AU155" s="5">
        <f t="shared" si="91"/>
        <v>0.51</v>
      </c>
      <c r="AW155" s="210">
        <f t="shared" si="92"/>
        <v>7.8431372549019676E-2</v>
      </c>
      <c r="AX155" s="276">
        <f t="shared" si="97"/>
        <v>-1.5260576636962401E-2</v>
      </c>
      <c r="AY155" s="19">
        <f t="shared" si="117"/>
        <v>3.6165735425141336E-2</v>
      </c>
    </row>
    <row r="156" spans="1:51">
      <c r="A156" s="4">
        <v>38569</v>
      </c>
      <c r="B156" s="9">
        <f t="shared" si="87"/>
        <v>38569</v>
      </c>
      <c r="C156" s="5">
        <v>0.51</v>
      </c>
      <c r="D156" s="5">
        <v>0.53</v>
      </c>
      <c r="E156" s="5">
        <v>0.51</v>
      </c>
      <c r="F156" s="5">
        <v>0.53</v>
      </c>
      <c r="G156" s="6">
        <v>17300</v>
      </c>
      <c r="H156" s="112">
        <v>0.53</v>
      </c>
      <c r="I156" s="19">
        <f t="shared" si="104"/>
        <v>3.9215686274509838E-2</v>
      </c>
      <c r="J156" s="8">
        <f t="shared" si="105"/>
        <v>0.55649615361854377</v>
      </c>
      <c r="K156" s="8">
        <f t="shared" si="106"/>
        <v>0.49150384638145606</v>
      </c>
      <c r="L156" s="8">
        <f t="shared" si="107"/>
        <v>0.52399999999999991</v>
      </c>
      <c r="M156" s="19">
        <f t="shared" si="108"/>
        <v>0.13223153331468984</v>
      </c>
      <c r="N156" s="19">
        <f t="shared" si="109"/>
        <v>-0.20387943606671133</v>
      </c>
      <c r="O156" s="19">
        <f t="shared" si="110"/>
        <v>-7.939772423141438E-3</v>
      </c>
      <c r="P156" s="19">
        <f t="shared" si="111"/>
        <v>2.1731242931880067E-2</v>
      </c>
      <c r="Q156" s="214"/>
      <c r="R156" s="305"/>
      <c r="S156" s="215"/>
      <c r="T156" t="str">
        <f t="shared" si="112"/>
        <v/>
      </c>
      <c r="U156" t="str">
        <f t="shared" si="113"/>
        <v/>
      </c>
      <c r="V156" t="str">
        <f t="shared" si="114"/>
        <v/>
      </c>
      <c r="W156" t="str">
        <f t="shared" si="115"/>
        <v/>
      </c>
      <c r="X156" s="10"/>
      <c r="Y156" s="219">
        <f t="shared" si="96"/>
        <v>1.4065934065934078E-3</v>
      </c>
      <c r="Z156" s="78">
        <f t="shared" si="98"/>
        <v>0.52399479510953129</v>
      </c>
      <c r="AA156" s="78">
        <f t="shared" si="80"/>
        <v>0.51922260741912696</v>
      </c>
      <c r="AB156" s="74">
        <f t="shared" si="89"/>
        <v>155</v>
      </c>
      <c r="AC156" s="80">
        <f t="shared" si="81"/>
        <v>4.6340499846791484E-4</v>
      </c>
      <c r="AD156" s="79">
        <f t="shared" si="118"/>
        <v>4.7721876904043281E-3</v>
      </c>
      <c r="AE156" s="81">
        <f t="shared" si="83"/>
        <v>4.3087826919364133E-3</v>
      </c>
      <c r="AF156" s="19">
        <f t="shared" si="84"/>
        <v>9.1910244704582408E-3</v>
      </c>
      <c r="AG156" s="93">
        <f t="shared" si="82"/>
        <v>0.33403663776660802</v>
      </c>
      <c r="AH156" s="91">
        <f t="shared" si="85"/>
        <v>-9.0103777811517127E-5</v>
      </c>
      <c r="AI156" s="96">
        <f t="shared" si="86"/>
        <v>149.1097864754816</v>
      </c>
      <c r="AJ156" s="5">
        <f t="shared" si="90"/>
        <v>2.0000000000000018E-2</v>
      </c>
      <c r="AK156" s="5">
        <f t="shared" si="93"/>
        <v>2.0000000000000018E-2</v>
      </c>
      <c r="AL156" s="5">
        <f t="shared" si="95"/>
        <v>0</v>
      </c>
      <c r="AM156" s="95">
        <f t="shared" si="100"/>
        <v>6.4285714285714345E-3</v>
      </c>
      <c r="AN156" s="95">
        <f t="shared" si="101"/>
        <v>-5.7142857142857195E-3</v>
      </c>
      <c r="AO156" s="78">
        <f t="shared" si="102"/>
        <v>1.125</v>
      </c>
      <c r="AP156" s="8">
        <f t="shared" si="103"/>
        <v>52.941176470588232</v>
      </c>
      <c r="AQ156" s="8">
        <f t="shared" si="99"/>
        <v>52.941176470588232</v>
      </c>
      <c r="AR156" s="8">
        <f t="shared" si="88"/>
        <v>1</v>
      </c>
      <c r="AS156" s="114">
        <f t="shared" si="94"/>
        <v>17300</v>
      </c>
      <c r="AT156" s="103">
        <f t="shared" si="116"/>
        <v>-0.31388531388531393</v>
      </c>
      <c r="AU156" s="5">
        <f t="shared" si="91"/>
        <v>0.53</v>
      </c>
      <c r="AW156" s="210">
        <f t="shared" si="92"/>
        <v>3.9215686274509838E-2</v>
      </c>
      <c r="AX156" s="276">
        <f t="shared" si="97"/>
        <v>-1.4912194939565556E-2</v>
      </c>
      <c r="AY156" s="19">
        <f t="shared" si="117"/>
        <v>2.2828868507696845E-2</v>
      </c>
    </row>
    <row r="157" spans="1:51">
      <c r="A157" s="4">
        <v>38572</v>
      </c>
      <c r="B157" s="9">
        <f t="shared" si="87"/>
        <v>38572</v>
      </c>
      <c r="C157" s="5">
        <v>0.52</v>
      </c>
      <c r="D157" s="5">
        <v>0.54</v>
      </c>
      <c r="E157" s="5">
        <v>0.52</v>
      </c>
      <c r="F157" s="5">
        <v>0.52</v>
      </c>
      <c r="G157" s="6">
        <v>202600</v>
      </c>
      <c r="H157" s="112">
        <v>0.52</v>
      </c>
      <c r="I157" s="19">
        <f t="shared" si="104"/>
        <v>-1.8867924528301903E-2</v>
      </c>
      <c r="J157" s="8">
        <f t="shared" si="105"/>
        <v>0.55649615361854377</v>
      </c>
      <c r="K157" s="8">
        <f t="shared" si="106"/>
        <v>0.49150384638145606</v>
      </c>
      <c r="L157" s="8">
        <f t="shared" si="107"/>
        <v>0.52399999999999991</v>
      </c>
      <c r="M157" s="19">
        <f t="shared" si="108"/>
        <v>0.13223153331468984</v>
      </c>
      <c r="N157" s="19">
        <f t="shared" si="109"/>
        <v>0</v>
      </c>
      <c r="O157" s="19">
        <f t="shared" si="110"/>
        <v>0</v>
      </c>
      <c r="P157" s="19">
        <f t="shared" si="111"/>
        <v>0</v>
      </c>
      <c r="Q157" s="214"/>
      <c r="R157" s="305"/>
      <c r="S157" s="215"/>
      <c r="T157" t="str">
        <f t="shared" si="112"/>
        <v/>
      </c>
      <c r="U157" t="str">
        <f t="shared" si="113"/>
        <v/>
      </c>
      <c r="V157" t="str">
        <f t="shared" si="114"/>
        <v/>
      </c>
      <c r="W157" t="str">
        <f t="shared" si="115"/>
        <v/>
      </c>
      <c r="X157" s="10"/>
      <c r="Y157" s="219">
        <f t="shared" si="96"/>
        <v>9.8901098901098988E-4</v>
      </c>
      <c r="Z157" s="78">
        <f t="shared" si="98"/>
        <v>0.52337959666266343</v>
      </c>
      <c r="AA157" s="78">
        <f t="shared" si="80"/>
        <v>0.51928013447011157</v>
      </c>
      <c r="AB157" s="74">
        <f t="shared" si="89"/>
        <v>156</v>
      </c>
      <c r="AC157" s="80">
        <f t="shared" si="81"/>
        <v>-1.6745639950764123E-4</v>
      </c>
      <c r="AD157" s="79">
        <f t="shared" si="118"/>
        <v>4.0994621925518615E-3</v>
      </c>
      <c r="AE157" s="81">
        <f t="shared" si="83"/>
        <v>4.2669185920595027E-3</v>
      </c>
      <c r="AF157" s="19">
        <f t="shared" si="84"/>
        <v>7.8945099579730144E-3</v>
      </c>
      <c r="AG157" s="93">
        <f t="shared" si="82"/>
        <v>-1.3613607968435315</v>
      </c>
      <c r="AH157" s="91">
        <f t="shared" si="85"/>
        <v>-6.2062877925993869E-5</v>
      </c>
      <c r="AI157" s="96">
        <f t="shared" si="86"/>
        <v>149.86385094915209</v>
      </c>
      <c r="AJ157" s="5">
        <f t="shared" si="90"/>
        <v>-1.0000000000000009E-2</v>
      </c>
      <c r="AK157" s="5">
        <f t="shared" si="93"/>
        <v>0</v>
      </c>
      <c r="AL157" s="5">
        <f t="shared" si="95"/>
        <v>-1.0000000000000009E-2</v>
      </c>
      <c r="AM157" s="95">
        <f t="shared" si="100"/>
        <v>6.4285714285714345E-3</v>
      </c>
      <c r="AN157" s="95">
        <f t="shared" si="101"/>
        <v>-5.7142857142857195E-3</v>
      </c>
      <c r="AO157" s="78">
        <f t="shared" si="102"/>
        <v>1.125</v>
      </c>
      <c r="AP157" s="8">
        <f t="shared" si="103"/>
        <v>52.941176470588232</v>
      </c>
      <c r="AQ157" s="8">
        <f t="shared" si="99"/>
        <v>52.941176470588232</v>
      </c>
      <c r="AR157" s="8">
        <f t="shared" si="88"/>
        <v>-1</v>
      </c>
      <c r="AS157" s="114">
        <f t="shared" si="94"/>
        <v>-202600</v>
      </c>
      <c r="AT157" s="103">
        <f t="shared" si="116"/>
        <v>-0.41395525836527225</v>
      </c>
      <c r="AU157" s="5">
        <f t="shared" si="91"/>
        <v>0.52</v>
      </c>
      <c r="AW157" s="210">
        <f t="shared" si="92"/>
        <v>3.8461538461538491E-2</v>
      </c>
      <c r="AX157" s="276">
        <f t="shared" si="97"/>
        <v>-1.3717885842837209E-2</v>
      </c>
      <c r="AY157" s="19">
        <f t="shared" si="117"/>
        <v>8.0089423560281148E-2</v>
      </c>
    </row>
    <row r="158" spans="1:51">
      <c r="A158" s="4">
        <v>38573</v>
      </c>
      <c r="B158" s="9">
        <f t="shared" si="87"/>
        <v>38573</v>
      </c>
      <c r="C158" s="5">
        <v>0.53</v>
      </c>
      <c r="D158" s="5">
        <v>0.53</v>
      </c>
      <c r="E158" s="5">
        <v>0.53</v>
      </c>
      <c r="F158" s="5">
        <v>0.53</v>
      </c>
      <c r="G158" s="6">
        <v>13000</v>
      </c>
      <c r="H158" s="112">
        <v>0.53</v>
      </c>
      <c r="I158" s="19">
        <f t="shared" si="104"/>
        <v>1.9230769230769246E-2</v>
      </c>
      <c r="J158" s="8">
        <f t="shared" si="105"/>
        <v>0.55529622619116925</v>
      </c>
      <c r="K158" s="8">
        <f t="shared" si="106"/>
        <v>0.49170377380883062</v>
      </c>
      <c r="L158" s="8">
        <f t="shared" si="107"/>
        <v>0.52349999999999997</v>
      </c>
      <c r="M158" s="19">
        <f t="shared" si="108"/>
        <v>0.12933082024109646</v>
      </c>
      <c r="N158" s="19">
        <f t="shared" si="109"/>
        <v>-2.1936621325339613E-2</v>
      </c>
      <c r="O158" s="19">
        <f t="shared" si="110"/>
        <v>-2.156218725991442E-3</v>
      </c>
      <c r="P158" s="19">
        <f t="shared" si="111"/>
        <v>4.0676676051768916E-4</v>
      </c>
      <c r="Q158" s="214"/>
      <c r="R158" s="305"/>
      <c r="S158" s="215"/>
      <c r="T158" t="str">
        <f t="shared" si="112"/>
        <v/>
      </c>
      <c r="U158" t="str">
        <f t="shared" si="113"/>
        <v/>
      </c>
      <c r="V158" t="str">
        <f t="shared" si="114"/>
        <v/>
      </c>
      <c r="W158" t="str">
        <f t="shared" si="115"/>
        <v/>
      </c>
      <c r="X158" s="10"/>
      <c r="Y158" s="219">
        <f t="shared" si="96"/>
        <v>1.4725274725274739E-3</v>
      </c>
      <c r="Z158" s="78">
        <f t="shared" si="98"/>
        <v>0.52439913877661326</v>
      </c>
      <c r="AA158" s="78">
        <f t="shared" si="80"/>
        <v>0.52007340451932327</v>
      </c>
      <c r="AB158" s="74">
        <f t="shared" si="89"/>
        <v>157</v>
      </c>
      <c r="AC158" s="80">
        <f t="shared" si="81"/>
        <v>4.7052532184391725E-5</v>
      </c>
      <c r="AD158" s="79">
        <f t="shared" si="118"/>
        <v>4.3257342572899926E-3</v>
      </c>
      <c r="AE158" s="81">
        <f t="shared" si="83"/>
        <v>4.2786817251056009E-3</v>
      </c>
      <c r="AF158" s="19">
        <f t="shared" si="84"/>
        <v>8.3175455997178769E-3</v>
      </c>
      <c r="AG158" s="93">
        <f t="shared" si="82"/>
        <v>-1.2809837803914126</v>
      </c>
      <c r="AH158" s="91">
        <f t="shared" si="85"/>
        <v>-1.2093359259591495E-5</v>
      </c>
      <c r="AI158" s="96">
        <f t="shared" si="86"/>
        <v>150.56292350115712</v>
      </c>
      <c r="AJ158" s="5">
        <f t="shared" si="90"/>
        <v>1.0000000000000009E-2</v>
      </c>
      <c r="AK158" s="5">
        <f t="shared" si="93"/>
        <v>1.0000000000000009E-2</v>
      </c>
      <c r="AL158" s="5">
        <f t="shared" si="95"/>
        <v>0</v>
      </c>
      <c r="AM158" s="95">
        <f t="shared" si="100"/>
        <v>5.7142857142857195E-3</v>
      </c>
      <c r="AN158" s="95">
        <f t="shared" si="101"/>
        <v>-5.7142857142857195E-3</v>
      </c>
      <c r="AO158" s="78">
        <f t="shared" si="102"/>
        <v>1</v>
      </c>
      <c r="AP158" s="8">
        <f t="shared" si="103"/>
        <v>50</v>
      </c>
      <c r="AQ158" s="8">
        <f t="shared" si="99"/>
        <v>50</v>
      </c>
      <c r="AR158" s="8">
        <f t="shared" si="88"/>
        <v>0</v>
      </c>
      <c r="AS158" s="114">
        <f t="shared" si="94"/>
        <v>0</v>
      </c>
      <c r="AT158" s="103">
        <f t="shared" si="116"/>
        <v>-0.47363026735775576</v>
      </c>
      <c r="AU158" s="5">
        <f t="shared" si="91"/>
        <v>0.53</v>
      </c>
      <c r="AW158" s="210">
        <f t="shared" si="92"/>
        <v>0</v>
      </c>
      <c r="AX158" s="276">
        <f t="shared" si="97"/>
        <v>-1.1866484967403355E-2</v>
      </c>
      <c r="AY158" s="19">
        <f t="shared" si="117"/>
        <v>0.13496255156552145</v>
      </c>
    </row>
    <row r="159" spans="1:51">
      <c r="A159" s="4">
        <v>38574</v>
      </c>
      <c r="B159" s="9">
        <f t="shared" si="87"/>
        <v>38574</v>
      </c>
      <c r="C159" s="5">
        <v>0.53</v>
      </c>
      <c r="D159" s="5">
        <v>0.53</v>
      </c>
      <c r="E159" s="5">
        <v>0.52</v>
      </c>
      <c r="F159" s="5">
        <v>0.52</v>
      </c>
      <c r="G159" s="6">
        <v>47000</v>
      </c>
      <c r="H159" s="112">
        <v>0.52</v>
      </c>
      <c r="I159" s="19">
        <f t="shared" si="104"/>
        <v>-1.8867924528301903E-2</v>
      </c>
      <c r="J159" s="8">
        <f t="shared" si="105"/>
        <v>0.55139387691339803</v>
      </c>
      <c r="K159" s="8">
        <f t="shared" si="106"/>
        <v>0.49260612308660173</v>
      </c>
      <c r="L159" s="8">
        <f t="shared" si="107"/>
        <v>0.52199999999999991</v>
      </c>
      <c r="M159" s="19">
        <f t="shared" si="108"/>
        <v>0.11934028237091406</v>
      </c>
      <c r="N159" s="19">
        <f t="shared" si="109"/>
        <v>-7.7247927845491157E-2</v>
      </c>
      <c r="O159" s="19">
        <f t="shared" si="110"/>
        <v>-7.027509091026631E-3</v>
      </c>
      <c r="P159" s="19">
        <f t="shared" si="111"/>
        <v>1.8351481640690693E-3</v>
      </c>
      <c r="Q159" s="214"/>
      <c r="R159" s="305"/>
      <c r="S159" s="215"/>
      <c r="T159" t="str">
        <f t="shared" si="112"/>
        <v/>
      </c>
      <c r="U159" t="str">
        <f t="shared" si="113"/>
        <v/>
      </c>
      <c r="V159" t="str">
        <f t="shared" si="114"/>
        <v/>
      </c>
      <c r="W159" t="str">
        <f t="shared" si="115"/>
        <v/>
      </c>
      <c r="X159" s="10"/>
      <c r="Y159" s="219">
        <f t="shared" si="96"/>
        <v>1.3406593406593418E-3</v>
      </c>
      <c r="Z159" s="78">
        <f t="shared" si="98"/>
        <v>0.5237216714050148</v>
      </c>
      <c r="AA159" s="78">
        <f t="shared" ref="AA159:AA222" si="119">AA158+(0.074*(F159-AA158))</f>
        <v>0.52006797258489335</v>
      </c>
      <c r="AB159" s="74">
        <f t="shared" si="89"/>
        <v>158</v>
      </c>
      <c r="AC159" s="80">
        <f t="shared" si="81"/>
        <v>-4.9998632398731788E-4</v>
      </c>
      <c r="AD159" s="79">
        <f t="shared" si="118"/>
        <v>3.6536988201214537E-3</v>
      </c>
      <c r="AE159" s="81">
        <f t="shared" si="83"/>
        <v>4.1536851441087716E-3</v>
      </c>
      <c r="AF159" s="19">
        <f t="shared" si="84"/>
        <v>7.0254255457444879E-3</v>
      </c>
      <c r="AG159" s="93">
        <f t="shared" si="82"/>
        <v>-11.626130003544707</v>
      </c>
      <c r="AH159" s="91">
        <f t="shared" si="85"/>
        <v>9.641859365369047E-6</v>
      </c>
      <c r="AI159" s="96">
        <f t="shared" si="86"/>
        <v>151.4614582159557</v>
      </c>
      <c r="AJ159" s="5">
        <f t="shared" si="90"/>
        <v>-1.0000000000000009E-2</v>
      </c>
      <c r="AK159" s="5">
        <f t="shared" si="93"/>
        <v>0</v>
      </c>
      <c r="AL159" s="5">
        <f t="shared" si="95"/>
        <v>-1.0000000000000009E-2</v>
      </c>
      <c r="AM159" s="95">
        <f t="shared" si="100"/>
        <v>5.7142857142857195E-3</v>
      </c>
      <c r="AN159" s="95">
        <f t="shared" si="101"/>
        <v>-5.7142857142857195E-3</v>
      </c>
      <c r="AO159" s="78">
        <f t="shared" si="102"/>
        <v>1</v>
      </c>
      <c r="AP159" s="8">
        <f t="shared" si="103"/>
        <v>50</v>
      </c>
      <c r="AQ159" s="8">
        <f t="shared" si="99"/>
        <v>50</v>
      </c>
      <c r="AR159" s="8">
        <f t="shared" si="88"/>
        <v>-1</v>
      </c>
      <c r="AS159" s="114">
        <f t="shared" si="94"/>
        <v>-47000</v>
      </c>
      <c r="AT159" s="103">
        <f t="shared" si="116"/>
        <v>-0.55165639387531684</v>
      </c>
      <c r="AU159" s="5">
        <f t="shared" si="91"/>
        <v>0.52</v>
      </c>
      <c r="AW159" s="210">
        <f t="shared" si="92"/>
        <v>1.9230769230769246E-2</v>
      </c>
      <c r="AX159" s="276">
        <f t="shared" si="97"/>
        <v>-9.5804659890797988E-3</v>
      </c>
      <c r="AY159" s="19">
        <f t="shared" si="117"/>
        <v>0.19264499846442626</v>
      </c>
    </row>
    <row r="160" spans="1:51">
      <c r="A160" s="4">
        <v>38575</v>
      </c>
      <c r="B160" s="9">
        <f t="shared" si="87"/>
        <v>38575</v>
      </c>
      <c r="C160" s="5">
        <v>0.52</v>
      </c>
      <c r="D160" s="5">
        <v>0.56000000000000005</v>
      </c>
      <c r="E160" s="5">
        <v>0.52</v>
      </c>
      <c r="F160" s="5">
        <v>0.53</v>
      </c>
      <c r="G160" s="6">
        <v>408000</v>
      </c>
      <c r="H160" s="112">
        <v>0.53</v>
      </c>
      <c r="I160" s="19">
        <f t="shared" si="104"/>
        <v>1.9230769230769246E-2</v>
      </c>
      <c r="J160" s="8">
        <f t="shared" si="105"/>
        <v>0.5499780617317962</v>
      </c>
      <c r="K160" s="8">
        <f t="shared" si="106"/>
        <v>0.49302193826820356</v>
      </c>
      <c r="L160" s="8">
        <f t="shared" si="107"/>
        <v>0.52149999999999985</v>
      </c>
      <c r="M160" s="19">
        <f t="shared" si="108"/>
        <v>0.11552452141107065</v>
      </c>
      <c r="N160" s="19">
        <f t="shared" si="109"/>
        <v>-3.1973788598755555E-2</v>
      </c>
      <c r="O160" s="19">
        <f t="shared" si="110"/>
        <v>-2.5677020382005433E-3</v>
      </c>
      <c r="P160" s="19">
        <f t="shared" si="111"/>
        <v>8.4411289692541865E-4</v>
      </c>
      <c r="Q160" s="214"/>
      <c r="R160" s="305"/>
      <c r="S160" s="215"/>
      <c r="T160" t="str">
        <f t="shared" si="112"/>
        <v/>
      </c>
      <c r="U160" t="str">
        <f t="shared" si="113"/>
        <v>BrokeBandUpper</v>
      </c>
      <c r="V160" t="str">
        <f t="shared" si="114"/>
        <v/>
      </c>
      <c r="W160" t="str">
        <f t="shared" si="115"/>
        <v/>
      </c>
      <c r="X160" s="10"/>
      <c r="Y160" s="219">
        <f t="shared" si="96"/>
        <v>1.4945054945054959E-3</v>
      </c>
      <c r="Z160" s="78">
        <f t="shared" si="98"/>
        <v>0.52468853400864257</v>
      </c>
      <c r="AA160" s="78">
        <f t="shared" si="119"/>
        <v>0.52080294261361126</v>
      </c>
      <c r="AB160" s="74">
        <f t="shared" si="89"/>
        <v>159</v>
      </c>
      <c r="AC160" s="80">
        <f t="shared" si="81"/>
        <v>-2.1447499926197187E-4</v>
      </c>
      <c r="AD160" s="79">
        <f t="shared" si="118"/>
        <v>3.885591395031307E-3</v>
      </c>
      <c r="AE160" s="81">
        <f t="shared" si="83"/>
        <v>4.1000663942932789E-3</v>
      </c>
      <c r="AF160" s="19">
        <f t="shared" si="84"/>
        <v>7.460770815794074E-3</v>
      </c>
      <c r="AG160" s="93">
        <f t="shared" si="82"/>
        <v>-0.57103826850389605</v>
      </c>
      <c r="AH160" s="91">
        <f t="shared" si="85"/>
        <v>3.0806163677801831E-5</v>
      </c>
      <c r="AI160" s="96">
        <f t="shared" si="86"/>
        <v>152.40548631578437</v>
      </c>
      <c r="AJ160" s="5">
        <f t="shared" si="90"/>
        <v>1.0000000000000009E-2</v>
      </c>
      <c r="AK160" s="5">
        <f t="shared" si="93"/>
        <v>1.0000000000000009E-2</v>
      </c>
      <c r="AL160" s="5">
        <f t="shared" si="95"/>
        <v>0</v>
      </c>
      <c r="AM160" s="95">
        <f t="shared" si="100"/>
        <v>6.4285714285714345E-3</v>
      </c>
      <c r="AN160" s="95">
        <f t="shared" si="101"/>
        <v>-5.7142857142857195E-3</v>
      </c>
      <c r="AO160" s="78">
        <f t="shared" si="102"/>
        <v>1.125</v>
      </c>
      <c r="AP160" s="8">
        <f t="shared" si="103"/>
        <v>52.941176470588232</v>
      </c>
      <c r="AQ160" s="8">
        <f t="shared" si="99"/>
        <v>48.387096774193552</v>
      </c>
      <c r="AR160" s="8">
        <f t="shared" si="88"/>
        <v>-0.5</v>
      </c>
      <c r="AS160" s="114">
        <f t="shared" si="94"/>
        <v>-204000</v>
      </c>
      <c r="AT160" s="103">
        <f t="shared" si="116"/>
        <v>-0.47986078015106226</v>
      </c>
      <c r="AU160" s="5">
        <f t="shared" si="91"/>
        <v>0.53</v>
      </c>
      <c r="AW160" s="210">
        <f t="shared" si="92"/>
        <v>7.6923076923076983E-2</v>
      </c>
      <c r="AX160" s="276">
        <f t="shared" si="97"/>
        <v>-7.3802683625357017E-3</v>
      </c>
      <c r="AY160" s="19">
        <f t="shared" si="117"/>
        <v>0.22965455219526598</v>
      </c>
    </row>
    <row r="161" spans="1:51">
      <c r="A161" s="4">
        <v>38576</v>
      </c>
      <c r="B161" s="9">
        <f t="shared" si="87"/>
        <v>38576</v>
      </c>
      <c r="C161" s="5">
        <v>0.55000000000000004</v>
      </c>
      <c r="D161" s="5">
        <v>0.55000000000000004</v>
      </c>
      <c r="E161" s="5">
        <v>0.55000000000000004</v>
      </c>
      <c r="F161" s="5">
        <v>0.55000000000000004</v>
      </c>
      <c r="G161" s="6">
        <v>12000</v>
      </c>
      <c r="H161" s="112">
        <v>0.55000000000000004</v>
      </c>
      <c r="I161" s="19">
        <f t="shared" si="104"/>
        <v>3.7735849056603807E-2</v>
      </c>
      <c r="J161" s="8">
        <f t="shared" si="105"/>
        <v>0.55401229260478468</v>
      </c>
      <c r="K161" s="8">
        <f t="shared" si="106"/>
        <v>0.49298770739521525</v>
      </c>
      <c r="L161" s="8">
        <f t="shared" si="107"/>
        <v>0.52349999999999997</v>
      </c>
      <c r="M161" s="19">
        <f t="shared" si="108"/>
        <v>0.123785206596739</v>
      </c>
      <c r="N161" s="19">
        <f t="shared" si="109"/>
        <v>7.1505902684282655E-2</v>
      </c>
      <c r="O161" s="19">
        <f t="shared" si="110"/>
        <v>7.3352578106212372E-3</v>
      </c>
      <c r="P161" s="19">
        <f t="shared" si="111"/>
        <v>-6.9430729814086203E-5</v>
      </c>
      <c r="Q161" s="214"/>
      <c r="R161" s="305"/>
      <c r="S161" s="215"/>
      <c r="T161" t="str">
        <f t="shared" si="112"/>
        <v/>
      </c>
      <c r="U161" t="str">
        <f t="shared" si="113"/>
        <v/>
      </c>
      <c r="V161" t="str">
        <f t="shared" si="114"/>
        <v/>
      </c>
      <c r="W161" t="str">
        <f t="shared" si="115"/>
        <v/>
      </c>
      <c r="X161" s="10"/>
      <c r="Y161" s="219">
        <f t="shared" si="96"/>
        <v>1.5164835164835177E-3</v>
      </c>
      <c r="Z161" s="78">
        <f t="shared" si="98"/>
        <v>0.52858649977131167</v>
      </c>
      <c r="AA161" s="78">
        <f t="shared" si="119"/>
        <v>0.52296352486020403</v>
      </c>
      <c r="AB161" s="74">
        <f t="shared" si="89"/>
        <v>160</v>
      </c>
      <c r="AC161" s="80">
        <f t="shared" si="81"/>
        <v>1.2183268134514863E-3</v>
      </c>
      <c r="AD161" s="79">
        <f t="shared" si="118"/>
        <v>5.6229749111076366E-3</v>
      </c>
      <c r="AE161" s="81">
        <f t="shared" si="83"/>
        <v>4.4046480976561503E-3</v>
      </c>
      <c r="AF161" s="19">
        <f t="shared" si="84"/>
        <v>1.0752135940285209E-2</v>
      </c>
      <c r="AG161" s="93">
        <f t="shared" si="82"/>
        <v>-6.6805073674967277</v>
      </c>
      <c r="AH161" s="91">
        <f t="shared" si="85"/>
        <v>4.1993087227582839E-5</v>
      </c>
      <c r="AI161" s="96">
        <f t="shared" si="86"/>
        <v>153.34682348958174</v>
      </c>
      <c r="AJ161" s="5">
        <f t="shared" si="90"/>
        <v>2.0000000000000018E-2</v>
      </c>
      <c r="AK161" s="5">
        <f t="shared" si="93"/>
        <v>2.0000000000000018E-2</v>
      </c>
      <c r="AL161" s="5">
        <f t="shared" si="95"/>
        <v>0</v>
      </c>
      <c r="AM161" s="95">
        <f t="shared" si="100"/>
        <v>7.8571428571428646E-3</v>
      </c>
      <c r="AN161" s="95">
        <f t="shared" si="101"/>
        <v>-4.2857142857142894E-3</v>
      </c>
      <c r="AO161" s="78">
        <f t="shared" si="102"/>
        <v>1.8333333333333335</v>
      </c>
      <c r="AP161" s="8">
        <f t="shared" si="103"/>
        <v>64.705882352941188</v>
      </c>
      <c r="AQ161" s="8">
        <f t="shared" si="99"/>
        <v>51.162790697674417</v>
      </c>
      <c r="AR161" s="8">
        <f t="shared" si="88"/>
        <v>0</v>
      </c>
      <c r="AS161" s="114">
        <f t="shared" si="94"/>
        <v>0</v>
      </c>
      <c r="AT161" s="103">
        <f t="shared" si="116"/>
        <v>-0.45917335712161766</v>
      </c>
      <c r="AU161" s="5">
        <f t="shared" si="91"/>
        <v>0.55000000000000004</v>
      </c>
      <c r="AW161" s="210">
        <f t="shared" si="92"/>
        <v>0</v>
      </c>
      <c r="AX161" s="276">
        <f t="shared" si="97"/>
        <v>-5.5335253851152965E-3</v>
      </c>
      <c r="AY161" s="19">
        <f t="shared" si="117"/>
        <v>0.25022707667311761</v>
      </c>
    </row>
    <row r="162" spans="1:51">
      <c r="A162" s="4">
        <v>38579</v>
      </c>
      <c r="B162" s="9">
        <f t="shared" si="87"/>
        <v>38579</v>
      </c>
      <c r="C162" s="5">
        <v>0.55000000000000004</v>
      </c>
      <c r="D162" s="5">
        <v>0.55000000000000004</v>
      </c>
      <c r="E162" s="5">
        <v>0.53</v>
      </c>
      <c r="F162" s="5">
        <v>0.54</v>
      </c>
      <c r="G162" s="6">
        <v>185400</v>
      </c>
      <c r="H162" s="112">
        <v>0.54</v>
      </c>
      <c r="I162" s="19">
        <f t="shared" si="104"/>
        <v>-1.8181818181818195E-2</v>
      </c>
      <c r="J162" s="8">
        <f t="shared" si="105"/>
        <v>0.55578897569432406</v>
      </c>
      <c r="K162" s="8">
        <f t="shared" si="106"/>
        <v>0.49321102430567593</v>
      </c>
      <c r="L162" s="8">
        <f t="shared" si="107"/>
        <v>0.52449999999999997</v>
      </c>
      <c r="M162" s="19">
        <f t="shared" si="108"/>
        <v>0.12687865498696635</v>
      </c>
      <c r="N162" s="19">
        <f t="shared" si="109"/>
        <v>2.4990453021620136E-2</v>
      </c>
      <c r="O162" s="19">
        <f t="shared" si="110"/>
        <v>3.2069380287321676E-3</v>
      </c>
      <c r="P162" s="19">
        <f t="shared" si="111"/>
        <v>4.5298677251125245E-4</v>
      </c>
      <c r="Q162" s="214"/>
      <c r="R162" s="305"/>
      <c r="S162" s="215"/>
      <c r="T162" t="str">
        <f t="shared" si="112"/>
        <v/>
      </c>
      <c r="U162" t="str">
        <f t="shared" si="113"/>
        <v/>
      </c>
      <c r="V162" t="str">
        <f t="shared" si="114"/>
        <v/>
      </c>
      <c r="W162" t="str">
        <f t="shared" si="115"/>
        <v/>
      </c>
      <c r="X162" s="10"/>
      <c r="Y162" s="219">
        <f t="shared" si="96"/>
        <v>1.0329670329670339E-3</v>
      </c>
      <c r="Z162" s="78">
        <f t="shared" si="98"/>
        <v>0.53034417880652973</v>
      </c>
      <c r="AA162" s="78">
        <f t="shared" si="119"/>
        <v>0.52422422402054891</v>
      </c>
      <c r="AB162" s="74">
        <f t="shared" si="89"/>
        <v>161</v>
      </c>
      <c r="AC162" s="80">
        <f t="shared" si="81"/>
        <v>1.372245350659735E-3</v>
      </c>
      <c r="AD162" s="79">
        <f t="shared" si="118"/>
        <v>6.119954785980819E-3</v>
      </c>
      <c r="AE162" s="81">
        <f t="shared" si="83"/>
        <v>4.747709435321084E-3</v>
      </c>
      <c r="AF162" s="19">
        <f t="shared" si="84"/>
        <v>1.1674307492018768E-2</v>
      </c>
      <c r="AG162" s="93">
        <f t="shared" si="82"/>
        <v>0.12633600074203544</v>
      </c>
      <c r="AH162" s="91">
        <f t="shared" si="85"/>
        <v>1.3893044215024417E-5</v>
      </c>
      <c r="AI162" s="96">
        <f t="shared" si="86"/>
        <v>154.42538625861309</v>
      </c>
      <c r="AJ162" s="5">
        <f t="shared" si="90"/>
        <v>-1.0000000000000009E-2</v>
      </c>
      <c r="AK162" s="5">
        <f t="shared" si="93"/>
        <v>0</v>
      </c>
      <c r="AL162" s="5">
        <f t="shared" si="95"/>
        <v>-1.0000000000000009E-2</v>
      </c>
      <c r="AM162" s="95">
        <f t="shared" si="100"/>
        <v>7.8571428571428646E-3</v>
      </c>
      <c r="AN162" s="95">
        <f t="shared" si="101"/>
        <v>-5.0000000000000044E-3</v>
      </c>
      <c r="AO162" s="78">
        <f t="shared" si="102"/>
        <v>1.5714285714285716</v>
      </c>
      <c r="AP162" s="8">
        <f t="shared" si="103"/>
        <v>61.111111111111114</v>
      </c>
      <c r="AQ162" s="8">
        <f t="shared" si="99"/>
        <v>52.884615384615387</v>
      </c>
      <c r="AR162" s="8">
        <f t="shared" si="88"/>
        <v>0</v>
      </c>
      <c r="AS162" s="114">
        <f t="shared" si="94"/>
        <v>0</v>
      </c>
      <c r="AT162" s="103">
        <f t="shared" si="116"/>
        <v>-0.43295749737467532</v>
      </c>
      <c r="AU162" s="5">
        <f t="shared" si="91"/>
        <v>0.54</v>
      </c>
      <c r="AW162" s="210">
        <f t="shared" si="92"/>
        <v>3.7735849056603807E-2</v>
      </c>
      <c r="AX162" s="276">
        <f t="shared" si="97"/>
        <v>-4.6575277354533933E-3</v>
      </c>
      <c r="AY162" s="19">
        <f t="shared" si="117"/>
        <v>0.15830733369693412</v>
      </c>
    </row>
    <row r="163" spans="1:51">
      <c r="A163" s="4">
        <v>38580</v>
      </c>
      <c r="B163" s="9">
        <f t="shared" si="87"/>
        <v>38580</v>
      </c>
      <c r="C163" s="5">
        <v>0.54</v>
      </c>
      <c r="D163" s="5">
        <v>0.54</v>
      </c>
      <c r="E163" s="5">
        <v>0.53</v>
      </c>
      <c r="F163" s="5">
        <v>0.53</v>
      </c>
      <c r="G163" s="6">
        <v>140500</v>
      </c>
      <c r="H163" s="112">
        <v>0.53</v>
      </c>
      <c r="I163" s="19">
        <f t="shared" si="104"/>
        <v>-1.8518518518518535E-2</v>
      </c>
      <c r="J163" s="8">
        <f t="shared" si="105"/>
        <v>0.55614310689208912</v>
      </c>
      <c r="K163" s="8">
        <f t="shared" si="106"/>
        <v>0.49485689310791081</v>
      </c>
      <c r="L163" s="8">
        <f t="shared" si="107"/>
        <v>0.52549999999999997</v>
      </c>
      <c r="M163" s="19">
        <f t="shared" si="108"/>
        <v>0.12384633747198093</v>
      </c>
      <c r="N163" s="19">
        <f t="shared" si="109"/>
        <v>-2.3899351039754622E-2</v>
      </c>
      <c r="O163" s="19">
        <f t="shared" si="110"/>
        <v>6.371684456724973E-4</v>
      </c>
      <c r="P163" s="19">
        <f t="shared" si="111"/>
        <v>3.3370478783435083E-3</v>
      </c>
      <c r="Q163" s="214"/>
      <c r="R163" s="305"/>
      <c r="S163" s="215"/>
      <c r="T163" t="str">
        <f t="shared" si="112"/>
        <v/>
      </c>
      <c r="U163" t="str">
        <f t="shared" si="113"/>
        <v/>
      </c>
      <c r="V163" t="str">
        <f t="shared" si="114"/>
        <v/>
      </c>
      <c r="W163" t="str">
        <f t="shared" si="115"/>
        <v/>
      </c>
      <c r="X163" s="10"/>
      <c r="Y163" s="219">
        <f t="shared" si="96"/>
        <v>8.7912087912087991E-5</v>
      </c>
      <c r="Z163" s="78">
        <f t="shared" si="98"/>
        <v>0.53029117527032421</v>
      </c>
      <c r="AA163" s="78">
        <f t="shared" si="119"/>
        <v>0.52465163144302829</v>
      </c>
      <c r="AB163" s="74">
        <f t="shared" si="89"/>
        <v>162</v>
      </c>
      <c r="AC163" s="80">
        <f t="shared" ref="AC163:AC226" si="120">AD163-AE163</f>
        <v>7.1346751357987109E-4</v>
      </c>
      <c r="AD163" s="79">
        <f t="shared" si="118"/>
        <v>5.6395438272959231E-3</v>
      </c>
      <c r="AE163" s="81">
        <f t="shared" si="83"/>
        <v>4.926076313716052E-3</v>
      </c>
      <c r="AF163" s="19">
        <f t="shared" si="84"/>
        <v>1.0749120920075361E-2</v>
      </c>
      <c r="AG163" s="93">
        <f t="shared" ref="AG163:AG226" si="121">IF(A164&gt;A163,(AC163-AC162)/AC162, (AC163-AC164)/AC164)</f>
        <v>-0.48007292337565072</v>
      </c>
      <c r="AH163" s="91">
        <f t="shared" si="85"/>
        <v>-6.6925428512551953E-5</v>
      </c>
      <c r="AI163" s="96">
        <f t="shared" si="86"/>
        <v>156.09636352094569</v>
      </c>
      <c r="AJ163" s="5">
        <f t="shared" si="90"/>
        <v>-1.0000000000000009E-2</v>
      </c>
      <c r="AK163" s="5">
        <f t="shared" si="93"/>
        <v>0</v>
      </c>
      <c r="AL163" s="5">
        <f t="shared" si="95"/>
        <v>-1.0000000000000009E-2</v>
      </c>
      <c r="AM163" s="95">
        <f t="shared" si="100"/>
        <v>7.8571428571428646E-3</v>
      </c>
      <c r="AN163" s="95">
        <f t="shared" si="101"/>
        <v>-5.7142857142857195E-3</v>
      </c>
      <c r="AO163" s="78">
        <f t="shared" si="102"/>
        <v>1.375</v>
      </c>
      <c r="AP163" s="8">
        <f t="shared" si="103"/>
        <v>57.89473684210526</v>
      </c>
      <c r="AQ163" s="8">
        <f t="shared" si="99"/>
        <v>54.098360655737707</v>
      </c>
      <c r="AR163" s="8">
        <f t="shared" si="88"/>
        <v>-1</v>
      </c>
      <c r="AS163" s="114">
        <f t="shared" si="94"/>
        <v>-140500</v>
      </c>
      <c r="AT163" s="103">
        <f t="shared" si="116"/>
        <v>-0.45271721010868843</v>
      </c>
      <c r="AU163" s="5">
        <f t="shared" si="91"/>
        <v>0.53</v>
      </c>
      <c r="AW163" s="210">
        <f t="shared" si="92"/>
        <v>1.8867924528301903E-2</v>
      </c>
      <c r="AX163" s="276">
        <f t="shared" si="97"/>
        <v>-4.5462190602685165E-3</v>
      </c>
      <c r="AY163" s="19">
        <f t="shared" si="117"/>
        <v>2.3898660728864415E-2</v>
      </c>
    </row>
    <row r="164" spans="1:51">
      <c r="A164" s="4">
        <v>38581</v>
      </c>
      <c r="B164" s="9">
        <f t="shared" si="87"/>
        <v>38581</v>
      </c>
      <c r="C164" s="5">
        <v>0.53</v>
      </c>
      <c r="D164" s="5">
        <v>0.53</v>
      </c>
      <c r="E164" s="5">
        <v>0.52</v>
      </c>
      <c r="F164" s="5">
        <v>0.52</v>
      </c>
      <c r="G164" s="6">
        <v>368500</v>
      </c>
      <c r="H164" s="112">
        <v>0.52</v>
      </c>
      <c r="I164" s="19">
        <f t="shared" si="104"/>
        <v>-1.8867924528301903E-2</v>
      </c>
      <c r="J164" s="8">
        <f t="shared" si="105"/>
        <v>0.55565941943351194</v>
      </c>
      <c r="K164" s="8">
        <f t="shared" si="106"/>
        <v>0.49434058056648833</v>
      </c>
      <c r="L164" s="8">
        <f t="shared" si="107"/>
        <v>0.52500000000000013</v>
      </c>
      <c r="M164" s="19">
        <f t="shared" si="108"/>
        <v>0.12404168558598899</v>
      </c>
      <c r="N164" s="19">
        <f t="shared" si="109"/>
        <v>1.5773426812259225E-3</v>
      </c>
      <c r="O164" s="19">
        <f t="shared" si="110"/>
        <v>-8.697176186902531E-4</v>
      </c>
      <c r="P164" s="19">
        <f t="shared" si="111"/>
        <v>-1.0433572788686842E-3</v>
      </c>
      <c r="Q164" s="214"/>
      <c r="R164" s="305"/>
      <c r="S164" s="215"/>
      <c r="T164" t="str">
        <f t="shared" si="112"/>
        <v/>
      </c>
      <c r="U164" t="str">
        <f t="shared" si="113"/>
        <v/>
      </c>
      <c r="V164" t="str">
        <f t="shared" si="114"/>
        <v/>
      </c>
      <c r="W164" t="str">
        <f t="shared" si="115"/>
        <v/>
      </c>
      <c r="X164" s="10"/>
      <c r="Y164" s="219">
        <f t="shared" si="96"/>
        <v>-6.1538461538461595E-4</v>
      </c>
      <c r="Z164" s="78">
        <f t="shared" si="98"/>
        <v>0.52870633427869429</v>
      </c>
      <c r="AA164" s="78">
        <f t="shared" si="119"/>
        <v>0.5243074107162442</v>
      </c>
      <c r="AB164" s="74">
        <f t="shared" si="89"/>
        <v>163</v>
      </c>
      <c r="AC164" s="80">
        <f t="shared" si="120"/>
        <v>-4.2172220101277351E-4</v>
      </c>
      <c r="AD164" s="79">
        <f t="shared" si="118"/>
        <v>4.3989235624500855E-3</v>
      </c>
      <c r="AE164" s="81">
        <f t="shared" ref="AE164:AE227" si="122">AE163+(0.2*(AD164-AE163))</f>
        <v>4.820645763462859E-3</v>
      </c>
      <c r="AF164" s="19">
        <f t="shared" ref="AF164:AF227" si="123">AD164/AA164</f>
        <v>8.3899702207924504E-3</v>
      </c>
      <c r="AG164" s="93">
        <f t="shared" si="121"/>
        <v>-1.5910881616694137</v>
      </c>
      <c r="AH164" s="91">
        <f t="shared" ref="AH164:AH227" si="124">SLOPE(AC151:AC164,AB151:AB164)</f>
        <v>-1.6092043615745911E-4</v>
      </c>
      <c r="AI164" s="96">
        <f t="shared" ref="AI164:AI227" si="125">INTERCEPT(AB151:AB164,AC151:AC164)</f>
        <v>158.09823202402998</v>
      </c>
      <c r="AJ164" s="5">
        <f t="shared" si="90"/>
        <v>-1.0000000000000009E-2</v>
      </c>
      <c r="AK164" s="5">
        <f t="shared" si="93"/>
        <v>0</v>
      </c>
      <c r="AL164" s="5">
        <f t="shared" si="95"/>
        <v>-1.0000000000000009E-2</v>
      </c>
      <c r="AM164" s="95">
        <f t="shared" si="100"/>
        <v>6.4285714285714345E-3</v>
      </c>
      <c r="AN164" s="95">
        <f t="shared" si="101"/>
        <v>-6.4285714285714345E-3</v>
      </c>
      <c r="AO164" s="78">
        <f t="shared" si="102"/>
        <v>1</v>
      </c>
      <c r="AP164" s="8">
        <f t="shared" si="103"/>
        <v>50</v>
      </c>
      <c r="AQ164" s="8">
        <f t="shared" si="99"/>
        <v>53.84615384615384</v>
      </c>
      <c r="AR164" s="8">
        <f t="shared" si="88"/>
        <v>-1</v>
      </c>
      <c r="AS164" s="114">
        <f t="shared" si="94"/>
        <v>-368500</v>
      </c>
      <c r="AT164" s="103">
        <f t="shared" si="116"/>
        <v>-0.54567114885586221</v>
      </c>
      <c r="AU164" s="5">
        <f t="shared" si="91"/>
        <v>0.52</v>
      </c>
      <c r="AW164" s="210">
        <f t="shared" si="92"/>
        <v>1.9230769230769246E-2</v>
      </c>
      <c r="AX164" s="276">
        <f t="shared" si="97"/>
        <v>-4.5031224300702503E-3</v>
      </c>
      <c r="AY164" s="19">
        <f t="shared" si="117"/>
        <v>9.4796642279971442E-3</v>
      </c>
    </row>
    <row r="165" spans="1:51">
      <c r="A165" s="4">
        <v>38582</v>
      </c>
      <c r="B165" s="9">
        <f t="shared" si="87"/>
        <v>38582</v>
      </c>
      <c r="C165" s="5">
        <v>0.53</v>
      </c>
      <c r="D165" s="5">
        <v>0.53</v>
      </c>
      <c r="E165" s="5">
        <v>0.51</v>
      </c>
      <c r="F165" s="5">
        <v>0.52</v>
      </c>
      <c r="G165" s="6">
        <v>43000</v>
      </c>
      <c r="H165" s="112">
        <v>0.52</v>
      </c>
      <c r="I165" s="19">
        <f t="shared" si="104"/>
        <v>0</v>
      </c>
      <c r="J165" s="8">
        <f t="shared" si="105"/>
        <v>0.55565941943351171</v>
      </c>
      <c r="K165" s="8">
        <f t="shared" si="106"/>
        <v>0.49434058056648811</v>
      </c>
      <c r="L165" s="8">
        <f t="shared" si="107"/>
        <v>0.52499999999999991</v>
      </c>
      <c r="M165" s="19">
        <f t="shared" si="108"/>
        <v>0.12404168558598905</v>
      </c>
      <c r="N165" s="19">
        <f t="shared" si="109"/>
        <v>4.4752012977746924E-16</v>
      </c>
      <c r="O165" s="19">
        <f t="shared" si="110"/>
        <v>-3.9960558061159677E-16</v>
      </c>
      <c r="P165" s="19">
        <f t="shared" si="111"/>
        <v>-4.4917333040022705E-16</v>
      </c>
      <c r="Q165" s="214"/>
      <c r="R165" s="305"/>
      <c r="S165" s="215"/>
      <c r="T165" t="str">
        <f t="shared" si="112"/>
        <v/>
      </c>
      <c r="U165" t="str">
        <f t="shared" si="113"/>
        <v/>
      </c>
      <c r="V165" t="str">
        <f t="shared" si="114"/>
        <v/>
      </c>
      <c r="W165" t="str">
        <f t="shared" si="115"/>
        <v/>
      </c>
      <c r="X165" s="10"/>
      <c r="Y165" s="219">
        <f t="shared" si="96"/>
        <v>-6.5934065934065988E-4</v>
      </c>
      <c r="Z165" s="78">
        <f t="shared" si="98"/>
        <v>0.52736555879977542</v>
      </c>
      <c r="AA165" s="78">
        <f t="shared" si="119"/>
        <v>0.52398866232324215</v>
      </c>
      <c r="AB165" s="74">
        <f t="shared" si="89"/>
        <v>164</v>
      </c>
      <c r="AC165" s="80">
        <f t="shared" si="120"/>
        <v>-1.1549994295436666E-3</v>
      </c>
      <c r="AD165" s="79">
        <f t="shared" si="118"/>
        <v>3.3768964765332754E-3</v>
      </c>
      <c r="AE165" s="81">
        <f t="shared" si="122"/>
        <v>4.531895906076942E-3</v>
      </c>
      <c r="AF165" s="19">
        <f t="shared" si="123"/>
        <v>6.4445983650884978E-3</v>
      </c>
      <c r="AG165" s="93">
        <f t="shared" si="121"/>
        <v>1.7387683806304588</v>
      </c>
      <c r="AH165" s="91">
        <f t="shared" si="124"/>
        <v>-2.1567995493206851E-4</v>
      </c>
      <c r="AI165" s="96">
        <f t="shared" si="125"/>
        <v>158.9900180560584</v>
      </c>
      <c r="AJ165" s="5">
        <f t="shared" si="90"/>
        <v>0</v>
      </c>
      <c r="AK165" s="5">
        <f t="shared" si="93"/>
        <v>0</v>
      </c>
      <c r="AL165" s="5">
        <f t="shared" si="95"/>
        <v>0</v>
      </c>
      <c r="AM165" s="95">
        <f t="shared" si="100"/>
        <v>5.0000000000000044E-3</v>
      </c>
      <c r="AN165" s="95">
        <f t="shared" si="101"/>
        <v>-6.4285714285714345E-3</v>
      </c>
      <c r="AO165" s="78">
        <f t="shared" si="102"/>
        <v>0.77777777777777779</v>
      </c>
      <c r="AP165" s="8">
        <f t="shared" si="103"/>
        <v>43.75</v>
      </c>
      <c r="AQ165" s="8">
        <f t="shared" si="99"/>
        <v>52.127659574468076</v>
      </c>
      <c r="AR165" s="8">
        <f t="shared" si="88"/>
        <v>0</v>
      </c>
      <c r="AS165" s="114">
        <f t="shared" si="94"/>
        <v>0</v>
      </c>
      <c r="AT165" s="103">
        <f t="shared" si="116"/>
        <v>-0.56115665986418917</v>
      </c>
      <c r="AU165" s="5">
        <f t="shared" si="91"/>
        <v>0.52</v>
      </c>
      <c r="AW165" s="210">
        <f t="shared" si="92"/>
        <v>3.9215686274509838E-2</v>
      </c>
      <c r="AX165" s="276">
        <f t="shared" si="97"/>
        <v>-4.1484989969636822E-3</v>
      </c>
      <c r="AY165" s="19">
        <f t="shared" si="117"/>
        <v>7.8750564439136472E-2</v>
      </c>
    </row>
    <row r="166" spans="1:51">
      <c r="A166" s="4">
        <v>38583</v>
      </c>
      <c r="B166" s="9">
        <f t="shared" si="87"/>
        <v>38583</v>
      </c>
      <c r="C166" s="5">
        <v>0.52</v>
      </c>
      <c r="D166" s="5">
        <v>0.52</v>
      </c>
      <c r="E166" s="5">
        <v>0.5</v>
      </c>
      <c r="F166" s="5">
        <v>0.5</v>
      </c>
      <c r="G166" s="6">
        <v>35900</v>
      </c>
      <c r="H166" s="112">
        <v>0.5</v>
      </c>
      <c r="I166" s="19">
        <f t="shared" si="104"/>
        <v>-3.8461538461538491E-2</v>
      </c>
      <c r="J166" s="8">
        <f t="shared" si="105"/>
        <v>0.55649615361854377</v>
      </c>
      <c r="K166" s="8">
        <f t="shared" si="106"/>
        <v>0.49150384638145606</v>
      </c>
      <c r="L166" s="8">
        <f t="shared" si="107"/>
        <v>0.52399999999999991</v>
      </c>
      <c r="M166" s="19">
        <f t="shared" si="108"/>
        <v>0.13223153331468984</v>
      </c>
      <c r="N166" s="19">
        <f t="shared" si="109"/>
        <v>6.60249632211211E-2</v>
      </c>
      <c r="O166" s="19">
        <f t="shared" si="110"/>
        <v>1.5058400087684855E-3</v>
      </c>
      <c r="P166" s="19">
        <f t="shared" si="111"/>
        <v>-5.7384206285094087E-3</v>
      </c>
      <c r="Q166" s="214"/>
      <c r="R166" s="305"/>
      <c r="S166" s="215"/>
      <c r="T166" t="str">
        <f t="shared" si="112"/>
        <v/>
      </c>
      <c r="U166" t="str">
        <f t="shared" si="113"/>
        <v/>
      </c>
      <c r="V166" t="str">
        <f t="shared" si="114"/>
        <v/>
      </c>
      <c r="W166" t="str">
        <f t="shared" si="115"/>
        <v/>
      </c>
      <c r="X166" s="10"/>
      <c r="Y166" s="219">
        <f t="shared" si="96"/>
        <v>-8.5714285714285786E-4</v>
      </c>
      <c r="Z166" s="78">
        <f t="shared" si="98"/>
        <v>0.52315126274460999</v>
      </c>
      <c r="AA166" s="78">
        <f t="shared" si="119"/>
        <v>0.52221350131132227</v>
      </c>
      <c r="AB166" s="74">
        <f t="shared" si="89"/>
        <v>165</v>
      </c>
      <c r="AC166" s="80">
        <f t="shared" si="120"/>
        <v>-2.8753075782313774E-3</v>
      </c>
      <c r="AD166" s="79">
        <f t="shared" si="118"/>
        <v>9.3776143328772044E-4</v>
      </c>
      <c r="AE166" s="81">
        <f t="shared" si="122"/>
        <v>3.8130690115190978E-3</v>
      </c>
      <c r="AF166" s="19">
        <f t="shared" si="123"/>
        <v>1.7957433711172197E-3</v>
      </c>
      <c r="AG166" s="93">
        <f t="shared" si="121"/>
        <v>1.4894450202173644</v>
      </c>
      <c r="AH166" s="91">
        <f t="shared" si="124"/>
        <v>-2.5233305202662984E-4</v>
      </c>
      <c r="AI166" s="96">
        <f t="shared" si="125"/>
        <v>159.11529699101717</v>
      </c>
      <c r="AJ166" s="5">
        <f t="shared" si="90"/>
        <v>-2.0000000000000018E-2</v>
      </c>
      <c r="AK166" s="5">
        <f t="shared" si="93"/>
        <v>0</v>
      </c>
      <c r="AL166" s="5">
        <f t="shared" si="95"/>
        <v>-2.0000000000000018E-2</v>
      </c>
      <c r="AM166" s="95">
        <f t="shared" si="100"/>
        <v>4.2857142857142894E-3</v>
      </c>
      <c r="AN166" s="95">
        <f t="shared" si="101"/>
        <v>-7.8571428571428646E-3</v>
      </c>
      <c r="AO166" s="78">
        <f t="shared" si="102"/>
        <v>0.54545454545454541</v>
      </c>
      <c r="AP166" s="8">
        <f t="shared" si="103"/>
        <v>35.294117647058826</v>
      </c>
      <c r="AQ166" s="8">
        <f t="shared" si="99"/>
        <v>52.173913043478258</v>
      </c>
      <c r="AR166" s="8">
        <f t="shared" si="88"/>
        <v>-1</v>
      </c>
      <c r="AS166" s="114">
        <f t="shared" si="94"/>
        <v>-35900</v>
      </c>
      <c r="AT166" s="103">
        <f t="shared" si="116"/>
        <v>-0.57118766848361779</v>
      </c>
      <c r="AU166" s="5">
        <f t="shared" si="91"/>
        <v>0.5</v>
      </c>
      <c r="AW166" s="210">
        <f t="shared" si="92"/>
        <v>4.0000000000000036E-2</v>
      </c>
      <c r="AX166" s="276">
        <f t="shared" si="97"/>
        <v>-3.2120916145557971E-3</v>
      </c>
      <c r="AY166" s="19">
        <f t="shared" si="117"/>
        <v>0.22572197392195315</v>
      </c>
    </row>
    <row r="167" spans="1:51">
      <c r="A167" s="4">
        <v>38586</v>
      </c>
      <c r="B167" s="9">
        <f t="shared" si="87"/>
        <v>38586</v>
      </c>
      <c r="C167" s="5">
        <v>0.52</v>
      </c>
      <c r="D167" s="5">
        <v>0.52</v>
      </c>
      <c r="E167" s="5">
        <v>0.51</v>
      </c>
      <c r="F167" s="5">
        <v>0.51</v>
      </c>
      <c r="G167" s="6">
        <v>39200</v>
      </c>
      <c r="H167" s="112">
        <v>0.51</v>
      </c>
      <c r="I167" s="19">
        <f t="shared" si="104"/>
        <v>2.0000000000000018E-2</v>
      </c>
      <c r="J167" s="8">
        <f t="shared" si="105"/>
        <v>0.55578897569432406</v>
      </c>
      <c r="K167" s="8">
        <f t="shared" si="106"/>
        <v>0.49321102430567593</v>
      </c>
      <c r="L167" s="8">
        <f t="shared" si="107"/>
        <v>0.52449999999999997</v>
      </c>
      <c r="M167" s="19">
        <f t="shared" si="108"/>
        <v>0.12687865498696635</v>
      </c>
      <c r="N167" s="19">
        <f t="shared" si="109"/>
        <v>-4.0481103058712178E-2</v>
      </c>
      <c r="O167" s="19">
        <f t="shared" si="110"/>
        <v>-1.2707687548626737E-3</v>
      </c>
      <c r="P167" s="19">
        <f t="shared" si="111"/>
        <v>3.4733765295804644E-3</v>
      </c>
      <c r="Q167" s="214"/>
      <c r="R167" s="305"/>
      <c r="S167" s="215"/>
      <c r="T167" t="str">
        <f t="shared" si="112"/>
        <v/>
      </c>
      <c r="U167" t="str">
        <f t="shared" si="113"/>
        <v/>
      </c>
      <c r="V167" t="str">
        <f t="shared" si="114"/>
        <v/>
      </c>
      <c r="W167" t="str">
        <f t="shared" si="115"/>
        <v/>
      </c>
      <c r="X167" s="10"/>
      <c r="Y167" s="219">
        <f t="shared" si="96"/>
        <v>-5.4945054945054999E-4</v>
      </c>
      <c r="Z167" s="78">
        <f t="shared" si="98"/>
        <v>0.52112596828194002</v>
      </c>
      <c r="AA167" s="78">
        <f t="shared" si="119"/>
        <v>0.52130970221428441</v>
      </c>
      <c r="AB167" s="74">
        <f t="shared" si="89"/>
        <v>166</v>
      </c>
      <c r="AC167" s="80">
        <f t="shared" si="120"/>
        <v>-3.1974423550907884E-3</v>
      </c>
      <c r="AD167" s="79">
        <f t="shared" si="118"/>
        <v>-1.8373393234438762E-4</v>
      </c>
      <c r="AE167" s="81">
        <f t="shared" si="122"/>
        <v>3.0137084227464007E-3</v>
      </c>
      <c r="AF167" s="19">
        <f t="shared" si="123"/>
        <v>-3.5244679230785498E-4</v>
      </c>
      <c r="AG167" s="93">
        <f t="shared" si="121"/>
        <v>0.11203489299658105</v>
      </c>
      <c r="AH167" s="91">
        <f t="shared" si="124"/>
        <v>-2.427897841783867E-4</v>
      </c>
      <c r="AI167" s="96">
        <f t="shared" si="125"/>
        <v>159.18946338402179</v>
      </c>
      <c r="AJ167" s="5">
        <f t="shared" si="90"/>
        <v>1.0000000000000009E-2</v>
      </c>
      <c r="AK167" s="5">
        <f t="shared" si="93"/>
        <v>1.0000000000000009E-2</v>
      </c>
      <c r="AL167" s="5">
        <f t="shared" si="95"/>
        <v>0</v>
      </c>
      <c r="AM167" s="95">
        <f t="shared" si="100"/>
        <v>5.0000000000000044E-3</v>
      </c>
      <c r="AN167" s="95">
        <f t="shared" si="101"/>
        <v>-7.8571428571428646E-3</v>
      </c>
      <c r="AO167" s="78">
        <f t="shared" si="102"/>
        <v>0.63636363636363635</v>
      </c>
      <c r="AP167" s="8">
        <f t="shared" si="103"/>
        <v>38.888888888888886</v>
      </c>
      <c r="AQ167" s="8">
        <f t="shared" si="99"/>
        <v>50.450450450450447</v>
      </c>
      <c r="AR167" s="8">
        <f t="shared" si="88"/>
        <v>-1</v>
      </c>
      <c r="AS167" s="114">
        <f t="shared" si="94"/>
        <v>-39200</v>
      </c>
      <c r="AT167" s="103">
        <f t="shared" si="116"/>
        <v>-0.5709125046047081</v>
      </c>
      <c r="AU167" s="5">
        <f t="shared" si="91"/>
        <v>0.51</v>
      </c>
      <c r="AW167" s="210">
        <f t="shared" si="92"/>
        <v>1.9607843137254919E-2</v>
      </c>
      <c r="AX167" s="276">
        <f t="shared" si="97"/>
        <v>-2.1903877554156014E-3</v>
      </c>
      <c r="AY167" s="19">
        <f t="shared" si="117"/>
        <v>0.3180805474259451</v>
      </c>
    </row>
    <row r="168" spans="1:51">
      <c r="A168" s="4">
        <v>38587</v>
      </c>
      <c r="B168" s="9">
        <f t="shared" si="87"/>
        <v>38587</v>
      </c>
      <c r="C168" s="5">
        <v>0.51</v>
      </c>
      <c r="D168" s="5">
        <v>0.51</v>
      </c>
      <c r="E168" s="5">
        <v>0.48</v>
      </c>
      <c r="F168" s="5">
        <v>0.5</v>
      </c>
      <c r="G168" s="6">
        <v>164500</v>
      </c>
      <c r="H168" s="112">
        <v>0.5</v>
      </c>
      <c r="I168" s="19">
        <f t="shared" si="104"/>
        <v>-1.9607843137254919E-2</v>
      </c>
      <c r="J168" s="8">
        <f t="shared" si="105"/>
        <v>0.55578897569432406</v>
      </c>
      <c r="K168" s="8">
        <f t="shared" si="106"/>
        <v>0.49321102430567593</v>
      </c>
      <c r="L168" s="8">
        <f t="shared" si="107"/>
        <v>0.52449999999999997</v>
      </c>
      <c r="M168" s="19">
        <f t="shared" si="108"/>
        <v>0.12687865498696635</v>
      </c>
      <c r="N168" s="19">
        <f t="shared" si="109"/>
        <v>0</v>
      </c>
      <c r="O168" s="19">
        <f t="shared" si="110"/>
        <v>0</v>
      </c>
      <c r="P168" s="19">
        <f t="shared" si="111"/>
        <v>0</v>
      </c>
      <c r="Q168" s="214"/>
      <c r="R168" s="305"/>
      <c r="S168" s="215"/>
      <c r="T168" t="str">
        <f t="shared" si="112"/>
        <v/>
      </c>
      <c r="U168" t="str">
        <f t="shared" si="113"/>
        <v/>
      </c>
      <c r="V168" t="str">
        <f t="shared" si="114"/>
        <v>BrokeBandLower</v>
      </c>
      <c r="W168" t="str">
        <f t="shared" si="115"/>
        <v/>
      </c>
      <c r="X168" s="10"/>
      <c r="Y168" s="219">
        <f t="shared" si="96"/>
        <v>-1.3406593406593418E-3</v>
      </c>
      <c r="Z168" s="78">
        <f t="shared" si="98"/>
        <v>0.51787256916652125</v>
      </c>
      <c r="AA168" s="78">
        <f t="shared" si="119"/>
        <v>0.51973278425042735</v>
      </c>
      <c r="AB168" s="74">
        <f t="shared" si="89"/>
        <v>167</v>
      </c>
      <c r="AC168" s="80">
        <f t="shared" si="120"/>
        <v>-3.8991388053220026E-3</v>
      </c>
      <c r="AD168" s="79">
        <f t="shared" si="118"/>
        <v>-1.8602150839061027E-3</v>
      </c>
      <c r="AE168" s="81">
        <f t="shared" si="122"/>
        <v>2.0389237214158999E-3</v>
      </c>
      <c r="AF168" s="19">
        <f t="shared" si="123"/>
        <v>-3.579175954022133E-3</v>
      </c>
      <c r="AG168" s="93">
        <f t="shared" si="121"/>
        <v>0.21945554362036035</v>
      </c>
      <c r="AH168" s="91">
        <f t="shared" si="124"/>
        <v>-2.7457120823724807E-4</v>
      </c>
      <c r="AI168" s="96">
        <f t="shared" si="125"/>
        <v>159.44170121364198</v>
      </c>
      <c r="AJ168" s="5">
        <f t="shared" si="90"/>
        <v>-1.0000000000000009E-2</v>
      </c>
      <c r="AK168" s="5">
        <f t="shared" si="93"/>
        <v>0</v>
      </c>
      <c r="AL168" s="5">
        <f t="shared" si="95"/>
        <v>-1.0000000000000009E-2</v>
      </c>
      <c r="AM168" s="95">
        <f t="shared" si="100"/>
        <v>5.0000000000000044E-3</v>
      </c>
      <c r="AN168" s="95">
        <f t="shared" si="101"/>
        <v>-6.4285714285714345E-3</v>
      </c>
      <c r="AO168" s="78">
        <f t="shared" si="102"/>
        <v>0.77777777777777779</v>
      </c>
      <c r="AP168" s="8">
        <f t="shared" si="103"/>
        <v>43.75</v>
      </c>
      <c r="AQ168" s="8">
        <f t="shared" si="99"/>
        <v>55.445544554455445</v>
      </c>
      <c r="AR168" s="8">
        <f t="shared" si="88"/>
        <v>0.33333333333333331</v>
      </c>
      <c r="AS168" s="114">
        <f t="shared" si="94"/>
        <v>54833.333333333328</v>
      </c>
      <c r="AT168" s="103">
        <f t="shared" si="116"/>
        <v>-0.5263163864878968</v>
      </c>
      <c r="AU168" s="5">
        <f t="shared" si="91"/>
        <v>0.5</v>
      </c>
      <c r="AW168" s="210">
        <f t="shared" si="92"/>
        <v>6.2500000000000056E-2</v>
      </c>
      <c r="AX168" s="276">
        <f t="shared" si="97"/>
        <v>-1.2179128613095292E-3</v>
      </c>
      <c r="AY168" s="19">
        <f t="shared" si="117"/>
        <v>0.44397385426470121</v>
      </c>
    </row>
    <row r="169" spans="1:51">
      <c r="A169" s="4">
        <v>38588</v>
      </c>
      <c r="B169" s="9">
        <f t="shared" si="87"/>
        <v>38588</v>
      </c>
      <c r="C169" s="5">
        <v>0.5</v>
      </c>
      <c r="D169" s="5">
        <v>0.5</v>
      </c>
      <c r="E169" s="5">
        <v>0.49</v>
      </c>
      <c r="F169" s="5">
        <v>0.5</v>
      </c>
      <c r="G169" s="6">
        <v>158000</v>
      </c>
      <c r="H169" s="112">
        <v>0.5</v>
      </c>
      <c r="I169" s="19">
        <f t="shared" si="104"/>
        <v>0</v>
      </c>
      <c r="J169" s="8">
        <f t="shared" si="105"/>
        <v>0.55578897569432406</v>
      </c>
      <c r="K169" s="8">
        <f t="shared" si="106"/>
        <v>0.49321102430567593</v>
      </c>
      <c r="L169" s="8">
        <f t="shared" si="107"/>
        <v>0.52449999999999997</v>
      </c>
      <c r="M169" s="19">
        <f t="shared" si="108"/>
        <v>0.12687865498696635</v>
      </c>
      <c r="N169" s="19">
        <f t="shared" si="109"/>
        <v>0</v>
      </c>
      <c r="O169" s="19">
        <f t="shared" si="110"/>
        <v>0</v>
      </c>
      <c r="P169" s="19">
        <f t="shared" si="111"/>
        <v>0</v>
      </c>
      <c r="Q169" s="214"/>
      <c r="R169" s="305"/>
      <c r="S169" s="215"/>
      <c r="T169" t="str">
        <f t="shared" si="112"/>
        <v/>
      </c>
      <c r="U169" t="str">
        <f t="shared" si="113"/>
        <v/>
      </c>
      <c r="V169" t="str">
        <f t="shared" si="114"/>
        <v>BrokeBandLower</v>
      </c>
      <c r="W169" t="str">
        <f t="shared" si="115"/>
        <v/>
      </c>
      <c r="X169" s="10"/>
      <c r="Y169" s="219">
        <f t="shared" si="96"/>
        <v>-2.3736263736263757E-3</v>
      </c>
      <c r="Z169" s="78">
        <f t="shared" si="98"/>
        <v>0.51512019351487692</v>
      </c>
      <c r="AA169" s="78">
        <f t="shared" si="119"/>
        <v>0.51827255821589568</v>
      </c>
      <c r="AB169" s="74">
        <f t="shared" si="89"/>
        <v>168</v>
      </c>
      <c r="AC169" s="80">
        <f t="shared" si="120"/>
        <v>-4.1530307379477292E-3</v>
      </c>
      <c r="AD169" s="79">
        <f t="shared" si="118"/>
        <v>-3.1523647010187617E-3</v>
      </c>
      <c r="AE169" s="81">
        <f t="shared" si="122"/>
        <v>1.0006660369289676E-3</v>
      </c>
      <c r="AF169" s="19">
        <f t="shared" si="123"/>
        <v>-6.0824457151860004E-3</v>
      </c>
      <c r="AG169" s="93">
        <f t="shared" si="121"/>
        <v>6.5114874156104716E-2</v>
      </c>
      <c r="AH169" s="91">
        <f t="shared" si="124"/>
        <v>-3.4543169414159896E-4</v>
      </c>
      <c r="AI169" s="96">
        <f t="shared" si="125"/>
        <v>159.9151180249809</v>
      </c>
      <c r="AJ169" s="5">
        <f t="shared" si="90"/>
        <v>0</v>
      </c>
      <c r="AK169" s="5">
        <f t="shared" si="93"/>
        <v>0</v>
      </c>
      <c r="AL169" s="5">
        <f t="shared" si="95"/>
        <v>0</v>
      </c>
      <c r="AM169" s="95">
        <f t="shared" si="100"/>
        <v>5.0000000000000044E-3</v>
      </c>
      <c r="AN169" s="95">
        <f t="shared" si="101"/>
        <v>-5.7142857142857195E-3</v>
      </c>
      <c r="AO169" s="78">
        <f t="shared" si="102"/>
        <v>0.875</v>
      </c>
      <c r="AP169" s="8">
        <f t="shared" si="103"/>
        <v>46.666666666666664</v>
      </c>
      <c r="AQ169" s="8">
        <f t="shared" si="99"/>
        <v>55.056179775280889</v>
      </c>
      <c r="AR169" s="8">
        <f t="shared" si="88"/>
        <v>1</v>
      </c>
      <c r="AS169" s="114">
        <f t="shared" si="94"/>
        <v>158000</v>
      </c>
      <c r="AT169" s="103">
        <f t="shared" si="116"/>
        <v>-0.46181560189342297</v>
      </c>
      <c r="AU169" s="5">
        <f t="shared" si="91"/>
        <v>0.5</v>
      </c>
      <c r="AW169" s="210">
        <f t="shared" si="92"/>
        <v>2.0408163265306142E-2</v>
      </c>
      <c r="AX169" s="276">
        <f t="shared" si="97"/>
        <v>-4.3905209271973171E-5</v>
      </c>
      <c r="AY169" s="19">
        <f t="shared" si="117"/>
        <v>0.96395045108172583</v>
      </c>
    </row>
    <row r="170" spans="1:51">
      <c r="A170" s="4">
        <v>38589</v>
      </c>
      <c r="B170" s="9">
        <f t="shared" si="87"/>
        <v>38589</v>
      </c>
      <c r="C170" s="5">
        <v>0.52</v>
      </c>
      <c r="D170" s="5">
        <v>0.52</v>
      </c>
      <c r="E170" s="5">
        <v>0.49</v>
      </c>
      <c r="F170" s="5">
        <v>0.49</v>
      </c>
      <c r="G170" s="6">
        <v>31700</v>
      </c>
      <c r="H170" s="112">
        <v>0.49</v>
      </c>
      <c r="I170" s="19">
        <f t="shared" si="104"/>
        <v>-2.0000000000000018E-2</v>
      </c>
      <c r="J170" s="8">
        <f t="shared" si="105"/>
        <v>0.55769870314579484</v>
      </c>
      <c r="K170" s="8">
        <f t="shared" si="106"/>
        <v>0.48830129685420492</v>
      </c>
      <c r="L170" s="8">
        <f t="shared" si="107"/>
        <v>0.52299999999999991</v>
      </c>
      <c r="M170" s="19">
        <f t="shared" si="108"/>
        <v>0.1421200532103242</v>
      </c>
      <c r="N170" s="19">
        <f t="shared" si="109"/>
        <v>0.12012578652353721</v>
      </c>
      <c r="O170" s="19">
        <f t="shared" si="110"/>
        <v>3.436065728157048E-3</v>
      </c>
      <c r="P170" s="19">
        <f t="shared" si="111"/>
        <v>-9.954618225297647E-3</v>
      </c>
      <c r="Q170" s="214"/>
      <c r="R170" s="305"/>
      <c r="S170" s="215"/>
      <c r="T170" t="str">
        <f t="shared" si="112"/>
        <v/>
      </c>
      <c r="U170" t="str">
        <f t="shared" si="113"/>
        <v/>
      </c>
      <c r="V170" t="str">
        <f t="shared" si="114"/>
        <v/>
      </c>
      <c r="W170" t="str">
        <f t="shared" si="115"/>
        <v/>
      </c>
      <c r="X170" s="10"/>
      <c r="Y170" s="219">
        <f t="shared" si="96"/>
        <v>-2.9890109890109919E-3</v>
      </c>
      <c r="Z170" s="78">
        <f t="shared" si="98"/>
        <v>0.51125168371358587</v>
      </c>
      <c r="AA170" s="78">
        <f t="shared" si="119"/>
        <v>0.5161803889079194</v>
      </c>
      <c r="AB170" s="74">
        <f t="shared" si="89"/>
        <v>169</v>
      </c>
      <c r="AC170" s="80">
        <f t="shared" si="120"/>
        <v>-4.7434969850099953E-3</v>
      </c>
      <c r="AD170" s="79">
        <f t="shared" si="118"/>
        <v>-4.9287051943335269E-3</v>
      </c>
      <c r="AE170" s="81">
        <f t="shared" si="122"/>
        <v>-1.8520820932353146E-4</v>
      </c>
      <c r="AF170" s="19">
        <f t="shared" si="123"/>
        <v>-9.5484162131017156E-3</v>
      </c>
      <c r="AG170" s="93">
        <f t="shared" si="121"/>
        <v>0.14217719162706033</v>
      </c>
      <c r="AH170" s="91">
        <f t="shared" si="124"/>
        <v>-4.0955534817453844E-4</v>
      </c>
      <c r="AI170" s="96">
        <f t="shared" si="125"/>
        <v>160.36656348663618</v>
      </c>
      <c r="AJ170" s="5">
        <f t="shared" si="90"/>
        <v>-1.0000000000000009E-2</v>
      </c>
      <c r="AK170" s="5">
        <f t="shared" si="93"/>
        <v>0</v>
      </c>
      <c r="AL170" s="5">
        <f t="shared" si="95"/>
        <v>-1.0000000000000009E-2</v>
      </c>
      <c r="AM170" s="95">
        <f t="shared" si="100"/>
        <v>3.5714285714285748E-3</v>
      </c>
      <c r="AN170" s="95">
        <f t="shared" si="101"/>
        <v>-6.4285714285714345E-3</v>
      </c>
      <c r="AO170" s="78">
        <f t="shared" si="102"/>
        <v>0.55555555555555558</v>
      </c>
      <c r="AP170" s="8">
        <f t="shared" si="103"/>
        <v>35.714285714285722</v>
      </c>
      <c r="AQ170" s="8">
        <f t="shared" si="99"/>
        <v>52.631578947368425</v>
      </c>
      <c r="AR170" s="8">
        <f t="shared" si="88"/>
        <v>-1</v>
      </c>
      <c r="AS170" s="114">
        <f t="shared" si="94"/>
        <v>-31700</v>
      </c>
      <c r="AT170" s="103">
        <f t="shared" si="116"/>
        <v>-0.47798512822212652</v>
      </c>
      <c r="AU170" s="5">
        <f t="shared" si="91"/>
        <v>0.49</v>
      </c>
      <c r="AW170" s="210">
        <f t="shared" si="92"/>
        <v>6.1224489795918421E-2</v>
      </c>
      <c r="AX170" s="276">
        <f t="shared" si="97"/>
        <v>6.2157648994370614E-4</v>
      </c>
      <c r="AY170" s="19">
        <f t="shared" si="117"/>
        <v>15.157237836934502</v>
      </c>
    </row>
    <row r="171" spans="1:51">
      <c r="A171" s="4">
        <v>38590</v>
      </c>
      <c r="B171" s="9">
        <f t="shared" si="87"/>
        <v>38590</v>
      </c>
      <c r="C171" s="5">
        <v>0.49</v>
      </c>
      <c r="D171" s="5">
        <v>0.49</v>
      </c>
      <c r="E171" s="5">
        <v>0.47</v>
      </c>
      <c r="F171" s="5">
        <v>0.49</v>
      </c>
      <c r="G171" s="6">
        <v>124000</v>
      </c>
      <c r="H171" s="112">
        <v>0.49</v>
      </c>
      <c r="I171" s="19">
        <f t="shared" si="104"/>
        <v>0</v>
      </c>
      <c r="J171" s="8">
        <f t="shared" si="105"/>
        <v>0.55709234892706394</v>
      </c>
      <c r="K171" s="8">
        <f t="shared" si="106"/>
        <v>0.48390765107293598</v>
      </c>
      <c r="L171" s="8">
        <f t="shared" si="107"/>
        <v>0.52049999999999996</v>
      </c>
      <c r="M171" s="19">
        <f t="shared" si="108"/>
        <v>0.15123690995970085</v>
      </c>
      <c r="N171" s="19">
        <f t="shared" si="109"/>
        <v>6.4148982099553303E-2</v>
      </c>
      <c r="O171" s="19">
        <f t="shared" si="110"/>
        <v>-1.0872433722916215E-3</v>
      </c>
      <c r="P171" s="19">
        <f t="shared" si="111"/>
        <v>-8.9978171460412433E-3</v>
      </c>
      <c r="Q171" s="214"/>
      <c r="R171" s="305"/>
      <c r="S171" s="215"/>
      <c r="T171" t="str">
        <f t="shared" si="112"/>
        <v/>
      </c>
      <c r="U171" t="str">
        <f t="shared" si="113"/>
        <v/>
      </c>
      <c r="V171" t="str">
        <f t="shared" si="114"/>
        <v>BrokeBandLower</v>
      </c>
      <c r="W171" t="str">
        <f t="shared" si="115"/>
        <v/>
      </c>
      <c r="X171" s="10"/>
      <c r="Y171" s="219">
        <f t="shared" si="96"/>
        <v>-3.7582417582417618E-3</v>
      </c>
      <c r="Z171" s="78">
        <f t="shared" si="98"/>
        <v>0.50797892442169368</v>
      </c>
      <c r="AA171" s="78">
        <f t="shared" si="119"/>
        <v>0.51424304012873334</v>
      </c>
      <c r="AB171" s="74">
        <f t="shared" si="89"/>
        <v>170</v>
      </c>
      <c r="AC171" s="80">
        <f t="shared" si="120"/>
        <v>-4.8631259981729057E-3</v>
      </c>
      <c r="AD171" s="79">
        <f t="shared" si="118"/>
        <v>-6.2641157070396636E-3</v>
      </c>
      <c r="AE171" s="81">
        <f t="shared" si="122"/>
        <v>-1.4009897088667579E-3</v>
      </c>
      <c r="AF171" s="19">
        <f t="shared" si="123"/>
        <v>-1.2181235754734829E-2</v>
      </c>
      <c r="AG171" s="93">
        <f t="shared" si="121"/>
        <v>2.5219582417982365E-2</v>
      </c>
      <c r="AH171" s="91">
        <f t="shared" si="124"/>
        <v>-4.7500712127076437E-4</v>
      </c>
      <c r="AI171" s="96">
        <f t="shared" si="125"/>
        <v>160.85109338761669</v>
      </c>
      <c r="AJ171" s="5">
        <f t="shared" si="90"/>
        <v>0</v>
      </c>
      <c r="AK171" s="5">
        <f t="shared" si="93"/>
        <v>0</v>
      </c>
      <c r="AL171" s="5">
        <f t="shared" si="95"/>
        <v>0</v>
      </c>
      <c r="AM171" s="95">
        <f t="shared" si="100"/>
        <v>3.5714285714285748E-3</v>
      </c>
      <c r="AN171" s="95">
        <f t="shared" si="101"/>
        <v>-5.7142857142857195E-3</v>
      </c>
      <c r="AO171" s="78">
        <f t="shared" si="102"/>
        <v>0.625</v>
      </c>
      <c r="AP171" s="8">
        <f t="shared" si="103"/>
        <v>38.46153846153846</v>
      </c>
      <c r="AQ171" s="8">
        <f t="shared" si="99"/>
        <v>52.238805970149251</v>
      </c>
      <c r="AR171" s="8">
        <f t="shared" si="88"/>
        <v>1</v>
      </c>
      <c r="AS171" s="114">
        <f t="shared" si="94"/>
        <v>124000</v>
      </c>
      <c r="AT171" s="103">
        <f t="shared" si="116"/>
        <v>-0.43015374088566727</v>
      </c>
      <c r="AU171" s="5">
        <f t="shared" si="91"/>
        <v>0.49</v>
      </c>
      <c r="AW171" s="210">
        <f t="shared" si="92"/>
        <v>4.2553191489361743E-2</v>
      </c>
      <c r="AX171" s="276">
        <f t="shared" si="97"/>
        <v>1.5040737890508751E-3</v>
      </c>
      <c r="AY171" s="19">
        <f t="shared" si="117"/>
        <v>1.4197726480727955</v>
      </c>
    </row>
    <row r="172" spans="1:51">
      <c r="A172" s="4">
        <v>38593</v>
      </c>
      <c r="B172" s="9">
        <f t="shared" si="87"/>
        <v>38593</v>
      </c>
      <c r="C172" s="5">
        <v>0.49</v>
      </c>
      <c r="D172" s="5">
        <v>0.49</v>
      </c>
      <c r="E172" s="5">
        <v>0.45</v>
      </c>
      <c r="F172" s="5">
        <v>0.45</v>
      </c>
      <c r="G172" s="6">
        <v>183500</v>
      </c>
      <c r="H172" s="112">
        <v>0.45</v>
      </c>
      <c r="I172" s="19">
        <f t="shared" si="104"/>
        <v>-8.1632653061224456E-2</v>
      </c>
      <c r="J172" s="8">
        <f t="shared" si="105"/>
        <v>0.56087620521815373</v>
      </c>
      <c r="K172" s="8">
        <f t="shared" si="106"/>
        <v>0.47012379478184624</v>
      </c>
      <c r="L172" s="8">
        <f t="shared" si="107"/>
        <v>0.51549999999999996</v>
      </c>
      <c r="M172" s="19">
        <f t="shared" si="108"/>
        <v>0.19303938971738235</v>
      </c>
      <c r="N172" s="19">
        <f t="shared" si="109"/>
        <v>0.27640395303514431</v>
      </c>
      <c r="O172" s="19">
        <f t="shared" si="110"/>
        <v>6.7921526805696381E-3</v>
      </c>
      <c r="P172" s="19">
        <f t="shared" si="111"/>
        <v>-2.8484476863566276E-2</v>
      </c>
      <c r="Q172" s="214"/>
      <c r="R172" s="305"/>
      <c r="S172" s="215"/>
      <c r="T172" t="str">
        <f t="shared" si="112"/>
        <v/>
      </c>
      <c r="U172" t="str">
        <f t="shared" si="113"/>
        <v/>
      </c>
      <c r="V172" t="str">
        <f t="shared" si="114"/>
        <v>BrokeBandLower</v>
      </c>
      <c r="W172" t="str">
        <f t="shared" si="115"/>
        <v>BrokeBandLower</v>
      </c>
      <c r="X172" s="10"/>
      <c r="Y172" s="219">
        <f t="shared" si="96"/>
        <v>-5.2087912087912108E-3</v>
      </c>
      <c r="Z172" s="78">
        <f t="shared" si="98"/>
        <v>0.49905017006075286</v>
      </c>
      <c r="AA172" s="78">
        <f t="shared" si="119"/>
        <v>0.50948905515920706</v>
      </c>
      <c r="AB172" s="74">
        <f t="shared" si="89"/>
        <v>171</v>
      </c>
      <c r="AC172" s="80">
        <f t="shared" si="120"/>
        <v>-7.2303163116699525E-3</v>
      </c>
      <c r="AD172" s="79">
        <f t="shared" si="118"/>
        <v>-1.0438885098454198E-2</v>
      </c>
      <c r="AE172" s="81">
        <f t="shared" si="122"/>
        <v>-3.2085687867842456E-3</v>
      </c>
      <c r="AF172" s="19">
        <f t="shared" si="123"/>
        <v>-2.0488929041257258E-2</v>
      </c>
      <c r="AG172" s="93">
        <f t="shared" si="121"/>
        <v>0.48676310553878493</v>
      </c>
      <c r="AH172" s="91">
        <f t="shared" si="124"/>
        <v>-5.8038087437303559E-4</v>
      </c>
      <c r="AI172" s="96">
        <f t="shared" si="125"/>
        <v>161.39566365685727</v>
      </c>
      <c r="AJ172" s="5">
        <f t="shared" si="90"/>
        <v>-3.999999999999998E-2</v>
      </c>
      <c r="AK172" s="5">
        <f t="shared" si="93"/>
        <v>0</v>
      </c>
      <c r="AL172" s="5">
        <f t="shared" si="95"/>
        <v>-3.999999999999998E-2</v>
      </c>
      <c r="AM172" s="95">
        <f t="shared" si="100"/>
        <v>2.8571428571428597E-3</v>
      </c>
      <c r="AN172" s="95">
        <f t="shared" si="101"/>
        <v>-8.5714285714285753E-3</v>
      </c>
      <c r="AO172" s="78">
        <f t="shared" si="102"/>
        <v>0.33333333333333348</v>
      </c>
      <c r="AP172" s="8">
        <f t="shared" si="103"/>
        <v>25.000000000000014</v>
      </c>
      <c r="AQ172" s="8">
        <f t="shared" si="99"/>
        <v>47.058823529411775</v>
      </c>
      <c r="AR172" s="8">
        <f t="shared" si="88"/>
        <v>-1</v>
      </c>
      <c r="AS172" s="114">
        <f t="shared" si="94"/>
        <v>-183500</v>
      </c>
      <c r="AT172" s="103">
        <f t="shared" si="116"/>
        <v>-0.56403331852003791</v>
      </c>
      <c r="AU172" s="5">
        <f t="shared" si="91"/>
        <v>0.45</v>
      </c>
      <c r="AW172" s="210">
        <f t="shared" si="92"/>
        <v>8.8888888888888837E-2</v>
      </c>
      <c r="AX172" s="276">
        <f t="shared" si="97"/>
        <v>3.4017596320172457E-3</v>
      </c>
      <c r="AY172" s="19">
        <f t="shared" si="117"/>
        <v>1.261697302872274</v>
      </c>
    </row>
    <row r="173" spans="1:51">
      <c r="A173" s="4">
        <v>38594</v>
      </c>
      <c r="B173" s="9">
        <f t="shared" si="87"/>
        <v>38594</v>
      </c>
      <c r="C173" s="5">
        <v>0.46</v>
      </c>
      <c r="D173" s="5">
        <v>0.47</v>
      </c>
      <c r="E173" s="5">
        <v>0.46</v>
      </c>
      <c r="F173" s="5">
        <v>0.46</v>
      </c>
      <c r="G173" s="6">
        <v>144500</v>
      </c>
      <c r="H173" s="112">
        <v>0.46</v>
      </c>
      <c r="I173" s="19">
        <f t="shared" si="104"/>
        <v>2.222222222222224E-2</v>
      </c>
      <c r="J173" s="8">
        <f t="shared" si="105"/>
        <v>0.55953864439804646</v>
      </c>
      <c r="K173" s="8">
        <f t="shared" si="106"/>
        <v>0.46246135560195362</v>
      </c>
      <c r="L173" s="8">
        <f t="shared" si="107"/>
        <v>0.51100000000000001</v>
      </c>
      <c r="M173" s="19">
        <f t="shared" si="108"/>
        <v>0.20991438013179312</v>
      </c>
      <c r="N173" s="19">
        <f t="shared" si="109"/>
        <v>8.741734233161659E-2</v>
      </c>
      <c r="O173" s="19">
        <f t="shared" si="110"/>
        <v>-2.3847701287078647E-3</v>
      </c>
      <c r="P173" s="19">
        <f t="shared" si="111"/>
        <v>-1.6298769100696678E-2</v>
      </c>
      <c r="Q173" s="214"/>
      <c r="R173" s="305"/>
      <c r="S173" s="215"/>
      <c r="T173" t="str">
        <f t="shared" si="112"/>
        <v>BrokeBandLower</v>
      </c>
      <c r="U173" t="str">
        <f t="shared" si="113"/>
        <v/>
      </c>
      <c r="V173" t="str">
        <f t="shared" si="114"/>
        <v>BrokeBandLower</v>
      </c>
      <c r="W173" t="str">
        <f t="shared" si="115"/>
        <v>BrokeBandLower</v>
      </c>
      <c r="X173" s="10"/>
      <c r="Y173" s="219">
        <f t="shared" si="96"/>
        <v>-6.3516483516483551E-3</v>
      </c>
      <c r="Z173" s="78">
        <f t="shared" si="98"/>
        <v>0.49303644387139695</v>
      </c>
      <c r="AA173" s="78">
        <f t="shared" si="119"/>
        <v>0.50582686507742569</v>
      </c>
      <c r="AB173" s="74">
        <f t="shared" si="89"/>
        <v>172</v>
      </c>
      <c r="AC173" s="80">
        <f t="shared" si="120"/>
        <v>-7.6654819353956004E-3</v>
      </c>
      <c r="AD173" s="79">
        <f t="shared" si="118"/>
        <v>-1.2790421206028746E-2</v>
      </c>
      <c r="AE173" s="81">
        <f t="shared" si="122"/>
        <v>-5.1249392706331455E-3</v>
      </c>
      <c r="AF173" s="19">
        <f t="shared" si="123"/>
        <v>-2.5286164276922988E-2</v>
      </c>
      <c r="AG173" s="93">
        <f t="shared" si="121"/>
        <v>6.0186249808086158E-2</v>
      </c>
      <c r="AH173" s="91">
        <f t="shared" si="124"/>
        <v>-6.8423374453750545E-4</v>
      </c>
      <c r="AI173" s="96">
        <f t="shared" si="125"/>
        <v>161.91694430329039</v>
      </c>
      <c r="AJ173" s="5">
        <f t="shared" si="90"/>
        <v>1.0000000000000009E-2</v>
      </c>
      <c r="AK173" s="5">
        <f t="shared" si="93"/>
        <v>1.0000000000000009E-2</v>
      </c>
      <c r="AL173" s="5">
        <f t="shared" si="95"/>
        <v>0</v>
      </c>
      <c r="AM173" s="95">
        <f t="shared" si="100"/>
        <v>3.5714285714285748E-3</v>
      </c>
      <c r="AN173" s="95">
        <f t="shared" si="101"/>
        <v>-7.8571428571428594E-3</v>
      </c>
      <c r="AO173" s="78">
        <f t="shared" si="102"/>
        <v>0.45454545454545486</v>
      </c>
      <c r="AP173" s="8">
        <f t="shared" si="103"/>
        <v>31.250000000000014</v>
      </c>
      <c r="AQ173" s="8">
        <f t="shared" si="99"/>
        <v>44.303797468354446</v>
      </c>
      <c r="AR173" s="8">
        <f t="shared" si="88"/>
        <v>-1</v>
      </c>
      <c r="AS173" s="114">
        <f t="shared" si="94"/>
        <v>-144500</v>
      </c>
      <c r="AT173" s="103">
        <f t="shared" si="116"/>
        <v>-0.53890837219952514</v>
      </c>
      <c r="AU173" s="5">
        <f t="shared" si="91"/>
        <v>0.46</v>
      </c>
      <c r="AW173" s="210">
        <f t="shared" si="92"/>
        <v>2.1739130434782507E-2</v>
      </c>
      <c r="AX173" s="276">
        <f t="shared" si="97"/>
        <v>5.1721919989001705E-3</v>
      </c>
      <c r="AY173" s="19">
        <f t="shared" si="117"/>
        <v>0.52044605098481256</v>
      </c>
    </row>
    <row r="174" spans="1:51">
      <c r="A174" s="4">
        <v>38595</v>
      </c>
      <c r="B174" s="9">
        <f t="shared" si="87"/>
        <v>38595</v>
      </c>
      <c r="C174" s="5">
        <v>0.47</v>
      </c>
      <c r="D174" s="5">
        <v>0.49</v>
      </c>
      <c r="E174" s="5">
        <v>0.46</v>
      </c>
      <c r="F174" s="5">
        <v>0.46</v>
      </c>
      <c r="G174" s="6">
        <v>41000</v>
      </c>
      <c r="H174" s="112">
        <v>0.46</v>
      </c>
      <c r="I174" s="19">
        <f t="shared" si="104"/>
        <v>0</v>
      </c>
      <c r="J174" s="8">
        <f t="shared" si="105"/>
        <v>0.56114132102234571</v>
      </c>
      <c r="K174" s="8">
        <f t="shared" si="106"/>
        <v>0.45485867897765431</v>
      </c>
      <c r="L174" s="8">
        <f t="shared" si="107"/>
        <v>0.50800000000000001</v>
      </c>
      <c r="M174" s="19">
        <f t="shared" si="108"/>
        <v>0.23366079830239472</v>
      </c>
      <c r="N174" s="19">
        <f t="shared" si="109"/>
        <v>0.11312430408861271</v>
      </c>
      <c r="O174" s="19">
        <f t="shared" si="110"/>
        <v>2.8642822803122267E-3</v>
      </c>
      <c r="P174" s="19">
        <f t="shared" si="111"/>
        <v>-1.6439593345920628E-2</v>
      </c>
      <c r="Q174" s="214"/>
      <c r="R174" s="305"/>
      <c r="S174" s="215"/>
      <c r="T174" t="str">
        <f t="shared" si="112"/>
        <v/>
      </c>
      <c r="U174" t="str">
        <f t="shared" si="113"/>
        <v/>
      </c>
      <c r="V174" t="str">
        <f t="shared" si="114"/>
        <v/>
      </c>
      <c r="W174" t="str">
        <f t="shared" si="115"/>
        <v/>
      </c>
      <c r="X174" s="10"/>
      <c r="Y174" s="219">
        <f t="shared" si="96"/>
        <v>-6.9010989010989026E-3</v>
      </c>
      <c r="Z174" s="78">
        <f t="shared" si="98"/>
        <v>0.4879488315152018</v>
      </c>
      <c r="AA174" s="78">
        <f t="shared" si="119"/>
        <v>0.50243567706169623</v>
      </c>
      <c r="AB174" s="74">
        <f t="shared" si="89"/>
        <v>173</v>
      </c>
      <c r="AC174" s="80">
        <f t="shared" si="120"/>
        <v>-7.489525020689029E-3</v>
      </c>
      <c r="AD174" s="79">
        <f t="shared" si="118"/>
        <v>-1.4486845546494431E-2</v>
      </c>
      <c r="AE174" s="81">
        <f t="shared" si="122"/>
        <v>-6.9973205258054023E-3</v>
      </c>
      <c r="AF174" s="19">
        <f t="shared" si="123"/>
        <v>-2.883323419868436E-2</v>
      </c>
      <c r="AG174" s="93">
        <f t="shared" si="121"/>
        <v>-2.2954449073069358E-2</v>
      </c>
      <c r="AH174" s="91">
        <f t="shared" si="124"/>
        <v>-7.421501290209156E-4</v>
      </c>
      <c r="AI174" s="96">
        <f t="shared" si="125"/>
        <v>162.34579764324363</v>
      </c>
      <c r="AJ174" s="5">
        <f t="shared" si="90"/>
        <v>0</v>
      </c>
      <c r="AK174" s="5">
        <f t="shared" si="93"/>
        <v>0</v>
      </c>
      <c r="AL174" s="5">
        <f t="shared" si="95"/>
        <v>0</v>
      </c>
      <c r="AM174" s="95">
        <f t="shared" si="100"/>
        <v>2.8571428571428597E-3</v>
      </c>
      <c r="AN174" s="95">
        <f t="shared" si="101"/>
        <v>-7.8571428571428594E-3</v>
      </c>
      <c r="AO174" s="78">
        <f t="shared" si="102"/>
        <v>0.36363636363636387</v>
      </c>
      <c r="AP174" s="8">
        <f t="shared" si="103"/>
        <v>26.666666666666671</v>
      </c>
      <c r="AQ174" s="8">
        <f t="shared" si="99"/>
        <v>45.901639344262314</v>
      </c>
      <c r="AR174" s="8">
        <f t="shared" si="88"/>
        <v>-1</v>
      </c>
      <c r="AS174" s="114">
        <f t="shared" si="94"/>
        <v>-41000</v>
      </c>
      <c r="AT174" s="103">
        <f t="shared" si="116"/>
        <v>-0.50485952038927928</v>
      </c>
      <c r="AU174" s="5">
        <f t="shared" si="91"/>
        <v>0.46</v>
      </c>
      <c r="AW174" s="210">
        <f t="shared" si="92"/>
        <v>6.5217391304347755E-2</v>
      </c>
      <c r="AX174" s="276">
        <f t="shared" si="97"/>
        <v>7.0971712367686145E-3</v>
      </c>
      <c r="AY174" s="19">
        <f t="shared" si="117"/>
        <v>0.37217861175257549</v>
      </c>
    </row>
    <row r="175" spans="1:51">
      <c r="A175" s="4">
        <v>38596</v>
      </c>
      <c r="B175" s="9">
        <f t="shared" si="87"/>
        <v>38596</v>
      </c>
      <c r="C175" s="5">
        <v>0.49</v>
      </c>
      <c r="D175" s="5">
        <v>0.49</v>
      </c>
      <c r="E175" s="5">
        <v>0.46</v>
      </c>
      <c r="F175" s="5">
        <v>0.46</v>
      </c>
      <c r="G175" s="6">
        <v>110000</v>
      </c>
      <c r="H175" s="112">
        <v>0.46</v>
      </c>
      <c r="I175" s="19">
        <f t="shared" si="104"/>
        <v>0</v>
      </c>
      <c r="J175" s="8">
        <f t="shared" si="105"/>
        <v>0.56258765190476845</v>
      </c>
      <c r="K175" s="8">
        <f t="shared" si="106"/>
        <v>0.44841234809523173</v>
      </c>
      <c r="L175" s="8">
        <f t="shared" si="107"/>
        <v>0.50550000000000006</v>
      </c>
      <c r="M175" s="19">
        <f t="shared" si="108"/>
        <v>0.25462123042447687</v>
      </c>
      <c r="N175" s="19">
        <f t="shared" si="109"/>
        <v>8.9704530132418595E-2</v>
      </c>
      <c r="O175" s="19">
        <f t="shared" si="110"/>
        <v>2.5774806242884864E-3</v>
      </c>
      <c r="P175" s="19">
        <f t="shared" si="111"/>
        <v>-1.4172161993064369E-2</v>
      </c>
      <c r="Q175" s="214"/>
      <c r="R175" s="305"/>
      <c r="S175" s="215"/>
      <c r="T175" t="str">
        <f t="shared" si="112"/>
        <v/>
      </c>
      <c r="U175" t="str">
        <f t="shared" si="113"/>
        <v/>
      </c>
      <c r="V175" t="str">
        <f t="shared" si="114"/>
        <v/>
      </c>
      <c r="W175" t="str">
        <f t="shared" si="115"/>
        <v/>
      </c>
      <c r="X175" s="10"/>
      <c r="Y175" s="219">
        <f t="shared" si="96"/>
        <v>-6.4835164835164846E-3</v>
      </c>
      <c r="Z175" s="78">
        <f t="shared" si="98"/>
        <v>0.48364471146186072</v>
      </c>
      <c r="AA175" s="78">
        <f t="shared" si="119"/>
        <v>0.4992954369591307</v>
      </c>
      <c r="AB175" s="74">
        <f t="shared" si="89"/>
        <v>174</v>
      </c>
      <c r="AC175" s="80">
        <f t="shared" si="120"/>
        <v>-6.9227239771716617E-3</v>
      </c>
      <c r="AD175" s="79">
        <f t="shared" si="118"/>
        <v>-1.5650725497269979E-2</v>
      </c>
      <c r="AE175" s="81">
        <f t="shared" si="122"/>
        <v>-8.7280015200983177E-3</v>
      </c>
      <c r="AF175" s="19">
        <f t="shared" si="123"/>
        <v>-3.1345620926535832E-2</v>
      </c>
      <c r="AG175" s="93">
        <f t="shared" si="121"/>
        <v>-7.5679170835485393E-2</v>
      </c>
      <c r="AH175" s="91">
        <f t="shared" si="124"/>
        <v>-7.0465873152788247E-4</v>
      </c>
      <c r="AI175" s="96">
        <f t="shared" si="125"/>
        <v>162.44299348657847</v>
      </c>
      <c r="AJ175" s="5">
        <f t="shared" si="90"/>
        <v>0</v>
      </c>
      <c r="AK175" s="5">
        <f t="shared" si="93"/>
        <v>0</v>
      </c>
      <c r="AL175" s="5">
        <f t="shared" si="95"/>
        <v>0</v>
      </c>
      <c r="AM175" s="95">
        <f t="shared" si="100"/>
        <v>1.4285714285714299E-3</v>
      </c>
      <c r="AN175" s="95">
        <f t="shared" si="101"/>
        <v>-7.8571428571428594E-3</v>
      </c>
      <c r="AO175" s="78">
        <f t="shared" si="102"/>
        <v>0.18181818181818193</v>
      </c>
      <c r="AP175" s="8">
        <f t="shared" si="103"/>
        <v>15.384615384615387</v>
      </c>
      <c r="AQ175" s="8">
        <f t="shared" si="99"/>
        <v>38.8888888888889</v>
      </c>
      <c r="AR175" s="8">
        <f t="shared" si="88"/>
        <v>-1</v>
      </c>
      <c r="AS175" s="114">
        <f t="shared" si="94"/>
        <v>-110000</v>
      </c>
      <c r="AT175" s="103">
        <f t="shared" si="116"/>
        <v>-0.48358708562790187</v>
      </c>
      <c r="AU175" s="5">
        <f t="shared" si="91"/>
        <v>0.46</v>
      </c>
      <c r="AW175" s="210">
        <f t="shared" si="92"/>
        <v>6.5217391304347755E-2</v>
      </c>
      <c r="AX175" s="276">
        <f t="shared" si="97"/>
        <v>9.3740699067017732E-3</v>
      </c>
      <c r="AY175" s="19">
        <f t="shared" si="117"/>
        <v>0.3208177728807125</v>
      </c>
    </row>
    <row r="176" spans="1:51">
      <c r="A176" s="4">
        <v>38597</v>
      </c>
      <c r="B176" s="9">
        <f t="shared" si="87"/>
        <v>38597</v>
      </c>
      <c r="C176" s="5">
        <v>0.46</v>
      </c>
      <c r="D176" s="5">
        <v>0.47</v>
      </c>
      <c r="E176" s="5">
        <v>0.46</v>
      </c>
      <c r="F176" s="5">
        <v>0.47</v>
      </c>
      <c r="G176" s="6">
        <v>109000</v>
      </c>
      <c r="H176" s="112">
        <v>0.47</v>
      </c>
      <c r="I176" s="19">
        <f t="shared" si="104"/>
        <v>2.1739130434782507E-2</v>
      </c>
      <c r="J176" s="8">
        <f t="shared" si="105"/>
        <v>0.56042236183029848</v>
      </c>
      <c r="K176" s="8">
        <f t="shared" si="106"/>
        <v>0.44457763816970186</v>
      </c>
      <c r="L176" s="8">
        <f t="shared" si="107"/>
        <v>0.50250000000000017</v>
      </c>
      <c r="M176" s="19">
        <f t="shared" si="108"/>
        <v>0.26057253832541388</v>
      </c>
      <c r="N176" s="19">
        <f t="shared" si="109"/>
        <v>2.3373180197957703E-2</v>
      </c>
      <c r="O176" s="19">
        <f t="shared" si="110"/>
        <v>-3.848804834480263E-3</v>
      </c>
      <c r="P176" s="19">
        <f t="shared" si="111"/>
        <v>-8.5517491697518298E-3</v>
      </c>
      <c r="Q176" s="214"/>
      <c r="R176" s="305"/>
      <c r="S176" s="215"/>
      <c r="T176" t="str">
        <f t="shared" si="112"/>
        <v/>
      </c>
      <c r="U176" t="str">
        <f t="shared" si="113"/>
        <v/>
      </c>
      <c r="V176" t="str">
        <f t="shared" si="114"/>
        <v/>
      </c>
      <c r="W176" t="str">
        <f t="shared" si="115"/>
        <v/>
      </c>
      <c r="X176" s="10"/>
      <c r="Y176" s="219">
        <f t="shared" si="96"/>
        <v>-5.714285714285716E-3</v>
      </c>
      <c r="Z176" s="78">
        <f t="shared" si="98"/>
        <v>0.48154342589673416</v>
      </c>
      <c r="AA176" s="78">
        <f t="shared" si="119"/>
        <v>0.49712757462415502</v>
      </c>
      <c r="AB176" s="74">
        <f t="shared" si="89"/>
        <v>175</v>
      </c>
      <c r="AC176" s="80">
        <f t="shared" si="120"/>
        <v>-5.4849177658580391E-3</v>
      </c>
      <c r="AD176" s="79">
        <f t="shared" si="118"/>
        <v>-1.5584148727420866E-2</v>
      </c>
      <c r="AE176" s="81">
        <f t="shared" si="122"/>
        <v>-1.0099230961562827E-2</v>
      </c>
      <c r="AF176" s="19">
        <f t="shared" si="123"/>
        <v>-3.1348389272518228E-2</v>
      </c>
      <c r="AG176" s="93">
        <f t="shared" si="121"/>
        <v>-0.20769370786050764</v>
      </c>
      <c r="AH176" s="91">
        <f t="shared" si="124"/>
        <v>-5.8522808043826209E-4</v>
      </c>
      <c r="AI176" s="96">
        <f t="shared" si="125"/>
        <v>162.38310047892659</v>
      </c>
      <c r="AJ176" s="5">
        <f t="shared" si="90"/>
        <v>9.9999999999999534E-3</v>
      </c>
      <c r="AK176" s="5">
        <f t="shared" si="93"/>
        <v>9.9999999999999534E-3</v>
      </c>
      <c r="AL176" s="5">
        <f t="shared" si="95"/>
        <v>0</v>
      </c>
      <c r="AM176" s="95">
        <f t="shared" si="100"/>
        <v>2.1428571428571408E-3</v>
      </c>
      <c r="AN176" s="95">
        <f t="shared" si="101"/>
        <v>-7.1428571428571452E-3</v>
      </c>
      <c r="AO176" s="78">
        <f t="shared" si="102"/>
        <v>0.2999999999999996</v>
      </c>
      <c r="AP176" s="8">
        <f t="shared" si="103"/>
        <v>23.076923076923052</v>
      </c>
      <c r="AQ176" s="8">
        <f t="shared" si="99"/>
        <v>37.499999999999972</v>
      </c>
      <c r="AR176" s="8">
        <f t="shared" si="88"/>
        <v>1</v>
      </c>
      <c r="AS176" s="114">
        <f t="shared" si="94"/>
        <v>109000</v>
      </c>
      <c r="AT176" s="103">
        <f t="shared" si="116"/>
        <v>-0.43047150535535333</v>
      </c>
      <c r="AU176" s="5">
        <f t="shared" si="91"/>
        <v>0.47</v>
      </c>
      <c r="AW176" s="210">
        <f t="shared" si="92"/>
        <v>2.1739130434782507E-2</v>
      </c>
      <c r="AX176" s="276">
        <f t="shared" si="97"/>
        <v>1.1347884358854969E-2</v>
      </c>
      <c r="AY176" s="19">
        <f t="shared" si="117"/>
        <v>0.21056109798605868</v>
      </c>
    </row>
    <row r="177" spans="1:51">
      <c r="A177" s="4">
        <v>38600</v>
      </c>
      <c r="B177" s="9">
        <f t="shared" si="87"/>
        <v>38600</v>
      </c>
      <c r="C177" s="5">
        <v>0.46</v>
      </c>
      <c r="D177" s="5">
        <v>0.47</v>
      </c>
      <c r="E177" s="5">
        <v>0.46</v>
      </c>
      <c r="F177" s="5">
        <v>0.47</v>
      </c>
      <c r="G177" s="6">
        <v>526200</v>
      </c>
      <c r="H177" s="112">
        <v>0.47</v>
      </c>
      <c r="I177" s="19">
        <f t="shared" si="104"/>
        <v>0</v>
      </c>
      <c r="J177" s="8">
        <f t="shared" si="105"/>
        <v>0.5589915248150108</v>
      </c>
      <c r="K177" s="8">
        <f t="shared" si="106"/>
        <v>0.4410084751849897</v>
      </c>
      <c r="L177" s="8">
        <f t="shared" si="107"/>
        <v>0.50000000000000022</v>
      </c>
      <c r="M177" s="19">
        <f t="shared" si="108"/>
        <v>0.2675301185096971</v>
      </c>
      <c r="N177" s="19">
        <f t="shared" si="109"/>
        <v>2.6701126024240903E-2</v>
      </c>
      <c r="O177" s="19">
        <f t="shared" si="110"/>
        <v>-2.553140475363383E-3</v>
      </c>
      <c r="P177" s="19">
        <f t="shared" si="111"/>
        <v>-8.028210774176989E-3</v>
      </c>
      <c r="Q177" s="214"/>
      <c r="R177" s="305"/>
      <c r="S177" s="215"/>
      <c r="T177" t="str">
        <f t="shared" si="112"/>
        <v/>
      </c>
      <c r="U177" t="str">
        <f t="shared" si="113"/>
        <v/>
      </c>
      <c r="V177" t="str">
        <f t="shared" si="114"/>
        <v/>
      </c>
      <c r="W177" t="str">
        <f t="shared" si="115"/>
        <v/>
      </c>
      <c r="X177" s="10"/>
      <c r="Y177" s="219">
        <f t="shared" si="96"/>
        <v>-4.9670329670329682E-3</v>
      </c>
      <c r="Z177" s="78">
        <f t="shared" si="98"/>
        <v>0.47976573830863711</v>
      </c>
      <c r="AA177" s="78">
        <f t="shared" si="119"/>
        <v>0.49512013410196754</v>
      </c>
      <c r="AB177" s="74">
        <f t="shared" si="89"/>
        <v>176</v>
      </c>
      <c r="AC177" s="80">
        <f t="shared" si="120"/>
        <v>-4.204131865414077E-3</v>
      </c>
      <c r="AD177" s="79">
        <f t="shared" si="118"/>
        <v>-1.5354395793330422E-2</v>
      </c>
      <c r="AE177" s="81">
        <f t="shared" si="122"/>
        <v>-1.1150263927916345E-2</v>
      </c>
      <c r="AF177" s="19">
        <f t="shared" si="123"/>
        <v>-3.101145507075715E-2</v>
      </c>
      <c r="AG177" s="93">
        <f t="shared" si="121"/>
        <v>-0.2335105019106154</v>
      </c>
      <c r="AH177" s="91">
        <f t="shared" si="124"/>
        <v>-4.2078012081543491E-4</v>
      </c>
      <c r="AI177" s="96">
        <f t="shared" si="125"/>
        <v>162.84271886880043</v>
      </c>
      <c r="AJ177" s="5">
        <f t="shared" si="90"/>
        <v>0</v>
      </c>
      <c r="AK177" s="5">
        <f t="shared" si="93"/>
        <v>0</v>
      </c>
      <c r="AL177" s="5">
        <f t="shared" si="95"/>
        <v>0</v>
      </c>
      <c r="AM177" s="95">
        <f t="shared" si="100"/>
        <v>2.1428571428571408E-3</v>
      </c>
      <c r="AN177" s="95">
        <f t="shared" si="101"/>
        <v>-6.4285714285714302E-3</v>
      </c>
      <c r="AO177" s="78">
        <f t="shared" si="102"/>
        <v>0.33333333333333293</v>
      </c>
      <c r="AP177" s="8">
        <f t="shared" si="103"/>
        <v>24.999999999999986</v>
      </c>
      <c r="AQ177" s="8">
        <f t="shared" si="99"/>
        <v>35.714285714285694</v>
      </c>
      <c r="AR177" s="8">
        <f t="shared" si="88"/>
        <v>1</v>
      </c>
      <c r="AS177" s="114">
        <f t="shared" si="94"/>
        <v>526200</v>
      </c>
      <c r="AT177" s="103">
        <f t="shared" si="116"/>
        <v>-0.12955966122453694</v>
      </c>
      <c r="AU177" s="5">
        <f t="shared" si="91"/>
        <v>0.47</v>
      </c>
      <c r="AW177" s="210">
        <f t="shared" si="92"/>
        <v>2.1739130434782507E-2</v>
      </c>
      <c r="AX177" s="276">
        <f t="shared" si="97"/>
        <v>1.2832854883522458E-2</v>
      </c>
      <c r="AY177" s="19">
        <f t="shared" si="117"/>
        <v>0.13085879955312887</v>
      </c>
    </row>
    <row r="178" spans="1:51">
      <c r="A178" s="4">
        <v>38601</v>
      </c>
      <c r="B178" s="9">
        <f t="shared" si="87"/>
        <v>38601</v>
      </c>
      <c r="C178" s="5">
        <v>0.47</v>
      </c>
      <c r="D178" s="5">
        <v>0.47</v>
      </c>
      <c r="E178" s="5">
        <v>0.44</v>
      </c>
      <c r="F178" s="5">
        <v>0.45</v>
      </c>
      <c r="G178" s="6">
        <v>277900</v>
      </c>
      <c r="H178" s="112">
        <v>0.45</v>
      </c>
      <c r="I178" s="19">
        <f t="shared" si="104"/>
        <v>-4.2553191489361625E-2</v>
      </c>
      <c r="J178" s="8">
        <f t="shared" si="105"/>
        <v>0.55712282715974459</v>
      </c>
      <c r="K178" s="8">
        <f t="shared" si="106"/>
        <v>0.43487717284025562</v>
      </c>
      <c r="L178" s="8">
        <f t="shared" si="107"/>
        <v>0.49600000000000011</v>
      </c>
      <c r="M178" s="19">
        <f t="shared" si="108"/>
        <v>0.28110386553766925</v>
      </c>
      <c r="N178" s="19">
        <f t="shared" si="109"/>
        <v>5.0737266905072388E-2</v>
      </c>
      <c r="O178" s="19">
        <f t="shared" si="110"/>
        <v>-3.3429802998974274E-3</v>
      </c>
      <c r="P178" s="19">
        <f t="shared" si="111"/>
        <v>-1.3902912732373644E-2</v>
      </c>
      <c r="Q178" s="214"/>
      <c r="R178" s="305"/>
      <c r="S178" s="215"/>
      <c r="T178" t="str">
        <f t="shared" si="112"/>
        <v/>
      </c>
      <c r="U178" t="str">
        <f t="shared" si="113"/>
        <v/>
      </c>
      <c r="V178" t="str">
        <f t="shared" si="114"/>
        <v/>
      </c>
      <c r="W178" t="str">
        <f t="shared" si="115"/>
        <v/>
      </c>
      <c r="X178" s="10"/>
      <c r="Y178" s="219">
        <f t="shared" si="96"/>
        <v>-4.8571428571428594E-3</v>
      </c>
      <c r="Z178" s="78">
        <f t="shared" si="98"/>
        <v>0.47518181460910702</v>
      </c>
      <c r="AA178" s="78">
        <f t="shared" si="119"/>
        <v>0.49178124417842195</v>
      </c>
      <c r="AB178" s="74">
        <f t="shared" si="89"/>
        <v>177</v>
      </c>
      <c r="AC178" s="80">
        <f t="shared" si="120"/>
        <v>-4.3593325131188656E-3</v>
      </c>
      <c r="AD178" s="79">
        <f t="shared" si="118"/>
        <v>-1.6599429569314927E-2</v>
      </c>
      <c r="AE178" s="81">
        <f t="shared" si="122"/>
        <v>-1.2240097056196062E-2</v>
      </c>
      <c r="AF178" s="19">
        <f t="shared" si="123"/>
        <v>-3.3753685740996922E-2</v>
      </c>
      <c r="AG178" s="93">
        <f t="shared" si="121"/>
        <v>3.6916217824081589E-2</v>
      </c>
      <c r="AH178" s="91">
        <f t="shared" si="124"/>
        <v>-2.7657448071142973E-4</v>
      </c>
      <c r="AI178" s="96">
        <f t="shared" si="125"/>
        <v>164.05570595023693</v>
      </c>
      <c r="AJ178" s="5">
        <f t="shared" si="90"/>
        <v>-1.9999999999999962E-2</v>
      </c>
      <c r="AK178" s="5">
        <f t="shared" si="93"/>
        <v>0</v>
      </c>
      <c r="AL178" s="5">
        <f t="shared" si="95"/>
        <v>-1.9999999999999962E-2</v>
      </c>
      <c r="AM178" s="95">
        <f t="shared" si="100"/>
        <v>2.1428571428571408E-3</v>
      </c>
      <c r="AN178" s="95">
        <f t="shared" si="101"/>
        <v>-7.1428571428571409E-3</v>
      </c>
      <c r="AO178" s="78">
        <f t="shared" si="102"/>
        <v>0.29999999999999977</v>
      </c>
      <c r="AP178" s="8">
        <f t="shared" si="103"/>
        <v>23.076923076923066</v>
      </c>
      <c r="AQ178" s="8">
        <f t="shared" si="99"/>
        <v>33.333333333333314</v>
      </c>
      <c r="AR178" s="8">
        <f t="shared" si="88"/>
        <v>-0.33333333333333209</v>
      </c>
      <c r="AS178" s="114">
        <f t="shared" si="94"/>
        <v>-92633.333333332994</v>
      </c>
      <c r="AT178" s="103">
        <f t="shared" si="116"/>
        <v>-0.14807289351704858</v>
      </c>
      <c r="AU178" s="5">
        <f t="shared" si="91"/>
        <v>0.45</v>
      </c>
      <c r="AW178" s="210">
        <f t="shared" si="92"/>
        <v>6.8181818181818121E-2</v>
      </c>
      <c r="AX178" s="276">
        <f t="shared" si="97"/>
        <v>1.4080509740054405E-2</v>
      </c>
      <c r="AY178" s="19">
        <f t="shared" si="117"/>
        <v>9.7223483617347756E-2</v>
      </c>
    </row>
    <row r="179" spans="1:51">
      <c r="A179" s="4">
        <v>38602</v>
      </c>
      <c r="B179" s="9">
        <f t="shared" si="87"/>
        <v>38602</v>
      </c>
      <c r="C179" s="5">
        <v>0.46</v>
      </c>
      <c r="D179" s="5">
        <v>0.47</v>
      </c>
      <c r="E179" s="5">
        <v>0.46</v>
      </c>
      <c r="F179" s="5">
        <v>0.47</v>
      </c>
      <c r="G179" s="6">
        <v>42300</v>
      </c>
      <c r="H179" s="112">
        <v>0.47</v>
      </c>
      <c r="I179" s="19">
        <f t="shared" si="104"/>
        <v>4.4444444444444363E-2</v>
      </c>
      <c r="J179" s="8">
        <f t="shared" si="105"/>
        <v>0.55458191221630193</v>
      </c>
      <c r="K179" s="8">
        <f t="shared" si="106"/>
        <v>0.43241808778369833</v>
      </c>
      <c r="L179" s="8">
        <f t="shared" si="107"/>
        <v>0.49350000000000016</v>
      </c>
      <c r="M179" s="19">
        <f t="shared" si="108"/>
        <v>0.28251321552883718</v>
      </c>
      <c r="N179" s="19">
        <f t="shared" si="109"/>
        <v>5.0136272173712604E-3</v>
      </c>
      <c r="O179" s="19">
        <f t="shared" si="110"/>
        <v>-4.5607805309224973E-3</v>
      </c>
      <c r="P179" s="19">
        <f t="shared" si="111"/>
        <v>-5.654665754232604E-3</v>
      </c>
      <c r="Q179" s="214"/>
      <c r="R179" s="305"/>
      <c r="S179" s="215"/>
      <c r="T179" t="str">
        <f t="shared" si="112"/>
        <v/>
      </c>
      <c r="U179" t="str">
        <f t="shared" si="113"/>
        <v/>
      </c>
      <c r="V179" t="str">
        <f t="shared" si="114"/>
        <v/>
      </c>
      <c r="W179" t="str">
        <f t="shared" si="115"/>
        <v/>
      </c>
      <c r="X179" s="10"/>
      <c r="Y179" s="219">
        <f t="shared" si="96"/>
        <v>-3.8681318681318693E-3</v>
      </c>
      <c r="Z179" s="78">
        <f t="shared" si="98"/>
        <v>0.47438381515930456</v>
      </c>
      <c r="AA179" s="78">
        <f t="shared" si="119"/>
        <v>0.49016943210921871</v>
      </c>
      <c r="AB179" s="74">
        <f t="shared" si="89"/>
        <v>178</v>
      </c>
      <c r="AC179" s="80">
        <f t="shared" si="120"/>
        <v>-2.8364159149744696E-3</v>
      </c>
      <c r="AD179" s="79">
        <f t="shared" si="118"/>
        <v>-1.578561694991415E-2</v>
      </c>
      <c r="AE179" s="81">
        <f t="shared" si="122"/>
        <v>-1.294920103493968E-2</v>
      </c>
      <c r="AF179" s="19">
        <f t="shared" si="123"/>
        <v>-3.2204409161109879E-2</v>
      </c>
      <c r="AG179" s="93">
        <f t="shared" si="121"/>
        <v>-0.34934628032190002</v>
      </c>
      <c r="AH179" s="91">
        <f t="shared" si="124"/>
        <v>-9.5722735174180704E-5</v>
      </c>
      <c r="AI179" s="96">
        <f t="shared" si="125"/>
        <v>168.61575341200248</v>
      </c>
      <c r="AJ179" s="5">
        <f t="shared" si="90"/>
        <v>1.9999999999999962E-2</v>
      </c>
      <c r="AK179" s="5">
        <f t="shared" si="93"/>
        <v>1.9999999999999962E-2</v>
      </c>
      <c r="AL179" s="5">
        <f t="shared" si="95"/>
        <v>0</v>
      </c>
      <c r="AM179" s="95">
        <f t="shared" si="100"/>
        <v>3.5714285714285665E-3</v>
      </c>
      <c r="AN179" s="95">
        <f t="shared" si="101"/>
        <v>-7.1428571428571409E-3</v>
      </c>
      <c r="AO179" s="78">
        <f t="shared" si="102"/>
        <v>0.49999999999999944</v>
      </c>
      <c r="AP179" s="8">
        <f t="shared" si="103"/>
        <v>33.333333333333314</v>
      </c>
      <c r="AQ179" s="8">
        <f t="shared" si="99"/>
        <v>38.461538461538424</v>
      </c>
      <c r="AR179" s="8">
        <f t="shared" si="88"/>
        <v>1</v>
      </c>
      <c r="AS179" s="114">
        <f t="shared" si="94"/>
        <v>42300</v>
      </c>
      <c r="AT179" s="103">
        <f t="shared" si="116"/>
        <v>-0.11990079806683401</v>
      </c>
      <c r="AU179" s="5">
        <f t="shared" si="91"/>
        <v>0.47</v>
      </c>
      <c r="AW179" s="210">
        <f t="shared" si="92"/>
        <v>2.1739130434782507E-2</v>
      </c>
      <c r="AX179" s="276">
        <f t="shared" si="97"/>
        <v>1.4678048530612336E-2</v>
      </c>
      <c r="AY179" s="19">
        <f t="shared" si="117"/>
        <v>4.2437298193696127E-2</v>
      </c>
    </row>
    <row r="180" spans="1:51">
      <c r="A180" s="4">
        <v>38603</v>
      </c>
      <c r="B180" s="9">
        <f t="shared" si="87"/>
        <v>38603</v>
      </c>
      <c r="C180" s="5">
        <v>0.47</v>
      </c>
      <c r="D180" s="5">
        <v>0.47</v>
      </c>
      <c r="E180" s="5">
        <v>0.46</v>
      </c>
      <c r="F180" s="5">
        <v>0.47</v>
      </c>
      <c r="G180" s="6">
        <v>58100</v>
      </c>
      <c r="H180" s="112">
        <v>0.47</v>
      </c>
      <c r="I180" s="19">
        <f t="shared" si="104"/>
        <v>0</v>
      </c>
      <c r="J180" s="8">
        <f t="shared" si="105"/>
        <v>0.5499894948709434</v>
      </c>
      <c r="K180" s="8">
        <f t="shared" si="106"/>
        <v>0.43101050512905664</v>
      </c>
      <c r="L180" s="8">
        <f t="shared" si="107"/>
        <v>0.49050000000000005</v>
      </c>
      <c r="M180" s="19">
        <f t="shared" si="108"/>
        <v>0.27604661214988507</v>
      </c>
      <c r="N180" s="19">
        <f t="shared" si="109"/>
        <v>-2.288956064178186E-2</v>
      </c>
      <c r="O180" s="19">
        <f t="shared" si="110"/>
        <v>-8.2808639160365689E-3</v>
      </c>
      <c r="P180" s="19">
        <f t="shared" si="111"/>
        <v>-3.2551428684587896E-3</v>
      </c>
      <c r="Q180" s="214"/>
      <c r="R180" s="305"/>
      <c r="S180" s="215"/>
      <c r="T180" t="str">
        <f t="shared" si="112"/>
        <v/>
      </c>
      <c r="U180" t="str">
        <f t="shared" si="113"/>
        <v/>
      </c>
      <c r="V180" t="str">
        <f t="shared" si="114"/>
        <v/>
      </c>
      <c r="W180" t="str">
        <f t="shared" si="115"/>
        <v/>
      </c>
      <c r="X180" s="10"/>
      <c r="Y180" s="219">
        <f t="shared" si="96"/>
        <v>-3.3186813186813213E-3</v>
      </c>
      <c r="Z180" s="78">
        <f t="shared" si="98"/>
        <v>0.47370870762477163</v>
      </c>
      <c r="AA180" s="78">
        <f t="shared" si="119"/>
        <v>0.48867689413313653</v>
      </c>
      <c r="AB180" s="74">
        <f t="shared" si="89"/>
        <v>179</v>
      </c>
      <c r="AC180" s="80">
        <f t="shared" si="120"/>
        <v>-1.6151883787401764E-3</v>
      </c>
      <c r="AD180" s="79">
        <f t="shared" si="118"/>
        <v>-1.49681865083649E-2</v>
      </c>
      <c r="AE180" s="81">
        <f t="shared" si="122"/>
        <v>-1.3352998129624724E-2</v>
      </c>
      <c r="AF180" s="19">
        <f t="shared" si="123"/>
        <v>-3.0630027095749947E-2</v>
      </c>
      <c r="AG180" s="93">
        <f t="shared" si="121"/>
        <v>-0.43055305457390419</v>
      </c>
      <c r="AH180" s="91">
        <f t="shared" si="124"/>
        <v>7.0698611927006103E-5</v>
      </c>
      <c r="AI180" s="96">
        <f t="shared" si="125"/>
        <v>174.27165160255296</v>
      </c>
      <c r="AJ180" s="5">
        <f t="shared" si="90"/>
        <v>0</v>
      </c>
      <c r="AK180" s="5">
        <f t="shared" si="93"/>
        <v>0</v>
      </c>
      <c r="AL180" s="5">
        <f t="shared" si="95"/>
        <v>0</v>
      </c>
      <c r="AM180" s="95">
        <f t="shared" si="100"/>
        <v>3.5714285714285665E-3</v>
      </c>
      <c r="AN180" s="95">
        <f t="shared" si="101"/>
        <v>-5.7142857142857117E-3</v>
      </c>
      <c r="AO180" s="78">
        <f t="shared" si="102"/>
        <v>0.62499999999999944</v>
      </c>
      <c r="AP180" s="8">
        <f t="shared" si="103"/>
        <v>38.461538461538446</v>
      </c>
      <c r="AQ180" s="8">
        <f t="shared" si="99"/>
        <v>38.461538461538446</v>
      </c>
      <c r="AR180" s="8">
        <f t="shared" si="88"/>
        <v>1</v>
      </c>
      <c r="AS180" s="114">
        <f t="shared" si="94"/>
        <v>58100</v>
      </c>
      <c r="AT180" s="103">
        <f t="shared" si="116"/>
        <v>-4.1141957641671299E-2</v>
      </c>
      <c r="AU180" s="5">
        <f t="shared" si="91"/>
        <v>0.47</v>
      </c>
      <c r="AW180" s="210">
        <f t="shared" si="92"/>
        <v>2.1739130434782507E-2</v>
      </c>
      <c r="AX180" s="276">
        <f t="shared" si="97"/>
        <v>1.4664244051100898E-2</v>
      </c>
      <c r="AY180" s="19">
        <f t="shared" si="117"/>
        <v>-9.4048466202084082E-4</v>
      </c>
    </row>
    <row r="181" spans="1:51">
      <c r="A181" s="4">
        <v>38604</v>
      </c>
      <c r="B181" s="9">
        <f t="shared" si="87"/>
        <v>38604</v>
      </c>
      <c r="C181" s="5">
        <v>0.45</v>
      </c>
      <c r="D181" s="5">
        <v>0.45</v>
      </c>
      <c r="E181" s="5">
        <v>0.44</v>
      </c>
      <c r="F181" s="5">
        <v>0.45</v>
      </c>
      <c r="G181" s="6">
        <v>34600</v>
      </c>
      <c r="H181" s="112">
        <v>0.45</v>
      </c>
      <c r="I181" s="19">
        <f t="shared" si="104"/>
        <v>-4.2553191489361625E-2</v>
      </c>
      <c r="J181" s="8">
        <f t="shared" si="105"/>
        <v>0.54080822723609945</v>
      </c>
      <c r="K181" s="8">
        <f t="shared" si="106"/>
        <v>0.43019177276390069</v>
      </c>
      <c r="L181" s="8">
        <f t="shared" si="107"/>
        <v>0.48550000000000004</v>
      </c>
      <c r="M181" s="19">
        <f t="shared" si="108"/>
        <v>0.25713289159741243</v>
      </c>
      <c r="N181" s="19">
        <f t="shared" si="109"/>
        <v>-6.8516401651048192E-2</v>
      </c>
      <c r="O181" s="19">
        <f t="shared" si="110"/>
        <v>-1.6693532731926742E-2</v>
      </c>
      <c r="P181" s="19">
        <f t="shared" si="111"/>
        <v>-1.8995647563411436E-3</v>
      </c>
      <c r="Q181" s="214"/>
      <c r="R181" s="305"/>
      <c r="S181" s="215"/>
      <c r="T181" t="str">
        <f t="shared" si="112"/>
        <v/>
      </c>
      <c r="U181" t="str">
        <f t="shared" si="113"/>
        <v/>
      </c>
      <c r="V181" t="str">
        <f t="shared" si="114"/>
        <v/>
      </c>
      <c r="W181" t="str">
        <f t="shared" si="115"/>
        <v/>
      </c>
      <c r="X181" s="10"/>
      <c r="Y181" s="219">
        <f t="shared" si="96"/>
        <v>-2.87912087912088E-3</v>
      </c>
      <c r="Z181" s="78">
        <f t="shared" si="98"/>
        <v>0.47005756665055681</v>
      </c>
      <c r="AA181" s="78">
        <f t="shared" si="119"/>
        <v>0.48581480396728444</v>
      </c>
      <c r="AB181" s="74">
        <f t="shared" si="89"/>
        <v>180</v>
      </c>
      <c r="AC181" s="80">
        <f t="shared" si="120"/>
        <v>-1.9233913496823195E-3</v>
      </c>
      <c r="AD181" s="79">
        <f t="shared" si="118"/>
        <v>-1.5757237316727624E-2</v>
      </c>
      <c r="AE181" s="81">
        <f t="shared" si="122"/>
        <v>-1.3833845967045304E-2</v>
      </c>
      <c r="AF181" s="19">
        <f t="shared" si="123"/>
        <v>-3.2434658614867447E-2</v>
      </c>
      <c r="AG181" s="93">
        <f t="shared" si="121"/>
        <v>0.19081549557862532</v>
      </c>
      <c r="AH181" s="91">
        <f t="shared" si="124"/>
        <v>2.1215534655759648E-4</v>
      </c>
      <c r="AI181" s="96">
        <f t="shared" si="125"/>
        <v>178.11121453662875</v>
      </c>
      <c r="AJ181" s="5">
        <f t="shared" si="90"/>
        <v>-1.9999999999999962E-2</v>
      </c>
      <c r="AK181" s="5">
        <f t="shared" si="93"/>
        <v>0</v>
      </c>
      <c r="AL181" s="5">
        <f t="shared" si="95"/>
        <v>-1.9999999999999962E-2</v>
      </c>
      <c r="AM181" s="95">
        <f t="shared" si="100"/>
        <v>2.8571428571428519E-3</v>
      </c>
      <c r="AN181" s="95">
        <f t="shared" si="101"/>
        <v>-7.1428571428571374E-3</v>
      </c>
      <c r="AO181" s="78">
        <f t="shared" si="102"/>
        <v>0.39999999999999958</v>
      </c>
      <c r="AP181" s="8">
        <f t="shared" si="103"/>
        <v>28.571428571428541</v>
      </c>
      <c r="AQ181" s="8">
        <f t="shared" si="99"/>
        <v>39.999999999999979</v>
      </c>
      <c r="AR181" s="8">
        <f t="shared" si="88"/>
        <v>1</v>
      </c>
      <c r="AS181" s="114">
        <f t="shared" si="94"/>
        <v>34600</v>
      </c>
      <c r="AT181" s="103">
        <f t="shared" si="116"/>
        <v>-2.85328980055361E-2</v>
      </c>
      <c r="AU181" s="5">
        <f t="shared" si="91"/>
        <v>0.45</v>
      </c>
      <c r="AW181" s="210">
        <f t="shared" si="92"/>
        <v>2.2727272727272749E-2</v>
      </c>
      <c r="AX181" s="276">
        <f t="shared" si="97"/>
        <v>1.3301424846823777E-2</v>
      </c>
      <c r="AY181" s="19">
        <f t="shared" si="117"/>
        <v>-9.2934842023091463E-2</v>
      </c>
    </row>
    <row r="182" spans="1:51">
      <c r="A182" s="4">
        <v>38607</v>
      </c>
      <c r="B182" s="9">
        <f t="shared" si="87"/>
        <v>38607</v>
      </c>
      <c r="C182" s="5">
        <v>0.44</v>
      </c>
      <c r="D182" s="5">
        <v>0.47</v>
      </c>
      <c r="E182" s="5">
        <v>0.43</v>
      </c>
      <c r="F182" s="5">
        <v>0.45</v>
      </c>
      <c r="G182" s="6">
        <v>199700</v>
      </c>
      <c r="H182" s="112">
        <v>0.45</v>
      </c>
      <c r="I182" s="19">
        <f t="shared" si="104"/>
        <v>0</v>
      </c>
      <c r="J182" s="8">
        <f t="shared" si="105"/>
        <v>0.53234199061197374</v>
      </c>
      <c r="K182" s="8">
        <f t="shared" si="106"/>
        <v>0.42965800938802623</v>
      </c>
      <c r="L182" s="8">
        <f t="shared" si="107"/>
        <v>0.48099999999999998</v>
      </c>
      <c r="M182" s="19">
        <f t="shared" si="108"/>
        <v>0.23899003156068971</v>
      </c>
      <c r="N182" s="19">
        <f t="shared" si="109"/>
        <v>-7.055830128931391E-2</v>
      </c>
      <c r="O182" s="19">
        <f t="shared" si="110"/>
        <v>-1.5654785185857806E-2</v>
      </c>
      <c r="P182" s="19">
        <f t="shared" si="111"/>
        <v>-1.2407568197902402E-3</v>
      </c>
      <c r="Q182" s="214"/>
      <c r="R182" s="305"/>
      <c r="S182" s="215"/>
      <c r="T182" t="str">
        <f t="shared" si="112"/>
        <v/>
      </c>
      <c r="U182" t="str">
        <f t="shared" si="113"/>
        <v/>
      </c>
      <c r="V182" t="str">
        <f t="shared" si="114"/>
        <v/>
      </c>
      <c r="W182" t="str">
        <f t="shared" si="115"/>
        <v/>
      </c>
      <c r="X182" s="10"/>
      <c r="Y182" s="219">
        <f t="shared" si="96"/>
        <v>-2.5054945054945061E-3</v>
      </c>
      <c r="Z182" s="78">
        <f t="shared" si="98"/>
        <v>0.46696870138637109</v>
      </c>
      <c r="AA182" s="78">
        <f t="shared" si="119"/>
        <v>0.4831645084737054</v>
      </c>
      <c r="AB182" s="74">
        <f t="shared" si="89"/>
        <v>181</v>
      </c>
      <c r="AC182" s="80">
        <f t="shared" si="120"/>
        <v>-1.8895688962312068E-3</v>
      </c>
      <c r="AD182" s="79">
        <f t="shared" si="118"/>
        <v>-1.6195807087334313E-2</v>
      </c>
      <c r="AE182" s="81">
        <f t="shared" si="122"/>
        <v>-1.4306238191103106E-2</v>
      </c>
      <c r="AF182" s="19">
        <f t="shared" si="123"/>
        <v>-3.3520274778658987E-2</v>
      </c>
      <c r="AG182" s="93">
        <f t="shared" si="121"/>
        <v>-1.7584800647408097E-2</v>
      </c>
      <c r="AH182" s="91">
        <f t="shared" si="124"/>
        <v>3.2584536279385573E-4</v>
      </c>
      <c r="AI182" s="96">
        <f t="shared" si="125"/>
        <v>180.48853191255773</v>
      </c>
      <c r="AJ182" s="5">
        <f t="shared" si="90"/>
        <v>0</v>
      </c>
      <c r="AK182" s="5">
        <f t="shared" si="93"/>
        <v>0</v>
      </c>
      <c r="AL182" s="5">
        <f t="shared" si="95"/>
        <v>0</v>
      </c>
      <c r="AM182" s="95">
        <f t="shared" si="100"/>
        <v>2.8571428571428519E-3</v>
      </c>
      <c r="AN182" s="95">
        <f t="shared" si="101"/>
        <v>-6.4285714285714224E-3</v>
      </c>
      <c r="AO182" s="78">
        <f t="shared" si="102"/>
        <v>0.44444444444444409</v>
      </c>
      <c r="AP182" s="8">
        <f t="shared" si="103"/>
        <v>30.769230769230759</v>
      </c>
      <c r="AQ182" s="8">
        <f t="shared" si="99"/>
        <v>37.209302325581376</v>
      </c>
      <c r="AR182" s="8">
        <f t="shared" si="88"/>
        <v>1.3877787807814465E-15</v>
      </c>
      <c r="AS182" s="114">
        <f t="shared" si="94"/>
        <v>2.7713942252205486E-10</v>
      </c>
      <c r="AT182" s="103">
        <f t="shared" si="116"/>
        <v>-2.8388828078104354E-2</v>
      </c>
      <c r="AU182" s="5">
        <f t="shared" si="91"/>
        <v>0.45</v>
      </c>
      <c r="AW182" s="210">
        <f t="shared" si="92"/>
        <v>9.3023255813953445E-2</v>
      </c>
      <c r="AX182" s="276">
        <f t="shared" si="97"/>
        <v>1.0847692117935036E-2</v>
      </c>
      <c r="AY182" s="19">
        <f t="shared" si="117"/>
        <v>-0.18447141995277774</v>
      </c>
    </row>
    <row r="183" spans="1:51">
      <c r="A183" s="4">
        <v>38608</v>
      </c>
      <c r="B183" s="9">
        <f t="shared" si="87"/>
        <v>38608</v>
      </c>
      <c r="C183" s="5">
        <v>0.44</v>
      </c>
      <c r="D183" s="5">
        <v>0.45</v>
      </c>
      <c r="E183" s="5">
        <v>0.44</v>
      </c>
      <c r="F183" s="5">
        <v>0.45</v>
      </c>
      <c r="G183" s="6">
        <v>100000</v>
      </c>
      <c r="H183" s="112">
        <v>0.45</v>
      </c>
      <c r="I183" s="19">
        <f t="shared" si="104"/>
        <v>0</v>
      </c>
      <c r="J183" s="8">
        <f t="shared" si="105"/>
        <v>0.52479121258139394</v>
      </c>
      <c r="K183" s="8">
        <f t="shared" si="106"/>
        <v>0.4292087874186058</v>
      </c>
      <c r="L183" s="8">
        <f t="shared" si="107"/>
        <v>0.47699999999999987</v>
      </c>
      <c r="M183" s="19">
        <f t="shared" si="108"/>
        <v>0.22269447402894607</v>
      </c>
      <c r="N183" s="19">
        <f t="shared" si="109"/>
        <v>-6.8185093015503045E-2</v>
      </c>
      <c r="O183" s="19">
        <f t="shared" si="110"/>
        <v>-1.4184073704010303E-2</v>
      </c>
      <c r="P183" s="19">
        <f t="shared" si="111"/>
        <v>-1.0455337957280763E-3</v>
      </c>
      <c r="Q183" s="214"/>
      <c r="R183" s="305"/>
      <c r="S183" s="215"/>
      <c r="T183" t="str">
        <f t="shared" si="112"/>
        <v/>
      </c>
      <c r="U183" t="str">
        <f t="shared" si="113"/>
        <v/>
      </c>
      <c r="V183" t="str">
        <f t="shared" si="114"/>
        <v/>
      </c>
      <c r="W183" t="str">
        <f t="shared" si="115"/>
        <v/>
      </c>
      <c r="X183" s="10"/>
      <c r="Y183" s="219">
        <f t="shared" si="96"/>
        <v>-1.9120879120879124E-3</v>
      </c>
      <c r="Z183" s="78">
        <f t="shared" si="98"/>
        <v>0.46435552137286995</v>
      </c>
      <c r="AA183" s="78">
        <f t="shared" si="119"/>
        <v>0.48071033484665121</v>
      </c>
      <c r="AB183" s="74">
        <f t="shared" si="89"/>
        <v>182</v>
      </c>
      <c r="AC183" s="80">
        <f t="shared" si="120"/>
        <v>-1.6388602261425238E-3</v>
      </c>
      <c r="AD183" s="79">
        <f t="shared" si="118"/>
        <v>-1.635481347378126E-2</v>
      </c>
      <c r="AE183" s="81">
        <f t="shared" si="122"/>
        <v>-1.4715953247638736E-2</v>
      </c>
      <c r="AF183" s="19">
        <f t="shared" si="123"/>
        <v>-3.4022179862221016E-2</v>
      </c>
      <c r="AG183" s="93">
        <f t="shared" si="121"/>
        <v>-0.13268035401552589</v>
      </c>
      <c r="AH183" s="91">
        <f t="shared" si="124"/>
        <v>4.2949514585118162E-4</v>
      </c>
      <c r="AI183" s="96">
        <f t="shared" si="125"/>
        <v>182.12004589792886</v>
      </c>
      <c r="AJ183" s="5">
        <f t="shared" si="90"/>
        <v>0</v>
      </c>
      <c r="AK183" s="5">
        <f t="shared" si="93"/>
        <v>0</v>
      </c>
      <c r="AL183" s="5">
        <f t="shared" si="95"/>
        <v>0</v>
      </c>
      <c r="AM183" s="95">
        <f t="shared" si="100"/>
        <v>2.8571428571428519E-3</v>
      </c>
      <c r="AN183" s="95">
        <f t="shared" si="101"/>
        <v>-6.4285714285714224E-3</v>
      </c>
      <c r="AO183" s="78">
        <f t="shared" si="102"/>
        <v>0.44444444444444409</v>
      </c>
      <c r="AP183" s="8">
        <f t="shared" si="103"/>
        <v>30.769230769230759</v>
      </c>
      <c r="AQ183" s="8">
        <f t="shared" si="99"/>
        <v>37.209302325581376</v>
      </c>
      <c r="AR183" s="8">
        <f t="shared" si="88"/>
        <v>1</v>
      </c>
      <c r="AS183" s="114">
        <f t="shared" si="94"/>
        <v>100000</v>
      </c>
      <c r="AT183" s="103">
        <f t="shared" si="116"/>
        <v>5.7350623298467018E-2</v>
      </c>
      <c r="AU183" s="5">
        <f t="shared" si="91"/>
        <v>0.45</v>
      </c>
      <c r="AW183" s="210">
        <f t="shared" si="92"/>
        <v>2.2727272727272749E-2</v>
      </c>
      <c r="AX183" s="276">
        <f t="shared" si="97"/>
        <v>7.435574771331754E-3</v>
      </c>
      <c r="AY183" s="19">
        <f t="shared" si="117"/>
        <v>-0.31454776827246567</v>
      </c>
    </row>
    <row r="184" spans="1:51">
      <c r="A184" s="4">
        <v>38609</v>
      </c>
      <c r="B184" s="9">
        <f t="shared" si="87"/>
        <v>38609</v>
      </c>
      <c r="C184" s="5">
        <v>0.46</v>
      </c>
      <c r="D184" s="5">
        <v>0.46</v>
      </c>
      <c r="E184" s="5">
        <v>0.43</v>
      </c>
      <c r="F184" s="5">
        <v>0.43</v>
      </c>
      <c r="G184" s="6">
        <v>198000</v>
      </c>
      <c r="H184" s="112">
        <v>0.43</v>
      </c>
      <c r="I184" s="19">
        <f t="shared" si="104"/>
        <v>-4.4444444444444481E-2</v>
      </c>
      <c r="J184" s="8">
        <f t="shared" si="105"/>
        <v>0.52019696007084715</v>
      </c>
      <c r="K184" s="8">
        <f t="shared" si="106"/>
        <v>0.42480303992915258</v>
      </c>
      <c r="L184" s="8">
        <f t="shared" si="107"/>
        <v>0.47249999999999986</v>
      </c>
      <c r="M184" s="19">
        <f t="shared" si="108"/>
        <v>0.22456035191651191</v>
      </c>
      <c r="N184" s="19">
        <f t="shared" si="109"/>
        <v>8.3786447584833796E-3</v>
      </c>
      <c r="O184" s="19">
        <f t="shared" si="110"/>
        <v>-8.7544387184917555E-3</v>
      </c>
      <c r="P184" s="19">
        <f t="shared" si="111"/>
        <v>-1.0264811948401014E-2</v>
      </c>
      <c r="Q184" s="214"/>
      <c r="R184" s="305"/>
      <c r="S184" s="215"/>
      <c r="T184" t="str">
        <f t="shared" si="112"/>
        <v/>
      </c>
      <c r="U184" t="str">
        <f t="shared" si="113"/>
        <v/>
      </c>
      <c r="V184" t="str">
        <f t="shared" si="114"/>
        <v/>
      </c>
      <c r="W184" t="str">
        <f t="shared" si="115"/>
        <v/>
      </c>
      <c r="X184" s="10"/>
      <c r="Y184" s="219">
        <f t="shared" si="96"/>
        <v>-2.0000000000000005E-3</v>
      </c>
      <c r="Z184" s="78">
        <f t="shared" si="98"/>
        <v>0.459064771081448</v>
      </c>
      <c r="AA184" s="78">
        <f t="shared" si="119"/>
        <v>0.476957770067999</v>
      </c>
      <c r="AB184" s="74">
        <f t="shared" si="89"/>
        <v>183</v>
      </c>
      <c r="AC184" s="80">
        <f t="shared" si="120"/>
        <v>-2.5416365911298117E-3</v>
      </c>
      <c r="AD184" s="79">
        <f t="shared" si="118"/>
        <v>-1.7892998986551001E-2</v>
      </c>
      <c r="AE184" s="81">
        <f t="shared" si="122"/>
        <v>-1.5351362395421189E-2</v>
      </c>
      <c r="AF184" s="19">
        <f t="shared" si="123"/>
        <v>-3.7514849551565178E-2</v>
      </c>
      <c r="AG184" s="93">
        <f t="shared" si="121"/>
        <v>0.55085622958353364</v>
      </c>
      <c r="AH184" s="91">
        <f t="shared" si="124"/>
        <v>4.7683409929448749E-4</v>
      </c>
      <c r="AI184" s="96">
        <f t="shared" si="125"/>
        <v>183.24741505436722</v>
      </c>
      <c r="AJ184" s="5">
        <f t="shared" si="90"/>
        <v>-2.0000000000000018E-2</v>
      </c>
      <c r="AK184" s="5">
        <f t="shared" si="93"/>
        <v>0</v>
      </c>
      <c r="AL184" s="5">
        <f t="shared" si="95"/>
        <v>-2.0000000000000018E-2</v>
      </c>
      <c r="AM184" s="95">
        <f t="shared" si="100"/>
        <v>2.8571428571428519E-3</v>
      </c>
      <c r="AN184" s="95">
        <f t="shared" si="101"/>
        <v>-7.1428571428571374E-3</v>
      </c>
      <c r="AO184" s="78">
        <f t="shared" si="102"/>
        <v>0.39999999999999958</v>
      </c>
      <c r="AP184" s="8">
        <f t="shared" si="103"/>
        <v>28.571428571428541</v>
      </c>
      <c r="AQ184" s="8">
        <f t="shared" si="99"/>
        <v>34.782608695652144</v>
      </c>
      <c r="AR184" s="8">
        <f t="shared" si="88"/>
        <v>-1</v>
      </c>
      <c r="AS184" s="114">
        <f t="shared" si="94"/>
        <v>-198000</v>
      </c>
      <c r="AT184" s="103">
        <f t="shared" si="116"/>
        <v>0.12613025065812089</v>
      </c>
      <c r="AU184" s="5">
        <f t="shared" si="91"/>
        <v>0.43</v>
      </c>
      <c r="AW184" s="210">
        <f t="shared" si="92"/>
        <v>6.9767441860465185E-2</v>
      </c>
      <c r="AX184" s="276">
        <f t="shared" si="97"/>
        <v>4.1580634638598265E-3</v>
      </c>
      <c r="AY184" s="19">
        <f t="shared" si="117"/>
        <v>-0.44078788906925437</v>
      </c>
    </row>
    <row r="185" spans="1:51">
      <c r="A185" s="4">
        <v>38610</v>
      </c>
      <c r="B185" s="9">
        <f t="shared" si="87"/>
        <v>38610</v>
      </c>
      <c r="C185" s="5">
        <v>0.42</v>
      </c>
      <c r="D185" s="5">
        <v>0.44</v>
      </c>
      <c r="E185" s="5">
        <v>0.38</v>
      </c>
      <c r="F185" s="5">
        <v>0.43</v>
      </c>
      <c r="G185" s="6">
        <v>415000</v>
      </c>
      <c r="H185" s="112">
        <v>0.43</v>
      </c>
      <c r="I185" s="19">
        <f t="shared" si="104"/>
        <v>0</v>
      </c>
      <c r="J185" s="8">
        <f t="shared" si="105"/>
        <v>0.51386937976471869</v>
      </c>
      <c r="K185" s="8">
        <f t="shared" si="106"/>
        <v>0.42213062023528103</v>
      </c>
      <c r="L185" s="8">
        <f t="shared" si="107"/>
        <v>0.46799999999999986</v>
      </c>
      <c r="M185" s="19">
        <f t="shared" si="108"/>
        <v>0.21732315812178146</v>
      </c>
      <c r="N185" s="19">
        <f t="shared" si="109"/>
        <v>-3.2228279538059901E-2</v>
      </c>
      <c r="O185" s="19">
        <f t="shared" si="110"/>
        <v>-1.2163816384599178E-2</v>
      </c>
      <c r="P185" s="19">
        <f t="shared" si="111"/>
        <v>-6.2909617932989633E-3</v>
      </c>
      <c r="Q185" s="214"/>
      <c r="R185" s="305"/>
      <c r="S185" s="215"/>
      <c r="T185" t="str">
        <f t="shared" si="112"/>
        <v>BrokeBandLower</v>
      </c>
      <c r="U185" t="str">
        <f t="shared" si="113"/>
        <v/>
      </c>
      <c r="V185" t="str">
        <f t="shared" si="114"/>
        <v>BrokeBandLower</v>
      </c>
      <c r="W185" t="str">
        <f t="shared" si="115"/>
        <v/>
      </c>
      <c r="X185" s="10"/>
      <c r="Y185" s="219">
        <f t="shared" si="96"/>
        <v>-1.8241758241758254E-3</v>
      </c>
      <c r="Z185" s="78">
        <f t="shared" si="98"/>
        <v>0.45458879633490501</v>
      </c>
      <c r="AA185" s="78">
        <f t="shared" si="119"/>
        <v>0.47348289508296709</v>
      </c>
      <c r="AB185" s="74">
        <f t="shared" si="89"/>
        <v>184</v>
      </c>
      <c r="AC185" s="80">
        <f t="shared" si="120"/>
        <v>-2.8341890821127133E-3</v>
      </c>
      <c r="AD185" s="79">
        <f t="shared" si="118"/>
        <v>-1.8894098748062083E-2</v>
      </c>
      <c r="AE185" s="81">
        <f t="shared" si="122"/>
        <v>-1.6059909665949369E-2</v>
      </c>
      <c r="AF185" s="19">
        <f t="shared" si="123"/>
        <v>-3.9904501185309603E-2</v>
      </c>
      <c r="AG185" s="93">
        <f t="shared" si="121"/>
        <v>0.11510398142830318</v>
      </c>
      <c r="AH185" s="91">
        <f t="shared" si="124"/>
        <v>5.0219208929167957E-4</v>
      </c>
      <c r="AI185" s="96">
        <f t="shared" si="125"/>
        <v>184.20757713566789</v>
      </c>
      <c r="AJ185" s="5">
        <f t="shared" si="90"/>
        <v>0</v>
      </c>
      <c r="AK185" s="5">
        <f t="shared" si="93"/>
        <v>0</v>
      </c>
      <c r="AL185" s="5">
        <f t="shared" si="95"/>
        <v>0</v>
      </c>
      <c r="AM185" s="95">
        <f t="shared" si="100"/>
        <v>2.8571428571428519E-3</v>
      </c>
      <c r="AN185" s="95">
        <f t="shared" si="101"/>
        <v>-7.1428571428571374E-3</v>
      </c>
      <c r="AO185" s="78">
        <f t="shared" si="102"/>
        <v>0.39999999999999958</v>
      </c>
      <c r="AP185" s="8">
        <f t="shared" si="103"/>
        <v>28.571428571428541</v>
      </c>
      <c r="AQ185" s="8">
        <f t="shared" si="99"/>
        <v>34.782608695652144</v>
      </c>
      <c r="AR185" s="8">
        <f t="shared" si="88"/>
        <v>0.66666666666666641</v>
      </c>
      <c r="AS185" s="114">
        <f t="shared" si="94"/>
        <v>276666.66666666657</v>
      </c>
      <c r="AT185" s="103">
        <f t="shared" si="116"/>
        <v>0.20288886661543792</v>
      </c>
      <c r="AU185" s="5">
        <f t="shared" si="91"/>
        <v>0.43</v>
      </c>
      <c r="AW185" s="210">
        <f t="shared" si="92"/>
        <v>0.15789473684210525</v>
      </c>
      <c r="AX185" s="276">
        <f t="shared" si="97"/>
        <v>6.1195596846872911E-4</v>
      </c>
      <c r="AY185" s="19">
        <f t="shared" si="117"/>
        <v>-0.85282668872478784</v>
      </c>
    </row>
    <row r="186" spans="1:51">
      <c r="A186" s="4">
        <v>38611</v>
      </c>
      <c r="B186" s="9">
        <f t="shared" si="87"/>
        <v>38611</v>
      </c>
      <c r="C186" s="5">
        <v>0.45</v>
      </c>
      <c r="D186" s="5">
        <v>0.47</v>
      </c>
      <c r="E186" s="5">
        <v>0.44</v>
      </c>
      <c r="F186" s="5">
        <v>0.46</v>
      </c>
      <c r="G186" s="6">
        <v>114000</v>
      </c>
      <c r="H186" s="112">
        <v>0.46</v>
      </c>
      <c r="I186" s="19">
        <f t="shared" si="104"/>
        <v>6.9767441860465185E-2</v>
      </c>
      <c r="J186" s="8">
        <f t="shared" si="105"/>
        <v>0.50954308211415444</v>
      </c>
      <c r="K186" s="8">
        <f t="shared" si="106"/>
        <v>0.42245691788584555</v>
      </c>
      <c r="L186" s="8">
        <f t="shared" si="107"/>
        <v>0.46600000000000003</v>
      </c>
      <c r="M186" s="19">
        <f t="shared" si="108"/>
        <v>0.20614211897422624</v>
      </c>
      <c r="N186" s="19">
        <f t="shared" si="109"/>
        <v>-5.1448907903729697E-2</v>
      </c>
      <c r="O186" s="19">
        <f t="shared" si="110"/>
        <v>-8.419060992785941E-3</v>
      </c>
      <c r="P186" s="19">
        <f t="shared" si="111"/>
        <v>7.7297792418530326E-4</v>
      </c>
      <c r="Q186" s="214"/>
      <c r="R186" s="305"/>
      <c r="S186" s="215"/>
      <c r="T186" t="str">
        <f t="shared" si="112"/>
        <v/>
      </c>
      <c r="U186" t="str">
        <f t="shared" si="113"/>
        <v/>
      </c>
      <c r="V186" t="str">
        <f t="shared" si="114"/>
        <v/>
      </c>
      <c r="W186" t="str">
        <f t="shared" si="115"/>
        <v/>
      </c>
      <c r="X186" s="10"/>
      <c r="Y186" s="219">
        <f t="shared" si="96"/>
        <v>-1.8461538461538463E-3</v>
      </c>
      <c r="Z186" s="78">
        <f t="shared" si="98"/>
        <v>0.45542212169932966</v>
      </c>
      <c r="AA186" s="78">
        <f t="shared" si="119"/>
        <v>0.47248516084682751</v>
      </c>
      <c r="AB186" s="74">
        <f t="shared" si="89"/>
        <v>185</v>
      </c>
      <c r="AC186" s="80">
        <f t="shared" si="120"/>
        <v>-8.0250358523878407E-4</v>
      </c>
      <c r="AD186" s="79">
        <f t="shared" si="118"/>
        <v>-1.7063039147497849E-2</v>
      </c>
      <c r="AE186" s="81">
        <f t="shared" si="122"/>
        <v>-1.6260535562259065E-2</v>
      </c>
      <c r="AF186" s="19">
        <f t="shared" si="123"/>
        <v>-3.6113386327130445E-2</v>
      </c>
      <c r="AG186" s="93">
        <f t="shared" si="121"/>
        <v>-0.71684896032392897</v>
      </c>
      <c r="AH186" s="91">
        <f t="shared" si="124"/>
        <v>4.9864059121147622E-4</v>
      </c>
      <c r="AI186" s="96">
        <f t="shared" si="125"/>
        <v>184.49235856576428</v>
      </c>
      <c r="AJ186" s="5">
        <f t="shared" si="90"/>
        <v>3.0000000000000027E-2</v>
      </c>
      <c r="AK186" s="5">
        <f t="shared" si="93"/>
        <v>3.0000000000000027E-2</v>
      </c>
      <c r="AL186" s="5">
        <f t="shared" si="95"/>
        <v>0</v>
      </c>
      <c r="AM186" s="95">
        <f t="shared" si="100"/>
        <v>4.9999999999999966E-3</v>
      </c>
      <c r="AN186" s="95">
        <f t="shared" si="101"/>
        <v>-4.2857142857142816E-3</v>
      </c>
      <c r="AO186" s="78">
        <f t="shared" si="102"/>
        <v>1.166666666666667</v>
      </c>
      <c r="AP186" s="8">
        <f t="shared" si="103"/>
        <v>53.846153846153854</v>
      </c>
      <c r="AQ186" s="8">
        <f t="shared" si="99"/>
        <v>46.666666666666679</v>
      </c>
      <c r="AR186" s="8">
        <f t="shared" si="88"/>
        <v>0.33333333333333581</v>
      </c>
      <c r="AS186" s="114">
        <f t="shared" si="94"/>
        <v>38000.000000000284</v>
      </c>
      <c r="AT186" s="103">
        <f t="shared" si="116"/>
        <v>0.22179169922722958</v>
      </c>
      <c r="AU186" s="5">
        <f t="shared" si="91"/>
        <v>0.46</v>
      </c>
      <c r="AW186" s="210">
        <f t="shared" si="92"/>
        <v>6.8181818181818121E-2</v>
      </c>
      <c r="AX186" s="276">
        <f t="shared" si="97"/>
        <v>-2.1659950629161185E-3</v>
      </c>
      <c r="AY186" s="19">
        <f t="shared" si="117"/>
        <v>-4.5394622726468281</v>
      </c>
    </row>
    <row r="187" spans="1:51">
      <c r="A187" s="4">
        <v>38614</v>
      </c>
      <c r="B187" s="9">
        <f t="shared" si="87"/>
        <v>38614</v>
      </c>
      <c r="C187" s="5">
        <v>0.47</v>
      </c>
      <c r="D187" s="5">
        <v>0.5</v>
      </c>
      <c r="E187" s="5">
        <v>0.46</v>
      </c>
      <c r="F187" s="5">
        <v>0.46</v>
      </c>
      <c r="G187" s="6">
        <v>198000</v>
      </c>
      <c r="H187" s="112">
        <v>0.46</v>
      </c>
      <c r="I187" s="19">
        <f t="shared" si="104"/>
        <v>0</v>
      </c>
      <c r="J187" s="8">
        <f t="shared" si="105"/>
        <v>0.50211346915261568</v>
      </c>
      <c r="K187" s="8">
        <f t="shared" si="106"/>
        <v>0.42488653084738442</v>
      </c>
      <c r="L187" s="8">
        <f t="shared" si="107"/>
        <v>0.46350000000000008</v>
      </c>
      <c r="M187" s="19">
        <f t="shared" si="108"/>
        <v>0.18175897021543971</v>
      </c>
      <c r="N187" s="19">
        <f t="shared" si="109"/>
        <v>-0.11828319646716705</v>
      </c>
      <c r="O187" s="19">
        <f t="shared" si="110"/>
        <v>-1.4580931862939687E-2</v>
      </c>
      <c r="P187" s="19">
        <f t="shared" si="111"/>
        <v>5.7511496644384302E-3</v>
      </c>
      <c r="Q187" s="214"/>
      <c r="R187" s="305"/>
      <c r="S187" s="215"/>
      <c r="T187" t="str">
        <f t="shared" si="112"/>
        <v/>
      </c>
      <c r="U187" t="str">
        <f t="shared" si="113"/>
        <v/>
      </c>
      <c r="V187" t="str">
        <f t="shared" si="114"/>
        <v/>
      </c>
      <c r="W187" t="str">
        <f t="shared" si="115"/>
        <v/>
      </c>
      <c r="X187" s="10"/>
      <c r="Y187" s="219">
        <f t="shared" si="96"/>
        <v>-1.5824175824175814E-3</v>
      </c>
      <c r="Z187" s="78">
        <f t="shared" si="98"/>
        <v>0.45612711495763292</v>
      </c>
      <c r="AA187" s="78">
        <f t="shared" si="119"/>
        <v>0.47156125894416229</v>
      </c>
      <c r="AB187" s="74">
        <f t="shared" si="89"/>
        <v>186</v>
      </c>
      <c r="AC187" s="80">
        <f t="shared" si="120"/>
        <v>6.6111326058375733E-4</v>
      </c>
      <c r="AD187" s="79">
        <f t="shared" si="118"/>
        <v>-1.5434143986529369E-2</v>
      </c>
      <c r="AE187" s="81">
        <f t="shared" si="122"/>
        <v>-1.6095257247113127E-2</v>
      </c>
      <c r="AF187" s="19">
        <f t="shared" si="123"/>
        <v>-3.2729881205862441E-2</v>
      </c>
      <c r="AG187" s="93">
        <f t="shared" si="121"/>
        <v>-1.8238134666863124</v>
      </c>
      <c r="AH187" s="91">
        <f t="shared" si="124"/>
        <v>4.9430647595972532E-4</v>
      </c>
      <c r="AI187" s="96">
        <f t="shared" si="125"/>
        <v>184.57721627651114</v>
      </c>
      <c r="AJ187" s="5">
        <f t="shared" si="90"/>
        <v>0</v>
      </c>
      <c r="AK187" s="5">
        <f t="shared" si="93"/>
        <v>0</v>
      </c>
      <c r="AL187" s="5">
        <f t="shared" si="95"/>
        <v>0</v>
      </c>
      <c r="AM187" s="95">
        <f t="shared" si="100"/>
        <v>4.2857142857142816E-3</v>
      </c>
      <c r="AN187" s="95">
        <f t="shared" si="101"/>
        <v>-4.2857142857142816E-3</v>
      </c>
      <c r="AO187" s="78">
        <f t="shared" si="102"/>
        <v>1</v>
      </c>
      <c r="AP187" s="8">
        <f t="shared" si="103"/>
        <v>50</v>
      </c>
      <c r="AQ187" s="8">
        <f t="shared" si="99"/>
        <v>50</v>
      </c>
      <c r="AR187" s="8">
        <f t="shared" si="88"/>
        <v>-1</v>
      </c>
      <c r="AS187" s="114">
        <f t="shared" si="94"/>
        <v>-198000</v>
      </c>
      <c r="AT187" s="103">
        <f t="shared" si="116"/>
        <v>0.16172342621259053</v>
      </c>
      <c r="AU187" s="5">
        <f t="shared" si="91"/>
        <v>0.46</v>
      </c>
      <c r="AW187" s="210">
        <f t="shared" si="92"/>
        <v>8.6956521739130391E-2</v>
      </c>
      <c r="AX187" s="276">
        <f t="shared" si="97"/>
        <v>-5.1418835364147059E-3</v>
      </c>
      <c r="AY187" s="19">
        <f t="shared" si="117"/>
        <v>-1.3739128608594771</v>
      </c>
    </row>
    <row r="188" spans="1:51">
      <c r="A188" s="4">
        <v>38615</v>
      </c>
      <c r="B188" s="9">
        <f t="shared" si="87"/>
        <v>38615</v>
      </c>
      <c r="C188" s="5">
        <v>0.48</v>
      </c>
      <c r="D188" s="5">
        <v>0.53</v>
      </c>
      <c r="E188" s="5">
        <v>0.48</v>
      </c>
      <c r="F188" s="5">
        <v>0.53</v>
      </c>
      <c r="G188" s="6">
        <v>671000</v>
      </c>
      <c r="H188" s="112">
        <v>0.53</v>
      </c>
      <c r="I188" s="19">
        <f t="shared" si="104"/>
        <v>0.15217391304347827</v>
      </c>
      <c r="J188" s="8">
        <f t="shared" si="105"/>
        <v>0.51082575694955845</v>
      </c>
      <c r="K188" s="8">
        <f t="shared" si="106"/>
        <v>0.4191742430504416</v>
      </c>
      <c r="L188" s="8">
        <f t="shared" si="107"/>
        <v>0.46500000000000002</v>
      </c>
      <c r="M188" s="19">
        <f t="shared" si="108"/>
        <v>0.21864777098932558</v>
      </c>
      <c r="N188" s="19">
        <f t="shared" si="109"/>
        <v>0.2029544991928674</v>
      </c>
      <c r="O188" s="19">
        <f t="shared" si="110"/>
        <v>1.7351233002464439E-2</v>
      </c>
      <c r="P188" s="19">
        <f t="shared" si="111"/>
        <v>-1.3444266603486736E-2</v>
      </c>
      <c r="Q188" s="214"/>
      <c r="R188" s="305"/>
      <c r="S188" s="215"/>
      <c r="T188" t="str">
        <f t="shared" si="112"/>
        <v/>
      </c>
      <c r="U188" t="str">
        <f t="shared" si="113"/>
        <v>BrokeBandUpper</v>
      </c>
      <c r="V188" t="str">
        <f t="shared" si="114"/>
        <v/>
      </c>
      <c r="W188" t="str">
        <f t="shared" si="115"/>
        <v>BrokeBandUpper</v>
      </c>
      <c r="X188" s="10"/>
      <c r="Y188" s="219">
        <f t="shared" si="96"/>
        <v>6.8131868131868364E-4</v>
      </c>
      <c r="Z188" s="78">
        <f t="shared" si="98"/>
        <v>0.46750353925415744</v>
      </c>
      <c r="AA188" s="78">
        <f t="shared" si="119"/>
        <v>0.47588572578229427</v>
      </c>
      <c r="AB188" s="74">
        <f t="shared" si="89"/>
        <v>187</v>
      </c>
      <c r="AC188" s="80">
        <f t="shared" si="120"/>
        <v>6.1704565751810412E-3</v>
      </c>
      <c r="AD188" s="79">
        <f t="shared" si="118"/>
        <v>-8.3821865281368257E-3</v>
      </c>
      <c r="AE188" s="81">
        <f t="shared" si="122"/>
        <v>-1.4552643103317867E-2</v>
      </c>
      <c r="AF188" s="19">
        <f t="shared" si="123"/>
        <v>-1.7613864156899434E-2</v>
      </c>
      <c r="AG188" s="93">
        <f t="shared" si="121"/>
        <v>8.3334333813431325</v>
      </c>
      <c r="AH188" s="91">
        <f t="shared" si="124"/>
        <v>6.1658252866051214E-4</v>
      </c>
      <c r="AI188" s="96">
        <f t="shared" si="125"/>
        <v>182.9477218584446</v>
      </c>
      <c r="AJ188" s="5">
        <f t="shared" si="90"/>
        <v>7.0000000000000007E-2</v>
      </c>
      <c r="AK188" s="5">
        <f t="shared" si="93"/>
        <v>7.0000000000000007E-2</v>
      </c>
      <c r="AL188" s="5">
        <f t="shared" si="95"/>
        <v>0</v>
      </c>
      <c r="AM188" s="95">
        <f t="shared" si="100"/>
        <v>9.2857142857142826E-3</v>
      </c>
      <c r="AN188" s="95">
        <f t="shared" si="101"/>
        <v>-4.2857142857142816E-3</v>
      </c>
      <c r="AO188" s="78">
        <f t="shared" si="102"/>
        <v>2.1666666666666679</v>
      </c>
      <c r="AP188" s="8">
        <f t="shared" si="103"/>
        <v>68.421052631578959</v>
      </c>
      <c r="AQ188" s="8">
        <f t="shared" si="99"/>
        <v>61.904761904761919</v>
      </c>
      <c r="AR188" s="8">
        <f t="shared" si="88"/>
        <v>1</v>
      </c>
      <c r="AS188" s="114">
        <f t="shared" si="94"/>
        <v>671000</v>
      </c>
      <c r="AT188" s="103">
        <f t="shared" si="116"/>
        <v>0.30470582987644423</v>
      </c>
      <c r="AU188" s="5">
        <f t="shared" si="91"/>
        <v>0.53</v>
      </c>
      <c r="AW188" s="210">
        <f t="shared" si="92"/>
        <v>0.10416666666666677</v>
      </c>
      <c r="AX188" s="276">
        <f t="shared" si="97"/>
        <v>-6.1571972792490133E-3</v>
      </c>
      <c r="AY188" s="19">
        <f t="shared" si="117"/>
        <v>-0.19745949818658431</v>
      </c>
    </row>
    <row r="189" spans="1:51">
      <c r="A189" s="4">
        <v>38616</v>
      </c>
      <c r="B189" s="9">
        <f t="shared" si="87"/>
        <v>38616</v>
      </c>
      <c r="C189" s="5">
        <v>0.53</v>
      </c>
      <c r="D189" s="5">
        <v>0.53</v>
      </c>
      <c r="E189" s="5">
        <v>0.5</v>
      </c>
      <c r="F189" s="5">
        <v>0.52</v>
      </c>
      <c r="G189" s="6">
        <v>486900</v>
      </c>
      <c r="H189" s="112">
        <v>0.52</v>
      </c>
      <c r="I189" s="19">
        <f t="shared" si="104"/>
        <v>-1.8867924528301903E-2</v>
      </c>
      <c r="J189" s="8">
        <f t="shared" si="105"/>
        <v>0.5155580467734554</v>
      </c>
      <c r="K189" s="8">
        <f t="shared" si="106"/>
        <v>0.41644195322654443</v>
      </c>
      <c r="L189" s="8">
        <f t="shared" si="107"/>
        <v>0.46599999999999991</v>
      </c>
      <c r="M189" s="19">
        <f t="shared" si="108"/>
        <v>0.23800698459646263</v>
      </c>
      <c r="N189" s="19">
        <f t="shared" si="109"/>
        <v>8.854064013340511E-2</v>
      </c>
      <c r="O189" s="19">
        <f t="shared" si="110"/>
        <v>9.2640000225443636E-3</v>
      </c>
      <c r="P189" s="19">
        <f t="shared" si="111"/>
        <v>-6.5182674489099746E-3</v>
      </c>
      <c r="Q189" s="214"/>
      <c r="R189" s="305"/>
      <c r="S189" s="215"/>
      <c r="T189" t="str">
        <f t="shared" si="112"/>
        <v>BrokeBandUpper</v>
      </c>
      <c r="U189" t="str">
        <f t="shared" si="113"/>
        <v>BrokeBandUpper</v>
      </c>
      <c r="V189" t="str">
        <f t="shared" si="114"/>
        <v/>
      </c>
      <c r="W189" t="str">
        <f t="shared" si="115"/>
        <v>BrokeBandUpper</v>
      </c>
      <c r="X189" s="10"/>
      <c r="Y189" s="219">
        <f t="shared" si="96"/>
        <v>2.351648351648355E-3</v>
      </c>
      <c r="Z189" s="78">
        <f t="shared" si="98"/>
        <v>0.47558799420901721</v>
      </c>
      <c r="AA189" s="78">
        <f t="shared" si="119"/>
        <v>0.47915018207440452</v>
      </c>
      <c r="AB189" s="74">
        <f t="shared" si="89"/>
        <v>188</v>
      </c>
      <c r="AC189" s="80">
        <f t="shared" si="120"/>
        <v>8.7923641903444438E-3</v>
      </c>
      <c r="AD189" s="79">
        <f t="shared" si="118"/>
        <v>-3.5621878653873118E-3</v>
      </c>
      <c r="AE189" s="81">
        <f t="shared" si="122"/>
        <v>-1.2354552055731756E-2</v>
      </c>
      <c r="AF189" s="19">
        <f t="shared" si="123"/>
        <v>-7.4343869597740435E-3</v>
      </c>
      <c r="AG189" s="93">
        <f t="shared" si="121"/>
        <v>0.42491306489527897</v>
      </c>
      <c r="AH189" s="91">
        <f t="shared" si="124"/>
        <v>7.7241210104952854E-4</v>
      </c>
      <c r="AI189" s="96">
        <f t="shared" si="125"/>
        <v>182.39562815870653</v>
      </c>
      <c r="AJ189" s="5">
        <f t="shared" si="90"/>
        <v>-1.0000000000000009E-2</v>
      </c>
      <c r="AK189" s="5">
        <f t="shared" si="93"/>
        <v>0</v>
      </c>
      <c r="AL189" s="5">
        <f t="shared" si="95"/>
        <v>-1.0000000000000009E-2</v>
      </c>
      <c r="AM189" s="95">
        <f t="shared" si="100"/>
        <v>9.2857142857142826E-3</v>
      </c>
      <c r="AN189" s="95">
        <f t="shared" si="101"/>
        <v>-4.9999999999999966E-3</v>
      </c>
      <c r="AO189" s="78">
        <f t="shared" si="102"/>
        <v>1.8571428571428579</v>
      </c>
      <c r="AP189" s="8">
        <f t="shared" si="103"/>
        <v>65</v>
      </c>
      <c r="AQ189" s="8">
        <f t="shared" si="99"/>
        <v>65</v>
      </c>
      <c r="AR189" s="8">
        <f t="shared" si="88"/>
        <v>0.33333333333333331</v>
      </c>
      <c r="AS189" s="114">
        <f t="shared" si="94"/>
        <v>162300</v>
      </c>
      <c r="AT189" s="103">
        <f t="shared" si="116"/>
        <v>0.28111214968596798</v>
      </c>
      <c r="AU189" s="5">
        <f t="shared" si="91"/>
        <v>0.52</v>
      </c>
      <c r="AW189" s="210">
        <f t="shared" si="92"/>
        <v>6.0000000000000053E-2</v>
      </c>
      <c r="AX189" s="276">
        <f t="shared" si="97"/>
        <v>-5.8623960476873807E-3</v>
      </c>
      <c r="AY189" s="19">
        <f t="shared" si="117"/>
        <v>4.7879127172873244E-2</v>
      </c>
    </row>
    <row r="190" spans="1:51">
      <c r="A190" s="4">
        <v>38617</v>
      </c>
      <c r="B190" s="9">
        <f t="shared" si="87"/>
        <v>38617</v>
      </c>
      <c r="C190" s="5">
        <v>0.53</v>
      </c>
      <c r="D190" s="5">
        <v>0.53</v>
      </c>
      <c r="E190" s="5">
        <v>0.51</v>
      </c>
      <c r="F190" s="5">
        <v>0.51</v>
      </c>
      <c r="G190" s="6">
        <v>121000</v>
      </c>
      <c r="H190" s="112">
        <v>0.51</v>
      </c>
      <c r="I190" s="19">
        <f t="shared" si="104"/>
        <v>-1.9230769230769246E-2</v>
      </c>
      <c r="J190" s="8">
        <f t="shared" si="105"/>
        <v>0.51919195340279944</v>
      </c>
      <c r="K190" s="8">
        <f t="shared" si="106"/>
        <v>0.41480804659720033</v>
      </c>
      <c r="L190" s="8">
        <f t="shared" si="107"/>
        <v>0.46699999999999992</v>
      </c>
      <c r="M190" s="19">
        <f t="shared" si="108"/>
        <v>0.25164388121660808</v>
      </c>
      <c r="N190" s="19">
        <f t="shared" si="109"/>
        <v>5.7296203484391871E-2</v>
      </c>
      <c r="O190" s="19">
        <f t="shared" si="110"/>
        <v>7.0484917306330771E-3</v>
      </c>
      <c r="P190" s="19">
        <f t="shared" si="111"/>
        <v>-3.9234918976937226E-3</v>
      </c>
      <c r="Q190" s="214"/>
      <c r="R190" s="305"/>
      <c r="S190" s="215"/>
      <c r="T190" t="str">
        <f t="shared" si="112"/>
        <v>BrokeBandUpper</v>
      </c>
      <c r="U190" t="str">
        <f t="shared" si="113"/>
        <v>BrokeBandUpper</v>
      </c>
      <c r="V190" t="str">
        <f t="shared" si="114"/>
        <v/>
      </c>
      <c r="W190" t="str">
        <f t="shared" si="115"/>
        <v/>
      </c>
      <c r="X190" s="10"/>
      <c r="Y190" s="219">
        <f t="shared" si="96"/>
        <v>3.8021978021978049E-3</v>
      </c>
      <c r="Z190" s="78">
        <f t="shared" si="98"/>
        <v>0.48088744310082854</v>
      </c>
      <c r="AA190" s="78">
        <f t="shared" si="119"/>
        <v>0.48143306860089857</v>
      </c>
      <c r="AB190" s="74">
        <f t="shared" si="89"/>
        <v>189</v>
      </c>
      <c r="AC190" s="80">
        <f t="shared" si="120"/>
        <v>9.4471412445293768E-3</v>
      </c>
      <c r="AD190" s="79">
        <f t="shared" si="118"/>
        <v>-5.4562550007003496E-4</v>
      </c>
      <c r="AE190" s="81">
        <f t="shared" si="122"/>
        <v>-9.9927667445994118E-3</v>
      </c>
      <c r="AF190" s="19">
        <f t="shared" si="123"/>
        <v>-1.133336149209042E-3</v>
      </c>
      <c r="AG190" s="93">
        <f t="shared" si="121"/>
        <v>7.4471102425897343E-2</v>
      </c>
      <c r="AH190" s="91">
        <f t="shared" si="124"/>
        <v>9.2527248341453701E-4</v>
      </c>
      <c r="AI190" s="96">
        <f t="shared" si="125"/>
        <v>182.47692410473522</v>
      </c>
      <c r="AJ190" s="5">
        <f t="shared" si="90"/>
        <v>-1.0000000000000009E-2</v>
      </c>
      <c r="AK190" s="5">
        <f t="shared" si="93"/>
        <v>0</v>
      </c>
      <c r="AL190" s="5">
        <f t="shared" si="95"/>
        <v>-1.0000000000000009E-2</v>
      </c>
      <c r="AM190" s="95">
        <f t="shared" si="100"/>
        <v>8.5714285714285719E-3</v>
      </c>
      <c r="AN190" s="95">
        <f t="shared" si="101"/>
        <v>-5.7142857142857117E-3</v>
      </c>
      <c r="AO190" s="78">
        <f t="shared" si="102"/>
        <v>1.5000000000000007</v>
      </c>
      <c r="AP190" s="8">
        <f t="shared" si="103"/>
        <v>60.000000000000014</v>
      </c>
      <c r="AQ190" s="8">
        <f t="shared" si="99"/>
        <v>71.428571428571431</v>
      </c>
      <c r="AR190" s="8">
        <f t="shared" si="88"/>
        <v>-1</v>
      </c>
      <c r="AS190" s="114">
        <f t="shared" si="94"/>
        <v>-121000</v>
      </c>
      <c r="AT190" s="103">
        <f t="shared" si="116"/>
        <v>0.25357627105045705</v>
      </c>
      <c r="AU190" s="5">
        <f t="shared" si="91"/>
        <v>0.51</v>
      </c>
      <c r="AW190" s="210">
        <f t="shared" si="92"/>
        <v>3.9215686274509838E-2</v>
      </c>
      <c r="AX190" s="276">
        <f t="shared" si="97"/>
        <v>-4.9087425826488838E-3</v>
      </c>
      <c r="AY190" s="19">
        <f t="shared" si="117"/>
        <v>0.16267298512093833</v>
      </c>
    </row>
    <row r="191" spans="1:51">
      <c r="A191" s="4">
        <v>38618</v>
      </c>
      <c r="B191" s="9">
        <f t="shared" si="87"/>
        <v>38618</v>
      </c>
      <c r="C191" s="5">
        <v>0.51</v>
      </c>
      <c r="D191" s="5">
        <v>0.52</v>
      </c>
      <c r="E191" s="5">
        <v>0.5</v>
      </c>
      <c r="F191" s="5">
        <v>0.5</v>
      </c>
      <c r="G191" s="6">
        <v>120800</v>
      </c>
      <c r="H191" s="112">
        <v>0.5</v>
      </c>
      <c r="I191" s="19">
        <f t="shared" si="104"/>
        <v>-1.9607843137254919E-2</v>
      </c>
      <c r="J191" s="8">
        <f t="shared" si="105"/>
        <v>0.52074471804789657</v>
      </c>
      <c r="K191" s="8">
        <f t="shared" si="106"/>
        <v>0.41425528195210343</v>
      </c>
      <c r="L191" s="8">
        <f t="shared" si="107"/>
        <v>0.46749999999999997</v>
      </c>
      <c r="M191" s="19">
        <f t="shared" si="108"/>
        <v>0.25706234955890206</v>
      </c>
      <c r="N191" s="19">
        <f t="shared" si="109"/>
        <v>2.153228727874338E-2</v>
      </c>
      <c r="O191" s="19">
        <f t="shared" si="110"/>
        <v>2.9907332633340349E-3</v>
      </c>
      <c r="P191" s="19">
        <f t="shared" si="111"/>
        <v>-1.3325793692562243E-3</v>
      </c>
      <c r="Q191" s="214"/>
      <c r="R191" s="305"/>
      <c r="S191" s="215"/>
      <c r="T191" t="str">
        <f t="shared" si="112"/>
        <v/>
      </c>
      <c r="U191" t="str">
        <f t="shared" si="113"/>
        <v/>
      </c>
      <c r="V191" t="str">
        <f t="shared" si="114"/>
        <v/>
      </c>
      <c r="W191" t="str">
        <f t="shared" si="115"/>
        <v/>
      </c>
      <c r="X191" s="10"/>
      <c r="Y191" s="219">
        <f t="shared" si="96"/>
        <v>4.7912087912087929E-3</v>
      </c>
      <c r="Z191" s="78">
        <f t="shared" si="98"/>
        <v>0.48383077686330095</v>
      </c>
      <c r="AA191" s="78">
        <f t="shared" si="119"/>
        <v>0.48280702152443206</v>
      </c>
      <c r="AB191" s="74">
        <f t="shared" si="89"/>
        <v>190</v>
      </c>
      <c r="AC191" s="80">
        <f t="shared" si="120"/>
        <v>8.8132176667746441E-3</v>
      </c>
      <c r="AD191" s="79">
        <f t="shared" si="118"/>
        <v>1.0237553388688925E-3</v>
      </c>
      <c r="AE191" s="81">
        <f t="shared" si="122"/>
        <v>-7.7894623279057508E-3</v>
      </c>
      <c r="AF191" s="19">
        <f t="shared" si="123"/>
        <v>2.1204234678204367E-3</v>
      </c>
      <c r="AG191" s="93">
        <f t="shared" si="121"/>
        <v>-6.7102159409527545E-2</v>
      </c>
      <c r="AH191" s="91">
        <f t="shared" si="124"/>
        <v>1.0366090503401454E-3</v>
      </c>
      <c r="AI191" s="96">
        <f t="shared" si="125"/>
        <v>182.80233133905728</v>
      </c>
      <c r="AJ191" s="5">
        <f t="shared" si="90"/>
        <v>-1.0000000000000009E-2</v>
      </c>
      <c r="AK191" s="5">
        <f t="shared" si="93"/>
        <v>0</v>
      </c>
      <c r="AL191" s="5">
        <f t="shared" si="95"/>
        <v>-1.0000000000000009E-2</v>
      </c>
      <c r="AM191" s="95">
        <f t="shared" si="100"/>
        <v>8.5714285714285719E-3</v>
      </c>
      <c r="AN191" s="95">
        <f t="shared" si="101"/>
        <v>-6.4285714285714267E-3</v>
      </c>
      <c r="AO191" s="78">
        <f t="shared" si="102"/>
        <v>1.3333333333333337</v>
      </c>
      <c r="AP191" s="8">
        <f t="shared" si="103"/>
        <v>57.142857142857153</v>
      </c>
      <c r="AQ191" s="8">
        <f t="shared" si="99"/>
        <v>72.727272727272734</v>
      </c>
      <c r="AR191" s="8">
        <f t="shared" si="88"/>
        <v>-1</v>
      </c>
      <c r="AS191" s="114">
        <f t="shared" si="94"/>
        <v>-120800</v>
      </c>
      <c r="AT191" s="103">
        <f t="shared" si="116"/>
        <v>0.19480509052952769</v>
      </c>
      <c r="AU191" s="5">
        <f t="shared" si="91"/>
        <v>0.5</v>
      </c>
      <c r="AW191" s="210">
        <f t="shared" si="92"/>
        <v>4.0000000000000036E-2</v>
      </c>
      <c r="AX191" s="276">
        <f t="shared" si="97"/>
        <v>-3.5316581166616331E-3</v>
      </c>
      <c r="AY191" s="19">
        <f t="shared" si="117"/>
        <v>0.28053711165357964</v>
      </c>
    </row>
    <row r="192" spans="1:51">
      <c r="A192" s="4">
        <v>38621</v>
      </c>
      <c r="B192" s="9">
        <f t="shared" si="87"/>
        <v>38621</v>
      </c>
      <c r="C192" s="5">
        <v>0.51</v>
      </c>
      <c r="D192" s="5">
        <v>0.53</v>
      </c>
      <c r="E192" s="5">
        <v>0.51</v>
      </c>
      <c r="F192" s="5">
        <v>0.51</v>
      </c>
      <c r="G192" s="6">
        <v>95600</v>
      </c>
      <c r="H192" s="112">
        <v>0.51</v>
      </c>
      <c r="I192" s="19">
        <f t="shared" si="104"/>
        <v>2.0000000000000018E-2</v>
      </c>
      <c r="J192" s="8">
        <f t="shared" si="105"/>
        <v>0.52616866263886719</v>
      </c>
      <c r="K192" s="8">
        <f t="shared" si="106"/>
        <v>0.41483133736113287</v>
      </c>
      <c r="L192" s="8">
        <f t="shared" si="107"/>
        <v>0.47050000000000003</v>
      </c>
      <c r="M192" s="19">
        <f t="shared" si="108"/>
        <v>0.26839179022969817</v>
      </c>
      <c r="N192" s="19">
        <f t="shared" si="109"/>
        <v>4.407273445619906E-2</v>
      </c>
      <c r="O192" s="19">
        <f t="shared" si="110"/>
        <v>1.0415745763688651E-2</v>
      </c>
      <c r="P192" s="19">
        <f t="shared" si="111"/>
        <v>1.3905807219038555E-3</v>
      </c>
      <c r="Q192" s="214"/>
      <c r="R192" s="305"/>
      <c r="S192" s="215"/>
      <c r="T192" t="str">
        <f t="shared" si="112"/>
        <v/>
      </c>
      <c r="U192" t="str">
        <f t="shared" si="113"/>
        <v>BrokeBandUpper</v>
      </c>
      <c r="V192" t="str">
        <f t="shared" si="114"/>
        <v/>
      </c>
      <c r="W192" t="str">
        <f t="shared" si="115"/>
        <v/>
      </c>
      <c r="X192" s="10"/>
      <c r="Y192" s="219">
        <f t="shared" si="96"/>
        <v>5.2747252747252756E-3</v>
      </c>
      <c r="Z192" s="78">
        <f t="shared" si="98"/>
        <v>0.48786083722635259</v>
      </c>
      <c r="AA192" s="78">
        <f t="shared" si="119"/>
        <v>0.48481930193162409</v>
      </c>
      <c r="AB192" s="74">
        <f t="shared" si="89"/>
        <v>191</v>
      </c>
      <c r="AC192" s="80">
        <f t="shared" si="120"/>
        <v>8.6647980981074037E-3</v>
      </c>
      <c r="AD192" s="79">
        <f t="shared" si="118"/>
        <v>3.0415352947285035E-3</v>
      </c>
      <c r="AE192" s="81">
        <f t="shared" si="122"/>
        <v>-5.6232628033789003E-3</v>
      </c>
      <c r="AF192" s="19">
        <f t="shared" si="123"/>
        <v>6.2735441485319877E-3</v>
      </c>
      <c r="AG192" s="93">
        <f t="shared" si="121"/>
        <v>-1.6840565418777088E-2</v>
      </c>
      <c r="AH192" s="91">
        <f t="shared" si="124"/>
        <v>1.0813694344687795E-3</v>
      </c>
      <c r="AI192" s="96">
        <f t="shared" si="125"/>
        <v>183.1461286904933</v>
      </c>
      <c r="AJ192" s="5">
        <f t="shared" si="90"/>
        <v>1.0000000000000009E-2</v>
      </c>
      <c r="AK192" s="5">
        <f t="shared" si="93"/>
        <v>1.0000000000000009E-2</v>
      </c>
      <c r="AL192" s="5">
        <f t="shared" si="95"/>
        <v>0</v>
      </c>
      <c r="AM192" s="95">
        <f t="shared" si="100"/>
        <v>9.285714285714286E-3</v>
      </c>
      <c r="AN192" s="95">
        <f t="shared" si="101"/>
        <v>-5.0000000000000001E-3</v>
      </c>
      <c r="AO192" s="78">
        <f t="shared" si="102"/>
        <v>1.8571428571428572</v>
      </c>
      <c r="AP192" s="8">
        <f t="shared" si="103"/>
        <v>65</v>
      </c>
      <c r="AQ192" s="8">
        <f t="shared" si="99"/>
        <v>69.892473118279568</v>
      </c>
      <c r="AR192" s="8">
        <f t="shared" si="88"/>
        <v>-1</v>
      </c>
      <c r="AS192" s="114">
        <f t="shared" si="94"/>
        <v>-95600</v>
      </c>
      <c r="AT192" s="103">
        <f t="shared" si="116"/>
        <v>0.22064999835941873</v>
      </c>
      <c r="AU192" s="5">
        <f t="shared" si="91"/>
        <v>0.51</v>
      </c>
      <c r="AW192" s="210">
        <f t="shared" si="92"/>
        <v>3.9215686274509838E-2</v>
      </c>
      <c r="AX192" s="276">
        <f t="shared" si="97"/>
        <v>-1.3373770088248862E-3</v>
      </c>
      <c r="AY192" s="19">
        <f t="shared" si="117"/>
        <v>0.62131753282815849</v>
      </c>
    </row>
    <row r="193" spans="1:51">
      <c r="A193" s="4">
        <v>38622</v>
      </c>
      <c r="B193" s="9">
        <f t="shared" si="87"/>
        <v>38622</v>
      </c>
      <c r="C193" s="5">
        <v>0.52</v>
      </c>
      <c r="D193" s="5">
        <v>0.6</v>
      </c>
      <c r="E193" s="5">
        <v>0.51</v>
      </c>
      <c r="F193" s="5">
        <v>0.59</v>
      </c>
      <c r="G193" s="6">
        <v>369700</v>
      </c>
      <c r="H193" s="112">
        <v>0.59</v>
      </c>
      <c r="I193" s="19">
        <f t="shared" si="104"/>
        <v>0.15686274509803913</v>
      </c>
      <c r="J193" s="8">
        <f t="shared" si="105"/>
        <v>0.55292101158440921</v>
      </c>
      <c r="K193" s="8">
        <f t="shared" si="106"/>
        <v>0.40107898841559075</v>
      </c>
      <c r="L193" s="8">
        <f t="shared" si="107"/>
        <v>0.47699999999999998</v>
      </c>
      <c r="M193" s="19">
        <f t="shared" si="108"/>
        <v>0.37858383898057135</v>
      </c>
      <c r="N193" s="19">
        <f t="shared" si="109"/>
        <v>0.41056415569405963</v>
      </c>
      <c r="O193" s="19">
        <f t="shared" si="110"/>
        <v>5.0843675887827122E-2</v>
      </c>
      <c r="P193" s="19">
        <f t="shared" si="111"/>
        <v>-3.315166359664376E-2</v>
      </c>
      <c r="Q193" s="214"/>
      <c r="R193" s="305"/>
      <c r="S193" s="215"/>
      <c r="T193" t="str">
        <f t="shared" si="112"/>
        <v/>
      </c>
      <c r="U193" t="str">
        <f t="shared" si="113"/>
        <v>BrokeBandUpper</v>
      </c>
      <c r="V193" t="str">
        <f t="shared" si="114"/>
        <v/>
      </c>
      <c r="W193" t="str">
        <f t="shared" si="115"/>
        <v>BrokeBandUpper</v>
      </c>
      <c r="X193" s="10"/>
      <c r="Y193" s="219">
        <f t="shared" si="96"/>
        <v>8.4395604395604389E-3</v>
      </c>
      <c r="Z193" s="78">
        <f t="shared" si="98"/>
        <v>0.50359026829349429</v>
      </c>
      <c r="AA193" s="78">
        <f t="shared" si="119"/>
        <v>0.49260267358868393</v>
      </c>
      <c r="AB193" s="74">
        <f t="shared" si="89"/>
        <v>192</v>
      </c>
      <c r="AC193" s="80">
        <f t="shared" si="120"/>
        <v>1.3288686006551413E-2</v>
      </c>
      <c r="AD193" s="79">
        <f t="shared" si="118"/>
        <v>1.0987594704810366E-2</v>
      </c>
      <c r="AE193" s="81">
        <f t="shared" si="122"/>
        <v>-2.3010913017410465E-3</v>
      </c>
      <c r="AF193" s="19">
        <f t="shared" si="123"/>
        <v>2.2305186906039508E-2</v>
      </c>
      <c r="AG193" s="93">
        <f t="shared" si="121"/>
        <v>0.53364058297607364</v>
      </c>
      <c r="AH193" s="91">
        <f t="shared" si="124"/>
        <v>1.2511980176292496E-3</v>
      </c>
      <c r="AI193" s="96">
        <f t="shared" si="125"/>
        <v>183.49784459625809</v>
      </c>
      <c r="AJ193" s="5">
        <f t="shared" si="90"/>
        <v>7.999999999999996E-2</v>
      </c>
      <c r="AK193" s="5">
        <f t="shared" si="93"/>
        <v>7.999999999999996E-2</v>
      </c>
      <c r="AL193" s="5">
        <f t="shared" si="95"/>
        <v>0</v>
      </c>
      <c r="AM193" s="95">
        <f t="shared" si="100"/>
        <v>1.3571428571428571E-2</v>
      </c>
      <c r="AN193" s="95">
        <f t="shared" si="101"/>
        <v>-5.0000000000000001E-3</v>
      </c>
      <c r="AO193" s="78">
        <f t="shared" si="102"/>
        <v>2.714285714285714</v>
      </c>
      <c r="AP193" s="8">
        <f t="shared" si="103"/>
        <v>73.076923076923066</v>
      </c>
      <c r="AQ193" s="8">
        <f t="shared" si="99"/>
        <v>77.235772357723576</v>
      </c>
      <c r="AR193" s="8">
        <f t="shared" si="88"/>
        <v>0.77777777777777746</v>
      </c>
      <c r="AS193" s="114">
        <f t="shared" si="94"/>
        <v>287544.44444444432</v>
      </c>
      <c r="AT193" s="103">
        <f t="shared" si="116"/>
        <v>0.30980175754937939</v>
      </c>
      <c r="AU193" s="5">
        <f t="shared" si="91"/>
        <v>0.59</v>
      </c>
      <c r="AW193" s="210">
        <f t="shared" si="92"/>
        <v>0.17647058823529405</v>
      </c>
      <c r="AX193" s="276">
        <f t="shared" si="97"/>
        <v>4.1075876907587013E-3</v>
      </c>
      <c r="AY193" s="19">
        <f t="shared" si="117"/>
        <v>4.0713760320793293</v>
      </c>
    </row>
    <row r="194" spans="1:51">
      <c r="A194" s="4">
        <v>38623</v>
      </c>
      <c r="B194" s="9">
        <f t="shared" ref="B194:B257" si="126">A194</f>
        <v>38623</v>
      </c>
      <c r="C194" s="5">
        <v>0.57999999999999996</v>
      </c>
      <c r="D194" s="5">
        <v>0.59</v>
      </c>
      <c r="E194" s="5">
        <v>0.55000000000000004</v>
      </c>
      <c r="F194" s="5">
        <v>0.57999999999999996</v>
      </c>
      <c r="G194" s="6">
        <v>190200</v>
      </c>
      <c r="H194" s="112">
        <v>0.57999999999999996</v>
      </c>
      <c r="I194" s="19">
        <f t="shared" si="104"/>
        <v>-1.6949152542372899E-2</v>
      </c>
      <c r="J194" s="8">
        <f t="shared" si="105"/>
        <v>0.57065842800324451</v>
      </c>
      <c r="K194" s="8">
        <f t="shared" si="106"/>
        <v>0.39534157199675546</v>
      </c>
      <c r="L194" s="8">
        <f t="shared" si="107"/>
        <v>0.48299999999999998</v>
      </c>
      <c r="M194" s="19">
        <f t="shared" si="108"/>
        <v>0.44345666741044848</v>
      </c>
      <c r="N194" s="19">
        <f t="shared" si="109"/>
        <v>0.17135657085776013</v>
      </c>
      <c r="O194" s="19">
        <f t="shared" si="110"/>
        <v>3.2079476176910496E-2</v>
      </c>
      <c r="P194" s="19">
        <f t="shared" si="111"/>
        <v>-1.4304953848368362E-2</v>
      </c>
      <c r="Q194" s="214"/>
      <c r="R194" s="305"/>
      <c r="S194" s="215"/>
      <c r="T194" t="str">
        <f t="shared" si="112"/>
        <v>BrokeBandUpper</v>
      </c>
      <c r="U194" t="str">
        <f t="shared" si="113"/>
        <v>BrokeBandUpper</v>
      </c>
      <c r="V194" t="str">
        <f t="shared" si="114"/>
        <v/>
      </c>
      <c r="W194" t="str">
        <f t="shared" si="115"/>
        <v>BrokeBandUpper</v>
      </c>
      <c r="X194" s="10"/>
      <c r="Y194" s="219">
        <f t="shared" si="96"/>
        <v>1.079120879120879E-2</v>
      </c>
      <c r="Z194" s="78">
        <f t="shared" si="98"/>
        <v>0.51535736697629619</v>
      </c>
      <c r="AA194" s="78">
        <f t="shared" si="119"/>
        <v>0.49907007574312129</v>
      </c>
      <c r="AB194" s="74">
        <f t="shared" si="89"/>
        <v>193</v>
      </c>
      <c r="AC194" s="80">
        <f t="shared" si="120"/>
        <v>1.4870706027932761E-2</v>
      </c>
      <c r="AD194" s="79">
        <f t="shared" si="118"/>
        <v>1.6287291233174905E-2</v>
      </c>
      <c r="AE194" s="81">
        <f t="shared" si="122"/>
        <v>1.4165852052421442E-3</v>
      </c>
      <c r="AF194" s="19">
        <f t="shared" si="123"/>
        <v>3.2635279141757664E-2</v>
      </c>
      <c r="AG194" s="93">
        <f t="shared" si="121"/>
        <v>0.11905014691455584</v>
      </c>
      <c r="AH194" s="91">
        <f t="shared" si="124"/>
        <v>1.4356078523906433E-3</v>
      </c>
      <c r="AI194" s="96">
        <f t="shared" si="125"/>
        <v>183.90611620667647</v>
      </c>
      <c r="AJ194" s="5">
        <f t="shared" si="90"/>
        <v>-1.0000000000000009E-2</v>
      </c>
      <c r="AK194" s="5">
        <f t="shared" si="93"/>
        <v>0</v>
      </c>
      <c r="AL194" s="5">
        <f t="shared" si="95"/>
        <v>-1.0000000000000009E-2</v>
      </c>
      <c r="AM194" s="95">
        <f t="shared" si="100"/>
        <v>1.3571428571428571E-2</v>
      </c>
      <c r="AN194" s="95">
        <f t="shared" si="101"/>
        <v>-5.7142857142857151E-3</v>
      </c>
      <c r="AO194" s="78">
        <f t="shared" si="102"/>
        <v>2.3749999999999996</v>
      </c>
      <c r="AP194" s="8">
        <f t="shared" si="103"/>
        <v>70.370370370370367</v>
      </c>
      <c r="AQ194" s="8">
        <f t="shared" si="99"/>
        <v>78.082191780821915</v>
      </c>
      <c r="AR194" s="8">
        <f t="shared" ref="AR194:AR257" si="127">IF(ISERROR(((F194-E194)-(D194-F194))/(D194-E194)),0,((F194-E194)-(D194-F194))/(D194-E194))</f>
        <v>0.49999999999999861</v>
      </c>
      <c r="AS194" s="114">
        <f t="shared" si="94"/>
        <v>95099.999999999738</v>
      </c>
      <c r="AT194" s="103">
        <f t="shared" si="116"/>
        <v>0.33005357768764715</v>
      </c>
      <c r="AU194" s="5">
        <f t="shared" si="91"/>
        <v>0.57999999999999996</v>
      </c>
      <c r="AW194" s="210">
        <f t="shared" si="92"/>
        <v>7.2727272727272585E-2</v>
      </c>
      <c r="AX194" s="276">
        <f t="shared" si="97"/>
        <v>1.0770588592541527E-2</v>
      </c>
      <c r="AY194" s="19">
        <f t="shared" si="117"/>
        <v>1.6221201842564001</v>
      </c>
    </row>
    <row r="195" spans="1:51">
      <c r="A195" s="4">
        <v>38624</v>
      </c>
      <c r="B195" s="9">
        <f t="shared" si="126"/>
        <v>38624</v>
      </c>
      <c r="C195" s="5">
        <v>0.61</v>
      </c>
      <c r="D195" s="5">
        <v>0.62</v>
      </c>
      <c r="E195" s="5">
        <v>0.57999999999999996</v>
      </c>
      <c r="F195" s="5">
        <v>0.57999999999999996</v>
      </c>
      <c r="G195" s="6">
        <v>675300</v>
      </c>
      <c r="H195" s="112">
        <v>0.57999999999999996</v>
      </c>
      <c r="I195" s="19">
        <f t="shared" si="104"/>
        <v>0</v>
      </c>
      <c r="J195" s="8">
        <f t="shared" si="105"/>
        <v>0.58551942809610924</v>
      </c>
      <c r="K195" s="8">
        <f t="shared" si="106"/>
        <v>0.3924805719038908</v>
      </c>
      <c r="L195" s="8">
        <f t="shared" si="107"/>
        <v>0.48899999999999999</v>
      </c>
      <c r="M195" s="19">
        <f t="shared" si="108"/>
        <v>0.49184308730443121</v>
      </c>
      <c r="N195" s="19">
        <f t="shared" si="109"/>
        <v>0.10911194587857646</v>
      </c>
      <c r="O195" s="19">
        <f t="shared" si="110"/>
        <v>2.6041848089169439E-2</v>
      </c>
      <c r="P195" s="19">
        <f t="shared" si="111"/>
        <v>-7.2367802819586673E-3</v>
      </c>
      <c r="Q195" s="214"/>
      <c r="R195" s="305"/>
      <c r="S195" s="215"/>
      <c r="T195" t="str">
        <f t="shared" si="112"/>
        <v>BrokeBandUpper</v>
      </c>
      <c r="U195" t="str">
        <f t="shared" si="113"/>
        <v>BrokeBandUpper</v>
      </c>
      <c r="V195" t="str">
        <f t="shared" si="114"/>
        <v/>
      </c>
      <c r="W195" t="str">
        <f t="shared" si="115"/>
        <v/>
      </c>
      <c r="X195" s="10"/>
      <c r="Y195" s="219">
        <f t="shared" si="96"/>
        <v>1.1999999999999999E-2</v>
      </c>
      <c r="Z195" s="78">
        <f t="shared" si="98"/>
        <v>0.52531233246194653</v>
      </c>
      <c r="AA195" s="78">
        <f t="shared" si="119"/>
        <v>0.50505889013813032</v>
      </c>
      <c r="AB195" s="74">
        <f t="shared" ref="AB195:AB258" si="128">AB194+1</f>
        <v>194</v>
      </c>
      <c r="AC195" s="80">
        <f t="shared" si="120"/>
        <v>1.5069485694859251E-2</v>
      </c>
      <c r="AD195" s="79">
        <f t="shared" si="118"/>
        <v>2.0253442323816206E-2</v>
      </c>
      <c r="AE195" s="81">
        <f t="shared" si="122"/>
        <v>5.1839566289569568E-3</v>
      </c>
      <c r="AF195" s="19">
        <f t="shared" si="123"/>
        <v>4.0101150022875592E-2</v>
      </c>
      <c r="AG195" s="93">
        <f t="shared" si="121"/>
        <v>1.3367197667219473E-2</v>
      </c>
      <c r="AH195" s="91">
        <f t="shared" si="124"/>
        <v>1.5430710987840513E-3</v>
      </c>
      <c r="AI195" s="96">
        <f t="shared" si="125"/>
        <v>184.27071702242191</v>
      </c>
      <c r="AJ195" s="5">
        <f t="shared" ref="AJ195:AJ258" si="129">F195-F194</f>
        <v>0</v>
      </c>
      <c r="AK195" s="5">
        <f t="shared" si="93"/>
        <v>0</v>
      </c>
      <c r="AL195" s="5">
        <f t="shared" si="95"/>
        <v>0</v>
      </c>
      <c r="AM195" s="95">
        <f t="shared" si="100"/>
        <v>1.3571428571428571E-2</v>
      </c>
      <c r="AN195" s="95">
        <f t="shared" si="101"/>
        <v>-4.2857142857142894E-3</v>
      </c>
      <c r="AO195" s="78">
        <f t="shared" si="102"/>
        <v>3.1666666666666639</v>
      </c>
      <c r="AP195" s="8">
        <f t="shared" si="103"/>
        <v>75.999999999999986</v>
      </c>
      <c r="AQ195" s="8">
        <f t="shared" si="99"/>
        <v>79.83193277310923</v>
      </c>
      <c r="AR195" s="8">
        <f t="shared" si="127"/>
        <v>-1</v>
      </c>
      <c r="AS195" s="114">
        <f t="shared" si="94"/>
        <v>-675300</v>
      </c>
      <c r="AT195" s="103">
        <f t="shared" si="116"/>
        <v>0.17977690279970779</v>
      </c>
      <c r="AU195" s="5">
        <f t="shared" ref="AU195:AU258" si="130">F195</f>
        <v>0.57999999999999996</v>
      </c>
      <c r="AW195" s="210">
        <f t="shared" ref="AW195:AW258" si="131">(D195-E195)/E195</f>
        <v>6.8965517241379379E-2</v>
      </c>
      <c r="AX195" s="276">
        <f t="shared" si="97"/>
        <v>1.7456661010398108E-2</v>
      </c>
      <c r="AY195" s="19">
        <f t="shared" si="117"/>
        <v>0.62077131258050156</v>
      </c>
    </row>
    <row r="196" spans="1:51">
      <c r="A196" s="4">
        <v>38625</v>
      </c>
      <c r="B196" s="9">
        <f t="shared" si="126"/>
        <v>38625</v>
      </c>
      <c r="C196" s="5">
        <v>0.57999999999999996</v>
      </c>
      <c r="D196" s="5">
        <v>0.57999999999999996</v>
      </c>
      <c r="E196" s="5">
        <v>0.57999999999999996</v>
      </c>
      <c r="F196" s="5">
        <v>0.57999999999999996</v>
      </c>
      <c r="G196" s="6">
        <v>0</v>
      </c>
      <c r="H196" s="112">
        <v>0.57999999999999996</v>
      </c>
      <c r="I196" s="19">
        <f t="shared" si="104"/>
        <v>0</v>
      </c>
      <c r="J196" s="8">
        <f t="shared" si="105"/>
        <v>0.59832196299434914</v>
      </c>
      <c r="K196" s="8">
        <f t="shared" si="106"/>
        <v>0.39067803700565096</v>
      </c>
      <c r="L196" s="8">
        <f t="shared" si="107"/>
        <v>0.49450000000000005</v>
      </c>
      <c r="M196" s="19">
        <f t="shared" si="108"/>
        <v>0.53149628676386207</v>
      </c>
      <c r="N196" s="19">
        <f t="shared" si="109"/>
        <v>8.0621646380661868E-2</v>
      </c>
      <c r="O196" s="19">
        <f t="shared" si="110"/>
        <v>2.1865260628274916E-2</v>
      </c>
      <c r="P196" s="19">
        <f t="shared" si="111"/>
        <v>-4.5926729302698741E-3</v>
      </c>
      <c r="Q196" s="214"/>
      <c r="R196" s="305"/>
      <c r="S196" s="215"/>
      <c r="T196" t="str">
        <f t="shared" si="112"/>
        <v/>
      </c>
      <c r="U196" t="str">
        <f t="shared" si="113"/>
        <v/>
      </c>
      <c r="V196" t="str">
        <f t="shared" si="114"/>
        <v/>
      </c>
      <c r="W196" t="str">
        <f t="shared" si="115"/>
        <v/>
      </c>
      <c r="X196" s="10"/>
      <c r="Y196" s="219">
        <f t="shared" si="96"/>
        <v>1.2637362637362634E-2</v>
      </c>
      <c r="Z196" s="78">
        <f t="shared" si="98"/>
        <v>0.53373423326280678</v>
      </c>
      <c r="AA196" s="78">
        <f t="shared" si="119"/>
        <v>0.5106045322679087</v>
      </c>
      <c r="AB196" s="74">
        <f t="shared" si="128"/>
        <v>195</v>
      </c>
      <c r="AC196" s="80">
        <f t="shared" si="120"/>
        <v>1.4356595492752901E-2</v>
      </c>
      <c r="AD196" s="79">
        <f t="shared" si="118"/>
        <v>2.3129700994898084E-2</v>
      </c>
      <c r="AE196" s="81">
        <f t="shared" si="122"/>
        <v>8.7731055021451829E-3</v>
      </c>
      <c r="AF196" s="19">
        <f t="shared" si="123"/>
        <v>4.5298659790904833E-2</v>
      </c>
      <c r="AG196" s="93">
        <f t="shared" si="121"/>
        <v>-4.7306870091096909E-2</v>
      </c>
      <c r="AH196" s="91">
        <f t="shared" si="124"/>
        <v>1.5565871145957028E-3</v>
      </c>
      <c r="AI196" s="96">
        <f t="shared" si="125"/>
        <v>184.59392004554286</v>
      </c>
      <c r="AJ196" s="5">
        <f t="shared" si="129"/>
        <v>0</v>
      </c>
      <c r="AK196" s="5">
        <f t="shared" ref="AK196:AK259" si="132">IF(AJ196&gt;0,AJ196,0)</f>
        <v>0</v>
      </c>
      <c r="AL196" s="5">
        <f t="shared" si="95"/>
        <v>0</v>
      </c>
      <c r="AM196" s="95">
        <f t="shared" si="100"/>
        <v>1.3571428571428571E-2</v>
      </c>
      <c r="AN196" s="95">
        <f t="shared" si="101"/>
        <v>-4.2857142857142894E-3</v>
      </c>
      <c r="AO196" s="78">
        <f t="shared" si="102"/>
        <v>3.1666666666666639</v>
      </c>
      <c r="AP196" s="8">
        <f t="shared" si="103"/>
        <v>75.999999999999986</v>
      </c>
      <c r="AQ196" s="8">
        <f t="shared" si="99"/>
        <v>79.83193277310923</v>
      </c>
      <c r="AR196" s="8">
        <f t="shared" si="127"/>
        <v>0</v>
      </c>
      <c r="AS196" s="114">
        <f t="shared" si="94"/>
        <v>0</v>
      </c>
      <c r="AT196" s="103">
        <f t="shared" si="116"/>
        <v>0.16150987429821997</v>
      </c>
      <c r="AU196" s="5">
        <f t="shared" si="130"/>
        <v>0.57999999999999996</v>
      </c>
      <c r="AW196" s="210">
        <f t="shared" si="131"/>
        <v>0</v>
      </c>
      <c r="AX196" s="276">
        <f t="shared" si="97"/>
        <v>2.3645872551348583E-2</v>
      </c>
      <c r="AY196" s="19">
        <f t="shared" si="117"/>
        <v>0.35454727208507142</v>
      </c>
    </row>
    <row r="197" spans="1:51">
      <c r="A197" s="4">
        <v>38628</v>
      </c>
      <c r="B197" s="9">
        <f t="shared" si="126"/>
        <v>38628</v>
      </c>
      <c r="C197" s="5">
        <v>0.71</v>
      </c>
      <c r="D197" s="5">
        <v>0.71</v>
      </c>
      <c r="E197" s="5">
        <v>0.65</v>
      </c>
      <c r="F197" s="5">
        <v>0.65</v>
      </c>
      <c r="G197" s="6">
        <v>2620600</v>
      </c>
      <c r="H197" s="112">
        <v>0.65</v>
      </c>
      <c r="I197" s="19">
        <f t="shared" si="104"/>
        <v>0.12068965517241391</v>
      </c>
      <c r="J197" s="8">
        <f t="shared" si="105"/>
        <v>0.62667061337835483</v>
      </c>
      <c r="K197" s="8">
        <f t="shared" si="106"/>
        <v>0.38032938662164534</v>
      </c>
      <c r="L197" s="8">
        <f t="shared" si="107"/>
        <v>0.50350000000000006</v>
      </c>
      <c r="M197" s="19">
        <f t="shared" si="108"/>
        <v>0.64770495108170978</v>
      </c>
      <c r="N197" s="19">
        <f t="shared" si="109"/>
        <v>0.21864435784756092</v>
      </c>
      <c r="O197" s="19">
        <f t="shared" si="110"/>
        <v>4.7380260357036956E-2</v>
      </c>
      <c r="P197" s="19">
        <f t="shared" si="111"/>
        <v>-2.6488948453111869E-2</v>
      </c>
      <c r="Q197" s="214"/>
      <c r="R197" s="305"/>
      <c r="S197" s="215"/>
      <c r="T197" t="str">
        <f t="shared" si="112"/>
        <v>BrokeBandUpper</v>
      </c>
      <c r="U197" t="str">
        <f t="shared" si="113"/>
        <v>BrokeBandUpper</v>
      </c>
      <c r="V197" t="str">
        <f t="shared" si="114"/>
        <v>BrokeBandUpper</v>
      </c>
      <c r="W197" t="str">
        <f t="shared" si="115"/>
        <v>BrokeBandUpper</v>
      </c>
      <c r="X197" s="10"/>
      <c r="Y197" s="219">
        <f t="shared" si="96"/>
        <v>1.47032967032967E-2</v>
      </c>
      <c r="Z197" s="78">
        <f t="shared" si="98"/>
        <v>0.55163916134033453</v>
      </c>
      <c r="AA197" s="78">
        <f t="shared" si="119"/>
        <v>0.5209197968800835</v>
      </c>
      <c r="AB197" s="74">
        <f t="shared" si="128"/>
        <v>196</v>
      </c>
      <c r="AC197" s="80">
        <f t="shared" si="120"/>
        <v>1.755700716648468E-2</v>
      </c>
      <c r="AD197" s="79">
        <f t="shared" si="118"/>
        <v>3.0719364460251031E-2</v>
      </c>
      <c r="AE197" s="81">
        <f t="shared" si="122"/>
        <v>1.3162357293766353E-2</v>
      </c>
      <c r="AF197" s="19">
        <f t="shared" si="123"/>
        <v>5.8971389922665339E-2</v>
      </c>
      <c r="AG197" s="93">
        <f t="shared" si="121"/>
        <v>0.22292274483510538</v>
      </c>
      <c r="AH197" s="91">
        <f t="shared" si="124"/>
        <v>1.5983968733345527E-3</v>
      </c>
      <c r="AI197" s="96">
        <f t="shared" si="125"/>
        <v>184.85754013861114</v>
      </c>
      <c r="AJ197" s="5">
        <f t="shared" si="129"/>
        <v>7.0000000000000062E-2</v>
      </c>
      <c r="AK197" s="5">
        <f t="shared" si="132"/>
        <v>7.0000000000000062E-2</v>
      </c>
      <c r="AL197" s="5">
        <f t="shared" si="95"/>
        <v>0</v>
      </c>
      <c r="AM197" s="95">
        <f t="shared" si="100"/>
        <v>1.8571428571428576E-2</v>
      </c>
      <c r="AN197" s="95">
        <f t="shared" si="101"/>
        <v>-4.2857142857142894E-3</v>
      </c>
      <c r="AO197" s="78">
        <f t="shared" si="102"/>
        <v>4.3333333333333304</v>
      </c>
      <c r="AP197" s="8">
        <f t="shared" si="103"/>
        <v>81.249999999999986</v>
      </c>
      <c r="AQ197" s="8">
        <f t="shared" si="99"/>
        <v>81.249999999999986</v>
      </c>
      <c r="AR197" s="8">
        <f t="shared" si="127"/>
        <v>-1</v>
      </c>
      <c r="AS197" s="114">
        <f t="shared" ref="AS197:AS260" si="133">IF(ISERROR(AR197*G197),0,AR197*G197)</f>
        <v>-2620600</v>
      </c>
      <c r="AT197" s="103">
        <f t="shared" si="116"/>
        <v>-0.33716173569078972</v>
      </c>
      <c r="AU197" s="5">
        <f t="shared" si="130"/>
        <v>0.65</v>
      </c>
      <c r="AW197" s="210">
        <f t="shared" si="131"/>
        <v>9.2307692307692216E-2</v>
      </c>
      <c r="AX197" s="276">
        <f t="shared" si="97"/>
        <v>3.133237368075955E-2</v>
      </c>
      <c r="AY197" s="19">
        <f t="shared" si="117"/>
        <v>0.32506735002987175</v>
      </c>
    </row>
    <row r="198" spans="1:51">
      <c r="A198" s="4">
        <v>38629</v>
      </c>
      <c r="B198" s="9">
        <f t="shared" si="126"/>
        <v>38629</v>
      </c>
      <c r="C198" s="5">
        <v>0.66</v>
      </c>
      <c r="D198" s="5">
        <v>0.67</v>
      </c>
      <c r="E198" s="5">
        <v>0.61</v>
      </c>
      <c r="F198" s="5">
        <v>0.62</v>
      </c>
      <c r="G198" s="6">
        <v>624300</v>
      </c>
      <c r="H198" s="112">
        <v>0.62</v>
      </c>
      <c r="I198" s="19">
        <f t="shared" si="104"/>
        <v>-4.6153846153846191E-2</v>
      </c>
      <c r="J198" s="8">
        <f t="shared" si="105"/>
        <v>0.64247605144240172</v>
      </c>
      <c r="K198" s="8">
        <f t="shared" si="106"/>
        <v>0.3815239485575983</v>
      </c>
      <c r="L198" s="8">
        <f t="shared" si="107"/>
        <v>0.51200000000000001</v>
      </c>
      <c r="M198" s="19">
        <f t="shared" si="108"/>
        <v>0.68397306085598908</v>
      </c>
      <c r="N198" s="19">
        <f t="shared" si="109"/>
        <v>5.5994800894619036E-2</v>
      </c>
      <c r="O198" s="19">
        <f t="shared" si="110"/>
        <v>2.5221284876979364E-2</v>
      </c>
      <c r="P198" s="19">
        <f t="shared" si="111"/>
        <v>3.1408615215455971E-3</v>
      </c>
      <c r="Q198" s="214"/>
      <c r="R198" s="305"/>
      <c r="S198" s="215"/>
      <c r="T198" t="str">
        <f t="shared" si="112"/>
        <v>BrokeBandUpper</v>
      </c>
      <c r="U198" t="str">
        <f t="shared" si="113"/>
        <v>BrokeBandUpper</v>
      </c>
      <c r="V198" t="str">
        <f t="shared" si="114"/>
        <v/>
      </c>
      <c r="W198" t="str">
        <f t="shared" si="115"/>
        <v/>
      </c>
      <c r="X198" s="10"/>
      <c r="Y198" s="219">
        <f t="shared" si="96"/>
        <v>1.4373626373626368E-2</v>
      </c>
      <c r="Z198" s="78">
        <f t="shared" si="98"/>
        <v>0.56216673049392296</v>
      </c>
      <c r="AA198" s="78">
        <f t="shared" si="119"/>
        <v>0.52825173191095731</v>
      </c>
      <c r="AB198" s="74">
        <f t="shared" si="128"/>
        <v>197</v>
      </c>
      <c r="AC198" s="80">
        <f t="shared" si="120"/>
        <v>1.6602113031359438E-2</v>
      </c>
      <c r="AD198" s="79">
        <f t="shared" si="118"/>
        <v>3.391499858296565E-2</v>
      </c>
      <c r="AE198" s="81">
        <f t="shared" si="122"/>
        <v>1.7312885551606212E-2</v>
      </c>
      <c r="AF198" s="19">
        <f t="shared" si="123"/>
        <v>6.420234243298685E-2</v>
      </c>
      <c r="AG198" s="93">
        <f t="shared" si="121"/>
        <v>-5.4388206718288541E-2</v>
      </c>
      <c r="AH198" s="91">
        <f t="shared" si="124"/>
        <v>1.4987846452235304E-3</v>
      </c>
      <c r="AI198" s="96">
        <f t="shared" si="125"/>
        <v>184.83700486849079</v>
      </c>
      <c r="AJ198" s="5">
        <f t="shared" si="129"/>
        <v>-3.0000000000000027E-2</v>
      </c>
      <c r="AK198" s="5">
        <f t="shared" si="132"/>
        <v>0</v>
      </c>
      <c r="AL198" s="5">
        <f t="shared" si="95"/>
        <v>-3.0000000000000027E-2</v>
      </c>
      <c r="AM198" s="95">
        <f t="shared" si="100"/>
        <v>1.8571428571428576E-2</v>
      </c>
      <c r="AN198" s="95">
        <f t="shared" si="101"/>
        <v>-5.0000000000000044E-3</v>
      </c>
      <c r="AO198" s="78">
        <f t="shared" si="102"/>
        <v>3.7142857142857117</v>
      </c>
      <c r="AP198" s="8">
        <f t="shared" si="103"/>
        <v>78.787878787878782</v>
      </c>
      <c r="AQ198" s="8">
        <f t="shared" si="99"/>
        <v>78.787878787878782</v>
      </c>
      <c r="AR198" s="8">
        <f t="shared" si="127"/>
        <v>-0.66666666666666663</v>
      </c>
      <c r="AS198" s="114">
        <f t="shared" si="133"/>
        <v>-416200</v>
      </c>
      <c r="AT198" s="103">
        <f t="shared" si="116"/>
        <v>-0.36535137747118501</v>
      </c>
      <c r="AU198" s="5">
        <f t="shared" si="130"/>
        <v>0.62</v>
      </c>
      <c r="AW198" s="210">
        <f t="shared" si="131"/>
        <v>9.8360655737705013E-2</v>
      </c>
      <c r="AX198" s="276">
        <f t="shared" si="97"/>
        <v>3.8248441054727855E-2</v>
      </c>
      <c r="AY198" s="19">
        <f t="shared" si="117"/>
        <v>0.22073231490326872</v>
      </c>
    </row>
    <row r="199" spans="1:51">
      <c r="A199" s="4">
        <v>38630</v>
      </c>
      <c r="B199" s="9">
        <f t="shared" si="126"/>
        <v>38630</v>
      </c>
      <c r="C199" s="5">
        <v>0.64</v>
      </c>
      <c r="D199" s="5">
        <v>0.64</v>
      </c>
      <c r="E199" s="5">
        <v>0.6</v>
      </c>
      <c r="F199" s="5">
        <v>0.61</v>
      </c>
      <c r="G199" s="6">
        <v>660900</v>
      </c>
      <c r="H199" s="112">
        <v>0.61</v>
      </c>
      <c r="I199" s="19">
        <f t="shared" si="104"/>
        <v>-1.612903225806453E-2</v>
      </c>
      <c r="J199" s="8">
        <f t="shared" si="105"/>
        <v>0.65463185466548834</v>
      </c>
      <c r="K199" s="8">
        <f t="shared" si="106"/>
        <v>0.38336814533451147</v>
      </c>
      <c r="L199" s="8">
        <f t="shared" si="107"/>
        <v>0.51899999999999991</v>
      </c>
      <c r="M199" s="19">
        <f t="shared" si="108"/>
        <v>0.70758020099526842</v>
      </c>
      <c r="N199" s="19">
        <f t="shared" si="109"/>
        <v>3.45147221291656E-2</v>
      </c>
      <c r="O199" s="19">
        <f t="shared" si="110"/>
        <v>1.8920243323927846E-2</v>
      </c>
      <c r="P199" s="19">
        <f t="shared" si="111"/>
        <v>4.8337641290550556E-3</v>
      </c>
      <c r="Q199" s="214"/>
      <c r="R199" s="305"/>
      <c r="S199" s="215"/>
      <c r="T199" t="str">
        <f t="shared" si="112"/>
        <v/>
      </c>
      <c r="U199" t="str">
        <f t="shared" si="113"/>
        <v/>
      </c>
      <c r="V199" t="str">
        <f t="shared" si="114"/>
        <v/>
      </c>
      <c r="W199" t="str">
        <f t="shared" si="115"/>
        <v/>
      </c>
      <c r="X199" s="10"/>
      <c r="Y199" s="219">
        <f t="shared" si="96"/>
        <v>1.2923076923076921E-2</v>
      </c>
      <c r="Z199" s="78">
        <f t="shared" si="98"/>
        <v>0.56953305399785881</v>
      </c>
      <c r="AA199" s="78">
        <f t="shared" si="119"/>
        <v>0.53430110374954642</v>
      </c>
      <c r="AB199" s="74">
        <f t="shared" si="128"/>
        <v>198</v>
      </c>
      <c r="AC199" s="80">
        <f t="shared" si="120"/>
        <v>1.4335251757364935E-2</v>
      </c>
      <c r="AD199" s="79">
        <f t="shared" si="118"/>
        <v>3.5231950248312383E-2</v>
      </c>
      <c r="AE199" s="81">
        <f t="shared" si="122"/>
        <v>2.0896698490947448E-2</v>
      </c>
      <c r="AF199" s="19">
        <f t="shared" si="123"/>
        <v>6.5940253540683974E-2</v>
      </c>
      <c r="AG199" s="93">
        <f t="shared" si="121"/>
        <v>-0.13654052768540176</v>
      </c>
      <c r="AH199" s="91">
        <f t="shared" si="124"/>
        <v>1.2406120145374518E-3</v>
      </c>
      <c r="AI199" s="96">
        <f t="shared" si="125"/>
        <v>184.36807672907685</v>
      </c>
      <c r="AJ199" s="5">
        <f t="shared" si="129"/>
        <v>-1.0000000000000009E-2</v>
      </c>
      <c r="AK199" s="5">
        <f t="shared" si="132"/>
        <v>0</v>
      </c>
      <c r="AL199" s="5">
        <f t="shared" si="95"/>
        <v>-1.0000000000000009E-2</v>
      </c>
      <c r="AM199" s="95">
        <f t="shared" si="100"/>
        <v>1.8571428571428576E-2</v>
      </c>
      <c r="AN199" s="95">
        <f t="shared" si="101"/>
        <v>-5.7142857142857195E-3</v>
      </c>
      <c r="AO199" s="78">
        <f t="shared" si="102"/>
        <v>3.2499999999999978</v>
      </c>
      <c r="AP199" s="8">
        <f t="shared" si="103"/>
        <v>76.470588235294116</v>
      </c>
      <c r="AQ199" s="8">
        <f t="shared" si="99"/>
        <v>79.591836734693871</v>
      </c>
      <c r="AR199" s="8">
        <f t="shared" si="127"/>
        <v>-0.5</v>
      </c>
      <c r="AS199" s="114">
        <f t="shared" si="133"/>
        <v>-330450</v>
      </c>
      <c r="AT199" s="103">
        <f t="shared" si="116"/>
        <v>-0.38380111003544126</v>
      </c>
      <c r="AU199" s="5">
        <f t="shared" si="130"/>
        <v>0.61</v>
      </c>
      <c r="AW199" s="210">
        <f t="shared" si="131"/>
        <v>6.6666666666666735E-2</v>
      </c>
      <c r="AX199" s="276">
        <f t="shared" si="97"/>
        <v>4.3581012817730705E-2</v>
      </c>
      <c r="AY199" s="19">
        <f t="shared" si="117"/>
        <v>0.13941932313980404</v>
      </c>
    </row>
    <row r="200" spans="1:51">
      <c r="A200" s="4">
        <v>38631</v>
      </c>
      <c r="B200" s="9">
        <f t="shared" si="126"/>
        <v>38631</v>
      </c>
      <c r="C200" s="5">
        <v>0.56999999999999995</v>
      </c>
      <c r="D200" s="5">
        <v>0.57999999999999996</v>
      </c>
      <c r="E200" s="5">
        <v>0.55000000000000004</v>
      </c>
      <c r="F200" s="5">
        <v>0.56000000000000005</v>
      </c>
      <c r="G200" s="6">
        <v>513600</v>
      </c>
      <c r="H200" s="112">
        <v>0.56000000000000005</v>
      </c>
      <c r="I200" s="19">
        <f t="shared" si="104"/>
        <v>-8.1967213114753995E-2</v>
      </c>
      <c r="J200" s="8">
        <f t="shared" si="105"/>
        <v>0.65829985163196669</v>
      </c>
      <c r="K200" s="8">
        <f t="shared" si="106"/>
        <v>0.38870014836803324</v>
      </c>
      <c r="L200" s="8">
        <f t="shared" si="107"/>
        <v>0.52349999999999997</v>
      </c>
      <c r="M200" s="19">
        <f t="shared" si="108"/>
        <v>0.69359300323360873</v>
      </c>
      <c r="N200" s="19">
        <f t="shared" si="109"/>
        <v>-1.9767650002057109E-2</v>
      </c>
      <c r="O200" s="19">
        <f t="shared" si="110"/>
        <v>5.6031446382221435E-3</v>
      </c>
      <c r="P200" s="19">
        <f t="shared" si="111"/>
        <v>1.3908310062822985E-2</v>
      </c>
      <c r="Q200" s="214"/>
      <c r="R200" s="305"/>
      <c r="S200" s="215"/>
      <c r="T200" t="str">
        <f t="shared" si="112"/>
        <v/>
      </c>
      <c r="U200" t="str">
        <f t="shared" si="113"/>
        <v/>
      </c>
      <c r="V200" t="str">
        <f t="shared" si="114"/>
        <v/>
      </c>
      <c r="W200" t="str">
        <f t="shared" si="115"/>
        <v/>
      </c>
      <c r="X200" s="10"/>
      <c r="Y200" s="219">
        <f t="shared" si="96"/>
        <v>1.024175824175824E-2</v>
      </c>
      <c r="Z200" s="78">
        <f t="shared" si="98"/>
        <v>0.56806496368218851</v>
      </c>
      <c r="AA200" s="78">
        <f t="shared" si="119"/>
        <v>0.53620282207208003</v>
      </c>
      <c r="AB200" s="74">
        <f t="shared" si="128"/>
        <v>199</v>
      </c>
      <c r="AC200" s="80">
        <f t="shared" si="120"/>
        <v>8.7723544953288227E-3</v>
      </c>
      <c r="AD200" s="79">
        <f t="shared" si="118"/>
        <v>3.1862141610108474E-2</v>
      </c>
      <c r="AE200" s="81">
        <f t="shared" si="122"/>
        <v>2.3089787114779652E-2</v>
      </c>
      <c r="AF200" s="19">
        <f t="shared" si="123"/>
        <v>5.9421808872586183E-2</v>
      </c>
      <c r="AG200" s="93">
        <f t="shared" si="121"/>
        <v>-0.38805717236030379</v>
      </c>
      <c r="AH200" s="91">
        <f t="shared" si="124"/>
        <v>8.1500803520892062E-4</v>
      </c>
      <c r="AI200" s="96">
        <f t="shared" si="125"/>
        <v>185.1964443907533</v>
      </c>
      <c r="AJ200" s="5">
        <f t="shared" si="129"/>
        <v>-4.9999999999999933E-2</v>
      </c>
      <c r="AK200" s="5">
        <f t="shared" si="132"/>
        <v>0</v>
      </c>
      <c r="AL200" s="5">
        <f t="shared" si="95"/>
        <v>-4.9999999999999933E-2</v>
      </c>
      <c r="AM200" s="95">
        <f t="shared" si="100"/>
        <v>1.6428571428571431E-2</v>
      </c>
      <c r="AN200" s="95">
        <f t="shared" si="101"/>
        <v>-9.285714285714286E-3</v>
      </c>
      <c r="AO200" s="78">
        <f t="shared" si="102"/>
        <v>1.7692307692307694</v>
      </c>
      <c r="AP200" s="8">
        <f t="shared" si="103"/>
        <v>63.888888888888886</v>
      </c>
      <c r="AQ200" s="8">
        <f t="shared" si="99"/>
        <v>75.586854460093903</v>
      </c>
      <c r="AR200" s="8">
        <f t="shared" si="127"/>
        <v>-0.33333333333333087</v>
      </c>
      <c r="AS200" s="114">
        <f t="shared" si="133"/>
        <v>-171199.99999999875</v>
      </c>
      <c r="AT200" s="103">
        <f t="shared" si="116"/>
        <v>-0.39027956153842075</v>
      </c>
      <c r="AU200" s="5">
        <f t="shared" si="130"/>
        <v>0.56000000000000005</v>
      </c>
      <c r="AW200" s="210">
        <f t="shared" si="131"/>
        <v>5.454545454545439E-2</v>
      </c>
      <c r="AX200" s="276">
        <f t="shared" si="97"/>
        <v>4.5990368660158008E-2</v>
      </c>
      <c r="AY200" s="19">
        <f t="shared" si="117"/>
        <v>5.5284530731398461E-2</v>
      </c>
    </row>
    <row r="201" spans="1:51">
      <c r="A201" s="4">
        <v>38632</v>
      </c>
      <c r="B201" s="9">
        <f t="shared" si="126"/>
        <v>38632</v>
      </c>
      <c r="C201" s="5">
        <v>0.56000000000000005</v>
      </c>
      <c r="D201" s="5">
        <v>0.57999999999999996</v>
      </c>
      <c r="E201" s="5">
        <v>0.55000000000000004</v>
      </c>
      <c r="F201" s="5">
        <v>0.55000000000000004</v>
      </c>
      <c r="G201" s="6">
        <v>262700</v>
      </c>
      <c r="H201" s="112">
        <v>0.55000000000000004</v>
      </c>
      <c r="I201" s="19">
        <f t="shared" si="104"/>
        <v>-1.785714285714287E-2</v>
      </c>
      <c r="J201" s="8">
        <f t="shared" si="105"/>
        <v>0.65938544609695904</v>
      </c>
      <c r="K201" s="8">
        <f t="shared" si="106"/>
        <v>0.3976145539030409</v>
      </c>
      <c r="L201" s="8">
        <f t="shared" si="107"/>
        <v>0.52849999999999997</v>
      </c>
      <c r="M201" s="19">
        <f t="shared" si="108"/>
        <v>0.65835339683705718</v>
      </c>
      <c r="N201" s="19">
        <f t="shared" si="109"/>
        <v>-5.0807326821724751E-2</v>
      </c>
      <c r="O201" s="19">
        <f t="shared" si="110"/>
        <v>1.6490881204075751E-3</v>
      </c>
      <c r="P201" s="19">
        <f t="shared" si="111"/>
        <v>2.2933887657195413E-2</v>
      </c>
      <c r="Q201" s="214"/>
      <c r="R201" s="305"/>
      <c r="S201" s="215"/>
      <c r="T201" t="str">
        <f t="shared" si="112"/>
        <v/>
      </c>
      <c r="U201" t="str">
        <f t="shared" si="113"/>
        <v/>
      </c>
      <c r="V201" t="str">
        <f t="shared" si="114"/>
        <v/>
      </c>
      <c r="W201" t="str">
        <f t="shared" si="115"/>
        <v/>
      </c>
      <c r="X201" s="10"/>
      <c r="Y201" s="219">
        <f t="shared" si="96"/>
        <v>6.8351648351648361E-3</v>
      </c>
      <c r="Z201" s="78">
        <f t="shared" si="98"/>
        <v>0.5652829592751315</v>
      </c>
      <c r="AA201" s="78">
        <f t="shared" si="119"/>
        <v>0.53722381323874613</v>
      </c>
      <c r="AB201" s="74">
        <f t="shared" si="128"/>
        <v>200</v>
      </c>
      <c r="AC201" s="80">
        <f t="shared" si="120"/>
        <v>3.9754871372845793E-3</v>
      </c>
      <c r="AD201" s="79">
        <f t="shared" si="118"/>
        <v>2.8059146036385374E-2</v>
      </c>
      <c r="AE201" s="81">
        <f t="shared" si="122"/>
        <v>2.4083658899100795E-2</v>
      </c>
      <c r="AF201" s="19">
        <f t="shared" si="123"/>
        <v>5.2229899987541482E-2</v>
      </c>
      <c r="AG201" s="93">
        <f t="shared" si="121"/>
        <v>-0.54681640608556348</v>
      </c>
      <c r="AH201" s="91">
        <f t="shared" si="124"/>
        <v>2.5851451933451674E-4</v>
      </c>
      <c r="AI201" s="96">
        <f t="shared" si="125"/>
        <v>190.50573721837645</v>
      </c>
      <c r="AJ201" s="5">
        <f t="shared" si="129"/>
        <v>-1.0000000000000009E-2</v>
      </c>
      <c r="AK201" s="5">
        <f t="shared" si="132"/>
        <v>0</v>
      </c>
      <c r="AL201" s="5">
        <f t="shared" si="95"/>
        <v>-1.0000000000000009E-2</v>
      </c>
      <c r="AM201" s="95">
        <f t="shared" si="100"/>
        <v>1.6428571428571431E-2</v>
      </c>
      <c r="AN201" s="95">
        <f t="shared" si="101"/>
        <v>-0.01</v>
      </c>
      <c r="AO201" s="78">
        <f t="shared" si="102"/>
        <v>1.642857142857143</v>
      </c>
      <c r="AP201" s="8">
        <f t="shared" si="103"/>
        <v>62.162162162162168</v>
      </c>
      <c r="AQ201" s="8">
        <f t="shared" si="99"/>
        <v>76.666666666666671</v>
      </c>
      <c r="AR201" s="8">
        <f t="shared" si="127"/>
        <v>-1</v>
      </c>
      <c r="AS201" s="114">
        <f t="shared" si="133"/>
        <v>-262700</v>
      </c>
      <c r="AT201" s="103">
        <f t="shared" si="116"/>
        <v>-0.41439325818124734</v>
      </c>
      <c r="AU201" s="5">
        <f t="shared" si="130"/>
        <v>0.55000000000000004</v>
      </c>
      <c r="AW201" s="210">
        <f t="shared" si="131"/>
        <v>5.454545454545439E-2</v>
      </c>
      <c r="AX201" s="276">
        <f t="shared" si="97"/>
        <v>4.44463972870782E-2</v>
      </c>
      <c r="AY201" s="19">
        <f t="shared" si="117"/>
        <v>-3.3571624191335712E-2</v>
      </c>
    </row>
    <row r="202" spans="1:51">
      <c r="A202" s="4">
        <v>38635</v>
      </c>
      <c r="B202" s="9">
        <f t="shared" si="126"/>
        <v>38635</v>
      </c>
      <c r="C202" s="5">
        <v>0.56000000000000005</v>
      </c>
      <c r="D202" s="5">
        <v>0.62</v>
      </c>
      <c r="E202" s="5">
        <v>0.56000000000000005</v>
      </c>
      <c r="F202" s="5">
        <v>0.62</v>
      </c>
      <c r="G202" s="6">
        <v>307100</v>
      </c>
      <c r="H202" s="112">
        <v>0.62</v>
      </c>
      <c r="I202" s="19">
        <f t="shared" si="104"/>
        <v>0.12727272727272718</v>
      </c>
      <c r="J202" s="8">
        <f t="shared" si="105"/>
        <v>0.66846862743635815</v>
      </c>
      <c r="K202" s="8">
        <f t="shared" si="106"/>
        <v>0.40553137256364191</v>
      </c>
      <c r="L202" s="8">
        <f t="shared" si="107"/>
        <v>0.53700000000000003</v>
      </c>
      <c r="M202" s="19">
        <f t="shared" si="108"/>
        <v>0.64837709894183904</v>
      </c>
      <c r="N202" s="19">
        <f t="shared" si="109"/>
        <v>-1.5153408402155301E-2</v>
      </c>
      <c r="O202" s="19">
        <f t="shared" si="110"/>
        <v>1.3775222660985883E-2</v>
      </c>
      <c r="P202" s="19">
        <f t="shared" si="111"/>
        <v>1.9910786923889971E-2</v>
      </c>
      <c r="Q202" s="214"/>
      <c r="R202" s="305"/>
      <c r="S202" s="215"/>
      <c r="T202" t="str">
        <f t="shared" si="112"/>
        <v/>
      </c>
      <c r="U202" t="str">
        <f t="shared" si="113"/>
        <v/>
      </c>
      <c r="V202" t="str">
        <f t="shared" si="114"/>
        <v/>
      </c>
      <c r="W202" t="str">
        <f t="shared" si="115"/>
        <v/>
      </c>
      <c r="X202" s="10"/>
      <c r="Y202" s="219">
        <f t="shared" si="96"/>
        <v>7.3406593406593404E-3</v>
      </c>
      <c r="Z202" s="78">
        <f t="shared" si="98"/>
        <v>0.57370938354676126</v>
      </c>
      <c r="AA202" s="78">
        <f t="shared" si="119"/>
        <v>0.54334925105907894</v>
      </c>
      <c r="AB202" s="74">
        <f t="shared" si="128"/>
        <v>201</v>
      </c>
      <c r="AC202" s="80">
        <f t="shared" si="120"/>
        <v>5.0211788708652214E-3</v>
      </c>
      <c r="AD202" s="79">
        <f t="shared" si="118"/>
        <v>3.0360132487682323E-2</v>
      </c>
      <c r="AE202" s="81">
        <f t="shared" si="122"/>
        <v>2.5338953616817102E-2</v>
      </c>
      <c r="AF202" s="19">
        <f t="shared" si="123"/>
        <v>5.58759074913701E-2</v>
      </c>
      <c r="AG202" s="93">
        <f t="shared" si="121"/>
        <v>0.26303486779607399</v>
      </c>
      <c r="AH202" s="91">
        <f t="shared" si="124"/>
        <v>-1.0104406356822594E-4</v>
      </c>
      <c r="AI202" s="96">
        <f t="shared" si="125"/>
        <v>195.59666121461902</v>
      </c>
      <c r="AJ202" s="5">
        <f t="shared" si="129"/>
        <v>6.9999999999999951E-2</v>
      </c>
      <c r="AK202" s="5">
        <f t="shared" si="132"/>
        <v>6.9999999999999951E-2</v>
      </c>
      <c r="AL202" s="5">
        <f t="shared" ref="AL202:AL265" si="134">IF(AJ202&lt;0,AJ202,0)</f>
        <v>0</v>
      </c>
      <c r="AM202" s="95">
        <f t="shared" si="100"/>
        <v>1.6428571428571428E-2</v>
      </c>
      <c r="AN202" s="95">
        <f t="shared" si="101"/>
        <v>-0.01</v>
      </c>
      <c r="AO202" s="78">
        <f t="shared" si="102"/>
        <v>1.6428571428571428</v>
      </c>
      <c r="AP202" s="8">
        <f t="shared" si="103"/>
        <v>62.162162162162161</v>
      </c>
      <c r="AQ202" s="8">
        <f t="shared" si="99"/>
        <v>76.666666666666657</v>
      </c>
      <c r="AR202" s="8">
        <f t="shared" si="127"/>
        <v>1</v>
      </c>
      <c r="AS202" s="114">
        <f t="shared" si="133"/>
        <v>307100</v>
      </c>
      <c r="AT202" s="103">
        <f t="shared" si="116"/>
        <v>-0.37418537958865228</v>
      </c>
      <c r="AU202" s="5">
        <f t="shared" si="130"/>
        <v>0.62</v>
      </c>
      <c r="AW202" s="210">
        <f t="shared" si="131"/>
        <v>0.10714285714285703</v>
      </c>
      <c r="AX202" s="276">
        <f t="shared" si="97"/>
        <v>4.1738582585926345E-2</v>
      </c>
      <c r="AY202" s="19">
        <f t="shared" si="117"/>
        <v>-6.0923153875940612E-2</v>
      </c>
    </row>
    <row r="203" spans="1:51">
      <c r="A203" s="4">
        <v>38636</v>
      </c>
      <c r="B203" s="9">
        <f t="shared" si="126"/>
        <v>38636</v>
      </c>
      <c r="C203" s="5">
        <v>0.62</v>
      </c>
      <c r="D203" s="5">
        <v>0.64</v>
      </c>
      <c r="E203" s="5">
        <v>0.56999999999999995</v>
      </c>
      <c r="F203" s="5">
        <v>0.63</v>
      </c>
      <c r="G203" s="6">
        <v>474000</v>
      </c>
      <c r="H203" s="112">
        <v>0.63</v>
      </c>
      <c r="I203" s="19">
        <f t="shared" si="104"/>
        <v>1.612903225806453E-2</v>
      </c>
      <c r="J203" s="8">
        <f t="shared" si="105"/>
        <v>0.67705723940324558</v>
      </c>
      <c r="K203" s="8">
        <f t="shared" si="106"/>
        <v>0.4149427605967545</v>
      </c>
      <c r="L203" s="8">
        <f t="shared" si="107"/>
        <v>0.54600000000000004</v>
      </c>
      <c r="M203" s="19">
        <f t="shared" si="108"/>
        <v>0.6316882801606859</v>
      </c>
      <c r="N203" s="19">
        <f t="shared" si="109"/>
        <v>-2.5739371128914845E-2</v>
      </c>
      <c r="O203" s="19">
        <f t="shared" si="110"/>
        <v>1.2848190048687229E-2</v>
      </c>
      <c r="P203" s="19">
        <f t="shared" si="111"/>
        <v>2.3207546123045306E-2</v>
      </c>
      <c r="Q203" s="214"/>
      <c r="R203" s="305"/>
      <c r="S203" s="215"/>
      <c r="T203" t="str">
        <f t="shared" si="112"/>
        <v/>
      </c>
      <c r="U203" t="str">
        <f t="shared" si="113"/>
        <v/>
      </c>
      <c r="V203" t="str">
        <f t="shared" si="114"/>
        <v/>
      </c>
      <c r="W203" t="str">
        <f t="shared" si="115"/>
        <v/>
      </c>
      <c r="X203" s="10"/>
      <c r="Y203" s="219">
        <f t="shared" si="96"/>
        <v>7.4065934065934086E-3</v>
      </c>
      <c r="Z203" s="78">
        <f t="shared" si="98"/>
        <v>0.58237813848056008</v>
      </c>
      <c r="AA203" s="78">
        <f t="shared" si="119"/>
        <v>0.54976140648070715</v>
      </c>
      <c r="AB203" s="74">
        <f t="shared" si="128"/>
        <v>202</v>
      </c>
      <c r="AC203" s="80">
        <f t="shared" si="120"/>
        <v>5.822222706428664E-3</v>
      </c>
      <c r="AD203" s="79">
        <f t="shared" si="118"/>
        <v>3.2616731999852933E-2</v>
      </c>
      <c r="AE203" s="81">
        <f t="shared" si="122"/>
        <v>2.6794509293424269E-2</v>
      </c>
      <c r="AF203" s="19">
        <f t="shared" si="123"/>
        <v>5.9328886341165087E-2</v>
      </c>
      <c r="AG203" s="93">
        <f t="shared" si="121"/>
        <v>0.15953302126148142</v>
      </c>
      <c r="AH203" s="91">
        <f t="shared" si="124"/>
        <v>-3.4622739482611701E-4</v>
      </c>
      <c r="AI203" s="96">
        <f t="shared" si="125"/>
        <v>198.85536550802726</v>
      </c>
      <c r="AJ203" s="5">
        <f t="shared" si="129"/>
        <v>1.0000000000000009E-2</v>
      </c>
      <c r="AK203" s="5">
        <f t="shared" si="132"/>
        <v>1.0000000000000009E-2</v>
      </c>
      <c r="AL203" s="5">
        <f t="shared" si="134"/>
        <v>0</v>
      </c>
      <c r="AM203" s="95">
        <f t="shared" si="100"/>
        <v>1.7142857142857144E-2</v>
      </c>
      <c r="AN203" s="95">
        <f t="shared" si="101"/>
        <v>-9.285714285714286E-3</v>
      </c>
      <c r="AO203" s="78">
        <f t="shared" si="102"/>
        <v>1.8461538461538463</v>
      </c>
      <c r="AP203" s="8">
        <f t="shared" si="103"/>
        <v>64.86486486486487</v>
      </c>
      <c r="AQ203" s="8">
        <f t="shared" si="99"/>
        <v>72.103004291845494</v>
      </c>
      <c r="AR203" s="8">
        <f t="shared" si="127"/>
        <v>0.7142857142857143</v>
      </c>
      <c r="AS203" s="114">
        <f t="shared" si="133"/>
        <v>338571.42857142858</v>
      </c>
      <c r="AT203" s="103">
        <f t="shared" si="116"/>
        <v>-0.33267543183978626</v>
      </c>
      <c r="AU203" s="5">
        <f t="shared" si="130"/>
        <v>0.63</v>
      </c>
      <c r="AW203" s="210">
        <f t="shared" si="131"/>
        <v>0.12280701754385977</v>
      </c>
      <c r="AX203" s="276">
        <f t="shared" si="97"/>
        <v>3.7303240201361394E-2</v>
      </c>
      <c r="AY203" s="19">
        <f t="shared" si="117"/>
        <v>-0.10626480608041744</v>
      </c>
    </row>
    <row r="204" spans="1:51">
      <c r="A204" s="4">
        <v>38637</v>
      </c>
      <c r="B204" s="9">
        <f t="shared" si="126"/>
        <v>38637</v>
      </c>
      <c r="C204" s="5">
        <v>0.62</v>
      </c>
      <c r="D204" s="5">
        <v>0.62</v>
      </c>
      <c r="E204" s="5">
        <v>0.61</v>
      </c>
      <c r="F204" s="5">
        <v>0.61</v>
      </c>
      <c r="G204" s="6">
        <v>58300</v>
      </c>
      <c r="H204" s="112">
        <v>0.61</v>
      </c>
      <c r="I204" s="19">
        <f t="shared" si="104"/>
        <v>-3.1746031746031772E-2</v>
      </c>
      <c r="J204" s="8">
        <f t="shared" si="105"/>
        <v>0.67739281024635123</v>
      </c>
      <c r="K204" s="8">
        <f t="shared" si="106"/>
        <v>0.43260718975364881</v>
      </c>
      <c r="L204" s="8">
        <f t="shared" si="107"/>
        <v>0.55500000000000005</v>
      </c>
      <c r="M204" s="19">
        <f t="shared" si="108"/>
        <v>0.56583807733777447</v>
      </c>
      <c r="N204" s="19">
        <f t="shared" si="109"/>
        <v>-0.10424477529670294</v>
      </c>
      <c r="O204" s="19">
        <f t="shared" si="110"/>
        <v>4.9563142312962841E-4</v>
      </c>
      <c r="P204" s="19">
        <f t="shared" si="111"/>
        <v>4.2570761161105738E-2</v>
      </c>
      <c r="Q204" s="214"/>
      <c r="R204" s="305"/>
      <c r="S204" s="215"/>
      <c r="T204" t="str">
        <f t="shared" si="112"/>
        <v/>
      </c>
      <c r="U204" t="str">
        <f t="shared" si="113"/>
        <v/>
      </c>
      <c r="V204" t="str">
        <f t="shared" si="114"/>
        <v/>
      </c>
      <c r="W204" t="str">
        <f t="shared" si="115"/>
        <v/>
      </c>
      <c r="X204" s="10"/>
      <c r="Y204" s="219">
        <f t="shared" si="96"/>
        <v>6.0879120879120899E-3</v>
      </c>
      <c r="Z204" s="78">
        <f t="shared" si="98"/>
        <v>0.58663190515455388</v>
      </c>
      <c r="AA204" s="78">
        <f t="shared" si="119"/>
        <v>0.55421906240113483</v>
      </c>
      <c r="AB204" s="74">
        <f t="shared" si="128"/>
        <v>203</v>
      </c>
      <c r="AC204" s="80">
        <f t="shared" si="120"/>
        <v>4.494666767995821E-3</v>
      </c>
      <c r="AD204" s="79">
        <f t="shared" si="118"/>
        <v>3.2412842753419047E-2</v>
      </c>
      <c r="AE204" s="81">
        <f t="shared" si="122"/>
        <v>2.7918175985423226E-2</v>
      </c>
      <c r="AF204" s="19">
        <f t="shared" si="123"/>
        <v>5.8483810739009108E-2</v>
      </c>
      <c r="AG204" s="93">
        <f t="shared" si="121"/>
        <v>-0.22801531397399297</v>
      </c>
      <c r="AH204" s="91">
        <f t="shared" si="124"/>
        <v>-5.9469927205987936E-4</v>
      </c>
      <c r="AI204" s="96">
        <f t="shared" si="125"/>
        <v>201.34339581197551</v>
      </c>
      <c r="AJ204" s="5">
        <f t="shared" si="129"/>
        <v>-2.0000000000000018E-2</v>
      </c>
      <c r="AK204" s="5">
        <f t="shared" si="132"/>
        <v>0</v>
      </c>
      <c r="AL204" s="5">
        <f t="shared" si="134"/>
        <v>-2.0000000000000018E-2</v>
      </c>
      <c r="AM204" s="95">
        <f t="shared" si="100"/>
        <v>1.7142857142857144E-2</v>
      </c>
      <c r="AN204" s="95">
        <f t="shared" si="101"/>
        <v>-0.01</v>
      </c>
      <c r="AO204" s="78">
        <f t="shared" si="102"/>
        <v>1.7142857142857144</v>
      </c>
      <c r="AP204" s="8">
        <f t="shared" si="103"/>
        <v>63.15789473684211</v>
      </c>
      <c r="AQ204" s="8">
        <f t="shared" si="99"/>
        <v>70.588235294117652</v>
      </c>
      <c r="AR204" s="8">
        <f t="shared" si="127"/>
        <v>-1</v>
      </c>
      <c r="AS204" s="114">
        <f t="shared" si="133"/>
        <v>-58300</v>
      </c>
      <c r="AT204" s="103">
        <f t="shared" si="116"/>
        <v>-0.32229284556381099</v>
      </c>
      <c r="AU204" s="5">
        <f t="shared" si="130"/>
        <v>0.61</v>
      </c>
      <c r="AW204" s="210">
        <f t="shared" si="131"/>
        <v>1.6393442622950834E-2</v>
      </c>
      <c r="AX204" s="276">
        <f t="shared" si="97"/>
        <v>2.970556423762255E-2</v>
      </c>
      <c r="AY204" s="19">
        <f t="shared" si="117"/>
        <v>-0.20367335177123741</v>
      </c>
    </row>
    <row r="205" spans="1:51">
      <c r="A205" s="4">
        <v>38638</v>
      </c>
      <c r="B205" s="9">
        <f t="shared" si="126"/>
        <v>38638</v>
      </c>
      <c r="C205" s="5">
        <v>0.6</v>
      </c>
      <c r="D205" s="5">
        <v>0.62</v>
      </c>
      <c r="E205" s="5">
        <v>0.56999999999999995</v>
      </c>
      <c r="F205" s="5">
        <v>0.56999999999999995</v>
      </c>
      <c r="G205" s="6">
        <v>252700</v>
      </c>
      <c r="H205" s="112">
        <v>0.56999999999999995</v>
      </c>
      <c r="I205" s="19">
        <f t="shared" si="104"/>
        <v>-6.5573770491803338E-2</v>
      </c>
      <c r="J205" s="8">
        <f t="shared" si="105"/>
        <v>0.67018502669038815</v>
      </c>
      <c r="K205" s="8">
        <f t="shared" si="106"/>
        <v>0.4538149733096119</v>
      </c>
      <c r="L205" s="8">
        <f t="shared" si="107"/>
        <v>0.56200000000000006</v>
      </c>
      <c r="M205" s="19">
        <f t="shared" si="108"/>
        <v>0.47678033142630438</v>
      </c>
      <c r="N205" s="19">
        <f t="shared" si="109"/>
        <v>-0.15739086759675147</v>
      </c>
      <c r="O205" s="19">
        <f t="shared" si="110"/>
        <v>-1.0640478385564473E-2</v>
      </c>
      <c r="P205" s="19">
        <f t="shared" si="111"/>
        <v>4.9023187913358558E-2</v>
      </c>
      <c r="Q205" s="214"/>
      <c r="R205" s="305"/>
      <c r="S205" s="215"/>
      <c r="T205" t="str">
        <f t="shared" si="112"/>
        <v/>
      </c>
      <c r="U205" t="str">
        <f t="shared" si="113"/>
        <v/>
      </c>
      <c r="V205" t="str">
        <f t="shared" si="114"/>
        <v/>
      </c>
      <c r="W205" t="str">
        <f t="shared" si="115"/>
        <v/>
      </c>
      <c r="X205" s="10"/>
      <c r="Y205" s="219">
        <f t="shared" si="96"/>
        <v>2.8571428571428597E-3</v>
      </c>
      <c r="Z205" s="78">
        <f t="shared" si="98"/>
        <v>0.5840705917607526</v>
      </c>
      <c r="AA205" s="78">
        <f t="shared" si="119"/>
        <v>0.55538685178345082</v>
      </c>
      <c r="AB205" s="74">
        <f t="shared" si="128"/>
        <v>204</v>
      </c>
      <c r="AC205" s="80">
        <f t="shared" si="120"/>
        <v>6.1245119350284566E-4</v>
      </c>
      <c r="AD205" s="79">
        <f t="shared" si="118"/>
        <v>2.8683739977301781E-2</v>
      </c>
      <c r="AE205" s="81">
        <f t="shared" si="122"/>
        <v>2.8071288783798935E-2</v>
      </c>
      <c r="AF205" s="19">
        <f t="shared" si="123"/>
        <v>5.1646415260269377E-2</v>
      </c>
      <c r="AG205" s="93">
        <f t="shared" si="121"/>
        <v>-0.86373824242905139</v>
      </c>
      <c r="AH205" s="91">
        <f t="shared" si="124"/>
        <v>-9.5322105518740562E-4</v>
      </c>
      <c r="AI205" s="96">
        <f t="shared" si="125"/>
        <v>203.08093924702339</v>
      </c>
      <c r="AJ205" s="5">
        <f t="shared" si="129"/>
        <v>-4.0000000000000036E-2</v>
      </c>
      <c r="AK205" s="5">
        <f t="shared" si="132"/>
        <v>0</v>
      </c>
      <c r="AL205" s="5">
        <f t="shared" si="134"/>
        <v>-4.0000000000000036E-2</v>
      </c>
      <c r="AM205" s="95">
        <f t="shared" si="100"/>
        <v>1.7142857142857144E-2</v>
      </c>
      <c r="AN205" s="95">
        <f t="shared" si="101"/>
        <v>-1.2142857142857146E-2</v>
      </c>
      <c r="AO205" s="78">
        <f t="shared" si="102"/>
        <v>1.4117647058823526</v>
      </c>
      <c r="AP205" s="8">
        <f t="shared" si="103"/>
        <v>58.536585365853647</v>
      </c>
      <c r="AQ205" s="8">
        <f t="shared" si="99"/>
        <v>66.403162055335969</v>
      </c>
      <c r="AR205" s="8">
        <f t="shared" si="127"/>
        <v>-1</v>
      </c>
      <c r="AS205" s="114">
        <f t="shared" si="133"/>
        <v>-252700</v>
      </c>
      <c r="AT205" s="103">
        <f t="shared" si="116"/>
        <v>-0.38826705309062642</v>
      </c>
      <c r="AU205" s="5">
        <f t="shared" si="130"/>
        <v>0.56999999999999995</v>
      </c>
      <c r="AW205" s="210">
        <f t="shared" si="131"/>
        <v>8.7719298245614127E-2</v>
      </c>
      <c r="AX205" s="276">
        <f t="shared" si="97"/>
        <v>1.8360938682769359E-2</v>
      </c>
      <c r="AY205" s="19">
        <f t="shared" si="117"/>
        <v>-0.38190237573353514</v>
      </c>
    </row>
    <row r="206" spans="1:51">
      <c r="A206" s="4">
        <v>38639</v>
      </c>
      <c r="B206" s="9">
        <f t="shared" si="126"/>
        <v>38639</v>
      </c>
      <c r="C206" s="5">
        <v>0.6</v>
      </c>
      <c r="D206" s="5">
        <v>0.62</v>
      </c>
      <c r="E206" s="5">
        <v>0.6</v>
      </c>
      <c r="F206" s="5">
        <v>0.62</v>
      </c>
      <c r="G206" s="6">
        <v>92300</v>
      </c>
      <c r="H206" s="112">
        <v>0.62</v>
      </c>
      <c r="I206" s="19">
        <f t="shared" si="104"/>
        <v>8.7719298245614127E-2</v>
      </c>
      <c r="J206" s="8">
        <f t="shared" si="105"/>
        <v>0.67019980039900284</v>
      </c>
      <c r="K206" s="8">
        <f t="shared" si="106"/>
        <v>0.46980019960099728</v>
      </c>
      <c r="L206" s="8">
        <f t="shared" si="107"/>
        <v>0.57000000000000006</v>
      </c>
      <c r="M206" s="19">
        <f t="shared" si="108"/>
        <v>0.42656346457112099</v>
      </c>
      <c r="N206" s="19">
        <f t="shared" si="109"/>
        <v>-0.10532495479618036</v>
      </c>
      <c r="O206" s="19">
        <f t="shared" si="110"/>
        <v>2.2044223649173767E-5</v>
      </c>
      <c r="P206" s="19">
        <f t="shared" si="111"/>
        <v>3.5224105046176117E-2</v>
      </c>
      <c r="Q206" s="214"/>
      <c r="R206" s="305"/>
      <c r="S206" s="215"/>
      <c r="T206" t="str">
        <f t="shared" si="112"/>
        <v/>
      </c>
      <c r="U206" t="str">
        <f t="shared" si="113"/>
        <v/>
      </c>
      <c r="V206" t="str">
        <f t="shared" si="114"/>
        <v/>
      </c>
      <c r="W206" t="str">
        <f t="shared" si="115"/>
        <v/>
      </c>
      <c r="X206" s="10"/>
      <c r="Y206" s="219">
        <f t="shared" ref="Y206:Y269" si="135">SLOPE(H193:H206,AB193:AB206)</f>
        <v>1.0769230769230788E-3</v>
      </c>
      <c r="Z206" s="78">
        <f t="shared" si="98"/>
        <v>0.58960372062959665</v>
      </c>
      <c r="AA206" s="78">
        <f t="shared" si="119"/>
        <v>0.56016822475147543</v>
      </c>
      <c r="AB206" s="74">
        <f t="shared" si="128"/>
        <v>205</v>
      </c>
      <c r="AC206" s="80">
        <f t="shared" si="120"/>
        <v>1.0913656754578289E-3</v>
      </c>
      <c r="AD206" s="79">
        <f t="shared" si="118"/>
        <v>2.9435495878121221E-2</v>
      </c>
      <c r="AE206" s="81">
        <f t="shared" si="122"/>
        <v>2.8344130202663392E-2</v>
      </c>
      <c r="AF206" s="19">
        <f t="shared" si="123"/>
        <v>5.2547600127052174E-2</v>
      </c>
      <c r="AG206" s="93">
        <f t="shared" si="121"/>
        <v>0.78196350506868284</v>
      </c>
      <c r="AH206" s="91">
        <f t="shared" si="124"/>
        <v>-1.2669051950578993E-3</v>
      </c>
      <c r="AI206" s="96">
        <f t="shared" si="125"/>
        <v>204.38465499403972</v>
      </c>
      <c r="AJ206" s="5">
        <f t="shared" si="129"/>
        <v>5.0000000000000044E-2</v>
      </c>
      <c r="AK206" s="5">
        <f t="shared" si="132"/>
        <v>5.0000000000000044E-2</v>
      </c>
      <c r="AL206" s="5">
        <f t="shared" si="134"/>
        <v>0</v>
      </c>
      <c r="AM206" s="95">
        <f t="shared" si="100"/>
        <v>0.02</v>
      </c>
      <c r="AN206" s="95">
        <f t="shared" si="101"/>
        <v>-1.2142857142857146E-2</v>
      </c>
      <c r="AO206" s="78">
        <f t="shared" si="102"/>
        <v>1.6470588235294112</v>
      </c>
      <c r="AP206" s="8">
        <f t="shared" si="103"/>
        <v>62.222222222222214</v>
      </c>
      <c r="AQ206" s="8">
        <f t="shared" si="99"/>
        <v>69.7508896797153</v>
      </c>
      <c r="AR206" s="8">
        <f t="shared" si="127"/>
        <v>1</v>
      </c>
      <c r="AS206" s="114">
        <f t="shared" si="133"/>
        <v>92300</v>
      </c>
      <c r="AT206" s="103">
        <f t="shared" si="116"/>
        <v>-0.38305106617215756</v>
      </c>
      <c r="AU206" s="5">
        <f t="shared" si="130"/>
        <v>0.62</v>
      </c>
      <c r="AW206" s="210">
        <f t="shared" si="131"/>
        <v>3.3333333333333368E-2</v>
      </c>
      <c r="AX206" s="276">
        <f t="shared" ref="AX206:AX269" si="136">SLOPE(M193:M206,AB193:AB206)</f>
        <v>4.9892502206848521E-3</v>
      </c>
      <c r="AY206" s="19">
        <f t="shared" si="117"/>
        <v>-0.72826823797592843</v>
      </c>
    </row>
    <row r="207" spans="1:51">
      <c r="A207" s="4">
        <v>38642</v>
      </c>
      <c r="B207" s="9">
        <f t="shared" si="126"/>
        <v>38642</v>
      </c>
      <c r="C207" s="5">
        <v>0.62</v>
      </c>
      <c r="D207" s="5">
        <v>0.67</v>
      </c>
      <c r="E207" s="5">
        <v>0.62</v>
      </c>
      <c r="F207" s="5">
        <v>0.65</v>
      </c>
      <c r="G207" s="6">
        <v>398500</v>
      </c>
      <c r="H207" s="112">
        <v>0.65</v>
      </c>
      <c r="I207" s="19">
        <f t="shared" si="104"/>
        <v>4.8387096774193589E-2</v>
      </c>
      <c r="J207" s="8">
        <f t="shared" si="105"/>
        <v>0.67190670971309396</v>
      </c>
      <c r="K207" s="8">
        <f t="shared" si="106"/>
        <v>0.48709329028690623</v>
      </c>
      <c r="L207" s="8">
        <f t="shared" si="107"/>
        <v>0.57950000000000013</v>
      </c>
      <c r="M207" s="19">
        <f t="shared" si="108"/>
        <v>0.37942099205950769</v>
      </c>
      <c r="N207" s="19">
        <f t="shared" si="109"/>
        <v>-0.11051690176750528</v>
      </c>
      <c r="O207" s="19">
        <f t="shared" si="110"/>
        <v>2.5468663420593588E-3</v>
      </c>
      <c r="P207" s="19">
        <f t="shared" si="111"/>
        <v>3.6809457936791058E-2</v>
      </c>
      <c r="Q207" s="214"/>
      <c r="R207" s="305"/>
      <c r="S207" s="215"/>
      <c r="T207" t="str">
        <f t="shared" si="112"/>
        <v/>
      </c>
      <c r="U207" t="str">
        <f t="shared" si="113"/>
        <v/>
      </c>
      <c r="V207" t="str">
        <f t="shared" si="114"/>
        <v/>
      </c>
      <c r="W207" t="str">
        <f t="shared" si="115"/>
        <v/>
      </c>
      <c r="X207" s="10"/>
      <c r="Y207" s="219">
        <f t="shared" si="135"/>
        <v>2.3076923076923096E-3</v>
      </c>
      <c r="Z207" s="78">
        <f t="shared" si="98"/>
        <v>0.59890474765263879</v>
      </c>
      <c r="AA207" s="78">
        <f t="shared" si="119"/>
        <v>0.56681577611986622</v>
      </c>
      <c r="AB207" s="74">
        <f t="shared" si="128"/>
        <v>206</v>
      </c>
      <c r="AC207" s="80">
        <f t="shared" si="120"/>
        <v>2.9958730640873427E-3</v>
      </c>
      <c r="AD207" s="79">
        <f t="shared" si="118"/>
        <v>3.208897153277257E-2</v>
      </c>
      <c r="AE207" s="81">
        <f t="shared" si="122"/>
        <v>2.9093098468685227E-2</v>
      </c>
      <c r="AF207" s="19">
        <f t="shared" si="123"/>
        <v>5.6612700077682064E-2</v>
      </c>
      <c r="AG207" s="93">
        <f t="shared" si="121"/>
        <v>1.7450680660545523</v>
      </c>
      <c r="AH207" s="91">
        <f t="shared" si="124"/>
        <v>-1.3404491601500567E-3</v>
      </c>
      <c r="AI207" s="96">
        <f t="shared" si="125"/>
        <v>204.9714073581325</v>
      </c>
      <c r="AJ207" s="5">
        <f t="shared" si="129"/>
        <v>3.0000000000000027E-2</v>
      </c>
      <c r="AK207" s="5">
        <f t="shared" si="132"/>
        <v>3.0000000000000027E-2</v>
      </c>
      <c r="AL207" s="5">
        <f t="shared" si="134"/>
        <v>0</v>
      </c>
      <c r="AM207" s="95">
        <f t="shared" si="100"/>
        <v>1.6428571428571435E-2</v>
      </c>
      <c r="AN207" s="95">
        <f t="shared" si="101"/>
        <v>-1.2142857142857146E-2</v>
      </c>
      <c r="AO207" s="78">
        <f t="shared" si="102"/>
        <v>1.3529411764705883</v>
      </c>
      <c r="AP207" s="8">
        <f t="shared" si="103"/>
        <v>57.5</v>
      </c>
      <c r="AQ207" s="8">
        <f t="shared" si="99"/>
        <v>65.447154471544721</v>
      </c>
      <c r="AR207" s="8">
        <f t="shared" si="127"/>
        <v>0.2</v>
      </c>
      <c r="AS207" s="114">
        <f t="shared" si="133"/>
        <v>79700</v>
      </c>
      <c r="AT207" s="103">
        <f t="shared" si="116"/>
        <v>-0.34364227969363859</v>
      </c>
      <c r="AU207" s="5">
        <f t="shared" si="130"/>
        <v>0.65</v>
      </c>
      <c r="AW207" s="210">
        <f t="shared" si="131"/>
        <v>8.0645161290322648E-2</v>
      </c>
      <c r="AX207" s="276">
        <f t="shared" si="136"/>
        <v>-6.7919212305660752E-3</v>
      </c>
      <c r="AY207" s="19">
        <f t="shared" si="117"/>
        <v>-2.3613110046891532</v>
      </c>
    </row>
    <row r="208" spans="1:51">
      <c r="A208" s="4">
        <v>38643</v>
      </c>
      <c r="B208" s="9">
        <f t="shared" si="126"/>
        <v>38643</v>
      </c>
      <c r="C208" s="5">
        <v>0.66</v>
      </c>
      <c r="D208" s="5">
        <v>0.67</v>
      </c>
      <c r="E208" s="5">
        <v>0.64</v>
      </c>
      <c r="F208" s="5">
        <v>0.65</v>
      </c>
      <c r="G208" s="6">
        <v>284700</v>
      </c>
      <c r="H208" s="112">
        <v>0.65</v>
      </c>
      <c r="I208" s="19">
        <f t="shared" si="104"/>
        <v>0</v>
      </c>
      <c r="J208" s="8">
        <f t="shared" si="105"/>
        <v>0.67983451118228155</v>
      </c>
      <c r="K208" s="8">
        <f t="shared" si="106"/>
        <v>0.49116548881771849</v>
      </c>
      <c r="L208" s="8">
        <f t="shared" si="107"/>
        <v>0.58550000000000002</v>
      </c>
      <c r="M208" s="19">
        <f t="shared" si="108"/>
        <v>0.38412516078584258</v>
      </c>
      <c r="N208" s="19">
        <f t="shared" si="109"/>
        <v>1.2398282711772301E-2</v>
      </c>
      <c r="O208" s="19">
        <f t="shared" si="110"/>
        <v>1.179896160372142E-2</v>
      </c>
      <c r="P208" s="19">
        <f t="shared" si="111"/>
        <v>8.3602024745889243E-3</v>
      </c>
      <c r="Q208" s="214"/>
      <c r="R208" s="305"/>
      <c r="S208" s="215"/>
      <c r="T208" t="str">
        <f t="shared" si="112"/>
        <v/>
      </c>
      <c r="U208" t="str">
        <f t="shared" si="113"/>
        <v/>
      </c>
      <c r="V208" t="str">
        <f t="shared" si="114"/>
        <v/>
      </c>
      <c r="W208" t="str">
        <f t="shared" si="115"/>
        <v/>
      </c>
      <c r="X208" s="10"/>
      <c r="Y208" s="219">
        <f t="shared" si="135"/>
        <v>2.9450549450549465E-3</v>
      </c>
      <c r="Z208" s="78">
        <f t="shared" si="98"/>
        <v>0.60677341651413241</v>
      </c>
      <c r="AA208" s="78">
        <f t="shared" si="119"/>
        <v>0.57297140868699614</v>
      </c>
      <c r="AB208" s="74">
        <f t="shared" si="128"/>
        <v>207</v>
      </c>
      <c r="AC208" s="80">
        <f t="shared" si="120"/>
        <v>3.7671274867608351E-3</v>
      </c>
      <c r="AD208" s="79">
        <f t="shared" si="118"/>
        <v>3.3802007827136271E-2</v>
      </c>
      <c r="AE208" s="81">
        <f t="shared" si="122"/>
        <v>3.0034880340375436E-2</v>
      </c>
      <c r="AF208" s="19">
        <f t="shared" si="123"/>
        <v>5.8994231325775789E-2</v>
      </c>
      <c r="AG208" s="93">
        <f t="shared" si="121"/>
        <v>0.2574389522436078</v>
      </c>
      <c r="AH208" s="91">
        <f t="shared" si="124"/>
        <v>-1.2945596445819861E-3</v>
      </c>
      <c r="AI208" s="96">
        <f t="shared" si="125"/>
        <v>205.48189503028058</v>
      </c>
      <c r="AJ208" s="5">
        <f t="shared" si="129"/>
        <v>0</v>
      </c>
      <c r="AK208" s="5">
        <f t="shared" si="132"/>
        <v>0</v>
      </c>
      <c r="AL208" s="5">
        <f t="shared" si="134"/>
        <v>0</v>
      </c>
      <c r="AM208" s="95">
        <f t="shared" si="100"/>
        <v>1.6428571428571435E-2</v>
      </c>
      <c r="AN208" s="95">
        <f t="shared" si="101"/>
        <v>-1.142857142857143E-2</v>
      </c>
      <c r="AO208" s="78">
        <f t="shared" si="102"/>
        <v>1.4375000000000002</v>
      </c>
      <c r="AP208" s="8">
        <f t="shared" si="103"/>
        <v>58.974358974358971</v>
      </c>
      <c r="AQ208" s="8">
        <f t="shared" si="99"/>
        <v>63.302752293577988</v>
      </c>
      <c r="AR208" s="8">
        <f t="shared" si="127"/>
        <v>-0.33333333333333331</v>
      </c>
      <c r="AS208" s="114">
        <f t="shared" si="133"/>
        <v>-94900</v>
      </c>
      <c r="AT208" s="103">
        <f t="shared" si="116"/>
        <v>-0.44802468603170159</v>
      </c>
      <c r="AU208" s="5">
        <f t="shared" si="130"/>
        <v>0.65</v>
      </c>
      <c r="AW208" s="210">
        <f t="shared" si="131"/>
        <v>4.6875000000000042E-2</v>
      </c>
      <c r="AX208" s="276">
        <f t="shared" si="136"/>
        <v>-1.630370298130571E-2</v>
      </c>
      <c r="AY208" s="19">
        <f t="shared" si="117"/>
        <v>-1.4004552508549737</v>
      </c>
    </row>
    <row r="209" spans="1:51">
      <c r="A209" s="4">
        <v>38644</v>
      </c>
      <c r="B209" s="9">
        <f t="shared" si="126"/>
        <v>38644</v>
      </c>
      <c r="C209" s="5">
        <v>0.65</v>
      </c>
      <c r="D209" s="5">
        <v>0.65</v>
      </c>
      <c r="E209" s="5">
        <v>0.62</v>
      </c>
      <c r="F209" s="5">
        <v>0.63</v>
      </c>
      <c r="G209" s="6">
        <v>116400</v>
      </c>
      <c r="H209" s="112">
        <v>0.63</v>
      </c>
      <c r="I209" s="19">
        <f t="shared" si="104"/>
        <v>-3.0769230769230795E-2</v>
      </c>
      <c r="J209" s="8">
        <f t="shared" si="105"/>
        <v>0.68219210492142401</v>
      </c>
      <c r="K209" s="8">
        <f t="shared" si="106"/>
        <v>0.49980789507857609</v>
      </c>
      <c r="L209" s="8">
        <f t="shared" si="107"/>
        <v>0.59100000000000008</v>
      </c>
      <c r="M209" s="19">
        <f t="shared" si="108"/>
        <v>0.36490862116968925</v>
      </c>
      <c r="N209" s="19">
        <f t="shared" si="109"/>
        <v>-5.0026766215574538E-2</v>
      </c>
      <c r="O209" s="19">
        <f t="shared" si="110"/>
        <v>3.4678935834581773E-3</v>
      </c>
      <c r="P209" s="19">
        <f t="shared" si="111"/>
        <v>1.7595711542479683E-2</v>
      </c>
      <c r="Q209" s="214"/>
      <c r="R209" s="305"/>
      <c r="S209" s="215"/>
      <c r="T209" t="str">
        <f t="shared" si="112"/>
        <v/>
      </c>
      <c r="U209" t="str">
        <f t="shared" si="113"/>
        <v/>
      </c>
      <c r="V209" t="str">
        <f t="shared" si="114"/>
        <v/>
      </c>
      <c r="W209" t="str">
        <f t="shared" si="115"/>
        <v/>
      </c>
      <c r="X209" s="10"/>
      <c r="Y209" s="219">
        <f t="shared" si="135"/>
        <v>2.7032967032967039E-3</v>
      </c>
      <c r="Z209" s="78">
        <f t="shared" ref="Z209:Z272" si="137">Z208+(0.154*(F209-Z208))</f>
        <v>0.610350310370956</v>
      </c>
      <c r="AA209" s="78">
        <f t="shared" si="119"/>
        <v>0.57719152444415844</v>
      </c>
      <c r="AB209" s="74">
        <f t="shared" si="128"/>
        <v>208</v>
      </c>
      <c r="AC209" s="80">
        <f t="shared" si="120"/>
        <v>2.4991244691376924E-3</v>
      </c>
      <c r="AD209" s="79">
        <f t="shared" si="118"/>
        <v>3.3158785926797552E-2</v>
      </c>
      <c r="AE209" s="81">
        <f t="shared" si="122"/>
        <v>3.0659661457659859E-2</v>
      </c>
      <c r="AF209" s="19">
        <f t="shared" si="123"/>
        <v>5.7448497634697275E-2</v>
      </c>
      <c r="AG209" s="93">
        <f t="shared" si="121"/>
        <v>-0.33659678948466787</v>
      </c>
      <c r="AH209" s="91">
        <f t="shared" si="124"/>
        <v>-1.229538672185036E-3</v>
      </c>
      <c r="AI209" s="96">
        <f t="shared" si="125"/>
        <v>205.95701649586235</v>
      </c>
      <c r="AJ209" s="5">
        <f t="shared" si="129"/>
        <v>-2.0000000000000018E-2</v>
      </c>
      <c r="AK209" s="5">
        <f t="shared" si="132"/>
        <v>0</v>
      </c>
      <c r="AL209" s="5">
        <f t="shared" si="134"/>
        <v>-2.0000000000000018E-2</v>
      </c>
      <c r="AM209" s="95">
        <f t="shared" si="100"/>
        <v>1.6428571428571435E-2</v>
      </c>
      <c r="AN209" s="95">
        <f t="shared" si="101"/>
        <v>-1.285714285714286E-2</v>
      </c>
      <c r="AO209" s="78">
        <f t="shared" si="102"/>
        <v>1.2777777777777779</v>
      </c>
      <c r="AP209" s="8">
        <f t="shared" si="103"/>
        <v>56.097560975609753</v>
      </c>
      <c r="AQ209" s="8">
        <f t="shared" ref="AQ209:AQ272" si="138">100-(100/(1+(SUMIF(AJ196:AJ209,"&gt;0")/COUNTIF(AJ196:AJ209,"&gt;0"))/ABS((SUMIF(AJ196:AJ209,"&lt;0")/COUNTIF(AJ196:AJ209,"&lt;0")))))</f>
        <v>64.143426294820728</v>
      </c>
      <c r="AR209" s="8">
        <f t="shared" si="127"/>
        <v>-0.33333333333333331</v>
      </c>
      <c r="AS209" s="114">
        <f t="shared" si="133"/>
        <v>-38800</v>
      </c>
      <c r="AT209" s="103">
        <f t="shared" si="116"/>
        <v>-0.49258185478098798</v>
      </c>
      <c r="AU209" s="5">
        <f t="shared" si="130"/>
        <v>0.63</v>
      </c>
      <c r="AW209" s="210">
        <f t="shared" si="131"/>
        <v>4.8387096774193589E-2</v>
      </c>
      <c r="AX209" s="276">
        <f t="shared" si="136"/>
        <v>-2.450857418995972E-2</v>
      </c>
      <c r="AY209" s="19">
        <f t="shared" si="117"/>
        <v>-0.50325200465574893</v>
      </c>
    </row>
    <row r="210" spans="1:51">
      <c r="A210" s="4">
        <v>38645</v>
      </c>
      <c r="B210" s="9">
        <f t="shared" si="126"/>
        <v>38645</v>
      </c>
      <c r="C210" s="5">
        <v>0.63</v>
      </c>
      <c r="D210" s="5">
        <v>0.65</v>
      </c>
      <c r="E210" s="5">
        <v>0.63</v>
      </c>
      <c r="F210" s="5">
        <v>0.63</v>
      </c>
      <c r="G210" s="6">
        <v>103400</v>
      </c>
      <c r="H210" s="112">
        <v>0.63</v>
      </c>
      <c r="I210" s="19">
        <f t="shared" si="104"/>
        <v>0</v>
      </c>
      <c r="J210" s="8">
        <f t="shared" si="105"/>
        <v>0.68164041587799551</v>
      </c>
      <c r="K210" s="8">
        <f t="shared" si="106"/>
        <v>0.51235958412200489</v>
      </c>
      <c r="L210" s="8">
        <f t="shared" si="107"/>
        <v>0.5970000000000002</v>
      </c>
      <c r="M210" s="19">
        <f t="shared" si="108"/>
        <v>0.33039458419827444</v>
      </c>
      <c r="N210" s="19">
        <f t="shared" si="109"/>
        <v>-9.4582684456131674E-2</v>
      </c>
      <c r="O210" s="19">
        <f t="shared" si="110"/>
        <v>-8.0870042243020288E-4</v>
      </c>
      <c r="P210" s="19">
        <f t="shared" si="111"/>
        <v>2.5113026758922064E-2</v>
      </c>
      <c r="Q210" s="214"/>
      <c r="R210" s="305"/>
      <c r="S210" s="215"/>
      <c r="T210" t="str">
        <f t="shared" si="112"/>
        <v/>
      </c>
      <c r="U210" t="str">
        <f t="shared" si="113"/>
        <v/>
      </c>
      <c r="V210" t="str">
        <f t="shared" si="114"/>
        <v/>
      </c>
      <c r="W210" t="str">
        <f t="shared" si="115"/>
        <v/>
      </c>
      <c r="X210" s="10"/>
      <c r="Y210" s="219">
        <f t="shared" si="135"/>
        <v>2.241758241758241E-3</v>
      </c>
      <c r="Z210" s="78">
        <f t="shared" si="137"/>
        <v>0.61337636257382877</v>
      </c>
      <c r="AA210" s="78">
        <f t="shared" si="119"/>
        <v>0.5810993516352907</v>
      </c>
      <c r="AB210" s="74">
        <f t="shared" si="128"/>
        <v>209</v>
      </c>
      <c r="AC210" s="80">
        <f t="shared" si="120"/>
        <v>1.2938795847025723E-3</v>
      </c>
      <c r="AD210" s="79">
        <f t="shared" si="118"/>
        <v>3.2277010938538075E-2</v>
      </c>
      <c r="AE210" s="81">
        <f t="shared" si="122"/>
        <v>3.0983131353835503E-2</v>
      </c>
      <c r="AF210" s="19">
        <f t="shared" si="123"/>
        <v>5.5544737483713039E-2</v>
      </c>
      <c r="AG210" s="93">
        <f t="shared" si="121"/>
        <v>-0.4822668495783175</v>
      </c>
      <c r="AH210" s="91">
        <f t="shared" si="124"/>
        <v>-1.1672008076514012E-3</v>
      </c>
      <c r="AI210" s="96">
        <f t="shared" si="125"/>
        <v>206.41551610052619</v>
      </c>
      <c r="AJ210" s="5">
        <f t="shared" si="129"/>
        <v>0</v>
      </c>
      <c r="AK210" s="5">
        <f t="shared" si="132"/>
        <v>0</v>
      </c>
      <c r="AL210" s="5">
        <f t="shared" si="134"/>
        <v>0</v>
      </c>
      <c r="AM210" s="95">
        <f t="shared" si="100"/>
        <v>1.6428571428571435E-2</v>
      </c>
      <c r="AN210" s="95">
        <f t="shared" si="101"/>
        <v>-1.285714285714286E-2</v>
      </c>
      <c r="AO210" s="78">
        <f t="shared" si="102"/>
        <v>1.2777777777777779</v>
      </c>
      <c r="AP210" s="8">
        <f t="shared" si="103"/>
        <v>56.097560975609753</v>
      </c>
      <c r="AQ210" s="8">
        <f t="shared" si="138"/>
        <v>64.143426294820728</v>
      </c>
      <c r="AR210" s="8">
        <f t="shared" si="127"/>
        <v>-1</v>
      </c>
      <c r="AS210" s="114">
        <f t="shared" si="133"/>
        <v>-103400</v>
      </c>
      <c r="AT210" s="103">
        <f t="shared" si="116"/>
        <v>-0.49149555740522866</v>
      </c>
      <c r="AU210" s="5">
        <f t="shared" si="130"/>
        <v>0.63</v>
      </c>
      <c r="AW210" s="210">
        <f t="shared" si="131"/>
        <v>3.1746031746031772E-2</v>
      </c>
      <c r="AX210" s="276">
        <f t="shared" si="136"/>
        <v>-3.1834358709531198E-2</v>
      </c>
      <c r="AY210" s="19">
        <f t="shared" si="117"/>
        <v>-0.29890700547454074</v>
      </c>
    </row>
    <row r="211" spans="1:51">
      <c r="A211" s="4">
        <v>38646</v>
      </c>
      <c r="B211" s="9">
        <f t="shared" si="126"/>
        <v>38646</v>
      </c>
      <c r="C211" s="5">
        <v>0.6</v>
      </c>
      <c r="D211" s="5">
        <v>0.63</v>
      </c>
      <c r="E211" s="5">
        <v>0.6</v>
      </c>
      <c r="F211" s="5">
        <v>0.63</v>
      </c>
      <c r="G211" s="6">
        <v>18100</v>
      </c>
      <c r="H211" s="112">
        <v>0.63</v>
      </c>
      <c r="I211" s="19">
        <f t="shared" si="104"/>
        <v>0</v>
      </c>
      <c r="J211" s="8">
        <f t="shared" si="105"/>
        <v>0.67651369734508737</v>
      </c>
      <c r="K211" s="8">
        <f t="shared" si="106"/>
        <v>0.53048630265491292</v>
      </c>
      <c r="L211" s="8">
        <f t="shared" si="107"/>
        <v>0.60350000000000015</v>
      </c>
      <c r="M211" s="19">
        <f t="shared" si="108"/>
        <v>0.27527081087552008</v>
      </c>
      <c r="N211" s="19">
        <f t="shared" si="109"/>
        <v>-0.16684224245538423</v>
      </c>
      <c r="O211" s="19">
        <f t="shared" si="110"/>
        <v>-7.5211481207501504E-3</v>
      </c>
      <c r="P211" s="19">
        <f t="shared" si="111"/>
        <v>3.5378900082391432E-2</v>
      </c>
      <c r="Q211" s="214"/>
      <c r="R211" s="305"/>
      <c r="S211" s="215"/>
      <c r="T211" t="str">
        <f t="shared" si="112"/>
        <v/>
      </c>
      <c r="U211" t="str">
        <f t="shared" si="113"/>
        <v/>
      </c>
      <c r="V211" t="str">
        <f t="shared" si="114"/>
        <v/>
      </c>
      <c r="W211" t="str">
        <f t="shared" si="115"/>
        <v/>
      </c>
      <c r="X211" s="10"/>
      <c r="Y211" s="219">
        <f t="shared" si="135"/>
        <v>3.8681318681318675E-3</v>
      </c>
      <c r="Z211" s="78">
        <f t="shared" si="137"/>
        <v>0.61593640273745909</v>
      </c>
      <c r="AA211" s="78">
        <f t="shared" si="119"/>
        <v>0.58471799961427917</v>
      </c>
      <c r="AB211" s="74">
        <f t="shared" si="128"/>
        <v>210</v>
      </c>
      <c r="AC211" s="80">
        <f t="shared" si="120"/>
        <v>1.8821741547552992E-4</v>
      </c>
      <c r="AD211" s="79">
        <f t="shared" si="118"/>
        <v>3.1218403123179916E-2</v>
      </c>
      <c r="AE211" s="81">
        <f t="shared" si="122"/>
        <v>3.1030185707704386E-2</v>
      </c>
      <c r="AF211" s="19">
        <f t="shared" si="123"/>
        <v>5.3390528671554076E-2</v>
      </c>
      <c r="AG211" s="93">
        <f t="shared" si="121"/>
        <v>-0.85453251005672526</v>
      </c>
      <c r="AH211" s="91">
        <f t="shared" si="124"/>
        <v>-9.7352668219001764E-4</v>
      </c>
      <c r="AI211" s="96">
        <f t="shared" si="125"/>
        <v>207.02208336924903</v>
      </c>
      <c r="AJ211" s="5">
        <f t="shared" si="129"/>
        <v>0</v>
      </c>
      <c r="AK211" s="5">
        <f t="shared" si="132"/>
        <v>0</v>
      </c>
      <c r="AL211" s="5">
        <f t="shared" si="134"/>
        <v>0</v>
      </c>
      <c r="AM211" s="95">
        <f t="shared" ref="AM211:AM274" si="139">(AVERAGE(AK198:AK211))</f>
        <v>1.142857142857143E-2</v>
      </c>
      <c r="AN211" s="95">
        <f t="shared" ref="AN211:AN274" si="140">(AVERAGE(AL198:AL211))</f>
        <v>-1.285714285714286E-2</v>
      </c>
      <c r="AO211" s="78">
        <f t="shared" ref="AO211:AO274" si="141">ABS(AM211/AN211)</f>
        <v>0.88888888888888884</v>
      </c>
      <c r="AP211" s="8">
        <f t="shared" ref="AP211:AP274" si="142">IF(AN211=0,100,100-(100/(1+AO211)))</f>
        <v>47.058823529411761</v>
      </c>
      <c r="AQ211" s="8">
        <f t="shared" si="138"/>
        <v>60.869565217391305</v>
      </c>
      <c r="AR211" s="8">
        <f t="shared" si="127"/>
        <v>1</v>
      </c>
      <c r="AS211" s="114">
        <f t="shared" si="133"/>
        <v>18100</v>
      </c>
      <c r="AT211" s="103">
        <f t="shared" si="116"/>
        <v>-0.48060382920084327</v>
      </c>
      <c r="AU211" s="5">
        <f t="shared" si="130"/>
        <v>0.63</v>
      </c>
      <c r="AW211" s="210">
        <f t="shared" si="131"/>
        <v>5.0000000000000044E-2</v>
      </c>
      <c r="AX211" s="276">
        <f t="shared" si="136"/>
        <v>-3.6020089785799188E-2</v>
      </c>
      <c r="AY211" s="19">
        <f t="shared" si="117"/>
        <v>-0.13148469910954366</v>
      </c>
    </row>
    <row r="212" spans="1:51">
      <c r="A212" s="4">
        <v>38649</v>
      </c>
      <c r="B212" s="9">
        <f t="shared" si="126"/>
        <v>38649</v>
      </c>
      <c r="C212" s="5">
        <v>0.6</v>
      </c>
      <c r="D212" s="5">
        <v>0.62</v>
      </c>
      <c r="E212" s="5">
        <v>0.6</v>
      </c>
      <c r="F212" s="5">
        <v>0.6</v>
      </c>
      <c r="G212" s="6">
        <v>91100</v>
      </c>
      <c r="H212" s="112">
        <v>0.6</v>
      </c>
      <c r="I212" s="19">
        <f t="shared" si="104"/>
        <v>-4.7619047619047658E-2</v>
      </c>
      <c r="J212" s="8">
        <f t="shared" si="105"/>
        <v>0.66719459434779504</v>
      </c>
      <c r="K212" s="8">
        <f t="shared" si="106"/>
        <v>0.54880540565220515</v>
      </c>
      <c r="L212" s="8">
        <f t="shared" si="107"/>
        <v>0.6080000000000001</v>
      </c>
      <c r="M212" s="19">
        <f t="shared" si="108"/>
        <v>0.21572161548754271</v>
      </c>
      <c r="N212" s="19">
        <f t="shared" si="109"/>
        <v>-0.21632949457509337</v>
      </c>
      <c r="O212" s="19">
        <f t="shared" si="110"/>
        <v>-1.3775187455722253E-2</v>
      </c>
      <c r="P212" s="19">
        <f t="shared" si="111"/>
        <v>3.4532659760696971E-2</v>
      </c>
      <c r="Q212" s="214"/>
      <c r="R212" s="305"/>
      <c r="S212" s="215"/>
      <c r="T212" t="str">
        <f t="shared" si="112"/>
        <v/>
      </c>
      <c r="U212" t="str">
        <f t="shared" si="113"/>
        <v/>
      </c>
      <c r="V212" t="str">
        <f t="shared" si="114"/>
        <v/>
      </c>
      <c r="W212" t="str">
        <f t="shared" si="115"/>
        <v/>
      </c>
      <c r="X212" s="10"/>
      <c r="Y212" s="219">
        <f t="shared" si="135"/>
        <v>3.7362637362637337E-3</v>
      </c>
      <c r="Z212" s="78">
        <f t="shared" si="137"/>
        <v>0.61348219671589044</v>
      </c>
      <c r="AA212" s="78">
        <f t="shared" si="119"/>
        <v>0.58584886764282251</v>
      </c>
      <c r="AB212" s="74">
        <f t="shared" si="128"/>
        <v>211</v>
      </c>
      <c r="AC212" s="80">
        <f t="shared" si="120"/>
        <v>-2.7174853077091693E-3</v>
      </c>
      <c r="AD212" s="79">
        <f t="shared" si="118"/>
        <v>2.7633329073067925E-2</v>
      </c>
      <c r="AE212" s="81">
        <f t="shared" si="122"/>
        <v>3.0350814380777094E-2</v>
      </c>
      <c r="AF212" s="19">
        <f t="shared" si="123"/>
        <v>4.7168016530016198E-2</v>
      </c>
      <c r="AG212" s="93">
        <f t="shared" si="121"/>
        <v>-15.438012023719816</v>
      </c>
      <c r="AH212" s="91">
        <f t="shared" si="124"/>
        <v>-8.1800633239074722E-4</v>
      </c>
      <c r="AI212" s="96">
        <f t="shared" si="125"/>
        <v>207.60349037695474</v>
      </c>
      <c r="AJ212" s="5">
        <f t="shared" si="129"/>
        <v>-3.0000000000000027E-2</v>
      </c>
      <c r="AK212" s="5">
        <f t="shared" si="132"/>
        <v>0</v>
      </c>
      <c r="AL212" s="5">
        <f t="shared" si="134"/>
        <v>-3.0000000000000027E-2</v>
      </c>
      <c r="AM212" s="95">
        <f t="shared" si="139"/>
        <v>1.142857142857143E-2</v>
      </c>
      <c r="AN212" s="95">
        <f t="shared" si="140"/>
        <v>-1.285714285714286E-2</v>
      </c>
      <c r="AO212" s="78">
        <f t="shared" si="141"/>
        <v>0.88888888888888884</v>
      </c>
      <c r="AP212" s="8">
        <f t="shared" si="142"/>
        <v>47.058823529411761</v>
      </c>
      <c r="AQ212" s="8">
        <f t="shared" si="138"/>
        <v>60.869565217391305</v>
      </c>
      <c r="AR212" s="8">
        <f t="shared" si="127"/>
        <v>-1</v>
      </c>
      <c r="AS212" s="114">
        <f t="shared" si="133"/>
        <v>-91100</v>
      </c>
      <c r="AT212" s="103">
        <f t="shared" si="116"/>
        <v>-0.48031577009627008</v>
      </c>
      <c r="AU212" s="5">
        <f t="shared" si="130"/>
        <v>0.6</v>
      </c>
      <c r="AW212" s="210">
        <f t="shared" si="131"/>
        <v>3.3333333333333368E-2</v>
      </c>
      <c r="AX212" s="276">
        <f t="shared" si="136"/>
        <v>-3.9074501330236711E-2</v>
      </c>
      <c r="AY212" s="19">
        <f t="shared" si="117"/>
        <v>-8.4797443943121859E-2</v>
      </c>
    </row>
    <row r="213" spans="1:51">
      <c r="A213" s="4">
        <v>38650</v>
      </c>
      <c r="B213" s="9">
        <f t="shared" si="126"/>
        <v>38650</v>
      </c>
      <c r="C213" s="5">
        <v>0.6</v>
      </c>
      <c r="D213" s="5">
        <v>0.6</v>
      </c>
      <c r="E213" s="5">
        <v>0.57999999999999996</v>
      </c>
      <c r="F213" s="5">
        <v>0.57999999999999996</v>
      </c>
      <c r="G213" s="6">
        <v>48000</v>
      </c>
      <c r="H213" s="112">
        <v>0.57999999999999996</v>
      </c>
      <c r="I213" s="19">
        <f t="shared" si="104"/>
        <v>-3.3333333333333368E-2</v>
      </c>
      <c r="J213" s="8">
        <f t="shared" si="105"/>
        <v>0.6674583188556853</v>
      </c>
      <c r="K213" s="8">
        <f t="shared" si="106"/>
        <v>0.54754168114431501</v>
      </c>
      <c r="L213" s="8">
        <f t="shared" si="107"/>
        <v>0.60750000000000015</v>
      </c>
      <c r="M213" s="19">
        <f t="shared" si="108"/>
        <v>0.21900914914962241</v>
      </c>
      <c r="N213" s="19">
        <f t="shared" si="109"/>
        <v>1.5239704443385051E-2</v>
      </c>
      <c r="O213" s="19">
        <f t="shared" si="110"/>
        <v>3.9527374790566174E-4</v>
      </c>
      <c r="P213" s="19">
        <f t="shared" si="111"/>
        <v>-2.3026823257841626E-3</v>
      </c>
      <c r="Q213" s="214"/>
      <c r="R213" s="305"/>
      <c r="S213" s="215"/>
      <c r="T213" t="str">
        <f t="shared" si="112"/>
        <v/>
      </c>
      <c r="U213" t="str">
        <f t="shared" si="113"/>
        <v/>
      </c>
      <c r="V213" t="str">
        <f t="shared" si="114"/>
        <v/>
      </c>
      <c r="W213" t="str">
        <f t="shared" si="115"/>
        <v/>
      </c>
      <c r="X213" s="10"/>
      <c r="Y213" s="219">
        <f t="shared" si="135"/>
        <v>2.7912087912087885E-3</v>
      </c>
      <c r="Z213" s="78">
        <f t="shared" si="137"/>
        <v>0.60832593842164329</v>
      </c>
      <c r="AA213" s="78">
        <f t="shared" si="119"/>
        <v>0.58541605143725362</v>
      </c>
      <c r="AB213" s="74">
        <f t="shared" si="128"/>
        <v>212</v>
      </c>
      <c r="AC213" s="80">
        <f t="shared" si="120"/>
        <v>-5.9527419171099376E-3</v>
      </c>
      <c r="AD213" s="79">
        <f t="shared" si="118"/>
        <v>2.2909886984389671E-2</v>
      </c>
      <c r="AE213" s="81">
        <f t="shared" si="122"/>
        <v>2.8862628901499609E-2</v>
      </c>
      <c r="AF213" s="19">
        <f t="shared" si="123"/>
        <v>3.9134367648689612E-2</v>
      </c>
      <c r="AG213" s="93">
        <f t="shared" si="121"/>
        <v>1.1905332478607138</v>
      </c>
      <c r="AH213" s="91">
        <f t="shared" si="124"/>
        <v>-7.4473226468815866E-4</v>
      </c>
      <c r="AI213" s="96">
        <f t="shared" si="125"/>
        <v>207.70276747651022</v>
      </c>
      <c r="AJ213" s="5">
        <f t="shared" si="129"/>
        <v>-2.0000000000000018E-2</v>
      </c>
      <c r="AK213" s="5">
        <f t="shared" si="132"/>
        <v>0</v>
      </c>
      <c r="AL213" s="5">
        <f t="shared" si="134"/>
        <v>-2.0000000000000018E-2</v>
      </c>
      <c r="AM213" s="95">
        <f t="shared" si="139"/>
        <v>1.142857142857143E-2</v>
      </c>
      <c r="AN213" s="95">
        <f t="shared" si="140"/>
        <v>-1.3571428571428576E-2</v>
      </c>
      <c r="AO213" s="78">
        <f t="shared" si="141"/>
        <v>0.84210526315789458</v>
      </c>
      <c r="AP213" s="8">
        <f t="shared" si="142"/>
        <v>45.714285714285715</v>
      </c>
      <c r="AQ213" s="8">
        <f t="shared" si="138"/>
        <v>59.574468085106375</v>
      </c>
      <c r="AR213" s="8">
        <f t="shared" si="127"/>
        <v>-1</v>
      </c>
      <c r="AS213" s="114">
        <f t="shared" si="133"/>
        <v>-48000</v>
      </c>
      <c r="AT213" s="103">
        <f t="shared" si="116"/>
        <v>-0.54320712654045955</v>
      </c>
      <c r="AU213" s="5">
        <f t="shared" si="130"/>
        <v>0.57999999999999996</v>
      </c>
      <c r="AW213" s="210">
        <f t="shared" si="131"/>
        <v>3.4482758620689689E-2</v>
      </c>
      <c r="AX213" s="276">
        <f t="shared" si="136"/>
        <v>-3.9198477862733311E-2</v>
      </c>
      <c r="AY213" s="19">
        <f t="shared" si="117"/>
        <v>-3.1728244321998413E-3</v>
      </c>
    </row>
    <row r="214" spans="1:51">
      <c r="A214" s="4">
        <v>38651</v>
      </c>
      <c r="B214" s="9">
        <f t="shared" si="126"/>
        <v>38651</v>
      </c>
      <c r="C214" s="5">
        <v>0.6</v>
      </c>
      <c r="D214" s="5">
        <v>0.6</v>
      </c>
      <c r="E214" s="5">
        <v>0.57999999999999996</v>
      </c>
      <c r="F214" s="5">
        <v>0.6</v>
      </c>
      <c r="G214" s="6">
        <v>57200</v>
      </c>
      <c r="H214" s="112">
        <v>0.6</v>
      </c>
      <c r="I214" s="19">
        <f t="shared" ref="I214:I277" si="143">IF(A215&gt;A214,(H214-H213)/H213, (H214-H215)/H215)</f>
        <v>3.4482758620689689E-2</v>
      </c>
      <c r="J214" s="8">
        <f t="shared" ref="J214:J277" si="144">(L214)+2*STDEVPA(H195:H214)</f>
        <v>0.66724521257089819</v>
      </c>
      <c r="K214" s="8">
        <f t="shared" ref="K214:K277" si="145">(L214)-(2*STDEVPA(H195:H214))</f>
        <v>0.54975478742910211</v>
      </c>
      <c r="L214" s="8">
        <f t="shared" ref="L214:L277" si="146">AVERAGE(H195:H214)</f>
        <v>0.60850000000000015</v>
      </c>
      <c r="M214" s="19">
        <f t="shared" ref="M214:M277" si="147">(J214-K214)/K214</f>
        <v>0.21371423738069398</v>
      </c>
      <c r="N214" s="19">
        <f t="shared" ref="N214:N277" si="148">IF(A215&gt;A214,(M214-M213)/M213, (M214-M215)/M215)</f>
        <v>-2.4176669282939694E-2</v>
      </c>
      <c r="O214" s="19">
        <f t="shared" ref="O214:O277" si="149">IF(A215&gt;A214,(J214-J213)/J213, (J214-J215)/J215)</f>
        <v>-3.1928028877137733E-4</v>
      </c>
      <c r="P214" s="19">
        <f t="shared" ref="P214:P277" si="150">IF(A215&gt;A214,(K214-K213)/K213, (K214-K215)/K215)</f>
        <v>4.0418955506033825E-3</v>
      </c>
      <c r="Q214" s="214"/>
      <c r="R214" s="305"/>
      <c r="S214" s="215"/>
      <c r="T214" t="str">
        <f t="shared" ref="T214:T277" si="151">IF(C214&gt;$J214,"BrokeBandUpper", IF(C214&lt;$K214,"BrokeBandLower", ""))</f>
        <v/>
      </c>
      <c r="U214" t="str">
        <f t="shared" ref="U214:U277" si="152">IF(D214&gt;$J214,"BrokeBandUpper", IF(D214&lt;$K214,"BrokeBandLower", ""))</f>
        <v/>
      </c>
      <c r="V214" t="str">
        <f t="shared" ref="V214:V277" si="153">IF(E214&gt;$J214,"BrokeBandUpper", IF(E214&lt;$K214,"BrokeBandLower", ""))</f>
        <v/>
      </c>
      <c r="W214" t="str">
        <f t="shared" ref="W214:W277" si="154">IF(F214&gt;$J214,"BrokeBandUpper", IF(F214&lt;$K214,"BrokeBandLower", ""))</f>
        <v/>
      </c>
      <c r="X214" s="10"/>
      <c r="Y214" s="219">
        <f t="shared" si="135"/>
        <v>9.0109890109889897E-4</v>
      </c>
      <c r="Z214" s="78">
        <f t="shared" si="137"/>
        <v>0.60704374390471016</v>
      </c>
      <c r="AA214" s="78">
        <f t="shared" si="119"/>
        <v>0.58649526363089688</v>
      </c>
      <c r="AB214" s="74">
        <f t="shared" si="128"/>
        <v>213</v>
      </c>
      <c r="AC214" s="80">
        <f t="shared" si="120"/>
        <v>-6.6513189021490601E-3</v>
      </c>
      <c r="AD214" s="79">
        <f t="shared" si="118"/>
        <v>2.0548480273813285E-2</v>
      </c>
      <c r="AE214" s="81">
        <f t="shared" si="122"/>
        <v>2.7199799175962346E-2</v>
      </c>
      <c r="AF214" s="19">
        <f t="shared" si="123"/>
        <v>3.5036054931801126E-2</v>
      </c>
      <c r="AG214" s="93">
        <f t="shared" si="121"/>
        <v>0.1173538169076684</v>
      </c>
      <c r="AH214" s="91">
        <f t="shared" si="124"/>
        <v>-7.8563176267150512E-4</v>
      </c>
      <c r="AI214" s="96">
        <f t="shared" si="125"/>
        <v>207.5732396810987</v>
      </c>
      <c r="AJ214" s="5">
        <f t="shared" si="129"/>
        <v>2.0000000000000018E-2</v>
      </c>
      <c r="AK214" s="5">
        <f t="shared" si="132"/>
        <v>2.0000000000000018E-2</v>
      </c>
      <c r="AL214" s="5">
        <f t="shared" si="134"/>
        <v>0</v>
      </c>
      <c r="AM214" s="95">
        <f t="shared" si="139"/>
        <v>1.285714285714286E-2</v>
      </c>
      <c r="AN214" s="95">
        <f t="shared" si="140"/>
        <v>-1.0000000000000009E-2</v>
      </c>
      <c r="AO214" s="78">
        <f t="shared" si="141"/>
        <v>1.2857142857142849</v>
      </c>
      <c r="AP214" s="8">
        <f t="shared" si="142"/>
        <v>56.249999999999979</v>
      </c>
      <c r="AQ214" s="8">
        <f t="shared" si="138"/>
        <v>60.67415730337077</v>
      </c>
      <c r="AR214" s="8">
        <f t="shared" si="127"/>
        <v>1</v>
      </c>
      <c r="AS214" s="114">
        <f t="shared" si="133"/>
        <v>57200</v>
      </c>
      <c r="AT214" s="103">
        <f t="shared" si="116"/>
        <v>-0.55758807335342742</v>
      </c>
      <c r="AU214" s="5">
        <f t="shared" si="130"/>
        <v>0.6</v>
      </c>
      <c r="AW214" s="210">
        <f t="shared" si="131"/>
        <v>3.4482758620689689E-2</v>
      </c>
      <c r="AX214" s="276">
        <f t="shared" si="136"/>
        <v>-3.7787288935295135E-2</v>
      </c>
      <c r="AY214" s="19">
        <f t="shared" si="117"/>
        <v>3.6001115461164829E-2</v>
      </c>
    </row>
    <row r="215" spans="1:51">
      <c r="A215" s="4">
        <v>38652</v>
      </c>
      <c r="B215" s="9">
        <f t="shared" si="126"/>
        <v>38652</v>
      </c>
      <c r="C215" s="5">
        <v>0.6</v>
      </c>
      <c r="D215" s="5">
        <v>0.61</v>
      </c>
      <c r="E215" s="5">
        <v>0.57999999999999996</v>
      </c>
      <c r="F215" s="5">
        <v>0.57999999999999996</v>
      </c>
      <c r="G215" s="6">
        <v>59700</v>
      </c>
      <c r="H215" s="112">
        <v>0.57999999999999996</v>
      </c>
      <c r="I215" s="19">
        <f t="shared" si="143"/>
        <v>-3.3333333333333368E-2</v>
      </c>
      <c r="J215" s="8">
        <f t="shared" si="144"/>
        <v>0.66724521257089819</v>
      </c>
      <c r="K215" s="8">
        <f t="shared" si="145"/>
        <v>0.54975478742910211</v>
      </c>
      <c r="L215" s="8">
        <f t="shared" si="146"/>
        <v>0.60850000000000015</v>
      </c>
      <c r="M215" s="19">
        <f t="shared" si="147"/>
        <v>0.21371423738069398</v>
      </c>
      <c r="N215" s="19">
        <f t="shared" si="148"/>
        <v>0</v>
      </c>
      <c r="O215" s="19">
        <f t="shared" si="149"/>
        <v>0</v>
      </c>
      <c r="P215" s="19">
        <f t="shared" si="150"/>
        <v>0</v>
      </c>
      <c r="Q215" s="214"/>
      <c r="R215" s="305"/>
      <c r="S215" s="215"/>
      <c r="T215" t="str">
        <f t="shared" si="151"/>
        <v/>
      </c>
      <c r="U215" t="str">
        <f t="shared" si="152"/>
        <v/>
      </c>
      <c r="V215" t="str">
        <f t="shared" si="153"/>
        <v/>
      </c>
      <c r="W215" t="str">
        <f t="shared" si="154"/>
        <v/>
      </c>
      <c r="X215" s="10"/>
      <c r="Y215" s="219">
        <f t="shared" si="135"/>
        <v>-2.0659340659340678E-3</v>
      </c>
      <c r="Z215" s="78">
        <f t="shared" si="137"/>
        <v>0.60287900734338484</v>
      </c>
      <c r="AA215" s="78">
        <f t="shared" si="119"/>
        <v>0.58601461412221045</v>
      </c>
      <c r="AB215" s="74">
        <f t="shared" si="128"/>
        <v>214</v>
      </c>
      <c r="AC215" s="80">
        <f t="shared" si="120"/>
        <v>-8.268324763830364E-3</v>
      </c>
      <c r="AD215" s="79">
        <f t="shared" si="118"/>
        <v>1.686439322117439E-2</v>
      </c>
      <c r="AE215" s="81">
        <f t="shared" si="122"/>
        <v>2.5132717985004754E-2</v>
      </c>
      <c r="AF215" s="19">
        <f t="shared" si="123"/>
        <v>2.8778110331660438E-2</v>
      </c>
      <c r="AG215" s="93">
        <f t="shared" si="121"/>
        <v>0.24311055979571883</v>
      </c>
      <c r="AH215" s="91">
        <f t="shared" si="124"/>
        <v>-9.6307354588026921E-4</v>
      </c>
      <c r="AI215" s="96">
        <f t="shared" si="125"/>
        <v>207.74672736368223</v>
      </c>
      <c r="AJ215" s="5">
        <f t="shared" si="129"/>
        <v>-2.0000000000000018E-2</v>
      </c>
      <c r="AK215" s="5">
        <f t="shared" si="132"/>
        <v>0</v>
      </c>
      <c r="AL215" s="5">
        <f t="shared" si="134"/>
        <v>-2.0000000000000018E-2</v>
      </c>
      <c r="AM215" s="95">
        <f t="shared" si="139"/>
        <v>1.285714285714286E-2</v>
      </c>
      <c r="AN215" s="95">
        <f t="shared" si="140"/>
        <v>-1.0714285714285723E-2</v>
      </c>
      <c r="AO215" s="78">
        <f t="shared" si="141"/>
        <v>1.1999999999999993</v>
      </c>
      <c r="AP215" s="8">
        <f t="shared" si="142"/>
        <v>54.545454545454533</v>
      </c>
      <c r="AQ215" s="8">
        <f t="shared" si="138"/>
        <v>59.016393442622935</v>
      </c>
      <c r="AR215" s="8">
        <f t="shared" si="127"/>
        <v>-1</v>
      </c>
      <c r="AS215" s="114">
        <f t="shared" si="133"/>
        <v>-59700</v>
      </c>
      <c r="AT215" s="103">
        <f t="shared" si="116"/>
        <v>-0.51892193926806884</v>
      </c>
      <c r="AU215" s="5">
        <f t="shared" si="130"/>
        <v>0.57999999999999996</v>
      </c>
      <c r="AW215" s="210">
        <f t="shared" si="131"/>
        <v>5.1724137931034531E-2</v>
      </c>
      <c r="AX215" s="276">
        <f t="shared" si="136"/>
        <v>-3.5428488061137041E-2</v>
      </c>
      <c r="AY215" s="19">
        <f t="shared" si="117"/>
        <v>6.2423130651081495E-2</v>
      </c>
    </row>
    <row r="216" spans="1:51">
      <c r="A216" s="4">
        <v>38653</v>
      </c>
      <c r="B216" s="9">
        <f t="shared" si="126"/>
        <v>38653</v>
      </c>
      <c r="C216" s="5">
        <v>0.56999999999999995</v>
      </c>
      <c r="D216" s="5">
        <v>0.6</v>
      </c>
      <c r="E216" s="5">
        <v>0.56999999999999995</v>
      </c>
      <c r="F216" s="5">
        <v>0.59</v>
      </c>
      <c r="G216" s="6">
        <v>123500</v>
      </c>
      <c r="H216" s="112">
        <v>0.59</v>
      </c>
      <c r="I216" s="19">
        <f t="shared" si="143"/>
        <v>1.7241379310344845E-2</v>
      </c>
      <c r="J216" s="8">
        <f t="shared" si="144"/>
        <v>0.66693099343184103</v>
      </c>
      <c r="K216" s="8">
        <f t="shared" si="145"/>
        <v>0.55106900656815916</v>
      </c>
      <c r="L216" s="8">
        <f t="shared" si="146"/>
        <v>0.6090000000000001</v>
      </c>
      <c r="M216" s="19">
        <f t="shared" si="147"/>
        <v>0.21024950683622132</v>
      </c>
      <c r="N216" s="19">
        <f t="shared" si="148"/>
        <v>-1.6211978139298498E-2</v>
      </c>
      <c r="O216" s="19">
        <f t="shared" si="149"/>
        <v>-4.709200352992743E-4</v>
      </c>
      <c r="P216" s="19">
        <f t="shared" si="150"/>
        <v>2.3905551513301454E-3</v>
      </c>
      <c r="Q216" s="214"/>
      <c r="R216" s="305"/>
      <c r="S216" s="215"/>
      <c r="T216" t="str">
        <f t="shared" si="151"/>
        <v/>
      </c>
      <c r="U216" t="str">
        <f t="shared" si="152"/>
        <v/>
      </c>
      <c r="V216" t="str">
        <f t="shared" si="153"/>
        <v/>
      </c>
      <c r="W216" t="str">
        <f t="shared" si="154"/>
        <v/>
      </c>
      <c r="X216" s="10"/>
      <c r="Y216" s="219">
        <f t="shared" si="135"/>
        <v>-2.5714285714285739E-3</v>
      </c>
      <c r="Z216" s="78">
        <f t="shared" si="137"/>
        <v>0.60089564021250352</v>
      </c>
      <c r="AA216" s="78">
        <f t="shared" si="119"/>
        <v>0.5863095326771669</v>
      </c>
      <c r="AB216" s="74">
        <f t="shared" si="128"/>
        <v>215</v>
      </c>
      <c r="AC216" s="80">
        <f t="shared" si="120"/>
        <v>-8.4372883597345037E-3</v>
      </c>
      <c r="AD216" s="79">
        <f t="shared" si="118"/>
        <v>1.4586107535336623E-2</v>
      </c>
      <c r="AE216" s="81">
        <f t="shared" si="122"/>
        <v>2.3023395895071127E-2</v>
      </c>
      <c r="AF216" s="19">
        <f t="shared" si="123"/>
        <v>2.4877827704309234E-2</v>
      </c>
      <c r="AG216" s="93">
        <f t="shared" si="121"/>
        <v>2.0435045880547394E-2</v>
      </c>
      <c r="AH216" s="91">
        <f t="shared" si="124"/>
        <v>-1.0570505531347788E-3</v>
      </c>
      <c r="AI216" s="96">
        <f t="shared" si="125"/>
        <v>207.9822264279662</v>
      </c>
      <c r="AJ216" s="5">
        <f t="shared" si="129"/>
        <v>1.0000000000000009E-2</v>
      </c>
      <c r="AK216" s="5">
        <f t="shared" si="132"/>
        <v>1.0000000000000009E-2</v>
      </c>
      <c r="AL216" s="5">
        <f t="shared" si="134"/>
        <v>0</v>
      </c>
      <c r="AM216" s="95">
        <f t="shared" si="139"/>
        <v>8.5714285714285788E-3</v>
      </c>
      <c r="AN216" s="95">
        <f t="shared" si="140"/>
        <v>-1.0714285714285723E-2</v>
      </c>
      <c r="AO216" s="78">
        <f t="shared" si="141"/>
        <v>0.8</v>
      </c>
      <c r="AP216" s="8">
        <f t="shared" si="142"/>
        <v>44.444444444444443</v>
      </c>
      <c r="AQ216" s="8">
        <f t="shared" si="138"/>
        <v>48.979591836734691</v>
      </c>
      <c r="AR216" s="8">
        <f t="shared" si="127"/>
        <v>0.33333333333333331</v>
      </c>
      <c r="AS216" s="114">
        <f t="shared" si="133"/>
        <v>41166.666666666664</v>
      </c>
      <c r="AT216" s="103">
        <f t="shared" ref="AT216:AT279" si="155">SUM(AS197:AS216)/SUM(G197:G216)</f>
        <v>-0.50423628870280912</v>
      </c>
      <c r="AU216" s="5">
        <f t="shared" si="130"/>
        <v>0.59</v>
      </c>
      <c r="AW216" s="210">
        <f t="shared" si="131"/>
        <v>5.2631578947368474E-2</v>
      </c>
      <c r="AX216" s="276">
        <f t="shared" si="136"/>
        <v>-3.1543110586085971E-2</v>
      </c>
      <c r="AY216" s="19">
        <f t="shared" ref="AY216:AY279" si="156">IF((AX216&gt;AX215),ABS(AX216-AX215)/ABS(AX215),-1*ABS(AX216-AX215)/ABS(AX215))</f>
        <v>0.10966817066385341</v>
      </c>
    </row>
    <row r="217" spans="1:51">
      <c r="A217" s="4">
        <v>38656</v>
      </c>
      <c r="B217" s="9">
        <f t="shared" si="126"/>
        <v>38656</v>
      </c>
      <c r="C217" s="5">
        <v>0.59</v>
      </c>
      <c r="D217" s="5">
        <v>0.59</v>
      </c>
      <c r="E217" s="5">
        <v>0.57999999999999996</v>
      </c>
      <c r="F217" s="5">
        <v>0.59</v>
      </c>
      <c r="G217" s="6">
        <v>24200</v>
      </c>
      <c r="H217" s="112">
        <v>0.59</v>
      </c>
      <c r="I217" s="19">
        <f t="shared" si="143"/>
        <v>0</v>
      </c>
      <c r="J217" s="8">
        <f t="shared" si="144"/>
        <v>0.66128109984434114</v>
      </c>
      <c r="K217" s="8">
        <f t="shared" si="145"/>
        <v>0.55071890015565905</v>
      </c>
      <c r="L217" s="8">
        <f t="shared" si="146"/>
        <v>0.60600000000000009</v>
      </c>
      <c r="M217" s="19">
        <f t="shared" si="147"/>
        <v>0.20075976992515057</v>
      </c>
      <c r="N217" s="19">
        <f t="shared" si="148"/>
        <v>-4.5135596529427266E-2</v>
      </c>
      <c r="O217" s="19">
        <f t="shared" si="149"/>
        <v>-8.4714815222893172E-3</v>
      </c>
      <c r="P217" s="19">
        <f t="shared" si="150"/>
        <v>-6.3532227058173932E-4</v>
      </c>
      <c r="Q217" s="214"/>
      <c r="R217" s="305"/>
      <c r="S217" s="215"/>
      <c r="T217" t="str">
        <f t="shared" si="151"/>
        <v/>
      </c>
      <c r="U217" t="str">
        <f t="shared" si="152"/>
        <v/>
      </c>
      <c r="V217" t="str">
        <f t="shared" si="153"/>
        <v/>
      </c>
      <c r="W217" t="str">
        <f t="shared" si="154"/>
        <v/>
      </c>
      <c r="X217" s="10"/>
      <c r="Y217" s="219">
        <f t="shared" si="135"/>
        <v>-2.6153846153846175E-3</v>
      </c>
      <c r="Z217" s="78">
        <f t="shared" si="137"/>
        <v>0.59921771161977799</v>
      </c>
      <c r="AA217" s="78">
        <f t="shared" si="119"/>
        <v>0.58658262725905652</v>
      </c>
      <c r="AB217" s="74">
        <f t="shared" si="128"/>
        <v>216</v>
      </c>
      <c r="AC217" s="80">
        <f t="shared" si="120"/>
        <v>-8.3106492274797258E-3</v>
      </c>
      <c r="AD217" s="79">
        <f t="shared" si="118"/>
        <v>1.2635084360721471E-2</v>
      </c>
      <c r="AE217" s="81">
        <f t="shared" si="122"/>
        <v>2.0945733588201197E-2</v>
      </c>
      <c r="AF217" s="19">
        <f t="shared" si="123"/>
        <v>2.1540161221210788E-2</v>
      </c>
      <c r="AG217" s="93">
        <f t="shared" si="121"/>
        <v>-1.5009458827926422E-2</v>
      </c>
      <c r="AH217" s="91">
        <f t="shared" si="124"/>
        <v>-1.0618431632157428E-3</v>
      </c>
      <c r="AI217" s="96">
        <f t="shared" si="125"/>
        <v>208.19559150176843</v>
      </c>
      <c r="AJ217" s="5">
        <f t="shared" si="129"/>
        <v>0</v>
      </c>
      <c r="AK217" s="5">
        <f t="shared" si="132"/>
        <v>0</v>
      </c>
      <c r="AL217" s="5">
        <f t="shared" si="134"/>
        <v>0</v>
      </c>
      <c r="AM217" s="95">
        <f t="shared" si="139"/>
        <v>7.8571428571428646E-3</v>
      </c>
      <c r="AN217" s="95">
        <f t="shared" si="140"/>
        <v>-1.0714285714285723E-2</v>
      </c>
      <c r="AO217" s="78">
        <f t="shared" si="141"/>
        <v>0.73333333333333339</v>
      </c>
      <c r="AP217" s="8">
        <f t="shared" si="142"/>
        <v>42.307692307692307</v>
      </c>
      <c r="AQ217" s="8">
        <f t="shared" si="138"/>
        <v>52.38095238095238</v>
      </c>
      <c r="AR217" s="8">
        <f t="shared" si="127"/>
        <v>1</v>
      </c>
      <c r="AS217" s="114">
        <f t="shared" si="133"/>
        <v>24200</v>
      </c>
      <c r="AT217" s="103">
        <f t="shared" si="155"/>
        <v>-0.21202702097313395</v>
      </c>
      <c r="AU217" s="5">
        <f t="shared" si="130"/>
        <v>0.59</v>
      </c>
      <c r="AW217" s="210">
        <f t="shared" si="131"/>
        <v>1.7241379310344845E-2</v>
      </c>
      <c r="AX217" s="276">
        <f t="shared" si="136"/>
        <v>-2.6553213720595294E-2</v>
      </c>
      <c r="AY217" s="19">
        <f t="shared" si="156"/>
        <v>0.15819292304328975</v>
      </c>
    </row>
    <row r="218" spans="1:51">
      <c r="A218" s="4">
        <v>38657</v>
      </c>
      <c r="B218" s="9">
        <f t="shared" si="126"/>
        <v>38657</v>
      </c>
      <c r="C218" s="5">
        <v>0.59</v>
      </c>
      <c r="D218" s="5">
        <v>0.59</v>
      </c>
      <c r="E218" s="5">
        <v>0.56999999999999995</v>
      </c>
      <c r="F218" s="5">
        <v>0.56999999999999995</v>
      </c>
      <c r="G218" s="6">
        <v>29000</v>
      </c>
      <c r="H218" s="112">
        <v>0.56999999999999995</v>
      </c>
      <c r="I218" s="19">
        <f t="shared" si="143"/>
        <v>-3.3898305084745797E-2</v>
      </c>
      <c r="J218" s="8">
        <f t="shared" si="144"/>
        <v>0.6605175411605938</v>
      </c>
      <c r="K218" s="8">
        <f t="shared" si="145"/>
        <v>0.54648245883940627</v>
      </c>
      <c r="L218" s="8">
        <f t="shared" si="146"/>
        <v>0.60350000000000004</v>
      </c>
      <c r="M218" s="19">
        <f t="shared" si="147"/>
        <v>0.20867107530472226</v>
      </c>
      <c r="N218" s="19">
        <f t="shared" si="148"/>
        <v>3.9406826290552463E-2</v>
      </c>
      <c r="O218" s="19">
        <f t="shared" si="149"/>
        <v>-1.1546658205218144E-3</v>
      </c>
      <c r="P218" s="19">
        <f t="shared" si="150"/>
        <v>-7.6925656901467594E-3</v>
      </c>
      <c r="Q218" s="214"/>
      <c r="R218" s="305"/>
      <c r="S218" s="215"/>
      <c r="T218" t="str">
        <f t="shared" si="151"/>
        <v/>
      </c>
      <c r="U218" t="str">
        <f t="shared" si="152"/>
        <v/>
      </c>
      <c r="V218" t="str">
        <f t="shared" si="153"/>
        <v/>
      </c>
      <c r="W218" t="str">
        <f t="shared" si="154"/>
        <v/>
      </c>
      <c r="X218" s="10"/>
      <c r="Y218" s="219">
        <f t="shared" si="135"/>
        <v>-3.7142857142857181E-3</v>
      </c>
      <c r="Z218" s="78">
        <f t="shared" si="137"/>
        <v>0.59471818403033216</v>
      </c>
      <c r="AA218" s="78">
        <f t="shared" si="119"/>
        <v>0.58535551284188636</v>
      </c>
      <c r="AB218" s="74">
        <f t="shared" si="128"/>
        <v>217</v>
      </c>
      <c r="AC218" s="80">
        <f t="shared" si="120"/>
        <v>-9.2664499198043156E-3</v>
      </c>
      <c r="AD218" s="79">
        <f t="shared" si="118"/>
        <v>9.3626711884458036E-3</v>
      </c>
      <c r="AE218" s="81">
        <f t="shared" si="122"/>
        <v>1.8629121108250119E-2</v>
      </c>
      <c r="AF218" s="19">
        <f t="shared" si="123"/>
        <v>1.5994845838198858E-2</v>
      </c>
      <c r="AG218" s="93">
        <f t="shared" si="121"/>
        <v>0.1150091486431854</v>
      </c>
      <c r="AH218" s="91">
        <f t="shared" si="124"/>
        <v>-1.0755874308986753E-3</v>
      </c>
      <c r="AI218" s="96">
        <f t="shared" si="125"/>
        <v>208.44238599089195</v>
      </c>
      <c r="AJ218" s="5">
        <f t="shared" si="129"/>
        <v>-2.0000000000000018E-2</v>
      </c>
      <c r="AK218" s="5">
        <f t="shared" si="132"/>
        <v>0</v>
      </c>
      <c r="AL218" s="5">
        <f t="shared" si="134"/>
        <v>-2.0000000000000018E-2</v>
      </c>
      <c r="AM218" s="95">
        <f t="shared" si="139"/>
        <v>7.8571428571428646E-3</v>
      </c>
      <c r="AN218" s="95">
        <f t="shared" si="140"/>
        <v>-1.0714285714285723E-2</v>
      </c>
      <c r="AO218" s="78">
        <f t="shared" si="141"/>
        <v>0.73333333333333339</v>
      </c>
      <c r="AP218" s="8">
        <f t="shared" si="142"/>
        <v>42.307692307692307</v>
      </c>
      <c r="AQ218" s="8">
        <f t="shared" si="138"/>
        <v>52.38095238095238</v>
      </c>
      <c r="AR218" s="8">
        <f t="shared" si="127"/>
        <v>-1</v>
      </c>
      <c r="AS218" s="114">
        <f t="shared" si="133"/>
        <v>-29000</v>
      </c>
      <c r="AT218" s="103">
        <f t="shared" si="155"/>
        <v>-0.14637820213359751</v>
      </c>
      <c r="AU218" s="5">
        <f t="shared" si="130"/>
        <v>0.56999999999999995</v>
      </c>
      <c r="AW218" s="210">
        <f t="shared" si="131"/>
        <v>3.5087719298245647E-2</v>
      </c>
      <c r="AX218" s="276">
        <f t="shared" si="136"/>
        <v>-2.1613974112111578E-2</v>
      </c>
      <c r="AY218" s="19">
        <f t="shared" si="156"/>
        <v>0.18601287439089628</v>
      </c>
    </row>
    <row r="219" spans="1:51">
      <c r="A219" s="4">
        <v>38658</v>
      </c>
      <c r="B219" s="9">
        <f t="shared" si="126"/>
        <v>38658</v>
      </c>
      <c r="C219" s="5">
        <v>0.56000000000000005</v>
      </c>
      <c r="D219" s="5">
        <v>0.57999999999999996</v>
      </c>
      <c r="E219" s="5">
        <v>0.56000000000000005</v>
      </c>
      <c r="F219" s="5">
        <v>0.57999999999999996</v>
      </c>
      <c r="G219" s="6">
        <v>110100</v>
      </c>
      <c r="H219" s="112">
        <v>0.57999999999999996</v>
      </c>
      <c r="I219" s="19">
        <f t="shared" si="143"/>
        <v>1.7543859649122823E-2</v>
      </c>
      <c r="J219" s="8">
        <f t="shared" si="144"/>
        <v>0.65982732917920384</v>
      </c>
      <c r="K219" s="8">
        <f t="shared" si="145"/>
        <v>0.54417267082079612</v>
      </c>
      <c r="L219" s="8">
        <f t="shared" si="146"/>
        <v>0.60199999999999998</v>
      </c>
      <c r="M219" s="19">
        <f t="shared" si="147"/>
        <v>0.21253301490492243</v>
      </c>
      <c r="N219" s="19">
        <f t="shared" si="148"/>
        <v>1.8507306748482451E-2</v>
      </c>
      <c r="O219" s="19">
        <f t="shared" si="149"/>
        <v>-1.0449563234568996E-3</v>
      </c>
      <c r="P219" s="19">
        <f t="shared" si="150"/>
        <v>-4.226646219378326E-3</v>
      </c>
      <c r="Q219" s="214"/>
      <c r="R219" s="305"/>
      <c r="S219" s="215"/>
      <c r="T219" t="str">
        <f t="shared" si="151"/>
        <v/>
      </c>
      <c r="U219" t="str">
        <f t="shared" si="152"/>
        <v/>
      </c>
      <c r="V219" t="str">
        <f t="shared" si="153"/>
        <v/>
      </c>
      <c r="W219" t="str">
        <f t="shared" si="154"/>
        <v/>
      </c>
      <c r="X219" s="10"/>
      <c r="Y219" s="219">
        <f t="shared" si="135"/>
        <v>-5.6703296703296754E-3</v>
      </c>
      <c r="Z219" s="78">
        <f t="shared" si="137"/>
        <v>0.592451583689661</v>
      </c>
      <c r="AA219" s="78">
        <f t="shared" si="119"/>
        <v>0.58495920489158681</v>
      </c>
      <c r="AB219" s="74">
        <f t="shared" si="128"/>
        <v>218</v>
      </c>
      <c r="AC219" s="80">
        <f t="shared" si="120"/>
        <v>-8.9093938481407467E-3</v>
      </c>
      <c r="AD219" s="79">
        <f t="shared" ref="AD219:AD282" si="157">Z219-AA219</f>
        <v>7.4923787980741841E-3</v>
      </c>
      <c r="AE219" s="81">
        <f t="shared" si="122"/>
        <v>1.6401772646214931E-2</v>
      </c>
      <c r="AF219" s="19">
        <f t="shared" si="123"/>
        <v>1.2808378320096323E-2</v>
      </c>
      <c r="AG219" s="93">
        <f t="shared" si="121"/>
        <v>-3.8532132019670914E-2</v>
      </c>
      <c r="AH219" s="91">
        <f t="shared" si="124"/>
        <v>-1.1466268003621962E-3</v>
      </c>
      <c r="AI219" s="96">
        <f t="shared" si="125"/>
        <v>208.92380414485316</v>
      </c>
      <c r="AJ219" s="5">
        <f t="shared" si="129"/>
        <v>1.0000000000000009E-2</v>
      </c>
      <c r="AK219" s="5">
        <f t="shared" si="132"/>
        <v>1.0000000000000009E-2</v>
      </c>
      <c r="AL219" s="5">
        <f t="shared" si="134"/>
        <v>0</v>
      </c>
      <c r="AM219" s="95">
        <f t="shared" si="139"/>
        <v>8.5714285714285788E-3</v>
      </c>
      <c r="AN219" s="95">
        <f t="shared" si="140"/>
        <v>-7.8571428571428646E-3</v>
      </c>
      <c r="AO219" s="78">
        <f t="shared" si="141"/>
        <v>1.0909090909090908</v>
      </c>
      <c r="AP219" s="8">
        <f t="shared" si="142"/>
        <v>52.173913043478258</v>
      </c>
      <c r="AQ219" s="8">
        <f t="shared" si="138"/>
        <v>52.173913043478258</v>
      </c>
      <c r="AR219" s="8">
        <f t="shared" si="127"/>
        <v>1</v>
      </c>
      <c r="AS219" s="114">
        <f t="shared" si="133"/>
        <v>110100</v>
      </c>
      <c r="AT219" s="103">
        <f t="shared" si="155"/>
        <v>-4.1278369667086222E-2</v>
      </c>
      <c r="AU219" s="5">
        <f t="shared" si="130"/>
        <v>0.57999999999999996</v>
      </c>
      <c r="AW219" s="210">
        <f t="shared" si="131"/>
        <v>3.5714285714285546E-2</v>
      </c>
      <c r="AX219" s="276">
        <f t="shared" si="136"/>
        <v>-1.7930398173525333E-2</v>
      </c>
      <c r="AY219" s="19">
        <f t="shared" si="156"/>
        <v>0.17042566626014977</v>
      </c>
    </row>
    <row r="220" spans="1:51">
      <c r="A220" s="4">
        <v>38659</v>
      </c>
      <c r="B220" s="9">
        <f t="shared" si="126"/>
        <v>38659</v>
      </c>
      <c r="C220" s="5">
        <v>0.57999999999999996</v>
      </c>
      <c r="D220" s="5">
        <v>0.6</v>
      </c>
      <c r="E220" s="5">
        <v>0.56999999999999995</v>
      </c>
      <c r="F220" s="5">
        <v>0.57999999999999996</v>
      </c>
      <c r="G220" s="6">
        <v>79500</v>
      </c>
      <c r="H220" s="112">
        <v>0.57999999999999996</v>
      </c>
      <c r="I220" s="19">
        <f t="shared" si="143"/>
        <v>0</v>
      </c>
      <c r="J220" s="8">
        <f t="shared" si="144"/>
        <v>0.65853377350765929</v>
      </c>
      <c r="K220" s="8">
        <f t="shared" si="145"/>
        <v>0.54746622649234067</v>
      </c>
      <c r="L220" s="8">
        <f t="shared" si="146"/>
        <v>0.60299999999999998</v>
      </c>
      <c r="M220" s="19">
        <f t="shared" si="147"/>
        <v>0.20287561431311876</v>
      </c>
      <c r="N220" s="19">
        <f t="shared" si="148"/>
        <v>-4.5439531341161049E-2</v>
      </c>
      <c r="O220" s="19">
        <f t="shared" si="149"/>
        <v>-1.9604457323004038E-3</v>
      </c>
      <c r="P220" s="19">
        <f t="shared" si="150"/>
        <v>6.0524091858136717E-3</v>
      </c>
      <c r="Q220" s="214"/>
      <c r="R220" s="305"/>
      <c r="S220" s="215"/>
      <c r="T220" t="str">
        <f t="shared" si="151"/>
        <v/>
      </c>
      <c r="U220" t="str">
        <f t="shared" si="152"/>
        <v/>
      </c>
      <c r="V220" t="str">
        <f t="shared" si="153"/>
        <v/>
      </c>
      <c r="W220" t="str">
        <f t="shared" si="154"/>
        <v/>
      </c>
      <c r="X220" s="10"/>
      <c r="Y220" s="219">
        <f t="shared" si="135"/>
        <v>-6.021978021978026E-3</v>
      </c>
      <c r="Z220" s="78">
        <f t="shared" si="137"/>
        <v>0.59053403980145325</v>
      </c>
      <c r="AA220" s="78">
        <f t="shared" si="119"/>
        <v>0.58459222372960939</v>
      </c>
      <c r="AB220" s="74">
        <f t="shared" si="128"/>
        <v>219</v>
      </c>
      <c r="AC220" s="80">
        <f t="shared" si="120"/>
        <v>-8.367965259496863E-3</v>
      </c>
      <c r="AD220" s="79">
        <f t="shared" si="157"/>
        <v>5.9418160718438529E-3</v>
      </c>
      <c r="AE220" s="81">
        <f t="shared" si="122"/>
        <v>1.4309781331340716E-2</v>
      </c>
      <c r="AF220" s="19">
        <f t="shared" si="123"/>
        <v>1.0164035426157349E-2</v>
      </c>
      <c r="AG220" s="93">
        <f t="shared" si="121"/>
        <v>-6.0770530282132661E-2</v>
      </c>
      <c r="AH220" s="91">
        <f t="shared" si="124"/>
        <v>-1.1445541281444374E-3</v>
      </c>
      <c r="AI220" s="96">
        <f t="shared" si="125"/>
        <v>209.40148924454033</v>
      </c>
      <c r="AJ220" s="5">
        <f t="shared" si="129"/>
        <v>0</v>
      </c>
      <c r="AK220" s="5">
        <f t="shared" si="132"/>
        <v>0</v>
      </c>
      <c r="AL220" s="5">
        <f t="shared" si="134"/>
        <v>0</v>
      </c>
      <c r="AM220" s="95">
        <f t="shared" si="139"/>
        <v>5.0000000000000044E-3</v>
      </c>
      <c r="AN220" s="95">
        <f t="shared" si="140"/>
        <v>-7.8571428571428646E-3</v>
      </c>
      <c r="AO220" s="78">
        <f t="shared" si="141"/>
        <v>0.63636363636363635</v>
      </c>
      <c r="AP220" s="8">
        <f t="shared" si="142"/>
        <v>38.888888888888886</v>
      </c>
      <c r="AQ220" s="8">
        <f t="shared" si="138"/>
        <v>44.303797468354432</v>
      </c>
      <c r="AR220" s="8">
        <f t="shared" si="127"/>
        <v>-0.33333333333333331</v>
      </c>
      <c r="AS220" s="114">
        <f t="shared" si="133"/>
        <v>-26500</v>
      </c>
      <c r="AT220" s="103">
        <f t="shared" si="155"/>
        <v>1.1162331510099438E-3</v>
      </c>
      <c r="AU220" s="5">
        <f t="shared" si="130"/>
        <v>0.57999999999999996</v>
      </c>
      <c r="AW220" s="210">
        <f t="shared" si="131"/>
        <v>5.2631578947368474E-2</v>
      </c>
      <c r="AX220" s="276">
        <f t="shared" si="136"/>
        <v>-1.5016722405221351E-2</v>
      </c>
      <c r="AY220" s="19">
        <f t="shared" si="156"/>
        <v>0.16249922283410834</v>
      </c>
    </row>
    <row r="221" spans="1:51">
      <c r="A221" s="4">
        <v>38660</v>
      </c>
      <c r="B221" s="9">
        <f t="shared" si="126"/>
        <v>38660</v>
      </c>
      <c r="C221" s="5">
        <v>0.57999999999999996</v>
      </c>
      <c r="D221" s="5">
        <v>0.59</v>
      </c>
      <c r="E221" s="5">
        <v>0.57999999999999996</v>
      </c>
      <c r="F221" s="5">
        <v>0.59</v>
      </c>
      <c r="G221" s="6">
        <v>76500</v>
      </c>
      <c r="H221" s="112">
        <v>0.59</v>
      </c>
      <c r="I221" s="19">
        <f t="shared" si="143"/>
        <v>1.7241379310344845E-2</v>
      </c>
      <c r="J221" s="8">
        <f t="shared" si="144"/>
        <v>0.6553984126734167</v>
      </c>
      <c r="K221" s="8">
        <f t="shared" si="145"/>
        <v>0.55460158732658327</v>
      </c>
      <c r="L221" s="8">
        <f t="shared" si="146"/>
        <v>0.60499999999999998</v>
      </c>
      <c r="M221" s="19">
        <f t="shared" si="147"/>
        <v>0.1817463700973472</v>
      </c>
      <c r="N221" s="19">
        <f t="shared" si="148"/>
        <v>-0.10414876271507244</v>
      </c>
      <c r="O221" s="19">
        <f t="shared" si="149"/>
        <v>-4.7611238183611982E-3</v>
      </c>
      <c r="P221" s="19">
        <f t="shared" si="150"/>
        <v>1.3033426518306744E-2</v>
      </c>
      <c r="Q221" s="214"/>
      <c r="R221" s="305"/>
      <c r="S221" s="215"/>
      <c r="T221" t="str">
        <f t="shared" si="151"/>
        <v/>
      </c>
      <c r="U221" t="str">
        <f t="shared" si="152"/>
        <v/>
      </c>
      <c r="V221" t="str">
        <f t="shared" si="153"/>
        <v/>
      </c>
      <c r="W221" t="str">
        <f t="shared" si="154"/>
        <v/>
      </c>
      <c r="X221" s="10"/>
      <c r="Y221" s="219">
        <f t="shared" si="135"/>
        <v>-4.9230769230769276E-3</v>
      </c>
      <c r="Z221" s="78">
        <f t="shared" si="137"/>
        <v>0.59045179767202949</v>
      </c>
      <c r="AA221" s="78">
        <f t="shared" si="119"/>
        <v>0.58499239917361834</v>
      </c>
      <c r="AB221" s="74">
        <f t="shared" si="128"/>
        <v>220</v>
      </c>
      <c r="AC221" s="80">
        <f t="shared" si="120"/>
        <v>-7.0803062663436535E-3</v>
      </c>
      <c r="AD221" s="79">
        <f t="shared" si="157"/>
        <v>5.4593984984111499E-3</v>
      </c>
      <c r="AE221" s="81">
        <f t="shared" si="122"/>
        <v>1.2539704764754803E-2</v>
      </c>
      <c r="AF221" s="19">
        <f t="shared" si="123"/>
        <v>9.3324263804509186E-3</v>
      </c>
      <c r="AG221" s="93">
        <f t="shared" si="121"/>
        <v>-0.15387958162133097</v>
      </c>
      <c r="AH221" s="91">
        <f t="shared" si="124"/>
        <v>-1.0013257644753738E-3</v>
      </c>
      <c r="AI221" s="96">
        <f t="shared" si="125"/>
        <v>209.78566251460657</v>
      </c>
      <c r="AJ221" s="5">
        <f t="shared" si="129"/>
        <v>1.0000000000000009E-2</v>
      </c>
      <c r="AK221" s="5">
        <f t="shared" si="132"/>
        <v>1.0000000000000009E-2</v>
      </c>
      <c r="AL221" s="5">
        <f t="shared" si="134"/>
        <v>0</v>
      </c>
      <c r="AM221" s="95">
        <f t="shared" si="139"/>
        <v>3.5714285714285748E-3</v>
      </c>
      <c r="AN221" s="95">
        <f t="shared" si="140"/>
        <v>-7.8571428571428646E-3</v>
      </c>
      <c r="AO221" s="78">
        <f t="shared" si="141"/>
        <v>0.45454545454545453</v>
      </c>
      <c r="AP221" s="8">
        <f t="shared" si="142"/>
        <v>31.25</v>
      </c>
      <c r="AQ221" s="8">
        <f t="shared" si="138"/>
        <v>36.231884057971023</v>
      </c>
      <c r="AR221" s="8">
        <f t="shared" si="127"/>
        <v>1</v>
      </c>
      <c r="AS221" s="114">
        <f t="shared" si="133"/>
        <v>76500</v>
      </c>
      <c r="AT221" s="103">
        <f t="shared" si="155"/>
        <v>0.12214745042901803</v>
      </c>
      <c r="AU221" s="5">
        <f t="shared" si="130"/>
        <v>0.59</v>
      </c>
      <c r="AW221" s="210">
        <f t="shared" si="131"/>
        <v>1.7241379310344845E-2</v>
      </c>
      <c r="AX221" s="276">
        <f t="shared" si="136"/>
        <v>-1.3277643476396995E-2</v>
      </c>
      <c r="AY221" s="19">
        <f t="shared" si="156"/>
        <v>0.11580948770949337</v>
      </c>
    </row>
    <row r="222" spans="1:51">
      <c r="A222" s="4">
        <v>38663</v>
      </c>
      <c r="B222" s="9">
        <f t="shared" si="126"/>
        <v>38663</v>
      </c>
      <c r="C222" s="5">
        <v>0.57999999999999996</v>
      </c>
      <c r="D222" s="5">
        <v>0.59</v>
      </c>
      <c r="E222" s="5">
        <v>0.57999999999999996</v>
      </c>
      <c r="F222" s="5">
        <v>0.57999999999999996</v>
      </c>
      <c r="G222" s="6">
        <v>73600</v>
      </c>
      <c r="H222" s="112">
        <v>0.57999999999999996</v>
      </c>
      <c r="I222" s="19">
        <f t="shared" si="143"/>
        <v>-1.6949152542372899E-2</v>
      </c>
      <c r="J222" s="8">
        <f t="shared" si="144"/>
        <v>0.6540294032886923</v>
      </c>
      <c r="K222" s="8">
        <f t="shared" si="145"/>
        <v>0.55197059671130766</v>
      </c>
      <c r="L222" s="8">
        <f t="shared" si="146"/>
        <v>0.60299999999999998</v>
      </c>
      <c r="M222" s="19">
        <f t="shared" si="147"/>
        <v>0.1848989913329814</v>
      </c>
      <c r="N222" s="19">
        <f t="shared" si="148"/>
        <v>1.7346267955423759E-2</v>
      </c>
      <c r="O222" s="19">
        <f t="shared" si="149"/>
        <v>-2.0888201104120913E-3</v>
      </c>
      <c r="P222" s="19">
        <f t="shared" si="150"/>
        <v>-4.7439291112708632E-3</v>
      </c>
      <c r="Q222" s="214"/>
      <c r="R222" s="305"/>
      <c r="S222" s="215"/>
      <c r="T222" t="str">
        <f t="shared" si="151"/>
        <v/>
      </c>
      <c r="U222" t="str">
        <f t="shared" si="152"/>
        <v/>
      </c>
      <c r="V222" t="str">
        <f t="shared" si="153"/>
        <v/>
      </c>
      <c r="W222" t="str">
        <f t="shared" si="154"/>
        <v/>
      </c>
      <c r="X222" s="10"/>
      <c r="Y222" s="219">
        <f t="shared" si="135"/>
        <v>-3.8461538461538503E-3</v>
      </c>
      <c r="Z222" s="78">
        <f t="shared" si="137"/>
        <v>0.58884222083053694</v>
      </c>
      <c r="AA222" s="78">
        <f t="shared" si="119"/>
        <v>0.58462296163477057</v>
      </c>
      <c r="AB222" s="74">
        <f t="shared" si="128"/>
        <v>221</v>
      </c>
      <c r="AC222" s="80">
        <f t="shared" si="120"/>
        <v>-6.6563564551907397E-3</v>
      </c>
      <c r="AD222" s="79">
        <f t="shared" si="157"/>
        <v>4.2192591957663783E-3</v>
      </c>
      <c r="AE222" s="81">
        <f t="shared" si="122"/>
        <v>1.0875615650957118E-2</v>
      </c>
      <c r="AF222" s="19">
        <f t="shared" si="123"/>
        <v>7.2170603494056077E-3</v>
      </c>
      <c r="AG222" s="93">
        <f t="shared" si="121"/>
        <v>-5.9877326658617273E-2</v>
      </c>
      <c r="AH222" s="91">
        <f t="shared" si="124"/>
        <v>-7.762676809250959E-4</v>
      </c>
      <c r="AI222" s="96">
        <f t="shared" si="125"/>
        <v>209.97884614487592</v>
      </c>
      <c r="AJ222" s="5">
        <f t="shared" si="129"/>
        <v>-1.0000000000000009E-2</v>
      </c>
      <c r="AK222" s="5">
        <f t="shared" si="132"/>
        <v>0</v>
      </c>
      <c r="AL222" s="5">
        <f t="shared" si="134"/>
        <v>-1.0000000000000009E-2</v>
      </c>
      <c r="AM222" s="95">
        <f t="shared" si="139"/>
        <v>3.5714285714285748E-3</v>
      </c>
      <c r="AN222" s="95">
        <f t="shared" si="140"/>
        <v>-8.5714285714285788E-3</v>
      </c>
      <c r="AO222" s="78">
        <f t="shared" si="141"/>
        <v>0.41666666666666669</v>
      </c>
      <c r="AP222" s="8">
        <f t="shared" si="142"/>
        <v>29.411764705882362</v>
      </c>
      <c r="AQ222" s="8">
        <f t="shared" si="138"/>
        <v>38.46153846153846</v>
      </c>
      <c r="AR222" s="8">
        <f t="shared" si="127"/>
        <v>-1</v>
      </c>
      <c r="AS222" s="114">
        <f t="shared" si="133"/>
        <v>-73600</v>
      </c>
      <c r="AT222" s="103">
        <f t="shared" si="155"/>
        <v>-1.4844369364363142E-2</v>
      </c>
      <c r="AU222" s="5">
        <f t="shared" si="130"/>
        <v>0.57999999999999996</v>
      </c>
      <c r="AW222" s="210">
        <f t="shared" si="131"/>
        <v>1.7241379310344845E-2</v>
      </c>
      <c r="AX222" s="276">
        <f t="shared" si="136"/>
        <v>-1.0424507732446062E-2</v>
      </c>
      <c r="AY222" s="19">
        <f t="shared" si="156"/>
        <v>0.21488268976515379</v>
      </c>
    </row>
    <row r="223" spans="1:51">
      <c r="A223" s="4">
        <v>38664</v>
      </c>
      <c r="B223" s="9">
        <f t="shared" si="126"/>
        <v>38664</v>
      </c>
      <c r="C223" s="5">
        <v>0.57999999999999996</v>
      </c>
      <c r="D223" s="5">
        <v>0.57999999999999996</v>
      </c>
      <c r="E223" s="5">
        <v>0.57999999999999996</v>
      </c>
      <c r="F223" s="5">
        <v>0.57999999999999996</v>
      </c>
      <c r="G223" s="6">
        <v>470000</v>
      </c>
      <c r="H223" s="112">
        <v>0.57999999999999996</v>
      </c>
      <c r="I223" s="19">
        <f t="shared" si="143"/>
        <v>0</v>
      </c>
      <c r="J223" s="8">
        <f t="shared" si="144"/>
        <v>0.6508884907493766</v>
      </c>
      <c r="K223" s="8">
        <f t="shared" si="145"/>
        <v>0.55011150925062346</v>
      </c>
      <c r="L223" s="8">
        <f t="shared" si="146"/>
        <v>0.60050000000000003</v>
      </c>
      <c r="M223" s="19">
        <f t="shared" si="147"/>
        <v>0.18319373400500968</v>
      </c>
      <c r="N223" s="19">
        <f t="shared" si="148"/>
        <v>-9.2226426746739379E-3</v>
      </c>
      <c r="O223" s="19">
        <f t="shared" si="149"/>
        <v>-4.8024026496699904E-3</v>
      </c>
      <c r="P223" s="19">
        <f t="shared" si="150"/>
        <v>-3.3680914740038892E-3</v>
      </c>
      <c r="Q223" s="214"/>
      <c r="R223" s="305"/>
      <c r="S223" s="215"/>
      <c r="T223" t="str">
        <f t="shared" si="151"/>
        <v/>
      </c>
      <c r="U223" t="str">
        <f t="shared" si="152"/>
        <v/>
      </c>
      <c r="V223" t="str">
        <f t="shared" si="153"/>
        <v/>
      </c>
      <c r="W223" t="str">
        <f t="shared" si="154"/>
        <v/>
      </c>
      <c r="X223" s="10"/>
      <c r="Y223" s="219">
        <f t="shared" si="135"/>
        <v>-3.1208791208791227E-3</v>
      </c>
      <c r="Z223" s="78">
        <f t="shared" si="137"/>
        <v>0.5874805188226343</v>
      </c>
      <c r="AA223" s="78">
        <f t="shared" ref="AA223:AA286" si="158">AA222+(0.074*(F223-AA222))</f>
        <v>0.58428086247379751</v>
      </c>
      <c r="AB223" s="74">
        <f t="shared" si="128"/>
        <v>222</v>
      </c>
      <c r="AC223" s="80">
        <f t="shared" si="120"/>
        <v>-6.1407674416962647E-3</v>
      </c>
      <c r="AD223" s="79">
        <f t="shared" si="157"/>
        <v>3.199656348836788E-3</v>
      </c>
      <c r="AE223" s="81">
        <f t="shared" si="122"/>
        <v>9.3404237905330527E-3</v>
      </c>
      <c r="AF223" s="19">
        <f t="shared" si="123"/>
        <v>5.4762299338193344E-3</v>
      </c>
      <c r="AG223" s="93">
        <f t="shared" si="121"/>
        <v>-7.7458143500174173E-2</v>
      </c>
      <c r="AH223" s="91">
        <f t="shared" si="124"/>
        <v>-5.3246326815507296E-4</v>
      </c>
      <c r="AI223" s="96">
        <f t="shared" si="125"/>
        <v>210.42402952387852</v>
      </c>
      <c r="AJ223" s="5">
        <f t="shared" si="129"/>
        <v>0</v>
      </c>
      <c r="AK223" s="5">
        <f t="shared" si="132"/>
        <v>0</v>
      </c>
      <c r="AL223" s="5">
        <f t="shared" si="134"/>
        <v>0</v>
      </c>
      <c r="AM223" s="95">
        <f t="shared" si="139"/>
        <v>3.5714285714285748E-3</v>
      </c>
      <c r="AN223" s="95">
        <f t="shared" si="140"/>
        <v>-7.1428571428571496E-3</v>
      </c>
      <c r="AO223" s="78">
        <f t="shared" si="141"/>
        <v>0.5</v>
      </c>
      <c r="AP223" s="8">
        <f t="shared" si="142"/>
        <v>33.333333333333329</v>
      </c>
      <c r="AQ223" s="8">
        <f t="shared" si="138"/>
        <v>38.46153846153846</v>
      </c>
      <c r="AR223" s="8">
        <f t="shared" si="127"/>
        <v>0</v>
      </c>
      <c r="AS223" s="114">
        <f t="shared" si="133"/>
        <v>0</v>
      </c>
      <c r="AT223" s="103">
        <f t="shared" si="155"/>
        <v>-0.14677159628071268</v>
      </c>
      <c r="AU223" s="5">
        <f t="shared" si="130"/>
        <v>0.57999999999999996</v>
      </c>
      <c r="AW223" s="210">
        <f t="shared" si="131"/>
        <v>0</v>
      </c>
      <c r="AX223" s="276">
        <f t="shared" si="136"/>
        <v>-7.3778864953087829E-3</v>
      </c>
      <c r="AY223" s="19">
        <f t="shared" si="156"/>
        <v>0.29225564557400963</v>
      </c>
    </row>
    <row r="224" spans="1:51">
      <c r="A224" s="4">
        <v>38665</v>
      </c>
      <c r="B224" s="9">
        <f t="shared" si="126"/>
        <v>38665</v>
      </c>
      <c r="C224" s="5">
        <v>0.57999999999999996</v>
      </c>
      <c r="D224" s="5">
        <v>0.57999999999999996</v>
      </c>
      <c r="E224" s="5">
        <v>0.57999999999999996</v>
      </c>
      <c r="F224" s="5">
        <v>0.57999999999999996</v>
      </c>
      <c r="G224" s="6">
        <v>0</v>
      </c>
      <c r="H224" s="112">
        <v>0.57999999999999996</v>
      </c>
      <c r="I224" s="19">
        <f t="shared" si="143"/>
        <v>0</v>
      </c>
      <c r="J224" s="8">
        <f t="shared" si="144"/>
        <v>0.649950956811428</v>
      </c>
      <c r="K224" s="8">
        <f t="shared" si="145"/>
        <v>0.54804904318857195</v>
      </c>
      <c r="L224" s="8">
        <f t="shared" si="146"/>
        <v>0.59899999999999998</v>
      </c>
      <c r="M224" s="19">
        <f t="shared" si="147"/>
        <v>0.18593575682567845</v>
      </c>
      <c r="N224" s="19">
        <f t="shared" si="148"/>
        <v>1.496788542229169E-2</v>
      </c>
      <c r="O224" s="19">
        <f t="shared" si="149"/>
        <v>-1.4403910213087387E-3</v>
      </c>
      <c r="P224" s="19">
        <f t="shared" si="150"/>
        <v>-3.7491781709149512E-3</v>
      </c>
      <c r="Q224" s="214"/>
      <c r="R224" s="305"/>
      <c r="S224" s="215"/>
      <c r="T224" t="str">
        <f t="shared" si="151"/>
        <v/>
      </c>
      <c r="U224" t="str">
        <f t="shared" si="152"/>
        <v/>
      </c>
      <c r="V224" t="str">
        <f t="shared" si="153"/>
        <v/>
      </c>
      <c r="W224" t="str">
        <f t="shared" si="154"/>
        <v/>
      </c>
      <c r="X224" s="10"/>
      <c r="Y224" s="219">
        <f t="shared" si="135"/>
        <v>-2.1758241758241779E-3</v>
      </c>
      <c r="Z224" s="78">
        <f t="shared" si="137"/>
        <v>0.58632851892394866</v>
      </c>
      <c r="AA224" s="78">
        <f t="shared" si="158"/>
        <v>0.58396407865073652</v>
      </c>
      <c r="AB224" s="74">
        <f t="shared" si="128"/>
        <v>223</v>
      </c>
      <c r="AC224" s="80">
        <f t="shared" si="120"/>
        <v>-5.5807868138567276E-3</v>
      </c>
      <c r="AD224" s="79">
        <f t="shared" si="157"/>
        <v>2.3644402732121428E-3</v>
      </c>
      <c r="AE224" s="81">
        <f t="shared" si="122"/>
        <v>7.9452270870688704E-3</v>
      </c>
      <c r="AF224" s="19">
        <f t="shared" si="123"/>
        <v>4.0489481453640794E-3</v>
      </c>
      <c r="AG224" s="93">
        <f t="shared" si="121"/>
        <v>-9.1190658684975973E-2</v>
      </c>
      <c r="AH224" s="91">
        <f t="shared" si="124"/>
        <v>-2.7441520985306062E-4</v>
      </c>
      <c r="AI224" s="96">
        <f t="shared" si="125"/>
        <v>211.81487116967813</v>
      </c>
      <c r="AJ224" s="5">
        <f t="shared" si="129"/>
        <v>0</v>
      </c>
      <c r="AK224" s="5">
        <f t="shared" si="132"/>
        <v>0</v>
      </c>
      <c r="AL224" s="5">
        <f t="shared" si="134"/>
        <v>0</v>
      </c>
      <c r="AM224" s="95">
        <f t="shared" si="139"/>
        <v>3.5714285714285748E-3</v>
      </c>
      <c r="AN224" s="95">
        <f t="shared" si="140"/>
        <v>-7.1428571428571496E-3</v>
      </c>
      <c r="AO224" s="78">
        <f t="shared" si="141"/>
        <v>0.5</v>
      </c>
      <c r="AP224" s="8">
        <f t="shared" si="142"/>
        <v>33.333333333333329</v>
      </c>
      <c r="AQ224" s="8">
        <f t="shared" si="138"/>
        <v>38.46153846153846</v>
      </c>
      <c r="AR224" s="8">
        <f t="shared" si="127"/>
        <v>0</v>
      </c>
      <c r="AS224" s="114">
        <f t="shared" si="133"/>
        <v>0</v>
      </c>
      <c r="AT224" s="103">
        <f t="shared" si="155"/>
        <v>-0.12694173144641552</v>
      </c>
      <c r="AU224" s="5">
        <f t="shared" si="130"/>
        <v>0.57999999999999996</v>
      </c>
      <c r="AW224" s="210">
        <f t="shared" si="131"/>
        <v>0</v>
      </c>
      <c r="AX224" s="276">
        <f t="shared" si="136"/>
        <v>-4.5920003869037397E-3</v>
      </c>
      <c r="AY224" s="19">
        <f t="shared" si="156"/>
        <v>0.37759948057976284</v>
      </c>
    </row>
    <row r="225" spans="1:51">
      <c r="A225" s="4">
        <v>38666</v>
      </c>
      <c r="B225" s="9">
        <f t="shared" si="126"/>
        <v>38666</v>
      </c>
      <c r="C225" s="5">
        <v>0.57999999999999996</v>
      </c>
      <c r="D225" s="5">
        <v>0.57999999999999996</v>
      </c>
      <c r="E225" s="5">
        <v>0.57999999999999996</v>
      </c>
      <c r="F225" s="5">
        <v>0.57999999999999996</v>
      </c>
      <c r="G225" s="6">
        <v>0</v>
      </c>
      <c r="H225" s="112">
        <v>0.57999999999999996</v>
      </c>
      <c r="I225" s="19">
        <f t="shared" si="143"/>
        <v>0</v>
      </c>
      <c r="J225" s="8">
        <f t="shared" si="144"/>
        <v>0.64948999899979987</v>
      </c>
      <c r="K225" s="8">
        <f t="shared" si="145"/>
        <v>0.54951000100019998</v>
      </c>
      <c r="L225" s="8">
        <f t="shared" si="146"/>
        <v>0.59949999999999992</v>
      </c>
      <c r="M225" s="19">
        <f t="shared" si="147"/>
        <v>0.18194390969703844</v>
      </c>
      <c r="N225" s="19">
        <f t="shared" si="148"/>
        <v>-2.1468958939309939E-2</v>
      </c>
      <c r="O225" s="19">
        <f t="shared" si="149"/>
        <v>-7.092193753964679E-4</v>
      </c>
      <c r="P225" s="19">
        <f t="shared" si="150"/>
        <v>2.6657428377725371E-3</v>
      </c>
      <c r="Q225" s="214"/>
      <c r="R225" s="305"/>
      <c r="S225" s="215"/>
      <c r="T225" t="str">
        <f t="shared" si="151"/>
        <v/>
      </c>
      <c r="U225" t="str">
        <f t="shared" si="152"/>
        <v/>
      </c>
      <c r="V225" t="str">
        <f t="shared" si="153"/>
        <v/>
      </c>
      <c r="W225" t="str">
        <f t="shared" si="154"/>
        <v/>
      </c>
      <c r="X225" s="10"/>
      <c r="Y225" s="219">
        <f t="shared" si="135"/>
        <v>-1.0109890109890119E-3</v>
      </c>
      <c r="Z225" s="78">
        <f t="shared" si="137"/>
        <v>0.5853539270096606</v>
      </c>
      <c r="AA225" s="78">
        <f t="shared" si="158"/>
        <v>0.58367073683058202</v>
      </c>
      <c r="AB225" s="74">
        <f t="shared" si="128"/>
        <v>224</v>
      </c>
      <c r="AC225" s="80">
        <f t="shared" si="120"/>
        <v>-5.0096295263922274E-3</v>
      </c>
      <c r="AD225" s="79">
        <f t="shared" si="157"/>
        <v>1.6831901790785864E-3</v>
      </c>
      <c r="AE225" s="81">
        <f t="shared" si="122"/>
        <v>6.6928197054708137E-3</v>
      </c>
      <c r="AF225" s="19">
        <f t="shared" si="123"/>
        <v>2.8838008707076129E-3</v>
      </c>
      <c r="AG225" s="93">
        <f t="shared" si="121"/>
        <v>-0.10234350576631132</v>
      </c>
      <c r="AH225" s="91">
        <f t="shared" si="124"/>
        <v>-6.2804592526934204E-6</v>
      </c>
      <c r="AI225" s="96">
        <f t="shared" si="125"/>
        <v>217.26574875370599</v>
      </c>
      <c r="AJ225" s="5">
        <f t="shared" si="129"/>
        <v>0</v>
      </c>
      <c r="AK225" s="5">
        <f t="shared" si="132"/>
        <v>0</v>
      </c>
      <c r="AL225" s="5">
        <f t="shared" si="134"/>
        <v>0</v>
      </c>
      <c r="AM225" s="95">
        <f t="shared" si="139"/>
        <v>3.5714285714285748E-3</v>
      </c>
      <c r="AN225" s="95">
        <f t="shared" si="140"/>
        <v>-7.1428571428571496E-3</v>
      </c>
      <c r="AO225" s="78">
        <f t="shared" si="141"/>
        <v>0.5</v>
      </c>
      <c r="AP225" s="8">
        <f t="shared" si="142"/>
        <v>33.333333333333329</v>
      </c>
      <c r="AQ225" s="8">
        <f t="shared" si="138"/>
        <v>38.46153846153846</v>
      </c>
      <c r="AR225" s="8">
        <f t="shared" si="127"/>
        <v>0</v>
      </c>
      <c r="AS225" s="114">
        <f t="shared" si="133"/>
        <v>0</v>
      </c>
      <c r="AT225" s="103">
        <f t="shared" si="155"/>
        <v>-2.9139699145905373E-2</v>
      </c>
      <c r="AU225" s="5">
        <f t="shared" si="130"/>
        <v>0.57999999999999996</v>
      </c>
      <c r="AW225" s="210">
        <f t="shared" si="131"/>
        <v>0</v>
      </c>
      <c r="AX225" s="276">
        <f t="shared" si="136"/>
        <v>-3.1024504494183546E-3</v>
      </c>
      <c r="AY225" s="19">
        <f t="shared" si="156"/>
        <v>0.32437931445597024</v>
      </c>
    </row>
    <row r="226" spans="1:51">
      <c r="A226" s="4">
        <v>38667</v>
      </c>
      <c r="B226" s="9">
        <f t="shared" si="126"/>
        <v>38667</v>
      </c>
      <c r="C226" s="5">
        <v>0.57999999999999996</v>
      </c>
      <c r="D226" s="5">
        <v>0.57999999999999996</v>
      </c>
      <c r="E226" s="5">
        <v>0.57999999999999996</v>
      </c>
      <c r="F226" s="5">
        <v>0.57999999999999996</v>
      </c>
      <c r="G226" s="6">
        <v>0</v>
      </c>
      <c r="H226" s="112">
        <v>0.57999999999999996</v>
      </c>
      <c r="I226" s="19">
        <f t="shared" si="143"/>
        <v>0</v>
      </c>
      <c r="J226" s="8">
        <f t="shared" si="144"/>
        <v>0.64724937185533093</v>
      </c>
      <c r="K226" s="8">
        <f t="shared" si="145"/>
        <v>0.54775062814466891</v>
      </c>
      <c r="L226" s="8">
        <f t="shared" si="146"/>
        <v>0.59749999999999992</v>
      </c>
      <c r="M226" s="19">
        <f t="shared" si="147"/>
        <v>0.18164971174507347</v>
      </c>
      <c r="N226" s="19">
        <f t="shared" si="148"/>
        <v>-1.6169705952502342E-3</v>
      </c>
      <c r="O226" s="19">
        <f t="shared" si="149"/>
        <v>-3.449825475248961E-3</v>
      </c>
      <c r="P226" s="19">
        <f t="shared" si="150"/>
        <v>-3.2017121659819099E-3</v>
      </c>
      <c r="Q226" s="214"/>
      <c r="R226" s="305"/>
      <c r="S226" s="215"/>
      <c r="T226" t="str">
        <f t="shared" si="151"/>
        <v/>
      </c>
      <c r="U226" t="str">
        <f t="shared" si="152"/>
        <v/>
      </c>
      <c r="V226" t="str">
        <f t="shared" si="153"/>
        <v/>
      </c>
      <c r="W226" t="str">
        <f t="shared" si="154"/>
        <v/>
      </c>
      <c r="X226" s="10"/>
      <c r="Y226" s="219">
        <f t="shared" si="135"/>
        <v>-6.1538461538461595E-4</v>
      </c>
      <c r="Z226" s="78">
        <f t="shared" si="137"/>
        <v>0.5845294222501729</v>
      </c>
      <c r="AA226" s="78">
        <f t="shared" si="158"/>
        <v>0.58339910230511893</v>
      </c>
      <c r="AB226" s="74">
        <f t="shared" si="128"/>
        <v>225</v>
      </c>
      <c r="AC226" s="80">
        <f t="shared" si="120"/>
        <v>-4.4499998083334744E-3</v>
      </c>
      <c r="AD226" s="79">
        <f t="shared" si="157"/>
        <v>1.1303199450539703E-3</v>
      </c>
      <c r="AE226" s="81">
        <f t="shared" si="122"/>
        <v>5.5803197533874447E-3</v>
      </c>
      <c r="AF226" s="19">
        <f t="shared" si="123"/>
        <v>1.9374728904927431E-3</v>
      </c>
      <c r="AG226" s="93">
        <f t="shared" si="121"/>
        <v>-0.11171079919392365</v>
      </c>
      <c r="AH226" s="91">
        <f t="shared" si="124"/>
        <v>2.0489899326136345E-4</v>
      </c>
      <c r="AI226" s="96">
        <f t="shared" si="125"/>
        <v>229.30876112949551</v>
      </c>
      <c r="AJ226" s="5">
        <f t="shared" si="129"/>
        <v>0</v>
      </c>
      <c r="AK226" s="5">
        <f t="shared" si="132"/>
        <v>0</v>
      </c>
      <c r="AL226" s="5">
        <f t="shared" si="134"/>
        <v>0</v>
      </c>
      <c r="AM226" s="95">
        <f t="shared" si="139"/>
        <v>3.5714285714285748E-3</v>
      </c>
      <c r="AN226" s="95">
        <f t="shared" si="140"/>
        <v>-5.0000000000000044E-3</v>
      </c>
      <c r="AO226" s="78">
        <f t="shared" si="141"/>
        <v>0.7142857142857143</v>
      </c>
      <c r="AP226" s="8">
        <f t="shared" si="142"/>
        <v>41.666666666666671</v>
      </c>
      <c r="AQ226" s="8">
        <f t="shared" si="138"/>
        <v>41.666666666666671</v>
      </c>
      <c r="AR226" s="8">
        <f t="shared" si="127"/>
        <v>0</v>
      </c>
      <c r="AS226" s="114">
        <f t="shared" si="133"/>
        <v>0</v>
      </c>
      <c r="AT226" s="103">
        <f t="shared" si="155"/>
        <v>-7.304521993683076E-2</v>
      </c>
      <c r="AU226" s="5">
        <f t="shared" si="130"/>
        <v>0.57999999999999996</v>
      </c>
      <c r="AW226" s="210">
        <f t="shared" si="131"/>
        <v>0</v>
      </c>
      <c r="AX226" s="276">
        <f t="shared" si="136"/>
        <v>-3.1742383181708645E-3</v>
      </c>
      <c r="AY226" s="19">
        <f t="shared" si="156"/>
        <v>-2.3139086319966393E-2</v>
      </c>
    </row>
    <row r="227" spans="1:51">
      <c r="A227" s="4">
        <v>38670</v>
      </c>
      <c r="B227" s="9">
        <f t="shared" si="126"/>
        <v>38670</v>
      </c>
      <c r="C227" s="5">
        <v>0.57999999999999996</v>
      </c>
      <c r="D227" s="5">
        <v>0.57999999999999996</v>
      </c>
      <c r="E227" s="5">
        <v>0.57999999999999996</v>
      </c>
      <c r="F227" s="5">
        <v>0.57999999999999996</v>
      </c>
      <c r="G227" s="6">
        <v>0</v>
      </c>
      <c r="H227" s="112">
        <v>0.57999999999999996</v>
      </c>
      <c r="I227" s="19">
        <f t="shared" si="143"/>
        <v>0</v>
      </c>
      <c r="J227" s="8">
        <f t="shared" si="144"/>
        <v>0.63800000000000012</v>
      </c>
      <c r="K227" s="8">
        <f t="shared" si="145"/>
        <v>0.55000000000000004</v>
      </c>
      <c r="L227" s="8">
        <f t="shared" si="146"/>
        <v>0.59400000000000008</v>
      </c>
      <c r="M227" s="19">
        <f t="shared" si="147"/>
        <v>0.16000000000000014</v>
      </c>
      <c r="N227" s="19">
        <f t="shared" si="148"/>
        <v>-0.11918384861219296</v>
      </c>
      <c r="O227" s="19">
        <f t="shared" si="149"/>
        <v>-1.4290275522118503E-2</v>
      </c>
      <c r="P227" s="19">
        <f t="shared" si="150"/>
        <v>4.106561891038211E-3</v>
      </c>
      <c r="Q227" s="214"/>
      <c r="R227" s="305"/>
      <c r="S227" s="215"/>
      <c r="T227" t="str">
        <f t="shared" si="151"/>
        <v/>
      </c>
      <c r="U227" t="str">
        <f t="shared" si="152"/>
        <v/>
      </c>
      <c r="V227" t="str">
        <f t="shared" si="153"/>
        <v/>
      </c>
      <c r="W227" t="str">
        <f t="shared" si="154"/>
        <v/>
      </c>
      <c r="X227" s="10"/>
      <c r="Y227" s="219">
        <f t="shared" si="135"/>
        <v>-7.912087912087919E-4</v>
      </c>
      <c r="Z227" s="78">
        <f t="shared" si="137"/>
        <v>0.58383189122364632</v>
      </c>
      <c r="AA227" s="78">
        <f t="shared" si="158"/>
        <v>0.5831475687345401</v>
      </c>
      <c r="AB227" s="74">
        <f t="shared" si="128"/>
        <v>226</v>
      </c>
      <c r="AC227" s="80">
        <f t="shared" ref="AC227:AC290" si="159">AD227-AE227</f>
        <v>-3.9167978114249841E-3</v>
      </c>
      <c r="AD227" s="79">
        <f t="shared" si="157"/>
        <v>6.8432248910621496E-4</v>
      </c>
      <c r="AE227" s="81">
        <f t="shared" si="122"/>
        <v>4.6011203005311991E-3</v>
      </c>
      <c r="AF227" s="19">
        <f t="shared" si="123"/>
        <v>1.1734979716904756E-3</v>
      </c>
      <c r="AG227" s="93">
        <f t="shared" ref="AG227:AG290" si="160">IF(A228&gt;A227,(AC227-AC226)/AC226, (AC227-AC228)/AC228)</f>
        <v>-0.11982067862339403</v>
      </c>
      <c r="AH227" s="91">
        <f t="shared" si="124"/>
        <v>3.3227142559970053E-4</v>
      </c>
      <c r="AI227" s="96">
        <f t="shared" si="125"/>
        <v>232.95294865413547</v>
      </c>
      <c r="AJ227" s="5">
        <f t="shared" si="129"/>
        <v>0</v>
      </c>
      <c r="AK227" s="5">
        <f t="shared" si="132"/>
        <v>0</v>
      </c>
      <c r="AL227" s="5">
        <f t="shared" si="134"/>
        <v>0</v>
      </c>
      <c r="AM227" s="95">
        <f t="shared" si="139"/>
        <v>3.5714285714285748E-3</v>
      </c>
      <c r="AN227" s="95">
        <f t="shared" si="140"/>
        <v>-3.5714285714285748E-3</v>
      </c>
      <c r="AO227" s="78">
        <f t="shared" si="141"/>
        <v>1</v>
      </c>
      <c r="AP227" s="8">
        <f t="shared" si="142"/>
        <v>50</v>
      </c>
      <c r="AQ227" s="8">
        <f t="shared" si="138"/>
        <v>42.857142857142854</v>
      </c>
      <c r="AR227" s="8">
        <f t="shared" si="127"/>
        <v>0</v>
      </c>
      <c r="AS227" s="114">
        <f t="shared" si="133"/>
        <v>0</v>
      </c>
      <c r="AT227" s="103">
        <f t="shared" si="155"/>
        <v>-0.13469310670443813</v>
      </c>
      <c r="AU227" s="5">
        <f t="shared" si="130"/>
        <v>0.57999999999999996</v>
      </c>
      <c r="AW227" s="210">
        <f t="shared" si="131"/>
        <v>0</v>
      </c>
      <c r="AX227" s="276">
        <f t="shared" si="136"/>
        <v>-3.6064425391647333E-3</v>
      </c>
      <c r="AY227" s="19">
        <f t="shared" si="156"/>
        <v>-0.1361599784489162</v>
      </c>
    </row>
    <row r="228" spans="1:51">
      <c r="A228" s="4">
        <v>38671</v>
      </c>
      <c r="B228" s="9">
        <f t="shared" si="126"/>
        <v>38671</v>
      </c>
      <c r="C228" s="5">
        <v>0.53</v>
      </c>
      <c r="D228" s="5">
        <v>0.55000000000000004</v>
      </c>
      <c r="E228" s="5">
        <v>0.52</v>
      </c>
      <c r="F228" s="5">
        <v>0.52</v>
      </c>
      <c r="G228" s="6">
        <v>724900</v>
      </c>
      <c r="H228" s="112">
        <v>0.52</v>
      </c>
      <c r="I228" s="19">
        <f t="shared" si="143"/>
        <v>-0.10344827586206887</v>
      </c>
      <c r="J228" s="8">
        <f t="shared" si="144"/>
        <v>0.63477578661429124</v>
      </c>
      <c r="K228" s="8">
        <f t="shared" si="145"/>
        <v>0.54022421338570881</v>
      </c>
      <c r="L228" s="8">
        <f t="shared" si="146"/>
        <v>0.58750000000000002</v>
      </c>
      <c r="M228" s="19">
        <f t="shared" si="147"/>
        <v>0.17502283475227087</v>
      </c>
      <c r="N228" s="19">
        <f t="shared" si="148"/>
        <v>9.3892717201691983E-2</v>
      </c>
      <c r="O228" s="19">
        <f t="shared" si="149"/>
        <v>-5.0536259964089093E-3</v>
      </c>
      <c r="P228" s="19">
        <f t="shared" si="150"/>
        <v>-1.7774157480529521E-2</v>
      </c>
      <c r="Q228" s="214"/>
      <c r="R228" s="305"/>
      <c r="S228" s="215"/>
      <c r="T228" t="str">
        <f t="shared" si="151"/>
        <v>BrokeBandLower</v>
      </c>
      <c r="U228" t="str">
        <f t="shared" si="152"/>
        <v/>
      </c>
      <c r="V228" t="str">
        <f t="shared" si="153"/>
        <v>BrokeBandLower</v>
      </c>
      <c r="W228" t="str">
        <f t="shared" si="154"/>
        <v>BrokeBandLower</v>
      </c>
      <c r="X228" s="10"/>
      <c r="Y228" s="219">
        <f t="shared" si="135"/>
        <v>-2.0219780219780208E-3</v>
      </c>
      <c r="Z228" s="78">
        <f t="shared" si="137"/>
        <v>0.57400177997520474</v>
      </c>
      <c r="AA228" s="78">
        <f t="shared" si="158"/>
        <v>0.5784746486481841</v>
      </c>
      <c r="AB228" s="74">
        <f t="shared" si="128"/>
        <v>227</v>
      </c>
      <c r="AC228" s="80">
        <f t="shared" si="159"/>
        <v>-7.2591911788084454E-3</v>
      </c>
      <c r="AD228" s="79">
        <f t="shared" si="157"/>
        <v>-4.4728686729793576E-3</v>
      </c>
      <c r="AE228" s="81">
        <f t="shared" ref="AE228:AE291" si="161">AE227+(0.2*(AD228-AE227))</f>
        <v>2.7863225058290877E-3</v>
      </c>
      <c r="AF228" s="19">
        <f t="shared" ref="AF228:AF291" si="162">AD228/AA228</f>
        <v>-7.7321775179462716E-3</v>
      </c>
      <c r="AG228" s="93">
        <f t="shared" si="160"/>
        <v>0.85334845664843073</v>
      </c>
      <c r="AH228" s="91">
        <f t="shared" ref="AH228:AH291" si="163">SLOPE(AC215:AC228,AB215:AB228)</f>
        <v>3.3216768922827549E-4</v>
      </c>
      <c r="AI228" s="96">
        <f t="shared" ref="AI228:AI291" si="164">INTERCEPT(AB215:AB228,AC215:AC228)</f>
        <v>234.03227619949513</v>
      </c>
      <c r="AJ228" s="5">
        <f t="shared" si="129"/>
        <v>-5.9999999999999942E-2</v>
      </c>
      <c r="AK228" s="5">
        <f t="shared" si="132"/>
        <v>0</v>
      </c>
      <c r="AL228" s="5">
        <f t="shared" si="134"/>
        <v>-5.9999999999999942E-2</v>
      </c>
      <c r="AM228" s="95">
        <f t="shared" si="139"/>
        <v>2.1428571428571447E-3</v>
      </c>
      <c r="AN228" s="95">
        <f t="shared" si="140"/>
        <v>-7.8571428571428559E-3</v>
      </c>
      <c r="AO228" s="78">
        <f t="shared" si="141"/>
        <v>0.27272727272727298</v>
      </c>
      <c r="AP228" s="8">
        <f t="shared" si="142"/>
        <v>21.428571428571445</v>
      </c>
      <c r="AQ228" s="8">
        <f t="shared" si="138"/>
        <v>26.666666666666686</v>
      </c>
      <c r="AR228" s="8">
        <f t="shared" si="127"/>
        <v>-1</v>
      </c>
      <c r="AS228" s="114">
        <f t="shared" si="133"/>
        <v>-724900</v>
      </c>
      <c r="AT228" s="103">
        <f t="shared" si="155"/>
        <v>-0.39349416530624587</v>
      </c>
      <c r="AU228" s="5">
        <f t="shared" si="130"/>
        <v>0.52</v>
      </c>
      <c r="AW228" s="210">
        <f t="shared" si="131"/>
        <v>5.7692307692307744E-2</v>
      </c>
      <c r="AX228" s="276">
        <f t="shared" si="136"/>
        <v>-3.5245995655545648E-3</v>
      </c>
      <c r="AY228" s="19">
        <f t="shared" si="156"/>
        <v>2.26935470956162E-2</v>
      </c>
    </row>
    <row r="229" spans="1:51">
      <c r="A229" s="4">
        <v>38672</v>
      </c>
      <c r="B229" s="9">
        <f t="shared" si="126"/>
        <v>38672</v>
      </c>
      <c r="C229" s="5">
        <v>0.52</v>
      </c>
      <c r="D229" s="5">
        <v>0.54</v>
      </c>
      <c r="E229" s="5">
        <v>0.51</v>
      </c>
      <c r="F229" s="5">
        <v>0.54</v>
      </c>
      <c r="G229" s="6">
        <v>445000</v>
      </c>
      <c r="H229" s="112">
        <v>0.54</v>
      </c>
      <c r="I229" s="19">
        <f t="shared" si="143"/>
        <v>3.8461538461538491E-2</v>
      </c>
      <c r="J229" s="8">
        <f t="shared" si="144"/>
        <v>0.63037087712930795</v>
      </c>
      <c r="K229" s="8">
        <f t="shared" si="145"/>
        <v>0.53562912287069198</v>
      </c>
      <c r="L229" s="8">
        <f t="shared" si="146"/>
        <v>0.58299999999999996</v>
      </c>
      <c r="M229" s="19">
        <f t="shared" si="147"/>
        <v>0.17687939324667359</v>
      </c>
      <c r="N229" s="19">
        <f t="shared" si="148"/>
        <v>1.0607521567288711E-2</v>
      </c>
      <c r="O229" s="19">
        <f t="shared" si="149"/>
        <v>-6.939315547112768E-3</v>
      </c>
      <c r="P229" s="19">
        <f t="shared" si="150"/>
        <v>-8.505895147161855E-3</v>
      </c>
      <c r="Q229" s="214"/>
      <c r="R229" s="305"/>
      <c r="S229" s="215"/>
      <c r="T229" t="str">
        <f t="shared" si="151"/>
        <v>BrokeBandLower</v>
      </c>
      <c r="U229" t="str">
        <f t="shared" si="152"/>
        <v/>
      </c>
      <c r="V229" t="str">
        <f t="shared" si="153"/>
        <v>BrokeBandLower</v>
      </c>
      <c r="W229" t="str">
        <f t="shared" si="154"/>
        <v/>
      </c>
      <c r="X229" s="10"/>
      <c r="Y229" s="219">
        <f t="shared" si="135"/>
        <v>-2.9890109890109858E-3</v>
      </c>
      <c r="Z229" s="78">
        <f t="shared" si="137"/>
        <v>0.56876550585902319</v>
      </c>
      <c r="AA229" s="78">
        <f t="shared" si="158"/>
        <v>0.57562752464821842</v>
      </c>
      <c r="AB229" s="74">
        <f t="shared" si="128"/>
        <v>228</v>
      </c>
      <c r="AC229" s="80">
        <f t="shared" si="159"/>
        <v>-7.7186730360194579E-3</v>
      </c>
      <c r="AD229" s="79">
        <f t="shared" si="157"/>
        <v>-6.8620187891952344E-3</v>
      </c>
      <c r="AE229" s="81">
        <f t="shared" si="161"/>
        <v>8.5665424682422327E-4</v>
      </c>
      <c r="AF229" s="19">
        <f t="shared" si="162"/>
        <v>-1.1920935840218552E-2</v>
      </c>
      <c r="AG229" s="93">
        <f t="shared" si="160"/>
        <v>6.3296563748364301E-2</v>
      </c>
      <c r="AH229" s="91">
        <f t="shared" si="163"/>
        <v>2.6829998029499562E-4</v>
      </c>
      <c r="AI229" s="96">
        <f t="shared" si="164"/>
        <v>232.69678518782828</v>
      </c>
      <c r="AJ229" s="5">
        <f t="shared" si="129"/>
        <v>2.0000000000000018E-2</v>
      </c>
      <c r="AK229" s="5">
        <f t="shared" si="132"/>
        <v>2.0000000000000018E-2</v>
      </c>
      <c r="AL229" s="5">
        <f t="shared" si="134"/>
        <v>0</v>
      </c>
      <c r="AM229" s="95">
        <f t="shared" si="139"/>
        <v>3.5714285714285748E-3</v>
      </c>
      <c r="AN229" s="95">
        <f t="shared" si="140"/>
        <v>-6.4285714285714267E-3</v>
      </c>
      <c r="AO229" s="78">
        <f t="shared" si="141"/>
        <v>0.55555555555555625</v>
      </c>
      <c r="AP229" s="8">
        <f t="shared" si="142"/>
        <v>35.714285714285737</v>
      </c>
      <c r="AQ229" s="8">
        <f t="shared" si="138"/>
        <v>29.411764705882376</v>
      </c>
      <c r="AR229" s="8">
        <f t="shared" si="127"/>
        <v>1</v>
      </c>
      <c r="AS229" s="114">
        <f t="shared" si="133"/>
        <v>445000</v>
      </c>
      <c r="AT229" s="103">
        <f t="shared" si="155"/>
        <v>-0.15152471913068646</v>
      </c>
      <c r="AU229" s="5">
        <f t="shared" si="130"/>
        <v>0.54</v>
      </c>
      <c r="AW229" s="210">
        <f t="shared" si="131"/>
        <v>5.8823529411764754E-2</v>
      </c>
      <c r="AX229" s="276">
        <f t="shared" si="136"/>
        <v>-3.2196399640672937E-3</v>
      </c>
      <c r="AY229" s="19">
        <f t="shared" si="156"/>
        <v>8.6523191022208609E-2</v>
      </c>
    </row>
    <row r="230" spans="1:51">
      <c r="A230" s="4">
        <v>38673</v>
      </c>
      <c r="B230" s="9">
        <f t="shared" si="126"/>
        <v>38673</v>
      </c>
      <c r="C230" s="5">
        <v>0.54</v>
      </c>
      <c r="D230" s="5">
        <v>0.55000000000000004</v>
      </c>
      <c r="E230" s="5">
        <v>0.54</v>
      </c>
      <c r="F230" s="5">
        <v>0.54</v>
      </c>
      <c r="G230" s="6">
        <v>333000</v>
      </c>
      <c r="H230" s="112">
        <v>0.54</v>
      </c>
      <c r="I230" s="19">
        <f t="shared" si="143"/>
        <v>0</v>
      </c>
      <c r="J230" s="8">
        <f t="shared" si="144"/>
        <v>0.62422745346069464</v>
      </c>
      <c r="K230" s="8">
        <f t="shared" si="145"/>
        <v>0.53277254653930539</v>
      </c>
      <c r="L230" s="8">
        <f t="shared" si="146"/>
        <v>0.57850000000000001</v>
      </c>
      <c r="M230" s="19">
        <f t="shared" si="147"/>
        <v>0.17165844508214004</v>
      </c>
      <c r="N230" s="19">
        <f t="shared" si="148"/>
        <v>-2.9516994991341323E-2</v>
      </c>
      <c r="O230" s="19">
        <f t="shared" si="149"/>
        <v>-9.7457288899358719E-3</v>
      </c>
      <c r="P230" s="19">
        <f t="shared" si="150"/>
        <v>-5.3331236286720731E-3</v>
      </c>
      <c r="Q230" s="214"/>
      <c r="R230" s="305"/>
      <c r="S230" s="215"/>
      <c r="T230" t="str">
        <f t="shared" si="151"/>
        <v/>
      </c>
      <c r="U230" t="str">
        <f t="shared" si="152"/>
        <v/>
      </c>
      <c r="V230" t="str">
        <f t="shared" si="153"/>
        <v/>
      </c>
      <c r="W230" t="str">
        <f t="shared" si="154"/>
        <v/>
      </c>
      <c r="X230" s="10"/>
      <c r="Y230" s="219">
        <f t="shared" si="135"/>
        <v>-3.4505494505494452E-3</v>
      </c>
      <c r="Z230" s="78">
        <f t="shared" si="137"/>
        <v>0.56433561795673359</v>
      </c>
      <c r="AA230" s="78">
        <f t="shared" si="158"/>
        <v>0.57299108782425023</v>
      </c>
      <c r="AB230" s="74">
        <f t="shared" si="128"/>
        <v>229</v>
      </c>
      <c r="AC230" s="80">
        <f t="shared" si="159"/>
        <v>-7.6096992914726916E-3</v>
      </c>
      <c r="AD230" s="79">
        <f t="shared" si="157"/>
        <v>-8.6554698675166408E-3</v>
      </c>
      <c r="AE230" s="81">
        <f t="shared" si="161"/>
        <v>-1.0457705760439494E-3</v>
      </c>
      <c r="AF230" s="19">
        <f t="shared" si="162"/>
        <v>-1.5105767003083782E-2</v>
      </c>
      <c r="AG230" s="93">
        <f t="shared" si="160"/>
        <v>-1.4118196746803048E-2</v>
      </c>
      <c r="AH230" s="91">
        <f t="shared" si="163"/>
        <v>1.9955952693297735E-4</v>
      </c>
      <c r="AI230" s="96">
        <f t="shared" si="164"/>
        <v>231.18162220140107</v>
      </c>
      <c r="AJ230" s="5">
        <f t="shared" si="129"/>
        <v>0</v>
      </c>
      <c r="AK230" s="5">
        <f t="shared" si="132"/>
        <v>0</v>
      </c>
      <c r="AL230" s="5">
        <f t="shared" si="134"/>
        <v>0</v>
      </c>
      <c r="AM230" s="95">
        <f t="shared" si="139"/>
        <v>2.8571428571428597E-3</v>
      </c>
      <c r="AN230" s="95">
        <f t="shared" si="140"/>
        <v>-6.4285714285714267E-3</v>
      </c>
      <c r="AO230" s="78">
        <f t="shared" si="141"/>
        <v>0.44444444444444497</v>
      </c>
      <c r="AP230" s="8">
        <f t="shared" si="142"/>
        <v>30.769230769230802</v>
      </c>
      <c r="AQ230" s="8">
        <f t="shared" si="138"/>
        <v>30.769230769230802</v>
      </c>
      <c r="AR230" s="8">
        <f t="shared" si="127"/>
        <v>-1</v>
      </c>
      <c r="AS230" s="114">
        <f t="shared" si="133"/>
        <v>-333000</v>
      </c>
      <c r="AT230" s="103">
        <f t="shared" si="155"/>
        <v>-0.22202118163614873</v>
      </c>
      <c r="AU230" s="5">
        <f t="shared" si="130"/>
        <v>0.54</v>
      </c>
      <c r="AW230" s="210">
        <f t="shared" si="131"/>
        <v>1.8518518518518535E-2</v>
      </c>
      <c r="AX230" s="276">
        <f t="shared" si="136"/>
        <v>-3.0161607934327374E-3</v>
      </c>
      <c r="AY230" s="19">
        <f t="shared" si="156"/>
        <v>6.3199355488650966E-2</v>
      </c>
    </row>
    <row r="231" spans="1:51">
      <c r="A231" s="4">
        <v>38674</v>
      </c>
      <c r="B231" s="9">
        <f t="shared" si="126"/>
        <v>38674</v>
      </c>
      <c r="C231" s="5">
        <v>0.54</v>
      </c>
      <c r="D231" s="5">
        <v>0.54</v>
      </c>
      <c r="E231" s="5">
        <v>0.53</v>
      </c>
      <c r="F231" s="5">
        <v>0.54</v>
      </c>
      <c r="G231" s="6">
        <v>252300</v>
      </c>
      <c r="H231" s="112">
        <v>0.54</v>
      </c>
      <c r="I231" s="19">
        <f t="shared" si="143"/>
        <v>0</v>
      </c>
      <c r="J231" s="8">
        <f t="shared" si="144"/>
        <v>0.61614261501141077</v>
      </c>
      <c r="K231" s="8">
        <f t="shared" si="145"/>
        <v>0.53185738498858892</v>
      </c>
      <c r="L231" s="8">
        <f t="shared" si="146"/>
        <v>0.57399999999999984</v>
      </c>
      <c r="M231" s="19">
        <f t="shared" si="147"/>
        <v>0.1584733659844362</v>
      </c>
      <c r="N231" s="19">
        <f t="shared" si="148"/>
        <v>-7.6809964644586295E-2</v>
      </c>
      <c r="O231" s="19">
        <f t="shared" si="149"/>
        <v>-1.295175084732627E-2</v>
      </c>
      <c r="P231" s="19">
        <f t="shared" si="150"/>
        <v>-1.7177340624268708E-3</v>
      </c>
      <c r="Q231" s="214"/>
      <c r="R231" s="305"/>
      <c r="S231" s="215"/>
      <c r="T231" t="str">
        <f t="shared" si="151"/>
        <v/>
      </c>
      <c r="U231" t="str">
        <f t="shared" si="152"/>
        <v/>
      </c>
      <c r="V231" t="str">
        <f t="shared" si="153"/>
        <v>BrokeBandLower</v>
      </c>
      <c r="W231" t="str">
        <f t="shared" si="154"/>
        <v/>
      </c>
      <c r="X231" s="10"/>
      <c r="Y231" s="219">
        <f t="shared" si="135"/>
        <v>-3.6923076923076857E-3</v>
      </c>
      <c r="Z231" s="78">
        <f t="shared" si="137"/>
        <v>0.56058793279139663</v>
      </c>
      <c r="AA231" s="78">
        <f t="shared" si="158"/>
        <v>0.57054974732525576</v>
      </c>
      <c r="AB231" s="74">
        <f t="shared" si="128"/>
        <v>230</v>
      </c>
      <c r="AC231" s="80">
        <f t="shared" si="159"/>
        <v>-7.1328351662521498E-3</v>
      </c>
      <c r="AD231" s="79">
        <f t="shared" si="157"/>
        <v>-9.9618145338591368E-3</v>
      </c>
      <c r="AE231" s="81">
        <f t="shared" si="161"/>
        <v>-2.8289793676069871E-3</v>
      </c>
      <c r="AF231" s="19">
        <f t="shared" si="162"/>
        <v>-1.7460027947712266E-2</v>
      </c>
      <c r="AG231" s="93">
        <f t="shared" si="160"/>
        <v>-6.2665304758482143E-2</v>
      </c>
      <c r="AH231" s="91">
        <f t="shared" si="163"/>
        <v>1.4498092516472858E-4</v>
      </c>
      <c r="AI231" s="96">
        <f t="shared" si="164"/>
        <v>230.11433633050657</v>
      </c>
      <c r="AJ231" s="5">
        <f t="shared" si="129"/>
        <v>0</v>
      </c>
      <c r="AK231" s="5">
        <f t="shared" si="132"/>
        <v>0</v>
      </c>
      <c r="AL231" s="5">
        <f t="shared" si="134"/>
        <v>0</v>
      </c>
      <c r="AM231" s="95">
        <f t="shared" si="139"/>
        <v>2.8571428571428597E-3</v>
      </c>
      <c r="AN231" s="95">
        <f t="shared" si="140"/>
        <v>-6.4285714285714267E-3</v>
      </c>
      <c r="AO231" s="78">
        <f t="shared" si="141"/>
        <v>0.44444444444444497</v>
      </c>
      <c r="AP231" s="8">
        <f t="shared" si="142"/>
        <v>30.769230769230802</v>
      </c>
      <c r="AQ231" s="8">
        <f t="shared" si="138"/>
        <v>30.769230769230802</v>
      </c>
      <c r="AR231" s="8">
        <f t="shared" si="127"/>
        <v>1</v>
      </c>
      <c r="AS231" s="114">
        <f t="shared" si="133"/>
        <v>252300</v>
      </c>
      <c r="AT231" s="103">
        <f t="shared" si="155"/>
        <v>-0.12654568098923585</v>
      </c>
      <c r="AU231" s="5">
        <f t="shared" si="130"/>
        <v>0.54</v>
      </c>
      <c r="AW231" s="210">
        <f t="shared" si="131"/>
        <v>1.8867924528301903E-2</v>
      </c>
      <c r="AX231" s="276">
        <f t="shared" si="136"/>
        <v>-3.332615597365321E-3</v>
      </c>
      <c r="AY231" s="19">
        <f t="shared" si="156"/>
        <v>-0.10491973923327266</v>
      </c>
    </row>
    <row r="232" spans="1:51">
      <c r="A232" s="4">
        <v>38677</v>
      </c>
      <c r="B232" s="9">
        <f t="shared" si="126"/>
        <v>38677</v>
      </c>
      <c r="C232" s="5">
        <v>0.54</v>
      </c>
      <c r="D232" s="5">
        <v>0.55000000000000004</v>
      </c>
      <c r="E232" s="5">
        <v>0.53</v>
      </c>
      <c r="F232" s="5">
        <v>0.54</v>
      </c>
      <c r="G232" s="6">
        <v>295000</v>
      </c>
      <c r="H232" s="112">
        <v>0.54</v>
      </c>
      <c r="I232" s="19">
        <f t="shared" si="143"/>
        <v>0</v>
      </c>
      <c r="J232" s="8">
        <f t="shared" si="144"/>
        <v>0.61384857057125675</v>
      </c>
      <c r="K232" s="8">
        <f t="shared" si="145"/>
        <v>0.52815142942874271</v>
      </c>
      <c r="L232" s="8">
        <f t="shared" si="146"/>
        <v>0.57099999999999973</v>
      </c>
      <c r="M232" s="19">
        <f t="shared" si="147"/>
        <v>0.16225865607370499</v>
      </c>
      <c r="N232" s="19">
        <f t="shared" si="148"/>
        <v>2.3885970148703348E-2</v>
      </c>
      <c r="O232" s="19">
        <f t="shared" si="149"/>
        <v>-3.7232361214157121E-3</v>
      </c>
      <c r="P232" s="19">
        <f t="shared" si="150"/>
        <v>-6.9679498009146187E-3</v>
      </c>
      <c r="Q232" s="214"/>
      <c r="R232" s="305"/>
      <c r="S232" s="215"/>
      <c r="T232" t="str">
        <f t="shared" si="151"/>
        <v/>
      </c>
      <c r="U232" t="str">
        <f t="shared" si="152"/>
        <v/>
      </c>
      <c r="V232" t="str">
        <f t="shared" si="153"/>
        <v/>
      </c>
      <c r="W232" t="str">
        <f t="shared" si="154"/>
        <v/>
      </c>
      <c r="X232" s="10"/>
      <c r="Y232" s="219">
        <f t="shared" si="135"/>
        <v>-4.3736263736263662E-3</v>
      </c>
      <c r="Z232" s="78">
        <f t="shared" si="137"/>
        <v>0.55741739114152156</v>
      </c>
      <c r="AA232" s="78">
        <f t="shared" si="158"/>
        <v>0.56828906602318685</v>
      </c>
      <c r="AB232" s="74">
        <f t="shared" si="128"/>
        <v>231</v>
      </c>
      <c r="AC232" s="80">
        <f t="shared" si="159"/>
        <v>-6.434156411246646E-3</v>
      </c>
      <c r="AD232" s="79">
        <f t="shared" si="157"/>
        <v>-1.0871674881665294E-2</v>
      </c>
      <c r="AE232" s="81">
        <f t="shared" si="161"/>
        <v>-4.4375184704186482E-3</v>
      </c>
      <c r="AF232" s="19">
        <f t="shared" si="162"/>
        <v>-1.9130536784288082E-2</v>
      </c>
      <c r="AG232" s="93">
        <f t="shared" si="160"/>
        <v>-9.7952460518250684E-2</v>
      </c>
      <c r="AH232" s="91">
        <f t="shared" si="163"/>
        <v>7.3677455940979924E-5</v>
      </c>
      <c r="AI232" s="96">
        <f t="shared" si="164"/>
        <v>228.54499809804486</v>
      </c>
      <c r="AJ232" s="5">
        <f t="shared" si="129"/>
        <v>0</v>
      </c>
      <c r="AK232" s="5">
        <f t="shared" si="132"/>
        <v>0</v>
      </c>
      <c r="AL232" s="5">
        <f t="shared" si="134"/>
        <v>0</v>
      </c>
      <c r="AM232" s="95">
        <f t="shared" si="139"/>
        <v>2.8571428571428597E-3</v>
      </c>
      <c r="AN232" s="95">
        <f t="shared" si="140"/>
        <v>-4.9999999999999966E-3</v>
      </c>
      <c r="AO232" s="78">
        <f t="shared" si="141"/>
        <v>0.57142857142857229</v>
      </c>
      <c r="AP232" s="8">
        <f t="shared" si="142"/>
        <v>36.363636363636395</v>
      </c>
      <c r="AQ232" s="8">
        <f t="shared" si="138"/>
        <v>27.586206896551758</v>
      </c>
      <c r="AR232" s="8">
        <f t="shared" si="127"/>
        <v>0</v>
      </c>
      <c r="AS232" s="114">
        <f t="shared" si="133"/>
        <v>0</v>
      </c>
      <c r="AT232" s="103">
        <f t="shared" si="155"/>
        <v>-9.0030714769118655E-2</v>
      </c>
      <c r="AU232" s="5">
        <f t="shared" si="130"/>
        <v>0.54</v>
      </c>
      <c r="AW232" s="210">
        <f t="shared" si="131"/>
        <v>3.7735849056603807E-2</v>
      </c>
      <c r="AX232" s="276">
        <f t="shared" si="136"/>
        <v>-3.0942326875935131E-3</v>
      </c>
      <c r="AY232" s="19">
        <f t="shared" si="156"/>
        <v>7.1530274886868805E-2</v>
      </c>
    </row>
    <row r="233" spans="1:51">
      <c r="A233" s="4">
        <v>38678</v>
      </c>
      <c r="B233" s="9">
        <f t="shared" si="126"/>
        <v>38678</v>
      </c>
      <c r="C233" s="5">
        <v>0.54</v>
      </c>
      <c r="D233" s="5">
        <v>0.54</v>
      </c>
      <c r="E233" s="5">
        <v>0.53</v>
      </c>
      <c r="F233" s="5">
        <v>0.54</v>
      </c>
      <c r="G233" s="6">
        <v>141800</v>
      </c>
      <c r="H233" s="112">
        <v>0.54</v>
      </c>
      <c r="I233" s="19">
        <f t="shared" si="143"/>
        <v>0</v>
      </c>
      <c r="J233" s="8">
        <f t="shared" si="144"/>
        <v>0.61367661580737698</v>
      </c>
      <c r="K233" s="8">
        <f t="shared" si="145"/>
        <v>0.52432338419262248</v>
      </c>
      <c r="L233" s="8">
        <f t="shared" si="146"/>
        <v>0.56899999999999973</v>
      </c>
      <c r="M233" s="19">
        <f t="shared" si="147"/>
        <v>0.17041626276566849</v>
      </c>
      <c r="N233" s="19">
        <f t="shared" si="148"/>
        <v>5.0275325146647065E-2</v>
      </c>
      <c r="O233" s="19">
        <f t="shared" si="149"/>
        <v>-2.8012570546469344E-4</v>
      </c>
      <c r="P233" s="19">
        <f t="shared" si="150"/>
        <v>-7.2480069594069137E-3</v>
      </c>
      <c r="Q233" s="214"/>
      <c r="R233" s="305"/>
      <c r="S233" s="215"/>
      <c r="T233" t="str">
        <f t="shared" si="151"/>
        <v/>
      </c>
      <c r="U233" t="str">
        <f t="shared" si="152"/>
        <v/>
      </c>
      <c r="V233" t="str">
        <f t="shared" si="153"/>
        <v/>
      </c>
      <c r="W233" t="str">
        <f t="shared" si="154"/>
        <v/>
      </c>
      <c r="X233" s="10"/>
      <c r="Y233" s="219">
        <f t="shared" si="135"/>
        <v>-4.5934065934065864E-3</v>
      </c>
      <c r="Z233" s="78">
        <f t="shared" si="137"/>
        <v>0.55473511290572719</v>
      </c>
      <c r="AA233" s="78">
        <f t="shared" si="158"/>
        <v>0.56619567513747104</v>
      </c>
      <c r="AB233" s="74">
        <f t="shared" si="128"/>
        <v>232</v>
      </c>
      <c r="AC233" s="80">
        <f t="shared" si="159"/>
        <v>-5.6184350090601647E-3</v>
      </c>
      <c r="AD233" s="79">
        <f t="shared" si="157"/>
        <v>-1.1460562231743854E-2</v>
      </c>
      <c r="AE233" s="81">
        <f t="shared" si="161"/>
        <v>-5.8421272226836891E-3</v>
      </c>
      <c r="AF233" s="19">
        <f t="shared" si="162"/>
        <v>-2.0241345412893262E-2</v>
      </c>
      <c r="AG233" s="93">
        <f t="shared" si="160"/>
        <v>-0.1267798527186304</v>
      </c>
      <c r="AH233" s="91">
        <f t="shared" si="163"/>
        <v>2.5001749983742126E-5</v>
      </c>
      <c r="AI233" s="96">
        <f t="shared" si="164"/>
        <v>227.13544758769726</v>
      </c>
      <c r="AJ233" s="5">
        <f t="shared" si="129"/>
        <v>0</v>
      </c>
      <c r="AK233" s="5">
        <f t="shared" si="132"/>
        <v>0</v>
      </c>
      <c r="AL233" s="5">
        <f t="shared" si="134"/>
        <v>0</v>
      </c>
      <c r="AM233" s="95">
        <f t="shared" si="139"/>
        <v>2.1428571428571447E-3</v>
      </c>
      <c r="AN233" s="95">
        <f t="shared" si="140"/>
        <v>-4.9999999999999966E-3</v>
      </c>
      <c r="AO233" s="78">
        <f t="shared" si="141"/>
        <v>0.42857142857142921</v>
      </c>
      <c r="AP233" s="8">
        <f t="shared" si="142"/>
        <v>30.000000000000028</v>
      </c>
      <c r="AQ233" s="8">
        <f t="shared" si="138"/>
        <v>30.000000000000028</v>
      </c>
      <c r="AR233" s="8">
        <f t="shared" si="127"/>
        <v>1</v>
      </c>
      <c r="AS233" s="114">
        <f t="shared" si="133"/>
        <v>141800</v>
      </c>
      <c r="AT233" s="103">
        <f t="shared" si="155"/>
        <v>-2.9870826126098798E-2</v>
      </c>
      <c r="AU233" s="5">
        <f t="shared" si="130"/>
        <v>0.54</v>
      </c>
      <c r="AW233" s="210">
        <f t="shared" si="131"/>
        <v>1.8867924528301903E-2</v>
      </c>
      <c r="AX233" s="276">
        <f t="shared" si="136"/>
        <v>-2.2914479768094786E-3</v>
      </c>
      <c r="AY233" s="19">
        <f t="shared" si="156"/>
        <v>0.25944548837676024</v>
      </c>
    </row>
    <row r="234" spans="1:51">
      <c r="A234" s="4">
        <v>38679</v>
      </c>
      <c r="B234" s="9">
        <f t="shared" si="126"/>
        <v>38679</v>
      </c>
      <c r="C234" s="5">
        <v>0.54</v>
      </c>
      <c r="D234" s="5">
        <v>0.54</v>
      </c>
      <c r="E234" s="5">
        <v>0.52</v>
      </c>
      <c r="F234" s="5">
        <v>0.52</v>
      </c>
      <c r="G234" s="6">
        <v>297900</v>
      </c>
      <c r="H234" s="112">
        <v>0.52</v>
      </c>
      <c r="I234" s="19">
        <f t="shared" si="143"/>
        <v>-3.703703703703707E-2</v>
      </c>
      <c r="J234" s="8">
        <f t="shared" si="144"/>
        <v>0.61211687595755881</v>
      </c>
      <c r="K234" s="8">
        <f t="shared" si="145"/>
        <v>0.51788312404244086</v>
      </c>
      <c r="L234" s="8">
        <f t="shared" si="146"/>
        <v>0.56499999999999984</v>
      </c>
      <c r="M234" s="19">
        <f t="shared" si="147"/>
        <v>0.18195949537717596</v>
      </c>
      <c r="N234" s="19">
        <f t="shared" si="148"/>
        <v>6.7735510826100173E-2</v>
      </c>
      <c r="O234" s="19">
        <f t="shared" si="149"/>
        <v>-2.5416315525826415E-3</v>
      </c>
      <c r="P234" s="19">
        <f t="shared" si="150"/>
        <v>-1.2282992413353131E-2</v>
      </c>
      <c r="Q234" s="214"/>
      <c r="R234" s="305"/>
      <c r="S234" s="215"/>
      <c r="T234" t="str">
        <f t="shared" si="151"/>
        <v/>
      </c>
      <c r="U234" t="str">
        <f t="shared" si="152"/>
        <v/>
      </c>
      <c r="V234" t="str">
        <f t="shared" si="153"/>
        <v/>
      </c>
      <c r="W234" t="str">
        <f t="shared" si="154"/>
        <v/>
      </c>
      <c r="X234" s="10"/>
      <c r="Y234" s="219">
        <f t="shared" si="135"/>
        <v>-5.2087912087912013E-3</v>
      </c>
      <c r="Z234" s="78">
        <f t="shared" si="137"/>
        <v>0.54938590551824518</v>
      </c>
      <c r="AA234" s="78">
        <f t="shared" si="158"/>
        <v>0.56277719517729818</v>
      </c>
      <c r="AB234" s="74">
        <f t="shared" si="128"/>
        <v>233</v>
      </c>
      <c r="AC234" s="80">
        <f t="shared" si="159"/>
        <v>-6.0393299490954545E-3</v>
      </c>
      <c r="AD234" s="79">
        <f t="shared" si="157"/>
        <v>-1.3391289659053007E-2</v>
      </c>
      <c r="AE234" s="81">
        <f t="shared" si="161"/>
        <v>-7.3519597099575527E-3</v>
      </c>
      <c r="AF234" s="19">
        <f t="shared" si="162"/>
        <v>-2.3795011194144417E-2</v>
      </c>
      <c r="AG234" s="93">
        <f t="shared" si="160"/>
        <v>7.4913199023671884E-2</v>
      </c>
      <c r="AH234" s="91">
        <f t="shared" si="163"/>
        <v>-3.2315984696488369E-5</v>
      </c>
      <c r="AI234" s="96">
        <f t="shared" si="164"/>
        <v>223.93878194509657</v>
      </c>
      <c r="AJ234" s="5">
        <f t="shared" si="129"/>
        <v>-2.0000000000000018E-2</v>
      </c>
      <c r="AK234" s="5">
        <f t="shared" si="132"/>
        <v>0</v>
      </c>
      <c r="AL234" s="5">
        <f t="shared" si="134"/>
        <v>-2.0000000000000018E-2</v>
      </c>
      <c r="AM234" s="95">
        <f t="shared" si="139"/>
        <v>2.1428571428571447E-3</v>
      </c>
      <c r="AN234" s="95">
        <f t="shared" si="140"/>
        <v>-6.4285714285714267E-3</v>
      </c>
      <c r="AO234" s="78">
        <f t="shared" si="141"/>
        <v>0.3333333333333337</v>
      </c>
      <c r="AP234" s="8">
        <f t="shared" si="142"/>
        <v>25.000000000000014</v>
      </c>
      <c r="AQ234" s="8">
        <f t="shared" si="138"/>
        <v>33.333333333333357</v>
      </c>
      <c r="AR234" s="8">
        <f t="shared" si="127"/>
        <v>-1</v>
      </c>
      <c r="AS234" s="114">
        <f t="shared" si="133"/>
        <v>-297900</v>
      </c>
      <c r="AT234" s="103">
        <f t="shared" si="155"/>
        <v>-0.12826168929110107</v>
      </c>
      <c r="AU234" s="5">
        <f t="shared" si="130"/>
        <v>0.52</v>
      </c>
      <c r="AW234" s="210">
        <f t="shared" si="131"/>
        <v>3.8461538461538491E-2</v>
      </c>
      <c r="AX234" s="276">
        <f t="shared" si="136"/>
        <v>-1.2921038828363235E-3</v>
      </c>
      <c r="AY234" s="19">
        <f t="shared" si="156"/>
        <v>0.43611904092389747</v>
      </c>
    </row>
    <row r="235" spans="1:51">
      <c r="A235" s="4">
        <v>38680</v>
      </c>
      <c r="B235" s="9">
        <f t="shared" si="126"/>
        <v>38680</v>
      </c>
      <c r="C235" s="5">
        <v>0.52</v>
      </c>
      <c r="D235" s="5">
        <v>0.54</v>
      </c>
      <c r="E235" s="5">
        <v>0.52</v>
      </c>
      <c r="F235" s="5">
        <v>0.54</v>
      </c>
      <c r="G235" s="6">
        <v>147000</v>
      </c>
      <c r="H235" s="112">
        <v>0.54</v>
      </c>
      <c r="I235" s="19">
        <f t="shared" si="143"/>
        <v>3.8461538461538491E-2</v>
      </c>
      <c r="J235" s="8">
        <f t="shared" si="144"/>
        <v>0.61079121258139379</v>
      </c>
      <c r="K235" s="8">
        <f t="shared" si="145"/>
        <v>0.51520878741860565</v>
      </c>
      <c r="L235" s="8">
        <f t="shared" si="146"/>
        <v>0.56299999999999972</v>
      </c>
      <c r="M235" s="19">
        <f t="shared" si="147"/>
        <v>0.18552172924241625</v>
      </c>
      <c r="N235" s="19">
        <f t="shared" si="148"/>
        <v>1.9577070478549601E-2</v>
      </c>
      <c r="O235" s="19">
        <f t="shared" si="149"/>
        <v>-2.1657030352107715E-3</v>
      </c>
      <c r="P235" s="19">
        <f t="shared" si="150"/>
        <v>-5.1639771594797932E-3</v>
      </c>
      <c r="Q235" s="214"/>
      <c r="R235" s="305"/>
      <c r="S235" s="215"/>
      <c r="T235" t="str">
        <f t="shared" si="151"/>
        <v/>
      </c>
      <c r="U235" t="str">
        <f t="shared" si="152"/>
        <v/>
      </c>
      <c r="V235" t="str">
        <f t="shared" si="153"/>
        <v/>
      </c>
      <c r="W235" t="str">
        <f t="shared" si="154"/>
        <v/>
      </c>
      <c r="X235" s="10"/>
      <c r="Y235" s="219">
        <f t="shared" si="135"/>
        <v>-4.6593406593406521E-3</v>
      </c>
      <c r="Z235" s="78">
        <f t="shared" si="137"/>
        <v>0.54794047606843543</v>
      </c>
      <c r="AA235" s="78">
        <f t="shared" si="158"/>
        <v>0.56109168273417809</v>
      </c>
      <c r="AB235" s="74">
        <f t="shared" si="128"/>
        <v>234</v>
      </c>
      <c r="AC235" s="80">
        <f t="shared" si="159"/>
        <v>-4.6393975646280804E-3</v>
      </c>
      <c r="AD235" s="79">
        <f t="shared" si="157"/>
        <v>-1.3151206665742654E-2</v>
      </c>
      <c r="AE235" s="81">
        <f t="shared" si="161"/>
        <v>-8.5118091011145737E-3</v>
      </c>
      <c r="AF235" s="19">
        <f t="shared" si="162"/>
        <v>-2.3438605615498223E-2</v>
      </c>
      <c r="AG235" s="93">
        <f t="shared" si="160"/>
        <v>-0.23180260000152006</v>
      </c>
      <c r="AH235" s="91">
        <f t="shared" si="163"/>
        <v>-1.7421114377661298E-5</v>
      </c>
      <c r="AI235" s="96">
        <f t="shared" si="164"/>
        <v>226.24185791489359</v>
      </c>
      <c r="AJ235" s="5">
        <f t="shared" si="129"/>
        <v>2.0000000000000018E-2</v>
      </c>
      <c r="AK235" s="5">
        <f t="shared" si="132"/>
        <v>2.0000000000000018E-2</v>
      </c>
      <c r="AL235" s="5">
        <f t="shared" si="134"/>
        <v>0</v>
      </c>
      <c r="AM235" s="95">
        <f t="shared" si="139"/>
        <v>2.8571428571428597E-3</v>
      </c>
      <c r="AN235" s="95">
        <f t="shared" si="140"/>
        <v>-6.4285714285714267E-3</v>
      </c>
      <c r="AO235" s="78">
        <f t="shared" si="141"/>
        <v>0.44444444444444497</v>
      </c>
      <c r="AP235" s="8">
        <f t="shared" si="142"/>
        <v>30.769230769230802</v>
      </c>
      <c r="AQ235" s="8">
        <f t="shared" si="138"/>
        <v>40.000000000000028</v>
      </c>
      <c r="AR235" s="8">
        <f t="shared" si="127"/>
        <v>1</v>
      </c>
      <c r="AS235" s="114">
        <f t="shared" si="133"/>
        <v>147000</v>
      </c>
      <c r="AT235" s="103">
        <f t="shared" si="155"/>
        <v>-6.8123901783825075E-2</v>
      </c>
      <c r="AU235" s="5">
        <f t="shared" si="130"/>
        <v>0.54</v>
      </c>
      <c r="AW235" s="210">
        <f t="shared" si="131"/>
        <v>3.8461538461538491E-2</v>
      </c>
      <c r="AX235" s="276">
        <f t="shared" si="136"/>
        <v>-7.9561118472374899E-4</v>
      </c>
      <c r="AY235" s="19">
        <f t="shared" si="156"/>
        <v>0.38425137847485863</v>
      </c>
    </row>
    <row r="236" spans="1:51">
      <c r="A236" s="4">
        <v>38681</v>
      </c>
      <c r="B236" s="9">
        <f t="shared" si="126"/>
        <v>38681</v>
      </c>
      <c r="C236" s="5">
        <v>0.54</v>
      </c>
      <c r="D236" s="5">
        <v>0.55000000000000004</v>
      </c>
      <c r="E236" s="5">
        <v>0.53</v>
      </c>
      <c r="F236" s="5">
        <v>0.55000000000000004</v>
      </c>
      <c r="G236" s="6">
        <v>466200</v>
      </c>
      <c r="H236" s="112">
        <v>0.55000000000000004</v>
      </c>
      <c r="I236" s="19">
        <f t="shared" si="143"/>
        <v>1.8518518518518535E-2</v>
      </c>
      <c r="J236" s="8">
        <f t="shared" si="144"/>
        <v>0.60743274706497552</v>
      </c>
      <c r="K236" s="8">
        <f t="shared" si="145"/>
        <v>0.51456725293502437</v>
      </c>
      <c r="L236" s="8">
        <f t="shared" si="146"/>
        <v>0.56099999999999994</v>
      </c>
      <c r="M236" s="19">
        <f t="shared" si="147"/>
        <v>0.18047299667877914</v>
      </c>
      <c r="N236" s="19">
        <f t="shared" si="148"/>
        <v>-2.7213699356155023E-2</v>
      </c>
      <c r="O236" s="19">
        <f t="shared" si="149"/>
        <v>-5.4985491723503251E-3</v>
      </c>
      <c r="P236" s="19">
        <f t="shared" si="150"/>
        <v>-1.245193209525055E-3</v>
      </c>
      <c r="Q236" s="214"/>
      <c r="R236" s="305"/>
      <c r="S236" s="215"/>
      <c r="T236" t="str">
        <f t="shared" si="151"/>
        <v/>
      </c>
      <c r="U236" t="str">
        <f t="shared" si="152"/>
        <v/>
      </c>
      <c r="V236" t="str">
        <f t="shared" si="153"/>
        <v/>
      </c>
      <c r="W236" t="str">
        <f t="shared" si="154"/>
        <v/>
      </c>
      <c r="X236" s="10"/>
      <c r="Y236" s="219">
        <f t="shared" si="135"/>
        <v>-3.9340659340659275E-3</v>
      </c>
      <c r="Z236" s="78">
        <f t="shared" si="137"/>
        <v>0.54825764275389643</v>
      </c>
      <c r="AA236" s="78">
        <f t="shared" si="158"/>
        <v>0.56027089821184894</v>
      </c>
      <c r="AB236" s="74">
        <f t="shared" si="128"/>
        <v>235</v>
      </c>
      <c r="AC236" s="80">
        <f t="shared" si="159"/>
        <v>-2.8011570854703481E-3</v>
      </c>
      <c r="AD236" s="79">
        <f t="shared" si="157"/>
        <v>-1.201325545795251E-2</v>
      </c>
      <c r="AE236" s="81">
        <f t="shared" si="161"/>
        <v>-9.2120983724821616E-3</v>
      </c>
      <c r="AF236" s="19">
        <f t="shared" si="162"/>
        <v>-2.1441869453319478E-2</v>
      </c>
      <c r="AG236" s="93">
        <f t="shared" si="160"/>
        <v>-0.3962239608808123</v>
      </c>
      <c r="AH236" s="91">
        <f t="shared" si="163"/>
        <v>5.3242010870645051E-5</v>
      </c>
      <c r="AI236" s="96">
        <f t="shared" si="164"/>
        <v>231.00058409332573</v>
      </c>
      <c r="AJ236" s="5">
        <f t="shared" si="129"/>
        <v>1.0000000000000009E-2</v>
      </c>
      <c r="AK236" s="5">
        <f t="shared" si="132"/>
        <v>1.0000000000000009E-2</v>
      </c>
      <c r="AL236" s="5">
        <f t="shared" si="134"/>
        <v>0</v>
      </c>
      <c r="AM236" s="95">
        <f t="shared" si="139"/>
        <v>3.5714285714285748E-3</v>
      </c>
      <c r="AN236" s="95">
        <f t="shared" si="140"/>
        <v>-5.7142857142857117E-3</v>
      </c>
      <c r="AO236" s="78">
        <f t="shared" si="141"/>
        <v>0.62500000000000089</v>
      </c>
      <c r="AP236" s="8">
        <f t="shared" si="142"/>
        <v>38.461538461538495</v>
      </c>
      <c r="AQ236" s="8">
        <f t="shared" si="138"/>
        <v>29.411764705882376</v>
      </c>
      <c r="AR236" s="8">
        <f t="shared" si="127"/>
        <v>1</v>
      </c>
      <c r="AS236" s="114">
        <f t="shared" si="133"/>
        <v>466200</v>
      </c>
      <c r="AT236" s="103">
        <f t="shared" si="155"/>
        <v>4.4931921331316189E-2</v>
      </c>
      <c r="AU236" s="5">
        <f t="shared" si="130"/>
        <v>0.55000000000000004</v>
      </c>
      <c r="AW236" s="210">
        <f t="shared" si="131"/>
        <v>3.7735849056603807E-2</v>
      </c>
      <c r="AX236" s="276">
        <f t="shared" si="136"/>
        <v>-3.5603040547470743E-4</v>
      </c>
      <c r="AY236" s="19">
        <f t="shared" si="156"/>
        <v>0.55250703822329017</v>
      </c>
    </row>
    <row r="237" spans="1:51">
      <c r="A237" s="4">
        <v>38684</v>
      </c>
      <c r="B237" s="9">
        <f t="shared" si="126"/>
        <v>38684</v>
      </c>
      <c r="C237" s="5">
        <v>0.55000000000000004</v>
      </c>
      <c r="D237" s="5">
        <v>0.56000000000000005</v>
      </c>
      <c r="E237" s="5">
        <v>0.55000000000000004</v>
      </c>
      <c r="F237" s="5">
        <v>0.56000000000000005</v>
      </c>
      <c r="G237" s="6">
        <v>982700</v>
      </c>
      <c r="H237" s="112">
        <v>0.56000000000000005</v>
      </c>
      <c r="I237" s="19">
        <f t="shared" si="143"/>
        <v>1.8181818181818195E-2</v>
      </c>
      <c r="J237" s="8">
        <f t="shared" si="144"/>
        <v>0.60398595283907042</v>
      </c>
      <c r="K237" s="8">
        <f t="shared" si="145"/>
        <v>0.51501404716092958</v>
      </c>
      <c r="L237" s="8">
        <f t="shared" si="146"/>
        <v>0.5595</v>
      </c>
      <c r="M237" s="19">
        <f t="shared" si="147"/>
        <v>0.17275626979226694</v>
      </c>
      <c r="N237" s="19">
        <f t="shared" si="148"/>
        <v>-4.2758346281837813E-2</v>
      </c>
      <c r="O237" s="19">
        <f t="shared" si="149"/>
        <v>-5.6743635284062293E-3</v>
      </c>
      <c r="P237" s="19">
        <f t="shared" si="150"/>
        <v>8.6829121627300546E-4</v>
      </c>
      <c r="Q237" s="214"/>
      <c r="R237" s="305"/>
      <c r="S237" s="215"/>
      <c r="T237" t="str">
        <f t="shared" si="151"/>
        <v/>
      </c>
      <c r="U237" t="str">
        <f t="shared" si="152"/>
        <v/>
      </c>
      <c r="V237" t="str">
        <f t="shared" si="153"/>
        <v/>
      </c>
      <c r="W237" t="str">
        <f t="shared" si="154"/>
        <v/>
      </c>
      <c r="X237" s="10"/>
      <c r="Y237" s="219">
        <f t="shared" si="135"/>
        <v>-2.7912087912087833E-3</v>
      </c>
      <c r="Z237" s="78">
        <f t="shared" si="137"/>
        <v>0.55006596576979638</v>
      </c>
      <c r="AA237" s="78">
        <f t="shared" si="158"/>
        <v>0.56025085174417211</v>
      </c>
      <c r="AB237" s="74">
        <f t="shared" si="128"/>
        <v>236</v>
      </c>
      <c r="AC237" s="80">
        <f t="shared" si="159"/>
        <v>-7.7823008151484997E-4</v>
      </c>
      <c r="AD237" s="79">
        <f t="shared" si="157"/>
        <v>-1.0184885974375724E-2</v>
      </c>
      <c r="AE237" s="81">
        <f t="shared" si="161"/>
        <v>-9.4066558928608737E-3</v>
      </c>
      <c r="AF237" s="19">
        <f t="shared" si="162"/>
        <v>-1.8179153039514624E-2</v>
      </c>
      <c r="AG237" s="93">
        <f t="shared" si="160"/>
        <v>-0.72217549470840348</v>
      </c>
      <c r="AH237" s="91">
        <f t="shared" si="163"/>
        <v>1.8175455922751803E-4</v>
      </c>
      <c r="AI237" s="96">
        <f t="shared" si="164"/>
        <v>233.9120829445603</v>
      </c>
      <c r="AJ237" s="5">
        <f t="shared" si="129"/>
        <v>1.0000000000000009E-2</v>
      </c>
      <c r="AK237" s="5">
        <f t="shared" si="132"/>
        <v>1.0000000000000009E-2</v>
      </c>
      <c r="AL237" s="5">
        <f t="shared" si="134"/>
        <v>0</v>
      </c>
      <c r="AM237" s="95">
        <f t="shared" si="139"/>
        <v>4.2857142857142894E-3</v>
      </c>
      <c r="AN237" s="95">
        <f t="shared" si="140"/>
        <v>-5.7142857142857117E-3</v>
      </c>
      <c r="AO237" s="78">
        <f t="shared" si="141"/>
        <v>0.750000000000001</v>
      </c>
      <c r="AP237" s="8">
        <f t="shared" si="142"/>
        <v>42.85714285714289</v>
      </c>
      <c r="AQ237" s="8">
        <f t="shared" si="138"/>
        <v>27.272727272727295</v>
      </c>
      <c r="AR237" s="8">
        <f t="shared" si="127"/>
        <v>1</v>
      </c>
      <c r="AS237" s="114">
        <f t="shared" si="133"/>
        <v>982700</v>
      </c>
      <c r="AT237" s="103">
        <f t="shared" si="155"/>
        <v>0.23082546451416389</v>
      </c>
      <c r="AU237" s="5">
        <f t="shared" si="130"/>
        <v>0.56000000000000005</v>
      </c>
      <c r="AW237" s="210">
        <f t="shared" si="131"/>
        <v>1.8181818181818195E-2</v>
      </c>
      <c r="AX237" s="276">
        <f t="shared" si="136"/>
        <v>-1.7368989026045675E-4</v>
      </c>
      <c r="AY237" s="19">
        <f t="shared" si="156"/>
        <v>0.51214871654326788</v>
      </c>
    </row>
    <row r="238" spans="1:51">
      <c r="A238" s="4">
        <v>38685</v>
      </c>
      <c r="B238" s="9">
        <f t="shared" si="126"/>
        <v>38685</v>
      </c>
      <c r="C238" s="5">
        <v>0.56000000000000005</v>
      </c>
      <c r="D238" s="5">
        <v>0.56999999999999995</v>
      </c>
      <c r="E238" s="5">
        <v>0.55000000000000004</v>
      </c>
      <c r="F238" s="5">
        <v>0.55000000000000004</v>
      </c>
      <c r="G238" s="6">
        <v>215600</v>
      </c>
      <c r="H238" s="112">
        <v>0.55000000000000004</v>
      </c>
      <c r="I238" s="19">
        <f t="shared" si="143"/>
        <v>-1.785714285714287E-2</v>
      </c>
      <c r="J238" s="8">
        <f t="shared" si="144"/>
        <v>0.60289594576084615</v>
      </c>
      <c r="K238" s="8">
        <f t="shared" si="145"/>
        <v>0.51410405423915384</v>
      </c>
      <c r="L238" s="8">
        <f t="shared" si="146"/>
        <v>0.5585</v>
      </c>
      <c r="M238" s="19">
        <f t="shared" si="147"/>
        <v>0.17271190683975349</v>
      </c>
      <c r="N238" s="19">
        <f t="shared" si="148"/>
        <v>-2.5679503595900778E-4</v>
      </c>
      <c r="O238" s="19">
        <f t="shared" si="149"/>
        <v>-1.8046894519659338E-3</v>
      </c>
      <c r="P238" s="19">
        <f t="shared" si="150"/>
        <v>-1.7669283523278083E-3</v>
      </c>
      <c r="Q238" s="214"/>
      <c r="R238" s="305"/>
      <c r="S238" s="215"/>
      <c r="T238" t="str">
        <f t="shared" si="151"/>
        <v/>
      </c>
      <c r="U238" t="str">
        <f t="shared" si="152"/>
        <v/>
      </c>
      <c r="V238" t="str">
        <f t="shared" si="153"/>
        <v/>
      </c>
      <c r="W238" t="str">
        <f t="shared" si="154"/>
        <v/>
      </c>
      <c r="X238" s="10"/>
      <c r="Y238" s="219">
        <f t="shared" si="135"/>
        <v>-1.8461538461538398E-3</v>
      </c>
      <c r="Z238" s="78">
        <f t="shared" si="137"/>
        <v>0.55005580704124779</v>
      </c>
      <c r="AA238" s="78">
        <f t="shared" si="158"/>
        <v>0.55949228871510337</v>
      </c>
      <c r="AB238" s="74">
        <f t="shared" si="128"/>
        <v>237</v>
      </c>
      <c r="AC238" s="80">
        <f t="shared" si="159"/>
        <v>-2.3860624795764285E-5</v>
      </c>
      <c r="AD238" s="79">
        <f t="shared" si="157"/>
        <v>-9.436481673855579E-3</v>
      </c>
      <c r="AE238" s="81">
        <f t="shared" si="161"/>
        <v>-9.4126210490598147E-3</v>
      </c>
      <c r="AF238" s="19">
        <f t="shared" si="162"/>
        <v>-1.6866151445137589E-2</v>
      </c>
      <c r="AG238" s="93">
        <f t="shared" si="160"/>
        <v>-0.96933988371495639</v>
      </c>
      <c r="AH238" s="91">
        <f t="shared" si="163"/>
        <v>3.267098276603875E-4</v>
      </c>
      <c r="AI238" s="96">
        <f t="shared" si="164"/>
        <v>235.32622708222874</v>
      </c>
      <c r="AJ238" s="5">
        <f t="shared" si="129"/>
        <v>-1.0000000000000009E-2</v>
      </c>
      <c r="AK238" s="5">
        <f t="shared" si="132"/>
        <v>0</v>
      </c>
      <c r="AL238" s="5">
        <f t="shared" si="134"/>
        <v>-1.0000000000000009E-2</v>
      </c>
      <c r="AM238" s="95">
        <f t="shared" si="139"/>
        <v>4.2857142857142894E-3</v>
      </c>
      <c r="AN238" s="95">
        <f t="shared" si="140"/>
        <v>-6.4285714285714267E-3</v>
      </c>
      <c r="AO238" s="78">
        <f t="shared" si="141"/>
        <v>0.66666666666666741</v>
      </c>
      <c r="AP238" s="8">
        <f t="shared" si="142"/>
        <v>40.000000000000028</v>
      </c>
      <c r="AQ238" s="8">
        <f t="shared" si="138"/>
        <v>33.333333333333357</v>
      </c>
      <c r="AR238" s="8">
        <f t="shared" si="127"/>
        <v>-1</v>
      </c>
      <c r="AS238" s="114">
        <f t="shared" si="133"/>
        <v>-215600</v>
      </c>
      <c r="AT238" s="103">
        <f t="shared" si="155"/>
        <v>0.1858895345424664</v>
      </c>
      <c r="AU238" s="5">
        <f t="shared" si="130"/>
        <v>0.55000000000000004</v>
      </c>
      <c r="AW238" s="210">
        <f t="shared" si="131"/>
        <v>3.6363636363636188E-2</v>
      </c>
      <c r="AX238" s="276">
        <f t="shared" si="136"/>
        <v>1.4365843232267764E-4</v>
      </c>
      <c r="AY238" s="19">
        <f t="shared" si="156"/>
        <v>1.8270972599916702</v>
      </c>
    </row>
    <row r="239" spans="1:51">
      <c r="A239" s="4">
        <v>38686</v>
      </c>
      <c r="B239" s="9">
        <f t="shared" si="126"/>
        <v>38686</v>
      </c>
      <c r="C239" s="5">
        <v>0.55000000000000004</v>
      </c>
      <c r="D239" s="5">
        <v>0.56000000000000005</v>
      </c>
      <c r="E239" s="5">
        <v>0.55000000000000004</v>
      </c>
      <c r="F239" s="5">
        <v>0.55000000000000004</v>
      </c>
      <c r="G239" s="6">
        <v>272000</v>
      </c>
      <c r="H239" s="112">
        <v>0.55000000000000004</v>
      </c>
      <c r="I239" s="19">
        <f t="shared" si="143"/>
        <v>0</v>
      </c>
      <c r="J239" s="8">
        <f t="shared" si="144"/>
        <v>0.60040506882842148</v>
      </c>
      <c r="K239" s="8">
        <f t="shared" si="145"/>
        <v>0.51359493117157884</v>
      </c>
      <c r="L239" s="8">
        <f t="shared" si="146"/>
        <v>0.55700000000000016</v>
      </c>
      <c r="M239" s="19">
        <f t="shared" si="147"/>
        <v>0.16902452183244313</v>
      </c>
      <c r="N239" s="19">
        <f t="shared" si="148"/>
        <v>-2.1349917760630204E-2</v>
      </c>
      <c r="O239" s="19">
        <f t="shared" si="149"/>
        <v>-4.1315204554597173E-3</v>
      </c>
      <c r="P239" s="19">
        <f t="shared" si="150"/>
        <v>-9.9031132584331762E-4</v>
      </c>
      <c r="Q239" s="214"/>
      <c r="R239" s="305"/>
      <c r="S239" s="215"/>
      <c r="T239" t="str">
        <f t="shared" si="151"/>
        <v/>
      </c>
      <c r="U239" t="str">
        <f t="shared" si="152"/>
        <v/>
      </c>
      <c r="V239" t="str">
        <f t="shared" si="153"/>
        <v/>
      </c>
      <c r="W239" t="str">
        <f t="shared" si="154"/>
        <v/>
      </c>
      <c r="X239" s="10"/>
      <c r="Y239" s="219">
        <f t="shared" si="135"/>
        <v>-7.6923076923076403E-4</v>
      </c>
      <c r="Z239" s="78">
        <f t="shared" si="137"/>
        <v>0.55004721275689561</v>
      </c>
      <c r="AA239" s="78">
        <f t="shared" si="158"/>
        <v>0.55878985935018577</v>
      </c>
      <c r="AB239" s="74">
        <f t="shared" si="128"/>
        <v>238</v>
      </c>
      <c r="AC239" s="80">
        <f t="shared" si="159"/>
        <v>5.3597956461572463E-4</v>
      </c>
      <c r="AD239" s="79">
        <f t="shared" si="157"/>
        <v>-8.7426465932901598E-3</v>
      </c>
      <c r="AE239" s="81">
        <f t="shared" si="161"/>
        <v>-9.2786261579058844E-3</v>
      </c>
      <c r="AF239" s="19">
        <f t="shared" si="162"/>
        <v>-1.564567868761424E-2</v>
      </c>
      <c r="AG239" s="93">
        <f t="shared" si="160"/>
        <v>-23.462930841227227</v>
      </c>
      <c r="AH239" s="91">
        <f t="shared" si="163"/>
        <v>4.820638420189599E-4</v>
      </c>
      <c r="AI239" s="96">
        <f t="shared" si="164"/>
        <v>236.29465460593553</v>
      </c>
      <c r="AJ239" s="5">
        <f t="shared" si="129"/>
        <v>0</v>
      </c>
      <c r="AK239" s="5">
        <f t="shared" si="132"/>
        <v>0</v>
      </c>
      <c r="AL239" s="5">
        <f t="shared" si="134"/>
        <v>0</v>
      </c>
      <c r="AM239" s="95">
        <f t="shared" si="139"/>
        <v>4.2857142857142894E-3</v>
      </c>
      <c r="AN239" s="95">
        <f t="shared" si="140"/>
        <v>-6.4285714285714267E-3</v>
      </c>
      <c r="AO239" s="78">
        <f t="shared" si="141"/>
        <v>0.66666666666666741</v>
      </c>
      <c r="AP239" s="8">
        <f t="shared" si="142"/>
        <v>40.000000000000028</v>
      </c>
      <c r="AQ239" s="8">
        <f t="shared" si="138"/>
        <v>33.333333333333357</v>
      </c>
      <c r="AR239" s="8">
        <f t="shared" si="127"/>
        <v>-1</v>
      </c>
      <c r="AS239" s="114">
        <f t="shared" si="133"/>
        <v>-272000</v>
      </c>
      <c r="AT239" s="103">
        <f t="shared" si="155"/>
        <v>0.10771856628105443</v>
      </c>
      <c r="AU239" s="5">
        <f t="shared" si="130"/>
        <v>0.55000000000000004</v>
      </c>
      <c r="AW239" s="210">
        <f t="shared" si="131"/>
        <v>1.8181818181818195E-2</v>
      </c>
      <c r="AX239" s="276">
        <f t="shared" si="136"/>
        <v>2.8218035478980126E-4</v>
      </c>
      <c r="AY239" s="19">
        <f t="shared" si="156"/>
        <v>0.96424498184682483</v>
      </c>
    </row>
    <row r="240" spans="1:51">
      <c r="A240" s="4">
        <v>38687</v>
      </c>
      <c r="B240" s="9">
        <f t="shared" si="126"/>
        <v>38687</v>
      </c>
      <c r="C240" s="5">
        <v>0.55000000000000004</v>
      </c>
      <c r="D240" s="5">
        <v>0.55000000000000004</v>
      </c>
      <c r="E240" s="5">
        <v>0.54</v>
      </c>
      <c r="F240" s="5">
        <v>0.54</v>
      </c>
      <c r="G240" s="6">
        <v>171200</v>
      </c>
      <c r="H240" s="112">
        <v>0.54</v>
      </c>
      <c r="I240" s="19">
        <f t="shared" si="143"/>
        <v>-1.8181818181818195E-2</v>
      </c>
      <c r="J240" s="8">
        <f t="shared" si="144"/>
        <v>0.59766145801540327</v>
      </c>
      <c r="K240" s="8">
        <f t="shared" si="145"/>
        <v>0.51233854198459727</v>
      </c>
      <c r="L240" s="8">
        <f t="shared" si="146"/>
        <v>0.55500000000000027</v>
      </c>
      <c r="M240" s="19">
        <f t="shared" si="147"/>
        <v>0.16653620416746065</v>
      </c>
      <c r="N240" s="19">
        <f t="shared" si="148"/>
        <v>-1.4721637061923991E-2</v>
      </c>
      <c r="O240" s="19">
        <f t="shared" si="149"/>
        <v>-4.5695996843795146E-3</v>
      </c>
      <c r="P240" s="19">
        <f t="shared" si="150"/>
        <v>-2.4462647715692478E-3</v>
      </c>
      <c r="Q240" s="214"/>
      <c r="R240" s="305"/>
      <c r="S240" s="215"/>
      <c r="T240" t="str">
        <f t="shared" si="151"/>
        <v/>
      </c>
      <c r="U240" t="str">
        <f t="shared" si="152"/>
        <v/>
      </c>
      <c r="V240" t="str">
        <f t="shared" si="153"/>
        <v/>
      </c>
      <c r="W240" t="str">
        <f t="shared" si="154"/>
        <v/>
      </c>
      <c r="X240" s="10"/>
      <c r="Y240" s="219">
        <f t="shared" si="135"/>
        <v>1.5384615384615716E-4</v>
      </c>
      <c r="Z240" s="78">
        <f t="shared" si="137"/>
        <v>0.54849994199233365</v>
      </c>
      <c r="AA240" s="78">
        <f t="shared" si="158"/>
        <v>0.55739940975827207</v>
      </c>
      <c r="AB240" s="74">
        <f t="shared" si="128"/>
        <v>239</v>
      </c>
      <c r="AC240" s="80">
        <f t="shared" si="159"/>
        <v>3.0332671357397381E-4</v>
      </c>
      <c r="AD240" s="79">
        <f t="shared" si="157"/>
        <v>-8.899467765938418E-3</v>
      </c>
      <c r="AE240" s="81">
        <f t="shared" si="161"/>
        <v>-9.2027944795123919E-3</v>
      </c>
      <c r="AF240" s="19">
        <f t="shared" si="162"/>
        <v>-1.5966051650104649E-2</v>
      </c>
      <c r="AG240" s="93">
        <f t="shared" si="160"/>
        <v>-0.43407037581470737</v>
      </c>
      <c r="AH240" s="91">
        <f t="shared" si="163"/>
        <v>6.2484365972988989E-4</v>
      </c>
      <c r="AI240" s="96">
        <f t="shared" si="164"/>
        <v>237.24882895960019</v>
      </c>
      <c r="AJ240" s="5">
        <f t="shared" si="129"/>
        <v>-1.0000000000000009E-2</v>
      </c>
      <c r="AK240" s="5">
        <f t="shared" si="132"/>
        <v>0</v>
      </c>
      <c r="AL240" s="5">
        <f t="shared" si="134"/>
        <v>-1.0000000000000009E-2</v>
      </c>
      <c r="AM240" s="95">
        <f t="shared" si="139"/>
        <v>4.2857142857142894E-3</v>
      </c>
      <c r="AN240" s="95">
        <f t="shared" si="140"/>
        <v>-7.1428571428571409E-3</v>
      </c>
      <c r="AO240" s="78">
        <f t="shared" si="141"/>
        <v>0.60000000000000064</v>
      </c>
      <c r="AP240" s="8">
        <f t="shared" si="142"/>
        <v>37.500000000000021</v>
      </c>
      <c r="AQ240" s="8">
        <f t="shared" si="138"/>
        <v>37.500000000000021</v>
      </c>
      <c r="AR240" s="8">
        <f t="shared" si="127"/>
        <v>-1</v>
      </c>
      <c r="AS240" s="114">
        <f t="shared" si="133"/>
        <v>-171200</v>
      </c>
      <c r="AT240" s="103">
        <f t="shared" si="155"/>
        <v>7.8904691781460284E-2</v>
      </c>
      <c r="AU240" s="5">
        <f t="shared" si="130"/>
        <v>0.54</v>
      </c>
      <c r="AW240" s="210">
        <f t="shared" si="131"/>
        <v>1.8518518518518535E-2</v>
      </c>
      <c r="AX240" s="276">
        <f t="shared" si="136"/>
        <v>3.9669717133372444E-4</v>
      </c>
      <c r="AY240" s="19">
        <f t="shared" si="156"/>
        <v>0.40582845191057976</v>
      </c>
    </row>
    <row r="241" spans="1:51">
      <c r="A241" s="4">
        <v>38688</v>
      </c>
      <c r="B241" s="9">
        <f t="shared" si="126"/>
        <v>38688</v>
      </c>
      <c r="C241" s="5">
        <v>0.54</v>
      </c>
      <c r="D241" s="5">
        <v>0.55000000000000004</v>
      </c>
      <c r="E241" s="5">
        <v>0.53</v>
      </c>
      <c r="F241" s="5">
        <v>0.55000000000000004</v>
      </c>
      <c r="G241" s="6">
        <v>65400</v>
      </c>
      <c r="H241" s="112">
        <v>0.55000000000000004</v>
      </c>
      <c r="I241" s="19">
        <f t="shared" si="143"/>
        <v>1.8518518518518535E-2</v>
      </c>
      <c r="J241" s="8">
        <f t="shared" si="144"/>
        <v>0.59254743986657044</v>
      </c>
      <c r="K241" s="8">
        <f t="shared" si="145"/>
        <v>0.51345256013342988</v>
      </c>
      <c r="L241" s="8">
        <f t="shared" si="146"/>
        <v>0.55300000000000016</v>
      </c>
      <c r="M241" s="19">
        <f t="shared" si="147"/>
        <v>0.15404515601711349</v>
      </c>
      <c r="N241" s="19">
        <f t="shared" si="148"/>
        <v>-7.5005000941337469E-2</v>
      </c>
      <c r="O241" s="19">
        <f t="shared" si="149"/>
        <v>-8.5567139728475374E-3</v>
      </c>
      <c r="P241" s="19">
        <f t="shared" si="150"/>
        <v>2.1743789653562678E-3</v>
      </c>
      <c r="Q241" s="214"/>
      <c r="R241" s="305"/>
      <c r="S241" s="215"/>
      <c r="T241" t="str">
        <f t="shared" si="151"/>
        <v/>
      </c>
      <c r="U241" t="str">
        <f t="shared" si="152"/>
        <v/>
      </c>
      <c r="V241" t="str">
        <f t="shared" si="153"/>
        <v/>
      </c>
      <c r="W241" t="str">
        <f t="shared" si="154"/>
        <v/>
      </c>
      <c r="X241" s="10"/>
      <c r="Y241" s="219">
        <f t="shared" si="135"/>
        <v>1.5384615384615398E-3</v>
      </c>
      <c r="Z241" s="78">
        <f t="shared" si="137"/>
        <v>0.54873095092551427</v>
      </c>
      <c r="AA241" s="78">
        <f t="shared" si="158"/>
        <v>0.55685185343615995</v>
      </c>
      <c r="AB241" s="74">
        <f t="shared" si="128"/>
        <v>240</v>
      </c>
      <c r="AC241" s="80">
        <f t="shared" si="159"/>
        <v>8.6551357509337054E-4</v>
      </c>
      <c r="AD241" s="79">
        <f t="shared" si="157"/>
        <v>-8.1209025106456778E-3</v>
      </c>
      <c r="AE241" s="81">
        <f t="shared" si="161"/>
        <v>-8.9864160857390483E-3</v>
      </c>
      <c r="AF241" s="19">
        <f t="shared" si="162"/>
        <v>-1.4583596086704407E-2</v>
      </c>
      <c r="AG241" s="93">
        <f t="shared" si="160"/>
        <v>1.8534037272727495</v>
      </c>
      <c r="AH241" s="91">
        <f t="shared" si="163"/>
        <v>7.803703040552473E-4</v>
      </c>
      <c r="AI241" s="96">
        <f t="shared" si="164"/>
        <v>238.07625452347418</v>
      </c>
      <c r="AJ241" s="5">
        <f t="shared" si="129"/>
        <v>1.0000000000000009E-2</v>
      </c>
      <c r="AK241" s="5">
        <f t="shared" si="132"/>
        <v>1.0000000000000009E-2</v>
      </c>
      <c r="AL241" s="5">
        <f t="shared" si="134"/>
        <v>0</v>
      </c>
      <c r="AM241" s="95">
        <f t="shared" si="139"/>
        <v>5.0000000000000044E-3</v>
      </c>
      <c r="AN241" s="95">
        <f t="shared" si="140"/>
        <v>-7.1428571428571409E-3</v>
      </c>
      <c r="AO241" s="78">
        <f t="shared" si="141"/>
        <v>0.70000000000000084</v>
      </c>
      <c r="AP241" s="8">
        <f t="shared" si="142"/>
        <v>41.176470588235325</v>
      </c>
      <c r="AQ241" s="8">
        <f t="shared" si="138"/>
        <v>35.897435897435912</v>
      </c>
      <c r="AR241" s="8">
        <f t="shared" si="127"/>
        <v>1</v>
      </c>
      <c r="AS241" s="114">
        <f t="shared" si="133"/>
        <v>65400</v>
      </c>
      <c r="AT241" s="103">
        <f t="shared" si="155"/>
        <v>7.6994919306634782E-2</v>
      </c>
      <c r="AU241" s="5">
        <f t="shared" si="130"/>
        <v>0.55000000000000004</v>
      </c>
      <c r="AW241" s="210">
        <f t="shared" si="131"/>
        <v>3.7735849056603807E-2</v>
      </c>
      <c r="AX241" s="276">
        <f t="shared" si="136"/>
        <v>-4.9296686261770888E-4</v>
      </c>
      <c r="AY241" s="19">
        <f t="shared" si="156"/>
        <v>-2.2426780381627598</v>
      </c>
    </row>
    <row r="242" spans="1:51">
      <c r="A242" s="4">
        <v>38691</v>
      </c>
      <c r="B242" s="9">
        <f t="shared" si="126"/>
        <v>38691</v>
      </c>
      <c r="C242" s="5">
        <v>0.53</v>
      </c>
      <c r="D242" s="5">
        <v>0.54</v>
      </c>
      <c r="E242" s="5">
        <v>0.53</v>
      </c>
      <c r="F242" s="5">
        <v>0.54</v>
      </c>
      <c r="G242" s="6">
        <v>142500</v>
      </c>
      <c r="H242" s="112">
        <v>0.54</v>
      </c>
      <c r="I242" s="19">
        <f t="shared" si="143"/>
        <v>-1.8181818181818195E-2</v>
      </c>
      <c r="J242" s="8">
        <f t="shared" si="144"/>
        <v>0.58889459064299299</v>
      </c>
      <c r="K242" s="8">
        <f t="shared" si="145"/>
        <v>0.51310540935700732</v>
      </c>
      <c r="L242" s="8">
        <f t="shared" si="146"/>
        <v>0.55100000000000016</v>
      </c>
      <c r="M242" s="19">
        <f t="shared" si="147"/>
        <v>0.14770684522885869</v>
      </c>
      <c r="N242" s="19">
        <f t="shared" si="148"/>
        <v>-4.1145797454031338E-2</v>
      </c>
      <c r="O242" s="19">
        <f t="shared" si="149"/>
        <v>-6.1646527818937074E-3</v>
      </c>
      <c r="P242" s="19">
        <f t="shared" si="150"/>
        <v>-6.761107128034229E-4</v>
      </c>
      <c r="Q242" s="214"/>
      <c r="R242" s="305"/>
      <c r="S242" s="215"/>
      <c r="T242" t="str">
        <f t="shared" si="151"/>
        <v/>
      </c>
      <c r="U242" t="str">
        <f t="shared" si="152"/>
        <v/>
      </c>
      <c r="V242" t="str">
        <f t="shared" si="153"/>
        <v/>
      </c>
      <c r="W242" t="str">
        <f t="shared" si="154"/>
        <v/>
      </c>
      <c r="X242" s="10"/>
      <c r="Y242" s="219">
        <f t="shared" si="135"/>
        <v>7.912087912087919E-4</v>
      </c>
      <c r="Z242" s="78">
        <f t="shared" si="137"/>
        <v>0.54738638448298504</v>
      </c>
      <c r="AA242" s="78">
        <f t="shared" si="158"/>
        <v>0.55560481628188407</v>
      </c>
      <c r="AB242" s="74">
        <f t="shared" si="128"/>
        <v>241</v>
      </c>
      <c r="AC242" s="80">
        <f t="shared" si="159"/>
        <v>6.143874294720162E-4</v>
      </c>
      <c r="AD242" s="79">
        <f t="shared" si="157"/>
        <v>-8.2184317988990285E-3</v>
      </c>
      <c r="AE242" s="81">
        <f t="shared" si="161"/>
        <v>-8.8328192283710447E-3</v>
      </c>
      <c r="AF242" s="19">
        <f t="shared" si="162"/>
        <v>-1.4791865653535727E-2</v>
      </c>
      <c r="AG242" s="93">
        <f t="shared" si="160"/>
        <v>-0.29014697498449188</v>
      </c>
      <c r="AH242" s="91">
        <f t="shared" si="163"/>
        <v>7.9751197436551448E-4</v>
      </c>
      <c r="AI242" s="96">
        <f t="shared" si="164"/>
        <v>238.38608149603041</v>
      </c>
      <c r="AJ242" s="5">
        <f t="shared" si="129"/>
        <v>-1.0000000000000009E-2</v>
      </c>
      <c r="AK242" s="5">
        <f t="shared" si="132"/>
        <v>0</v>
      </c>
      <c r="AL242" s="5">
        <f t="shared" si="134"/>
        <v>-1.0000000000000009E-2</v>
      </c>
      <c r="AM242" s="95">
        <f t="shared" si="139"/>
        <v>5.0000000000000044E-3</v>
      </c>
      <c r="AN242" s="95">
        <f t="shared" si="140"/>
        <v>-3.5714285714285748E-3</v>
      </c>
      <c r="AO242" s="78">
        <f t="shared" si="141"/>
        <v>1.4</v>
      </c>
      <c r="AP242" s="8">
        <f t="shared" si="142"/>
        <v>58.333333333333329</v>
      </c>
      <c r="AQ242" s="8">
        <f t="shared" si="138"/>
        <v>52.830188679245282</v>
      </c>
      <c r="AR242" s="8">
        <f t="shared" si="127"/>
        <v>1</v>
      </c>
      <c r="AS242" s="114">
        <f t="shared" si="133"/>
        <v>142500</v>
      </c>
      <c r="AT242" s="103">
        <f t="shared" si="155"/>
        <v>0.11586906408483172</v>
      </c>
      <c r="AU242" s="5">
        <f t="shared" si="130"/>
        <v>0.54</v>
      </c>
      <c r="AW242" s="210">
        <f t="shared" si="131"/>
        <v>1.8867924528301903E-2</v>
      </c>
      <c r="AX242" s="276">
        <f t="shared" si="136"/>
        <v>-1.042292063596567E-3</v>
      </c>
      <c r="AY242" s="19">
        <f t="shared" si="156"/>
        <v>-1.1143248007825115</v>
      </c>
    </row>
    <row r="243" spans="1:51">
      <c r="A243" s="4">
        <v>38692</v>
      </c>
      <c r="B243" s="9">
        <f t="shared" si="126"/>
        <v>38692</v>
      </c>
      <c r="C243" s="5">
        <v>0.54</v>
      </c>
      <c r="D243" s="5">
        <v>0.54</v>
      </c>
      <c r="E243" s="5">
        <v>0.52</v>
      </c>
      <c r="F243" s="5">
        <v>0.52</v>
      </c>
      <c r="G243" s="6">
        <v>138100</v>
      </c>
      <c r="H243" s="112">
        <v>0.52</v>
      </c>
      <c r="I243" s="19">
        <f t="shared" si="143"/>
        <v>-3.703703703703707E-2</v>
      </c>
      <c r="J243" s="8">
        <f t="shared" si="144"/>
        <v>0.58573592452822643</v>
      </c>
      <c r="K243" s="8">
        <f t="shared" si="145"/>
        <v>0.51026407547177366</v>
      </c>
      <c r="L243" s="8">
        <f t="shared" si="146"/>
        <v>0.54800000000000004</v>
      </c>
      <c r="M243" s="19">
        <f t="shared" si="147"/>
        <v>0.14790743202267168</v>
      </c>
      <c r="N243" s="19">
        <f t="shared" si="148"/>
        <v>1.358006079557103E-3</v>
      </c>
      <c r="O243" s="19">
        <f t="shared" si="149"/>
        <v>-5.3637207149716338E-3</v>
      </c>
      <c r="P243" s="19">
        <f t="shared" si="150"/>
        <v>-5.5375247140626591E-3</v>
      </c>
      <c r="Q243" s="214"/>
      <c r="R243" s="305"/>
      <c r="S243" s="215"/>
      <c r="T243" t="str">
        <f t="shared" si="151"/>
        <v/>
      </c>
      <c r="U243" t="str">
        <f t="shared" si="152"/>
        <v/>
      </c>
      <c r="V243" t="str">
        <f t="shared" si="153"/>
        <v/>
      </c>
      <c r="W243" t="str">
        <f t="shared" si="154"/>
        <v/>
      </c>
      <c r="X243" s="10"/>
      <c r="Y243" s="219">
        <f t="shared" si="135"/>
        <v>4.3956043956043995E-5</v>
      </c>
      <c r="Z243" s="78">
        <f t="shared" si="137"/>
        <v>0.54316888127260532</v>
      </c>
      <c r="AA243" s="78">
        <f t="shared" si="158"/>
        <v>0.55297005987702463</v>
      </c>
      <c r="AB243" s="74">
        <f t="shared" si="128"/>
        <v>242</v>
      </c>
      <c r="AC243" s="80">
        <f t="shared" si="159"/>
        <v>-7.7468750083861497E-4</v>
      </c>
      <c r="AD243" s="79">
        <f t="shared" si="157"/>
        <v>-9.8011786044193139E-3</v>
      </c>
      <c r="AE243" s="81">
        <f t="shared" si="161"/>
        <v>-9.0264911035806989E-3</v>
      </c>
      <c r="AF243" s="19">
        <f t="shared" si="162"/>
        <v>-1.7724609912151489E-2</v>
      </c>
      <c r="AG243" s="93">
        <f t="shared" si="160"/>
        <v>-2.2609104022592961</v>
      </c>
      <c r="AH243" s="91">
        <f t="shared" si="163"/>
        <v>7.2520889924992591E-4</v>
      </c>
      <c r="AI243" s="96">
        <f t="shared" si="164"/>
        <v>238.85946923362138</v>
      </c>
      <c r="AJ243" s="5">
        <f t="shared" si="129"/>
        <v>-2.0000000000000018E-2</v>
      </c>
      <c r="AK243" s="5">
        <f t="shared" si="132"/>
        <v>0</v>
      </c>
      <c r="AL243" s="5">
        <f t="shared" si="134"/>
        <v>-2.0000000000000018E-2</v>
      </c>
      <c r="AM243" s="95">
        <f t="shared" si="139"/>
        <v>3.5714285714285748E-3</v>
      </c>
      <c r="AN243" s="95">
        <f t="shared" si="140"/>
        <v>-5.0000000000000044E-3</v>
      </c>
      <c r="AO243" s="78">
        <f t="shared" si="141"/>
        <v>0.7142857142857143</v>
      </c>
      <c r="AP243" s="8">
        <f t="shared" si="142"/>
        <v>41.666666666666671</v>
      </c>
      <c r="AQ243" s="8">
        <f t="shared" si="138"/>
        <v>47.169811320754718</v>
      </c>
      <c r="AR243" s="8">
        <f t="shared" si="127"/>
        <v>-1</v>
      </c>
      <c r="AS243" s="114">
        <f t="shared" si="133"/>
        <v>-138100</v>
      </c>
      <c r="AT243" s="103">
        <f t="shared" si="155"/>
        <v>9.6295132204455264E-2</v>
      </c>
      <c r="AU243" s="5">
        <f t="shared" si="130"/>
        <v>0.52</v>
      </c>
      <c r="AW243" s="210">
        <f t="shared" si="131"/>
        <v>3.8461538461538491E-2</v>
      </c>
      <c r="AX243" s="276">
        <f t="shared" si="136"/>
        <v>-1.4046107046140315E-3</v>
      </c>
      <c r="AY243" s="19">
        <f t="shared" si="156"/>
        <v>-0.34761719260073415</v>
      </c>
    </row>
    <row r="244" spans="1:51">
      <c r="A244" s="4">
        <v>38693</v>
      </c>
      <c r="B244" s="9">
        <f t="shared" si="126"/>
        <v>38693</v>
      </c>
      <c r="C244" s="5">
        <v>0.53</v>
      </c>
      <c r="D244" s="5">
        <v>0.54</v>
      </c>
      <c r="E244" s="5">
        <v>0.53</v>
      </c>
      <c r="F244" s="5">
        <v>0.54</v>
      </c>
      <c r="G244" s="6">
        <v>59500</v>
      </c>
      <c r="H244" s="112">
        <v>0.54</v>
      </c>
      <c r="I244" s="19">
        <f t="shared" si="143"/>
        <v>3.8461538461538491E-2</v>
      </c>
      <c r="J244" s="8">
        <f t="shared" si="144"/>
        <v>0.58087119154832534</v>
      </c>
      <c r="K244" s="8">
        <f t="shared" si="145"/>
        <v>0.51112880845167452</v>
      </c>
      <c r="L244" s="8">
        <f t="shared" si="146"/>
        <v>0.54599999999999993</v>
      </c>
      <c r="M244" s="19">
        <f t="shared" si="147"/>
        <v>0.13644776413193452</v>
      </c>
      <c r="N244" s="19">
        <f t="shared" si="148"/>
        <v>-7.7478648192476129E-2</v>
      </c>
      <c r="O244" s="19">
        <f t="shared" si="149"/>
        <v>-8.3053348380830918E-3</v>
      </c>
      <c r="P244" s="19">
        <f t="shared" si="150"/>
        <v>1.6946773670111063E-3</v>
      </c>
      <c r="Q244" s="214"/>
      <c r="R244" s="305"/>
      <c r="S244" s="215"/>
      <c r="T244" t="str">
        <f t="shared" si="151"/>
        <v/>
      </c>
      <c r="U244" t="str">
        <f t="shared" si="152"/>
        <v/>
      </c>
      <c r="V244" t="str">
        <f t="shared" si="153"/>
        <v/>
      </c>
      <c r="W244" t="str">
        <f t="shared" si="154"/>
        <v/>
      </c>
      <c r="X244" s="10"/>
      <c r="Y244" s="219">
        <f t="shared" si="135"/>
        <v>-4.3956043956043995E-5</v>
      </c>
      <c r="Z244" s="78">
        <f t="shared" si="137"/>
        <v>0.54268087355662409</v>
      </c>
      <c r="AA244" s="78">
        <f t="shared" si="158"/>
        <v>0.5520102754461248</v>
      </c>
      <c r="AB244" s="74">
        <f t="shared" si="128"/>
        <v>243</v>
      </c>
      <c r="AC244" s="80">
        <f t="shared" si="159"/>
        <v>-2.4232862873600942E-4</v>
      </c>
      <c r="AD244" s="79">
        <f t="shared" si="157"/>
        <v>-9.3294018895007103E-3</v>
      </c>
      <c r="AE244" s="81">
        <f t="shared" si="161"/>
        <v>-9.0870732607647008E-3</v>
      </c>
      <c r="AF244" s="19">
        <f t="shared" si="162"/>
        <v>-1.6900775772626435E-2</v>
      </c>
      <c r="AG244" s="93">
        <f t="shared" si="160"/>
        <v>-0.68719176639137236</v>
      </c>
      <c r="AH244" s="91">
        <f t="shared" si="163"/>
        <v>6.4118560531054329E-4</v>
      </c>
      <c r="AI244" s="96">
        <f t="shared" si="164"/>
        <v>239.32679854003476</v>
      </c>
      <c r="AJ244" s="5">
        <f t="shared" si="129"/>
        <v>2.0000000000000018E-2</v>
      </c>
      <c r="AK244" s="5">
        <f t="shared" si="132"/>
        <v>2.0000000000000018E-2</v>
      </c>
      <c r="AL244" s="5">
        <f t="shared" si="134"/>
        <v>0</v>
      </c>
      <c r="AM244" s="95">
        <f t="shared" si="139"/>
        <v>5.0000000000000044E-3</v>
      </c>
      <c r="AN244" s="95">
        <f t="shared" si="140"/>
        <v>-5.0000000000000044E-3</v>
      </c>
      <c r="AO244" s="78">
        <f t="shared" si="141"/>
        <v>1</v>
      </c>
      <c r="AP244" s="8">
        <f t="shared" si="142"/>
        <v>50</v>
      </c>
      <c r="AQ244" s="8">
        <f t="shared" si="138"/>
        <v>50</v>
      </c>
      <c r="AR244" s="8">
        <f t="shared" si="127"/>
        <v>1</v>
      </c>
      <c r="AS244" s="114">
        <f t="shared" si="133"/>
        <v>59500</v>
      </c>
      <c r="AT244" s="103">
        <f t="shared" si="155"/>
        <v>0.10673579153802838</v>
      </c>
      <c r="AU244" s="5">
        <f t="shared" si="130"/>
        <v>0.54</v>
      </c>
      <c r="AW244" s="210">
        <f t="shared" si="131"/>
        <v>1.8867924528301903E-2</v>
      </c>
      <c r="AX244" s="276">
        <f t="shared" si="136"/>
        <v>-2.1391183183778312E-3</v>
      </c>
      <c r="AY244" s="19">
        <f t="shared" si="156"/>
        <v>-0.5229261113780509</v>
      </c>
    </row>
    <row r="245" spans="1:51">
      <c r="A245" s="4">
        <v>38694</v>
      </c>
      <c r="B245" s="9">
        <f t="shared" si="126"/>
        <v>38694</v>
      </c>
      <c r="C245" s="5">
        <v>0.53</v>
      </c>
      <c r="D245" s="5">
        <v>0.54</v>
      </c>
      <c r="E245" s="5">
        <v>0.53</v>
      </c>
      <c r="F245" s="5">
        <v>0.54</v>
      </c>
      <c r="G245" s="6">
        <v>388000</v>
      </c>
      <c r="H245" s="112">
        <v>0.54</v>
      </c>
      <c r="I245" s="19">
        <f t="shared" si="143"/>
        <v>0</v>
      </c>
      <c r="J245" s="8">
        <f t="shared" si="144"/>
        <v>0.57524099870362655</v>
      </c>
      <c r="K245" s="8">
        <f t="shared" si="145"/>
        <v>0.51275900129637331</v>
      </c>
      <c r="L245" s="8">
        <f t="shared" si="146"/>
        <v>0.54399999999999993</v>
      </c>
      <c r="M245" s="19">
        <f t="shared" si="147"/>
        <v>0.12185451108470902</v>
      </c>
      <c r="N245" s="19">
        <f t="shared" si="148"/>
        <v>-0.10695120685975437</v>
      </c>
      <c r="O245" s="19">
        <f t="shared" si="149"/>
        <v>-9.6926701248367681E-3</v>
      </c>
      <c r="P245" s="19">
        <f t="shared" si="150"/>
        <v>3.1893973060078745E-3</v>
      </c>
      <c r="Q245" s="214"/>
      <c r="R245" s="305"/>
      <c r="S245" s="215"/>
      <c r="T245" t="str">
        <f t="shared" si="151"/>
        <v/>
      </c>
      <c r="U245" t="str">
        <f t="shared" si="152"/>
        <v/>
      </c>
      <c r="V245" t="str">
        <f t="shared" si="153"/>
        <v/>
      </c>
      <c r="W245" t="str">
        <f t="shared" si="154"/>
        <v/>
      </c>
      <c r="X245" s="10"/>
      <c r="Y245" s="219">
        <f t="shared" si="135"/>
        <v>-1.3186813186813199E-4</v>
      </c>
      <c r="Z245" s="78">
        <f t="shared" si="137"/>
        <v>0.54226801902890398</v>
      </c>
      <c r="AA245" s="78">
        <f t="shared" si="158"/>
        <v>0.55112151506311158</v>
      </c>
      <c r="AB245" s="74">
        <f t="shared" si="128"/>
        <v>244</v>
      </c>
      <c r="AC245" s="80">
        <f t="shared" si="159"/>
        <v>1.868617812456827E-4</v>
      </c>
      <c r="AD245" s="79">
        <f t="shared" si="157"/>
        <v>-8.8534960342075975E-3</v>
      </c>
      <c r="AE245" s="81">
        <f t="shared" si="161"/>
        <v>-9.0403578154532802E-3</v>
      </c>
      <c r="AF245" s="19">
        <f t="shared" si="162"/>
        <v>-1.6064508084380886E-2</v>
      </c>
      <c r="AG245" s="93">
        <f t="shared" si="160"/>
        <v>-1.7711089780037843</v>
      </c>
      <c r="AH245" s="91">
        <f t="shared" si="163"/>
        <v>5.5276164298126342E-4</v>
      </c>
      <c r="AI245" s="96">
        <f t="shared" si="164"/>
        <v>239.78841983938005</v>
      </c>
      <c r="AJ245" s="5">
        <f t="shared" si="129"/>
        <v>0</v>
      </c>
      <c r="AK245" s="5">
        <f t="shared" si="132"/>
        <v>0</v>
      </c>
      <c r="AL245" s="5">
        <f t="shared" si="134"/>
        <v>0</v>
      </c>
      <c r="AM245" s="95">
        <f t="shared" si="139"/>
        <v>5.0000000000000044E-3</v>
      </c>
      <c r="AN245" s="95">
        <f t="shared" si="140"/>
        <v>-5.0000000000000044E-3</v>
      </c>
      <c r="AO245" s="78">
        <f t="shared" si="141"/>
        <v>1</v>
      </c>
      <c r="AP245" s="8">
        <f t="shared" si="142"/>
        <v>50</v>
      </c>
      <c r="AQ245" s="8">
        <f t="shared" si="138"/>
        <v>50</v>
      </c>
      <c r="AR245" s="8">
        <f t="shared" si="127"/>
        <v>1</v>
      </c>
      <c r="AS245" s="114">
        <f t="shared" si="133"/>
        <v>388000</v>
      </c>
      <c r="AT245" s="103">
        <f t="shared" si="155"/>
        <v>0.16931799714703599</v>
      </c>
      <c r="AU245" s="5">
        <f t="shared" si="130"/>
        <v>0.54</v>
      </c>
      <c r="AW245" s="210">
        <f t="shared" si="131"/>
        <v>1.8867924528301903E-2</v>
      </c>
      <c r="AX245" s="276">
        <f t="shared" si="136"/>
        <v>-3.5704767325352091E-3</v>
      </c>
      <c r="AY245" s="19">
        <f t="shared" si="156"/>
        <v>-0.6691347560628752</v>
      </c>
    </row>
    <row r="246" spans="1:51">
      <c r="A246" s="4">
        <v>38695</v>
      </c>
      <c r="B246" s="9">
        <f t="shared" si="126"/>
        <v>38695</v>
      </c>
      <c r="C246" s="5">
        <v>0.52</v>
      </c>
      <c r="D246" s="5">
        <v>0.52</v>
      </c>
      <c r="E246" s="5">
        <v>0.52</v>
      </c>
      <c r="F246" s="5">
        <v>0.52</v>
      </c>
      <c r="G246" s="6">
        <v>44000</v>
      </c>
      <c r="H246" s="112">
        <v>0.52</v>
      </c>
      <c r="I246" s="19">
        <f t="shared" si="143"/>
        <v>-3.703703703703707E-2</v>
      </c>
      <c r="J246" s="8">
        <f t="shared" si="144"/>
        <v>0.56921347195933159</v>
      </c>
      <c r="K246" s="8">
        <f t="shared" si="145"/>
        <v>0.51278652804066804</v>
      </c>
      <c r="L246" s="8">
        <f t="shared" si="146"/>
        <v>0.54099999999999981</v>
      </c>
      <c r="M246" s="19">
        <f t="shared" si="147"/>
        <v>0.11003983301641738</v>
      </c>
      <c r="N246" s="19">
        <f t="shared" si="148"/>
        <v>-9.6957248140600055E-2</v>
      </c>
      <c r="O246" s="19">
        <f t="shared" si="149"/>
        <v>-1.0478263471968631E-2</v>
      </c>
      <c r="P246" s="19">
        <f t="shared" si="150"/>
        <v>5.3683590585719449E-5</v>
      </c>
      <c r="Q246" s="214"/>
      <c r="R246" s="305"/>
      <c r="S246" s="215"/>
      <c r="T246" t="str">
        <f t="shared" si="151"/>
        <v/>
      </c>
      <c r="U246" t="str">
        <f t="shared" si="152"/>
        <v/>
      </c>
      <c r="V246" t="str">
        <f t="shared" si="153"/>
        <v/>
      </c>
      <c r="W246" t="str">
        <f t="shared" si="154"/>
        <v/>
      </c>
      <c r="X246" s="10"/>
      <c r="Y246" s="219">
        <f t="shared" si="135"/>
        <v>-7.912087912087919E-4</v>
      </c>
      <c r="Z246" s="78">
        <f t="shared" si="137"/>
        <v>0.53883874409845278</v>
      </c>
      <c r="AA246" s="78">
        <f t="shared" si="158"/>
        <v>0.54881852294844136</v>
      </c>
      <c r="AB246" s="74">
        <f t="shared" si="128"/>
        <v>245</v>
      </c>
      <c r="AC246" s="80">
        <f t="shared" si="159"/>
        <v>-7.5153682762823561E-4</v>
      </c>
      <c r="AD246" s="79">
        <f t="shared" si="157"/>
        <v>-9.9797788499885742E-3</v>
      </c>
      <c r="AE246" s="81">
        <f t="shared" si="161"/>
        <v>-9.2282420223603386E-3</v>
      </c>
      <c r="AF246" s="19">
        <f t="shared" si="162"/>
        <v>-1.8184114479908184E-2</v>
      </c>
      <c r="AG246" s="93">
        <f t="shared" si="160"/>
        <v>-5.0218862445720118</v>
      </c>
      <c r="AH246" s="91">
        <f t="shared" si="163"/>
        <v>4.283851652997326E-4</v>
      </c>
      <c r="AI246" s="96">
        <f t="shared" si="164"/>
        <v>240.2893330913447</v>
      </c>
      <c r="AJ246" s="5">
        <f t="shared" si="129"/>
        <v>-2.0000000000000018E-2</v>
      </c>
      <c r="AK246" s="5">
        <f t="shared" si="132"/>
        <v>0</v>
      </c>
      <c r="AL246" s="5">
        <f t="shared" si="134"/>
        <v>-2.0000000000000018E-2</v>
      </c>
      <c r="AM246" s="95">
        <f t="shared" si="139"/>
        <v>5.0000000000000044E-3</v>
      </c>
      <c r="AN246" s="95">
        <f t="shared" si="140"/>
        <v>-6.4285714285714345E-3</v>
      </c>
      <c r="AO246" s="78">
        <f t="shared" si="141"/>
        <v>0.77777777777777779</v>
      </c>
      <c r="AP246" s="8">
        <f t="shared" si="142"/>
        <v>43.75</v>
      </c>
      <c r="AQ246" s="8">
        <f t="shared" si="138"/>
        <v>48.275862068965516</v>
      </c>
      <c r="AR246" s="8">
        <f t="shared" si="127"/>
        <v>0</v>
      </c>
      <c r="AS246" s="114">
        <f t="shared" si="133"/>
        <v>0</v>
      </c>
      <c r="AT246" s="103">
        <f t="shared" si="155"/>
        <v>0.16798337543218503</v>
      </c>
      <c r="AU246" s="5">
        <f t="shared" si="130"/>
        <v>0.52</v>
      </c>
      <c r="AW246" s="210">
        <f t="shared" si="131"/>
        <v>0</v>
      </c>
      <c r="AX246" s="276">
        <f t="shared" si="136"/>
        <v>-5.0536455944932583E-3</v>
      </c>
      <c r="AY246" s="19">
        <f t="shared" si="156"/>
        <v>-0.41539799109821629</v>
      </c>
    </row>
    <row r="247" spans="1:51">
      <c r="A247" s="4">
        <v>38698</v>
      </c>
      <c r="B247" s="9">
        <f t="shared" si="126"/>
        <v>38698</v>
      </c>
      <c r="C247" s="5">
        <v>0.52</v>
      </c>
      <c r="D247" s="5">
        <v>0.52</v>
      </c>
      <c r="E247" s="5">
        <v>0.51</v>
      </c>
      <c r="F247" s="5">
        <v>0.51</v>
      </c>
      <c r="G247" s="6">
        <v>267900</v>
      </c>
      <c r="H247" s="112">
        <v>0.51</v>
      </c>
      <c r="I247" s="19">
        <f t="shared" si="143"/>
        <v>-1.9230769230769246E-2</v>
      </c>
      <c r="J247" s="8">
        <f t="shared" si="144"/>
        <v>0.56269920633670822</v>
      </c>
      <c r="K247" s="8">
        <f t="shared" si="145"/>
        <v>0.51230079366329151</v>
      </c>
      <c r="L247" s="8">
        <f t="shared" si="146"/>
        <v>0.53749999999999987</v>
      </c>
      <c r="M247" s="19">
        <f t="shared" si="147"/>
        <v>9.8376604715043545E-2</v>
      </c>
      <c r="N247" s="19">
        <f t="shared" si="148"/>
        <v>-0.10599096692225755</v>
      </c>
      <c r="O247" s="19">
        <f t="shared" si="149"/>
        <v>-1.1444327907770923E-2</v>
      </c>
      <c r="P247" s="19">
        <f t="shared" si="150"/>
        <v>-9.4724481010158626E-4</v>
      </c>
      <c r="Q247" s="214"/>
      <c r="R247" s="305"/>
      <c r="S247" s="215"/>
      <c r="T247" t="str">
        <f t="shared" si="151"/>
        <v/>
      </c>
      <c r="U247" t="str">
        <f t="shared" si="152"/>
        <v/>
      </c>
      <c r="V247" t="str">
        <f t="shared" si="153"/>
        <v>BrokeBandLower</v>
      </c>
      <c r="W247" t="str">
        <f t="shared" si="154"/>
        <v>BrokeBandLower</v>
      </c>
      <c r="X247" s="10"/>
      <c r="Y247" s="219">
        <f t="shared" si="135"/>
        <v>-1.6483516483516499E-3</v>
      </c>
      <c r="Z247" s="78">
        <f t="shared" si="137"/>
        <v>0.53439757750729111</v>
      </c>
      <c r="AA247" s="78">
        <f t="shared" si="158"/>
        <v>0.54594595225025666</v>
      </c>
      <c r="AB247" s="74">
        <f t="shared" si="128"/>
        <v>246</v>
      </c>
      <c r="AC247" s="80">
        <f t="shared" si="159"/>
        <v>-1.856106176484169E-3</v>
      </c>
      <c r="AD247" s="79">
        <f t="shared" si="157"/>
        <v>-1.154837474296555E-2</v>
      </c>
      <c r="AE247" s="81">
        <f t="shared" si="161"/>
        <v>-9.6922685664813813E-3</v>
      </c>
      <c r="AF247" s="19">
        <f t="shared" si="162"/>
        <v>-2.1152963393841376E-2</v>
      </c>
      <c r="AG247" s="93">
        <f t="shared" si="160"/>
        <v>1.4697474671225734</v>
      </c>
      <c r="AH247" s="91">
        <f t="shared" si="163"/>
        <v>2.7436293010267072E-4</v>
      </c>
      <c r="AI247" s="96">
        <f t="shared" si="164"/>
        <v>240.73229774429305</v>
      </c>
      <c r="AJ247" s="5">
        <f t="shared" si="129"/>
        <v>-1.0000000000000009E-2</v>
      </c>
      <c r="AK247" s="5">
        <f t="shared" si="132"/>
        <v>0</v>
      </c>
      <c r="AL247" s="5">
        <f t="shared" si="134"/>
        <v>-1.0000000000000009E-2</v>
      </c>
      <c r="AM247" s="95">
        <f t="shared" si="139"/>
        <v>5.0000000000000044E-3</v>
      </c>
      <c r="AN247" s="95">
        <f t="shared" si="140"/>
        <v>-7.1428571428571496E-3</v>
      </c>
      <c r="AO247" s="78">
        <f t="shared" si="141"/>
        <v>0.7</v>
      </c>
      <c r="AP247" s="8">
        <f t="shared" si="142"/>
        <v>41.17647058823529</v>
      </c>
      <c r="AQ247" s="8">
        <f t="shared" si="138"/>
        <v>49.494949494949495</v>
      </c>
      <c r="AR247" s="8">
        <f t="shared" si="127"/>
        <v>-1</v>
      </c>
      <c r="AS247" s="114">
        <f t="shared" si="133"/>
        <v>-267900</v>
      </c>
      <c r="AT247" s="103">
        <f t="shared" si="155"/>
        <v>0.11449572649572649</v>
      </c>
      <c r="AU247" s="5">
        <f t="shared" si="130"/>
        <v>0.51</v>
      </c>
      <c r="AW247" s="210">
        <f t="shared" si="131"/>
        <v>1.9607843137254919E-2</v>
      </c>
      <c r="AX247" s="276">
        <f t="shared" si="136"/>
        <v>-6.3715841738663211E-3</v>
      </c>
      <c r="AY247" s="19">
        <f t="shared" si="156"/>
        <v>-0.26078967247112939</v>
      </c>
    </row>
    <row r="248" spans="1:51">
      <c r="A248" s="4">
        <v>38699</v>
      </c>
      <c r="B248" s="9">
        <f t="shared" si="126"/>
        <v>38699</v>
      </c>
      <c r="C248" s="5">
        <v>0.51</v>
      </c>
      <c r="D248" s="5">
        <v>0.51</v>
      </c>
      <c r="E248" s="5">
        <v>0.49</v>
      </c>
      <c r="F248" s="5">
        <v>0.49</v>
      </c>
      <c r="G248" s="6">
        <v>388900</v>
      </c>
      <c r="H248" s="112">
        <v>0.49</v>
      </c>
      <c r="I248" s="19">
        <f t="shared" si="143"/>
        <v>-3.9215686274509838E-2</v>
      </c>
      <c r="J248" s="8">
        <f t="shared" si="144"/>
        <v>0.56787475490101835</v>
      </c>
      <c r="K248" s="8">
        <f t="shared" si="145"/>
        <v>0.50412524509898149</v>
      </c>
      <c r="L248" s="8">
        <f t="shared" si="146"/>
        <v>0.53599999999999992</v>
      </c>
      <c r="M248" s="19">
        <f t="shared" si="147"/>
        <v>0.12645569810637056</v>
      </c>
      <c r="N248" s="19">
        <f t="shared" si="148"/>
        <v>0.28542450181789225</v>
      </c>
      <c r="O248" s="19">
        <f t="shared" si="149"/>
        <v>9.1977179033253895E-3</v>
      </c>
      <c r="P248" s="19">
        <f t="shared" si="150"/>
        <v>-1.5958492872613781E-2</v>
      </c>
      <c r="Q248" s="214"/>
      <c r="R248" s="305"/>
      <c r="S248" s="215"/>
      <c r="T248" t="str">
        <f t="shared" si="151"/>
        <v/>
      </c>
      <c r="U248" t="str">
        <f t="shared" si="152"/>
        <v/>
      </c>
      <c r="V248" t="str">
        <f t="shared" si="153"/>
        <v>BrokeBandLower</v>
      </c>
      <c r="W248" t="str">
        <f t="shared" si="154"/>
        <v>BrokeBandLower</v>
      </c>
      <c r="X248" s="10"/>
      <c r="Y248" s="219">
        <f t="shared" si="135"/>
        <v>-3.6043956043956076E-3</v>
      </c>
      <c r="Z248" s="78">
        <f t="shared" si="137"/>
        <v>0.52756035057116824</v>
      </c>
      <c r="AA248" s="78">
        <f t="shared" si="158"/>
        <v>0.54180595178373769</v>
      </c>
      <c r="AB248" s="74">
        <f t="shared" si="128"/>
        <v>247</v>
      </c>
      <c r="AC248" s="80">
        <f t="shared" si="159"/>
        <v>-3.6426661168704622E-3</v>
      </c>
      <c r="AD248" s="79">
        <f t="shared" si="157"/>
        <v>-1.4245601212569459E-2</v>
      </c>
      <c r="AE248" s="81">
        <f t="shared" si="161"/>
        <v>-1.0602935095698996E-2</v>
      </c>
      <c r="AF248" s="19">
        <f t="shared" si="162"/>
        <v>-2.6292810489936445E-2</v>
      </c>
      <c r="AG248" s="93">
        <f t="shared" si="160"/>
        <v>0.96253111110830414</v>
      </c>
      <c r="AH248" s="91">
        <f t="shared" si="163"/>
        <v>3.8882758662305238E-5</v>
      </c>
      <c r="AI248" s="96">
        <f t="shared" si="164"/>
        <v>240.71982849041461</v>
      </c>
      <c r="AJ248" s="5">
        <f t="shared" si="129"/>
        <v>-2.0000000000000018E-2</v>
      </c>
      <c r="AK248" s="5">
        <f t="shared" si="132"/>
        <v>0</v>
      </c>
      <c r="AL248" s="5">
        <f t="shared" si="134"/>
        <v>-2.0000000000000018E-2</v>
      </c>
      <c r="AM248" s="95">
        <f t="shared" si="139"/>
        <v>5.0000000000000044E-3</v>
      </c>
      <c r="AN248" s="95">
        <f t="shared" si="140"/>
        <v>-7.1428571428571496E-3</v>
      </c>
      <c r="AO248" s="78">
        <f t="shared" si="141"/>
        <v>0.7</v>
      </c>
      <c r="AP248" s="8">
        <f t="shared" si="142"/>
        <v>41.17647058823529</v>
      </c>
      <c r="AQ248" s="8">
        <f t="shared" si="138"/>
        <v>49.494949494949495</v>
      </c>
      <c r="AR248" s="8">
        <f t="shared" si="127"/>
        <v>-1</v>
      </c>
      <c r="AS248" s="114">
        <f t="shared" si="133"/>
        <v>-388900</v>
      </c>
      <c r="AT248" s="103">
        <f t="shared" si="155"/>
        <v>0.18240841494377946</v>
      </c>
      <c r="AU248" s="5">
        <f t="shared" si="130"/>
        <v>0.49</v>
      </c>
      <c r="AW248" s="210">
        <f t="shared" si="131"/>
        <v>4.0816326530612283E-2</v>
      </c>
      <c r="AX248" s="276">
        <f t="shared" si="136"/>
        <v>-6.1900589744237535E-3</v>
      </c>
      <c r="AY248" s="19">
        <f t="shared" si="156"/>
        <v>2.8489806379253534E-2</v>
      </c>
    </row>
    <row r="249" spans="1:51">
      <c r="A249" s="4">
        <v>38700</v>
      </c>
      <c r="B249" s="9">
        <f t="shared" si="126"/>
        <v>38700</v>
      </c>
      <c r="C249" s="5">
        <v>0.49</v>
      </c>
      <c r="D249" s="5">
        <v>0.5</v>
      </c>
      <c r="E249" s="5">
        <v>0.48</v>
      </c>
      <c r="F249" s="5">
        <v>0.48</v>
      </c>
      <c r="G249" s="6">
        <v>262000</v>
      </c>
      <c r="H249" s="112">
        <v>0.48</v>
      </c>
      <c r="I249" s="19">
        <f t="shared" si="143"/>
        <v>-2.0408163265306142E-2</v>
      </c>
      <c r="J249" s="8">
        <f t="shared" si="144"/>
        <v>0.57304996878900161</v>
      </c>
      <c r="K249" s="8">
        <f t="shared" si="145"/>
        <v>0.49295003121099845</v>
      </c>
      <c r="L249" s="8">
        <f t="shared" si="146"/>
        <v>0.53300000000000003</v>
      </c>
      <c r="M249" s="19">
        <f t="shared" si="147"/>
        <v>0.16249098794299052</v>
      </c>
      <c r="N249" s="19">
        <f t="shared" si="148"/>
        <v>0.28496374917252215</v>
      </c>
      <c r="O249" s="19">
        <f t="shared" si="149"/>
        <v>9.1133015569345114E-3</v>
      </c>
      <c r="P249" s="19">
        <f t="shared" si="150"/>
        <v>-2.2167534747816214E-2</v>
      </c>
      <c r="Q249" s="214"/>
      <c r="R249" s="305"/>
      <c r="S249" s="215"/>
      <c r="T249" t="str">
        <f t="shared" si="151"/>
        <v>BrokeBandLower</v>
      </c>
      <c r="U249" t="str">
        <f t="shared" si="152"/>
        <v/>
      </c>
      <c r="V249" t="str">
        <f t="shared" si="153"/>
        <v>BrokeBandLower</v>
      </c>
      <c r="W249" t="str">
        <f t="shared" si="154"/>
        <v>BrokeBandLower</v>
      </c>
      <c r="X249" s="10"/>
      <c r="Y249" s="219">
        <f t="shared" si="135"/>
        <v>-5.0549450549450597E-3</v>
      </c>
      <c r="Z249" s="78">
        <f t="shared" si="137"/>
        <v>0.52023605658320837</v>
      </c>
      <c r="AA249" s="78">
        <f t="shared" si="158"/>
        <v>0.5372323113517411</v>
      </c>
      <c r="AB249" s="74">
        <f t="shared" si="128"/>
        <v>248</v>
      </c>
      <c r="AC249" s="80">
        <f t="shared" si="159"/>
        <v>-5.1146557382669832E-3</v>
      </c>
      <c r="AD249" s="79">
        <f t="shared" si="157"/>
        <v>-1.6996254768532726E-2</v>
      </c>
      <c r="AE249" s="81">
        <f t="shared" si="161"/>
        <v>-1.1881599030265743E-2</v>
      </c>
      <c r="AF249" s="19">
        <f t="shared" si="162"/>
        <v>-3.1636694981670231E-2</v>
      </c>
      <c r="AG249" s="93">
        <f t="shared" si="160"/>
        <v>0.40409677257523596</v>
      </c>
      <c r="AH249" s="91">
        <f t="shared" si="163"/>
        <v>-2.0303742810903644E-4</v>
      </c>
      <c r="AI249" s="96">
        <f t="shared" si="164"/>
        <v>240.4182922727378</v>
      </c>
      <c r="AJ249" s="5">
        <f t="shared" si="129"/>
        <v>-1.0000000000000009E-2</v>
      </c>
      <c r="AK249" s="5">
        <f t="shared" si="132"/>
        <v>0</v>
      </c>
      <c r="AL249" s="5">
        <f t="shared" si="134"/>
        <v>-1.0000000000000009E-2</v>
      </c>
      <c r="AM249" s="95">
        <f t="shared" si="139"/>
        <v>3.5714285714285748E-3</v>
      </c>
      <c r="AN249" s="95">
        <f t="shared" si="140"/>
        <v>-7.8571428571428646E-3</v>
      </c>
      <c r="AO249" s="78">
        <f t="shared" si="141"/>
        <v>0.45454545454545453</v>
      </c>
      <c r="AP249" s="8">
        <f t="shared" si="142"/>
        <v>31.25</v>
      </c>
      <c r="AQ249" s="8">
        <f t="shared" si="138"/>
        <v>47.61904761904762</v>
      </c>
      <c r="AR249" s="8">
        <f t="shared" si="127"/>
        <v>-1</v>
      </c>
      <c r="AS249" s="114">
        <f t="shared" si="133"/>
        <v>-262000</v>
      </c>
      <c r="AT249" s="103">
        <f t="shared" si="155"/>
        <v>5.6049521665728755E-2</v>
      </c>
      <c r="AU249" s="5">
        <f t="shared" si="130"/>
        <v>0.48</v>
      </c>
      <c r="AW249" s="210">
        <f t="shared" si="131"/>
        <v>4.1666666666666706E-2</v>
      </c>
      <c r="AX249" s="276">
        <f t="shared" si="136"/>
        <v>-4.617545048835524E-3</v>
      </c>
      <c r="AY249" s="19">
        <f t="shared" si="156"/>
        <v>0.25403860158450564</v>
      </c>
    </row>
    <row r="250" spans="1:51">
      <c r="A250" s="4">
        <v>38701</v>
      </c>
      <c r="B250" s="9">
        <f t="shared" si="126"/>
        <v>38701</v>
      </c>
      <c r="C250" s="5">
        <v>0.49</v>
      </c>
      <c r="D250" s="5">
        <v>0.5</v>
      </c>
      <c r="E250" s="5">
        <v>0.49</v>
      </c>
      <c r="F250" s="5">
        <v>0.5</v>
      </c>
      <c r="G250" s="6">
        <v>123700</v>
      </c>
      <c r="H250" s="112">
        <v>0.5</v>
      </c>
      <c r="I250" s="19">
        <f t="shared" si="143"/>
        <v>4.1666666666666706E-2</v>
      </c>
      <c r="J250" s="8">
        <f t="shared" si="144"/>
        <v>0.57337924020083419</v>
      </c>
      <c r="K250" s="8">
        <f t="shared" si="145"/>
        <v>0.4886207597991658</v>
      </c>
      <c r="L250" s="8">
        <f t="shared" si="146"/>
        <v>0.53100000000000003</v>
      </c>
      <c r="M250" s="19">
        <f t="shared" si="147"/>
        <v>0.1734647550310921</v>
      </c>
      <c r="N250" s="19">
        <f t="shared" si="148"/>
        <v>6.7534619778123889E-2</v>
      </c>
      <c r="O250" s="19">
        <f t="shared" si="149"/>
        <v>5.7459458994199239E-4</v>
      </c>
      <c r="P250" s="19">
        <f t="shared" si="150"/>
        <v>-8.7823737452601552E-3</v>
      </c>
      <c r="Q250" s="214"/>
      <c r="R250" s="305"/>
      <c r="S250" s="215"/>
      <c r="T250" t="str">
        <f t="shared" si="151"/>
        <v/>
      </c>
      <c r="U250" t="str">
        <f t="shared" si="152"/>
        <v/>
      </c>
      <c r="V250" t="str">
        <f t="shared" si="153"/>
        <v/>
      </c>
      <c r="W250" t="str">
        <f t="shared" si="154"/>
        <v/>
      </c>
      <c r="X250" s="10"/>
      <c r="Y250" s="219">
        <f t="shared" si="135"/>
        <v>-5.3406593406593456E-3</v>
      </c>
      <c r="Z250" s="78">
        <f t="shared" si="137"/>
        <v>0.51711970386939432</v>
      </c>
      <c r="AA250" s="78">
        <f t="shared" si="158"/>
        <v>0.53447712031171224</v>
      </c>
      <c r="AB250" s="74">
        <f t="shared" si="128"/>
        <v>249</v>
      </c>
      <c r="AC250" s="80">
        <f t="shared" si="159"/>
        <v>-4.3806539296417403E-3</v>
      </c>
      <c r="AD250" s="79">
        <f t="shared" si="157"/>
        <v>-1.7357416442317919E-2</v>
      </c>
      <c r="AE250" s="81">
        <f t="shared" si="161"/>
        <v>-1.2976762512676179E-2</v>
      </c>
      <c r="AF250" s="19">
        <f t="shared" si="162"/>
        <v>-3.2475508834119794E-2</v>
      </c>
      <c r="AG250" s="93">
        <f t="shared" si="160"/>
        <v>-0.14350952364859407</v>
      </c>
      <c r="AH250" s="91">
        <f t="shared" si="163"/>
        <v>-3.6129575323912101E-4</v>
      </c>
      <c r="AI250" s="96">
        <f t="shared" si="164"/>
        <v>240.70440491691946</v>
      </c>
      <c r="AJ250" s="5">
        <f t="shared" si="129"/>
        <v>2.0000000000000018E-2</v>
      </c>
      <c r="AK250" s="5">
        <f t="shared" si="132"/>
        <v>2.0000000000000018E-2</v>
      </c>
      <c r="AL250" s="5">
        <f t="shared" si="134"/>
        <v>0</v>
      </c>
      <c r="AM250" s="95">
        <f t="shared" si="139"/>
        <v>4.2857142857142894E-3</v>
      </c>
      <c r="AN250" s="95">
        <f t="shared" si="140"/>
        <v>-7.8571428571428646E-3</v>
      </c>
      <c r="AO250" s="78">
        <f t="shared" si="141"/>
        <v>0.54545454545454541</v>
      </c>
      <c r="AP250" s="8">
        <f t="shared" si="142"/>
        <v>35.294117647058826</v>
      </c>
      <c r="AQ250" s="8">
        <f t="shared" si="138"/>
        <v>52.173913043478258</v>
      </c>
      <c r="AR250" s="8">
        <f t="shared" si="127"/>
        <v>1</v>
      </c>
      <c r="AS250" s="114">
        <f t="shared" si="133"/>
        <v>123700</v>
      </c>
      <c r="AT250" s="103">
        <f t="shared" si="155"/>
        <v>0.14750961594782983</v>
      </c>
      <c r="AU250" s="5">
        <f t="shared" si="130"/>
        <v>0.5</v>
      </c>
      <c r="AW250" s="210">
        <f t="shared" si="131"/>
        <v>2.0408163265306142E-2</v>
      </c>
      <c r="AX250" s="276">
        <f t="shared" si="136"/>
        <v>-2.7967026259074841E-3</v>
      </c>
      <c r="AY250" s="19">
        <f t="shared" si="156"/>
        <v>0.39433127423136438</v>
      </c>
    </row>
    <row r="251" spans="1:51">
      <c r="A251" s="4">
        <v>38702</v>
      </c>
      <c r="B251" s="9">
        <f t="shared" si="126"/>
        <v>38702</v>
      </c>
      <c r="C251" s="5">
        <v>0.49</v>
      </c>
      <c r="D251" s="5">
        <v>0.5</v>
      </c>
      <c r="E251" s="5">
        <v>0.49</v>
      </c>
      <c r="F251" s="5">
        <v>0.5</v>
      </c>
      <c r="G251" s="6">
        <v>30400</v>
      </c>
      <c r="H251" s="112">
        <v>0.5</v>
      </c>
      <c r="I251" s="19">
        <f t="shared" si="143"/>
        <v>0</v>
      </c>
      <c r="J251" s="8">
        <f t="shared" si="144"/>
        <v>0.57322668877499205</v>
      </c>
      <c r="K251" s="8">
        <f t="shared" si="145"/>
        <v>0.484773311225008</v>
      </c>
      <c r="L251" s="8">
        <f t="shared" si="146"/>
        <v>0.52900000000000003</v>
      </c>
      <c r="M251" s="19">
        <f t="shared" si="147"/>
        <v>0.18246338134099205</v>
      </c>
      <c r="N251" s="19">
        <f t="shared" si="148"/>
        <v>5.1875819432524034E-2</v>
      </c>
      <c r="O251" s="19">
        <f t="shared" si="149"/>
        <v>-2.6605676513280599E-4</v>
      </c>
      <c r="P251" s="19">
        <f t="shared" si="150"/>
        <v>-7.8740996918329805E-3</v>
      </c>
      <c r="Q251" s="214"/>
      <c r="R251" s="305"/>
      <c r="S251" s="215"/>
      <c r="T251" t="str">
        <f t="shared" si="151"/>
        <v/>
      </c>
      <c r="U251" t="str">
        <f t="shared" si="152"/>
        <v/>
      </c>
      <c r="V251" t="str">
        <f t="shared" si="153"/>
        <v/>
      </c>
      <c r="W251" t="str">
        <f t="shared" si="154"/>
        <v/>
      </c>
      <c r="X251" s="10"/>
      <c r="Y251" s="219">
        <f t="shared" si="135"/>
        <v>-5.0769230769230822E-3</v>
      </c>
      <c r="Z251" s="78">
        <f t="shared" si="137"/>
        <v>0.51448326947350764</v>
      </c>
      <c r="AA251" s="78">
        <f t="shared" si="158"/>
        <v>0.53192581340864553</v>
      </c>
      <c r="AB251" s="74">
        <f t="shared" si="128"/>
        <v>250</v>
      </c>
      <c r="AC251" s="80">
        <f t="shared" si="159"/>
        <v>-3.572625137969368E-3</v>
      </c>
      <c r="AD251" s="79">
        <f t="shared" si="157"/>
        <v>-1.7442543935137889E-2</v>
      </c>
      <c r="AE251" s="81">
        <f t="shared" si="161"/>
        <v>-1.3869918797168521E-2</v>
      </c>
      <c r="AF251" s="19">
        <f t="shared" si="162"/>
        <v>-3.2791309418439274E-2</v>
      </c>
      <c r="AG251" s="93">
        <f t="shared" si="160"/>
        <v>-0.18445392049913761</v>
      </c>
      <c r="AH251" s="91">
        <f t="shared" si="163"/>
        <v>-4.2283479696389556E-4</v>
      </c>
      <c r="AI251" s="96">
        <f t="shared" si="164"/>
        <v>241.26257225475675</v>
      </c>
      <c r="AJ251" s="5">
        <f t="shared" si="129"/>
        <v>0</v>
      </c>
      <c r="AK251" s="5">
        <f t="shared" si="132"/>
        <v>0</v>
      </c>
      <c r="AL251" s="5">
        <f t="shared" si="134"/>
        <v>0</v>
      </c>
      <c r="AM251" s="95">
        <f t="shared" si="139"/>
        <v>3.5714285714285748E-3</v>
      </c>
      <c r="AN251" s="95">
        <f t="shared" si="140"/>
        <v>-7.8571428571428646E-3</v>
      </c>
      <c r="AO251" s="78">
        <f t="shared" si="141"/>
        <v>0.45454545454545453</v>
      </c>
      <c r="AP251" s="8">
        <f t="shared" si="142"/>
        <v>31.25</v>
      </c>
      <c r="AQ251" s="8">
        <f t="shared" si="138"/>
        <v>54.794520547945204</v>
      </c>
      <c r="AR251" s="8">
        <f t="shared" si="127"/>
        <v>1</v>
      </c>
      <c r="AS251" s="114">
        <f t="shared" si="133"/>
        <v>30400</v>
      </c>
      <c r="AT251" s="103">
        <f t="shared" si="155"/>
        <v>0.10890240417976244</v>
      </c>
      <c r="AU251" s="5">
        <f t="shared" si="130"/>
        <v>0.5</v>
      </c>
      <c r="AW251" s="210">
        <f t="shared" si="131"/>
        <v>2.0408163265306142E-2</v>
      </c>
      <c r="AX251" s="276">
        <f t="shared" si="136"/>
        <v>-9.4234872599836437E-4</v>
      </c>
      <c r="AY251" s="19">
        <f t="shared" si="156"/>
        <v>0.66305008002322463</v>
      </c>
    </row>
    <row r="252" spans="1:51">
      <c r="A252" s="4">
        <v>38705</v>
      </c>
      <c r="B252" s="9">
        <f t="shared" si="126"/>
        <v>38705</v>
      </c>
      <c r="C252" s="5">
        <v>0.49</v>
      </c>
      <c r="D252" s="5">
        <v>0.49</v>
      </c>
      <c r="E252" s="5">
        <v>0.48</v>
      </c>
      <c r="F252" s="5">
        <v>0.48</v>
      </c>
      <c r="G252" s="6">
        <v>203600</v>
      </c>
      <c r="H252" s="112">
        <v>0.48</v>
      </c>
      <c r="I252" s="19">
        <f t="shared" si="143"/>
        <v>-4.0000000000000036E-2</v>
      </c>
      <c r="J252" s="8">
        <f t="shared" si="144"/>
        <v>0.57474423042781586</v>
      </c>
      <c r="K252" s="8">
        <f t="shared" si="145"/>
        <v>0.47725576957218424</v>
      </c>
      <c r="L252" s="8">
        <f t="shared" si="146"/>
        <v>0.52600000000000002</v>
      </c>
      <c r="M252" s="19">
        <f t="shared" si="147"/>
        <v>0.20426879478695675</v>
      </c>
      <c r="N252" s="19">
        <f t="shared" si="148"/>
        <v>0.11950569635237776</v>
      </c>
      <c r="O252" s="19">
        <f t="shared" si="149"/>
        <v>2.6473674072413694E-3</v>
      </c>
      <c r="P252" s="19">
        <f t="shared" si="150"/>
        <v>-1.550733400282938E-2</v>
      </c>
      <c r="Q252" s="214"/>
      <c r="R252" s="305"/>
      <c r="S252" s="215"/>
      <c r="T252" t="str">
        <f t="shared" si="151"/>
        <v/>
      </c>
      <c r="U252" t="str">
        <f t="shared" si="152"/>
        <v/>
      </c>
      <c r="V252" t="str">
        <f t="shared" si="153"/>
        <v/>
      </c>
      <c r="W252" t="str">
        <f t="shared" si="154"/>
        <v/>
      </c>
      <c r="X252" s="10"/>
      <c r="Y252" s="219">
        <f t="shared" si="135"/>
        <v>-5.4505494505494552E-3</v>
      </c>
      <c r="Z252" s="78">
        <f t="shared" si="137"/>
        <v>0.50917284597458745</v>
      </c>
      <c r="AA252" s="78">
        <f t="shared" si="158"/>
        <v>0.52808330321640573</v>
      </c>
      <c r="AB252" s="74">
        <f t="shared" si="128"/>
        <v>251</v>
      </c>
      <c r="AC252" s="80">
        <f t="shared" si="159"/>
        <v>-4.0324307557198062E-3</v>
      </c>
      <c r="AD252" s="79">
        <f t="shared" si="157"/>
        <v>-1.8910457241818279E-2</v>
      </c>
      <c r="AE252" s="81">
        <f t="shared" si="161"/>
        <v>-1.4878026486098473E-2</v>
      </c>
      <c r="AF252" s="19">
        <f t="shared" si="162"/>
        <v>-3.5809610200966485E-2</v>
      </c>
      <c r="AG252" s="93">
        <f t="shared" si="160"/>
        <v>0.12870245267651717</v>
      </c>
      <c r="AH252" s="91">
        <f t="shared" si="163"/>
        <v>-4.6035876611078084E-4</v>
      </c>
      <c r="AI252" s="96">
        <f t="shared" si="164"/>
        <v>241.76125888782883</v>
      </c>
      <c r="AJ252" s="5">
        <f t="shared" si="129"/>
        <v>-2.0000000000000018E-2</v>
      </c>
      <c r="AK252" s="5">
        <f t="shared" si="132"/>
        <v>0</v>
      </c>
      <c r="AL252" s="5">
        <f t="shared" si="134"/>
        <v>-2.0000000000000018E-2</v>
      </c>
      <c r="AM252" s="95">
        <f t="shared" si="139"/>
        <v>3.5714285714285748E-3</v>
      </c>
      <c r="AN252" s="95">
        <f t="shared" si="140"/>
        <v>-8.5714285714285788E-3</v>
      </c>
      <c r="AO252" s="78">
        <f t="shared" si="141"/>
        <v>0.41666666666666669</v>
      </c>
      <c r="AP252" s="8">
        <f t="shared" si="142"/>
        <v>29.411764705882362</v>
      </c>
      <c r="AQ252" s="8">
        <f t="shared" si="138"/>
        <v>52.631578947368411</v>
      </c>
      <c r="AR252" s="8">
        <f t="shared" si="127"/>
        <v>-1</v>
      </c>
      <c r="AS252" s="114">
        <f t="shared" si="133"/>
        <v>-203600</v>
      </c>
      <c r="AT252" s="103">
        <f t="shared" si="155"/>
        <v>6.8629897679061636E-2</v>
      </c>
      <c r="AU252" s="5">
        <f t="shared" si="130"/>
        <v>0.48</v>
      </c>
      <c r="AW252" s="210">
        <f t="shared" si="131"/>
        <v>2.0833333333333353E-2</v>
      </c>
      <c r="AX252" s="276">
        <f t="shared" si="136"/>
        <v>1.4908858495423798E-3</v>
      </c>
      <c r="AY252" s="19">
        <f t="shared" si="156"/>
        <v>2.5820956811533562</v>
      </c>
    </row>
    <row r="253" spans="1:51">
      <c r="A253" s="4">
        <v>38706</v>
      </c>
      <c r="B253" s="9">
        <f t="shared" si="126"/>
        <v>38706</v>
      </c>
      <c r="C253" s="5">
        <v>0.47</v>
      </c>
      <c r="D253" s="5">
        <v>0.47</v>
      </c>
      <c r="E253" s="5">
        <v>0.45</v>
      </c>
      <c r="F253" s="5">
        <v>0.47</v>
      </c>
      <c r="G253" s="6">
        <v>401800</v>
      </c>
      <c r="H253" s="112">
        <v>0.47</v>
      </c>
      <c r="I253" s="19">
        <f t="shared" si="143"/>
        <v>-2.0833333333333353E-2</v>
      </c>
      <c r="J253" s="8">
        <f t="shared" si="144"/>
        <v>0.57649073994677247</v>
      </c>
      <c r="K253" s="8">
        <f t="shared" si="145"/>
        <v>0.46850926005322768</v>
      </c>
      <c r="L253" s="8">
        <f t="shared" si="146"/>
        <v>0.52250000000000008</v>
      </c>
      <c r="M253" s="19">
        <f t="shared" si="147"/>
        <v>0.23047885943871618</v>
      </c>
      <c r="N253" s="19">
        <f t="shared" si="148"/>
        <v>0.12831164289726857</v>
      </c>
      <c r="O253" s="19">
        <f t="shared" si="149"/>
        <v>3.038759549889831E-3</v>
      </c>
      <c r="P253" s="19">
        <f t="shared" si="150"/>
        <v>-1.8326671098805147E-2</v>
      </c>
      <c r="Q253" s="214"/>
      <c r="R253" s="305"/>
      <c r="S253" s="215"/>
      <c r="T253" t="str">
        <f t="shared" si="151"/>
        <v/>
      </c>
      <c r="U253" t="str">
        <f t="shared" si="152"/>
        <v/>
      </c>
      <c r="V253" t="str">
        <f t="shared" si="153"/>
        <v>BrokeBandLower</v>
      </c>
      <c r="W253" t="str">
        <f t="shared" si="154"/>
        <v/>
      </c>
      <c r="X253" s="10"/>
      <c r="Y253" s="219">
        <f t="shared" si="135"/>
        <v>-5.8021978021978076E-3</v>
      </c>
      <c r="Z253" s="78">
        <f t="shared" si="137"/>
        <v>0.50314022769450095</v>
      </c>
      <c r="AA253" s="78">
        <f t="shared" si="158"/>
        <v>0.52378513877839172</v>
      </c>
      <c r="AB253" s="74">
        <f t="shared" si="128"/>
        <v>252</v>
      </c>
      <c r="AC253" s="80">
        <f t="shared" si="159"/>
        <v>-4.6135076782338399E-3</v>
      </c>
      <c r="AD253" s="79">
        <f t="shared" si="157"/>
        <v>-2.0644911083890771E-2</v>
      </c>
      <c r="AE253" s="81">
        <f t="shared" si="161"/>
        <v>-1.6031403405656931E-2</v>
      </c>
      <c r="AF253" s="19">
        <f t="shared" si="162"/>
        <v>-3.9414846958125374E-2</v>
      </c>
      <c r="AG253" s="93">
        <f t="shared" si="160"/>
        <v>0.14410090531370054</v>
      </c>
      <c r="AH253" s="91">
        <f t="shared" si="163"/>
        <v>-4.784085745756047E-4</v>
      </c>
      <c r="AI253" s="96">
        <f t="shared" si="164"/>
        <v>242.1528009213647</v>
      </c>
      <c r="AJ253" s="5">
        <f t="shared" si="129"/>
        <v>-1.0000000000000009E-2</v>
      </c>
      <c r="AK253" s="5">
        <f t="shared" si="132"/>
        <v>0</v>
      </c>
      <c r="AL253" s="5">
        <f t="shared" si="134"/>
        <v>-1.0000000000000009E-2</v>
      </c>
      <c r="AM253" s="95">
        <f t="shared" si="139"/>
        <v>3.5714285714285748E-3</v>
      </c>
      <c r="AN253" s="95">
        <f t="shared" si="140"/>
        <v>-9.2857142857142947E-3</v>
      </c>
      <c r="AO253" s="78">
        <f t="shared" si="141"/>
        <v>0.38461538461538458</v>
      </c>
      <c r="AP253" s="8">
        <f t="shared" si="142"/>
        <v>27.777777777777771</v>
      </c>
      <c r="AQ253" s="8">
        <f t="shared" si="138"/>
        <v>53.571428571428569</v>
      </c>
      <c r="AR253" s="8">
        <f t="shared" si="127"/>
        <v>1</v>
      </c>
      <c r="AS253" s="114">
        <f t="shared" si="133"/>
        <v>401800</v>
      </c>
      <c r="AT253" s="103">
        <f t="shared" si="155"/>
        <v>0.11640754478730961</v>
      </c>
      <c r="AU253" s="5">
        <f t="shared" si="130"/>
        <v>0.47</v>
      </c>
      <c r="AW253" s="210">
        <f t="shared" si="131"/>
        <v>4.4444444444444363E-2</v>
      </c>
      <c r="AX253" s="276">
        <f t="shared" si="136"/>
        <v>4.4127056766629274E-3</v>
      </c>
      <c r="AY253" s="19">
        <f t="shared" si="156"/>
        <v>1.9597877517030469</v>
      </c>
    </row>
    <row r="254" spans="1:51">
      <c r="A254" s="4">
        <v>38707</v>
      </c>
      <c r="B254" s="9">
        <f t="shared" si="126"/>
        <v>38707</v>
      </c>
      <c r="C254" s="5">
        <v>0.47</v>
      </c>
      <c r="D254" s="5">
        <v>0.47</v>
      </c>
      <c r="E254" s="5">
        <v>0.46</v>
      </c>
      <c r="F254" s="5">
        <v>0.46</v>
      </c>
      <c r="G254" s="6">
        <v>279700</v>
      </c>
      <c r="H254" s="112">
        <v>0.46</v>
      </c>
      <c r="I254" s="19">
        <f t="shared" si="143"/>
        <v>-2.1276595744680753E-2</v>
      </c>
      <c r="J254" s="8">
        <f t="shared" si="144"/>
        <v>0.57998966853934653</v>
      </c>
      <c r="K254" s="8">
        <f t="shared" si="145"/>
        <v>0.45901033146065356</v>
      </c>
      <c r="L254" s="8">
        <f t="shared" si="146"/>
        <v>0.51950000000000007</v>
      </c>
      <c r="M254" s="19">
        <f t="shared" si="147"/>
        <v>0.26356560797600115</v>
      </c>
      <c r="N254" s="19">
        <f t="shared" si="148"/>
        <v>0.14355654404859922</v>
      </c>
      <c r="O254" s="19">
        <f t="shared" si="149"/>
        <v>6.0693578406777436E-3</v>
      </c>
      <c r="P254" s="19">
        <f t="shared" si="150"/>
        <v>-2.0274793696702896E-2</v>
      </c>
      <c r="Q254" s="214"/>
      <c r="R254" s="305"/>
      <c r="S254" s="215"/>
      <c r="T254" t="str">
        <f t="shared" si="151"/>
        <v/>
      </c>
      <c r="U254" t="str">
        <f t="shared" si="152"/>
        <v/>
      </c>
      <c r="V254" t="str">
        <f t="shared" si="153"/>
        <v/>
      </c>
      <c r="W254" t="str">
        <f t="shared" si="154"/>
        <v/>
      </c>
      <c r="X254" s="10"/>
      <c r="Y254" s="219">
        <f t="shared" si="135"/>
        <v>-6.4175824175824216E-3</v>
      </c>
      <c r="Z254" s="78">
        <f t="shared" si="137"/>
        <v>0.4964966326295478</v>
      </c>
      <c r="AA254" s="78">
        <f t="shared" si="158"/>
        <v>0.51906503850879071</v>
      </c>
      <c r="AB254" s="74">
        <f t="shared" si="128"/>
        <v>253</v>
      </c>
      <c r="AC254" s="80">
        <f t="shared" si="159"/>
        <v>-5.229601978868785E-3</v>
      </c>
      <c r="AD254" s="79">
        <f t="shared" si="157"/>
        <v>-2.2568405879242914E-2</v>
      </c>
      <c r="AE254" s="81">
        <f t="shared" si="161"/>
        <v>-1.7338803900374129E-2</v>
      </c>
      <c r="AF254" s="19">
        <f t="shared" si="162"/>
        <v>-4.3478955824262672E-2</v>
      </c>
      <c r="AG254" s="93">
        <f t="shared" si="160"/>
        <v>0.13354140571644188</v>
      </c>
      <c r="AH254" s="91">
        <f t="shared" si="163"/>
        <v>-4.9909584279467321E-4</v>
      </c>
      <c r="AI254" s="96">
        <f t="shared" si="164"/>
        <v>242.52828515728626</v>
      </c>
      <c r="AJ254" s="5">
        <f t="shared" si="129"/>
        <v>-9.9999999999999534E-3</v>
      </c>
      <c r="AK254" s="5">
        <f t="shared" si="132"/>
        <v>0</v>
      </c>
      <c r="AL254" s="5">
        <f t="shared" si="134"/>
        <v>-9.9999999999999534E-3</v>
      </c>
      <c r="AM254" s="95">
        <f t="shared" si="139"/>
        <v>3.5714285714285748E-3</v>
      </c>
      <c r="AN254" s="95">
        <f t="shared" si="140"/>
        <v>-9.2857142857142895E-3</v>
      </c>
      <c r="AO254" s="78">
        <f t="shared" si="141"/>
        <v>0.3846153846153848</v>
      </c>
      <c r="AP254" s="8">
        <f t="shared" si="142"/>
        <v>27.777777777777786</v>
      </c>
      <c r="AQ254" s="8">
        <f t="shared" si="138"/>
        <v>53.571428571428577</v>
      </c>
      <c r="AR254" s="8">
        <f t="shared" si="127"/>
        <v>-1</v>
      </c>
      <c r="AS254" s="114">
        <f t="shared" si="133"/>
        <v>-279700</v>
      </c>
      <c r="AT254" s="103">
        <f t="shared" si="155"/>
        <v>0.12043087402479109</v>
      </c>
      <c r="AU254" s="5">
        <f t="shared" si="130"/>
        <v>0.46</v>
      </c>
      <c r="AW254" s="210">
        <f t="shared" si="131"/>
        <v>2.1739130434782507E-2</v>
      </c>
      <c r="AX254" s="276">
        <f t="shared" si="136"/>
        <v>7.9276997692723124E-3</v>
      </c>
      <c r="AY254" s="19">
        <f t="shared" si="156"/>
        <v>0.79656209821534496</v>
      </c>
    </row>
    <row r="255" spans="1:51">
      <c r="A255" s="4">
        <v>38708</v>
      </c>
      <c r="B255" s="9">
        <f t="shared" si="126"/>
        <v>38708</v>
      </c>
      <c r="C255" s="5">
        <v>0.47</v>
      </c>
      <c r="D255" s="5">
        <v>0.47</v>
      </c>
      <c r="E255" s="5">
        <v>0.46</v>
      </c>
      <c r="F255" s="5">
        <v>0.47</v>
      </c>
      <c r="G255" s="6">
        <v>172800</v>
      </c>
      <c r="H255" s="112">
        <v>0.47</v>
      </c>
      <c r="I255" s="19">
        <f t="shared" si="143"/>
        <v>2.1739130434782507E-2</v>
      </c>
      <c r="J255" s="8">
        <f t="shared" si="144"/>
        <v>0.57937191807101962</v>
      </c>
      <c r="K255" s="8">
        <f t="shared" si="145"/>
        <v>0.45262808192898063</v>
      </c>
      <c r="L255" s="8">
        <f t="shared" si="146"/>
        <v>0.51600000000000013</v>
      </c>
      <c r="M255" s="19">
        <f t="shared" si="147"/>
        <v>0.28001761534964964</v>
      </c>
      <c r="N255" s="19">
        <f t="shared" si="148"/>
        <v>6.2420918647119246E-2</v>
      </c>
      <c r="O255" s="19">
        <f t="shared" si="149"/>
        <v>-1.0651059869439675E-3</v>
      </c>
      <c r="P255" s="19">
        <f t="shared" si="150"/>
        <v>-1.3904370107233679E-2</v>
      </c>
      <c r="Q255" s="214"/>
      <c r="R255" s="305"/>
      <c r="S255" s="215"/>
      <c r="T255" t="str">
        <f t="shared" si="151"/>
        <v/>
      </c>
      <c r="U255" t="str">
        <f t="shared" si="152"/>
        <v/>
      </c>
      <c r="V255" t="str">
        <f t="shared" si="153"/>
        <v/>
      </c>
      <c r="W255" t="str">
        <f t="shared" si="154"/>
        <v/>
      </c>
      <c r="X255" s="10"/>
      <c r="Y255" s="219">
        <f t="shared" si="135"/>
        <v>-6.0659340659340701E-3</v>
      </c>
      <c r="Z255" s="78">
        <f t="shared" si="137"/>
        <v>0.49241615120459742</v>
      </c>
      <c r="AA255" s="78">
        <f t="shared" si="158"/>
        <v>0.51543422565914021</v>
      </c>
      <c r="AB255" s="74">
        <f t="shared" si="128"/>
        <v>254</v>
      </c>
      <c r="AC255" s="80">
        <f t="shared" si="159"/>
        <v>-4.5434164433349293E-3</v>
      </c>
      <c r="AD255" s="79">
        <f t="shared" si="157"/>
        <v>-2.3018074454542792E-2</v>
      </c>
      <c r="AE255" s="81">
        <f t="shared" si="161"/>
        <v>-1.8474658011207862E-2</v>
      </c>
      <c r="AF255" s="19">
        <f t="shared" si="162"/>
        <v>-4.4657636820890481E-2</v>
      </c>
      <c r="AG255" s="93">
        <f t="shared" si="160"/>
        <v>-0.13121180891137044</v>
      </c>
      <c r="AH255" s="91">
        <f t="shared" si="163"/>
        <v>-4.5732361152007903E-4</v>
      </c>
      <c r="AI255" s="96">
        <f t="shared" si="164"/>
        <v>242.72861157262324</v>
      </c>
      <c r="AJ255" s="5">
        <f t="shared" si="129"/>
        <v>9.9999999999999534E-3</v>
      </c>
      <c r="AK255" s="5">
        <f t="shared" si="132"/>
        <v>9.9999999999999534E-3</v>
      </c>
      <c r="AL255" s="5">
        <f t="shared" si="134"/>
        <v>0</v>
      </c>
      <c r="AM255" s="95">
        <f t="shared" si="139"/>
        <v>3.5714285714285704E-3</v>
      </c>
      <c r="AN255" s="95">
        <f t="shared" si="140"/>
        <v>-9.2857142857142895E-3</v>
      </c>
      <c r="AO255" s="78">
        <f t="shared" si="141"/>
        <v>0.38461538461538436</v>
      </c>
      <c r="AP255" s="8">
        <f t="shared" si="142"/>
        <v>27.777777777777771</v>
      </c>
      <c r="AQ255" s="8">
        <f t="shared" si="138"/>
        <v>53.571428571428562</v>
      </c>
      <c r="AR255" s="8">
        <f t="shared" si="127"/>
        <v>1</v>
      </c>
      <c r="AS255" s="114">
        <f t="shared" si="133"/>
        <v>172800</v>
      </c>
      <c r="AT255" s="103">
        <f t="shared" si="155"/>
        <v>0.12490149724192277</v>
      </c>
      <c r="AU255" s="5">
        <f t="shared" si="130"/>
        <v>0.47</v>
      </c>
      <c r="AW255" s="210">
        <f t="shared" si="131"/>
        <v>2.1739130434782507E-2</v>
      </c>
      <c r="AX255" s="276">
        <f t="shared" si="136"/>
        <v>1.1074455545365527E-2</v>
      </c>
      <c r="AY255" s="19">
        <f t="shared" si="156"/>
        <v>0.39693175418801935</v>
      </c>
    </row>
    <row r="256" spans="1:51">
      <c r="A256" s="4">
        <v>38709</v>
      </c>
      <c r="B256" s="9">
        <f t="shared" si="126"/>
        <v>38709</v>
      </c>
      <c r="C256" s="5">
        <v>0.47</v>
      </c>
      <c r="D256" s="5">
        <v>0.47</v>
      </c>
      <c r="E256" s="5">
        <v>0.46</v>
      </c>
      <c r="F256" s="5">
        <v>0.47</v>
      </c>
      <c r="G256" s="6">
        <v>138500</v>
      </c>
      <c r="H256" s="112">
        <v>0.47</v>
      </c>
      <c r="I256" s="19">
        <f t="shared" si="143"/>
        <v>0</v>
      </c>
      <c r="J256" s="8">
        <f t="shared" si="144"/>
        <v>0.57637390775772457</v>
      </c>
      <c r="K256" s="8">
        <f t="shared" si="145"/>
        <v>0.44762609224227584</v>
      </c>
      <c r="L256" s="8">
        <f t="shared" si="146"/>
        <v>0.51200000000000023</v>
      </c>
      <c r="M256" s="19">
        <f t="shared" si="147"/>
        <v>0.2876235718756191</v>
      </c>
      <c r="N256" s="19">
        <f t="shared" si="148"/>
        <v>2.7162421608626759E-2</v>
      </c>
      <c r="O256" s="19">
        <f t="shared" si="149"/>
        <v>-5.1745868582597663E-3</v>
      </c>
      <c r="P256" s="19">
        <f t="shared" si="150"/>
        <v>-1.1050992827019565E-2</v>
      </c>
      <c r="Q256" s="214"/>
      <c r="R256" s="305"/>
      <c r="S256" s="215"/>
      <c r="T256" t="str">
        <f t="shared" si="151"/>
        <v/>
      </c>
      <c r="U256" t="str">
        <f t="shared" si="152"/>
        <v/>
      </c>
      <c r="V256" t="str">
        <f t="shared" si="153"/>
        <v/>
      </c>
      <c r="W256" t="str">
        <f t="shared" si="154"/>
        <v/>
      </c>
      <c r="X256" s="10"/>
      <c r="Y256" s="219">
        <f t="shared" si="135"/>
        <v>-5.6923076923076962E-3</v>
      </c>
      <c r="Z256" s="78">
        <f t="shared" si="137"/>
        <v>0.48896406391908942</v>
      </c>
      <c r="AA256" s="78">
        <f t="shared" si="158"/>
        <v>0.51207209296036382</v>
      </c>
      <c r="AB256" s="74">
        <f t="shared" si="128"/>
        <v>255</v>
      </c>
      <c r="AC256" s="80">
        <f t="shared" si="159"/>
        <v>-3.7066968240532308E-3</v>
      </c>
      <c r="AD256" s="79">
        <f t="shared" si="157"/>
        <v>-2.3108029041274403E-2</v>
      </c>
      <c r="AE256" s="81">
        <f t="shared" si="161"/>
        <v>-1.9401332217221172E-2</v>
      </c>
      <c r="AF256" s="19">
        <f t="shared" si="162"/>
        <v>-4.5126515111736515E-2</v>
      </c>
      <c r="AG256" s="93">
        <f t="shared" si="160"/>
        <v>-0.18416089075636988</v>
      </c>
      <c r="AH256" s="91">
        <f t="shared" si="163"/>
        <v>-3.7614847276592795E-4</v>
      </c>
      <c r="AI256" s="96">
        <f t="shared" si="164"/>
        <v>243.08429870587966</v>
      </c>
      <c r="AJ256" s="5">
        <f t="shared" si="129"/>
        <v>0</v>
      </c>
      <c r="AK256" s="5">
        <f t="shared" si="132"/>
        <v>0</v>
      </c>
      <c r="AL256" s="5">
        <f t="shared" si="134"/>
        <v>0</v>
      </c>
      <c r="AM256" s="95">
        <f t="shared" si="139"/>
        <v>3.5714285714285704E-3</v>
      </c>
      <c r="AN256" s="95">
        <f t="shared" si="140"/>
        <v>-8.5714285714285753E-3</v>
      </c>
      <c r="AO256" s="78">
        <f t="shared" si="141"/>
        <v>0.41666666666666635</v>
      </c>
      <c r="AP256" s="8">
        <f t="shared" si="142"/>
        <v>29.411764705882334</v>
      </c>
      <c r="AQ256" s="8">
        <f t="shared" si="138"/>
        <v>52.631578947368411</v>
      </c>
      <c r="AR256" s="8">
        <f t="shared" si="127"/>
        <v>1</v>
      </c>
      <c r="AS256" s="114">
        <f t="shared" si="133"/>
        <v>138500</v>
      </c>
      <c r="AT256" s="103">
        <f t="shared" si="155"/>
        <v>6.4507297348524742E-2</v>
      </c>
      <c r="AU256" s="5">
        <f t="shared" si="130"/>
        <v>0.47</v>
      </c>
      <c r="AW256" s="210">
        <f t="shared" si="131"/>
        <v>2.1739130434782507E-2</v>
      </c>
      <c r="AX256" s="276">
        <f t="shared" si="136"/>
        <v>1.3675843968378981E-2</v>
      </c>
      <c r="AY256" s="19">
        <f t="shared" si="156"/>
        <v>0.2348998930337565</v>
      </c>
    </row>
    <row r="257" spans="1:51">
      <c r="A257" s="4">
        <v>38712</v>
      </c>
      <c r="B257" s="9">
        <f t="shared" si="126"/>
        <v>38712</v>
      </c>
      <c r="C257" s="5">
        <v>0.47</v>
      </c>
      <c r="D257" s="5">
        <v>0.47</v>
      </c>
      <c r="E257" s="5">
        <v>0.47</v>
      </c>
      <c r="F257" s="5">
        <v>0.47</v>
      </c>
      <c r="G257" s="6">
        <v>0</v>
      </c>
      <c r="H257" s="112">
        <v>0.47</v>
      </c>
      <c r="I257" s="19">
        <f t="shared" si="143"/>
        <v>0</v>
      </c>
      <c r="J257" s="8">
        <f t="shared" si="144"/>
        <v>0.57038879073412074</v>
      </c>
      <c r="K257" s="8">
        <f t="shared" si="145"/>
        <v>0.4446112092658796</v>
      </c>
      <c r="L257" s="8">
        <f t="shared" si="146"/>
        <v>0.50750000000000017</v>
      </c>
      <c r="M257" s="19">
        <f t="shared" si="147"/>
        <v>0.28289341079798452</v>
      </c>
      <c r="N257" s="19">
        <f t="shared" si="148"/>
        <v>-1.6445665585712504E-2</v>
      </c>
      <c r="O257" s="19">
        <f t="shared" si="149"/>
        <v>-1.0384087383288757E-2</v>
      </c>
      <c r="P257" s="19">
        <f t="shared" si="150"/>
        <v>-6.735270862549372E-3</v>
      </c>
      <c r="Q257" s="214"/>
      <c r="R257" s="305"/>
      <c r="S257" s="215"/>
      <c r="T257" t="str">
        <f t="shared" si="151"/>
        <v/>
      </c>
      <c r="U257" t="str">
        <f t="shared" si="152"/>
        <v/>
      </c>
      <c r="V257" t="str">
        <f t="shared" si="153"/>
        <v/>
      </c>
      <c r="W257" t="str">
        <f t="shared" si="154"/>
        <v/>
      </c>
      <c r="X257" s="10"/>
      <c r="Y257" s="219">
        <f t="shared" si="135"/>
        <v>-5.6703296703296746E-3</v>
      </c>
      <c r="Z257" s="78">
        <f t="shared" si="137"/>
        <v>0.48604359807554964</v>
      </c>
      <c r="AA257" s="78">
        <f t="shared" si="158"/>
        <v>0.50895875808129687</v>
      </c>
      <c r="AB257" s="74">
        <f t="shared" si="128"/>
        <v>256</v>
      </c>
      <c r="AC257" s="80">
        <f t="shared" si="159"/>
        <v>-2.8110622308208447E-3</v>
      </c>
      <c r="AD257" s="79">
        <f t="shared" si="157"/>
        <v>-2.2915160005747226E-2</v>
      </c>
      <c r="AE257" s="81">
        <f t="shared" si="161"/>
        <v>-2.0104097774926381E-2</v>
      </c>
      <c r="AF257" s="19">
        <f t="shared" si="162"/>
        <v>-4.5023608773595264E-2</v>
      </c>
      <c r="AG257" s="93">
        <f t="shared" si="160"/>
        <v>-0.24162607187631274</v>
      </c>
      <c r="AH257" s="91">
        <f t="shared" si="163"/>
        <v>-2.9618367628779437E-4</v>
      </c>
      <c r="AI257" s="96">
        <f t="shared" si="164"/>
        <v>244.47255291662339</v>
      </c>
      <c r="AJ257" s="5">
        <f t="shared" si="129"/>
        <v>0</v>
      </c>
      <c r="AK257" s="5">
        <f t="shared" si="132"/>
        <v>0</v>
      </c>
      <c r="AL257" s="5">
        <f t="shared" si="134"/>
        <v>0</v>
      </c>
      <c r="AM257" s="95">
        <f t="shared" si="139"/>
        <v>3.5714285714285704E-3</v>
      </c>
      <c r="AN257" s="95">
        <f t="shared" si="140"/>
        <v>-7.1428571428571452E-3</v>
      </c>
      <c r="AO257" s="78">
        <f t="shared" si="141"/>
        <v>0.49999999999999972</v>
      </c>
      <c r="AP257" s="8">
        <f t="shared" si="142"/>
        <v>33.333333333333329</v>
      </c>
      <c r="AQ257" s="8">
        <f t="shared" si="138"/>
        <v>53.846153846153832</v>
      </c>
      <c r="AR257" s="8">
        <f t="shared" si="127"/>
        <v>0</v>
      </c>
      <c r="AS257" s="114">
        <f t="shared" si="133"/>
        <v>0</v>
      </c>
      <c r="AT257" s="103">
        <f t="shared" si="155"/>
        <v>-0.17962608880390907</v>
      </c>
      <c r="AU257" s="5">
        <f t="shared" si="130"/>
        <v>0.47</v>
      </c>
      <c r="AW257" s="210">
        <f t="shared" si="131"/>
        <v>0</v>
      </c>
      <c r="AX257" s="276">
        <f t="shared" si="136"/>
        <v>1.5533679104808748E-2</v>
      </c>
      <c r="AY257" s="19">
        <f t="shared" si="156"/>
        <v>0.13584793309468995</v>
      </c>
    </row>
    <row r="258" spans="1:51">
      <c r="A258" s="4">
        <v>38713</v>
      </c>
      <c r="B258" s="9">
        <f t="shared" ref="B258:B321" si="165">A258</f>
        <v>38713</v>
      </c>
      <c r="C258" s="5">
        <v>0.47</v>
      </c>
      <c r="D258" s="5">
        <v>0.47</v>
      </c>
      <c r="E258" s="5">
        <v>0.47</v>
      </c>
      <c r="F258" s="5">
        <v>0.47</v>
      </c>
      <c r="G258" s="6">
        <v>0</v>
      </c>
      <c r="H258" s="112">
        <v>0.47</v>
      </c>
      <c r="I258" s="19">
        <f t="shared" si="143"/>
        <v>0</v>
      </c>
      <c r="J258" s="8">
        <f t="shared" si="144"/>
        <v>0.56523329733620287</v>
      </c>
      <c r="K258" s="8">
        <f t="shared" si="145"/>
        <v>0.44176670266379753</v>
      </c>
      <c r="L258" s="8">
        <f t="shared" si="146"/>
        <v>0.50350000000000017</v>
      </c>
      <c r="M258" s="19">
        <f t="shared" si="147"/>
        <v>0.27948370469733763</v>
      </c>
      <c r="N258" s="19">
        <f t="shared" si="148"/>
        <v>-1.2052971085571797E-2</v>
      </c>
      <c r="O258" s="19">
        <f t="shared" si="149"/>
        <v>-9.0385601569807888E-3</v>
      </c>
      <c r="P258" s="19">
        <f t="shared" si="150"/>
        <v>-6.3977392895217065E-3</v>
      </c>
      <c r="Q258" s="214"/>
      <c r="R258" s="305"/>
      <c r="S258" s="215"/>
      <c r="T258" t="str">
        <f t="shared" si="151"/>
        <v/>
      </c>
      <c r="U258" t="str">
        <f t="shared" si="152"/>
        <v/>
      </c>
      <c r="V258" t="str">
        <f t="shared" si="153"/>
        <v/>
      </c>
      <c r="W258" t="str">
        <f t="shared" si="154"/>
        <v/>
      </c>
      <c r="X258" s="10"/>
      <c r="Y258" s="219">
        <f t="shared" si="135"/>
        <v>-4.769230769230773E-3</v>
      </c>
      <c r="Z258" s="78">
        <f t="shared" si="137"/>
        <v>0.483572883971915</v>
      </c>
      <c r="AA258" s="78">
        <f t="shared" si="158"/>
        <v>0.50607580998328094</v>
      </c>
      <c r="AB258" s="74">
        <f t="shared" si="128"/>
        <v>257</v>
      </c>
      <c r="AC258" s="80">
        <f t="shared" si="159"/>
        <v>-1.9190625891516502E-3</v>
      </c>
      <c r="AD258" s="79">
        <f t="shared" si="157"/>
        <v>-2.2502926011365942E-2</v>
      </c>
      <c r="AE258" s="81">
        <f t="shared" si="161"/>
        <v>-2.0583863422214292E-2</v>
      </c>
      <c r="AF258" s="19">
        <f t="shared" si="162"/>
        <v>-4.4465523874988935E-2</v>
      </c>
      <c r="AG258" s="93">
        <f t="shared" si="160"/>
        <v>-0.31731764309206556</v>
      </c>
      <c r="AH258" s="91">
        <f t="shared" si="163"/>
        <v>-1.6423178556086279E-4</v>
      </c>
      <c r="AI258" s="96">
        <f t="shared" si="164"/>
        <v>247.01631546708742</v>
      </c>
      <c r="AJ258" s="5">
        <f t="shared" si="129"/>
        <v>0</v>
      </c>
      <c r="AK258" s="5">
        <f t="shared" si="132"/>
        <v>0</v>
      </c>
      <c r="AL258" s="5">
        <f t="shared" si="134"/>
        <v>0</v>
      </c>
      <c r="AM258" s="95">
        <f t="shared" si="139"/>
        <v>2.1428571428571408E-3</v>
      </c>
      <c r="AN258" s="95">
        <f t="shared" si="140"/>
        <v>-7.1428571428571452E-3</v>
      </c>
      <c r="AO258" s="78">
        <f t="shared" si="141"/>
        <v>0.2999999999999996</v>
      </c>
      <c r="AP258" s="8">
        <f t="shared" si="142"/>
        <v>23.076923076923052</v>
      </c>
      <c r="AQ258" s="8">
        <f t="shared" si="138"/>
        <v>51.219512195121929</v>
      </c>
      <c r="AR258" s="8">
        <f t="shared" ref="AR258:AR321" si="166">IF(ISERROR(((F258-E258)-(D258-F258))/(D258-E258)),0,((F258-E258)-(D258-F258))/(D258-E258))</f>
        <v>0</v>
      </c>
      <c r="AS258" s="114">
        <f t="shared" si="133"/>
        <v>0</v>
      </c>
      <c r="AT258" s="103">
        <f t="shared" si="155"/>
        <v>-0.12980281690140846</v>
      </c>
      <c r="AU258" s="5">
        <f t="shared" si="130"/>
        <v>0.47</v>
      </c>
      <c r="AW258" s="210">
        <f t="shared" si="131"/>
        <v>0</v>
      </c>
      <c r="AX258" s="276">
        <f t="shared" si="136"/>
        <v>1.6322957856139415E-2</v>
      </c>
      <c r="AY258" s="19">
        <f t="shared" si="156"/>
        <v>5.0810805734124546E-2</v>
      </c>
    </row>
    <row r="259" spans="1:51">
      <c r="A259" s="4">
        <v>38714</v>
      </c>
      <c r="B259" s="9">
        <f t="shared" si="165"/>
        <v>38714</v>
      </c>
      <c r="C259" s="5">
        <v>0.46</v>
      </c>
      <c r="D259" s="5">
        <v>0.47</v>
      </c>
      <c r="E259" s="5">
        <v>0.46</v>
      </c>
      <c r="F259" s="5">
        <v>0.47</v>
      </c>
      <c r="G259" s="6">
        <v>76700</v>
      </c>
      <c r="H259" s="112">
        <v>0.47</v>
      </c>
      <c r="I259" s="19">
        <f t="shared" si="143"/>
        <v>0</v>
      </c>
      <c r="J259" s="8">
        <f t="shared" si="144"/>
        <v>0.55898949487094363</v>
      </c>
      <c r="K259" s="8">
        <f t="shared" si="145"/>
        <v>0.44001050512905671</v>
      </c>
      <c r="L259" s="8">
        <f t="shared" si="146"/>
        <v>0.49950000000000017</v>
      </c>
      <c r="M259" s="19">
        <f t="shared" si="147"/>
        <v>0.27040033898052035</v>
      </c>
      <c r="N259" s="19">
        <f t="shared" si="148"/>
        <v>-3.2500519937840262E-2</v>
      </c>
      <c r="O259" s="19">
        <f t="shared" si="149"/>
        <v>-1.1046416576455515E-2</v>
      </c>
      <c r="P259" s="19">
        <f t="shared" si="150"/>
        <v>-3.9753958914313199E-3</v>
      </c>
      <c r="Q259" s="214"/>
      <c r="R259" s="305"/>
      <c r="S259" s="215"/>
      <c r="T259" t="str">
        <f t="shared" si="151"/>
        <v/>
      </c>
      <c r="U259" t="str">
        <f t="shared" si="152"/>
        <v/>
      </c>
      <c r="V259" t="str">
        <f t="shared" si="153"/>
        <v/>
      </c>
      <c r="W259" t="str">
        <f t="shared" si="154"/>
        <v/>
      </c>
      <c r="X259" s="10"/>
      <c r="Y259" s="219">
        <f t="shared" si="135"/>
        <v>-3.5604395604395636E-3</v>
      </c>
      <c r="Z259" s="78">
        <f t="shared" si="137"/>
        <v>0.48148265984024008</v>
      </c>
      <c r="AA259" s="78">
        <f t="shared" si="158"/>
        <v>0.50340620004451819</v>
      </c>
      <c r="AB259" s="74">
        <f t="shared" ref="AB259:AB322" si="167">AB258+1</f>
        <v>258</v>
      </c>
      <c r="AC259" s="80">
        <f t="shared" si="159"/>
        <v>-1.0717414256510571E-3</v>
      </c>
      <c r="AD259" s="79">
        <f t="shared" si="157"/>
        <v>-2.1923540204278114E-2</v>
      </c>
      <c r="AE259" s="81">
        <f t="shared" si="161"/>
        <v>-2.0851798778627056E-2</v>
      </c>
      <c r="AF259" s="19">
        <f t="shared" si="162"/>
        <v>-4.3550397675553715E-2</v>
      </c>
      <c r="AG259" s="93">
        <f t="shared" si="160"/>
        <v>-0.44152867566198761</v>
      </c>
      <c r="AH259" s="91">
        <f t="shared" si="163"/>
        <v>1.3448674827748642E-5</v>
      </c>
      <c r="AI259" s="96">
        <f t="shared" si="164"/>
        <v>251.86925986813711</v>
      </c>
      <c r="AJ259" s="5">
        <f t="shared" ref="AJ259:AJ322" si="168">F259-F258</f>
        <v>0</v>
      </c>
      <c r="AK259" s="5">
        <f t="shared" si="132"/>
        <v>0</v>
      </c>
      <c r="AL259" s="5">
        <f t="shared" si="134"/>
        <v>0</v>
      </c>
      <c r="AM259" s="95">
        <f t="shared" si="139"/>
        <v>2.1428571428571408E-3</v>
      </c>
      <c r="AN259" s="95">
        <f t="shared" si="140"/>
        <v>-7.1428571428571452E-3</v>
      </c>
      <c r="AO259" s="78">
        <f t="shared" si="141"/>
        <v>0.2999999999999996</v>
      </c>
      <c r="AP259" s="8">
        <f t="shared" si="142"/>
        <v>23.076923076923052</v>
      </c>
      <c r="AQ259" s="8">
        <f t="shared" si="138"/>
        <v>51.219512195121929</v>
      </c>
      <c r="AR259" s="8">
        <f t="shared" si="166"/>
        <v>1</v>
      </c>
      <c r="AS259" s="114">
        <f t="shared" si="133"/>
        <v>76700</v>
      </c>
      <c r="AT259" s="103">
        <f t="shared" si="155"/>
        <v>-3.3415804691924761E-2</v>
      </c>
      <c r="AU259" s="5">
        <f t="shared" ref="AU259:AU322" si="169">F259</f>
        <v>0.47</v>
      </c>
      <c r="AW259" s="210">
        <f t="shared" ref="AW259:AW322" si="170">(D259-E259)/E259</f>
        <v>2.1739130434782507E-2</v>
      </c>
      <c r="AX259" s="276">
        <f t="shared" si="136"/>
        <v>1.5742886209321041E-2</v>
      </c>
      <c r="AY259" s="19">
        <f t="shared" si="156"/>
        <v>-3.5537165012050634E-2</v>
      </c>
    </row>
    <row r="260" spans="1:51">
      <c r="A260" s="4">
        <v>38715</v>
      </c>
      <c r="B260" s="9">
        <f t="shared" si="165"/>
        <v>38715</v>
      </c>
      <c r="C260" s="5">
        <v>0.47</v>
      </c>
      <c r="D260" s="5">
        <v>0.47</v>
      </c>
      <c r="E260" s="5">
        <v>0.46</v>
      </c>
      <c r="F260" s="5">
        <v>0.46</v>
      </c>
      <c r="G260" s="6">
        <v>85400</v>
      </c>
      <c r="H260" s="112">
        <v>0.46</v>
      </c>
      <c r="I260" s="19">
        <f t="shared" si="143"/>
        <v>-2.1276595744680753E-2</v>
      </c>
      <c r="J260" s="8">
        <f t="shared" si="144"/>
        <v>0.55431326381013069</v>
      </c>
      <c r="K260" s="8">
        <f t="shared" si="145"/>
        <v>0.43668673618986964</v>
      </c>
      <c r="L260" s="8">
        <f t="shared" si="146"/>
        <v>0.49550000000000016</v>
      </c>
      <c r="M260" s="19">
        <f t="shared" si="147"/>
        <v>0.26936134732775008</v>
      </c>
      <c r="N260" s="19">
        <f t="shared" si="148"/>
        <v>-3.8424199344111042E-3</v>
      </c>
      <c r="O260" s="19">
        <f t="shared" si="149"/>
        <v>-8.3655079455340446E-3</v>
      </c>
      <c r="P260" s="19">
        <f t="shared" si="150"/>
        <v>-7.5538399661894268E-3</v>
      </c>
      <c r="Q260" s="214"/>
      <c r="R260" s="305"/>
      <c r="S260" s="215"/>
      <c r="T260" t="str">
        <f t="shared" si="151"/>
        <v/>
      </c>
      <c r="U260" t="str">
        <f t="shared" si="152"/>
        <v/>
      </c>
      <c r="V260" t="str">
        <f t="shared" si="153"/>
        <v/>
      </c>
      <c r="W260" t="str">
        <f t="shared" si="154"/>
        <v/>
      </c>
      <c r="X260" s="10"/>
      <c r="Y260" s="219">
        <f t="shared" si="135"/>
        <v>-2.9890109890109901E-3</v>
      </c>
      <c r="Z260" s="78">
        <f t="shared" si="137"/>
        <v>0.47817433022484312</v>
      </c>
      <c r="AA260" s="78">
        <f t="shared" si="158"/>
        <v>0.50019414124122386</v>
      </c>
      <c r="AB260" s="74">
        <f t="shared" si="167"/>
        <v>259</v>
      </c>
      <c r="AC260" s="80">
        <f t="shared" si="159"/>
        <v>-9.3440979020293843E-4</v>
      </c>
      <c r="AD260" s="79">
        <f t="shared" si="157"/>
        <v>-2.201981101638073E-2</v>
      </c>
      <c r="AE260" s="81">
        <f t="shared" si="161"/>
        <v>-2.1085401226177792E-2</v>
      </c>
      <c r="AF260" s="19">
        <f t="shared" si="162"/>
        <v>-4.4022528855973637E-2</v>
      </c>
      <c r="AG260" s="93">
        <f t="shared" si="160"/>
        <v>-0.12813877691131798</v>
      </c>
      <c r="AH260" s="91">
        <f t="shared" si="163"/>
        <v>1.6964900014275624E-4</v>
      </c>
      <c r="AI260" s="96">
        <f t="shared" si="164"/>
        <v>257.33665930748009</v>
      </c>
      <c r="AJ260" s="5">
        <f t="shared" si="168"/>
        <v>-9.9999999999999534E-3</v>
      </c>
      <c r="AK260" s="5">
        <f t="shared" ref="AK260:AK323" si="171">IF(AJ260&gt;0,AJ260,0)</f>
        <v>0</v>
      </c>
      <c r="AL260" s="5">
        <f t="shared" si="134"/>
        <v>-9.9999999999999534E-3</v>
      </c>
      <c r="AM260" s="95">
        <f t="shared" si="139"/>
        <v>2.1428571428571408E-3</v>
      </c>
      <c r="AN260" s="95">
        <f t="shared" si="140"/>
        <v>-6.4285714285714267E-3</v>
      </c>
      <c r="AO260" s="78">
        <f t="shared" si="141"/>
        <v>0.33333333333333309</v>
      </c>
      <c r="AP260" s="8">
        <f t="shared" si="142"/>
        <v>24.999999999999986</v>
      </c>
      <c r="AQ260" s="8">
        <f t="shared" si="138"/>
        <v>53.846153846153832</v>
      </c>
      <c r="AR260" s="8">
        <f t="shared" si="166"/>
        <v>-1</v>
      </c>
      <c r="AS260" s="114">
        <f t="shared" si="133"/>
        <v>-85400</v>
      </c>
      <c r="AT260" s="103">
        <f t="shared" si="155"/>
        <v>-8.0455198996604357E-3</v>
      </c>
      <c r="AU260" s="5">
        <f t="shared" si="169"/>
        <v>0.46</v>
      </c>
      <c r="AW260" s="210">
        <f t="shared" si="170"/>
        <v>2.1739130434782507E-2</v>
      </c>
      <c r="AX260" s="276">
        <f t="shared" si="136"/>
        <v>1.4090685511289456E-2</v>
      </c>
      <c r="AY260" s="19">
        <f t="shared" si="156"/>
        <v>-0.1049490338724135</v>
      </c>
    </row>
    <row r="261" spans="1:51">
      <c r="A261" s="4">
        <v>38716</v>
      </c>
      <c r="B261" s="9">
        <f t="shared" si="165"/>
        <v>38716</v>
      </c>
      <c r="C261" s="5">
        <v>0.46</v>
      </c>
      <c r="D261" s="5">
        <v>0.47</v>
      </c>
      <c r="E261" s="5">
        <v>0.46</v>
      </c>
      <c r="F261" s="5">
        <v>0.47</v>
      </c>
      <c r="G261" s="6">
        <v>311900</v>
      </c>
      <c r="H261" s="112">
        <v>0.47</v>
      </c>
      <c r="I261" s="19">
        <f t="shared" si="143"/>
        <v>2.1739130434782507E-2</v>
      </c>
      <c r="J261" s="8">
        <f t="shared" si="144"/>
        <v>0.54563871073455683</v>
      </c>
      <c r="K261" s="8">
        <f t="shared" si="145"/>
        <v>0.43736128926544343</v>
      </c>
      <c r="L261" s="8">
        <f t="shared" si="146"/>
        <v>0.4915000000000001</v>
      </c>
      <c r="M261" s="19">
        <f t="shared" si="147"/>
        <v>0.24756974182824315</v>
      </c>
      <c r="N261" s="19">
        <f t="shared" si="148"/>
        <v>-8.0901011654770261E-2</v>
      </c>
      <c r="O261" s="19">
        <f t="shared" si="149"/>
        <v>-1.5649189081185608E-2</v>
      </c>
      <c r="P261" s="19">
        <f t="shared" si="150"/>
        <v>1.5447070397862936E-3</v>
      </c>
      <c r="Q261" s="214"/>
      <c r="R261" s="305"/>
      <c r="S261" s="215"/>
      <c r="T261" t="str">
        <f t="shared" si="151"/>
        <v/>
      </c>
      <c r="U261" t="str">
        <f t="shared" si="152"/>
        <v/>
      </c>
      <c r="V261" t="str">
        <f t="shared" si="153"/>
        <v/>
      </c>
      <c r="W261" t="str">
        <f t="shared" si="154"/>
        <v/>
      </c>
      <c r="X261" s="10"/>
      <c r="Y261" s="219">
        <f t="shared" si="135"/>
        <v>-2.1978021978021982E-3</v>
      </c>
      <c r="Z261" s="78">
        <f t="shared" si="137"/>
        <v>0.47691548337021727</v>
      </c>
      <c r="AA261" s="78">
        <f t="shared" si="158"/>
        <v>0.49795977478937331</v>
      </c>
      <c r="AB261" s="74">
        <f t="shared" si="167"/>
        <v>260</v>
      </c>
      <c r="AC261" s="80">
        <f t="shared" si="159"/>
        <v>3.2887845617404765E-5</v>
      </c>
      <c r="AD261" s="79">
        <f t="shared" si="157"/>
        <v>-2.1044291419156036E-2</v>
      </c>
      <c r="AE261" s="81">
        <f t="shared" si="161"/>
        <v>-2.1077179264773441E-2</v>
      </c>
      <c r="AF261" s="19">
        <f t="shared" si="162"/>
        <v>-4.2261026863178529E-2</v>
      </c>
      <c r="AG261" s="93">
        <f t="shared" si="160"/>
        <v>-1.0351963838159937</v>
      </c>
      <c r="AH261" s="91">
        <f t="shared" si="163"/>
        <v>3.1787586382693946E-4</v>
      </c>
      <c r="AI261" s="96">
        <f t="shared" si="164"/>
        <v>260.01017229593054</v>
      </c>
      <c r="AJ261" s="5">
        <f t="shared" si="168"/>
        <v>9.9999999999999534E-3</v>
      </c>
      <c r="AK261" s="5">
        <f t="shared" si="171"/>
        <v>9.9999999999999534E-3</v>
      </c>
      <c r="AL261" s="5">
        <f t="shared" si="134"/>
        <v>0</v>
      </c>
      <c r="AM261" s="95">
        <f t="shared" si="139"/>
        <v>2.8571428571428519E-3</v>
      </c>
      <c r="AN261" s="95">
        <f t="shared" si="140"/>
        <v>-5.7142857142857117E-3</v>
      </c>
      <c r="AO261" s="78">
        <f t="shared" si="141"/>
        <v>0.49999999999999933</v>
      </c>
      <c r="AP261" s="8">
        <f t="shared" si="142"/>
        <v>33.3333333333333</v>
      </c>
      <c r="AQ261" s="8">
        <f t="shared" si="138"/>
        <v>49.999999999999964</v>
      </c>
      <c r="AR261" s="8">
        <f t="shared" si="166"/>
        <v>1</v>
      </c>
      <c r="AS261" s="114">
        <f t="shared" ref="AS261:AS324" si="172">IF(ISERROR(AR261*G261),0,AR261*G261)</f>
        <v>311900</v>
      </c>
      <c r="AT261" s="103">
        <f t="shared" si="155"/>
        <v>6.2638675541901348E-2</v>
      </c>
      <c r="AU261" s="5">
        <f t="shared" si="169"/>
        <v>0.47</v>
      </c>
      <c r="AW261" s="210">
        <f t="shared" si="170"/>
        <v>2.1739130434782507E-2</v>
      </c>
      <c r="AX261" s="276">
        <f t="shared" si="136"/>
        <v>1.0731051132737292E-2</v>
      </c>
      <c r="AY261" s="19">
        <f t="shared" si="156"/>
        <v>-0.2384294487206052</v>
      </c>
    </row>
    <row r="262" spans="1:51">
      <c r="A262" s="4">
        <v>38719</v>
      </c>
      <c r="B262" s="9">
        <f t="shared" si="165"/>
        <v>38719</v>
      </c>
      <c r="C262" s="5">
        <v>0.47</v>
      </c>
      <c r="D262" s="5">
        <v>0.47</v>
      </c>
      <c r="E262" s="5">
        <v>0.47</v>
      </c>
      <c r="F262" s="5">
        <v>0.47</v>
      </c>
      <c r="G262" s="6">
        <v>0</v>
      </c>
      <c r="H262" s="112">
        <v>0.47</v>
      </c>
      <c r="I262" s="19">
        <f t="shared" si="143"/>
        <v>0</v>
      </c>
      <c r="J262" s="8">
        <f t="shared" si="144"/>
        <v>0.53803998401278741</v>
      </c>
      <c r="K262" s="8">
        <f t="shared" si="145"/>
        <v>0.43796001598721285</v>
      </c>
      <c r="L262" s="8">
        <f t="shared" si="146"/>
        <v>0.4880000000000001</v>
      </c>
      <c r="M262" s="19">
        <f t="shared" si="147"/>
        <v>0.22851393819589366</v>
      </c>
      <c r="N262" s="19">
        <f t="shared" si="148"/>
        <v>-7.6971456574729008E-2</v>
      </c>
      <c r="O262" s="19">
        <f t="shared" si="149"/>
        <v>-1.3926296965880162E-2</v>
      </c>
      <c r="P262" s="19">
        <f t="shared" si="150"/>
        <v>1.3689522517527529E-3</v>
      </c>
      <c r="Q262" s="214"/>
      <c r="R262" s="305"/>
      <c r="S262" s="215"/>
      <c r="T262" t="str">
        <f t="shared" si="151"/>
        <v/>
      </c>
      <c r="U262" t="str">
        <f t="shared" si="152"/>
        <v/>
      </c>
      <c r="V262" t="str">
        <f t="shared" si="153"/>
        <v/>
      </c>
      <c r="W262" t="str">
        <f t="shared" si="154"/>
        <v/>
      </c>
      <c r="X262" s="10"/>
      <c r="Y262" s="219">
        <f t="shared" si="135"/>
        <v>-1.8901098901098912E-3</v>
      </c>
      <c r="Z262" s="78">
        <f t="shared" si="137"/>
        <v>0.47585049893120379</v>
      </c>
      <c r="AA262" s="78">
        <f t="shared" si="158"/>
        <v>0.4958907514549597</v>
      </c>
      <c r="AB262" s="74">
        <f t="shared" si="167"/>
        <v>261</v>
      </c>
      <c r="AC262" s="80">
        <f t="shared" si="159"/>
        <v>8.2954139281402745E-4</v>
      </c>
      <c r="AD262" s="79">
        <f t="shared" si="157"/>
        <v>-2.0040252523755908E-2</v>
      </c>
      <c r="AE262" s="81">
        <f t="shared" si="161"/>
        <v>-2.0869793916569936E-2</v>
      </c>
      <c r="AF262" s="19">
        <f t="shared" si="162"/>
        <v>-4.0412636180362616E-2</v>
      </c>
      <c r="AG262" s="93">
        <f t="shared" si="160"/>
        <v>24.223342461052574</v>
      </c>
      <c r="AH262" s="91">
        <f t="shared" si="163"/>
        <v>4.2166340655191054E-4</v>
      </c>
      <c r="AI262" s="96">
        <f t="shared" si="164"/>
        <v>259.99401523409597</v>
      </c>
      <c r="AJ262" s="5">
        <f t="shared" si="168"/>
        <v>0</v>
      </c>
      <c r="AK262" s="5">
        <f t="shared" si="171"/>
        <v>0</v>
      </c>
      <c r="AL262" s="5">
        <f t="shared" si="134"/>
        <v>0</v>
      </c>
      <c r="AM262" s="95">
        <f t="shared" si="139"/>
        <v>2.8571428571428519E-3</v>
      </c>
      <c r="AN262" s="95">
        <f t="shared" si="140"/>
        <v>-4.2857142857142816E-3</v>
      </c>
      <c r="AO262" s="78">
        <f t="shared" si="141"/>
        <v>0.66666666666666607</v>
      </c>
      <c r="AP262" s="8">
        <f t="shared" si="142"/>
        <v>39.999999999999979</v>
      </c>
      <c r="AQ262" s="8">
        <f t="shared" si="138"/>
        <v>52.631578947368389</v>
      </c>
      <c r="AR262" s="8">
        <f t="shared" si="166"/>
        <v>0</v>
      </c>
      <c r="AS262" s="114">
        <f t="shared" si="172"/>
        <v>0</v>
      </c>
      <c r="AT262" s="103">
        <f t="shared" si="155"/>
        <v>2.3036556079338254E-2</v>
      </c>
      <c r="AU262" s="5">
        <f t="shared" si="169"/>
        <v>0.47</v>
      </c>
      <c r="AW262" s="210">
        <f t="shared" si="170"/>
        <v>0</v>
      </c>
      <c r="AX262" s="276">
        <f t="shared" si="136"/>
        <v>7.0968556100597727E-3</v>
      </c>
      <c r="AY262" s="19">
        <f t="shared" si="156"/>
        <v>-0.33866165371169032</v>
      </c>
    </row>
    <row r="263" spans="1:51">
      <c r="A263" s="4">
        <v>38720</v>
      </c>
      <c r="B263" s="9">
        <f t="shared" si="165"/>
        <v>38720</v>
      </c>
      <c r="C263" s="5">
        <v>0.47</v>
      </c>
      <c r="D263" s="5">
        <v>0.47</v>
      </c>
      <c r="E263" s="5">
        <v>0.46</v>
      </c>
      <c r="F263" s="5">
        <v>0.46</v>
      </c>
      <c r="G263" s="6">
        <v>130700</v>
      </c>
      <c r="H263" s="112">
        <v>0.46</v>
      </c>
      <c r="I263" s="19">
        <f t="shared" si="143"/>
        <v>-2.1276595744680753E-2</v>
      </c>
      <c r="J263" s="8">
        <f t="shared" si="144"/>
        <v>0.5341934955049954</v>
      </c>
      <c r="K263" s="8">
        <f t="shared" si="145"/>
        <v>0.43580650449500469</v>
      </c>
      <c r="L263" s="8">
        <f t="shared" si="146"/>
        <v>0.48500000000000004</v>
      </c>
      <c r="M263" s="19">
        <f t="shared" si="147"/>
        <v>0.22575842718088307</v>
      </c>
      <c r="N263" s="19">
        <f t="shared" si="148"/>
        <v>-1.2058393622573819E-2</v>
      </c>
      <c r="O263" s="19">
        <f t="shared" si="149"/>
        <v>-7.1490755744662163E-3</v>
      </c>
      <c r="P263" s="19">
        <f t="shared" si="150"/>
        <v>-4.9171417791505339E-3</v>
      </c>
      <c r="Q263" s="214"/>
      <c r="R263" s="305"/>
      <c r="S263" s="215"/>
      <c r="T263" t="str">
        <f t="shared" si="151"/>
        <v/>
      </c>
      <c r="U263" t="str">
        <f t="shared" si="152"/>
        <v/>
      </c>
      <c r="V263" t="str">
        <f t="shared" si="153"/>
        <v/>
      </c>
      <c r="W263" t="str">
        <f t="shared" si="154"/>
        <v/>
      </c>
      <c r="X263" s="10"/>
      <c r="Y263" s="219">
        <f t="shared" si="135"/>
        <v>-2.1098901098901097E-3</v>
      </c>
      <c r="Z263" s="78">
        <f t="shared" si="137"/>
        <v>0.4734095220957984</v>
      </c>
      <c r="AA263" s="78">
        <f t="shared" si="158"/>
        <v>0.49323483584729266</v>
      </c>
      <c r="AB263" s="74">
        <f t="shared" si="167"/>
        <v>262</v>
      </c>
      <c r="AC263" s="80">
        <f t="shared" si="159"/>
        <v>8.3558413206053644E-4</v>
      </c>
      <c r="AD263" s="79">
        <f t="shared" si="157"/>
        <v>-1.9825313751494267E-2</v>
      </c>
      <c r="AE263" s="81">
        <f t="shared" si="161"/>
        <v>-2.0660897883554803E-2</v>
      </c>
      <c r="AF263" s="19">
        <f t="shared" si="162"/>
        <v>-4.0194471903911219E-2</v>
      </c>
      <c r="AG263" s="93">
        <f t="shared" si="160"/>
        <v>7.2844336628102458E-3</v>
      </c>
      <c r="AH263" s="91">
        <f t="shared" si="163"/>
        <v>4.5743841360630552E-4</v>
      </c>
      <c r="AI263" s="96">
        <f t="shared" si="164"/>
        <v>259.99008732935471</v>
      </c>
      <c r="AJ263" s="5">
        <f t="shared" si="168"/>
        <v>-9.9999999999999534E-3</v>
      </c>
      <c r="AK263" s="5">
        <f t="shared" si="171"/>
        <v>0</v>
      </c>
      <c r="AL263" s="5">
        <f t="shared" si="134"/>
        <v>-9.9999999999999534E-3</v>
      </c>
      <c r="AM263" s="95">
        <f t="shared" si="139"/>
        <v>2.8571428571428519E-3</v>
      </c>
      <c r="AN263" s="95">
        <f t="shared" si="140"/>
        <v>-4.2857142857142773E-3</v>
      </c>
      <c r="AO263" s="78">
        <f t="shared" si="141"/>
        <v>0.66666666666666674</v>
      </c>
      <c r="AP263" s="8">
        <f t="shared" si="142"/>
        <v>40</v>
      </c>
      <c r="AQ263" s="8">
        <f t="shared" si="138"/>
        <v>52.631578947368425</v>
      </c>
      <c r="AR263" s="8">
        <f t="shared" si="166"/>
        <v>-1</v>
      </c>
      <c r="AS263" s="114">
        <f t="shared" si="172"/>
        <v>-130700</v>
      </c>
      <c r="AT263" s="103">
        <f t="shared" si="155"/>
        <v>2.52859901946219E-2</v>
      </c>
      <c r="AU263" s="5">
        <f t="shared" si="169"/>
        <v>0.46</v>
      </c>
      <c r="AW263" s="210">
        <f t="shared" si="170"/>
        <v>2.1739130434782507E-2</v>
      </c>
      <c r="AX263" s="276">
        <f t="shared" si="136"/>
        <v>4.1233001405143743E-3</v>
      </c>
      <c r="AY263" s="19">
        <f t="shared" si="156"/>
        <v>-0.41899619112024655</v>
      </c>
    </row>
    <row r="264" spans="1:51">
      <c r="A264" s="4">
        <v>38721</v>
      </c>
      <c r="B264" s="9">
        <f t="shared" si="165"/>
        <v>38721</v>
      </c>
      <c r="C264" s="5">
        <v>0.46</v>
      </c>
      <c r="D264" s="5">
        <v>0.46</v>
      </c>
      <c r="E264" s="5">
        <v>0.43</v>
      </c>
      <c r="F264" s="5">
        <v>0.44</v>
      </c>
      <c r="G264" s="6">
        <v>945900</v>
      </c>
      <c r="H264" s="112">
        <v>0.44</v>
      </c>
      <c r="I264" s="19">
        <f t="shared" si="143"/>
        <v>-4.3478260869565251E-2</v>
      </c>
      <c r="J264" s="8">
        <f t="shared" si="144"/>
        <v>0.52604345773288541</v>
      </c>
      <c r="K264" s="8">
        <f t="shared" si="145"/>
        <v>0.43395654226711461</v>
      </c>
      <c r="L264" s="8">
        <f t="shared" si="146"/>
        <v>0.48</v>
      </c>
      <c r="M264" s="19">
        <f t="shared" si="147"/>
        <v>0.21220308140691255</v>
      </c>
      <c r="N264" s="19">
        <f t="shared" si="148"/>
        <v>-6.0043587046740253E-2</v>
      </c>
      <c r="O264" s="19">
        <f t="shared" si="149"/>
        <v>-1.525671473106466E-2</v>
      </c>
      <c r="P264" s="19">
        <f t="shared" si="150"/>
        <v>-4.2449165141161477E-3</v>
      </c>
      <c r="Q264" s="214"/>
      <c r="R264" s="305"/>
      <c r="S264" s="215"/>
      <c r="T264" t="str">
        <f t="shared" si="151"/>
        <v/>
      </c>
      <c r="U264" t="str">
        <f t="shared" si="152"/>
        <v/>
      </c>
      <c r="V264" t="str">
        <f t="shared" si="153"/>
        <v>BrokeBandLower</v>
      </c>
      <c r="W264" t="str">
        <f t="shared" si="154"/>
        <v/>
      </c>
      <c r="X264" s="10"/>
      <c r="Y264" s="219">
        <f t="shared" si="135"/>
        <v>-2.1538461538461533E-3</v>
      </c>
      <c r="Z264" s="78">
        <f t="shared" si="137"/>
        <v>0.46826445569304542</v>
      </c>
      <c r="AA264" s="78">
        <f t="shared" si="158"/>
        <v>0.48929545799459301</v>
      </c>
      <c r="AB264" s="74">
        <f t="shared" si="167"/>
        <v>263</v>
      </c>
      <c r="AC264" s="80">
        <f t="shared" si="159"/>
        <v>-2.9608353439422586E-4</v>
      </c>
      <c r="AD264" s="79">
        <f t="shared" si="157"/>
        <v>-2.1031002301547586E-2</v>
      </c>
      <c r="AE264" s="81">
        <f t="shared" si="161"/>
        <v>-2.073491876715336E-2</v>
      </c>
      <c r="AF264" s="19">
        <f t="shared" si="162"/>
        <v>-4.298221444307785E-2</v>
      </c>
      <c r="AG264" s="93">
        <f t="shared" si="160"/>
        <v>-1.3543431750721364</v>
      </c>
      <c r="AH264" s="91">
        <f t="shared" si="163"/>
        <v>4.5892302005589105E-4</v>
      </c>
      <c r="AI264" s="96">
        <f t="shared" si="164"/>
        <v>260.46726263873541</v>
      </c>
      <c r="AJ264" s="5">
        <f t="shared" si="168"/>
        <v>-2.0000000000000018E-2</v>
      </c>
      <c r="AK264" s="5">
        <f t="shared" si="171"/>
        <v>0</v>
      </c>
      <c r="AL264" s="5">
        <f t="shared" si="134"/>
        <v>-2.0000000000000018E-2</v>
      </c>
      <c r="AM264" s="95">
        <f t="shared" si="139"/>
        <v>1.4285714285714218E-3</v>
      </c>
      <c r="AN264" s="95">
        <f t="shared" si="140"/>
        <v>-5.7142857142857073E-3</v>
      </c>
      <c r="AO264" s="78">
        <f t="shared" si="141"/>
        <v>0.24999999999999914</v>
      </c>
      <c r="AP264" s="8">
        <f t="shared" si="142"/>
        <v>19.999999999999943</v>
      </c>
      <c r="AQ264" s="8">
        <f t="shared" si="138"/>
        <v>42.857142857142769</v>
      </c>
      <c r="AR264" s="8">
        <f t="shared" si="166"/>
        <v>-0.33333333333333331</v>
      </c>
      <c r="AS264" s="114">
        <f t="shared" si="172"/>
        <v>-315300</v>
      </c>
      <c r="AT264" s="103">
        <f t="shared" si="155"/>
        <v>-6.8134245866553769E-2</v>
      </c>
      <c r="AU264" s="5">
        <f t="shared" si="169"/>
        <v>0.44</v>
      </c>
      <c r="AW264" s="210">
        <f t="shared" si="170"/>
        <v>6.9767441860465185E-2</v>
      </c>
      <c r="AX264" s="276">
        <f t="shared" si="136"/>
        <v>8.4612298478023353E-4</v>
      </c>
      <c r="AY264" s="19">
        <f t="shared" si="156"/>
        <v>-0.79479471395582635</v>
      </c>
    </row>
    <row r="265" spans="1:51">
      <c r="A265" s="4">
        <v>38722</v>
      </c>
      <c r="B265" s="9">
        <f t="shared" si="165"/>
        <v>38722</v>
      </c>
      <c r="C265" s="5">
        <v>0.44</v>
      </c>
      <c r="D265" s="5">
        <v>0.47</v>
      </c>
      <c r="E265" s="5">
        <v>0.44</v>
      </c>
      <c r="F265" s="5">
        <v>0.47</v>
      </c>
      <c r="G265" s="6">
        <v>298700</v>
      </c>
      <c r="H265" s="112">
        <v>0.47</v>
      </c>
      <c r="I265" s="19">
        <f t="shared" si="143"/>
        <v>6.8181818181818121E-2</v>
      </c>
      <c r="J265" s="8">
        <f t="shared" si="144"/>
        <v>0.51352701716314719</v>
      </c>
      <c r="K265" s="8">
        <f t="shared" si="145"/>
        <v>0.43947298283685277</v>
      </c>
      <c r="L265" s="8">
        <f t="shared" si="146"/>
        <v>0.47649999999999998</v>
      </c>
      <c r="M265" s="19">
        <f t="shared" si="147"/>
        <v>0.16850645481837456</v>
      </c>
      <c r="N265" s="19">
        <f t="shared" si="148"/>
        <v>-0.20591890701505411</v>
      </c>
      <c r="O265" s="19">
        <f t="shared" si="149"/>
        <v>-2.3793548585664234E-2</v>
      </c>
      <c r="P265" s="19">
        <f t="shared" si="150"/>
        <v>1.2711965444555056E-2</v>
      </c>
      <c r="Q265" s="214"/>
      <c r="R265" s="305"/>
      <c r="S265" s="215"/>
      <c r="T265" t="str">
        <f t="shared" si="151"/>
        <v/>
      </c>
      <c r="U265" t="str">
        <f t="shared" si="152"/>
        <v/>
      </c>
      <c r="V265" t="str">
        <f t="shared" si="153"/>
        <v/>
      </c>
      <c r="W265" t="str">
        <f t="shared" si="154"/>
        <v/>
      </c>
      <c r="X265" s="10"/>
      <c r="Y265" s="219">
        <f t="shared" si="135"/>
        <v>-1.0769230769230762E-3</v>
      </c>
      <c r="Z265" s="78">
        <f t="shared" si="137"/>
        <v>0.46853172951631644</v>
      </c>
      <c r="AA265" s="78">
        <f t="shared" si="158"/>
        <v>0.48786759410299313</v>
      </c>
      <c r="AB265" s="74">
        <f t="shared" si="167"/>
        <v>264</v>
      </c>
      <c r="AC265" s="80">
        <f t="shared" si="159"/>
        <v>1.1192433443813384E-3</v>
      </c>
      <c r="AD265" s="79">
        <f t="shared" si="157"/>
        <v>-1.9335864586676688E-2</v>
      </c>
      <c r="AE265" s="81">
        <f t="shared" si="161"/>
        <v>-2.0455107931058026E-2</v>
      </c>
      <c r="AF265" s="19">
        <f t="shared" si="162"/>
        <v>-3.9633426815790344E-2</v>
      </c>
      <c r="AG265" s="93">
        <f t="shared" si="160"/>
        <v>-4.7801607126558459</v>
      </c>
      <c r="AH265" s="91">
        <f t="shared" si="163"/>
        <v>5.0952969355750482E-4</v>
      </c>
      <c r="AI265" s="96">
        <f t="shared" si="164"/>
        <v>260.80197612453082</v>
      </c>
      <c r="AJ265" s="5">
        <f t="shared" si="168"/>
        <v>2.9999999999999971E-2</v>
      </c>
      <c r="AK265" s="5">
        <f t="shared" si="171"/>
        <v>2.9999999999999971E-2</v>
      </c>
      <c r="AL265" s="5">
        <f t="shared" si="134"/>
        <v>0</v>
      </c>
      <c r="AM265" s="95">
        <f t="shared" si="139"/>
        <v>3.5714285714285626E-3</v>
      </c>
      <c r="AN265" s="95">
        <f t="shared" si="140"/>
        <v>-5.7142857142857073E-3</v>
      </c>
      <c r="AO265" s="78">
        <f t="shared" si="141"/>
        <v>0.62499999999999922</v>
      </c>
      <c r="AP265" s="8">
        <f t="shared" si="142"/>
        <v>38.461538461538424</v>
      </c>
      <c r="AQ265" s="8">
        <f t="shared" si="138"/>
        <v>55.555555555555522</v>
      </c>
      <c r="AR265" s="8">
        <f t="shared" si="166"/>
        <v>1</v>
      </c>
      <c r="AS265" s="114">
        <f t="shared" si="172"/>
        <v>298700</v>
      </c>
      <c r="AT265" s="103">
        <f t="shared" si="155"/>
        <v>-9.1048863690962378E-2</v>
      </c>
      <c r="AU265" s="5">
        <f t="shared" si="169"/>
        <v>0.47</v>
      </c>
      <c r="AW265" s="210">
        <f t="shared" si="170"/>
        <v>6.8181818181818121E-2</v>
      </c>
      <c r="AX265" s="276">
        <f t="shared" si="136"/>
        <v>-3.5531495638201393E-3</v>
      </c>
      <c r="AY265" s="19">
        <f t="shared" si="156"/>
        <v>-5.1993299174386705</v>
      </c>
    </row>
    <row r="266" spans="1:51">
      <c r="A266" s="4">
        <v>38723</v>
      </c>
      <c r="B266" s="9">
        <f t="shared" si="165"/>
        <v>38723</v>
      </c>
      <c r="C266" s="5">
        <v>0.46</v>
      </c>
      <c r="D266" s="5">
        <v>0.48</v>
      </c>
      <c r="E266" s="5">
        <v>0.46</v>
      </c>
      <c r="F266" s="5">
        <v>0.47</v>
      </c>
      <c r="G266" s="6">
        <v>507900</v>
      </c>
      <c r="H266" s="112">
        <v>0.47</v>
      </c>
      <c r="I266" s="19">
        <f t="shared" si="143"/>
        <v>0</v>
      </c>
      <c r="J266" s="8">
        <f t="shared" si="144"/>
        <v>0.50524099870362649</v>
      </c>
      <c r="K266" s="8">
        <f t="shared" si="145"/>
        <v>0.4427590012963733</v>
      </c>
      <c r="L266" s="8">
        <f t="shared" si="146"/>
        <v>0.47399999999999992</v>
      </c>
      <c r="M266" s="19">
        <f t="shared" si="147"/>
        <v>0.14111965476548063</v>
      </c>
      <c r="N266" s="19">
        <f t="shared" si="148"/>
        <v>-0.16252671200288982</v>
      </c>
      <c r="O266" s="19">
        <f t="shared" si="149"/>
        <v>-1.613550637568158E-2</v>
      </c>
      <c r="P266" s="19">
        <f t="shared" si="150"/>
        <v>7.477179685333275E-3</v>
      </c>
      <c r="Q266" s="214"/>
      <c r="R266" s="305"/>
      <c r="S266" s="215"/>
      <c r="T266" t="str">
        <f t="shared" si="151"/>
        <v/>
      </c>
      <c r="U266" t="str">
        <f t="shared" si="152"/>
        <v/>
      </c>
      <c r="V266" t="str">
        <f t="shared" si="153"/>
        <v/>
      </c>
      <c r="W266" t="str">
        <f t="shared" si="154"/>
        <v/>
      </c>
      <c r="X266" s="10"/>
      <c r="Y266" s="219">
        <f t="shared" si="135"/>
        <v>-5.2747252747252721E-4</v>
      </c>
      <c r="Z266" s="78">
        <f t="shared" si="137"/>
        <v>0.46875784317080371</v>
      </c>
      <c r="AA266" s="78">
        <f t="shared" si="158"/>
        <v>0.48654539213937165</v>
      </c>
      <c r="AB266" s="74">
        <f t="shared" si="167"/>
        <v>265</v>
      </c>
      <c r="AC266" s="80">
        <f t="shared" si="159"/>
        <v>2.1340471699920725E-3</v>
      </c>
      <c r="AD266" s="79">
        <f t="shared" si="157"/>
        <v>-1.7787548968567934E-2</v>
      </c>
      <c r="AE266" s="81">
        <f t="shared" si="161"/>
        <v>-1.9921596138560007E-2</v>
      </c>
      <c r="AF266" s="19">
        <f t="shared" si="162"/>
        <v>-3.6558868413808066E-2</v>
      </c>
      <c r="AG266" s="93">
        <f t="shared" si="160"/>
        <v>0.90668738903394319</v>
      </c>
      <c r="AH266" s="91">
        <f t="shared" si="163"/>
        <v>5.53348737393144E-4</v>
      </c>
      <c r="AI266" s="96">
        <f t="shared" si="164"/>
        <v>260.92415439866727</v>
      </c>
      <c r="AJ266" s="5">
        <f t="shared" si="168"/>
        <v>0</v>
      </c>
      <c r="AK266" s="5">
        <f t="shared" si="171"/>
        <v>0</v>
      </c>
      <c r="AL266" s="5">
        <f t="shared" ref="AL266:AL329" si="173">IF(AJ266&lt;0,AJ266,0)</f>
        <v>0</v>
      </c>
      <c r="AM266" s="95">
        <f t="shared" si="139"/>
        <v>3.5714285714285626E-3</v>
      </c>
      <c r="AN266" s="95">
        <f t="shared" si="140"/>
        <v>-4.2857142857142773E-3</v>
      </c>
      <c r="AO266" s="78">
        <f t="shared" si="141"/>
        <v>0.83333333333333293</v>
      </c>
      <c r="AP266" s="8">
        <f t="shared" si="142"/>
        <v>45.454545454545446</v>
      </c>
      <c r="AQ266" s="8">
        <f t="shared" si="138"/>
        <v>58.139534883720913</v>
      </c>
      <c r="AR266" s="8">
        <f t="shared" si="166"/>
        <v>-2.7755575615628965E-15</v>
      </c>
      <c r="AS266" s="114">
        <f t="shared" si="172"/>
        <v>-1.4097056855177952E-9</v>
      </c>
      <c r="AT266" s="103">
        <f t="shared" si="155"/>
        <v>-8.1919377499189761E-2</v>
      </c>
      <c r="AU266" s="5">
        <f t="shared" si="169"/>
        <v>0.47</v>
      </c>
      <c r="AW266" s="210">
        <f t="shared" si="170"/>
        <v>4.3478260869565133E-2</v>
      </c>
      <c r="AX266" s="276">
        <f t="shared" si="136"/>
        <v>-7.9546932024269212E-3</v>
      </c>
      <c r="AY266" s="19">
        <f t="shared" si="156"/>
        <v>-1.23877240728209</v>
      </c>
    </row>
    <row r="267" spans="1:51">
      <c r="A267" s="4">
        <v>38726</v>
      </c>
      <c r="B267" s="9">
        <f t="shared" si="165"/>
        <v>38726</v>
      </c>
      <c r="C267" s="5">
        <v>0.52</v>
      </c>
      <c r="D267" s="5">
        <v>0.54</v>
      </c>
      <c r="E267" s="5">
        <v>0.49</v>
      </c>
      <c r="F267" s="5">
        <v>0.51</v>
      </c>
      <c r="G267" s="6">
        <v>1897200</v>
      </c>
      <c r="H267" s="112">
        <v>0.51</v>
      </c>
      <c r="I267" s="19">
        <f t="shared" si="143"/>
        <v>8.5106382978723485E-2</v>
      </c>
      <c r="J267" s="8">
        <f t="shared" si="144"/>
        <v>0.50524099870362649</v>
      </c>
      <c r="K267" s="8">
        <f t="shared" si="145"/>
        <v>0.4427590012963733</v>
      </c>
      <c r="L267" s="8">
        <f t="shared" si="146"/>
        <v>0.47399999999999992</v>
      </c>
      <c r="M267" s="19">
        <f t="shared" si="147"/>
        <v>0.14111965476548063</v>
      </c>
      <c r="N267" s="19">
        <f t="shared" si="148"/>
        <v>0</v>
      </c>
      <c r="O267" s="19">
        <f t="shared" si="149"/>
        <v>0</v>
      </c>
      <c r="P267" s="19">
        <f t="shared" si="150"/>
        <v>0</v>
      </c>
      <c r="Q267" s="214"/>
      <c r="R267" s="305"/>
      <c r="S267" s="215"/>
      <c r="T267" t="str">
        <f t="shared" si="151"/>
        <v>BrokeBandUpper</v>
      </c>
      <c r="U267" t="str">
        <f t="shared" si="152"/>
        <v>BrokeBandUpper</v>
      </c>
      <c r="V267" t="str">
        <f t="shared" si="153"/>
        <v/>
      </c>
      <c r="W267" t="str">
        <f t="shared" si="154"/>
        <v>BrokeBandUpper</v>
      </c>
      <c r="X267" s="10"/>
      <c r="Y267" s="219">
        <f t="shared" si="135"/>
        <v>8.7912087912087977E-4</v>
      </c>
      <c r="Z267" s="78">
        <f t="shared" si="137"/>
        <v>0.47510913532249993</v>
      </c>
      <c r="AA267" s="78">
        <f t="shared" si="158"/>
        <v>0.48828103312105814</v>
      </c>
      <c r="AB267" s="74">
        <f t="shared" si="167"/>
        <v>266</v>
      </c>
      <c r="AC267" s="80">
        <f t="shared" si="159"/>
        <v>5.3997586720014382E-3</v>
      </c>
      <c r="AD267" s="79">
        <f t="shared" si="157"/>
        <v>-1.3171897798558208E-2</v>
      </c>
      <c r="AE267" s="81">
        <f t="shared" si="161"/>
        <v>-1.8571656470559646E-2</v>
      </c>
      <c r="AF267" s="19">
        <f t="shared" si="162"/>
        <v>-2.6976058673351205E-2</v>
      </c>
      <c r="AG267" s="93">
        <f t="shared" si="160"/>
        <v>1.530290214729179</v>
      </c>
      <c r="AH267" s="91">
        <f t="shared" si="163"/>
        <v>6.4421204460677782E-4</v>
      </c>
      <c r="AI267" s="96">
        <f t="shared" si="164"/>
        <v>260.5188481988252</v>
      </c>
      <c r="AJ267" s="5">
        <f t="shared" si="168"/>
        <v>4.0000000000000036E-2</v>
      </c>
      <c r="AK267" s="5">
        <f t="shared" si="171"/>
        <v>4.0000000000000036E-2</v>
      </c>
      <c r="AL267" s="5">
        <f t="shared" si="173"/>
        <v>0</v>
      </c>
      <c r="AM267" s="95">
        <f t="shared" si="139"/>
        <v>6.4285714285714224E-3</v>
      </c>
      <c r="AN267" s="95">
        <f t="shared" si="140"/>
        <v>-3.5714285714285626E-3</v>
      </c>
      <c r="AO267" s="78">
        <f t="shared" si="141"/>
        <v>1.8000000000000027</v>
      </c>
      <c r="AP267" s="8">
        <f t="shared" si="142"/>
        <v>64.28571428571432</v>
      </c>
      <c r="AQ267" s="8">
        <f t="shared" si="138"/>
        <v>64.28571428571432</v>
      </c>
      <c r="AR267" s="8">
        <f t="shared" si="166"/>
        <v>-0.2</v>
      </c>
      <c r="AS267" s="114">
        <f t="shared" si="172"/>
        <v>-379440</v>
      </c>
      <c r="AT267" s="103">
        <f t="shared" si="155"/>
        <v>-7.8413632149365614E-2</v>
      </c>
      <c r="AU267" s="5">
        <f t="shared" si="169"/>
        <v>0.51</v>
      </c>
      <c r="AW267" s="210">
        <f t="shared" si="170"/>
        <v>0.10204081632653071</v>
      </c>
      <c r="AX267" s="276">
        <f t="shared" si="136"/>
        <v>-1.1214590138134044E-2</v>
      </c>
      <c r="AY267" s="19">
        <f t="shared" si="156"/>
        <v>-0.40980800299281828</v>
      </c>
    </row>
    <row r="268" spans="1:51">
      <c r="A268" s="4">
        <v>38727</v>
      </c>
      <c r="B268" s="9">
        <f t="shared" si="165"/>
        <v>38727</v>
      </c>
      <c r="C268" s="5">
        <v>0.53</v>
      </c>
      <c r="D268" s="5">
        <v>0.57999999999999996</v>
      </c>
      <c r="E268" s="5">
        <v>0.52</v>
      </c>
      <c r="F268" s="5">
        <v>0.56999999999999995</v>
      </c>
      <c r="G268" s="6">
        <v>2804200</v>
      </c>
      <c r="H268" s="112">
        <v>0.56999999999999995</v>
      </c>
      <c r="I268" s="19">
        <f t="shared" si="143"/>
        <v>0.1176470588235293</v>
      </c>
      <c r="J268" s="8">
        <f t="shared" si="144"/>
        <v>0.52999999999999992</v>
      </c>
      <c r="K268" s="8">
        <f t="shared" si="145"/>
        <v>0.42599999999999993</v>
      </c>
      <c r="L268" s="8">
        <f t="shared" si="146"/>
        <v>0.47799999999999992</v>
      </c>
      <c r="M268" s="19">
        <f t="shared" si="147"/>
        <v>0.24413145539906103</v>
      </c>
      <c r="N268" s="19">
        <f t="shared" si="148"/>
        <v>0.72996069048475432</v>
      </c>
      <c r="O268" s="19">
        <f t="shared" si="149"/>
        <v>4.9004339235931678E-2</v>
      </c>
      <c r="P268" s="19">
        <f t="shared" si="150"/>
        <v>-3.785129437753712E-2</v>
      </c>
      <c r="Q268" s="214"/>
      <c r="R268" s="305"/>
      <c r="S268" s="215"/>
      <c r="T268" t="str">
        <f t="shared" si="151"/>
        <v/>
      </c>
      <c r="U268" t="str">
        <f t="shared" si="152"/>
        <v>BrokeBandUpper</v>
      </c>
      <c r="V268" t="str">
        <f t="shared" si="153"/>
        <v/>
      </c>
      <c r="W268" t="str">
        <f t="shared" si="154"/>
        <v>BrokeBandUpper</v>
      </c>
      <c r="X268" s="10"/>
      <c r="Y268" s="219">
        <f t="shared" si="135"/>
        <v>3.4945054945054953E-3</v>
      </c>
      <c r="Z268" s="78">
        <f t="shared" si="137"/>
        <v>0.48972232848283492</v>
      </c>
      <c r="AA268" s="78">
        <f t="shared" si="158"/>
        <v>0.49432823667009984</v>
      </c>
      <c r="AB268" s="74">
        <f t="shared" si="167"/>
        <v>267</v>
      </c>
      <c r="AC268" s="80">
        <f t="shared" si="159"/>
        <v>1.1172598626635784E-2</v>
      </c>
      <c r="AD268" s="79">
        <f t="shared" si="157"/>
        <v>-4.6059081872649177E-3</v>
      </c>
      <c r="AE268" s="81">
        <f t="shared" si="161"/>
        <v>-1.5778506813900701E-2</v>
      </c>
      <c r="AF268" s="19">
        <f t="shared" si="162"/>
        <v>-9.3175097952957232E-3</v>
      </c>
      <c r="AG268" s="93">
        <f t="shared" si="160"/>
        <v>1.069092214170124</v>
      </c>
      <c r="AH268" s="91">
        <f t="shared" si="163"/>
        <v>8.356884775352505E-4</v>
      </c>
      <c r="AI268" s="96">
        <f t="shared" si="164"/>
        <v>260.08951042994607</v>
      </c>
      <c r="AJ268" s="5">
        <f t="shared" si="168"/>
        <v>5.9999999999999942E-2</v>
      </c>
      <c r="AK268" s="5">
        <f t="shared" si="171"/>
        <v>5.9999999999999942E-2</v>
      </c>
      <c r="AL268" s="5">
        <f t="shared" si="173"/>
        <v>0</v>
      </c>
      <c r="AM268" s="95">
        <f t="shared" si="139"/>
        <v>1.0714285714285704E-2</v>
      </c>
      <c r="AN268" s="95">
        <f t="shared" si="140"/>
        <v>-2.8571428571428519E-3</v>
      </c>
      <c r="AO268" s="78">
        <f t="shared" si="141"/>
        <v>3.7500000000000031</v>
      </c>
      <c r="AP268" s="8">
        <f t="shared" si="142"/>
        <v>78.947368421052644</v>
      </c>
      <c r="AQ268" s="8">
        <f t="shared" si="138"/>
        <v>69.230769230769255</v>
      </c>
      <c r="AR268" s="8">
        <f t="shared" si="166"/>
        <v>0.66666666666666607</v>
      </c>
      <c r="AS268" s="114">
        <f t="shared" si="172"/>
        <v>1869466.6666666651</v>
      </c>
      <c r="AT268" s="103">
        <f t="shared" si="155"/>
        <v>0.20387570973309774</v>
      </c>
      <c r="AU268" s="5">
        <f t="shared" si="169"/>
        <v>0.56999999999999995</v>
      </c>
      <c r="AW268" s="210">
        <f t="shared" si="170"/>
        <v>0.11538461538461527</v>
      </c>
      <c r="AX268" s="276">
        <f t="shared" si="136"/>
        <v>-1.0047733127374593E-2</v>
      </c>
      <c r="AY268" s="19">
        <f t="shared" si="156"/>
        <v>0.10404811913648769</v>
      </c>
    </row>
    <row r="269" spans="1:51">
      <c r="A269" s="4">
        <v>38728</v>
      </c>
      <c r="B269" s="9">
        <f t="shared" si="165"/>
        <v>38728</v>
      </c>
      <c r="C269" s="5">
        <v>0.56999999999999995</v>
      </c>
      <c r="D269" s="5">
        <v>0.61</v>
      </c>
      <c r="E269" s="5">
        <v>0.56000000000000005</v>
      </c>
      <c r="F269" s="5">
        <v>0.56999999999999995</v>
      </c>
      <c r="G269" s="6">
        <v>1895700</v>
      </c>
      <c r="H269" s="112">
        <v>0.56999999999999995</v>
      </c>
      <c r="I269" s="19">
        <f t="shared" si="143"/>
        <v>0</v>
      </c>
      <c r="J269" s="8">
        <f t="shared" si="144"/>
        <v>0.5481886595996599</v>
      </c>
      <c r="K269" s="8">
        <f t="shared" si="145"/>
        <v>0.41681134040033996</v>
      </c>
      <c r="L269" s="8">
        <f t="shared" si="146"/>
        <v>0.48249999999999993</v>
      </c>
      <c r="M269" s="19">
        <f t="shared" si="147"/>
        <v>0.31519612463791014</v>
      </c>
      <c r="N269" s="19">
        <f t="shared" si="148"/>
        <v>0.29109181822836266</v>
      </c>
      <c r="O269" s="19">
        <f t="shared" si="149"/>
        <v>3.4318225659735822E-2</v>
      </c>
      <c r="P269" s="19">
        <f t="shared" si="150"/>
        <v>-2.156962347338023E-2</v>
      </c>
      <c r="Q269" s="214"/>
      <c r="R269" s="305"/>
      <c r="S269" s="215"/>
      <c r="T269" t="str">
        <f t="shared" si="151"/>
        <v>BrokeBandUpper</v>
      </c>
      <c r="U269" t="str">
        <f t="shared" si="152"/>
        <v>BrokeBandUpper</v>
      </c>
      <c r="V269" t="str">
        <f t="shared" si="153"/>
        <v>BrokeBandUpper</v>
      </c>
      <c r="W269" t="str">
        <f t="shared" si="154"/>
        <v>BrokeBandUpper</v>
      </c>
      <c r="X269" s="10"/>
      <c r="Y269" s="219">
        <f t="shared" si="135"/>
        <v>5.9560439560439552E-3</v>
      </c>
      <c r="Z269" s="78">
        <f t="shared" si="137"/>
        <v>0.50208508989647838</v>
      </c>
      <c r="AA269" s="78">
        <f t="shared" si="158"/>
        <v>0.49992794715651245</v>
      </c>
      <c r="AB269" s="74">
        <f t="shared" si="167"/>
        <v>268</v>
      </c>
      <c r="AC269" s="80">
        <f t="shared" si="159"/>
        <v>1.43485196430933E-2</v>
      </c>
      <c r="AD269" s="79">
        <f t="shared" si="157"/>
        <v>2.1571427399659227E-3</v>
      </c>
      <c r="AE269" s="81">
        <f t="shared" si="161"/>
        <v>-1.2191376903127377E-2</v>
      </c>
      <c r="AF269" s="19">
        <f t="shared" si="162"/>
        <v>4.3149072826100393E-3</v>
      </c>
      <c r="AG269" s="93">
        <f t="shared" si="160"/>
        <v>0.28425983270230726</v>
      </c>
      <c r="AH269" s="91">
        <f t="shared" si="163"/>
        <v>1.068429427026243E-3</v>
      </c>
      <c r="AI269" s="96">
        <f t="shared" si="164"/>
        <v>260.25101743109337</v>
      </c>
      <c r="AJ269" s="5">
        <f t="shared" si="168"/>
        <v>0</v>
      </c>
      <c r="AK269" s="5">
        <f t="shared" si="171"/>
        <v>0</v>
      </c>
      <c r="AL269" s="5">
        <f t="shared" si="173"/>
        <v>0</v>
      </c>
      <c r="AM269" s="95">
        <f t="shared" si="139"/>
        <v>9.9999999999999933E-3</v>
      </c>
      <c r="AN269" s="95">
        <f t="shared" si="140"/>
        <v>-2.8571428571428519E-3</v>
      </c>
      <c r="AO269" s="78">
        <f t="shared" si="141"/>
        <v>3.500000000000004</v>
      </c>
      <c r="AP269" s="8">
        <f t="shared" si="142"/>
        <v>77.7777777777778</v>
      </c>
      <c r="AQ269" s="8">
        <f t="shared" si="138"/>
        <v>72.413793103448299</v>
      </c>
      <c r="AR269" s="8">
        <f t="shared" si="166"/>
        <v>-0.60000000000000353</v>
      </c>
      <c r="AS269" s="114">
        <f t="shared" si="172"/>
        <v>-1137420.0000000068</v>
      </c>
      <c r="AT269" s="103">
        <f t="shared" si="155"/>
        <v>8.6601066169809893E-2</v>
      </c>
      <c r="AU269" s="5">
        <f t="shared" si="169"/>
        <v>0.56999999999999995</v>
      </c>
      <c r="AW269" s="210">
        <f t="shared" si="170"/>
        <v>8.9285714285714163E-2</v>
      </c>
      <c r="AX269" s="276">
        <f t="shared" si="136"/>
        <v>-6.2226582795521885E-3</v>
      </c>
      <c r="AY269" s="19">
        <f t="shared" si="156"/>
        <v>0.38069033077731351</v>
      </c>
    </row>
    <row r="270" spans="1:51">
      <c r="A270" s="4">
        <v>38729</v>
      </c>
      <c r="B270" s="9">
        <f t="shared" si="165"/>
        <v>38729</v>
      </c>
      <c r="C270" s="5">
        <v>0.56999999999999995</v>
      </c>
      <c r="D270" s="5">
        <v>0.57999999999999996</v>
      </c>
      <c r="E270" s="5">
        <v>0.54</v>
      </c>
      <c r="F270" s="5">
        <v>0.56000000000000005</v>
      </c>
      <c r="G270" s="6">
        <v>759500</v>
      </c>
      <c r="H270" s="112">
        <v>0.56000000000000005</v>
      </c>
      <c r="I270" s="19">
        <f t="shared" si="143"/>
        <v>-1.7543859649122629E-2</v>
      </c>
      <c r="J270" s="8">
        <f t="shared" si="144"/>
        <v>0.55911385739111885</v>
      </c>
      <c r="K270" s="8">
        <f t="shared" si="145"/>
        <v>0.41188614260888096</v>
      </c>
      <c r="L270" s="8">
        <f t="shared" si="146"/>
        <v>0.48549999999999993</v>
      </c>
      <c r="M270" s="19">
        <f t="shared" si="147"/>
        <v>0.3574476039657456</v>
      </c>
      <c r="N270" s="19">
        <f t="shared" si="148"/>
        <v>0.13404821958510107</v>
      </c>
      <c r="O270" s="19">
        <f t="shared" si="149"/>
        <v>1.9929631159166229E-2</v>
      </c>
      <c r="P270" s="19">
        <f t="shared" si="150"/>
        <v>-1.1816371854778317E-2</v>
      </c>
      <c r="Q270" s="214"/>
      <c r="R270" s="305"/>
      <c r="S270" s="215"/>
      <c r="T270" t="str">
        <f t="shared" si="151"/>
        <v>BrokeBandUpper</v>
      </c>
      <c r="U270" t="str">
        <f t="shared" si="152"/>
        <v>BrokeBandUpper</v>
      </c>
      <c r="V270" t="str">
        <f t="shared" si="153"/>
        <v/>
      </c>
      <c r="W270" t="str">
        <f t="shared" si="154"/>
        <v>BrokeBandUpper</v>
      </c>
      <c r="X270" s="10"/>
      <c r="Y270" s="219">
        <f t="shared" ref="Y270:Y333" si="174">SLOPE(H257:H270,AB257:AB270)</f>
        <v>7.6923076923076936E-3</v>
      </c>
      <c r="Z270" s="78">
        <f t="shared" si="137"/>
        <v>0.5110039860524207</v>
      </c>
      <c r="AA270" s="78">
        <f t="shared" si="158"/>
        <v>0.50437327906693052</v>
      </c>
      <c r="AB270" s="74">
        <f t="shared" si="167"/>
        <v>269</v>
      </c>
      <c r="AC270" s="80">
        <f t="shared" si="159"/>
        <v>1.5057667110894042E-2</v>
      </c>
      <c r="AD270" s="79">
        <f t="shared" si="157"/>
        <v>6.6307069854901757E-3</v>
      </c>
      <c r="AE270" s="81">
        <f t="shared" si="161"/>
        <v>-8.4269601254038668E-3</v>
      </c>
      <c r="AF270" s="19">
        <f t="shared" si="162"/>
        <v>1.3146427974449214E-2</v>
      </c>
      <c r="AG270" s="93">
        <f t="shared" si="160"/>
        <v>4.9423040525444932E-2</v>
      </c>
      <c r="AH270" s="91">
        <f t="shared" si="163"/>
        <v>1.2659744187101555E-3</v>
      </c>
      <c r="AI270" s="96">
        <f t="shared" si="164"/>
        <v>260.57795248284469</v>
      </c>
      <c r="AJ270" s="5">
        <f t="shared" si="168"/>
        <v>-9.9999999999998979E-3</v>
      </c>
      <c r="AK270" s="5">
        <f t="shared" si="171"/>
        <v>0</v>
      </c>
      <c r="AL270" s="5">
        <f t="shared" si="173"/>
        <v>-9.9999999999998979E-3</v>
      </c>
      <c r="AM270" s="95">
        <f t="shared" si="139"/>
        <v>9.9999999999999933E-3</v>
      </c>
      <c r="AN270" s="95">
        <f t="shared" si="140"/>
        <v>-3.5714285714285587E-3</v>
      </c>
      <c r="AO270" s="78">
        <f t="shared" si="141"/>
        <v>2.8000000000000083</v>
      </c>
      <c r="AP270" s="8">
        <f t="shared" si="142"/>
        <v>73.684210526315852</v>
      </c>
      <c r="AQ270" s="8">
        <f t="shared" si="138"/>
        <v>73.684210526315837</v>
      </c>
      <c r="AR270" s="8">
        <f t="shared" si="166"/>
        <v>2.7755575615628965E-15</v>
      </c>
      <c r="AS270" s="114">
        <f t="shared" si="172"/>
        <v>2.1080359680070197E-9</v>
      </c>
      <c r="AT270" s="103">
        <f t="shared" si="155"/>
        <v>7.0261838168533639E-2</v>
      </c>
      <c r="AU270" s="5">
        <f t="shared" si="169"/>
        <v>0.56000000000000005</v>
      </c>
      <c r="AW270" s="210">
        <f t="shared" si="170"/>
        <v>7.4074074074073931E-2</v>
      </c>
      <c r="AX270" s="276">
        <f t="shared" ref="AX270:AX333" si="175">SLOPE(M257:M270,AB257:AB270)</f>
        <v>-1.0942832985981732E-3</v>
      </c>
      <c r="AY270" s="19">
        <f t="shared" si="156"/>
        <v>0.82414536530247606</v>
      </c>
    </row>
    <row r="271" spans="1:51">
      <c r="A271" s="4">
        <v>38730</v>
      </c>
      <c r="B271" s="9">
        <f t="shared" si="165"/>
        <v>38730</v>
      </c>
      <c r="C271" s="5">
        <v>0.56999999999999995</v>
      </c>
      <c r="D271" s="5">
        <v>0.56999999999999995</v>
      </c>
      <c r="E271" s="5">
        <v>0.54</v>
      </c>
      <c r="F271" s="5">
        <v>0.54</v>
      </c>
      <c r="G271" s="6">
        <v>250000</v>
      </c>
      <c r="H271" s="112">
        <v>0.54</v>
      </c>
      <c r="I271" s="19">
        <f t="shared" si="143"/>
        <v>-3.571428571428574E-2</v>
      </c>
      <c r="J271" s="8">
        <f t="shared" si="144"/>
        <v>0.56466864648288184</v>
      </c>
      <c r="K271" s="8">
        <f t="shared" si="145"/>
        <v>0.41033135351711808</v>
      </c>
      <c r="L271" s="8">
        <f t="shared" si="146"/>
        <v>0.48749999999999999</v>
      </c>
      <c r="M271" s="19">
        <f t="shared" si="147"/>
        <v>0.37612844264245376</v>
      </c>
      <c r="N271" s="19">
        <f t="shared" si="148"/>
        <v>5.2261753805176892E-2</v>
      </c>
      <c r="O271" s="19">
        <f t="shared" si="149"/>
        <v>9.9349873345693698E-3</v>
      </c>
      <c r="P271" s="19">
        <f t="shared" si="150"/>
        <v>-3.7748031092157265E-3</v>
      </c>
      <c r="Q271" s="214"/>
      <c r="R271" s="305"/>
      <c r="S271" s="215"/>
      <c r="T271" t="str">
        <f t="shared" si="151"/>
        <v>BrokeBandUpper</v>
      </c>
      <c r="U271" t="str">
        <f t="shared" si="152"/>
        <v>BrokeBandUpper</v>
      </c>
      <c r="V271" t="str">
        <f t="shared" si="153"/>
        <v/>
      </c>
      <c r="W271" t="str">
        <f t="shared" si="154"/>
        <v/>
      </c>
      <c r="X271" s="10"/>
      <c r="Y271" s="219">
        <f t="shared" si="174"/>
        <v>8.4615384615384648E-3</v>
      </c>
      <c r="Z271" s="78">
        <f t="shared" si="137"/>
        <v>0.51546937220034794</v>
      </c>
      <c r="AA271" s="78">
        <f t="shared" si="158"/>
        <v>0.50700965641597762</v>
      </c>
      <c r="AB271" s="74">
        <f t="shared" si="167"/>
        <v>270</v>
      </c>
      <c r="AC271" s="80">
        <f t="shared" si="159"/>
        <v>1.3509340727819353E-2</v>
      </c>
      <c r="AD271" s="79">
        <f t="shared" si="157"/>
        <v>8.4597157843703252E-3</v>
      </c>
      <c r="AE271" s="81">
        <f t="shared" si="161"/>
        <v>-5.0496249434490281E-3</v>
      </c>
      <c r="AF271" s="19">
        <f t="shared" si="162"/>
        <v>1.6685512154091055E-2</v>
      </c>
      <c r="AG271" s="93">
        <f t="shared" si="160"/>
        <v>-0.10282644527016363</v>
      </c>
      <c r="AH271" s="91">
        <f t="shared" si="163"/>
        <v>1.3663272083031235E-3</v>
      </c>
      <c r="AI271" s="96">
        <f t="shared" si="164"/>
        <v>260.94393645377602</v>
      </c>
      <c r="AJ271" s="5">
        <f t="shared" si="168"/>
        <v>-2.0000000000000018E-2</v>
      </c>
      <c r="AK271" s="5">
        <f t="shared" si="171"/>
        <v>0</v>
      </c>
      <c r="AL271" s="5">
        <f t="shared" si="173"/>
        <v>-2.0000000000000018E-2</v>
      </c>
      <c r="AM271" s="95">
        <f t="shared" si="139"/>
        <v>9.9999999999999933E-3</v>
      </c>
      <c r="AN271" s="95">
        <f t="shared" si="140"/>
        <v>-4.9999999999999888E-3</v>
      </c>
      <c r="AO271" s="78">
        <f t="shared" si="141"/>
        <v>2.0000000000000031</v>
      </c>
      <c r="AP271" s="8">
        <f t="shared" si="142"/>
        <v>66.6666666666667</v>
      </c>
      <c r="AQ271" s="8">
        <f t="shared" si="138"/>
        <v>71.428571428571459</v>
      </c>
      <c r="AR271" s="8">
        <f t="shared" si="166"/>
        <v>-1</v>
      </c>
      <c r="AS271" s="114">
        <f t="shared" si="172"/>
        <v>-250000</v>
      </c>
      <c r="AT271" s="103">
        <f t="shared" si="155"/>
        <v>4.3754293531178566E-2</v>
      </c>
      <c r="AU271" s="5">
        <f t="shared" si="169"/>
        <v>0.54</v>
      </c>
      <c r="AW271" s="210">
        <f t="shared" si="170"/>
        <v>5.5555555555555393E-2</v>
      </c>
      <c r="AX271" s="276">
        <f t="shared" si="175"/>
        <v>4.1049717317018517E-3</v>
      </c>
      <c r="AY271" s="19">
        <f t="shared" si="156"/>
        <v>4.7512879315260568</v>
      </c>
    </row>
    <row r="272" spans="1:51">
      <c r="A272" s="4">
        <v>38733</v>
      </c>
      <c r="B272" s="9">
        <f t="shared" si="165"/>
        <v>38733</v>
      </c>
      <c r="C272" s="5">
        <v>0.56000000000000005</v>
      </c>
      <c r="D272" s="5">
        <v>0.56000000000000005</v>
      </c>
      <c r="E272" s="5">
        <v>0.53</v>
      </c>
      <c r="F272" s="5">
        <v>0.53</v>
      </c>
      <c r="G272" s="6">
        <v>225600</v>
      </c>
      <c r="H272" s="112">
        <v>0.53</v>
      </c>
      <c r="I272" s="19">
        <f t="shared" si="143"/>
        <v>-1.8518518518518535E-2</v>
      </c>
      <c r="J272" s="8">
        <f t="shared" si="144"/>
        <v>0.56924645102463578</v>
      </c>
      <c r="K272" s="8">
        <f t="shared" si="145"/>
        <v>0.41075354897536415</v>
      </c>
      <c r="L272" s="8">
        <f t="shared" si="146"/>
        <v>0.48999999999999994</v>
      </c>
      <c r="M272" s="19">
        <f t="shared" si="147"/>
        <v>0.38585887436550814</v>
      </c>
      <c r="N272" s="19">
        <f t="shared" si="148"/>
        <v>2.5869970520426951E-2</v>
      </c>
      <c r="O272" s="19">
        <f t="shared" si="149"/>
        <v>8.1070634437867915E-3</v>
      </c>
      <c r="P272" s="19">
        <f t="shared" si="150"/>
        <v>1.0289134735312234E-3</v>
      </c>
      <c r="Q272" s="214"/>
      <c r="R272" s="305"/>
      <c r="S272" s="215"/>
      <c r="T272" t="str">
        <f t="shared" si="151"/>
        <v/>
      </c>
      <c r="U272" t="str">
        <f t="shared" si="152"/>
        <v/>
      </c>
      <c r="V272" t="str">
        <f t="shared" si="153"/>
        <v/>
      </c>
      <c r="W272" t="str">
        <f t="shared" si="154"/>
        <v/>
      </c>
      <c r="X272" s="10"/>
      <c r="Y272" s="219">
        <f t="shared" si="174"/>
        <v>8.6373626373626392E-3</v>
      </c>
      <c r="Z272" s="78">
        <f t="shared" si="137"/>
        <v>0.51770708888149441</v>
      </c>
      <c r="AA272" s="78">
        <f t="shared" si="158"/>
        <v>0.50871094184119525</v>
      </c>
      <c r="AB272" s="74">
        <f t="shared" si="167"/>
        <v>271</v>
      </c>
      <c r="AC272" s="80">
        <f t="shared" si="159"/>
        <v>1.1236617586998553E-2</v>
      </c>
      <c r="AD272" s="79">
        <f t="shared" si="157"/>
        <v>8.9961470402991628E-3</v>
      </c>
      <c r="AE272" s="81">
        <f t="shared" si="161"/>
        <v>-2.2404705466993898E-3</v>
      </c>
      <c r="AF272" s="19">
        <f t="shared" si="162"/>
        <v>1.7684201970846341E-2</v>
      </c>
      <c r="AG272" s="93">
        <f t="shared" si="160"/>
        <v>-0.16823346058188127</v>
      </c>
      <c r="AH272" s="91">
        <f t="shared" si="163"/>
        <v>1.3594135976259534E-3</v>
      </c>
      <c r="AI272" s="96">
        <f t="shared" si="164"/>
        <v>261.38366673841585</v>
      </c>
      <c r="AJ272" s="5">
        <f t="shared" si="168"/>
        <v>-1.0000000000000009E-2</v>
      </c>
      <c r="AK272" s="5">
        <f t="shared" si="171"/>
        <v>0</v>
      </c>
      <c r="AL272" s="5">
        <f t="shared" si="173"/>
        <v>-1.0000000000000009E-2</v>
      </c>
      <c r="AM272" s="95">
        <f t="shared" si="139"/>
        <v>9.9999999999999933E-3</v>
      </c>
      <c r="AN272" s="95">
        <f t="shared" si="140"/>
        <v>-5.7142857142857039E-3</v>
      </c>
      <c r="AO272" s="78">
        <f t="shared" si="141"/>
        <v>1.750000000000002</v>
      </c>
      <c r="AP272" s="8">
        <f t="shared" si="142"/>
        <v>63.636363636363662</v>
      </c>
      <c r="AQ272" s="8">
        <f t="shared" si="138"/>
        <v>72.413793103448299</v>
      </c>
      <c r="AR272" s="8">
        <f t="shared" si="166"/>
        <v>-1</v>
      </c>
      <c r="AS272" s="114">
        <f t="shared" si="172"/>
        <v>-225600</v>
      </c>
      <c r="AT272" s="103">
        <f t="shared" si="155"/>
        <v>4.1700798292523746E-2</v>
      </c>
      <c r="AU272" s="5">
        <f t="shared" si="169"/>
        <v>0.53</v>
      </c>
      <c r="AW272" s="210">
        <f t="shared" si="170"/>
        <v>5.660377358490571E-2</v>
      </c>
      <c r="AX272" s="276">
        <f t="shared" si="175"/>
        <v>9.0600068877185035E-3</v>
      </c>
      <c r="AY272" s="19">
        <f t="shared" si="156"/>
        <v>1.2070814319499292</v>
      </c>
    </row>
    <row r="273" spans="1:51">
      <c r="A273" s="4">
        <v>38734</v>
      </c>
      <c r="B273" s="9">
        <f t="shared" si="165"/>
        <v>38734</v>
      </c>
      <c r="C273" s="5">
        <v>0.52</v>
      </c>
      <c r="D273" s="5">
        <v>0.53</v>
      </c>
      <c r="E273" s="5">
        <v>0.5</v>
      </c>
      <c r="F273" s="5">
        <v>0.53</v>
      </c>
      <c r="G273" s="6">
        <v>657800</v>
      </c>
      <c r="H273" s="112">
        <v>0.53</v>
      </c>
      <c r="I273" s="19">
        <f t="shared" si="143"/>
        <v>0</v>
      </c>
      <c r="J273" s="8">
        <f t="shared" si="144"/>
        <v>0.57352328855678958</v>
      </c>
      <c r="K273" s="8">
        <f t="shared" si="145"/>
        <v>0.41247671144321041</v>
      </c>
      <c r="L273" s="8">
        <f t="shared" si="146"/>
        <v>0.49299999999999999</v>
      </c>
      <c r="M273" s="19">
        <f t="shared" si="147"/>
        <v>0.39043798751714975</v>
      </c>
      <c r="N273" s="19">
        <f t="shared" si="148"/>
        <v>1.1867326258003871E-2</v>
      </c>
      <c r="O273" s="19">
        <f t="shared" si="149"/>
        <v>7.5131562514892279E-3</v>
      </c>
      <c r="P273" s="19">
        <f t="shared" si="150"/>
        <v>4.1951249651883413E-3</v>
      </c>
      <c r="Q273" s="214"/>
      <c r="R273" s="305"/>
      <c r="S273" s="215"/>
      <c r="T273" t="str">
        <f t="shared" si="151"/>
        <v/>
      </c>
      <c r="U273" t="str">
        <f t="shared" si="152"/>
        <v/>
      </c>
      <c r="V273" t="str">
        <f t="shared" si="153"/>
        <v/>
      </c>
      <c r="W273" t="str">
        <f t="shared" si="154"/>
        <v/>
      </c>
      <c r="X273" s="10"/>
      <c r="Y273" s="219">
        <f t="shared" si="174"/>
        <v>8.5494505494505511E-3</v>
      </c>
      <c r="Z273" s="78">
        <f t="shared" ref="Z273:Z336" si="176">Z272+(0.154*(F273-Z272))</f>
        <v>0.51960019719374428</v>
      </c>
      <c r="AA273" s="78">
        <f t="shared" si="158"/>
        <v>0.51028633214494679</v>
      </c>
      <c r="AB273" s="74">
        <f t="shared" si="167"/>
        <v>272</v>
      </c>
      <c r="AC273" s="80">
        <f t="shared" si="159"/>
        <v>9.2434684763975095E-3</v>
      </c>
      <c r="AD273" s="79">
        <f t="shared" si="157"/>
        <v>9.3138650487974983E-3</v>
      </c>
      <c r="AE273" s="81">
        <f t="shared" si="161"/>
        <v>7.0396572399987999E-5</v>
      </c>
      <c r="AF273" s="19">
        <f t="shared" si="162"/>
        <v>1.8252233034828563E-2</v>
      </c>
      <c r="AG273" s="93">
        <f t="shared" si="160"/>
        <v>-0.17737981159982144</v>
      </c>
      <c r="AH273" s="91">
        <f t="shared" si="163"/>
        <v>1.2656593686243764E-3</v>
      </c>
      <c r="AI273" s="96">
        <f t="shared" si="164"/>
        <v>261.97785281541627</v>
      </c>
      <c r="AJ273" s="5">
        <f t="shared" si="168"/>
        <v>0</v>
      </c>
      <c r="AK273" s="5">
        <f t="shared" si="171"/>
        <v>0</v>
      </c>
      <c r="AL273" s="5">
        <f t="shared" si="173"/>
        <v>0</v>
      </c>
      <c r="AM273" s="95">
        <f t="shared" si="139"/>
        <v>9.9999999999999933E-3</v>
      </c>
      <c r="AN273" s="95">
        <f t="shared" si="140"/>
        <v>-5.7142857142857039E-3</v>
      </c>
      <c r="AO273" s="78">
        <f t="shared" si="141"/>
        <v>1.750000000000002</v>
      </c>
      <c r="AP273" s="8">
        <f t="shared" si="142"/>
        <v>63.636363636363662</v>
      </c>
      <c r="AQ273" s="8">
        <f t="shared" ref="AQ273:AQ336" si="177">100-(100/(1+(SUMIF(AJ260:AJ273,"&gt;0")/COUNTIF(AJ260:AJ273,"&gt;0"))/ABS((SUMIF(AJ260:AJ273,"&lt;0")/COUNTIF(AJ260:AJ273,"&lt;0")))))</f>
        <v>72.413793103448299</v>
      </c>
      <c r="AR273" s="8">
        <f t="shared" si="166"/>
        <v>1</v>
      </c>
      <c r="AS273" s="114">
        <f t="shared" si="172"/>
        <v>657800</v>
      </c>
      <c r="AT273" s="103">
        <f t="shared" si="155"/>
        <v>6.3148630612042025E-2</v>
      </c>
      <c r="AU273" s="5">
        <f t="shared" si="169"/>
        <v>0.53</v>
      </c>
      <c r="AW273" s="210">
        <f t="shared" si="170"/>
        <v>6.0000000000000053E-2</v>
      </c>
      <c r="AX273" s="276">
        <f t="shared" si="175"/>
        <v>1.3378839067653265E-2</v>
      </c>
      <c r="AY273" s="19">
        <f t="shared" si="156"/>
        <v>0.47669193119370051</v>
      </c>
    </row>
    <row r="274" spans="1:51">
      <c r="A274" s="4">
        <v>38735</v>
      </c>
      <c r="B274" s="9">
        <f t="shared" si="165"/>
        <v>38735</v>
      </c>
      <c r="C274" s="5">
        <v>0.55000000000000004</v>
      </c>
      <c r="D274" s="5">
        <v>0.55000000000000004</v>
      </c>
      <c r="E274" s="5">
        <v>0.53</v>
      </c>
      <c r="F274" s="5">
        <v>0.55000000000000004</v>
      </c>
      <c r="G274" s="6">
        <v>661700</v>
      </c>
      <c r="H274" s="112">
        <v>0.55000000000000004</v>
      </c>
      <c r="I274" s="19">
        <f t="shared" si="143"/>
        <v>3.7735849056603807E-2</v>
      </c>
      <c r="J274" s="8">
        <f t="shared" si="144"/>
        <v>0.58017405880927819</v>
      </c>
      <c r="K274" s="8">
        <f t="shared" si="145"/>
        <v>0.41482594119072169</v>
      </c>
      <c r="L274" s="8">
        <f t="shared" si="146"/>
        <v>0.49749999999999994</v>
      </c>
      <c r="M274" s="19">
        <f t="shared" si="147"/>
        <v>0.3985963779023538</v>
      </c>
      <c r="N274" s="19">
        <f t="shared" si="148"/>
        <v>2.0895483139549014E-2</v>
      </c>
      <c r="O274" s="19">
        <f t="shared" si="149"/>
        <v>1.1596338605925786E-2</v>
      </c>
      <c r="P274" s="19">
        <f t="shared" si="150"/>
        <v>5.6954239653714952E-3</v>
      </c>
      <c r="Q274" s="214"/>
      <c r="R274" s="305"/>
      <c r="S274" s="215"/>
      <c r="T274" t="str">
        <f t="shared" si="151"/>
        <v/>
      </c>
      <c r="U274" t="str">
        <f t="shared" si="152"/>
        <v/>
      </c>
      <c r="V274" t="str">
        <f t="shared" si="153"/>
        <v/>
      </c>
      <c r="W274" t="str">
        <f t="shared" si="154"/>
        <v/>
      </c>
      <c r="X274" s="10"/>
      <c r="Y274" s="219">
        <f t="shared" si="174"/>
        <v>8.4395604395604441E-3</v>
      </c>
      <c r="Z274" s="78">
        <f t="shared" si="176"/>
        <v>0.52428176682590766</v>
      </c>
      <c r="AA274" s="78">
        <f t="shared" si="158"/>
        <v>0.51322514356622073</v>
      </c>
      <c r="AB274" s="74">
        <f t="shared" si="167"/>
        <v>273</v>
      </c>
      <c r="AC274" s="80">
        <f t="shared" si="159"/>
        <v>8.7889813498295503E-3</v>
      </c>
      <c r="AD274" s="79">
        <f t="shared" si="157"/>
        <v>1.1056623259686926E-2</v>
      </c>
      <c r="AE274" s="81">
        <f t="shared" si="161"/>
        <v>2.2676419098573756E-3</v>
      </c>
      <c r="AF274" s="19">
        <f t="shared" si="162"/>
        <v>2.1543416955097611E-2</v>
      </c>
      <c r="AG274" s="93">
        <f t="shared" si="160"/>
        <v>-4.9168461787743131E-2</v>
      </c>
      <c r="AH274" s="91">
        <f t="shared" si="163"/>
        <v>1.1181056277156374E-3</v>
      </c>
      <c r="AI274" s="96">
        <f t="shared" si="164"/>
        <v>262.66062226149404</v>
      </c>
      <c r="AJ274" s="5">
        <f t="shared" si="168"/>
        <v>2.0000000000000018E-2</v>
      </c>
      <c r="AK274" s="5">
        <f t="shared" si="171"/>
        <v>2.0000000000000018E-2</v>
      </c>
      <c r="AL274" s="5">
        <f t="shared" si="173"/>
        <v>0</v>
      </c>
      <c r="AM274" s="95">
        <f t="shared" si="139"/>
        <v>1.1428571428571423E-2</v>
      </c>
      <c r="AN274" s="95">
        <f t="shared" si="140"/>
        <v>-4.9999999999999923E-3</v>
      </c>
      <c r="AO274" s="78">
        <f t="shared" si="141"/>
        <v>2.2857142857142883</v>
      </c>
      <c r="AP274" s="8">
        <f t="shared" si="142"/>
        <v>69.565217391304373</v>
      </c>
      <c r="AQ274" s="8">
        <f t="shared" si="177"/>
        <v>69.565217391304373</v>
      </c>
      <c r="AR274" s="8">
        <f t="shared" si="166"/>
        <v>1</v>
      </c>
      <c r="AS274" s="114">
        <f t="shared" si="172"/>
        <v>661700</v>
      </c>
      <c r="AT274" s="103">
        <f t="shared" si="155"/>
        <v>0.1407511435226696</v>
      </c>
      <c r="AU274" s="5">
        <f t="shared" si="169"/>
        <v>0.55000000000000004</v>
      </c>
      <c r="AW274" s="210">
        <f t="shared" si="170"/>
        <v>3.7735849056603807E-2</v>
      </c>
      <c r="AX274" s="276">
        <f t="shared" si="175"/>
        <v>1.7368877628121743E-2</v>
      </c>
      <c r="AY274" s="19">
        <f t="shared" si="156"/>
        <v>0.29823503670923196</v>
      </c>
    </row>
    <row r="275" spans="1:51">
      <c r="A275" s="4">
        <v>38736</v>
      </c>
      <c r="B275" s="9">
        <f t="shared" si="165"/>
        <v>38736</v>
      </c>
      <c r="C275" s="5">
        <v>0.54</v>
      </c>
      <c r="D275" s="5">
        <v>0.54</v>
      </c>
      <c r="E275" s="5">
        <v>0.52</v>
      </c>
      <c r="F275" s="5">
        <v>0.52</v>
      </c>
      <c r="G275" s="6">
        <v>98700</v>
      </c>
      <c r="H275" s="112">
        <v>0.52</v>
      </c>
      <c r="I275" s="19">
        <f t="shared" si="143"/>
        <v>-5.4545454545454591E-2</v>
      </c>
      <c r="J275" s="8">
        <f t="shared" si="144"/>
        <v>0.58221921916437791</v>
      </c>
      <c r="K275" s="8">
        <f t="shared" si="145"/>
        <v>0.41778078083562215</v>
      </c>
      <c r="L275" s="8">
        <f t="shared" si="146"/>
        <v>0.5</v>
      </c>
      <c r="M275" s="19">
        <f t="shared" si="147"/>
        <v>0.39359981567331803</v>
      </c>
      <c r="N275" s="19">
        <f t="shared" si="148"/>
        <v>-1.2535392958989221E-2</v>
      </c>
      <c r="O275" s="19">
        <f t="shared" si="149"/>
        <v>3.5250806616502436E-3</v>
      </c>
      <c r="P275" s="19">
        <f t="shared" si="150"/>
        <v>7.1230830849653322E-3</v>
      </c>
      <c r="Q275" s="214"/>
      <c r="R275" s="305"/>
      <c r="S275" s="215"/>
      <c r="T275" t="str">
        <f t="shared" si="151"/>
        <v/>
      </c>
      <c r="U275" t="str">
        <f t="shared" si="152"/>
        <v/>
      </c>
      <c r="V275" t="str">
        <f t="shared" si="153"/>
        <v/>
      </c>
      <c r="W275" t="str">
        <f t="shared" si="154"/>
        <v/>
      </c>
      <c r="X275" s="10"/>
      <c r="Y275" s="219">
        <f t="shared" si="174"/>
        <v>7.4065934065934086E-3</v>
      </c>
      <c r="Z275" s="78">
        <f t="shared" si="176"/>
        <v>0.52362237473471784</v>
      </c>
      <c r="AA275" s="78">
        <f t="shared" si="158"/>
        <v>0.51372648294232037</v>
      </c>
      <c r="AB275" s="74">
        <f t="shared" si="167"/>
        <v>274</v>
      </c>
      <c r="AC275" s="80">
        <f t="shared" si="159"/>
        <v>6.102599906032076E-3</v>
      </c>
      <c r="AD275" s="79">
        <f t="shared" si="157"/>
        <v>9.895891792397471E-3</v>
      </c>
      <c r="AE275" s="81">
        <f t="shared" si="161"/>
        <v>3.7932918863653946E-3</v>
      </c>
      <c r="AF275" s="19">
        <f t="shared" si="162"/>
        <v>1.9262958249143935E-2</v>
      </c>
      <c r="AG275" s="93">
        <f t="shared" si="160"/>
        <v>-0.30565333306226355</v>
      </c>
      <c r="AH275" s="91">
        <f t="shared" si="163"/>
        <v>8.8294688348354198E-4</v>
      </c>
      <c r="AI275" s="96">
        <f t="shared" si="164"/>
        <v>263.89255172673398</v>
      </c>
      <c r="AJ275" s="5">
        <f t="shared" si="168"/>
        <v>-3.0000000000000027E-2</v>
      </c>
      <c r="AK275" s="5">
        <f t="shared" si="171"/>
        <v>0</v>
      </c>
      <c r="AL275" s="5">
        <f t="shared" si="173"/>
        <v>-3.0000000000000027E-2</v>
      </c>
      <c r="AM275" s="95">
        <f t="shared" ref="AM275:AM338" si="178">(AVERAGE(AK262:AK275))</f>
        <v>1.0714285714285713E-2</v>
      </c>
      <c r="AN275" s="95">
        <f t="shared" ref="AN275:AN338" si="179">(AVERAGE(AL262:AL275))</f>
        <v>-7.1428571428571374E-3</v>
      </c>
      <c r="AO275" s="78">
        <f t="shared" ref="AO275:AO338" si="180">ABS(AM275/AN275)</f>
        <v>1.5000000000000009</v>
      </c>
      <c r="AP275" s="8">
        <f t="shared" ref="AP275:AP338" si="181">IF(AN275=0,100,100-(100/(1+AO275)))</f>
        <v>60.000000000000014</v>
      </c>
      <c r="AQ275" s="8">
        <f t="shared" si="177"/>
        <v>69.230769230769241</v>
      </c>
      <c r="AR275" s="8">
        <f t="shared" si="166"/>
        <v>-1</v>
      </c>
      <c r="AS275" s="114">
        <f t="shared" si="172"/>
        <v>-98700</v>
      </c>
      <c r="AT275" s="103">
        <f t="shared" si="155"/>
        <v>0.11852501397626949</v>
      </c>
      <c r="AU275" s="5">
        <f t="shared" si="169"/>
        <v>0.52</v>
      </c>
      <c r="AW275" s="210">
        <f t="shared" si="170"/>
        <v>3.8461538461538491E-2</v>
      </c>
      <c r="AX275" s="276">
        <f t="shared" si="175"/>
        <v>1.992968662239401E-2</v>
      </c>
      <c r="AY275" s="19">
        <f t="shared" si="156"/>
        <v>0.147436642084811</v>
      </c>
    </row>
    <row r="276" spans="1:51">
      <c r="A276" s="4">
        <v>38737</v>
      </c>
      <c r="B276" s="9">
        <f t="shared" si="165"/>
        <v>38737</v>
      </c>
      <c r="C276" s="5">
        <v>0.52</v>
      </c>
      <c r="D276" s="5">
        <v>0.52</v>
      </c>
      <c r="E276" s="5">
        <v>0.51</v>
      </c>
      <c r="F276" s="5">
        <v>0.52</v>
      </c>
      <c r="G276" s="6">
        <v>117600</v>
      </c>
      <c r="H276" s="112">
        <v>0.52</v>
      </c>
      <c r="I276" s="19">
        <f t="shared" si="143"/>
        <v>0</v>
      </c>
      <c r="J276" s="8">
        <f t="shared" si="144"/>
        <v>0.58395550932871265</v>
      </c>
      <c r="K276" s="8">
        <f t="shared" si="145"/>
        <v>0.42104449067128724</v>
      </c>
      <c r="L276" s="8">
        <f t="shared" si="146"/>
        <v>0.50249999999999995</v>
      </c>
      <c r="M276" s="19">
        <f t="shared" si="147"/>
        <v>0.38692115029860663</v>
      </c>
      <c r="N276" s="19">
        <f t="shared" si="148"/>
        <v>-1.696816184551924E-2</v>
      </c>
      <c r="O276" s="19">
        <f t="shared" si="149"/>
        <v>2.9821931450952927E-3</v>
      </c>
      <c r="P276" s="19">
        <f t="shared" si="150"/>
        <v>7.8120152610591694E-3</v>
      </c>
      <c r="Q276" s="214"/>
      <c r="R276" s="305"/>
      <c r="S276" s="215"/>
      <c r="T276" t="str">
        <f t="shared" si="151"/>
        <v/>
      </c>
      <c r="U276" t="str">
        <f t="shared" si="152"/>
        <v/>
      </c>
      <c r="V276" t="str">
        <f t="shared" si="153"/>
        <v/>
      </c>
      <c r="W276" t="str">
        <f t="shared" si="154"/>
        <v/>
      </c>
      <c r="X276" s="10"/>
      <c r="Y276" s="219">
        <f t="shared" si="174"/>
        <v>6.1538461538461573E-3</v>
      </c>
      <c r="Z276" s="78">
        <f t="shared" si="176"/>
        <v>0.52306452902557132</v>
      </c>
      <c r="AA276" s="78">
        <f t="shared" si="158"/>
        <v>0.5141907232045887</v>
      </c>
      <c r="AB276" s="74">
        <f t="shared" si="167"/>
        <v>275</v>
      </c>
      <c r="AC276" s="80">
        <f t="shared" si="159"/>
        <v>4.0644111476937864E-3</v>
      </c>
      <c r="AD276" s="79">
        <f t="shared" si="157"/>
        <v>8.8738058209826276E-3</v>
      </c>
      <c r="AE276" s="81">
        <f t="shared" si="161"/>
        <v>4.8093946732888412E-3</v>
      </c>
      <c r="AF276" s="19">
        <f t="shared" si="162"/>
        <v>1.7257810031418779E-2</v>
      </c>
      <c r="AG276" s="93">
        <f t="shared" si="160"/>
        <v>-0.33398695469510542</v>
      </c>
      <c r="AH276" s="91">
        <f t="shared" si="163"/>
        <v>5.8913742546841874E-4</v>
      </c>
      <c r="AI276" s="96">
        <f t="shared" si="164"/>
        <v>265.80424369205076</v>
      </c>
      <c r="AJ276" s="5">
        <f t="shared" si="168"/>
        <v>0</v>
      </c>
      <c r="AK276" s="5">
        <f t="shared" si="171"/>
        <v>0</v>
      </c>
      <c r="AL276" s="5">
        <f t="shared" si="173"/>
        <v>0</v>
      </c>
      <c r="AM276" s="95">
        <f t="shared" si="178"/>
        <v>1.0714285714285713E-2</v>
      </c>
      <c r="AN276" s="95">
        <f t="shared" si="179"/>
        <v>-7.1428571428571374E-3</v>
      </c>
      <c r="AO276" s="78">
        <f t="shared" si="180"/>
        <v>1.5000000000000009</v>
      </c>
      <c r="AP276" s="8">
        <f t="shared" si="181"/>
        <v>60.000000000000014</v>
      </c>
      <c r="AQ276" s="8">
        <f t="shared" si="177"/>
        <v>69.230769230769241</v>
      </c>
      <c r="AR276" s="8">
        <f t="shared" si="166"/>
        <v>1</v>
      </c>
      <c r="AS276" s="114">
        <f t="shared" si="172"/>
        <v>117600</v>
      </c>
      <c r="AT276" s="103">
        <f t="shared" si="155"/>
        <v>0.11695379751873393</v>
      </c>
      <c r="AU276" s="5">
        <f t="shared" si="169"/>
        <v>0.52</v>
      </c>
      <c r="AW276" s="210">
        <f t="shared" si="170"/>
        <v>1.9607843137254919E-2</v>
      </c>
      <c r="AX276" s="276">
        <f t="shared" si="175"/>
        <v>2.102957286491542E-2</v>
      </c>
      <c r="AY276" s="19">
        <f t="shared" si="156"/>
        <v>5.5188336041647655E-2</v>
      </c>
    </row>
    <row r="277" spans="1:51">
      <c r="A277" s="4">
        <v>38740</v>
      </c>
      <c r="B277" s="9">
        <f t="shared" si="165"/>
        <v>38740</v>
      </c>
      <c r="C277" s="5">
        <v>0.51</v>
      </c>
      <c r="D277" s="5">
        <v>0.52</v>
      </c>
      <c r="E277" s="5">
        <v>0.5</v>
      </c>
      <c r="F277" s="5">
        <v>0.52</v>
      </c>
      <c r="G277" s="6">
        <v>166800</v>
      </c>
      <c r="H277" s="112">
        <v>0.52</v>
      </c>
      <c r="I277" s="19">
        <f t="shared" si="143"/>
        <v>0</v>
      </c>
      <c r="J277" s="8">
        <f t="shared" si="144"/>
        <v>0.58537412518964049</v>
      </c>
      <c r="K277" s="8">
        <f t="shared" si="145"/>
        <v>0.42462587481035952</v>
      </c>
      <c r="L277" s="8">
        <f t="shared" si="146"/>
        <v>0.505</v>
      </c>
      <c r="M277" s="19">
        <f t="shared" si="147"/>
        <v>0.37856442556891312</v>
      </c>
      <c r="N277" s="19">
        <f t="shared" si="148"/>
        <v>-2.1598004459679195E-2</v>
      </c>
      <c r="O277" s="19">
        <f t="shared" si="149"/>
        <v>2.429321820353427E-3</v>
      </c>
      <c r="P277" s="19">
        <f t="shared" si="150"/>
        <v>8.5059517899458495E-3</v>
      </c>
      <c r="Q277" s="214"/>
      <c r="R277" s="305"/>
      <c r="S277" s="215"/>
      <c r="T277" t="str">
        <f t="shared" si="151"/>
        <v/>
      </c>
      <c r="U277" t="str">
        <f t="shared" si="152"/>
        <v/>
      </c>
      <c r="V277" t="str">
        <f t="shared" si="153"/>
        <v/>
      </c>
      <c r="W277" t="str">
        <f t="shared" si="154"/>
        <v/>
      </c>
      <c r="X277" s="10"/>
      <c r="Y277" s="219">
        <f t="shared" si="174"/>
        <v>4.3516483516483559E-3</v>
      </c>
      <c r="Z277" s="78">
        <f t="shared" si="176"/>
        <v>0.52259259155563331</v>
      </c>
      <c r="AA277" s="78">
        <f t="shared" si="158"/>
        <v>0.51462060968744916</v>
      </c>
      <c r="AB277" s="74">
        <f t="shared" si="167"/>
        <v>276</v>
      </c>
      <c r="AC277" s="80">
        <f t="shared" si="159"/>
        <v>2.5300697559162491E-3</v>
      </c>
      <c r="AD277" s="79">
        <f t="shared" si="157"/>
        <v>7.9719818681841526E-3</v>
      </c>
      <c r="AE277" s="81">
        <f t="shared" si="161"/>
        <v>5.4419121122679034E-3</v>
      </c>
      <c r="AF277" s="19">
        <f t="shared" si="162"/>
        <v>1.5490988347757534E-2</v>
      </c>
      <c r="AG277" s="93">
        <f t="shared" si="160"/>
        <v>-0.37750644214430612</v>
      </c>
      <c r="AH277" s="91">
        <f t="shared" si="163"/>
        <v>2.37469645444131E-4</v>
      </c>
      <c r="AI277" s="96">
        <f t="shared" si="164"/>
        <v>268.33353967774894</v>
      </c>
      <c r="AJ277" s="5">
        <f t="shared" si="168"/>
        <v>0</v>
      </c>
      <c r="AK277" s="5">
        <f t="shared" si="171"/>
        <v>0</v>
      </c>
      <c r="AL277" s="5">
        <f t="shared" si="173"/>
        <v>0</v>
      </c>
      <c r="AM277" s="95">
        <f t="shared" si="178"/>
        <v>1.0714285714285713E-2</v>
      </c>
      <c r="AN277" s="95">
        <f t="shared" si="179"/>
        <v>-6.4285714285714267E-3</v>
      </c>
      <c r="AO277" s="78">
        <f t="shared" si="180"/>
        <v>1.666666666666667</v>
      </c>
      <c r="AP277" s="8">
        <f t="shared" si="181"/>
        <v>62.500000000000007</v>
      </c>
      <c r="AQ277" s="8">
        <f t="shared" si="177"/>
        <v>67.567567567567579</v>
      </c>
      <c r="AR277" s="8">
        <f t="shared" si="166"/>
        <v>1</v>
      </c>
      <c r="AS277" s="114">
        <f t="shared" si="172"/>
        <v>166800</v>
      </c>
      <c r="AT277" s="103">
        <f t="shared" si="155"/>
        <v>0.12933961206413211</v>
      </c>
      <c r="AU277" s="5">
        <f t="shared" si="169"/>
        <v>0.52</v>
      </c>
      <c r="AW277" s="210">
        <f t="shared" si="170"/>
        <v>4.0000000000000036E-2</v>
      </c>
      <c r="AX277" s="276">
        <f t="shared" si="175"/>
        <v>2.1103559083444298E-2</v>
      </c>
      <c r="AY277" s="19">
        <f t="shared" si="156"/>
        <v>3.5181988243000247E-3</v>
      </c>
    </row>
    <row r="278" spans="1:51">
      <c r="A278" s="4">
        <v>38741</v>
      </c>
      <c r="B278" s="9">
        <f t="shared" si="165"/>
        <v>38741</v>
      </c>
      <c r="C278" s="5">
        <v>0.52</v>
      </c>
      <c r="D278" s="5">
        <v>0.53</v>
      </c>
      <c r="E278" s="5">
        <v>0.52</v>
      </c>
      <c r="F278" s="5">
        <v>0.52</v>
      </c>
      <c r="G278" s="6">
        <v>114900</v>
      </c>
      <c r="H278" s="112">
        <v>0.52</v>
      </c>
      <c r="I278" s="19">
        <f t="shared" ref="I278:I341" si="182">IF(A279&gt;A278,(H278-H277)/H277, (H278-H279)/H279)</f>
        <v>0</v>
      </c>
      <c r="J278" s="8">
        <f t="shared" ref="J278:J341" si="183">(L278)+2*STDEVPA(H259:H278)</f>
        <v>0.58646201618499871</v>
      </c>
      <c r="K278" s="8">
        <f t="shared" ref="K278:K341" si="184">(L278)-(2*STDEVPA(H259:H278))</f>
        <v>0.42853798381500124</v>
      </c>
      <c r="L278" s="8">
        <f t="shared" ref="L278:L341" si="185">AVERAGE(H259:H278)</f>
        <v>0.50749999999999995</v>
      </c>
      <c r="M278" s="19">
        <f t="shared" ref="M278:M341" si="186">(J278-K278)/K278</f>
        <v>0.36851816719745634</v>
      </c>
      <c r="N278" s="19">
        <f t="shared" ref="N278:N341" si="187">IF(A279&gt;A278,(M278-M277)/M277, (M278-M279)/M279)</f>
        <v>-2.6537777173222483E-2</v>
      </c>
      <c r="O278" s="19">
        <f t="shared" ref="O278:O341" si="188">IF(A279&gt;A278,(J278-J277)/J277, (J278-J279)/J279)</f>
        <v>1.8584541894566698E-3</v>
      </c>
      <c r="P278" s="19">
        <f t="shared" ref="P278:P341" si="189">IF(A279&gt;A278,(K278-K277)/K277, (K278-K279)/K279)</f>
        <v>9.2130725815728967E-3</v>
      </c>
      <c r="Q278" s="214"/>
      <c r="R278" s="305"/>
      <c r="S278" s="215"/>
      <c r="T278" t="str">
        <f t="shared" ref="T278:T341" si="190">IF(C278&gt;$J278,"BrokeBandUpper", IF(C278&lt;$K278,"BrokeBandLower", ""))</f>
        <v/>
      </c>
      <c r="U278" t="str">
        <f t="shared" ref="U278:U341" si="191">IF(D278&gt;$J278,"BrokeBandUpper", IF(D278&lt;$K278,"BrokeBandLower", ""))</f>
        <v/>
      </c>
      <c r="V278" t="str">
        <f t="shared" ref="V278:V341" si="192">IF(E278&gt;$J278,"BrokeBandUpper", IF(E278&lt;$K278,"BrokeBandLower", ""))</f>
        <v/>
      </c>
      <c r="W278" t="str">
        <f t="shared" ref="W278:W341" si="193">IF(F278&gt;$J278,"BrokeBandUpper", IF(F278&lt;$K278,"BrokeBandLower", ""))</f>
        <v/>
      </c>
      <c r="X278" s="10"/>
      <c r="Y278" s="219">
        <f t="shared" si="174"/>
        <v>1.6263736263736307E-3</v>
      </c>
      <c r="Z278" s="78">
        <f t="shared" si="176"/>
        <v>0.52219333245606581</v>
      </c>
      <c r="AA278" s="78">
        <f t="shared" si="158"/>
        <v>0.51501868457057798</v>
      </c>
      <c r="AB278" s="74">
        <f t="shared" si="167"/>
        <v>277</v>
      </c>
      <c r="AC278" s="80">
        <f t="shared" si="159"/>
        <v>1.3861886185759396E-3</v>
      </c>
      <c r="AD278" s="79">
        <f t="shared" si="157"/>
        <v>7.1746478854878282E-3</v>
      </c>
      <c r="AE278" s="81">
        <f t="shared" si="161"/>
        <v>5.7884592669118886E-3</v>
      </c>
      <c r="AF278" s="19">
        <f t="shared" si="162"/>
        <v>1.393084969620091E-2</v>
      </c>
      <c r="AG278" s="93">
        <f t="shared" si="160"/>
        <v>-0.45211446627725882</v>
      </c>
      <c r="AH278" s="91">
        <f t="shared" si="163"/>
        <v>-1.9163646651412786E-4</v>
      </c>
      <c r="AI278" s="96">
        <f t="shared" si="164"/>
        <v>271.52619283976253</v>
      </c>
      <c r="AJ278" s="5">
        <f t="shared" si="168"/>
        <v>0</v>
      </c>
      <c r="AK278" s="5">
        <f t="shared" si="171"/>
        <v>0</v>
      </c>
      <c r="AL278" s="5">
        <f t="shared" si="173"/>
        <v>0</v>
      </c>
      <c r="AM278" s="95">
        <f t="shared" si="178"/>
        <v>1.0714285714285713E-2</v>
      </c>
      <c r="AN278" s="95">
        <f t="shared" si="179"/>
        <v>-4.9999999999999966E-3</v>
      </c>
      <c r="AO278" s="78">
        <f t="shared" si="180"/>
        <v>2.1428571428571441</v>
      </c>
      <c r="AP278" s="8">
        <f t="shared" si="181"/>
        <v>68.181818181818187</v>
      </c>
      <c r="AQ278" s="8">
        <f t="shared" si="177"/>
        <v>68.181818181818187</v>
      </c>
      <c r="AR278" s="8">
        <f t="shared" si="166"/>
        <v>-1</v>
      </c>
      <c r="AS278" s="114">
        <f t="shared" si="172"/>
        <v>-114900</v>
      </c>
      <c r="AT278" s="103">
        <f t="shared" si="155"/>
        <v>0.11853239942588503</v>
      </c>
      <c r="AU278" s="5">
        <f t="shared" si="169"/>
        <v>0.52</v>
      </c>
      <c r="AW278" s="210">
        <f t="shared" si="170"/>
        <v>1.9230769230769246E-2</v>
      </c>
      <c r="AX278" s="276">
        <f t="shared" si="175"/>
        <v>1.9771955099303819E-2</v>
      </c>
      <c r="AY278" s="19">
        <f t="shared" si="156"/>
        <v>-6.3098550290747832E-2</v>
      </c>
    </row>
    <row r="279" spans="1:51">
      <c r="A279" s="4">
        <v>38742</v>
      </c>
      <c r="B279" s="9">
        <f t="shared" si="165"/>
        <v>38742</v>
      </c>
      <c r="C279" s="5">
        <v>0.52</v>
      </c>
      <c r="D279" s="5">
        <v>0.52</v>
      </c>
      <c r="E279" s="5">
        <v>0.48</v>
      </c>
      <c r="F279" s="5">
        <v>0.51</v>
      </c>
      <c r="G279" s="6">
        <v>114900</v>
      </c>
      <c r="H279" s="112">
        <v>0.51</v>
      </c>
      <c r="I279" s="19">
        <f t="shared" si="182"/>
        <v>-1.9230769230769246E-2</v>
      </c>
      <c r="J279" s="8">
        <f t="shared" si="183"/>
        <v>0.58656490770772374</v>
      </c>
      <c r="K279" s="8">
        <f t="shared" si="184"/>
        <v>0.43243509229227595</v>
      </c>
      <c r="L279" s="8">
        <f t="shared" si="185"/>
        <v>0.50949999999999984</v>
      </c>
      <c r="M279" s="19">
        <f t="shared" si="186"/>
        <v>0.35642300581672942</v>
      </c>
      <c r="N279" s="19">
        <f t="shared" si="187"/>
        <v>-3.2821072222054624E-2</v>
      </c>
      <c r="O279" s="19">
        <f t="shared" si="188"/>
        <v>1.7544447873085573E-4</v>
      </c>
      <c r="P279" s="19">
        <f t="shared" si="189"/>
        <v>9.0939627861717706E-3</v>
      </c>
      <c r="Q279" s="214"/>
      <c r="R279" s="305"/>
      <c r="S279" s="215"/>
      <c r="T279" t="str">
        <f t="shared" si="190"/>
        <v/>
      </c>
      <c r="U279" t="str">
        <f t="shared" si="191"/>
        <v/>
      </c>
      <c r="V279" t="str">
        <f t="shared" si="192"/>
        <v/>
      </c>
      <c r="W279" t="str">
        <f t="shared" si="193"/>
        <v/>
      </c>
      <c r="X279" s="10"/>
      <c r="Y279" s="219">
        <f t="shared" si="174"/>
        <v>-7.4725274725274406E-4</v>
      </c>
      <c r="Z279" s="78">
        <f t="shared" si="176"/>
        <v>0.52031555925783168</v>
      </c>
      <c r="AA279" s="78">
        <f t="shared" si="158"/>
        <v>0.51464730191235519</v>
      </c>
      <c r="AB279" s="74">
        <f t="shared" si="167"/>
        <v>278</v>
      </c>
      <c r="AC279" s="80">
        <f t="shared" si="159"/>
        <v>-9.6161537148318002E-5</v>
      </c>
      <c r="AD279" s="79">
        <f t="shared" si="157"/>
        <v>5.6682573454764906E-3</v>
      </c>
      <c r="AE279" s="81">
        <f t="shared" si="161"/>
        <v>5.7644188826248086E-3</v>
      </c>
      <c r="AF279" s="19">
        <f t="shared" si="162"/>
        <v>1.101386779725467E-2</v>
      </c>
      <c r="AG279" s="93">
        <f t="shared" si="160"/>
        <v>-1.0693711778178547</v>
      </c>
      <c r="AH279" s="91">
        <f t="shared" si="163"/>
        <v>-6.2383091506298515E-4</v>
      </c>
      <c r="AI279" s="96">
        <f t="shared" si="164"/>
        <v>274.63598858508988</v>
      </c>
      <c r="AJ279" s="5">
        <f t="shared" si="168"/>
        <v>-1.0000000000000009E-2</v>
      </c>
      <c r="AK279" s="5">
        <f t="shared" si="171"/>
        <v>0</v>
      </c>
      <c r="AL279" s="5">
        <f t="shared" si="173"/>
        <v>-1.0000000000000009E-2</v>
      </c>
      <c r="AM279" s="95">
        <f t="shared" si="178"/>
        <v>8.5714285714285719E-3</v>
      </c>
      <c r="AN279" s="95">
        <f t="shared" si="179"/>
        <v>-5.7142857142857117E-3</v>
      </c>
      <c r="AO279" s="78">
        <f t="shared" si="180"/>
        <v>1.5000000000000007</v>
      </c>
      <c r="AP279" s="8">
        <f t="shared" si="181"/>
        <v>60.000000000000014</v>
      </c>
      <c r="AQ279" s="8">
        <f t="shared" si="177"/>
        <v>71.428571428571431</v>
      </c>
      <c r="AR279" s="8">
        <f t="shared" si="166"/>
        <v>0.5</v>
      </c>
      <c r="AS279" s="114">
        <f t="shared" si="172"/>
        <v>57450</v>
      </c>
      <c r="AT279" s="103">
        <f t="shared" si="155"/>
        <v>0.1165583238550663</v>
      </c>
      <c r="AU279" s="5">
        <f t="shared" si="169"/>
        <v>0.51</v>
      </c>
      <c r="AW279" s="210">
        <f t="shared" si="170"/>
        <v>8.3333333333333412E-2</v>
      </c>
      <c r="AX279" s="276">
        <f t="shared" si="175"/>
        <v>1.5967127668221354E-2</v>
      </c>
      <c r="AY279" s="19">
        <f t="shared" si="156"/>
        <v>-0.19243556906602702</v>
      </c>
    </row>
    <row r="280" spans="1:51">
      <c r="A280" s="4">
        <v>38743</v>
      </c>
      <c r="B280" s="9">
        <f t="shared" si="165"/>
        <v>38743</v>
      </c>
      <c r="C280" s="5">
        <v>0.51</v>
      </c>
      <c r="D280" s="5">
        <v>0.51</v>
      </c>
      <c r="E280" s="5">
        <v>0.51</v>
      </c>
      <c r="F280" s="5">
        <v>0.51</v>
      </c>
      <c r="G280" s="6">
        <v>0</v>
      </c>
      <c r="H280" s="112">
        <v>0.51</v>
      </c>
      <c r="I280" s="19">
        <f t="shared" si="182"/>
        <v>0</v>
      </c>
      <c r="J280" s="8">
        <f t="shared" si="183"/>
        <v>0.58564781055808768</v>
      </c>
      <c r="K280" s="8">
        <f t="shared" si="184"/>
        <v>0.4383521894419119</v>
      </c>
      <c r="L280" s="8">
        <f t="shared" si="185"/>
        <v>0.51199999999999979</v>
      </c>
      <c r="M280" s="19">
        <f t="shared" si="186"/>
        <v>0.33602118265613135</v>
      </c>
      <c r="N280" s="19">
        <f t="shared" si="187"/>
        <v>-5.7240477824511055E-2</v>
      </c>
      <c r="O280" s="19">
        <f t="shared" si="188"/>
        <v>-1.5635049720584965E-3</v>
      </c>
      <c r="P280" s="19">
        <f t="shared" si="189"/>
        <v>1.3683202994165611E-2</v>
      </c>
      <c r="Q280" s="214"/>
      <c r="R280" s="305"/>
      <c r="S280" s="215"/>
      <c r="T280" t="str">
        <f t="shared" si="190"/>
        <v/>
      </c>
      <c r="U280" t="str">
        <f t="shared" si="191"/>
        <v/>
      </c>
      <c r="V280" t="str">
        <f t="shared" si="192"/>
        <v/>
      </c>
      <c r="W280" t="str">
        <f t="shared" si="193"/>
        <v/>
      </c>
      <c r="X280" s="10"/>
      <c r="Y280" s="219">
        <f t="shared" si="174"/>
        <v>-3.296703296703295E-3</v>
      </c>
      <c r="Z280" s="78">
        <f t="shared" si="176"/>
        <v>0.51872696313212563</v>
      </c>
      <c r="AA280" s="78">
        <f t="shared" si="158"/>
        <v>0.51430340157084087</v>
      </c>
      <c r="AB280" s="74">
        <f t="shared" si="167"/>
        <v>279</v>
      </c>
      <c r="AC280" s="80">
        <f t="shared" si="159"/>
        <v>-1.0726858570720378E-3</v>
      </c>
      <c r="AD280" s="79">
        <f t="shared" si="157"/>
        <v>4.4235615612847612E-3</v>
      </c>
      <c r="AE280" s="81">
        <f t="shared" si="161"/>
        <v>5.496247418356799E-3</v>
      </c>
      <c r="AF280" s="19">
        <f t="shared" si="162"/>
        <v>8.6010738948524221E-3</v>
      </c>
      <c r="AG280" s="93">
        <f t="shared" si="160"/>
        <v>10.155040662646069</v>
      </c>
      <c r="AH280" s="91">
        <f t="shared" si="163"/>
        <v>-1.0451285482531349E-3</v>
      </c>
      <c r="AI280" s="96">
        <f t="shared" si="164"/>
        <v>277.00921475451054</v>
      </c>
      <c r="AJ280" s="5">
        <f t="shared" si="168"/>
        <v>0</v>
      </c>
      <c r="AK280" s="5">
        <f t="shared" si="171"/>
        <v>0</v>
      </c>
      <c r="AL280" s="5">
        <f t="shared" si="173"/>
        <v>0</v>
      </c>
      <c r="AM280" s="95">
        <f t="shared" si="178"/>
        <v>8.5714285714285719E-3</v>
      </c>
      <c r="AN280" s="95">
        <f t="shared" si="179"/>
        <v>-5.7142857142857117E-3</v>
      </c>
      <c r="AO280" s="78">
        <f t="shared" si="180"/>
        <v>1.5000000000000007</v>
      </c>
      <c r="AP280" s="8">
        <f t="shared" si="181"/>
        <v>60.000000000000014</v>
      </c>
      <c r="AQ280" s="8">
        <f t="shared" si="177"/>
        <v>71.428571428571431</v>
      </c>
      <c r="AR280" s="8">
        <f t="shared" si="166"/>
        <v>0</v>
      </c>
      <c r="AS280" s="114">
        <f t="shared" si="172"/>
        <v>0</v>
      </c>
      <c r="AT280" s="103">
        <f t="shared" ref="AT280:AT343" si="194">SUM(AS261:AS280)/SUM(G261:G280)</f>
        <v>0.12453127308098523</v>
      </c>
      <c r="AU280" s="5">
        <f t="shared" si="169"/>
        <v>0.51</v>
      </c>
      <c r="AW280" s="210">
        <f t="shared" si="170"/>
        <v>0</v>
      </c>
      <c r="AX280" s="276">
        <f t="shared" si="175"/>
        <v>9.8505226461984563E-3</v>
      </c>
      <c r="AY280" s="19">
        <f t="shared" ref="AY280:AY343" si="195">IF((AX280&gt;AX279),ABS(AX280-AX279)/ABS(AX279),-1*ABS(AX280-AX279)/ABS(AX279))</f>
        <v>-0.38307484909740513</v>
      </c>
    </row>
    <row r="281" spans="1:51">
      <c r="A281" s="4">
        <v>38744</v>
      </c>
      <c r="B281" s="9">
        <f t="shared" si="165"/>
        <v>38744</v>
      </c>
      <c r="C281" s="5">
        <v>0.5</v>
      </c>
      <c r="D281" s="5">
        <v>0.52</v>
      </c>
      <c r="E281" s="5">
        <v>0.5</v>
      </c>
      <c r="F281" s="5">
        <v>0.51</v>
      </c>
      <c r="G281" s="6">
        <v>185300</v>
      </c>
      <c r="H281" s="112">
        <v>0.51</v>
      </c>
      <c r="I281" s="19">
        <f t="shared" si="182"/>
        <v>0</v>
      </c>
      <c r="J281" s="8">
        <f t="shared" si="183"/>
        <v>0.5851055553385246</v>
      </c>
      <c r="K281" s="8">
        <f t="shared" si="184"/>
        <v>0.44289444466147521</v>
      </c>
      <c r="L281" s="8">
        <f t="shared" si="185"/>
        <v>0.5139999999999999</v>
      </c>
      <c r="M281" s="19">
        <f t="shared" si="186"/>
        <v>0.32109481704099485</v>
      </c>
      <c r="N281" s="19">
        <f t="shared" si="187"/>
        <v>-4.442090673316703E-2</v>
      </c>
      <c r="O281" s="19">
        <f t="shared" si="188"/>
        <v>-9.2590667938525085E-4</v>
      </c>
      <c r="P281" s="19">
        <f t="shared" si="189"/>
        <v>1.0362113681572525E-2</v>
      </c>
      <c r="Q281" s="214"/>
      <c r="R281" s="305"/>
      <c r="S281" s="215"/>
      <c r="T281" t="str">
        <f t="shared" si="190"/>
        <v/>
      </c>
      <c r="U281" t="str">
        <f t="shared" si="191"/>
        <v/>
      </c>
      <c r="V281" t="str">
        <f t="shared" si="192"/>
        <v/>
      </c>
      <c r="W281" t="str">
        <f t="shared" si="193"/>
        <v/>
      </c>
      <c r="X281" s="10"/>
      <c r="Y281" s="219">
        <f t="shared" si="174"/>
        <v>-4.7032967032967013E-3</v>
      </c>
      <c r="Z281" s="78">
        <f t="shared" si="176"/>
        <v>0.51738301080977833</v>
      </c>
      <c r="AA281" s="78">
        <f t="shared" si="158"/>
        <v>0.51398494985459864</v>
      </c>
      <c r="AB281" s="74">
        <f t="shared" si="167"/>
        <v>280</v>
      </c>
      <c r="AC281" s="80">
        <f t="shared" si="159"/>
        <v>-1.6785491705416846E-3</v>
      </c>
      <c r="AD281" s="79">
        <f t="shared" si="157"/>
        <v>3.3980609551796936E-3</v>
      </c>
      <c r="AE281" s="81">
        <f t="shared" si="161"/>
        <v>5.0766101257213782E-3</v>
      </c>
      <c r="AF281" s="19">
        <f t="shared" si="162"/>
        <v>6.6112071105213725E-3</v>
      </c>
      <c r="AG281" s="93">
        <f t="shared" si="160"/>
        <v>0.56480964065601469</v>
      </c>
      <c r="AH281" s="91">
        <f t="shared" si="163"/>
        <v>-1.361980213291277E-3</v>
      </c>
      <c r="AI281" s="96">
        <f t="shared" si="164"/>
        <v>278.09291839605174</v>
      </c>
      <c r="AJ281" s="5">
        <f t="shared" si="168"/>
        <v>0</v>
      </c>
      <c r="AK281" s="5">
        <f t="shared" si="171"/>
        <v>0</v>
      </c>
      <c r="AL281" s="5">
        <f t="shared" si="173"/>
        <v>0</v>
      </c>
      <c r="AM281" s="95">
        <f t="shared" si="178"/>
        <v>5.7142857142857117E-3</v>
      </c>
      <c r="AN281" s="95">
        <f t="shared" si="179"/>
        <v>-5.7142857142857117E-3</v>
      </c>
      <c r="AO281" s="78">
        <f t="shared" si="180"/>
        <v>1</v>
      </c>
      <c r="AP281" s="8">
        <f t="shared" si="181"/>
        <v>50</v>
      </c>
      <c r="AQ281" s="8">
        <f t="shared" si="177"/>
        <v>71.428571428571431</v>
      </c>
      <c r="AR281" s="8">
        <f t="shared" si="166"/>
        <v>0</v>
      </c>
      <c r="AS281" s="114">
        <f t="shared" si="172"/>
        <v>0</v>
      </c>
      <c r="AT281" s="103">
        <f t="shared" si="194"/>
        <v>9.9505342358862769E-2</v>
      </c>
      <c r="AU281" s="5">
        <f t="shared" si="169"/>
        <v>0.51</v>
      </c>
      <c r="AW281" s="210">
        <f t="shared" si="170"/>
        <v>4.0000000000000036E-2</v>
      </c>
      <c r="AX281" s="276">
        <f t="shared" si="175"/>
        <v>2.450740022465505E-3</v>
      </c>
      <c r="AY281" s="19">
        <f t="shared" si="195"/>
        <v>-0.75120710743086283</v>
      </c>
    </row>
    <row r="282" spans="1:51">
      <c r="A282" s="4">
        <v>38747</v>
      </c>
      <c r="B282" s="9">
        <f t="shared" si="165"/>
        <v>38747</v>
      </c>
      <c r="C282" s="5">
        <v>0.51</v>
      </c>
      <c r="D282" s="5">
        <v>0.51</v>
      </c>
      <c r="E282" s="5">
        <v>0.49</v>
      </c>
      <c r="F282" s="5">
        <v>0.49</v>
      </c>
      <c r="G282" s="6">
        <v>128400</v>
      </c>
      <c r="H282" s="112">
        <v>0.49</v>
      </c>
      <c r="I282" s="19">
        <f t="shared" si="182"/>
        <v>-3.9215686274509838E-2</v>
      </c>
      <c r="J282" s="8">
        <f t="shared" si="183"/>
        <v>0.58413754406977436</v>
      </c>
      <c r="K282" s="8">
        <f t="shared" si="184"/>
        <v>0.4458624559302255</v>
      </c>
      <c r="L282" s="8">
        <f t="shared" si="185"/>
        <v>0.5149999999999999</v>
      </c>
      <c r="M282" s="19">
        <f t="shared" si="186"/>
        <v>0.31012947221819454</v>
      </c>
      <c r="N282" s="19">
        <f t="shared" si="187"/>
        <v>-3.4149865525236266E-2</v>
      </c>
      <c r="O282" s="19">
        <f t="shared" si="188"/>
        <v>-1.6544215995183513E-3</v>
      </c>
      <c r="P282" s="19">
        <f t="shared" si="189"/>
        <v>6.7013964716104791E-3</v>
      </c>
      <c r="Q282" s="214"/>
      <c r="R282" s="305"/>
      <c r="S282" s="215"/>
      <c r="T282" t="str">
        <f t="shared" si="190"/>
        <v/>
      </c>
      <c r="U282" t="str">
        <f t="shared" si="191"/>
        <v/>
      </c>
      <c r="V282" t="str">
        <f t="shared" si="192"/>
        <v/>
      </c>
      <c r="W282" t="str">
        <f t="shared" si="193"/>
        <v/>
      </c>
      <c r="X282" s="10"/>
      <c r="Y282" s="219">
        <f t="shared" si="174"/>
        <v>-4.7032967032967048E-3</v>
      </c>
      <c r="Z282" s="78">
        <f t="shared" si="176"/>
        <v>0.51316602714507242</v>
      </c>
      <c r="AA282" s="78">
        <f t="shared" si="158"/>
        <v>0.51221006356535836</v>
      </c>
      <c r="AB282" s="74">
        <f t="shared" si="167"/>
        <v>281</v>
      </c>
      <c r="AC282" s="80">
        <f t="shared" si="159"/>
        <v>-3.2965172368058559E-3</v>
      </c>
      <c r="AD282" s="79">
        <f t="shared" si="157"/>
        <v>9.5596357971405865E-4</v>
      </c>
      <c r="AE282" s="81">
        <f t="shared" si="161"/>
        <v>4.2524808165199145E-3</v>
      </c>
      <c r="AF282" s="19">
        <f t="shared" si="162"/>
        <v>1.8663506395400547E-3</v>
      </c>
      <c r="AG282" s="93">
        <f t="shared" si="160"/>
        <v>0.96390865079158616</v>
      </c>
      <c r="AH282" s="91">
        <f t="shared" si="163"/>
        <v>-1.5036326912015792E-3</v>
      </c>
      <c r="AI282" s="96">
        <f t="shared" si="164"/>
        <v>278.24737275904101</v>
      </c>
      <c r="AJ282" s="5">
        <f t="shared" si="168"/>
        <v>-2.0000000000000018E-2</v>
      </c>
      <c r="AK282" s="5">
        <f t="shared" si="171"/>
        <v>0</v>
      </c>
      <c r="AL282" s="5">
        <f t="shared" si="173"/>
        <v>-2.0000000000000018E-2</v>
      </c>
      <c r="AM282" s="95">
        <f t="shared" si="178"/>
        <v>1.4285714285714299E-3</v>
      </c>
      <c r="AN282" s="95">
        <f t="shared" si="179"/>
        <v>-7.1428571428571409E-3</v>
      </c>
      <c r="AO282" s="78">
        <f t="shared" si="180"/>
        <v>0.20000000000000023</v>
      </c>
      <c r="AP282" s="8">
        <f t="shared" si="181"/>
        <v>16.666666666666686</v>
      </c>
      <c r="AQ282" s="8">
        <f t="shared" si="177"/>
        <v>54.545454545454568</v>
      </c>
      <c r="AR282" s="8">
        <f t="shared" si="166"/>
        <v>-1</v>
      </c>
      <c r="AS282" s="114">
        <f t="shared" si="172"/>
        <v>-128400</v>
      </c>
      <c r="AT282" s="103">
        <f t="shared" si="194"/>
        <v>8.7702768604828743E-2</v>
      </c>
      <c r="AU282" s="5">
        <f t="shared" si="169"/>
        <v>0.49</v>
      </c>
      <c r="AW282" s="210">
        <f t="shared" si="170"/>
        <v>4.0816326530612283E-2</v>
      </c>
      <c r="AX282" s="276">
        <f t="shared" si="175"/>
        <v>-2.6574443545503614E-3</v>
      </c>
      <c r="AY282" s="19">
        <f t="shared" si="195"/>
        <v>-2.084343639141661</v>
      </c>
    </row>
    <row r="283" spans="1:51">
      <c r="A283" s="4">
        <v>38748</v>
      </c>
      <c r="B283" s="9">
        <f t="shared" si="165"/>
        <v>38748</v>
      </c>
      <c r="C283" s="5">
        <v>0.5</v>
      </c>
      <c r="D283" s="5">
        <v>0.51</v>
      </c>
      <c r="E283" s="5">
        <v>0.49</v>
      </c>
      <c r="F283" s="5">
        <v>0.5</v>
      </c>
      <c r="G283" s="6">
        <v>105100</v>
      </c>
      <c r="H283" s="112">
        <v>0.5</v>
      </c>
      <c r="I283" s="19">
        <f t="shared" si="182"/>
        <v>2.0408163265306142E-2</v>
      </c>
      <c r="J283" s="8">
        <f t="shared" si="183"/>
        <v>0.58183826030978925</v>
      </c>
      <c r="K283" s="8">
        <f t="shared" si="184"/>
        <v>0.45216173969021056</v>
      </c>
      <c r="L283" s="8">
        <f t="shared" si="185"/>
        <v>0.5169999999999999</v>
      </c>
      <c r="M283" s="19">
        <f t="shared" si="186"/>
        <v>0.28679233388571074</v>
      </c>
      <c r="N283" s="19">
        <f t="shared" si="187"/>
        <v>-7.5249663198938832E-2</v>
      </c>
      <c r="O283" s="19">
        <f t="shared" si="188"/>
        <v>-3.9362026689222186E-3</v>
      </c>
      <c r="P283" s="19">
        <f t="shared" si="189"/>
        <v>1.412831171631742E-2</v>
      </c>
      <c r="Q283" s="214"/>
      <c r="R283" s="305"/>
      <c r="S283" s="215"/>
      <c r="T283" t="str">
        <f t="shared" si="190"/>
        <v/>
      </c>
      <c r="U283" t="str">
        <f t="shared" si="191"/>
        <v/>
      </c>
      <c r="V283" t="str">
        <f t="shared" si="192"/>
        <v/>
      </c>
      <c r="W283" t="str">
        <f t="shared" si="193"/>
        <v/>
      </c>
      <c r="X283" s="10"/>
      <c r="Y283" s="219">
        <f t="shared" si="174"/>
        <v>-4.0659340659340692E-3</v>
      </c>
      <c r="Z283" s="78">
        <f t="shared" si="176"/>
        <v>0.51113845896473131</v>
      </c>
      <c r="AA283" s="78">
        <f t="shared" si="158"/>
        <v>0.5113065188615219</v>
      </c>
      <c r="AB283" s="74">
        <f t="shared" si="167"/>
        <v>282</v>
      </c>
      <c r="AC283" s="80">
        <f t="shared" si="159"/>
        <v>-3.5364325706483991E-3</v>
      </c>
      <c r="AD283" s="79">
        <f t="shared" ref="AD283:AD346" si="196">Z283-AA283</f>
        <v>-1.6805989679058442E-4</v>
      </c>
      <c r="AE283" s="81">
        <f t="shared" si="161"/>
        <v>3.3683726738578147E-3</v>
      </c>
      <c r="AF283" s="19">
        <f t="shared" si="162"/>
        <v>-3.2868717802539968E-4</v>
      </c>
      <c r="AG283" s="93">
        <f t="shared" si="160"/>
        <v>7.2778425413303177E-2</v>
      </c>
      <c r="AH283" s="91">
        <f t="shared" si="163"/>
        <v>-1.4838386907958534E-3</v>
      </c>
      <c r="AI283" s="96">
        <f t="shared" si="164"/>
        <v>278.43726664431398</v>
      </c>
      <c r="AJ283" s="5">
        <f t="shared" si="168"/>
        <v>1.0000000000000009E-2</v>
      </c>
      <c r="AK283" s="5">
        <f t="shared" si="171"/>
        <v>1.0000000000000009E-2</v>
      </c>
      <c r="AL283" s="5">
        <f t="shared" si="173"/>
        <v>0</v>
      </c>
      <c r="AM283" s="95">
        <f t="shared" si="178"/>
        <v>2.1428571428571447E-3</v>
      </c>
      <c r="AN283" s="95">
        <f t="shared" si="179"/>
        <v>-7.1428571428571409E-3</v>
      </c>
      <c r="AO283" s="78">
        <f t="shared" si="180"/>
        <v>0.30000000000000032</v>
      </c>
      <c r="AP283" s="8">
        <f t="shared" si="181"/>
        <v>23.076923076923094</v>
      </c>
      <c r="AQ283" s="8">
        <f t="shared" si="177"/>
        <v>47.368421052631611</v>
      </c>
      <c r="AR283" s="8">
        <f t="shared" si="166"/>
        <v>0</v>
      </c>
      <c r="AS283" s="114">
        <f t="shared" si="172"/>
        <v>0</v>
      </c>
      <c r="AT283" s="103">
        <f t="shared" si="194"/>
        <v>9.8841031398274035E-2</v>
      </c>
      <c r="AU283" s="5">
        <f t="shared" si="169"/>
        <v>0.5</v>
      </c>
      <c r="AW283" s="210">
        <f t="shared" si="170"/>
        <v>4.0816326530612283E-2</v>
      </c>
      <c r="AX283" s="276">
        <f t="shared" si="175"/>
        <v>-6.3797139917372613E-3</v>
      </c>
      <c r="AY283" s="19">
        <f t="shared" si="195"/>
        <v>-1.4006952321741866</v>
      </c>
    </row>
    <row r="284" spans="1:51">
      <c r="A284" s="4">
        <v>38749</v>
      </c>
      <c r="B284" s="9">
        <f t="shared" si="165"/>
        <v>38749</v>
      </c>
      <c r="C284" s="5">
        <v>0.49</v>
      </c>
      <c r="D284" s="5">
        <v>0.5</v>
      </c>
      <c r="E284" s="5">
        <v>0.48</v>
      </c>
      <c r="F284" s="5">
        <v>0.5</v>
      </c>
      <c r="G284" s="6">
        <v>472300</v>
      </c>
      <c r="H284" s="112">
        <v>0.5</v>
      </c>
      <c r="I284" s="19">
        <f t="shared" si="182"/>
        <v>0</v>
      </c>
      <c r="J284" s="8">
        <f t="shared" si="183"/>
        <v>0.57513619500836077</v>
      </c>
      <c r="K284" s="8">
        <f t="shared" si="184"/>
        <v>0.46486380499163904</v>
      </c>
      <c r="L284" s="8">
        <f t="shared" si="185"/>
        <v>0.51999999999999991</v>
      </c>
      <c r="M284" s="19">
        <f t="shared" si="186"/>
        <v>0.23721440308458749</v>
      </c>
      <c r="N284" s="19">
        <f t="shared" si="187"/>
        <v>-0.17287048830559218</v>
      </c>
      <c r="O284" s="19">
        <f t="shared" si="188"/>
        <v>-1.1518777224894215E-2</v>
      </c>
      <c r="P284" s="19">
        <f t="shared" si="189"/>
        <v>2.809186223967344E-2</v>
      </c>
      <c r="Q284" s="214"/>
      <c r="R284" s="305"/>
      <c r="S284" s="215"/>
      <c r="T284" t="str">
        <f t="shared" si="190"/>
        <v/>
      </c>
      <c r="U284" t="str">
        <f t="shared" si="191"/>
        <v/>
      </c>
      <c r="V284" t="str">
        <f t="shared" si="192"/>
        <v/>
      </c>
      <c r="W284" t="str">
        <f t="shared" si="193"/>
        <v/>
      </c>
      <c r="X284" s="10"/>
      <c r="Y284" s="219">
        <f t="shared" si="174"/>
        <v>-3.450549450549453E-3</v>
      </c>
      <c r="Z284" s="78">
        <f t="shared" si="176"/>
        <v>0.50942313628416269</v>
      </c>
      <c r="AA284" s="78">
        <f t="shared" si="158"/>
        <v>0.51046983646576927</v>
      </c>
      <c r="AB284" s="74">
        <f t="shared" si="167"/>
        <v>283</v>
      </c>
      <c r="AC284" s="80">
        <f t="shared" si="159"/>
        <v>-3.5320582843715114E-3</v>
      </c>
      <c r="AD284" s="79">
        <f t="shared" si="196"/>
        <v>-1.0467001816065746E-3</v>
      </c>
      <c r="AE284" s="81">
        <f t="shared" si="161"/>
        <v>2.4853581027649368E-3</v>
      </c>
      <c r="AF284" s="19">
        <f t="shared" si="162"/>
        <v>-2.050464311179263E-3</v>
      </c>
      <c r="AG284" s="93">
        <f t="shared" si="160"/>
        <v>-1.2369205942715671E-3</v>
      </c>
      <c r="AH284" s="91">
        <f t="shared" si="163"/>
        <v>-1.3619260482668437E-3</v>
      </c>
      <c r="AI284" s="96">
        <f t="shared" si="164"/>
        <v>278.70918568811788</v>
      </c>
      <c r="AJ284" s="5">
        <f t="shared" si="168"/>
        <v>0</v>
      </c>
      <c r="AK284" s="5">
        <f t="shared" si="171"/>
        <v>0</v>
      </c>
      <c r="AL284" s="5">
        <f t="shared" si="173"/>
        <v>0</v>
      </c>
      <c r="AM284" s="95">
        <f t="shared" si="178"/>
        <v>2.1428571428571447E-3</v>
      </c>
      <c r="AN284" s="95">
        <f t="shared" si="179"/>
        <v>-6.4285714285714345E-3</v>
      </c>
      <c r="AO284" s="78">
        <f t="shared" si="180"/>
        <v>0.33333333333333331</v>
      </c>
      <c r="AP284" s="8">
        <f t="shared" si="181"/>
        <v>25</v>
      </c>
      <c r="AQ284" s="8">
        <f t="shared" si="177"/>
        <v>45.45454545454546</v>
      </c>
      <c r="AR284" s="8">
        <f t="shared" si="166"/>
        <v>1</v>
      </c>
      <c r="AS284" s="114">
        <f t="shared" si="172"/>
        <v>472300</v>
      </c>
      <c r="AT284" s="103">
        <f t="shared" si="194"/>
        <v>0.17163716415262723</v>
      </c>
      <c r="AU284" s="5">
        <f t="shared" si="169"/>
        <v>0.5</v>
      </c>
      <c r="AW284" s="210">
        <f t="shared" si="170"/>
        <v>4.1666666666666706E-2</v>
      </c>
      <c r="AX284" s="276">
        <f t="shared" si="175"/>
        <v>-1.0000738198138823E-2</v>
      </c>
      <c r="AY284" s="19">
        <f t="shared" si="195"/>
        <v>-0.56758409720112235</v>
      </c>
    </row>
    <row r="285" spans="1:51">
      <c r="A285" s="4">
        <v>38750</v>
      </c>
      <c r="B285" s="9">
        <f t="shared" si="165"/>
        <v>38750</v>
      </c>
      <c r="C285" s="5">
        <v>0.5</v>
      </c>
      <c r="D285" s="5">
        <v>0.52</v>
      </c>
      <c r="E285" s="5">
        <v>0.5</v>
      </c>
      <c r="F285" s="5">
        <v>0.51</v>
      </c>
      <c r="G285" s="6">
        <v>862700</v>
      </c>
      <c r="H285" s="112">
        <v>0.51</v>
      </c>
      <c r="I285" s="19">
        <f t="shared" si="182"/>
        <v>2.0000000000000018E-2</v>
      </c>
      <c r="J285" s="8">
        <f t="shared" si="183"/>
        <v>0.57243808085167391</v>
      </c>
      <c r="K285" s="8">
        <f t="shared" si="184"/>
        <v>0.47156191914832596</v>
      </c>
      <c r="L285" s="8">
        <f t="shared" si="185"/>
        <v>0.52199999999999991</v>
      </c>
      <c r="M285" s="19">
        <f t="shared" si="186"/>
        <v>0.21391922801047508</v>
      </c>
      <c r="N285" s="19">
        <f t="shared" si="187"/>
        <v>-9.8203038142695168E-2</v>
      </c>
      <c r="O285" s="19">
        <f t="shared" si="188"/>
        <v>-4.6912612701199181E-3</v>
      </c>
      <c r="P285" s="19">
        <f t="shared" si="189"/>
        <v>1.4408766793119953E-2</v>
      </c>
      <c r="Q285" s="214"/>
      <c r="R285" s="305"/>
      <c r="S285" s="215"/>
      <c r="T285" t="str">
        <f t="shared" si="190"/>
        <v/>
      </c>
      <c r="U285" t="str">
        <f t="shared" si="191"/>
        <v/>
      </c>
      <c r="V285" t="str">
        <f t="shared" si="192"/>
        <v/>
      </c>
      <c r="W285" t="str">
        <f t="shared" si="193"/>
        <v/>
      </c>
      <c r="X285" s="10"/>
      <c r="Y285" s="219">
        <f t="shared" si="174"/>
        <v>-2.9450549450549478E-3</v>
      </c>
      <c r="Z285" s="78">
        <f t="shared" si="176"/>
        <v>0.50951197329640163</v>
      </c>
      <c r="AA285" s="78">
        <f t="shared" si="158"/>
        <v>0.51043506856730236</v>
      </c>
      <c r="AB285" s="74">
        <f t="shared" si="167"/>
        <v>284</v>
      </c>
      <c r="AC285" s="80">
        <f t="shared" si="159"/>
        <v>-2.7267626989325344E-3</v>
      </c>
      <c r="AD285" s="79">
        <f t="shared" si="196"/>
        <v>-9.2309527090073118E-4</v>
      </c>
      <c r="AE285" s="81">
        <f t="shared" si="161"/>
        <v>1.8036674280318033E-3</v>
      </c>
      <c r="AF285" s="19">
        <f t="shared" si="162"/>
        <v>-1.8084479843669251E-3</v>
      </c>
      <c r="AG285" s="93">
        <f t="shared" si="160"/>
        <v>-0.22799612027984129</v>
      </c>
      <c r="AH285" s="91">
        <f t="shared" si="163"/>
        <v>-1.1863356086936198E-3</v>
      </c>
      <c r="AI285" s="96">
        <f t="shared" si="164"/>
        <v>279.03349620762606</v>
      </c>
      <c r="AJ285" s="5">
        <f t="shared" si="168"/>
        <v>1.0000000000000009E-2</v>
      </c>
      <c r="AK285" s="5">
        <f t="shared" si="171"/>
        <v>1.0000000000000009E-2</v>
      </c>
      <c r="AL285" s="5">
        <f t="shared" si="173"/>
        <v>0</v>
      </c>
      <c r="AM285" s="95">
        <f t="shared" si="178"/>
        <v>2.8571428571428597E-3</v>
      </c>
      <c r="AN285" s="95">
        <f t="shared" si="179"/>
        <v>-5.0000000000000044E-3</v>
      </c>
      <c r="AO285" s="78">
        <f t="shared" si="180"/>
        <v>0.5714285714285714</v>
      </c>
      <c r="AP285" s="8">
        <f t="shared" si="181"/>
        <v>36.36363636363636</v>
      </c>
      <c r="AQ285" s="8">
        <f t="shared" si="177"/>
        <v>43.243243243243242</v>
      </c>
      <c r="AR285" s="8">
        <f t="shared" si="166"/>
        <v>0</v>
      </c>
      <c r="AS285" s="114">
        <f t="shared" si="172"/>
        <v>0</v>
      </c>
      <c r="AT285" s="103">
        <f t="shared" si="194"/>
        <v>0.13875062709783217</v>
      </c>
      <c r="AU285" s="5">
        <f t="shared" si="169"/>
        <v>0.51</v>
      </c>
      <c r="AW285" s="210">
        <f t="shared" si="170"/>
        <v>4.0000000000000036E-2</v>
      </c>
      <c r="AX285" s="276">
        <f t="shared" si="175"/>
        <v>-1.3142989424431642E-2</v>
      </c>
      <c r="AY285" s="19">
        <f t="shared" si="195"/>
        <v>-0.31420192830141314</v>
      </c>
    </row>
    <row r="286" spans="1:51">
      <c r="A286" s="4">
        <v>38751</v>
      </c>
      <c r="B286" s="9">
        <f t="shared" si="165"/>
        <v>38751</v>
      </c>
      <c r="C286" s="5">
        <v>0.51</v>
      </c>
      <c r="D286" s="5">
        <v>0.51</v>
      </c>
      <c r="E286" s="5">
        <v>0.48</v>
      </c>
      <c r="F286" s="5">
        <v>0.48</v>
      </c>
      <c r="G286" s="6">
        <v>96200</v>
      </c>
      <c r="H286" s="112">
        <v>0.48</v>
      </c>
      <c r="I286" s="19">
        <f t="shared" si="182"/>
        <v>-5.8823529411764754E-2</v>
      </c>
      <c r="J286" s="8">
        <f t="shared" si="183"/>
        <v>0.57102834223420362</v>
      </c>
      <c r="K286" s="8">
        <f t="shared" si="184"/>
        <v>0.47397165776579625</v>
      </c>
      <c r="L286" s="8">
        <f t="shared" si="185"/>
        <v>0.52249999999999996</v>
      </c>
      <c r="M286" s="19">
        <f t="shared" si="186"/>
        <v>0.20477318185208032</v>
      </c>
      <c r="N286" s="19">
        <f t="shared" si="187"/>
        <v>-4.2754670739307742E-2</v>
      </c>
      <c r="O286" s="19">
        <f t="shared" si="188"/>
        <v>-2.4626918869074545E-3</v>
      </c>
      <c r="P286" s="19">
        <f t="shared" si="189"/>
        <v>5.1101213215487152E-3</v>
      </c>
      <c r="Q286" s="214"/>
      <c r="R286" s="305"/>
      <c r="S286" s="215"/>
      <c r="T286" t="str">
        <f t="shared" si="190"/>
        <v/>
      </c>
      <c r="U286" t="str">
        <f t="shared" si="191"/>
        <v/>
      </c>
      <c r="V286" t="str">
        <f t="shared" si="192"/>
        <v/>
      </c>
      <c r="W286" t="str">
        <f t="shared" si="193"/>
        <v/>
      </c>
      <c r="X286" s="10"/>
      <c r="Y286" s="219">
        <f t="shared" si="174"/>
        <v>-3.4945054945054971E-3</v>
      </c>
      <c r="Z286" s="78">
        <f t="shared" si="176"/>
        <v>0.50496712940875577</v>
      </c>
      <c r="AA286" s="78">
        <f t="shared" si="158"/>
        <v>0.50818287349332203</v>
      </c>
      <c r="AB286" s="74">
        <f t="shared" si="167"/>
        <v>285</v>
      </c>
      <c r="AC286" s="80">
        <f t="shared" si="159"/>
        <v>-4.0155292100784532E-3</v>
      </c>
      <c r="AD286" s="79">
        <f t="shared" si="196"/>
        <v>-3.2157440845662633E-3</v>
      </c>
      <c r="AE286" s="81">
        <f t="shared" si="161"/>
        <v>7.9978512551218996E-4</v>
      </c>
      <c r="AF286" s="19">
        <f t="shared" si="162"/>
        <v>-6.3279269182386581E-3</v>
      </c>
      <c r="AG286" s="93">
        <f t="shared" si="160"/>
        <v>0.47263610861716771</v>
      </c>
      <c r="AH286" s="91">
        <f t="shared" si="163"/>
        <v>-1.0511245205571103E-3</v>
      </c>
      <c r="AI286" s="96">
        <f t="shared" si="164"/>
        <v>279.24828538192497</v>
      </c>
      <c r="AJ286" s="5">
        <f t="shared" si="168"/>
        <v>-3.0000000000000027E-2</v>
      </c>
      <c r="AK286" s="5">
        <f t="shared" si="171"/>
        <v>0</v>
      </c>
      <c r="AL286" s="5">
        <f t="shared" si="173"/>
        <v>-3.0000000000000027E-2</v>
      </c>
      <c r="AM286" s="95">
        <f t="shared" si="178"/>
        <v>2.8571428571428597E-3</v>
      </c>
      <c r="AN286" s="95">
        <f t="shared" si="179"/>
        <v>-6.4285714285714345E-3</v>
      </c>
      <c r="AO286" s="78">
        <f t="shared" si="180"/>
        <v>0.44444444444444442</v>
      </c>
      <c r="AP286" s="8">
        <f t="shared" si="181"/>
        <v>30.769230769230774</v>
      </c>
      <c r="AQ286" s="8">
        <f t="shared" si="177"/>
        <v>37.209302325581397</v>
      </c>
      <c r="AR286" s="8">
        <f t="shared" si="166"/>
        <v>-1</v>
      </c>
      <c r="AS286" s="114">
        <f t="shared" si="172"/>
        <v>-96200</v>
      </c>
      <c r="AT286" s="103">
        <f t="shared" si="194"/>
        <v>0.1353862093112686</v>
      </c>
      <c r="AU286" s="5">
        <f t="shared" si="169"/>
        <v>0.48</v>
      </c>
      <c r="AW286" s="210">
        <f t="shared" si="170"/>
        <v>6.2500000000000056E-2</v>
      </c>
      <c r="AX286" s="276">
        <f t="shared" si="175"/>
        <v>-1.5512765255008769E-2</v>
      </c>
      <c r="AY286" s="19">
        <f t="shared" si="195"/>
        <v>-0.18030721581285958</v>
      </c>
    </row>
    <row r="287" spans="1:51">
      <c r="A287" s="4">
        <v>38754</v>
      </c>
      <c r="B287" s="9">
        <f t="shared" si="165"/>
        <v>38754</v>
      </c>
      <c r="C287" s="5">
        <v>0.5</v>
      </c>
      <c r="D287" s="5">
        <v>0.51</v>
      </c>
      <c r="E287" s="5">
        <v>0.49</v>
      </c>
      <c r="F287" s="5">
        <v>0.49</v>
      </c>
      <c r="G287" s="6">
        <v>405900</v>
      </c>
      <c r="H287" s="112">
        <v>0.49</v>
      </c>
      <c r="I287" s="19">
        <f t="shared" si="182"/>
        <v>2.0833333333333353E-2</v>
      </c>
      <c r="J287" s="8">
        <f t="shared" si="183"/>
        <v>0.57180904491242102</v>
      </c>
      <c r="K287" s="8">
        <f t="shared" si="184"/>
        <v>0.47119095508757891</v>
      </c>
      <c r="L287" s="8">
        <f t="shared" si="185"/>
        <v>0.52149999999999996</v>
      </c>
      <c r="M287" s="19">
        <f t="shared" si="186"/>
        <v>0.21353994328295312</v>
      </c>
      <c r="N287" s="19">
        <f t="shared" si="187"/>
        <v>4.281205845209525E-2</v>
      </c>
      <c r="O287" s="19">
        <f t="shared" si="188"/>
        <v>1.3671872663322075E-3</v>
      </c>
      <c r="P287" s="19">
        <f t="shared" si="189"/>
        <v>-5.8668121451079863E-3</v>
      </c>
      <c r="Q287" s="214"/>
      <c r="R287" s="305"/>
      <c r="S287" s="215"/>
      <c r="T287" t="str">
        <f t="shared" si="190"/>
        <v/>
      </c>
      <c r="U287" t="str">
        <f t="shared" si="191"/>
        <v/>
      </c>
      <c r="V287" t="str">
        <f t="shared" si="192"/>
        <v/>
      </c>
      <c r="W287" t="str">
        <f t="shared" si="193"/>
        <v/>
      </c>
      <c r="X287" s="10"/>
      <c r="Y287" s="219">
        <f t="shared" si="174"/>
        <v>-3.5384615384615415E-3</v>
      </c>
      <c r="Z287" s="78">
        <f t="shared" si="176"/>
        <v>0.5026621914798074</v>
      </c>
      <c r="AA287" s="78">
        <f t="shared" ref="AA287:AA350" si="197">AA286+(0.074*(F287-AA286))</f>
        <v>0.50683734085481624</v>
      </c>
      <c r="AB287" s="74">
        <f t="shared" si="167"/>
        <v>286</v>
      </c>
      <c r="AC287" s="80">
        <f t="shared" si="159"/>
        <v>-3.9799476004168293E-3</v>
      </c>
      <c r="AD287" s="79">
        <f t="shared" si="196"/>
        <v>-4.1751493750088464E-3</v>
      </c>
      <c r="AE287" s="81">
        <f t="shared" si="161"/>
        <v>-1.9520177459201736E-4</v>
      </c>
      <c r="AF287" s="19">
        <f t="shared" si="162"/>
        <v>-8.2376514878859716E-3</v>
      </c>
      <c r="AG287" s="93">
        <f t="shared" si="160"/>
        <v>-8.8610013276254479E-3</v>
      </c>
      <c r="AH287" s="91">
        <f t="shared" si="163"/>
        <v>-9.135626239354591E-4</v>
      </c>
      <c r="AI287" s="96">
        <f t="shared" si="164"/>
        <v>279.42781043743747</v>
      </c>
      <c r="AJ287" s="5">
        <f t="shared" si="168"/>
        <v>1.0000000000000009E-2</v>
      </c>
      <c r="AK287" s="5">
        <f t="shared" si="171"/>
        <v>1.0000000000000009E-2</v>
      </c>
      <c r="AL287" s="5">
        <f t="shared" si="173"/>
        <v>0</v>
      </c>
      <c r="AM287" s="95">
        <f t="shared" si="178"/>
        <v>3.5714285714285748E-3</v>
      </c>
      <c r="AN287" s="95">
        <f t="shared" si="179"/>
        <v>-6.4285714285714345E-3</v>
      </c>
      <c r="AO287" s="78">
        <f t="shared" si="180"/>
        <v>0.55555555555555558</v>
      </c>
      <c r="AP287" s="8">
        <f t="shared" si="181"/>
        <v>35.714285714285722</v>
      </c>
      <c r="AQ287" s="8">
        <f t="shared" si="177"/>
        <v>35.714285714285722</v>
      </c>
      <c r="AR287" s="8">
        <f t="shared" si="166"/>
        <v>-1</v>
      </c>
      <c r="AS287" s="114">
        <f t="shared" si="172"/>
        <v>-405900</v>
      </c>
      <c r="AT287" s="103">
        <f t="shared" si="194"/>
        <v>0.15271667012403667</v>
      </c>
      <c r="AU287" s="5">
        <f t="shared" si="169"/>
        <v>0.49</v>
      </c>
      <c r="AW287" s="210">
        <f t="shared" si="170"/>
        <v>4.0816326530612283E-2</v>
      </c>
      <c r="AX287" s="276">
        <f t="shared" si="175"/>
        <v>-1.6685121347337926E-2</v>
      </c>
      <c r="AY287" s="19">
        <f t="shared" si="195"/>
        <v>-7.5573637134141947E-2</v>
      </c>
    </row>
    <row r="288" spans="1:51">
      <c r="A288" s="4">
        <v>38755</v>
      </c>
      <c r="B288" s="9">
        <f t="shared" si="165"/>
        <v>38755</v>
      </c>
      <c r="C288" s="5">
        <v>0.5</v>
      </c>
      <c r="D288" s="5">
        <v>0.5</v>
      </c>
      <c r="E288" s="5">
        <v>0.5</v>
      </c>
      <c r="F288" s="5">
        <v>0.5</v>
      </c>
      <c r="G288" s="6">
        <v>260100</v>
      </c>
      <c r="H288" s="112">
        <v>0.5</v>
      </c>
      <c r="I288" s="19">
        <f t="shared" si="182"/>
        <v>2.0408163265306142E-2</v>
      </c>
      <c r="J288" s="8">
        <f t="shared" si="183"/>
        <v>0.56386937976471885</v>
      </c>
      <c r="K288" s="8">
        <f t="shared" si="184"/>
        <v>0.47213062023528113</v>
      </c>
      <c r="L288" s="8">
        <f t="shared" si="185"/>
        <v>0.51800000000000002</v>
      </c>
      <c r="M288" s="19">
        <f t="shared" si="186"/>
        <v>0.19430800629647937</v>
      </c>
      <c r="N288" s="19">
        <f t="shared" si="187"/>
        <v>-9.0062480540187659E-2</v>
      </c>
      <c r="O288" s="19">
        <f t="shared" si="188"/>
        <v>-1.3885168865977309E-2</v>
      </c>
      <c r="P288" s="19">
        <f t="shared" si="189"/>
        <v>1.9942342643813377E-3</v>
      </c>
      <c r="Q288" s="214"/>
      <c r="R288" s="305"/>
      <c r="S288" s="215"/>
      <c r="T288" t="str">
        <f t="shared" si="190"/>
        <v/>
      </c>
      <c r="U288" t="str">
        <f t="shared" si="191"/>
        <v/>
      </c>
      <c r="V288" t="str">
        <f t="shared" si="192"/>
        <v/>
      </c>
      <c r="W288" t="str">
        <f t="shared" si="193"/>
        <v/>
      </c>
      <c r="X288" s="10"/>
      <c r="Y288" s="219">
        <f t="shared" si="174"/>
        <v>-2.4615384615384638E-3</v>
      </c>
      <c r="Z288" s="78">
        <f t="shared" si="176"/>
        <v>0.50225221399191711</v>
      </c>
      <c r="AA288" s="78">
        <f t="shared" si="197"/>
        <v>0.50633137763155989</v>
      </c>
      <c r="AB288" s="74">
        <f t="shared" si="167"/>
        <v>287</v>
      </c>
      <c r="AC288" s="80">
        <f t="shared" si="159"/>
        <v>-3.10716949204061E-3</v>
      </c>
      <c r="AD288" s="79">
        <f t="shared" si="196"/>
        <v>-4.0791636396427799E-3</v>
      </c>
      <c r="AE288" s="81">
        <f t="shared" si="161"/>
        <v>-9.7199414760216997E-4</v>
      </c>
      <c r="AF288" s="19">
        <f t="shared" si="162"/>
        <v>-8.0563121699541371E-3</v>
      </c>
      <c r="AG288" s="93">
        <f t="shared" si="160"/>
        <v>-0.2192938691667225</v>
      </c>
      <c r="AH288" s="91">
        <f t="shared" si="163"/>
        <v>-7.0792239618413741E-4</v>
      </c>
      <c r="AI288" s="96">
        <f t="shared" si="164"/>
        <v>279.42730870793616</v>
      </c>
      <c r="AJ288" s="5">
        <f t="shared" si="168"/>
        <v>1.0000000000000009E-2</v>
      </c>
      <c r="AK288" s="5">
        <f t="shared" si="171"/>
        <v>1.0000000000000009E-2</v>
      </c>
      <c r="AL288" s="5">
        <f t="shared" si="173"/>
        <v>0</v>
      </c>
      <c r="AM288" s="95">
        <f t="shared" si="178"/>
        <v>2.8571428571428597E-3</v>
      </c>
      <c r="AN288" s="95">
        <f t="shared" si="179"/>
        <v>-6.4285714285714345E-3</v>
      </c>
      <c r="AO288" s="78">
        <f t="shared" si="180"/>
        <v>0.44444444444444442</v>
      </c>
      <c r="AP288" s="8">
        <f t="shared" si="181"/>
        <v>30.769230769230774</v>
      </c>
      <c r="AQ288" s="8">
        <f t="shared" si="177"/>
        <v>30.769230769230774</v>
      </c>
      <c r="AR288" s="8">
        <f t="shared" si="166"/>
        <v>0</v>
      </c>
      <c r="AS288" s="114">
        <f t="shared" si="172"/>
        <v>0</v>
      </c>
      <c r="AT288" s="103">
        <f t="shared" si="194"/>
        <v>-4.2678646822884296E-2</v>
      </c>
      <c r="AU288" s="5">
        <f t="shared" si="169"/>
        <v>0.5</v>
      </c>
      <c r="AW288" s="210">
        <f t="shared" si="170"/>
        <v>0</v>
      </c>
      <c r="AX288" s="276">
        <f t="shared" si="175"/>
        <v>-1.736042960796973E-2</v>
      </c>
      <c r="AY288" s="19">
        <f t="shared" si="195"/>
        <v>-4.0473679907611082E-2</v>
      </c>
    </row>
    <row r="289" spans="1:51">
      <c r="A289" s="4">
        <v>38756</v>
      </c>
      <c r="B289" s="9">
        <f t="shared" si="165"/>
        <v>38756</v>
      </c>
      <c r="C289" s="5">
        <v>0.51</v>
      </c>
      <c r="D289" s="5">
        <v>0.51</v>
      </c>
      <c r="E289" s="5">
        <v>0.49</v>
      </c>
      <c r="F289" s="5">
        <v>0.51</v>
      </c>
      <c r="G289" s="6">
        <v>167900</v>
      </c>
      <c r="H289" s="112">
        <v>0.51</v>
      </c>
      <c r="I289" s="19">
        <f t="shared" si="182"/>
        <v>2.0000000000000018E-2</v>
      </c>
      <c r="J289" s="8">
        <f t="shared" si="183"/>
        <v>0.55424283374069705</v>
      </c>
      <c r="K289" s="8">
        <f t="shared" si="184"/>
        <v>0.4757571662593027</v>
      </c>
      <c r="L289" s="8">
        <f t="shared" si="185"/>
        <v>0.5149999999999999</v>
      </c>
      <c r="M289" s="19">
        <f t="shared" si="186"/>
        <v>0.16497001631840302</v>
      </c>
      <c r="N289" s="19">
        <f t="shared" si="187"/>
        <v>-0.15098703618682499</v>
      </c>
      <c r="O289" s="19">
        <f t="shared" si="188"/>
        <v>-1.707229789288893E-2</v>
      </c>
      <c r="P289" s="19">
        <f t="shared" si="189"/>
        <v>7.681234532541696E-3</v>
      </c>
      <c r="Q289" s="214"/>
      <c r="R289" s="305"/>
      <c r="S289" s="215"/>
      <c r="T289" t="str">
        <f t="shared" si="190"/>
        <v/>
      </c>
      <c r="U289" t="str">
        <f t="shared" si="191"/>
        <v/>
      </c>
      <c r="V289" t="str">
        <f t="shared" si="192"/>
        <v/>
      </c>
      <c r="W289" t="str">
        <f t="shared" si="193"/>
        <v/>
      </c>
      <c r="X289" s="10"/>
      <c r="Y289" s="219">
        <f t="shared" si="174"/>
        <v>-1.8681318681318699E-3</v>
      </c>
      <c r="Z289" s="78">
        <f t="shared" si="176"/>
        <v>0.50344537303716186</v>
      </c>
      <c r="AA289" s="78">
        <f t="shared" si="197"/>
        <v>0.5066028556868245</v>
      </c>
      <c r="AB289" s="74">
        <f t="shared" si="167"/>
        <v>288</v>
      </c>
      <c r="AC289" s="80">
        <f t="shared" si="159"/>
        <v>-1.748390801648381E-3</v>
      </c>
      <c r="AD289" s="79">
        <f t="shared" si="196"/>
        <v>-3.1574826496626462E-3</v>
      </c>
      <c r="AE289" s="81">
        <f t="shared" si="161"/>
        <v>-1.4090918480142653E-3</v>
      </c>
      <c r="AF289" s="19">
        <f t="shared" si="162"/>
        <v>-6.2326586086489848E-3</v>
      </c>
      <c r="AG289" s="93">
        <f t="shared" si="160"/>
        <v>-0.4373043356253673</v>
      </c>
      <c r="AH289" s="91">
        <f t="shared" si="163"/>
        <v>-4.9973117282429448E-4</v>
      </c>
      <c r="AI289" s="96">
        <f t="shared" si="164"/>
        <v>279.53156828501398</v>
      </c>
      <c r="AJ289" s="5">
        <f t="shared" si="168"/>
        <v>1.0000000000000009E-2</v>
      </c>
      <c r="AK289" s="5">
        <f t="shared" si="171"/>
        <v>1.0000000000000009E-2</v>
      </c>
      <c r="AL289" s="5">
        <f t="shared" si="173"/>
        <v>0</v>
      </c>
      <c r="AM289" s="95">
        <f t="shared" si="178"/>
        <v>3.5714285714285748E-3</v>
      </c>
      <c r="AN289" s="95">
        <f t="shared" si="179"/>
        <v>-4.2857142857142894E-3</v>
      </c>
      <c r="AO289" s="78">
        <f t="shared" si="180"/>
        <v>0.83333333333333337</v>
      </c>
      <c r="AP289" s="8">
        <f t="shared" si="181"/>
        <v>45.45454545454546</v>
      </c>
      <c r="AQ289" s="8">
        <f t="shared" si="177"/>
        <v>33.333333333333329</v>
      </c>
      <c r="AR289" s="8">
        <f t="shared" si="166"/>
        <v>1</v>
      </c>
      <c r="AS289" s="114">
        <f t="shared" si="172"/>
        <v>167900</v>
      </c>
      <c r="AT289" s="103">
        <f t="shared" si="194"/>
        <v>0.16779745018286257</v>
      </c>
      <c r="AU289" s="5">
        <f t="shared" si="169"/>
        <v>0.51</v>
      </c>
      <c r="AW289" s="210">
        <f t="shared" si="170"/>
        <v>4.0816326530612283E-2</v>
      </c>
      <c r="AX289" s="276">
        <f t="shared" si="175"/>
        <v>-1.8140717121214237E-2</v>
      </c>
      <c r="AY289" s="19">
        <f t="shared" si="195"/>
        <v>-4.4946325112040823E-2</v>
      </c>
    </row>
    <row r="290" spans="1:51">
      <c r="A290" s="4">
        <v>38757</v>
      </c>
      <c r="B290" s="9">
        <f t="shared" si="165"/>
        <v>38757</v>
      </c>
      <c r="C290" s="5">
        <v>0.49</v>
      </c>
      <c r="D290" s="5">
        <v>0.5</v>
      </c>
      <c r="E290" s="5">
        <v>0.49</v>
      </c>
      <c r="F290" s="5">
        <v>0.5</v>
      </c>
      <c r="G290" s="6">
        <v>125000</v>
      </c>
      <c r="H290" s="112">
        <v>0.5</v>
      </c>
      <c r="I290" s="19">
        <f t="shared" si="182"/>
        <v>-1.9607843137254919E-2</v>
      </c>
      <c r="J290" s="8">
        <f t="shared" si="183"/>
        <v>0.54582306905057554</v>
      </c>
      <c r="K290" s="8">
        <f t="shared" si="184"/>
        <v>0.47817693094942448</v>
      </c>
      <c r="L290" s="8">
        <f t="shared" si="185"/>
        <v>0.51200000000000001</v>
      </c>
      <c r="M290" s="19">
        <f t="shared" si="186"/>
        <v>0.14146675366969094</v>
      </c>
      <c r="N290" s="19">
        <f t="shared" si="187"/>
        <v>-0.14246990558180725</v>
      </c>
      <c r="O290" s="19">
        <f t="shared" si="188"/>
        <v>-1.5191472361121597E-2</v>
      </c>
      <c r="P290" s="19">
        <f t="shared" si="189"/>
        <v>5.0861339812229662E-3</v>
      </c>
      <c r="Q290" s="214"/>
      <c r="R290" s="305"/>
      <c r="S290" s="215"/>
      <c r="T290" t="str">
        <f t="shared" si="190"/>
        <v/>
      </c>
      <c r="U290" t="str">
        <f t="shared" si="191"/>
        <v/>
      </c>
      <c r="V290" t="str">
        <f t="shared" si="192"/>
        <v/>
      </c>
      <c r="W290" t="str">
        <f t="shared" si="193"/>
        <v/>
      </c>
      <c r="X290" s="10"/>
      <c r="Y290" s="219">
        <f t="shared" si="174"/>
        <v>-1.5164835164835177E-3</v>
      </c>
      <c r="Z290" s="78">
        <f t="shared" si="176"/>
        <v>0.50291478558943892</v>
      </c>
      <c r="AA290" s="78">
        <f t="shared" si="197"/>
        <v>0.5061142443659995</v>
      </c>
      <c r="AB290" s="74">
        <f t="shared" si="167"/>
        <v>289</v>
      </c>
      <c r="AC290" s="80">
        <f t="shared" si="159"/>
        <v>-1.4322935428370534E-3</v>
      </c>
      <c r="AD290" s="79">
        <f t="shared" si="196"/>
        <v>-3.199458776560582E-3</v>
      </c>
      <c r="AE290" s="81">
        <f t="shared" si="161"/>
        <v>-1.7671652337235286E-3</v>
      </c>
      <c r="AF290" s="19">
        <f t="shared" si="162"/>
        <v>-6.3216137703622395E-3</v>
      </c>
      <c r="AG290" s="93">
        <f t="shared" si="160"/>
        <v>-0.18079325200825322</v>
      </c>
      <c r="AH290" s="91">
        <f t="shared" si="163"/>
        <v>-3.1519178593734422E-4</v>
      </c>
      <c r="AI290" s="96">
        <f t="shared" si="164"/>
        <v>279.95210317780482</v>
      </c>
      <c r="AJ290" s="5">
        <f t="shared" si="168"/>
        <v>-1.0000000000000009E-2</v>
      </c>
      <c r="AK290" s="5">
        <f t="shared" si="171"/>
        <v>0</v>
      </c>
      <c r="AL290" s="5">
        <f t="shared" si="173"/>
        <v>-1.0000000000000009E-2</v>
      </c>
      <c r="AM290" s="95">
        <f t="shared" si="178"/>
        <v>3.5714285714285748E-3</v>
      </c>
      <c r="AN290" s="95">
        <f t="shared" si="179"/>
        <v>-5.0000000000000044E-3</v>
      </c>
      <c r="AO290" s="78">
        <f t="shared" si="180"/>
        <v>0.7142857142857143</v>
      </c>
      <c r="AP290" s="8">
        <f t="shared" si="181"/>
        <v>41.666666666666671</v>
      </c>
      <c r="AQ290" s="8">
        <f t="shared" si="177"/>
        <v>36.36363636363636</v>
      </c>
      <c r="AR290" s="8">
        <f t="shared" si="166"/>
        <v>1</v>
      </c>
      <c r="AS290" s="114">
        <f t="shared" si="172"/>
        <v>125000</v>
      </c>
      <c r="AT290" s="103">
        <f t="shared" si="194"/>
        <v>0.2121662289865629</v>
      </c>
      <c r="AU290" s="5">
        <f t="shared" si="169"/>
        <v>0.5</v>
      </c>
      <c r="AW290" s="210">
        <f t="shared" si="170"/>
        <v>2.0408163265306142E-2</v>
      </c>
      <c r="AX290" s="276">
        <f t="shared" si="175"/>
        <v>-1.8807736054995222E-2</v>
      </c>
      <c r="AY290" s="19">
        <f t="shared" si="195"/>
        <v>-3.6769160189425769E-2</v>
      </c>
    </row>
    <row r="291" spans="1:51">
      <c r="A291" s="4">
        <v>38758</v>
      </c>
      <c r="B291" s="9">
        <f t="shared" si="165"/>
        <v>38758</v>
      </c>
      <c r="C291" s="5">
        <v>0.49</v>
      </c>
      <c r="D291" s="5">
        <v>0.5</v>
      </c>
      <c r="E291" s="5">
        <v>0.49</v>
      </c>
      <c r="F291" s="5">
        <v>0.49</v>
      </c>
      <c r="G291" s="6">
        <v>50600</v>
      </c>
      <c r="H291" s="112">
        <v>0.49</v>
      </c>
      <c r="I291" s="19">
        <f t="shared" si="182"/>
        <v>-2.0000000000000018E-2</v>
      </c>
      <c r="J291" s="8">
        <f t="shared" si="183"/>
        <v>0.5420422801905459</v>
      </c>
      <c r="K291" s="8">
        <f t="shared" si="184"/>
        <v>0.47695771980945395</v>
      </c>
      <c r="L291" s="8">
        <f t="shared" si="185"/>
        <v>0.50949999999999995</v>
      </c>
      <c r="M291" s="19">
        <f t="shared" si="186"/>
        <v>0.13645771454772432</v>
      </c>
      <c r="N291" s="19">
        <f t="shared" si="187"/>
        <v>-3.5407889076624822E-2</v>
      </c>
      <c r="O291" s="19">
        <f t="shared" si="188"/>
        <v>-6.926766335849599E-3</v>
      </c>
      <c r="P291" s="19">
        <f t="shared" si="189"/>
        <v>-2.5497071503424026E-3</v>
      </c>
      <c r="Q291" s="214"/>
      <c r="R291" s="305"/>
      <c r="S291" s="215"/>
      <c r="T291" t="str">
        <f t="shared" si="190"/>
        <v/>
      </c>
      <c r="U291" t="str">
        <f t="shared" si="191"/>
        <v/>
      </c>
      <c r="V291" t="str">
        <f t="shared" si="192"/>
        <v/>
      </c>
      <c r="W291" t="str">
        <f t="shared" si="193"/>
        <v/>
      </c>
      <c r="X291" s="10"/>
      <c r="Y291" s="219">
        <f t="shared" si="174"/>
        <v>-1.3626373626373638E-3</v>
      </c>
      <c r="Z291" s="78">
        <f t="shared" si="176"/>
        <v>0.50092590860866537</v>
      </c>
      <c r="AA291" s="78">
        <f t="shared" si="197"/>
        <v>0.50492179028291551</v>
      </c>
      <c r="AB291" s="74">
        <f t="shared" si="167"/>
        <v>290</v>
      </c>
      <c r="AC291" s="80">
        <f t="shared" ref="AC291:AC354" si="198">AD291-AE291</f>
        <v>-1.782973152421285E-3</v>
      </c>
      <c r="AD291" s="79">
        <f t="shared" si="196"/>
        <v>-3.9958816742501346E-3</v>
      </c>
      <c r="AE291" s="81">
        <f t="shared" si="161"/>
        <v>-2.2129085218288496E-3</v>
      </c>
      <c r="AF291" s="19">
        <f t="shared" si="162"/>
        <v>-7.9138626043672635E-3</v>
      </c>
      <c r="AG291" s="93">
        <f t="shared" ref="AG291:AG354" si="199">IF(A292&gt;A291,(AC291-AC290)/AC290, (AC291-AC292)/AC292)</f>
        <v>0.2448378067037946</v>
      </c>
      <c r="AH291" s="91">
        <f t="shared" si="163"/>
        <v>-1.6709316041346289E-4</v>
      </c>
      <c r="AI291" s="96">
        <f t="shared" si="164"/>
        <v>280.91176950037629</v>
      </c>
      <c r="AJ291" s="5">
        <f t="shared" si="168"/>
        <v>-1.0000000000000009E-2</v>
      </c>
      <c r="AK291" s="5">
        <f t="shared" si="171"/>
        <v>0</v>
      </c>
      <c r="AL291" s="5">
        <f t="shared" si="173"/>
        <v>-1.0000000000000009E-2</v>
      </c>
      <c r="AM291" s="95">
        <f t="shared" si="178"/>
        <v>3.5714285714285748E-3</v>
      </c>
      <c r="AN291" s="95">
        <f t="shared" si="179"/>
        <v>-5.7142857142857195E-3</v>
      </c>
      <c r="AO291" s="78">
        <f t="shared" si="180"/>
        <v>0.625</v>
      </c>
      <c r="AP291" s="8">
        <f t="shared" si="181"/>
        <v>38.46153846153846</v>
      </c>
      <c r="AQ291" s="8">
        <f t="shared" si="177"/>
        <v>38.46153846153846</v>
      </c>
      <c r="AR291" s="8">
        <f t="shared" si="166"/>
        <v>-1</v>
      </c>
      <c r="AS291" s="114">
        <f t="shared" si="172"/>
        <v>-50600</v>
      </c>
      <c r="AT291" s="103">
        <f t="shared" si="194"/>
        <v>0.26033881415047333</v>
      </c>
      <c r="AU291" s="5">
        <f t="shared" si="169"/>
        <v>0.49</v>
      </c>
      <c r="AW291" s="210">
        <f t="shared" si="170"/>
        <v>2.0408163265306142E-2</v>
      </c>
      <c r="AX291" s="276">
        <f t="shared" si="175"/>
        <v>-1.8814446387178711E-2</v>
      </c>
      <c r="AY291" s="19">
        <f t="shared" si="195"/>
        <v>-3.5678574836799001E-4</v>
      </c>
    </row>
    <row r="292" spans="1:51">
      <c r="A292" s="4">
        <v>38761</v>
      </c>
      <c r="B292" s="9">
        <f t="shared" si="165"/>
        <v>38761</v>
      </c>
      <c r="C292" s="5">
        <v>0.5</v>
      </c>
      <c r="D292" s="5">
        <v>0.5</v>
      </c>
      <c r="E292" s="5">
        <v>0.48</v>
      </c>
      <c r="F292" s="5">
        <v>0.48</v>
      </c>
      <c r="G292" s="6">
        <v>139800</v>
      </c>
      <c r="H292" s="112">
        <v>0.48</v>
      </c>
      <c r="I292" s="19">
        <f t="shared" si="182"/>
        <v>-2.0408163265306142E-2</v>
      </c>
      <c r="J292" s="8">
        <f t="shared" si="183"/>
        <v>0.54052610922848043</v>
      </c>
      <c r="K292" s="8">
        <f t="shared" si="184"/>
        <v>0.47347389077151958</v>
      </c>
      <c r="L292" s="8">
        <f t="shared" si="185"/>
        <v>0.50700000000000001</v>
      </c>
      <c r="M292" s="19">
        <f t="shared" si="186"/>
        <v>0.14161756279253357</v>
      </c>
      <c r="N292" s="19">
        <f t="shared" si="187"/>
        <v>3.7812799825286979E-2</v>
      </c>
      <c r="O292" s="19">
        <f t="shared" si="188"/>
        <v>-2.7971451996926912E-3</v>
      </c>
      <c r="P292" s="19">
        <f t="shared" si="189"/>
        <v>-7.3042722514821056E-3</v>
      </c>
      <c r="Q292" s="214"/>
      <c r="R292" s="305"/>
      <c r="S292" s="215"/>
      <c r="T292" t="str">
        <f t="shared" si="190"/>
        <v/>
      </c>
      <c r="U292" t="str">
        <f t="shared" si="191"/>
        <v/>
      </c>
      <c r="V292" t="str">
        <f t="shared" si="192"/>
        <v/>
      </c>
      <c r="W292" t="str">
        <f t="shared" si="193"/>
        <v/>
      </c>
      <c r="X292" s="10"/>
      <c r="Y292" s="219">
        <f t="shared" si="174"/>
        <v>-1.3626373626373638E-3</v>
      </c>
      <c r="Z292" s="78">
        <f t="shared" si="176"/>
        <v>0.49770331868293088</v>
      </c>
      <c r="AA292" s="78">
        <f t="shared" si="197"/>
        <v>0.5030775778019797</v>
      </c>
      <c r="AB292" s="74">
        <f t="shared" si="167"/>
        <v>291</v>
      </c>
      <c r="AC292" s="80">
        <f t="shared" si="198"/>
        <v>-2.5290804777759754E-3</v>
      </c>
      <c r="AD292" s="79">
        <f t="shared" si="196"/>
        <v>-5.3742591190488187E-3</v>
      </c>
      <c r="AE292" s="81">
        <f t="shared" ref="AE292:AE355" si="200">AE291+(0.2*(AD292-AE291))</f>
        <v>-2.8451786412728433E-3</v>
      </c>
      <c r="AF292" s="19">
        <f t="shared" ref="AF292:AF355" si="201">AD292/AA292</f>
        <v>-1.0682764162397679E-2</v>
      </c>
      <c r="AG292" s="93">
        <f t="shared" si="199"/>
        <v>0.4184624565667035</v>
      </c>
      <c r="AH292" s="91">
        <f t="shared" ref="AH292:AH355" si="202">SLOPE(AC279:AC292,AB279:AB292)</f>
        <v>-5.9063823841319091E-5</v>
      </c>
      <c r="AI292" s="96">
        <f t="shared" ref="AI292:AI355" si="203">INTERCEPT(AB279:AB292,AC279:AC292)</f>
        <v>282.69622299050877</v>
      </c>
      <c r="AJ292" s="5">
        <f t="shared" si="168"/>
        <v>-1.0000000000000009E-2</v>
      </c>
      <c r="AK292" s="5">
        <f t="shared" si="171"/>
        <v>0</v>
      </c>
      <c r="AL292" s="5">
        <f t="shared" si="173"/>
        <v>-1.0000000000000009E-2</v>
      </c>
      <c r="AM292" s="95">
        <f t="shared" si="178"/>
        <v>3.5714285714285748E-3</v>
      </c>
      <c r="AN292" s="95">
        <f t="shared" si="179"/>
        <v>-6.4285714285714345E-3</v>
      </c>
      <c r="AO292" s="78">
        <f t="shared" si="180"/>
        <v>0.55555555555555558</v>
      </c>
      <c r="AP292" s="8">
        <f t="shared" si="181"/>
        <v>35.714285714285722</v>
      </c>
      <c r="AQ292" s="8">
        <f t="shared" si="177"/>
        <v>39.999999999999993</v>
      </c>
      <c r="AR292" s="8">
        <f t="shared" si="166"/>
        <v>-1</v>
      </c>
      <c r="AS292" s="114">
        <f t="shared" si="172"/>
        <v>-139800</v>
      </c>
      <c r="AT292" s="103">
        <f t="shared" si="194"/>
        <v>0.28226575014700811</v>
      </c>
      <c r="AU292" s="5">
        <f t="shared" si="169"/>
        <v>0.48</v>
      </c>
      <c r="AW292" s="210">
        <f t="shared" si="170"/>
        <v>4.1666666666666706E-2</v>
      </c>
      <c r="AX292" s="276">
        <f t="shared" si="175"/>
        <v>-1.7940722491553304E-2</v>
      </c>
      <c r="AY292" s="19">
        <f t="shared" si="195"/>
        <v>4.6438990424975499E-2</v>
      </c>
    </row>
    <row r="293" spans="1:51">
      <c r="A293" s="4">
        <v>38762</v>
      </c>
      <c r="B293" s="9">
        <f t="shared" si="165"/>
        <v>38762</v>
      </c>
      <c r="C293" s="5">
        <v>0.47</v>
      </c>
      <c r="D293" s="5">
        <v>0.48</v>
      </c>
      <c r="E293" s="5">
        <v>0.47</v>
      </c>
      <c r="F293" s="5">
        <v>0.47</v>
      </c>
      <c r="G293" s="6">
        <v>55300</v>
      </c>
      <c r="H293" s="112">
        <v>0.47</v>
      </c>
      <c r="I293" s="19">
        <f t="shared" si="182"/>
        <v>-2.0833333333333353E-2</v>
      </c>
      <c r="J293" s="8">
        <f t="shared" si="183"/>
        <v>0.53944009029333884</v>
      </c>
      <c r="K293" s="8">
        <f t="shared" si="184"/>
        <v>0.46855990970666139</v>
      </c>
      <c r="L293" s="8">
        <f t="shared" si="185"/>
        <v>0.50400000000000011</v>
      </c>
      <c r="M293" s="19">
        <f t="shared" si="186"/>
        <v>0.1512723968020471</v>
      </c>
      <c r="N293" s="19">
        <f t="shared" si="187"/>
        <v>6.8175400134922792E-2</v>
      </c>
      <c r="O293" s="19">
        <f t="shared" si="188"/>
        <v>-2.0091886711850527E-3</v>
      </c>
      <c r="P293" s="19">
        <f t="shared" si="189"/>
        <v>-1.037856819697263E-2</v>
      </c>
      <c r="Q293" s="214"/>
      <c r="R293" s="305"/>
      <c r="S293" s="215"/>
      <c r="T293" t="str">
        <f t="shared" si="190"/>
        <v/>
      </c>
      <c r="U293" t="str">
        <f t="shared" si="191"/>
        <v/>
      </c>
      <c r="V293" t="str">
        <f t="shared" si="192"/>
        <v/>
      </c>
      <c r="W293" t="str">
        <f t="shared" si="193"/>
        <v/>
      </c>
      <c r="X293" s="10"/>
      <c r="Y293" s="219">
        <f t="shared" si="174"/>
        <v>-1.8021978021978038E-3</v>
      </c>
      <c r="Z293" s="78">
        <f t="shared" si="176"/>
        <v>0.49343700760575954</v>
      </c>
      <c r="AA293" s="78">
        <f t="shared" si="197"/>
        <v>0.50062983704463315</v>
      </c>
      <c r="AB293" s="74">
        <f t="shared" si="167"/>
        <v>292</v>
      </c>
      <c r="AC293" s="80">
        <f t="shared" si="198"/>
        <v>-3.4781206380806182E-3</v>
      </c>
      <c r="AD293" s="79">
        <f t="shared" si="196"/>
        <v>-7.1928294388736158E-3</v>
      </c>
      <c r="AE293" s="81">
        <f t="shared" si="200"/>
        <v>-3.7147088007929976E-3</v>
      </c>
      <c r="AF293" s="19">
        <f t="shared" si="201"/>
        <v>-1.4367560434142375E-2</v>
      </c>
      <c r="AG293" s="93">
        <f t="shared" si="199"/>
        <v>0.37525107193868751</v>
      </c>
      <c r="AH293" s="91">
        <f t="shared" si="202"/>
        <v>-9.8086328232860131E-6</v>
      </c>
      <c r="AI293" s="96">
        <f t="shared" si="203"/>
        <v>285.03374948397555</v>
      </c>
      <c r="AJ293" s="5">
        <f t="shared" si="168"/>
        <v>-1.0000000000000009E-2</v>
      </c>
      <c r="AK293" s="5">
        <f t="shared" si="171"/>
        <v>0</v>
      </c>
      <c r="AL293" s="5">
        <f t="shared" si="173"/>
        <v>-1.0000000000000009E-2</v>
      </c>
      <c r="AM293" s="95">
        <f t="shared" si="178"/>
        <v>3.5714285714285748E-3</v>
      </c>
      <c r="AN293" s="95">
        <f t="shared" si="179"/>
        <v>-6.4285714285714345E-3</v>
      </c>
      <c r="AO293" s="78">
        <f t="shared" si="180"/>
        <v>0.55555555555555558</v>
      </c>
      <c r="AP293" s="8">
        <f t="shared" si="181"/>
        <v>35.714285714285722</v>
      </c>
      <c r="AQ293" s="8">
        <f t="shared" si="177"/>
        <v>39.999999999999993</v>
      </c>
      <c r="AR293" s="8">
        <f t="shared" si="166"/>
        <v>-1</v>
      </c>
      <c r="AS293" s="114">
        <f t="shared" si="172"/>
        <v>-55300</v>
      </c>
      <c r="AT293" s="103">
        <f t="shared" si="194"/>
        <v>0.15683036126767069</v>
      </c>
      <c r="AU293" s="5">
        <f t="shared" si="169"/>
        <v>0.47</v>
      </c>
      <c r="AW293" s="210">
        <f t="shared" si="170"/>
        <v>2.1276595744680871E-2</v>
      </c>
      <c r="AX293" s="276">
        <f t="shared" si="175"/>
        <v>-1.6192522485548515E-2</v>
      </c>
      <c r="AY293" s="19">
        <f t="shared" si="195"/>
        <v>9.7443121748740119E-2</v>
      </c>
    </row>
    <row r="294" spans="1:51">
      <c r="A294" s="4">
        <v>38763</v>
      </c>
      <c r="B294" s="9">
        <f t="shared" si="165"/>
        <v>38763</v>
      </c>
      <c r="C294" s="5">
        <v>0.47</v>
      </c>
      <c r="D294" s="5">
        <v>0.49</v>
      </c>
      <c r="E294" s="5">
        <v>0.47</v>
      </c>
      <c r="F294" s="5">
        <v>0.48</v>
      </c>
      <c r="G294" s="6">
        <v>114800</v>
      </c>
      <c r="H294" s="112">
        <v>0.48</v>
      </c>
      <c r="I294" s="19">
        <f t="shared" si="182"/>
        <v>2.1276595744680871E-2</v>
      </c>
      <c r="J294" s="8">
        <f t="shared" si="183"/>
        <v>0.53048332870113002</v>
      </c>
      <c r="K294" s="8">
        <f t="shared" si="184"/>
        <v>0.47051667129887015</v>
      </c>
      <c r="L294" s="8">
        <f t="shared" si="185"/>
        <v>0.50050000000000006</v>
      </c>
      <c r="M294" s="19">
        <f t="shared" si="186"/>
        <v>0.12744852852231736</v>
      </c>
      <c r="N294" s="19">
        <f t="shared" si="187"/>
        <v>-0.15748985792104103</v>
      </c>
      <c r="O294" s="19">
        <f t="shared" si="188"/>
        <v>-1.6603811532320992E-2</v>
      </c>
      <c r="P294" s="19">
        <f t="shared" si="189"/>
        <v>4.1761182544058717E-3</v>
      </c>
      <c r="Q294" s="214"/>
      <c r="R294" s="305"/>
      <c r="S294" s="215"/>
      <c r="T294" t="str">
        <f t="shared" si="190"/>
        <v>BrokeBandLower</v>
      </c>
      <c r="U294" t="str">
        <f t="shared" si="191"/>
        <v/>
      </c>
      <c r="V294" t="str">
        <f t="shared" si="192"/>
        <v>BrokeBandLower</v>
      </c>
      <c r="W294" t="str">
        <f t="shared" si="193"/>
        <v/>
      </c>
      <c r="X294" s="10"/>
      <c r="Y294" s="219">
        <f t="shared" si="174"/>
        <v>-1.7802197802197818E-3</v>
      </c>
      <c r="Z294" s="78">
        <f t="shared" si="176"/>
        <v>0.49136770843447258</v>
      </c>
      <c r="AA294" s="78">
        <f t="shared" si="197"/>
        <v>0.49910322910333027</v>
      </c>
      <c r="AB294" s="74">
        <f t="shared" si="167"/>
        <v>293</v>
      </c>
      <c r="AC294" s="80">
        <f t="shared" si="198"/>
        <v>-3.2166494944517515E-3</v>
      </c>
      <c r="AD294" s="79">
        <f t="shared" si="196"/>
        <v>-7.7355206688576872E-3</v>
      </c>
      <c r="AE294" s="81">
        <f t="shared" si="200"/>
        <v>-4.5188711744059357E-3</v>
      </c>
      <c r="AF294" s="19">
        <f t="shared" si="201"/>
        <v>-1.5498839153485397E-2</v>
      </c>
      <c r="AG294" s="93">
        <f t="shared" si="199"/>
        <v>-7.5175984629779299E-2</v>
      </c>
      <c r="AH294" s="91">
        <f t="shared" si="202"/>
        <v>2.9589807140206557E-5</v>
      </c>
      <c r="AI294" s="96">
        <f t="shared" si="203"/>
        <v>288.38538348034075</v>
      </c>
      <c r="AJ294" s="5">
        <f t="shared" si="168"/>
        <v>1.0000000000000009E-2</v>
      </c>
      <c r="AK294" s="5">
        <f t="shared" si="171"/>
        <v>1.0000000000000009E-2</v>
      </c>
      <c r="AL294" s="5">
        <f t="shared" si="173"/>
        <v>0</v>
      </c>
      <c r="AM294" s="95">
        <f t="shared" si="178"/>
        <v>4.2857142857142894E-3</v>
      </c>
      <c r="AN294" s="95">
        <f t="shared" si="179"/>
        <v>-6.4285714285714345E-3</v>
      </c>
      <c r="AO294" s="78">
        <f t="shared" si="180"/>
        <v>0.66666666666666663</v>
      </c>
      <c r="AP294" s="8">
        <f t="shared" si="181"/>
        <v>39.999999999999993</v>
      </c>
      <c r="AQ294" s="8">
        <f t="shared" si="177"/>
        <v>39.999999999999993</v>
      </c>
      <c r="AR294" s="8">
        <f t="shared" si="166"/>
        <v>0</v>
      </c>
      <c r="AS294" s="114">
        <f t="shared" si="172"/>
        <v>0</v>
      </c>
      <c r="AT294" s="103">
        <f t="shared" si="194"/>
        <v>4.5607170240329958E-3</v>
      </c>
      <c r="AU294" s="5">
        <f t="shared" si="169"/>
        <v>0.48</v>
      </c>
      <c r="AW294" s="210">
        <f t="shared" si="170"/>
        <v>4.2553191489361743E-2</v>
      </c>
      <c r="AX294" s="276">
        <f t="shared" si="175"/>
        <v>-1.4895831088370313E-2</v>
      </c>
      <c r="AY294" s="19">
        <f t="shared" si="195"/>
        <v>8.0079641596018922E-2</v>
      </c>
    </row>
    <row r="295" spans="1:51">
      <c r="A295" s="4">
        <v>38764</v>
      </c>
      <c r="B295" s="9">
        <f t="shared" si="165"/>
        <v>38764</v>
      </c>
      <c r="C295" s="5">
        <v>0.49</v>
      </c>
      <c r="D295" s="5">
        <v>0.49</v>
      </c>
      <c r="E295" s="5">
        <v>0.47</v>
      </c>
      <c r="F295" s="5">
        <v>0.48</v>
      </c>
      <c r="G295" s="6">
        <v>71500</v>
      </c>
      <c r="H295" s="112">
        <v>0.48</v>
      </c>
      <c r="I295" s="19">
        <f t="shared" si="182"/>
        <v>0</v>
      </c>
      <c r="J295" s="8">
        <f t="shared" si="183"/>
        <v>0.52834962311319877</v>
      </c>
      <c r="K295" s="8">
        <f t="shared" si="184"/>
        <v>0.4686503768868015</v>
      </c>
      <c r="L295" s="8">
        <f t="shared" si="185"/>
        <v>0.49850000000000011</v>
      </c>
      <c r="M295" s="19">
        <f t="shared" si="186"/>
        <v>0.12738546509441326</v>
      </c>
      <c r="N295" s="19">
        <f t="shared" si="187"/>
        <v>-4.9481487652531175E-4</v>
      </c>
      <c r="O295" s="19">
        <f t="shared" si="188"/>
        <v>-4.0221915986606944E-3</v>
      </c>
      <c r="P295" s="19">
        <f t="shared" si="189"/>
        <v>-3.9664788219229436E-3</v>
      </c>
      <c r="Q295" s="214"/>
      <c r="R295" s="305"/>
      <c r="S295" s="215"/>
      <c r="T295" t="str">
        <f t="shared" si="190"/>
        <v/>
      </c>
      <c r="U295" t="str">
        <f t="shared" si="191"/>
        <v/>
      </c>
      <c r="V295" t="str">
        <f t="shared" si="192"/>
        <v/>
      </c>
      <c r="W295" t="str">
        <f t="shared" si="193"/>
        <v/>
      </c>
      <c r="X295" s="10"/>
      <c r="Y295" s="219">
        <f t="shared" si="174"/>
        <v>-1.6263736263736278E-3</v>
      </c>
      <c r="Z295" s="78">
        <f t="shared" si="176"/>
        <v>0.48961708133556381</v>
      </c>
      <c r="AA295" s="78">
        <f t="shared" si="197"/>
        <v>0.49768959014968384</v>
      </c>
      <c r="AB295" s="74">
        <f t="shared" si="167"/>
        <v>294</v>
      </c>
      <c r="AC295" s="80">
        <f t="shared" si="198"/>
        <v>-2.8429101117712734E-3</v>
      </c>
      <c r="AD295" s="79">
        <f t="shared" si="196"/>
        <v>-8.0725088141200274E-3</v>
      </c>
      <c r="AE295" s="81">
        <f t="shared" si="200"/>
        <v>-5.229598702348754E-3</v>
      </c>
      <c r="AF295" s="19">
        <f t="shared" si="201"/>
        <v>-1.6219967172092471E-2</v>
      </c>
      <c r="AG295" s="93">
        <f t="shared" si="199"/>
        <v>-0.11618902940003993</v>
      </c>
      <c r="AH295" s="91">
        <f t="shared" si="202"/>
        <v>6.911701534009681E-5</v>
      </c>
      <c r="AI295" s="96">
        <f t="shared" si="203"/>
        <v>292.80925278397768</v>
      </c>
      <c r="AJ295" s="5">
        <f t="shared" si="168"/>
        <v>0</v>
      </c>
      <c r="AK295" s="5">
        <f t="shared" si="171"/>
        <v>0</v>
      </c>
      <c r="AL295" s="5">
        <f t="shared" si="173"/>
        <v>0</v>
      </c>
      <c r="AM295" s="95">
        <f t="shared" si="178"/>
        <v>4.2857142857142894E-3</v>
      </c>
      <c r="AN295" s="95">
        <f t="shared" si="179"/>
        <v>-6.4285714285714345E-3</v>
      </c>
      <c r="AO295" s="78">
        <f t="shared" si="180"/>
        <v>0.66666666666666663</v>
      </c>
      <c r="AP295" s="8">
        <f t="shared" si="181"/>
        <v>39.999999999999993</v>
      </c>
      <c r="AQ295" s="8">
        <f t="shared" si="177"/>
        <v>39.999999999999993</v>
      </c>
      <c r="AR295" s="8">
        <f t="shared" si="166"/>
        <v>0</v>
      </c>
      <c r="AS295" s="114">
        <f t="shared" si="172"/>
        <v>0</v>
      </c>
      <c r="AT295" s="103">
        <f t="shared" si="194"/>
        <v>3.0878005911959733E-2</v>
      </c>
      <c r="AU295" s="5">
        <f t="shared" si="169"/>
        <v>0.48</v>
      </c>
      <c r="AW295" s="210">
        <f t="shared" si="170"/>
        <v>4.2553191489361743E-2</v>
      </c>
      <c r="AX295" s="276">
        <f t="shared" si="175"/>
        <v>-1.3176216615416661E-2</v>
      </c>
      <c r="AY295" s="19">
        <f t="shared" si="195"/>
        <v>0.11544266733101005</v>
      </c>
    </row>
    <row r="296" spans="1:51">
      <c r="A296" s="4">
        <v>38765</v>
      </c>
      <c r="B296" s="9">
        <f t="shared" si="165"/>
        <v>38765</v>
      </c>
      <c r="C296" s="5">
        <v>0.48</v>
      </c>
      <c r="D296" s="5">
        <v>0.5</v>
      </c>
      <c r="E296" s="5">
        <v>0.48</v>
      </c>
      <c r="F296" s="5">
        <v>0.5</v>
      </c>
      <c r="G296" s="6">
        <v>127400</v>
      </c>
      <c r="H296" s="112">
        <v>0.5</v>
      </c>
      <c r="I296" s="19">
        <f t="shared" si="182"/>
        <v>4.1666666666666706E-2</v>
      </c>
      <c r="J296" s="8">
        <f t="shared" si="183"/>
        <v>0.52569574435974353</v>
      </c>
      <c r="K296" s="8">
        <f t="shared" si="184"/>
        <v>0.4693042556402568</v>
      </c>
      <c r="L296" s="8">
        <f t="shared" si="185"/>
        <v>0.49750000000000016</v>
      </c>
      <c r="M296" s="19">
        <f t="shared" si="186"/>
        <v>0.12015976425049381</v>
      </c>
      <c r="N296" s="19">
        <f t="shared" si="187"/>
        <v>-5.6723118595705058E-2</v>
      </c>
      <c r="O296" s="19">
        <f t="shared" si="188"/>
        <v>-5.0229594900016578E-3</v>
      </c>
      <c r="P296" s="19">
        <f t="shared" si="189"/>
        <v>1.3952378696437783E-3</v>
      </c>
      <c r="Q296" s="214"/>
      <c r="R296" s="305"/>
      <c r="S296" s="215"/>
      <c r="T296" t="str">
        <f t="shared" si="190"/>
        <v/>
      </c>
      <c r="U296" t="str">
        <f t="shared" si="191"/>
        <v/>
      </c>
      <c r="V296" t="str">
        <f t="shared" si="192"/>
        <v/>
      </c>
      <c r="W296" t="str">
        <f t="shared" si="193"/>
        <v/>
      </c>
      <c r="X296" s="10"/>
      <c r="Y296" s="219">
        <f t="shared" si="174"/>
        <v>-1.4285714285714299E-3</v>
      </c>
      <c r="Z296" s="78">
        <f t="shared" si="176"/>
        <v>0.49121605080988701</v>
      </c>
      <c r="AA296" s="78">
        <f t="shared" si="197"/>
        <v>0.49786056047860722</v>
      </c>
      <c r="AB296" s="74">
        <f t="shared" si="167"/>
        <v>295</v>
      </c>
      <c r="AC296" s="80">
        <f t="shared" si="198"/>
        <v>-1.1319287730971652E-3</v>
      </c>
      <c r="AD296" s="79">
        <f t="shared" si="196"/>
        <v>-6.644509668720211E-3</v>
      </c>
      <c r="AE296" s="81">
        <f t="shared" si="200"/>
        <v>-5.5125808956230458E-3</v>
      </c>
      <c r="AF296" s="19">
        <f t="shared" si="201"/>
        <v>-1.3346125795408776E-2</v>
      </c>
      <c r="AG296" s="93">
        <f t="shared" si="199"/>
        <v>-0.60184151851641987</v>
      </c>
      <c r="AH296" s="91">
        <f t="shared" si="202"/>
        <v>1.0930786813616292E-4</v>
      </c>
      <c r="AI296" s="96">
        <f t="shared" si="203"/>
        <v>294.507864209552</v>
      </c>
      <c r="AJ296" s="5">
        <f t="shared" si="168"/>
        <v>2.0000000000000018E-2</v>
      </c>
      <c r="AK296" s="5">
        <f t="shared" si="171"/>
        <v>2.0000000000000018E-2</v>
      </c>
      <c r="AL296" s="5">
        <f t="shared" si="173"/>
        <v>0</v>
      </c>
      <c r="AM296" s="95">
        <f t="shared" si="178"/>
        <v>5.7142857142857195E-3</v>
      </c>
      <c r="AN296" s="95">
        <f t="shared" si="179"/>
        <v>-5.0000000000000044E-3</v>
      </c>
      <c r="AO296" s="78">
        <f t="shared" si="180"/>
        <v>1.1428571428571428</v>
      </c>
      <c r="AP296" s="8">
        <f t="shared" si="181"/>
        <v>53.333333333333329</v>
      </c>
      <c r="AQ296" s="8">
        <f t="shared" si="177"/>
        <v>44.943820224719104</v>
      </c>
      <c r="AR296" s="8">
        <f t="shared" si="166"/>
        <v>1</v>
      </c>
      <c r="AS296" s="114">
        <f t="shared" si="172"/>
        <v>127400</v>
      </c>
      <c r="AT296" s="103">
        <f t="shared" si="194"/>
        <v>3.3400621530452333E-2</v>
      </c>
      <c r="AU296" s="5">
        <f t="shared" si="169"/>
        <v>0.5</v>
      </c>
      <c r="AW296" s="210">
        <f t="shared" si="170"/>
        <v>4.1666666666666706E-2</v>
      </c>
      <c r="AX296" s="276">
        <f t="shared" si="175"/>
        <v>-1.1173075943385636E-2</v>
      </c>
      <c r="AY296" s="19">
        <f t="shared" si="195"/>
        <v>0.15202699913777043</v>
      </c>
    </row>
    <row r="297" spans="1:51">
      <c r="A297" s="4">
        <v>38768</v>
      </c>
      <c r="B297" s="9">
        <f t="shared" si="165"/>
        <v>38768</v>
      </c>
      <c r="C297" s="5">
        <v>0.5</v>
      </c>
      <c r="D297" s="5">
        <v>0.5</v>
      </c>
      <c r="E297" s="5">
        <v>0.5</v>
      </c>
      <c r="F297" s="5">
        <v>0.5</v>
      </c>
      <c r="G297" s="6">
        <v>105000</v>
      </c>
      <c r="H297" s="112">
        <v>0.5</v>
      </c>
      <c r="I297" s="19">
        <f t="shared" si="182"/>
        <v>0</v>
      </c>
      <c r="J297" s="8">
        <f t="shared" si="183"/>
        <v>0.5227868788561898</v>
      </c>
      <c r="K297" s="8">
        <f t="shared" si="184"/>
        <v>0.47021312114381014</v>
      </c>
      <c r="L297" s="8">
        <f t="shared" si="185"/>
        <v>0.4965</v>
      </c>
      <c r="M297" s="19">
        <f t="shared" si="186"/>
        <v>0.11180835954660755</v>
      </c>
      <c r="N297" s="19">
        <f t="shared" si="187"/>
        <v>-6.9502505734584455E-2</v>
      </c>
      <c r="O297" s="19">
        <f t="shared" si="188"/>
        <v>-5.5333632329409637E-3</v>
      </c>
      <c r="P297" s="19">
        <f t="shared" si="189"/>
        <v>1.9366231876875065E-3</v>
      </c>
      <c r="Q297" s="214"/>
      <c r="R297" s="305"/>
      <c r="S297" s="215"/>
      <c r="T297" t="str">
        <f t="shared" si="190"/>
        <v/>
      </c>
      <c r="U297" t="str">
        <f t="shared" si="191"/>
        <v/>
      </c>
      <c r="V297" t="str">
        <f t="shared" si="192"/>
        <v/>
      </c>
      <c r="W297" t="str">
        <f t="shared" si="193"/>
        <v/>
      </c>
      <c r="X297" s="10"/>
      <c r="Y297" s="219">
        <f t="shared" si="174"/>
        <v>-9.4505494505494573E-4</v>
      </c>
      <c r="Z297" s="78">
        <f t="shared" si="176"/>
        <v>0.49256877898516438</v>
      </c>
      <c r="AA297" s="78">
        <f t="shared" si="197"/>
        <v>0.49801887900319031</v>
      </c>
      <c r="AB297" s="74">
        <f t="shared" si="167"/>
        <v>296</v>
      </c>
      <c r="AC297" s="80">
        <f t="shared" si="198"/>
        <v>4.9984702077694905E-5</v>
      </c>
      <c r="AD297" s="79">
        <f t="shared" si="196"/>
        <v>-5.4501000180259274E-3</v>
      </c>
      <c r="AE297" s="81">
        <f t="shared" si="200"/>
        <v>-5.5000847201036223E-3</v>
      </c>
      <c r="AF297" s="19">
        <f t="shared" si="201"/>
        <v>-1.0943561073296207E-2</v>
      </c>
      <c r="AG297" s="93">
        <f t="shared" si="199"/>
        <v>-1.0441588757753084</v>
      </c>
      <c r="AH297" s="91">
        <f t="shared" si="202"/>
        <v>1.6584370607996014E-4</v>
      </c>
      <c r="AI297" s="96">
        <f t="shared" si="203"/>
        <v>294.77071038578123</v>
      </c>
      <c r="AJ297" s="5">
        <f t="shared" si="168"/>
        <v>0</v>
      </c>
      <c r="AK297" s="5">
        <f t="shared" si="171"/>
        <v>0</v>
      </c>
      <c r="AL297" s="5">
        <f t="shared" si="173"/>
        <v>0</v>
      </c>
      <c r="AM297" s="95">
        <f t="shared" si="178"/>
        <v>5.0000000000000044E-3</v>
      </c>
      <c r="AN297" s="95">
        <f t="shared" si="179"/>
        <v>-5.0000000000000044E-3</v>
      </c>
      <c r="AO297" s="78">
        <f t="shared" si="180"/>
        <v>1</v>
      </c>
      <c r="AP297" s="8">
        <f t="shared" si="181"/>
        <v>50</v>
      </c>
      <c r="AQ297" s="8">
        <f t="shared" si="177"/>
        <v>45.45454545454546</v>
      </c>
      <c r="AR297" s="8">
        <f t="shared" si="166"/>
        <v>0</v>
      </c>
      <c r="AS297" s="114">
        <f t="shared" si="172"/>
        <v>0</v>
      </c>
      <c r="AT297" s="103">
        <f t="shared" si="194"/>
        <v>-1.1085306905025519E-2</v>
      </c>
      <c r="AU297" s="5">
        <f t="shared" si="169"/>
        <v>0.5</v>
      </c>
      <c r="AW297" s="210">
        <f t="shared" si="170"/>
        <v>0</v>
      </c>
      <c r="AX297" s="276">
        <f t="shared" si="175"/>
        <v>-9.3428713597114802E-3</v>
      </c>
      <c r="AY297" s="19">
        <f t="shared" si="195"/>
        <v>0.16380489964875083</v>
      </c>
    </row>
    <row r="298" spans="1:51">
      <c r="A298" s="4">
        <v>38769</v>
      </c>
      <c r="B298" s="9">
        <f t="shared" si="165"/>
        <v>38769</v>
      </c>
      <c r="C298" s="5">
        <v>0.5</v>
      </c>
      <c r="D298" s="5">
        <v>0.5</v>
      </c>
      <c r="E298" s="5">
        <v>0.49</v>
      </c>
      <c r="F298" s="5">
        <v>0.49</v>
      </c>
      <c r="G298" s="6">
        <v>27500</v>
      </c>
      <c r="H298" s="112">
        <v>0.49</v>
      </c>
      <c r="I298" s="19">
        <f t="shared" si="182"/>
        <v>-2.0000000000000018E-2</v>
      </c>
      <c r="J298" s="8">
        <f t="shared" si="183"/>
        <v>0.51908318915758456</v>
      </c>
      <c r="K298" s="8">
        <f t="shared" si="184"/>
        <v>0.47091681084241538</v>
      </c>
      <c r="L298" s="8">
        <f t="shared" si="185"/>
        <v>0.495</v>
      </c>
      <c r="M298" s="19">
        <f t="shared" si="186"/>
        <v>0.10228213817426719</v>
      </c>
      <c r="N298" s="19">
        <f t="shared" si="187"/>
        <v>-8.5201333880310884E-2</v>
      </c>
      <c r="O298" s="19">
        <f t="shared" si="188"/>
        <v>-7.0845115828242974E-3</v>
      </c>
      <c r="P298" s="19">
        <f t="shared" si="189"/>
        <v>1.4965335227002732E-3</v>
      </c>
      <c r="Q298" s="214"/>
      <c r="R298" s="305"/>
      <c r="S298" s="215"/>
      <c r="T298" t="str">
        <f t="shared" si="190"/>
        <v/>
      </c>
      <c r="U298" t="str">
        <f t="shared" si="191"/>
        <v/>
      </c>
      <c r="V298" t="str">
        <f t="shared" si="192"/>
        <v/>
      </c>
      <c r="W298" t="str">
        <f t="shared" si="193"/>
        <v/>
      </c>
      <c r="X298" s="10"/>
      <c r="Y298" s="219">
        <f t="shared" si="174"/>
        <v>-7.4725274725274797E-4</v>
      </c>
      <c r="Z298" s="78">
        <f t="shared" si="176"/>
        <v>0.49217318702144908</v>
      </c>
      <c r="AA298" s="78">
        <f t="shared" si="197"/>
        <v>0.49742548195695424</v>
      </c>
      <c r="AB298" s="74">
        <f t="shared" si="167"/>
        <v>297</v>
      </c>
      <c r="AC298" s="80">
        <f t="shared" si="198"/>
        <v>1.9823182767876677E-4</v>
      </c>
      <c r="AD298" s="79">
        <f t="shared" si="196"/>
        <v>-5.252294935505164E-3</v>
      </c>
      <c r="AE298" s="81">
        <f t="shared" si="200"/>
        <v>-5.4505267631839308E-3</v>
      </c>
      <c r="AF298" s="19">
        <f t="shared" si="201"/>
        <v>-1.0558958328475183E-2</v>
      </c>
      <c r="AG298" s="93">
        <f t="shared" si="199"/>
        <v>2.9658499388601025</v>
      </c>
      <c r="AH298" s="91">
        <f t="shared" si="202"/>
        <v>2.10994911895219E-4</v>
      </c>
      <c r="AI298" s="96">
        <f t="shared" si="203"/>
        <v>295.1094453594452</v>
      </c>
      <c r="AJ298" s="5">
        <f t="shared" si="168"/>
        <v>-1.0000000000000009E-2</v>
      </c>
      <c r="AK298" s="5">
        <f t="shared" si="171"/>
        <v>0</v>
      </c>
      <c r="AL298" s="5">
        <f t="shared" si="173"/>
        <v>-1.0000000000000009E-2</v>
      </c>
      <c r="AM298" s="95">
        <f t="shared" si="178"/>
        <v>5.0000000000000044E-3</v>
      </c>
      <c r="AN298" s="95">
        <f t="shared" si="179"/>
        <v>-5.7142857142857195E-3</v>
      </c>
      <c r="AO298" s="78">
        <f t="shared" si="180"/>
        <v>0.875</v>
      </c>
      <c r="AP298" s="8">
        <f t="shared" si="181"/>
        <v>46.666666666666664</v>
      </c>
      <c r="AQ298" s="8">
        <f t="shared" si="177"/>
        <v>46.666666666666664</v>
      </c>
      <c r="AR298" s="8">
        <f t="shared" si="166"/>
        <v>-1</v>
      </c>
      <c r="AS298" s="114">
        <f t="shared" si="172"/>
        <v>-27500</v>
      </c>
      <c r="AT298" s="103">
        <f t="shared" si="194"/>
        <v>1.2819094504521946E-2</v>
      </c>
      <c r="AU298" s="5">
        <f t="shared" si="169"/>
        <v>0.49</v>
      </c>
      <c r="AW298" s="210">
        <f t="shared" si="170"/>
        <v>2.0408163265306142E-2</v>
      </c>
      <c r="AX298" s="276">
        <f t="shared" si="175"/>
        <v>-8.6501214819253852E-3</v>
      </c>
      <c r="AY298" s="19">
        <f t="shared" si="195"/>
        <v>7.4147427607040073E-2</v>
      </c>
    </row>
    <row r="299" spans="1:51">
      <c r="A299" s="4">
        <v>38770</v>
      </c>
      <c r="B299" s="9">
        <f t="shared" si="165"/>
        <v>38770</v>
      </c>
      <c r="C299" s="5">
        <v>0.49</v>
      </c>
      <c r="D299" s="5">
        <v>0.5</v>
      </c>
      <c r="E299" s="5">
        <v>0.49</v>
      </c>
      <c r="F299" s="5">
        <v>0.5</v>
      </c>
      <c r="G299" s="6">
        <v>68500</v>
      </c>
      <c r="H299" s="112">
        <v>0.5</v>
      </c>
      <c r="I299" s="19">
        <f t="shared" si="182"/>
        <v>2.0408163265306142E-2</v>
      </c>
      <c r="J299" s="8">
        <f t="shared" si="183"/>
        <v>0.51771637353248778</v>
      </c>
      <c r="K299" s="8">
        <f t="shared" si="184"/>
        <v>0.4712836264675121</v>
      </c>
      <c r="L299" s="8">
        <f t="shared" si="185"/>
        <v>0.49449999999999994</v>
      </c>
      <c r="M299" s="19">
        <f t="shared" si="186"/>
        <v>9.85239979861183E-2</v>
      </c>
      <c r="N299" s="19">
        <f t="shared" si="187"/>
        <v>-3.6742878622128668E-2</v>
      </c>
      <c r="O299" s="19">
        <f t="shared" si="188"/>
        <v>-2.6331340595232263E-3</v>
      </c>
      <c r="P299" s="19">
        <f t="shared" si="189"/>
        <v>7.7893932994349145E-4</v>
      </c>
      <c r="Q299" s="214"/>
      <c r="R299" s="305"/>
      <c r="S299" s="215"/>
      <c r="T299" t="str">
        <f t="shared" si="190"/>
        <v/>
      </c>
      <c r="U299" t="str">
        <f t="shared" si="191"/>
        <v/>
      </c>
      <c r="V299" t="str">
        <f t="shared" si="192"/>
        <v/>
      </c>
      <c r="W299" t="str">
        <f t="shared" si="193"/>
        <v/>
      </c>
      <c r="X299" s="10"/>
      <c r="Y299" s="219">
        <f t="shared" si="174"/>
        <v>1.0989010989010998E-4</v>
      </c>
      <c r="Z299" s="78">
        <f t="shared" si="176"/>
        <v>0.49337851622014595</v>
      </c>
      <c r="AA299" s="78">
        <f t="shared" si="197"/>
        <v>0.49761599629213965</v>
      </c>
      <c r="AB299" s="74">
        <f t="shared" si="167"/>
        <v>298</v>
      </c>
      <c r="AC299" s="80">
        <f t="shared" si="198"/>
        <v>9.7043735295218071E-4</v>
      </c>
      <c r="AD299" s="79">
        <f t="shared" si="196"/>
        <v>-4.2374800719937045E-3</v>
      </c>
      <c r="AE299" s="81">
        <f t="shared" si="200"/>
        <v>-5.2079174249458852E-3</v>
      </c>
      <c r="AF299" s="19">
        <f t="shared" si="201"/>
        <v>-8.5155624087011276E-3</v>
      </c>
      <c r="AG299" s="93">
        <f t="shared" si="199"/>
        <v>3.8954669102116504</v>
      </c>
      <c r="AH299" s="91">
        <f t="shared" si="202"/>
        <v>2.8836045921825477E-4</v>
      </c>
      <c r="AI299" s="96">
        <f t="shared" si="203"/>
        <v>295.49357738602225</v>
      </c>
      <c r="AJ299" s="5">
        <f t="shared" si="168"/>
        <v>1.0000000000000009E-2</v>
      </c>
      <c r="AK299" s="5">
        <f t="shared" si="171"/>
        <v>1.0000000000000009E-2</v>
      </c>
      <c r="AL299" s="5">
        <f t="shared" si="173"/>
        <v>0</v>
      </c>
      <c r="AM299" s="95">
        <f t="shared" si="178"/>
        <v>5.0000000000000044E-3</v>
      </c>
      <c r="AN299" s="95">
        <f t="shared" si="179"/>
        <v>-5.7142857142857195E-3</v>
      </c>
      <c r="AO299" s="78">
        <f t="shared" si="180"/>
        <v>0.875</v>
      </c>
      <c r="AP299" s="8">
        <f t="shared" si="181"/>
        <v>46.666666666666664</v>
      </c>
      <c r="AQ299" s="8">
        <f t="shared" si="177"/>
        <v>46.666666666666664</v>
      </c>
      <c r="AR299" s="8">
        <f t="shared" si="166"/>
        <v>1</v>
      </c>
      <c r="AS299" s="114">
        <f t="shared" si="172"/>
        <v>68500</v>
      </c>
      <c r="AT299" s="103">
        <f t="shared" si="194"/>
        <v>1.6081584624436165E-2</v>
      </c>
      <c r="AU299" s="5">
        <f t="shared" si="169"/>
        <v>0.5</v>
      </c>
      <c r="AW299" s="210">
        <f t="shared" si="170"/>
        <v>2.0408163265306142E-2</v>
      </c>
      <c r="AX299" s="276">
        <f t="shared" si="175"/>
        <v>-8.2396109859788087E-3</v>
      </c>
      <c r="AY299" s="19">
        <f t="shared" si="195"/>
        <v>4.7457194306964018E-2</v>
      </c>
    </row>
    <row r="300" spans="1:51">
      <c r="A300" s="4">
        <v>38771</v>
      </c>
      <c r="B300" s="9">
        <f t="shared" si="165"/>
        <v>38771</v>
      </c>
      <c r="C300" s="5">
        <v>0.49</v>
      </c>
      <c r="D300" s="5">
        <v>0.5</v>
      </c>
      <c r="E300" s="5">
        <v>0.49</v>
      </c>
      <c r="F300" s="5">
        <v>0.5</v>
      </c>
      <c r="G300" s="6">
        <v>149900</v>
      </c>
      <c r="H300" s="112">
        <v>0.5</v>
      </c>
      <c r="I300" s="19">
        <f t="shared" si="182"/>
        <v>0</v>
      </c>
      <c r="J300" s="8">
        <f t="shared" si="183"/>
        <v>0.51627105745132007</v>
      </c>
      <c r="K300" s="8">
        <f t="shared" si="184"/>
        <v>0.47172894254867981</v>
      </c>
      <c r="L300" s="8">
        <f t="shared" si="185"/>
        <v>0.49399999999999994</v>
      </c>
      <c r="M300" s="19">
        <f t="shared" si="186"/>
        <v>9.4423112268638809E-2</v>
      </c>
      <c r="N300" s="19">
        <f t="shared" si="187"/>
        <v>-4.162321669140235E-2</v>
      </c>
      <c r="O300" s="19">
        <f t="shared" si="188"/>
        <v>-2.7917140640270227E-3</v>
      </c>
      <c r="P300" s="19">
        <f t="shared" si="189"/>
        <v>9.4490038727965532E-4</v>
      </c>
      <c r="Q300" s="214"/>
      <c r="R300" s="305"/>
      <c r="S300" s="215"/>
      <c r="T300" t="str">
        <f t="shared" si="190"/>
        <v/>
      </c>
      <c r="U300" t="str">
        <f t="shared" si="191"/>
        <v/>
      </c>
      <c r="V300" t="str">
        <f t="shared" si="192"/>
        <v/>
      </c>
      <c r="W300" t="str">
        <f t="shared" si="193"/>
        <v/>
      </c>
      <c r="X300" s="10"/>
      <c r="Y300" s="219">
        <f t="shared" si="174"/>
        <v>2.1978021978021998E-5</v>
      </c>
      <c r="Z300" s="78">
        <f t="shared" si="176"/>
        <v>0.49439822472224348</v>
      </c>
      <c r="AA300" s="78">
        <f t="shared" si="197"/>
        <v>0.49779241256652129</v>
      </c>
      <c r="AB300" s="74">
        <f t="shared" si="167"/>
        <v>299</v>
      </c>
      <c r="AC300" s="80">
        <f t="shared" si="198"/>
        <v>1.4509836645344625E-3</v>
      </c>
      <c r="AD300" s="79">
        <f t="shared" si="196"/>
        <v>-3.3941878442778073E-3</v>
      </c>
      <c r="AE300" s="81">
        <f t="shared" si="200"/>
        <v>-4.8451715088122698E-3</v>
      </c>
      <c r="AF300" s="19">
        <f t="shared" si="201"/>
        <v>-6.8184804721671674E-3</v>
      </c>
      <c r="AG300" s="93">
        <f t="shared" si="199"/>
        <v>0.4951852998242548</v>
      </c>
      <c r="AH300" s="91">
        <f t="shared" si="202"/>
        <v>3.2071766429867833E-4</v>
      </c>
      <c r="AI300" s="96">
        <f t="shared" si="203"/>
        <v>295.54418738158273</v>
      </c>
      <c r="AJ300" s="5">
        <f t="shared" si="168"/>
        <v>0</v>
      </c>
      <c r="AK300" s="5">
        <f t="shared" si="171"/>
        <v>0</v>
      </c>
      <c r="AL300" s="5">
        <f t="shared" si="173"/>
        <v>0</v>
      </c>
      <c r="AM300" s="95">
        <f t="shared" si="178"/>
        <v>5.0000000000000044E-3</v>
      </c>
      <c r="AN300" s="95">
        <f t="shared" si="179"/>
        <v>-3.5714285714285748E-3</v>
      </c>
      <c r="AO300" s="78">
        <f t="shared" si="180"/>
        <v>1.4</v>
      </c>
      <c r="AP300" s="8">
        <f t="shared" si="181"/>
        <v>58.333333333333329</v>
      </c>
      <c r="AQ300" s="8">
        <f t="shared" si="177"/>
        <v>53.846153846153854</v>
      </c>
      <c r="AR300" s="8">
        <f t="shared" si="166"/>
        <v>1</v>
      </c>
      <c r="AS300" s="114">
        <f t="shared" si="172"/>
        <v>149900</v>
      </c>
      <c r="AT300" s="103">
        <f t="shared" si="194"/>
        <v>5.573779307377931E-2</v>
      </c>
      <c r="AU300" s="5">
        <f t="shared" si="169"/>
        <v>0.5</v>
      </c>
      <c r="AW300" s="210">
        <f t="shared" si="170"/>
        <v>2.0408163265306142E-2</v>
      </c>
      <c r="AX300" s="276">
        <f t="shared" si="175"/>
        <v>-7.7405548782837532E-3</v>
      </c>
      <c r="AY300" s="19">
        <f t="shared" si="195"/>
        <v>6.0567921051647933E-2</v>
      </c>
    </row>
    <row r="301" spans="1:51">
      <c r="A301" s="4">
        <v>38772</v>
      </c>
      <c r="B301" s="9">
        <f t="shared" si="165"/>
        <v>38772</v>
      </c>
      <c r="C301" s="5">
        <v>0.5</v>
      </c>
      <c r="D301" s="5">
        <v>0.5</v>
      </c>
      <c r="E301" s="5">
        <v>0.49</v>
      </c>
      <c r="F301" s="5">
        <v>0.49</v>
      </c>
      <c r="G301" s="6">
        <v>15000</v>
      </c>
      <c r="H301" s="112">
        <v>0.49</v>
      </c>
      <c r="I301" s="19">
        <f t="shared" si="182"/>
        <v>-2.0000000000000018E-2</v>
      </c>
      <c r="J301" s="8">
        <f t="shared" si="183"/>
        <v>0.51407130750570551</v>
      </c>
      <c r="K301" s="8">
        <f t="shared" si="184"/>
        <v>0.47192869249429448</v>
      </c>
      <c r="L301" s="8">
        <f t="shared" si="185"/>
        <v>0.49299999999999999</v>
      </c>
      <c r="M301" s="19">
        <f t="shared" si="186"/>
        <v>8.9298692115272332E-2</v>
      </c>
      <c r="N301" s="19">
        <f t="shared" si="187"/>
        <v>-5.4270824486140928E-2</v>
      </c>
      <c r="O301" s="19">
        <f t="shared" si="188"/>
        <v>-4.2608430472048636E-3</v>
      </c>
      <c r="P301" s="19">
        <f t="shared" si="189"/>
        <v>4.2344220928114005E-4</v>
      </c>
      <c r="Q301" s="214"/>
      <c r="R301" s="305"/>
      <c r="S301" s="215"/>
      <c r="T301" t="str">
        <f t="shared" si="190"/>
        <v/>
      </c>
      <c r="U301" t="str">
        <f t="shared" si="191"/>
        <v/>
      </c>
      <c r="V301" t="str">
        <f t="shared" si="192"/>
        <v/>
      </c>
      <c r="W301" t="str">
        <f t="shared" si="193"/>
        <v/>
      </c>
      <c r="X301" s="10"/>
      <c r="Y301" s="219">
        <f t="shared" si="174"/>
        <v>-1.0989010989010998E-4</v>
      </c>
      <c r="Z301" s="78">
        <f t="shared" si="176"/>
        <v>0.49372089811501796</v>
      </c>
      <c r="AA301" s="78">
        <f t="shared" si="197"/>
        <v>0.49721577403659872</v>
      </c>
      <c r="AB301" s="74">
        <f t="shared" si="167"/>
        <v>300</v>
      </c>
      <c r="AC301" s="80">
        <f t="shared" si="198"/>
        <v>1.0802364697852038E-3</v>
      </c>
      <c r="AD301" s="79">
        <f t="shared" si="196"/>
        <v>-3.4948759215807645E-3</v>
      </c>
      <c r="AE301" s="81">
        <f t="shared" si="200"/>
        <v>-4.5751123913659684E-3</v>
      </c>
      <c r="AF301" s="19">
        <f t="shared" si="201"/>
        <v>-7.0288918897482844E-3</v>
      </c>
      <c r="AG301" s="93">
        <f t="shared" si="199"/>
        <v>-0.25551438228507567</v>
      </c>
      <c r="AH301" s="91">
        <f t="shared" si="202"/>
        <v>3.1962648446472424E-4</v>
      </c>
      <c r="AI301" s="96">
        <f t="shared" si="203"/>
        <v>295.86492110681968</v>
      </c>
      <c r="AJ301" s="5">
        <f t="shared" si="168"/>
        <v>-1.0000000000000009E-2</v>
      </c>
      <c r="AK301" s="5">
        <f t="shared" si="171"/>
        <v>0</v>
      </c>
      <c r="AL301" s="5">
        <f t="shared" si="173"/>
        <v>-1.0000000000000009E-2</v>
      </c>
      <c r="AM301" s="95">
        <f t="shared" si="178"/>
        <v>4.2857142857142894E-3</v>
      </c>
      <c r="AN301" s="95">
        <f t="shared" si="179"/>
        <v>-4.2857142857142894E-3</v>
      </c>
      <c r="AO301" s="78">
        <f t="shared" si="180"/>
        <v>1</v>
      </c>
      <c r="AP301" s="8">
        <f t="shared" si="181"/>
        <v>50</v>
      </c>
      <c r="AQ301" s="8">
        <f t="shared" si="177"/>
        <v>54.545454545454547</v>
      </c>
      <c r="AR301" s="8">
        <f t="shared" si="166"/>
        <v>-1</v>
      </c>
      <c r="AS301" s="114">
        <f t="shared" si="172"/>
        <v>-15000</v>
      </c>
      <c r="AT301" s="103">
        <f t="shared" si="194"/>
        <v>5.418580405195976E-2</v>
      </c>
      <c r="AU301" s="5">
        <f t="shared" si="169"/>
        <v>0.49</v>
      </c>
      <c r="AW301" s="210">
        <f t="shared" si="170"/>
        <v>2.0408163265306142E-2</v>
      </c>
      <c r="AX301" s="276">
        <f t="shared" si="175"/>
        <v>-6.6138414109486714E-3</v>
      </c>
      <c r="AY301" s="19">
        <f t="shared" si="195"/>
        <v>0.14555978028088062</v>
      </c>
    </row>
    <row r="302" spans="1:51">
      <c r="A302" s="4">
        <v>38775</v>
      </c>
      <c r="B302" s="9">
        <f t="shared" si="165"/>
        <v>38775</v>
      </c>
      <c r="C302" s="5">
        <v>0.5</v>
      </c>
      <c r="D302" s="5">
        <v>0.5</v>
      </c>
      <c r="E302" s="5">
        <v>0.48</v>
      </c>
      <c r="F302" s="5">
        <v>0.48</v>
      </c>
      <c r="G302" s="6">
        <v>101800</v>
      </c>
      <c r="H302" s="112">
        <v>0.48</v>
      </c>
      <c r="I302" s="19">
        <f t="shared" si="182"/>
        <v>-2.0408163265306142E-2</v>
      </c>
      <c r="J302" s="8">
        <f t="shared" si="183"/>
        <v>0.51429449471770339</v>
      </c>
      <c r="K302" s="8">
        <f t="shared" si="184"/>
        <v>0.47070550528229665</v>
      </c>
      <c r="L302" s="8">
        <f t="shared" si="185"/>
        <v>0.49250000000000005</v>
      </c>
      <c r="M302" s="19">
        <f t="shared" si="186"/>
        <v>9.2603525869673159E-2</v>
      </c>
      <c r="N302" s="19">
        <f t="shared" si="187"/>
        <v>3.7008758763619302E-2</v>
      </c>
      <c r="O302" s="19">
        <f t="shared" si="188"/>
        <v>4.3415613503268745E-4</v>
      </c>
      <c r="P302" s="19">
        <f t="shared" si="189"/>
        <v>-2.5918899008510925E-3</v>
      </c>
      <c r="Q302" s="214"/>
      <c r="R302" s="305"/>
      <c r="S302" s="215"/>
      <c r="T302" t="str">
        <f t="shared" si="190"/>
        <v/>
      </c>
      <c r="U302" t="str">
        <f t="shared" si="191"/>
        <v/>
      </c>
      <c r="V302" t="str">
        <f t="shared" si="192"/>
        <v/>
      </c>
      <c r="W302" t="str">
        <f t="shared" si="193"/>
        <v/>
      </c>
      <c r="X302" s="10"/>
      <c r="Y302" s="219">
        <f t="shared" si="174"/>
        <v>-1.9780219780219798E-4</v>
      </c>
      <c r="Z302" s="78">
        <f t="shared" si="176"/>
        <v>0.49160787980530518</v>
      </c>
      <c r="AA302" s="78">
        <f t="shared" si="197"/>
        <v>0.4959418067578904</v>
      </c>
      <c r="AB302" s="74">
        <f t="shared" si="167"/>
        <v>301</v>
      </c>
      <c r="AC302" s="80">
        <f t="shared" si="198"/>
        <v>1.9294835102459836E-4</v>
      </c>
      <c r="AD302" s="79">
        <f t="shared" si="196"/>
        <v>-4.3339269525852209E-3</v>
      </c>
      <c r="AE302" s="81">
        <f t="shared" si="200"/>
        <v>-4.5268753036098192E-3</v>
      </c>
      <c r="AF302" s="19">
        <f t="shared" si="201"/>
        <v>-8.7387812310426253E-3</v>
      </c>
      <c r="AG302" s="93">
        <f t="shared" si="199"/>
        <v>-0.82138322818987541</v>
      </c>
      <c r="AH302" s="91">
        <f t="shared" si="202"/>
        <v>2.9971455285352031E-4</v>
      </c>
      <c r="AI302" s="96">
        <f t="shared" si="203"/>
        <v>296.40564185118455</v>
      </c>
      <c r="AJ302" s="5">
        <f t="shared" si="168"/>
        <v>-1.0000000000000009E-2</v>
      </c>
      <c r="AK302" s="5">
        <f t="shared" si="171"/>
        <v>0</v>
      </c>
      <c r="AL302" s="5">
        <f t="shared" si="173"/>
        <v>-1.0000000000000009E-2</v>
      </c>
      <c r="AM302" s="95">
        <f t="shared" si="178"/>
        <v>3.5714285714285748E-3</v>
      </c>
      <c r="AN302" s="95">
        <f t="shared" si="179"/>
        <v>-5.0000000000000044E-3</v>
      </c>
      <c r="AO302" s="78">
        <f t="shared" si="180"/>
        <v>0.7142857142857143</v>
      </c>
      <c r="AP302" s="8">
        <f t="shared" si="181"/>
        <v>41.666666666666671</v>
      </c>
      <c r="AQ302" s="8">
        <f t="shared" si="177"/>
        <v>55.555555555555557</v>
      </c>
      <c r="AR302" s="8">
        <f t="shared" si="166"/>
        <v>-1</v>
      </c>
      <c r="AS302" s="114">
        <f t="shared" si="172"/>
        <v>-101800</v>
      </c>
      <c r="AT302" s="103">
        <f t="shared" si="194"/>
        <v>6.2146892655367235E-2</v>
      </c>
      <c r="AU302" s="5">
        <f t="shared" si="169"/>
        <v>0.48</v>
      </c>
      <c r="AW302" s="210">
        <f t="shared" si="170"/>
        <v>4.1666666666666706E-2</v>
      </c>
      <c r="AX302" s="276">
        <f t="shared" si="175"/>
        <v>-5.4806086329642154E-3</v>
      </c>
      <c r="AY302" s="19">
        <f t="shared" si="195"/>
        <v>0.17134259919031053</v>
      </c>
    </row>
    <row r="303" spans="1:51">
      <c r="A303" s="4">
        <v>38776</v>
      </c>
      <c r="B303" s="9">
        <f t="shared" si="165"/>
        <v>38776</v>
      </c>
      <c r="C303" s="5">
        <v>0.49</v>
      </c>
      <c r="D303" s="5">
        <v>0.49</v>
      </c>
      <c r="E303" s="5">
        <v>0.48</v>
      </c>
      <c r="F303" s="5">
        <v>0.48</v>
      </c>
      <c r="G303" s="6">
        <v>78000</v>
      </c>
      <c r="H303" s="112">
        <v>0.48</v>
      </c>
      <c r="I303" s="19">
        <f t="shared" si="182"/>
        <v>0</v>
      </c>
      <c r="J303" s="8">
        <f t="shared" si="183"/>
        <v>0.51365851980616051</v>
      </c>
      <c r="K303" s="8">
        <f t="shared" si="184"/>
        <v>0.46934148019383976</v>
      </c>
      <c r="L303" s="8">
        <f t="shared" si="185"/>
        <v>0.4915000000000001</v>
      </c>
      <c r="M303" s="19">
        <f t="shared" si="186"/>
        <v>9.4423871493347772E-2</v>
      </c>
      <c r="N303" s="19">
        <f t="shared" si="187"/>
        <v>1.9657411600466503E-2</v>
      </c>
      <c r="O303" s="19">
        <f t="shared" si="188"/>
        <v>-1.2365967710620106E-3</v>
      </c>
      <c r="P303" s="19">
        <f t="shared" si="189"/>
        <v>-2.89783117713665E-3</v>
      </c>
      <c r="Q303" s="214"/>
      <c r="R303" s="305"/>
      <c r="S303" s="215"/>
      <c r="T303" t="str">
        <f t="shared" si="190"/>
        <v/>
      </c>
      <c r="U303" t="str">
        <f t="shared" si="191"/>
        <v/>
      </c>
      <c r="V303" t="str">
        <f t="shared" si="192"/>
        <v/>
      </c>
      <c r="W303" t="str">
        <f t="shared" si="193"/>
        <v/>
      </c>
      <c r="X303" s="10"/>
      <c r="Y303" s="219">
        <f t="shared" si="174"/>
        <v>1.3186813186813199E-4</v>
      </c>
      <c r="Z303" s="78">
        <f t="shared" si="176"/>
        <v>0.48982026631528819</v>
      </c>
      <c r="AA303" s="78">
        <f t="shared" si="197"/>
        <v>0.49476211305780649</v>
      </c>
      <c r="AB303" s="74">
        <f t="shared" si="167"/>
        <v>302</v>
      </c>
      <c r="AC303" s="80">
        <f t="shared" si="198"/>
        <v>-3.3197715112678189E-4</v>
      </c>
      <c r="AD303" s="79">
        <f t="shared" si="196"/>
        <v>-4.9418467425182966E-3</v>
      </c>
      <c r="AE303" s="81">
        <f t="shared" si="200"/>
        <v>-4.6098695913915147E-3</v>
      </c>
      <c r="AF303" s="19">
        <f t="shared" si="201"/>
        <v>-9.9883289607118862E-3</v>
      </c>
      <c r="AG303" s="93">
        <f t="shared" si="199"/>
        <v>-2.720549304328904</v>
      </c>
      <c r="AH303" s="91">
        <f t="shared" si="202"/>
        <v>2.950936391363496E-4</v>
      </c>
      <c r="AI303" s="96">
        <f t="shared" si="203"/>
        <v>297.19931241414787</v>
      </c>
      <c r="AJ303" s="5">
        <f t="shared" si="168"/>
        <v>0</v>
      </c>
      <c r="AK303" s="5">
        <f t="shared" si="171"/>
        <v>0</v>
      </c>
      <c r="AL303" s="5">
        <f t="shared" si="173"/>
        <v>0</v>
      </c>
      <c r="AM303" s="95">
        <f t="shared" si="178"/>
        <v>2.8571428571428597E-3</v>
      </c>
      <c r="AN303" s="95">
        <f t="shared" si="179"/>
        <v>-5.0000000000000044E-3</v>
      </c>
      <c r="AO303" s="78">
        <f t="shared" si="180"/>
        <v>0.5714285714285714</v>
      </c>
      <c r="AP303" s="8">
        <f t="shared" si="181"/>
        <v>36.36363636363636</v>
      </c>
      <c r="AQ303" s="8">
        <f t="shared" si="177"/>
        <v>57.142857142857139</v>
      </c>
      <c r="AR303" s="8">
        <f t="shared" si="166"/>
        <v>-1</v>
      </c>
      <c r="AS303" s="114">
        <f t="shared" si="172"/>
        <v>-78000</v>
      </c>
      <c r="AT303" s="103">
        <f t="shared" si="194"/>
        <v>4.0312428473334862E-2</v>
      </c>
      <c r="AU303" s="5">
        <f t="shared" si="169"/>
        <v>0.48</v>
      </c>
      <c r="AW303" s="210">
        <f t="shared" si="170"/>
        <v>2.0833333333333353E-2</v>
      </c>
      <c r="AX303" s="276">
        <f t="shared" si="175"/>
        <v>-4.8154998015946223E-3</v>
      </c>
      <c r="AY303" s="19">
        <f t="shared" si="195"/>
        <v>0.12135674628711184</v>
      </c>
    </row>
    <row r="304" spans="1:51">
      <c r="A304" s="4">
        <v>38777</v>
      </c>
      <c r="B304" s="9">
        <f t="shared" si="165"/>
        <v>38777</v>
      </c>
      <c r="C304" s="5">
        <v>0.49</v>
      </c>
      <c r="D304" s="5">
        <v>0.5</v>
      </c>
      <c r="E304" s="5">
        <v>0.49</v>
      </c>
      <c r="F304" s="5">
        <v>0.5</v>
      </c>
      <c r="G304" s="6">
        <v>82000</v>
      </c>
      <c r="H304" s="112">
        <v>0.5</v>
      </c>
      <c r="I304" s="19">
        <f t="shared" si="182"/>
        <v>4.1666666666666706E-2</v>
      </c>
      <c r="J304" s="8">
        <f t="shared" si="183"/>
        <v>0.51365851980616051</v>
      </c>
      <c r="K304" s="8">
        <f t="shared" si="184"/>
        <v>0.46934148019383976</v>
      </c>
      <c r="L304" s="8">
        <f t="shared" si="185"/>
        <v>0.4915000000000001</v>
      </c>
      <c r="M304" s="19">
        <f t="shared" si="186"/>
        <v>9.4423871493347772E-2</v>
      </c>
      <c r="N304" s="19">
        <f t="shared" si="187"/>
        <v>0</v>
      </c>
      <c r="O304" s="19">
        <f t="shared" si="188"/>
        <v>0</v>
      </c>
      <c r="P304" s="19">
        <f t="shared" si="189"/>
        <v>0</v>
      </c>
      <c r="Q304" s="214"/>
      <c r="R304" s="305"/>
      <c r="S304" s="215"/>
      <c r="T304" t="str">
        <f t="shared" si="190"/>
        <v/>
      </c>
      <c r="U304" t="str">
        <f t="shared" si="191"/>
        <v/>
      </c>
      <c r="V304" t="str">
        <f t="shared" si="192"/>
        <v/>
      </c>
      <c r="W304" t="str">
        <f t="shared" si="193"/>
        <v/>
      </c>
      <c r="X304" s="10"/>
      <c r="Y304" s="219">
        <f t="shared" si="174"/>
        <v>8.3516483516483594E-4</v>
      </c>
      <c r="Z304" s="78">
        <f t="shared" si="176"/>
        <v>0.49138794530273383</v>
      </c>
      <c r="AA304" s="78">
        <f t="shared" si="197"/>
        <v>0.4951497166915288</v>
      </c>
      <c r="AB304" s="74">
        <f t="shared" si="167"/>
        <v>303</v>
      </c>
      <c r="AC304" s="80">
        <f t="shared" si="198"/>
        <v>6.7847856207723951E-4</v>
      </c>
      <c r="AD304" s="79">
        <f t="shared" si="196"/>
        <v>-3.7617713887949655E-3</v>
      </c>
      <c r="AE304" s="81">
        <f t="shared" si="200"/>
        <v>-4.440249950872205E-3</v>
      </c>
      <c r="AF304" s="19">
        <f t="shared" si="201"/>
        <v>-7.5972403133545471E-3</v>
      </c>
      <c r="AG304" s="93">
        <f t="shared" si="199"/>
        <v>-3.0437507815654725</v>
      </c>
      <c r="AH304" s="91">
        <f t="shared" si="202"/>
        <v>3.2353768333737441E-4</v>
      </c>
      <c r="AI304" s="96">
        <f t="shared" si="203"/>
        <v>297.97622115364999</v>
      </c>
      <c r="AJ304" s="5">
        <f t="shared" si="168"/>
        <v>2.0000000000000018E-2</v>
      </c>
      <c r="AK304" s="5">
        <f t="shared" si="171"/>
        <v>2.0000000000000018E-2</v>
      </c>
      <c r="AL304" s="5">
        <f t="shared" si="173"/>
        <v>0</v>
      </c>
      <c r="AM304" s="95">
        <f t="shared" si="178"/>
        <v>4.2857142857142894E-3</v>
      </c>
      <c r="AN304" s="95">
        <f t="shared" si="179"/>
        <v>-4.2857142857142894E-3</v>
      </c>
      <c r="AO304" s="78">
        <f t="shared" si="180"/>
        <v>1</v>
      </c>
      <c r="AP304" s="8">
        <f t="shared" si="181"/>
        <v>50</v>
      </c>
      <c r="AQ304" s="8">
        <f t="shared" si="177"/>
        <v>60</v>
      </c>
      <c r="AR304" s="8">
        <f t="shared" si="166"/>
        <v>1</v>
      </c>
      <c r="AS304" s="114">
        <f t="shared" si="172"/>
        <v>82000</v>
      </c>
      <c r="AT304" s="103">
        <f t="shared" si="194"/>
        <v>-8.0324648136816001E-2</v>
      </c>
      <c r="AU304" s="5">
        <f t="shared" si="169"/>
        <v>0.5</v>
      </c>
      <c r="AW304" s="210">
        <f t="shared" si="170"/>
        <v>2.0408163265306142E-2</v>
      </c>
      <c r="AX304" s="276">
        <f t="shared" si="175"/>
        <v>-4.615130860511997E-3</v>
      </c>
      <c r="AY304" s="19">
        <f t="shared" si="195"/>
        <v>4.1609168173213168E-2</v>
      </c>
    </row>
    <row r="305" spans="1:51">
      <c r="A305" s="4">
        <v>38778</v>
      </c>
      <c r="B305" s="9">
        <f t="shared" si="165"/>
        <v>38778</v>
      </c>
      <c r="C305" s="5">
        <v>0.5</v>
      </c>
      <c r="D305" s="5">
        <v>0.5</v>
      </c>
      <c r="E305" s="5">
        <v>0.48</v>
      </c>
      <c r="F305" s="5">
        <v>0.48</v>
      </c>
      <c r="G305" s="6">
        <v>66300</v>
      </c>
      <c r="H305" s="112">
        <v>0.48</v>
      </c>
      <c r="I305" s="19">
        <f t="shared" si="182"/>
        <v>-4.0000000000000036E-2</v>
      </c>
      <c r="J305" s="8">
        <f t="shared" si="183"/>
        <v>0.51097617696340314</v>
      </c>
      <c r="K305" s="8">
        <f t="shared" si="184"/>
        <v>0.46902382303659707</v>
      </c>
      <c r="L305" s="8">
        <f t="shared" si="185"/>
        <v>0.4900000000000001</v>
      </c>
      <c r="M305" s="19">
        <f t="shared" si="186"/>
        <v>8.9446104582053626E-2</v>
      </c>
      <c r="N305" s="19">
        <f t="shared" si="187"/>
        <v>-5.2717250760522277E-2</v>
      </c>
      <c r="O305" s="19">
        <f t="shared" si="188"/>
        <v>-5.2220351446124261E-3</v>
      </c>
      <c r="P305" s="19">
        <f t="shared" si="189"/>
        <v>-6.7681458095605884E-4</v>
      </c>
      <c r="Q305" s="214"/>
      <c r="R305" s="305"/>
      <c r="S305" s="215"/>
      <c r="T305" t="str">
        <f t="shared" si="190"/>
        <v/>
      </c>
      <c r="U305" t="str">
        <f t="shared" si="191"/>
        <v/>
      </c>
      <c r="V305" t="str">
        <f t="shared" si="192"/>
        <v/>
      </c>
      <c r="W305" t="str">
        <f t="shared" si="193"/>
        <v/>
      </c>
      <c r="X305" s="10"/>
      <c r="Y305" s="219">
        <f t="shared" si="174"/>
        <v>6.3736263736263797E-4</v>
      </c>
      <c r="Z305" s="78">
        <f t="shared" si="176"/>
        <v>0.48963420172611283</v>
      </c>
      <c r="AA305" s="78">
        <f t="shared" si="197"/>
        <v>0.49402863765635568</v>
      </c>
      <c r="AB305" s="74">
        <f t="shared" si="167"/>
        <v>304</v>
      </c>
      <c r="AC305" s="80">
        <f t="shared" si="198"/>
        <v>3.6651216503478731E-5</v>
      </c>
      <c r="AD305" s="79">
        <f t="shared" si="196"/>
        <v>-4.3944359302428571E-3</v>
      </c>
      <c r="AE305" s="81">
        <f t="shared" si="200"/>
        <v>-4.4310871467463358E-3</v>
      </c>
      <c r="AF305" s="19">
        <f t="shared" si="201"/>
        <v>-8.8951036342545167E-3</v>
      </c>
      <c r="AG305" s="93">
        <f t="shared" si="199"/>
        <v>-0.94598028802668899</v>
      </c>
      <c r="AH305" s="91">
        <f t="shared" si="202"/>
        <v>3.12804817986639E-4</v>
      </c>
      <c r="AI305" s="96">
        <f t="shared" si="203"/>
        <v>298.70443556038697</v>
      </c>
      <c r="AJ305" s="5">
        <f t="shared" si="168"/>
        <v>-2.0000000000000018E-2</v>
      </c>
      <c r="AK305" s="5">
        <f t="shared" si="171"/>
        <v>0</v>
      </c>
      <c r="AL305" s="5">
        <f t="shared" si="173"/>
        <v>-2.0000000000000018E-2</v>
      </c>
      <c r="AM305" s="95">
        <f t="shared" si="178"/>
        <v>4.2857142857142894E-3</v>
      </c>
      <c r="AN305" s="95">
        <f t="shared" si="179"/>
        <v>-5.0000000000000044E-3</v>
      </c>
      <c r="AO305" s="78">
        <f t="shared" si="180"/>
        <v>0.8571428571428571</v>
      </c>
      <c r="AP305" s="8">
        <f t="shared" si="181"/>
        <v>46.153846153846153</v>
      </c>
      <c r="AQ305" s="8">
        <f t="shared" si="177"/>
        <v>56.25</v>
      </c>
      <c r="AR305" s="8">
        <f t="shared" si="166"/>
        <v>-1</v>
      </c>
      <c r="AS305" s="114">
        <f t="shared" si="172"/>
        <v>-66300</v>
      </c>
      <c r="AT305" s="103">
        <f t="shared" si="194"/>
        <v>-0.13675546891921161</v>
      </c>
      <c r="AU305" s="5">
        <f t="shared" si="169"/>
        <v>0.48</v>
      </c>
      <c r="AW305" s="210">
        <f t="shared" si="170"/>
        <v>4.1666666666666706E-2</v>
      </c>
      <c r="AX305" s="276">
        <f t="shared" si="175"/>
        <v>-4.5153350893714318E-3</v>
      </c>
      <c r="AY305" s="19">
        <f t="shared" si="195"/>
        <v>2.1623605951120093E-2</v>
      </c>
    </row>
    <row r="306" spans="1:51">
      <c r="A306" s="4">
        <v>38779</v>
      </c>
      <c r="B306" s="9">
        <f t="shared" si="165"/>
        <v>38779</v>
      </c>
      <c r="C306" s="5">
        <v>0.5</v>
      </c>
      <c r="D306" s="5">
        <v>0.5</v>
      </c>
      <c r="E306" s="5">
        <v>0.49</v>
      </c>
      <c r="F306" s="5">
        <v>0.49</v>
      </c>
      <c r="G306" s="6">
        <v>119200</v>
      </c>
      <c r="H306" s="112">
        <v>0.49</v>
      </c>
      <c r="I306" s="19">
        <f t="shared" si="182"/>
        <v>2.0833333333333353E-2</v>
      </c>
      <c r="J306" s="8">
        <f t="shared" si="183"/>
        <v>0.51096948949045884</v>
      </c>
      <c r="K306" s="8">
        <f t="shared" si="184"/>
        <v>0.47003051050954137</v>
      </c>
      <c r="L306" s="8">
        <f t="shared" si="185"/>
        <v>0.4905000000000001</v>
      </c>
      <c r="M306" s="19">
        <f t="shared" si="186"/>
        <v>8.7098556509740521E-2</v>
      </c>
      <c r="N306" s="19">
        <f t="shared" si="187"/>
        <v>-2.6245391940568807E-2</v>
      </c>
      <c r="O306" s="19">
        <f t="shared" si="188"/>
        <v>-1.308764135354009E-5</v>
      </c>
      <c r="P306" s="19">
        <f t="shared" si="189"/>
        <v>2.1463461417092046E-3</v>
      </c>
      <c r="Q306" s="214"/>
      <c r="R306" s="305"/>
      <c r="S306" s="215"/>
      <c r="T306" t="str">
        <f t="shared" si="190"/>
        <v/>
      </c>
      <c r="U306" t="str">
        <f t="shared" si="191"/>
        <v/>
      </c>
      <c r="V306" t="str">
        <f t="shared" si="192"/>
        <v/>
      </c>
      <c r="W306" t="str">
        <f t="shared" si="193"/>
        <v/>
      </c>
      <c r="X306" s="10"/>
      <c r="Y306" s="219">
        <f t="shared" si="174"/>
        <v>4.3956043956043994E-4</v>
      </c>
      <c r="Z306" s="78">
        <f t="shared" si="176"/>
        <v>0.48969053466029144</v>
      </c>
      <c r="AA306" s="78">
        <f t="shared" si="197"/>
        <v>0.49373051846978538</v>
      </c>
      <c r="AB306" s="74">
        <f t="shared" si="167"/>
        <v>305</v>
      </c>
      <c r="AC306" s="80">
        <f t="shared" si="198"/>
        <v>3.1288266980191576E-4</v>
      </c>
      <c r="AD306" s="79">
        <f t="shared" si="196"/>
        <v>-4.0399838094939411E-3</v>
      </c>
      <c r="AE306" s="81">
        <f t="shared" si="200"/>
        <v>-4.3528664792958568E-3</v>
      </c>
      <c r="AF306" s="19">
        <f t="shared" si="201"/>
        <v>-8.182568543696726E-3</v>
      </c>
      <c r="AG306" s="93">
        <f t="shared" si="199"/>
        <v>7.5367608404544679</v>
      </c>
      <c r="AH306" s="91">
        <f t="shared" si="202"/>
        <v>2.7736898620669428E-4</v>
      </c>
      <c r="AI306" s="96">
        <f t="shared" si="203"/>
        <v>299.29543678651152</v>
      </c>
      <c r="AJ306" s="5">
        <f t="shared" si="168"/>
        <v>1.0000000000000009E-2</v>
      </c>
      <c r="AK306" s="5">
        <f t="shared" si="171"/>
        <v>1.0000000000000009E-2</v>
      </c>
      <c r="AL306" s="5">
        <f t="shared" si="173"/>
        <v>0</v>
      </c>
      <c r="AM306" s="95">
        <f t="shared" si="178"/>
        <v>5.0000000000000044E-3</v>
      </c>
      <c r="AN306" s="95">
        <f t="shared" si="179"/>
        <v>-4.2857142857142894E-3</v>
      </c>
      <c r="AO306" s="78">
        <f t="shared" si="180"/>
        <v>1.1666666666666667</v>
      </c>
      <c r="AP306" s="8">
        <f t="shared" si="181"/>
        <v>53.846153846153854</v>
      </c>
      <c r="AQ306" s="8">
        <f t="shared" si="177"/>
        <v>53.846153846153854</v>
      </c>
      <c r="AR306" s="8">
        <f t="shared" si="166"/>
        <v>-1</v>
      </c>
      <c r="AS306" s="114">
        <f t="shared" si="172"/>
        <v>-119200</v>
      </c>
      <c r="AT306" s="103">
        <f t="shared" si="194"/>
        <v>-0.14527128458074201</v>
      </c>
      <c r="AU306" s="5">
        <f t="shared" si="169"/>
        <v>0.49</v>
      </c>
      <c r="AW306" s="210">
        <f t="shared" si="170"/>
        <v>2.0408163265306142E-2</v>
      </c>
      <c r="AX306" s="276">
        <f t="shared" si="175"/>
        <v>-4.1058627936958999E-3</v>
      </c>
      <c r="AY306" s="19">
        <f t="shared" si="195"/>
        <v>9.0684808008907603E-2</v>
      </c>
    </row>
    <row r="307" spans="1:51">
      <c r="A307" s="4">
        <v>38782</v>
      </c>
      <c r="B307" s="9">
        <f t="shared" si="165"/>
        <v>38782</v>
      </c>
      <c r="C307" s="5">
        <v>0.5</v>
      </c>
      <c r="D307" s="5">
        <v>0.5</v>
      </c>
      <c r="E307" s="5">
        <v>0.5</v>
      </c>
      <c r="F307" s="5">
        <v>0.5</v>
      </c>
      <c r="G307" s="6">
        <v>149400</v>
      </c>
      <c r="H307" s="112">
        <v>0.5</v>
      </c>
      <c r="I307" s="19">
        <f t="shared" si="182"/>
        <v>2.0408163265306142E-2</v>
      </c>
      <c r="J307" s="8">
        <f t="shared" si="183"/>
        <v>0.51188061301782117</v>
      </c>
      <c r="K307" s="8">
        <f t="shared" si="184"/>
        <v>0.47011938698217898</v>
      </c>
      <c r="L307" s="8">
        <f t="shared" si="185"/>
        <v>0.4910000000000001</v>
      </c>
      <c r="M307" s="19">
        <f t="shared" si="186"/>
        <v>8.883110799518093E-2</v>
      </c>
      <c r="N307" s="19">
        <f t="shared" si="187"/>
        <v>1.989185073631676E-2</v>
      </c>
      <c r="O307" s="19">
        <f t="shared" si="188"/>
        <v>1.7831270674711142E-3</v>
      </c>
      <c r="P307" s="19">
        <f t="shared" si="189"/>
        <v>1.8908660321063792E-4</v>
      </c>
      <c r="Q307" s="214"/>
      <c r="R307" s="305"/>
      <c r="S307" s="215"/>
      <c r="T307" t="str">
        <f t="shared" si="190"/>
        <v/>
      </c>
      <c r="U307" t="str">
        <f t="shared" si="191"/>
        <v/>
      </c>
      <c r="V307" t="str">
        <f t="shared" si="192"/>
        <v/>
      </c>
      <c r="W307" t="str">
        <f t="shared" si="193"/>
        <v/>
      </c>
      <c r="X307" s="10"/>
      <c r="Y307" s="219">
        <f t="shared" si="174"/>
        <v>1.5384615384615399E-4</v>
      </c>
      <c r="Z307" s="78">
        <f t="shared" si="176"/>
        <v>0.49127819232260656</v>
      </c>
      <c r="AA307" s="78">
        <f t="shared" si="197"/>
        <v>0.49419446010302126</v>
      </c>
      <c r="AB307" s="74">
        <f t="shared" si="167"/>
        <v>306</v>
      </c>
      <c r="AC307" s="80">
        <f t="shared" si="198"/>
        <v>1.1492789591049215E-3</v>
      </c>
      <c r="AD307" s="79">
        <f t="shared" si="196"/>
        <v>-2.9162677804147052E-3</v>
      </c>
      <c r="AE307" s="81">
        <f t="shared" si="200"/>
        <v>-4.0655467395196267E-3</v>
      </c>
      <c r="AF307" s="19">
        <f t="shared" si="201"/>
        <v>-5.9010531599378337E-3</v>
      </c>
      <c r="AG307" s="93">
        <f t="shared" si="199"/>
        <v>2.6731946829542315</v>
      </c>
      <c r="AH307" s="91">
        <f t="shared" si="202"/>
        <v>2.2205100730853775E-4</v>
      </c>
      <c r="AI307" s="96">
        <f t="shared" si="203"/>
        <v>299.69586550826614</v>
      </c>
      <c r="AJ307" s="5">
        <f t="shared" si="168"/>
        <v>1.0000000000000009E-2</v>
      </c>
      <c r="AK307" s="5">
        <f t="shared" si="171"/>
        <v>1.0000000000000009E-2</v>
      </c>
      <c r="AL307" s="5">
        <f t="shared" si="173"/>
        <v>0</v>
      </c>
      <c r="AM307" s="95">
        <f t="shared" si="178"/>
        <v>5.7142857142857195E-3</v>
      </c>
      <c r="AN307" s="95">
        <f t="shared" si="179"/>
        <v>-3.5714285714285748E-3</v>
      </c>
      <c r="AO307" s="78">
        <f t="shared" si="180"/>
        <v>1.5999999999999999</v>
      </c>
      <c r="AP307" s="8">
        <f t="shared" si="181"/>
        <v>61.538461538461533</v>
      </c>
      <c r="AQ307" s="8">
        <f t="shared" si="177"/>
        <v>51.612903225806448</v>
      </c>
      <c r="AR307" s="8">
        <f t="shared" si="166"/>
        <v>0</v>
      </c>
      <c r="AS307" s="114">
        <f t="shared" si="172"/>
        <v>0</v>
      </c>
      <c r="AT307" s="103">
        <f t="shared" si="194"/>
        <v>3.2385542168674696E-2</v>
      </c>
      <c r="AU307" s="5">
        <f t="shared" si="169"/>
        <v>0.5</v>
      </c>
      <c r="AW307" s="210">
        <f t="shared" si="170"/>
        <v>0</v>
      </c>
      <c r="AX307" s="276">
        <f t="shared" si="175"/>
        <v>-3.0889538122642916E-3</v>
      </c>
      <c r="AY307" s="19">
        <f t="shared" si="195"/>
        <v>0.24767242173629378</v>
      </c>
    </row>
    <row r="308" spans="1:51">
      <c r="A308" s="4">
        <v>38783</v>
      </c>
      <c r="B308" s="9">
        <f t="shared" si="165"/>
        <v>38783</v>
      </c>
      <c r="C308" s="5">
        <v>0.5</v>
      </c>
      <c r="D308" s="5">
        <v>0.5</v>
      </c>
      <c r="E308" s="5">
        <v>0.5</v>
      </c>
      <c r="F308" s="5">
        <v>0.5</v>
      </c>
      <c r="G308" s="6">
        <v>116500</v>
      </c>
      <c r="H308" s="112">
        <v>0.5</v>
      </c>
      <c r="I308" s="19">
        <f t="shared" si="182"/>
        <v>0</v>
      </c>
      <c r="J308" s="8">
        <f t="shared" si="183"/>
        <v>0.51188061301782117</v>
      </c>
      <c r="K308" s="8">
        <f t="shared" si="184"/>
        <v>0.47011938698217898</v>
      </c>
      <c r="L308" s="8">
        <f t="shared" si="185"/>
        <v>0.4910000000000001</v>
      </c>
      <c r="M308" s="19">
        <f t="shared" si="186"/>
        <v>8.883110799518093E-2</v>
      </c>
      <c r="N308" s="19">
        <f t="shared" si="187"/>
        <v>0</v>
      </c>
      <c r="O308" s="19">
        <f t="shared" si="188"/>
        <v>0</v>
      </c>
      <c r="P308" s="19">
        <f t="shared" si="189"/>
        <v>0</v>
      </c>
      <c r="Q308" s="214"/>
      <c r="R308" s="305"/>
      <c r="S308" s="215"/>
      <c r="T308" t="str">
        <f t="shared" si="190"/>
        <v/>
      </c>
      <c r="U308" t="str">
        <f t="shared" si="191"/>
        <v/>
      </c>
      <c r="V308" t="str">
        <f t="shared" si="192"/>
        <v/>
      </c>
      <c r="W308" t="str">
        <f t="shared" si="193"/>
        <v/>
      </c>
      <c r="X308" s="10"/>
      <c r="Y308" s="219">
        <f t="shared" si="174"/>
        <v>6.5934065934065996E-5</v>
      </c>
      <c r="Z308" s="78">
        <f t="shared" si="176"/>
        <v>0.49262135070492513</v>
      </c>
      <c r="AA308" s="78">
        <f t="shared" si="197"/>
        <v>0.49462407005539771</v>
      </c>
      <c r="AB308" s="74">
        <f t="shared" si="167"/>
        <v>307</v>
      </c>
      <c r="AC308" s="80">
        <f t="shared" si="198"/>
        <v>1.6502619112376362E-3</v>
      </c>
      <c r="AD308" s="79">
        <f t="shared" si="196"/>
        <v>-2.0027193504725815E-3</v>
      </c>
      <c r="AE308" s="81">
        <f t="shared" si="200"/>
        <v>-3.6529812617102178E-3</v>
      </c>
      <c r="AF308" s="19">
        <f t="shared" si="201"/>
        <v>-4.0489726879815568E-3</v>
      </c>
      <c r="AG308" s="93">
        <f t="shared" si="199"/>
        <v>0.43591066221458458</v>
      </c>
      <c r="AH308" s="91">
        <f t="shared" si="202"/>
        <v>1.6932653684507845E-4</v>
      </c>
      <c r="AI308" s="96">
        <f t="shared" si="203"/>
        <v>299.95583966627589</v>
      </c>
      <c r="AJ308" s="5">
        <f t="shared" si="168"/>
        <v>0</v>
      </c>
      <c r="AK308" s="5">
        <f t="shared" si="171"/>
        <v>0</v>
      </c>
      <c r="AL308" s="5">
        <f t="shared" si="173"/>
        <v>0</v>
      </c>
      <c r="AM308" s="95">
        <f t="shared" si="178"/>
        <v>5.0000000000000044E-3</v>
      </c>
      <c r="AN308" s="95">
        <f t="shared" si="179"/>
        <v>-3.5714285714285748E-3</v>
      </c>
      <c r="AO308" s="78">
        <f t="shared" si="180"/>
        <v>1.4</v>
      </c>
      <c r="AP308" s="8">
        <f t="shared" si="181"/>
        <v>58.333333333333329</v>
      </c>
      <c r="AQ308" s="8">
        <f t="shared" si="177"/>
        <v>52.830188679245282</v>
      </c>
      <c r="AR308" s="8">
        <f t="shared" si="166"/>
        <v>0</v>
      </c>
      <c r="AS308" s="114">
        <f t="shared" si="172"/>
        <v>0</v>
      </c>
      <c r="AT308" s="103">
        <f t="shared" si="194"/>
        <v>3.4793414103758934E-2</v>
      </c>
      <c r="AU308" s="5">
        <f t="shared" si="169"/>
        <v>0.5</v>
      </c>
      <c r="AW308" s="210">
        <f t="shared" si="170"/>
        <v>0</v>
      </c>
      <c r="AX308" s="276">
        <f t="shared" si="175"/>
        <v>-2.5829798782661217E-3</v>
      </c>
      <c r="AY308" s="19">
        <f t="shared" si="195"/>
        <v>0.16380106817695553</v>
      </c>
    </row>
    <row r="309" spans="1:51">
      <c r="A309" s="4">
        <v>38784</v>
      </c>
      <c r="B309" s="9">
        <f t="shared" si="165"/>
        <v>38784</v>
      </c>
      <c r="C309" s="5">
        <v>0.5</v>
      </c>
      <c r="D309" s="5">
        <v>0.5</v>
      </c>
      <c r="E309" s="5">
        <v>0.49</v>
      </c>
      <c r="F309" s="5">
        <v>0.5</v>
      </c>
      <c r="G309" s="6">
        <v>34000</v>
      </c>
      <c r="H309" s="112">
        <v>0.5</v>
      </c>
      <c r="I309" s="19">
        <f t="shared" si="182"/>
        <v>0</v>
      </c>
      <c r="J309" s="8">
        <f t="shared" si="183"/>
        <v>0.50996792233393184</v>
      </c>
      <c r="K309" s="8">
        <f t="shared" si="184"/>
        <v>0.47103207766606825</v>
      </c>
      <c r="L309" s="8">
        <f t="shared" si="185"/>
        <v>0.49050000000000005</v>
      </c>
      <c r="M309" s="19">
        <f t="shared" si="186"/>
        <v>8.2660707229936528E-2</v>
      </c>
      <c r="N309" s="19">
        <f t="shared" si="187"/>
        <v>-6.94621614488828E-2</v>
      </c>
      <c r="O309" s="19">
        <f t="shared" si="188"/>
        <v>-3.7365952826635732E-3</v>
      </c>
      <c r="P309" s="19">
        <f t="shared" si="189"/>
        <v>1.9414019271744478E-3</v>
      </c>
      <c r="Q309" s="214"/>
      <c r="R309" s="305"/>
      <c r="S309" s="215"/>
      <c r="T309" t="str">
        <f t="shared" si="190"/>
        <v/>
      </c>
      <c r="U309" t="str">
        <f t="shared" si="191"/>
        <v/>
      </c>
      <c r="V309" t="str">
        <f t="shared" si="192"/>
        <v/>
      </c>
      <c r="W309" t="str">
        <f t="shared" si="193"/>
        <v/>
      </c>
      <c r="X309" s="10"/>
      <c r="Y309" s="219">
        <f t="shared" si="174"/>
        <v>-1.0989010989010998E-4</v>
      </c>
      <c r="Z309" s="78">
        <f t="shared" si="176"/>
        <v>0.49375766269636667</v>
      </c>
      <c r="AA309" s="78">
        <f t="shared" si="197"/>
        <v>0.49502188887129828</v>
      </c>
      <c r="AB309" s="74">
        <f t="shared" si="167"/>
        <v>308</v>
      </c>
      <c r="AC309" s="80">
        <f t="shared" si="198"/>
        <v>1.911004069422891E-3</v>
      </c>
      <c r="AD309" s="79">
        <f t="shared" si="196"/>
        <v>-1.2642261749316042E-3</v>
      </c>
      <c r="AE309" s="81">
        <f t="shared" si="200"/>
        <v>-3.1752302443544952E-3</v>
      </c>
      <c r="AF309" s="19">
        <f t="shared" si="201"/>
        <v>-2.5538793401927583E-3</v>
      </c>
      <c r="AG309" s="93">
        <f t="shared" si="199"/>
        <v>0.1580004703554648</v>
      </c>
      <c r="AH309" s="91">
        <f t="shared" si="202"/>
        <v>1.1497990371180974E-4</v>
      </c>
      <c r="AI309" s="96">
        <f t="shared" si="203"/>
        <v>299.8159009036076</v>
      </c>
      <c r="AJ309" s="5">
        <f t="shared" si="168"/>
        <v>0</v>
      </c>
      <c r="AK309" s="5">
        <f t="shared" si="171"/>
        <v>0</v>
      </c>
      <c r="AL309" s="5">
        <f t="shared" si="173"/>
        <v>0</v>
      </c>
      <c r="AM309" s="95">
        <f t="shared" si="178"/>
        <v>5.0000000000000044E-3</v>
      </c>
      <c r="AN309" s="95">
        <f t="shared" si="179"/>
        <v>-3.5714285714285748E-3</v>
      </c>
      <c r="AO309" s="78">
        <f t="shared" si="180"/>
        <v>1.4</v>
      </c>
      <c r="AP309" s="8">
        <f t="shared" si="181"/>
        <v>58.333333333333329</v>
      </c>
      <c r="AQ309" s="8">
        <f t="shared" si="177"/>
        <v>52.830188679245282</v>
      </c>
      <c r="AR309" s="8">
        <f t="shared" si="166"/>
        <v>1</v>
      </c>
      <c r="AS309" s="114">
        <f t="shared" si="172"/>
        <v>34000</v>
      </c>
      <c r="AT309" s="103">
        <f t="shared" si="194"/>
        <v>-3.7107093184979137E-2</v>
      </c>
      <c r="AU309" s="5">
        <f t="shared" si="169"/>
        <v>0.5</v>
      </c>
      <c r="AW309" s="210">
        <f t="shared" si="170"/>
        <v>2.0408163265306142E-2</v>
      </c>
      <c r="AX309" s="276">
        <f t="shared" si="175"/>
        <v>-2.0856352196799628E-3</v>
      </c>
      <c r="AY309" s="19">
        <f t="shared" si="195"/>
        <v>0.19254685751559619</v>
      </c>
    </row>
    <row r="310" spans="1:51">
      <c r="A310" s="4">
        <v>38785</v>
      </c>
      <c r="B310" s="9">
        <f t="shared" si="165"/>
        <v>38785</v>
      </c>
      <c r="C310" s="5">
        <v>0.5</v>
      </c>
      <c r="D310" s="5">
        <v>0.5</v>
      </c>
      <c r="E310" s="5">
        <v>0.49</v>
      </c>
      <c r="F310" s="5">
        <v>0.49</v>
      </c>
      <c r="G310" s="6">
        <v>98200</v>
      </c>
      <c r="H310" s="112">
        <v>0.49</v>
      </c>
      <c r="I310" s="19">
        <f t="shared" si="182"/>
        <v>-2.0000000000000018E-2</v>
      </c>
      <c r="J310" s="8">
        <f t="shared" si="183"/>
        <v>0.50897366596101035</v>
      </c>
      <c r="K310" s="8">
        <f t="shared" si="184"/>
        <v>0.47102633403898975</v>
      </c>
      <c r="L310" s="8">
        <f t="shared" si="185"/>
        <v>0.49000000000000005</v>
      </c>
      <c r="M310" s="19">
        <f t="shared" si="186"/>
        <v>8.0563079343414085E-2</v>
      </c>
      <c r="N310" s="19">
        <f t="shared" si="187"/>
        <v>-2.537636026615997E-2</v>
      </c>
      <c r="O310" s="19">
        <f t="shared" si="188"/>
        <v>-1.9496449274126102E-3</v>
      </c>
      <c r="P310" s="19">
        <f t="shared" si="189"/>
        <v>-1.2193706863791555E-5</v>
      </c>
      <c r="Q310" s="214"/>
      <c r="R310" s="305"/>
      <c r="S310" s="215"/>
      <c r="T310" t="str">
        <f t="shared" si="190"/>
        <v/>
      </c>
      <c r="U310" t="str">
        <f t="shared" si="191"/>
        <v/>
      </c>
      <c r="V310" t="str">
        <f t="shared" si="192"/>
        <v/>
      </c>
      <c r="W310" t="str">
        <f t="shared" si="193"/>
        <v/>
      </c>
      <c r="X310" s="10"/>
      <c r="Y310" s="219">
        <f t="shared" si="174"/>
        <v>0</v>
      </c>
      <c r="Z310" s="78">
        <f t="shared" si="176"/>
        <v>0.4931789826411262</v>
      </c>
      <c r="AA310" s="78">
        <f t="shared" si="197"/>
        <v>0.49465026909482218</v>
      </c>
      <c r="AB310" s="74">
        <f t="shared" si="167"/>
        <v>309</v>
      </c>
      <c r="AC310" s="80">
        <f t="shared" si="198"/>
        <v>1.3631550325268076E-3</v>
      </c>
      <c r="AD310" s="79">
        <f t="shared" si="196"/>
        <v>-1.4712864536959858E-3</v>
      </c>
      <c r="AE310" s="81">
        <f t="shared" si="200"/>
        <v>-2.8344414862227934E-3</v>
      </c>
      <c r="AF310" s="19">
        <f t="shared" si="201"/>
        <v>-2.9743973583363135E-3</v>
      </c>
      <c r="AG310" s="93">
        <f t="shared" si="199"/>
        <v>-0.28668125079478751</v>
      </c>
      <c r="AH310" s="91">
        <f t="shared" si="202"/>
        <v>8.0490093079803004E-5</v>
      </c>
      <c r="AI310" s="96">
        <f t="shared" si="203"/>
        <v>300.28299937935691</v>
      </c>
      <c r="AJ310" s="5">
        <f t="shared" si="168"/>
        <v>-1.0000000000000009E-2</v>
      </c>
      <c r="AK310" s="5">
        <f t="shared" si="171"/>
        <v>0</v>
      </c>
      <c r="AL310" s="5">
        <f t="shared" si="173"/>
        <v>-1.0000000000000009E-2</v>
      </c>
      <c r="AM310" s="95">
        <f t="shared" si="178"/>
        <v>3.5714285714285748E-3</v>
      </c>
      <c r="AN310" s="95">
        <f t="shared" si="179"/>
        <v>-4.2857142857142894E-3</v>
      </c>
      <c r="AO310" s="78">
        <f t="shared" si="180"/>
        <v>0.83333333333333337</v>
      </c>
      <c r="AP310" s="8">
        <f t="shared" si="181"/>
        <v>45.45454545454546</v>
      </c>
      <c r="AQ310" s="8">
        <f t="shared" si="177"/>
        <v>51.020408163265316</v>
      </c>
      <c r="AR310" s="8">
        <f t="shared" si="166"/>
        <v>-1</v>
      </c>
      <c r="AS310" s="114">
        <f t="shared" si="172"/>
        <v>-98200</v>
      </c>
      <c r="AT310" s="103">
        <f t="shared" si="194"/>
        <v>-0.16372056248941097</v>
      </c>
      <c r="AU310" s="5">
        <f t="shared" si="169"/>
        <v>0.49</v>
      </c>
      <c r="AW310" s="210">
        <f t="shared" si="170"/>
        <v>2.0408163265306142E-2</v>
      </c>
      <c r="AX310" s="276">
        <f t="shared" si="175"/>
        <v>-1.6898403620929921E-3</v>
      </c>
      <c r="AY310" s="19">
        <f t="shared" si="195"/>
        <v>0.18977185168924449</v>
      </c>
    </row>
    <row r="311" spans="1:51">
      <c r="A311" s="4">
        <v>38786</v>
      </c>
      <c r="B311" s="9">
        <f t="shared" si="165"/>
        <v>38786</v>
      </c>
      <c r="C311" s="5">
        <v>0.49</v>
      </c>
      <c r="D311" s="5">
        <v>0.49</v>
      </c>
      <c r="E311" s="5">
        <v>0.49</v>
      </c>
      <c r="F311" s="5">
        <v>0.49</v>
      </c>
      <c r="G311" s="6">
        <v>83600</v>
      </c>
      <c r="H311" s="112">
        <v>0.49</v>
      </c>
      <c r="I311" s="19">
        <f t="shared" si="182"/>
        <v>0</v>
      </c>
      <c r="J311" s="8">
        <f t="shared" si="183"/>
        <v>0.50897366596101035</v>
      </c>
      <c r="K311" s="8">
        <f t="shared" si="184"/>
        <v>0.4710263340389898</v>
      </c>
      <c r="L311" s="8">
        <f t="shared" si="185"/>
        <v>0.4900000000000001</v>
      </c>
      <c r="M311" s="19">
        <f t="shared" si="186"/>
        <v>8.056307934341396E-2</v>
      </c>
      <c r="N311" s="19">
        <f t="shared" si="187"/>
        <v>-1.5503390794922552E-15</v>
      </c>
      <c r="O311" s="19">
        <f t="shared" si="188"/>
        <v>0</v>
      </c>
      <c r="P311" s="19">
        <f t="shared" si="189"/>
        <v>1.1785148137102422E-16</v>
      </c>
      <c r="Q311" s="214"/>
      <c r="R311" s="305"/>
      <c r="S311" s="215"/>
      <c r="T311" t="str">
        <f t="shared" si="190"/>
        <v/>
      </c>
      <c r="U311" t="str">
        <f t="shared" si="191"/>
        <v/>
      </c>
      <c r="V311" t="str">
        <f t="shared" si="192"/>
        <v/>
      </c>
      <c r="W311" t="str">
        <f t="shared" si="193"/>
        <v/>
      </c>
      <c r="X311" s="10"/>
      <c r="Y311" s="219">
        <f t="shared" si="174"/>
        <v>1.5384615384615399E-4</v>
      </c>
      <c r="Z311" s="78">
        <f t="shared" si="176"/>
        <v>0.49268941931439275</v>
      </c>
      <c r="AA311" s="78">
        <f t="shared" si="197"/>
        <v>0.49430614918180532</v>
      </c>
      <c r="AB311" s="74">
        <f t="shared" si="167"/>
        <v>310</v>
      </c>
      <c r="AC311" s="80">
        <f t="shared" si="198"/>
        <v>9.7416929504817902E-4</v>
      </c>
      <c r="AD311" s="79">
        <f t="shared" si="196"/>
        <v>-1.6167298674125696E-3</v>
      </c>
      <c r="AE311" s="81">
        <f t="shared" si="200"/>
        <v>-2.5908991624607487E-3</v>
      </c>
      <c r="AF311" s="19">
        <f t="shared" si="201"/>
        <v>-3.2707055538124369E-3</v>
      </c>
      <c r="AG311" s="93">
        <f t="shared" si="199"/>
        <v>-0.28535693167459208</v>
      </c>
      <c r="AH311" s="91">
        <f t="shared" si="202"/>
        <v>6.2883183390989204E-5</v>
      </c>
      <c r="AI311" s="96">
        <f t="shared" si="203"/>
        <v>301.44672466046541</v>
      </c>
      <c r="AJ311" s="5">
        <f t="shared" si="168"/>
        <v>0</v>
      </c>
      <c r="AK311" s="5">
        <f t="shared" si="171"/>
        <v>0</v>
      </c>
      <c r="AL311" s="5">
        <f t="shared" si="173"/>
        <v>0</v>
      </c>
      <c r="AM311" s="95">
        <f t="shared" si="178"/>
        <v>3.5714285714285748E-3</v>
      </c>
      <c r="AN311" s="95">
        <f t="shared" si="179"/>
        <v>-4.2857142857142894E-3</v>
      </c>
      <c r="AO311" s="78">
        <f t="shared" si="180"/>
        <v>0.83333333333333337</v>
      </c>
      <c r="AP311" s="8">
        <f t="shared" si="181"/>
        <v>45.45454545454546</v>
      </c>
      <c r="AQ311" s="8">
        <f t="shared" si="177"/>
        <v>51.020408163265316</v>
      </c>
      <c r="AR311" s="8">
        <f t="shared" si="166"/>
        <v>0</v>
      </c>
      <c r="AS311" s="114">
        <f t="shared" si="172"/>
        <v>0</v>
      </c>
      <c r="AT311" s="103">
        <f t="shared" si="194"/>
        <v>-0.13267173033209514</v>
      </c>
      <c r="AU311" s="5">
        <f t="shared" si="169"/>
        <v>0.49</v>
      </c>
      <c r="AW311" s="210">
        <f t="shared" si="170"/>
        <v>0</v>
      </c>
      <c r="AX311" s="276">
        <f t="shared" si="175"/>
        <v>-1.3953151764711557E-3</v>
      </c>
      <c r="AY311" s="19">
        <f t="shared" si="195"/>
        <v>0.1742917214126932</v>
      </c>
    </row>
    <row r="312" spans="1:51">
      <c r="A312" s="4">
        <v>38789</v>
      </c>
      <c r="B312" s="9">
        <f t="shared" si="165"/>
        <v>38789</v>
      </c>
      <c r="C312" s="5">
        <v>0.49</v>
      </c>
      <c r="D312" s="5">
        <v>0.49</v>
      </c>
      <c r="E312" s="5">
        <v>0.49</v>
      </c>
      <c r="F312" s="5">
        <v>0.49</v>
      </c>
      <c r="G312" s="6">
        <v>29800</v>
      </c>
      <c r="H312" s="112">
        <v>0.49</v>
      </c>
      <c r="I312" s="19">
        <f t="shared" si="182"/>
        <v>0</v>
      </c>
      <c r="J312" s="8">
        <f t="shared" si="183"/>
        <v>0.50891195263952205</v>
      </c>
      <c r="K312" s="8">
        <f t="shared" si="184"/>
        <v>0.4720880473604781</v>
      </c>
      <c r="L312" s="8">
        <f t="shared" si="185"/>
        <v>0.4905000000000001</v>
      </c>
      <c r="M312" s="19">
        <f t="shared" si="186"/>
        <v>7.8002197863158054E-2</v>
      </c>
      <c r="N312" s="19">
        <f t="shared" si="187"/>
        <v>-3.1787283965893462E-2</v>
      </c>
      <c r="O312" s="19">
        <f t="shared" si="188"/>
        <v>-1.2125051965463914E-4</v>
      </c>
      <c r="P312" s="19">
        <f t="shared" si="189"/>
        <v>2.2540423852404298E-3</v>
      </c>
      <c r="Q312" s="214"/>
      <c r="R312" s="305"/>
      <c r="S312" s="215"/>
      <c r="T312" t="str">
        <f t="shared" si="190"/>
        <v/>
      </c>
      <c r="U312" t="str">
        <f t="shared" si="191"/>
        <v/>
      </c>
      <c r="V312" t="str">
        <f t="shared" si="192"/>
        <v/>
      </c>
      <c r="W312" t="str">
        <f t="shared" si="193"/>
        <v/>
      </c>
      <c r="X312" s="10"/>
      <c r="Y312" s="219">
        <f t="shared" si="174"/>
        <v>2.1978021978021998E-5</v>
      </c>
      <c r="Z312" s="78">
        <f t="shared" si="176"/>
        <v>0.49227524873997625</v>
      </c>
      <c r="AA312" s="78">
        <f t="shared" si="197"/>
        <v>0.49398749414235171</v>
      </c>
      <c r="AB312" s="74">
        <f t="shared" si="167"/>
        <v>311</v>
      </c>
      <c r="AC312" s="80">
        <f t="shared" si="198"/>
        <v>7.0292300806822517E-4</v>
      </c>
      <c r="AD312" s="79">
        <f t="shared" si="196"/>
        <v>-1.7122454023754674E-3</v>
      </c>
      <c r="AE312" s="81">
        <f t="shared" si="200"/>
        <v>-2.4151684104436926E-3</v>
      </c>
      <c r="AF312" s="19">
        <f t="shared" si="201"/>
        <v>-3.4661715583472886E-3</v>
      </c>
      <c r="AG312" s="93">
        <f t="shared" si="199"/>
        <v>-0.27843855103905624</v>
      </c>
      <c r="AH312" s="91">
        <f t="shared" si="202"/>
        <v>3.8351297806209928E-5</v>
      </c>
      <c r="AI312" s="96">
        <f t="shared" si="203"/>
        <v>303.09587368997762</v>
      </c>
      <c r="AJ312" s="5">
        <f t="shared" si="168"/>
        <v>0</v>
      </c>
      <c r="AK312" s="5">
        <f t="shared" si="171"/>
        <v>0</v>
      </c>
      <c r="AL312" s="5">
        <f t="shared" si="173"/>
        <v>0</v>
      </c>
      <c r="AM312" s="95">
        <f t="shared" si="178"/>
        <v>3.5714285714285748E-3</v>
      </c>
      <c r="AN312" s="95">
        <f t="shared" si="179"/>
        <v>-3.5714285714285748E-3</v>
      </c>
      <c r="AO312" s="78">
        <f t="shared" si="180"/>
        <v>1</v>
      </c>
      <c r="AP312" s="8">
        <f t="shared" si="181"/>
        <v>50</v>
      </c>
      <c r="AQ312" s="8">
        <f t="shared" si="177"/>
        <v>50</v>
      </c>
      <c r="AR312" s="8">
        <f t="shared" si="166"/>
        <v>0</v>
      </c>
      <c r="AS312" s="114">
        <f t="shared" si="172"/>
        <v>0</v>
      </c>
      <c r="AT312" s="103">
        <f t="shared" si="194"/>
        <v>-5.8747121686249043E-2</v>
      </c>
      <c r="AU312" s="5">
        <f t="shared" si="169"/>
        <v>0.49</v>
      </c>
      <c r="AW312" s="210">
        <f t="shared" si="170"/>
        <v>0</v>
      </c>
      <c r="AX312" s="276">
        <f t="shared" si="175"/>
        <v>-1.3506673961724944E-3</v>
      </c>
      <c r="AY312" s="19">
        <f t="shared" si="195"/>
        <v>3.1998347793778366E-2</v>
      </c>
    </row>
    <row r="313" spans="1:51">
      <c r="A313" s="4">
        <v>38790</v>
      </c>
      <c r="B313" s="9">
        <f t="shared" si="165"/>
        <v>38790</v>
      </c>
      <c r="C313" s="5">
        <v>0.49</v>
      </c>
      <c r="D313" s="5">
        <v>0.49</v>
      </c>
      <c r="E313" s="5">
        <v>0.49</v>
      </c>
      <c r="F313" s="5">
        <v>0.49</v>
      </c>
      <c r="G313" s="6">
        <v>326200</v>
      </c>
      <c r="H313" s="112">
        <v>0.49</v>
      </c>
      <c r="I313" s="19">
        <f t="shared" si="182"/>
        <v>0</v>
      </c>
      <c r="J313" s="8">
        <f t="shared" si="183"/>
        <v>0.50734297951775498</v>
      </c>
      <c r="K313" s="8">
        <f t="shared" si="184"/>
        <v>0.47565702048224523</v>
      </c>
      <c r="L313" s="8">
        <f t="shared" si="185"/>
        <v>0.4915000000000001</v>
      </c>
      <c r="M313" s="19">
        <f t="shared" si="186"/>
        <v>6.6615140050671207E-2</v>
      </c>
      <c r="N313" s="19">
        <f t="shared" si="187"/>
        <v>-0.1459838071801971</v>
      </c>
      <c r="O313" s="19">
        <f t="shared" si="188"/>
        <v>-3.0829952286037616E-3</v>
      </c>
      <c r="P313" s="19">
        <f t="shared" si="189"/>
        <v>7.5599734874073655E-3</v>
      </c>
      <c r="Q313" s="214"/>
      <c r="R313" s="305"/>
      <c r="S313" s="215"/>
      <c r="T313" t="str">
        <f t="shared" si="190"/>
        <v/>
      </c>
      <c r="U313" t="str">
        <f t="shared" si="191"/>
        <v/>
      </c>
      <c r="V313" t="str">
        <f t="shared" si="192"/>
        <v/>
      </c>
      <c r="W313" t="str">
        <f t="shared" si="193"/>
        <v/>
      </c>
      <c r="X313" s="10"/>
      <c r="Y313" s="219">
        <f t="shared" si="174"/>
        <v>2.1978021978021997E-4</v>
      </c>
      <c r="Z313" s="78">
        <f t="shared" si="176"/>
        <v>0.49192486043401989</v>
      </c>
      <c r="AA313" s="78">
        <f t="shared" si="197"/>
        <v>0.49369241957581766</v>
      </c>
      <c r="AB313" s="74">
        <f t="shared" si="167"/>
        <v>312</v>
      </c>
      <c r="AC313" s="80">
        <f t="shared" si="198"/>
        <v>5.1808741491673809E-4</v>
      </c>
      <c r="AD313" s="79">
        <f t="shared" si="196"/>
        <v>-1.7675591417977699E-3</v>
      </c>
      <c r="AE313" s="81">
        <f t="shared" si="200"/>
        <v>-2.2856465567145079E-3</v>
      </c>
      <c r="AF313" s="19">
        <f t="shared" si="201"/>
        <v>-3.5802841439543736E-3</v>
      </c>
      <c r="AG313" s="93">
        <f t="shared" si="199"/>
        <v>-0.26295282844625151</v>
      </c>
      <c r="AH313" s="91">
        <f t="shared" si="202"/>
        <v>3.1777297512316274E-5</v>
      </c>
      <c r="AI313" s="96">
        <f t="shared" si="203"/>
        <v>304.39964273268919</v>
      </c>
      <c r="AJ313" s="5">
        <f t="shared" si="168"/>
        <v>0</v>
      </c>
      <c r="AK313" s="5">
        <f t="shared" si="171"/>
        <v>0</v>
      </c>
      <c r="AL313" s="5">
        <f t="shared" si="173"/>
        <v>0</v>
      </c>
      <c r="AM313" s="95">
        <f t="shared" si="178"/>
        <v>2.8571428571428597E-3</v>
      </c>
      <c r="AN313" s="95">
        <f t="shared" si="179"/>
        <v>-3.5714285714285748E-3</v>
      </c>
      <c r="AO313" s="78">
        <f t="shared" si="180"/>
        <v>0.79999999999999993</v>
      </c>
      <c r="AP313" s="8">
        <f t="shared" si="181"/>
        <v>44.444444444444436</v>
      </c>
      <c r="AQ313" s="8">
        <f t="shared" si="177"/>
        <v>51.612903225806448</v>
      </c>
      <c r="AR313" s="8">
        <f t="shared" si="166"/>
        <v>0</v>
      </c>
      <c r="AS313" s="114">
        <f t="shared" si="172"/>
        <v>0</v>
      </c>
      <c r="AT313" s="103">
        <f t="shared" si="194"/>
        <v>-2.2498218466863482E-2</v>
      </c>
      <c r="AU313" s="5">
        <f t="shared" si="169"/>
        <v>0.49</v>
      </c>
      <c r="AW313" s="210">
        <f t="shared" si="170"/>
        <v>0</v>
      </c>
      <c r="AX313" s="276">
        <f t="shared" si="175"/>
        <v>-1.6485338439229415E-3</v>
      </c>
      <c r="AY313" s="19">
        <f t="shared" si="195"/>
        <v>-0.22053278889720562</v>
      </c>
    </row>
    <row r="314" spans="1:51">
      <c r="A314" s="4">
        <v>38791</v>
      </c>
      <c r="B314" s="9">
        <f t="shared" si="165"/>
        <v>38791</v>
      </c>
      <c r="C314" s="5">
        <v>0.49</v>
      </c>
      <c r="D314" s="5">
        <v>0.49</v>
      </c>
      <c r="E314" s="5">
        <v>0.48</v>
      </c>
      <c r="F314" s="5">
        <v>0.49</v>
      </c>
      <c r="G314" s="6">
        <v>110500</v>
      </c>
      <c r="H314" s="112">
        <v>0.49</v>
      </c>
      <c r="I314" s="19">
        <f t="shared" si="182"/>
        <v>0</v>
      </c>
      <c r="J314" s="8">
        <f t="shared" si="183"/>
        <v>0.50696662954709593</v>
      </c>
      <c r="K314" s="8">
        <f t="shared" si="184"/>
        <v>0.47703337045290434</v>
      </c>
      <c r="L314" s="8">
        <f t="shared" si="185"/>
        <v>0.4920000000000001</v>
      </c>
      <c r="M314" s="19">
        <f t="shared" si="186"/>
        <v>6.2748773876704675E-2</v>
      </c>
      <c r="N314" s="19">
        <f t="shared" si="187"/>
        <v>-5.8040351953408148E-2</v>
      </c>
      <c r="O314" s="19">
        <f t="shared" si="188"/>
        <v>-7.4180581155726909E-4</v>
      </c>
      <c r="P314" s="19">
        <f t="shared" si="189"/>
        <v>2.8935764876626738E-3</v>
      </c>
      <c r="Q314" s="214"/>
      <c r="R314" s="305"/>
      <c r="S314" s="215"/>
      <c r="T314" t="str">
        <f t="shared" si="190"/>
        <v/>
      </c>
      <c r="U314" t="str">
        <f t="shared" si="191"/>
        <v/>
      </c>
      <c r="V314" t="str">
        <f t="shared" si="192"/>
        <v/>
      </c>
      <c r="W314" t="str">
        <f t="shared" si="193"/>
        <v/>
      </c>
      <c r="X314" s="10"/>
      <c r="Y314" s="219">
        <f t="shared" si="174"/>
        <v>4.6153846153846196E-4</v>
      </c>
      <c r="Z314" s="78">
        <f t="shared" si="176"/>
        <v>0.49162843192718081</v>
      </c>
      <c r="AA314" s="78">
        <f t="shared" si="197"/>
        <v>0.49341918052720718</v>
      </c>
      <c r="AB314" s="74">
        <f t="shared" si="167"/>
        <v>313</v>
      </c>
      <c r="AC314" s="80">
        <f t="shared" si="198"/>
        <v>3.9591836535050971E-4</v>
      </c>
      <c r="AD314" s="79">
        <f t="shared" si="196"/>
        <v>-1.7907486000263706E-3</v>
      </c>
      <c r="AE314" s="81">
        <f t="shared" si="200"/>
        <v>-2.1866669653768803E-3</v>
      </c>
      <c r="AF314" s="19">
        <f t="shared" si="201"/>
        <v>-3.6292642659594147E-3</v>
      </c>
      <c r="AG314" s="93">
        <f t="shared" si="199"/>
        <v>-0.23580779237006211</v>
      </c>
      <c r="AH314" s="91">
        <f t="shared" si="202"/>
        <v>3.9543290417200973E-5</v>
      </c>
      <c r="AI314" s="96">
        <f t="shared" si="203"/>
        <v>305.1907633634741</v>
      </c>
      <c r="AJ314" s="5">
        <f t="shared" si="168"/>
        <v>0</v>
      </c>
      <c r="AK314" s="5">
        <f t="shared" si="171"/>
        <v>0</v>
      </c>
      <c r="AL314" s="5">
        <f t="shared" si="173"/>
        <v>0</v>
      </c>
      <c r="AM314" s="95">
        <f t="shared" si="178"/>
        <v>2.8571428571428597E-3</v>
      </c>
      <c r="AN314" s="95">
        <f t="shared" si="179"/>
        <v>-3.5714285714285748E-3</v>
      </c>
      <c r="AO314" s="78">
        <f t="shared" si="180"/>
        <v>0.79999999999999993</v>
      </c>
      <c r="AP314" s="8">
        <f t="shared" si="181"/>
        <v>44.444444444444436</v>
      </c>
      <c r="AQ314" s="8">
        <f t="shared" si="177"/>
        <v>51.612903225806448</v>
      </c>
      <c r="AR314" s="8">
        <f t="shared" si="166"/>
        <v>1</v>
      </c>
      <c r="AS314" s="114">
        <f t="shared" si="172"/>
        <v>110500</v>
      </c>
      <c r="AT314" s="103">
        <f t="shared" si="194"/>
        <v>3.3821353874406976E-2</v>
      </c>
      <c r="AU314" s="5">
        <f t="shared" si="169"/>
        <v>0.49</v>
      </c>
      <c r="AW314" s="210">
        <f t="shared" si="170"/>
        <v>2.0833333333333353E-2</v>
      </c>
      <c r="AX314" s="276">
        <f t="shared" si="175"/>
        <v>-2.0518032150862748E-3</v>
      </c>
      <c r="AY314" s="19">
        <f t="shared" si="195"/>
        <v>-0.24462304650275871</v>
      </c>
    </row>
    <row r="315" spans="1:51">
      <c r="A315" s="4">
        <v>38792</v>
      </c>
      <c r="B315" s="9">
        <f t="shared" si="165"/>
        <v>38792</v>
      </c>
      <c r="C315" s="5">
        <v>0.49</v>
      </c>
      <c r="D315" s="5">
        <v>0.5</v>
      </c>
      <c r="E315" s="5">
        <v>0.49</v>
      </c>
      <c r="F315" s="5">
        <v>0.5</v>
      </c>
      <c r="G315" s="6">
        <v>178500</v>
      </c>
      <c r="H315" s="112">
        <v>0.5</v>
      </c>
      <c r="I315" s="19">
        <f t="shared" si="182"/>
        <v>2.0408163265306142E-2</v>
      </c>
      <c r="J315" s="8">
        <f t="shared" si="183"/>
        <v>0.50728285685708574</v>
      </c>
      <c r="K315" s="8">
        <f t="shared" si="184"/>
        <v>0.47871714314291436</v>
      </c>
      <c r="L315" s="8">
        <f t="shared" si="185"/>
        <v>0.49300000000000005</v>
      </c>
      <c r="M315" s="19">
        <f t="shared" si="186"/>
        <v>5.9671382408888342E-2</v>
      </c>
      <c r="N315" s="19">
        <f t="shared" si="187"/>
        <v>-4.9043053396758192E-2</v>
      </c>
      <c r="O315" s="19">
        <f t="shared" si="188"/>
        <v>6.2376356067522418E-4</v>
      </c>
      <c r="P315" s="19">
        <f t="shared" si="189"/>
        <v>3.5296748493955808E-3</v>
      </c>
      <c r="Q315" s="214"/>
      <c r="R315" s="305"/>
      <c r="S315" s="215"/>
      <c r="T315" t="str">
        <f t="shared" si="190"/>
        <v/>
      </c>
      <c r="U315" t="str">
        <f t="shared" si="191"/>
        <v/>
      </c>
      <c r="V315" t="str">
        <f t="shared" si="192"/>
        <v/>
      </c>
      <c r="W315" t="str">
        <f t="shared" si="193"/>
        <v/>
      </c>
      <c r="X315" s="10"/>
      <c r="Y315" s="219">
        <f t="shared" si="174"/>
        <v>7.0329670329670392E-4</v>
      </c>
      <c r="Z315" s="78">
        <f t="shared" si="176"/>
        <v>0.49291765341039495</v>
      </c>
      <c r="AA315" s="78">
        <f t="shared" si="197"/>
        <v>0.49390616116819386</v>
      </c>
      <c r="AB315" s="74">
        <f t="shared" si="167"/>
        <v>314</v>
      </c>
      <c r="AC315" s="80">
        <f t="shared" si="198"/>
        <v>9.5852736606237901E-4</v>
      </c>
      <c r="AD315" s="79">
        <f t="shared" si="196"/>
        <v>-9.8850775779890654E-4</v>
      </c>
      <c r="AE315" s="81">
        <f t="shared" si="200"/>
        <v>-1.9470351238612855E-3</v>
      </c>
      <c r="AF315" s="19">
        <f t="shared" si="201"/>
        <v>-2.0014080315598291E-3</v>
      </c>
      <c r="AG315" s="93">
        <f t="shared" si="199"/>
        <v>1.4210227409223288</v>
      </c>
      <c r="AH315" s="91">
        <f t="shared" si="202"/>
        <v>5.5799040874576475E-5</v>
      </c>
      <c r="AI315" s="96">
        <f t="shared" si="203"/>
        <v>305.65091656023918</v>
      </c>
      <c r="AJ315" s="5">
        <f t="shared" si="168"/>
        <v>1.0000000000000009E-2</v>
      </c>
      <c r="AK315" s="5">
        <f t="shared" si="171"/>
        <v>1.0000000000000009E-2</v>
      </c>
      <c r="AL315" s="5">
        <f t="shared" si="173"/>
        <v>0</v>
      </c>
      <c r="AM315" s="95">
        <f t="shared" si="178"/>
        <v>3.5714285714285748E-3</v>
      </c>
      <c r="AN315" s="95">
        <f t="shared" si="179"/>
        <v>-2.8571428571428597E-3</v>
      </c>
      <c r="AO315" s="78">
        <f t="shared" si="180"/>
        <v>1.25</v>
      </c>
      <c r="AP315" s="8">
        <f t="shared" si="181"/>
        <v>55.555555555555557</v>
      </c>
      <c r="AQ315" s="8">
        <f t="shared" si="177"/>
        <v>48.387096774193552</v>
      </c>
      <c r="AR315" s="8">
        <f t="shared" si="166"/>
        <v>1</v>
      </c>
      <c r="AS315" s="114">
        <f t="shared" si="172"/>
        <v>178500</v>
      </c>
      <c r="AT315" s="103">
        <f t="shared" si="194"/>
        <v>0.11841532433609055</v>
      </c>
      <c r="AU315" s="5">
        <f t="shared" si="169"/>
        <v>0.5</v>
      </c>
      <c r="AW315" s="210">
        <f t="shared" si="170"/>
        <v>2.0408163265306142E-2</v>
      </c>
      <c r="AX315" s="276">
        <f t="shared" si="175"/>
        <v>-2.5727071238281591E-3</v>
      </c>
      <c r="AY315" s="19">
        <f t="shared" si="195"/>
        <v>-0.25387615386886953</v>
      </c>
    </row>
    <row r="316" spans="1:51">
      <c r="A316" s="4">
        <v>38793</v>
      </c>
      <c r="B316" s="9">
        <f t="shared" si="165"/>
        <v>38793</v>
      </c>
      <c r="C316" s="5">
        <v>0.49</v>
      </c>
      <c r="D316" s="5">
        <v>0.49</v>
      </c>
      <c r="E316" s="5">
        <v>0.48</v>
      </c>
      <c r="F316" s="5">
        <v>0.48</v>
      </c>
      <c r="G316" s="6">
        <v>136700</v>
      </c>
      <c r="H316" s="112">
        <v>0.48</v>
      </c>
      <c r="I316" s="19">
        <f t="shared" si="182"/>
        <v>-4.0000000000000036E-2</v>
      </c>
      <c r="J316" s="8">
        <f t="shared" si="183"/>
        <v>0.50696662954709593</v>
      </c>
      <c r="K316" s="8">
        <f t="shared" si="184"/>
        <v>0.47703337045290434</v>
      </c>
      <c r="L316" s="8">
        <f t="shared" si="185"/>
        <v>0.4920000000000001</v>
      </c>
      <c r="M316" s="19">
        <f t="shared" si="186"/>
        <v>6.2748773876704675E-2</v>
      </c>
      <c r="N316" s="19">
        <f t="shared" si="187"/>
        <v>5.1572317308303896E-2</v>
      </c>
      <c r="O316" s="19">
        <f t="shared" si="188"/>
        <v>-6.2337472223884555E-4</v>
      </c>
      <c r="P316" s="19">
        <f t="shared" si="189"/>
        <v>-3.5172600650053478E-3</v>
      </c>
      <c r="Q316" s="214"/>
      <c r="R316" s="305"/>
      <c r="S316" s="215"/>
      <c r="T316" t="str">
        <f t="shared" si="190"/>
        <v/>
      </c>
      <c r="U316" t="str">
        <f t="shared" si="191"/>
        <v/>
      </c>
      <c r="V316" t="str">
        <f t="shared" si="192"/>
        <v/>
      </c>
      <c r="W316" t="str">
        <f t="shared" si="193"/>
        <v/>
      </c>
      <c r="X316" s="10"/>
      <c r="Y316" s="219">
        <f t="shared" si="174"/>
        <v>0</v>
      </c>
      <c r="Z316" s="78">
        <f t="shared" si="176"/>
        <v>0.49092833478519415</v>
      </c>
      <c r="AA316" s="78">
        <f t="shared" si="197"/>
        <v>0.49287710524174749</v>
      </c>
      <c r="AB316" s="74">
        <f t="shared" si="167"/>
        <v>315</v>
      </c>
      <c r="AC316" s="80">
        <f t="shared" si="198"/>
        <v>-1.3882661536429152E-6</v>
      </c>
      <c r="AD316" s="79">
        <f t="shared" si="196"/>
        <v>-1.9487704565533392E-3</v>
      </c>
      <c r="AE316" s="81">
        <f t="shared" si="200"/>
        <v>-1.9473821903996963E-3</v>
      </c>
      <c r="AF316" s="19">
        <f t="shared" si="201"/>
        <v>-3.9538668682886011E-3</v>
      </c>
      <c r="AG316" s="93">
        <f t="shared" si="199"/>
        <v>-1.0014483323093277</v>
      </c>
      <c r="AH316" s="91">
        <f t="shared" si="202"/>
        <v>1.5912358820365808E-5</v>
      </c>
      <c r="AI316" s="96">
        <f t="shared" si="203"/>
        <v>308.00655491082148</v>
      </c>
      <c r="AJ316" s="5">
        <f t="shared" si="168"/>
        <v>-2.0000000000000018E-2</v>
      </c>
      <c r="AK316" s="5">
        <f t="shared" si="171"/>
        <v>0</v>
      </c>
      <c r="AL316" s="5">
        <f t="shared" si="173"/>
        <v>-2.0000000000000018E-2</v>
      </c>
      <c r="AM316" s="95">
        <f t="shared" si="178"/>
        <v>3.5714285714285748E-3</v>
      </c>
      <c r="AN316" s="95">
        <f t="shared" si="179"/>
        <v>-3.5714285714285748E-3</v>
      </c>
      <c r="AO316" s="78">
        <f t="shared" si="180"/>
        <v>1</v>
      </c>
      <c r="AP316" s="8">
        <f t="shared" si="181"/>
        <v>50</v>
      </c>
      <c r="AQ316" s="8">
        <f t="shared" si="177"/>
        <v>42.857142857142854</v>
      </c>
      <c r="AR316" s="8">
        <f t="shared" si="166"/>
        <v>-1</v>
      </c>
      <c r="AS316" s="114">
        <f t="shared" si="172"/>
        <v>-136700</v>
      </c>
      <c r="AT316" s="103">
        <f t="shared" si="194"/>
        <v>-9.2940383318886634E-3</v>
      </c>
      <c r="AU316" s="5">
        <f t="shared" si="169"/>
        <v>0.48</v>
      </c>
      <c r="AW316" s="210">
        <f t="shared" si="170"/>
        <v>2.0833333333333353E-2</v>
      </c>
      <c r="AX316" s="276">
        <f t="shared" si="175"/>
        <v>-2.7665050659537969E-3</v>
      </c>
      <c r="AY316" s="19">
        <f t="shared" si="195"/>
        <v>-7.5328411979234025E-2</v>
      </c>
    </row>
    <row r="317" spans="1:51">
      <c r="A317" s="4">
        <v>38796</v>
      </c>
      <c r="B317" s="9">
        <f t="shared" si="165"/>
        <v>38796</v>
      </c>
      <c r="C317" s="5">
        <v>0.48</v>
      </c>
      <c r="D317" s="5">
        <v>0.48</v>
      </c>
      <c r="E317" s="5">
        <v>0.47</v>
      </c>
      <c r="F317" s="5">
        <v>0.47</v>
      </c>
      <c r="G317" s="6">
        <v>128000</v>
      </c>
      <c r="H317" s="112">
        <v>0.47</v>
      </c>
      <c r="I317" s="19">
        <f t="shared" si="182"/>
        <v>-2.0833333333333353E-2</v>
      </c>
      <c r="J317" s="8">
        <f t="shared" si="183"/>
        <v>0.50779161646579074</v>
      </c>
      <c r="K317" s="8">
        <f t="shared" si="184"/>
        <v>0.47320838353420952</v>
      </c>
      <c r="L317" s="8">
        <f t="shared" si="185"/>
        <v>0.4905000000000001</v>
      </c>
      <c r="M317" s="19">
        <f t="shared" si="186"/>
        <v>7.3082460359836593E-2</v>
      </c>
      <c r="N317" s="19">
        <f t="shared" si="187"/>
        <v>0.16468348056388515</v>
      </c>
      <c r="O317" s="19">
        <f t="shared" si="188"/>
        <v>1.6273002415007579E-3</v>
      </c>
      <c r="P317" s="19">
        <f t="shared" si="189"/>
        <v>-8.0182795494229339E-3</v>
      </c>
      <c r="Q317" s="214"/>
      <c r="R317" s="305"/>
      <c r="S317" s="215"/>
      <c r="T317" t="str">
        <f t="shared" si="190"/>
        <v/>
      </c>
      <c r="U317" t="str">
        <f t="shared" si="191"/>
        <v/>
      </c>
      <c r="V317" t="str">
        <f t="shared" si="192"/>
        <v>BrokeBandLower</v>
      </c>
      <c r="W317" t="str">
        <f t="shared" si="193"/>
        <v>BrokeBandLower</v>
      </c>
      <c r="X317" s="10"/>
      <c r="Y317" s="219">
        <f t="shared" si="174"/>
        <v>-9.8901098901098988E-4</v>
      </c>
      <c r="Z317" s="78">
        <f t="shared" si="176"/>
        <v>0.48770537122827423</v>
      </c>
      <c r="AA317" s="78">
        <f t="shared" si="197"/>
        <v>0.49118419945385816</v>
      </c>
      <c r="AB317" s="74">
        <f t="shared" si="167"/>
        <v>316</v>
      </c>
      <c r="AC317" s="80">
        <f t="shared" si="198"/>
        <v>-1.2251568281473869E-3</v>
      </c>
      <c r="AD317" s="79">
        <f t="shared" si="196"/>
        <v>-3.4788282255839298E-3</v>
      </c>
      <c r="AE317" s="81">
        <f t="shared" si="200"/>
        <v>-2.2536713974365429E-3</v>
      </c>
      <c r="AF317" s="19">
        <f t="shared" si="201"/>
        <v>-7.0825328450141462E-3</v>
      </c>
      <c r="AG317" s="93">
        <f t="shared" si="199"/>
        <v>881.50860610012194</v>
      </c>
      <c r="AH317" s="91">
        <f t="shared" si="202"/>
        <v>-7.5390148736774316E-5</v>
      </c>
      <c r="AI317" s="96">
        <f t="shared" si="203"/>
        <v>310.93303124381805</v>
      </c>
      <c r="AJ317" s="5">
        <f t="shared" si="168"/>
        <v>-1.0000000000000009E-2</v>
      </c>
      <c r="AK317" s="5">
        <f t="shared" si="171"/>
        <v>0</v>
      </c>
      <c r="AL317" s="5">
        <f t="shared" si="173"/>
        <v>-1.0000000000000009E-2</v>
      </c>
      <c r="AM317" s="95">
        <f t="shared" si="178"/>
        <v>3.5714285714285748E-3</v>
      </c>
      <c r="AN317" s="95">
        <f t="shared" si="179"/>
        <v>-4.2857142857142894E-3</v>
      </c>
      <c r="AO317" s="78">
        <f t="shared" si="180"/>
        <v>0.83333333333333337</v>
      </c>
      <c r="AP317" s="8">
        <f t="shared" si="181"/>
        <v>45.45454545454546</v>
      </c>
      <c r="AQ317" s="8">
        <f t="shared" si="177"/>
        <v>45.45454545454546</v>
      </c>
      <c r="AR317" s="8">
        <f t="shared" si="166"/>
        <v>-1</v>
      </c>
      <c r="AS317" s="114">
        <f t="shared" si="172"/>
        <v>-128000</v>
      </c>
      <c r="AT317" s="103">
        <f t="shared" si="194"/>
        <v>-7.0156220232425223E-2</v>
      </c>
      <c r="AU317" s="5">
        <f t="shared" si="169"/>
        <v>0.47</v>
      </c>
      <c r="AW317" s="210">
        <f t="shared" si="170"/>
        <v>2.1276595744680871E-2</v>
      </c>
      <c r="AX317" s="276">
        <f t="shared" si="175"/>
        <v>-2.4738137495700467E-3</v>
      </c>
      <c r="AY317" s="19">
        <f t="shared" si="195"/>
        <v>0.10579822172956702</v>
      </c>
    </row>
    <row r="318" spans="1:51">
      <c r="A318" s="4">
        <v>38797</v>
      </c>
      <c r="B318" s="9">
        <f t="shared" si="165"/>
        <v>38797</v>
      </c>
      <c r="C318" s="5">
        <v>0.47</v>
      </c>
      <c r="D318" s="5">
        <v>0.5</v>
      </c>
      <c r="E318" s="5">
        <v>0.47</v>
      </c>
      <c r="F318" s="5">
        <v>0.49</v>
      </c>
      <c r="G318" s="6">
        <v>169600</v>
      </c>
      <c r="H318" s="112">
        <v>0.49</v>
      </c>
      <c r="I318" s="19">
        <f t="shared" si="182"/>
        <v>4.2553191489361743E-2</v>
      </c>
      <c r="J318" s="8">
        <f t="shared" si="183"/>
        <v>0.50779161646579074</v>
      </c>
      <c r="K318" s="8">
        <f t="shared" si="184"/>
        <v>0.47320838353420952</v>
      </c>
      <c r="L318" s="8">
        <f t="shared" si="185"/>
        <v>0.4905000000000001</v>
      </c>
      <c r="M318" s="19">
        <f t="shared" si="186"/>
        <v>7.3082460359836593E-2</v>
      </c>
      <c r="N318" s="19">
        <f t="shared" si="187"/>
        <v>0</v>
      </c>
      <c r="O318" s="19">
        <f t="shared" si="188"/>
        <v>0</v>
      </c>
      <c r="P318" s="19">
        <f t="shared" si="189"/>
        <v>0</v>
      </c>
      <c r="Q318" s="214"/>
      <c r="R318" s="305"/>
      <c r="S318" s="215"/>
      <c r="T318" t="str">
        <f t="shared" si="190"/>
        <v>BrokeBandLower</v>
      </c>
      <c r="U318" t="str">
        <f t="shared" si="191"/>
        <v/>
      </c>
      <c r="V318" t="str">
        <f t="shared" si="192"/>
        <v>BrokeBandLower</v>
      </c>
      <c r="W318" t="str">
        <f t="shared" si="193"/>
        <v/>
      </c>
      <c r="X318" s="10"/>
      <c r="Y318" s="219">
        <f t="shared" si="174"/>
        <v>-7.0329670329670392E-4</v>
      </c>
      <c r="Z318" s="78">
        <f t="shared" si="176"/>
        <v>0.48805874405911998</v>
      </c>
      <c r="AA318" s="78">
        <f t="shared" si="197"/>
        <v>0.49109656869427265</v>
      </c>
      <c r="AB318" s="74">
        <f t="shared" si="167"/>
        <v>317</v>
      </c>
      <c r="AC318" s="80">
        <f t="shared" si="198"/>
        <v>-6.2732259017290581E-4</v>
      </c>
      <c r="AD318" s="79">
        <f t="shared" si="196"/>
        <v>-3.037824635152675E-3</v>
      </c>
      <c r="AE318" s="81">
        <f t="shared" si="200"/>
        <v>-2.4105020449797692E-3</v>
      </c>
      <c r="AF318" s="19">
        <f t="shared" si="201"/>
        <v>-6.1857989422113898E-3</v>
      </c>
      <c r="AG318" s="93">
        <f t="shared" si="199"/>
        <v>-0.48796547857345929</v>
      </c>
      <c r="AH318" s="91">
        <f t="shared" si="202"/>
        <v>-1.1237388674277205E-4</v>
      </c>
      <c r="AI318" s="96">
        <f t="shared" si="203"/>
        <v>312.0400748667243</v>
      </c>
      <c r="AJ318" s="5">
        <f t="shared" si="168"/>
        <v>2.0000000000000018E-2</v>
      </c>
      <c r="AK318" s="5">
        <f t="shared" si="171"/>
        <v>2.0000000000000018E-2</v>
      </c>
      <c r="AL318" s="5">
        <f t="shared" si="173"/>
        <v>0</v>
      </c>
      <c r="AM318" s="95">
        <f t="shared" si="178"/>
        <v>3.5714285714285748E-3</v>
      </c>
      <c r="AN318" s="95">
        <f t="shared" si="179"/>
        <v>-4.2857142857142894E-3</v>
      </c>
      <c r="AO318" s="78">
        <f t="shared" si="180"/>
        <v>0.83333333333333337</v>
      </c>
      <c r="AP318" s="8">
        <f t="shared" si="181"/>
        <v>45.45454545454546</v>
      </c>
      <c r="AQ318" s="8">
        <f t="shared" si="177"/>
        <v>45.45454545454546</v>
      </c>
      <c r="AR318" s="8">
        <f t="shared" si="166"/>
        <v>0.33333333333333331</v>
      </c>
      <c r="AS318" s="114">
        <f t="shared" si="172"/>
        <v>56533.333333333328</v>
      </c>
      <c r="AT318" s="103">
        <f t="shared" si="194"/>
        <v>-2.8222628659796883E-2</v>
      </c>
      <c r="AU318" s="5">
        <f t="shared" si="169"/>
        <v>0.49</v>
      </c>
      <c r="AW318" s="210">
        <f t="shared" si="170"/>
        <v>6.3829787234042618E-2</v>
      </c>
      <c r="AX318" s="276">
        <f t="shared" si="175"/>
        <v>-2.0873140325994347E-3</v>
      </c>
      <c r="AY318" s="19">
        <f t="shared" si="195"/>
        <v>0.15623638482799537</v>
      </c>
    </row>
    <row r="319" spans="1:51">
      <c r="A319" s="4">
        <v>38798</v>
      </c>
      <c r="B319" s="9">
        <f t="shared" si="165"/>
        <v>38798</v>
      </c>
      <c r="C319" s="5">
        <v>0.49</v>
      </c>
      <c r="D319" s="5">
        <v>0.5</v>
      </c>
      <c r="E319" s="5">
        <v>0.48</v>
      </c>
      <c r="F319" s="5">
        <v>0.5</v>
      </c>
      <c r="G319" s="6">
        <v>873100</v>
      </c>
      <c r="H319" s="112">
        <v>0.5</v>
      </c>
      <c r="I319" s="19">
        <f t="shared" si="182"/>
        <v>2.0408163265306142E-2</v>
      </c>
      <c r="J319" s="8">
        <f t="shared" si="183"/>
        <v>0.50779161646579074</v>
      </c>
      <c r="K319" s="8">
        <f t="shared" si="184"/>
        <v>0.47320838353420952</v>
      </c>
      <c r="L319" s="8">
        <f t="shared" si="185"/>
        <v>0.4905000000000001</v>
      </c>
      <c r="M319" s="19">
        <f t="shared" si="186"/>
        <v>7.3082460359836593E-2</v>
      </c>
      <c r="N319" s="19">
        <f t="shared" si="187"/>
        <v>0</v>
      </c>
      <c r="O319" s="19">
        <f t="shared" si="188"/>
        <v>0</v>
      </c>
      <c r="P319" s="19">
        <f t="shared" si="189"/>
        <v>0</v>
      </c>
      <c r="Q319" s="214"/>
      <c r="R319" s="305"/>
      <c r="S319" s="215"/>
      <c r="T319" t="str">
        <f t="shared" si="190"/>
        <v/>
      </c>
      <c r="U319" t="str">
        <f t="shared" si="191"/>
        <v/>
      </c>
      <c r="V319" t="str">
        <f t="shared" si="192"/>
        <v/>
      </c>
      <c r="W319" t="str">
        <f t="shared" si="193"/>
        <v/>
      </c>
      <c r="X319" s="10"/>
      <c r="Y319" s="219">
        <f t="shared" si="174"/>
        <v>-7.4725274725274797E-4</v>
      </c>
      <c r="Z319" s="78">
        <f t="shared" si="176"/>
        <v>0.48989769747401551</v>
      </c>
      <c r="AA319" s="78">
        <f t="shared" si="197"/>
        <v>0.4917554226108965</v>
      </c>
      <c r="AB319" s="74">
        <f t="shared" si="167"/>
        <v>318</v>
      </c>
      <c r="AC319" s="80">
        <f t="shared" si="198"/>
        <v>4.422215264790288E-4</v>
      </c>
      <c r="AD319" s="79">
        <f t="shared" si="196"/>
        <v>-1.8577251368809833E-3</v>
      </c>
      <c r="AE319" s="81">
        <f t="shared" si="200"/>
        <v>-2.2999466633600121E-3</v>
      </c>
      <c r="AF319" s="19">
        <f t="shared" si="201"/>
        <v>-3.7777420470885502E-3</v>
      </c>
      <c r="AG319" s="93">
        <f t="shared" si="199"/>
        <v>-1.7049348029331153</v>
      </c>
      <c r="AH319" s="91">
        <f t="shared" si="202"/>
        <v>-1.3421857939191476E-4</v>
      </c>
      <c r="AI319" s="96">
        <f t="shared" si="203"/>
        <v>313.4908888697471</v>
      </c>
      <c r="AJ319" s="5">
        <f t="shared" si="168"/>
        <v>1.0000000000000009E-2</v>
      </c>
      <c r="AK319" s="5">
        <f t="shared" si="171"/>
        <v>1.0000000000000009E-2</v>
      </c>
      <c r="AL319" s="5">
        <f t="shared" si="173"/>
        <v>0</v>
      </c>
      <c r="AM319" s="95">
        <f t="shared" si="178"/>
        <v>4.2857142857142894E-3</v>
      </c>
      <c r="AN319" s="95">
        <f t="shared" si="179"/>
        <v>-2.8571428571428597E-3</v>
      </c>
      <c r="AO319" s="78">
        <f t="shared" si="180"/>
        <v>1.5</v>
      </c>
      <c r="AP319" s="8">
        <f t="shared" si="181"/>
        <v>60</v>
      </c>
      <c r="AQ319" s="8">
        <f t="shared" si="177"/>
        <v>47.368421052631575</v>
      </c>
      <c r="AR319" s="8">
        <f t="shared" si="166"/>
        <v>1</v>
      </c>
      <c r="AS319" s="114">
        <f t="shared" si="172"/>
        <v>873100</v>
      </c>
      <c r="AT319" s="103">
        <f t="shared" si="194"/>
        <v>0.24335532722756564</v>
      </c>
      <c r="AU319" s="5">
        <f t="shared" si="169"/>
        <v>0.5</v>
      </c>
      <c r="AW319" s="210">
        <f t="shared" si="170"/>
        <v>4.1666666666666706E-2</v>
      </c>
      <c r="AX319" s="276">
        <f t="shared" si="175"/>
        <v>-1.7711081209088007E-3</v>
      </c>
      <c r="AY319" s="19">
        <f t="shared" si="195"/>
        <v>0.1514893814501152</v>
      </c>
    </row>
    <row r="320" spans="1:51">
      <c r="A320" s="4">
        <v>38799</v>
      </c>
      <c r="B320" s="9">
        <f t="shared" si="165"/>
        <v>38799</v>
      </c>
      <c r="C320" s="5">
        <v>0.5</v>
      </c>
      <c r="D320" s="5">
        <v>0.54</v>
      </c>
      <c r="E320" s="5">
        <v>0.5</v>
      </c>
      <c r="F320" s="5">
        <v>0.54</v>
      </c>
      <c r="G320" s="6">
        <v>674500</v>
      </c>
      <c r="H320" s="112">
        <v>0.54</v>
      </c>
      <c r="I320" s="19">
        <f t="shared" si="182"/>
        <v>8.0000000000000071E-2</v>
      </c>
      <c r="J320" s="8">
        <f t="shared" si="183"/>
        <v>0.51997726332806826</v>
      </c>
      <c r="K320" s="8">
        <f t="shared" si="184"/>
        <v>0.46502273667193184</v>
      </c>
      <c r="L320" s="8">
        <f t="shared" si="185"/>
        <v>0.49250000000000005</v>
      </c>
      <c r="M320" s="19">
        <f t="shared" si="186"/>
        <v>0.11817599941334957</v>
      </c>
      <c r="N320" s="19">
        <f t="shared" si="187"/>
        <v>0.61702272790879809</v>
      </c>
      <c r="O320" s="19">
        <f t="shared" si="188"/>
        <v>2.3997337622643583E-2</v>
      </c>
      <c r="P320" s="19">
        <f t="shared" si="189"/>
        <v>-1.7298186480007537E-2</v>
      </c>
      <c r="Q320" s="214"/>
      <c r="R320" s="305"/>
      <c r="S320" s="215"/>
      <c r="T320" t="str">
        <f t="shared" si="190"/>
        <v/>
      </c>
      <c r="U320" t="str">
        <f t="shared" si="191"/>
        <v>BrokeBandUpper</v>
      </c>
      <c r="V320" t="str">
        <f t="shared" si="192"/>
        <v/>
      </c>
      <c r="W320" t="str">
        <f t="shared" si="193"/>
        <v>BrokeBandUpper</v>
      </c>
      <c r="X320" s="10"/>
      <c r="Y320" s="219">
        <f t="shared" si="174"/>
        <v>5.9340659340659393E-4</v>
      </c>
      <c r="Z320" s="78">
        <f t="shared" si="176"/>
        <v>0.4976134520630171</v>
      </c>
      <c r="AA320" s="78">
        <f t="shared" si="197"/>
        <v>0.49532552133769014</v>
      </c>
      <c r="AB320" s="74">
        <f t="shared" si="167"/>
        <v>319</v>
      </c>
      <c r="AC320" s="80">
        <f t="shared" si="198"/>
        <v>3.6703019109495766E-3</v>
      </c>
      <c r="AD320" s="79">
        <f t="shared" si="196"/>
        <v>2.2879307253269587E-3</v>
      </c>
      <c r="AE320" s="81">
        <f t="shared" si="200"/>
        <v>-1.3823711856226178E-3</v>
      </c>
      <c r="AF320" s="19">
        <f t="shared" si="201"/>
        <v>4.619044702457705E-3</v>
      </c>
      <c r="AG320" s="93">
        <f t="shared" si="199"/>
        <v>7.299690745886001</v>
      </c>
      <c r="AH320" s="91">
        <f t="shared" si="202"/>
        <v>-5.6508599123161708E-5</v>
      </c>
      <c r="AI320" s="96">
        <f t="shared" si="203"/>
        <v>313.11234003705255</v>
      </c>
      <c r="AJ320" s="5">
        <f t="shared" si="168"/>
        <v>4.0000000000000036E-2</v>
      </c>
      <c r="AK320" s="5">
        <f t="shared" si="171"/>
        <v>4.0000000000000036E-2</v>
      </c>
      <c r="AL320" s="5">
        <f t="shared" si="173"/>
        <v>0</v>
      </c>
      <c r="AM320" s="95">
        <f t="shared" si="178"/>
        <v>6.4285714285714345E-3</v>
      </c>
      <c r="AN320" s="95">
        <f t="shared" si="179"/>
        <v>-2.8571428571428597E-3</v>
      </c>
      <c r="AO320" s="78">
        <f t="shared" si="180"/>
        <v>2.25</v>
      </c>
      <c r="AP320" s="8">
        <f t="shared" si="181"/>
        <v>69.230769230769226</v>
      </c>
      <c r="AQ320" s="8">
        <f t="shared" si="177"/>
        <v>57.446808510638299</v>
      </c>
      <c r="AR320" s="8">
        <f t="shared" si="166"/>
        <v>1</v>
      </c>
      <c r="AS320" s="114">
        <f t="shared" si="172"/>
        <v>674500</v>
      </c>
      <c r="AT320" s="103">
        <f t="shared" si="194"/>
        <v>0.35451380137593697</v>
      </c>
      <c r="AU320" s="5">
        <f t="shared" si="169"/>
        <v>0.54</v>
      </c>
      <c r="AW320" s="210">
        <f t="shared" si="170"/>
        <v>8.0000000000000071E-2</v>
      </c>
      <c r="AX320" s="276">
        <f t="shared" si="175"/>
        <v>-1.7197896733815265E-4</v>
      </c>
      <c r="AY320" s="19">
        <f t="shared" si="195"/>
        <v>0.90289753329689104</v>
      </c>
    </row>
    <row r="321" spans="1:51">
      <c r="A321" s="4">
        <v>38800</v>
      </c>
      <c r="B321" s="9">
        <f t="shared" si="165"/>
        <v>38800</v>
      </c>
      <c r="C321" s="5">
        <v>0.54</v>
      </c>
      <c r="D321" s="5">
        <v>0.55000000000000004</v>
      </c>
      <c r="E321" s="5">
        <v>0.51</v>
      </c>
      <c r="F321" s="5">
        <v>0.53</v>
      </c>
      <c r="G321" s="6">
        <v>364500</v>
      </c>
      <c r="H321" s="112">
        <v>0.53</v>
      </c>
      <c r="I321" s="19">
        <f t="shared" si="182"/>
        <v>-1.8518518518518535E-2</v>
      </c>
      <c r="J321" s="8">
        <f t="shared" si="183"/>
        <v>0.52642177939902468</v>
      </c>
      <c r="K321" s="8">
        <f t="shared" si="184"/>
        <v>0.4625782206009752</v>
      </c>
      <c r="L321" s="8">
        <f t="shared" si="185"/>
        <v>0.49449999999999994</v>
      </c>
      <c r="M321" s="19">
        <f t="shared" si="186"/>
        <v>0.13801678495607686</v>
      </c>
      <c r="N321" s="19">
        <f t="shared" si="187"/>
        <v>0.16789183625457887</v>
      </c>
      <c r="O321" s="19">
        <f t="shared" si="188"/>
        <v>1.2393842049378979E-2</v>
      </c>
      <c r="P321" s="19">
        <f t="shared" si="189"/>
        <v>-5.2567667732797653E-3</v>
      </c>
      <c r="Q321" s="214"/>
      <c r="R321" s="305"/>
      <c r="S321" s="215"/>
      <c r="T321" t="str">
        <f t="shared" si="190"/>
        <v>BrokeBandUpper</v>
      </c>
      <c r="U321" t="str">
        <f t="shared" si="191"/>
        <v>BrokeBandUpper</v>
      </c>
      <c r="V321" t="str">
        <f t="shared" si="192"/>
        <v/>
      </c>
      <c r="W321" t="str">
        <f t="shared" si="193"/>
        <v>BrokeBandUpper</v>
      </c>
      <c r="X321" s="10"/>
      <c r="Y321" s="219">
        <f t="shared" si="174"/>
        <v>1.7582417582417598E-3</v>
      </c>
      <c r="Z321" s="78">
        <f t="shared" si="176"/>
        <v>0.50260098044531243</v>
      </c>
      <c r="AA321" s="78">
        <f t="shared" si="197"/>
        <v>0.49789143275870107</v>
      </c>
      <c r="AB321" s="74">
        <f t="shared" si="167"/>
        <v>320</v>
      </c>
      <c r="AC321" s="80">
        <f t="shared" si="198"/>
        <v>4.8735350977871812E-3</v>
      </c>
      <c r="AD321" s="79">
        <f t="shared" si="196"/>
        <v>4.7095476866113595E-3</v>
      </c>
      <c r="AE321" s="81">
        <f t="shared" si="200"/>
        <v>-1.6398741117582211E-4</v>
      </c>
      <c r="AF321" s="19">
        <f t="shared" si="201"/>
        <v>9.4589851858202234E-3</v>
      </c>
      <c r="AG321" s="93">
        <f t="shared" si="199"/>
        <v>0.32782948542952572</v>
      </c>
      <c r="AH321" s="91">
        <f t="shared" si="202"/>
        <v>6.8395089466775132E-5</v>
      </c>
      <c r="AI321" s="96">
        <f t="shared" si="203"/>
        <v>312.97337545781977</v>
      </c>
      <c r="AJ321" s="5">
        <f t="shared" si="168"/>
        <v>-1.0000000000000009E-2</v>
      </c>
      <c r="AK321" s="5">
        <f t="shared" si="171"/>
        <v>0</v>
      </c>
      <c r="AL321" s="5">
        <f t="shared" si="173"/>
        <v>-1.0000000000000009E-2</v>
      </c>
      <c r="AM321" s="95">
        <f t="shared" si="178"/>
        <v>5.7142857142857195E-3</v>
      </c>
      <c r="AN321" s="95">
        <f t="shared" si="179"/>
        <v>-3.5714285714285748E-3</v>
      </c>
      <c r="AO321" s="78">
        <f t="shared" si="180"/>
        <v>1.5999999999999999</v>
      </c>
      <c r="AP321" s="8">
        <f t="shared" si="181"/>
        <v>61.538461538461533</v>
      </c>
      <c r="AQ321" s="8">
        <f t="shared" si="177"/>
        <v>61.53846153846154</v>
      </c>
      <c r="AR321" s="8">
        <f t="shared" si="166"/>
        <v>0</v>
      </c>
      <c r="AS321" s="114">
        <f t="shared" si="172"/>
        <v>0</v>
      </c>
      <c r="AT321" s="103">
        <f t="shared" si="194"/>
        <v>0.32673536713940754</v>
      </c>
      <c r="AU321" s="5">
        <f t="shared" si="169"/>
        <v>0.53</v>
      </c>
      <c r="AW321" s="210">
        <f t="shared" si="170"/>
        <v>7.8431372549019676E-2</v>
      </c>
      <c r="AX321" s="276">
        <f t="shared" si="175"/>
        <v>1.9145427104739082E-3</v>
      </c>
      <c r="AY321" s="19">
        <f t="shared" si="195"/>
        <v>12.132423575433208</v>
      </c>
    </row>
    <row r="322" spans="1:51">
      <c r="A322" s="4">
        <v>38803</v>
      </c>
      <c r="B322" s="9">
        <f t="shared" ref="B322:B385" si="204">A322</f>
        <v>38803</v>
      </c>
      <c r="C322" s="5">
        <v>0.53</v>
      </c>
      <c r="D322" s="5">
        <v>0.53</v>
      </c>
      <c r="E322" s="5">
        <v>0.51</v>
      </c>
      <c r="F322" s="5">
        <v>0.52</v>
      </c>
      <c r="G322" s="6">
        <v>130400</v>
      </c>
      <c r="H322" s="112">
        <v>0.52</v>
      </c>
      <c r="I322" s="19">
        <f t="shared" si="182"/>
        <v>-1.8867924528301903E-2</v>
      </c>
      <c r="J322" s="8">
        <f t="shared" si="183"/>
        <v>0.52953028912982736</v>
      </c>
      <c r="K322" s="8">
        <f t="shared" si="184"/>
        <v>0.46346971087017236</v>
      </c>
      <c r="L322" s="8">
        <f t="shared" si="185"/>
        <v>0.49649999999999989</v>
      </c>
      <c r="M322" s="19">
        <f t="shared" si="186"/>
        <v>0.14253483390667565</v>
      </c>
      <c r="N322" s="19">
        <f t="shared" si="187"/>
        <v>3.273550352615906E-2</v>
      </c>
      <c r="O322" s="19">
        <f t="shared" si="188"/>
        <v>5.9049793387185171E-3</v>
      </c>
      <c r="P322" s="19">
        <f t="shared" si="189"/>
        <v>1.9272205856102512E-3</v>
      </c>
      <c r="Q322" s="214"/>
      <c r="R322" s="305"/>
      <c r="S322" s="215"/>
      <c r="T322" t="str">
        <f t="shared" si="190"/>
        <v>BrokeBandUpper</v>
      </c>
      <c r="U322" t="str">
        <f t="shared" si="191"/>
        <v>BrokeBandUpper</v>
      </c>
      <c r="V322" t="str">
        <f t="shared" si="192"/>
        <v/>
      </c>
      <c r="W322" t="str">
        <f t="shared" si="193"/>
        <v/>
      </c>
      <c r="X322" s="10"/>
      <c r="Y322" s="219">
        <f t="shared" si="174"/>
        <v>2.5054945054945078E-3</v>
      </c>
      <c r="Z322" s="78">
        <f t="shared" si="176"/>
        <v>0.50528042945673435</v>
      </c>
      <c r="AA322" s="78">
        <f t="shared" si="197"/>
        <v>0.49952746673455717</v>
      </c>
      <c r="AB322" s="74">
        <f t="shared" si="167"/>
        <v>321</v>
      </c>
      <c r="AC322" s="80">
        <f t="shared" si="198"/>
        <v>4.7335601066824011E-3</v>
      </c>
      <c r="AD322" s="79">
        <f t="shared" si="196"/>
        <v>5.7529627221771795E-3</v>
      </c>
      <c r="AE322" s="81">
        <f t="shared" si="200"/>
        <v>1.0194026154947782E-3</v>
      </c>
      <c r="AF322" s="19">
        <f t="shared" si="201"/>
        <v>1.1516809595645787E-2</v>
      </c>
      <c r="AG322" s="93">
        <f t="shared" si="199"/>
        <v>-2.8721449275770146E-2</v>
      </c>
      <c r="AH322" s="91">
        <f t="shared" si="202"/>
        <v>1.8944505744190773E-4</v>
      </c>
      <c r="AI322" s="96">
        <f t="shared" si="203"/>
        <v>313.22331994632509</v>
      </c>
      <c r="AJ322" s="5">
        <f t="shared" si="168"/>
        <v>-1.0000000000000009E-2</v>
      </c>
      <c r="AK322" s="5">
        <f t="shared" si="171"/>
        <v>0</v>
      </c>
      <c r="AL322" s="5">
        <f t="shared" si="173"/>
        <v>-1.0000000000000009E-2</v>
      </c>
      <c r="AM322" s="95">
        <f t="shared" si="178"/>
        <v>5.7142857142857195E-3</v>
      </c>
      <c r="AN322" s="95">
        <f t="shared" si="179"/>
        <v>-4.2857142857142894E-3</v>
      </c>
      <c r="AO322" s="78">
        <f t="shared" si="180"/>
        <v>1.3333333333333335</v>
      </c>
      <c r="AP322" s="8">
        <f t="shared" si="181"/>
        <v>57.142857142857146</v>
      </c>
      <c r="AQ322" s="8">
        <f t="shared" si="177"/>
        <v>62.500000000000007</v>
      </c>
      <c r="AR322" s="8">
        <f t="shared" ref="AR322:AR385" si="205">IF(ISERROR(((F322-E322)-(D322-F322))/(D322-E322)),0,((F322-E322)-(D322-F322))/(D322-E322))</f>
        <v>0</v>
      </c>
      <c r="AS322" s="114">
        <f t="shared" si="172"/>
        <v>0</v>
      </c>
      <c r="AT322" s="103">
        <f t="shared" si="194"/>
        <v>0.35014771672153283</v>
      </c>
      <c r="AU322" s="5">
        <f t="shared" si="169"/>
        <v>0.52</v>
      </c>
      <c r="AW322" s="210">
        <f t="shared" si="170"/>
        <v>3.9215686274509838E-2</v>
      </c>
      <c r="AX322" s="276">
        <f t="shared" si="175"/>
        <v>3.9139507233101282E-3</v>
      </c>
      <c r="AY322" s="19">
        <f t="shared" si="195"/>
        <v>1.044326669704488</v>
      </c>
    </row>
    <row r="323" spans="1:51">
      <c r="A323" s="4">
        <v>38804</v>
      </c>
      <c r="B323" s="9">
        <f t="shared" si="204"/>
        <v>38804</v>
      </c>
      <c r="C323" s="5">
        <v>0.53</v>
      </c>
      <c r="D323" s="5">
        <v>0.53</v>
      </c>
      <c r="E323" s="5">
        <v>0.51</v>
      </c>
      <c r="F323" s="5">
        <v>0.52</v>
      </c>
      <c r="G323" s="6">
        <v>120300</v>
      </c>
      <c r="H323" s="112">
        <v>0.52</v>
      </c>
      <c r="I323" s="19">
        <f t="shared" si="182"/>
        <v>0</v>
      </c>
      <c r="J323" s="8">
        <f t="shared" si="183"/>
        <v>0.53213034344160048</v>
      </c>
      <c r="K323" s="8">
        <f t="shared" si="184"/>
        <v>0.46486965655839946</v>
      </c>
      <c r="L323" s="8">
        <f t="shared" si="185"/>
        <v>0.49849999999999994</v>
      </c>
      <c r="M323" s="19">
        <f t="shared" si="186"/>
        <v>0.14468719550584686</v>
      </c>
      <c r="N323" s="19">
        <f t="shared" si="187"/>
        <v>1.510060060532612E-2</v>
      </c>
      <c r="O323" s="19">
        <f t="shared" si="188"/>
        <v>4.9101144262130364E-3</v>
      </c>
      <c r="P323" s="19">
        <f t="shared" si="189"/>
        <v>3.0205764376676912E-3</v>
      </c>
      <c r="Q323" s="214"/>
      <c r="R323" s="305"/>
      <c r="S323" s="215"/>
      <c r="T323" t="str">
        <f t="shared" si="190"/>
        <v/>
      </c>
      <c r="U323" t="str">
        <f t="shared" si="191"/>
        <v/>
      </c>
      <c r="V323" t="str">
        <f t="shared" si="192"/>
        <v/>
      </c>
      <c r="W323" t="str">
        <f t="shared" si="193"/>
        <v/>
      </c>
      <c r="X323" s="10"/>
      <c r="Y323" s="219">
        <f t="shared" si="174"/>
        <v>3.1648351648351676E-3</v>
      </c>
      <c r="Z323" s="78">
        <f t="shared" si="176"/>
        <v>0.50754724332039725</v>
      </c>
      <c r="AA323" s="78">
        <f t="shared" si="197"/>
        <v>0.50104243419619998</v>
      </c>
      <c r="AB323" s="74">
        <f t="shared" ref="AB323:AB386" si="206">AB322+1</f>
        <v>322</v>
      </c>
      <c r="AC323" s="80">
        <f t="shared" si="198"/>
        <v>4.3883252069619886E-3</v>
      </c>
      <c r="AD323" s="79">
        <f t="shared" si="196"/>
        <v>6.5048091241972639E-3</v>
      </c>
      <c r="AE323" s="81">
        <f t="shared" si="200"/>
        <v>2.1164839172352753E-3</v>
      </c>
      <c r="AF323" s="19">
        <f t="shared" si="201"/>
        <v>1.2982551337458351E-2</v>
      </c>
      <c r="AG323" s="93">
        <f t="shared" si="199"/>
        <v>-7.2933456413290701E-2</v>
      </c>
      <c r="AH323" s="91">
        <f t="shared" si="202"/>
        <v>2.9567410736324671E-4</v>
      </c>
      <c r="AI323" s="96">
        <f t="shared" si="203"/>
        <v>313.60328352653403</v>
      </c>
      <c r="AJ323" s="5">
        <f t="shared" ref="AJ323:AJ386" si="207">F323-F322</f>
        <v>0</v>
      </c>
      <c r="AK323" s="5">
        <f t="shared" si="171"/>
        <v>0</v>
      </c>
      <c r="AL323" s="5">
        <f t="shared" si="173"/>
        <v>0</v>
      </c>
      <c r="AM323" s="95">
        <f t="shared" si="178"/>
        <v>5.7142857142857195E-3</v>
      </c>
      <c r="AN323" s="95">
        <f t="shared" si="179"/>
        <v>-4.2857142857142894E-3</v>
      </c>
      <c r="AO323" s="78">
        <f t="shared" si="180"/>
        <v>1.3333333333333335</v>
      </c>
      <c r="AP323" s="8">
        <f t="shared" si="181"/>
        <v>57.142857142857146</v>
      </c>
      <c r="AQ323" s="8">
        <f t="shared" si="177"/>
        <v>62.500000000000007</v>
      </c>
      <c r="AR323" s="8">
        <f t="shared" si="205"/>
        <v>0</v>
      </c>
      <c r="AS323" s="114">
        <f t="shared" si="172"/>
        <v>0</v>
      </c>
      <c r="AT323" s="103">
        <f t="shared" si="194"/>
        <v>0.36597933839434105</v>
      </c>
      <c r="AU323" s="5">
        <f t="shared" ref="AU323:AU386" si="208">F323</f>
        <v>0.52</v>
      </c>
      <c r="AW323" s="210">
        <f t="shared" ref="AW323:AW386" si="209">(D323-E323)/E323</f>
        <v>3.9215686274509838E-2</v>
      </c>
      <c r="AX323" s="276">
        <f t="shared" si="175"/>
        <v>5.5353746427124362E-3</v>
      </c>
      <c r="AY323" s="19">
        <f t="shared" si="195"/>
        <v>0.41426784188816468</v>
      </c>
    </row>
    <row r="324" spans="1:51">
      <c r="A324" s="4">
        <v>38805</v>
      </c>
      <c r="B324" s="9">
        <f t="shared" si="204"/>
        <v>38805</v>
      </c>
      <c r="C324" s="5">
        <v>0.52</v>
      </c>
      <c r="D324" s="5">
        <v>0.52</v>
      </c>
      <c r="E324" s="5">
        <v>0.51</v>
      </c>
      <c r="F324" s="5">
        <v>0.51</v>
      </c>
      <c r="G324" s="6">
        <v>62000</v>
      </c>
      <c r="H324" s="112">
        <v>0.51</v>
      </c>
      <c r="I324" s="19">
        <f t="shared" si="182"/>
        <v>-1.9230769230769246E-2</v>
      </c>
      <c r="J324" s="8">
        <f t="shared" si="183"/>
        <v>0.53299999999999992</v>
      </c>
      <c r="K324" s="8">
        <f t="shared" si="184"/>
        <v>0.46499999999999991</v>
      </c>
      <c r="L324" s="8">
        <f t="shared" si="185"/>
        <v>0.49899999999999994</v>
      </c>
      <c r="M324" s="19">
        <f t="shared" si="186"/>
        <v>0.14623655913978498</v>
      </c>
      <c r="N324" s="19">
        <f t="shared" si="187"/>
        <v>1.0708367305906569E-2</v>
      </c>
      <c r="O324" s="19">
        <f t="shared" si="188"/>
        <v>1.6342923667439313E-3</v>
      </c>
      <c r="P324" s="19">
        <f t="shared" si="189"/>
        <v>2.8038707143296024E-4</v>
      </c>
      <c r="Q324" s="214"/>
      <c r="R324" s="305"/>
      <c r="S324" s="215"/>
      <c r="T324" t="str">
        <f t="shared" si="190"/>
        <v/>
      </c>
      <c r="U324" t="str">
        <f t="shared" si="191"/>
        <v/>
      </c>
      <c r="V324" t="str">
        <f t="shared" si="192"/>
        <v/>
      </c>
      <c r="W324" t="str">
        <f t="shared" si="193"/>
        <v/>
      </c>
      <c r="X324" s="10"/>
      <c r="Y324" s="219">
        <f t="shared" si="174"/>
        <v>3.1208791208791236E-3</v>
      </c>
      <c r="Z324" s="78">
        <f t="shared" si="176"/>
        <v>0.50792496784905605</v>
      </c>
      <c r="AA324" s="78">
        <f t="shared" si="197"/>
        <v>0.50170529406568121</v>
      </c>
      <c r="AB324" s="74">
        <f t="shared" si="206"/>
        <v>323</v>
      </c>
      <c r="AC324" s="80">
        <f t="shared" si="198"/>
        <v>3.2825518929116568E-3</v>
      </c>
      <c r="AD324" s="79">
        <f t="shared" si="196"/>
        <v>6.2196737833748461E-3</v>
      </c>
      <c r="AE324" s="81">
        <f t="shared" si="200"/>
        <v>2.9371218904631893E-3</v>
      </c>
      <c r="AF324" s="19">
        <f t="shared" si="201"/>
        <v>1.2397066279632664E-2</v>
      </c>
      <c r="AG324" s="93">
        <f t="shared" si="199"/>
        <v>-0.25198071289157076</v>
      </c>
      <c r="AH324" s="91">
        <f t="shared" si="202"/>
        <v>3.4135935308420387E-4</v>
      </c>
      <c r="AI324" s="96">
        <f t="shared" si="203"/>
        <v>314.23218419899854</v>
      </c>
      <c r="AJ324" s="5">
        <f t="shared" si="207"/>
        <v>-1.0000000000000009E-2</v>
      </c>
      <c r="AK324" s="5">
        <f t="shared" ref="AK324:AK387" si="210">IF(AJ324&gt;0,AJ324,0)</f>
        <v>0</v>
      </c>
      <c r="AL324" s="5">
        <f t="shared" si="173"/>
        <v>-1.0000000000000009E-2</v>
      </c>
      <c r="AM324" s="95">
        <f t="shared" si="178"/>
        <v>5.7142857142857195E-3</v>
      </c>
      <c r="AN324" s="95">
        <f t="shared" si="179"/>
        <v>-4.2857142857142894E-3</v>
      </c>
      <c r="AO324" s="78">
        <f t="shared" si="180"/>
        <v>1.3333333333333335</v>
      </c>
      <c r="AP324" s="8">
        <f t="shared" si="181"/>
        <v>57.142857142857146</v>
      </c>
      <c r="AQ324" s="8">
        <f t="shared" si="177"/>
        <v>62.500000000000007</v>
      </c>
      <c r="AR324" s="8">
        <f t="shared" si="205"/>
        <v>-1</v>
      </c>
      <c r="AS324" s="114">
        <f t="shared" si="172"/>
        <v>-62000</v>
      </c>
      <c r="AT324" s="103">
        <f t="shared" si="194"/>
        <v>0.33156229278405891</v>
      </c>
      <c r="AU324" s="5">
        <f t="shared" si="208"/>
        <v>0.51</v>
      </c>
      <c r="AW324" s="210">
        <f t="shared" si="209"/>
        <v>1.9607843137254919E-2</v>
      </c>
      <c r="AX324" s="276">
        <f t="shared" si="175"/>
        <v>6.8592696223159265E-3</v>
      </c>
      <c r="AY324" s="19">
        <f t="shared" si="195"/>
        <v>0.23916989635858815</v>
      </c>
    </row>
    <row r="325" spans="1:51">
      <c r="A325" s="4">
        <v>38806</v>
      </c>
      <c r="B325" s="9">
        <f t="shared" si="204"/>
        <v>38806</v>
      </c>
      <c r="C325" s="5">
        <v>0.5</v>
      </c>
      <c r="D325" s="5">
        <v>0.52</v>
      </c>
      <c r="E325" s="5">
        <v>0.5</v>
      </c>
      <c r="F325" s="5">
        <v>0.52</v>
      </c>
      <c r="G325" s="6">
        <v>293700</v>
      </c>
      <c r="H325" s="112">
        <v>0.52</v>
      </c>
      <c r="I325" s="19">
        <f t="shared" si="182"/>
        <v>1.9607843137254919E-2</v>
      </c>
      <c r="J325" s="8">
        <f t="shared" si="183"/>
        <v>0.53500000000000003</v>
      </c>
      <c r="K325" s="8">
        <f t="shared" si="184"/>
        <v>0.46699999999999997</v>
      </c>
      <c r="L325" s="8">
        <f t="shared" si="185"/>
        <v>0.501</v>
      </c>
      <c r="M325" s="19">
        <f t="shared" si="186"/>
        <v>0.14561027837259113</v>
      </c>
      <c r="N325" s="19">
        <f t="shared" si="187"/>
        <v>-4.2826552462520142E-3</v>
      </c>
      <c r="O325" s="19">
        <f t="shared" si="188"/>
        <v>3.752345215760062E-3</v>
      </c>
      <c r="P325" s="19">
        <f t="shared" si="189"/>
        <v>4.3010752688173283E-3</v>
      </c>
      <c r="Q325" s="214"/>
      <c r="R325" s="305"/>
      <c r="S325" s="215"/>
      <c r="T325" t="str">
        <f t="shared" si="190"/>
        <v/>
      </c>
      <c r="U325" t="str">
        <f t="shared" si="191"/>
        <v/>
      </c>
      <c r="V325" t="str">
        <f t="shared" si="192"/>
        <v/>
      </c>
      <c r="W325" t="str">
        <f t="shared" si="193"/>
        <v/>
      </c>
      <c r="X325" s="10"/>
      <c r="Y325" s="219">
        <f t="shared" si="174"/>
        <v>3.2747252747252773E-3</v>
      </c>
      <c r="Z325" s="78">
        <f t="shared" si="176"/>
        <v>0.5097845228003014</v>
      </c>
      <c r="AA325" s="78">
        <f t="shared" si="197"/>
        <v>0.50305910230482076</v>
      </c>
      <c r="AB325" s="74">
        <f t="shared" si="206"/>
        <v>324</v>
      </c>
      <c r="AC325" s="80">
        <f t="shared" si="198"/>
        <v>3.0306388840139593E-3</v>
      </c>
      <c r="AD325" s="79">
        <f t="shared" si="196"/>
        <v>6.7254204954806385E-3</v>
      </c>
      <c r="AE325" s="81">
        <f t="shared" si="200"/>
        <v>3.6947816114666792E-3</v>
      </c>
      <c r="AF325" s="19">
        <f t="shared" si="201"/>
        <v>1.3369046429469983E-2</v>
      </c>
      <c r="AG325" s="93">
        <f t="shared" si="199"/>
        <v>-7.6743039292593837E-2</v>
      </c>
      <c r="AH325" s="91">
        <f t="shared" si="202"/>
        <v>3.5858646935764632E-4</v>
      </c>
      <c r="AI325" s="96">
        <f t="shared" si="203"/>
        <v>314.95737259675155</v>
      </c>
      <c r="AJ325" s="5">
        <f t="shared" si="207"/>
        <v>1.0000000000000009E-2</v>
      </c>
      <c r="AK325" s="5">
        <f t="shared" si="210"/>
        <v>1.0000000000000009E-2</v>
      </c>
      <c r="AL325" s="5">
        <f t="shared" si="173"/>
        <v>0</v>
      </c>
      <c r="AM325" s="95">
        <f t="shared" si="178"/>
        <v>6.4285714285714345E-3</v>
      </c>
      <c r="AN325" s="95">
        <f t="shared" si="179"/>
        <v>-4.2857142857142894E-3</v>
      </c>
      <c r="AO325" s="78">
        <f t="shared" si="180"/>
        <v>1.5</v>
      </c>
      <c r="AP325" s="8">
        <f t="shared" si="181"/>
        <v>60</v>
      </c>
      <c r="AQ325" s="8">
        <f t="shared" si="177"/>
        <v>60</v>
      </c>
      <c r="AR325" s="8">
        <f t="shared" si="205"/>
        <v>1</v>
      </c>
      <c r="AS325" s="114">
        <f t="shared" ref="AS325:AS388" si="211">IF(ISERROR(AR325*G325),0,AR325*G325)</f>
        <v>293700</v>
      </c>
      <c r="AT325" s="103">
        <f t="shared" si="194"/>
        <v>0.39934582926461371</v>
      </c>
      <c r="AU325" s="5">
        <f t="shared" si="208"/>
        <v>0.52</v>
      </c>
      <c r="AW325" s="210">
        <f t="shared" si="209"/>
        <v>4.0000000000000036E-2</v>
      </c>
      <c r="AX325" s="276">
        <f t="shared" si="175"/>
        <v>7.8765962292463125E-3</v>
      </c>
      <c r="AY325" s="19">
        <f t="shared" si="195"/>
        <v>0.14831413006723321</v>
      </c>
    </row>
    <row r="326" spans="1:51">
      <c r="A326" s="4">
        <v>38807</v>
      </c>
      <c r="B326" s="9">
        <f t="shared" si="204"/>
        <v>38807</v>
      </c>
      <c r="C326" s="5">
        <v>0.52</v>
      </c>
      <c r="D326" s="5">
        <v>0.52</v>
      </c>
      <c r="E326" s="5">
        <v>0.52</v>
      </c>
      <c r="F326" s="5">
        <v>0.52</v>
      </c>
      <c r="G326" s="6">
        <v>11000</v>
      </c>
      <c r="H326" s="112">
        <v>0.52</v>
      </c>
      <c r="I326" s="19">
        <f t="shared" si="182"/>
        <v>0</v>
      </c>
      <c r="J326" s="8">
        <f t="shared" si="183"/>
        <v>0.53706877203488723</v>
      </c>
      <c r="K326" s="8">
        <f t="shared" si="184"/>
        <v>0.46793122796511272</v>
      </c>
      <c r="L326" s="8">
        <f t="shared" si="185"/>
        <v>0.50249999999999995</v>
      </c>
      <c r="M326" s="19">
        <f t="shared" si="186"/>
        <v>0.14775150692641775</v>
      </c>
      <c r="N326" s="19">
        <f t="shared" si="187"/>
        <v>1.4705201979956322E-2</v>
      </c>
      <c r="O326" s="19">
        <f t="shared" si="188"/>
        <v>3.8668636166115898E-3</v>
      </c>
      <c r="P326" s="19">
        <f t="shared" si="189"/>
        <v>1.9940641651236542E-3</v>
      </c>
      <c r="Q326" s="214"/>
      <c r="R326" s="305"/>
      <c r="S326" s="215"/>
      <c r="T326" t="str">
        <f t="shared" si="190"/>
        <v/>
      </c>
      <c r="U326" t="str">
        <f t="shared" si="191"/>
        <v/>
      </c>
      <c r="V326" t="str">
        <f t="shared" si="192"/>
        <v/>
      </c>
      <c r="W326" t="str">
        <f t="shared" si="193"/>
        <v/>
      </c>
      <c r="X326" s="10"/>
      <c r="Y326" s="219">
        <f t="shared" si="174"/>
        <v>3.2967032967032997E-3</v>
      </c>
      <c r="Z326" s="78">
        <f t="shared" si="176"/>
        <v>0.51135770628905497</v>
      </c>
      <c r="AA326" s="78">
        <f t="shared" si="197"/>
        <v>0.50431272873426403</v>
      </c>
      <c r="AB326" s="74">
        <f t="shared" si="206"/>
        <v>325</v>
      </c>
      <c r="AC326" s="80">
        <f t="shared" si="198"/>
        <v>2.6801567546594109E-3</v>
      </c>
      <c r="AD326" s="79">
        <f t="shared" si="196"/>
        <v>7.0449775547909432E-3</v>
      </c>
      <c r="AE326" s="81">
        <f t="shared" si="200"/>
        <v>4.3648208001315324E-3</v>
      </c>
      <c r="AF326" s="19">
        <f t="shared" si="201"/>
        <v>1.3969462108308458E-2</v>
      </c>
      <c r="AG326" s="93">
        <f t="shared" si="199"/>
        <v>-0.11564628540974467</v>
      </c>
      <c r="AH326" s="91">
        <f t="shared" si="202"/>
        <v>3.4781819845693492E-4</v>
      </c>
      <c r="AI326" s="96">
        <f t="shared" si="203"/>
        <v>315.80744325919795</v>
      </c>
      <c r="AJ326" s="5">
        <f t="shared" si="207"/>
        <v>0</v>
      </c>
      <c r="AK326" s="5">
        <f t="shared" si="210"/>
        <v>0</v>
      </c>
      <c r="AL326" s="5">
        <f t="shared" si="173"/>
        <v>0</v>
      </c>
      <c r="AM326" s="95">
        <f t="shared" si="178"/>
        <v>6.4285714285714345E-3</v>
      </c>
      <c r="AN326" s="95">
        <f t="shared" si="179"/>
        <v>-4.2857142857142894E-3</v>
      </c>
      <c r="AO326" s="78">
        <f t="shared" si="180"/>
        <v>1.5</v>
      </c>
      <c r="AP326" s="8">
        <f t="shared" si="181"/>
        <v>60</v>
      </c>
      <c r="AQ326" s="8">
        <f t="shared" si="177"/>
        <v>60</v>
      </c>
      <c r="AR326" s="8">
        <f t="shared" si="205"/>
        <v>0</v>
      </c>
      <c r="AS326" s="114">
        <f t="shared" si="211"/>
        <v>0</v>
      </c>
      <c r="AT326" s="103">
        <f t="shared" si="194"/>
        <v>0.43904983090901689</v>
      </c>
      <c r="AU326" s="5">
        <f t="shared" si="208"/>
        <v>0.52</v>
      </c>
      <c r="AW326" s="210">
        <f t="shared" si="209"/>
        <v>0</v>
      </c>
      <c r="AX326" s="276">
        <f t="shared" si="175"/>
        <v>8.5847543766987919E-3</v>
      </c>
      <c r="AY326" s="19">
        <f t="shared" si="195"/>
        <v>8.9906620428636716E-2</v>
      </c>
    </row>
    <row r="327" spans="1:51">
      <c r="A327" s="4">
        <v>38810</v>
      </c>
      <c r="B327" s="9">
        <f t="shared" si="204"/>
        <v>38810</v>
      </c>
      <c r="C327" s="5">
        <v>0.5</v>
      </c>
      <c r="D327" s="5">
        <v>0.5</v>
      </c>
      <c r="E327" s="5">
        <v>0.5</v>
      </c>
      <c r="F327" s="5">
        <v>0.5</v>
      </c>
      <c r="G327" s="6">
        <v>280100</v>
      </c>
      <c r="H327" s="112">
        <v>0.5</v>
      </c>
      <c r="I327" s="19">
        <f t="shared" si="182"/>
        <v>-3.8461538461538491E-2</v>
      </c>
      <c r="J327" s="8">
        <f t="shared" si="183"/>
        <v>0.53706877203488723</v>
      </c>
      <c r="K327" s="8">
        <f t="shared" si="184"/>
        <v>0.46793122796511272</v>
      </c>
      <c r="L327" s="8">
        <f t="shared" si="185"/>
        <v>0.50249999999999995</v>
      </c>
      <c r="M327" s="19">
        <f t="shared" si="186"/>
        <v>0.14775150692641775</v>
      </c>
      <c r="N327" s="19">
        <f t="shared" si="187"/>
        <v>0</v>
      </c>
      <c r="O327" s="19">
        <f t="shared" si="188"/>
        <v>0</v>
      </c>
      <c r="P327" s="19">
        <f t="shared" si="189"/>
        <v>0</v>
      </c>
      <c r="Q327" s="214"/>
      <c r="R327" s="305"/>
      <c r="S327" s="215"/>
      <c r="T327" t="str">
        <f t="shared" si="190"/>
        <v/>
      </c>
      <c r="U327" t="str">
        <f t="shared" si="191"/>
        <v/>
      </c>
      <c r="V327" t="str">
        <f t="shared" si="192"/>
        <v/>
      </c>
      <c r="W327" t="str">
        <f t="shared" si="193"/>
        <v/>
      </c>
      <c r="X327" s="10"/>
      <c r="Y327" s="219">
        <f t="shared" si="174"/>
        <v>2.6153846153846184E-3</v>
      </c>
      <c r="Z327" s="78">
        <f t="shared" si="176"/>
        <v>0.50960861952054048</v>
      </c>
      <c r="AA327" s="78">
        <f t="shared" si="197"/>
        <v>0.5039935868079285</v>
      </c>
      <c r="AB327" s="74">
        <f t="shared" si="206"/>
        <v>326</v>
      </c>
      <c r="AC327" s="80">
        <f t="shared" si="198"/>
        <v>1.0001695299843658E-3</v>
      </c>
      <c r="AD327" s="79">
        <f t="shared" si="196"/>
        <v>5.6150327126119892E-3</v>
      </c>
      <c r="AE327" s="81">
        <f t="shared" si="200"/>
        <v>4.6148631826276234E-3</v>
      </c>
      <c r="AF327" s="19">
        <f t="shared" si="201"/>
        <v>1.1141079687491883E-2</v>
      </c>
      <c r="AG327" s="93">
        <f t="shared" si="199"/>
        <v>-0.62682424143827165</v>
      </c>
      <c r="AH327" s="91">
        <f t="shared" si="202"/>
        <v>2.7426567412494813E-4</v>
      </c>
      <c r="AI327" s="96">
        <f t="shared" si="203"/>
        <v>317.29444567781962</v>
      </c>
      <c r="AJ327" s="5">
        <f t="shared" si="207"/>
        <v>-2.0000000000000018E-2</v>
      </c>
      <c r="AK327" s="5">
        <f t="shared" si="210"/>
        <v>0</v>
      </c>
      <c r="AL327" s="5">
        <f t="shared" si="173"/>
        <v>-2.0000000000000018E-2</v>
      </c>
      <c r="AM327" s="95">
        <f t="shared" si="178"/>
        <v>6.4285714285714345E-3</v>
      </c>
      <c r="AN327" s="95">
        <f t="shared" si="179"/>
        <v>-5.7142857142857195E-3</v>
      </c>
      <c r="AO327" s="78">
        <f t="shared" si="180"/>
        <v>1.125</v>
      </c>
      <c r="AP327" s="8">
        <f t="shared" si="181"/>
        <v>52.941176470588232</v>
      </c>
      <c r="AQ327" s="8">
        <f t="shared" si="177"/>
        <v>57.446808510638299</v>
      </c>
      <c r="AR327" s="8">
        <f t="shared" si="205"/>
        <v>0</v>
      </c>
      <c r="AS327" s="114">
        <f t="shared" si="211"/>
        <v>0</v>
      </c>
      <c r="AT327" s="103">
        <f t="shared" si="194"/>
        <v>0.42545563662781521</v>
      </c>
      <c r="AU327" s="5">
        <f t="shared" si="208"/>
        <v>0.5</v>
      </c>
      <c r="AW327" s="210">
        <f t="shared" si="209"/>
        <v>0</v>
      </c>
      <c r="AX327" s="276">
        <f t="shared" si="175"/>
        <v>8.6109246443406735E-3</v>
      </c>
      <c r="AY327" s="19">
        <f t="shared" si="195"/>
        <v>3.0484585223444893E-3</v>
      </c>
    </row>
    <row r="328" spans="1:51">
      <c r="A328" s="4">
        <v>38811</v>
      </c>
      <c r="B328" s="9">
        <f t="shared" si="204"/>
        <v>38811</v>
      </c>
      <c r="C328" s="5">
        <v>0.51</v>
      </c>
      <c r="D328" s="5">
        <v>0.51</v>
      </c>
      <c r="E328" s="5">
        <v>0.49</v>
      </c>
      <c r="F328" s="5">
        <v>0.49</v>
      </c>
      <c r="G328" s="6">
        <v>158800</v>
      </c>
      <c r="H328" s="112">
        <v>0.49</v>
      </c>
      <c r="I328" s="19">
        <f t="shared" si="182"/>
        <v>-2.0000000000000018E-2</v>
      </c>
      <c r="J328" s="8">
        <f t="shared" si="183"/>
        <v>0.53698571136907181</v>
      </c>
      <c r="K328" s="8">
        <f t="shared" si="184"/>
        <v>0.4670142886309282</v>
      </c>
      <c r="L328" s="8">
        <f t="shared" si="185"/>
        <v>0.502</v>
      </c>
      <c r="M328" s="19">
        <f t="shared" si="186"/>
        <v>0.14982715613106345</v>
      </c>
      <c r="N328" s="19">
        <f t="shared" si="187"/>
        <v>1.4048243891545575E-2</v>
      </c>
      <c r="O328" s="19">
        <f t="shared" si="188"/>
        <v>-1.5465554904769437E-4</v>
      </c>
      <c r="P328" s="19">
        <f t="shared" si="189"/>
        <v>-1.9595600365720466E-3</v>
      </c>
      <c r="Q328" s="214"/>
      <c r="R328" s="305"/>
      <c r="S328" s="215"/>
      <c r="T328" t="str">
        <f t="shared" si="190"/>
        <v/>
      </c>
      <c r="U328" t="str">
        <f t="shared" si="191"/>
        <v/>
      </c>
      <c r="V328" t="str">
        <f t="shared" si="192"/>
        <v/>
      </c>
      <c r="W328" t="str">
        <f t="shared" si="193"/>
        <v/>
      </c>
      <c r="X328" s="10"/>
      <c r="Y328" s="219">
        <f t="shared" si="174"/>
        <v>1.6043956043956058E-3</v>
      </c>
      <c r="Z328" s="78">
        <f t="shared" si="176"/>
        <v>0.5065888921143773</v>
      </c>
      <c r="AA328" s="78">
        <f t="shared" si="197"/>
        <v>0.50295806138414179</v>
      </c>
      <c r="AB328" s="74">
        <f t="shared" si="206"/>
        <v>327</v>
      </c>
      <c r="AC328" s="80">
        <f t="shared" si="198"/>
        <v>-7.8722596191368836E-4</v>
      </c>
      <c r="AD328" s="79">
        <f t="shared" si="196"/>
        <v>3.6308307302355125E-3</v>
      </c>
      <c r="AE328" s="81">
        <f t="shared" si="200"/>
        <v>4.4180566921492009E-3</v>
      </c>
      <c r="AF328" s="19">
        <f t="shared" si="201"/>
        <v>7.2189532468044304E-3</v>
      </c>
      <c r="AG328" s="93">
        <f t="shared" si="199"/>
        <v>-1.787092526130039</v>
      </c>
      <c r="AH328" s="91">
        <f t="shared" si="202"/>
        <v>1.4349811381866821E-4</v>
      </c>
      <c r="AI328" s="96">
        <f t="shared" si="203"/>
        <v>319.48683746337707</v>
      </c>
      <c r="AJ328" s="5">
        <f t="shared" si="207"/>
        <v>-1.0000000000000009E-2</v>
      </c>
      <c r="AK328" s="5">
        <f t="shared" si="210"/>
        <v>0</v>
      </c>
      <c r="AL328" s="5">
        <f t="shared" si="173"/>
        <v>-1.0000000000000009E-2</v>
      </c>
      <c r="AM328" s="95">
        <f t="shared" si="178"/>
        <v>6.4285714285714345E-3</v>
      </c>
      <c r="AN328" s="95">
        <f t="shared" si="179"/>
        <v>-6.4285714285714345E-3</v>
      </c>
      <c r="AO328" s="78">
        <f t="shared" si="180"/>
        <v>1</v>
      </c>
      <c r="AP328" s="8">
        <f t="shared" si="181"/>
        <v>50</v>
      </c>
      <c r="AQ328" s="8">
        <f t="shared" si="177"/>
        <v>58.333333333333329</v>
      </c>
      <c r="AR328" s="8">
        <f t="shared" si="205"/>
        <v>-1</v>
      </c>
      <c r="AS328" s="114">
        <f t="shared" si="211"/>
        <v>-158800</v>
      </c>
      <c r="AT328" s="103">
        <f t="shared" si="194"/>
        <v>0.38398811617997736</v>
      </c>
      <c r="AU328" s="5">
        <f t="shared" si="208"/>
        <v>0.49</v>
      </c>
      <c r="AW328" s="210">
        <f t="shared" si="209"/>
        <v>4.0816326530612283E-2</v>
      </c>
      <c r="AX328" s="276">
        <f t="shared" si="175"/>
        <v>8.2122931829702525E-3</v>
      </c>
      <c r="AY328" s="19">
        <f t="shared" si="195"/>
        <v>-4.629368828960919E-2</v>
      </c>
    </row>
    <row r="329" spans="1:51">
      <c r="A329" s="4">
        <v>38812</v>
      </c>
      <c r="B329" s="9">
        <f t="shared" si="204"/>
        <v>38812</v>
      </c>
      <c r="C329" s="5">
        <v>0.48</v>
      </c>
      <c r="D329" s="5">
        <v>0.5</v>
      </c>
      <c r="E329" s="5">
        <v>0.48</v>
      </c>
      <c r="F329" s="5">
        <v>0.5</v>
      </c>
      <c r="G329" s="6">
        <v>132000</v>
      </c>
      <c r="H329" s="112">
        <v>0.5</v>
      </c>
      <c r="I329" s="19">
        <f t="shared" si="182"/>
        <v>2.0408163265306142E-2</v>
      </c>
      <c r="J329" s="8">
        <f t="shared" si="183"/>
        <v>0.53698571136907181</v>
      </c>
      <c r="K329" s="8">
        <f t="shared" si="184"/>
        <v>0.4670142886309282</v>
      </c>
      <c r="L329" s="8">
        <f t="shared" si="185"/>
        <v>0.502</v>
      </c>
      <c r="M329" s="19">
        <f t="shared" si="186"/>
        <v>0.14982715613106345</v>
      </c>
      <c r="N329" s="19">
        <f t="shared" si="187"/>
        <v>0</v>
      </c>
      <c r="O329" s="19">
        <f t="shared" si="188"/>
        <v>0</v>
      </c>
      <c r="P329" s="19">
        <f t="shared" si="189"/>
        <v>0</v>
      </c>
      <c r="Q329" s="214"/>
      <c r="R329" s="305"/>
      <c r="S329" s="215"/>
      <c r="T329" t="str">
        <f t="shared" si="190"/>
        <v/>
      </c>
      <c r="U329" t="str">
        <f t="shared" si="191"/>
        <v/>
      </c>
      <c r="V329" t="str">
        <f t="shared" si="192"/>
        <v/>
      </c>
      <c r="W329" t="str">
        <f t="shared" si="193"/>
        <v/>
      </c>
      <c r="X329" s="10"/>
      <c r="Y329" s="219">
        <f t="shared" si="174"/>
        <v>1.2087912087912099E-3</v>
      </c>
      <c r="Z329" s="78">
        <f t="shared" si="176"/>
        <v>0.50557420272876319</v>
      </c>
      <c r="AA329" s="78">
        <f t="shared" si="197"/>
        <v>0.50273916484171532</v>
      </c>
      <c r="AB329" s="74">
        <f t="shared" si="206"/>
        <v>328</v>
      </c>
      <c r="AC329" s="80">
        <f t="shared" si="198"/>
        <v>-1.2664150440810694E-3</v>
      </c>
      <c r="AD329" s="79">
        <f t="shared" si="196"/>
        <v>2.8350378870478643E-3</v>
      </c>
      <c r="AE329" s="81">
        <f t="shared" si="200"/>
        <v>4.1014529311289337E-3</v>
      </c>
      <c r="AF329" s="19">
        <f t="shared" si="201"/>
        <v>5.6391824733616298E-3</v>
      </c>
      <c r="AG329" s="93">
        <f t="shared" si="199"/>
        <v>0.60870589303547318</v>
      </c>
      <c r="AH329" s="91">
        <f t="shared" si="202"/>
        <v>2.2787620758609182E-5</v>
      </c>
      <c r="AI329" s="96">
        <f t="shared" si="203"/>
        <v>321.37115492709222</v>
      </c>
      <c r="AJ329" s="5">
        <f t="shared" si="207"/>
        <v>1.0000000000000009E-2</v>
      </c>
      <c r="AK329" s="5">
        <f t="shared" si="210"/>
        <v>1.0000000000000009E-2</v>
      </c>
      <c r="AL329" s="5">
        <f t="shared" si="173"/>
        <v>0</v>
      </c>
      <c r="AM329" s="95">
        <f t="shared" si="178"/>
        <v>6.4285714285714345E-3</v>
      </c>
      <c r="AN329" s="95">
        <f t="shared" si="179"/>
        <v>-6.4285714285714345E-3</v>
      </c>
      <c r="AO329" s="78">
        <f t="shared" si="180"/>
        <v>1</v>
      </c>
      <c r="AP329" s="8">
        <f t="shared" si="181"/>
        <v>50</v>
      </c>
      <c r="AQ329" s="8">
        <f t="shared" si="177"/>
        <v>58.333333333333329</v>
      </c>
      <c r="AR329" s="8">
        <f t="shared" si="205"/>
        <v>1</v>
      </c>
      <c r="AS329" s="114">
        <f t="shared" si="211"/>
        <v>132000</v>
      </c>
      <c r="AT329" s="103">
        <f t="shared" si="194"/>
        <v>0.39782949291146014</v>
      </c>
      <c r="AU329" s="5">
        <f t="shared" si="208"/>
        <v>0.5</v>
      </c>
      <c r="AW329" s="210">
        <f t="shared" si="209"/>
        <v>4.1666666666666706E-2</v>
      </c>
      <c r="AX329" s="276">
        <f t="shared" si="175"/>
        <v>7.3294471358284867E-3</v>
      </c>
      <c r="AY329" s="19">
        <f t="shared" si="195"/>
        <v>-0.10750298698206666</v>
      </c>
    </row>
    <row r="330" spans="1:51">
      <c r="A330" s="4">
        <v>38813</v>
      </c>
      <c r="B330" s="9">
        <f t="shared" si="204"/>
        <v>38813</v>
      </c>
      <c r="C330" s="5">
        <v>0.5</v>
      </c>
      <c r="D330" s="5">
        <v>0.5</v>
      </c>
      <c r="E330" s="5">
        <v>0.49</v>
      </c>
      <c r="F330" s="5">
        <v>0.49</v>
      </c>
      <c r="G330" s="6">
        <v>200600</v>
      </c>
      <c r="H330" s="112">
        <v>0.49</v>
      </c>
      <c r="I330" s="19">
        <f t="shared" si="182"/>
        <v>-2.0000000000000018E-2</v>
      </c>
      <c r="J330" s="8">
        <f t="shared" si="183"/>
        <v>0.53698571136907181</v>
      </c>
      <c r="K330" s="8">
        <f t="shared" si="184"/>
        <v>0.4670142886309282</v>
      </c>
      <c r="L330" s="8">
        <f t="shared" si="185"/>
        <v>0.502</v>
      </c>
      <c r="M330" s="19">
        <f t="shared" si="186"/>
        <v>0.14982715613106345</v>
      </c>
      <c r="N330" s="19">
        <f t="shared" si="187"/>
        <v>0</v>
      </c>
      <c r="O330" s="19">
        <f t="shared" si="188"/>
        <v>0</v>
      </c>
      <c r="P330" s="19">
        <f t="shared" si="189"/>
        <v>0</v>
      </c>
      <c r="Q330" s="214"/>
      <c r="R330" s="305"/>
      <c r="S330" s="215"/>
      <c r="T330" t="str">
        <f t="shared" si="190"/>
        <v/>
      </c>
      <c r="U330" t="str">
        <f t="shared" si="191"/>
        <v/>
      </c>
      <c r="V330" t="str">
        <f t="shared" si="192"/>
        <v/>
      </c>
      <c r="W330" t="str">
        <f t="shared" si="193"/>
        <v/>
      </c>
      <c r="X330" s="10"/>
      <c r="Y330" s="219">
        <f t="shared" si="174"/>
        <v>-1.3186813186813199E-4</v>
      </c>
      <c r="Z330" s="78">
        <f t="shared" si="176"/>
        <v>0.50317577550853365</v>
      </c>
      <c r="AA330" s="78">
        <f t="shared" si="197"/>
        <v>0.50179646664342836</v>
      </c>
      <c r="AB330" s="74">
        <f t="shared" si="206"/>
        <v>329</v>
      </c>
      <c r="AC330" s="80">
        <f t="shared" si="198"/>
        <v>-2.1777152528189162E-3</v>
      </c>
      <c r="AD330" s="79">
        <f t="shared" si="196"/>
        <v>1.3793088651052887E-3</v>
      </c>
      <c r="AE330" s="81">
        <f t="shared" si="200"/>
        <v>3.5570241179242049E-3</v>
      </c>
      <c r="AF330" s="19">
        <f t="shared" si="201"/>
        <v>2.7487416847145956E-3</v>
      </c>
      <c r="AG330" s="93">
        <f t="shared" si="199"/>
        <v>0.71959047943804277</v>
      </c>
      <c r="AH330" s="91">
        <f t="shared" si="202"/>
        <v>-1.4582562477737394E-4</v>
      </c>
      <c r="AI330" s="96">
        <f t="shared" si="203"/>
        <v>323.14049779839041</v>
      </c>
      <c r="AJ330" s="5">
        <f t="shared" si="207"/>
        <v>-1.0000000000000009E-2</v>
      </c>
      <c r="AK330" s="5">
        <f t="shared" si="210"/>
        <v>0</v>
      </c>
      <c r="AL330" s="5">
        <f t="shared" ref="AL330:AL393" si="212">IF(AJ330&lt;0,AJ330,0)</f>
        <v>-1.0000000000000009E-2</v>
      </c>
      <c r="AM330" s="95">
        <f t="shared" si="178"/>
        <v>6.4285714285714345E-3</v>
      </c>
      <c r="AN330" s="95">
        <f t="shared" si="179"/>
        <v>-5.7142857142857195E-3</v>
      </c>
      <c r="AO330" s="78">
        <f t="shared" si="180"/>
        <v>1.125</v>
      </c>
      <c r="AP330" s="8">
        <f t="shared" si="181"/>
        <v>52.941176470588232</v>
      </c>
      <c r="AQ330" s="8">
        <f t="shared" si="177"/>
        <v>61.165048543689323</v>
      </c>
      <c r="AR330" s="8">
        <f t="shared" si="205"/>
        <v>-1</v>
      </c>
      <c r="AS330" s="114">
        <f t="shared" si="211"/>
        <v>-200600</v>
      </c>
      <c r="AT330" s="103">
        <f t="shared" si="194"/>
        <v>0.36576386866491933</v>
      </c>
      <c r="AU330" s="5">
        <f t="shared" si="208"/>
        <v>0.49</v>
      </c>
      <c r="AW330" s="210">
        <f t="shared" si="209"/>
        <v>2.0408163265306142E-2</v>
      </c>
      <c r="AX330" s="276">
        <f t="shared" si="175"/>
        <v>6.1517644393963792E-3</v>
      </c>
      <c r="AY330" s="19">
        <f t="shared" si="195"/>
        <v>-0.16067824415776863</v>
      </c>
    </row>
    <row r="331" spans="1:51">
      <c r="A331" s="4">
        <v>38814</v>
      </c>
      <c r="B331" s="9">
        <f t="shared" si="204"/>
        <v>38814</v>
      </c>
      <c r="C331" s="5">
        <v>0.5</v>
      </c>
      <c r="D331" s="5">
        <v>0.5</v>
      </c>
      <c r="E331" s="5">
        <v>0.49</v>
      </c>
      <c r="F331" s="5">
        <v>0.49</v>
      </c>
      <c r="G331" s="6">
        <v>15000</v>
      </c>
      <c r="H331" s="112">
        <v>0.49</v>
      </c>
      <c r="I331" s="19">
        <f t="shared" si="182"/>
        <v>0</v>
      </c>
      <c r="J331" s="8">
        <f t="shared" si="183"/>
        <v>0.53698571136907181</v>
      </c>
      <c r="K331" s="8">
        <f t="shared" si="184"/>
        <v>0.4670142886309282</v>
      </c>
      <c r="L331" s="8">
        <f t="shared" si="185"/>
        <v>0.502</v>
      </c>
      <c r="M331" s="19">
        <f t="shared" si="186"/>
        <v>0.14982715613106345</v>
      </c>
      <c r="N331" s="19">
        <f t="shared" si="187"/>
        <v>0</v>
      </c>
      <c r="O331" s="19">
        <f t="shared" si="188"/>
        <v>0</v>
      </c>
      <c r="P331" s="19">
        <f t="shared" si="189"/>
        <v>0</v>
      </c>
      <c r="Q331" s="214"/>
      <c r="R331" s="305"/>
      <c r="S331" s="215"/>
      <c r="T331" t="str">
        <f t="shared" si="190"/>
        <v/>
      </c>
      <c r="U331" t="str">
        <f t="shared" si="191"/>
        <v/>
      </c>
      <c r="V331" t="str">
        <f t="shared" si="192"/>
        <v/>
      </c>
      <c r="W331" t="str">
        <f t="shared" si="193"/>
        <v/>
      </c>
      <c r="X331" s="10"/>
      <c r="Y331" s="219">
        <f t="shared" si="174"/>
        <v>-1.8461538461538478E-3</v>
      </c>
      <c r="Z331" s="78">
        <f t="shared" si="176"/>
        <v>0.5011467060802195</v>
      </c>
      <c r="AA331" s="78">
        <f t="shared" si="197"/>
        <v>0.50092352811181462</v>
      </c>
      <c r="AB331" s="74">
        <f t="shared" si="206"/>
        <v>330</v>
      </c>
      <c r="AC331" s="80">
        <f t="shared" si="198"/>
        <v>-2.6670769196154636E-3</v>
      </c>
      <c r="AD331" s="79">
        <f t="shared" si="196"/>
        <v>2.2317796840487514E-4</v>
      </c>
      <c r="AE331" s="81">
        <f t="shared" si="200"/>
        <v>2.8902548880203388E-3</v>
      </c>
      <c r="AF331" s="19">
        <f t="shared" si="201"/>
        <v>4.4553301228657407E-4</v>
      </c>
      <c r="AG331" s="93">
        <f t="shared" si="199"/>
        <v>0.22471333943365615</v>
      </c>
      <c r="AH331" s="91">
        <f t="shared" si="202"/>
        <v>-3.5919837828023767E-4</v>
      </c>
      <c r="AI331" s="96">
        <f t="shared" si="203"/>
        <v>324.81316450753161</v>
      </c>
      <c r="AJ331" s="5">
        <f t="shared" si="207"/>
        <v>0</v>
      </c>
      <c r="AK331" s="5">
        <f t="shared" si="210"/>
        <v>0</v>
      </c>
      <c r="AL331" s="5">
        <f t="shared" si="212"/>
        <v>0</v>
      </c>
      <c r="AM331" s="95">
        <f t="shared" si="178"/>
        <v>6.4285714285714345E-3</v>
      </c>
      <c r="AN331" s="95">
        <f t="shared" si="179"/>
        <v>-5.0000000000000044E-3</v>
      </c>
      <c r="AO331" s="78">
        <f t="shared" si="180"/>
        <v>1.2857142857142858</v>
      </c>
      <c r="AP331" s="8">
        <f t="shared" si="181"/>
        <v>56.25</v>
      </c>
      <c r="AQ331" s="8">
        <f t="shared" si="177"/>
        <v>60.674157303370784</v>
      </c>
      <c r="AR331" s="8">
        <f t="shared" si="205"/>
        <v>-1</v>
      </c>
      <c r="AS331" s="114">
        <f t="shared" si="211"/>
        <v>-15000</v>
      </c>
      <c r="AT331" s="103">
        <f t="shared" si="194"/>
        <v>0.36805982147597061</v>
      </c>
      <c r="AU331" s="5">
        <f t="shared" si="208"/>
        <v>0.49</v>
      </c>
      <c r="AW331" s="210">
        <f t="shared" si="209"/>
        <v>2.0408163265306142E-2</v>
      </c>
      <c r="AX331" s="276">
        <f t="shared" si="175"/>
        <v>4.9319906061252861E-3</v>
      </c>
      <c r="AY331" s="19">
        <f t="shared" si="195"/>
        <v>-0.19828032189587208</v>
      </c>
    </row>
    <row r="332" spans="1:51">
      <c r="A332" s="4">
        <v>38817</v>
      </c>
      <c r="B332" s="9">
        <f t="shared" si="204"/>
        <v>38817</v>
      </c>
      <c r="C332" s="5">
        <v>0.5</v>
      </c>
      <c r="D332" s="5">
        <v>0.5</v>
      </c>
      <c r="E332" s="5">
        <v>0.48</v>
      </c>
      <c r="F332" s="5">
        <v>0.48</v>
      </c>
      <c r="G332" s="6">
        <v>141000</v>
      </c>
      <c r="H332" s="112">
        <v>0.48</v>
      </c>
      <c r="I332" s="19">
        <f t="shared" si="182"/>
        <v>-2.0408163265306142E-2</v>
      </c>
      <c r="J332" s="8">
        <f t="shared" si="183"/>
        <v>0.53743048844644337</v>
      </c>
      <c r="K332" s="8">
        <f t="shared" si="184"/>
        <v>0.46556951155355658</v>
      </c>
      <c r="L332" s="8">
        <f t="shared" si="185"/>
        <v>0.50149999999999995</v>
      </c>
      <c r="M332" s="19">
        <f t="shared" si="186"/>
        <v>0.15435069331128287</v>
      </c>
      <c r="N332" s="19">
        <f t="shared" si="187"/>
        <v>3.0191704207896651E-2</v>
      </c>
      <c r="O332" s="19">
        <f t="shared" si="188"/>
        <v>8.2828475312234963E-4</v>
      </c>
      <c r="P332" s="19">
        <f t="shared" si="189"/>
        <v>-3.0936464098497742E-3</v>
      </c>
      <c r="Q332" s="214"/>
      <c r="R332" s="305"/>
      <c r="S332" s="215"/>
      <c r="T332" t="str">
        <f t="shared" si="190"/>
        <v/>
      </c>
      <c r="U332" t="str">
        <f t="shared" si="191"/>
        <v/>
      </c>
      <c r="V332" t="str">
        <f t="shared" si="192"/>
        <v/>
      </c>
      <c r="W332" t="str">
        <f t="shared" si="193"/>
        <v/>
      </c>
      <c r="X332" s="10"/>
      <c r="Y332" s="219">
        <f t="shared" si="174"/>
        <v>-3.2747252747252781E-3</v>
      </c>
      <c r="Z332" s="78">
        <f t="shared" si="176"/>
        <v>0.49789011334386568</v>
      </c>
      <c r="AA332" s="78">
        <f t="shared" si="197"/>
        <v>0.49937518703154032</v>
      </c>
      <c r="AB332" s="74">
        <f t="shared" si="206"/>
        <v>331</v>
      </c>
      <c r="AC332" s="80">
        <f t="shared" si="198"/>
        <v>-3.5002628605559855E-3</v>
      </c>
      <c r="AD332" s="79">
        <f t="shared" si="196"/>
        <v>-1.4850736876746429E-3</v>
      </c>
      <c r="AE332" s="81">
        <f t="shared" si="200"/>
        <v>2.0151891728813426E-3</v>
      </c>
      <c r="AF332" s="19">
        <f t="shared" si="201"/>
        <v>-2.9738635924272429E-3</v>
      </c>
      <c r="AG332" s="93">
        <f t="shared" si="199"/>
        <v>0.31239666723247328</v>
      </c>
      <c r="AH332" s="91">
        <f t="shared" si="202"/>
        <v>-5.703295130571089E-4</v>
      </c>
      <c r="AI332" s="96">
        <f t="shared" si="203"/>
        <v>325.97579412123491</v>
      </c>
      <c r="AJ332" s="5">
        <f t="shared" si="207"/>
        <v>-1.0000000000000009E-2</v>
      </c>
      <c r="AK332" s="5">
        <f t="shared" si="210"/>
        <v>0</v>
      </c>
      <c r="AL332" s="5">
        <f t="shared" si="212"/>
        <v>-1.0000000000000009E-2</v>
      </c>
      <c r="AM332" s="95">
        <f t="shared" si="178"/>
        <v>5.0000000000000044E-3</v>
      </c>
      <c r="AN332" s="95">
        <f t="shared" si="179"/>
        <v>-5.7142857142857195E-3</v>
      </c>
      <c r="AO332" s="78">
        <f t="shared" si="180"/>
        <v>0.875</v>
      </c>
      <c r="AP332" s="8">
        <f t="shared" si="181"/>
        <v>46.666666666666664</v>
      </c>
      <c r="AQ332" s="8">
        <f t="shared" si="177"/>
        <v>60.493827160493829</v>
      </c>
      <c r="AR332" s="8">
        <f t="shared" si="205"/>
        <v>-1</v>
      </c>
      <c r="AS332" s="114">
        <f t="shared" si="211"/>
        <v>-141000</v>
      </c>
      <c r="AT332" s="103">
        <f t="shared" si="194"/>
        <v>0.32768963349236291</v>
      </c>
      <c r="AU332" s="5">
        <f t="shared" si="208"/>
        <v>0.48</v>
      </c>
      <c r="AW332" s="210">
        <f t="shared" si="209"/>
        <v>4.1666666666666706E-2</v>
      </c>
      <c r="AX332" s="276">
        <f t="shared" si="175"/>
        <v>3.5041213702177057E-3</v>
      </c>
      <c r="AY332" s="19">
        <f t="shared" si="195"/>
        <v>-0.28951175092147136</v>
      </c>
    </row>
    <row r="333" spans="1:51">
      <c r="A333" s="4">
        <v>38818</v>
      </c>
      <c r="B333" s="9">
        <f t="shared" si="204"/>
        <v>38818</v>
      </c>
      <c r="C333" s="5">
        <v>0.47</v>
      </c>
      <c r="D333" s="5">
        <v>0.48</v>
      </c>
      <c r="E333" s="5">
        <v>0.47</v>
      </c>
      <c r="F333" s="5">
        <v>0.48</v>
      </c>
      <c r="G333" s="6">
        <v>389500</v>
      </c>
      <c r="H333" s="112">
        <v>0.48</v>
      </c>
      <c r="I333" s="19">
        <f t="shared" si="182"/>
        <v>0</v>
      </c>
      <c r="J333" s="8">
        <f t="shared" si="183"/>
        <v>0.537823905279044</v>
      </c>
      <c r="K333" s="8">
        <f t="shared" si="184"/>
        <v>0.464176094720956</v>
      </c>
      <c r="L333" s="8">
        <f t="shared" si="185"/>
        <v>0.501</v>
      </c>
      <c r="M333" s="19">
        <f t="shared" si="186"/>
        <v>0.15866351454906807</v>
      </c>
      <c r="N333" s="19">
        <f t="shared" si="187"/>
        <v>2.7941703048184104E-2</v>
      </c>
      <c r="O333" s="19">
        <f t="shared" si="188"/>
        <v>7.3203296250997881E-4</v>
      </c>
      <c r="P333" s="19">
        <f t="shared" si="189"/>
        <v>-2.9929297301940897E-3</v>
      </c>
      <c r="Q333" s="214"/>
      <c r="R333" s="305"/>
      <c r="S333" s="215"/>
      <c r="T333" t="str">
        <f t="shared" si="190"/>
        <v/>
      </c>
      <c r="U333" t="str">
        <f t="shared" si="191"/>
        <v/>
      </c>
      <c r="V333" t="str">
        <f t="shared" si="192"/>
        <v/>
      </c>
      <c r="W333" t="str">
        <f t="shared" si="193"/>
        <v/>
      </c>
      <c r="X333" s="10"/>
      <c r="Y333" s="219">
        <f t="shared" si="174"/>
        <v>-4.3296703296703343E-3</v>
      </c>
      <c r="Z333" s="78">
        <f t="shared" si="176"/>
        <v>0.49513503588891039</v>
      </c>
      <c r="AA333" s="78">
        <f t="shared" si="197"/>
        <v>0.49794142319120632</v>
      </c>
      <c r="AB333" s="74">
        <f t="shared" si="206"/>
        <v>332</v>
      </c>
      <c r="AC333" s="80">
        <f t="shared" si="198"/>
        <v>-3.8572611801418197E-3</v>
      </c>
      <c r="AD333" s="79">
        <f t="shared" si="196"/>
        <v>-2.8063873022959318E-3</v>
      </c>
      <c r="AE333" s="81">
        <f t="shared" si="200"/>
        <v>1.0508738778458877E-3</v>
      </c>
      <c r="AF333" s="19">
        <f t="shared" si="201"/>
        <v>-5.6359787950766588E-3</v>
      </c>
      <c r="AG333" s="93">
        <f t="shared" si="199"/>
        <v>0.10199185998537499</v>
      </c>
      <c r="AH333" s="91">
        <f t="shared" si="202"/>
        <v>-7.4377259478798185E-4</v>
      </c>
      <c r="AI333" s="96">
        <f t="shared" si="203"/>
        <v>326.69636000436634</v>
      </c>
      <c r="AJ333" s="5">
        <f t="shared" si="207"/>
        <v>0</v>
      </c>
      <c r="AK333" s="5">
        <f t="shared" si="210"/>
        <v>0</v>
      </c>
      <c r="AL333" s="5">
        <f t="shared" si="212"/>
        <v>0</v>
      </c>
      <c r="AM333" s="95">
        <f t="shared" si="178"/>
        <v>4.2857142857142894E-3</v>
      </c>
      <c r="AN333" s="95">
        <f t="shared" si="179"/>
        <v>-5.7142857142857195E-3</v>
      </c>
      <c r="AO333" s="78">
        <f t="shared" si="180"/>
        <v>0.75</v>
      </c>
      <c r="AP333" s="8">
        <f t="shared" si="181"/>
        <v>42.857142857142854</v>
      </c>
      <c r="AQ333" s="8">
        <f t="shared" si="177"/>
        <v>63.636363636363633</v>
      </c>
      <c r="AR333" s="8">
        <f t="shared" si="205"/>
        <v>1</v>
      </c>
      <c r="AS333" s="114">
        <f t="shared" si="211"/>
        <v>389500</v>
      </c>
      <c r="AT333" s="103">
        <f t="shared" si="194"/>
        <v>0.40838402847681154</v>
      </c>
      <c r="AU333" s="5">
        <f t="shared" si="208"/>
        <v>0.48</v>
      </c>
      <c r="AW333" s="210">
        <f t="shared" si="209"/>
        <v>2.1276595744680871E-2</v>
      </c>
      <c r="AX333" s="276">
        <f t="shared" si="175"/>
        <v>1.8422525962624671E-3</v>
      </c>
      <c r="AY333" s="19">
        <f t="shared" si="195"/>
        <v>-0.47426119085937635</v>
      </c>
    </row>
    <row r="334" spans="1:51">
      <c r="A334" s="4">
        <v>38819</v>
      </c>
      <c r="B334" s="9">
        <f t="shared" si="204"/>
        <v>38819</v>
      </c>
      <c r="C334" s="5">
        <v>0.48</v>
      </c>
      <c r="D334" s="5">
        <v>0.48</v>
      </c>
      <c r="E334" s="5">
        <v>0.48</v>
      </c>
      <c r="F334" s="5">
        <v>0.48</v>
      </c>
      <c r="G334" s="6">
        <v>71100</v>
      </c>
      <c r="H334" s="112">
        <v>0.48</v>
      </c>
      <c r="I334" s="19">
        <f t="shared" si="182"/>
        <v>0</v>
      </c>
      <c r="J334" s="8">
        <f t="shared" si="183"/>
        <v>0.53816961640367467</v>
      </c>
      <c r="K334" s="8">
        <f t="shared" si="184"/>
        <v>0.46283038359632517</v>
      </c>
      <c r="L334" s="8">
        <f t="shared" si="185"/>
        <v>0.50049999999999994</v>
      </c>
      <c r="M334" s="19">
        <f t="shared" si="186"/>
        <v>0.16277935822177877</v>
      </c>
      <c r="N334" s="19">
        <f t="shared" si="187"/>
        <v>2.594070656009476E-2</v>
      </c>
      <c r="O334" s="19">
        <f t="shared" si="188"/>
        <v>6.4279612943440477E-4</v>
      </c>
      <c r="P334" s="19">
        <f t="shared" si="189"/>
        <v>-2.8991392274085553E-3</v>
      </c>
      <c r="Q334" s="214"/>
      <c r="R334" s="305"/>
      <c r="S334" s="215"/>
      <c r="T334" t="str">
        <f t="shared" si="190"/>
        <v/>
      </c>
      <c r="U334" t="str">
        <f t="shared" si="191"/>
        <v/>
      </c>
      <c r="V334" t="str">
        <f t="shared" si="192"/>
        <v/>
      </c>
      <c r="W334" t="str">
        <f t="shared" si="193"/>
        <v/>
      </c>
      <c r="X334" s="10"/>
      <c r="Y334" s="219">
        <f t="shared" ref="Y334:Y397" si="213">SLOPE(H321:H334,AB321:AB334)</f>
        <v>-3.978021978021982E-3</v>
      </c>
      <c r="Z334" s="78">
        <f t="shared" si="176"/>
        <v>0.4928042403620182</v>
      </c>
      <c r="AA334" s="78">
        <f t="shared" si="197"/>
        <v>0.49661375787505707</v>
      </c>
      <c r="AB334" s="74">
        <f t="shared" si="206"/>
        <v>333</v>
      </c>
      <c r="AC334" s="80">
        <f t="shared" si="198"/>
        <v>-3.8883131127078092E-3</v>
      </c>
      <c r="AD334" s="79">
        <f t="shared" si="196"/>
        <v>-3.8095175130388736E-3</v>
      </c>
      <c r="AE334" s="81">
        <f t="shared" si="200"/>
        <v>7.8795599668935378E-5</v>
      </c>
      <c r="AF334" s="19">
        <f t="shared" si="201"/>
        <v>-7.6709866624301397E-3</v>
      </c>
      <c r="AG334" s="93">
        <f t="shared" si="199"/>
        <v>8.0502540833514019E-3</v>
      </c>
      <c r="AH334" s="91">
        <f t="shared" si="202"/>
        <v>-7.9278381705304786E-4</v>
      </c>
      <c r="AI334" s="96">
        <f t="shared" si="203"/>
        <v>327.01065885178576</v>
      </c>
      <c r="AJ334" s="5">
        <f t="shared" si="207"/>
        <v>0</v>
      </c>
      <c r="AK334" s="5">
        <f t="shared" si="210"/>
        <v>0</v>
      </c>
      <c r="AL334" s="5">
        <f t="shared" si="212"/>
        <v>0</v>
      </c>
      <c r="AM334" s="95">
        <f t="shared" si="178"/>
        <v>1.4285714285714299E-3</v>
      </c>
      <c r="AN334" s="95">
        <f t="shared" si="179"/>
        <v>-5.7142857142857195E-3</v>
      </c>
      <c r="AO334" s="78">
        <f t="shared" si="180"/>
        <v>0.25</v>
      </c>
      <c r="AP334" s="8">
        <f t="shared" si="181"/>
        <v>20</v>
      </c>
      <c r="AQ334" s="8">
        <f t="shared" si="177"/>
        <v>46.666666666666664</v>
      </c>
      <c r="AR334" s="8">
        <f t="shared" si="205"/>
        <v>0</v>
      </c>
      <c r="AS334" s="114">
        <f t="shared" si="211"/>
        <v>0</v>
      </c>
      <c r="AT334" s="103">
        <f t="shared" si="194"/>
        <v>0.38754488198245929</v>
      </c>
      <c r="AU334" s="5">
        <f t="shared" si="208"/>
        <v>0.48</v>
      </c>
      <c r="AW334" s="210">
        <f t="shared" si="209"/>
        <v>0</v>
      </c>
      <c r="AX334" s="276">
        <f t="shared" ref="AX334:AX397" si="214">SLOPE(M321:M334,AB321:AB334)</f>
        <v>1.408399086415955E-3</v>
      </c>
      <c r="AY334" s="19">
        <f t="shared" si="195"/>
        <v>-0.23550164115751948</v>
      </c>
    </row>
    <row r="335" spans="1:51">
      <c r="A335" s="4">
        <v>38820</v>
      </c>
      <c r="B335" s="9">
        <f t="shared" si="204"/>
        <v>38820</v>
      </c>
      <c r="C335" s="5">
        <v>0.48</v>
      </c>
      <c r="D335" s="5">
        <v>0.49</v>
      </c>
      <c r="E335" s="5">
        <v>0.48</v>
      </c>
      <c r="F335" s="5">
        <v>0.49</v>
      </c>
      <c r="G335" s="6">
        <v>13200</v>
      </c>
      <c r="H335" s="112">
        <v>0.49</v>
      </c>
      <c r="I335" s="19">
        <f t="shared" si="182"/>
        <v>2.0833333333333353E-2</v>
      </c>
      <c r="J335" s="8">
        <f t="shared" si="183"/>
        <v>0.53794733192202071</v>
      </c>
      <c r="K335" s="8">
        <f t="shared" si="184"/>
        <v>0.46205266807797951</v>
      </c>
      <c r="L335" s="8">
        <f t="shared" si="185"/>
        <v>0.50000000000000011</v>
      </c>
      <c r="M335" s="19">
        <f t="shared" si="186"/>
        <v>0.16425543901681927</v>
      </c>
      <c r="N335" s="19">
        <f t="shared" si="187"/>
        <v>9.0679851006010836E-3</v>
      </c>
      <c r="O335" s="19">
        <f t="shared" si="188"/>
        <v>-4.1303796215656855E-4</v>
      </c>
      <c r="P335" s="19">
        <f t="shared" si="189"/>
        <v>-1.6803467229238131E-3</v>
      </c>
      <c r="Q335" s="214"/>
      <c r="R335" s="305"/>
      <c r="S335" s="215"/>
      <c r="T335" t="str">
        <f t="shared" si="190"/>
        <v/>
      </c>
      <c r="U335" t="str">
        <f t="shared" si="191"/>
        <v/>
      </c>
      <c r="V335" t="str">
        <f t="shared" si="192"/>
        <v/>
      </c>
      <c r="W335" t="str">
        <f t="shared" si="193"/>
        <v/>
      </c>
      <c r="X335" s="10"/>
      <c r="Y335" s="219">
        <f t="shared" si="213"/>
        <v>-3.406593406593409E-3</v>
      </c>
      <c r="Z335" s="78">
        <f t="shared" si="176"/>
        <v>0.49237238734626737</v>
      </c>
      <c r="AA335" s="78">
        <f t="shared" si="197"/>
        <v>0.49612433979230286</v>
      </c>
      <c r="AB335" s="74">
        <f t="shared" si="206"/>
        <v>334</v>
      </c>
      <c r="AC335" s="80">
        <f t="shared" si="198"/>
        <v>-3.0645984365635396E-3</v>
      </c>
      <c r="AD335" s="79">
        <f t="shared" si="196"/>
        <v>-3.7519524460354892E-3</v>
      </c>
      <c r="AE335" s="81">
        <f t="shared" si="200"/>
        <v>-6.8735400947194964E-4</v>
      </c>
      <c r="AF335" s="19">
        <f t="shared" si="201"/>
        <v>-7.5625244421715001E-3</v>
      </c>
      <c r="AG335" s="93">
        <f t="shared" si="199"/>
        <v>-0.21184371018172382</v>
      </c>
      <c r="AH335" s="91">
        <f t="shared" si="202"/>
        <v>-7.4536862472524717E-4</v>
      </c>
      <c r="AI335" s="96">
        <f t="shared" si="203"/>
        <v>327.31247190319601</v>
      </c>
      <c r="AJ335" s="5">
        <f t="shared" si="207"/>
        <v>1.0000000000000009E-2</v>
      </c>
      <c r="AK335" s="5">
        <f t="shared" si="210"/>
        <v>1.0000000000000009E-2</v>
      </c>
      <c r="AL335" s="5">
        <f t="shared" si="212"/>
        <v>0</v>
      </c>
      <c r="AM335" s="95">
        <f t="shared" si="178"/>
        <v>2.1428571428571447E-3</v>
      </c>
      <c r="AN335" s="95">
        <f t="shared" si="179"/>
        <v>-5.0000000000000044E-3</v>
      </c>
      <c r="AO335" s="78">
        <f t="shared" si="180"/>
        <v>0.42857142857142855</v>
      </c>
      <c r="AP335" s="8">
        <f t="shared" si="181"/>
        <v>30</v>
      </c>
      <c r="AQ335" s="8">
        <f t="shared" si="177"/>
        <v>46.153846153846153</v>
      </c>
      <c r="AR335" s="8">
        <f t="shared" si="205"/>
        <v>1</v>
      </c>
      <c r="AS335" s="114">
        <f t="shared" si="211"/>
        <v>13200</v>
      </c>
      <c r="AT335" s="103">
        <f t="shared" si="194"/>
        <v>0.36435209579009259</v>
      </c>
      <c r="AU335" s="5">
        <f t="shared" si="208"/>
        <v>0.49</v>
      </c>
      <c r="AW335" s="210">
        <f t="shared" si="209"/>
        <v>2.0833333333333353E-2</v>
      </c>
      <c r="AX335" s="276">
        <f t="shared" si="214"/>
        <v>1.4747524246124699E-3</v>
      </c>
      <c r="AY335" s="19">
        <f t="shared" si="195"/>
        <v>4.7112596732342839E-2</v>
      </c>
    </row>
    <row r="336" spans="1:51">
      <c r="A336" s="4">
        <v>38821</v>
      </c>
      <c r="B336" s="9">
        <f t="shared" si="204"/>
        <v>38821</v>
      </c>
      <c r="C336" s="5">
        <v>0.49</v>
      </c>
      <c r="D336" s="5">
        <v>0.49</v>
      </c>
      <c r="E336" s="5">
        <v>0.49</v>
      </c>
      <c r="F336" s="5">
        <v>0.49</v>
      </c>
      <c r="G336" s="6">
        <v>0</v>
      </c>
      <c r="H336" s="112">
        <v>0.49</v>
      </c>
      <c r="I336" s="19">
        <f t="shared" si="182"/>
        <v>0</v>
      </c>
      <c r="J336" s="8">
        <f t="shared" si="183"/>
        <v>0.53763488925525438</v>
      </c>
      <c r="K336" s="8">
        <f t="shared" si="184"/>
        <v>0.46336511074474573</v>
      </c>
      <c r="L336" s="8">
        <f t="shared" si="185"/>
        <v>0.50050000000000006</v>
      </c>
      <c r="M336" s="19">
        <f t="shared" si="186"/>
        <v>0.1602834930561306</v>
      </c>
      <c r="N336" s="19">
        <f t="shared" si="187"/>
        <v>-2.4181518642326094E-2</v>
      </c>
      <c r="O336" s="19">
        <f t="shared" si="188"/>
        <v>-5.8080530978750814E-4</v>
      </c>
      <c r="P336" s="19">
        <f t="shared" si="189"/>
        <v>2.8404611799465354E-3</v>
      </c>
      <c r="Q336" s="214"/>
      <c r="R336" s="305"/>
      <c r="S336" s="215"/>
      <c r="T336" t="str">
        <f t="shared" si="190"/>
        <v/>
      </c>
      <c r="U336" t="str">
        <f t="shared" si="191"/>
        <v/>
      </c>
      <c r="V336" t="str">
        <f t="shared" si="192"/>
        <v/>
      </c>
      <c r="W336" t="str">
        <f t="shared" si="193"/>
        <v/>
      </c>
      <c r="X336" s="10"/>
      <c r="Y336" s="219">
        <f t="shared" si="213"/>
        <v>-2.9890109890109919E-3</v>
      </c>
      <c r="Z336" s="78">
        <f t="shared" si="176"/>
        <v>0.49200703969494219</v>
      </c>
      <c r="AA336" s="78">
        <f t="shared" si="197"/>
        <v>0.49567113864767243</v>
      </c>
      <c r="AB336" s="74">
        <f t="shared" si="206"/>
        <v>335</v>
      </c>
      <c r="AC336" s="80">
        <f t="shared" si="198"/>
        <v>-2.3813959546066261E-3</v>
      </c>
      <c r="AD336" s="79">
        <f t="shared" si="196"/>
        <v>-3.6640989527302326E-3</v>
      </c>
      <c r="AE336" s="81">
        <f t="shared" si="200"/>
        <v>-1.2827029981236063E-3</v>
      </c>
      <c r="AF336" s="19">
        <f t="shared" si="201"/>
        <v>-7.3921975016074271E-3</v>
      </c>
      <c r="AG336" s="93">
        <f t="shared" si="199"/>
        <v>-0.22293376965988948</v>
      </c>
      <c r="AH336" s="91">
        <f t="shared" si="202"/>
        <v>-6.4815502697421667E-4</v>
      </c>
      <c r="AI336" s="96">
        <f t="shared" si="203"/>
        <v>327.63968619136966</v>
      </c>
      <c r="AJ336" s="5">
        <f t="shared" si="207"/>
        <v>0</v>
      </c>
      <c r="AK336" s="5">
        <f t="shared" si="210"/>
        <v>0</v>
      </c>
      <c r="AL336" s="5">
        <f t="shared" si="212"/>
        <v>0</v>
      </c>
      <c r="AM336" s="95">
        <f t="shared" si="178"/>
        <v>2.1428571428571447E-3</v>
      </c>
      <c r="AN336" s="95">
        <f t="shared" si="179"/>
        <v>-4.2857142857142894E-3</v>
      </c>
      <c r="AO336" s="78">
        <f t="shared" si="180"/>
        <v>0.5</v>
      </c>
      <c r="AP336" s="8">
        <f t="shared" si="181"/>
        <v>33.333333333333329</v>
      </c>
      <c r="AQ336" s="8">
        <f t="shared" si="177"/>
        <v>45.45454545454546</v>
      </c>
      <c r="AR336" s="8">
        <f t="shared" si="205"/>
        <v>0</v>
      </c>
      <c r="AS336" s="114">
        <f t="shared" si="211"/>
        <v>0</v>
      </c>
      <c r="AT336" s="103">
        <f t="shared" si="194"/>
        <v>0.40846025289313537</v>
      </c>
      <c r="AU336" s="5">
        <f t="shared" si="208"/>
        <v>0.49</v>
      </c>
      <c r="AW336" s="210">
        <f t="shared" si="209"/>
        <v>0</v>
      </c>
      <c r="AX336" s="276">
        <f t="shared" si="214"/>
        <v>1.4612335180805112E-3</v>
      </c>
      <c r="AY336" s="19">
        <f t="shared" si="195"/>
        <v>-9.166899003750565E-3</v>
      </c>
    </row>
    <row r="337" spans="1:51">
      <c r="A337" s="4">
        <v>38824</v>
      </c>
      <c r="B337" s="9">
        <f t="shared" si="204"/>
        <v>38824</v>
      </c>
      <c r="C337" s="5">
        <v>0.49</v>
      </c>
      <c r="D337" s="5">
        <v>0.49</v>
      </c>
      <c r="E337" s="5">
        <v>0.49</v>
      </c>
      <c r="F337" s="5">
        <v>0.49</v>
      </c>
      <c r="G337" s="6">
        <v>0</v>
      </c>
      <c r="H337" s="112">
        <v>0.49</v>
      </c>
      <c r="I337" s="19">
        <f t="shared" si="182"/>
        <v>0</v>
      </c>
      <c r="J337" s="8">
        <f t="shared" si="183"/>
        <v>0.53629942528261088</v>
      </c>
      <c r="K337" s="8">
        <f t="shared" si="184"/>
        <v>0.46670057471738952</v>
      </c>
      <c r="L337" s="8">
        <f t="shared" si="185"/>
        <v>0.50150000000000017</v>
      </c>
      <c r="M337" s="19">
        <f t="shared" si="186"/>
        <v>0.14912955829841637</v>
      </c>
      <c r="N337" s="19">
        <f t="shared" si="187"/>
        <v>-6.9588792613897985E-2</v>
      </c>
      <c r="O337" s="19">
        <f t="shared" si="188"/>
        <v>-2.4839607684192916E-3</v>
      </c>
      <c r="P337" s="19">
        <f t="shared" si="189"/>
        <v>7.1983494123734129E-3</v>
      </c>
      <c r="Q337" s="214"/>
      <c r="R337" s="305"/>
      <c r="S337" s="215"/>
      <c r="T337" t="str">
        <f t="shared" si="190"/>
        <v/>
      </c>
      <c r="U337" t="str">
        <f t="shared" si="191"/>
        <v/>
      </c>
      <c r="V337" t="str">
        <f t="shared" si="192"/>
        <v/>
      </c>
      <c r="W337" t="str">
        <f t="shared" si="193"/>
        <v/>
      </c>
      <c r="X337" s="10"/>
      <c r="Y337" s="219">
        <f t="shared" si="213"/>
        <v>-2.4395604395604418E-3</v>
      </c>
      <c r="Z337" s="78">
        <f t="shared" ref="Z337:Z400" si="215">Z336+(0.154*(F337-Z336))</f>
        <v>0.49169795558192109</v>
      </c>
      <c r="AA337" s="78">
        <f t="shared" si="197"/>
        <v>0.49525147438774464</v>
      </c>
      <c r="AB337" s="74">
        <f t="shared" si="206"/>
        <v>336</v>
      </c>
      <c r="AC337" s="80">
        <f t="shared" si="198"/>
        <v>-1.8166526461599569E-3</v>
      </c>
      <c r="AD337" s="79">
        <f t="shared" si="196"/>
        <v>-3.5535188058235523E-3</v>
      </c>
      <c r="AE337" s="81">
        <f t="shared" si="200"/>
        <v>-1.7368661596635954E-3</v>
      </c>
      <c r="AF337" s="19">
        <f t="shared" si="201"/>
        <v>-7.1751806700153598E-3</v>
      </c>
      <c r="AG337" s="93">
        <f t="shared" si="199"/>
        <v>-0.2371480086519073</v>
      </c>
      <c r="AH337" s="91">
        <f t="shared" si="202"/>
        <v>-5.1491274430762884E-4</v>
      </c>
      <c r="AI337" s="96">
        <f t="shared" si="203"/>
        <v>327.99801270943505</v>
      </c>
      <c r="AJ337" s="5">
        <f t="shared" si="207"/>
        <v>0</v>
      </c>
      <c r="AK337" s="5">
        <f t="shared" si="210"/>
        <v>0</v>
      </c>
      <c r="AL337" s="5">
        <f t="shared" si="212"/>
        <v>0</v>
      </c>
      <c r="AM337" s="95">
        <f t="shared" si="178"/>
        <v>2.1428571428571447E-3</v>
      </c>
      <c r="AN337" s="95">
        <f t="shared" si="179"/>
        <v>-4.2857142857142894E-3</v>
      </c>
      <c r="AO337" s="78">
        <f t="shared" si="180"/>
        <v>0.5</v>
      </c>
      <c r="AP337" s="8">
        <f t="shared" si="181"/>
        <v>33.333333333333329</v>
      </c>
      <c r="AQ337" s="8">
        <f t="shared" ref="AQ337:AQ400" si="216">100-(100/(1+(SUMIF(AJ324:AJ337,"&gt;0")/COUNTIF(AJ324:AJ337,"&gt;0"))/ABS((SUMIF(AJ324:AJ337,"&lt;0")/COUNTIF(AJ324:AJ337,"&lt;0")))))</f>
        <v>45.45454545454546</v>
      </c>
      <c r="AR337" s="8">
        <f t="shared" si="205"/>
        <v>0</v>
      </c>
      <c r="AS337" s="114">
        <f t="shared" si="211"/>
        <v>0</v>
      </c>
      <c r="AT337" s="103">
        <f t="shared" si="194"/>
        <v>0.45242740545637827</v>
      </c>
      <c r="AU337" s="5">
        <f t="shared" si="208"/>
        <v>0.49</v>
      </c>
      <c r="AW337" s="210">
        <f t="shared" si="209"/>
        <v>0</v>
      </c>
      <c r="AX337" s="276">
        <f t="shared" si="214"/>
        <v>1.12197165295157E-3</v>
      </c>
      <c r="AY337" s="19">
        <f t="shared" si="195"/>
        <v>-0.23217498156940611</v>
      </c>
    </row>
    <row r="338" spans="1:51">
      <c r="A338" s="4">
        <v>38825</v>
      </c>
      <c r="B338" s="9">
        <f t="shared" si="204"/>
        <v>38825</v>
      </c>
      <c r="C338" s="5">
        <v>0.5</v>
      </c>
      <c r="D338" s="5">
        <v>0.51</v>
      </c>
      <c r="E338" s="5">
        <v>0.48</v>
      </c>
      <c r="F338" s="5">
        <v>0.5</v>
      </c>
      <c r="G338" s="6">
        <v>277900</v>
      </c>
      <c r="H338" s="112">
        <v>0.5</v>
      </c>
      <c r="I338" s="19">
        <f t="shared" si="182"/>
        <v>2.0408163265306142E-2</v>
      </c>
      <c r="J338" s="8">
        <f t="shared" si="183"/>
        <v>0.53640930106817064</v>
      </c>
      <c r="K338" s="8">
        <f t="shared" si="184"/>
        <v>0.46759069893182958</v>
      </c>
      <c r="L338" s="8">
        <f t="shared" si="185"/>
        <v>0.50200000000000011</v>
      </c>
      <c r="M338" s="19">
        <f t="shared" si="186"/>
        <v>0.14717701248880952</v>
      </c>
      <c r="N338" s="19">
        <f t="shared" si="187"/>
        <v>-1.3092949726972994E-2</v>
      </c>
      <c r="O338" s="19">
        <f t="shared" si="188"/>
        <v>2.0487768656821651E-4</v>
      </c>
      <c r="P338" s="19">
        <f t="shared" si="189"/>
        <v>1.9072704484649147E-3</v>
      </c>
      <c r="Q338" s="214"/>
      <c r="R338" s="305"/>
      <c r="S338" s="215"/>
      <c r="T338" t="str">
        <f t="shared" si="190"/>
        <v/>
      </c>
      <c r="U338" t="str">
        <f t="shared" si="191"/>
        <v/>
      </c>
      <c r="V338" t="str">
        <f t="shared" si="192"/>
        <v/>
      </c>
      <c r="W338" t="str">
        <f t="shared" si="193"/>
        <v/>
      </c>
      <c r="X338" s="10"/>
      <c r="Y338" s="219">
        <f t="shared" si="213"/>
        <v>-1.8021978021978038E-3</v>
      </c>
      <c r="Z338" s="78">
        <f t="shared" si="215"/>
        <v>0.49297647042230525</v>
      </c>
      <c r="AA338" s="78">
        <f t="shared" si="197"/>
        <v>0.49560286528305153</v>
      </c>
      <c r="AB338" s="74">
        <f t="shared" si="206"/>
        <v>337</v>
      </c>
      <c r="AC338" s="80">
        <f t="shared" si="198"/>
        <v>-7.1162296086615083E-4</v>
      </c>
      <c r="AD338" s="79">
        <f t="shared" si="196"/>
        <v>-2.6263948607462839E-3</v>
      </c>
      <c r="AE338" s="81">
        <f t="shared" si="200"/>
        <v>-1.9147718998801331E-3</v>
      </c>
      <c r="AF338" s="19">
        <f t="shared" si="201"/>
        <v>-5.299394020343854E-3</v>
      </c>
      <c r="AG338" s="93">
        <f t="shared" si="199"/>
        <v>-0.60827791577526913</v>
      </c>
      <c r="AH338" s="91">
        <f t="shared" si="202"/>
        <v>-3.5927762229091272E-4</v>
      </c>
      <c r="AI338" s="96">
        <f t="shared" si="203"/>
        <v>328.77441081851555</v>
      </c>
      <c r="AJ338" s="5">
        <f t="shared" si="207"/>
        <v>1.0000000000000009E-2</v>
      </c>
      <c r="AK338" s="5">
        <f t="shared" si="210"/>
        <v>1.0000000000000009E-2</v>
      </c>
      <c r="AL338" s="5">
        <f t="shared" si="212"/>
        <v>0</v>
      </c>
      <c r="AM338" s="95">
        <f t="shared" si="178"/>
        <v>2.8571428571428597E-3</v>
      </c>
      <c r="AN338" s="95">
        <f t="shared" si="179"/>
        <v>-3.5714285714285748E-3</v>
      </c>
      <c r="AO338" s="78">
        <f t="shared" si="180"/>
        <v>0.79999999999999993</v>
      </c>
      <c r="AP338" s="8">
        <f t="shared" si="181"/>
        <v>44.444444444444436</v>
      </c>
      <c r="AQ338" s="8">
        <f t="shared" si="216"/>
        <v>44.444444444444443</v>
      </c>
      <c r="AR338" s="8">
        <f t="shared" si="205"/>
        <v>0.33333333333333331</v>
      </c>
      <c r="AS338" s="114">
        <f t="shared" si="211"/>
        <v>92633.333333333328</v>
      </c>
      <c r="AT338" s="103">
        <f t="shared" si="194"/>
        <v>0.44936282779322195</v>
      </c>
      <c r="AU338" s="5">
        <f t="shared" si="208"/>
        <v>0.5</v>
      </c>
      <c r="AW338" s="210">
        <f t="shared" si="209"/>
        <v>6.2500000000000056E-2</v>
      </c>
      <c r="AX338" s="276">
        <f t="shared" si="214"/>
        <v>7.5847381727107673E-4</v>
      </c>
      <c r="AY338" s="19">
        <f t="shared" si="195"/>
        <v>-0.32398130088602489</v>
      </c>
    </row>
    <row r="339" spans="1:51">
      <c r="A339" s="4">
        <v>38826</v>
      </c>
      <c r="B339" s="9">
        <f t="shared" si="204"/>
        <v>38826</v>
      </c>
      <c r="C339" s="5">
        <v>0.5</v>
      </c>
      <c r="D339" s="5">
        <v>0.51</v>
      </c>
      <c r="E339" s="5">
        <v>0.49</v>
      </c>
      <c r="F339" s="5">
        <v>0.49</v>
      </c>
      <c r="G339" s="6">
        <v>170000</v>
      </c>
      <c r="H339" s="112">
        <v>0.49</v>
      </c>
      <c r="I339" s="19">
        <f t="shared" si="182"/>
        <v>-2.0000000000000018E-2</v>
      </c>
      <c r="J339" s="8">
        <f t="shared" si="183"/>
        <v>0.53629942528261088</v>
      </c>
      <c r="K339" s="8">
        <f t="shared" si="184"/>
        <v>0.46670057471738952</v>
      </c>
      <c r="L339" s="8">
        <f t="shared" si="185"/>
        <v>0.50150000000000017</v>
      </c>
      <c r="M339" s="19">
        <f t="shared" si="186"/>
        <v>0.14912955829841637</v>
      </c>
      <c r="N339" s="19">
        <f t="shared" si="187"/>
        <v>1.3266649299294032E-2</v>
      </c>
      <c r="O339" s="19">
        <f t="shared" si="188"/>
        <v>-2.0483572029971497E-4</v>
      </c>
      <c r="P339" s="19">
        <f t="shared" si="189"/>
        <v>-1.9036396927344375E-3</v>
      </c>
      <c r="Q339" s="214"/>
      <c r="R339" s="305"/>
      <c r="S339" s="215"/>
      <c r="T339" t="str">
        <f t="shared" si="190"/>
        <v/>
      </c>
      <c r="U339" t="str">
        <f t="shared" si="191"/>
        <v/>
      </c>
      <c r="V339" t="str">
        <f t="shared" si="192"/>
        <v/>
      </c>
      <c r="W339" t="str">
        <f t="shared" si="193"/>
        <v/>
      </c>
      <c r="X339" s="10"/>
      <c r="Y339" s="219">
        <f t="shared" si="213"/>
        <v>-1.076923076923078E-3</v>
      </c>
      <c r="Z339" s="78">
        <f t="shared" si="215"/>
        <v>0.49251809397727025</v>
      </c>
      <c r="AA339" s="78">
        <f t="shared" si="197"/>
        <v>0.49518825325210569</v>
      </c>
      <c r="AB339" s="74">
        <f t="shared" si="206"/>
        <v>338</v>
      </c>
      <c r="AC339" s="80">
        <f t="shared" si="198"/>
        <v>-6.0430989996424368E-4</v>
      </c>
      <c r="AD339" s="79">
        <f t="shared" si="196"/>
        <v>-2.6701592748354375E-3</v>
      </c>
      <c r="AE339" s="81">
        <f t="shared" si="200"/>
        <v>-2.0658493748711938E-3</v>
      </c>
      <c r="AF339" s="19">
        <f t="shared" si="201"/>
        <v>-5.3922104518824895E-3</v>
      </c>
      <c r="AG339" s="93">
        <f t="shared" si="199"/>
        <v>-0.1508004474325719</v>
      </c>
      <c r="AH339" s="91">
        <f t="shared" si="202"/>
        <v>-1.9132442474493298E-4</v>
      </c>
      <c r="AI339" s="96">
        <f t="shared" si="203"/>
        <v>329.9365380838417</v>
      </c>
      <c r="AJ339" s="5">
        <f t="shared" si="207"/>
        <v>-1.0000000000000009E-2</v>
      </c>
      <c r="AK339" s="5">
        <f t="shared" si="210"/>
        <v>0</v>
      </c>
      <c r="AL339" s="5">
        <f t="shared" si="212"/>
        <v>-1.0000000000000009E-2</v>
      </c>
      <c r="AM339" s="95">
        <f t="shared" ref="AM339:AM402" si="217">(AVERAGE(AK326:AK339))</f>
        <v>2.1428571428571447E-3</v>
      </c>
      <c r="AN339" s="95">
        <f t="shared" ref="AN339:AN402" si="218">(AVERAGE(AL326:AL339))</f>
        <v>-4.2857142857142894E-3</v>
      </c>
      <c r="AO339" s="78">
        <f t="shared" ref="AO339:AO402" si="219">ABS(AM339/AN339)</f>
        <v>0.5</v>
      </c>
      <c r="AP339" s="8">
        <f t="shared" ref="AP339:AP402" si="220">IF(AN339=0,100,100-(100/(1+AO339)))</f>
        <v>33.333333333333329</v>
      </c>
      <c r="AQ339" s="8">
        <f t="shared" si="216"/>
        <v>45.45454545454546</v>
      </c>
      <c r="AR339" s="8">
        <f t="shared" si="205"/>
        <v>-1</v>
      </c>
      <c r="AS339" s="114">
        <f t="shared" si="211"/>
        <v>-170000</v>
      </c>
      <c r="AT339" s="103">
        <f t="shared" si="194"/>
        <v>0.24193671078655105</v>
      </c>
      <c r="AU339" s="5">
        <f t="shared" si="208"/>
        <v>0.49</v>
      </c>
      <c r="AW339" s="210">
        <f t="shared" si="209"/>
        <v>4.0816326530612283E-2</v>
      </c>
      <c r="AX339" s="276">
        <f t="shared" si="214"/>
        <v>4.2598252514867676E-4</v>
      </c>
      <c r="AY339" s="19">
        <f t="shared" si="195"/>
        <v>-0.43836884616356953</v>
      </c>
    </row>
    <row r="340" spans="1:51">
      <c r="A340" s="4">
        <v>38827</v>
      </c>
      <c r="B340" s="9">
        <f t="shared" si="204"/>
        <v>38827</v>
      </c>
      <c r="C340" s="5">
        <v>0.51</v>
      </c>
      <c r="D340" s="5">
        <v>0.52</v>
      </c>
      <c r="E340" s="5">
        <v>0.5</v>
      </c>
      <c r="F340" s="5">
        <v>0.51</v>
      </c>
      <c r="G340" s="6">
        <v>666700</v>
      </c>
      <c r="H340" s="112">
        <v>0.51</v>
      </c>
      <c r="I340" s="19">
        <f t="shared" si="182"/>
        <v>4.0816326530612283E-2</v>
      </c>
      <c r="J340" s="8">
        <f t="shared" si="183"/>
        <v>0.53033150177620636</v>
      </c>
      <c r="K340" s="8">
        <f t="shared" si="184"/>
        <v>0.46966849822379386</v>
      </c>
      <c r="L340" s="8">
        <f t="shared" si="185"/>
        <v>0.50000000000000011</v>
      </c>
      <c r="M340" s="19">
        <f t="shared" si="186"/>
        <v>0.12916132076524109</v>
      </c>
      <c r="N340" s="19">
        <f t="shared" si="187"/>
        <v>-0.13389858966267271</v>
      </c>
      <c r="O340" s="19">
        <f t="shared" si="188"/>
        <v>-1.1127969237072426E-2</v>
      </c>
      <c r="P340" s="19">
        <f t="shared" si="189"/>
        <v>6.3593740123452222E-3</v>
      </c>
      <c r="Q340" s="214"/>
      <c r="R340" s="305"/>
      <c r="S340" s="215"/>
      <c r="T340" t="str">
        <f t="shared" si="190"/>
        <v/>
      </c>
      <c r="U340" t="str">
        <f t="shared" si="191"/>
        <v/>
      </c>
      <c r="V340" t="str">
        <f t="shared" si="192"/>
        <v/>
      </c>
      <c r="W340" t="str">
        <f t="shared" si="193"/>
        <v/>
      </c>
      <c r="X340" s="10"/>
      <c r="Y340" s="219">
        <f t="shared" si="213"/>
        <v>3.5164835164835196E-4</v>
      </c>
      <c r="Z340" s="78">
        <f t="shared" si="215"/>
        <v>0.49521030750477063</v>
      </c>
      <c r="AA340" s="78">
        <f t="shared" si="197"/>
        <v>0.49628432251144988</v>
      </c>
      <c r="AB340" s="74">
        <f t="shared" si="206"/>
        <v>339</v>
      </c>
      <c r="AC340" s="80">
        <f t="shared" si="198"/>
        <v>7.9346749455355345E-4</v>
      </c>
      <c r="AD340" s="79">
        <f t="shared" si="196"/>
        <v>-1.074015006679252E-3</v>
      </c>
      <c r="AE340" s="81">
        <f t="shared" si="200"/>
        <v>-1.8674825012328054E-3</v>
      </c>
      <c r="AF340" s="19">
        <f t="shared" si="201"/>
        <v>-2.1641123000706378E-3</v>
      </c>
      <c r="AG340" s="93">
        <f t="shared" si="199"/>
        <v>-2.3130142243251384</v>
      </c>
      <c r="AH340" s="91">
        <f t="shared" si="202"/>
        <v>2.0988710727133728E-5</v>
      </c>
      <c r="AI340" s="96">
        <f t="shared" si="203"/>
        <v>332.75920172142816</v>
      </c>
      <c r="AJ340" s="5">
        <f t="shared" si="207"/>
        <v>2.0000000000000018E-2</v>
      </c>
      <c r="AK340" s="5">
        <f t="shared" si="210"/>
        <v>2.0000000000000018E-2</v>
      </c>
      <c r="AL340" s="5">
        <f t="shared" si="212"/>
        <v>0</v>
      </c>
      <c r="AM340" s="95">
        <f t="shared" si="217"/>
        <v>3.5714285714285748E-3</v>
      </c>
      <c r="AN340" s="95">
        <f t="shared" si="218"/>
        <v>-4.2857142857142894E-3</v>
      </c>
      <c r="AO340" s="78">
        <f t="shared" si="219"/>
        <v>0.83333333333333337</v>
      </c>
      <c r="AP340" s="8">
        <f t="shared" si="220"/>
        <v>45.45454545454546</v>
      </c>
      <c r="AQ340" s="8">
        <f t="shared" si="216"/>
        <v>51.020408163265316</v>
      </c>
      <c r="AR340" s="8">
        <f t="shared" si="205"/>
        <v>0</v>
      </c>
      <c r="AS340" s="114">
        <f t="shared" si="211"/>
        <v>0</v>
      </c>
      <c r="AT340" s="103">
        <f t="shared" si="194"/>
        <v>4.9640726551927875E-2</v>
      </c>
      <c r="AU340" s="5">
        <f t="shared" si="208"/>
        <v>0.51</v>
      </c>
      <c r="AW340" s="210">
        <f t="shared" si="209"/>
        <v>4.0000000000000036E-2</v>
      </c>
      <c r="AX340" s="276">
        <f t="shared" si="214"/>
        <v>-4.2190924933752522E-4</v>
      </c>
      <c r="AY340" s="19">
        <f t="shared" si="195"/>
        <v>-1.9904379274484796</v>
      </c>
    </row>
    <row r="341" spans="1:51">
      <c r="A341" s="4">
        <v>38828</v>
      </c>
      <c r="B341" s="9">
        <f t="shared" si="204"/>
        <v>38828</v>
      </c>
      <c r="C341" s="5">
        <v>0.51</v>
      </c>
      <c r="D341" s="5">
        <v>0.51</v>
      </c>
      <c r="E341" s="5">
        <v>0.49</v>
      </c>
      <c r="F341" s="5">
        <v>0.51</v>
      </c>
      <c r="G341" s="6">
        <v>208500</v>
      </c>
      <c r="H341" s="112">
        <v>0.51</v>
      </c>
      <c r="I341" s="19">
        <f t="shared" si="182"/>
        <v>0</v>
      </c>
      <c r="J341" s="8">
        <f t="shared" si="183"/>
        <v>0.5264954541697352</v>
      </c>
      <c r="K341" s="8">
        <f t="shared" si="184"/>
        <v>0.47150454583026502</v>
      </c>
      <c r="L341" s="8">
        <f t="shared" si="185"/>
        <v>0.49900000000000011</v>
      </c>
      <c r="M341" s="19">
        <f t="shared" si="186"/>
        <v>0.11662858571731805</v>
      </c>
      <c r="N341" s="19">
        <f t="shared" si="187"/>
        <v>-9.7031642086581688E-2</v>
      </c>
      <c r="O341" s="19">
        <f t="shared" si="188"/>
        <v>-7.2333014230218729E-3</v>
      </c>
      <c r="P341" s="19">
        <f t="shared" si="189"/>
        <v>3.9092415467819903E-3</v>
      </c>
      <c r="Q341" s="214"/>
      <c r="R341" s="305"/>
      <c r="S341" s="215"/>
      <c r="T341" t="str">
        <f t="shared" si="190"/>
        <v/>
      </c>
      <c r="U341" t="str">
        <f t="shared" si="191"/>
        <v/>
      </c>
      <c r="V341" t="str">
        <f t="shared" si="192"/>
        <v/>
      </c>
      <c r="W341" t="str">
        <f t="shared" si="193"/>
        <v/>
      </c>
      <c r="X341" s="10"/>
      <c r="Y341" s="219">
        <f t="shared" si="213"/>
        <v>1.1648351648351658E-3</v>
      </c>
      <c r="Z341" s="78">
        <f t="shared" si="215"/>
        <v>0.49748792014903598</v>
      </c>
      <c r="AA341" s="78">
        <f t="shared" si="197"/>
        <v>0.49729928264560258</v>
      </c>
      <c r="AB341" s="74">
        <f t="shared" si="206"/>
        <v>340</v>
      </c>
      <c r="AC341" s="80">
        <f t="shared" si="198"/>
        <v>1.6448960037329624E-3</v>
      </c>
      <c r="AD341" s="79">
        <f t="shared" si="196"/>
        <v>1.8863750343339758E-4</v>
      </c>
      <c r="AE341" s="81">
        <f t="shared" si="200"/>
        <v>-1.4562585002995648E-3</v>
      </c>
      <c r="AF341" s="19">
        <f t="shared" si="201"/>
        <v>3.7932390014692416E-4</v>
      </c>
      <c r="AG341" s="93">
        <f t="shared" si="199"/>
        <v>1.0730477493075723</v>
      </c>
      <c r="AH341" s="91">
        <f t="shared" si="202"/>
        <v>2.1053732041770231E-4</v>
      </c>
      <c r="AI341" s="96">
        <f t="shared" si="203"/>
        <v>335.75925504670744</v>
      </c>
      <c r="AJ341" s="5">
        <f t="shared" si="207"/>
        <v>0</v>
      </c>
      <c r="AK341" s="5">
        <f t="shared" si="210"/>
        <v>0</v>
      </c>
      <c r="AL341" s="5">
        <f t="shared" si="212"/>
        <v>0</v>
      </c>
      <c r="AM341" s="95">
        <f t="shared" si="217"/>
        <v>3.5714285714285748E-3</v>
      </c>
      <c r="AN341" s="95">
        <f t="shared" si="218"/>
        <v>-2.8571428571428597E-3</v>
      </c>
      <c r="AO341" s="78">
        <f t="shared" si="219"/>
        <v>1.25</v>
      </c>
      <c r="AP341" s="8">
        <f t="shared" si="220"/>
        <v>55.555555555555557</v>
      </c>
      <c r="AQ341" s="8">
        <f t="shared" si="216"/>
        <v>55.555555555555557</v>
      </c>
      <c r="AR341" s="8">
        <f t="shared" si="205"/>
        <v>1</v>
      </c>
      <c r="AS341" s="114">
        <f t="shared" si="211"/>
        <v>208500</v>
      </c>
      <c r="AT341" s="103">
        <f t="shared" si="194"/>
        <v>0.11434955213757056</v>
      </c>
      <c r="AU341" s="5">
        <f t="shared" si="208"/>
        <v>0.51</v>
      </c>
      <c r="AW341" s="210">
        <f t="shared" si="209"/>
        <v>4.0816326530612283E-2</v>
      </c>
      <c r="AX341" s="276">
        <f t="shared" si="214"/>
        <v>-1.5461640640449278E-3</v>
      </c>
      <c r="AY341" s="19">
        <f t="shared" si="195"/>
        <v>-2.6646839728512433</v>
      </c>
    </row>
    <row r="342" spans="1:51">
      <c r="A342" s="4">
        <v>38831</v>
      </c>
      <c r="B342" s="9">
        <f t="shared" si="204"/>
        <v>38831</v>
      </c>
      <c r="C342" s="5">
        <v>0.51</v>
      </c>
      <c r="D342" s="5">
        <v>0.52</v>
      </c>
      <c r="E342" s="5">
        <v>0.5</v>
      </c>
      <c r="F342" s="5">
        <v>0.52</v>
      </c>
      <c r="G342" s="6">
        <v>133700</v>
      </c>
      <c r="H342" s="112">
        <v>0.52</v>
      </c>
      <c r="I342" s="19">
        <f t="shared" ref="I342:I405" si="221">IF(A343&gt;A342,(H342-H341)/H341, (H342-H343)/H343)</f>
        <v>1.9607843137254919E-2</v>
      </c>
      <c r="J342" s="8">
        <f t="shared" ref="J342:J405" si="222">(L342)+2*STDEVPA(H323:H342)</f>
        <v>0.5264954541697352</v>
      </c>
      <c r="K342" s="8">
        <f t="shared" ref="K342:K405" si="223">(L342)-(2*STDEVPA(H323:H342))</f>
        <v>0.47150454583026502</v>
      </c>
      <c r="L342" s="8">
        <f t="shared" ref="L342:L405" si="224">AVERAGE(H323:H342)</f>
        <v>0.49900000000000011</v>
      </c>
      <c r="M342" s="19">
        <f t="shared" ref="M342:M405" si="225">(J342-K342)/K342</f>
        <v>0.11662858571731805</v>
      </c>
      <c r="N342" s="19">
        <f t="shared" ref="N342:N405" si="226">IF(A343&gt;A342,(M342-M341)/M341, (M342-M343)/M343)</f>
        <v>0</v>
      </c>
      <c r="O342" s="19">
        <f t="shared" ref="O342:O405" si="227">IF(A343&gt;A342,(J342-J341)/J341, (J342-J343)/J343)</f>
        <v>0</v>
      </c>
      <c r="P342" s="19">
        <f t="shared" ref="P342:P405" si="228">IF(A343&gt;A342,(K342-K341)/K341, (K342-K343)/K343)</f>
        <v>0</v>
      </c>
      <c r="Q342" s="214"/>
      <c r="R342" s="305"/>
      <c r="S342" s="215"/>
      <c r="T342" t="str">
        <f t="shared" ref="T342:T405" si="229">IF(C342&gt;$J342,"BrokeBandUpper", IF(C342&lt;$K342,"BrokeBandLower", ""))</f>
        <v/>
      </c>
      <c r="U342" t="str">
        <f t="shared" ref="U342:U405" si="230">IF(D342&gt;$J342,"BrokeBandUpper", IF(D342&lt;$K342,"BrokeBandLower", ""))</f>
        <v/>
      </c>
      <c r="V342" t="str">
        <f t="shared" ref="V342:V405" si="231">IF(E342&gt;$J342,"BrokeBandUpper", IF(E342&lt;$K342,"BrokeBandLower", ""))</f>
        <v/>
      </c>
      <c r="W342" t="str">
        <f t="shared" ref="W342:W405" si="232">IF(F342&gt;$J342,"BrokeBandUpper", IF(F342&lt;$K342,"BrokeBandLower", ""))</f>
        <v/>
      </c>
      <c r="X342" s="10"/>
      <c r="Y342" s="219">
        <f t="shared" si="213"/>
        <v>1.8901098901098919E-3</v>
      </c>
      <c r="Z342" s="78">
        <f t="shared" si="215"/>
        <v>0.50095478044608444</v>
      </c>
      <c r="AA342" s="78">
        <f t="shared" si="197"/>
        <v>0.49897913572982799</v>
      </c>
      <c r="AB342" s="74">
        <f t="shared" si="206"/>
        <v>341</v>
      </c>
      <c r="AC342" s="80">
        <f t="shared" si="198"/>
        <v>2.7455225732448052E-3</v>
      </c>
      <c r="AD342" s="79">
        <f t="shared" si="196"/>
        <v>1.9756447162564417E-3</v>
      </c>
      <c r="AE342" s="81">
        <f t="shared" si="200"/>
        <v>-7.6987785698836339E-4</v>
      </c>
      <c r="AF342" s="19">
        <f t="shared" si="201"/>
        <v>3.9593733981818299E-3</v>
      </c>
      <c r="AG342" s="93">
        <f t="shared" si="199"/>
        <v>0.66911620370774638</v>
      </c>
      <c r="AH342" s="91">
        <f t="shared" si="202"/>
        <v>3.6977331489439382E-4</v>
      </c>
      <c r="AI342" s="96">
        <f t="shared" si="203"/>
        <v>336.76480452127225</v>
      </c>
      <c r="AJ342" s="5">
        <f t="shared" si="207"/>
        <v>1.0000000000000009E-2</v>
      </c>
      <c r="AK342" s="5">
        <f t="shared" si="210"/>
        <v>1.0000000000000009E-2</v>
      </c>
      <c r="AL342" s="5">
        <f t="shared" si="212"/>
        <v>0</v>
      </c>
      <c r="AM342" s="95">
        <f t="shared" si="217"/>
        <v>4.2857142857142894E-3</v>
      </c>
      <c r="AN342" s="95">
        <f t="shared" si="218"/>
        <v>-2.1428571428571447E-3</v>
      </c>
      <c r="AO342" s="78">
        <f t="shared" si="219"/>
        <v>2</v>
      </c>
      <c r="AP342" s="8">
        <f t="shared" si="220"/>
        <v>66.666666666666657</v>
      </c>
      <c r="AQ342" s="8">
        <f t="shared" si="216"/>
        <v>54.545454545454547</v>
      </c>
      <c r="AR342" s="8">
        <f t="shared" si="205"/>
        <v>1</v>
      </c>
      <c r="AS342" s="114">
        <f t="shared" si="211"/>
        <v>133700</v>
      </c>
      <c r="AT342" s="103">
        <f t="shared" si="194"/>
        <v>0.15420565404123443</v>
      </c>
      <c r="AU342" s="5">
        <f t="shared" si="208"/>
        <v>0.52</v>
      </c>
      <c r="AW342" s="210">
        <f t="shared" si="209"/>
        <v>4.0000000000000036E-2</v>
      </c>
      <c r="AX342" s="276">
        <f t="shared" si="214"/>
        <v>-2.4651868337240116E-3</v>
      </c>
      <c r="AY342" s="19">
        <f t="shared" si="195"/>
        <v>-0.5943889080404724</v>
      </c>
    </row>
    <row r="343" spans="1:51">
      <c r="A343" s="4">
        <v>38832</v>
      </c>
      <c r="B343" s="9">
        <f t="shared" si="204"/>
        <v>38832</v>
      </c>
      <c r="C343" s="5">
        <v>0.52</v>
      </c>
      <c r="D343" s="5">
        <v>0.52</v>
      </c>
      <c r="E343" s="5">
        <v>0.52</v>
      </c>
      <c r="F343" s="5">
        <v>0.52</v>
      </c>
      <c r="G343" s="6">
        <v>0</v>
      </c>
      <c r="H343" s="112">
        <v>0.52</v>
      </c>
      <c r="I343" s="19">
        <f t="shared" si="221"/>
        <v>0</v>
      </c>
      <c r="J343" s="8">
        <f t="shared" si="222"/>
        <v>0.52649545416973509</v>
      </c>
      <c r="K343" s="8">
        <f t="shared" si="223"/>
        <v>0.47150454583026491</v>
      </c>
      <c r="L343" s="8">
        <f t="shared" si="224"/>
        <v>0.499</v>
      </c>
      <c r="M343" s="19">
        <f t="shared" si="225"/>
        <v>0.11662858571731807</v>
      </c>
      <c r="N343" s="19">
        <f t="shared" si="226"/>
        <v>2.3798261330976182E-16</v>
      </c>
      <c r="O343" s="19">
        <f t="shared" si="227"/>
        <v>-2.108703913457219E-16</v>
      </c>
      <c r="P343" s="19">
        <f t="shared" si="228"/>
        <v>-2.3546390685803083E-16</v>
      </c>
      <c r="Q343" s="214"/>
      <c r="R343" s="305"/>
      <c r="S343" s="215"/>
      <c r="T343" t="str">
        <f t="shared" si="229"/>
        <v/>
      </c>
      <c r="U343" t="str">
        <f t="shared" si="230"/>
        <v/>
      </c>
      <c r="V343" t="str">
        <f t="shared" si="231"/>
        <v/>
      </c>
      <c r="W343" t="str">
        <f t="shared" si="232"/>
        <v/>
      </c>
      <c r="X343" s="10"/>
      <c r="Y343" s="219">
        <f t="shared" si="213"/>
        <v>2.8131868131868157E-3</v>
      </c>
      <c r="Z343" s="78">
        <f t="shared" si="215"/>
        <v>0.50388774425738747</v>
      </c>
      <c r="AA343" s="78">
        <f t="shared" si="197"/>
        <v>0.50053467968582077</v>
      </c>
      <c r="AB343" s="74">
        <f t="shared" si="206"/>
        <v>342</v>
      </c>
      <c r="AC343" s="80">
        <f t="shared" si="198"/>
        <v>3.2983539428440502E-3</v>
      </c>
      <c r="AD343" s="79">
        <f t="shared" si="196"/>
        <v>3.3530645715666996E-3</v>
      </c>
      <c r="AE343" s="81">
        <f t="shared" si="200"/>
        <v>5.471062872264927E-5</v>
      </c>
      <c r="AF343" s="19">
        <f t="shared" si="201"/>
        <v>6.6989655415512373E-3</v>
      </c>
      <c r="AG343" s="93">
        <f t="shared" si="199"/>
        <v>0.20135743008875698</v>
      </c>
      <c r="AH343" s="91">
        <f t="shared" si="202"/>
        <v>5.1347848410067333E-4</v>
      </c>
      <c r="AI343" s="96">
        <f t="shared" si="203"/>
        <v>337.26840602505996</v>
      </c>
      <c r="AJ343" s="5">
        <f t="shared" si="207"/>
        <v>0</v>
      </c>
      <c r="AK343" s="5">
        <f t="shared" si="210"/>
        <v>0</v>
      </c>
      <c r="AL343" s="5">
        <f t="shared" si="212"/>
        <v>0</v>
      </c>
      <c r="AM343" s="95">
        <f t="shared" si="217"/>
        <v>3.5714285714285748E-3</v>
      </c>
      <c r="AN343" s="95">
        <f t="shared" si="218"/>
        <v>-2.1428571428571447E-3</v>
      </c>
      <c r="AO343" s="78">
        <f t="shared" si="219"/>
        <v>1.6666666666666667</v>
      </c>
      <c r="AP343" s="8">
        <f t="shared" si="220"/>
        <v>62.500000000000007</v>
      </c>
      <c r="AQ343" s="8">
        <f t="shared" si="216"/>
        <v>55.555555555555557</v>
      </c>
      <c r="AR343" s="8">
        <f t="shared" si="205"/>
        <v>0</v>
      </c>
      <c r="AS343" s="114">
        <f t="shared" si="211"/>
        <v>0</v>
      </c>
      <c r="AT343" s="103">
        <f t="shared" si="194"/>
        <v>0.15995824030430827</v>
      </c>
      <c r="AU343" s="5">
        <f t="shared" si="208"/>
        <v>0.52</v>
      </c>
      <c r="AW343" s="210">
        <f t="shared" si="209"/>
        <v>0</v>
      </c>
      <c r="AX343" s="276">
        <f t="shared" si="214"/>
        <v>-3.2382818213646538E-3</v>
      </c>
      <c r="AY343" s="19">
        <f t="shared" si="195"/>
        <v>-0.31360502865933837</v>
      </c>
    </row>
    <row r="344" spans="1:51">
      <c r="A344" s="4">
        <v>38833</v>
      </c>
      <c r="B344" s="9">
        <f t="shared" si="204"/>
        <v>38833</v>
      </c>
      <c r="C344" s="5">
        <v>0.51</v>
      </c>
      <c r="D344" s="5">
        <v>0.51</v>
      </c>
      <c r="E344" s="5">
        <v>0.5</v>
      </c>
      <c r="F344" s="5">
        <v>0.5</v>
      </c>
      <c r="G344" s="6">
        <v>12000</v>
      </c>
      <c r="H344" s="112">
        <v>0.5</v>
      </c>
      <c r="I344" s="19">
        <f t="shared" si="221"/>
        <v>-3.8461538461538491E-2</v>
      </c>
      <c r="J344" s="8">
        <f t="shared" si="222"/>
        <v>0.52553701166919164</v>
      </c>
      <c r="K344" s="8">
        <f t="shared" si="223"/>
        <v>0.47146298833080846</v>
      </c>
      <c r="L344" s="8">
        <f t="shared" si="224"/>
        <v>0.49850000000000005</v>
      </c>
      <c r="M344" s="19">
        <f t="shared" si="225"/>
        <v>0.11469410044217809</v>
      </c>
      <c r="N344" s="19">
        <f t="shared" si="226"/>
        <v>-1.6586716397545494E-2</v>
      </c>
      <c r="O344" s="19">
        <f t="shared" si="227"/>
        <v>-1.8204193273707826E-3</v>
      </c>
      <c r="P344" s="19">
        <f t="shared" si="228"/>
        <v>-8.8138067435316244E-5</v>
      </c>
      <c r="Q344" s="214"/>
      <c r="R344" s="305"/>
      <c r="S344" s="215"/>
      <c r="T344" t="str">
        <f t="shared" si="229"/>
        <v/>
      </c>
      <c r="U344" t="str">
        <f t="shared" si="230"/>
        <v/>
      </c>
      <c r="V344" t="str">
        <f t="shared" si="231"/>
        <v/>
      </c>
      <c r="W344" t="str">
        <f t="shared" si="232"/>
        <v/>
      </c>
      <c r="X344" s="10"/>
      <c r="Y344" s="219">
        <f t="shared" si="213"/>
        <v>2.7472527472527496E-3</v>
      </c>
      <c r="Z344" s="78">
        <f t="shared" si="215"/>
        <v>0.50328903164174976</v>
      </c>
      <c r="AA344" s="78">
        <f t="shared" si="197"/>
        <v>0.50049511338907005</v>
      </c>
      <c r="AB344" s="74">
        <f t="shared" si="206"/>
        <v>343</v>
      </c>
      <c r="AC344" s="80">
        <f t="shared" si="198"/>
        <v>2.1913660991656541E-3</v>
      </c>
      <c r="AD344" s="79">
        <f t="shared" si="196"/>
        <v>2.7939182526797168E-3</v>
      </c>
      <c r="AE344" s="81">
        <f t="shared" si="200"/>
        <v>6.025521535140628E-4</v>
      </c>
      <c r="AF344" s="19">
        <f t="shared" si="201"/>
        <v>5.582308753747627E-3</v>
      </c>
      <c r="AG344" s="93">
        <f t="shared" si="199"/>
        <v>-0.3356182698585346</v>
      </c>
      <c r="AH344" s="91">
        <f t="shared" si="202"/>
        <v>5.7544764655368438E-4</v>
      </c>
      <c r="AI344" s="96">
        <f t="shared" si="203"/>
        <v>337.79742794005426</v>
      </c>
      <c r="AJ344" s="5">
        <f t="shared" si="207"/>
        <v>-2.0000000000000018E-2</v>
      </c>
      <c r="AK344" s="5">
        <f t="shared" si="210"/>
        <v>0</v>
      </c>
      <c r="AL344" s="5">
        <f t="shared" si="212"/>
        <v>-2.0000000000000018E-2</v>
      </c>
      <c r="AM344" s="95">
        <f t="shared" si="217"/>
        <v>3.5714285714285748E-3</v>
      </c>
      <c r="AN344" s="95">
        <f t="shared" si="218"/>
        <v>-2.8571428571428597E-3</v>
      </c>
      <c r="AO344" s="78">
        <f t="shared" si="219"/>
        <v>1.25</v>
      </c>
      <c r="AP344" s="8">
        <f t="shared" si="220"/>
        <v>55.555555555555557</v>
      </c>
      <c r="AQ344" s="8">
        <f t="shared" si="216"/>
        <v>48.387096774193552</v>
      </c>
      <c r="AR344" s="8">
        <f t="shared" si="205"/>
        <v>-1</v>
      </c>
      <c r="AS344" s="114">
        <f t="shared" si="211"/>
        <v>-12000</v>
      </c>
      <c r="AT344" s="103">
        <f t="shared" ref="AT344:AT407" si="233">SUM(AS325:AS344)/SUM(G325:G344)</f>
        <v>0.17822644996010245</v>
      </c>
      <c r="AU344" s="5">
        <f t="shared" si="208"/>
        <v>0.5</v>
      </c>
      <c r="AW344" s="210">
        <f t="shared" si="209"/>
        <v>2.0000000000000018E-2</v>
      </c>
      <c r="AX344" s="276">
        <f t="shared" si="214"/>
        <v>-3.9207200348279963E-3</v>
      </c>
      <c r="AY344" s="19">
        <f t="shared" ref="AY344:AY407" si="234">IF((AX344&gt;AX343),ABS(AX344-AX343)/ABS(AX343),-1*ABS(AX344-AX343)/ABS(AX343))</f>
        <v>-0.21074083452556155</v>
      </c>
    </row>
    <row r="345" spans="1:51">
      <c r="A345" s="4">
        <v>38834</v>
      </c>
      <c r="B345" s="9">
        <f t="shared" si="204"/>
        <v>38834</v>
      </c>
      <c r="C345" s="5">
        <v>0.5</v>
      </c>
      <c r="D345" s="5">
        <v>0.51</v>
      </c>
      <c r="E345" s="5">
        <v>0.5</v>
      </c>
      <c r="F345" s="5">
        <v>0.5</v>
      </c>
      <c r="G345" s="6">
        <v>175900</v>
      </c>
      <c r="H345" s="112">
        <v>0.5</v>
      </c>
      <c r="I345" s="19">
        <f t="shared" si="221"/>
        <v>0</v>
      </c>
      <c r="J345" s="8">
        <f t="shared" si="222"/>
        <v>0.5226992063367083</v>
      </c>
      <c r="K345" s="8">
        <f t="shared" si="223"/>
        <v>0.47230079366329164</v>
      </c>
      <c r="L345" s="8">
        <f t="shared" si="224"/>
        <v>0.49749999999999994</v>
      </c>
      <c r="M345" s="19">
        <f t="shared" si="225"/>
        <v>0.10670829553876683</v>
      </c>
      <c r="N345" s="19">
        <f t="shared" si="226"/>
        <v>-6.9626989292594227E-2</v>
      </c>
      <c r="O345" s="19">
        <f t="shared" si="227"/>
        <v>-5.3998201258366385E-3</v>
      </c>
      <c r="P345" s="19">
        <f t="shared" si="228"/>
        <v>1.7770330932007738E-3</v>
      </c>
      <c r="Q345" s="214"/>
      <c r="R345" s="305"/>
      <c r="S345" s="215"/>
      <c r="T345" t="str">
        <f t="shared" si="229"/>
        <v/>
      </c>
      <c r="U345" t="str">
        <f t="shared" si="230"/>
        <v/>
      </c>
      <c r="V345" t="str">
        <f t="shared" si="231"/>
        <v/>
      </c>
      <c r="W345" t="str">
        <f t="shared" si="232"/>
        <v/>
      </c>
      <c r="X345" s="10"/>
      <c r="Y345" s="219">
        <f t="shared" si="213"/>
        <v>2.6373626373626395E-3</v>
      </c>
      <c r="Z345" s="78">
        <f t="shared" si="215"/>
        <v>0.50278252076892027</v>
      </c>
      <c r="AA345" s="78">
        <f t="shared" si="197"/>
        <v>0.50045847499827889</v>
      </c>
      <c r="AB345" s="74">
        <f t="shared" si="206"/>
        <v>344</v>
      </c>
      <c r="AC345" s="80">
        <f t="shared" si="198"/>
        <v>1.3771948937018543E-3</v>
      </c>
      <c r="AD345" s="79">
        <f t="shared" si="196"/>
        <v>2.3240457706413808E-3</v>
      </c>
      <c r="AE345" s="81">
        <f t="shared" si="200"/>
        <v>9.4685087693952648E-4</v>
      </c>
      <c r="AF345" s="19">
        <f t="shared" si="201"/>
        <v>4.6438333782825303E-3</v>
      </c>
      <c r="AG345" s="93">
        <f t="shared" si="199"/>
        <v>-0.37153591349879389</v>
      </c>
      <c r="AH345" s="91">
        <f t="shared" si="202"/>
        <v>5.7881721916725208E-4</v>
      </c>
      <c r="AI345" s="96">
        <f t="shared" si="203"/>
        <v>338.3539839700195</v>
      </c>
      <c r="AJ345" s="5">
        <f t="shared" si="207"/>
        <v>0</v>
      </c>
      <c r="AK345" s="5">
        <f t="shared" si="210"/>
        <v>0</v>
      </c>
      <c r="AL345" s="5">
        <f t="shared" si="212"/>
        <v>0</v>
      </c>
      <c r="AM345" s="95">
        <f t="shared" si="217"/>
        <v>3.5714285714285748E-3</v>
      </c>
      <c r="AN345" s="95">
        <f t="shared" si="218"/>
        <v>-2.8571428571428597E-3</v>
      </c>
      <c r="AO345" s="78">
        <f t="shared" si="219"/>
        <v>1.25</v>
      </c>
      <c r="AP345" s="8">
        <f t="shared" si="220"/>
        <v>55.555555555555557</v>
      </c>
      <c r="AQ345" s="8">
        <f t="shared" si="216"/>
        <v>48.387096774193552</v>
      </c>
      <c r="AR345" s="8">
        <f t="shared" si="205"/>
        <v>-1</v>
      </c>
      <c r="AS345" s="114">
        <f t="shared" si="211"/>
        <v>-175900</v>
      </c>
      <c r="AT345" s="103">
        <f t="shared" si="233"/>
        <v>3.1479664158761307E-2</v>
      </c>
      <c r="AU345" s="5">
        <f t="shared" si="208"/>
        <v>0.5</v>
      </c>
      <c r="AW345" s="210">
        <f t="shared" si="209"/>
        <v>2.0000000000000018E-2</v>
      </c>
      <c r="AX345" s="276">
        <f t="shared" si="214"/>
        <v>-4.6768930886574396E-3</v>
      </c>
      <c r="AY345" s="19">
        <f t="shared" si="234"/>
        <v>-0.19286586318643303</v>
      </c>
    </row>
    <row r="346" spans="1:51">
      <c r="A346" s="4">
        <v>38835</v>
      </c>
      <c r="B346" s="9">
        <f t="shared" si="204"/>
        <v>38835</v>
      </c>
      <c r="C346" s="5">
        <v>0.5</v>
      </c>
      <c r="D346" s="5">
        <v>0.51</v>
      </c>
      <c r="E346" s="5">
        <v>0.5</v>
      </c>
      <c r="F346" s="5">
        <v>0.5</v>
      </c>
      <c r="G346" s="6">
        <v>167600</v>
      </c>
      <c r="H346" s="112">
        <v>0.5</v>
      </c>
      <c r="I346" s="19">
        <f t="shared" si="221"/>
        <v>0</v>
      </c>
      <c r="J346" s="8">
        <f t="shared" si="222"/>
        <v>0.51954343724360585</v>
      </c>
      <c r="K346" s="8">
        <f t="shared" si="223"/>
        <v>0.47345656275639414</v>
      </c>
      <c r="L346" s="8">
        <f t="shared" si="224"/>
        <v>0.4965</v>
      </c>
      <c r="M346" s="19">
        <f t="shared" si="225"/>
        <v>9.7341294033185949E-2</v>
      </c>
      <c r="N346" s="19">
        <f t="shared" si="226"/>
        <v>-8.7781380616072879E-2</v>
      </c>
      <c r="O346" s="19">
        <f t="shared" si="227"/>
        <v>-6.0374476464568928E-3</v>
      </c>
      <c r="P346" s="19">
        <f t="shared" si="228"/>
        <v>2.4471038554435697E-3</v>
      </c>
      <c r="Q346" s="214"/>
      <c r="R346" s="305"/>
      <c r="S346" s="215"/>
      <c r="T346" t="str">
        <f t="shared" si="229"/>
        <v/>
      </c>
      <c r="U346" t="str">
        <f t="shared" si="230"/>
        <v/>
      </c>
      <c r="V346" t="str">
        <f t="shared" si="231"/>
        <v/>
      </c>
      <c r="W346" t="str">
        <f t="shared" si="232"/>
        <v/>
      </c>
      <c r="X346" s="10"/>
      <c r="Y346" s="219">
        <f t="shared" si="213"/>
        <v>2.1538461538461559E-3</v>
      </c>
      <c r="Z346" s="78">
        <f t="shared" si="215"/>
        <v>0.5023540125705066</v>
      </c>
      <c r="AA346" s="78">
        <f t="shared" si="197"/>
        <v>0.50042454784840629</v>
      </c>
      <c r="AB346" s="74">
        <f t="shared" si="206"/>
        <v>345</v>
      </c>
      <c r="AC346" s="80">
        <f t="shared" si="198"/>
        <v>7.8609107612863144E-4</v>
      </c>
      <c r="AD346" s="79">
        <f t="shared" si="196"/>
        <v>1.9294647221003158E-3</v>
      </c>
      <c r="AE346" s="81">
        <f t="shared" si="200"/>
        <v>1.1433736459716844E-3</v>
      </c>
      <c r="AF346" s="19">
        <f t="shared" si="201"/>
        <v>3.8556556236022397E-3</v>
      </c>
      <c r="AG346" s="93">
        <f t="shared" si="199"/>
        <v>-0.42920854577405188</v>
      </c>
      <c r="AH346" s="91">
        <f t="shared" si="202"/>
        <v>5.2005342393643644E-4</v>
      </c>
      <c r="AI346" s="96">
        <f t="shared" si="203"/>
        <v>338.88059494733949</v>
      </c>
      <c r="AJ346" s="5">
        <f t="shared" si="207"/>
        <v>0</v>
      </c>
      <c r="AK346" s="5">
        <f t="shared" si="210"/>
        <v>0</v>
      </c>
      <c r="AL346" s="5">
        <f t="shared" si="212"/>
        <v>0</v>
      </c>
      <c r="AM346" s="95">
        <f t="shared" si="217"/>
        <v>3.5714285714285748E-3</v>
      </c>
      <c r="AN346" s="95">
        <f t="shared" si="218"/>
        <v>-2.1428571428571447E-3</v>
      </c>
      <c r="AO346" s="78">
        <f t="shared" si="219"/>
        <v>1.6666666666666667</v>
      </c>
      <c r="AP346" s="8">
        <f t="shared" si="220"/>
        <v>62.500000000000007</v>
      </c>
      <c r="AQ346" s="8">
        <f t="shared" si="216"/>
        <v>45.45454545454546</v>
      </c>
      <c r="AR346" s="8">
        <f t="shared" si="205"/>
        <v>-1</v>
      </c>
      <c r="AS346" s="114">
        <f t="shared" si="211"/>
        <v>-167600</v>
      </c>
      <c r="AT346" s="103">
        <f t="shared" si="233"/>
        <v>-2.2207700605758864E-2</v>
      </c>
      <c r="AU346" s="5">
        <f t="shared" si="208"/>
        <v>0.5</v>
      </c>
      <c r="AW346" s="210">
        <f t="shared" si="209"/>
        <v>2.0000000000000018E-2</v>
      </c>
      <c r="AX346" s="276">
        <f t="shared" si="214"/>
        <v>-5.3620337044312065E-3</v>
      </c>
      <c r="AY346" s="19">
        <f t="shared" si="234"/>
        <v>-0.14649482098177383</v>
      </c>
    </row>
    <row r="347" spans="1:51">
      <c r="A347" s="4">
        <v>38838</v>
      </c>
      <c r="B347" s="9">
        <f t="shared" si="204"/>
        <v>38838</v>
      </c>
      <c r="C347" s="5">
        <v>0.5</v>
      </c>
      <c r="D347" s="5">
        <v>0.5</v>
      </c>
      <c r="E347" s="5">
        <v>0.5</v>
      </c>
      <c r="F347" s="5">
        <v>0.5</v>
      </c>
      <c r="G347" s="6">
        <v>53200</v>
      </c>
      <c r="H347" s="112">
        <v>0.5</v>
      </c>
      <c r="I347" s="19">
        <f t="shared" si="221"/>
        <v>0</v>
      </c>
      <c r="J347" s="8">
        <f t="shared" si="222"/>
        <v>0.51954343724360585</v>
      </c>
      <c r="K347" s="8">
        <f t="shared" si="223"/>
        <v>0.47345656275639414</v>
      </c>
      <c r="L347" s="8">
        <f t="shared" si="224"/>
        <v>0.4965</v>
      </c>
      <c r="M347" s="19">
        <f t="shared" si="225"/>
        <v>9.7341294033185949E-2</v>
      </c>
      <c r="N347" s="19">
        <f t="shared" si="226"/>
        <v>0</v>
      </c>
      <c r="O347" s="19">
        <f t="shared" si="227"/>
        <v>0</v>
      </c>
      <c r="P347" s="19">
        <f t="shared" si="228"/>
        <v>0</v>
      </c>
      <c r="Q347" s="214"/>
      <c r="R347" s="305"/>
      <c r="S347" s="215"/>
      <c r="T347" t="str">
        <f t="shared" si="229"/>
        <v/>
      </c>
      <c r="U347" t="str">
        <f t="shared" si="230"/>
        <v/>
      </c>
      <c r="V347" t="str">
        <f t="shared" si="231"/>
        <v/>
      </c>
      <c r="W347" t="str">
        <f t="shared" si="232"/>
        <v/>
      </c>
      <c r="X347" s="10"/>
      <c r="Y347" s="219">
        <f t="shared" si="213"/>
        <v>1.5824175824175838E-3</v>
      </c>
      <c r="Z347" s="78">
        <f t="shared" si="215"/>
        <v>0.50199149463464854</v>
      </c>
      <c r="AA347" s="78">
        <f t="shared" si="197"/>
        <v>0.50039313130762419</v>
      </c>
      <c r="AB347" s="74">
        <f t="shared" si="206"/>
        <v>346</v>
      </c>
      <c r="AC347" s="80">
        <f t="shared" si="198"/>
        <v>3.6399174484212735E-4</v>
      </c>
      <c r="AD347" s="79">
        <f t="shared" ref="AD347:AD410" si="235">Z347-AA347</f>
        <v>1.5983633270243436E-3</v>
      </c>
      <c r="AE347" s="81">
        <f t="shared" si="200"/>
        <v>1.2343715821822162E-3</v>
      </c>
      <c r="AF347" s="19">
        <f t="shared" si="201"/>
        <v>3.194215162081683E-3</v>
      </c>
      <c r="AG347" s="93">
        <f t="shared" si="199"/>
        <v>-0.5369598308700736</v>
      </c>
      <c r="AH347" s="91">
        <f t="shared" si="202"/>
        <v>4.1861935623555214E-4</v>
      </c>
      <c r="AI347" s="96">
        <f t="shared" si="203"/>
        <v>339.42139033851271</v>
      </c>
      <c r="AJ347" s="5">
        <f t="shared" si="207"/>
        <v>0</v>
      </c>
      <c r="AK347" s="5">
        <f t="shared" si="210"/>
        <v>0</v>
      </c>
      <c r="AL347" s="5">
        <f t="shared" si="212"/>
        <v>0</v>
      </c>
      <c r="AM347" s="95">
        <f t="shared" si="217"/>
        <v>3.5714285714285748E-3</v>
      </c>
      <c r="AN347" s="95">
        <f t="shared" si="218"/>
        <v>-2.1428571428571447E-3</v>
      </c>
      <c r="AO347" s="78">
        <f t="shared" si="219"/>
        <v>1.6666666666666667</v>
      </c>
      <c r="AP347" s="8">
        <f t="shared" si="220"/>
        <v>62.500000000000007</v>
      </c>
      <c r="AQ347" s="8">
        <f t="shared" si="216"/>
        <v>45.45454545454546</v>
      </c>
      <c r="AR347" s="8">
        <f t="shared" si="205"/>
        <v>0</v>
      </c>
      <c r="AS347" s="114">
        <f t="shared" si="211"/>
        <v>0</v>
      </c>
      <c r="AT347" s="103">
        <f t="shared" si="233"/>
        <v>-2.389482260242632E-2</v>
      </c>
      <c r="AU347" s="5">
        <f t="shared" si="208"/>
        <v>0.5</v>
      </c>
      <c r="AW347" s="210">
        <f t="shared" si="209"/>
        <v>0</v>
      </c>
      <c r="AX347" s="276">
        <f t="shared" si="214"/>
        <v>-5.6544026342204186E-3</v>
      </c>
      <c r="AY347" s="19">
        <f t="shared" si="234"/>
        <v>-5.4525753828738005E-2</v>
      </c>
    </row>
    <row r="348" spans="1:51">
      <c r="A348" s="4">
        <v>38839</v>
      </c>
      <c r="B348" s="9">
        <f t="shared" si="204"/>
        <v>38839</v>
      </c>
      <c r="C348" s="5">
        <v>0.5</v>
      </c>
      <c r="D348" s="5">
        <v>0.51</v>
      </c>
      <c r="E348" s="5">
        <v>0.5</v>
      </c>
      <c r="F348" s="5">
        <v>0.5</v>
      </c>
      <c r="G348" s="6">
        <v>195100</v>
      </c>
      <c r="H348" s="112">
        <v>0.5</v>
      </c>
      <c r="I348" s="19">
        <f t="shared" si="221"/>
        <v>0</v>
      </c>
      <c r="J348" s="8">
        <f t="shared" si="222"/>
        <v>0.51989104628451921</v>
      </c>
      <c r="K348" s="8">
        <f t="shared" si="223"/>
        <v>0.47410895371548079</v>
      </c>
      <c r="L348" s="8">
        <f t="shared" si="224"/>
        <v>0.497</v>
      </c>
      <c r="M348" s="19">
        <f t="shared" si="225"/>
        <v>9.65644968530016E-2</v>
      </c>
      <c r="N348" s="19">
        <f t="shared" si="226"/>
        <v>-7.9801402672900652E-3</v>
      </c>
      <c r="O348" s="19">
        <f t="shared" si="227"/>
        <v>6.6906636865160952E-4</v>
      </c>
      <c r="P348" s="19">
        <f t="shared" si="228"/>
        <v>1.3779320225038648E-3</v>
      </c>
      <c r="Q348" s="214"/>
      <c r="R348" s="305"/>
      <c r="S348" s="215"/>
      <c r="T348" t="str">
        <f t="shared" si="229"/>
        <v/>
      </c>
      <c r="U348" t="str">
        <f t="shared" si="230"/>
        <v/>
      </c>
      <c r="V348" t="str">
        <f t="shared" si="231"/>
        <v/>
      </c>
      <c r="W348" t="str">
        <f t="shared" si="232"/>
        <v/>
      </c>
      <c r="X348" s="10"/>
      <c r="Y348" s="219">
        <f t="shared" si="213"/>
        <v>9.2307692307692392E-4</v>
      </c>
      <c r="Z348" s="78">
        <f t="shared" si="215"/>
        <v>0.50168480446091268</v>
      </c>
      <c r="AA348" s="78">
        <f t="shared" si="197"/>
        <v>0.50036403959085995</v>
      </c>
      <c r="AB348" s="74">
        <f t="shared" si="206"/>
        <v>347</v>
      </c>
      <c r="AC348" s="80">
        <f t="shared" si="198"/>
        <v>6.9114630296408059E-5</v>
      </c>
      <c r="AD348" s="79">
        <f t="shared" si="235"/>
        <v>1.3207648700527264E-3</v>
      </c>
      <c r="AE348" s="81">
        <f t="shared" si="200"/>
        <v>1.2516502397563183E-3</v>
      </c>
      <c r="AF348" s="19">
        <f t="shared" si="201"/>
        <v>2.6396078965480727E-3</v>
      </c>
      <c r="AG348" s="93">
        <f t="shared" si="199"/>
        <v>-0.81012033576095288</v>
      </c>
      <c r="AH348" s="91">
        <f t="shared" si="202"/>
        <v>2.8918158012246543E-4</v>
      </c>
      <c r="AI348" s="96">
        <f t="shared" si="203"/>
        <v>340.02962486150983</v>
      </c>
      <c r="AJ348" s="5">
        <f t="shared" si="207"/>
        <v>0</v>
      </c>
      <c r="AK348" s="5">
        <f t="shared" si="210"/>
        <v>0</v>
      </c>
      <c r="AL348" s="5">
        <f t="shared" si="212"/>
        <v>0</v>
      </c>
      <c r="AM348" s="95">
        <f t="shared" si="217"/>
        <v>3.5714285714285748E-3</v>
      </c>
      <c r="AN348" s="95">
        <f t="shared" si="218"/>
        <v>-2.1428571428571447E-3</v>
      </c>
      <c r="AO348" s="78">
        <f t="shared" si="219"/>
        <v>1.6666666666666667</v>
      </c>
      <c r="AP348" s="8">
        <f t="shared" si="220"/>
        <v>62.500000000000007</v>
      </c>
      <c r="AQ348" s="8">
        <f t="shared" si="216"/>
        <v>45.45454545454546</v>
      </c>
      <c r="AR348" s="8">
        <f t="shared" si="205"/>
        <v>-1</v>
      </c>
      <c r="AS348" s="114">
        <f t="shared" si="211"/>
        <v>-195100</v>
      </c>
      <c r="AT348" s="103">
        <f t="shared" si="233"/>
        <v>-3.561583416032639E-2</v>
      </c>
      <c r="AU348" s="5">
        <f t="shared" si="208"/>
        <v>0.5</v>
      </c>
      <c r="AW348" s="210">
        <f t="shared" si="209"/>
        <v>2.0000000000000018E-2</v>
      </c>
      <c r="AX348" s="276">
        <f t="shared" si="214"/>
        <v>-5.5637303930645152E-3</v>
      </c>
      <c r="AY348" s="19">
        <f t="shared" si="234"/>
        <v>1.6035688828941078E-2</v>
      </c>
    </row>
    <row r="349" spans="1:51">
      <c r="A349" s="4">
        <v>38840</v>
      </c>
      <c r="B349" s="9">
        <f t="shared" si="204"/>
        <v>38840</v>
      </c>
      <c r="C349" s="5">
        <v>0.49</v>
      </c>
      <c r="D349" s="5">
        <v>0.5</v>
      </c>
      <c r="E349" s="5">
        <v>0.49</v>
      </c>
      <c r="F349" s="5">
        <v>0.5</v>
      </c>
      <c r="G349" s="6">
        <v>178000</v>
      </c>
      <c r="H349" s="112">
        <v>0.5</v>
      </c>
      <c r="I349" s="19">
        <f t="shared" si="221"/>
        <v>0</v>
      </c>
      <c r="J349" s="8">
        <f t="shared" si="222"/>
        <v>0.51989104628451921</v>
      </c>
      <c r="K349" s="8">
        <f t="shared" si="223"/>
        <v>0.47410895371548079</v>
      </c>
      <c r="L349" s="8">
        <f t="shared" si="224"/>
        <v>0.497</v>
      </c>
      <c r="M349" s="19">
        <f t="shared" si="225"/>
        <v>9.65644968530016E-2</v>
      </c>
      <c r="N349" s="19">
        <f t="shared" si="226"/>
        <v>0</v>
      </c>
      <c r="O349" s="19">
        <f t="shared" si="227"/>
        <v>0</v>
      </c>
      <c r="P349" s="19">
        <f t="shared" si="228"/>
        <v>0</v>
      </c>
      <c r="Q349" s="214"/>
      <c r="R349" s="305"/>
      <c r="S349" s="215"/>
      <c r="T349" t="str">
        <f t="shared" si="229"/>
        <v/>
      </c>
      <c r="U349" t="str">
        <f t="shared" si="230"/>
        <v/>
      </c>
      <c r="V349" t="str">
        <f t="shared" si="231"/>
        <v/>
      </c>
      <c r="W349" t="str">
        <f t="shared" si="232"/>
        <v/>
      </c>
      <c r="X349" s="10"/>
      <c r="Y349" s="219">
        <f t="shared" si="213"/>
        <v>5.0549450549450595E-4</v>
      </c>
      <c r="Z349" s="78">
        <f t="shared" si="215"/>
        <v>0.50142534457393217</v>
      </c>
      <c r="AA349" s="78">
        <f t="shared" si="197"/>
        <v>0.50033710066113635</v>
      </c>
      <c r="AB349" s="74">
        <f t="shared" si="206"/>
        <v>348</v>
      </c>
      <c r="AC349" s="80">
        <f t="shared" si="198"/>
        <v>-1.3072506156839247E-4</v>
      </c>
      <c r="AD349" s="79">
        <f t="shared" si="235"/>
        <v>1.0882439127958277E-3</v>
      </c>
      <c r="AE349" s="81">
        <f t="shared" si="200"/>
        <v>1.2189689743642201E-3</v>
      </c>
      <c r="AF349" s="19">
        <f t="shared" si="201"/>
        <v>2.1750214232721136E-3</v>
      </c>
      <c r="AG349" s="93">
        <f t="shared" si="199"/>
        <v>-2.891423870861483</v>
      </c>
      <c r="AH349" s="91">
        <f t="shared" si="202"/>
        <v>1.6379424062896818E-4</v>
      </c>
      <c r="AI349" s="96">
        <f t="shared" si="203"/>
        <v>340.91867199090598</v>
      </c>
      <c r="AJ349" s="5">
        <f t="shared" si="207"/>
        <v>0</v>
      </c>
      <c r="AK349" s="5">
        <f t="shared" si="210"/>
        <v>0</v>
      </c>
      <c r="AL349" s="5">
        <f t="shared" si="212"/>
        <v>0</v>
      </c>
      <c r="AM349" s="95">
        <f t="shared" si="217"/>
        <v>2.8571428571428597E-3</v>
      </c>
      <c r="AN349" s="95">
        <f t="shared" si="218"/>
        <v>-2.1428571428571447E-3</v>
      </c>
      <c r="AO349" s="78">
        <f t="shared" si="219"/>
        <v>1.3333333333333335</v>
      </c>
      <c r="AP349" s="8">
        <f t="shared" si="220"/>
        <v>57.142857142857146</v>
      </c>
      <c r="AQ349" s="8">
        <f t="shared" si="216"/>
        <v>47.058823529411761</v>
      </c>
      <c r="AR349" s="8">
        <f t="shared" si="205"/>
        <v>1</v>
      </c>
      <c r="AS349" s="114">
        <f t="shared" si="211"/>
        <v>178000</v>
      </c>
      <c r="AT349" s="103">
        <f t="shared" si="233"/>
        <v>-2.0093407190181389E-2</v>
      </c>
      <c r="AU349" s="5">
        <f t="shared" si="208"/>
        <v>0.5</v>
      </c>
      <c r="AW349" s="210">
        <f t="shared" si="209"/>
        <v>2.0408163265306142E-2</v>
      </c>
      <c r="AX349" s="276">
        <f t="shared" si="214"/>
        <v>-5.1333418119895733E-3</v>
      </c>
      <c r="AY349" s="19">
        <f t="shared" si="234"/>
        <v>7.7356117329381038E-2</v>
      </c>
    </row>
    <row r="350" spans="1:51">
      <c r="A350" s="4">
        <v>38841</v>
      </c>
      <c r="B350" s="9">
        <f t="shared" si="204"/>
        <v>38841</v>
      </c>
      <c r="C350" s="5">
        <v>0.49</v>
      </c>
      <c r="D350" s="5">
        <v>0.5</v>
      </c>
      <c r="E350" s="5">
        <v>0.49</v>
      </c>
      <c r="F350" s="5">
        <v>0.5</v>
      </c>
      <c r="G350" s="6">
        <v>327600</v>
      </c>
      <c r="H350" s="112">
        <v>0.5</v>
      </c>
      <c r="I350" s="19">
        <f t="shared" si="221"/>
        <v>0</v>
      </c>
      <c r="J350" s="8">
        <f t="shared" si="222"/>
        <v>0.52019361143582044</v>
      </c>
      <c r="K350" s="8">
        <f t="shared" si="223"/>
        <v>0.4748063885641795</v>
      </c>
      <c r="L350" s="8">
        <f t="shared" si="224"/>
        <v>0.49749999999999994</v>
      </c>
      <c r="M350" s="19">
        <f t="shared" si="225"/>
        <v>9.5591011335994167E-2</v>
      </c>
      <c r="N350" s="19">
        <f t="shared" si="226"/>
        <v>-1.0081194939475039E-2</v>
      </c>
      <c r="O350" s="19">
        <f t="shared" si="227"/>
        <v>5.8197799993586015E-4</v>
      </c>
      <c r="P350" s="19">
        <f t="shared" si="228"/>
        <v>1.4710434030681886E-3</v>
      </c>
      <c r="Q350" s="214"/>
      <c r="R350" s="305"/>
      <c r="S350" s="215"/>
      <c r="T350" t="str">
        <f t="shared" si="229"/>
        <v/>
      </c>
      <c r="U350" t="str">
        <f t="shared" si="230"/>
        <v/>
      </c>
      <c r="V350" t="str">
        <f t="shared" si="231"/>
        <v/>
      </c>
      <c r="W350" t="str">
        <f t="shared" si="232"/>
        <v/>
      </c>
      <c r="X350" s="10"/>
      <c r="Y350" s="219">
        <f t="shared" si="213"/>
        <v>4.3956043956043995E-5</v>
      </c>
      <c r="Z350" s="78">
        <f t="shared" si="215"/>
        <v>0.50120584150954661</v>
      </c>
      <c r="AA350" s="78">
        <f t="shared" si="197"/>
        <v>0.50031215521221228</v>
      </c>
      <c r="AB350" s="74">
        <f t="shared" si="206"/>
        <v>349</v>
      </c>
      <c r="AC350" s="80">
        <f t="shared" si="198"/>
        <v>-2.6022614162391324E-4</v>
      </c>
      <c r="AD350" s="79">
        <f t="shared" si="235"/>
        <v>8.9368629733432847E-4</v>
      </c>
      <c r="AE350" s="81">
        <f t="shared" si="200"/>
        <v>1.1539124389582417E-3</v>
      </c>
      <c r="AF350" s="19">
        <f t="shared" si="201"/>
        <v>1.7862574155434274E-3</v>
      </c>
      <c r="AG350" s="93">
        <f t="shared" si="199"/>
        <v>0.99063697887622459</v>
      </c>
      <c r="AH350" s="91">
        <f t="shared" si="202"/>
        <v>4.4333882319298668E-5</v>
      </c>
      <c r="AI350" s="96">
        <f t="shared" si="203"/>
        <v>342.23679832727044</v>
      </c>
      <c r="AJ350" s="5">
        <f t="shared" si="207"/>
        <v>0</v>
      </c>
      <c r="AK350" s="5">
        <f t="shared" si="210"/>
        <v>0</v>
      </c>
      <c r="AL350" s="5">
        <f t="shared" si="212"/>
        <v>0</v>
      </c>
      <c r="AM350" s="95">
        <f t="shared" si="217"/>
        <v>2.8571428571428597E-3</v>
      </c>
      <c r="AN350" s="95">
        <f t="shared" si="218"/>
        <v>-2.1428571428571447E-3</v>
      </c>
      <c r="AO350" s="78">
        <f t="shared" si="219"/>
        <v>1.3333333333333335</v>
      </c>
      <c r="AP350" s="8">
        <f t="shared" si="220"/>
        <v>57.142857142857146</v>
      </c>
      <c r="AQ350" s="8">
        <f t="shared" si="216"/>
        <v>47.058823529411761</v>
      </c>
      <c r="AR350" s="8">
        <f t="shared" si="205"/>
        <v>1</v>
      </c>
      <c r="AS350" s="114">
        <f t="shared" si="211"/>
        <v>327600</v>
      </c>
      <c r="AT350" s="103">
        <f t="shared" si="233"/>
        <v>0.14597413433458489</v>
      </c>
      <c r="AU350" s="5">
        <f t="shared" si="208"/>
        <v>0.5</v>
      </c>
      <c r="AW350" s="210">
        <f t="shared" si="209"/>
        <v>2.0408163265306142E-2</v>
      </c>
      <c r="AX350" s="276">
        <f t="shared" si="214"/>
        <v>-4.564167773340547E-3</v>
      </c>
      <c r="AY350" s="19">
        <f t="shared" si="234"/>
        <v>0.11087787634161587</v>
      </c>
    </row>
    <row r="351" spans="1:51">
      <c r="A351" s="4">
        <v>38842</v>
      </c>
      <c r="B351" s="9">
        <f t="shared" si="204"/>
        <v>38842</v>
      </c>
      <c r="C351" s="5">
        <v>0.5</v>
      </c>
      <c r="D351" s="5">
        <v>0.5</v>
      </c>
      <c r="E351" s="5">
        <v>0.49</v>
      </c>
      <c r="F351" s="5">
        <v>0.49</v>
      </c>
      <c r="G351" s="6">
        <v>46600</v>
      </c>
      <c r="H351" s="112">
        <v>0.49</v>
      </c>
      <c r="I351" s="19">
        <f t="shared" si="221"/>
        <v>-2.0000000000000018E-2</v>
      </c>
      <c r="J351" s="8">
        <f t="shared" si="222"/>
        <v>0.52019361143582044</v>
      </c>
      <c r="K351" s="8">
        <f t="shared" si="223"/>
        <v>0.4748063885641795</v>
      </c>
      <c r="L351" s="8">
        <f t="shared" si="224"/>
        <v>0.49749999999999994</v>
      </c>
      <c r="M351" s="19">
        <f t="shared" si="225"/>
        <v>9.5591011335994167E-2</v>
      </c>
      <c r="N351" s="19">
        <f t="shared" si="226"/>
        <v>0</v>
      </c>
      <c r="O351" s="19">
        <f t="shared" si="227"/>
        <v>0</v>
      </c>
      <c r="P351" s="19">
        <f t="shared" si="228"/>
        <v>0</v>
      </c>
      <c r="Q351" s="214"/>
      <c r="R351" s="305"/>
      <c r="S351" s="215"/>
      <c r="T351" t="str">
        <f t="shared" si="229"/>
        <v/>
      </c>
      <c r="U351" t="str">
        <f t="shared" si="230"/>
        <v/>
      </c>
      <c r="V351" t="str">
        <f t="shared" si="231"/>
        <v/>
      </c>
      <c r="W351" t="str">
        <f t="shared" si="232"/>
        <v/>
      </c>
      <c r="X351" s="10"/>
      <c r="Y351" s="219">
        <f t="shared" si="213"/>
        <v>-7.4725274725274797E-4</v>
      </c>
      <c r="Z351" s="78">
        <f t="shared" si="215"/>
        <v>0.49948014191707646</v>
      </c>
      <c r="AA351" s="78">
        <f t="shared" ref="AA351:AA414" si="236">AA350+(0.074*(F351-AA350))</f>
        <v>0.4995490557265086</v>
      </c>
      <c r="AB351" s="74">
        <f t="shared" si="206"/>
        <v>350</v>
      </c>
      <c r="AC351" s="80">
        <f t="shared" si="198"/>
        <v>-9.7826099871230242E-4</v>
      </c>
      <c r="AD351" s="79">
        <f t="shared" si="235"/>
        <v>-6.8913809432136208E-5</v>
      </c>
      <c r="AE351" s="81">
        <f t="shared" si="200"/>
        <v>9.093471892801661E-4</v>
      </c>
      <c r="AF351" s="19">
        <f t="shared" si="201"/>
        <v>-1.3795203622577739E-4</v>
      </c>
      <c r="AG351" s="93">
        <f t="shared" si="199"/>
        <v>2.7592725796400388</v>
      </c>
      <c r="AH351" s="91">
        <f t="shared" si="202"/>
        <v>-8.6347669707765215E-5</v>
      </c>
      <c r="AI351" s="96">
        <f t="shared" si="203"/>
        <v>344.14248033212658</v>
      </c>
      <c r="AJ351" s="5">
        <f t="shared" si="207"/>
        <v>-1.0000000000000009E-2</v>
      </c>
      <c r="AK351" s="5">
        <f t="shared" si="210"/>
        <v>0</v>
      </c>
      <c r="AL351" s="5">
        <f t="shared" si="212"/>
        <v>-1.0000000000000009E-2</v>
      </c>
      <c r="AM351" s="95">
        <f t="shared" si="217"/>
        <v>2.8571428571428597E-3</v>
      </c>
      <c r="AN351" s="95">
        <f t="shared" si="218"/>
        <v>-2.8571428571428597E-3</v>
      </c>
      <c r="AO351" s="78">
        <f t="shared" si="219"/>
        <v>1</v>
      </c>
      <c r="AP351" s="8">
        <f t="shared" si="220"/>
        <v>50</v>
      </c>
      <c r="AQ351" s="8">
        <f t="shared" si="216"/>
        <v>50</v>
      </c>
      <c r="AR351" s="8">
        <f t="shared" si="205"/>
        <v>-1</v>
      </c>
      <c r="AS351" s="114">
        <f t="shared" si="211"/>
        <v>-46600</v>
      </c>
      <c r="AT351" s="103">
        <f t="shared" si="233"/>
        <v>0.13475440988143922</v>
      </c>
      <c r="AU351" s="5">
        <f t="shared" si="208"/>
        <v>0.49</v>
      </c>
      <c r="AW351" s="210">
        <f t="shared" si="209"/>
        <v>2.0408163265306142E-2</v>
      </c>
      <c r="AX351" s="276">
        <f t="shared" si="214"/>
        <v>-4.0783433125496319E-3</v>
      </c>
      <c r="AY351" s="19">
        <f t="shared" si="234"/>
        <v>0.10644316443156004</v>
      </c>
    </row>
    <row r="352" spans="1:51">
      <c r="A352" s="4">
        <v>38845</v>
      </c>
      <c r="B352" s="9">
        <f t="shared" si="204"/>
        <v>38845</v>
      </c>
      <c r="C352" s="5">
        <v>0.49</v>
      </c>
      <c r="D352" s="5">
        <v>0.49</v>
      </c>
      <c r="E352" s="5">
        <v>0.47</v>
      </c>
      <c r="F352" s="5">
        <v>0.47</v>
      </c>
      <c r="G352" s="6">
        <v>190100</v>
      </c>
      <c r="H352" s="112">
        <v>0.47</v>
      </c>
      <c r="I352" s="19">
        <f t="shared" si="221"/>
        <v>-4.0816326530612283E-2</v>
      </c>
      <c r="J352" s="8">
        <f t="shared" si="222"/>
        <v>0.52157641145488898</v>
      </c>
      <c r="K352" s="8">
        <f t="shared" si="223"/>
        <v>0.47242358854511096</v>
      </c>
      <c r="L352" s="8">
        <f t="shared" si="224"/>
        <v>0.497</v>
      </c>
      <c r="M352" s="19">
        <f t="shared" si="225"/>
        <v>0.1040439641491028</v>
      </c>
      <c r="N352" s="19">
        <f t="shared" si="226"/>
        <v>8.8428322861835149E-2</v>
      </c>
      <c r="O352" s="19">
        <f t="shared" si="227"/>
        <v>2.6582410638450269E-3</v>
      </c>
      <c r="P352" s="19">
        <f t="shared" si="228"/>
        <v>-5.0184666349460038E-3</v>
      </c>
      <c r="Q352" s="214"/>
      <c r="R352" s="305"/>
      <c r="S352" s="215"/>
      <c r="T352" t="str">
        <f t="shared" si="229"/>
        <v/>
      </c>
      <c r="U352" t="str">
        <f t="shared" si="230"/>
        <v/>
      </c>
      <c r="V352" t="str">
        <f t="shared" si="231"/>
        <v>BrokeBandLower</v>
      </c>
      <c r="W352" t="str">
        <f t="shared" si="232"/>
        <v>BrokeBandLower</v>
      </c>
      <c r="X352" s="10"/>
      <c r="Y352" s="219">
        <f t="shared" si="213"/>
        <v>-1.7802197802197818E-3</v>
      </c>
      <c r="Z352" s="78">
        <f t="shared" si="215"/>
        <v>0.49494020006184669</v>
      </c>
      <c r="AA352" s="78">
        <f t="shared" si="236"/>
        <v>0.49736242560274696</v>
      </c>
      <c r="AB352" s="74">
        <f t="shared" si="206"/>
        <v>351</v>
      </c>
      <c r="AC352" s="80">
        <f t="shared" si="198"/>
        <v>-2.665258184144348E-3</v>
      </c>
      <c r="AD352" s="79">
        <f t="shared" si="235"/>
        <v>-2.4222255409002691E-3</v>
      </c>
      <c r="AE352" s="81">
        <f t="shared" si="200"/>
        <v>2.43032643244079E-4</v>
      </c>
      <c r="AF352" s="19">
        <f t="shared" si="201"/>
        <v>-4.8701418044694586E-3</v>
      </c>
      <c r="AG352" s="93">
        <f t="shared" si="199"/>
        <v>1.7244857841135053</v>
      </c>
      <c r="AH352" s="91">
        <f t="shared" si="202"/>
        <v>-2.3248482926472975E-4</v>
      </c>
      <c r="AI352" s="96">
        <f t="shared" si="203"/>
        <v>345.50654772526588</v>
      </c>
      <c r="AJ352" s="5">
        <f t="shared" si="207"/>
        <v>-2.0000000000000018E-2</v>
      </c>
      <c r="AK352" s="5">
        <f t="shared" si="210"/>
        <v>0</v>
      </c>
      <c r="AL352" s="5">
        <f t="shared" si="212"/>
        <v>-2.0000000000000018E-2</v>
      </c>
      <c r="AM352" s="95">
        <f t="shared" si="217"/>
        <v>2.1428571428571447E-3</v>
      </c>
      <c r="AN352" s="95">
        <f t="shared" si="218"/>
        <v>-4.2857142857142894E-3</v>
      </c>
      <c r="AO352" s="78">
        <f t="shared" si="219"/>
        <v>0.5</v>
      </c>
      <c r="AP352" s="8">
        <f t="shared" si="220"/>
        <v>33.333333333333329</v>
      </c>
      <c r="AQ352" s="8">
        <f t="shared" si="216"/>
        <v>50</v>
      </c>
      <c r="AR352" s="8">
        <f t="shared" si="205"/>
        <v>-1</v>
      </c>
      <c r="AS352" s="114">
        <f t="shared" si="211"/>
        <v>-190100</v>
      </c>
      <c r="AT352" s="103">
        <f t="shared" si="233"/>
        <v>0.11775058239488914</v>
      </c>
      <c r="AU352" s="5">
        <f t="shared" si="208"/>
        <v>0.47</v>
      </c>
      <c r="AW352" s="210">
        <f t="shared" si="209"/>
        <v>4.2553191489361743E-2</v>
      </c>
      <c r="AX352" s="276">
        <f t="shared" si="214"/>
        <v>-3.1800412839539829E-3</v>
      </c>
      <c r="AY352" s="19">
        <f t="shared" si="234"/>
        <v>0.22026150320191246</v>
      </c>
    </row>
    <row r="353" spans="1:51">
      <c r="A353" s="4">
        <v>38846</v>
      </c>
      <c r="B353" s="9">
        <f t="shared" si="204"/>
        <v>38846</v>
      </c>
      <c r="C353" s="5">
        <v>0.48</v>
      </c>
      <c r="D353" s="5">
        <v>0.49</v>
      </c>
      <c r="E353" s="5">
        <v>0.48</v>
      </c>
      <c r="F353" s="5">
        <v>0.48</v>
      </c>
      <c r="G353" s="6">
        <v>112100</v>
      </c>
      <c r="H353" s="112">
        <v>0.48</v>
      </c>
      <c r="I353" s="19">
        <f t="shared" si="221"/>
        <v>2.1276595744680871E-2</v>
      </c>
      <c r="J353" s="8">
        <f t="shared" si="222"/>
        <v>0.52157641145488909</v>
      </c>
      <c r="K353" s="8">
        <f t="shared" si="223"/>
        <v>0.47242358854511102</v>
      </c>
      <c r="L353" s="8">
        <f t="shared" si="224"/>
        <v>0.49700000000000005</v>
      </c>
      <c r="M353" s="19">
        <f t="shared" si="225"/>
        <v>0.1040439641491029</v>
      </c>
      <c r="N353" s="19">
        <f t="shared" si="226"/>
        <v>9.3368717204475045E-16</v>
      </c>
      <c r="O353" s="19">
        <f t="shared" si="227"/>
        <v>2.1285913247654212E-16</v>
      </c>
      <c r="P353" s="19">
        <f t="shared" si="228"/>
        <v>1.1750292021237031E-16</v>
      </c>
      <c r="Q353" s="214"/>
      <c r="R353" s="305"/>
      <c r="S353" s="215"/>
      <c r="T353" t="str">
        <f t="shared" si="229"/>
        <v/>
      </c>
      <c r="U353" t="str">
        <f t="shared" si="230"/>
        <v/>
      </c>
      <c r="V353" t="str">
        <f t="shared" si="231"/>
        <v/>
      </c>
      <c r="W353" t="str">
        <f t="shared" si="232"/>
        <v/>
      </c>
      <c r="X353" s="10"/>
      <c r="Y353" s="219">
        <f t="shared" si="213"/>
        <v>-2.7252747252747276E-3</v>
      </c>
      <c r="Z353" s="78">
        <f t="shared" si="215"/>
        <v>0.4926394092523223</v>
      </c>
      <c r="AA353" s="78">
        <f t="shared" si="236"/>
        <v>0.49607760610814366</v>
      </c>
      <c r="AB353" s="74">
        <f t="shared" si="206"/>
        <v>352</v>
      </c>
      <c r="AC353" s="80">
        <f t="shared" si="198"/>
        <v>-2.9449835992523534E-3</v>
      </c>
      <c r="AD353" s="79">
        <f t="shared" si="235"/>
        <v>-3.4381968558213627E-3</v>
      </c>
      <c r="AE353" s="81">
        <f t="shared" si="200"/>
        <v>-4.9321325656900936E-4</v>
      </c>
      <c r="AF353" s="19">
        <f t="shared" si="201"/>
        <v>-6.9307640850690697E-3</v>
      </c>
      <c r="AG353" s="93">
        <f t="shared" si="199"/>
        <v>0.10495246455750337</v>
      </c>
      <c r="AH353" s="91">
        <f t="shared" si="202"/>
        <v>-3.7448894274767032E-4</v>
      </c>
      <c r="AI353" s="96">
        <f t="shared" si="203"/>
        <v>346.3861678207906</v>
      </c>
      <c r="AJ353" s="5">
        <f t="shared" si="207"/>
        <v>1.0000000000000009E-2</v>
      </c>
      <c r="AK353" s="5">
        <f t="shared" si="210"/>
        <v>1.0000000000000009E-2</v>
      </c>
      <c r="AL353" s="5">
        <f t="shared" si="212"/>
        <v>0</v>
      </c>
      <c r="AM353" s="95">
        <f t="shared" si="217"/>
        <v>2.8571428571428597E-3</v>
      </c>
      <c r="AN353" s="95">
        <f t="shared" si="218"/>
        <v>-3.5714285714285748E-3</v>
      </c>
      <c r="AO353" s="78">
        <f t="shared" si="219"/>
        <v>0.79999999999999993</v>
      </c>
      <c r="AP353" s="8">
        <f t="shared" si="220"/>
        <v>44.444444444444436</v>
      </c>
      <c r="AQ353" s="8">
        <f t="shared" si="216"/>
        <v>44.444444444444443</v>
      </c>
      <c r="AR353" s="8">
        <f t="shared" si="205"/>
        <v>-1</v>
      </c>
      <c r="AS353" s="114">
        <f t="shared" si="211"/>
        <v>-112100</v>
      </c>
      <c r="AT353" s="103">
        <f t="shared" si="233"/>
        <v>-3.859789506440392E-2</v>
      </c>
      <c r="AU353" s="5">
        <f t="shared" si="208"/>
        <v>0.48</v>
      </c>
      <c r="AW353" s="210">
        <f t="shared" si="209"/>
        <v>2.0833333333333353E-2</v>
      </c>
      <c r="AX353" s="276">
        <f t="shared" si="214"/>
        <v>-2.0277737964055484E-3</v>
      </c>
      <c r="AY353" s="19">
        <f t="shared" si="234"/>
        <v>0.36234356244448951</v>
      </c>
    </row>
    <row r="354" spans="1:51">
      <c r="A354" s="4">
        <v>38847</v>
      </c>
      <c r="B354" s="9">
        <f t="shared" si="204"/>
        <v>38847</v>
      </c>
      <c r="C354" s="5">
        <v>0.48</v>
      </c>
      <c r="D354" s="5">
        <v>0.48</v>
      </c>
      <c r="E354" s="5">
        <v>0.47</v>
      </c>
      <c r="F354" s="5">
        <v>0.47</v>
      </c>
      <c r="G354" s="6">
        <v>12200</v>
      </c>
      <c r="H354" s="112">
        <v>0.47</v>
      </c>
      <c r="I354" s="19">
        <f t="shared" si="221"/>
        <v>-2.0833333333333353E-2</v>
      </c>
      <c r="J354" s="8">
        <f t="shared" si="222"/>
        <v>0.52278687885618991</v>
      </c>
      <c r="K354" s="8">
        <f t="shared" si="223"/>
        <v>0.4702131211438102</v>
      </c>
      <c r="L354" s="8">
        <f t="shared" si="224"/>
        <v>0.49650000000000005</v>
      </c>
      <c r="M354" s="19">
        <f t="shared" si="225"/>
        <v>0.11180835954660764</v>
      </c>
      <c r="N354" s="19">
        <f t="shared" si="226"/>
        <v>7.4626101196776554E-2</v>
      </c>
      <c r="O354" s="19">
        <f t="shared" si="227"/>
        <v>2.3207863214602287E-3</v>
      </c>
      <c r="P354" s="19">
        <f t="shared" si="228"/>
        <v>-4.6789945610214712E-3</v>
      </c>
      <c r="Q354" s="214"/>
      <c r="R354" s="305"/>
      <c r="S354" s="215"/>
      <c r="T354" t="str">
        <f t="shared" si="229"/>
        <v/>
      </c>
      <c r="U354" t="str">
        <f t="shared" si="230"/>
        <v/>
      </c>
      <c r="V354" t="str">
        <f t="shared" si="231"/>
        <v>BrokeBandLower</v>
      </c>
      <c r="W354" t="str">
        <f t="shared" si="232"/>
        <v>BrokeBandLower</v>
      </c>
      <c r="X354" s="10"/>
      <c r="Y354" s="219">
        <f t="shared" si="213"/>
        <v>-3.2527472527472557E-3</v>
      </c>
      <c r="Z354" s="78">
        <f t="shared" si="215"/>
        <v>0.48915294022746464</v>
      </c>
      <c r="AA354" s="78">
        <f t="shared" si="236"/>
        <v>0.49414786325614102</v>
      </c>
      <c r="AB354" s="74">
        <f t="shared" si="206"/>
        <v>353</v>
      </c>
      <c r="AC354" s="80">
        <f t="shared" si="198"/>
        <v>-3.6013678176858958E-3</v>
      </c>
      <c r="AD354" s="79">
        <f t="shared" si="235"/>
        <v>-4.9949230286763791E-3</v>
      </c>
      <c r="AE354" s="81">
        <f t="shared" si="200"/>
        <v>-1.3935552109904832E-3</v>
      </c>
      <c r="AF354" s="19">
        <f t="shared" si="201"/>
        <v>-1.0108154663996323E-2</v>
      </c>
      <c r="AG354" s="93">
        <f t="shared" si="199"/>
        <v>0.22288213034537083</v>
      </c>
      <c r="AH354" s="91">
        <f t="shared" si="202"/>
        <v>-4.7887764199608965E-4</v>
      </c>
      <c r="AI354" s="96">
        <f t="shared" si="203"/>
        <v>346.75387065891601</v>
      </c>
      <c r="AJ354" s="5">
        <f t="shared" si="207"/>
        <v>-1.0000000000000009E-2</v>
      </c>
      <c r="AK354" s="5">
        <f t="shared" si="210"/>
        <v>0</v>
      </c>
      <c r="AL354" s="5">
        <f t="shared" si="212"/>
        <v>-1.0000000000000009E-2</v>
      </c>
      <c r="AM354" s="95">
        <f t="shared" si="217"/>
        <v>1.4285714285714299E-3</v>
      </c>
      <c r="AN354" s="95">
        <f t="shared" si="218"/>
        <v>-4.2857142857142894E-3</v>
      </c>
      <c r="AO354" s="78">
        <f t="shared" si="219"/>
        <v>0.33333333333333337</v>
      </c>
      <c r="AP354" s="8">
        <f t="shared" si="220"/>
        <v>25.000000000000014</v>
      </c>
      <c r="AQ354" s="8">
        <f t="shared" si="216"/>
        <v>39.999999999999993</v>
      </c>
      <c r="AR354" s="8">
        <f t="shared" si="205"/>
        <v>-1</v>
      </c>
      <c r="AS354" s="114">
        <f t="shared" si="211"/>
        <v>-12200</v>
      </c>
      <c r="AT354" s="103">
        <f t="shared" si="233"/>
        <v>-4.3520155987847468E-2</v>
      </c>
      <c r="AU354" s="5">
        <f t="shared" si="208"/>
        <v>0.47</v>
      </c>
      <c r="AW354" s="210">
        <f t="shared" si="209"/>
        <v>2.1276595744680871E-2</v>
      </c>
      <c r="AX354" s="276">
        <f t="shared" si="214"/>
        <v>-1.1137815495855549E-3</v>
      </c>
      <c r="AY354" s="19">
        <f t="shared" si="234"/>
        <v>0.45073678752538621</v>
      </c>
    </row>
    <row r="355" spans="1:51">
      <c r="A355" s="4">
        <v>38848</v>
      </c>
      <c r="B355" s="9">
        <f t="shared" si="204"/>
        <v>38848</v>
      </c>
      <c r="C355" s="5">
        <v>0.47</v>
      </c>
      <c r="D355" s="5">
        <v>0.48</v>
      </c>
      <c r="E355" s="5">
        <v>0.47</v>
      </c>
      <c r="F355" s="5">
        <v>0.48</v>
      </c>
      <c r="G355" s="6">
        <v>521600</v>
      </c>
      <c r="H355" s="112">
        <v>0.48</v>
      </c>
      <c r="I355" s="19">
        <f t="shared" si="221"/>
        <v>2.1276595744680871E-2</v>
      </c>
      <c r="J355" s="8">
        <f t="shared" si="222"/>
        <v>0.52312931993250122</v>
      </c>
      <c r="K355" s="8">
        <f t="shared" si="223"/>
        <v>0.46887068006749899</v>
      </c>
      <c r="L355" s="8">
        <f t="shared" si="224"/>
        <v>0.49600000000000011</v>
      </c>
      <c r="M355" s="19">
        <f t="shared" si="225"/>
        <v>0.11572197232975011</v>
      </c>
      <c r="N355" s="19">
        <f t="shared" si="226"/>
        <v>3.5002863819954926E-2</v>
      </c>
      <c r="O355" s="19">
        <f t="shared" si="227"/>
        <v>6.5502997523684441E-4</v>
      </c>
      <c r="P355" s="19">
        <f t="shared" si="228"/>
        <v>-2.854963028351211E-3</v>
      </c>
      <c r="Q355" s="214"/>
      <c r="R355" s="305"/>
      <c r="S355" s="215"/>
      <c r="T355" t="str">
        <f t="shared" si="229"/>
        <v/>
      </c>
      <c r="U355" t="str">
        <f t="shared" si="230"/>
        <v/>
      </c>
      <c r="V355" t="str">
        <f t="shared" si="231"/>
        <v/>
      </c>
      <c r="W355" t="str">
        <f t="shared" si="232"/>
        <v/>
      </c>
      <c r="X355" s="10"/>
      <c r="Y355" s="219">
        <f t="shared" si="213"/>
        <v>-3.3186813186813222E-3</v>
      </c>
      <c r="Z355" s="78">
        <f t="shared" si="215"/>
        <v>0.48774338743243506</v>
      </c>
      <c r="AA355" s="78">
        <f t="shared" si="236"/>
        <v>0.49310092137518657</v>
      </c>
      <c r="AB355" s="74">
        <f t="shared" si="206"/>
        <v>354</v>
      </c>
      <c r="AC355" s="80">
        <f t="shared" ref="AC355:AC401" si="237">AD355-AE355</f>
        <v>-3.1711829854088242E-3</v>
      </c>
      <c r="AD355" s="79">
        <f t="shared" si="235"/>
        <v>-5.3575339427515134E-3</v>
      </c>
      <c r="AE355" s="81">
        <f t="shared" si="200"/>
        <v>-2.1863509573426892E-3</v>
      </c>
      <c r="AF355" s="19">
        <f t="shared" si="201"/>
        <v>-1.0864984652249549E-2</v>
      </c>
      <c r="AG355" s="93">
        <f t="shared" ref="AG355:AG418" si="238">IF(A356&gt;A355,(AC355-AC354)/AC354, (AC355-AC356)/AC356)</f>
        <v>-0.11945040164031129</v>
      </c>
      <c r="AH355" s="91">
        <f t="shared" si="202"/>
        <v>-5.2358831688896631E-4</v>
      </c>
      <c r="AI355" s="96">
        <f t="shared" si="203"/>
        <v>347.11835677982953</v>
      </c>
      <c r="AJ355" s="5">
        <f t="shared" si="207"/>
        <v>1.0000000000000009E-2</v>
      </c>
      <c r="AK355" s="5">
        <f t="shared" si="210"/>
        <v>1.0000000000000009E-2</v>
      </c>
      <c r="AL355" s="5">
        <f t="shared" si="212"/>
        <v>0</v>
      </c>
      <c r="AM355" s="95">
        <f t="shared" si="217"/>
        <v>2.1428571428571447E-3</v>
      </c>
      <c r="AN355" s="95">
        <f t="shared" si="218"/>
        <v>-4.2857142857142894E-3</v>
      </c>
      <c r="AO355" s="78">
        <f t="shared" si="219"/>
        <v>0.5</v>
      </c>
      <c r="AP355" s="8">
        <f t="shared" si="220"/>
        <v>33.333333333333329</v>
      </c>
      <c r="AQ355" s="8">
        <f t="shared" si="216"/>
        <v>39.999999999999993</v>
      </c>
      <c r="AR355" s="8">
        <f t="shared" si="205"/>
        <v>1</v>
      </c>
      <c r="AS355" s="114">
        <f t="shared" si="211"/>
        <v>521600</v>
      </c>
      <c r="AT355" s="103">
        <f t="shared" si="233"/>
        <v>0.11030889971391014</v>
      </c>
      <c r="AU355" s="5">
        <f t="shared" si="208"/>
        <v>0.48</v>
      </c>
      <c r="AW355" s="210">
        <f t="shared" si="209"/>
        <v>2.1276595744680871E-2</v>
      </c>
      <c r="AX355" s="276">
        <f t="shared" si="214"/>
        <v>-4.2486213155836709E-4</v>
      </c>
      <c r="AY355" s="19">
        <f t="shared" si="234"/>
        <v>0.61854087840074123</v>
      </c>
    </row>
    <row r="356" spans="1:51">
      <c r="A356" s="4">
        <v>38849</v>
      </c>
      <c r="B356" s="9">
        <f t="shared" si="204"/>
        <v>38849</v>
      </c>
      <c r="C356" s="5">
        <v>0.47</v>
      </c>
      <c r="D356" s="5">
        <v>0.47</v>
      </c>
      <c r="E356" s="5">
        <v>0.47</v>
      </c>
      <c r="F356" s="5">
        <v>0.47</v>
      </c>
      <c r="G356" s="6">
        <v>49500</v>
      </c>
      <c r="H356" s="112">
        <v>0.47</v>
      </c>
      <c r="I356" s="19">
        <f t="shared" si="221"/>
        <v>-2.0833333333333353E-2</v>
      </c>
      <c r="J356" s="8">
        <f t="shared" si="222"/>
        <v>0.52432575659723046</v>
      </c>
      <c r="K356" s="8">
        <f t="shared" si="223"/>
        <v>0.46567424340276969</v>
      </c>
      <c r="L356" s="8">
        <f t="shared" si="224"/>
        <v>0.49500000000000011</v>
      </c>
      <c r="M356" s="19">
        <f t="shared" si="225"/>
        <v>0.12594966121785711</v>
      </c>
      <c r="N356" s="19">
        <f t="shared" si="226"/>
        <v>8.8381563865530852E-2</v>
      </c>
      <c r="O356" s="19">
        <f t="shared" si="227"/>
        <v>2.2870762909706797E-3</v>
      </c>
      <c r="P356" s="19">
        <f t="shared" si="228"/>
        <v>-6.8173097628308399E-3</v>
      </c>
      <c r="Q356" s="214"/>
      <c r="R356" s="305"/>
      <c r="S356" s="215"/>
      <c r="T356" t="str">
        <f t="shared" si="229"/>
        <v/>
      </c>
      <c r="U356" t="str">
        <f t="shared" si="230"/>
        <v/>
      </c>
      <c r="V356" t="str">
        <f t="shared" si="231"/>
        <v/>
      </c>
      <c r="W356" t="str">
        <f t="shared" si="232"/>
        <v/>
      </c>
      <c r="X356" s="10"/>
      <c r="Y356" s="219">
        <f t="shared" si="213"/>
        <v>-3.2087912087912117E-3</v>
      </c>
      <c r="Z356" s="78">
        <f t="shared" si="215"/>
        <v>0.48501090576784006</v>
      </c>
      <c r="AA356" s="78">
        <f t="shared" si="236"/>
        <v>0.49139145319342276</v>
      </c>
      <c r="AB356" s="74">
        <f t="shared" si="206"/>
        <v>355</v>
      </c>
      <c r="AC356" s="80">
        <f t="shared" si="237"/>
        <v>-3.3553571745920043E-3</v>
      </c>
      <c r="AD356" s="79">
        <f t="shared" si="235"/>
        <v>-6.3805474255826944E-3</v>
      </c>
      <c r="AE356" s="81">
        <f t="shared" ref="AE356:AE401" si="239">AE355+(0.2*(AD356-AE355))</f>
        <v>-3.0251902509906901E-3</v>
      </c>
      <c r="AF356" s="19">
        <f t="shared" ref="AF356:AF419" si="240">AD356/AA356</f>
        <v>-1.2984652834552185E-2</v>
      </c>
      <c r="AG356" s="93">
        <f t="shared" si="238"/>
        <v>5.8077439879880212E-2</v>
      </c>
      <c r="AH356" s="91">
        <f t="shared" ref="AH356:AH419" si="241">SLOPE(AC343:AC356,AB343:AB356)</f>
        <v>-5.1610714109705193E-4</v>
      </c>
      <c r="AI356" s="96">
        <f t="shared" ref="AI356:AI419" si="242">INTERCEPT(AB343:AB356,AC343:AC356)</f>
        <v>347.31082556469738</v>
      </c>
      <c r="AJ356" s="5">
        <f t="shared" si="207"/>
        <v>-1.0000000000000009E-2</v>
      </c>
      <c r="AK356" s="5">
        <f t="shared" si="210"/>
        <v>0</v>
      </c>
      <c r="AL356" s="5">
        <f t="shared" si="212"/>
        <v>-1.0000000000000009E-2</v>
      </c>
      <c r="AM356" s="95">
        <f t="shared" si="217"/>
        <v>1.4285714285714299E-3</v>
      </c>
      <c r="AN356" s="95">
        <f t="shared" si="218"/>
        <v>-5.0000000000000044E-3</v>
      </c>
      <c r="AO356" s="78">
        <f t="shared" si="219"/>
        <v>0.2857142857142857</v>
      </c>
      <c r="AP356" s="8">
        <f t="shared" si="220"/>
        <v>22.222222222222214</v>
      </c>
      <c r="AQ356" s="8">
        <f t="shared" si="216"/>
        <v>41.666666666666671</v>
      </c>
      <c r="AR356" s="8">
        <f t="shared" si="205"/>
        <v>0</v>
      </c>
      <c r="AS356" s="114">
        <f t="shared" si="211"/>
        <v>0</v>
      </c>
      <c r="AT356" s="103">
        <f t="shared" si="233"/>
        <v>0.1087480585808345</v>
      </c>
      <c r="AU356" s="5">
        <f t="shared" si="208"/>
        <v>0.47</v>
      </c>
      <c r="AW356" s="210">
        <f t="shared" si="209"/>
        <v>0</v>
      </c>
      <c r="AX356" s="276">
        <f t="shared" si="214"/>
        <v>5.6026208277767052E-4</v>
      </c>
      <c r="AY356" s="19">
        <f t="shared" si="234"/>
        <v>2.3186915028709785</v>
      </c>
    </row>
    <row r="357" spans="1:51">
      <c r="A357" s="4">
        <v>38852</v>
      </c>
      <c r="B357" s="9">
        <f t="shared" si="204"/>
        <v>38852</v>
      </c>
      <c r="C357" s="5">
        <v>0.47</v>
      </c>
      <c r="D357" s="5">
        <v>0.47</v>
      </c>
      <c r="E357" s="5">
        <v>0.44</v>
      </c>
      <c r="F357" s="5">
        <v>0.45</v>
      </c>
      <c r="G357" s="6">
        <v>360000</v>
      </c>
      <c r="H357" s="112">
        <v>0.45</v>
      </c>
      <c r="I357" s="19">
        <f t="shared" si="221"/>
        <v>-4.2553191489361625E-2</v>
      </c>
      <c r="J357" s="8">
        <f t="shared" si="222"/>
        <v>0.52827038417709682</v>
      </c>
      <c r="K357" s="8">
        <f t="shared" si="223"/>
        <v>0.45772961582290322</v>
      </c>
      <c r="L357" s="8">
        <f t="shared" si="224"/>
        <v>0.49300000000000005</v>
      </c>
      <c r="M357" s="19">
        <f t="shared" si="225"/>
        <v>0.1541101250950867</v>
      </c>
      <c r="N357" s="19">
        <f t="shared" si="226"/>
        <v>0.2235850704554099</v>
      </c>
      <c r="O357" s="19">
        <f t="shared" si="227"/>
        <v>7.5232382354553807E-3</v>
      </c>
      <c r="P357" s="19">
        <f t="shared" si="228"/>
        <v>-1.7060483143352689E-2</v>
      </c>
      <c r="Q357" s="214"/>
      <c r="R357" s="305"/>
      <c r="S357" s="215"/>
      <c r="T357" t="str">
        <f t="shared" si="229"/>
        <v/>
      </c>
      <c r="U357" t="str">
        <f t="shared" si="230"/>
        <v/>
      </c>
      <c r="V357" t="str">
        <f t="shared" si="231"/>
        <v>BrokeBandLower</v>
      </c>
      <c r="W357" t="str">
        <f t="shared" si="232"/>
        <v>BrokeBandLower</v>
      </c>
      <c r="X357" s="10"/>
      <c r="Y357" s="219">
        <f t="shared" si="213"/>
        <v>-3.4505494505494522E-3</v>
      </c>
      <c r="Z357" s="78">
        <f t="shared" si="215"/>
        <v>0.47961922627959269</v>
      </c>
      <c r="AA357" s="78">
        <f t="shared" si="236"/>
        <v>0.48832848565710946</v>
      </c>
      <c r="AB357" s="74">
        <f t="shared" si="206"/>
        <v>356</v>
      </c>
      <c r="AC357" s="80">
        <f t="shared" si="237"/>
        <v>-4.5472553012208599E-3</v>
      </c>
      <c r="AD357" s="79">
        <f t="shared" si="235"/>
        <v>-8.7092593775167648E-3</v>
      </c>
      <c r="AE357" s="81">
        <f t="shared" si="239"/>
        <v>-4.1620040762959049E-3</v>
      </c>
      <c r="AF357" s="19">
        <f t="shared" si="240"/>
        <v>-1.7834837887446449E-2</v>
      </c>
      <c r="AG357" s="93">
        <f t="shared" si="238"/>
        <v>0.35522242927052466</v>
      </c>
      <c r="AH357" s="91">
        <f t="shared" si="241"/>
        <v>-4.9763793367109995E-4</v>
      </c>
      <c r="AI357" s="96">
        <f t="shared" si="242"/>
        <v>347.18482050444527</v>
      </c>
      <c r="AJ357" s="5">
        <f t="shared" si="207"/>
        <v>-1.9999999999999962E-2</v>
      </c>
      <c r="AK357" s="5">
        <f t="shared" si="210"/>
        <v>0</v>
      </c>
      <c r="AL357" s="5">
        <f t="shared" si="212"/>
        <v>-1.9999999999999962E-2</v>
      </c>
      <c r="AM357" s="95">
        <f t="shared" si="217"/>
        <v>1.4285714285714299E-3</v>
      </c>
      <c r="AN357" s="95">
        <f t="shared" si="218"/>
        <v>-6.4285714285714302E-3</v>
      </c>
      <c r="AO357" s="78">
        <f t="shared" si="219"/>
        <v>0.22222222222222238</v>
      </c>
      <c r="AP357" s="8">
        <f t="shared" si="220"/>
        <v>18.181818181818187</v>
      </c>
      <c r="AQ357" s="8">
        <f t="shared" si="216"/>
        <v>40.000000000000014</v>
      </c>
      <c r="AR357" s="8">
        <f t="shared" si="205"/>
        <v>-0.33333333333333209</v>
      </c>
      <c r="AS357" s="114">
        <f t="shared" si="211"/>
        <v>-119999.99999999955</v>
      </c>
      <c r="AT357" s="103">
        <f t="shared" si="233"/>
        <v>6.7499503235449232E-2</v>
      </c>
      <c r="AU357" s="5">
        <f t="shared" si="208"/>
        <v>0.45</v>
      </c>
      <c r="AW357" s="210">
        <f t="shared" si="209"/>
        <v>6.8181818181818121E-2</v>
      </c>
      <c r="AX357" s="276">
        <f t="shared" si="214"/>
        <v>2.3089992188783399E-3</v>
      </c>
      <c r="AY357" s="19">
        <f t="shared" si="234"/>
        <v>3.1212841094488679</v>
      </c>
    </row>
    <row r="358" spans="1:51">
      <c r="A358" s="4">
        <v>38853</v>
      </c>
      <c r="B358" s="9">
        <f t="shared" si="204"/>
        <v>38853</v>
      </c>
      <c r="C358" s="5">
        <v>0.46</v>
      </c>
      <c r="D358" s="5">
        <v>0.49</v>
      </c>
      <c r="E358" s="5">
        <v>0.45</v>
      </c>
      <c r="F358" s="5">
        <v>0.45</v>
      </c>
      <c r="G358" s="6">
        <v>73100</v>
      </c>
      <c r="H358" s="112">
        <v>0.45</v>
      </c>
      <c r="I358" s="19">
        <f t="shared" si="221"/>
        <v>0</v>
      </c>
      <c r="J358" s="8">
        <f t="shared" si="222"/>
        <v>0.53023663297261103</v>
      </c>
      <c r="K358" s="8">
        <f t="shared" si="223"/>
        <v>0.45076336702738884</v>
      </c>
      <c r="L358" s="8">
        <f t="shared" si="224"/>
        <v>0.49049999999999994</v>
      </c>
      <c r="M358" s="19">
        <f t="shared" si="225"/>
        <v>0.17630817355305031</v>
      </c>
      <c r="N358" s="19">
        <f t="shared" si="226"/>
        <v>0.14404016896532468</v>
      </c>
      <c r="O358" s="19">
        <f t="shared" si="227"/>
        <v>3.7220500228819387E-3</v>
      </c>
      <c r="P358" s="19">
        <f t="shared" si="228"/>
        <v>-1.5219134953700799E-2</v>
      </c>
      <c r="Q358" s="214"/>
      <c r="R358" s="305"/>
      <c r="S358" s="215"/>
      <c r="T358" t="str">
        <f t="shared" si="229"/>
        <v/>
      </c>
      <c r="U358" t="str">
        <f t="shared" si="230"/>
        <v/>
      </c>
      <c r="V358" t="str">
        <f t="shared" si="231"/>
        <v>BrokeBandLower</v>
      </c>
      <c r="W358" t="str">
        <f t="shared" si="232"/>
        <v>BrokeBandLower</v>
      </c>
      <c r="X358" s="10"/>
      <c r="Y358" s="219">
        <f t="shared" si="213"/>
        <v>-4.043956043956045E-3</v>
      </c>
      <c r="Z358" s="78">
        <f t="shared" si="215"/>
        <v>0.47505786543253542</v>
      </c>
      <c r="AA358" s="78">
        <f t="shared" si="236"/>
        <v>0.48549217771848335</v>
      </c>
      <c r="AB358" s="74">
        <f t="shared" si="206"/>
        <v>357</v>
      </c>
      <c r="AC358" s="80">
        <f t="shared" si="237"/>
        <v>-5.0178465677216226E-3</v>
      </c>
      <c r="AD358" s="79">
        <f t="shared" si="235"/>
        <v>-1.0434312285947933E-2</v>
      </c>
      <c r="AE358" s="81">
        <f t="shared" si="239"/>
        <v>-5.4164657182263105E-3</v>
      </c>
      <c r="AF358" s="19">
        <f t="shared" si="240"/>
        <v>-2.1492235642153551E-2</v>
      </c>
      <c r="AG358" s="93">
        <f t="shared" si="238"/>
        <v>0.10348907974760445</v>
      </c>
      <c r="AH358" s="91">
        <f t="shared" si="241"/>
        <v>-4.9462210125955663E-4</v>
      </c>
      <c r="AI358" s="96">
        <f t="shared" si="242"/>
        <v>347.17542208771152</v>
      </c>
      <c r="AJ358" s="5">
        <f t="shared" si="207"/>
        <v>0</v>
      </c>
      <c r="AK358" s="5">
        <f t="shared" si="210"/>
        <v>0</v>
      </c>
      <c r="AL358" s="5">
        <f t="shared" si="212"/>
        <v>0</v>
      </c>
      <c r="AM358" s="95">
        <f t="shared" si="217"/>
        <v>1.4285714285714299E-3</v>
      </c>
      <c r="AN358" s="95">
        <f t="shared" si="218"/>
        <v>-5.0000000000000001E-3</v>
      </c>
      <c r="AO358" s="78">
        <f t="shared" si="219"/>
        <v>0.28571428571428598</v>
      </c>
      <c r="AP358" s="8">
        <f t="shared" si="220"/>
        <v>22.222222222222243</v>
      </c>
      <c r="AQ358" s="8">
        <f t="shared" si="216"/>
        <v>41.666666666666686</v>
      </c>
      <c r="AR358" s="8">
        <f t="shared" si="205"/>
        <v>-1</v>
      </c>
      <c r="AS358" s="114">
        <f t="shared" si="211"/>
        <v>-73100</v>
      </c>
      <c r="AT358" s="103">
        <f t="shared" si="233"/>
        <v>2.5920350348980558E-2</v>
      </c>
      <c r="AU358" s="5">
        <f t="shared" si="208"/>
        <v>0.45</v>
      </c>
      <c r="AW358" s="210">
        <f t="shared" si="209"/>
        <v>8.8888888888888837E-2</v>
      </c>
      <c r="AX358" s="276">
        <f t="shared" si="214"/>
        <v>4.4634380518381069E-3</v>
      </c>
      <c r="AY358" s="19">
        <f t="shared" si="234"/>
        <v>0.93306174179060364</v>
      </c>
    </row>
    <row r="359" spans="1:51">
      <c r="A359" s="4">
        <v>38854</v>
      </c>
      <c r="B359" s="9">
        <f t="shared" si="204"/>
        <v>38854</v>
      </c>
      <c r="C359" s="5">
        <v>0.46</v>
      </c>
      <c r="D359" s="5">
        <v>0.46</v>
      </c>
      <c r="E359" s="5">
        <v>0.44</v>
      </c>
      <c r="F359" s="5">
        <v>0.44</v>
      </c>
      <c r="G359" s="6">
        <v>188000</v>
      </c>
      <c r="H359" s="112">
        <v>0.44</v>
      </c>
      <c r="I359" s="19">
        <f t="shared" si="221"/>
        <v>-2.222222222222224E-2</v>
      </c>
      <c r="J359" s="8">
        <f t="shared" si="222"/>
        <v>0.53343126676640207</v>
      </c>
      <c r="K359" s="8">
        <f t="shared" si="223"/>
        <v>0.44256873323359769</v>
      </c>
      <c r="L359" s="8">
        <f t="shared" si="224"/>
        <v>0.48799999999999988</v>
      </c>
      <c r="M359" s="19">
        <f t="shared" si="225"/>
        <v>0.2053071686038993</v>
      </c>
      <c r="N359" s="19">
        <f t="shared" si="226"/>
        <v>0.16447901686261487</v>
      </c>
      <c r="O359" s="19">
        <f t="shared" si="227"/>
        <v>6.0249209412056061E-3</v>
      </c>
      <c r="P359" s="19">
        <f t="shared" si="228"/>
        <v>-1.8179458210705123E-2</v>
      </c>
      <c r="Q359" s="214"/>
      <c r="R359" s="305"/>
      <c r="S359" s="215"/>
      <c r="T359" t="str">
        <f t="shared" si="229"/>
        <v/>
      </c>
      <c r="U359" t="str">
        <f t="shared" si="230"/>
        <v/>
      </c>
      <c r="V359" t="str">
        <f t="shared" si="231"/>
        <v>BrokeBandLower</v>
      </c>
      <c r="W359" t="str">
        <f t="shared" si="232"/>
        <v>BrokeBandLower</v>
      </c>
      <c r="X359" s="10"/>
      <c r="Y359" s="219">
        <f t="shared" si="213"/>
        <v>-4.7032967032967039E-3</v>
      </c>
      <c r="Z359" s="78">
        <f t="shared" si="215"/>
        <v>0.46965895415592496</v>
      </c>
      <c r="AA359" s="78">
        <f t="shared" si="236"/>
        <v>0.4821257565673156</v>
      </c>
      <c r="AB359" s="74">
        <f t="shared" si="206"/>
        <v>358</v>
      </c>
      <c r="AC359" s="80">
        <f t="shared" si="237"/>
        <v>-5.6402693545314657E-3</v>
      </c>
      <c r="AD359" s="79">
        <f t="shared" si="235"/>
        <v>-1.2466802411390643E-2</v>
      </c>
      <c r="AE359" s="81">
        <f t="shared" si="239"/>
        <v>-6.8265330568591772E-3</v>
      </c>
      <c r="AF359" s="19">
        <f t="shared" si="240"/>
        <v>-2.5857988795605854E-2</v>
      </c>
      <c r="AG359" s="93">
        <f t="shared" si="238"/>
        <v>0.12404181323791594</v>
      </c>
      <c r="AH359" s="91">
        <f t="shared" si="241"/>
        <v>-5.0454173912649781E-4</v>
      </c>
      <c r="AI359" s="96">
        <f t="shared" si="242"/>
        <v>347.28415589782338</v>
      </c>
      <c r="AJ359" s="5">
        <f t="shared" si="207"/>
        <v>-1.0000000000000009E-2</v>
      </c>
      <c r="AK359" s="5">
        <f t="shared" si="210"/>
        <v>0</v>
      </c>
      <c r="AL359" s="5">
        <f t="shared" si="212"/>
        <v>-1.0000000000000009E-2</v>
      </c>
      <c r="AM359" s="95">
        <f t="shared" si="217"/>
        <v>1.4285714285714299E-3</v>
      </c>
      <c r="AN359" s="95">
        <f t="shared" si="218"/>
        <v>-5.7142857142857151E-3</v>
      </c>
      <c r="AO359" s="78">
        <f t="shared" si="219"/>
        <v>0.25000000000000017</v>
      </c>
      <c r="AP359" s="8">
        <f t="shared" si="220"/>
        <v>20.000000000000014</v>
      </c>
      <c r="AQ359" s="8">
        <f t="shared" si="216"/>
        <v>42.857142857142868</v>
      </c>
      <c r="AR359" s="8">
        <f t="shared" si="205"/>
        <v>-1</v>
      </c>
      <c r="AS359" s="114">
        <f t="shared" si="211"/>
        <v>-188000</v>
      </c>
      <c r="AT359" s="103">
        <f t="shared" si="233"/>
        <v>2.0890644150892132E-2</v>
      </c>
      <c r="AU359" s="5">
        <f t="shared" si="208"/>
        <v>0.44</v>
      </c>
      <c r="AW359" s="210">
        <f t="shared" si="209"/>
        <v>4.5454545454545497E-2</v>
      </c>
      <c r="AX359" s="276">
        <f t="shared" si="214"/>
        <v>6.9123202164201245E-3</v>
      </c>
      <c r="AY359" s="19">
        <f t="shared" si="234"/>
        <v>0.54865378126476594</v>
      </c>
    </row>
    <row r="360" spans="1:51">
      <c r="A360" s="4">
        <v>38855</v>
      </c>
      <c r="B360" s="9">
        <f t="shared" si="204"/>
        <v>38855</v>
      </c>
      <c r="C360" s="5">
        <v>0.46</v>
      </c>
      <c r="D360" s="5">
        <v>0.47</v>
      </c>
      <c r="E360" s="5">
        <v>0.44</v>
      </c>
      <c r="F360" s="5">
        <v>0.44</v>
      </c>
      <c r="G360" s="6">
        <v>89300</v>
      </c>
      <c r="H360" s="112">
        <v>0.44</v>
      </c>
      <c r="I360" s="19">
        <f t="shared" si="221"/>
        <v>0</v>
      </c>
      <c r="J360" s="8">
        <f t="shared" si="222"/>
        <v>0.53327499359302866</v>
      </c>
      <c r="K360" s="8">
        <f t="shared" si="223"/>
        <v>0.43572500640697109</v>
      </c>
      <c r="L360" s="8">
        <f t="shared" si="224"/>
        <v>0.48449999999999988</v>
      </c>
      <c r="M360" s="19">
        <f t="shared" si="225"/>
        <v>0.22387970796182627</v>
      </c>
      <c r="N360" s="19">
        <f t="shared" si="226"/>
        <v>9.04622058948127E-2</v>
      </c>
      <c r="O360" s="19">
        <f t="shared" si="227"/>
        <v>-2.9295840553314581E-4</v>
      </c>
      <c r="P360" s="19">
        <f t="shared" si="228"/>
        <v>-1.546364736754759E-2</v>
      </c>
      <c r="Q360" s="214"/>
      <c r="R360" s="305"/>
      <c r="S360" s="215"/>
      <c r="T360" t="str">
        <f t="shared" si="229"/>
        <v/>
      </c>
      <c r="U360" t="str">
        <f t="shared" si="230"/>
        <v/>
      </c>
      <c r="V360" t="str">
        <f t="shared" si="231"/>
        <v/>
      </c>
      <c r="W360" t="str">
        <f t="shared" si="232"/>
        <v/>
      </c>
      <c r="X360" s="10"/>
      <c r="Y360" s="219">
        <f t="shared" si="213"/>
        <v>-5.0989010989010985E-3</v>
      </c>
      <c r="Z360" s="78">
        <f t="shared" si="215"/>
        <v>0.46509147521591254</v>
      </c>
      <c r="AA360" s="78">
        <f t="shared" si="236"/>
        <v>0.47900845058133423</v>
      </c>
      <c r="AB360" s="74">
        <f t="shared" si="206"/>
        <v>359</v>
      </c>
      <c r="AC360" s="80">
        <f t="shared" si="237"/>
        <v>-5.6723538468500118E-3</v>
      </c>
      <c r="AD360" s="79">
        <f t="shared" si="235"/>
        <v>-1.3916975365421691E-2</v>
      </c>
      <c r="AE360" s="81">
        <f t="shared" si="239"/>
        <v>-8.2446215185716792E-3</v>
      </c>
      <c r="AF360" s="19">
        <f t="shared" si="240"/>
        <v>-2.9053715750800995E-2</v>
      </c>
      <c r="AG360" s="93">
        <f t="shared" si="238"/>
        <v>5.6884681035257664E-3</v>
      </c>
      <c r="AH360" s="91">
        <f t="shared" si="241"/>
        <v>-5.0401901911931342E-4</v>
      </c>
      <c r="AI360" s="96">
        <f t="shared" si="242"/>
        <v>347.4045114875201</v>
      </c>
      <c r="AJ360" s="5">
        <f t="shared" si="207"/>
        <v>0</v>
      </c>
      <c r="AK360" s="5">
        <f t="shared" si="210"/>
        <v>0</v>
      </c>
      <c r="AL360" s="5">
        <f t="shared" si="212"/>
        <v>0</v>
      </c>
      <c r="AM360" s="95">
        <f t="shared" si="217"/>
        <v>1.4285714285714299E-3</v>
      </c>
      <c r="AN360" s="95">
        <f t="shared" si="218"/>
        <v>-5.7142857142857151E-3</v>
      </c>
      <c r="AO360" s="78">
        <f t="shared" si="219"/>
        <v>0.25000000000000017</v>
      </c>
      <c r="AP360" s="8">
        <f t="shared" si="220"/>
        <v>20.000000000000014</v>
      </c>
      <c r="AQ360" s="8">
        <f t="shared" si="216"/>
        <v>42.857142857142868</v>
      </c>
      <c r="AR360" s="8">
        <f t="shared" si="205"/>
        <v>-1</v>
      </c>
      <c r="AS360" s="114">
        <f t="shared" si="211"/>
        <v>-89300</v>
      </c>
      <c r="AT360" s="103">
        <f t="shared" si="233"/>
        <v>-4.0722665718624269E-3</v>
      </c>
      <c r="AU360" s="5">
        <f t="shared" si="208"/>
        <v>0.44</v>
      </c>
      <c r="AW360" s="210">
        <f t="shared" si="209"/>
        <v>6.8181818181818121E-2</v>
      </c>
      <c r="AX360" s="276">
        <f t="shared" si="214"/>
        <v>9.1496424753737295E-3</v>
      </c>
      <c r="AY360" s="19">
        <f t="shared" si="234"/>
        <v>0.32367167447463963</v>
      </c>
    </row>
    <row r="361" spans="1:51">
      <c r="A361" s="4">
        <v>38856</v>
      </c>
      <c r="B361" s="9">
        <f t="shared" si="204"/>
        <v>38856</v>
      </c>
      <c r="C361" s="5">
        <v>0.45</v>
      </c>
      <c r="D361" s="5">
        <v>0.47</v>
      </c>
      <c r="E361" s="5">
        <v>0.44</v>
      </c>
      <c r="F361" s="5">
        <v>0.47</v>
      </c>
      <c r="G361" s="6">
        <v>70600</v>
      </c>
      <c r="H361" s="112">
        <v>0.47</v>
      </c>
      <c r="I361" s="19">
        <f t="shared" si="221"/>
        <v>6.8181818181818121E-2</v>
      </c>
      <c r="J361" s="8">
        <f t="shared" si="222"/>
        <v>0.53019696007084727</v>
      </c>
      <c r="K361" s="8">
        <f t="shared" si="223"/>
        <v>0.43480303992915265</v>
      </c>
      <c r="L361" s="8">
        <f t="shared" si="224"/>
        <v>0.48249999999999993</v>
      </c>
      <c r="M361" s="19">
        <f t="shared" si="225"/>
        <v>0.21939570651860721</v>
      </c>
      <c r="N361" s="19">
        <f t="shared" si="226"/>
        <v>-2.0028619315438929E-2</v>
      </c>
      <c r="O361" s="19">
        <f t="shared" si="227"/>
        <v>-5.7719442298290197E-3</v>
      </c>
      <c r="P361" s="19">
        <f t="shared" si="228"/>
        <v>-2.1159365752750092E-3</v>
      </c>
      <c r="Q361" s="214"/>
      <c r="R361" s="305"/>
      <c r="S361" s="215"/>
      <c r="T361" t="str">
        <f t="shared" si="229"/>
        <v/>
      </c>
      <c r="U361" t="str">
        <f t="shared" si="230"/>
        <v/>
      </c>
      <c r="V361" t="str">
        <f t="shared" si="231"/>
        <v/>
      </c>
      <c r="W361" t="str">
        <f t="shared" si="232"/>
        <v/>
      </c>
      <c r="X361" s="10"/>
      <c r="Y361" s="219">
        <f t="shared" si="213"/>
        <v>-4.373626373626374E-3</v>
      </c>
      <c r="Z361" s="78">
        <f t="shared" si="215"/>
        <v>0.46584738803266201</v>
      </c>
      <c r="AA361" s="78">
        <f t="shared" si="236"/>
        <v>0.47834182523831548</v>
      </c>
      <c r="AB361" s="74">
        <f t="shared" si="206"/>
        <v>360</v>
      </c>
      <c r="AC361" s="80">
        <f t="shared" si="237"/>
        <v>-3.3998525496654278E-3</v>
      </c>
      <c r="AD361" s="79">
        <f t="shared" si="235"/>
        <v>-1.2494437205653464E-2</v>
      </c>
      <c r="AE361" s="81">
        <f t="shared" si="239"/>
        <v>-9.0945846559880358E-3</v>
      </c>
      <c r="AF361" s="19">
        <f t="shared" si="240"/>
        <v>-2.612031092917411E-2</v>
      </c>
      <c r="AG361" s="93">
        <f t="shared" si="238"/>
        <v>-0.40062756283206064</v>
      </c>
      <c r="AH361" s="91">
        <f t="shared" si="241"/>
        <v>-4.2409428429881173E-4</v>
      </c>
      <c r="AI361" s="96">
        <f t="shared" si="242"/>
        <v>347.87104076721522</v>
      </c>
      <c r="AJ361" s="5">
        <f t="shared" si="207"/>
        <v>2.9999999999999971E-2</v>
      </c>
      <c r="AK361" s="5">
        <f t="shared" si="210"/>
        <v>2.9999999999999971E-2</v>
      </c>
      <c r="AL361" s="5">
        <f t="shared" si="212"/>
        <v>0</v>
      </c>
      <c r="AM361" s="95">
        <f t="shared" si="217"/>
        <v>3.5714285714285704E-3</v>
      </c>
      <c r="AN361" s="95">
        <f t="shared" si="218"/>
        <v>-5.7142857142857151E-3</v>
      </c>
      <c r="AO361" s="78">
        <f t="shared" si="219"/>
        <v>0.62499999999999978</v>
      </c>
      <c r="AP361" s="8">
        <f t="shared" si="220"/>
        <v>38.461538461538453</v>
      </c>
      <c r="AQ361" s="8">
        <f t="shared" si="216"/>
        <v>55.55555555555555</v>
      </c>
      <c r="AR361" s="8">
        <f t="shared" si="205"/>
        <v>1</v>
      </c>
      <c r="AS361" s="114">
        <f t="shared" si="211"/>
        <v>70600</v>
      </c>
      <c r="AT361" s="103">
        <f t="shared" si="233"/>
        <v>-5.0909951965360779E-2</v>
      </c>
      <c r="AU361" s="5">
        <f t="shared" si="208"/>
        <v>0.47</v>
      </c>
      <c r="AW361" s="210">
        <f t="shared" si="209"/>
        <v>6.8181818181818121E-2</v>
      </c>
      <c r="AX361" s="276">
        <f t="shared" si="214"/>
        <v>1.0702637598900677E-2</v>
      </c>
      <c r="AY361" s="19">
        <f t="shared" si="234"/>
        <v>0.16973287510488358</v>
      </c>
    </row>
    <row r="362" spans="1:51">
      <c r="A362" s="4">
        <v>38859</v>
      </c>
      <c r="B362" s="9">
        <f t="shared" si="204"/>
        <v>38859</v>
      </c>
      <c r="C362" s="5">
        <v>0.46</v>
      </c>
      <c r="D362" s="5">
        <v>0.46</v>
      </c>
      <c r="E362" s="5">
        <v>0.44</v>
      </c>
      <c r="F362" s="5">
        <v>0.44</v>
      </c>
      <c r="G362" s="6">
        <v>73400</v>
      </c>
      <c r="H362" s="112">
        <v>0.44</v>
      </c>
      <c r="I362" s="19">
        <f t="shared" si="221"/>
        <v>-6.3829787234042493E-2</v>
      </c>
      <c r="J362" s="8">
        <f t="shared" si="222"/>
        <v>0.5263643917750972</v>
      </c>
      <c r="K362" s="8">
        <f t="shared" si="223"/>
        <v>0.43063560822490266</v>
      </c>
      <c r="L362" s="8">
        <f t="shared" si="224"/>
        <v>0.47849999999999993</v>
      </c>
      <c r="M362" s="19">
        <f t="shared" si="225"/>
        <v>0.22229648854351003</v>
      </c>
      <c r="N362" s="19">
        <f t="shared" si="226"/>
        <v>1.3221690027269525E-2</v>
      </c>
      <c r="O362" s="19">
        <f t="shared" si="227"/>
        <v>-7.2285746324119758E-3</v>
      </c>
      <c r="P362" s="19">
        <f t="shared" si="228"/>
        <v>-9.5846425198154953E-3</v>
      </c>
      <c r="Q362" s="214"/>
      <c r="R362" s="305"/>
      <c r="S362" s="215"/>
      <c r="T362" t="str">
        <f t="shared" si="229"/>
        <v/>
      </c>
      <c r="U362" t="str">
        <f t="shared" si="230"/>
        <v/>
      </c>
      <c r="V362" t="str">
        <f t="shared" si="231"/>
        <v/>
      </c>
      <c r="W362" t="str">
        <f t="shared" si="232"/>
        <v/>
      </c>
      <c r="X362" s="10"/>
      <c r="Y362" s="219">
        <f t="shared" si="213"/>
        <v>-4.3736263736263731E-3</v>
      </c>
      <c r="Z362" s="78">
        <f t="shared" si="215"/>
        <v>0.46186689027563205</v>
      </c>
      <c r="AA362" s="78">
        <f t="shared" si="236"/>
        <v>0.47550453017068012</v>
      </c>
      <c r="AB362" s="74">
        <f t="shared" si="206"/>
        <v>361</v>
      </c>
      <c r="AC362" s="80">
        <f t="shared" si="237"/>
        <v>-3.6344441912480284E-3</v>
      </c>
      <c r="AD362" s="79">
        <f t="shared" si="235"/>
        <v>-1.363763989504807E-2</v>
      </c>
      <c r="AE362" s="81">
        <f t="shared" si="239"/>
        <v>-1.0003195703800042E-2</v>
      </c>
      <c r="AF362" s="19">
        <f t="shared" si="240"/>
        <v>-2.8680357451385172E-2</v>
      </c>
      <c r="AG362" s="93">
        <f t="shared" si="238"/>
        <v>6.9000534039538333E-2</v>
      </c>
      <c r="AH362" s="91">
        <f t="shared" si="241"/>
        <v>-3.4404902084038576E-4</v>
      </c>
      <c r="AI362" s="96">
        <f t="shared" si="242"/>
        <v>348.35335746101651</v>
      </c>
      <c r="AJ362" s="5">
        <f t="shared" si="207"/>
        <v>-2.9999999999999971E-2</v>
      </c>
      <c r="AK362" s="5">
        <f t="shared" si="210"/>
        <v>0</v>
      </c>
      <c r="AL362" s="5">
        <f t="shared" si="212"/>
        <v>-2.9999999999999971E-2</v>
      </c>
      <c r="AM362" s="95">
        <f t="shared" si="217"/>
        <v>3.5714285714285704E-3</v>
      </c>
      <c r="AN362" s="95">
        <f t="shared" si="218"/>
        <v>-7.8571428571428559E-3</v>
      </c>
      <c r="AO362" s="78">
        <f t="shared" si="219"/>
        <v>0.45454545454545447</v>
      </c>
      <c r="AP362" s="8">
        <f t="shared" si="220"/>
        <v>31.25</v>
      </c>
      <c r="AQ362" s="8">
        <f t="shared" si="216"/>
        <v>51.470588235294116</v>
      </c>
      <c r="AR362" s="8">
        <f t="shared" si="205"/>
        <v>-1</v>
      </c>
      <c r="AS362" s="114">
        <f t="shared" si="211"/>
        <v>-73400</v>
      </c>
      <c r="AT362" s="103">
        <f t="shared" si="233"/>
        <v>-0.12348492696570998</v>
      </c>
      <c r="AU362" s="5">
        <f t="shared" si="208"/>
        <v>0.44</v>
      </c>
      <c r="AW362" s="210">
        <f t="shared" si="209"/>
        <v>4.5454545454545497E-2</v>
      </c>
      <c r="AX362" s="276">
        <f t="shared" si="214"/>
        <v>1.1776400598581756E-2</v>
      </c>
      <c r="AY362" s="19">
        <f t="shared" si="234"/>
        <v>0.10032695116121391</v>
      </c>
    </row>
    <row r="363" spans="1:51">
      <c r="A363" s="4">
        <v>38860</v>
      </c>
      <c r="B363" s="9">
        <f t="shared" si="204"/>
        <v>38860</v>
      </c>
      <c r="C363" s="5">
        <v>0.45</v>
      </c>
      <c r="D363" s="5">
        <v>0.45</v>
      </c>
      <c r="E363" s="5">
        <v>0.44</v>
      </c>
      <c r="F363" s="5">
        <v>0.44</v>
      </c>
      <c r="G363" s="6">
        <v>76800</v>
      </c>
      <c r="H363" s="112">
        <v>0.44</v>
      </c>
      <c r="I363" s="19">
        <f t="shared" si="221"/>
        <v>0</v>
      </c>
      <c r="J363" s="8">
        <f t="shared" si="222"/>
        <v>0.52117976006793509</v>
      </c>
      <c r="K363" s="8">
        <f t="shared" si="223"/>
        <v>0.42782023993206469</v>
      </c>
      <c r="L363" s="8">
        <f t="shared" si="224"/>
        <v>0.47449999999999992</v>
      </c>
      <c r="M363" s="19">
        <f t="shared" si="225"/>
        <v>0.21822137295490118</v>
      </c>
      <c r="N363" s="19">
        <f t="shared" si="226"/>
        <v>-1.83318936583707E-2</v>
      </c>
      <c r="O363" s="19">
        <f t="shared" si="227"/>
        <v>-9.8498906616338328E-3</v>
      </c>
      <c r="P363" s="19">
        <f t="shared" si="228"/>
        <v>-6.5377043585481062E-3</v>
      </c>
      <c r="Q363" s="214"/>
      <c r="R363" s="305"/>
      <c r="S363" s="215"/>
      <c r="T363" t="str">
        <f t="shared" si="229"/>
        <v/>
      </c>
      <c r="U363" t="str">
        <f t="shared" si="230"/>
        <v/>
      </c>
      <c r="V363" t="str">
        <f t="shared" si="231"/>
        <v/>
      </c>
      <c r="W363" t="str">
        <f t="shared" si="232"/>
        <v/>
      </c>
      <c r="X363" s="10"/>
      <c r="Y363" s="219">
        <f t="shared" si="213"/>
        <v>-4.109890109890108E-3</v>
      </c>
      <c r="Z363" s="78">
        <f t="shared" si="215"/>
        <v>0.45849938917318472</v>
      </c>
      <c r="AA363" s="78">
        <f t="shared" si="236"/>
        <v>0.47287719493804981</v>
      </c>
      <c r="AB363" s="74">
        <f t="shared" si="206"/>
        <v>362</v>
      </c>
      <c r="AC363" s="80">
        <f t="shared" si="237"/>
        <v>-3.4996880488520309E-3</v>
      </c>
      <c r="AD363" s="79">
        <f t="shared" si="235"/>
        <v>-1.4377805764865081E-2</v>
      </c>
      <c r="AE363" s="81">
        <f t="shared" si="239"/>
        <v>-1.0878117716013051E-2</v>
      </c>
      <c r="AF363" s="19">
        <f t="shared" si="240"/>
        <v>-3.0404946397866943E-2</v>
      </c>
      <c r="AG363" s="93">
        <f t="shared" si="238"/>
        <v>-3.7077510426628331E-2</v>
      </c>
      <c r="AH363" s="91">
        <f t="shared" si="241"/>
        <v>-2.5046232415939986E-4</v>
      </c>
      <c r="AI363" s="96">
        <f t="shared" si="242"/>
        <v>349.0852523192014</v>
      </c>
      <c r="AJ363" s="5">
        <f t="shared" si="207"/>
        <v>0</v>
      </c>
      <c r="AK363" s="5">
        <f t="shared" si="210"/>
        <v>0</v>
      </c>
      <c r="AL363" s="5">
        <f t="shared" si="212"/>
        <v>0</v>
      </c>
      <c r="AM363" s="95">
        <f t="shared" si="217"/>
        <v>3.5714285714285704E-3</v>
      </c>
      <c r="AN363" s="95">
        <f t="shared" si="218"/>
        <v>-7.8571428571428559E-3</v>
      </c>
      <c r="AO363" s="78">
        <f t="shared" si="219"/>
        <v>0.45454545454545447</v>
      </c>
      <c r="AP363" s="8">
        <f t="shared" si="220"/>
        <v>31.25</v>
      </c>
      <c r="AQ363" s="8">
        <f t="shared" si="216"/>
        <v>51.470588235294116</v>
      </c>
      <c r="AR363" s="8">
        <f t="shared" si="205"/>
        <v>-1</v>
      </c>
      <c r="AS363" s="114">
        <f t="shared" si="211"/>
        <v>-76800</v>
      </c>
      <c r="AT363" s="103">
        <f t="shared" si="233"/>
        <v>-0.14612978100716506</v>
      </c>
      <c r="AU363" s="5">
        <f t="shared" si="208"/>
        <v>0.44</v>
      </c>
      <c r="AW363" s="210">
        <f t="shared" si="209"/>
        <v>2.2727272727272749E-2</v>
      </c>
      <c r="AX363" s="276">
        <f t="shared" si="214"/>
        <v>1.2181063628959685E-2</v>
      </c>
      <c r="AY363" s="19">
        <f t="shared" si="234"/>
        <v>3.4362199807185807E-2</v>
      </c>
    </row>
    <row r="364" spans="1:51">
      <c r="A364" s="4">
        <v>38861</v>
      </c>
      <c r="B364" s="9">
        <f t="shared" si="204"/>
        <v>38861</v>
      </c>
      <c r="C364" s="5">
        <v>0.45</v>
      </c>
      <c r="D364" s="5">
        <v>0.46</v>
      </c>
      <c r="E364" s="5">
        <v>0.44</v>
      </c>
      <c r="F364" s="5">
        <v>0.46</v>
      </c>
      <c r="G364" s="6">
        <v>97900</v>
      </c>
      <c r="H364" s="112">
        <v>0.46</v>
      </c>
      <c r="I364" s="19">
        <f t="shared" si="221"/>
        <v>4.5454545454545497E-2</v>
      </c>
      <c r="J364" s="8">
        <f t="shared" si="222"/>
        <v>0.5180521678957215</v>
      </c>
      <c r="K364" s="8">
        <f t="shared" si="223"/>
        <v>0.4269478321042785</v>
      </c>
      <c r="L364" s="8">
        <f t="shared" si="224"/>
        <v>0.47249999999999998</v>
      </c>
      <c r="M364" s="19">
        <f t="shared" si="225"/>
        <v>0.21338517013289698</v>
      </c>
      <c r="N364" s="19">
        <f t="shared" si="226"/>
        <v>-2.2161911807802963E-2</v>
      </c>
      <c r="O364" s="19">
        <f t="shared" si="227"/>
        <v>-6.0009854791865129E-3</v>
      </c>
      <c r="P364" s="19">
        <f t="shared" si="228"/>
        <v>-2.0391925074062078E-3</v>
      </c>
      <c r="Q364" s="214"/>
      <c r="R364" s="305"/>
      <c r="S364" s="215"/>
      <c r="T364" t="str">
        <f t="shared" si="229"/>
        <v/>
      </c>
      <c r="U364" t="str">
        <f t="shared" si="230"/>
        <v/>
      </c>
      <c r="V364" t="str">
        <f t="shared" si="231"/>
        <v/>
      </c>
      <c r="W364" t="str">
        <f t="shared" si="232"/>
        <v/>
      </c>
      <c r="X364" s="10"/>
      <c r="Y364" s="219">
        <f t="shared" si="213"/>
        <v>-3.0109890109890083E-3</v>
      </c>
      <c r="Z364" s="78">
        <f t="shared" si="215"/>
        <v>0.4587304832405143</v>
      </c>
      <c r="AA364" s="78">
        <f t="shared" si="236"/>
        <v>0.47192428251263413</v>
      </c>
      <c r="AB364" s="74">
        <f t="shared" si="206"/>
        <v>363</v>
      </c>
      <c r="AC364" s="80">
        <f t="shared" si="237"/>
        <v>-1.852545244885425E-3</v>
      </c>
      <c r="AD364" s="79">
        <f t="shared" si="235"/>
        <v>-1.3193799272119833E-2</v>
      </c>
      <c r="AE364" s="81">
        <f t="shared" si="239"/>
        <v>-1.1341254027234408E-2</v>
      </c>
      <c r="AF364" s="19">
        <f t="shared" si="240"/>
        <v>-2.7957449449036595E-2</v>
      </c>
      <c r="AG364" s="93">
        <f t="shared" si="238"/>
        <v>-0.47065417859368991</v>
      </c>
      <c r="AH364" s="91">
        <f t="shared" si="241"/>
        <v>-9.9275042367863735E-5</v>
      </c>
      <c r="AI364" s="96">
        <f t="shared" si="242"/>
        <v>352.97555780194307</v>
      </c>
      <c r="AJ364" s="5">
        <f t="shared" si="207"/>
        <v>2.0000000000000018E-2</v>
      </c>
      <c r="AK364" s="5">
        <f t="shared" si="210"/>
        <v>2.0000000000000018E-2</v>
      </c>
      <c r="AL364" s="5">
        <f t="shared" si="212"/>
        <v>0</v>
      </c>
      <c r="AM364" s="95">
        <f t="shared" si="217"/>
        <v>5.0000000000000001E-3</v>
      </c>
      <c r="AN364" s="95">
        <f t="shared" si="218"/>
        <v>-7.8571428571428559E-3</v>
      </c>
      <c r="AO364" s="78">
        <f t="shared" si="219"/>
        <v>0.63636363636363646</v>
      </c>
      <c r="AP364" s="8">
        <f t="shared" si="220"/>
        <v>38.888888888888893</v>
      </c>
      <c r="AQ364" s="8">
        <f t="shared" si="216"/>
        <v>52.688172043010766</v>
      </c>
      <c r="AR364" s="8">
        <f t="shared" si="205"/>
        <v>1</v>
      </c>
      <c r="AS364" s="114">
        <f t="shared" si="211"/>
        <v>97900</v>
      </c>
      <c r="AT364" s="103">
        <f t="shared" si="233"/>
        <v>-0.10609429150591759</v>
      </c>
      <c r="AU364" s="5">
        <f t="shared" si="208"/>
        <v>0.46</v>
      </c>
      <c r="AW364" s="210">
        <f t="shared" si="209"/>
        <v>4.5454545454545497E-2</v>
      </c>
      <c r="AX364" s="276">
        <f t="shared" si="214"/>
        <v>1.1880701007370664E-2</v>
      </c>
      <c r="AY364" s="19">
        <f t="shared" si="234"/>
        <v>-2.4658160464323429E-2</v>
      </c>
    </row>
    <row r="365" spans="1:51">
      <c r="A365" s="4">
        <v>38862</v>
      </c>
      <c r="B365" s="9">
        <f t="shared" si="204"/>
        <v>38862</v>
      </c>
      <c r="C365" s="5">
        <v>0.47</v>
      </c>
      <c r="D365" s="5">
        <v>0.48</v>
      </c>
      <c r="E365" s="5">
        <v>0.45</v>
      </c>
      <c r="F365" s="5">
        <v>0.47</v>
      </c>
      <c r="G365" s="6">
        <v>90000</v>
      </c>
      <c r="H365" s="112">
        <v>0.47</v>
      </c>
      <c r="I365" s="19">
        <f t="shared" si="221"/>
        <v>2.1739130434782507E-2</v>
      </c>
      <c r="J365" s="8">
        <f t="shared" si="222"/>
        <v>0.51477213725647863</v>
      </c>
      <c r="K365" s="8">
        <f t="shared" si="223"/>
        <v>0.42722786274352154</v>
      </c>
      <c r="L365" s="8">
        <f t="shared" si="224"/>
        <v>0.47100000000000009</v>
      </c>
      <c r="M365" s="19">
        <f t="shared" si="225"/>
        <v>0.2049123714702866</v>
      </c>
      <c r="N365" s="19">
        <f t="shared" si="226"/>
        <v>-3.9706595623929725E-2</v>
      </c>
      <c r="O365" s="19">
        <f t="shared" si="227"/>
        <v>-6.3314678376234614E-3</v>
      </c>
      <c r="P365" s="19">
        <f t="shared" si="228"/>
        <v>6.5588959162261038E-4</v>
      </c>
      <c r="Q365" s="214"/>
      <c r="R365" s="305"/>
      <c r="S365" s="215"/>
      <c r="T365" t="str">
        <f t="shared" si="229"/>
        <v/>
      </c>
      <c r="U365" t="str">
        <f t="shared" si="230"/>
        <v/>
      </c>
      <c r="V365" t="str">
        <f t="shared" si="231"/>
        <v/>
      </c>
      <c r="W365" t="str">
        <f t="shared" si="232"/>
        <v/>
      </c>
      <c r="X365" s="10"/>
      <c r="Y365" s="219">
        <f t="shared" si="213"/>
        <v>-1.7802197802197783E-3</v>
      </c>
      <c r="Z365" s="78">
        <f t="shared" si="215"/>
        <v>0.4604659888214751</v>
      </c>
      <c r="AA365" s="78">
        <f t="shared" si="236"/>
        <v>0.4717818856066992</v>
      </c>
      <c r="AB365" s="74">
        <f t="shared" si="206"/>
        <v>364</v>
      </c>
      <c r="AC365" s="80">
        <f t="shared" si="237"/>
        <v>2.0285793608246921E-5</v>
      </c>
      <c r="AD365" s="79">
        <f t="shared" si="235"/>
        <v>-1.13158967852241E-2</v>
      </c>
      <c r="AE365" s="81">
        <f t="shared" si="239"/>
        <v>-1.1336182578832347E-2</v>
      </c>
      <c r="AF365" s="19">
        <f t="shared" si="240"/>
        <v>-2.3985441430571571E-2</v>
      </c>
      <c r="AG365" s="93">
        <f t="shared" si="238"/>
        <v>-1.0109502284299143</v>
      </c>
      <c r="AH365" s="91">
        <f t="shared" si="241"/>
        <v>8.8749423710738221E-5</v>
      </c>
      <c r="AI365" s="96">
        <f t="shared" si="242"/>
        <v>359.93764021056347</v>
      </c>
      <c r="AJ365" s="5">
        <f t="shared" si="207"/>
        <v>9.9999999999999534E-3</v>
      </c>
      <c r="AK365" s="5">
        <f t="shared" si="210"/>
        <v>9.9999999999999534E-3</v>
      </c>
      <c r="AL365" s="5">
        <f t="shared" si="212"/>
        <v>0</v>
      </c>
      <c r="AM365" s="95">
        <f t="shared" si="217"/>
        <v>5.7142857142857117E-3</v>
      </c>
      <c r="AN365" s="95">
        <f t="shared" si="218"/>
        <v>-7.1428571428571409E-3</v>
      </c>
      <c r="AO365" s="78">
        <f t="shared" si="219"/>
        <v>0.79999999999999982</v>
      </c>
      <c r="AP365" s="8">
        <f t="shared" si="220"/>
        <v>44.444444444444436</v>
      </c>
      <c r="AQ365" s="8">
        <f t="shared" si="216"/>
        <v>48.979591836734691</v>
      </c>
      <c r="AR365" s="8">
        <f t="shared" si="205"/>
        <v>0.33333333333333209</v>
      </c>
      <c r="AS365" s="114">
        <f t="shared" si="211"/>
        <v>29999.999999999887</v>
      </c>
      <c r="AT365" s="103">
        <f t="shared" si="233"/>
        <v>-3.9896390486762759E-2</v>
      </c>
      <c r="AU365" s="5">
        <f t="shared" si="208"/>
        <v>0.47</v>
      </c>
      <c r="AW365" s="210">
        <f t="shared" si="209"/>
        <v>6.6666666666666596E-2</v>
      </c>
      <c r="AX365" s="276">
        <f t="shared" si="214"/>
        <v>1.0820481901808579E-2</v>
      </c>
      <c r="AY365" s="19">
        <f t="shared" si="234"/>
        <v>-8.9238766711184428E-2</v>
      </c>
    </row>
    <row r="366" spans="1:51">
      <c r="A366" s="4">
        <v>38863</v>
      </c>
      <c r="B366" s="9">
        <f t="shared" si="204"/>
        <v>38863</v>
      </c>
      <c r="C366" s="5">
        <v>0.48</v>
      </c>
      <c r="D366" s="5">
        <v>0.48</v>
      </c>
      <c r="E366" s="5">
        <v>0.47</v>
      </c>
      <c r="F366" s="5">
        <v>0.47</v>
      </c>
      <c r="G366" s="6">
        <v>60000</v>
      </c>
      <c r="H366" s="112">
        <v>0.47</v>
      </c>
      <c r="I366" s="19">
        <f t="shared" si="221"/>
        <v>0</v>
      </c>
      <c r="J366" s="8">
        <f t="shared" si="222"/>
        <v>0.51120131892398624</v>
      </c>
      <c r="K366" s="8">
        <f t="shared" si="223"/>
        <v>0.4277986810760141</v>
      </c>
      <c r="L366" s="8">
        <f t="shared" si="224"/>
        <v>0.46950000000000019</v>
      </c>
      <c r="M366" s="19">
        <f t="shared" si="225"/>
        <v>0.19495767878057718</v>
      </c>
      <c r="N366" s="19">
        <f t="shared" si="226"/>
        <v>-4.8580242463071098E-2</v>
      </c>
      <c r="O366" s="19">
        <f t="shared" si="227"/>
        <v>-6.9366969850454116E-3</v>
      </c>
      <c r="P366" s="19">
        <f t="shared" si="228"/>
        <v>1.3360980925423451E-3</v>
      </c>
      <c r="Q366" s="214"/>
      <c r="R366" s="305"/>
      <c r="S366" s="215"/>
      <c r="T366" t="str">
        <f t="shared" si="229"/>
        <v/>
      </c>
      <c r="U366" t="str">
        <f t="shared" si="230"/>
        <v/>
      </c>
      <c r="V366" t="str">
        <f t="shared" si="231"/>
        <v/>
      </c>
      <c r="W366" t="str">
        <f t="shared" si="232"/>
        <v/>
      </c>
      <c r="X366" s="10"/>
      <c r="Y366" s="219">
        <f t="shared" si="213"/>
        <v>-1.1208791208791205E-3</v>
      </c>
      <c r="Z366" s="78">
        <f t="shared" si="215"/>
        <v>0.46193422654296795</v>
      </c>
      <c r="AA366" s="78">
        <f t="shared" si="236"/>
        <v>0.47165002607180345</v>
      </c>
      <c r="AB366" s="74">
        <f t="shared" si="206"/>
        <v>365</v>
      </c>
      <c r="AC366" s="80">
        <f t="shared" si="237"/>
        <v>1.2963064399974765E-3</v>
      </c>
      <c r="AD366" s="79">
        <f t="shared" si="235"/>
        <v>-9.7157995288355004E-3</v>
      </c>
      <c r="AE366" s="81">
        <f t="shared" si="239"/>
        <v>-1.1012105968832977E-2</v>
      </c>
      <c r="AF366" s="19">
        <f t="shared" si="240"/>
        <v>-2.059959502123801E-2</v>
      </c>
      <c r="AG366" s="93">
        <f t="shared" si="238"/>
        <v>62.902180266217449</v>
      </c>
      <c r="AH366" s="91">
        <f t="shared" si="241"/>
        <v>2.5322711404634715E-4</v>
      </c>
      <c r="AI366" s="96">
        <f t="shared" si="242"/>
        <v>362.19362331850181</v>
      </c>
      <c r="AJ366" s="5">
        <f t="shared" si="207"/>
        <v>0</v>
      </c>
      <c r="AK366" s="5">
        <f t="shared" si="210"/>
        <v>0</v>
      </c>
      <c r="AL366" s="5">
        <f t="shared" si="212"/>
        <v>0</v>
      </c>
      <c r="AM366" s="95">
        <f t="shared" si="217"/>
        <v>5.7142857142857117E-3</v>
      </c>
      <c r="AN366" s="95">
        <f t="shared" si="218"/>
        <v>-5.7142857142857117E-3</v>
      </c>
      <c r="AO366" s="78">
        <f t="shared" si="219"/>
        <v>1</v>
      </c>
      <c r="AP366" s="8">
        <f t="shared" si="220"/>
        <v>50</v>
      </c>
      <c r="AQ366" s="8">
        <f t="shared" si="216"/>
        <v>50</v>
      </c>
      <c r="AR366" s="8">
        <f t="shared" si="205"/>
        <v>-1</v>
      </c>
      <c r="AS366" s="114">
        <f t="shared" si="211"/>
        <v>-60000</v>
      </c>
      <c r="AT366" s="103">
        <f t="shared" si="233"/>
        <v>-3.8393075285329138E-3</v>
      </c>
      <c r="AU366" s="5">
        <f t="shared" si="208"/>
        <v>0.47</v>
      </c>
      <c r="AW366" s="210">
        <f t="shared" si="209"/>
        <v>2.1276595744680871E-2</v>
      </c>
      <c r="AX366" s="276">
        <f t="shared" si="214"/>
        <v>9.2739783280307211E-3</v>
      </c>
      <c r="AY366" s="19">
        <f t="shared" si="234"/>
        <v>-0.14292372445254672</v>
      </c>
    </row>
    <row r="367" spans="1:51">
      <c r="A367" s="4">
        <v>38866</v>
      </c>
      <c r="B367" s="9">
        <f t="shared" si="204"/>
        <v>38866</v>
      </c>
      <c r="C367" s="5">
        <v>0.47</v>
      </c>
      <c r="D367" s="5">
        <v>0.49</v>
      </c>
      <c r="E367" s="5">
        <v>0.46</v>
      </c>
      <c r="F367" s="5">
        <v>0.47</v>
      </c>
      <c r="G367" s="6">
        <v>76500</v>
      </c>
      <c r="H367" s="112">
        <v>0.47</v>
      </c>
      <c r="I367" s="19">
        <f t="shared" si="221"/>
        <v>0</v>
      </c>
      <c r="J367" s="8">
        <f t="shared" si="222"/>
        <v>0.50729376540877713</v>
      </c>
      <c r="K367" s="8">
        <f t="shared" si="223"/>
        <v>0.42870623459122315</v>
      </c>
      <c r="L367" s="8">
        <f t="shared" si="224"/>
        <v>0.46800000000000014</v>
      </c>
      <c r="M367" s="19">
        <f t="shared" si="225"/>
        <v>0.18331324454025774</v>
      </c>
      <c r="N367" s="19">
        <f t="shared" si="226"/>
        <v>-5.9728010269475607E-2</v>
      </c>
      <c r="O367" s="19">
        <f t="shared" si="227"/>
        <v>-7.643864306598443E-3</v>
      </c>
      <c r="P367" s="19">
        <f t="shared" si="228"/>
        <v>2.1214500075744445E-3</v>
      </c>
      <c r="Q367" s="214"/>
      <c r="R367" s="305"/>
      <c r="S367" s="215"/>
      <c r="T367" t="str">
        <f t="shared" si="229"/>
        <v/>
      </c>
      <c r="U367" t="str">
        <f t="shared" si="230"/>
        <v/>
      </c>
      <c r="V367" t="str">
        <f t="shared" si="231"/>
        <v/>
      </c>
      <c r="W367" t="str">
        <f t="shared" si="232"/>
        <v/>
      </c>
      <c r="X367" s="10"/>
      <c r="Y367" s="219">
        <f t="shared" si="213"/>
        <v>-1.318681318681321E-4</v>
      </c>
      <c r="Z367" s="78">
        <f t="shared" si="215"/>
        <v>0.46317635565535087</v>
      </c>
      <c r="AA367" s="78">
        <f t="shared" si="236"/>
        <v>0.47152792414249001</v>
      </c>
      <c r="AB367" s="74">
        <f t="shared" si="206"/>
        <v>366</v>
      </c>
      <c r="AC367" s="80">
        <f t="shared" si="237"/>
        <v>2.1284299853550712E-3</v>
      </c>
      <c r="AD367" s="79">
        <f t="shared" si="235"/>
        <v>-8.3515684871391382E-3</v>
      </c>
      <c r="AE367" s="81">
        <f t="shared" si="239"/>
        <v>-1.0479998472494209E-2</v>
      </c>
      <c r="AF367" s="19">
        <f t="shared" si="240"/>
        <v>-1.7711715594208151E-2</v>
      </c>
      <c r="AG367" s="93">
        <f t="shared" si="238"/>
        <v>0.641918854741796</v>
      </c>
      <c r="AH367" s="91">
        <f t="shared" si="241"/>
        <v>4.1484457496381326E-4</v>
      </c>
      <c r="AI367" s="96">
        <f t="shared" si="242"/>
        <v>363.00621726191815</v>
      </c>
      <c r="AJ367" s="5">
        <f t="shared" si="207"/>
        <v>0</v>
      </c>
      <c r="AK367" s="5">
        <f t="shared" si="210"/>
        <v>0</v>
      </c>
      <c r="AL367" s="5">
        <f t="shared" si="212"/>
        <v>0</v>
      </c>
      <c r="AM367" s="95">
        <f t="shared" si="217"/>
        <v>4.9999999999999966E-3</v>
      </c>
      <c r="AN367" s="95">
        <f t="shared" si="218"/>
        <v>-5.7142857142857117E-3</v>
      </c>
      <c r="AO367" s="78">
        <f t="shared" si="219"/>
        <v>0.87499999999999978</v>
      </c>
      <c r="AP367" s="8">
        <f t="shared" si="220"/>
        <v>46.666666666666657</v>
      </c>
      <c r="AQ367" s="8">
        <f t="shared" si="216"/>
        <v>52.238805970149251</v>
      </c>
      <c r="AR367" s="8">
        <f t="shared" si="205"/>
        <v>-0.33333333333333581</v>
      </c>
      <c r="AS367" s="114">
        <f t="shared" si="211"/>
        <v>-25500.000000000189</v>
      </c>
      <c r="AT367" s="103">
        <f t="shared" si="233"/>
        <v>-1.263675391220047E-2</v>
      </c>
      <c r="AU367" s="5">
        <f t="shared" si="208"/>
        <v>0.47</v>
      </c>
      <c r="AW367" s="210">
        <f t="shared" si="209"/>
        <v>6.5217391304347755E-2</v>
      </c>
      <c r="AX367" s="276">
        <f t="shared" si="214"/>
        <v>6.9951559094460517E-3</v>
      </c>
      <c r="AY367" s="19">
        <f t="shared" si="234"/>
        <v>-0.24572220658494517</v>
      </c>
    </row>
    <row r="368" spans="1:51">
      <c r="A368" s="4">
        <v>38867</v>
      </c>
      <c r="B368" s="9">
        <f t="shared" si="204"/>
        <v>38867</v>
      </c>
      <c r="C368" s="5">
        <v>0.47</v>
      </c>
      <c r="D368" s="5">
        <v>0.47</v>
      </c>
      <c r="E368" s="5">
        <v>0.46</v>
      </c>
      <c r="F368" s="5">
        <v>0.46</v>
      </c>
      <c r="G368" s="6">
        <v>205800</v>
      </c>
      <c r="H368" s="112">
        <v>0.46</v>
      </c>
      <c r="I368" s="19">
        <f t="shared" si="221"/>
        <v>-2.1276595744680753E-2</v>
      </c>
      <c r="J368" s="8">
        <f t="shared" si="222"/>
        <v>0.50255133376499428</v>
      </c>
      <c r="K368" s="8">
        <f t="shared" si="223"/>
        <v>0.42944866623500605</v>
      </c>
      <c r="L368" s="8">
        <f t="shared" si="224"/>
        <v>0.46600000000000019</v>
      </c>
      <c r="M368" s="19">
        <f t="shared" si="225"/>
        <v>0.17022446051790613</v>
      </c>
      <c r="N368" s="19">
        <f t="shared" si="226"/>
        <v>-7.1401191196946837E-2</v>
      </c>
      <c r="O368" s="19">
        <f t="shared" si="227"/>
        <v>-9.3484918742523914E-3</v>
      </c>
      <c r="P368" s="19">
        <f t="shared" si="228"/>
        <v>1.7317957703386836E-3</v>
      </c>
      <c r="Q368" s="214"/>
      <c r="R368" s="305"/>
      <c r="S368" s="215"/>
      <c r="T368" t="str">
        <f t="shared" si="229"/>
        <v/>
      </c>
      <c r="U368" t="str">
        <f t="shared" si="230"/>
        <v/>
      </c>
      <c r="V368" t="str">
        <f t="shared" si="231"/>
        <v/>
      </c>
      <c r="W368" t="str">
        <f t="shared" si="232"/>
        <v/>
      </c>
      <c r="X368" s="10"/>
      <c r="Y368" s="219">
        <f t="shared" si="213"/>
        <v>2.8571428571428574E-4</v>
      </c>
      <c r="Z368" s="78">
        <f t="shared" si="215"/>
        <v>0.46268719688442683</v>
      </c>
      <c r="AA368" s="78">
        <f t="shared" si="236"/>
        <v>0.47067485775594575</v>
      </c>
      <c r="AB368" s="74">
        <f t="shared" si="206"/>
        <v>367</v>
      </c>
      <c r="AC368" s="80">
        <f t="shared" si="237"/>
        <v>1.9938700807802315E-3</v>
      </c>
      <c r="AD368" s="79">
        <f t="shared" si="235"/>
        <v>-7.9876608715189201E-3</v>
      </c>
      <c r="AE368" s="81">
        <f t="shared" si="239"/>
        <v>-9.9815309522991516E-3</v>
      </c>
      <c r="AF368" s="19">
        <f t="shared" si="240"/>
        <v>-1.6970655517063289E-2</v>
      </c>
      <c r="AG368" s="93">
        <f t="shared" si="238"/>
        <v>-6.3220263527903664E-2</v>
      </c>
      <c r="AH368" s="91">
        <f t="shared" si="241"/>
        <v>5.2867770795778297E-4</v>
      </c>
      <c r="AI368" s="96">
        <f t="shared" si="242"/>
        <v>363.52671300910777</v>
      </c>
      <c r="AJ368" s="5">
        <f t="shared" si="207"/>
        <v>-9.9999999999999534E-3</v>
      </c>
      <c r="AK368" s="5">
        <f t="shared" si="210"/>
        <v>0</v>
      </c>
      <c r="AL368" s="5">
        <f t="shared" si="212"/>
        <v>-9.9999999999999534E-3</v>
      </c>
      <c r="AM368" s="95">
        <f t="shared" si="217"/>
        <v>4.9999999999999966E-3</v>
      </c>
      <c r="AN368" s="95">
        <f t="shared" si="218"/>
        <v>-5.7142857142857073E-3</v>
      </c>
      <c r="AO368" s="78">
        <f t="shared" si="219"/>
        <v>0.87500000000000044</v>
      </c>
      <c r="AP368" s="8">
        <f t="shared" si="220"/>
        <v>46.666666666666679</v>
      </c>
      <c r="AQ368" s="8">
        <f t="shared" si="216"/>
        <v>52.238805970149272</v>
      </c>
      <c r="AR368" s="8">
        <f t="shared" si="205"/>
        <v>-1</v>
      </c>
      <c r="AS368" s="114">
        <f t="shared" si="211"/>
        <v>-205800</v>
      </c>
      <c r="AT368" s="103">
        <f t="shared" si="233"/>
        <v>-1.6280914766651659E-2</v>
      </c>
      <c r="AU368" s="5">
        <f t="shared" si="208"/>
        <v>0.46</v>
      </c>
      <c r="AW368" s="210">
        <f t="shared" si="209"/>
        <v>2.1739130434782507E-2</v>
      </c>
      <c r="AX368" s="276">
        <f t="shared" si="214"/>
        <v>4.2499009147947686E-3</v>
      </c>
      <c r="AY368" s="19">
        <f t="shared" si="234"/>
        <v>-0.39245086602632717</v>
      </c>
    </row>
    <row r="369" spans="1:51">
      <c r="A369" s="4">
        <v>38868</v>
      </c>
      <c r="B369" s="9">
        <f t="shared" si="204"/>
        <v>38868</v>
      </c>
      <c r="C369" s="5">
        <v>0.45</v>
      </c>
      <c r="D369" s="5">
        <v>0.45</v>
      </c>
      <c r="E369" s="5">
        <v>0.43</v>
      </c>
      <c r="F369" s="5">
        <v>0.43</v>
      </c>
      <c r="G369" s="6">
        <v>44500</v>
      </c>
      <c r="H369" s="112">
        <v>0.43</v>
      </c>
      <c r="I369" s="19">
        <f t="shared" si="221"/>
        <v>-6.521739130434788E-2</v>
      </c>
      <c r="J369" s="8">
        <f t="shared" si="222"/>
        <v>0.49876292872893757</v>
      </c>
      <c r="K369" s="8">
        <f t="shared" si="223"/>
        <v>0.42623707127106258</v>
      </c>
      <c r="L369" s="8">
        <f t="shared" si="224"/>
        <v>0.46250000000000008</v>
      </c>
      <c r="M369" s="19">
        <f t="shared" si="225"/>
        <v>0.17015380018823528</v>
      </c>
      <c r="N369" s="19">
        <f t="shared" si="226"/>
        <v>-4.1510091708243946E-4</v>
      </c>
      <c r="O369" s="19">
        <f t="shared" si="227"/>
        <v>-7.5383444068785653E-3</v>
      </c>
      <c r="P369" s="19">
        <f t="shared" si="228"/>
        <v>-7.4784141073242789E-3</v>
      </c>
      <c r="Q369" s="214"/>
      <c r="R369" s="305"/>
      <c r="S369" s="215"/>
      <c r="T369" t="str">
        <f t="shared" si="229"/>
        <v/>
      </c>
      <c r="U369" t="str">
        <f t="shared" si="230"/>
        <v/>
      </c>
      <c r="V369" t="str">
        <f t="shared" si="231"/>
        <v/>
      </c>
      <c r="W369" t="str">
        <f t="shared" si="232"/>
        <v/>
      </c>
      <c r="X369" s="10"/>
      <c r="Y369" s="219">
        <f t="shared" si="213"/>
        <v>2.1978021978021937E-4</v>
      </c>
      <c r="Z369" s="78">
        <f t="shared" si="215"/>
        <v>0.45765336856422512</v>
      </c>
      <c r="AA369" s="78">
        <f t="shared" si="236"/>
        <v>0.46766491828200579</v>
      </c>
      <c r="AB369" s="74">
        <f t="shared" si="206"/>
        <v>368</v>
      </c>
      <c r="AC369" s="80">
        <f t="shared" si="237"/>
        <v>-2.401501238522008E-5</v>
      </c>
      <c r="AD369" s="79">
        <f t="shared" si="235"/>
        <v>-1.0011549717780677E-2</v>
      </c>
      <c r="AE369" s="81">
        <f t="shared" si="239"/>
        <v>-9.9875347053954566E-3</v>
      </c>
      <c r="AF369" s="19">
        <f t="shared" si="240"/>
        <v>-2.1407527754184953E-2</v>
      </c>
      <c r="AG369" s="93">
        <f t="shared" si="238"/>
        <v>-1.0120444218591327</v>
      </c>
      <c r="AH369" s="91">
        <f t="shared" si="241"/>
        <v>5.7444444639367107E-4</v>
      </c>
      <c r="AI369" s="96">
        <f t="shared" si="242"/>
        <v>364.35057623872621</v>
      </c>
      <c r="AJ369" s="5">
        <f t="shared" si="207"/>
        <v>-3.0000000000000027E-2</v>
      </c>
      <c r="AK369" s="5">
        <f t="shared" si="210"/>
        <v>0</v>
      </c>
      <c r="AL369" s="5">
        <f t="shared" si="212"/>
        <v>-3.0000000000000027E-2</v>
      </c>
      <c r="AM369" s="95">
        <f t="shared" si="217"/>
        <v>4.2857142857142816E-3</v>
      </c>
      <c r="AN369" s="95">
        <f t="shared" si="218"/>
        <v>-7.8571428571428525E-3</v>
      </c>
      <c r="AO369" s="78">
        <f t="shared" si="219"/>
        <v>0.5454545454545453</v>
      </c>
      <c r="AP369" s="8">
        <f t="shared" si="220"/>
        <v>35.294117647058826</v>
      </c>
      <c r="AQ369" s="8">
        <f t="shared" si="216"/>
        <v>52.173913043478251</v>
      </c>
      <c r="AR369" s="8">
        <f t="shared" si="205"/>
        <v>-1</v>
      </c>
      <c r="AS369" s="114">
        <f t="shared" si="211"/>
        <v>-44500</v>
      </c>
      <c r="AT369" s="103">
        <f t="shared" si="233"/>
        <v>-9.7519525600231347E-2</v>
      </c>
      <c r="AU369" s="5">
        <f t="shared" si="208"/>
        <v>0.43</v>
      </c>
      <c r="AW369" s="210">
        <f t="shared" si="209"/>
        <v>4.6511627906976785E-2</v>
      </c>
      <c r="AX369" s="276">
        <f t="shared" si="214"/>
        <v>1.3748731850200084E-3</v>
      </c>
      <c r="AY369" s="19">
        <f t="shared" si="234"/>
        <v>-0.67649288475554914</v>
      </c>
    </row>
    <row r="370" spans="1:51">
      <c r="A370" s="4">
        <v>38869</v>
      </c>
      <c r="B370" s="9">
        <f t="shared" si="204"/>
        <v>38869</v>
      </c>
      <c r="C370" s="5">
        <v>0.43</v>
      </c>
      <c r="D370" s="5">
        <v>0.45</v>
      </c>
      <c r="E370" s="5">
        <v>0.41</v>
      </c>
      <c r="F370" s="5">
        <v>0.45</v>
      </c>
      <c r="G370" s="6">
        <v>176300</v>
      </c>
      <c r="H370" s="112">
        <v>0.45</v>
      </c>
      <c r="I370" s="19">
        <f t="shared" si="221"/>
        <v>4.6511627906976785E-2</v>
      </c>
      <c r="J370" s="8">
        <f t="shared" si="222"/>
        <v>0.49224903099319417</v>
      </c>
      <c r="K370" s="8">
        <f t="shared" si="223"/>
        <v>0.42775096900680576</v>
      </c>
      <c r="L370" s="8">
        <f t="shared" si="224"/>
        <v>0.45999999999999996</v>
      </c>
      <c r="M370" s="19">
        <f t="shared" si="225"/>
        <v>0.15078413997786225</v>
      </c>
      <c r="N370" s="19">
        <f t="shared" si="226"/>
        <v>-0.11383618931193454</v>
      </c>
      <c r="O370" s="19">
        <f t="shared" si="227"/>
        <v>-1.3060108040394289E-2</v>
      </c>
      <c r="P370" s="19">
        <f t="shared" si="228"/>
        <v>3.5517739722372055E-3</v>
      </c>
      <c r="Q370" s="214"/>
      <c r="R370" s="305"/>
      <c r="S370" s="215"/>
      <c r="T370" t="str">
        <f t="shared" si="229"/>
        <v/>
      </c>
      <c r="U370" t="str">
        <f t="shared" si="230"/>
        <v/>
      </c>
      <c r="V370" t="str">
        <f t="shared" si="231"/>
        <v>BrokeBandLower</v>
      </c>
      <c r="W370" t="str">
        <f t="shared" si="232"/>
        <v/>
      </c>
      <c r="X370" s="10"/>
      <c r="Y370" s="219">
        <f t="shared" si="213"/>
        <v>6.1538461538461476E-4</v>
      </c>
      <c r="Z370" s="78">
        <f t="shared" si="215"/>
        <v>0.45647474980533442</v>
      </c>
      <c r="AA370" s="78">
        <f t="shared" si="236"/>
        <v>0.46635771432913736</v>
      </c>
      <c r="AB370" s="74">
        <f t="shared" si="206"/>
        <v>369</v>
      </c>
      <c r="AC370" s="80">
        <f t="shared" si="237"/>
        <v>8.3656145274012966E-5</v>
      </c>
      <c r="AD370" s="79">
        <f t="shared" si="235"/>
        <v>-9.8829645238029395E-3</v>
      </c>
      <c r="AE370" s="81">
        <f t="shared" si="239"/>
        <v>-9.9666206690769525E-3</v>
      </c>
      <c r="AF370" s="19">
        <f t="shared" si="240"/>
        <v>-2.1191810964293224E-2</v>
      </c>
      <c r="AG370" s="93">
        <f t="shared" si="238"/>
        <v>-4.4834937385041167</v>
      </c>
      <c r="AH370" s="91">
        <f t="shared" si="241"/>
        <v>6.033821216774167E-4</v>
      </c>
      <c r="AI370" s="96">
        <f t="shared" si="242"/>
        <v>365.08245402625687</v>
      </c>
      <c r="AJ370" s="5">
        <f t="shared" si="207"/>
        <v>2.0000000000000018E-2</v>
      </c>
      <c r="AK370" s="5">
        <f t="shared" si="210"/>
        <v>2.0000000000000018E-2</v>
      </c>
      <c r="AL370" s="5">
        <f t="shared" si="212"/>
        <v>0</v>
      </c>
      <c r="AM370" s="95">
        <f t="shared" si="217"/>
        <v>5.7142857142857117E-3</v>
      </c>
      <c r="AN370" s="95">
        <f t="shared" si="218"/>
        <v>-7.1428571428571374E-3</v>
      </c>
      <c r="AO370" s="78">
        <f t="shared" si="219"/>
        <v>0.80000000000000027</v>
      </c>
      <c r="AP370" s="8">
        <f t="shared" si="220"/>
        <v>44.44444444444445</v>
      </c>
      <c r="AQ370" s="8">
        <f t="shared" si="216"/>
        <v>50.000000000000014</v>
      </c>
      <c r="AR370" s="8">
        <f t="shared" si="205"/>
        <v>1</v>
      </c>
      <c r="AS370" s="114">
        <f t="shared" si="211"/>
        <v>176300</v>
      </c>
      <c r="AT370" s="103">
        <f t="shared" si="233"/>
        <v>-0.16103737138048418</v>
      </c>
      <c r="AU370" s="5">
        <f t="shared" si="208"/>
        <v>0.45</v>
      </c>
      <c r="AW370" s="210">
        <f t="shared" si="209"/>
        <v>9.7560975609756184E-2</v>
      </c>
      <c r="AX370" s="276">
        <f t="shared" si="214"/>
        <v>-1.9556576329530242E-3</v>
      </c>
      <c r="AY370" s="19">
        <f t="shared" si="234"/>
        <v>-2.4224276495177723</v>
      </c>
    </row>
    <row r="371" spans="1:51">
      <c r="A371" s="4">
        <v>38870</v>
      </c>
      <c r="B371" s="9">
        <f t="shared" si="204"/>
        <v>38870</v>
      </c>
      <c r="C371" s="5">
        <v>0.45</v>
      </c>
      <c r="D371" s="5">
        <v>0.45</v>
      </c>
      <c r="E371" s="5">
        <v>0.43</v>
      </c>
      <c r="F371" s="5">
        <v>0.43</v>
      </c>
      <c r="G371" s="6">
        <v>77500</v>
      </c>
      <c r="H371" s="112">
        <v>0.43</v>
      </c>
      <c r="I371" s="19">
        <f t="shared" si="221"/>
        <v>-4.4444444444444481E-2</v>
      </c>
      <c r="J371" s="8">
        <f t="shared" si="222"/>
        <v>0.48868595903550965</v>
      </c>
      <c r="K371" s="8">
        <f t="shared" si="223"/>
        <v>0.42531404096449027</v>
      </c>
      <c r="L371" s="8">
        <f t="shared" si="224"/>
        <v>0.45699999999999996</v>
      </c>
      <c r="M371" s="19">
        <f t="shared" si="225"/>
        <v>0.14900029617482191</v>
      </c>
      <c r="N371" s="19">
        <f t="shared" si="226"/>
        <v>-1.1830447176355785E-2</v>
      </c>
      <c r="O371" s="19">
        <f t="shared" si="227"/>
        <v>-7.2383524056826003E-3</v>
      </c>
      <c r="P371" s="19">
        <f t="shared" si="228"/>
        <v>-5.6970719387820171E-3</v>
      </c>
      <c r="Q371" s="214"/>
      <c r="R371" s="305"/>
      <c r="S371" s="215"/>
      <c r="T371" t="str">
        <f t="shared" si="229"/>
        <v/>
      </c>
      <c r="U371" t="str">
        <f t="shared" si="230"/>
        <v/>
      </c>
      <c r="V371" t="str">
        <f t="shared" si="231"/>
        <v/>
      </c>
      <c r="W371" t="str">
        <f t="shared" si="232"/>
        <v/>
      </c>
      <c r="X371" s="10"/>
      <c r="Y371" s="219">
        <f t="shared" si="213"/>
        <v>-1.3186813186813224E-4</v>
      </c>
      <c r="Z371" s="78">
        <f t="shared" si="215"/>
        <v>0.45239763833531293</v>
      </c>
      <c r="AA371" s="78">
        <f t="shared" si="236"/>
        <v>0.46366724346878119</v>
      </c>
      <c r="AB371" s="74">
        <f t="shared" si="206"/>
        <v>370</v>
      </c>
      <c r="AC371" s="80">
        <f t="shared" si="237"/>
        <v>-1.0423875715130405E-3</v>
      </c>
      <c r="AD371" s="79">
        <f t="shared" si="235"/>
        <v>-1.1269605133468252E-2</v>
      </c>
      <c r="AE371" s="81">
        <f t="shared" si="239"/>
        <v>-1.0227217561955212E-2</v>
      </c>
      <c r="AF371" s="19">
        <f t="shared" si="240"/>
        <v>-2.4305372639995514E-2</v>
      </c>
      <c r="AG371" s="93">
        <f t="shared" si="238"/>
        <v>-13.460382534943896</v>
      </c>
      <c r="AH371" s="91">
        <f t="shared" si="241"/>
        <v>5.4573723243941149E-4</v>
      </c>
      <c r="AI371" s="96">
        <f t="shared" si="242"/>
        <v>365.67645992240284</v>
      </c>
      <c r="AJ371" s="5">
        <f t="shared" si="207"/>
        <v>-2.0000000000000018E-2</v>
      </c>
      <c r="AK371" s="5">
        <f t="shared" si="210"/>
        <v>0</v>
      </c>
      <c r="AL371" s="5">
        <f t="shared" si="212"/>
        <v>-2.0000000000000018E-2</v>
      </c>
      <c r="AM371" s="95">
        <f t="shared" si="217"/>
        <v>5.7142857142857117E-3</v>
      </c>
      <c r="AN371" s="95">
        <f t="shared" si="218"/>
        <v>-7.1428571428571409E-3</v>
      </c>
      <c r="AO371" s="78">
        <f t="shared" si="219"/>
        <v>0.79999999999999982</v>
      </c>
      <c r="AP371" s="8">
        <f t="shared" si="220"/>
        <v>44.444444444444436</v>
      </c>
      <c r="AQ371" s="8">
        <f t="shared" si="216"/>
        <v>49.999999999999986</v>
      </c>
      <c r="AR371" s="8">
        <f t="shared" si="205"/>
        <v>-1</v>
      </c>
      <c r="AS371" s="114">
        <f t="shared" si="211"/>
        <v>-77500</v>
      </c>
      <c r="AT371" s="103">
        <f t="shared" si="233"/>
        <v>-0.17083774383789496</v>
      </c>
      <c r="AU371" s="5">
        <f t="shared" si="208"/>
        <v>0.43</v>
      </c>
      <c r="AW371" s="210">
        <f t="shared" si="209"/>
        <v>4.6511627906976785E-2</v>
      </c>
      <c r="AX371" s="276">
        <f t="shared" si="214"/>
        <v>-4.5179510197196635E-3</v>
      </c>
      <c r="AY371" s="19">
        <f t="shared" si="234"/>
        <v>-1.3101952732378832</v>
      </c>
    </row>
    <row r="372" spans="1:51">
      <c r="A372" s="4">
        <v>38873</v>
      </c>
      <c r="B372" s="9">
        <f t="shared" si="204"/>
        <v>38873</v>
      </c>
      <c r="C372" s="5">
        <v>0.45</v>
      </c>
      <c r="D372" s="5">
        <v>0.45</v>
      </c>
      <c r="E372" s="5">
        <v>0.43</v>
      </c>
      <c r="F372" s="5">
        <v>0.44</v>
      </c>
      <c r="G372" s="6">
        <v>91600</v>
      </c>
      <c r="H372" s="112">
        <v>0.44</v>
      </c>
      <c r="I372" s="19">
        <f t="shared" si="221"/>
        <v>2.3255813953488393E-2</v>
      </c>
      <c r="J372" s="8">
        <f t="shared" si="222"/>
        <v>0.48742177939902465</v>
      </c>
      <c r="K372" s="8">
        <f t="shared" si="223"/>
        <v>0.42357822060097527</v>
      </c>
      <c r="L372" s="8">
        <f t="shared" si="224"/>
        <v>0.45549999999999996</v>
      </c>
      <c r="M372" s="19">
        <f t="shared" si="225"/>
        <v>0.15072436610991885</v>
      </c>
      <c r="N372" s="19">
        <f t="shared" si="226"/>
        <v>1.1570916161630239E-2</v>
      </c>
      <c r="O372" s="19">
        <f t="shared" si="227"/>
        <v>-2.5868957622192457E-3</v>
      </c>
      <c r="P372" s="19">
        <f t="shared" si="228"/>
        <v>-4.0812674784464018E-3</v>
      </c>
      <c r="Q372" s="214"/>
      <c r="R372" s="305"/>
      <c r="S372" s="215"/>
      <c r="T372" t="str">
        <f t="shared" si="229"/>
        <v/>
      </c>
      <c r="U372" t="str">
        <f t="shared" si="230"/>
        <v/>
      </c>
      <c r="V372" t="str">
        <f t="shared" si="231"/>
        <v/>
      </c>
      <c r="W372" t="str">
        <f t="shared" si="232"/>
        <v/>
      </c>
      <c r="X372" s="10"/>
      <c r="Y372" s="219">
        <f t="shared" si="213"/>
        <v>-5.0549450549450519E-4</v>
      </c>
      <c r="Z372" s="78">
        <f t="shared" si="215"/>
        <v>0.45048840203167473</v>
      </c>
      <c r="AA372" s="78">
        <f t="shared" si="236"/>
        <v>0.4619158674520914</v>
      </c>
      <c r="AB372" s="74">
        <f t="shared" si="206"/>
        <v>371</v>
      </c>
      <c r="AC372" s="80">
        <f t="shared" si="237"/>
        <v>-9.6019828676916809E-4</v>
      </c>
      <c r="AD372" s="79">
        <f t="shared" si="235"/>
        <v>-1.1427465420416671E-2</v>
      </c>
      <c r="AE372" s="81">
        <f t="shared" si="239"/>
        <v>-1.0467267133647503E-2</v>
      </c>
      <c r="AF372" s="19">
        <f t="shared" si="240"/>
        <v>-2.4739278785658722E-2</v>
      </c>
      <c r="AG372" s="93">
        <f t="shared" si="238"/>
        <v>-7.8847145716226766E-2</v>
      </c>
      <c r="AH372" s="91">
        <f t="shared" si="241"/>
        <v>4.595205986843587E-4</v>
      </c>
      <c r="AI372" s="96">
        <f t="shared" si="242"/>
        <v>366.22445006729504</v>
      </c>
      <c r="AJ372" s="5">
        <f t="shared" si="207"/>
        <v>1.0000000000000009E-2</v>
      </c>
      <c r="AK372" s="5">
        <f t="shared" si="210"/>
        <v>1.0000000000000009E-2</v>
      </c>
      <c r="AL372" s="5">
        <f t="shared" si="212"/>
        <v>0</v>
      </c>
      <c r="AM372" s="95">
        <f t="shared" si="217"/>
        <v>6.4285714285714267E-3</v>
      </c>
      <c r="AN372" s="95">
        <f t="shared" si="218"/>
        <v>-7.1428571428571409E-3</v>
      </c>
      <c r="AO372" s="78">
        <f t="shared" si="219"/>
        <v>0.9</v>
      </c>
      <c r="AP372" s="8">
        <f t="shared" si="220"/>
        <v>47.368421052631575</v>
      </c>
      <c r="AQ372" s="8">
        <f t="shared" si="216"/>
        <v>47.368421052631575</v>
      </c>
      <c r="AR372" s="8">
        <f t="shared" si="205"/>
        <v>0</v>
      </c>
      <c r="AS372" s="114">
        <f t="shared" si="211"/>
        <v>0</v>
      </c>
      <c r="AT372" s="103">
        <f t="shared" si="233"/>
        <v>-0.10279970157458665</v>
      </c>
      <c r="AU372" s="5">
        <f t="shared" si="208"/>
        <v>0.44</v>
      </c>
      <c r="AW372" s="210">
        <f t="shared" si="209"/>
        <v>4.6511627906976785E-2</v>
      </c>
      <c r="AX372" s="276">
        <f t="shared" si="214"/>
        <v>-6.2767206837033487E-3</v>
      </c>
      <c r="AY372" s="19">
        <f t="shared" si="234"/>
        <v>-0.38928480107622238</v>
      </c>
    </row>
    <row r="373" spans="1:51">
      <c r="A373" s="4">
        <v>38874</v>
      </c>
      <c r="B373" s="9">
        <f t="shared" si="204"/>
        <v>38874</v>
      </c>
      <c r="C373" s="5">
        <v>0.42</v>
      </c>
      <c r="D373" s="5">
        <v>0.43</v>
      </c>
      <c r="E373" s="5">
        <v>0.41</v>
      </c>
      <c r="F373" s="5">
        <v>0.41</v>
      </c>
      <c r="G373" s="6">
        <v>186400</v>
      </c>
      <c r="H373" s="112">
        <v>0.41</v>
      </c>
      <c r="I373" s="19">
        <f t="shared" si="221"/>
        <v>-6.8181818181818246E-2</v>
      </c>
      <c r="J373" s="8">
        <f t="shared" si="222"/>
        <v>0.4875527776692623</v>
      </c>
      <c r="K373" s="8">
        <f t="shared" si="223"/>
        <v>0.41644722233073761</v>
      </c>
      <c r="L373" s="8">
        <f t="shared" si="224"/>
        <v>0.45199999999999996</v>
      </c>
      <c r="M373" s="19">
        <f t="shared" si="225"/>
        <v>0.17074325755030123</v>
      </c>
      <c r="N373" s="19">
        <f t="shared" si="226"/>
        <v>0.13281788444068288</v>
      </c>
      <c r="O373" s="19">
        <f t="shared" si="227"/>
        <v>2.6875752330799725E-4</v>
      </c>
      <c r="P373" s="19">
        <f t="shared" si="228"/>
        <v>-1.6835139115793447E-2</v>
      </c>
      <c r="Q373" s="214"/>
      <c r="R373" s="305"/>
      <c r="S373" s="215"/>
      <c r="T373" t="str">
        <f t="shared" si="229"/>
        <v/>
      </c>
      <c r="U373" t="str">
        <f t="shared" si="230"/>
        <v/>
      </c>
      <c r="V373" t="str">
        <f t="shared" si="231"/>
        <v>BrokeBandLower</v>
      </c>
      <c r="W373" t="str">
        <f t="shared" si="232"/>
        <v>BrokeBandLower</v>
      </c>
      <c r="X373" s="10"/>
      <c r="Y373" s="219">
        <f t="shared" si="213"/>
        <v>-2.0219780219780216E-3</v>
      </c>
      <c r="Z373" s="78">
        <f t="shared" si="215"/>
        <v>0.44425318811879683</v>
      </c>
      <c r="AA373" s="78">
        <f t="shared" si="236"/>
        <v>0.45807409326063664</v>
      </c>
      <c r="AB373" s="74">
        <f t="shared" si="206"/>
        <v>372</v>
      </c>
      <c r="AC373" s="80">
        <f t="shared" si="237"/>
        <v>-2.6829104065538463E-3</v>
      </c>
      <c r="AD373" s="79">
        <f t="shared" si="235"/>
        <v>-1.3820905141839812E-2</v>
      </c>
      <c r="AE373" s="81">
        <f t="shared" si="239"/>
        <v>-1.1137994735285966E-2</v>
      </c>
      <c r="AF373" s="19">
        <f t="shared" si="240"/>
        <v>-3.0171767723122345E-2</v>
      </c>
      <c r="AG373" s="93">
        <f t="shared" si="238"/>
        <v>1.7941212180050667</v>
      </c>
      <c r="AH373" s="91">
        <f t="shared" si="241"/>
        <v>2.857283694979797E-4</v>
      </c>
      <c r="AI373" s="96">
        <f t="shared" si="242"/>
        <v>366.63130789006834</v>
      </c>
      <c r="AJ373" s="5">
        <f t="shared" si="207"/>
        <v>-3.0000000000000027E-2</v>
      </c>
      <c r="AK373" s="5">
        <f t="shared" si="210"/>
        <v>0</v>
      </c>
      <c r="AL373" s="5">
        <f t="shared" si="212"/>
        <v>-3.0000000000000027E-2</v>
      </c>
      <c r="AM373" s="95">
        <f t="shared" si="217"/>
        <v>6.4285714285714267E-3</v>
      </c>
      <c r="AN373" s="95">
        <f t="shared" si="218"/>
        <v>-8.5714285714285719E-3</v>
      </c>
      <c r="AO373" s="78">
        <f t="shared" si="219"/>
        <v>0.74999999999999978</v>
      </c>
      <c r="AP373" s="8">
        <f t="shared" si="220"/>
        <v>42.857142857142847</v>
      </c>
      <c r="AQ373" s="8">
        <f t="shared" si="216"/>
        <v>42.857142857142847</v>
      </c>
      <c r="AR373" s="8">
        <f t="shared" si="205"/>
        <v>-1</v>
      </c>
      <c r="AS373" s="114">
        <f t="shared" si="211"/>
        <v>-186400</v>
      </c>
      <c r="AT373" s="103">
        <f t="shared" si="233"/>
        <v>-0.12823349866463174</v>
      </c>
      <c r="AU373" s="5">
        <f t="shared" si="208"/>
        <v>0.41</v>
      </c>
      <c r="AW373" s="210">
        <f t="shared" si="209"/>
        <v>4.8780487804878092E-2</v>
      </c>
      <c r="AX373" s="276">
        <f t="shared" si="214"/>
        <v>-6.3950548985134779E-3</v>
      </c>
      <c r="AY373" s="19">
        <f t="shared" si="234"/>
        <v>-1.8852872506716429E-2</v>
      </c>
    </row>
    <row r="374" spans="1:51">
      <c r="A374" s="4">
        <v>38875</v>
      </c>
      <c r="B374" s="9">
        <f t="shared" si="204"/>
        <v>38875</v>
      </c>
      <c r="C374" s="5">
        <v>0.42</v>
      </c>
      <c r="D374" s="5">
        <v>0.44</v>
      </c>
      <c r="E374" s="5">
        <v>0.42</v>
      </c>
      <c r="F374" s="5">
        <v>0.44</v>
      </c>
      <c r="G374" s="6">
        <v>123500</v>
      </c>
      <c r="H374" s="112">
        <v>0.44</v>
      </c>
      <c r="I374" s="19">
        <f t="shared" si="221"/>
        <v>7.3170731707317138E-2</v>
      </c>
      <c r="J374" s="8">
        <f t="shared" si="222"/>
        <v>0.48541418050019208</v>
      </c>
      <c r="K374" s="8">
        <f t="shared" si="223"/>
        <v>0.41558581949980772</v>
      </c>
      <c r="L374" s="8">
        <f t="shared" si="224"/>
        <v>0.4504999999999999</v>
      </c>
      <c r="M374" s="19">
        <f t="shared" si="225"/>
        <v>0.16802392604355132</v>
      </c>
      <c r="N374" s="19">
        <f t="shared" si="226"/>
        <v>-1.5926435665834664E-2</v>
      </c>
      <c r="O374" s="19">
        <f t="shared" si="227"/>
        <v>-4.3863911088636376E-3</v>
      </c>
      <c r="P374" s="19">
        <f t="shared" si="228"/>
        <v>-2.068456180614828E-3</v>
      </c>
      <c r="Q374" s="214"/>
      <c r="R374" s="305"/>
      <c r="S374" s="215"/>
      <c r="T374" t="str">
        <f t="shared" si="229"/>
        <v/>
      </c>
      <c r="U374" t="str">
        <f t="shared" si="230"/>
        <v/>
      </c>
      <c r="V374" t="str">
        <f t="shared" si="231"/>
        <v/>
      </c>
      <c r="W374" t="str">
        <f t="shared" si="232"/>
        <v/>
      </c>
      <c r="X374" s="10"/>
      <c r="Y374" s="219">
        <f t="shared" si="213"/>
        <v>-2.5494505494505488E-3</v>
      </c>
      <c r="Z374" s="78">
        <f t="shared" si="215"/>
        <v>0.44359819714850213</v>
      </c>
      <c r="AA374" s="78">
        <f t="shared" si="236"/>
        <v>0.45673661035934954</v>
      </c>
      <c r="AB374" s="74">
        <f t="shared" si="206"/>
        <v>373</v>
      </c>
      <c r="AC374" s="80">
        <f t="shared" si="237"/>
        <v>-1.6003347804491551E-3</v>
      </c>
      <c r="AD374" s="79">
        <f t="shared" si="235"/>
        <v>-1.3138413210847411E-2</v>
      </c>
      <c r="AE374" s="81">
        <f t="shared" si="239"/>
        <v>-1.1538078430398255E-2</v>
      </c>
      <c r="AF374" s="19">
        <f t="shared" si="240"/>
        <v>-2.876584209115713E-2</v>
      </c>
      <c r="AG374" s="93">
        <f t="shared" si="238"/>
        <v>-0.40350793058916995</v>
      </c>
      <c r="AH374" s="91">
        <f t="shared" si="241"/>
        <v>1.2880976197891404E-4</v>
      </c>
      <c r="AI374" s="96">
        <f t="shared" si="242"/>
        <v>367.05135184873183</v>
      </c>
      <c r="AJ374" s="5">
        <f t="shared" si="207"/>
        <v>3.0000000000000027E-2</v>
      </c>
      <c r="AK374" s="5">
        <f t="shared" si="210"/>
        <v>3.0000000000000027E-2</v>
      </c>
      <c r="AL374" s="5">
        <f t="shared" si="212"/>
        <v>0</v>
      </c>
      <c r="AM374" s="95">
        <f t="shared" si="217"/>
        <v>8.5714285714285719E-3</v>
      </c>
      <c r="AN374" s="95">
        <f t="shared" si="218"/>
        <v>-8.5714285714285719E-3</v>
      </c>
      <c r="AO374" s="78">
        <f t="shared" si="219"/>
        <v>1</v>
      </c>
      <c r="AP374" s="8">
        <f t="shared" si="220"/>
        <v>50</v>
      </c>
      <c r="AQ374" s="8">
        <f t="shared" si="216"/>
        <v>45.45454545454546</v>
      </c>
      <c r="AR374" s="8">
        <f t="shared" si="205"/>
        <v>1</v>
      </c>
      <c r="AS374" s="114">
        <f t="shared" si="211"/>
        <v>123500</v>
      </c>
      <c r="AT374" s="103">
        <f t="shared" si="233"/>
        <v>-7.3344801083336325E-2</v>
      </c>
      <c r="AU374" s="5">
        <f t="shared" si="208"/>
        <v>0.44</v>
      </c>
      <c r="AW374" s="210">
        <f t="shared" si="209"/>
        <v>4.7619047619047665E-2</v>
      </c>
      <c r="AX374" s="276">
        <f t="shared" si="214"/>
        <v>-5.8268735025799757E-3</v>
      </c>
      <c r="AY374" s="19">
        <f t="shared" si="234"/>
        <v>8.8846992707689684E-2</v>
      </c>
    </row>
    <row r="375" spans="1:51">
      <c r="A375" s="4">
        <v>38876</v>
      </c>
      <c r="B375" s="9">
        <f t="shared" si="204"/>
        <v>38876</v>
      </c>
      <c r="C375" s="5">
        <v>0.44</v>
      </c>
      <c r="D375" s="5">
        <v>0.44</v>
      </c>
      <c r="E375" s="5">
        <v>0.4</v>
      </c>
      <c r="F375" s="5">
        <v>0.44</v>
      </c>
      <c r="G375" s="6">
        <v>143700</v>
      </c>
      <c r="H375" s="112">
        <v>0.44</v>
      </c>
      <c r="I375" s="19">
        <f t="shared" si="221"/>
        <v>0</v>
      </c>
      <c r="J375" s="8">
        <f t="shared" si="222"/>
        <v>0.48091913015489451</v>
      </c>
      <c r="K375" s="8">
        <f t="shared" si="223"/>
        <v>0.41608086984510517</v>
      </c>
      <c r="L375" s="8">
        <f t="shared" si="224"/>
        <v>0.44849999999999984</v>
      </c>
      <c r="M375" s="19">
        <f t="shared" si="225"/>
        <v>0.15583090934684582</v>
      </c>
      <c r="N375" s="19">
        <f t="shared" si="226"/>
        <v>-7.2567145547742434E-2</v>
      </c>
      <c r="O375" s="19">
        <f t="shared" si="227"/>
        <v>-9.2602369808514277E-3</v>
      </c>
      <c r="P375" s="19">
        <f t="shared" si="228"/>
        <v>1.1912108692574946E-3</v>
      </c>
      <c r="Q375" s="214"/>
      <c r="R375" s="305"/>
      <c r="S375" s="215"/>
      <c r="T375" t="str">
        <f t="shared" si="229"/>
        <v/>
      </c>
      <c r="U375" t="str">
        <f t="shared" si="230"/>
        <v/>
      </c>
      <c r="V375" t="str">
        <f t="shared" si="231"/>
        <v>BrokeBandLower</v>
      </c>
      <c r="W375" t="str">
        <f t="shared" si="232"/>
        <v/>
      </c>
      <c r="X375" s="10"/>
      <c r="Y375" s="219">
        <f t="shared" si="213"/>
        <v>-2.0879120879120877E-3</v>
      </c>
      <c r="Z375" s="78">
        <f t="shared" si="215"/>
        <v>0.4430440747876328</v>
      </c>
      <c r="AA375" s="78">
        <f t="shared" si="236"/>
        <v>0.45549810119275769</v>
      </c>
      <c r="AB375" s="74">
        <f t="shared" si="206"/>
        <v>374</v>
      </c>
      <c r="AC375" s="80">
        <f t="shared" si="237"/>
        <v>-7.3275837978130365E-4</v>
      </c>
      <c r="AD375" s="79">
        <f t="shared" si="235"/>
        <v>-1.2454026405124885E-2</v>
      </c>
      <c r="AE375" s="81">
        <f t="shared" si="239"/>
        <v>-1.1721268025343581E-2</v>
      </c>
      <c r="AF375" s="19">
        <f t="shared" si="240"/>
        <v>-2.7341555041641305E-2</v>
      </c>
      <c r="AG375" s="93">
        <f t="shared" si="238"/>
        <v>-0.54212181805131721</v>
      </c>
      <c r="AH375" s="91">
        <f t="shared" si="241"/>
        <v>5.3697691896439865E-5</v>
      </c>
      <c r="AI375" s="96">
        <f t="shared" si="242"/>
        <v>367.71074744012685</v>
      </c>
      <c r="AJ375" s="5">
        <f t="shared" si="207"/>
        <v>0</v>
      </c>
      <c r="AK375" s="5">
        <f t="shared" si="210"/>
        <v>0</v>
      </c>
      <c r="AL375" s="5">
        <f t="shared" si="212"/>
        <v>0</v>
      </c>
      <c r="AM375" s="95">
        <f t="shared" si="217"/>
        <v>6.4285714285714302E-3</v>
      </c>
      <c r="AN375" s="95">
        <f t="shared" si="218"/>
        <v>-8.5714285714285719E-3</v>
      </c>
      <c r="AO375" s="78">
        <f t="shared" si="219"/>
        <v>0.75000000000000011</v>
      </c>
      <c r="AP375" s="8">
        <f t="shared" si="220"/>
        <v>42.857142857142854</v>
      </c>
      <c r="AQ375" s="8">
        <f t="shared" si="216"/>
        <v>42.857142857142861</v>
      </c>
      <c r="AR375" s="8">
        <f t="shared" si="205"/>
        <v>1</v>
      </c>
      <c r="AS375" s="114">
        <f t="shared" si="211"/>
        <v>143700</v>
      </c>
      <c r="AT375" s="103">
        <f t="shared" si="233"/>
        <v>-0.24562521236833154</v>
      </c>
      <c r="AU375" s="5">
        <f t="shared" si="208"/>
        <v>0.44</v>
      </c>
      <c r="AW375" s="210">
        <f t="shared" si="209"/>
        <v>9.999999999999995E-2</v>
      </c>
      <c r="AX375" s="276">
        <f t="shared" si="214"/>
        <v>-5.5093683151495676E-3</v>
      </c>
      <c r="AY375" s="19">
        <f t="shared" si="234"/>
        <v>5.448980268575003E-2</v>
      </c>
    </row>
    <row r="376" spans="1:51">
      <c r="A376" s="4">
        <v>38877</v>
      </c>
      <c r="B376" s="9">
        <f t="shared" si="204"/>
        <v>38877</v>
      </c>
      <c r="C376" s="5">
        <v>0.44</v>
      </c>
      <c r="D376" s="5">
        <v>0.42</v>
      </c>
      <c r="E376" s="5">
        <v>0.4</v>
      </c>
      <c r="F376" s="5">
        <v>0.4</v>
      </c>
      <c r="G376" s="6">
        <v>147200</v>
      </c>
      <c r="H376" s="112">
        <v>0.4</v>
      </c>
      <c r="I376" s="19">
        <f t="shared" si="221"/>
        <v>-9.090909090909087E-2</v>
      </c>
      <c r="J376" s="8">
        <f t="shared" si="222"/>
        <v>0.48214835124201338</v>
      </c>
      <c r="K376" s="8">
        <f t="shared" si="223"/>
        <v>0.40785164875798652</v>
      </c>
      <c r="L376" s="8">
        <f t="shared" si="224"/>
        <v>0.44499999999999995</v>
      </c>
      <c r="M376" s="19">
        <f t="shared" si="225"/>
        <v>0.18216599763732597</v>
      </c>
      <c r="N376" s="19">
        <f t="shared" si="226"/>
        <v>0.16899784773676671</v>
      </c>
      <c r="O376" s="19">
        <f t="shared" si="227"/>
        <v>2.5559829294437976E-3</v>
      </c>
      <c r="P376" s="19">
        <f t="shared" si="228"/>
        <v>-1.9777936654915555E-2</v>
      </c>
      <c r="Q376" s="214"/>
      <c r="R376" s="305"/>
      <c r="S376" s="215"/>
      <c r="T376" t="str">
        <f t="shared" si="229"/>
        <v/>
      </c>
      <c r="U376" t="str">
        <f t="shared" si="230"/>
        <v/>
      </c>
      <c r="V376" t="str">
        <f t="shared" si="231"/>
        <v>BrokeBandLower</v>
      </c>
      <c r="W376" t="str">
        <f t="shared" si="232"/>
        <v>BrokeBandLower</v>
      </c>
      <c r="X376" s="10"/>
      <c r="Y376" s="219">
        <f t="shared" si="213"/>
        <v>-3.6263736263736257E-3</v>
      </c>
      <c r="Z376" s="78">
        <f t="shared" si="215"/>
        <v>0.43641528727033735</v>
      </c>
      <c r="AA376" s="78">
        <f t="shared" si="236"/>
        <v>0.45139124170449363</v>
      </c>
      <c r="AB376" s="74">
        <f t="shared" si="206"/>
        <v>375</v>
      </c>
      <c r="AC376" s="80">
        <f t="shared" si="237"/>
        <v>-2.6037491270501593E-3</v>
      </c>
      <c r="AD376" s="79">
        <f t="shared" si="235"/>
        <v>-1.497595443415628E-2</v>
      </c>
      <c r="AE376" s="81">
        <f t="shared" si="239"/>
        <v>-1.2372205307106121E-2</v>
      </c>
      <c r="AF376" s="19">
        <f t="shared" si="240"/>
        <v>-3.3177326120918386E-2</v>
      </c>
      <c r="AG376" s="93">
        <f t="shared" si="238"/>
        <v>2.5533529180891312</v>
      </c>
      <c r="AH376" s="91">
        <f t="shared" si="241"/>
        <v>-9.4328537917907681E-5</v>
      </c>
      <c r="AI376" s="96">
        <f t="shared" si="242"/>
        <v>368.12315171226635</v>
      </c>
      <c r="AJ376" s="5">
        <f t="shared" si="207"/>
        <v>-3.999999999999998E-2</v>
      </c>
      <c r="AK376" s="5">
        <f t="shared" si="210"/>
        <v>0</v>
      </c>
      <c r="AL376" s="5">
        <f t="shared" si="212"/>
        <v>-3.999999999999998E-2</v>
      </c>
      <c r="AM376" s="95">
        <f t="shared" si="217"/>
        <v>6.4285714285714302E-3</v>
      </c>
      <c r="AN376" s="95">
        <f t="shared" si="218"/>
        <v>-9.285714285714286E-3</v>
      </c>
      <c r="AO376" s="78">
        <f t="shared" si="219"/>
        <v>0.69230769230769251</v>
      </c>
      <c r="AP376" s="8">
        <f t="shared" si="220"/>
        <v>40.909090909090914</v>
      </c>
      <c r="AQ376" s="8">
        <f t="shared" si="216"/>
        <v>40.909090909090914</v>
      </c>
      <c r="AR376" s="8">
        <f t="shared" si="205"/>
        <v>-1</v>
      </c>
      <c r="AS376" s="114">
        <f t="shared" si="211"/>
        <v>-147200</v>
      </c>
      <c r="AT376" s="103">
        <f t="shared" si="233"/>
        <v>-0.29586884711063977</v>
      </c>
      <c r="AU376" s="5">
        <f t="shared" si="208"/>
        <v>0.4</v>
      </c>
      <c r="AW376" s="210">
        <f t="shared" si="209"/>
        <v>4.9999999999999906E-2</v>
      </c>
      <c r="AX376" s="276">
        <f t="shared" si="214"/>
        <v>-4.064396155206396E-3</v>
      </c>
      <c r="AY376" s="19">
        <f t="shared" si="234"/>
        <v>0.26227546921664535</v>
      </c>
    </row>
    <row r="377" spans="1:51">
      <c r="A377" s="4">
        <v>38881</v>
      </c>
      <c r="B377" s="9">
        <f t="shared" si="204"/>
        <v>38881</v>
      </c>
      <c r="C377" s="5">
        <v>0.4</v>
      </c>
      <c r="D377" s="5">
        <v>0.4</v>
      </c>
      <c r="E377" s="5">
        <v>0.36</v>
      </c>
      <c r="F377" s="5">
        <v>0.36</v>
      </c>
      <c r="G377" s="6">
        <v>289400</v>
      </c>
      <c r="H377" s="112">
        <v>0.36</v>
      </c>
      <c r="I377" s="19">
        <f t="shared" si="221"/>
        <v>-0.10000000000000009</v>
      </c>
      <c r="J377" s="8">
        <f t="shared" si="222"/>
        <v>0.49283545643251808</v>
      </c>
      <c r="K377" s="8">
        <f t="shared" si="223"/>
        <v>0.38816454356748192</v>
      </c>
      <c r="L377" s="8">
        <f t="shared" si="224"/>
        <v>0.4405</v>
      </c>
      <c r="M377" s="19">
        <f t="shared" si="225"/>
        <v>0.26965603788291204</v>
      </c>
      <c r="N377" s="19">
        <f t="shared" si="226"/>
        <v>0.48027645872623204</v>
      </c>
      <c r="O377" s="19">
        <f t="shared" si="227"/>
        <v>2.2165595221833138E-2</v>
      </c>
      <c r="P377" s="19">
        <f t="shared" si="228"/>
        <v>-4.8270260155762294E-2</v>
      </c>
      <c r="Q377" s="214"/>
      <c r="R377" s="305"/>
      <c r="S377" s="215"/>
      <c r="T377" t="str">
        <f t="shared" si="229"/>
        <v/>
      </c>
      <c r="U377" t="str">
        <f t="shared" si="230"/>
        <v/>
      </c>
      <c r="V377" t="str">
        <f t="shared" si="231"/>
        <v>BrokeBandLower</v>
      </c>
      <c r="W377" t="str">
        <f t="shared" si="232"/>
        <v>BrokeBandLower</v>
      </c>
      <c r="X377" s="10"/>
      <c r="Y377" s="219">
        <f t="shared" si="213"/>
        <v>-6.1318681318681314E-3</v>
      </c>
      <c r="Z377" s="78">
        <f t="shared" si="215"/>
        <v>0.4246473330307054</v>
      </c>
      <c r="AA377" s="78">
        <f t="shared" si="236"/>
        <v>0.44462828981836111</v>
      </c>
      <c r="AB377" s="74">
        <f t="shared" si="206"/>
        <v>376</v>
      </c>
      <c r="AC377" s="80">
        <f t="shared" si="237"/>
        <v>-6.0870011844396735E-3</v>
      </c>
      <c r="AD377" s="79">
        <f t="shared" si="235"/>
        <v>-1.9980956787655713E-2</v>
      </c>
      <c r="AE377" s="81">
        <f t="shared" si="239"/>
        <v>-1.3893955603216039E-2</v>
      </c>
      <c r="AF377" s="19">
        <f t="shared" si="240"/>
        <v>-4.4938563841311813E-2</v>
      </c>
      <c r="AG377" s="93">
        <f t="shared" si="238"/>
        <v>1.3377832838049808</v>
      </c>
      <c r="AH377" s="91">
        <f t="shared" si="241"/>
        <v>-3.4196427265207832E-4</v>
      </c>
      <c r="AI377" s="96">
        <f t="shared" si="242"/>
        <v>368.37083819106823</v>
      </c>
      <c r="AJ377" s="5">
        <f t="shared" si="207"/>
        <v>-4.0000000000000036E-2</v>
      </c>
      <c r="AK377" s="5">
        <f t="shared" si="210"/>
        <v>0</v>
      </c>
      <c r="AL377" s="5">
        <f t="shared" si="212"/>
        <v>-4.0000000000000036E-2</v>
      </c>
      <c r="AM377" s="95">
        <f t="shared" si="217"/>
        <v>6.4285714285714302E-3</v>
      </c>
      <c r="AN377" s="95">
        <f t="shared" si="218"/>
        <v>-1.2142857142857146E-2</v>
      </c>
      <c r="AO377" s="78">
        <f t="shared" si="219"/>
        <v>0.52941176470588236</v>
      </c>
      <c r="AP377" s="8">
        <f t="shared" si="220"/>
        <v>34.615384615384613</v>
      </c>
      <c r="AQ377" s="8">
        <f t="shared" si="216"/>
        <v>38.848920863309353</v>
      </c>
      <c r="AR377" s="8">
        <f t="shared" si="205"/>
        <v>-1</v>
      </c>
      <c r="AS377" s="114">
        <f t="shared" si="211"/>
        <v>-289400</v>
      </c>
      <c r="AT377" s="103">
        <f t="shared" si="233"/>
        <v>-0.37577157253831628</v>
      </c>
      <c r="AU377" s="5">
        <f t="shared" si="208"/>
        <v>0.36</v>
      </c>
      <c r="AW377" s="210">
        <f t="shared" si="209"/>
        <v>0.11111111111111122</v>
      </c>
      <c r="AX377" s="276">
        <f t="shared" si="214"/>
        <v>-7.7655267404203585E-5</v>
      </c>
      <c r="AY377" s="19">
        <f t="shared" si="234"/>
        <v>0.98089377500647212</v>
      </c>
    </row>
    <row r="378" spans="1:51">
      <c r="A378" s="4">
        <v>38882</v>
      </c>
      <c r="B378" s="9">
        <f t="shared" si="204"/>
        <v>38882</v>
      </c>
      <c r="C378" s="5">
        <v>0.39</v>
      </c>
      <c r="D378" s="5">
        <v>0.41</v>
      </c>
      <c r="E378" s="5">
        <v>0.38</v>
      </c>
      <c r="F378" s="5">
        <v>0.4</v>
      </c>
      <c r="G378" s="6">
        <v>275000</v>
      </c>
      <c r="H378" s="112">
        <v>0.4</v>
      </c>
      <c r="I378" s="19">
        <f t="shared" si="221"/>
        <v>0.11111111111111122</v>
      </c>
      <c r="J378" s="8">
        <f t="shared" si="222"/>
        <v>0.49299090833947007</v>
      </c>
      <c r="K378" s="8">
        <f t="shared" si="223"/>
        <v>0.38300909166052993</v>
      </c>
      <c r="L378" s="8">
        <f t="shared" si="224"/>
        <v>0.438</v>
      </c>
      <c r="M378" s="19">
        <f t="shared" si="225"/>
        <v>0.28715197386598756</v>
      </c>
      <c r="N378" s="19">
        <f t="shared" si="226"/>
        <v>6.4882418804478911E-2</v>
      </c>
      <c r="O378" s="19">
        <f t="shared" si="227"/>
        <v>3.1542354536999922E-4</v>
      </c>
      <c r="P378" s="19">
        <f t="shared" si="228"/>
        <v>-1.3281614697648762E-2</v>
      </c>
      <c r="Q378" s="214"/>
      <c r="R378" s="305"/>
      <c r="S378" s="215"/>
      <c r="T378" t="str">
        <f t="shared" si="229"/>
        <v/>
      </c>
      <c r="U378" t="str">
        <f t="shared" si="230"/>
        <v/>
      </c>
      <c r="V378" t="str">
        <f t="shared" si="231"/>
        <v>BrokeBandLower</v>
      </c>
      <c r="W378" t="str">
        <f t="shared" si="232"/>
        <v/>
      </c>
      <c r="X378" s="10"/>
      <c r="Y378" s="219">
        <f t="shared" si="213"/>
        <v>-6.4835164835164811E-3</v>
      </c>
      <c r="Z378" s="78">
        <f t="shared" si="215"/>
        <v>0.42085164374397677</v>
      </c>
      <c r="AA378" s="78">
        <f t="shared" si="236"/>
        <v>0.44132579637180241</v>
      </c>
      <c r="AB378" s="74">
        <f t="shared" si="206"/>
        <v>377</v>
      </c>
      <c r="AC378" s="80">
        <f t="shared" si="237"/>
        <v>-5.2641576196876868E-3</v>
      </c>
      <c r="AD378" s="79">
        <f t="shared" si="235"/>
        <v>-2.0474152627825648E-2</v>
      </c>
      <c r="AE378" s="81">
        <f t="shared" si="239"/>
        <v>-1.5209995008137961E-2</v>
      </c>
      <c r="AF378" s="19">
        <f t="shared" si="240"/>
        <v>-4.6392376779572725E-2</v>
      </c>
      <c r="AG378" s="93">
        <f t="shared" si="238"/>
        <v>-0.13518045090174102</v>
      </c>
      <c r="AH378" s="91">
        <f t="shared" si="241"/>
        <v>-5.0041597513910546E-4</v>
      </c>
      <c r="AI378" s="96">
        <f t="shared" si="242"/>
        <v>368.86436808946036</v>
      </c>
      <c r="AJ378" s="5">
        <f t="shared" si="207"/>
        <v>4.0000000000000036E-2</v>
      </c>
      <c r="AK378" s="5">
        <f t="shared" si="210"/>
        <v>4.0000000000000036E-2</v>
      </c>
      <c r="AL378" s="5">
        <f t="shared" si="212"/>
        <v>0</v>
      </c>
      <c r="AM378" s="95">
        <f t="shared" si="217"/>
        <v>7.8571428571428594E-3</v>
      </c>
      <c r="AN378" s="95">
        <f t="shared" si="218"/>
        <v>-1.2142857142857146E-2</v>
      </c>
      <c r="AO378" s="78">
        <f t="shared" si="219"/>
        <v>0.6470588235294118</v>
      </c>
      <c r="AP378" s="8">
        <f t="shared" si="220"/>
        <v>39.285714285714285</v>
      </c>
      <c r="AQ378" s="8">
        <f t="shared" si="216"/>
        <v>43.70860927152318</v>
      </c>
      <c r="AR378" s="8">
        <f t="shared" si="205"/>
        <v>0.33333333333333581</v>
      </c>
      <c r="AS378" s="114">
        <f t="shared" si="211"/>
        <v>91666.666666667355</v>
      </c>
      <c r="AT378" s="103">
        <f t="shared" si="233"/>
        <v>-0.28262496451704455</v>
      </c>
      <c r="AU378" s="5">
        <f t="shared" si="208"/>
        <v>0.4</v>
      </c>
      <c r="AW378" s="210">
        <f t="shared" si="209"/>
        <v>7.8947368421052558E-2</v>
      </c>
      <c r="AX378" s="276">
        <f t="shared" si="214"/>
        <v>4.0234478085164433E-3</v>
      </c>
      <c r="AY378" s="19">
        <f t="shared" si="234"/>
        <v>52.811653516998234</v>
      </c>
    </row>
    <row r="379" spans="1:51">
      <c r="A379" s="4">
        <v>38883</v>
      </c>
      <c r="B379" s="9">
        <f t="shared" si="204"/>
        <v>38883</v>
      </c>
      <c r="C379" s="5">
        <v>0.4</v>
      </c>
      <c r="D379" s="5">
        <v>0.42</v>
      </c>
      <c r="E379" s="5">
        <v>0.4</v>
      </c>
      <c r="F379" s="5">
        <v>0.4</v>
      </c>
      <c r="G379" s="6">
        <v>307100</v>
      </c>
      <c r="H379" s="112">
        <v>0.4</v>
      </c>
      <c r="I379" s="19">
        <f t="shared" si="221"/>
        <v>0</v>
      </c>
      <c r="J379" s="8">
        <f t="shared" si="222"/>
        <v>0.49341080037762935</v>
      </c>
      <c r="K379" s="8">
        <f t="shared" si="223"/>
        <v>0.37858919962237075</v>
      </c>
      <c r="L379" s="8">
        <f t="shared" si="224"/>
        <v>0.43600000000000005</v>
      </c>
      <c r="M379" s="19">
        <f t="shared" si="225"/>
        <v>0.30328810454653504</v>
      </c>
      <c r="N379" s="19">
        <f t="shared" si="226"/>
        <v>5.619369584441071E-2</v>
      </c>
      <c r="O379" s="19">
        <f t="shared" si="227"/>
        <v>8.5172369521701533E-4</v>
      </c>
      <c r="P379" s="19">
        <f t="shared" si="228"/>
        <v>-1.1539914154509508E-2</v>
      </c>
      <c r="Q379" s="214"/>
      <c r="R379" s="305"/>
      <c r="S379" s="215"/>
      <c r="T379" t="str">
        <f t="shared" si="229"/>
        <v/>
      </c>
      <c r="U379" t="str">
        <f t="shared" si="230"/>
        <v/>
      </c>
      <c r="V379" t="str">
        <f t="shared" si="231"/>
        <v/>
      </c>
      <c r="W379" t="str">
        <f t="shared" si="232"/>
        <v/>
      </c>
      <c r="X379" s="10"/>
      <c r="Y379" s="219">
        <f t="shared" si="213"/>
        <v>-6.2417582417582393E-3</v>
      </c>
      <c r="Z379" s="78">
        <f t="shared" si="215"/>
        <v>0.41764049060740432</v>
      </c>
      <c r="AA379" s="78">
        <f t="shared" si="236"/>
        <v>0.43826768744028904</v>
      </c>
      <c r="AB379" s="74">
        <f t="shared" si="206"/>
        <v>378</v>
      </c>
      <c r="AC379" s="80">
        <f t="shared" si="237"/>
        <v>-4.333761459797407E-3</v>
      </c>
      <c r="AD379" s="79">
        <f t="shared" si="235"/>
        <v>-2.062719683288472E-2</v>
      </c>
      <c r="AE379" s="81">
        <f t="shared" si="239"/>
        <v>-1.6293435373087313E-2</v>
      </c>
      <c r="AF379" s="19">
        <f t="shared" si="240"/>
        <v>-4.7065292340757001E-2</v>
      </c>
      <c r="AG379" s="93">
        <f t="shared" si="238"/>
        <v>-0.17674169869280598</v>
      </c>
      <c r="AH379" s="91">
        <f t="shared" si="241"/>
        <v>-5.5554714926221358E-4</v>
      </c>
      <c r="AI379" s="96">
        <f t="shared" si="242"/>
        <v>369.38747911363828</v>
      </c>
      <c r="AJ379" s="5">
        <f t="shared" si="207"/>
        <v>0</v>
      </c>
      <c r="AK379" s="5">
        <f t="shared" si="210"/>
        <v>0</v>
      </c>
      <c r="AL379" s="5">
        <f t="shared" si="212"/>
        <v>0</v>
      </c>
      <c r="AM379" s="95">
        <f t="shared" si="217"/>
        <v>7.1428571428571496E-3</v>
      </c>
      <c r="AN379" s="95">
        <f t="shared" si="218"/>
        <v>-1.2142857142857146E-2</v>
      </c>
      <c r="AO379" s="78">
        <f t="shared" si="219"/>
        <v>0.58823529411764741</v>
      </c>
      <c r="AP379" s="8">
        <f t="shared" si="220"/>
        <v>37.037037037037052</v>
      </c>
      <c r="AQ379" s="8">
        <f t="shared" si="216"/>
        <v>46.875000000000021</v>
      </c>
      <c r="AR379" s="8">
        <f t="shared" si="205"/>
        <v>-1</v>
      </c>
      <c r="AS379" s="114">
        <f t="shared" si="211"/>
        <v>-307100</v>
      </c>
      <c r="AT379" s="103">
        <f t="shared" si="233"/>
        <v>-0.3142399013259326</v>
      </c>
      <c r="AU379" s="5">
        <f t="shared" si="208"/>
        <v>0.4</v>
      </c>
      <c r="AW379" s="210">
        <f t="shared" si="209"/>
        <v>4.9999999999999906E-2</v>
      </c>
      <c r="AX379" s="276">
        <f t="shared" si="214"/>
        <v>7.9820104700234207E-3</v>
      </c>
      <c r="AY379" s="19">
        <f t="shared" si="234"/>
        <v>0.98387324749879357</v>
      </c>
    </row>
    <row r="380" spans="1:51">
      <c r="A380" s="4">
        <v>38884</v>
      </c>
      <c r="B380" s="9">
        <f t="shared" si="204"/>
        <v>38884</v>
      </c>
      <c r="C380" s="5">
        <v>0.4</v>
      </c>
      <c r="D380" s="5">
        <v>0.43</v>
      </c>
      <c r="E380" s="5">
        <v>0.4</v>
      </c>
      <c r="F380" s="5">
        <v>0.42</v>
      </c>
      <c r="G380" s="6">
        <v>201600</v>
      </c>
      <c r="H380" s="112">
        <v>0.42</v>
      </c>
      <c r="I380" s="19">
        <f t="shared" si="221"/>
        <v>4.9999999999999906E-2</v>
      </c>
      <c r="J380" s="8">
        <f t="shared" si="222"/>
        <v>0.49279273310719962</v>
      </c>
      <c r="K380" s="8">
        <f t="shared" si="223"/>
        <v>0.37720726689280049</v>
      </c>
      <c r="L380" s="8">
        <f t="shared" si="224"/>
        <v>0.43500000000000005</v>
      </c>
      <c r="M380" s="19">
        <f t="shared" si="225"/>
        <v>0.3064242827730243</v>
      </c>
      <c r="N380" s="19">
        <f t="shared" si="226"/>
        <v>1.0340590941337303E-2</v>
      </c>
      <c r="O380" s="19">
        <f t="shared" si="227"/>
        <v>-1.252642362017004E-3</v>
      </c>
      <c r="P380" s="19">
        <f t="shared" si="228"/>
        <v>-3.650216992319634E-3</v>
      </c>
      <c r="Q380" s="214"/>
      <c r="R380" s="305"/>
      <c r="S380" s="215"/>
      <c r="T380" t="str">
        <f t="shared" si="229"/>
        <v/>
      </c>
      <c r="U380" t="str">
        <f t="shared" si="230"/>
        <v/>
      </c>
      <c r="V380" t="str">
        <f t="shared" si="231"/>
        <v/>
      </c>
      <c r="W380" t="str">
        <f t="shared" si="232"/>
        <v/>
      </c>
      <c r="X380" s="10"/>
      <c r="Y380" s="219">
        <f t="shared" si="213"/>
        <v>-5.120879120879121E-3</v>
      </c>
      <c r="Z380" s="78">
        <f t="shared" si="215"/>
        <v>0.41800385505386406</v>
      </c>
      <c r="AA380" s="78">
        <f t="shared" si="236"/>
        <v>0.43691587856970765</v>
      </c>
      <c r="AB380" s="74">
        <f t="shared" si="206"/>
        <v>379</v>
      </c>
      <c r="AC380" s="80">
        <f t="shared" si="237"/>
        <v>-2.094870514205021E-3</v>
      </c>
      <c r="AD380" s="79">
        <f t="shared" si="235"/>
        <v>-1.891202351584359E-2</v>
      </c>
      <c r="AE380" s="81">
        <f t="shared" si="239"/>
        <v>-1.6817153001638569E-2</v>
      </c>
      <c r="AF380" s="19">
        <f t="shared" si="240"/>
        <v>-4.3285273993140708E-2</v>
      </c>
      <c r="AG380" s="93">
        <f t="shared" si="238"/>
        <v>-0.51661610043877426</v>
      </c>
      <c r="AH380" s="91">
        <f t="shared" si="241"/>
        <v>-4.8550472669224299E-4</v>
      </c>
      <c r="AI380" s="96">
        <f t="shared" si="242"/>
        <v>370.12139487594845</v>
      </c>
      <c r="AJ380" s="5">
        <f t="shared" si="207"/>
        <v>1.9999999999999962E-2</v>
      </c>
      <c r="AK380" s="5">
        <f t="shared" si="210"/>
        <v>1.9999999999999962E-2</v>
      </c>
      <c r="AL380" s="5">
        <f t="shared" si="212"/>
        <v>0</v>
      </c>
      <c r="AM380" s="95">
        <f t="shared" si="217"/>
        <v>8.5714285714285753E-3</v>
      </c>
      <c r="AN380" s="95">
        <f t="shared" si="218"/>
        <v>-1.2142857142857146E-2</v>
      </c>
      <c r="AO380" s="78">
        <f t="shared" si="219"/>
        <v>0.70588235294117663</v>
      </c>
      <c r="AP380" s="8">
        <f t="shared" si="220"/>
        <v>41.379310344827594</v>
      </c>
      <c r="AQ380" s="8">
        <f t="shared" si="216"/>
        <v>45.859872611464972</v>
      </c>
      <c r="AR380" s="8">
        <f t="shared" si="205"/>
        <v>0.33333333333333209</v>
      </c>
      <c r="AS380" s="114">
        <f t="shared" si="211"/>
        <v>67199.999999999753</v>
      </c>
      <c r="AT380" s="103">
        <f t="shared" si="233"/>
        <v>-0.24610392686277288</v>
      </c>
      <c r="AU380" s="5">
        <f t="shared" si="208"/>
        <v>0.42</v>
      </c>
      <c r="AW380" s="210">
        <f t="shared" si="209"/>
        <v>7.4999999999999928E-2</v>
      </c>
      <c r="AX380" s="276">
        <f t="shared" si="214"/>
        <v>1.1269580736906712E-2</v>
      </c>
      <c r="AY380" s="19">
        <f t="shared" si="234"/>
        <v>0.41187245735016498</v>
      </c>
    </row>
    <row r="381" spans="1:51">
      <c r="A381" s="4">
        <v>38887</v>
      </c>
      <c r="B381" s="9">
        <f t="shared" si="204"/>
        <v>38887</v>
      </c>
      <c r="C381" s="5">
        <v>0.43</v>
      </c>
      <c r="D381" s="5">
        <v>0.43</v>
      </c>
      <c r="E381" s="5">
        <v>0.42</v>
      </c>
      <c r="F381" s="5">
        <v>0.42</v>
      </c>
      <c r="G381" s="6">
        <v>64000</v>
      </c>
      <c r="H381" s="112">
        <v>0.42</v>
      </c>
      <c r="I381" s="19">
        <f t="shared" si="221"/>
        <v>0</v>
      </c>
      <c r="J381" s="8">
        <f t="shared" si="222"/>
        <v>0.48831218504950341</v>
      </c>
      <c r="K381" s="8">
        <f t="shared" si="223"/>
        <v>0.3766878149504968</v>
      </c>
      <c r="L381" s="8">
        <f t="shared" si="224"/>
        <v>0.43250000000000011</v>
      </c>
      <c r="M381" s="19">
        <f t="shared" si="225"/>
        <v>0.29633124743808331</v>
      </c>
      <c r="N381" s="19">
        <f t="shared" si="226"/>
        <v>-3.2938105438651354E-2</v>
      </c>
      <c r="O381" s="19">
        <f t="shared" si="227"/>
        <v>-9.0921552950772398E-3</v>
      </c>
      <c r="P381" s="19">
        <f t="shared" si="228"/>
        <v>-1.3770995097273882E-3</v>
      </c>
      <c r="Q381" s="214"/>
      <c r="R381" s="305"/>
      <c r="S381" s="215"/>
      <c r="T381" t="str">
        <f t="shared" si="229"/>
        <v/>
      </c>
      <c r="U381" t="str">
        <f t="shared" si="230"/>
        <v/>
      </c>
      <c r="V381" t="str">
        <f t="shared" si="231"/>
        <v/>
      </c>
      <c r="W381" t="str">
        <f t="shared" si="232"/>
        <v/>
      </c>
      <c r="X381" s="10"/>
      <c r="Y381" s="219">
        <f t="shared" si="213"/>
        <v>-3.7802197802197799E-3</v>
      </c>
      <c r="Z381" s="78">
        <f t="shared" si="215"/>
        <v>0.41831126137556901</v>
      </c>
      <c r="AA381" s="78">
        <f t="shared" si="236"/>
        <v>0.4356641035555493</v>
      </c>
      <c r="AB381" s="74">
        <f t="shared" si="206"/>
        <v>380</v>
      </c>
      <c r="AC381" s="80">
        <f t="shared" si="237"/>
        <v>-4.2855134267337502E-4</v>
      </c>
      <c r="AD381" s="79">
        <f t="shared" si="235"/>
        <v>-1.7352842179980288E-2</v>
      </c>
      <c r="AE381" s="81">
        <f t="shared" si="239"/>
        <v>-1.6924290837306913E-2</v>
      </c>
      <c r="AF381" s="19">
        <f t="shared" si="240"/>
        <v>-3.9830782564732728E-2</v>
      </c>
      <c r="AG381" s="93">
        <f t="shared" si="238"/>
        <v>-0.79542824257278488</v>
      </c>
      <c r="AH381" s="91">
        <f t="shared" si="241"/>
        <v>-3.2551426825704093E-4</v>
      </c>
      <c r="AI381" s="96">
        <f t="shared" si="242"/>
        <v>371.36022390567945</v>
      </c>
      <c r="AJ381" s="5">
        <f t="shared" si="207"/>
        <v>0</v>
      </c>
      <c r="AK381" s="5">
        <f t="shared" si="210"/>
        <v>0</v>
      </c>
      <c r="AL381" s="5">
        <f t="shared" si="212"/>
        <v>0</v>
      </c>
      <c r="AM381" s="95">
        <f t="shared" si="217"/>
        <v>8.5714285714285753E-3</v>
      </c>
      <c r="AN381" s="95">
        <f t="shared" si="218"/>
        <v>-1.2142857142857146E-2</v>
      </c>
      <c r="AO381" s="78">
        <f t="shared" si="219"/>
        <v>0.70588235294117663</v>
      </c>
      <c r="AP381" s="8">
        <f t="shared" si="220"/>
        <v>41.379310344827594</v>
      </c>
      <c r="AQ381" s="8">
        <f t="shared" si="216"/>
        <v>45.859872611464972</v>
      </c>
      <c r="AR381" s="8">
        <f t="shared" si="205"/>
        <v>-1</v>
      </c>
      <c r="AS381" s="114">
        <f t="shared" si="211"/>
        <v>-64000</v>
      </c>
      <c r="AT381" s="103">
        <f t="shared" si="233"/>
        <v>-0.29461339410773207</v>
      </c>
      <c r="AU381" s="5">
        <f t="shared" si="208"/>
        <v>0.42</v>
      </c>
      <c r="AW381" s="210">
        <f t="shared" si="209"/>
        <v>2.3809523809523832E-2</v>
      </c>
      <c r="AX381" s="276">
        <f t="shared" si="214"/>
        <v>1.3394933023693475E-2</v>
      </c>
      <c r="AY381" s="19">
        <f t="shared" si="234"/>
        <v>0.1885919570926409</v>
      </c>
    </row>
    <row r="382" spans="1:51">
      <c r="A382" s="4">
        <v>38888</v>
      </c>
      <c r="B382" s="9">
        <f t="shared" si="204"/>
        <v>38888</v>
      </c>
      <c r="C382" s="5">
        <v>0.42</v>
      </c>
      <c r="D382" s="5">
        <v>0.42</v>
      </c>
      <c r="E382" s="5">
        <v>0.39</v>
      </c>
      <c r="F382" s="5">
        <v>0.39</v>
      </c>
      <c r="G382" s="6">
        <v>245400</v>
      </c>
      <c r="H382" s="112">
        <v>0.39</v>
      </c>
      <c r="I382" s="19">
        <f t="shared" si="221"/>
        <v>-7.1428571428571369E-2</v>
      </c>
      <c r="J382" s="8">
        <f t="shared" si="222"/>
        <v>0.48865151319446087</v>
      </c>
      <c r="K382" s="8">
        <f t="shared" si="223"/>
        <v>0.37134848680553945</v>
      </c>
      <c r="L382" s="8">
        <f t="shared" si="224"/>
        <v>0.43000000000000016</v>
      </c>
      <c r="M382" s="19">
        <f t="shared" si="225"/>
        <v>0.31588394878891318</v>
      </c>
      <c r="N382" s="19">
        <f t="shared" si="226"/>
        <v>6.5982583746640802E-2</v>
      </c>
      <c r="O382" s="19">
        <f t="shared" si="227"/>
        <v>6.9490001549533855E-4</v>
      </c>
      <c r="P382" s="19">
        <f t="shared" si="228"/>
        <v>-1.4174411629585191E-2</v>
      </c>
      <c r="Q382" s="214"/>
      <c r="R382" s="305"/>
      <c r="S382" s="215"/>
      <c r="T382" t="str">
        <f t="shared" si="229"/>
        <v/>
      </c>
      <c r="U382" t="str">
        <f t="shared" si="230"/>
        <v/>
      </c>
      <c r="V382" t="str">
        <f t="shared" si="231"/>
        <v/>
      </c>
      <c r="W382" t="str">
        <f t="shared" si="232"/>
        <v/>
      </c>
      <c r="X382" s="10"/>
      <c r="Y382" s="219">
        <f t="shared" si="213"/>
        <v>-3.4065934065934064E-3</v>
      </c>
      <c r="Z382" s="78">
        <f t="shared" si="215"/>
        <v>0.41395132712373139</v>
      </c>
      <c r="AA382" s="78">
        <f t="shared" si="236"/>
        <v>0.43228495989243865</v>
      </c>
      <c r="AB382" s="74">
        <f t="shared" si="206"/>
        <v>381</v>
      </c>
      <c r="AC382" s="80">
        <f t="shared" si="237"/>
        <v>-1.1274735451202722E-3</v>
      </c>
      <c r="AD382" s="79">
        <f t="shared" si="235"/>
        <v>-1.8333632768707253E-2</v>
      </c>
      <c r="AE382" s="81">
        <f t="shared" si="239"/>
        <v>-1.7206159223586981E-2</v>
      </c>
      <c r="AF382" s="19">
        <f t="shared" si="240"/>
        <v>-4.2410989207834197E-2</v>
      </c>
      <c r="AG382" s="93">
        <f t="shared" si="238"/>
        <v>1.6308949076834143</v>
      </c>
      <c r="AH382" s="91">
        <f t="shared" si="241"/>
        <v>-1.7868957805123529E-4</v>
      </c>
      <c r="AI382" s="96">
        <f t="shared" si="242"/>
        <v>372.78145125098797</v>
      </c>
      <c r="AJ382" s="5">
        <f t="shared" si="207"/>
        <v>-2.9999999999999971E-2</v>
      </c>
      <c r="AK382" s="5">
        <f t="shared" si="210"/>
        <v>0</v>
      </c>
      <c r="AL382" s="5">
        <f t="shared" si="212"/>
        <v>-2.9999999999999971E-2</v>
      </c>
      <c r="AM382" s="95">
        <f t="shared" si="217"/>
        <v>8.5714285714285753E-3</v>
      </c>
      <c r="AN382" s="95">
        <f t="shared" si="218"/>
        <v>-1.3571428571428576E-2</v>
      </c>
      <c r="AO382" s="78">
        <f t="shared" si="219"/>
        <v>0.63157894736842113</v>
      </c>
      <c r="AP382" s="8">
        <f t="shared" si="220"/>
        <v>38.709677419354847</v>
      </c>
      <c r="AQ382" s="8">
        <f t="shared" si="216"/>
        <v>43.113772455089823</v>
      </c>
      <c r="AR382" s="8">
        <f t="shared" si="205"/>
        <v>-1</v>
      </c>
      <c r="AS382" s="114">
        <f t="shared" si="211"/>
        <v>-245400</v>
      </c>
      <c r="AT382" s="103">
        <f t="shared" si="233"/>
        <v>-0.3353242511688253</v>
      </c>
      <c r="AU382" s="5">
        <f t="shared" si="208"/>
        <v>0.39</v>
      </c>
      <c r="AW382" s="210">
        <f t="shared" si="209"/>
        <v>7.6923076923076844E-2</v>
      </c>
      <c r="AX382" s="276">
        <f t="shared" si="214"/>
        <v>1.5150653115820603E-2</v>
      </c>
      <c r="AY382" s="19">
        <f t="shared" si="234"/>
        <v>0.1310734506116262</v>
      </c>
    </row>
    <row r="383" spans="1:51">
      <c r="A383" s="4">
        <v>38889</v>
      </c>
      <c r="B383" s="9">
        <f t="shared" si="204"/>
        <v>38889</v>
      </c>
      <c r="C383" s="5">
        <v>0.39</v>
      </c>
      <c r="D383" s="5">
        <v>0.39</v>
      </c>
      <c r="E383" s="5">
        <v>0.38</v>
      </c>
      <c r="F383" s="5">
        <v>0.38</v>
      </c>
      <c r="G383" s="6">
        <v>164400</v>
      </c>
      <c r="H383" s="112">
        <v>0.38</v>
      </c>
      <c r="I383" s="19">
        <f t="shared" si="221"/>
        <v>-2.5641025641025664E-2</v>
      </c>
      <c r="J383" s="8">
        <f t="shared" si="222"/>
        <v>0.48932174580353172</v>
      </c>
      <c r="K383" s="8">
        <f t="shared" si="223"/>
        <v>0.36467825419646871</v>
      </c>
      <c r="L383" s="8">
        <f t="shared" si="224"/>
        <v>0.42700000000000021</v>
      </c>
      <c r="M383" s="19">
        <f t="shared" si="225"/>
        <v>0.34179030466651272</v>
      </c>
      <c r="N383" s="19">
        <f t="shared" si="226"/>
        <v>8.2012257909664307E-2</v>
      </c>
      <c r="O383" s="19">
        <f t="shared" si="227"/>
        <v>1.3715963032414069E-3</v>
      </c>
      <c r="P383" s="19">
        <f t="shared" si="228"/>
        <v>-1.7962191434924776E-2</v>
      </c>
      <c r="Q383" s="214"/>
      <c r="R383" s="305"/>
      <c r="S383" s="215"/>
      <c r="T383" t="str">
        <f t="shared" si="229"/>
        <v/>
      </c>
      <c r="U383" t="str">
        <f t="shared" si="230"/>
        <v/>
      </c>
      <c r="V383" t="str">
        <f t="shared" si="231"/>
        <v/>
      </c>
      <c r="W383" t="str">
        <f t="shared" si="232"/>
        <v/>
      </c>
      <c r="X383" s="10"/>
      <c r="Y383" s="219">
        <f t="shared" si="213"/>
        <v>-4.000000000000001E-3</v>
      </c>
      <c r="Z383" s="78">
        <f t="shared" si="215"/>
        <v>0.40872282274667676</v>
      </c>
      <c r="AA383" s="78">
        <f t="shared" si="236"/>
        <v>0.42841587286039817</v>
      </c>
      <c r="AB383" s="74">
        <f t="shared" si="206"/>
        <v>382</v>
      </c>
      <c r="AC383" s="80">
        <f t="shared" si="237"/>
        <v>-1.9895127121075454E-3</v>
      </c>
      <c r="AD383" s="79">
        <f t="shared" si="235"/>
        <v>-1.9693050113721411E-2</v>
      </c>
      <c r="AE383" s="81">
        <f t="shared" si="239"/>
        <v>-1.7703537401613866E-2</v>
      </c>
      <c r="AF383" s="19">
        <f t="shared" si="240"/>
        <v>-4.5967134649416937E-2</v>
      </c>
      <c r="AG383" s="93">
        <f t="shared" si="238"/>
        <v>0.76457595898209385</v>
      </c>
      <c r="AH383" s="91">
        <f t="shared" si="241"/>
        <v>-1.0929807095865014E-4</v>
      </c>
      <c r="AI383" s="96">
        <f t="shared" si="242"/>
        <v>374.26523703711484</v>
      </c>
      <c r="AJ383" s="5">
        <f t="shared" si="207"/>
        <v>-1.0000000000000009E-2</v>
      </c>
      <c r="AK383" s="5">
        <f t="shared" si="210"/>
        <v>0</v>
      </c>
      <c r="AL383" s="5">
        <f t="shared" si="212"/>
        <v>-1.0000000000000009E-2</v>
      </c>
      <c r="AM383" s="95">
        <f t="shared" si="217"/>
        <v>8.5714285714285753E-3</v>
      </c>
      <c r="AN383" s="95">
        <f t="shared" si="218"/>
        <v>-1.2142857142857146E-2</v>
      </c>
      <c r="AO383" s="78">
        <f t="shared" si="219"/>
        <v>0.70588235294117663</v>
      </c>
      <c r="AP383" s="8">
        <f t="shared" si="220"/>
        <v>41.379310344827594</v>
      </c>
      <c r="AQ383" s="8">
        <f t="shared" si="216"/>
        <v>45.859872611464972</v>
      </c>
      <c r="AR383" s="8">
        <f t="shared" si="205"/>
        <v>-1</v>
      </c>
      <c r="AS383" s="114">
        <f t="shared" si="211"/>
        <v>-164400</v>
      </c>
      <c r="AT383" s="103">
        <f t="shared" si="233"/>
        <v>-0.35430384423147959</v>
      </c>
      <c r="AU383" s="5">
        <f t="shared" si="208"/>
        <v>0.38</v>
      </c>
      <c r="AW383" s="210">
        <f t="shared" si="209"/>
        <v>2.6315789473684233E-2</v>
      </c>
      <c r="AX383" s="276">
        <f t="shared" si="214"/>
        <v>1.7003963856127322E-2</v>
      </c>
      <c r="AY383" s="19">
        <f t="shared" si="234"/>
        <v>0.12232546848897599</v>
      </c>
    </row>
    <row r="384" spans="1:51">
      <c r="A384" s="4">
        <v>38890</v>
      </c>
      <c r="B384" s="9">
        <f t="shared" si="204"/>
        <v>38890</v>
      </c>
      <c r="C384" s="5">
        <v>0.39</v>
      </c>
      <c r="D384" s="5">
        <v>0.41</v>
      </c>
      <c r="E384" s="5">
        <v>0.35</v>
      </c>
      <c r="F384" s="5">
        <v>0.38</v>
      </c>
      <c r="G384" s="6">
        <v>501000</v>
      </c>
      <c r="H384" s="112">
        <v>0.38</v>
      </c>
      <c r="I384" s="19">
        <f t="shared" si="221"/>
        <v>0</v>
      </c>
      <c r="J384" s="8">
        <f t="shared" si="222"/>
        <v>0.48659245238233872</v>
      </c>
      <c r="K384" s="8">
        <f t="shared" si="223"/>
        <v>0.35940754761766158</v>
      </c>
      <c r="L384" s="8">
        <f t="shared" si="224"/>
        <v>0.42300000000000015</v>
      </c>
      <c r="M384" s="19">
        <f t="shared" si="225"/>
        <v>0.35387377256744945</v>
      </c>
      <c r="N384" s="19">
        <f t="shared" si="226"/>
        <v>3.5353454255312056E-2</v>
      </c>
      <c r="O384" s="19">
        <f t="shared" si="227"/>
        <v>-5.5777071928637184E-3</v>
      </c>
      <c r="P384" s="19">
        <f t="shared" si="228"/>
        <v>-1.4453032277508816E-2</v>
      </c>
      <c r="Q384" s="214"/>
      <c r="R384" s="305"/>
      <c r="S384" s="215"/>
      <c r="T384" t="str">
        <f t="shared" si="229"/>
        <v/>
      </c>
      <c r="U384" t="str">
        <f t="shared" si="230"/>
        <v/>
      </c>
      <c r="V384" t="str">
        <f t="shared" si="231"/>
        <v>BrokeBandLower</v>
      </c>
      <c r="W384" t="str">
        <f t="shared" si="232"/>
        <v/>
      </c>
      <c r="X384" s="10"/>
      <c r="Y384" s="219">
        <f t="shared" si="213"/>
        <v>-3.7142857142857138E-3</v>
      </c>
      <c r="Z384" s="78">
        <f t="shared" si="215"/>
        <v>0.40429950804368853</v>
      </c>
      <c r="AA384" s="78">
        <f t="shared" si="236"/>
        <v>0.42483309826872873</v>
      </c>
      <c r="AB384" s="74">
        <f t="shared" si="206"/>
        <v>383</v>
      </c>
      <c r="AC384" s="80">
        <f t="shared" si="237"/>
        <v>-2.2640422587410676E-3</v>
      </c>
      <c r="AD384" s="79">
        <f t="shared" si="235"/>
        <v>-2.0533590225040199E-2</v>
      </c>
      <c r="AE384" s="81">
        <f t="shared" si="239"/>
        <v>-1.8269547966299132E-2</v>
      </c>
      <c r="AF384" s="19">
        <f t="shared" si="240"/>
        <v>-4.8333310913670033E-2</v>
      </c>
      <c r="AG384" s="93">
        <f t="shared" si="238"/>
        <v>0.13798833501430888</v>
      </c>
      <c r="AH384" s="91">
        <f t="shared" si="241"/>
        <v>-3.5561116265851033E-5</v>
      </c>
      <c r="AI384" s="96">
        <f t="shared" si="242"/>
        <v>376.00496450343229</v>
      </c>
      <c r="AJ384" s="5">
        <f t="shared" si="207"/>
        <v>0</v>
      </c>
      <c r="AK384" s="5">
        <f t="shared" si="210"/>
        <v>0</v>
      </c>
      <c r="AL384" s="5">
        <f t="shared" si="212"/>
        <v>0</v>
      </c>
      <c r="AM384" s="95">
        <f t="shared" si="217"/>
        <v>7.1428571428571452E-3</v>
      </c>
      <c r="AN384" s="95">
        <f t="shared" si="218"/>
        <v>-1.2142857142857146E-2</v>
      </c>
      <c r="AO384" s="78">
        <f t="shared" si="219"/>
        <v>0.58823529411764708</v>
      </c>
      <c r="AP384" s="8">
        <f t="shared" si="220"/>
        <v>37.037037037037045</v>
      </c>
      <c r="AQ384" s="8">
        <f t="shared" si="216"/>
        <v>46.875</v>
      </c>
      <c r="AR384" s="8">
        <f t="shared" si="205"/>
        <v>9.2518585385429718E-16</v>
      </c>
      <c r="AS384" s="114">
        <f t="shared" si="211"/>
        <v>4.6351811278100291E-10</v>
      </c>
      <c r="AT384" s="103">
        <f t="shared" si="233"/>
        <v>-0.34136199064603778</v>
      </c>
      <c r="AU384" s="5">
        <f t="shared" si="208"/>
        <v>0.38</v>
      </c>
      <c r="AW384" s="210">
        <f t="shared" si="209"/>
        <v>0.17142857142857143</v>
      </c>
      <c r="AX384" s="276">
        <f t="shared" si="214"/>
        <v>1.7809510136214325E-2</v>
      </c>
      <c r="AY384" s="19">
        <f t="shared" si="234"/>
        <v>4.7374029191242194E-2</v>
      </c>
    </row>
    <row r="385" spans="1:51">
      <c r="A385" s="4">
        <v>38891</v>
      </c>
      <c r="B385" s="9">
        <f t="shared" si="204"/>
        <v>38891</v>
      </c>
      <c r="C385" s="5">
        <v>0.38</v>
      </c>
      <c r="D385" s="5">
        <v>0.39</v>
      </c>
      <c r="E385" s="5">
        <v>0.37</v>
      </c>
      <c r="F385" s="5">
        <v>0.37</v>
      </c>
      <c r="G385" s="6">
        <v>112700</v>
      </c>
      <c r="H385" s="112">
        <v>0.37</v>
      </c>
      <c r="I385" s="19">
        <f t="shared" si="221"/>
        <v>-2.6315789473684233E-2</v>
      </c>
      <c r="J385" s="8">
        <f t="shared" si="222"/>
        <v>0.48174950980203696</v>
      </c>
      <c r="K385" s="8">
        <f t="shared" si="223"/>
        <v>0.35425049019796312</v>
      </c>
      <c r="L385" s="8">
        <f t="shared" si="224"/>
        <v>0.41800000000000004</v>
      </c>
      <c r="M385" s="19">
        <f t="shared" si="225"/>
        <v>0.35991204848530917</v>
      </c>
      <c r="N385" s="19">
        <f t="shared" si="226"/>
        <v>1.7063360966398832E-2</v>
      </c>
      <c r="O385" s="19">
        <f t="shared" si="227"/>
        <v>-9.9527696259793987E-3</v>
      </c>
      <c r="P385" s="19">
        <f t="shared" si="228"/>
        <v>-1.4348773290605878E-2</v>
      </c>
      <c r="Q385" s="214"/>
      <c r="R385" s="305"/>
      <c r="S385" s="215"/>
      <c r="T385" t="str">
        <f t="shared" si="229"/>
        <v/>
      </c>
      <c r="U385" t="str">
        <f t="shared" si="230"/>
        <v/>
      </c>
      <c r="V385" t="str">
        <f t="shared" si="231"/>
        <v/>
      </c>
      <c r="W385" t="str">
        <f t="shared" si="232"/>
        <v/>
      </c>
      <c r="X385" s="10"/>
      <c r="Y385" s="219">
        <f t="shared" si="213"/>
        <v>-4.0659340659340657E-3</v>
      </c>
      <c r="Z385" s="78">
        <f t="shared" si="215"/>
        <v>0.39901738380496049</v>
      </c>
      <c r="AA385" s="78">
        <f t="shared" si="236"/>
        <v>0.42077544899684283</v>
      </c>
      <c r="AB385" s="74">
        <f t="shared" si="206"/>
        <v>384</v>
      </c>
      <c r="AC385" s="80">
        <f t="shared" si="237"/>
        <v>-2.7908137804665625E-3</v>
      </c>
      <c r="AD385" s="79">
        <f t="shared" si="235"/>
        <v>-2.1758065191882336E-2</v>
      </c>
      <c r="AE385" s="81">
        <f t="shared" si="239"/>
        <v>-1.8967251411415774E-2</v>
      </c>
      <c r="AF385" s="19">
        <f t="shared" si="240"/>
        <v>-5.1709445605144115E-2</v>
      </c>
      <c r="AG385" s="93">
        <f t="shared" si="238"/>
        <v>0.23266859074371207</v>
      </c>
      <c r="AH385" s="91">
        <f t="shared" si="241"/>
        <v>-3.6775433888916489E-6</v>
      </c>
      <c r="AI385" s="96">
        <f t="shared" si="242"/>
        <v>377.44346913781487</v>
      </c>
      <c r="AJ385" s="5">
        <f t="shared" si="207"/>
        <v>-1.0000000000000009E-2</v>
      </c>
      <c r="AK385" s="5">
        <f t="shared" si="210"/>
        <v>0</v>
      </c>
      <c r="AL385" s="5">
        <f t="shared" si="212"/>
        <v>-1.0000000000000009E-2</v>
      </c>
      <c r="AM385" s="95">
        <f t="shared" si="217"/>
        <v>7.1428571428571452E-3</v>
      </c>
      <c r="AN385" s="95">
        <f t="shared" si="218"/>
        <v>-1.142857142857143E-2</v>
      </c>
      <c r="AO385" s="78">
        <f t="shared" si="219"/>
        <v>0.62500000000000011</v>
      </c>
      <c r="AP385" s="8">
        <f t="shared" si="220"/>
        <v>38.46153846153846</v>
      </c>
      <c r="AQ385" s="8">
        <f t="shared" si="216"/>
        <v>48.387096774193552</v>
      </c>
      <c r="AR385" s="8">
        <f t="shared" si="205"/>
        <v>-1</v>
      </c>
      <c r="AS385" s="114">
        <f t="shared" si="211"/>
        <v>-112700</v>
      </c>
      <c r="AT385" s="103">
        <f t="shared" si="233"/>
        <v>-0.37999007709335142</v>
      </c>
      <c r="AU385" s="5">
        <f t="shared" si="208"/>
        <v>0.37</v>
      </c>
      <c r="AW385" s="210">
        <f t="shared" si="209"/>
        <v>5.4054054054054106E-2</v>
      </c>
      <c r="AX385" s="276">
        <f t="shared" si="214"/>
        <v>1.7836068866207689E-2</v>
      </c>
      <c r="AY385" s="19">
        <f t="shared" si="234"/>
        <v>1.491266732786692E-3</v>
      </c>
    </row>
    <row r="386" spans="1:51">
      <c r="A386" s="4">
        <v>38894</v>
      </c>
      <c r="B386" s="9">
        <f t="shared" ref="B386:B449" si="243">A386</f>
        <v>38894</v>
      </c>
      <c r="C386" s="5">
        <v>0.39</v>
      </c>
      <c r="D386" s="5">
        <v>0.39</v>
      </c>
      <c r="E386" s="5">
        <v>0.36</v>
      </c>
      <c r="F386" s="5">
        <v>0.38</v>
      </c>
      <c r="G386" s="6">
        <v>198800</v>
      </c>
      <c r="H386" s="112">
        <v>0.38</v>
      </c>
      <c r="I386" s="19">
        <f t="shared" si="221"/>
        <v>2.7027027027027053E-2</v>
      </c>
      <c r="J386" s="8">
        <f t="shared" si="222"/>
        <v>0.47458191221630186</v>
      </c>
      <c r="K386" s="8">
        <f t="shared" si="223"/>
        <v>0.35241808778369832</v>
      </c>
      <c r="L386" s="8">
        <f t="shared" si="224"/>
        <v>0.41350000000000009</v>
      </c>
      <c r="M386" s="19">
        <f t="shared" si="225"/>
        <v>0.34664459250906371</v>
      </c>
      <c r="N386" s="19">
        <f t="shared" si="226"/>
        <v>-3.6863050381562887E-2</v>
      </c>
      <c r="O386" s="19">
        <f t="shared" si="227"/>
        <v>-1.4878266484755624E-2</v>
      </c>
      <c r="P386" s="19">
        <f t="shared" si="228"/>
        <v>-5.1726178649486474E-3</v>
      </c>
      <c r="Q386" s="214"/>
      <c r="R386" s="305"/>
      <c r="S386" s="215"/>
      <c r="T386" t="str">
        <f t="shared" si="229"/>
        <v/>
      </c>
      <c r="U386" t="str">
        <f t="shared" si="230"/>
        <v/>
      </c>
      <c r="V386" t="str">
        <f t="shared" si="231"/>
        <v/>
      </c>
      <c r="W386" t="str">
        <f t="shared" si="232"/>
        <v/>
      </c>
      <c r="X386" s="10"/>
      <c r="Y386" s="219">
        <f t="shared" si="213"/>
        <v>-3.5384615384615381E-3</v>
      </c>
      <c r="Z386" s="78">
        <f t="shared" si="215"/>
        <v>0.3960887066989966</v>
      </c>
      <c r="AA386" s="78">
        <f t="shared" si="236"/>
        <v>0.41775806577107644</v>
      </c>
      <c r="AB386" s="74">
        <f t="shared" si="206"/>
        <v>385</v>
      </c>
      <c r="AC386" s="80">
        <f t="shared" si="237"/>
        <v>-2.1616861285312546E-3</v>
      </c>
      <c r="AD386" s="79">
        <f t="shared" si="235"/>
        <v>-2.1669359072079841E-2</v>
      </c>
      <c r="AE386" s="81">
        <f t="shared" si="239"/>
        <v>-1.9507672943548587E-2</v>
      </c>
      <c r="AF386" s="19">
        <f t="shared" si="240"/>
        <v>-5.1870594125055729E-2</v>
      </c>
      <c r="AG386" s="93">
        <f t="shared" si="238"/>
        <v>-0.22542802975200005</v>
      </c>
      <c r="AH386" s="91">
        <f t="shared" si="241"/>
        <v>5.657603204680211E-5</v>
      </c>
      <c r="AI386" s="96">
        <f t="shared" si="242"/>
        <v>379.46073342579143</v>
      </c>
      <c r="AJ386" s="5">
        <f t="shared" si="207"/>
        <v>1.0000000000000009E-2</v>
      </c>
      <c r="AK386" s="5">
        <f t="shared" si="210"/>
        <v>1.0000000000000009E-2</v>
      </c>
      <c r="AL386" s="5">
        <f t="shared" si="212"/>
        <v>0</v>
      </c>
      <c r="AM386" s="95">
        <f t="shared" si="217"/>
        <v>7.1428571428571452E-3</v>
      </c>
      <c r="AN386" s="95">
        <f t="shared" si="218"/>
        <v>-1.142857142857143E-2</v>
      </c>
      <c r="AO386" s="78">
        <f t="shared" si="219"/>
        <v>0.62500000000000011</v>
      </c>
      <c r="AP386" s="8">
        <f t="shared" si="220"/>
        <v>38.46153846153846</v>
      </c>
      <c r="AQ386" s="8">
        <f t="shared" si="216"/>
        <v>48.387096774193552</v>
      </c>
      <c r="AR386" s="8">
        <f t="shared" ref="AR386:AR449" si="244">IF(ISERROR(((F386-E386)-(D386-F386))/(D386-E386)),0,((F386-E386)-(D386-F386))/(D386-E386))</f>
        <v>0.33333333333333331</v>
      </c>
      <c r="AS386" s="114">
        <f t="shared" si="211"/>
        <v>66266.666666666657</v>
      </c>
      <c r="AT386" s="103">
        <f t="shared" si="233"/>
        <v>-0.33070880593179874</v>
      </c>
      <c r="AU386" s="5">
        <f t="shared" si="208"/>
        <v>0.38</v>
      </c>
      <c r="AW386" s="210">
        <f t="shared" si="209"/>
        <v>8.3333333333333412E-2</v>
      </c>
      <c r="AX386" s="276">
        <f t="shared" si="214"/>
        <v>1.6613310270298394E-2</v>
      </c>
      <c r="AY386" s="19">
        <f t="shared" si="234"/>
        <v>-6.8555386564241177E-2</v>
      </c>
    </row>
    <row r="387" spans="1:51">
      <c r="A387" s="4">
        <v>38895</v>
      </c>
      <c r="B387" s="9">
        <f t="shared" si="243"/>
        <v>38895</v>
      </c>
      <c r="C387" s="5">
        <v>0.37</v>
      </c>
      <c r="D387" s="5">
        <v>0.37</v>
      </c>
      <c r="E387" s="5">
        <v>0.36</v>
      </c>
      <c r="F387" s="5">
        <v>0.36</v>
      </c>
      <c r="G387" s="6">
        <v>261500</v>
      </c>
      <c r="H387" s="112">
        <v>0.36</v>
      </c>
      <c r="I387" s="19">
        <f t="shared" si="221"/>
        <v>-5.2631578947368467E-2</v>
      </c>
      <c r="J387" s="8">
        <f t="shared" si="222"/>
        <v>0.46753150426454892</v>
      </c>
      <c r="K387" s="8">
        <f t="shared" si="223"/>
        <v>0.34846849573545113</v>
      </c>
      <c r="L387" s="8">
        <f t="shared" si="224"/>
        <v>0.40800000000000003</v>
      </c>
      <c r="M387" s="19">
        <f t="shared" si="225"/>
        <v>0.3416751011531543</v>
      </c>
      <c r="N387" s="19">
        <f t="shared" si="226"/>
        <v>-1.4335984069272532E-2</v>
      </c>
      <c r="O387" s="19">
        <f t="shared" si="227"/>
        <v>-1.485604016981487E-2</v>
      </c>
      <c r="P387" s="19">
        <f t="shared" si="228"/>
        <v>-1.1207120704517598E-2</v>
      </c>
      <c r="Q387" s="214"/>
      <c r="R387" s="305"/>
      <c r="S387" s="215"/>
      <c r="T387" t="str">
        <f t="shared" si="229"/>
        <v/>
      </c>
      <c r="U387" t="str">
        <f t="shared" si="230"/>
        <v/>
      </c>
      <c r="V387" t="str">
        <f t="shared" si="231"/>
        <v/>
      </c>
      <c r="W387" t="str">
        <f t="shared" si="232"/>
        <v/>
      </c>
      <c r="X387" s="10"/>
      <c r="Y387" s="219">
        <f t="shared" si="213"/>
        <v>-4.3076923076923084E-3</v>
      </c>
      <c r="Z387" s="78">
        <f t="shared" si="215"/>
        <v>0.3905310458673511</v>
      </c>
      <c r="AA387" s="78">
        <f t="shared" si="236"/>
        <v>0.41348396890401679</v>
      </c>
      <c r="AB387" s="74">
        <f t="shared" ref="AB387:AB450" si="245">AB386+1</f>
        <v>386</v>
      </c>
      <c r="AC387" s="80">
        <f t="shared" si="237"/>
        <v>-2.7562000744936789E-3</v>
      </c>
      <c r="AD387" s="79">
        <f t="shared" si="235"/>
        <v>-2.2952923036665684E-2</v>
      </c>
      <c r="AE387" s="81">
        <f t="shared" si="239"/>
        <v>-2.0196722962172006E-2</v>
      </c>
      <c r="AF387" s="19">
        <f t="shared" si="240"/>
        <v>-5.5511034919938605E-2</v>
      </c>
      <c r="AG387" s="93">
        <f t="shared" si="238"/>
        <v>0.27502325065404548</v>
      </c>
      <c r="AH387" s="91">
        <f t="shared" si="241"/>
        <v>4.8332052733578244E-5</v>
      </c>
      <c r="AI387" s="96">
        <f t="shared" si="242"/>
        <v>380.32193710849589</v>
      </c>
      <c r="AJ387" s="5">
        <f t="shared" ref="AJ387:AJ450" si="246">F387-F386</f>
        <v>-2.0000000000000018E-2</v>
      </c>
      <c r="AK387" s="5">
        <f t="shared" si="210"/>
        <v>0</v>
      </c>
      <c r="AL387" s="5">
        <f t="shared" si="212"/>
        <v>-2.0000000000000018E-2</v>
      </c>
      <c r="AM387" s="95">
        <f t="shared" si="217"/>
        <v>7.1428571428571452E-3</v>
      </c>
      <c r="AN387" s="95">
        <f t="shared" si="218"/>
        <v>-1.0714285714285716E-2</v>
      </c>
      <c r="AO387" s="78">
        <f t="shared" si="219"/>
        <v>0.66666666666666674</v>
      </c>
      <c r="AP387" s="8">
        <f t="shared" si="220"/>
        <v>40</v>
      </c>
      <c r="AQ387" s="8">
        <f t="shared" si="216"/>
        <v>50</v>
      </c>
      <c r="AR387" s="8">
        <f t="shared" si="244"/>
        <v>-1</v>
      </c>
      <c r="AS387" s="114">
        <f t="shared" si="211"/>
        <v>-261500</v>
      </c>
      <c r="AT387" s="103">
        <f t="shared" si="233"/>
        <v>-0.37650407781910877</v>
      </c>
      <c r="AU387" s="5">
        <f t="shared" ref="AU387:AU450" si="247">F387</f>
        <v>0.36</v>
      </c>
      <c r="AW387" s="210">
        <f t="shared" ref="AW387:AW450" si="248">(D387-E387)/E387</f>
        <v>2.7777777777777804E-2</v>
      </c>
      <c r="AX387" s="276">
        <f t="shared" si="214"/>
        <v>1.5047341852808054E-2</v>
      </c>
      <c r="AY387" s="19">
        <f t="shared" si="234"/>
        <v>-9.4259867059126048E-2</v>
      </c>
    </row>
    <row r="388" spans="1:51">
      <c r="A388" s="4">
        <v>38896</v>
      </c>
      <c r="B388" s="9">
        <f t="shared" si="243"/>
        <v>38896</v>
      </c>
      <c r="C388" s="5">
        <v>0.37</v>
      </c>
      <c r="D388" s="5">
        <v>0.37</v>
      </c>
      <c r="E388" s="5">
        <v>0.36</v>
      </c>
      <c r="F388" s="5">
        <v>0.37</v>
      </c>
      <c r="G388" s="6">
        <v>354300</v>
      </c>
      <c r="H388" s="112">
        <v>0.37</v>
      </c>
      <c r="I388" s="19">
        <f t="shared" si="221"/>
        <v>2.7777777777777804E-2</v>
      </c>
      <c r="J388" s="8">
        <f t="shared" si="222"/>
        <v>0.46016568626602877</v>
      </c>
      <c r="K388" s="8">
        <f t="shared" si="223"/>
        <v>0.34683431373397128</v>
      </c>
      <c r="L388" s="8">
        <f t="shared" si="224"/>
        <v>0.40350000000000003</v>
      </c>
      <c r="M388" s="19">
        <f t="shared" si="225"/>
        <v>0.32675940079845989</v>
      </c>
      <c r="N388" s="19">
        <f t="shared" si="226"/>
        <v>-4.3654630683810119E-2</v>
      </c>
      <c r="O388" s="19">
        <f t="shared" si="227"/>
        <v>-1.5754698734381466E-2</v>
      </c>
      <c r="P388" s="19">
        <f t="shared" si="228"/>
        <v>-4.6896118916887322E-3</v>
      </c>
      <c r="Q388" s="214"/>
      <c r="R388" s="305"/>
      <c r="S388" s="215"/>
      <c r="T388" t="str">
        <f t="shared" si="229"/>
        <v/>
      </c>
      <c r="U388" t="str">
        <f t="shared" si="230"/>
        <v/>
      </c>
      <c r="V388" t="str">
        <f t="shared" si="231"/>
        <v/>
      </c>
      <c r="W388" t="str">
        <f t="shared" si="232"/>
        <v/>
      </c>
      <c r="X388" s="10"/>
      <c r="Y388" s="219">
        <f t="shared" si="213"/>
        <v>-3.5824175824175838E-3</v>
      </c>
      <c r="Z388" s="78">
        <f t="shared" si="215"/>
        <v>0.38736926480377903</v>
      </c>
      <c r="AA388" s="78">
        <f t="shared" si="236"/>
        <v>0.41026615520511955</v>
      </c>
      <c r="AB388" s="74">
        <f t="shared" si="245"/>
        <v>387</v>
      </c>
      <c r="AC388" s="80">
        <f t="shared" si="237"/>
        <v>-2.1601339513348111E-3</v>
      </c>
      <c r="AD388" s="79">
        <f t="shared" si="235"/>
        <v>-2.2896890401340519E-2</v>
      </c>
      <c r="AE388" s="81">
        <f t="shared" si="239"/>
        <v>-2.0736756450005708E-2</v>
      </c>
      <c r="AF388" s="19">
        <f t="shared" si="240"/>
        <v>-5.5809844684587322E-2</v>
      </c>
      <c r="AG388" s="93">
        <f t="shared" si="238"/>
        <v>-0.21626373523277939</v>
      </c>
      <c r="AH388" s="91">
        <f t="shared" si="241"/>
        <v>9.3129992823684724E-5</v>
      </c>
      <c r="AI388" s="96">
        <f t="shared" si="242"/>
        <v>382.14701063948218</v>
      </c>
      <c r="AJ388" s="5">
        <f t="shared" si="246"/>
        <v>1.0000000000000009E-2</v>
      </c>
      <c r="AK388" s="5">
        <f t="shared" ref="AK388:AK451" si="249">IF(AJ388&gt;0,AJ388,0)</f>
        <v>1.0000000000000009E-2</v>
      </c>
      <c r="AL388" s="5">
        <f t="shared" si="212"/>
        <v>0</v>
      </c>
      <c r="AM388" s="95">
        <f t="shared" si="217"/>
        <v>5.7142857142857151E-3</v>
      </c>
      <c r="AN388" s="95">
        <f t="shared" si="218"/>
        <v>-1.0714285714285716E-2</v>
      </c>
      <c r="AO388" s="78">
        <f t="shared" si="219"/>
        <v>0.53333333333333333</v>
      </c>
      <c r="AP388" s="8">
        <f t="shared" si="220"/>
        <v>34.782608695652172</v>
      </c>
      <c r="AQ388" s="8">
        <f t="shared" si="216"/>
        <v>44.444444444444443</v>
      </c>
      <c r="AR388" s="8">
        <f t="shared" si="244"/>
        <v>1</v>
      </c>
      <c r="AS388" s="114">
        <f t="shared" si="211"/>
        <v>354300</v>
      </c>
      <c r="AT388" s="103">
        <f t="shared" si="233"/>
        <v>-0.22117720231641388</v>
      </c>
      <c r="AU388" s="5">
        <f t="shared" si="247"/>
        <v>0.37</v>
      </c>
      <c r="AW388" s="210">
        <f t="shared" si="248"/>
        <v>2.7777777777777804E-2</v>
      </c>
      <c r="AX388" s="276">
        <f t="shared" si="214"/>
        <v>1.2214213513519952E-2</v>
      </c>
      <c r="AY388" s="19">
        <f t="shared" si="234"/>
        <v>-0.18828098457531878</v>
      </c>
    </row>
    <row r="389" spans="1:51">
      <c r="A389" s="4">
        <v>38897</v>
      </c>
      <c r="B389" s="9">
        <f t="shared" si="243"/>
        <v>38897</v>
      </c>
      <c r="C389" s="5">
        <v>0.38</v>
      </c>
      <c r="D389" s="5">
        <v>0.4</v>
      </c>
      <c r="E389" s="5">
        <v>0.38</v>
      </c>
      <c r="F389" s="5">
        <v>0.39</v>
      </c>
      <c r="G389" s="6">
        <v>444300</v>
      </c>
      <c r="H389" s="112">
        <v>0.39</v>
      </c>
      <c r="I389" s="19">
        <f t="shared" si="221"/>
        <v>5.4054054054054106E-2</v>
      </c>
      <c r="J389" s="8">
        <f t="shared" si="222"/>
        <v>0.45709676249567055</v>
      </c>
      <c r="K389" s="8">
        <f t="shared" si="223"/>
        <v>0.34590323750432939</v>
      </c>
      <c r="L389" s="8">
        <f t="shared" si="224"/>
        <v>0.40149999999999997</v>
      </c>
      <c r="M389" s="19">
        <f t="shared" si="225"/>
        <v>0.32145846854049592</v>
      </c>
      <c r="N389" s="19">
        <f t="shared" si="226"/>
        <v>-1.6222738335946136E-2</v>
      </c>
      <c r="O389" s="19">
        <f t="shared" si="227"/>
        <v>-6.6691712614660959E-3</v>
      </c>
      <c r="P389" s="19">
        <f t="shared" si="228"/>
        <v>-2.6844985999742964E-3</v>
      </c>
      <c r="Q389" s="214"/>
      <c r="R389" s="305"/>
      <c r="S389" s="215"/>
      <c r="T389" t="str">
        <f t="shared" si="229"/>
        <v/>
      </c>
      <c r="U389" t="str">
        <f t="shared" si="230"/>
        <v/>
      </c>
      <c r="V389" t="str">
        <f t="shared" si="231"/>
        <v/>
      </c>
      <c r="W389" t="str">
        <f t="shared" si="232"/>
        <v/>
      </c>
      <c r="X389" s="10"/>
      <c r="Y389" s="219">
        <f t="shared" si="213"/>
        <v>-1.9780219780219789E-3</v>
      </c>
      <c r="Z389" s="78">
        <f t="shared" si="215"/>
        <v>0.38777439802399705</v>
      </c>
      <c r="AA389" s="78">
        <f t="shared" si="236"/>
        <v>0.40876645971994069</v>
      </c>
      <c r="AB389" s="74">
        <f t="shared" si="245"/>
        <v>388</v>
      </c>
      <c r="AC389" s="80">
        <f t="shared" si="237"/>
        <v>-2.0424419675034791E-4</v>
      </c>
      <c r="AD389" s="79">
        <f t="shared" si="235"/>
        <v>-2.0992061695943642E-2</v>
      </c>
      <c r="AE389" s="81">
        <f t="shared" si="239"/>
        <v>-2.0787817499193294E-2</v>
      </c>
      <c r="AF389" s="19">
        <f t="shared" si="240"/>
        <v>-5.1354657890292643E-2</v>
      </c>
      <c r="AG389" s="93">
        <f t="shared" si="238"/>
        <v>-0.90544836507748083</v>
      </c>
      <c r="AH389" s="91">
        <f t="shared" si="241"/>
        <v>2.2487257282892775E-4</v>
      </c>
      <c r="AI389" s="96">
        <f t="shared" si="242"/>
        <v>385.17386483574307</v>
      </c>
      <c r="AJ389" s="5">
        <f t="shared" si="246"/>
        <v>2.0000000000000018E-2</v>
      </c>
      <c r="AK389" s="5">
        <f t="shared" si="249"/>
        <v>2.0000000000000018E-2</v>
      </c>
      <c r="AL389" s="5">
        <f t="shared" si="212"/>
        <v>0</v>
      </c>
      <c r="AM389" s="95">
        <f t="shared" si="217"/>
        <v>7.1428571428571452E-3</v>
      </c>
      <c r="AN389" s="95">
        <f t="shared" si="218"/>
        <v>-1.0714285714285716E-2</v>
      </c>
      <c r="AO389" s="78">
        <f t="shared" si="219"/>
        <v>0.66666666666666674</v>
      </c>
      <c r="AP389" s="8">
        <f t="shared" si="220"/>
        <v>40</v>
      </c>
      <c r="AQ389" s="8">
        <f t="shared" si="216"/>
        <v>44.44444444444445</v>
      </c>
      <c r="AR389" s="8">
        <f t="shared" si="244"/>
        <v>0</v>
      </c>
      <c r="AS389" s="114">
        <f t="shared" ref="AS389:AS452" si="250">IF(ISERROR(AR389*G389),0,AR389*G389)</f>
        <v>0</v>
      </c>
      <c r="AT389" s="103">
        <f t="shared" si="233"/>
        <v>-0.19072924540547123</v>
      </c>
      <c r="AU389" s="5">
        <f t="shared" si="247"/>
        <v>0.39</v>
      </c>
      <c r="AW389" s="210">
        <f t="shared" si="248"/>
        <v>5.2631578947368467E-2</v>
      </c>
      <c r="AX389" s="276">
        <f t="shared" si="214"/>
        <v>8.1299240328825493E-3</v>
      </c>
      <c r="AY389" s="19">
        <f t="shared" si="234"/>
        <v>-0.33438824989562282</v>
      </c>
    </row>
    <row r="390" spans="1:51">
      <c r="A390" s="4">
        <v>38898</v>
      </c>
      <c r="B390" s="9">
        <f t="shared" si="243"/>
        <v>38898</v>
      </c>
      <c r="C390" s="5">
        <v>0.4</v>
      </c>
      <c r="D390" s="5">
        <v>0.43</v>
      </c>
      <c r="E390" s="5">
        <v>0.4</v>
      </c>
      <c r="F390" s="5">
        <v>0.42</v>
      </c>
      <c r="G390" s="6">
        <v>510800</v>
      </c>
      <c r="H390" s="112">
        <v>0.42</v>
      </c>
      <c r="I390" s="19">
        <f t="shared" si="221"/>
        <v>7.6923076923076844E-2</v>
      </c>
      <c r="J390" s="8">
        <f t="shared" si="222"/>
        <v>0.45176871642217908</v>
      </c>
      <c r="K390" s="8">
        <f t="shared" si="223"/>
        <v>0.34823128357782085</v>
      </c>
      <c r="L390" s="8">
        <f t="shared" si="224"/>
        <v>0.39999999999999997</v>
      </c>
      <c r="M390" s="19">
        <f t="shared" si="225"/>
        <v>0.29732375500726732</v>
      </c>
      <c r="N390" s="19">
        <f t="shared" si="226"/>
        <v>-7.5078792115219131E-2</v>
      </c>
      <c r="O390" s="19">
        <f t="shared" si="227"/>
        <v>-1.1656276111870145E-2</v>
      </c>
      <c r="P390" s="19">
        <f t="shared" si="228"/>
        <v>6.7303390690650151E-3</v>
      </c>
      <c r="Q390" s="214"/>
      <c r="R390" s="305"/>
      <c r="S390" s="215"/>
      <c r="T390" t="str">
        <f t="shared" si="229"/>
        <v/>
      </c>
      <c r="U390" t="str">
        <f t="shared" si="230"/>
        <v/>
      </c>
      <c r="V390" t="str">
        <f t="shared" si="231"/>
        <v/>
      </c>
      <c r="W390" t="str">
        <f t="shared" si="232"/>
        <v/>
      </c>
      <c r="X390" s="10"/>
      <c r="Y390" s="219">
        <f t="shared" si="213"/>
        <v>-6.1538461538461616E-4</v>
      </c>
      <c r="Z390" s="78">
        <f t="shared" si="215"/>
        <v>0.39273714072830151</v>
      </c>
      <c r="AA390" s="78">
        <f t="shared" si="236"/>
        <v>0.4095977417006651</v>
      </c>
      <c r="AB390" s="74">
        <f t="shared" si="245"/>
        <v>389</v>
      </c>
      <c r="AC390" s="80">
        <f t="shared" si="237"/>
        <v>3.1417732214637714E-3</v>
      </c>
      <c r="AD390" s="79">
        <f t="shared" si="235"/>
        <v>-1.6860600972363582E-2</v>
      </c>
      <c r="AE390" s="81">
        <f t="shared" si="239"/>
        <v>-2.0002374193827353E-2</v>
      </c>
      <c r="AF390" s="19">
        <f t="shared" si="240"/>
        <v>-4.116380354627381E-2</v>
      </c>
      <c r="AG390" s="93">
        <f t="shared" si="238"/>
        <v>-16.382435689490009</v>
      </c>
      <c r="AH390" s="91">
        <f t="shared" si="241"/>
        <v>3.8821149758513511E-4</v>
      </c>
      <c r="AI390" s="96">
        <f t="shared" si="242"/>
        <v>385.39217032586743</v>
      </c>
      <c r="AJ390" s="5">
        <f t="shared" si="246"/>
        <v>2.9999999999999971E-2</v>
      </c>
      <c r="AK390" s="5">
        <f t="shared" si="249"/>
        <v>2.9999999999999971E-2</v>
      </c>
      <c r="AL390" s="5">
        <f t="shared" si="212"/>
        <v>0</v>
      </c>
      <c r="AM390" s="95">
        <f t="shared" si="217"/>
        <v>9.285714285714286E-3</v>
      </c>
      <c r="AN390" s="95">
        <f t="shared" si="218"/>
        <v>-7.8571428571428594E-3</v>
      </c>
      <c r="AO390" s="78">
        <f t="shared" si="219"/>
        <v>1.1818181818181814</v>
      </c>
      <c r="AP390" s="8">
        <f t="shared" si="220"/>
        <v>54.166666666666664</v>
      </c>
      <c r="AQ390" s="8">
        <f t="shared" si="216"/>
        <v>49.618320610687014</v>
      </c>
      <c r="AR390" s="8">
        <f t="shared" si="244"/>
        <v>0.33333333333333209</v>
      </c>
      <c r="AS390" s="114">
        <f t="shared" si="250"/>
        <v>170266.66666666605</v>
      </c>
      <c r="AT390" s="103">
        <f t="shared" si="233"/>
        <v>-0.17843921535253815</v>
      </c>
      <c r="AU390" s="5">
        <f t="shared" si="247"/>
        <v>0.42</v>
      </c>
      <c r="AW390" s="210">
        <f t="shared" si="248"/>
        <v>7.4999999999999928E-2</v>
      </c>
      <c r="AX390" s="276">
        <f t="shared" si="214"/>
        <v>3.4962278050757606E-3</v>
      </c>
      <c r="AY390" s="19">
        <f t="shared" si="234"/>
        <v>-0.56995566121715202</v>
      </c>
    </row>
    <row r="391" spans="1:51">
      <c r="A391" s="4">
        <v>38901</v>
      </c>
      <c r="B391" s="9">
        <f t="shared" si="243"/>
        <v>38901</v>
      </c>
      <c r="C391" s="5">
        <v>0.42</v>
      </c>
      <c r="D391" s="5">
        <v>0.42</v>
      </c>
      <c r="E391" s="5">
        <v>0.41</v>
      </c>
      <c r="F391" s="5">
        <v>0.41</v>
      </c>
      <c r="G391" s="6">
        <v>31000</v>
      </c>
      <c r="H391" s="112">
        <v>0.41</v>
      </c>
      <c r="I391" s="19">
        <f t="shared" si="221"/>
        <v>-2.3809523809523832E-2</v>
      </c>
      <c r="J391" s="8">
        <f t="shared" si="222"/>
        <v>0.44915974481593779</v>
      </c>
      <c r="K391" s="8">
        <f t="shared" si="223"/>
        <v>0.34884025518406214</v>
      </c>
      <c r="L391" s="8">
        <f t="shared" si="224"/>
        <v>0.39899999999999997</v>
      </c>
      <c r="M391" s="19">
        <f t="shared" si="225"/>
        <v>0.28758002593176368</v>
      </c>
      <c r="N391" s="19">
        <f t="shared" si="226"/>
        <v>-3.277144497003099E-2</v>
      </c>
      <c r="O391" s="19">
        <f t="shared" si="227"/>
        <v>-5.7750160898772896E-3</v>
      </c>
      <c r="P391" s="19">
        <f t="shared" si="228"/>
        <v>1.7487561714288182E-3</v>
      </c>
      <c r="Q391" s="214"/>
      <c r="R391" s="305"/>
      <c r="S391" s="215"/>
      <c r="T391" t="str">
        <f t="shared" si="229"/>
        <v/>
      </c>
      <c r="U391" t="str">
        <f t="shared" si="230"/>
        <v/>
      </c>
      <c r="V391" t="str">
        <f t="shared" si="231"/>
        <v/>
      </c>
      <c r="W391" t="str">
        <f t="shared" si="232"/>
        <v/>
      </c>
      <c r="X391" s="10"/>
      <c r="Y391" s="219">
        <f t="shared" si="213"/>
        <v>-9.4505494505494692E-4</v>
      </c>
      <c r="Z391" s="78">
        <f t="shared" si="215"/>
        <v>0.39539562105614307</v>
      </c>
      <c r="AA391" s="78">
        <f t="shared" si="236"/>
        <v>0.40962750881481585</v>
      </c>
      <c r="AB391" s="74">
        <f t="shared" si="245"/>
        <v>390</v>
      </c>
      <c r="AC391" s="80">
        <f t="shared" si="237"/>
        <v>4.6163891481236508E-3</v>
      </c>
      <c r="AD391" s="79">
        <f t="shared" si="235"/>
        <v>-1.423188775867279E-2</v>
      </c>
      <c r="AE391" s="81">
        <f t="shared" si="239"/>
        <v>-1.8848276906796441E-2</v>
      </c>
      <c r="AF391" s="19">
        <f t="shared" si="240"/>
        <v>-3.474348634409398E-2</v>
      </c>
      <c r="AG391" s="93">
        <f t="shared" si="238"/>
        <v>0.4693578507149051</v>
      </c>
      <c r="AH391" s="91">
        <f t="shared" si="241"/>
        <v>4.5359477726157952E-4</v>
      </c>
      <c r="AI391" s="96">
        <f t="shared" si="242"/>
        <v>385.13544076374689</v>
      </c>
      <c r="AJ391" s="5">
        <f t="shared" si="246"/>
        <v>-1.0000000000000009E-2</v>
      </c>
      <c r="AK391" s="5">
        <f t="shared" si="249"/>
        <v>0</v>
      </c>
      <c r="AL391" s="5">
        <f t="shared" si="212"/>
        <v>-1.0000000000000009E-2</v>
      </c>
      <c r="AM391" s="95">
        <f t="shared" si="217"/>
        <v>9.285714285714286E-3</v>
      </c>
      <c r="AN391" s="95">
        <f t="shared" si="218"/>
        <v>-5.7142857142857151E-3</v>
      </c>
      <c r="AO391" s="78">
        <f t="shared" si="219"/>
        <v>1.6249999999999998</v>
      </c>
      <c r="AP391" s="8">
        <f t="shared" si="220"/>
        <v>61.904761904761905</v>
      </c>
      <c r="AQ391" s="8">
        <f t="shared" si="216"/>
        <v>57.522123893805301</v>
      </c>
      <c r="AR391" s="8">
        <f t="shared" si="244"/>
        <v>-1</v>
      </c>
      <c r="AS391" s="114">
        <f t="shared" si="250"/>
        <v>-31000</v>
      </c>
      <c r="AT391" s="103">
        <f t="shared" si="233"/>
        <v>-0.17023013945892515</v>
      </c>
      <c r="AU391" s="5">
        <f t="shared" si="247"/>
        <v>0.41</v>
      </c>
      <c r="AW391" s="210">
        <f t="shared" si="248"/>
        <v>2.4390243902439046E-2</v>
      </c>
      <c r="AX391" s="276">
        <f t="shared" si="214"/>
        <v>9.6223841454888656E-4</v>
      </c>
      <c r="AY391" s="19">
        <f t="shared" si="234"/>
        <v>-0.72477811281292204</v>
      </c>
    </row>
    <row r="392" spans="1:51">
      <c r="A392" s="4">
        <v>38902</v>
      </c>
      <c r="B392" s="9">
        <f t="shared" si="243"/>
        <v>38902</v>
      </c>
      <c r="C392" s="5">
        <v>0.42</v>
      </c>
      <c r="D392" s="5">
        <v>0.42</v>
      </c>
      <c r="E392" s="5">
        <v>0.4</v>
      </c>
      <c r="F392" s="5">
        <v>0.4</v>
      </c>
      <c r="G392" s="6">
        <v>215400</v>
      </c>
      <c r="H392" s="112">
        <v>0.4</v>
      </c>
      <c r="I392" s="19">
        <f t="shared" si="221"/>
        <v>-2.4390243902438911E-2</v>
      </c>
      <c r="J392" s="8">
        <f t="shared" si="222"/>
        <v>0.44351881339845201</v>
      </c>
      <c r="K392" s="8">
        <f t="shared" si="223"/>
        <v>0.35048118660154792</v>
      </c>
      <c r="L392" s="8">
        <f t="shared" si="224"/>
        <v>0.39699999999999996</v>
      </c>
      <c r="M392" s="19">
        <f t="shared" si="225"/>
        <v>0.26545683578353069</v>
      </c>
      <c r="N392" s="19">
        <f t="shared" si="226"/>
        <v>-7.6928813385260406E-2</v>
      </c>
      <c r="O392" s="19">
        <f t="shared" si="227"/>
        <v>-1.2558853464923475E-2</v>
      </c>
      <c r="P392" s="19">
        <f t="shared" si="228"/>
        <v>4.7039623240154984E-3</v>
      </c>
      <c r="Q392" s="214"/>
      <c r="R392" s="305"/>
      <c r="S392" s="215"/>
      <c r="T392" t="str">
        <f t="shared" si="229"/>
        <v/>
      </c>
      <c r="U392" t="str">
        <f t="shared" si="230"/>
        <v/>
      </c>
      <c r="V392" t="str">
        <f t="shared" si="231"/>
        <v/>
      </c>
      <c r="W392" t="str">
        <f t="shared" si="232"/>
        <v/>
      </c>
      <c r="X392" s="10"/>
      <c r="Y392" s="219">
        <f t="shared" si="213"/>
        <v>-4.6153846153846185E-4</v>
      </c>
      <c r="Z392" s="78">
        <f t="shared" si="215"/>
        <v>0.39610469541349702</v>
      </c>
      <c r="AA392" s="78">
        <f t="shared" si="236"/>
        <v>0.40891507316251946</v>
      </c>
      <c r="AB392" s="74">
        <f t="shared" si="245"/>
        <v>391</v>
      </c>
      <c r="AC392" s="80">
        <f t="shared" si="237"/>
        <v>4.8303193262192005E-3</v>
      </c>
      <c r="AD392" s="79">
        <f t="shared" si="235"/>
        <v>-1.2810377749022439E-2</v>
      </c>
      <c r="AE392" s="81">
        <f t="shared" si="239"/>
        <v>-1.764069707524164E-2</v>
      </c>
      <c r="AF392" s="19">
        <f t="shared" si="240"/>
        <v>-3.1327722037605289E-2</v>
      </c>
      <c r="AG392" s="93">
        <f t="shared" si="238"/>
        <v>4.6341452427705869E-2</v>
      </c>
      <c r="AH392" s="91">
        <f t="shared" si="241"/>
        <v>5.0516918907295865E-4</v>
      </c>
      <c r="AI392" s="96">
        <f t="shared" si="242"/>
        <v>385.25129206980972</v>
      </c>
      <c r="AJ392" s="5">
        <f t="shared" si="246"/>
        <v>-9.9999999999999534E-3</v>
      </c>
      <c r="AK392" s="5">
        <f t="shared" si="249"/>
        <v>0</v>
      </c>
      <c r="AL392" s="5">
        <f t="shared" si="212"/>
        <v>-9.9999999999999534E-3</v>
      </c>
      <c r="AM392" s="95">
        <f t="shared" si="217"/>
        <v>6.4285714285714267E-3</v>
      </c>
      <c r="AN392" s="95">
        <f t="shared" si="218"/>
        <v>-6.4285714285714267E-3</v>
      </c>
      <c r="AO392" s="78">
        <f t="shared" si="219"/>
        <v>1</v>
      </c>
      <c r="AP392" s="8">
        <f t="shared" si="220"/>
        <v>50</v>
      </c>
      <c r="AQ392" s="8">
        <f t="shared" si="216"/>
        <v>54.545454545454547</v>
      </c>
      <c r="AR392" s="8">
        <f t="shared" si="244"/>
        <v>-1</v>
      </c>
      <c r="AS392" s="114">
        <f t="shared" si="250"/>
        <v>-215400</v>
      </c>
      <c r="AT392" s="103">
        <f t="shared" si="233"/>
        <v>-0.21090528519099946</v>
      </c>
      <c r="AU392" s="5">
        <f t="shared" si="247"/>
        <v>0.4</v>
      </c>
      <c r="AW392" s="210">
        <f t="shared" si="248"/>
        <v>4.9999999999999906E-2</v>
      </c>
      <c r="AX392" s="276">
        <f t="shared" si="214"/>
        <v>-1.7058397853815016E-3</v>
      </c>
      <c r="AY392" s="19">
        <f t="shared" si="234"/>
        <v>-2.772782877496351</v>
      </c>
    </row>
    <row r="393" spans="1:51">
      <c r="A393" s="4">
        <v>38903</v>
      </c>
      <c r="B393" s="9">
        <f t="shared" si="243"/>
        <v>38903</v>
      </c>
      <c r="C393" s="5">
        <v>0.41</v>
      </c>
      <c r="D393" s="5">
        <v>0.41</v>
      </c>
      <c r="E393" s="5">
        <v>0.41</v>
      </c>
      <c r="F393" s="5">
        <v>0.41</v>
      </c>
      <c r="G393" s="6">
        <v>4500</v>
      </c>
      <c r="H393" s="112">
        <v>0.41</v>
      </c>
      <c r="I393" s="19">
        <f t="shared" si="221"/>
        <v>2.4999999999999883E-2</v>
      </c>
      <c r="J393" s="8">
        <f t="shared" si="222"/>
        <v>0.44351881339845206</v>
      </c>
      <c r="K393" s="8">
        <f t="shared" si="223"/>
        <v>0.35048118660154798</v>
      </c>
      <c r="L393" s="8">
        <f t="shared" si="224"/>
        <v>0.39700000000000002</v>
      </c>
      <c r="M393" s="19">
        <f t="shared" si="225"/>
        <v>0.26545683578353063</v>
      </c>
      <c r="N393" s="19">
        <f t="shared" si="226"/>
        <v>-2.0911554628988695E-16</v>
      </c>
      <c r="O393" s="19">
        <f t="shared" si="227"/>
        <v>1.251607588095418E-16</v>
      </c>
      <c r="P393" s="19">
        <f t="shared" si="228"/>
        <v>1.5838553780738844E-16</v>
      </c>
      <c r="Q393" s="214"/>
      <c r="R393" s="305"/>
      <c r="S393" s="215"/>
      <c r="T393" t="str">
        <f t="shared" si="229"/>
        <v/>
      </c>
      <c r="U393" t="str">
        <f t="shared" si="230"/>
        <v/>
      </c>
      <c r="V393" t="str">
        <f t="shared" si="231"/>
        <v/>
      </c>
      <c r="W393" t="str">
        <f t="shared" si="232"/>
        <v/>
      </c>
      <c r="X393" s="10"/>
      <c r="Y393" s="219">
        <f t="shared" si="213"/>
        <v>3.0769230769230738E-4</v>
      </c>
      <c r="Z393" s="78">
        <f t="shared" si="215"/>
        <v>0.39824457231981847</v>
      </c>
      <c r="AA393" s="78">
        <f t="shared" si="236"/>
        <v>0.40899535774849299</v>
      </c>
      <c r="AB393" s="74">
        <f t="shared" si="245"/>
        <v>392</v>
      </c>
      <c r="AC393" s="80">
        <f t="shared" si="237"/>
        <v>5.5119293172536908E-3</v>
      </c>
      <c r="AD393" s="79">
        <f t="shared" si="235"/>
        <v>-1.0750785428674525E-2</v>
      </c>
      <c r="AE393" s="81">
        <f t="shared" si="239"/>
        <v>-1.6262714745928216E-2</v>
      </c>
      <c r="AF393" s="19">
        <f t="shared" si="240"/>
        <v>-2.6285837296191508E-2</v>
      </c>
      <c r="AG393" s="93">
        <f t="shared" si="238"/>
        <v>0.14111075169185588</v>
      </c>
      <c r="AH393" s="91">
        <f t="shared" si="241"/>
        <v>5.6251924569749993E-4</v>
      </c>
      <c r="AI393" s="96">
        <f t="shared" si="242"/>
        <v>385.49098415711535</v>
      </c>
      <c r="AJ393" s="5">
        <f t="shared" si="246"/>
        <v>9.9999999999999534E-3</v>
      </c>
      <c r="AK393" s="5">
        <f t="shared" si="249"/>
        <v>9.9999999999999534E-3</v>
      </c>
      <c r="AL393" s="5">
        <f t="shared" si="212"/>
        <v>0</v>
      </c>
      <c r="AM393" s="95">
        <f t="shared" si="217"/>
        <v>7.1428571428571374E-3</v>
      </c>
      <c r="AN393" s="95">
        <f t="shared" si="218"/>
        <v>-6.4285714285714267E-3</v>
      </c>
      <c r="AO393" s="78">
        <f t="shared" si="219"/>
        <v>1.1111111111111105</v>
      </c>
      <c r="AP393" s="8">
        <f t="shared" si="220"/>
        <v>52.631578947368411</v>
      </c>
      <c r="AQ393" s="8">
        <f t="shared" si="216"/>
        <v>52.631578947368411</v>
      </c>
      <c r="AR393" s="8">
        <f t="shared" si="244"/>
        <v>0</v>
      </c>
      <c r="AS393" s="114">
        <f t="shared" si="250"/>
        <v>0</v>
      </c>
      <c r="AT393" s="103">
        <f t="shared" si="233"/>
        <v>-0.17869266254678384</v>
      </c>
      <c r="AU393" s="5">
        <f t="shared" si="247"/>
        <v>0.41</v>
      </c>
      <c r="AW393" s="210">
        <f t="shared" si="248"/>
        <v>0</v>
      </c>
      <c r="AX393" s="276">
        <f t="shared" si="214"/>
        <v>-3.746594388887439E-3</v>
      </c>
      <c r="AY393" s="19">
        <f t="shared" si="234"/>
        <v>-1.1963342753490382</v>
      </c>
    </row>
    <row r="394" spans="1:51">
      <c r="A394" s="4">
        <v>38904</v>
      </c>
      <c r="B394" s="9">
        <f t="shared" si="243"/>
        <v>38904</v>
      </c>
      <c r="C394" s="5">
        <v>0.41</v>
      </c>
      <c r="D394" s="5">
        <v>0.45</v>
      </c>
      <c r="E394" s="5">
        <v>0.41</v>
      </c>
      <c r="F394" s="5">
        <v>0.44</v>
      </c>
      <c r="G394" s="6">
        <v>327900</v>
      </c>
      <c r="H394" s="112">
        <v>0.44</v>
      </c>
      <c r="I394" s="19">
        <f t="shared" si="221"/>
        <v>7.3170731707317138E-2</v>
      </c>
      <c r="J394" s="8">
        <f t="shared" si="222"/>
        <v>0.44351881339845206</v>
      </c>
      <c r="K394" s="8">
        <f t="shared" si="223"/>
        <v>0.35048118660154798</v>
      </c>
      <c r="L394" s="8">
        <f t="shared" si="224"/>
        <v>0.39700000000000002</v>
      </c>
      <c r="M394" s="19">
        <f t="shared" si="225"/>
        <v>0.26545683578353063</v>
      </c>
      <c r="N394" s="19">
        <f t="shared" si="226"/>
        <v>0</v>
      </c>
      <c r="O394" s="19">
        <f t="shared" si="227"/>
        <v>0</v>
      </c>
      <c r="P394" s="19">
        <f t="shared" si="228"/>
        <v>0</v>
      </c>
      <c r="Q394" s="214"/>
      <c r="R394" s="305"/>
      <c r="S394" s="215"/>
      <c r="T394" t="str">
        <f t="shared" si="229"/>
        <v/>
      </c>
      <c r="U394" t="str">
        <f t="shared" si="230"/>
        <v>BrokeBandUpper</v>
      </c>
      <c r="V394" t="str">
        <f t="shared" si="231"/>
        <v/>
      </c>
      <c r="W394" t="str">
        <f t="shared" si="232"/>
        <v/>
      </c>
      <c r="X394" s="10"/>
      <c r="Y394" s="219">
        <f t="shared" si="213"/>
        <v>2.5494505494505488E-3</v>
      </c>
      <c r="Z394" s="78">
        <f t="shared" si="215"/>
        <v>0.40467490818256641</v>
      </c>
      <c r="AA394" s="78">
        <f t="shared" si="236"/>
        <v>0.4112897012751045</v>
      </c>
      <c r="AB394" s="74">
        <f t="shared" si="245"/>
        <v>393</v>
      </c>
      <c r="AC394" s="80">
        <f t="shared" si="237"/>
        <v>7.7183373227120954E-3</v>
      </c>
      <c r="AD394" s="79">
        <f t="shared" si="235"/>
        <v>-6.614793092538096E-3</v>
      </c>
      <c r="AE394" s="81">
        <f t="shared" si="239"/>
        <v>-1.4333130415250191E-2</v>
      </c>
      <c r="AF394" s="19">
        <f t="shared" si="240"/>
        <v>-1.6083050638103814E-2</v>
      </c>
      <c r="AG394" s="93">
        <f t="shared" si="238"/>
        <v>0.40029686130985137</v>
      </c>
      <c r="AH394" s="91">
        <f t="shared" si="241"/>
        <v>7.1344136100499271E-4</v>
      </c>
      <c r="AI394" s="96">
        <f t="shared" si="242"/>
        <v>385.83306719068349</v>
      </c>
      <c r="AJ394" s="5">
        <f t="shared" si="246"/>
        <v>3.0000000000000027E-2</v>
      </c>
      <c r="AK394" s="5">
        <f t="shared" si="249"/>
        <v>3.0000000000000027E-2</v>
      </c>
      <c r="AL394" s="5">
        <f t="shared" ref="AL394:AL457" si="251">IF(AJ394&lt;0,AJ394,0)</f>
        <v>0</v>
      </c>
      <c r="AM394" s="95">
        <f t="shared" si="217"/>
        <v>7.8571428571428559E-3</v>
      </c>
      <c r="AN394" s="95">
        <f t="shared" si="218"/>
        <v>-6.4285714285714267E-3</v>
      </c>
      <c r="AO394" s="78">
        <f t="shared" si="219"/>
        <v>1.2222222222222223</v>
      </c>
      <c r="AP394" s="8">
        <f t="shared" si="220"/>
        <v>55</v>
      </c>
      <c r="AQ394" s="8">
        <f t="shared" si="216"/>
        <v>55</v>
      </c>
      <c r="AR394" s="8">
        <f t="shared" si="244"/>
        <v>0.5</v>
      </c>
      <c r="AS394" s="114">
        <f t="shared" si="250"/>
        <v>163950</v>
      </c>
      <c r="AT394" s="103">
        <f t="shared" si="233"/>
        <v>-0.16265624999999995</v>
      </c>
      <c r="AU394" s="5">
        <f t="shared" si="247"/>
        <v>0.44</v>
      </c>
      <c r="AW394" s="210">
        <f t="shared" si="248"/>
        <v>9.7560975609756184E-2</v>
      </c>
      <c r="AX394" s="276">
        <f t="shared" si="214"/>
        <v>-5.51766721014426E-3</v>
      </c>
      <c r="AY394" s="19">
        <f t="shared" si="234"/>
        <v>-0.47271538827632359</v>
      </c>
    </row>
    <row r="395" spans="1:51">
      <c r="A395" s="4">
        <v>38905</v>
      </c>
      <c r="B395" s="9">
        <f t="shared" si="243"/>
        <v>38905</v>
      </c>
      <c r="C395" s="5">
        <v>0.46</v>
      </c>
      <c r="D395" s="5">
        <v>0.47</v>
      </c>
      <c r="E395" s="5">
        <v>0.46</v>
      </c>
      <c r="F395" s="5">
        <v>0.47</v>
      </c>
      <c r="G395" s="6">
        <v>417300</v>
      </c>
      <c r="H395" s="112">
        <v>0.47</v>
      </c>
      <c r="I395" s="19">
        <f t="shared" si="221"/>
        <v>6.8181818181818121E-2</v>
      </c>
      <c r="J395" s="8">
        <f t="shared" si="222"/>
        <v>0.45189475629685</v>
      </c>
      <c r="K395" s="8">
        <f t="shared" si="223"/>
        <v>0.34510524370315004</v>
      </c>
      <c r="L395" s="8">
        <f t="shared" si="224"/>
        <v>0.39850000000000002</v>
      </c>
      <c r="M395" s="19">
        <f t="shared" si="225"/>
        <v>0.3094404230077632</v>
      </c>
      <c r="N395" s="19">
        <f t="shared" si="226"/>
        <v>0.165690166140982</v>
      </c>
      <c r="O395" s="19">
        <f t="shared" si="227"/>
        <v>1.8885203164703386E-2</v>
      </c>
      <c r="P395" s="19">
        <f t="shared" si="228"/>
        <v>-1.5338748851331897E-2</v>
      </c>
      <c r="Q395" s="214"/>
      <c r="R395" s="305"/>
      <c r="S395" s="215"/>
      <c r="T395" t="str">
        <f t="shared" si="229"/>
        <v>BrokeBandUpper</v>
      </c>
      <c r="U395" t="str">
        <f t="shared" si="230"/>
        <v>BrokeBandUpper</v>
      </c>
      <c r="V395" t="str">
        <f t="shared" si="231"/>
        <v>BrokeBandUpper</v>
      </c>
      <c r="W395" t="str">
        <f t="shared" si="232"/>
        <v>BrokeBandUpper</v>
      </c>
      <c r="X395" s="10"/>
      <c r="Y395" s="219">
        <f t="shared" si="213"/>
        <v>5.5604395604395588E-3</v>
      </c>
      <c r="Z395" s="78">
        <f t="shared" si="215"/>
        <v>0.41473497232245116</v>
      </c>
      <c r="AA395" s="78">
        <f t="shared" si="236"/>
        <v>0.41563426338074677</v>
      </c>
      <c r="AB395" s="74">
        <f t="shared" si="245"/>
        <v>394</v>
      </c>
      <c r="AC395" s="80">
        <f t="shared" si="237"/>
        <v>1.0747071485563661E-2</v>
      </c>
      <c r="AD395" s="79">
        <f t="shared" si="235"/>
        <v>-8.9929105829561484E-4</v>
      </c>
      <c r="AE395" s="81">
        <f t="shared" si="239"/>
        <v>-1.1646362543859276E-2</v>
      </c>
      <c r="AF395" s="19">
        <f t="shared" si="240"/>
        <v>-2.1636595861487203E-3</v>
      </c>
      <c r="AG395" s="93">
        <f t="shared" si="238"/>
        <v>0.39240759197439673</v>
      </c>
      <c r="AH395" s="91">
        <f t="shared" si="241"/>
        <v>9.6269735766679482E-4</v>
      </c>
      <c r="AI395" s="96">
        <f t="shared" si="242"/>
        <v>386.24543315716585</v>
      </c>
      <c r="AJ395" s="5">
        <f t="shared" si="246"/>
        <v>2.9999999999999971E-2</v>
      </c>
      <c r="AK395" s="5">
        <f t="shared" si="249"/>
        <v>2.9999999999999971E-2</v>
      </c>
      <c r="AL395" s="5">
        <f t="shared" si="251"/>
        <v>0</v>
      </c>
      <c r="AM395" s="95">
        <f t="shared" si="217"/>
        <v>9.9999999999999967E-3</v>
      </c>
      <c r="AN395" s="95">
        <f t="shared" si="218"/>
        <v>-6.4285714285714267E-3</v>
      </c>
      <c r="AO395" s="78">
        <f t="shared" si="219"/>
        <v>1.5555555555555556</v>
      </c>
      <c r="AP395" s="8">
        <f t="shared" si="220"/>
        <v>60.869565217391305</v>
      </c>
      <c r="AQ395" s="8">
        <f t="shared" si="216"/>
        <v>57.142857142857146</v>
      </c>
      <c r="AR395" s="8">
        <f t="shared" si="244"/>
        <v>1</v>
      </c>
      <c r="AS395" s="114">
        <f t="shared" si="250"/>
        <v>417300</v>
      </c>
      <c r="AT395" s="103">
        <f t="shared" si="233"/>
        <v>-9.9958609271523127E-2</v>
      </c>
      <c r="AU395" s="5">
        <f t="shared" si="247"/>
        <v>0.47</v>
      </c>
      <c r="AW395" s="210">
        <f t="shared" si="248"/>
        <v>2.1739130434782507E-2</v>
      </c>
      <c r="AX395" s="276">
        <f t="shared" si="214"/>
        <v>-6.1847268492694427E-3</v>
      </c>
      <c r="AY395" s="19">
        <f t="shared" si="234"/>
        <v>-0.12089522867540653</v>
      </c>
    </row>
    <row r="396" spans="1:51">
      <c r="A396" s="4">
        <v>38908</v>
      </c>
      <c r="B396" s="9">
        <f t="shared" si="243"/>
        <v>38908</v>
      </c>
      <c r="C396" s="5">
        <v>0.48</v>
      </c>
      <c r="D396" s="5">
        <v>0.48</v>
      </c>
      <c r="E396" s="5">
        <v>0.44</v>
      </c>
      <c r="F396" s="5">
        <v>0.46</v>
      </c>
      <c r="G396" s="6">
        <v>479000</v>
      </c>
      <c r="H396" s="112">
        <v>0.46</v>
      </c>
      <c r="I396" s="19">
        <f t="shared" si="221"/>
        <v>-2.1276595744680753E-2</v>
      </c>
      <c r="J396" s="8">
        <f t="shared" si="222"/>
        <v>0.46125784467331471</v>
      </c>
      <c r="K396" s="8">
        <f t="shared" si="223"/>
        <v>0.34174215532668545</v>
      </c>
      <c r="L396" s="8">
        <f t="shared" si="224"/>
        <v>0.40150000000000008</v>
      </c>
      <c r="M396" s="19">
        <f t="shared" si="225"/>
        <v>0.34972474856775942</v>
      </c>
      <c r="N396" s="19">
        <f t="shared" si="226"/>
        <v>0.13018443152459619</v>
      </c>
      <c r="O396" s="19">
        <f t="shared" si="227"/>
        <v>2.0719621650829894E-2</v>
      </c>
      <c r="P396" s="19">
        <f t="shared" si="228"/>
        <v>-9.7451094639333588E-3</v>
      </c>
      <c r="Q396" s="214"/>
      <c r="R396" s="305"/>
      <c r="S396" s="215"/>
      <c r="T396" t="str">
        <f t="shared" si="229"/>
        <v>BrokeBandUpper</v>
      </c>
      <c r="U396" t="str">
        <f t="shared" si="230"/>
        <v>BrokeBandUpper</v>
      </c>
      <c r="V396" t="str">
        <f t="shared" si="231"/>
        <v/>
      </c>
      <c r="W396" t="str">
        <f t="shared" si="232"/>
        <v/>
      </c>
      <c r="X396" s="10"/>
      <c r="Y396" s="219">
        <f t="shared" si="213"/>
        <v>7.0769230769230761E-3</v>
      </c>
      <c r="Z396" s="78">
        <f t="shared" si="215"/>
        <v>0.42170578658479368</v>
      </c>
      <c r="AA396" s="78">
        <f t="shared" si="236"/>
        <v>0.41891732789057151</v>
      </c>
      <c r="AB396" s="74">
        <f t="shared" si="245"/>
        <v>395</v>
      </c>
      <c r="AC396" s="80">
        <f t="shared" si="237"/>
        <v>1.154785699046516E-2</v>
      </c>
      <c r="AD396" s="79">
        <f t="shared" si="235"/>
        <v>2.7884586942221734E-3</v>
      </c>
      <c r="AE396" s="81">
        <f t="shared" si="239"/>
        <v>-8.7593982962429866E-3</v>
      </c>
      <c r="AF396" s="19">
        <f t="shared" si="240"/>
        <v>6.6563460343434808E-3</v>
      </c>
      <c r="AG396" s="93">
        <f t="shared" si="238"/>
        <v>7.4511973422450875E-2</v>
      </c>
      <c r="AH396" s="91">
        <f t="shared" si="241"/>
        <v>1.162667932066052E-3</v>
      </c>
      <c r="AI396" s="96">
        <f t="shared" si="242"/>
        <v>386.65308227055925</v>
      </c>
      <c r="AJ396" s="5">
        <f t="shared" si="246"/>
        <v>-9.9999999999999534E-3</v>
      </c>
      <c r="AK396" s="5">
        <f t="shared" si="249"/>
        <v>0</v>
      </c>
      <c r="AL396" s="5">
        <f t="shared" si="251"/>
        <v>-9.9999999999999534E-3</v>
      </c>
      <c r="AM396" s="95">
        <f t="shared" si="217"/>
        <v>9.9999999999999967E-3</v>
      </c>
      <c r="AN396" s="95">
        <f t="shared" si="218"/>
        <v>-4.9999999999999966E-3</v>
      </c>
      <c r="AO396" s="78">
        <f t="shared" si="219"/>
        <v>2.0000000000000009</v>
      </c>
      <c r="AP396" s="8">
        <f t="shared" si="220"/>
        <v>66.666666666666686</v>
      </c>
      <c r="AQ396" s="8">
        <f t="shared" si="216"/>
        <v>63.15789473684211</v>
      </c>
      <c r="AR396" s="8">
        <f t="shared" si="244"/>
        <v>1.3877787807814465E-15</v>
      </c>
      <c r="AS396" s="114">
        <f t="shared" si="250"/>
        <v>6.6474603599431289E-10</v>
      </c>
      <c r="AT396" s="103">
        <f t="shared" si="233"/>
        <v>-6.6590816590816435E-2</v>
      </c>
      <c r="AU396" s="5">
        <f t="shared" si="247"/>
        <v>0.46</v>
      </c>
      <c r="AW396" s="210">
        <f t="shared" si="248"/>
        <v>9.090909090909087E-2</v>
      </c>
      <c r="AX396" s="276">
        <f t="shared" si="214"/>
        <v>-5.1138339578384951E-3</v>
      </c>
      <c r="AY396" s="19">
        <f t="shared" si="234"/>
        <v>0.17315120255592931</v>
      </c>
    </row>
    <row r="397" spans="1:51">
      <c r="A397" s="4">
        <v>38909</v>
      </c>
      <c r="B397" s="9">
        <f t="shared" si="243"/>
        <v>38909</v>
      </c>
      <c r="C397" s="5">
        <v>0.46</v>
      </c>
      <c r="D397" s="5">
        <v>0.48</v>
      </c>
      <c r="E397" s="5">
        <v>0.46</v>
      </c>
      <c r="F397" s="5">
        <v>0.46</v>
      </c>
      <c r="G397" s="6">
        <v>393800</v>
      </c>
      <c r="H397" s="112">
        <v>0.46</v>
      </c>
      <c r="I397" s="19">
        <f t="shared" si="221"/>
        <v>0</v>
      </c>
      <c r="J397" s="8">
        <f t="shared" si="222"/>
        <v>0.46823329733620267</v>
      </c>
      <c r="K397" s="8">
        <f t="shared" si="223"/>
        <v>0.34476670266379739</v>
      </c>
      <c r="L397" s="8">
        <f t="shared" si="224"/>
        <v>0.40650000000000003</v>
      </c>
      <c r="M397" s="19">
        <f t="shared" si="225"/>
        <v>0.35811635438821637</v>
      </c>
      <c r="N397" s="19">
        <f t="shared" si="226"/>
        <v>2.3994886992766168E-2</v>
      </c>
      <c r="O397" s="19">
        <f t="shared" si="227"/>
        <v>1.5122675404747458E-2</v>
      </c>
      <c r="P397" s="19">
        <f t="shared" si="228"/>
        <v>8.8503782456122466E-3</v>
      </c>
      <c r="Q397" s="214"/>
      <c r="R397" s="305"/>
      <c r="S397" s="215"/>
      <c r="T397" t="str">
        <f t="shared" si="229"/>
        <v/>
      </c>
      <c r="U397" t="str">
        <f t="shared" si="230"/>
        <v>BrokeBandUpper</v>
      </c>
      <c r="V397" t="str">
        <f t="shared" si="231"/>
        <v/>
      </c>
      <c r="W397" t="str">
        <f t="shared" si="232"/>
        <v/>
      </c>
      <c r="X397" s="10"/>
      <c r="Y397" s="219">
        <f t="shared" si="213"/>
        <v>7.956043956043957E-3</v>
      </c>
      <c r="Z397" s="78">
        <f t="shared" si="215"/>
        <v>0.42760309545073544</v>
      </c>
      <c r="AA397" s="78">
        <f t="shared" si="236"/>
        <v>0.4219574456266692</v>
      </c>
      <c r="AB397" s="74">
        <f t="shared" si="245"/>
        <v>396</v>
      </c>
      <c r="AC397" s="80">
        <f t="shared" si="237"/>
        <v>1.1524038496247377E-2</v>
      </c>
      <c r="AD397" s="79">
        <f t="shared" si="235"/>
        <v>5.6456498240662345E-3</v>
      </c>
      <c r="AE397" s="81">
        <f t="shared" si="239"/>
        <v>-5.8783886721811424E-3</v>
      </c>
      <c r="AF397" s="19">
        <f t="shared" si="240"/>
        <v>1.337966632081017E-2</v>
      </c>
      <c r="AG397" s="93">
        <f t="shared" si="238"/>
        <v>-2.0625899885536847E-3</v>
      </c>
      <c r="AH397" s="91">
        <f t="shared" si="241"/>
        <v>1.2778233658041858E-3</v>
      </c>
      <c r="AI397" s="96">
        <f t="shared" si="242"/>
        <v>387.02103482051336</v>
      </c>
      <c r="AJ397" s="5">
        <f t="shared" si="246"/>
        <v>0</v>
      </c>
      <c r="AK397" s="5">
        <f t="shared" si="249"/>
        <v>0</v>
      </c>
      <c r="AL397" s="5">
        <f t="shared" si="251"/>
        <v>0</v>
      </c>
      <c r="AM397" s="95">
        <f t="shared" si="217"/>
        <v>9.9999999999999967E-3</v>
      </c>
      <c r="AN397" s="95">
        <f t="shared" si="218"/>
        <v>-4.2857142857142816E-3</v>
      </c>
      <c r="AO397" s="78">
        <f t="shared" si="219"/>
        <v>2.3333333333333348</v>
      </c>
      <c r="AP397" s="8">
        <f t="shared" si="220"/>
        <v>70.000000000000014</v>
      </c>
      <c r="AQ397" s="8">
        <f t="shared" si="216"/>
        <v>62.500000000000014</v>
      </c>
      <c r="AR397" s="8">
        <f t="shared" si="244"/>
        <v>-1</v>
      </c>
      <c r="AS397" s="114">
        <f t="shared" si="250"/>
        <v>-393800</v>
      </c>
      <c r="AT397" s="103">
        <f t="shared" si="233"/>
        <v>-8.4277106247050537E-2</v>
      </c>
      <c r="AU397" s="5">
        <f t="shared" si="247"/>
        <v>0.46</v>
      </c>
      <c r="AW397" s="210">
        <f t="shared" si="248"/>
        <v>4.3478260869565133E-2</v>
      </c>
      <c r="AX397" s="276">
        <f t="shared" si="214"/>
        <v>-3.0978759800949314E-3</v>
      </c>
      <c r="AY397" s="19">
        <f t="shared" si="234"/>
        <v>0.39421654953295837</v>
      </c>
    </row>
    <row r="398" spans="1:51">
      <c r="A398" s="4">
        <v>38910</v>
      </c>
      <c r="B398" s="9">
        <f t="shared" si="243"/>
        <v>38910</v>
      </c>
      <c r="C398" s="5">
        <v>0.47</v>
      </c>
      <c r="D398" s="5">
        <v>0.47</v>
      </c>
      <c r="E398" s="5">
        <v>0.47</v>
      </c>
      <c r="F398" s="5">
        <v>0.47</v>
      </c>
      <c r="G398" s="6">
        <v>185600</v>
      </c>
      <c r="H398" s="112">
        <v>0.47</v>
      </c>
      <c r="I398" s="19">
        <f t="shared" si="221"/>
        <v>2.1739130434782507E-2</v>
      </c>
      <c r="J398" s="8">
        <f t="shared" si="222"/>
        <v>0.47752777206453656</v>
      </c>
      <c r="K398" s="8">
        <f t="shared" si="223"/>
        <v>0.3424722279354635</v>
      </c>
      <c r="L398" s="8">
        <f t="shared" si="224"/>
        <v>0.41000000000000003</v>
      </c>
      <c r="M398" s="19">
        <f t="shared" si="225"/>
        <v>0.39435473335526444</v>
      </c>
      <c r="N398" s="19">
        <f t="shared" si="226"/>
        <v>0.10119163373299567</v>
      </c>
      <c r="O398" s="19">
        <f t="shared" si="227"/>
        <v>1.9850093492305047E-2</v>
      </c>
      <c r="P398" s="19">
        <f t="shared" si="228"/>
        <v>-6.6551517609035561E-3</v>
      </c>
      <c r="Q398" s="214"/>
      <c r="R398" s="305"/>
      <c r="S398" s="215"/>
      <c r="T398" t="str">
        <f t="shared" si="229"/>
        <v/>
      </c>
      <c r="U398" t="str">
        <f t="shared" si="230"/>
        <v/>
      </c>
      <c r="V398" t="str">
        <f t="shared" si="231"/>
        <v/>
      </c>
      <c r="W398" t="str">
        <f t="shared" si="232"/>
        <v/>
      </c>
      <c r="X398" s="10"/>
      <c r="Y398" s="219">
        <f t="shared" ref="Y398:Y461" si="252">SLOPE(H385:H398,AB385:AB398)</f>
        <v>8.7692307692307687E-3</v>
      </c>
      <c r="Z398" s="78">
        <f t="shared" si="215"/>
        <v>0.43413221875132219</v>
      </c>
      <c r="AA398" s="78">
        <f t="shared" si="236"/>
        <v>0.42551259465029567</v>
      </c>
      <c r="AB398" s="74">
        <f t="shared" si="245"/>
        <v>397</v>
      </c>
      <c r="AC398" s="80">
        <f t="shared" si="237"/>
        <v>1.1598410218566124E-2</v>
      </c>
      <c r="AD398" s="79">
        <f t="shared" si="235"/>
        <v>8.6196241010265129E-3</v>
      </c>
      <c r="AE398" s="81">
        <f t="shared" si="239"/>
        <v>-2.9787861175396111E-3</v>
      </c>
      <c r="AF398" s="19">
        <f t="shared" si="240"/>
        <v>2.0257036358960152E-2</v>
      </c>
      <c r="AG398" s="93">
        <f t="shared" si="238"/>
        <v>6.453616268547231E-3</v>
      </c>
      <c r="AH398" s="91">
        <f t="shared" si="241"/>
        <v>1.3266530561883217E-3</v>
      </c>
      <c r="AI398" s="96">
        <f t="shared" si="242"/>
        <v>387.34709393205162</v>
      </c>
      <c r="AJ398" s="5">
        <f t="shared" si="246"/>
        <v>9.9999999999999534E-3</v>
      </c>
      <c r="AK398" s="5">
        <f t="shared" si="249"/>
        <v>9.9999999999999534E-3</v>
      </c>
      <c r="AL398" s="5">
        <f t="shared" si="251"/>
        <v>0</v>
      </c>
      <c r="AM398" s="95">
        <f t="shared" si="217"/>
        <v>1.0714285714285707E-2</v>
      </c>
      <c r="AN398" s="95">
        <f t="shared" si="218"/>
        <v>-4.2857142857142816E-3</v>
      </c>
      <c r="AO398" s="78">
        <f t="shared" si="219"/>
        <v>2.5000000000000009</v>
      </c>
      <c r="AP398" s="8">
        <f t="shared" si="220"/>
        <v>71.428571428571431</v>
      </c>
      <c r="AQ398" s="8">
        <f t="shared" si="216"/>
        <v>60.975609756097576</v>
      </c>
      <c r="AR398" s="8">
        <f t="shared" si="244"/>
        <v>0</v>
      </c>
      <c r="AS398" s="114">
        <f t="shared" si="250"/>
        <v>0</v>
      </c>
      <c r="AT398" s="103">
        <f t="shared" si="233"/>
        <v>-0.10257853048975471</v>
      </c>
      <c r="AU398" s="5">
        <f t="shared" si="247"/>
        <v>0.47</v>
      </c>
      <c r="AW398" s="210">
        <f t="shared" si="248"/>
        <v>0</v>
      </c>
      <c r="AX398" s="276">
        <f t="shared" ref="AX398:AX461" si="253">SLOPE(M385:M398,AB385:AB398)</f>
        <v>2.8005748257669774E-4</v>
      </c>
      <c r="AY398" s="19">
        <f t="shared" si="234"/>
        <v>1.0904030646727554</v>
      </c>
    </row>
    <row r="399" spans="1:51">
      <c r="A399" s="4">
        <v>38911</v>
      </c>
      <c r="B399" s="9">
        <f t="shared" si="243"/>
        <v>38911</v>
      </c>
      <c r="C399" s="5">
        <v>0.49</v>
      </c>
      <c r="D399" s="5">
        <v>0.49</v>
      </c>
      <c r="E399" s="5">
        <v>0.46</v>
      </c>
      <c r="F399" s="5">
        <v>0.48</v>
      </c>
      <c r="G399" s="6">
        <v>173700</v>
      </c>
      <c r="H399" s="112">
        <v>0.48</v>
      </c>
      <c r="I399" s="19">
        <f t="shared" si="221"/>
        <v>2.1276595744680871E-2</v>
      </c>
      <c r="J399" s="8">
        <f t="shared" si="222"/>
        <v>0.48786474125047757</v>
      </c>
      <c r="K399" s="8">
        <f t="shared" si="223"/>
        <v>0.3401352587495225</v>
      </c>
      <c r="L399" s="8">
        <f t="shared" si="224"/>
        <v>0.41400000000000003</v>
      </c>
      <c r="M399" s="19">
        <f t="shared" si="225"/>
        <v>0.43432569456065678</v>
      </c>
      <c r="N399" s="19">
        <f t="shared" si="226"/>
        <v>0.10135788371375649</v>
      </c>
      <c r="O399" s="19">
        <f t="shared" si="227"/>
        <v>2.1646843996633563E-2</v>
      </c>
      <c r="P399" s="19">
        <f t="shared" si="228"/>
        <v>-6.8238210147112789E-3</v>
      </c>
      <c r="Q399" s="214"/>
      <c r="R399" s="305"/>
      <c r="S399" s="215"/>
      <c r="T399" t="str">
        <f t="shared" si="229"/>
        <v>BrokeBandUpper</v>
      </c>
      <c r="U399" t="str">
        <f t="shared" si="230"/>
        <v>BrokeBandUpper</v>
      </c>
      <c r="V399" t="str">
        <f t="shared" si="231"/>
        <v/>
      </c>
      <c r="W399" t="str">
        <f t="shared" si="232"/>
        <v/>
      </c>
      <c r="X399" s="10"/>
      <c r="Y399" s="219">
        <f t="shared" si="252"/>
        <v>9.1428571428571435E-3</v>
      </c>
      <c r="Z399" s="78">
        <f t="shared" si="215"/>
        <v>0.44119585706361858</v>
      </c>
      <c r="AA399" s="78">
        <f t="shared" si="236"/>
        <v>0.4295446626461738</v>
      </c>
      <c r="AB399" s="74">
        <f t="shared" si="245"/>
        <v>398</v>
      </c>
      <c r="AC399" s="80">
        <f t="shared" si="237"/>
        <v>1.1703984427987511E-2</v>
      </c>
      <c r="AD399" s="79">
        <f t="shared" si="235"/>
        <v>1.1651194417444777E-2</v>
      </c>
      <c r="AE399" s="81">
        <f t="shared" si="239"/>
        <v>-5.2790010542733395E-5</v>
      </c>
      <c r="AF399" s="19">
        <f t="shared" si="240"/>
        <v>2.7124523782157069E-2</v>
      </c>
      <c r="AG399" s="93">
        <f t="shared" si="238"/>
        <v>9.1024724450933358E-3</v>
      </c>
      <c r="AH399" s="91">
        <f t="shared" si="241"/>
        <v>1.3001992013899986E-3</v>
      </c>
      <c r="AI399" s="96">
        <f t="shared" si="242"/>
        <v>387.56026946951698</v>
      </c>
      <c r="AJ399" s="5">
        <f t="shared" si="246"/>
        <v>1.0000000000000009E-2</v>
      </c>
      <c r="AK399" s="5">
        <f t="shared" si="249"/>
        <v>1.0000000000000009E-2</v>
      </c>
      <c r="AL399" s="5">
        <f t="shared" si="251"/>
        <v>0</v>
      </c>
      <c r="AM399" s="95">
        <f t="shared" si="217"/>
        <v>1.1428571428571423E-2</v>
      </c>
      <c r="AN399" s="95">
        <f t="shared" si="218"/>
        <v>-3.5714285714285665E-3</v>
      </c>
      <c r="AO399" s="78">
        <f t="shared" si="219"/>
        <v>3.2000000000000028</v>
      </c>
      <c r="AP399" s="8">
        <f t="shared" si="220"/>
        <v>76.190476190476204</v>
      </c>
      <c r="AQ399" s="8">
        <f t="shared" si="216"/>
        <v>58.715596330275247</v>
      </c>
      <c r="AR399" s="8">
        <f t="shared" si="244"/>
        <v>0.33333333333333209</v>
      </c>
      <c r="AS399" s="114">
        <f t="shared" si="250"/>
        <v>57899.999999999782</v>
      </c>
      <c r="AT399" s="103">
        <f t="shared" si="233"/>
        <v>-3.6129500031523855E-2</v>
      </c>
      <c r="AU399" s="5">
        <f t="shared" si="247"/>
        <v>0.48</v>
      </c>
      <c r="AW399" s="210">
        <f t="shared" si="248"/>
        <v>6.5217391304347755E-2</v>
      </c>
      <c r="AX399" s="276">
        <f t="shared" si="253"/>
        <v>4.8211441603304497E-3</v>
      </c>
      <c r="AY399" s="19">
        <f t="shared" si="234"/>
        <v>16.214837882469755</v>
      </c>
    </row>
    <row r="400" spans="1:51">
      <c r="A400" s="4">
        <v>38912</v>
      </c>
      <c r="B400" s="9">
        <f t="shared" si="243"/>
        <v>38912</v>
      </c>
      <c r="C400" s="5">
        <v>0.48</v>
      </c>
      <c r="D400" s="5">
        <v>0.48</v>
      </c>
      <c r="E400" s="5">
        <v>0.47</v>
      </c>
      <c r="F400" s="5">
        <v>0.47</v>
      </c>
      <c r="G400" s="6">
        <v>242800</v>
      </c>
      <c r="H400" s="112">
        <v>0.47</v>
      </c>
      <c r="I400" s="19">
        <f t="shared" si="221"/>
        <v>-2.0833333333333353E-2</v>
      </c>
      <c r="J400" s="8">
        <f t="shared" si="222"/>
        <v>0.49428817390837759</v>
      </c>
      <c r="K400" s="8">
        <f t="shared" si="223"/>
        <v>0.33871182609162237</v>
      </c>
      <c r="L400" s="8">
        <f t="shared" si="224"/>
        <v>0.41649999999999998</v>
      </c>
      <c r="M400" s="19">
        <f t="shared" si="225"/>
        <v>0.45931773216170918</v>
      </c>
      <c r="N400" s="19">
        <f t="shared" si="226"/>
        <v>5.7542157680385807E-2</v>
      </c>
      <c r="O400" s="19">
        <f t="shared" si="227"/>
        <v>1.3166421171236323E-2</v>
      </c>
      <c r="P400" s="19">
        <f t="shared" si="228"/>
        <v>-4.1849018038684115E-3</v>
      </c>
      <c r="Q400" s="214"/>
      <c r="R400" s="305"/>
      <c r="S400" s="215"/>
      <c r="T400" t="str">
        <f t="shared" si="229"/>
        <v/>
      </c>
      <c r="U400" t="str">
        <f t="shared" si="230"/>
        <v/>
      </c>
      <c r="V400" t="str">
        <f t="shared" si="231"/>
        <v/>
      </c>
      <c r="W400" t="str">
        <f t="shared" si="232"/>
        <v/>
      </c>
      <c r="X400" s="10"/>
      <c r="Y400" s="219">
        <f t="shared" si="252"/>
        <v>9.0769230769230762E-3</v>
      </c>
      <c r="Z400" s="78">
        <f t="shared" si="215"/>
        <v>0.44563169507582129</v>
      </c>
      <c r="AA400" s="78">
        <f t="shared" si="236"/>
        <v>0.43253835761035692</v>
      </c>
      <c r="AB400" s="74">
        <f t="shared" si="245"/>
        <v>399</v>
      </c>
      <c r="AC400" s="80">
        <f t="shared" si="237"/>
        <v>1.0516901980805684E-2</v>
      </c>
      <c r="AD400" s="79">
        <f t="shared" si="235"/>
        <v>1.3093337465464372E-2</v>
      </c>
      <c r="AE400" s="81">
        <f t="shared" si="239"/>
        <v>2.5764354846586879E-3</v>
      </c>
      <c r="AF400" s="19">
        <f t="shared" si="240"/>
        <v>3.0270927965327942E-2</v>
      </c>
      <c r="AG400" s="93">
        <f t="shared" si="238"/>
        <v>-0.10142549782817378</v>
      </c>
      <c r="AH400" s="91">
        <f t="shared" si="241"/>
        <v>1.1968557785669671E-3</v>
      </c>
      <c r="AI400" s="96">
        <f t="shared" si="242"/>
        <v>387.76916827175654</v>
      </c>
      <c r="AJ400" s="5">
        <f t="shared" si="246"/>
        <v>-1.0000000000000009E-2</v>
      </c>
      <c r="AK400" s="5">
        <f t="shared" si="249"/>
        <v>0</v>
      </c>
      <c r="AL400" s="5">
        <f t="shared" si="251"/>
        <v>-1.0000000000000009E-2</v>
      </c>
      <c r="AM400" s="95">
        <f t="shared" si="217"/>
        <v>1.0714285714285707E-2</v>
      </c>
      <c r="AN400" s="95">
        <f t="shared" si="218"/>
        <v>-4.2857142857142816E-3</v>
      </c>
      <c r="AO400" s="78">
        <f t="shared" si="219"/>
        <v>2.5000000000000009</v>
      </c>
      <c r="AP400" s="8">
        <f t="shared" si="220"/>
        <v>71.428571428571431</v>
      </c>
      <c r="AQ400" s="8">
        <f t="shared" si="216"/>
        <v>60.975609756097576</v>
      </c>
      <c r="AR400" s="8">
        <f t="shared" si="244"/>
        <v>-1</v>
      </c>
      <c r="AS400" s="114">
        <f t="shared" si="250"/>
        <v>-242800</v>
      </c>
      <c r="AT400" s="103">
        <f t="shared" si="233"/>
        <v>-9.4031129962588944E-2</v>
      </c>
      <c r="AU400" s="5">
        <f t="shared" si="247"/>
        <v>0.47</v>
      </c>
      <c r="AW400" s="210">
        <f t="shared" si="248"/>
        <v>2.1276595744680871E-2</v>
      </c>
      <c r="AX400" s="276">
        <f t="shared" si="253"/>
        <v>9.3118074469178361E-3</v>
      </c>
      <c r="AY400" s="19">
        <f t="shared" si="234"/>
        <v>0.93145177519014255</v>
      </c>
    </row>
    <row r="401" spans="1:51">
      <c r="A401" s="4">
        <v>38915</v>
      </c>
      <c r="B401" s="9">
        <f t="shared" si="243"/>
        <v>38915</v>
      </c>
      <c r="C401" s="5">
        <v>0.47</v>
      </c>
      <c r="D401" s="5">
        <v>0.47</v>
      </c>
      <c r="E401" s="5">
        <v>0.47</v>
      </c>
      <c r="F401" s="5">
        <v>0.47</v>
      </c>
      <c r="G401" s="6">
        <v>232500</v>
      </c>
      <c r="H401" s="112">
        <v>0.47</v>
      </c>
      <c r="I401" s="19">
        <f t="shared" si="221"/>
        <v>0</v>
      </c>
      <c r="J401" s="8">
        <f t="shared" si="222"/>
        <v>0.5002157620169877</v>
      </c>
      <c r="K401" s="8">
        <f t="shared" si="223"/>
        <v>0.3377842379830121</v>
      </c>
      <c r="L401" s="8">
        <f t="shared" si="224"/>
        <v>0.41899999999999993</v>
      </c>
      <c r="M401" s="19">
        <f t="shared" si="225"/>
        <v>0.48087360441651106</v>
      </c>
      <c r="N401" s="19">
        <f t="shared" si="226"/>
        <v>4.6930198303802552E-2</v>
      </c>
      <c r="O401" s="19">
        <f t="shared" si="227"/>
        <v>1.1992170603112298E-2</v>
      </c>
      <c r="P401" s="19">
        <f t="shared" si="228"/>
        <v>-2.7385760908134097E-3</v>
      </c>
      <c r="Q401" s="214"/>
      <c r="R401" s="305"/>
      <c r="S401" s="215"/>
      <c r="T401" t="str">
        <f t="shared" si="229"/>
        <v/>
      </c>
      <c r="U401" t="str">
        <f t="shared" si="230"/>
        <v/>
      </c>
      <c r="V401" t="str">
        <f t="shared" si="231"/>
        <v/>
      </c>
      <c r="W401" t="str">
        <f t="shared" si="232"/>
        <v/>
      </c>
      <c r="X401" s="10"/>
      <c r="Y401" s="219">
        <f t="shared" si="252"/>
        <v>7.9560439560439553E-3</v>
      </c>
      <c r="Z401" s="78">
        <f t="shared" ref="Z401:Z464" si="254">Z400+(0.154*(F401-Z400))</f>
        <v>0.44938441403414481</v>
      </c>
      <c r="AA401" s="78">
        <f t="shared" si="236"/>
        <v>0.43531051914719049</v>
      </c>
      <c r="AB401" s="74">
        <f t="shared" si="245"/>
        <v>400</v>
      </c>
      <c r="AC401" s="80">
        <f t="shared" si="237"/>
        <v>9.1979675218365059E-3</v>
      </c>
      <c r="AD401" s="79">
        <f t="shared" si="235"/>
        <v>1.4073894886954319E-2</v>
      </c>
      <c r="AE401" s="81">
        <f t="shared" si="239"/>
        <v>4.875927365117814E-3</v>
      </c>
      <c r="AF401" s="19">
        <f t="shared" si="240"/>
        <v>3.2330702493765254E-2</v>
      </c>
      <c r="AG401" s="93">
        <f t="shared" si="238"/>
        <v>-0.12541093007963322</v>
      </c>
      <c r="AH401" s="91">
        <f t="shared" si="241"/>
        <v>9.8049909557973935E-4</v>
      </c>
      <c r="AI401" s="96">
        <f t="shared" si="242"/>
        <v>387.77472133741219</v>
      </c>
      <c r="AJ401" s="5">
        <f t="shared" si="246"/>
        <v>0</v>
      </c>
      <c r="AK401" s="5">
        <f t="shared" si="249"/>
        <v>0</v>
      </c>
      <c r="AL401" s="5">
        <f t="shared" si="251"/>
        <v>0</v>
      </c>
      <c r="AM401" s="95">
        <f t="shared" si="217"/>
        <v>1.0714285714285707E-2</v>
      </c>
      <c r="AN401" s="95">
        <f t="shared" si="218"/>
        <v>-2.8571428571428519E-3</v>
      </c>
      <c r="AO401" s="78">
        <f t="shared" si="219"/>
        <v>3.7500000000000044</v>
      </c>
      <c r="AP401" s="8">
        <f t="shared" si="220"/>
        <v>78.947368421052659</v>
      </c>
      <c r="AQ401" s="8">
        <f t="shared" ref="AQ401:AQ464" si="255">100-(100/(1+(SUMIF(AJ388:AJ401,"&gt;0")/COUNTIF(AJ388:AJ401,"&gt;0"))/ABS((SUMIF(AJ388:AJ401,"&lt;0")/COUNTIF(AJ388:AJ401,"&lt;0")))))</f>
        <v>65.217391304347856</v>
      </c>
      <c r="AR401" s="8">
        <f t="shared" si="244"/>
        <v>0</v>
      </c>
      <c r="AS401" s="114">
        <f t="shared" si="250"/>
        <v>0</v>
      </c>
      <c r="AT401" s="103">
        <f t="shared" si="233"/>
        <v>-7.9505278924930672E-2</v>
      </c>
      <c r="AU401" s="5">
        <f t="shared" si="247"/>
        <v>0.47</v>
      </c>
      <c r="AW401" s="210">
        <f t="shared" si="248"/>
        <v>0</v>
      </c>
      <c r="AX401" s="276">
        <f t="shared" si="253"/>
        <v>1.3759256864644766E-2</v>
      </c>
      <c r="AY401" s="19">
        <f t="shared" si="234"/>
        <v>0.47761398021594775</v>
      </c>
    </row>
    <row r="402" spans="1:51">
      <c r="A402" s="4">
        <v>38916</v>
      </c>
      <c r="B402" s="9">
        <f t="shared" si="243"/>
        <v>38916</v>
      </c>
      <c r="C402" s="5">
        <v>0.47</v>
      </c>
      <c r="D402" s="5">
        <v>0.48</v>
      </c>
      <c r="E402" s="5">
        <v>0.47</v>
      </c>
      <c r="F402" s="5">
        <v>0.48</v>
      </c>
      <c r="G402" s="6">
        <v>270400</v>
      </c>
      <c r="H402" s="112">
        <v>0.48</v>
      </c>
      <c r="I402" s="19">
        <f t="shared" si="221"/>
        <v>2.1276595744680871E-2</v>
      </c>
      <c r="J402" s="8">
        <f t="shared" si="222"/>
        <v>0.50770807562223463</v>
      </c>
      <c r="K402" s="8">
        <f t="shared" si="223"/>
        <v>0.33929192437776523</v>
      </c>
      <c r="L402" s="8">
        <f t="shared" si="224"/>
        <v>0.42349999999999993</v>
      </c>
      <c r="M402" s="19">
        <f t="shared" si="225"/>
        <v>0.49637536040190583</v>
      </c>
      <c r="N402" s="19">
        <f t="shared" si="226"/>
        <v>3.2236653962748697E-2</v>
      </c>
      <c r="O402" s="19">
        <f t="shared" si="227"/>
        <v>1.4978163772841072E-2</v>
      </c>
      <c r="P402" s="19">
        <f t="shared" si="228"/>
        <v>4.4634598812421551E-3</v>
      </c>
      <c r="Q402" s="214"/>
      <c r="R402" s="305"/>
      <c r="S402" s="215"/>
      <c r="T402" t="str">
        <f t="shared" si="229"/>
        <v/>
      </c>
      <c r="U402" t="str">
        <f t="shared" si="230"/>
        <v/>
      </c>
      <c r="V402" t="str">
        <f t="shared" si="231"/>
        <v/>
      </c>
      <c r="W402" t="str">
        <f t="shared" si="232"/>
        <v/>
      </c>
      <c r="X402" s="10"/>
      <c r="Y402" s="219">
        <f t="shared" si="252"/>
        <v>6.9670329670329647E-3</v>
      </c>
      <c r="Z402" s="78">
        <f t="shared" si="254"/>
        <v>0.45409921427288652</v>
      </c>
      <c r="AA402" s="78">
        <f t="shared" si="236"/>
        <v>0.43861754073029841</v>
      </c>
      <c r="AB402" s="74">
        <f t="shared" si="245"/>
        <v>401</v>
      </c>
      <c r="AC402" s="80">
        <f t="shared" ref="AC402:AC465" si="256">AD402-AE402</f>
        <v>8.4845969419762406E-3</v>
      </c>
      <c r="AD402" s="79">
        <f t="shared" si="235"/>
        <v>1.5481673542588115E-2</v>
      </c>
      <c r="AE402" s="81">
        <f t="shared" ref="AE402:AE465" si="257">AE401+(0.2*(AD402-AE401))</f>
        <v>6.9970766006118741E-3</v>
      </c>
      <c r="AF402" s="19">
        <f t="shared" si="240"/>
        <v>3.5296521695897344E-2</v>
      </c>
      <c r="AG402" s="93">
        <f t="shared" si="238"/>
        <v>-7.7557414523010917E-2</v>
      </c>
      <c r="AH402" s="91">
        <f t="shared" si="241"/>
        <v>7.1086513592556418E-4</v>
      </c>
      <c r="AI402" s="96">
        <f t="shared" si="242"/>
        <v>387.6037409885958</v>
      </c>
      <c r="AJ402" s="5">
        <f t="shared" si="246"/>
        <v>1.0000000000000009E-2</v>
      </c>
      <c r="AK402" s="5">
        <f t="shared" si="249"/>
        <v>1.0000000000000009E-2</v>
      </c>
      <c r="AL402" s="5">
        <f t="shared" si="251"/>
        <v>0</v>
      </c>
      <c r="AM402" s="95">
        <f t="shared" si="217"/>
        <v>1.0714285714285707E-2</v>
      </c>
      <c r="AN402" s="95">
        <f t="shared" si="218"/>
        <v>-2.8571428571428519E-3</v>
      </c>
      <c r="AO402" s="78">
        <f t="shared" si="219"/>
        <v>3.7500000000000044</v>
      </c>
      <c r="AP402" s="8">
        <f t="shared" si="220"/>
        <v>78.947368421052659</v>
      </c>
      <c r="AQ402" s="8">
        <f t="shared" si="255"/>
        <v>65.217391304347856</v>
      </c>
      <c r="AR402" s="8">
        <f t="shared" si="244"/>
        <v>1</v>
      </c>
      <c r="AS402" s="114">
        <f t="shared" si="250"/>
        <v>270400</v>
      </c>
      <c r="AT402" s="103">
        <f t="shared" si="233"/>
        <v>1.4267948880477669E-2</v>
      </c>
      <c r="AU402" s="5">
        <f t="shared" si="247"/>
        <v>0.48</v>
      </c>
      <c r="AW402" s="210">
        <f t="shared" si="248"/>
        <v>2.1276595744680871E-2</v>
      </c>
      <c r="AX402" s="276">
        <f t="shared" si="253"/>
        <v>1.7546025658114559E-2</v>
      </c>
      <c r="AY402" s="19">
        <f t="shared" si="234"/>
        <v>0.27521608403140735</v>
      </c>
    </row>
    <row r="403" spans="1:51">
      <c r="A403" s="4">
        <v>38917</v>
      </c>
      <c r="B403" s="9">
        <f t="shared" si="243"/>
        <v>38917</v>
      </c>
      <c r="C403" s="5">
        <v>0.47</v>
      </c>
      <c r="D403" s="5">
        <v>0.52</v>
      </c>
      <c r="E403" s="5">
        <v>0.47</v>
      </c>
      <c r="F403" s="5">
        <v>0.5</v>
      </c>
      <c r="G403" s="6">
        <v>633900</v>
      </c>
      <c r="H403" s="112">
        <v>0.5</v>
      </c>
      <c r="I403" s="19">
        <f t="shared" si="221"/>
        <v>4.1666666666666706E-2</v>
      </c>
      <c r="J403" s="8">
        <f t="shared" si="222"/>
        <v>0.51747158632194734</v>
      </c>
      <c r="K403" s="8">
        <f t="shared" si="223"/>
        <v>0.34152841367805264</v>
      </c>
      <c r="L403" s="8">
        <f t="shared" si="224"/>
        <v>0.42949999999999999</v>
      </c>
      <c r="M403" s="19">
        <f t="shared" si="225"/>
        <v>0.51516408473630082</v>
      </c>
      <c r="N403" s="19">
        <f t="shared" si="226"/>
        <v>3.7851847277798223E-2</v>
      </c>
      <c r="O403" s="19">
        <f t="shared" si="227"/>
        <v>1.9230560175247925E-2</v>
      </c>
      <c r="P403" s="19">
        <f t="shared" si="228"/>
        <v>6.5916372881227869E-3</v>
      </c>
      <c r="Q403" s="214"/>
      <c r="R403" s="305"/>
      <c r="S403" s="215"/>
      <c r="T403" t="str">
        <f t="shared" si="229"/>
        <v/>
      </c>
      <c r="U403" t="str">
        <f t="shared" si="230"/>
        <v>BrokeBandUpper</v>
      </c>
      <c r="V403" t="str">
        <f t="shared" si="231"/>
        <v/>
      </c>
      <c r="W403" t="str">
        <f t="shared" si="232"/>
        <v/>
      </c>
      <c r="X403" s="10"/>
      <c r="Y403" s="219">
        <f t="shared" si="252"/>
        <v>6.7252747252747247E-3</v>
      </c>
      <c r="Z403" s="78">
        <f t="shared" si="254"/>
        <v>0.461167935274862</v>
      </c>
      <c r="AA403" s="78">
        <f t="shared" si="236"/>
        <v>0.4431598427162563</v>
      </c>
      <c r="AB403" s="74">
        <f t="shared" si="245"/>
        <v>402</v>
      </c>
      <c r="AC403" s="80">
        <f t="shared" si="256"/>
        <v>8.8088127663950543E-3</v>
      </c>
      <c r="AD403" s="79">
        <f t="shared" si="235"/>
        <v>1.8008092558605693E-2</v>
      </c>
      <c r="AE403" s="81">
        <f t="shared" si="257"/>
        <v>9.1992797922106385E-3</v>
      </c>
      <c r="AF403" s="19">
        <f t="shared" si="240"/>
        <v>4.0635659693867628E-2</v>
      </c>
      <c r="AG403" s="93">
        <f t="shared" si="238"/>
        <v>3.8212283581180582E-2</v>
      </c>
      <c r="AH403" s="91">
        <f t="shared" si="241"/>
        <v>4.6818434165510223E-4</v>
      </c>
      <c r="AI403" s="96">
        <f t="shared" si="242"/>
        <v>387.54629372883176</v>
      </c>
      <c r="AJ403" s="5">
        <f t="shared" si="246"/>
        <v>2.0000000000000018E-2</v>
      </c>
      <c r="AK403" s="5">
        <f t="shared" si="249"/>
        <v>2.0000000000000018E-2</v>
      </c>
      <c r="AL403" s="5">
        <f t="shared" si="251"/>
        <v>0</v>
      </c>
      <c r="AM403" s="95">
        <f t="shared" ref="AM403:AM466" si="258">(AVERAGE(AK390:AK403))</f>
        <v>1.0714285714285707E-2</v>
      </c>
      <c r="AN403" s="95">
        <f t="shared" ref="AN403:AN466" si="259">(AVERAGE(AL390:AL403))</f>
        <v>-2.8571428571428519E-3</v>
      </c>
      <c r="AO403" s="78">
        <f t="shared" ref="AO403:AO466" si="260">ABS(AM403/AN403)</f>
        <v>3.7500000000000044</v>
      </c>
      <c r="AP403" s="8">
        <f t="shared" ref="AP403:AP466" si="261">IF(AN403=0,100,100-(100/(1+AO403)))</f>
        <v>78.947368421052659</v>
      </c>
      <c r="AQ403" s="8">
        <f t="shared" si="255"/>
        <v>65.217391304347856</v>
      </c>
      <c r="AR403" s="8">
        <f t="shared" si="244"/>
        <v>0.2</v>
      </c>
      <c r="AS403" s="114">
        <f t="shared" si="250"/>
        <v>126780</v>
      </c>
      <c r="AT403" s="103">
        <f t="shared" si="233"/>
        <v>6.1751123870565763E-2</v>
      </c>
      <c r="AU403" s="5">
        <f t="shared" si="247"/>
        <v>0.5</v>
      </c>
      <c r="AW403" s="210">
        <f t="shared" si="248"/>
        <v>0.10638297872340435</v>
      </c>
      <c r="AX403" s="276">
        <f t="shared" si="253"/>
        <v>2.0949294480750912E-2</v>
      </c>
      <c r="AY403" s="19">
        <f t="shared" si="234"/>
        <v>0.19396237580801856</v>
      </c>
    </row>
    <row r="404" spans="1:51">
      <c r="A404" s="4">
        <v>38918</v>
      </c>
      <c r="B404" s="9">
        <f t="shared" si="243"/>
        <v>38918</v>
      </c>
      <c r="C404" s="5">
        <v>0.52</v>
      </c>
      <c r="D404" s="5">
        <v>0.53</v>
      </c>
      <c r="E404" s="5">
        <v>0.51</v>
      </c>
      <c r="F404" s="5">
        <v>0.51</v>
      </c>
      <c r="G404" s="6">
        <v>353900</v>
      </c>
      <c r="H404" s="112">
        <v>0.51</v>
      </c>
      <c r="I404" s="19">
        <f t="shared" si="221"/>
        <v>2.0000000000000018E-2</v>
      </c>
      <c r="J404" s="8">
        <f t="shared" si="222"/>
        <v>0.52752048950918085</v>
      </c>
      <c r="K404" s="8">
        <f t="shared" si="223"/>
        <v>0.34447951049081904</v>
      </c>
      <c r="L404" s="8">
        <f t="shared" si="224"/>
        <v>0.43599999999999994</v>
      </c>
      <c r="M404" s="19">
        <f t="shared" si="225"/>
        <v>0.53135519949375964</v>
      </c>
      <c r="N404" s="19">
        <f t="shared" si="226"/>
        <v>3.1429044137940315E-2</v>
      </c>
      <c r="O404" s="19">
        <f t="shared" si="227"/>
        <v>1.9419236636079827E-2</v>
      </c>
      <c r="P404" s="19">
        <f t="shared" si="228"/>
        <v>8.6408529849241068E-3</v>
      </c>
      <c r="Q404" s="214"/>
      <c r="R404" s="305"/>
      <c r="S404" s="215"/>
      <c r="T404" t="str">
        <f t="shared" si="229"/>
        <v/>
      </c>
      <c r="U404" t="str">
        <f t="shared" si="230"/>
        <v>BrokeBandUpper</v>
      </c>
      <c r="V404" t="str">
        <f t="shared" si="231"/>
        <v/>
      </c>
      <c r="W404" t="str">
        <f t="shared" si="232"/>
        <v/>
      </c>
      <c r="X404" s="10"/>
      <c r="Y404" s="219">
        <f t="shared" si="252"/>
        <v>7.2747252747252739E-3</v>
      </c>
      <c r="Z404" s="78">
        <f t="shared" si="254"/>
        <v>0.46868807324253325</v>
      </c>
      <c r="AA404" s="78">
        <f t="shared" si="236"/>
        <v>0.44810601435525332</v>
      </c>
      <c r="AB404" s="74">
        <f t="shared" si="245"/>
        <v>403</v>
      </c>
      <c r="AC404" s="80">
        <f t="shared" si="256"/>
        <v>9.1062232760554338E-3</v>
      </c>
      <c r="AD404" s="79">
        <f t="shared" si="235"/>
        <v>2.058205888727993E-2</v>
      </c>
      <c r="AE404" s="81">
        <f t="shared" si="257"/>
        <v>1.1475835611224497E-2</v>
      </c>
      <c r="AF404" s="19">
        <f t="shared" si="240"/>
        <v>4.5931226602468025E-2</v>
      </c>
      <c r="AG404" s="93">
        <f t="shared" si="238"/>
        <v>3.3762837007386269E-2</v>
      </c>
      <c r="AH404" s="91">
        <f t="shared" si="241"/>
        <v>3.0469142424729084E-4</v>
      </c>
      <c r="AI404" s="96">
        <f t="shared" si="242"/>
        <v>388.9927158279242</v>
      </c>
      <c r="AJ404" s="5">
        <f t="shared" si="246"/>
        <v>1.0000000000000009E-2</v>
      </c>
      <c r="AK404" s="5">
        <f t="shared" si="249"/>
        <v>1.0000000000000009E-2</v>
      </c>
      <c r="AL404" s="5">
        <f t="shared" si="251"/>
        <v>0</v>
      </c>
      <c r="AM404" s="95">
        <f t="shared" si="258"/>
        <v>9.2857142857142826E-3</v>
      </c>
      <c r="AN404" s="95">
        <f t="shared" si="259"/>
        <v>-2.8571428571428519E-3</v>
      </c>
      <c r="AO404" s="78">
        <f t="shared" si="260"/>
        <v>3.2500000000000049</v>
      </c>
      <c r="AP404" s="8">
        <f t="shared" si="261"/>
        <v>76.470588235294144</v>
      </c>
      <c r="AQ404" s="8">
        <f t="shared" si="255"/>
        <v>61.904761904761941</v>
      </c>
      <c r="AR404" s="8">
        <f t="shared" si="244"/>
        <v>-1</v>
      </c>
      <c r="AS404" s="114">
        <f t="shared" si="250"/>
        <v>-353900</v>
      </c>
      <c r="AT404" s="103">
        <f t="shared" si="233"/>
        <v>2.7486410796073199E-3</v>
      </c>
      <c r="AU404" s="5">
        <f t="shared" si="247"/>
        <v>0.51</v>
      </c>
      <c r="AW404" s="210">
        <f t="shared" si="248"/>
        <v>3.9215686274509838E-2</v>
      </c>
      <c r="AX404" s="276">
        <f t="shared" si="253"/>
        <v>2.3168063427468421E-2</v>
      </c>
      <c r="AY404" s="19">
        <f t="shared" si="234"/>
        <v>0.1059113923266584</v>
      </c>
    </row>
    <row r="405" spans="1:51">
      <c r="A405" s="4">
        <v>38919</v>
      </c>
      <c r="B405" s="9">
        <f t="shared" si="243"/>
        <v>38919</v>
      </c>
      <c r="C405" s="5">
        <v>0.51</v>
      </c>
      <c r="D405" s="5">
        <v>0.53</v>
      </c>
      <c r="E405" s="5">
        <v>0.51</v>
      </c>
      <c r="F405" s="5">
        <v>0.53</v>
      </c>
      <c r="G405" s="6">
        <v>363300</v>
      </c>
      <c r="H405" s="112">
        <v>0.53</v>
      </c>
      <c r="I405" s="19">
        <f t="shared" si="221"/>
        <v>3.9215686274509838E-2</v>
      </c>
      <c r="J405" s="8">
        <f t="shared" si="222"/>
        <v>0.53895261976375375</v>
      </c>
      <c r="K405" s="8">
        <f t="shared" si="223"/>
        <v>0.3490473802362461</v>
      </c>
      <c r="L405" s="8">
        <f t="shared" si="224"/>
        <v>0.44399999999999995</v>
      </c>
      <c r="M405" s="19">
        <f t="shared" si="225"/>
        <v>0.54406722491076687</v>
      </c>
      <c r="N405" s="19">
        <f t="shared" si="226"/>
        <v>2.3923780983263938E-2</v>
      </c>
      <c r="O405" s="19">
        <f t="shared" si="227"/>
        <v>2.1671443066049744E-2</v>
      </c>
      <c r="P405" s="19">
        <f t="shared" si="228"/>
        <v>1.3260207374652539E-2</v>
      </c>
      <c r="Q405" s="214"/>
      <c r="R405" s="305"/>
      <c r="S405" s="215"/>
      <c r="T405" t="str">
        <f t="shared" si="229"/>
        <v/>
      </c>
      <c r="U405" t="str">
        <f t="shared" si="230"/>
        <v/>
      </c>
      <c r="V405" t="str">
        <f t="shared" si="231"/>
        <v/>
      </c>
      <c r="W405" t="str">
        <f t="shared" si="232"/>
        <v/>
      </c>
      <c r="X405" s="10"/>
      <c r="Y405" s="219">
        <f t="shared" si="252"/>
        <v>7.6703296703296694E-3</v>
      </c>
      <c r="Z405" s="78">
        <f t="shared" si="254"/>
        <v>0.47813010996318311</v>
      </c>
      <c r="AA405" s="78">
        <f t="shared" si="236"/>
        <v>0.45416616929296461</v>
      </c>
      <c r="AB405" s="74">
        <f t="shared" si="245"/>
        <v>404</v>
      </c>
      <c r="AC405" s="80">
        <f t="shared" si="256"/>
        <v>9.9904840471952104E-3</v>
      </c>
      <c r="AD405" s="79">
        <f t="shared" si="235"/>
        <v>2.3963940670218509E-2</v>
      </c>
      <c r="AE405" s="81">
        <f t="shared" si="257"/>
        <v>1.3973456623023298E-2</v>
      </c>
      <c r="AF405" s="19">
        <f t="shared" si="240"/>
        <v>5.2764697792275057E-2</v>
      </c>
      <c r="AG405" s="93">
        <f t="shared" si="238"/>
        <v>9.7105105413450188E-2</v>
      </c>
      <c r="AH405" s="91">
        <f t="shared" si="241"/>
        <v>1.8885944929119785E-4</v>
      </c>
      <c r="AI405" s="96">
        <f t="shared" si="242"/>
        <v>391.08533604812737</v>
      </c>
      <c r="AJ405" s="5">
        <f t="shared" si="246"/>
        <v>2.0000000000000018E-2</v>
      </c>
      <c r="AK405" s="5">
        <f t="shared" si="249"/>
        <v>2.0000000000000018E-2</v>
      </c>
      <c r="AL405" s="5">
        <f t="shared" si="251"/>
        <v>0</v>
      </c>
      <c r="AM405" s="95">
        <f t="shared" si="258"/>
        <v>1.0714285714285713E-2</v>
      </c>
      <c r="AN405" s="95">
        <f t="shared" si="259"/>
        <v>-2.1428571428571369E-3</v>
      </c>
      <c r="AO405" s="78">
        <f t="shared" si="260"/>
        <v>5.0000000000000133</v>
      </c>
      <c r="AP405" s="8">
        <f t="shared" si="261"/>
        <v>83.333333333333371</v>
      </c>
      <c r="AQ405" s="8">
        <f t="shared" si="255"/>
        <v>62.500000000000057</v>
      </c>
      <c r="AR405" s="8">
        <f t="shared" si="244"/>
        <v>1</v>
      </c>
      <c r="AS405" s="114">
        <f t="shared" si="250"/>
        <v>363300</v>
      </c>
      <c r="AT405" s="103">
        <f t="shared" si="233"/>
        <v>8.0736268123670255E-2</v>
      </c>
      <c r="AU405" s="5">
        <f t="shared" si="247"/>
        <v>0.53</v>
      </c>
      <c r="AW405" s="210">
        <f t="shared" si="248"/>
        <v>3.9215686274509838E-2</v>
      </c>
      <c r="AX405" s="276">
        <f t="shared" si="253"/>
        <v>2.4400101616637689E-2</v>
      </c>
      <c r="AY405" s="19">
        <f t="shared" si="234"/>
        <v>5.31782983513652E-2</v>
      </c>
    </row>
    <row r="406" spans="1:51">
      <c r="A406" s="4">
        <v>38922</v>
      </c>
      <c r="B406" s="9">
        <f t="shared" si="243"/>
        <v>38922</v>
      </c>
      <c r="C406" s="5">
        <v>0.52</v>
      </c>
      <c r="D406" s="5">
        <v>0.52</v>
      </c>
      <c r="E406" s="5">
        <v>0.52</v>
      </c>
      <c r="F406" s="5">
        <v>0.52</v>
      </c>
      <c r="G406" s="6">
        <v>24300</v>
      </c>
      <c r="H406" s="112">
        <v>0.52</v>
      </c>
      <c r="I406" s="19">
        <f t="shared" ref="I406:I469" si="262">IF(A407&gt;A406,(H406-H405)/H405, (H406-H407)/H407)</f>
        <v>-1.8867924528301903E-2</v>
      </c>
      <c r="J406" s="8">
        <f t="shared" ref="J406:J469" si="263">(L406)+2*STDEVPA(H387:H406)</f>
        <v>0.54668698971124674</v>
      </c>
      <c r="K406" s="8">
        <f t="shared" ref="K406:K469" si="264">(L406)-(2*STDEVPA(H387:H406))</f>
        <v>0.35531301028875306</v>
      </c>
      <c r="L406" s="8">
        <f t="shared" ref="L406:L469" si="265">AVERAGE(H387:H406)</f>
        <v>0.4509999999999999</v>
      </c>
      <c r="M406" s="19">
        <f t="shared" ref="M406:M469" si="266">(J406-K406)/K406</f>
        <v>0.53860673232024159</v>
      </c>
      <c r="N406" s="19">
        <f t="shared" ref="N406:N469" si="267">IF(A407&gt;A406,(M406-M405)/M405, (M406-M407)/M407)</f>
        <v>-1.0036429949296911E-2</v>
      </c>
      <c r="O406" s="19">
        <f t="shared" ref="O406:O469" si="268">IF(A407&gt;A406,(J406-J405)/J405, (J406-J407)/J407)</f>
        <v>1.4350741909155763E-2</v>
      </c>
      <c r="P406" s="19">
        <f t="shared" ref="P406:P469" si="269">IF(A407&gt;A406,(K406-K405)/K405, (K406-K407)/K407)</f>
        <v>1.7950657725223987E-2</v>
      </c>
      <c r="Q406" s="214"/>
      <c r="R406" s="305"/>
      <c r="S406" s="215"/>
      <c r="T406" t="str">
        <f t="shared" ref="T406:T469" si="270">IF(C406&gt;$J406,"BrokeBandUpper", IF(C406&lt;$K406,"BrokeBandLower", ""))</f>
        <v/>
      </c>
      <c r="U406" t="str">
        <f t="shared" ref="U406:U469" si="271">IF(D406&gt;$J406,"BrokeBandUpper", IF(D406&lt;$K406,"BrokeBandLower", ""))</f>
        <v/>
      </c>
      <c r="V406" t="str">
        <f t="shared" ref="V406:V469" si="272">IF(E406&gt;$J406,"BrokeBandUpper", IF(E406&lt;$K406,"BrokeBandLower", ""))</f>
        <v/>
      </c>
      <c r="W406" t="str">
        <f t="shared" ref="W406:W469" si="273">IF(F406&gt;$J406,"BrokeBandUpper", IF(F406&lt;$K406,"BrokeBandLower", ""))</f>
        <v/>
      </c>
      <c r="X406" s="10"/>
      <c r="Y406" s="219">
        <f t="shared" si="252"/>
        <v>6.923076923076925E-3</v>
      </c>
      <c r="Z406" s="78">
        <f t="shared" si="254"/>
        <v>0.48457807302885292</v>
      </c>
      <c r="AA406" s="78">
        <f t="shared" si="236"/>
        <v>0.45903787276528524</v>
      </c>
      <c r="AB406" s="74">
        <f t="shared" si="245"/>
        <v>405</v>
      </c>
      <c r="AC406" s="80">
        <f t="shared" si="256"/>
        <v>9.2533949124355072E-3</v>
      </c>
      <c r="AD406" s="79">
        <f t="shared" si="235"/>
        <v>2.5540200263567681E-2</v>
      </c>
      <c r="AE406" s="81">
        <f t="shared" si="257"/>
        <v>1.6286805351132173E-2</v>
      </c>
      <c r="AF406" s="19">
        <f t="shared" si="240"/>
        <v>5.5638547010753658E-2</v>
      </c>
      <c r="AG406" s="93">
        <f t="shared" si="238"/>
        <v>-7.3779121339635004E-2</v>
      </c>
      <c r="AH406" s="91">
        <f t="shared" si="241"/>
        <v>3.539803284370714E-5</v>
      </c>
      <c r="AI406" s="96">
        <f t="shared" si="242"/>
        <v>396.58441800339057</v>
      </c>
      <c r="AJ406" s="5">
        <f t="shared" si="246"/>
        <v>-1.0000000000000009E-2</v>
      </c>
      <c r="AK406" s="5">
        <f t="shared" si="249"/>
        <v>0</v>
      </c>
      <c r="AL406" s="5">
        <f t="shared" si="251"/>
        <v>-1.0000000000000009E-2</v>
      </c>
      <c r="AM406" s="95">
        <f t="shared" si="258"/>
        <v>1.0714285714285713E-2</v>
      </c>
      <c r="AN406" s="95">
        <f t="shared" si="259"/>
        <v>-2.1428571428571408E-3</v>
      </c>
      <c r="AO406" s="78">
        <f t="shared" si="260"/>
        <v>5.0000000000000044</v>
      </c>
      <c r="AP406" s="8">
        <f t="shared" si="261"/>
        <v>83.333333333333343</v>
      </c>
      <c r="AQ406" s="8">
        <f t="shared" si="255"/>
        <v>62.500000000000014</v>
      </c>
      <c r="AR406" s="8">
        <f t="shared" si="244"/>
        <v>0</v>
      </c>
      <c r="AS406" s="114">
        <f t="shared" si="250"/>
        <v>0</v>
      </c>
      <c r="AT406" s="103">
        <f t="shared" si="233"/>
        <v>7.1922682792247977E-2</v>
      </c>
      <c r="AU406" s="5">
        <f t="shared" si="247"/>
        <v>0.52</v>
      </c>
      <c r="AW406" s="210">
        <f t="shared" si="248"/>
        <v>0</v>
      </c>
      <c r="AX406" s="276">
        <f t="shared" si="253"/>
        <v>2.3619373533590855E-2</v>
      </c>
      <c r="AY406" s="19">
        <f t="shared" si="234"/>
        <v>-3.199691932899492E-2</v>
      </c>
    </row>
    <row r="407" spans="1:51">
      <c r="A407" s="4">
        <v>38923</v>
      </c>
      <c r="B407" s="9">
        <f t="shared" si="243"/>
        <v>38923</v>
      </c>
      <c r="C407" s="5">
        <v>0.53</v>
      </c>
      <c r="D407" s="5">
        <v>0.53</v>
      </c>
      <c r="E407" s="5">
        <v>0.5</v>
      </c>
      <c r="F407" s="5">
        <v>0.51</v>
      </c>
      <c r="G407" s="6">
        <v>356700</v>
      </c>
      <c r="H407" s="112">
        <v>0.51</v>
      </c>
      <c r="I407" s="19">
        <f t="shared" si="262"/>
        <v>-1.9230769230769246E-2</v>
      </c>
      <c r="J407" s="8">
        <f t="shared" si="263"/>
        <v>0.54778045698807765</v>
      </c>
      <c r="K407" s="8">
        <f t="shared" si="264"/>
        <v>0.36921954301192217</v>
      </c>
      <c r="L407" s="8">
        <f t="shared" si="265"/>
        <v>0.45849999999999991</v>
      </c>
      <c r="M407" s="19">
        <f t="shared" si="266"/>
        <v>0.48361717941455151</v>
      </c>
      <c r="N407" s="19">
        <f t="shared" si="267"/>
        <v>-0.10209592566510052</v>
      </c>
      <c r="O407" s="19">
        <f t="shared" si="268"/>
        <v>2.0001706596465044E-3</v>
      </c>
      <c r="P407" s="19">
        <f t="shared" si="269"/>
        <v>3.9138822166595172E-2</v>
      </c>
      <c r="Q407" s="214"/>
      <c r="R407" s="305"/>
      <c r="S407" s="215"/>
      <c r="T407" t="str">
        <f t="shared" si="270"/>
        <v/>
      </c>
      <c r="U407" t="str">
        <f t="shared" si="271"/>
        <v/>
      </c>
      <c r="V407" t="str">
        <f t="shared" si="272"/>
        <v/>
      </c>
      <c r="W407" t="str">
        <f t="shared" si="273"/>
        <v/>
      </c>
      <c r="X407" s="10"/>
      <c r="Y407" s="219">
        <f t="shared" si="252"/>
        <v>5.6923076923076936E-3</v>
      </c>
      <c r="Z407" s="78">
        <f t="shared" si="254"/>
        <v>0.48849304978240959</v>
      </c>
      <c r="AA407" s="78">
        <f t="shared" si="236"/>
        <v>0.46280907018065415</v>
      </c>
      <c r="AB407" s="74">
        <f t="shared" si="245"/>
        <v>406</v>
      </c>
      <c r="AC407" s="80">
        <f t="shared" si="256"/>
        <v>7.5177394004986194E-3</v>
      </c>
      <c r="AD407" s="79">
        <f t="shared" si="235"/>
        <v>2.5683979601755447E-2</v>
      </c>
      <c r="AE407" s="81">
        <f t="shared" si="257"/>
        <v>1.8166240201256827E-2</v>
      </c>
      <c r="AF407" s="19">
        <f t="shared" si="240"/>
        <v>5.5495843224787907E-2</v>
      </c>
      <c r="AG407" s="93">
        <f t="shared" si="238"/>
        <v>-0.18756959238866644</v>
      </c>
      <c r="AH407" s="91">
        <f t="shared" si="241"/>
        <v>-1.6462497253146455E-4</v>
      </c>
      <c r="AI407" s="96">
        <f t="shared" si="242"/>
        <v>412.79417282911317</v>
      </c>
      <c r="AJ407" s="5">
        <f t="shared" si="246"/>
        <v>-1.0000000000000009E-2</v>
      </c>
      <c r="AK407" s="5">
        <f t="shared" si="249"/>
        <v>0</v>
      </c>
      <c r="AL407" s="5">
        <f t="shared" si="251"/>
        <v>-1.0000000000000009E-2</v>
      </c>
      <c r="AM407" s="95">
        <f t="shared" si="258"/>
        <v>0.01</v>
      </c>
      <c r="AN407" s="95">
        <f t="shared" si="259"/>
        <v>-2.8571428571428558E-3</v>
      </c>
      <c r="AO407" s="78">
        <f t="shared" si="260"/>
        <v>3.5000000000000018</v>
      </c>
      <c r="AP407" s="8">
        <f t="shared" si="261"/>
        <v>77.777777777777786</v>
      </c>
      <c r="AQ407" s="8">
        <f t="shared" si="255"/>
        <v>63.636363636363647</v>
      </c>
      <c r="AR407" s="8">
        <f t="shared" si="244"/>
        <v>-0.33333333333333331</v>
      </c>
      <c r="AS407" s="114">
        <f t="shared" si="250"/>
        <v>-118900</v>
      </c>
      <c r="AT407" s="103">
        <f t="shared" si="233"/>
        <v>9.4490252795602372E-2</v>
      </c>
      <c r="AU407" s="5">
        <f t="shared" si="247"/>
        <v>0.51</v>
      </c>
      <c r="AW407" s="210">
        <f t="shared" si="248"/>
        <v>6.0000000000000053E-2</v>
      </c>
      <c r="AX407" s="276">
        <f t="shared" si="253"/>
        <v>2.0066856481648646E-2</v>
      </c>
      <c r="AY407" s="19">
        <f t="shared" si="234"/>
        <v>-0.15040691265117223</v>
      </c>
    </row>
    <row r="408" spans="1:51">
      <c r="A408" s="4">
        <v>38924</v>
      </c>
      <c r="B408" s="9">
        <f t="shared" si="243"/>
        <v>38924</v>
      </c>
      <c r="C408" s="5">
        <v>0.52</v>
      </c>
      <c r="D408" s="5">
        <v>0.52</v>
      </c>
      <c r="E408" s="5">
        <v>0.5</v>
      </c>
      <c r="F408" s="5">
        <v>0.52</v>
      </c>
      <c r="G408" s="6">
        <v>168200</v>
      </c>
      <c r="H408" s="112">
        <v>0.52</v>
      </c>
      <c r="I408" s="19">
        <f t="shared" si="262"/>
        <v>1.9607843137254919E-2</v>
      </c>
      <c r="J408" s="8">
        <f t="shared" si="263"/>
        <v>0.54928265125462805</v>
      </c>
      <c r="K408" s="8">
        <f t="shared" si="264"/>
        <v>0.38271734874537194</v>
      </c>
      <c r="L408" s="8">
        <f t="shared" si="265"/>
        <v>0.46600000000000003</v>
      </c>
      <c r="M408" s="19">
        <f t="shared" si="266"/>
        <v>0.43521753862293477</v>
      </c>
      <c r="N408" s="19">
        <f t="shared" si="267"/>
        <v>-0.10007841501868792</v>
      </c>
      <c r="O408" s="19">
        <f t="shared" si="268"/>
        <v>2.7423290615552209E-3</v>
      </c>
      <c r="P408" s="19">
        <f t="shared" si="269"/>
        <v>3.6557668706647874E-2</v>
      </c>
      <c r="Q408" s="214"/>
      <c r="R408" s="305"/>
      <c r="S408" s="215"/>
      <c r="T408" t="str">
        <f t="shared" si="270"/>
        <v/>
      </c>
      <c r="U408" t="str">
        <f t="shared" si="271"/>
        <v/>
      </c>
      <c r="V408" t="str">
        <f t="shared" si="272"/>
        <v/>
      </c>
      <c r="W408" t="str">
        <f t="shared" si="273"/>
        <v/>
      </c>
      <c r="X408" s="10"/>
      <c r="Y408" s="219">
        <f t="shared" si="252"/>
        <v>5.2967032967032989E-3</v>
      </c>
      <c r="Z408" s="78">
        <f t="shared" si="254"/>
        <v>0.49334512011591852</v>
      </c>
      <c r="AA408" s="78">
        <f t="shared" si="236"/>
        <v>0.46704119898728574</v>
      </c>
      <c r="AB408" s="74">
        <f t="shared" si="245"/>
        <v>407</v>
      </c>
      <c r="AC408" s="80">
        <f t="shared" si="256"/>
        <v>6.510144741900762E-3</v>
      </c>
      <c r="AD408" s="79">
        <f t="shared" si="235"/>
        <v>2.6303921128632779E-2</v>
      </c>
      <c r="AE408" s="81">
        <f t="shared" si="257"/>
        <v>1.9793776386732017E-2</v>
      </c>
      <c r="AF408" s="19">
        <f t="shared" si="240"/>
        <v>5.632034429868113E-2</v>
      </c>
      <c r="AG408" s="93">
        <f t="shared" si="238"/>
        <v>-0.13402894206881233</v>
      </c>
      <c r="AH408" s="91">
        <f t="shared" si="241"/>
        <v>-3.2951441888770414E-4</v>
      </c>
      <c r="AI408" s="96">
        <f t="shared" si="242"/>
        <v>421.88089518392565</v>
      </c>
      <c r="AJ408" s="5">
        <f t="shared" si="246"/>
        <v>1.0000000000000009E-2</v>
      </c>
      <c r="AK408" s="5">
        <f t="shared" si="249"/>
        <v>1.0000000000000009E-2</v>
      </c>
      <c r="AL408" s="5">
        <f t="shared" si="251"/>
        <v>0</v>
      </c>
      <c r="AM408" s="95">
        <f t="shared" si="258"/>
        <v>8.5714285714285719E-3</v>
      </c>
      <c r="AN408" s="95">
        <f t="shared" si="259"/>
        <v>-2.8571428571428558E-3</v>
      </c>
      <c r="AO408" s="78">
        <f t="shared" si="260"/>
        <v>3.0000000000000013</v>
      </c>
      <c r="AP408" s="8">
        <f t="shared" si="261"/>
        <v>75.000000000000014</v>
      </c>
      <c r="AQ408" s="8">
        <f t="shared" si="255"/>
        <v>60.000000000000014</v>
      </c>
      <c r="AR408" s="8">
        <f t="shared" si="244"/>
        <v>1</v>
      </c>
      <c r="AS408" s="114">
        <f t="shared" si="250"/>
        <v>168200</v>
      </c>
      <c r="AT408" s="103">
        <f t="shared" ref="AT408:AT471" si="274">SUM(AS389:AS408)/SUM(G389:G408)</f>
        <v>6.5581916639504995E-2</v>
      </c>
      <c r="AU408" s="5">
        <f t="shared" si="247"/>
        <v>0.52</v>
      </c>
      <c r="AW408" s="210">
        <f t="shared" si="248"/>
        <v>4.0000000000000036E-2</v>
      </c>
      <c r="AX408" s="276">
        <f t="shared" si="253"/>
        <v>1.4172545984534882E-2</v>
      </c>
      <c r="AY408" s="19">
        <f t="shared" ref="AY408:AY471" si="275">IF((AX408&gt;AX407),ABS(AX408-AX407)/ABS(AX407),-1*ABS(AX408-AX407)/ABS(AX407))</f>
        <v>-0.29373362502015066</v>
      </c>
    </row>
    <row r="409" spans="1:51">
      <c r="A409" s="4">
        <v>38925</v>
      </c>
      <c r="B409" s="9">
        <f t="shared" si="243"/>
        <v>38925</v>
      </c>
      <c r="C409" s="5">
        <v>0.52</v>
      </c>
      <c r="D409" s="5">
        <v>0.53</v>
      </c>
      <c r="E409" s="5">
        <v>0.5</v>
      </c>
      <c r="F409" s="5">
        <v>0.53</v>
      </c>
      <c r="G409" s="6">
        <v>151400</v>
      </c>
      <c r="H409" s="112">
        <v>0.53</v>
      </c>
      <c r="I409" s="19">
        <f t="shared" si="262"/>
        <v>1.9230769230769246E-2</v>
      </c>
      <c r="J409" s="8">
        <f t="shared" si="263"/>
        <v>0.55302499609497024</v>
      </c>
      <c r="K409" s="8">
        <f t="shared" si="264"/>
        <v>0.39297500390502971</v>
      </c>
      <c r="L409" s="8">
        <f t="shared" si="265"/>
        <v>0.47299999999999998</v>
      </c>
      <c r="M409" s="19">
        <f t="shared" si="266"/>
        <v>0.4072777927336565</v>
      </c>
      <c r="N409" s="19">
        <f t="shared" si="267"/>
        <v>-6.4197196596630743E-2</v>
      </c>
      <c r="O409" s="19">
        <f t="shared" si="268"/>
        <v>6.8131495356611475E-3</v>
      </c>
      <c r="P409" s="19">
        <f t="shared" si="269"/>
        <v>2.6802169259597237E-2</v>
      </c>
      <c r="Q409" s="214"/>
      <c r="R409" s="305"/>
      <c r="S409" s="215"/>
      <c r="T409" t="str">
        <f t="shared" si="270"/>
        <v/>
      </c>
      <c r="U409" t="str">
        <f t="shared" si="271"/>
        <v/>
      </c>
      <c r="V409" t="str">
        <f t="shared" si="272"/>
        <v/>
      </c>
      <c r="W409" t="str">
        <f t="shared" si="273"/>
        <v/>
      </c>
      <c r="X409" s="10"/>
      <c r="Y409" s="219">
        <f t="shared" si="252"/>
        <v>5.8241758241758266E-3</v>
      </c>
      <c r="Z409" s="78">
        <f t="shared" si="254"/>
        <v>0.49898997161806707</v>
      </c>
      <c r="AA409" s="78">
        <f t="shared" si="236"/>
        <v>0.47170015026222661</v>
      </c>
      <c r="AB409" s="74">
        <f t="shared" si="245"/>
        <v>408</v>
      </c>
      <c r="AC409" s="80">
        <f t="shared" si="256"/>
        <v>5.9968359752867531E-3</v>
      </c>
      <c r="AD409" s="79">
        <f t="shared" si="235"/>
        <v>2.728982135584046E-2</v>
      </c>
      <c r="AE409" s="81">
        <f t="shared" si="257"/>
        <v>2.1292985380553707E-2</v>
      </c>
      <c r="AF409" s="19">
        <f t="shared" si="240"/>
        <v>5.7854171427907233E-2</v>
      </c>
      <c r="AG409" s="93">
        <f t="shared" si="238"/>
        <v>-7.8847519827053569E-2</v>
      </c>
      <c r="AH409" s="91">
        <f t="shared" si="241"/>
        <v>-4.0391071439028656E-4</v>
      </c>
      <c r="AI409" s="96">
        <f t="shared" si="242"/>
        <v>420.43479428206257</v>
      </c>
      <c r="AJ409" s="5">
        <f t="shared" si="246"/>
        <v>1.0000000000000009E-2</v>
      </c>
      <c r="AK409" s="5">
        <f t="shared" si="249"/>
        <v>1.0000000000000009E-2</v>
      </c>
      <c r="AL409" s="5">
        <f t="shared" si="251"/>
        <v>0</v>
      </c>
      <c r="AM409" s="95">
        <f t="shared" si="258"/>
        <v>7.1428571428571452E-3</v>
      </c>
      <c r="AN409" s="95">
        <f t="shared" si="259"/>
        <v>-2.8571428571428558E-3</v>
      </c>
      <c r="AO409" s="78">
        <f t="shared" si="260"/>
        <v>2.5000000000000018</v>
      </c>
      <c r="AP409" s="8">
        <f t="shared" si="261"/>
        <v>71.428571428571445</v>
      </c>
      <c r="AQ409" s="8">
        <f t="shared" si="255"/>
        <v>55.555555555555571</v>
      </c>
      <c r="AR409" s="8">
        <f t="shared" si="244"/>
        <v>1</v>
      </c>
      <c r="AS409" s="114">
        <f t="shared" si="250"/>
        <v>151400</v>
      </c>
      <c r="AT409" s="103">
        <f t="shared" si="274"/>
        <v>9.6397779543867232E-2</v>
      </c>
      <c r="AU409" s="5">
        <f t="shared" si="247"/>
        <v>0.53</v>
      </c>
      <c r="AW409" s="210">
        <f t="shared" si="248"/>
        <v>6.0000000000000053E-2</v>
      </c>
      <c r="AX409" s="276">
        <f t="shared" si="253"/>
        <v>8.1837645118696071E-3</v>
      </c>
      <c r="AY409" s="19">
        <f t="shared" si="275"/>
        <v>-0.4225621479161365</v>
      </c>
    </row>
    <row r="410" spans="1:51">
      <c r="A410" s="4">
        <v>38926</v>
      </c>
      <c r="B410" s="9">
        <f t="shared" si="243"/>
        <v>38926</v>
      </c>
      <c r="C410" s="5">
        <v>0.53</v>
      </c>
      <c r="D410" s="5">
        <v>0.53</v>
      </c>
      <c r="E410" s="5">
        <v>0.49</v>
      </c>
      <c r="F410" s="5">
        <v>0.5</v>
      </c>
      <c r="G410" s="6">
        <v>128500</v>
      </c>
      <c r="H410" s="112">
        <v>0.5</v>
      </c>
      <c r="I410" s="19">
        <f t="shared" si="262"/>
        <v>-5.660377358490571E-2</v>
      </c>
      <c r="J410" s="8">
        <f t="shared" si="263"/>
        <v>0.55396752561957541</v>
      </c>
      <c r="K410" s="8">
        <f t="shared" si="264"/>
        <v>0.40003247438042455</v>
      </c>
      <c r="L410" s="8">
        <f t="shared" si="265"/>
        <v>0.47699999999999998</v>
      </c>
      <c r="M410" s="19">
        <f t="shared" si="266"/>
        <v>0.38480638722535576</v>
      </c>
      <c r="N410" s="19">
        <f t="shared" si="267"/>
        <v>-5.5174639789398343E-2</v>
      </c>
      <c r="O410" s="19">
        <f t="shared" si="268"/>
        <v>1.7043163170933832E-3</v>
      </c>
      <c r="P410" s="19">
        <f t="shared" si="269"/>
        <v>1.7959082397771092E-2</v>
      </c>
      <c r="Q410" s="214"/>
      <c r="R410" s="305"/>
      <c r="S410" s="215"/>
      <c r="T410" t="str">
        <f t="shared" si="270"/>
        <v/>
      </c>
      <c r="U410" t="str">
        <f t="shared" si="271"/>
        <v/>
      </c>
      <c r="V410" t="str">
        <f t="shared" si="272"/>
        <v/>
      </c>
      <c r="W410" t="str">
        <f t="shared" si="273"/>
        <v/>
      </c>
      <c r="X410" s="10"/>
      <c r="Y410" s="219">
        <f t="shared" si="252"/>
        <v>4.9010989010989043E-3</v>
      </c>
      <c r="Z410" s="78">
        <f t="shared" si="254"/>
        <v>0.49914551598888474</v>
      </c>
      <c r="AA410" s="78">
        <f t="shared" si="236"/>
        <v>0.47379433914282182</v>
      </c>
      <c r="AB410" s="74">
        <f t="shared" si="245"/>
        <v>409</v>
      </c>
      <c r="AC410" s="80">
        <f t="shared" si="256"/>
        <v>3.2465531724073689E-3</v>
      </c>
      <c r="AD410" s="79">
        <f t="shared" si="235"/>
        <v>2.5351176846062917E-2</v>
      </c>
      <c r="AE410" s="81">
        <f t="shared" si="257"/>
        <v>2.2104623673655548E-2</v>
      </c>
      <c r="AF410" s="19">
        <f t="shared" si="240"/>
        <v>5.3506711143758497E-2</v>
      </c>
      <c r="AG410" s="93">
        <f t="shared" si="238"/>
        <v>-0.45862231587014063</v>
      </c>
      <c r="AH410" s="91">
        <f t="shared" si="241"/>
        <v>-5.0960684031782662E-4</v>
      </c>
      <c r="AI410" s="96">
        <f t="shared" si="242"/>
        <v>416.28051657405723</v>
      </c>
      <c r="AJ410" s="5">
        <f t="shared" si="246"/>
        <v>-3.0000000000000027E-2</v>
      </c>
      <c r="AK410" s="5">
        <f t="shared" si="249"/>
        <v>0</v>
      </c>
      <c r="AL410" s="5">
        <f t="shared" si="251"/>
        <v>-3.0000000000000027E-2</v>
      </c>
      <c r="AM410" s="95">
        <f t="shared" si="258"/>
        <v>7.1428571428571452E-3</v>
      </c>
      <c r="AN410" s="95">
        <f t="shared" si="259"/>
        <v>-4.2857142857142894E-3</v>
      </c>
      <c r="AO410" s="78">
        <f t="shared" si="260"/>
        <v>1.6666666666666659</v>
      </c>
      <c r="AP410" s="8">
        <f t="shared" si="261"/>
        <v>62.499999999999993</v>
      </c>
      <c r="AQ410" s="8">
        <f t="shared" si="255"/>
        <v>45.454545454545439</v>
      </c>
      <c r="AR410" s="8">
        <f t="shared" si="244"/>
        <v>-0.5</v>
      </c>
      <c r="AS410" s="114">
        <f t="shared" si="250"/>
        <v>-64250</v>
      </c>
      <c r="AT410" s="103">
        <f t="shared" si="274"/>
        <v>5.80469917153335E-2</v>
      </c>
      <c r="AU410" s="5">
        <f t="shared" si="247"/>
        <v>0.5</v>
      </c>
      <c r="AW410" s="210">
        <f t="shared" si="248"/>
        <v>8.1632653061224567E-2</v>
      </c>
      <c r="AX410" s="276">
        <f t="shared" si="253"/>
        <v>2.4509431981938842E-3</v>
      </c>
      <c r="AY410" s="19">
        <f t="shared" si="275"/>
        <v>-0.70051151952880941</v>
      </c>
    </row>
    <row r="411" spans="1:51">
      <c r="A411" s="4">
        <v>38929</v>
      </c>
      <c r="B411" s="9">
        <f t="shared" si="243"/>
        <v>38929</v>
      </c>
      <c r="C411" s="5">
        <v>0.51</v>
      </c>
      <c r="D411" s="5">
        <v>0.52</v>
      </c>
      <c r="E411" s="5">
        <v>0.51</v>
      </c>
      <c r="F411" s="5">
        <v>0.52</v>
      </c>
      <c r="G411" s="6">
        <v>77900</v>
      </c>
      <c r="H411" s="112">
        <v>0.52</v>
      </c>
      <c r="I411" s="19">
        <f t="shared" si="262"/>
        <v>4.0000000000000036E-2</v>
      </c>
      <c r="J411" s="8">
        <f t="shared" si="263"/>
        <v>0.5551291952316697</v>
      </c>
      <c r="K411" s="8">
        <f t="shared" si="264"/>
        <v>0.40987080476833015</v>
      </c>
      <c r="L411" s="8">
        <f t="shared" si="265"/>
        <v>0.48249999999999993</v>
      </c>
      <c r="M411" s="19">
        <f t="shared" si="266"/>
        <v>0.35440043246174474</v>
      </c>
      <c r="N411" s="19">
        <f t="shared" si="267"/>
        <v>-7.9016242383222857E-2</v>
      </c>
      <c r="O411" s="19">
        <f t="shared" si="268"/>
        <v>2.0969994780741827E-3</v>
      </c>
      <c r="P411" s="19">
        <f t="shared" si="269"/>
        <v>2.4593829296342341E-2</v>
      </c>
      <c r="Q411" s="214"/>
      <c r="R411" s="305"/>
      <c r="S411" s="215"/>
      <c r="T411" t="str">
        <f t="shared" si="270"/>
        <v/>
      </c>
      <c r="U411" t="str">
        <f t="shared" si="271"/>
        <v/>
      </c>
      <c r="V411" t="str">
        <f t="shared" si="272"/>
        <v/>
      </c>
      <c r="W411" t="str">
        <f t="shared" si="273"/>
        <v/>
      </c>
      <c r="X411" s="10"/>
      <c r="Y411" s="219">
        <f t="shared" si="252"/>
        <v>4.3736263736263775E-3</v>
      </c>
      <c r="Z411" s="78">
        <f t="shared" si="254"/>
        <v>0.50235710652659649</v>
      </c>
      <c r="AA411" s="78">
        <f t="shared" si="236"/>
        <v>0.47721355804625298</v>
      </c>
      <c r="AB411" s="74">
        <f t="shared" si="245"/>
        <v>410</v>
      </c>
      <c r="AC411" s="80">
        <f t="shared" si="256"/>
        <v>2.4311398453503649E-3</v>
      </c>
      <c r="AD411" s="79">
        <f t="shared" ref="AD411:AD474" si="276">Z411-AA411</f>
        <v>2.5143548480343503E-2</v>
      </c>
      <c r="AE411" s="81">
        <f t="shared" si="257"/>
        <v>2.2712408634993138E-2</v>
      </c>
      <c r="AF411" s="19">
        <f t="shared" si="240"/>
        <v>5.2688252578746965E-2</v>
      </c>
      <c r="AG411" s="93">
        <f t="shared" si="238"/>
        <v>-0.25116278211219395</v>
      </c>
      <c r="AH411" s="91">
        <f t="shared" si="241"/>
        <v>-6.028964674077668E-4</v>
      </c>
      <c r="AI411" s="96">
        <f t="shared" si="242"/>
        <v>414.51075661558502</v>
      </c>
      <c r="AJ411" s="5">
        <f t="shared" si="246"/>
        <v>2.0000000000000018E-2</v>
      </c>
      <c r="AK411" s="5">
        <f t="shared" si="249"/>
        <v>2.0000000000000018E-2</v>
      </c>
      <c r="AL411" s="5">
        <f t="shared" si="251"/>
        <v>0</v>
      </c>
      <c r="AM411" s="95">
        <f t="shared" si="258"/>
        <v>8.5714285714285753E-3</v>
      </c>
      <c r="AN411" s="95">
        <f t="shared" si="259"/>
        <v>-4.2857142857142894E-3</v>
      </c>
      <c r="AO411" s="78">
        <f t="shared" si="260"/>
        <v>1.9999999999999991</v>
      </c>
      <c r="AP411" s="8">
        <f t="shared" si="261"/>
        <v>66.666666666666657</v>
      </c>
      <c r="AQ411" s="8">
        <f t="shared" si="255"/>
        <v>47.058823529411754</v>
      </c>
      <c r="AR411" s="8">
        <f t="shared" si="244"/>
        <v>1</v>
      </c>
      <c r="AS411" s="114">
        <f t="shared" si="250"/>
        <v>77900</v>
      </c>
      <c r="AT411" s="103">
        <f t="shared" si="274"/>
        <v>7.8461834262641875E-2</v>
      </c>
      <c r="AU411" s="5">
        <f t="shared" si="247"/>
        <v>0.52</v>
      </c>
      <c r="AW411" s="210">
        <f t="shared" si="248"/>
        <v>1.9607843137254919E-2</v>
      </c>
      <c r="AX411" s="276">
        <f t="shared" si="253"/>
        <v>-4.028178339515423E-3</v>
      </c>
      <c r="AY411" s="19">
        <f t="shared" si="275"/>
        <v>-2.6435217031891285</v>
      </c>
    </row>
    <row r="412" spans="1:51">
      <c r="A412" s="4">
        <v>38930</v>
      </c>
      <c r="B412" s="9">
        <f t="shared" si="243"/>
        <v>38930</v>
      </c>
      <c r="C412" s="5">
        <v>0.52</v>
      </c>
      <c r="D412" s="5">
        <v>0.52</v>
      </c>
      <c r="E412" s="5">
        <v>0.51</v>
      </c>
      <c r="F412" s="5">
        <v>0.51</v>
      </c>
      <c r="G412" s="6">
        <v>44700</v>
      </c>
      <c r="H412" s="112">
        <v>0.51</v>
      </c>
      <c r="I412" s="19">
        <f t="shared" si="262"/>
        <v>-1.9230769230769246E-2</v>
      </c>
      <c r="J412" s="8">
        <f t="shared" si="263"/>
        <v>0.55080127387243016</v>
      </c>
      <c r="K412" s="8">
        <f t="shared" si="264"/>
        <v>0.42519872612756954</v>
      </c>
      <c r="L412" s="8">
        <f t="shared" si="265"/>
        <v>0.48799999999999988</v>
      </c>
      <c r="M412" s="19">
        <f t="shared" si="266"/>
        <v>0.29539728138126392</v>
      </c>
      <c r="N412" s="19">
        <f t="shared" si="267"/>
        <v>-0.16648724345687652</v>
      </c>
      <c r="O412" s="19">
        <f t="shared" si="268"/>
        <v>-7.7962416612467776E-3</v>
      </c>
      <c r="P412" s="19">
        <f t="shared" si="269"/>
        <v>3.7396958214438156E-2</v>
      </c>
      <c r="Q412" s="214"/>
      <c r="R412" s="305"/>
      <c r="S412" s="215"/>
      <c r="T412" t="str">
        <f t="shared" si="270"/>
        <v/>
      </c>
      <c r="U412" t="str">
        <f t="shared" si="271"/>
        <v/>
      </c>
      <c r="V412" t="str">
        <f t="shared" si="272"/>
        <v/>
      </c>
      <c r="W412" t="str">
        <f t="shared" si="273"/>
        <v/>
      </c>
      <c r="X412" s="10"/>
      <c r="Y412" s="219">
        <f t="shared" si="252"/>
        <v>3.6263736263736301E-3</v>
      </c>
      <c r="Z412" s="78">
        <f t="shared" si="254"/>
        <v>0.50353411212150068</v>
      </c>
      <c r="AA412" s="78">
        <f t="shared" si="236"/>
        <v>0.47963975475083026</v>
      </c>
      <c r="AB412" s="74">
        <f t="shared" si="245"/>
        <v>411</v>
      </c>
      <c r="AC412" s="80">
        <f t="shared" si="256"/>
        <v>9.4555898854182391E-4</v>
      </c>
      <c r="AD412" s="79">
        <f t="shared" si="276"/>
        <v>2.3894357370670416E-2</v>
      </c>
      <c r="AE412" s="81">
        <f t="shared" si="257"/>
        <v>2.2948798382128592E-2</v>
      </c>
      <c r="AF412" s="19">
        <f t="shared" si="240"/>
        <v>4.9817299617049844E-2</v>
      </c>
      <c r="AG412" s="93">
        <f t="shared" si="238"/>
        <v>-0.61106351395201031</v>
      </c>
      <c r="AH412" s="91">
        <f t="shared" si="241"/>
        <v>-6.96210661534929E-4</v>
      </c>
      <c r="AI412" s="96">
        <f t="shared" si="242"/>
        <v>413.2519162314976</v>
      </c>
      <c r="AJ412" s="5">
        <f t="shared" si="246"/>
        <v>-1.0000000000000009E-2</v>
      </c>
      <c r="AK412" s="5">
        <f t="shared" si="249"/>
        <v>0</v>
      </c>
      <c r="AL412" s="5">
        <f t="shared" si="251"/>
        <v>-1.0000000000000009E-2</v>
      </c>
      <c r="AM412" s="95">
        <f t="shared" si="258"/>
        <v>7.8571428571428646E-3</v>
      </c>
      <c r="AN412" s="95">
        <f t="shared" si="259"/>
        <v>-5.0000000000000044E-3</v>
      </c>
      <c r="AO412" s="78">
        <f t="shared" si="260"/>
        <v>1.5714285714285716</v>
      </c>
      <c r="AP412" s="8">
        <f t="shared" si="261"/>
        <v>61.111111111111114</v>
      </c>
      <c r="AQ412" s="8">
        <f t="shared" si="255"/>
        <v>49.549549549549553</v>
      </c>
      <c r="AR412" s="8">
        <f t="shared" si="244"/>
        <v>-1</v>
      </c>
      <c r="AS412" s="114">
        <f t="shared" si="250"/>
        <v>-44700</v>
      </c>
      <c r="AT412" s="103">
        <f t="shared" si="274"/>
        <v>0.11505874401129167</v>
      </c>
      <c r="AU412" s="5">
        <f t="shared" si="247"/>
        <v>0.51</v>
      </c>
      <c r="AW412" s="210">
        <f t="shared" si="248"/>
        <v>1.9607843137254919E-2</v>
      </c>
      <c r="AX412" s="276">
        <f t="shared" si="253"/>
        <v>-1.0982098636977669E-2</v>
      </c>
      <c r="AY412" s="19">
        <f t="shared" si="275"/>
        <v>-1.7263188745259925</v>
      </c>
    </row>
    <row r="413" spans="1:51">
      <c r="A413" s="4">
        <v>38931</v>
      </c>
      <c r="B413" s="9">
        <f t="shared" si="243"/>
        <v>38931</v>
      </c>
      <c r="C413" s="5">
        <v>0.52</v>
      </c>
      <c r="D413" s="5">
        <v>0.53</v>
      </c>
      <c r="E413" s="5">
        <v>0.5</v>
      </c>
      <c r="F413" s="5">
        <v>0.5</v>
      </c>
      <c r="G413" s="6">
        <v>73100</v>
      </c>
      <c r="H413" s="112">
        <v>0.5</v>
      </c>
      <c r="I413" s="19">
        <f t="shared" si="262"/>
        <v>-1.9607843137254919E-2</v>
      </c>
      <c r="J413" s="8">
        <f t="shared" si="263"/>
        <v>0.54422040216394307</v>
      </c>
      <c r="K413" s="8">
        <f t="shared" si="264"/>
        <v>0.44077959783605697</v>
      </c>
      <c r="L413" s="8">
        <f t="shared" si="265"/>
        <v>0.49249999999999999</v>
      </c>
      <c r="M413" s="19">
        <f t="shared" si="266"/>
        <v>0.23467693340552426</v>
      </c>
      <c r="N413" s="19">
        <f t="shared" si="267"/>
        <v>-0.20555486391687203</v>
      </c>
      <c r="O413" s="19">
        <f t="shared" si="268"/>
        <v>-1.1947814975481105E-2</v>
      </c>
      <c r="P413" s="19">
        <f t="shared" si="269"/>
        <v>3.6643740329110976E-2</v>
      </c>
      <c r="Q413" s="214"/>
      <c r="R413" s="305"/>
      <c r="S413" s="215"/>
      <c r="T413" t="str">
        <f t="shared" si="270"/>
        <v/>
      </c>
      <c r="U413" t="str">
        <f t="shared" si="271"/>
        <v/>
      </c>
      <c r="V413" t="str">
        <f t="shared" si="272"/>
        <v/>
      </c>
      <c r="W413" t="str">
        <f t="shared" si="273"/>
        <v/>
      </c>
      <c r="X413" s="10"/>
      <c r="Y413" s="219">
        <f t="shared" si="252"/>
        <v>2.7472527472527501E-3</v>
      </c>
      <c r="Z413" s="78">
        <f t="shared" si="254"/>
        <v>0.50298985885478953</v>
      </c>
      <c r="AA413" s="78">
        <f t="shared" si="236"/>
        <v>0.48114641289926879</v>
      </c>
      <c r="AB413" s="74">
        <f t="shared" si="245"/>
        <v>412</v>
      </c>
      <c r="AC413" s="80">
        <f t="shared" si="256"/>
        <v>-8.8428194128628568E-4</v>
      </c>
      <c r="AD413" s="79">
        <f t="shared" si="276"/>
        <v>2.1843445955520735E-2</v>
      </c>
      <c r="AE413" s="81">
        <f t="shared" si="257"/>
        <v>2.2727727896807021E-2</v>
      </c>
      <c r="AF413" s="19">
        <f t="shared" si="240"/>
        <v>4.5398750504856838E-2</v>
      </c>
      <c r="AG413" s="93">
        <f t="shared" si="238"/>
        <v>-1.9351948974119155</v>
      </c>
      <c r="AH413" s="91">
        <f t="shared" si="241"/>
        <v>-7.9149983695087339E-4</v>
      </c>
      <c r="AI413" s="96">
        <f t="shared" si="242"/>
        <v>412.27265811493118</v>
      </c>
      <c r="AJ413" s="5">
        <f t="shared" si="246"/>
        <v>-1.0000000000000009E-2</v>
      </c>
      <c r="AK413" s="5">
        <f t="shared" si="249"/>
        <v>0</v>
      </c>
      <c r="AL413" s="5">
        <f t="shared" si="251"/>
        <v>-1.0000000000000009E-2</v>
      </c>
      <c r="AM413" s="95">
        <f t="shared" si="258"/>
        <v>7.1428571428571496E-3</v>
      </c>
      <c r="AN413" s="95">
        <f t="shared" si="259"/>
        <v>-5.7142857142857195E-3</v>
      </c>
      <c r="AO413" s="78">
        <f t="shared" si="260"/>
        <v>1.25</v>
      </c>
      <c r="AP413" s="8">
        <f t="shared" si="261"/>
        <v>55.555555555555557</v>
      </c>
      <c r="AQ413" s="8">
        <f t="shared" si="255"/>
        <v>51.724137931034484</v>
      </c>
      <c r="AR413" s="8">
        <f t="shared" si="244"/>
        <v>-1</v>
      </c>
      <c r="AS413" s="114">
        <f t="shared" si="250"/>
        <v>-73100</v>
      </c>
      <c r="AT413" s="103">
        <f t="shared" si="274"/>
        <v>9.9174331718606068E-2</v>
      </c>
      <c r="AU413" s="5">
        <f t="shared" si="247"/>
        <v>0.5</v>
      </c>
      <c r="AW413" s="210">
        <f t="shared" si="248"/>
        <v>6.0000000000000053E-2</v>
      </c>
      <c r="AX413" s="276">
        <f t="shared" si="253"/>
        <v>-1.7918184212804149E-2</v>
      </c>
      <c r="AY413" s="19">
        <f t="shared" si="275"/>
        <v>-0.63158106707146888</v>
      </c>
    </row>
    <row r="414" spans="1:51">
      <c r="A414" s="4">
        <v>38932</v>
      </c>
      <c r="B414" s="9">
        <f t="shared" si="243"/>
        <v>38932</v>
      </c>
      <c r="C414" s="5">
        <v>0.51</v>
      </c>
      <c r="D414" s="5">
        <v>0.51</v>
      </c>
      <c r="E414" s="5">
        <v>0.51</v>
      </c>
      <c r="F414" s="5">
        <v>0.51</v>
      </c>
      <c r="G414" s="6">
        <v>25000</v>
      </c>
      <c r="H414" s="112">
        <v>0.51</v>
      </c>
      <c r="I414" s="19">
        <f t="shared" si="262"/>
        <v>2.0000000000000018E-2</v>
      </c>
      <c r="J414" s="8">
        <f t="shared" si="263"/>
        <v>0.54221688003316537</v>
      </c>
      <c r="K414" s="8">
        <f t="shared" si="264"/>
        <v>0.44978311996683462</v>
      </c>
      <c r="L414" s="8">
        <f t="shared" si="265"/>
        <v>0.496</v>
      </c>
      <c r="M414" s="19">
        <f t="shared" si="266"/>
        <v>0.20550740115179619</v>
      </c>
      <c r="N414" s="19">
        <f t="shared" si="267"/>
        <v>-0.1242965460236469</v>
      </c>
      <c r="O414" s="19">
        <f t="shared" si="268"/>
        <v>-3.6814535486197246E-3</v>
      </c>
      <c r="P414" s="19">
        <f t="shared" si="269"/>
        <v>2.0426358604116727E-2</v>
      </c>
      <c r="Q414" s="214"/>
      <c r="R414" s="305"/>
      <c r="S414" s="215"/>
      <c r="T414" t="str">
        <f t="shared" si="270"/>
        <v/>
      </c>
      <c r="U414" t="str">
        <f t="shared" si="271"/>
        <v/>
      </c>
      <c r="V414" t="str">
        <f t="shared" si="272"/>
        <v/>
      </c>
      <c r="W414" t="str">
        <f t="shared" si="273"/>
        <v/>
      </c>
      <c r="X414" s="10"/>
      <c r="Y414" s="219">
        <f t="shared" si="252"/>
        <v>1.7362637362637377E-3</v>
      </c>
      <c r="Z414" s="78">
        <f t="shared" si="254"/>
        <v>0.5040694205911519</v>
      </c>
      <c r="AA414" s="78">
        <f t="shared" si="236"/>
        <v>0.48328157834472291</v>
      </c>
      <c r="AB414" s="74">
        <f t="shared" si="245"/>
        <v>413</v>
      </c>
      <c r="AC414" s="80">
        <f t="shared" si="256"/>
        <v>-1.5519085203024238E-3</v>
      </c>
      <c r="AD414" s="79">
        <f t="shared" si="276"/>
        <v>2.0787842246428989E-2</v>
      </c>
      <c r="AE414" s="81">
        <f t="shared" si="257"/>
        <v>2.2339750766731413E-2</v>
      </c>
      <c r="AF414" s="19">
        <f t="shared" si="240"/>
        <v>4.3013934687163059E-2</v>
      </c>
      <c r="AG414" s="93">
        <f t="shared" si="238"/>
        <v>0.75499289066675002</v>
      </c>
      <c r="AH414" s="91">
        <f t="shared" si="241"/>
        <v>-8.8966560466657526E-4</v>
      </c>
      <c r="AI414" s="96">
        <f t="shared" si="242"/>
        <v>411.90232586741524</v>
      </c>
      <c r="AJ414" s="5">
        <f t="shared" si="246"/>
        <v>1.0000000000000009E-2</v>
      </c>
      <c r="AK414" s="5">
        <f t="shared" si="249"/>
        <v>1.0000000000000009E-2</v>
      </c>
      <c r="AL414" s="5">
        <f t="shared" si="251"/>
        <v>0</v>
      </c>
      <c r="AM414" s="95">
        <f t="shared" si="258"/>
        <v>7.8571428571428646E-3</v>
      </c>
      <c r="AN414" s="95">
        <f t="shared" si="259"/>
        <v>-5.0000000000000044E-3</v>
      </c>
      <c r="AO414" s="78">
        <f t="shared" si="260"/>
        <v>1.5714285714285716</v>
      </c>
      <c r="AP414" s="8">
        <f t="shared" si="261"/>
        <v>61.111111111111114</v>
      </c>
      <c r="AQ414" s="8">
        <f t="shared" si="255"/>
        <v>49.549549549549553</v>
      </c>
      <c r="AR414" s="8">
        <f t="shared" si="244"/>
        <v>0</v>
      </c>
      <c r="AS414" s="114">
        <f t="shared" si="250"/>
        <v>0</v>
      </c>
      <c r="AT414" s="103">
        <f t="shared" si="274"/>
        <v>7.1253127606338701E-2</v>
      </c>
      <c r="AU414" s="5">
        <f t="shared" si="247"/>
        <v>0.51</v>
      </c>
      <c r="AW414" s="210">
        <f t="shared" si="248"/>
        <v>0</v>
      </c>
      <c r="AX414" s="276">
        <f t="shared" si="253"/>
        <v>-2.3986194696262314E-2</v>
      </c>
      <c r="AY414" s="19">
        <f t="shared" si="275"/>
        <v>-0.33865097106893383</v>
      </c>
    </row>
    <row r="415" spans="1:51">
      <c r="A415" s="4">
        <v>38933</v>
      </c>
      <c r="B415" s="9">
        <f t="shared" si="243"/>
        <v>38933</v>
      </c>
      <c r="C415" s="5">
        <v>0.51</v>
      </c>
      <c r="D415" s="5">
        <v>0.53</v>
      </c>
      <c r="E415" s="5">
        <v>0.51</v>
      </c>
      <c r="F415" s="5">
        <v>0.53</v>
      </c>
      <c r="G415" s="6">
        <v>71200</v>
      </c>
      <c r="H415" s="112">
        <v>0.53</v>
      </c>
      <c r="I415" s="19">
        <f t="shared" si="262"/>
        <v>3.9215686274509838E-2</v>
      </c>
      <c r="J415" s="8">
        <f t="shared" si="263"/>
        <v>0.54586149805543993</v>
      </c>
      <c r="K415" s="8">
        <f t="shared" si="264"/>
        <v>0.45213850194456001</v>
      </c>
      <c r="L415" s="8">
        <f t="shared" si="265"/>
        <v>0.49899999999999994</v>
      </c>
      <c r="M415" s="19">
        <f t="shared" si="266"/>
        <v>0.20728824399557988</v>
      </c>
      <c r="N415" s="19">
        <f t="shared" si="267"/>
        <v>8.665589822082773E-3</v>
      </c>
      <c r="O415" s="19">
        <f t="shared" si="268"/>
        <v>6.7216978232983665E-3</v>
      </c>
      <c r="P415" s="19">
        <f t="shared" si="269"/>
        <v>5.236706032674298E-3</v>
      </c>
      <c r="Q415" s="214"/>
      <c r="R415" s="305"/>
      <c r="S415" s="215"/>
      <c r="T415" t="str">
        <f t="shared" si="270"/>
        <v/>
      </c>
      <c r="U415" t="str">
        <f t="shared" si="271"/>
        <v/>
      </c>
      <c r="V415" t="str">
        <f t="shared" si="272"/>
        <v/>
      </c>
      <c r="W415" t="str">
        <f t="shared" si="273"/>
        <v/>
      </c>
      <c r="X415" s="10"/>
      <c r="Y415" s="219">
        <f t="shared" si="252"/>
        <v>1.1208791208791218E-3</v>
      </c>
      <c r="Z415" s="78">
        <f t="shared" si="254"/>
        <v>0.50806272982011447</v>
      </c>
      <c r="AA415" s="78">
        <f t="shared" ref="AA415:AA478" si="277">AA414+(0.074*(F415-AA414))</f>
        <v>0.48673874154721342</v>
      </c>
      <c r="AB415" s="74">
        <f t="shared" si="245"/>
        <v>414</v>
      </c>
      <c r="AC415" s="80">
        <f t="shared" si="256"/>
        <v>-8.1260999506429024E-4</v>
      </c>
      <c r="AD415" s="79">
        <f t="shared" si="276"/>
        <v>2.1323988272901051E-2</v>
      </c>
      <c r="AE415" s="81">
        <f t="shared" si="257"/>
        <v>2.2136598267965341E-2</v>
      </c>
      <c r="AF415" s="19">
        <f t="shared" si="240"/>
        <v>4.3809926050097731E-2</v>
      </c>
      <c r="AG415" s="93">
        <f t="shared" si="238"/>
        <v>-0.47638022187935719</v>
      </c>
      <c r="AH415" s="91">
        <f t="shared" si="241"/>
        <v>-9.5714019667727873E-4</v>
      </c>
      <c r="AI415" s="96">
        <f t="shared" si="242"/>
        <v>412.09885369677664</v>
      </c>
      <c r="AJ415" s="5">
        <f t="shared" si="246"/>
        <v>2.0000000000000018E-2</v>
      </c>
      <c r="AK415" s="5">
        <f t="shared" si="249"/>
        <v>2.0000000000000018E-2</v>
      </c>
      <c r="AL415" s="5">
        <f t="shared" si="251"/>
        <v>0</v>
      </c>
      <c r="AM415" s="95">
        <f t="shared" si="258"/>
        <v>9.2857142857142947E-3</v>
      </c>
      <c r="AN415" s="95">
        <f t="shared" si="259"/>
        <v>-5.0000000000000044E-3</v>
      </c>
      <c r="AO415" s="78">
        <f t="shared" si="260"/>
        <v>1.8571428571428572</v>
      </c>
      <c r="AP415" s="8">
        <f t="shared" si="261"/>
        <v>65</v>
      </c>
      <c r="AQ415" s="8">
        <f t="shared" si="255"/>
        <v>50.78125</v>
      </c>
      <c r="AR415" s="8">
        <f t="shared" si="244"/>
        <v>1</v>
      </c>
      <c r="AS415" s="114">
        <f t="shared" si="250"/>
        <v>71200</v>
      </c>
      <c r="AT415" s="103">
        <f t="shared" si="274"/>
        <v>-9.8204454032664416E-4</v>
      </c>
      <c r="AU415" s="5">
        <f t="shared" si="247"/>
        <v>0.53</v>
      </c>
      <c r="AW415" s="210">
        <f t="shared" si="248"/>
        <v>3.9215686274509838E-2</v>
      </c>
      <c r="AX415" s="276">
        <f t="shared" si="253"/>
        <v>-2.817704099771819E-2</v>
      </c>
      <c r="AY415" s="19">
        <f t="shared" si="275"/>
        <v>-0.17471909798634799</v>
      </c>
    </row>
    <row r="416" spans="1:51">
      <c r="A416" s="4">
        <v>38936</v>
      </c>
      <c r="B416" s="9">
        <f t="shared" si="243"/>
        <v>38936</v>
      </c>
      <c r="C416" s="5">
        <v>0.52</v>
      </c>
      <c r="D416" s="5">
        <v>0.52</v>
      </c>
      <c r="E416" s="5">
        <v>0.51</v>
      </c>
      <c r="F416" s="5">
        <v>0.51</v>
      </c>
      <c r="G416" s="6">
        <v>43900</v>
      </c>
      <c r="H416" s="112">
        <v>0.51</v>
      </c>
      <c r="I416" s="19">
        <f t="shared" si="262"/>
        <v>-3.7735849056603807E-2</v>
      </c>
      <c r="J416" s="8">
        <f t="shared" si="263"/>
        <v>0.54498562981031773</v>
      </c>
      <c r="K416" s="8">
        <f t="shared" si="264"/>
        <v>0.45801437018968211</v>
      </c>
      <c r="L416" s="8">
        <f t="shared" si="265"/>
        <v>0.50149999999999995</v>
      </c>
      <c r="M416" s="19">
        <f t="shared" si="266"/>
        <v>0.18988762205128484</v>
      </c>
      <c r="N416" s="19">
        <f t="shared" si="267"/>
        <v>-8.3944084859274889E-2</v>
      </c>
      <c r="O416" s="19">
        <f t="shared" si="268"/>
        <v>-1.6045613186538492E-3</v>
      </c>
      <c r="P416" s="19">
        <f t="shared" si="269"/>
        <v>1.2995726353431804E-2</v>
      </c>
      <c r="Q416" s="214"/>
      <c r="R416" s="305"/>
      <c r="S416" s="215"/>
      <c r="T416" t="str">
        <f t="shared" si="270"/>
        <v/>
      </c>
      <c r="U416" t="str">
        <f t="shared" si="271"/>
        <v/>
      </c>
      <c r="V416" t="str">
        <f t="shared" si="272"/>
        <v/>
      </c>
      <c r="W416" t="str">
        <f t="shared" si="273"/>
        <v/>
      </c>
      <c r="X416" s="10"/>
      <c r="Y416" s="219">
        <f t="shared" si="252"/>
        <v>0</v>
      </c>
      <c r="Z416" s="78">
        <f t="shared" si="254"/>
        <v>0.50836106942781689</v>
      </c>
      <c r="AA416" s="78">
        <f t="shared" si="277"/>
        <v>0.48846007467271962</v>
      </c>
      <c r="AB416" s="74">
        <f t="shared" si="245"/>
        <v>415</v>
      </c>
      <c r="AC416" s="80">
        <f t="shared" si="256"/>
        <v>-1.7884828102944575E-3</v>
      </c>
      <c r="AD416" s="79">
        <f t="shared" si="276"/>
        <v>1.9900994755097268E-2</v>
      </c>
      <c r="AE416" s="81">
        <f t="shared" si="257"/>
        <v>2.1689477565391725E-2</v>
      </c>
      <c r="AF416" s="19">
        <f t="shared" si="240"/>
        <v>4.0742316080657009E-2</v>
      </c>
      <c r="AG416" s="93">
        <f t="shared" si="238"/>
        <v>1.2009116564619173</v>
      </c>
      <c r="AH416" s="91">
        <f t="shared" si="241"/>
        <v>-1.032012042011267E-3</v>
      </c>
      <c r="AI416" s="96">
        <f t="shared" si="242"/>
        <v>412.31263156635623</v>
      </c>
      <c r="AJ416" s="5">
        <f t="shared" si="246"/>
        <v>-2.0000000000000018E-2</v>
      </c>
      <c r="AK416" s="5">
        <f t="shared" si="249"/>
        <v>0</v>
      </c>
      <c r="AL416" s="5">
        <f t="shared" si="251"/>
        <v>-2.0000000000000018E-2</v>
      </c>
      <c r="AM416" s="95">
        <f t="shared" si="258"/>
        <v>8.5714285714285788E-3</v>
      </c>
      <c r="AN416" s="95">
        <f t="shared" si="259"/>
        <v>-6.4285714285714345E-3</v>
      </c>
      <c r="AO416" s="78">
        <f t="shared" si="260"/>
        <v>1.3333333333333333</v>
      </c>
      <c r="AP416" s="8">
        <f t="shared" si="261"/>
        <v>57.142857142857139</v>
      </c>
      <c r="AQ416" s="8">
        <f t="shared" si="255"/>
        <v>50</v>
      </c>
      <c r="AR416" s="8">
        <f t="shared" si="244"/>
        <v>-1</v>
      </c>
      <c r="AS416" s="114">
        <f t="shared" si="250"/>
        <v>-43900</v>
      </c>
      <c r="AT416" s="103">
        <f t="shared" si="274"/>
        <v>-1.2023014845073288E-2</v>
      </c>
      <c r="AU416" s="5">
        <f t="shared" si="247"/>
        <v>0.51</v>
      </c>
      <c r="AW416" s="210">
        <f t="shared" si="248"/>
        <v>1.9607843137254919E-2</v>
      </c>
      <c r="AX416" s="276">
        <f t="shared" si="253"/>
        <v>-3.1151428012697255E-2</v>
      </c>
      <c r="AY416" s="19">
        <f t="shared" si="275"/>
        <v>-0.10556065894995625</v>
      </c>
    </row>
    <row r="417" spans="1:51">
      <c r="A417" s="4">
        <v>38937</v>
      </c>
      <c r="B417" s="9">
        <f t="shared" si="243"/>
        <v>38937</v>
      </c>
      <c r="C417" s="5">
        <v>0.5</v>
      </c>
      <c r="D417" s="5">
        <v>0.52</v>
      </c>
      <c r="E417" s="5">
        <v>0.5</v>
      </c>
      <c r="F417" s="5">
        <v>0.5</v>
      </c>
      <c r="G417" s="6">
        <v>31300</v>
      </c>
      <c r="H417" s="112">
        <v>0.5</v>
      </c>
      <c r="I417" s="19">
        <f t="shared" si="262"/>
        <v>-1.9607843137254919E-2</v>
      </c>
      <c r="J417" s="8">
        <f t="shared" si="263"/>
        <v>0.54262799509302773</v>
      </c>
      <c r="K417" s="8">
        <f t="shared" si="264"/>
        <v>0.46437200490697222</v>
      </c>
      <c r="L417" s="8">
        <f t="shared" si="265"/>
        <v>0.50349999999999995</v>
      </c>
      <c r="M417" s="19">
        <f t="shared" si="266"/>
        <v>0.16852004289477474</v>
      </c>
      <c r="N417" s="19">
        <f t="shared" si="267"/>
        <v>-0.11252749876839867</v>
      </c>
      <c r="O417" s="19">
        <f t="shared" si="268"/>
        <v>-4.3260493274117654E-3</v>
      </c>
      <c r="P417" s="19">
        <f t="shared" si="269"/>
        <v>1.3880862983965254E-2</v>
      </c>
      <c r="Q417" s="214"/>
      <c r="R417" s="305"/>
      <c r="S417" s="215"/>
      <c r="T417" t="str">
        <f t="shared" si="270"/>
        <v/>
      </c>
      <c r="U417" t="str">
        <f t="shared" si="271"/>
        <v/>
      </c>
      <c r="V417" t="str">
        <f t="shared" si="272"/>
        <v/>
      </c>
      <c r="W417" t="str">
        <f t="shared" si="273"/>
        <v/>
      </c>
      <c r="X417" s="10"/>
      <c r="Y417" s="219">
        <f t="shared" si="252"/>
        <v>-8.7912087912087988E-4</v>
      </c>
      <c r="Z417" s="78">
        <f t="shared" si="254"/>
        <v>0.50707346473593307</v>
      </c>
      <c r="AA417" s="78">
        <f t="shared" si="277"/>
        <v>0.48931402914693839</v>
      </c>
      <c r="AB417" s="74">
        <f t="shared" si="245"/>
        <v>416</v>
      </c>
      <c r="AC417" s="80">
        <f t="shared" si="256"/>
        <v>-3.1440335811176376E-3</v>
      </c>
      <c r="AD417" s="79">
        <f t="shared" si="276"/>
        <v>1.7759435588994676E-2</v>
      </c>
      <c r="AE417" s="81">
        <f t="shared" si="257"/>
        <v>2.0903469170112314E-2</v>
      </c>
      <c r="AF417" s="19">
        <f t="shared" si="240"/>
        <v>3.6294556319908036E-2</v>
      </c>
      <c r="AG417" s="93">
        <f t="shared" si="238"/>
        <v>0.75793335167700104</v>
      </c>
      <c r="AH417" s="91">
        <f t="shared" si="241"/>
        <v>-1.08976908108125E-3</v>
      </c>
      <c r="AI417" s="96">
        <f t="shared" si="242"/>
        <v>412.45104331545218</v>
      </c>
      <c r="AJ417" s="5">
        <f t="shared" si="246"/>
        <v>-1.0000000000000009E-2</v>
      </c>
      <c r="AK417" s="5">
        <f t="shared" si="249"/>
        <v>0</v>
      </c>
      <c r="AL417" s="5">
        <f t="shared" si="251"/>
        <v>-1.0000000000000009E-2</v>
      </c>
      <c r="AM417" s="95">
        <f t="shared" si="258"/>
        <v>7.1428571428571496E-3</v>
      </c>
      <c r="AN417" s="95">
        <f t="shared" si="259"/>
        <v>-7.1428571428571496E-3</v>
      </c>
      <c r="AO417" s="78">
        <f t="shared" si="260"/>
        <v>1</v>
      </c>
      <c r="AP417" s="8">
        <f t="shared" si="261"/>
        <v>50</v>
      </c>
      <c r="AQ417" s="8">
        <f t="shared" si="255"/>
        <v>50</v>
      </c>
      <c r="AR417" s="8">
        <f t="shared" si="244"/>
        <v>-1</v>
      </c>
      <c r="AS417" s="114">
        <f t="shared" si="250"/>
        <v>-31300</v>
      </c>
      <c r="AT417" s="103">
        <f t="shared" si="274"/>
        <v>8.6036196369410997E-2</v>
      </c>
      <c r="AU417" s="5">
        <f t="shared" si="247"/>
        <v>0.5</v>
      </c>
      <c r="AW417" s="210">
        <f t="shared" si="248"/>
        <v>4.0000000000000036E-2</v>
      </c>
      <c r="AX417" s="276">
        <f t="shared" si="253"/>
        <v>-3.2769709944857561E-2</v>
      </c>
      <c r="AY417" s="19">
        <f t="shared" si="275"/>
        <v>-5.1948884381823469E-2</v>
      </c>
    </row>
    <row r="418" spans="1:51">
      <c r="A418" s="4">
        <v>38938</v>
      </c>
      <c r="B418" s="9">
        <f t="shared" si="243"/>
        <v>38938</v>
      </c>
      <c r="C418" s="5">
        <v>0.5</v>
      </c>
      <c r="D418" s="5">
        <v>0.5</v>
      </c>
      <c r="E418" s="5">
        <v>0.49</v>
      </c>
      <c r="F418" s="5">
        <v>0.49</v>
      </c>
      <c r="G418" s="6">
        <v>33500</v>
      </c>
      <c r="H418" s="112">
        <v>0.49</v>
      </c>
      <c r="I418" s="19">
        <f t="shared" si="262"/>
        <v>-2.0000000000000018E-2</v>
      </c>
      <c r="J418" s="8">
        <f t="shared" si="263"/>
        <v>0.54109234892706393</v>
      </c>
      <c r="K418" s="8">
        <f t="shared" si="264"/>
        <v>0.46790765107293597</v>
      </c>
      <c r="L418" s="8">
        <f t="shared" si="265"/>
        <v>0.50449999999999995</v>
      </c>
      <c r="M418" s="19">
        <f t="shared" si="266"/>
        <v>0.15640842308586264</v>
      </c>
      <c r="N418" s="19">
        <f t="shared" si="267"/>
        <v>-7.1870500391901085E-2</v>
      </c>
      <c r="O418" s="19">
        <f t="shared" si="268"/>
        <v>-2.8300164751000911E-3</v>
      </c>
      <c r="P418" s="19">
        <f t="shared" si="269"/>
        <v>7.6138228157660868E-3</v>
      </c>
      <c r="Q418" s="214"/>
      <c r="R418" s="305"/>
      <c r="S418" s="215"/>
      <c r="T418" t="str">
        <f t="shared" si="270"/>
        <v/>
      </c>
      <c r="U418" t="str">
        <f t="shared" si="271"/>
        <v/>
      </c>
      <c r="V418" t="str">
        <f t="shared" si="272"/>
        <v/>
      </c>
      <c r="W418" t="str">
        <f t="shared" si="273"/>
        <v/>
      </c>
      <c r="X418" s="10"/>
      <c r="Y418" s="219">
        <f t="shared" si="252"/>
        <v>-1.7142857142857157E-3</v>
      </c>
      <c r="Z418" s="78">
        <f t="shared" si="254"/>
        <v>0.50444415116659935</v>
      </c>
      <c r="AA418" s="78">
        <f t="shared" si="277"/>
        <v>0.48936479099006497</v>
      </c>
      <c r="AB418" s="74">
        <f t="shared" si="245"/>
        <v>417</v>
      </c>
      <c r="AC418" s="80">
        <f t="shared" si="256"/>
        <v>-4.6592871948623431E-3</v>
      </c>
      <c r="AD418" s="79">
        <f t="shared" si="276"/>
        <v>1.5079360176534384E-2</v>
      </c>
      <c r="AE418" s="81">
        <f t="shared" si="257"/>
        <v>1.9738647371396727E-2</v>
      </c>
      <c r="AF418" s="19">
        <f t="shared" si="240"/>
        <v>3.0814150208939989E-2</v>
      </c>
      <c r="AG418" s="93">
        <f t="shared" si="238"/>
        <v>0.48194574728621847</v>
      </c>
      <c r="AH418" s="91">
        <f t="shared" si="241"/>
        <v>-1.1284743545221124E-3</v>
      </c>
      <c r="AI418" s="96">
        <f t="shared" si="242"/>
        <v>412.53209406111949</v>
      </c>
      <c r="AJ418" s="5">
        <f t="shared" si="246"/>
        <v>-1.0000000000000009E-2</v>
      </c>
      <c r="AK418" s="5">
        <f t="shared" si="249"/>
        <v>0</v>
      </c>
      <c r="AL418" s="5">
        <f t="shared" si="251"/>
        <v>-1.0000000000000009E-2</v>
      </c>
      <c r="AM418" s="95">
        <f t="shared" si="258"/>
        <v>6.4285714285714345E-3</v>
      </c>
      <c r="AN418" s="95">
        <f t="shared" si="259"/>
        <v>-7.8571428571428646E-3</v>
      </c>
      <c r="AO418" s="78">
        <f t="shared" si="260"/>
        <v>0.81818181818181812</v>
      </c>
      <c r="AP418" s="8">
        <f t="shared" si="261"/>
        <v>45</v>
      </c>
      <c r="AQ418" s="8">
        <f t="shared" si="255"/>
        <v>52.173913043478258</v>
      </c>
      <c r="AR418" s="8">
        <f t="shared" si="244"/>
        <v>-1</v>
      </c>
      <c r="AS418" s="114">
        <f t="shared" si="250"/>
        <v>-33500</v>
      </c>
      <c r="AT418" s="103">
        <f t="shared" si="274"/>
        <v>8.0203988343523158E-2</v>
      </c>
      <c r="AU418" s="5">
        <f t="shared" si="247"/>
        <v>0.49</v>
      </c>
      <c r="AW418" s="210">
        <f t="shared" si="248"/>
        <v>2.0408163265306142E-2</v>
      </c>
      <c r="AX418" s="276">
        <f t="shared" si="253"/>
        <v>-3.2676555069261655E-2</v>
      </c>
      <c r="AY418" s="19">
        <f t="shared" si="275"/>
        <v>2.8427128513697701E-3</v>
      </c>
    </row>
    <row r="419" spans="1:51">
      <c r="A419" s="4">
        <v>38939</v>
      </c>
      <c r="B419" s="9">
        <f t="shared" si="243"/>
        <v>38939</v>
      </c>
      <c r="C419" s="5">
        <v>0.5</v>
      </c>
      <c r="D419" s="5">
        <v>0.5</v>
      </c>
      <c r="E419" s="5">
        <v>0.5</v>
      </c>
      <c r="F419" s="5">
        <v>0.5</v>
      </c>
      <c r="G419" s="6">
        <v>58600</v>
      </c>
      <c r="H419" s="112">
        <v>0.5</v>
      </c>
      <c r="I419" s="19">
        <f t="shared" si="262"/>
        <v>2.0408163265306142E-2</v>
      </c>
      <c r="J419" s="8">
        <f t="shared" si="263"/>
        <v>0.54041418050019219</v>
      </c>
      <c r="K419" s="8">
        <f t="shared" si="264"/>
        <v>0.47058581949980771</v>
      </c>
      <c r="L419" s="8">
        <f t="shared" si="265"/>
        <v>0.50549999999999995</v>
      </c>
      <c r="M419" s="19">
        <f t="shared" si="266"/>
        <v>0.14838602887483099</v>
      </c>
      <c r="N419" s="19">
        <f t="shared" si="267"/>
        <v>-5.1291318285509757E-2</v>
      </c>
      <c r="O419" s="19">
        <f t="shared" si="268"/>
        <v>-1.2533321312276629E-3</v>
      </c>
      <c r="P419" s="19">
        <f t="shared" si="269"/>
        <v>5.7237115501970635E-3</v>
      </c>
      <c r="Q419" s="214"/>
      <c r="R419" s="305"/>
      <c r="S419" s="215"/>
      <c r="T419" t="str">
        <f t="shared" si="270"/>
        <v/>
      </c>
      <c r="U419" t="str">
        <f t="shared" si="271"/>
        <v/>
      </c>
      <c r="V419" t="str">
        <f t="shared" si="272"/>
        <v/>
      </c>
      <c r="W419" t="str">
        <f t="shared" si="273"/>
        <v/>
      </c>
      <c r="X419" s="10"/>
      <c r="Y419" s="219">
        <f t="shared" si="252"/>
        <v>-1.5164835164835177E-3</v>
      </c>
      <c r="Z419" s="78">
        <f t="shared" si="254"/>
        <v>0.503759751886943</v>
      </c>
      <c r="AA419" s="78">
        <f t="shared" si="277"/>
        <v>0.49015179645680018</v>
      </c>
      <c r="AB419" s="74">
        <f t="shared" si="245"/>
        <v>418</v>
      </c>
      <c r="AC419" s="80">
        <f t="shared" si="256"/>
        <v>-4.9045535530031284E-3</v>
      </c>
      <c r="AD419" s="79">
        <f t="shared" si="276"/>
        <v>1.3607955430142815E-2</v>
      </c>
      <c r="AE419" s="81">
        <f t="shared" si="257"/>
        <v>1.8512508983145944E-2</v>
      </c>
      <c r="AF419" s="19">
        <f t="shared" si="240"/>
        <v>2.7762737030674455E-2</v>
      </c>
      <c r="AG419" s="93">
        <f t="shared" ref="AG419:AG482" si="278">IF(A420&gt;A419,(AC419-AC418)/AC418, (AC419-AC420)/AC420)</f>
        <v>5.2640317688772913E-2</v>
      </c>
      <c r="AH419" s="91">
        <f t="shared" si="241"/>
        <v>-1.0845280458682454E-3</v>
      </c>
      <c r="AI419" s="96">
        <f t="shared" si="242"/>
        <v>412.65522810270795</v>
      </c>
      <c r="AJ419" s="5">
        <f t="shared" si="246"/>
        <v>1.0000000000000009E-2</v>
      </c>
      <c r="AK419" s="5">
        <f t="shared" si="249"/>
        <v>1.0000000000000009E-2</v>
      </c>
      <c r="AL419" s="5">
        <f t="shared" si="251"/>
        <v>0</v>
      </c>
      <c r="AM419" s="95">
        <f t="shared" si="258"/>
        <v>5.7142857142857195E-3</v>
      </c>
      <c r="AN419" s="95">
        <f t="shared" si="259"/>
        <v>-7.8571428571428646E-3</v>
      </c>
      <c r="AO419" s="78">
        <f t="shared" si="260"/>
        <v>0.72727272727272729</v>
      </c>
      <c r="AP419" s="8">
        <f t="shared" si="261"/>
        <v>42.10526315789474</v>
      </c>
      <c r="AQ419" s="8">
        <f t="shared" si="255"/>
        <v>49.230769230769234</v>
      </c>
      <c r="AR419" s="8">
        <f t="shared" si="244"/>
        <v>0</v>
      </c>
      <c r="AS419" s="114">
        <f t="shared" si="250"/>
        <v>0</v>
      </c>
      <c r="AT419" s="103">
        <f t="shared" si="274"/>
        <v>6.5826711175445335E-2</v>
      </c>
      <c r="AU419" s="5">
        <f t="shared" si="247"/>
        <v>0.5</v>
      </c>
      <c r="AW419" s="210">
        <f t="shared" si="248"/>
        <v>0</v>
      </c>
      <c r="AX419" s="276">
        <f t="shared" si="253"/>
        <v>-3.0745415997341589E-2</v>
      </c>
      <c r="AY419" s="19">
        <f t="shared" si="275"/>
        <v>5.9098612685051954E-2</v>
      </c>
    </row>
    <row r="420" spans="1:51">
      <c r="A420" s="4">
        <v>38940</v>
      </c>
      <c r="B420" s="9">
        <f t="shared" si="243"/>
        <v>38940</v>
      </c>
      <c r="C420" s="5">
        <v>0.52</v>
      </c>
      <c r="D420" s="5">
        <v>0.52</v>
      </c>
      <c r="E420" s="5">
        <v>0.52</v>
      </c>
      <c r="F420" s="5">
        <v>0.52</v>
      </c>
      <c r="G420" s="6">
        <v>66000</v>
      </c>
      <c r="H420" s="112">
        <v>0.52</v>
      </c>
      <c r="I420" s="19">
        <f t="shared" si="262"/>
        <v>4.0000000000000036E-2</v>
      </c>
      <c r="J420" s="8">
        <f t="shared" si="263"/>
        <v>0.53936877428271635</v>
      </c>
      <c r="K420" s="8">
        <f t="shared" si="264"/>
        <v>0.47663122571728384</v>
      </c>
      <c r="L420" s="8">
        <f t="shared" si="265"/>
        <v>0.50800000000000012</v>
      </c>
      <c r="M420" s="19">
        <f t="shared" si="266"/>
        <v>0.13162702143783925</v>
      </c>
      <c r="N420" s="19">
        <f t="shared" si="267"/>
        <v>-0.1129419498861889</v>
      </c>
      <c r="O420" s="19">
        <f t="shared" si="268"/>
        <v>-1.9344537119811381E-3</v>
      </c>
      <c r="P420" s="19">
        <f t="shared" si="269"/>
        <v>1.2846554160730706E-2</v>
      </c>
      <c r="Q420" s="214"/>
      <c r="R420" s="305"/>
      <c r="S420" s="215"/>
      <c r="T420" t="str">
        <f t="shared" si="270"/>
        <v/>
      </c>
      <c r="U420" t="str">
        <f t="shared" si="271"/>
        <v/>
      </c>
      <c r="V420" t="str">
        <f t="shared" si="272"/>
        <v/>
      </c>
      <c r="W420" t="str">
        <f t="shared" si="273"/>
        <v/>
      </c>
      <c r="X420" s="10"/>
      <c r="Y420" s="219">
        <f t="shared" si="252"/>
        <v>-9.4505494505494594E-4</v>
      </c>
      <c r="Z420" s="78">
        <f t="shared" si="254"/>
        <v>0.50626075009635374</v>
      </c>
      <c r="AA420" s="78">
        <f t="shared" si="277"/>
        <v>0.49236056351899699</v>
      </c>
      <c r="AB420" s="74">
        <f t="shared" si="245"/>
        <v>419</v>
      </c>
      <c r="AC420" s="80">
        <f t="shared" si="256"/>
        <v>-3.6898579246313519E-3</v>
      </c>
      <c r="AD420" s="79">
        <f t="shared" si="276"/>
        <v>1.3900186577356755E-2</v>
      </c>
      <c r="AE420" s="81">
        <f t="shared" si="257"/>
        <v>1.7590044501988106E-2</v>
      </c>
      <c r="AF420" s="19">
        <f t="shared" ref="AF420:AF483" si="279">AD420/AA420</f>
        <v>2.8231722049405033E-2</v>
      </c>
      <c r="AG420" s="93">
        <f t="shared" si="278"/>
        <v>-0.24766691101333799</v>
      </c>
      <c r="AH420" s="91">
        <f t="shared" ref="AH420:AH483" si="280">SLOPE(AC407:AC420,AB407:AB420)</f>
        <v>-9.6470309688946793E-4</v>
      </c>
      <c r="AI420" s="96">
        <f t="shared" ref="AI420:AI483" si="281">INTERCEPT(AB407:AB420,AC407:AC420)</f>
        <v>412.86067444032466</v>
      </c>
      <c r="AJ420" s="5">
        <f t="shared" si="246"/>
        <v>2.0000000000000018E-2</v>
      </c>
      <c r="AK420" s="5">
        <f t="shared" si="249"/>
        <v>2.0000000000000018E-2</v>
      </c>
      <c r="AL420" s="5">
        <f t="shared" si="251"/>
        <v>0</v>
      </c>
      <c r="AM420" s="95">
        <f t="shared" si="258"/>
        <v>7.1428571428571496E-3</v>
      </c>
      <c r="AN420" s="95">
        <f t="shared" si="259"/>
        <v>-7.1428571428571496E-3</v>
      </c>
      <c r="AO420" s="78">
        <f t="shared" si="260"/>
        <v>1</v>
      </c>
      <c r="AP420" s="8">
        <f t="shared" si="261"/>
        <v>50</v>
      </c>
      <c r="AQ420" s="8">
        <f t="shared" si="255"/>
        <v>50</v>
      </c>
      <c r="AR420" s="8">
        <f t="shared" si="244"/>
        <v>0</v>
      </c>
      <c r="AS420" s="114">
        <f t="shared" si="250"/>
        <v>0</v>
      </c>
      <c r="AT420" s="103">
        <f t="shared" si="274"/>
        <v>0.14513293644609296</v>
      </c>
      <c r="AU420" s="5">
        <f t="shared" si="247"/>
        <v>0.52</v>
      </c>
      <c r="AW420" s="210">
        <f t="shared" si="248"/>
        <v>0</v>
      </c>
      <c r="AX420" s="276">
        <f t="shared" si="253"/>
        <v>-2.7733863944030098E-2</v>
      </c>
      <c r="AY420" s="19">
        <f t="shared" si="275"/>
        <v>9.7951254052698E-2</v>
      </c>
    </row>
    <row r="421" spans="1:51">
      <c r="A421" s="4">
        <v>38943</v>
      </c>
      <c r="B421" s="9">
        <f t="shared" si="243"/>
        <v>38943</v>
      </c>
      <c r="C421" s="5">
        <v>0.52</v>
      </c>
      <c r="D421" s="5">
        <v>0.52</v>
      </c>
      <c r="E421" s="5">
        <v>0.5</v>
      </c>
      <c r="F421" s="5">
        <v>0.52</v>
      </c>
      <c r="G421" s="6">
        <v>130400</v>
      </c>
      <c r="H421" s="112">
        <v>0.52</v>
      </c>
      <c r="I421" s="19">
        <f t="shared" si="262"/>
        <v>0</v>
      </c>
      <c r="J421" s="8">
        <f t="shared" si="263"/>
        <v>0.53693860813280458</v>
      </c>
      <c r="K421" s="8">
        <f t="shared" si="264"/>
        <v>0.48406139186719538</v>
      </c>
      <c r="L421" s="8">
        <f t="shared" si="265"/>
        <v>0.51049999999999995</v>
      </c>
      <c r="M421" s="19">
        <f t="shared" si="266"/>
        <v>0.10923659096554499</v>
      </c>
      <c r="N421" s="19">
        <f t="shared" si="267"/>
        <v>-0.17010512148425486</v>
      </c>
      <c r="O421" s="19">
        <f t="shared" si="268"/>
        <v>-4.5055744154702615E-3</v>
      </c>
      <c r="P421" s="19">
        <f t="shared" si="269"/>
        <v>1.5588920215476573E-2</v>
      </c>
      <c r="Q421" s="214"/>
      <c r="R421" s="305"/>
      <c r="S421" s="215"/>
      <c r="T421" t="str">
        <f t="shared" si="270"/>
        <v/>
      </c>
      <c r="U421" t="str">
        <f t="shared" si="271"/>
        <v/>
      </c>
      <c r="V421" t="str">
        <f t="shared" si="272"/>
        <v/>
      </c>
      <c r="W421" t="str">
        <f t="shared" si="273"/>
        <v/>
      </c>
      <c r="X421" s="10"/>
      <c r="Y421" s="219">
        <f t="shared" si="252"/>
        <v>-7.0329670329670392E-4</v>
      </c>
      <c r="Z421" s="78">
        <f t="shared" si="254"/>
        <v>0.5083765945815153</v>
      </c>
      <c r="AA421" s="78">
        <f t="shared" si="277"/>
        <v>0.49440588181859119</v>
      </c>
      <c r="AB421" s="74">
        <f t="shared" si="245"/>
        <v>420</v>
      </c>
      <c r="AC421" s="80">
        <f t="shared" si="256"/>
        <v>-2.895465391251198E-3</v>
      </c>
      <c r="AD421" s="79">
        <f t="shared" si="276"/>
        <v>1.3970712762924109E-2</v>
      </c>
      <c r="AE421" s="81">
        <f t="shared" si="257"/>
        <v>1.6866178154175307E-2</v>
      </c>
      <c r="AF421" s="19">
        <f t="shared" si="279"/>
        <v>2.8257577987412137E-2</v>
      </c>
      <c r="AG421" s="93">
        <f t="shared" si="278"/>
        <v>-0.21529081867278685</v>
      </c>
      <c r="AH421" s="91">
        <f t="shared" si="280"/>
        <v>-8.2250721180294887E-4</v>
      </c>
      <c r="AI421" s="96">
        <f t="shared" si="281"/>
        <v>413.11051432933982</v>
      </c>
      <c r="AJ421" s="5">
        <f t="shared" si="246"/>
        <v>0</v>
      </c>
      <c r="AK421" s="5">
        <f t="shared" si="249"/>
        <v>0</v>
      </c>
      <c r="AL421" s="5">
        <f t="shared" si="251"/>
        <v>0</v>
      </c>
      <c r="AM421" s="95">
        <f t="shared" si="258"/>
        <v>7.1428571428571496E-3</v>
      </c>
      <c r="AN421" s="95">
        <f t="shared" si="259"/>
        <v>-6.4285714285714345E-3</v>
      </c>
      <c r="AO421" s="78">
        <f t="shared" si="260"/>
        <v>1.1111111111111112</v>
      </c>
      <c r="AP421" s="8">
        <f t="shared" si="261"/>
        <v>52.631578947368425</v>
      </c>
      <c r="AQ421" s="8">
        <f t="shared" si="255"/>
        <v>48.780487804878057</v>
      </c>
      <c r="AR421" s="8">
        <f t="shared" si="244"/>
        <v>1</v>
      </c>
      <c r="AS421" s="114">
        <f t="shared" si="250"/>
        <v>130400</v>
      </c>
      <c r="AT421" s="103">
        <f t="shared" si="274"/>
        <v>0.19188397398750887</v>
      </c>
      <c r="AU421" s="5">
        <f t="shared" si="247"/>
        <v>0.52</v>
      </c>
      <c r="AW421" s="210">
        <f t="shared" si="248"/>
        <v>4.0000000000000036E-2</v>
      </c>
      <c r="AX421" s="276">
        <f t="shared" si="253"/>
        <v>-2.5385959073049084E-2</v>
      </c>
      <c r="AY421" s="19">
        <f t="shared" si="275"/>
        <v>8.4658411670272035E-2</v>
      </c>
    </row>
    <row r="422" spans="1:51">
      <c r="A422" s="4">
        <v>38944</v>
      </c>
      <c r="B422" s="9">
        <f t="shared" si="243"/>
        <v>38944</v>
      </c>
      <c r="C422" s="5">
        <v>0.5</v>
      </c>
      <c r="D422" s="5">
        <v>0.52</v>
      </c>
      <c r="E422" s="5">
        <v>0.5</v>
      </c>
      <c r="F422" s="5">
        <v>0.52</v>
      </c>
      <c r="G422" s="6">
        <v>54000</v>
      </c>
      <c r="H422" s="112">
        <v>0.52</v>
      </c>
      <c r="I422" s="19">
        <f t="shared" si="262"/>
        <v>0</v>
      </c>
      <c r="J422" s="8">
        <f t="shared" si="263"/>
        <v>0.53519361143582045</v>
      </c>
      <c r="K422" s="8">
        <f t="shared" si="264"/>
        <v>0.48980638856417952</v>
      </c>
      <c r="L422" s="8">
        <f t="shared" si="265"/>
        <v>0.51249999999999996</v>
      </c>
      <c r="M422" s="19">
        <f t="shared" si="266"/>
        <v>9.2663599192099599E-2</v>
      </c>
      <c r="N422" s="19">
        <f t="shared" si="267"/>
        <v>-0.15171648645345204</v>
      </c>
      <c r="O422" s="19">
        <f t="shared" si="268"/>
        <v>-3.2498998406025109E-3</v>
      </c>
      <c r="P422" s="19">
        <f t="shared" si="269"/>
        <v>1.1868322476253813E-2</v>
      </c>
      <c r="Q422" s="214"/>
      <c r="R422" s="305"/>
      <c r="S422" s="215"/>
      <c r="T422" t="str">
        <f t="shared" si="270"/>
        <v/>
      </c>
      <c r="U422" t="str">
        <f t="shared" si="271"/>
        <v/>
      </c>
      <c r="V422" t="str">
        <f t="shared" si="272"/>
        <v/>
      </c>
      <c r="W422" t="str">
        <f t="shared" si="273"/>
        <v/>
      </c>
      <c r="X422" s="10"/>
      <c r="Y422" s="219">
        <f t="shared" si="252"/>
        <v>-1.7582417582417598E-4</v>
      </c>
      <c r="Z422" s="78">
        <f t="shared" si="254"/>
        <v>0.51016659901596195</v>
      </c>
      <c r="AA422" s="78">
        <f t="shared" si="277"/>
        <v>0.49629984656401543</v>
      </c>
      <c r="AB422" s="74">
        <f t="shared" si="245"/>
        <v>421</v>
      </c>
      <c r="AC422" s="80">
        <f t="shared" si="256"/>
        <v>-2.3995405617830319E-3</v>
      </c>
      <c r="AD422" s="79">
        <f t="shared" si="276"/>
        <v>1.3866752451946518E-2</v>
      </c>
      <c r="AE422" s="81">
        <f t="shared" si="257"/>
        <v>1.626629301372955E-2</v>
      </c>
      <c r="AF422" s="19">
        <f t="shared" si="279"/>
        <v>2.7940271486982839E-2</v>
      </c>
      <c r="AG422" s="93">
        <f t="shared" si="278"/>
        <v>-0.17127637959915845</v>
      </c>
      <c r="AH422" s="91">
        <f t="shared" si="280"/>
        <v>-6.5358712344694002E-4</v>
      </c>
      <c r="AI422" s="96">
        <f t="shared" si="281"/>
        <v>413.34315158075395</v>
      </c>
      <c r="AJ422" s="5">
        <f t="shared" si="246"/>
        <v>0</v>
      </c>
      <c r="AK422" s="5">
        <f t="shared" si="249"/>
        <v>0</v>
      </c>
      <c r="AL422" s="5">
        <f t="shared" si="251"/>
        <v>0</v>
      </c>
      <c r="AM422" s="95">
        <f t="shared" si="258"/>
        <v>6.4285714285714345E-3</v>
      </c>
      <c r="AN422" s="95">
        <f t="shared" si="259"/>
        <v>-6.4285714285714345E-3</v>
      </c>
      <c r="AO422" s="78">
        <f t="shared" si="260"/>
        <v>1</v>
      </c>
      <c r="AP422" s="8">
        <f t="shared" si="261"/>
        <v>50</v>
      </c>
      <c r="AQ422" s="8">
        <f t="shared" si="255"/>
        <v>50</v>
      </c>
      <c r="AR422" s="8">
        <f t="shared" si="244"/>
        <v>1</v>
      </c>
      <c r="AS422" s="114">
        <f t="shared" si="250"/>
        <v>54000</v>
      </c>
      <c r="AT422" s="103">
        <f t="shared" si="274"/>
        <v>0.13136895286871064</v>
      </c>
      <c r="AU422" s="5">
        <f t="shared" si="247"/>
        <v>0.52</v>
      </c>
      <c r="AW422" s="210">
        <f t="shared" si="248"/>
        <v>4.0000000000000036E-2</v>
      </c>
      <c r="AX422" s="276">
        <f t="shared" si="253"/>
        <v>-2.3461531846092322E-2</v>
      </c>
      <c r="AY422" s="19">
        <f t="shared" si="275"/>
        <v>7.5806756854021065E-2</v>
      </c>
    </row>
    <row r="423" spans="1:51">
      <c r="A423" s="4">
        <v>38945</v>
      </c>
      <c r="B423" s="9">
        <f t="shared" si="243"/>
        <v>38945</v>
      </c>
      <c r="C423" s="5">
        <v>0.51</v>
      </c>
      <c r="D423" s="5">
        <v>0.51</v>
      </c>
      <c r="E423" s="5">
        <v>0.5</v>
      </c>
      <c r="F423" s="5">
        <v>0.51</v>
      </c>
      <c r="G423" s="6">
        <v>69100</v>
      </c>
      <c r="H423" s="112">
        <v>0.51</v>
      </c>
      <c r="I423" s="19">
        <f t="shared" si="262"/>
        <v>-1.9230769230769246E-2</v>
      </c>
      <c r="J423" s="8">
        <f t="shared" si="263"/>
        <v>0.53500000000000003</v>
      </c>
      <c r="K423" s="8">
        <f t="shared" si="264"/>
        <v>0.49099999999999999</v>
      </c>
      <c r="L423" s="8">
        <f t="shared" si="265"/>
        <v>0.51300000000000001</v>
      </c>
      <c r="M423" s="19">
        <f t="shared" si="266"/>
        <v>8.9613034623217999E-2</v>
      </c>
      <c r="N423" s="19">
        <f t="shared" si="267"/>
        <v>-3.2920851288730082E-2</v>
      </c>
      <c r="O423" s="19">
        <f t="shared" si="268"/>
        <v>-3.6175961686275718E-4</v>
      </c>
      <c r="P423" s="19">
        <f t="shared" si="269"/>
        <v>2.4369045886057789E-3</v>
      </c>
      <c r="Q423" s="214"/>
      <c r="R423" s="305"/>
      <c r="S423" s="215"/>
      <c r="T423" t="str">
        <f t="shared" si="270"/>
        <v/>
      </c>
      <c r="U423" t="str">
        <f t="shared" si="271"/>
        <v/>
      </c>
      <c r="V423" t="str">
        <f t="shared" si="272"/>
        <v/>
      </c>
      <c r="W423" t="str">
        <f t="shared" si="273"/>
        <v/>
      </c>
      <c r="X423" s="10"/>
      <c r="Y423" s="219">
        <f t="shared" si="252"/>
        <v>3.9560439560439595E-4</v>
      </c>
      <c r="Z423" s="78">
        <f t="shared" si="254"/>
        <v>0.51014094276750377</v>
      </c>
      <c r="AA423" s="78">
        <f t="shared" si="277"/>
        <v>0.49731365791827831</v>
      </c>
      <c r="AB423" s="74">
        <f t="shared" si="245"/>
        <v>422</v>
      </c>
      <c r="AC423" s="80">
        <f t="shared" si="256"/>
        <v>-2.7512065316032709E-3</v>
      </c>
      <c r="AD423" s="79">
        <f t="shared" si="276"/>
        <v>1.2827284849225462E-2</v>
      </c>
      <c r="AE423" s="81">
        <f t="shared" si="257"/>
        <v>1.5578491380828733E-2</v>
      </c>
      <c r="AF423" s="19">
        <f t="shared" si="279"/>
        <v>2.5793148136971783E-2</v>
      </c>
      <c r="AG423" s="93">
        <f t="shared" si="278"/>
        <v>0.14655554293232109</v>
      </c>
      <c r="AH423" s="91">
        <f t="shared" si="280"/>
        <v>-4.7247344937555874E-4</v>
      </c>
      <c r="AI423" s="96">
        <f t="shared" si="281"/>
        <v>413.25142122725669</v>
      </c>
      <c r="AJ423" s="5">
        <f t="shared" si="246"/>
        <v>-1.0000000000000009E-2</v>
      </c>
      <c r="AK423" s="5">
        <f t="shared" si="249"/>
        <v>0</v>
      </c>
      <c r="AL423" s="5">
        <f t="shared" si="251"/>
        <v>-1.0000000000000009E-2</v>
      </c>
      <c r="AM423" s="95">
        <f t="shared" si="258"/>
        <v>5.7142857142857195E-3</v>
      </c>
      <c r="AN423" s="95">
        <f t="shared" si="259"/>
        <v>-7.1428571428571496E-3</v>
      </c>
      <c r="AO423" s="78">
        <f t="shared" si="260"/>
        <v>0.79999999999999993</v>
      </c>
      <c r="AP423" s="8">
        <f t="shared" si="261"/>
        <v>44.444444444444436</v>
      </c>
      <c r="AQ423" s="8">
        <f t="shared" si="255"/>
        <v>52.830188679245282</v>
      </c>
      <c r="AR423" s="8">
        <f t="shared" si="244"/>
        <v>1</v>
      </c>
      <c r="AS423" s="114">
        <f t="shared" si="250"/>
        <v>69100</v>
      </c>
      <c r="AT423" s="103">
        <f t="shared" si="274"/>
        <v>0.1384731182795699</v>
      </c>
      <c r="AU423" s="5">
        <f t="shared" si="247"/>
        <v>0.51</v>
      </c>
      <c r="AW423" s="210">
        <f t="shared" si="248"/>
        <v>2.0000000000000018E-2</v>
      </c>
      <c r="AX423" s="276">
        <f t="shared" si="253"/>
        <v>-2.1039622528746464E-2</v>
      </c>
      <c r="AY423" s="19">
        <f t="shared" si="275"/>
        <v>0.10322895083038848</v>
      </c>
    </row>
    <row r="424" spans="1:51">
      <c r="A424" s="4">
        <v>38946</v>
      </c>
      <c r="B424" s="9">
        <f t="shared" si="243"/>
        <v>38946</v>
      </c>
      <c r="C424" s="5">
        <v>0.51</v>
      </c>
      <c r="D424" s="5">
        <v>0.51</v>
      </c>
      <c r="E424" s="5">
        <v>0.5</v>
      </c>
      <c r="F424" s="5">
        <v>0.51</v>
      </c>
      <c r="G424" s="6">
        <v>71100</v>
      </c>
      <c r="H424" s="112">
        <v>0.51</v>
      </c>
      <c r="I424" s="19">
        <f t="shared" si="262"/>
        <v>0</v>
      </c>
      <c r="J424" s="8">
        <f t="shared" si="263"/>
        <v>0.53500000000000003</v>
      </c>
      <c r="K424" s="8">
        <f t="shared" si="264"/>
        <v>0.49099999999999999</v>
      </c>
      <c r="L424" s="8">
        <f t="shared" si="265"/>
        <v>0.51300000000000001</v>
      </c>
      <c r="M424" s="19">
        <f t="shared" si="266"/>
        <v>8.9613034623217999E-2</v>
      </c>
      <c r="N424" s="19">
        <f t="shared" si="267"/>
        <v>0</v>
      </c>
      <c r="O424" s="19">
        <f t="shared" si="268"/>
        <v>0</v>
      </c>
      <c r="P424" s="19">
        <f t="shared" si="269"/>
        <v>0</v>
      </c>
      <c r="Q424" s="214"/>
      <c r="R424" s="305"/>
      <c r="S424" s="215"/>
      <c r="T424" t="str">
        <f t="shared" si="270"/>
        <v/>
      </c>
      <c r="U424" t="str">
        <f t="shared" si="271"/>
        <v/>
      </c>
      <c r="V424" t="str">
        <f t="shared" si="272"/>
        <v/>
      </c>
      <c r="W424" t="str">
        <f t="shared" si="273"/>
        <v/>
      </c>
      <c r="X424" s="10"/>
      <c r="Y424" s="219">
        <f t="shared" si="252"/>
        <v>6.5934065934065996E-5</v>
      </c>
      <c r="Z424" s="78">
        <f t="shared" si="254"/>
        <v>0.51011923758130817</v>
      </c>
      <c r="AA424" s="78">
        <f t="shared" si="277"/>
        <v>0.4982524472323257</v>
      </c>
      <c r="AB424" s="74">
        <f t="shared" si="245"/>
        <v>423</v>
      </c>
      <c r="AC424" s="80">
        <f t="shared" si="256"/>
        <v>-2.9693608254770104E-3</v>
      </c>
      <c r="AD424" s="79">
        <f t="shared" si="276"/>
        <v>1.186679034898247E-2</v>
      </c>
      <c r="AE424" s="81">
        <f t="shared" si="257"/>
        <v>1.483615117445948E-2</v>
      </c>
      <c r="AF424" s="19">
        <f t="shared" si="279"/>
        <v>2.3816823007894249E-2</v>
      </c>
      <c r="AG424" s="93">
        <f t="shared" si="278"/>
        <v>7.9294044764647187E-2</v>
      </c>
      <c r="AH424" s="91">
        <f t="shared" si="280"/>
        <v>-3.4980848486411008E-4</v>
      </c>
      <c r="AI424" s="96">
        <f t="shared" si="281"/>
        <v>413.39739883618904</v>
      </c>
      <c r="AJ424" s="5">
        <f t="shared" si="246"/>
        <v>0</v>
      </c>
      <c r="AK424" s="5">
        <f t="shared" si="249"/>
        <v>0</v>
      </c>
      <c r="AL424" s="5">
        <f t="shared" si="251"/>
        <v>0</v>
      </c>
      <c r="AM424" s="95">
        <f t="shared" si="258"/>
        <v>5.7142857142857195E-3</v>
      </c>
      <c r="AN424" s="95">
        <f t="shared" si="259"/>
        <v>-5.0000000000000044E-3</v>
      </c>
      <c r="AO424" s="78">
        <f t="shared" si="260"/>
        <v>1.1428571428571428</v>
      </c>
      <c r="AP424" s="8">
        <f t="shared" si="261"/>
        <v>53.333333333333329</v>
      </c>
      <c r="AQ424" s="8">
        <f t="shared" si="255"/>
        <v>57.831325301204821</v>
      </c>
      <c r="AR424" s="8">
        <f t="shared" si="244"/>
        <v>1</v>
      </c>
      <c r="AS424" s="114">
        <f t="shared" si="250"/>
        <v>71100</v>
      </c>
      <c r="AT424" s="103">
        <f t="shared" si="274"/>
        <v>0.36575751640387816</v>
      </c>
      <c r="AU424" s="5">
        <f t="shared" si="247"/>
        <v>0.51</v>
      </c>
      <c r="AW424" s="210">
        <f t="shared" si="248"/>
        <v>2.0000000000000018E-2</v>
      </c>
      <c r="AX424" s="276">
        <f t="shared" si="253"/>
        <v>-1.796220017052947E-2</v>
      </c>
      <c r="AY424" s="19">
        <f t="shared" si="275"/>
        <v>0.1462679453498896</v>
      </c>
    </row>
    <row r="425" spans="1:51">
      <c r="A425" s="4">
        <v>38947</v>
      </c>
      <c r="B425" s="9">
        <f t="shared" si="243"/>
        <v>38947</v>
      </c>
      <c r="C425" s="5">
        <v>0.5</v>
      </c>
      <c r="D425" s="5">
        <v>0.51</v>
      </c>
      <c r="E425" s="5">
        <v>0.5</v>
      </c>
      <c r="F425" s="5">
        <v>0.5</v>
      </c>
      <c r="G425" s="6">
        <v>100700</v>
      </c>
      <c r="H425" s="112">
        <v>0.5</v>
      </c>
      <c r="I425" s="19">
        <f t="shared" si="262"/>
        <v>-1.9607843137254919E-2</v>
      </c>
      <c r="J425" s="8">
        <f t="shared" si="263"/>
        <v>0.53273676058159525</v>
      </c>
      <c r="K425" s="8">
        <f t="shared" si="264"/>
        <v>0.49026323941840466</v>
      </c>
      <c r="L425" s="8">
        <f t="shared" si="265"/>
        <v>0.51149999999999995</v>
      </c>
      <c r="M425" s="19">
        <f t="shared" si="266"/>
        <v>8.6634113570449589E-2</v>
      </c>
      <c r="N425" s="19">
        <f t="shared" si="267"/>
        <v>-3.3242050838847459E-2</v>
      </c>
      <c r="O425" s="19">
        <f t="shared" si="268"/>
        <v>-4.2303540530930529E-3</v>
      </c>
      <c r="P425" s="19">
        <f t="shared" si="269"/>
        <v>-1.5005307160801027E-3</v>
      </c>
      <c r="Q425" s="214"/>
      <c r="R425" s="305"/>
      <c r="S425" s="215"/>
      <c r="T425" t="str">
        <f t="shared" si="270"/>
        <v/>
      </c>
      <c r="U425" t="str">
        <f t="shared" si="271"/>
        <v/>
      </c>
      <c r="V425" t="str">
        <f t="shared" si="272"/>
        <v/>
      </c>
      <c r="W425" t="str">
        <f t="shared" si="273"/>
        <v/>
      </c>
      <c r="X425" s="10"/>
      <c r="Y425" s="219">
        <f t="shared" si="252"/>
        <v>6.5934065934065996E-5</v>
      </c>
      <c r="Z425" s="78">
        <f t="shared" si="254"/>
        <v>0.50856087499378666</v>
      </c>
      <c r="AA425" s="78">
        <f t="shared" si="277"/>
        <v>0.49838176613713359</v>
      </c>
      <c r="AB425" s="74">
        <f t="shared" si="245"/>
        <v>424</v>
      </c>
      <c r="AC425" s="80">
        <f t="shared" si="256"/>
        <v>-3.7256338542451251E-3</v>
      </c>
      <c r="AD425" s="79">
        <f t="shared" si="276"/>
        <v>1.0179108856653074E-2</v>
      </c>
      <c r="AE425" s="81">
        <f t="shared" si="257"/>
        <v>1.3904742710898199E-2</v>
      </c>
      <c r="AF425" s="19">
        <f t="shared" si="279"/>
        <v>2.0424320366993952E-2</v>
      </c>
      <c r="AG425" s="93">
        <f t="shared" si="278"/>
        <v>0.25469219580164154</v>
      </c>
      <c r="AH425" s="91">
        <f t="shared" si="280"/>
        <v>-2.4831038031765439E-4</v>
      </c>
      <c r="AI425" s="96">
        <f t="shared" si="281"/>
        <v>413.18672069364931</v>
      </c>
      <c r="AJ425" s="5">
        <f t="shared" si="246"/>
        <v>-1.0000000000000009E-2</v>
      </c>
      <c r="AK425" s="5">
        <f t="shared" si="249"/>
        <v>0</v>
      </c>
      <c r="AL425" s="5">
        <f t="shared" si="251"/>
        <v>-1.0000000000000009E-2</v>
      </c>
      <c r="AM425" s="95">
        <f t="shared" si="258"/>
        <v>4.2857142857142894E-3</v>
      </c>
      <c r="AN425" s="95">
        <f t="shared" si="259"/>
        <v>-5.7142857142857195E-3</v>
      </c>
      <c r="AO425" s="78">
        <f t="shared" si="260"/>
        <v>0.75</v>
      </c>
      <c r="AP425" s="8">
        <f t="shared" si="261"/>
        <v>42.857142857142854</v>
      </c>
      <c r="AQ425" s="8">
        <f t="shared" si="255"/>
        <v>56.756756756756758</v>
      </c>
      <c r="AR425" s="8">
        <f t="shared" si="244"/>
        <v>-1</v>
      </c>
      <c r="AS425" s="114">
        <f t="shared" si="250"/>
        <v>-100700</v>
      </c>
      <c r="AT425" s="103">
        <f t="shared" si="274"/>
        <v>0.15899640368622162</v>
      </c>
      <c r="AU425" s="5">
        <f t="shared" si="247"/>
        <v>0.5</v>
      </c>
      <c r="AW425" s="210">
        <f t="shared" si="248"/>
        <v>2.0000000000000018E-2</v>
      </c>
      <c r="AX425" s="276">
        <f t="shared" si="253"/>
        <v>-1.4674730757226502E-2</v>
      </c>
      <c r="AY425" s="19">
        <f t="shared" si="275"/>
        <v>0.18302153311356084</v>
      </c>
    </row>
    <row r="426" spans="1:51">
      <c r="A426" s="4">
        <v>38950</v>
      </c>
      <c r="B426" s="9">
        <f t="shared" si="243"/>
        <v>38950</v>
      </c>
      <c r="C426" s="5">
        <v>0.5</v>
      </c>
      <c r="D426" s="5">
        <v>0.51</v>
      </c>
      <c r="E426" s="5">
        <v>0.49</v>
      </c>
      <c r="F426" s="5">
        <v>0.5</v>
      </c>
      <c r="G426" s="6">
        <v>88800</v>
      </c>
      <c r="H426" s="112">
        <v>0.5</v>
      </c>
      <c r="I426" s="19">
        <f t="shared" si="262"/>
        <v>0</v>
      </c>
      <c r="J426" s="8">
        <f t="shared" si="263"/>
        <v>0.53192428528562852</v>
      </c>
      <c r="K426" s="8">
        <f t="shared" si="264"/>
        <v>0.48907571471437139</v>
      </c>
      <c r="L426" s="8">
        <f t="shared" si="265"/>
        <v>0.51049999999999995</v>
      </c>
      <c r="M426" s="19">
        <f t="shared" si="266"/>
        <v>8.7611323322977566E-2</v>
      </c>
      <c r="N426" s="19">
        <f t="shared" si="267"/>
        <v>1.1279733955300698E-2</v>
      </c>
      <c r="O426" s="19">
        <f t="shared" si="268"/>
        <v>-1.5250971137785593E-3</v>
      </c>
      <c r="P426" s="19">
        <f t="shared" si="269"/>
        <v>-2.4222185319095562E-3</v>
      </c>
      <c r="Q426" s="214"/>
      <c r="R426" s="305"/>
      <c r="S426" s="215"/>
      <c r="T426" t="str">
        <f t="shared" si="270"/>
        <v/>
      </c>
      <c r="U426" t="str">
        <f t="shared" si="271"/>
        <v/>
      </c>
      <c r="V426" t="str">
        <f t="shared" si="272"/>
        <v/>
      </c>
      <c r="W426" t="str">
        <f t="shared" si="273"/>
        <v/>
      </c>
      <c r="X426" s="10"/>
      <c r="Y426" s="219">
        <f t="shared" si="252"/>
        <v>-1.7582417582417598E-4</v>
      </c>
      <c r="Z426" s="78">
        <f t="shared" si="254"/>
        <v>0.50724250024474349</v>
      </c>
      <c r="AA426" s="78">
        <f t="shared" si="277"/>
        <v>0.49850151544298571</v>
      </c>
      <c r="AB426" s="74">
        <f t="shared" si="245"/>
        <v>425</v>
      </c>
      <c r="AC426" s="80">
        <f t="shared" si="256"/>
        <v>-4.1310063273123365E-3</v>
      </c>
      <c r="AD426" s="79">
        <f t="shared" si="276"/>
        <v>8.7409848017577785E-3</v>
      </c>
      <c r="AE426" s="81">
        <f t="shared" si="257"/>
        <v>1.2871991129070115E-2</v>
      </c>
      <c r="AF426" s="19">
        <f t="shared" si="279"/>
        <v>1.7534520018440136E-2</v>
      </c>
      <c r="AG426" s="93">
        <f t="shared" si="278"/>
        <v>0.10880631026189412</v>
      </c>
      <c r="AH426" s="91">
        <f t="shared" si="280"/>
        <v>-1.8030679797517872E-4</v>
      </c>
      <c r="AI426" s="96">
        <f t="shared" si="281"/>
        <v>413.06719802097808</v>
      </c>
      <c r="AJ426" s="5">
        <f t="shared" si="246"/>
        <v>0</v>
      </c>
      <c r="AK426" s="5">
        <f t="shared" si="249"/>
        <v>0</v>
      </c>
      <c r="AL426" s="5">
        <f t="shared" si="251"/>
        <v>0</v>
      </c>
      <c r="AM426" s="95">
        <f t="shared" si="258"/>
        <v>4.2857142857142894E-3</v>
      </c>
      <c r="AN426" s="95">
        <f t="shared" si="259"/>
        <v>-5.0000000000000044E-3</v>
      </c>
      <c r="AO426" s="78">
        <f t="shared" si="260"/>
        <v>0.8571428571428571</v>
      </c>
      <c r="AP426" s="8">
        <f t="shared" si="261"/>
        <v>46.153846153846153</v>
      </c>
      <c r="AQ426" s="8">
        <f t="shared" si="255"/>
        <v>56.25</v>
      </c>
      <c r="AR426" s="8">
        <f t="shared" si="244"/>
        <v>0</v>
      </c>
      <c r="AS426" s="114">
        <f t="shared" si="250"/>
        <v>0</v>
      </c>
      <c r="AT426" s="103">
        <f t="shared" si="274"/>
        <v>0.15343528008242502</v>
      </c>
      <c r="AU426" s="5">
        <f t="shared" si="247"/>
        <v>0.5</v>
      </c>
      <c r="AW426" s="210">
        <f t="shared" si="248"/>
        <v>4.0816326530612283E-2</v>
      </c>
      <c r="AX426" s="276">
        <f t="shared" si="253"/>
        <v>-1.2127505083795525E-2</v>
      </c>
      <c r="AY426" s="19">
        <f t="shared" si="275"/>
        <v>0.17357903975012343</v>
      </c>
    </row>
    <row r="427" spans="1:51">
      <c r="A427" s="4">
        <v>38951</v>
      </c>
      <c r="B427" s="9">
        <f t="shared" si="243"/>
        <v>38951</v>
      </c>
      <c r="C427" s="5">
        <v>0.5</v>
      </c>
      <c r="D427" s="5">
        <v>0.5</v>
      </c>
      <c r="E427" s="5">
        <v>0.5</v>
      </c>
      <c r="F427" s="5">
        <v>0.5</v>
      </c>
      <c r="G427" s="6">
        <v>1100</v>
      </c>
      <c r="H427" s="112">
        <v>0.5</v>
      </c>
      <c r="I427" s="19">
        <f t="shared" si="262"/>
        <v>0</v>
      </c>
      <c r="J427" s="8">
        <f t="shared" si="263"/>
        <v>0.53190890230020671</v>
      </c>
      <c r="K427" s="8">
        <f t="shared" si="264"/>
        <v>0.48809109769979336</v>
      </c>
      <c r="L427" s="8">
        <f t="shared" si="265"/>
        <v>0.51</v>
      </c>
      <c r="M427" s="19">
        <f t="shared" si="266"/>
        <v>8.9773824613707753E-2</v>
      </c>
      <c r="N427" s="19">
        <f t="shared" si="267"/>
        <v>2.4682897241012615E-2</v>
      </c>
      <c r="O427" s="19">
        <f t="shared" si="268"/>
        <v>-2.8919501980526613E-5</v>
      </c>
      <c r="P427" s="19">
        <f t="shared" si="269"/>
        <v>-2.0132200085891806E-3</v>
      </c>
      <c r="Q427" s="214"/>
      <c r="R427" s="305"/>
      <c r="S427" s="215"/>
      <c r="T427" t="str">
        <f t="shared" si="270"/>
        <v/>
      </c>
      <c r="U427" t="str">
        <f t="shared" si="271"/>
        <v/>
      </c>
      <c r="V427" t="str">
        <f t="shared" si="272"/>
        <v/>
      </c>
      <c r="W427" t="str">
        <f t="shared" si="273"/>
        <v/>
      </c>
      <c r="X427" s="10"/>
      <c r="Y427" s="219">
        <f t="shared" si="252"/>
        <v>-7.0329670329670392E-4</v>
      </c>
      <c r="Z427" s="78">
        <f t="shared" si="254"/>
        <v>0.50612715520705298</v>
      </c>
      <c r="AA427" s="78">
        <f t="shared" si="277"/>
        <v>0.49861240330020479</v>
      </c>
      <c r="AB427" s="74">
        <f t="shared" si="245"/>
        <v>426</v>
      </c>
      <c r="AC427" s="80">
        <f t="shared" si="256"/>
        <v>-4.2857913777775373E-3</v>
      </c>
      <c r="AD427" s="79">
        <f t="shared" si="276"/>
        <v>7.5147519068481938E-3</v>
      </c>
      <c r="AE427" s="81">
        <f t="shared" si="257"/>
        <v>1.1800543284625731E-2</v>
      </c>
      <c r="AF427" s="19">
        <f t="shared" si="279"/>
        <v>1.5071329668314946E-2</v>
      </c>
      <c r="AG427" s="93">
        <f t="shared" si="278"/>
        <v>3.7469090628555163E-2</v>
      </c>
      <c r="AH427" s="91">
        <f t="shared" si="280"/>
        <v>-1.547354990871226E-4</v>
      </c>
      <c r="AI427" s="96">
        <f t="shared" si="281"/>
        <v>413.68849352428589</v>
      </c>
      <c r="AJ427" s="5">
        <f t="shared" si="246"/>
        <v>0</v>
      </c>
      <c r="AK427" s="5">
        <f t="shared" si="249"/>
        <v>0</v>
      </c>
      <c r="AL427" s="5">
        <f t="shared" si="251"/>
        <v>0</v>
      </c>
      <c r="AM427" s="95">
        <f t="shared" si="258"/>
        <v>4.2857142857142894E-3</v>
      </c>
      <c r="AN427" s="95">
        <f t="shared" si="259"/>
        <v>-4.2857142857142894E-3</v>
      </c>
      <c r="AO427" s="78">
        <f t="shared" si="260"/>
        <v>1</v>
      </c>
      <c r="AP427" s="8">
        <f t="shared" si="261"/>
        <v>50</v>
      </c>
      <c r="AQ427" s="8">
        <f t="shared" si="255"/>
        <v>55.555555555555557</v>
      </c>
      <c r="AR427" s="8">
        <f t="shared" si="244"/>
        <v>0</v>
      </c>
      <c r="AS427" s="114">
        <f t="shared" si="250"/>
        <v>0</v>
      </c>
      <c r="AT427" s="103">
        <f t="shared" si="274"/>
        <v>0.2699697682230433</v>
      </c>
      <c r="AU427" s="5">
        <f t="shared" si="247"/>
        <v>0.5</v>
      </c>
      <c r="AW427" s="210">
        <f t="shared" si="248"/>
        <v>0</v>
      </c>
      <c r="AX427" s="276">
        <f t="shared" si="253"/>
        <v>-1.0606918502100882E-2</v>
      </c>
      <c r="AY427" s="19">
        <f t="shared" si="275"/>
        <v>0.12538329781666416</v>
      </c>
    </row>
    <row r="428" spans="1:51">
      <c r="A428" s="4">
        <v>38952</v>
      </c>
      <c r="B428" s="9">
        <f t="shared" si="243"/>
        <v>38952</v>
      </c>
      <c r="C428" s="5">
        <v>0.5</v>
      </c>
      <c r="D428" s="5">
        <v>0.5</v>
      </c>
      <c r="E428" s="5">
        <v>0.49</v>
      </c>
      <c r="F428" s="5">
        <v>0.5</v>
      </c>
      <c r="G428" s="6">
        <v>124600</v>
      </c>
      <c r="H428" s="112">
        <v>0.5</v>
      </c>
      <c r="I428" s="19">
        <f t="shared" si="262"/>
        <v>0</v>
      </c>
      <c r="J428" s="8">
        <f t="shared" si="263"/>
        <v>0.53081742422927147</v>
      </c>
      <c r="K428" s="8">
        <f t="shared" si="264"/>
        <v>0.48718257577072854</v>
      </c>
      <c r="L428" s="8">
        <f t="shared" si="265"/>
        <v>0.50900000000000001</v>
      </c>
      <c r="M428" s="19">
        <f t="shared" si="266"/>
        <v>8.956570006534427E-2</v>
      </c>
      <c r="N428" s="19">
        <f t="shared" si="267"/>
        <v>-2.3183210613899213E-3</v>
      </c>
      <c r="O428" s="19">
        <f t="shared" si="268"/>
        <v>-2.0520018864418478E-3</v>
      </c>
      <c r="P428" s="19">
        <f t="shared" si="269"/>
        <v>-1.8613777906345231E-3</v>
      </c>
      <c r="Q428" s="214"/>
      <c r="R428" s="305"/>
      <c r="S428" s="215"/>
      <c r="T428" t="str">
        <f t="shared" si="270"/>
        <v/>
      </c>
      <c r="U428" t="str">
        <f t="shared" si="271"/>
        <v/>
      </c>
      <c r="V428" t="str">
        <f t="shared" si="272"/>
        <v/>
      </c>
      <c r="W428" t="str">
        <f t="shared" si="273"/>
        <v/>
      </c>
      <c r="X428" s="10"/>
      <c r="Y428" s="219">
        <f t="shared" si="252"/>
        <v>-9.010989010989019E-4</v>
      </c>
      <c r="Z428" s="78">
        <f t="shared" si="254"/>
        <v>0.50518357330516683</v>
      </c>
      <c r="AA428" s="78">
        <f t="shared" si="277"/>
        <v>0.49871508545598964</v>
      </c>
      <c r="AB428" s="74">
        <f t="shared" si="245"/>
        <v>427</v>
      </c>
      <c r="AC428" s="80">
        <f t="shared" si="256"/>
        <v>-4.2656443483588286E-3</v>
      </c>
      <c r="AD428" s="79">
        <f t="shared" si="276"/>
        <v>6.4684878491771958E-3</v>
      </c>
      <c r="AE428" s="81">
        <f t="shared" si="257"/>
        <v>1.0734132197536024E-2</v>
      </c>
      <c r="AF428" s="19">
        <f t="shared" si="279"/>
        <v>1.2970307171002999E-2</v>
      </c>
      <c r="AG428" s="93">
        <f t="shared" si="278"/>
        <v>-4.7008889707450515E-3</v>
      </c>
      <c r="AH428" s="91">
        <f t="shared" si="280"/>
        <v>-1.3564654839646518E-4</v>
      </c>
      <c r="AI428" s="96">
        <f t="shared" si="281"/>
        <v>414.56034958808652</v>
      </c>
      <c r="AJ428" s="5">
        <f t="shared" si="246"/>
        <v>0</v>
      </c>
      <c r="AK428" s="5">
        <f t="shared" si="249"/>
        <v>0</v>
      </c>
      <c r="AL428" s="5">
        <f t="shared" si="251"/>
        <v>0</v>
      </c>
      <c r="AM428" s="95">
        <f t="shared" si="258"/>
        <v>3.5714285714285748E-3</v>
      </c>
      <c r="AN428" s="95">
        <f t="shared" si="259"/>
        <v>-4.2857142857142894E-3</v>
      </c>
      <c r="AO428" s="78">
        <f t="shared" si="260"/>
        <v>0.83333333333333337</v>
      </c>
      <c r="AP428" s="8">
        <f t="shared" si="261"/>
        <v>45.45454545454546</v>
      </c>
      <c r="AQ428" s="8">
        <f t="shared" si="255"/>
        <v>58.139534883720927</v>
      </c>
      <c r="AR428" s="8">
        <f t="shared" si="244"/>
        <v>1</v>
      </c>
      <c r="AS428" s="114">
        <f t="shared" si="250"/>
        <v>124600</v>
      </c>
      <c r="AT428" s="103">
        <f t="shared" si="274"/>
        <v>0.24794103398159043</v>
      </c>
      <c r="AU428" s="5">
        <f t="shared" si="247"/>
        <v>0.5</v>
      </c>
      <c r="AW428" s="210">
        <f t="shared" si="248"/>
        <v>2.0408163265306142E-2</v>
      </c>
      <c r="AX428" s="276">
        <f t="shared" si="253"/>
        <v>-9.4169745255732965E-3</v>
      </c>
      <c r="AY428" s="19">
        <f t="shared" si="275"/>
        <v>0.11218564338850122</v>
      </c>
    </row>
    <row r="429" spans="1:51">
      <c r="A429" s="4">
        <v>38953</v>
      </c>
      <c r="B429" s="9">
        <f t="shared" si="243"/>
        <v>38953</v>
      </c>
      <c r="C429" s="5">
        <v>0.5</v>
      </c>
      <c r="D429" s="5">
        <v>0.5</v>
      </c>
      <c r="E429" s="5">
        <v>0.5</v>
      </c>
      <c r="F429" s="5">
        <v>0.5</v>
      </c>
      <c r="G429" s="6">
        <v>61000</v>
      </c>
      <c r="H429" s="112">
        <v>0.5</v>
      </c>
      <c r="I429" s="19">
        <f t="shared" si="262"/>
        <v>0</v>
      </c>
      <c r="J429" s="8">
        <f t="shared" si="263"/>
        <v>0.52737460691435178</v>
      </c>
      <c r="K429" s="8">
        <f t="shared" si="264"/>
        <v>0.48762539308564812</v>
      </c>
      <c r="L429" s="8">
        <f t="shared" si="265"/>
        <v>0.50749999999999995</v>
      </c>
      <c r="M429" s="19">
        <f t="shared" si="266"/>
        <v>8.1515881642615737E-2</v>
      </c>
      <c r="N429" s="19">
        <f t="shared" si="267"/>
        <v>-8.9876129108080918E-2</v>
      </c>
      <c r="O429" s="19">
        <f t="shared" si="268"/>
        <v>-6.4858784918723038E-3</v>
      </c>
      <c r="P429" s="19">
        <f t="shared" si="269"/>
        <v>9.0893504189683402E-4</v>
      </c>
      <c r="Q429" s="214"/>
      <c r="R429" s="305"/>
      <c r="S429" s="215"/>
      <c r="T429" t="str">
        <f t="shared" si="270"/>
        <v/>
      </c>
      <c r="U429" t="str">
        <f t="shared" si="271"/>
        <v/>
      </c>
      <c r="V429" t="str">
        <f t="shared" si="272"/>
        <v/>
      </c>
      <c r="W429" t="str">
        <f t="shared" si="273"/>
        <v/>
      </c>
      <c r="X429" s="10"/>
      <c r="Y429" s="219">
        <f t="shared" si="252"/>
        <v>-3.9560439560439595E-4</v>
      </c>
      <c r="Z429" s="78">
        <f t="shared" si="254"/>
        <v>0.50438530301617113</v>
      </c>
      <c r="AA429" s="78">
        <f t="shared" si="277"/>
        <v>0.49881016913224641</v>
      </c>
      <c r="AB429" s="74">
        <f t="shared" si="245"/>
        <v>428</v>
      </c>
      <c r="AC429" s="80">
        <f t="shared" si="256"/>
        <v>-4.1271986508890426E-3</v>
      </c>
      <c r="AD429" s="79">
        <f t="shared" si="276"/>
        <v>5.5751338839247211E-3</v>
      </c>
      <c r="AE429" s="81">
        <f t="shared" si="257"/>
        <v>9.7023325348137637E-3</v>
      </c>
      <c r="AF429" s="19">
        <f t="shared" si="279"/>
        <v>1.117686492563591E-2</v>
      </c>
      <c r="AG429" s="93">
        <f t="shared" si="278"/>
        <v>-3.2455986988941497E-2</v>
      </c>
      <c r="AH429" s="91">
        <f t="shared" si="280"/>
        <v>-7.6301018361209797E-5</v>
      </c>
      <c r="AI429" s="96">
        <f t="shared" si="281"/>
        <v>415.80830984317907</v>
      </c>
      <c r="AJ429" s="5">
        <f t="shared" si="246"/>
        <v>0</v>
      </c>
      <c r="AK429" s="5">
        <f t="shared" si="249"/>
        <v>0</v>
      </c>
      <c r="AL429" s="5">
        <f t="shared" si="251"/>
        <v>0</v>
      </c>
      <c r="AM429" s="95">
        <f t="shared" si="258"/>
        <v>2.1428571428571447E-3</v>
      </c>
      <c r="AN429" s="95">
        <f t="shared" si="259"/>
        <v>-4.2857142857142894E-3</v>
      </c>
      <c r="AO429" s="78">
        <f t="shared" si="260"/>
        <v>0.5</v>
      </c>
      <c r="AP429" s="8">
        <f t="shared" si="261"/>
        <v>33.333333333333329</v>
      </c>
      <c r="AQ429" s="8">
        <f t="shared" si="255"/>
        <v>55.555555555555557</v>
      </c>
      <c r="AR429" s="8">
        <f t="shared" si="244"/>
        <v>0</v>
      </c>
      <c r="AS429" s="114">
        <f t="shared" si="250"/>
        <v>0</v>
      </c>
      <c r="AT429" s="103">
        <f t="shared" si="274"/>
        <v>0.15271317829457365</v>
      </c>
      <c r="AU429" s="5">
        <f t="shared" si="247"/>
        <v>0.5</v>
      </c>
      <c r="AW429" s="210">
        <f t="shared" si="248"/>
        <v>0</v>
      </c>
      <c r="AX429" s="276">
        <f t="shared" si="253"/>
        <v>-7.8886824054540932E-3</v>
      </c>
      <c r="AY429" s="19">
        <f t="shared" si="275"/>
        <v>0.1622912025480033</v>
      </c>
    </row>
    <row r="430" spans="1:51">
      <c r="A430" s="4">
        <v>38954</v>
      </c>
      <c r="B430" s="9">
        <f t="shared" si="243"/>
        <v>38954</v>
      </c>
      <c r="C430" s="5">
        <v>0.48</v>
      </c>
      <c r="D430" s="5">
        <v>0.48</v>
      </c>
      <c r="E430" s="5">
        <v>0.47</v>
      </c>
      <c r="F430" s="5">
        <v>0.47</v>
      </c>
      <c r="G430" s="6">
        <v>27000</v>
      </c>
      <c r="H430" s="112">
        <v>0.47</v>
      </c>
      <c r="I430" s="19">
        <f t="shared" si="262"/>
        <v>-6.0000000000000053E-2</v>
      </c>
      <c r="J430" s="8">
        <f t="shared" si="263"/>
        <v>0.53161249694973145</v>
      </c>
      <c r="K430" s="8">
        <f t="shared" si="264"/>
        <v>0.48038750305026862</v>
      </c>
      <c r="L430" s="8">
        <f t="shared" si="265"/>
        <v>0.50600000000000001</v>
      </c>
      <c r="M430" s="19">
        <f t="shared" si="266"/>
        <v>0.10663265296079644</v>
      </c>
      <c r="N430" s="19">
        <f t="shared" si="267"/>
        <v>0.3081212005814814</v>
      </c>
      <c r="O430" s="19">
        <f t="shared" si="268"/>
        <v>8.0358249711251634E-3</v>
      </c>
      <c r="P430" s="19">
        <f t="shared" si="269"/>
        <v>-1.484313601795593E-2</v>
      </c>
      <c r="Q430" s="214"/>
      <c r="R430" s="305"/>
      <c r="S430" s="215"/>
      <c r="T430" t="str">
        <f t="shared" si="270"/>
        <v>BrokeBandLower</v>
      </c>
      <c r="U430" t="str">
        <f t="shared" si="271"/>
        <v>BrokeBandLower</v>
      </c>
      <c r="V430" t="str">
        <f t="shared" si="272"/>
        <v>BrokeBandLower</v>
      </c>
      <c r="W430" t="str">
        <f t="shared" si="273"/>
        <v>BrokeBandLower</v>
      </c>
      <c r="X430" s="10"/>
      <c r="Y430" s="219">
        <f t="shared" si="252"/>
        <v>-1.2747252747252759E-3</v>
      </c>
      <c r="Z430" s="78">
        <f t="shared" si="254"/>
        <v>0.49908996635168079</v>
      </c>
      <c r="AA430" s="78">
        <f t="shared" si="277"/>
        <v>0.49667821661646017</v>
      </c>
      <c r="AB430" s="74">
        <f t="shared" si="245"/>
        <v>429</v>
      </c>
      <c r="AC430" s="80">
        <f t="shared" si="256"/>
        <v>-5.8324662396745108E-3</v>
      </c>
      <c r="AD430" s="79">
        <f t="shared" si="276"/>
        <v>2.4117497352206252E-3</v>
      </c>
      <c r="AE430" s="81">
        <f t="shared" si="257"/>
        <v>8.244215974895136E-3</v>
      </c>
      <c r="AF430" s="19">
        <f t="shared" si="279"/>
        <v>4.8557590297603134E-3</v>
      </c>
      <c r="AG430" s="93">
        <f t="shared" si="278"/>
        <v>0.41317797688709151</v>
      </c>
      <c r="AH430" s="91">
        <f t="shared" si="280"/>
        <v>-8.3279430240271117E-5</v>
      </c>
      <c r="AI430" s="96">
        <f t="shared" si="281"/>
        <v>416.3068989055663</v>
      </c>
      <c r="AJ430" s="5">
        <f t="shared" si="246"/>
        <v>-3.0000000000000027E-2</v>
      </c>
      <c r="AK430" s="5">
        <f t="shared" si="249"/>
        <v>0</v>
      </c>
      <c r="AL430" s="5">
        <f t="shared" si="251"/>
        <v>-3.0000000000000027E-2</v>
      </c>
      <c r="AM430" s="95">
        <f t="shared" si="258"/>
        <v>2.1428571428571447E-3</v>
      </c>
      <c r="AN430" s="95">
        <f t="shared" si="259"/>
        <v>-5.0000000000000044E-3</v>
      </c>
      <c r="AO430" s="78">
        <f t="shared" si="260"/>
        <v>0.42857142857142855</v>
      </c>
      <c r="AP430" s="8">
        <f t="shared" si="261"/>
        <v>30</v>
      </c>
      <c r="AQ430" s="8">
        <f t="shared" si="255"/>
        <v>51.724137931034477</v>
      </c>
      <c r="AR430" s="8">
        <f t="shared" si="244"/>
        <v>-1</v>
      </c>
      <c r="AS430" s="114">
        <f t="shared" si="250"/>
        <v>-27000</v>
      </c>
      <c r="AT430" s="103">
        <f t="shared" si="274"/>
        <v>0.19481245011971268</v>
      </c>
      <c r="AU430" s="5">
        <f t="shared" si="247"/>
        <v>0.47</v>
      </c>
      <c r="AW430" s="210">
        <f t="shared" si="248"/>
        <v>2.1276595744680871E-2</v>
      </c>
      <c r="AX430" s="276">
        <f t="shared" si="253"/>
        <v>-5.6635695761527959E-3</v>
      </c>
      <c r="AY430" s="19">
        <f t="shared" si="275"/>
        <v>0.28206393855618961</v>
      </c>
    </row>
    <row r="431" spans="1:51">
      <c r="A431" s="4">
        <v>38957</v>
      </c>
      <c r="B431" s="9">
        <f t="shared" si="243"/>
        <v>38957</v>
      </c>
      <c r="C431" s="5">
        <v>0.49</v>
      </c>
      <c r="D431" s="5">
        <v>0.49</v>
      </c>
      <c r="E431" s="5">
        <v>0.47</v>
      </c>
      <c r="F431" s="5">
        <v>0.47</v>
      </c>
      <c r="G431" s="6">
        <v>102500</v>
      </c>
      <c r="H431" s="112">
        <v>0.47</v>
      </c>
      <c r="I431" s="19">
        <f t="shared" si="262"/>
        <v>0</v>
      </c>
      <c r="J431" s="8">
        <f t="shared" si="263"/>
        <v>0.53267190429162969</v>
      </c>
      <c r="K431" s="8">
        <f t="shared" si="264"/>
        <v>0.47432809570837037</v>
      </c>
      <c r="L431" s="8">
        <f t="shared" si="265"/>
        <v>0.50350000000000006</v>
      </c>
      <c r="M431" s="19">
        <f t="shared" si="266"/>
        <v>0.12300306288230219</v>
      </c>
      <c r="N431" s="19">
        <f t="shared" si="267"/>
        <v>0.15352154773382914</v>
      </c>
      <c r="O431" s="19">
        <f t="shared" si="268"/>
        <v>1.9928187316454681E-3</v>
      </c>
      <c r="P431" s="19">
        <f t="shared" si="269"/>
        <v>-1.2613582375526912E-2</v>
      </c>
      <c r="Q431" s="214"/>
      <c r="R431" s="305"/>
      <c r="S431" s="215"/>
      <c r="T431" t="str">
        <f t="shared" si="270"/>
        <v/>
      </c>
      <c r="U431" t="str">
        <f t="shared" si="271"/>
        <v/>
      </c>
      <c r="V431" t="str">
        <f t="shared" si="272"/>
        <v>BrokeBandLower</v>
      </c>
      <c r="W431" t="str">
        <f t="shared" si="273"/>
        <v>BrokeBandLower</v>
      </c>
      <c r="X431" s="10"/>
      <c r="Y431" s="219">
        <f t="shared" si="252"/>
        <v>-2.3076923076923096E-3</v>
      </c>
      <c r="Z431" s="78">
        <f t="shared" si="254"/>
        <v>0.49461011153352197</v>
      </c>
      <c r="AA431" s="78">
        <f t="shared" si="277"/>
        <v>0.49470402858684209</v>
      </c>
      <c r="AB431" s="74">
        <f t="shared" si="245"/>
        <v>430</v>
      </c>
      <c r="AC431" s="80">
        <f t="shared" si="256"/>
        <v>-6.6705064225722087E-3</v>
      </c>
      <c r="AD431" s="79">
        <f t="shared" si="276"/>
        <v>-9.391705332012501E-5</v>
      </c>
      <c r="AE431" s="81">
        <f t="shared" si="257"/>
        <v>6.5765893692520836E-3</v>
      </c>
      <c r="AF431" s="19">
        <f t="shared" si="279"/>
        <v>-1.8984493331983951E-4</v>
      </c>
      <c r="AG431" s="93">
        <f t="shared" si="278"/>
        <v>0.14368538941503858</v>
      </c>
      <c r="AH431" s="91">
        <f t="shared" si="280"/>
        <v>-1.4111458295726139E-4</v>
      </c>
      <c r="AI431" s="96">
        <f t="shared" si="281"/>
        <v>416.35044356902284</v>
      </c>
      <c r="AJ431" s="5">
        <f t="shared" si="246"/>
        <v>0</v>
      </c>
      <c r="AK431" s="5">
        <f t="shared" si="249"/>
        <v>0</v>
      </c>
      <c r="AL431" s="5">
        <f t="shared" si="251"/>
        <v>0</v>
      </c>
      <c r="AM431" s="95">
        <f t="shared" si="258"/>
        <v>2.1428571428571447E-3</v>
      </c>
      <c r="AN431" s="95">
        <f t="shared" si="259"/>
        <v>-4.2857142857142894E-3</v>
      </c>
      <c r="AO431" s="78">
        <f t="shared" si="260"/>
        <v>0.5</v>
      </c>
      <c r="AP431" s="8">
        <f t="shared" si="261"/>
        <v>33.333333333333329</v>
      </c>
      <c r="AQ431" s="8">
        <f t="shared" si="255"/>
        <v>50</v>
      </c>
      <c r="AR431" s="8">
        <f t="shared" si="244"/>
        <v>-1</v>
      </c>
      <c r="AS431" s="114">
        <f t="shared" si="250"/>
        <v>-102500</v>
      </c>
      <c r="AT431" s="103">
        <f t="shared" si="274"/>
        <v>4.9859110832811519E-2</v>
      </c>
      <c r="AU431" s="5">
        <f t="shared" si="247"/>
        <v>0.47</v>
      </c>
      <c r="AW431" s="210">
        <f t="shared" si="248"/>
        <v>4.2553191489361743E-2</v>
      </c>
      <c r="AX431" s="276">
        <f t="shared" si="253"/>
        <v>-3.3092005274824874E-3</v>
      </c>
      <c r="AY431" s="19">
        <f t="shared" si="275"/>
        <v>0.41570409209479631</v>
      </c>
    </row>
    <row r="432" spans="1:51">
      <c r="A432" s="4">
        <v>38958</v>
      </c>
      <c r="B432" s="9">
        <f t="shared" si="243"/>
        <v>38958</v>
      </c>
      <c r="C432" s="5">
        <v>0.48</v>
      </c>
      <c r="D432" s="5">
        <v>0.48</v>
      </c>
      <c r="E432" s="5">
        <v>0.48</v>
      </c>
      <c r="F432" s="5">
        <v>0.48</v>
      </c>
      <c r="G432" s="6">
        <v>50000</v>
      </c>
      <c r="H432" s="112">
        <v>0.48</v>
      </c>
      <c r="I432" s="19">
        <f t="shared" si="262"/>
        <v>2.1276595744680871E-2</v>
      </c>
      <c r="J432" s="8">
        <f t="shared" si="263"/>
        <v>0.53272458299147452</v>
      </c>
      <c r="K432" s="8">
        <f t="shared" si="264"/>
        <v>0.47127541700852554</v>
      </c>
      <c r="L432" s="8">
        <f t="shared" si="265"/>
        <v>0.502</v>
      </c>
      <c r="M432" s="19">
        <f t="shared" si="266"/>
        <v>0.13038907561316174</v>
      </c>
      <c r="N432" s="19">
        <f t="shared" si="267"/>
        <v>6.004738872175075E-2</v>
      </c>
      <c r="O432" s="19">
        <f t="shared" si="268"/>
        <v>9.8895210016522017E-5</v>
      </c>
      <c r="P432" s="19">
        <f t="shared" si="269"/>
        <v>-6.4357956601451098E-3</v>
      </c>
      <c r="Q432" s="214"/>
      <c r="R432" s="305"/>
      <c r="S432" s="215"/>
      <c r="T432" t="str">
        <f t="shared" si="270"/>
        <v/>
      </c>
      <c r="U432" t="str">
        <f t="shared" si="271"/>
        <v/>
      </c>
      <c r="V432" t="str">
        <f t="shared" si="272"/>
        <v/>
      </c>
      <c r="W432" t="str">
        <f t="shared" si="273"/>
        <v/>
      </c>
      <c r="X432" s="10"/>
      <c r="Y432" s="219">
        <f t="shared" si="252"/>
        <v>-3.2527472527472557E-3</v>
      </c>
      <c r="Z432" s="78">
        <f t="shared" si="254"/>
        <v>0.49236015435735958</v>
      </c>
      <c r="AA432" s="78">
        <f t="shared" si="277"/>
        <v>0.49361593047141578</v>
      </c>
      <c r="AB432" s="74">
        <f t="shared" si="245"/>
        <v>431</v>
      </c>
      <c r="AC432" s="80">
        <f t="shared" si="256"/>
        <v>-6.265892386646623E-3</v>
      </c>
      <c r="AD432" s="79">
        <f t="shared" si="276"/>
        <v>-1.2557761140561952E-3</v>
      </c>
      <c r="AE432" s="81">
        <f t="shared" si="257"/>
        <v>5.0101162725904279E-3</v>
      </c>
      <c r="AF432" s="19">
        <f t="shared" si="279"/>
        <v>-2.5440348184405173E-3</v>
      </c>
      <c r="AG432" s="93">
        <f t="shared" si="278"/>
        <v>-6.0657169080359376E-2</v>
      </c>
      <c r="AH432" s="91">
        <f t="shared" si="280"/>
        <v>-2.2184177096266667E-4</v>
      </c>
      <c r="AI432" s="96">
        <f t="shared" si="281"/>
        <v>415.10079682097705</v>
      </c>
      <c r="AJ432" s="5">
        <f t="shared" si="246"/>
        <v>1.0000000000000009E-2</v>
      </c>
      <c r="AK432" s="5">
        <f t="shared" si="249"/>
        <v>1.0000000000000009E-2</v>
      </c>
      <c r="AL432" s="5">
        <f t="shared" si="251"/>
        <v>0</v>
      </c>
      <c r="AM432" s="95">
        <f t="shared" si="258"/>
        <v>2.8571428571428597E-3</v>
      </c>
      <c r="AN432" s="95">
        <f t="shared" si="259"/>
        <v>-3.5714285714285748E-3</v>
      </c>
      <c r="AO432" s="78">
        <f t="shared" si="260"/>
        <v>0.79999999999999993</v>
      </c>
      <c r="AP432" s="8">
        <f t="shared" si="261"/>
        <v>44.444444444444436</v>
      </c>
      <c r="AQ432" s="8">
        <f t="shared" si="255"/>
        <v>44.444444444444443</v>
      </c>
      <c r="AR432" s="8">
        <f t="shared" si="244"/>
        <v>0</v>
      </c>
      <c r="AS432" s="114">
        <f t="shared" si="250"/>
        <v>0</v>
      </c>
      <c r="AT432" s="103">
        <f t="shared" si="274"/>
        <v>8.4496063605892902E-2</v>
      </c>
      <c r="AU432" s="5">
        <f t="shared" si="247"/>
        <v>0.48</v>
      </c>
      <c r="AW432" s="210">
        <f t="shared" si="248"/>
        <v>0</v>
      </c>
      <c r="AX432" s="276">
        <f t="shared" si="253"/>
        <v>-9.430120757518756E-4</v>
      </c>
      <c r="AY432" s="19">
        <f t="shared" si="275"/>
        <v>0.71503326319445404</v>
      </c>
    </row>
    <row r="433" spans="1:51">
      <c r="A433" s="4">
        <v>38959</v>
      </c>
      <c r="B433" s="9">
        <f t="shared" si="243"/>
        <v>38959</v>
      </c>
      <c r="C433" s="5">
        <v>0.48</v>
      </c>
      <c r="D433" s="5">
        <v>0.48</v>
      </c>
      <c r="E433" s="5">
        <v>0.46</v>
      </c>
      <c r="F433" s="5">
        <v>0.46</v>
      </c>
      <c r="G433" s="6">
        <v>51300</v>
      </c>
      <c r="H433" s="112">
        <v>0.46</v>
      </c>
      <c r="I433" s="19">
        <f t="shared" si="262"/>
        <v>-4.1666666666666588E-2</v>
      </c>
      <c r="J433" s="8">
        <f t="shared" si="263"/>
        <v>0.53577708763999676</v>
      </c>
      <c r="K433" s="8">
        <f t="shared" si="264"/>
        <v>0.46422291236000346</v>
      </c>
      <c r="L433" s="8">
        <f t="shared" si="265"/>
        <v>0.50000000000000011</v>
      </c>
      <c r="M433" s="19">
        <f t="shared" si="266"/>
        <v>0.15413753473784433</v>
      </c>
      <c r="N433" s="19">
        <f t="shared" si="267"/>
        <v>0.18213534387757696</v>
      </c>
      <c r="O433" s="19">
        <f t="shared" si="268"/>
        <v>5.7299864620122066E-3</v>
      </c>
      <c r="P433" s="19">
        <f t="shared" si="269"/>
        <v>-1.4964719979006462E-2</v>
      </c>
      <c r="Q433" s="214"/>
      <c r="R433" s="305"/>
      <c r="S433" s="215"/>
      <c r="T433" t="str">
        <f t="shared" si="270"/>
        <v/>
      </c>
      <c r="U433" t="str">
        <f t="shared" si="271"/>
        <v/>
      </c>
      <c r="V433" t="str">
        <f t="shared" si="272"/>
        <v>BrokeBandLower</v>
      </c>
      <c r="W433" t="str">
        <f t="shared" si="273"/>
        <v>BrokeBandLower</v>
      </c>
      <c r="X433" s="10"/>
      <c r="Y433" s="219">
        <f t="shared" si="252"/>
        <v>-4.3956043956043973E-3</v>
      </c>
      <c r="Z433" s="78">
        <f t="shared" si="254"/>
        <v>0.48737669058632621</v>
      </c>
      <c r="AA433" s="78">
        <f t="shared" si="277"/>
        <v>0.49112835161653101</v>
      </c>
      <c r="AB433" s="74">
        <f t="shared" si="245"/>
        <v>432</v>
      </c>
      <c r="AC433" s="80">
        <f t="shared" si="256"/>
        <v>-7.0094218422361828E-3</v>
      </c>
      <c r="AD433" s="79">
        <f t="shared" si="276"/>
        <v>-3.7516610302048004E-3</v>
      </c>
      <c r="AE433" s="81">
        <f t="shared" si="257"/>
        <v>3.2577608120313824E-3</v>
      </c>
      <c r="AF433" s="19">
        <f t="shared" si="279"/>
        <v>-7.6388606315565882E-3</v>
      </c>
      <c r="AG433" s="93">
        <f t="shared" si="278"/>
        <v>0.11866297882391201</v>
      </c>
      <c r="AH433" s="91">
        <f t="shared" si="280"/>
        <v>-3.2483636097072581E-4</v>
      </c>
      <c r="AI433" s="96">
        <f t="shared" si="281"/>
        <v>414.63361175440235</v>
      </c>
      <c r="AJ433" s="5">
        <f t="shared" si="246"/>
        <v>-1.9999999999999962E-2</v>
      </c>
      <c r="AK433" s="5">
        <f t="shared" si="249"/>
        <v>0</v>
      </c>
      <c r="AL433" s="5">
        <f t="shared" si="251"/>
        <v>-1.9999999999999962E-2</v>
      </c>
      <c r="AM433" s="95">
        <f t="shared" si="258"/>
        <v>2.1428571428571447E-3</v>
      </c>
      <c r="AN433" s="95">
        <f t="shared" si="259"/>
        <v>-5.0000000000000001E-3</v>
      </c>
      <c r="AO433" s="78">
        <f t="shared" si="260"/>
        <v>0.42857142857142894</v>
      </c>
      <c r="AP433" s="8">
        <f t="shared" si="261"/>
        <v>30.000000000000014</v>
      </c>
      <c r="AQ433" s="8">
        <f t="shared" si="255"/>
        <v>46.153846153846175</v>
      </c>
      <c r="AR433" s="8">
        <f t="shared" si="244"/>
        <v>-1</v>
      </c>
      <c r="AS433" s="114">
        <f t="shared" si="250"/>
        <v>-51300</v>
      </c>
      <c r="AT433" s="103">
        <f t="shared" si="274"/>
        <v>0.1032432003806201</v>
      </c>
      <c r="AU433" s="5">
        <f t="shared" si="247"/>
        <v>0.46</v>
      </c>
      <c r="AW433" s="210">
        <f t="shared" si="248"/>
        <v>4.3478260869565133E-2</v>
      </c>
      <c r="AX433" s="276">
        <f t="shared" si="253"/>
        <v>1.951600003233243E-3</v>
      </c>
      <c r="AY433" s="19">
        <f t="shared" si="275"/>
        <v>3.0695387189789773</v>
      </c>
    </row>
    <row r="434" spans="1:51">
      <c r="A434" s="4">
        <v>38960</v>
      </c>
      <c r="B434" s="9">
        <f t="shared" si="243"/>
        <v>38960</v>
      </c>
      <c r="C434" s="5">
        <v>0.46</v>
      </c>
      <c r="D434" s="5">
        <v>0.46</v>
      </c>
      <c r="E434" s="5">
        <v>0.46</v>
      </c>
      <c r="F434" s="5">
        <v>0.46</v>
      </c>
      <c r="G434" s="6">
        <v>5100</v>
      </c>
      <c r="H434" s="112">
        <v>0.46</v>
      </c>
      <c r="I434" s="19">
        <f t="shared" si="262"/>
        <v>0</v>
      </c>
      <c r="J434" s="8">
        <f t="shared" si="263"/>
        <v>0.53693348830626086</v>
      </c>
      <c r="K434" s="8">
        <f t="shared" si="264"/>
        <v>0.45806651169373946</v>
      </c>
      <c r="L434" s="8">
        <f t="shared" si="265"/>
        <v>0.49750000000000016</v>
      </c>
      <c r="M434" s="19">
        <f t="shared" si="266"/>
        <v>0.17217363548560694</v>
      </c>
      <c r="N434" s="19">
        <f t="shared" si="267"/>
        <v>0.11701303500434357</v>
      </c>
      <c r="O434" s="19">
        <f t="shared" si="268"/>
        <v>2.1583615517375733E-3</v>
      </c>
      <c r="P434" s="19">
        <f t="shared" si="269"/>
        <v>-1.3261733754084341E-2</v>
      </c>
      <c r="Q434" s="214"/>
      <c r="R434" s="305"/>
      <c r="S434" s="215"/>
      <c r="T434" t="str">
        <f t="shared" si="270"/>
        <v/>
      </c>
      <c r="U434" t="str">
        <f t="shared" si="271"/>
        <v/>
      </c>
      <c r="V434" t="str">
        <f t="shared" si="272"/>
        <v/>
      </c>
      <c r="W434" t="str">
        <f t="shared" si="273"/>
        <v/>
      </c>
      <c r="X434" s="10"/>
      <c r="Y434" s="219">
        <f t="shared" si="252"/>
        <v>-4.7032967032967048E-3</v>
      </c>
      <c r="Z434" s="78">
        <f t="shared" si="254"/>
        <v>0.48316068023603198</v>
      </c>
      <c r="AA434" s="78">
        <f t="shared" si="277"/>
        <v>0.48882485359690769</v>
      </c>
      <c r="AB434" s="74">
        <f t="shared" si="245"/>
        <v>433</v>
      </c>
      <c r="AC434" s="80">
        <f t="shared" si="256"/>
        <v>-7.1375473383256758E-3</v>
      </c>
      <c r="AD434" s="79">
        <f t="shared" si="276"/>
        <v>-5.6641733608757128E-3</v>
      </c>
      <c r="AE434" s="81">
        <f t="shared" si="257"/>
        <v>1.4733739774499635E-3</v>
      </c>
      <c r="AF434" s="19">
        <f t="shared" si="279"/>
        <v>-1.1587326870140026E-2</v>
      </c>
      <c r="AG434" s="93">
        <f t="shared" si="278"/>
        <v>1.8279039123805647E-2</v>
      </c>
      <c r="AH434" s="91">
        <f t="shared" si="280"/>
        <v>-3.8219460030872036E-4</v>
      </c>
      <c r="AI434" s="96">
        <f t="shared" si="281"/>
        <v>415.39937924745362</v>
      </c>
      <c r="AJ434" s="5">
        <f t="shared" si="246"/>
        <v>0</v>
      </c>
      <c r="AK434" s="5">
        <f t="shared" si="249"/>
        <v>0</v>
      </c>
      <c r="AL434" s="5">
        <f t="shared" si="251"/>
        <v>0</v>
      </c>
      <c r="AM434" s="95">
        <f t="shared" si="258"/>
        <v>7.1428571428571494E-4</v>
      </c>
      <c r="AN434" s="95">
        <f t="shared" si="259"/>
        <v>-5.0000000000000001E-3</v>
      </c>
      <c r="AO434" s="78">
        <f t="shared" si="260"/>
        <v>0.14285714285714299</v>
      </c>
      <c r="AP434" s="8">
        <f t="shared" si="261"/>
        <v>12.500000000000014</v>
      </c>
      <c r="AQ434" s="8">
        <f t="shared" si="255"/>
        <v>36.363636363636381</v>
      </c>
      <c r="AR434" s="8">
        <f t="shared" si="244"/>
        <v>0</v>
      </c>
      <c r="AS434" s="114">
        <f t="shared" si="250"/>
        <v>0</v>
      </c>
      <c r="AT434" s="103">
        <f t="shared" si="274"/>
        <v>0.10489848533677086</v>
      </c>
      <c r="AU434" s="5">
        <f t="shared" si="247"/>
        <v>0.46</v>
      </c>
      <c r="AW434" s="210">
        <f t="shared" si="248"/>
        <v>0</v>
      </c>
      <c r="AX434" s="276">
        <f t="shared" si="253"/>
        <v>4.7837531513172868E-3</v>
      </c>
      <c r="AY434" s="19">
        <f t="shared" si="275"/>
        <v>1.4511955028653289</v>
      </c>
    </row>
    <row r="435" spans="1:51">
      <c r="A435" s="4">
        <v>38961</v>
      </c>
      <c r="B435" s="9">
        <f t="shared" si="243"/>
        <v>38961</v>
      </c>
      <c r="C435" s="5">
        <v>0.47</v>
      </c>
      <c r="D435" s="5">
        <v>0.47</v>
      </c>
      <c r="E435" s="5">
        <v>0.46</v>
      </c>
      <c r="F435" s="5">
        <v>0.46</v>
      </c>
      <c r="G435" s="6">
        <v>56400</v>
      </c>
      <c r="H435" s="112">
        <v>0.46</v>
      </c>
      <c r="I435" s="19">
        <f t="shared" si="262"/>
        <v>0</v>
      </c>
      <c r="J435" s="8">
        <f t="shared" si="263"/>
        <v>0.53369886648255849</v>
      </c>
      <c r="K435" s="8">
        <f t="shared" si="264"/>
        <v>0.45430113351744167</v>
      </c>
      <c r="L435" s="8">
        <f t="shared" si="265"/>
        <v>0.49400000000000011</v>
      </c>
      <c r="M435" s="19">
        <f t="shared" si="266"/>
        <v>0.1747689519292572</v>
      </c>
      <c r="N435" s="19">
        <f t="shared" si="267"/>
        <v>1.5073831927462717E-2</v>
      </c>
      <c r="O435" s="19">
        <f t="shared" si="268"/>
        <v>-6.0242504782219604E-3</v>
      </c>
      <c r="P435" s="19">
        <f t="shared" si="269"/>
        <v>-8.220155982097431E-3</v>
      </c>
      <c r="Q435" s="214"/>
      <c r="R435" s="305"/>
      <c r="S435" s="215"/>
      <c r="T435" t="str">
        <f t="shared" si="270"/>
        <v/>
      </c>
      <c r="U435" t="str">
        <f t="shared" si="271"/>
        <v/>
      </c>
      <c r="V435" t="str">
        <f t="shared" si="272"/>
        <v/>
      </c>
      <c r="W435" t="str">
        <f t="shared" si="273"/>
        <v/>
      </c>
      <c r="X435" s="10"/>
      <c r="Y435" s="219">
        <f t="shared" si="252"/>
        <v>-4.7472527472527479E-3</v>
      </c>
      <c r="Z435" s="78">
        <f t="shared" si="254"/>
        <v>0.47959393547968304</v>
      </c>
      <c r="AA435" s="78">
        <f t="shared" si="277"/>
        <v>0.4866918144307365</v>
      </c>
      <c r="AB435" s="74">
        <f t="shared" si="245"/>
        <v>434</v>
      </c>
      <c r="AC435" s="80">
        <f t="shared" si="256"/>
        <v>-6.8570023428027385E-3</v>
      </c>
      <c r="AD435" s="79">
        <f t="shared" si="276"/>
        <v>-7.0978789510534601E-3</v>
      </c>
      <c r="AE435" s="81">
        <f t="shared" si="257"/>
        <v>-2.4087660825072117E-4</v>
      </c>
      <c r="AF435" s="19">
        <f t="shared" si="279"/>
        <v>-1.4583929173650801E-2</v>
      </c>
      <c r="AG435" s="93">
        <f t="shared" si="278"/>
        <v>-3.9305518019688186E-2</v>
      </c>
      <c r="AH435" s="91">
        <f t="shared" si="280"/>
        <v>-3.9019382476783774E-4</v>
      </c>
      <c r="AI435" s="96">
        <f t="shared" si="281"/>
        <v>415.804578604683</v>
      </c>
      <c r="AJ435" s="5">
        <f t="shared" si="246"/>
        <v>0</v>
      </c>
      <c r="AK435" s="5">
        <f t="shared" si="249"/>
        <v>0</v>
      </c>
      <c r="AL435" s="5">
        <f t="shared" si="251"/>
        <v>0</v>
      </c>
      <c r="AM435" s="95">
        <f t="shared" si="258"/>
        <v>7.1428571428571494E-4</v>
      </c>
      <c r="AN435" s="95">
        <f t="shared" si="259"/>
        <v>-5.0000000000000001E-3</v>
      </c>
      <c r="AO435" s="78">
        <f t="shared" si="260"/>
        <v>0.14285714285714299</v>
      </c>
      <c r="AP435" s="8">
        <f t="shared" si="261"/>
        <v>12.500000000000014</v>
      </c>
      <c r="AQ435" s="8">
        <f t="shared" si="255"/>
        <v>36.363636363636381</v>
      </c>
      <c r="AR435" s="8">
        <f t="shared" si="244"/>
        <v>-1</v>
      </c>
      <c r="AS435" s="114">
        <f t="shared" si="250"/>
        <v>-56400</v>
      </c>
      <c r="AT435" s="103">
        <f t="shared" si="274"/>
        <v>2.1200260926288322E-3</v>
      </c>
      <c r="AU435" s="5">
        <f t="shared" si="247"/>
        <v>0.46</v>
      </c>
      <c r="AW435" s="210">
        <f t="shared" si="248"/>
        <v>2.1739130434782507E-2</v>
      </c>
      <c r="AX435" s="276">
        <f t="shared" si="253"/>
        <v>6.7736852633299115E-3</v>
      </c>
      <c r="AY435" s="19">
        <f t="shared" si="275"/>
        <v>0.41597717295773579</v>
      </c>
    </row>
    <row r="436" spans="1:51">
      <c r="A436" s="4">
        <v>38964</v>
      </c>
      <c r="B436" s="9">
        <f t="shared" si="243"/>
        <v>38964</v>
      </c>
      <c r="C436" s="5">
        <v>0.45</v>
      </c>
      <c r="D436" s="5">
        <v>0.45</v>
      </c>
      <c r="E436" s="5">
        <v>0.45</v>
      </c>
      <c r="F436" s="5">
        <v>0.45</v>
      </c>
      <c r="G436" s="6">
        <v>62800</v>
      </c>
      <c r="H436" s="112">
        <v>0.45</v>
      </c>
      <c r="I436" s="19">
        <f t="shared" si="262"/>
        <v>-2.1739130434782625E-2</v>
      </c>
      <c r="J436" s="8">
        <f t="shared" si="263"/>
        <v>0.53431281565541544</v>
      </c>
      <c r="K436" s="8">
        <f t="shared" si="264"/>
        <v>0.44768718434458454</v>
      </c>
      <c r="L436" s="8">
        <f t="shared" si="265"/>
        <v>0.49099999999999999</v>
      </c>
      <c r="M436" s="19">
        <f t="shared" si="266"/>
        <v>0.19349589253409408</v>
      </c>
      <c r="N436" s="19">
        <f t="shared" si="267"/>
        <v>0.10715255998340679</v>
      </c>
      <c r="O436" s="19">
        <f t="shared" si="268"/>
        <v>1.1503662672234993E-3</v>
      </c>
      <c r="P436" s="19">
        <f t="shared" si="269"/>
        <v>-1.4558513472437111E-2</v>
      </c>
      <c r="Q436" s="214"/>
      <c r="R436" s="305"/>
      <c r="S436" s="215"/>
      <c r="T436" t="str">
        <f t="shared" si="270"/>
        <v/>
      </c>
      <c r="U436" t="str">
        <f t="shared" si="271"/>
        <v/>
      </c>
      <c r="V436" t="str">
        <f t="shared" si="272"/>
        <v/>
      </c>
      <c r="W436" t="str">
        <f t="shared" si="273"/>
        <v/>
      </c>
      <c r="X436" s="10"/>
      <c r="Y436" s="219">
        <f t="shared" si="252"/>
        <v>-4.8131868131868118E-3</v>
      </c>
      <c r="Z436" s="78">
        <f t="shared" si="254"/>
        <v>0.47503646941581185</v>
      </c>
      <c r="AA436" s="78">
        <f t="shared" si="277"/>
        <v>0.48397662016286203</v>
      </c>
      <c r="AB436" s="74">
        <f t="shared" si="245"/>
        <v>435</v>
      </c>
      <c r="AC436" s="80">
        <f t="shared" si="256"/>
        <v>-6.959419311039567E-3</v>
      </c>
      <c r="AD436" s="79">
        <f t="shared" si="276"/>
        <v>-8.9401507470501795E-3</v>
      </c>
      <c r="AE436" s="81">
        <f t="shared" si="257"/>
        <v>-1.9807314360106129E-3</v>
      </c>
      <c r="AF436" s="19">
        <f t="shared" si="279"/>
        <v>-1.8472278152696191E-2</v>
      </c>
      <c r="AG436" s="93">
        <f t="shared" si="278"/>
        <v>1.4936113933857357E-2</v>
      </c>
      <c r="AH436" s="91">
        <f t="shared" si="280"/>
        <v>-3.6735672887959947E-4</v>
      </c>
      <c r="AI436" s="96">
        <f t="shared" si="281"/>
        <v>415.57635628392541</v>
      </c>
      <c r="AJ436" s="5">
        <f t="shared" si="246"/>
        <v>-1.0000000000000009E-2</v>
      </c>
      <c r="AK436" s="5">
        <f t="shared" si="249"/>
        <v>0</v>
      </c>
      <c r="AL436" s="5">
        <f t="shared" si="251"/>
        <v>-1.0000000000000009E-2</v>
      </c>
      <c r="AM436" s="95">
        <f t="shared" si="258"/>
        <v>7.1428571428571494E-4</v>
      </c>
      <c r="AN436" s="95">
        <f t="shared" si="259"/>
        <v>-5.7142857142857151E-3</v>
      </c>
      <c r="AO436" s="78">
        <f t="shared" si="260"/>
        <v>0.12500000000000008</v>
      </c>
      <c r="AP436" s="8">
        <f t="shared" si="261"/>
        <v>11.111111111111114</v>
      </c>
      <c r="AQ436" s="8">
        <f t="shared" si="255"/>
        <v>38.461538461538481</v>
      </c>
      <c r="AR436" s="8">
        <f t="shared" si="244"/>
        <v>0</v>
      </c>
      <c r="AS436" s="114">
        <f t="shared" si="250"/>
        <v>0</v>
      </c>
      <c r="AT436" s="103">
        <f t="shared" si="274"/>
        <v>3.7340399903637675E-2</v>
      </c>
      <c r="AU436" s="5">
        <f t="shared" si="247"/>
        <v>0.45</v>
      </c>
      <c r="AW436" s="210">
        <f t="shared" si="248"/>
        <v>0</v>
      </c>
      <c r="AX436" s="276">
        <f t="shared" si="253"/>
        <v>8.4642561211310512E-3</v>
      </c>
      <c r="AY436" s="19">
        <f t="shared" si="275"/>
        <v>0.24957918652542518</v>
      </c>
    </row>
    <row r="437" spans="1:51">
      <c r="A437" s="4">
        <v>38965</v>
      </c>
      <c r="B437" s="9">
        <f t="shared" si="243"/>
        <v>38965</v>
      </c>
      <c r="C437" s="5">
        <v>0.45</v>
      </c>
      <c r="D437" s="5">
        <v>0.45</v>
      </c>
      <c r="E437" s="5">
        <v>0.45</v>
      </c>
      <c r="F437" s="5">
        <v>0.45</v>
      </c>
      <c r="G437" s="6">
        <v>1400</v>
      </c>
      <c r="H437" s="112">
        <v>0.45</v>
      </c>
      <c r="I437" s="19">
        <f t="shared" si="262"/>
        <v>0</v>
      </c>
      <c r="J437" s="8">
        <f t="shared" si="263"/>
        <v>0.53509399102888699</v>
      </c>
      <c r="K437" s="8">
        <f t="shared" si="264"/>
        <v>0.44190600897111298</v>
      </c>
      <c r="L437" s="8">
        <f t="shared" si="265"/>
        <v>0.48849999999999999</v>
      </c>
      <c r="M437" s="19">
        <f t="shared" si="266"/>
        <v>0.21087738153808547</v>
      </c>
      <c r="N437" s="19">
        <f t="shared" si="267"/>
        <v>8.9828723371627964E-2</v>
      </c>
      <c r="O437" s="19">
        <f t="shared" si="268"/>
        <v>1.4620187848448378E-3</v>
      </c>
      <c r="P437" s="19">
        <f t="shared" si="269"/>
        <v>-1.291342610563047E-2</v>
      </c>
      <c r="Q437" s="214"/>
      <c r="R437" s="305"/>
      <c r="S437" s="215"/>
      <c r="T437" t="str">
        <f t="shared" si="270"/>
        <v/>
      </c>
      <c r="U437" t="str">
        <f t="shared" si="271"/>
        <v/>
      </c>
      <c r="V437" t="str">
        <f t="shared" si="272"/>
        <v/>
      </c>
      <c r="W437" t="str">
        <f t="shared" si="273"/>
        <v/>
      </c>
      <c r="X437" s="10"/>
      <c r="Y437" s="219">
        <f t="shared" si="252"/>
        <v>-4.9010989010988999E-3</v>
      </c>
      <c r="Z437" s="78">
        <f t="shared" si="254"/>
        <v>0.47118085312577684</v>
      </c>
      <c r="AA437" s="78">
        <f t="shared" si="277"/>
        <v>0.48146235027081025</v>
      </c>
      <c r="AB437" s="74">
        <f t="shared" si="245"/>
        <v>436</v>
      </c>
      <c r="AC437" s="80">
        <f t="shared" si="256"/>
        <v>-6.6406125672182313E-3</v>
      </c>
      <c r="AD437" s="79">
        <f t="shared" si="276"/>
        <v>-1.0281497145033403E-2</v>
      </c>
      <c r="AE437" s="81">
        <f t="shared" si="257"/>
        <v>-3.6408845778151712E-3</v>
      </c>
      <c r="AF437" s="19">
        <f t="shared" si="279"/>
        <v>-2.135472719569936E-2</v>
      </c>
      <c r="AG437" s="93">
        <f t="shared" si="278"/>
        <v>-4.5809388624654349E-2</v>
      </c>
      <c r="AH437" s="91">
        <f t="shared" si="280"/>
        <v>-3.2696082942897261E-4</v>
      </c>
      <c r="AI437" s="96">
        <f t="shared" si="281"/>
        <v>415.2220067033436</v>
      </c>
      <c r="AJ437" s="5">
        <f t="shared" si="246"/>
        <v>0</v>
      </c>
      <c r="AK437" s="5">
        <f t="shared" si="249"/>
        <v>0</v>
      </c>
      <c r="AL437" s="5">
        <f t="shared" si="251"/>
        <v>0</v>
      </c>
      <c r="AM437" s="95">
        <f t="shared" si="258"/>
        <v>7.1428571428571494E-4</v>
      </c>
      <c r="AN437" s="95">
        <f t="shared" si="259"/>
        <v>-5.0000000000000001E-3</v>
      </c>
      <c r="AO437" s="78">
        <f t="shared" si="260"/>
        <v>0.14285714285714299</v>
      </c>
      <c r="AP437" s="8">
        <f t="shared" si="261"/>
        <v>12.500000000000014</v>
      </c>
      <c r="AQ437" s="8">
        <f t="shared" si="255"/>
        <v>36.363636363636381</v>
      </c>
      <c r="AR437" s="8">
        <f t="shared" si="244"/>
        <v>0</v>
      </c>
      <c r="AS437" s="114">
        <f t="shared" si="250"/>
        <v>0</v>
      </c>
      <c r="AT437" s="103">
        <f t="shared" si="274"/>
        <v>6.401184795129175E-2</v>
      </c>
      <c r="AU437" s="5">
        <f t="shared" si="247"/>
        <v>0.45</v>
      </c>
      <c r="AW437" s="210">
        <f t="shared" si="248"/>
        <v>0</v>
      </c>
      <c r="AX437" s="276">
        <f t="shared" si="253"/>
        <v>1.0107654015931476E-2</v>
      </c>
      <c r="AY437" s="19">
        <f t="shared" si="275"/>
        <v>0.19415739213014532</v>
      </c>
    </row>
    <row r="438" spans="1:51">
      <c r="A438" s="4">
        <v>38966</v>
      </c>
      <c r="B438" s="9">
        <f t="shared" si="243"/>
        <v>38966</v>
      </c>
      <c r="C438" s="5">
        <v>0.46</v>
      </c>
      <c r="D438" s="5">
        <v>0.46</v>
      </c>
      <c r="E438" s="5">
        <v>0.45</v>
      </c>
      <c r="F438" s="5">
        <v>0.45</v>
      </c>
      <c r="G438" s="6">
        <v>76600</v>
      </c>
      <c r="H438" s="112">
        <v>0.45</v>
      </c>
      <c r="I438" s="19">
        <f t="shared" si="262"/>
        <v>0</v>
      </c>
      <c r="J438" s="8">
        <f t="shared" si="263"/>
        <v>0.53600757517794617</v>
      </c>
      <c r="K438" s="8">
        <f t="shared" si="264"/>
        <v>0.43699242482205369</v>
      </c>
      <c r="L438" s="8">
        <f t="shared" si="265"/>
        <v>0.48649999999999993</v>
      </c>
      <c r="M438" s="19">
        <f t="shared" si="266"/>
        <v>0.22658321913981033</v>
      </c>
      <c r="N438" s="19">
        <f t="shared" si="267"/>
        <v>7.4478531017269464E-2</v>
      </c>
      <c r="O438" s="19">
        <f t="shared" si="268"/>
        <v>1.7073339719299091E-3</v>
      </c>
      <c r="P438" s="19">
        <f t="shared" si="269"/>
        <v>-1.1119070683151738E-2</v>
      </c>
      <c r="Q438" s="214"/>
      <c r="R438" s="305"/>
      <c r="S438" s="215"/>
      <c r="T438" t="str">
        <f t="shared" si="270"/>
        <v/>
      </c>
      <c r="U438" t="str">
        <f t="shared" si="271"/>
        <v/>
      </c>
      <c r="V438" t="str">
        <f t="shared" si="272"/>
        <v/>
      </c>
      <c r="W438" t="str">
        <f t="shared" si="273"/>
        <v/>
      </c>
      <c r="X438" s="10"/>
      <c r="Y438" s="219">
        <f t="shared" si="252"/>
        <v>-4.7252747252747229E-3</v>
      </c>
      <c r="Z438" s="78">
        <f t="shared" si="254"/>
        <v>0.4679190017444072</v>
      </c>
      <c r="AA438" s="78">
        <f t="shared" si="277"/>
        <v>0.47913413635077029</v>
      </c>
      <c r="AB438" s="74">
        <f t="shared" si="245"/>
        <v>437</v>
      </c>
      <c r="AC438" s="80">
        <f t="shared" si="256"/>
        <v>-6.0594000228383323E-3</v>
      </c>
      <c r="AD438" s="79">
        <f t="shared" si="276"/>
        <v>-1.1215134606363086E-2</v>
      </c>
      <c r="AE438" s="81">
        <f t="shared" si="257"/>
        <v>-5.155734583524754E-3</v>
      </c>
      <c r="AF438" s="19">
        <f t="shared" si="279"/>
        <v>-2.3407087400995733E-2</v>
      </c>
      <c r="AG438" s="93">
        <f t="shared" si="278"/>
        <v>-8.7523935253968649E-2</v>
      </c>
      <c r="AH438" s="91">
        <f t="shared" si="280"/>
        <v>-2.6005446681337313E-4</v>
      </c>
      <c r="AI438" s="96">
        <f t="shared" si="281"/>
        <v>415.06108185258455</v>
      </c>
      <c r="AJ438" s="5">
        <f t="shared" si="246"/>
        <v>0</v>
      </c>
      <c r="AK438" s="5">
        <f t="shared" si="249"/>
        <v>0</v>
      </c>
      <c r="AL438" s="5">
        <f t="shared" si="251"/>
        <v>0</v>
      </c>
      <c r="AM438" s="95">
        <f t="shared" si="258"/>
        <v>7.1428571428571494E-4</v>
      </c>
      <c r="AN438" s="95">
        <f t="shared" si="259"/>
        <v>-5.0000000000000001E-3</v>
      </c>
      <c r="AO438" s="78">
        <f t="shared" si="260"/>
        <v>0.14285714285714299</v>
      </c>
      <c r="AP438" s="8">
        <f t="shared" si="261"/>
        <v>12.500000000000014</v>
      </c>
      <c r="AQ438" s="8">
        <f t="shared" si="255"/>
        <v>36.363636363636381</v>
      </c>
      <c r="AR438" s="8">
        <f t="shared" si="244"/>
        <v>-1</v>
      </c>
      <c r="AS438" s="114">
        <f t="shared" si="250"/>
        <v>-76600</v>
      </c>
      <c r="AT438" s="103">
        <f t="shared" si="274"/>
        <v>2.7572506952721496E-2</v>
      </c>
      <c r="AU438" s="5">
        <f t="shared" si="247"/>
        <v>0.45</v>
      </c>
      <c r="AW438" s="210">
        <f t="shared" si="248"/>
        <v>2.222222222222224E-2</v>
      </c>
      <c r="AX438" s="276">
        <f t="shared" si="253"/>
        <v>1.1666760031594952E-2</v>
      </c>
      <c r="AY438" s="19">
        <f t="shared" si="275"/>
        <v>0.15425003796192926</v>
      </c>
    </row>
    <row r="439" spans="1:51">
      <c r="A439" s="4">
        <v>38967</v>
      </c>
      <c r="B439" s="9">
        <f t="shared" si="243"/>
        <v>38967</v>
      </c>
      <c r="C439" s="5">
        <v>0.46</v>
      </c>
      <c r="D439" s="5">
        <v>0.49</v>
      </c>
      <c r="E439" s="5">
        <v>0.46</v>
      </c>
      <c r="F439" s="5">
        <v>0.46</v>
      </c>
      <c r="G439" s="6">
        <v>223000</v>
      </c>
      <c r="H439" s="112">
        <v>0.46</v>
      </c>
      <c r="I439" s="19">
        <f t="shared" si="262"/>
        <v>2.222222222222224E-2</v>
      </c>
      <c r="J439" s="8">
        <f t="shared" si="263"/>
        <v>0.5348884907493765</v>
      </c>
      <c r="K439" s="8">
        <f t="shared" si="264"/>
        <v>0.43411150925062347</v>
      </c>
      <c r="L439" s="8">
        <f t="shared" si="265"/>
        <v>0.48449999999999999</v>
      </c>
      <c r="M439" s="19">
        <f t="shared" si="266"/>
        <v>0.23214538050999228</v>
      </c>
      <c r="N439" s="19">
        <f t="shared" si="267"/>
        <v>2.4547984582873671E-2</v>
      </c>
      <c r="O439" s="19">
        <f t="shared" si="268"/>
        <v>-2.0878145764976429E-3</v>
      </c>
      <c r="P439" s="19">
        <f t="shared" si="269"/>
        <v>-6.5925984245684558E-3</v>
      </c>
      <c r="Q439" s="214"/>
      <c r="R439" s="305"/>
      <c r="S439" s="215"/>
      <c r="T439" t="str">
        <f t="shared" si="270"/>
        <v/>
      </c>
      <c r="U439" t="str">
        <f t="shared" si="271"/>
        <v/>
      </c>
      <c r="V439" t="str">
        <f t="shared" si="272"/>
        <v/>
      </c>
      <c r="W439" t="str">
        <f t="shared" si="273"/>
        <v/>
      </c>
      <c r="X439" s="10"/>
      <c r="Y439" s="219">
        <f t="shared" si="252"/>
        <v>-4.3296703296703274E-3</v>
      </c>
      <c r="Z439" s="78">
        <f t="shared" si="254"/>
        <v>0.46669947547576851</v>
      </c>
      <c r="AA439" s="78">
        <f t="shared" si="277"/>
        <v>0.47771821026081329</v>
      </c>
      <c r="AB439" s="74">
        <f t="shared" si="245"/>
        <v>438</v>
      </c>
      <c r="AC439" s="80">
        <f t="shared" si="256"/>
        <v>-4.6904001612160223E-3</v>
      </c>
      <c r="AD439" s="79">
        <f t="shared" si="276"/>
        <v>-1.1018734785044781E-2</v>
      </c>
      <c r="AE439" s="81">
        <f t="shared" si="257"/>
        <v>-6.3283346238287592E-3</v>
      </c>
      <c r="AF439" s="19">
        <f t="shared" si="279"/>
        <v>-2.3065343854129054E-2</v>
      </c>
      <c r="AG439" s="93">
        <f t="shared" si="278"/>
        <v>-0.22592993637364212</v>
      </c>
      <c r="AH439" s="91">
        <f t="shared" si="280"/>
        <v>-1.6538331043010118E-4</v>
      </c>
      <c r="AI439" s="96">
        <f t="shared" si="281"/>
        <v>420.00403791550093</v>
      </c>
      <c r="AJ439" s="5">
        <f t="shared" si="246"/>
        <v>1.0000000000000009E-2</v>
      </c>
      <c r="AK439" s="5">
        <f t="shared" si="249"/>
        <v>1.0000000000000009E-2</v>
      </c>
      <c r="AL439" s="5">
        <f t="shared" si="251"/>
        <v>0</v>
      </c>
      <c r="AM439" s="95">
        <f t="shared" si="258"/>
        <v>1.4285714285714299E-3</v>
      </c>
      <c r="AN439" s="95">
        <f t="shared" si="259"/>
        <v>-4.2857142857142859E-3</v>
      </c>
      <c r="AO439" s="78">
        <f t="shared" si="260"/>
        <v>0.33333333333333359</v>
      </c>
      <c r="AP439" s="8">
        <f t="shared" si="261"/>
        <v>25.000000000000014</v>
      </c>
      <c r="AQ439" s="8">
        <f t="shared" si="255"/>
        <v>33.333333333333357</v>
      </c>
      <c r="AR439" s="8">
        <f t="shared" si="244"/>
        <v>-1</v>
      </c>
      <c r="AS439" s="114">
        <f t="shared" si="250"/>
        <v>-223000</v>
      </c>
      <c r="AT439" s="103">
        <f t="shared" si="274"/>
        <v>-0.13233537142455548</v>
      </c>
      <c r="AU439" s="5">
        <f t="shared" si="247"/>
        <v>0.46</v>
      </c>
      <c r="AW439" s="210">
        <f t="shared" si="248"/>
        <v>6.5217391304347755E-2</v>
      </c>
      <c r="AX439" s="276">
        <f t="shared" si="253"/>
        <v>1.2684512009868658E-2</v>
      </c>
      <c r="AY439" s="19">
        <f t="shared" si="275"/>
        <v>8.7235185734301071E-2</v>
      </c>
    </row>
    <row r="440" spans="1:51">
      <c r="A440" s="4">
        <v>38968</v>
      </c>
      <c r="B440" s="9">
        <f t="shared" si="243"/>
        <v>38968</v>
      </c>
      <c r="C440" s="5">
        <v>0.47</v>
      </c>
      <c r="D440" s="5">
        <v>0.47</v>
      </c>
      <c r="E440" s="5">
        <v>0.46</v>
      </c>
      <c r="F440" s="5">
        <v>0.46</v>
      </c>
      <c r="G440" s="6">
        <v>10300</v>
      </c>
      <c r="H440" s="112">
        <v>0.46</v>
      </c>
      <c r="I440" s="19">
        <f t="shared" si="262"/>
        <v>0</v>
      </c>
      <c r="J440" s="8">
        <f t="shared" si="263"/>
        <v>0.5301929152957594</v>
      </c>
      <c r="K440" s="8">
        <f t="shared" si="264"/>
        <v>0.43280708470424062</v>
      </c>
      <c r="L440" s="8">
        <f t="shared" si="265"/>
        <v>0.48150000000000004</v>
      </c>
      <c r="M440" s="19">
        <f t="shared" si="266"/>
        <v>0.22500978850211645</v>
      </c>
      <c r="N440" s="19">
        <f t="shared" si="267"/>
        <v>-3.0737600688843757E-2</v>
      </c>
      <c r="O440" s="19">
        <f t="shared" si="268"/>
        <v>-8.7786062606032417E-3</v>
      </c>
      <c r="P440" s="19">
        <f t="shared" si="269"/>
        <v>-3.0048144741303714E-3</v>
      </c>
      <c r="Q440" s="214"/>
      <c r="R440" s="305"/>
      <c r="S440" s="215"/>
      <c r="T440" t="str">
        <f t="shared" si="270"/>
        <v/>
      </c>
      <c r="U440" t="str">
        <f t="shared" si="271"/>
        <v/>
      </c>
      <c r="V440" t="str">
        <f t="shared" si="272"/>
        <v/>
      </c>
      <c r="W440" t="str">
        <f t="shared" si="273"/>
        <v/>
      </c>
      <c r="X440" s="10"/>
      <c r="Y440" s="219">
        <f t="shared" si="252"/>
        <v>-3.7582417582417557E-3</v>
      </c>
      <c r="Z440" s="78">
        <f t="shared" si="254"/>
        <v>0.46566775625250018</v>
      </c>
      <c r="AA440" s="78">
        <f t="shared" si="277"/>
        <v>0.47640706270151312</v>
      </c>
      <c r="AB440" s="74">
        <f t="shared" si="245"/>
        <v>439</v>
      </c>
      <c r="AC440" s="80">
        <f t="shared" si="256"/>
        <v>-3.5287774601473459E-3</v>
      </c>
      <c r="AD440" s="79">
        <f t="shared" si="276"/>
        <v>-1.0739306449012942E-2</v>
      </c>
      <c r="AE440" s="81">
        <f t="shared" si="257"/>
        <v>-7.2105289888655961E-3</v>
      </c>
      <c r="AF440" s="19">
        <f t="shared" si="279"/>
        <v>-2.2542290595178517E-2</v>
      </c>
      <c r="AG440" s="93">
        <f t="shared" si="278"/>
        <v>-0.24765961562808678</v>
      </c>
      <c r="AH440" s="91">
        <f t="shared" si="280"/>
        <v>-4.6646130680177868E-5</v>
      </c>
      <c r="AI440" s="96">
        <f t="shared" si="281"/>
        <v>429.63377076904374</v>
      </c>
      <c r="AJ440" s="5">
        <f t="shared" si="246"/>
        <v>0</v>
      </c>
      <c r="AK440" s="5">
        <f t="shared" si="249"/>
        <v>0</v>
      </c>
      <c r="AL440" s="5">
        <f t="shared" si="251"/>
        <v>0</v>
      </c>
      <c r="AM440" s="95">
        <f t="shared" si="258"/>
        <v>1.4285714285714299E-3</v>
      </c>
      <c r="AN440" s="95">
        <f t="shared" si="259"/>
        <v>-4.2857142857142859E-3</v>
      </c>
      <c r="AO440" s="78">
        <f t="shared" si="260"/>
        <v>0.33333333333333359</v>
      </c>
      <c r="AP440" s="8">
        <f t="shared" si="261"/>
        <v>25.000000000000014</v>
      </c>
      <c r="AQ440" s="8">
        <f t="shared" si="255"/>
        <v>33.333333333333357</v>
      </c>
      <c r="AR440" s="8">
        <f t="shared" si="244"/>
        <v>-1</v>
      </c>
      <c r="AS440" s="114">
        <f t="shared" si="250"/>
        <v>-10300</v>
      </c>
      <c r="AT440" s="103">
        <f t="shared" si="274"/>
        <v>-0.14526038619075482</v>
      </c>
      <c r="AU440" s="5">
        <f t="shared" si="247"/>
        <v>0.46</v>
      </c>
      <c r="AW440" s="210">
        <f t="shared" si="248"/>
        <v>2.1739130434782507E-2</v>
      </c>
      <c r="AX440" s="276">
        <f t="shared" si="253"/>
        <v>1.2890995672332364E-2</v>
      </c>
      <c r="AY440" s="19">
        <f t="shared" si="275"/>
        <v>1.6278408054094612E-2</v>
      </c>
    </row>
    <row r="441" spans="1:51">
      <c r="A441" s="4">
        <v>38971</v>
      </c>
      <c r="B441" s="9">
        <f t="shared" si="243"/>
        <v>38971</v>
      </c>
      <c r="C441" s="5">
        <v>0.45</v>
      </c>
      <c r="D441" s="5">
        <v>0.45</v>
      </c>
      <c r="E441" s="5">
        <v>0.43</v>
      </c>
      <c r="F441" s="5">
        <v>0.44</v>
      </c>
      <c r="G441" s="6">
        <v>208000</v>
      </c>
      <c r="H441" s="112">
        <v>0.44</v>
      </c>
      <c r="I441" s="19">
        <f t="shared" si="262"/>
        <v>-4.3478260869565251E-2</v>
      </c>
      <c r="J441" s="8">
        <f t="shared" si="263"/>
        <v>0.52602834223420381</v>
      </c>
      <c r="K441" s="8">
        <f t="shared" si="264"/>
        <v>0.42897165776579632</v>
      </c>
      <c r="L441" s="8">
        <f t="shared" si="265"/>
        <v>0.47750000000000004</v>
      </c>
      <c r="M441" s="19">
        <f t="shared" si="266"/>
        <v>0.22625430541007227</v>
      </c>
      <c r="N441" s="19">
        <f t="shared" si="267"/>
        <v>5.530945636812226E-3</v>
      </c>
      <c r="O441" s="19">
        <f t="shared" si="268"/>
        <v>-7.8548259348815708E-3</v>
      </c>
      <c r="P441" s="19">
        <f t="shared" si="269"/>
        <v>-8.8617471247385941E-3</v>
      </c>
      <c r="Q441" s="214"/>
      <c r="R441" s="305"/>
      <c r="S441" s="215"/>
      <c r="T441" t="str">
        <f t="shared" si="270"/>
        <v/>
      </c>
      <c r="U441" t="str">
        <f t="shared" si="271"/>
        <v/>
      </c>
      <c r="V441" t="str">
        <f t="shared" si="272"/>
        <v/>
      </c>
      <c r="W441" t="str">
        <f t="shared" si="273"/>
        <v/>
      </c>
      <c r="X441" s="10"/>
      <c r="Y441" s="219">
        <f t="shared" si="252"/>
        <v>-3.5824175824175791E-3</v>
      </c>
      <c r="Z441" s="78">
        <f t="shared" si="254"/>
        <v>0.46171492178961515</v>
      </c>
      <c r="AA441" s="78">
        <f t="shared" si="277"/>
        <v>0.47371294006160114</v>
      </c>
      <c r="AB441" s="74">
        <f t="shared" si="245"/>
        <v>440</v>
      </c>
      <c r="AC441" s="80">
        <f t="shared" si="256"/>
        <v>-3.8299914264963136E-3</v>
      </c>
      <c r="AD441" s="79">
        <f t="shared" si="276"/>
        <v>-1.1998018271985988E-2</v>
      </c>
      <c r="AE441" s="81">
        <f t="shared" si="257"/>
        <v>-8.1680268454896749E-3</v>
      </c>
      <c r="AF441" s="19">
        <f t="shared" si="279"/>
        <v>-2.5327613534107341E-2</v>
      </c>
      <c r="AG441" s="93">
        <f t="shared" si="278"/>
        <v>8.5359297873204606E-2</v>
      </c>
      <c r="AH441" s="91">
        <f t="shared" si="280"/>
        <v>5.5734972028328879E-5</v>
      </c>
      <c r="AI441" s="96">
        <f t="shared" si="281"/>
        <v>436.67836668693747</v>
      </c>
      <c r="AJ441" s="5">
        <f t="shared" si="246"/>
        <v>-2.0000000000000018E-2</v>
      </c>
      <c r="AK441" s="5">
        <f t="shared" si="249"/>
        <v>0</v>
      </c>
      <c r="AL441" s="5">
        <f t="shared" si="251"/>
        <v>-2.0000000000000018E-2</v>
      </c>
      <c r="AM441" s="95">
        <f t="shared" si="258"/>
        <v>1.4285714285714299E-3</v>
      </c>
      <c r="AN441" s="95">
        <f t="shared" si="259"/>
        <v>-5.7142857142857151E-3</v>
      </c>
      <c r="AO441" s="78">
        <f t="shared" si="260"/>
        <v>0.25000000000000017</v>
      </c>
      <c r="AP441" s="8">
        <f t="shared" si="261"/>
        <v>20.000000000000014</v>
      </c>
      <c r="AQ441" s="8">
        <f t="shared" si="255"/>
        <v>33.333333333333357</v>
      </c>
      <c r="AR441" s="8">
        <f t="shared" si="244"/>
        <v>0</v>
      </c>
      <c r="AS441" s="114">
        <f t="shared" si="250"/>
        <v>0</v>
      </c>
      <c r="AT441" s="103">
        <f t="shared" si="274"/>
        <v>-0.22771317829457363</v>
      </c>
      <c r="AU441" s="5">
        <f t="shared" si="247"/>
        <v>0.44</v>
      </c>
      <c r="AW441" s="210">
        <f t="shared" si="248"/>
        <v>4.6511627906976785E-2</v>
      </c>
      <c r="AX441" s="276">
        <f t="shared" si="253"/>
        <v>1.2600378914589693E-2</v>
      </c>
      <c r="AY441" s="19">
        <f t="shared" si="275"/>
        <v>-2.2544166884363712E-2</v>
      </c>
    </row>
    <row r="442" spans="1:51">
      <c r="A442" s="4">
        <v>38972</v>
      </c>
      <c r="B442" s="9">
        <f t="shared" si="243"/>
        <v>38972</v>
      </c>
      <c r="C442" s="5">
        <v>0.46</v>
      </c>
      <c r="D442" s="5">
        <v>0.46</v>
      </c>
      <c r="E442" s="5">
        <v>0.46</v>
      </c>
      <c r="F442" s="5">
        <v>0.46</v>
      </c>
      <c r="G442" s="6">
        <v>89800</v>
      </c>
      <c r="H442" s="112">
        <v>0.46</v>
      </c>
      <c r="I442" s="19">
        <f t="shared" si="262"/>
        <v>4.5454545454545497E-2</v>
      </c>
      <c r="J442" s="8">
        <f t="shared" si="263"/>
        <v>0.51943328387732202</v>
      </c>
      <c r="K442" s="8">
        <f t="shared" si="264"/>
        <v>0.42956671612267816</v>
      </c>
      <c r="L442" s="8">
        <f t="shared" si="265"/>
        <v>0.47450000000000009</v>
      </c>
      <c r="M442" s="19">
        <f t="shared" si="266"/>
        <v>0.20920281851860059</v>
      </c>
      <c r="N442" s="19">
        <f t="shared" si="267"/>
        <v>-7.5364253778803847E-2</v>
      </c>
      <c r="O442" s="19">
        <f t="shared" si="268"/>
        <v>-1.2537458207804074E-2</v>
      </c>
      <c r="P442" s="19">
        <f t="shared" si="269"/>
        <v>1.3871740617575261E-3</v>
      </c>
      <c r="Q442" s="214"/>
      <c r="R442" s="305"/>
      <c r="S442" s="215"/>
      <c r="T442" t="str">
        <f t="shared" si="270"/>
        <v/>
      </c>
      <c r="U442" t="str">
        <f t="shared" si="271"/>
        <v/>
      </c>
      <c r="V442" t="str">
        <f t="shared" si="272"/>
        <v/>
      </c>
      <c r="W442" t="str">
        <f t="shared" si="273"/>
        <v/>
      </c>
      <c r="X442" s="10"/>
      <c r="Y442" s="219">
        <f t="shared" si="252"/>
        <v>-2.5714285714285687E-3</v>
      </c>
      <c r="Z442" s="78">
        <f t="shared" si="254"/>
        <v>0.46145082383401442</v>
      </c>
      <c r="AA442" s="78">
        <f t="shared" si="277"/>
        <v>0.47269818249704265</v>
      </c>
      <c r="AB442" s="74">
        <f t="shared" si="245"/>
        <v>441</v>
      </c>
      <c r="AC442" s="80">
        <f t="shared" si="256"/>
        <v>-2.4634654540308422E-3</v>
      </c>
      <c r="AD442" s="79">
        <f t="shared" si="276"/>
        <v>-1.1247358663028229E-2</v>
      </c>
      <c r="AE442" s="81">
        <f t="shared" si="257"/>
        <v>-8.7838932089973863E-3</v>
      </c>
      <c r="AF442" s="19">
        <f t="shared" si="279"/>
        <v>-2.3793953688617357E-2</v>
      </c>
      <c r="AG442" s="93">
        <f t="shared" si="278"/>
        <v>-0.3567960917645116</v>
      </c>
      <c r="AH442" s="91">
        <f t="shared" si="280"/>
        <v>1.958203454638011E-4</v>
      </c>
      <c r="AI442" s="96">
        <f t="shared" si="281"/>
        <v>442.52284592149425</v>
      </c>
      <c r="AJ442" s="5">
        <f t="shared" si="246"/>
        <v>2.0000000000000018E-2</v>
      </c>
      <c r="AK442" s="5">
        <f t="shared" si="249"/>
        <v>2.0000000000000018E-2</v>
      </c>
      <c r="AL442" s="5">
        <f t="shared" si="251"/>
        <v>0</v>
      </c>
      <c r="AM442" s="95">
        <f t="shared" si="258"/>
        <v>2.8571428571428597E-3</v>
      </c>
      <c r="AN442" s="95">
        <f t="shared" si="259"/>
        <v>-5.7142857142857151E-3</v>
      </c>
      <c r="AO442" s="78">
        <f t="shared" si="260"/>
        <v>0.50000000000000033</v>
      </c>
      <c r="AP442" s="8">
        <f t="shared" si="261"/>
        <v>33.333333333333357</v>
      </c>
      <c r="AQ442" s="8">
        <f t="shared" si="255"/>
        <v>40.000000000000014</v>
      </c>
      <c r="AR442" s="8">
        <f t="shared" si="244"/>
        <v>0</v>
      </c>
      <c r="AS442" s="114">
        <f t="shared" si="250"/>
        <v>0</v>
      </c>
      <c r="AT442" s="103">
        <f t="shared" si="274"/>
        <v>-0.25867891395380249</v>
      </c>
      <c r="AU442" s="5">
        <f t="shared" si="247"/>
        <v>0.46</v>
      </c>
      <c r="AW442" s="210">
        <f t="shared" si="248"/>
        <v>0</v>
      </c>
      <c r="AX442" s="276">
        <f t="shared" si="253"/>
        <v>1.121580136694084E-2</v>
      </c>
      <c r="AY442" s="19">
        <f t="shared" si="275"/>
        <v>-0.10988380246610538</v>
      </c>
    </row>
    <row r="443" spans="1:51">
      <c r="A443" s="4">
        <v>38973</v>
      </c>
      <c r="B443" s="9">
        <f t="shared" si="243"/>
        <v>38973</v>
      </c>
      <c r="C443" s="5">
        <v>0.45</v>
      </c>
      <c r="D443" s="5">
        <v>0.47</v>
      </c>
      <c r="E443" s="5">
        <v>0.42</v>
      </c>
      <c r="F443" s="5">
        <v>0.47</v>
      </c>
      <c r="G443" s="6">
        <v>75200</v>
      </c>
      <c r="H443" s="112">
        <v>0.47</v>
      </c>
      <c r="I443" s="19">
        <f t="shared" si="262"/>
        <v>2.1739130434782507E-2</v>
      </c>
      <c r="J443" s="8">
        <f t="shared" si="263"/>
        <v>0.51439272013130688</v>
      </c>
      <c r="K443" s="8">
        <f t="shared" si="264"/>
        <v>0.43060727986869324</v>
      </c>
      <c r="L443" s="8">
        <f t="shared" si="265"/>
        <v>0.47250000000000003</v>
      </c>
      <c r="M443" s="19">
        <f t="shared" si="266"/>
        <v>0.19457506684086406</v>
      </c>
      <c r="N443" s="19">
        <f t="shared" si="267"/>
        <v>-6.9921389115682242E-2</v>
      </c>
      <c r="O443" s="19">
        <f t="shared" si="268"/>
        <v>-9.7039675786459601E-3</v>
      </c>
      <c r="P443" s="19">
        <f t="shared" si="269"/>
        <v>2.4223565443043014E-3</v>
      </c>
      <c r="Q443" s="214"/>
      <c r="R443" s="305"/>
      <c r="S443" s="215"/>
      <c r="T443" t="str">
        <f t="shared" si="270"/>
        <v/>
      </c>
      <c r="U443" t="str">
        <f t="shared" si="271"/>
        <v/>
      </c>
      <c r="V443" t="str">
        <f t="shared" si="272"/>
        <v>BrokeBandLower</v>
      </c>
      <c r="W443" t="str">
        <f t="shared" si="273"/>
        <v/>
      </c>
      <c r="X443" s="10"/>
      <c r="Y443" s="219">
        <f t="shared" si="252"/>
        <v>-1.0989010989010976E-3</v>
      </c>
      <c r="Z443" s="78">
        <f t="shared" si="254"/>
        <v>0.46276739696357622</v>
      </c>
      <c r="AA443" s="78">
        <f t="shared" si="277"/>
        <v>0.47249851699226147</v>
      </c>
      <c r="AB443" s="74">
        <f t="shared" si="245"/>
        <v>442</v>
      </c>
      <c r="AC443" s="80">
        <f t="shared" si="256"/>
        <v>-7.5778145575029765E-4</v>
      </c>
      <c r="AD443" s="79">
        <f t="shared" si="276"/>
        <v>-9.7311200286852584E-3</v>
      </c>
      <c r="AE443" s="81">
        <f t="shared" si="257"/>
        <v>-8.9733385729349607E-3</v>
      </c>
      <c r="AF443" s="19">
        <f t="shared" si="279"/>
        <v>-2.0595027664064888E-2</v>
      </c>
      <c r="AG443" s="93">
        <f t="shared" si="278"/>
        <v>-0.69239209159179449</v>
      </c>
      <c r="AH443" s="91">
        <f t="shared" si="280"/>
        <v>3.8128202582463132E-4</v>
      </c>
      <c r="AI443" s="96">
        <f t="shared" si="281"/>
        <v>444.52677600083962</v>
      </c>
      <c r="AJ443" s="5">
        <f t="shared" si="246"/>
        <v>9.9999999999999534E-3</v>
      </c>
      <c r="AK443" s="5">
        <f t="shared" si="249"/>
        <v>9.9999999999999534E-3</v>
      </c>
      <c r="AL443" s="5">
        <f t="shared" si="251"/>
        <v>0</v>
      </c>
      <c r="AM443" s="95">
        <f t="shared" si="258"/>
        <v>3.5714285714285704E-3</v>
      </c>
      <c r="AN443" s="95">
        <f t="shared" si="259"/>
        <v>-5.7142857142857151E-3</v>
      </c>
      <c r="AO443" s="78">
        <f t="shared" si="260"/>
        <v>0.62499999999999978</v>
      </c>
      <c r="AP443" s="8">
        <f t="shared" si="261"/>
        <v>38.461538461538453</v>
      </c>
      <c r="AQ443" s="8">
        <f t="shared" si="255"/>
        <v>38.461538461538453</v>
      </c>
      <c r="AR443" s="8">
        <f t="shared" si="244"/>
        <v>1</v>
      </c>
      <c r="AS443" s="114">
        <f t="shared" si="250"/>
        <v>75200</v>
      </c>
      <c r="AT443" s="103">
        <f t="shared" si="274"/>
        <v>-0.2535144951906908</v>
      </c>
      <c r="AU443" s="5">
        <f t="shared" si="247"/>
        <v>0.47</v>
      </c>
      <c r="AW443" s="210">
        <f t="shared" si="248"/>
        <v>0.11904761904761903</v>
      </c>
      <c r="AX443" s="276">
        <f t="shared" si="253"/>
        <v>8.6220319839996444E-3</v>
      </c>
      <c r="AY443" s="19">
        <f t="shared" si="275"/>
        <v>-0.23126028164037088</v>
      </c>
    </row>
    <row r="444" spans="1:51">
      <c r="A444" s="4">
        <v>38974</v>
      </c>
      <c r="B444" s="9">
        <f t="shared" si="243"/>
        <v>38974</v>
      </c>
      <c r="C444" s="5">
        <v>0.46</v>
      </c>
      <c r="D444" s="5">
        <v>0.46</v>
      </c>
      <c r="E444" s="5">
        <v>0.42</v>
      </c>
      <c r="F444" s="5">
        <v>0.46</v>
      </c>
      <c r="G444" s="6">
        <v>29800</v>
      </c>
      <c r="H444" s="112">
        <v>0.46</v>
      </c>
      <c r="I444" s="19">
        <f t="shared" si="262"/>
        <v>-2.1276595744680753E-2</v>
      </c>
      <c r="J444" s="8">
        <f t="shared" si="263"/>
        <v>0.5084707681233428</v>
      </c>
      <c r="K444" s="8">
        <f t="shared" si="264"/>
        <v>0.43152923187665743</v>
      </c>
      <c r="L444" s="8">
        <f t="shared" si="265"/>
        <v>0.47000000000000008</v>
      </c>
      <c r="M444" s="19">
        <f t="shared" si="266"/>
        <v>0.17829970848574475</v>
      </c>
      <c r="N444" s="19">
        <f t="shared" si="267"/>
        <v>-8.3645652135020676E-2</v>
      </c>
      <c r="O444" s="19">
        <f t="shared" si="268"/>
        <v>-1.1512511309359919E-2</v>
      </c>
      <c r="P444" s="19">
        <f t="shared" si="269"/>
        <v>2.1410506767217752E-3</v>
      </c>
      <c r="Q444" s="214"/>
      <c r="R444" s="305"/>
      <c r="S444" s="215"/>
      <c r="T444" t="str">
        <f t="shared" si="270"/>
        <v/>
      </c>
      <c r="U444" t="str">
        <f t="shared" si="271"/>
        <v/>
      </c>
      <c r="V444" t="str">
        <f t="shared" si="272"/>
        <v>BrokeBandLower</v>
      </c>
      <c r="W444" t="str">
        <f t="shared" si="273"/>
        <v/>
      </c>
      <c r="X444" s="10"/>
      <c r="Y444" s="219">
        <f t="shared" si="252"/>
        <v>-7.6923076923076836E-4</v>
      </c>
      <c r="Z444" s="78">
        <f t="shared" si="254"/>
        <v>0.46234121783118548</v>
      </c>
      <c r="AA444" s="78">
        <f t="shared" si="277"/>
        <v>0.47157362673483411</v>
      </c>
      <c r="AB444" s="74">
        <f t="shared" si="245"/>
        <v>443</v>
      </c>
      <c r="AC444" s="80">
        <f t="shared" si="256"/>
        <v>-2.0725626457093228E-4</v>
      </c>
      <c r="AD444" s="79">
        <f t="shared" si="276"/>
        <v>-9.2324089036486257E-3</v>
      </c>
      <c r="AE444" s="81">
        <f t="shared" si="257"/>
        <v>-9.0251526390776934E-3</v>
      </c>
      <c r="AF444" s="19">
        <f t="shared" si="279"/>
        <v>-1.9577873698267714E-2</v>
      </c>
      <c r="AG444" s="93">
        <f t="shared" si="278"/>
        <v>-0.72649599300932632</v>
      </c>
      <c r="AH444" s="91">
        <f t="shared" si="280"/>
        <v>5.1144475951133458E-4</v>
      </c>
      <c r="AI444" s="96">
        <f t="shared" si="281"/>
        <v>444.14744716744349</v>
      </c>
      <c r="AJ444" s="5">
        <f t="shared" si="246"/>
        <v>-9.9999999999999534E-3</v>
      </c>
      <c r="AK444" s="5">
        <f t="shared" si="249"/>
        <v>0</v>
      </c>
      <c r="AL444" s="5">
        <f t="shared" si="251"/>
        <v>-9.9999999999999534E-3</v>
      </c>
      <c r="AM444" s="95">
        <f t="shared" si="258"/>
        <v>3.5714285714285704E-3</v>
      </c>
      <c r="AN444" s="95">
        <f t="shared" si="259"/>
        <v>-4.2857142857142816E-3</v>
      </c>
      <c r="AO444" s="78">
        <f t="shared" si="260"/>
        <v>0.83333333333333393</v>
      </c>
      <c r="AP444" s="8">
        <f t="shared" si="261"/>
        <v>45.454545454545475</v>
      </c>
      <c r="AQ444" s="8">
        <f t="shared" si="255"/>
        <v>45.454545454545475</v>
      </c>
      <c r="AR444" s="8">
        <f t="shared" si="244"/>
        <v>1</v>
      </c>
      <c r="AS444" s="114">
        <f t="shared" si="250"/>
        <v>29800</v>
      </c>
      <c r="AT444" s="103">
        <f t="shared" si="274"/>
        <v>-0.28933167289331674</v>
      </c>
      <c r="AU444" s="5">
        <f t="shared" si="247"/>
        <v>0.46</v>
      </c>
      <c r="AW444" s="210">
        <f t="shared" si="248"/>
        <v>9.523809523809533E-2</v>
      </c>
      <c r="AX444" s="276">
        <f t="shared" si="253"/>
        <v>5.8943143389917751E-3</v>
      </c>
      <c r="AY444" s="19">
        <f t="shared" si="275"/>
        <v>-0.31636598542777822</v>
      </c>
    </row>
    <row r="445" spans="1:51">
      <c r="A445" s="4">
        <v>38975</v>
      </c>
      <c r="B445" s="9">
        <f t="shared" si="243"/>
        <v>38975</v>
      </c>
      <c r="C445" s="5">
        <v>0.46</v>
      </c>
      <c r="D445" s="5">
        <v>0.46</v>
      </c>
      <c r="E445" s="5">
        <v>0.41</v>
      </c>
      <c r="F445" s="5">
        <v>0.43</v>
      </c>
      <c r="G445" s="6">
        <v>228100</v>
      </c>
      <c r="H445" s="112">
        <v>0.43</v>
      </c>
      <c r="I445" s="19">
        <f t="shared" si="262"/>
        <v>-6.521739130434788E-2</v>
      </c>
      <c r="J445" s="8">
        <f t="shared" si="263"/>
        <v>0.50613584236521292</v>
      </c>
      <c r="K445" s="8">
        <f t="shared" si="264"/>
        <v>0.42686415763478724</v>
      </c>
      <c r="L445" s="8">
        <f t="shared" si="265"/>
        <v>0.46650000000000008</v>
      </c>
      <c r="M445" s="19">
        <f t="shared" si="266"/>
        <v>0.18570705296425533</v>
      </c>
      <c r="N445" s="19">
        <f t="shared" si="267"/>
        <v>4.1544344303304344E-2</v>
      </c>
      <c r="O445" s="19">
        <f t="shared" si="268"/>
        <v>-4.5920550491970131E-3</v>
      </c>
      <c r="P445" s="19">
        <f t="shared" si="269"/>
        <v>-1.0810563682053374E-2</v>
      </c>
      <c r="Q445" s="214"/>
      <c r="R445" s="305"/>
      <c r="S445" s="215"/>
      <c r="T445" t="str">
        <f t="shared" si="270"/>
        <v/>
      </c>
      <c r="U445" t="str">
        <f t="shared" si="271"/>
        <v/>
      </c>
      <c r="V445" t="str">
        <f t="shared" si="272"/>
        <v>BrokeBandLower</v>
      </c>
      <c r="W445" t="str">
        <f t="shared" si="273"/>
        <v/>
      </c>
      <c r="X445" s="10"/>
      <c r="Y445" s="219">
        <f t="shared" si="252"/>
        <v>-1.2527472527472533E-3</v>
      </c>
      <c r="Z445" s="78">
        <f t="shared" si="254"/>
        <v>0.4573606702851829</v>
      </c>
      <c r="AA445" s="78">
        <f t="shared" si="277"/>
        <v>0.46849717835645638</v>
      </c>
      <c r="AB445" s="74">
        <f t="shared" si="245"/>
        <v>444</v>
      </c>
      <c r="AC445" s="80">
        <f t="shared" si="256"/>
        <v>-1.6890843457566269E-3</v>
      </c>
      <c r="AD445" s="79">
        <f t="shared" si="276"/>
        <v>-1.1136508071273477E-2</v>
      </c>
      <c r="AE445" s="81">
        <f t="shared" si="257"/>
        <v>-9.4474237255168497E-3</v>
      </c>
      <c r="AF445" s="19">
        <f t="shared" si="279"/>
        <v>-2.3770704682452234E-2</v>
      </c>
      <c r="AG445" s="93">
        <f t="shared" si="278"/>
        <v>7.1497384373563646</v>
      </c>
      <c r="AH445" s="91">
        <f t="shared" si="280"/>
        <v>5.4691565199125409E-4</v>
      </c>
      <c r="AI445" s="96">
        <f t="shared" si="281"/>
        <v>444.54888874697912</v>
      </c>
      <c r="AJ445" s="5">
        <f t="shared" si="246"/>
        <v>-3.0000000000000027E-2</v>
      </c>
      <c r="AK445" s="5">
        <f t="shared" si="249"/>
        <v>0</v>
      </c>
      <c r="AL445" s="5">
        <f t="shared" si="251"/>
        <v>-3.0000000000000027E-2</v>
      </c>
      <c r="AM445" s="95">
        <f t="shared" si="258"/>
        <v>3.5714285714285704E-3</v>
      </c>
      <c r="AN445" s="95">
        <f t="shared" si="259"/>
        <v>-6.4285714285714267E-3</v>
      </c>
      <c r="AO445" s="78">
        <f t="shared" si="260"/>
        <v>0.55555555555555558</v>
      </c>
      <c r="AP445" s="8">
        <f t="shared" si="261"/>
        <v>35.714285714285722</v>
      </c>
      <c r="AQ445" s="8">
        <f t="shared" si="255"/>
        <v>40.983606557377058</v>
      </c>
      <c r="AR445" s="8">
        <f t="shared" si="244"/>
        <v>-0.2</v>
      </c>
      <c r="AS445" s="114">
        <f t="shared" si="250"/>
        <v>-45620</v>
      </c>
      <c r="AT445" s="103">
        <f t="shared" si="274"/>
        <v>-0.23087487283825026</v>
      </c>
      <c r="AU445" s="5">
        <f t="shared" si="247"/>
        <v>0.43</v>
      </c>
      <c r="AW445" s="210">
        <f t="shared" si="248"/>
        <v>0.12195121951219524</v>
      </c>
      <c r="AX445" s="276">
        <f t="shared" si="253"/>
        <v>3.6028989269362745E-3</v>
      </c>
      <c r="AY445" s="19">
        <f t="shared" si="275"/>
        <v>-0.38875012092542188</v>
      </c>
    </row>
    <row r="446" spans="1:51">
      <c r="A446" s="4">
        <v>38978</v>
      </c>
      <c r="B446" s="9">
        <f t="shared" si="243"/>
        <v>38978</v>
      </c>
      <c r="C446" s="5">
        <v>0.43</v>
      </c>
      <c r="D446" s="5">
        <v>0.43</v>
      </c>
      <c r="E446" s="5">
        <v>0.43</v>
      </c>
      <c r="F446" s="5">
        <v>0.43</v>
      </c>
      <c r="G446" s="6">
        <v>47000</v>
      </c>
      <c r="H446" s="112">
        <v>0.43</v>
      </c>
      <c r="I446" s="19">
        <f t="shared" si="262"/>
        <v>0</v>
      </c>
      <c r="J446" s="8">
        <f t="shared" si="263"/>
        <v>0.50254743986657036</v>
      </c>
      <c r="K446" s="8">
        <f t="shared" si="264"/>
        <v>0.42345256013342958</v>
      </c>
      <c r="L446" s="8">
        <f t="shared" si="265"/>
        <v>0.46299999999999997</v>
      </c>
      <c r="M446" s="19">
        <f t="shared" si="266"/>
        <v>0.18678569261269323</v>
      </c>
      <c r="N446" s="19">
        <f t="shared" si="267"/>
        <v>5.8082858524792919E-3</v>
      </c>
      <c r="O446" s="19">
        <f t="shared" si="268"/>
        <v>-7.0898011922524056E-3</v>
      </c>
      <c r="P446" s="19">
        <f t="shared" si="269"/>
        <v>-7.9922322835934406E-3</v>
      </c>
      <c r="Q446" s="214"/>
      <c r="R446" s="305"/>
      <c r="S446" s="215"/>
      <c r="T446" t="str">
        <f t="shared" si="270"/>
        <v/>
      </c>
      <c r="U446" t="str">
        <f t="shared" si="271"/>
        <v/>
      </c>
      <c r="V446" t="str">
        <f t="shared" si="272"/>
        <v/>
      </c>
      <c r="W446" t="str">
        <f t="shared" si="273"/>
        <v/>
      </c>
      <c r="X446" s="10"/>
      <c r="Y446" s="219">
        <f t="shared" si="252"/>
        <v>-1.2307692307692328E-3</v>
      </c>
      <c r="Z446" s="78">
        <f t="shared" si="254"/>
        <v>0.45314712706126475</v>
      </c>
      <c r="AA446" s="78">
        <f t="shared" si="277"/>
        <v>0.4656483871580786</v>
      </c>
      <c r="AB446" s="74">
        <f t="shared" si="245"/>
        <v>445</v>
      </c>
      <c r="AC446" s="80">
        <f t="shared" si="256"/>
        <v>-2.4430690970375993E-3</v>
      </c>
      <c r="AD446" s="79">
        <f t="shared" si="276"/>
        <v>-1.2501260096813849E-2</v>
      </c>
      <c r="AE446" s="81">
        <f t="shared" si="257"/>
        <v>-1.0058190999776249E-2</v>
      </c>
      <c r="AF446" s="19">
        <f t="shared" si="279"/>
        <v>-2.6846995375869119E-2</v>
      </c>
      <c r="AG446" s="93">
        <f t="shared" si="278"/>
        <v>0.44638667877963445</v>
      </c>
      <c r="AH446" s="91">
        <f t="shared" si="280"/>
        <v>5.5228668649007467E-4</v>
      </c>
      <c r="AI446" s="96">
        <f t="shared" si="281"/>
        <v>445.13875518716571</v>
      </c>
      <c r="AJ446" s="5">
        <f t="shared" si="246"/>
        <v>0</v>
      </c>
      <c r="AK446" s="5">
        <f t="shared" si="249"/>
        <v>0</v>
      </c>
      <c r="AL446" s="5">
        <f t="shared" si="251"/>
        <v>0</v>
      </c>
      <c r="AM446" s="95">
        <f t="shared" si="258"/>
        <v>2.8571428571428558E-3</v>
      </c>
      <c r="AN446" s="95">
        <f t="shared" si="259"/>
        <v>-6.4285714285714267E-3</v>
      </c>
      <c r="AO446" s="78">
        <f t="shared" si="260"/>
        <v>0.44444444444444436</v>
      </c>
      <c r="AP446" s="8">
        <f t="shared" si="261"/>
        <v>30.769230769230774</v>
      </c>
      <c r="AQ446" s="8">
        <f t="shared" si="255"/>
        <v>42.553191489361694</v>
      </c>
      <c r="AR446" s="8">
        <f t="shared" si="244"/>
        <v>0</v>
      </c>
      <c r="AS446" s="114">
        <f t="shared" si="250"/>
        <v>0</v>
      </c>
      <c r="AT446" s="103">
        <f t="shared" si="274"/>
        <v>-0.23717831482691051</v>
      </c>
      <c r="AU446" s="5">
        <f t="shared" si="247"/>
        <v>0.43</v>
      </c>
      <c r="AW446" s="210">
        <f t="shared" si="248"/>
        <v>0</v>
      </c>
      <c r="AX446" s="276">
        <f t="shared" si="253"/>
        <v>1.3101747813174319E-3</v>
      </c>
      <c r="AY446" s="19">
        <f t="shared" si="275"/>
        <v>-0.63635538828963512</v>
      </c>
    </row>
    <row r="447" spans="1:51">
      <c r="A447" s="4">
        <v>38979</v>
      </c>
      <c r="B447" s="9">
        <f t="shared" si="243"/>
        <v>38979</v>
      </c>
      <c r="C447" s="5">
        <v>0.43</v>
      </c>
      <c r="D447" s="5">
        <v>0.43</v>
      </c>
      <c r="E447" s="5">
        <v>0.42</v>
      </c>
      <c r="F447" s="5">
        <v>0.43</v>
      </c>
      <c r="G447" s="6">
        <v>129000</v>
      </c>
      <c r="H447" s="112">
        <v>0.43</v>
      </c>
      <c r="I447" s="19">
        <f t="shared" si="262"/>
        <v>0</v>
      </c>
      <c r="J447" s="8">
        <f t="shared" si="263"/>
        <v>0.49769685850956852</v>
      </c>
      <c r="K447" s="8">
        <f t="shared" si="264"/>
        <v>0.42130314149043141</v>
      </c>
      <c r="L447" s="8">
        <f t="shared" si="265"/>
        <v>0.45949999999999996</v>
      </c>
      <c r="M447" s="19">
        <f t="shared" si="266"/>
        <v>0.18132719530379326</v>
      </c>
      <c r="N447" s="19">
        <f t="shared" si="267"/>
        <v>-2.9223315943252441E-2</v>
      </c>
      <c r="O447" s="19">
        <f t="shared" si="268"/>
        <v>-9.6519870010474997E-3</v>
      </c>
      <c r="P447" s="19">
        <f t="shared" si="269"/>
        <v>-5.0759372958351905E-3</v>
      </c>
      <c r="Q447" s="214"/>
      <c r="R447" s="305"/>
      <c r="S447" s="215"/>
      <c r="T447" t="str">
        <f t="shared" si="270"/>
        <v/>
      </c>
      <c r="U447" t="str">
        <f t="shared" si="271"/>
        <v/>
      </c>
      <c r="V447" t="str">
        <f t="shared" si="272"/>
        <v>BrokeBandLower</v>
      </c>
      <c r="W447" t="str">
        <f t="shared" si="273"/>
        <v/>
      </c>
      <c r="X447" s="10"/>
      <c r="Y447" s="219">
        <f t="shared" si="252"/>
        <v>-1.6483516483516503E-3</v>
      </c>
      <c r="Z447" s="78">
        <f t="shared" si="254"/>
        <v>0.44958246949382996</v>
      </c>
      <c r="AA447" s="78">
        <f t="shared" si="277"/>
        <v>0.46301040650838077</v>
      </c>
      <c r="AB447" s="74">
        <f t="shared" si="245"/>
        <v>446</v>
      </c>
      <c r="AC447" s="80">
        <f t="shared" si="256"/>
        <v>-2.6957968118196448E-3</v>
      </c>
      <c r="AD447" s="79">
        <f t="shared" si="276"/>
        <v>-1.3427937014550806E-2</v>
      </c>
      <c r="AE447" s="81">
        <f t="shared" si="257"/>
        <v>-1.0732140202731161E-2</v>
      </c>
      <c r="AF447" s="19">
        <f t="shared" si="279"/>
        <v>-2.900137194715029E-2</v>
      </c>
      <c r="AG447" s="93">
        <f t="shared" si="278"/>
        <v>0.10344681412756455</v>
      </c>
      <c r="AH447" s="91">
        <f t="shared" si="280"/>
        <v>5.0912135020817406E-4</v>
      </c>
      <c r="AI447" s="96">
        <f t="shared" si="281"/>
        <v>445.63774102886765</v>
      </c>
      <c r="AJ447" s="5">
        <f t="shared" si="246"/>
        <v>0</v>
      </c>
      <c r="AK447" s="5">
        <f t="shared" si="249"/>
        <v>0</v>
      </c>
      <c r="AL447" s="5">
        <f t="shared" si="251"/>
        <v>0</v>
      </c>
      <c r="AM447" s="95">
        <f t="shared" si="258"/>
        <v>2.8571428571428558E-3</v>
      </c>
      <c r="AN447" s="95">
        <f t="shared" si="259"/>
        <v>-5.0000000000000001E-3</v>
      </c>
      <c r="AO447" s="78">
        <f t="shared" si="260"/>
        <v>0.57142857142857117</v>
      </c>
      <c r="AP447" s="8">
        <f t="shared" si="261"/>
        <v>36.363636363636353</v>
      </c>
      <c r="AQ447" s="8">
        <f t="shared" si="255"/>
        <v>43.243243243243228</v>
      </c>
      <c r="AR447" s="8">
        <f t="shared" si="244"/>
        <v>1</v>
      </c>
      <c r="AS447" s="114">
        <f t="shared" si="250"/>
        <v>129000</v>
      </c>
      <c r="AT447" s="103">
        <f t="shared" si="274"/>
        <v>-0.14112966423533668</v>
      </c>
      <c r="AU447" s="5">
        <f t="shared" si="247"/>
        <v>0.43</v>
      </c>
      <c r="AW447" s="210">
        <f t="shared" si="248"/>
        <v>2.3809523809523832E-2</v>
      </c>
      <c r="AX447" s="276">
        <f t="shared" si="253"/>
        <v>-6.0348741297069431E-4</v>
      </c>
      <c r="AY447" s="19">
        <f t="shared" si="275"/>
        <v>-1.4606159587073293</v>
      </c>
    </row>
    <row r="448" spans="1:51">
      <c r="A448" s="4">
        <v>38980</v>
      </c>
      <c r="B448" s="9">
        <f t="shared" si="243"/>
        <v>38980</v>
      </c>
      <c r="C448" s="5">
        <v>0.41</v>
      </c>
      <c r="D448" s="5">
        <v>0.43</v>
      </c>
      <c r="E448" s="5">
        <v>0.41</v>
      </c>
      <c r="F448" s="5">
        <v>0.43</v>
      </c>
      <c r="G448" s="6">
        <v>248400</v>
      </c>
      <c r="H448" s="112">
        <v>0.43</v>
      </c>
      <c r="I448" s="19">
        <f t="shared" si="262"/>
        <v>0</v>
      </c>
      <c r="J448" s="8">
        <f t="shared" si="263"/>
        <v>0.49144009029333868</v>
      </c>
      <c r="K448" s="8">
        <f t="shared" si="264"/>
        <v>0.42055990970666124</v>
      </c>
      <c r="L448" s="8">
        <f t="shared" si="265"/>
        <v>0.45599999999999996</v>
      </c>
      <c r="M448" s="19">
        <f t="shared" si="266"/>
        <v>0.16853765409098567</v>
      </c>
      <c r="N448" s="19">
        <f t="shared" si="267"/>
        <v>-7.0532945658703647E-2</v>
      </c>
      <c r="O448" s="19">
        <f t="shared" si="268"/>
        <v>-1.2571444061284034E-2</v>
      </c>
      <c r="P448" s="19">
        <f t="shared" si="269"/>
        <v>-1.764125900274235E-3</v>
      </c>
      <c r="Q448" s="214"/>
      <c r="R448" s="305"/>
      <c r="S448" s="215"/>
      <c r="T448" t="str">
        <f t="shared" si="270"/>
        <v>BrokeBandLower</v>
      </c>
      <c r="U448" t="str">
        <f t="shared" si="271"/>
        <v/>
      </c>
      <c r="V448" t="str">
        <f t="shared" si="272"/>
        <v>BrokeBandLower</v>
      </c>
      <c r="W448" t="str">
        <f t="shared" si="273"/>
        <v/>
      </c>
      <c r="X448" s="10"/>
      <c r="Y448" s="219">
        <f t="shared" si="252"/>
        <v>-1.9340659340659364E-3</v>
      </c>
      <c r="Z448" s="78">
        <f t="shared" si="254"/>
        <v>0.44656676919178012</v>
      </c>
      <c r="AA448" s="78">
        <f t="shared" si="277"/>
        <v>0.46056763642676057</v>
      </c>
      <c r="AB448" s="74">
        <f t="shared" si="245"/>
        <v>447</v>
      </c>
      <c r="AC448" s="80">
        <f t="shared" si="256"/>
        <v>-2.614981625799432E-3</v>
      </c>
      <c r="AD448" s="79">
        <f t="shared" si="276"/>
        <v>-1.4000867234980452E-2</v>
      </c>
      <c r="AE448" s="81">
        <f t="shared" si="257"/>
        <v>-1.138588560918102E-2</v>
      </c>
      <c r="AF448" s="19">
        <f t="shared" si="279"/>
        <v>-3.0399155580283308E-2</v>
      </c>
      <c r="AG448" s="93">
        <f t="shared" si="278"/>
        <v>-2.9978218560790981E-2</v>
      </c>
      <c r="AH448" s="91">
        <f t="shared" si="280"/>
        <v>4.4508011264294921E-4</v>
      </c>
      <c r="AI448" s="96">
        <f t="shared" si="281"/>
        <v>446.1352806490645</v>
      </c>
      <c r="AJ448" s="5">
        <f t="shared" si="246"/>
        <v>0</v>
      </c>
      <c r="AK448" s="5">
        <f t="shared" si="249"/>
        <v>0</v>
      </c>
      <c r="AL448" s="5">
        <f t="shared" si="251"/>
        <v>0</v>
      </c>
      <c r="AM448" s="95">
        <f t="shared" si="258"/>
        <v>2.8571428571428558E-3</v>
      </c>
      <c r="AN448" s="95">
        <f t="shared" si="259"/>
        <v>-5.0000000000000001E-3</v>
      </c>
      <c r="AO448" s="78">
        <f t="shared" si="260"/>
        <v>0.57142857142857117</v>
      </c>
      <c r="AP448" s="8">
        <f t="shared" si="261"/>
        <v>36.363636363636353</v>
      </c>
      <c r="AQ448" s="8">
        <f t="shared" si="255"/>
        <v>43.243243243243228</v>
      </c>
      <c r="AR448" s="8">
        <f t="shared" si="244"/>
        <v>1</v>
      </c>
      <c r="AS448" s="114">
        <f t="shared" si="250"/>
        <v>248400</v>
      </c>
      <c r="AT448" s="103">
        <f t="shared" si="274"/>
        <v>-6.1883659617434229E-2</v>
      </c>
      <c r="AU448" s="5">
        <f t="shared" si="247"/>
        <v>0.43</v>
      </c>
      <c r="AW448" s="210">
        <f t="shared" si="248"/>
        <v>4.8780487804878092E-2</v>
      </c>
      <c r="AX448" s="276">
        <f t="shared" si="253"/>
        <v>-2.4074833340323528E-3</v>
      </c>
      <c r="AY448" s="19">
        <f t="shared" si="275"/>
        <v>-2.9892850824864867</v>
      </c>
    </row>
    <row r="449" spans="1:51">
      <c r="A449" s="4">
        <v>38981</v>
      </c>
      <c r="B449" s="9">
        <f t="shared" si="243"/>
        <v>38981</v>
      </c>
      <c r="C449" s="5">
        <v>0.45</v>
      </c>
      <c r="D449" s="5">
        <v>0.46</v>
      </c>
      <c r="E449" s="5">
        <v>0.45</v>
      </c>
      <c r="F449" s="5">
        <v>0.45</v>
      </c>
      <c r="G449" s="6">
        <v>135700</v>
      </c>
      <c r="H449" s="112">
        <v>0.45</v>
      </c>
      <c r="I449" s="19">
        <f t="shared" si="262"/>
        <v>4.6511627906976785E-2</v>
      </c>
      <c r="J449" s="8">
        <f t="shared" si="263"/>
        <v>0.48267190429162954</v>
      </c>
      <c r="K449" s="8">
        <f t="shared" si="264"/>
        <v>0.42432809570837027</v>
      </c>
      <c r="L449" s="8">
        <f t="shared" si="265"/>
        <v>0.4534999999999999</v>
      </c>
      <c r="M449" s="19">
        <f t="shared" si="266"/>
        <v>0.13749692554734216</v>
      </c>
      <c r="N449" s="19">
        <f t="shared" si="267"/>
        <v>-0.18417681621987012</v>
      </c>
      <c r="O449" s="19">
        <f t="shared" si="268"/>
        <v>-1.7841820752709549E-2</v>
      </c>
      <c r="P449" s="19">
        <f t="shared" si="269"/>
        <v>8.9599267898295924E-3</v>
      </c>
      <c r="Q449" s="214"/>
      <c r="R449" s="305"/>
      <c r="S449" s="215"/>
      <c r="T449" t="str">
        <f t="shared" si="270"/>
        <v/>
      </c>
      <c r="U449" t="str">
        <f t="shared" si="271"/>
        <v/>
      </c>
      <c r="V449" t="str">
        <f t="shared" si="272"/>
        <v/>
      </c>
      <c r="W449" t="str">
        <f t="shared" si="273"/>
        <v/>
      </c>
      <c r="X449" s="10"/>
      <c r="Y449" s="219">
        <f t="shared" si="252"/>
        <v>-1.5164835164835177E-3</v>
      </c>
      <c r="Z449" s="78">
        <f t="shared" si="254"/>
        <v>0.447095486736246</v>
      </c>
      <c r="AA449" s="78">
        <f t="shared" si="277"/>
        <v>0.45978563133118028</v>
      </c>
      <c r="AB449" s="74">
        <f t="shared" si="245"/>
        <v>448</v>
      </c>
      <c r="AC449" s="80">
        <f t="shared" si="256"/>
        <v>-1.0434071886026106E-3</v>
      </c>
      <c r="AD449" s="79">
        <f t="shared" si="276"/>
        <v>-1.2690144594934283E-2</v>
      </c>
      <c r="AE449" s="81">
        <f t="shared" si="257"/>
        <v>-1.1646737406331672E-2</v>
      </c>
      <c r="AF449" s="19">
        <f t="shared" si="279"/>
        <v>-2.7600133040681436E-2</v>
      </c>
      <c r="AG449" s="93">
        <f t="shared" si="278"/>
        <v>-0.60098871123668862</v>
      </c>
      <c r="AH449" s="91">
        <f t="shared" si="280"/>
        <v>4.1531032824552674E-4</v>
      </c>
      <c r="AI449" s="96">
        <f t="shared" si="281"/>
        <v>446.59843848238262</v>
      </c>
      <c r="AJ449" s="5">
        <f t="shared" si="246"/>
        <v>2.0000000000000018E-2</v>
      </c>
      <c r="AK449" s="5">
        <f t="shared" si="249"/>
        <v>2.0000000000000018E-2</v>
      </c>
      <c r="AL449" s="5">
        <f t="shared" si="251"/>
        <v>0</v>
      </c>
      <c r="AM449" s="95">
        <f t="shared" si="258"/>
        <v>4.2857142857142859E-3</v>
      </c>
      <c r="AN449" s="95">
        <f t="shared" si="259"/>
        <v>-5.0000000000000001E-3</v>
      </c>
      <c r="AO449" s="78">
        <f t="shared" si="260"/>
        <v>0.85714285714285721</v>
      </c>
      <c r="AP449" s="8">
        <f t="shared" si="261"/>
        <v>46.153846153846153</v>
      </c>
      <c r="AQ449" s="8">
        <f t="shared" si="255"/>
        <v>46.153846153846146</v>
      </c>
      <c r="AR449" s="8">
        <f t="shared" si="244"/>
        <v>-1</v>
      </c>
      <c r="AS449" s="114">
        <f t="shared" si="250"/>
        <v>-135700</v>
      </c>
      <c r="AT449" s="103">
        <f t="shared" si="274"/>
        <v>-0.13245396791213523</v>
      </c>
      <c r="AU449" s="5">
        <f t="shared" si="247"/>
        <v>0.45</v>
      </c>
      <c r="AW449" s="210">
        <f t="shared" si="248"/>
        <v>2.222222222222224E-2</v>
      </c>
      <c r="AX449" s="276">
        <f t="shared" si="253"/>
        <v>-4.996814994925592E-3</v>
      </c>
      <c r="AY449" s="19">
        <f t="shared" si="275"/>
        <v>-1.0755346150439613</v>
      </c>
    </row>
    <row r="450" spans="1:51">
      <c r="A450" s="4">
        <v>38982</v>
      </c>
      <c r="B450" s="9">
        <f t="shared" ref="B450:B513" si="282">A450</f>
        <v>38982</v>
      </c>
      <c r="C450" s="5">
        <v>0.45</v>
      </c>
      <c r="D450" s="5">
        <v>0.45</v>
      </c>
      <c r="E450" s="5">
        <v>0.45</v>
      </c>
      <c r="F450" s="5">
        <v>0.45</v>
      </c>
      <c r="G450" s="6">
        <v>20000</v>
      </c>
      <c r="H450" s="112">
        <v>0.45</v>
      </c>
      <c r="I450" s="19">
        <f t="shared" si="262"/>
        <v>0</v>
      </c>
      <c r="J450" s="8">
        <f t="shared" si="263"/>
        <v>0.48069574435974333</v>
      </c>
      <c r="K450" s="8">
        <f t="shared" si="264"/>
        <v>0.42430425564025659</v>
      </c>
      <c r="L450" s="8">
        <f t="shared" si="265"/>
        <v>0.45249999999999996</v>
      </c>
      <c r="M450" s="19">
        <f t="shared" si="266"/>
        <v>0.13290342477096875</v>
      </c>
      <c r="N450" s="19">
        <f t="shared" si="267"/>
        <v>-3.3408025365569374E-2</v>
      </c>
      <c r="O450" s="19">
        <f t="shared" si="268"/>
        <v>-4.0942095744860669E-3</v>
      </c>
      <c r="P450" s="19">
        <f t="shared" si="269"/>
        <v>-5.6183100659125858E-5</v>
      </c>
      <c r="Q450" s="214"/>
      <c r="R450" s="305"/>
      <c r="S450" s="215"/>
      <c r="T450" t="str">
        <f t="shared" si="270"/>
        <v/>
      </c>
      <c r="U450" t="str">
        <f t="shared" si="271"/>
        <v/>
      </c>
      <c r="V450" t="str">
        <f t="shared" si="272"/>
        <v/>
      </c>
      <c r="W450" t="str">
        <f t="shared" si="273"/>
        <v/>
      </c>
      <c r="X450" s="10"/>
      <c r="Y450" s="219">
        <f t="shared" si="252"/>
        <v>-1.3846153846153858E-3</v>
      </c>
      <c r="Z450" s="78">
        <f t="shared" si="254"/>
        <v>0.44754278177886414</v>
      </c>
      <c r="AA450" s="78">
        <f t="shared" si="277"/>
        <v>0.45906149461267293</v>
      </c>
      <c r="AB450" s="74">
        <f t="shared" si="245"/>
        <v>449</v>
      </c>
      <c r="AC450" s="80">
        <f t="shared" si="256"/>
        <v>1.0241965801830941E-4</v>
      </c>
      <c r="AD450" s="79">
        <f t="shared" si="276"/>
        <v>-1.1518712833808786E-2</v>
      </c>
      <c r="AE450" s="81">
        <f t="shared" si="257"/>
        <v>-1.1621132491827096E-2</v>
      </c>
      <c r="AF450" s="19">
        <f t="shared" si="279"/>
        <v>-2.5091873243534721E-2</v>
      </c>
      <c r="AG450" s="93">
        <f t="shared" si="278"/>
        <v>-1.0981588579579133</v>
      </c>
      <c r="AH450" s="91">
        <f t="shared" si="280"/>
        <v>3.8934780576924566E-4</v>
      </c>
      <c r="AI450" s="96">
        <f t="shared" si="281"/>
        <v>446.98212386549693</v>
      </c>
      <c r="AJ450" s="5">
        <f t="shared" si="246"/>
        <v>0</v>
      </c>
      <c r="AK450" s="5">
        <f t="shared" si="249"/>
        <v>0</v>
      </c>
      <c r="AL450" s="5">
        <f t="shared" si="251"/>
        <v>0</v>
      </c>
      <c r="AM450" s="95">
        <f t="shared" si="258"/>
        <v>4.2857142857142859E-3</v>
      </c>
      <c r="AN450" s="95">
        <f t="shared" si="259"/>
        <v>-4.2857142857142859E-3</v>
      </c>
      <c r="AO450" s="78">
        <f t="shared" si="260"/>
        <v>1</v>
      </c>
      <c r="AP450" s="8">
        <f t="shared" si="261"/>
        <v>50</v>
      </c>
      <c r="AQ450" s="8">
        <f t="shared" si="255"/>
        <v>42.857142857142854</v>
      </c>
      <c r="AR450" s="8">
        <f t="shared" ref="AR450:AR513" si="283">IF(ISERROR(((F450-E450)-(D450-F450))/(D450-E450)),0,((F450-E450)-(D450-F450))/(D450-E450))</f>
        <v>0</v>
      </c>
      <c r="AS450" s="114">
        <f t="shared" si="250"/>
        <v>0</v>
      </c>
      <c r="AT450" s="103">
        <f t="shared" si="274"/>
        <v>-0.11836359706009511</v>
      </c>
      <c r="AU450" s="5">
        <f t="shared" si="247"/>
        <v>0.45</v>
      </c>
      <c r="AW450" s="210">
        <f t="shared" si="248"/>
        <v>0</v>
      </c>
      <c r="AX450" s="276">
        <f t="shared" si="253"/>
        <v>-6.936184783855031E-3</v>
      </c>
      <c r="AY450" s="19">
        <f t="shared" si="275"/>
        <v>-0.38812119137869305</v>
      </c>
    </row>
    <row r="451" spans="1:51">
      <c r="A451" s="4">
        <v>38985</v>
      </c>
      <c r="B451" s="9">
        <f t="shared" si="282"/>
        <v>38985</v>
      </c>
      <c r="C451" s="5">
        <v>0.45</v>
      </c>
      <c r="D451" s="5">
        <v>0.45</v>
      </c>
      <c r="E451" s="5">
        <v>0.45</v>
      </c>
      <c r="F451" s="5">
        <v>0.45</v>
      </c>
      <c r="G451" s="6">
        <v>0</v>
      </c>
      <c r="H451" s="112">
        <v>0.45</v>
      </c>
      <c r="I451" s="19">
        <f t="shared" si="262"/>
        <v>0</v>
      </c>
      <c r="J451" s="8">
        <f t="shared" si="263"/>
        <v>0.47853701166919144</v>
      </c>
      <c r="K451" s="8">
        <f t="shared" si="264"/>
        <v>0.42446298833080837</v>
      </c>
      <c r="L451" s="8">
        <f t="shared" si="265"/>
        <v>0.4514999999999999</v>
      </c>
      <c r="M451" s="19">
        <f t="shared" si="266"/>
        <v>0.12739396561058955</v>
      </c>
      <c r="N451" s="19">
        <f t="shared" si="267"/>
        <v>-4.1454606379584306E-2</v>
      </c>
      <c r="O451" s="19">
        <f t="shared" si="268"/>
        <v>-4.4908504306132085E-3</v>
      </c>
      <c r="P451" s="19">
        <f t="shared" si="269"/>
        <v>3.7410110419999558E-4</v>
      </c>
      <c r="Q451" s="214"/>
      <c r="R451" s="305"/>
      <c r="S451" s="215"/>
      <c r="T451" t="str">
        <f t="shared" si="270"/>
        <v/>
      </c>
      <c r="U451" t="str">
        <f t="shared" si="271"/>
        <v/>
      </c>
      <c r="V451" t="str">
        <f t="shared" si="272"/>
        <v/>
      </c>
      <c r="W451" t="str">
        <f t="shared" si="273"/>
        <v/>
      </c>
      <c r="X451" s="10"/>
      <c r="Y451" s="219">
        <f t="shared" si="252"/>
        <v>-1.2527472527472533E-3</v>
      </c>
      <c r="Z451" s="78">
        <f t="shared" si="254"/>
        <v>0.44792119338491909</v>
      </c>
      <c r="AA451" s="78">
        <f t="shared" si="277"/>
        <v>0.45839094401133512</v>
      </c>
      <c r="AB451" s="74">
        <f t="shared" ref="AB451:AB514" si="284">AB450+1</f>
        <v>450</v>
      </c>
      <c r="AC451" s="80">
        <f t="shared" si="256"/>
        <v>9.2110549232885322E-4</v>
      </c>
      <c r="AD451" s="79">
        <f t="shared" si="276"/>
        <v>-1.046975062641603E-2</v>
      </c>
      <c r="AE451" s="81">
        <f t="shared" si="257"/>
        <v>-1.1390856118744883E-2</v>
      </c>
      <c r="AF451" s="19">
        <f t="shared" si="279"/>
        <v>-2.284022135078902E-2</v>
      </c>
      <c r="AG451" s="93">
        <f t="shared" si="278"/>
        <v>7.9934443265197057</v>
      </c>
      <c r="AH451" s="91">
        <f t="shared" si="280"/>
        <v>3.6624536915063792E-4</v>
      </c>
      <c r="AI451" s="96">
        <f t="shared" si="281"/>
        <v>447.2840985803295</v>
      </c>
      <c r="AJ451" s="5">
        <f t="shared" ref="AJ451:AJ514" si="285">F451-F450</f>
        <v>0</v>
      </c>
      <c r="AK451" s="5">
        <f t="shared" si="249"/>
        <v>0</v>
      </c>
      <c r="AL451" s="5">
        <f t="shared" si="251"/>
        <v>0</v>
      </c>
      <c r="AM451" s="95">
        <f t="shared" si="258"/>
        <v>4.2857142857142859E-3</v>
      </c>
      <c r="AN451" s="95">
        <f t="shared" si="259"/>
        <v>-4.2857142857142859E-3</v>
      </c>
      <c r="AO451" s="78">
        <f t="shared" si="260"/>
        <v>1</v>
      </c>
      <c r="AP451" s="8">
        <f t="shared" si="261"/>
        <v>50</v>
      </c>
      <c r="AQ451" s="8">
        <f t="shared" si="255"/>
        <v>42.857142857142854</v>
      </c>
      <c r="AR451" s="8">
        <f t="shared" si="283"/>
        <v>0</v>
      </c>
      <c r="AS451" s="114">
        <f t="shared" si="250"/>
        <v>0</v>
      </c>
      <c r="AT451" s="103">
        <f t="shared" si="274"/>
        <v>-6.6662852565936265E-2</v>
      </c>
      <c r="AU451" s="5">
        <f t="shared" ref="AU451:AU514" si="286">F451</f>
        <v>0.45</v>
      </c>
      <c r="AW451" s="210">
        <f t="shared" ref="AW451:AW514" si="287">(D451-E451)/E451</f>
        <v>0</v>
      </c>
      <c r="AX451" s="276">
        <f t="shared" si="253"/>
        <v>-8.1936110530016325E-3</v>
      </c>
      <c r="AY451" s="19">
        <f t="shared" si="275"/>
        <v>-0.18128500152900226</v>
      </c>
    </row>
    <row r="452" spans="1:51">
      <c r="A452" s="4">
        <v>38986</v>
      </c>
      <c r="B452" s="9">
        <f t="shared" si="282"/>
        <v>38986</v>
      </c>
      <c r="C452" s="5">
        <v>0.43</v>
      </c>
      <c r="D452" s="5">
        <v>0.45</v>
      </c>
      <c r="E452" s="5">
        <v>0.43</v>
      </c>
      <c r="F452" s="5">
        <v>0.45</v>
      </c>
      <c r="G452" s="6">
        <v>36000</v>
      </c>
      <c r="H452" s="112">
        <v>0.45</v>
      </c>
      <c r="I452" s="19">
        <f t="shared" si="262"/>
        <v>0</v>
      </c>
      <c r="J452" s="8">
        <f t="shared" si="263"/>
        <v>0.47366431913239837</v>
      </c>
      <c r="K452" s="8">
        <f t="shared" si="264"/>
        <v>0.42633568086760143</v>
      </c>
      <c r="L452" s="8">
        <f t="shared" si="265"/>
        <v>0.4499999999999999</v>
      </c>
      <c r="M452" s="19">
        <f t="shared" si="266"/>
        <v>0.11101261374249098</v>
      </c>
      <c r="N452" s="19">
        <f t="shared" si="267"/>
        <v>-0.12858813044702705</v>
      </c>
      <c r="O452" s="19">
        <f t="shared" si="268"/>
        <v>-1.0182477881484154E-2</v>
      </c>
      <c r="P452" s="19">
        <f t="shared" si="269"/>
        <v>4.41191007997514E-3</v>
      </c>
      <c r="Q452" s="214"/>
      <c r="R452" s="305"/>
      <c r="S452" s="215"/>
      <c r="T452" t="str">
        <f t="shared" si="270"/>
        <v/>
      </c>
      <c r="U452" t="str">
        <f t="shared" si="271"/>
        <v/>
      </c>
      <c r="V452" t="str">
        <f t="shared" si="272"/>
        <v/>
      </c>
      <c r="W452" t="str">
        <f t="shared" si="273"/>
        <v/>
      </c>
      <c r="X452" s="10"/>
      <c r="Y452" s="219">
        <f t="shared" si="252"/>
        <v>-1.1208791208791211E-3</v>
      </c>
      <c r="Z452" s="78">
        <f t="shared" si="254"/>
        <v>0.44824132960364155</v>
      </c>
      <c r="AA452" s="78">
        <f t="shared" si="277"/>
        <v>0.45777001415449631</v>
      </c>
      <c r="AB452" s="74">
        <f t="shared" si="284"/>
        <v>451</v>
      </c>
      <c r="AC452" s="80">
        <f t="shared" si="256"/>
        <v>1.4897372543120988E-3</v>
      </c>
      <c r="AD452" s="79">
        <f t="shared" si="276"/>
        <v>-9.5286845508547602E-3</v>
      </c>
      <c r="AE452" s="81">
        <f t="shared" si="257"/>
        <v>-1.1018421805166859E-2</v>
      </c>
      <c r="AF452" s="19">
        <f t="shared" si="279"/>
        <v>-2.0815440627875752E-2</v>
      </c>
      <c r="AG452" s="93">
        <f t="shared" si="278"/>
        <v>0.61733619733995959</v>
      </c>
      <c r="AH452" s="91">
        <f t="shared" si="280"/>
        <v>3.4531208627353895E-4</v>
      </c>
      <c r="AI452" s="96">
        <f t="shared" si="281"/>
        <v>447.51676067222598</v>
      </c>
      <c r="AJ452" s="5">
        <f t="shared" si="285"/>
        <v>0</v>
      </c>
      <c r="AK452" s="5">
        <f t="shared" ref="AK452:AK515" si="288">IF(AJ452&gt;0,AJ452,0)</f>
        <v>0</v>
      </c>
      <c r="AL452" s="5">
        <f t="shared" si="251"/>
        <v>0</v>
      </c>
      <c r="AM452" s="95">
        <f t="shared" si="258"/>
        <v>4.2857142857142859E-3</v>
      </c>
      <c r="AN452" s="95">
        <f t="shared" si="259"/>
        <v>-4.2857142857142859E-3</v>
      </c>
      <c r="AO452" s="78">
        <f t="shared" si="260"/>
        <v>1</v>
      </c>
      <c r="AP452" s="8">
        <f t="shared" si="261"/>
        <v>50</v>
      </c>
      <c r="AQ452" s="8">
        <f t="shared" si="255"/>
        <v>42.857142857142854</v>
      </c>
      <c r="AR452" s="8">
        <f t="shared" si="283"/>
        <v>1</v>
      </c>
      <c r="AS452" s="114">
        <f t="shared" si="250"/>
        <v>36000</v>
      </c>
      <c r="AT452" s="103">
        <f t="shared" si="274"/>
        <v>-4.6438664282830611E-2</v>
      </c>
      <c r="AU452" s="5">
        <f t="shared" si="286"/>
        <v>0.45</v>
      </c>
      <c r="AW452" s="210">
        <f t="shared" si="287"/>
        <v>4.6511627906976785E-2</v>
      </c>
      <c r="AX452" s="276">
        <f t="shared" si="253"/>
        <v>-9.0343410109491474E-3</v>
      </c>
      <c r="AY452" s="19">
        <f t="shared" si="275"/>
        <v>-0.10260798962864162</v>
      </c>
    </row>
    <row r="453" spans="1:51">
      <c r="A453" s="4">
        <v>38987</v>
      </c>
      <c r="B453" s="9">
        <f t="shared" si="282"/>
        <v>38987</v>
      </c>
      <c r="C453" s="5">
        <v>0.45</v>
      </c>
      <c r="D453" s="5">
        <v>0.45</v>
      </c>
      <c r="E453" s="5">
        <v>0.45</v>
      </c>
      <c r="F453" s="5">
        <v>0.45</v>
      </c>
      <c r="G453" s="6">
        <v>33000</v>
      </c>
      <c r="H453" s="112">
        <v>0.45</v>
      </c>
      <c r="I453" s="19">
        <f t="shared" si="262"/>
        <v>0</v>
      </c>
      <c r="J453" s="8">
        <f t="shared" si="263"/>
        <v>0.47271637353248763</v>
      </c>
      <c r="K453" s="8">
        <f t="shared" si="264"/>
        <v>0.42628362646751206</v>
      </c>
      <c r="L453" s="8">
        <f t="shared" si="265"/>
        <v>0.44949999999999984</v>
      </c>
      <c r="M453" s="19">
        <f t="shared" si="266"/>
        <v>0.10892453798835812</v>
      </c>
      <c r="N453" s="19">
        <f t="shared" si="267"/>
        <v>-1.8809355835693056E-2</v>
      </c>
      <c r="O453" s="19">
        <f t="shared" si="268"/>
        <v>-2.001302529282913E-3</v>
      </c>
      <c r="P453" s="19">
        <f t="shared" si="269"/>
        <v>-1.2209721687718561E-4</v>
      </c>
      <c r="Q453" s="214"/>
      <c r="R453" s="305"/>
      <c r="S453" s="215"/>
      <c r="T453" t="str">
        <f t="shared" si="270"/>
        <v/>
      </c>
      <c r="U453" t="str">
        <f t="shared" si="271"/>
        <v/>
      </c>
      <c r="V453" t="str">
        <f t="shared" si="272"/>
        <v/>
      </c>
      <c r="W453" t="str">
        <f t="shared" si="273"/>
        <v/>
      </c>
      <c r="X453" s="10"/>
      <c r="Y453" s="219">
        <f t="shared" si="252"/>
        <v>-6.5934065934065912E-4</v>
      </c>
      <c r="Z453" s="78">
        <f t="shared" si="254"/>
        <v>0.44851216484468076</v>
      </c>
      <c r="AA453" s="78">
        <f t="shared" si="277"/>
        <v>0.45719503310706361</v>
      </c>
      <c r="AB453" s="74">
        <f t="shared" si="284"/>
        <v>452</v>
      </c>
      <c r="AC453" s="80">
        <f t="shared" si="256"/>
        <v>1.8684428342272096E-3</v>
      </c>
      <c r="AD453" s="79">
        <f t="shared" si="276"/>
        <v>-8.6828682623828479E-3</v>
      </c>
      <c r="AE453" s="81">
        <f t="shared" si="257"/>
        <v>-1.0551311096610057E-2</v>
      </c>
      <c r="AF453" s="19">
        <f t="shared" si="279"/>
        <v>-1.8991606718416685E-2</v>
      </c>
      <c r="AG453" s="93">
        <f t="shared" si="278"/>
        <v>0.25420964590831946</v>
      </c>
      <c r="AH453" s="91">
        <f t="shared" si="280"/>
        <v>3.4714780539408884E-4</v>
      </c>
      <c r="AI453" s="96">
        <f t="shared" si="281"/>
        <v>447.66514407242835</v>
      </c>
      <c r="AJ453" s="5">
        <f t="shared" si="285"/>
        <v>0</v>
      </c>
      <c r="AK453" s="5">
        <f t="shared" si="288"/>
        <v>0</v>
      </c>
      <c r="AL453" s="5">
        <f t="shared" si="251"/>
        <v>0</v>
      </c>
      <c r="AM453" s="95">
        <f t="shared" si="258"/>
        <v>3.5714285714285704E-3</v>
      </c>
      <c r="AN453" s="95">
        <f t="shared" si="259"/>
        <v>-4.2857142857142859E-3</v>
      </c>
      <c r="AO453" s="78">
        <f t="shared" si="260"/>
        <v>0.83333333333333304</v>
      </c>
      <c r="AP453" s="8">
        <f t="shared" si="261"/>
        <v>45.454545454545446</v>
      </c>
      <c r="AQ453" s="8">
        <f t="shared" si="255"/>
        <v>45.454545454545446</v>
      </c>
      <c r="AR453" s="8">
        <f t="shared" si="283"/>
        <v>0</v>
      </c>
      <c r="AS453" s="114">
        <f t="shared" ref="AS453:AS516" si="289">IF(ISERROR(AR453*G453),0,AR453*G453)</f>
        <v>0</v>
      </c>
      <c r="AT453" s="103">
        <f t="shared" si="274"/>
        <v>-1.7031942177663791E-2</v>
      </c>
      <c r="AU453" s="5">
        <f t="shared" si="286"/>
        <v>0.45</v>
      </c>
      <c r="AW453" s="210">
        <f t="shared" si="287"/>
        <v>0</v>
      </c>
      <c r="AX453" s="276">
        <f t="shared" si="253"/>
        <v>-9.2433596578117387E-3</v>
      </c>
      <c r="AY453" s="19">
        <f t="shared" si="275"/>
        <v>-2.3136014747425594E-2</v>
      </c>
    </row>
    <row r="454" spans="1:51">
      <c r="A454" s="4">
        <v>38988</v>
      </c>
      <c r="B454" s="9">
        <f t="shared" si="282"/>
        <v>38988</v>
      </c>
      <c r="C454" s="5">
        <v>0.45</v>
      </c>
      <c r="D454" s="5">
        <v>0.45</v>
      </c>
      <c r="E454" s="5">
        <v>0.45</v>
      </c>
      <c r="F454" s="5">
        <v>0.45</v>
      </c>
      <c r="G454" s="6">
        <v>4200</v>
      </c>
      <c r="H454" s="112">
        <v>0.45</v>
      </c>
      <c r="I454" s="19">
        <f t="shared" si="262"/>
        <v>0</v>
      </c>
      <c r="J454" s="8">
        <f t="shared" si="263"/>
        <v>0.47171563338320094</v>
      </c>
      <c r="K454" s="8">
        <f t="shared" si="264"/>
        <v>0.42628436661679875</v>
      </c>
      <c r="L454" s="8">
        <f t="shared" si="265"/>
        <v>0.44899999999999984</v>
      </c>
      <c r="M454" s="19">
        <f t="shared" si="266"/>
        <v>0.10657502438329358</v>
      </c>
      <c r="N454" s="19">
        <f t="shared" si="267"/>
        <v>-2.1570103931178981E-2</v>
      </c>
      <c r="O454" s="19">
        <f t="shared" si="268"/>
        <v>-2.1169991253072551E-3</v>
      </c>
      <c r="P454" s="19">
        <f t="shared" si="269"/>
        <v>1.7362836401355443E-6</v>
      </c>
      <c r="Q454" s="214"/>
      <c r="R454" s="305"/>
      <c r="S454" s="215"/>
      <c r="T454" t="str">
        <f t="shared" si="270"/>
        <v/>
      </c>
      <c r="U454" t="str">
        <f t="shared" si="271"/>
        <v/>
      </c>
      <c r="V454" t="str">
        <f t="shared" si="272"/>
        <v/>
      </c>
      <c r="W454" t="str">
        <f t="shared" si="273"/>
        <v/>
      </c>
      <c r="X454" s="10"/>
      <c r="Y454" s="219">
        <f t="shared" si="252"/>
        <v>-1.5384615384615288E-4</v>
      </c>
      <c r="Z454" s="78">
        <f t="shared" si="254"/>
        <v>0.44874129145859992</v>
      </c>
      <c r="AA454" s="78">
        <f t="shared" si="277"/>
        <v>0.45666260065714093</v>
      </c>
      <c r="AB454" s="74">
        <f t="shared" si="284"/>
        <v>453</v>
      </c>
      <c r="AC454" s="80">
        <f t="shared" si="256"/>
        <v>2.1040015184552417E-3</v>
      </c>
      <c r="AD454" s="79">
        <f t="shared" si="276"/>
        <v>-7.9213091985410045E-3</v>
      </c>
      <c r="AE454" s="81">
        <f t="shared" si="257"/>
        <v>-1.0025310716996246E-2</v>
      </c>
      <c r="AF454" s="19">
        <f t="shared" si="279"/>
        <v>-1.7346086995392619E-2</v>
      </c>
      <c r="AG454" s="93">
        <f t="shared" si="278"/>
        <v>0.12607219226241917</v>
      </c>
      <c r="AH454" s="91">
        <f t="shared" si="280"/>
        <v>3.6517894741597523E-4</v>
      </c>
      <c r="AI454" s="96">
        <f t="shared" si="281"/>
        <v>447.91219646417204</v>
      </c>
      <c r="AJ454" s="5">
        <f t="shared" si="285"/>
        <v>0</v>
      </c>
      <c r="AK454" s="5">
        <f t="shared" si="288"/>
        <v>0</v>
      </c>
      <c r="AL454" s="5">
        <f t="shared" si="251"/>
        <v>0</v>
      </c>
      <c r="AM454" s="95">
        <f t="shared" si="258"/>
        <v>3.5714285714285704E-3</v>
      </c>
      <c r="AN454" s="95">
        <f t="shared" si="259"/>
        <v>-4.2857142857142859E-3</v>
      </c>
      <c r="AO454" s="78">
        <f t="shared" si="260"/>
        <v>0.83333333333333304</v>
      </c>
      <c r="AP454" s="8">
        <f t="shared" si="261"/>
        <v>45.454545454545446</v>
      </c>
      <c r="AQ454" s="8">
        <f t="shared" si="255"/>
        <v>45.454545454545446</v>
      </c>
      <c r="AR454" s="8">
        <f t="shared" si="283"/>
        <v>0</v>
      </c>
      <c r="AS454" s="114">
        <f t="shared" si="289"/>
        <v>0</v>
      </c>
      <c r="AT454" s="103">
        <f t="shared" si="274"/>
        <v>-1.70408817869015E-2</v>
      </c>
      <c r="AU454" s="5">
        <f t="shared" si="286"/>
        <v>0.45</v>
      </c>
      <c r="AW454" s="210">
        <f t="shared" si="287"/>
        <v>0</v>
      </c>
      <c r="AX454" s="276">
        <f t="shared" si="253"/>
        <v>-9.2131164847637989E-3</v>
      </c>
      <c r="AY454" s="19">
        <f t="shared" si="275"/>
        <v>3.2718810224354653E-3</v>
      </c>
    </row>
    <row r="455" spans="1:51">
      <c r="A455" s="4">
        <v>38989</v>
      </c>
      <c r="B455" s="9">
        <f t="shared" si="282"/>
        <v>38989</v>
      </c>
      <c r="C455" s="5">
        <v>0.45</v>
      </c>
      <c r="D455" s="5">
        <v>0.48</v>
      </c>
      <c r="E455" s="5">
        <v>0.45</v>
      </c>
      <c r="F455" s="5">
        <v>0.48</v>
      </c>
      <c r="G455" s="6">
        <v>195900</v>
      </c>
      <c r="H455" s="112">
        <v>0.48</v>
      </c>
      <c r="I455" s="19">
        <f t="shared" si="262"/>
        <v>6.6666666666666596E-2</v>
      </c>
      <c r="J455" s="8">
        <f t="shared" si="263"/>
        <v>0.4760768096208105</v>
      </c>
      <c r="K455" s="8">
        <f t="shared" si="264"/>
        <v>0.4239231903791893</v>
      </c>
      <c r="L455" s="8">
        <f t="shared" si="265"/>
        <v>0.4499999999999999</v>
      </c>
      <c r="M455" s="19">
        <f t="shared" si="266"/>
        <v>0.12302610573149118</v>
      </c>
      <c r="N455" s="19">
        <f t="shared" si="267"/>
        <v>0.15436150677321758</v>
      </c>
      <c r="O455" s="19">
        <f t="shared" si="268"/>
        <v>9.2453502257932134E-3</v>
      </c>
      <c r="P455" s="19">
        <f t="shared" si="269"/>
        <v>-5.5389698110416344E-3</v>
      </c>
      <c r="Q455" s="214"/>
      <c r="R455" s="305"/>
      <c r="S455" s="215"/>
      <c r="T455" t="str">
        <f t="shared" si="270"/>
        <v/>
      </c>
      <c r="U455" t="str">
        <f t="shared" si="271"/>
        <v>BrokeBandUpper</v>
      </c>
      <c r="V455" t="str">
        <f t="shared" si="272"/>
        <v/>
      </c>
      <c r="W455" t="str">
        <f t="shared" si="273"/>
        <v>BrokeBandUpper</v>
      </c>
      <c r="X455" s="10"/>
      <c r="Y455" s="219">
        <f t="shared" si="252"/>
        <v>5.9340659340659371E-4</v>
      </c>
      <c r="Z455" s="78">
        <f t="shared" si="254"/>
        <v>0.45355513257397551</v>
      </c>
      <c r="AA455" s="78">
        <f t="shared" si="277"/>
        <v>0.45838956820851251</v>
      </c>
      <c r="AB455" s="74">
        <f t="shared" si="284"/>
        <v>454</v>
      </c>
      <c r="AC455" s="80">
        <f t="shared" si="256"/>
        <v>4.1527000659673935E-3</v>
      </c>
      <c r="AD455" s="79">
        <f t="shared" si="276"/>
        <v>-4.8344356345370043E-3</v>
      </c>
      <c r="AE455" s="81">
        <f t="shared" si="257"/>
        <v>-8.9871357005043978E-3</v>
      </c>
      <c r="AF455" s="19">
        <f t="shared" si="279"/>
        <v>-1.0546565563066901E-2</v>
      </c>
      <c r="AG455" s="93">
        <f t="shared" si="278"/>
        <v>0.97371533696244983</v>
      </c>
      <c r="AH455" s="91">
        <f t="shared" si="280"/>
        <v>4.0705473485592379E-4</v>
      </c>
      <c r="AI455" s="96">
        <f t="shared" si="281"/>
        <v>447.87253317088766</v>
      </c>
      <c r="AJ455" s="5">
        <f t="shared" si="285"/>
        <v>2.9999999999999971E-2</v>
      </c>
      <c r="AK455" s="5">
        <f t="shared" si="288"/>
        <v>2.9999999999999971E-2</v>
      </c>
      <c r="AL455" s="5">
        <f t="shared" si="251"/>
        <v>0</v>
      </c>
      <c r="AM455" s="95">
        <f t="shared" si="258"/>
        <v>5.7142857142857117E-3</v>
      </c>
      <c r="AN455" s="95">
        <f t="shared" si="259"/>
        <v>-2.8571428571428558E-3</v>
      </c>
      <c r="AO455" s="78">
        <f t="shared" si="260"/>
        <v>2</v>
      </c>
      <c r="AP455" s="8">
        <f t="shared" si="261"/>
        <v>66.666666666666657</v>
      </c>
      <c r="AQ455" s="8">
        <f t="shared" si="255"/>
        <v>50</v>
      </c>
      <c r="AR455" s="8">
        <f t="shared" si="283"/>
        <v>1</v>
      </c>
      <c r="AS455" s="114">
        <f t="shared" si="289"/>
        <v>195900</v>
      </c>
      <c r="AT455" s="103">
        <f t="shared" si="274"/>
        <v>0.12031064610074425</v>
      </c>
      <c r="AU455" s="5">
        <f t="shared" si="286"/>
        <v>0.48</v>
      </c>
      <c r="AW455" s="210">
        <f t="shared" si="287"/>
        <v>6.6666666666666596E-2</v>
      </c>
      <c r="AX455" s="276">
        <f t="shared" si="253"/>
        <v>-8.1512220163673897E-3</v>
      </c>
      <c r="AY455" s="19">
        <f t="shared" si="275"/>
        <v>0.11525898648437999</v>
      </c>
    </row>
    <row r="456" spans="1:51">
      <c r="A456" s="4">
        <v>38992</v>
      </c>
      <c r="B456" s="9">
        <f t="shared" si="282"/>
        <v>38992</v>
      </c>
      <c r="C456" s="5">
        <v>0.48</v>
      </c>
      <c r="D456" s="5">
        <v>0.48</v>
      </c>
      <c r="E456" s="5">
        <v>0.45</v>
      </c>
      <c r="F456" s="5">
        <v>0.48</v>
      </c>
      <c r="G456" s="6">
        <v>7600</v>
      </c>
      <c r="H456" s="112">
        <v>0.48</v>
      </c>
      <c r="I456" s="19">
        <f t="shared" si="262"/>
        <v>0</v>
      </c>
      <c r="J456" s="8">
        <f t="shared" si="263"/>
        <v>0.4806719042916297</v>
      </c>
      <c r="K456" s="8">
        <f t="shared" si="264"/>
        <v>0.42232809570837043</v>
      </c>
      <c r="L456" s="8">
        <f t="shared" si="265"/>
        <v>0.45150000000000007</v>
      </c>
      <c r="M456" s="19">
        <f t="shared" si="266"/>
        <v>0.13814806349882849</v>
      </c>
      <c r="N456" s="19">
        <f t="shared" si="267"/>
        <v>0.12291665803306427</v>
      </c>
      <c r="O456" s="19">
        <f t="shared" si="268"/>
        <v>9.6520027398081781E-3</v>
      </c>
      <c r="P456" s="19">
        <f t="shared" si="269"/>
        <v>-3.7626973636240317E-3</v>
      </c>
      <c r="Q456" s="214"/>
      <c r="R456" s="305"/>
      <c r="S456" s="215"/>
      <c r="T456" t="str">
        <f t="shared" si="270"/>
        <v/>
      </c>
      <c r="U456" t="str">
        <f t="shared" si="271"/>
        <v/>
      </c>
      <c r="V456" t="str">
        <f t="shared" si="272"/>
        <v/>
      </c>
      <c r="W456" t="str">
        <f t="shared" si="273"/>
        <v/>
      </c>
      <c r="X456" s="10"/>
      <c r="Y456" s="219">
        <f t="shared" si="252"/>
        <v>1.8241758241758243E-3</v>
      </c>
      <c r="Z456" s="78">
        <f t="shared" si="254"/>
        <v>0.45762764215758328</v>
      </c>
      <c r="AA456" s="78">
        <f t="shared" si="277"/>
        <v>0.4599887401610826</v>
      </c>
      <c r="AB456" s="74">
        <f t="shared" si="284"/>
        <v>455</v>
      </c>
      <c r="AC456" s="80">
        <f t="shared" si="256"/>
        <v>5.3008301576040638E-3</v>
      </c>
      <c r="AD456" s="79">
        <f t="shared" si="276"/>
        <v>-2.3610980034993179E-3</v>
      </c>
      <c r="AE456" s="81">
        <f t="shared" si="257"/>
        <v>-7.6619281611033816E-3</v>
      </c>
      <c r="AF456" s="19">
        <f t="shared" si="279"/>
        <v>-5.1329473905654503E-3</v>
      </c>
      <c r="AG456" s="93">
        <f t="shared" si="278"/>
        <v>0.27647797177694972</v>
      </c>
      <c r="AH456" s="91">
        <f t="shared" si="280"/>
        <v>4.9169579217132582E-4</v>
      </c>
      <c r="AI456" s="96">
        <f t="shared" si="281"/>
        <v>448.04914643747719</v>
      </c>
      <c r="AJ456" s="5">
        <f t="shared" si="285"/>
        <v>0</v>
      </c>
      <c r="AK456" s="5">
        <f t="shared" si="288"/>
        <v>0</v>
      </c>
      <c r="AL456" s="5">
        <f t="shared" si="251"/>
        <v>0</v>
      </c>
      <c r="AM456" s="95">
        <f t="shared" si="258"/>
        <v>4.2857142857142816E-3</v>
      </c>
      <c r="AN456" s="95">
        <f t="shared" si="259"/>
        <v>-2.8571428571428558E-3</v>
      </c>
      <c r="AO456" s="78">
        <f t="shared" si="260"/>
        <v>1.4999999999999993</v>
      </c>
      <c r="AP456" s="8">
        <f t="shared" si="261"/>
        <v>59.999999999999986</v>
      </c>
      <c r="AQ456" s="8">
        <f t="shared" si="255"/>
        <v>49.999999999999986</v>
      </c>
      <c r="AR456" s="8">
        <f t="shared" si="283"/>
        <v>1</v>
      </c>
      <c r="AS456" s="114">
        <f t="shared" si="289"/>
        <v>7600</v>
      </c>
      <c r="AT456" s="103">
        <f t="shared" si="274"/>
        <v>0.12822679266259032</v>
      </c>
      <c r="AU456" s="5">
        <f t="shared" si="286"/>
        <v>0.48</v>
      </c>
      <c r="AW456" s="210">
        <f t="shared" si="287"/>
        <v>6.6666666666666596E-2</v>
      </c>
      <c r="AX456" s="276">
        <f t="shared" si="253"/>
        <v>-6.7656582139919257E-3</v>
      </c>
      <c r="AY456" s="19">
        <f t="shared" si="275"/>
        <v>0.16998234124813394</v>
      </c>
    </row>
    <row r="457" spans="1:51">
      <c r="A457" s="4">
        <v>38993</v>
      </c>
      <c r="B457" s="9">
        <f t="shared" si="282"/>
        <v>38993</v>
      </c>
      <c r="C457" s="5">
        <v>0.48</v>
      </c>
      <c r="D457" s="5">
        <v>0.5</v>
      </c>
      <c r="E457" s="5">
        <v>0.5</v>
      </c>
      <c r="F457" s="5">
        <v>0.5</v>
      </c>
      <c r="G457" s="6">
        <v>11800</v>
      </c>
      <c r="H457" s="112">
        <v>0.5</v>
      </c>
      <c r="I457" s="19">
        <f t="shared" si="262"/>
        <v>4.1666666666666706E-2</v>
      </c>
      <c r="J457" s="8">
        <f t="shared" si="263"/>
        <v>0.49000000000000005</v>
      </c>
      <c r="K457" s="8">
        <f t="shared" si="264"/>
        <v>0.41800000000000009</v>
      </c>
      <c r="L457" s="8">
        <f t="shared" si="265"/>
        <v>0.45400000000000007</v>
      </c>
      <c r="M457" s="19">
        <f t="shared" si="266"/>
        <v>0.17224880382775104</v>
      </c>
      <c r="N457" s="19">
        <f t="shared" si="267"/>
        <v>0.24684197132601662</v>
      </c>
      <c r="O457" s="19">
        <f t="shared" si="268"/>
        <v>1.9406367680501812E-2</v>
      </c>
      <c r="P457" s="19">
        <f t="shared" si="269"/>
        <v>-1.0248183230885523E-2</v>
      </c>
      <c r="Q457" s="214"/>
      <c r="R457" s="305"/>
      <c r="S457" s="215"/>
      <c r="T457" t="str">
        <f t="shared" si="270"/>
        <v/>
      </c>
      <c r="U457" t="str">
        <f t="shared" si="271"/>
        <v>BrokeBandUpper</v>
      </c>
      <c r="V457" t="str">
        <f t="shared" si="272"/>
        <v>BrokeBandUpper</v>
      </c>
      <c r="W457" t="str">
        <f t="shared" si="273"/>
        <v>BrokeBandUpper</v>
      </c>
      <c r="X457" s="10"/>
      <c r="Y457" s="219">
        <f t="shared" si="252"/>
        <v>3.8681318681318675E-3</v>
      </c>
      <c r="Z457" s="78">
        <f t="shared" si="254"/>
        <v>0.46415298526531545</v>
      </c>
      <c r="AA457" s="78">
        <f t="shared" si="277"/>
        <v>0.46294957338916248</v>
      </c>
      <c r="AB457" s="74">
        <f t="shared" si="284"/>
        <v>456</v>
      </c>
      <c r="AC457" s="80">
        <f t="shared" si="256"/>
        <v>7.0922720298050822E-3</v>
      </c>
      <c r="AD457" s="79">
        <f t="shared" si="276"/>
        <v>1.2034118761529711E-3</v>
      </c>
      <c r="AE457" s="81">
        <f t="shared" si="257"/>
        <v>-5.8888601536521111E-3</v>
      </c>
      <c r="AF457" s="19">
        <f t="shared" si="279"/>
        <v>2.5994448322806092E-3</v>
      </c>
      <c r="AG457" s="93">
        <f t="shared" si="278"/>
        <v>0.33795496534277508</v>
      </c>
      <c r="AH457" s="91">
        <f t="shared" si="280"/>
        <v>6.4962347166156646E-4</v>
      </c>
      <c r="AI457" s="96">
        <f t="shared" si="281"/>
        <v>448.41305711904027</v>
      </c>
      <c r="AJ457" s="5">
        <f t="shared" si="285"/>
        <v>2.0000000000000018E-2</v>
      </c>
      <c r="AK457" s="5">
        <f t="shared" si="288"/>
        <v>2.0000000000000018E-2</v>
      </c>
      <c r="AL457" s="5">
        <f t="shared" si="251"/>
        <v>0</v>
      </c>
      <c r="AM457" s="95">
        <f t="shared" si="258"/>
        <v>5.0000000000000001E-3</v>
      </c>
      <c r="AN457" s="95">
        <f t="shared" si="259"/>
        <v>-2.8571428571428558E-3</v>
      </c>
      <c r="AO457" s="78">
        <f t="shared" si="260"/>
        <v>1.7500000000000009</v>
      </c>
      <c r="AP457" s="8">
        <f t="shared" si="261"/>
        <v>63.636363636363647</v>
      </c>
      <c r="AQ457" s="8">
        <f t="shared" si="255"/>
        <v>53.846153846153861</v>
      </c>
      <c r="AR457" s="8">
        <f t="shared" si="283"/>
        <v>0</v>
      </c>
      <c r="AS457" s="114">
        <f t="shared" si="289"/>
        <v>0</v>
      </c>
      <c r="AT457" s="103">
        <f t="shared" si="274"/>
        <v>0.12748977561622638</v>
      </c>
      <c r="AU457" s="5">
        <f t="shared" si="286"/>
        <v>0.5</v>
      </c>
      <c r="AW457" s="210">
        <f t="shared" si="287"/>
        <v>0</v>
      </c>
      <c r="AX457" s="276">
        <f t="shared" si="253"/>
        <v>-4.5756925233758246E-3</v>
      </c>
      <c r="AY457" s="19">
        <f t="shared" si="275"/>
        <v>0.32368848992210036</v>
      </c>
    </row>
    <row r="458" spans="1:51">
      <c r="A458" s="4">
        <v>38994</v>
      </c>
      <c r="B458" s="9">
        <f t="shared" si="282"/>
        <v>38994</v>
      </c>
      <c r="C458" s="5">
        <v>0.5</v>
      </c>
      <c r="D458" s="5">
        <v>0.54</v>
      </c>
      <c r="E458" s="5">
        <v>0.48</v>
      </c>
      <c r="F458" s="5">
        <v>0.54</v>
      </c>
      <c r="G458" s="6">
        <v>588100</v>
      </c>
      <c r="H458" s="112">
        <v>0.54</v>
      </c>
      <c r="I458" s="19">
        <f t="shared" si="262"/>
        <v>8.0000000000000071E-2</v>
      </c>
      <c r="J458" s="8">
        <f t="shared" si="263"/>
        <v>0.51037484939737188</v>
      </c>
      <c r="K458" s="8">
        <f t="shared" si="264"/>
        <v>0.40662515060262833</v>
      </c>
      <c r="L458" s="8">
        <f t="shared" si="265"/>
        <v>0.45850000000000007</v>
      </c>
      <c r="M458" s="19">
        <f t="shared" si="266"/>
        <v>0.25514825790038809</v>
      </c>
      <c r="N458" s="19">
        <f t="shared" si="267"/>
        <v>0.48127738614392107</v>
      </c>
      <c r="O458" s="19">
        <f t="shared" si="268"/>
        <v>4.1581325300758837E-2</v>
      </c>
      <c r="P458" s="19">
        <f t="shared" si="269"/>
        <v>-2.7212558366918098E-2</v>
      </c>
      <c r="Q458" s="214"/>
      <c r="R458" s="305"/>
      <c r="S458" s="215"/>
      <c r="T458" t="str">
        <f t="shared" si="270"/>
        <v/>
      </c>
      <c r="U458" t="str">
        <f t="shared" si="271"/>
        <v>BrokeBandUpper</v>
      </c>
      <c r="V458" t="str">
        <f t="shared" si="272"/>
        <v/>
      </c>
      <c r="W458" t="str">
        <f t="shared" si="273"/>
        <v>BrokeBandUpper</v>
      </c>
      <c r="X458" s="10"/>
      <c r="Y458" s="219">
        <f t="shared" si="252"/>
        <v>6.5934065934065943E-3</v>
      </c>
      <c r="Z458" s="78">
        <f t="shared" si="254"/>
        <v>0.4758334255344569</v>
      </c>
      <c r="AA458" s="78">
        <f t="shared" si="277"/>
        <v>0.46865130495836449</v>
      </c>
      <c r="AB458" s="74">
        <f t="shared" si="284"/>
        <v>457</v>
      </c>
      <c r="AC458" s="80">
        <f t="shared" si="256"/>
        <v>1.0456784583795616E-2</v>
      </c>
      <c r="AD458" s="79">
        <f t="shared" si="276"/>
        <v>7.1821205760924101E-3</v>
      </c>
      <c r="AE458" s="81">
        <f t="shared" si="257"/>
        <v>-3.2746640077032066E-3</v>
      </c>
      <c r="AF458" s="19">
        <f t="shared" si="279"/>
        <v>1.5325083916560261E-2</v>
      </c>
      <c r="AG458" s="93">
        <f t="shared" si="278"/>
        <v>0.47439135721969783</v>
      </c>
      <c r="AH458" s="91">
        <f t="shared" si="280"/>
        <v>8.8732353378577814E-4</v>
      </c>
      <c r="AI458" s="96">
        <f t="shared" si="281"/>
        <v>448.85978231773299</v>
      </c>
      <c r="AJ458" s="5">
        <f t="shared" si="285"/>
        <v>4.0000000000000036E-2</v>
      </c>
      <c r="AK458" s="5">
        <f t="shared" si="288"/>
        <v>4.0000000000000036E-2</v>
      </c>
      <c r="AL458" s="5">
        <f t="shared" ref="AL458:AL521" si="290">IF(AJ458&lt;0,AJ458,0)</f>
        <v>0</v>
      </c>
      <c r="AM458" s="95">
        <f t="shared" si="258"/>
        <v>7.8571428571428594E-3</v>
      </c>
      <c r="AN458" s="95">
        <f t="shared" si="259"/>
        <v>-2.1428571428571447E-3</v>
      </c>
      <c r="AO458" s="78">
        <f t="shared" si="260"/>
        <v>3.6666666666666647</v>
      </c>
      <c r="AP458" s="8">
        <f t="shared" si="261"/>
        <v>78.571428571428555</v>
      </c>
      <c r="AQ458" s="8">
        <f t="shared" si="255"/>
        <v>47.826086956521721</v>
      </c>
      <c r="AR458" s="8">
        <f t="shared" si="283"/>
        <v>1</v>
      </c>
      <c r="AS458" s="114">
        <f t="shared" si="289"/>
        <v>588100</v>
      </c>
      <c r="AT458" s="103">
        <f t="shared" si="274"/>
        <v>0.38578999526045932</v>
      </c>
      <c r="AU458" s="5">
        <f t="shared" si="286"/>
        <v>0.54</v>
      </c>
      <c r="AW458" s="210">
        <f t="shared" si="287"/>
        <v>0.12500000000000011</v>
      </c>
      <c r="AX458" s="276">
        <f t="shared" si="253"/>
        <v>-4.5558385771858411E-4</v>
      </c>
      <c r="AY458" s="19">
        <f t="shared" si="275"/>
        <v>0.90043390035690885</v>
      </c>
    </row>
    <row r="459" spans="1:51">
      <c r="A459" s="4">
        <v>38995</v>
      </c>
      <c r="B459" s="9">
        <f t="shared" si="282"/>
        <v>38995</v>
      </c>
      <c r="C459" s="5">
        <v>0.54</v>
      </c>
      <c r="D459" s="5">
        <v>0.56999999999999995</v>
      </c>
      <c r="E459" s="5">
        <v>0.52</v>
      </c>
      <c r="F459" s="5">
        <v>0.55000000000000004</v>
      </c>
      <c r="G459" s="6">
        <v>575100</v>
      </c>
      <c r="H459" s="112">
        <v>0.55000000000000004</v>
      </c>
      <c r="I459" s="19">
        <f t="shared" si="262"/>
        <v>1.8518518518518535E-2</v>
      </c>
      <c r="J459" s="8">
        <f t="shared" si="263"/>
        <v>0.52845227268781436</v>
      </c>
      <c r="K459" s="8">
        <f t="shared" si="264"/>
        <v>0.39754772731218579</v>
      </c>
      <c r="L459" s="8">
        <f t="shared" si="265"/>
        <v>0.46300000000000008</v>
      </c>
      <c r="M459" s="19">
        <f t="shared" si="266"/>
        <v>0.32928007477409627</v>
      </c>
      <c r="N459" s="19">
        <f t="shared" si="267"/>
        <v>0.29054408399155063</v>
      </c>
      <c r="O459" s="19">
        <f t="shared" si="268"/>
        <v>3.5419894439915112E-2</v>
      </c>
      <c r="P459" s="19">
        <f t="shared" si="269"/>
        <v>-2.2323811689930077E-2</v>
      </c>
      <c r="Q459" s="214"/>
      <c r="R459" s="305"/>
      <c r="S459" s="215"/>
      <c r="T459" t="str">
        <f t="shared" si="270"/>
        <v>BrokeBandUpper</v>
      </c>
      <c r="U459" t="str">
        <f t="shared" si="271"/>
        <v>BrokeBandUpper</v>
      </c>
      <c r="V459" t="str">
        <f t="shared" si="272"/>
        <v/>
      </c>
      <c r="W459" t="str">
        <f t="shared" si="273"/>
        <v>BrokeBandUpper</v>
      </c>
      <c r="X459" s="10"/>
      <c r="Y459" s="219">
        <f t="shared" si="252"/>
        <v>8.2637362637362644E-3</v>
      </c>
      <c r="Z459" s="78">
        <f t="shared" si="254"/>
        <v>0.48725507800215057</v>
      </c>
      <c r="AA459" s="78">
        <f t="shared" si="277"/>
        <v>0.4746711083914455</v>
      </c>
      <c r="AB459" s="74">
        <f t="shared" si="284"/>
        <v>458</v>
      </c>
      <c r="AC459" s="80">
        <f t="shared" si="256"/>
        <v>1.268690689472662E-2</v>
      </c>
      <c r="AD459" s="79">
        <f t="shared" si="276"/>
        <v>1.258396961070507E-2</v>
      </c>
      <c r="AE459" s="81">
        <f t="shared" si="257"/>
        <v>-1.0293728402155106E-4</v>
      </c>
      <c r="AF459" s="19">
        <f t="shared" si="279"/>
        <v>2.651092385493892E-2</v>
      </c>
      <c r="AG459" s="93">
        <f t="shared" si="278"/>
        <v>0.21327036940083083</v>
      </c>
      <c r="AH459" s="91">
        <f t="shared" si="280"/>
        <v>1.0930149961903952E-3</v>
      </c>
      <c r="AI459" s="96">
        <f t="shared" si="281"/>
        <v>449.27451177554354</v>
      </c>
      <c r="AJ459" s="5">
        <f t="shared" si="285"/>
        <v>1.0000000000000009E-2</v>
      </c>
      <c r="AK459" s="5">
        <f t="shared" si="288"/>
        <v>1.0000000000000009E-2</v>
      </c>
      <c r="AL459" s="5">
        <f t="shared" si="290"/>
        <v>0</v>
      </c>
      <c r="AM459" s="95">
        <f t="shared" si="258"/>
        <v>8.5714285714285753E-3</v>
      </c>
      <c r="AN459" s="95">
        <f t="shared" si="259"/>
        <v>0</v>
      </c>
      <c r="AO459" s="78" t="e">
        <f t="shared" si="260"/>
        <v>#DIV/0!</v>
      </c>
      <c r="AP459" s="8">
        <f t="shared" si="261"/>
        <v>100</v>
      </c>
      <c r="AQ459" s="8" t="e">
        <f t="shared" si="255"/>
        <v>#DIV/0!</v>
      </c>
      <c r="AR459" s="8">
        <f t="shared" si="283"/>
        <v>0.20000000000000268</v>
      </c>
      <c r="AS459" s="114">
        <f t="shared" si="289"/>
        <v>115020.00000000154</v>
      </c>
      <c r="AT459" s="103">
        <f t="shared" si="274"/>
        <v>0.4614291058735509</v>
      </c>
      <c r="AU459" s="5">
        <f t="shared" si="286"/>
        <v>0.55000000000000004</v>
      </c>
      <c r="AW459" s="210">
        <f t="shared" si="287"/>
        <v>9.615384615384602E-2</v>
      </c>
      <c r="AX459" s="276">
        <f t="shared" si="253"/>
        <v>5.6889790666344317E-3</v>
      </c>
      <c r="AY459" s="19">
        <f t="shared" si="275"/>
        <v>13.487227038997805</v>
      </c>
    </row>
    <row r="460" spans="1:51">
      <c r="A460" s="4">
        <v>38996</v>
      </c>
      <c r="B460" s="9">
        <f t="shared" si="282"/>
        <v>38996</v>
      </c>
      <c r="C460" s="5">
        <v>0.55000000000000004</v>
      </c>
      <c r="D460" s="5">
        <v>0.54</v>
      </c>
      <c r="E460" s="5">
        <v>0.53</v>
      </c>
      <c r="F460" s="5">
        <v>0.53</v>
      </c>
      <c r="G460" s="6">
        <v>89900</v>
      </c>
      <c r="H460" s="112">
        <v>0.53</v>
      </c>
      <c r="I460" s="19">
        <f t="shared" si="262"/>
        <v>-3.636363636363639E-2</v>
      </c>
      <c r="J460" s="8">
        <f t="shared" si="263"/>
        <v>0.5381309988761851</v>
      </c>
      <c r="K460" s="8">
        <f t="shared" si="264"/>
        <v>0.39486900112381529</v>
      </c>
      <c r="L460" s="8">
        <f t="shared" si="265"/>
        <v>0.46650000000000019</v>
      </c>
      <c r="M460" s="19">
        <f t="shared" si="266"/>
        <v>0.36280892484504884</v>
      </c>
      <c r="N460" s="19">
        <f t="shared" si="267"/>
        <v>0.10182471591685334</v>
      </c>
      <c r="O460" s="19">
        <f t="shared" si="268"/>
        <v>1.8315232403378245E-2</v>
      </c>
      <c r="P460" s="19">
        <f t="shared" si="269"/>
        <v>-6.7381247692731979E-3</v>
      </c>
      <c r="Q460" s="214"/>
      <c r="R460" s="305"/>
      <c r="S460" s="215"/>
      <c r="T460" t="str">
        <f t="shared" si="270"/>
        <v>BrokeBandUpper</v>
      </c>
      <c r="U460" t="str">
        <f t="shared" si="271"/>
        <v>BrokeBandUpper</v>
      </c>
      <c r="V460" t="str">
        <f t="shared" si="272"/>
        <v/>
      </c>
      <c r="W460" t="str">
        <f t="shared" si="273"/>
        <v/>
      </c>
      <c r="X460" s="10"/>
      <c r="Y460" s="219">
        <f t="shared" si="252"/>
        <v>8.8351648351648361E-3</v>
      </c>
      <c r="Z460" s="78">
        <f t="shared" si="254"/>
        <v>0.49383779598981936</v>
      </c>
      <c r="AA460" s="78">
        <f t="shared" si="277"/>
        <v>0.47876544637047852</v>
      </c>
      <c r="AB460" s="74">
        <f t="shared" si="284"/>
        <v>459</v>
      </c>
      <c r="AC460" s="80">
        <f t="shared" si="256"/>
        <v>1.2140229522689915E-2</v>
      </c>
      <c r="AD460" s="79">
        <f t="shared" si="276"/>
        <v>1.5072349619340841E-2</v>
      </c>
      <c r="AE460" s="81">
        <f t="shared" si="257"/>
        <v>2.9321200966509276E-3</v>
      </c>
      <c r="AF460" s="19">
        <f t="shared" si="279"/>
        <v>3.1481698885340081E-2</v>
      </c>
      <c r="AG460" s="93">
        <f t="shared" si="278"/>
        <v>-4.3089886019730718E-2</v>
      </c>
      <c r="AH460" s="91">
        <f t="shared" si="280"/>
        <v>1.195039294668291E-3</v>
      </c>
      <c r="AI460" s="96">
        <f t="shared" si="281"/>
        <v>449.58926038377183</v>
      </c>
      <c r="AJ460" s="5">
        <f t="shared" si="285"/>
        <v>-2.0000000000000018E-2</v>
      </c>
      <c r="AK460" s="5">
        <f t="shared" si="288"/>
        <v>0</v>
      </c>
      <c r="AL460" s="5">
        <f t="shared" si="290"/>
        <v>-2.0000000000000018E-2</v>
      </c>
      <c r="AM460" s="95">
        <f t="shared" si="258"/>
        <v>8.5714285714285753E-3</v>
      </c>
      <c r="AN460" s="95">
        <f t="shared" si="259"/>
        <v>-1.4285714285714299E-3</v>
      </c>
      <c r="AO460" s="78">
        <f t="shared" si="260"/>
        <v>5.9999999999999973</v>
      </c>
      <c r="AP460" s="8">
        <f t="shared" si="261"/>
        <v>85.714285714285708</v>
      </c>
      <c r="AQ460" s="8">
        <f t="shared" si="255"/>
        <v>54.545454545454533</v>
      </c>
      <c r="AR460" s="8">
        <f t="shared" si="283"/>
        <v>-1</v>
      </c>
      <c r="AS460" s="114">
        <f t="shared" si="289"/>
        <v>-89900</v>
      </c>
      <c r="AT460" s="103">
        <f t="shared" si="274"/>
        <v>0.41916733270362627</v>
      </c>
      <c r="AU460" s="5">
        <f t="shared" si="286"/>
        <v>0.53</v>
      </c>
      <c r="AW460" s="210">
        <f t="shared" si="287"/>
        <v>1.8867924528301903E-2</v>
      </c>
      <c r="AX460" s="276">
        <f t="shared" si="253"/>
        <v>1.2195978478963868E-2</v>
      </c>
      <c r="AY460" s="19">
        <f t="shared" si="275"/>
        <v>1.1437903595906429</v>
      </c>
    </row>
    <row r="461" spans="1:51">
      <c r="A461" s="4">
        <v>38999</v>
      </c>
      <c r="B461" s="9">
        <f t="shared" si="282"/>
        <v>38999</v>
      </c>
      <c r="C461" s="5">
        <v>0.53</v>
      </c>
      <c r="D461" s="5">
        <v>0.54</v>
      </c>
      <c r="E461" s="5">
        <v>0.52</v>
      </c>
      <c r="F461" s="5">
        <v>0.52</v>
      </c>
      <c r="G461" s="6">
        <v>232000</v>
      </c>
      <c r="H461" s="112">
        <v>0.52</v>
      </c>
      <c r="I461" s="19">
        <f t="shared" si="262"/>
        <v>-1.8867924528301903E-2</v>
      </c>
      <c r="J461" s="8">
        <f t="shared" si="263"/>
        <v>0.54465524256584974</v>
      </c>
      <c r="K461" s="8">
        <f t="shared" si="264"/>
        <v>0.39634475743415037</v>
      </c>
      <c r="L461" s="8">
        <f t="shared" si="265"/>
        <v>0.47050000000000003</v>
      </c>
      <c r="M461" s="19">
        <f t="shared" si="266"/>
        <v>0.37419565252188308</v>
      </c>
      <c r="N461" s="19">
        <f t="shared" si="267"/>
        <v>3.1384916128227469E-2</v>
      </c>
      <c r="O461" s="19">
        <f t="shared" si="268"/>
        <v>1.2123894931326495E-2</v>
      </c>
      <c r="P461" s="19">
        <f t="shared" si="269"/>
        <v>3.7373313836614563E-3</v>
      </c>
      <c r="Q461" s="214"/>
      <c r="R461" s="305"/>
      <c r="S461" s="215"/>
      <c r="T461" t="str">
        <f t="shared" si="270"/>
        <v/>
      </c>
      <c r="U461" t="str">
        <f t="shared" si="271"/>
        <v/>
      </c>
      <c r="V461" t="str">
        <f t="shared" si="272"/>
        <v/>
      </c>
      <c r="W461" t="str">
        <f t="shared" si="273"/>
        <v/>
      </c>
      <c r="X461" s="10"/>
      <c r="Y461" s="219">
        <f t="shared" si="252"/>
        <v>8.6813186813186824E-3</v>
      </c>
      <c r="Z461" s="78">
        <f t="shared" si="254"/>
        <v>0.49786677540738716</v>
      </c>
      <c r="AA461" s="78">
        <f t="shared" si="277"/>
        <v>0.48181680333906313</v>
      </c>
      <c r="AB461" s="74">
        <f t="shared" si="284"/>
        <v>460</v>
      </c>
      <c r="AC461" s="80">
        <f t="shared" si="256"/>
        <v>1.0494281577338487E-2</v>
      </c>
      <c r="AD461" s="79">
        <f t="shared" si="276"/>
        <v>1.6049972068324037E-2</v>
      </c>
      <c r="AE461" s="81">
        <f t="shared" si="257"/>
        <v>5.5556904909855494E-3</v>
      </c>
      <c r="AF461" s="19">
        <f t="shared" si="279"/>
        <v>3.3311358086922892E-2</v>
      </c>
      <c r="AG461" s="93">
        <f t="shared" si="278"/>
        <v>-0.13557799234974713</v>
      </c>
      <c r="AH461" s="91">
        <f t="shared" si="280"/>
        <v>1.1776024145730998E-3</v>
      </c>
      <c r="AI461" s="96">
        <f t="shared" si="281"/>
        <v>449.82438331699262</v>
      </c>
      <c r="AJ461" s="5">
        <f t="shared" si="285"/>
        <v>-1.0000000000000009E-2</v>
      </c>
      <c r="AK461" s="5">
        <f t="shared" si="288"/>
        <v>0</v>
      </c>
      <c r="AL461" s="5">
        <f t="shared" si="290"/>
        <v>-1.0000000000000009E-2</v>
      </c>
      <c r="AM461" s="95">
        <f t="shared" si="258"/>
        <v>8.5714285714285753E-3</v>
      </c>
      <c r="AN461" s="95">
        <f t="shared" si="259"/>
        <v>-2.1428571428571447E-3</v>
      </c>
      <c r="AO461" s="78">
        <f t="shared" si="260"/>
        <v>3.9999999999999982</v>
      </c>
      <c r="AP461" s="8">
        <f t="shared" si="261"/>
        <v>80</v>
      </c>
      <c r="AQ461" s="8">
        <f t="shared" si="255"/>
        <v>61.538461538461526</v>
      </c>
      <c r="AR461" s="8">
        <f t="shared" si="283"/>
        <v>-1</v>
      </c>
      <c r="AS461" s="114">
        <f t="shared" si="289"/>
        <v>-232000</v>
      </c>
      <c r="AT461" s="103">
        <f t="shared" si="274"/>
        <v>0.33198876323561249</v>
      </c>
      <c r="AU461" s="5">
        <f t="shared" si="286"/>
        <v>0.52</v>
      </c>
      <c r="AW461" s="210">
        <f t="shared" si="287"/>
        <v>3.8461538461538491E-2</v>
      </c>
      <c r="AX461" s="276">
        <f t="shared" si="253"/>
        <v>1.807463401371228E-2</v>
      </c>
      <c r="AY461" s="19">
        <f t="shared" si="275"/>
        <v>0.48201589933010802</v>
      </c>
    </row>
    <row r="462" spans="1:51">
      <c r="A462" s="4">
        <v>39001</v>
      </c>
      <c r="B462" s="9">
        <f t="shared" si="282"/>
        <v>39001</v>
      </c>
      <c r="C462" s="5">
        <v>0.53</v>
      </c>
      <c r="D462" s="5">
        <v>0.54</v>
      </c>
      <c r="E462" s="5">
        <v>0.51</v>
      </c>
      <c r="F462" s="5">
        <v>0.53</v>
      </c>
      <c r="G462" s="6">
        <v>182800</v>
      </c>
      <c r="H462" s="112">
        <v>0.53</v>
      </c>
      <c r="I462" s="19">
        <f t="shared" si="262"/>
        <v>1.9230769230769246E-2</v>
      </c>
      <c r="J462" s="8">
        <f t="shared" si="263"/>
        <v>0.55233262411026451</v>
      </c>
      <c r="K462" s="8">
        <f t="shared" si="264"/>
        <v>0.39566737588973533</v>
      </c>
      <c r="L462" s="8">
        <f t="shared" si="265"/>
        <v>0.47399999999999992</v>
      </c>
      <c r="M462" s="19">
        <f t="shared" si="266"/>
        <v>0.39595189739421099</v>
      </c>
      <c r="N462" s="19">
        <f t="shared" si="267"/>
        <v>5.8141361947158382E-2</v>
      </c>
      <c r="O462" s="19">
        <f t="shared" si="268"/>
        <v>1.4095855404323159E-2</v>
      </c>
      <c r="P462" s="19">
        <f t="shared" si="269"/>
        <v>-1.7090715386277999E-3</v>
      </c>
      <c r="Q462" s="214"/>
      <c r="R462" s="305"/>
      <c r="S462" s="215"/>
      <c r="T462" t="str">
        <f t="shared" si="270"/>
        <v/>
      </c>
      <c r="U462" t="str">
        <f t="shared" si="271"/>
        <v/>
      </c>
      <c r="V462" t="str">
        <f t="shared" si="272"/>
        <v/>
      </c>
      <c r="W462" t="str">
        <f t="shared" si="273"/>
        <v/>
      </c>
      <c r="X462" s="10"/>
      <c r="Y462" s="219">
        <f t="shared" ref="Y462:Y525" si="291">SLOPE(H449:H462,AB449:AB462)</f>
        <v>8.4175824175824181E-3</v>
      </c>
      <c r="Z462" s="78">
        <f t="shared" si="254"/>
        <v>0.50281529199464958</v>
      </c>
      <c r="AA462" s="78">
        <f t="shared" si="277"/>
        <v>0.48538235989197248</v>
      </c>
      <c r="AB462" s="74">
        <f t="shared" si="284"/>
        <v>461</v>
      </c>
      <c r="AC462" s="80">
        <f t="shared" si="256"/>
        <v>9.5017932893532407E-3</v>
      </c>
      <c r="AD462" s="79">
        <f t="shared" si="276"/>
        <v>1.7432932102677101E-2</v>
      </c>
      <c r="AE462" s="81">
        <f t="shared" si="257"/>
        <v>7.9311388133238604E-3</v>
      </c>
      <c r="AF462" s="19">
        <f t="shared" si="279"/>
        <v>3.5915874871425085E-2</v>
      </c>
      <c r="AG462" s="93">
        <f t="shared" si="278"/>
        <v>-9.4574200308141232E-2</v>
      </c>
      <c r="AH462" s="91">
        <f t="shared" si="280"/>
        <v>1.0764945966057747E-3</v>
      </c>
      <c r="AI462" s="96">
        <f t="shared" si="281"/>
        <v>449.98509391047776</v>
      </c>
      <c r="AJ462" s="5">
        <f t="shared" si="285"/>
        <v>1.0000000000000009E-2</v>
      </c>
      <c r="AK462" s="5">
        <f t="shared" si="288"/>
        <v>1.0000000000000009E-2</v>
      </c>
      <c r="AL462" s="5">
        <f t="shared" si="290"/>
        <v>0</v>
      </c>
      <c r="AM462" s="95">
        <f t="shared" si="258"/>
        <v>9.2857142857142895E-3</v>
      </c>
      <c r="AN462" s="95">
        <f t="shared" si="259"/>
        <v>-2.1428571428571447E-3</v>
      </c>
      <c r="AO462" s="78">
        <f t="shared" si="260"/>
        <v>4.3333333333333313</v>
      </c>
      <c r="AP462" s="8">
        <f t="shared" si="261"/>
        <v>81.25</v>
      </c>
      <c r="AQ462" s="8">
        <f t="shared" si="255"/>
        <v>59.090909090909079</v>
      </c>
      <c r="AR462" s="8">
        <f t="shared" si="283"/>
        <v>0.33333333333333331</v>
      </c>
      <c r="AS462" s="114">
        <f t="shared" si="289"/>
        <v>60933.333333333328</v>
      </c>
      <c r="AT462" s="103">
        <f t="shared" si="274"/>
        <v>0.34246352569463862</v>
      </c>
      <c r="AU462" s="5">
        <f t="shared" si="286"/>
        <v>0.53</v>
      </c>
      <c r="AW462" s="210">
        <f t="shared" si="287"/>
        <v>5.8823529411764754E-2</v>
      </c>
      <c r="AX462" s="276">
        <f t="shared" ref="AX462:AX525" si="292">SLOPE(M449:M462,AB449:AB462)</f>
        <v>2.3305489879695784E-2</v>
      </c>
      <c r="AY462" s="19">
        <f t="shared" si="275"/>
        <v>0.28940314155269348</v>
      </c>
    </row>
    <row r="463" spans="1:51">
      <c r="A463" s="4">
        <v>39002</v>
      </c>
      <c r="B463" s="9">
        <f t="shared" si="282"/>
        <v>39002</v>
      </c>
      <c r="C463" s="5">
        <v>0.53</v>
      </c>
      <c r="D463" s="5">
        <v>0.53</v>
      </c>
      <c r="E463" s="5">
        <v>0.5</v>
      </c>
      <c r="F463" s="5">
        <v>0.51</v>
      </c>
      <c r="G463" s="6">
        <v>304100</v>
      </c>
      <c r="H463" s="112">
        <v>0.51</v>
      </c>
      <c r="I463" s="19">
        <f t="shared" si="262"/>
        <v>-3.7735849056603807E-2</v>
      </c>
      <c r="J463" s="8">
        <f t="shared" si="263"/>
        <v>0.55584985911070861</v>
      </c>
      <c r="K463" s="8">
        <f t="shared" si="264"/>
        <v>0.39615014088929157</v>
      </c>
      <c r="L463" s="8">
        <f t="shared" si="265"/>
        <v>0.47600000000000009</v>
      </c>
      <c r="M463" s="19">
        <f t="shared" si="266"/>
        <v>0.40312927281287236</v>
      </c>
      <c r="N463" s="19">
        <f t="shared" si="267"/>
        <v>1.8126887295896833E-2</v>
      </c>
      <c r="O463" s="19">
        <f t="shared" si="268"/>
        <v>6.3679653290621774E-3</v>
      </c>
      <c r="P463" s="19">
        <f t="shared" si="269"/>
        <v>1.2201283931247771E-3</v>
      </c>
      <c r="Q463" s="214"/>
      <c r="R463" s="305"/>
      <c r="S463" s="215"/>
      <c r="T463" t="str">
        <f t="shared" si="270"/>
        <v/>
      </c>
      <c r="U463" t="str">
        <f t="shared" si="271"/>
        <v/>
      </c>
      <c r="V463" t="str">
        <f t="shared" si="272"/>
        <v/>
      </c>
      <c r="W463" t="str">
        <f t="shared" si="273"/>
        <v/>
      </c>
      <c r="X463" s="10"/>
      <c r="Y463" s="219">
        <f t="shared" si="291"/>
        <v>7.8021978021978041E-3</v>
      </c>
      <c r="Z463" s="78">
        <f t="shared" si="254"/>
        <v>0.50392173702747356</v>
      </c>
      <c r="AA463" s="78">
        <f t="shared" si="277"/>
        <v>0.48720406525996651</v>
      </c>
      <c r="AB463" s="74">
        <f t="shared" si="284"/>
        <v>462</v>
      </c>
      <c r="AC463" s="80">
        <f t="shared" si="256"/>
        <v>7.0292263633465503E-3</v>
      </c>
      <c r="AD463" s="79">
        <f t="shared" si="276"/>
        <v>1.6717671767507047E-2</v>
      </c>
      <c r="AE463" s="81">
        <f t="shared" si="257"/>
        <v>9.6884454041604971E-3</v>
      </c>
      <c r="AF463" s="19">
        <f t="shared" si="279"/>
        <v>3.4313489889676287E-2</v>
      </c>
      <c r="AG463" s="93">
        <f t="shared" si="278"/>
        <v>-0.26022108150649853</v>
      </c>
      <c r="AH463" s="91">
        <f t="shared" si="280"/>
        <v>9.0329160652759212E-4</v>
      </c>
      <c r="AI463" s="96">
        <f t="shared" si="281"/>
        <v>450.56693840340489</v>
      </c>
      <c r="AJ463" s="5">
        <f t="shared" si="285"/>
        <v>-2.0000000000000018E-2</v>
      </c>
      <c r="AK463" s="5">
        <f t="shared" si="288"/>
        <v>0</v>
      </c>
      <c r="AL463" s="5">
        <f t="shared" si="290"/>
        <v>-2.0000000000000018E-2</v>
      </c>
      <c r="AM463" s="95">
        <f t="shared" si="258"/>
        <v>7.8571428571428594E-3</v>
      </c>
      <c r="AN463" s="95">
        <f t="shared" si="259"/>
        <v>-3.5714285714285748E-3</v>
      </c>
      <c r="AO463" s="78">
        <f t="shared" si="260"/>
        <v>2.1999999999999984</v>
      </c>
      <c r="AP463" s="8">
        <f t="shared" si="261"/>
        <v>68.749999999999986</v>
      </c>
      <c r="AQ463" s="8">
        <f t="shared" si="255"/>
        <v>56.896551724137922</v>
      </c>
      <c r="AR463" s="8">
        <f t="shared" si="283"/>
        <v>-0.33333333333333331</v>
      </c>
      <c r="AS463" s="114">
        <f t="shared" si="289"/>
        <v>-101366.66666666666</v>
      </c>
      <c r="AT463" s="103">
        <f t="shared" si="274"/>
        <v>0.26017965682319455</v>
      </c>
      <c r="AU463" s="5">
        <f t="shared" si="286"/>
        <v>0.51</v>
      </c>
      <c r="AW463" s="210">
        <f t="shared" si="287"/>
        <v>6.0000000000000053E-2</v>
      </c>
      <c r="AX463" s="276">
        <f t="shared" si="292"/>
        <v>2.6718469846078181E-2</v>
      </c>
      <c r="AY463" s="19">
        <f t="shared" si="275"/>
        <v>0.14644532185336534</v>
      </c>
    </row>
    <row r="464" spans="1:51">
      <c r="A464" s="4">
        <v>39003</v>
      </c>
      <c r="B464" s="9">
        <f t="shared" si="282"/>
        <v>39003</v>
      </c>
      <c r="C464" s="5">
        <v>0.51</v>
      </c>
      <c r="D464" s="5">
        <v>0.53</v>
      </c>
      <c r="E464" s="5">
        <v>0.53</v>
      </c>
      <c r="F464" s="5">
        <v>0.53</v>
      </c>
      <c r="G464" s="6">
        <v>19600</v>
      </c>
      <c r="H464" s="112">
        <v>0.53</v>
      </c>
      <c r="I464" s="19">
        <f t="shared" si="262"/>
        <v>3.9215686274509838E-2</v>
      </c>
      <c r="J464" s="8">
        <f t="shared" si="263"/>
        <v>0.56231907992727281</v>
      </c>
      <c r="K464" s="8">
        <f t="shared" si="264"/>
        <v>0.39668092007272715</v>
      </c>
      <c r="L464" s="8">
        <f t="shared" si="265"/>
        <v>0.47949999999999998</v>
      </c>
      <c r="M464" s="19">
        <f t="shared" si="266"/>
        <v>0.41756018873854006</v>
      </c>
      <c r="N464" s="19">
        <f t="shared" si="267"/>
        <v>3.5797241477838179E-2</v>
      </c>
      <c r="O464" s="19">
        <f t="shared" si="268"/>
        <v>1.1638432052342624E-2</v>
      </c>
      <c r="P464" s="19">
        <f t="shared" si="269"/>
        <v>1.3398434801615109E-3</v>
      </c>
      <c r="Q464" s="214"/>
      <c r="R464" s="305"/>
      <c r="S464" s="215"/>
      <c r="T464" t="str">
        <f t="shared" si="270"/>
        <v/>
      </c>
      <c r="U464" t="str">
        <f t="shared" si="271"/>
        <v/>
      </c>
      <c r="V464" t="str">
        <f t="shared" si="272"/>
        <v/>
      </c>
      <c r="W464" t="str">
        <f t="shared" si="273"/>
        <v/>
      </c>
      <c r="X464" s="10"/>
      <c r="Y464" s="219">
        <f t="shared" si="291"/>
        <v>7.4945054945054958E-3</v>
      </c>
      <c r="Z464" s="78">
        <f t="shared" si="254"/>
        <v>0.5079377895252426</v>
      </c>
      <c r="AA464" s="78">
        <f t="shared" si="277"/>
        <v>0.49037096443072897</v>
      </c>
      <c r="AB464" s="74">
        <f t="shared" si="284"/>
        <v>463</v>
      </c>
      <c r="AC464" s="80">
        <f t="shared" si="256"/>
        <v>6.3027037522825034E-3</v>
      </c>
      <c r="AD464" s="79">
        <f t="shared" si="276"/>
        <v>1.7566825094513627E-2</v>
      </c>
      <c r="AE464" s="81">
        <f t="shared" si="257"/>
        <v>1.1264121342231124E-2</v>
      </c>
      <c r="AF464" s="19">
        <f t="shared" si="279"/>
        <v>3.5823542519298493E-2</v>
      </c>
      <c r="AG464" s="93">
        <f t="shared" si="278"/>
        <v>-0.10335740713266148</v>
      </c>
      <c r="AH464" s="91">
        <f t="shared" si="280"/>
        <v>7.116212354638773E-4</v>
      </c>
      <c r="AI464" s="96">
        <f t="shared" si="281"/>
        <v>451.5835444871056</v>
      </c>
      <c r="AJ464" s="5">
        <f t="shared" si="285"/>
        <v>2.0000000000000018E-2</v>
      </c>
      <c r="AK464" s="5">
        <f t="shared" si="288"/>
        <v>2.0000000000000018E-2</v>
      </c>
      <c r="AL464" s="5">
        <f t="shared" si="290"/>
        <v>0</v>
      </c>
      <c r="AM464" s="95">
        <f t="shared" si="258"/>
        <v>9.2857142857142895E-3</v>
      </c>
      <c r="AN464" s="95">
        <f t="shared" si="259"/>
        <v>-3.5714285714285748E-3</v>
      </c>
      <c r="AO464" s="78">
        <f t="shared" si="260"/>
        <v>2.5999999999999988</v>
      </c>
      <c r="AP464" s="8">
        <f t="shared" si="261"/>
        <v>72.222222222222214</v>
      </c>
      <c r="AQ464" s="8">
        <f t="shared" si="255"/>
        <v>56.521739130434781</v>
      </c>
      <c r="AR464" s="8">
        <f t="shared" si="283"/>
        <v>0</v>
      </c>
      <c r="AS464" s="114">
        <f t="shared" si="289"/>
        <v>0</v>
      </c>
      <c r="AT464" s="103">
        <f t="shared" si="274"/>
        <v>0.25138965342313518</v>
      </c>
      <c r="AU464" s="5">
        <f t="shared" si="286"/>
        <v>0.53</v>
      </c>
      <c r="AW464" s="210">
        <f t="shared" si="287"/>
        <v>0</v>
      </c>
      <c r="AX464" s="276">
        <f t="shared" si="292"/>
        <v>2.9224712891267213E-2</v>
      </c>
      <c r="AY464" s="19">
        <f t="shared" si="275"/>
        <v>9.3801892833953043E-2</v>
      </c>
    </row>
    <row r="465" spans="1:51">
      <c r="A465" s="4">
        <v>39006</v>
      </c>
      <c r="B465" s="9">
        <f t="shared" si="282"/>
        <v>39006</v>
      </c>
      <c r="C465" s="5">
        <v>0.53</v>
      </c>
      <c r="D465" s="5">
        <v>0.53</v>
      </c>
      <c r="E465" s="5">
        <v>0.51</v>
      </c>
      <c r="F465" s="5">
        <v>0.53</v>
      </c>
      <c r="G465" s="6">
        <v>222200</v>
      </c>
      <c r="H465" s="112">
        <v>0.53</v>
      </c>
      <c r="I465" s="19">
        <f t="shared" si="262"/>
        <v>0</v>
      </c>
      <c r="J465" s="8">
        <f t="shared" si="263"/>
        <v>0.56683468284993876</v>
      </c>
      <c r="K465" s="8">
        <f t="shared" si="264"/>
        <v>0.40216531715006121</v>
      </c>
      <c r="L465" s="8">
        <f t="shared" si="265"/>
        <v>0.48449999999999999</v>
      </c>
      <c r="M465" s="19">
        <f t="shared" si="266"/>
        <v>0.40945690410800384</v>
      </c>
      <c r="N465" s="19">
        <f t="shared" si="267"/>
        <v>-1.9406267285721014E-2</v>
      </c>
      <c r="O465" s="19">
        <f t="shared" si="268"/>
        <v>8.0303213670963706E-3</v>
      </c>
      <c r="P465" s="19">
        <f t="shared" si="269"/>
        <v>1.3825714320538918E-2</v>
      </c>
      <c r="Q465" s="214"/>
      <c r="R465" s="305"/>
      <c r="S465" s="215"/>
      <c r="T465" t="str">
        <f t="shared" si="270"/>
        <v/>
      </c>
      <c r="U465" t="str">
        <f t="shared" si="271"/>
        <v/>
      </c>
      <c r="V465" t="str">
        <f t="shared" si="272"/>
        <v/>
      </c>
      <c r="W465" t="str">
        <f t="shared" si="273"/>
        <v/>
      </c>
      <c r="X465" s="10"/>
      <c r="Y465" s="219">
        <f t="shared" si="291"/>
        <v>6.8351648351648369E-3</v>
      </c>
      <c r="Z465" s="78">
        <f t="shared" ref="Z465:Z528" si="293">Z464+(0.154*(F465-Z464))</f>
        <v>0.51133536993835527</v>
      </c>
      <c r="AA465" s="78">
        <f t="shared" si="277"/>
        <v>0.49330351306285503</v>
      </c>
      <c r="AB465" s="74">
        <f t="shared" si="284"/>
        <v>464</v>
      </c>
      <c r="AC465" s="80">
        <f t="shared" si="256"/>
        <v>5.4141884266152938E-3</v>
      </c>
      <c r="AD465" s="79">
        <f t="shared" si="276"/>
        <v>1.8031856875500241E-2</v>
      </c>
      <c r="AE465" s="81">
        <f t="shared" si="257"/>
        <v>1.2617668448884947E-2</v>
      </c>
      <c r="AF465" s="19">
        <f t="shared" si="279"/>
        <v>3.6553270751191032E-2</v>
      </c>
      <c r="AG465" s="93">
        <f t="shared" si="278"/>
        <v>-0.14097367742303241</v>
      </c>
      <c r="AH465" s="91">
        <f t="shared" si="280"/>
        <v>4.9430035910885738E-4</v>
      </c>
      <c r="AI465" s="96">
        <f t="shared" si="281"/>
        <v>453.29803285885089</v>
      </c>
      <c r="AJ465" s="5">
        <f t="shared" si="285"/>
        <v>0</v>
      </c>
      <c r="AK465" s="5">
        <f t="shared" si="288"/>
        <v>0</v>
      </c>
      <c r="AL465" s="5">
        <f t="shared" si="290"/>
        <v>0</v>
      </c>
      <c r="AM465" s="95">
        <f t="shared" si="258"/>
        <v>9.2857142857142895E-3</v>
      </c>
      <c r="AN465" s="95">
        <f t="shared" si="259"/>
        <v>-3.5714285714285748E-3</v>
      </c>
      <c r="AO465" s="78">
        <f t="shared" si="260"/>
        <v>2.5999999999999988</v>
      </c>
      <c r="AP465" s="8">
        <f t="shared" si="261"/>
        <v>72.222222222222214</v>
      </c>
      <c r="AQ465" s="8">
        <f t="shared" ref="AQ465:AQ528" si="294">100-(100/(1+(SUMIF(AJ452:AJ465,"&gt;0")/COUNTIF(AJ452:AJ465,"&gt;0"))/ABS((SUMIF(AJ452:AJ465,"&lt;0")/COUNTIF(AJ452:AJ465,"&lt;0")))))</f>
        <v>56.521739130434781</v>
      </c>
      <c r="AR465" s="8">
        <f t="shared" si="283"/>
        <v>1</v>
      </c>
      <c r="AS465" s="114">
        <f t="shared" si="289"/>
        <v>222200</v>
      </c>
      <c r="AT465" s="103">
        <f t="shared" si="274"/>
        <v>0.33875767799982753</v>
      </c>
      <c r="AU465" s="5">
        <f t="shared" si="286"/>
        <v>0.53</v>
      </c>
      <c r="AW465" s="210">
        <f t="shared" si="287"/>
        <v>3.9215686274509838E-2</v>
      </c>
      <c r="AX465" s="276">
        <f t="shared" si="292"/>
        <v>3.0066564473735801E-2</v>
      </c>
      <c r="AY465" s="19">
        <f t="shared" si="275"/>
        <v>2.8806154079280839E-2</v>
      </c>
    </row>
    <row r="466" spans="1:51">
      <c r="A466" s="4">
        <v>39007</v>
      </c>
      <c r="B466" s="9">
        <f t="shared" si="282"/>
        <v>39007</v>
      </c>
      <c r="C466" s="5">
        <v>0.53</v>
      </c>
      <c r="D466" s="5">
        <v>0.55000000000000004</v>
      </c>
      <c r="E466" s="5">
        <v>0.54</v>
      </c>
      <c r="F466" s="5">
        <v>0.54</v>
      </c>
      <c r="G466" s="6">
        <v>178500</v>
      </c>
      <c r="H466" s="112">
        <v>0.54</v>
      </c>
      <c r="I466" s="19">
        <f t="shared" si="262"/>
        <v>1.8867924528301903E-2</v>
      </c>
      <c r="J466" s="8">
        <f t="shared" si="263"/>
        <v>0.5717312669668102</v>
      </c>
      <c r="K466" s="8">
        <f t="shared" si="264"/>
        <v>0.40826873303318983</v>
      </c>
      <c r="L466" s="8">
        <f t="shared" si="265"/>
        <v>0.49000000000000005</v>
      </c>
      <c r="M466" s="19">
        <f t="shared" si="266"/>
        <v>0.40037975163856554</v>
      </c>
      <c r="N466" s="19">
        <f t="shared" si="267"/>
        <v>-2.2168761543324686E-2</v>
      </c>
      <c r="O466" s="19">
        <f t="shared" si="268"/>
        <v>8.6384694956425905E-3</v>
      </c>
      <c r="P466" s="19">
        <f t="shared" si="269"/>
        <v>1.5176385488386707E-2</v>
      </c>
      <c r="Q466" s="214"/>
      <c r="R466" s="305"/>
      <c r="S466" s="215"/>
      <c r="T466" t="str">
        <f t="shared" si="270"/>
        <v/>
      </c>
      <c r="U466" t="str">
        <f t="shared" si="271"/>
        <v/>
      </c>
      <c r="V466" t="str">
        <f t="shared" si="272"/>
        <v/>
      </c>
      <c r="W466" t="str">
        <f t="shared" si="273"/>
        <v/>
      </c>
      <c r="X466" s="10"/>
      <c r="Y466" s="219">
        <f t="shared" si="291"/>
        <v>6.1098901098901124E-3</v>
      </c>
      <c r="Z466" s="78">
        <f t="shared" si="293"/>
        <v>0.5157497229678486</v>
      </c>
      <c r="AA466" s="78">
        <f t="shared" si="277"/>
        <v>0.49675905309620377</v>
      </c>
      <c r="AB466" s="74">
        <f t="shared" si="284"/>
        <v>465</v>
      </c>
      <c r="AC466" s="80">
        <f t="shared" ref="AC466:AC529" si="295">AD466-AE466</f>
        <v>5.0984011382079041E-3</v>
      </c>
      <c r="AD466" s="79">
        <f t="shared" si="276"/>
        <v>1.8990669871644827E-2</v>
      </c>
      <c r="AE466" s="81">
        <f t="shared" ref="AE466:AE529" si="296">AE465+(0.2*(AD466-AE465))</f>
        <v>1.3892268733436923E-2</v>
      </c>
      <c r="AF466" s="19">
        <f t="shared" si="279"/>
        <v>3.8229136949351261E-2</v>
      </c>
      <c r="AG466" s="93">
        <f t="shared" si="278"/>
        <v>-5.8325877033578902E-2</v>
      </c>
      <c r="AH466" s="91">
        <f t="shared" si="280"/>
        <v>2.6695327574697956E-4</v>
      </c>
      <c r="AI466" s="96">
        <f t="shared" si="281"/>
        <v>455.74529069239202</v>
      </c>
      <c r="AJ466" s="5">
        <f t="shared" si="285"/>
        <v>1.0000000000000009E-2</v>
      </c>
      <c r="AK466" s="5">
        <f t="shared" si="288"/>
        <v>1.0000000000000009E-2</v>
      </c>
      <c r="AL466" s="5">
        <f t="shared" si="290"/>
        <v>0</v>
      </c>
      <c r="AM466" s="95">
        <f t="shared" si="258"/>
        <v>1.0000000000000005E-2</v>
      </c>
      <c r="AN466" s="95">
        <f t="shared" si="259"/>
        <v>-3.5714285714285748E-3</v>
      </c>
      <c r="AO466" s="78">
        <f t="shared" si="260"/>
        <v>2.7999999999999989</v>
      </c>
      <c r="AP466" s="8">
        <f t="shared" si="261"/>
        <v>73.68421052631578</v>
      </c>
      <c r="AQ466" s="8">
        <f t="shared" si="294"/>
        <v>54.54545454545454</v>
      </c>
      <c r="AR466" s="8">
        <f t="shared" si="283"/>
        <v>-1</v>
      </c>
      <c r="AS466" s="114">
        <f t="shared" si="289"/>
        <v>-178500</v>
      </c>
      <c r="AT466" s="103">
        <f t="shared" si="274"/>
        <v>0.26935706358837186</v>
      </c>
      <c r="AU466" s="5">
        <f t="shared" si="286"/>
        <v>0.54</v>
      </c>
      <c r="AW466" s="210">
        <f t="shared" si="287"/>
        <v>1.8518518518518535E-2</v>
      </c>
      <c r="AX466" s="276">
        <f t="shared" si="292"/>
        <v>2.8869187183415371E-2</v>
      </c>
      <c r="AY466" s="19">
        <f t="shared" si="275"/>
        <v>-3.9824213749674708E-2</v>
      </c>
    </row>
    <row r="467" spans="1:51">
      <c r="A467" s="4">
        <v>39008</v>
      </c>
      <c r="B467" s="9">
        <f t="shared" si="282"/>
        <v>39008</v>
      </c>
      <c r="C467" s="5">
        <v>0.54</v>
      </c>
      <c r="D467" s="5">
        <v>0.54</v>
      </c>
      <c r="E467" s="5">
        <v>0.52</v>
      </c>
      <c r="F467" s="5">
        <v>0.52</v>
      </c>
      <c r="G467" s="6">
        <v>111900</v>
      </c>
      <c r="H467" s="112">
        <v>0.52</v>
      </c>
      <c r="I467" s="19">
        <f t="shared" si="262"/>
        <v>-3.703703703703707E-2</v>
      </c>
      <c r="J467" s="8">
        <f t="shared" si="263"/>
        <v>0.57233957862167562</v>
      </c>
      <c r="K467" s="8">
        <f t="shared" si="264"/>
        <v>0.41666042137832454</v>
      </c>
      <c r="L467" s="8">
        <f t="shared" si="265"/>
        <v>0.49450000000000005</v>
      </c>
      <c r="M467" s="19">
        <f t="shared" si="266"/>
        <v>0.37363557769264472</v>
      </c>
      <c r="N467" s="19">
        <f t="shared" si="267"/>
        <v>-6.679701917109826E-2</v>
      </c>
      <c r="O467" s="19">
        <f t="shared" si="268"/>
        <v>1.0639817865702376E-3</v>
      </c>
      <c r="P467" s="19">
        <f t="shared" si="269"/>
        <v>2.0554325291553769E-2</v>
      </c>
      <c r="Q467" s="214"/>
      <c r="R467" s="305"/>
      <c r="S467" s="215"/>
      <c r="T467" t="str">
        <f t="shared" si="270"/>
        <v/>
      </c>
      <c r="U467" t="str">
        <f t="shared" si="271"/>
        <v/>
      </c>
      <c r="V467" t="str">
        <f t="shared" si="272"/>
        <v/>
      </c>
      <c r="W467" t="str">
        <f t="shared" si="273"/>
        <v/>
      </c>
      <c r="X467" s="10"/>
      <c r="Y467" s="219">
        <f t="shared" si="291"/>
        <v>4.4175824175824198E-3</v>
      </c>
      <c r="Z467" s="78">
        <f t="shared" si="293"/>
        <v>0.51640426563079989</v>
      </c>
      <c r="AA467" s="78">
        <f t="shared" si="277"/>
        <v>0.49847888316708472</v>
      </c>
      <c r="AB467" s="74">
        <f t="shared" si="284"/>
        <v>466</v>
      </c>
      <c r="AC467" s="80">
        <f t="shared" si="295"/>
        <v>3.2264909842225943E-3</v>
      </c>
      <c r="AD467" s="79">
        <f t="shared" si="276"/>
        <v>1.7925382463715167E-2</v>
      </c>
      <c r="AE467" s="81">
        <f t="shared" si="296"/>
        <v>1.4698891479492573E-2</v>
      </c>
      <c r="AF467" s="19">
        <f t="shared" si="279"/>
        <v>3.5960164149434537E-2</v>
      </c>
      <c r="AG467" s="93">
        <f t="shared" si="278"/>
        <v>-0.36715631101621971</v>
      </c>
      <c r="AH467" s="91">
        <f t="shared" si="280"/>
        <v>-1.7254414364071797E-5</v>
      </c>
      <c r="AI467" s="96">
        <f t="shared" si="281"/>
        <v>459.69615740350815</v>
      </c>
      <c r="AJ467" s="5">
        <f t="shared" si="285"/>
        <v>-2.0000000000000018E-2</v>
      </c>
      <c r="AK467" s="5">
        <f t="shared" si="288"/>
        <v>0</v>
      </c>
      <c r="AL467" s="5">
        <f t="shared" si="290"/>
        <v>-2.0000000000000018E-2</v>
      </c>
      <c r="AM467" s="95">
        <f t="shared" ref="AM467:AM530" si="297">(AVERAGE(AK454:AK467))</f>
        <v>1.0000000000000005E-2</v>
      </c>
      <c r="AN467" s="95">
        <f t="shared" ref="AN467:AN530" si="298">(AVERAGE(AL454:AL467))</f>
        <v>-5.0000000000000044E-3</v>
      </c>
      <c r="AO467" s="78">
        <f t="shared" ref="AO467:AO530" si="299">ABS(AM467/AN467)</f>
        <v>1.9999999999999993</v>
      </c>
      <c r="AP467" s="8">
        <f t="shared" ref="AP467:AP530" si="300">IF(AN467=0,100,100-(100/(1+AO467)))</f>
        <v>66.666666666666657</v>
      </c>
      <c r="AQ467" s="8">
        <f t="shared" si="294"/>
        <v>53.333333333333321</v>
      </c>
      <c r="AR467" s="8">
        <f t="shared" si="283"/>
        <v>-1</v>
      </c>
      <c r="AS467" s="114">
        <f t="shared" si="289"/>
        <v>-111900</v>
      </c>
      <c r="AT467" s="103">
        <f t="shared" si="274"/>
        <v>0.19544127460794181</v>
      </c>
      <c r="AU467" s="5">
        <f t="shared" si="286"/>
        <v>0.52</v>
      </c>
      <c r="AW467" s="210">
        <f t="shared" si="287"/>
        <v>3.8461538461538491E-2</v>
      </c>
      <c r="AX467" s="276">
        <f t="shared" si="292"/>
        <v>2.5566909511993585E-2</v>
      </c>
      <c r="AY467" s="19">
        <f t="shared" si="275"/>
        <v>-0.11438762201517269</v>
      </c>
    </row>
    <row r="468" spans="1:51">
      <c r="A468" s="4">
        <v>39009</v>
      </c>
      <c r="B468" s="9">
        <f t="shared" si="282"/>
        <v>39009</v>
      </c>
      <c r="C468" s="5">
        <v>0.54</v>
      </c>
      <c r="D468" s="5">
        <v>0.54</v>
      </c>
      <c r="E468" s="5">
        <v>0.54</v>
      </c>
      <c r="F468" s="5">
        <v>0.54</v>
      </c>
      <c r="G468" s="6">
        <v>27700</v>
      </c>
      <c r="H468" s="112">
        <v>0.54</v>
      </c>
      <c r="I468" s="19">
        <f t="shared" si="262"/>
        <v>3.8461538461538491E-2</v>
      </c>
      <c r="J468" s="8">
        <f t="shared" si="263"/>
        <v>0.57429670248402687</v>
      </c>
      <c r="K468" s="8">
        <f t="shared" si="264"/>
        <v>0.42570329751597313</v>
      </c>
      <c r="L468" s="8">
        <f t="shared" si="265"/>
        <v>0.5</v>
      </c>
      <c r="M468" s="19">
        <f t="shared" si="266"/>
        <v>0.34905392050076439</v>
      </c>
      <c r="N468" s="19">
        <f t="shared" si="267"/>
        <v>-6.5790461774765385E-2</v>
      </c>
      <c r="O468" s="19">
        <f t="shared" si="268"/>
        <v>3.4195151540357426E-3</v>
      </c>
      <c r="P468" s="19">
        <f t="shared" si="269"/>
        <v>2.1703228033357478E-2</v>
      </c>
      <c r="Q468" s="214"/>
      <c r="R468" s="305"/>
      <c r="S468" s="215"/>
      <c r="T468" t="str">
        <f t="shared" si="270"/>
        <v/>
      </c>
      <c r="U468" t="str">
        <f t="shared" si="271"/>
        <v/>
      </c>
      <c r="V468" t="str">
        <f t="shared" si="272"/>
        <v/>
      </c>
      <c r="W468" t="str">
        <f t="shared" si="273"/>
        <v/>
      </c>
      <c r="X468" s="10"/>
      <c r="Y468" s="219">
        <f t="shared" si="291"/>
        <v>2.9890109890109919E-3</v>
      </c>
      <c r="Z468" s="78">
        <f t="shared" si="293"/>
        <v>0.52003800872365669</v>
      </c>
      <c r="AA468" s="78">
        <f t="shared" si="277"/>
        <v>0.50155144581272049</v>
      </c>
      <c r="AB468" s="74">
        <f t="shared" si="284"/>
        <v>467</v>
      </c>
      <c r="AC468" s="80">
        <f t="shared" si="295"/>
        <v>3.0301371451549007E-3</v>
      </c>
      <c r="AD468" s="79">
        <f t="shared" si="276"/>
        <v>1.84865629109362E-2</v>
      </c>
      <c r="AE468" s="81">
        <f t="shared" si="296"/>
        <v>1.5456425765781299E-2</v>
      </c>
      <c r="AF468" s="19">
        <f t="shared" si="279"/>
        <v>3.6858757093163858E-2</v>
      </c>
      <c r="AG468" s="93">
        <f t="shared" si="278"/>
        <v>-6.0856775992201947E-2</v>
      </c>
      <c r="AH468" s="91">
        <f t="shared" si="280"/>
        <v>-3.0527598567171724E-4</v>
      </c>
      <c r="AI468" s="96">
        <f t="shared" si="281"/>
        <v>464.22611523859985</v>
      </c>
      <c r="AJ468" s="5">
        <f t="shared" si="285"/>
        <v>2.0000000000000018E-2</v>
      </c>
      <c r="AK468" s="5">
        <f t="shared" si="288"/>
        <v>2.0000000000000018E-2</v>
      </c>
      <c r="AL468" s="5">
        <f t="shared" si="290"/>
        <v>0</v>
      </c>
      <c r="AM468" s="95">
        <f t="shared" si="297"/>
        <v>1.1428571428571436E-2</v>
      </c>
      <c r="AN468" s="95">
        <f t="shared" si="298"/>
        <v>-5.0000000000000044E-3</v>
      </c>
      <c r="AO468" s="78">
        <f t="shared" si="299"/>
        <v>2.2857142857142851</v>
      </c>
      <c r="AP468" s="8">
        <f t="shared" si="300"/>
        <v>69.565217391304344</v>
      </c>
      <c r="AQ468" s="8">
        <f t="shared" si="294"/>
        <v>53.333333333333321</v>
      </c>
      <c r="AR468" s="8">
        <f t="shared" si="283"/>
        <v>0</v>
      </c>
      <c r="AS468" s="114">
        <f t="shared" si="289"/>
        <v>0</v>
      </c>
      <c r="AT468" s="103">
        <f t="shared" si="274"/>
        <v>0.12646976468084684</v>
      </c>
      <c r="AU468" s="5">
        <f t="shared" si="286"/>
        <v>0.54</v>
      </c>
      <c r="AW468" s="210">
        <f t="shared" si="287"/>
        <v>0</v>
      </c>
      <c r="AX468" s="276">
        <f t="shared" si="292"/>
        <v>2.0321277275782833E-2</v>
      </c>
      <c r="AY468" s="19">
        <f t="shared" si="275"/>
        <v>-0.20517271490126704</v>
      </c>
    </row>
    <row r="469" spans="1:51">
      <c r="A469" s="4">
        <v>39010</v>
      </c>
      <c r="B469" s="9">
        <f t="shared" si="282"/>
        <v>39010</v>
      </c>
      <c r="C469" s="5">
        <v>0.54</v>
      </c>
      <c r="D469" s="5">
        <v>0.61</v>
      </c>
      <c r="E469" s="5">
        <v>0.54</v>
      </c>
      <c r="F469" s="5">
        <v>0.56999999999999995</v>
      </c>
      <c r="G469" s="6">
        <v>642900</v>
      </c>
      <c r="H469" s="112">
        <v>0.56999999999999995</v>
      </c>
      <c r="I469" s="19">
        <f t="shared" si="262"/>
        <v>5.5555555555555393E-2</v>
      </c>
      <c r="J469" s="8">
        <f t="shared" si="263"/>
        <v>0.58252450587883597</v>
      </c>
      <c r="K469" s="8">
        <f t="shared" si="264"/>
        <v>0.42947549412116404</v>
      </c>
      <c r="L469" s="8">
        <f t="shared" si="265"/>
        <v>0.50600000000000001</v>
      </c>
      <c r="M469" s="19">
        <f t="shared" si="266"/>
        <v>0.35636261871205532</v>
      </c>
      <c r="N469" s="19">
        <f t="shared" si="267"/>
        <v>2.0938593672879049E-2</v>
      </c>
      <c r="O469" s="19">
        <f t="shared" si="268"/>
        <v>1.4326746713364509E-2</v>
      </c>
      <c r="P469" s="19">
        <f t="shared" si="269"/>
        <v>8.8610932243233641E-3</v>
      </c>
      <c r="Q469" s="214"/>
      <c r="R469" s="305"/>
      <c r="S469" s="215"/>
      <c r="T469" t="str">
        <f t="shared" si="270"/>
        <v/>
      </c>
      <c r="U469" t="str">
        <f t="shared" si="271"/>
        <v>BrokeBandUpper</v>
      </c>
      <c r="V469" t="str">
        <f t="shared" si="272"/>
        <v/>
      </c>
      <c r="W469" t="str">
        <f t="shared" si="273"/>
        <v/>
      </c>
      <c r="X469" s="10"/>
      <c r="Y469" s="219">
        <f t="shared" si="291"/>
        <v>3.0109890109890104E-3</v>
      </c>
      <c r="Z469" s="78">
        <f t="shared" si="293"/>
        <v>0.52773215538021356</v>
      </c>
      <c r="AA469" s="78">
        <f t="shared" si="277"/>
        <v>0.50661663882257912</v>
      </c>
      <c r="AB469" s="74">
        <f t="shared" si="284"/>
        <v>468</v>
      </c>
      <c r="AC469" s="80">
        <f t="shared" si="295"/>
        <v>4.5272726334825118E-3</v>
      </c>
      <c r="AD469" s="79">
        <f t="shared" si="276"/>
        <v>2.1115516557634439E-2</v>
      </c>
      <c r="AE469" s="81">
        <f t="shared" si="296"/>
        <v>1.6588243924151928E-2</v>
      </c>
      <c r="AF469" s="19">
        <f t="shared" si="279"/>
        <v>4.1679477023709145E-2</v>
      </c>
      <c r="AG469" s="93">
        <f t="shared" si="278"/>
        <v>0.49408175822057637</v>
      </c>
      <c r="AH469" s="91">
        <f t="shared" si="280"/>
        <v>-4.8705367058916079E-4</v>
      </c>
      <c r="AI469" s="96">
        <f t="shared" si="281"/>
        <v>467.56560417549838</v>
      </c>
      <c r="AJ469" s="5">
        <f t="shared" si="285"/>
        <v>2.9999999999999916E-2</v>
      </c>
      <c r="AK469" s="5">
        <f t="shared" si="288"/>
        <v>2.9999999999999916E-2</v>
      </c>
      <c r="AL469" s="5">
        <f t="shared" si="290"/>
        <v>0</v>
      </c>
      <c r="AM469" s="95">
        <f t="shared" si="297"/>
        <v>1.142857142857143E-2</v>
      </c>
      <c r="AN469" s="95">
        <f t="shared" si="298"/>
        <v>-5.0000000000000044E-3</v>
      </c>
      <c r="AO469" s="78">
        <f t="shared" si="299"/>
        <v>2.2857142857142838</v>
      </c>
      <c r="AP469" s="8">
        <f t="shared" si="300"/>
        <v>69.56521739130433</v>
      </c>
      <c r="AQ469" s="8">
        <f t="shared" si="294"/>
        <v>53.333333333333321</v>
      </c>
      <c r="AR469" s="8">
        <f t="shared" si="283"/>
        <v>-0.14285714285714468</v>
      </c>
      <c r="AS469" s="114">
        <f t="shared" si="289"/>
        <v>-91842.857142858309</v>
      </c>
      <c r="AT469" s="103">
        <f t="shared" si="274"/>
        <v>0.12064531034473343</v>
      </c>
      <c r="AU469" s="5">
        <f t="shared" si="286"/>
        <v>0.56999999999999995</v>
      </c>
      <c r="AW469" s="210">
        <f t="shared" si="287"/>
        <v>0.12962962962962954</v>
      </c>
      <c r="AX469" s="276">
        <f t="shared" si="292"/>
        <v>1.4760967028000217E-2</v>
      </c>
      <c r="AY469" s="19">
        <f t="shared" si="275"/>
        <v>-0.27362011611390785</v>
      </c>
    </row>
    <row r="470" spans="1:51">
      <c r="A470" s="4">
        <v>39013</v>
      </c>
      <c r="B470" s="9">
        <f t="shared" si="282"/>
        <v>39013</v>
      </c>
      <c r="C470" s="5">
        <v>0.56999999999999995</v>
      </c>
      <c r="D470" s="5">
        <v>0.56999999999999995</v>
      </c>
      <c r="E470" s="5">
        <v>0.56000000000000005</v>
      </c>
      <c r="F470" s="5">
        <v>0.56999999999999995</v>
      </c>
      <c r="G470" s="6">
        <v>317000</v>
      </c>
      <c r="H470" s="112">
        <v>0.56999999999999995</v>
      </c>
      <c r="I470" s="19">
        <f t="shared" ref="I470:I533" si="301">IF(A471&gt;A470,(H470-H469)/H469, (H470-H471)/H471)</f>
        <v>0</v>
      </c>
      <c r="J470" s="8">
        <f t="shared" ref="J470:J533" si="302">(L470)+2*STDEVPA(H451:H470)</f>
        <v>0.58883749084919434</v>
      </c>
      <c r="K470" s="8">
        <f t="shared" ref="K470:K533" si="303">(L470)-(2*STDEVPA(H451:H470))</f>
        <v>0.4351625091508059</v>
      </c>
      <c r="L470" s="8">
        <f t="shared" ref="L470:L533" si="304">AVERAGE(H451:H470)</f>
        <v>0.51200000000000012</v>
      </c>
      <c r="M470" s="19">
        <f t="shared" ref="M470:M533" si="305">(J470-K470)/K470</f>
        <v>0.35314389099896532</v>
      </c>
      <c r="N470" s="19">
        <f t="shared" ref="N470:N533" si="306">IF(A471&gt;A470,(M470-M469)/M469, (M470-M471)/M471)</f>
        <v>-9.0321698856152283E-3</v>
      </c>
      <c r="O470" s="19">
        <f t="shared" ref="O470:O533" si="307">IF(A471&gt;A470,(J470-J469)/J469, (J470-J471)/J471)</f>
        <v>1.0837286511808071E-2</v>
      </c>
      <c r="P470" s="19">
        <f t="shared" ref="P470:P533" si="308">IF(A471&gt;A470,(K470-K469)/K469, (K470-K471)/K471)</f>
        <v>1.3241768407017504E-2</v>
      </c>
      <c r="Q470" s="214"/>
      <c r="R470" s="305"/>
      <c r="S470" s="215"/>
      <c r="T470" t="str">
        <f t="shared" ref="T470:T533" si="309">IF(C470&gt;$J470,"BrokeBandUpper", IF(C470&lt;$K470,"BrokeBandLower", ""))</f>
        <v/>
      </c>
      <c r="U470" t="str">
        <f t="shared" ref="U470:U533" si="310">IF(D470&gt;$J470,"BrokeBandUpper", IF(D470&lt;$K470,"BrokeBandLower", ""))</f>
        <v/>
      </c>
      <c r="V470" t="str">
        <f t="shared" ref="V470:V533" si="311">IF(E470&gt;$J470,"BrokeBandUpper", IF(E470&lt;$K470,"BrokeBandLower", ""))</f>
        <v/>
      </c>
      <c r="W470" t="str">
        <f t="shared" ref="W470:W533" si="312">IF(F470&gt;$J470,"BrokeBandUpper", IF(F470&lt;$K470,"BrokeBandLower", ""))</f>
        <v/>
      </c>
      <c r="X470" s="10"/>
      <c r="Y470" s="219">
        <f t="shared" si="291"/>
        <v>2.6373626373626339E-3</v>
      </c>
      <c r="Z470" s="78">
        <f t="shared" si="293"/>
        <v>0.53424140345166071</v>
      </c>
      <c r="AA470" s="78">
        <f t="shared" si="277"/>
        <v>0.51130700754970826</v>
      </c>
      <c r="AB470" s="74">
        <f t="shared" si="284"/>
        <v>469</v>
      </c>
      <c r="AC470" s="80">
        <f t="shared" si="295"/>
        <v>5.0769215822404207E-3</v>
      </c>
      <c r="AD470" s="79">
        <f t="shared" si="276"/>
        <v>2.2934395901952453E-2</v>
      </c>
      <c r="AE470" s="81">
        <f t="shared" si="296"/>
        <v>1.7857474319712033E-2</v>
      </c>
      <c r="AF470" s="19">
        <f t="shared" si="279"/>
        <v>4.4854452536958078E-2</v>
      </c>
      <c r="AG470" s="93">
        <f t="shared" si="278"/>
        <v>0.12140840485126751</v>
      </c>
      <c r="AH470" s="91">
        <f t="shared" si="280"/>
        <v>-6.1692313007062041E-4</v>
      </c>
      <c r="AI470" s="96">
        <f t="shared" si="281"/>
        <v>470.11224596834631</v>
      </c>
      <c r="AJ470" s="5">
        <f t="shared" si="285"/>
        <v>0</v>
      </c>
      <c r="AK470" s="5">
        <f t="shared" si="288"/>
        <v>0</v>
      </c>
      <c r="AL470" s="5">
        <f t="shared" si="290"/>
        <v>0</v>
      </c>
      <c r="AM470" s="95">
        <f t="shared" si="297"/>
        <v>1.142857142857143E-2</v>
      </c>
      <c r="AN470" s="95">
        <f t="shared" si="298"/>
        <v>-5.0000000000000044E-3</v>
      </c>
      <c r="AO470" s="78">
        <f t="shared" si="299"/>
        <v>2.2857142857142838</v>
      </c>
      <c r="AP470" s="8">
        <f t="shared" si="300"/>
        <v>69.56521739130433</v>
      </c>
      <c r="AQ470" s="8">
        <f t="shared" si="294"/>
        <v>53.333333333333321</v>
      </c>
      <c r="AR470" s="8">
        <f t="shared" si="283"/>
        <v>1</v>
      </c>
      <c r="AS470" s="114">
        <f t="shared" si="289"/>
        <v>317000</v>
      </c>
      <c r="AT470" s="103">
        <f t="shared" si="274"/>
        <v>0.19502256686607145</v>
      </c>
      <c r="AU470" s="5">
        <f t="shared" si="286"/>
        <v>0.56999999999999995</v>
      </c>
      <c r="AW470" s="210">
        <f t="shared" si="287"/>
        <v>1.7857142857142672E-2</v>
      </c>
      <c r="AX470" s="276">
        <f t="shared" si="292"/>
        <v>8.5815642094016868E-3</v>
      </c>
      <c r="AY470" s="19">
        <f t="shared" si="275"/>
        <v>-0.41863130016324557</v>
      </c>
    </row>
    <row r="471" spans="1:51">
      <c r="A471" s="4">
        <v>39014</v>
      </c>
      <c r="B471" s="9">
        <f t="shared" si="282"/>
        <v>39014</v>
      </c>
      <c r="C471" s="5">
        <v>0.56999999999999995</v>
      </c>
      <c r="D471" s="5">
        <v>0.62</v>
      </c>
      <c r="E471" s="5">
        <v>0.57999999999999996</v>
      </c>
      <c r="F471" s="5">
        <v>0.59</v>
      </c>
      <c r="G471" s="6">
        <v>680900</v>
      </c>
      <c r="H471" s="112">
        <v>0.59</v>
      </c>
      <c r="I471" s="19">
        <f t="shared" si="301"/>
        <v>3.5087719298245647E-2</v>
      </c>
      <c r="J471" s="8">
        <f t="shared" si="302"/>
        <v>0.59746018098373221</v>
      </c>
      <c r="K471" s="8">
        <f t="shared" si="303"/>
        <v>0.44053981901626804</v>
      </c>
      <c r="L471" s="8">
        <f t="shared" si="304"/>
        <v>0.51900000000000013</v>
      </c>
      <c r="M471" s="19">
        <f t="shared" si="305"/>
        <v>0.35620017804036347</v>
      </c>
      <c r="N471" s="19">
        <f t="shared" si="306"/>
        <v>8.6545091655206019E-3</v>
      </c>
      <c r="O471" s="19">
        <f t="shared" si="307"/>
        <v>1.4643582089351379E-2</v>
      </c>
      <c r="P471" s="19">
        <f t="shared" si="308"/>
        <v>1.2357015488203815E-2</v>
      </c>
      <c r="Q471" s="214"/>
      <c r="R471" s="305"/>
      <c r="S471" s="215"/>
      <c r="T471" t="str">
        <f t="shared" si="309"/>
        <v/>
      </c>
      <c r="U471" t="str">
        <f t="shared" si="310"/>
        <v>BrokeBandUpper</v>
      </c>
      <c r="V471" t="str">
        <f t="shared" si="311"/>
        <v/>
      </c>
      <c r="W471" t="str">
        <f t="shared" si="312"/>
        <v/>
      </c>
      <c r="X471" s="10"/>
      <c r="Y471" s="219">
        <f t="shared" si="291"/>
        <v>3.0989010989010933E-3</v>
      </c>
      <c r="Z471" s="78">
        <f t="shared" si="293"/>
        <v>0.54282822732010494</v>
      </c>
      <c r="AA471" s="78">
        <f t="shared" si="277"/>
        <v>0.51713028899102986</v>
      </c>
      <c r="AB471" s="74">
        <f t="shared" si="284"/>
        <v>470</v>
      </c>
      <c r="AC471" s="80">
        <f t="shared" si="295"/>
        <v>6.2723712074904334E-3</v>
      </c>
      <c r="AD471" s="79">
        <f t="shared" si="276"/>
        <v>2.5697938329075076E-2</v>
      </c>
      <c r="AE471" s="81">
        <f t="shared" si="296"/>
        <v>1.9425567121584643E-2</v>
      </c>
      <c r="AF471" s="19">
        <f t="shared" si="279"/>
        <v>4.9693353640557755E-2</v>
      </c>
      <c r="AG471" s="93">
        <f t="shared" si="278"/>
        <v>0.23546741975133414</v>
      </c>
      <c r="AH471" s="91">
        <f t="shared" si="280"/>
        <v>-6.5259414919605194E-4</v>
      </c>
      <c r="AI471" s="96">
        <f t="shared" si="281"/>
        <v>471.43163297372757</v>
      </c>
      <c r="AJ471" s="5">
        <f t="shared" si="285"/>
        <v>2.0000000000000018E-2</v>
      </c>
      <c r="AK471" s="5">
        <f t="shared" si="288"/>
        <v>2.0000000000000018E-2</v>
      </c>
      <c r="AL471" s="5">
        <f t="shared" si="290"/>
        <v>0</v>
      </c>
      <c r="AM471" s="95">
        <f t="shared" si="297"/>
        <v>1.142857142857143E-2</v>
      </c>
      <c r="AN471" s="95">
        <f t="shared" si="298"/>
        <v>-5.0000000000000044E-3</v>
      </c>
      <c r="AO471" s="78">
        <f t="shared" si="299"/>
        <v>2.2857142857142838</v>
      </c>
      <c r="AP471" s="8">
        <f t="shared" si="300"/>
        <v>69.56521739130433</v>
      </c>
      <c r="AQ471" s="8">
        <f t="shared" si="294"/>
        <v>53.333333333333321</v>
      </c>
      <c r="AR471" s="8">
        <f t="shared" si="283"/>
        <v>-0.5</v>
      </c>
      <c r="AS471" s="114">
        <f t="shared" si="289"/>
        <v>-340450</v>
      </c>
      <c r="AT471" s="103">
        <f t="shared" si="274"/>
        <v>8.8943290936028402E-2</v>
      </c>
      <c r="AU471" s="5">
        <f t="shared" si="286"/>
        <v>0.59</v>
      </c>
      <c r="AW471" s="210">
        <f t="shared" si="287"/>
        <v>6.8965517241379379E-2</v>
      </c>
      <c r="AX471" s="276">
        <f t="shared" si="292"/>
        <v>2.6686475039278661E-3</v>
      </c>
      <c r="AY471" s="19">
        <f t="shared" si="275"/>
        <v>-0.68902551576737237</v>
      </c>
    </row>
    <row r="472" spans="1:51">
      <c r="A472" s="4">
        <v>39015</v>
      </c>
      <c r="B472" s="9">
        <f t="shared" si="282"/>
        <v>39015</v>
      </c>
      <c r="C472" s="5">
        <v>0.59</v>
      </c>
      <c r="D472" s="5">
        <v>0.6</v>
      </c>
      <c r="E472" s="5">
        <v>0.57999999999999996</v>
      </c>
      <c r="F472" s="5">
        <v>0.6</v>
      </c>
      <c r="G472" s="6">
        <v>62300</v>
      </c>
      <c r="H472" s="112">
        <v>0.6</v>
      </c>
      <c r="I472" s="19">
        <f t="shared" si="301"/>
        <v>1.6949152542372899E-2</v>
      </c>
      <c r="J472" s="8">
        <f t="shared" si="302"/>
        <v>0.60581582439841364</v>
      </c>
      <c r="K472" s="8">
        <f t="shared" si="303"/>
        <v>0.44718417560158624</v>
      </c>
      <c r="L472" s="8">
        <f t="shared" si="304"/>
        <v>0.52649999999999997</v>
      </c>
      <c r="M472" s="19">
        <f t="shared" si="305"/>
        <v>0.3547344862626769</v>
      </c>
      <c r="N472" s="19">
        <f t="shared" si="306"/>
        <v>-4.1147979929434106E-3</v>
      </c>
      <c r="O472" s="19">
        <f t="shared" si="307"/>
        <v>1.3985272459369025E-2</v>
      </c>
      <c r="P472" s="19">
        <f t="shared" si="308"/>
        <v>1.5082306521474376E-2</v>
      </c>
      <c r="Q472" s="214"/>
      <c r="R472" s="305"/>
      <c r="S472" s="215"/>
      <c r="T472" t="str">
        <f t="shared" si="309"/>
        <v/>
      </c>
      <c r="U472" t="str">
        <f t="shared" si="310"/>
        <v/>
      </c>
      <c r="V472" t="str">
        <f t="shared" si="311"/>
        <v/>
      </c>
      <c r="W472" t="str">
        <f t="shared" si="312"/>
        <v/>
      </c>
      <c r="X472" s="10"/>
      <c r="Y472" s="219">
        <f t="shared" si="291"/>
        <v>4.7692307692307635E-3</v>
      </c>
      <c r="Z472" s="78">
        <f t="shared" si="293"/>
        <v>0.55163268031280877</v>
      </c>
      <c r="AA472" s="78">
        <f t="shared" si="277"/>
        <v>0.52326264760569363</v>
      </c>
      <c r="AB472" s="74">
        <f t="shared" si="284"/>
        <v>471</v>
      </c>
      <c r="AC472" s="80">
        <f t="shared" si="295"/>
        <v>7.155572468424392E-3</v>
      </c>
      <c r="AD472" s="79">
        <f t="shared" si="276"/>
        <v>2.8370032707115134E-2</v>
      </c>
      <c r="AE472" s="81">
        <f t="shared" si="296"/>
        <v>2.1214460238690742E-2</v>
      </c>
      <c r="AF472" s="19">
        <f t="shared" si="279"/>
        <v>5.4217576654723251E-2</v>
      </c>
      <c r="AG472" s="93">
        <f t="shared" si="278"/>
        <v>0.14080819385804913</v>
      </c>
      <c r="AH472" s="91">
        <f t="shared" si="280"/>
        <v>-5.4850889063658528E-4</v>
      </c>
      <c r="AI472" s="96">
        <f t="shared" si="281"/>
        <v>471.52903798753545</v>
      </c>
      <c r="AJ472" s="5">
        <f t="shared" si="285"/>
        <v>1.0000000000000009E-2</v>
      </c>
      <c r="AK472" s="5">
        <f t="shared" si="288"/>
        <v>1.0000000000000009E-2</v>
      </c>
      <c r="AL472" s="5">
        <f t="shared" si="290"/>
        <v>0</v>
      </c>
      <c r="AM472" s="95">
        <f t="shared" si="297"/>
        <v>9.285714285714286E-3</v>
      </c>
      <c r="AN472" s="95">
        <f t="shared" si="298"/>
        <v>-5.0000000000000044E-3</v>
      </c>
      <c r="AO472" s="78">
        <f t="shared" si="299"/>
        <v>1.8571428571428557</v>
      </c>
      <c r="AP472" s="8">
        <f t="shared" si="300"/>
        <v>64.999999999999986</v>
      </c>
      <c r="AQ472" s="8">
        <f t="shared" si="294"/>
        <v>48.148148148148131</v>
      </c>
      <c r="AR472" s="8">
        <f t="shared" si="283"/>
        <v>1</v>
      </c>
      <c r="AS472" s="114">
        <f t="shared" si="289"/>
        <v>62300</v>
      </c>
      <c r="AT472" s="103">
        <f t="shared" ref="AT472:AT535" si="313">SUM(AS453:AS472)/SUM(G453:G472)</f>
        <v>9.428274306937269E-2</v>
      </c>
      <c r="AU472" s="5">
        <f t="shared" si="286"/>
        <v>0.6</v>
      </c>
      <c r="AW472" s="210">
        <f t="shared" si="287"/>
        <v>3.4482758620689689E-2</v>
      </c>
      <c r="AX472" s="276">
        <f t="shared" si="292"/>
        <v>-1.3617745431846254E-3</v>
      </c>
      <c r="AY472" s="19">
        <f t="shared" ref="AY472:AY535" si="314">IF((AX472&gt;AX471),ABS(AX472-AX471)/ABS(AX471),-1*ABS(AX472-AX471)/ABS(AX471))</f>
        <v>-1.5102864058217838</v>
      </c>
    </row>
    <row r="473" spans="1:51">
      <c r="A473" s="4">
        <v>39016</v>
      </c>
      <c r="B473" s="9">
        <f t="shared" si="282"/>
        <v>39016</v>
      </c>
      <c r="C473" s="5">
        <v>0.6</v>
      </c>
      <c r="D473" s="5">
        <v>0.61</v>
      </c>
      <c r="E473" s="5">
        <v>0.57999999999999996</v>
      </c>
      <c r="F473" s="5">
        <v>0.57999999999999996</v>
      </c>
      <c r="G473" s="6">
        <v>283200</v>
      </c>
      <c r="H473" s="112">
        <v>0.57999999999999996</v>
      </c>
      <c r="I473" s="19">
        <f t="shared" si="301"/>
        <v>-3.3333333333333368E-2</v>
      </c>
      <c r="J473" s="8">
        <f t="shared" si="302"/>
        <v>0.60732361670424817</v>
      </c>
      <c r="K473" s="8">
        <f t="shared" si="303"/>
        <v>0.45867638329575189</v>
      </c>
      <c r="L473" s="8">
        <f t="shared" si="304"/>
        <v>0.53300000000000003</v>
      </c>
      <c r="M473" s="19">
        <f t="shared" si="305"/>
        <v>0.32407867250633965</v>
      </c>
      <c r="N473" s="19">
        <f t="shared" si="306"/>
        <v>-8.641903999611969E-2</v>
      </c>
      <c r="O473" s="19">
        <f t="shared" si="307"/>
        <v>2.4888625306739025E-3</v>
      </c>
      <c r="P473" s="19">
        <f t="shared" si="308"/>
        <v>2.5699048224829182E-2</v>
      </c>
      <c r="Q473" s="214"/>
      <c r="R473" s="305"/>
      <c r="S473" s="215"/>
      <c r="T473" t="str">
        <f t="shared" si="309"/>
        <v/>
      </c>
      <c r="U473" t="str">
        <f t="shared" si="310"/>
        <v>BrokeBandUpper</v>
      </c>
      <c r="V473" t="str">
        <f t="shared" si="311"/>
        <v/>
      </c>
      <c r="W473" t="str">
        <f t="shared" si="312"/>
        <v/>
      </c>
      <c r="X473" s="10"/>
      <c r="Y473" s="219">
        <f t="shared" si="291"/>
        <v>5.9340659340659284E-3</v>
      </c>
      <c r="Z473" s="78">
        <f t="shared" si="293"/>
        <v>0.5560012475446362</v>
      </c>
      <c r="AA473" s="78">
        <f t="shared" si="277"/>
        <v>0.5274612116828723</v>
      </c>
      <c r="AB473" s="74">
        <f t="shared" si="284"/>
        <v>472</v>
      </c>
      <c r="AC473" s="80">
        <f t="shared" si="295"/>
        <v>5.8604604984585293E-3</v>
      </c>
      <c r="AD473" s="79">
        <f t="shared" si="276"/>
        <v>2.8540035861763902E-2</v>
      </c>
      <c r="AE473" s="81">
        <f t="shared" si="296"/>
        <v>2.2679575363305372E-2</v>
      </c>
      <c r="AF473" s="19">
        <f t="shared" si="279"/>
        <v>5.4108312098830019E-2</v>
      </c>
      <c r="AG473" s="93">
        <f t="shared" si="278"/>
        <v>-0.18099348105002666</v>
      </c>
      <c r="AH473" s="91">
        <f t="shared" si="280"/>
        <v>-3.9339549298887406E-4</v>
      </c>
      <c r="AI473" s="96">
        <f t="shared" si="281"/>
        <v>471.98723623725095</v>
      </c>
      <c r="AJ473" s="5">
        <f t="shared" si="285"/>
        <v>-2.0000000000000018E-2</v>
      </c>
      <c r="AK473" s="5">
        <f t="shared" si="288"/>
        <v>0</v>
      </c>
      <c r="AL473" s="5">
        <f t="shared" si="290"/>
        <v>-2.0000000000000018E-2</v>
      </c>
      <c r="AM473" s="95">
        <f t="shared" si="297"/>
        <v>8.5714285714285719E-3</v>
      </c>
      <c r="AN473" s="95">
        <f t="shared" si="298"/>
        <v>-6.4285714285714345E-3</v>
      </c>
      <c r="AO473" s="78">
        <f t="shared" si="299"/>
        <v>1.3333333333333321</v>
      </c>
      <c r="AP473" s="8">
        <f t="shared" si="300"/>
        <v>57.142857142857125</v>
      </c>
      <c r="AQ473" s="8">
        <f t="shared" si="294"/>
        <v>48.780487804878028</v>
      </c>
      <c r="AR473" s="8">
        <f t="shared" si="283"/>
        <v>-1</v>
      </c>
      <c r="AS473" s="114">
        <f t="shared" si="289"/>
        <v>-283200</v>
      </c>
      <c r="AT473" s="103">
        <f t="shared" si="313"/>
        <v>2.9527789755326411E-2</v>
      </c>
      <c r="AU473" s="5">
        <f t="shared" si="286"/>
        <v>0.57999999999999996</v>
      </c>
      <c r="AW473" s="210">
        <f t="shared" si="287"/>
        <v>5.1724137931034531E-2</v>
      </c>
      <c r="AX473" s="276">
        <f t="shared" si="292"/>
        <v>-4.2619125956846757E-3</v>
      </c>
      <c r="AY473" s="19">
        <f t="shared" si="314"/>
        <v>-2.1296756258329159</v>
      </c>
    </row>
    <row r="474" spans="1:51">
      <c r="A474" s="4">
        <v>39017</v>
      </c>
      <c r="B474" s="9">
        <f t="shared" si="282"/>
        <v>39017</v>
      </c>
      <c r="C474" s="5">
        <v>0.57999999999999996</v>
      </c>
      <c r="D474" s="5">
        <v>0.6</v>
      </c>
      <c r="E474" s="5">
        <v>0.56999999999999995</v>
      </c>
      <c r="F474" s="5">
        <v>0.59</v>
      </c>
      <c r="G474" s="6">
        <v>287300</v>
      </c>
      <c r="H474" s="112">
        <v>0.59</v>
      </c>
      <c r="I474" s="19">
        <f t="shared" si="301"/>
        <v>1.7241379310344845E-2</v>
      </c>
      <c r="J474" s="8">
        <f t="shared" si="302"/>
        <v>0.60782329983125261</v>
      </c>
      <c r="K474" s="8">
        <f t="shared" si="303"/>
        <v>0.47217670016874724</v>
      </c>
      <c r="L474" s="8">
        <f t="shared" si="304"/>
        <v>0.53999999999999992</v>
      </c>
      <c r="M474" s="19">
        <f t="shared" si="305"/>
        <v>0.28727931643816346</v>
      </c>
      <c r="N474" s="19">
        <f t="shared" si="306"/>
        <v>-0.11355068750306709</v>
      </c>
      <c r="O474" s="19">
        <f t="shared" si="307"/>
        <v>8.2276254909377099E-4</v>
      </c>
      <c r="P474" s="19">
        <f t="shared" si="308"/>
        <v>2.9433206863607862E-2</v>
      </c>
      <c r="Q474" s="214"/>
      <c r="R474" s="305"/>
      <c r="S474" s="215"/>
      <c r="T474" t="str">
        <f t="shared" si="309"/>
        <v/>
      </c>
      <c r="U474" t="str">
        <f t="shared" si="310"/>
        <v/>
      </c>
      <c r="V474" t="str">
        <f t="shared" si="311"/>
        <v/>
      </c>
      <c r="W474" t="str">
        <f t="shared" si="312"/>
        <v/>
      </c>
      <c r="X474" s="10"/>
      <c r="Y474" s="219">
        <f t="shared" si="291"/>
        <v>6.5934065934065873E-3</v>
      </c>
      <c r="Z474" s="78">
        <f t="shared" si="293"/>
        <v>0.56123705542276225</v>
      </c>
      <c r="AA474" s="78">
        <f t="shared" si="277"/>
        <v>0.53208908201833971</v>
      </c>
      <c r="AB474" s="74">
        <f t="shared" si="284"/>
        <v>473</v>
      </c>
      <c r="AC474" s="80">
        <f t="shared" si="295"/>
        <v>5.1747184328937365E-3</v>
      </c>
      <c r="AD474" s="79">
        <f t="shared" si="276"/>
        <v>2.9147973404422545E-2</v>
      </c>
      <c r="AE474" s="81">
        <f t="shared" si="296"/>
        <v>2.3973254971528808E-2</v>
      </c>
      <c r="AF474" s="19">
        <f t="shared" si="279"/>
        <v>5.4780250881783531E-2</v>
      </c>
      <c r="AG474" s="93">
        <f t="shared" si="278"/>
        <v>-0.11701163513433165</v>
      </c>
      <c r="AH474" s="91">
        <f t="shared" si="280"/>
        <v>-2.4589069894634228E-4</v>
      </c>
      <c r="AI474" s="96">
        <f t="shared" si="281"/>
        <v>472.46170831754256</v>
      </c>
      <c r="AJ474" s="5">
        <f t="shared" si="285"/>
        <v>1.0000000000000009E-2</v>
      </c>
      <c r="AK474" s="5">
        <f t="shared" si="288"/>
        <v>1.0000000000000009E-2</v>
      </c>
      <c r="AL474" s="5">
        <f t="shared" si="290"/>
        <v>0</v>
      </c>
      <c r="AM474" s="95">
        <f t="shared" si="297"/>
        <v>9.285714285714286E-3</v>
      </c>
      <c r="AN474" s="95">
        <f t="shared" si="298"/>
        <v>-5.0000000000000044E-3</v>
      </c>
      <c r="AO474" s="78">
        <f t="shared" si="299"/>
        <v>1.8571428571428557</v>
      </c>
      <c r="AP474" s="8">
        <f t="shared" si="300"/>
        <v>64.999999999999986</v>
      </c>
      <c r="AQ474" s="8">
        <f t="shared" si="294"/>
        <v>48.148148148148131</v>
      </c>
      <c r="AR474" s="8">
        <f t="shared" si="283"/>
        <v>0.33333333333333331</v>
      </c>
      <c r="AS474" s="114">
        <f t="shared" si="289"/>
        <v>95766.666666666657</v>
      </c>
      <c r="AT474" s="103">
        <f t="shared" si="313"/>
        <v>4.6936837992048397E-2</v>
      </c>
      <c r="AU474" s="5">
        <f t="shared" si="286"/>
        <v>0.59</v>
      </c>
      <c r="AW474" s="210">
        <f t="shared" si="287"/>
        <v>5.2631578947368474E-2</v>
      </c>
      <c r="AX474" s="276">
        <f t="shared" si="292"/>
        <v>-7.0852508092539325E-3</v>
      </c>
      <c r="AY474" s="19">
        <f t="shared" si="314"/>
        <v>-0.66245802798207964</v>
      </c>
    </row>
    <row r="475" spans="1:51">
      <c r="A475" s="4">
        <v>39020</v>
      </c>
      <c r="B475" s="9">
        <f t="shared" si="282"/>
        <v>39020</v>
      </c>
      <c r="C475" s="5">
        <v>0.59</v>
      </c>
      <c r="D475" s="5">
        <v>0.59</v>
      </c>
      <c r="E475" s="5">
        <v>0.57999999999999996</v>
      </c>
      <c r="F475" s="5">
        <v>0.57999999999999996</v>
      </c>
      <c r="G475" s="6">
        <v>230100</v>
      </c>
      <c r="H475" s="112">
        <v>0.57999999999999996</v>
      </c>
      <c r="I475" s="19">
        <f t="shared" si="301"/>
        <v>-1.6949152542372899E-2</v>
      </c>
      <c r="J475" s="8">
        <f t="shared" si="302"/>
        <v>0.6090312423743286</v>
      </c>
      <c r="K475" s="8">
        <f t="shared" si="303"/>
        <v>0.48096875762567171</v>
      </c>
      <c r="L475" s="8">
        <f t="shared" si="304"/>
        <v>0.54500000000000015</v>
      </c>
      <c r="M475" s="19">
        <f t="shared" si="305"/>
        <v>0.26625946637541342</v>
      </c>
      <c r="N475" s="19">
        <f t="shared" si="306"/>
        <v>-7.3168685874656525E-2</v>
      </c>
      <c r="O475" s="19">
        <f t="shared" si="307"/>
        <v>1.9873251706727046E-3</v>
      </c>
      <c r="P475" s="19">
        <f t="shared" si="308"/>
        <v>1.8620269601999299E-2</v>
      </c>
      <c r="Q475" s="214"/>
      <c r="R475" s="305"/>
      <c r="S475" s="215"/>
      <c r="T475" t="str">
        <f t="shared" si="309"/>
        <v/>
      </c>
      <c r="U475" t="str">
        <f t="shared" si="310"/>
        <v/>
      </c>
      <c r="V475" t="str">
        <f t="shared" si="311"/>
        <v/>
      </c>
      <c r="W475" t="str">
        <f t="shared" si="312"/>
        <v/>
      </c>
      <c r="X475" s="10"/>
      <c r="Y475" s="219">
        <f t="shared" si="291"/>
        <v>6.3736263736263662E-3</v>
      </c>
      <c r="Z475" s="78">
        <f t="shared" si="293"/>
        <v>0.5641265488876569</v>
      </c>
      <c r="AA475" s="78">
        <f t="shared" si="277"/>
        <v>0.53563448994898255</v>
      </c>
      <c r="AB475" s="74">
        <f t="shared" si="284"/>
        <v>474</v>
      </c>
      <c r="AC475" s="80">
        <f t="shared" si="295"/>
        <v>3.6150431737164319E-3</v>
      </c>
      <c r="AD475" s="79">
        <f t="shared" ref="AD475:AD538" si="315">Z475-AA475</f>
        <v>2.8492058938674347E-2</v>
      </c>
      <c r="AE475" s="81">
        <f t="shared" si="296"/>
        <v>2.4877015764957915E-2</v>
      </c>
      <c r="AF475" s="19">
        <f t="shared" si="279"/>
        <v>5.3193099909208841E-2</v>
      </c>
      <c r="AG475" s="93">
        <f t="shared" si="278"/>
        <v>-0.30140292257507889</v>
      </c>
      <c r="AH475" s="91">
        <f t="shared" si="280"/>
        <v>-1.6659244417850067E-4</v>
      </c>
      <c r="AI475" s="96">
        <f t="shared" si="281"/>
        <v>472.90894440121724</v>
      </c>
      <c r="AJ475" s="5">
        <f t="shared" si="285"/>
        <v>-1.0000000000000009E-2</v>
      </c>
      <c r="AK475" s="5">
        <f t="shared" si="288"/>
        <v>0</v>
      </c>
      <c r="AL475" s="5">
        <f t="shared" si="290"/>
        <v>-1.0000000000000009E-2</v>
      </c>
      <c r="AM475" s="95">
        <f t="shared" si="297"/>
        <v>9.285714285714286E-3</v>
      </c>
      <c r="AN475" s="95">
        <f t="shared" si="298"/>
        <v>-5.0000000000000044E-3</v>
      </c>
      <c r="AO475" s="78">
        <f t="shared" si="299"/>
        <v>1.8571428571428557</v>
      </c>
      <c r="AP475" s="8">
        <f t="shared" si="300"/>
        <v>64.999999999999986</v>
      </c>
      <c r="AQ475" s="8">
        <f t="shared" si="294"/>
        <v>48.148148148148131</v>
      </c>
      <c r="AR475" s="8">
        <f t="shared" si="283"/>
        <v>-1</v>
      </c>
      <c r="AS475" s="114">
        <f t="shared" si="289"/>
        <v>-230100</v>
      </c>
      <c r="AT475" s="103">
        <f t="shared" si="313"/>
        <v>-3.7653713908906733E-2</v>
      </c>
      <c r="AU475" s="5">
        <f t="shared" si="286"/>
        <v>0.57999999999999996</v>
      </c>
      <c r="AW475" s="210">
        <f t="shared" si="287"/>
        <v>1.7241379310344845E-2</v>
      </c>
      <c r="AX475" s="276">
        <f t="shared" si="292"/>
        <v>-9.801771262052783E-3</v>
      </c>
      <c r="AY475" s="19">
        <f t="shared" si="314"/>
        <v>-0.38340498112654625</v>
      </c>
    </row>
    <row r="476" spans="1:51">
      <c r="A476" s="4">
        <v>39021</v>
      </c>
      <c r="B476" s="9">
        <f t="shared" si="282"/>
        <v>39021</v>
      </c>
      <c r="C476" s="5">
        <v>0.57999999999999996</v>
      </c>
      <c r="D476" s="5">
        <v>0.57999999999999996</v>
      </c>
      <c r="E476" s="5">
        <v>0.56000000000000005</v>
      </c>
      <c r="F476" s="5">
        <v>0.57999999999999996</v>
      </c>
      <c r="G476" s="6">
        <v>179300</v>
      </c>
      <c r="H476" s="112">
        <v>0.57999999999999996</v>
      </c>
      <c r="I476" s="19">
        <f t="shared" si="301"/>
        <v>0</v>
      </c>
      <c r="J476" s="8">
        <f t="shared" si="302"/>
        <v>0.60830951894845298</v>
      </c>
      <c r="K476" s="8">
        <f t="shared" si="303"/>
        <v>0.49169048105154711</v>
      </c>
      <c r="L476" s="8">
        <f t="shared" si="304"/>
        <v>0.55000000000000004</v>
      </c>
      <c r="M476" s="19">
        <f t="shared" si="305"/>
        <v>0.23717977547073954</v>
      </c>
      <c r="N476" s="19">
        <f t="shared" si="306"/>
        <v>-0.10921561325325004</v>
      </c>
      <c r="O476" s="19">
        <f t="shared" si="307"/>
        <v>-1.1850351437833586E-3</v>
      </c>
      <c r="P476" s="19">
        <f t="shared" si="308"/>
        <v>2.2291933219953361E-2</v>
      </c>
      <c r="Q476" s="214"/>
      <c r="R476" s="305"/>
      <c r="S476" s="215"/>
      <c r="T476" t="str">
        <f t="shared" si="309"/>
        <v/>
      </c>
      <c r="U476" t="str">
        <f t="shared" si="310"/>
        <v/>
      </c>
      <c r="V476" t="str">
        <f t="shared" si="311"/>
        <v/>
      </c>
      <c r="W476" t="str">
        <f t="shared" si="312"/>
        <v/>
      </c>
      <c r="X476" s="10"/>
      <c r="Y476" s="219">
        <f t="shared" si="291"/>
        <v>6.2197802197802143E-3</v>
      </c>
      <c r="Z476" s="78">
        <f t="shared" si="293"/>
        <v>0.56657106035895777</v>
      </c>
      <c r="AA476" s="78">
        <f t="shared" si="277"/>
        <v>0.53891753769275785</v>
      </c>
      <c r="AB476" s="74">
        <f t="shared" si="284"/>
        <v>475</v>
      </c>
      <c r="AC476" s="80">
        <f t="shared" si="295"/>
        <v>2.2212055209935994E-3</v>
      </c>
      <c r="AD476" s="79">
        <f t="shared" si="315"/>
        <v>2.7653522666199915E-2</v>
      </c>
      <c r="AE476" s="81">
        <f t="shared" si="296"/>
        <v>2.5432317145206315E-2</v>
      </c>
      <c r="AF476" s="19">
        <f t="shared" si="279"/>
        <v>5.1313087313119614E-2</v>
      </c>
      <c r="AG476" s="93">
        <f t="shared" si="278"/>
        <v>-0.38556597687598371</v>
      </c>
      <c r="AH476" s="91">
        <f t="shared" si="280"/>
        <v>-1.2959910588962922E-4</v>
      </c>
      <c r="AI476" s="96">
        <f t="shared" si="281"/>
        <v>473.42624211326233</v>
      </c>
      <c r="AJ476" s="5">
        <f t="shared" si="285"/>
        <v>0</v>
      </c>
      <c r="AK476" s="5">
        <f t="shared" si="288"/>
        <v>0</v>
      </c>
      <c r="AL476" s="5">
        <f t="shared" si="290"/>
        <v>0</v>
      </c>
      <c r="AM476" s="95">
        <f t="shared" si="297"/>
        <v>8.5714285714285719E-3</v>
      </c>
      <c r="AN476" s="95">
        <f t="shared" si="298"/>
        <v>-5.0000000000000044E-3</v>
      </c>
      <c r="AO476" s="78">
        <f t="shared" si="299"/>
        <v>1.7142857142857129</v>
      </c>
      <c r="AP476" s="8">
        <f t="shared" si="300"/>
        <v>63.157894736842081</v>
      </c>
      <c r="AQ476" s="8">
        <f t="shared" si="294"/>
        <v>49.484536082474207</v>
      </c>
      <c r="AR476" s="8">
        <f t="shared" si="283"/>
        <v>1</v>
      </c>
      <c r="AS476" s="114">
        <f t="shared" si="289"/>
        <v>179300</v>
      </c>
      <c r="AT476" s="103">
        <f t="shared" si="313"/>
        <v>-3.5662126790371603E-3</v>
      </c>
      <c r="AU476" s="5">
        <f t="shared" si="286"/>
        <v>0.57999999999999996</v>
      </c>
      <c r="AW476" s="210">
        <f t="shared" si="287"/>
        <v>3.5714285714285546E-2</v>
      </c>
      <c r="AX476" s="276">
        <f t="shared" si="292"/>
        <v>-1.2157456410198674E-2</v>
      </c>
      <c r="AY476" s="19">
        <f t="shared" si="314"/>
        <v>-0.24033259756487527</v>
      </c>
    </row>
    <row r="477" spans="1:51">
      <c r="A477" s="4">
        <v>39022</v>
      </c>
      <c r="B477" s="9">
        <f t="shared" si="282"/>
        <v>39022</v>
      </c>
      <c r="C477" s="5">
        <v>0.57999999999999996</v>
      </c>
      <c r="D477" s="5">
        <v>0.57999999999999996</v>
      </c>
      <c r="E477" s="5">
        <v>0.56999999999999995</v>
      </c>
      <c r="F477" s="5">
        <v>0.57999999999999996</v>
      </c>
      <c r="G477" s="6">
        <v>269800</v>
      </c>
      <c r="H477" s="112">
        <v>0.57999999999999996</v>
      </c>
      <c r="I477" s="19">
        <f t="shared" si="301"/>
        <v>0</v>
      </c>
      <c r="J477" s="8">
        <f t="shared" si="302"/>
        <v>0.60891812087098396</v>
      </c>
      <c r="K477" s="8">
        <f t="shared" si="303"/>
        <v>0.49908187912901619</v>
      </c>
      <c r="L477" s="8">
        <f t="shared" si="304"/>
        <v>0.55400000000000005</v>
      </c>
      <c r="M477" s="19">
        <f t="shared" si="305"/>
        <v>0.22007659731836171</v>
      </c>
      <c r="N477" s="19">
        <f t="shared" si="306"/>
        <v>-7.211060942457051E-2</v>
      </c>
      <c r="O477" s="19">
        <f t="shared" si="307"/>
        <v>1.0004806822405722E-3</v>
      </c>
      <c r="P477" s="19">
        <f t="shared" si="308"/>
        <v>1.5032623901242846E-2</v>
      </c>
      <c r="Q477" s="214"/>
      <c r="R477" s="305"/>
      <c r="S477" s="215"/>
      <c r="T477" t="str">
        <f t="shared" si="309"/>
        <v/>
      </c>
      <c r="U477" t="str">
        <f t="shared" si="310"/>
        <v/>
      </c>
      <c r="V477" t="str">
        <f t="shared" si="311"/>
        <v/>
      </c>
      <c r="W477" t="str">
        <f t="shared" si="312"/>
        <v/>
      </c>
      <c r="X477" s="10"/>
      <c r="Y477" s="219">
        <f t="shared" si="291"/>
        <v>5.1868131868131797E-3</v>
      </c>
      <c r="Z477" s="78">
        <f t="shared" si="293"/>
        <v>0.56863911706367831</v>
      </c>
      <c r="AA477" s="78">
        <f t="shared" si="277"/>
        <v>0.54195763990349377</v>
      </c>
      <c r="AB477" s="74">
        <f t="shared" si="284"/>
        <v>476</v>
      </c>
      <c r="AC477" s="80">
        <f t="shared" si="295"/>
        <v>9.9932801198258231E-4</v>
      </c>
      <c r="AD477" s="79">
        <f t="shared" si="315"/>
        <v>2.6681477160184541E-2</v>
      </c>
      <c r="AE477" s="81">
        <f t="shared" si="296"/>
        <v>2.5682149148201959E-2</v>
      </c>
      <c r="AF477" s="19">
        <f t="shared" si="279"/>
        <v>4.9231665347379737E-2</v>
      </c>
      <c r="AG477" s="93">
        <f t="shared" si="278"/>
        <v>-0.55009655678527281</v>
      </c>
      <c r="AH477" s="91">
        <f t="shared" si="280"/>
        <v>-1.770271653381738E-4</v>
      </c>
      <c r="AI477" s="96">
        <f t="shared" si="281"/>
        <v>474.19217985561221</v>
      </c>
      <c r="AJ477" s="5">
        <f t="shared" si="285"/>
        <v>0</v>
      </c>
      <c r="AK477" s="5">
        <f t="shared" si="288"/>
        <v>0</v>
      </c>
      <c r="AL477" s="5">
        <f t="shared" si="290"/>
        <v>0</v>
      </c>
      <c r="AM477" s="95">
        <f t="shared" si="297"/>
        <v>8.5714285714285719E-3</v>
      </c>
      <c r="AN477" s="95">
        <f t="shared" si="298"/>
        <v>-3.5714285714285748E-3</v>
      </c>
      <c r="AO477" s="78">
        <f t="shared" si="299"/>
        <v>2.3999999999999977</v>
      </c>
      <c r="AP477" s="8">
        <f t="shared" si="300"/>
        <v>70.588235294117624</v>
      </c>
      <c r="AQ477" s="8">
        <f t="shared" si="294"/>
        <v>50.704225352112651</v>
      </c>
      <c r="AR477" s="8">
        <f t="shared" si="283"/>
        <v>1</v>
      </c>
      <c r="AS477" s="114">
        <f t="shared" si="289"/>
        <v>269800</v>
      </c>
      <c r="AT477" s="103">
        <f t="shared" si="313"/>
        <v>4.5792928727273412E-2</v>
      </c>
      <c r="AU477" s="5">
        <f t="shared" si="286"/>
        <v>0.57999999999999996</v>
      </c>
      <c r="AW477" s="210">
        <f t="shared" si="287"/>
        <v>1.7543859649122823E-2</v>
      </c>
      <c r="AX477" s="276">
        <f t="shared" si="292"/>
        <v>-1.4067287582199614E-2</v>
      </c>
      <c r="AY477" s="19">
        <f t="shared" si="314"/>
        <v>-0.15709134440316125</v>
      </c>
    </row>
    <row r="478" spans="1:51">
      <c r="A478" s="4">
        <v>39023</v>
      </c>
      <c r="B478" s="9">
        <f t="shared" si="282"/>
        <v>39023</v>
      </c>
      <c r="C478" s="5">
        <v>0.56999999999999995</v>
      </c>
      <c r="D478" s="5">
        <v>0.56999999999999995</v>
      </c>
      <c r="E478" s="5">
        <v>0.56999999999999995</v>
      </c>
      <c r="F478" s="5">
        <v>0.56999999999999995</v>
      </c>
      <c r="G478" s="6">
        <v>118600</v>
      </c>
      <c r="H478" s="112">
        <v>0.56999999999999995</v>
      </c>
      <c r="I478" s="19">
        <f t="shared" si="301"/>
        <v>-1.7241379310344845E-2</v>
      </c>
      <c r="J478" s="8">
        <f t="shared" si="302"/>
        <v>0.61044542747126451</v>
      </c>
      <c r="K478" s="8">
        <f t="shared" si="303"/>
        <v>0.50055457252873548</v>
      </c>
      <c r="L478" s="8">
        <f t="shared" si="304"/>
        <v>0.55549999999999999</v>
      </c>
      <c r="M478" s="19">
        <f t="shared" si="305"/>
        <v>0.21953821016432828</v>
      </c>
      <c r="N478" s="19">
        <f t="shared" si="306"/>
        <v>-2.4463625873613359E-3</v>
      </c>
      <c r="O478" s="19">
        <f t="shared" si="307"/>
        <v>2.5082298390068035E-3</v>
      </c>
      <c r="P478" s="19">
        <f t="shared" si="308"/>
        <v>2.950805191102883E-3</v>
      </c>
      <c r="Q478" s="214"/>
      <c r="R478" s="305"/>
      <c r="S478" s="215"/>
      <c r="T478" t="str">
        <f t="shared" si="309"/>
        <v/>
      </c>
      <c r="U478" t="str">
        <f t="shared" si="310"/>
        <v/>
      </c>
      <c r="V478" t="str">
        <f t="shared" si="311"/>
        <v/>
      </c>
      <c r="W478" t="str">
        <f t="shared" si="312"/>
        <v/>
      </c>
      <c r="X478" s="10"/>
      <c r="Y478" s="219">
        <f t="shared" si="291"/>
        <v>4.2197802197802134E-3</v>
      </c>
      <c r="Z478" s="78">
        <f t="shared" si="293"/>
        <v>0.56884869303587182</v>
      </c>
      <c r="AA478" s="78">
        <f t="shared" si="277"/>
        <v>0.54403277455063526</v>
      </c>
      <c r="AB478" s="74">
        <f t="shared" si="284"/>
        <v>477</v>
      </c>
      <c r="AC478" s="80">
        <f t="shared" si="295"/>
        <v>-6.9298453037231617E-4</v>
      </c>
      <c r="AD478" s="79">
        <f t="shared" si="315"/>
        <v>2.4815918485236566E-2</v>
      </c>
      <c r="AE478" s="81">
        <f t="shared" si="296"/>
        <v>2.5508903015608882E-2</v>
      </c>
      <c r="AF478" s="19">
        <f t="shared" si="279"/>
        <v>4.5614749048408391E-2</v>
      </c>
      <c r="AG478" s="93">
        <f t="shared" si="278"/>
        <v>-1.6934505208129746</v>
      </c>
      <c r="AH478" s="91">
        <f t="shared" si="280"/>
        <v>-2.7025325888308416E-4</v>
      </c>
      <c r="AI478" s="96">
        <f t="shared" si="281"/>
        <v>474.64167491427315</v>
      </c>
      <c r="AJ478" s="5">
        <f t="shared" si="285"/>
        <v>-1.0000000000000009E-2</v>
      </c>
      <c r="AK478" s="5">
        <f t="shared" si="288"/>
        <v>0</v>
      </c>
      <c r="AL478" s="5">
        <f t="shared" si="290"/>
        <v>-1.0000000000000009E-2</v>
      </c>
      <c r="AM478" s="95">
        <f t="shared" si="297"/>
        <v>7.1428571428571409E-3</v>
      </c>
      <c r="AN478" s="95">
        <f t="shared" si="298"/>
        <v>-4.2857142857142894E-3</v>
      </c>
      <c r="AO478" s="78">
        <f t="shared" si="299"/>
        <v>1.6666666666666647</v>
      </c>
      <c r="AP478" s="8">
        <f t="shared" si="300"/>
        <v>62.499999999999972</v>
      </c>
      <c r="AQ478" s="8">
        <f t="shared" si="294"/>
        <v>52.631578947368389</v>
      </c>
      <c r="AR478" s="8">
        <f t="shared" si="283"/>
        <v>0</v>
      </c>
      <c r="AS478" s="114">
        <f t="shared" si="289"/>
        <v>0</v>
      </c>
      <c r="AT478" s="103">
        <f t="shared" si="313"/>
        <v>-6.7183666416000043E-2</v>
      </c>
      <c r="AU478" s="5">
        <f t="shared" si="286"/>
        <v>0.56999999999999995</v>
      </c>
      <c r="AW478" s="210">
        <f t="shared" si="287"/>
        <v>0</v>
      </c>
      <c r="AX478" s="276">
        <f t="shared" si="292"/>
        <v>-1.4712129618219015E-2</v>
      </c>
      <c r="AY478" s="19">
        <f t="shared" si="314"/>
        <v>-4.5839827489939658E-2</v>
      </c>
    </row>
    <row r="479" spans="1:51">
      <c r="A479" s="4">
        <v>39024</v>
      </c>
      <c r="B479" s="9">
        <f t="shared" si="282"/>
        <v>39024</v>
      </c>
      <c r="C479" s="5">
        <v>0.56999999999999995</v>
      </c>
      <c r="D479" s="5">
        <v>0.56999999999999995</v>
      </c>
      <c r="E479" s="5">
        <v>0.56000000000000005</v>
      </c>
      <c r="F479" s="5">
        <v>0.56000000000000005</v>
      </c>
      <c r="G479" s="6">
        <v>81300</v>
      </c>
      <c r="H479" s="112">
        <v>0.56000000000000005</v>
      </c>
      <c r="I479" s="19">
        <f t="shared" si="301"/>
        <v>-1.7543859649122629E-2</v>
      </c>
      <c r="J479" s="8">
        <f t="shared" si="302"/>
        <v>0.61091812087098407</v>
      </c>
      <c r="K479" s="8">
        <f t="shared" si="303"/>
        <v>0.50108187912901625</v>
      </c>
      <c r="L479" s="8">
        <f t="shared" si="304"/>
        <v>0.55600000000000016</v>
      </c>
      <c r="M479" s="19">
        <f t="shared" si="305"/>
        <v>0.21919819158674403</v>
      </c>
      <c r="N479" s="19">
        <f t="shared" si="306"/>
        <v>-1.5487899684057079E-3</v>
      </c>
      <c r="O479" s="19">
        <f t="shared" si="307"/>
        <v>7.7434178134098703E-4</v>
      </c>
      <c r="P479" s="19">
        <f t="shared" si="308"/>
        <v>1.0534447774932741E-3</v>
      </c>
      <c r="Q479" s="214"/>
      <c r="R479" s="305"/>
      <c r="S479" s="215"/>
      <c r="T479" t="str">
        <f t="shared" si="309"/>
        <v/>
      </c>
      <c r="U479" t="str">
        <f t="shared" si="310"/>
        <v/>
      </c>
      <c r="V479" t="str">
        <f t="shared" si="311"/>
        <v/>
      </c>
      <c r="W479" t="str">
        <f t="shared" si="312"/>
        <v/>
      </c>
      <c r="X479" s="10"/>
      <c r="Y479" s="219">
        <f t="shared" si="291"/>
        <v>2.7912087912087893E-3</v>
      </c>
      <c r="Z479" s="78">
        <f t="shared" si="293"/>
        <v>0.56748599430834756</v>
      </c>
      <c r="AA479" s="78">
        <f t="shared" ref="AA479:AA542" si="316">AA478+(0.074*(F479-AA478))</f>
        <v>0.54521434923388823</v>
      </c>
      <c r="AB479" s="74">
        <f t="shared" si="284"/>
        <v>478</v>
      </c>
      <c r="AC479" s="80">
        <f t="shared" si="295"/>
        <v>-2.589806352919638E-3</v>
      </c>
      <c r="AD479" s="79">
        <f t="shared" si="315"/>
        <v>2.2271645074459334E-2</v>
      </c>
      <c r="AE479" s="81">
        <f t="shared" si="296"/>
        <v>2.4861451427378972E-2</v>
      </c>
      <c r="AF479" s="19">
        <f t="shared" si="279"/>
        <v>4.0849337706820248E-2</v>
      </c>
      <c r="AG479" s="93">
        <f t="shared" si="278"/>
        <v>2.7371777282361935</v>
      </c>
      <c r="AH479" s="91">
        <f t="shared" si="280"/>
        <v>-4.1621569751110156E-4</v>
      </c>
      <c r="AI479" s="96">
        <f t="shared" si="281"/>
        <v>474.86674551372005</v>
      </c>
      <c r="AJ479" s="5">
        <f t="shared" si="285"/>
        <v>-9.9999999999998979E-3</v>
      </c>
      <c r="AK479" s="5">
        <f t="shared" si="288"/>
        <v>0</v>
      </c>
      <c r="AL479" s="5">
        <f t="shared" si="290"/>
        <v>-9.9999999999998979E-3</v>
      </c>
      <c r="AM479" s="95">
        <f t="shared" si="297"/>
        <v>7.1428571428571409E-3</v>
      </c>
      <c r="AN479" s="95">
        <f t="shared" si="298"/>
        <v>-4.9999999999999966E-3</v>
      </c>
      <c r="AO479" s="78">
        <f t="shared" si="299"/>
        <v>1.428571428571429</v>
      </c>
      <c r="AP479" s="8">
        <f t="shared" si="300"/>
        <v>58.82352941176471</v>
      </c>
      <c r="AQ479" s="8">
        <f t="shared" si="294"/>
        <v>54.347826086956537</v>
      </c>
      <c r="AR479" s="8">
        <f t="shared" si="283"/>
        <v>-1</v>
      </c>
      <c r="AS479" s="114">
        <f t="shared" si="289"/>
        <v>-81300</v>
      </c>
      <c r="AT479" s="103">
        <f t="shared" si="313"/>
        <v>-0.1179412402816661</v>
      </c>
      <c r="AU479" s="5">
        <f t="shared" si="286"/>
        <v>0.56000000000000005</v>
      </c>
      <c r="AW479" s="210">
        <f t="shared" si="287"/>
        <v>1.7857142857142672E-2</v>
      </c>
      <c r="AX479" s="276">
        <f t="shared" si="292"/>
        <v>-1.4763401442849874E-2</v>
      </c>
      <c r="AY479" s="19">
        <f t="shared" si="314"/>
        <v>-3.4850035964450288E-3</v>
      </c>
    </row>
    <row r="480" spans="1:51">
      <c r="A480" s="4">
        <v>39027</v>
      </c>
      <c r="B480" s="9">
        <f t="shared" si="282"/>
        <v>39027</v>
      </c>
      <c r="C480" s="5">
        <v>0.56000000000000005</v>
      </c>
      <c r="D480" s="5">
        <v>0.56999999999999995</v>
      </c>
      <c r="E480" s="5">
        <v>0.56000000000000005</v>
      </c>
      <c r="F480" s="5">
        <v>0.56999999999999995</v>
      </c>
      <c r="G480" s="6">
        <v>158800</v>
      </c>
      <c r="H480" s="112">
        <v>0.56999999999999995</v>
      </c>
      <c r="I480" s="19">
        <f t="shared" si="301"/>
        <v>1.7857142857142672E-2</v>
      </c>
      <c r="J480" s="8">
        <f t="shared" si="302"/>
        <v>0.6118887743412299</v>
      </c>
      <c r="K480" s="8">
        <f t="shared" si="303"/>
        <v>0.5041112256587702</v>
      </c>
      <c r="L480" s="8">
        <f t="shared" si="304"/>
        <v>0.55800000000000005</v>
      </c>
      <c r="M480" s="19">
        <f t="shared" si="305"/>
        <v>0.21379716061989396</v>
      </c>
      <c r="N480" s="19">
        <f t="shared" si="306"/>
        <v>-2.4639943093292836E-2</v>
      </c>
      <c r="O480" s="19">
        <f t="shared" si="307"/>
        <v>1.5888438026064322E-3</v>
      </c>
      <c r="P480" s="19">
        <f t="shared" si="308"/>
        <v>6.0456118170139793E-3</v>
      </c>
      <c r="Q480" s="214"/>
      <c r="R480" s="305"/>
      <c r="S480" s="215"/>
      <c r="T480" t="str">
        <f t="shared" si="309"/>
        <v/>
      </c>
      <c r="U480" t="str">
        <f t="shared" si="310"/>
        <v/>
      </c>
      <c r="V480" t="str">
        <f t="shared" si="311"/>
        <v/>
      </c>
      <c r="W480" t="str">
        <f t="shared" si="312"/>
        <v/>
      </c>
      <c r="X480" s="10"/>
      <c r="Y480" s="219">
        <f t="shared" si="291"/>
        <v>1.8461538461538446E-3</v>
      </c>
      <c r="Z480" s="78">
        <f t="shared" si="293"/>
        <v>0.56787315118486204</v>
      </c>
      <c r="AA480" s="78">
        <f t="shared" si="316"/>
        <v>0.54704848739058054</v>
      </c>
      <c r="AB480" s="74">
        <f t="shared" si="284"/>
        <v>479</v>
      </c>
      <c r="AC480" s="80">
        <f t="shared" si="295"/>
        <v>-3.2294301064779811E-3</v>
      </c>
      <c r="AD480" s="79">
        <f t="shared" si="315"/>
        <v>2.0824663794281495E-2</v>
      </c>
      <c r="AE480" s="81">
        <f t="shared" si="296"/>
        <v>2.4054093900759476E-2</v>
      </c>
      <c r="AF480" s="19">
        <f t="shared" si="279"/>
        <v>3.806730897587355E-2</v>
      </c>
      <c r="AG480" s="93">
        <f t="shared" si="278"/>
        <v>0.24697744402289321</v>
      </c>
      <c r="AH480" s="91">
        <f t="shared" si="280"/>
        <v>-5.5568127583867821E-4</v>
      </c>
      <c r="AI480" s="96">
        <f t="shared" si="281"/>
        <v>475.1961539314911</v>
      </c>
      <c r="AJ480" s="5">
        <f t="shared" si="285"/>
        <v>9.9999999999998979E-3</v>
      </c>
      <c r="AK480" s="5">
        <f t="shared" si="288"/>
        <v>9.9999999999998979E-3</v>
      </c>
      <c r="AL480" s="5">
        <f t="shared" si="290"/>
        <v>0</v>
      </c>
      <c r="AM480" s="95">
        <f t="shared" si="297"/>
        <v>7.1428571428571331E-3</v>
      </c>
      <c r="AN480" s="95">
        <f t="shared" si="298"/>
        <v>-4.9999999999999966E-3</v>
      </c>
      <c r="AO480" s="78">
        <f t="shared" si="299"/>
        <v>1.4285714285714275</v>
      </c>
      <c r="AP480" s="8">
        <f t="shared" si="300"/>
        <v>58.823529411764689</v>
      </c>
      <c r="AQ480" s="8">
        <f t="shared" si="294"/>
        <v>54.347826086956509</v>
      </c>
      <c r="AR480" s="8">
        <f t="shared" si="283"/>
        <v>1</v>
      </c>
      <c r="AS480" s="114">
        <f t="shared" si="289"/>
        <v>158800</v>
      </c>
      <c r="AT480" s="103">
        <f t="shared" si="313"/>
        <v>-6.1991487225132362E-2</v>
      </c>
      <c r="AU480" s="5">
        <f t="shared" si="286"/>
        <v>0.56999999999999995</v>
      </c>
      <c r="AW480" s="210">
        <f t="shared" si="287"/>
        <v>1.7857142857142672E-2</v>
      </c>
      <c r="AX480" s="276">
        <f t="shared" si="292"/>
        <v>-1.4431933189608436E-2</v>
      </c>
      <c r="AY480" s="19">
        <f t="shared" si="314"/>
        <v>2.2452024658719334E-2</v>
      </c>
    </row>
    <row r="481" spans="1:51">
      <c r="A481" s="4">
        <v>39028</v>
      </c>
      <c r="B481" s="9">
        <f t="shared" si="282"/>
        <v>39028</v>
      </c>
      <c r="C481" s="5">
        <v>0.56999999999999995</v>
      </c>
      <c r="D481" s="5">
        <v>0.57999999999999996</v>
      </c>
      <c r="E481" s="5">
        <v>0.56000000000000005</v>
      </c>
      <c r="F481" s="5">
        <v>0.56999999999999995</v>
      </c>
      <c r="G481" s="6">
        <v>145100</v>
      </c>
      <c r="H481" s="112">
        <v>0.56999999999999995</v>
      </c>
      <c r="I481" s="19">
        <f t="shared" si="301"/>
        <v>0</v>
      </c>
      <c r="J481" s="8">
        <f t="shared" si="302"/>
        <v>0.61167616632769584</v>
      </c>
      <c r="K481" s="8">
        <f t="shared" si="303"/>
        <v>0.50932383367230416</v>
      </c>
      <c r="L481" s="8">
        <f t="shared" si="304"/>
        <v>0.5605</v>
      </c>
      <c r="M481" s="19">
        <f t="shared" si="305"/>
        <v>0.20095728078816855</v>
      </c>
      <c r="N481" s="19">
        <f t="shared" si="306"/>
        <v>-6.0056362743531454E-2</v>
      </c>
      <c r="O481" s="19">
        <f t="shared" si="307"/>
        <v>-3.4746186308608662E-4</v>
      </c>
      <c r="P481" s="19">
        <f t="shared" si="308"/>
        <v>1.034019428296235E-2</v>
      </c>
      <c r="Q481" s="214"/>
      <c r="R481" s="305"/>
      <c r="S481" s="215"/>
      <c r="T481" t="str">
        <f t="shared" si="309"/>
        <v/>
      </c>
      <c r="U481" t="str">
        <f t="shared" si="310"/>
        <v/>
      </c>
      <c r="V481" t="str">
        <f t="shared" si="311"/>
        <v/>
      </c>
      <c r="W481" t="str">
        <f t="shared" si="312"/>
        <v/>
      </c>
      <c r="X481" s="10"/>
      <c r="Y481" s="219">
        <f t="shared" si="291"/>
        <v>1.0989010989010901E-4</v>
      </c>
      <c r="Z481" s="78">
        <f t="shared" si="293"/>
        <v>0.56820068590239325</v>
      </c>
      <c r="AA481" s="78">
        <f t="shared" si="316"/>
        <v>0.54874689932367759</v>
      </c>
      <c r="AB481" s="74">
        <f t="shared" si="284"/>
        <v>480</v>
      </c>
      <c r="AC481" s="80">
        <f t="shared" si="295"/>
        <v>-3.6802458576350519E-3</v>
      </c>
      <c r="AD481" s="79">
        <f t="shared" si="315"/>
        <v>1.9453786578715659E-2</v>
      </c>
      <c r="AE481" s="81">
        <f t="shared" si="296"/>
        <v>2.3134032436350711E-2</v>
      </c>
      <c r="AF481" s="19">
        <f t="shared" si="279"/>
        <v>3.5451292030428169E-2</v>
      </c>
      <c r="AG481" s="93">
        <f t="shared" si="278"/>
        <v>0.13959606998546589</v>
      </c>
      <c r="AH481" s="91">
        <f t="shared" si="280"/>
        <v>-7.3313277633207854E-4</v>
      </c>
      <c r="AI481" s="96">
        <f t="shared" si="281"/>
        <v>475.78433112003142</v>
      </c>
      <c r="AJ481" s="5">
        <f t="shared" si="285"/>
        <v>0</v>
      </c>
      <c r="AK481" s="5">
        <f t="shared" si="288"/>
        <v>0</v>
      </c>
      <c r="AL481" s="5">
        <f t="shared" si="290"/>
        <v>0</v>
      </c>
      <c r="AM481" s="95">
        <f t="shared" si="297"/>
        <v>7.1428571428571331E-3</v>
      </c>
      <c r="AN481" s="95">
        <f t="shared" si="298"/>
        <v>-3.5714285714285665E-3</v>
      </c>
      <c r="AO481" s="78">
        <f t="shared" si="299"/>
        <v>2</v>
      </c>
      <c r="AP481" s="8">
        <f t="shared" si="300"/>
        <v>66.666666666666657</v>
      </c>
      <c r="AQ481" s="8">
        <f t="shared" si="294"/>
        <v>57.142857142857146</v>
      </c>
      <c r="AR481" s="8">
        <f t="shared" si="283"/>
        <v>-5.5511151231258087E-15</v>
      </c>
      <c r="AS481" s="114">
        <f t="shared" si="289"/>
        <v>-8.054668043655549E-10</v>
      </c>
      <c r="AT481" s="103">
        <f t="shared" si="313"/>
        <v>-1.1671076033558147E-2</v>
      </c>
      <c r="AU481" s="5">
        <f t="shared" si="286"/>
        <v>0.56999999999999995</v>
      </c>
      <c r="AW481" s="210">
        <f t="shared" si="287"/>
        <v>3.5714285714285546E-2</v>
      </c>
      <c r="AX481" s="276">
        <f t="shared" si="292"/>
        <v>-1.4528851452771175E-2</v>
      </c>
      <c r="AY481" s="19">
        <f t="shared" si="314"/>
        <v>-6.7155426712011464E-3</v>
      </c>
    </row>
    <row r="482" spans="1:51">
      <c r="A482" s="4">
        <v>39029</v>
      </c>
      <c r="B482" s="9">
        <f t="shared" si="282"/>
        <v>39029</v>
      </c>
      <c r="C482" s="5">
        <v>0.56999999999999995</v>
      </c>
      <c r="D482" s="5">
        <v>0.6</v>
      </c>
      <c r="E482" s="5">
        <v>0.57999999999999996</v>
      </c>
      <c r="F482" s="5">
        <v>0.6</v>
      </c>
      <c r="G482" s="6">
        <v>547200</v>
      </c>
      <c r="H482" s="112">
        <v>0.6</v>
      </c>
      <c r="I482" s="19">
        <f t="shared" si="301"/>
        <v>5.2631578947368474E-2</v>
      </c>
      <c r="J482" s="8">
        <f t="shared" si="302"/>
        <v>0.6159230199429887</v>
      </c>
      <c r="K482" s="8">
        <f t="shared" si="303"/>
        <v>0.51207698005701141</v>
      </c>
      <c r="L482" s="8">
        <f t="shared" si="304"/>
        <v>0.56400000000000006</v>
      </c>
      <c r="M482" s="19">
        <f t="shared" si="305"/>
        <v>0.20279380626408111</v>
      </c>
      <c r="N482" s="19">
        <f t="shared" si="306"/>
        <v>9.1388849844583047E-3</v>
      </c>
      <c r="O482" s="19">
        <f t="shared" si="307"/>
        <v>6.9429770997774705E-3</v>
      </c>
      <c r="P482" s="19">
        <f t="shared" si="308"/>
        <v>5.4054929353229671E-3</v>
      </c>
      <c r="Q482" s="214"/>
      <c r="R482" s="305"/>
      <c r="S482" s="215"/>
      <c r="T482" t="str">
        <f t="shared" si="309"/>
        <v/>
      </c>
      <c r="U482" t="str">
        <f t="shared" si="310"/>
        <v/>
      </c>
      <c r="V482" t="str">
        <f t="shared" si="311"/>
        <v/>
      </c>
      <c r="W482" t="str">
        <f t="shared" si="312"/>
        <v/>
      </c>
      <c r="X482" s="10"/>
      <c r="Y482" s="219">
        <f t="shared" si="291"/>
        <v>-3.2967032967032826E-4</v>
      </c>
      <c r="Z482" s="78">
        <f t="shared" si="293"/>
        <v>0.57309778027342473</v>
      </c>
      <c r="AA482" s="78">
        <f t="shared" si="316"/>
        <v>0.55253962877372542</v>
      </c>
      <c r="AB482" s="74">
        <f t="shared" si="284"/>
        <v>481</v>
      </c>
      <c r="AC482" s="80">
        <f t="shared" si="295"/>
        <v>-2.0607047493211225E-3</v>
      </c>
      <c r="AD482" s="79">
        <f t="shared" si="315"/>
        <v>2.0558151499699306E-2</v>
      </c>
      <c r="AE482" s="81">
        <f t="shared" si="296"/>
        <v>2.2618856249020429E-2</v>
      </c>
      <c r="AF482" s="19">
        <f t="shared" si="279"/>
        <v>3.7206655286110217E-2</v>
      </c>
      <c r="AG482" s="93">
        <f t="shared" si="278"/>
        <v>-0.44006329222652973</v>
      </c>
      <c r="AH482" s="91">
        <f t="shared" si="280"/>
        <v>-8.4042559439519095E-4</v>
      </c>
      <c r="AI482" s="96">
        <f t="shared" si="281"/>
        <v>476.51977473125572</v>
      </c>
      <c r="AJ482" s="5">
        <f t="shared" si="285"/>
        <v>3.0000000000000027E-2</v>
      </c>
      <c r="AK482" s="5">
        <f t="shared" si="288"/>
        <v>3.0000000000000027E-2</v>
      </c>
      <c r="AL482" s="5">
        <f t="shared" si="290"/>
        <v>0</v>
      </c>
      <c r="AM482" s="95">
        <f t="shared" si="297"/>
        <v>7.857142857142849E-3</v>
      </c>
      <c r="AN482" s="95">
        <f t="shared" si="298"/>
        <v>-3.5714285714285665E-3</v>
      </c>
      <c r="AO482" s="78">
        <f t="shared" si="299"/>
        <v>2.2000000000000006</v>
      </c>
      <c r="AP482" s="8">
        <f t="shared" si="300"/>
        <v>68.75</v>
      </c>
      <c r="AQ482" s="8">
        <f t="shared" si="294"/>
        <v>59.45945945945946</v>
      </c>
      <c r="AR482" s="8">
        <f t="shared" si="283"/>
        <v>1</v>
      </c>
      <c r="AS482" s="114">
        <f t="shared" si="289"/>
        <v>547200</v>
      </c>
      <c r="AT482" s="103">
        <f t="shared" si="313"/>
        <v>8.9097157413439515E-2</v>
      </c>
      <c r="AU482" s="5">
        <f t="shared" si="286"/>
        <v>0.6</v>
      </c>
      <c r="AW482" s="210">
        <f t="shared" si="287"/>
        <v>3.4482758620689689E-2</v>
      </c>
      <c r="AX482" s="276">
        <f t="shared" si="292"/>
        <v>-1.4624656381609494E-2</v>
      </c>
      <c r="AY482" s="19">
        <f t="shared" si="314"/>
        <v>-6.5941157943386498E-3</v>
      </c>
    </row>
    <row r="483" spans="1:51">
      <c r="A483" s="4">
        <v>39030</v>
      </c>
      <c r="B483" s="9">
        <f t="shared" si="282"/>
        <v>39030</v>
      </c>
      <c r="C483" s="5">
        <v>0.6</v>
      </c>
      <c r="D483" s="5">
        <v>0.6</v>
      </c>
      <c r="E483" s="5">
        <v>0.57999999999999996</v>
      </c>
      <c r="F483" s="5">
        <v>0.57999999999999996</v>
      </c>
      <c r="G483" s="6">
        <v>401200</v>
      </c>
      <c r="H483" s="112">
        <v>0.57999999999999996</v>
      </c>
      <c r="I483" s="19">
        <f t="shared" si="301"/>
        <v>-3.3333333333333368E-2</v>
      </c>
      <c r="J483" s="8">
        <f t="shared" si="302"/>
        <v>0.61348912915026765</v>
      </c>
      <c r="K483" s="8">
        <f t="shared" si="303"/>
        <v>0.52151087084973236</v>
      </c>
      <c r="L483" s="8">
        <f t="shared" si="304"/>
        <v>0.5675</v>
      </c>
      <c r="M483" s="19">
        <f t="shared" si="305"/>
        <v>0.17636882266839232</v>
      </c>
      <c r="N483" s="19">
        <f t="shared" si="306"/>
        <v>-0.13030468771456355</v>
      </c>
      <c r="O483" s="19">
        <f t="shared" si="307"/>
        <v>-3.9516152407265701E-3</v>
      </c>
      <c r="P483" s="19">
        <f t="shared" si="308"/>
        <v>1.8422798056008365E-2</v>
      </c>
      <c r="Q483" s="214"/>
      <c r="R483" s="305"/>
      <c r="S483" s="215"/>
      <c r="T483" t="str">
        <f t="shared" si="309"/>
        <v/>
      </c>
      <c r="U483" t="str">
        <f t="shared" si="310"/>
        <v/>
      </c>
      <c r="V483" t="str">
        <f t="shared" si="311"/>
        <v/>
      </c>
      <c r="W483" t="str">
        <f t="shared" si="312"/>
        <v/>
      </c>
      <c r="X483" s="10"/>
      <c r="Y483" s="219">
        <f t="shared" si="291"/>
        <v>-6.1538461538461476E-4</v>
      </c>
      <c r="Z483" s="78">
        <f t="shared" si="293"/>
        <v>0.5741607221113173</v>
      </c>
      <c r="AA483" s="78">
        <f t="shared" si="316"/>
        <v>0.55457169624446978</v>
      </c>
      <c r="AB483" s="74">
        <f t="shared" si="284"/>
        <v>482</v>
      </c>
      <c r="AC483" s="80">
        <f t="shared" si="295"/>
        <v>-2.4238643057383283E-3</v>
      </c>
      <c r="AD483" s="79">
        <f t="shared" si="315"/>
        <v>1.958902586684752E-2</v>
      </c>
      <c r="AE483" s="81">
        <f t="shared" si="296"/>
        <v>2.2012890172585849E-2</v>
      </c>
      <c r="AF483" s="19">
        <f t="shared" si="279"/>
        <v>3.5322801360948224E-2</v>
      </c>
      <c r="AG483" s="93">
        <f t="shared" ref="AG483:AG546" si="317">IF(A484&gt;A483,(AC483-AC482)/AC482, (AC483-AC484)/AC484)</f>
        <v>0.17623075626765303</v>
      </c>
      <c r="AH483" s="91">
        <f t="shared" si="280"/>
        <v>-8.8636095777601235E-4</v>
      </c>
      <c r="AI483" s="96">
        <f t="shared" si="281"/>
        <v>477.03130663319803</v>
      </c>
      <c r="AJ483" s="5">
        <f t="shared" si="285"/>
        <v>-2.0000000000000018E-2</v>
      </c>
      <c r="AK483" s="5">
        <f t="shared" si="288"/>
        <v>0</v>
      </c>
      <c r="AL483" s="5">
        <f t="shared" si="290"/>
        <v>-2.0000000000000018E-2</v>
      </c>
      <c r="AM483" s="95">
        <f t="shared" si="297"/>
        <v>5.7142857142857117E-3</v>
      </c>
      <c r="AN483" s="95">
        <f t="shared" si="298"/>
        <v>-4.9999999999999966E-3</v>
      </c>
      <c r="AO483" s="78">
        <f t="shared" si="299"/>
        <v>1.142857142857143</v>
      </c>
      <c r="AP483" s="8">
        <f t="shared" si="300"/>
        <v>53.333333333333343</v>
      </c>
      <c r="AQ483" s="8">
        <f t="shared" si="294"/>
        <v>53.333333333333343</v>
      </c>
      <c r="AR483" s="8">
        <f t="shared" si="283"/>
        <v>-1</v>
      </c>
      <c r="AS483" s="114">
        <f t="shared" si="289"/>
        <v>-401200</v>
      </c>
      <c r="AT483" s="103">
        <f t="shared" si="313"/>
        <v>2.6964049532479505E-2</v>
      </c>
      <c r="AU483" s="5">
        <f t="shared" si="286"/>
        <v>0.57999999999999996</v>
      </c>
      <c r="AW483" s="210">
        <f t="shared" si="287"/>
        <v>3.4482758620689689E-2</v>
      </c>
      <c r="AX483" s="276">
        <f t="shared" si="292"/>
        <v>-1.4591613145835122E-2</v>
      </c>
      <c r="AY483" s="19">
        <f t="shared" si="314"/>
        <v>2.2594196343596888E-3</v>
      </c>
    </row>
    <row r="484" spans="1:51">
      <c r="A484" s="4">
        <v>39031</v>
      </c>
      <c r="B484" s="9">
        <f t="shared" si="282"/>
        <v>39031</v>
      </c>
      <c r="C484" s="5">
        <v>0.57999999999999996</v>
      </c>
      <c r="D484" s="5">
        <v>0.57999999999999996</v>
      </c>
      <c r="E484" s="5">
        <v>0.56000000000000005</v>
      </c>
      <c r="F484" s="5">
        <v>0.57999999999999996</v>
      </c>
      <c r="G484" s="6">
        <v>476700</v>
      </c>
      <c r="H484" s="112">
        <v>0.57999999999999996</v>
      </c>
      <c r="I484" s="19">
        <f t="shared" si="301"/>
        <v>0</v>
      </c>
      <c r="J484" s="8">
        <f t="shared" si="302"/>
        <v>0.61289522117905448</v>
      </c>
      <c r="K484" s="8">
        <f t="shared" si="303"/>
        <v>0.52710477882094564</v>
      </c>
      <c r="L484" s="8">
        <f t="shared" si="304"/>
        <v>0.57000000000000006</v>
      </c>
      <c r="M484" s="19">
        <f t="shared" si="305"/>
        <v>0.1627578534765122</v>
      </c>
      <c r="N484" s="19">
        <f t="shared" si="306"/>
        <v>-7.7173329083629436E-2</v>
      </c>
      <c r="O484" s="19">
        <f t="shared" si="307"/>
        <v>-9.6808230658590629E-4</v>
      </c>
      <c r="P484" s="19">
        <f t="shared" si="308"/>
        <v>1.072634969640951E-2</v>
      </c>
      <c r="Q484" s="214"/>
      <c r="R484" s="305"/>
      <c r="S484" s="215"/>
      <c r="T484" t="str">
        <f t="shared" si="309"/>
        <v/>
      </c>
      <c r="U484" t="str">
        <f t="shared" si="310"/>
        <v/>
      </c>
      <c r="V484" t="str">
        <f t="shared" si="311"/>
        <v/>
      </c>
      <c r="W484" t="str">
        <f t="shared" si="312"/>
        <v/>
      </c>
      <c r="X484" s="10"/>
      <c r="Y484" s="219">
        <f t="shared" si="291"/>
        <v>-9.4505494505494518E-4</v>
      </c>
      <c r="Z484" s="78">
        <f t="shared" si="293"/>
        <v>0.57505997090617444</v>
      </c>
      <c r="AA484" s="78">
        <f t="shared" si="316"/>
        <v>0.55645339072237898</v>
      </c>
      <c r="AB484" s="74">
        <f t="shared" si="284"/>
        <v>483</v>
      </c>
      <c r="AC484" s="80">
        <f t="shared" si="295"/>
        <v>-2.7250479910323096E-3</v>
      </c>
      <c r="AD484" s="79">
        <f t="shared" si="315"/>
        <v>1.8606580183795463E-2</v>
      </c>
      <c r="AE484" s="81">
        <f t="shared" si="296"/>
        <v>2.1331628174827772E-2</v>
      </c>
      <c r="AF484" s="19">
        <f t="shared" ref="AF484:AF547" si="318">AD484/AA484</f>
        <v>3.3437805383197856E-2</v>
      </c>
      <c r="AG484" s="93">
        <f t="shared" si="317"/>
        <v>0.12425765113209931</v>
      </c>
      <c r="AH484" s="91">
        <f t="shared" ref="AH484:AH547" si="319">SLOPE(AC471:AC484,AB471:AB484)</f>
        <v>-8.922268262096057E-4</v>
      </c>
      <c r="AI484" s="96">
        <f t="shared" ref="AI484:AI547" si="320">INTERCEPT(AB471:AB484,AC471:AC484)</f>
        <v>477.48005611866546</v>
      </c>
      <c r="AJ484" s="5">
        <f t="shared" si="285"/>
        <v>0</v>
      </c>
      <c r="AK484" s="5">
        <f t="shared" si="288"/>
        <v>0</v>
      </c>
      <c r="AL484" s="5">
        <f t="shared" si="290"/>
        <v>0</v>
      </c>
      <c r="AM484" s="95">
        <f t="shared" si="297"/>
        <v>5.7142857142857117E-3</v>
      </c>
      <c r="AN484" s="95">
        <f t="shared" si="298"/>
        <v>-4.9999999999999966E-3</v>
      </c>
      <c r="AO484" s="78">
        <f t="shared" si="299"/>
        <v>1.142857142857143</v>
      </c>
      <c r="AP484" s="8">
        <f t="shared" si="300"/>
        <v>53.333333333333343</v>
      </c>
      <c r="AQ484" s="8">
        <f t="shared" si="294"/>
        <v>53.333333333333343</v>
      </c>
      <c r="AR484" s="8">
        <f t="shared" si="283"/>
        <v>1</v>
      </c>
      <c r="AS484" s="114">
        <f t="shared" si="289"/>
        <v>476700</v>
      </c>
      <c r="AT484" s="103">
        <f t="shared" si="313"/>
        <v>0.11261044070892798</v>
      </c>
      <c r="AU484" s="5">
        <f t="shared" si="286"/>
        <v>0.57999999999999996</v>
      </c>
      <c r="AW484" s="210">
        <f t="shared" si="287"/>
        <v>3.5714285714285546E-2</v>
      </c>
      <c r="AX484" s="276">
        <f t="shared" si="292"/>
        <v>-1.4262385125672758E-2</v>
      </c>
      <c r="AY484" s="19">
        <f t="shared" si="314"/>
        <v>2.2562825430739671E-2</v>
      </c>
    </row>
    <row r="485" spans="1:51">
      <c r="A485" s="4">
        <v>39034</v>
      </c>
      <c r="B485" s="9">
        <f t="shared" si="282"/>
        <v>39034</v>
      </c>
      <c r="C485" s="5">
        <v>0.57999999999999996</v>
      </c>
      <c r="D485" s="5">
        <v>0.64</v>
      </c>
      <c r="E485" s="5">
        <v>0.55000000000000004</v>
      </c>
      <c r="F485" s="5">
        <v>0.56000000000000005</v>
      </c>
      <c r="G485" s="6">
        <v>1290800</v>
      </c>
      <c r="H485" s="112">
        <v>0.56000000000000005</v>
      </c>
      <c r="I485" s="19">
        <f t="shared" si="301"/>
        <v>-3.4482758620689495E-2</v>
      </c>
      <c r="J485" s="8">
        <f t="shared" si="302"/>
        <v>0.61062799509302779</v>
      </c>
      <c r="K485" s="8">
        <f t="shared" si="303"/>
        <v>0.53237200490697245</v>
      </c>
      <c r="L485" s="8">
        <f t="shared" si="304"/>
        <v>0.57150000000000012</v>
      </c>
      <c r="M485" s="19">
        <f t="shared" si="305"/>
        <v>0.1469949386232845</v>
      </c>
      <c r="N485" s="19">
        <f t="shared" si="306"/>
        <v>-9.6848874057573309E-2</v>
      </c>
      <c r="O485" s="19">
        <f t="shared" si="307"/>
        <v>-3.6992066631962484E-3</v>
      </c>
      <c r="P485" s="19">
        <f t="shared" si="308"/>
        <v>9.9927496347288012E-3</v>
      </c>
      <c r="Q485" s="214"/>
      <c r="R485" s="305"/>
      <c r="S485" s="215"/>
      <c r="T485" t="str">
        <f t="shared" si="309"/>
        <v/>
      </c>
      <c r="U485" t="str">
        <f t="shared" si="310"/>
        <v>BrokeBandUpper</v>
      </c>
      <c r="V485" t="str">
        <f t="shared" si="311"/>
        <v/>
      </c>
      <c r="W485" t="str">
        <f t="shared" si="312"/>
        <v/>
      </c>
      <c r="X485" s="10"/>
      <c r="Y485" s="219">
        <f t="shared" si="291"/>
        <v>-1.2307692307692284E-3</v>
      </c>
      <c r="Z485" s="78">
        <f t="shared" si="293"/>
        <v>0.57274073538662362</v>
      </c>
      <c r="AA485" s="78">
        <f t="shared" si="316"/>
        <v>0.55671583980892292</v>
      </c>
      <c r="AB485" s="74">
        <f t="shared" si="284"/>
        <v>484</v>
      </c>
      <c r="AC485" s="80">
        <f t="shared" si="295"/>
        <v>-4.2453860777016544E-3</v>
      </c>
      <c r="AD485" s="79">
        <f t="shared" si="315"/>
        <v>1.6024895577700704E-2</v>
      </c>
      <c r="AE485" s="81">
        <f t="shared" si="296"/>
        <v>2.0270281655402358E-2</v>
      </c>
      <c r="AF485" s="19">
        <f t="shared" si="318"/>
        <v>2.8784694869110963E-2</v>
      </c>
      <c r="AG485" s="93">
        <f t="shared" si="317"/>
        <v>0.55791240802823683</v>
      </c>
      <c r="AH485" s="91">
        <f t="shared" si="319"/>
        <v>-8.6782612673420129E-4</v>
      </c>
      <c r="AI485" s="96">
        <f t="shared" si="320"/>
        <v>477.74157763968799</v>
      </c>
      <c r="AJ485" s="5">
        <f t="shared" si="285"/>
        <v>-1.9999999999999907E-2</v>
      </c>
      <c r="AK485" s="5">
        <f t="shared" si="288"/>
        <v>0</v>
      </c>
      <c r="AL485" s="5">
        <f t="shared" si="290"/>
        <v>-1.9999999999999907E-2</v>
      </c>
      <c r="AM485" s="95">
        <f t="shared" si="297"/>
        <v>4.2857142857142816E-3</v>
      </c>
      <c r="AN485" s="95">
        <f t="shared" si="298"/>
        <v>-6.428571428571418E-3</v>
      </c>
      <c r="AO485" s="78">
        <f t="shared" si="299"/>
        <v>0.66666666666666707</v>
      </c>
      <c r="AP485" s="8">
        <f t="shared" si="300"/>
        <v>40.000000000000014</v>
      </c>
      <c r="AQ485" s="8">
        <f t="shared" si="294"/>
        <v>50.000000000000021</v>
      </c>
      <c r="AR485" s="8">
        <f t="shared" si="283"/>
        <v>-0.77777777777777746</v>
      </c>
      <c r="AS485" s="114">
        <f t="shared" si="289"/>
        <v>-1003955.5555555552</v>
      </c>
      <c r="AT485" s="103">
        <f t="shared" si="313"/>
        <v>-9.4842040186076434E-2</v>
      </c>
      <c r="AU485" s="5">
        <f t="shared" si="286"/>
        <v>0.56000000000000005</v>
      </c>
      <c r="AW485" s="210">
        <f t="shared" si="287"/>
        <v>0.16363636363636358</v>
      </c>
      <c r="AX485" s="276">
        <f t="shared" si="292"/>
        <v>-1.3445907682271012E-2</v>
      </c>
      <c r="AY485" s="19">
        <f t="shared" si="314"/>
        <v>5.7246907596967031E-2</v>
      </c>
    </row>
    <row r="486" spans="1:51">
      <c r="A486" s="4">
        <v>39035</v>
      </c>
      <c r="B486" s="9">
        <f t="shared" si="282"/>
        <v>39035</v>
      </c>
      <c r="C486" s="5">
        <v>0.56000000000000005</v>
      </c>
      <c r="D486" s="5">
        <v>0.55000000000000004</v>
      </c>
      <c r="E486" s="5">
        <v>0.51</v>
      </c>
      <c r="F486" s="5">
        <v>0.51</v>
      </c>
      <c r="G486" s="6">
        <v>609400</v>
      </c>
      <c r="H486" s="112">
        <v>0.51</v>
      </c>
      <c r="I486" s="19">
        <f t="shared" si="301"/>
        <v>-8.9285714285714357E-2</v>
      </c>
      <c r="J486" s="8">
        <f t="shared" si="302"/>
        <v>0.61560701700396558</v>
      </c>
      <c r="K486" s="8">
        <f t="shared" si="303"/>
        <v>0.52439298299603454</v>
      </c>
      <c r="L486" s="8">
        <f t="shared" si="304"/>
        <v>0.57000000000000006</v>
      </c>
      <c r="M486" s="19">
        <f t="shared" si="305"/>
        <v>0.17394213302930639</v>
      </c>
      <c r="N486" s="19">
        <f t="shared" si="306"/>
        <v>0.18332055959478705</v>
      </c>
      <c r="O486" s="19">
        <f t="shared" si="307"/>
        <v>8.1539365226437985E-3</v>
      </c>
      <c r="P486" s="19">
        <f t="shared" si="308"/>
        <v>-1.4987681240549413E-2</v>
      </c>
      <c r="Q486" s="214"/>
      <c r="R486" s="305"/>
      <c r="S486" s="215"/>
      <c r="T486" t="str">
        <f t="shared" si="309"/>
        <v/>
      </c>
      <c r="U486" t="str">
        <f t="shared" si="310"/>
        <v/>
      </c>
      <c r="V486" t="str">
        <f t="shared" si="311"/>
        <v>BrokeBandLower</v>
      </c>
      <c r="W486" t="str">
        <f t="shared" si="312"/>
        <v>BrokeBandLower</v>
      </c>
      <c r="X486" s="10"/>
      <c r="Y486" s="219">
        <f t="shared" si="291"/>
        <v>-2.4835164835164802E-3</v>
      </c>
      <c r="Z486" s="78">
        <f t="shared" si="293"/>
        <v>0.56307866213708357</v>
      </c>
      <c r="AA486" s="78">
        <f t="shared" si="316"/>
        <v>0.55325886766306265</v>
      </c>
      <c r="AB486" s="74">
        <f t="shared" si="284"/>
        <v>485</v>
      </c>
      <c r="AC486" s="80">
        <f t="shared" si="295"/>
        <v>-8.360389745105147E-3</v>
      </c>
      <c r="AD486" s="79">
        <f t="shared" si="315"/>
        <v>9.8197944740209264E-3</v>
      </c>
      <c r="AE486" s="81">
        <f t="shared" si="296"/>
        <v>1.8180184219126073E-2</v>
      </c>
      <c r="AF486" s="19">
        <f t="shared" si="318"/>
        <v>1.7749005118524785E-2</v>
      </c>
      <c r="AG486" s="93">
        <f t="shared" si="317"/>
        <v>0.96928844446374884</v>
      </c>
      <c r="AH486" s="91">
        <f t="shared" si="319"/>
        <v>-8.8564853537275671E-4</v>
      </c>
      <c r="AI486" s="96">
        <f t="shared" si="320"/>
        <v>477.65300743233161</v>
      </c>
      <c r="AJ486" s="5">
        <f t="shared" si="285"/>
        <v>-5.0000000000000044E-2</v>
      </c>
      <c r="AK486" s="5">
        <f t="shared" si="288"/>
        <v>0</v>
      </c>
      <c r="AL486" s="5">
        <f t="shared" si="290"/>
        <v>-5.0000000000000044E-2</v>
      </c>
      <c r="AM486" s="95">
        <f t="shared" si="297"/>
        <v>3.5714285714285665E-3</v>
      </c>
      <c r="AN486" s="95">
        <f t="shared" si="298"/>
        <v>-9.9999999999999933E-3</v>
      </c>
      <c r="AO486" s="78">
        <f t="shared" si="299"/>
        <v>0.35714285714285687</v>
      </c>
      <c r="AP486" s="8">
        <f t="shared" si="300"/>
        <v>26.315789473684191</v>
      </c>
      <c r="AQ486" s="8">
        <f t="shared" si="294"/>
        <v>45.454545454545439</v>
      </c>
      <c r="AR486" s="8">
        <f t="shared" si="283"/>
        <v>-1</v>
      </c>
      <c r="AS486" s="114">
        <f t="shared" si="289"/>
        <v>-609400</v>
      </c>
      <c r="AT486" s="103">
        <f t="shared" si="313"/>
        <v>-0.15119291281250419</v>
      </c>
      <c r="AU486" s="5">
        <f t="shared" si="286"/>
        <v>0.51</v>
      </c>
      <c r="AW486" s="210">
        <f t="shared" si="287"/>
        <v>7.8431372549019676E-2</v>
      </c>
      <c r="AX486" s="276">
        <f t="shared" si="292"/>
        <v>-1.0988246437886538E-2</v>
      </c>
      <c r="AY486" s="19">
        <f t="shared" si="314"/>
        <v>0.18278135641411572</v>
      </c>
    </row>
    <row r="487" spans="1:51">
      <c r="A487" s="4">
        <v>39036</v>
      </c>
      <c r="B487" s="9">
        <f t="shared" si="282"/>
        <v>39036</v>
      </c>
      <c r="C487" s="5">
        <v>0.51</v>
      </c>
      <c r="D487" s="5">
        <v>0.53</v>
      </c>
      <c r="E487" s="5">
        <v>0.51</v>
      </c>
      <c r="F487" s="5">
        <v>0.52</v>
      </c>
      <c r="G487" s="6">
        <v>116000</v>
      </c>
      <c r="H487" s="112">
        <v>0.52</v>
      </c>
      <c r="I487" s="19">
        <f t="shared" si="301"/>
        <v>1.9607843137254919E-2</v>
      </c>
      <c r="J487" s="8">
        <f t="shared" si="302"/>
        <v>0.61560701700396558</v>
      </c>
      <c r="K487" s="8">
        <f t="shared" si="303"/>
        <v>0.52439298299603454</v>
      </c>
      <c r="L487" s="8">
        <f t="shared" si="304"/>
        <v>0.57000000000000006</v>
      </c>
      <c r="M487" s="19">
        <f t="shared" si="305"/>
        <v>0.17394213302930639</v>
      </c>
      <c r="N487" s="19">
        <f t="shared" si="306"/>
        <v>0</v>
      </c>
      <c r="O487" s="19">
        <f t="shared" si="307"/>
        <v>0</v>
      </c>
      <c r="P487" s="19">
        <f t="shared" si="308"/>
        <v>0</v>
      </c>
      <c r="Q487" s="214"/>
      <c r="R487" s="305"/>
      <c r="S487" s="215"/>
      <c r="T487" t="str">
        <f t="shared" si="309"/>
        <v>BrokeBandLower</v>
      </c>
      <c r="U487" t="str">
        <f t="shared" si="310"/>
        <v/>
      </c>
      <c r="V487" t="str">
        <f t="shared" si="311"/>
        <v>BrokeBandLower</v>
      </c>
      <c r="W487" t="str">
        <f t="shared" si="312"/>
        <v>BrokeBandLower</v>
      </c>
      <c r="X487" s="10"/>
      <c r="Y487" s="219">
        <f t="shared" si="291"/>
        <v>-3.7142857142857103E-3</v>
      </c>
      <c r="Z487" s="78">
        <f t="shared" si="293"/>
        <v>0.55644454816797273</v>
      </c>
      <c r="AA487" s="78">
        <f t="shared" si="316"/>
        <v>0.55079771145599599</v>
      </c>
      <c r="AB487" s="74">
        <f t="shared" si="284"/>
        <v>486</v>
      </c>
      <c r="AC487" s="80">
        <f t="shared" si="295"/>
        <v>-1.0026678005719464E-2</v>
      </c>
      <c r="AD487" s="79">
        <f t="shared" si="315"/>
        <v>5.6468367119767438E-3</v>
      </c>
      <c r="AE487" s="81">
        <f t="shared" si="296"/>
        <v>1.5673514717696208E-2</v>
      </c>
      <c r="AF487" s="19">
        <f t="shared" si="318"/>
        <v>1.0252106344178008E-2</v>
      </c>
      <c r="AG487" s="93">
        <f t="shared" si="317"/>
        <v>0.19930748582503555</v>
      </c>
      <c r="AH487" s="91">
        <f t="shared" si="319"/>
        <v>-9.2557314733090568E-4</v>
      </c>
      <c r="AI487" s="96">
        <f t="shared" si="320"/>
        <v>477.6418898066417</v>
      </c>
      <c r="AJ487" s="5">
        <f t="shared" si="285"/>
        <v>1.0000000000000009E-2</v>
      </c>
      <c r="AK487" s="5">
        <f t="shared" si="288"/>
        <v>1.0000000000000009E-2</v>
      </c>
      <c r="AL487" s="5">
        <f t="shared" si="290"/>
        <v>0</v>
      </c>
      <c r="AM487" s="95">
        <f t="shared" si="297"/>
        <v>4.2857142857142816E-3</v>
      </c>
      <c r="AN487" s="95">
        <f t="shared" si="298"/>
        <v>-8.5714285714285632E-3</v>
      </c>
      <c r="AO487" s="78">
        <f t="shared" si="299"/>
        <v>0.5</v>
      </c>
      <c r="AP487" s="8">
        <f t="shared" si="300"/>
        <v>33.333333333333329</v>
      </c>
      <c r="AQ487" s="8">
        <f t="shared" si="294"/>
        <v>42.857142857142854</v>
      </c>
      <c r="AR487" s="8">
        <f t="shared" si="283"/>
        <v>0</v>
      </c>
      <c r="AS487" s="114">
        <f t="shared" si="289"/>
        <v>0</v>
      </c>
      <c r="AT487" s="103">
        <f t="shared" si="313"/>
        <v>-0.13494596078776536</v>
      </c>
      <c r="AU487" s="5">
        <f t="shared" si="286"/>
        <v>0.52</v>
      </c>
      <c r="AW487" s="210">
        <f t="shared" si="287"/>
        <v>3.9215686274509838E-2</v>
      </c>
      <c r="AX487" s="276">
        <f t="shared" si="292"/>
        <v>-8.7465247536741876E-3</v>
      </c>
      <c r="AY487" s="19">
        <f t="shared" si="314"/>
        <v>0.20401086714647068</v>
      </c>
    </row>
    <row r="488" spans="1:51">
      <c r="A488" s="4">
        <v>39037</v>
      </c>
      <c r="B488" s="9">
        <f t="shared" si="282"/>
        <v>39037</v>
      </c>
      <c r="C488" s="5">
        <v>0.52</v>
      </c>
      <c r="D488" s="5">
        <v>0.55000000000000004</v>
      </c>
      <c r="E488" s="5">
        <v>0.52</v>
      </c>
      <c r="F488" s="5">
        <v>0.52</v>
      </c>
      <c r="G488" s="6">
        <v>263800</v>
      </c>
      <c r="H488" s="112">
        <v>0.52</v>
      </c>
      <c r="I488" s="19">
        <f t="shared" si="301"/>
        <v>0</v>
      </c>
      <c r="J488" s="8">
        <f t="shared" si="302"/>
        <v>0.61794895300208164</v>
      </c>
      <c r="K488" s="8">
        <f t="shared" si="303"/>
        <v>0.52005104699791849</v>
      </c>
      <c r="L488" s="8">
        <f t="shared" si="304"/>
        <v>0.56900000000000006</v>
      </c>
      <c r="M488" s="19">
        <f t="shared" si="305"/>
        <v>0.1882467241808187</v>
      </c>
      <c r="N488" s="19">
        <f t="shared" si="306"/>
        <v>8.2237643648432321E-2</v>
      </c>
      <c r="O488" s="19">
        <f t="shared" si="307"/>
        <v>3.8042711233438804E-3</v>
      </c>
      <c r="P488" s="19">
        <f t="shared" si="308"/>
        <v>-8.2799277238781947E-3</v>
      </c>
      <c r="Q488" s="214"/>
      <c r="R488" s="305"/>
      <c r="S488" s="215"/>
      <c r="T488" t="str">
        <f t="shared" si="309"/>
        <v>BrokeBandLower</v>
      </c>
      <c r="U488" t="str">
        <f t="shared" si="310"/>
        <v/>
      </c>
      <c r="V488" t="str">
        <f t="shared" si="311"/>
        <v>BrokeBandLower</v>
      </c>
      <c r="W488" t="str">
        <f t="shared" si="312"/>
        <v>BrokeBandLower</v>
      </c>
      <c r="X488" s="10"/>
      <c r="Y488" s="219">
        <f t="shared" si="291"/>
        <v>-4.3516483516483464E-3</v>
      </c>
      <c r="Z488" s="78">
        <f t="shared" si="293"/>
        <v>0.55083208775010495</v>
      </c>
      <c r="AA488" s="78">
        <f t="shared" si="316"/>
        <v>0.54851868080825228</v>
      </c>
      <c r="AB488" s="74">
        <f t="shared" si="284"/>
        <v>487</v>
      </c>
      <c r="AC488" s="80">
        <f t="shared" si="295"/>
        <v>-1.068808622067483E-2</v>
      </c>
      <c r="AD488" s="79">
        <f t="shared" si="315"/>
        <v>2.3134069418526693E-3</v>
      </c>
      <c r="AE488" s="81">
        <f t="shared" si="296"/>
        <v>1.30014931625275E-2</v>
      </c>
      <c r="AF488" s="19">
        <f t="shared" si="318"/>
        <v>4.2175536090107669E-3</v>
      </c>
      <c r="AG488" s="93">
        <f t="shared" si="317"/>
        <v>6.5964840456438606E-2</v>
      </c>
      <c r="AH488" s="91">
        <f t="shared" si="319"/>
        <v>-9.3716844229902298E-4</v>
      </c>
      <c r="AI488" s="96">
        <f t="shared" si="320"/>
        <v>477.62932258966413</v>
      </c>
      <c r="AJ488" s="5">
        <f t="shared" si="285"/>
        <v>0</v>
      </c>
      <c r="AK488" s="5">
        <f t="shared" si="288"/>
        <v>0</v>
      </c>
      <c r="AL488" s="5">
        <f t="shared" si="290"/>
        <v>0</v>
      </c>
      <c r="AM488" s="95">
        <f t="shared" si="297"/>
        <v>3.5714285714285665E-3</v>
      </c>
      <c r="AN488" s="95">
        <f t="shared" si="298"/>
        <v>-8.5714285714285632E-3</v>
      </c>
      <c r="AO488" s="78">
        <f t="shared" si="299"/>
        <v>0.41666666666666652</v>
      </c>
      <c r="AP488" s="8">
        <f t="shared" si="300"/>
        <v>29.411764705882348</v>
      </c>
      <c r="AQ488" s="8">
        <f t="shared" si="294"/>
        <v>45.454545454545446</v>
      </c>
      <c r="AR488" s="8">
        <f t="shared" si="283"/>
        <v>-1</v>
      </c>
      <c r="AS488" s="114">
        <f t="shared" si="289"/>
        <v>-263800</v>
      </c>
      <c r="AT488" s="103">
        <f t="shared" si="313"/>
        <v>-0.16733202256890789</v>
      </c>
      <c r="AU488" s="5">
        <f t="shared" si="286"/>
        <v>0.52</v>
      </c>
      <c r="AW488" s="210">
        <f t="shared" si="287"/>
        <v>5.7692307692307744E-2</v>
      </c>
      <c r="AX488" s="276">
        <f t="shared" si="292"/>
        <v>-6.6493252169319813E-3</v>
      </c>
      <c r="AY488" s="19">
        <f t="shared" si="314"/>
        <v>0.23977517880587113</v>
      </c>
    </row>
    <row r="489" spans="1:51">
      <c r="A489" s="4">
        <v>39038</v>
      </c>
      <c r="B489" s="9">
        <f t="shared" si="282"/>
        <v>39038</v>
      </c>
      <c r="C489" s="5">
        <v>0.52</v>
      </c>
      <c r="D489" s="5">
        <v>0.51</v>
      </c>
      <c r="E489" s="5">
        <v>0.48</v>
      </c>
      <c r="F489" s="5">
        <v>0.5</v>
      </c>
      <c r="G489" s="6">
        <v>522500</v>
      </c>
      <c r="H489" s="112">
        <v>0.5</v>
      </c>
      <c r="I489" s="19">
        <f t="shared" si="301"/>
        <v>-3.8461538461538491E-2</v>
      </c>
      <c r="J489" s="8">
        <f t="shared" si="302"/>
        <v>0.62293692192309746</v>
      </c>
      <c r="K489" s="8">
        <f t="shared" si="303"/>
        <v>0.50806307807690254</v>
      </c>
      <c r="L489" s="8">
        <f t="shared" si="304"/>
        <v>0.5655</v>
      </c>
      <c r="M489" s="19">
        <f t="shared" si="305"/>
        <v>0.22610153896837026</v>
      </c>
      <c r="N489" s="19">
        <f t="shared" si="306"/>
        <v>0.2010914928388898</v>
      </c>
      <c r="O489" s="19">
        <f t="shared" si="307"/>
        <v>8.0718138557943735E-3</v>
      </c>
      <c r="P489" s="19">
        <f t="shared" si="308"/>
        <v>-2.3051523480663097E-2</v>
      </c>
      <c r="Q489" s="214"/>
      <c r="R489" s="305"/>
      <c r="S489" s="215"/>
      <c r="T489" t="str">
        <f t="shared" si="309"/>
        <v/>
      </c>
      <c r="U489" t="str">
        <f t="shared" si="310"/>
        <v/>
      </c>
      <c r="V489" t="str">
        <f t="shared" si="311"/>
        <v>BrokeBandLower</v>
      </c>
      <c r="W489" t="str">
        <f t="shared" si="312"/>
        <v>BrokeBandLower</v>
      </c>
      <c r="X489" s="10"/>
      <c r="Y489" s="219">
        <f t="shared" si="291"/>
        <v>-5.5824175824175778E-3</v>
      </c>
      <c r="Z489" s="78">
        <f t="shared" si="293"/>
        <v>0.54300394623658876</v>
      </c>
      <c r="AA489" s="78">
        <f t="shared" si="316"/>
        <v>0.54492829842844159</v>
      </c>
      <c r="AB489" s="74">
        <f t="shared" si="284"/>
        <v>488</v>
      </c>
      <c r="AC489" s="80">
        <f t="shared" si="295"/>
        <v>-1.1940676283504262E-2</v>
      </c>
      <c r="AD489" s="79">
        <f t="shared" si="315"/>
        <v>-1.9243521918528295E-3</v>
      </c>
      <c r="AE489" s="81">
        <f t="shared" si="296"/>
        <v>1.0016324091651433E-2</v>
      </c>
      <c r="AF489" s="19">
        <f t="shared" si="318"/>
        <v>-3.5313860509769979E-3</v>
      </c>
      <c r="AG489" s="93">
        <f t="shared" si="317"/>
        <v>0.11719498111892529</v>
      </c>
      <c r="AH489" s="91">
        <f t="shared" si="319"/>
        <v>-9.662432766018768E-4</v>
      </c>
      <c r="AI489" s="96">
        <f t="shared" si="320"/>
        <v>477.72925117780392</v>
      </c>
      <c r="AJ489" s="5">
        <f t="shared" si="285"/>
        <v>-2.0000000000000018E-2</v>
      </c>
      <c r="AK489" s="5">
        <f t="shared" si="288"/>
        <v>0</v>
      </c>
      <c r="AL489" s="5">
        <f t="shared" si="290"/>
        <v>-2.0000000000000018E-2</v>
      </c>
      <c r="AM489" s="95">
        <f t="shared" si="297"/>
        <v>3.5714285714285665E-3</v>
      </c>
      <c r="AN489" s="95">
        <f t="shared" si="298"/>
        <v>-9.2857142857142774E-3</v>
      </c>
      <c r="AO489" s="78">
        <f t="shared" si="299"/>
        <v>0.38461538461538441</v>
      </c>
      <c r="AP489" s="8">
        <f t="shared" si="300"/>
        <v>27.777777777777771</v>
      </c>
      <c r="AQ489" s="8">
        <f t="shared" si="294"/>
        <v>43.478260869565204</v>
      </c>
      <c r="AR489" s="8">
        <f t="shared" si="283"/>
        <v>0.33333333333333331</v>
      </c>
      <c r="AS489" s="114">
        <f t="shared" si="289"/>
        <v>174166.66666666666</v>
      </c>
      <c r="AT489" s="103">
        <f t="shared" si="313"/>
        <v>-0.13241478451737929</v>
      </c>
      <c r="AU489" s="5">
        <f t="shared" si="286"/>
        <v>0.5</v>
      </c>
      <c r="AW489" s="210">
        <f t="shared" si="287"/>
        <v>6.2500000000000056E-2</v>
      </c>
      <c r="AX489" s="276">
        <f t="shared" si="292"/>
        <v>-3.7282135355488767E-3</v>
      </c>
      <c r="AY489" s="19">
        <f t="shared" si="314"/>
        <v>0.43930949172778083</v>
      </c>
    </row>
    <row r="490" spans="1:51">
      <c r="A490" s="4">
        <v>39041</v>
      </c>
      <c r="B490" s="9">
        <f t="shared" si="282"/>
        <v>39041</v>
      </c>
      <c r="C490" s="5">
        <v>0.5</v>
      </c>
      <c r="D490" s="5">
        <v>0.52</v>
      </c>
      <c r="E490" s="5">
        <v>0.48</v>
      </c>
      <c r="F490" s="5">
        <v>0.51</v>
      </c>
      <c r="G490" s="6">
        <v>177800</v>
      </c>
      <c r="H490" s="112">
        <v>0.51</v>
      </c>
      <c r="I490" s="19">
        <f t="shared" si="301"/>
        <v>2.0000000000000018E-2</v>
      </c>
      <c r="J490" s="8">
        <f t="shared" si="302"/>
        <v>0.62474949798994361</v>
      </c>
      <c r="K490" s="8">
        <f t="shared" si="303"/>
        <v>0.50025050201005639</v>
      </c>
      <c r="L490" s="8">
        <f t="shared" si="304"/>
        <v>0.5625</v>
      </c>
      <c r="M490" s="19">
        <f t="shared" si="305"/>
        <v>0.24887330543325364</v>
      </c>
      <c r="N490" s="19">
        <f t="shared" si="306"/>
        <v>0.10071477871749013</v>
      </c>
      <c r="O490" s="19">
        <f t="shared" si="307"/>
        <v>2.9097264956626143E-3</v>
      </c>
      <c r="P490" s="19">
        <f t="shared" si="308"/>
        <v>-1.5377177370215458E-2</v>
      </c>
      <c r="Q490" s="214"/>
      <c r="R490" s="305"/>
      <c r="S490" s="215"/>
      <c r="T490" t="str">
        <f t="shared" si="309"/>
        <v>BrokeBandLower</v>
      </c>
      <c r="U490" t="str">
        <f t="shared" si="310"/>
        <v/>
      </c>
      <c r="V490" t="str">
        <f t="shared" si="311"/>
        <v>BrokeBandLower</v>
      </c>
      <c r="W490" t="str">
        <f t="shared" si="312"/>
        <v/>
      </c>
      <c r="X490" s="10"/>
      <c r="Y490" s="219">
        <f t="shared" si="291"/>
        <v>-6.1758241758241711E-3</v>
      </c>
      <c r="Z490" s="78">
        <f t="shared" si="293"/>
        <v>0.53792133851615409</v>
      </c>
      <c r="AA490" s="78">
        <f t="shared" si="316"/>
        <v>0.54234360434473694</v>
      </c>
      <c r="AB490" s="74">
        <f t="shared" si="284"/>
        <v>489</v>
      </c>
      <c r="AC490" s="80">
        <f t="shared" si="295"/>
        <v>-1.1550871936187427E-2</v>
      </c>
      <c r="AD490" s="79">
        <f t="shared" si="315"/>
        <v>-4.4222658285828498E-3</v>
      </c>
      <c r="AE490" s="81">
        <f t="shared" si="296"/>
        <v>7.1286061076045763E-3</v>
      </c>
      <c r="AF490" s="19">
        <f t="shared" si="318"/>
        <v>-8.1539927698158435E-3</v>
      </c>
      <c r="AG490" s="93">
        <f t="shared" si="317"/>
        <v>-3.2645081238433724E-2</v>
      </c>
      <c r="AH490" s="91">
        <f t="shared" si="319"/>
        <v>-9.6175474686359256E-4</v>
      </c>
      <c r="AI490" s="96">
        <f t="shared" si="320"/>
        <v>477.83936625558289</v>
      </c>
      <c r="AJ490" s="5">
        <f t="shared" si="285"/>
        <v>1.0000000000000009E-2</v>
      </c>
      <c r="AK490" s="5">
        <f t="shared" si="288"/>
        <v>1.0000000000000009E-2</v>
      </c>
      <c r="AL490" s="5">
        <f t="shared" si="290"/>
        <v>0</v>
      </c>
      <c r="AM490" s="95">
        <f t="shared" si="297"/>
        <v>4.2857142857142816E-3</v>
      </c>
      <c r="AN490" s="95">
        <f t="shared" si="298"/>
        <v>-9.2857142857142774E-3</v>
      </c>
      <c r="AO490" s="78">
        <f t="shared" si="299"/>
        <v>0.46153846153846151</v>
      </c>
      <c r="AP490" s="8">
        <f t="shared" si="300"/>
        <v>31.578947368421055</v>
      </c>
      <c r="AQ490" s="8">
        <f t="shared" si="294"/>
        <v>40.909090909090899</v>
      </c>
      <c r="AR490" s="8">
        <f t="shared" si="283"/>
        <v>0.5</v>
      </c>
      <c r="AS490" s="114">
        <f t="shared" si="289"/>
        <v>88900</v>
      </c>
      <c r="AT490" s="103">
        <f t="shared" si="313"/>
        <v>-0.16813320905553711</v>
      </c>
      <c r="AU490" s="5">
        <f t="shared" si="286"/>
        <v>0.51</v>
      </c>
      <c r="AW490" s="210">
        <f t="shared" si="287"/>
        <v>8.3333333333333412E-2</v>
      </c>
      <c r="AX490" s="276">
        <f t="shared" si="292"/>
        <v>-9.3863272166585642E-4</v>
      </c>
      <c r="AY490" s="19">
        <f t="shared" si="314"/>
        <v>0.74823525725769124</v>
      </c>
    </row>
    <row r="491" spans="1:51">
      <c r="A491" s="4">
        <v>39042</v>
      </c>
      <c r="B491" s="9">
        <f t="shared" si="282"/>
        <v>39042</v>
      </c>
      <c r="C491" s="5">
        <v>0.51</v>
      </c>
      <c r="D491" s="5">
        <v>0.52</v>
      </c>
      <c r="E491" s="5">
        <v>0.51</v>
      </c>
      <c r="F491" s="5">
        <v>0.51</v>
      </c>
      <c r="G491" s="6">
        <v>98900</v>
      </c>
      <c r="H491" s="112">
        <v>0.51</v>
      </c>
      <c r="I491" s="19">
        <f t="shared" si="301"/>
        <v>0</v>
      </c>
      <c r="J491" s="8">
        <f t="shared" si="302"/>
        <v>0.6233922183316305</v>
      </c>
      <c r="K491" s="8">
        <f t="shared" si="303"/>
        <v>0.49360778166836955</v>
      </c>
      <c r="L491" s="8">
        <f t="shared" si="304"/>
        <v>0.5585</v>
      </c>
      <c r="M491" s="19">
        <f t="shared" si="305"/>
        <v>0.26293028895248788</v>
      </c>
      <c r="N491" s="19">
        <f t="shared" si="306"/>
        <v>5.648248812689248E-2</v>
      </c>
      <c r="O491" s="19">
        <f t="shared" si="307"/>
        <v>-2.1725182055847975E-3</v>
      </c>
      <c r="P491" s="19">
        <f t="shared" si="308"/>
        <v>-1.3278787957224878E-2</v>
      </c>
      <c r="Q491" s="214"/>
      <c r="R491" s="305"/>
      <c r="S491" s="215"/>
      <c r="T491" t="str">
        <f t="shared" si="309"/>
        <v/>
      </c>
      <c r="U491" t="str">
        <f t="shared" si="310"/>
        <v/>
      </c>
      <c r="V491" t="str">
        <f t="shared" si="311"/>
        <v/>
      </c>
      <c r="W491" t="str">
        <f t="shared" si="312"/>
        <v/>
      </c>
      <c r="X491" s="10"/>
      <c r="Y491" s="219">
        <f t="shared" si="291"/>
        <v>-6.4615384615384587E-3</v>
      </c>
      <c r="Z491" s="78">
        <f t="shared" si="293"/>
        <v>0.53362145238466641</v>
      </c>
      <c r="AA491" s="78">
        <f t="shared" si="316"/>
        <v>0.53995017762322639</v>
      </c>
      <c r="AB491" s="74">
        <f t="shared" si="284"/>
        <v>490</v>
      </c>
      <c r="AC491" s="80">
        <f t="shared" si="295"/>
        <v>-1.0765865076931648E-2</v>
      </c>
      <c r="AD491" s="79">
        <f t="shared" si="315"/>
        <v>-6.3287252385599846E-3</v>
      </c>
      <c r="AE491" s="81">
        <f t="shared" si="296"/>
        <v>4.4371398383716634E-3</v>
      </c>
      <c r="AF491" s="19">
        <f t="shared" si="318"/>
        <v>-1.1720942969994033E-2</v>
      </c>
      <c r="AG491" s="93">
        <f t="shared" si="317"/>
        <v>-6.7960831320140538E-2</v>
      </c>
      <c r="AH491" s="91">
        <f t="shared" si="319"/>
        <v>-9.1458252163185364E-4</v>
      </c>
      <c r="AI491" s="96">
        <f t="shared" si="320"/>
        <v>477.94785522216256</v>
      </c>
      <c r="AJ491" s="5">
        <f t="shared" si="285"/>
        <v>0</v>
      </c>
      <c r="AK491" s="5">
        <f t="shared" si="288"/>
        <v>0</v>
      </c>
      <c r="AL491" s="5">
        <f t="shared" si="290"/>
        <v>0</v>
      </c>
      <c r="AM491" s="95">
        <f t="shared" si="297"/>
        <v>4.2857142857142816E-3</v>
      </c>
      <c r="AN491" s="95">
        <f t="shared" si="298"/>
        <v>-9.2857142857142774E-3</v>
      </c>
      <c r="AO491" s="78">
        <f t="shared" si="299"/>
        <v>0.46153846153846151</v>
      </c>
      <c r="AP491" s="8">
        <f t="shared" si="300"/>
        <v>31.578947368421055</v>
      </c>
      <c r="AQ491" s="8">
        <f t="shared" si="294"/>
        <v>40.909090909090899</v>
      </c>
      <c r="AR491" s="8">
        <f t="shared" si="283"/>
        <v>-1</v>
      </c>
      <c r="AS491" s="114">
        <f t="shared" si="289"/>
        <v>-98900</v>
      </c>
      <c r="AT491" s="103">
        <f t="shared" si="313"/>
        <v>-0.14539678521261101</v>
      </c>
      <c r="AU491" s="5">
        <f t="shared" si="286"/>
        <v>0.51</v>
      </c>
      <c r="AW491" s="210">
        <f t="shared" si="287"/>
        <v>1.9607843137254919E-2</v>
      </c>
      <c r="AX491" s="276">
        <f t="shared" si="292"/>
        <v>1.6373350230728773E-3</v>
      </c>
      <c r="AY491" s="19">
        <f t="shared" si="314"/>
        <v>2.7443830640881401</v>
      </c>
    </row>
    <row r="492" spans="1:51">
      <c r="A492" s="4">
        <v>39043</v>
      </c>
      <c r="B492" s="9">
        <f t="shared" si="282"/>
        <v>39043</v>
      </c>
      <c r="C492" s="5">
        <v>0.51</v>
      </c>
      <c r="D492" s="5">
        <v>0.52</v>
      </c>
      <c r="E492" s="5">
        <v>0.48</v>
      </c>
      <c r="F492" s="5">
        <v>0.49</v>
      </c>
      <c r="G492" s="6">
        <v>176600</v>
      </c>
      <c r="H492" s="112">
        <v>0.49</v>
      </c>
      <c r="I492" s="19">
        <f t="shared" si="301"/>
        <v>-3.9215686274509838E-2</v>
      </c>
      <c r="J492" s="8">
        <f t="shared" si="302"/>
        <v>0.62143975452907463</v>
      </c>
      <c r="K492" s="8">
        <f t="shared" si="303"/>
        <v>0.4845602454709253</v>
      </c>
      <c r="L492" s="8">
        <f t="shared" si="304"/>
        <v>0.55299999999999994</v>
      </c>
      <c r="M492" s="19">
        <f t="shared" si="305"/>
        <v>0.2824819211595071</v>
      </c>
      <c r="N492" s="19">
        <f t="shared" si="306"/>
        <v>7.4360516945053245E-2</v>
      </c>
      <c r="O492" s="19">
        <f t="shared" si="307"/>
        <v>-3.1319989970057731E-3</v>
      </c>
      <c r="P492" s="19">
        <f t="shared" si="308"/>
        <v>-1.8329403492919078E-2</v>
      </c>
      <c r="Q492" s="214"/>
      <c r="R492" s="305"/>
      <c r="S492" s="215"/>
      <c r="T492" t="str">
        <f t="shared" si="309"/>
        <v/>
      </c>
      <c r="U492" t="str">
        <f t="shared" si="310"/>
        <v/>
      </c>
      <c r="V492" t="str">
        <f t="shared" si="311"/>
        <v>BrokeBandLower</v>
      </c>
      <c r="W492" t="str">
        <f t="shared" si="312"/>
        <v/>
      </c>
      <c r="X492" s="10"/>
      <c r="Y492" s="219">
        <f t="shared" si="291"/>
        <v>-7.3406593406593378E-3</v>
      </c>
      <c r="Z492" s="78">
        <f t="shared" si="293"/>
        <v>0.52690374871742773</v>
      </c>
      <c r="AA492" s="78">
        <f t="shared" si="316"/>
        <v>0.53625386447910761</v>
      </c>
      <c r="AB492" s="74">
        <f t="shared" si="284"/>
        <v>491</v>
      </c>
      <c r="AC492" s="80">
        <f t="shared" si="295"/>
        <v>-1.1029804480041233E-2</v>
      </c>
      <c r="AD492" s="79">
        <f t="shared" si="315"/>
        <v>-9.350115761679878E-3</v>
      </c>
      <c r="AE492" s="81">
        <f t="shared" si="296"/>
        <v>1.6796887183613551E-3</v>
      </c>
      <c r="AF492" s="19">
        <f t="shared" si="318"/>
        <v>-1.743598765626081E-2</v>
      </c>
      <c r="AG492" s="93">
        <f t="shared" si="317"/>
        <v>2.4516320910907222E-2</v>
      </c>
      <c r="AH492" s="91">
        <f t="shared" si="319"/>
        <v>-8.7902681112081741E-4</v>
      </c>
      <c r="AI492" s="96">
        <f t="shared" si="320"/>
        <v>478.18288969860481</v>
      </c>
      <c r="AJ492" s="5">
        <f t="shared" si="285"/>
        <v>-2.0000000000000018E-2</v>
      </c>
      <c r="AK492" s="5">
        <f t="shared" si="288"/>
        <v>0</v>
      </c>
      <c r="AL492" s="5">
        <f t="shared" si="290"/>
        <v>-2.0000000000000018E-2</v>
      </c>
      <c r="AM492" s="95">
        <f t="shared" si="297"/>
        <v>4.2857142857142816E-3</v>
      </c>
      <c r="AN492" s="95">
        <f t="shared" si="298"/>
        <v>-9.9999999999999933E-3</v>
      </c>
      <c r="AO492" s="78">
        <f t="shared" si="299"/>
        <v>0.42857142857142844</v>
      </c>
      <c r="AP492" s="8">
        <f t="shared" si="300"/>
        <v>29.999999999999986</v>
      </c>
      <c r="AQ492" s="8">
        <f t="shared" si="294"/>
        <v>39.130434782608695</v>
      </c>
      <c r="AR492" s="8">
        <f t="shared" si="283"/>
        <v>-0.5</v>
      </c>
      <c r="AS492" s="114">
        <f t="shared" si="289"/>
        <v>-88300</v>
      </c>
      <c r="AT492" s="103">
        <f t="shared" si="313"/>
        <v>-0.16621941785127176</v>
      </c>
      <c r="AU492" s="5">
        <f t="shared" si="286"/>
        <v>0.49</v>
      </c>
      <c r="AW492" s="210">
        <f t="shared" si="287"/>
        <v>8.3333333333333412E-2</v>
      </c>
      <c r="AX492" s="276">
        <f t="shared" si="292"/>
        <v>4.5658039284984164E-3</v>
      </c>
      <c r="AY492" s="19">
        <f t="shared" si="314"/>
        <v>1.7885581534373578</v>
      </c>
    </row>
    <row r="493" spans="1:51">
      <c r="A493" s="4">
        <v>39044</v>
      </c>
      <c r="B493" s="9">
        <f t="shared" si="282"/>
        <v>39044</v>
      </c>
      <c r="C493" s="5">
        <v>0.49</v>
      </c>
      <c r="D493" s="5">
        <v>0.51</v>
      </c>
      <c r="E493" s="5">
        <v>0.5</v>
      </c>
      <c r="F493" s="5">
        <v>0.5</v>
      </c>
      <c r="G493" s="6">
        <v>40000</v>
      </c>
      <c r="H493" s="112">
        <v>0.5</v>
      </c>
      <c r="I493" s="19">
        <f t="shared" si="301"/>
        <v>2.0408163265306142E-2</v>
      </c>
      <c r="J493" s="8">
        <f t="shared" si="302"/>
        <v>0.61996477999684063</v>
      </c>
      <c r="K493" s="8">
        <f t="shared" si="303"/>
        <v>0.47803522000315929</v>
      </c>
      <c r="L493" s="8">
        <f t="shared" si="304"/>
        <v>0.54899999999999993</v>
      </c>
      <c r="M493" s="19">
        <f t="shared" si="305"/>
        <v>0.29690188934769984</v>
      </c>
      <c r="N493" s="19">
        <f t="shared" si="306"/>
        <v>5.1047402003650072E-2</v>
      </c>
      <c r="O493" s="19">
        <f t="shared" si="307"/>
        <v>-2.3734795231304903E-3</v>
      </c>
      <c r="P493" s="19">
        <f t="shared" si="308"/>
        <v>-1.3465870402605131E-2</v>
      </c>
      <c r="Q493" s="214"/>
      <c r="R493" s="305"/>
      <c r="S493" s="215"/>
      <c r="T493" t="str">
        <f t="shared" si="309"/>
        <v/>
      </c>
      <c r="U493" t="str">
        <f t="shared" si="310"/>
        <v/>
      </c>
      <c r="V493" t="str">
        <f t="shared" si="311"/>
        <v/>
      </c>
      <c r="W493" t="str">
        <f t="shared" si="312"/>
        <v/>
      </c>
      <c r="X493" s="10"/>
      <c r="Y493" s="219">
        <f t="shared" si="291"/>
        <v>-7.9120879120879069E-3</v>
      </c>
      <c r="Z493" s="78">
        <f t="shared" si="293"/>
        <v>0.52276057141494381</v>
      </c>
      <c r="AA493" s="78">
        <f t="shared" si="316"/>
        <v>0.53357107850765362</v>
      </c>
      <c r="AB493" s="74">
        <f t="shared" si="284"/>
        <v>492</v>
      </c>
      <c r="AC493" s="80">
        <f t="shared" si="295"/>
        <v>-9.992156648856932E-3</v>
      </c>
      <c r="AD493" s="79">
        <f t="shared" si="315"/>
        <v>-1.0810507092709809E-2</v>
      </c>
      <c r="AE493" s="81">
        <f t="shared" si="296"/>
        <v>-8.1835044385287787E-4</v>
      </c>
      <c r="AF493" s="19">
        <f t="shared" si="318"/>
        <v>-2.0260669155730378E-2</v>
      </c>
      <c r="AG493" s="93">
        <f t="shared" si="317"/>
        <v>-9.4076720313760451E-2</v>
      </c>
      <c r="AH493" s="91">
        <f t="shared" si="319"/>
        <v>-8.3092003606797008E-4</v>
      </c>
      <c r="AI493" s="96">
        <f t="shared" si="320"/>
        <v>478.69970991797442</v>
      </c>
      <c r="AJ493" s="5">
        <f t="shared" si="285"/>
        <v>1.0000000000000009E-2</v>
      </c>
      <c r="AK493" s="5">
        <f t="shared" si="288"/>
        <v>1.0000000000000009E-2</v>
      </c>
      <c r="AL493" s="5">
        <f t="shared" si="290"/>
        <v>0</v>
      </c>
      <c r="AM493" s="95">
        <f t="shared" si="297"/>
        <v>4.9999999999999966E-3</v>
      </c>
      <c r="AN493" s="95">
        <f t="shared" si="298"/>
        <v>-9.285714285714286E-3</v>
      </c>
      <c r="AO493" s="78">
        <f t="shared" si="299"/>
        <v>0.5384615384615381</v>
      </c>
      <c r="AP493" s="8">
        <f t="shared" si="300"/>
        <v>34.999999999999986</v>
      </c>
      <c r="AQ493" s="8">
        <f t="shared" si="294"/>
        <v>34.999999999999972</v>
      </c>
      <c r="AR493" s="8">
        <f t="shared" si="283"/>
        <v>-1</v>
      </c>
      <c r="AS493" s="114">
        <f t="shared" si="289"/>
        <v>-40000</v>
      </c>
      <c r="AT493" s="103">
        <f t="shared" si="313"/>
        <v>-0.13346721511536094</v>
      </c>
      <c r="AU493" s="5">
        <f t="shared" si="286"/>
        <v>0.5</v>
      </c>
      <c r="AW493" s="210">
        <f t="shared" si="287"/>
        <v>2.0000000000000018E-2</v>
      </c>
      <c r="AX493" s="276">
        <f t="shared" si="292"/>
        <v>7.6183868686324919E-3</v>
      </c>
      <c r="AY493" s="19">
        <f t="shared" si="314"/>
        <v>0.66857512673304764</v>
      </c>
    </row>
    <row r="494" spans="1:51">
      <c r="A494" s="4">
        <v>39045</v>
      </c>
      <c r="B494" s="9">
        <f t="shared" si="282"/>
        <v>39045</v>
      </c>
      <c r="C494" s="5">
        <v>0.5</v>
      </c>
      <c r="D494" s="5">
        <v>0.51</v>
      </c>
      <c r="E494" s="5">
        <v>0.49</v>
      </c>
      <c r="F494" s="5">
        <v>0.51</v>
      </c>
      <c r="G494" s="6">
        <v>55000</v>
      </c>
      <c r="H494" s="112">
        <v>0.51</v>
      </c>
      <c r="I494" s="19">
        <f t="shared" si="301"/>
        <v>2.0000000000000018E-2</v>
      </c>
      <c r="J494" s="8">
        <f t="shared" si="302"/>
        <v>0.61528513356322223</v>
      </c>
      <c r="K494" s="8">
        <f t="shared" si="303"/>
        <v>0.47471486643677763</v>
      </c>
      <c r="L494" s="8">
        <f t="shared" si="304"/>
        <v>0.54499999999999993</v>
      </c>
      <c r="M494" s="19">
        <f t="shared" si="305"/>
        <v>0.29611515683418294</v>
      </c>
      <c r="N494" s="19">
        <f t="shared" si="306"/>
        <v>-2.6498063560504007E-3</v>
      </c>
      <c r="O494" s="19">
        <f t="shared" si="307"/>
        <v>-7.5482456175046727E-3</v>
      </c>
      <c r="P494" s="19">
        <f t="shared" si="308"/>
        <v>-6.945834590095094E-3</v>
      </c>
      <c r="Q494" s="214"/>
      <c r="R494" s="305"/>
      <c r="S494" s="215"/>
      <c r="T494" t="str">
        <f t="shared" si="309"/>
        <v/>
      </c>
      <c r="U494" t="str">
        <f t="shared" si="310"/>
        <v/>
      </c>
      <c r="V494" t="str">
        <f t="shared" si="311"/>
        <v/>
      </c>
      <c r="W494" t="str">
        <f t="shared" si="312"/>
        <v/>
      </c>
      <c r="X494" s="10"/>
      <c r="Y494" s="219">
        <f t="shared" si="291"/>
        <v>-7.6043956043956003E-3</v>
      </c>
      <c r="Z494" s="78">
        <f t="shared" si="293"/>
        <v>0.52079544341704243</v>
      </c>
      <c r="AA494" s="78">
        <f t="shared" si="316"/>
        <v>0.53182681869808723</v>
      </c>
      <c r="AB494" s="74">
        <f t="shared" si="284"/>
        <v>493</v>
      </c>
      <c r="AC494" s="80">
        <f t="shared" si="295"/>
        <v>-8.1704198697535452E-3</v>
      </c>
      <c r="AD494" s="79">
        <f t="shared" si="315"/>
        <v>-1.1031375281044808E-2</v>
      </c>
      <c r="AE494" s="81">
        <f t="shared" si="296"/>
        <v>-2.8609554112912642E-3</v>
      </c>
      <c r="AF494" s="19">
        <f t="shared" si="318"/>
        <v>-2.0742420075861592E-2</v>
      </c>
      <c r="AG494" s="93">
        <f t="shared" si="317"/>
        <v>-0.18231667528068499</v>
      </c>
      <c r="AH494" s="91">
        <f t="shared" si="319"/>
        <v>-7.1931233262645584E-4</v>
      </c>
      <c r="AI494" s="96">
        <f t="shared" si="320"/>
        <v>479.73552901847791</v>
      </c>
      <c r="AJ494" s="5">
        <f t="shared" si="285"/>
        <v>1.0000000000000009E-2</v>
      </c>
      <c r="AK494" s="5">
        <f t="shared" si="288"/>
        <v>1.0000000000000009E-2</v>
      </c>
      <c r="AL494" s="5">
        <f t="shared" si="290"/>
        <v>0</v>
      </c>
      <c r="AM494" s="95">
        <f t="shared" si="297"/>
        <v>5.0000000000000044E-3</v>
      </c>
      <c r="AN494" s="95">
        <f t="shared" si="298"/>
        <v>-9.285714285714286E-3</v>
      </c>
      <c r="AO494" s="78">
        <f t="shared" si="299"/>
        <v>0.53846153846153888</v>
      </c>
      <c r="AP494" s="8">
        <f t="shared" si="300"/>
        <v>35.000000000000014</v>
      </c>
      <c r="AQ494" s="8">
        <f t="shared" si="294"/>
        <v>35.000000000000014</v>
      </c>
      <c r="AR494" s="8">
        <f t="shared" si="283"/>
        <v>1</v>
      </c>
      <c r="AS494" s="114">
        <f t="shared" si="289"/>
        <v>55000</v>
      </c>
      <c r="AT494" s="103">
        <f t="shared" si="313"/>
        <v>-0.14551156906289572</v>
      </c>
      <c r="AU494" s="5">
        <f t="shared" si="286"/>
        <v>0.51</v>
      </c>
      <c r="AW494" s="210">
        <f t="shared" si="287"/>
        <v>4.0816326530612283E-2</v>
      </c>
      <c r="AX494" s="276">
        <f t="shared" si="292"/>
        <v>1.0128881055578914E-2</v>
      </c>
      <c r="AY494" s="19">
        <f t="shared" si="314"/>
        <v>0.32953094011056155</v>
      </c>
    </row>
    <row r="495" spans="1:51">
      <c r="A495" s="4">
        <v>39048</v>
      </c>
      <c r="B495" s="9">
        <f t="shared" si="282"/>
        <v>39048</v>
      </c>
      <c r="C495" s="5">
        <v>0.51</v>
      </c>
      <c r="D495" s="5">
        <v>0.51</v>
      </c>
      <c r="E495" s="5">
        <v>0.5</v>
      </c>
      <c r="F495" s="5">
        <v>0.5</v>
      </c>
      <c r="G495" s="6">
        <v>44100</v>
      </c>
      <c r="H495" s="112">
        <v>0.5</v>
      </c>
      <c r="I495" s="19">
        <f t="shared" si="301"/>
        <v>-1.9607843137254919E-2</v>
      </c>
      <c r="J495" s="8">
        <f t="shared" si="302"/>
        <v>0.61196477999684062</v>
      </c>
      <c r="K495" s="8">
        <f t="shared" si="303"/>
        <v>0.47003522000315923</v>
      </c>
      <c r="L495" s="8">
        <f t="shared" si="304"/>
        <v>0.54099999999999993</v>
      </c>
      <c r="M495" s="19">
        <f t="shared" si="305"/>
        <v>0.30195515985531352</v>
      </c>
      <c r="N495" s="19">
        <f t="shared" si="306"/>
        <v>1.9722067196988619E-2</v>
      </c>
      <c r="O495" s="19">
        <f t="shared" si="307"/>
        <v>-5.396446923969813E-3</v>
      </c>
      <c r="P495" s="19">
        <f t="shared" si="308"/>
        <v>-9.8578046833543483E-3</v>
      </c>
      <c r="Q495" s="214"/>
      <c r="R495" s="305"/>
      <c r="S495" s="215"/>
      <c r="T495" t="str">
        <f t="shared" si="309"/>
        <v/>
      </c>
      <c r="U495" t="str">
        <f t="shared" si="310"/>
        <v/>
      </c>
      <c r="V495" t="str">
        <f t="shared" si="311"/>
        <v/>
      </c>
      <c r="W495" t="str">
        <f t="shared" si="312"/>
        <v/>
      </c>
      <c r="X495" s="10"/>
      <c r="Y495" s="219">
        <f t="shared" si="291"/>
        <v>-7.3186813186813188E-3</v>
      </c>
      <c r="Z495" s="78">
        <f t="shared" si="293"/>
        <v>0.51759294513081788</v>
      </c>
      <c r="AA495" s="78">
        <f t="shared" si="316"/>
        <v>0.52947163411442877</v>
      </c>
      <c r="AB495" s="74">
        <f t="shared" si="284"/>
        <v>494</v>
      </c>
      <c r="AC495" s="80">
        <f t="shared" si="295"/>
        <v>-7.2141868578556971E-3</v>
      </c>
      <c r="AD495" s="79">
        <f t="shared" si="315"/>
        <v>-1.1878688983610886E-2</v>
      </c>
      <c r="AE495" s="81">
        <f t="shared" si="296"/>
        <v>-4.6645021257551884E-3</v>
      </c>
      <c r="AF495" s="19">
        <f t="shared" si="318"/>
        <v>-2.243498653800154E-2</v>
      </c>
      <c r="AG495" s="93">
        <f t="shared" si="317"/>
        <v>-0.11703596964921854</v>
      </c>
      <c r="AH495" s="91">
        <f t="shared" si="319"/>
        <v>-5.7352710739622245E-4</v>
      </c>
      <c r="AI495" s="96">
        <f t="shared" si="320"/>
        <v>481.37850170513843</v>
      </c>
      <c r="AJ495" s="5">
        <f t="shared" si="285"/>
        <v>-1.0000000000000009E-2</v>
      </c>
      <c r="AK495" s="5">
        <f t="shared" si="288"/>
        <v>0</v>
      </c>
      <c r="AL495" s="5">
        <f t="shared" si="290"/>
        <v>-1.0000000000000009E-2</v>
      </c>
      <c r="AM495" s="95">
        <f t="shared" si="297"/>
        <v>5.0000000000000044E-3</v>
      </c>
      <c r="AN495" s="95">
        <f t="shared" si="298"/>
        <v>-0.01</v>
      </c>
      <c r="AO495" s="78">
        <f t="shared" si="299"/>
        <v>0.50000000000000044</v>
      </c>
      <c r="AP495" s="8">
        <f t="shared" si="300"/>
        <v>33.333333333333357</v>
      </c>
      <c r="AQ495" s="8">
        <f t="shared" si="294"/>
        <v>37.500000000000021</v>
      </c>
      <c r="AR495" s="8">
        <f t="shared" si="283"/>
        <v>-1</v>
      </c>
      <c r="AS495" s="114">
        <f t="shared" si="289"/>
        <v>-44100</v>
      </c>
      <c r="AT495" s="103">
        <f t="shared" si="313"/>
        <v>-0.11798037189088491</v>
      </c>
      <c r="AU495" s="5">
        <f t="shared" si="286"/>
        <v>0.5</v>
      </c>
      <c r="AW495" s="210">
        <f t="shared" si="287"/>
        <v>2.0000000000000018E-2</v>
      </c>
      <c r="AX495" s="276">
        <f t="shared" si="292"/>
        <v>1.2021102383998386E-2</v>
      </c>
      <c r="AY495" s="19">
        <f t="shared" si="314"/>
        <v>0.18681444850981344</v>
      </c>
    </row>
    <row r="496" spans="1:51">
      <c r="A496" s="4">
        <v>39049</v>
      </c>
      <c r="B496" s="9">
        <f t="shared" si="282"/>
        <v>39049</v>
      </c>
      <c r="C496" s="5">
        <v>0.5</v>
      </c>
      <c r="D496" s="5">
        <v>0.51</v>
      </c>
      <c r="E496" s="5">
        <v>0.5</v>
      </c>
      <c r="F496" s="5">
        <v>0.5</v>
      </c>
      <c r="G496" s="6">
        <v>22000</v>
      </c>
      <c r="H496" s="112">
        <v>0.5</v>
      </c>
      <c r="I496" s="19">
        <f t="shared" si="301"/>
        <v>0</v>
      </c>
      <c r="J496" s="8">
        <f t="shared" si="302"/>
        <v>0.60773895673530953</v>
      </c>
      <c r="K496" s="8">
        <f t="shared" si="303"/>
        <v>0.46626104326469037</v>
      </c>
      <c r="L496" s="8">
        <f t="shared" si="304"/>
        <v>0.53699999999999992</v>
      </c>
      <c r="M496" s="19">
        <f t="shared" si="305"/>
        <v>0.30343069727638383</v>
      </c>
      <c r="N496" s="19">
        <f t="shared" si="306"/>
        <v>4.8866110510492455E-3</v>
      </c>
      <c r="O496" s="19">
        <f t="shared" si="307"/>
        <v>-6.9053373652531256E-3</v>
      </c>
      <c r="P496" s="19">
        <f t="shared" si="308"/>
        <v>-8.029561568691581E-3</v>
      </c>
      <c r="Q496" s="214"/>
      <c r="R496" s="305"/>
      <c r="S496" s="215"/>
      <c r="T496" t="str">
        <f t="shared" si="309"/>
        <v/>
      </c>
      <c r="U496" t="str">
        <f t="shared" si="310"/>
        <v/>
      </c>
      <c r="V496" t="str">
        <f t="shared" si="311"/>
        <v/>
      </c>
      <c r="W496" t="str">
        <f t="shared" si="312"/>
        <v/>
      </c>
      <c r="X496" s="10"/>
      <c r="Y496" s="219">
        <f t="shared" si="291"/>
        <v>-5.7362637362637367E-3</v>
      </c>
      <c r="Z496" s="78">
        <f t="shared" si="293"/>
        <v>0.51488363158067196</v>
      </c>
      <c r="AA496" s="78">
        <f t="shared" si="316"/>
        <v>0.527290733189961</v>
      </c>
      <c r="AB496" s="74">
        <f t="shared" si="284"/>
        <v>495</v>
      </c>
      <c r="AC496" s="80">
        <f t="shared" si="295"/>
        <v>-6.1940795868270808E-3</v>
      </c>
      <c r="AD496" s="79">
        <f t="shared" si="315"/>
        <v>-1.240710160928904E-2</v>
      </c>
      <c r="AE496" s="81">
        <f t="shared" si="296"/>
        <v>-6.2130220224619588E-3</v>
      </c>
      <c r="AF496" s="19">
        <f t="shared" si="318"/>
        <v>-2.3529906422268331E-2</v>
      </c>
      <c r="AG496" s="93">
        <f t="shared" si="317"/>
        <v>-0.14140294549174279</v>
      </c>
      <c r="AH496" s="91">
        <f t="shared" si="319"/>
        <v>-3.2967068843297367E-4</v>
      </c>
      <c r="AI496" s="96">
        <f t="shared" si="320"/>
        <v>483.97484816847941</v>
      </c>
      <c r="AJ496" s="5">
        <f t="shared" si="285"/>
        <v>0</v>
      </c>
      <c r="AK496" s="5">
        <f t="shared" si="288"/>
        <v>0</v>
      </c>
      <c r="AL496" s="5">
        <f t="shared" si="290"/>
        <v>0</v>
      </c>
      <c r="AM496" s="95">
        <f t="shared" si="297"/>
        <v>2.8571428571428597E-3</v>
      </c>
      <c r="AN496" s="95">
        <f t="shared" si="298"/>
        <v>-0.01</v>
      </c>
      <c r="AO496" s="78">
        <f t="shared" si="299"/>
        <v>0.28571428571428598</v>
      </c>
      <c r="AP496" s="8">
        <f t="shared" si="300"/>
        <v>22.222222222222243</v>
      </c>
      <c r="AQ496" s="8">
        <f t="shared" si="294"/>
        <v>30.000000000000014</v>
      </c>
      <c r="AR496" s="8">
        <f t="shared" si="283"/>
        <v>-1</v>
      </c>
      <c r="AS496" s="114">
        <f t="shared" si="289"/>
        <v>-22000</v>
      </c>
      <c r="AT496" s="103">
        <f t="shared" si="313"/>
        <v>-0.15713172036628131</v>
      </c>
      <c r="AU496" s="5">
        <f t="shared" si="286"/>
        <v>0.5</v>
      </c>
      <c r="AW496" s="210">
        <f t="shared" si="287"/>
        <v>2.0000000000000018E-2</v>
      </c>
      <c r="AX496" s="276">
        <f t="shared" si="292"/>
        <v>1.3572079999183381E-2</v>
      </c>
      <c r="AY496" s="19">
        <f t="shared" si="314"/>
        <v>0.12902124660792702</v>
      </c>
    </row>
    <row r="497" spans="1:51">
      <c r="A497" s="4">
        <v>39050</v>
      </c>
      <c r="B497" s="9">
        <f t="shared" si="282"/>
        <v>39050</v>
      </c>
      <c r="C497" s="5">
        <v>0.5</v>
      </c>
      <c r="D497" s="5">
        <v>0.5</v>
      </c>
      <c r="E497" s="5">
        <v>0.49</v>
      </c>
      <c r="F497" s="5">
        <v>0.5</v>
      </c>
      <c r="G497" s="6">
        <v>185800</v>
      </c>
      <c r="H497" s="112">
        <v>0.5</v>
      </c>
      <c r="I497" s="19">
        <f t="shared" si="301"/>
        <v>0</v>
      </c>
      <c r="J497" s="8">
        <f t="shared" si="302"/>
        <v>0.60259885056522111</v>
      </c>
      <c r="K497" s="8">
        <f t="shared" si="303"/>
        <v>0.46340114943477867</v>
      </c>
      <c r="L497" s="8">
        <f t="shared" si="304"/>
        <v>0.53299999999999992</v>
      </c>
      <c r="M497" s="19">
        <f t="shared" si="305"/>
        <v>0.30038272736316074</v>
      </c>
      <c r="N497" s="19">
        <f t="shared" si="306"/>
        <v>-1.0045028207699133E-2</v>
      </c>
      <c r="O497" s="19">
        <f t="shared" si="307"/>
        <v>-8.4577533053012879E-3</v>
      </c>
      <c r="P497" s="19">
        <f t="shared" si="308"/>
        <v>-6.1336752688733046E-3</v>
      </c>
      <c r="Q497" s="214"/>
      <c r="R497" s="305"/>
      <c r="S497" s="215"/>
      <c r="T497" t="str">
        <f t="shared" si="309"/>
        <v/>
      </c>
      <c r="U497" t="str">
        <f t="shared" si="310"/>
        <v/>
      </c>
      <c r="V497" t="str">
        <f t="shared" si="311"/>
        <v/>
      </c>
      <c r="W497" t="str">
        <f t="shared" si="312"/>
        <v/>
      </c>
      <c r="X497" s="10"/>
      <c r="Y497" s="219">
        <f t="shared" si="291"/>
        <v>-4.3736263736263757E-3</v>
      </c>
      <c r="Z497" s="78">
        <f t="shared" si="293"/>
        <v>0.51259155231724851</v>
      </c>
      <c r="AA497" s="78">
        <f t="shared" si="316"/>
        <v>0.52527121893390394</v>
      </c>
      <c r="AB497" s="74">
        <f t="shared" si="284"/>
        <v>496</v>
      </c>
      <c r="AC497" s="80">
        <f t="shared" si="295"/>
        <v>-5.1733156753547751E-3</v>
      </c>
      <c r="AD497" s="79">
        <f t="shared" si="315"/>
        <v>-1.2679666616655427E-2</v>
      </c>
      <c r="AE497" s="81">
        <f t="shared" si="296"/>
        <v>-7.5063509413006522E-3</v>
      </c>
      <c r="AF497" s="19">
        <f t="shared" si="318"/>
        <v>-2.4139275405932602E-2</v>
      </c>
      <c r="AG497" s="93">
        <f t="shared" si="317"/>
        <v>-0.16479670581617314</v>
      </c>
      <c r="AH497" s="91">
        <f t="shared" si="319"/>
        <v>-5.0453198749078928E-5</v>
      </c>
      <c r="AI497" s="96">
        <f t="shared" si="320"/>
        <v>488.63240979945152</v>
      </c>
      <c r="AJ497" s="5">
        <f t="shared" si="285"/>
        <v>0</v>
      </c>
      <c r="AK497" s="5">
        <f t="shared" si="288"/>
        <v>0</v>
      </c>
      <c r="AL497" s="5">
        <f t="shared" si="290"/>
        <v>0</v>
      </c>
      <c r="AM497" s="95">
        <f t="shared" si="297"/>
        <v>2.8571428571428597E-3</v>
      </c>
      <c r="AN497" s="95">
        <f t="shared" si="298"/>
        <v>-8.5714285714285719E-3</v>
      </c>
      <c r="AO497" s="78">
        <f t="shared" si="299"/>
        <v>0.33333333333333359</v>
      </c>
      <c r="AP497" s="8">
        <f t="shared" si="300"/>
        <v>25.000000000000014</v>
      </c>
      <c r="AQ497" s="8">
        <f t="shared" si="294"/>
        <v>29.411764705882362</v>
      </c>
      <c r="AR497" s="8">
        <f t="shared" si="283"/>
        <v>1</v>
      </c>
      <c r="AS497" s="114">
        <f t="shared" si="289"/>
        <v>185800</v>
      </c>
      <c r="AT497" s="103">
        <f t="shared" si="313"/>
        <v>-0.17470332071894018</v>
      </c>
      <c r="AU497" s="5">
        <f t="shared" si="286"/>
        <v>0.5</v>
      </c>
      <c r="AW497" s="210">
        <f t="shared" si="287"/>
        <v>2.0408163265306142E-2</v>
      </c>
      <c r="AX497" s="276">
        <f t="shared" si="292"/>
        <v>1.3722459493858846E-2</v>
      </c>
      <c r="AY497" s="19">
        <f t="shared" si="314"/>
        <v>1.1080062502174524E-2</v>
      </c>
    </row>
    <row r="498" spans="1:51">
      <c r="A498" s="4">
        <v>39051</v>
      </c>
      <c r="B498" s="9">
        <f t="shared" si="282"/>
        <v>39051</v>
      </c>
      <c r="C498" s="5">
        <v>0.5</v>
      </c>
      <c r="D498" s="5">
        <v>0.5</v>
      </c>
      <c r="E498" s="5">
        <v>0.49</v>
      </c>
      <c r="F498" s="5">
        <v>0.5</v>
      </c>
      <c r="G498" s="6">
        <v>71000</v>
      </c>
      <c r="H498" s="112">
        <v>0.5</v>
      </c>
      <c r="I498" s="19">
        <f t="shared" si="301"/>
        <v>0</v>
      </c>
      <c r="J498" s="8">
        <f t="shared" si="302"/>
        <v>0.59834039511798276</v>
      </c>
      <c r="K498" s="8">
        <f t="shared" si="303"/>
        <v>0.46065960488201702</v>
      </c>
      <c r="L498" s="8">
        <f t="shared" si="304"/>
        <v>0.52949999999999986</v>
      </c>
      <c r="M498" s="19">
        <f t="shared" si="305"/>
        <v>0.29887749821525639</v>
      </c>
      <c r="N498" s="19">
        <f t="shared" si="306"/>
        <v>-5.0110376222949069E-3</v>
      </c>
      <c r="O498" s="19">
        <f t="shared" si="307"/>
        <v>-7.0668164123513311E-3</v>
      </c>
      <c r="P498" s="19">
        <f t="shared" si="308"/>
        <v>-5.9161367124479104E-3</v>
      </c>
      <c r="Q498" s="214"/>
      <c r="R498" s="305"/>
      <c r="S498" s="215"/>
      <c r="T498" t="str">
        <f t="shared" si="309"/>
        <v/>
      </c>
      <c r="U498" t="str">
        <f t="shared" si="310"/>
        <v/>
      </c>
      <c r="V498" t="str">
        <f t="shared" si="311"/>
        <v/>
      </c>
      <c r="W498" t="str">
        <f t="shared" si="312"/>
        <v/>
      </c>
      <c r="X498" s="10"/>
      <c r="Y498" s="219">
        <f t="shared" si="291"/>
        <v>-2.659340659340662E-3</v>
      </c>
      <c r="Z498" s="78">
        <f t="shared" si="293"/>
        <v>0.51065245326039221</v>
      </c>
      <c r="AA498" s="78">
        <f t="shared" si="316"/>
        <v>0.52340114873279509</v>
      </c>
      <c r="AB498" s="74">
        <f t="shared" si="284"/>
        <v>497</v>
      </c>
      <c r="AC498" s="80">
        <f t="shared" si="295"/>
        <v>-4.1938756248817745E-3</v>
      </c>
      <c r="AD498" s="79">
        <f t="shared" si="315"/>
        <v>-1.2748695472402871E-2</v>
      </c>
      <c r="AE498" s="81">
        <f t="shared" si="296"/>
        <v>-8.5548198475210967E-3</v>
      </c>
      <c r="AF498" s="19">
        <f t="shared" si="318"/>
        <v>-2.4357408277128734E-2</v>
      </c>
      <c r="AG498" s="93">
        <f t="shared" si="317"/>
        <v>-0.18932539824294264</v>
      </c>
      <c r="AH498" s="91">
        <f t="shared" si="319"/>
        <v>2.5890466042046903E-4</v>
      </c>
      <c r="AI498" s="96">
        <f t="shared" si="320"/>
        <v>495.69505510802861</v>
      </c>
      <c r="AJ498" s="5">
        <f t="shared" si="285"/>
        <v>0</v>
      </c>
      <c r="AK498" s="5">
        <f t="shared" si="288"/>
        <v>0</v>
      </c>
      <c r="AL498" s="5">
        <f t="shared" si="290"/>
        <v>0</v>
      </c>
      <c r="AM498" s="95">
        <f t="shared" si="297"/>
        <v>2.8571428571428597E-3</v>
      </c>
      <c r="AN498" s="95">
        <f t="shared" si="298"/>
        <v>-8.5714285714285719E-3</v>
      </c>
      <c r="AO498" s="78">
        <f t="shared" si="299"/>
        <v>0.33333333333333359</v>
      </c>
      <c r="AP498" s="8">
        <f t="shared" si="300"/>
        <v>25.000000000000014</v>
      </c>
      <c r="AQ498" s="8">
        <f t="shared" si="294"/>
        <v>29.411764705882362</v>
      </c>
      <c r="AR498" s="8">
        <f t="shared" si="283"/>
        <v>1</v>
      </c>
      <c r="AS498" s="114">
        <f t="shared" si="289"/>
        <v>71000</v>
      </c>
      <c r="AT498" s="103">
        <f t="shared" si="313"/>
        <v>-0.16327295566901703</v>
      </c>
      <c r="AU498" s="5">
        <f t="shared" si="286"/>
        <v>0.5</v>
      </c>
      <c r="AW498" s="210">
        <f t="shared" si="287"/>
        <v>2.0408163265306142E-2</v>
      </c>
      <c r="AX498" s="276">
        <f t="shared" si="292"/>
        <v>1.2836003106796954E-2</v>
      </c>
      <c r="AY498" s="19">
        <f t="shared" si="314"/>
        <v>-6.4598943612010962E-2</v>
      </c>
    </row>
    <row r="499" spans="1:51">
      <c r="A499" s="4">
        <v>39052</v>
      </c>
      <c r="B499" s="9">
        <f t="shared" si="282"/>
        <v>39052</v>
      </c>
      <c r="C499" s="5">
        <v>0.5</v>
      </c>
      <c r="D499" s="5">
        <v>0.49</v>
      </c>
      <c r="E499" s="5">
        <v>0.48</v>
      </c>
      <c r="F499" s="5">
        <v>0.49</v>
      </c>
      <c r="G499" s="6">
        <v>130400</v>
      </c>
      <c r="H499" s="112">
        <v>0.49</v>
      </c>
      <c r="I499" s="19">
        <f t="shared" si="301"/>
        <v>-2.0000000000000018E-2</v>
      </c>
      <c r="J499" s="8">
        <f t="shared" si="302"/>
        <v>0.59539740629158988</v>
      </c>
      <c r="K499" s="8">
        <f t="shared" si="303"/>
        <v>0.45660259370841016</v>
      </c>
      <c r="L499" s="8">
        <f t="shared" si="304"/>
        <v>0.52600000000000002</v>
      </c>
      <c r="M499" s="19">
        <f t="shared" si="305"/>
        <v>0.30397289567701213</v>
      </c>
      <c r="N499" s="19">
        <f t="shared" si="306"/>
        <v>1.7048447916563993E-2</v>
      </c>
      <c r="O499" s="19">
        <f t="shared" si="307"/>
        <v>-4.9185862268459578E-3</v>
      </c>
      <c r="P499" s="19">
        <f t="shared" si="308"/>
        <v>-8.8069609981233799E-3</v>
      </c>
      <c r="Q499" s="214"/>
      <c r="R499" s="305"/>
      <c r="S499" s="215"/>
      <c r="T499" t="str">
        <f t="shared" si="309"/>
        <v/>
      </c>
      <c r="U499" t="str">
        <f t="shared" si="310"/>
        <v/>
      </c>
      <c r="V499" t="str">
        <f t="shared" si="311"/>
        <v/>
      </c>
      <c r="W499" t="str">
        <f t="shared" si="312"/>
        <v/>
      </c>
      <c r="X499" s="10"/>
      <c r="Y499" s="219">
        <f t="shared" si="291"/>
        <v>-1.5384615384615398E-3</v>
      </c>
      <c r="Z499" s="78">
        <f t="shared" si="293"/>
        <v>0.50747197545829181</v>
      </c>
      <c r="AA499" s="78">
        <f t="shared" si="316"/>
        <v>0.52092946372656823</v>
      </c>
      <c r="AB499" s="74">
        <f t="shared" si="284"/>
        <v>498</v>
      </c>
      <c r="AC499" s="80">
        <f t="shared" si="295"/>
        <v>-3.9221347366042575E-3</v>
      </c>
      <c r="AD499" s="79">
        <f t="shared" si="315"/>
        <v>-1.3457488268276419E-2</v>
      </c>
      <c r="AE499" s="81">
        <f t="shared" si="296"/>
        <v>-9.535353531672161E-3</v>
      </c>
      <c r="AF499" s="19">
        <f t="shared" si="318"/>
        <v>-2.5833609356640554E-2</v>
      </c>
      <c r="AG499" s="93">
        <f t="shared" si="317"/>
        <v>-6.4794694116656684E-2</v>
      </c>
      <c r="AH499" s="91">
        <f t="shared" si="319"/>
        <v>5.323618943488443E-4</v>
      </c>
      <c r="AI499" s="96">
        <f t="shared" si="320"/>
        <v>501.84621728272498</v>
      </c>
      <c r="AJ499" s="5">
        <f t="shared" si="285"/>
        <v>-1.0000000000000009E-2</v>
      </c>
      <c r="AK499" s="5">
        <f t="shared" si="288"/>
        <v>0</v>
      </c>
      <c r="AL499" s="5">
        <f t="shared" si="290"/>
        <v>-1.0000000000000009E-2</v>
      </c>
      <c r="AM499" s="95">
        <f t="shared" si="297"/>
        <v>2.8571428571428597E-3</v>
      </c>
      <c r="AN499" s="95">
        <f t="shared" si="298"/>
        <v>-7.8571428571428646E-3</v>
      </c>
      <c r="AO499" s="78">
        <f t="shared" si="299"/>
        <v>0.36363636363636365</v>
      </c>
      <c r="AP499" s="8">
        <f t="shared" si="300"/>
        <v>26.666666666666671</v>
      </c>
      <c r="AQ499" s="8">
        <f t="shared" si="294"/>
        <v>31.25</v>
      </c>
      <c r="AR499" s="8">
        <f t="shared" si="283"/>
        <v>1</v>
      </c>
      <c r="AS499" s="114">
        <f t="shared" si="289"/>
        <v>130400</v>
      </c>
      <c r="AT499" s="103">
        <f t="shared" si="313"/>
        <v>-0.12356344343837802</v>
      </c>
      <c r="AU499" s="5">
        <f t="shared" si="286"/>
        <v>0.49</v>
      </c>
      <c r="AW499" s="210">
        <f t="shared" si="287"/>
        <v>2.0833333333333353E-2</v>
      </c>
      <c r="AX499" s="276">
        <f t="shared" si="292"/>
        <v>1.0977144861992034E-2</v>
      </c>
      <c r="AY499" s="19">
        <f t="shared" si="314"/>
        <v>-0.14481597030937238</v>
      </c>
    </row>
    <row r="500" spans="1:51">
      <c r="A500" s="4">
        <v>39055</v>
      </c>
      <c r="B500" s="9">
        <f t="shared" si="282"/>
        <v>39055</v>
      </c>
      <c r="C500" s="5">
        <v>0.49</v>
      </c>
      <c r="D500" s="5">
        <v>0.5</v>
      </c>
      <c r="E500" s="5">
        <v>0.47</v>
      </c>
      <c r="F500" s="5">
        <v>0.49</v>
      </c>
      <c r="G500" s="6">
        <v>115000</v>
      </c>
      <c r="H500" s="112">
        <v>0.49</v>
      </c>
      <c r="I500" s="19">
        <f t="shared" si="301"/>
        <v>0</v>
      </c>
      <c r="J500" s="8">
        <f t="shared" si="302"/>
        <v>0.59</v>
      </c>
      <c r="K500" s="8">
        <f t="shared" si="303"/>
        <v>0.45400000000000001</v>
      </c>
      <c r="L500" s="8">
        <f t="shared" si="304"/>
        <v>0.52200000000000002</v>
      </c>
      <c r="M500" s="19">
        <f t="shared" si="305"/>
        <v>0.29955947136563865</v>
      </c>
      <c r="N500" s="19">
        <f t="shared" si="306"/>
        <v>-1.4519137640689475E-2</v>
      </c>
      <c r="O500" s="19">
        <f t="shared" si="307"/>
        <v>-9.0652163320755E-3</v>
      </c>
      <c r="P500" s="19">
        <f t="shared" si="308"/>
        <v>-5.6999100405289993E-3</v>
      </c>
      <c r="Q500" s="214"/>
      <c r="R500" s="305"/>
      <c r="S500" s="215"/>
      <c r="T500" t="str">
        <f t="shared" si="309"/>
        <v/>
      </c>
      <c r="U500" t="str">
        <f t="shared" si="310"/>
        <v/>
      </c>
      <c r="V500" t="str">
        <f t="shared" si="311"/>
        <v/>
      </c>
      <c r="W500" t="str">
        <f t="shared" si="312"/>
        <v/>
      </c>
      <c r="X500" s="10"/>
      <c r="Y500" s="219">
        <f t="shared" si="291"/>
        <v>-1.7582417582417598E-3</v>
      </c>
      <c r="Z500" s="78">
        <f t="shared" si="293"/>
        <v>0.50478129123771487</v>
      </c>
      <c r="AA500" s="78">
        <f t="shared" si="316"/>
        <v>0.51864068341080216</v>
      </c>
      <c r="AB500" s="74">
        <f t="shared" si="284"/>
        <v>499</v>
      </c>
      <c r="AC500" s="80">
        <f t="shared" si="295"/>
        <v>-3.4592309131321053E-3</v>
      </c>
      <c r="AD500" s="79">
        <f t="shared" si="315"/>
        <v>-1.3859392173087293E-2</v>
      </c>
      <c r="AE500" s="81">
        <f t="shared" si="296"/>
        <v>-1.0400161259955187E-2</v>
      </c>
      <c r="AF500" s="19">
        <f t="shared" si="318"/>
        <v>-2.6722531834452369E-2</v>
      </c>
      <c r="AG500" s="93">
        <f t="shared" si="317"/>
        <v>-0.11802343737760763</v>
      </c>
      <c r="AH500" s="91">
        <f t="shared" si="319"/>
        <v>6.8196460522643024E-4</v>
      </c>
      <c r="AI500" s="96">
        <f t="shared" si="320"/>
        <v>502.75693371590319</v>
      </c>
      <c r="AJ500" s="5">
        <f t="shared" si="285"/>
        <v>0</v>
      </c>
      <c r="AK500" s="5">
        <f t="shared" si="288"/>
        <v>0</v>
      </c>
      <c r="AL500" s="5">
        <f t="shared" si="290"/>
        <v>0</v>
      </c>
      <c r="AM500" s="95">
        <f t="shared" si="297"/>
        <v>2.8571428571428597E-3</v>
      </c>
      <c r="AN500" s="95">
        <f t="shared" si="298"/>
        <v>-4.2857142857142894E-3</v>
      </c>
      <c r="AO500" s="78">
        <f t="shared" si="299"/>
        <v>0.66666666666666674</v>
      </c>
      <c r="AP500" s="8">
        <f t="shared" si="300"/>
        <v>40</v>
      </c>
      <c r="AQ500" s="8">
        <f t="shared" si="294"/>
        <v>39.999999999999993</v>
      </c>
      <c r="AR500" s="8">
        <f t="shared" si="283"/>
        <v>0.33333333333333331</v>
      </c>
      <c r="AS500" s="114">
        <f t="shared" si="289"/>
        <v>38333.333333333328</v>
      </c>
      <c r="AT500" s="103">
        <f t="shared" si="313"/>
        <v>-0.14649510056939061</v>
      </c>
      <c r="AU500" s="5">
        <f t="shared" si="286"/>
        <v>0.49</v>
      </c>
      <c r="AW500" s="210">
        <f t="shared" si="287"/>
        <v>6.3829787234042618E-2</v>
      </c>
      <c r="AX500" s="276">
        <f t="shared" si="292"/>
        <v>9.190544828033307E-3</v>
      </c>
      <c r="AY500" s="19">
        <f t="shared" si="314"/>
        <v>-0.16275635025504356</v>
      </c>
    </row>
    <row r="501" spans="1:51">
      <c r="A501" s="4">
        <v>39056</v>
      </c>
      <c r="B501" s="9">
        <f t="shared" si="282"/>
        <v>39056</v>
      </c>
      <c r="C501" s="5">
        <v>0.49</v>
      </c>
      <c r="D501" s="5">
        <v>0.5</v>
      </c>
      <c r="E501" s="5">
        <v>0.48</v>
      </c>
      <c r="F501" s="5">
        <v>0.5</v>
      </c>
      <c r="G501" s="6">
        <v>160500</v>
      </c>
      <c r="H501" s="112">
        <v>0.5</v>
      </c>
      <c r="I501" s="19">
        <f t="shared" si="301"/>
        <v>2.0408163265306142E-2</v>
      </c>
      <c r="J501" s="8">
        <f t="shared" si="302"/>
        <v>0.58339221833163057</v>
      </c>
      <c r="K501" s="8">
        <f t="shared" si="303"/>
        <v>0.45360778166836963</v>
      </c>
      <c r="L501" s="8">
        <f t="shared" si="304"/>
        <v>0.51850000000000007</v>
      </c>
      <c r="M501" s="19">
        <f t="shared" si="305"/>
        <v>0.28611598369391666</v>
      </c>
      <c r="N501" s="19">
        <f t="shared" si="306"/>
        <v>-4.4877525021777831E-2</v>
      </c>
      <c r="O501" s="19">
        <f t="shared" si="307"/>
        <v>-1.1199629946388805E-2</v>
      </c>
      <c r="P501" s="19">
        <f t="shared" si="308"/>
        <v>-8.6391703002288442E-4</v>
      </c>
      <c r="Q501" s="214"/>
      <c r="R501" s="305"/>
      <c r="S501" s="215"/>
      <c r="T501" t="str">
        <f t="shared" si="309"/>
        <v/>
      </c>
      <c r="U501" t="str">
        <f t="shared" si="310"/>
        <v/>
      </c>
      <c r="V501" t="str">
        <f t="shared" si="311"/>
        <v/>
      </c>
      <c r="W501" t="str">
        <f t="shared" si="312"/>
        <v/>
      </c>
      <c r="X501" s="10"/>
      <c r="Y501" s="219">
        <f t="shared" si="291"/>
        <v>-1.2747252747252759E-3</v>
      </c>
      <c r="Z501" s="78">
        <f t="shared" si="293"/>
        <v>0.50404497238710677</v>
      </c>
      <c r="AA501" s="78">
        <f t="shared" si="316"/>
        <v>0.51726127283840284</v>
      </c>
      <c r="AB501" s="74">
        <f t="shared" si="284"/>
        <v>500</v>
      </c>
      <c r="AC501" s="80">
        <f t="shared" si="295"/>
        <v>-2.2529113530727063E-3</v>
      </c>
      <c r="AD501" s="79">
        <f t="shared" si="315"/>
        <v>-1.321630045129607E-2</v>
      </c>
      <c r="AE501" s="81">
        <f t="shared" si="296"/>
        <v>-1.0963389098223364E-2</v>
      </c>
      <c r="AF501" s="19">
        <f t="shared" si="318"/>
        <v>-2.5550531511422399E-2</v>
      </c>
      <c r="AG501" s="93">
        <f t="shared" si="317"/>
        <v>-0.34872478604417773</v>
      </c>
      <c r="AH501" s="91">
        <f t="shared" si="319"/>
        <v>7.8955745392294218E-4</v>
      </c>
      <c r="AI501" s="96">
        <f t="shared" si="320"/>
        <v>502.57128374895899</v>
      </c>
      <c r="AJ501" s="5">
        <f t="shared" si="285"/>
        <v>1.0000000000000009E-2</v>
      </c>
      <c r="AK501" s="5">
        <f t="shared" si="288"/>
        <v>1.0000000000000009E-2</v>
      </c>
      <c r="AL501" s="5">
        <f t="shared" si="290"/>
        <v>0</v>
      </c>
      <c r="AM501" s="95">
        <f t="shared" si="297"/>
        <v>2.8571428571428597E-3</v>
      </c>
      <c r="AN501" s="95">
        <f t="shared" si="298"/>
        <v>-4.2857142857142894E-3</v>
      </c>
      <c r="AO501" s="78">
        <f t="shared" si="299"/>
        <v>0.66666666666666674</v>
      </c>
      <c r="AP501" s="8">
        <f t="shared" si="300"/>
        <v>40</v>
      </c>
      <c r="AQ501" s="8">
        <f t="shared" si="294"/>
        <v>39.999999999999993</v>
      </c>
      <c r="AR501" s="8">
        <f t="shared" si="283"/>
        <v>1</v>
      </c>
      <c r="AS501" s="114">
        <f t="shared" si="289"/>
        <v>160500</v>
      </c>
      <c r="AT501" s="103">
        <f t="shared" si="313"/>
        <v>-0.11692836222783347</v>
      </c>
      <c r="AU501" s="5">
        <f t="shared" si="286"/>
        <v>0.5</v>
      </c>
      <c r="AW501" s="210">
        <f t="shared" si="287"/>
        <v>4.1666666666666706E-2</v>
      </c>
      <c r="AX501" s="276">
        <f t="shared" si="292"/>
        <v>6.4676810217557867E-3</v>
      </c>
      <c r="AY501" s="19">
        <f t="shared" si="314"/>
        <v>-0.29626794245887905</v>
      </c>
    </row>
    <row r="502" spans="1:51">
      <c r="A502" s="4">
        <v>39057</v>
      </c>
      <c r="B502" s="9">
        <f t="shared" si="282"/>
        <v>39057</v>
      </c>
      <c r="C502" s="5">
        <v>0.5</v>
      </c>
      <c r="D502" s="5">
        <v>0.5</v>
      </c>
      <c r="E502" s="5">
        <v>0.49</v>
      </c>
      <c r="F502" s="5">
        <v>0.5</v>
      </c>
      <c r="G502" s="6">
        <v>106500</v>
      </c>
      <c r="H502" s="112">
        <v>0.5</v>
      </c>
      <c r="I502" s="19">
        <f t="shared" si="301"/>
        <v>0</v>
      </c>
      <c r="J502" s="8">
        <f t="shared" si="302"/>
        <v>0.56689475629684993</v>
      </c>
      <c r="K502" s="8">
        <f t="shared" si="303"/>
        <v>0.46010524370314998</v>
      </c>
      <c r="L502" s="8">
        <f t="shared" si="304"/>
        <v>0.51349999999999996</v>
      </c>
      <c r="M502" s="19">
        <f t="shared" si="305"/>
        <v>0.23209801247689812</v>
      </c>
      <c r="N502" s="19">
        <f t="shared" si="306"/>
        <v>-0.18879746080458859</v>
      </c>
      <c r="O502" s="19">
        <f t="shared" si="307"/>
        <v>-2.8278508893998692E-2</v>
      </c>
      <c r="P502" s="19">
        <f t="shared" si="308"/>
        <v>1.4323965102368144E-2</v>
      </c>
      <c r="Q502" s="214"/>
      <c r="R502" s="305"/>
      <c r="S502" s="215"/>
      <c r="T502" t="str">
        <f t="shared" si="309"/>
        <v/>
      </c>
      <c r="U502" t="str">
        <f t="shared" si="310"/>
        <v/>
      </c>
      <c r="V502" t="str">
        <f t="shared" si="311"/>
        <v/>
      </c>
      <c r="W502" t="str">
        <f t="shared" si="312"/>
        <v/>
      </c>
      <c r="X502" s="10"/>
      <c r="Y502" s="219">
        <f t="shared" si="291"/>
        <v>-7.0329670329670392E-4</v>
      </c>
      <c r="Z502" s="78">
        <f t="shared" si="293"/>
        <v>0.5034220466394923</v>
      </c>
      <c r="AA502" s="78">
        <f t="shared" si="316"/>
        <v>0.51598393864836101</v>
      </c>
      <c r="AB502" s="74">
        <f t="shared" si="284"/>
        <v>501</v>
      </c>
      <c r="AC502" s="80">
        <f t="shared" si="295"/>
        <v>-1.2788023285162705E-3</v>
      </c>
      <c r="AD502" s="79">
        <f t="shared" si="315"/>
        <v>-1.2561892008868702E-2</v>
      </c>
      <c r="AE502" s="81">
        <f t="shared" si="296"/>
        <v>-1.1283089680352432E-2</v>
      </c>
      <c r="AF502" s="19">
        <f t="shared" si="318"/>
        <v>-2.434550974934422E-2</v>
      </c>
      <c r="AG502" s="93">
        <f t="shared" si="317"/>
        <v>-0.43237787551110946</v>
      </c>
      <c r="AH502" s="91">
        <f t="shared" si="319"/>
        <v>8.690069197394753E-4</v>
      </c>
      <c r="AI502" s="96">
        <f t="shared" si="320"/>
        <v>502.33863890491369</v>
      </c>
      <c r="AJ502" s="5">
        <f t="shared" si="285"/>
        <v>0</v>
      </c>
      <c r="AK502" s="5">
        <f t="shared" si="288"/>
        <v>0</v>
      </c>
      <c r="AL502" s="5">
        <f t="shared" si="290"/>
        <v>0</v>
      </c>
      <c r="AM502" s="95">
        <f t="shared" si="297"/>
        <v>2.8571428571428597E-3</v>
      </c>
      <c r="AN502" s="95">
        <f t="shared" si="298"/>
        <v>-4.2857142857142894E-3</v>
      </c>
      <c r="AO502" s="78">
        <f t="shared" si="299"/>
        <v>0.66666666666666674</v>
      </c>
      <c r="AP502" s="8">
        <f t="shared" si="300"/>
        <v>40</v>
      </c>
      <c r="AQ502" s="8">
        <f t="shared" si="294"/>
        <v>39.999999999999993</v>
      </c>
      <c r="AR502" s="8">
        <f t="shared" si="283"/>
        <v>1</v>
      </c>
      <c r="AS502" s="114">
        <f t="shared" si="289"/>
        <v>106500</v>
      </c>
      <c r="AT502" s="103">
        <f t="shared" si="313"/>
        <v>-0.2141302439880638</v>
      </c>
      <c r="AU502" s="5">
        <f t="shared" si="286"/>
        <v>0.5</v>
      </c>
      <c r="AW502" s="210">
        <f t="shared" si="287"/>
        <v>2.0408163265306142E-2</v>
      </c>
      <c r="AX502" s="276">
        <f t="shared" si="292"/>
        <v>2.1799546662963376E-3</v>
      </c>
      <c r="AY502" s="19">
        <f t="shared" si="314"/>
        <v>-0.66294647819466146</v>
      </c>
    </row>
    <row r="503" spans="1:51">
      <c r="A503" s="4">
        <v>39058</v>
      </c>
      <c r="B503" s="9">
        <f t="shared" si="282"/>
        <v>39058</v>
      </c>
      <c r="C503" s="5">
        <v>0.5</v>
      </c>
      <c r="D503" s="5">
        <v>0.49</v>
      </c>
      <c r="E503" s="5">
        <v>0.49</v>
      </c>
      <c r="F503" s="5">
        <v>0.49</v>
      </c>
      <c r="G503" s="6">
        <v>35200</v>
      </c>
      <c r="H503" s="112">
        <v>0.49</v>
      </c>
      <c r="I503" s="19">
        <f t="shared" si="301"/>
        <v>-2.0000000000000018E-2</v>
      </c>
      <c r="J503" s="8">
        <f t="shared" si="302"/>
        <v>0.55367661580737737</v>
      </c>
      <c r="K503" s="8">
        <f t="shared" si="303"/>
        <v>0.46432338419262265</v>
      </c>
      <c r="L503" s="8">
        <f t="shared" si="304"/>
        <v>0.50900000000000001</v>
      </c>
      <c r="M503" s="19">
        <f t="shared" si="305"/>
        <v>0.19243750079510727</v>
      </c>
      <c r="N503" s="19">
        <f t="shared" si="306"/>
        <v>-0.17087829085024356</v>
      </c>
      <c r="O503" s="19">
        <f t="shared" si="307"/>
        <v>-2.3316745026568896E-2</v>
      </c>
      <c r="P503" s="19">
        <f t="shared" si="308"/>
        <v>9.1677731284325881E-3</v>
      </c>
      <c r="Q503" s="214"/>
      <c r="R503" s="305"/>
      <c r="S503" s="215"/>
      <c r="T503" t="str">
        <f t="shared" si="309"/>
        <v/>
      </c>
      <c r="U503" t="str">
        <f t="shared" si="310"/>
        <v/>
      </c>
      <c r="V503" t="str">
        <f t="shared" si="311"/>
        <v/>
      </c>
      <c r="W503" t="str">
        <f t="shared" si="312"/>
        <v/>
      </c>
      <c r="X503" s="10"/>
      <c r="Y503" s="219">
        <f t="shared" si="291"/>
        <v>-9.8901098901098988E-4</v>
      </c>
      <c r="Z503" s="78">
        <f t="shared" si="293"/>
        <v>0.50135505145701054</v>
      </c>
      <c r="AA503" s="78">
        <f t="shared" si="316"/>
        <v>0.51406112718838226</v>
      </c>
      <c r="AB503" s="74">
        <f t="shared" si="284"/>
        <v>502</v>
      </c>
      <c r="AC503" s="80">
        <f t="shared" si="295"/>
        <v>-1.1383888408154335E-3</v>
      </c>
      <c r="AD503" s="79">
        <f t="shared" si="315"/>
        <v>-1.2706075731371724E-2</v>
      </c>
      <c r="AE503" s="81">
        <f t="shared" si="296"/>
        <v>-1.1567686890556291E-2</v>
      </c>
      <c r="AF503" s="19">
        <f t="shared" si="318"/>
        <v>-2.4717052232419569E-2</v>
      </c>
      <c r="AG503" s="93">
        <f t="shared" si="317"/>
        <v>-0.10980077574909615</v>
      </c>
      <c r="AH503" s="91">
        <f t="shared" si="319"/>
        <v>8.6981453195898045E-4</v>
      </c>
      <c r="AI503" s="96">
        <f t="shared" si="320"/>
        <v>502.46213601163169</v>
      </c>
      <c r="AJ503" s="5">
        <f t="shared" si="285"/>
        <v>-1.0000000000000009E-2</v>
      </c>
      <c r="AK503" s="5">
        <f t="shared" si="288"/>
        <v>0</v>
      </c>
      <c r="AL503" s="5">
        <f t="shared" si="290"/>
        <v>-1.0000000000000009E-2</v>
      </c>
      <c r="AM503" s="95">
        <f t="shared" si="297"/>
        <v>2.8571428571428597E-3</v>
      </c>
      <c r="AN503" s="95">
        <f t="shared" si="298"/>
        <v>-3.5714285714285748E-3</v>
      </c>
      <c r="AO503" s="78">
        <f t="shared" si="299"/>
        <v>0.79999999999999993</v>
      </c>
      <c r="AP503" s="8">
        <f t="shared" si="300"/>
        <v>44.444444444444436</v>
      </c>
      <c r="AQ503" s="8">
        <f t="shared" si="294"/>
        <v>44.444444444444443</v>
      </c>
      <c r="AR503" s="8">
        <f t="shared" si="283"/>
        <v>0</v>
      </c>
      <c r="AS503" s="114">
        <f t="shared" si="289"/>
        <v>0</v>
      </c>
      <c r="AT503" s="103">
        <f t="shared" si="313"/>
        <v>-0.14541412421361322</v>
      </c>
      <c r="AU503" s="5">
        <f t="shared" si="286"/>
        <v>0.49</v>
      </c>
      <c r="AW503" s="210">
        <f t="shared" si="287"/>
        <v>0</v>
      </c>
      <c r="AX503" s="276">
        <f t="shared" si="292"/>
        <v>-2.1857211543107272E-3</v>
      </c>
      <c r="AY503" s="19">
        <f t="shared" si="314"/>
        <v>-2.0026452329966045</v>
      </c>
    </row>
    <row r="504" spans="1:51">
      <c r="A504" s="4">
        <v>39059</v>
      </c>
      <c r="B504" s="9">
        <f t="shared" si="282"/>
        <v>39059</v>
      </c>
      <c r="C504" s="5">
        <v>0.49</v>
      </c>
      <c r="D504" s="5">
        <v>0.49</v>
      </c>
      <c r="E504" s="5">
        <v>0.48</v>
      </c>
      <c r="F504" s="5">
        <v>0.48</v>
      </c>
      <c r="G504" s="6">
        <v>243700</v>
      </c>
      <c r="H504" s="112">
        <v>0.48</v>
      </c>
      <c r="I504" s="19">
        <f t="shared" si="301"/>
        <v>-2.0408163265306142E-2</v>
      </c>
      <c r="J504" s="8">
        <f t="shared" si="302"/>
        <v>0.53649615361854386</v>
      </c>
      <c r="K504" s="8">
        <f t="shared" si="303"/>
        <v>0.47150384638145615</v>
      </c>
      <c r="L504" s="8">
        <f t="shared" si="304"/>
        <v>0.504</v>
      </c>
      <c r="M504" s="19">
        <f t="shared" si="305"/>
        <v>0.13784046033954858</v>
      </c>
      <c r="N504" s="19">
        <f t="shared" si="306"/>
        <v>-0.28371310285145224</v>
      </c>
      <c r="O504" s="19">
        <f t="shared" si="307"/>
        <v>-3.1029777488039246E-2</v>
      </c>
      <c r="P504" s="19">
        <f t="shared" si="308"/>
        <v>1.5464356164872191E-2</v>
      </c>
      <c r="Q504" s="214"/>
      <c r="R504" s="305"/>
      <c r="S504" s="215"/>
      <c r="T504" t="str">
        <f t="shared" si="309"/>
        <v/>
      </c>
      <c r="U504" t="str">
        <f t="shared" si="310"/>
        <v/>
      </c>
      <c r="V504" t="str">
        <f t="shared" si="311"/>
        <v/>
      </c>
      <c r="W504" t="str">
        <f t="shared" si="312"/>
        <v/>
      </c>
      <c r="X504" s="10"/>
      <c r="Y504" s="219">
        <f t="shared" si="291"/>
        <v>-1.1868131868131879E-3</v>
      </c>
      <c r="Z504" s="78">
        <f t="shared" si="293"/>
        <v>0.49806637353263089</v>
      </c>
      <c r="AA504" s="78">
        <f t="shared" si="316"/>
        <v>0.51154060377644195</v>
      </c>
      <c r="AB504" s="74">
        <f t="shared" si="284"/>
        <v>503</v>
      </c>
      <c r="AC504" s="80">
        <f t="shared" si="295"/>
        <v>-1.5252346826038141E-3</v>
      </c>
      <c r="AD504" s="79">
        <f t="shared" si="315"/>
        <v>-1.3474230243811058E-2</v>
      </c>
      <c r="AE504" s="81">
        <f t="shared" si="296"/>
        <v>-1.1948995561207244E-2</v>
      </c>
      <c r="AF504" s="19">
        <f t="shared" si="318"/>
        <v>-2.634049016703215E-2</v>
      </c>
      <c r="AG504" s="93">
        <f t="shared" si="317"/>
        <v>0.33981872267061314</v>
      </c>
      <c r="AH504" s="91">
        <f t="shared" si="319"/>
        <v>8.2493751644469656E-4</v>
      </c>
      <c r="AI504" s="96">
        <f t="shared" si="320"/>
        <v>502.86736751421438</v>
      </c>
      <c r="AJ504" s="5">
        <f t="shared" si="285"/>
        <v>-1.0000000000000009E-2</v>
      </c>
      <c r="AK504" s="5">
        <f t="shared" si="288"/>
        <v>0</v>
      </c>
      <c r="AL504" s="5">
        <f t="shared" si="290"/>
        <v>-1.0000000000000009E-2</v>
      </c>
      <c r="AM504" s="95">
        <f t="shared" si="297"/>
        <v>2.1428571428571447E-3</v>
      </c>
      <c r="AN504" s="95">
        <f t="shared" si="298"/>
        <v>-4.2857142857142894E-3</v>
      </c>
      <c r="AO504" s="78">
        <f t="shared" si="299"/>
        <v>0.5</v>
      </c>
      <c r="AP504" s="8">
        <f t="shared" si="300"/>
        <v>33.333333333333329</v>
      </c>
      <c r="AQ504" s="8">
        <f t="shared" si="294"/>
        <v>45.45454545454546</v>
      </c>
      <c r="AR504" s="8">
        <f t="shared" si="283"/>
        <v>-1</v>
      </c>
      <c r="AS504" s="114">
        <f t="shared" si="289"/>
        <v>-243700</v>
      </c>
      <c r="AT504" s="103">
        <f t="shared" si="313"/>
        <v>-0.31434614906059466</v>
      </c>
      <c r="AU504" s="5">
        <f t="shared" si="286"/>
        <v>0.48</v>
      </c>
      <c r="AW504" s="210">
        <f t="shared" si="287"/>
        <v>2.0833333333333353E-2</v>
      </c>
      <c r="AX504" s="276">
        <f t="shared" si="292"/>
        <v>-7.2126210465716092E-3</v>
      </c>
      <c r="AY504" s="19">
        <f t="shared" si="314"/>
        <v>-2.2998816122297758</v>
      </c>
    </row>
    <row r="505" spans="1:51">
      <c r="A505" s="4">
        <v>39062</v>
      </c>
      <c r="B505" s="9">
        <f t="shared" si="282"/>
        <v>39062</v>
      </c>
      <c r="C505" s="5">
        <v>0.48</v>
      </c>
      <c r="D505" s="5">
        <v>0.5</v>
      </c>
      <c r="E505" s="5">
        <v>0.47</v>
      </c>
      <c r="F505" s="5">
        <v>0.48</v>
      </c>
      <c r="G505" s="6">
        <v>58200</v>
      </c>
      <c r="H505" s="112">
        <v>0.48</v>
      </c>
      <c r="I505" s="19">
        <f t="shared" si="301"/>
        <v>0</v>
      </c>
      <c r="J505" s="8">
        <f t="shared" si="302"/>
        <v>0.52190890230020681</v>
      </c>
      <c r="K505" s="8">
        <f t="shared" si="303"/>
        <v>0.47809109769979347</v>
      </c>
      <c r="L505" s="8">
        <f t="shared" si="304"/>
        <v>0.50000000000000011</v>
      </c>
      <c r="M505" s="19">
        <f t="shared" si="305"/>
        <v>9.1651580234877641E-2</v>
      </c>
      <c r="N505" s="19">
        <f t="shared" si="306"/>
        <v>-0.33508942142888815</v>
      </c>
      <c r="O505" s="19">
        <f t="shared" si="307"/>
        <v>-2.718985256455125E-2</v>
      </c>
      <c r="P505" s="19">
        <f t="shared" si="308"/>
        <v>1.3970726578141418E-2</v>
      </c>
      <c r="Q505" s="214"/>
      <c r="R505" s="305"/>
      <c r="S505" s="215"/>
      <c r="T505" t="str">
        <f t="shared" si="309"/>
        <v/>
      </c>
      <c r="U505" t="str">
        <f t="shared" si="310"/>
        <v/>
      </c>
      <c r="V505" t="str">
        <f t="shared" si="311"/>
        <v>BrokeBandLower</v>
      </c>
      <c r="W505" t="str">
        <f t="shared" si="312"/>
        <v/>
      </c>
      <c r="X505" s="10"/>
      <c r="Y505" s="219">
        <f t="shared" si="291"/>
        <v>-1.2527472527472539E-3</v>
      </c>
      <c r="Z505" s="78">
        <f t="shared" si="293"/>
        <v>0.4952841520086057</v>
      </c>
      <c r="AA505" s="78">
        <f t="shared" si="316"/>
        <v>0.50920659909698529</v>
      </c>
      <c r="AB505" s="74">
        <f t="shared" si="284"/>
        <v>504</v>
      </c>
      <c r="AC505" s="80">
        <f t="shared" si="295"/>
        <v>-1.5787612217378726E-3</v>
      </c>
      <c r="AD505" s="79">
        <f t="shared" si="315"/>
        <v>-1.3922447088379586E-2</v>
      </c>
      <c r="AE505" s="81">
        <f t="shared" si="296"/>
        <v>-1.2343685866641713E-2</v>
      </c>
      <c r="AF505" s="19">
        <f t="shared" si="318"/>
        <v>-2.7341450627445359E-2</v>
      </c>
      <c r="AG505" s="93">
        <f t="shared" si="317"/>
        <v>3.5093969304894328E-2</v>
      </c>
      <c r="AH505" s="91">
        <f t="shared" si="319"/>
        <v>7.6034178306871305E-4</v>
      </c>
      <c r="AI505" s="96">
        <f t="shared" si="320"/>
        <v>503.36651260804462</v>
      </c>
      <c r="AJ505" s="5">
        <f t="shared" si="285"/>
        <v>0</v>
      </c>
      <c r="AK505" s="5">
        <f t="shared" si="288"/>
        <v>0</v>
      </c>
      <c r="AL505" s="5">
        <f t="shared" si="290"/>
        <v>0</v>
      </c>
      <c r="AM505" s="95">
        <f t="shared" si="297"/>
        <v>2.1428571428571447E-3</v>
      </c>
      <c r="AN505" s="95">
        <f t="shared" si="298"/>
        <v>-4.2857142857142894E-3</v>
      </c>
      <c r="AO505" s="78">
        <f t="shared" si="299"/>
        <v>0.5</v>
      </c>
      <c r="AP505" s="8">
        <f t="shared" si="300"/>
        <v>33.333333333333329</v>
      </c>
      <c r="AQ505" s="8">
        <f t="shared" si="294"/>
        <v>45.45454545454546</v>
      </c>
      <c r="AR505" s="8">
        <f t="shared" si="283"/>
        <v>-0.33333333333333331</v>
      </c>
      <c r="AS505" s="114">
        <f t="shared" si="289"/>
        <v>-19400</v>
      </c>
      <c r="AT505" s="103">
        <f t="shared" si="313"/>
        <v>-0.12962504640514791</v>
      </c>
      <c r="AU505" s="5">
        <f t="shared" si="286"/>
        <v>0.48</v>
      </c>
      <c r="AW505" s="210">
        <f t="shared" si="287"/>
        <v>6.3829787234042618E-2</v>
      </c>
      <c r="AX505" s="276">
        <f t="shared" si="292"/>
        <v>-1.2607729726491389E-2</v>
      </c>
      <c r="AY505" s="19">
        <f t="shared" si="314"/>
        <v>-0.74800944692418703</v>
      </c>
    </row>
    <row r="506" spans="1:51">
      <c r="A506" s="4">
        <v>39063</v>
      </c>
      <c r="B506" s="9">
        <f t="shared" si="282"/>
        <v>39063</v>
      </c>
      <c r="C506" s="5">
        <v>0.48</v>
      </c>
      <c r="D506" s="5">
        <v>0.48</v>
      </c>
      <c r="E506" s="5">
        <v>0.47</v>
      </c>
      <c r="F506" s="5">
        <v>0.48</v>
      </c>
      <c r="G506" s="6">
        <v>33100</v>
      </c>
      <c r="H506" s="112">
        <v>0.48</v>
      </c>
      <c r="I506" s="19">
        <f t="shared" si="301"/>
        <v>0</v>
      </c>
      <c r="J506" s="8">
        <f t="shared" si="302"/>
        <v>0.52154343724360586</v>
      </c>
      <c r="K506" s="8">
        <f t="shared" si="303"/>
        <v>0.4754565627563942</v>
      </c>
      <c r="L506" s="8">
        <f t="shared" si="304"/>
        <v>0.49850000000000005</v>
      </c>
      <c r="M506" s="19">
        <f t="shared" si="305"/>
        <v>9.693182952408802E-2</v>
      </c>
      <c r="N506" s="19">
        <f t="shared" si="306"/>
        <v>5.761220129187692E-2</v>
      </c>
      <c r="O506" s="19">
        <f t="shared" si="307"/>
        <v>-7.0024683424682523E-4</v>
      </c>
      <c r="P506" s="19">
        <f t="shared" si="308"/>
        <v>-5.5105291775450838E-3</v>
      </c>
      <c r="Q506" s="214"/>
      <c r="R506" s="305"/>
      <c r="S506" s="215"/>
      <c r="T506" t="str">
        <f t="shared" si="309"/>
        <v/>
      </c>
      <c r="U506" t="str">
        <f t="shared" si="310"/>
        <v/>
      </c>
      <c r="V506" t="str">
        <f t="shared" si="311"/>
        <v>BrokeBandLower</v>
      </c>
      <c r="W506" t="str">
        <f t="shared" si="312"/>
        <v/>
      </c>
      <c r="X506" s="10"/>
      <c r="Y506" s="219">
        <f t="shared" si="291"/>
        <v>-1.8461538461538478E-3</v>
      </c>
      <c r="Z506" s="78">
        <f t="shared" si="293"/>
        <v>0.4929303925992804</v>
      </c>
      <c r="AA506" s="78">
        <f t="shared" si="316"/>
        <v>0.50704531076380843</v>
      </c>
      <c r="AB506" s="74">
        <f t="shared" si="284"/>
        <v>505</v>
      </c>
      <c r="AC506" s="80">
        <f t="shared" si="295"/>
        <v>-1.4169858383090567E-3</v>
      </c>
      <c r="AD506" s="79">
        <f t="shared" si="315"/>
        <v>-1.4114918164528034E-2</v>
      </c>
      <c r="AE506" s="81">
        <f t="shared" si="296"/>
        <v>-1.2697932326218977E-2</v>
      </c>
      <c r="AF506" s="19">
        <f t="shared" si="318"/>
        <v>-2.7837587420472244E-2</v>
      </c>
      <c r="AG506" s="93">
        <f t="shared" si="317"/>
        <v>-0.10246982330281484</v>
      </c>
      <c r="AH506" s="91">
        <f t="shared" si="319"/>
        <v>6.5128403041260475E-4</v>
      </c>
      <c r="AI506" s="96">
        <f t="shared" si="320"/>
        <v>504.17256200447065</v>
      </c>
      <c r="AJ506" s="5">
        <f t="shared" si="285"/>
        <v>0</v>
      </c>
      <c r="AK506" s="5">
        <f t="shared" si="288"/>
        <v>0</v>
      </c>
      <c r="AL506" s="5">
        <f t="shared" si="290"/>
        <v>0</v>
      </c>
      <c r="AM506" s="95">
        <f t="shared" si="297"/>
        <v>2.1428571428571447E-3</v>
      </c>
      <c r="AN506" s="95">
        <f t="shared" si="298"/>
        <v>-2.8571428571428597E-3</v>
      </c>
      <c r="AO506" s="78">
        <f t="shared" si="299"/>
        <v>0.75</v>
      </c>
      <c r="AP506" s="8">
        <f t="shared" si="300"/>
        <v>42.857142857142854</v>
      </c>
      <c r="AQ506" s="8">
        <f t="shared" si="294"/>
        <v>50</v>
      </c>
      <c r="AR506" s="8">
        <f t="shared" si="283"/>
        <v>1</v>
      </c>
      <c r="AS506" s="114">
        <f t="shared" si="289"/>
        <v>33100</v>
      </c>
      <c r="AT506" s="103">
        <f t="shared" si="313"/>
        <v>8.4145928240653589E-2</v>
      </c>
      <c r="AU506" s="5">
        <f t="shared" si="286"/>
        <v>0.48</v>
      </c>
      <c r="AW506" s="210">
        <f t="shared" si="287"/>
        <v>2.1276595744680871E-2</v>
      </c>
      <c r="AX506" s="276">
        <f t="shared" si="292"/>
        <v>-1.6454541392564481E-2</v>
      </c>
      <c r="AY506" s="19">
        <f t="shared" si="314"/>
        <v>-0.30511533396771362</v>
      </c>
    </row>
    <row r="507" spans="1:51">
      <c r="A507" s="4">
        <v>39064</v>
      </c>
      <c r="B507" s="9">
        <f t="shared" si="282"/>
        <v>39064</v>
      </c>
      <c r="C507" s="5">
        <v>0.48</v>
      </c>
      <c r="D507" s="5">
        <v>0.48</v>
      </c>
      <c r="E507" s="5">
        <v>0.47</v>
      </c>
      <c r="F507" s="5">
        <v>0.47</v>
      </c>
      <c r="G507" s="6">
        <v>100700</v>
      </c>
      <c r="H507" s="112">
        <v>0.47</v>
      </c>
      <c r="I507" s="19">
        <f t="shared" si="301"/>
        <v>-2.0833333333333353E-2</v>
      </c>
      <c r="J507" s="8">
        <f t="shared" si="302"/>
        <v>0.52000000000000013</v>
      </c>
      <c r="K507" s="8">
        <f t="shared" si="303"/>
        <v>0.47200000000000009</v>
      </c>
      <c r="L507" s="8">
        <f t="shared" si="304"/>
        <v>0.49600000000000011</v>
      </c>
      <c r="M507" s="19">
        <f t="shared" si="305"/>
        <v>0.10169491525423736</v>
      </c>
      <c r="N507" s="19">
        <f t="shared" si="306"/>
        <v>4.9138510575266657E-2</v>
      </c>
      <c r="O507" s="19">
        <f t="shared" si="307"/>
        <v>-2.9593647113323926E-3</v>
      </c>
      <c r="P507" s="19">
        <f t="shared" si="308"/>
        <v>-7.2699864239020324E-3</v>
      </c>
      <c r="Q507" s="214"/>
      <c r="R507" s="305"/>
      <c r="S507" s="215"/>
      <c r="T507" t="str">
        <f t="shared" si="309"/>
        <v/>
      </c>
      <c r="U507" t="str">
        <f t="shared" si="310"/>
        <v/>
      </c>
      <c r="V507" t="str">
        <f t="shared" si="311"/>
        <v>BrokeBandLower</v>
      </c>
      <c r="W507" t="str">
        <f t="shared" si="312"/>
        <v>BrokeBandLower</v>
      </c>
      <c r="X507" s="10"/>
      <c r="Y507" s="219">
        <f t="shared" si="291"/>
        <v>-2.3516483516483537E-3</v>
      </c>
      <c r="Z507" s="78">
        <f t="shared" si="293"/>
        <v>0.48939911213899123</v>
      </c>
      <c r="AA507" s="78">
        <f t="shared" si="316"/>
        <v>0.50430395776728665</v>
      </c>
      <c r="AB507" s="74">
        <f t="shared" si="284"/>
        <v>506</v>
      </c>
      <c r="AC507" s="80">
        <f t="shared" si="295"/>
        <v>-1.7655306416611508E-3</v>
      </c>
      <c r="AD507" s="79">
        <f t="shared" si="315"/>
        <v>-1.4904845628295416E-2</v>
      </c>
      <c r="AE507" s="81">
        <f t="shared" si="296"/>
        <v>-1.3139314986634265E-2</v>
      </c>
      <c r="AF507" s="19">
        <f t="shared" si="318"/>
        <v>-2.9555281886511239E-2</v>
      </c>
      <c r="AG507" s="93">
        <f t="shared" si="317"/>
        <v>0.24597620803890743</v>
      </c>
      <c r="AH507" s="91">
        <f t="shared" si="319"/>
        <v>5.2422187718665671E-4</v>
      </c>
      <c r="AI507" s="96">
        <f t="shared" si="320"/>
        <v>505.22552607102637</v>
      </c>
      <c r="AJ507" s="5">
        <f t="shared" si="285"/>
        <v>-1.0000000000000009E-2</v>
      </c>
      <c r="AK507" s="5">
        <f t="shared" si="288"/>
        <v>0</v>
      </c>
      <c r="AL507" s="5">
        <f t="shared" si="290"/>
        <v>-1.0000000000000009E-2</v>
      </c>
      <c r="AM507" s="95">
        <f t="shared" si="297"/>
        <v>1.4285714285714299E-3</v>
      </c>
      <c r="AN507" s="95">
        <f t="shared" si="298"/>
        <v>-3.5714285714285748E-3</v>
      </c>
      <c r="AO507" s="78">
        <f t="shared" si="299"/>
        <v>0.39999999999999997</v>
      </c>
      <c r="AP507" s="8">
        <f t="shared" si="300"/>
        <v>28.571428571428569</v>
      </c>
      <c r="AQ507" s="8">
        <f t="shared" si="294"/>
        <v>50</v>
      </c>
      <c r="AR507" s="8">
        <f t="shared" si="283"/>
        <v>-1</v>
      </c>
      <c r="AS507" s="114">
        <f t="shared" si="289"/>
        <v>-100700</v>
      </c>
      <c r="AT507" s="103">
        <f t="shared" si="313"/>
        <v>4.650106028476219E-2</v>
      </c>
      <c r="AU507" s="5">
        <f t="shared" si="286"/>
        <v>0.47</v>
      </c>
      <c r="AW507" s="210">
        <f t="shared" si="287"/>
        <v>2.1276595744680871E-2</v>
      </c>
      <c r="AX507" s="276">
        <f t="shared" si="292"/>
        <v>-1.8874276529877852E-2</v>
      </c>
      <c r="AY507" s="19">
        <f t="shared" si="314"/>
        <v>-0.14705576287934757</v>
      </c>
    </row>
    <row r="508" spans="1:51">
      <c r="A508" s="4">
        <v>39065</v>
      </c>
      <c r="B508" s="9">
        <f t="shared" si="282"/>
        <v>39065</v>
      </c>
      <c r="C508" s="5">
        <v>0.47</v>
      </c>
      <c r="D508" s="5">
        <v>0.47</v>
      </c>
      <c r="E508" s="5">
        <v>0.46</v>
      </c>
      <c r="F508" s="5">
        <v>0.47</v>
      </c>
      <c r="G508" s="6">
        <v>119600</v>
      </c>
      <c r="H508" s="112">
        <v>0.47</v>
      </c>
      <c r="I508" s="19">
        <f t="shared" si="301"/>
        <v>0</v>
      </c>
      <c r="J508" s="8">
        <f t="shared" si="302"/>
        <v>0.51739560629069725</v>
      </c>
      <c r="K508" s="8">
        <f t="shared" si="303"/>
        <v>0.46960439370930307</v>
      </c>
      <c r="L508" s="8">
        <f t="shared" si="304"/>
        <v>0.49350000000000016</v>
      </c>
      <c r="M508" s="19">
        <f t="shared" si="305"/>
        <v>0.10176909164733698</v>
      </c>
      <c r="N508" s="19">
        <f t="shared" si="306"/>
        <v>7.2940119881290534E-4</v>
      </c>
      <c r="O508" s="19">
        <f t="shared" si="307"/>
        <v>-5.0084494409670692E-3</v>
      </c>
      <c r="P508" s="19">
        <f t="shared" si="308"/>
        <v>-5.0754370565614746E-3</v>
      </c>
      <c r="Q508" s="214"/>
      <c r="R508" s="305"/>
      <c r="S508" s="215"/>
      <c r="T508" t="str">
        <f t="shared" si="309"/>
        <v/>
      </c>
      <c r="U508" t="str">
        <f t="shared" si="310"/>
        <v/>
      </c>
      <c r="V508" t="str">
        <f t="shared" si="311"/>
        <v>BrokeBandLower</v>
      </c>
      <c r="W508" t="str">
        <f t="shared" si="312"/>
        <v/>
      </c>
      <c r="X508" s="10"/>
      <c r="Y508" s="219">
        <f t="shared" si="291"/>
        <v>-2.3956043956043977E-3</v>
      </c>
      <c r="Z508" s="78">
        <f t="shared" si="293"/>
        <v>0.4864116488695866</v>
      </c>
      <c r="AA508" s="78">
        <f t="shared" si="316"/>
        <v>0.5017654648925074</v>
      </c>
      <c r="AB508" s="74">
        <f t="shared" si="284"/>
        <v>507</v>
      </c>
      <c r="AC508" s="80">
        <f t="shared" si="295"/>
        <v>-1.7716008290292254E-3</v>
      </c>
      <c r="AD508" s="79">
        <f t="shared" si="315"/>
        <v>-1.5353816022920797E-2</v>
      </c>
      <c r="AE508" s="81">
        <f t="shared" si="296"/>
        <v>-1.3582215193891571E-2</v>
      </c>
      <c r="AF508" s="19">
        <f t="shared" si="318"/>
        <v>-3.0599587052508738E-2</v>
      </c>
      <c r="AG508" s="93">
        <f t="shared" si="317"/>
        <v>3.4381659682571407E-3</v>
      </c>
      <c r="AH508" s="91">
        <f t="shared" si="319"/>
        <v>4.2088255305164135E-4</v>
      </c>
      <c r="AI508" s="96">
        <f t="shared" si="320"/>
        <v>506.15840484917703</v>
      </c>
      <c r="AJ508" s="5">
        <f t="shared" si="285"/>
        <v>0</v>
      </c>
      <c r="AK508" s="5">
        <f t="shared" si="288"/>
        <v>0</v>
      </c>
      <c r="AL508" s="5">
        <f t="shared" si="290"/>
        <v>0</v>
      </c>
      <c r="AM508" s="95">
        <f t="shared" si="297"/>
        <v>7.1428571428571494E-4</v>
      </c>
      <c r="AN508" s="95">
        <f t="shared" si="298"/>
        <v>-3.5714285714285748E-3</v>
      </c>
      <c r="AO508" s="78">
        <f t="shared" si="299"/>
        <v>0.19999999999999998</v>
      </c>
      <c r="AP508" s="8">
        <f t="shared" si="300"/>
        <v>16.666666666666657</v>
      </c>
      <c r="AQ508" s="8">
        <f t="shared" si="294"/>
        <v>50</v>
      </c>
      <c r="AR508" s="8">
        <f t="shared" si="283"/>
        <v>1</v>
      </c>
      <c r="AS508" s="114">
        <f t="shared" si="289"/>
        <v>119600</v>
      </c>
      <c r="AT508" s="103">
        <f t="shared" si="313"/>
        <v>0.20275574781703115</v>
      </c>
      <c r="AU508" s="5">
        <f t="shared" si="286"/>
        <v>0.47</v>
      </c>
      <c r="AW508" s="210">
        <f t="shared" si="287"/>
        <v>2.1739130434782507E-2</v>
      </c>
      <c r="AX508" s="276">
        <f t="shared" si="292"/>
        <v>-2.0459775945005587E-2</v>
      </c>
      <c r="AY508" s="19">
        <f t="shared" si="314"/>
        <v>-8.4003188817219035E-2</v>
      </c>
    </row>
    <row r="509" spans="1:51">
      <c r="A509" s="4">
        <v>39066</v>
      </c>
      <c r="B509" s="9">
        <f t="shared" si="282"/>
        <v>39066</v>
      </c>
      <c r="C509" s="5">
        <v>0.47</v>
      </c>
      <c r="D509" s="5">
        <v>0.47</v>
      </c>
      <c r="E509" s="5">
        <v>0.44</v>
      </c>
      <c r="F509" s="5">
        <v>0.47</v>
      </c>
      <c r="G509" s="6">
        <v>129500</v>
      </c>
      <c r="H509" s="112">
        <v>0.47</v>
      </c>
      <c r="I509" s="19">
        <f t="shared" si="301"/>
        <v>0</v>
      </c>
      <c r="J509" s="8">
        <f t="shared" si="302"/>
        <v>0.51776819745345048</v>
      </c>
      <c r="K509" s="8">
        <f t="shared" si="303"/>
        <v>0.46623180254654989</v>
      </c>
      <c r="L509" s="8">
        <f t="shared" si="304"/>
        <v>0.49200000000000016</v>
      </c>
      <c r="M509" s="19">
        <f t="shared" si="305"/>
        <v>0.1105381370927717</v>
      </c>
      <c r="N509" s="19">
        <f t="shared" si="306"/>
        <v>8.6166097225494703E-2</v>
      </c>
      <c r="O509" s="19">
        <f t="shared" si="307"/>
        <v>7.2012819247617215E-4</v>
      </c>
      <c r="P509" s="19">
        <f t="shared" si="308"/>
        <v>-7.1817708861576348E-3</v>
      </c>
      <c r="Q509" s="214"/>
      <c r="R509" s="305"/>
      <c r="S509" s="215"/>
      <c r="T509" t="str">
        <f t="shared" si="309"/>
        <v/>
      </c>
      <c r="U509" t="str">
        <f t="shared" si="310"/>
        <v/>
      </c>
      <c r="V509" t="str">
        <f t="shared" si="311"/>
        <v>BrokeBandLower</v>
      </c>
      <c r="W509" t="str">
        <f t="shared" si="312"/>
        <v/>
      </c>
      <c r="X509" s="10"/>
      <c r="Y509" s="219">
        <f t="shared" si="291"/>
        <v>-2.5934065934065959E-3</v>
      </c>
      <c r="Z509" s="78">
        <f t="shared" si="293"/>
        <v>0.48388425494367027</v>
      </c>
      <c r="AA509" s="78">
        <f t="shared" si="316"/>
        <v>0.49941482049046182</v>
      </c>
      <c r="AB509" s="74">
        <f t="shared" si="284"/>
        <v>508</v>
      </c>
      <c r="AC509" s="80">
        <f t="shared" si="295"/>
        <v>-1.5586802823199849E-3</v>
      </c>
      <c r="AD509" s="79">
        <f t="shared" si="315"/>
        <v>-1.5530565546791553E-2</v>
      </c>
      <c r="AE509" s="81">
        <f t="shared" si="296"/>
        <v>-1.3971885264471568E-2</v>
      </c>
      <c r="AF509" s="19">
        <f t="shared" si="318"/>
        <v>-3.1097526364034216E-2</v>
      </c>
      <c r="AG509" s="93">
        <f t="shared" si="317"/>
        <v>-0.12018539572817509</v>
      </c>
      <c r="AH509" s="91">
        <f t="shared" si="319"/>
        <v>3.2702416123363509E-4</v>
      </c>
      <c r="AI509" s="96">
        <f t="shared" si="320"/>
        <v>507.22068373160658</v>
      </c>
      <c r="AJ509" s="5">
        <f t="shared" si="285"/>
        <v>0</v>
      </c>
      <c r="AK509" s="5">
        <f t="shared" si="288"/>
        <v>0</v>
      </c>
      <c r="AL509" s="5">
        <f t="shared" si="290"/>
        <v>0</v>
      </c>
      <c r="AM509" s="95">
        <f t="shared" si="297"/>
        <v>7.1428571428571494E-4</v>
      </c>
      <c r="AN509" s="95">
        <f t="shared" si="298"/>
        <v>-2.8571428571428597E-3</v>
      </c>
      <c r="AO509" s="78">
        <f t="shared" si="299"/>
        <v>0.25</v>
      </c>
      <c r="AP509" s="8">
        <f t="shared" si="300"/>
        <v>20</v>
      </c>
      <c r="AQ509" s="8">
        <f t="shared" si="294"/>
        <v>50</v>
      </c>
      <c r="AR509" s="8">
        <f t="shared" si="283"/>
        <v>1</v>
      </c>
      <c r="AS509" s="114">
        <f t="shared" si="289"/>
        <v>129500</v>
      </c>
      <c r="AT509" s="103">
        <f t="shared" si="313"/>
        <v>0.21940166064524305</v>
      </c>
      <c r="AU509" s="5">
        <f t="shared" si="286"/>
        <v>0.47</v>
      </c>
      <c r="AW509" s="210">
        <f t="shared" si="287"/>
        <v>6.8181818181818121E-2</v>
      </c>
      <c r="AX509" s="276">
        <f t="shared" si="292"/>
        <v>-2.0747935214020567E-2</v>
      </c>
      <c r="AY509" s="19">
        <f t="shared" si="314"/>
        <v>-1.4084184977857605E-2</v>
      </c>
    </row>
    <row r="510" spans="1:51">
      <c r="A510" s="4">
        <v>39069</v>
      </c>
      <c r="B510" s="9">
        <f t="shared" si="282"/>
        <v>39069</v>
      </c>
      <c r="C510" s="5">
        <v>0.47</v>
      </c>
      <c r="D510" s="5">
        <v>0.48</v>
      </c>
      <c r="E510" s="5">
        <v>0.47</v>
      </c>
      <c r="F510" s="5">
        <v>0.48</v>
      </c>
      <c r="G510" s="6">
        <v>59500</v>
      </c>
      <c r="H510" s="112">
        <v>0.48</v>
      </c>
      <c r="I510" s="19">
        <f t="shared" si="301"/>
        <v>2.1276595744680871E-2</v>
      </c>
      <c r="J510" s="8">
        <f t="shared" si="302"/>
        <v>0.5153797106092497</v>
      </c>
      <c r="K510" s="8">
        <f t="shared" si="303"/>
        <v>0.46562028939075073</v>
      </c>
      <c r="L510" s="8">
        <f t="shared" si="304"/>
        <v>0.49050000000000021</v>
      </c>
      <c r="M510" s="19">
        <f t="shared" si="305"/>
        <v>0.10686695221895845</v>
      </c>
      <c r="N510" s="19">
        <f t="shared" si="306"/>
        <v>-3.3211930021329425E-2</v>
      </c>
      <c r="O510" s="19">
        <f t="shared" si="307"/>
        <v>-4.6130427785022908E-3</v>
      </c>
      <c r="P510" s="19">
        <f t="shared" si="308"/>
        <v>-1.3116075575691861E-3</v>
      </c>
      <c r="Q510" s="214"/>
      <c r="R510" s="305"/>
      <c r="S510" s="215"/>
      <c r="T510" t="str">
        <f t="shared" si="309"/>
        <v/>
      </c>
      <c r="U510" t="str">
        <f t="shared" si="310"/>
        <v/>
      </c>
      <c r="V510" t="str">
        <f t="shared" si="311"/>
        <v/>
      </c>
      <c r="W510" t="str">
        <f t="shared" si="312"/>
        <v/>
      </c>
      <c r="X510" s="10"/>
      <c r="Y510" s="219">
        <f t="shared" si="291"/>
        <v>-2.3736263736263757E-3</v>
      </c>
      <c r="Z510" s="78">
        <f t="shared" si="293"/>
        <v>0.48328607968234505</v>
      </c>
      <c r="AA510" s="78">
        <f t="shared" si="316"/>
        <v>0.49797812377416767</v>
      </c>
      <c r="AB510" s="74">
        <f t="shared" si="284"/>
        <v>509</v>
      </c>
      <c r="AC510" s="80">
        <f t="shared" si="295"/>
        <v>-5.7612706188084166E-4</v>
      </c>
      <c r="AD510" s="79">
        <f t="shared" si="315"/>
        <v>-1.469204409182262E-2</v>
      </c>
      <c r="AE510" s="81">
        <f t="shared" si="296"/>
        <v>-1.4115917029941779E-2</v>
      </c>
      <c r="AF510" s="19">
        <f t="shared" si="318"/>
        <v>-2.950339259980312E-2</v>
      </c>
      <c r="AG510" s="93">
        <f t="shared" si="317"/>
        <v>-0.63037508819748622</v>
      </c>
      <c r="AH510" s="91">
        <f t="shared" si="319"/>
        <v>2.700092590421491E-4</v>
      </c>
      <c r="AI510" s="96">
        <f t="shared" si="320"/>
        <v>508.23763220010773</v>
      </c>
      <c r="AJ510" s="5">
        <f t="shared" si="285"/>
        <v>1.0000000000000009E-2</v>
      </c>
      <c r="AK510" s="5">
        <f t="shared" si="288"/>
        <v>1.0000000000000009E-2</v>
      </c>
      <c r="AL510" s="5">
        <f t="shared" si="290"/>
        <v>0</v>
      </c>
      <c r="AM510" s="95">
        <f t="shared" si="297"/>
        <v>1.4285714285714299E-3</v>
      </c>
      <c r="AN510" s="95">
        <f t="shared" si="298"/>
        <v>-2.8571428571428597E-3</v>
      </c>
      <c r="AO510" s="78">
        <f t="shared" si="299"/>
        <v>0.5</v>
      </c>
      <c r="AP510" s="8">
        <f t="shared" si="300"/>
        <v>33.333333333333329</v>
      </c>
      <c r="AQ510" s="8">
        <f t="shared" si="294"/>
        <v>50</v>
      </c>
      <c r="AR510" s="8">
        <f t="shared" si="283"/>
        <v>1</v>
      </c>
      <c r="AS510" s="114">
        <f t="shared" si="289"/>
        <v>59500</v>
      </c>
      <c r="AT510" s="103">
        <f t="shared" si="313"/>
        <v>0.21766651555600328</v>
      </c>
      <c r="AU510" s="5">
        <f t="shared" si="286"/>
        <v>0.48</v>
      </c>
      <c r="AW510" s="210">
        <f t="shared" si="287"/>
        <v>2.1276595744680871E-2</v>
      </c>
      <c r="AX510" s="276">
        <f t="shared" si="292"/>
        <v>-2.0250947881977163E-2</v>
      </c>
      <c r="AY510" s="19">
        <f t="shared" si="314"/>
        <v>2.3953580292055337E-2</v>
      </c>
    </row>
    <row r="511" spans="1:51">
      <c r="A511" s="4">
        <v>39070</v>
      </c>
      <c r="B511" s="9">
        <f t="shared" si="282"/>
        <v>39070</v>
      </c>
      <c r="C511" s="5">
        <v>0.48</v>
      </c>
      <c r="D511" s="5">
        <v>0.48</v>
      </c>
      <c r="E511" s="5">
        <v>0.48</v>
      </c>
      <c r="F511" s="5">
        <v>0.48</v>
      </c>
      <c r="G511" s="6">
        <v>47300</v>
      </c>
      <c r="H511" s="112">
        <v>0.48</v>
      </c>
      <c r="I511" s="19">
        <f t="shared" si="301"/>
        <v>0</v>
      </c>
      <c r="J511" s="8">
        <f t="shared" si="302"/>
        <v>0.51257965224510338</v>
      </c>
      <c r="K511" s="8">
        <f t="shared" si="303"/>
        <v>0.46542034775489693</v>
      </c>
      <c r="L511" s="8">
        <f t="shared" si="304"/>
        <v>0.48900000000000016</v>
      </c>
      <c r="M511" s="19">
        <f t="shared" si="305"/>
        <v>0.10132626284539202</v>
      </c>
      <c r="N511" s="19">
        <f t="shared" si="306"/>
        <v>-5.1846611684163831E-2</v>
      </c>
      <c r="O511" s="19">
        <f t="shared" si="307"/>
        <v>-5.4330007691538035E-3</v>
      </c>
      <c r="P511" s="19">
        <f t="shared" si="308"/>
        <v>-4.2940919974817368E-4</v>
      </c>
      <c r="Q511" s="214"/>
      <c r="R511" s="305"/>
      <c r="S511" s="215"/>
      <c r="T511" t="str">
        <f t="shared" si="309"/>
        <v/>
      </c>
      <c r="U511" t="str">
        <f t="shared" si="310"/>
        <v/>
      </c>
      <c r="V511" t="str">
        <f t="shared" si="311"/>
        <v/>
      </c>
      <c r="W511" t="str">
        <f t="shared" si="312"/>
        <v/>
      </c>
      <c r="X511" s="10"/>
      <c r="Y511" s="219">
        <f t="shared" si="291"/>
        <v>-2.0659340659340678E-3</v>
      </c>
      <c r="Z511" s="78">
        <f t="shared" si="293"/>
        <v>0.48278002341126391</v>
      </c>
      <c r="AA511" s="78">
        <f t="shared" si="316"/>
        <v>0.49664774261487926</v>
      </c>
      <c r="AB511" s="74">
        <f t="shared" si="284"/>
        <v>510</v>
      </c>
      <c r="AC511" s="80">
        <f t="shared" si="295"/>
        <v>1.9855826106114464E-4</v>
      </c>
      <c r="AD511" s="79">
        <f t="shared" si="315"/>
        <v>-1.3867719203615347E-2</v>
      </c>
      <c r="AE511" s="81">
        <f t="shared" si="296"/>
        <v>-1.4066277464676492E-2</v>
      </c>
      <c r="AF511" s="19">
        <f t="shared" si="318"/>
        <v>-2.7922646201110266E-2</v>
      </c>
      <c r="AG511" s="93">
        <f t="shared" si="317"/>
        <v>-1.3446431771715868</v>
      </c>
      <c r="AH511" s="91">
        <f t="shared" si="319"/>
        <v>2.4408548392854869E-4</v>
      </c>
      <c r="AI511" s="96">
        <f t="shared" si="320"/>
        <v>508.79709764973705</v>
      </c>
      <c r="AJ511" s="5">
        <f t="shared" si="285"/>
        <v>0</v>
      </c>
      <c r="AK511" s="5">
        <f t="shared" si="288"/>
        <v>0</v>
      </c>
      <c r="AL511" s="5">
        <f t="shared" si="290"/>
        <v>0</v>
      </c>
      <c r="AM511" s="95">
        <f t="shared" si="297"/>
        <v>1.4285714285714299E-3</v>
      </c>
      <c r="AN511" s="95">
        <f t="shared" si="298"/>
        <v>-2.8571428571428597E-3</v>
      </c>
      <c r="AO511" s="78">
        <f t="shared" si="299"/>
        <v>0.5</v>
      </c>
      <c r="AP511" s="8">
        <f t="shared" si="300"/>
        <v>33.333333333333329</v>
      </c>
      <c r="AQ511" s="8">
        <f t="shared" si="294"/>
        <v>50</v>
      </c>
      <c r="AR511" s="8">
        <f t="shared" si="283"/>
        <v>0</v>
      </c>
      <c r="AS511" s="114">
        <f t="shared" si="289"/>
        <v>0</v>
      </c>
      <c r="AT511" s="103">
        <f t="shared" si="313"/>
        <v>0.27462033062695002</v>
      </c>
      <c r="AU511" s="5">
        <f t="shared" si="286"/>
        <v>0.48</v>
      </c>
      <c r="AW511" s="210">
        <f t="shared" si="287"/>
        <v>0</v>
      </c>
      <c r="AX511" s="276">
        <f t="shared" si="292"/>
        <v>-1.9148732023427956E-2</v>
      </c>
      <c r="AY511" s="19">
        <f t="shared" si="314"/>
        <v>5.4427865054660088E-2</v>
      </c>
    </row>
    <row r="512" spans="1:51">
      <c r="A512" s="4">
        <v>39071</v>
      </c>
      <c r="B512" s="9">
        <f t="shared" si="282"/>
        <v>39071</v>
      </c>
      <c r="C512" s="5">
        <v>0.48</v>
      </c>
      <c r="D512" s="5">
        <v>0.48</v>
      </c>
      <c r="E512" s="5">
        <v>0.45</v>
      </c>
      <c r="F512" s="5">
        <v>0.47</v>
      </c>
      <c r="G512" s="6">
        <v>60600</v>
      </c>
      <c r="H512" s="112">
        <v>0.47</v>
      </c>
      <c r="I512" s="19">
        <f t="shared" si="301"/>
        <v>-2.0833333333333353E-2</v>
      </c>
      <c r="J512" s="8">
        <f t="shared" si="302"/>
        <v>0.51297999199359379</v>
      </c>
      <c r="K512" s="8">
        <f t="shared" si="303"/>
        <v>0.46302000800640652</v>
      </c>
      <c r="L512" s="8">
        <f t="shared" si="304"/>
        <v>0.48800000000000016</v>
      </c>
      <c r="M512" s="19">
        <f t="shared" si="305"/>
        <v>0.10790027023302197</v>
      </c>
      <c r="N512" s="19">
        <f t="shared" si="306"/>
        <v>6.4879599849259742E-2</v>
      </c>
      <c r="O512" s="19">
        <f t="shared" si="307"/>
        <v>7.8102934195088799E-4</v>
      </c>
      <c r="P512" s="19">
        <f t="shared" si="308"/>
        <v>-5.1573588479085887E-3</v>
      </c>
      <c r="Q512" s="214"/>
      <c r="R512" s="305"/>
      <c r="S512" s="215"/>
      <c r="T512" t="str">
        <f t="shared" si="309"/>
        <v/>
      </c>
      <c r="U512" t="str">
        <f t="shared" si="310"/>
        <v/>
      </c>
      <c r="V512" t="str">
        <f t="shared" si="311"/>
        <v>BrokeBandLower</v>
      </c>
      <c r="W512" t="str">
        <f t="shared" si="312"/>
        <v/>
      </c>
      <c r="X512" s="10"/>
      <c r="Y512" s="219">
        <f t="shared" si="291"/>
        <v>-1.9560439560439577E-3</v>
      </c>
      <c r="Z512" s="78">
        <f t="shared" si="293"/>
        <v>0.48081189980592925</v>
      </c>
      <c r="AA512" s="78">
        <f t="shared" si="316"/>
        <v>0.4946758096613782</v>
      </c>
      <c r="AB512" s="74">
        <f t="shared" si="284"/>
        <v>511</v>
      </c>
      <c r="AC512" s="80">
        <f t="shared" si="295"/>
        <v>1.6189408738204007E-4</v>
      </c>
      <c r="AD512" s="79">
        <f t="shared" si="315"/>
        <v>-1.3863909855448941E-2</v>
      </c>
      <c r="AE512" s="81">
        <f t="shared" si="296"/>
        <v>-1.4025803942830982E-2</v>
      </c>
      <c r="AF512" s="19">
        <f t="shared" si="318"/>
        <v>-2.8026253931719931E-2</v>
      </c>
      <c r="AG512" s="93">
        <f t="shared" si="317"/>
        <v>-0.18465196805794998</v>
      </c>
      <c r="AH512" s="91">
        <f t="shared" si="319"/>
        <v>2.2579076074117854E-4</v>
      </c>
      <c r="AI512" s="96">
        <f t="shared" si="320"/>
        <v>509.20712061141069</v>
      </c>
      <c r="AJ512" s="5">
        <f t="shared" si="285"/>
        <v>-1.0000000000000009E-2</v>
      </c>
      <c r="AK512" s="5">
        <f t="shared" si="288"/>
        <v>0</v>
      </c>
      <c r="AL512" s="5">
        <f t="shared" si="290"/>
        <v>-1.0000000000000009E-2</v>
      </c>
      <c r="AM512" s="95">
        <f t="shared" si="297"/>
        <v>1.4285714285714299E-3</v>
      </c>
      <c r="AN512" s="95">
        <f t="shared" si="298"/>
        <v>-3.5714285714285748E-3</v>
      </c>
      <c r="AO512" s="78">
        <f t="shared" si="299"/>
        <v>0.39999999999999997</v>
      </c>
      <c r="AP512" s="8">
        <f t="shared" si="300"/>
        <v>28.571428571428569</v>
      </c>
      <c r="AQ512" s="8">
        <f t="shared" si="294"/>
        <v>50</v>
      </c>
      <c r="AR512" s="8">
        <f t="shared" si="283"/>
        <v>0.33333333333333209</v>
      </c>
      <c r="AS512" s="114">
        <f t="shared" si="289"/>
        <v>20199.999999999924</v>
      </c>
      <c r="AT512" s="103">
        <f t="shared" si="313"/>
        <v>0.35183657002438967</v>
      </c>
      <c r="AU512" s="5">
        <f t="shared" si="286"/>
        <v>0.47</v>
      </c>
      <c r="AW512" s="210">
        <f t="shared" si="287"/>
        <v>6.6666666666666596E-2</v>
      </c>
      <c r="AX512" s="276">
        <f t="shared" si="292"/>
        <v>-1.7033336850909166E-2</v>
      </c>
      <c r="AY512" s="19">
        <f t="shared" si="314"/>
        <v>0.11047181452697032</v>
      </c>
    </row>
    <row r="513" spans="1:51">
      <c r="A513" s="4">
        <v>39072</v>
      </c>
      <c r="B513" s="9">
        <f t="shared" si="282"/>
        <v>39072</v>
      </c>
      <c r="C513" s="5">
        <v>0.47</v>
      </c>
      <c r="D513" s="5">
        <v>0.47</v>
      </c>
      <c r="E513" s="5">
        <v>0.47</v>
      </c>
      <c r="F513" s="5">
        <v>0.47</v>
      </c>
      <c r="G513" s="6">
        <v>1000</v>
      </c>
      <c r="H513" s="112">
        <v>0.47</v>
      </c>
      <c r="I513" s="19">
        <f t="shared" si="301"/>
        <v>0</v>
      </c>
      <c r="J513" s="8">
        <f t="shared" si="302"/>
        <v>0.51201470164434626</v>
      </c>
      <c r="K513" s="8">
        <f t="shared" si="303"/>
        <v>0.46098529835565394</v>
      </c>
      <c r="L513" s="8">
        <f t="shared" si="304"/>
        <v>0.4865000000000001</v>
      </c>
      <c r="M513" s="19">
        <f t="shared" si="305"/>
        <v>0.11069637897502475</v>
      </c>
      <c r="N513" s="19">
        <f t="shared" si="306"/>
        <v>2.5913825201403978E-2</v>
      </c>
      <c r="O513" s="19">
        <f t="shared" si="307"/>
        <v>-1.8817309920726539E-3</v>
      </c>
      <c r="P513" s="19">
        <f t="shared" si="308"/>
        <v>-4.394431375683518E-3</v>
      </c>
      <c r="Q513" s="214"/>
      <c r="R513" s="305"/>
      <c r="S513" s="215"/>
      <c r="T513" t="str">
        <f t="shared" si="309"/>
        <v/>
      </c>
      <c r="U513" t="str">
        <f t="shared" si="310"/>
        <v/>
      </c>
      <c r="V513" t="str">
        <f t="shared" si="311"/>
        <v/>
      </c>
      <c r="W513" t="str">
        <f t="shared" si="312"/>
        <v/>
      </c>
      <c r="X513" s="10"/>
      <c r="Y513" s="219">
        <f t="shared" si="291"/>
        <v>-2.0439560439560458E-3</v>
      </c>
      <c r="Z513" s="78">
        <f t="shared" si="293"/>
        <v>0.47914686723581612</v>
      </c>
      <c r="AA513" s="78">
        <f t="shared" si="316"/>
        <v>0.49284979974643622</v>
      </c>
      <c r="AB513" s="74">
        <f t="shared" si="284"/>
        <v>512</v>
      </c>
      <c r="AC513" s="80">
        <f t="shared" si="295"/>
        <v>2.5829714576870375E-4</v>
      </c>
      <c r="AD513" s="79">
        <f t="shared" si="315"/>
        <v>-1.3702932510620103E-2</v>
      </c>
      <c r="AE513" s="81">
        <f t="shared" si="296"/>
        <v>-1.3961229656388807E-2</v>
      </c>
      <c r="AF513" s="19">
        <f t="shared" si="318"/>
        <v>-2.7803465716471944E-2</v>
      </c>
      <c r="AG513" s="93">
        <f t="shared" si="317"/>
        <v>0.59546991459404142</v>
      </c>
      <c r="AH513" s="91">
        <f t="shared" si="319"/>
        <v>2.0006266097943867E-4</v>
      </c>
      <c r="AI513" s="96">
        <f t="shared" si="320"/>
        <v>509.74363200980628</v>
      </c>
      <c r="AJ513" s="5">
        <f t="shared" si="285"/>
        <v>0</v>
      </c>
      <c r="AK513" s="5">
        <f t="shared" si="288"/>
        <v>0</v>
      </c>
      <c r="AL513" s="5">
        <f t="shared" si="290"/>
        <v>0</v>
      </c>
      <c r="AM513" s="95">
        <f t="shared" si="297"/>
        <v>1.4285714285714299E-3</v>
      </c>
      <c r="AN513" s="95">
        <f t="shared" si="298"/>
        <v>-2.8571428571428597E-3</v>
      </c>
      <c r="AO513" s="78">
        <f t="shared" si="299"/>
        <v>0.5</v>
      </c>
      <c r="AP513" s="8">
        <f t="shared" si="300"/>
        <v>33.333333333333329</v>
      </c>
      <c r="AQ513" s="8">
        <f t="shared" si="294"/>
        <v>50</v>
      </c>
      <c r="AR513" s="8">
        <f t="shared" si="283"/>
        <v>0</v>
      </c>
      <c r="AS513" s="114">
        <f t="shared" si="289"/>
        <v>0</v>
      </c>
      <c r="AT513" s="103">
        <f t="shared" si="313"/>
        <v>0.38203931710425204</v>
      </c>
      <c r="AU513" s="5">
        <f t="shared" si="286"/>
        <v>0.47</v>
      </c>
      <c r="AW513" s="210">
        <f t="shared" si="287"/>
        <v>0</v>
      </c>
      <c r="AX513" s="276">
        <f t="shared" si="292"/>
        <v>-1.38306123783094E-2</v>
      </c>
      <c r="AY513" s="19">
        <f t="shared" si="314"/>
        <v>0.18802683823098454</v>
      </c>
    </row>
    <row r="514" spans="1:51">
      <c r="A514" s="4">
        <v>39073</v>
      </c>
      <c r="B514" s="9">
        <f t="shared" ref="B514:B577" si="321">A514</f>
        <v>39073</v>
      </c>
      <c r="C514" s="5">
        <v>0.47</v>
      </c>
      <c r="D514" s="5">
        <v>0.47</v>
      </c>
      <c r="E514" s="5">
        <v>0.47</v>
      </c>
      <c r="F514" s="5">
        <v>0.47</v>
      </c>
      <c r="G514" s="6">
        <v>29400</v>
      </c>
      <c r="H514" s="112">
        <v>0.47</v>
      </c>
      <c r="I514" s="19">
        <f t="shared" si="301"/>
        <v>0</v>
      </c>
      <c r="J514" s="8">
        <f t="shared" si="302"/>
        <v>0.50856241883103215</v>
      </c>
      <c r="K514" s="8">
        <f t="shared" si="303"/>
        <v>0.46043758116896821</v>
      </c>
      <c r="L514" s="8">
        <f t="shared" si="304"/>
        <v>0.48450000000000015</v>
      </c>
      <c r="M514" s="19">
        <f t="shared" si="305"/>
        <v>0.10451978646027031</v>
      </c>
      <c r="N514" s="19">
        <f t="shared" si="306"/>
        <v>-5.5797602161385976E-2</v>
      </c>
      <c r="O514" s="19">
        <f t="shared" si="307"/>
        <v>-6.7425462632753133E-3</v>
      </c>
      <c r="P514" s="19">
        <f t="shared" si="308"/>
        <v>-1.1881445864747671E-3</v>
      </c>
      <c r="Q514" s="214"/>
      <c r="R514" s="305"/>
      <c r="S514" s="215"/>
      <c r="T514" t="str">
        <f t="shared" si="309"/>
        <v/>
      </c>
      <c r="U514" t="str">
        <f t="shared" si="310"/>
        <v/>
      </c>
      <c r="V514" t="str">
        <f t="shared" si="311"/>
        <v/>
      </c>
      <c r="W514" t="str">
        <f t="shared" si="312"/>
        <v/>
      </c>
      <c r="X514" s="10"/>
      <c r="Y514" s="219">
        <f t="shared" si="291"/>
        <v>-2.0439560439560458E-3</v>
      </c>
      <c r="Z514" s="78">
        <f t="shared" si="293"/>
        <v>0.47773824968150042</v>
      </c>
      <c r="AA514" s="78">
        <f t="shared" si="316"/>
        <v>0.49115891456519994</v>
      </c>
      <c r="AB514" s="74">
        <f t="shared" si="284"/>
        <v>513</v>
      </c>
      <c r="AC514" s="80">
        <f t="shared" si="295"/>
        <v>4.3245181815142197E-4</v>
      </c>
      <c r="AD514" s="79">
        <f t="shared" si="315"/>
        <v>-1.3420664883699529E-2</v>
      </c>
      <c r="AE514" s="81">
        <f t="shared" si="296"/>
        <v>-1.3853116701850951E-2</v>
      </c>
      <c r="AF514" s="19">
        <f t="shared" si="318"/>
        <v>-2.7324485997735005E-2</v>
      </c>
      <c r="AG514" s="93">
        <f t="shared" si="317"/>
        <v>0.67424156726326268</v>
      </c>
      <c r="AH514" s="91">
        <f t="shared" si="319"/>
        <v>1.7619544985135086E-4</v>
      </c>
      <c r="AI514" s="96">
        <f t="shared" si="320"/>
        <v>510.25060264173447</v>
      </c>
      <c r="AJ514" s="5">
        <f t="shared" si="285"/>
        <v>0</v>
      </c>
      <c r="AK514" s="5">
        <f t="shared" si="288"/>
        <v>0</v>
      </c>
      <c r="AL514" s="5">
        <f t="shared" si="290"/>
        <v>0</v>
      </c>
      <c r="AM514" s="95">
        <f t="shared" si="297"/>
        <v>1.4285714285714299E-3</v>
      </c>
      <c r="AN514" s="95">
        <f t="shared" si="298"/>
        <v>-2.8571428571428597E-3</v>
      </c>
      <c r="AO514" s="78">
        <f t="shared" si="299"/>
        <v>0.5</v>
      </c>
      <c r="AP514" s="8">
        <f t="shared" si="300"/>
        <v>33.333333333333329</v>
      </c>
      <c r="AQ514" s="8">
        <f t="shared" si="294"/>
        <v>50</v>
      </c>
      <c r="AR514" s="8">
        <f t="shared" ref="AR514:AR577" si="322">IF(ISERROR(((F514-E514)-(D514-F514))/(D514-E514)),0,((F514-E514)-(D514-F514))/(D514-E514))</f>
        <v>0</v>
      </c>
      <c r="AS514" s="114">
        <f t="shared" si="289"/>
        <v>0</v>
      </c>
      <c r="AT514" s="103">
        <f t="shared" si="313"/>
        <v>0.35624512767858829</v>
      </c>
      <c r="AU514" s="5">
        <f t="shared" si="286"/>
        <v>0.47</v>
      </c>
      <c r="AW514" s="210">
        <f t="shared" si="287"/>
        <v>0</v>
      </c>
      <c r="AX514" s="276">
        <f t="shared" si="292"/>
        <v>-1.0100292375947954E-2</v>
      </c>
      <c r="AY514" s="19">
        <f t="shared" si="314"/>
        <v>0.26971473860490236</v>
      </c>
    </row>
    <row r="515" spans="1:51">
      <c r="A515" s="4">
        <v>39078</v>
      </c>
      <c r="B515" s="9">
        <f t="shared" si="321"/>
        <v>39078</v>
      </c>
      <c r="C515" s="5">
        <v>0.47</v>
      </c>
      <c r="D515" s="5">
        <v>0.47</v>
      </c>
      <c r="E515" s="5">
        <v>0.47</v>
      </c>
      <c r="F515" s="5">
        <v>0.47</v>
      </c>
      <c r="G515" s="6">
        <v>5400</v>
      </c>
      <c r="H515" s="112">
        <v>0.47</v>
      </c>
      <c r="I515" s="19">
        <f t="shared" si="301"/>
        <v>0</v>
      </c>
      <c r="J515" s="8">
        <f t="shared" si="302"/>
        <v>0.50674868417407593</v>
      </c>
      <c r="K515" s="8">
        <f t="shared" si="303"/>
        <v>0.45925131582592421</v>
      </c>
      <c r="L515" s="8">
        <f t="shared" si="304"/>
        <v>0.4830000000000001</v>
      </c>
      <c r="M515" s="19">
        <f t="shared" si="305"/>
        <v>0.10342347797682791</v>
      </c>
      <c r="N515" s="19">
        <f t="shared" si="306"/>
        <v>-1.0489004240925486E-2</v>
      </c>
      <c r="O515" s="19">
        <f t="shared" si="307"/>
        <v>-3.56639537212605E-3</v>
      </c>
      <c r="P515" s="19">
        <f t="shared" si="308"/>
        <v>-2.576386879698845E-3</v>
      </c>
      <c r="Q515" s="214"/>
      <c r="R515" s="305"/>
      <c r="S515" s="215"/>
      <c r="T515" t="str">
        <f t="shared" si="309"/>
        <v/>
      </c>
      <c r="U515" t="str">
        <f t="shared" si="310"/>
        <v/>
      </c>
      <c r="V515" t="str">
        <f t="shared" si="311"/>
        <v/>
      </c>
      <c r="W515" t="str">
        <f t="shared" si="312"/>
        <v/>
      </c>
      <c r="X515" s="10"/>
      <c r="Y515" s="219">
        <f t="shared" si="291"/>
        <v>-1.6263736263736278E-3</v>
      </c>
      <c r="Z515" s="78">
        <f t="shared" si="293"/>
        <v>0.47654655923054934</v>
      </c>
      <c r="AA515" s="78">
        <f t="shared" si="316"/>
        <v>0.48959315488737515</v>
      </c>
      <c r="AB515" s="74">
        <f t="shared" ref="AB515:AB578" si="323">AB514+1</f>
        <v>514</v>
      </c>
      <c r="AC515" s="80">
        <f t="shared" si="295"/>
        <v>6.4521683602011305E-4</v>
      </c>
      <c r="AD515" s="79">
        <f t="shared" si="315"/>
        <v>-1.304659565682581E-2</v>
      </c>
      <c r="AE515" s="81">
        <f t="shared" si="296"/>
        <v>-1.3691812492845923E-2</v>
      </c>
      <c r="AF515" s="19">
        <f t="shared" si="318"/>
        <v>-2.6647831013542293E-2</v>
      </c>
      <c r="AG515" s="93">
        <f t="shared" si="317"/>
        <v>0.49199704785191101</v>
      </c>
      <c r="AH515" s="91">
        <f t="shared" si="319"/>
        <v>1.8106971821912446E-4</v>
      </c>
      <c r="AI515" s="96">
        <f t="shared" si="320"/>
        <v>510.41852139002793</v>
      </c>
      <c r="AJ515" s="5">
        <f t="shared" ref="AJ515:AJ578" si="324">F515-F514</f>
        <v>0</v>
      </c>
      <c r="AK515" s="5">
        <f t="shared" si="288"/>
        <v>0</v>
      </c>
      <c r="AL515" s="5">
        <f t="shared" si="290"/>
        <v>0</v>
      </c>
      <c r="AM515" s="95">
        <f t="shared" si="297"/>
        <v>7.1428571428571494E-4</v>
      </c>
      <c r="AN515" s="95">
        <f t="shared" si="298"/>
        <v>-2.8571428571428597E-3</v>
      </c>
      <c r="AO515" s="78">
        <f t="shared" si="299"/>
        <v>0.25</v>
      </c>
      <c r="AP515" s="8">
        <f t="shared" si="300"/>
        <v>20</v>
      </c>
      <c r="AQ515" s="8">
        <f t="shared" si="294"/>
        <v>50</v>
      </c>
      <c r="AR515" s="8">
        <f t="shared" si="322"/>
        <v>0</v>
      </c>
      <c r="AS515" s="114">
        <f t="shared" si="289"/>
        <v>0</v>
      </c>
      <c r="AT515" s="103">
        <f t="shared" si="313"/>
        <v>0.39001011043708184</v>
      </c>
      <c r="AU515" s="5">
        <f t="shared" ref="AU515:AU578" si="325">F515</f>
        <v>0.47</v>
      </c>
      <c r="AW515" s="210">
        <f t="shared" ref="AW515:AW578" si="326">(D515-E515)/E515</f>
        <v>0</v>
      </c>
      <c r="AX515" s="276">
        <f t="shared" si="292"/>
        <v>-5.9871700780916599E-3</v>
      </c>
      <c r="AY515" s="19">
        <f t="shared" si="314"/>
        <v>0.40722804298724674</v>
      </c>
    </row>
    <row r="516" spans="1:51">
      <c r="A516" s="4">
        <v>39079</v>
      </c>
      <c r="B516" s="9">
        <f t="shared" si="321"/>
        <v>39079</v>
      </c>
      <c r="C516" s="5">
        <v>0.47</v>
      </c>
      <c r="D516" s="5">
        <v>0.47</v>
      </c>
      <c r="E516" s="5">
        <v>0.47</v>
      </c>
      <c r="F516" s="5">
        <v>0.47</v>
      </c>
      <c r="G516" s="6">
        <v>30000</v>
      </c>
      <c r="H516" s="112">
        <v>0.47</v>
      </c>
      <c r="I516" s="19">
        <f t="shared" si="301"/>
        <v>0</v>
      </c>
      <c r="J516" s="8">
        <f t="shared" si="302"/>
        <v>0.50454343724360584</v>
      </c>
      <c r="K516" s="8">
        <f t="shared" si="303"/>
        <v>0.45845656275639418</v>
      </c>
      <c r="L516" s="8">
        <f t="shared" si="304"/>
        <v>0.48150000000000004</v>
      </c>
      <c r="M516" s="19">
        <f t="shared" si="305"/>
        <v>0.10052615281614022</v>
      </c>
      <c r="N516" s="19">
        <f t="shared" si="306"/>
        <v>-2.8014191916238197E-2</v>
      </c>
      <c r="O516" s="19">
        <f t="shared" si="307"/>
        <v>-4.3517565991598069E-3</v>
      </c>
      <c r="P516" s="19">
        <f t="shared" si="308"/>
        <v>-1.7305406476641975E-3</v>
      </c>
      <c r="Q516" s="214"/>
      <c r="R516" s="305"/>
      <c r="S516" s="215"/>
      <c r="T516" t="str">
        <f t="shared" si="309"/>
        <v/>
      </c>
      <c r="U516" t="str">
        <f t="shared" si="310"/>
        <v/>
      </c>
      <c r="V516" t="str">
        <f t="shared" si="311"/>
        <v/>
      </c>
      <c r="W516" t="str">
        <f t="shared" si="312"/>
        <v/>
      </c>
      <c r="X516" s="10"/>
      <c r="Y516" s="219">
        <f t="shared" si="291"/>
        <v>-1.076923076923078E-3</v>
      </c>
      <c r="Z516" s="78">
        <f t="shared" si="293"/>
        <v>0.47553838910904472</v>
      </c>
      <c r="AA516" s="78">
        <f t="shared" si="316"/>
        <v>0.48814326142570941</v>
      </c>
      <c r="AB516" s="74">
        <f t="shared" si="323"/>
        <v>515</v>
      </c>
      <c r="AC516" s="80">
        <f t="shared" si="295"/>
        <v>8.6955214094499092E-4</v>
      </c>
      <c r="AD516" s="79">
        <f t="shared" si="315"/>
        <v>-1.2604872316664684E-2</v>
      </c>
      <c r="AE516" s="81">
        <f t="shared" si="296"/>
        <v>-1.3474424457609675E-2</v>
      </c>
      <c r="AF516" s="19">
        <f t="shared" si="318"/>
        <v>-2.5822075838658323E-2</v>
      </c>
      <c r="AG516" s="93">
        <f t="shared" si="317"/>
        <v>0.34768978799227235</v>
      </c>
      <c r="AH516" s="91">
        <f t="shared" si="319"/>
        <v>2.1172802604664371E-4</v>
      </c>
      <c r="AI516" s="96">
        <f t="shared" si="320"/>
        <v>510.79450143594556</v>
      </c>
      <c r="AJ516" s="5">
        <f t="shared" si="324"/>
        <v>0</v>
      </c>
      <c r="AK516" s="5">
        <f t="shared" ref="AK516:AK579" si="327">IF(AJ516&gt;0,AJ516,0)</f>
        <v>0</v>
      </c>
      <c r="AL516" s="5">
        <f t="shared" si="290"/>
        <v>0</v>
      </c>
      <c r="AM516" s="95">
        <f t="shared" si="297"/>
        <v>7.1428571428571494E-4</v>
      </c>
      <c r="AN516" s="95">
        <f t="shared" si="298"/>
        <v>-2.8571428571428597E-3</v>
      </c>
      <c r="AO516" s="78">
        <f t="shared" si="299"/>
        <v>0.25</v>
      </c>
      <c r="AP516" s="8">
        <f t="shared" si="300"/>
        <v>20</v>
      </c>
      <c r="AQ516" s="8">
        <f t="shared" si="294"/>
        <v>50</v>
      </c>
      <c r="AR516" s="8">
        <f t="shared" si="322"/>
        <v>0</v>
      </c>
      <c r="AS516" s="114">
        <f t="shared" si="289"/>
        <v>0</v>
      </c>
      <c r="AT516" s="103">
        <f t="shared" si="313"/>
        <v>0.40097151261805219</v>
      </c>
      <c r="AU516" s="5">
        <f t="shared" si="325"/>
        <v>0.47</v>
      </c>
      <c r="AW516" s="210">
        <f t="shared" si="326"/>
        <v>0</v>
      </c>
      <c r="AX516" s="276">
        <f t="shared" si="292"/>
        <v>-2.9345967558618313E-3</v>
      </c>
      <c r="AY516" s="19">
        <f t="shared" si="314"/>
        <v>0.50985244822087972</v>
      </c>
    </row>
    <row r="517" spans="1:51">
      <c r="A517" s="4">
        <v>39080</v>
      </c>
      <c r="B517" s="9">
        <f t="shared" si="321"/>
        <v>39080</v>
      </c>
      <c r="C517" s="5">
        <v>0.47</v>
      </c>
      <c r="D517" s="5">
        <v>0.47</v>
      </c>
      <c r="E517" s="5">
        <v>0.47</v>
      </c>
      <c r="F517" s="5">
        <v>0.47</v>
      </c>
      <c r="G517" s="6">
        <v>0</v>
      </c>
      <c r="H517" s="112">
        <v>0.47</v>
      </c>
      <c r="I517" s="19">
        <f t="shared" si="301"/>
        <v>0</v>
      </c>
      <c r="J517" s="8">
        <f t="shared" si="302"/>
        <v>0.50190890230020679</v>
      </c>
      <c r="K517" s="8">
        <f t="shared" si="303"/>
        <v>0.45809109769979345</v>
      </c>
      <c r="L517" s="8">
        <f t="shared" si="304"/>
        <v>0.48000000000000009</v>
      </c>
      <c r="M517" s="19">
        <f t="shared" si="305"/>
        <v>9.5653036744077949E-2</v>
      </c>
      <c r="N517" s="19">
        <f t="shared" si="306"/>
        <v>-4.8476102342990039E-2</v>
      </c>
      <c r="O517" s="19">
        <f t="shared" si="307"/>
        <v>-5.2216216660985523E-3</v>
      </c>
      <c r="P517" s="19">
        <f t="shared" si="308"/>
        <v>-7.9716397645926418E-4</v>
      </c>
      <c r="Q517" s="214"/>
      <c r="R517" s="305"/>
      <c r="S517" s="215"/>
      <c r="T517" t="str">
        <f t="shared" si="309"/>
        <v/>
      </c>
      <c r="U517" t="str">
        <f t="shared" si="310"/>
        <v/>
      </c>
      <c r="V517" t="str">
        <f t="shared" si="311"/>
        <v/>
      </c>
      <c r="W517" t="str">
        <f t="shared" si="312"/>
        <v/>
      </c>
      <c r="X517" s="10"/>
      <c r="Y517" s="219">
        <f t="shared" si="291"/>
        <v>-7.2527472527472595E-4</v>
      </c>
      <c r="Z517" s="78">
        <f t="shared" si="293"/>
        <v>0.47468547718625181</v>
      </c>
      <c r="AA517" s="78">
        <f t="shared" si="316"/>
        <v>0.48680066008020689</v>
      </c>
      <c r="AB517" s="74">
        <f t="shared" si="323"/>
        <v>516</v>
      </c>
      <c r="AC517" s="80">
        <f t="shared" si="295"/>
        <v>1.0873932509236767E-3</v>
      </c>
      <c r="AD517" s="79">
        <f t="shared" si="315"/>
        <v>-1.2115182893955079E-2</v>
      </c>
      <c r="AE517" s="81">
        <f t="shared" si="296"/>
        <v>-1.3202576144878755E-2</v>
      </c>
      <c r="AF517" s="19">
        <f t="shared" si="318"/>
        <v>-2.4887359215903571E-2</v>
      </c>
      <c r="AG517" s="93">
        <f t="shared" si="317"/>
        <v>0.25052104378921503</v>
      </c>
      <c r="AH517" s="91">
        <f t="shared" si="319"/>
        <v>2.4379606531660909E-4</v>
      </c>
      <c r="AI517" s="96">
        <f t="shared" si="320"/>
        <v>511.17543319002846</v>
      </c>
      <c r="AJ517" s="5">
        <f t="shared" si="324"/>
        <v>0</v>
      </c>
      <c r="AK517" s="5">
        <f t="shared" si="327"/>
        <v>0</v>
      </c>
      <c r="AL517" s="5">
        <f t="shared" si="290"/>
        <v>0</v>
      </c>
      <c r="AM517" s="95">
        <f t="shared" si="297"/>
        <v>7.1428571428571494E-4</v>
      </c>
      <c r="AN517" s="95">
        <f t="shared" si="298"/>
        <v>-2.1428571428571447E-3</v>
      </c>
      <c r="AO517" s="78">
        <f t="shared" si="299"/>
        <v>0.33333333333333337</v>
      </c>
      <c r="AP517" s="8">
        <f t="shared" si="300"/>
        <v>25.000000000000014</v>
      </c>
      <c r="AQ517" s="8">
        <f t="shared" si="294"/>
        <v>50</v>
      </c>
      <c r="AR517" s="8">
        <f t="shared" si="322"/>
        <v>0</v>
      </c>
      <c r="AS517" s="114">
        <f t="shared" ref="AS517:AS580" si="328">IF(ISERROR(AR517*G517),0,AR517*G517)</f>
        <v>0</v>
      </c>
      <c r="AT517" s="103">
        <f t="shared" si="313"/>
        <v>0.32853919909757467</v>
      </c>
      <c r="AU517" s="5">
        <f t="shared" si="325"/>
        <v>0.47</v>
      </c>
      <c r="AW517" s="210">
        <f t="shared" si="326"/>
        <v>0</v>
      </c>
      <c r="AX517" s="276">
        <f t="shared" si="292"/>
        <v>-7.5040687284553176E-4</v>
      </c>
      <c r="AY517" s="19">
        <f t="shared" si="314"/>
        <v>0.7442896127563009</v>
      </c>
    </row>
    <row r="518" spans="1:51">
      <c r="A518" s="4">
        <v>39084</v>
      </c>
      <c r="B518" s="9">
        <f t="shared" si="321"/>
        <v>39084</v>
      </c>
      <c r="C518" s="5">
        <v>0.47</v>
      </c>
      <c r="D518" s="5">
        <v>0.47</v>
      </c>
      <c r="E518" s="5">
        <v>0.44</v>
      </c>
      <c r="F518" s="5">
        <v>0.47</v>
      </c>
      <c r="G518" s="6">
        <v>241500</v>
      </c>
      <c r="H518" s="112">
        <v>0.47</v>
      </c>
      <c r="I518" s="19">
        <f t="shared" si="301"/>
        <v>0</v>
      </c>
      <c r="J518" s="8">
        <f t="shared" si="302"/>
        <v>0.49877313493271336</v>
      </c>
      <c r="K518" s="8">
        <f t="shared" si="303"/>
        <v>0.45822686506728671</v>
      </c>
      <c r="L518" s="8">
        <f t="shared" si="304"/>
        <v>0.47850000000000004</v>
      </c>
      <c r="M518" s="19">
        <f t="shared" si="305"/>
        <v>8.8485143400469909E-2</v>
      </c>
      <c r="N518" s="19">
        <f t="shared" si="306"/>
        <v>-7.4936390809900943E-2</v>
      </c>
      <c r="O518" s="19">
        <f t="shared" si="307"/>
        <v>-6.2476823047419063E-3</v>
      </c>
      <c r="P518" s="19">
        <f t="shared" si="308"/>
        <v>2.9637634997709781E-4</v>
      </c>
      <c r="Q518" s="214"/>
      <c r="R518" s="305"/>
      <c r="S518" s="215"/>
      <c r="T518" t="str">
        <f t="shared" si="309"/>
        <v/>
      </c>
      <c r="U518" t="str">
        <f t="shared" si="310"/>
        <v/>
      </c>
      <c r="V518" t="str">
        <f t="shared" si="311"/>
        <v>BrokeBandLower</v>
      </c>
      <c r="W518" t="str">
        <f t="shared" si="312"/>
        <v/>
      </c>
      <c r="X518" s="10"/>
      <c r="Y518" s="219">
        <f t="shared" si="291"/>
        <v>-6.1538461538461595E-4</v>
      </c>
      <c r="Z518" s="78">
        <f t="shared" si="293"/>
        <v>0.47396391369956903</v>
      </c>
      <c r="AA518" s="78">
        <f t="shared" si="316"/>
        <v>0.4855574112342716</v>
      </c>
      <c r="AB518" s="74">
        <f t="shared" si="323"/>
        <v>517</v>
      </c>
      <c r="AC518" s="80">
        <f t="shared" si="295"/>
        <v>1.2872628881409505E-3</v>
      </c>
      <c r="AD518" s="79">
        <f t="shared" si="315"/>
        <v>-1.1593497534702568E-2</v>
      </c>
      <c r="AE518" s="81">
        <f t="shared" si="296"/>
        <v>-1.2880760422843519E-2</v>
      </c>
      <c r="AF518" s="19">
        <f t="shared" si="318"/>
        <v>-2.3876677127082181E-2</v>
      </c>
      <c r="AG518" s="93">
        <f t="shared" si="317"/>
        <v>0.18380621458473861</v>
      </c>
      <c r="AH518" s="91">
        <f t="shared" si="319"/>
        <v>2.5903784848442193E-4</v>
      </c>
      <c r="AI518" s="96">
        <f t="shared" si="320"/>
        <v>511.43071457867143</v>
      </c>
      <c r="AJ518" s="5">
        <f t="shared" si="324"/>
        <v>0</v>
      </c>
      <c r="AK518" s="5">
        <f t="shared" si="327"/>
        <v>0</v>
      </c>
      <c r="AL518" s="5">
        <f t="shared" si="290"/>
        <v>0</v>
      </c>
      <c r="AM518" s="95">
        <f t="shared" si="297"/>
        <v>7.1428571428571494E-4</v>
      </c>
      <c r="AN518" s="95">
        <f t="shared" si="298"/>
        <v>-1.4285714285714299E-3</v>
      </c>
      <c r="AO518" s="78">
        <f t="shared" si="299"/>
        <v>0.5</v>
      </c>
      <c r="AP518" s="8">
        <f t="shared" si="300"/>
        <v>33.333333333333329</v>
      </c>
      <c r="AQ518" s="8">
        <f t="shared" si="294"/>
        <v>50</v>
      </c>
      <c r="AR518" s="8">
        <f t="shared" si="322"/>
        <v>1</v>
      </c>
      <c r="AS518" s="114">
        <f t="shared" si="328"/>
        <v>241500</v>
      </c>
      <c r="AT518" s="103">
        <f t="shared" si="313"/>
        <v>0.39560267900728324</v>
      </c>
      <c r="AU518" s="5">
        <f t="shared" si="325"/>
        <v>0.47</v>
      </c>
      <c r="AW518" s="210">
        <f t="shared" si="326"/>
        <v>6.8181818181818121E-2</v>
      </c>
      <c r="AX518" s="276">
        <f t="shared" si="292"/>
        <v>-1.4549015949566409E-4</v>
      </c>
      <c r="AY518" s="19">
        <f t="shared" si="314"/>
        <v>0.80611830093724024</v>
      </c>
    </row>
    <row r="519" spans="1:51">
      <c r="A519" s="4">
        <v>39085</v>
      </c>
      <c r="B519" s="9">
        <f t="shared" si="321"/>
        <v>39085</v>
      </c>
      <c r="C519" s="5">
        <v>0.47</v>
      </c>
      <c r="D519" s="5">
        <v>0.47</v>
      </c>
      <c r="E519" s="5">
        <v>0.46</v>
      </c>
      <c r="F519" s="5">
        <v>0.47</v>
      </c>
      <c r="G519" s="6">
        <v>282000</v>
      </c>
      <c r="H519" s="112">
        <v>0.47</v>
      </c>
      <c r="I519" s="19">
        <f t="shared" si="301"/>
        <v>0</v>
      </c>
      <c r="J519" s="8">
        <f t="shared" si="302"/>
        <v>0.49737460691435187</v>
      </c>
      <c r="K519" s="8">
        <f t="shared" si="303"/>
        <v>0.4576253930856482</v>
      </c>
      <c r="L519" s="8">
        <f t="shared" si="304"/>
        <v>0.47750000000000004</v>
      </c>
      <c r="M519" s="19">
        <f t="shared" si="305"/>
        <v>8.6859720700123585E-2</v>
      </c>
      <c r="N519" s="19">
        <f t="shared" si="306"/>
        <v>-1.8369441895911442E-2</v>
      </c>
      <c r="O519" s="19">
        <f t="shared" si="307"/>
        <v>-2.803936139323455E-3</v>
      </c>
      <c r="P519" s="19">
        <f t="shared" si="308"/>
        <v>-1.312607416743651E-3</v>
      </c>
      <c r="Q519" s="214"/>
      <c r="R519" s="305"/>
      <c r="S519" s="215"/>
      <c r="T519" t="str">
        <f t="shared" si="309"/>
        <v/>
      </c>
      <c r="U519" t="str">
        <f t="shared" si="310"/>
        <v/>
      </c>
      <c r="V519" t="str">
        <f t="shared" si="311"/>
        <v/>
      </c>
      <c r="W519" t="str">
        <f t="shared" si="312"/>
        <v/>
      </c>
      <c r="X519" s="10"/>
      <c r="Y519" s="219">
        <f t="shared" si="291"/>
        <v>-4.6153846153846196E-4</v>
      </c>
      <c r="Z519" s="78">
        <f t="shared" si="293"/>
        <v>0.47335347098983538</v>
      </c>
      <c r="AA519" s="78">
        <f t="shared" si="316"/>
        <v>0.48440616280293547</v>
      </c>
      <c r="AB519" s="74">
        <f t="shared" si="323"/>
        <v>518</v>
      </c>
      <c r="AC519" s="80">
        <f t="shared" si="295"/>
        <v>1.4624548877947424E-3</v>
      </c>
      <c r="AD519" s="79">
        <f t="shared" si="315"/>
        <v>-1.1052691813100091E-2</v>
      </c>
      <c r="AE519" s="81">
        <f t="shared" si="296"/>
        <v>-1.2515146700894833E-2</v>
      </c>
      <c r="AF519" s="19">
        <f t="shared" si="318"/>
        <v>-2.2816992560840955E-2</v>
      </c>
      <c r="AG519" s="93">
        <f t="shared" si="317"/>
        <v>0.13609652019627638</v>
      </c>
      <c r="AH519" s="91">
        <f t="shared" si="319"/>
        <v>2.6515787949179273E-4</v>
      </c>
      <c r="AI519" s="96">
        <f t="shared" si="320"/>
        <v>511.66924066331728</v>
      </c>
      <c r="AJ519" s="5">
        <f t="shared" si="324"/>
        <v>0</v>
      </c>
      <c r="AK519" s="5">
        <f t="shared" si="327"/>
        <v>0</v>
      </c>
      <c r="AL519" s="5">
        <f t="shared" si="290"/>
        <v>0</v>
      </c>
      <c r="AM519" s="95">
        <f t="shared" si="297"/>
        <v>7.1428571428571494E-4</v>
      </c>
      <c r="AN519" s="95">
        <f t="shared" si="298"/>
        <v>-1.4285714285714299E-3</v>
      </c>
      <c r="AO519" s="78">
        <f t="shared" si="299"/>
        <v>0.5</v>
      </c>
      <c r="AP519" s="8">
        <f t="shared" si="300"/>
        <v>33.333333333333329</v>
      </c>
      <c r="AQ519" s="8">
        <f t="shared" si="294"/>
        <v>50</v>
      </c>
      <c r="AR519" s="8">
        <f t="shared" si="322"/>
        <v>1</v>
      </c>
      <c r="AS519" s="114">
        <f t="shared" si="328"/>
        <v>282000</v>
      </c>
      <c r="AT519" s="103">
        <f t="shared" si="313"/>
        <v>0.44489876436936204</v>
      </c>
      <c r="AU519" s="5">
        <f t="shared" si="325"/>
        <v>0.47</v>
      </c>
      <c r="AW519" s="210">
        <f t="shared" si="326"/>
        <v>2.1739130434782507E-2</v>
      </c>
      <c r="AX519" s="276">
        <f t="shared" si="292"/>
        <v>-8.9277797976427783E-4</v>
      </c>
      <c r="AY519" s="19">
        <f t="shared" si="314"/>
        <v>-5.1363461478017314</v>
      </c>
    </row>
    <row r="520" spans="1:51">
      <c r="A520" s="4">
        <v>39086</v>
      </c>
      <c r="B520" s="9">
        <f t="shared" si="321"/>
        <v>39086</v>
      </c>
      <c r="C520" s="5">
        <v>0.47</v>
      </c>
      <c r="D520" s="5">
        <v>0.47</v>
      </c>
      <c r="E520" s="5">
        <v>0.47</v>
      </c>
      <c r="F520" s="5">
        <v>0.47</v>
      </c>
      <c r="G520" s="6">
        <v>100100</v>
      </c>
      <c r="H520" s="112">
        <v>0.47</v>
      </c>
      <c r="I520" s="19">
        <f t="shared" si="301"/>
        <v>0</v>
      </c>
      <c r="J520" s="8">
        <f t="shared" si="302"/>
        <v>0.49576136028425827</v>
      </c>
      <c r="K520" s="8">
        <f t="shared" si="303"/>
        <v>0.4572386397157418</v>
      </c>
      <c r="L520" s="8">
        <f t="shared" si="304"/>
        <v>0.47650000000000003</v>
      </c>
      <c r="M520" s="19">
        <f t="shared" si="305"/>
        <v>8.4250798647431568E-2</v>
      </c>
      <c r="N520" s="19">
        <f t="shared" si="306"/>
        <v>-3.0036040084668439E-2</v>
      </c>
      <c r="O520" s="19">
        <f t="shared" si="307"/>
        <v>-3.2435243127950895E-3</v>
      </c>
      <c r="P520" s="19">
        <f t="shared" si="308"/>
        <v>-8.4513092094523872E-4</v>
      </c>
      <c r="Q520" s="214"/>
      <c r="R520" s="305"/>
      <c r="S520" s="215"/>
      <c r="T520" t="str">
        <f t="shared" si="309"/>
        <v/>
      </c>
      <c r="U520" t="str">
        <f t="shared" si="310"/>
        <v/>
      </c>
      <c r="V520" t="str">
        <f t="shared" si="311"/>
        <v/>
      </c>
      <c r="W520" t="str">
        <f t="shared" si="312"/>
        <v/>
      </c>
      <c r="X520" s="10"/>
      <c r="Y520" s="219">
        <f t="shared" si="291"/>
        <v>-2.6373626373626399E-4</v>
      </c>
      <c r="Z520" s="78">
        <f t="shared" si="293"/>
        <v>0.47283703645740072</v>
      </c>
      <c r="AA520" s="78">
        <f t="shared" si="316"/>
        <v>0.48334010675551825</v>
      </c>
      <c r="AB520" s="74">
        <f t="shared" si="323"/>
        <v>519</v>
      </c>
      <c r="AC520" s="80">
        <f t="shared" si="295"/>
        <v>1.6096611222218386E-3</v>
      </c>
      <c r="AD520" s="79">
        <f t="shared" si="315"/>
        <v>-1.0503070298117534E-2</v>
      </c>
      <c r="AE520" s="81">
        <f t="shared" si="296"/>
        <v>-1.2112731420339373E-2</v>
      </c>
      <c r="AF520" s="19">
        <f t="shared" si="318"/>
        <v>-2.1730185745645492E-2</v>
      </c>
      <c r="AG520" s="93">
        <f t="shared" si="317"/>
        <v>0.10065694036488927</v>
      </c>
      <c r="AH520" s="91">
        <f t="shared" si="319"/>
        <v>2.674490744110741E-4</v>
      </c>
      <c r="AI520" s="96">
        <f t="shared" si="320"/>
        <v>511.92480948233782</v>
      </c>
      <c r="AJ520" s="5">
        <f t="shared" si="324"/>
        <v>0</v>
      </c>
      <c r="AK520" s="5">
        <f t="shared" si="327"/>
        <v>0</v>
      </c>
      <c r="AL520" s="5">
        <f t="shared" si="290"/>
        <v>0</v>
      </c>
      <c r="AM520" s="95">
        <f t="shared" si="297"/>
        <v>7.1428571428571494E-4</v>
      </c>
      <c r="AN520" s="95">
        <f t="shared" si="298"/>
        <v>-1.4285714285714299E-3</v>
      </c>
      <c r="AO520" s="78">
        <f t="shared" si="299"/>
        <v>0.5</v>
      </c>
      <c r="AP520" s="8">
        <f t="shared" si="300"/>
        <v>33.333333333333329</v>
      </c>
      <c r="AQ520" s="8">
        <f t="shared" si="294"/>
        <v>50</v>
      </c>
      <c r="AR520" s="8">
        <f t="shared" si="322"/>
        <v>0</v>
      </c>
      <c r="AS520" s="114">
        <f t="shared" si="328"/>
        <v>0</v>
      </c>
      <c r="AT520" s="103">
        <f t="shared" si="313"/>
        <v>0.42770365549408829</v>
      </c>
      <c r="AU520" s="5">
        <f t="shared" si="325"/>
        <v>0.47</v>
      </c>
      <c r="AW520" s="210">
        <f t="shared" si="326"/>
        <v>0</v>
      </c>
      <c r="AX520" s="276">
        <f t="shared" si="292"/>
        <v>-1.5194691588841711E-3</v>
      </c>
      <c r="AY520" s="19">
        <f t="shared" si="314"/>
        <v>-0.70195635793499289</v>
      </c>
    </row>
    <row r="521" spans="1:51">
      <c r="A521" s="4">
        <v>39087</v>
      </c>
      <c r="B521" s="9">
        <f t="shared" si="321"/>
        <v>39087</v>
      </c>
      <c r="C521" s="5">
        <v>0.47</v>
      </c>
      <c r="D521" s="5">
        <v>0.47</v>
      </c>
      <c r="E521" s="5">
        <v>0.47</v>
      </c>
      <c r="F521" s="5">
        <v>0.47</v>
      </c>
      <c r="G521" s="6">
        <v>171000</v>
      </c>
      <c r="H521" s="112">
        <v>0.47</v>
      </c>
      <c r="I521" s="19">
        <f t="shared" si="301"/>
        <v>0</v>
      </c>
      <c r="J521" s="8">
        <f t="shared" si="302"/>
        <v>0.49112451549659708</v>
      </c>
      <c r="K521" s="8">
        <f t="shared" si="303"/>
        <v>0.45887548450340288</v>
      </c>
      <c r="L521" s="8">
        <f t="shared" si="304"/>
        <v>0.47499999999999998</v>
      </c>
      <c r="M521" s="19">
        <f t="shared" si="305"/>
        <v>7.0278391594822839E-2</v>
      </c>
      <c r="N521" s="19">
        <f t="shared" si="306"/>
        <v>-0.16584302198819198</v>
      </c>
      <c r="O521" s="19">
        <f t="shared" si="307"/>
        <v>-9.3529773780726393E-3</v>
      </c>
      <c r="P521" s="19">
        <f t="shared" si="308"/>
        <v>3.5798479076017608E-3</v>
      </c>
      <c r="Q521" s="214"/>
      <c r="R521" s="305"/>
      <c r="S521" s="215"/>
      <c r="T521" t="str">
        <f t="shared" si="309"/>
        <v/>
      </c>
      <c r="U521" t="str">
        <f t="shared" si="310"/>
        <v/>
      </c>
      <c r="V521" t="str">
        <f t="shared" si="311"/>
        <v/>
      </c>
      <c r="W521" t="str">
        <f t="shared" si="312"/>
        <v/>
      </c>
      <c r="X521" s="10"/>
      <c r="Y521" s="219">
        <f t="shared" si="291"/>
        <v>-3.5164835164835196E-4</v>
      </c>
      <c r="Z521" s="78">
        <f t="shared" si="293"/>
        <v>0.47240013284296101</v>
      </c>
      <c r="AA521" s="78">
        <f t="shared" si="316"/>
        <v>0.48235293885560993</v>
      </c>
      <c r="AB521" s="74">
        <f t="shared" si="323"/>
        <v>520</v>
      </c>
      <c r="AC521" s="80">
        <f t="shared" si="295"/>
        <v>1.7279403261523628E-3</v>
      </c>
      <c r="AD521" s="79">
        <f t="shared" si="315"/>
        <v>-9.9528060126489182E-3</v>
      </c>
      <c r="AE521" s="81">
        <f t="shared" si="296"/>
        <v>-1.1680746338801281E-2</v>
      </c>
      <c r="AF521" s="19">
        <f t="shared" si="318"/>
        <v>-2.0633866223065022E-2</v>
      </c>
      <c r="AG521" s="93">
        <f t="shared" si="317"/>
        <v>7.3480810524429924E-2</v>
      </c>
      <c r="AH521" s="91">
        <f t="shared" si="319"/>
        <v>2.4832524445069301E-4</v>
      </c>
      <c r="AI521" s="96">
        <f t="shared" si="320"/>
        <v>511.98261266473168</v>
      </c>
      <c r="AJ521" s="5">
        <f t="shared" si="324"/>
        <v>0</v>
      </c>
      <c r="AK521" s="5">
        <f t="shared" si="327"/>
        <v>0</v>
      </c>
      <c r="AL521" s="5">
        <f t="shared" si="290"/>
        <v>0</v>
      </c>
      <c r="AM521" s="95">
        <f t="shared" si="297"/>
        <v>7.1428571428571494E-4</v>
      </c>
      <c r="AN521" s="95">
        <f t="shared" si="298"/>
        <v>-7.1428571428571494E-4</v>
      </c>
      <c r="AO521" s="78">
        <f t="shared" si="299"/>
        <v>1</v>
      </c>
      <c r="AP521" s="8">
        <f t="shared" si="300"/>
        <v>50</v>
      </c>
      <c r="AQ521" s="8">
        <f t="shared" si="294"/>
        <v>50</v>
      </c>
      <c r="AR521" s="8">
        <f t="shared" si="322"/>
        <v>0</v>
      </c>
      <c r="AS521" s="114">
        <f t="shared" si="328"/>
        <v>0</v>
      </c>
      <c r="AT521" s="103">
        <f t="shared" si="313"/>
        <v>0.33872620395836706</v>
      </c>
      <c r="AU521" s="5">
        <f t="shared" si="325"/>
        <v>0.47</v>
      </c>
      <c r="AW521" s="210">
        <f t="shared" si="326"/>
        <v>0</v>
      </c>
      <c r="AX521" s="276">
        <f t="shared" si="292"/>
        <v>-2.3326063687257358E-3</v>
      </c>
      <c r="AY521" s="19">
        <f t="shared" si="314"/>
        <v>-0.53514558363178333</v>
      </c>
    </row>
    <row r="522" spans="1:51">
      <c r="A522" s="4">
        <v>39090</v>
      </c>
      <c r="B522" s="9">
        <f t="shared" si="321"/>
        <v>39090</v>
      </c>
      <c r="C522" s="5">
        <v>0.47</v>
      </c>
      <c r="D522" s="5">
        <v>0.47</v>
      </c>
      <c r="E522" s="5">
        <v>0.46</v>
      </c>
      <c r="F522" s="5">
        <v>0.46</v>
      </c>
      <c r="G522" s="6">
        <v>582000</v>
      </c>
      <c r="H522" s="112">
        <v>0.46</v>
      </c>
      <c r="I522" s="19">
        <f t="shared" si="301"/>
        <v>-2.1276595744680753E-2</v>
      </c>
      <c r="J522" s="8">
        <f t="shared" si="302"/>
        <v>0.48580624847486575</v>
      </c>
      <c r="K522" s="8">
        <f t="shared" si="303"/>
        <v>0.46019375152513431</v>
      </c>
      <c r="L522" s="8">
        <f t="shared" si="304"/>
        <v>0.47300000000000003</v>
      </c>
      <c r="M522" s="19">
        <f t="shared" si="305"/>
        <v>5.5655898987869185E-2</v>
      </c>
      <c r="N522" s="19">
        <f t="shared" si="306"/>
        <v>-0.20806527120394205</v>
      </c>
      <c r="O522" s="19">
        <f t="shared" si="307"/>
        <v>-1.0828754936726786E-2</v>
      </c>
      <c r="P522" s="19">
        <f t="shared" si="308"/>
        <v>2.8728207678343693E-3</v>
      </c>
      <c r="Q522" s="214"/>
      <c r="R522" s="305"/>
      <c r="S522" s="215"/>
      <c r="T522" t="str">
        <f t="shared" si="309"/>
        <v/>
      </c>
      <c r="U522" t="str">
        <f t="shared" si="310"/>
        <v/>
      </c>
      <c r="V522" t="str">
        <f t="shared" si="311"/>
        <v>BrokeBandLower</v>
      </c>
      <c r="W522" t="str">
        <f t="shared" si="312"/>
        <v>BrokeBandLower</v>
      </c>
      <c r="X522" s="10"/>
      <c r="Y522" s="219">
        <f t="shared" si="291"/>
        <v>-7.2527472527472432E-4</v>
      </c>
      <c r="Z522" s="78">
        <f t="shared" si="293"/>
        <v>0.470490512385145</v>
      </c>
      <c r="AA522" s="78">
        <f t="shared" si="316"/>
        <v>0.48069882138029479</v>
      </c>
      <c r="AB522" s="74">
        <f t="shared" si="323"/>
        <v>521</v>
      </c>
      <c r="AC522" s="80">
        <f t="shared" si="295"/>
        <v>1.1779498749211886E-3</v>
      </c>
      <c r="AD522" s="79">
        <f t="shared" si="315"/>
        <v>-1.0208308995149795E-2</v>
      </c>
      <c r="AE522" s="81">
        <f t="shared" si="296"/>
        <v>-1.1386258870070984E-2</v>
      </c>
      <c r="AF522" s="19">
        <f t="shared" si="318"/>
        <v>-2.1236392812109071E-2</v>
      </c>
      <c r="AG522" s="93">
        <f t="shared" si="317"/>
        <v>-0.31829250287586508</v>
      </c>
      <c r="AH522" s="91">
        <f t="shared" si="319"/>
        <v>1.9793136918887591E-4</v>
      </c>
      <c r="AI522" s="96">
        <f t="shared" si="320"/>
        <v>511.85582587227537</v>
      </c>
      <c r="AJ522" s="5">
        <f t="shared" si="324"/>
        <v>-9.9999999999999534E-3</v>
      </c>
      <c r="AK522" s="5">
        <f t="shared" si="327"/>
        <v>0</v>
      </c>
      <c r="AL522" s="5">
        <f t="shared" ref="AL522:AL585" si="329">IF(AJ522&lt;0,AJ522,0)</f>
        <v>-9.9999999999999534E-3</v>
      </c>
      <c r="AM522" s="95">
        <f t="shared" si="297"/>
        <v>7.1428571428571494E-4</v>
      </c>
      <c r="AN522" s="95">
        <f t="shared" si="298"/>
        <v>-1.428571428571426E-3</v>
      </c>
      <c r="AO522" s="78">
        <f t="shared" si="299"/>
        <v>0.50000000000000133</v>
      </c>
      <c r="AP522" s="8">
        <f t="shared" si="300"/>
        <v>33.3333333333334</v>
      </c>
      <c r="AQ522" s="8">
        <f t="shared" si="294"/>
        <v>50.000000000000064</v>
      </c>
      <c r="AR522" s="8">
        <f t="shared" si="322"/>
        <v>-1</v>
      </c>
      <c r="AS522" s="114">
        <f t="shared" si="328"/>
        <v>-582000</v>
      </c>
      <c r="AT522" s="103">
        <f t="shared" si="313"/>
        <v>-2.5924972100609546E-2</v>
      </c>
      <c r="AU522" s="5">
        <f t="shared" si="325"/>
        <v>0.46</v>
      </c>
      <c r="AW522" s="210">
        <f t="shared" si="326"/>
        <v>2.1739130434782507E-2</v>
      </c>
      <c r="AX522" s="276">
        <f t="shared" si="292"/>
        <v>-3.422989096534497E-3</v>
      </c>
      <c r="AY522" s="19">
        <f t="shared" si="314"/>
        <v>-0.46745252110600177</v>
      </c>
    </row>
    <row r="523" spans="1:51">
      <c r="A523" s="4">
        <v>39091</v>
      </c>
      <c r="B523" s="9">
        <f t="shared" si="321"/>
        <v>39091</v>
      </c>
      <c r="C523" s="5">
        <v>0.46</v>
      </c>
      <c r="D523" s="5">
        <v>0.46</v>
      </c>
      <c r="E523" s="5">
        <v>0.45</v>
      </c>
      <c r="F523" s="5">
        <v>0.45</v>
      </c>
      <c r="G523" s="6">
        <v>208300</v>
      </c>
      <c r="H523" s="112">
        <v>0.45</v>
      </c>
      <c r="I523" s="19">
        <f t="shared" si="301"/>
        <v>-2.1739130434782625E-2</v>
      </c>
      <c r="J523" s="8">
        <f t="shared" si="302"/>
        <v>0.48499999999999993</v>
      </c>
      <c r="K523" s="8">
        <f t="shared" si="303"/>
        <v>0.45699999999999991</v>
      </c>
      <c r="L523" s="8">
        <f t="shared" si="304"/>
        <v>0.47099999999999992</v>
      </c>
      <c r="M523" s="19">
        <f t="shared" si="305"/>
        <v>6.1269146608315166E-2</v>
      </c>
      <c r="N523" s="19">
        <f t="shared" si="306"/>
        <v>0.10085629237018434</v>
      </c>
      <c r="O523" s="19">
        <f t="shared" si="307"/>
        <v>-1.6596091083573943E-3</v>
      </c>
      <c r="P523" s="19">
        <f t="shared" si="308"/>
        <v>-6.9400149709767855E-3</v>
      </c>
      <c r="Q523" s="214"/>
      <c r="R523" s="305"/>
      <c r="S523" s="215"/>
      <c r="T523" t="str">
        <f t="shared" si="309"/>
        <v/>
      </c>
      <c r="U523" t="str">
        <f t="shared" si="310"/>
        <v/>
      </c>
      <c r="V523" t="str">
        <f t="shared" si="311"/>
        <v>BrokeBandLower</v>
      </c>
      <c r="W523" t="str">
        <f t="shared" si="312"/>
        <v>BrokeBandLower</v>
      </c>
      <c r="X523" s="10"/>
      <c r="Y523" s="219">
        <f t="shared" si="291"/>
        <v>-1.340659340659339E-3</v>
      </c>
      <c r="Z523" s="78">
        <f t="shared" si="293"/>
        <v>0.46733497347783265</v>
      </c>
      <c r="AA523" s="78">
        <f t="shared" si="316"/>
        <v>0.47842710859815296</v>
      </c>
      <c r="AB523" s="74">
        <f t="shared" si="323"/>
        <v>522</v>
      </c>
      <c r="AC523" s="80">
        <f t="shared" si="295"/>
        <v>2.352989998005376E-4</v>
      </c>
      <c r="AD523" s="79">
        <f t="shared" si="315"/>
        <v>-1.1092135120320312E-2</v>
      </c>
      <c r="AE523" s="81">
        <f t="shared" si="296"/>
        <v>-1.132743412012085E-2</v>
      </c>
      <c r="AF523" s="19">
        <f t="shared" si="318"/>
        <v>-2.3184587413580215E-2</v>
      </c>
      <c r="AG523" s="93">
        <f t="shared" si="317"/>
        <v>-0.80024701830688649</v>
      </c>
      <c r="AH523" s="91">
        <f t="shared" si="319"/>
        <v>1.1465891242413423E-4</v>
      </c>
      <c r="AI523" s="96">
        <f t="shared" si="320"/>
        <v>512.11917596539354</v>
      </c>
      <c r="AJ523" s="5">
        <f t="shared" si="324"/>
        <v>-1.0000000000000009E-2</v>
      </c>
      <c r="AK523" s="5">
        <f t="shared" si="327"/>
        <v>0</v>
      </c>
      <c r="AL523" s="5">
        <f t="shared" si="329"/>
        <v>-1.0000000000000009E-2</v>
      </c>
      <c r="AM523" s="95">
        <f t="shared" si="297"/>
        <v>7.1428571428571494E-4</v>
      </c>
      <c r="AN523" s="95">
        <f t="shared" si="298"/>
        <v>-2.1428571428571408E-3</v>
      </c>
      <c r="AO523" s="78">
        <f t="shared" si="299"/>
        <v>0.33333333333333398</v>
      </c>
      <c r="AP523" s="8">
        <f t="shared" si="300"/>
        <v>25.000000000000028</v>
      </c>
      <c r="AQ523" s="8">
        <f t="shared" si="294"/>
        <v>50.000000000000043</v>
      </c>
      <c r="AR523" s="8">
        <f t="shared" si="322"/>
        <v>-1</v>
      </c>
      <c r="AS523" s="114">
        <f t="shared" si="328"/>
        <v>-208300</v>
      </c>
      <c r="AT523" s="103">
        <f t="shared" si="313"/>
        <v>-0.10735546765751733</v>
      </c>
      <c r="AU523" s="5">
        <f t="shared" si="325"/>
        <v>0.45</v>
      </c>
      <c r="AW523" s="210">
        <f t="shared" si="326"/>
        <v>2.222222222222224E-2</v>
      </c>
      <c r="AX523" s="276">
        <f t="shared" si="292"/>
        <v>-3.8612085582635782E-3</v>
      </c>
      <c r="AY523" s="19">
        <f t="shared" si="314"/>
        <v>-0.12802245329169862</v>
      </c>
    </row>
    <row r="524" spans="1:51">
      <c r="A524" s="4">
        <v>39092</v>
      </c>
      <c r="B524" s="9">
        <f t="shared" si="321"/>
        <v>39092</v>
      </c>
      <c r="C524" s="5">
        <v>0.45</v>
      </c>
      <c r="D524" s="5">
        <v>0.46</v>
      </c>
      <c r="E524" s="5">
        <v>0.44</v>
      </c>
      <c r="F524" s="5">
        <v>0.44</v>
      </c>
      <c r="G524" s="6">
        <v>128000</v>
      </c>
      <c r="H524" s="112">
        <v>0.44</v>
      </c>
      <c r="I524" s="19">
        <f t="shared" si="301"/>
        <v>-2.222222222222224E-2</v>
      </c>
      <c r="J524" s="8">
        <f t="shared" si="302"/>
        <v>0.48786796226411305</v>
      </c>
      <c r="K524" s="8">
        <f t="shared" si="303"/>
        <v>0.45013203773588667</v>
      </c>
      <c r="L524" s="8">
        <f t="shared" si="304"/>
        <v>0.46899999999999986</v>
      </c>
      <c r="M524" s="19">
        <f t="shared" si="305"/>
        <v>8.3833012015838343E-2</v>
      </c>
      <c r="N524" s="19">
        <f t="shared" si="306"/>
        <v>0.36827451754421719</v>
      </c>
      <c r="O524" s="19">
        <f t="shared" si="307"/>
        <v>5.9133242559033447E-3</v>
      </c>
      <c r="P524" s="19">
        <f t="shared" si="308"/>
        <v>-1.5028363816440345E-2</v>
      </c>
      <c r="Q524" s="214"/>
      <c r="R524" s="305"/>
      <c r="S524" s="215"/>
      <c r="T524" t="str">
        <f t="shared" si="309"/>
        <v>BrokeBandLower</v>
      </c>
      <c r="U524" t="str">
        <f t="shared" si="310"/>
        <v/>
      </c>
      <c r="V524" t="str">
        <f t="shared" si="311"/>
        <v>BrokeBandLower</v>
      </c>
      <c r="W524" t="str">
        <f t="shared" si="312"/>
        <v>BrokeBandLower</v>
      </c>
      <c r="X524" s="10"/>
      <c r="Y524" s="219">
        <f t="shared" si="291"/>
        <v>-1.8241758241758219E-3</v>
      </c>
      <c r="Z524" s="78">
        <f t="shared" si="293"/>
        <v>0.46312538756224642</v>
      </c>
      <c r="AA524" s="78">
        <f t="shared" si="316"/>
        <v>0.47558350256188964</v>
      </c>
      <c r="AB524" s="74">
        <f t="shared" si="323"/>
        <v>523</v>
      </c>
      <c r="AC524" s="80">
        <f t="shared" si="295"/>
        <v>-9.0454470361789677E-4</v>
      </c>
      <c r="AD524" s="79">
        <f t="shared" si="315"/>
        <v>-1.2458114999643222E-2</v>
      </c>
      <c r="AE524" s="81">
        <f t="shared" si="296"/>
        <v>-1.1553570296025325E-2</v>
      </c>
      <c r="AF524" s="19">
        <f t="shared" si="318"/>
        <v>-2.6195431364909458E-2</v>
      </c>
      <c r="AG524" s="93">
        <f t="shared" si="317"/>
        <v>-4.8442352257539438</v>
      </c>
      <c r="AH524" s="91">
        <f t="shared" si="319"/>
        <v>2.3325733896549554E-5</v>
      </c>
      <c r="AI524" s="96">
        <f t="shared" si="320"/>
        <v>515.92905089347039</v>
      </c>
      <c r="AJ524" s="5">
        <f t="shared" si="324"/>
        <v>-1.0000000000000009E-2</v>
      </c>
      <c r="AK524" s="5">
        <f t="shared" si="327"/>
        <v>0</v>
      </c>
      <c r="AL524" s="5">
        <f t="shared" si="329"/>
        <v>-1.0000000000000009E-2</v>
      </c>
      <c r="AM524" s="95">
        <f t="shared" si="297"/>
        <v>0</v>
      </c>
      <c r="AN524" s="95">
        <f t="shared" si="298"/>
        <v>-2.8571428571428558E-3</v>
      </c>
      <c r="AO524" s="78">
        <f t="shared" si="299"/>
        <v>0</v>
      </c>
      <c r="AP524" s="8">
        <f t="shared" si="300"/>
        <v>0</v>
      </c>
      <c r="AQ524" s="8" t="e">
        <f t="shared" si="294"/>
        <v>#DIV/0!</v>
      </c>
      <c r="AR524" s="8">
        <f t="shared" si="322"/>
        <v>-1</v>
      </c>
      <c r="AS524" s="114">
        <f t="shared" si="328"/>
        <v>-128000</v>
      </c>
      <c r="AT524" s="103">
        <f t="shared" si="313"/>
        <v>-6.4091823056300318E-2</v>
      </c>
      <c r="AU524" s="5">
        <f t="shared" si="325"/>
        <v>0.44</v>
      </c>
      <c r="AW524" s="210">
        <f t="shared" si="326"/>
        <v>4.5454545454545497E-2</v>
      </c>
      <c r="AX524" s="276">
        <f t="shared" si="292"/>
        <v>-3.5592072328288894E-3</v>
      </c>
      <c r="AY524" s="19">
        <f t="shared" si="314"/>
        <v>7.8214196637568234E-2</v>
      </c>
    </row>
    <row r="525" spans="1:51">
      <c r="A525" s="4">
        <v>39093</v>
      </c>
      <c r="B525" s="9">
        <f t="shared" si="321"/>
        <v>39093</v>
      </c>
      <c r="C525" s="5">
        <v>0.44</v>
      </c>
      <c r="D525" s="5">
        <v>0.46</v>
      </c>
      <c r="E525" s="5">
        <v>0.44</v>
      </c>
      <c r="F525" s="5">
        <v>0.46</v>
      </c>
      <c r="G525" s="6">
        <v>89400</v>
      </c>
      <c r="H525" s="112">
        <v>0.46</v>
      </c>
      <c r="I525" s="19">
        <f t="shared" si="301"/>
        <v>4.5454545454545497E-2</v>
      </c>
      <c r="J525" s="8">
        <f t="shared" si="302"/>
        <v>0.48654723699099123</v>
      </c>
      <c r="K525" s="8">
        <f t="shared" si="303"/>
        <v>0.44945276300900849</v>
      </c>
      <c r="L525" s="8">
        <f t="shared" si="304"/>
        <v>0.46799999999999986</v>
      </c>
      <c r="M525" s="19">
        <f t="shared" si="305"/>
        <v>8.2532530746149274E-2</v>
      </c>
      <c r="N525" s="19">
        <f t="shared" si="306"/>
        <v>-1.5512758499520123E-2</v>
      </c>
      <c r="O525" s="19">
        <f t="shared" si="307"/>
        <v>-2.7071367158289345E-3</v>
      </c>
      <c r="P525" s="19">
        <f t="shared" si="308"/>
        <v>-1.5090566099112861E-3</v>
      </c>
      <c r="Q525" s="214"/>
      <c r="R525" s="305"/>
      <c r="S525" s="215"/>
      <c r="T525" t="str">
        <f t="shared" si="309"/>
        <v>BrokeBandLower</v>
      </c>
      <c r="U525" t="str">
        <f t="shared" si="310"/>
        <v/>
      </c>
      <c r="V525" t="str">
        <f t="shared" si="311"/>
        <v>BrokeBandLower</v>
      </c>
      <c r="W525" t="str">
        <f t="shared" si="312"/>
        <v/>
      </c>
      <c r="X525" s="10"/>
      <c r="Y525" s="219">
        <f t="shared" si="291"/>
        <v>-1.560439560439557E-3</v>
      </c>
      <c r="Z525" s="78">
        <f t="shared" si="293"/>
        <v>0.46264407787766049</v>
      </c>
      <c r="AA525" s="78">
        <f t="shared" si="316"/>
        <v>0.47443032337230978</v>
      </c>
      <c r="AB525" s="74">
        <f t="shared" si="323"/>
        <v>524</v>
      </c>
      <c r="AC525" s="80">
        <f t="shared" si="295"/>
        <v>-1.8614015889917637E-4</v>
      </c>
      <c r="AD525" s="79">
        <f t="shared" si="315"/>
        <v>-1.1786245494649294E-2</v>
      </c>
      <c r="AE525" s="81">
        <f t="shared" si="296"/>
        <v>-1.1600105335750118E-2</v>
      </c>
      <c r="AF525" s="19">
        <f t="shared" si="318"/>
        <v>-2.4842943028749079E-2</v>
      </c>
      <c r="AG525" s="93">
        <f t="shared" si="317"/>
        <v>-0.79421673892437405</v>
      </c>
      <c r="AH525" s="91">
        <f t="shared" si="319"/>
        <v>-2.0498929886096068E-5</v>
      </c>
      <c r="AI525" s="96">
        <f t="shared" si="320"/>
        <v>517.94693437258695</v>
      </c>
      <c r="AJ525" s="5">
        <f t="shared" si="324"/>
        <v>2.0000000000000018E-2</v>
      </c>
      <c r="AK525" s="5">
        <f t="shared" si="327"/>
        <v>2.0000000000000018E-2</v>
      </c>
      <c r="AL525" s="5">
        <f t="shared" si="329"/>
        <v>0</v>
      </c>
      <c r="AM525" s="95">
        <f t="shared" si="297"/>
        <v>1.4285714285714299E-3</v>
      </c>
      <c r="AN525" s="95">
        <f t="shared" si="298"/>
        <v>-2.8571428571428558E-3</v>
      </c>
      <c r="AO525" s="78">
        <f t="shared" si="299"/>
        <v>0.50000000000000067</v>
      </c>
      <c r="AP525" s="8">
        <f t="shared" si="300"/>
        <v>33.333333333333357</v>
      </c>
      <c r="AQ525" s="8">
        <f t="shared" si="294"/>
        <v>66.6666666666667</v>
      </c>
      <c r="AR525" s="8">
        <f t="shared" si="322"/>
        <v>1</v>
      </c>
      <c r="AS525" s="114">
        <f t="shared" si="328"/>
        <v>89400</v>
      </c>
      <c r="AT525" s="103">
        <f t="shared" si="313"/>
        <v>-1.8276546477009641E-2</v>
      </c>
      <c r="AU525" s="5">
        <f t="shared" si="325"/>
        <v>0.46</v>
      </c>
      <c r="AW525" s="210">
        <f t="shared" si="326"/>
        <v>4.5454545454545497E-2</v>
      </c>
      <c r="AX525" s="276">
        <f t="shared" si="292"/>
        <v>-3.3757745155331325E-3</v>
      </c>
      <c r="AY525" s="19">
        <f t="shared" si="314"/>
        <v>5.1537520941134694E-2</v>
      </c>
    </row>
    <row r="526" spans="1:51">
      <c r="A526" s="4">
        <v>39094</v>
      </c>
      <c r="B526" s="9">
        <f t="shared" si="321"/>
        <v>39094</v>
      </c>
      <c r="C526" s="5">
        <v>0.46</v>
      </c>
      <c r="D526" s="5">
        <v>0.47</v>
      </c>
      <c r="E526" s="5">
        <v>0.44</v>
      </c>
      <c r="F526" s="5">
        <v>0.44</v>
      </c>
      <c r="G526" s="6">
        <v>76000</v>
      </c>
      <c r="H526" s="112">
        <v>0.44</v>
      </c>
      <c r="I526" s="19">
        <f t="shared" si="301"/>
        <v>-4.3478260869565251E-2</v>
      </c>
      <c r="J526" s="8">
        <f t="shared" si="302"/>
        <v>0.4873541565040625</v>
      </c>
      <c r="K526" s="8">
        <f t="shared" si="303"/>
        <v>0.44464584349593733</v>
      </c>
      <c r="L526" s="8">
        <f t="shared" si="304"/>
        <v>0.46599999999999991</v>
      </c>
      <c r="M526" s="19">
        <f t="shared" si="305"/>
        <v>9.6050179334500815E-2</v>
      </c>
      <c r="N526" s="19">
        <f t="shared" si="306"/>
        <v>0.163785703238989</v>
      </c>
      <c r="O526" s="19">
        <f t="shared" si="307"/>
        <v>1.6584607859692971E-3</v>
      </c>
      <c r="P526" s="19">
        <f t="shared" si="308"/>
        <v>-1.0695049421633693E-2</v>
      </c>
      <c r="Q526" s="214"/>
      <c r="R526" s="305"/>
      <c r="S526" s="215"/>
      <c r="T526" t="str">
        <f t="shared" si="309"/>
        <v/>
      </c>
      <c r="U526" t="str">
        <f t="shared" si="310"/>
        <v/>
      </c>
      <c r="V526" t="str">
        <f t="shared" si="311"/>
        <v>BrokeBandLower</v>
      </c>
      <c r="W526" t="str">
        <f t="shared" si="312"/>
        <v>BrokeBandLower</v>
      </c>
      <c r="X526" s="10"/>
      <c r="Y526" s="219">
        <f t="shared" ref="Y526:Y589" si="330">SLOPE(H513:H526,AB513:AB526)</f>
        <v>-2.1098901098901062E-3</v>
      </c>
      <c r="Z526" s="78">
        <f t="shared" si="293"/>
        <v>0.45915688988450076</v>
      </c>
      <c r="AA526" s="78">
        <f t="shared" si="316"/>
        <v>0.47188247944275885</v>
      </c>
      <c r="AB526" s="74">
        <f t="shared" si="323"/>
        <v>525</v>
      </c>
      <c r="AC526" s="80">
        <f t="shared" si="295"/>
        <v>-9.0038737800637522E-4</v>
      </c>
      <c r="AD526" s="79">
        <f t="shared" si="315"/>
        <v>-1.2725589558258088E-2</v>
      </c>
      <c r="AE526" s="81">
        <f t="shared" si="296"/>
        <v>-1.1825202180251713E-2</v>
      </c>
      <c r="AF526" s="19">
        <f t="shared" si="318"/>
        <v>-2.6967709361207064E-2</v>
      </c>
      <c r="AG526" s="93">
        <f t="shared" si="317"/>
        <v>3.8371473589107334</v>
      </c>
      <c r="AH526" s="91">
        <f t="shared" si="319"/>
        <v>-8.4248384028432911E-5</v>
      </c>
      <c r="AI526" s="96">
        <f t="shared" si="320"/>
        <v>519.76144113302678</v>
      </c>
      <c r="AJ526" s="5">
        <f t="shared" si="324"/>
        <v>-2.0000000000000018E-2</v>
      </c>
      <c r="AK526" s="5">
        <f t="shared" si="327"/>
        <v>0</v>
      </c>
      <c r="AL526" s="5">
        <f t="shared" si="329"/>
        <v>-2.0000000000000018E-2</v>
      </c>
      <c r="AM526" s="95">
        <f t="shared" si="297"/>
        <v>1.4285714285714299E-3</v>
      </c>
      <c r="AN526" s="95">
        <f t="shared" si="298"/>
        <v>-3.5714285714285704E-3</v>
      </c>
      <c r="AO526" s="78">
        <f t="shared" si="299"/>
        <v>0.40000000000000047</v>
      </c>
      <c r="AP526" s="8">
        <f t="shared" si="300"/>
        <v>28.571428571428584</v>
      </c>
      <c r="AQ526" s="8">
        <f t="shared" si="294"/>
        <v>61.538461538461569</v>
      </c>
      <c r="AR526" s="8">
        <f t="shared" si="322"/>
        <v>-1</v>
      </c>
      <c r="AS526" s="114">
        <f t="shared" si="328"/>
        <v>-76000</v>
      </c>
      <c r="AT526" s="103">
        <f t="shared" si="313"/>
        <v>-6.2284158777881654E-2</v>
      </c>
      <c r="AU526" s="5">
        <f t="shared" si="325"/>
        <v>0.44</v>
      </c>
      <c r="AW526" s="210">
        <f t="shared" si="326"/>
        <v>6.8181818181818121E-2</v>
      </c>
      <c r="AX526" s="276">
        <f t="shared" ref="AX526:AX589" si="331">SLOPE(M513:M526,AB513:AB526)</f>
        <v>-2.5067879374428594E-3</v>
      </c>
      <c r="AY526" s="19">
        <f t="shared" si="314"/>
        <v>0.2574184306717639</v>
      </c>
    </row>
    <row r="527" spans="1:51">
      <c r="A527" s="4">
        <v>39097</v>
      </c>
      <c r="B527" s="9">
        <f t="shared" si="321"/>
        <v>39097</v>
      </c>
      <c r="C527" s="5">
        <v>0.44</v>
      </c>
      <c r="D527" s="5">
        <v>0.46</v>
      </c>
      <c r="E527" s="5">
        <v>0.43</v>
      </c>
      <c r="F527" s="5">
        <v>0.44</v>
      </c>
      <c r="G527" s="6">
        <v>81800</v>
      </c>
      <c r="H527" s="112">
        <v>0.44</v>
      </c>
      <c r="I527" s="19">
        <f t="shared" si="301"/>
        <v>0</v>
      </c>
      <c r="J527" s="8">
        <f t="shared" si="302"/>
        <v>0.48856241883103174</v>
      </c>
      <c r="K527" s="8">
        <f t="shared" si="303"/>
        <v>0.44043758116896797</v>
      </c>
      <c r="L527" s="8">
        <f t="shared" si="304"/>
        <v>0.46449999999999986</v>
      </c>
      <c r="M527" s="19">
        <f t="shared" si="305"/>
        <v>0.10926596575690783</v>
      </c>
      <c r="N527" s="19">
        <f t="shared" si="306"/>
        <v>0.13759252209599951</v>
      </c>
      <c r="O527" s="19">
        <f t="shared" si="307"/>
        <v>2.4792285257942046E-3</v>
      </c>
      <c r="P527" s="19">
        <f t="shared" si="308"/>
        <v>-9.4643015076510181E-3</v>
      </c>
      <c r="Q527" s="214"/>
      <c r="R527" s="305"/>
      <c r="S527" s="215"/>
      <c r="T527" t="str">
        <f t="shared" si="309"/>
        <v>BrokeBandLower</v>
      </c>
      <c r="U527" t="str">
        <f t="shared" si="310"/>
        <v/>
      </c>
      <c r="V527" t="str">
        <f t="shared" si="311"/>
        <v>BrokeBandLower</v>
      </c>
      <c r="W527" t="str">
        <f t="shared" si="312"/>
        <v>BrokeBandLower</v>
      </c>
      <c r="X527" s="10"/>
      <c r="Y527" s="219">
        <f t="shared" si="330"/>
        <v>-2.5274725274725238E-3</v>
      </c>
      <c r="Z527" s="78">
        <f t="shared" si="293"/>
        <v>0.45620672884228763</v>
      </c>
      <c r="AA527" s="78">
        <f t="shared" si="316"/>
        <v>0.46952317596399468</v>
      </c>
      <c r="AB527" s="74">
        <f t="shared" si="323"/>
        <v>526</v>
      </c>
      <c r="AC527" s="80">
        <f t="shared" si="295"/>
        <v>-1.1929959531642633E-3</v>
      </c>
      <c r="AD527" s="79">
        <f t="shared" si="315"/>
        <v>-1.3316447121707042E-2</v>
      </c>
      <c r="AE527" s="81">
        <f t="shared" si="296"/>
        <v>-1.2123451168542779E-2</v>
      </c>
      <c r="AF527" s="19">
        <f t="shared" si="318"/>
        <v>-2.8361639645085833E-2</v>
      </c>
      <c r="AG527" s="93">
        <f t="shared" si="317"/>
        <v>0.32498076084293603</v>
      </c>
      <c r="AH527" s="91">
        <f t="shared" si="319"/>
        <v>-1.4851059129269452E-4</v>
      </c>
      <c r="AI527" s="96">
        <f t="shared" si="320"/>
        <v>520.90973004764055</v>
      </c>
      <c r="AJ527" s="5">
        <f t="shared" si="324"/>
        <v>0</v>
      </c>
      <c r="AK527" s="5">
        <f t="shared" si="327"/>
        <v>0</v>
      </c>
      <c r="AL527" s="5">
        <f t="shared" si="329"/>
        <v>0</v>
      </c>
      <c r="AM527" s="95">
        <f t="shared" si="297"/>
        <v>1.4285714285714299E-3</v>
      </c>
      <c r="AN527" s="95">
        <f t="shared" si="298"/>
        <v>-3.5714285714285704E-3</v>
      </c>
      <c r="AO527" s="78">
        <f t="shared" si="299"/>
        <v>0.40000000000000047</v>
      </c>
      <c r="AP527" s="8">
        <f t="shared" si="300"/>
        <v>28.571428571428584</v>
      </c>
      <c r="AQ527" s="8">
        <f t="shared" si="294"/>
        <v>61.538461538461569</v>
      </c>
      <c r="AR527" s="8">
        <f t="shared" si="322"/>
        <v>-0.33333333333333331</v>
      </c>
      <c r="AS527" s="114">
        <f t="shared" si="328"/>
        <v>-27266.666666666664</v>
      </c>
      <c r="AT527" s="103">
        <f t="shared" si="313"/>
        <v>-3.2700076427557588E-2</v>
      </c>
      <c r="AU527" s="5">
        <f t="shared" si="325"/>
        <v>0.44</v>
      </c>
      <c r="AW527" s="210">
        <f t="shared" si="326"/>
        <v>6.9767441860465185E-2</v>
      </c>
      <c r="AX527" s="276">
        <f t="shared" si="331"/>
        <v>-1.1159397408506625E-3</v>
      </c>
      <c r="AY527" s="19">
        <f t="shared" si="314"/>
        <v>0.55483281047338306</v>
      </c>
    </row>
    <row r="528" spans="1:51">
      <c r="A528" s="4">
        <v>39098</v>
      </c>
      <c r="B528" s="9">
        <f t="shared" si="321"/>
        <v>39098</v>
      </c>
      <c r="C528" s="5">
        <v>0.44</v>
      </c>
      <c r="D528" s="5">
        <v>0.45</v>
      </c>
      <c r="E528" s="5">
        <v>0.45</v>
      </c>
      <c r="F528" s="5">
        <v>0.45</v>
      </c>
      <c r="G528" s="6">
        <v>25000</v>
      </c>
      <c r="H528" s="112">
        <v>0.45</v>
      </c>
      <c r="I528" s="19">
        <f t="shared" si="301"/>
        <v>2.2727272727272749E-2</v>
      </c>
      <c r="J528" s="8">
        <f t="shared" si="302"/>
        <v>0.48821841418861645</v>
      </c>
      <c r="K528" s="8">
        <f t="shared" si="303"/>
        <v>0.43878158581138338</v>
      </c>
      <c r="L528" s="8">
        <f t="shared" si="304"/>
        <v>0.46349999999999991</v>
      </c>
      <c r="M528" s="19">
        <f t="shared" si="305"/>
        <v>0.11266842086323149</v>
      </c>
      <c r="N528" s="19">
        <f t="shared" si="306"/>
        <v>3.1139203161333451E-2</v>
      </c>
      <c r="O528" s="19">
        <f t="shared" si="307"/>
        <v>-7.0411605386756066E-4</v>
      </c>
      <c r="P528" s="19">
        <f t="shared" si="308"/>
        <v>-3.7598865954839894E-3</v>
      </c>
      <c r="Q528" s="214"/>
      <c r="R528" s="305"/>
      <c r="S528" s="215"/>
      <c r="T528" t="str">
        <f t="shared" si="309"/>
        <v/>
      </c>
      <c r="U528" t="str">
        <f t="shared" si="310"/>
        <v/>
      </c>
      <c r="V528" t="str">
        <f t="shared" si="311"/>
        <v/>
      </c>
      <c r="W528" t="str">
        <f t="shared" si="312"/>
        <v/>
      </c>
      <c r="X528" s="10"/>
      <c r="Y528" s="219">
        <f t="shared" si="330"/>
        <v>-2.5274725274725238E-3</v>
      </c>
      <c r="Z528" s="78">
        <f t="shared" si="293"/>
        <v>0.45525089260057533</v>
      </c>
      <c r="AA528" s="78">
        <f t="shared" si="316"/>
        <v>0.46807846094265909</v>
      </c>
      <c r="AB528" s="74">
        <f t="shared" si="323"/>
        <v>527</v>
      </c>
      <c r="AC528" s="80">
        <f t="shared" si="295"/>
        <v>-5.6329373883278605E-4</v>
      </c>
      <c r="AD528" s="79">
        <f t="shared" si="315"/>
        <v>-1.2827568342083762E-2</v>
      </c>
      <c r="AE528" s="81">
        <f t="shared" si="296"/>
        <v>-1.2264274603250976E-2</v>
      </c>
      <c r="AF528" s="19">
        <f t="shared" si="318"/>
        <v>-2.7404739616196896E-2</v>
      </c>
      <c r="AG528" s="93">
        <f t="shared" si="317"/>
        <v>-0.52783264910603911</v>
      </c>
      <c r="AH528" s="91">
        <f t="shared" si="319"/>
        <v>-1.8266063356812992E-4</v>
      </c>
      <c r="AI528" s="96">
        <f t="shared" si="320"/>
        <v>521.8780148535493</v>
      </c>
      <c r="AJ528" s="5">
        <f t="shared" si="324"/>
        <v>1.0000000000000009E-2</v>
      </c>
      <c r="AK528" s="5">
        <f t="shared" si="327"/>
        <v>1.0000000000000009E-2</v>
      </c>
      <c r="AL528" s="5">
        <f t="shared" si="329"/>
        <v>0</v>
      </c>
      <c r="AM528" s="95">
        <f t="shared" si="297"/>
        <v>2.1428571428571447E-3</v>
      </c>
      <c r="AN528" s="95">
        <f t="shared" si="298"/>
        <v>-3.5714285714285704E-3</v>
      </c>
      <c r="AO528" s="78">
        <f t="shared" si="299"/>
        <v>0.60000000000000064</v>
      </c>
      <c r="AP528" s="8">
        <f t="shared" si="300"/>
        <v>37.500000000000021</v>
      </c>
      <c r="AQ528" s="8">
        <f t="shared" si="294"/>
        <v>54.545454545454568</v>
      </c>
      <c r="AR528" s="8">
        <f t="shared" si="322"/>
        <v>0</v>
      </c>
      <c r="AS528" s="114">
        <f t="shared" si="328"/>
        <v>0</v>
      </c>
      <c r="AT528" s="103">
        <f t="shared" si="313"/>
        <v>-8.4958968679898952E-2</v>
      </c>
      <c r="AU528" s="5">
        <f t="shared" si="325"/>
        <v>0.45</v>
      </c>
      <c r="AW528" s="210">
        <f t="shared" si="326"/>
        <v>0</v>
      </c>
      <c r="AX528" s="276">
        <f t="shared" si="331"/>
        <v>1.7478506035059919E-4</v>
      </c>
      <c r="AY528" s="19">
        <f t="shared" si="314"/>
        <v>1.1566258947076866</v>
      </c>
    </row>
    <row r="529" spans="1:51">
      <c r="A529" s="4">
        <v>39099</v>
      </c>
      <c r="B529" s="9">
        <f t="shared" si="321"/>
        <v>39099</v>
      </c>
      <c r="C529" s="5">
        <v>0.45</v>
      </c>
      <c r="D529" s="5">
        <v>0.45</v>
      </c>
      <c r="E529" s="5">
        <v>0.44</v>
      </c>
      <c r="F529" s="5">
        <v>0.45</v>
      </c>
      <c r="G529" s="6">
        <v>55300</v>
      </c>
      <c r="H529" s="112">
        <v>0.45</v>
      </c>
      <c r="I529" s="19">
        <f t="shared" si="301"/>
        <v>0</v>
      </c>
      <c r="J529" s="8">
        <f t="shared" si="302"/>
        <v>0.48769920633670821</v>
      </c>
      <c r="K529" s="8">
        <f t="shared" si="303"/>
        <v>0.43730079366329161</v>
      </c>
      <c r="L529" s="8">
        <f t="shared" si="304"/>
        <v>0.46249999999999991</v>
      </c>
      <c r="M529" s="19">
        <f t="shared" si="305"/>
        <v>0.11524884794108528</v>
      </c>
      <c r="N529" s="19">
        <f t="shared" si="306"/>
        <v>2.2902842323370955E-2</v>
      </c>
      <c r="O529" s="19">
        <f t="shared" si="307"/>
        <v>-1.0634745368445758E-3</v>
      </c>
      <c r="P529" s="19">
        <f t="shared" si="308"/>
        <v>-3.3747818868777907E-3</v>
      </c>
      <c r="Q529" s="214"/>
      <c r="R529" s="305"/>
      <c r="S529" s="215"/>
      <c r="T529" t="str">
        <f t="shared" si="309"/>
        <v/>
      </c>
      <c r="U529" t="str">
        <f t="shared" si="310"/>
        <v/>
      </c>
      <c r="V529" t="str">
        <f t="shared" si="311"/>
        <v/>
      </c>
      <c r="W529" t="str">
        <f t="shared" si="312"/>
        <v/>
      </c>
      <c r="X529" s="10"/>
      <c r="Y529" s="219">
        <f t="shared" si="330"/>
        <v>-2.4395604395604366E-3</v>
      </c>
      <c r="Z529" s="78">
        <f t="shared" ref="Z529:Z592" si="332">Z528+(0.154*(F529-Z528))</f>
        <v>0.45444225514008674</v>
      </c>
      <c r="AA529" s="78">
        <f t="shared" si="316"/>
        <v>0.46674065483290234</v>
      </c>
      <c r="AB529" s="74">
        <f t="shared" si="323"/>
        <v>528</v>
      </c>
      <c r="AC529" s="80">
        <f t="shared" si="295"/>
        <v>-2.7300071651697663E-5</v>
      </c>
      <c r="AD529" s="79">
        <f t="shared" si="315"/>
        <v>-1.2298399692815598E-2</v>
      </c>
      <c r="AE529" s="81">
        <f t="shared" si="296"/>
        <v>-1.22710996211639E-2</v>
      </c>
      <c r="AF529" s="19">
        <f t="shared" si="318"/>
        <v>-2.6349536012067652E-2</v>
      </c>
      <c r="AG529" s="93">
        <f t="shared" si="317"/>
        <v>-0.9515349279254075</v>
      </c>
      <c r="AH529" s="91">
        <f t="shared" si="319"/>
        <v>-1.9010543616147099E-4</v>
      </c>
      <c r="AI529" s="96">
        <f t="shared" si="320"/>
        <v>522.7673519656953</v>
      </c>
      <c r="AJ529" s="5">
        <f t="shared" si="324"/>
        <v>0</v>
      </c>
      <c r="AK529" s="5">
        <f t="shared" si="327"/>
        <v>0</v>
      </c>
      <c r="AL529" s="5">
        <f t="shared" si="329"/>
        <v>0</v>
      </c>
      <c r="AM529" s="95">
        <f t="shared" si="297"/>
        <v>2.1428571428571447E-3</v>
      </c>
      <c r="AN529" s="95">
        <f t="shared" si="298"/>
        <v>-3.5714285714285704E-3</v>
      </c>
      <c r="AO529" s="78">
        <f t="shared" si="299"/>
        <v>0.60000000000000064</v>
      </c>
      <c r="AP529" s="8">
        <f t="shared" si="300"/>
        <v>37.500000000000021</v>
      </c>
      <c r="AQ529" s="8">
        <f t="shared" ref="AQ529:AQ592" si="333">100-(100/(1+(SUMIF(AJ516:AJ529,"&gt;0")/COUNTIF(AJ516:AJ529,"&gt;0"))/ABS((SUMIF(AJ516:AJ529,"&lt;0")/COUNTIF(AJ516:AJ529,"&lt;0")))))</f>
        <v>54.545454545454568</v>
      </c>
      <c r="AR529" s="8">
        <f t="shared" si="322"/>
        <v>1</v>
      </c>
      <c r="AS529" s="114">
        <f t="shared" si="328"/>
        <v>55300</v>
      </c>
      <c r="AT529" s="103">
        <f t="shared" si="313"/>
        <v>-0.12036711236218627</v>
      </c>
      <c r="AU529" s="5">
        <f t="shared" si="325"/>
        <v>0.45</v>
      </c>
      <c r="AW529" s="210">
        <f t="shared" si="326"/>
        <v>2.2727272727272749E-2</v>
      </c>
      <c r="AX529" s="276">
        <f t="shared" si="331"/>
        <v>1.4672761383750278E-3</v>
      </c>
      <c r="AY529" s="19">
        <f t="shared" si="314"/>
        <v>7.3947457261612453</v>
      </c>
    </row>
    <row r="530" spans="1:51">
      <c r="A530" s="4">
        <v>39100</v>
      </c>
      <c r="B530" s="9">
        <f t="shared" si="321"/>
        <v>39100</v>
      </c>
      <c r="C530" s="5">
        <v>0.44</v>
      </c>
      <c r="D530" s="5">
        <v>0.45</v>
      </c>
      <c r="E530" s="5">
        <v>0.44</v>
      </c>
      <c r="F530" s="5">
        <v>0.45</v>
      </c>
      <c r="G530" s="6">
        <v>20000</v>
      </c>
      <c r="H530" s="112">
        <v>0.45</v>
      </c>
      <c r="I530" s="19">
        <f t="shared" si="301"/>
        <v>0</v>
      </c>
      <c r="J530" s="8">
        <f t="shared" si="302"/>
        <v>0.48541311123146735</v>
      </c>
      <c r="K530" s="8">
        <f t="shared" si="303"/>
        <v>0.43658688876853258</v>
      </c>
      <c r="L530" s="8">
        <f t="shared" si="304"/>
        <v>0.46099999999999997</v>
      </c>
      <c r="M530" s="19">
        <f t="shared" si="305"/>
        <v>0.11183620882582486</v>
      </c>
      <c r="N530" s="19">
        <f t="shared" si="306"/>
        <v>-2.9611047539537642E-2</v>
      </c>
      <c r="O530" s="19">
        <f t="shared" si="307"/>
        <v>-4.6875104071064169E-3</v>
      </c>
      <c r="P530" s="19">
        <f t="shared" si="308"/>
        <v>-1.6325259526254537E-3</v>
      </c>
      <c r="Q530" s="214"/>
      <c r="R530" s="305"/>
      <c r="S530" s="215"/>
      <c r="T530" t="str">
        <f t="shared" si="309"/>
        <v/>
      </c>
      <c r="U530" t="str">
        <f t="shared" si="310"/>
        <v/>
      </c>
      <c r="V530" t="str">
        <f t="shared" si="311"/>
        <v/>
      </c>
      <c r="W530" t="str">
        <f t="shared" si="312"/>
        <v/>
      </c>
      <c r="X530" s="10"/>
      <c r="Y530" s="219">
        <f t="shared" si="330"/>
        <v>-2.2637362637362604E-3</v>
      </c>
      <c r="Z530" s="78">
        <f t="shared" si="332"/>
        <v>0.45375814784851337</v>
      </c>
      <c r="AA530" s="78">
        <f t="shared" si="316"/>
        <v>0.46550184637526754</v>
      </c>
      <c r="AB530" s="74">
        <f t="shared" si="323"/>
        <v>529</v>
      </c>
      <c r="AC530" s="80">
        <f t="shared" ref="AC530:AC593" si="334">AD530-AE530</f>
        <v>4.219208755277884E-4</v>
      </c>
      <c r="AD530" s="79">
        <f t="shared" si="315"/>
        <v>-1.1743698526754165E-2</v>
      </c>
      <c r="AE530" s="81">
        <f t="shared" ref="AE530:AE593" si="335">AE529+(0.2*(AD530-AE529))</f>
        <v>-1.2165619402281953E-2</v>
      </c>
      <c r="AF530" s="19">
        <f t="shared" si="318"/>
        <v>-2.5228038552798565E-2</v>
      </c>
      <c r="AG530" s="93">
        <f t="shared" si="317"/>
        <v>-16.454936562466902</v>
      </c>
      <c r="AH530" s="91">
        <f t="shared" si="319"/>
        <v>-1.7436356688107553E-4</v>
      </c>
      <c r="AI530" s="96">
        <f t="shared" si="320"/>
        <v>523.58884776601133</v>
      </c>
      <c r="AJ530" s="5">
        <f t="shared" si="324"/>
        <v>0</v>
      </c>
      <c r="AK530" s="5">
        <f t="shared" si="327"/>
        <v>0</v>
      </c>
      <c r="AL530" s="5">
        <f t="shared" si="329"/>
        <v>0</v>
      </c>
      <c r="AM530" s="95">
        <f t="shared" si="297"/>
        <v>2.1428571428571447E-3</v>
      </c>
      <c r="AN530" s="95">
        <f t="shared" si="298"/>
        <v>-3.5714285714285704E-3</v>
      </c>
      <c r="AO530" s="78">
        <f t="shared" si="299"/>
        <v>0.60000000000000064</v>
      </c>
      <c r="AP530" s="8">
        <f t="shared" si="300"/>
        <v>37.500000000000021</v>
      </c>
      <c r="AQ530" s="8">
        <f t="shared" si="333"/>
        <v>54.545454545454568</v>
      </c>
      <c r="AR530" s="8">
        <f t="shared" si="322"/>
        <v>1</v>
      </c>
      <c r="AS530" s="114">
        <f t="shared" si="328"/>
        <v>20000</v>
      </c>
      <c r="AT530" s="103">
        <f t="shared" si="313"/>
        <v>-0.14017576055980788</v>
      </c>
      <c r="AU530" s="5">
        <f t="shared" si="325"/>
        <v>0.45</v>
      </c>
      <c r="AW530" s="210">
        <f t="shared" si="326"/>
        <v>2.2727272727272749E-2</v>
      </c>
      <c r="AX530" s="276">
        <f t="shared" si="331"/>
        <v>2.5147673793945876E-3</v>
      </c>
      <c r="AY530" s="19">
        <f t="shared" si="314"/>
        <v>0.71390191227373911</v>
      </c>
    </row>
    <row r="531" spans="1:51">
      <c r="A531" s="4">
        <v>39101</v>
      </c>
      <c r="B531" s="9">
        <f t="shared" si="321"/>
        <v>39101</v>
      </c>
      <c r="C531" s="5">
        <v>0.45</v>
      </c>
      <c r="D531" s="5">
        <v>0.47</v>
      </c>
      <c r="E531" s="5">
        <v>0.45</v>
      </c>
      <c r="F531" s="5">
        <v>0.45</v>
      </c>
      <c r="G531" s="6">
        <v>84200</v>
      </c>
      <c r="H531" s="112">
        <v>0.45</v>
      </c>
      <c r="I531" s="19">
        <f t="shared" si="301"/>
        <v>0</v>
      </c>
      <c r="J531" s="8">
        <f t="shared" si="302"/>
        <v>0.4827163735324877</v>
      </c>
      <c r="K531" s="8">
        <f t="shared" si="303"/>
        <v>0.43628362646751212</v>
      </c>
      <c r="L531" s="8">
        <f t="shared" si="304"/>
        <v>0.45949999999999991</v>
      </c>
      <c r="M531" s="19">
        <f t="shared" si="305"/>
        <v>0.10642789288456873</v>
      </c>
      <c r="N531" s="19">
        <f t="shared" si="306"/>
        <v>-4.8359256792038667E-2</v>
      </c>
      <c r="O531" s="19">
        <f t="shared" si="307"/>
        <v>-5.5555518311777279E-3</v>
      </c>
      <c r="P531" s="19">
        <f t="shared" si="308"/>
        <v>-6.9462072458442335E-4</v>
      </c>
      <c r="Q531" s="214"/>
      <c r="R531" s="305"/>
      <c r="S531" s="215"/>
      <c r="T531" t="str">
        <f t="shared" si="309"/>
        <v/>
      </c>
      <c r="U531" t="str">
        <f t="shared" si="310"/>
        <v/>
      </c>
      <c r="V531" t="str">
        <f t="shared" si="311"/>
        <v/>
      </c>
      <c r="W531" t="str">
        <f t="shared" si="312"/>
        <v/>
      </c>
      <c r="X531" s="10"/>
      <c r="Y531" s="219">
        <f t="shared" si="330"/>
        <v>-1.999999999999997E-3</v>
      </c>
      <c r="Z531" s="78">
        <f t="shared" si="332"/>
        <v>0.45317939307984234</v>
      </c>
      <c r="AA531" s="78">
        <f t="shared" si="316"/>
        <v>0.46435470974349774</v>
      </c>
      <c r="AB531" s="74">
        <f t="shared" si="323"/>
        <v>530</v>
      </c>
      <c r="AC531" s="80">
        <f t="shared" si="334"/>
        <v>7.9224219090124302E-4</v>
      </c>
      <c r="AD531" s="79">
        <f t="shared" si="315"/>
        <v>-1.1175316663655399E-2</v>
      </c>
      <c r="AE531" s="81">
        <f t="shared" si="335"/>
        <v>-1.1967558854556642E-2</v>
      </c>
      <c r="AF531" s="19">
        <f t="shared" si="318"/>
        <v>-2.4066336421630068E-2</v>
      </c>
      <c r="AG531" s="93">
        <f t="shared" si="317"/>
        <v>0.87770323028035302</v>
      </c>
      <c r="AH531" s="91">
        <f t="shared" si="319"/>
        <v>-1.3889190357788977E-4</v>
      </c>
      <c r="AI531" s="96">
        <f t="shared" si="320"/>
        <v>524.33940463076635</v>
      </c>
      <c r="AJ531" s="5">
        <f t="shared" si="324"/>
        <v>0</v>
      </c>
      <c r="AK531" s="5">
        <f t="shared" si="327"/>
        <v>0</v>
      </c>
      <c r="AL531" s="5">
        <f t="shared" si="329"/>
        <v>0</v>
      </c>
      <c r="AM531" s="95">
        <f t="shared" ref="AM531:AM594" si="336">(AVERAGE(AK518:AK531))</f>
        <v>2.1428571428571447E-3</v>
      </c>
      <c r="AN531" s="95">
        <f t="shared" ref="AN531:AN594" si="337">(AVERAGE(AL518:AL531))</f>
        <v>-3.5714285714285704E-3</v>
      </c>
      <c r="AO531" s="78">
        <f t="shared" ref="AO531:AO594" si="338">ABS(AM531/AN531)</f>
        <v>0.60000000000000064</v>
      </c>
      <c r="AP531" s="8">
        <f t="shared" ref="AP531:AP594" si="339">IF(AN531=0,100,100-(100/(1+AO531)))</f>
        <v>37.500000000000021</v>
      </c>
      <c r="AQ531" s="8">
        <f t="shared" si="333"/>
        <v>54.545454545454568</v>
      </c>
      <c r="AR531" s="8">
        <f t="shared" si="322"/>
        <v>-1</v>
      </c>
      <c r="AS531" s="114">
        <f t="shared" si="328"/>
        <v>-84200</v>
      </c>
      <c r="AT531" s="103">
        <f t="shared" si="313"/>
        <v>-0.17497431381183037</v>
      </c>
      <c r="AU531" s="5">
        <f t="shared" si="325"/>
        <v>0.45</v>
      </c>
      <c r="AW531" s="210">
        <f t="shared" si="326"/>
        <v>4.4444444444444363E-2</v>
      </c>
      <c r="AX531" s="276">
        <f t="shared" si="331"/>
        <v>3.1973685976962717E-3</v>
      </c>
      <c r="AY531" s="19">
        <f t="shared" si="314"/>
        <v>0.27143712133963482</v>
      </c>
    </row>
    <row r="532" spans="1:51">
      <c r="A532" s="4">
        <v>39104</v>
      </c>
      <c r="B532" s="9">
        <f t="shared" si="321"/>
        <v>39104</v>
      </c>
      <c r="C532" s="5">
        <v>0.47</v>
      </c>
      <c r="D532" s="5">
        <v>0.47</v>
      </c>
      <c r="E532" s="5">
        <v>0.47</v>
      </c>
      <c r="F532" s="5">
        <v>0.47</v>
      </c>
      <c r="G532" s="6">
        <v>11000</v>
      </c>
      <c r="H532" s="112">
        <v>0.47</v>
      </c>
      <c r="I532" s="19">
        <f t="shared" si="301"/>
        <v>4.4444444444444363E-2</v>
      </c>
      <c r="J532" s="8">
        <f t="shared" si="302"/>
        <v>0.48271637353248775</v>
      </c>
      <c r="K532" s="8">
        <f t="shared" si="303"/>
        <v>0.43628362646751218</v>
      </c>
      <c r="L532" s="8">
        <f t="shared" si="304"/>
        <v>0.45949999999999996</v>
      </c>
      <c r="M532" s="19">
        <f t="shared" si="305"/>
        <v>0.10642789288456872</v>
      </c>
      <c r="N532" s="19">
        <f t="shared" si="306"/>
        <v>-1.3039615303542887E-16</v>
      </c>
      <c r="O532" s="19">
        <f t="shared" si="307"/>
        <v>1.1499744834638766E-16</v>
      </c>
      <c r="P532" s="19">
        <f t="shared" si="308"/>
        <v>1.2723638446099573E-16</v>
      </c>
      <c r="Q532" s="214"/>
      <c r="R532" s="305"/>
      <c r="S532" s="215"/>
      <c r="T532" t="str">
        <f t="shared" si="309"/>
        <v/>
      </c>
      <c r="U532" t="str">
        <f t="shared" si="310"/>
        <v/>
      </c>
      <c r="V532" t="str">
        <f t="shared" si="311"/>
        <v/>
      </c>
      <c r="W532" t="str">
        <f t="shared" si="312"/>
        <v/>
      </c>
      <c r="X532" s="10"/>
      <c r="Y532" s="219">
        <f t="shared" si="330"/>
        <v>-1.0769230769230756E-3</v>
      </c>
      <c r="Z532" s="78">
        <f t="shared" si="332"/>
        <v>0.45576976654554663</v>
      </c>
      <c r="AA532" s="78">
        <f t="shared" si="316"/>
        <v>0.46477246122247889</v>
      </c>
      <c r="AB532" s="74">
        <f t="shared" si="323"/>
        <v>531</v>
      </c>
      <c r="AC532" s="80">
        <f t="shared" si="334"/>
        <v>2.3718913420995007E-3</v>
      </c>
      <c r="AD532" s="79">
        <f t="shared" si="315"/>
        <v>-9.0026946769322658E-3</v>
      </c>
      <c r="AE532" s="81">
        <f t="shared" si="335"/>
        <v>-1.1374586019031767E-2</v>
      </c>
      <c r="AF532" s="19">
        <f t="shared" si="318"/>
        <v>-1.9370112104432163E-2</v>
      </c>
      <c r="AG532" s="93">
        <f t="shared" si="317"/>
        <v>1.993896777197983</v>
      </c>
      <c r="AH532" s="91">
        <f t="shared" si="319"/>
        <v>-5.0400931167272506E-5</v>
      </c>
      <c r="AI532" s="96">
        <f t="shared" si="320"/>
        <v>524.8008324374315</v>
      </c>
      <c r="AJ532" s="5">
        <f t="shared" si="324"/>
        <v>1.9999999999999962E-2</v>
      </c>
      <c r="AK532" s="5">
        <f t="shared" si="327"/>
        <v>1.9999999999999962E-2</v>
      </c>
      <c r="AL532" s="5">
        <f t="shared" si="329"/>
        <v>0</v>
      </c>
      <c r="AM532" s="95">
        <f t="shared" si="336"/>
        <v>3.5714285714285704E-3</v>
      </c>
      <c r="AN532" s="95">
        <f t="shared" si="337"/>
        <v>-3.5714285714285704E-3</v>
      </c>
      <c r="AO532" s="78">
        <f t="shared" si="338"/>
        <v>1</v>
      </c>
      <c r="AP532" s="8">
        <f t="shared" si="339"/>
        <v>50</v>
      </c>
      <c r="AQ532" s="8">
        <f t="shared" si="333"/>
        <v>57.142857142857139</v>
      </c>
      <c r="AR532" s="8">
        <f t="shared" si="322"/>
        <v>0</v>
      </c>
      <c r="AS532" s="114">
        <f t="shared" si="328"/>
        <v>0</v>
      </c>
      <c r="AT532" s="103">
        <f t="shared" si="313"/>
        <v>-0.18797455058371598</v>
      </c>
      <c r="AU532" s="5">
        <f t="shared" si="325"/>
        <v>0.47</v>
      </c>
      <c r="AW532" s="210">
        <f t="shared" si="326"/>
        <v>0</v>
      </c>
      <c r="AX532" s="276">
        <f t="shared" si="331"/>
        <v>3.5963036348219076E-3</v>
      </c>
      <c r="AY532" s="19">
        <f t="shared" si="314"/>
        <v>0.12476979895688961</v>
      </c>
    </row>
    <row r="533" spans="1:51">
      <c r="A533" s="4">
        <v>39105</v>
      </c>
      <c r="B533" s="9">
        <f t="shared" si="321"/>
        <v>39105</v>
      </c>
      <c r="C533" s="5">
        <v>0.47</v>
      </c>
      <c r="D533" s="5">
        <v>0.47</v>
      </c>
      <c r="E533" s="5">
        <v>0.44</v>
      </c>
      <c r="F533" s="5">
        <v>0.44</v>
      </c>
      <c r="G533" s="6">
        <v>79700</v>
      </c>
      <c r="H533" s="112">
        <v>0.44</v>
      </c>
      <c r="I533" s="19">
        <f t="shared" si="301"/>
        <v>-6.3829787234042493E-2</v>
      </c>
      <c r="J533" s="8">
        <f t="shared" si="302"/>
        <v>0.48216609194718912</v>
      </c>
      <c r="K533" s="8">
        <f t="shared" si="303"/>
        <v>0.43383390805281091</v>
      </c>
      <c r="L533" s="8">
        <f t="shared" si="304"/>
        <v>0.45800000000000002</v>
      </c>
      <c r="M533" s="19">
        <f t="shared" si="305"/>
        <v>0.11140711455982989</v>
      </c>
      <c r="N533" s="19">
        <f t="shared" si="306"/>
        <v>4.6784931471504532E-2</v>
      </c>
      <c r="O533" s="19">
        <f t="shared" si="307"/>
        <v>-1.1399687590286259E-3</v>
      </c>
      <c r="P533" s="19">
        <f t="shared" si="308"/>
        <v>-5.6149675717515864E-3</v>
      </c>
      <c r="Q533" s="214"/>
      <c r="R533" s="305"/>
      <c r="S533" s="215"/>
      <c r="T533" t="str">
        <f t="shared" si="309"/>
        <v/>
      </c>
      <c r="U533" t="str">
        <f t="shared" si="310"/>
        <v/>
      </c>
      <c r="V533" t="str">
        <f t="shared" si="311"/>
        <v/>
      </c>
      <c r="W533" t="str">
        <f t="shared" si="312"/>
        <v/>
      </c>
      <c r="X533" s="10"/>
      <c r="Y533" s="219">
        <f t="shared" si="330"/>
        <v>-1.0109890109890104E-3</v>
      </c>
      <c r="Z533" s="78">
        <f t="shared" si="332"/>
        <v>0.45334122249753245</v>
      </c>
      <c r="AA533" s="78">
        <f t="shared" si="316"/>
        <v>0.46293929909201548</v>
      </c>
      <c r="AB533" s="74">
        <f t="shared" si="323"/>
        <v>532</v>
      </c>
      <c r="AC533" s="80">
        <f t="shared" si="334"/>
        <v>1.4212075396389905E-3</v>
      </c>
      <c r="AD533" s="79">
        <f t="shared" si="315"/>
        <v>-9.5980765944830293E-3</v>
      </c>
      <c r="AE533" s="81">
        <f t="shared" si="335"/>
        <v>-1.101928413412202E-2</v>
      </c>
      <c r="AF533" s="19">
        <f t="shared" si="318"/>
        <v>-2.0732905184995497E-2</v>
      </c>
      <c r="AG533" s="93">
        <f t="shared" si="317"/>
        <v>-0.40081254380691994</v>
      </c>
      <c r="AH533" s="91">
        <f t="shared" si="319"/>
        <v>1.193560971565937E-5</v>
      </c>
      <c r="AI533" s="96">
        <f t="shared" si="320"/>
        <v>525.42888431402628</v>
      </c>
      <c r="AJ533" s="5">
        <f t="shared" si="324"/>
        <v>-2.9999999999999971E-2</v>
      </c>
      <c r="AK533" s="5">
        <f t="shared" si="327"/>
        <v>0</v>
      </c>
      <c r="AL533" s="5">
        <f t="shared" si="329"/>
        <v>-2.9999999999999971E-2</v>
      </c>
      <c r="AM533" s="95">
        <f t="shared" si="336"/>
        <v>3.5714285714285704E-3</v>
      </c>
      <c r="AN533" s="95">
        <f t="shared" si="337"/>
        <v>-5.7142857142857117E-3</v>
      </c>
      <c r="AO533" s="78">
        <f t="shared" si="338"/>
        <v>0.62500000000000011</v>
      </c>
      <c r="AP533" s="8">
        <f t="shared" si="339"/>
        <v>38.46153846153846</v>
      </c>
      <c r="AQ533" s="8">
        <f t="shared" si="333"/>
        <v>51.020408163265316</v>
      </c>
      <c r="AR533" s="8">
        <f t="shared" si="322"/>
        <v>-1</v>
      </c>
      <c r="AS533" s="114">
        <f t="shared" si="328"/>
        <v>-79700</v>
      </c>
      <c r="AT533" s="103">
        <f t="shared" si="313"/>
        <v>-0.21619349883338407</v>
      </c>
      <c r="AU533" s="5">
        <f t="shared" si="325"/>
        <v>0.44</v>
      </c>
      <c r="AW533" s="210">
        <f t="shared" si="326"/>
        <v>6.8181818181818121E-2</v>
      </c>
      <c r="AX533" s="276">
        <f t="shared" si="331"/>
        <v>4.0050475561343628E-3</v>
      </c>
      <c r="AY533" s="19">
        <f t="shared" si="314"/>
        <v>0.11365667719341406</v>
      </c>
    </row>
    <row r="534" spans="1:51">
      <c r="A534" s="4">
        <v>39106</v>
      </c>
      <c r="B534" s="9">
        <f t="shared" si="321"/>
        <v>39106</v>
      </c>
      <c r="C534" s="5">
        <v>0.44</v>
      </c>
      <c r="D534" s="5">
        <v>0.47</v>
      </c>
      <c r="E534" s="5">
        <v>0.45</v>
      </c>
      <c r="F534" s="5">
        <v>0.47</v>
      </c>
      <c r="G534" s="6">
        <v>126700</v>
      </c>
      <c r="H534" s="112">
        <v>0.47</v>
      </c>
      <c r="I534" s="19">
        <f t="shared" ref="I534:I597" si="340">IF(A535&gt;A534,(H534-H533)/H533, (H534-H535)/H535)</f>
        <v>6.8181818181818121E-2</v>
      </c>
      <c r="J534" s="8">
        <f t="shared" ref="J534:J597" si="341">(L534)+2*STDEVPA(H515:H534)</f>
        <v>0.48216609194718918</v>
      </c>
      <c r="K534" s="8">
        <f t="shared" ref="K534:K597" si="342">(L534)-(2*STDEVPA(H515:H534))</f>
        <v>0.43383390805281097</v>
      </c>
      <c r="L534" s="8">
        <f t="shared" ref="L534:L597" si="343">AVERAGE(H515:H534)</f>
        <v>0.45800000000000007</v>
      </c>
      <c r="M534" s="19">
        <f t="shared" ref="M534:M597" si="344">(J534-K534)/K534</f>
        <v>0.11140711455982988</v>
      </c>
      <c r="N534" s="19">
        <f t="shared" ref="N534:N597" si="345">IF(A535&gt;A534,(M534-M533)/M533, (M534-M535)/M535)</f>
        <v>-1.2456823662156292E-16</v>
      </c>
      <c r="O534" s="19">
        <f t="shared" ref="O534:O597" si="346">IF(A535&gt;A534,(J534-J533)/J533, (J534-J535)/J535)</f>
        <v>1.1512869145791753E-16</v>
      </c>
      <c r="P534" s="19">
        <f t="shared" ref="P534:P597" si="347">IF(A535&gt;A534,(K534-K533)/K533, (K534-K535)/K535)</f>
        <v>1.2795484677629304E-16</v>
      </c>
      <c r="Q534" s="214"/>
      <c r="R534" s="305"/>
      <c r="S534" s="215"/>
      <c r="T534" t="str">
        <f t="shared" ref="T534:T597" si="348">IF(C534&gt;$J534,"BrokeBandUpper", IF(C534&lt;$K534,"BrokeBandLower", ""))</f>
        <v/>
      </c>
      <c r="U534" t="str">
        <f t="shared" ref="U534:U597" si="349">IF(D534&gt;$J534,"BrokeBandUpper", IF(D534&lt;$K534,"BrokeBandLower", ""))</f>
        <v/>
      </c>
      <c r="V534" t="str">
        <f t="shared" ref="V534:V597" si="350">IF(E534&gt;$J534,"BrokeBandUpper", IF(E534&lt;$K534,"BrokeBandLower", ""))</f>
        <v/>
      </c>
      <c r="W534" t="str">
        <f t="shared" ref="W534:W597" si="351">IF(F534&gt;$J534,"BrokeBandUpper", IF(F534&lt;$K534,"BrokeBandLower", ""))</f>
        <v/>
      </c>
      <c r="X534" s="10"/>
      <c r="Y534" s="219">
        <f t="shared" si="330"/>
        <v>4.3956043956042898E-5</v>
      </c>
      <c r="Z534" s="78">
        <f t="shared" si="332"/>
        <v>0.45590667423291242</v>
      </c>
      <c r="AA534" s="78">
        <f t="shared" si="316"/>
        <v>0.46346179095920631</v>
      </c>
      <c r="AB534" s="74">
        <f t="shared" si="323"/>
        <v>533</v>
      </c>
      <c r="AC534" s="80">
        <f t="shared" si="334"/>
        <v>2.7713339262625068E-3</v>
      </c>
      <c r="AD534" s="79">
        <f t="shared" si="315"/>
        <v>-7.5551167262938868E-3</v>
      </c>
      <c r="AE534" s="81">
        <f t="shared" si="335"/>
        <v>-1.0326450652556394E-2</v>
      </c>
      <c r="AF534" s="19">
        <f t="shared" si="318"/>
        <v>-1.6301487789656611E-2</v>
      </c>
      <c r="AG534" s="93">
        <f t="shared" si="317"/>
        <v>0.94998538142182254</v>
      </c>
      <c r="AH534" s="91">
        <f t="shared" si="319"/>
        <v>1.178814500245773E-4</v>
      </c>
      <c r="AI534" s="96">
        <f t="shared" si="320"/>
        <v>525.82637929514624</v>
      </c>
      <c r="AJ534" s="5">
        <f t="shared" si="324"/>
        <v>2.9999999999999971E-2</v>
      </c>
      <c r="AK534" s="5">
        <f t="shared" si="327"/>
        <v>2.9999999999999971E-2</v>
      </c>
      <c r="AL534" s="5">
        <f t="shared" si="329"/>
        <v>0</v>
      </c>
      <c r="AM534" s="95">
        <f t="shared" si="336"/>
        <v>5.7142857142857117E-3</v>
      </c>
      <c r="AN534" s="95">
        <f t="shared" si="337"/>
        <v>-5.7142857142857117E-3</v>
      </c>
      <c r="AO534" s="78">
        <f t="shared" si="338"/>
        <v>1</v>
      </c>
      <c r="AP534" s="8">
        <f t="shared" si="339"/>
        <v>50</v>
      </c>
      <c r="AQ534" s="8">
        <f t="shared" si="333"/>
        <v>55.555555555555557</v>
      </c>
      <c r="AR534" s="8">
        <f t="shared" si="322"/>
        <v>1</v>
      </c>
      <c r="AS534" s="114">
        <f t="shared" si="328"/>
        <v>126700</v>
      </c>
      <c r="AT534" s="103">
        <f t="shared" si="313"/>
        <v>-0.15457022885904176</v>
      </c>
      <c r="AU534" s="5">
        <f t="shared" si="325"/>
        <v>0.47</v>
      </c>
      <c r="AW534" s="210">
        <f t="shared" si="326"/>
        <v>4.4444444444444363E-2</v>
      </c>
      <c r="AX534" s="276">
        <f t="shared" si="331"/>
        <v>4.2198824257769427E-3</v>
      </c>
      <c r="AY534" s="19">
        <f t="shared" si="314"/>
        <v>5.3641028385175184E-2</v>
      </c>
    </row>
    <row r="535" spans="1:51">
      <c r="A535" s="4">
        <v>39107</v>
      </c>
      <c r="B535" s="9">
        <f t="shared" si="321"/>
        <v>39107</v>
      </c>
      <c r="C535" s="5">
        <v>0.47</v>
      </c>
      <c r="D535" s="5">
        <v>0.48</v>
      </c>
      <c r="E535" s="5">
        <v>0.47</v>
      </c>
      <c r="F535" s="5">
        <v>0.47</v>
      </c>
      <c r="G535" s="6">
        <v>170100</v>
      </c>
      <c r="H535" s="112">
        <v>0.47</v>
      </c>
      <c r="I535" s="19">
        <f t="shared" si="340"/>
        <v>0</v>
      </c>
      <c r="J535" s="8">
        <f t="shared" si="341"/>
        <v>0.48216609194718918</v>
      </c>
      <c r="K535" s="8">
        <f t="shared" si="342"/>
        <v>0.43383390805281097</v>
      </c>
      <c r="L535" s="8">
        <f t="shared" si="343"/>
        <v>0.45800000000000007</v>
      </c>
      <c r="M535" s="19">
        <f t="shared" si="344"/>
        <v>0.11140711455982988</v>
      </c>
      <c r="N535" s="19">
        <f t="shared" si="345"/>
        <v>0</v>
      </c>
      <c r="O535" s="19">
        <f t="shared" si="346"/>
        <v>0</v>
      </c>
      <c r="P535" s="19">
        <f t="shared" si="347"/>
        <v>0</v>
      </c>
      <c r="Q535" s="214"/>
      <c r="R535" s="305"/>
      <c r="S535" s="215"/>
      <c r="T535" t="str">
        <f t="shared" si="348"/>
        <v/>
      </c>
      <c r="U535" t="str">
        <f t="shared" si="349"/>
        <v/>
      </c>
      <c r="V535" t="str">
        <f t="shared" si="350"/>
        <v/>
      </c>
      <c r="W535" t="str">
        <f t="shared" si="351"/>
        <v/>
      </c>
      <c r="X535" s="10"/>
      <c r="Y535" s="219">
        <f t="shared" si="330"/>
        <v>1.0989010989010961E-3</v>
      </c>
      <c r="Z535" s="78">
        <f t="shared" si="332"/>
        <v>0.45807704640104391</v>
      </c>
      <c r="AA535" s="78">
        <f t="shared" si="316"/>
        <v>0.46394561842822502</v>
      </c>
      <c r="AB535" s="74">
        <f t="shared" si="323"/>
        <v>534</v>
      </c>
      <c r="AC535" s="80">
        <f t="shared" si="334"/>
        <v>3.5663029003002288E-3</v>
      </c>
      <c r="AD535" s="79">
        <f t="shared" si="315"/>
        <v>-5.868572027181107E-3</v>
      </c>
      <c r="AE535" s="81">
        <f t="shared" si="335"/>
        <v>-9.4348749274813359E-3</v>
      </c>
      <c r="AF535" s="19">
        <f t="shared" si="318"/>
        <v>-1.2649267056477242E-2</v>
      </c>
      <c r="AG535" s="93">
        <f t="shared" si="317"/>
        <v>0.28685427133273611</v>
      </c>
      <c r="AH535" s="91">
        <f t="shared" si="319"/>
        <v>2.4533374992331261E-4</v>
      </c>
      <c r="AI535" s="96">
        <f t="shared" si="320"/>
        <v>526.2178725166799</v>
      </c>
      <c r="AJ535" s="5">
        <f t="shared" si="324"/>
        <v>0</v>
      </c>
      <c r="AK535" s="5">
        <f t="shared" si="327"/>
        <v>0</v>
      </c>
      <c r="AL535" s="5">
        <f t="shared" si="329"/>
        <v>0</v>
      </c>
      <c r="AM535" s="95">
        <f t="shared" si="336"/>
        <v>5.7142857142857117E-3</v>
      </c>
      <c r="AN535" s="95">
        <f t="shared" si="337"/>
        <v>-5.7142857142857117E-3</v>
      </c>
      <c r="AO535" s="78">
        <f t="shared" si="338"/>
        <v>1</v>
      </c>
      <c r="AP535" s="8">
        <f t="shared" si="339"/>
        <v>50</v>
      </c>
      <c r="AQ535" s="8">
        <f t="shared" si="333"/>
        <v>55.555555555555557</v>
      </c>
      <c r="AR535" s="8">
        <f t="shared" si="322"/>
        <v>-1</v>
      </c>
      <c r="AS535" s="114">
        <f t="shared" si="328"/>
        <v>-170100</v>
      </c>
      <c r="AT535" s="103">
        <f t="shared" si="313"/>
        <v>-0.2110248103769044</v>
      </c>
      <c r="AU535" s="5">
        <f t="shared" si="325"/>
        <v>0.47</v>
      </c>
      <c r="AW535" s="210">
        <f t="shared" si="326"/>
        <v>2.1276595744680871E-2</v>
      </c>
      <c r="AX535" s="276">
        <f t="shared" si="331"/>
        <v>3.8547200698944083E-3</v>
      </c>
      <c r="AY535" s="19">
        <f t="shared" si="314"/>
        <v>-8.6533774887176534E-2</v>
      </c>
    </row>
    <row r="536" spans="1:51">
      <c r="A536" s="4">
        <v>39111</v>
      </c>
      <c r="B536" s="9">
        <f t="shared" si="321"/>
        <v>39111</v>
      </c>
      <c r="C536" s="5">
        <v>0.46</v>
      </c>
      <c r="D536" s="5">
        <v>0.47</v>
      </c>
      <c r="E536" s="5">
        <v>0.45</v>
      </c>
      <c r="F536" s="5">
        <v>0.47</v>
      </c>
      <c r="G536" s="6">
        <v>39300</v>
      </c>
      <c r="H536" s="112">
        <v>0.47</v>
      </c>
      <c r="I536" s="19">
        <f t="shared" si="340"/>
        <v>0</v>
      </c>
      <c r="J536" s="8">
        <f t="shared" si="341"/>
        <v>0.48216609194718929</v>
      </c>
      <c r="K536" s="8">
        <f t="shared" si="342"/>
        <v>0.43383390805281108</v>
      </c>
      <c r="L536" s="8">
        <f t="shared" si="343"/>
        <v>0.45800000000000018</v>
      </c>
      <c r="M536" s="19">
        <f t="shared" si="344"/>
        <v>0.11140711455982985</v>
      </c>
      <c r="N536" s="19">
        <f t="shared" si="345"/>
        <v>-2.4913647324312584E-16</v>
      </c>
      <c r="O536" s="19">
        <f t="shared" si="346"/>
        <v>2.3025738291583501E-16</v>
      </c>
      <c r="P536" s="19">
        <f t="shared" si="347"/>
        <v>2.5590969355258609E-16</v>
      </c>
      <c r="Q536" s="214"/>
      <c r="R536" s="305"/>
      <c r="S536" s="215"/>
      <c r="T536" t="str">
        <f t="shared" si="348"/>
        <v/>
      </c>
      <c r="U536" t="str">
        <f t="shared" si="349"/>
        <v/>
      </c>
      <c r="V536" t="str">
        <f t="shared" si="350"/>
        <v/>
      </c>
      <c r="W536" t="str">
        <f t="shared" si="351"/>
        <v/>
      </c>
      <c r="X536" s="10"/>
      <c r="Y536" s="219">
        <f t="shared" si="330"/>
        <v>1.8241758241758215E-3</v>
      </c>
      <c r="Z536" s="78">
        <f t="shared" si="332"/>
        <v>0.45991318125528313</v>
      </c>
      <c r="AA536" s="78">
        <f t="shared" si="316"/>
        <v>0.46439364266453637</v>
      </c>
      <c r="AB536" s="74">
        <f t="shared" si="323"/>
        <v>535</v>
      </c>
      <c r="AC536" s="80">
        <f t="shared" si="334"/>
        <v>3.9635308145824812E-3</v>
      </c>
      <c r="AD536" s="79">
        <f t="shared" si="315"/>
        <v>-4.4804614092532336E-3</v>
      </c>
      <c r="AE536" s="81">
        <f t="shared" si="335"/>
        <v>-8.4439922238357147E-3</v>
      </c>
      <c r="AF536" s="19">
        <f t="shared" si="318"/>
        <v>-9.647981793087939E-3</v>
      </c>
      <c r="AG536" s="93">
        <f t="shared" si="317"/>
        <v>0.11138367249983498</v>
      </c>
      <c r="AH536" s="91">
        <f t="shared" si="319"/>
        <v>3.5792315085261047E-4</v>
      </c>
      <c r="AI536" s="96">
        <f t="shared" si="320"/>
        <v>526.70460329833907</v>
      </c>
      <c r="AJ536" s="5">
        <f t="shared" si="324"/>
        <v>0</v>
      </c>
      <c r="AK536" s="5">
        <f t="shared" si="327"/>
        <v>0</v>
      </c>
      <c r="AL536" s="5">
        <f t="shared" si="329"/>
        <v>0</v>
      </c>
      <c r="AM536" s="95">
        <f t="shared" si="336"/>
        <v>5.7142857142857117E-3</v>
      </c>
      <c r="AN536" s="95">
        <f t="shared" si="337"/>
        <v>-5.0000000000000001E-3</v>
      </c>
      <c r="AO536" s="78">
        <f t="shared" si="338"/>
        <v>1.1428571428571423</v>
      </c>
      <c r="AP536" s="8">
        <f t="shared" si="339"/>
        <v>53.333333333333321</v>
      </c>
      <c r="AQ536" s="8">
        <f t="shared" si="333"/>
        <v>53.333333333333321</v>
      </c>
      <c r="AR536" s="8">
        <f t="shared" si="322"/>
        <v>1</v>
      </c>
      <c r="AS536" s="114">
        <f t="shared" si="328"/>
        <v>39300</v>
      </c>
      <c r="AT536" s="103">
        <f t="shared" ref="AT536:AT599" si="352">SUM(AS517:AS536)/SUM(G517:G536)</f>
        <v>-0.19497809234917429</v>
      </c>
      <c r="AU536" s="5">
        <f t="shared" si="325"/>
        <v>0.47</v>
      </c>
      <c r="AW536" s="210">
        <f t="shared" si="326"/>
        <v>4.4444444444444363E-2</v>
      </c>
      <c r="AX536" s="276">
        <f t="shared" si="331"/>
        <v>2.8267119227276538E-3</v>
      </c>
      <c r="AY536" s="19">
        <f t="shared" ref="AY536:AY599" si="353">IF((AX536&gt;AX535),ABS(AX536-AX535)/ABS(AX535),-1*ABS(AX536-AX535)/ABS(AX535))</f>
        <v>-0.26668814557911968</v>
      </c>
    </row>
    <row r="537" spans="1:51">
      <c r="A537" s="4">
        <v>39112</v>
      </c>
      <c r="B537" s="9">
        <f t="shared" si="321"/>
        <v>39112</v>
      </c>
      <c r="C537" s="5">
        <v>0.47</v>
      </c>
      <c r="D537" s="5">
        <v>0.44</v>
      </c>
      <c r="E537" s="5">
        <v>0.43</v>
      </c>
      <c r="F537" s="5">
        <v>0.44</v>
      </c>
      <c r="G537" s="6">
        <v>210600</v>
      </c>
      <c r="H537" s="112">
        <v>0.44</v>
      </c>
      <c r="I537" s="19">
        <f t="shared" si="340"/>
        <v>-6.3829787234042493E-2</v>
      </c>
      <c r="J537" s="8">
        <f t="shared" si="341"/>
        <v>0.48121841418861655</v>
      </c>
      <c r="K537" s="8">
        <f t="shared" si="342"/>
        <v>0.43178158581138348</v>
      </c>
      <c r="L537" s="8">
        <f t="shared" si="343"/>
        <v>0.45650000000000002</v>
      </c>
      <c r="M537" s="19">
        <f t="shared" si="344"/>
        <v>0.11449499006386232</v>
      </c>
      <c r="N537" s="19">
        <f t="shared" si="345"/>
        <v>2.7717040480158616E-2</v>
      </c>
      <c r="O537" s="19">
        <f t="shared" si="346"/>
        <v>-1.9654591527695762E-3</v>
      </c>
      <c r="P537" s="19">
        <f t="shared" si="347"/>
        <v>-4.7306635173794756E-3</v>
      </c>
      <c r="Q537" s="214"/>
      <c r="R537" s="305"/>
      <c r="S537" s="215"/>
      <c r="T537" t="str">
        <f t="shared" si="348"/>
        <v/>
      </c>
      <c r="U537" t="str">
        <f t="shared" si="349"/>
        <v/>
      </c>
      <c r="V537" t="str">
        <f t="shared" si="350"/>
        <v>BrokeBandLower</v>
      </c>
      <c r="W537" t="str">
        <f t="shared" si="351"/>
        <v/>
      </c>
      <c r="X537" s="10"/>
      <c r="Y537" s="219">
        <f t="shared" si="330"/>
        <v>1.3186813186813159E-3</v>
      </c>
      <c r="Z537" s="78">
        <f t="shared" si="332"/>
        <v>0.45684655134196955</v>
      </c>
      <c r="AA537" s="78">
        <f t="shared" si="316"/>
        <v>0.46258851310736065</v>
      </c>
      <c r="AB537" s="74">
        <f t="shared" si="323"/>
        <v>536</v>
      </c>
      <c r="AC537" s="80">
        <f t="shared" si="334"/>
        <v>2.1616243667556909E-3</v>
      </c>
      <c r="AD537" s="79">
        <f t="shared" si="315"/>
        <v>-5.7419617653911015E-3</v>
      </c>
      <c r="AE537" s="81">
        <f t="shared" si="335"/>
        <v>-7.9035861321467924E-3</v>
      </c>
      <c r="AF537" s="19">
        <f t="shared" si="318"/>
        <v>-1.2412676931427538E-2</v>
      </c>
      <c r="AG537" s="93">
        <f t="shared" si="317"/>
        <v>-0.45462153118559856</v>
      </c>
      <c r="AH537" s="91">
        <f t="shared" si="319"/>
        <v>3.7570879611623662E-4</v>
      </c>
      <c r="AI537" s="96">
        <f t="shared" si="320"/>
        <v>527.36915168400049</v>
      </c>
      <c r="AJ537" s="5">
        <f t="shared" si="324"/>
        <v>-2.9999999999999971E-2</v>
      </c>
      <c r="AK537" s="5">
        <f t="shared" si="327"/>
        <v>0</v>
      </c>
      <c r="AL537" s="5">
        <f t="shared" si="329"/>
        <v>-2.9999999999999971E-2</v>
      </c>
      <c r="AM537" s="95">
        <f t="shared" si="336"/>
        <v>5.7142857142857117E-3</v>
      </c>
      <c r="AN537" s="95">
        <f t="shared" si="337"/>
        <v>-6.4285714285714267E-3</v>
      </c>
      <c r="AO537" s="78">
        <f t="shared" si="338"/>
        <v>0.88888888888888873</v>
      </c>
      <c r="AP537" s="8">
        <f t="shared" si="339"/>
        <v>47.058823529411761</v>
      </c>
      <c r="AQ537" s="8">
        <f t="shared" si="333"/>
        <v>47.058823529411761</v>
      </c>
      <c r="AR537" s="8">
        <f t="shared" si="322"/>
        <v>1</v>
      </c>
      <c r="AS537" s="114">
        <f t="shared" si="328"/>
        <v>210600</v>
      </c>
      <c r="AT537" s="103">
        <f t="shared" si="352"/>
        <v>-0.10451713395638632</v>
      </c>
      <c r="AU537" s="5">
        <f t="shared" si="325"/>
        <v>0.44</v>
      </c>
      <c r="AW537" s="210">
        <f t="shared" si="326"/>
        <v>2.3255813953488393E-2</v>
      </c>
      <c r="AX537" s="276">
        <f t="shared" si="331"/>
        <v>1.8269206210887914E-3</v>
      </c>
      <c r="AY537" s="19">
        <f t="shared" si="353"/>
        <v>-0.35369409015479275</v>
      </c>
    </row>
    <row r="538" spans="1:51">
      <c r="A538" s="4">
        <v>39113</v>
      </c>
      <c r="B538" s="9">
        <f t="shared" si="321"/>
        <v>39113</v>
      </c>
      <c r="C538" s="5">
        <v>0.44</v>
      </c>
      <c r="D538" s="5">
        <v>0.45</v>
      </c>
      <c r="E538" s="5">
        <v>0.44</v>
      </c>
      <c r="F538" s="5">
        <v>0.45</v>
      </c>
      <c r="G538" s="6">
        <v>155000</v>
      </c>
      <c r="H538" s="112">
        <v>0.45</v>
      </c>
      <c r="I538" s="19">
        <f t="shared" si="340"/>
        <v>2.2727272727272749E-2</v>
      </c>
      <c r="J538" s="8">
        <f t="shared" si="341"/>
        <v>0.47956241883103184</v>
      </c>
      <c r="K538" s="8">
        <f t="shared" si="342"/>
        <v>0.43143758116896808</v>
      </c>
      <c r="L538" s="8">
        <f t="shared" si="343"/>
        <v>0.45549999999999996</v>
      </c>
      <c r="M538" s="19">
        <f t="shared" si="344"/>
        <v>0.11154530750814722</v>
      </c>
      <c r="N538" s="19">
        <f t="shared" si="345"/>
        <v>-2.5762546938253385E-2</v>
      </c>
      <c r="O538" s="19">
        <f t="shared" si="346"/>
        <v>-3.4412551738629595E-3</v>
      </c>
      <c r="P538" s="19">
        <f t="shared" si="347"/>
        <v>-7.9670984988618795E-4</v>
      </c>
      <c r="Q538" s="214"/>
      <c r="R538" s="305"/>
      <c r="S538" s="215"/>
      <c r="T538" t="str">
        <f t="shared" si="348"/>
        <v/>
      </c>
      <c r="U538" t="str">
        <f t="shared" si="349"/>
        <v/>
      </c>
      <c r="V538" t="str">
        <f t="shared" si="350"/>
        <v/>
      </c>
      <c r="W538" t="str">
        <f t="shared" si="351"/>
        <v/>
      </c>
      <c r="X538" s="10"/>
      <c r="Y538" s="219">
        <f t="shared" si="330"/>
        <v>8.1318681318681121E-4</v>
      </c>
      <c r="Z538" s="78">
        <f t="shared" si="332"/>
        <v>0.45579218243530623</v>
      </c>
      <c r="AA538" s="78">
        <f t="shared" si="316"/>
        <v>0.46165696313741594</v>
      </c>
      <c r="AB538" s="74">
        <f t="shared" si="323"/>
        <v>537</v>
      </c>
      <c r="AC538" s="80">
        <f t="shared" si="334"/>
        <v>1.6310443440296597E-3</v>
      </c>
      <c r="AD538" s="79">
        <f t="shared" si="315"/>
        <v>-5.8647807021097176E-3</v>
      </c>
      <c r="AE538" s="81">
        <f t="shared" si="335"/>
        <v>-7.4958250461393773E-3</v>
      </c>
      <c r="AF538" s="19">
        <f t="shared" si="318"/>
        <v>-1.2703763119379222E-2</v>
      </c>
      <c r="AG538" s="93">
        <f t="shared" si="317"/>
        <v>-0.24545431245409252</v>
      </c>
      <c r="AH538" s="91">
        <f t="shared" si="319"/>
        <v>3.3229038296090616E-4</v>
      </c>
      <c r="AI538" s="96">
        <f t="shared" si="320"/>
        <v>528.04239337699209</v>
      </c>
      <c r="AJ538" s="5">
        <f t="shared" si="324"/>
        <v>1.0000000000000009E-2</v>
      </c>
      <c r="AK538" s="5">
        <f t="shared" si="327"/>
        <v>1.0000000000000009E-2</v>
      </c>
      <c r="AL538" s="5">
        <f t="shared" si="329"/>
        <v>0</v>
      </c>
      <c r="AM538" s="95">
        <f t="shared" si="336"/>
        <v>6.4285714285714267E-3</v>
      </c>
      <c r="AN538" s="95">
        <f t="shared" si="337"/>
        <v>-5.7142857142857117E-3</v>
      </c>
      <c r="AO538" s="78">
        <f t="shared" si="338"/>
        <v>1.1250000000000002</v>
      </c>
      <c r="AP538" s="8">
        <f t="shared" si="339"/>
        <v>52.941176470588232</v>
      </c>
      <c r="AQ538" s="8">
        <f t="shared" si="333"/>
        <v>40.29850746268658</v>
      </c>
      <c r="AR538" s="8">
        <f t="shared" si="322"/>
        <v>1</v>
      </c>
      <c r="AS538" s="114">
        <f t="shared" si="328"/>
        <v>155000</v>
      </c>
      <c r="AT538" s="103">
        <f t="shared" si="352"/>
        <v>-0.139961664502566</v>
      </c>
      <c r="AU538" s="5">
        <f t="shared" si="325"/>
        <v>0.45</v>
      </c>
      <c r="AW538" s="210">
        <f t="shared" si="326"/>
        <v>2.2727272727272749E-2</v>
      </c>
      <c r="AX538" s="276">
        <f t="shared" si="331"/>
        <v>1.252756618301483E-3</v>
      </c>
      <c r="AY538" s="19">
        <f t="shared" si="353"/>
        <v>-0.31427966610017433</v>
      </c>
    </row>
    <row r="539" spans="1:51">
      <c r="A539" s="4">
        <v>39114</v>
      </c>
      <c r="B539" s="9">
        <f t="shared" si="321"/>
        <v>39114</v>
      </c>
      <c r="C539" s="5">
        <v>0.45</v>
      </c>
      <c r="D539" s="5">
        <v>0.47</v>
      </c>
      <c r="E539" s="5">
        <v>0.45</v>
      </c>
      <c r="F539" s="5">
        <v>0.47</v>
      </c>
      <c r="G539" s="6">
        <v>80600</v>
      </c>
      <c r="H539" s="112">
        <v>0.47</v>
      </c>
      <c r="I539" s="19">
        <f t="shared" si="340"/>
        <v>4.4444444444444363E-2</v>
      </c>
      <c r="J539" s="8">
        <f t="shared" si="341"/>
        <v>0.47956241883103184</v>
      </c>
      <c r="K539" s="8">
        <f t="shared" si="342"/>
        <v>0.43143758116896808</v>
      </c>
      <c r="L539" s="8">
        <f t="shared" si="343"/>
        <v>0.45549999999999996</v>
      </c>
      <c r="M539" s="19">
        <f t="shared" si="344"/>
        <v>0.11154530750814722</v>
      </c>
      <c r="N539" s="19">
        <f t="shared" si="345"/>
        <v>0</v>
      </c>
      <c r="O539" s="19">
        <f t="shared" si="346"/>
        <v>0</v>
      </c>
      <c r="P539" s="19">
        <f t="shared" si="347"/>
        <v>0</v>
      </c>
      <c r="Q539" s="214"/>
      <c r="R539" s="305"/>
      <c r="S539" s="215"/>
      <c r="T539" t="str">
        <f t="shared" si="348"/>
        <v/>
      </c>
      <c r="U539" t="str">
        <f t="shared" si="349"/>
        <v/>
      </c>
      <c r="V539" t="str">
        <f t="shared" si="350"/>
        <v/>
      </c>
      <c r="W539" t="str">
        <f t="shared" si="351"/>
        <v/>
      </c>
      <c r="X539" s="10"/>
      <c r="Y539" s="219">
        <f t="shared" si="330"/>
        <v>1.4945054945054925E-3</v>
      </c>
      <c r="Z539" s="78">
        <f t="shared" si="332"/>
        <v>0.45798018634026905</v>
      </c>
      <c r="AA539" s="78">
        <f t="shared" si="316"/>
        <v>0.46227434786524718</v>
      </c>
      <c r="AB539" s="74">
        <f t="shared" si="323"/>
        <v>538</v>
      </c>
      <c r="AC539" s="80">
        <f t="shared" si="334"/>
        <v>2.5613308169289938E-3</v>
      </c>
      <c r="AD539" s="79">
        <f t="shared" ref="AD539:AD602" si="354">Z539-AA539</f>
        <v>-4.2941615249781351E-3</v>
      </c>
      <c r="AE539" s="81">
        <f t="shared" si="335"/>
        <v>-6.8554923419071288E-3</v>
      </c>
      <c r="AF539" s="19">
        <f t="shared" si="318"/>
        <v>-9.2892057385582684E-3</v>
      </c>
      <c r="AG539" s="93">
        <f t="shared" si="317"/>
        <v>0.57036246519267986</v>
      </c>
      <c r="AH539" s="91">
        <f t="shared" si="319"/>
        <v>3.2798980326310766E-4</v>
      </c>
      <c r="AI539" s="96">
        <f t="shared" si="320"/>
        <v>528.6327018712027</v>
      </c>
      <c r="AJ539" s="5">
        <f t="shared" si="324"/>
        <v>1.9999999999999962E-2</v>
      </c>
      <c r="AK539" s="5">
        <f t="shared" si="327"/>
        <v>1.9999999999999962E-2</v>
      </c>
      <c r="AL539" s="5">
        <f t="shared" si="329"/>
        <v>0</v>
      </c>
      <c r="AM539" s="95">
        <f t="shared" si="336"/>
        <v>6.4285714285714224E-3</v>
      </c>
      <c r="AN539" s="95">
        <f t="shared" si="337"/>
        <v>-5.7142857142857117E-3</v>
      </c>
      <c r="AO539" s="78">
        <f t="shared" si="338"/>
        <v>1.1249999999999993</v>
      </c>
      <c r="AP539" s="8">
        <f t="shared" si="339"/>
        <v>52.941176470588218</v>
      </c>
      <c r="AQ539" s="8">
        <f t="shared" si="333"/>
        <v>40.298507462686551</v>
      </c>
      <c r="AR539" s="8">
        <f t="shared" si="322"/>
        <v>1</v>
      </c>
      <c r="AS539" s="114">
        <f t="shared" si="328"/>
        <v>80600</v>
      </c>
      <c r="AT539" s="103">
        <f t="shared" si="352"/>
        <v>-0.23201422022640092</v>
      </c>
      <c r="AU539" s="5">
        <f t="shared" si="325"/>
        <v>0.47</v>
      </c>
      <c r="AW539" s="210">
        <f t="shared" si="326"/>
        <v>4.4444444444444363E-2</v>
      </c>
      <c r="AX539" s="276">
        <f t="shared" si="331"/>
        <v>5.139073187450453E-4</v>
      </c>
      <c r="AY539" s="19">
        <f t="shared" si="353"/>
        <v>-0.58977880361006352</v>
      </c>
    </row>
    <row r="540" spans="1:51">
      <c r="A540" s="4">
        <v>39115</v>
      </c>
      <c r="B540" s="9">
        <f t="shared" si="321"/>
        <v>39115</v>
      </c>
      <c r="C540" s="5">
        <v>0.47</v>
      </c>
      <c r="D540" s="5">
        <v>0.46</v>
      </c>
      <c r="E540" s="5">
        <v>0.45</v>
      </c>
      <c r="F540" s="5">
        <v>0.46</v>
      </c>
      <c r="G540" s="6">
        <v>128500</v>
      </c>
      <c r="H540" s="112">
        <v>0.46</v>
      </c>
      <c r="I540" s="19">
        <f t="shared" si="340"/>
        <v>-2.1276595744680753E-2</v>
      </c>
      <c r="J540" s="8">
        <f t="shared" si="341"/>
        <v>0.47823790007724454</v>
      </c>
      <c r="K540" s="8">
        <f t="shared" si="342"/>
        <v>0.4317620999227556</v>
      </c>
      <c r="L540" s="8">
        <f t="shared" si="343"/>
        <v>0.45500000000000007</v>
      </c>
      <c r="M540" s="19">
        <f t="shared" si="344"/>
        <v>0.10764214868049717</v>
      </c>
      <c r="N540" s="19">
        <f t="shared" si="345"/>
        <v>-3.4991690057109434E-2</v>
      </c>
      <c r="O540" s="19">
        <f t="shared" si="346"/>
        <v>-2.7619319233060787E-3</v>
      </c>
      <c r="P540" s="19">
        <f t="shared" si="347"/>
        <v>7.5218007876887724E-4</v>
      </c>
      <c r="Q540" s="214"/>
      <c r="R540" s="305"/>
      <c r="S540" s="215"/>
      <c r="T540" t="str">
        <f t="shared" si="348"/>
        <v/>
      </c>
      <c r="U540" t="str">
        <f t="shared" si="349"/>
        <v/>
      </c>
      <c r="V540" t="str">
        <f t="shared" si="350"/>
        <v/>
      </c>
      <c r="W540" t="str">
        <f t="shared" si="351"/>
        <v/>
      </c>
      <c r="X540" s="10"/>
      <c r="Y540" s="219">
        <f t="shared" si="330"/>
        <v>1.1868131868131859E-3</v>
      </c>
      <c r="Z540" s="78">
        <f t="shared" si="332"/>
        <v>0.45829123764386764</v>
      </c>
      <c r="AA540" s="78">
        <f t="shared" si="316"/>
        <v>0.46210604612321887</v>
      </c>
      <c r="AB540" s="74">
        <f t="shared" si="323"/>
        <v>539</v>
      </c>
      <c r="AC540" s="80">
        <f t="shared" si="334"/>
        <v>2.4325470900447201E-3</v>
      </c>
      <c r="AD540" s="79">
        <f t="shared" si="354"/>
        <v>-3.8148084793512282E-3</v>
      </c>
      <c r="AE540" s="81">
        <f t="shared" si="335"/>
        <v>-6.2473555693959484E-3</v>
      </c>
      <c r="AF540" s="19">
        <f t="shared" si="318"/>
        <v>-8.2552663211292922E-3</v>
      </c>
      <c r="AG540" s="93">
        <f t="shared" si="317"/>
        <v>-5.0280005235201847E-2</v>
      </c>
      <c r="AH540" s="91">
        <f t="shared" si="319"/>
        <v>2.8438628139440829E-4</v>
      </c>
      <c r="AI540" s="96">
        <f t="shared" si="320"/>
        <v>529.12548722150814</v>
      </c>
      <c r="AJ540" s="5">
        <f t="shared" si="324"/>
        <v>-9.9999999999999534E-3</v>
      </c>
      <c r="AK540" s="5">
        <f t="shared" si="327"/>
        <v>0</v>
      </c>
      <c r="AL540" s="5">
        <f t="shared" si="329"/>
        <v>-9.9999999999999534E-3</v>
      </c>
      <c r="AM540" s="95">
        <f t="shared" si="336"/>
        <v>6.4285714285714224E-3</v>
      </c>
      <c r="AN540" s="95">
        <f t="shared" si="337"/>
        <v>-4.9999999999999923E-3</v>
      </c>
      <c r="AO540" s="78">
        <f t="shared" si="338"/>
        <v>1.2857142857142865</v>
      </c>
      <c r="AP540" s="8">
        <f t="shared" si="339"/>
        <v>56.250000000000014</v>
      </c>
      <c r="AQ540" s="8">
        <f t="shared" si="333"/>
        <v>43.548387096774206</v>
      </c>
      <c r="AR540" s="8">
        <f t="shared" si="322"/>
        <v>1</v>
      </c>
      <c r="AS540" s="114">
        <f t="shared" si="328"/>
        <v>128500</v>
      </c>
      <c r="AT540" s="103">
        <f t="shared" si="352"/>
        <v>-0.1784605219689461</v>
      </c>
      <c r="AU540" s="5">
        <f t="shared" si="325"/>
        <v>0.46</v>
      </c>
      <c r="AW540" s="210">
        <f t="shared" si="326"/>
        <v>2.222222222222224E-2</v>
      </c>
      <c r="AX540" s="276">
        <f t="shared" si="331"/>
        <v>-1.8352726873312171E-5</v>
      </c>
      <c r="AY540" s="19">
        <f t="shared" si="353"/>
        <v>-1.0357121336939301</v>
      </c>
    </row>
    <row r="541" spans="1:51">
      <c r="A541" s="4">
        <v>39118</v>
      </c>
      <c r="B541" s="9">
        <f t="shared" si="321"/>
        <v>39118</v>
      </c>
      <c r="C541" s="5">
        <v>0.46</v>
      </c>
      <c r="D541" s="5">
        <v>0.47</v>
      </c>
      <c r="E541" s="5">
        <v>0.45</v>
      </c>
      <c r="F541" s="5">
        <v>0.47</v>
      </c>
      <c r="G541" s="6">
        <v>47800</v>
      </c>
      <c r="H541" s="112">
        <v>0.47</v>
      </c>
      <c r="I541" s="19">
        <f t="shared" si="340"/>
        <v>2.1739130434782507E-2</v>
      </c>
      <c r="J541" s="8">
        <f t="shared" si="341"/>
        <v>0.47823790007724454</v>
      </c>
      <c r="K541" s="8">
        <f t="shared" si="342"/>
        <v>0.4317620999227556</v>
      </c>
      <c r="L541" s="8">
        <f t="shared" si="343"/>
        <v>0.45500000000000007</v>
      </c>
      <c r="M541" s="19">
        <f t="shared" si="344"/>
        <v>0.10764214868049717</v>
      </c>
      <c r="N541" s="19">
        <f t="shared" si="345"/>
        <v>0</v>
      </c>
      <c r="O541" s="19">
        <f t="shared" si="346"/>
        <v>0</v>
      </c>
      <c r="P541" s="19">
        <f t="shared" si="347"/>
        <v>0</v>
      </c>
      <c r="Q541" s="214"/>
      <c r="R541" s="305"/>
      <c r="S541" s="215"/>
      <c r="T541" t="str">
        <f t="shared" si="348"/>
        <v/>
      </c>
      <c r="U541" t="str">
        <f t="shared" si="349"/>
        <v/>
      </c>
      <c r="V541" t="str">
        <f t="shared" si="350"/>
        <v/>
      </c>
      <c r="W541" t="str">
        <f t="shared" si="351"/>
        <v/>
      </c>
      <c r="X541" s="10"/>
      <c r="Y541" s="219">
        <f t="shared" si="330"/>
        <v>1.0769230769230754E-3</v>
      </c>
      <c r="Z541" s="78">
        <f t="shared" si="332"/>
        <v>0.46009438704671202</v>
      </c>
      <c r="AA541" s="78">
        <f t="shared" si="316"/>
        <v>0.4626901987101007</v>
      </c>
      <c r="AB541" s="74">
        <f t="shared" si="323"/>
        <v>540</v>
      </c>
      <c r="AC541" s="80">
        <f t="shared" si="334"/>
        <v>2.9212351248058144E-3</v>
      </c>
      <c r="AD541" s="79">
        <f t="shared" si="354"/>
        <v>-2.5958116633886807E-3</v>
      </c>
      <c r="AE541" s="81">
        <f t="shared" si="335"/>
        <v>-5.5170467881944952E-3</v>
      </c>
      <c r="AF541" s="19">
        <f t="shared" si="318"/>
        <v>-5.6102585933857025E-3</v>
      </c>
      <c r="AG541" s="93">
        <f t="shared" si="317"/>
        <v>0.20089561133721373</v>
      </c>
      <c r="AH541" s="91">
        <f t="shared" si="319"/>
        <v>2.30448576862904E-4</v>
      </c>
      <c r="AI541" s="96">
        <f t="shared" si="320"/>
        <v>529.26059540874667</v>
      </c>
      <c r="AJ541" s="5">
        <f t="shared" si="324"/>
        <v>9.9999999999999534E-3</v>
      </c>
      <c r="AK541" s="5">
        <f t="shared" si="327"/>
        <v>9.9999999999999534E-3</v>
      </c>
      <c r="AL541" s="5">
        <f t="shared" si="329"/>
        <v>0</v>
      </c>
      <c r="AM541" s="95">
        <f t="shared" si="336"/>
        <v>7.1428571428571331E-3</v>
      </c>
      <c r="AN541" s="95">
        <f t="shared" si="337"/>
        <v>-4.9999999999999923E-3</v>
      </c>
      <c r="AO541" s="78">
        <f t="shared" si="338"/>
        <v>1.4285714285714288</v>
      </c>
      <c r="AP541" s="8">
        <f t="shared" si="339"/>
        <v>58.82352941176471</v>
      </c>
      <c r="AQ541" s="8">
        <f t="shared" si="333"/>
        <v>41.666666666666671</v>
      </c>
      <c r="AR541" s="8">
        <f t="shared" si="322"/>
        <v>1</v>
      </c>
      <c r="AS541" s="114">
        <f t="shared" si="328"/>
        <v>47800</v>
      </c>
      <c r="AT541" s="103">
        <f t="shared" si="352"/>
        <v>-0.16770169077091923</v>
      </c>
      <c r="AU541" s="5">
        <f t="shared" si="325"/>
        <v>0.47</v>
      </c>
      <c r="AW541" s="210">
        <f t="shared" si="326"/>
        <v>4.4444444444444363E-2</v>
      </c>
      <c r="AX541" s="276">
        <f t="shared" si="331"/>
        <v>-1.6588121722988362E-4</v>
      </c>
      <c r="AY541" s="19">
        <f t="shared" si="353"/>
        <v>-8.0385051973449073</v>
      </c>
    </row>
    <row r="542" spans="1:51">
      <c r="A542" s="4">
        <v>39119</v>
      </c>
      <c r="B542" s="9">
        <f t="shared" si="321"/>
        <v>39119</v>
      </c>
      <c r="C542" s="5">
        <v>0.47</v>
      </c>
      <c r="D542" s="5">
        <v>0.48</v>
      </c>
      <c r="E542" s="5">
        <v>0.45</v>
      </c>
      <c r="F542" s="5">
        <v>0.45</v>
      </c>
      <c r="G542" s="6">
        <v>83600</v>
      </c>
      <c r="H542" s="112">
        <v>0.45</v>
      </c>
      <c r="I542" s="19">
        <f t="shared" si="340"/>
        <v>-4.2553191489361625E-2</v>
      </c>
      <c r="J542" s="8">
        <f t="shared" si="341"/>
        <v>0.4777163735324878</v>
      </c>
      <c r="K542" s="8">
        <f t="shared" si="342"/>
        <v>0.43128362646751223</v>
      </c>
      <c r="L542" s="8">
        <f t="shared" si="343"/>
        <v>0.45450000000000002</v>
      </c>
      <c r="M542" s="19">
        <f t="shared" si="344"/>
        <v>0.10766174325997342</v>
      </c>
      <c r="N542" s="19">
        <f t="shared" si="345"/>
        <v>1.8203445134133236E-4</v>
      </c>
      <c r="O542" s="19">
        <f t="shared" si="346"/>
        <v>-1.0905169679619655E-3</v>
      </c>
      <c r="P542" s="19">
        <f t="shared" si="347"/>
        <v>-1.1081877157095982E-3</v>
      </c>
      <c r="Q542" s="214"/>
      <c r="R542" s="305"/>
      <c r="S542" s="215"/>
      <c r="T542" t="str">
        <f t="shared" si="348"/>
        <v/>
      </c>
      <c r="U542" t="str">
        <f t="shared" si="349"/>
        <v>BrokeBandUpper</v>
      </c>
      <c r="V542" t="str">
        <f t="shared" si="350"/>
        <v/>
      </c>
      <c r="W542" t="str">
        <f t="shared" si="351"/>
        <v/>
      </c>
      <c r="X542" s="10"/>
      <c r="Y542" s="219">
        <f t="shared" si="330"/>
        <v>5.9340659340659295E-4</v>
      </c>
      <c r="Z542" s="78">
        <f t="shared" si="332"/>
        <v>0.45853985144151838</v>
      </c>
      <c r="AA542" s="78">
        <f t="shared" si="316"/>
        <v>0.46175112400555324</v>
      </c>
      <c r="AB542" s="74">
        <f t="shared" si="323"/>
        <v>541</v>
      </c>
      <c r="AC542" s="80">
        <f t="shared" si="334"/>
        <v>1.8446193793277069E-3</v>
      </c>
      <c r="AD542" s="79">
        <f t="shared" si="354"/>
        <v>-3.2112725640348616E-3</v>
      </c>
      <c r="AE542" s="81">
        <f t="shared" si="335"/>
        <v>-5.0558919433625685E-3</v>
      </c>
      <c r="AF542" s="19">
        <f t="shared" si="318"/>
        <v>-6.954552781979241E-3</v>
      </c>
      <c r="AG542" s="93">
        <f t="shared" si="317"/>
        <v>-0.36854813100663175</v>
      </c>
      <c r="AH542" s="91">
        <f t="shared" si="319"/>
        <v>1.4842530390901855E-4</v>
      </c>
      <c r="AI542" s="96">
        <f t="shared" si="320"/>
        <v>530.39071549287428</v>
      </c>
      <c r="AJ542" s="5">
        <f t="shared" si="324"/>
        <v>-1.9999999999999962E-2</v>
      </c>
      <c r="AK542" s="5">
        <f t="shared" si="327"/>
        <v>0</v>
      </c>
      <c r="AL542" s="5">
        <f t="shared" si="329"/>
        <v>-1.9999999999999962E-2</v>
      </c>
      <c r="AM542" s="95">
        <f t="shared" si="336"/>
        <v>6.428571428571418E-3</v>
      </c>
      <c r="AN542" s="95">
        <f t="shared" si="337"/>
        <v>-6.428571428571418E-3</v>
      </c>
      <c r="AO542" s="78">
        <f t="shared" si="338"/>
        <v>1</v>
      </c>
      <c r="AP542" s="8">
        <f t="shared" si="339"/>
        <v>50</v>
      </c>
      <c r="AQ542" s="8">
        <f t="shared" si="333"/>
        <v>44.444444444444436</v>
      </c>
      <c r="AR542" s="8">
        <f t="shared" si="322"/>
        <v>-1</v>
      </c>
      <c r="AS542" s="114">
        <f t="shared" si="328"/>
        <v>-83600</v>
      </c>
      <c r="AT542" s="103">
        <f t="shared" si="352"/>
        <v>5.0519929156364517E-2</v>
      </c>
      <c r="AU542" s="5">
        <f t="shared" si="325"/>
        <v>0.45</v>
      </c>
      <c r="AW542" s="210">
        <f t="shared" si="326"/>
        <v>6.6666666666666596E-2</v>
      </c>
      <c r="AX542" s="276">
        <f t="shared" si="331"/>
        <v>-1.9354335532081215E-4</v>
      </c>
      <c r="AY542" s="19">
        <f t="shared" si="353"/>
        <v>-0.16675871176296847</v>
      </c>
    </row>
    <row r="543" spans="1:51">
      <c r="A543" s="4">
        <v>39120</v>
      </c>
      <c r="B543" s="9">
        <f t="shared" si="321"/>
        <v>39120</v>
      </c>
      <c r="C543" s="5">
        <v>0.45</v>
      </c>
      <c r="D543" s="5">
        <v>0.47</v>
      </c>
      <c r="E543" s="5">
        <v>0.47</v>
      </c>
      <c r="F543" s="5">
        <v>0.47</v>
      </c>
      <c r="G543" s="6">
        <v>100100</v>
      </c>
      <c r="H543" s="112">
        <v>0.47</v>
      </c>
      <c r="I543" s="19">
        <f t="shared" si="340"/>
        <v>4.4444444444444363E-2</v>
      </c>
      <c r="J543" s="8">
        <f t="shared" si="341"/>
        <v>0.47956241883103196</v>
      </c>
      <c r="K543" s="8">
        <f t="shared" si="342"/>
        <v>0.43143758116896819</v>
      </c>
      <c r="L543" s="8">
        <f t="shared" si="343"/>
        <v>0.45550000000000007</v>
      </c>
      <c r="M543" s="19">
        <f t="shared" si="344"/>
        <v>0.11154530750814719</v>
      </c>
      <c r="N543" s="19">
        <f t="shared" si="345"/>
        <v>3.607190567958786E-2</v>
      </c>
      <c r="O543" s="19">
        <f t="shared" si="346"/>
        <v>3.8643123845505147E-3</v>
      </c>
      <c r="P543" s="19">
        <f t="shared" si="347"/>
        <v>3.5696857475658812E-4</v>
      </c>
      <c r="Q543" s="214"/>
      <c r="R543" s="305"/>
      <c r="S543" s="215"/>
      <c r="T543" t="str">
        <f t="shared" si="348"/>
        <v/>
      </c>
      <c r="U543" t="str">
        <f t="shared" si="349"/>
        <v/>
      </c>
      <c r="V543" t="str">
        <f t="shared" si="350"/>
        <v/>
      </c>
      <c r="W543" t="str">
        <f t="shared" si="351"/>
        <v/>
      </c>
      <c r="X543" s="10"/>
      <c r="Y543" s="219">
        <f t="shared" si="330"/>
        <v>6.8131868131868082E-4</v>
      </c>
      <c r="Z543" s="78">
        <f t="shared" si="332"/>
        <v>0.46030471431952452</v>
      </c>
      <c r="AA543" s="78">
        <f t="shared" ref="AA543:AA606" si="355">AA542+(0.074*(F543-AA542))</f>
        <v>0.46236154082914227</v>
      </c>
      <c r="AB543" s="74">
        <f t="shared" si="323"/>
        <v>542</v>
      </c>
      <c r="AC543" s="80">
        <f t="shared" si="334"/>
        <v>2.3992523469958558E-3</v>
      </c>
      <c r="AD543" s="79">
        <f t="shared" si="354"/>
        <v>-2.0568265096177485E-3</v>
      </c>
      <c r="AE543" s="81">
        <f t="shared" si="335"/>
        <v>-4.4560788566136043E-3</v>
      </c>
      <c r="AF543" s="19">
        <f t="shared" si="318"/>
        <v>-4.4485242131715565E-3</v>
      </c>
      <c r="AG543" s="93">
        <f t="shared" si="317"/>
        <v>0.30067610363623709</v>
      </c>
      <c r="AH543" s="91">
        <f t="shared" si="319"/>
        <v>8.9334574583883208E-5</v>
      </c>
      <c r="AI543" s="96">
        <f t="shared" si="320"/>
        <v>531.79961161671872</v>
      </c>
      <c r="AJ543" s="5">
        <f t="shared" si="324"/>
        <v>1.9999999999999962E-2</v>
      </c>
      <c r="AK543" s="5">
        <f t="shared" si="327"/>
        <v>1.9999999999999962E-2</v>
      </c>
      <c r="AL543" s="5">
        <f t="shared" si="329"/>
        <v>0</v>
      </c>
      <c r="AM543" s="95">
        <f t="shared" si="336"/>
        <v>7.8571428571428438E-3</v>
      </c>
      <c r="AN543" s="95">
        <f t="shared" si="337"/>
        <v>-6.428571428571418E-3</v>
      </c>
      <c r="AO543" s="78">
        <f t="shared" si="338"/>
        <v>1.2222222222222221</v>
      </c>
      <c r="AP543" s="8">
        <f t="shared" si="339"/>
        <v>55</v>
      </c>
      <c r="AQ543" s="8">
        <f t="shared" si="333"/>
        <v>44.897959183673471</v>
      </c>
      <c r="AR543" s="8">
        <f t="shared" si="322"/>
        <v>0</v>
      </c>
      <c r="AS543" s="114">
        <f t="shared" si="328"/>
        <v>0</v>
      </c>
      <c r="AT543" s="103">
        <f t="shared" si="352"/>
        <v>0.1697625555493576</v>
      </c>
      <c r="AU543" s="5">
        <f t="shared" si="325"/>
        <v>0.47</v>
      </c>
      <c r="AW543" s="210">
        <f t="shared" si="326"/>
        <v>0</v>
      </c>
      <c r="AX543" s="276">
        <f t="shared" si="331"/>
        <v>-3.1701162676045687E-6</v>
      </c>
      <c r="AY543" s="19">
        <f t="shared" si="353"/>
        <v>0.98362064012815176</v>
      </c>
    </row>
    <row r="544" spans="1:51">
      <c r="A544" s="4">
        <v>39121</v>
      </c>
      <c r="B544" s="9">
        <f t="shared" si="321"/>
        <v>39121</v>
      </c>
      <c r="C544" s="5">
        <v>0.47</v>
      </c>
      <c r="D544" s="5">
        <v>0.47</v>
      </c>
      <c r="E544" s="5">
        <v>0.46</v>
      </c>
      <c r="F544" s="5">
        <v>0.46</v>
      </c>
      <c r="G544" s="6">
        <v>55000</v>
      </c>
      <c r="H544" s="112">
        <v>0.46</v>
      </c>
      <c r="I544" s="19">
        <f t="shared" si="340"/>
        <v>-2.1276595744680753E-2</v>
      </c>
      <c r="J544" s="8">
        <f t="shared" si="341"/>
        <v>0.47954343724360582</v>
      </c>
      <c r="K544" s="8">
        <f t="shared" si="342"/>
        <v>0.43345656275639421</v>
      </c>
      <c r="L544" s="8">
        <f t="shared" si="343"/>
        <v>0.45650000000000002</v>
      </c>
      <c r="M544" s="19">
        <f t="shared" si="344"/>
        <v>0.10632408976378278</v>
      </c>
      <c r="N544" s="19">
        <f t="shared" si="345"/>
        <v>-4.6808044739874419E-2</v>
      </c>
      <c r="O544" s="19">
        <f t="shared" si="346"/>
        <v>-3.9581056981916452E-5</v>
      </c>
      <c r="P544" s="19">
        <f t="shared" si="347"/>
        <v>4.6796609186331257E-3</v>
      </c>
      <c r="Q544" s="214"/>
      <c r="R544" s="305"/>
      <c r="S544" s="215"/>
      <c r="T544" t="str">
        <f t="shared" si="348"/>
        <v/>
      </c>
      <c r="U544" t="str">
        <f t="shared" si="349"/>
        <v/>
      </c>
      <c r="V544" t="str">
        <f t="shared" si="350"/>
        <v/>
      </c>
      <c r="W544" t="str">
        <f t="shared" si="351"/>
        <v/>
      </c>
      <c r="X544" s="10"/>
      <c r="Y544" s="219">
        <f t="shared" si="330"/>
        <v>3.9560439560439655E-4</v>
      </c>
      <c r="Z544" s="78">
        <f t="shared" si="332"/>
        <v>0.46025778831431774</v>
      </c>
      <c r="AA544" s="78">
        <f t="shared" si="355"/>
        <v>0.46218678680778574</v>
      </c>
      <c r="AB544" s="74">
        <f t="shared" si="323"/>
        <v>543</v>
      </c>
      <c r="AC544" s="80">
        <f t="shared" si="334"/>
        <v>2.0216642905164801E-3</v>
      </c>
      <c r="AD544" s="79">
        <f t="shared" si="354"/>
        <v>-1.9289984934680038E-3</v>
      </c>
      <c r="AE544" s="81">
        <f t="shared" si="335"/>
        <v>-3.9506627839844839E-3</v>
      </c>
      <c r="AF544" s="19">
        <f t="shared" si="318"/>
        <v>-4.1736340123246229E-3</v>
      </c>
      <c r="AG544" s="93">
        <f t="shared" si="317"/>
        <v>-0.1573773833970237</v>
      </c>
      <c r="AH544" s="91">
        <f t="shared" si="319"/>
        <v>2.3598932371199012E-5</v>
      </c>
      <c r="AI544" s="96">
        <f t="shared" si="320"/>
        <v>535.07546772210912</v>
      </c>
      <c r="AJ544" s="5">
        <f t="shared" si="324"/>
        <v>-9.9999999999999534E-3</v>
      </c>
      <c r="AK544" s="5">
        <f t="shared" si="327"/>
        <v>0</v>
      </c>
      <c r="AL544" s="5">
        <f t="shared" si="329"/>
        <v>-9.9999999999999534E-3</v>
      </c>
      <c r="AM544" s="95">
        <f t="shared" si="336"/>
        <v>7.8571428571428438E-3</v>
      </c>
      <c r="AN544" s="95">
        <f t="shared" si="337"/>
        <v>-7.1428571428571296E-3</v>
      </c>
      <c r="AO544" s="78">
        <f t="shared" si="338"/>
        <v>1.1000000000000001</v>
      </c>
      <c r="AP544" s="8">
        <f t="shared" si="339"/>
        <v>52.38095238095238</v>
      </c>
      <c r="AQ544" s="8">
        <f t="shared" si="333"/>
        <v>47.826086956521749</v>
      </c>
      <c r="AR544" s="8">
        <f t="shared" si="322"/>
        <v>-1</v>
      </c>
      <c r="AS544" s="114">
        <f t="shared" si="328"/>
        <v>-55000</v>
      </c>
      <c r="AT544" s="103">
        <f t="shared" si="352"/>
        <v>0.21941811556279198</v>
      </c>
      <c r="AU544" s="5">
        <f t="shared" si="325"/>
        <v>0.46</v>
      </c>
      <c r="AW544" s="210">
        <f t="shared" si="326"/>
        <v>2.1739130434782507E-2</v>
      </c>
      <c r="AX544" s="276">
        <f t="shared" si="331"/>
        <v>-5.8199814664435198E-5</v>
      </c>
      <c r="AY544" s="19">
        <f t="shared" si="353"/>
        <v>-17.358889627859817</v>
      </c>
    </row>
    <row r="545" spans="1:51">
      <c r="A545" s="4">
        <v>39122</v>
      </c>
      <c r="B545" s="9">
        <f t="shared" si="321"/>
        <v>39122</v>
      </c>
      <c r="C545" s="5">
        <v>0.46</v>
      </c>
      <c r="D545" s="5">
        <v>0.46</v>
      </c>
      <c r="E545" s="5">
        <v>0.46</v>
      </c>
      <c r="F545" s="5">
        <v>0.46</v>
      </c>
      <c r="G545" s="6">
        <v>41700</v>
      </c>
      <c r="H545" s="112">
        <v>0.46</v>
      </c>
      <c r="I545" s="19">
        <f t="shared" si="340"/>
        <v>0</v>
      </c>
      <c r="J545" s="8">
        <f t="shared" si="341"/>
        <v>0.47954343724360593</v>
      </c>
      <c r="K545" s="8">
        <f t="shared" si="342"/>
        <v>0.43345656275639433</v>
      </c>
      <c r="L545" s="8">
        <f t="shared" si="343"/>
        <v>0.45650000000000013</v>
      </c>
      <c r="M545" s="19">
        <f t="shared" si="344"/>
        <v>0.10632408976378276</v>
      </c>
      <c r="N545" s="19">
        <f t="shared" si="345"/>
        <v>-2.6104691493049873E-16</v>
      </c>
      <c r="O545" s="19">
        <f t="shared" si="346"/>
        <v>2.3151667573779525E-16</v>
      </c>
      <c r="P545" s="19">
        <f t="shared" si="347"/>
        <v>2.5613247555075318E-16</v>
      </c>
      <c r="Q545" s="214"/>
      <c r="R545" s="305"/>
      <c r="S545" s="215"/>
      <c r="T545" t="str">
        <f t="shared" si="348"/>
        <v/>
      </c>
      <c r="U545" t="str">
        <f t="shared" si="349"/>
        <v/>
      </c>
      <c r="V545" t="str">
        <f t="shared" si="350"/>
        <v/>
      </c>
      <c r="W545" t="str">
        <f t="shared" si="351"/>
        <v/>
      </c>
      <c r="X545" s="10"/>
      <c r="Y545" s="219">
        <f t="shared" si="330"/>
        <v>6.5934065934068314E-5</v>
      </c>
      <c r="Z545" s="78">
        <f t="shared" si="332"/>
        <v>0.4602180889139128</v>
      </c>
      <c r="AA545" s="78">
        <f t="shared" si="355"/>
        <v>0.4620249645840096</v>
      </c>
      <c r="AB545" s="74">
        <f t="shared" si="323"/>
        <v>544</v>
      </c>
      <c r="AC545" s="80">
        <f t="shared" si="334"/>
        <v>1.7150296911101494E-3</v>
      </c>
      <c r="AD545" s="79">
        <f t="shared" si="354"/>
        <v>-1.8068756700967969E-3</v>
      </c>
      <c r="AE545" s="81">
        <f t="shared" si="335"/>
        <v>-3.5219053612069464E-3</v>
      </c>
      <c r="AF545" s="19">
        <f t="shared" si="318"/>
        <v>-3.910774976680409E-3</v>
      </c>
      <c r="AG545" s="93">
        <f t="shared" si="317"/>
        <v>-0.15167434120726042</v>
      </c>
      <c r="AH545" s="91">
        <f t="shared" si="319"/>
        <v>-4.5721142570403533E-5</v>
      </c>
      <c r="AI545" s="96">
        <f t="shared" si="320"/>
        <v>541.20915595054146</v>
      </c>
      <c r="AJ545" s="5">
        <f t="shared" si="324"/>
        <v>0</v>
      </c>
      <c r="AK545" s="5">
        <f t="shared" si="327"/>
        <v>0</v>
      </c>
      <c r="AL545" s="5">
        <f t="shared" si="329"/>
        <v>0</v>
      </c>
      <c r="AM545" s="95">
        <f t="shared" si="336"/>
        <v>7.8571428571428438E-3</v>
      </c>
      <c r="AN545" s="95">
        <f t="shared" si="337"/>
        <v>-7.1428571428571296E-3</v>
      </c>
      <c r="AO545" s="78">
        <f t="shared" si="338"/>
        <v>1.1000000000000001</v>
      </c>
      <c r="AP545" s="8">
        <f t="shared" si="339"/>
        <v>52.38095238095238</v>
      </c>
      <c r="AQ545" s="8">
        <f t="shared" si="333"/>
        <v>47.826086956521749</v>
      </c>
      <c r="AR545" s="8">
        <f t="shared" si="322"/>
        <v>0</v>
      </c>
      <c r="AS545" s="114">
        <f t="shared" si="328"/>
        <v>0</v>
      </c>
      <c r="AT545" s="103">
        <f t="shared" si="352"/>
        <v>0.17220893141945776</v>
      </c>
      <c r="AU545" s="5">
        <f t="shared" si="325"/>
        <v>0.46</v>
      </c>
      <c r="AW545" s="210">
        <f t="shared" si="326"/>
        <v>0</v>
      </c>
      <c r="AX545" s="276">
        <f t="shared" si="331"/>
        <v>-2.6729654821458032E-4</v>
      </c>
      <c r="AY545" s="19">
        <f t="shared" si="353"/>
        <v>-3.5927388215193092</v>
      </c>
    </row>
    <row r="546" spans="1:51">
      <c r="A546" s="4">
        <v>39125</v>
      </c>
      <c r="B546" s="9">
        <f t="shared" si="321"/>
        <v>39125</v>
      </c>
      <c r="C546" s="5">
        <v>0.46</v>
      </c>
      <c r="D546" s="5">
        <v>0.48</v>
      </c>
      <c r="E546" s="5">
        <v>0.46</v>
      </c>
      <c r="F546" s="5">
        <v>0.46</v>
      </c>
      <c r="G546" s="6">
        <v>111400</v>
      </c>
      <c r="H546" s="112">
        <v>0.46</v>
      </c>
      <c r="I546" s="19">
        <f t="shared" si="340"/>
        <v>0</v>
      </c>
      <c r="J546" s="8">
        <f t="shared" si="341"/>
        <v>0.47929449471770347</v>
      </c>
      <c r="K546" s="8">
        <f t="shared" si="342"/>
        <v>0.43570550528229679</v>
      </c>
      <c r="L546" s="8">
        <f t="shared" si="343"/>
        <v>0.45750000000000013</v>
      </c>
      <c r="M546" s="19">
        <f t="shared" si="344"/>
        <v>0.10004231965617476</v>
      </c>
      <c r="N546" s="19">
        <f t="shared" si="345"/>
        <v>-5.9081343856919259E-2</v>
      </c>
      <c r="O546" s="19">
        <f t="shared" si="346"/>
        <v>-5.1912403875939352E-4</v>
      </c>
      <c r="P546" s="19">
        <f t="shared" si="347"/>
        <v>5.1883919154464067E-3</v>
      </c>
      <c r="Q546" s="214"/>
      <c r="R546" s="305"/>
      <c r="S546" s="215"/>
      <c r="T546" t="str">
        <f t="shared" si="348"/>
        <v/>
      </c>
      <c r="U546" t="str">
        <f t="shared" si="349"/>
        <v>BrokeBandUpper</v>
      </c>
      <c r="V546" t="str">
        <f t="shared" si="350"/>
        <v/>
      </c>
      <c r="W546" t="str">
        <f t="shared" si="351"/>
        <v/>
      </c>
      <c r="X546" s="10"/>
      <c r="Y546" s="219">
        <f t="shared" si="330"/>
        <v>3.5164835164835413E-4</v>
      </c>
      <c r="Z546" s="78">
        <f t="shared" si="332"/>
        <v>0.46018450322117022</v>
      </c>
      <c r="AA546" s="78">
        <f t="shared" si="355"/>
        <v>0.46187511720479291</v>
      </c>
      <c r="AB546" s="74">
        <f t="shared" si="323"/>
        <v>545</v>
      </c>
      <c r="AC546" s="80">
        <f t="shared" si="334"/>
        <v>1.4650331020674046E-3</v>
      </c>
      <c r="AD546" s="79">
        <f t="shared" si="354"/>
        <v>-1.6906139836226908E-3</v>
      </c>
      <c r="AE546" s="81">
        <f t="shared" si="335"/>
        <v>-3.1556470856900953E-3</v>
      </c>
      <c r="AF546" s="19">
        <f t="shared" si="318"/>
        <v>-3.6603270465273446E-3</v>
      </c>
      <c r="AG546" s="93">
        <f t="shared" si="317"/>
        <v>-0.14576808223122978</v>
      </c>
      <c r="AH546" s="91">
        <f t="shared" si="319"/>
        <v>-7.4163840347170107E-5</v>
      </c>
      <c r="AI546" s="96">
        <f t="shared" si="320"/>
        <v>543.70969581555039</v>
      </c>
      <c r="AJ546" s="5">
        <f t="shared" si="324"/>
        <v>0</v>
      </c>
      <c r="AK546" s="5">
        <f t="shared" si="327"/>
        <v>0</v>
      </c>
      <c r="AL546" s="5">
        <f t="shared" si="329"/>
        <v>0</v>
      </c>
      <c r="AM546" s="95">
        <f t="shared" si="336"/>
        <v>6.428571428571418E-3</v>
      </c>
      <c r="AN546" s="95">
        <f t="shared" si="337"/>
        <v>-7.1428571428571296E-3</v>
      </c>
      <c r="AO546" s="78">
        <f t="shared" si="338"/>
        <v>0.90000000000000024</v>
      </c>
      <c r="AP546" s="8">
        <f t="shared" si="339"/>
        <v>47.368421052631589</v>
      </c>
      <c r="AQ546" s="8">
        <f t="shared" si="333"/>
        <v>47.368421052631589</v>
      </c>
      <c r="AR546" s="8">
        <f t="shared" si="322"/>
        <v>-1</v>
      </c>
      <c r="AS546" s="114">
        <f t="shared" si="328"/>
        <v>-111400</v>
      </c>
      <c r="AT546" s="103">
        <f t="shared" si="352"/>
        <v>0.14790519698567026</v>
      </c>
      <c r="AU546" s="5">
        <f t="shared" si="325"/>
        <v>0.46</v>
      </c>
      <c r="AW546" s="210">
        <f t="shared" si="326"/>
        <v>4.3478260869565133E-2</v>
      </c>
      <c r="AX546" s="276">
        <f t="shared" si="331"/>
        <v>-6.5541615024237857E-4</v>
      </c>
      <c r="AY546" s="19">
        <f t="shared" si="353"/>
        <v>-1.4520187582677784</v>
      </c>
    </row>
    <row r="547" spans="1:51">
      <c r="A547" s="4">
        <v>39126</v>
      </c>
      <c r="B547" s="9">
        <f t="shared" si="321"/>
        <v>39126</v>
      </c>
      <c r="C547" s="5">
        <v>0.46</v>
      </c>
      <c r="D547" s="5">
        <v>0.49</v>
      </c>
      <c r="E547" s="5">
        <v>0.45</v>
      </c>
      <c r="F547" s="5">
        <v>0.47</v>
      </c>
      <c r="G547" s="6">
        <v>125400</v>
      </c>
      <c r="H547" s="112">
        <v>0.47</v>
      </c>
      <c r="I547" s="19">
        <f t="shared" si="340"/>
        <v>2.1739130434782507E-2</v>
      </c>
      <c r="J547" s="8">
        <f t="shared" si="341"/>
        <v>0.47988061301782114</v>
      </c>
      <c r="K547" s="8">
        <f t="shared" si="342"/>
        <v>0.438119386982179</v>
      </c>
      <c r="L547" s="8">
        <f t="shared" si="343"/>
        <v>0.45900000000000007</v>
      </c>
      <c r="M547" s="19">
        <f t="shared" si="344"/>
        <v>9.5319283456727799E-2</v>
      </c>
      <c r="N547" s="19">
        <f t="shared" si="345"/>
        <v>-4.7210382722822505E-2</v>
      </c>
      <c r="O547" s="19">
        <f t="shared" si="346"/>
        <v>1.2228771800579334E-3</v>
      </c>
      <c r="P547" s="19">
        <f t="shared" si="347"/>
        <v>5.5401680048046279E-3</v>
      </c>
      <c r="Q547" s="214"/>
      <c r="R547" s="305"/>
      <c r="S547" s="215"/>
      <c r="T547" t="str">
        <f t="shared" si="348"/>
        <v/>
      </c>
      <c r="U547" t="str">
        <f t="shared" si="349"/>
        <v>BrokeBandUpper</v>
      </c>
      <c r="V547" t="str">
        <f t="shared" si="350"/>
        <v/>
      </c>
      <c r="W547" t="str">
        <f t="shared" si="351"/>
        <v/>
      </c>
      <c r="X547" s="10"/>
      <c r="Y547" s="219">
        <f t="shared" si="330"/>
        <v>-2.1978021978019924E-5</v>
      </c>
      <c r="Z547" s="78">
        <f t="shared" si="332"/>
        <v>0.46169608972511</v>
      </c>
      <c r="AA547" s="78">
        <f t="shared" si="355"/>
        <v>0.46247635853163821</v>
      </c>
      <c r="AB547" s="74">
        <f t="shared" si="323"/>
        <v>546</v>
      </c>
      <c r="AC547" s="80">
        <f t="shared" si="334"/>
        <v>1.9003026233295117E-3</v>
      </c>
      <c r="AD547" s="79">
        <f t="shared" si="354"/>
        <v>-7.8026880652820596E-4</v>
      </c>
      <c r="AE547" s="81">
        <f t="shared" si="335"/>
        <v>-2.6805714298577176E-3</v>
      </c>
      <c r="AF547" s="19">
        <f t="shared" si="318"/>
        <v>-1.6871539315124308E-3</v>
      </c>
      <c r="AG547" s="93">
        <f t="shared" ref="AG547:AG610" si="356">IF(A548&gt;A547,(AC547-AC546)/AC546, (AC547-AC548)/AC548)</f>
        <v>0.29710558802246151</v>
      </c>
      <c r="AH547" s="91">
        <f t="shared" si="319"/>
        <v>-1.1752530027874121E-4</v>
      </c>
      <c r="AI547" s="96">
        <f t="shared" si="320"/>
        <v>548.6920010722871</v>
      </c>
      <c r="AJ547" s="5">
        <f t="shared" si="324"/>
        <v>9.9999999999999534E-3</v>
      </c>
      <c r="AK547" s="5">
        <f t="shared" si="327"/>
        <v>9.9999999999999534E-3</v>
      </c>
      <c r="AL547" s="5">
        <f t="shared" si="329"/>
        <v>0</v>
      </c>
      <c r="AM547" s="95">
        <f t="shared" si="336"/>
        <v>7.1428571428571296E-3</v>
      </c>
      <c r="AN547" s="95">
        <f t="shared" si="337"/>
        <v>-4.9999999999999888E-3</v>
      </c>
      <c r="AO547" s="78">
        <f t="shared" si="338"/>
        <v>1.428571428571429</v>
      </c>
      <c r="AP547" s="8">
        <f t="shared" si="339"/>
        <v>58.82352941176471</v>
      </c>
      <c r="AQ547" s="8">
        <f t="shared" si="333"/>
        <v>48.780487804878057</v>
      </c>
      <c r="AR547" s="8">
        <f t="shared" si="322"/>
        <v>-1.3877787807814465E-15</v>
      </c>
      <c r="AS547" s="114">
        <f t="shared" si="328"/>
        <v>-1.7402745910999339E-10</v>
      </c>
      <c r="AT547" s="103">
        <f t="shared" si="352"/>
        <v>0.15979440319817237</v>
      </c>
      <c r="AU547" s="5">
        <f t="shared" si="325"/>
        <v>0.47</v>
      </c>
      <c r="AW547" s="210">
        <f t="shared" si="326"/>
        <v>8.8888888888888837E-2</v>
      </c>
      <c r="AX547" s="276">
        <f t="shared" si="331"/>
        <v>-9.8626102481326494E-4</v>
      </c>
      <c r="AY547" s="19">
        <f t="shared" si="353"/>
        <v>-0.50478596605917792</v>
      </c>
    </row>
    <row r="548" spans="1:51">
      <c r="A548" s="4">
        <v>39127</v>
      </c>
      <c r="B548" s="9">
        <f t="shared" si="321"/>
        <v>39127</v>
      </c>
      <c r="C548" s="5">
        <v>0.47</v>
      </c>
      <c r="D548" s="5">
        <v>0.49</v>
      </c>
      <c r="E548" s="5">
        <v>0.47</v>
      </c>
      <c r="F548" s="5">
        <v>0.49</v>
      </c>
      <c r="G548" s="6">
        <v>35500</v>
      </c>
      <c r="H548" s="112">
        <v>0.49</v>
      </c>
      <c r="I548" s="19">
        <f t="shared" si="340"/>
        <v>4.2553191489361743E-2</v>
      </c>
      <c r="J548" s="8">
        <f t="shared" si="341"/>
        <v>0.48541311123146741</v>
      </c>
      <c r="K548" s="8">
        <f t="shared" si="342"/>
        <v>0.43658688876853263</v>
      </c>
      <c r="L548" s="8">
        <f t="shared" si="343"/>
        <v>0.46100000000000002</v>
      </c>
      <c r="M548" s="19">
        <f t="shared" si="344"/>
        <v>0.11183620882582485</v>
      </c>
      <c r="N548" s="19">
        <f t="shared" si="345"/>
        <v>0.17327999928362087</v>
      </c>
      <c r="O548" s="19">
        <f t="shared" si="346"/>
        <v>1.1528905447657261E-2</v>
      </c>
      <c r="P548" s="19">
        <f t="shared" si="347"/>
        <v>-3.4979009356385952E-3</v>
      </c>
      <c r="Q548" s="214"/>
      <c r="R548" s="305"/>
      <c r="S548" s="215"/>
      <c r="T548" t="str">
        <f t="shared" si="348"/>
        <v/>
      </c>
      <c r="U548" t="str">
        <f t="shared" si="349"/>
        <v>BrokeBandUpper</v>
      </c>
      <c r="V548" t="str">
        <f t="shared" si="350"/>
        <v/>
      </c>
      <c r="W548" t="str">
        <f t="shared" si="351"/>
        <v>BrokeBandUpper</v>
      </c>
      <c r="X548" s="10"/>
      <c r="Y548" s="219">
        <f t="shared" si="330"/>
        <v>1.0329670329670344E-3</v>
      </c>
      <c r="Z548" s="78">
        <f t="shared" si="332"/>
        <v>0.46605489190744304</v>
      </c>
      <c r="AA548" s="78">
        <f t="shared" si="355"/>
        <v>0.46451310800029699</v>
      </c>
      <c r="AB548" s="74">
        <f t="shared" si="323"/>
        <v>547</v>
      </c>
      <c r="AC548" s="80">
        <f t="shared" si="334"/>
        <v>3.377884269603009E-3</v>
      </c>
      <c r="AD548" s="79">
        <f t="shared" si="354"/>
        <v>1.5417839071460437E-3</v>
      </c>
      <c r="AE548" s="81">
        <f t="shared" si="335"/>
        <v>-1.8361003624569653E-3</v>
      </c>
      <c r="AF548" s="19">
        <f t="shared" ref="AF548:AF611" si="357">AD548/AA548</f>
        <v>3.3191397198312389E-3</v>
      </c>
      <c r="AG548" s="93">
        <f t="shared" si="356"/>
        <v>0.77755070594210574</v>
      </c>
      <c r="AH548" s="91">
        <f t="shared" ref="AH548:AH611" si="358">SLOPE(AC535:AC548,AB535:AB548)</f>
        <v>-7.6266393103659221E-5</v>
      </c>
      <c r="AI548" s="96">
        <f t="shared" ref="AI548:AI611" si="359">INTERCEPT(AB535:AB548,AC535:AC548)</f>
        <v>545.93555499342676</v>
      </c>
      <c r="AJ548" s="5">
        <f t="shared" si="324"/>
        <v>2.0000000000000018E-2</v>
      </c>
      <c r="AK548" s="5">
        <f t="shared" si="327"/>
        <v>2.0000000000000018E-2</v>
      </c>
      <c r="AL548" s="5">
        <f t="shared" si="329"/>
        <v>0</v>
      </c>
      <c r="AM548" s="95">
        <f t="shared" si="336"/>
        <v>6.428571428571418E-3</v>
      </c>
      <c r="AN548" s="95">
        <f t="shared" si="337"/>
        <v>-4.9999999999999888E-3</v>
      </c>
      <c r="AO548" s="78">
        <f t="shared" si="338"/>
        <v>1.2857142857142865</v>
      </c>
      <c r="AP548" s="8">
        <f t="shared" si="339"/>
        <v>56.250000000000014</v>
      </c>
      <c r="AQ548" s="8">
        <f t="shared" si="333"/>
        <v>46.153846153846168</v>
      </c>
      <c r="AR548" s="8">
        <f t="shared" si="322"/>
        <v>1</v>
      </c>
      <c r="AS548" s="114">
        <f t="shared" si="328"/>
        <v>35500</v>
      </c>
      <c r="AT548" s="103">
        <f t="shared" si="352"/>
        <v>0.17899517456713018</v>
      </c>
      <c r="AU548" s="5">
        <f t="shared" si="325"/>
        <v>0.49</v>
      </c>
      <c r="AW548" s="210">
        <f t="shared" si="326"/>
        <v>4.2553191489361743E-2</v>
      </c>
      <c r="AX548" s="276">
        <f t="shared" si="331"/>
        <v>-7.7447800486884198E-4</v>
      </c>
      <c r="AY548" s="19">
        <f t="shared" si="353"/>
        <v>0.21473323452533388</v>
      </c>
    </row>
    <row r="549" spans="1:51">
      <c r="A549" s="4">
        <v>39128</v>
      </c>
      <c r="B549" s="9">
        <f t="shared" si="321"/>
        <v>39128</v>
      </c>
      <c r="C549" s="5">
        <v>0.49</v>
      </c>
      <c r="D549" s="5">
        <v>0.51</v>
      </c>
      <c r="E549" s="5">
        <v>0.48</v>
      </c>
      <c r="F549" s="5">
        <v>0.51</v>
      </c>
      <c r="G549" s="6">
        <v>294300</v>
      </c>
      <c r="H549" s="112">
        <v>0.51</v>
      </c>
      <c r="I549" s="19">
        <f t="shared" si="340"/>
        <v>4.0816326530612283E-2</v>
      </c>
      <c r="J549" s="8">
        <f t="shared" si="341"/>
        <v>0.4958747549010184</v>
      </c>
      <c r="K549" s="8">
        <f t="shared" si="342"/>
        <v>0.43212524509898154</v>
      </c>
      <c r="L549" s="8">
        <f t="shared" si="343"/>
        <v>0.46399999999999997</v>
      </c>
      <c r="M549" s="19">
        <f t="shared" si="344"/>
        <v>0.14752553923905687</v>
      </c>
      <c r="N549" s="19">
        <f t="shared" si="345"/>
        <v>0.31912142577020869</v>
      </c>
      <c r="O549" s="19">
        <f t="shared" si="346"/>
        <v>2.155204181240666E-2</v>
      </c>
      <c r="P549" s="19">
        <f t="shared" si="347"/>
        <v>-1.0219371640169771E-2</v>
      </c>
      <c r="Q549" s="214"/>
      <c r="R549" s="305"/>
      <c r="S549" s="215"/>
      <c r="T549" t="str">
        <f t="shared" si="348"/>
        <v/>
      </c>
      <c r="U549" t="str">
        <f t="shared" si="349"/>
        <v>BrokeBandUpper</v>
      </c>
      <c r="V549" t="str">
        <f t="shared" si="350"/>
        <v/>
      </c>
      <c r="W549" t="str">
        <f t="shared" si="351"/>
        <v>BrokeBandUpper</v>
      </c>
      <c r="X549" s="10"/>
      <c r="Y549" s="219">
        <f t="shared" si="330"/>
        <v>2.5714285714285722E-3</v>
      </c>
      <c r="Z549" s="78">
        <f t="shared" si="332"/>
        <v>0.47282243855369682</v>
      </c>
      <c r="AA549" s="78">
        <f t="shared" si="355"/>
        <v>0.46787913800827502</v>
      </c>
      <c r="AB549" s="74">
        <f t="shared" si="323"/>
        <v>548</v>
      </c>
      <c r="AC549" s="80">
        <f t="shared" si="334"/>
        <v>5.4235207263030136E-3</v>
      </c>
      <c r="AD549" s="79">
        <f t="shared" si="354"/>
        <v>4.9433005454218026E-3</v>
      </c>
      <c r="AE549" s="81">
        <f t="shared" si="335"/>
        <v>-4.8022018088121144E-4</v>
      </c>
      <c r="AF549" s="19">
        <f t="shared" si="357"/>
        <v>1.0565336523583949E-2</v>
      </c>
      <c r="AG549" s="93">
        <f t="shared" si="356"/>
        <v>0.60559696349230496</v>
      </c>
      <c r="AH549" s="91">
        <f t="shared" si="358"/>
        <v>4.6980882996664306E-5</v>
      </c>
      <c r="AI549" s="96">
        <f t="shared" si="359"/>
        <v>539.69888977195478</v>
      </c>
      <c r="AJ549" s="5">
        <f t="shared" si="324"/>
        <v>2.0000000000000018E-2</v>
      </c>
      <c r="AK549" s="5">
        <f t="shared" si="327"/>
        <v>2.0000000000000018E-2</v>
      </c>
      <c r="AL549" s="5">
        <f t="shared" si="329"/>
        <v>0</v>
      </c>
      <c r="AM549" s="95">
        <f t="shared" si="336"/>
        <v>7.857142857142849E-3</v>
      </c>
      <c r="AN549" s="95">
        <f t="shared" si="337"/>
        <v>-4.9999999999999888E-3</v>
      </c>
      <c r="AO549" s="78">
        <f t="shared" si="338"/>
        <v>1.5714285714285734</v>
      </c>
      <c r="AP549" s="8">
        <f t="shared" si="339"/>
        <v>61.111111111111143</v>
      </c>
      <c r="AQ549" s="8">
        <f t="shared" si="333"/>
        <v>47.311827956989276</v>
      </c>
      <c r="AR549" s="8">
        <f t="shared" si="322"/>
        <v>1</v>
      </c>
      <c r="AS549" s="114">
        <f t="shared" si="328"/>
        <v>294300</v>
      </c>
      <c r="AT549" s="103">
        <f t="shared" si="352"/>
        <v>0.2770807298175455</v>
      </c>
      <c r="AU549" s="5">
        <f t="shared" si="325"/>
        <v>0.51</v>
      </c>
      <c r="AW549" s="210">
        <f t="shared" si="326"/>
        <v>6.2500000000000056E-2</v>
      </c>
      <c r="AX549" s="276">
        <f t="shared" si="331"/>
        <v>4.5511404109761669E-4</v>
      </c>
      <c r="AY549" s="19">
        <f t="shared" si="353"/>
        <v>1.5876397240935078</v>
      </c>
    </row>
    <row r="550" spans="1:51">
      <c r="A550" s="4">
        <v>39129</v>
      </c>
      <c r="B550" s="9">
        <f t="shared" si="321"/>
        <v>39129</v>
      </c>
      <c r="C550" s="5">
        <v>0.51</v>
      </c>
      <c r="D550" s="5">
        <v>0.52</v>
      </c>
      <c r="E550" s="5">
        <v>0.51</v>
      </c>
      <c r="F550" s="5">
        <v>0.51</v>
      </c>
      <c r="G550" s="6">
        <v>242500</v>
      </c>
      <c r="H550" s="112">
        <v>0.51</v>
      </c>
      <c r="I550" s="19">
        <f t="shared" si="340"/>
        <v>0</v>
      </c>
      <c r="J550" s="8">
        <f t="shared" si="341"/>
        <v>0.50393237062523866</v>
      </c>
      <c r="K550" s="8">
        <f t="shared" si="342"/>
        <v>0.43006762937476117</v>
      </c>
      <c r="L550" s="8">
        <f t="shared" si="343"/>
        <v>0.46699999999999992</v>
      </c>
      <c r="M550" s="19">
        <f t="shared" si="344"/>
        <v>0.17175145536496936</v>
      </c>
      <c r="N550" s="19">
        <f t="shared" si="345"/>
        <v>0.16421506574977332</v>
      </c>
      <c r="O550" s="19">
        <f t="shared" si="346"/>
        <v>1.6249296106692582E-2</v>
      </c>
      <c r="P550" s="19">
        <f t="shared" si="347"/>
        <v>-4.7616188768352351E-3</v>
      </c>
      <c r="Q550" s="214"/>
      <c r="R550" s="305"/>
      <c r="S550" s="215"/>
      <c r="T550" t="str">
        <f t="shared" si="348"/>
        <v>BrokeBandUpper</v>
      </c>
      <c r="U550" t="str">
        <f t="shared" si="349"/>
        <v>BrokeBandUpper</v>
      </c>
      <c r="V550" t="str">
        <f t="shared" si="350"/>
        <v>BrokeBandUpper</v>
      </c>
      <c r="W550" t="str">
        <f t="shared" si="351"/>
        <v>BrokeBandUpper</v>
      </c>
      <c r="X550" s="10"/>
      <c r="Y550" s="219">
        <f t="shared" si="330"/>
        <v>3.9340659340659345E-3</v>
      </c>
      <c r="Z550" s="78">
        <f t="shared" si="332"/>
        <v>0.47854778301642753</v>
      </c>
      <c r="AA550" s="78">
        <f t="shared" si="355"/>
        <v>0.47099608179566266</v>
      </c>
      <c r="AB550" s="74">
        <f t="shared" si="323"/>
        <v>549</v>
      </c>
      <c r="AC550" s="80">
        <f t="shared" si="334"/>
        <v>6.4255371213168674E-3</v>
      </c>
      <c r="AD550" s="79">
        <f t="shared" si="354"/>
        <v>7.5517012207648726E-3</v>
      </c>
      <c r="AE550" s="81">
        <f t="shared" si="335"/>
        <v>1.1261640994480054E-3</v>
      </c>
      <c r="AF550" s="19">
        <f t="shared" si="357"/>
        <v>1.6033469306101594E-2</v>
      </c>
      <c r="AG550" s="93">
        <f t="shared" si="356"/>
        <v>0.18475386111355127</v>
      </c>
      <c r="AH550" s="91">
        <f t="shared" si="358"/>
        <v>2.0378902986052257E-4</v>
      </c>
      <c r="AI550" s="96">
        <f t="shared" si="359"/>
        <v>537.92837394095</v>
      </c>
      <c r="AJ550" s="5">
        <f t="shared" si="324"/>
        <v>0</v>
      </c>
      <c r="AK550" s="5">
        <f t="shared" si="327"/>
        <v>0</v>
      </c>
      <c r="AL550" s="5">
        <f t="shared" si="329"/>
        <v>0</v>
      </c>
      <c r="AM550" s="95">
        <f t="shared" si="336"/>
        <v>7.857142857142849E-3</v>
      </c>
      <c r="AN550" s="95">
        <f t="shared" si="337"/>
        <v>-4.9999999999999888E-3</v>
      </c>
      <c r="AO550" s="78">
        <f t="shared" si="338"/>
        <v>1.5714285714285734</v>
      </c>
      <c r="AP550" s="8">
        <f t="shared" si="339"/>
        <v>61.111111111111143</v>
      </c>
      <c r="AQ550" s="8">
        <f t="shared" si="333"/>
        <v>47.311827956989276</v>
      </c>
      <c r="AR550" s="8">
        <f t="shared" si="322"/>
        <v>-1</v>
      </c>
      <c r="AS550" s="114">
        <f t="shared" si="328"/>
        <v>-242500</v>
      </c>
      <c r="AT550" s="103">
        <f t="shared" si="352"/>
        <v>0.13126405757984694</v>
      </c>
      <c r="AU550" s="5">
        <f t="shared" si="325"/>
        <v>0.51</v>
      </c>
      <c r="AW550" s="210">
        <f t="shared" si="326"/>
        <v>1.9607843137254919E-2</v>
      </c>
      <c r="AX550" s="276">
        <f t="shared" si="331"/>
        <v>2.2181128129506868E-3</v>
      </c>
      <c r="AY550" s="19">
        <f t="shared" si="353"/>
        <v>3.8737516592570418</v>
      </c>
    </row>
    <row r="551" spans="1:51">
      <c r="A551" s="4">
        <v>39133</v>
      </c>
      <c r="B551" s="9">
        <f t="shared" si="321"/>
        <v>39133</v>
      </c>
      <c r="C551" s="5">
        <v>0.51</v>
      </c>
      <c r="D551" s="5">
        <v>0.53</v>
      </c>
      <c r="E551" s="5">
        <v>0.52</v>
      </c>
      <c r="F551" s="5">
        <v>0.52</v>
      </c>
      <c r="G551" s="6">
        <v>233600</v>
      </c>
      <c r="H551" s="112">
        <v>0.52</v>
      </c>
      <c r="I551" s="19">
        <f t="shared" si="340"/>
        <v>1.9607843137254919E-2</v>
      </c>
      <c r="J551" s="8">
        <f t="shared" si="341"/>
        <v>0.51314973622427218</v>
      </c>
      <c r="K551" s="8">
        <f t="shared" si="342"/>
        <v>0.42785026377572766</v>
      </c>
      <c r="L551" s="8">
        <f t="shared" si="343"/>
        <v>0.47049999999999992</v>
      </c>
      <c r="M551" s="19">
        <f t="shared" si="344"/>
        <v>0.19936758176981551</v>
      </c>
      <c r="N551" s="19">
        <f t="shared" si="345"/>
        <v>0.16079122209568633</v>
      </c>
      <c r="O551" s="19">
        <f t="shared" si="346"/>
        <v>1.8290878173984653E-2</v>
      </c>
      <c r="P551" s="19">
        <f t="shared" si="347"/>
        <v>-5.1558532834874273E-3</v>
      </c>
      <c r="Q551" s="214"/>
      <c r="R551" s="305"/>
      <c r="S551" s="215"/>
      <c r="T551" t="str">
        <f t="shared" si="348"/>
        <v/>
      </c>
      <c r="U551" t="str">
        <f t="shared" si="349"/>
        <v>BrokeBandUpper</v>
      </c>
      <c r="V551" t="str">
        <f t="shared" si="350"/>
        <v>BrokeBandUpper</v>
      </c>
      <c r="W551" t="str">
        <f t="shared" si="351"/>
        <v>BrokeBandUpper</v>
      </c>
      <c r="X551" s="10"/>
      <c r="Y551" s="219">
        <f t="shared" si="330"/>
        <v>4.4175824175824189E-3</v>
      </c>
      <c r="Z551" s="78">
        <f t="shared" si="332"/>
        <v>0.48493142443189768</v>
      </c>
      <c r="AA551" s="78">
        <f t="shared" si="355"/>
        <v>0.4746223717427836</v>
      </c>
      <c r="AB551" s="74">
        <f t="shared" si="323"/>
        <v>550</v>
      </c>
      <c r="AC551" s="80">
        <f t="shared" si="334"/>
        <v>7.346310871732863E-3</v>
      </c>
      <c r="AD551" s="79">
        <f t="shared" si="354"/>
        <v>1.0309052689114084E-2</v>
      </c>
      <c r="AE551" s="81">
        <f t="shared" si="335"/>
        <v>2.9627418173812214E-3</v>
      </c>
      <c r="AF551" s="19">
        <f t="shared" si="357"/>
        <v>2.1720536794883664E-2</v>
      </c>
      <c r="AG551" s="93">
        <f t="shared" si="356"/>
        <v>0.14329910994698131</v>
      </c>
      <c r="AH551" s="91">
        <f t="shared" si="358"/>
        <v>3.1667948315193534E-4</v>
      </c>
      <c r="AI551" s="96">
        <f t="shared" si="359"/>
        <v>538.71571033451607</v>
      </c>
      <c r="AJ551" s="5">
        <f t="shared" si="324"/>
        <v>1.0000000000000009E-2</v>
      </c>
      <c r="AK551" s="5">
        <f t="shared" si="327"/>
        <v>1.0000000000000009E-2</v>
      </c>
      <c r="AL551" s="5">
        <f t="shared" si="329"/>
        <v>0</v>
      </c>
      <c r="AM551" s="95">
        <f t="shared" si="336"/>
        <v>8.5714285714285632E-3</v>
      </c>
      <c r="AN551" s="95">
        <f t="shared" si="337"/>
        <v>-2.8571428571428476E-3</v>
      </c>
      <c r="AO551" s="78">
        <f t="shared" si="338"/>
        <v>3.0000000000000071</v>
      </c>
      <c r="AP551" s="8">
        <f t="shared" si="339"/>
        <v>75.000000000000043</v>
      </c>
      <c r="AQ551" s="8">
        <f t="shared" si="333"/>
        <v>52.941176470588296</v>
      </c>
      <c r="AR551" s="8">
        <f t="shared" si="322"/>
        <v>-1</v>
      </c>
      <c r="AS551" s="114">
        <f t="shared" si="328"/>
        <v>-233600</v>
      </c>
      <c r="AT551" s="103">
        <f t="shared" si="352"/>
        <v>6.0023604788399833E-2</v>
      </c>
      <c r="AU551" s="5">
        <f t="shared" si="325"/>
        <v>0.52</v>
      </c>
      <c r="AW551" s="210">
        <f t="shared" si="326"/>
        <v>1.9230769230769246E-2</v>
      </c>
      <c r="AX551" s="276">
        <f t="shared" si="331"/>
        <v>4.6066920116459714E-3</v>
      </c>
      <c r="AY551" s="19">
        <f t="shared" si="353"/>
        <v>1.076851990912866</v>
      </c>
    </row>
    <row r="552" spans="1:51">
      <c r="A552" s="4">
        <v>39134</v>
      </c>
      <c r="B552" s="9">
        <f t="shared" si="321"/>
        <v>39134</v>
      </c>
      <c r="C552" s="5">
        <v>0.52</v>
      </c>
      <c r="D552" s="5">
        <v>0.53</v>
      </c>
      <c r="E552" s="5">
        <v>0.51</v>
      </c>
      <c r="F552" s="5">
        <v>0.51</v>
      </c>
      <c r="G552" s="6">
        <v>3000</v>
      </c>
      <c r="H552" s="112">
        <v>0.51</v>
      </c>
      <c r="I552" s="19">
        <f t="shared" si="340"/>
        <v>-1.9230769230769246E-2</v>
      </c>
      <c r="J552" s="8">
        <f t="shared" si="341"/>
        <v>0.51848912915026768</v>
      </c>
      <c r="K552" s="8">
        <f t="shared" si="342"/>
        <v>0.42651087084973227</v>
      </c>
      <c r="L552" s="8">
        <f t="shared" si="343"/>
        <v>0.47249999999999998</v>
      </c>
      <c r="M552" s="19">
        <f t="shared" si="344"/>
        <v>0.21565278774088051</v>
      </c>
      <c r="N552" s="19">
        <f t="shared" si="345"/>
        <v>8.1684323130665593E-2</v>
      </c>
      <c r="O552" s="19">
        <f t="shared" si="346"/>
        <v>1.0405136257659341E-2</v>
      </c>
      <c r="P552" s="19">
        <f t="shared" si="347"/>
        <v>-3.1305179390925301E-3</v>
      </c>
      <c r="Q552" s="214"/>
      <c r="R552" s="305"/>
      <c r="S552" s="215"/>
      <c r="T552" t="str">
        <f t="shared" si="348"/>
        <v>BrokeBandUpper</v>
      </c>
      <c r="U552" t="str">
        <f t="shared" si="349"/>
        <v>BrokeBandUpper</v>
      </c>
      <c r="V552" t="str">
        <f t="shared" si="350"/>
        <v/>
      </c>
      <c r="W552" t="str">
        <f t="shared" si="351"/>
        <v/>
      </c>
      <c r="X552" s="10"/>
      <c r="Y552" s="219">
        <f t="shared" si="330"/>
        <v>4.5934065934065951E-3</v>
      </c>
      <c r="Z552" s="78">
        <f t="shared" si="332"/>
        <v>0.48879198506938543</v>
      </c>
      <c r="AA552" s="78">
        <f t="shared" si="355"/>
        <v>0.47724031623381763</v>
      </c>
      <c r="AB552" s="74">
        <f t="shared" si="323"/>
        <v>551</v>
      </c>
      <c r="AC552" s="80">
        <f t="shared" si="334"/>
        <v>6.8711416145492603E-3</v>
      </c>
      <c r="AD552" s="79">
        <f t="shared" si="354"/>
        <v>1.1551668835567797E-2</v>
      </c>
      <c r="AE552" s="81">
        <f t="shared" si="335"/>
        <v>4.6805272210185362E-3</v>
      </c>
      <c r="AF552" s="19">
        <f t="shared" si="357"/>
        <v>2.4205140350942622E-2</v>
      </c>
      <c r="AG552" s="93">
        <f t="shared" si="356"/>
        <v>-6.4681343531480417E-2</v>
      </c>
      <c r="AH552" s="91">
        <f t="shared" si="358"/>
        <v>3.7571219206042149E-4</v>
      </c>
      <c r="AI552" s="96">
        <f t="shared" si="359"/>
        <v>539.26523630199313</v>
      </c>
      <c r="AJ552" s="5">
        <f t="shared" si="324"/>
        <v>-1.0000000000000009E-2</v>
      </c>
      <c r="AK552" s="5">
        <f t="shared" si="327"/>
        <v>0</v>
      </c>
      <c r="AL552" s="5">
        <f t="shared" si="329"/>
        <v>-1.0000000000000009E-2</v>
      </c>
      <c r="AM552" s="95">
        <f t="shared" si="336"/>
        <v>7.857142857142849E-3</v>
      </c>
      <c r="AN552" s="95">
        <f t="shared" si="337"/>
        <v>-3.5714285714285626E-3</v>
      </c>
      <c r="AO552" s="78">
        <f t="shared" si="338"/>
        <v>2.2000000000000033</v>
      </c>
      <c r="AP552" s="8">
        <f t="shared" si="339"/>
        <v>68.750000000000028</v>
      </c>
      <c r="AQ552" s="8">
        <f t="shared" si="333"/>
        <v>55.696202531645604</v>
      </c>
      <c r="AR552" s="8">
        <f t="shared" si="322"/>
        <v>-1</v>
      </c>
      <c r="AS552" s="114">
        <f t="shared" si="328"/>
        <v>-3000</v>
      </c>
      <c r="AT552" s="103">
        <f t="shared" si="352"/>
        <v>5.8957875148028999E-2</v>
      </c>
      <c r="AU552" s="5">
        <f t="shared" si="325"/>
        <v>0.51</v>
      </c>
      <c r="AW552" s="210">
        <f t="shared" si="326"/>
        <v>3.9215686274509838E-2</v>
      </c>
      <c r="AX552" s="276">
        <f t="shared" si="331"/>
        <v>6.990254190288976E-3</v>
      </c>
      <c r="AY552" s="19">
        <f t="shared" si="353"/>
        <v>0.51741296631448941</v>
      </c>
    </row>
    <row r="553" spans="1:51">
      <c r="A553" s="4">
        <v>39135</v>
      </c>
      <c r="B553" s="9">
        <f t="shared" si="321"/>
        <v>39135</v>
      </c>
      <c r="C553" s="5">
        <v>0.51</v>
      </c>
      <c r="D553" s="5">
        <v>0.53</v>
      </c>
      <c r="E553" s="5">
        <v>0.51</v>
      </c>
      <c r="F553" s="5">
        <v>0.53</v>
      </c>
      <c r="G553" s="6">
        <v>95000</v>
      </c>
      <c r="H553" s="112">
        <v>0.53</v>
      </c>
      <c r="I553" s="19">
        <f t="shared" si="340"/>
        <v>3.9215686274509838E-2</v>
      </c>
      <c r="J553" s="8">
        <f t="shared" si="341"/>
        <v>0.52683974317750837</v>
      </c>
      <c r="K553" s="8">
        <f t="shared" si="342"/>
        <v>0.42716025682249142</v>
      </c>
      <c r="L553" s="8">
        <f t="shared" si="343"/>
        <v>0.47699999999999987</v>
      </c>
      <c r="M553" s="19">
        <f t="shared" si="344"/>
        <v>0.23335384030457509</v>
      </c>
      <c r="N553" s="19">
        <f t="shared" si="345"/>
        <v>8.2081260108556722E-2</v>
      </c>
      <c r="O553" s="19">
        <f t="shared" si="346"/>
        <v>1.6105668485135251E-2</v>
      </c>
      <c r="P553" s="19">
        <f t="shared" si="347"/>
        <v>1.5225543289562346E-3</v>
      </c>
      <c r="Q553" s="214"/>
      <c r="R553" s="305"/>
      <c r="S553" s="215"/>
      <c r="T553" t="str">
        <f t="shared" si="348"/>
        <v/>
      </c>
      <c r="U553" t="str">
        <f t="shared" si="349"/>
        <v>BrokeBandUpper</v>
      </c>
      <c r="V553" t="str">
        <f t="shared" si="350"/>
        <v/>
      </c>
      <c r="W553" t="str">
        <f t="shared" si="351"/>
        <v>BrokeBandUpper</v>
      </c>
      <c r="X553" s="10"/>
      <c r="Y553" s="219">
        <f t="shared" si="330"/>
        <v>5.7362637362637376E-3</v>
      </c>
      <c r="Z553" s="78">
        <f t="shared" si="332"/>
        <v>0.49513801936870006</v>
      </c>
      <c r="AA553" s="78">
        <f t="shared" si="355"/>
        <v>0.48114453283251513</v>
      </c>
      <c r="AB553" s="74">
        <f t="shared" si="323"/>
        <v>552</v>
      </c>
      <c r="AC553" s="80">
        <f t="shared" si="334"/>
        <v>7.4503674521331142E-3</v>
      </c>
      <c r="AD553" s="79">
        <f t="shared" si="354"/>
        <v>1.3993486536184929E-2</v>
      </c>
      <c r="AE553" s="81">
        <f t="shared" si="335"/>
        <v>6.543119084051815E-3</v>
      </c>
      <c r="AF553" s="19">
        <f t="shared" si="357"/>
        <v>2.908374839843814E-2</v>
      </c>
      <c r="AG553" s="93">
        <f t="shared" si="356"/>
        <v>8.4298340810990621E-2</v>
      </c>
      <c r="AH553" s="91">
        <f t="shared" si="358"/>
        <v>4.589296008393272E-4</v>
      </c>
      <c r="AI553" s="96">
        <f t="shared" si="359"/>
        <v>539.79248004586611</v>
      </c>
      <c r="AJ553" s="5">
        <f t="shared" si="324"/>
        <v>2.0000000000000018E-2</v>
      </c>
      <c r="AK553" s="5">
        <f t="shared" si="327"/>
        <v>2.0000000000000018E-2</v>
      </c>
      <c r="AL553" s="5">
        <f t="shared" si="329"/>
        <v>0</v>
      </c>
      <c r="AM553" s="95">
        <f t="shared" si="336"/>
        <v>7.8571428571428525E-3</v>
      </c>
      <c r="AN553" s="95">
        <f t="shared" si="337"/>
        <v>-3.5714285714285626E-3</v>
      </c>
      <c r="AO553" s="78">
        <f t="shared" si="338"/>
        <v>2.2000000000000042</v>
      </c>
      <c r="AP553" s="8">
        <f t="shared" si="339"/>
        <v>68.750000000000043</v>
      </c>
      <c r="AQ553" s="8">
        <f t="shared" si="333"/>
        <v>55.696202531645625</v>
      </c>
      <c r="AR553" s="8">
        <f t="shared" si="322"/>
        <v>1</v>
      </c>
      <c r="AS553" s="114">
        <f t="shared" si="328"/>
        <v>95000</v>
      </c>
      <c r="AT553" s="103">
        <f t="shared" si="352"/>
        <v>0.1319914274908601</v>
      </c>
      <c r="AU553" s="5">
        <f t="shared" si="325"/>
        <v>0.53</v>
      </c>
      <c r="AW553" s="210">
        <f t="shared" si="326"/>
        <v>3.9215686274509838E-2</v>
      </c>
      <c r="AX553" s="276">
        <f t="shared" si="331"/>
        <v>9.4219454301683794E-3</v>
      </c>
      <c r="AY553" s="19">
        <f t="shared" si="353"/>
        <v>0.34786878612476863</v>
      </c>
    </row>
    <row r="554" spans="1:51">
      <c r="A554" s="4">
        <v>39136</v>
      </c>
      <c r="B554" s="9">
        <f t="shared" si="321"/>
        <v>39136</v>
      </c>
      <c r="C554" s="5">
        <v>0.53</v>
      </c>
      <c r="D554" s="5">
        <v>0.53</v>
      </c>
      <c r="E554" s="5">
        <v>0.52</v>
      </c>
      <c r="F554" s="5">
        <v>0.53</v>
      </c>
      <c r="G554" s="6">
        <v>84000</v>
      </c>
      <c r="H554" s="112">
        <v>0.53</v>
      </c>
      <c r="I554" s="19">
        <f t="shared" si="340"/>
        <v>0</v>
      </c>
      <c r="J554" s="8">
        <f t="shared" si="341"/>
        <v>0.53477225575051646</v>
      </c>
      <c r="K554" s="8">
        <f t="shared" si="342"/>
        <v>0.42522774424948323</v>
      </c>
      <c r="L554" s="8">
        <f t="shared" si="343"/>
        <v>0.47999999999999987</v>
      </c>
      <c r="M554" s="19">
        <f t="shared" si="344"/>
        <v>0.25761374459321007</v>
      </c>
      <c r="N554" s="19">
        <f t="shared" si="345"/>
        <v>0.10396188147994812</v>
      </c>
      <c r="O554" s="19">
        <f t="shared" si="346"/>
        <v>1.5056784678325573E-2</v>
      </c>
      <c r="P554" s="19">
        <f t="shared" si="347"/>
        <v>-4.5240926376988741E-3</v>
      </c>
      <c r="Q554" s="214"/>
      <c r="R554" s="305"/>
      <c r="S554" s="215"/>
      <c r="T554" t="str">
        <f t="shared" si="348"/>
        <v/>
      </c>
      <c r="U554" t="str">
        <f t="shared" si="349"/>
        <v/>
      </c>
      <c r="V554" t="str">
        <f t="shared" si="350"/>
        <v/>
      </c>
      <c r="W554" t="str">
        <f t="shared" si="351"/>
        <v/>
      </c>
      <c r="X554" s="10"/>
      <c r="Y554" s="219">
        <f t="shared" si="330"/>
        <v>6.2857142857142877E-3</v>
      </c>
      <c r="Z554" s="78">
        <f t="shared" si="332"/>
        <v>0.50050676438592023</v>
      </c>
      <c r="AA554" s="78">
        <f t="shared" si="355"/>
        <v>0.48475983740290901</v>
      </c>
      <c r="AB554" s="74">
        <f t="shared" si="323"/>
        <v>553</v>
      </c>
      <c r="AC554" s="80">
        <f t="shared" si="334"/>
        <v>7.3630463191675256E-3</v>
      </c>
      <c r="AD554" s="79">
        <f t="shared" si="354"/>
        <v>1.5746926983011222E-2</v>
      </c>
      <c r="AE554" s="81">
        <f t="shared" si="335"/>
        <v>8.3838806638436968E-3</v>
      </c>
      <c r="AF554" s="19">
        <f t="shared" si="357"/>
        <v>3.2483976121815424E-2</v>
      </c>
      <c r="AG554" s="93">
        <f t="shared" si="356"/>
        <v>-1.1720379367407944E-2</v>
      </c>
      <c r="AH554" s="91">
        <f t="shared" si="358"/>
        <v>5.1391623181114483E-4</v>
      </c>
      <c r="AI554" s="96">
        <f t="shared" si="359"/>
        <v>540.30066841167059</v>
      </c>
      <c r="AJ554" s="5">
        <f t="shared" si="324"/>
        <v>0</v>
      </c>
      <c r="AK554" s="5">
        <f t="shared" si="327"/>
        <v>0</v>
      </c>
      <c r="AL554" s="5">
        <f t="shared" si="329"/>
        <v>0</v>
      </c>
      <c r="AM554" s="95">
        <f t="shared" si="336"/>
        <v>7.8571428571428525E-3</v>
      </c>
      <c r="AN554" s="95">
        <f t="shared" si="337"/>
        <v>-2.8571428571428519E-3</v>
      </c>
      <c r="AO554" s="78">
        <f t="shared" si="338"/>
        <v>2.7500000000000036</v>
      </c>
      <c r="AP554" s="8">
        <f t="shared" si="339"/>
        <v>73.333333333333357</v>
      </c>
      <c r="AQ554" s="8">
        <f t="shared" si="333"/>
        <v>54.098360655737736</v>
      </c>
      <c r="AR554" s="8">
        <f t="shared" si="322"/>
        <v>1</v>
      </c>
      <c r="AS554" s="114">
        <f t="shared" si="328"/>
        <v>84000</v>
      </c>
      <c r="AT554" s="103">
        <f t="shared" si="352"/>
        <v>0.11613179289687624</v>
      </c>
      <c r="AU554" s="5">
        <f t="shared" si="325"/>
        <v>0.53</v>
      </c>
      <c r="AW554" s="210">
        <f t="shared" si="326"/>
        <v>1.9230769230769246E-2</v>
      </c>
      <c r="AX554" s="276">
        <f t="shared" si="331"/>
        <v>1.1882679104651407E-2</v>
      </c>
      <c r="AY554" s="19">
        <f t="shared" si="353"/>
        <v>0.26117044433349607</v>
      </c>
    </row>
    <row r="555" spans="1:51">
      <c r="A555" s="4">
        <v>39139</v>
      </c>
      <c r="B555" s="9">
        <f t="shared" si="321"/>
        <v>39139</v>
      </c>
      <c r="C555" s="5">
        <v>0.53</v>
      </c>
      <c r="D555" s="5">
        <v>0.54</v>
      </c>
      <c r="E555" s="5">
        <v>0.5</v>
      </c>
      <c r="F555" s="5">
        <v>0.5</v>
      </c>
      <c r="G555" s="6">
        <v>163400</v>
      </c>
      <c r="H555" s="112">
        <v>0.5</v>
      </c>
      <c r="I555" s="19">
        <f t="shared" si="340"/>
        <v>-5.660377358490571E-2</v>
      </c>
      <c r="J555" s="8">
        <f t="shared" si="341"/>
        <v>0.53673585791856582</v>
      </c>
      <c r="K555" s="8">
        <f t="shared" si="342"/>
        <v>0.42626414208143393</v>
      </c>
      <c r="L555" s="8">
        <f t="shared" si="343"/>
        <v>0.48149999999999987</v>
      </c>
      <c r="M555" s="19">
        <f t="shared" si="344"/>
        <v>0.25916258237838657</v>
      </c>
      <c r="N555" s="19">
        <f t="shared" si="345"/>
        <v>6.0122482502718419E-3</v>
      </c>
      <c r="O555" s="19">
        <f t="shared" si="346"/>
        <v>3.6718474957037157E-3</v>
      </c>
      <c r="P555" s="19">
        <f t="shared" si="347"/>
        <v>2.4372770732067695E-3</v>
      </c>
      <c r="Q555" s="214"/>
      <c r="R555" s="305"/>
      <c r="S555" s="215"/>
      <c r="T555" t="str">
        <f t="shared" si="348"/>
        <v/>
      </c>
      <c r="U555" t="str">
        <f t="shared" si="349"/>
        <v>BrokeBandUpper</v>
      </c>
      <c r="V555" t="str">
        <f t="shared" si="350"/>
        <v/>
      </c>
      <c r="W555" t="str">
        <f t="shared" si="351"/>
        <v/>
      </c>
      <c r="X555" s="10"/>
      <c r="Y555" s="219">
        <f t="shared" si="330"/>
        <v>6.000000000000001E-3</v>
      </c>
      <c r="Z555" s="78">
        <f t="shared" si="332"/>
        <v>0.50042872267048855</v>
      </c>
      <c r="AA555" s="78">
        <f t="shared" si="355"/>
        <v>0.48588760943509374</v>
      </c>
      <c r="AB555" s="74">
        <f t="shared" si="323"/>
        <v>554</v>
      </c>
      <c r="AC555" s="80">
        <f t="shared" si="334"/>
        <v>4.9257860572408906E-3</v>
      </c>
      <c r="AD555" s="79">
        <f t="shared" si="354"/>
        <v>1.4541113235394809E-2</v>
      </c>
      <c r="AE555" s="81">
        <f t="shared" si="335"/>
        <v>9.6153271781539186E-3</v>
      </c>
      <c r="AF555" s="19">
        <f t="shared" si="357"/>
        <v>2.9926906867003063E-2</v>
      </c>
      <c r="AG555" s="93">
        <f t="shared" si="356"/>
        <v>-0.33101248535975453</v>
      </c>
      <c r="AH555" s="91">
        <f t="shared" si="358"/>
        <v>4.9370492576785178E-4</v>
      </c>
      <c r="AI555" s="96">
        <f t="shared" si="359"/>
        <v>541.23587210890275</v>
      </c>
      <c r="AJ555" s="5">
        <f t="shared" si="324"/>
        <v>-3.0000000000000027E-2</v>
      </c>
      <c r="AK555" s="5">
        <f t="shared" si="327"/>
        <v>0</v>
      </c>
      <c r="AL555" s="5">
        <f t="shared" si="329"/>
        <v>-3.0000000000000027E-2</v>
      </c>
      <c r="AM555" s="95">
        <f t="shared" si="336"/>
        <v>7.1428571428571409E-3</v>
      </c>
      <c r="AN555" s="95">
        <f t="shared" si="337"/>
        <v>-4.9999999999999966E-3</v>
      </c>
      <c r="AO555" s="78">
        <f t="shared" si="338"/>
        <v>1.428571428571429</v>
      </c>
      <c r="AP555" s="8">
        <f t="shared" si="339"/>
        <v>58.82352941176471</v>
      </c>
      <c r="AQ555" s="8">
        <f t="shared" si="333"/>
        <v>48.780487804878064</v>
      </c>
      <c r="AR555" s="8">
        <f t="shared" si="322"/>
        <v>-1</v>
      </c>
      <c r="AS555" s="114">
        <f t="shared" si="328"/>
        <v>-163400</v>
      </c>
      <c r="AT555" s="103">
        <f t="shared" si="352"/>
        <v>0.11934085740033462</v>
      </c>
      <c r="AU555" s="5">
        <f t="shared" si="325"/>
        <v>0.5</v>
      </c>
      <c r="AW555" s="210">
        <f t="shared" si="326"/>
        <v>8.0000000000000071E-2</v>
      </c>
      <c r="AX555" s="276">
        <f t="shared" si="331"/>
        <v>1.3728449481072611E-2</v>
      </c>
      <c r="AY555" s="19">
        <f t="shared" si="353"/>
        <v>0.15533284709326931</v>
      </c>
    </row>
    <row r="556" spans="1:51">
      <c r="A556" s="4">
        <v>39140</v>
      </c>
      <c r="B556" s="9">
        <f t="shared" si="321"/>
        <v>39140</v>
      </c>
      <c r="C556" s="5">
        <v>0.5</v>
      </c>
      <c r="D556" s="5">
        <v>0.52</v>
      </c>
      <c r="E556" s="5">
        <v>0.47</v>
      </c>
      <c r="F556" s="5">
        <v>0.51</v>
      </c>
      <c r="G556" s="6">
        <v>820700</v>
      </c>
      <c r="H556" s="112">
        <v>0.51</v>
      </c>
      <c r="I556" s="19">
        <f t="shared" si="340"/>
        <v>2.0000000000000018E-2</v>
      </c>
      <c r="J556" s="8">
        <f t="shared" si="341"/>
        <v>0.53981163290120426</v>
      </c>
      <c r="K556" s="8">
        <f t="shared" si="342"/>
        <v>0.4271883670987956</v>
      </c>
      <c r="L556" s="8">
        <f t="shared" si="343"/>
        <v>0.48349999999999993</v>
      </c>
      <c r="M556" s="19">
        <f t="shared" si="344"/>
        <v>0.26363841919965569</v>
      </c>
      <c r="N556" s="19">
        <f t="shared" si="345"/>
        <v>1.7270382090630036E-2</v>
      </c>
      <c r="O556" s="19">
        <f t="shared" si="346"/>
        <v>5.730518908436906E-3</v>
      </c>
      <c r="P556" s="19">
        <f t="shared" si="347"/>
        <v>2.1681978991915851E-3</v>
      </c>
      <c r="Q556" s="214"/>
      <c r="R556" s="305"/>
      <c r="S556" s="215"/>
      <c r="T556" t="str">
        <f t="shared" si="348"/>
        <v/>
      </c>
      <c r="U556" t="str">
        <f t="shared" si="349"/>
        <v/>
      </c>
      <c r="V556" t="str">
        <f t="shared" si="350"/>
        <v/>
      </c>
      <c r="W556" t="str">
        <f t="shared" si="351"/>
        <v/>
      </c>
      <c r="X556" s="10"/>
      <c r="Y556" s="219">
        <f t="shared" si="330"/>
        <v>5.2087912087912108E-3</v>
      </c>
      <c r="Z556" s="78">
        <f t="shared" si="332"/>
        <v>0.50190269937923326</v>
      </c>
      <c r="AA556" s="78">
        <f t="shared" si="355"/>
        <v>0.48767192633689682</v>
      </c>
      <c r="AB556" s="74">
        <f t="shared" si="323"/>
        <v>555</v>
      </c>
      <c r="AC556" s="80">
        <f t="shared" si="334"/>
        <v>3.6923566913460194E-3</v>
      </c>
      <c r="AD556" s="79">
        <f t="shared" si="354"/>
        <v>1.4230773042336442E-2</v>
      </c>
      <c r="AE556" s="81">
        <f t="shared" si="335"/>
        <v>1.0538416350990423E-2</v>
      </c>
      <c r="AF556" s="19">
        <f t="shared" si="357"/>
        <v>2.9181038058166676E-2</v>
      </c>
      <c r="AG556" s="93">
        <f t="shared" si="356"/>
        <v>-0.25040254521036975</v>
      </c>
      <c r="AH556" s="91">
        <f t="shared" si="358"/>
        <v>3.9394874103516306E-4</v>
      </c>
      <c r="AI556" s="96">
        <f t="shared" si="359"/>
        <v>542.91762000198389</v>
      </c>
      <c r="AJ556" s="5">
        <f t="shared" si="324"/>
        <v>1.0000000000000009E-2</v>
      </c>
      <c r="AK556" s="5">
        <f t="shared" si="327"/>
        <v>1.0000000000000009E-2</v>
      </c>
      <c r="AL556" s="5">
        <f t="shared" si="329"/>
        <v>0</v>
      </c>
      <c r="AM556" s="95">
        <f t="shared" si="336"/>
        <v>7.8571428571428559E-3</v>
      </c>
      <c r="AN556" s="95">
        <f t="shared" si="337"/>
        <v>-3.5714285714285704E-3</v>
      </c>
      <c r="AO556" s="78">
        <f t="shared" si="338"/>
        <v>2.2000000000000002</v>
      </c>
      <c r="AP556" s="8">
        <f t="shared" si="339"/>
        <v>68.75</v>
      </c>
      <c r="AQ556" s="8">
        <f t="shared" si="333"/>
        <v>48.529411764705891</v>
      </c>
      <c r="AR556" s="8">
        <f t="shared" si="322"/>
        <v>0.6</v>
      </c>
      <c r="AS556" s="114">
        <f t="shared" si="328"/>
        <v>492420</v>
      </c>
      <c r="AT556" s="103">
        <f t="shared" si="352"/>
        <v>0.23499051965163728</v>
      </c>
      <c r="AU556" s="5">
        <f t="shared" si="325"/>
        <v>0.51</v>
      </c>
      <c r="AW556" s="210">
        <f t="shared" si="326"/>
        <v>0.10638297872340435</v>
      </c>
      <c r="AX556" s="276">
        <f t="shared" si="331"/>
        <v>1.5036723000291316E-2</v>
      </c>
      <c r="AY556" s="19">
        <f t="shared" si="353"/>
        <v>9.5296524274093686E-2</v>
      </c>
    </row>
    <row r="557" spans="1:51">
      <c r="A557" s="4">
        <v>39141</v>
      </c>
      <c r="B557" s="9">
        <f t="shared" si="321"/>
        <v>39141</v>
      </c>
      <c r="C557" s="5">
        <v>0.51</v>
      </c>
      <c r="D557" s="5">
        <v>0.49</v>
      </c>
      <c r="E557" s="5">
        <v>0.46</v>
      </c>
      <c r="F557" s="5">
        <v>0.47</v>
      </c>
      <c r="G557" s="6">
        <v>147200</v>
      </c>
      <c r="H557" s="112">
        <v>0.47</v>
      </c>
      <c r="I557" s="19">
        <f t="shared" si="340"/>
        <v>-7.8431372549019676E-2</v>
      </c>
      <c r="J557" s="8">
        <f t="shared" si="341"/>
        <v>0.53810367218940702</v>
      </c>
      <c r="K557" s="8">
        <f t="shared" si="342"/>
        <v>0.43189632781059295</v>
      </c>
      <c r="L557" s="8">
        <f t="shared" si="343"/>
        <v>0.48499999999999999</v>
      </c>
      <c r="M557" s="19">
        <f t="shared" si="344"/>
        <v>0.24590934800767983</v>
      </c>
      <c r="N557" s="19">
        <f t="shared" si="345"/>
        <v>-6.7247676745283022E-2</v>
      </c>
      <c r="O557" s="19">
        <f t="shared" si="346"/>
        <v>-3.1639938965706388E-3</v>
      </c>
      <c r="P557" s="19">
        <f t="shared" si="347"/>
        <v>1.1020807387080713E-2</v>
      </c>
      <c r="Q557" s="214"/>
      <c r="R557" s="305"/>
      <c r="S557" s="215"/>
      <c r="T557" t="str">
        <f t="shared" si="348"/>
        <v/>
      </c>
      <c r="U557" t="str">
        <f t="shared" si="349"/>
        <v/>
      </c>
      <c r="V557" t="str">
        <f t="shared" si="350"/>
        <v/>
      </c>
      <c r="W557" t="str">
        <f t="shared" si="351"/>
        <v/>
      </c>
      <c r="X557" s="10"/>
      <c r="Y557" s="219">
        <f t="shared" si="330"/>
        <v>3.670329670329668E-3</v>
      </c>
      <c r="Z557" s="78">
        <f t="shared" si="332"/>
        <v>0.49698968367483132</v>
      </c>
      <c r="AA557" s="78">
        <f t="shared" si="355"/>
        <v>0.48636420378796646</v>
      </c>
      <c r="AB557" s="74">
        <f t="shared" si="323"/>
        <v>556</v>
      </c>
      <c r="AC557" s="80">
        <f t="shared" si="334"/>
        <v>6.9650828699543976E-5</v>
      </c>
      <c r="AD557" s="79">
        <f t="shared" si="354"/>
        <v>1.0625479886864853E-2</v>
      </c>
      <c r="AE557" s="81">
        <f t="shared" si="335"/>
        <v>1.0555829058165309E-2</v>
      </c>
      <c r="AF557" s="19">
        <f t="shared" si="357"/>
        <v>2.1846755587911437E-2</v>
      </c>
      <c r="AG557" s="93">
        <f t="shared" si="356"/>
        <v>-0.98113648422353439</v>
      </c>
      <c r="AH557" s="91">
        <f t="shared" si="358"/>
        <v>2.0084935559166407E-4</v>
      </c>
      <c r="AI557" s="96">
        <f t="shared" si="359"/>
        <v>547.22513800545744</v>
      </c>
      <c r="AJ557" s="5">
        <f t="shared" si="324"/>
        <v>-4.0000000000000036E-2</v>
      </c>
      <c r="AK557" s="5">
        <f t="shared" si="327"/>
        <v>0</v>
      </c>
      <c r="AL557" s="5">
        <f t="shared" si="329"/>
        <v>-4.0000000000000036E-2</v>
      </c>
      <c r="AM557" s="95">
        <f t="shared" si="336"/>
        <v>6.4285714285714302E-3</v>
      </c>
      <c r="AN557" s="95">
        <f t="shared" si="337"/>
        <v>-6.4285714285714302E-3</v>
      </c>
      <c r="AO557" s="78">
        <f t="shared" si="338"/>
        <v>1</v>
      </c>
      <c r="AP557" s="8">
        <f t="shared" si="339"/>
        <v>50</v>
      </c>
      <c r="AQ557" s="8">
        <f t="shared" si="333"/>
        <v>40</v>
      </c>
      <c r="AR557" s="8">
        <f t="shared" si="322"/>
        <v>-0.33333333333333581</v>
      </c>
      <c r="AS557" s="114">
        <f t="shared" si="328"/>
        <v>-49066.666666667028</v>
      </c>
      <c r="AT557" s="103">
        <f t="shared" si="352"/>
        <v>0.15469387308773178</v>
      </c>
      <c r="AU557" s="5">
        <f t="shared" si="325"/>
        <v>0.47</v>
      </c>
      <c r="AW557" s="210">
        <f t="shared" si="326"/>
        <v>6.5217391304347755E-2</v>
      </c>
      <c r="AX557" s="276">
        <f t="shared" si="331"/>
        <v>1.5280869456537616E-2</v>
      </c>
      <c r="AY557" s="19">
        <f t="shared" si="353"/>
        <v>1.6236679776675415E-2</v>
      </c>
    </row>
    <row r="558" spans="1:51">
      <c r="A558" s="4">
        <v>39142</v>
      </c>
      <c r="B558" s="9">
        <f t="shared" si="321"/>
        <v>39142</v>
      </c>
      <c r="C558" s="5">
        <v>0.47</v>
      </c>
      <c r="D558" s="5">
        <v>0.51</v>
      </c>
      <c r="E558" s="5">
        <v>0.46</v>
      </c>
      <c r="F558" s="5">
        <v>0.5</v>
      </c>
      <c r="G558" s="6">
        <v>86200</v>
      </c>
      <c r="H558" s="112">
        <v>0.5</v>
      </c>
      <c r="I558" s="19">
        <f t="shared" si="340"/>
        <v>6.3829787234042618E-2</v>
      </c>
      <c r="J558" s="8">
        <f t="shared" si="341"/>
        <v>0.53844114250780006</v>
      </c>
      <c r="K558" s="8">
        <f t="shared" si="342"/>
        <v>0.43655885749219986</v>
      </c>
      <c r="L558" s="8">
        <f t="shared" si="343"/>
        <v>0.48749999999999999</v>
      </c>
      <c r="M558" s="19">
        <f t="shared" si="344"/>
        <v>0.2333758284068731</v>
      </c>
      <c r="N558" s="19">
        <f t="shared" si="345"/>
        <v>-5.0968048601451724E-2</v>
      </c>
      <c r="O558" s="19">
        <f t="shared" si="346"/>
        <v>6.2714739897603677E-4</v>
      </c>
      <c r="P558" s="19">
        <f t="shared" si="347"/>
        <v>1.0795483502354873E-2</v>
      </c>
      <c r="Q558" s="214"/>
      <c r="R558" s="305"/>
      <c r="S558" s="215"/>
      <c r="T558" t="str">
        <f t="shared" si="348"/>
        <v/>
      </c>
      <c r="U558" t="str">
        <f t="shared" si="349"/>
        <v/>
      </c>
      <c r="V558" t="str">
        <f t="shared" si="350"/>
        <v/>
      </c>
      <c r="W558" t="str">
        <f t="shared" si="351"/>
        <v/>
      </c>
      <c r="X558" s="10"/>
      <c r="Y558" s="219">
        <f t="shared" si="330"/>
        <v>2.6593406593406581E-3</v>
      </c>
      <c r="Z558" s="78">
        <f t="shared" si="332"/>
        <v>0.4974532723889073</v>
      </c>
      <c r="AA558" s="78">
        <f t="shared" si="355"/>
        <v>0.48737325270765697</v>
      </c>
      <c r="AB558" s="74">
        <f t="shared" si="323"/>
        <v>557</v>
      </c>
      <c r="AC558" s="80">
        <f t="shared" si="334"/>
        <v>-3.8064750153198393E-4</v>
      </c>
      <c r="AD558" s="79">
        <f t="shared" si="354"/>
        <v>1.008001968125033E-2</v>
      </c>
      <c r="AE558" s="81">
        <f t="shared" si="335"/>
        <v>1.0460667182782313E-2</v>
      </c>
      <c r="AF558" s="19">
        <f t="shared" si="357"/>
        <v>2.0682340742438462E-2</v>
      </c>
      <c r="AG558" s="93">
        <f t="shared" si="356"/>
        <v>-6.4650821625396704</v>
      </c>
      <c r="AH558" s="91">
        <f t="shared" si="358"/>
        <v>-7.3236476619621088E-6</v>
      </c>
      <c r="AI558" s="96">
        <f t="shared" si="359"/>
        <v>550.56699212274532</v>
      </c>
      <c r="AJ558" s="5">
        <f t="shared" si="324"/>
        <v>3.0000000000000027E-2</v>
      </c>
      <c r="AK558" s="5">
        <f t="shared" si="327"/>
        <v>3.0000000000000027E-2</v>
      </c>
      <c r="AL558" s="5">
        <f t="shared" si="329"/>
        <v>0</v>
      </c>
      <c r="AM558" s="95">
        <f t="shared" si="336"/>
        <v>8.5714285714285753E-3</v>
      </c>
      <c r="AN558" s="95">
        <f t="shared" si="337"/>
        <v>-5.7142857142857195E-3</v>
      </c>
      <c r="AO558" s="78">
        <f t="shared" si="338"/>
        <v>1.4999999999999993</v>
      </c>
      <c r="AP558" s="8">
        <f t="shared" si="339"/>
        <v>59.999999999999986</v>
      </c>
      <c r="AQ558" s="8">
        <f t="shared" si="333"/>
        <v>39.130434782608688</v>
      </c>
      <c r="AR558" s="8">
        <f t="shared" si="322"/>
        <v>0.59999999999999953</v>
      </c>
      <c r="AS558" s="114">
        <f t="shared" si="328"/>
        <v>51719.999999999956</v>
      </c>
      <c r="AT558" s="103">
        <f t="shared" si="352"/>
        <v>0.12360239413771866</v>
      </c>
      <c r="AU558" s="5">
        <f t="shared" si="325"/>
        <v>0.5</v>
      </c>
      <c r="AW558" s="210">
        <f t="shared" si="326"/>
        <v>0.10869565217391301</v>
      </c>
      <c r="AX558" s="276">
        <f t="shared" si="331"/>
        <v>1.4404176128223433E-2</v>
      </c>
      <c r="AY558" s="19">
        <f t="shared" si="353"/>
        <v>-5.7371953265336409E-2</v>
      </c>
    </row>
    <row r="559" spans="1:51">
      <c r="A559" s="4">
        <v>39143</v>
      </c>
      <c r="B559" s="9">
        <f t="shared" si="321"/>
        <v>39143</v>
      </c>
      <c r="C559" s="5">
        <v>0.5</v>
      </c>
      <c r="D559" s="5">
        <v>0.5</v>
      </c>
      <c r="E559" s="5">
        <v>0.46</v>
      </c>
      <c r="F559" s="5">
        <v>0.48</v>
      </c>
      <c r="G559" s="6">
        <v>149200</v>
      </c>
      <c r="H559" s="112">
        <v>0.48</v>
      </c>
      <c r="I559" s="19">
        <f t="shared" si="340"/>
        <v>-4.0000000000000036E-2</v>
      </c>
      <c r="J559" s="8">
        <f t="shared" si="341"/>
        <v>0.53843808085167411</v>
      </c>
      <c r="K559" s="8">
        <f t="shared" si="342"/>
        <v>0.4375619191483261</v>
      </c>
      <c r="L559" s="8">
        <f t="shared" si="343"/>
        <v>0.4880000000000001</v>
      </c>
      <c r="M559" s="19">
        <f t="shared" si="344"/>
        <v>0.23054145548061897</v>
      </c>
      <c r="N559" s="19">
        <f t="shared" si="345"/>
        <v>-1.2145100654180072E-2</v>
      </c>
      <c r="O559" s="19">
        <f t="shared" si="346"/>
        <v>-5.6861481864072371E-6</v>
      </c>
      <c r="P559" s="19">
        <f t="shared" si="347"/>
        <v>2.2976550330195927E-3</v>
      </c>
      <c r="Q559" s="214"/>
      <c r="R559" s="305"/>
      <c r="S559" s="215"/>
      <c r="T559" t="str">
        <f t="shared" si="348"/>
        <v/>
      </c>
      <c r="U559" t="str">
        <f t="shared" si="349"/>
        <v/>
      </c>
      <c r="V559" t="str">
        <f t="shared" si="350"/>
        <v/>
      </c>
      <c r="W559" t="str">
        <f t="shared" si="351"/>
        <v/>
      </c>
      <c r="X559" s="10"/>
      <c r="Y559" s="219">
        <f t="shared" si="330"/>
        <v>9.010989010989006E-4</v>
      </c>
      <c r="Z559" s="78">
        <f t="shared" si="332"/>
        <v>0.49476546844101554</v>
      </c>
      <c r="AA559" s="78">
        <f t="shared" si="355"/>
        <v>0.48682763200729035</v>
      </c>
      <c r="AB559" s="74">
        <f t="shared" si="323"/>
        <v>558</v>
      </c>
      <c r="AC559" s="80">
        <f t="shared" si="334"/>
        <v>-2.0182645992456918E-3</v>
      </c>
      <c r="AD559" s="79">
        <f t="shared" si="354"/>
        <v>7.9378364337251983E-3</v>
      </c>
      <c r="AE559" s="81">
        <f t="shared" si="335"/>
        <v>9.9561010329708901E-3</v>
      </c>
      <c r="AF559" s="19">
        <f t="shared" si="357"/>
        <v>1.6305229842841641E-2</v>
      </c>
      <c r="AG559" s="93">
        <f t="shared" si="356"/>
        <v>4.3021879589983518</v>
      </c>
      <c r="AH559" s="91">
        <f t="shared" si="358"/>
        <v>-2.6183493152498661E-4</v>
      </c>
      <c r="AI559" s="96">
        <f t="shared" si="359"/>
        <v>553.22101287054181</v>
      </c>
      <c r="AJ559" s="5">
        <f t="shared" si="324"/>
        <v>-2.0000000000000018E-2</v>
      </c>
      <c r="AK559" s="5">
        <f t="shared" si="327"/>
        <v>0</v>
      </c>
      <c r="AL559" s="5">
        <f t="shared" si="329"/>
        <v>-2.0000000000000018E-2</v>
      </c>
      <c r="AM559" s="95">
        <f t="shared" si="336"/>
        <v>8.5714285714285753E-3</v>
      </c>
      <c r="AN559" s="95">
        <f t="shared" si="337"/>
        <v>-7.1428571428571496E-3</v>
      </c>
      <c r="AO559" s="78">
        <f t="shared" si="338"/>
        <v>1.1999999999999995</v>
      </c>
      <c r="AP559" s="8">
        <f t="shared" si="339"/>
        <v>54.545454545454533</v>
      </c>
      <c r="AQ559" s="8">
        <f t="shared" si="333"/>
        <v>40.677966101694906</v>
      </c>
      <c r="AR559" s="8">
        <f t="shared" si="322"/>
        <v>-1.3877787807814465E-15</v>
      </c>
      <c r="AS559" s="114">
        <f t="shared" si="328"/>
        <v>-2.0705659409259182E-10</v>
      </c>
      <c r="AT559" s="103">
        <f t="shared" si="352"/>
        <v>9.4377918484738851E-2</v>
      </c>
      <c r="AU559" s="5">
        <f t="shared" si="325"/>
        <v>0.48</v>
      </c>
      <c r="AW559" s="210">
        <f t="shared" si="326"/>
        <v>8.6956521739130391E-2</v>
      </c>
      <c r="AX559" s="276">
        <f t="shared" si="331"/>
        <v>1.2888031535453238E-2</v>
      </c>
      <c r="AY559" s="19">
        <f t="shared" si="353"/>
        <v>-0.10525729339003793</v>
      </c>
    </row>
    <row r="560" spans="1:51">
      <c r="A560" s="4">
        <v>39146</v>
      </c>
      <c r="B560" s="9">
        <f t="shared" si="321"/>
        <v>39146</v>
      </c>
      <c r="C560" s="5">
        <v>0.48</v>
      </c>
      <c r="D560" s="5">
        <v>0.46</v>
      </c>
      <c r="E560" s="5">
        <v>0.43</v>
      </c>
      <c r="F560" s="5">
        <v>0.45</v>
      </c>
      <c r="G560" s="6">
        <v>149800</v>
      </c>
      <c r="H560" s="112">
        <v>0.45</v>
      </c>
      <c r="I560" s="19">
        <f t="shared" si="340"/>
        <v>-6.2499999999999944E-2</v>
      </c>
      <c r="J560" s="8">
        <f t="shared" si="341"/>
        <v>0.53922040216394296</v>
      </c>
      <c r="K560" s="8">
        <f t="shared" si="342"/>
        <v>0.43577959783605696</v>
      </c>
      <c r="L560" s="8">
        <f t="shared" si="343"/>
        <v>0.48749999999999999</v>
      </c>
      <c r="M560" s="19">
        <f t="shared" si="344"/>
        <v>0.23736954378208655</v>
      </c>
      <c r="N560" s="19">
        <f t="shared" si="345"/>
        <v>2.9617616004170681E-2</v>
      </c>
      <c r="O560" s="19">
        <f t="shared" si="346"/>
        <v>1.4529457333913231E-3</v>
      </c>
      <c r="P560" s="19">
        <f t="shared" si="347"/>
        <v>-4.0733007930357709E-3</v>
      </c>
      <c r="Q560" s="214"/>
      <c r="R560" s="305"/>
      <c r="S560" s="215"/>
      <c r="T560" t="str">
        <f t="shared" si="348"/>
        <v/>
      </c>
      <c r="U560" t="str">
        <f t="shared" si="349"/>
        <v/>
      </c>
      <c r="V560" t="str">
        <f t="shared" si="350"/>
        <v>BrokeBandLower</v>
      </c>
      <c r="W560" t="str">
        <f t="shared" si="351"/>
        <v/>
      </c>
      <c r="X560" s="10"/>
      <c r="Y560" s="219">
        <f t="shared" si="330"/>
        <v>-1.8021978021978021E-3</v>
      </c>
      <c r="Z560" s="78">
        <f t="shared" si="332"/>
        <v>0.48787158630109917</v>
      </c>
      <c r="AA560" s="78">
        <f t="shared" si="355"/>
        <v>0.48410238723875088</v>
      </c>
      <c r="AB560" s="74">
        <f t="shared" si="323"/>
        <v>559</v>
      </c>
      <c r="AC560" s="80">
        <f t="shared" si="334"/>
        <v>-4.9495215764980768E-3</v>
      </c>
      <c r="AD560" s="79">
        <f t="shared" si="354"/>
        <v>3.769199062348294E-3</v>
      </c>
      <c r="AE560" s="81">
        <f t="shared" si="335"/>
        <v>8.7187206388463709E-3</v>
      </c>
      <c r="AF560" s="19">
        <f t="shared" si="357"/>
        <v>7.7859542974932508E-3</v>
      </c>
      <c r="AG560" s="93">
        <f t="shared" si="356"/>
        <v>1.4523650557751031</v>
      </c>
      <c r="AH560" s="91">
        <f t="shared" si="358"/>
        <v>-5.9192797573792428E-4</v>
      </c>
      <c r="AI560" s="96">
        <f t="shared" si="359"/>
        <v>554.76060426126708</v>
      </c>
      <c r="AJ560" s="5">
        <f t="shared" si="324"/>
        <v>-2.9999999999999971E-2</v>
      </c>
      <c r="AK560" s="5">
        <f t="shared" si="327"/>
        <v>0</v>
      </c>
      <c r="AL560" s="5">
        <f t="shared" si="329"/>
        <v>-2.9999999999999971E-2</v>
      </c>
      <c r="AM560" s="95">
        <f t="shared" si="336"/>
        <v>8.5714285714285753E-3</v>
      </c>
      <c r="AN560" s="95">
        <f t="shared" si="337"/>
        <v>-9.2857142857142895E-3</v>
      </c>
      <c r="AO560" s="78">
        <f t="shared" si="338"/>
        <v>0.92307692307692313</v>
      </c>
      <c r="AP560" s="8">
        <f t="shared" si="339"/>
        <v>48</v>
      </c>
      <c r="AQ560" s="8">
        <f t="shared" si="333"/>
        <v>39.735099337748338</v>
      </c>
      <c r="AR560" s="8">
        <f t="shared" si="322"/>
        <v>0.33333333333333331</v>
      </c>
      <c r="AS560" s="114">
        <f t="shared" si="328"/>
        <v>49933.333333333328</v>
      </c>
      <c r="AT560" s="103">
        <f t="shared" si="352"/>
        <v>6.8126235312004263E-2</v>
      </c>
      <c r="AU560" s="5">
        <f t="shared" si="325"/>
        <v>0.45</v>
      </c>
      <c r="AW560" s="210">
        <f t="shared" si="326"/>
        <v>6.9767441860465185E-2</v>
      </c>
      <c r="AX560" s="276">
        <f t="shared" si="331"/>
        <v>1.0813873458883676E-2</v>
      </c>
      <c r="AY560" s="19">
        <f t="shared" si="353"/>
        <v>-0.16093676298539722</v>
      </c>
    </row>
    <row r="561" spans="1:51">
      <c r="A561" s="4">
        <v>39147</v>
      </c>
      <c r="B561" s="9">
        <f t="shared" si="321"/>
        <v>39147</v>
      </c>
      <c r="C561" s="5">
        <v>0.45</v>
      </c>
      <c r="D561" s="5">
        <v>0.47</v>
      </c>
      <c r="E561" s="5">
        <v>0.41</v>
      </c>
      <c r="F561" s="5">
        <v>0.47</v>
      </c>
      <c r="G561" s="6">
        <v>121300</v>
      </c>
      <c r="H561" s="112">
        <v>0.47</v>
      </c>
      <c r="I561" s="19">
        <f t="shared" si="340"/>
        <v>4.4444444444444363E-2</v>
      </c>
      <c r="J561" s="8">
        <f t="shared" si="341"/>
        <v>0.53922040216394296</v>
      </c>
      <c r="K561" s="8">
        <f t="shared" si="342"/>
        <v>0.43577959783605691</v>
      </c>
      <c r="L561" s="8">
        <f t="shared" si="343"/>
        <v>0.48749999999999993</v>
      </c>
      <c r="M561" s="19">
        <f t="shared" si="344"/>
        <v>0.23736954378208672</v>
      </c>
      <c r="N561" s="19">
        <f t="shared" si="345"/>
        <v>7.0157885902437821E-16</v>
      </c>
      <c r="O561" s="19">
        <f t="shared" si="346"/>
        <v>0</v>
      </c>
      <c r="P561" s="19">
        <f t="shared" si="347"/>
        <v>-1.2738354780010025E-16</v>
      </c>
      <c r="Q561" s="214"/>
      <c r="R561" s="305"/>
      <c r="S561" s="215"/>
      <c r="T561" t="str">
        <f t="shared" si="348"/>
        <v/>
      </c>
      <c r="U561" t="str">
        <f t="shared" si="349"/>
        <v/>
      </c>
      <c r="V561" t="str">
        <f t="shared" si="350"/>
        <v>BrokeBandLower</v>
      </c>
      <c r="W561" t="str">
        <f t="shared" si="351"/>
        <v/>
      </c>
      <c r="X561" s="10"/>
      <c r="Y561" s="219">
        <f t="shared" si="330"/>
        <v>-3.5604395604395627E-3</v>
      </c>
      <c r="Z561" s="78">
        <f t="shared" si="332"/>
        <v>0.48511936201072992</v>
      </c>
      <c r="AA561" s="78">
        <f t="shared" si="355"/>
        <v>0.48305881058308331</v>
      </c>
      <c r="AB561" s="74">
        <f t="shared" si="323"/>
        <v>560</v>
      </c>
      <c r="AC561" s="80">
        <f t="shared" si="334"/>
        <v>-5.3265353689598118E-3</v>
      </c>
      <c r="AD561" s="79">
        <f t="shared" si="354"/>
        <v>2.0605514276466064E-3</v>
      </c>
      <c r="AE561" s="81">
        <f t="shared" si="335"/>
        <v>7.3870867966064182E-3</v>
      </c>
      <c r="AF561" s="19">
        <f t="shared" si="357"/>
        <v>4.2656326362402689E-3</v>
      </c>
      <c r="AG561" s="93">
        <f t="shared" si="356"/>
        <v>7.6171764610930864E-2</v>
      </c>
      <c r="AH561" s="91">
        <f t="shared" si="358"/>
        <v>-8.9024745319468603E-4</v>
      </c>
      <c r="AI561" s="96">
        <f t="shared" si="359"/>
        <v>555.64050266120955</v>
      </c>
      <c r="AJ561" s="5">
        <f t="shared" si="324"/>
        <v>1.9999999999999962E-2</v>
      </c>
      <c r="AK561" s="5">
        <f t="shared" si="327"/>
        <v>1.9999999999999962E-2</v>
      </c>
      <c r="AL561" s="5">
        <f t="shared" si="329"/>
        <v>0</v>
      </c>
      <c r="AM561" s="95">
        <f t="shared" si="336"/>
        <v>9.2857142857142895E-3</v>
      </c>
      <c r="AN561" s="95">
        <f t="shared" si="337"/>
        <v>-9.2857142857142895E-3</v>
      </c>
      <c r="AO561" s="78">
        <f t="shared" si="338"/>
        <v>1</v>
      </c>
      <c r="AP561" s="8">
        <f t="shared" si="339"/>
        <v>50</v>
      </c>
      <c r="AQ561" s="8">
        <f t="shared" si="333"/>
        <v>41.666666666666664</v>
      </c>
      <c r="AR561" s="8">
        <f t="shared" si="322"/>
        <v>1</v>
      </c>
      <c r="AS561" s="114">
        <f t="shared" si="328"/>
        <v>121300</v>
      </c>
      <c r="AT561" s="103">
        <f t="shared" si="352"/>
        <v>8.9919076861072852E-2</v>
      </c>
      <c r="AU561" s="5">
        <f t="shared" si="325"/>
        <v>0.47</v>
      </c>
      <c r="AW561" s="210">
        <f t="shared" si="326"/>
        <v>0.14634146341463414</v>
      </c>
      <c r="AX561" s="276">
        <f t="shared" si="331"/>
        <v>7.98037474221845E-3</v>
      </c>
      <c r="AY561" s="19">
        <f t="shared" si="353"/>
        <v>-0.26202440110277836</v>
      </c>
    </row>
    <row r="562" spans="1:51">
      <c r="A562" s="4">
        <v>39148</v>
      </c>
      <c r="B562" s="9">
        <f t="shared" si="321"/>
        <v>39148</v>
      </c>
      <c r="C562" s="5">
        <v>0.47</v>
      </c>
      <c r="D562" s="5">
        <v>0.47</v>
      </c>
      <c r="E562" s="5">
        <v>0.47</v>
      </c>
      <c r="F562" s="5">
        <v>0.47</v>
      </c>
      <c r="G562" s="6">
        <v>40700</v>
      </c>
      <c r="H562" s="112">
        <v>0.47</v>
      </c>
      <c r="I562" s="19">
        <f t="shared" si="340"/>
        <v>0</v>
      </c>
      <c r="J562" s="8">
        <f t="shared" si="341"/>
        <v>0.53800757517794628</v>
      </c>
      <c r="K562" s="8">
        <f t="shared" si="342"/>
        <v>0.4389924248220537</v>
      </c>
      <c r="L562" s="8">
        <f t="shared" si="343"/>
        <v>0.48849999999999999</v>
      </c>
      <c r="M562" s="19">
        <f t="shared" si="344"/>
        <v>0.22555093153607045</v>
      </c>
      <c r="N562" s="19">
        <f t="shared" si="345"/>
        <v>-4.9789926954007864E-2</v>
      </c>
      <c r="O562" s="19">
        <f t="shared" si="346"/>
        <v>-2.249223102704354E-3</v>
      </c>
      <c r="P562" s="19">
        <f t="shared" si="347"/>
        <v>7.3725961517029821E-3</v>
      </c>
      <c r="Q562" s="214"/>
      <c r="R562" s="305"/>
      <c r="S562" s="215"/>
      <c r="T562" t="str">
        <f t="shared" si="348"/>
        <v/>
      </c>
      <c r="U562" t="str">
        <f t="shared" si="349"/>
        <v/>
      </c>
      <c r="V562" t="str">
        <f t="shared" si="350"/>
        <v/>
      </c>
      <c r="W562" t="str">
        <f t="shared" si="351"/>
        <v/>
      </c>
      <c r="X562" s="10"/>
      <c r="Y562" s="219">
        <f t="shared" si="330"/>
        <v>-4.6593406593406625E-3</v>
      </c>
      <c r="Z562" s="78">
        <f t="shared" si="332"/>
        <v>0.48279098026107753</v>
      </c>
      <c r="AA562" s="78">
        <f t="shared" si="355"/>
        <v>0.48209245859993516</v>
      </c>
      <c r="AB562" s="74">
        <f t="shared" si="323"/>
        <v>561</v>
      </c>
      <c r="AC562" s="80">
        <f t="shared" si="334"/>
        <v>-5.3508521083712379E-3</v>
      </c>
      <c r="AD562" s="79">
        <f t="shared" si="354"/>
        <v>6.9852166114237058E-4</v>
      </c>
      <c r="AE562" s="81">
        <f t="shared" si="335"/>
        <v>6.0493737695136085E-3</v>
      </c>
      <c r="AF562" s="19">
        <f t="shared" si="357"/>
        <v>1.4489371254032401E-3</v>
      </c>
      <c r="AG562" s="93">
        <f t="shared" si="356"/>
        <v>4.5652075368035677E-3</v>
      </c>
      <c r="AH562" s="91">
        <f t="shared" si="358"/>
        <v>-1.1087838909452225E-3</v>
      </c>
      <c r="AI562" s="96">
        <f t="shared" si="359"/>
        <v>556.20070731078147</v>
      </c>
      <c r="AJ562" s="5">
        <f t="shared" si="324"/>
        <v>0</v>
      </c>
      <c r="AK562" s="5">
        <f t="shared" si="327"/>
        <v>0</v>
      </c>
      <c r="AL562" s="5">
        <f t="shared" si="329"/>
        <v>0</v>
      </c>
      <c r="AM562" s="95">
        <f t="shared" si="336"/>
        <v>7.8571428571428594E-3</v>
      </c>
      <c r="AN562" s="95">
        <f t="shared" si="337"/>
        <v>-9.2857142857142895E-3</v>
      </c>
      <c r="AO562" s="78">
        <f t="shared" si="338"/>
        <v>0.84615384615384603</v>
      </c>
      <c r="AP562" s="8">
        <f t="shared" si="339"/>
        <v>45.833333333333329</v>
      </c>
      <c r="AQ562" s="8">
        <f t="shared" si="333"/>
        <v>41.353383458646611</v>
      </c>
      <c r="AR562" s="8">
        <f t="shared" si="322"/>
        <v>0</v>
      </c>
      <c r="AS562" s="114">
        <f t="shared" si="328"/>
        <v>0</v>
      </c>
      <c r="AT562" s="103">
        <f t="shared" si="352"/>
        <v>0.11813118279569867</v>
      </c>
      <c r="AU562" s="5">
        <f t="shared" si="325"/>
        <v>0.47</v>
      </c>
      <c r="AW562" s="210">
        <f t="shared" si="326"/>
        <v>0</v>
      </c>
      <c r="AX562" s="276">
        <f t="shared" si="331"/>
        <v>4.7293186644269116E-3</v>
      </c>
      <c r="AY562" s="19">
        <f t="shared" si="353"/>
        <v>-0.40738138029941473</v>
      </c>
    </row>
    <row r="563" spans="1:51">
      <c r="A563" s="4">
        <v>39149</v>
      </c>
      <c r="B563" s="9">
        <f t="shared" si="321"/>
        <v>39149</v>
      </c>
      <c r="C563" s="5">
        <v>0.47</v>
      </c>
      <c r="D563" s="5">
        <v>0.47</v>
      </c>
      <c r="E563" s="5">
        <v>0.45</v>
      </c>
      <c r="F563" s="5">
        <v>0.47</v>
      </c>
      <c r="G563" s="6">
        <v>37000</v>
      </c>
      <c r="H563" s="112">
        <v>0.47</v>
      </c>
      <c r="I563" s="19">
        <f t="shared" si="340"/>
        <v>0</v>
      </c>
      <c r="J563" s="8">
        <f t="shared" si="341"/>
        <v>0.53800757517794628</v>
      </c>
      <c r="K563" s="8">
        <f t="shared" si="342"/>
        <v>0.43899242482205381</v>
      </c>
      <c r="L563" s="8">
        <f t="shared" si="343"/>
        <v>0.48850000000000005</v>
      </c>
      <c r="M563" s="19">
        <f t="shared" si="344"/>
        <v>0.22555093153607014</v>
      </c>
      <c r="N563" s="19">
        <f t="shared" si="345"/>
        <v>-1.3536247875043344E-15</v>
      </c>
      <c r="O563" s="19">
        <f t="shared" si="346"/>
        <v>0</v>
      </c>
      <c r="P563" s="19">
        <f t="shared" si="347"/>
        <v>2.5290254725356302E-16</v>
      </c>
      <c r="Q563" s="214"/>
      <c r="R563" s="305"/>
      <c r="S563" s="215"/>
      <c r="T563" t="str">
        <f t="shared" si="348"/>
        <v/>
      </c>
      <c r="U563" t="str">
        <f t="shared" si="349"/>
        <v/>
      </c>
      <c r="V563" t="str">
        <f t="shared" si="350"/>
        <v/>
      </c>
      <c r="W563" t="str">
        <f t="shared" si="351"/>
        <v/>
      </c>
      <c r="X563" s="10"/>
      <c r="Y563" s="219">
        <f t="shared" si="330"/>
        <v>-5.0109890109890148E-3</v>
      </c>
      <c r="Z563" s="78">
        <f t="shared" si="332"/>
        <v>0.4808211693008716</v>
      </c>
      <c r="AA563" s="78">
        <f t="shared" si="355"/>
        <v>0.48119761666353994</v>
      </c>
      <c r="AB563" s="74">
        <f t="shared" si="323"/>
        <v>562</v>
      </c>
      <c r="AC563" s="80">
        <f t="shared" si="334"/>
        <v>-5.1406569057455605E-3</v>
      </c>
      <c r="AD563" s="79">
        <f t="shared" si="354"/>
        <v>-3.7644736266834178E-4</v>
      </c>
      <c r="AE563" s="81">
        <f t="shared" si="335"/>
        <v>4.7642095430772188E-3</v>
      </c>
      <c r="AF563" s="19">
        <f t="shared" si="357"/>
        <v>-7.8231343970175773E-4</v>
      </c>
      <c r="AG563" s="93">
        <f t="shared" si="356"/>
        <v>-3.928256628450516E-2</v>
      </c>
      <c r="AH563" s="91">
        <f t="shared" si="358"/>
        <v>-1.2155081149801932E-3</v>
      </c>
      <c r="AI563" s="96">
        <f t="shared" si="359"/>
        <v>556.6174381637486</v>
      </c>
      <c r="AJ563" s="5">
        <f t="shared" si="324"/>
        <v>0</v>
      </c>
      <c r="AK563" s="5">
        <f t="shared" si="327"/>
        <v>0</v>
      </c>
      <c r="AL563" s="5">
        <f t="shared" si="329"/>
        <v>0</v>
      </c>
      <c r="AM563" s="95">
        <f t="shared" si="336"/>
        <v>6.4285714285714302E-3</v>
      </c>
      <c r="AN563" s="95">
        <f t="shared" si="337"/>
        <v>-9.2857142857142895E-3</v>
      </c>
      <c r="AO563" s="78">
        <f t="shared" si="338"/>
        <v>0.69230769230769218</v>
      </c>
      <c r="AP563" s="8">
        <f t="shared" si="339"/>
        <v>40.909090909090899</v>
      </c>
      <c r="AQ563" s="8">
        <f t="shared" si="333"/>
        <v>40.909090909090899</v>
      </c>
      <c r="AR563" s="8">
        <f t="shared" si="322"/>
        <v>1</v>
      </c>
      <c r="AS563" s="114">
        <f t="shared" si="328"/>
        <v>37000</v>
      </c>
      <c r="AT563" s="103">
        <f t="shared" si="352"/>
        <v>0.1327691615353373</v>
      </c>
      <c r="AU563" s="5">
        <f t="shared" si="325"/>
        <v>0.47</v>
      </c>
      <c r="AW563" s="210">
        <f t="shared" si="326"/>
        <v>4.4444444444444363E-2</v>
      </c>
      <c r="AX563" s="276">
        <f t="shared" si="331"/>
        <v>2.1549889839496236E-3</v>
      </c>
      <c r="AY563" s="19">
        <f t="shared" si="353"/>
        <v>-0.54433415532789853</v>
      </c>
    </row>
    <row r="564" spans="1:51">
      <c r="A564" s="4">
        <v>39150</v>
      </c>
      <c r="B564" s="9">
        <f t="shared" si="321"/>
        <v>39150</v>
      </c>
      <c r="C564" s="5">
        <v>0.47</v>
      </c>
      <c r="D564" s="5">
        <v>0.47</v>
      </c>
      <c r="E564" s="5">
        <v>0.46</v>
      </c>
      <c r="F564" s="5">
        <v>0.47</v>
      </c>
      <c r="G564" s="6">
        <v>41400</v>
      </c>
      <c r="H564" s="112">
        <v>0.47</v>
      </c>
      <c r="I564" s="19">
        <f t="shared" si="340"/>
        <v>0</v>
      </c>
      <c r="J564" s="8">
        <f t="shared" si="341"/>
        <v>0.53753864439804655</v>
      </c>
      <c r="K564" s="8">
        <f t="shared" si="342"/>
        <v>0.44046135560195376</v>
      </c>
      <c r="L564" s="8">
        <f t="shared" si="343"/>
        <v>0.48900000000000016</v>
      </c>
      <c r="M564" s="19">
        <f t="shared" si="344"/>
        <v>0.22039910553202272</v>
      </c>
      <c r="N564" s="19">
        <f t="shared" si="345"/>
        <v>-2.2841076155003803E-2</v>
      </c>
      <c r="O564" s="19">
        <f t="shared" si="346"/>
        <v>-8.7160627755963351E-4</v>
      </c>
      <c r="P564" s="19">
        <f t="shared" si="347"/>
        <v>3.346141520540794E-3</v>
      </c>
      <c r="Q564" s="214"/>
      <c r="R564" s="305"/>
      <c r="S564" s="215"/>
      <c r="T564" t="str">
        <f t="shared" si="348"/>
        <v/>
      </c>
      <c r="U564" t="str">
        <f t="shared" si="349"/>
        <v/>
      </c>
      <c r="V564" t="str">
        <f t="shared" si="350"/>
        <v/>
      </c>
      <c r="W564" t="str">
        <f t="shared" si="351"/>
        <v/>
      </c>
      <c r="X564" s="10"/>
      <c r="Y564" s="219">
        <f t="shared" si="330"/>
        <v>-5.1868131868131901E-3</v>
      </c>
      <c r="Z564" s="78">
        <f t="shared" si="332"/>
        <v>0.47915470922853737</v>
      </c>
      <c r="AA564" s="78">
        <f t="shared" si="355"/>
        <v>0.48036899303043801</v>
      </c>
      <c r="AB564" s="74">
        <f t="shared" si="323"/>
        <v>563</v>
      </c>
      <c r="AC564" s="80">
        <f t="shared" si="334"/>
        <v>-4.7827946759822866E-3</v>
      </c>
      <c r="AD564" s="79">
        <f t="shared" si="354"/>
        <v>-1.2142838019006397E-3</v>
      </c>
      <c r="AE564" s="81">
        <f t="shared" si="335"/>
        <v>3.5685108740816469E-3</v>
      </c>
      <c r="AF564" s="19">
        <f t="shared" si="357"/>
        <v>-2.5278146997795466E-3</v>
      </c>
      <c r="AG564" s="93">
        <f t="shared" si="356"/>
        <v>-6.9614105030682341E-2</v>
      </c>
      <c r="AH564" s="91">
        <f t="shared" si="358"/>
        <v>-1.2325382507157626E-3</v>
      </c>
      <c r="AI564" s="96">
        <f t="shared" si="359"/>
        <v>557.01900250402502</v>
      </c>
      <c r="AJ564" s="5">
        <f t="shared" si="324"/>
        <v>0</v>
      </c>
      <c r="AK564" s="5">
        <f t="shared" si="327"/>
        <v>0</v>
      </c>
      <c r="AL564" s="5">
        <f t="shared" si="329"/>
        <v>0</v>
      </c>
      <c r="AM564" s="95">
        <f t="shared" si="336"/>
        <v>6.4285714285714302E-3</v>
      </c>
      <c r="AN564" s="95">
        <f t="shared" si="337"/>
        <v>-9.2857142857142895E-3</v>
      </c>
      <c r="AO564" s="78">
        <f t="shared" si="338"/>
        <v>0.69230769230769218</v>
      </c>
      <c r="AP564" s="8">
        <f t="shared" si="339"/>
        <v>40.909090909090899</v>
      </c>
      <c r="AQ564" s="8">
        <f t="shared" si="333"/>
        <v>40.909090909090899</v>
      </c>
      <c r="AR564" s="8">
        <f t="shared" si="322"/>
        <v>1</v>
      </c>
      <c r="AS564" s="114">
        <f t="shared" si="328"/>
        <v>41400</v>
      </c>
      <c r="AT564" s="103">
        <f t="shared" si="352"/>
        <v>0.16525209759754766</v>
      </c>
      <c r="AU564" s="5">
        <f t="shared" si="325"/>
        <v>0.47</v>
      </c>
      <c r="AW564" s="210">
        <f t="shared" si="326"/>
        <v>2.1739130434782507E-2</v>
      </c>
      <c r="AX564" s="276">
        <f t="shared" si="331"/>
        <v>-1.1084790698470889E-4</v>
      </c>
      <c r="AY564" s="19">
        <f t="shared" si="353"/>
        <v>-1.0514378067870904</v>
      </c>
    </row>
    <row r="565" spans="1:51">
      <c r="A565" s="4">
        <v>39153</v>
      </c>
      <c r="B565" s="9">
        <f t="shared" si="321"/>
        <v>39153</v>
      </c>
      <c r="C565" s="5">
        <v>0.47</v>
      </c>
      <c r="D565" s="5">
        <v>0.47</v>
      </c>
      <c r="E565" s="5">
        <v>0.47</v>
      </c>
      <c r="F565" s="5">
        <v>0.47</v>
      </c>
      <c r="G565" s="6">
        <v>0</v>
      </c>
      <c r="H565" s="112">
        <v>0.47</v>
      </c>
      <c r="I565" s="19">
        <f t="shared" si="340"/>
        <v>0</v>
      </c>
      <c r="J565" s="8">
        <f t="shared" si="341"/>
        <v>0.53702893855326472</v>
      </c>
      <c r="K565" s="8">
        <f t="shared" si="342"/>
        <v>0.44197106144673554</v>
      </c>
      <c r="L565" s="8">
        <f t="shared" si="343"/>
        <v>0.48950000000000016</v>
      </c>
      <c r="M565" s="19">
        <f t="shared" si="344"/>
        <v>0.21507715187363044</v>
      </c>
      <c r="N565" s="19">
        <f t="shared" si="345"/>
        <v>-2.4146893180648714E-2</v>
      </c>
      <c r="O565" s="19">
        <f t="shared" si="346"/>
        <v>-9.4822176990198045E-4</v>
      </c>
      <c r="P565" s="19">
        <f t="shared" si="347"/>
        <v>3.4275557335070686E-3</v>
      </c>
      <c r="Q565" s="214"/>
      <c r="R565" s="305"/>
      <c r="S565" s="215"/>
      <c r="T565" t="str">
        <f t="shared" si="348"/>
        <v/>
      </c>
      <c r="U565" t="str">
        <f t="shared" si="349"/>
        <v/>
      </c>
      <c r="V565" t="str">
        <f t="shared" si="350"/>
        <v/>
      </c>
      <c r="W565" t="str">
        <f t="shared" si="351"/>
        <v/>
      </c>
      <c r="X565" s="10"/>
      <c r="Y565" s="219">
        <f t="shared" si="330"/>
        <v>-4.8571428571428611E-3</v>
      </c>
      <c r="Z565" s="78">
        <f t="shared" si="332"/>
        <v>0.47774488400734261</v>
      </c>
      <c r="AA565" s="78">
        <f t="shared" si="355"/>
        <v>0.4796016875461856</v>
      </c>
      <c r="AB565" s="74">
        <f t="shared" si="323"/>
        <v>564</v>
      </c>
      <c r="AC565" s="80">
        <f t="shared" si="334"/>
        <v>-4.3402515303397077E-3</v>
      </c>
      <c r="AD565" s="79">
        <f t="shared" si="354"/>
        <v>-1.8568035388429882E-3</v>
      </c>
      <c r="AE565" s="81">
        <f t="shared" si="335"/>
        <v>2.4834479914967195E-3</v>
      </c>
      <c r="AF565" s="19">
        <f t="shared" si="357"/>
        <v>-3.8715533891114139E-3</v>
      </c>
      <c r="AG565" s="93">
        <f t="shared" si="356"/>
        <v>-9.2528150511016802E-2</v>
      </c>
      <c r="AH565" s="91">
        <f t="shared" si="358"/>
        <v>-1.1573017254750866E-3</v>
      </c>
      <c r="AI565" s="96">
        <f t="shared" si="359"/>
        <v>557.39652334304901</v>
      </c>
      <c r="AJ565" s="5">
        <f t="shared" si="324"/>
        <v>0</v>
      </c>
      <c r="AK565" s="5">
        <f t="shared" si="327"/>
        <v>0</v>
      </c>
      <c r="AL565" s="5">
        <f t="shared" si="329"/>
        <v>0</v>
      </c>
      <c r="AM565" s="95">
        <f t="shared" si="336"/>
        <v>5.7142857142857151E-3</v>
      </c>
      <c r="AN565" s="95">
        <f t="shared" si="337"/>
        <v>-9.2857142857142895E-3</v>
      </c>
      <c r="AO565" s="78">
        <f t="shared" si="338"/>
        <v>0.6153846153846152</v>
      </c>
      <c r="AP565" s="8">
        <f t="shared" si="339"/>
        <v>38.095238095238088</v>
      </c>
      <c r="AQ565" s="8">
        <f t="shared" si="333"/>
        <v>43.478260869565219</v>
      </c>
      <c r="AR565" s="8">
        <f t="shared" si="322"/>
        <v>0</v>
      </c>
      <c r="AS565" s="114">
        <f t="shared" si="328"/>
        <v>0</v>
      </c>
      <c r="AT565" s="103">
        <f t="shared" si="352"/>
        <v>0.16756327698774681</v>
      </c>
      <c r="AU565" s="5">
        <f t="shared" si="325"/>
        <v>0.47</v>
      </c>
      <c r="AW565" s="210">
        <f t="shared" si="326"/>
        <v>0</v>
      </c>
      <c r="AX565" s="276">
        <f t="shared" si="331"/>
        <v>-1.8321546920300618E-3</v>
      </c>
      <c r="AY565" s="19">
        <f t="shared" si="353"/>
        <v>-15.528545661063331</v>
      </c>
    </row>
    <row r="566" spans="1:51">
      <c r="A566" s="4">
        <v>39154</v>
      </c>
      <c r="B566" s="9">
        <f t="shared" si="321"/>
        <v>39154</v>
      </c>
      <c r="C566" s="5">
        <v>0.47</v>
      </c>
      <c r="D566" s="5">
        <v>0.46</v>
      </c>
      <c r="E566" s="5">
        <v>0.42</v>
      </c>
      <c r="F566" s="5">
        <v>0.44</v>
      </c>
      <c r="G566" s="6">
        <v>219000</v>
      </c>
      <c r="H566" s="112">
        <v>0.44</v>
      </c>
      <c r="I566" s="19">
        <f t="shared" si="340"/>
        <v>-6.3829787234042493E-2</v>
      </c>
      <c r="J566" s="8">
        <f t="shared" si="341"/>
        <v>0.53920502933634884</v>
      </c>
      <c r="K566" s="8">
        <f t="shared" si="342"/>
        <v>0.43779497066365108</v>
      </c>
      <c r="L566" s="8">
        <f t="shared" si="343"/>
        <v>0.48849999999999999</v>
      </c>
      <c r="M566" s="19">
        <f t="shared" si="344"/>
        <v>0.23163824499621544</v>
      </c>
      <c r="N566" s="19">
        <f t="shared" si="345"/>
        <v>7.7000708714589736E-2</v>
      </c>
      <c r="O566" s="19">
        <f t="shared" si="346"/>
        <v>4.0520922186175323E-3</v>
      </c>
      <c r="P566" s="19">
        <f t="shared" si="347"/>
        <v>-9.4487878220229048E-3</v>
      </c>
      <c r="Q566" s="214"/>
      <c r="R566" s="305"/>
      <c r="S566" s="215"/>
      <c r="T566" t="str">
        <f t="shared" si="348"/>
        <v/>
      </c>
      <c r="U566" t="str">
        <f t="shared" si="349"/>
        <v/>
      </c>
      <c r="V566" t="str">
        <f t="shared" si="350"/>
        <v>BrokeBandLower</v>
      </c>
      <c r="W566" t="str">
        <f t="shared" si="351"/>
        <v/>
      </c>
      <c r="X566" s="10"/>
      <c r="Y566" s="219">
        <f t="shared" si="330"/>
        <v>-5.4945054945054975E-3</v>
      </c>
      <c r="Z566" s="78">
        <f t="shared" si="332"/>
        <v>0.47193217187021186</v>
      </c>
      <c r="AA566" s="78">
        <f t="shared" si="355"/>
        <v>0.47667116266776788</v>
      </c>
      <c r="AB566" s="74">
        <f t="shared" si="323"/>
        <v>565</v>
      </c>
      <c r="AC566" s="80">
        <f t="shared" si="334"/>
        <v>-5.777951031242191E-3</v>
      </c>
      <c r="AD566" s="79">
        <f t="shared" si="354"/>
        <v>-4.7389907975560197E-3</v>
      </c>
      <c r="AE566" s="81">
        <f t="shared" si="335"/>
        <v>1.0389602336861716E-3</v>
      </c>
      <c r="AF566" s="19">
        <f t="shared" si="357"/>
        <v>-9.9418449629582895E-3</v>
      </c>
      <c r="AG566" s="93">
        <f t="shared" si="356"/>
        <v>0.33124796820011854</v>
      </c>
      <c r="AH566" s="91">
        <f t="shared" si="358"/>
        <v>-1.0874377443340615E-3</v>
      </c>
      <c r="AI566" s="96">
        <f t="shared" si="359"/>
        <v>557.6949058356804</v>
      </c>
      <c r="AJ566" s="5">
        <f t="shared" si="324"/>
        <v>-2.9999999999999971E-2</v>
      </c>
      <c r="AK566" s="5">
        <f t="shared" si="327"/>
        <v>0</v>
      </c>
      <c r="AL566" s="5">
        <f t="shared" si="329"/>
        <v>-2.9999999999999971E-2</v>
      </c>
      <c r="AM566" s="95">
        <f t="shared" si="336"/>
        <v>5.7142857142857151E-3</v>
      </c>
      <c r="AN566" s="95">
        <f t="shared" si="337"/>
        <v>-1.0714285714285716E-2</v>
      </c>
      <c r="AO566" s="78">
        <f t="shared" si="338"/>
        <v>0.53333333333333333</v>
      </c>
      <c r="AP566" s="8">
        <f t="shared" si="339"/>
        <v>34.782608695652172</v>
      </c>
      <c r="AQ566" s="8">
        <f t="shared" si="333"/>
        <v>39.999999999999993</v>
      </c>
      <c r="AR566" s="8">
        <f t="shared" si="322"/>
        <v>0</v>
      </c>
      <c r="AS566" s="114">
        <f t="shared" si="328"/>
        <v>0</v>
      </c>
      <c r="AT566" s="103">
        <f t="shared" si="352"/>
        <v>0.19778799257628701</v>
      </c>
      <c r="AU566" s="5">
        <f t="shared" si="325"/>
        <v>0.44</v>
      </c>
      <c r="AW566" s="210">
        <f t="shared" si="326"/>
        <v>9.523809523809533E-2</v>
      </c>
      <c r="AX566" s="276">
        <f t="shared" si="331"/>
        <v>-2.6124655211370628E-3</v>
      </c>
      <c r="AY566" s="19">
        <f t="shared" si="353"/>
        <v>-0.42589789634105724</v>
      </c>
    </row>
    <row r="567" spans="1:51">
      <c r="A567" s="4">
        <v>39155</v>
      </c>
      <c r="B567" s="9">
        <f t="shared" si="321"/>
        <v>39155</v>
      </c>
      <c r="C567" s="5">
        <v>0.44</v>
      </c>
      <c r="D567" s="5">
        <v>0.44</v>
      </c>
      <c r="E567" s="5">
        <v>0.43</v>
      </c>
      <c r="F567" s="5">
        <v>0.44</v>
      </c>
      <c r="G567" s="6">
        <v>39300</v>
      </c>
      <c r="H567" s="112">
        <v>0.44</v>
      </c>
      <c r="I567" s="19">
        <f t="shared" si="340"/>
        <v>0</v>
      </c>
      <c r="J567" s="8">
        <f t="shared" si="341"/>
        <v>0.54144263035526485</v>
      </c>
      <c r="K567" s="8">
        <f t="shared" si="342"/>
        <v>0.43255736964473518</v>
      </c>
      <c r="L567" s="8">
        <f t="shared" si="343"/>
        <v>0.48699999999999999</v>
      </c>
      <c r="M567" s="19">
        <f t="shared" si="344"/>
        <v>0.25172443784730453</v>
      </c>
      <c r="N567" s="19">
        <f t="shared" si="345"/>
        <v>8.6713629052997121E-2</v>
      </c>
      <c r="O567" s="19">
        <f t="shared" si="346"/>
        <v>4.1498148147283472E-3</v>
      </c>
      <c r="P567" s="19">
        <f t="shared" si="347"/>
        <v>-1.1963593393903665E-2</v>
      </c>
      <c r="Q567" s="214"/>
      <c r="R567" s="305"/>
      <c r="S567" s="215"/>
      <c r="T567" t="str">
        <f t="shared" si="348"/>
        <v/>
      </c>
      <c r="U567" t="str">
        <f t="shared" si="349"/>
        <v/>
      </c>
      <c r="V567" t="str">
        <f t="shared" si="350"/>
        <v>BrokeBandLower</v>
      </c>
      <c r="W567" t="str">
        <f t="shared" si="351"/>
        <v/>
      </c>
      <c r="X567" s="10"/>
      <c r="Y567" s="219">
        <f t="shared" si="330"/>
        <v>-5.1648351648351659E-3</v>
      </c>
      <c r="Z567" s="78">
        <f t="shared" si="332"/>
        <v>0.46701461740219924</v>
      </c>
      <c r="AA567" s="78">
        <f t="shared" si="355"/>
        <v>0.47395749663035308</v>
      </c>
      <c r="AB567" s="74">
        <f t="shared" si="323"/>
        <v>566</v>
      </c>
      <c r="AC567" s="80">
        <f t="shared" si="334"/>
        <v>-6.3854715694720105E-3</v>
      </c>
      <c r="AD567" s="79">
        <f t="shared" si="354"/>
        <v>-6.9428792281538421E-3</v>
      </c>
      <c r="AE567" s="81">
        <f t="shared" si="335"/>
        <v>-5.574076586818313E-4</v>
      </c>
      <c r="AF567" s="19">
        <f t="shared" si="357"/>
        <v>-1.4648738077812709E-2</v>
      </c>
      <c r="AG567" s="93">
        <f t="shared" si="356"/>
        <v>0.1051446325773394</v>
      </c>
      <c r="AH567" s="91">
        <f t="shared" si="358"/>
        <v>-9.6023572833951309E-4</v>
      </c>
      <c r="AI567" s="96">
        <f t="shared" si="359"/>
        <v>557.81177934371146</v>
      </c>
      <c r="AJ567" s="5">
        <f t="shared" si="324"/>
        <v>0</v>
      </c>
      <c r="AK567" s="5">
        <f t="shared" si="327"/>
        <v>0</v>
      </c>
      <c r="AL567" s="5">
        <f t="shared" si="329"/>
        <v>0</v>
      </c>
      <c r="AM567" s="95">
        <f t="shared" si="336"/>
        <v>4.2857142857142859E-3</v>
      </c>
      <c r="AN567" s="95">
        <f t="shared" si="337"/>
        <v>-1.0714285714285716E-2</v>
      </c>
      <c r="AO567" s="78">
        <f t="shared" si="338"/>
        <v>0.39999999999999997</v>
      </c>
      <c r="AP567" s="8">
        <f t="shared" si="339"/>
        <v>28.571428571428569</v>
      </c>
      <c r="AQ567" s="8">
        <f t="shared" si="333"/>
        <v>39.999999999999993</v>
      </c>
      <c r="AR567" s="8">
        <f t="shared" si="322"/>
        <v>1</v>
      </c>
      <c r="AS567" s="114">
        <f t="shared" si="328"/>
        <v>39300</v>
      </c>
      <c r="AT567" s="103">
        <f t="shared" si="352"/>
        <v>0.21654512559244316</v>
      </c>
      <c r="AU567" s="5">
        <f t="shared" si="325"/>
        <v>0.44</v>
      </c>
      <c r="AW567" s="210">
        <f t="shared" si="326"/>
        <v>2.3255813953488393E-2</v>
      </c>
      <c r="AX567" s="276">
        <f t="shared" si="331"/>
        <v>-2.3055996886860259E-3</v>
      </c>
      <c r="AY567" s="19">
        <f t="shared" si="353"/>
        <v>0.11746215594741131</v>
      </c>
    </row>
    <row r="568" spans="1:51">
      <c r="A568" s="4">
        <v>39156</v>
      </c>
      <c r="B568" s="9">
        <f t="shared" si="321"/>
        <v>39156</v>
      </c>
      <c r="C568" s="5">
        <v>0.44</v>
      </c>
      <c r="D568" s="5">
        <v>0.44</v>
      </c>
      <c r="E568" s="5">
        <v>0.43</v>
      </c>
      <c r="F568" s="5">
        <v>0.44</v>
      </c>
      <c r="G568" s="6">
        <v>70200</v>
      </c>
      <c r="H568" s="112">
        <v>0.44</v>
      </c>
      <c r="I568" s="19">
        <f t="shared" si="340"/>
        <v>0</v>
      </c>
      <c r="J568" s="8">
        <f t="shared" si="341"/>
        <v>0.54262916651733439</v>
      </c>
      <c r="K568" s="8">
        <f t="shared" si="342"/>
        <v>0.42637083348266536</v>
      </c>
      <c r="L568" s="8">
        <f t="shared" si="343"/>
        <v>0.48449999999999988</v>
      </c>
      <c r="M568" s="19">
        <f t="shared" si="344"/>
        <v>0.27266952592665011</v>
      </c>
      <c r="N568" s="19">
        <f t="shared" si="345"/>
        <v>8.3206415151677995E-2</v>
      </c>
      <c r="O568" s="19">
        <f t="shared" si="346"/>
        <v>2.1914346886409749E-3</v>
      </c>
      <c r="P568" s="19">
        <f t="shared" si="347"/>
        <v>-1.4302232712277917E-2</v>
      </c>
      <c r="Q568" s="214"/>
      <c r="R568" s="305"/>
      <c r="S568" s="215"/>
      <c r="T568" t="str">
        <f t="shared" si="348"/>
        <v/>
      </c>
      <c r="U568" t="str">
        <f t="shared" si="349"/>
        <v/>
      </c>
      <c r="V568" t="str">
        <f t="shared" si="350"/>
        <v/>
      </c>
      <c r="W568" t="str">
        <f t="shared" si="351"/>
        <v/>
      </c>
      <c r="X568" s="10"/>
      <c r="Y568" s="219">
        <f t="shared" si="330"/>
        <v>-4.4395604395604405E-3</v>
      </c>
      <c r="Z568" s="78">
        <f t="shared" si="332"/>
        <v>0.46285436632226057</v>
      </c>
      <c r="AA568" s="78">
        <f t="shared" si="355"/>
        <v>0.47144464187970697</v>
      </c>
      <c r="AB568" s="74">
        <f t="shared" si="323"/>
        <v>567</v>
      </c>
      <c r="AC568" s="80">
        <f t="shared" si="334"/>
        <v>-6.4262943190116573E-3</v>
      </c>
      <c r="AD568" s="79">
        <f t="shared" si="354"/>
        <v>-8.5902755574464029E-3</v>
      </c>
      <c r="AE568" s="81">
        <f t="shared" si="335"/>
        <v>-2.1639812384347456E-3</v>
      </c>
      <c r="AF568" s="19">
        <f t="shared" si="357"/>
        <v>-1.8221175498348931E-2</v>
      </c>
      <c r="AG568" s="93">
        <f t="shared" si="356"/>
        <v>6.3930673084215484E-3</v>
      </c>
      <c r="AH568" s="91">
        <f t="shared" si="358"/>
        <v>-7.7626192046647896E-4</v>
      </c>
      <c r="AI568" s="96">
        <f t="shared" si="359"/>
        <v>557.54433333086956</v>
      </c>
      <c r="AJ568" s="5">
        <f t="shared" si="324"/>
        <v>0</v>
      </c>
      <c r="AK568" s="5">
        <f t="shared" si="327"/>
        <v>0</v>
      </c>
      <c r="AL568" s="5">
        <f t="shared" si="329"/>
        <v>0</v>
      </c>
      <c r="AM568" s="95">
        <f t="shared" si="336"/>
        <v>4.2857142857142859E-3</v>
      </c>
      <c r="AN568" s="95">
        <f t="shared" si="337"/>
        <v>-1.0714285714285716E-2</v>
      </c>
      <c r="AO568" s="78">
        <f t="shared" si="338"/>
        <v>0.39999999999999997</v>
      </c>
      <c r="AP568" s="8">
        <f t="shared" si="339"/>
        <v>28.571428571428569</v>
      </c>
      <c r="AQ568" s="8">
        <f t="shared" si="333"/>
        <v>39.999999999999993</v>
      </c>
      <c r="AR568" s="8">
        <f t="shared" si="322"/>
        <v>1</v>
      </c>
      <c r="AS568" s="114">
        <f t="shared" si="328"/>
        <v>70200</v>
      </c>
      <c r="AT568" s="103">
        <f t="shared" si="352"/>
        <v>0.22549432703491543</v>
      </c>
      <c r="AU568" s="5">
        <f t="shared" si="325"/>
        <v>0.44</v>
      </c>
      <c r="AW568" s="210">
        <f t="shared" si="326"/>
        <v>2.3255813953488393E-2</v>
      </c>
      <c r="AX568" s="276">
        <f t="shared" si="331"/>
        <v>-6.8127558310189366E-4</v>
      </c>
      <c r="AY568" s="19">
        <f t="shared" si="353"/>
        <v>0.70451263224703309</v>
      </c>
    </row>
    <row r="569" spans="1:51">
      <c r="A569" s="4">
        <v>39157</v>
      </c>
      <c r="B569" s="9">
        <f t="shared" si="321"/>
        <v>39157</v>
      </c>
      <c r="C569" s="5">
        <v>0.44</v>
      </c>
      <c r="D569" s="5">
        <v>0.44</v>
      </c>
      <c r="E569" s="5">
        <v>0.44</v>
      </c>
      <c r="F569" s="5">
        <v>0.44</v>
      </c>
      <c r="G569" s="6">
        <v>7500</v>
      </c>
      <c r="H569" s="112">
        <v>0.44</v>
      </c>
      <c r="I569" s="19">
        <f t="shared" si="340"/>
        <v>0</v>
      </c>
      <c r="J569" s="8">
        <f t="shared" si="341"/>
        <v>0.54096665740225969</v>
      </c>
      <c r="K569" s="8">
        <f t="shared" si="342"/>
        <v>0.42103334259774006</v>
      </c>
      <c r="L569" s="8">
        <f t="shared" si="343"/>
        <v>0.48099999999999987</v>
      </c>
      <c r="M569" s="19">
        <f t="shared" si="344"/>
        <v>0.28485467223223043</v>
      </c>
      <c r="N569" s="19">
        <f t="shared" si="345"/>
        <v>4.4688332017191398E-2</v>
      </c>
      <c r="O569" s="19">
        <f t="shared" si="346"/>
        <v>-3.0638034548435889E-3</v>
      </c>
      <c r="P569" s="19">
        <f t="shared" si="347"/>
        <v>-1.2518424023819402E-2</v>
      </c>
      <c r="Q569" s="214"/>
      <c r="R569" s="305"/>
      <c r="S569" s="215"/>
      <c r="T569" t="str">
        <f t="shared" si="348"/>
        <v/>
      </c>
      <c r="U569" t="str">
        <f t="shared" si="349"/>
        <v/>
      </c>
      <c r="V569" t="str">
        <f t="shared" si="350"/>
        <v/>
      </c>
      <c r="W569" t="str">
        <f t="shared" si="351"/>
        <v/>
      </c>
      <c r="X569" s="10"/>
      <c r="Y569" s="219">
        <f t="shared" si="330"/>
        <v>-4.3076923076923075E-3</v>
      </c>
      <c r="Z569" s="78">
        <f t="shared" si="332"/>
        <v>0.45933479390863247</v>
      </c>
      <c r="AA569" s="78">
        <f t="shared" si="355"/>
        <v>0.46911773838060866</v>
      </c>
      <c r="AB569" s="74">
        <f t="shared" si="323"/>
        <v>568</v>
      </c>
      <c r="AC569" s="80">
        <f t="shared" si="334"/>
        <v>-6.0951705868331606E-3</v>
      </c>
      <c r="AD569" s="79">
        <f t="shared" si="354"/>
        <v>-9.782944471976196E-3</v>
      </c>
      <c r="AE569" s="81">
        <f t="shared" si="335"/>
        <v>-3.6877738851430358E-3</v>
      </c>
      <c r="AF569" s="19">
        <f t="shared" si="357"/>
        <v>-2.0853921460627041E-2</v>
      </c>
      <c r="AG569" s="93">
        <f t="shared" si="356"/>
        <v>-5.1526387641302802E-2</v>
      </c>
      <c r="AH569" s="91">
        <f t="shared" si="358"/>
        <v>-6.0256418761371036E-4</v>
      </c>
      <c r="AI569" s="96">
        <f t="shared" si="359"/>
        <v>557.07881319598789</v>
      </c>
      <c r="AJ569" s="5">
        <f t="shared" si="324"/>
        <v>0</v>
      </c>
      <c r="AK569" s="5">
        <f t="shared" si="327"/>
        <v>0</v>
      </c>
      <c r="AL569" s="5">
        <f t="shared" si="329"/>
        <v>0</v>
      </c>
      <c r="AM569" s="95">
        <f t="shared" si="336"/>
        <v>4.2857142857142859E-3</v>
      </c>
      <c r="AN569" s="95">
        <f t="shared" si="337"/>
        <v>-8.5714285714285719E-3</v>
      </c>
      <c r="AO569" s="78">
        <f t="shared" si="338"/>
        <v>0.5</v>
      </c>
      <c r="AP569" s="8">
        <f t="shared" si="339"/>
        <v>33.333333333333329</v>
      </c>
      <c r="AQ569" s="8">
        <f t="shared" si="333"/>
        <v>40</v>
      </c>
      <c r="AR569" s="8">
        <f t="shared" si="322"/>
        <v>0</v>
      </c>
      <c r="AS569" s="114">
        <f t="shared" si="328"/>
        <v>0</v>
      </c>
      <c r="AT569" s="103">
        <f t="shared" si="352"/>
        <v>0.14202350660365906</v>
      </c>
      <c r="AU569" s="5">
        <f t="shared" si="325"/>
        <v>0.44</v>
      </c>
      <c r="AW569" s="210">
        <f t="shared" si="326"/>
        <v>0</v>
      </c>
      <c r="AX569" s="276">
        <f t="shared" si="331"/>
        <v>1.2760768875005053E-3</v>
      </c>
      <c r="AY569" s="19">
        <f t="shared" si="353"/>
        <v>2.8730700455907154</v>
      </c>
    </row>
    <row r="570" spans="1:51">
      <c r="A570" s="4">
        <v>39160</v>
      </c>
      <c r="B570" s="9">
        <f t="shared" si="321"/>
        <v>39160</v>
      </c>
      <c r="C570" s="5">
        <v>0.44</v>
      </c>
      <c r="D570" s="5">
        <v>0.44</v>
      </c>
      <c r="E570" s="5">
        <v>0.43</v>
      </c>
      <c r="F570" s="5">
        <v>0.44</v>
      </c>
      <c r="G570" s="6">
        <v>37900</v>
      </c>
      <c r="H570" s="112">
        <v>0.44</v>
      </c>
      <c r="I570" s="19">
        <f t="shared" si="340"/>
        <v>0</v>
      </c>
      <c r="J570" s="8">
        <f t="shared" si="341"/>
        <v>0.538450799830683</v>
      </c>
      <c r="K570" s="8">
        <f t="shared" si="342"/>
        <v>0.41654920016931674</v>
      </c>
      <c r="L570" s="8">
        <f t="shared" si="343"/>
        <v>0.47749999999999987</v>
      </c>
      <c r="M570" s="19">
        <f t="shared" si="344"/>
        <v>0.29264634192507472</v>
      </c>
      <c r="N570" s="19">
        <f t="shared" si="345"/>
        <v>2.7353139872292674E-2</v>
      </c>
      <c r="O570" s="19">
        <f t="shared" si="346"/>
        <v>-4.6506703086987263E-3</v>
      </c>
      <c r="P570" s="19">
        <f t="shared" si="347"/>
        <v>-1.0650326173116224E-2</v>
      </c>
      <c r="Q570" s="214"/>
      <c r="R570" s="305"/>
      <c r="S570" s="215"/>
      <c r="T570" t="str">
        <f t="shared" si="348"/>
        <v/>
      </c>
      <c r="U570" t="str">
        <f t="shared" si="349"/>
        <v/>
      </c>
      <c r="V570" t="str">
        <f t="shared" si="350"/>
        <v/>
      </c>
      <c r="W570" t="str">
        <f t="shared" si="351"/>
        <v/>
      </c>
      <c r="X570" s="10"/>
      <c r="Y570" s="219">
        <f t="shared" si="330"/>
        <v>-3.5824175824175812E-3</v>
      </c>
      <c r="Z570" s="78">
        <f t="shared" si="332"/>
        <v>0.45635723564670305</v>
      </c>
      <c r="AA570" s="78">
        <f t="shared" si="355"/>
        <v>0.46696302574044363</v>
      </c>
      <c r="AB570" s="74">
        <f t="shared" si="323"/>
        <v>569</v>
      </c>
      <c r="AC570" s="80">
        <f t="shared" si="334"/>
        <v>-5.5344129668780315E-3</v>
      </c>
      <c r="AD570" s="79">
        <f t="shared" si="354"/>
        <v>-1.0605790093740575E-2</v>
      </c>
      <c r="AE570" s="81">
        <f t="shared" si="335"/>
        <v>-5.0713771268625432E-3</v>
      </c>
      <c r="AF570" s="19">
        <f t="shared" si="357"/>
        <v>-2.2712269514108572E-2</v>
      </c>
      <c r="AG570" s="93">
        <f t="shared" si="356"/>
        <v>-9.2000315982375055E-2</v>
      </c>
      <c r="AH570" s="91">
        <f t="shared" si="358"/>
        <v>-4.0506354957601463E-4</v>
      </c>
      <c r="AI570" s="96">
        <f t="shared" si="359"/>
        <v>555.48956406331479</v>
      </c>
      <c r="AJ570" s="5">
        <f t="shared" si="324"/>
        <v>0</v>
      </c>
      <c r="AK570" s="5">
        <f t="shared" si="327"/>
        <v>0</v>
      </c>
      <c r="AL570" s="5">
        <f t="shared" si="329"/>
        <v>0</v>
      </c>
      <c r="AM570" s="95">
        <f t="shared" si="336"/>
        <v>3.5714285714285704E-3</v>
      </c>
      <c r="AN570" s="95">
        <f t="shared" si="337"/>
        <v>-8.5714285714285719E-3</v>
      </c>
      <c r="AO570" s="78">
        <f t="shared" si="338"/>
        <v>0.41666666666666652</v>
      </c>
      <c r="AP570" s="8">
        <f t="shared" si="339"/>
        <v>29.411764705882348</v>
      </c>
      <c r="AQ570" s="8">
        <f t="shared" si="333"/>
        <v>45.454545454545446</v>
      </c>
      <c r="AR570" s="8">
        <f t="shared" si="322"/>
        <v>1</v>
      </c>
      <c r="AS570" s="114">
        <f t="shared" si="328"/>
        <v>37900</v>
      </c>
      <c r="AT570" s="103">
        <f t="shared" si="352"/>
        <v>0.26355115718923422</v>
      </c>
      <c r="AU570" s="5">
        <f t="shared" si="325"/>
        <v>0.44</v>
      </c>
      <c r="AW570" s="210">
        <f t="shared" si="326"/>
        <v>2.3255813953488393E-2</v>
      </c>
      <c r="AX570" s="276">
        <f t="shared" si="331"/>
        <v>3.4906712891321899E-3</v>
      </c>
      <c r="AY570" s="19">
        <f t="shared" si="353"/>
        <v>1.7354709761803502</v>
      </c>
    </row>
    <row r="571" spans="1:51">
      <c r="A571" s="4">
        <v>39161</v>
      </c>
      <c r="B571" s="9">
        <f t="shared" si="321"/>
        <v>39161</v>
      </c>
      <c r="C571" s="5">
        <v>0.44</v>
      </c>
      <c r="D571" s="5">
        <v>0.44</v>
      </c>
      <c r="E571" s="5">
        <v>0.43</v>
      </c>
      <c r="F571" s="5">
        <v>0.43</v>
      </c>
      <c r="G571" s="6">
        <v>30000</v>
      </c>
      <c r="H571" s="112">
        <v>0.43</v>
      </c>
      <c r="I571" s="19">
        <f t="shared" si="340"/>
        <v>-2.2727272727272749E-2</v>
      </c>
      <c r="J571" s="8">
        <f t="shared" si="341"/>
        <v>0.5340245852095693</v>
      </c>
      <c r="K571" s="8">
        <f t="shared" si="342"/>
        <v>0.41197541479043043</v>
      </c>
      <c r="L571" s="8">
        <f t="shared" si="343"/>
        <v>0.47299999999999986</v>
      </c>
      <c r="M571" s="19">
        <f t="shared" si="344"/>
        <v>0.29625352882094819</v>
      </c>
      <c r="N571" s="19">
        <f t="shared" si="345"/>
        <v>1.232609597012153E-2</v>
      </c>
      <c r="O571" s="19">
        <f t="shared" si="346"/>
        <v>-8.2202768061734374E-3</v>
      </c>
      <c r="P571" s="19">
        <f t="shared" si="347"/>
        <v>-1.0980180437334125E-2</v>
      </c>
      <c r="Q571" s="214"/>
      <c r="R571" s="305"/>
      <c r="S571" s="215"/>
      <c r="T571" t="str">
        <f t="shared" si="348"/>
        <v/>
      </c>
      <c r="U571" t="str">
        <f t="shared" si="349"/>
        <v/>
      </c>
      <c r="V571" t="str">
        <f t="shared" si="350"/>
        <v/>
      </c>
      <c r="W571" t="str">
        <f t="shared" si="351"/>
        <v/>
      </c>
      <c r="X571" s="10"/>
      <c r="Y571" s="219">
        <f t="shared" si="330"/>
        <v>-4.1538461538461529E-3</v>
      </c>
      <c r="Z571" s="78">
        <f t="shared" si="332"/>
        <v>0.45229822135711079</v>
      </c>
      <c r="AA571" s="78">
        <f t="shared" si="355"/>
        <v>0.46422776183565079</v>
      </c>
      <c r="AB571" s="74">
        <f t="shared" si="323"/>
        <v>570</v>
      </c>
      <c r="AC571" s="80">
        <f t="shared" si="334"/>
        <v>-5.4865306813419671E-3</v>
      </c>
      <c r="AD571" s="79">
        <f t="shared" si="354"/>
        <v>-1.1929540478540002E-2</v>
      </c>
      <c r="AE571" s="81">
        <f t="shared" si="335"/>
        <v>-6.4430097971980346E-3</v>
      </c>
      <c r="AF571" s="19">
        <f t="shared" si="357"/>
        <v>-2.5697602468598986E-2</v>
      </c>
      <c r="AG571" s="93">
        <f t="shared" si="356"/>
        <v>-8.6517370175711369E-3</v>
      </c>
      <c r="AH571" s="91">
        <f t="shared" si="358"/>
        <v>-2.8506748057409968E-4</v>
      </c>
      <c r="AI571" s="96">
        <f t="shared" si="359"/>
        <v>554.97726348363028</v>
      </c>
      <c r="AJ571" s="5">
        <f t="shared" si="324"/>
        <v>-1.0000000000000009E-2</v>
      </c>
      <c r="AK571" s="5">
        <f t="shared" si="327"/>
        <v>0</v>
      </c>
      <c r="AL571" s="5">
        <f t="shared" si="329"/>
        <v>-1.0000000000000009E-2</v>
      </c>
      <c r="AM571" s="95">
        <f t="shared" si="336"/>
        <v>3.5714285714285704E-3</v>
      </c>
      <c r="AN571" s="95">
        <f t="shared" si="337"/>
        <v>-6.4285714285714267E-3</v>
      </c>
      <c r="AO571" s="78">
        <f t="shared" si="338"/>
        <v>0.55555555555555558</v>
      </c>
      <c r="AP571" s="8">
        <f t="shared" si="339"/>
        <v>35.714285714285722</v>
      </c>
      <c r="AQ571" s="8">
        <f t="shared" si="333"/>
        <v>52.631578947368425</v>
      </c>
      <c r="AR571" s="8">
        <f t="shared" si="322"/>
        <v>-1</v>
      </c>
      <c r="AS571" s="114">
        <f t="shared" si="328"/>
        <v>-30000</v>
      </c>
      <c r="AT571" s="103">
        <f t="shared" si="352"/>
        <v>0.3733595128336461</v>
      </c>
      <c r="AU571" s="5">
        <f t="shared" si="325"/>
        <v>0.43</v>
      </c>
      <c r="AW571" s="210">
        <f t="shared" si="326"/>
        <v>2.3255813953488393E-2</v>
      </c>
      <c r="AX571" s="276">
        <f t="shared" si="331"/>
        <v>5.0963459464031698E-3</v>
      </c>
      <c r="AY571" s="19">
        <f t="shared" si="353"/>
        <v>0.4599902208695692</v>
      </c>
    </row>
    <row r="572" spans="1:51">
      <c r="A572" s="4">
        <v>39162</v>
      </c>
      <c r="B572" s="9">
        <f t="shared" si="321"/>
        <v>39162</v>
      </c>
      <c r="C572" s="5">
        <v>0.43</v>
      </c>
      <c r="D572" s="5">
        <v>0.45</v>
      </c>
      <c r="E572" s="5">
        <v>0.44</v>
      </c>
      <c r="F572" s="5">
        <v>0.45</v>
      </c>
      <c r="G572" s="6">
        <v>99900</v>
      </c>
      <c r="H572" s="112">
        <v>0.45</v>
      </c>
      <c r="I572" s="19">
        <f t="shared" si="340"/>
        <v>4.6511627906976785E-2</v>
      </c>
      <c r="J572" s="8">
        <f t="shared" si="341"/>
        <v>0.52932958789676521</v>
      </c>
      <c r="K572" s="8">
        <f t="shared" si="342"/>
        <v>0.41067041210323463</v>
      </c>
      <c r="L572" s="8">
        <f t="shared" si="343"/>
        <v>0.46999999999999992</v>
      </c>
      <c r="M572" s="19">
        <f t="shared" si="344"/>
        <v>0.28894016295408675</v>
      </c>
      <c r="N572" s="19">
        <f t="shared" si="345"/>
        <v>-2.4686173008529922E-2</v>
      </c>
      <c r="O572" s="19">
        <f t="shared" si="346"/>
        <v>-8.7917250307148666E-3</v>
      </c>
      <c r="P572" s="19">
        <f t="shared" si="347"/>
        <v>-3.1676712744124484E-3</v>
      </c>
      <c r="Q572" s="214"/>
      <c r="R572" s="305"/>
      <c r="S572" s="215"/>
      <c r="T572" t="str">
        <f t="shared" si="348"/>
        <v/>
      </c>
      <c r="U572" t="str">
        <f t="shared" si="349"/>
        <v/>
      </c>
      <c r="V572" t="str">
        <f t="shared" si="350"/>
        <v/>
      </c>
      <c r="W572" t="str">
        <f t="shared" si="351"/>
        <v/>
      </c>
      <c r="X572" s="10"/>
      <c r="Y572" s="219">
        <f t="shared" si="330"/>
        <v>-2.9890109890109871E-3</v>
      </c>
      <c r="Z572" s="78">
        <f t="shared" si="332"/>
        <v>0.45194429526811575</v>
      </c>
      <c r="AA572" s="78">
        <f t="shared" si="355"/>
        <v>0.46317490745981266</v>
      </c>
      <c r="AB572" s="74">
        <f t="shared" si="323"/>
        <v>571</v>
      </c>
      <c r="AC572" s="80">
        <f t="shared" si="334"/>
        <v>-3.8300819155990999E-3</v>
      </c>
      <c r="AD572" s="79">
        <f t="shared" si="354"/>
        <v>-1.1230612191696909E-2</v>
      </c>
      <c r="AE572" s="81">
        <f t="shared" si="335"/>
        <v>-7.4005302760978093E-3</v>
      </c>
      <c r="AF572" s="19">
        <f t="shared" si="357"/>
        <v>-2.4247022044628645E-2</v>
      </c>
      <c r="AG572" s="93">
        <f t="shared" si="356"/>
        <v>-0.30191187509001799</v>
      </c>
      <c r="AH572" s="91">
        <f t="shared" si="358"/>
        <v>-1.0816652800895974E-4</v>
      </c>
      <c r="AI572" s="96">
        <f t="shared" si="359"/>
        <v>557.1671872954231</v>
      </c>
      <c r="AJ572" s="5">
        <f t="shared" si="324"/>
        <v>2.0000000000000018E-2</v>
      </c>
      <c r="AK572" s="5">
        <f t="shared" si="327"/>
        <v>2.0000000000000018E-2</v>
      </c>
      <c r="AL572" s="5">
        <f t="shared" si="329"/>
        <v>0</v>
      </c>
      <c r="AM572" s="95">
        <f t="shared" si="336"/>
        <v>2.8571428571428558E-3</v>
      </c>
      <c r="AN572" s="95">
        <f t="shared" si="337"/>
        <v>-6.4285714285714267E-3</v>
      </c>
      <c r="AO572" s="78">
        <f t="shared" si="338"/>
        <v>0.44444444444444436</v>
      </c>
      <c r="AP572" s="8">
        <f t="shared" si="339"/>
        <v>30.769230769230774</v>
      </c>
      <c r="AQ572" s="8">
        <f t="shared" si="333"/>
        <v>47.058823529411761</v>
      </c>
      <c r="AR572" s="8">
        <f t="shared" si="322"/>
        <v>1</v>
      </c>
      <c r="AS572" s="114">
        <f t="shared" si="328"/>
        <v>99900</v>
      </c>
      <c r="AT572" s="103">
        <f t="shared" si="352"/>
        <v>0.40070773729010373</v>
      </c>
      <c r="AU572" s="5">
        <f t="shared" si="325"/>
        <v>0.45</v>
      </c>
      <c r="AW572" s="210">
        <f t="shared" si="326"/>
        <v>2.2727272727272749E-2</v>
      </c>
      <c r="AX572" s="276">
        <f t="shared" si="331"/>
        <v>5.8585812368437389E-3</v>
      </c>
      <c r="AY572" s="19">
        <f t="shared" si="353"/>
        <v>0.14956506062515817</v>
      </c>
    </row>
    <row r="573" spans="1:51">
      <c r="A573" s="4">
        <v>39163</v>
      </c>
      <c r="B573" s="9">
        <f t="shared" si="321"/>
        <v>39163</v>
      </c>
      <c r="C573" s="5">
        <v>0.45</v>
      </c>
      <c r="D573" s="5">
        <v>0.45</v>
      </c>
      <c r="E573" s="5">
        <v>0.43</v>
      </c>
      <c r="F573" s="5">
        <v>0.44</v>
      </c>
      <c r="G573" s="6">
        <v>271300</v>
      </c>
      <c r="H573" s="112">
        <v>0.44</v>
      </c>
      <c r="I573" s="19">
        <f t="shared" si="340"/>
        <v>-2.222222222222224E-2</v>
      </c>
      <c r="J573" s="8">
        <f t="shared" si="341"/>
        <v>0.51934236250388721</v>
      </c>
      <c r="K573" s="8">
        <f t="shared" si="342"/>
        <v>0.41165763749611278</v>
      </c>
      <c r="L573" s="8">
        <f t="shared" si="343"/>
        <v>0.46550000000000002</v>
      </c>
      <c r="M573" s="19">
        <f t="shared" si="344"/>
        <v>0.26158806541951085</v>
      </c>
      <c r="N573" s="19">
        <f t="shared" si="345"/>
        <v>-9.4663536058579065E-2</v>
      </c>
      <c r="O573" s="19">
        <f t="shared" si="346"/>
        <v>-1.8867687771925188E-2</v>
      </c>
      <c r="P573" s="19">
        <f t="shared" si="347"/>
        <v>2.403936012390358E-3</v>
      </c>
      <c r="Q573" s="214"/>
      <c r="R573" s="305"/>
      <c r="S573" s="215"/>
      <c r="T573" t="str">
        <f t="shared" si="348"/>
        <v/>
      </c>
      <c r="U573" t="str">
        <f t="shared" si="349"/>
        <v/>
      </c>
      <c r="V573" t="str">
        <f t="shared" si="350"/>
        <v/>
      </c>
      <c r="W573" t="str">
        <f t="shared" si="351"/>
        <v/>
      </c>
      <c r="X573" s="10"/>
      <c r="Y573" s="219">
        <f t="shared" si="330"/>
        <v>-2.5494505494505471E-3</v>
      </c>
      <c r="Z573" s="78">
        <f t="shared" si="332"/>
        <v>0.4501048737968259</v>
      </c>
      <c r="AA573" s="78">
        <f t="shared" si="355"/>
        <v>0.46145996430778652</v>
      </c>
      <c r="AB573" s="74">
        <f t="shared" si="323"/>
        <v>572</v>
      </c>
      <c r="AC573" s="80">
        <f t="shared" si="334"/>
        <v>-3.1636481878902483E-3</v>
      </c>
      <c r="AD573" s="79">
        <f t="shared" si="354"/>
        <v>-1.1355090510960619E-2</v>
      </c>
      <c r="AE573" s="81">
        <f t="shared" si="335"/>
        <v>-8.191442323070371E-3</v>
      </c>
      <c r="AF573" s="19">
        <f t="shared" si="357"/>
        <v>-2.4606881179809029E-2</v>
      </c>
      <c r="AG573" s="93">
        <f t="shared" si="356"/>
        <v>-0.17399986276915133</v>
      </c>
      <c r="AH573" s="91">
        <f t="shared" si="358"/>
        <v>4.8950360430122425E-5</v>
      </c>
      <c r="AI573" s="96">
        <f t="shared" si="359"/>
        <v>570.62030217810195</v>
      </c>
      <c r="AJ573" s="5">
        <f t="shared" si="324"/>
        <v>-1.0000000000000009E-2</v>
      </c>
      <c r="AK573" s="5">
        <f t="shared" si="327"/>
        <v>0</v>
      </c>
      <c r="AL573" s="5">
        <f t="shared" si="329"/>
        <v>-1.0000000000000009E-2</v>
      </c>
      <c r="AM573" s="95">
        <f t="shared" si="336"/>
        <v>2.8571428571428558E-3</v>
      </c>
      <c r="AN573" s="95">
        <f t="shared" si="337"/>
        <v>-5.7142857142857117E-3</v>
      </c>
      <c r="AO573" s="78">
        <f t="shared" si="338"/>
        <v>0.5</v>
      </c>
      <c r="AP573" s="8">
        <f t="shared" si="339"/>
        <v>33.333333333333329</v>
      </c>
      <c r="AQ573" s="8">
        <f t="shared" si="333"/>
        <v>50</v>
      </c>
      <c r="AR573" s="8">
        <f t="shared" si="322"/>
        <v>0</v>
      </c>
      <c r="AS573" s="114">
        <f t="shared" si="328"/>
        <v>0</v>
      </c>
      <c r="AT573" s="103">
        <f t="shared" si="352"/>
        <v>0.33738786952089683</v>
      </c>
      <c r="AU573" s="5">
        <f t="shared" si="325"/>
        <v>0.44</v>
      </c>
      <c r="AW573" s="210">
        <f t="shared" si="326"/>
        <v>4.6511627906976785E-2</v>
      </c>
      <c r="AX573" s="276">
        <f t="shared" si="331"/>
        <v>5.5016483274211748E-3</v>
      </c>
      <c r="AY573" s="19">
        <f t="shared" si="353"/>
        <v>-6.0924803291600112E-2</v>
      </c>
    </row>
    <row r="574" spans="1:51">
      <c r="A574" s="4">
        <v>39164</v>
      </c>
      <c r="B574" s="9">
        <f t="shared" si="321"/>
        <v>39164</v>
      </c>
      <c r="C574" s="5">
        <v>0.44</v>
      </c>
      <c r="D574" s="5">
        <v>0.44</v>
      </c>
      <c r="E574" s="5">
        <v>0.42</v>
      </c>
      <c r="F574" s="5">
        <v>0.44</v>
      </c>
      <c r="G574" s="6">
        <v>152500</v>
      </c>
      <c r="H574" s="112">
        <v>0.44</v>
      </c>
      <c r="I574" s="19">
        <f t="shared" si="340"/>
        <v>0</v>
      </c>
      <c r="J574" s="8">
        <f t="shared" si="341"/>
        <v>0.50700000000000001</v>
      </c>
      <c r="K574" s="8">
        <f t="shared" si="342"/>
        <v>0.41499999999999998</v>
      </c>
      <c r="L574" s="8">
        <f t="shared" si="343"/>
        <v>0.46099999999999997</v>
      </c>
      <c r="M574" s="19">
        <f t="shared" si="344"/>
        <v>0.22168674698795188</v>
      </c>
      <c r="N574" s="19">
        <f t="shared" si="345"/>
        <v>-0.15253493452604161</v>
      </c>
      <c r="O574" s="19">
        <f t="shared" si="346"/>
        <v>-2.3765368271483581E-2</v>
      </c>
      <c r="P574" s="19">
        <f t="shared" si="347"/>
        <v>8.1192772815219753E-3</v>
      </c>
      <c r="Q574" s="214"/>
      <c r="R574" s="305"/>
      <c r="S574" s="215"/>
      <c r="T574" t="str">
        <f t="shared" si="348"/>
        <v/>
      </c>
      <c r="U574" t="str">
        <f t="shared" si="349"/>
        <v/>
      </c>
      <c r="V574" t="str">
        <f t="shared" si="350"/>
        <v/>
      </c>
      <c r="W574" t="str">
        <f t="shared" si="351"/>
        <v/>
      </c>
      <c r="X574" s="10"/>
      <c r="Y574" s="219">
        <f t="shared" si="330"/>
        <v>-2.9230769230769202E-3</v>
      </c>
      <c r="Z574" s="78">
        <f t="shared" si="332"/>
        <v>0.4485487232321147</v>
      </c>
      <c r="AA574" s="78">
        <f t="shared" si="355"/>
        <v>0.4598719269490103</v>
      </c>
      <c r="AB574" s="74">
        <f t="shared" si="323"/>
        <v>573</v>
      </c>
      <c r="AC574" s="80">
        <f t="shared" si="334"/>
        <v>-2.5054091150601854E-3</v>
      </c>
      <c r="AD574" s="79">
        <f t="shared" si="354"/>
        <v>-1.1323203716895602E-2</v>
      </c>
      <c r="AE574" s="81">
        <f t="shared" si="335"/>
        <v>-8.8177946018354169E-3</v>
      </c>
      <c r="AF574" s="19">
        <f t="shared" si="357"/>
        <v>-2.4622515646951195E-2</v>
      </c>
      <c r="AG574" s="93">
        <f t="shared" si="356"/>
        <v>-0.20806329709784346</v>
      </c>
      <c r="AH574" s="91">
        <f t="shared" si="358"/>
        <v>1.3327388725446643E-4</v>
      </c>
      <c r="AI574" s="96">
        <f t="shared" si="359"/>
        <v>574.9514471759137</v>
      </c>
      <c r="AJ574" s="5">
        <f t="shared" si="324"/>
        <v>0</v>
      </c>
      <c r="AK574" s="5">
        <f t="shared" si="327"/>
        <v>0</v>
      </c>
      <c r="AL574" s="5">
        <f t="shared" si="329"/>
        <v>0</v>
      </c>
      <c r="AM574" s="95">
        <f t="shared" si="336"/>
        <v>2.8571428571428558E-3</v>
      </c>
      <c r="AN574" s="95">
        <f t="shared" si="337"/>
        <v>-3.5714285714285704E-3</v>
      </c>
      <c r="AO574" s="78">
        <f t="shared" si="338"/>
        <v>0.79999999999999982</v>
      </c>
      <c r="AP574" s="8">
        <f t="shared" si="339"/>
        <v>44.444444444444436</v>
      </c>
      <c r="AQ574" s="8">
        <f t="shared" si="333"/>
        <v>54.54545454545454</v>
      </c>
      <c r="AR574" s="8">
        <f t="shared" si="322"/>
        <v>1</v>
      </c>
      <c r="AS574" s="114">
        <f t="shared" si="328"/>
        <v>152500</v>
      </c>
      <c r="AT574" s="103">
        <f t="shared" si="352"/>
        <v>0.35429564785496964</v>
      </c>
      <c r="AU574" s="5">
        <f t="shared" si="325"/>
        <v>0.44</v>
      </c>
      <c r="AW574" s="210">
        <f t="shared" si="326"/>
        <v>4.7619047619047665E-2</v>
      </c>
      <c r="AX574" s="276">
        <f t="shared" si="331"/>
        <v>4.0933109455457842E-3</v>
      </c>
      <c r="AY574" s="19">
        <f t="shared" si="353"/>
        <v>-0.25598462461804244</v>
      </c>
    </row>
    <row r="575" spans="1:51">
      <c r="A575" s="4">
        <v>39167</v>
      </c>
      <c r="B575" s="9">
        <f t="shared" si="321"/>
        <v>39167</v>
      </c>
      <c r="C575" s="5">
        <v>0.43</v>
      </c>
      <c r="D575" s="5">
        <v>0.44</v>
      </c>
      <c r="E575" s="5">
        <v>0.43</v>
      </c>
      <c r="F575" s="5">
        <v>0.44</v>
      </c>
      <c r="G575" s="6">
        <v>33400</v>
      </c>
      <c r="H575" s="112">
        <v>0.44</v>
      </c>
      <c r="I575" s="19">
        <f t="shared" si="340"/>
        <v>0</v>
      </c>
      <c r="J575" s="8">
        <f t="shared" si="341"/>
        <v>0.50117406628984584</v>
      </c>
      <c r="K575" s="8">
        <f t="shared" si="342"/>
        <v>0.41482593371015419</v>
      </c>
      <c r="L575" s="8">
        <f t="shared" si="343"/>
        <v>0.45800000000000002</v>
      </c>
      <c r="M575" s="19">
        <f t="shared" si="344"/>
        <v>0.20815509726550638</v>
      </c>
      <c r="N575" s="19">
        <f t="shared" si="345"/>
        <v>-6.1039506900161744E-2</v>
      </c>
      <c r="O575" s="19">
        <f t="shared" si="346"/>
        <v>-1.1490993511152195E-2</v>
      </c>
      <c r="P575" s="19">
        <f t="shared" si="347"/>
        <v>-4.194368430018958E-4</v>
      </c>
      <c r="Q575" s="214"/>
      <c r="R575" s="305"/>
      <c r="S575" s="215"/>
      <c r="T575" t="str">
        <f t="shared" si="348"/>
        <v/>
      </c>
      <c r="U575" t="str">
        <f t="shared" si="349"/>
        <v/>
      </c>
      <c r="V575" t="str">
        <f t="shared" si="350"/>
        <v/>
      </c>
      <c r="W575" t="str">
        <f t="shared" si="351"/>
        <v/>
      </c>
      <c r="X575" s="10"/>
      <c r="Y575" s="219">
        <f t="shared" si="330"/>
        <v>-2.5934065934065907E-3</v>
      </c>
      <c r="Z575" s="78">
        <f t="shared" si="332"/>
        <v>0.44723221985436906</v>
      </c>
      <c r="AA575" s="78">
        <f t="shared" si="355"/>
        <v>0.45840140435478355</v>
      </c>
      <c r="AB575" s="74">
        <f t="shared" si="323"/>
        <v>574</v>
      </c>
      <c r="AC575" s="80">
        <f t="shared" si="334"/>
        <v>-1.8811119188632559E-3</v>
      </c>
      <c r="AD575" s="79">
        <f t="shared" si="354"/>
        <v>-1.1169184500414486E-2</v>
      </c>
      <c r="AE575" s="81">
        <f t="shared" si="335"/>
        <v>-9.2880725815512304E-3</v>
      </c>
      <c r="AF575" s="19">
        <f t="shared" si="357"/>
        <v>-2.4365511087679835E-2</v>
      </c>
      <c r="AG575" s="93">
        <f t="shared" si="356"/>
        <v>-0.24917974172131668</v>
      </c>
      <c r="AH575" s="91">
        <f t="shared" si="358"/>
        <v>2.1226209922333415E-4</v>
      </c>
      <c r="AI575" s="96">
        <f t="shared" si="359"/>
        <v>576.07825651073176</v>
      </c>
      <c r="AJ575" s="5">
        <f t="shared" si="324"/>
        <v>0</v>
      </c>
      <c r="AK575" s="5">
        <f t="shared" si="327"/>
        <v>0</v>
      </c>
      <c r="AL575" s="5">
        <f t="shared" si="329"/>
        <v>0</v>
      </c>
      <c r="AM575" s="95">
        <f t="shared" si="336"/>
        <v>1.4285714285714299E-3</v>
      </c>
      <c r="AN575" s="95">
        <f t="shared" si="337"/>
        <v>-3.5714285714285704E-3</v>
      </c>
      <c r="AO575" s="78">
        <f t="shared" si="338"/>
        <v>0.40000000000000047</v>
      </c>
      <c r="AP575" s="8">
        <f t="shared" si="339"/>
        <v>28.571428571428584</v>
      </c>
      <c r="AQ575" s="8">
        <f t="shared" si="333"/>
        <v>54.545454545454568</v>
      </c>
      <c r="AR575" s="8">
        <f t="shared" si="322"/>
        <v>1</v>
      </c>
      <c r="AS575" s="114">
        <f t="shared" si="328"/>
        <v>33400</v>
      </c>
      <c r="AT575" s="103">
        <f t="shared" si="352"/>
        <v>0.44936647745808028</v>
      </c>
      <c r="AU575" s="5">
        <f t="shared" si="325"/>
        <v>0.44</v>
      </c>
      <c r="AW575" s="210">
        <f t="shared" si="326"/>
        <v>2.3255813953488393E-2</v>
      </c>
      <c r="AX575" s="276">
        <f t="shared" si="331"/>
        <v>2.3672903706956233E-3</v>
      </c>
      <c r="AY575" s="19">
        <f t="shared" si="353"/>
        <v>-0.42166857045843631</v>
      </c>
    </row>
    <row r="576" spans="1:51">
      <c r="A576" s="4">
        <v>39168</v>
      </c>
      <c r="B576" s="9">
        <f t="shared" si="321"/>
        <v>39168</v>
      </c>
      <c r="C576" s="5">
        <v>0.45</v>
      </c>
      <c r="D576" s="5">
        <v>0.45</v>
      </c>
      <c r="E576" s="5">
        <v>0.43</v>
      </c>
      <c r="F576" s="5">
        <v>0.44</v>
      </c>
      <c r="G576" s="6">
        <v>106300</v>
      </c>
      <c r="H576" s="112">
        <v>0.44</v>
      </c>
      <c r="I576" s="19">
        <f t="shared" si="340"/>
        <v>0</v>
      </c>
      <c r="J576" s="8">
        <f t="shared" si="341"/>
        <v>0.49109234892706399</v>
      </c>
      <c r="K576" s="8">
        <f t="shared" si="342"/>
        <v>0.41790765107293604</v>
      </c>
      <c r="L576" s="8">
        <f t="shared" si="343"/>
        <v>0.45450000000000002</v>
      </c>
      <c r="M576" s="19">
        <f t="shared" si="344"/>
        <v>0.17512169893571838</v>
      </c>
      <c r="N576" s="19">
        <f t="shared" si="345"/>
        <v>-0.15869608173780714</v>
      </c>
      <c r="O576" s="19">
        <f t="shared" si="346"/>
        <v>-2.0116199222789101E-2</v>
      </c>
      <c r="P576" s="19">
        <f t="shared" si="347"/>
        <v>7.4289409420942596E-3</v>
      </c>
      <c r="Q576" s="214"/>
      <c r="R576" s="305"/>
      <c r="S576" s="215"/>
      <c r="T576" t="str">
        <f t="shared" si="348"/>
        <v/>
      </c>
      <c r="U576" t="str">
        <f t="shared" si="349"/>
        <v/>
      </c>
      <c r="V576" t="str">
        <f t="shared" si="350"/>
        <v/>
      </c>
      <c r="W576" t="str">
        <f t="shared" si="351"/>
        <v/>
      </c>
      <c r="X576" s="10"/>
      <c r="Y576" s="219">
        <f t="shared" si="330"/>
        <v>-2.1318681318681296E-3</v>
      </c>
      <c r="Z576" s="78">
        <f t="shared" si="332"/>
        <v>0.44611845799679622</v>
      </c>
      <c r="AA576" s="78">
        <f t="shared" si="355"/>
        <v>0.45703970043252956</v>
      </c>
      <c r="AB576" s="74">
        <f t="shared" si="323"/>
        <v>575</v>
      </c>
      <c r="AC576" s="80">
        <f t="shared" si="334"/>
        <v>-1.3065358833456841E-3</v>
      </c>
      <c r="AD576" s="79">
        <f t="shared" si="354"/>
        <v>-1.0921242435733336E-2</v>
      </c>
      <c r="AE576" s="81">
        <f t="shared" si="335"/>
        <v>-9.6147065523876519E-3</v>
      </c>
      <c r="AF576" s="19">
        <f t="shared" si="357"/>
        <v>-2.3895609999301546E-2</v>
      </c>
      <c r="AG576" s="93">
        <f t="shared" si="356"/>
        <v>-0.30544489658264695</v>
      </c>
      <c r="AH576" s="91">
        <f t="shared" si="358"/>
        <v>2.9172040013805673E-4</v>
      </c>
      <c r="AI576" s="96">
        <f t="shared" si="359"/>
        <v>576.47070578490047</v>
      </c>
      <c r="AJ576" s="5">
        <f t="shared" si="324"/>
        <v>0</v>
      </c>
      <c r="AK576" s="5">
        <f t="shared" si="327"/>
        <v>0</v>
      </c>
      <c r="AL576" s="5">
        <f t="shared" si="329"/>
        <v>0</v>
      </c>
      <c r="AM576" s="95">
        <f t="shared" si="336"/>
        <v>1.4285714285714299E-3</v>
      </c>
      <c r="AN576" s="95">
        <f t="shared" si="337"/>
        <v>-3.5714285714285704E-3</v>
      </c>
      <c r="AO576" s="78">
        <f t="shared" si="338"/>
        <v>0.40000000000000047</v>
      </c>
      <c r="AP576" s="8">
        <f t="shared" si="339"/>
        <v>28.571428571428584</v>
      </c>
      <c r="AQ576" s="8">
        <f t="shared" si="333"/>
        <v>54.545454545454568</v>
      </c>
      <c r="AR576" s="8">
        <f t="shared" si="322"/>
        <v>0</v>
      </c>
      <c r="AS576" s="114">
        <f t="shared" si="328"/>
        <v>0</v>
      </c>
      <c r="AT576" s="103">
        <f t="shared" si="352"/>
        <v>0.35622339365614153</v>
      </c>
      <c r="AU576" s="5">
        <f t="shared" si="325"/>
        <v>0.44</v>
      </c>
      <c r="AW576" s="210">
        <f t="shared" si="326"/>
        <v>4.6511627906976785E-2</v>
      </c>
      <c r="AX576" s="276">
        <f t="shared" si="331"/>
        <v>-5.6375101502119103E-4</v>
      </c>
      <c r="AY576" s="19">
        <f t="shared" si="353"/>
        <v>-1.2381418950542742</v>
      </c>
    </row>
    <row r="577" spans="1:51">
      <c r="A577" s="4">
        <v>39169</v>
      </c>
      <c r="B577" s="9">
        <f t="shared" si="321"/>
        <v>39169</v>
      </c>
      <c r="C577" s="5">
        <v>0.44</v>
      </c>
      <c r="D577" s="5">
        <v>0.44</v>
      </c>
      <c r="E577" s="5">
        <v>0.44</v>
      </c>
      <c r="F577" s="5">
        <v>0.44</v>
      </c>
      <c r="G577" s="6">
        <v>62000</v>
      </c>
      <c r="H577" s="112">
        <v>0.44</v>
      </c>
      <c r="I577" s="19">
        <f t="shared" si="340"/>
        <v>0</v>
      </c>
      <c r="J577" s="8">
        <f t="shared" si="341"/>
        <v>0.48938681079732049</v>
      </c>
      <c r="K577" s="8">
        <f t="shared" si="342"/>
        <v>0.41661318920267953</v>
      </c>
      <c r="L577" s="8">
        <f t="shared" si="343"/>
        <v>0.45300000000000001</v>
      </c>
      <c r="M577" s="19">
        <f t="shared" si="344"/>
        <v>0.17467911117724377</v>
      </c>
      <c r="N577" s="19">
        <f t="shared" si="345"/>
        <v>-2.5273153536334216E-3</v>
      </c>
      <c r="O577" s="19">
        <f t="shared" si="346"/>
        <v>-3.4729478752209253E-3</v>
      </c>
      <c r="P577" s="19">
        <f t="shared" si="347"/>
        <v>-3.097483060989913E-3</v>
      </c>
      <c r="Q577" s="214"/>
      <c r="R577" s="305"/>
      <c r="S577" s="215"/>
      <c r="T577" t="str">
        <f t="shared" si="348"/>
        <v/>
      </c>
      <c r="U577" t="str">
        <f t="shared" si="349"/>
        <v/>
      </c>
      <c r="V577" t="str">
        <f t="shared" si="350"/>
        <v/>
      </c>
      <c r="W577" t="str">
        <f t="shared" si="351"/>
        <v/>
      </c>
      <c r="X577" s="10"/>
      <c r="Y577" s="219">
        <f t="shared" si="330"/>
        <v>-1.5384615384615369E-3</v>
      </c>
      <c r="Z577" s="78">
        <f t="shared" si="332"/>
        <v>0.44517621546528963</v>
      </c>
      <c r="AA577" s="78">
        <f t="shared" si="355"/>
        <v>0.45577876260052236</v>
      </c>
      <c r="AB577" s="74">
        <f t="shared" si="323"/>
        <v>576</v>
      </c>
      <c r="AC577" s="80">
        <f t="shared" si="334"/>
        <v>-7.9027246627606448E-4</v>
      </c>
      <c r="AD577" s="79">
        <f t="shared" si="354"/>
        <v>-1.0602547135232732E-2</v>
      </c>
      <c r="AE577" s="81">
        <f t="shared" si="335"/>
        <v>-9.8122746689566671E-3</v>
      </c>
      <c r="AF577" s="19">
        <f t="shared" si="357"/>
        <v>-2.326248611220522E-2</v>
      </c>
      <c r="AG577" s="93">
        <f t="shared" si="356"/>
        <v>-0.39513910306665972</v>
      </c>
      <c r="AH577" s="91">
        <f t="shared" si="358"/>
        <v>3.7508138239616186E-4</v>
      </c>
      <c r="AI577" s="96">
        <f t="shared" si="359"/>
        <v>576.74522321644815</v>
      </c>
      <c r="AJ577" s="5">
        <f t="shared" si="324"/>
        <v>0</v>
      </c>
      <c r="AK577" s="5">
        <f t="shared" si="327"/>
        <v>0</v>
      </c>
      <c r="AL577" s="5">
        <f t="shared" si="329"/>
        <v>0</v>
      </c>
      <c r="AM577" s="95">
        <f t="shared" si="336"/>
        <v>1.4285714285714299E-3</v>
      </c>
      <c r="AN577" s="95">
        <f t="shared" si="337"/>
        <v>-3.5714285714285704E-3</v>
      </c>
      <c r="AO577" s="78">
        <f t="shared" si="338"/>
        <v>0.40000000000000047</v>
      </c>
      <c r="AP577" s="8">
        <f t="shared" si="339"/>
        <v>28.571428571428584</v>
      </c>
      <c r="AQ577" s="8">
        <f t="shared" si="333"/>
        <v>54.545454545454568</v>
      </c>
      <c r="AR577" s="8">
        <f t="shared" si="322"/>
        <v>0</v>
      </c>
      <c r="AS577" s="114">
        <f t="shared" si="328"/>
        <v>0</v>
      </c>
      <c r="AT577" s="103">
        <f t="shared" si="352"/>
        <v>0.40147776701426463</v>
      </c>
      <c r="AU577" s="5">
        <f t="shared" si="325"/>
        <v>0.44</v>
      </c>
      <c r="AW577" s="210">
        <f t="shared" si="326"/>
        <v>0</v>
      </c>
      <c r="AX577" s="276">
        <f t="shared" si="331"/>
        <v>-3.2857708087807975E-3</v>
      </c>
      <c r="AY577" s="19">
        <f t="shared" si="353"/>
        <v>-4.8284077921479005</v>
      </c>
    </row>
    <row r="578" spans="1:51">
      <c r="A578" s="4">
        <v>39170</v>
      </c>
      <c r="B578" s="9">
        <f t="shared" ref="B578:B641" si="360">A578</f>
        <v>39170</v>
      </c>
      <c r="C578" s="5">
        <v>0.44</v>
      </c>
      <c r="D578" s="5">
        <v>0.44</v>
      </c>
      <c r="E578" s="5">
        <v>0.44</v>
      </c>
      <c r="F578" s="5">
        <v>0.44</v>
      </c>
      <c r="G578" s="6">
        <v>199600</v>
      </c>
      <c r="H578" s="112">
        <v>0.44</v>
      </c>
      <c r="I578" s="19">
        <f t="shared" si="340"/>
        <v>0</v>
      </c>
      <c r="J578" s="8">
        <f t="shared" si="341"/>
        <v>0.47966479394838263</v>
      </c>
      <c r="K578" s="8">
        <f t="shared" si="342"/>
        <v>0.42033520605161739</v>
      </c>
      <c r="L578" s="8">
        <f t="shared" si="343"/>
        <v>0.45</v>
      </c>
      <c r="M578" s="19">
        <f t="shared" si="344"/>
        <v>0.14114827176641381</v>
      </c>
      <c r="N578" s="19">
        <f t="shared" si="345"/>
        <v>-0.19195677825957574</v>
      </c>
      <c r="O578" s="19">
        <f t="shared" si="346"/>
        <v>-1.9865710792447647E-2</v>
      </c>
      <c r="P578" s="19">
        <f t="shared" si="347"/>
        <v>8.9339870781842256E-3</v>
      </c>
      <c r="Q578" s="214"/>
      <c r="R578" s="305"/>
      <c r="S578" s="215"/>
      <c r="T578" t="str">
        <f t="shared" si="348"/>
        <v/>
      </c>
      <c r="U578" t="str">
        <f t="shared" si="349"/>
        <v/>
      </c>
      <c r="V578" t="str">
        <f t="shared" si="350"/>
        <v/>
      </c>
      <c r="W578" t="str">
        <f t="shared" si="351"/>
        <v/>
      </c>
      <c r="X578" s="10"/>
      <c r="Y578" s="219">
        <f t="shared" si="330"/>
        <v>-8.131868131868123E-4</v>
      </c>
      <c r="Z578" s="78">
        <f t="shared" si="332"/>
        <v>0.44437907828363504</v>
      </c>
      <c r="AA578" s="78">
        <f t="shared" si="355"/>
        <v>0.45461113416808369</v>
      </c>
      <c r="AB578" s="74">
        <f t="shared" si="323"/>
        <v>577</v>
      </c>
      <c r="AC578" s="80">
        <f t="shared" si="334"/>
        <v>-3.3582497239358078E-4</v>
      </c>
      <c r="AD578" s="79">
        <f t="shared" si="354"/>
        <v>-1.0232055884448643E-2</v>
      </c>
      <c r="AE578" s="81">
        <f t="shared" si="335"/>
        <v>-9.8962309120550623E-3</v>
      </c>
      <c r="AF578" s="19">
        <f t="shared" si="357"/>
        <v>-2.2507270753878057E-2</v>
      </c>
      <c r="AG578" s="93">
        <f t="shared" si="356"/>
        <v>-0.57505166037726074</v>
      </c>
      <c r="AH578" s="91">
        <f t="shared" si="358"/>
        <v>4.6410166572675581E-4</v>
      </c>
      <c r="AI578" s="96">
        <f t="shared" si="359"/>
        <v>577.06028030923562</v>
      </c>
      <c r="AJ578" s="5">
        <f t="shared" si="324"/>
        <v>0</v>
      </c>
      <c r="AK578" s="5">
        <f t="shared" si="327"/>
        <v>0</v>
      </c>
      <c r="AL578" s="5">
        <f t="shared" si="329"/>
        <v>0</v>
      </c>
      <c r="AM578" s="95">
        <f t="shared" si="336"/>
        <v>1.4285714285714299E-3</v>
      </c>
      <c r="AN578" s="95">
        <f t="shared" si="337"/>
        <v>-3.5714285714285704E-3</v>
      </c>
      <c r="AO578" s="78">
        <f t="shared" si="338"/>
        <v>0.40000000000000047</v>
      </c>
      <c r="AP578" s="8">
        <f t="shared" si="339"/>
        <v>28.571428571428584</v>
      </c>
      <c r="AQ578" s="8">
        <f t="shared" si="333"/>
        <v>54.545454545454568</v>
      </c>
      <c r="AR578" s="8">
        <f t="shared" ref="AR578:AR641" si="361">IF(ISERROR(((F578-E578)-(D578-F578))/(D578-E578)),0,((F578-E578)-(D578-F578))/(D578-E578))</f>
        <v>0</v>
      </c>
      <c r="AS578" s="114">
        <f t="shared" si="328"/>
        <v>0</v>
      </c>
      <c r="AT578" s="103">
        <f t="shared" si="352"/>
        <v>0.34942639476172627</v>
      </c>
      <c r="AU578" s="5">
        <f t="shared" si="325"/>
        <v>0.44</v>
      </c>
      <c r="AW578" s="210">
        <f t="shared" si="326"/>
        <v>0</v>
      </c>
      <c r="AX578" s="276">
        <f t="shared" si="331"/>
        <v>-6.9120426062411694E-3</v>
      </c>
      <c r="AY578" s="19">
        <f t="shared" si="353"/>
        <v>-1.1036289529901566</v>
      </c>
    </row>
    <row r="579" spans="1:51">
      <c r="A579" s="4">
        <v>39171</v>
      </c>
      <c r="B579" s="9">
        <f t="shared" si="360"/>
        <v>39171</v>
      </c>
      <c r="C579" s="5">
        <v>0.44</v>
      </c>
      <c r="D579" s="5">
        <v>0.44</v>
      </c>
      <c r="E579" s="5">
        <v>0.44</v>
      </c>
      <c r="F579" s="5">
        <v>0.44</v>
      </c>
      <c r="G579" s="6">
        <v>0</v>
      </c>
      <c r="H579" s="112">
        <v>0.44</v>
      </c>
      <c r="I579" s="19">
        <f t="shared" si="340"/>
        <v>0</v>
      </c>
      <c r="J579" s="8">
        <f t="shared" si="341"/>
        <v>0.47453299832284324</v>
      </c>
      <c r="K579" s="8">
        <f t="shared" si="342"/>
        <v>0.42146700167715689</v>
      </c>
      <c r="L579" s="8">
        <f t="shared" si="343"/>
        <v>0.44800000000000006</v>
      </c>
      <c r="M579" s="19">
        <f t="shared" si="344"/>
        <v>0.12590783248633738</v>
      </c>
      <c r="N579" s="19">
        <f t="shared" si="345"/>
        <v>-0.10797467860816477</v>
      </c>
      <c r="O579" s="19">
        <f t="shared" si="346"/>
        <v>-1.0698712288839844E-2</v>
      </c>
      <c r="P579" s="19">
        <f t="shared" si="347"/>
        <v>2.6926024973518755E-3</v>
      </c>
      <c r="Q579" s="214"/>
      <c r="R579" s="305"/>
      <c r="S579" s="215"/>
      <c r="T579" t="str">
        <f t="shared" si="348"/>
        <v/>
      </c>
      <c r="U579" t="str">
        <f t="shared" si="349"/>
        <v/>
      </c>
      <c r="V579" t="str">
        <f t="shared" si="350"/>
        <v/>
      </c>
      <c r="W579" t="str">
        <f t="shared" si="351"/>
        <v/>
      </c>
      <c r="X579" s="10"/>
      <c r="Y579" s="219">
        <f t="shared" si="330"/>
        <v>4.3956043956043995E-5</v>
      </c>
      <c r="Z579" s="78">
        <f t="shared" si="332"/>
        <v>0.44370470022795527</v>
      </c>
      <c r="AA579" s="78">
        <f t="shared" si="355"/>
        <v>0.45352991023964551</v>
      </c>
      <c r="AB579" s="74">
        <f t="shared" ref="AB579:AB642" si="362">AB578+1</f>
        <v>578</v>
      </c>
      <c r="AC579" s="80">
        <f t="shared" si="334"/>
        <v>5.6816720291863812E-5</v>
      </c>
      <c r="AD579" s="79">
        <f t="shared" si="354"/>
        <v>-9.825210011690233E-3</v>
      </c>
      <c r="AE579" s="81">
        <f t="shared" si="335"/>
        <v>-9.8820267319820968E-3</v>
      </c>
      <c r="AF579" s="19">
        <f t="shared" si="357"/>
        <v>-2.1663863374520514E-2</v>
      </c>
      <c r="AG579" s="93">
        <f t="shared" si="356"/>
        <v>-1.1691855131764164</v>
      </c>
      <c r="AH579" s="91">
        <f t="shared" si="358"/>
        <v>5.5938249802959606E-4</v>
      </c>
      <c r="AI579" s="96">
        <f t="shared" si="359"/>
        <v>577.45253849445589</v>
      </c>
      <c r="AJ579" s="5">
        <f t="shared" ref="AJ579:AJ642" si="363">F579-F578</f>
        <v>0</v>
      </c>
      <c r="AK579" s="5">
        <f t="shared" si="327"/>
        <v>0</v>
      </c>
      <c r="AL579" s="5">
        <f t="shared" si="329"/>
        <v>0</v>
      </c>
      <c r="AM579" s="95">
        <f t="shared" si="336"/>
        <v>1.4285714285714299E-3</v>
      </c>
      <c r="AN579" s="95">
        <f t="shared" si="337"/>
        <v>-3.5714285714285704E-3</v>
      </c>
      <c r="AO579" s="78">
        <f t="shared" si="338"/>
        <v>0.40000000000000047</v>
      </c>
      <c r="AP579" s="8">
        <f t="shared" si="339"/>
        <v>28.571428571428584</v>
      </c>
      <c r="AQ579" s="8">
        <f t="shared" si="333"/>
        <v>54.545454545454568</v>
      </c>
      <c r="AR579" s="8">
        <f t="shared" si="361"/>
        <v>0</v>
      </c>
      <c r="AS579" s="114">
        <f t="shared" si="328"/>
        <v>0</v>
      </c>
      <c r="AT579" s="103">
        <f t="shared" si="352"/>
        <v>0.37975297151610332</v>
      </c>
      <c r="AU579" s="5">
        <f t="shared" ref="AU579:AU642" si="364">F579</f>
        <v>0.44</v>
      </c>
      <c r="AW579" s="210">
        <f t="shared" ref="AW579:AW642" si="365">(D579-E579)/E579</f>
        <v>0</v>
      </c>
      <c r="AX579" s="276">
        <f t="shared" si="331"/>
        <v>-1.0800849234439254E-2</v>
      </c>
      <c r="AY579" s="19">
        <f t="shared" si="353"/>
        <v>-0.56261323167868205</v>
      </c>
    </row>
    <row r="580" spans="1:51">
      <c r="A580" s="4">
        <v>39174</v>
      </c>
      <c r="B580" s="9">
        <f t="shared" si="360"/>
        <v>39174</v>
      </c>
      <c r="C580" s="5">
        <v>0.44</v>
      </c>
      <c r="D580" s="5">
        <v>0.44</v>
      </c>
      <c r="E580" s="5">
        <v>0.44</v>
      </c>
      <c r="F580" s="5">
        <v>0.44</v>
      </c>
      <c r="G580" s="6">
        <v>87800</v>
      </c>
      <c r="H580" s="112">
        <v>0.44</v>
      </c>
      <c r="I580" s="19">
        <f t="shared" si="340"/>
        <v>0</v>
      </c>
      <c r="J580" s="8">
        <f t="shared" si="341"/>
        <v>0.47423948391424192</v>
      </c>
      <c r="K580" s="8">
        <f t="shared" si="342"/>
        <v>0.42076051608575821</v>
      </c>
      <c r="L580" s="8">
        <f t="shared" si="343"/>
        <v>0.44750000000000006</v>
      </c>
      <c r="M580" s="19">
        <f t="shared" si="344"/>
        <v>0.12710072781064796</v>
      </c>
      <c r="N580" s="19">
        <f t="shared" si="345"/>
        <v>9.4743535867001932E-3</v>
      </c>
      <c r="O580" s="19">
        <f t="shared" si="346"/>
        <v>-6.1853318871119879E-4</v>
      </c>
      <c r="P580" s="19">
        <f t="shared" si="347"/>
        <v>-1.676253629791529E-3</v>
      </c>
      <c r="Q580" s="214"/>
      <c r="R580" s="305"/>
      <c r="S580" s="215"/>
      <c r="T580" t="str">
        <f t="shared" si="348"/>
        <v/>
      </c>
      <c r="U580" t="str">
        <f t="shared" si="349"/>
        <v/>
      </c>
      <c r="V580" t="str">
        <f t="shared" si="350"/>
        <v/>
      </c>
      <c r="W580" t="str">
        <f t="shared" si="351"/>
        <v/>
      </c>
      <c r="X580" s="10"/>
      <c r="Y580" s="219">
        <f t="shared" si="330"/>
        <v>4.3956043956043995E-5</v>
      </c>
      <c r="Z580" s="78">
        <f t="shared" si="332"/>
        <v>0.44313417639285019</v>
      </c>
      <c r="AA580" s="78">
        <f t="shared" si="355"/>
        <v>0.45252869688191172</v>
      </c>
      <c r="AB580" s="74">
        <f t="shared" si="362"/>
        <v>579</v>
      </c>
      <c r="AC580" s="80">
        <f t="shared" si="334"/>
        <v>3.900049943364528E-4</v>
      </c>
      <c r="AD580" s="79">
        <f t="shared" si="354"/>
        <v>-9.3945204890615308E-3</v>
      </c>
      <c r="AE580" s="81">
        <f t="shared" si="335"/>
        <v>-9.7845254833979836E-3</v>
      </c>
      <c r="AF580" s="19">
        <f t="shared" si="357"/>
        <v>-2.0760054674528298E-2</v>
      </c>
      <c r="AG580" s="93">
        <f t="shared" si="356"/>
        <v>5.8642644688574492</v>
      </c>
      <c r="AH580" s="91">
        <f t="shared" si="358"/>
        <v>5.974585359319512E-4</v>
      </c>
      <c r="AI580" s="96">
        <f t="shared" si="359"/>
        <v>577.55416682807163</v>
      </c>
      <c r="AJ580" s="5">
        <f t="shared" si="363"/>
        <v>0</v>
      </c>
      <c r="AK580" s="5">
        <f t="shared" ref="AK580:AK643" si="366">IF(AJ580&gt;0,AJ580,0)</f>
        <v>0</v>
      </c>
      <c r="AL580" s="5">
        <f t="shared" si="329"/>
        <v>0</v>
      </c>
      <c r="AM580" s="95">
        <f t="shared" si="336"/>
        <v>1.4285714285714299E-3</v>
      </c>
      <c r="AN580" s="95">
        <f t="shared" si="337"/>
        <v>-1.4285714285714299E-3</v>
      </c>
      <c r="AO580" s="78">
        <f t="shared" si="338"/>
        <v>1</v>
      </c>
      <c r="AP580" s="8">
        <f t="shared" si="339"/>
        <v>50</v>
      </c>
      <c r="AQ580" s="8">
        <f t="shared" si="333"/>
        <v>66.666666666666657</v>
      </c>
      <c r="AR580" s="8">
        <f t="shared" si="361"/>
        <v>0</v>
      </c>
      <c r="AS580" s="114">
        <f t="shared" si="328"/>
        <v>0</v>
      </c>
      <c r="AT580" s="103">
        <f t="shared" si="352"/>
        <v>0.36382837487176395</v>
      </c>
      <c r="AU580" s="5">
        <f t="shared" si="364"/>
        <v>0.44</v>
      </c>
      <c r="AW580" s="210">
        <f t="shared" si="365"/>
        <v>0</v>
      </c>
      <c r="AX580" s="276">
        <f t="shared" si="331"/>
        <v>-1.3717649983891408E-2</v>
      </c>
      <c r="AY580" s="19">
        <f t="shared" si="353"/>
        <v>-0.2700529084464704</v>
      </c>
    </row>
    <row r="581" spans="1:51">
      <c r="A581" s="4">
        <v>39175</v>
      </c>
      <c r="B581" s="9">
        <f t="shared" si="360"/>
        <v>39175</v>
      </c>
      <c r="C581" s="5">
        <v>0.44</v>
      </c>
      <c r="D581" s="5">
        <v>0.44</v>
      </c>
      <c r="E581" s="5">
        <v>0.43</v>
      </c>
      <c r="F581" s="5">
        <v>0.43</v>
      </c>
      <c r="G581" s="6">
        <v>153300</v>
      </c>
      <c r="H581" s="112">
        <v>0.43</v>
      </c>
      <c r="I581" s="19">
        <f t="shared" si="340"/>
        <v>-2.2727272727272749E-2</v>
      </c>
      <c r="J581" s="8">
        <f t="shared" si="341"/>
        <v>0.47117099530598694</v>
      </c>
      <c r="K581" s="8">
        <f t="shared" si="342"/>
        <v>0.4198290046940133</v>
      </c>
      <c r="L581" s="8">
        <f t="shared" si="343"/>
        <v>0.44550000000000012</v>
      </c>
      <c r="M581" s="19">
        <f t="shared" si="344"/>
        <v>0.1222926239919835</v>
      </c>
      <c r="N581" s="19">
        <f t="shared" si="345"/>
        <v>-3.7829081717198954E-2</v>
      </c>
      <c r="O581" s="19">
        <f t="shared" si="346"/>
        <v>-6.4703355843096898E-3</v>
      </c>
      <c r="P581" s="19">
        <f t="shared" si="347"/>
        <v>-2.2138754853011262E-3</v>
      </c>
      <c r="Q581" s="214"/>
      <c r="R581" s="305"/>
      <c r="S581" s="215"/>
      <c r="T581" t="str">
        <f t="shared" si="348"/>
        <v/>
      </c>
      <c r="U581" t="str">
        <f t="shared" si="349"/>
        <v/>
      </c>
      <c r="V581" t="str">
        <f t="shared" si="350"/>
        <v/>
      </c>
      <c r="W581" t="str">
        <f t="shared" si="351"/>
        <v/>
      </c>
      <c r="X581" s="10"/>
      <c r="Y581" s="219">
        <f t="shared" si="330"/>
        <v>-2.4175824175824196E-4</v>
      </c>
      <c r="Z581" s="78">
        <f t="shared" si="332"/>
        <v>0.44111151322835124</v>
      </c>
      <c r="AA581" s="78">
        <f t="shared" si="355"/>
        <v>0.45086157331265025</v>
      </c>
      <c r="AB581" s="74">
        <f t="shared" si="362"/>
        <v>580</v>
      </c>
      <c r="AC581" s="80">
        <f t="shared" si="334"/>
        <v>2.7572319279172558E-5</v>
      </c>
      <c r="AD581" s="79">
        <f t="shared" si="354"/>
        <v>-9.750060084299017E-3</v>
      </c>
      <c r="AE581" s="81">
        <f t="shared" si="335"/>
        <v>-9.7776324035781896E-3</v>
      </c>
      <c r="AF581" s="19">
        <f t="shared" si="357"/>
        <v>-2.1625396044869478E-2</v>
      </c>
      <c r="AG581" s="93">
        <f t="shared" si="356"/>
        <v>-0.92930265078763008</v>
      </c>
      <c r="AH581" s="91">
        <f t="shared" si="358"/>
        <v>5.7803931031705528E-4</v>
      </c>
      <c r="AI581" s="96">
        <f t="shared" si="359"/>
        <v>577.87866067872255</v>
      </c>
      <c r="AJ581" s="5">
        <f t="shared" si="363"/>
        <v>-1.0000000000000009E-2</v>
      </c>
      <c r="AK581" s="5">
        <f t="shared" si="366"/>
        <v>0</v>
      </c>
      <c r="AL581" s="5">
        <f t="shared" si="329"/>
        <v>-1.0000000000000009E-2</v>
      </c>
      <c r="AM581" s="95">
        <f t="shared" si="336"/>
        <v>1.4285714285714299E-3</v>
      </c>
      <c r="AN581" s="95">
        <f t="shared" si="337"/>
        <v>-2.1428571428571447E-3</v>
      </c>
      <c r="AO581" s="78">
        <f t="shared" si="338"/>
        <v>0.66666666666666674</v>
      </c>
      <c r="AP581" s="8">
        <f t="shared" si="339"/>
        <v>40</v>
      </c>
      <c r="AQ581" s="8">
        <f t="shared" si="333"/>
        <v>66.666666666666657</v>
      </c>
      <c r="AR581" s="8">
        <f t="shared" si="361"/>
        <v>-1</v>
      </c>
      <c r="AS581" s="114">
        <f t="shared" ref="AS581:AS644" si="367">IF(ISERROR(AR581*G581),0,AR581*G581)</f>
        <v>-153300</v>
      </c>
      <c r="AT581" s="103">
        <f t="shared" si="352"/>
        <v>0.19436386241193535</v>
      </c>
      <c r="AU581" s="5">
        <f t="shared" si="364"/>
        <v>0.43</v>
      </c>
      <c r="AW581" s="210">
        <f t="shared" si="365"/>
        <v>2.3255813953488393E-2</v>
      </c>
      <c r="AX581" s="276">
        <f t="shared" si="331"/>
        <v>-1.5650137376212059E-2</v>
      </c>
      <c r="AY581" s="19">
        <f t="shared" si="353"/>
        <v>-0.14087598054987302</v>
      </c>
    </row>
    <row r="582" spans="1:51">
      <c r="A582" s="4">
        <v>39176</v>
      </c>
      <c r="B582" s="9">
        <f t="shared" si="360"/>
        <v>39176</v>
      </c>
      <c r="C582" s="5">
        <v>0.43</v>
      </c>
      <c r="D582" s="5">
        <v>0.43</v>
      </c>
      <c r="E582" s="5">
        <v>0.43</v>
      </c>
      <c r="F582" s="5">
        <v>0.43</v>
      </c>
      <c r="G582" s="6">
        <v>38900</v>
      </c>
      <c r="H582" s="112">
        <v>0.43</v>
      </c>
      <c r="I582" s="19">
        <f t="shared" si="340"/>
        <v>0</v>
      </c>
      <c r="J582" s="8">
        <f t="shared" si="341"/>
        <v>0.46739560629069715</v>
      </c>
      <c r="K582" s="8">
        <f t="shared" si="342"/>
        <v>0.41960439370930308</v>
      </c>
      <c r="L582" s="8">
        <f t="shared" si="343"/>
        <v>0.44350000000000012</v>
      </c>
      <c r="M582" s="19">
        <f t="shared" si="344"/>
        <v>0.11389588216395859</v>
      </c>
      <c r="N582" s="19">
        <f t="shared" si="345"/>
        <v>-6.8661065188815748E-2</v>
      </c>
      <c r="O582" s="19">
        <f t="shared" si="346"/>
        <v>-8.0127789123309295E-3</v>
      </c>
      <c r="P582" s="19">
        <f t="shared" si="347"/>
        <v>-5.3500587667572167E-4</v>
      </c>
      <c r="Q582" s="214"/>
      <c r="R582" s="305"/>
      <c r="S582" s="215"/>
      <c r="T582" t="str">
        <f t="shared" si="348"/>
        <v/>
      </c>
      <c r="U582" t="str">
        <f t="shared" si="349"/>
        <v/>
      </c>
      <c r="V582" t="str">
        <f t="shared" si="350"/>
        <v/>
      </c>
      <c r="W582" t="str">
        <f t="shared" si="351"/>
        <v/>
      </c>
      <c r="X582" s="10"/>
      <c r="Y582" s="219">
        <f t="shared" si="330"/>
        <v>-4.8351648351648393E-4</v>
      </c>
      <c r="Z582" s="78">
        <f t="shared" si="332"/>
        <v>0.43940034019118512</v>
      </c>
      <c r="AA582" s="78">
        <f t="shared" si="355"/>
        <v>0.44931781688751415</v>
      </c>
      <c r="AB582" s="74">
        <f t="shared" si="362"/>
        <v>581</v>
      </c>
      <c r="AC582" s="80">
        <f t="shared" si="334"/>
        <v>-1.1187543420067281E-4</v>
      </c>
      <c r="AD582" s="79">
        <f t="shared" si="354"/>
        <v>-9.9174766963290306E-3</v>
      </c>
      <c r="AE582" s="81">
        <f t="shared" si="335"/>
        <v>-9.8056012621283578E-3</v>
      </c>
      <c r="AF582" s="19">
        <f t="shared" si="357"/>
        <v>-2.2072297878211786E-2</v>
      </c>
      <c r="AG582" s="93">
        <f t="shared" si="356"/>
        <v>-5.0575271549673628</v>
      </c>
      <c r="AH582" s="91">
        <f t="shared" si="358"/>
        <v>5.2510085433768656E-4</v>
      </c>
      <c r="AI582" s="96">
        <f t="shared" si="359"/>
        <v>578.32136201300045</v>
      </c>
      <c r="AJ582" s="5">
        <f t="shared" si="363"/>
        <v>0</v>
      </c>
      <c r="AK582" s="5">
        <f t="shared" si="366"/>
        <v>0</v>
      </c>
      <c r="AL582" s="5">
        <f t="shared" si="329"/>
        <v>0</v>
      </c>
      <c r="AM582" s="95">
        <f t="shared" si="336"/>
        <v>1.4285714285714299E-3</v>
      </c>
      <c r="AN582" s="95">
        <f t="shared" si="337"/>
        <v>-2.1428571428571447E-3</v>
      </c>
      <c r="AO582" s="78">
        <f t="shared" si="338"/>
        <v>0.66666666666666674</v>
      </c>
      <c r="AP582" s="8">
        <f t="shared" si="339"/>
        <v>40</v>
      </c>
      <c r="AQ582" s="8">
        <f t="shared" si="333"/>
        <v>66.666666666666657</v>
      </c>
      <c r="AR582" s="8">
        <f t="shared" si="361"/>
        <v>0</v>
      </c>
      <c r="AS582" s="114">
        <f t="shared" si="367"/>
        <v>0</v>
      </c>
      <c r="AT582" s="103">
        <f t="shared" si="352"/>
        <v>0.19457120843951875</v>
      </c>
      <c r="AU582" s="5">
        <f t="shared" si="364"/>
        <v>0.43</v>
      </c>
      <c r="AW582" s="210">
        <f t="shared" si="365"/>
        <v>0</v>
      </c>
      <c r="AX582" s="276">
        <f t="shared" si="331"/>
        <v>-1.6563103218782162E-2</v>
      </c>
      <c r="AY582" s="19">
        <f t="shared" si="353"/>
        <v>-5.8335963488588584E-2</v>
      </c>
    </row>
    <row r="583" spans="1:51">
      <c r="A583" s="4">
        <v>39177</v>
      </c>
      <c r="B583" s="9">
        <f t="shared" si="360"/>
        <v>39177</v>
      </c>
      <c r="C583" s="5">
        <v>0.43</v>
      </c>
      <c r="D583" s="5">
        <v>0.43</v>
      </c>
      <c r="E583" s="5">
        <v>0.41</v>
      </c>
      <c r="F583" s="5">
        <v>0.41</v>
      </c>
      <c r="G583" s="6">
        <v>40200</v>
      </c>
      <c r="H583" s="112">
        <v>0.41</v>
      </c>
      <c r="I583" s="19">
        <f t="shared" si="340"/>
        <v>-4.6511627906976785E-2</v>
      </c>
      <c r="J583" s="8">
        <f t="shared" si="341"/>
        <v>0.46537971060924954</v>
      </c>
      <c r="K583" s="8">
        <f t="shared" si="342"/>
        <v>0.41562028939075069</v>
      </c>
      <c r="L583" s="8">
        <f t="shared" si="343"/>
        <v>0.44050000000000011</v>
      </c>
      <c r="M583" s="19">
        <f t="shared" si="344"/>
        <v>0.11972327263291255</v>
      </c>
      <c r="N583" s="19">
        <f t="shared" si="345"/>
        <v>5.1164189242286676E-2</v>
      </c>
      <c r="O583" s="19">
        <f t="shared" si="346"/>
        <v>-4.3130394345081242E-3</v>
      </c>
      <c r="P583" s="19">
        <f t="shared" si="347"/>
        <v>-9.4949061027052428E-3</v>
      </c>
      <c r="Q583" s="214"/>
      <c r="R583" s="305"/>
      <c r="S583" s="215"/>
      <c r="T583" t="str">
        <f t="shared" si="348"/>
        <v/>
      </c>
      <c r="U583" t="str">
        <f t="shared" si="349"/>
        <v/>
      </c>
      <c r="V583" t="str">
        <f t="shared" si="350"/>
        <v>BrokeBandLower</v>
      </c>
      <c r="W583" t="str">
        <f t="shared" si="351"/>
        <v>BrokeBandLower</v>
      </c>
      <c r="X583" s="10"/>
      <c r="Y583" s="219">
        <f t="shared" si="330"/>
        <v>-1.2527472527472539E-3</v>
      </c>
      <c r="Z583" s="78">
        <f t="shared" si="332"/>
        <v>0.4348726878017426</v>
      </c>
      <c r="AA583" s="78">
        <f t="shared" si="355"/>
        <v>0.44640829843783808</v>
      </c>
      <c r="AB583" s="74">
        <f t="shared" si="362"/>
        <v>582</v>
      </c>
      <c r="AC583" s="80">
        <f t="shared" si="334"/>
        <v>-1.3840074991737002E-3</v>
      </c>
      <c r="AD583" s="79">
        <f t="shared" si="354"/>
        <v>-1.1535610636095484E-2</v>
      </c>
      <c r="AE583" s="81">
        <f t="shared" si="335"/>
        <v>-1.0151603136921783E-2</v>
      </c>
      <c r="AF583" s="19">
        <f t="shared" si="357"/>
        <v>-2.5840941300740192E-2</v>
      </c>
      <c r="AG583" s="93">
        <f t="shared" si="356"/>
        <v>11.370968739135199</v>
      </c>
      <c r="AH583" s="91">
        <f t="shared" si="358"/>
        <v>4.1897624751965012E-4</v>
      </c>
      <c r="AI583" s="96">
        <f t="shared" si="359"/>
        <v>578.88496430266275</v>
      </c>
      <c r="AJ583" s="5">
        <f t="shared" si="363"/>
        <v>-2.0000000000000018E-2</v>
      </c>
      <c r="AK583" s="5">
        <f t="shared" si="366"/>
        <v>0</v>
      </c>
      <c r="AL583" s="5">
        <f t="shared" si="329"/>
        <v>-2.0000000000000018E-2</v>
      </c>
      <c r="AM583" s="95">
        <f t="shared" si="336"/>
        <v>1.4285714285714299E-3</v>
      </c>
      <c r="AN583" s="95">
        <f t="shared" si="337"/>
        <v>-3.5714285714285748E-3</v>
      </c>
      <c r="AO583" s="78">
        <f t="shared" si="338"/>
        <v>0.39999999999999997</v>
      </c>
      <c r="AP583" s="8">
        <f t="shared" si="339"/>
        <v>28.571428571428569</v>
      </c>
      <c r="AQ583" s="8">
        <f t="shared" si="333"/>
        <v>61.53846153846154</v>
      </c>
      <c r="AR583" s="8">
        <f t="shared" si="361"/>
        <v>-1</v>
      </c>
      <c r="AS583" s="114">
        <f t="shared" si="367"/>
        <v>-40200</v>
      </c>
      <c r="AT583" s="103">
        <f t="shared" si="352"/>
        <v>0.14853593611357588</v>
      </c>
      <c r="AU583" s="5">
        <f t="shared" si="364"/>
        <v>0.41</v>
      </c>
      <c r="AW583" s="210">
        <f t="shared" si="365"/>
        <v>4.8780487804878092E-2</v>
      </c>
      <c r="AX583" s="276">
        <f t="shared" si="331"/>
        <v>-1.6209957944417114E-2</v>
      </c>
      <c r="AY583" s="19">
        <f t="shared" si="353"/>
        <v>2.1321202295267287E-2</v>
      </c>
    </row>
    <row r="584" spans="1:51">
      <c r="A584" s="4">
        <v>39182</v>
      </c>
      <c r="B584" s="9">
        <f t="shared" si="360"/>
        <v>39182</v>
      </c>
      <c r="C584" s="5">
        <v>0.43</v>
      </c>
      <c r="D584" s="5">
        <v>0.44</v>
      </c>
      <c r="E584" s="5">
        <v>0.41</v>
      </c>
      <c r="F584" s="5">
        <v>0.42</v>
      </c>
      <c r="G584" s="6">
        <v>132700</v>
      </c>
      <c r="H584" s="112">
        <v>0.42</v>
      </c>
      <c r="I584" s="19">
        <f t="shared" si="340"/>
        <v>2.4390243902439046E-2</v>
      </c>
      <c r="J584" s="8">
        <f t="shared" si="341"/>
        <v>0.46044994432064373</v>
      </c>
      <c r="K584" s="8">
        <f t="shared" si="342"/>
        <v>0.41555005567935638</v>
      </c>
      <c r="L584" s="8">
        <f t="shared" si="343"/>
        <v>0.43800000000000006</v>
      </c>
      <c r="M584" s="19">
        <f t="shared" si="344"/>
        <v>0.10804929039868225</v>
      </c>
      <c r="N584" s="19">
        <f t="shared" si="345"/>
        <v>-9.7508044822866485E-2</v>
      </c>
      <c r="O584" s="19">
        <f t="shared" si="346"/>
        <v>-1.0592997881562196E-2</v>
      </c>
      <c r="P584" s="19">
        <f t="shared" si="347"/>
        <v>-1.6898528100555826E-4</v>
      </c>
      <c r="Q584" s="214"/>
      <c r="R584" s="305"/>
      <c r="S584" s="215"/>
      <c r="T584" t="str">
        <f t="shared" si="348"/>
        <v/>
      </c>
      <c r="U584" t="str">
        <f t="shared" si="349"/>
        <v/>
      </c>
      <c r="V584" t="str">
        <f t="shared" si="350"/>
        <v>BrokeBandLower</v>
      </c>
      <c r="W584" t="str">
        <f t="shared" si="351"/>
        <v/>
      </c>
      <c r="X584" s="10"/>
      <c r="Y584" s="219">
        <f t="shared" si="330"/>
        <v>-1.6043956043956058E-3</v>
      </c>
      <c r="Z584" s="78">
        <f t="shared" si="332"/>
        <v>0.43258229388027425</v>
      </c>
      <c r="AA584" s="78">
        <f t="shared" si="355"/>
        <v>0.44445408435343808</v>
      </c>
      <c r="AB584" s="74">
        <f t="shared" si="362"/>
        <v>583</v>
      </c>
      <c r="AC584" s="80">
        <f t="shared" si="334"/>
        <v>-1.3761498689936411E-3</v>
      </c>
      <c r="AD584" s="79">
        <f t="shared" si="354"/>
        <v>-1.1871790473163835E-2</v>
      </c>
      <c r="AE584" s="81">
        <f t="shared" si="335"/>
        <v>-1.0495640604170194E-2</v>
      </c>
      <c r="AF584" s="19">
        <f t="shared" si="357"/>
        <v>-2.6710949209599721E-2</v>
      </c>
      <c r="AG584" s="93">
        <f t="shared" si="356"/>
        <v>-5.6774476906739698E-3</v>
      </c>
      <c r="AH584" s="91">
        <f t="shared" si="358"/>
        <v>3.1085425018809458E-4</v>
      </c>
      <c r="AI584" s="96">
        <f t="shared" si="359"/>
        <v>579.43109332430379</v>
      </c>
      <c r="AJ584" s="5">
        <f t="shared" si="363"/>
        <v>1.0000000000000009E-2</v>
      </c>
      <c r="AK584" s="5">
        <f t="shared" si="366"/>
        <v>1.0000000000000009E-2</v>
      </c>
      <c r="AL584" s="5">
        <f t="shared" si="329"/>
        <v>0</v>
      </c>
      <c r="AM584" s="95">
        <f t="shared" si="336"/>
        <v>2.1428571428571447E-3</v>
      </c>
      <c r="AN584" s="95">
        <f t="shared" si="337"/>
        <v>-3.5714285714285748E-3</v>
      </c>
      <c r="AO584" s="78">
        <f t="shared" si="338"/>
        <v>0.6</v>
      </c>
      <c r="AP584" s="8">
        <f t="shared" si="339"/>
        <v>37.5</v>
      </c>
      <c r="AQ584" s="8">
        <f t="shared" si="333"/>
        <v>54.545454545454547</v>
      </c>
      <c r="AR584" s="8">
        <f t="shared" si="361"/>
        <v>-0.33333333333333331</v>
      </c>
      <c r="AS584" s="114">
        <f t="shared" si="367"/>
        <v>-44233.333333333328</v>
      </c>
      <c r="AT584" s="103">
        <f t="shared" si="352"/>
        <v>9.2864893179182117E-2</v>
      </c>
      <c r="AU584" s="5">
        <f t="shared" si="364"/>
        <v>0.42</v>
      </c>
      <c r="AW584" s="210">
        <f t="shared" si="365"/>
        <v>7.3170731707317138E-2</v>
      </c>
      <c r="AX584" s="276">
        <f t="shared" si="331"/>
        <v>-1.5207634482038216E-2</v>
      </c>
      <c r="AY584" s="19">
        <f t="shared" si="353"/>
        <v>6.1833810168774039E-2</v>
      </c>
    </row>
    <row r="585" spans="1:51">
      <c r="A585" s="4">
        <v>39183</v>
      </c>
      <c r="B585" s="9">
        <f t="shared" si="360"/>
        <v>39183</v>
      </c>
      <c r="C585" s="5">
        <v>0.44</v>
      </c>
      <c r="D585" s="5">
        <v>0.44</v>
      </c>
      <c r="E585" s="5">
        <v>0.44</v>
      </c>
      <c r="F585" s="5">
        <v>0.44</v>
      </c>
      <c r="G585" s="6">
        <v>90000</v>
      </c>
      <c r="H585" s="112">
        <v>0.44</v>
      </c>
      <c r="I585" s="19">
        <f t="shared" si="340"/>
        <v>4.7619047619047665E-2</v>
      </c>
      <c r="J585" s="8">
        <f t="shared" si="341"/>
        <v>0.45355872210923209</v>
      </c>
      <c r="K585" s="8">
        <f t="shared" si="342"/>
        <v>0.41944127789076813</v>
      </c>
      <c r="L585" s="8">
        <f t="shared" si="343"/>
        <v>0.43650000000000011</v>
      </c>
      <c r="M585" s="19">
        <f t="shared" si="344"/>
        <v>8.1340216180032024E-2</v>
      </c>
      <c r="N585" s="19">
        <f t="shared" si="345"/>
        <v>-0.24719342551995105</v>
      </c>
      <c r="O585" s="19">
        <f t="shared" si="346"/>
        <v>-1.4966278737592369E-2</v>
      </c>
      <c r="P585" s="19">
        <f t="shared" si="347"/>
        <v>9.364027650171379E-3</v>
      </c>
      <c r="Q585" s="214"/>
      <c r="R585" s="305"/>
      <c r="S585" s="215"/>
      <c r="T585" t="str">
        <f t="shared" si="348"/>
        <v/>
      </c>
      <c r="U585" t="str">
        <f t="shared" si="349"/>
        <v/>
      </c>
      <c r="V585" t="str">
        <f t="shared" si="350"/>
        <v/>
      </c>
      <c r="W585" t="str">
        <f t="shared" si="351"/>
        <v/>
      </c>
      <c r="X585" s="10"/>
      <c r="Y585" s="219">
        <f t="shared" si="330"/>
        <v>-1.6263736263736278E-3</v>
      </c>
      <c r="Z585" s="78">
        <f t="shared" si="332"/>
        <v>0.433724620622712</v>
      </c>
      <c r="AA585" s="78">
        <f t="shared" si="355"/>
        <v>0.44412448211128369</v>
      </c>
      <c r="AB585" s="74">
        <f t="shared" si="362"/>
        <v>584</v>
      </c>
      <c r="AC585" s="80">
        <f t="shared" si="334"/>
        <v>7.6623292478799482E-5</v>
      </c>
      <c r="AD585" s="79">
        <f t="shared" si="354"/>
        <v>-1.0399861488571693E-2</v>
      </c>
      <c r="AE585" s="81">
        <f t="shared" si="335"/>
        <v>-1.0476484781050493E-2</v>
      </c>
      <c r="AF585" s="19">
        <f t="shared" si="357"/>
        <v>-2.3416546278045111E-2</v>
      </c>
      <c r="AG585" s="93">
        <f t="shared" si="356"/>
        <v>-1.0556794679164072</v>
      </c>
      <c r="AH585" s="91">
        <f t="shared" si="358"/>
        <v>2.2754051480470126E-4</v>
      </c>
      <c r="AI585" s="96">
        <f t="shared" si="359"/>
        <v>580.17167906482905</v>
      </c>
      <c r="AJ585" s="5">
        <f t="shared" si="363"/>
        <v>2.0000000000000018E-2</v>
      </c>
      <c r="AK585" s="5">
        <f t="shared" si="366"/>
        <v>2.0000000000000018E-2</v>
      </c>
      <c r="AL585" s="5">
        <f t="shared" si="329"/>
        <v>0</v>
      </c>
      <c r="AM585" s="95">
        <f t="shared" si="336"/>
        <v>3.5714285714285748E-3</v>
      </c>
      <c r="AN585" s="95">
        <f t="shared" si="337"/>
        <v>-2.8571428571428597E-3</v>
      </c>
      <c r="AO585" s="78">
        <f t="shared" si="338"/>
        <v>1.25</v>
      </c>
      <c r="AP585" s="8">
        <f t="shared" si="339"/>
        <v>55.555555555555557</v>
      </c>
      <c r="AQ585" s="8">
        <f t="shared" si="333"/>
        <v>55.555555555555557</v>
      </c>
      <c r="AR585" s="8">
        <f t="shared" si="361"/>
        <v>0</v>
      </c>
      <c r="AS585" s="114">
        <f t="shared" si="367"/>
        <v>0</v>
      </c>
      <c r="AT585" s="103">
        <f t="shared" si="352"/>
        <v>8.839975780888272E-2</v>
      </c>
      <c r="AU585" s="5">
        <f t="shared" si="364"/>
        <v>0.44</v>
      </c>
      <c r="AW585" s="210">
        <f t="shared" si="365"/>
        <v>0</v>
      </c>
      <c r="AX585" s="276">
        <f t="shared" si="331"/>
        <v>-1.403809356548693E-2</v>
      </c>
      <c r="AY585" s="19">
        <f t="shared" si="353"/>
        <v>7.6904854461924035E-2</v>
      </c>
    </row>
    <row r="586" spans="1:51">
      <c r="A586" s="4">
        <v>39184</v>
      </c>
      <c r="B586" s="9">
        <f t="shared" si="360"/>
        <v>39184</v>
      </c>
      <c r="C586" s="5">
        <v>0.41</v>
      </c>
      <c r="D586" s="5">
        <v>0.41</v>
      </c>
      <c r="E586" s="5">
        <v>0.4</v>
      </c>
      <c r="F586" s="5">
        <v>0.4</v>
      </c>
      <c r="G586" s="6">
        <v>282400</v>
      </c>
      <c r="H586" s="112">
        <v>0.4</v>
      </c>
      <c r="I586" s="19">
        <f t="shared" si="340"/>
        <v>-9.090909090909087E-2</v>
      </c>
      <c r="J586" s="8">
        <f t="shared" si="341"/>
        <v>0.45771637353248784</v>
      </c>
      <c r="K586" s="8">
        <f t="shared" si="342"/>
        <v>0.41128362646751226</v>
      </c>
      <c r="L586" s="8">
        <f t="shared" si="343"/>
        <v>0.43450000000000005</v>
      </c>
      <c r="M586" s="19">
        <f t="shared" si="344"/>
        <v>0.1128971446390496</v>
      </c>
      <c r="N586" s="19">
        <f t="shared" si="345"/>
        <v>0.3879621906729625</v>
      </c>
      <c r="O586" s="19">
        <f t="shared" si="346"/>
        <v>9.1667323779399106E-3</v>
      </c>
      <c r="P586" s="19">
        <f t="shared" si="347"/>
        <v>-1.9448852207102747E-2</v>
      </c>
      <c r="Q586" s="214"/>
      <c r="R586" s="305"/>
      <c r="S586" s="215"/>
      <c r="T586" t="str">
        <f t="shared" si="348"/>
        <v>BrokeBandLower</v>
      </c>
      <c r="U586" t="str">
        <f t="shared" si="349"/>
        <v>BrokeBandLower</v>
      </c>
      <c r="V586" t="str">
        <f t="shared" si="350"/>
        <v>BrokeBandLower</v>
      </c>
      <c r="W586" t="str">
        <f t="shared" si="351"/>
        <v>BrokeBandLower</v>
      </c>
      <c r="X586" s="10"/>
      <c r="Y586" s="219">
        <f t="shared" si="330"/>
        <v>-2.1758241758241762E-3</v>
      </c>
      <c r="Z586" s="78">
        <f t="shared" si="332"/>
        <v>0.42853102904681434</v>
      </c>
      <c r="AA586" s="78">
        <f t="shared" si="355"/>
        <v>0.44085927043504869</v>
      </c>
      <c r="AB586" s="74">
        <f t="shared" si="362"/>
        <v>585</v>
      </c>
      <c r="AC586" s="80">
        <f t="shared" si="334"/>
        <v>-1.4814052857470873E-3</v>
      </c>
      <c r="AD586" s="79">
        <f t="shared" si="354"/>
        <v>-1.2328241388234351E-2</v>
      </c>
      <c r="AE586" s="81">
        <f t="shared" si="335"/>
        <v>-1.0846836102487264E-2</v>
      </c>
      <c r="AF586" s="19">
        <f t="shared" si="357"/>
        <v>-2.7964119652215996E-2</v>
      </c>
      <c r="AG586" s="93">
        <f t="shared" si="356"/>
        <v>-20.333615638573217</v>
      </c>
      <c r="AH586" s="91">
        <f t="shared" si="358"/>
        <v>1.2986645419397837E-4</v>
      </c>
      <c r="AI586" s="96">
        <f t="shared" si="359"/>
        <v>580.45595414351544</v>
      </c>
      <c r="AJ586" s="5">
        <f t="shared" si="363"/>
        <v>-3.999999999999998E-2</v>
      </c>
      <c r="AK586" s="5">
        <f t="shared" si="366"/>
        <v>0</v>
      </c>
      <c r="AL586" s="5">
        <f t="shared" ref="AL586:AL649" si="368">IF(AJ586&lt;0,AJ586,0)</f>
        <v>-3.999999999999998E-2</v>
      </c>
      <c r="AM586" s="95">
        <f t="shared" si="336"/>
        <v>2.1428571428571447E-3</v>
      </c>
      <c r="AN586" s="95">
        <f t="shared" si="337"/>
        <v>-5.7142857142857151E-3</v>
      </c>
      <c r="AO586" s="78">
        <f t="shared" si="338"/>
        <v>0.37500000000000028</v>
      </c>
      <c r="AP586" s="8">
        <f t="shared" si="339"/>
        <v>27.27272727272728</v>
      </c>
      <c r="AQ586" s="8">
        <f t="shared" si="333"/>
        <v>42.857142857142868</v>
      </c>
      <c r="AR586" s="8">
        <f t="shared" si="361"/>
        <v>-1</v>
      </c>
      <c r="AS586" s="114">
        <f t="shared" si="367"/>
        <v>-282400</v>
      </c>
      <c r="AT586" s="103">
        <f t="shared" si="352"/>
        <v>-6.0424417803500059E-2</v>
      </c>
      <c r="AU586" s="5">
        <f t="shared" si="364"/>
        <v>0.4</v>
      </c>
      <c r="AW586" s="210">
        <f t="shared" si="365"/>
        <v>2.4999999999999883E-2</v>
      </c>
      <c r="AX586" s="276">
        <f t="shared" si="331"/>
        <v>-1.1263352193449625E-2</v>
      </c>
      <c r="AY586" s="19">
        <f t="shared" si="353"/>
        <v>0.19765799102942927</v>
      </c>
    </row>
    <row r="587" spans="1:51">
      <c r="A587" s="4">
        <v>39185</v>
      </c>
      <c r="B587" s="9">
        <f t="shared" si="360"/>
        <v>39185</v>
      </c>
      <c r="C587" s="5">
        <v>0.41</v>
      </c>
      <c r="D587" s="5">
        <v>0.41</v>
      </c>
      <c r="E587" s="5">
        <v>0.4</v>
      </c>
      <c r="F587" s="5">
        <v>0.41</v>
      </c>
      <c r="G587" s="6">
        <v>194000</v>
      </c>
      <c r="H587" s="112">
        <v>0.41</v>
      </c>
      <c r="I587" s="19">
        <f t="shared" si="340"/>
        <v>2.4999999999999883E-2</v>
      </c>
      <c r="J587" s="8">
        <f t="shared" si="341"/>
        <v>0.45837715508089916</v>
      </c>
      <c r="K587" s="8">
        <f t="shared" si="342"/>
        <v>0.40762284491910106</v>
      </c>
      <c r="L587" s="8">
        <f t="shared" si="343"/>
        <v>0.43300000000000011</v>
      </c>
      <c r="M587" s="19">
        <f t="shared" si="344"/>
        <v>0.12451291872974161</v>
      </c>
      <c r="N587" s="19">
        <f t="shared" si="345"/>
        <v>0.10288811225323302</v>
      </c>
      <c r="O587" s="19">
        <f t="shared" si="346"/>
        <v>1.4436484832553505E-3</v>
      </c>
      <c r="P587" s="19">
        <f t="shared" si="347"/>
        <v>-8.9008686775435639E-3</v>
      </c>
      <c r="Q587" s="214"/>
      <c r="R587" s="305"/>
      <c r="S587" s="215"/>
      <c r="T587" t="str">
        <f t="shared" si="348"/>
        <v/>
      </c>
      <c r="U587" t="str">
        <f t="shared" si="349"/>
        <v/>
      </c>
      <c r="V587" t="str">
        <f t="shared" si="350"/>
        <v>BrokeBandLower</v>
      </c>
      <c r="W587" t="str">
        <f t="shared" si="351"/>
        <v/>
      </c>
      <c r="X587" s="10"/>
      <c r="Y587" s="219">
        <f t="shared" si="330"/>
        <v>-2.5494505494505506E-3</v>
      </c>
      <c r="Z587" s="78">
        <f t="shared" si="332"/>
        <v>0.42567725057360495</v>
      </c>
      <c r="AA587" s="78">
        <f t="shared" si="355"/>
        <v>0.43857568442285511</v>
      </c>
      <c r="AB587" s="74">
        <f t="shared" si="362"/>
        <v>586</v>
      </c>
      <c r="AC587" s="80">
        <f t="shared" si="334"/>
        <v>-1.641278197410315E-3</v>
      </c>
      <c r="AD587" s="79">
        <f t="shared" si="354"/>
        <v>-1.2898433849250157E-2</v>
      </c>
      <c r="AE587" s="81">
        <f t="shared" si="335"/>
        <v>-1.1257155651839842E-2</v>
      </c>
      <c r="AF587" s="19">
        <f t="shared" si="357"/>
        <v>-2.9409824364120613E-2</v>
      </c>
      <c r="AG587" s="93">
        <f t="shared" si="356"/>
        <v>0.10791976591510688</v>
      </c>
      <c r="AH587" s="91">
        <f t="shared" si="358"/>
        <v>3.9271085460852754E-5</v>
      </c>
      <c r="AI587" s="96">
        <f t="shared" si="359"/>
        <v>580.25312461714782</v>
      </c>
      <c r="AJ587" s="5">
        <f t="shared" si="363"/>
        <v>9.9999999999999534E-3</v>
      </c>
      <c r="AK587" s="5">
        <f t="shared" si="366"/>
        <v>9.9999999999999534E-3</v>
      </c>
      <c r="AL587" s="5">
        <f t="shared" si="368"/>
        <v>0</v>
      </c>
      <c r="AM587" s="95">
        <f t="shared" si="336"/>
        <v>2.8571428571428558E-3</v>
      </c>
      <c r="AN587" s="95">
        <f t="shared" si="337"/>
        <v>-5.0000000000000001E-3</v>
      </c>
      <c r="AO587" s="78">
        <f t="shared" si="338"/>
        <v>0.57142857142857117</v>
      </c>
      <c r="AP587" s="8">
        <f t="shared" si="339"/>
        <v>36.363636363636353</v>
      </c>
      <c r="AQ587" s="8">
        <f t="shared" si="333"/>
        <v>36.363636363636353</v>
      </c>
      <c r="AR587" s="8">
        <f t="shared" si="361"/>
        <v>1</v>
      </c>
      <c r="AS587" s="114">
        <f t="shared" si="367"/>
        <v>194000</v>
      </c>
      <c r="AT587" s="103">
        <f t="shared" si="352"/>
        <v>1.8071040081662607E-2</v>
      </c>
      <c r="AU587" s="5">
        <f t="shared" si="364"/>
        <v>0.41</v>
      </c>
      <c r="AW587" s="210">
        <f t="shared" si="365"/>
        <v>2.4999999999999883E-2</v>
      </c>
      <c r="AX587" s="276">
        <f t="shared" si="331"/>
        <v>-8.2846335976970841E-3</v>
      </c>
      <c r="AY587" s="19">
        <f t="shared" si="353"/>
        <v>0.26446110754530611</v>
      </c>
    </row>
    <row r="588" spans="1:51">
      <c r="A588" s="4">
        <v>39188</v>
      </c>
      <c r="B588" s="9">
        <f t="shared" si="360"/>
        <v>39188</v>
      </c>
      <c r="C588" s="5">
        <v>0.41</v>
      </c>
      <c r="D588" s="5">
        <v>0.41</v>
      </c>
      <c r="E588" s="5">
        <v>0.41</v>
      </c>
      <c r="F588" s="5">
        <v>0.41</v>
      </c>
      <c r="G588" s="6">
        <v>173900</v>
      </c>
      <c r="H588" s="112">
        <v>0.41</v>
      </c>
      <c r="I588" s="19">
        <f t="shared" si="340"/>
        <v>0</v>
      </c>
      <c r="J588" s="8">
        <f t="shared" si="341"/>
        <v>0.45853701166919159</v>
      </c>
      <c r="K588" s="8">
        <f t="shared" si="342"/>
        <v>0.40446298833080851</v>
      </c>
      <c r="L588" s="8">
        <f t="shared" si="343"/>
        <v>0.43150000000000005</v>
      </c>
      <c r="M588" s="19">
        <f t="shared" si="344"/>
        <v>0.13369337837695092</v>
      </c>
      <c r="N588" s="19">
        <f t="shared" si="345"/>
        <v>7.3730981016802907E-2</v>
      </c>
      <c r="O588" s="19">
        <f t="shared" si="346"/>
        <v>3.4874466696363916E-4</v>
      </c>
      <c r="P588" s="19">
        <f t="shared" si="347"/>
        <v>-7.7519124054974487E-3</v>
      </c>
      <c r="Q588" s="214"/>
      <c r="R588" s="305"/>
      <c r="S588" s="215"/>
      <c r="T588" t="str">
        <f t="shared" si="348"/>
        <v/>
      </c>
      <c r="U588" t="str">
        <f t="shared" si="349"/>
        <v/>
      </c>
      <c r="V588" t="str">
        <f t="shared" si="350"/>
        <v/>
      </c>
      <c r="W588" t="str">
        <f t="shared" si="351"/>
        <v/>
      </c>
      <c r="X588" s="10"/>
      <c r="Y588" s="219">
        <f t="shared" si="330"/>
        <v>-2.7912087912087928E-3</v>
      </c>
      <c r="Z588" s="78">
        <f t="shared" si="332"/>
        <v>0.42326295398526981</v>
      </c>
      <c r="AA588" s="78">
        <f t="shared" si="355"/>
        <v>0.43646108377556381</v>
      </c>
      <c r="AB588" s="74">
        <f t="shared" si="362"/>
        <v>587</v>
      </c>
      <c r="AC588" s="80">
        <f t="shared" si="334"/>
        <v>-1.5527793107633255E-3</v>
      </c>
      <c r="AD588" s="79">
        <f t="shared" si="354"/>
        <v>-1.3198129790294E-2</v>
      </c>
      <c r="AE588" s="81">
        <f t="shared" si="335"/>
        <v>-1.1645350479530674E-2</v>
      </c>
      <c r="AF588" s="19">
        <f t="shared" si="357"/>
        <v>-3.02389612290857E-2</v>
      </c>
      <c r="AG588" s="93">
        <f t="shared" si="356"/>
        <v>-5.3920710569742056E-2</v>
      </c>
      <c r="AH588" s="91">
        <f t="shared" si="358"/>
        <v>-3.3787290661499386E-5</v>
      </c>
      <c r="AI588" s="96">
        <f t="shared" si="359"/>
        <v>579.73608547588015</v>
      </c>
      <c r="AJ588" s="5">
        <f t="shared" si="363"/>
        <v>0</v>
      </c>
      <c r="AK588" s="5">
        <f t="shared" si="366"/>
        <v>0</v>
      </c>
      <c r="AL588" s="5">
        <f t="shared" si="368"/>
        <v>0</v>
      </c>
      <c r="AM588" s="95">
        <f t="shared" si="336"/>
        <v>2.8571428571428558E-3</v>
      </c>
      <c r="AN588" s="95">
        <f t="shared" si="337"/>
        <v>-5.0000000000000001E-3</v>
      </c>
      <c r="AO588" s="78">
        <f t="shared" si="338"/>
        <v>0.57142857142857117</v>
      </c>
      <c r="AP588" s="8">
        <f t="shared" si="339"/>
        <v>36.363636363636353</v>
      </c>
      <c r="AQ588" s="8">
        <f t="shared" si="333"/>
        <v>36.363636363636353</v>
      </c>
      <c r="AR588" s="8">
        <f t="shared" si="361"/>
        <v>0</v>
      </c>
      <c r="AS588" s="114">
        <f t="shared" si="367"/>
        <v>0</v>
      </c>
      <c r="AT588" s="103">
        <f t="shared" si="352"/>
        <v>-1.4785436421103809E-2</v>
      </c>
      <c r="AU588" s="5">
        <f t="shared" si="364"/>
        <v>0.41</v>
      </c>
      <c r="AW588" s="210">
        <f t="shared" si="365"/>
        <v>0</v>
      </c>
      <c r="AX588" s="276">
        <f t="shared" si="331"/>
        <v>-5.7565161177250395E-3</v>
      </c>
      <c r="AY588" s="19">
        <f t="shared" si="353"/>
        <v>0.30515742792473</v>
      </c>
    </row>
    <row r="589" spans="1:51">
      <c r="A589" s="4">
        <v>39189</v>
      </c>
      <c r="B589" s="9">
        <f t="shared" si="360"/>
        <v>39189</v>
      </c>
      <c r="C589" s="5">
        <v>0.43</v>
      </c>
      <c r="D589" s="5">
        <v>0.45</v>
      </c>
      <c r="E589" s="5">
        <v>0.43</v>
      </c>
      <c r="F589" s="5">
        <v>0.45</v>
      </c>
      <c r="G589" s="6">
        <v>113900</v>
      </c>
      <c r="H589" s="112">
        <v>0.45</v>
      </c>
      <c r="I589" s="19">
        <f t="shared" si="340"/>
        <v>9.7560975609756184E-2</v>
      </c>
      <c r="J589" s="8">
        <f t="shared" si="341"/>
        <v>0.46000000000000008</v>
      </c>
      <c r="K589" s="8">
        <f t="shared" si="342"/>
        <v>0.40400000000000003</v>
      </c>
      <c r="L589" s="8">
        <f t="shared" si="343"/>
        <v>0.43200000000000005</v>
      </c>
      <c r="M589" s="19">
        <f t="shared" si="344"/>
        <v>0.13861386138613874</v>
      </c>
      <c r="N589" s="19">
        <f t="shared" si="345"/>
        <v>3.6804238690972629E-2</v>
      </c>
      <c r="O589" s="19">
        <f t="shared" si="346"/>
        <v>3.1905566913406611E-3</v>
      </c>
      <c r="P589" s="19">
        <f t="shared" si="347"/>
        <v>-1.1446988826325267E-3</v>
      </c>
      <c r="Q589" s="214"/>
      <c r="R589" s="305"/>
      <c r="S589" s="215"/>
      <c r="T589" t="str">
        <f t="shared" si="348"/>
        <v/>
      </c>
      <c r="U589" t="str">
        <f t="shared" si="349"/>
        <v/>
      </c>
      <c r="V589" t="str">
        <f t="shared" si="350"/>
        <v/>
      </c>
      <c r="W589" t="str">
        <f t="shared" si="351"/>
        <v/>
      </c>
      <c r="X589" s="10"/>
      <c r="Y589" s="219">
        <f t="shared" si="330"/>
        <v>-1.7582417582417589E-3</v>
      </c>
      <c r="Z589" s="78">
        <f t="shared" si="332"/>
        <v>0.42738045907153827</v>
      </c>
      <c r="AA589" s="78">
        <f t="shared" si="355"/>
        <v>0.43746296357617209</v>
      </c>
      <c r="AB589" s="74">
        <f t="shared" si="362"/>
        <v>588</v>
      </c>
      <c r="AC589" s="80">
        <f t="shared" si="334"/>
        <v>1.2502767799174776E-3</v>
      </c>
      <c r="AD589" s="79">
        <f t="shared" si="354"/>
        <v>-1.0082504504633827E-2</v>
      </c>
      <c r="AE589" s="81">
        <f t="shared" si="335"/>
        <v>-1.1332781284551304E-2</v>
      </c>
      <c r="AF589" s="19">
        <f t="shared" si="357"/>
        <v>-2.3047675675699202E-2</v>
      </c>
      <c r="AG589" s="93">
        <f t="shared" si="356"/>
        <v>-1.8051863978679998</v>
      </c>
      <c r="AH589" s="91">
        <f t="shared" si="358"/>
        <v>-1.036450741415773E-5</v>
      </c>
      <c r="AI589" s="96">
        <f t="shared" si="359"/>
        <v>581.36896701792887</v>
      </c>
      <c r="AJ589" s="5">
        <f t="shared" si="363"/>
        <v>4.0000000000000036E-2</v>
      </c>
      <c r="AK589" s="5">
        <f t="shared" si="366"/>
        <v>4.0000000000000036E-2</v>
      </c>
      <c r="AL589" s="5">
        <f t="shared" si="368"/>
        <v>0</v>
      </c>
      <c r="AM589" s="95">
        <f t="shared" si="336"/>
        <v>5.7142857142857151E-3</v>
      </c>
      <c r="AN589" s="95">
        <f t="shared" si="337"/>
        <v>-5.0000000000000001E-3</v>
      </c>
      <c r="AO589" s="78">
        <f t="shared" si="338"/>
        <v>1.142857142857143</v>
      </c>
      <c r="AP589" s="8">
        <f t="shared" si="339"/>
        <v>53.333333333333343</v>
      </c>
      <c r="AQ589" s="8">
        <f t="shared" si="333"/>
        <v>46.153846153846153</v>
      </c>
      <c r="AR589" s="8">
        <f t="shared" si="361"/>
        <v>1</v>
      </c>
      <c r="AS589" s="114">
        <f t="shared" si="367"/>
        <v>113900</v>
      </c>
      <c r="AT589" s="103">
        <f t="shared" si="352"/>
        <v>3.5420289855072472E-2</v>
      </c>
      <c r="AU589" s="5">
        <f t="shared" si="364"/>
        <v>0.45</v>
      </c>
      <c r="AW589" s="210">
        <f t="shared" si="365"/>
        <v>4.6511627906976785E-2</v>
      </c>
      <c r="AX589" s="276">
        <f t="shared" si="331"/>
        <v>-3.147127713566704E-3</v>
      </c>
      <c r="AY589" s="19">
        <f t="shared" si="353"/>
        <v>0.45329299020351899</v>
      </c>
    </row>
    <row r="590" spans="1:51">
      <c r="A590" s="4">
        <v>39190</v>
      </c>
      <c r="B590" s="9">
        <f t="shared" si="360"/>
        <v>39190</v>
      </c>
      <c r="C590" s="5">
        <v>0.46</v>
      </c>
      <c r="D590" s="5">
        <v>0.46</v>
      </c>
      <c r="E590" s="5">
        <v>0.44</v>
      </c>
      <c r="F590" s="5">
        <v>0.45</v>
      </c>
      <c r="G590" s="6">
        <v>46000</v>
      </c>
      <c r="H590" s="112">
        <v>0.45</v>
      </c>
      <c r="I590" s="19">
        <f t="shared" si="340"/>
        <v>0</v>
      </c>
      <c r="J590" s="8">
        <f t="shared" si="341"/>
        <v>0.46139636655359978</v>
      </c>
      <c r="K590" s="8">
        <f t="shared" si="342"/>
        <v>0.40360363344640021</v>
      </c>
      <c r="L590" s="8">
        <f t="shared" si="343"/>
        <v>0.4325</v>
      </c>
      <c r="M590" s="19">
        <f t="shared" si="344"/>
        <v>0.143191805816274</v>
      </c>
      <c r="N590" s="19">
        <f t="shared" si="345"/>
        <v>3.3026599103118642E-2</v>
      </c>
      <c r="O590" s="19">
        <f t="shared" si="346"/>
        <v>3.0355794643471819E-3</v>
      </c>
      <c r="P590" s="19">
        <f t="shared" si="347"/>
        <v>-9.8110533069260884E-4</v>
      </c>
      <c r="Q590" s="214"/>
      <c r="R590" s="305"/>
      <c r="S590" s="215"/>
      <c r="T590" t="str">
        <f t="shared" si="348"/>
        <v/>
      </c>
      <c r="U590" t="str">
        <f t="shared" si="349"/>
        <v/>
      </c>
      <c r="V590" t="str">
        <f t="shared" si="350"/>
        <v/>
      </c>
      <c r="W590" t="str">
        <f t="shared" si="351"/>
        <v/>
      </c>
      <c r="X590" s="10"/>
      <c r="Y590" s="219">
        <f t="shared" ref="Y590:Y653" si="369">SLOPE(H577:H590,AB577:AB590)</f>
        <v>-7.6923076923076945E-4</v>
      </c>
      <c r="Z590" s="78">
        <f t="shared" si="332"/>
        <v>0.4308638683745214</v>
      </c>
      <c r="AA590" s="78">
        <f t="shared" si="355"/>
        <v>0.43839070427153537</v>
      </c>
      <c r="AB590" s="74">
        <f t="shared" si="362"/>
        <v>589</v>
      </c>
      <c r="AC590" s="80">
        <f t="shared" si="334"/>
        <v>3.0447563100298655E-3</v>
      </c>
      <c r="AD590" s="79">
        <f t="shared" si="354"/>
        <v>-7.5268358970139726E-3</v>
      </c>
      <c r="AE590" s="81">
        <f t="shared" si="335"/>
        <v>-1.0571592207043838E-2</v>
      </c>
      <c r="AF590" s="19">
        <f t="shared" si="357"/>
        <v>-1.7169241554793362E-2</v>
      </c>
      <c r="AG590" s="93">
        <f t="shared" si="356"/>
        <v>1.4352658218853185</v>
      </c>
      <c r="AH590" s="91">
        <f t="shared" si="358"/>
        <v>6.9506840726949086E-5</v>
      </c>
      <c r="AI590" s="96">
        <f t="shared" si="359"/>
        <v>582.69823871085975</v>
      </c>
      <c r="AJ590" s="5">
        <f t="shared" si="363"/>
        <v>0</v>
      </c>
      <c r="AK590" s="5">
        <f t="shared" si="366"/>
        <v>0</v>
      </c>
      <c r="AL590" s="5">
        <f t="shared" si="368"/>
        <v>0</v>
      </c>
      <c r="AM590" s="95">
        <f t="shared" si="336"/>
        <v>5.7142857142857151E-3</v>
      </c>
      <c r="AN590" s="95">
        <f t="shared" si="337"/>
        <v>-5.0000000000000001E-3</v>
      </c>
      <c r="AO590" s="78">
        <f t="shared" si="338"/>
        <v>1.142857142857143</v>
      </c>
      <c r="AP590" s="8">
        <f t="shared" si="339"/>
        <v>53.333333333333343</v>
      </c>
      <c r="AQ590" s="8">
        <f t="shared" si="333"/>
        <v>46.153846153846153</v>
      </c>
      <c r="AR590" s="8">
        <f t="shared" si="361"/>
        <v>0</v>
      </c>
      <c r="AS590" s="114">
        <f t="shared" si="367"/>
        <v>0</v>
      </c>
      <c r="AT590" s="103">
        <f t="shared" si="352"/>
        <v>1.8875554207645546E-2</v>
      </c>
      <c r="AU590" s="5">
        <f t="shared" si="364"/>
        <v>0.45</v>
      </c>
      <c r="AW590" s="210">
        <f t="shared" si="365"/>
        <v>4.5454545454545497E-2</v>
      </c>
      <c r="AX590" s="276">
        <f t="shared" ref="AX590:AX653" si="370">SLOPE(M577:M590,AB577:AB590)</f>
        <v>-1.1902782667629335E-3</v>
      </c>
      <c r="AY590" s="19">
        <f t="shared" si="353"/>
        <v>0.62178901681305865</v>
      </c>
    </row>
    <row r="591" spans="1:51">
      <c r="A591" s="4">
        <v>39191</v>
      </c>
      <c r="B591" s="9">
        <f t="shared" si="360"/>
        <v>39191</v>
      </c>
      <c r="C591" s="5">
        <v>0.45</v>
      </c>
      <c r="D591" s="5">
        <v>0.45</v>
      </c>
      <c r="E591" s="5">
        <v>0.45</v>
      </c>
      <c r="F591" s="5">
        <v>0.45</v>
      </c>
      <c r="G591" s="6">
        <v>0</v>
      </c>
      <c r="H591" s="112">
        <v>0.45</v>
      </c>
      <c r="I591" s="19">
        <f t="shared" si="340"/>
        <v>0</v>
      </c>
      <c r="J591" s="8">
        <f t="shared" si="341"/>
        <v>0.46334962311319861</v>
      </c>
      <c r="K591" s="8">
        <f t="shared" si="342"/>
        <v>0.40365037688680139</v>
      </c>
      <c r="L591" s="8">
        <f t="shared" si="343"/>
        <v>0.4335</v>
      </c>
      <c r="M591" s="19">
        <f t="shared" si="344"/>
        <v>0.14789840328363948</v>
      </c>
      <c r="N591" s="19">
        <f t="shared" si="345"/>
        <v>3.286918158853594E-2</v>
      </c>
      <c r="O591" s="19">
        <f t="shared" si="346"/>
        <v>4.2333592138765119E-3</v>
      </c>
      <c r="P591" s="19">
        <f t="shared" si="347"/>
        <v>1.1581521207336554E-4</v>
      </c>
      <c r="Q591" s="214"/>
      <c r="R591" s="305"/>
      <c r="S591" s="215"/>
      <c r="T591" t="str">
        <f t="shared" si="348"/>
        <v/>
      </c>
      <c r="U591" t="str">
        <f t="shared" si="349"/>
        <v/>
      </c>
      <c r="V591" t="str">
        <f t="shared" si="350"/>
        <v/>
      </c>
      <c r="W591" t="str">
        <f t="shared" si="351"/>
        <v/>
      </c>
      <c r="X591" s="10"/>
      <c r="Y591" s="219">
        <f t="shared" si="369"/>
        <v>1.7582417582417633E-4</v>
      </c>
      <c r="Z591" s="78">
        <f t="shared" si="332"/>
        <v>0.4338108326448451</v>
      </c>
      <c r="AA591" s="78">
        <f t="shared" si="355"/>
        <v>0.43924979215544174</v>
      </c>
      <c r="AB591" s="74">
        <f t="shared" si="362"/>
        <v>590</v>
      </c>
      <c r="AC591" s="80">
        <f t="shared" si="334"/>
        <v>4.1061061571577573E-3</v>
      </c>
      <c r="AD591" s="79">
        <f t="shared" si="354"/>
        <v>-5.4389595105966415E-3</v>
      </c>
      <c r="AE591" s="81">
        <f t="shared" si="335"/>
        <v>-9.5450656677543988E-3</v>
      </c>
      <c r="AF591" s="19">
        <f t="shared" si="357"/>
        <v>-1.2382383800131435E-2</v>
      </c>
      <c r="AG591" s="93">
        <f t="shared" si="356"/>
        <v>0.3485828549337931</v>
      </c>
      <c r="AH591" s="91">
        <f t="shared" si="358"/>
        <v>1.7759558421301367E-4</v>
      </c>
      <c r="AI591" s="96">
        <f t="shared" si="359"/>
        <v>583.42092481447617</v>
      </c>
      <c r="AJ591" s="5">
        <f t="shared" si="363"/>
        <v>0</v>
      </c>
      <c r="AK591" s="5">
        <f t="shared" si="366"/>
        <v>0</v>
      </c>
      <c r="AL591" s="5">
        <f t="shared" si="368"/>
        <v>0</v>
      </c>
      <c r="AM591" s="95">
        <f t="shared" si="336"/>
        <v>5.7142857142857151E-3</v>
      </c>
      <c r="AN591" s="95">
        <f t="shared" si="337"/>
        <v>-5.0000000000000001E-3</v>
      </c>
      <c r="AO591" s="78">
        <f t="shared" si="338"/>
        <v>1.142857142857143</v>
      </c>
      <c r="AP591" s="8">
        <f t="shared" si="339"/>
        <v>53.333333333333343</v>
      </c>
      <c r="AQ591" s="8">
        <f t="shared" si="333"/>
        <v>46.153846153846153</v>
      </c>
      <c r="AR591" s="8">
        <f t="shared" si="361"/>
        <v>0</v>
      </c>
      <c r="AS591" s="114">
        <f t="shared" si="367"/>
        <v>0</v>
      </c>
      <c r="AT591" s="103">
        <f t="shared" si="352"/>
        <v>3.2292992698593863E-2</v>
      </c>
      <c r="AU591" s="5">
        <f t="shared" si="364"/>
        <v>0.45</v>
      </c>
      <c r="AW591" s="210">
        <f t="shared" si="365"/>
        <v>0</v>
      </c>
      <c r="AX591" s="276">
        <f t="shared" si="370"/>
        <v>1.0268057667167064E-3</v>
      </c>
      <c r="AY591" s="19">
        <f t="shared" si="353"/>
        <v>1.8626602664175287</v>
      </c>
    </row>
    <row r="592" spans="1:51">
      <c r="A592" s="4">
        <v>39192</v>
      </c>
      <c r="B592" s="9">
        <f t="shared" si="360"/>
        <v>39192</v>
      </c>
      <c r="C592" s="5">
        <v>0.45</v>
      </c>
      <c r="D592" s="5">
        <v>0.45</v>
      </c>
      <c r="E592" s="5">
        <v>0.43</v>
      </c>
      <c r="F592" s="5">
        <v>0.43</v>
      </c>
      <c r="G592" s="6">
        <v>58800</v>
      </c>
      <c r="H592" s="112">
        <v>0.43</v>
      </c>
      <c r="I592" s="19">
        <f t="shared" si="340"/>
        <v>-4.4444444444444481E-2</v>
      </c>
      <c r="J592" s="8">
        <f t="shared" si="341"/>
        <v>0.46139636655359978</v>
      </c>
      <c r="K592" s="8">
        <f t="shared" si="342"/>
        <v>0.40360363344640021</v>
      </c>
      <c r="L592" s="8">
        <f t="shared" si="343"/>
        <v>0.4325</v>
      </c>
      <c r="M592" s="19">
        <f t="shared" si="344"/>
        <v>0.143191805816274</v>
      </c>
      <c r="N592" s="19">
        <f t="shared" si="345"/>
        <v>-3.1823179715734833E-2</v>
      </c>
      <c r="O592" s="19">
        <f t="shared" si="346"/>
        <v>-4.2155134312511049E-3</v>
      </c>
      <c r="P592" s="19">
        <f t="shared" si="347"/>
        <v>-1.158018004632864E-4</v>
      </c>
      <c r="Q592" s="214"/>
      <c r="R592" s="305"/>
      <c r="S592" s="215"/>
      <c r="T592" t="str">
        <f t="shared" si="348"/>
        <v/>
      </c>
      <c r="U592" t="str">
        <f t="shared" si="349"/>
        <v/>
      </c>
      <c r="V592" t="str">
        <f t="shared" si="350"/>
        <v/>
      </c>
      <c r="W592" t="str">
        <f t="shared" si="351"/>
        <v/>
      </c>
      <c r="X592" s="10"/>
      <c r="Y592" s="219">
        <f t="shared" si="369"/>
        <v>5.0549450549450606E-4</v>
      </c>
      <c r="Z592" s="78">
        <f t="shared" si="332"/>
        <v>0.43322396441753896</v>
      </c>
      <c r="AA592" s="78">
        <f t="shared" si="355"/>
        <v>0.43856530753593903</v>
      </c>
      <c r="AB592" s="74">
        <f t="shared" si="362"/>
        <v>591</v>
      </c>
      <c r="AC592" s="80">
        <f t="shared" si="334"/>
        <v>3.362978039483466E-3</v>
      </c>
      <c r="AD592" s="79">
        <f t="shared" si="354"/>
        <v>-5.3413431184000659E-3</v>
      </c>
      <c r="AE592" s="81">
        <f t="shared" si="335"/>
        <v>-8.7043211578835319E-3</v>
      </c>
      <c r="AF592" s="19">
        <f t="shared" si="357"/>
        <v>-1.2179128231574405E-2</v>
      </c>
      <c r="AG592" s="93">
        <f t="shared" si="356"/>
        <v>-0.18098122387285864</v>
      </c>
      <c r="AH592" s="91">
        <f t="shared" si="358"/>
        <v>2.5791133787842732E-4</v>
      </c>
      <c r="AI592" s="96">
        <f t="shared" si="359"/>
        <v>584.08939190653837</v>
      </c>
      <c r="AJ592" s="5">
        <f t="shared" si="363"/>
        <v>-2.0000000000000018E-2</v>
      </c>
      <c r="AK592" s="5">
        <f t="shared" si="366"/>
        <v>0</v>
      </c>
      <c r="AL592" s="5">
        <f t="shared" si="368"/>
        <v>-2.0000000000000018E-2</v>
      </c>
      <c r="AM592" s="95">
        <f t="shared" si="336"/>
        <v>5.7142857142857151E-3</v>
      </c>
      <c r="AN592" s="95">
        <f t="shared" si="337"/>
        <v>-6.4285714285714302E-3</v>
      </c>
      <c r="AO592" s="78">
        <f t="shared" si="338"/>
        <v>0.88888888888888884</v>
      </c>
      <c r="AP592" s="8">
        <f t="shared" si="339"/>
        <v>47.058823529411761</v>
      </c>
      <c r="AQ592" s="8">
        <f t="shared" si="333"/>
        <v>47.058823529411761</v>
      </c>
      <c r="AR592" s="8">
        <f t="shared" si="361"/>
        <v>-1</v>
      </c>
      <c r="AS592" s="114">
        <f t="shared" si="367"/>
        <v>-58800</v>
      </c>
      <c r="AT592" s="103">
        <f t="shared" si="352"/>
        <v>-3.80569214722098E-2</v>
      </c>
      <c r="AU592" s="5">
        <f t="shared" si="364"/>
        <v>0.43</v>
      </c>
      <c r="AW592" s="210">
        <f t="shared" si="365"/>
        <v>4.6511627906976785E-2</v>
      </c>
      <c r="AX592" s="276">
        <f t="shared" si="370"/>
        <v>2.1217206959084521E-3</v>
      </c>
      <c r="AY592" s="19">
        <f t="shared" si="353"/>
        <v>1.066331106313148</v>
      </c>
    </row>
    <row r="593" spans="1:51">
      <c r="A593" s="4">
        <v>39195</v>
      </c>
      <c r="B593" s="9">
        <f t="shared" si="360"/>
        <v>39195</v>
      </c>
      <c r="C593" s="5">
        <v>0.42</v>
      </c>
      <c r="D593" s="5">
        <v>0.42</v>
      </c>
      <c r="E593" s="5">
        <v>0.41</v>
      </c>
      <c r="F593" s="5">
        <v>0.41</v>
      </c>
      <c r="G593" s="6">
        <v>55700</v>
      </c>
      <c r="H593" s="112">
        <v>0.41</v>
      </c>
      <c r="I593" s="19">
        <f t="shared" si="340"/>
        <v>-4.6511627906976785E-2</v>
      </c>
      <c r="J593" s="8">
        <f t="shared" si="341"/>
        <v>0.46126549190084326</v>
      </c>
      <c r="K593" s="8">
        <f t="shared" si="342"/>
        <v>0.40073450809915706</v>
      </c>
      <c r="L593" s="8">
        <f t="shared" si="343"/>
        <v>0.43100000000000016</v>
      </c>
      <c r="M593" s="19">
        <f t="shared" si="344"/>
        <v>0.15105009071669095</v>
      </c>
      <c r="N593" s="19">
        <f t="shared" si="345"/>
        <v>5.4879431512301305E-2</v>
      </c>
      <c r="O593" s="19">
        <f t="shared" si="346"/>
        <v>-2.8364907537977986E-4</v>
      </c>
      <c r="P593" s="19">
        <f t="shared" si="347"/>
        <v>-7.1087698659783732E-3</v>
      </c>
      <c r="Q593" s="214"/>
      <c r="R593" s="305"/>
      <c r="S593" s="215"/>
      <c r="T593" t="str">
        <f t="shared" si="348"/>
        <v/>
      </c>
      <c r="U593" t="str">
        <f t="shared" si="349"/>
        <v/>
      </c>
      <c r="V593" t="str">
        <f t="shared" si="350"/>
        <v/>
      </c>
      <c r="W593" t="str">
        <f t="shared" si="351"/>
        <v/>
      </c>
      <c r="X593" s="10"/>
      <c r="Y593" s="219">
        <f t="shared" si="369"/>
        <v>3.0769230769230787E-4</v>
      </c>
      <c r="Z593" s="78">
        <f t="shared" ref="Z593:Z656" si="371">Z592+(0.154*(F593-Z592))</f>
        <v>0.42964747389723795</v>
      </c>
      <c r="AA593" s="78">
        <f t="shared" si="355"/>
        <v>0.43645147477827956</v>
      </c>
      <c r="AB593" s="74">
        <f t="shared" si="362"/>
        <v>592</v>
      </c>
      <c r="AC593" s="80">
        <f t="shared" si="334"/>
        <v>1.520256221473542E-3</v>
      </c>
      <c r="AD593" s="79">
        <f t="shared" si="354"/>
        <v>-6.8040008810416053E-3</v>
      </c>
      <c r="AE593" s="81">
        <f t="shared" si="335"/>
        <v>-8.3242571025151472E-3</v>
      </c>
      <c r="AF593" s="19">
        <f t="shared" si="357"/>
        <v>-1.5589363936731078E-2</v>
      </c>
      <c r="AG593" s="93">
        <f t="shared" si="356"/>
        <v>-0.54794345855822346</v>
      </c>
      <c r="AH593" s="91">
        <f t="shared" si="358"/>
        <v>2.822636535930686E-4</v>
      </c>
      <c r="AI593" s="96">
        <f t="shared" si="359"/>
        <v>584.92633776996502</v>
      </c>
      <c r="AJ593" s="5">
        <f t="shared" si="363"/>
        <v>-2.0000000000000018E-2</v>
      </c>
      <c r="AK593" s="5">
        <f t="shared" si="366"/>
        <v>0</v>
      </c>
      <c r="AL593" s="5">
        <f t="shared" si="368"/>
        <v>-2.0000000000000018E-2</v>
      </c>
      <c r="AM593" s="95">
        <f t="shared" si="336"/>
        <v>5.7142857142857151E-3</v>
      </c>
      <c r="AN593" s="95">
        <f t="shared" si="337"/>
        <v>-7.8571428571428594E-3</v>
      </c>
      <c r="AO593" s="78">
        <f t="shared" si="338"/>
        <v>0.72727272727272718</v>
      </c>
      <c r="AP593" s="8">
        <f t="shared" si="339"/>
        <v>42.105263157894733</v>
      </c>
      <c r="AQ593" s="8">
        <f t="shared" ref="AQ593:AQ656" si="372">100-(100/(1+(SUMIF(AJ580:AJ593,"&gt;0")/COUNTIF(AJ580:AJ593,"&gt;0"))/ABS((SUMIF(AJ580:AJ593,"&lt;0")/COUNTIF(AJ580:AJ593,"&lt;0")))))</f>
        <v>47.619047619047606</v>
      </c>
      <c r="AR593" s="8">
        <f t="shared" si="361"/>
        <v>-1</v>
      </c>
      <c r="AS593" s="114">
        <f t="shared" si="367"/>
        <v>-55700</v>
      </c>
      <c r="AT593" s="103">
        <f t="shared" si="352"/>
        <v>-6.9671184987302515E-2</v>
      </c>
      <c r="AU593" s="5">
        <f t="shared" si="364"/>
        <v>0.41</v>
      </c>
      <c r="AW593" s="210">
        <f t="shared" si="365"/>
        <v>2.4390243902439046E-2</v>
      </c>
      <c r="AX593" s="276">
        <f t="shared" si="370"/>
        <v>2.9297434193959202E-3</v>
      </c>
      <c r="AY593" s="19">
        <f t="shared" si="353"/>
        <v>0.38083369080844026</v>
      </c>
    </row>
    <row r="594" spans="1:51">
      <c r="A594" s="4">
        <v>39196</v>
      </c>
      <c r="B594" s="9">
        <f t="shared" si="360"/>
        <v>39196</v>
      </c>
      <c r="C594" s="5">
        <v>0.41</v>
      </c>
      <c r="D594" s="5">
        <v>0.41</v>
      </c>
      <c r="E594" s="5">
        <v>0.4</v>
      </c>
      <c r="F594" s="5">
        <v>0.41</v>
      </c>
      <c r="G594" s="6">
        <v>148200</v>
      </c>
      <c r="H594" s="112">
        <v>0.41</v>
      </c>
      <c r="I594" s="19">
        <f t="shared" si="340"/>
        <v>0</v>
      </c>
      <c r="J594" s="8">
        <f t="shared" si="341"/>
        <v>0.46078897569432414</v>
      </c>
      <c r="K594" s="8">
        <f t="shared" si="342"/>
        <v>0.39821102430567606</v>
      </c>
      <c r="L594" s="8">
        <f t="shared" si="343"/>
        <v>0.4295000000000001</v>
      </c>
      <c r="M594" s="19">
        <f t="shared" si="344"/>
        <v>0.1571477120648769</v>
      </c>
      <c r="N594" s="19">
        <f t="shared" si="345"/>
        <v>4.0368207124235549E-2</v>
      </c>
      <c r="O594" s="19">
        <f t="shared" si="346"/>
        <v>-1.0330627694593564E-3</v>
      </c>
      <c r="P594" s="19">
        <f t="shared" si="347"/>
        <v>-6.2971462214494135E-3</v>
      </c>
      <c r="Q594" s="214"/>
      <c r="R594" s="305"/>
      <c r="S594" s="215"/>
      <c r="T594" t="str">
        <f t="shared" si="348"/>
        <v/>
      </c>
      <c r="U594" t="str">
        <f t="shared" si="349"/>
        <v/>
      </c>
      <c r="V594" t="str">
        <f t="shared" si="350"/>
        <v/>
      </c>
      <c r="W594" t="str">
        <f t="shared" si="351"/>
        <v/>
      </c>
      <c r="X594" s="10"/>
      <c r="Y594" s="219">
        <f t="shared" si="369"/>
        <v>2.4175824175824161E-4</v>
      </c>
      <c r="Z594" s="78">
        <f t="shared" si="371"/>
        <v>0.42662176291706333</v>
      </c>
      <c r="AA594" s="78">
        <f t="shared" si="355"/>
        <v>0.43449406564468684</v>
      </c>
      <c r="AB594" s="74">
        <f t="shared" si="362"/>
        <v>593</v>
      </c>
      <c r="AC594" s="80">
        <f t="shared" ref="AC594:AC657" si="373">AD594-AE594</f>
        <v>3.6156349991330571E-4</v>
      </c>
      <c r="AD594" s="79">
        <f t="shared" si="354"/>
        <v>-7.8723027276235147E-3</v>
      </c>
      <c r="AE594" s="81">
        <f t="shared" ref="AE594:AE657" si="374">AE593+(0.2*(AD594-AE593))</f>
        <v>-8.2338662275368204E-3</v>
      </c>
      <c r="AF594" s="19">
        <f t="shared" si="357"/>
        <v>-1.8118320479113728E-2</v>
      </c>
      <c r="AG594" s="93">
        <f t="shared" si="356"/>
        <v>-0.76216936671184787</v>
      </c>
      <c r="AH594" s="91">
        <f t="shared" si="358"/>
        <v>2.7806199068797894E-4</v>
      </c>
      <c r="AI594" s="96">
        <f t="shared" si="359"/>
        <v>585.93750040367536</v>
      </c>
      <c r="AJ594" s="5">
        <f t="shared" si="363"/>
        <v>0</v>
      </c>
      <c r="AK594" s="5">
        <f t="shared" si="366"/>
        <v>0</v>
      </c>
      <c r="AL594" s="5">
        <f t="shared" si="368"/>
        <v>0</v>
      </c>
      <c r="AM594" s="95">
        <f t="shared" si="336"/>
        <v>5.7142857142857151E-3</v>
      </c>
      <c r="AN594" s="95">
        <f t="shared" si="337"/>
        <v>-7.8571428571428594E-3</v>
      </c>
      <c r="AO594" s="78">
        <f t="shared" si="338"/>
        <v>0.72727272727272718</v>
      </c>
      <c r="AP594" s="8">
        <f t="shared" si="339"/>
        <v>42.105263157894733</v>
      </c>
      <c r="AQ594" s="8">
        <f t="shared" si="372"/>
        <v>47.619047619047606</v>
      </c>
      <c r="AR594" s="8">
        <f t="shared" si="361"/>
        <v>1</v>
      </c>
      <c r="AS594" s="114">
        <f t="shared" si="367"/>
        <v>148200</v>
      </c>
      <c r="AT594" s="103">
        <f t="shared" si="352"/>
        <v>-7.1951481499842998E-2</v>
      </c>
      <c r="AU594" s="5">
        <f t="shared" si="364"/>
        <v>0.41</v>
      </c>
      <c r="AW594" s="210">
        <f t="shared" si="365"/>
        <v>2.4999999999999883E-2</v>
      </c>
      <c r="AX594" s="276">
        <f t="shared" si="370"/>
        <v>3.8407946943787049E-3</v>
      </c>
      <c r="AY594" s="19">
        <f t="shared" si="353"/>
        <v>0.31096623306713772</v>
      </c>
    </row>
    <row r="595" spans="1:51">
      <c r="A595" s="4">
        <v>39198</v>
      </c>
      <c r="B595" s="9">
        <f t="shared" si="360"/>
        <v>39198</v>
      </c>
      <c r="C595" s="5">
        <v>0.44</v>
      </c>
      <c r="D595" s="5">
        <v>0.44</v>
      </c>
      <c r="E595" s="5">
        <v>0.41</v>
      </c>
      <c r="F595" s="5">
        <v>0.41</v>
      </c>
      <c r="G595" s="6">
        <v>68300</v>
      </c>
      <c r="H595" s="112">
        <v>0.41</v>
      </c>
      <c r="I595" s="19">
        <f t="shared" si="340"/>
        <v>0</v>
      </c>
      <c r="J595" s="8">
        <f t="shared" si="341"/>
        <v>0.46000000000000013</v>
      </c>
      <c r="K595" s="8">
        <f t="shared" si="342"/>
        <v>0.39600000000000007</v>
      </c>
      <c r="L595" s="8">
        <f t="shared" si="343"/>
        <v>0.4280000000000001</v>
      </c>
      <c r="M595" s="19">
        <f t="shared" si="344"/>
        <v>0.16161616161616174</v>
      </c>
      <c r="N595" s="19">
        <f t="shared" si="345"/>
        <v>2.8434709564464297E-2</v>
      </c>
      <c r="O595" s="19">
        <f t="shared" si="346"/>
        <v>-1.712227800448505E-3</v>
      </c>
      <c r="P595" s="19">
        <f t="shared" si="347"/>
        <v>-5.5523935067622755E-3</v>
      </c>
      <c r="Q595" s="214"/>
      <c r="R595" s="305"/>
      <c r="S595" s="215"/>
      <c r="T595" t="str">
        <f t="shared" si="348"/>
        <v/>
      </c>
      <c r="U595" t="str">
        <f t="shared" si="349"/>
        <v/>
      </c>
      <c r="V595" t="str">
        <f t="shared" si="350"/>
        <v/>
      </c>
      <c r="W595" t="str">
        <f t="shared" si="351"/>
        <v/>
      </c>
      <c r="X595" s="10"/>
      <c r="Y595" s="219">
        <f t="shared" si="369"/>
        <v>-2.1978021978022608E-5</v>
      </c>
      <c r="Z595" s="78">
        <f t="shared" si="371"/>
        <v>0.42406201142783556</v>
      </c>
      <c r="AA595" s="78">
        <f t="shared" si="355"/>
        <v>0.43268150478698003</v>
      </c>
      <c r="AB595" s="74">
        <f t="shared" si="362"/>
        <v>594</v>
      </c>
      <c r="AC595" s="80">
        <f t="shared" si="373"/>
        <v>-3.0850170528612039E-4</v>
      </c>
      <c r="AD595" s="79">
        <f t="shared" si="354"/>
        <v>-8.61949335914447E-3</v>
      </c>
      <c r="AE595" s="81">
        <f t="shared" si="374"/>
        <v>-8.3109916538583496E-3</v>
      </c>
      <c r="AF595" s="19">
        <f t="shared" si="357"/>
        <v>-1.9921104238989976E-2</v>
      </c>
      <c r="AG595" s="93">
        <f t="shared" si="356"/>
        <v>-1.8532434976431298</v>
      </c>
      <c r="AH595" s="91">
        <f t="shared" si="358"/>
        <v>2.4289229524529474E-4</v>
      </c>
      <c r="AI595" s="96">
        <f t="shared" si="359"/>
        <v>587.03882446874138</v>
      </c>
      <c r="AJ595" s="5">
        <f t="shared" si="363"/>
        <v>0</v>
      </c>
      <c r="AK595" s="5">
        <f t="shared" si="366"/>
        <v>0</v>
      </c>
      <c r="AL595" s="5">
        <f t="shared" si="368"/>
        <v>0</v>
      </c>
      <c r="AM595" s="95">
        <f t="shared" ref="AM595:AM658" si="375">(AVERAGE(AK582:AK595))</f>
        <v>5.7142857142857151E-3</v>
      </c>
      <c r="AN595" s="95">
        <f t="shared" ref="AN595:AN658" si="376">(AVERAGE(AL582:AL595))</f>
        <v>-7.1428571428571452E-3</v>
      </c>
      <c r="AO595" s="78">
        <f t="shared" ref="AO595:AO658" si="377">ABS(AM595/AN595)</f>
        <v>0.79999999999999982</v>
      </c>
      <c r="AP595" s="8">
        <f t="shared" ref="AP595:AP658" si="378">IF(AN595=0,100,100-(100/(1+AO595)))</f>
        <v>44.444444444444436</v>
      </c>
      <c r="AQ595" s="8">
        <f t="shared" si="372"/>
        <v>44.444444444444436</v>
      </c>
      <c r="AR595" s="8">
        <f t="shared" si="361"/>
        <v>-1</v>
      </c>
      <c r="AS595" s="114">
        <f t="shared" si="367"/>
        <v>-68300</v>
      </c>
      <c r="AT595" s="103">
        <f t="shared" si="352"/>
        <v>-0.12028914879792071</v>
      </c>
      <c r="AU595" s="5">
        <f t="shared" si="364"/>
        <v>0.41</v>
      </c>
      <c r="AW595" s="210">
        <f t="shared" si="365"/>
        <v>7.3170731707317138E-2</v>
      </c>
      <c r="AX595" s="276">
        <f t="shared" si="370"/>
        <v>4.5889323833796817E-3</v>
      </c>
      <c r="AY595" s="19">
        <f t="shared" si="353"/>
        <v>0.19478721164032359</v>
      </c>
    </row>
    <row r="596" spans="1:51">
      <c r="A596" s="4">
        <v>39199</v>
      </c>
      <c r="B596" s="9">
        <f t="shared" si="360"/>
        <v>39199</v>
      </c>
      <c r="C596" s="5">
        <v>0.42</v>
      </c>
      <c r="D596" s="5">
        <v>0.42</v>
      </c>
      <c r="E596" s="5">
        <v>0.42</v>
      </c>
      <c r="F596" s="5">
        <v>0.42</v>
      </c>
      <c r="G596" s="6">
        <v>61000</v>
      </c>
      <c r="H596" s="112">
        <v>0.42</v>
      </c>
      <c r="I596" s="19">
        <f t="shared" si="340"/>
        <v>2.4390243902439046E-2</v>
      </c>
      <c r="J596" s="8">
        <f t="shared" si="341"/>
        <v>0.45868595903550979</v>
      </c>
      <c r="K596" s="8">
        <f t="shared" si="342"/>
        <v>0.3953140409644903</v>
      </c>
      <c r="L596" s="8">
        <f t="shared" si="343"/>
        <v>0.42700000000000005</v>
      </c>
      <c r="M596" s="19">
        <f t="shared" si="344"/>
        <v>0.16030778445512381</v>
      </c>
      <c r="N596" s="19">
        <f t="shared" si="345"/>
        <v>-8.0955836839222001E-3</v>
      </c>
      <c r="O596" s="19">
        <f t="shared" si="346"/>
        <v>-2.8566107923702977E-3</v>
      </c>
      <c r="P596" s="19">
        <f t="shared" si="347"/>
        <v>-1.732219786640847E-3</v>
      </c>
      <c r="Q596" s="214"/>
      <c r="R596" s="305"/>
      <c r="S596" s="215"/>
      <c r="T596" t="str">
        <f t="shared" si="348"/>
        <v/>
      </c>
      <c r="U596" t="str">
        <f t="shared" si="349"/>
        <v/>
      </c>
      <c r="V596" t="str">
        <f t="shared" si="350"/>
        <v/>
      </c>
      <c r="W596" t="str">
        <f t="shared" si="351"/>
        <v/>
      </c>
      <c r="X596" s="10"/>
      <c r="Y596" s="219">
        <f t="shared" si="369"/>
        <v>8.7912087912087137E-5</v>
      </c>
      <c r="Z596" s="78">
        <f t="shared" si="371"/>
        <v>0.4234364616679489</v>
      </c>
      <c r="AA596" s="78">
        <f t="shared" si="355"/>
        <v>0.43174307343274348</v>
      </c>
      <c r="AB596" s="74">
        <f t="shared" si="362"/>
        <v>595</v>
      </c>
      <c r="AC596" s="80">
        <f t="shared" si="373"/>
        <v>3.5039112510158038E-6</v>
      </c>
      <c r="AD596" s="79">
        <f t="shared" si="354"/>
        <v>-8.3066117647945803E-3</v>
      </c>
      <c r="AE596" s="81">
        <f t="shared" si="374"/>
        <v>-8.3101156760455961E-3</v>
      </c>
      <c r="AF596" s="19">
        <f t="shared" si="357"/>
        <v>-1.9239710549956459E-2</v>
      </c>
      <c r="AG596" s="93">
        <f t="shared" si="356"/>
        <v>-1.0113578343035936</v>
      </c>
      <c r="AH596" s="91">
        <f t="shared" si="358"/>
        <v>2.1351711576286493E-4</v>
      </c>
      <c r="AI596" s="96">
        <f t="shared" si="359"/>
        <v>588.08571661045812</v>
      </c>
      <c r="AJ596" s="5">
        <f t="shared" si="363"/>
        <v>1.0000000000000009E-2</v>
      </c>
      <c r="AK596" s="5">
        <f t="shared" si="366"/>
        <v>1.0000000000000009E-2</v>
      </c>
      <c r="AL596" s="5">
        <f t="shared" si="368"/>
        <v>0</v>
      </c>
      <c r="AM596" s="95">
        <f t="shared" si="375"/>
        <v>6.4285714285714302E-3</v>
      </c>
      <c r="AN596" s="95">
        <f t="shared" si="376"/>
        <v>-7.1428571428571452E-3</v>
      </c>
      <c r="AO596" s="78">
        <f t="shared" si="377"/>
        <v>0.89999999999999991</v>
      </c>
      <c r="AP596" s="8">
        <f t="shared" si="378"/>
        <v>47.368421052631575</v>
      </c>
      <c r="AQ596" s="8">
        <f t="shared" si="372"/>
        <v>41.860465116279066</v>
      </c>
      <c r="AR596" s="8">
        <f t="shared" si="361"/>
        <v>0</v>
      </c>
      <c r="AS596" s="114">
        <f t="shared" si="367"/>
        <v>0</v>
      </c>
      <c r="AT596" s="103">
        <f t="shared" si="352"/>
        <v>-0.12300460125247088</v>
      </c>
      <c r="AU596" s="5">
        <f t="shared" si="364"/>
        <v>0.42</v>
      </c>
      <c r="AW596" s="210">
        <f t="shared" si="365"/>
        <v>0</v>
      </c>
      <c r="AX596" s="276">
        <f t="shared" si="370"/>
        <v>4.8500214882878619E-3</v>
      </c>
      <c r="AY596" s="19">
        <f t="shared" si="353"/>
        <v>5.6895391584717979E-2</v>
      </c>
    </row>
    <row r="597" spans="1:51">
      <c r="A597" s="4">
        <v>39202</v>
      </c>
      <c r="B597" s="9">
        <f t="shared" si="360"/>
        <v>39202</v>
      </c>
      <c r="C597" s="5">
        <v>0.43</v>
      </c>
      <c r="D597" s="5">
        <v>0.43</v>
      </c>
      <c r="E597" s="5">
        <v>0.4</v>
      </c>
      <c r="F597" s="5">
        <v>0.4</v>
      </c>
      <c r="G597" s="6">
        <v>339700</v>
      </c>
      <c r="H597" s="112">
        <v>0.4</v>
      </c>
      <c r="I597" s="19">
        <f t="shared" si="340"/>
        <v>-4.7619047619047533E-2</v>
      </c>
      <c r="J597" s="8">
        <f t="shared" si="341"/>
        <v>0.45816624790355409</v>
      </c>
      <c r="K597" s="8">
        <f t="shared" si="342"/>
        <v>0.39183375209644611</v>
      </c>
      <c r="L597" s="8">
        <f t="shared" si="343"/>
        <v>0.4250000000000001</v>
      </c>
      <c r="M597" s="19">
        <f t="shared" si="344"/>
        <v>0.16928734559543732</v>
      </c>
      <c r="N597" s="19">
        <f t="shared" si="345"/>
        <v>5.6014504665724614E-2</v>
      </c>
      <c r="O597" s="19">
        <f t="shared" si="346"/>
        <v>-1.1330434728120122E-3</v>
      </c>
      <c r="P597" s="19">
        <f t="shared" si="347"/>
        <v>-8.8038584704781906E-3</v>
      </c>
      <c r="Q597" s="214"/>
      <c r="R597" s="305"/>
      <c r="S597" s="215"/>
      <c r="T597" t="str">
        <f t="shared" si="348"/>
        <v/>
      </c>
      <c r="U597" t="str">
        <f t="shared" si="349"/>
        <v/>
      </c>
      <c r="V597" t="str">
        <f t="shared" si="350"/>
        <v/>
      </c>
      <c r="W597" t="str">
        <f t="shared" si="351"/>
        <v/>
      </c>
      <c r="X597" s="10"/>
      <c r="Y597" s="219">
        <f t="shared" si="369"/>
        <v>-9.8901098901098944E-4</v>
      </c>
      <c r="Z597" s="78">
        <f t="shared" si="371"/>
        <v>0.41982724657108478</v>
      </c>
      <c r="AA597" s="78">
        <f t="shared" si="355"/>
        <v>0.42939408599872048</v>
      </c>
      <c r="AB597" s="74">
        <f t="shared" si="362"/>
        <v>596</v>
      </c>
      <c r="AC597" s="80">
        <f t="shared" si="373"/>
        <v>-1.0053790012720821E-3</v>
      </c>
      <c r="AD597" s="79">
        <f t="shared" si="354"/>
        <v>-9.5668394276356983E-3</v>
      </c>
      <c r="AE597" s="81">
        <f t="shared" si="374"/>
        <v>-8.5614604263636162E-3</v>
      </c>
      <c r="AF597" s="19">
        <f t="shared" si="357"/>
        <v>-2.2279858385530271E-2</v>
      </c>
      <c r="AG597" s="93">
        <f t="shared" si="356"/>
        <v>-287.93049830546278</v>
      </c>
      <c r="AH597" s="91">
        <f t="shared" si="358"/>
        <v>1.1287112852593163E-4</v>
      </c>
      <c r="AI597" s="96">
        <f t="shared" si="359"/>
        <v>589.26123393668036</v>
      </c>
      <c r="AJ597" s="5">
        <f t="shared" si="363"/>
        <v>-1.9999999999999962E-2</v>
      </c>
      <c r="AK597" s="5">
        <f t="shared" si="366"/>
        <v>0</v>
      </c>
      <c r="AL597" s="5">
        <f t="shared" si="368"/>
        <v>-1.9999999999999962E-2</v>
      </c>
      <c r="AM597" s="95">
        <f t="shared" si="375"/>
        <v>6.4285714285714302E-3</v>
      </c>
      <c r="AN597" s="95">
        <f t="shared" si="376"/>
        <v>-7.1428571428571409E-3</v>
      </c>
      <c r="AO597" s="78">
        <f t="shared" si="377"/>
        <v>0.90000000000000047</v>
      </c>
      <c r="AP597" s="8">
        <f t="shared" si="378"/>
        <v>47.368421052631589</v>
      </c>
      <c r="AQ597" s="8">
        <f t="shared" si="372"/>
        <v>41.860465116279087</v>
      </c>
      <c r="AR597" s="8">
        <f t="shared" si="361"/>
        <v>-1</v>
      </c>
      <c r="AS597" s="114">
        <f t="shared" si="367"/>
        <v>-339700</v>
      </c>
      <c r="AT597" s="103">
        <f t="shared" si="352"/>
        <v>-0.25675596801494188</v>
      </c>
      <c r="AU597" s="5">
        <f t="shared" si="364"/>
        <v>0.4</v>
      </c>
      <c r="AW597" s="210">
        <f t="shared" si="365"/>
        <v>7.4999999999999928E-2</v>
      </c>
      <c r="AX597" s="276">
        <f t="shared" si="370"/>
        <v>5.3557728949016553E-3</v>
      </c>
      <c r="AY597" s="19">
        <f t="shared" si="353"/>
        <v>0.10427817852665475</v>
      </c>
    </row>
    <row r="598" spans="1:51">
      <c r="A598" s="4">
        <v>39203</v>
      </c>
      <c r="B598" s="9">
        <f t="shared" si="360"/>
        <v>39203</v>
      </c>
      <c r="C598" s="5">
        <v>0.4</v>
      </c>
      <c r="D598" s="5">
        <v>0.41</v>
      </c>
      <c r="E598" s="5">
        <v>0.4</v>
      </c>
      <c r="F598" s="5">
        <v>0.41</v>
      </c>
      <c r="G598" s="6">
        <v>25600</v>
      </c>
      <c r="H598" s="112">
        <v>0.41</v>
      </c>
      <c r="I598" s="19">
        <f t="shared" ref="I598:I661" si="379">IF(A599&gt;A598,(H598-H597)/H597, (H598-H599)/H599)</f>
        <v>2.4999999999999883E-2</v>
      </c>
      <c r="J598" s="8">
        <f t="shared" ref="J598:J661" si="380">(L598)+2*STDEVPA(H579:H598)</f>
        <v>0.45653028912982757</v>
      </c>
      <c r="K598" s="8">
        <f t="shared" ref="K598:K661" si="381">(L598)-(2*STDEVPA(H579:H598))</f>
        <v>0.39046971087017252</v>
      </c>
      <c r="L598" s="8">
        <f t="shared" ref="L598:L661" si="382">AVERAGE(H579:H598)</f>
        <v>0.42350000000000004</v>
      </c>
      <c r="M598" s="19">
        <f t="shared" ref="M598:M661" si="383">(J598-K598)/K598</f>
        <v>0.16918233712017569</v>
      </c>
      <c r="N598" s="19">
        <f t="shared" ref="N598:N661" si="384">IF(A599&gt;A598,(M598-M597)/M597, (M598-M599)/M599)</f>
        <v>-6.2029725194329935E-4</v>
      </c>
      <c r="O598" s="19">
        <f t="shared" ref="O598:O661" si="385">IF(A599&gt;A598,(J598-J597)/J597, (J598-J599)/J599)</f>
        <v>-3.5706662837173817E-3</v>
      </c>
      <c r="P598" s="19">
        <f t="shared" ref="P598:P661" si="386">IF(A599&gt;A598,(K598-K597)/K597, (K598-K599)/K599)</f>
        <v>-3.4811733776773978E-3</v>
      </c>
      <c r="Q598" s="214"/>
      <c r="R598" s="305"/>
      <c r="S598" s="215"/>
      <c r="T598" t="str">
        <f t="shared" ref="T598:T661" si="387">IF(C598&gt;$J598,"BrokeBandUpper", IF(C598&lt;$K598,"BrokeBandLower", ""))</f>
        <v/>
      </c>
      <c r="U598" t="str">
        <f t="shared" ref="U598:U661" si="388">IF(D598&gt;$J598,"BrokeBandUpper", IF(D598&lt;$K598,"BrokeBandLower", ""))</f>
        <v/>
      </c>
      <c r="V598" t="str">
        <f t="shared" ref="V598:V661" si="389">IF(E598&gt;$J598,"BrokeBandUpper", IF(E598&lt;$K598,"BrokeBandLower", ""))</f>
        <v/>
      </c>
      <c r="W598" t="str">
        <f t="shared" ref="W598:W661" si="390">IF(F598&gt;$J598,"BrokeBandUpper", IF(F598&lt;$K598,"BrokeBandLower", ""))</f>
        <v/>
      </c>
      <c r="X598" s="10"/>
      <c r="Y598" s="219">
        <f t="shared" si="369"/>
        <v>-1.4065934065934078E-3</v>
      </c>
      <c r="Z598" s="78">
        <f t="shared" si="371"/>
        <v>0.41831385059913773</v>
      </c>
      <c r="AA598" s="78">
        <f t="shared" si="355"/>
        <v>0.42795892363481514</v>
      </c>
      <c r="AB598" s="74">
        <f t="shared" si="362"/>
        <v>597</v>
      </c>
      <c r="AC598" s="80">
        <f t="shared" si="373"/>
        <v>-8.6689008745103463E-4</v>
      </c>
      <c r="AD598" s="79">
        <f t="shared" si="354"/>
        <v>-9.6450730356774095E-3</v>
      </c>
      <c r="AE598" s="81">
        <f t="shared" si="374"/>
        <v>-8.7781829482263748E-3</v>
      </c>
      <c r="AF598" s="19">
        <f t="shared" si="357"/>
        <v>-2.2537380348932084E-2</v>
      </c>
      <c r="AG598" s="93">
        <f t="shared" si="356"/>
        <v>-0.13774796732955505</v>
      </c>
      <c r="AH598" s="91">
        <f t="shared" si="358"/>
        <v>1.4776709061682391E-5</v>
      </c>
      <c r="AI598" s="96">
        <f t="shared" si="359"/>
        <v>590.46507845631777</v>
      </c>
      <c r="AJ598" s="5">
        <f t="shared" si="363"/>
        <v>9.9999999999999534E-3</v>
      </c>
      <c r="AK598" s="5">
        <f t="shared" si="366"/>
        <v>9.9999999999999534E-3</v>
      </c>
      <c r="AL598" s="5">
        <f t="shared" si="368"/>
        <v>0</v>
      </c>
      <c r="AM598" s="95">
        <f t="shared" si="375"/>
        <v>6.4285714285714267E-3</v>
      </c>
      <c r="AN598" s="95">
        <f t="shared" si="376"/>
        <v>-7.1428571428571409E-3</v>
      </c>
      <c r="AO598" s="78">
        <f t="shared" si="377"/>
        <v>0.9</v>
      </c>
      <c r="AP598" s="8">
        <f t="shared" si="378"/>
        <v>47.368421052631575</v>
      </c>
      <c r="AQ598" s="8">
        <f t="shared" si="372"/>
        <v>41.860465116279066</v>
      </c>
      <c r="AR598" s="8">
        <f t="shared" si="361"/>
        <v>1</v>
      </c>
      <c r="AS598" s="114">
        <f t="shared" si="367"/>
        <v>25600</v>
      </c>
      <c r="AT598" s="103">
        <f t="shared" si="352"/>
        <v>-0.26579479403588574</v>
      </c>
      <c r="AU598" s="5">
        <f t="shared" si="364"/>
        <v>0.41</v>
      </c>
      <c r="AW598" s="210">
        <f t="shared" si="365"/>
        <v>2.4999999999999883E-2</v>
      </c>
      <c r="AX598" s="276">
        <f t="shared" si="370"/>
        <v>5.2558034452145587E-3</v>
      </c>
      <c r="AY598" s="19">
        <f t="shared" si="353"/>
        <v>-1.8665737261238439E-2</v>
      </c>
    </row>
    <row r="599" spans="1:51">
      <c r="A599" s="4">
        <v>39204</v>
      </c>
      <c r="B599" s="9">
        <f t="shared" si="360"/>
        <v>39204</v>
      </c>
      <c r="C599" s="5">
        <v>0.4</v>
      </c>
      <c r="D599" s="5">
        <v>0.4</v>
      </c>
      <c r="E599" s="5">
        <v>0.4</v>
      </c>
      <c r="F599" s="5">
        <v>0.4</v>
      </c>
      <c r="G599" s="6">
        <v>69100</v>
      </c>
      <c r="H599" s="112">
        <v>0.4</v>
      </c>
      <c r="I599" s="19">
        <f t="shared" si="379"/>
        <v>-2.4390243902438911E-2</v>
      </c>
      <c r="J599" s="8">
        <f t="shared" si="380"/>
        <v>0.45513034344160058</v>
      </c>
      <c r="K599" s="8">
        <f t="shared" si="381"/>
        <v>0.38786965655839961</v>
      </c>
      <c r="L599" s="8">
        <f t="shared" si="382"/>
        <v>0.4215000000000001</v>
      </c>
      <c r="M599" s="19">
        <f t="shared" si="383"/>
        <v>0.17341054074714365</v>
      </c>
      <c r="N599" s="19">
        <f t="shared" si="384"/>
        <v>2.4991992065723348E-2</v>
      </c>
      <c r="O599" s="19">
        <f t="shared" si="385"/>
        <v>-3.0664902670431006E-3</v>
      </c>
      <c r="P599" s="19">
        <f t="shared" si="386"/>
        <v>-6.6587861731416016E-3</v>
      </c>
      <c r="Q599" s="214"/>
      <c r="R599" s="305"/>
      <c r="S599" s="215"/>
      <c r="T599" t="str">
        <f t="shared" si="387"/>
        <v/>
      </c>
      <c r="U599" t="str">
        <f t="shared" si="388"/>
        <v/>
      </c>
      <c r="V599" t="str">
        <f t="shared" si="389"/>
        <v/>
      </c>
      <c r="W599" t="str">
        <f t="shared" si="390"/>
        <v/>
      </c>
      <c r="X599" s="10"/>
      <c r="Y599" s="219">
        <f t="shared" si="369"/>
        <v>-1.4065934065934068E-3</v>
      </c>
      <c r="Z599" s="78">
        <f t="shared" si="371"/>
        <v>0.41549351760687053</v>
      </c>
      <c r="AA599" s="78">
        <f t="shared" si="355"/>
        <v>0.42588996328583884</v>
      </c>
      <c r="AB599" s="74">
        <f t="shared" si="362"/>
        <v>598</v>
      </c>
      <c r="AC599" s="80">
        <f t="shared" si="373"/>
        <v>-1.2946101845935417E-3</v>
      </c>
      <c r="AD599" s="79">
        <f t="shared" si="354"/>
        <v>-1.0396445678968302E-2</v>
      </c>
      <c r="AE599" s="81">
        <f t="shared" si="374"/>
        <v>-9.1018354943747607E-3</v>
      </c>
      <c r="AF599" s="19">
        <f t="shared" si="357"/>
        <v>-2.4411107504758594E-2</v>
      </c>
      <c r="AG599" s="93">
        <f t="shared" si="356"/>
        <v>0.49339599487191782</v>
      </c>
      <c r="AH599" s="91">
        <f t="shared" si="358"/>
        <v>-4.9883168433008931E-5</v>
      </c>
      <c r="AI599" s="96">
        <f t="shared" si="359"/>
        <v>591.5889322546775</v>
      </c>
      <c r="AJ599" s="5">
        <f t="shared" si="363"/>
        <v>-9.9999999999999534E-3</v>
      </c>
      <c r="AK599" s="5">
        <f t="shared" si="366"/>
        <v>0</v>
      </c>
      <c r="AL599" s="5">
        <f t="shared" si="368"/>
        <v>-9.9999999999999534E-3</v>
      </c>
      <c r="AM599" s="95">
        <f t="shared" si="375"/>
        <v>4.9999999999999966E-3</v>
      </c>
      <c r="AN599" s="95">
        <f t="shared" si="376"/>
        <v>-7.8571428571428525E-3</v>
      </c>
      <c r="AO599" s="78">
        <f t="shared" si="377"/>
        <v>0.63636363636363635</v>
      </c>
      <c r="AP599" s="8">
        <f t="shared" si="378"/>
        <v>38.888888888888886</v>
      </c>
      <c r="AQ599" s="8">
        <f t="shared" si="372"/>
        <v>44.303797468354432</v>
      </c>
      <c r="AR599" s="8">
        <f t="shared" si="361"/>
        <v>0</v>
      </c>
      <c r="AS599" s="114">
        <f t="shared" si="367"/>
        <v>0</v>
      </c>
      <c r="AT599" s="103">
        <f t="shared" si="352"/>
        <v>-0.25736789783589503</v>
      </c>
      <c r="AU599" s="5">
        <f t="shared" si="364"/>
        <v>0.4</v>
      </c>
      <c r="AW599" s="210">
        <f t="shared" si="365"/>
        <v>0</v>
      </c>
      <c r="AX599" s="276">
        <f t="shared" si="370"/>
        <v>4.1274041942699746E-3</v>
      </c>
      <c r="AY599" s="19">
        <f t="shared" si="353"/>
        <v>-0.21469586195655749</v>
      </c>
    </row>
    <row r="600" spans="1:51">
      <c r="A600" s="4">
        <v>39205</v>
      </c>
      <c r="B600" s="9">
        <f t="shared" si="360"/>
        <v>39205</v>
      </c>
      <c r="C600" s="5">
        <v>0.41</v>
      </c>
      <c r="D600" s="5">
        <v>0.41</v>
      </c>
      <c r="E600" s="5">
        <v>0.41</v>
      </c>
      <c r="F600" s="5">
        <v>0.41</v>
      </c>
      <c r="G600" s="6">
        <v>10000</v>
      </c>
      <c r="H600" s="112">
        <v>0.41</v>
      </c>
      <c r="I600" s="19">
        <f t="shared" si="379"/>
        <v>2.4999999999999883E-2</v>
      </c>
      <c r="J600" s="8">
        <f t="shared" si="380"/>
        <v>0.45286335345031004</v>
      </c>
      <c r="K600" s="8">
        <f t="shared" si="381"/>
        <v>0.38713664654969004</v>
      </c>
      <c r="L600" s="8">
        <f t="shared" si="382"/>
        <v>0.42000000000000004</v>
      </c>
      <c r="M600" s="19">
        <f t="shared" si="383"/>
        <v>0.16977650523762489</v>
      </c>
      <c r="N600" s="19">
        <f t="shared" si="384"/>
        <v>-2.0956254988084549E-2</v>
      </c>
      <c r="O600" s="19">
        <f t="shared" si="385"/>
        <v>-4.9809686916236825E-3</v>
      </c>
      <c r="P600" s="19">
        <f t="shared" si="386"/>
        <v>-1.889835918626961E-3</v>
      </c>
      <c r="Q600" s="214"/>
      <c r="R600" s="305"/>
      <c r="S600" s="215"/>
      <c r="T600" t="str">
        <f t="shared" si="387"/>
        <v/>
      </c>
      <c r="U600" t="str">
        <f t="shared" si="388"/>
        <v/>
      </c>
      <c r="V600" t="str">
        <f t="shared" si="389"/>
        <v/>
      </c>
      <c r="W600" t="str">
        <f t="shared" si="390"/>
        <v/>
      </c>
      <c r="X600" s="10"/>
      <c r="Y600" s="219">
        <f t="shared" si="369"/>
        <v>-2.2637362637362634E-3</v>
      </c>
      <c r="Z600" s="78">
        <f t="shared" si="371"/>
        <v>0.41464751589541249</v>
      </c>
      <c r="AA600" s="78">
        <f t="shared" si="355"/>
        <v>0.42471410600268678</v>
      </c>
      <c r="AB600" s="74">
        <f t="shared" si="362"/>
        <v>599</v>
      </c>
      <c r="AC600" s="80">
        <f t="shared" si="373"/>
        <v>-7.7180369031962064E-4</v>
      </c>
      <c r="AD600" s="79">
        <f t="shared" si="354"/>
        <v>-1.0066590107274287E-2</v>
      </c>
      <c r="AE600" s="81">
        <f t="shared" si="374"/>
        <v>-9.2947864169546663E-3</v>
      </c>
      <c r="AF600" s="19">
        <f t="shared" si="357"/>
        <v>-2.3702038536037241E-2</v>
      </c>
      <c r="AG600" s="93">
        <f t="shared" si="356"/>
        <v>-0.40383313872821291</v>
      </c>
      <c r="AH600" s="91">
        <f t="shared" si="358"/>
        <v>-1.4494189712260723E-4</v>
      </c>
      <c r="AI600" s="96">
        <f t="shared" si="359"/>
        <v>592.80509665346267</v>
      </c>
      <c r="AJ600" s="5">
        <f t="shared" si="363"/>
        <v>9.9999999999999534E-3</v>
      </c>
      <c r="AK600" s="5">
        <f t="shared" si="366"/>
        <v>9.9999999999999534E-3</v>
      </c>
      <c r="AL600" s="5">
        <f t="shared" si="368"/>
        <v>0</v>
      </c>
      <c r="AM600" s="95">
        <f t="shared" si="375"/>
        <v>5.7142857142857073E-3</v>
      </c>
      <c r="AN600" s="95">
        <f t="shared" si="376"/>
        <v>-4.9999999999999966E-3</v>
      </c>
      <c r="AO600" s="78">
        <f t="shared" si="377"/>
        <v>1.1428571428571421</v>
      </c>
      <c r="AP600" s="8">
        <f t="shared" si="378"/>
        <v>53.333333333333321</v>
      </c>
      <c r="AQ600" s="8">
        <f t="shared" si="372"/>
        <v>47.761194029850728</v>
      </c>
      <c r="AR600" s="8">
        <f t="shared" si="361"/>
        <v>0</v>
      </c>
      <c r="AS600" s="114">
        <f t="shared" si="367"/>
        <v>0</v>
      </c>
      <c r="AT600" s="103">
        <f t="shared" ref="AT600:AT663" si="391">SUM(AS581:AS600)/SUM(G581:G600)</f>
        <v>-0.26689505321089274</v>
      </c>
      <c r="AU600" s="5">
        <f t="shared" si="364"/>
        <v>0.41</v>
      </c>
      <c r="AW600" s="210">
        <f t="shared" si="365"/>
        <v>0</v>
      </c>
      <c r="AX600" s="276">
        <f t="shared" si="370"/>
        <v>3.5308089348139544E-3</v>
      </c>
      <c r="AY600" s="19">
        <f t="shared" ref="AY600:AY663" si="392">IF((AX600&gt;AX599),ABS(AX600-AX599)/ABS(AX599),-1*ABS(AX600-AX599)/ABS(AX599))</f>
        <v>-0.14454490797975786</v>
      </c>
    </row>
    <row r="601" spans="1:51">
      <c r="A601" s="4">
        <v>39206</v>
      </c>
      <c r="B601" s="9">
        <f t="shared" si="360"/>
        <v>39206</v>
      </c>
      <c r="C601" s="5">
        <v>0.4</v>
      </c>
      <c r="D601" s="5">
        <v>0.41</v>
      </c>
      <c r="E601" s="5">
        <v>0.4</v>
      </c>
      <c r="F601" s="5">
        <v>0.41</v>
      </c>
      <c r="G601" s="6">
        <v>57000</v>
      </c>
      <c r="H601" s="112">
        <v>0.41</v>
      </c>
      <c r="I601" s="19">
        <f t="shared" si="379"/>
        <v>0</v>
      </c>
      <c r="J601" s="8">
        <f t="shared" si="380"/>
        <v>0.45180243893371352</v>
      </c>
      <c r="K601" s="8">
        <f t="shared" si="381"/>
        <v>0.38619756106628655</v>
      </c>
      <c r="L601" s="8">
        <f t="shared" si="382"/>
        <v>0.41900000000000004</v>
      </c>
      <c r="M601" s="19">
        <f t="shared" si="383"/>
        <v>0.16987387928161105</v>
      </c>
      <c r="N601" s="19">
        <f t="shared" si="384"/>
        <v>5.735425160853161E-4</v>
      </c>
      <c r="O601" s="19">
        <f t="shared" si="385"/>
        <v>-2.3426813154863047E-3</v>
      </c>
      <c r="P601" s="19">
        <f t="shared" si="386"/>
        <v>-2.4257209741650118E-3</v>
      </c>
      <c r="Q601" s="214"/>
      <c r="R601" s="305"/>
      <c r="S601" s="215"/>
      <c r="T601" t="str">
        <f t="shared" si="387"/>
        <v/>
      </c>
      <c r="U601" t="str">
        <f t="shared" si="388"/>
        <v/>
      </c>
      <c r="V601" t="str">
        <f t="shared" si="389"/>
        <v/>
      </c>
      <c r="W601" t="str">
        <f t="shared" si="390"/>
        <v/>
      </c>
      <c r="X601" s="10"/>
      <c r="Y601" s="219">
        <f t="shared" si="369"/>
        <v>-2.8351648351648364E-3</v>
      </c>
      <c r="Z601" s="78">
        <f t="shared" si="371"/>
        <v>0.41393179844751898</v>
      </c>
      <c r="AA601" s="78">
        <f t="shared" si="355"/>
        <v>0.42362526215848795</v>
      </c>
      <c r="AB601" s="74">
        <f t="shared" si="362"/>
        <v>600</v>
      </c>
      <c r="AC601" s="80">
        <f t="shared" si="373"/>
        <v>-3.1894183521143787E-4</v>
      </c>
      <c r="AD601" s="79">
        <f t="shared" si="354"/>
        <v>-9.6934637109689636E-3</v>
      </c>
      <c r="AE601" s="81">
        <f t="shared" si="374"/>
        <v>-9.3745218757575258E-3</v>
      </c>
      <c r="AF601" s="19">
        <f t="shared" si="357"/>
        <v>-2.2882166331578253E-2</v>
      </c>
      <c r="AG601" s="93">
        <f t="shared" si="356"/>
        <v>-0.58675782558210221</v>
      </c>
      <c r="AH601" s="91">
        <f t="shared" si="358"/>
        <v>-2.3545137910758351E-4</v>
      </c>
      <c r="AI601" s="96">
        <f t="shared" si="359"/>
        <v>594.15428240125618</v>
      </c>
      <c r="AJ601" s="5">
        <f t="shared" si="363"/>
        <v>0</v>
      </c>
      <c r="AK601" s="5">
        <f t="shared" si="366"/>
        <v>0</v>
      </c>
      <c r="AL601" s="5">
        <f t="shared" si="368"/>
        <v>0</v>
      </c>
      <c r="AM601" s="95">
        <f t="shared" si="375"/>
        <v>4.9999999999999966E-3</v>
      </c>
      <c r="AN601" s="95">
        <f t="shared" si="376"/>
        <v>-4.9999999999999966E-3</v>
      </c>
      <c r="AO601" s="78">
        <f t="shared" si="377"/>
        <v>1</v>
      </c>
      <c r="AP601" s="8">
        <f t="shared" si="378"/>
        <v>50</v>
      </c>
      <c r="AQ601" s="8">
        <f t="shared" si="372"/>
        <v>50</v>
      </c>
      <c r="AR601" s="8">
        <f t="shared" si="361"/>
        <v>1</v>
      </c>
      <c r="AS601" s="114">
        <f t="shared" si="367"/>
        <v>57000</v>
      </c>
      <c r="AT601" s="103">
        <f t="shared" si="391"/>
        <v>-0.17484458628370067</v>
      </c>
      <c r="AU601" s="5">
        <f t="shared" si="364"/>
        <v>0.41</v>
      </c>
      <c r="AW601" s="210">
        <f t="shared" si="365"/>
        <v>2.4999999999999883E-2</v>
      </c>
      <c r="AX601" s="276">
        <f t="shared" si="370"/>
        <v>3.0699142308195817E-3</v>
      </c>
      <c r="AY601" s="19">
        <f t="shared" si="392"/>
        <v>-0.13053515851563863</v>
      </c>
    </row>
    <row r="602" spans="1:51">
      <c r="A602" s="4">
        <v>39209</v>
      </c>
      <c r="B602" s="9">
        <f t="shared" si="360"/>
        <v>39209</v>
      </c>
      <c r="C602" s="5">
        <v>0.41</v>
      </c>
      <c r="D602" s="5">
        <v>0.44</v>
      </c>
      <c r="E602" s="5">
        <v>0.41</v>
      </c>
      <c r="F602" s="5">
        <v>0.42</v>
      </c>
      <c r="G602" s="6">
        <v>237600</v>
      </c>
      <c r="H602" s="112">
        <v>0.42</v>
      </c>
      <c r="I602" s="19">
        <f t="shared" si="379"/>
        <v>2.4390243902439046E-2</v>
      </c>
      <c r="J602" s="8">
        <f t="shared" si="380"/>
        <v>0.45091913015489482</v>
      </c>
      <c r="K602" s="8">
        <f t="shared" si="381"/>
        <v>0.38608086984510548</v>
      </c>
      <c r="L602" s="8">
        <f t="shared" si="382"/>
        <v>0.41850000000000015</v>
      </c>
      <c r="M602" s="19">
        <f t="shared" si="383"/>
        <v>0.16793958306145099</v>
      </c>
      <c r="N602" s="19">
        <f t="shared" si="384"/>
        <v>-1.1386660670493369E-2</v>
      </c>
      <c r="O602" s="19">
        <f t="shared" si="385"/>
        <v>-1.9550774911781706E-3</v>
      </c>
      <c r="P602" s="19">
        <f t="shared" si="386"/>
        <v>-3.0215421573065497E-4</v>
      </c>
      <c r="Q602" s="214"/>
      <c r="R602" s="305"/>
      <c r="S602" s="215"/>
      <c r="T602" t="str">
        <f t="shared" si="387"/>
        <v/>
      </c>
      <c r="U602" t="str">
        <f t="shared" si="388"/>
        <v/>
      </c>
      <c r="V602" t="str">
        <f t="shared" si="389"/>
        <v/>
      </c>
      <c r="W602" t="str">
        <f t="shared" si="390"/>
        <v/>
      </c>
      <c r="X602" s="10"/>
      <c r="Y602" s="219">
        <f t="shared" si="369"/>
        <v>-3.1208791208791223E-3</v>
      </c>
      <c r="Z602" s="78">
        <f t="shared" si="371"/>
        <v>0.41486630148660109</v>
      </c>
      <c r="AA602" s="78">
        <f t="shared" si="355"/>
        <v>0.42335699275875982</v>
      </c>
      <c r="AB602" s="74">
        <f t="shared" si="362"/>
        <v>601</v>
      </c>
      <c r="AC602" s="80">
        <f t="shared" si="373"/>
        <v>7.070644828790322E-4</v>
      </c>
      <c r="AD602" s="79">
        <f t="shared" si="354"/>
        <v>-8.4906912721587346E-3</v>
      </c>
      <c r="AE602" s="81">
        <f t="shared" si="374"/>
        <v>-9.1977557550377669E-3</v>
      </c>
      <c r="AF602" s="19">
        <f t="shared" si="357"/>
        <v>-2.0055630159384087E-2</v>
      </c>
      <c r="AG602" s="93">
        <f t="shared" si="356"/>
        <v>-3.2169073003868998</v>
      </c>
      <c r="AH602" s="91">
        <f t="shared" si="358"/>
        <v>-2.995413166739154E-4</v>
      </c>
      <c r="AI602" s="96">
        <f t="shared" si="359"/>
        <v>595.71168398379609</v>
      </c>
      <c r="AJ602" s="5">
        <f t="shared" si="363"/>
        <v>1.0000000000000009E-2</v>
      </c>
      <c r="AK602" s="5">
        <f t="shared" si="366"/>
        <v>1.0000000000000009E-2</v>
      </c>
      <c r="AL602" s="5">
        <f t="shared" si="368"/>
        <v>0</v>
      </c>
      <c r="AM602" s="95">
        <f t="shared" si="375"/>
        <v>5.7142857142857117E-3</v>
      </c>
      <c r="AN602" s="95">
        <f t="shared" si="376"/>
        <v>-4.9999999999999966E-3</v>
      </c>
      <c r="AO602" s="78">
        <f t="shared" si="377"/>
        <v>1.142857142857143</v>
      </c>
      <c r="AP602" s="8">
        <f t="shared" si="378"/>
        <v>53.333333333333343</v>
      </c>
      <c r="AQ602" s="8">
        <f t="shared" si="372"/>
        <v>47.761194029850756</v>
      </c>
      <c r="AR602" s="8">
        <f t="shared" si="361"/>
        <v>-0.33333333333333331</v>
      </c>
      <c r="AS602" s="114">
        <f t="shared" si="367"/>
        <v>-79200</v>
      </c>
      <c r="AT602" s="103">
        <f t="shared" si="391"/>
        <v>-0.1950153501807238</v>
      </c>
      <c r="AU602" s="5">
        <f t="shared" si="364"/>
        <v>0.42</v>
      </c>
      <c r="AW602" s="210">
        <f t="shared" si="365"/>
        <v>7.3170731707317138E-2</v>
      </c>
      <c r="AX602" s="276">
        <f t="shared" si="370"/>
        <v>2.6570175987863515E-3</v>
      </c>
      <c r="AY602" s="19">
        <f t="shared" si="392"/>
        <v>-0.13449777452674902</v>
      </c>
    </row>
    <row r="603" spans="1:51">
      <c r="A603" s="4">
        <v>39210</v>
      </c>
      <c r="B603" s="9">
        <f t="shared" si="360"/>
        <v>39210</v>
      </c>
      <c r="C603" s="5">
        <v>0.44</v>
      </c>
      <c r="D603" s="5">
        <v>0.44</v>
      </c>
      <c r="E603" s="5">
        <v>0.42</v>
      </c>
      <c r="F603" s="5">
        <v>0.42</v>
      </c>
      <c r="G603" s="6">
        <v>101200</v>
      </c>
      <c r="H603" s="112">
        <v>0.42</v>
      </c>
      <c r="I603" s="19">
        <f t="shared" si="379"/>
        <v>0</v>
      </c>
      <c r="J603" s="8">
        <f t="shared" si="380"/>
        <v>0.45118695387886232</v>
      </c>
      <c r="K603" s="8">
        <f t="shared" si="381"/>
        <v>0.38681304612113798</v>
      </c>
      <c r="L603" s="8">
        <f t="shared" si="382"/>
        <v>0.41900000000000015</v>
      </c>
      <c r="M603" s="19">
        <f t="shared" si="383"/>
        <v>0.16642124251818644</v>
      </c>
      <c r="N603" s="19">
        <f t="shared" si="384"/>
        <v>-9.040992692645744E-3</v>
      </c>
      <c r="O603" s="19">
        <f t="shared" si="385"/>
        <v>5.9395067997114589E-4</v>
      </c>
      <c r="P603" s="19">
        <f t="shared" si="386"/>
        <v>1.8964324140852938E-3</v>
      </c>
      <c r="Q603" s="214"/>
      <c r="R603" s="305"/>
      <c r="S603" s="215"/>
      <c r="T603" t="str">
        <f t="shared" si="387"/>
        <v/>
      </c>
      <c r="U603" t="str">
        <f t="shared" si="388"/>
        <v/>
      </c>
      <c r="V603" t="str">
        <f t="shared" si="389"/>
        <v/>
      </c>
      <c r="W603" t="str">
        <f t="shared" si="390"/>
        <v/>
      </c>
      <c r="X603" s="10"/>
      <c r="Y603" s="219">
        <f t="shared" si="369"/>
        <v>-2.1318681318681335E-3</v>
      </c>
      <c r="Z603" s="78">
        <f t="shared" si="371"/>
        <v>0.41565689105766451</v>
      </c>
      <c r="AA603" s="78">
        <f t="shared" si="355"/>
        <v>0.4231085752946116</v>
      </c>
      <c r="AB603" s="74">
        <f t="shared" si="362"/>
        <v>602</v>
      </c>
      <c r="AC603" s="80">
        <f t="shared" si="373"/>
        <v>1.3968572144725435E-3</v>
      </c>
      <c r="AD603" s="79">
        <f t="shared" ref="AD603:AD666" si="393">Z603-AA603</f>
        <v>-7.451684236947087E-3</v>
      </c>
      <c r="AE603" s="81">
        <f t="shared" si="374"/>
        <v>-8.8485414514196305E-3</v>
      </c>
      <c r="AF603" s="19">
        <f t="shared" si="357"/>
        <v>-1.7611754221143971E-2</v>
      </c>
      <c r="AG603" s="93">
        <f t="shared" si="356"/>
        <v>0.97557259386697859</v>
      </c>
      <c r="AH603" s="91">
        <f t="shared" si="358"/>
        <v>-2.6144782724322969E-4</v>
      </c>
      <c r="AI603" s="96">
        <f t="shared" si="359"/>
        <v>596.56849476817342</v>
      </c>
      <c r="AJ603" s="5">
        <f t="shared" si="363"/>
        <v>0</v>
      </c>
      <c r="AK603" s="5">
        <f t="shared" si="366"/>
        <v>0</v>
      </c>
      <c r="AL603" s="5">
        <f t="shared" si="368"/>
        <v>0</v>
      </c>
      <c r="AM603" s="95">
        <f t="shared" si="375"/>
        <v>2.8571428571428519E-3</v>
      </c>
      <c r="AN603" s="95">
        <f t="shared" si="376"/>
        <v>-4.9999999999999966E-3</v>
      </c>
      <c r="AO603" s="78">
        <f t="shared" si="377"/>
        <v>0.57142857142857073</v>
      </c>
      <c r="AP603" s="8">
        <f t="shared" si="378"/>
        <v>36.363636363636338</v>
      </c>
      <c r="AQ603" s="8">
        <f t="shared" si="372"/>
        <v>36.363636363636338</v>
      </c>
      <c r="AR603" s="8">
        <f t="shared" si="361"/>
        <v>-1</v>
      </c>
      <c r="AS603" s="114">
        <f t="shared" si="367"/>
        <v>-101200</v>
      </c>
      <c r="AT603" s="103">
        <f t="shared" si="391"/>
        <v>-0.21669389136609127</v>
      </c>
      <c r="AU603" s="5">
        <f t="shared" si="364"/>
        <v>0.42</v>
      </c>
      <c r="AW603" s="210">
        <f t="shared" si="365"/>
        <v>4.7619047619047665E-2</v>
      </c>
      <c r="AX603" s="276">
        <f t="shared" si="370"/>
        <v>2.212420766107798E-3</v>
      </c>
      <c r="AY603" s="19">
        <f t="shared" si="392"/>
        <v>-0.16732927658500735</v>
      </c>
    </row>
    <row r="604" spans="1:51">
      <c r="A604" s="4">
        <v>39211</v>
      </c>
      <c r="B604" s="9">
        <f t="shared" si="360"/>
        <v>39211</v>
      </c>
      <c r="C604" s="5">
        <v>0.42</v>
      </c>
      <c r="D604" s="5">
        <v>0.42</v>
      </c>
      <c r="E604" s="5">
        <v>0.41</v>
      </c>
      <c r="F604" s="5">
        <v>0.41</v>
      </c>
      <c r="G604" s="6">
        <v>56000</v>
      </c>
      <c r="H604" s="112">
        <v>0.41</v>
      </c>
      <c r="I604" s="19">
        <f t="shared" si="379"/>
        <v>-2.3809523809523832E-2</v>
      </c>
      <c r="J604" s="8">
        <f t="shared" si="380"/>
        <v>0.45091913015489471</v>
      </c>
      <c r="K604" s="8">
        <f t="shared" si="381"/>
        <v>0.38608086984510537</v>
      </c>
      <c r="L604" s="8">
        <f t="shared" si="382"/>
        <v>0.41850000000000004</v>
      </c>
      <c r="M604" s="19">
        <f t="shared" si="383"/>
        <v>0.16793958306145104</v>
      </c>
      <c r="N604" s="19">
        <f t="shared" si="384"/>
        <v>9.1234779904896049E-3</v>
      </c>
      <c r="O604" s="19">
        <f t="shared" si="385"/>
        <v>-5.9359811196915842E-4</v>
      </c>
      <c r="P604" s="19">
        <f t="shared" si="386"/>
        <v>-1.8928427657099222E-3</v>
      </c>
      <c r="Q604" s="214"/>
      <c r="R604" s="305"/>
      <c r="S604" s="215"/>
      <c r="T604" t="str">
        <f t="shared" si="387"/>
        <v/>
      </c>
      <c r="U604" t="str">
        <f t="shared" si="388"/>
        <v/>
      </c>
      <c r="V604" t="str">
        <f t="shared" si="389"/>
        <v/>
      </c>
      <c r="W604" t="str">
        <f t="shared" si="390"/>
        <v/>
      </c>
      <c r="X604" s="10"/>
      <c r="Y604" s="219">
        <f t="shared" si="369"/>
        <v>-1.2967032967032975E-3</v>
      </c>
      <c r="Z604" s="78">
        <f t="shared" si="371"/>
        <v>0.41478572983478418</v>
      </c>
      <c r="AA604" s="78">
        <f t="shared" si="355"/>
        <v>0.42213854072281032</v>
      </c>
      <c r="AB604" s="74">
        <f t="shared" si="362"/>
        <v>603</v>
      </c>
      <c r="AC604" s="80">
        <f t="shared" si="373"/>
        <v>1.1965844507147924E-3</v>
      </c>
      <c r="AD604" s="79">
        <f t="shared" si="393"/>
        <v>-7.35281088802614E-3</v>
      </c>
      <c r="AE604" s="81">
        <f t="shared" si="374"/>
        <v>-8.5493953387409324E-3</v>
      </c>
      <c r="AF604" s="19">
        <f t="shared" si="357"/>
        <v>-1.7418004230166304E-2</v>
      </c>
      <c r="AG604" s="93">
        <f t="shared" si="356"/>
        <v>-0.14337382638881566</v>
      </c>
      <c r="AH604" s="91">
        <f t="shared" si="358"/>
        <v>-1.7056206055161016E-4</v>
      </c>
      <c r="AI604" s="96">
        <f t="shared" si="359"/>
        <v>597.15837939241715</v>
      </c>
      <c r="AJ604" s="5">
        <f t="shared" si="363"/>
        <v>-1.0000000000000009E-2</v>
      </c>
      <c r="AK604" s="5">
        <f t="shared" si="366"/>
        <v>0</v>
      </c>
      <c r="AL604" s="5">
        <f t="shared" si="368"/>
        <v>-1.0000000000000009E-2</v>
      </c>
      <c r="AM604" s="95">
        <f t="shared" si="375"/>
        <v>2.8571428571428519E-3</v>
      </c>
      <c r="AN604" s="95">
        <f t="shared" si="376"/>
        <v>-5.7142857142857117E-3</v>
      </c>
      <c r="AO604" s="78">
        <f t="shared" si="377"/>
        <v>0.49999999999999933</v>
      </c>
      <c r="AP604" s="8">
        <f t="shared" si="378"/>
        <v>33.3333333333333</v>
      </c>
      <c r="AQ604" s="8">
        <f t="shared" si="372"/>
        <v>38.461538461538424</v>
      </c>
      <c r="AR604" s="8">
        <f t="shared" si="361"/>
        <v>-1</v>
      </c>
      <c r="AS604" s="114">
        <f t="shared" si="367"/>
        <v>-56000</v>
      </c>
      <c r="AT604" s="103">
        <f t="shared" si="391"/>
        <v>-0.22966550904770608</v>
      </c>
      <c r="AU604" s="5">
        <f t="shared" si="364"/>
        <v>0.41</v>
      </c>
      <c r="AW604" s="210">
        <f t="shared" si="365"/>
        <v>2.4390243902439046E-2</v>
      </c>
      <c r="AX604" s="276">
        <f t="shared" si="370"/>
        <v>1.839896090023473E-3</v>
      </c>
      <c r="AY604" s="19">
        <f t="shared" si="392"/>
        <v>-0.16837876492168763</v>
      </c>
    </row>
    <row r="605" spans="1:51">
      <c r="A605" s="4">
        <v>39212</v>
      </c>
      <c r="B605" s="9">
        <f t="shared" si="360"/>
        <v>39212</v>
      </c>
      <c r="C605" s="5">
        <v>0.41</v>
      </c>
      <c r="D605" s="5">
        <v>0.41</v>
      </c>
      <c r="E605" s="5">
        <v>0.4</v>
      </c>
      <c r="F605" s="5">
        <v>0.4</v>
      </c>
      <c r="G605" s="6">
        <v>36600</v>
      </c>
      <c r="H605" s="112">
        <v>0.4</v>
      </c>
      <c r="I605" s="19">
        <f t="shared" si="379"/>
        <v>-2.4390243902438911E-2</v>
      </c>
      <c r="J605" s="8">
        <f t="shared" si="380"/>
        <v>0.44829622619116938</v>
      </c>
      <c r="K605" s="8">
        <f t="shared" si="381"/>
        <v>0.38470377380883081</v>
      </c>
      <c r="L605" s="8">
        <f t="shared" si="382"/>
        <v>0.41650000000000009</v>
      </c>
      <c r="M605" s="19">
        <f t="shared" si="383"/>
        <v>0.16530238773779041</v>
      </c>
      <c r="N605" s="19">
        <f t="shared" si="384"/>
        <v>-1.5703238483661439E-2</v>
      </c>
      <c r="O605" s="19">
        <f t="shared" si="385"/>
        <v>-5.816794605330541E-3</v>
      </c>
      <c r="P605" s="19">
        <f t="shared" si="386"/>
        <v>-3.5668590283353028E-3</v>
      </c>
      <c r="Q605" s="214"/>
      <c r="R605" s="305"/>
      <c r="S605" s="215"/>
      <c r="T605" t="str">
        <f t="shared" si="387"/>
        <v/>
      </c>
      <c r="U605" t="str">
        <f t="shared" si="388"/>
        <v/>
      </c>
      <c r="V605" t="str">
        <f t="shared" si="389"/>
        <v/>
      </c>
      <c r="W605" t="str">
        <f t="shared" si="390"/>
        <v/>
      </c>
      <c r="X605" s="10"/>
      <c r="Y605" s="219">
        <f t="shared" si="369"/>
        <v>-5.714285714285706E-4</v>
      </c>
      <c r="Z605" s="78">
        <f t="shared" si="371"/>
        <v>0.41250872744022743</v>
      </c>
      <c r="AA605" s="78">
        <f t="shared" si="355"/>
        <v>0.42050028870932238</v>
      </c>
      <c r="AB605" s="74">
        <f t="shared" si="362"/>
        <v>604</v>
      </c>
      <c r="AC605" s="80">
        <f t="shared" si="373"/>
        <v>4.4626725571678648E-4</v>
      </c>
      <c r="AD605" s="79">
        <f t="shared" si="393"/>
        <v>-7.9915612690949489E-3</v>
      </c>
      <c r="AE605" s="81">
        <f t="shared" si="374"/>
        <v>-8.4378285248117354E-3</v>
      </c>
      <c r="AF605" s="19">
        <f t="shared" si="357"/>
        <v>-1.9004888899420577E-2</v>
      </c>
      <c r="AG605" s="93">
        <f t="shared" si="356"/>
        <v>-0.62704909340063375</v>
      </c>
      <c r="AH605" s="91">
        <f t="shared" si="358"/>
        <v>-5.8000540254332448E-5</v>
      </c>
      <c r="AI605" s="96">
        <f t="shared" si="359"/>
        <v>597.70201504820773</v>
      </c>
      <c r="AJ605" s="5">
        <f t="shared" si="363"/>
        <v>-9.9999999999999534E-3</v>
      </c>
      <c r="AK605" s="5">
        <f t="shared" si="366"/>
        <v>0</v>
      </c>
      <c r="AL605" s="5">
        <f t="shared" si="368"/>
        <v>-9.9999999999999534E-3</v>
      </c>
      <c r="AM605" s="95">
        <f t="shared" si="375"/>
        <v>2.8571428571428519E-3</v>
      </c>
      <c r="AN605" s="95">
        <f t="shared" si="376"/>
        <v>-6.4285714285714224E-3</v>
      </c>
      <c r="AO605" s="78">
        <f t="shared" si="377"/>
        <v>0.44444444444444409</v>
      </c>
      <c r="AP605" s="8">
        <f t="shared" si="378"/>
        <v>30.769230769230759</v>
      </c>
      <c r="AQ605" s="8">
        <f t="shared" si="372"/>
        <v>39.999999999999979</v>
      </c>
      <c r="AR605" s="8">
        <f t="shared" si="361"/>
        <v>-1</v>
      </c>
      <c r="AS605" s="114">
        <f t="shared" si="367"/>
        <v>-36600</v>
      </c>
      <c r="AT605" s="103">
        <f t="shared" si="391"/>
        <v>-0.25255269320843093</v>
      </c>
      <c r="AU605" s="5">
        <f t="shared" si="364"/>
        <v>0.4</v>
      </c>
      <c r="AW605" s="210">
        <f t="shared" si="365"/>
        <v>2.4999999999999883E-2</v>
      </c>
      <c r="AX605" s="276">
        <f t="shared" si="370"/>
        <v>1.4384040915491245E-3</v>
      </c>
      <c r="AY605" s="19">
        <f t="shared" si="392"/>
        <v>-0.21821449627039879</v>
      </c>
    </row>
    <row r="606" spans="1:51">
      <c r="A606" s="4">
        <v>39213</v>
      </c>
      <c r="B606" s="9">
        <f t="shared" si="360"/>
        <v>39213</v>
      </c>
      <c r="C606" s="5">
        <v>0.4</v>
      </c>
      <c r="D606" s="5">
        <v>0.4</v>
      </c>
      <c r="E606" s="5">
        <v>0.4</v>
      </c>
      <c r="F606" s="5">
        <v>0.4</v>
      </c>
      <c r="G606" s="6">
        <v>28600</v>
      </c>
      <c r="H606" s="112">
        <v>0.4</v>
      </c>
      <c r="I606" s="19">
        <f t="shared" si="379"/>
        <v>0</v>
      </c>
      <c r="J606" s="8">
        <f t="shared" si="380"/>
        <v>0.44829622619116938</v>
      </c>
      <c r="K606" s="8">
        <f t="shared" si="381"/>
        <v>0.38470377380883081</v>
      </c>
      <c r="L606" s="8">
        <f t="shared" si="382"/>
        <v>0.41650000000000009</v>
      </c>
      <c r="M606" s="19">
        <f t="shared" si="383"/>
        <v>0.16530238773779041</v>
      </c>
      <c r="N606" s="19">
        <f t="shared" si="384"/>
        <v>0</v>
      </c>
      <c r="O606" s="19">
        <f t="shared" si="385"/>
        <v>0</v>
      </c>
      <c r="P606" s="19">
        <f t="shared" si="386"/>
        <v>0</v>
      </c>
      <c r="Q606" s="214"/>
      <c r="R606" s="305"/>
      <c r="S606" s="215"/>
      <c r="T606" t="str">
        <f t="shared" si="387"/>
        <v/>
      </c>
      <c r="U606" t="str">
        <f t="shared" si="388"/>
        <v/>
      </c>
      <c r="V606" t="str">
        <f t="shared" si="389"/>
        <v/>
      </c>
      <c r="W606" t="str">
        <f t="shared" si="390"/>
        <v/>
      </c>
      <c r="X606" s="10"/>
      <c r="Y606" s="219">
        <f t="shared" si="369"/>
        <v>-2.8571428571428378E-4</v>
      </c>
      <c r="Z606" s="78">
        <f t="shared" si="371"/>
        <v>0.41058238341443243</v>
      </c>
      <c r="AA606" s="78">
        <f t="shared" si="355"/>
        <v>0.41898326734483254</v>
      </c>
      <c r="AB606" s="74">
        <f t="shared" si="362"/>
        <v>605</v>
      </c>
      <c r="AC606" s="80">
        <f t="shared" si="373"/>
        <v>2.9555675529296249E-5</v>
      </c>
      <c r="AD606" s="79">
        <f t="shared" si="393"/>
        <v>-8.4008839304001159E-3</v>
      </c>
      <c r="AE606" s="81">
        <f t="shared" si="374"/>
        <v>-8.4304396059294122E-3</v>
      </c>
      <c r="AF606" s="19">
        <f t="shared" si="357"/>
        <v>-2.0050643033164381E-2</v>
      </c>
      <c r="AG606" s="93">
        <f t="shared" si="356"/>
        <v>-0.93377135527941779</v>
      </c>
      <c r="AH606" s="91">
        <f t="shared" si="358"/>
        <v>3.424340970301162E-5</v>
      </c>
      <c r="AI606" s="96">
        <f t="shared" si="359"/>
        <v>598.44286712074052</v>
      </c>
      <c r="AJ606" s="5">
        <f t="shared" si="363"/>
        <v>0</v>
      </c>
      <c r="AK606" s="5">
        <f t="shared" si="366"/>
        <v>0</v>
      </c>
      <c r="AL606" s="5">
        <f t="shared" si="368"/>
        <v>0</v>
      </c>
      <c r="AM606" s="95">
        <f t="shared" si="375"/>
        <v>2.8571428571428519E-3</v>
      </c>
      <c r="AN606" s="95">
        <f t="shared" si="376"/>
        <v>-4.9999999999999923E-3</v>
      </c>
      <c r="AO606" s="78">
        <f t="shared" si="377"/>
        <v>0.57142857142857129</v>
      </c>
      <c r="AP606" s="8">
        <f t="shared" si="378"/>
        <v>36.363636363636353</v>
      </c>
      <c r="AQ606" s="8">
        <f t="shared" si="372"/>
        <v>41.666666666666657</v>
      </c>
      <c r="AR606" s="8">
        <f t="shared" si="361"/>
        <v>0</v>
      </c>
      <c r="AS606" s="114">
        <f t="shared" si="367"/>
        <v>0</v>
      </c>
      <c r="AT606" s="103">
        <f t="shared" si="391"/>
        <v>-0.13650861152455879</v>
      </c>
      <c r="AU606" s="5">
        <f t="shared" si="364"/>
        <v>0.4</v>
      </c>
      <c r="AW606" s="210">
        <f t="shared" si="365"/>
        <v>0</v>
      </c>
      <c r="AX606" s="276">
        <f t="shared" si="370"/>
        <v>8.0524850863788815E-4</v>
      </c>
      <c r="AY606" s="19">
        <f t="shared" si="392"/>
        <v>-0.44017921433284019</v>
      </c>
    </row>
    <row r="607" spans="1:51">
      <c r="A607" s="4">
        <v>39216</v>
      </c>
      <c r="B607" s="9">
        <f t="shared" si="360"/>
        <v>39216</v>
      </c>
      <c r="C607" s="5">
        <v>0.41</v>
      </c>
      <c r="D607" s="5">
        <v>0.41</v>
      </c>
      <c r="E607" s="5">
        <v>0.4</v>
      </c>
      <c r="F607" s="5">
        <v>0.4</v>
      </c>
      <c r="G607" s="6">
        <v>53500</v>
      </c>
      <c r="H607" s="112">
        <v>0.4</v>
      </c>
      <c r="I607" s="19">
        <f t="shared" si="379"/>
        <v>0</v>
      </c>
      <c r="J607" s="8">
        <f t="shared" si="380"/>
        <v>0.44849615361854395</v>
      </c>
      <c r="K607" s="8">
        <f t="shared" si="381"/>
        <v>0.38350384638145624</v>
      </c>
      <c r="L607" s="8">
        <f t="shared" si="382"/>
        <v>0.41600000000000009</v>
      </c>
      <c r="M607" s="19">
        <f t="shared" si="383"/>
        <v>0.16946976634086328</v>
      </c>
      <c r="N607" s="19">
        <f t="shared" si="384"/>
        <v>2.5210637668969065E-2</v>
      </c>
      <c r="O607" s="19">
        <f t="shared" si="385"/>
        <v>4.4597169392479488E-4</v>
      </c>
      <c r="P607" s="19">
        <f t="shared" si="386"/>
        <v>-3.1190945061299151E-3</v>
      </c>
      <c r="Q607" s="214"/>
      <c r="R607" s="305"/>
      <c r="S607" s="215"/>
      <c r="T607" t="str">
        <f t="shared" si="387"/>
        <v/>
      </c>
      <c r="U607" t="str">
        <f t="shared" si="388"/>
        <v/>
      </c>
      <c r="V607" t="str">
        <f t="shared" si="389"/>
        <v/>
      </c>
      <c r="W607" t="str">
        <f t="shared" si="390"/>
        <v/>
      </c>
      <c r="X607" s="10"/>
      <c r="Y607" s="219">
        <f t="shared" si="369"/>
        <v>-5.2747252747252515E-4</v>
      </c>
      <c r="Z607" s="78">
        <f t="shared" si="371"/>
        <v>0.40895269636860981</v>
      </c>
      <c r="AA607" s="78">
        <f t="shared" ref="AA607:AA670" si="394">AA606+(0.074*(F607-AA606))</f>
        <v>0.41757850556131493</v>
      </c>
      <c r="AB607" s="74">
        <f t="shared" si="362"/>
        <v>606</v>
      </c>
      <c r="AC607" s="80">
        <f t="shared" si="373"/>
        <v>-1.5629566942056139E-4</v>
      </c>
      <c r="AD607" s="79">
        <f t="shared" si="393"/>
        <v>-8.6258091927051139E-3</v>
      </c>
      <c r="AE607" s="81">
        <f t="shared" si="374"/>
        <v>-8.4695135232845525E-3</v>
      </c>
      <c r="AF607" s="19">
        <f t="shared" si="357"/>
        <v>-2.0656736584442198E-2</v>
      </c>
      <c r="AG607" s="93">
        <f t="shared" si="356"/>
        <v>-6.2881778751982038</v>
      </c>
      <c r="AH607" s="91">
        <f t="shared" si="358"/>
        <v>7.5080656305215733E-5</v>
      </c>
      <c r="AI607" s="96">
        <f t="shared" si="359"/>
        <v>599.58394230048555</v>
      </c>
      <c r="AJ607" s="5">
        <f t="shared" si="363"/>
        <v>0</v>
      </c>
      <c r="AK607" s="5">
        <f t="shared" si="366"/>
        <v>0</v>
      </c>
      <c r="AL607" s="5">
        <f t="shared" si="368"/>
        <v>0</v>
      </c>
      <c r="AM607" s="95">
        <f t="shared" si="375"/>
        <v>2.8571428571428519E-3</v>
      </c>
      <c r="AN607" s="95">
        <f t="shared" si="376"/>
        <v>-3.5714285714285626E-3</v>
      </c>
      <c r="AO607" s="78">
        <f t="shared" si="377"/>
        <v>0.80000000000000049</v>
      </c>
      <c r="AP607" s="8">
        <f t="shared" si="378"/>
        <v>44.444444444444457</v>
      </c>
      <c r="AQ607" s="8">
        <f t="shared" si="372"/>
        <v>44.444444444444457</v>
      </c>
      <c r="AR607" s="8">
        <f t="shared" si="361"/>
        <v>-1</v>
      </c>
      <c r="AS607" s="114">
        <f t="shared" si="367"/>
        <v>-53500</v>
      </c>
      <c r="AT607" s="103">
        <f t="shared" si="391"/>
        <v>-0.28971103579019936</v>
      </c>
      <c r="AU607" s="5">
        <f t="shared" si="364"/>
        <v>0.4</v>
      </c>
      <c r="AW607" s="210">
        <f t="shared" si="365"/>
        <v>2.4999999999999883E-2</v>
      </c>
      <c r="AX607" s="276">
        <f t="shared" si="370"/>
        <v>4.5303585210724285E-4</v>
      </c>
      <c r="AY607" s="19">
        <f t="shared" si="392"/>
        <v>-0.43739622334281358</v>
      </c>
    </row>
    <row r="608" spans="1:51">
      <c r="A608" s="4">
        <v>39217</v>
      </c>
      <c r="B608" s="9">
        <f t="shared" si="360"/>
        <v>39217</v>
      </c>
      <c r="C608" s="5">
        <v>0.4</v>
      </c>
      <c r="D608" s="5">
        <v>0.4</v>
      </c>
      <c r="E608" s="5">
        <v>0.39</v>
      </c>
      <c r="F608" s="5">
        <v>0.39</v>
      </c>
      <c r="G608" s="6">
        <v>20000</v>
      </c>
      <c r="H608" s="112">
        <v>0.39</v>
      </c>
      <c r="I608" s="19">
        <f t="shared" si="379"/>
        <v>-2.5000000000000022E-2</v>
      </c>
      <c r="J608" s="8">
        <f t="shared" si="380"/>
        <v>0.44935112807463551</v>
      </c>
      <c r="K608" s="8">
        <f t="shared" si="381"/>
        <v>0.38064887192536478</v>
      </c>
      <c r="L608" s="8">
        <f t="shared" si="382"/>
        <v>0.41500000000000015</v>
      </c>
      <c r="M608" s="19">
        <f t="shared" si="383"/>
        <v>0.18048721857959801</v>
      </c>
      <c r="N608" s="19">
        <f t="shared" si="384"/>
        <v>6.5011314269323814E-2</v>
      </c>
      <c r="O608" s="19">
        <f t="shared" si="385"/>
        <v>1.9063139097035306E-3</v>
      </c>
      <c r="P608" s="19">
        <f t="shared" si="386"/>
        <v>-7.4444480362570375E-3</v>
      </c>
      <c r="Q608" s="214"/>
      <c r="R608" s="305"/>
      <c r="S608" s="215"/>
      <c r="T608" t="str">
        <f t="shared" si="387"/>
        <v/>
      </c>
      <c r="U608" t="str">
        <f t="shared" si="388"/>
        <v/>
      </c>
      <c r="V608" t="str">
        <f t="shared" si="389"/>
        <v/>
      </c>
      <c r="W608" t="str">
        <f t="shared" si="390"/>
        <v/>
      </c>
      <c r="X608" s="10"/>
      <c r="Y608" s="219">
        <f t="shared" si="369"/>
        <v>-1.0109890109890086E-3</v>
      </c>
      <c r="Z608" s="78">
        <f t="shared" si="371"/>
        <v>0.40603398112784389</v>
      </c>
      <c r="AA608" s="78">
        <f t="shared" si="394"/>
        <v>0.41553769614977765</v>
      </c>
      <c r="AB608" s="74">
        <f t="shared" si="362"/>
        <v>607</v>
      </c>
      <c r="AC608" s="80">
        <f t="shared" si="373"/>
        <v>-8.273611989193623E-4</v>
      </c>
      <c r="AD608" s="79">
        <f t="shared" si="393"/>
        <v>-9.5037150219337563E-3</v>
      </c>
      <c r="AE608" s="81">
        <f t="shared" si="374"/>
        <v>-8.676353823014394E-3</v>
      </c>
      <c r="AF608" s="19">
        <f t="shared" si="357"/>
        <v>-2.2870885385349513E-2</v>
      </c>
      <c r="AG608" s="93">
        <f t="shared" si="356"/>
        <v>4.2935644473494241</v>
      </c>
      <c r="AH608" s="91">
        <f t="shared" si="358"/>
        <v>6.5915399775332516E-5</v>
      </c>
      <c r="AI608" s="96">
        <f t="shared" si="359"/>
        <v>600.71545889975755</v>
      </c>
      <c r="AJ608" s="5">
        <f t="shared" si="363"/>
        <v>-1.0000000000000009E-2</v>
      </c>
      <c r="AK608" s="5">
        <f t="shared" si="366"/>
        <v>0</v>
      </c>
      <c r="AL608" s="5">
        <f t="shared" si="368"/>
        <v>-1.0000000000000009E-2</v>
      </c>
      <c r="AM608" s="95">
        <f t="shared" si="375"/>
        <v>2.8571428571428519E-3</v>
      </c>
      <c r="AN608" s="95">
        <f t="shared" si="376"/>
        <v>-4.2857142857142773E-3</v>
      </c>
      <c r="AO608" s="78">
        <f t="shared" si="377"/>
        <v>0.66666666666666674</v>
      </c>
      <c r="AP608" s="8">
        <f t="shared" si="378"/>
        <v>40</v>
      </c>
      <c r="AQ608" s="8">
        <f t="shared" si="372"/>
        <v>45.454545454545453</v>
      </c>
      <c r="AR608" s="8">
        <f t="shared" si="361"/>
        <v>-1</v>
      </c>
      <c r="AS608" s="114">
        <f t="shared" si="367"/>
        <v>-20000</v>
      </c>
      <c r="AT608" s="103">
        <f t="shared" si="391"/>
        <v>-0.33041341063776153</v>
      </c>
      <c r="AU608" s="5">
        <f t="shared" si="364"/>
        <v>0.39</v>
      </c>
      <c r="AW608" s="210">
        <f t="shared" si="365"/>
        <v>2.5641025641025664E-2</v>
      </c>
      <c r="AX608" s="276">
        <f t="shared" si="370"/>
        <v>5.3566242212164407E-4</v>
      </c>
      <c r="AY608" s="19">
        <f t="shared" si="392"/>
        <v>0.18238417474041727</v>
      </c>
    </row>
    <row r="609" spans="1:51">
      <c r="A609" s="4">
        <v>39218</v>
      </c>
      <c r="B609" s="9">
        <f t="shared" si="360"/>
        <v>39218</v>
      </c>
      <c r="C609" s="5">
        <v>0.39</v>
      </c>
      <c r="D609" s="5">
        <v>0.39</v>
      </c>
      <c r="E609" s="5">
        <v>0.38</v>
      </c>
      <c r="F609" s="5">
        <v>0.38</v>
      </c>
      <c r="G609" s="6">
        <v>181600</v>
      </c>
      <c r="H609" s="112">
        <v>0.38</v>
      </c>
      <c r="I609" s="19">
        <f t="shared" si="379"/>
        <v>-2.5641025641025664E-2</v>
      </c>
      <c r="J609" s="8">
        <f t="shared" si="380"/>
        <v>0.44513034344160057</v>
      </c>
      <c r="K609" s="8">
        <f t="shared" si="381"/>
        <v>0.3778696565583996</v>
      </c>
      <c r="L609" s="8">
        <f t="shared" si="382"/>
        <v>0.41150000000000009</v>
      </c>
      <c r="M609" s="19">
        <f t="shared" si="383"/>
        <v>0.17799970364332723</v>
      </c>
      <c r="N609" s="19">
        <f t="shared" si="384"/>
        <v>-1.378222211992115E-2</v>
      </c>
      <c r="O609" s="19">
        <f t="shared" si="385"/>
        <v>-9.3930656213549752E-3</v>
      </c>
      <c r="P609" s="19">
        <f t="shared" si="386"/>
        <v>-7.3012573317440778E-3</v>
      </c>
      <c r="Q609" s="214"/>
      <c r="R609" s="305"/>
      <c r="S609" s="215"/>
      <c r="T609" t="str">
        <f t="shared" si="387"/>
        <v/>
      </c>
      <c r="U609" t="str">
        <f t="shared" si="388"/>
        <v/>
      </c>
      <c r="V609" t="str">
        <f t="shared" si="389"/>
        <v/>
      </c>
      <c r="W609" t="str">
        <f t="shared" si="390"/>
        <v/>
      </c>
      <c r="X609" s="10"/>
      <c r="Y609" s="219">
        <f t="shared" si="369"/>
        <v>-1.6923076923076904E-3</v>
      </c>
      <c r="Z609" s="78">
        <f t="shared" si="371"/>
        <v>0.40202474803415594</v>
      </c>
      <c r="AA609" s="78">
        <f t="shared" si="394"/>
        <v>0.41290790663469412</v>
      </c>
      <c r="AB609" s="74">
        <f t="shared" si="362"/>
        <v>608</v>
      </c>
      <c r="AC609" s="80">
        <f t="shared" si="373"/>
        <v>-1.7654438220190277E-3</v>
      </c>
      <c r="AD609" s="79">
        <f t="shared" si="393"/>
        <v>-1.0883158600538179E-2</v>
      </c>
      <c r="AE609" s="81">
        <f t="shared" si="374"/>
        <v>-9.1177147785191509E-3</v>
      </c>
      <c r="AF609" s="19">
        <f t="shared" si="357"/>
        <v>-2.6357350938708651E-2</v>
      </c>
      <c r="AG609" s="93">
        <f t="shared" si="356"/>
        <v>1.1338247724511605</v>
      </c>
      <c r="AH609" s="91">
        <f t="shared" si="358"/>
        <v>1.3083763507819168E-5</v>
      </c>
      <c r="AI609" s="96">
        <f t="shared" si="359"/>
        <v>601.56071078365187</v>
      </c>
      <c r="AJ609" s="5">
        <f t="shared" si="363"/>
        <v>-1.0000000000000009E-2</v>
      </c>
      <c r="AK609" s="5">
        <f t="shared" si="366"/>
        <v>0</v>
      </c>
      <c r="AL609" s="5">
        <f t="shared" si="368"/>
        <v>-1.0000000000000009E-2</v>
      </c>
      <c r="AM609" s="95">
        <f t="shared" si="375"/>
        <v>2.8571428571428519E-3</v>
      </c>
      <c r="AN609" s="95">
        <f t="shared" si="376"/>
        <v>-4.9999999999999923E-3</v>
      </c>
      <c r="AO609" s="78">
        <f t="shared" si="377"/>
        <v>0.57142857142857129</v>
      </c>
      <c r="AP609" s="8">
        <f t="shared" si="378"/>
        <v>36.363636363636353</v>
      </c>
      <c r="AQ609" s="8">
        <f t="shared" si="372"/>
        <v>46.153846153846146</v>
      </c>
      <c r="AR609" s="8">
        <f t="shared" si="361"/>
        <v>-1</v>
      </c>
      <c r="AS609" s="114">
        <f t="shared" si="367"/>
        <v>-181600</v>
      </c>
      <c r="AT609" s="103">
        <f t="shared" si="391"/>
        <v>-0.49549712904200666</v>
      </c>
      <c r="AU609" s="5">
        <f t="shared" si="364"/>
        <v>0.38</v>
      </c>
      <c r="AW609" s="210">
        <f t="shared" si="365"/>
        <v>2.6315789473684233E-2</v>
      </c>
      <c r="AX609" s="276">
        <f t="shared" si="370"/>
        <v>5.9193742305540826E-4</v>
      </c>
      <c r="AY609" s="19">
        <f t="shared" si="392"/>
        <v>0.10505683917656752</v>
      </c>
    </row>
    <row r="610" spans="1:51">
      <c r="A610" s="4">
        <v>39219</v>
      </c>
      <c r="B610" s="9">
        <f t="shared" si="360"/>
        <v>39219</v>
      </c>
      <c r="C610" s="5">
        <v>0.38</v>
      </c>
      <c r="D610" s="5">
        <v>0.38</v>
      </c>
      <c r="E610" s="5">
        <v>0.37</v>
      </c>
      <c r="F610" s="5">
        <v>0.37</v>
      </c>
      <c r="G610" s="6">
        <v>149500</v>
      </c>
      <c r="H610" s="112">
        <v>0.37</v>
      </c>
      <c r="I610" s="19">
        <f t="shared" si="379"/>
        <v>-2.6315789473684233E-2</v>
      </c>
      <c r="J610" s="8">
        <f t="shared" si="380"/>
        <v>0.44089161571412805</v>
      </c>
      <c r="K610" s="8">
        <f t="shared" si="381"/>
        <v>0.37410838428587201</v>
      </c>
      <c r="L610" s="8">
        <f t="shared" si="382"/>
        <v>0.40750000000000003</v>
      </c>
      <c r="M610" s="19">
        <f t="shared" si="383"/>
        <v>0.17851305726744726</v>
      </c>
      <c r="N610" s="19">
        <f t="shared" si="384"/>
        <v>2.8840139259370726E-3</v>
      </c>
      <c r="O610" s="19">
        <f t="shared" si="385"/>
        <v>-9.5224416621434611E-3</v>
      </c>
      <c r="P610" s="19">
        <f t="shared" si="386"/>
        <v>-9.9538880861323956E-3</v>
      </c>
      <c r="Q610" s="214"/>
      <c r="R610" s="305"/>
      <c r="S610" s="215"/>
      <c r="T610" t="str">
        <f t="shared" si="387"/>
        <v/>
      </c>
      <c r="U610" t="str">
        <f t="shared" si="388"/>
        <v/>
      </c>
      <c r="V610" t="str">
        <f t="shared" si="389"/>
        <v>BrokeBandLower</v>
      </c>
      <c r="W610" t="str">
        <f t="shared" si="390"/>
        <v>BrokeBandLower</v>
      </c>
      <c r="X610" s="10"/>
      <c r="Y610" s="219">
        <f t="shared" si="369"/>
        <v>-2.1978021978021965E-3</v>
      </c>
      <c r="Z610" s="78">
        <f t="shared" si="371"/>
        <v>0.39709293683689595</v>
      </c>
      <c r="AA610" s="78">
        <f t="shared" si="394"/>
        <v>0.40973272154372675</v>
      </c>
      <c r="AB610" s="74">
        <f t="shared" si="362"/>
        <v>609</v>
      </c>
      <c r="AC610" s="80">
        <f t="shared" si="373"/>
        <v>-2.817655942649322E-3</v>
      </c>
      <c r="AD610" s="79">
        <f t="shared" si="393"/>
        <v>-1.2639784706830803E-2</v>
      </c>
      <c r="AE610" s="81">
        <f t="shared" si="374"/>
        <v>-9.8221287641814814E-3</v>
      </c>
      <c r="AF610" s="19">
        <f t="shared" si="357"/>
        <v>-3.0848853514087435E-2</v>
      </c>
      <c r="AG610" s="93">
        <f t="shared" si="356"/>
        <v>0.59600430639981794</v>
      </c>
      <c r="AH610" s="91">
        <f t="shared" si="358"/>
        <v>-5.312103558754249E-5</v>
      </c>
      <c r="AI610" s="96">
        <f t="shared" si="359"/>
        <v>602.1994516155745</v>
      </c>
      <c r="AJ610" s="5">
        <f t="shared" si="363"/>
        <v>-1.0000000000000009E-2</v>
      </c>
      <c r="AK610" s="5">
        <f t="shared" si="366"/>
        <v>0</v>
      </c>
      <c r="AL610" s="5">
        <f t="shared" si="368"/>
        <v>-1.0000000000000009E-2</v>
      </c>
      <c r="AM610" s="95">
        <f t="shared" si="375"/>
        <v>2.1428571428571369E-3</v>
      </c>
      <c r="AN610" s="95">
        <f t="shared" si="376"/>
        <v>-5.7142857142857073E-3</v>
      </c>
      <c r="AO610" s="78">
        <f t="shared" si="377"/>
        <v>0.37499999999999939</v>
      </c>
      <c r="AP610" s="8">
        <f t="shared" si="378"/>
        <v>27.272727272727238</v>
      </c>
      <c r="AQ610" s="8">
        <f t="shared" si="372"/>
        <v>46.666666666666629</v>
      </c>
      <c r="AR610" s="8">
        <f t="shared" si="361"/>
        <v>-1</v>
      </c>
      <c r="AS610" s="114">
        <f t="shared" si="367"/>
        <v>-149500</v>
      </c>
      <c r="AT610" s="103">
        <f t="shared" si="391"/>
        <v>-0.55136518771331056</v>
      </c>
      <c r="AU610" s="5">
        <f t="shared" si="364"/>
        <v>0.37</v>
      </c>
      <c r="AW610" s="210">
        <f t="shared" si="365"/>
        <v>2.7027027027027053E-2</v>
      </c>
      <c r="AX610" s="276">
        <f t="shared" si="370"/>
        <v>5.477307880411734E-4</v>
      </c>
      <c r="AY610" s="19">
        <f t="shared" si="392"/>
        <v>-7.4681264087094051E-2</v>
      </c>
    </row>
    <row r="611" spans="1:51">
      <c r="A611" s="4">
        <v>39220</v>
      </c>
      <c r="B611" s="9">
        <f t="shared" si="360"/>
        <v>39220</v>
      </c>
      <c r="C611" s="5">
        <v>0.38</v>
      </c>
      <c r="D611" s="5">
        <v>0.39</v>
      </c>
      <c r="E611" s="5">
        <v>0.37</v>
      </c>
      <c r="F611" s="5">
        <v>0.38</v>
      </c>
      <c r="G611" s="6">
        <v>301900</v>
      </c>
      <c r="H611" s="112">
        <v>0.38</v>
      </c>
      <c r="I611" s="19">
        <f t="shared" si="379"/>
        <v>2.7027027027027053E-2</v>
      </c>
      <c r="J611" s="8">
        <f t="shared" si="380"/>
        <v>0.43325747767665562</v>
      </c>
      <c r="K611" s="8">
        <f t="shared" si="381"/>
        <v>0.37474252232334454</v>
      </c>
      <c r="L611" s="8">
        <f t="shared" si="382"/>
        <v>0.40400000000000008</v>
      </c>
      <c r="M611" s="19">
        <f t="shared" si="383"/>
        <v>0.15614709265051532</v>
      </c>
      <c r="N611" s="19">
        <f t="shared" si="384"/>
        <v>-0.12529035667919447</v>
      </c>
      <c r="O611" s="19">
        <f t="shared" si="385"/>
        <v>-1.7315226158490536E-2</v>
      </c>
      <c r="P611" s="19">
        <f t="shared" si="386"/>
        <v>1.6950650242255991E-3</v>
      </c>
      <c r="Q611" s="214"/>
      <c r="R611" s="305"/>
      <c r="S611" s="215"/>
      <c r="T611" t="str">
        <f t="shared" si="387"/>
        <v/>
      </c>
      <c r="U611" t="str">
        <f t="shared" si="388"/>
        <v/>
      </c>
      <c r="V611" t="str">
        <f t="shared" si="389"/>
        <v>BrokeBandLower</v>
      </c>
      <c r="W611" t="str">
        <f t="shared" si="390"/>
        <v/>
      </c>
      <c r="X611" s="10"/>
      <c r="Y611" s="219">
        <f t="shared" si="369"/>
        <v>-2.8571428571428554E-3</v>
      </c>
      <c r="Z611" s="78">
        <f t="shared" si="371"/>
        <v>0.39446062456401398</v>
      </c>
      <c r="AA611" s="78">
        <f t="shared" si="394"/>
        <v>0.40753250014949099</v>
      </c>
      <c r="AB611" s="74">
        <f t="shared" si="362"/>
        <v>610</v>
      </c>
      <c r="AC611" s="80">
        <f t="shared" si="373"/>
        <v>-2.5997974570364235E-3</v>
      </c>
      <c r="AD611" s="79">
        <f t="shared" si="393"/>
        <v>-1.3071875585477011E-2</v>
      </c>
      <c r="AE611" s="81">
        <f t="shared" si="374"/>
        <v>-1.0472078128440587E-2</v>
      </c>
      <c r="AF611" s="19">
        <f t="shared" si="357"/>
        <v>-3.2075664102082624E-2</v>
      </c>
      <c r="AG611" s="93">
        <f t="shared" ref="AG611:AG674" si="395">IF(A612&gt;A611,(AC611-AC610)/AC610, (AC611-AC612)/AC612)</f>
        <v>-7.7319051739175568E-2</v>
      </c>
      <c r="AH611" s="91">
        <f t="shared" si="358"/>
        <v>-1.3396048010505383E-4</v>
      </c>
      <c r="AI611" s="96">
        <f t="shared" si="359"/>
        <v>602.72835347978219</v>
      </c>
      <c r="AJ611" s="5">
        <f t="shared" si="363"/>
        <v>1.0000000000000009E-2</v>
      </c>
      <c r="AK611" s="5">
        <f t="shared" si="366"/>
        <v>1.0000000000000009E-2</v>
      </c>
      <c r="AL611" s="5">
        <f t="shared" si="368"/>
        <v>0</v>
      </c>
      <c r="AM611" s="95">
        <f t="shared" si="375"/>
        <v>2.8571428571428519E-3</v>
      </c>
      <c r="AN611" s="95">
        <f t="shared" si="376"/>
        <v>-4.2857142857142816E-3</v>
      </c>
      <c r="AO611" s="78">
        <f t="shared" si="377"/>
        <v>0.66666666666666607</v>
      </c>
      <c r="AP611" s="8">
        <f t="shared" si="378"/>
        <v>39.999999999999979</v>
      </c>
      <c r="AQ611" s="8">
        <f t="shared" si="372"/>
        <v>49.999999999999979</v>
      </c>
      <c r="AR611" s="8">
        <f t="shared" si="361"/>
        <v>0</v>
      </c>
      <c r="AS611" s="114">
        <f t="shared" si="367"/>
        <v>0</v>
      </c>
      <c r="AT611" s="103">
        <f t="shared" si="391"/>
        <v>-0.47055682314675468</v>
      </c>
      <c r="AU611" s="5">
        <f t="shared" si="364"/>
        <v>0.38</v>
      </c>
      <c r="AW611" s="210">
        <f t="shared" si="365"/>
        <v>5.4054054054054106E-2</v>
      </c>
      <c r="AX611" s="276">
        <f t="shared" si="370"/>
        <v>8.0502903488346227E-5</v>
      </c>
      <c r="AY611" s="19">
        <f t="shared" si="392"/>
        <v>-0.85302468795620312</v>
      </c>
    </row>
    <row r="612" spans="1:51">
      <c r="A612" s="4">
        <v>39223</v>
      </c>
      <c r="B612" s="9">
        <f t="shared" si="360"/>
        <v>39223</v>
      </c>
      <c r="C612" s="5">
        <v>0.38</v>
      </c>
      <c r="D612" s="5">
        <v>0.4</v>
      </c>
      <c r="E612" s="5">
        <v>0.38</v>
      </c>
      <c r="F612" s="5">
        <v>0.4</v>
      </c>
      <c r="G612" s="6">
        <v>47000</v>
      </c>
      <c r="H612" s="112">
        <v>0.4</v>
      </c>
      <c r="I612" s="19">
        <f t="shared" si="379"/>
        <v>5.2631578947368467E-2</v>
      </c>
      <c r="J612" s="8">
        <f t="shared" si="380"/>
        <v>0.42923948391424188</v>
      </c>
      <c r="K612" s="8">
        <f t="shared" si="381"/>
        <v>0.37576051608575817</v>
      </c>
      <c r="L612" s="8">
        <f t="shared" si="382"/>
        <v>0.40250000000000002</v>
      </c>
      <c r="M612" s="19">
        <f t="shared" si="383"/>
        <v>0.14232194586479235</v>
      </c>
      <c r="N612" s="19">
        <f t="shared" si="384"/>
        <v>-8.8539252003020513E-2</v>
      </c>
      <c r="O612" s="19">
        <f t="shared" si="385"/>
        <v>-9.2739167110519206E-3</v>
      </c>
      <c r="P612" s="19">
        <f t="shared" si="386"/>
        <v>2.7165152118372535E-3</v>
      </c>
      <c r="Q612" s="214"/>
      <c r="R612" s="305"/>
      <c r="S612" s="215"/>
      <c r="T612" t="str">
        <f t="shared" si="387"/>
        <v/>
      </c>
      <c r="U612" t="str">
        <f t="shared" si="388"/>
        <v/>
      </c>
      <c r="V612" t="str">
        <f t="shared" si="389"/>
        <v/>
      </c>
      <c r="W612" t="str">
        <f t="shared" si="390"/>
        <v/>
      </c>
      <c r="X612" s="10"/>
      <c r="Y612" s="219">
        <f t="shared" si="369"/>
        <v>-2.5274725274725255E-3</v>
      </c>
      <c r="Z612" s="78">
        <f t="shared" si="371"/>
        <v>0.39531368838115583</v>
      </c>
      <c r="AA612" s="78">
        <f t="shared" si="394"/>
        <v>0.40697509513842867</v>
      </c>
      <c r="AB612" s="74">
        <f t="shared" si="362"/>
        <v>611</v>
      </c>
      <c r="AC612" s="80">
        <f t="shared" si="373"/>
        <v>-9.5146290306580283E-4</v>
      </c>
      <c r="AD612" s="79">
        <f t="shared" si="393"/>
        <v>-1.1661406757272841E-2</v>
      </c>
      <c r="AE612" s="81">
        <f t="shared" si="374"/>
        <v>-1.0709943854207038E-2</v>
      </c>
      <c r="AF612" s="19">
        <f t="shared" ref="AF612:AF675" si="396">AD612/AA612</f>
        <v>-2.8653858421745254E-2</v>
      </c>
      <c r="AG612" s="93">
        <f t="shared" si="395"/>
        <v>-0.63402421965963451</v>
      </c>
      <c r="AH612" s="91">
        <f t="shared" ref="AH612:AH675" si="397">SLOPE(AC599:AC612,AB599:AB612)</f>
        <v>-1.5613065029187844E-4</v>
      </c>
      <c r="AI612" s="96">
        <f t="shared" ref="AI612:AI675" si="398">INTERCEPT(AB599:AB612,AC599:AC612)</f>
        <v>603.59325810815778</v>
      </c>
      <c r="AJ612" s="5">
        <f t="shared" si="363"/>
        <v>2.0000000000000018E-2</v>
      </c>
      <c r="AK612" s="5">
        <f t="shared" si="366"/>
        <v>2.0000000000000018E-2</v>
      </c>
      <c r="AL612" s="5">
        <f t="shared" si="368"/>
        <v>0</v>
      </c>
      <c r="AM612" s="95">
        <f t="shared" si="375"/>
        <v>3.5714285714285704E-3</v>
      </c>
      <c r="AN612" s="95">
        <f t="shared" si="376"/>
        <v>-4.2857142857142816E-3</v>
      </c>
      <c r="AO612" s="78">
        <f t="shared" si="377"/>
        <v>0.83333333333333393</v>
      </c>
      <c r="AP612" s="8">
        <f t="shared" si="378"/>
        <v>45.454545454545475</v>
      </c>
      <c r="AQ612" s="8">
        <f t="shared" si="372"/>
        <v>55.555555555555571</v>
      </c>
      <c r="AR612" s="8">
        <f t="shared" si="361"/>
        <v>1</v>
      </c>
      <c r="AS612" s="114">
        <f t="shared" si="367"/>
        <v>47000</v>
      </c>
      <c r="AT612" s="103">
        <f t="shared" si="391"/>
        <v>-0.42161027293589182</v>
      </c>
      <c r="AU612" s="5">
        <f t="shared" si="364"/>
        <v>0.4</v>
      </c>
      <c r="AW612" s="210">
        <f t="shared" si="365"/>
        <v>5.2631578947368467E-2</v>
      </c>
      <c r="AX612" s="276">
        <f t="shared" si="370"/>
        <v>-7.2743163920399524E-4</v>
      </c>
      <c r="AY612" s="19">
        <f t="shared" si="392"/>
        <v>-10.036091962935222</v>
      </c>
    </row>
    <row r="613" spans="1:51">
      <c r="A613" s="4">
        <v>39224</v>
      </c>
      <c r="B613" s="9">
        <f t="shared" si="360"/>
        <v>39224</v>
      </c>
      <c r="C613" s="5">
        <v>0.38</v>
      </c>
      <c r="D613" s="5">
        <v>0.38</v>
      </c>
      <c r="E613" s="5">
        <v>0.38</v>
      </c>
      <c r="F613" s="5">
        <v>0.38</v>
      </c>
      <c r="G613" s="6">
        <v>46000</v>
      </c>
      <c r="H613" s="112">
        <v>0.38</v>
      </c>
      <c r="I613" s="19">
        <f t="shared" si="379"/>
        <v>-5.0000000000000044E-2</v>
      </c>
      <c r="J613" s="8">
        <f t="shared" si="380"/>
        <v>0.42921347195933185</v>
      </c>
      <c r="K613" s="8">
        <f t="shared" si="381"/>
        <v>0.37278652804066831</v>
      </c>
      <c r="L613" s="8">
        <f t="shared" si="382"/>
        <v>0.40100000000000008</v>
      </c>
      <c r="M613" s="19">
        <f t="shared" si="383"/>
        <v>0.15136529803058701</v>
      </c>
      <c r="N613" s="19">
        <f t="shared" si="384"/>
        <v>6.3541515757421979E-2</v>
      </c>
      <c r="O613" s="19">
        <f t="shared" si="385"/>
        <v>-6.0600098278072986E-5</v>
      </c>
      <c r="P613" s="19">
        <f t="shared" si="386"/>
        <v>-7.9145836717211641E-3</v>
      </c>
      <c r="Q613" s="214"/>
      <c r="R613" s="305"/>
      <c r="S613" s="215"/>
      <c r="T613" t="str">
        <f t="shared" si="387"/>
        <v/>
      </c>
      <c r="U613" t="str">
        <f t="shared" si="388"/>
        <v/>
      </c>
      <c r="V613" t="str">
        <f t="shared" si="389"/>
        <v/>
      </c>
      <c r="W613" t="str">
        <f t="shared" si="390"/>
        <v/>
      </c>
      <c r="X613" s="10"/>
      <c r="Y613" s="219">
        <f t="shared" si="369"/>
        <v>-3.0549450549450523E-3</v>
      </c>
      <c r="Z613" s="78">
        <f t="shared" si="371"/>
        <v>0.39295538037045785</v>
      </c>
      <c r="AA613" s="78">
        <f t="shared" si="394"/>
        <v>0.40497893809818497</v>
      </c>
      <c r="AB613" s="74">
        <f t="shared" si="362"/>
        <v>612</v>
      </c>
      <c r="AC613" s="80">
        <f t="shared" si="373"/>
        <v>-1.0508910988160647E-3</v>
      </c>
      <c r="AD613" s="79">
        <f t="shared" si="393"/>
        <v>-1.2023557727727119E-2</v>
      </c>
      <c r="AE613" s="81">
        <f t="shared" si="374"/>
        <v>-1.0972666628911054E-2</v>
      </c>
      <c r="AF613" s="19">
        <f t="shared" si="396"/>
        <v>-2.9689340843725733E-2</v>
      </c>
      <c r="AG613" s="93">
        <f t="shared" si="395"/>
        <v>0.10450033882549116</v>
      </c>
      <c r="AH613" s="91">
        <f t="shared" si="397"/>
        <v>-1.9487053997466235E-4</v>
      </c>
      <c r="AI613" s="96">
        <f t="shared" si="398"/>
        <v>604.38818938633437</v>
      </c>
      <c r="AJ613" s="5">
        <f t="shared" si="363"/>
        <v>-2.0000000000000018E-2</v>
      </c>
      <c r="AK613" s="5">
        <f t="shared" si="366"/>
        <v>0</v>
      </c>
      <c r="AL613" s="5">
        <f t="shared" si="368"/>
        <v>-2.0000000000000018E-2</v>
      </c>
      <c r="AM613" s="95">
        <f t="shared" si="375"/>
        <v>3.5714285714285704E-3</v>
      </c>
      <c r="AN613" s="95">
        <f t="shared" si="376"/>
        <v>-5.0000000000000001E-3</v>
      </c>
      <c r="AO613" s="78">
        <f t="shared" si="377"/>
        <v>0.71428571428571408</v>
      </c>
      <c r="AP613" s="8">
        <f t="shared" si="378"/>
        <v>41.666666666666657</v>
      </c>
      <c r="AQ613" s="8">
        <f t="shared" si="372"/>
        <v>51.724137931034477</v>
      </c>
      <c r="AR613" s="8">
        <f t="shared" si="361"/>
        <v>0</v>
      </c>
      <c r="AS613" s="114">
        <f t="shared" si="367"/>
        <v>0</v>
      </c>
      <c r="AT613" s="103">
        <f t="shared" si="391"/>
        <v>-0.39629120879120877</v>
      </c>
      <c r="AU613" s="5">
        <f t="shared" si="364"/>
        <v>0.38</v>
      </c>
      <c r="AW613" s="210">
        <f t="shared" si="365"/>
        <v>0</v>
      </c>
      <c r="AX613" s="276">
        <f t="shared" si="370"/>
        <v>-1.0195257092136625E-3</v>
      </c>
      <c r="AY613" s="19">
        <f t="shared" si="392"/>
        <v>-0.40154160785375831</v>
      </c>
    </row>
    <row r="614" spans="1:51">
      <c r="A614" s="4">
        <v>39225</v>
      </c>
      <c r="B614" s="9">
        <f t="shared" si="360"/>
        <v>39225</v>
      </c>
      <c r="C614" s="5">
        <v>0.38</v>
      </c>
      <c r="D614" s="5">
        <v>0.38</v>
      </c>
      <c r="E614" s="5">
        <v>0.38</v>
      </c>
      <c r="F614" s="5">
        <v>0.38</v>
      </c>
      <c r="G614" s="6">
        <v>162000</v>
      </c>
      <c r="H614" s="112">
        <v>0.38</v>
      </c>
      <c r="I614" s="19">
        <f t="shared" si="379"/>
        <v>0</v>
      </c>
      <c r="J614" s="8">
        <f t="shared" si="380"/>
        <v>0.42880870177950575</v>
      </c>
      <c r="K614" s="8">
        <f t="shared" si="381"/>
        <v>0.3701912982204944</v>
      </c>
      <c r="L614" s="8">
        <f t="shared" si="382"/>
        <v>0.39950000000000008</v>
      </c>
      <c r="M614" s="19">
        <f t="shared" si="383"/>
        <v>0.15834354789208871</v>
      </c>
      <c r="N614" s="19">
        <f t="shared" si="384"/>
        <v>4.6102045530221673E-2</v>
      </c>
      <c r="O614" s="19">
        <f t="shared" si="385"/>
        <v>-9.4305096710582594E-4</v>
      </c>
      <c r="P614" s="19">
        <f t="shared" si="386"/>
        <v>-6.9617049570278051E-3</v>
      </c>
      <c r="Q614" s="214"/>
      <c r="R614" s="305"/>
      <c r="S614" s="215"/>
      <c r="T614" t="str">
        <f t="shared" si="387"/>
        <v/>
      </c>
      <c r="U614" t="str">
        <f t="shared" si="388"/>
        <v/>
      </c>
      <c r="V614" t="str">
        <f t="shared" si="389"/>
        <v/>
      </c>
      <c r="W614" t="str">
        <f t="shared" si="390"/>
        <v/>
      </c>
      <c r="X614" s="10"/>
      <c r="Y614" s="219">
        <f t="shared" si="369"/>
        <v>-3.1648351648351628E-3</v>
      </c>
      <c r="Z614" s="78">
        <f t="shared" si="371"/>
        <v>0.39096025179340732</v>
      </c>
      <c r="AA614" s="78">
        <f t="shared" si="394"/>
        <v>0.40313049667891926</v>
      </c>
      <c r="AB614" s="74">
        <f t="shared" si="362"/>
        <v>613</v>
      </c>
      <c r="AC614" s="80">
        <f t="shared" si="373"/>
        <v>-9.5806260528070661E-4</v>
      </c>
      <c r="AD614" s="79">
        <f t="shared" si="393"/>
        <v>-1.2170244885511938E-2</v>
      </c>
      <c r="AE614" s="81">
        <f t="shared" si="374"/>
        <v>-1.1212182280231232E-2</v>
      </c>
      <c r="AF614" s="19">
        <f t="shared" si="396"/>
        <v>-3.0189343117856832E-2</v>
      </c>
      <c r="AG614" s="93">
        <f t="shared" si="395"/>
        <v>-8.8333123803159788E-2</v>
      </c>
      <c r="AH614" s="91">
        <f t="shared" si="397"/>
        <v>-2.1479410073763625E-4</v>
      </c>
      <c r="AI614" s="96">
        <f t="shared" si="398"/>
        <v>605.25108284949806</v>
      </c>
      <c r="AJ614" s="5">
        <f t="shared" si="363"/>
        <v>0</v>
      </c>
      <c r="AK614" s="5">
        <f t="shared" si="366"/>
        <v>0</v>
      </c>
      <c r="AL614" s="5">
        <f t="shared" si="368"/>
        <v>0</v>
      </c>
      <c r="AM614" s="95">
        <f t="shared" si="375"/>
        <v>2.8571428571428597E-3</v>
      </c>
      <c r="AN614" s="95">
        <f t="shared" si="376"/>
        <v>-5.0000000000000001E-3</v>
      </c>
      <c r="AO614" s="78">
        <f t="shared" si="377"/>
        <v>0.57142857142857195</v>
      </c>
      <c r="AP614" s="8">
        <f t="shared" si="378"/>
        <v>36.363636363636388</v>
      </c>
      <c r="AQ614" s="8">
        <f t="shared" si="372"/>
        <v>53.33333333333335</v>
      </c>
      <c r="AR614" s="8">
        <f t="shared" si="361"/>
        <v>0</v>
      </c>
      <c r="AS614" s="114">
        <f t="shared" si="367"/>
        <v>0</v>
      </c>
      <c r="AT614" s="103">
        <f t="shared" si="391"/>
        <v>-0.46584153591267907</v>
      </c>
      <c r="AU614" s="5">
        <f t="shared" si="364"/>
        <v>0.38</v>
      </c>
      <c r="AW614" s="210">
        <f t="shared" si="365"/>
        <v>0</v>
      </c>
      <c r="AX614" s="276">
        <f t="shared" si="370"/>
        <v>-1.1351424144104645E-3</v>
      </c>
      <c r="AY614" s="19">
        <f t="shared" si="392"/>
        <v>-0.11340244208846348</v>
      </c>
    </row>
    <row r="615" spans="1:51">
      <c r="A615" s="4">
        <v>39226</v>
      </c>
      <c r="B615" s="9">
        <f t="shared" si="360"/>
        <v>39226</v>
      </c>
      <c r="C615" s="5">
        <v>0.38</v>
      </c>
      <c r="D615" s="5">
        <v>0.38</v>
      </c>
      <c r="E615" s="5">
        <v>0.38</v>
      </c>
      <c r="F615" s="5">
        <v>0.38</v>
      </c>
      <c r="G615" s="6">
        <v>31900</v>
      </c>
      <c r="H615" s="112">
        <v>0.38</v>
      </c>
      <c r="I615" s="19">
        <f t="shared" si="379"/>
        <v>0</v>
      </c>
      <c r="J615" s="8">
        <f t="shared" si="380"/>
        <v>0.4280665927567458</v>
      </c>
      <c r="K615" s="8">
        <f t="shared" si="381"/>
        <v>0.36793340724325424</v>
      </c>
      <c r="L615" s="8">
        <f t="shared" si="382"/>
        <v>0.39800000000000002</v>
      </c>
      <c r="M615" s="19">
        <f t="shared" si="383"/>
        <v>0.16343497037695007</v>
      </c>
      <c r="N615" s="19">
        <f t="shared" si="384"/>
        <v>3.2154278166933378E-2</v>
      </c>
      <c r="O615" s="19">
        <f t="shared" si="385"/>
        <v>-1.7306295783650987E-3</v>
      </c>
      <c r="P615" s="19">
        <f t="shared" si="386"/>
        <v>-6.0992545964581556E-3</v>
      </c>
      <c r="Q615" s="214"/>
      <c r="R615" s="305"/>
      <c r="S615" s="215"/>
      <c r="T615" t="str">
        <f t="shared" si="387"/>
        <v/>
      </c>
      <c r="U615" t="str">
        <f t="shared" si="388"/>
        <v/>
      </c>
      <c r="V615" t="str">
        <f t="shared" si="389"/>
        <v/>
      </c>
      <c r="W615" t="str">
        <f t="shared" si="390"/>
        <v/>
      </c>
      <c r="X615" s="10"/>
      <c r="Y615" s="219">
        <f t="shared" si="369"/>
        <v>-3.1428571428571417E-3</v>
      </c>
      <c r="Z615" s="78">
        <f t="shared" si="371"/>
        <v>0.38927237301722262</v>
      </c>
      <c r="AA615" s="78">
        <f t="shared" si="394"/>
        <v>0.40141883992467925</v>
      </c>
      <c r="AB615" s="74">
        <f t="shared" si="362"/>
        <v>614</v>
      </c>
      <c r="AC615" s="80">
        <f t="shared" si="373"/>
        <v>-7.4742770178031978E-4</v>
      </c>
      <c r="AD615" s="79">
        <f t="shared" si="393"/>
        <v>-1.2146466907456632E-2</v>
      </c>
      <c r="AE615" s="81">
        <f t="shared" si="374"/>
        <v>-1.1399039205676312E-2</v>
      </c>
      <c r="AF615" s="19">
        <f t="shared" si="396"/>
        <v>-3.0258836156608272E-2</v>
      </c>
      <c r="AG615" s="93">
        <f t="shared" si="395"/>
        <v>-0.21985505157950724</v>
      </c>
      <c r="AH615" s="91">
        <f t="shared" si="397"/>
        <v>-2.1295128918841262E-4</v>
      </c>
      <c r="AI615" s="96">
        <f t="shared" si="398"/>
        <v>606.19105457533328</v>
      </c>
      <c r="AJ615" s="5">
        <f t="shared" si="363"/>
        <v>0</v>
      </c>
      <c r="AK615" s="5">
        <f t="shared" si="366"/>
        <v>0</v>
      </c>
      <c r="AL615" s="5">
        <f t="shared" si="368"/>
        <v>0</v>
      </c>
      <c r="AM615" s="95">
        <f t="shared" si="375"/>
        <v>2.8571428571428597E-3</v>
      </c>
      <c r="AN615" s="95">
        <f t="shared" si="376"/>
        <v>-5.0000000000000001E-3</v>
      </c>
      <c r="AO615" s="78">
        <f t="shared" si="377"/>
        <v>0.57142857142857195</v>
      </c>
      <c r="AP615" s="8">
        <f t="shared" si="378"/>
        <v>36.363636363636388</v>
      </c>
      <c r="AQ615" s="8">
        <f t="shared" si="372"/>
        <v>53.33333333333335</v>
      </c>
      <c r="AR615" s="8">
        <f t="shared" si="361"/>
        <v>0</v>
      </c>
      <c r="AS615" s="114">
        <f t="shared" si="367"/>
        <v>0</v>
      </c>
      <c r="AT615" s="103">
        <f t="shared" si="391"/>
        <v>-0.44037106855838876</v>
      </c>
      <c r="AU615" s="5">
        <f t="shared" si="364"/>
        <v>0.38</v>
      </c>
      <c r="AW615" s="210">
        <f t="shared" si="365"/>
        <v>0</v>
      </c>
      <c r="AX615" s="276">
        <f t="shared" si="370"/>
        <v>-1.051825014873063E-3</v>
      </c>
      <c r="AY615" s="19">
        <f t="shared" si="392"/>
        <v>7.3398190817028308E-2</v>
      </c>
    </row>
    <row r="616" spans="1:51">
      <c r="A616" s="4">
        <v>39227</v>
      </c>
      <c r="B616" s="9">
        <f t="shared" si="360"/>
        <v>39227</v>
      </c>
      <c r="C616" s="5">
        <v>0.38</v>
      </c>
      <c r="D616" s="5">
        <v>0.39</v>
      </c>
      <c r="E616" s="5">
        <v>0.37</v>
      </c>
      <c r="F616" s="5">
        <v>0.39</v>
      </c>
      <c r="G616" s="6">
        <v>153400</v>
      </c>
      <c r="H616" s="112">
        <v>0.39</v>
      </c>
      <c r="I616" s="19">
        <f t="shared" si="379"/>
        <v>2.6315789473684233E-2</v>
      </c>
      <c r="J616" s="8">
        <f t="shared" si="380"/>
        <v>0.42497806173179625</v>
      </c>
      <c r="K616" s="8">
        <f t="shared" si="381"/>
        <v>0.36802193826820367</v>
      </c>
      <c r="L616" s="8">
        <f t="shared" si="382"/>
        <v>0.39649999999999996</v>
      </c>
      <c r="M616" s="19">
        <f t="shared" si="383"/>
        <v>0.15476284846389948</v>
      </c>
      <c r="N616" s="19">
        <f t="shared" si="384"/>
        <v>-5.3061605438842183E-2</v>
      </c>
      <c r="O616" s="19">
        <f t="shared" si="385"/>
        <v>-7.2150713865789667E-3</v>
      </c>
      <c r="P616" s="19">
        <f t="shared" si="386"/>
        <v>2.4061697906899526E-4</v>
      </c>
      <c r="Q616" s="214"/>
      <c r="R616" s="305"/>
      <c r="S616" s="215"/>
      <c r="T616" t="str">
        <f t="shared" si="387"/>
        <v/>
      </c>
      <c r="U616" t="str">
        <f t="shared" si="388"/>
        <v/>
      </c>
      <c r="V616" t="str">
        <f t="shared" si="389"/>
        <v/>
      </c>
      <c r="W616" t="str">
        <f t="shared" si="390"/>
        <v/>
      </c>
      <c r="X616" s="10"/>
      <c r="Y616" s="219">
        <f t="shared" si="369"/>
        <v>-2.3736263736263727E-3</v>
      </c>
      <c r="Z616" s="78">
        <f t="shared" si="371"/>
        <v>0.38938442757257036</v>
      </c>
      <c r="AA616" s="78">
        <f t="shared" si="394"/>
        <v>0.40057384577025301</v>
      </c>
      <c r="AB616" s="74">
        <f t="shared" si="362"/>
        <v>615</v>
      </c>
      <c r="AC616" s="80">
        <f t="shared" si="373"/>
        <v>1.6769680639492669E-4</v>
      </c>
      <c r="AD616" s="79">
        <f t="shared" si="393"/>
        <v>-1.1189418197682655E-2</v>
      </c>
      <c r="AE616" s="81">
        <f t="shared" si="374"/>
        <v>-1.1357115004077581E-2</v>
      </c>
      <c r="AF616" s="19">
        <f t="shared" si="396"/>
        <v>-2.7933471732700905E-2</v>
      </c>
      <c r="AG616" s="93">
        <f t="shared" si="395"/>
        <v>-1.2243652543188923</v>
      </c>
      <c r="AH616" s="91">
        <f t="shared" si="397"/>
        <v>-1.4925422464847889E-4</v>
      </c>
      <c r="AI616" s="96">
        <f t="shared" si="398"/>
        <v>607.46763356480608</v>
      </c>
      <c r="AJ616" s="5">
        <f t="shared" si="363"/>
        <v>1.0000000000000009E-2</v>
      </c>
      <c r="AK616" s="5">
        <f t="shared" si="366"/>
        <v>1.0000000000000009E-2</v>
      </c>
      <c r="AL616" s="5">
        <f t="shared" si="368"/>
        <v>0</v>
      </c>
      <c r="AM616" s="95">
        <f t="shared" si="375"/>
        <v>2.8571428571428597E-3</v>
      </c>
      <c r="AN616" s="95">
        <f t="shared" si="376"/>
        <v>-5.0000000000000001E-3</v>
      </c>
      <c r="AO616" s="78">
        <f t="shared" si="377"/>
        <v>0.57142857142857195</v>
      </c>
      <c r="AP616" s="8">
        <f t="shared" si="378"/>
        <v>36.363636363636388</v>
      </c>
      <c r="AQ616" s="8">
        <f t="shared" si="372"/>
        <v>53.33333333333335</v>
      </c>
      <c r="AR616" s="8">
        <f t="shared" si="361"/>
        <v>1</v>
      </c>
      <c r="AS616" s="114">
        <f t="shared" si="367"/>
        <v>153400</v>
      </c>
      <c r="AT616" s="103">
        <f t="shared" si="391"/>
        <v>-0.34830661227587517</v>
      </c>
      <c r="AU616" s="5">
        <f t="shared" si="364"/>
        <v>0.39</v>
      </c>
      <c r="AW616" s="210">
        <f t="shared" si="365"/>
        <v>5.4054054054054106E-2</v>
      </c>
      <c r="AX616" s="276">
        <f t="shared" si="370"/>
        <v>-1.2517476381109073E-3</v>
      </c>
      <c r="AY616" s="19">
        <f t="shared" si="392"/>
        <v>-0.19007213216161387</v>
      </c>
    </row>
    <row r="617" spans="1:51">
      <c r="A617" s="4">
        <v>39230</v>
      </c>
      <c r="B617" s="9">
        <f t="shared" si="360"/>
        <v>39230</v>
      </c>
      <c r="C617" s="5">
        <v>0.4</v>
      </c>
      <c r="D617" s="5">
        <v>0.4</v>
      </c>
      <c r="E617" s="5">
        <v>0.38</v>
      </c>
      <c r="F617" s="5">
        <v>0.39</v>
      </c>
      <c r="G617" s="6">
        <v>282800</v>
      </c>
      <c r="H617" s="112">
        <v>0.39</v>
      </c>
      <c r="I617" s="19">
        <f t="shared" si="379"/>
        <v>0</v>
      </c>
      <c r="J617" s="8">
        <f t="shared" si="380"/>
        <v>0.42456571371417134</v>
      </c>
      <c r="K617" s="8">
        <f t="shared" si="381"/>
        <v>0.36743428628582858</v>
      </c>
      <c r="L617" s="8">
        <f t="shared" si="382"/>
        <v>0.39599999999999996</v>
      </c>
      <c r="M617" s="19">
        <f t="shared" si="383"/>
        <v>0.15548746962579316</v>
      </c>
      <c r="N617" s="19">
        <f t="shared" si="384"/>
        <v>4.6821389570294797E-3</v>
      </c>
      <c r="O617" s="19">
        <f t="shared" si="385"/>
        <v>-9.7028071506698448E-4</v>
      </c>
      <c r="P617" s="19">
        <f t="shared" si="386"/>
        <v>-1.5967851947642014E-3</v>
      </c>
      <c r="Q617" s="214"/>
      <c r="R617" s="305"/>
      <c r="S617" s="215"/>
      <c r="T617" t="str">
        <f t="shared" si="387"/>
        <v/>
      </c>
      <c r="U617" t="str">
        <f t="shared" si="388"/>
        <v/>
      </c>
      <c r="V617" t="str">
        <f t="shared" si="389"/>
        <v/>
      </c>
      <c r="W617" t="str">
        <f t="shared" si="390"/>
        <v/>
      </c>
      <c r="X617" s="10"/>
      <c r="Y617" s="219">
        <f t="shared" si="369"/>
        <v>-1.4725274725274724E-3</v>
      </c>
      <c r="Z617" s="78">
        <f t="shared" si="371"/>
        <v>0.38947922572639454</v>
      </c>
      <c r="AA617" s="78">
        <f t="shared" si="394"/>
        <v>0.3997913811832543</v>
      </c>
      <c r="AB617" s="74">
        <f t="shared" si="362"/>
        <v>616</v>
      </c>
      <c r="AC617" s="80">
        <f t="shared" si="373"/>
        <v>8.3596763777425524E-4</v>
      </c>
      <c r="AD617" s="79">
        <f t="shared" si="393"/>
        <v>-1.0312155456859762E-2</v>
      </c>
      <c r="AE617" s="81">
        <f t="shared" si="374"/>
        <v>-1.1148123094634017E-2</v>
      </c>
      <c r="AF617" s="19">
        <f t="shared" si="396"/>
        <v>-2.579384134380058E-2</v>
      </c>
      <c r="AG617" s="93">
        <f t="shared" si="395"/>
        <v>3.9849943820966267</v>
      </c>
      <c r="AH617" s="91">
        <f t="shared" si="397"/>
        <v>-4.1352441130958117E-5</v>
      </c>
      <c r="AI617" s="96">
        <f t="shared" si="398"/>
        <v>609.16270420594674</v>
      </c>
      <c r="AJ617" s="5">
        <f t="shared" si="363"/>
        <v>0</v>
      </c>
      <c r="AK617" s="5">
        <f t="shared" si="366"/>
        <v>0</v>
      </c>
      <c r="AL617" s="5">
        <f t="shared" si="368"/>
        <v>0</v>
      </c>
      <c r="AM617" s="95">
        <f t="shared" si="375"/>
        <v>2.8571428571428597E-3</v>
      </c>
      <c r="AN617" s="95">
        <f t="shared" si="376"/>
        <v>-5.0000000000000001E-3</v>
      </c>
      <c r="AO617" s="78">
        <f t="shared" si="377"/>
        <v>0.57142857142857195</v>
      </c>
      <c r="AP617" s="8">
        <f t="shared" si="378"/>
        <v>36.363636363636388</v>
      </c>
      <c r="AQ617" s="8">
        <f t="shared" si="372"/>
        <v>53.33333333333335</v>
      </c>
      <c r="AR617" s="8">
        <f t="shared" si="361"/>
        <v>0</v>
      </c>
      <c r="AS617" s="114">
        <f t="shared" si="367"/>
        <v>0</v>
      </c>
      <c r="AT617" s="103">
        <f t="shared" si="391"/>
        <v>-0.192365816799103</v>
      </c>
      <c r="AU617" s="5">
        <f t="shared" si="364"/>
        <v>0.39</v>
      </c>
      <c r="AW617" s="210">
        <f t="shared" si="365"/>
        <v>5.2631578947368467E-2</v>
      </c>
      <c r="AX617" s="276">
        <f t="shared" si="370"/>
        <v>-1.4231022698086358E-3</v>
      </c>
      <c r="AY617" s="19">
        <f t="shared" si="392"/>
        <v>-0.13689231477706701</v>
      </c>
    </row>
    <row r="618" spans="1:51">
      <c r="A618" s="4">
        <v>39231</v>
      </c>
      <c r="B618" s="9">
        <f t="shared" si="360"/>
        <v>39231</v>
      </c>
      <c r="C618" s="5">
        <v>0.38</v>
      </c>
      <c r="D618" s="5">
        <v>0.38</v>
      </c>
      <c r="E618" s="5">
        <v>0.36</v>
      </c>
      <c r="F618" s="5">
        <v>0.37</v>
      </c>
      <c r="G618" s="6">
        <v>185000</v>
      </c>
      <c r="H618" s="112">
        <v>0.37</v>
      </c>
      <c r="I618" s="19">
        <f t="shared" si="379"/>
        <v>-5.1282051282051329E-2</v>
      </c>
      <c r="J618" s="8">
        <f t="shared" si="380"/>
        <v>0.42393325909419149</v>
      </c>
      <c r="K618" s="8">
        <f t="shared" si="381"/>
        <v>0.36406674090580843</v>
      </c>
      <c r="L618" s="8">
        <f t="shared" si="382"/>
        <v>0.39399999999999996</v>
      </c>
      <c r="M618" s="19">
        <f t="shared" si="383"/>
        <v>0.16443830611781088</v>
      </c>
      <c r="N618" s="19">
        <f t="shared" si="384"/>
        <v>5.7566288226050762E-2</v>
      </c>
      <c r="O618" s="19">
        <f t="shared" si="385"/>
        <v>-1.489650717310712E-3</v>
      </c>
      <c r="P618" s="19">
        <f t="shared" si="386"/>
        <v>-9.165027613673828E-3</v>
      </c>
      <c r="Q618" s="214"/>
      <c r="R618" s="305"/>
      <c r="S618" s="215"/>
      <c r="T618" t="str">
        <f t="shared" si="387"/>
        <v/>
      </c>
      <c r="U618" t="str">
        <f t="shared" si="388"/>
        <v/>
      </c>
      <c r="V618" t="str">
        <f t="shared" si="389"/>
        <v>BrokeBandLower</v>
      </c>
      <c r="W618" t="str">
        <f t="shared" si="390"/>
        <v/>
      </c>
      <c r="X618" s="10"/>
      <c r="Y618" s="219">
        <f t="shared" si="369"/>
        <v>-1.3406593406593418E-3</v>
      </c>
      <c r="Z618" s="78">
        <f t="shared" si="371"/>
        <v>0.38647942496452981</v>
      </c>
      <c r="AA618" s="78">
        <f t="shared" si="394"/>
        <v>0.39758681897569348</v>
      </c>
      <c r="AB618" s="74">
        <f t="shared" si="362"/>
        <v>617</v>
      </c>
      <c r="AC618" s="80">
        <f t="shared" si="373"/>
        <v>3.2583266776273906E-5</v>
      </c>
      <c r="AD618" s="79">
        <f t="shared" si="393"/>
        <v>-1.1107394011163674E-2</v>
      </c>
      <c r="AE618" s="81">
        <f t="shared" si="374"/>
        <v>-1.1139977277939948E-2</v>
      </c>
      <c r="AF618" s="19">
        <f t="shared" si="396"/>
        <v>-2.7937027791262684E-2</v>
      </c>
      <c r="AG618" s="93">
        <f t="shared" si="395"/>
        <v>-0.96102329168743172</v>
      </c>
      <c r="AH618" s="91">
        <f t="shared" si="397"/>
        <v>3.9458553098774884E-5</v>
      </c>
      <c r="AI618" s="96">
        <f t="shared" si="398"/>
        <v>610.93517299309065</v>
      </c>
      <c r="AJ618" s="5">
        <f t="shared" si="363"/>
        <v>-2.0000000000000018E-2</v>
      </c>
      <c r="AK618" s="5">
        <f t="shared" si="366"/>
        <v>0</v>
      </c>
      <c r="AL618" s="5">
        <f t="shared" si="368"/>
        <v>-2.0000000000000018E-2</v>
      </c>
      <c r="AM618" s="95">
        <f t="shared" si="375"/>
        <v>2.8571428571428597E-3</v>
      </c>
      <c r="AN618" s="95">
        <f t="shared" si="376"/>
        <v>-5.7142857142857151E-3</v>
      </c>
      <c r="AO618" s="78">
        <f t="shared" si="377"/>
        <v>0.50000000000000033</v>
      </c>
      <c r="AP618" s="8">
        <f t="shared" si="378"/>
        <v>33.333333333333357</v>
      </c>
      <c r="AQ618" s="8">
        <f t="shared" si="372"/>
        <v>50.000000000000021</v>
      </c>
      <c r="AR618" s="8">
        <f t="shared" si="361"/>
        <v>0</v>
      </c>
      <c r="AS618" s="114">
        <f t="shared" si="367"/>
        <v>0</v>
      </c>
      <c r="AT618" s="103">
        <f t="shared" si="391"/>
        <v>-0.19007554168362961</v>
      </c>
      <c r="AU618" s="5">
        <f t="shared" si="364"/>
        <v>0.37</v>
      </c>
      <c r="AW618" s="210">
        <f t="shared" si="365"/>
        <v>5.5555555555555608E-2</v>
      </c>
      <c r="AX618" s="276">
        <f t="shared" si="370"/>
        <v>-1.2406029930888127E-3</v>
      </c>
      <c r="AY618" s="19">
        <f t="shared" si="392"/>
        <v>0.12824045087382491</v>
      </c>
    </row>
    <row r="619" spans="1:51">
      <c r="A619" s="4">
        <v>39232</v>
      </c>
      <c r="B619" s="9">
        <f t="shared" si="360"/>
        <v>39232</v>
      </c>
      <c r="C619" s="5">
        <v>0.37</v>
      </c>
      <c r="D619" s="5">
        <v>0.37</v>
      </c>
      <c r="E619" s="5">
        <v>0.37</v>
      </c>
      <c r="F619" s="5">
        <v>0.37</v>
      </c>
      <c r="G619" s="6">
        <v>62200</v>
      </c>
      <c r="H619" s="112">
        <v>0.37</v>
      </c>
      <c r="I619" s="19">
        <f t="shared" si="379"/>
        <v>0</v>
      </c>
      <c r="J619" s="8">
        <f t="shared" si="380"/>
        <v>0.42404362059117495</v>
      </c>
      <c r="K619" s="8">
        <f t="shared" si="381"/>
        <v>0.36095637940882497</v>
      </c>
      <c r="L619" s="8">
        <f t="shared" si="382"/>
        <v>0.39249999999999996</v>
      </c>
      <c r="M619" s="19">
        <f t="shared" si="383"/>
        <v>0.17477801967560286</v>
      </c>
      <c r="N619" s="19">
        <f t="shared" si="384"/>
        <v>6.2878983625531584E-2</v>
      </c>
      <c r="O619" s="19">
        <f t="shared" si="385"/>
        <v>2.6032752707174836E-4</v>
      </c>
      <c r="P619" s="19">
        <f t="shared" si="386"/>
        <v>-8.5433827029758116E-3</v>
      </c>
      <c r="Q619" s="214"/>
      <c r="R619" s="305"/>
      <c r="S619" s="215"/>
      <c r="T619" t="str">
        <f t="shared" si="387"/>
        <v/>
      </c>
      <c r="U619" t="str">
        <f t="shared" si="388"/>
        <v/>
      </c>
      <c r="V619" t="str">
        <f t="shared" si="389"/>
        <v/>
      </c>
      <c r="W619" t="str">
        <f t="shared" si="390"/>
        <v/>
      </c>
      <c r="X619" s="10"/>
      <c r="Y619" s="219">
        <f t="shared" si="369"/>
        <v>-1.3626373626373638E-3</v>
      </c>
      <c r="Z619" s="78">
        <f t="shared" si="371"/>
        <v>0.38394159351999224</v>
      </c>
      <c r="AA619" s="78">
        <f t="shared" si="394"/>
        <v>0.39554539437149216</v>
      </c>
      <c r="AB619" s="74">
        <f t="shared" si="362"/>
        <v>618</v>
      </c>
      <c r="AC619" s="80">
        <f t="shared" si="373"/>
        <v>-3.7105885884798108E-4</v>
      </c>
      <c r="AD619" s="79">
        <f t="shared" si="393"/>
        <v>-1.1603800851499924E-2</v>
      </c>
      <c r="AE619" s="81">
        <f t="shared" si="374"/>
        <v>-1.1232741992651942E-2</v>
      </c>
      <c r="AF619" s="19">
        <f t="shared" si="396"/>
        <v>-2.9336205190653171E-2</v>
      </c>
      <c r="AG619" s="93">
        <f t="shared" si="395"/>
        <v>-12.388018929955001</v>
      </c>
      <c r="AH619" s="91">
        <f t="shared" si="397"/>
        <v>8.9117672185192782E-5</v>
      </c>
      <c r="AI619" s="96">
        <f t="shared" si="398"/>
        <v>612.66063885420408</v>
      </c>
      <c r="AJ619" s="5">
        <f t="shared" si="363"/>
        <v>0</v>
      </c>
      <c r="AK619" s="5">
        <f t="shared" si="366"/>
        <v>0</v>
      </c>
      <c r="AL619" s="5">
        <f t="shared" si="368"/>
        <v>0</v>
      </c>
      <c r="AM619" s="95">
        <f t="shared" si="375"/>
        <v>2.8571428571428597E-3</v>
      </c>
      <c r="AN619" s="95">
        <f t="shared" si="376"/>
        <v>-5.0000000000000044E-3</v>
      </c>
      <c r="AO619" s="78">
        <f t="shared" si="377"/>
        <v>0.5714285714285714</v>
      </c>
      <c r="AP619" s="8">
        <f t="shared" si="378"/>
        <v>36.36363636363636</v>
      </c>
      <c r="AQ619" s="8">
        <f t="shared" si="372"/>
        <v>48.780487804878049</v>
      </c>
      <c r="AR619" s="8">
        <f t="shared" si="361"/>
        <v>0</v>
      </c>
      <c r="AS619" s="114">
        <f t="shared" si="367"/>
        <v>0</v>
      </c>
      <c r="AT619" s="103">
        <f t="shared" si="391"/>
        <v>-0.19067065976948908</v>
      </c>
      <c r="AU619" s="5">
        <f t="shared" si="364"/>
        <v>0.37</v>
      </c>
      <c r="AW619" s="210">
        <f t="shared" si="365"/>
        <v>0</v>
      </c>
      <c r="AX619" s="276">
        <f t="shared" si="370"/>
        <v>-8.3423360585543676E-4</v>
      </c>
      <c r="AY619" s="19">
        <f t="shared" si="392"/>
        <v>0.32755796132783038</v>
      </c>
    </row>
    <row r="620" spans="1:51">
      <c r="A620" s="4">
        <v>39233</v>
      </c>
      <c r="B620" s="9">
        <f t="shared" si="360"/>
        <v>39233</v>
      </c>
      <c r="C620" s="5">
        <v>0.38</v>
      </c>
      <c r="D620" s="5">
        <v>0.39</v>
      </c>
      <c r="E620" s="5">
        <v>0.38</v>
      </c>
      <c r="F620" s="5">
        <v>0.39</v>
      </c>
      <c r="G620" s="6">
        <v>165000</v>
      </c>
      <c r="H620" s="112">
        <v>0.39</v>
      </c>
      <c r="I620" s="19">
        <f t="shared" si="379"/>
        <v>5.4054054054054106E-2</v>
      </c>
      <c r="J620" s="8">
        <f t="shared" si="380"/>
        <v>0.42201229260478468</v>
      </c>
      <c r="K620" s="8">
        <f t="shared" si="381"/>
        <v>0.36098770739521524</v>
      </c>
      <c r="L620" s="8">
        <f t="shared" si="382"/>
        <v>0.39149999999999996</v>
      </c>
      <c r="M620" s="19">
        <f t="shared" si="383"/>
        <v>0.16904892870149377</v>
      </c>
      <c r="N620" s="19">
        <f t="shared" si="384"/>
        <v>-3.2779241833398635E-2</v>
      </c>
      <c r="O620" s="19">
        <f t="shared" si="385"/>
        <v>-4.790375064617939E-3</v>
      </c>
      <c r="P620" s="19">
        <f t="shared" si="386"/>
        <v>8.679161299651141E-5</v>
      </c>
      <c r="Q620" s="214"/>
      <c r="R620" s="305"/>
      <c r="S620" s="215"/>
      <c r="T620" t="str">
        <f t="shared" si="387"/>
        <v/>
      </c>
      <c r="U620" t="str">
        <f t="shared" si="388"/>
        <v/>
      </c>
      <c r="V620" t="str">
        <f t="shared" si="389"/>
        <v/>
      </c>
      <c r="W620" t="str">
        <f t="shared" si="390"/>
        <v/>
      </c>
      <c r="X620" s="10"/>
      <c r="Y620" s="219">
        <f t="shared" si="369"/>
        <v>-6.813186813186819E-4</v>
      </c>
      <c r="Z620" s="78">
        <f t="shared" si="371"/>
        <v>0.38487458811791342</v>
      </c>
      <c r="AA620" s="78">
        <f t="shared" si="394"/>
        <v>0.39513503518800175</v>
      </c>
      <c r="AB620" s="74">
        <f t="shared" si="362"/>
        <v>619</v>
      </c>
      <c r="AC620" s="80">
        <f t="shared" si="373"/>
        <v>7.7783593805088973E-4</v>
      </c>
      <c r="AD620" s="79">
        <f t="shared" si="393"/>
        <v>-1.026044707008833E-2</v>
      </c>
      <c r="AE620" s="81">
        <f t="shared" si="374"/>
        <v>-1.103828300813922E-2</v>
      </c>
      <c r="AF620" s="19">
        <f t="shared" si="396"/>
        <v>-2.5966938277711821E-2</v>
      </c>
      <c r="AG620" s="93">
        <f t="shared" si="395"/>
        <v>-3.0962602549520613</v>
      </c>
      <c r="AH620" s="91">
        <f t="shared" si="397"/>
        <v>1.6145725475733052E-4</v>
      </c>
      <c r="AI620" s="96">
        <f t="shared" si="398"/>
        <v>614.24228937309147</v>
      </c>
      <c r="AJ620" s="5">
        <f t="shared" si="363"/>
        <v>2.0000000000000018E-2</v>
      </c>
      <c r="AK620" s="5">
        <f t="shared" si="366"/>
        <v>2.0000000000000018E-2</v>
      </c>
      <c r="AL620" s="5">
        <f t="shared" si="368"/>
        <v>0</v>
      </c>
      <c r="AM620" s="95">
        <f t="shared" si="375"/>
        <v>4.2857142857142894E-3</v>
      </c>
      <c r="AN620" s="95">
        <f t="shared" si="376"/>
        <v>-5.0000000000000044E-3</v>
      </c>
      <c r="AO620" s="78">
        <f t="shared" si="377"/>
        <v>0.8571428571428571</v>
      </c>
      <c r="AP620" s="8">
        <f t="shared" si="378"/>
        <v>46.153846153846153</v>
      </c>
      <c r="AQ620" s="8">
        <f t="shared" si="372"/>
        <v>51.724137931034477</v>
      </c>
      <c r="AR620" s="8">
        <f t="shared" si="361"/>
        <v>1</v>
      </c>
      <c r="AS620" s="114">
        <f t="shared" si="367"/>
        <v>165000</v>
      </c>
      <c r="AT620" s="103">
        <f t="shared" si="391"/>
        <v>-0.1081906053925725</v>
      </c>
      <c r="AU620" s="5">
        <f t="shared" si="364"/>
        <v>0.39</v>
      </c>
      <c r="AW620" s="210">
        <f t="shared" si="365"/>
        <v>2.6315789473684233E-2</v>
      </c>
      <c r="AX620" s="276">
        <f t="shared" si="370"/>
        <v>-6.3320366156501234E-4</v>
      </c>
      <c r="AY620" s="19">
        <f t="shared" si="392"/>
        <v>0.24097560069434631</v>
      </c>
    </row>
    <row r="621" spans="1:51">
      <c r="A621" s="4">
        <v>39237</v>
      </c>
      <c r="B621" s="9">
        <f t="shared" si="360"/>
        <v>39237</v>
      </c>
      <c r="C621" s="5">
        <v>0.39</v>
      </c>
      <c r="D621" s="5">
        <v>0.4</v>
      </c>
      <c r="E621" s="5">
        <v>0.39</v>
      </c>
      <c r="F621" s="5">
        <v>0.4</v>
      </c>
      <c r="G621" s="6">
        <v>45500</v>
      </c>
      <c r="H621" s="112">
        <v>0.4</v>
      </c>
      <c r="I621" s="19">
        <f t="shared" si="379"/>
        <v>2.5641025641025664E-2</v>
      </c>
      <c r="J621" s="8">
        <f t="shared" si="380"/>
        <v>0.42059729717389743</v>
      </c>
      <c r="K621" s="8">
        <f t="shared" si="381"/>
        <v>0.36140270282610248</v>
      </c>
      <c r="L621" s="8">
        <f t="shared" si="382"/>
        <v>0.39099999999999996</v>
      </c>
      <c r="M621" s="19">
        <f t="shared" si="383"/>
        <v>0.16379123311725158</v>
      </c>
      <c r="N621" s="19">
        <f t="shared" si="384"/>
        <v>-3.1101620250585656E-2</v>
      </c>
      <c r="O621" s="19">
        <f t="shared" si="385"/>
        <v>-3.3529720713903247E-3</v>
      </c>
      <c r="P621" s="19">
        <f t="shared" si="386"/>
        <v>1.1496109767330667E-3</v>
      </c>
      <c r="Q621" s="214"/>
      <c r="R621" s="305"/>
      <c r="S621" s="215"/>
      <c r="T621" t="str">
        <f t="shared" si="387"/>
        <v/>
      </c>
      <c r="U621" t="str">
        <f t="shared" si="388"/>
        <v/>
      </c>
      <c r="V621" t="str">
        <f t="shared" si="389"/>
        <v/>
      </c>
      <c r="W621" t="str">
        <f t="shared" si="390"/>
        <v/>
      </c>
      <c r="X621" s="10"/>
      <c r="Y621" s="219">
        <f t="shared" si="369"/>
        <v>3.2967032967032994E-4</v>
      </c>
      <c r="Z621" s="78">
        <f t="shared" si="371"/>
        <v>0.38720390154775475</v>
      </c>
      <c r="AA621" s="78">
        <f t="shared" si="394"/>
        <v>0.39549504258408963</v>
      </c>
      <c r="AB621" s="74">
        <f t="shared" si="362"/>
        <v>620</v>
      </c>
      <c r="AC621" s="80">
        <f t="shared" si="373"/>
        <v>2.1977135774434702E-3</v>
      </c>
      <c r="AD621" s="79">
        <f t="shared" si="393"/>
        <v>-8.2911410363348814E-3</v>
      </c>
      <c r="AE621" s="81">
        <f t="shared" si="374"/>
        <v>-1.0488854613778352E-2</v>
      </c>
      <c r="AF621" s="19">
        <f t="shared" si="396"/>
        <v>-2.0963956923864678E-2</v>
      </c>
      <c r="AG621" s="93">
        <f t="shared" si="395"/>
        <v>1.8254204645654792</v>
      </c>
      <c r="AH621" s="91">
        <f t="shared" si="397"/>
        <v>2.649486584565286E-4</v>
      </c>
      <c r="AI621" s="96">
        <f t="shared" si="398"/>
        <v>614.9719521267283</v>
      </c>
      <c r="AJ621" s="5">
        <f t="shared" si="363"/>
        <v>1.0000000000000009E-2</v>
      </c>
      <c r="AK621" s="5">
        <f t="shared" si="366"/>
        <v>1.0000000000000009E-2</v>
      </c>
      <c r="AL621" s="5">
        <f t="shared" si="368"/>
        <v>0</v>
      </c>
      <c r="AM621" s="95">
        <f t="shared" si="375"/>
        <v>5.0000000000000044E-3</v>
      </c>
      <c r="AN621" s="95">
        <f t="shared" si="376"/>
        <v>-5.0000000000000044E-3</v>
      </c>
      <c r="AO621" s="78">
        <f t="shared" si="377"/>
        <v>1</v>
      </c>
      <c r="AP621" s="8">
        <f t="shared" si="378"/>
        <v>50</v>
      </c>
      <c r="AQ621" s="8">
        <f t="shared" si="372"/>
        <v>50</v>
      </c>
      <c r="AR621" s="8">
        <f t="shared" si="361"/>
        <v>1</v>
      </c>
      <c r="AS621" s="114">
        <f t="shared" si="367"/>
        <v>45500</v>
      </c>
      <c r="AT621" s="103">
        <f t="shared" si="391"/>
        <v>-0.11361990371916671</v>
      </c>
      <c r="AU621" s="5">
        <f t="shared" si="364"/>
        <v>0.4</v>
      </c>
      <c r="AW621" s="210">
        <f t="shared" si="365"/>
        <v>2.5641025641025664E-2</v>
      </c>
      <c r="AX621" s="276">
        <f t="shared" si="370"/>
        <v>-4.6147579524483459E-4</v>
      </c>
      <c r="AY621" s="19">
        <f t="shared" si="392"/>
        <v>0.27120479040777956</v>
      </c>
    </row>
    <row r="622" spans="1:51">
      <c r="A622" s="4">
        <v>39238</v>
      </c>
      <c r="B622" s="9">
        <f t="shared" si="360"/>
        <v>39238</v>
      </c>
      <c r="C622" s="5">
        <v>0.4</v>
      </c>
      <c r="D622" s="5">
        <v>0.4</v>
      </c>
      <c r="E622" s="5">
        <v>0.37</v>
      </c>
      <c r="F622" s="5">
        <v>0.38</v>
      </c>
      <c r="G622" s="6">
        <v>238700</v>
      </c>
      <c r="H622" s="112">
        <v>0.38</v>
      </c>
      <c r="I622" s="19">
        <f t="shared" si="379"/>
        <v>-5.0000000000000044E-2</v>
      </c>
      <c r="J622" s="8">
        <f t="shared" si="380"/>
        <v>0.41575817632051926</v>
      </c>
      <c r="K622" s="8">
        <f t="shared" si="381"/>
        <v>0.36224182367948066</v>
      </c>
      <c r="L622" s="8">
        <f t="shared" si="382"/>
        <v>0.38899999999999996</v>
      </c>
      <c r="M622" s="19">
        <f t="shared" si="383"/>
        <v>0.14773653714925811</v>
      </c>
      <c r="N622" s="19">
        <f t="shared" si="384"/>
        <v>-9.8019263073137478E-2</v>
      </c>
      <c r="O622" s="19">
        <f t="shared" si="385"/>
        <v>-1.1505354137778551E-2</v>
      </c>
      <c r="P622" s="19">
        <f t="shared" si="386"/>
        <v>2.3218444323088957E-3</v>
      </c>
      <c r="Q622" s="214"/>
      <c r="R622" s="305"/>
      <c r="S622" s="215"/>
      <c r="T622" t="str">
        <f t="shared" si="387"/>
        <v/>
      </c>
      <c r="U622" t="str">
        <f t="shared" si="388"/>
        <v/>
      </c>
      <c r="V622" t="str">
        <f t="shared" si="389"/>
        <v/>
      </c>
      <c r="W622" t="str">
        <f t="shared" si="390"/>
        <v/>
      </c>
      <c r="X622" s="10"/>
      <c r="Y622" s="219">
        <f t="shared" si="369"/>
        <v>4.3956043956043994E-4</v>
      </c>
      <c r="Z622" s="78">
        <f t="shared" si="371"/>
        <v>0.38609450070940049</v>
      </c>
      <c r="AA622" s="78">
        <f t="shared" si="394"/>
        <v>0.39434840943286698</v>
      </c>
      <c r="AB622" s="74">
        <f t="shared" si="362"/>
        <v>621</v>
      </c>
      <c r="AC622" s="80">
        <f t="shared" si="373"/>
        <v>1.7879567122494923E-3</v>
      </c>
      <c r="AD622" s="79">
        <f t="shared" si="393"/>
        <v>-8.2539087234664854E-3</v>
      </c>
      <c r="AE622" s="81">
        <f t="shared" si="374"/>
        <v>-1.0041865435715978E-2</v>
      </c>
      <c r="AF622" s="19">
        <f t="shared" si="396"/>
        <v>-2.0930498325926715E-2</v>
      </c>
      <c r="AG622" s="93">
        <f t="shared" si="395"/>
        <v>-0.18644689162390077</v>
      </c>
      <c r="AH622" s="91">
        <f t="shared" si="397"/>
        <v>3.2426239032334918E-4</v>
      </c>
      <c r="AI622" s="96">
        <f t="shared" si="398"/>
        <v>615.5039548995702</v>
      </c>
      <c r="AJ622" s="5">
        <f t="shared" si="363"/>
        <v>-2.0000000000000018E-2</v>
      </c>
      <c r="AK622" s="5">
        <f t="shared" si="366"/>
        <v>0</v>
      </c>
      <c r="AL622" s="5">
        <f t="shared" si="368"/>
        <v>-2.0000000000000018E-2</v>
      </c>
      <c r="AM622" s="95">
        <f t="shared" si="375"/>
        <v>5.0000000000000044E-3</v>
      </c>
      <c r="AN622" s="95">
        <f t="shared" si="376"/>
        <v>-5.7142857142857195E-3</v>
      </c>
      <c r="AO622" s="78">
        <f t="shared" si="377"/>
        <v>0.875</v>
      </c>
      <c r="AP622" s="8">
        <f t="shared" si="378"/>
        <v>46.666666666666664</v>
      </c>
      <c r="AQ622" s="8">
        <f t="shared" si="372"/>
        <v>46.666666666666664</v>
      </c>
      <c r="AR622" s="8">
        <f t="shared" si="361"/>
        <v>-0.33333333333333331</v>
      </c>
      <c r="AS622" s="114">
        <f t="shared" si="367"/>
        <v>-79566.666666666657</v>
      </c>
      <c r="AT622" s="103">
        <f t="shared" si="391"/>
        <v>-0.11372281837279281</v>
      </c>
      <c r="AU622" s="5">
        <f t="shared" si="364"/>
        <v>0.38</v>
      </c>
      <c r="AW622" s="210">
        <f t="shared" si="365"/>
        <v>8.1081081081081155E-2</v>
      </c>
      <c r="AX622" s="276">
        <f t="shared" si="370"/>
        <v>-3.6028023124481224E-4</v>
      </c>
      <c r="AY622" s="19">
        <f t="shared" si="392"/>
        <v>0.21928682943453914</v>
      </c>
    </row>
    <row r="623" spans="1:51">
      <c r="A623" s="4">
        <v>39239</v>
      </c>
      <c r="B623" s="9">
        <f t="shared" si="360"/>
        <v>39239</v>
      </c>
      <c r="C623" s="5">
        <v>0.4</v>
      </c>
      <c r="D623" s="5">
        <v>0.4</v>
      </c>
      <c r="E623" s="5">
        <v>0.39</v>
      </c>
      <c r="F623" s="5">
        <v>0.39</v>
      </c>
      <c r="G623" s="6">
        <v>12000</v>
      </c>
      <c r="H623" s="112">
        <v>0.39</v>
      </c>
      <c r="I623" s="19">
        <f t="shared" si="379"/>
        <v>2.6315789473684233E-2</v>
      </c>
      <c r="J623" s="8">
        <f t="shared" si="380"/>
        <v>0.41019361143582039</v>
      </c>
      <c r="K623" s="8">
        <f t="shared" si="381"/>
        <v>0.36480638856417952</v>
      </c>
      <c r="L623" s="8">
        <f t="shared" si="382"/>
        <v>0.38749999999999996</v>
      </c>
      <c r="M623" s="19">
        <f t="shared" si="383"/>
        <v>0.12441455055180869</v>
      </c>
      <c r="N623" s="19">
        <f t="shared" si="384"/>
        <v>-0.15786200927321878</v>
      </c>
      <c r="O623" s="19">
        <f t="shared" si="385"/>
        <v>-1.3384138188082175E-2</v>
      </c>
      <c r="P623" s="19">
        <f t="shared" si="386"/>
        <v>7.0797039906911555E-3</v>
      </c>
      <c r="Q623" s="214"/>
      <c r="R623" s="305"/>
      <c r="S623" s="215"/>
      <c r="T623" t="str">
        <f t="shared" si="387"/>
        <v/>
      </c>
      <c r="U623" t="str">
        <f t="shared" si="388"/>
        <v/>
      </c>
      <c r="V623" t="str">
        <f t="shared" si="389"/>
        <v/>
      </c>
      <c r="W623" t="str">
        <f t="shared" si="390"/>
        <v/>
      </c>
      <c r="X623" s="10"/>
      <c r="Y623" s="219">
        <f t="shared" si="369"/>
        <v>5.4945054945054999E-4</v>
      </c>
      <c r="Z623" s="78">
        <f t="shared" si="371"/>
        <v>0.3866959476001528</v>
      </c>
      <c r="AA623" s="78">
        <f t="shared" si="394"/>
        <v>0.39402662713483483</v>
      </c>
      <c r="AB623" s="74">
        <f t="shared" si="362"/>
        <v>622</v>
      </c>
      <c r="AC623" s="80">
        <f t="shared" si="373"/>
        <v>2.1689487208271605E-3</v>
      </c>
      <c r="AD623" s="79">
        <f t="shared" si="393"/>
        <v>-7.3306795346820275E-3</v>
      </c>
      <c r="AE623" s="81">
        <f t="shared" si="374"/>
        <v>-9.499628255509188E-3</v>
      </c>
      <c r="AF623" s="19">
        <f t="shared" si="396"/>
        <v>-1.8604528297965734E-2</v>
      </c>
      <c r="AG623" s="93">
        <f t="shared" si="395"/>
        <v>0.21308793773778145</v>
      </c>
      <c r="AH623" s="91">
        <f t="shared" si="397"/>
        <v>3.5203990448176754E-4</v>
      </c>
      <c r="AI623" s="96">
        <f t="shared" si="398"/>
        <v>615.77123911348008</v>
      </c>
      <c r="AJ623" s="5">
        <f t="shared" si="363"/>
        <v>1.0000000000000009E-2</v>
      </c>
      <c r="AK623" s="5">
        <f t="shared" si="366"/>
        <v>1.0000000000000009E-2</v>
      </c>
      <c r="AL623" s="5">
        <f t="shared" si="368"/>
        <v>0</v>
      </c>
      <c r="AM623" s="95">
        <f t="shared" si="375"/>
        <v>5.7142857142857195E-3</v>
      </c>
      <c r="AN623" s="95">
        <f t="shared" si="376"/>
        <v>-5.0000000000000044E-3</v>
      </c>
      <c r="AO623" s="78">
        <f t="shared" si="377"/>
        <v>1.1428571428571428</v>
      </c>
      <c r="AP623" s="8">
        <f t="shared" si="378"/>
        <v>53.333333333333329</v>
      </c>
      <c r="AQ623" s="8">
        <f t="shared" si="372"/>
        <v>43.243243243243242</v>
      </c>
      <c r="AR623" s="8">
        <f t="shared" si="361"/>
        <v>-1</v>
      </c>
      <c r="AS623" s="114">
        <f t="shared" si="367"/>
        <v>-12000</v>
      </c>
      <c r="AT623" s="103">
        <f t="shared" si="391"/>
        <v>-7.8729933899905569E-2</v>
      </c>
      <c r="AU623" s="5">
        <f t="shared" si="364"/>
        <v>0.39</v>
      </c>
      <c r="AW623" s="210">
        <f t="shared" si="365"/>
        <v>2.5641025641025664E-2</v>
      </c>
      <c r="AX623" s="276">
        <f t="shared" si="370"/>
        <v>-8.6347408911341438E-4</v>
      </c>
      <c r="AY623" s="19">
        <f t="shared" si="392"/>
        <v>-1.3966735175283027</v>
      </c>
    </row>
    <row r="624" spans="1:51">
      <c r="A624" s="4">
        <v>39240</v>
      </c>
      <c r="B624" s="9">
        <f t="shared" si="360"/>
        <v>39240</v>
      </c>
      <c r="C624" s="5">
        <v>0.38</v>
      </c>
      <c r="D624" s="5">
        <v>0.39</v>
      </c>
      <c r="E624" s="5">
        <v>0.38</v>
      </c>
      <c r="F624" s="5">
        <v>0.39</v>
      </c>
      <c r="G624" s="6">
        <v>44000</v>
      </c>
      <c r="H624" s="112">
        <v>0.39</v>
      </c>
      <c r="I624" s="19">
        <f t="shared" si="379"/>
        <v>0</v>
      </c>
      <c r="J624" s="8">
        <f t="shared" si="380"/>
        <v>0.40677313493271328</v>
      </c>
      <c r="K624" s="8">
        <f t="shared" si="381"/>
        <v>0.36622686506728663</v>
      </c>
      <c r="L624" s="8">
        <f t="shared" si="382"/>
        <v>0.38649999999999995</v>
      </c>
      <c r="M624" s="19">
        <f t="shared" si="383"/>
        <v>0.11071353232914004</v>
      </c>
      <c r="N624" s="19">
        <f t="shared" si="384"/>
        <v>-0.1101239216948606</v>
      </c>
      <c r="O624" s="19">
        <f t="shared" si="385"/>
        <v>-8.3386878970012693E-3</v>
      </c>
      <c r="P624" s="19">
        <f t="shared" si="386"/>
        <v>3.8937818734422034E-3</v>
      </c>
      <c r="Q624" s="214"/>
      <c r="R624" s="305"/>
      <c r="S624" s="215"/>
      <c r="T624" t="str">
        <f t="shared" si="387"/>
        <v/>
      </c>
      <c r="U624" t="str">
        <f t="shared" si="388"/>
        <v/>
      </c>
      <c r="V624" t="str">
        <f t="shared" si="389"/>
        <v/>
      </c>
      <c r="W624" t="str">
        <f t="shared" si="390"/>
        <v/>
      </c>
      <c r="X624" s="10"/>
      <c r="Y624" s="219">
        <f t="shared" si="369"/>
        <v>2.8571428571428595E-4</v>
      </c>
      <c r="Z624" s="78">
        <f t="shared" si="371"/>
        <v>0.38720477166972928</v>
      </c>
      <c r="AA624" s="78">
        <f t="shared" si="394"/>
        <v>0.39372865672685703</v>
      </c>
      <c r="AB624" s="74">
        <f t="shared" si="362"/>
        <v>623</v>
      </c>
      <c r="AC624" s="80">
        <f t="shared" si="373"/>
        <v>2.3805945587051479E-3</v>
      </c>
      <c r="AD624" s="79">
        <f t="shared" si="393"/>
        <v>-6.523885057127754E-3</v>
      </c>
      <c r="AE624" s="81">
        <f t="shared" si="374"/>
        <v>-8.9044796158329019E-3</v>
      </c>
      <c r="AF624" s="19">
        <f t="shared" si="396"/>
        <v>-1.6569495122255213E-2</v>
      </c>
      <c r="AG624" s="93">
        <f t="shared" si="395"/>
        <v>9.7579917794125212E-2</v>
      </c>
      <c r="AH624" s="91">
        <f t="shared" si="397"/>
        <v>3.3388209775505858E-4</v>
      </c>
      <c r="AI624" s="96">
        <f t="shared" si="398"/>
        <v>615.8168472667835</v>
      </c>
      <c r="AJ624" s="5">
        <f t="shared" si="363"/>
        <v>0</v>
      </c>
      <c r="AK624" s="5">
        <f t="shared" si="366"/>
        <v>0</v>
      </c>
      <c r="AL624" s="5">
        <f t="shared" si="368"/>
        <v>0</v>
      </c>
      <c r="AM624" s="95">
        <f t="shared" si="375"/>
        <v>5.7142857142857195E-3</v>
      </c>
      <c r="AN624" s="95">
        <f t="shared" si="376"/>
        <v>-4.2857142857142894E-3</v>
      </c>
      <c r="AO624" s="78">
        <f t="shared" si="377"/>
        <v>1.3333333333333335</v>
      </c>
      <c r="AP624" s="8">
        <f t="shared" si="378"/>
        <v>57.142857142857146</v>
      </c>
      <c r="AQ624" s="8">
        <f t="shared" si="372"/>
        <v>39.999999999999993</v>
      </c>
      <c r="AR624" s="8">
        <f t="shared" si="361"/>
        <v>1</v>
      </c>
      <c r="AS624" s="114">
        <f t="shared" si="367"/>
        <v>44000</v>
      </c>
      <c r="AT624" s="103">
        <f t="shared" si="391"/>
        <v>-3.4650528064554403E-2</v>
      </c>
      <c r="AU624" s="5">
        <f t="shared" si="364"/>
        <v>0.39</v>
      </c>
      <c r="AW624" s="210">
        <f t="shared" si="365"/>
        <v>2.6315789473684233E-2</v>
      </c>
      <c r="AX624" s="276">
        <f t="shared" si="370"/>
        <v>-1.5056627301685114E-3</v>
      </c>
      <c r="AY624" s="19">
        <f t="shared" si="392"/>
        <v>-0.74372659139601327</v>
      </c>
    </row>
    <row r="625" spans="1:51">
      <c r="A625" s="4">
        <v>39241</v>
      </c>
      <c r="B625" s="9">
        <f t="shared" si="360"/>
        <v>39241</v>
      </c>
      <c r="C625" s="5">
        <v>0.38</v>
      </c>
      <c r="D625" s="5">
        <v>0.38</v>
      </c>
      <c r="E625" s="5">
        <v>0.35</v>
      </c>
      <c r="F625" s="5">
        <v>0.37</v>
      </c>
      <c r="G625" s="6">
        <v>908500</v>
      </c>
      <c r="H625" s="112">
        <v>0.37</v>
      </c>
      <c r="I625" s="19">
        <f t="shared" si="379"/>
        <v>-5.1282051282051329E-2</v>
      </c>
      <c r="J625" s="8">
        <f t="shared" si="380"/>
        <v>0.40549390153191911</v>
      </c>
      <c r="K625" s="8">
        <f t="shared" si="381"/>
        <v>0.36450609846808069</v>
      </c>
      <c r="L625" s="8">
        <f t="shared" si="382"/>
        <v>0.3849999999999999</v>
      </c>
      <c r="M625" s="19">
        <f t="shared" si="383"/>
        <v>0.11244750975662393</v>
      </c>
      <c r="N625" s="19">
        <f t="shared" si="384"/>
        <v>1.5661838178272148E-2</v>
      </c>
      <c r="O625" s="19">
        <f t="shared" si="385"/>
        <v>-3.14483256374778E-3</v>
      </c>
      <c r="P625" s="19">
        <f t="shared" si="386"/>
        <v>-4.6986356363829069E-3</v>
      </c>
      <c r="Q625" s="214"/>
      <c r="R625" s="305"/>
      <c r="S625" s="215"/>
      <c r="T625" t="str">
        <f t="shared" si="387"/>
        <v/>
      </c>
      <c r="U625" t="str">
        <f t="shared" si="388"/>
        <v/>
      </c>
      <c r="V625" t="str">
        <f t="shared" si="389"/>
        <v>BrokeBandLower</v>
      </c>
      <c r="W625" t="str">
        <f t="shared" si="390"/>
        <v/>
      </c>
      <c r="X625" s="10"/>
      <c r="Y625" s="219">
        <f t="shared" si="369"/>
        <v>-3.0769230769230797E-4</v>
      </c>
      <c r="Z625" s="78">
        <f t="shared" si="371"/>
        <v>0.38455523683259096</v>
      </c>
      <c r="AA625" s="78">
        <f t="shared" si="394"/>
        <v>0.39197273612906963</v>
      </c>
      <c r="AB625" s="74">
        <f t="shared" si="362"/>
        <v>624</v>
      </c>
      <c r="AC625" s="80">
        <f t="shared" si="373"/>
        <v>1.1895842554833867E-3</v>
      </c>
      <c r="AD625" s="79">
        <f t="shared" si="393"/>
        <v>-7.417499296478669E-3</v>
      </c>
      <c r="AE625" s="81">
        <f t="shared" si="374"/>
        <v>-8.6070835519620557E-3</v>
      </c>
      <c r="AF625" s="19">
        <f t="shared" si="396"/>
        <v>-1.8923508225929822E-2</v>
      </c>
      <c r="AG625" s="93">
        <f t="shared" si="395"/>
        <v>-0.50029951503777914</v>
      </c>
      <c r="AH625" s="91">
        <f t="shared" si="397"/>
        <v>2.6602812034615526E-4</v>
      </c>
      <c r="AI625" s="96">
        <f t="shared" si="398"/>
        <v>615.94920505797882</v>
      </c>
      <c r="AJ625" s="5">
        <f t="shared" si="363"/>
        <v>-2.0000000000000018E-2</v>
      </c>
      <c r="AK625" s="5">
        <f t="shared" si="366"/>
        <v>0</v>
      </c>
      <c r="AL625" s="5">
        <f t="shared" si="368"/>
        <v>-2.0000000000000018E-2</v>
      </c>
      <c r="AM625" s="95">
        <f t="shared" si="375"/>
        <v>5.0000000000000044E-3</v>
      </c>
      <c r="AN625" s="95">
        <f t="shared" si="376"/>
        <v>-5.7142857142857195E-3</v>
      </c>
      <c r="AO625" s="78">
        <f t="shared" si="377"/>
        <v>0.875</v>
      </c>
      <c r="AP625" s="8">
        <f t="shared" si="378"/>
        <v>46.666666666666664</v>
      </c>
      <c r="AQ625" s="8">
        <f t="shared" si="372"/>
        <v>41.17647058823529</v>
      </c>
      <c r="AR625" s="8">
        <f t="shared" si="361"/>
        <v>0.33333333333333331</v>
      </c>
      <c r="AS625" s="114">
        <f t="shared" si="367"/>
        <v>302833.33333333331</v>
      </c>
      <c r="AT625" s="103">
        <f t="shared" si="391"/>
        <v>8.3859660372115882E-2</v>
      </c>
      <c r="AU625" s="5">
        <f t="shared" si="364"/>
        <v>0.37</v>
      </c>
      <c r="AW625" s="210">
        <f t="shared" si="365"/>
        <v>8.5714285714285798E-2</v>
      </c>
      <c r="AX625" s="276">
        <f t="shared" si="370"/>
        <v>-2.5376287620369579E-3</v>
      </c>
      <c r="AY625" s="19">
        <f t="shared" si="392"/>
        <v>-0.68538990252680987</v>
      </c>
    </row>
    <row r="626" spans="1:51">
      <c r="A626" s="4">
        <v>39245</v>
      </c>
      <c r="B626" s="9">
        <f t="shared" si="360"/>
        <v>39245</v>
      </c>
      <c r="C626" s="5">
        <v>0.38</v>
      </c>
      <c r="D626" s="5">
        <v>0.41</v>
      </c>
      <c r="E626" s="5">
        <v>0.38</v>
      </c>
      <c r="F626" s="5">
        <v>0.4</v>
      </c>
      <c r="G626" s="6">
        <v>711300</v>
      </c>
      <c r="H626" s="112">
        <v>0.4</v>
      </c>
      <c r="I626" s="19">
        <f t="shared" si="379"/>
        <v>8.1081081081081155E-2</v>
      </c>
      <c r="J626" s="8">
        <f t="shared" si="380"/>
        <v>0.40549390153191917</v>
      </c>
      <c r="K626" s="8">
        <f t="shared" si="381"/>
        <v>0.36450609846808074</v>
      </c>
      <c r="L626" s="8">
        <f t="shared" si="382"/>
        <v>0.38499999999999995</v>
      </c>
      <c r="M626" s="19">
        <f t="shared" si="383"/>
        <v>0.1124475097566239</v>
      </c>
      <c r="N626" s="19">
        <f t="shared" si="384"/>
        <v>-2.4683139427188533E-16</v>
      </c>
      <c r="O626" s="19">
        <f t="shared" si="385"/>
        <v>1.368976229273529E-16</v>
      </c>
      <c r="P626" s="19">
        <f t="shared" si="386"/>
        <v>1.5229141971713504E-16</v>
      </c>
      <c r="Q626" s="214"/>
      <c r="R626" s="305"/>
      <c r="S626" s="215"/>
      <c r="T626" t="str">
        <f t="shared" si="387"/>
        <v/>
      </c>
      <c r="U626" t="str">
        <f t="shared" si="388"/>
        <v>BrokeBandUpper</v>
      </c>
      <c r="V626" t="str">
        <f t="shared" si="389"/>
        <v/>
      </c>
      <c r="W626" t="str">
        <f t="shared" si="390"/>
        <v/>
      </c>
      <c r="X626" s="10"/>
      <c r="Y626" s="219">
        <f t="shared" si="369"/>
        <v>6.5934065934065988E-4</v>
      </c>
      <c r="Z626" s="78">
        <f t="shared" si="371"/>
        <v>0.38693373036037193</v>
      </c>
      <c r="AA626" s="78">
        <f t="shared" si="394"/>
        <v>0.39256675365551846</v>
      </c>
      <c r="AB626" s="74">
        <f t="shared" si="362"/>
        <v>625</v>
      </c>
      <c r="AC626" s="80">
        <f t="shared" si="373"/>
        <v>2.3792482054524177E-3</v>
      </c>
      <c r="AD626" s="79">
        <f t="shared" si="393"/>
        <v>-5.6330232951465331E-3</v>
      </c>
      <c r="AE626" s="81">
        <f t="shared" si="374"/>
        <v>-8.0122715005989508E-3</v>
      </c>
      <c r="AF626" s="19">
        <f t="shared" si="396"/>
        <v>-1.4349211293856972E-2</v>
      </c>
      <c r="AG626" s="93">
        <f t="shared" si="395"/>
        <v>1.0000669935612185</v>
      </c>
      <c r="AH626" s="91">
        <f t="shared" si="397"/>
        <v>2.6984861817706986E-4</v>
      </c>
      <c r="AI626" s="96">
        <f t="shared" si="398"/>
        <v>616.26896457772216</v>
      </c>
      <c r="AJ626" s="5">
        <f t="shared" si="363"/>
        <v>3.0000000000000027E-2</v>
      </c>
      <c r="AK626" s="5">
        <f t="shared" si="366"/>
        <v>3.0000000000000027E-2</v>
      </c>
      <c r="AL626" s="5">
        <f t="shared" si="368"/>
        <v>0</v>
      </c>
      <c r="AM626" s="95">
        <f t="shared" si="375"/>
        <v>5.7142857142857195E-3</v>
      </c>
      <c r="AN626" s="95">
        <f t="shared" si="376"/>
        <v>-5.7142857142857195E-3</v>
      </c>
      <c r="AO626" s="78">
        <f t="shared" si="377"/>
        <v>1</v>
      </c>
      <c r="AP626" s="8">
        <f t="shared" si="378"/>
        <v>50</v>
      </c>
      <c r="AQ626" s="8">
        <f t="shared" si="372"/>
        <v>44.444444444444443</v>
      </c>
      <c r="AR626" s="8">
        <f t="shared" si="361"/>
        <v>0.33333333333333581</v>
      </c>
      <c r="AS626" s="114">
        <f t="shared" si="367"/>
        <v>237100.00000000178</v>
      </c>
      <c r="AT626" s="103">
        <f t="shared" si="391"/>
        <v>0.13116593894120376</v>
      </c>
      <c r="AU626" s="5">
        <f t="shared" si="364"/>
        <v>0.4</v>
      </c>
      <c r="AW626" s="210">
        <f t="shared" si="365"/>
        <v>7.8947368421052558E-2</v>
      </c>
      <c r="AX626" s="276">
        <f t="shared" si="370"/>
        <v>-3.8332827851099362E-3</v>
      </c>
      <c r="AY626" s="19">
        <f t="shared" si="392"/>
        <v>-0.51057666214066511</v>
      </c>
    </row>
    <row r="627" spans="1:51">
      <c r="A627" s="4">
        <v>39246</v>
      </c>
      <c r="B627" s="9">
        <f t="shared" si="360"/>
        <v>39246</v>
      </c>
      <c r="C627" s="5">
        <v>0.4</v>
      </c>
      <c r="D627" s="5">
        <v>0.41</v>
      </c>
      <c r="E627" s="5">
        <v>0.39</v>
      </c>
      <c r="F627" s="5">
        <v>0.41</v>
      </c>
      <c r="G627" s="6">
        <v>303300</v>
      </c>
      <c r="H627" s="112">
        <v>0.41</v>
      </c>
      <c r="I627" s="19">
        <f t="shared" si="379"/>
        <v>2.4999999999999883E-2</v>
      </c>
      <c r="J627" s="8">
        <f t="shared" si="380"/>
        <v>0.40783830790368869</v>
      </c>
      <c r="K627" s="8">
        <f t="shared" si="381"/>
        <v>0.36316169209631133</v>
      </c>
      <c r="L627" s="8">
        <f t="shared" si="382"/>
        <v>0.38550000000000001</v>
      </c>
      <c r="M627" s="19">
        <f t="shared" si="383"/>
        <v>0.12302127889504662</v>
      </c>
      <c r="N627" s="19">
        <f t="shared" si="384"/>
        <v>9.4032932888492446E-2</v>
      </c>
      <c r="O627" s="19">
        <f t="shared" si="385"/>
        <v>5.781606980801858E-3</v>
      </c>
      <c r="P627" s="19">
        <f t="shared" si="386"/>
        <v>-3.6882959638249811E-3</v>
      </c>
      <c r="Q627" s="214"/>
      <c r="R627" s="305"/>
      <c r="S627" s="215"/>
      <c r="T627" t="str">
        <f t="shared" si="387"/>
        <v/>
      </c>
      <c r="U627" t="str">
        <f t="shared" si="388"/>
        <v>BrokeBandUpper</v>
      </c>
      <c r="V627" t="str">
        <f t="shared" si="389"/>
        <v/>
      </c>
      <c r="W627" t="str">
        <f t="shared" si="390"/>
        <v>BrokeBandUpper</v>
      </c>
      <c r="X627" s="10"/>
      <c r="Y627" s="219">
        <f t="shared" si="369"/>
        <v>1.2527472527472524E-3</v>
      </c>
      <c r="Z627" s="78">
        <f t="shared" si="371"/>
        <v>0.39048593588487462</v>
      </c>
      <c r="AA627" s="78">
        <f t="shared" si="394"/>
        <v>0.39385681388501009</v>
      </c>
      <c r="AB627" s="74">
        <f t="shared" si="362"/>
        <v>626</v>
      </c>
      <c r="AC627" s="80">
        <f t="shared" si="373"/>
        <v>3.7131148003707853E-3</v>
      </c>
      <c r="AD627" s="79">
        <f t="shared" si="393"/>
        <v>-3.3708780001354688E-3</v>
      </c>
      <c r="AE627" s="81">
        <f t="shared" si="374"/>
        <v>-7.0839928005062541E-3</v>
      </c>
      <c r="AF627" s="19">
        <f t="shared" si="396"/>
        <v>-8.5586382697942255E-3</v>
      </c>
      <c r="AG627" s="93">
        <f t="shared" si="395"/>
        <v>0.56062523946076936</v>
      </c>
      <c r="AH627" s="91">
        <f t="shared" si="397"/>
        <v>2.9386124915226666E-4</v>
      </c>
      <c r="AI627" s="96">
        <f t="shared" si="398"/>
        <v>616.52016246558321</v>
      </c>
      <c r="AJ627" s="5">
        <f t="shared" si="363"/>
        <v>9.9999999999999534E-3</v>
      </c>
      <c r="AK627" s="5">
        <f t="shared" si="366"/>
        <v>9.9999999999999534E-3</v>
      </c>
      <c r="AL627" s="5">
        <f t="shared" si="368"/>
        <v>0</v>
      </c>
      <c r="AM627" s="95">
        <f t="shared" si="375"/>
        <v>6.4285714285714302E-3</v>
      </c>
      <c r="AN627" s="95">
        <f t="shared" si="376"/>
        <v>-4.2857142857142894E-3</v>
      </c>
      <c r="AO627" s="78">
        <f t="shared" si="377"/>
        <v>1.4999999999999991</v>
      </c>
      <c r="AP627" s="8">
        <f t="shared" si="378"/>
        <v>59.999999999999986</v>
      </c>
      <c r="AQ627" s="8">
        <f t="shared" si="372"/>
        <v>42.85714285714284</v>
      </c>
      <c r="AR627" s="8">
        <f t="shared" si="361"/>
        <v>1</v>
      </c>
      <c r="AS627" s="114">
        <f t="shared" si="367"/>
        <v>303300</v>
      </c>
      <c r="AT627" s="103">
        <f t="shared" si="391"/>
        <v>0.21114292296047693</v>
      </c>
      <c r="AU627" s="5">
        <f t="shared" si="364"/>
        <v>0.41</v>
      </c>
      <c r="AW627" s="210">
        <f t="shared" si="365"/>
        <v>5.1282051282051183E-2</v>
      </c>
      <c r="AX627" s="276">
        <f t="shared" si="370"/>
        <v>-4.3973804268581853E-3</v>
      </c>
      <c r="AY627" s="19">
        <f t="shared" si="392"/>
        <v>-0.14715784703895024</v>
      </c>
    </row>
    <row r="628" spans="1:51">
      <c r="A628" s="4">
        <v>39247</v>
      </c>
      <c r="B628" s="9">
        <f t="shared" si="360"/>
        <v>39247</v>
      </c>
      <c r="C628" s="5">
        <v>0.41</v>
      </c>
      <c r="D628" s="5">
        <v>0.41</v>
      </c>
      <c r="E628" s="5">
        <v>0.38</v>
      </c>
      <c r="F628" s="5">
        <v>0.38</v>
      </c>
      <c r="G628" s="6">
        <v>250900</v>
      </c>
      <c r="H628" s="112">
        <v>0.38</v>
      </c>
      <c r="I628" s="19">
        <f t="shared" si="379"/>
        <v>-7.3170731707317013E-2</v>
      </c>
      <c r="J628" s="8">
        <f t="shared" si="380"/>
        <v>0.40736067977499785</v>
      </c>
      <c r="K628" s="8">
        <f t="shared" si="381"/>
        <v>0.36263932022500206</v>
      </c>
      <c r="L628" s="8">
        <f t="shared" si="382"/>
        <v>0.38499999999999995</v>
      </c>
      <c r="M628" s="19">
        <f t="shared" si="383"/>
        <v>0.12332187122523865</v>
      </c>
      <c r="N628" s="19">
        <f t="shared" si="384"/>
        <v>2.4434173737412834E-3</v>
      </c>
      <c r="O628" s="19">
        <f t="shared" si="385"/>
        <v>-1.1711212984034734E-3</v>
      </c>
      <c r="P628" s="19">
        <f t="shared" si="386"/>
        <v>-1.4384002571800282E-3</v>
      </c>
      <c r="Q628" s="214"/>
      <c r="R628" s="305"/>
      <c r="S628" s="215"/>
      <c r="T628" t="str">
        <f t="shared" si="387"/>
        <v>BrokeBandUpper</v>
      </c>
      <c r="U628" t="str">
        <f t="shared" si="388"/>
        <v>BrokeBandUpper</v>
      </c>
      <c r="V628" t="str">
        <f t="shared" si="389"/>
        <v/>
      </c>
      <c r="W628" t="str">
        <f t="shared" si="390"/>
        <v/>
      </c>
      <c r="X628" s="10"/>
      <c r="Y628" s="219">
        <f t="shared" si="369"/>
        <v>8.5714285714285656E-4</v>
      </c>
      <c r="Z628" s="78">
        <f t="shared" si="371"/>
        <v>0.38887110175860395</v>
      </c>
      <c r="AA628" s="78">
        <f t="shared" si="394"/>
        <v>0.39283140965751934</v>
      </c>
      <c r="AB628" s="74">
        <f t="shared" si="362"/>
        <v>627</v>
      </c>
      <c r="AC628" s="80">
        <f t="shared" si="373"/>
        <v>2.4989479212726966E-3</v>
      </c>
      <c r="AD628" s="79">
        <f t="shared" si="393"/>
        <v>-3.9603078989153828E-3</v>
      </c>
      <c r="AE628" s="81">
        <f t="shared" si="374"/>
        <v>-6.4592558201880795E-3</v>
      </c>
      <c r="AF628" s="19">
        <f t="shared" si="396"/>
        <v>-1.0081444104401129E-2</v>
      </c>
      <c r="AG628" s="93">
        <f t="shared" si="395"/>
        <v>-0.32699416645476298</v>
      </c>
      <c r="AH628" s="91">
        <f t="shared" si="397"/>
        <v>2.6530299260302725E-4</v>
      </c>
      <c r="AI628" s="96">
        <f t="shared" si="398"/>
        <v>616.7260598995814</v>
      </c>
      <c r="AJ628" s="5">
        <f t="shared" si="363"/>
        <v>-2.9999999999999971E-2</v>
      </c>
      <c r="AK628" s="5">
        <f t="shared" si="366"/>
        <v>0</v>
      </c>
      <c r="AL628" s="5">
        <f t="shared" si="368"/>
        <v>-2.9999999999999971E-2</v>
      </c>
      <c r="AM628" s="95">
        <f t="shared" si="375"/>
        <v>6.4285714285714302E-3</v>
      </c>
      <c r="AN628" s="95">
        <f t="shared" si="376"/>
        <v>-6.4285714285714302E-3</v>
      </c>
      <c r="AO628" s="78">
        <f t="shared" si="377"/>
        <v>1</v>
      </c>
      <c r="AP628" s="8">
        <f t="shared" si="378"/>
        <v>50</v>
      </c>
      <c r="AQ628" s="8">
        <f t="shared" si="372"/>
        <v>40</v>
      </c>
      <c r="AR628" s="8">
        <f t="shared" si="361"/>
        <v>-1</v>
      </c>
      <c r="AS628" s="114">
        <f t="shared" si="367"/>
        <v>-250900</v>
      </c>
      <c r="AT628" s="103">
        <f t="shared" si="391"/>
        <v>0.14584160342479122</v>
      </c>
      <c r="AU628" s="5">
        <f t="shared" si="364"/>
        <v>0.38</v>
      </c>
      <c r="AW628" s="210">
        <f t="shared" si="365"/>
        <v>7.8947368421052558E-2</v>
      </c>
      <c r="AX628" s="276">
        <f t="shared" si="370"/>
        <v>-4.5982484279776369E-3</v>
      </c>
      <c r="AY628" s="19">
        <f t="shared" si="392"/>
        <v>-4.567901378115849E-2</v>
      </c>
    </row>
    <row r="629" spans="1:51">
      <c r="A629" s="4">
        <v>39248</v>
      </c>
      <c r="B629" s="9">
        <f t="shared" si="360"/>
        <v>39248</v>
      </c>
      <c r="C629" s="5">
        <v>0.4</v>
      </c>
      <c r="D629" s="5">
        <v>0.43</v>
      </c>
      <c r="E629" s="5">
        <v>0.4</v>
      </c>
      <c r="F629" s="5">
        <v>0.43</v>
      </c>
      <c r="G629" s="6">
        <v>604200</v>
      </c>
      <c r="H629" s="112">
        <v>0.43</v>
      </c>
      <c r="I629" s="19">
        <f t="shared" si="379"/>
        <v>0.13157894736842102</v>
      </c>
      <c r="J629" s="8">
        <f t="shared" si="380"/>
        <v>0.41708039891549809</v>
      </c>
      <c r="K629" s="8">
        <f t="shared" si="381"/>
        <v>0.35791960108450194</v>
      </c>
      <c r="L629" s="8">
        <f t="shared" si="382"/>
        <v>0.38750000000000001</v>
      </c>
      <c r="M629" s="19">
        <f t="shared" si="383"/>
        <v>0.16529074588745074</v>
      </c>
      <c r="N629" s="19">
        <f t="shared" si="384"/>
        <v>0.34031980090181185</v>
      </c>
      <c r="O629" s="19">
        <f t="shared" si="385"/>
        <v>2.3860229087080374E-2</v>
      </c>
      <c r="P629" s="19">
        <f t="shared" si="386"/>
        <v>-1.3014912827356229E-2</v>
      </c>
      <c r="Q629" s="214"/>
      <c r="R629" s="305"/>
      <c r="S629" s="215"/>
      <c r="T629" t="str">
        <f t="shared" si="387"/>
        <v/>
      </c>
      <c r="U629" t="str">
        <f t="shared" si="388"/>
        <v>BrokeBandUpper</v>
      </c>
      <c r="V629" t="str">
        <f t="shared" si="389"/>
        <v/>
      </c>
      <c r="W629" t="str">
        <f t="shared" si="390"/>
        <v>BrokeBandUpper</v>
      </c>
      <c r="X629" s="10"/>
      <c r="Y629" s="219">
        <f t="shared" si="369"/>
        <v>1.8901098901098893E-3</v>
      </c>
      <c r="Z629" s="78">
        <f t="shared" si="371"/>
        <v>0.39520495208777895</v>
      </c>
      <c r="AA629" s="78">
        <f t="shared" si="394"/>
        <v>0.39558188534286293</v>
      </c>
      <c r="AB629" s="74">
        <f t="shared" si="362"/>
        <v>628</v>
      </c>
      <c r="AC629" s="80">
        <f t="shared" si="373"/>
        <v>4.8658580520832811E-3</v>
      </c>
      <c r="AD629" s="79">
        <f t="shared" si="393"/>
        <v>-3.7693325508397768E-4</v>
      </c>
      <c r="AE629" s="81">
        <f t="shared" si="374"/>
        <v>-5.2427913071672588E-3</v>
      </c>
      <c r="AF629" s="19">
        <f t="shared" si="396"/>
        <v>-9.5285772440585365E-4</v>
      </c>
      <c r="AG629" s="93">
        <f t="shared" si="395"/>
        <v>0.94716264819361806</v>
      </c>
      <c r="AH629" s="91">
        <f t="shared" si="397"/>
        <v>2.9611909693276934E-4</v>
      </c>
      <c r="AI629" s="96">
        <f t="shared" si="398"/>
        <v>617.16590379825072</v>
      </c>
      <c r="AJ629" s="5">
        <f t="shared" si="363"/>
        <v>4.9999999999999989E-2</v>
      </c>
      <c r="AK629" s="5">
        <f t="shared" si="366"/>
        <v>4.9999999999999989E-2</v>
      </c>
      <c r="AL629" s="5">
        <f t="shared" si="368"/>
        <v>0</v>
      </c>
      <c r="AM629" s="95">
        <f t="shared" si="375"/>
        <v>0.01</v>
      </c>
      <c r="AN629" s="95">
        <f t="shared" si="376"/>
        <v>-6.4285714285714302E-3</v>
      </c>
      <c r="AO629" s="78">
        <f t="shared" si="377"/>
        <v>1.5555555555555551</v>
      </c>
      <c r="AP629" s="8">
        <f t="shared" si="378"/>
        <v>60.869565217391305</v>
      </c>
      <c r="AQ629" s="8">
        <f t="shared" si="372"/>
        <v>47.058823529411754</v>
      </c>
      <c r="AR629" s="8">
        <f t="shared" si="361"/>
        <v>1</v>
      </c>
      <c r="AS629" s="114">
        <f t="shared" si="367"/>
        <v>604200</v>
      </c>
      <c r="AT629" s="103">
        <f t="shared" si="391"/>
        <v>0.29975275056144784</v>
      </c>
      <c r="AU629" s="5">
        <f t="shared" si="364"/>
        <v>0.43</v>
      </c>
      <c r="AW629" s="210">
        <f t="shared" si="365"/>
        <v>7.4999999999999928E-2</v>
      </c>
      <c r="AX629" s="276">
        <f t="shared" si="370"/>
        <v>-3.278215195656698E-3</v>
      </c>
      <c r="AY629" s="19">
        <f t="shared" si="392"/>
        <v>0.28707305683818934</v>
      </c>
    </row>
    <row r="630" spans="1:51">
      <c r="A630" s="4">
        <v>39251</v>
      </c>
      <c r="B630" s="9">
        <f t="shared" si="360"/>
        <v>39251</v>
      </c>
      <c r="C630" s="5">
        <v>0.41</v>
      </c>
      <c r="D630" s="5">
        <v>0.42</v>
      </c>
      <c r="E630" s="5">
        <v>0.4</v>
      </c>
      <c r="F630" s="5">
        <v>0.4</v>
      </c>
      <c r="G630" s="6">
        <v>234300</v>
      </c>
      <c r="H630" s="112">
        <v>0.4</v>
      </c>
      <c r="I630" s="19">
        <f t="shared" si="379"/>
        <v>-6.9767441860465046E-2</v>
      </c>
      <c r="J630" s="8">
        <f t="shared" si="380"/>
        <v>0.41791366458960194</v>
      </c>
      <c r="K630" s="8">
        <f t="shared" si="381"/>
        <v>0.36008633541039808</v>
      </c>
      <c r="L630" s="8">
        <f t="shared" si="382"/>
        <v>0.38900000000000001</v>
      </c>
      <c r="M630" s="19">
        <f t="shared" si="383"/>
        <v>0.16059295644556135</v>
      </c>
      <c r="N630" s="19">
        <f t="shared" si="384"/>
        <v>-2.8421369972449626E-2</v>
      </c>
      <c r="O630" s="19">
        <f t="shared" si="385"/>
        <v>1.997853834106163E-3</v>
      </c>
      <c r="P630" s="19">
        <f t="shared" si="386"/>
        <v>6.0536900447220781E-3</v>
      </c>
      <c r="Q630" s="214"/>
      <c r="R630" s="305"/>
      <c r="S630" s="215"/>
      <c r="T630" t="str">
        <f t="shared" si="387"/>
        <v/>
      </c>
      <c r="U630" t="str">
        <f t="shared" si="388"/>
        <v>BrokeBandUpper</v>
      </c>
      <c r="V630" t="str">
        <f t="shared" si="389"/>
        <v/>
      </c>
      <c r="W630" t="str">
        <f t="shared" si="390"/>
        <v/>
      </c>
      <c r="X630" s="10"/>
      <c r="Y630" s="219">
        <f t="shared" si="369"/>
        <v>2.1758241758241753E-3</v>
      </c>
      <c r="Z630" s="78">
        <f t="shared" si="371"/>
        <v>0.39594338946626101</v>
      </c>
      <c r="AA630" s="78">
        <f t="shared" si="394"/>
        <v>0.3959088258274911</v>
      </c>
      <c r="AB630" s="74">
        <f t="shared" si="362"/>
        <v>629</v>
      </c>
      <c r="AC630" s="80">
        <f t="shared" si="373"/>
        <v>4.2218839567497377E-3</v>
      </c>
      <c r="AD630" s="79">
        <f t="shared" si="393"/>
        <v>3.4563638769913307E-5</v>
      </c>
      <c r="AE630" s="81">
        <f t="shared" si="374"/>
        <v>-4.1873203179798243E-3</v>
      </c>
      <c r="AF630" s="19">
        <f t="shared" si="396"/>
        <v>8.7302016310628248E-5</v>
      </c>
      <c r="AG630" s="93">
        <f t="shared" si="395"/>
        <v>-0.13234543392769765</v>
      </c>
      <c r="AH630" s="91">
        <f t="shared" si="397"/>
        <v>3.1403109769232563E-4</v>
      </c>
      <c r="AI630" s="96">
        <f t="shared" si="398"/>
        <v>617.57239548058453</v>
      </c>
      <c r="AJ630" s="5">
        <f t="shared" si="363"/>
        <v>-2.9999999999999971E-2</v>
      </c>
      <c r="AK630" s="5">
        <f t="shared" si="366"/>
        <v>0</v>
      </c>
      <c r="AL630" s="5">
        <f t="shared" si="368"/>
        <v>-2.9999999999999971E-2</v>
      </c>
      <c r="AM630" s="95">
        <f t="shared" si="375"/>
        <v>9.285714285714286E-3</v>
      </c>
      <c r="AN630" s="95">
        <f t="shared" si="376"/>
        <v>-8.5714285714285719E-3</v>
      </c>
      <c r="AO630" s="78">
        <f t="shared" si="377"/>
        <v>1.0833333333333333</v>
      </c>
      <c r="AP630" s="8">
        <f t="shared" si="378"/>
        <v>51.999999999999993</v>
      </c>
      <c r="AQ630" s="8">
        <f t="shared" si="372"/>
        <v>47.445255474452551</v>
      </c>
      <c r="AR630" s="8">
        <f t="shared" si="361"/>
        <v>-1</v>
      </c>
      <c r="AS630" s="114">
        <f t="shared" si="367"/>
        <v>-234300</v>
      </c>
      <c r="AT630" s="103">
        <f t="shared" si="391"/>
        <v>0.27674203358455673</v>
      </c>
      <c r="AU630" s="5">
        <f t="shared" si="364"/>
        <v>0.4</v>
      </c>
      <c r="AW630" s="210">
        <f t="shared" si="365"/>
        <v>4.9999999999999906E-2</v>
      </c>
      <c r="AX630" s="276">
        <f t="shared" si="370"/>
        <v>-2.3864559028111926E-3</v>
      </c>
      <c r="AY630" s="19">
        <f t="shared" si="392"/>
        <v>0.2720258554188254</v>
      </c>
    </row>
    <row r="631" spans="1:51">
      <c r="A631" s="4">
        <v>39252</v>
      </c>
      <c r="B631" s="9">
        <f t="shared" si="360"/>
        <v>39252</v>
      </c>
      <c r="C631" s="5">
        <v>0.4</v>
      </c>
      <c r="D631" s="5">
        <v>0.4</v>
      </c>
      <c r="E631" s="5">
        <v>0.4</v>
      </c>
      <c r="F631" s="5">
        <v>0.4</v>
      </c>
      <c r="G631" s="6">
        <v>112600</v>
      </c>
      <c r="H631" s="112">
        <v>0.4</v>
      </c>
      <c r="I631" s="19">
        <f t="shared" si="379"/>
        <v>0</v>
      </c>
      <c r="J631" s="8">
        <f t="shared" si="380"/>
        <v>0.4189827534923789</v>
      </c>
      <c r="K631" s="8">
        <f t="shared" si="381"/>
        <v>0.36101724650762113</v>
      </c>
      <c r="L631" s="8">
        <f t="shared" si="382"/>
        <v>0.39</v>
      </c>
      <c r="M631" s="19">
        <f t="shared" si="383"/>
        <v>0.16056160071436951</v>
      </c>
      <c r="N631" s="19">
        <f t="shared" si="384"/>
        <v>-1.9524972879161808E-4</v>
      </c>
      <c r="O631" s="19">
        <f t="shared" si="385"/>
        <v>2.558157326171239E-3</v>
      </c>
      <c r="P631" s="19">
        <f t="shared" si="386"/>
        <v>2.5852441641865203E-3</v>
      </c>
      <c r="Q631" s="214"/>
      <c r="R631" s="305"/>
      <c r="S631" s="215"/>
      <c r="T631" t="str">
        <f t="shared" si="387"/>
        <v/>
      </c>
      <c r="U631" t="str">
        <f t="shared" si="388"/>
        <v/>
      </c>
      <c r="V631" t="str">
        <f t="shared" si="389"/>
        <v/>
      </c>
      <c r="W631" t="str">
        <f t="shared" si="390"/>
        <v/>
      </c>
      <c r="X631" s="10"/>
      <c r="Y631" s="219">
        <f t="shared" si="369"/>
        <v>2.4175824175824184E-3</v>
      </c>
      <c r="Z631" s="78">
        <f t="shared" si="371"/>
        <v>0.39656810748845683</v>
      </c>
      <c r="AA631" s="78">
        <f t="shared" si="394"/>
        <v>0.39621157271625673</v>
      </c>
      <c r="AB631" s="74">
        <f t="shared" si="362"/>
        <v>630</v>
      </c>
      <c r="AC631" s="80">
        <f t="shared" si="373"/>
        <v>3.6350840721439404E-3</v>
      </c>
      <c r="AD631" s="79">
        <f t="shared" si="393"/>
        <v>3.565347722001011E-4</v>
      </c>
      <c r="AE631" s="81">
        <f t="shared" si="374"/>
        <v>-3.2785492999438393E-3</v>
      </c>
      <c r="AF631" s="19">
        <f t="shared" si="396"/>
        <v>8.9985956178879759E-4</v>
      </c>
      <c r="AG631" s="93">
        <f t="shared" si="395"/>
        <v>-0.13899005529691333</v>
      </c>
      <c r="AH631" s="91">
        <f t="shared" si="397"/>
        <v>3.1938769113343111E-4</v>
      </c>
      <c r="AI631" s="96">
        <f t="shared" si="398"/>
        <v>618.08799616339115</v>
      </c>
      <c r="AJ631" s="5">
        <f t="shared" si="363"/>
        <v>0</v>
      </c>
      <c r="AK631" s="5">
        <f t="shared" si="366"/>
        <v>0</v>
      </c>
      <c r="AL631" s="5">
        <f t="shared" si="368"/>
        <v>0</v>
      </c>
      <c r="AM631" s="95">
        <f t="shared" si="375"/>
        <v>9.285714285714286E-3</v>
      </c>
      <c r="AN631" s="95">
        <f t="shared" si="376"/>
        <v>-8.5714285714285719E-3</v>
      </c>
      <c r="AO631" s="78">
        <f t="shared" si="377"/>
        <v>1.0833333333333333</v>
      </c>
      <c r="AP631" s="8">
        <f t="shared" si="378"/>
        <v>51.999999999999993</v>
      </c>
      <c r="AQ631" s="8">
        <f t="shared" si="372"/>
        <v>47.445255474452551</v>
      </c>
      <c r="AR631" s="8">
        <f t="shared" si="361"/>
        <v>0</v>
      </c>
      <c r="AS631" s="114">
        <f t="shared" si="367"/>
        <v>0</v>
      </c>
      <c r="AT631" s="103">
        <f t="shared" si="391"/>
        <v>0.28812908461215242</v>
      </c>
      <c r="AU631" s="5">
        <f t="shared" si="364"/>
        <v>0.4</v>
      </c>
      <c r="AW631" s="210">
        <f t="shared" si="365"/>
        <v>0</v>
      </c>
      <c r="AX631" s="276">
        <f t="shared" si="370"/>
        <v>-1.4973307265380229E-3</v>
      </c>
      <c r="AY631" s="19">
        <f t="shared" si="392"/>
        <v>0.37257138303951048</v>
      </c>
    </row>
    <row r="632" spans="1:51">
      <c r="A632" s="4">
        <v>39253</v>
      </c>
      <c r="B632" s="9">
        <f t="shared" si="360"/>
        <v>39253</v>
      </c>
      <c r="C632" s="5">
        <v>0.4</v>
      </c>
      <c r="D632" s="5">
        <v>0.43</v>
      </c>
      <c r="E632" s="5">
        <v>0.4</v>
      </c>
      <c r="F632" s="5">
        <v>0.43</v>
      </c>
      <c r="G632" s="6">
        <v>232600</v>
      </c>
      <c r="H632" s="112">
        <v>0.43</v>
      </c>
      <c r="I632" s="19">
        <f t="shared" si="379"/>
        <v>7.4999999999999928E-2</v>
      </c>
      <c r="J632" s="8">
        <f t="shared" si="380"/>
        <v>0.42513034344160056</v>
      </c>
      <c r="K632" s="8">
        <f t="shared" si="381"/>
        <v>0.35786965655839958</v>
      </c>
      <c r="L632" s="8">
        <f t="shared" si="382"/>
        <v>0.39150000000000007</v>
      </c>
      <c r="M632" s="19">
        <f t="shared" si="383"/>
        <v>0.1879474430160997</v>
      </c>
      <c r="N632" s="19">
        <f t="shared" si="384"/>
        <v>0.1705628380626831</v>
      </c>
      <c r="O632" s="19">
        <f t="shared" si="385"/>
        <v>1.467265632768695E-2</v>
      </c>
      <c r="P632" s="19">
        <f t="shared" si="386"/>
        <v>-8.7186692039519908E-3</v>
      </c>
      <c r="Q632" s="214"/>
      <c r="R632" s="305"/>
      <c r="S632" s="215"/>
      <c r="T632" t="str">
        <f t="shared" si="387"/>
        <v/>
      </c>
      <c r="U632" t="str">
        <f t="shared" si="388"/>
        <v>BrokeBandUpper</v>
      </c>
      <c r="V632" t="str">
        <f t="shared" si="389"/>
        <v/>
      </c>
      <c r="W632" t="str">
        <f t="shared" si="390"/>
        <v>BrokeBandUpper</v>
      </c>
      <c r="X632" s="10"/>
      <c r="Y632" s="219">
        <f t="shared" si="369"/>
        <v>2.8131868131868127E-3</v>
      </c>
      <c r="Z632" s="78">
        <f t="shared" si="371"/>
        <v>0.40171661893523447</v>
      </c>
      <c r="AA632" s="78">
        <f t="shared" si="394"/>
        <v>0.39871191633525371</v>
      </c>
      <c r="AB632" s="74">
        <f t="shared" si="362"/>
        <v>631</v>
      </c>
      <c r="AC632" s="80">
        <f t="shared" si="373"/>
        <v>5.0266015199396776E-3</v>
      </c>
      <c r="AD632" s="79">
        <f t="shared" si="393"/>
        <v>3.0047025999807575E-3</v>
      </c>
      <c r="AE632" s="81">
        <f t="shared" si="374"/>
        <v>-2.0218989199589201E-3</v>
      </c>
      <c r="AF632" s="19">
        <f t="shared" si="396"/>
        <v>7.5360240737181216E-3</v>
      </c>
      <c r="AG632" s="93">
        <f t="shared" si="395"/>
        <v>0.38280199857249314</v>
      </c>
      <c r="AH632" s="91">
        <f t="shared" si="397"/>
        <v>3.2571291839351572E-4</v>
      </c>
      <c r="AI632" s="96">
        <f t="shared" si="398"/>
        <v>618.31552289396211</v>
      </c>
      <c r="AJ632" s="5">
        <f t="shared" si="363"/>
        <v>2.9999999999999971E-2</v>
      </c>
      <c r="AK632" s="5">
        <f t="shared" si="366"/>
        <v>2.9999999999999971E-2</v>
      </c>
      <c r="AL632" s="5">
        <f t="shared" si="368"/>
        <v>0</v>
      </c>
      <c r="AM632" s="95">
        <f t="shared" si="375"/>
        <v>1.1428571428571427E-2</v>
      </c>
      <c r="AN632" s="95">
        <f t="shared" si="376"/>
        <v>-7.1428571428571409E-3</v>
      </c>
      <c r="AO632" s="78">
        <f t="shared" si="377"/>
        <v>1.6</v>
      </c>
      <c r="AP632" s="8">
        <f t="shared" si="378"/>
        <v>61.53846153846154</v>
      </c>
      <c r="AQ632" s="8">
        <f t="shared" si="372"/>
        <v>47.761194029850749</v>
      </c>
      <c r="AR632" s="8">
        <f t="shared" si="361"/>
        <v>1</v>
      </c>
      <c r="AS632" s="114">
        <f t="shared" si="367"/>
        <v>232600</v>
      </c>
      <c r="AT632" s="103">
        <f t="shared" si="391"/>
        <v>0.31573412449681759</v>
      </c>
      <c r="AU632" s="5">
        <f t="shared" si="364"/>
        <v>0.43</v>
      </c>
      <c r="AW632" s="210">
        <f t="shared" si="365"/>
        <v>7.4999999999999928E-2</v>
      </c>
      <c r="AX632" s="276">
        <f t="shared" si="370"/>
        <v>4.4702573572548974E-4</v>
      </c>
      <c r="AY632" s="19">
        <f t="shared" si="392"/>
        <v>1.2985484287489761</v>
      </c>
    </row>
    <row r="633" spans="1:51">
      <c r="A633" s="4">
        <v>39254</v>
      </c>
      <c r="B633" s="9">
        <f t="shared" si="360"/>
        <v>39254</v>
      </c>
      <c r="C633" s="5">
        <v>0.39</v>
      </c>
      <c r="D633" s="5">
        <v>0.43</v>
      </c>
      <c r="E633" s="5">
        <v>0.39</v>
      </c>
      <c r="F633" s="5">
        <v>0.43</v>
      </c>
      <c r="G633" s="6">
        <v>301500</v>
      </c>
      <c r="H633" s="112">
        <v>0.43</v>
      </c>
      <c r="I633" s="19">
        <f t="shared" si="379"/>
        <v>0</v>
      </c>
      <c r="J633" s="8">
        <f t="shared" si="380"/>
        <v>0.43109447398198286</v>
      </c>
      <c r="K633" s="8">
        <f t="shared" si="381"/>
        <v>0.35690552601801717</v>
      </c>
      <c r="L633" s="8">
        <f t="shared" si="382"/>
        <v>0.39400000000000002</v>
      </c>
      <c r="M633" s="19">
        <f t="shared" si="383"/>
        <v>0.20786718768882417</v>
      </c>
      <c r="N633" s="19">
        <f t="shared" si="384"/>
        <v>0.10598571788506927</v>
      </c>
      <c r="O633" s="19">
        <f t="shared" si="385"/>
        <v>1.4028945786603419E-2</v>
      </c>
      <c r="P633" s="19">
        <f t="shared" si="386"/>
        <v>-2.6940829509111502E-3</v>
      </c>
      <c r="Q633" s="214"/>
      <c r="R633" s="305"/>
      <c r="S633" s="215"/>
      <c r="T633" t="str">
        <f t="shared" si="387"/>
        <v/>
      </c>
      <c r="U633" t="str">
        <f t="shared" si="388"/>
        <v/>
      </c>
      <c r="V633" t="str">
        <f t="shared" si="389"/>
        <v/>
      </c>
      <c r="W633" t="str">
        <f t="shared" si="390"/>
        <v/>
      </c>
      <c r="X633" s="10"/>
      <c r="Y633" s="219">
        <f t="shared" si="369"/>
        <v>2.9450549450549444E-3</v>
      </c>
      <c r="Z633" s="78">
        <f t="shared" si="371"/>
        <v>0.40607225961920834</v>
      </c>
      <c r="AA633" s="78">
        <f t="shared" si="394"/>
        <v>0.40102723452644495</v>
      </c>
      <c r="AB633" s="74">
        <f t="shared" si="362"/>
        <v>632</v>
      </c>
      <c r="AC633" s="80">
        <f t="shared" si="373"/>
        <v>5.6535392101778473E-3</v>
      </c>
      <c r="AD633" s="79">
        <f t="shared" si="393"/>
        <v>5.0450250927633888E-3</v>
      </c>
      <c r="AE633" s="81">
        <f t="shared" si="374"/>
        <v>-6.0851411741445825E-4</v>
      </c>
      <c r="AF633" s="19">
        <f t="shared" si="396"/>
        <v>1.258025554977789E-2</v>
      </c>
      <c r="AG633" s="93">
        <f t="shared" si="395"/>
        <v>0.12472396861999385</v>
      </c>
      <c r="AH633" s="91">
        <f t="shared" si="397"/>
        <v>3.1469203924130502E-4</v>
      </c>
      <c r="AI633" s="96">
        <f t="shared" si="398"/>
        <v>618.02072147519232</v>
      </c>
      <c r="AJ633" s="5">
        <f t="shared" si="363"/>
        <v>0</v>
      </c>
      <c r="AK633" s="5">
        <f t="shared" si="366"/>
        <v>0</v>
      </c>
      <c r="AL633" s="5">
        <f t="shared" si="368"/>
        <v>0</v>
      </c>
      <c r="AM633" s="95">
        <f t="shared" si="375"/>
        <v>1.1428571428571427E-2</v>
      </c>
      <c r="AN633" s="95">
        <f t="shared" si="376"/>
        <v>-7.1428571428571409E-3</v>
      </c>
      <c r="AO633" s="78">
        <f t="shared" si="377"/>
        <v>1.6</v>
      </c>
      <c r="AP633" s="8">
        <f t="shared" si="378"/>
        <v>61.53846153846154</v>
      </c>
      <c r="AQ633" s="8">
        <f t="shared" si="372"/>
        <v>47.761194029850749</v>
      </c>
      <c r="AR633" s="8">
        <f t="shared" si="361"/>
        <v>1</v>
      </c>
      <c r="AS633" s="114">
        <f t="shared" si="367"/>
        <v>301500</v>
      </c>
      <c r="AT633" s="103">
        <f t="shared" si="391"/>
        <v>0.3595348129929723</v>
      </c>
      <c r="AU633" s="5">
        <f t="shared" si="364"/>
        <v>0.43</v>
      </c>
      <c r="AW633" s="210">
        <f t="shared" si="365"/>
        <v>0.10256410256410251</v>
      </c>
      <c r="AX633" s="276">
        <f t="shared" si="370"/>
        <v>3.1980505723092664E-3</v>
      </c>
      <c r="AY633" s="19">
        <f t="shared" si="392"/>
        <v>6.154063662842737</v>
      </c>
    </row>
    <row r="634" spans="1:51">
      <c r="A634" s="4">
        <v>39255</v>
      </c>
      <c r="B634" s="9">
        <f t="shared" si="360"/>
        <v>39255</v>
      </c>
      <c r="C634" s="5">
        <v>0.41</v>
      </c>
      <c r="D634" s="5">
        <v>0.41</v>
      </c>
      <c r="E634" s="5">
        <v>0.39</v>
      </c>
      <c r="F634" s="5">
        <v>0.4</v>
      </c>
      <c r="G634" s="6">
        <v>259300</v>
      </c>
      <c r="H634" s="112">
        <v>0.4</v>
      </c>
      <c r="I634" s="19">
        <f t="shared" si="379"/>
        <v>-6.9767441860465046E-2</v>
      </c>
      <c r="J634" s="8">
        <f t="shared" si="380"/>
        <v>0.43160601043544633</v>
      </c>
      <c r="K634" s="8">
        <f t="shared" si="381"/>
        <v>0.35839398956455382</v>
      </c>
      <c r="L634" s="8">
        <f t="shared" si="382"/>
        <v>0.39500000000000007</v>
      </c>
      <c r="M634" s="19">
        <f t="shared" si="383"/>
        <v>0.2042780375860784</v>
      </c>
      <c r="N634" s="19">
        <f t="shared" si="384"/>
        <v>-1.726655439298435E-2</v>
      </c>
      <c r="O634" s="19">
        <f t="shared" si="385"/>
        <v>1.1865994215570651E-3</v>
      </c>
      <c r="P634" s="19">
        <f t="shared" si="386"/>
        <v>4.1704693203923789E-3</v>
      </c>
      <c r="Q634" s="214"/>
      <c r="R634" s="305"/>
      <c r="S634" s="215"/>
      <c r="T634" t="str">
        <f t="shared" si="387"/>
        <v/>
      </c>
      <c r="U634" t="str">
        <f t="shared" si="388"/>
        <v/>
      </c>
      <c r="V634" t="str">
        <f t="shared" si="389"/>
        <v/>
      </c>
      <c r="W634" t="str">
        <f t="shared" si="390"/>
        <v/>
      </c>
      <c r="X634" s="10"/>
      <c r="Y634" s="219">
        <f t="shared" si="369"/>
        <v>2.6153846153846149E-3</v>
      </c>
      <c r="Z634" s="78">
        <f t="shared" si="371"/>
        <v>0.40513713163785026</v>
      </c>
      <c r="AA634" s="78">
        <f t="shared" si="394"/>
        <v>0.40095121917148802</v>
      </c>
      <c r="AB634" s="74">
        <f t="shared" si="362"/>
        <v>633</v>
      </c>
      <c r="AC634" s="80">
        <f t="shared" si="373"/>
        <v>3.8355412670213586E-3</v>
      </c>
      <c r="AD634" s="79">
        <f t="shared" si="393"/>
        <v>4.1859124663622405E-3</v>
      </c>
      <c r="AE634" s="81">
        <f t="shared" si="374"/>
        <v>3.5037119934088162E-4</v>
      </c>
      <c r="AF634" s="19">
        <f t="shared" si="396"/>
        <v>1.0439954453840713E-2</v>
      </c>
      <c r="AG634" s="93">
        <f t="shared" si="395"/>
        <v>-0.32156811433864607</v>
      </c>
      <c r="AH634" s="91">
        <f t="shared" si="397"/>
        <v>2.6312226460425254E-4</v>
      </c>
      <c r="AI634" s="96">
        <f t="shared" si="398"/>
        <v>618.36088573329187</v>
      </c>
      <c r="AJ634" s="5">
        <f t="shared" si="363"/>
        <v>-2.9999999999999971E-2</v>
      </c>
      <c r="AK634" s="5">
        <f t="shared" si="366"/>
        <v>0</v>
      </c>
      <c r="AL634" s="5">
        <f t="shared" si="368"/>
        <v>-2.9999999999999971E-2</v>
      </c>
      <c r="AM634" s="95">
        <f t="shared" si="375"/>
        <v>9.9999999999999967E-3</v>
      </c>
      <c r="AN634" s="95">
        <f t="shared" si="376"/>
        <v>-9.2857142857142826E-3</v>
      </c>
      <c r="AO634" s="78">
        <f t="shared" si="377"/>
        <v>1.0769230769230769</v>
      </c>
      <c r="AP634" s="8">
        <f t="shared" si="378"/>
        <v>51.851851851851848</v>
      </c>
      <c r="AQ634" s="8">
        <f t="shared" si="372"/>
        <v>47.297297297297298</v>
      </c>
      <c r="AR634" s="8">
        <f t="shared" si="361"/>
        <v>2.7755575615628965E-15</v>
      </c>
      <c r="AS634" s="114">
        <f t="shared" si="367"/>
        <v>7.1970207571325907E-10</v>
      </c>
      <c r="AT634" s="103">
        <f t="shared" si="391"/>
        <v>0.35272750859440921</v>
      </c>
      <c r="AU634" s="5">
        <f t="shared" si="364"/>
        <v>0.4</v>
      </c>
      <c r="AW634" s="210">
        <f t="shared" si="365"/>
        <v>5.1282051282051183E-2</v>
      </c>
      <c r="AX634" s="276">
        <f t="shared" si="370"/>
        <v>5.5122102397199123E-3</v>
      </c>
      <c r="AY634" s="19">
        <f t="shared" si="392"/>
        <v>0.72361571997894469</v>
      </c>
    </row>
    <row r="635" spans="1:51">
      <c r="A635" s="4">
        <v>39258</v>
      </c>
      <c r="B635" s="9">
        <f t="shared" si="360"/>
        <v>39258</v>
      </c>
      <c r="C635" s="5">
        <v>0.4</v>
      </c>
      <c r="D635" s="5">
        <v>0.41</v>
      </c>
      <c r="E635" s="5">
        <v>0.38</v>
      </c>
      <c r="F635" s="5">
        <v>0.38</v>
      </c>
      <c r="G635" s="6">
        <v>170400</v>
      </c>
      <c r="H635" s="112">
        <v>0.38</v>
      </c>
      <c r="I635" s="19">
        <f t="shared" si="379"/>
        <v>-5.0000000000000044E-2</v>
      </c>
      <c r="J635" s="8">
        <f t="shared" si="380"/>
        <v>0.43160601043544627</v>
      </c>
      <c r="K635" s="8">
        <f t="shared" si="381"/>
        <v>0.35839398956455376</v>
      </c>
      <c r="L635" s="8">
        <f t="shared" si="382"/>
        <v>0.39500000000000002</v>
      </c>
      <c r="M635" s="19">
        <f t="shared" si="383"/>
        <v>0.20427803758607843</v>
      </c>
      <c r="N635" s="19">
        <f t="shared" si="384"/>
        <v>1.3587155987795951E-16</v>
      </c>
      <c r="O635" s="19">
        <f t="shared" si="385"/>
        <v>-1.2861533409892219E-16</v>
      </c>
      <c r="P635" s="19">
        <f t="shared" si="386"/>
        <v>-1.5488862215212784E-16</v>
      </c>
      <c r="Q635" s="214"/>
      <c r="R635" s="305"/>
      <c r="S635" s="215"/>
      <c r="T635" t="str">
        <f t="shared" si="387"/>
        <v/>
      </c>
      <c r="U635" t="str">
        <f t="shared" si="388"/>
        <v/>
      </c>
      <c r="V635" t="str">
        <f t="shared" si="389"/>
        <v/>
      </c>
      <c r="W635" t="str">
        <f t="shared" si="390"/>
        <v/>
      </c>
      <c r="X635" s="10"/>
      <c r="Y635" s="219">
        <f t="shared" si="369"/>
        <v>2.0000000000000005E-3</v>
      </c>
      <c r="Z635" s="78">
        <f t="shared" si="371"/>
        <v>0.40126601336562134</v>
      </c>
      <c r="AA635" s="78">
        <f t="shared" si="394"/>
        <v>0.39940082895279788</v>
      </c>
      <c r="AB635" s="74">
        <f t="shared" si="362"/>
        <v>634</v>
      </c>
      <c r="AC635" s="80">
        <f t="shared" si="373"/>
        <v>1.2118505707860642E-3</v>
      </c>
      <c r="AD635" s="79">
        <f t="shared" si="393"/>
        <v>1.8651844128234618E-3</v>
      </c>
      <c r="AE635" s="81">
        <f t="shared" si="374"/>
        <v>6.5333384203739768E-4</v>
      </c>
      <c r="AF635" s="19">
        <f t="shared" si="396"/>
        <v>4.6699562885581629E-3</v>
      </c>
      <c r="AG635" s="93">
        <f t="shared" si="395"/>
        <v>-0.68404705192308501</v>
      </c>
      <c r="AH635" s="91">
        <f t="shared" si="397"/>
        <v>1.6995858860871429E-4</v>
      </c>
      <c r="AI635" s="96">
        <f t="shared" si="398"/>
        <v>622.92689225725803</v>
      </c>
      <c r="AJ635" s="5">
        <f t="shared" si="363"/>
        <v>-2.0000000000000018E-2</v>
      </c>
      <c r="AK635" s="5">
        <f t="shared" si="366"/>
        <v>0</v>
      </c>
      <c r="AL635" s="5">
        <f t="shared" si="368"/>
        <v>-2.0000000000000018E-2</v>
      </c>
      <c r="AM635" s="95">
        <f t="shared" si="375"/>
        <v>9.2857142857142826E-3</v>
      </c>
      <c r="AN635" s="95">
        <f t="shared" si="376"/>
        <v>-1.0714285714285713E-2</v>
      </c>
      <c r="AO635" s="78">
        <f t="shared" si="377"/>
        <v>0.86666666666666647</v>
      </c>
      <c r="AP635" s="8">
        <f t="shared" si="378"/>
        <v>46.428571428571423</v>
      </c>
      <c r="AQ635" s="8">
        <f t="shared" si="372"/>
        <v>50.980392156862749</v>
      </c>
      <c r="AR635" s="8">
        <f t="shared" si="361"/>
        <v>-1</v>
      </c>
      <c r="AS635" s="114">
        <f t="shared" si="367"/>
        <v>-170400</v>
      </c>
      <c r="AT635" s="103">
        <f t="shared" si="391"/>
        <v>0.31118269382599129</v>
      </c>
      <c r="AU635" s="5">
        <f t="shared" si="364"/>
        <v>0.38</v>
      </c>
      <c r="AW635" s="210">
        <f t="shared" si="365"/>
        <v>7.8947368421052558E-2</v>
      </c>
      <c r="AX635" s="276">
        <f t="shared" si="370"/>
        <v>7.4981860576079189E-3</v>
      </c>
      <c r="AY635" s="19">
        <f t="shared" si="392"/>
        <v>0.36028666025425737</v>
      </c>
    </row>
    <row r="636" spans="1:51">
      <c r="A636" s="4">
        <v>39259</v>
      </c>
      <c r="B636" s="9">
        <f t="shared" si="360"/>
        <v>39259</v>
      </c>
      <c r="C636" s="5">
        <v>0.38</v>
      </c>
      <c r="D636" s="5">
        <v>0.38</v>
      </c>
      <c r="E636" s="5">
        <v>0.37</v>
      </c>
      <c r="F636" s="5">
        <v>0.37</v>
      </c>
      <c r="G636" s="6">
        <v>176700</v>
      </c>
      <c r="H636" s="112">
        <v>0.37</v>
      </c>
      <c r="I636" s="19">
        <f t="shared" si="379"/>
        <v>-2.6315789473684233E-2</v>
      </c>
      <c r="J636" s="8">
        <f t="shared" si="380"/>
        <v>0.43215756805667782</v>
      </c>
      <c r="K636" s="8">
        <f t="shared" si="381"/>
        <v>0.35584243194332221</v>
      </c>
      <c r="L636" s="8">
        <f t="shared" si="382"/>
        <v>0.39400000000000002</v>
      </c>
      <c r="M636" s="19">
        <f t="shared" si="383"/>
        <v>0.21446328279790677</v>
      </c>
      <c r="N636" s="19">
        <f t="shared" si="384"/>
        <v>4.9859717335185856E-2</v>
      </c>
      <c r="O636" s="19">
        <f t="shared" si="385"/>
        <v>1.277919231650832E-3</v>
      </c>
      <c r="P636" s="19">
        <f t="shared" si="386"/>
        <v>-7.1194207925519993E-3</v>
      </c>
      <c r="Q636" s="214"/>
      <c r="R636" s="305"/>
      <c r="S636" s="215"/>
      <c r="T636" t="str">
        <f t="shared" si="387"/>
        <v/>
      </c>
      <c r="U636" t="str">
        <f t="shared" si="388"/>
        <v/>
      </c>
      <c r="V636" t="str">
        <f t="shared" si="389"/>
        <v/>
      </c>
      <c r="W636" t="str">
        <f t="shared" si="390"/>
        <v/>
      </c>
      <c r="X636" s="10"/>
      <c r="Y636" s="219">
        <f t="shared" si="369"/>
        <v>5.2747252747252721E-4</v>
      </c>
      <c r="Z636" s="78">
        <f t="shared" si="371"/>
        <v>0.39645104730731567</v>
      </c>
      <c r="AA636" s="78">
        <f t="shared" si="394"/>
        <v>0.39722516761029086</v>
      </c>
      <c r="AB636" s="74">
        <f t="shared" si="362"/>
        <v>635</v>
      </c>
      <c r="AC636" s="80">
        <f t="shared" si="373"/>
        <v>-1.1419633160100699E-3</v>
      </c>
      <c r="AD636" s="79">
        <f t="shared" si="393"/>
        <v>-7.7412030297518974E-4</v>
      </c>
      <c r="AE636" s="81">
        <f t="shared" si="374"/>
        <v>3.6784301303488022E-4</v>
      </c>
      <c r="AF636" s="19">
        <f t="shared" si="396"/>
        <v>-1.9488198787410737E-3</v>
      </c>
      <c r="AG636" s="93">
        <f t="shared" si="395"/>
        <v>-1.9423301383349085</v>
      </c>
      <c r="AH636" s="91">
        <f t="shared" si="397"/>
        <v>3.6808295835271318E-7</v>
      </c>
      <c r="AI636" s="96">
        <f t="shared" si="398"/>
        <v>628.49421675076042</v>
      </c>
      <c r="AJ636" s="5">
        <f t="shared" si="363"/>
        <v>-1.0000000000000009E-2</v>
      </c>
      <c r="AK636" s="5">
        <f t="shared" si="366"/>
        <v>0</v>
      </c>
      <c r="AL636" s="5">
        <f t="shared" si="368"/>
        <v>-1.0000000000000009E-2</v>
      </c>
      <c r="AM636" s="95">
        <f t="shared" si="375"/>
        <v>9.2857142857142826E-3</v>
      </c>
      <c r="AN636" s="95">
        <f t="shared" si="376"/>
        <v>-9.9999999999999967E-3</v>
      </c>
      <c r="AO636" s="78">
        <f t="shared" si="377"/>
        <v>0.9285714285714286</v>
      </c>
      <c r="AP636" s="8">
        <f t="shared" si="378"/>
        <v>48.148148148148152</v>
      </c>
      <c r="AQ636" s="8">
        <f t="shared" si="372"/>
        <v>52.702702702702695</v>
      </c>
      <c r="AR636" s="8">
        <f t="shared" si="361"/>
        <v>-1</v>
      </c>
      <c r="AS636" s="114">
        <f t="shared" si="367"/>
        <v>-176700</v>
      </c>
      <c r="AT636" s="103">
        <f t="shared" si="391"/>
        <v>0.24754125163497379</v>
      </c>
      <c r="AU636" s="5">
        <f t="shared" si="364"/>
        <v>0.37</v>
      </c>
      <c r="AW636" s="210">
        <f t="shared" si="365"/>
        <v>2.7027027027027053E-2</v>
      </c>
      <c r="AX636" s="276">
        <f t="shared" si="370"/>
        <v>9.0679292146084792E-3</v>
      </c>
      <c r="AY636" s="19">
        <f t="shared" si="392"/>
        <v>0.20934972071116381</v>
      </c>
    </row>
    <row r="637" spans="1:51">
      <c r="A637" s="4">
        <v>39260</v>
      </c>
      <c r="B637" s="9">
        <f t="shared" si="360"/>
        <v>39260</v>
      </c>
      <c r="C637" s="5">
        <v>0.38</v>
      </c>
      <c r="D637" s="5">
        <v>0.4</v>
      </c>
      <c r="E637" s="5">
        <v>0.38</v>
      </c>
      <c r="F637" s="5">
        <v>0.4</v>
      </c>
      <c r="G637" s="6">
        <v>311500</v>
      </c>
      <c r="H637" s="112">
        <v>0.4</v>
      </c>
      <c r="I637" s="19">
        <f t="shared" si="379"/>
        <v>8.1081081081081155E-2</v>
      </c>
      <c r="J637" s="8">
        <f t="shared" si="380"/>
        <v>0.43269685850956857</v>
      </c>
      <c r="K637" s="8">
        <f t="shared" si="381"/>
        <v>0.35630314149043146</v>
      </c>
      <c r="L637" s="8">
        <f t="shared" si="382"/>
        <v>0.39450000000000002</v>
      </c>
      <c r="M637" s="19">
        <f t="shared" si="383"/>
        <v>0.2144065210864515</v>
      </c>
      <c r="N637" s="19">
        <f t="shared" si="384"/>
        <v>-2.6466866829022586E-4</v>
      </c>
      <c r="O637" s="19">
        <f t="shared" si="385"/>
        <v>1.2479023688415937E-3</v>
      </c>
      <c r="P637" s="19">
        <f t="shared" si="386"/>
        <v>1.2947009849084866E-3</v>
      </c>
      <c r="Q637" s="214"/>
      <c r="R637" s="305"/>
      <c r="S637" s="215"/>
      <c r="T637" t="str">
        <f t="shared" si="387"/>
        <v/>
      </c>
      <c r="U637" t="str">
        <f t="shared" si="388"/>
        <v/>
      </c>
      <c r="V637" t="str">
        <f t="shared" si="389"/>
        <v/>
      </c>
      <c r="W637" t="str">
        <f t="shared" si="390"/>
        <v/>
      </c>
      <c r="X637" s="10"/>
      <c r="Y637" s="219">
        <f t="shared" si="369"/>
        <v>2.8571428571428622E-4</v>
      </c>
      <c r="Z637" s="78">
        <f t="shared" si="371"/>
        <v>0.39699758602198909</v>
      </c>
      <c r="AA637" s="78">
        <f t="shared" si="394"/>
        <v>0.39743050520712936</v>
      </c>
      <c r="AB637" s="74">
        <f t="shared" si="362"/>
        <v>636</v>
      </c>
      <c r="AC637" s="80">
        <f t="shared" si="373"/>
        <v>-6.4060975854011862E-4</v>
      </c>
      <c r="AD637" s="79">
        <f t="shared" si="393"/>
        <v>-4.3291918514026806E-4</v>
      </c>
      <c r="AE637" s="81">
        <f t="shared" si="374"/>
        <v>2.0769057339985056E-4</v>
      </c>
      <c r="AF637" s="19">
        <f t="shared" si="396"/>
        <v>-1.089295309414266E-3</v>
      </c>
      <c r="AG637" s="93">
        <f t="shared" si="395"/>
        <v>-0.43902772570807369</v>
      </c>
      <c r="AH637" s="91">
        <f t="shared" si="397"/>
        <v>-1.2945908987378133E-4</v>
      </c>
      <c r="AI637" s="96">
        <f t="shared" si="398"/>
        <v>630.98736243307212</v>
      </c>
      <c r="AJ637" s="5">
        <f t="shared" si="363"/>
        <v>3.0000000000000027E-2</v>
      </c>
      <c r="AK637" s="5">
        <f t="shared" si="366"/>
        <v>3.0000000000000027E-2</v>
      </c>
      <c r="AL637" s="5">
        <f t="shared" si="368"/>
        <v>0</v>
      </c>
      <c r="AM637" s="95">
        <f t="shared" si="375"/>
        <v>1.0714285714285713E-2</v>
      </c>
      <c r="AN637" s="95">
        <f t="shared" si="376"/>
        <v>-9.9999999999999967E-3</v>
      </c>
      <c r="AO637" s="78">
        <f t="shared" si="377"/>
        <v>1.0714285714285716</v>
      </c>
      <c r="AP637" s="8">
        <f t="shared" si="378"/>
        <v>51.724137931034484</v>
      </c>
      <c r="AQ637" s="8">
        <f t="shared" si="372"/>
        <v>56.25</v>
      </c>
      <c r="AR637" s="8">
        <f t="shared" si="361"/>
        <v>1</v>
      </c>
      <c r="AS637" s="114">
        <f t="shared" si="367"/>
        <v>311500</v>
      </c>
      <c r="AT637" s="103">
        <f t="shared" si="391"/>
        <v>0.30465647183913486</v>
      </c>
      <c r="AU637" s="5">
        <f t="shared" si="364"/>
        <v>0.4</v>
      </c>
      <c r="AW637" s="210">
        <f t="shared" si="365"/>
        <v>5.2631578947368467E-2</v>
      </c>
      <c r="AX637" s="276">
        <f t="shared" si="370"/>
        <v>9.5738895309322117E-3</v>
      </c>
      <c r="AY637" s="19">
        <f t="shared" si="392"/>
        <v>5.5796676876196605E-2</v>
      </c>
    </row>
    <row r="638" spans="1:51">
      <c r="A638" s="4">
        <v>39261</v>
      </c>
      <c r="B638" s="9">
        <f t="shared" si="360"/>
        <v>39261</v>
      </c>
      <c r="C638" s="5">
        <v>0.4</v>
      </c>
      <c r="D638" s="5">
        <v>0.4</v>
      </c>
      <c r="E638" s="5">
        <v>0.38</v>
      </c>
      <c r="F638" s="5">
        <v>0.38</v>
      </c>
      <c r="G638" s="6">
        <v>449300</v>
      </c>
      <c r="H638" s="112">
        <v>0.38</v>
      </c>
      <c r="I638" s="19">
        <f t="shared" si="379"/>
        <v>-5.0000000000000044E-2</v>
      </c>
      <c r="J638" s="8">
        <f t="shared" si="380"/>
        <v>0.43214835124201351</v>
      </c>
      <c r="K638" s="8">
        <f t="shared" si="381"/>
        <v>0.35785164875798664</v>
      </c>
      <c r="L638" s="8">
        <f t="shared" si="382"/>
        <v>0.39500000000000007</v>
      </c>
      <c r="M638" s="19">
        <f t="shared" si="383"/>
        <v>0.20761872340645096</v>
      </c>
      <c r="N638" s="19">
        <f t="shared" si="384"/>
        <v>-3.1658541193640338E-2</v>
      </c>
      <c r="O638" s="19">
        <f t="shared" si="385"/>
        <v>-1.267647908155394E-3</v>
      </c>
      <c r="P638" s="19">
        <f t="shared" si="386"/>
        <v>4.3460387721469531E-3</v>
      </c>
      <c r="Q638" s="214"/>
      <c r="R638" s="305"/>
      <c r="S638" s="215"/>
      <c r="T638" t="str">
        <f t="shared" si="387"/>
        <v/>
      </c>
      <c r="U638" t="str">
        <f t="shared" si="388"/>
        <v/>
      </c>
      <c r="V638" t="str">
        <f t="shared" si="389"/>
        <v/>
      </c>
      <c r="W638" t="str">
        <f t="shared" si="390"/>
        <v/>
      </c>
      <c r="X638" s="10"/>
      <c r="Y638" s="219">
        <f t="shared" si="369"/>
        <v>-5.7142857142857071E-4</v>
      </c>
      <c r="Z638" s="78">
        <f t="shared" si="371"/>
        <v>0.39437995777460277</v>
      </c>
      <c r="AA638" s="78">
        <f t="shared" si="394"/>
        <v>0.39614064782180181</v>
      </c>
      <c r="AB638" s="74">
        <f t="shared" si="362"/>
        <v>637</v>
      </c>
      <c r="AC638" s="80">
        <f t="shared" si="373"/>
        <v>-1.5747044964791058E-3</v>
      </c>
      <c r="AD638" s="79">
        <f t="shared" si="393"/>
        <v>-1.7606900471990317E-3</v>
      </c>
      <c r="AE638" s="81">
        <f t="shared" si="374"/>
        <v>-1.8598555071992588E-4</v>
      </c>
      <c r="AF638" s="19">
        <f t="shared" si="396"/>
        <v>-4.4446083906821213E-3</v>
      </c>
      <c r="AG638" s="93">
        <f t="shared" si="395"/>
        <v>1.4581337943831663</v>
      </c>
      <c r="AH638" s="91">
        <f t="shared" si="397"/>
        <v>-2.6664764087361314E-4</v>
      </c>
      <c r="AI638" s="96">
        <f t="shared" si="398"/>
        <v>632.58269470023674</v>
      </c>
      <c r="AJ638" s="5">
        <f t="shared" si="363"/>
        <v>-2.0000000000000018E-2</v>
      </c>
      <c r="AK638" s="5">
        <f t="shared" si="366"/>
        <v>0</v>
      </c>
      <c r="AL638" s="5">
        <f t="shared" si="368"/>
        <v>-2.0000000000000018E-2</v>
      </c>
      <c r="AM638" s="95">
        <f t="shared" si="375"/>
        <v>1.0714285714285713E-2</v>
      </c>
      <c r="AN638" s="95">
        <f t="shared" si="376"/>
        <v>-1.1428571428571427E-2</v>
      </c>
      <c r="AO638" s="78">
        <f t="shared" si="377"/>
        <v>0.9375</v>
      </c>
      <c r="AP638" s="8">
        <f t="shared" si="378"/>
        <v>48.387096774193552</v>
      </c>
      <c r="AQ638" s="8">
        <f t="shared" si="372"/>
        <v>56.756756756756758</v>
      </c>
      <c r="AR638" s="8">
        <f t="shared" si="361"/>
        <v>-1</v>
      </c>
      <c r="AS638" s="114">
        <f t="shared" si="367"/>
        <v>-449300</v>
      </c>
      <c r="AT638" s="103">
        <f t="shared" si="391"/>
        <v>0.20994076775477655</v>
      </c>
      <c r="AU638" s="5">
        <f t="shared" si="364"/>
        <v>0.38</v>
      </c>
      <c r="AW638" s="210">
        <f t="shared" si="365"/>
        <v>5.2631578947368467E-2</v>
      </c>
      <c r="AX638" s="276">
        <f t="shared" si="370"/>
        <v>9.0386617500046867E-3</v>
      </c>
      <c r="AY638" s="19">
        <f t="shared" si="392"/>
        <v>-5.5904946385506263E-2</v>
      </c>
    </row>
    <row r="639" spans="1:51">
      <c r="A639" s="4">
        <v>39262</v>
      </c>
      <c r="B639" s="9">
        <f t="shared" si="360"/>
        <v>39262</v>
      </c>
      <c r="C639" s="5">
        <v>0.38</v>
      </c>
      <c r="D639" s="5">
        <v>0.38</v>
      </c>
      <c r="E639" s="5">
        <v>0.37</v>
      </c>
      <c r="F639" s="5">
        <v>0.38</v>
      </c>
      <c r="G639" s="6">
        <v>261200</v>
      </c>
      <c r="H639" s="112">
        <v>0.38</v>
      </c>
      <c r="I639" s="19">
        <f t="shared" si="379"/>
        <v>0</v>
      </c>
      <c r="J639" s="8">
        <f t="shared" si="380"/>
        <v>0.43154164258188027</v>
      </c>
      <c r="K639" s="8">
        <f t="shared" si="381"/>
        <v>0.35945835741811988</v>
      </c>
      <c r="L639" s="8">
        <f t="shared" si="382"/>
        <v>0.39550000000000007</v>
      </c>
      <c r="M639" s="19">
        <f t="shared" si="383"/>
        <v>0.2005330622481912</v>
      </c>
      <c r="N639" s="19">
        <f t="shared" si="384"/>
        <v>-3.4128237771640202E-2</v>
      </c>
      <c r="O639" s="19">
        <f t="shared" si="385"/>
        <v>-1.4039360751684686E-3</v>
      </c>
      <c r="P639" s="19">
        <f t="shared" si="386"/>
        <v>4.4898735711005411E-3</v>
      </c>
      <c r="Q639" s="214"/>
      <c r="R639" s="305"/>
      <c r="S639" s="215"/>
      <c r="T639" t="str">
        <f t="shared" si="387"/>
        <v/>
      </c>
      <c r="U639" t="str">
        <f t="shared" si="388"/>
        <v/>
      </c>
      <c r="V639" t="str">
        <f t="shared" si="389"/>
        <v/>
      </c>
      <c r="W639" t="str">
        <f t="shared" si="390"/>
        <v/>
      </c>
      <c r="X639" s="10"/>
      <c r="Y639" s="219">
        <f t="shared" si="369"/>
        <v>-2.0439560439560437E-3</v>
      </c>
      <c r="Z639" s="78">
        <f t="shared" si="371"/>
        <v>0.39216544427731392</v>
      </c>
      <c r="AA639" s="78">
        <f t="shared" si="394"/>
        <v>0.39494623988298849</v>
      </c>
      <c r="AB639" s="74">
        <f t="shared" si="362"/>
        <v>638</v>
      </c>
      <c r="AC639" s="80">
        <f t="shared" si="373"/>
        <v>-2.0758480439637141E-3</v>
      </c>
      <c r="AD639" s="79">
        <f t="shared" si="393"/>
        <v>-2.7807956056745686E-3</v>
      </c>
      <c r="AE639" s="81">
        <f t="shared" si="374"/>
        <v>-7.0494756171085441E-4</v>
      </c>
      <c r="AF639" s="19">
        <f t="shared" si="396"/>
        <v>-7.0409471590321777E-3</v>
      </c>
      <c r="AG639" s="93">
        <f t="shared" si="395"/>
        <v>0.31824608909488677</v>
      </c>
      <c r="AH639" s="91">
        <f t="shared" si="397"/>
        <v>-4.4003272496192369E-4</v>
      </c>
      <c r="AI639" s="96">
        <f t="shared" si="398"/>
        <v>633.98492293316895</v>
      </c>
      <c r="AJ639" s="5">
        <f t="shared" si="363"/>
        <v>0</v>
      </c>
      <c r="AK639" s="5">
        <f t="shared" si="366"/>
        <v>0</v>
      </c>
      <c r="AL639" s="5">
        <f t="shared" si="368"/>
        <v>0</v>
      </c>
      <c r="AM639" s="95">
        <f t="shared" si="375"/>
        <v>1.0714285714285713E-2</v>
      </c>
      <c r="AN639" s="95">
        <f t="shared" si="376"/>
        <v>-9.9999999999999967E-3</v>
      </c>
      <c r="AO639" s="78">
        <f t="shared" si="377"/>
        <v>1.0714285714285716</v>
      </c>
      <c r="AP639" s="8">
        <f t="shared" si="378"/>
        <v>51.724137931034484</v>
      </c>
      <c r="AQ639" s="8">
        <f t="shared" si="372"/>
        <v>56.25</v>
      </c>
      <c r="AR639" s="8">
        <f t="shared" si="361"/>
        <v>1</v>
      </c>
      <c r="AS639" s="114">
        <f t="shared" si="367"/>
        <v>261200</v>
      </c>
      <c r="AT639" s="103">
        <f t="shared" si="391"/>
        <v>0.2478191317957929</v>
      </c>
      <c r="AU639" s="5">
        <f t="shared" si="364"/>
        <v>0.38</v>
      </c>
      <c r="AW639" s="210">
        <f t="shared" si="365"/>
        <v>2.7027027027027053E-2</v>
      </c>
      <c r="AX639" s="276">
        <f t="shared" si="370"/>
        <v>7.9321937145722353E-3</v>
      </c>
      <c r="AY639" s="19">
        <f t="shared" si="392"/>
        <v>-0.1224150284672261</v>
      </c>
    </row>
    <row r="640" spans="1:51">
      <c r="A640" s="4">
        <v>39265</v>
      </c>
      <c r="B640" s="9">
        <f t="shared" si="360"/>
        <v>39265</v>
      </c>
      <c r="C640" s="5">
        <v>0.39</v>
      </c>
      <c r="D640" s="5">
        <v>0.39</v>
      </c>
      <c r="E640" s="5">
        <v>0.37</v>
      </c>
      <c r="F640" s="5">
        <v>0.37</v>
      </c>
      <c r="G640" s="6">
        <v>87100</v>
      </c>
      <c r="H640" s="112">
        <v>0.37</v>
      </c>
      <c r="I640" s="19">
        <f t="shared" si="379"/>
        <v>-2.6315789473684233E-2</v>
      </c>
      <c r="J640" s="8">
        <f t="shared" si="380"/>
        <v>0.43216961640367474</v>
      </c>
      <c r="K640" s="8">
        <f t="shared" si="381"/>
        <v>0.3568303835963253</v>
      </c>
      <c r="L640" s="8">
        <f t="shared" si="382"/>
        <v>0.39450000000000002</v>
      </c>
      <c r="M640" s="19">
        <f t="shared" si="383"/>
        <v>0.21113457897850743</v>
      </c>
      <c r="N640" s="19">
        <f t="shared" si="384"/>
        <v>5.2866677501763701E-2</v>
      </c>
      <c r="O640" s="19">
        <f t="shared" si="385"/>
        <v>1.4551870777460801E-3</v>
      </c>
      <c r="P640" s="19">
        <f t="shared" si="386"/>
        <v>-7.3109270310767558E-3</v>
      </c>
      <c r="Q640" s="214"/>
      <c r="R640" s="305"/>
      <c r="S640" s="215"/>
      <c r="T640" t="str">
        <f t="shared" si="387"/>
        <v/>
      </c>
      <c r="U640" t="str">
        <f t="shared" si="388"/>
        <v/>
      </c>
      <c r="V640" t="str">
        <f t="shared" si="389"/>
        <v/>
      </c>
      <c r="W640" t="str">
        <f t="shared" si="390"/>
        <v/>
      </c>
      <c r="X640" s="10"/>
      <c r="Y640" s="219">
        <f t="shared" si="369"/>
        <v>-2.8571428571428563E-3</v>
      </c>
      <c r="Z640" s="78">
        <f t="shared" si="371"/>
        <v>0.38875196585860761</v>
      </c>
      <c r="AA640" s="78">
        <f t="shared" si="394"/>
        <v>0.39310021813164736</v>
      </c>
      <c r="AB640" s="74">
        <f t="shared" si="362"/>
        <v>639</v>
      </c>
      <c r="AC640" s="80">
        <f t="shared" si="373"/>
        <v>-2.9146437690631198E-3</v>
      </c>
      <c r="AD640" s="79">
        <f t="shared" si="393"/>
        <v>-4.3482522730397544E-3</v>
      </c>
      <c r="AE640" s="81">
        <f t="shared" si="374"/>
        <v>-1.4336085039766346E-3</v>
      </c>
      <c r="AF640" s="19">
        <f t="shared" si="396"/>
        <v>-1.1061434393769646E-2</v>
      </c>
      <c r="AG640" s="93">
        <f t="shared" si="395"/>
        <v>0.40407376037880538</v>
      </c>
      <c r="AH640" s="91">
        <f t="shared" si="397"/>
        <v>-5.8381016196861347E-4</v>
      </c>
      <c r="AI640" s="96">
        <f t="shared" si="398"/>
        <v>634.65782510366864</v>
      </c>
      <c r="AJ640" s="5">
        <f t="shared" si="363"/>
        <v>-1.0000000000000009E-2</v>
      </c>
      <c r="AK640" s="5">
        <f t="shared" si="366"/>
        <v>0</v>
      </c>
      <c r="AL640" s="5">
        <f t="shared" si="368"/>
        <v>-1.0000000000000009E-2</v>
      </c>
      <c r="AM640" s="95">
        <f t="shared" si="375"/>
        <v>8.5714285714285667E-3</v>
      </c>
      <c r="AN640" s="95">
        <f t="shared" si="376"/>
        <v>-1.0714285714285713E-2</v>
      </c>
      <c r="AO640" s="78">
        <f t="shared" si="377"/>
        <v>0.79999999999999971</v>
      </c>
      <c r="AP640" s="8">
        <f t="shared" si="378"/>
        <v>44.444444444444436</v>
      </c>
      <c r="AQ640" s="8">
        <f t="shared" si="372"/>
        <v>58.333333333333321</v>
      </c>
      <c r="AR640" s="8">
        <f t="shared" si="361"/>
        <v>-1</v>
      </c>
      <c r="AS640" s="114">
        <f t="shared" si="367"/>
        <v>-87100</v>
      </c>
      <c r="AT640" s="103">
        <f t="shared" si="391"/>
        <v>0.20708440509311957</v>
      </c>
      <c r="AU640" s="5">
        <f t="shared" si="364"/>
        <v>0.37</v>
      </c>
      <c r="AW640" s="210">
        <f t="shared" si="365"/>
        <v>5.4054054054054106E-2</v>
      </c>
      <c r="AX640" s="276">
        <f t="shared" si="370"/>
        <v>6.741436915427646E-3</v>
      </c>
      <c r="AY640" s="19">
        <f t="shared" si="392"/>
        <v>-0.15011695906481073</v>
      </c>
    </row>
    <row r="641" spans="1:51">
      <c r="A641" s="4">
        <v>39266</v>
      </c>
      <c r="B641" s="9">
        <f t="shared" si="360"/>
        <v>39266</v>
      </c>
      <c r="C641" s="5">
        <v>0.37</v>
      </c>
      <c r="D641" s="5">
        <v>0.38</v>
      </c>
      <c r="E641" s="5">
        <v>0.37</v>
      </c>
      <c r="F641" s="5">
        <v>0.38</v>
      </c>
      <c r="G641" s="6">
        <v>56900</v>
      </c>
      <c r="H641" s="112">
        <v>0.38</v>
      </c>
      <c r="I641" s="19">
        <f t="shared" si="379"/>
        <v>2.7027027027027053E-2</v>
      </c>
      <c r="J641" s="8">
        <f t="shared" si="380"/>
        <v>0.43159199390948183</v>
      </c>
      <c r="K641" s="8">
        <f t="shared" si="381"/>
        <v>0.3554080060905182</v>
      </c>
      <c r="L641" s="8">
        <f t="shared" si="382"/>
        <v>0.39350000000000002</v>
      </c>
      <c r="M641" s="19">
        <f t="shared" si="383"/>
        <v>0.2143564199832923</v>
      </c>
      <c r="N641" s="19">
        <f t="shared" si="384"/>
        <v>1.5259655809922255E-2</v>
      </c>
      <c r="O641" s="19">
        <f t="shared" si="385"/>
        <v>-1.3365643309208748E-3</v>
      </c>
      <c r="P641" s="19">
        <f t="shared" si="386"/>
        <v>-3.9861445975301222E-3</v>
      </c>
      <c r="Q641" s="214"/>
      <c r="R641" s="305"/>
      <c r="S641" s="215"/>
      <c r="T641" t="str">
        <f t="shared" si="387"/>
        <v/>
      </c>
      <c r="U641" t="str">
        <f t="shared" si="388"/>
        <v/>
      </c>
      <c r="V641" t="str">
        <f t="shared" si="389"/>
        <v/>
      </c>
      <c r="W641" t="str">
        <f t="shared" si="390"/>
        <v/>
      </c>
      <c r="X641" s="10"/>
      <c r="Y641" s="219">
        <f t="shared" si="369"/>
        <v>-2.9230769230769232E-3</v>
      </c>
      <c r="Z641" s="78">
        <f t="shared" si="371"/>
        <v>0.38740416311638204</v>
      </c>
      <c r="AA641" s="78">
        <f t="shared" si="394"/>
        <v>0.39213080198990546</v>
      </c>
      <c r="AB641" s="74">
        <f t="shared" si="362"/>
        <v>640</v>
      </c>
      <c r="AC641" s="80">
        <f t="shared" si="373"/>
        <v>-2.6344242956374327E-3</v>
      </c>
      <c r="AD641" s="79">
        <f t="shared" si="393"/>
        <v>-4.7266388735234255E-3</v>
      </c>
      <c r="AE641" s="81">
        <f t="shared" si="374"/>
        <v>-2.0922145778859928E-3</v>
      </c>
      <c r="AF641" s="19">
        <f t="shared" si="396"/>
        <v>-1.2053730157227237E-2</v>
      </c>
      <c r="AG641" s="93">
        <f t="shared" si="395"/>
        <v>-9.6141928698120299E-2</v>
      </c>
      <c r="AH641" s="91">
        <f t="shared" si="397"/>
        <v>-6.5233784946466496E-4</v>
      </c>
      <c r="AI641" s="96">
        <f t="shared" si="398"/>
        <v>635.13029812233833</v>
      </c>
      <c r="AJ641" s="5">
        <f t="shared" si="363"/>
        <v>1.0000000000000009E-2</v>
      </c>
      <c r="AK641" s="5">
        <f t="shared" si="366"/>
        <v>1.0000000000000009E-2</v>
      </c>
      <c r="AL641" s="5">
        <f t="shared" si="368"/>
        <v>0</v>
      </c>
      <c r="AM641" s="95">
        <f t="shared" si="375"/>
        <v>8.5714285714285719E-3</v>
      </c>
      <c r="AN641" s="95">
        <f t="shared" si="376"/>
        <v>-1.0714285714285713E-2</v>
      </c>
      <c r="AO641" s="78">
        <f t="shared" si="377"/>
        <v>0.80000000000000016</v>
      </c>
      <c r="AP641" s="8">
        <f t="shared" si="378"/>
        <v>44.44444444444445</v>
      </c>
      <c r="AQ641" s="8">
        <f t="shared" si="372"/>
        <v>58.333333333333343</v>
      </c>
      <c r="AR641" s="8">
        <f t="shared" si="361"/>
        <v>1</v>
      </c>
      <c r="AS641" s="114">
        <f t="shared" si="367"/>
        <v>56900</v>
      </c>
      <c r="AT641" s="103">
        <f t="shared" si="391"/>
        <v>0.20866295280838745</v>
      </c>
      <c r="AU641" s="5">
        <f t="shared" si="364"/>
        <v>0.38</v>
      </c>
      <c r="AW641" s="210">
        <f t="shared" si="365"/>
        <v>2.7027027027027053E-2</v>
      </c>
      <c r="AX641" s="276">
        <f t="shared" si="370"/>
        <v>5.5575291969309163E-3</v>
      </c>
      <c r="AY641" s="19">
        <f t="shared" si="392"/>
        <v>-0.17561652409553519</v>
      </c>
    </row>
    <row r="642" spans="1:51">
      <c r="A642" s="4">
        <v>39267</v>
      </c>
      <c r="B642" s="9">
        <f t="shared" ref="B642:B705" si="399">A642</f>
        <v>39267</v>
      </c>
      <c r="C642" s="5">
        <v>0.37</v>
      </c>
      <c r="D642" s="5">
        <v>0.37</v>
      </c>
      <c r="E642" s="5">
        <v>0.37</v>
      </c>
      <c r="F642" s="5">
        <v>0.37</v>
      </c>
      <c r="G642" s="6">
        <v>147800</v>
      </c>
      <c r="H642" s="112">
        <v>0.37</v>
      </c>
      <c r="I642" s="19">
        <f t="shared" si="379"/>
        <v>-2.6315789473684233E-2</v>
      </c>
      <c r="J642" s="8">
        <f t="shared" si="380"/>
        <v>0.43203844259188628</v>
      </c>
      <c r="K642" s="8">
        <f t="shared" si="381"/>
        <v>0.35396155740811375</v>
      </c>
      <c r="L642" s="8">
        <f t="shared" si="382"/>
        <v>0.39300000000000002</v>
      </c>
      <c r="M642" s="19">
        <f t="shared" si="383"/>
        <v>0.22058012671062682</v>
      </c>
      <c r="N642" s="19">
        <f t="shared" si="384"/>
        <v>2.9034384544300653E-2</v>
      </c>
      <c r="O642" s="19">
        <f t="shared" si="385"/>
        <v>1.0344229937177393E-3</v>
      </c>
      <c r="P642" s="19">
        <f t="shared" si="386"/>
        <v>-4.069825827266429E-3</v>
      </c>
      <c r="Q642" s="214"/>
      <c r="R642" s="305"/>
      <c r="S642" s="215"/>
      <c r="T642" t="str">
        <f t="shared" si="387"/>
        <v/>
      </c>
      <c r="U642" t="str">
        <f t="shared" si="388"/>
        <v/>
      </c>
      <c r="V642" t="str">
        <f t="shared" si="389"/>
        <v/>
      </c>
      <c r="W642" t="str">
        <f t="shared" si="390"/>
        <v/>
      </c>
      <c r="X642" s="10"/>
      <c r="Y642" s="219">
        <f t="shared" si="369"/>
        <v>-4.1318681318681322E-3</v>
      </c>
      <c r="Z642" s="78">
        <f t="shared" si="371"/>
        <v>0.38472392199645922</v>
      </c>
      <c r="AA642" s="78">
        <f t="shared" si="394"/>
        <v>0.39049312264265246</v>
      </c>
      <c r="AB642" s="74">
        <f t="shared" si="362"/>
        <v>641</v>
      </c>
      <c r="AC642" s="80">
        <f t="shared" si="373"/>
        <v>-2.9415888546457979E-3</v>
      </c>
      <c r="AD642" s="79">
        <f t="shared" si="393"/>
        <v>-5.7692006461932399E-3</v>
      </c>
      <c r="AE642" s="81">
        <f t="shared" si="374"/>
        <v>-2.827611791547442E-3</v>
      </c>
      <c r="AF642" s="19">
        <f t="shared" si="396"/>
        <v>-1.477414149358206E-2</v>
      </c>
      <c r="AG642" s="93">
        <f t="shared" si="395"/>
        <v>0.11659646455471319</v>
      </c>
      <c r="AH642" s="91">
        <f t="shared" si="397"/>
        <v>-7.4176787599711984E-4</v>
      </c>
      <c r="AI642" s="96">
        <f t="shared" si="398"/>
        <v>635.70225457682682</v>
      </c>
      <c r="AJ642" s="5">
        <f t="shared" si="363"/>
        <v>-1.0000000000000009E-2</v>
      </c>
      <c r="AK642" s="5">
        <f t="shared" si="366"/>
        <v>0</v>
      </c>
      <c r="AL642" s="5">
        <f t="shared" si="368"/>
        <v>-1.0000000000000009E-2</v>
      </c>
      <c r="AM642" s="95">
        <f t="shared" si="375"/>
        <v>8.5714285714285719E-3</v>
      </c>
      <c r="AN642" s="95">
        <f t="shared" si="376"/>
        <v>-9.285714285714286E-3</v>
      </c>
      <c r="AO642" s="78">
        <f t="shared" si="377"/>
        <v>0.92307692307692313</v>
      </c>
      <c r="AP642" s="8">
        <f t="shared" si="378"/>
        <v>48</v>
      </c>
      <c r="AQ642" s="8">
        <f t="shared" si="372"/>
        <v>61.764705882352935</v>
      </c>
      <c r="AR642" s="8">
        <f t="shared" ref="AR642:AR705" si="400">IF(ISERROR(((F642-E642)-(D642-F642))/(D642-E642)),0,((F642-E642)-(D642-F642))/(D642-E642))</f>
        <v>0</v>
      </c>
      <c r="AS642" s="114">
        <f t="shared" si="367"/>
        <v>0</v>
      </c>
      <c r="AT642" s="103">
        <f t="shared" si="391"/>
        <v>0.22614780376429994</v>
      </c>
      <c r="AU642" s="5">
        <f t="shared" si="364"/>
        <v>0.37</v>
      </c>
      <c r="AW642" s="210">
        <f t="shared" si="365"/>
        <v>0</v>
      </c>
      <c r="AX642" s="276">
        <f t="shared" si="370"/>
        <v>4.1598781602621825E-3</v>
      </c>
      <c r="AY642" s="19">
        <f t="shared" si="392"/>
        <v>-0.25148784417373299</v>
      </c>
    </row>
    <row r="643" spans="1:51">
      <c r="A643" s="4">
        <v>39268</v>
      </c>
      <c r="B643" s="9">
        <f t="shared" si="399"/>
        <v>39268</v>
      </c>
      <c r="C643" s="5">
        <v>0.37</v>
      </c>
      <c r="D643" s="5">
        <v>0.38</v>
      </c>
      <c r="E643" s="5">
        <v>0.37</v>
      </c>
      <c r="F643" s="5">
        <v>0.37</v>
      </c>
      <c r="G643" s="6">
        <v>78800</v>
      </c>
      <c r="H643" s="112">
        <v>0.37</v>
      </c>
      <c r="I643" s="19">
        <f t="shared" si="379"/>
        <v>0</v>
      </c>
      <c r="J643" s="8">
        <f t="shared" si="380"/>
        <v>0.43229888335921979</v>
      </c>
      <c r="K643" s="8">
        <f t="shared" si="381"/>
        <v>0.35170111664078024</v>
      </c>
      <c r="L643" s="8">
        <f t="shared" si="382"/>
        <v>0.39200000000000002</v>
      </c>
      <c r="M643" s="19">
        <f t="shared" si="383"/>
        <v>0.22916551271789201</v>
      </c>
      <c r="N643" s="19">
        <f t="shared" si="384"/>
        <v>3.8921847291021494E-2</v>
      </c>
      <c r="O643" s="19">
        <f t="shared" si="385"/>
        <v>6.0281850330509007E-4</v>
      </c>
      <c r="P643" s="19">
        <f t="shared" si="386"/>
        <v>-6.3861193963706108E-3</v>
      </c>
      <c r="Q643" s="214"/>
      <c r="R643" s="305"/>
      <c r="S643" s="215"/>
      <c r="T643" t="str">
        <f t="shared" si="387"/>
        <v/>
      </c>
      <c r="U643" t="str">
        <f t="shared" si="388"/>
        <v/>
      </c>
      <c r="V643" t="str">
        <f t="shared" si="389"/>
        <v/>
      </c>
      <c r="W643" t="str">
        <f t="shared" si="390"/>
        <v/>
      </c>
      <c r="X643" s="10"/>
      <c r="Y643" s="219">
        <f t="shared" si="369"/>
        <v>-3.6483516483516495E-3</v>
      </c>
      <c r="Z643" s="78">
        <f t="shared" si="371"/>
        <v>0.38245643800900447</v>
      </c>
      <c r="AA643" s="78">
        <f t="shared" si="394"/>
        <v>0.38897663156709616</v>
      </c>
      <c r="AB643" s="74">
        <f t="shared" ref="AB643:AB706" si="401">AB642+1</f>
        <v>642</v>
      </c>
      <c r="AC643" s="80">
        <f t="shared" si="373"/>
        <v>-2.9540654132353995E-3</v>
      </c>
      <c r="AD643" s="79">
        <f t="shared" si="393"/>
        <v>-6.5201935580916914E-3</v>
      </c>
      <c r="AE643" s="81">
        <f t="shared" si="374"/>
        <v>-3.5661281448562919E-3</v>
      </c>
      <c r="AF643" s="19">
        <f t="shared" si="396"/>
        <v>-1.6762429999517842E-2</v>
      </c>
      <c r="AG643" s="93">
        <f t="shared" si="395"/>
        <v>4.2414352263732526E-3</v>
      </c>
      <c r="AH643" s="91">
        <f t="shared" si="397"/>
        <v>-7.2960992395302334E-4</v>
      </c>
      <c r="AI643" s="96">
        <f t="shared" si="398"/>
        <v>636.05779513382629</v>
      </c>
      <c r="AJ643" s="5">
        <f t="shared" ref="AJ643:AJ706" si="402">F643-F642</f>
        <v>0</v>
      </c>
      <c r="AK643" s="5">
        <f t="shared" si="366"/>
        <v>0</v>
      </c>
      <c r="AL643" s="5">
        <f t="shared" si="368"/>
        <v>0</v>
      </c>
      <c r="AM643" s="95">
        <f t="shared" si="375"/>
        <v>5.0000000000000001E-3</v>
      </c>
      <c r="AN643" s="95">
        <f t="shared" si="376"/>
        <v>-9.285714285714286E-3</v>
      </c>
      <c r="AO643" s="78">
        <f t="shared" si="377"/>
        <v>0.53846153846153844</v>
      </c>
      <c r="AP643" s="8">
        <f t="shared" si="378"/>
        <v>35</v>
      </c>
      <c r="AQ643" s="8">
        <f t="shared" si="372"/>
        <v>55.68181818181818</v>
      </c>
      <c r="AR643" s="8">
        <f t="shared" si="400"/>
        <v>-1</v>
      </c>
      <c r="AS643" s="114">
        <f t="shared" si="367"/>
        <v>-78800</v>
      </c>
      <c r="AT643" s="103">
        <f t="shared" si="391"/>
        <v>0.2117837559772256</v>
      </c>
      <c r="AU643" s="5">
        <f t="shared" ref="AU643:AU706" si="403">F643</f>
        <v>0.37</v>
      </c>
      <c r="AW643" s="210">
        <f t="shared" ref="AW643:AW706" si="404">(D643-E643)/E643</f>
        <v>2.7027027027027053E-2</v>
      </c>
      <c r="AX643" s="276">
        <f t="shared" si="370"/>
        <v>3.9636043259162011E-3</v>
      </c>
      <c r="AY643" s="19">
        <f t="shared" si="392"/>
        <v>-4.7182592081882281E-2</v>
      </c>
    </row>
    <row r="644" spans="1:51">
      <c r="A644" s="4">
        <v>39269</v>
      </c>
      <c r="B644" s="9">
        <f t="shared" si="399"/>
        <v>39269</v>
      </c>
      <c r="C644" s="5">
        <v>0.38</v>
      </c>
      <c r="D644" s="5">
        <v>0.38</v>
      </c>
      <c r="E644" s="5">
        <v>0.37</v>
      </c>
      <c r="F644" s="5">
        <v>0.37</v>
      </c>
      <c r="G644" s="6">
        <v>38600</v>
      </c>
      <c r="H644" s="112">
        <v>0.37</v>
      </c>
      <c r="I644" s="19">
        <f t="shared" si="379"/>
        <v>0</v>
      </c>
      <c r="J644" s="8">
        <f t="shared" si="380"/>
        <v>0.43242463035441603</v>
      </c>
      <c r="K644" s="8">
        <f t="shared" si="381"/>
        <v>0.34957536964558411</v>
      </c>
      <c r="L644" s="8">
        <f t="shared" si="382"/>
        <v>0.39100000000000007</v>
      </c>
      <c r="M644" s="19">
        <f t="shared" si="383"/>
        <v>0.23699970851158186</v>
      </c>
      <c r="N644" s="19">
        <f t="shared" si="384"/>
        <v>3.4185753784575459E-2</v>
      </c>
      <c r="O644" s="19">
        <f t="shared" si="385"/>
        <v>2.9087975943660054E-4</v>
      </c>
      <c r="P644" s="19">
        <f t="shared" si="386"/>
        <v>-6.0441860847639068E-3</v>
      </c>
      <c r="Q644" s="214"/>
      <c r="R644" s="305"/>
      <c r="S644" s="215"/>
      <c r="T644" t="str">
        <f t="shared" si="387"/>
        <v/>
      </c>
      <c r="U644" t="str">
        <f t="shared" si="388"/>
        <v/>
      </c>
      <c r="V644" t="str">
        <f t="shared" si="389"/>
        <v/>
      </c>
      <c r="W644" t="str">
        <f t="shared" si="390"/>
        <v/>
      </c>
      <c r="X644" s="10"/>
      <c r="Y644" s="219">
        <f t="shared" si="369"/>
        <v>-3.8901098901098891E-3</v>
      </c>
      <c r="Z644" s="78">
        <f t="shared" si="371"/>
        <v>0.3805381465556178</v>
      </c>
      <c r="AA644" s="78">
        <f t="shared" si="394"/>
        <v>0.38757236083113106</v>
      </c>
      <c r="AB644" s="74">
        <f t="shared" si="401"/>
        <v>643</v>
      </c>
      <c r="AC644" s="80">
        <f t="shared" si="373"/>
        <v>-2.7744689045255764E-3</v>
      </c>
      <c r="AD644" s="79">
        <f t="shared" si="393"/>
        <v>-7.0342142755132619E-3</v>
      </c>
      <c r="AE644" s="81">
        <f t="shared" si="374"/>
        <v>-4.2597453709876856E-3</v>
      </c>
      <c r="AF644" s="19">
        <f t="shared" si="396"/>
        <v>-1.8149421853582939E-2</v>
      </c>
      <c r="AG644" s="93">
        <f t="shared" si="395"/>
        <v>-6.0796388565113914E-2</v>
      </c>
      <c r="AH644" s="91">
        <f t="shared" si="397"/>
        <v>-6.9917726836197733E-4</v>
      </c>
      <c r="AI644" s="96">
        <f t="shared" si="398"/>
        <v>636.47573251494111</v>
      </c>
      <c r="AJ644" s="5">
        <f t="shared" si="402"/>
        <v>0</v>
      </c>
      <c r="AK644" s="5">
        <f t="shared" ref="AK644:AK707" si="405">IF(AJ644&gt;0,AJ644,0)</f>
        <v>0</v>
      </c>
      <c r="AL644" s="5">
        <f t="shared" si="368"/>
        <v>0</v>
      </c>
      <c r="AM644" s="95">
        <f t="shared" si="375"/>
        <v>5.0000000000000001E-3</v>
      </c>
      <c r="AN644" s="95">
        <f t="shared" si="376"/>
        <v>-7.1428571428571452E-3</v>
      </c>
      <c r="AO644" s="78">
        <f t="shared" si="377"/>
        <v>0.69999999999999973</v>
      </c>
      <c r="AP644" s="8">
        <f t="shared" si="378"/>
        <v>41.176470588235283</v>
      </c>
      <c r="AQ644" s="8">
        <f t="shared" si="372"/>
        <v>58.333333333333321</v>
      </c>
      <c r="AR644" s="8">
        <f t="shared" si="400"/>
        <v>-1</v>
      </c>
      <c r="AS644" s="114">
        <f t="shared" si="367"/>
        <v>-38600</v>
      </c>
      <c r="AT644" s="103">
        <f t="shared" si="391"/>
        <v>0.19748513785517058</v>
      </c>
      <c r="AU644" s="5">
        <f t="shared" si="403"/>
        <v>0.37</v>
      </c>
      <c r="AW644" s="210">
        <f t="shared" si="404"/>
        <v>2.7027027027027053E-2</v>
      </c>
      <c r="AX644" s="276">
        <f t="shared" si="370"/>
        <v>3.5555242718531754E-3</v>
      </c>
      <c r="AY644" s="19">
        <f t="shared" si="392"/>
        <v>-0.10295680913323671</v>
      </c>
    </row>
    <row r="645" spans="1:51">
      <c r="A645" s="4">
        <v>39272</v>
      </c>
      <c r="B645" s="9">
        <f t="shared" si="399"/>
        <v>39272</v>
      </c>
      <c r="C645" s="5">
        <v>0.37</v>
      </c>
      <c r="D645" s="5">
        <v>0.38</v>
      </c>
      <c r="E645" s="5">
        <v>0.37</v>
      </c>
      <c r="F645" s="5">
        <v>0.38</v>
      </c>
      <c r="G645" s="6">
        <v>24200</v>
      </c>
      <c r="H645" s="112">
        <v>0.38</v>
      </c>
      <c r="I645" s="19">
        <f t="shared" si="379"/>
        <v>2.7027027027027053E-2</v>
      </c>
      <c r="J645" s="8">
        <f t="shared" si="380"/>
        <v>0.43213249930782016</v>
      </c>
      <c r="K645" s="8">
        <f t="shared" si="381"/>
        <v>0.35086750069217998</v>
      </c>
      <c r="L645" s="8">
        <f t="shared" si="382"/>
        <v>0.39150000000000007</v>
      </c>
      <c r="M645" s="19">
        <f t="shared" si="383"/>
        <v>0.23161164386933311</v>
      </c>
      <c r="N645" s="19">
        <f t="shared" si="384"/>
        <v>-2.2734477928631903E-2</v>
      </c>
      <c r="O645" s="19">
        <f t="shared" si="385"/>
        <v>-6.7556523400722098E-4</v>
      </c>
      <c r="P645" s="19">
        <f t="shared" si="386"/>
        <v>3.696287435541843E-3</v>
      </c>
      <c r="Q645" s="214"/>
      <c r="R645" s="305"/>
      <c r="S645" s="215"/>
      <c r="T645" t="str">
        <f t="shared" si="387"/>
        <v/>
      </c>
      <c r="U645" t="str">
        <f t="shared" si="388"/>
        <v/>
      </c>
      <c r="V645" t="str">
        <f t="shared" si="389"/>
        <v/>
      </c>
      <c r="W645" t="str">
        <f t="shared" si="390"/>
        <v/>
      </c>
      <c r="X645" s="10"/>
      <c r="Y645" s="219">
        <f t="shared" si="369"/>
        <v>-3.7142857142857147E-3</v>
      </c>
      <c r="Z645" s="78">
        <f t="shared" si="371"/>
        <v>0.38045527198605267</v>
      </c>
      <c r="AA645" s="78">
        <f t="shared" si="394"/>
        <v>0.38701200612962738</v>
      </c>
      <c r="AB645" s="74">
        <f t="shared" si="401"/>
        <v>644</v>
      </c>
      <c r="AC645" s="80">
        <f t="shared" si="373"/>
        <v>-1.8375910180696243E-3</v>
      </c>
      <c r="AD645" s="79">
        <f t="shared" si="393"/>
        <v>-6.5567341435747162E-3</v>
      </c>
      <c r="AE645" s="81">
        <f t="shared" si="374"/>
        <v>-4.7191431255050919E-3</v>
      </c>
      <c r="AF645" s="19">
        <f t="shared" si="396"/>
        <v>-1.6941939887463276E-2</v>
      </c>
      <c r="AG645" s="93">
        <f t="shared" si="395"/>
        <v>-0.33767827958992919</v>
      </c>
      <c r="AH645" s="91">
        <f t="shared" si="397"/>
        <v>-6.3056852490853371E-4</v>
      </c>
      <c r="AI645" s="96">
        <f t="shared" si="398"/>
        <v>637.0216268630171</v>
      </c>
      <c r="AJ645" s="5">
        <f t="shared" si="402"/>
        <v>1.0000000000000009E-2</v>
      </c>
      <c r="AK645" s="5">
        <f t="shared" si="405"/>
        <v>1.0000000000000009E-2</v>
      </c>
      <c r="AL645" s="5">
        <f t="shared" si="368"/>
        <v>0</v>
      </c>
      <c r="AM645" s="95">
        <f t="shared" si="375"/>
        <v>5.7142857142857151E-3</v>
      </c>
      <c r="AN645" s="95">
        <f t="shared" si="376"/>
        <v>-7.1428571428571452E-3</v>
      </c>
      <c r="AO645" s="78">
        <f t="shared" si="377"/>
        <v>0.79999999999999982</v>
      </c>
      <c r="AP645" s="8">
        <f t="shared" si="378"/>
        <v>44.444444444444436</v>
      </c>
      <c r="AQ645" s="8">
        <f t="shared" si="372"/>
        <v>54.54545454545454</v>
      </c>
      <c r="AR645" s="8">
        <f t="shared" si="400"/>
        <v>1</v>
      </c>
      <c r="AS645" s="114">
        <f t="shared" ref="AS645:AS708" si="406">IF(ISERROR(AR645*G645),0,AR645*G645)</f>
        <v>24200</v>
      </c>
      <c r="AT645" s="103">
        <f t="shared" si="391"/>
        <v>0.17587532467532521</v>
      </c>
      <c r="AU645" s="5">
        <f t="shared" si="403"/>
        <v>0.38</v>
      </c>
      <c r="AW645" s="210">
        <f t="shared" si="404"/>
        <v>2.7027027027027053E-2</v>
      </c>
      <c r="AX645" s="276">
        <f t="shared" si="370"/>
        <v>2.6566119530667381E-3</v>
      </c>
      <c r="AY645" s="19">
        <f t="shared" si="392"/>
        <v>-0.2528213141174579</v>
      </c>
    </row>
    <row r="646" spans="1:51">
      <c r="A646" s="4">
        <v>39273</v>
      </c>
      <c r="B646" s="9">
        <f t="shared" si="399"/>
        <v>39273</v>
      </c>
      <c r="C646" s="5">
        <v>0.39</v>
      </c>
      <c r="D646" s="5">
        <v>0.41</v>
      </c>
      <c r="E646" s="5">
        <v>0.39</v>
      </c>
      <c r="F646" s="5">
        <v>0.39</v>
      </c>
      <c r="G646" s="6">
        <v>213200</v>
      </c>
      <c r="H646" s="112">
        <v>0.39</v>
      </c>
      <c r="I646" s="19">
        <f t="shared" si="379"/>
        <v>2.6315789473684233E-2</v>
      </c>
      <c r="J646" s="8">
        <f t="shared" si="380"/>
        <v>0.43144749683231337</v>
      </c>
      <c r="K646" s="8">
        <f t="shared" si="381"/>
        <v>0.35055250316768666</v>
      </c>
      <c r="L646" s="8">
        <f t="shared" si="382"/>
        <v>0.39100000000000001</v>
      </c>
      <c r="M646" s="19">
        <f t="shared" si="383"/>
        <v>0.23076427335031929</v>
      </c>
      <c r="N646" s="19">
        <f t="shared" si="384"/>
        <v>-3.6585834151407078E-3</v>
      </c>
      <c r="O646" s="19">
        <f t="shared" si="385"/>
        <v>-1.5851676895489504E-3</v>
      </c>
      <c r="P646" s="19">
        <f t="shared" si="386"/>
        <v>-8.9776774386885177E-4</v>
      </c>
      <c r="Q646" s="214"/>
      <c r="R646" s="305"/>
      <c r="S646" s="215"/>
      <c r="T646" t="str">
        <f t="shared" si="387"/>
        <v/>
      </c>
      <c r="U646" t="str">
        <f t="shared" si="388"/>
        <v/>
      </c>
      <c r="V646" t="str">
        <f t="shared" si="389"/>
        <v/>
      </c>
      <c r="W646" t="str">
        <f t="shared" si="390"/>
        <v/>
      </c>
      <c r="X646" s="10"/>
      <c r="Y646" s="219">
        <f t="shared" si="369"/>
        <v>-2.1758241758241762E-3</v>
      </c>
      <c r="Z646" s="78">
        <f t="shared" si="371"/>
        <v>0.38192516010020056</v>
      </c>
      <c r="AA646" s="78">
        <f t="shared" si="394"/>
        <v>0.38723311767603497</v>
      </c>
      <c r="AB646" s="74">
        <f t="shared" si="401"/>
        <v>645</v>
      </c>
      <c r="AC646" s="80">
        <f t="shared" si="373"/>
        <v>-4.7105156026345466E-4</v>
      </c>
      <c r="AD646" s="79">
        <f t="shared" si="393"/>
        <v>-5.30795757583441E-3</v>
      </c>
      <c r="AE646" s="81">
        <f t="shared" si="374"/>
        <v>-4.8369060155709553E-3</v>
      </c>
      <c r="AF646" s="19">
        <f t="shared" si="396"/>
        <v>-1.370739570956616E-2</v>
      </c>
      <c r="AG646" s="93">
        <f t="shared" si="395"/>
        <v>-0.74365810692833556</v>
      </c>
      <c r="AH646" s="91">
        <f t="shared" si="397"/>
        <v>-4.5298588068840142E-4</v>
      </c>
      <c r="AI646" s="96">
        <f t="shared" si="398"/>
        <v>637.59613089435777</v>
      </c>
      <c r="AJ646" s="5">
        <f t="shared" si="402"/>
        <v>1.0000000000000009E-2</v>
      </c>
      <c r="AK646" s="5">
        <f t="shared" si="405"/>
        <v>1.0000000000000009E-2</v>
      </c>
      <c r="AL646" s="5">
        <f t="shared" si="368"/>
        <v>0</v>
      </c>
      <c r="AM646" s="95">
        <f t="shared" si="375"/>
        <v>4.2857142857142894E-3</v>
      </c>
      <c r="AN646" s="95">
        <f t="shared" si="376"/>
        <v>-7.1428571428571452E-3</v>
      </c>
      <c r="AO646" s="78">
        <f t="shared" si="377"/>
        <v>0.60000000000000031</v>
      </c>
      <c r="AP646" s="8">
        <f t="shared" si="378"/>
        <v>37.500000000000014</v>
      </c>
      <c r="AQ646" s="8">
        <f t="shared" si="372"/>
        <v>47.368421052631589</v>
      </c>
      <c r="AR646" s="8">
        <f t="shared" si="400"/>
        <v>-1</v>
      </c>
      <c r="AS646" s="114">
        <f t="shared" si="406"/>
        <v>-213200</v>
      </c>
      <c r="AT646" s="103">
        <f t="shared" si="391"/>
        <v>9.1808826256258275E-2</v>
      </c>
      <c r="AU646" s="5">
        <f t="shared" si="403"/>
        <v>0.39</v>
      </c>
      <c r="AW646" s="210">
        <f t="shared" si="404"/>
        <v>5.1282051282051183E-2</v>
      </c>
      <c r="AX646" s="276">
        <f t="shared" si="370"/>
        <v>2.3240111320140281E-3</v>
      </c>
      <c r="AY646" s="19">
        <f t="shared" si="392"/>
        <v>-0.12519736676964147</v>
      </c>
    </row>
    <row r="647" spans="1:51">
      <c r="A647" s="4">
        <v>39274</v>
      </c>
      <c r="B647" s="9">
        <f t="shared" si="399"/>
        <v>39274</v>
      </c>
      <c r="C647" s="5">
        <v>0.38</v>
      </c>
      <c r="D647" s="5">
        <v>0.4</v>
      </c>
      <c r="E647" s="5">
        <v>0.38</v>
      </c>
      <c r="F647" s="5">
        <v>0.4</v>
      </c>
      <c r="G647" s="6">
        <v>97400</v>
      </c>
      <c r="H647" s="112">
        <v>0.4</v>
      </c>
      <c r="I647" s="19">
        <f t="shared" si="379"/>
        <v>2.5641025641025664E-2</v>
      </c>
      <c r="J647" s="8">
        <f t="shared" si="380"/>
        <v>0.43023663297261105</v>
      </c>
      <c r="K647" s="8">
        <f t="shared" si="381"/>
        <v>0.35076336702738897</v>
      </c>
      <c r="L647" s="8">
        <f t="shared" si="382"/>
        <v>0.39050000000000001</v>
      </c>
      <c r="M647" s="19">
        <f t="shared" si="383"/>
        <v>0.22657230890082231</v>
      </c>
      <c r="N647" s="19">
        <f t="shared" si="384"/>
        <v>-1.8165569516617672E-2</v>
      </c>
      <c r="O647" s="19">
        <f t="shared" si="385"/>
        <v>-2.8065149724879057E-3</v>
      </c>
      <c r="P647" s="19">
        <f t="shared" si="386"/>
        <v>6.0151862501877003E-4</v>
      </c>
      <c r="Q647" s="214"/>
      <c r="R647" s="305"/>
      <c r="S647" s="215"/>
      <c r="T647" t="str">
        <f t="shared" si="387"/>
        <v/>
      </c>
      <c r="U647" t="str">
        <f t="shared" si="388"/>
        <v/>
      </c>
      <c r="V647" t="str">
        <f t="shared" si="389"/>
        <v/>
      </c>
      <c r="W647" t="str">
        <f t="shared" si="390"/>
        <v/>
      </c>
      <c r="X647" s="10"/>
      <c r="Y647" s="219">
        <f t="shared" si="369"/>
        <v>-1.7582417582417598E-4</v>
      </c>
      <c r="Z647" s="78">
        <f t="shared" si="371"/>
        <v>0.38470868544476966</v>
      </c>
      <c r="AA647" s="78">
        <f t="shared" si="394"/>
        <v>0.38817786696800838</v>
      </c>
      <c r="AB647" s="74">
        <f t="shared" si="401"/>
        <v>646</v>
      </c>
      <c r="AC647" s="80">
        <f t="shared" si="373"/>
        <v>1.0941795938657897E-3</v>
      </c>
      <c r="AD647" s="79">
        <f t="shared" si="393"/>
        <v>-3.469181523238718E-3</v>
      </c>
      <c r="AE647" s="81">
        <f t="shared" si="374"/>
        <v>-4.5633611171045077E-3</v>
      </c>
      <c r="AF647" s="19">
        <f t="shared" si="396"/>
        <v>-8.9370925507317248E-3</v>
      </c>
      <c r="AG647" s="93">
        <f t="shared" si="395"/>
        <v>-3.322844644127334</v>
      </c>
      <c r="AH647" s="91">
        <f t="shared" si="397"/>
        <v>-1.8584856280308429E-4</v>
      </c>
      <c r="AI647" s="96">
        <f t="shared" si="398"/>
        <v>638.58329811865769</v>
      </c>
      <c r="AJ647" s="5">
        <f t="shared" si="402"/>
        <v>1.0000000000000009E-2</v>
      </c>
      <c r="AK647" s="5">
        <f t="shared" si="405"/>
        <v>1.0000000000000009E-2</v>
      </c>
      <c r="AL647" s="5">
        <f t="shared" si="368"/>
        <v>0</v>
      </c>
      <c r="AM647" s="95">
        <f t="shared" si="375"/>
        <v>5.0000000000000044E-3</v>
      </c>
      <c r="AN647" s="95">
        <f t="shared" si="376"/>
        <v>-7.1428571428571452E-3</v>
      </c>
      <c r="AO647" s="78">
        <f t="shared" si="377"/>
        <v>0.7000000000000004</v>
      </c>
      <c r="AP647" s="8">
        <f t="shared" si="378"/>
        <v>41.176470588235311</v>
      </c>
      <c r="AQ647" s="8">
        <f t="shared" si="372"/>
        <v>45.652173913043484</v>
      </c>
      <c r="AR647" s="8">
        <f t="shared" si="400"/>
        <v>1</v>
      </c>
      <c r="AS647" s="114">
        <f t="shared" si="406"/>
        <v>97400</v>
      </c>
      <c r="AT647" s="103">
        <f t="shared" si="391"/>
        <v>4.6294267981015137E-2</v>
      </c>
      <c r="AU647" s="5">
        <f t="shared" si="403"/>
        <v>0.4</v>
      </c>
      <c r="AW647" s="210">
        <f t="shared" si="404"/>
        <v>5.2631578947368467E-2</v>
      </c>
      <c r="AX647" s="276">
        <f t="shared" si="370"/>
        <v>2.340128929816191E-3</v>
      </c>
      <c r="AY647" s="19">
        <f t="shared" si="392"/>
        <v>6.93533588550192E-3</v>
      </c>
    </row>
    <row r="648" spans="1:51">
      <c r="A648" s="4">
        <v>39275</v>
      </c>
      <c r="B648" s="9">
        <f t="shared" si="399"/>
        <v>39275</v>
      </c>
      <c r="C648" s="5">
        <v>0.39</v>
      </c>
      <c r="D648" s="5">
        <v>0.39</v>
      </c>
      <c r="E648" s="5">
        <v>0.38</v>
      </c>
      <c r="F648" s="5">
        <v>0.38</v>
      </c>
      <c r="G648" s="6">
        <v>25000</v>
      </c>
      <c r="H648" s="112">
        <v>0.38</v>
      </c>
      <c r="I648" s="19">
        <f t="shared" si="379"/>
        <v>-5.0000000000000044E-2</v>
      </c>
      <c r="J648" s="8">
        <f t="shared" si="380"/>
        <v>0.430236632972611</v>
      </c>
      <c r="K648" s="8">
        <f t="shared" si="381"/>
        <v>0.35076336702738892</v>
      </c>
      <c r="L648" s="8">
        <f t="shared" si="382"/>
        <v>0.39049999999999996</v>
      </c>
      <c r="M648" s="19">
        <f t="shared" si="383"/>
        <v>0.22657230890082233</v>
      </c>
      <c r="N648" s="19">
        <f t="shared" si="384"/>
        <v>1.2250206457391218E-16</v>
      </c>
      <c r="O648" s="19">
        <f t="shared" si="385"/>
        <v>-1.2902469705500804E-16</v>
      </c>
      <c r="P648" s="19">
        <f t="shared" si="386"/>
        <v>-1.5825812057199035E-16</v>
      </c>
      <c r="Q648" s="214"/>
      <c r="R648" s="305"/>
      <c r="S648" s="215"/>
      <c r="T648" t="str">
        <f t="shared" si="387"/>
        <v/>
      </c>
      <c r="U648" t="str">
        <f t="shared" si="388"/>
        <v/>
      </c>
      <c r="V648" t="str">
        <f t="shared" si="389"/>
        <v/>
      </c>
      <c r="W648" t="str">
        <f t="shared" si="390"/>
        <v/>
      </c>
      <c r="X648" s="10"/>
      <c r="Y648" s="219">
        <f t="shared" si="369"/>
        <v>3.9560439560439595E-4</v>
      </c>
      <c r="Z648" s="78">
        <f t="shared" si="371"/>
        <v>0.38398354788627515</v>
      </c>
      <c r="AA648" s="78">
        <f t="shared" si="394"/>
        <v>0.38757270481237577</v>
      </c>
      <c r="AB648" s="74">
        <f t="shared" si="401"/>
        <v>647</v>
      </c>
      <c r="AC648" s="80">
        <f t="shared" si="373"/>
        <v>7.7936335280310784E-4</v>
      </c>
      <c r="AD648" s="79">
        <f t="shared" si="393"/>
        <v>-3.5891569261006229E-3</v>
      </c>
      <c r="AE648" s="81">
        <f t="shared" si="374"/>
        <v>-4.3685202789037307E-3</v>
      </c>
      <c r="AF648" s="19">
        <f t="shared" si="396"/>
        <v>-9.2606029308439988E-3</v>
      </c>
      <c r="AG648" s="93">
        <f t="shared" si="395"/>
        <v>-0.28771898400190482</v>
      </c>
      <c r="AH648" s="91">
        <f t="shared" si="397"/>
        <v>3.2401148382149101E-5</v>
      </c>
      <c r="AI648" s="96">
        <f t="shared" si="398"/>
        <v>640.82650503985622</v>
      </c>
      <c r="AJ648" s="5">
        <f t="shared" si="402"/>
        <v>-2.0000000000000018E-2</v>
      </c>
      <c r="AK648" s="5">
        <f t="shared" si="405"/>
        <v>0</v>
      </c>
      <c r="AL648" s="5">
        <f t="shared" si="368"/>
        <v>-2.0000000000000018E-2</v>
      </c>
      <c r="AM648" s="95">
        <f t="shared" si="375"/>
        <v>5.0000000000000044E-3</v>
      </c>
      <c r="AN648" s="95">
        <f t="shared" si="376"/>
        <v>-6.4285714285714345E-3</v>
      </c>
      <c r="AO648" s="78">
        <f t="shared" si="377"/>
        <v>0.77777777777777779</v>
      </c>
      <c r="AP648" s="8">
        <f t="shared" si="378"/>
        <v>43.75</v>
      </c>
      <c r="AQ648" s="8">
        <f t="shared" si="372"/>
        <v>48.275862068965516</v>
      </c>
      <c r="AR648" s="8">
        <f t="shared" si="400"/>
        <v>-1</v>
      </c>
      <c r="AS648" s="114">
        <f t="shared" si="406"/>
        <v>-25000</v>
      </c>
      <c r="AT648" s="103">
        <f t="shared" si="391"/>
        <v>0.10717045278936813</v>
      </c>
      <c r="AU648" s="5">
        <f t="shared" si="403"/>
        <v>0.38</v>
      </c>
      <c r="AW648" s="210">
        <f t="shared" si="404"/>
        <v>2.6315789473684233E-2</v>
      </c>
      <c r="AX648" s="276">
        <f t="shared" si="370"/>
        <v>2.1557027848377328E-3</v>
      </c>
      <c r="AY648" s="19">
        <f t="shared" si="392"/>
        <v>-7.8810249567293808E-2</v>
      </c>
    </row>
    <row r="649" spans="1:51">
      <c r="A649" s="4">
        <v>39276</v>
      </c>
      <c r="B649" s="9">
        <f t="shared" si="399"/>
        <v>39276</v>
      </c>
      <c r="C649" s="5">
        <v>0.38</v>
      </c>
      <c r="D649" s="5">
        <v>0.38</v>
      </c>
      <c r="E649" s="5">
        <v>0.37</v>
      </c>
      <c r="F649" s="5">
        <v>0.38</v>
      </c>
      <c r="G649" s="6">
        <v>150200</v>
      </c>
      <c r="H649" s="112">
        <v>0.38</v>
      </c>
      <c r="I649" s="19">
        <f t="shared" si="379"/>
        <v>0</v>
      </c>
      <c r="J649" s="8">
        <f t="shared" si="380"/>
        <v>0.42355277766926236</v>
      </c>
      <c r="K649" s="8">
        <f t="shared" si="381"/>
        <v>0.35244722233073766</v>
      </c>
      <c r="L649" s="8">
        <f t="shared" si="382"/>
        <v>0.38800000000000001</v>
      </c>
      <c r="M649" s="19">
        <f t="shared" si="383"/>
        <v>0.20174809399348592</v>
      </c>
      <c r="N649" s="19">
        <f t="shared" si="384"/>
        <v>-0.10956420503355833</v>
      </c>
      <c r="O649" s="19">
        <f t="shared" si="385"/>
        <v>-1.5535300323378406E-2</v>
      </c>
      <c r="P649" s="19">
        <f t="shared" si="386"/>
        <v>4.8005449303868304E-3</v>
      </c>
      <c r="Q649" s="214"/>
      <c r="R649" s="305"/>
      <c r="S649" s="215"/>
      <c r="T649" t="str">
        <f t="shared" si="387"/>
        <v/>
      </c>
      <c r="U649" t="str">
        <f t="shared" si="388"/>
        <v/>
      </c>
      <c r="V649" t="str">
        <f t="shared" si="389"/>
        <v/>
      </c>
      <c r="W649" t="str">
        <f t="shared" si="390"/>
        <v/>
      </c>
      <c r="X649" s="10"/>
      <c r="Y649" s="219">
        <f t="shared" si="369"/>
        <v>3.9560439560439595E-4</v>
      </c>
      <c r="Z649" s="78">
        <f t="shared" si="371"/>
        <v>0.38337008151178875</v>
      </c>
      <c r="AA649" s="78">
        <f t="shared" si="394"/>
        <v>0.38701232465625995</v>
      </c>
      <c r="AB649" s="74">
        <f t="shared" si="401"/>
        <v>648</v>
      </c>
      <c r="AC649" s="80">
        <f t="shared" si="373"/>
        <v>5.8102170754602278E-4</v>
      </c>
      <c r="AD649" s="79">
        <f t="shared" si="393"/>
        <v>-3.6422431444712022E-3</v>
      </c>
      <c r="AE649" s="81">
        <f t="shared" si="374"/>
        <v>-4.223264852017225E-3</v>
      </c>
      <c r="AF649" s="19">
        <f t="shared" si="396"/>
        <v>-9.4111812788034641E-3</v>
      </c>
      <c r="AG649" s="93">
        <f t="shared" si="395"/>
        <v>-0.25449188051210886</v>
      </c>
      <c r="AH649" s="91">
        <f t="shared" si="397"/>
        <v>1.7192240681258026E-4</v>
      </c>
      <c r="AI649" s="96">
        <f t="shared" si="398"/>
        <v>643.4760536107442</v>
      </c>
      <c r="AJ649" s="5">
        <f t="shared" si="402"/>
        <v>0</v>
      </c>
      <c r="AK649" s="5">
        <f t="shared" si="405"/>
        <v>0</v>
      </c>
      <c r="AL649" s="5">
        <f t="shared" si="368"/>
        <v>0</v>
      </c>
      <c r="AM649" s="95">
        <f t="shared" si="375"/>
        <v>5.0000000000000044E-3</v>
      </c>
      <c r="AN649" s="95">
        <f t="shared" si="376"/>
        <v>-5.0000000000000044E-3</v>
      </c>
      <c r="AO649" s="78">
        <f t="shared" si="377"/>
        <v>1</v>
      </c>
      <c r="AP649" s="8">
        <f t="shared" si="378"/>
        <v>50</v>
      </c>
      <c r="AQ649" s="8">
        <f t="shared" si="372"/>
        <v>50</v>
      </c>
      <c r="AR649" s="8">
        <f t="shared" si="400"/>
        <v>1</v>
      </c>
      <c r="AS649" s="114">
        <f t="shared" si="406"/>
        <v>150200</v>
      </c>
      <c r="AT649" s="103">
        <f t="shared" si="391"/>
        <v>-1.1054074549378552E-2</v>
      </c>
      <c r="AU649" s="5">
        <f t="shared" si="403"/>
        <v>0.38</v>
      </c>
      <c r="AW649" s="210">
        <f t="shared" si="404"/>
        <v>2.7027027027027053E-2</v>
      </c>
      <c r="AX649" s="276">
        <f t="shared" si="370"/>
        <v>1.1640165598046355E-3</v>
      </c>
      <c r="AY649" s="19">
        <f t="shared" si="392"/>
        <v>-0.46002919883398719</v>
      </c>
    </row>
    <row r="650" spans="1:51">
      <c r="A650" s="4">
        <v>39279</v>
      </c>
      <c r="B650" s="9">
        <f t="shared" si="399"/>
        <v>39279</v>
      </c>
      <c r="C650" s="5">
        <v>0.39</v>
      </c>
      <c r="D650" s="5">
        <v>0.4</v>
      </c>
      <c r="E650" s="5">
        <v>0.38</v>
      </c>
      <c r="F650" s="5">
        <v>0.4</v>
      </c>
      <c r="G650" s="6">
        <v>63000</v>
      </c>
      <c r="H650" s="112">
        <v>0.4</v>
      </c>
      <c r="I650" s="19">
        <f t="shared" si="379"/>
        <v>5.2631578947368467E-2</v>
      </c>
      <c r="J650" s="8">
        <f t="shared" si="380"/>
        <v>0.42355277766926236</v>
      </c>
      <c r="K650" s="8">
        <f t="shared" si="381"/>
        <v>0.35244722233073766</v>
      </c>
      <c r="L650" s="8">
        <f t="shared" si="382"/>
        <v>0.38800000000000001</v>
      </c>
      <c r="M650" s="19">
        <f t="shared" si="383"/>
        <v>0.20174809399348592</v>
      </c>
      <c r="N650" s="19">
        <f t="shared" si="384"/>
        <v>0</v>
      </c>
      <c r="O650" s="19">
        <f t="shared" si="385"/>
        <v>0</v>
      </c>
      <c r="P650" s="19">
        <f t="shared" si="386"/>
        <v>0</v>
      </c>
      <c r="Q650" s="214"/>
      <c r="R650" s="305"/>
      <c r="S650" s="215"/>
      <c r="T650" t="str">
        <f t="shared" si="387"/>
        <v/>
      </c>
      <c r="U650" t="str">
        <f t="shared" si="388"/>
        <v/>
      </c>
      <c r="V650" t="str">
        <f t="shared" si="389"/>
        <v/>
      </c>
      <c r="W650" t="str">
        <f t="shared" si="390"/>
        <v/>
      </c>
      <c r="X650" s="10"/>
      <c r="Y650" s="219">
        <f t="shared" si="369"/>
        <v>6.3736263736263797E-4</v>
      </c>
      <c r="Z650" s="78">
        <f t="shared" si="371"/>
        <v>0.38593108895897327</v>
      </c>
      <c r="AA650" s="78">
        <f t="shared" si="394"/>
        <v>0.38797341263169671</v>
      </c>
      <c r="AB650" s="74">
        <f t="shared" si="401"/>
        <v>649</v>
      </c>
      <c r="AC650" s="80">
        <f t="shared" si="373"/>
        <v>1.7447529434350241E-3</v>
      </c>
      <c r="AD650" s="79">
        <f t="shared" si="393"/>
        <v>-2.0423236727234451E-3</v>
      </c>
      <c r="AE650" s="81">
        <f t="shared" si="374"/>
        <v>-3.7870766161584692E-3</v>
      </c>
      <c r="AF650" s="19">
        <f t="shared" si="396"/>
        <v>-5.2640815226743997E-3</v>
      </c>
      <c r="AG650" s="93">
        <f t="shared" si="395"/>
        <v>2.0029049186545618</v>
      </c>
      <c r="AH650" s="91">
        <f t="shared" si="397"/>
        <v>2.6986774324541814E-4</v>
      </c>
      <c r="AI650" s="96">
        <f t="shared" si="398"/>
        <v>644.48228912625109</v>
      </c>
      <c r="AJ650" s="5">
        <f t="shared" si="402"/>
        <v>2.0000000000000018E-2</v>
      </c>
      <c r="AK650" s="5">
        <f t="shared" si="405"/>
        <v>2.0000000000000018E-2</v>
      </c>
      <c r="AL650" s="5">
        <f t="shared" ref="AL650:AL713" si="407">IF(AJ650&lt;0,AJ650,0)</f>
        <v>0</v>
      </c>
      <c r="AM650" s="95">
        <f t="shared" si="375"/>
        <v>6.4285714285714345E-3</v>
      </c>
      <c r="AN650" s="95">
        <f t="shared" si="376"/>
        <v>-4.2857142857142894E-3</v>
      </c>
      <c r="AO650" s="78">
        <f t="shared" si="377"/>
        <v>1.5</v>
      </c>
      <c r="AP650" s="8">
        <f t="shared" si="378"/>
        <v>60</v>
      </c>
      <c r="AQ650" s="8">
        <f t="shared" si="372"/>
        <v>50</v>
      </c>
      <c r="AR650" s="8">
        <f t="shared" si="400"/>
        <v>1</v>
      </c>
      <c r="AS650" s="114">
        <f t="shared" si="406"/>
        <v>63000</v>
      </c>
      <c r="AT650" s="103">
        <f t="shared" si="391"/>
        <v>7.9636508764928227E-2</v>
      </c>
      <c r="AU650" s="5">
        <f t="shared" si="403"/>
        <v>0.4</v>
      </c>
      <c r="AW650" s="210">
        <f t="shared" si="404"/>
        <v>5.2631578947368467E-2</v>
      </c>
      <c r="AX650" s="276">
        <f t="shared" si="370"/>
        <v>5.1922828062342863E-4</v>
      </c>
      <c r="AY650" s="19">
        <f t="shared" si="392"/>
        <v>-0.55393393998572138</v>
      </c>
    </row>
    <row r="651" spans="1:51">
      <c r="A651" s="4">
        <v>39280</v>
      </c>
      <c r="B651" s="9">
        <f t="shared" si="399"/>
        <v>39280</v>
      </c>
      <c r="C651" s="5">
        <v>0.39</v>
      </c>
      <c r="D651" s="5">
        <v>0.39</v>
      </c>
      <c r="E651" s="5">
        <v>0.37</v>
      </c>
      <c r="F651" s="5">
        <v>0.38</v>
      </c>
      <c r="G651" s="6">
        <v>285900</v>
      </c>
      <c r="H651" s="112">
        <v>0.38</v>
      </c>
      <c r="I651" s="19">
        <f t="shared" si="379"/>
        <v>-5.0000000000000044E-2</v>
      </c>
      <c r="J651" s="8">
        <f t="shared" si="380"/>
        <v>0.42227038417709684</v>
      </c>
      <c r="K651" s="8">
        <f t="shared" si="381"/>
        <v>0.35172961582290319</v>
      </c>
      <c r="L651" s="8">
        <f t="shared" si="382"/>
        <v>0.38700000000000001</v>
      </c>
      <c r="M651" s="19">
        <f t="shared" si="383"/>
        <v>0.20055396298988687</v>
      </c>
      <c r="N651" s="19">
        <f t="shared" si="384"/>
        <v>-5.9189208679097062E-3</v>
      </c>
      <c r="O651" s="19">
        <f t="shared" si="385"/>
        <v>-3.0277064861250888E-3</v>
      </c>
      <c r="P651" s="19">
        <f t="shared" si="386"/>
        <v>-2.0360679908013974E-3</v>
      </c>
      <c r="Q651" s="214"/>
      <c r="R651" s="305"/>
      <c r="S651" s="215"/>
      <c r="T651" t="str">
        <f t="shared" si="387"/>
        <v/>
      </c>
      <c r="U651" t="str">
        <f t="shared" si="388"/>
        <v/>
      </c>
      <c r="V651" t="str">
        <f t="shared" si="389"/>
        <v/>
      </c>
      <c r="W651" t="str">
        <f t="shared" si="390"/>
        <v/>
      </c>
      <c r="X651" s="10"/>
      <c r="Y651" s="219">
        <f t="shared" si="369"/>
        <v>1.1648351648351658E-3</v>
      </c>
      <c r="Z651" s="78">
        <f t="shared" si="371"/>
        <v>0.38501770125929141</v>
      </c>
      <c r="AA651" s="78">
        <f t="shared" si="394"/>
        <v>0.38738338009695117</v>
      </c>
      <c r="AB651" s="74">
        <f t="shared" si="401"/>
        <v>650</v>
      </c>
      <c r="AC651" s="80">
        <f t="shared" si="373"/>
        <v>1.1371182227989697E-3</v>
      </c>
      <c r="AD651" s="79">
        <f t="shared" si="393"/>
        <v>-2.3656788376597571E-3</v>
      </c>
      <c r="AE651" s="81">
        <f t="shared" si="374"/>
        <v>-3.5027970604587268E-3</v>
      </c>
      <c r="AF651" s="19">
        <f t="shared" si="396"/>
        <v>-6.1068155197254309E-3</v>
      </c>
      <c r="AG651" s="93">
        <f t="shared" si="395"/>
        <v>-0.34826404673647321</v>
      </c>
      <c r="AH651" s="91">
        <f t="shared" si="397"/>
        <v>3.5429136423845479E-4</v>
      </c>
      <c r="AI651" s="96">
        <f t="shared" si="398"/>
        <v>645.55184192437582</v>
      </c>
      <c r="AJ651" s="5">
        <f t="shared" si="402"/>
        <v>-2.0000000000000018E-2</v>
      </c>
      <c r="AK651" s="5">
        <f t="shared" si="405"/>
        <v>0</v>
      </c>
      <c r="AL651" s="5">
        <f t="shared" si="407"/>
        <v>-2.0000000000000018E-2</v>
      </c>
      <c r="AM651" s="95">
        <f t="shared" si="375"/>
        <v>4.2857142857142894E-3</v>
      </c>
      <c r="AN651" s="95">
        <f t="shared" si="376"/>
        <v>-5.7142857142857195E-3</v>
      </c>
      <c r="AO651" s="78">
        <f t="shared" si="377"/>
        <v>0.75</v>
      </c>
      <c r="AP651" s="8">
        <f t="shared" si="378"/>
        <v>42.857142857142854</v>
      </c>
      <c r="AQ651" s="8">
        <f t="shared" si="372"/>
        <v>42.857142857142854</v>
      </c>
      <c r="AR651" s="8">
        <f t="shared" si="400"/>
        <v>0</v>
      </c>
      <c r="AS651" s="114">
        <f t="shared" si="406"/>
        <v>0</v>
      </c>
      <c r="AT651" s="103">
        <f t="shared" si="391"/>
        <v>7.5613595289453939E-2</v>
      </c>
      <c r="AU651" s="5">
        <f t="shared" si="403"/>
        <v>0.38</v>
      </c>
      <c r="AW651" s="210">
        <f t="shared" si="404"/>
        <v>5.4054054054054106E-2</v>
      </c>
      <c r="AX651" s="276">
        <f t="shared" si="370"/>
        <v>-1.0565835264519563E-4</v>
      </c>
      <c r="AY651" s="19">
        <f t="shared" si="392"/>
        <v>-1.2034911359572584</v>
      </c>
    </row>
    <row r="652" spans="1:51">
      <c r="A652" s="4">
        <v>39281</v>
      </c>
      <c r="B652" s="9">
        <f t="shared" si="399"/>
        <v>39281</v>
      </c>
      <c r="C652" s="5">
        <v>0.45</v>
      </c>
      <c r="D652" s="5">
        <v>0.46</v>
      </c>
      <c r="E652" s="5">
        <v>0.42</v>
      </c>
      <c r="F652" s="5">
        <v>0.43</v>
      </c>
      <c r="G652" s="6">
        <v>870000</v>
      </c>
      <c r="H652" s="112">
        <v>0.43</v>
      </c>
      <c r="I652" s="19">
        <f t="shared" si="379"/>
        <v>0.13157894736842102</v>
      </c>
      <c r="J652" s="8">
        <f t="shared" si="380"/>
        <v>0.42227038417709672</v>
      </c>
      <c r="K652" s="8">
        <f t="shared" si="381"/>
        <v>0.35172961582290319</v>
      </c>
      <c r="L652" s="8">
        <f t="shared" si="382"/>
        <v>0.38699999999999996</v>
      </c>
      <c r="M652" s="19">
        <f t="shared" si="383"/>
        <v>0.20055396298988654</v>
      </c>
      <c r="N652" s="19">
        <f t="shared" si="384"/>
        <v>-1.6607346093896045E-15</v>
      </c>
      <c r="O652" s="19">
        <f t="shared" si="385"/>
        <v>-2.6291756803847693E-16</v>
      </c>
      <c r="P652" s="19">
        <f t="shared" si="386"/>
        <v>0</v>
      </c>
      <c r="Q652" s="214"/>
      <c r="R652" s="305"/>
      <c r="S652" s="215"/>
      <c r="T652" t="str">
        <f t="shared" si="387"/>
        <v>BrokeBandUpper</v>
      </c>
      <c r="U652" t="str">
        <f t="shared" si="388"/>
        <v>BrokeBandUpper</v>
      </c>
      <c r="V652" t="str">
        <f t="shared" si="389"/>
        <v/>
      </c>
      <c r="W652" t="str">
        <f t="shared" si="390"/>
        <v>BrokeBandUpper</v>
      </c>
      <c r="X652" s="10"/>
      <c r="Y652" s="219">
        <f t="shared" si="369"/>
        <v>2.5494505494505497E-3</v>
      </c>
      <c r="Z652" s="78">
        <f t="shared" si="371"/>
        <v>0.39194497526536054</v>
      </c>
      <c r="AA652" s="78">
        <f t="shared" si="394"/>
        <v>0.3905370099697768</v>
      </c>
      <c r="AB652" s="74">
        <f t="shared" si="401"/>
        <v>651</v>
      </c>
      <c r="AC652" s="80">
        <f t="shared" si="373"/>
        <v>3.9286098848339696E-3</v>
      </c>
      <c r="AD652" s="79">
        <f t="shared" si="393"/>
        <v>1.4079652955837352E-3</v>
      </c>
      <c r="AE652" s="81">
        <f t="shared" si="374"/>
        <v>-2.5206445892502344E-3</v>
      </c>
      <c r="AF652" s="19">
        <f t="shared" si="396"/>
        <v>3.6052032448671023E-3</v>
      </c>
      <c r="AG652" s="93">
        <f t="shared" si="395"/>
        <v>2.4548825320588548</v>
      </c>
      <c r="AH652" s="91">
        <f t="shared" si="397"/>
        <v>4.7986336891213307E-4</v>
      </c>
      <c r="AI652" s="96">
        <f t="shared" si="398"/>
        <v>645.63597024639955</v>
      </c>
      <c r="AJ652" s="5">
        <f t="shared" si="402"/>
        <v>4.9999999999999989E-2</v>
      </c>
      <c r="AK652" s="5">
        <f t="shared" si="405"/>
        <v>4.9999999999999989E-2</v>
      </c>
      <c r="AL652" s="5">
        <f t="shared" si="407"/>
        <v>0</v>
      </c>
      <c r="AM652" s="95">
        <f t="shared" si="375"/>
        <v>7.8571428571428594E-3</v>
      </c>
      <c r="AN652" s="95">
        <f t="shared" si="376"/>
        <v>-4.2857142857142894E-3</v>
      </c>
      <c r="AO652" s="78">
        <f t="shared" si="377"/>
        <v>1.8333333333333324</v>
      </c>
      <c r="AP652" s="8">
        <f t="shared" si="378"/>
        <v>64.70588235294116</v>
      </c>
      <c r="AQ652" s="8">
        <f t="shared" si="372"/>
        <v>54.999999999999986</v>
      </c>
      <c r="AR652" s="8">
        <f t="shared" si="400"/>
        <v>-0.5</v>
      </c>
      <c r="AS652" s="114">
        <f t="shared" si="406"/>
        <v>-435000</v>
      </c>
      <c r="AT652" s="103">
        <f t="shared" si="391"/>
        <v>-0.10034414945919354</v>
      </c>
      <c r="AU652" s="5">
        <f t="shared" si="403"/>
        <v>0.43</v>
      </c>
      <c r="AW652" s="210">
        <f t="shared" si="404"/>
        <v>9.523809523809533E-2</v>
      </c>
      <c r="AX652" s="276">
        <f t="shared" si="370"/>
        <v>-8.9342817054433293E-4</v>
      </c>
      <c r="AY652" s="19">
        <f t="shared" si="392"/>
        <v>-7.4558215056077524</v>
      </c>
    </row>
    <row r="653" spans="1:51">
      <c r="A653" s="4">
        <v>39282</v>
      </c>
      <c r="B653" s="9">
        <f t="shared" si="399"/>
        <v>39282</v>
      </c>
      <c r="C653" s="5">
        <v>0.44</v>
      </c>
      <c r="D653" s="5">
        <v>0.44</v>
      </c>
      <c r="E653" s="5">
        <v>0.4</v>
      </c>
      <c r="F653" s="5">
        <v>0.41</v>
      </c>
      <c r="G653" s="6">
        <v>304000</v>
      </c>
      <c r="H653" s="112">
        <v>0.41</v>
      </c>
      <c r="I653" s="19">
        <f t="shared" si="379"/>
        <v>-4.6511627906976785E-2</v>
      </c>
      <c r="J653" s="8">
        <f t="shared" si="380"/>
        <v>0.41724099870362663</v>
      </c>
      <c r="K653" s="8">
        <f t="shared" si="381"/>
        <v>0.35475900129637339</v>
      </c>
      <c r="L653" s="8">
        <f t="shared" si="382"/>
        <v>0.38600000000000001</v>
      </c>
      <c r="M653" s="19">
        <f t="shared" si="383"/>
        <v>0.17612519253614209</v>
      </c>
      <c r="N653" s="19">
        <f t="shared" si="384"/>
        <v>-0.12180647088472808</v>
      </c>
      <c r="O653" s="19">
        <f t="shared" si="385"/>
        <v>-1.1910343850590316E-2</v>
      </c>
      <c r="P653" s="19">
        <f t="shared" si="386"/>
        <v>8.6128245595204784E-3</v>
      </c>
      <c r="Q653" s="214"/>
      <c r="R653" s="305"/>
      <c r="S653" s="215"/>
      <c r="T653" t="str">
        <f t="shared" si="387"/>
        <v>BrokeBandUpper</v>
      </c>
      <c r="U653" t="str">
        <f t="shared" si="388"/>
        <v>BrokeBandUpper</v>
      </c>
      <c r="V653" t="str">
        <f t="shared" si="389"/>
        <v/>
      </c>
      <c r="W653" t="str">
        <f t="shared" si="390"/>
        <v/>
      </c>
      <c r="X653" s="10"/>
      <c r="Y653" s="219">
        <f t="shared" si="369"/>
        <v>3.1428571428571426E-3</v>
      </c>
      <c r="Z653" s="78">
        <f t="shared" si="371"/>
        <v>0.39472544907449503</v>
      </c>
      <c r="AA653" s="78">
        <f t="shared" si="394"/>
        <v>0.39197727123201331</v>
      </c>
      <c r="AB653" s="74">
        <f t="shared" si="401"/>
        <v>652</v>
      </c>
      <c r="AC653" s="80">
        <f t="shared" si="373"/>
        <v>4.2150579453855584E-3</v>
      </c>
      <c r="AD653" s="79">
        <f t="shared" si="393"/>
        <v>2.7481778424817138E-3</v>
      </c>
      <c r="AE653" s="81">
        <f t="shared" si="374"/>
        <v>-1.4668801029038448E-3</v>
      </c>
      <c r="AF653" s="19">
        <f t="shared" si="396"/>
        <v>7.0110642738136046E-3</v>
      </c>
      <c r="AG653" s="93">
        <f t="shared" si="395"/>
        <v>7.2913338037811984E-2</v>
      </c>
      <c r="AH653" s="91">
        <f t="shared" si="397"/>
        <v>5.7290799515125176E-4</v>
      </c>
      <c r="AI653" s="96">
        <f t="shared" si="398"/>
        <v>645.84132557580301</v>
      </c>
      <c r="AJ653" s="5">
        <f t="shared" si="402"/>
        <v>-2.0000000000000018E-2</v>
      </c>
      <c r="AK653" s="5">
        <f t="shared" si="405"/>
        <v>0</v>
      </c>
      <c r="AL653" s="5">
        <f t="shared" si="407"/>
        <v>-2.0000000000000018E-2</v>
      </c>
      <c r="AM653" s="95">
        <f t="shared" si="375"/>
        <v>7.8571428571428594E-3</v>
      </c>
      <c r="AN653" s="95">
        <f t="shared" si="376"/>
        <v>-5.7142857142857195E-3</v>
      </c>
      <c r="AO653" s="78">
        <f t="shared" si="377"/>
        <v>1.3749999999999991</v>
      </c>
      <c r="AP653" s="8">
        <f t="shared" si="378"/>
        <v>57.894736842105246</v>
      </c>
      <c r="AQ653" s="8">
        <f t="shared" si="372"/>
        <v>53.398058252427177</v>
      </c>
      <c r="AR653" s="8">
        <f t="shared" si="400"/>
        <v>-0.50000000000000211</v>
      </c>
      <c r="AS653" s="114">
        <f t="shared" si="406"/>
        <v>-152000.00000000064</v>
      </c>
      <c r="AT653" s="103">
        <f t="shared" si="391"/>
        <v>-0.2116938950988822</v>
      </c>
      <c r="AU653" s="5">
        <f t="shared" si="403"/>
        <v>0.41</v>
      </c>
      <c r="AW653" s="210">
        <f t="shared" si="404"/>
        <v>9.999999999999995E-2</v>
      </c>
      <c r="AX653" s="276">
        <f t="shared" si="370"/>
        <v>-2.5817021916070861E-3</v>
      </c>
      <c r="AY653" s="19">
        <f t="shared" si="392"/>
        <v>-1.8896583706714216</v>
      </c>
    </row>
    <row r="654" spans="1:51">
      <c r="A654" s="4">
        <v>39283</v>
      </c>
      <c r="B654" s="9">
        <f t="shared" si="399"/>
        <v>39283</v>
      </c>
      <c r="C654" s="5">
        <v>0.43</v>
      </c>
      <c r="D654" s="5">
        <v>0.43</v>
      </c>
      <c r="E654" s="5">
        <v>0.4</v>
      </c>
      <c r="F654" s="5">
        <v>0.43</v>
      </c>
      <c r="G654" s="6">
        <v>21100</v>
      </c>
      <c r="H654" s="112">
        <v>0.43</v>
      </c>
      <c r="I654" s="19">
        <f t="shared" si="379"/>
        <v>4.8780487804878092E-2</v>
      </c>
      <c r="J654" s="8">
        <f t="shared" si="380"/>
        <v>0.4237629287289375</v>
      </c>
      <c r="K654" s="8">
        <f t="shared" si="381"/>
        <v>0.35123707127106252</v>
      </c>
      <c r="L654" s="8">
        <f t="shared" si="382"/>
        <v>0.38750000000000001</v>
      </c>
      <c r="M654" s="19">
        <f t="shared" si="383"/>
        <v>0.20648690981113474</v>
      </c>
      <c r="N654" s="19">
        <f t="shared" si="384"/>
        <v>0.17238713461597618</v>
      </c>
      <c r="O654" s="19">
        <f t="shared" si="385"/>
        <v>1.5631086220133202E-2</v>
      </c>
      <c r="P654" s="19">
        <f t="shared" si="386"/>
        <v>-9.9276692414876147E-3</v>
      </c>
      <c r="Q654" s="214"/>
      <c r="R654" s="305"/>
      <c r="S654" s="215"/>
      <c r="T654" t="str">
        <f t="shared" si="387"/>
        <v>BrokeBandUpper</v>
      </c>
      <c r="U654" t="str">
        <f t="shared" si="388"/>
        <v>BrokeBandUpper</v>
      </c>
      <c r="V654" t="str">
        <f t="shared" si="389"/>
        <v/>
      </c>
      <c r="W654" t="str">
        <f t="shared" si="390"/>
        <v>BrokeBandUpper</v>
      </c>
      <c r="X654" s="10"/>
      <c r="Y654" s="219">
        <f t="shared" ref="Y654:Y717" si="408">SLOPE(H641:H654,AB641:AB654)</f>
        <v>3.8461538461538455E-3</v>
      </c>
      <c r="Z654" s="78">
        <f t="shared" si="371"/>
        <v>0.40015772991702281</v>
      </c>
      <c r="AA654" s="78">
        <f t="shared" si="394"/>
        <v>0.39479095316084434</v>
      </c>
      <c r="AB654" s="74">
        <f t="shared" si="401"/>
        <v>653</v>
      </c>
      <c r="AC654" s="80">
        <f t="shared" si="373"/>
        <v>5.4669254872658519E-3</v>
      </c>
      <c r="AD654" s="79">
        <f t="shared" si="393"/>
        <v>5.3667767561784707E-3</v>
      </c>
      <c r="AE654" s="81">
        <f t="shared" si="374"/>
        <v>-1.001487310873816E-4</v>
      </c>
      <c r="AF654" s="19">
        <f t="shared" si="396"/>
        <v>1.3593970969218126E-2</v>
      </c>
      <c r="AG654" s="93">
        <f t="shared" si="395"/>
        <v>0.29699889256582523</v>
      </c>
      <c r="AH654" s="91">
        <f t="shared" si="397"/>
        <v>6.46415325103017E-4</v>
      </c>
      <c r="AI654" s="96">
        <f t="shared" si="398"/>
        <v>645.95683643969221</v>
      </c>
      <c r="AJ654" s="5">
        <f t="shared" si="402"/>
        <v>2.0000000000000018E-2</v>
      </c>
      <c r="AK654" s="5">
        <f t="shared" si="405"/>
        <v>2.0000000000000018E-2</v>
      </c>
      <c r="AL654" s="5">
        <f t="shared" si="407"/>
        <v>0</v>
      </c>
      <c r="AM654" s="95">
        <f t="shared" si="375"/>
        <v>9.2857142857142895E-3</v>
      </c>
      <c r="AN654" s="95">
        <f t="shared" si="376"/>
        <v>-5.0000000000000044E-3</v>
      </c>
      <c r="AO654" s="78">
        <f t="shared" si="377"/>
        <v>1.8571428571428563</v>
      </c>
      <c r="AP654" s="8">
        <f t="shared" si="378"/>
        <v>65</v>
      </c>
      <c r="AQ654" s="8">
        <f t="shared" si="372"/>
        <v>51.485148514851474</v>
      </c>
      <c r="AR654" s="8">
        <f t="shared" si="400"/>
        <v>1</v>
      </c>
      <c r="AS654" s="114">
        <f t="shared" si="406"/>
        <v>21100</v>
      </c>
      <c r="AT654" s="103">
        <f t="shared" si="391"/>
        <v>-0.21934608459671756</v>
      </c>
      <c r="AU654" s="5">
        <f t="shared" si="403"/>
        <v>0.43</v>
      </c>
      <c r="AW654" s="210">
        <f t="shared" si="404"/>
        <v>7.4999999999999928E-2</v>
      </c>
      <c r="AX654" s="276">
        <f t="shared" ref="AX654:AX717" si="409">SLOPE(M641:M654,AB641:AB654)</f>
        <v>-2.9457106852989684E-3</v>
      </c>
      <c r="AY654" s="19">
        <f t="shared" si="392"/>
        <v>-0.14099553963863293</v>
      </c>
    </row>
    <row r="655" spans="1:51">
      <c r="A655" s="4">
        <v>39286</v>
      </c>
      <c r="B655" s="9">
        <f t="shared" si="399"/>
        <v>39286</v>
      </c>
      <c r="C655" s="5">
        <v>0.43</v>
      </c>
      <c r="D655" s="5">
        <v>0.43</v>
      </c>
      <c r="E655" s="5">
        <v>0.39</v>
      </c>
      <c r="F655" s="5">
        <v>0.39</v>
      </c>
      <c r="G655" s="6">
        <v>125400</v>
      </c>
      <c r="H655" s="112">
        <v>0.39</v>
      </c>
      <c r="I655" s="19">
        <f t="shared" si="379"/>
        <v>-9.3023255813953445E-2</v>
      </c>
      <c r="J655" s="8">
        <f t="shared" si="380"/>
        <v>0.42411094017053558</v>
      </c>
      <c r="K655" s="8">
        <f t="shared" si="381"/>
        <v>0.35188905982946445</v>
      </c>
      <c r="L655" s="8">
        <f t="shared" si="382"/>
        <v>0.38800000000000001</v>
      </c>
      <c r="M655" s="19">
        <f t="shared" si="383"/>
        <v>0.20524048225901634</v>
      </c>
      <c r="N655" s="19">
        <f t="shared" si="384"/>
        <v>-6.0363514242063E-3</v>
      </c>
      <c r="O655" s="19">
        <f t="shared" si="385"/>
        <v>8.2124088258952077E-4</v>
      </c>
      <c r="P655" s="19">
        <f t="shared" si="386"/>
        <v>1.8562635089812731E-3</v>
      </c>
      <c r="Q655" s="214"/>
      <c r="R655" s="305"/>
      <c r="S655" s="215"/>
      <c r="T655" t="str">
        <f t="shared" si="387"/>
        <v>BrokeBandUpper</v>
      </c>
      <c r="U655" t="str">
        <f t="shared" si="388"/>
        <v>BrokeBandUpper</v>
      </c>
      <c r="V655" t="str">
        <f t="shared" si="389"/>
        <v/>
      </c>
      <c r="W655" t="str">
        <f t="shared" si="390"/>
        <v/>
      </c>
      <c r="X655" s="10"/>
      <c r="Y655" s="219">
        <f t="shared" si="408"/>
        <v>3.472527472527472E-3</v>
      </c>
      <c r="Z655" s="78">
        <f t="shared" si="371"/>
        <v>0.39859343950980131</v>
      </c>
      <c r="AA655" s="78">
        <f t="shared" si="394"/>
        <v>0.39443642262694184</v>
      </c>
      <c r="AB655" s="74">
        <f t="shared" si="401"/>
        <v>654</v>
      </c>
      <c r="AC655" s="80">
        <f t="shared" si="373"/>
        <v>3.4057324911574778E-3</v>
      </c>
      <c r="AD655" s="79">
        <f t="shared" si="393"/>
        <v>4.1570168828594656E-3</v>
      </c>
      <c r="AE655" s="81">
        <f t="shared" si="374"/>
        <v>7.5128439170198775E-4</v>
      </c>
      <c r="AF655" s="19">
        <f t="shared" si="396"/>
        <v>1.0539130375368945E-2</v>
      </c>
      <c r="AG655" s="93">
        <f t="shared" si="395"/>
        <v>-0.37702964873209366</v>
      </c>
      <c r="AH655" s="91">
        <f t="shared" si="397"/>
        <v>6.3342736854779004E-4</v>
      </c>
      <c r="AI655" s="96">
        <f t="shared" si="398"/>
        <v>646.33625355246534</v>
      </c>
      <c r="AJ655" s="5">
        <f t="shared" si="402"/>
        <v>-3.999999999999998E-2</v>
      </c>
      <c r="AK655" s="5">
        <f t="shared" si="405"/>
        <v>0</v>
      </c>
      <c r="AL655" s="5">
        <f t="shared" si="407"/>
        <v>-3.999999999999998E-2</v>
      </c>
      <c r="AM655" s="95">
        <f t="shared" si="375"/>
        <v>8.5714285714285753E-3</v>
      </c>
      <c r="AN655" s="95">
        <f t="shared" si="376"/>
        <v>-7.8571428571428594E-3</v>
      </c>
      <c r="AO655" s="78">
        <f t="shared" si="377"/>
        <v>1.0909090909090911</v>
      </c>
      <c r="AP655" s="8">
        <f t="shared" si="378"/>
        <v>52.173913043478258</v>
      </c>
      <c r="AQ655" s="8">
        <f t="shared" si="372"/>
        <v>47.61904761904762</v>
      </c>
      <c r="AR655" s="8">
        <f t="shared" si="400"/>
        <v>-1</v>
      </c>
      <c r="AS655" s="114">
        <f t="shared" si="406"/>
        <v>-125400</v>
      </c>
      <c r="AT655" s="103">
        <f t="shared" si="391"/>
        <v>-0.21007049877221257</v>
      </c>
      <c r="AU655" s="5">
        <f t="shared" si="403"/>
        <v>0.39</v>
      </c>
      <c r="AW655" s="210">
        <f t="shared" si="404"/>
        <v>0.10256410256410251</v>
      </c>
      <c r="AX655" s="276">
        <f t="shared" si="409"/>
        <v>-3.2186875411249621E-3</v>
      </c>
      <c r="AY655" s="19">
        <f t="shared" si="392"/>
        <v>-9.2669268977543365E-2</v>
      </c>
    </row>
    <row r="656" spans="1:51">
      <c r="A656" s="4">
        <v>39287</v>
      </c>
      <c r="B656" s="9">
        <f t="shared" si="399"/>
        <v>39287</v>
      </c>
      <c r="C656" s="5">
        <v>0.41</v>
      </c>
      <c r="D656" s="5">
        <v>0.41</v>
      </c>
      <c r="E656" s="5">
        <v>0.4</v>
      </c>
      <c r="F656" s="5">
        <v>0.4</v>
      </c>
      <c r="G656" s="6">
        <v>103500</v>
      </c>
      <c r="H656" s="112">
        <v>0.4</v>
      </c>
      <c r="I656" s="19">
        <f t="shared" si="379"/>
        <v>2.5641025641025664E-2</v>
      </c>
      <c r="J656" s="8">
        <f t="shared" si="380"/>
        <v>0.42498238999842036</v>
      </c>
      <c r="K656" s="8">
        <f t="shared" si="381"/>
        <v>0.35401761000157966</v>
      </c>
      <c r="L656" s="8">
        <f t="shared" si="382"/>
        <v>0.38950000000000001</v>
      </c>
      <c r="M656" s="19">
        <f t="shared" si="383"/>
        <v>0.20045550840401427</v>
      </c>
      <c r="N656" s="19">
        <f t="shared" si="384"/>
        <v>-2.3313986608954482E-2</v>
      </c>
      <c r="O656" s="19">
        <f t="shared" si="385"/>
        <v>2.0547685648815701E-3</v>
      </c>
      <c r="P656" s="19">
        <f t="shared" si="386"/>
        <v>6.0489239794689108E-3</v>
      </c>
      <c r="Q656" s="214"/>
      <c r="R656" s="305"/>
      <c r="S656" s="215"/>
      <c r="T656" t="str">
        <f t="shared" si="387"/>
        <v/>
      </c>
      <c r="U656" t="str">
        <f t="shared" si="388"/>
        <v/>
      </c>
      <c r="V656" t="str">
        <f t="shared" si="389"/>
        <v/>
      </c>
      <c r="W656" t="str">
        <f t="shared" si="390"/>
        <v/>
      </c>
      <c r="X656" s="10"/>
      <c r="Y656" s="219">
        <f t="shared" si="408"/>
        <v>3.0109890109890113E-3</v>
      </c>
      <c r="Z656" s="78">
        <f t="shared" si="371"/>
        <v>0.39881004982529189</v>
      </c>
      <c r="AA656" s="78">
        <f t="shared" si="394"/>
        <v>0.39484812735254815</v>
      </c>
      <c r="AB656" s="74">
        <f t="shared" si="401"/>
        <v>655</v>
      </c>
      <c r="AC656" s="80">
        <f t="shared" si="373"/>
        <v>2.5685104648334013E-3</v>
      </c>
      <c r="AD656" s="79">
        <f t="shared" si="393"/>
        <v>3.9619224727437397E-3</v>
      </c>
      <c r="AE656" s="81">
        <f t="shared" si="374"/>
        <v>1.3934120079103383E-3</v>
      </c>
      <c r="AF656" s="19">
        <f t="shared" si="396"/>
        <v>1.0034041440967142E-2</v>
      </c>
      <c r="AG656" s="93">
        <f t="shared" si="395"/>
        <v>-0.24582730102784345</v>
      </c>
      <c r="AH656" s="91">
        <f t="shared" si="397"/>
        <v>5.5984233880370965E-4</v>
      </c>
      <c r="AI656" s="96">
        <f t="shared" si="398"/>
        <v>646.74302488019441</v>
      </c>
      <c r="AJ656" s="5">
        <f t="shared" si="402"/>
        <v>1.0000000000000009E-2</v>
      </c>
      <c r="AK656" s="5">
        <f t="shared" si="405"/>
        <v>1.0000000000000009E-2</v>
      </c>
      <c r="AL656" s="5">
        <f t="shared" si="407"/>
        <v>0</v>
      </c>
      <c r="AM656" s="95">
        <f t="shared" si="375"/>
        <v>9.2857142857142895E-3</v>
      </c>
      <c r="AN656" s="95">
        <f t="shared" si="376"/>
        <v>-7.1428571428571452E-3</v>
      </c>
      <c r="AO656" s="78">
        <f t="shared" si="377"/>
        <v>1.3</v>
      </c>
      <c r="AP656" s="8">
        <f t="shared" si="378"/>
        <v>56.521739130434781</v>
      </c>
      <c r="AQ656" s="8">
        <f t="shared" si="372"/>
        <v>42.622950819672134</v>
      </c>
      <c r="AR656" s="8">
        <f t="shared" si="400"/>
        <v>-1</v>
      </c>
      <c r="AS656" s="114">
        <f t="shared" si="406"/>
        <v>-103500</v>
      </c>
      <c r="AT656" s="103">
        <f t="shared" si="391"/>
        <v>-0.19450203279394757</v>
      </c>
      <c r="AU656" s="5">
        <f t="shared" si="403"/>
        <v>0.4</v>
      </c>
      <c r="AW656" s="210">
        <f t="shared" si="404"/>
        <v>2.4999999999999883E-2</v>
      </c>
      <c r="AX656" s="276">
        <f t="shared" si="409"/>
        <v>-3.3831307348772361E-3</v>
      </c>
      <c r="AY656" s="19">
        <f t="shared" si="392"/>
        <v>-5.1090138962292538E-2</v>
      </c>
    </row>
    <row r="657" spans="1:51">
      <c r="A657" s="4">
        <v>39288</v>
      </c>
      <c r="B657" s="9">
        <f t="shared" si="399"/>
        <v>39288</v>
      </c>
      <c r="C657" s="5">
        <v>0.4</v>
      </c>
      <c r="D657" s="5">
        <v>0.41</v>
      </c>
      <c r="E657" s="5">
        <v>0.39</v>
      </c>
      <c r="F657" s="5">
        <v>0.4</v>
      </c>
      <c r="G657" s="6">
        <v>94400</v>
      </c>
      <c r="H657" s="112">
        <v>0.4</v>
      </c>
      <c r="I657" s="19">
        <f t="shared" si="379"/>
        <v>0</v>
      </c>
      <c r="J657" s="8">
        <f t="shared" si="380"/>
        <v>0.42498238999842036</v>
      </c>
      <c r="K657" s="8">
        <f t="shared" si="381"/>
        <v>0.35401761000157966</v>
      </c>
      <c r="L657" s="8">
        <f t="shared" si="382"/>
        <v>0.38950000000000001</v>
      </c>
      <c r="M657" s="19">
        <f t="shared" si="383"/>
        <v>0.20045550840401427</v>
      </c>
      <c r="N657" s="19">
        <f t="shared" si="384"/>
        <v>0</v>
      </c>
      <c r="O657" s="19">
        <f t="shared" si="385"/>
        <v>0</v>
      </c>
      <c r="P657" s="19">
        <f t="shared" si="386"/>
        <v>0</v>
      </c>
      <c r="Q657" s="214"/>
      <c r="R657" s="305"/>
      <c r="S657" s="215"/>
      <c r="T657" t="str">
        <f t="shared" si="387"/>
        <v/>
      </c>
      <c r="U657" t="str">
        <f t="shared" si="388"/>
        <v/>
      </c>
      <c r="V657" t="str">
        <f t="shared" si="389"/>
        <v/>
      </c>
      <c r="W657" t="str">
        <f t="shared" si="390"/>
        <v/>
      </c>
      <c r="X657" s="10"/>
      <c r="Y657" s="219">
        <f t="shared" si="408"/>
        <v>2.4175824175824176E-3</v>
      </c>
      <c r="Z657" s="78">
        <f t="shared" ref="Z657:Z720" si="410">Z656+(0.154*(F657-Z656))</f>
        <v>0.39899330215219692</v>
      </c>
      <c r="AA657" s="78">
        <f t="shared" si="394"/>
        <v>0.39522936592845959</v>
      </c>
      <c r="AB657" s="74">
        <f t="shared" si="401"/>
        <v>656</v>
      </c>
      <c r="AC657" s="80">
        <f t="shared" si="373"/>
        <v>1.8964193726615931E-3</v>
      </c>
      <c r="AD657" s="79">
        <f t="shared" si="393"/>
        <v>3.7639362237373297E-3</v>
      </c>
      <c r="AE657" s="81">
        <f t="shared" si="374"/>
        <v>1.8675168510757366E-3</v>
      </c>
      <c r="AF657" s="19">
        <f t="shared" si="396"/>
        <v>9.5234224686093771E-3</v>
      </c>
      <c r="AG657" s="93">
        <f t="shared" si="395"/>
        <v>-0.26166570133690359</v>
      </c>
      <c r="AH657" s="91">
        <f t="shared" si="397"/>
        <v>4.4242317451889082E-4</v>
      </c>
      <c r="AI657" s="96">
        <f t="shared" si="398"/>
        <v>647.23256660667357</v>
      </c>
      <c r="AJ657" s="5">
        <f t="shared" si="402"/>
        <v>0</v>
      </c>
      <c r="AK657" s="5">
        <f t="shared" si="405"/>
        <v>0</v>
      </c>
      <c r="AL657" s="5">
        <f t="shared" si="407"/>
        <v>0</v>
      </c>
      <c r="AM657" s="95">
        <f t="shared" si="375"/>
        <v>9.2857142857142895E-3</v>
      </c>
      <c r="AN657" s="95">
        <f t="shared" si="376"/>
        <v>-7.1428571428571452E-3</v>
      </c>
      <c r="AO657" s="78">
        <f t="shared" si="377"/>
        <v>1.3</v>
      </c>
      <c r="AP657" s="8">
        <f t="shared" si="378"/>
        <v>56.521739130434781</v>
      </c>
      <c r="AQ657" s="8">
        <f t="shared" ref="AQ657:AQ720" si="411">100-(100/(1+(SUMIF(AJ644:AJ657,"&gt;0")/COUNTIF(AJ644:AJ657,"&gt;0"))/ABS((SUMIF(AJ644:AJ657,"&lt;0")/COUNTIF(AJ644:AJ657,"&lt;0")))))</f>
        <v>42.622950819672134</v>
      </c>
      <c r="AR657" s="8">
        <f t="shared" si="400"/>
        <v>2.7755575615628965E-15</v>
      </c>
      <c r="AS657" s="114">
        <f t="shared" si="406"/>
        <v>2.6201263381153741E-10</v>
      </c>
      <c r="AT657" s="103">
        <f t="shared" si="391"/>
        <v>-0.29565341721475563</v>
      </c>
      <c r="AU657" s="5">
        <f t="shared" si="403"/>
        <v>0.4</v>
      </c>
      <c r="AW657" s="210">
        <f t="shared" si="404"/>
        <v>5.1282051282051183E-2</v>
      </c>
      <c r="AX657" s="276">
        <f t="shared" si="409"/>
        <v>-3.1760793644048874E-3</v>
      </c>
      <c r="AY657" s="19">
        <f t="shared" si="392"/>
        <v>6.1201114204019087E-2</v>
      </c>
    </row>
    <row r="658" spans="1:51">
      <c r="A658" s="4">
        <v>39289</v>
      </c>
      <c r="B658" s="9">
        <f t="shared" si="399"/>
        <v>39289</v>
      </c>
      <c r="C658" s="5">
        <v>0.42</v>
      </c>
      <c r="D658" s="5">
        <v>0.42</v>
      </c>
      <c r="E658" s="5">
        <v>0.41</v>
      </c>
      <c r="F658" s="5">
        <v>0.42</v>
      </c>
      <c r="G658" s="6">
        <v>23000</v>
      </c>
      <c r="H658" s="112">
        <v>0.42</v>
      </c>
      <c r="I658" s="19">
        <f t="shared" si="379"/>
        <v>4.9999999999999906E-2</v>
      </c>
      <c r="J658" s="8">
        <f t="shared" si="380"/>
        <v>0.4290632799419859</v>
      </c>
      <c r="K658" s="8">
        <f t="shared" si="381"/>
        <v>0.35393672005801413</v>
      </c>
      <c r="L658" s="8">
        <f t="shared" si="382"/>
        <v>0.39150000000000001</v>
      </c>
      <c r="M658" s="19">
        <f t="shared" si="383"/>
        <v>0.21225986349101528</v>
      </c>
      <c r="N658" s="19">
        <f t="shared" si="384"/>
        <v>5.8887656323265272E-2</v>
      </c>
      <c r="O658" s="19">
        <f t="shared" si="385"/>
        <v>9.6024918669705434E-3</v>
      </c>
      <c r="P658" s="19">
        <f t="shared" si="386"/>
        <v>-2.2849129896439609E-4</v>
      </c>
      <c r="Q658" s="214"/>
      <c r="R658" s="305"/>
      <c r="S658" s="215"/>
      <c r="T658" t="str">
        <f t="shared" si="387"/>
        <v/>
      </c>
      <c r="U658" t="str">
        <f t="shared" si="388"/>
        <v/>
      </c>
      <c r="V658" t="str">
        <f t="shared" si="389"/>
        <v/>
      </c>
      <c r="W658" t="str">
        <f t="shared" si="390"/>
        <v/>
      </c>
      <c r="X658" s="10"/>
      <c r="Y658" s="219">
        <f t="shared" si="408"/>
        <v>2.2637362637362634E-3</v>
      </c>
      <c r="Z658" s="78">
        <f t="shared" si="410"/>
        <v>0.4022283336207586</v>
      </c>
      <c r="AA658" s="78">
        <f t="shared" si="394"/>
        <v>0.39706239284975359</v>
      </c>
      <c r="AB658" s="74">
        <f t="shared" si="401"/>
        <v>657</v>
      </c>
      <c r="AC658" s="80">
        <f t="shared" ref="AC658:AC721" si="412">AD658-AE658</f>
        <v>2.6387391359434247E-3</v>
      </c>
      <c r="AD658" s="79">
        <f t="shared" si="393"/>
        <v>5.1659407710050176E-3</v>
      </c>
      <c r="AE658" s="81">
        <f t="shared" ref="AE658:AE721" si="413">AE657+(0.2*(AD658-AE657))</f>
        <v>2.5272016350615929E-3</v>
      </c>
      <c r="AF658" s="19">
        <f t="shared" si="396"/>
        <v>1.3010400541659415E-2</v>
      </c>
      <c r="AG658" s="93">
        <f t="shared" si="395"/>
        <v>0.39143228232265848</v>
      </c>
      <c r="AH658" s="91">
        <f t="shared" si="397"/>
        <v>3.3081309810553846E-4</v>
      </c>
      <c r="AI658" s="96">
        <f t="shared" si="398"/>
        <v>647.53849712979013</v>
      </c>
      <c r="AJ658" s="5">
        <f t="shared" si="402"/>
        <v>1.9999999999999962E-2</v>
      </c>
      <c r="AK658" s="5">
        <f t="shared" si="405"/>
        <v>1.9999999999999962E-2</v>
      </c>
      <c r="AL658" s="5">
        <f t="shared" si="407"/>
        <v>0</v>
      </c>
      <c r="AM658" s="95">
        <f t="shared" si="375"/>
        <v>1.0714285714285716E-2</v>
      </c>
      <c r="AN658" s="95">
        <f t="shared" si="376"/>
        <v>-7.1428571428571452E-3</v>
      </c>
      <c r="AO658" s="78">
        <f t="shared" si="377"/>
        <v>1.4999999999999998</v>
      </c>
      <c r="AP658" s="8">
        <f t="shared" si="378"/>
        <v>60</v>
      </c>
      <c r="AQ658" s="8">
        <f t="shared" si="411"/>
        <v>42.857142857142854</v>
      </c>
      <c r="AR658" s="8">
        <f t="shared" si="400"/>
        <v>1</v>
      </c>
      <c r="AS658" s="114">
        <f t="shared" si="406"/>
        <v>23000</v>
      </c>
      <c r="AT658" s="103">
        <f t="shared" si="391"/>
        <v>-0.18288989481225795</v>
      </c>
      <c r="AU658" s="5">
        <f t="shared" si="403"/>
        <v>0.42</v>
      </c>
      <c r="AW658" s="210">
        <f t="shared" si="404"/>
        <v>2.4390243902439046E-2</v>
      </c>
      <c r="AX658" s="276">
        <f t="shared" si="409"/>
        <v>-2.2472926935718442E-3</v>
      </c>
      <c r="AY658" s="19">
        <f t="shared" si="392"/>
        <v>0.29243182057797007</v>
      </c>
    </row>
    <row r="659" spans="1:51">
      <c r="A659" s="4">
        <v>39290</v>
      </c>
      <c r="B659" s="9">
        <f t="shared" si="399"/>
        <v>39290</v>
      </c>
      <c r="C659" s="5">
        <v>0.4</v>
      </c>
      <c r="D659" s="5">
        <v>0.42</v>
      </c>
      <c r="E659" s="5">
        <v>0.4</v>
      </c>
      <c r="F659" s="5">
        <v>0.4</v>
      </c>
      <c r="G659" s="6">
        <v>88000</v>
      </c>
      <c r="H659" s="112">
        <v>0.4</v>
      </c>
      <c r="I659" s="19">
        <f t="shared" si="379"/>
        <v>-4.7619047619047533E-2</v>
      </c>
      <c r="J659" s="8">
        <f t="shared" si="380"/>
        <v>0.42984969879396623</v>
      </c>
      <c r="K659" s="8">
        <f t="shared" si="381"/>
        <v>0.3551503012060338</v>
      </c>
      <c r="L659" s="8">
        <f t="shared" si="382"/>
        <v>0.39250000000000002</v>
      </c>
      <c r="M659" s="19">
        <f t="shared" si="383"/>
        <v>0.21033178722998455</v>
      </c>
      <c r="N659" s="19">
        <f t="shared" si="384"/>
        <v>-9.0835649722932135E-3</v>
      </c>
      <c r="O659" s="19">
        <f t="shared" si="385"/>
        <v>1.8328738177889822E-3</v>
      </c>
      <c r="P659" s="19">
        <f t="shared" si="386"/>
        <v>3.428808256517583E-3</v>
      </c>
      <c r="Q659" s="214"/>
      <c r="R659" s="305"/>
      <c r="S659" s="215"/>
      <c r="T659" t="str">
        <f t="shared" si="387"/>
        <v/>
      </c>
      <c r="U659" t="str">
        <f t="shared" si="388"/>
        <v/>
      </c>
      <c r="V659" t="str">
        <f t="shared" si="389"/>
        <v/>
      </c>
      <c r="W659" t="str">
        <f t="shared" si="390"/>
        <v/>
      </c>
      <c r="X659" s="10"/>
      <c r="Y659" s="219">
        <f t="shared" si="408"/>
        <v>1.6483516483516481E-3</v>
      </c>
      <c r="Z659" s="78">
        <f t="shared" si="410"/>
        <v>0.40188517024316178</v>
      </c>
      <c r="AA659" s="78">
        <f t="shared" si="394"/>
        <v>0.3972797757788718</v>
      </c>
      <c r="AB659" s="74">
        <f t="shared" si="401"/>
        <v>658</v>
      </c>
      <c r="AC659" s="80">
        <f t="shared" si="412"/>
        <v>1.6625542633827099E-3</v>
      </c>
      <c r="AD659" s="79">
        <f t="shared" si="393"/>
        <v>4.6053944642899802E-3</v>
      </c>
      <c r="AE659" s="81">
        <f t="shared" si="413"/>
        <v>2.9428402009072704E-3</v>
      </c>
      <c r="AF659" s="19">
        <f t="shared" si="396"/>
        <v>1.1592320437809975E-2</v>
      </c>
      <c r="AG659" s="93">
        <f t="shared" si="395"/>
        <v>-0.36994368229267982</v>
      </c>
      <c r="AH659" s="91">
        <f t="shared" si="397"/>
        <v>1.9840378844517947E-4</v>
      </c>
      <c r="AI659" s="96">
        <f t="shared" si="398"/>
        <v>648.61218069395738</v>
      </c>
      <c r="AJ659" s="5">
        <f t="shared" si="402"/>
        <v>-1.9999999999999962E-2</v>
      </c>
      <c r="AK659" s="5">
        <f t="shared" si="405"/>
        <v>0</v>
      </c>
      <c r="AL659" s="5">
        <f t="shared" si="407"/>
        <v>-1.9999999999999962E-2</v>
      </c>
      <c r="AM659" s="95">
        <f t="shared" ref="AM659:AM722" si="414">(AVERAGE(AK646:AK659))</f>
        <v>0.01</v>
      </c>
      <c r="AN659" s="95">
        <f t="shared" ref="AN659:AN722" si="415">(AVERAGE(AL646:AL659))</f>
        <v>-8.5714285714285719E-3</v>
      </c>
      <c r="AO659" s="78">
        <f t="shared" ref="AO659:AO722" si="416">ABS(AM659/AN659)</f>
        <v>1.1666666666666667</v>
      </c>
      <c r="AP659" s="8">
        <f t="shared" ref="AP659:AP722" si="417">IF(AN659=0,100,100-(100/(1+AO659)))</f>
        <v>53.846153846153854</v>
      </c>
      <c r="AQ659" s="8">
        <f t="shared" si="411"/>
        <v>45.45454545454546</v>
      </c>
      <c r="AR659" s="8">
        <f t="shared" si="400"/>
        <v>-1</v>
      </c>
      <c r="AS659" s="114">
        <f t="shared" si="406"/>
        <v>-88000</v>
      </c>
      <c r="AT659" s="103">
        <f t="shared" si="391"/>
        <v>-0.31433994823123396</v>
      </c>
      <c r="AU659" s="5">
        <f t="shared" si="403"/>
        <v>0.4</v>
      </c>
      <c r="AW659" s="210">
        <f t="shared" si="404"/>
        <v>4.9999999999999906E-2</v>
      </c>
      <c r="AX659" s="276">
        <f t="shared" si="409"/>
        <v>-1.4424758490816526E-3</v>
      </c>
      <c r="AY659" s="19">
        <f t="shared" si="392"/>
        <v>0.35812729102545904</v>
      </c>
    </row>
    <row r="660" spans="1:51">
      <c r="A660" s="4">
        <v>39294</v>
      </c>
      <c r="B660" s="9">
        <f t="shared" si="399"/>
        <v>39294</v>
      </c>
      <c r="C660" s="5">
        <v>0.42</v>
      </c>
      <c r="D660" s="5">
        <v>0.42</v>
      </c>
      <c r="E660" s="5">
        <v>0.4</v>
      </c>
      <c r="F660" s="5">
        <v>0.4</v>
      </c>
      <c r="G660" s="6">
        <v>134000</v>
      </c>
      <c r="H660" s="112">
        <v>0.4</v>
      </c>
      <c r="I660" s="19">
        <f t="shared" si="379"/>
        <v>0</v>
      </c>
      <c r="J660" s="8">
        <f t="shared" si="380"/>
        <v>0.43000000000000005</v>
      </c>
      <c r="K660" s="8">
        <f t="shared" si="381"/>
        <v>0.35799999999999998</v>
      </c>
      <c r="L660" s="8">
        <f t="shared" si="382"/>
        <v>0.39400000000000002</v>
      </c>
      <c r="M660" s="19">
        <f t="shared" si="383"/>
        <v>0.20111731843575437</v>
      </c>
      <c r="N660" s="19">
        <f t="shared" si="384"/>
        <v>-4.3809206946711976E-2</v>
      </c>
      <c r="O660" s="19">
        <f t="shared" si="385"/>
        <v>3.4965990776664987E-4</v>
      </c>
      <c r="P660" s="19">
        <f t="shared" si="386"/>
        <v>8.0239233481966907E-3</v>
      </c>
      <c r="Q660" s="214"/>
      <c r="R660" s="305"/>
      <c r="S660" s="215"/>
      <c r="T660" t="str">
        <f t="shared" si="387"/>
        <v/>
      </c>
      <c r="U660" t="str">
        <f t="shared" si="388"/>
        <v/>
      </c>
      <c r="V660" t="str">
        <f t="shared" si="389"/>
        <v/>
      </c>
      <c r="W660" t="str">
        <f t="shared" si="390"/>
        <v/>
      </c>
      <c r="X660" s="10"/>
      <c r="Y660" s="219">
        <f t="shared" si="408"/>
        <v>1.2747252747252751E-3</v>
      </c>
      <c r="Z660" s="78">
        <f t="shared" si="410"/>
        <v>0.40159485402571488</v>
      </c>
      <c r="AA660" s="78">
        <f t="shared" si="394"/>
        <v>0.39748107237123531</v>
      </c>
      <c r="AB660" s="74">
        <f t="shared" si="401"/>
        <v>659</v>
      </c>
      <c r="AC660" s="80">
        <f t="shared" si="412"/>
        <v>9.3675316285783553E-4</v>
      </c>
      <c r="AD660" s="79">
        <f t="shared" si="393"/>
        <v>4.1137816544795647E-3</v>
      </c>
      <c r="AE660" s="81">
        <f t="shared" si="413"/>
        <v>3.1770284916217291E-3</v>
      </c>
      <c r="AF660" s="19">
        <f t="shared" si="396"/>
        <v>1.0349629052619182E-2</v>
      </c>
      <c r="AG660" s="93">
        <f t="shared" si="395"/>
        <v>-0.43655784145542764</v>
      </c>
      <c r="AH660" s="91">
        <f t="shared" si="397"/>
        <v>7.4922801855951171E-5</v>
      </c>
      <c r="AI660" s="96">
        <f t="shared" si="398"/>
        <v>651.13380418855809</v>
      </c>
      <c r="AJ660" s="5">
        <f t="shared" si="402"/>
        <v>0</v>
      </c>
      <c r="AK660" s="5">
        <f t="shared" si="405"/>
        <v>0</v>
      </c>
      <c r="AL660" s="5">
        <f t="shared" si="407"/>
        <v>0</v>
      </c>
      <c r="AM660" s="95">
        <f t="shared" si="414"/>
        <v>9.285714285714286E-3</v>
      </c>
      <c r="AN660" s="95">
        <f t="shared" si="415"/>
        <v>-8.5714285714285719E-3</v>
      </c>
      <c r="AO660" s="78">
        <f t="shared" si="416"/>
        <v>1.0833333333333333</v>
      </c>
      <c r="AP660" s="8">
        <f t="shared" si="417"/>
        <v>51.999999999999993</v>
      </c>
      <c r="AQ660" s="8">
        <f t="shared" si="411"/>
        <v>47.445255474452551</v>
      </c>
      <c r="AR660" s="8">
        <f t="shared" si="400"/>
        <v>-1</v>
      </c>
      <c r="AS660" s="114">
        <f t="shared" si="406"/>
        <v>-134000</v>
      </c>
      <c r="AT660" s="103">
        <f t="shared" si="391"/>
        <v>-0.32526151338133419</v>
      </c>
      <c r="AU660" s="5">
        <f t="shared" si="403"/>
        <v>0.4</v>
      </c>
      <c r="AW660" s="210">
        <f t="shared" si="404"/>
        <v>4.9999999999999906E-2</v>
      </c>
      <c r="AX660" s="276">
        <f t="shared" si="409"/>
        <v>-8.3532700202333416E-4</v>
      </c>
      <c r="AY660" s="19">
        <f t="shared" si="392"/>
        <v>0.42090746090817238</v>
      </c>
    </row>
    <row r="661" spans="1:51">
      <c r="A661" s="4">
        <v>39295</v>
      </c>
      <c r="B661" s="9">
        <f t="shared" si="399"/>
        <v>39295</v>
      </c>
      <c r="C661" s="5">
        <v>0.39</v>
      </c>
      <c r="D661" s="5">
        <v>0.39</v>
      </c>
      <c r="E661" s="5">
        <v>0.38</v>
      </c>
      <c r="F661" s="5">
        <v>0.38</v>
      </c>
      <c r="G661" s="6">
        <v>105600</v>
      </c>
      <c r="H661" s="112">
        <v>0.38</v>
      </c>
      <c r="I661" s="19">
        <f t="shared" si="379"/>
        <v>-5.0000000000000044E-2</v>
      </c>
      <c r="J661" s="8">
        <f t="shared" si="380"/>
        <v>0.43000000000000005</v>
      </c>
      <c r="K661" s="8">
        <f t="shared" si="381"/>
        <v>0.35799999999999998</v>
      </c>
      <c r="L661" s="8">
        <f t="shared" si="382"/>
        <v>0.39400000000000002</v>
      </c>
      <c r="M661" s="19">
        <f t="shared" si="383"/>
        <v>0.20111731843575437</v>
      </c>
      <c r="N661" s="19">
        <f t="shared" si="384"/>
        <v>0</v>
      </c>
      <c r="O661" s="19">
        <f t="shared" si="385"/>
        <v>0</v>
      </c>
      <c r="P661" s="19">
        <f t="shared" si="386"/>
        <v>0</v>
      </c>
      <c r="Q661" s="214"/>
      <c r="R661" s="305"/>
      <c r="S661" s="215"/>
      <c r="T661" t="str">
        <f t="shared" si="387"/>
        <v/>
      </c>
      <c r="U661" t="str">
        <f t="shared" si="388"/>
        <v/>
      </c>
      <c r="V661" t="str">
        <f t="shared" si="389"/>
        <v/>
      </c>
      <c r="W661" t="str">
        <f t="shared" si="390"/>
        <v/>
      </c>
      <c r="X661" s="10"/>
      <c r="Y661" s="219">
        <f t="shared" si="408"/>
        <v>6.1538461538461616E-4</v>
      </c>
      <c r="Z661" s="78">
        <f t="shared" si="410"/>
        <v>0.39826924650575479</v>
      </c>
      <c r="AA661" s="78">
        <f t="shared" si="394"/>
        <v>0.3961874730157639</v>
      </c>
      <c r="AB661" s="74">
        <f t="shared" si="401"/>
        <v>660</v>
      </c>
      <c r="AC661" s="80">
        <f t="shared" si="412"/>
        <v>-8.76204001304671E-4</v>
      </c>
      <c r="AD661" s="79">
        <f t="shared" si="393"/>
        <v>2.0817734899908902E-3</v>
      </c>
      <c r="AE661" s="81">
        <f t="shared" si="413"/>
        <v>2.9579774912955612E-3</v>
      </c>
      <c r="AF661" s="19">
        <f t="shared" si="396"/>
        <v>5.2545161868559594E-3</v>
      </c>
      <c r="AG661" s="93">
        <f t="shared" si="395"/>
        <v>-1.9353627359330798</v>
      </c>
      <c r="AH661" s="91">
        <f t="shared" si="397"/>
        <v>-5.4944086422104527E-5</v>
      </c>
      <c r="AI661" s="96">
        <f t="shared" si="398"/>
        <v>654.22828701209994</v>
      </c>
      <c r="AJ661" s="5">
        <f t="shared" si="402"/>
        <v>-2.0000000000000018E-2</v>
      </c>
      <c r="AK661" s="5">
        <f t="shared" si="405"/>
        <v>0</v>
      </c>
      <c r="AL661" s="5">
        <f t="shared" si="407"/>
        <v>-2.0000000000000018E-2</v>
      </c>
      <c r="AM661" s="95">
        <f t="shared" si="414"/>
        <v>8.5714285714285719E-3</v>
      </c>
      <c r="AN661" s="95">
        <f t="shared" si="415"/>
        <v>-0.01</v>
      </c>
      <c r="AO661" s="78">
        <f t="shared" si="416"/>
        <v>0.85714285714285721</v>
      </c>
      <c r="AP661" s="8">
        <f t="shared" si="417"/>
        <v>46.153846153846153</v>
      </c>
      <c r="AQ661" s="8">
        <f t="shared" si="411"/>
        <v>50.704225352112672</v>
      </c>
      <c r="AR661" s="8">
        <f t="shared" si="400"/>
        <v>-1</v>
      </c>
      <c r="AS661" s="114">
        <f t="shared" si="406"/>
        <v>-105600</v>
      </c>
      <c r="AT661" s="103">
        <f t="shared" si="391"/>
        <v>-0.37426079983963129</v>
      </c>
      <c r="AU661" s="5">
        <f t="shared" si="403"/>
        <v>0.38</v>
      </c>
      <c r="AW661" s="210">
        <f t="shared" si="404"/>
        <v>2.6315789473684233E-2</v>
      </c>
      <c r="AX661" s="276">
        <f t="shared" si="409"/>
        <v>-2.3605849982946675E-4</v>
      </c>
      <c r="AY661" s="19">
        <f t="shared" si="392"/>
        <v>0.71740587906570197</v>
      </c>
    </row>
    <row r="662" spans="1:51">
      <c r="A662" s="4">
        <v>39296</v>
      </c>
      <c r="B662" s="9">
        <f t="shared" si="399"/>
        <v>39296</v>
      </c>
      <c r="C662" s="5">
        <v>0.39</v>
      </c>
      <c r="D662" s="5">
        <v>0.4</v>
      </c>
      <c r="E662" s="5">
        <v>0.38</v>
      </c>
      <c r="F662" s="5">
        <v>0.39</v>
      </c>
      <c r="G662" s="6">
        <v>83300</v>
      </c>
      <c r="H662" s="112">
        <v>0.39</v>
      </c>
      <c r="I662" s="19">
        <f t="shared" ref="I662:I725" si="418">IF(A663&gt;A662,(H662-H661)/H661, (H662-H663)/H663)</f>
        <v>2.6315789473684233E-2</v>
      </c>
      <c r="J662" s="8">
        <f t="shared" ref="J662:J725" si="419">(L662)+2*STDEVPA(H643:H662)</f>
        <v>0.42935112807463532</v>
      </c>
      <c r="K662" s="8">
        <f t="shared" ref="K662:K725" si="420">(L662)-(2*STDEVPA(H643:H662))</f>
        <v>0.36064887192536471</v>
      </c>
      <c r="L662" s="8">
        <f t="shared" ref="L662:L725" si="421">AVERAGE(H643:H662)</f>
        <v>0.39500000000000002</v>
      </c>
      <c r="M662" s="19">
        <f t="shared" ref="M662:M725" si="422">(J662-K662)/K662</f>
        <v>0.19049624578747706</v>
      </c>
      <c r="N662" s="19">
        <f t="shared" ref="N662:N725" si="423">IF(A663&gt;A662,(M662-M661)/M661, (M662-M663)/M663)</f>
        <v>-5.2810333445600981E-2</v>
      </c>
      <c r="O662" s="19">
        <f t="shared" ref="O662:O725" si="424">IF(A663&gt;A662,(J662-J661)/J661, (J662-J663)/J663)</f>
        <v>-1.5090044775923825E-3</v>
      </c>
      <c r="P662" s="19">
        <f t="shared" ref="P662:P725" si="425">IF(A663&gt;A662,(K662-K661)/K661, (K662-K663)/K663)</f>
        <v>7.3990835904042635E-3</v>
      </c>
      <c r="Q662" s="214"/>
      <c r="R662" s="305"/>
      <c r="S662" s="215"/>
      <c r="T662" t="str">
        <f t="shared" ref="T662:T725" si="426">IF(C662&gt;$J662,"BrokeBandUpper", IF(C662&lt;$K662,"BrokeBandLower", ""))</f>
        <v/>
      </c>
      <c r="U662" t="str">
        <f t="shared" ref="U662:U725" si="427">IF(D662&gt;$J662,"BrokeBandUpper", IF(D662&lt;$K662,"BrokeBandLower", ""))</f>
        <v/>
      </c>
      <c r="V662" t="str">
        <f t="shared" ref="V662:V725" si="428">IF(E662&gt;$J662,"BrokeBandUpper", IF(E662&lt;$K662,"BrokeBandLower", ""))</f>
        <v/>
      </c>
      <c r="W662" t="str">
        <f t="shared" ref="W662:W725" si="429">IF(F662&gt;$J662,"BrokeBandUpper", IF(F662&lt;$K662,"BrokeBandLower", ""))</f>
        <v/>
      </c>
      <c r="X662" s="10"/>
      <c r="Y662" s="219">
        <f t="shared" si="408"/>
        <v>-3.2967032967032875E-4</v>
      </c>
      <c r="Z662" s="78">
        <f t="shared" si="410"/>
        <v>0.39699578254386858</v>
      </c>
      <c r="AA662" s="78">
        <f t="shared" si="394"/>
        <v>0.39572960001259738</v>
      </c>
      <c r="AB662" s="74">
        <f t="shared" si="401"/>
        <v>661</v>
      </c>
      <c r="AC662" s="80">
        <f t="shared" si="412"/>
        <v>-1.3534359680194901E-3</v>
      </c>
      <c r="AD662" s="79">
        <f t="shared" si="393"/>
        <v>1.2661825312711983E-3</v>
      </c>
      <c r="AE662" s="81">
        <f t="shared" si="413"/>
        <v>2.6196184992906884E-3</v>
      </c>
      <c r="AF662" s="19">
        <f t="shared" si="396"/>
        <v>3.1996154223259809E-3</v>
      </c>
      <c r="AG662" s="93">
        <f t="shared" si="395"/>
        <v>0.54465851103649265</v>
      </c>
      <c r="AH662" s="91">
        <f t="shared" si="397"/>
        <v>-2.0016370435486783E-4</v>
      </c>
      <c r="AI662" s="96">
        <f t="shared" si="398"/>
        <v>656.43656902722944</v>
      </c>
      <c r="AJ662" s="5">
        <f t="shared" si="402"/>
        <v>1.0000000000000009E-2</v>
      </c>
      <c r="AK662" s="5">
        <f t="shared" si="405"/>
        <v>1.0000000000000009E-2</v>
      </c>
      <c r="AL662" s="5">
        <f t="shared" si="407"/>
        <v>0</v>
      </c>
      <c r="AM662" s="95">
        <f t="shared" si="414"/>
        <v>9.285714285714286E-3</v>
      </c>
      <c r="AN662" s="95">
        <f t="shared" si="415"/>
        <v>-8.5714285714285719E-3</v>
      </c>
      <c r="AO662" s="78">
        <f t="shared" si="416"/>
        <v>1.0833333333333333</v>
      </c>
      <c r="AP662" s="8">
        <f t="shared" si="417"/>
        <v>51.999999999999993</v>
      </c>
      <c r="AQ662" s="8">
        <f t="shared" si="411"/>
        <v>47.445255474452551</v>
      </c>
      <c r="AR662" s="8">
        <f t="shared" si="400"/>
        <v>0</v>
      </c>
      <c r="AS662" s="114">
        <f t="shared" si="406"/>
        <v>0</v>
      </c>
      <c r="AT662" s="103">
        <f t="shared" si="391"/>
        <v>-0.38250358533087497</v>
      </c>
      <c r="AU662" s="5">
        <f t="shared" si="403"/>
        <v>0.39</v>
      </c>
      <c r="AW662" s="210">
        <f t="shared" si="404"/>
        <v>5.2631578947368467E-2</v>
      </c>
      <c r="AX662" s="276">
        <f t="shared" si="409"/>
        <v>1.7164085182051384E-4</v>
      </c>
      <c r="AY662" s="19">
        <f t="shared" si="392"/>
        <v>1.7271115081410351</v>
      </c>
    </row>
    <row r="663" spans="1:51">
      <c r="A663" s="4">
        <v>39297</v>
      </c>
      <c r="B663" s="9">
        <f t="shared" si="399"/>
        <v>39297</v>
      </c>
      <c r="C663" s="5">
        <v>0.39</v>
      </c>
      <c r="D663" s="5">
        <v>0.4</v>
      </c>
      <c r="E663" s="5">
        <v>0.38</v>
      </c>
      <c r="F663" s="5">
        <v>0.38</v>
      </c>
      <c r="G663" s="6">
        <v>47000</v>
      </c>
      <c r="H663" s="112">
        <v>0.38</v>
      </c>
      <c r="I663" s="19">
        <f t="shared" si="418"/>
        <v>-2.5641025641025664E-2</v>
      </c>
      <c r="J663" s="8">
        <f t="shared" si="419"/>
        <v>0.42865116890850158</v>
      </c>
      <c r="K663" s="8">
        <f t="shared" si="420"/>
        <v>0.36234883109149846</v>
      </c>
      <c r="L663" s="8">
        <f t="shared" si="421"/>
        <v>0.39550000000000002</v>
      </c>
      <c r="M663" s="19">
        <f t="shared" si="422"/>
        <v>0.18297930648011612</v>
      </c>
      <c r="N663" s="19">
        <f t="shared" si="423"/>
        <v>-3.9459776628601125E-2</v>
      </c>
      <c r="O663" s="19">
        <f t="shared" si="424"/>
        <v>-1.6302721021663876E-3</v>
      </c>
      <c r="P663" s="19">
        <f t="shared" si="425"/>
        <v>4.7136128751999766E-3</v>
      </c>
      <c r="Q663" s="214"/>
      <c r="R663" s="305"/>
      <c r="S663" s="215"/>
      <c r="T663" t="str">
        <f t="shared" si="426"/>
        <v/>
      </c>
      <c r="U663" t="str">
        <f t="shared" si="427"/>
        <v/>
      </c>
      <c r="V663" t="str">
        <f t="shared" si="428"/>
        <v/>
      </c>
      <c r="W663" t="str">
        <f t="shared" si="429"/>
        <v/>
      </c>
      <c r="X663" s="10"/>
      <c r="Y663" s="219">
        <f t="shared" si="408"/>
        <v>-1.6043956043956037E-3</v>
      </c>
      <c r="Z663" s="78">
        <f t="shared" si="410"/>
        <v>0.39437843203211281</v>
      </c>
      <c r="AA663" s="78">
        <f t="shared" si="394"/>
        <v>0.3945656096116652</v>
      </c>
      <c r="AB663" s="74">
        <f t="shared" si="401"/>
        <v>662</v>
      </c>
      <c r="AC663" s="80">
        <f t="shared" si="412"/>
        <v>-2.2454368630744617E-3</v>
      </c>
      <c r="AD663" s="79">
        <f t="shared" si="393"/>
        <v>-1.871775795523889E-4</v>
      </c>
      <c r="AE663" s="81">
        <f t="shared" si="413"/>
        <v>2.0582592835220728E-3</v>
      </c>
      <c r="AF663" s="19">
        <f t="shared" si="396"/>
        <v>-4.7438898624898061E-4</v>
      </c>
      <c r="AG663" s="93">
        <f t="shared" si="395"/>
        <v>0.65906397948050266</v>
      </c>
      <c r="AH663" s="91">
        <f t="shared" si="397"/>
        <v>-3.6803285563472059E-4</v>
      </c>
      <c r="AI663" s="96">
        <f t="shared" si="398"/>
        <v>657.90930868433009</v>
      </c>
      <c r="AJ663" s="5">
        <f t="shared" si="402"/>
        <v>-1.0000000000000009E-2</v>
      </c>
      <c r="AK663" s="5">
        <f t="shared" si="405"/>
        <v>0</v>
      </c>
      <c r="AL663" s="5">
        <f t="shared" si="407"/>
        <v>-1.0000000000000009E-2</v>
      </c>
      <c r="AM663" s="95">
        <f t="shared" si="414"/>
        <v>9.285714285714286E-3</v>
      </c>
      <c r="AN663" s="95">
        <f t="shared" si="415"/>
        <v>-9.285714285714286E-3</v>
      </c>
      <c r="AO663" s="78">
        <f t="shared" si="416"/>
        <v>1</v>
      </c>
      <c r="AP663" s="8">
        <f t="shared" si="417"/>
        <v>50</v>
      </c>
      <c r="AQ663" s="8">
        <f t="shared" si="411"/>
        <v>50</v>
      </c>
      <c r="AR663" s="8">
        <f t="shared" si="400"/>
        <v>-1</v>
      </c>
      <c r="AS663" s="114">
        <f t="shared" si="406"/>
        <v>-47000</v>
      </c>
      <c r="AT663" s="103">
        <f t="shared" si="391"/>
        <v>-0.37572493786246908</v>
      </c>
      <c r="AU663" s="5">
        <f t="shared" si="403"/>
        <v>0.38</v>
      </c>
      <c r="AW663" s="210">
        <f t="shared" si="404"/>
        <v>5.2631578947368467E-2</v>
      </c>
      <c r="AX663" s="276">
        <f t="shared" si="409"/>
        <v>-2.9523410065928122E-4</v>
      </c>
      <c r="AY663" s="19">
        <f t="shared" si="392"/>
        <v>-2.720068955192612</v>
      </c>
    </row>
    <row r="664" spans="1:51">
      <c r="A664" s="4">
        <v>39300</v>
      </c>
      <c r="B664" s="9">
        <f t="shared" si="399"/>
        <v>39300</v>
      </c>
      <c r="C664" s="5">
        <v>0.38</v>
      </c>
      <c r="D664" s="5">
        <v>0.38</v>
      </c>
      <c r="E664" s="5">
        <v>0.38</v>
      </c>
      <c r="F664" s="5">
        <v>0.38</v>
      </c>
      <c r="G664" s="6">
        <v>20000</v>
      </c>
      <c r="H664" s="112">
        <v>0.38</v>
      </c>
      <c r="I664" s="19">
        <f t="shared" si="418"/>
        <v>0</v>
      </c>
      <c r="J664" s="8">
        <f t="shared" si="419"/>
        <v>0.42787475490101845</v>
      </c>
      <c r="K664" s="8">
        <f t="shared" si="420"/>
        <v>0.36412524509898159</v>
      </c>
      <c r="L664" s="8">
        <f t="shared" si="421"/>
        <v>0.39600000000000002</v>
      </c>
      <c r="M664" s="19">
        <f t="shared" si="422"/>
        <v>0.17507577587680739</v>
      </c>
      <c r="N664" s="19">
        <f t="shared" si="423"/>
        <v>-4.3193576122596049E-2</v>
      </c>
      <c r="O664" s="19">
        <f t="shared" si="424"/>
        <v>-1.8112956730297848E-3</v>
      </c>
      <c r="P664" s="19">
        <f t="shared" si="425"/>
        <v>4.9024968622971999E-3</v>
      </c>
      <c r="Q664" s="214"/>
      <c r="R664" s="305"/>
      <c r="S664" s="215"/>
      <c r="T664" t="str">
        <f t="shared" si="426"/>
        <v/>
      </c>
      <c r="U664" t="str">
        <f t="shared" si="427"/>
        <v/>
      </c>
      <c r="V664" t="str">
        <f t="shared" si="428"/>
        <v/>
      </c>
      <c r="W664" t="str">
        <f t="shared" si="429"/>
        <v/>
      </c>
      <c r="X664" s="10"/>
      <c r="Y664" s="219">
        <f t="shared" si="408"/>
        <v>-2.2197802197802185E-3</v>
      </c>
      <c r="Z664" s="78">
        <f t="shared" si="410"/>
        <v>0.39216415349916744</v>
      </c>
      <c r="AA664" s="78">
        <f t="shared" si="394"/>
        <v>0.39348775450040196</v>
      </c>
      <c r="AB664" s="74">
        <f t="shared" si="401"/>
        <v>663</v>
      </c>
      <c r="AC664" s="80">
        <f t="shared" si="412"/>
        <v>-2.7054882278052745E-3</v>
      </c>
      <c r="AD664" s="79">
        <f t="shared" si="393"/>
        <v>-1.3236010012345201E-3</v>
      </c>
      <c r="AE664" s="81">
        <f t="shared" si="413"/>
        <v>1.3818872265707542E-3</v>
      </c>
      <c r="AF664" s="19">
        <f t="shared" si="396"/>
        <v>-3.3637666892964721E-3</v>
      </c>
      <c r="AG664" s="93">
        <f t="shared" si="395"/>
        <v>0.20488278797601484</v>
      </c>
      <c r="AH664" s="91">
        <f t="shared" si="397"/>
        <v>-4.9825757188583621E-4</v>
      </c>
      <c r="AI664" s="96">
        <f t="shared" si="398"/>
        <v>658.56153959645519</v>
      </c>
      <c r="AJ664" s="5">
        <f t="shared" si="402"/>
        <v>0</v>
      </c>
      <c r="AK664" s="5">
        <f t="shared" si="405"/>
        <v>0</v>
      </c>
      <c r="AL664" s="5">
        <f t="shared" si="407"/>
        <v>0</v>
      </c>
      <c r="AM664" s="95">
        <f t="shared" si="414"/>
        <v>7.8571428571428559E-3</v>
      </c>
      <c r="AN664" s="95">
        <f t="shared" si="415"/>
        <v>-9.285714285714286E-3</v>
      </c>
      <c r="AO664" s="78">
        <f t="shared" si="416"/>
        <v>0.84615384615384603</v>
      </c>
      <c r="AP664" s="8">
        <f t="shared" si="417"/>
        <v>45.833333333333329</v>
      </c>
      <c r="AQ664" s="8">
        <f t="shared" si="411"/>
        <v>50.381679389312978</v>
      </c>
      <c r="AR664" s="8">
        <f t="shared" si="400"/>
        <v>0</v>
      </c>
      <c r="AS664" s="114">
        <f t="shared" si="406"/>
        <v>0</v>
      </c>
      <c r="AT664" s="103">
        <f t="shared" ref="AT664:AT727" si="430">SUM(AS645:AS664)/SUM(G645:G664)</f>
        <v>-0.36474185254673075</v>
      </c>
      <c r="AU664" s="5">
        <f t="shared" si="403"/>
        <v>0.38</v>
      </c>
      <c r="AW664" s="210">
        <f t="shared" si="404"/>
        <v>0</v>
      </c>
      <c r="AX664" s="276">
        <f t="shared" si="409"/>
        <v>-9.0542404833967812E-4</v>
      </c>
      <c r="AY664" s="19">
        <f t="shared" ref="AY664:AY727" si="431">IF((AX664&gt;AX663),ABS(AX664-AX663)/ABS(AX663),-1*ABS(AX664-AX663)/ABS(AX663))</f>
        <v>-2.0668003672942734</v>
      </c>
    </row>
    <row r="665" spans="1:51">
      <c r="A665" s="4">
        <v>39301</v>
      </c>
      <c r="B665" s="9">
        <f t="shared" si="399"/>
        <v>39301</v>
      </c>
      <c r="C665" s="5">
        <v>0.4</v>
      </c>
      <c r="D665" s="5">
        <v>0.4</v>
      </c>
      <c r="E665" s="5">
        <v>0.38</v>
      </c>
      <c r="F665" s="5">
        <v>0.38</v>
      </c>
      <c r="G665" s="6">
        <v>128600</v>
      </c>
      <c r="H665" s="112">
        <v>0.38</v>
      </c>
      <c r="I665" s="19">
        <f t="shared" si="418"/>
        <v>0</v>
      </c>
      <c r="J665" s="8">
        <f t="shared" si="419"/>
        <v>0.42787475490101845</v>
      </c>
      <c r="K665" s="8">
        <f t="shared" si="420"/>
        <v>0.36412524509898159</v>
      </c>
      <c r="L665" s="8">
        <f t="shared" si="421"/>
        <v>0.39600000000000002</v>
      </c>
      <c r="M665" s="19">
        <f t="shared" si="422"/>
        <v>0.17507577587680739</v>
      </c>
      <c r="N665" s="19">
        <f t="shared" si="423"/>
        <v>0</v>
      </c>
      <c r="O665" s="19">
        <f t="shared" si="424"/>
        <v>0</v>
      </c>
      <c r="P665" s="19">
        <f t="shared" si="425"/>
        <v>0</v>
      </c>
      <c r="Q665" s="214"/>
      <c r="R665" s="305"/>
      <c r="S665" s="215"/>
      <c r="T665" t="str">
        <f t="shared" si="426"/>
        <v/>
      </c>
      <c r="U665" t="str">
        <f t="shared" si="427"/>
        <v/>
      </c>
      <c r="V665" t="str">
        <f t="shared" si="428"/>
        <v/>
      </c>
      <c r="W665" t="str">
        <f t="shared" si="429"/>
        <v/>
      </c>
      <c r="X665" s="10"/>
      <c r="Y665" s="219">
        <f t="shared" si="408"/>
        <v>-3.4065934065934055E-3</v>
      </c>
      <c r="Z665" s="78">
        <f t="shared" si="410"/>
        <v>0.39029087386029565</v>
      </c>
      <c r="AA665" s="78">
        <f t="shared" si="394"/>
        <v>0.39248966066737223</v>
      </c>
      <c r="AB665" s="74">
        <f t="shared" si="401"/>
        <v>664</v>
      </c>
      <c r="AC665" s="80">
        <f t="shared" si="412"/>
        <v>-2.8645392269178675E-3</v>
      </c>
      <c r="AD665" s="79">
        <f t="shared" si="393"/>
        <v>-2.1987868070765804E-3</v>
      </c>
      <c r="AE665" s="81">
        <f t="shared" si="413"/>
        <v>6.657524198412872E-4</v>
      </c>
      <c r="AF665" s="19">
        <f t="shared" si="396"/>
        <v>-5.6021521773028608E-3</v>
      </c>
      <c r="AG665" s="93">
        <f t="shared" si="395"/>
        <v>5.878827986681618E-2</v>
      </c>
      <c r="AH665" s="91">
        <f t="shared" si="397"/>
        <v>-6.3349701661063063E-4</v>
      </c>
      <c r="AI665" s="96">
        <f t="shared" si="398"/>
        <v>659.23747249844757</v>
      </c>
      <c r="AJ665" s="5">
        <f t="shared" si="402"/>
        <v>0</v>
      </c>
      <c r="AK665" s="5">
        <f t="shared" si="405"/>
        <v>0</v>
      </c>
      <c r="AL665" s="5">
        <f t="shared" si="407"/>
        <v>0</v>
      </c>
      <c r="AM665" s="95">
        <f t="shared" si="414"/>
        <v>7.8571428571428559E-3</v>
      </c>
      <c r="AN665" s="95">
        <f t="shared" si="415"/>
        <v>-7.8571428571428559E-3</v>
      </c>
      <c r="AO665" s="78">
        <f t="shared" si="416"/>
        <v>1</v>
      </c>
      <c r="AP665" s="8">
        <f t="shared" si="417"/>
        <v>50</v>
      </c>
      <c r="AQ665" s="8">
        <f t="shared" si="411"/>
        <v>50</v>
      </c>
      <c r="AR665" s="8">
        <f t="shared" si="400"/>
        <v>-1</v>
      </c>
      <c r="AS665" s="114">
        <f t="shared" si="406"/>
        <v>-128600</v>
      </c>
      <c r="AT665" s="103">
        <f t="shared" si="430"/>
        <v>-0.40320525715818428</v>
      </c>
      <c r="AU665" s="5">
        <f t="shared" si="403"/>
        <v>0.38</v>
      </c>
      <c r="AW665" s="210">
        <f t="shared" si="404"/>
        <v>5.2631578947368467E-2</v>
      </c>
      <c r="AX665" s="276">
        <f t="shared" si="409"/>
        <v>-1.4377399934280503E-3</v>
      </c>
      <c r="AY665" s="19">
        <f t="shared" si="431"/>
        <v>-0.58791893816439578</v>
      </c>
    </row>
    <row r="666" spans="1:51">
      <c r="A666" s="4">
        <v>39302</v>
      </c>
      <c r="B666" s="9">
        <f t="shared" si="399"/>
        <v>39302</v>
      </c>
      <c r="C666" s="5">
        <v>0.39</v>
      </c>
      <c r="D666" s="5">
        <v>0.39</v>
      </c>
      <c r="E666" s="5">
        <v>0.39</v>
      </c>
      <c r="F666" s="5">
        <v>0.39</v>
      </c>
      <c r="G666" s="6">
        <v>3000</v>
      </c>
      <c r="H666" s="112">
        <v>0.39</v>
      </c>
      <c r="I666" s="19">
        <f t="shared" si="418"/>
        <v>2.6315789473684233E-2</v>
      </c>
      <c r="J666" s="8">
        <f t="shared" si="419"/>
        <v>0.42787475490101845</v>
      </c>
      <c r="K666" s="8">
        <f t="shared" si="420"/>
        <v>0.36412524509898159</v>
      </c>
      <c r="L666" s="8">
        <f t="shared" si="421"/>
        <v>0.39600000000000002</v>
      </c>
      <c r="M666" s="19">
        <f t="shared" si="422"/>
        <v>0.17507577587680739</v>
      </c>
      <c r="N666" s="19">
        <f t="shared" si="423"/>
        <v>0</v>
      </c>
      <c r="O666" s="19">
        <f t="shared" si="424"/>
        <v>0</v>
      </c>
      <c r="P666" s="19">
        <f t="shared" si="425"/>
        <v>0</v>
      </c>
      <c r="Q666" s="214"/>
      <c r="R666" s="305"/>
      <c r="S666" s="215"/>
      <c r="T666" t="str">
        <f t="shared" si="426"/>
        <v/>
      </c>
      <c r="U666" t="str">
        <f t="shared" si="427"/>
        <v/>
      </c>
      <c r="V666" t="str">
        <f t="shared" si="428"/>
        <v/>
      </c>
      <c r="W666" t="str">
        <f t="shared" si="429"/>
        <v/>
      </c>
      <c r="X666" s="10"/>
      <c r="Y666" s="219">
        <f t="shared" si="408"/>
        <v>-2.6593406593406581E-3</v>
      </c>
      <c r="Z666" s="78">
        <f t="shared" si="410"/>
        <v>0.39024607928581012</v>
      </c>
      <c r="AA666" s="78">
        <f t="shared" si="394"/>
        <v>0.39230542577798666</v>
      </c>
      <c r="AB666" s="74">
        <f t="shared" si="401"/>
        <v>665</v>
      </c>
      <c r="AC666" s="80">
        <f t="shared" si="412"/>
        <v>-2.1800791296142609E-3</v>
      </c>
      <c r="AD666" s="79">
        <f t="shared" si="393"/>
        <v>-2.0593464921765392E-3</v>
      </c>
      <c r="AE666" s="81">
        <f t="shared" si="413"/>
        <v>1.2073263743772188E-4</v>
      </c>
      <c r="AF666" s="19">
        <f t="shared" si="396"/>
        <v>-5.2493449156167512E-3</v>
      </c>
      <c r="AG666" s="93">
        <f t="shared" si="395"/>
        <v>-0.23894247663700488</v>
      </c>
      <c r="AH666" s="91">
        <f t="shared" si="397"/>
        <v>-6.3956355783013831E-4</v>
      </c>
      <c r="AI666" s="96">
        <f t="shared" si="398"/>
        <v>659.59809514758138</v>
      </c>
      <c r="AJ666" s="5">
        <f t="shared" si="402"/>
        <v>1.0000000000000009E-2</v>
      </c>
      <c r="AK666" s="5">
        <f t="shared" si="405"/>
        <v>1.0000000000000009E-2</v>
      </c>
      <c r="AL666" s="5">
        <f t="shared" si="407"/>
        <v>0</v>
      </c>
      <c r="AM666" s="95">
        <f t="shared" si="414"/>
        <v>5.0000000000000001E-3</v>
      </c>
      <c r="AN666" s="95">
        <f t="shared" si="415"/>
        <v>-7.8571428571428559E-3</v>
      </c>
      <c r="AO666" s="78">
        <f t="shared" si="416"/>
        <v>0.63636363636363646</v>
      </c>
      <c r="AP666" s="8">
        <f t="shared" si="417"/>
        <v>38.888888888888893</v>
      </c>
      <c r="AQ666" s="8">
        <f t="shared" si="411"/>
        <v>38.888888888888893</v>
      </c>
      <c r="AR666" s="8">
        <f t="shared" si="400"/>
        <v>0</v>
      </c>
      <c r="AS666" s="114">
        <f t="shared" si="406"/>
        <v>0</v>
      </c>
      <c r="AT666" s="103">
        <f t="shared" si="430"/>
        <v>-0.35687490982542214</v>
      </c>
      <c r="AU666" s="5">
        <f t="shared" si="403"/>
        <v>0.39</v>
      </c>
      <c r="AW666" s="210">
        <f t="shared" si="404"/>
        <v>0</v>
      </c>
      <c r="AX666" s="276">
        <f t="shared" si="409"/>
        <v>-1.8580639072501501E-3</v>
      </c>
      <c r="AY666" s="19">
        <f t="shared" si="431"/>
        <v>-0.29235043592263704</v>
      </c>
    </row>
    <row r="667" spans="1:51">
      <c r="A667" s="4">
        <v>39303</v>
      </c>
      <c r="B667" s="9">
        <f t="shared" si="399"/>
        <v>39303</v>
      </c>
      <c r="C667" s="5">
        <v>0.39</v>
      </c>
      <c r="D667" s="5">
        <v>0.39</v>
      </c>
      <c r="E667" s="5">
        <v>0.38</v>
      </c>
      <c r="F667" s="5">
        <v>0.39</v>
      </c>
      <c r="G667" s="6">
        <v>32400</v>
      </c>
      <c r="H667" s="112">
        <v>0.39</v>
      </c>
      <c r="I667" s="19">
        <f t="shared" si="418"/>
        <v>0</v>
      </c>
      <c r="J667" s="8">
        <f t="shared" si="419"/>
        <v>0.4274217793990247</v>
      </c>
      <c r="K667" s="8">
        <f t="shared" si="420"/>
        <v>0.36357822060097522</v>
      </c>
      <c r="L667" s="8">
        <f t="shared" si="421"/>
        <v>0.39549999999999996</v>
      </c>
      <c r="M667" s="19">
        <f t="shared" si="422"/>
        <v>0.17559786362483296</v>
      </c>
      <c r="N667" s="19">
        <f t="shared" si="423"/>
        <v>2.9820673100596808E-3</v>
      </c>
      <c r="O667" s="19">
        <f t="shared" si="424"/>
        <v>-1.0586637720623052E-3</v>
      </c>
      <c r="P667" s="19">
        <f t="shared" si="425"/>
        <v>-1.5022976444757782E-3</v>
      </c>
      <c r="Q667" s="214"/>
      <c r="R667" s="305"/>
      <c r="S667" s="215"/>
      <c r="T667" t="str">
        <f t="shared" si="426"/>
        <v/>
      </c>
      <c r="U667" t="str">
        <f t="shared" si="427"/>
        <v/>
      </c>
      <c r="V667" t="str">
        <f t="shared" si="428"/>
        <v/>
      </c>
      <c r="W667" t="str">
        <f t="shared" si="429"/>
        <v/>
      </c>
      <c r="X667" s="10"/>
      <c r="Y667" s="219">
        <f t="shared" si="408"/>
        <v>-2.3956043956043951E-3</v>
      </c>
      <c r="Z667" s="78">
        <f t="shared" si="410"/>
        <v>0.39020818307579536</v>
      </c>
      <c r="AA667" s="78">
        <f t="shared" si="394"/>
        <v>0.39213482427041563</v>
      </c>
      <c r="AB667" s="74">
        <f t="shared" si="401"/>
        <v>666</v>
      </c>
      <c r="AC667" s="80">
        <f t="shared" si="412"/>
        <v>-1.6378990656463943E-3</v>
      </c>
      <c r="AD667" s="79">
        <f t="shared" ref="AD667:AD730" si="432">Z667-AA667</f>
        <v>-1.9266411946202711E-3</v>
      </c>
      <c r="AE667" s="81">
        <f t="shared" si="413"/>
        <v>-2.887421289738767E-4</v>
      </c>
      <c r="AF667" s="19">
        <f t="shared" si="396"/>
        <v>-4.9132111594650469E-3</v>
      </c>
      <c r="AG667" s="93">
        <f t="shared" si="395"/>
        <v>-0.2486974241452414</v>
      </c>
      <c r="AH667" s="91">
        <f t="shared" si="397"/>
        <v>-5.9384451714029971E-4</v>
      </c>
      <c r="AI667" s="96">
        <f t="shared" si="398"/>
        <v>659.99809201338849</v>
      </c>
      <c r="AJ667" s="5">
        <f t="shared" si="402"/>
        <v>0</v>
      </c>
      <c r="AK667" s="5">
        <f t="shared" si="405"/>
        <v>0</v>
      </c>
      <c r="AL667" s="5">
        <f t="shared" si="407"/>
        <v>0</v>
      </c>
      <c r="AM667" s="95">
        <f t="shared" si="414"/>
        <v>5.0000000000000001E-3</v>
      </c>
      <c r="AN667" s="95">
        <f t="shared" si="415"/>
        <v>-6.4285714285714267E-3</v>
      </c>
      <c r="AO667" s="78">
        <f t="shared" si="416"/>
        <v>0.77777777777777801</v>
      </c>
      <c r="AP667" s="8">
        <f t="shared" si="417"/>
        <v>43.750000000000014</v>
      </c>
      <c r="AQ667" s="8">
        <f t="shared" si="411"/>
        <v>38.356164383561662</v>
      </c>
      <c r="AR667" s="8">
        <f t="shared" si="400"/>
        <v>1</v>
      </c>
      <c r="AS667" s="114">
        <f t="shared" si="406"/>
        <v>32400</v>
      </c>
      <c r="AT667" s="103">
        <f t="shared" si="430"/>
        <v>-0.38945113392923114</v>
      </c>
      <c r="AU667" s="5">
        <f t="shared" si="403"/>
        <v>0.39</v>
      </c>
      <c r="AW667" s="210">
        <f t="shared" si="404"/>
        <v>2.6315789473684233E-2</v>
      </c>
      <c r="AX667" s="276">
        <f t="shared" si="409"/>
        <v>-2.956823077897912E-3</v>
      </c>
      <c r="AY667" s="19">
        <f t="shared" si="431"/>
        <v>-0.5913462752063654</v>
      </c>
    </row>
    <row r="668" spans="1:51">
      <c r="A668" s="4">
        <v>39304</v>
      </c>
      <c r="B668" s="9">
        <f t="shared" si="399"/>
        <v>39304</v>
      </c>
      <c r="C668" s="5">
        <v>0.38</v>
      </c>
      <c r="D668" s="5">
        <v>0.38</v>
      </c>
      <c r="E668" s="5">
        <v>0.37</v>
      </c>
      <c r="F668" s="5">
        <v>0.38</v>
      </c>
      <c r="G668" s="6">
        <v>69000</v>
      </c>
      <c r="H668" s="112">
        <v>0.38</v>
      </c>
      <c r="I668" s="19">
        <f t="shared" si="418"/>
        <v>-2.5641025641025664E-2</v>
      </c>
      <c r="J668" s="8">
        <f t="shared" si="419"/>
        <v>0.4274217793990247</v>
      </c>
      <c r="K668" s="8">
        <f t="shared" si="420"/>
        <v>0.36357822060097522</v>
      </c>
      <c r="L668" s="8">
        <f t="shared" si="421"/>
        <v>0.39549999999999996</v>
      </c>
      <c r="M668" s="19">
        <f t="shared" si="422"/>
        <v>0.17559786362483296</v>
      </c>
      <c r="N668" s="19">
        <f t="shared" si="423"/>
        <v>0</v>
      </c>
      <c r="O668" s="19">
        <f t="shared" si="424"/>
        <v>0</v>
      </c>
      <c r="P668" s="19">
        <f t="shared" si="425"/>
        <v>0</v>
      </c>
      <c r="Q668" s="214"/>
      <c r="R668" s="305"/>
      <c r="S668" s="215"/>
      <c r="T668" t="str">
        <f t="shared" si="426"/>
        <v/>
      </c>
      <c r="U668" t="str">
        <f t="shared" si="427"/>
        <v/>
      </c>
      <c r="V668" t="str">
        <f t="shared" si="428"/>
        <v/>
      </c>
      <c r="W668" t="str">
        <f t="shared" si="429"/>
        <v/>
      </c>
      <c r="X668" s="10"/>
      <c r="Y668" s="219">
        <f t="shared" si="408"/>
        <v>-1.6703296703296708E-3</v>
      </c>
      <c r="Z668" s="78">
        <f t="shared" si="410"/>
        <v>0.38863612288212285</v>
      </c>
      <c r="AA668" s="78">
        <f t="shared" si="394"/>
        <v>0.39123684727440489</v>
      </c>
      <c r="AB668" s="74">
        <f t="shared" si="401"/>
        <v>667</v>
      </c>
      <c r="AC668" s="80">
        <f t="shared" si="412"/>
        <v>-1.8495858106465297E-3</v>
      </c>
      <c r="AD668" s="79">
        <f t="shared" si="432"/>
        <v>-2.6007243922820389E-3</v>
      </c>
      <c r="AE668" s="81">
        <f t="shared" si="413"/>
        <v>-7.5113858163550922E-4</v>
      </c>
      <c r="AF668" s="19">
        <f t="shared" si="396"/>
        <v>-6.6474423623446395E-3</v>
      </c>
      <c r="AG668" s="93">
        <f t="shared" si="395"/>
        <v>0.12924285106457004</v>
      </c>
      <c r="AH668" s="91">
        <f t="shared" si="397"/>
        <v>-4.8717602707624871E-4</v>
      </c>
      <c r="AI668" s="96">
        <f t="shared" si="398"/>
        <v>660.18735572377864</v>
      </c>
      <c r="AJ668" s="5">
        <f t="shared" si="402"/>
        <v>-1.0000000000000009E-2</v>
      </c>
      <c r="AK668" s="5">
        <f t="shared" si="405"/>
        <v>0</v>
      </c>
      <c r="AL668" s="5">
        <f t="shared" si="407"/>
        <v>-1.0000000000000009E-2</v>
      </c>
      <c r="AM668" s="95">
        <f t="shared" si="414"/>
        <v>3.5714285714285704E-3</v>
      </c>
      <c r="AN668" s="95">
        <f t="shared" si="415"/>
        <v>-7.1428571428571409E-3</v>
      </c>
      <c r="AO668" s="78">
        <f t="shared" si="416"/>
        <v>0.5</v>
      </c>
      <c r="AP668" s="8">
        <f t="shared" si="417"/>
        <v>33.333333333333329</v>
      </c>
      <c r="AQ668" s="8">
        <f t="shared" si="411"/>
        <v>38.46153846153846</v>
      </c>
      <c r="AR668" s="8">
        <f t="shared" si="400"/>
        <v>1</v>
      </c>
      <c r="AS668" s="114">
        <f t="shared" si="406"/>
        <v>69000</v>
      </c>
      <c r="AT668" s="103">
        <f t="shared" si="430"/>
        <v>-0.34905866104528621</v>
      </c>
      <c r="AU668" s="5">
        <f t="shared" si="403"/>
        <v>0.38</v>
      </c>
      <c r="AW668" s="210">
        <f t="shared" si="404"/>
        <v>2.7027027027027053E-2</v>
      </c>
      <c r="AX668" s="276">
        <f t="shared" si="409"/>
        <v>-3.0523285849247774E-3</v>
      </c>
      <c r="AY668" s="19">
        <f t="shared" si="431"/>
        <v>-3.230004112886016E-2</v>
      </c>
    </row>
    <row r="669" spans="1:51">
      <c r="A669" s="4">
        <v>39307</v>
      </c>
      <c r="B669" s="9">
        <f t="shared" si="399"/>
        <v>39307</v>
      </c>
      <c r="C669" s="5">
        <v>0.38</v>
      </c>
      <c r="D669" s="5">
        <v>0.38</v>
      </c>
      <c r="E669" s="5">
        <v>0.37</v>
      </c>
      <c r="F669" s="5">
        <v>0.37</v>
      </c>
      <c r="G669" s="6">
        <v>40100</v>
      </c>
      <c r="H669" s="112">
        <v>0.37</v>
      </c>
      <c r="I669" s="19">
        <f t="shared" si="418"/>
        <v>-2.6315789473684233E-2</v>
      </c>
      <c r="J669" s="8">
        <f t="shared" si="419"/>
        <v>0.4281662479035539</v>
      </c>
      <c r="K669" s="8">
        <f t="shared" si="420"/>
        <v>0.36183375209644592</v>
      </c>
      <c r="L669" s="8">
        <f t="shared" si="421"/>
        <v>0.39499999999999991</v>
      </c>
      <c r="M669" s="19">
        <f t="shared" si="422"/>
        <v>0.18332312953885854</v>
      </c>
      <c r="N669" s="19">
        <f t="shared" si="423"/>
        <v>4.3994076889971249E-2</v>
      </c>
      <c r="O669" s="19">
        <f t="shared" si="424"/>
        <v>1.7417654888245337E-3</v>
      </c>
      <c r="P669" s="19">
        <f t="shared" si="425"/>
        <v>-4.7980555646204379E-3</v>
      </c>
      <c r="Q669" s="214"/>
      <c r="R669" s="305"/>
      <c r="S669" s="215"/>
      <c r="T669" t="str">
        <f t="shared" si="426"/>
        <v/>
      </c>
      <c r="U669" t="str">
        <f t="shared" si="427"/>
        <v/>
      </c>
      <c r="V669" t="str">
        <f t="shared" si="428"/>
        <v/>
      </c>
      <c r="W669" t="str">
        <f t="shared" si="429"/>
        <v/>
      </c>
      <c r="X669" s="10"/>
      <c r="Y669" s="219">
        <f t="shared" si="408"/>
        <v>-2.3296703296703308E-3</v>
      </c>
      <c r="Z669" s="78">
        <f t="shared" si="410"/>
        <v>0.3857661599582759</v>
      </c>
      <c r="AA669" s="78">
        <f t="shared" si="394"/>
        <v>0.38966532057609893</v>
      </c>
      <c r="AB669" s="74">
        <f t="shared" si="401"/>
        <v>668</v>
      </c>
      <c r="AC669" s="80">
        <f t="shared" si="412"/>
        <v>-2.5184176289500147E-3</v>
      </c>
      <c r="AD669" s="79">
        <f t="shared" si="432"/>
        <v>-3.8991606178230276E-3</v>
      </c>
      <c r="AE669" s="81">
        <f t="shared" si="413"/>
        <v>-1.3807429888730129E-3</v>
      </c>
      <c r="AF669" s="19">
        <f t="shared" si="396"/>
        <v>-1.0006434783722429E-2</v>
      </c>
      <c r="AG669" s="93">
        <f t="shared" si="395"/>
        <v>0.36161167243691839</v>
      </c>
      <c r="AH669" s="91">
        <f t="shared" si="397"/>
        <v>-4.3540794576768402E-4</v>
      </c>
      <c r="AI669" s="96">
        <f t="shared" si="398"/>
        <v>660.42190827571335</v>
      </c>
      <c r="AJ669" s="5">
        <f t="shared" si="402"/>
        <v>-1.0000000000000009E-2</v>
      </c>
      <c r="AK669" s="5">
        <f t="shared" si="405"/>
        <v>0</v>
      </c>
      <c r="AL669" s="5">
        <f t="shared" si="407"/>
        <v>-1.0000000000000009E-2</v>
      </c>
      <c r="AM669" s="95">
        <f t="shared" si="414"/>
        <v>3.5714285714285704E-3</v>
      </c>
      <c r="AN669" s="95">
        <f t="shared" si="415"/>
        <v>-5.0000000000000001E-3</v>
      </c>
      <c r="AO669" s="78">
        <f t="shared" si="416"/>
        <v>0.71428571428571408</v>
      </c>
      <c r="AP669" s="8">
        <f t="shared" si="417"/>
        <v>41.666666666666657</v>
      </c>
      <c r="AQ669" s="8">
        <f t="shared" si="411"/>
        <v>47.169811320754711</v>
      </c>
      <c r="AR669" s="8">
        <f t="shared" si="400"/>
        <v>-1</v>
      </c>
      <c r="AS669" s="114">
        <f t="shared" si="406"/>
        <v>-40100</v>
      </c>
      <c r="AT669" s="103">
        <f t="shared" si="430"/>
        <v>-0.43565668420853387</v>
      </c>
      <c r="AU669" s="5">
        <f t="shared" si="403"/>
        <v>0.37</v>
      </c>
      <c r="AW669" s="210">
        <f t="shared" si="404"/>
        <v>2.7027027027027053E-2</v>
      </c>
      <c r="AX669" s="276">
        <f t="shared" si="409"/>
        <v>-2.8324271997029376E-3</v>
      </c>
      <c r="AY669" s="19">
        <f t="shared" si="431"/>
        <v>7.2043811504408917E-2</v>
      </c>
    </row>
    <row r="670" spans="1:51">
      <c r="A670" s="4">
        <v>39308</v>
      </c>
      <c r="B670" s="9">
        <f t="shared" si="399"/>
        <v>39308</v>
      </c>
      <c r="C670" s="5">
        <v>0.38</v>
      </c>
      <c r="D670" s="5">
        <v>0.38</v>
      </c>
      <c r="E670" s="5">
        <v>0.34</v>
      </c>
      <c r="F670" s="5">
        <v>0.35</v>
      </c>
      <c r="G670" s="6">
        <v>370200</v>
      </c>
      <c r="H670" s="112">
        <v>0.35</v>
      </c>
      <c r="I670" s="19">
        <f t="shared" si="418"/>
        <v>-5.4054054054054106E-2</v>
      </c>
      <c r="J670" s="8">
        <f t="shared" si="419"/>
        <v>0.43090572873934296</v>
      </c>
      <c r="K670" s="8">
        <f t="shared" si="420"/>
        <v>0.35409427126065685</v>
      </c>
      <c r="L670" s="8">
        <f t="shared" si="421"/>
        <v>0.3924999999999999</v>
      </c>
      <c r="M670" s="19">
        <f t="shared" si="422"/>
        <v>0.21692375085657192</v>
      </c>
      <c r="N670" s="19">
        <f t="shared" si="423"/>
        <v>0.18328631745614588</v>
      </c>
      <c r="O670" s="19">
        <f t="shared" si="424"/>
        <v>6.3981709188953729E-3</v>
      </c>
      <c r="P670" s="19">
        <f t="shared" si="425"/>
        <v>-2.1389604454937997E-2</v>
      </c>
      <c r="Q670" s="214"/>
      <c r="R670" s="305"/>
      <c r="S670" s="215"/>
      <c r="T670" t="str">
        <f t="shared" si="426"/>
        <v/>
      </c>
      <c r="U670" t="str">
        <f t="shared" si="427"/>
        <v/>
      </c>
      <c r="V670" t="str">
        <f t="shared" si="428"/>
        <v>BrokeBandLower</v>
      </c>
      <c r="W670" t="str">
        <f t="shared" si="429"/>
        <v>BrokeBandLower</v>
      </c>
      <c r="X670" s="10"/>
      <c r="Y670" s="219">
        <f t="shared" si="408"/>
        <v>-3.1428571428571443E-3</v>
      </c>
      <c r="Z670" s="78">
        <f t="shared" si="410"/>
        <v>0.38025817132470141</v>
      </c>
      <c r="AA670" s="78">
        <f t="shared" si="394"/>
        <v>0.3867300868534676</v>
      </c>
      <c r="AB670" s="74">
        <f t="shared" si="401"/>
        <v>669</v>
      </c>
      <c r="AC670" s="80">
        <f t="shared" si="412"/>
        <v>-4.0729380319145438E-3</v>
      </c>
      <c r="AD670" s="79">
        <f t="shared" si="432"/>
        <v>-6.4719155287661922E-3</v>
      </c>
      <c r="AE670" s="81">
        <f t="shared" si="413"/>
        <v>-2.3989774968516489E-3</v>
      </c>
      <c r="AF670" s="19">
        <f t="shared" si="396"/>
        <v>-1.6734967743066775E-2</v>
      </c>
      <c r="AG670" s="93">
        <f t="shared" si="395"/>
        <v>0.61726076926035656</v>
      </c>
      <c r="AH670" s="91">
        <f t="shared" si="397"/>
        <v>-4.2961523894963574E-4</v>
      </c>
      <c r="AI670" s="96">
        <f t="shared" si="398"/>
        <v>660.56459748727582</v>
      </c>
      <c r="AJ670" s="5">
        <f t="shared" si="402"/>
        <v>-2.0000000000000018E-2</v>
      </c>
      <c r="AK670" s="5">
        <f t="shared" si="405"/>
        <v>0</v>
      </c>
      <c r="AL670" s="5">
        <f t="shared" si="407"/>
        <v>-2.0000000000000018E-2</v>
      </c>
      <c r="AM670" s="95">
        <f t="shared" si="414"/>
        <v>2.8571428571428558E-3</v>
      </c>
      <c r="AN670" s="95">
        <f t="shared" si="415"/>
        <v>-6.4285714285714302E-3</v>
      </c>
      <c r="AO670" s="78">
        <f t="shared" si="416"/>
        <v>0.44444444444444414</v>
      </c>
      <c r="AP670" s="8">
        <f t="shared" si="417"/>
        <v>30.769230769230759</v>
      </c>
      <c r="AQ670" s="8">
        <f t="shared" si="411"/>
        <v>47.058823529411747</v>
      </c>
      <c r="AR670" s="8">
        <f t="shared" si="400"/>
        <v>-0.50000000000000211</v>
      </c>
      <c r="AS670" s="114">
        <f t="shared" si="406"/>
        <v>-185100.00000000079</v>
      </c>
      <c r="AT670" s="103">
        <f t="shared" si="430"/>
        <v>-0.47441071731388879</v>
      </c>
      <c r="AU670" s="5">
        <f t="shared" si="403"/>
        <v>0.35</v>
      </c>
      <c r="AW670" s="210">
        <f t="shared" si="404"/>
        <v>0.11764705882352934</v>
      </c>
      <c r="AX670" s="276">
        <f t="shared" si="409"/>
        <v>-1.7139144414139375E-3</v>
      </c>
      <c r="AY670" s="19">
        <f t="shared" si="431"/>
        <v>0.39489550107635907</v>
      </c>
    </row>
    <row r="671" spans="1:51">
      <c r="A671" s="4">
        <v>39309</v>
      </c>
      <c r="B671" s="9">
        <f t="shared" si="399"/>
        <v>39309</v>
      </c>
      <c r="C671" s="5">
        <v>0.35</v>
      </c>
      <c r="D671" s="5">
        <v>0.38</v>
      </c>
      <c r="E671" s="5">
        <v>0.34</v>
      </c>
      <c r="F671" s="5">
        <v>0.34</v>
      </c>
      <c r="G671" s="6">
        <v>383800</v>
      </c>
      <c r="H671" s="112">
        <v>0.34</v>
      </c>
      <c r="I671" s="19">
        <f t="shared" si="418"/>
        <v>-2.8571428571428439E-2</v>
      </c>
      <c r="J671" s="8">
        <f t="shared" si="419"/>
        <v>0.43498595283907032</v>
      </c>
      <c r="K671" s="8">
        <f t="shared" si="420"/>
        <v>0.34601404716092948</v>
      </c>
      <c r="L671" s="8">
        <f t="shared" si="421"/>
        <v>0.3904999999999999</v>
      </c>
      <c r="M671" s="19">
        <f t="shared" si="422"/>
        <v>0.25713379675814269</v>
      </c>
      <c r="N671" s="19">
        <f t="shared" si="423"/>
        <v>0.18536488394098113</v>
      </c>
      <c r="O671" s="19">
        <f t="shared" si="424"/>
        <v>9.4689483745422805E-3</v>
      </c>
      <c r="P671" s="19">
        <f t="shared" si="425"/>
        <v>-2.2819414928572299E-2</v>
      </c>
      <c r="Q671" s="214"/>
      <c r="R671" s="305"/>
      <c r="S671" s="215"/>
      <c r="T671" t="str">
        <f t="shared" si="426"/>
        <v/>
      </c>
      <c r="U671" t="str">
        <f t="shared" si="427"/>
        <v/>
      </c>
      <c r="V671" t="str">
        <f t="shared" si="428"/>
        <v>BrokeBandLower</v>
      </c>
      <c r="W671" t="str">
        <f t="shared" si="429"/>
        <v>BrokeBandLower</v>
      </c>
      <c r="X671" s="10"/>
      <c r="Y671" s="219">
        <f t="shared" si="408"/>
        <v>-4.0219780219780225E-3</v>
      </c>
      <c r="Z671" s="78">
        <f t="shared" si="410"/>
        <v>0.37405841294069742</v>
      </c>
      <c r="AA671" s="78">
        <f t="shared" ref="AA671:AA734" si="433">AA670+(0.074*(F671-AA670))</f>
        <v>0.38327206042631101</v>
      </c>
      <c r="AB671" s="74">
        <f t="shared" si="401"/>
        <v>670</v>
      </c>
      <c r="AC671" s="80">
        <f t="shared" si="412"/>
        <v>-5.4517359910095584E-3</v>
      </c>
      <c r="AD671" s="79">
        <f t="shared" si="432"/>
        <v>-9.2136474856135964E-3</v>
      </c>
      <c r="AE671" s="81">
        <f t="shared" si="413"/>
        <v>-3.7619114946040384E-3</v>
      </c>
      <c r="AF671" s="19">
        <f t="shared" si="396"/>
        <v>-2.403944465809826E-2</v>
      </c>
      <c r="AG671" s="93">
        <f t="shared" si="395"/>
        <v>0.33852662335913086</v>
      </c>
      <c r="AH671" s="91">
        <f t="shared" si="397"/>
        <v>-4.561804285212939E-4</v>
      </c>
      <c r="AI671" s="96">
        <f t="shared" si="398"/>
        <v>660.7663802978343</v>
      </c>
      <c r="AJ671" s="5">
        <f t="shared" si="402"/>
        <v>-9.9999999999999534E-3</v>
      </c>
      <c r="AK671" s="5">
        <f t="shared" si="405"/>
        <v>0</v>
      </c>
      <c r="AL671" s="5">
        <f t="shared" si="407"/>
        <v>-9.9999999999999534E-3</v>
      </c>
      <c r="AM671" s="95">
        <f t="shared" si="414"/>
        <v>2.8571428571428558E-3</v>
      </c>
      <c r="AN671" s="95">
        <f t="shared" si="415"/>
        <v>-7.1428571428571409E-3</v>
      </c>
      <c r="AO671" s="78">
        <f t="shared" si="416"/>
        <v>0.39999999999999991</v>
      </c>
      <c r="AP671" s="8">
        <f t="shared" si="417"/>
        <v>28.571428571428569</v>
      </c>
      <c r="AQ671" s="8">
        <f t="shared" si="411"/>
        <v>48.275862068965509</v>
      </c>
      <c r="AR671" s="8">
        <f t="shared" si="400"/>
        <v>-1</v>
      </c>
      <c r="AS671" s="114">
        <f t="shared" si="406"/>
        <v>-383800</v>
      </c>
      <c r="AT671" s="103">
        <f t="shared" si="430"/>
        <v>-0.58514968487394992</v>
      </c>
      <c r="AU671" s="5">
        <f t="shared" si="403"/>
        <v>0.34</v>
      </c>
      <c r="AW671" s="210">
        <f t="shared" si="404"/>
        <v>0.11764705882352934</v>
      </c>
      <c r="AX671" s="276">
        <f t="shared" si="409"/>
        <v>4.8106889229331505E-4</v>
      </c>
      <c r="AY671" s="19">
        <f t="shared" si="431"/>
        <v>1.2806843099451597</v>
      </c>
    </row>
    <row r="672" spans="1:51">
      <c r="A672" s="4">
        <v>39310</v>
      </c>
      <c r="B672" s="9">
        <f t="shared" si="399"/>
        <v>39310</v>
      </c>
      <c r="C672" s="5">
        <v>0.33</v>
      </c>
      <c r="D672" s="5">
        <v>0.33</v>
      </c>
      <c r="E672" s="5">
        <v>0.31</v>
      </c>
      <c r="F672" s="5">
        <v>0.33</v>
      </c>
      <c r="G672" s="6">
        <v>64400</v>
      </c>
      <c r="H672" s="112">
        <v>0.33</v>
      </c>
      <c r="I672" s="19">
        <f t="shared" si="418"/>
        <v>-2.9411764705882377E-2</v>
      </c>
      <c r="J672" s="8">
        <f t="shared" si="419"/>
        <v>0.43344788837894732</v>
      </c>
      <c r="K672" s="8">
        <f t="shared" si="420"/>
        <v>0.33755211162105248</v>
      </c>
      <c r="L672" s="8">
        <f t="shared" si="421"/>
        <v>0.3854999999999999</v>
      </c>
      <c r="M672" s="19">
        <f t="shared" si="422"/>
        <v>0.28409176970443817</v>
      </c>
      <c r="N672" s="19">
        <f t="shared" si="423"/>
        <v>0.10484025548633681</v>
      </c>
      <c r="O672" s="19">
        <f t="shared" si="424"/>
        <v>-3.5358945503512185E-3</v>
      </c>
      <c r="P672" s="19">
        <f t="shared" si="425"/>
        <v>-2.4455468236933751E-2</v>
      </c>
      <c r="Q672" s="214"/>
      <c r="R672" s="305"/>
      <c r="S672" s="215"/>
      <c r="T672" t="str">
        <f t="shared" si="426"/>
        <v>BrokeBandLower</v>
      </c>
      <c r="U672" t="str">
        <f t="shared" si="427"/>
        <v>BrokeBandLower</v>
      </c>
      <c r="V672" t="str">
        <f t="shared" si="428"/>
        <v>BrokeBandLower</v>
      </c>
      <c r="W672" t="str">
        <f t="shared" si="429"/>
        <v>BrokeBandLower</v>
      </c>
      <c r="X672" s="10"/>
      <c r="Y672" s="219">
        <f t="shared" si="408"/>
        <v>-4.2637362637362643E-3</v>
      </c>
      <c r="Z672" s="78">
        <f t="shared" si="410"/>
        <v>0.36727341734783003</v>
      </c>
      <c r="AA672" s="78">
        <f t="shared" si="433"/>
        <v>0.379329927954764</v>
      </c>
      <c r="AB672" s="74">
        <f t="shared" si="401"/>
        <v>671</v>
      </c>
      <c r="AC672" s="80">
        <f t="shared" si="412"/>
        <v>-6.6356792898639438E-3</v>
      </c>
      <c r="AD672" s="79">
        <f t="shared" si="432"/>
        <v>-1.2056510606933968E-2</v>
      </c>
      <c r="AE672" s="81">
        <f t="shared" si="413"/>
        <v>-5.420831317070024E-3</v>
      </c>
      <c r="AF672" s="19">
        <f t="shared" si="396"/>
        <v>-3.1783705208653444E-2</v>
      </c>
      <c r="AG672" s="93">
        <f t="shared" si="395"/>
        <v>0.21716812787831671</v>
      </c>
      <c r="AH672" s="91">
        <f t="shared" si="397"/>
        <v>-4.5980090536446255E-4</v>
      </c>
      <c r="AI672" s="96">
        <f t="shared" si="398"/>
        <v>660.67814943090389</v>
      </c>
      <c r="AJ672" s="5">
        <f t="shared" si="402"/>
        <v>-1.0000000000000009E-2</v>
      </c>
      <c r="AK672" s="5">
        <f t="shared" si="405"/>
        <v>0</v>
      </c>
      <c r="AL672" s="5">
        <f t="shared" si="407"/>
        <v>-1.0000000000000009E-2</v>
      </c>
      <c r="AM672" s="95">
        <f t="shared" si="414"/>
        <v>1.4285714285714299E-3</v>
      </c>
      <c r="AN672" s="95">
        <f t="shared" si="415"/>
        <v>-7.8571428571428559E-3</v>
      </c>
      <c r="AO672" s="78">
        <f t="shared" si="416"/>
        <v>0.18181818181818202</v>
      </c>
      <c r="AP672" s="8">
        <f t="shared" si="417"/>
        <v>15.384615384615401</v>
      </c>
      <c r="AQ672" s="8">
        <f t="shared" si="411"/>
        <v>42.105263157894761</v>
      </c>
      <c r="AR672" s="8">
        <f t="shared" si="400"/>
        <v>1</v>
      </c>
      <c r="AS672" s="114">
        <f t="shared" si="406"/>
        <v>64400</v>
      </c>
      <c r="AT672" s="103">
        <f t="shared" si="430"/>
        <v>-0.57265262406283524</v>
      </c>
      <c r="AU672" s="5">
        <f t="shared" si="403"/>
        <v>0.33</v>
      </c>
      <c r="AW672" s="210">
        <f t="shared" si="404"/>
        <v>6.4516129032258118E-2</v>
      </c>
      <c r="AX672" s="276">
        <f t="shared" si="409"/>
        <v>3.5862992543491379E-3</v>
      </c>
      <c r="AY672" s="19">
        <f t="shared" si="431"/>
        <v>6.4548558674263985</v>
      </c>
    </row>
    <row r="673" spans="1:51">
      <c r="A673" s="4">
        <v>39311</v>
      </c>
      <c r="B673" s="9">
        <f t="shared" si="399"/>
        <v>39311</v>
      </c>
      <c r="C673" s="5">
        <v>0.34</v>
      </c>
      <c r="D673" s="5">
        <v>0.35</v>
      </c>
      <c r="E673" s="5">
        <v>0.33</v>
      </c>
      <c r="F673" s="5">
        <v>0.33</v>
      </c>
      <c r="G673" s="6">
        <v>118000</v>
      </c>
      <c r="H673" s="112">
        <v>0.33</v>
      </c>
      <c r="I673" s="19">
        <f t="shared" si="418"/>
        <v>0</v>
      </c>
      <c r="J673" s="8">
        <f t="shared" si="419"/>
        <v>0.43375897052181561</v>
      </c>
      <c r="K673" s="8">
        <f t="shared" si="420"/>
        <v>0.32924102947818429</v>
      </c>
      <c r="L673" s="8">
        <f t="shared" si="421"/>
        <v>0.38149999999999995</v>
      </c>
      <c r="M673" s="19">
        <f t="shared" si="422"/>
        <v>0.31745114273662162</v>
      </c>
      <c r="N673" s="19">
        <f t="shared" si="423"/>
        <v>0.11742463735183067</v>
      </c>
      <c r="O673" s="19">
        <f t="shared" si="424"/>
        <v>7.1769214064395972E-4</v>
      </c>
      <c r="P673" s="19">
        <f t="shared" si="425"/>
        <v>-2.4621626874011357E-2</v>
      </c>
      <c r="Q673" s="214"/>
      <c r="R673" s="305"/>
      <c r="S673" s="215"/>
      <c r="T673" t="str">
        <f t="shared" si="426"/>
        <v/>
      </c>
      <c r="U673" t="str">
        <f t="shared" si="427"/>
        <v/>
      </c>
      <c r="V673" t="str">
        <f t="shared" si="428"/>
        <v/>
      </c>
      <c r="W673" t="str">
        <f t="shared" si="429"/>
        <v/>
      </c>
      <c r="X673" s="10"/>
      <c r="Y673" s="219">
        <f t="shared" si="408"/>
        <v>-4.7692307692307687E-3</v>
      </c>
      <c r="Z673" s="78">
        <f t="shared" si="410"/>
        <v>0.36153331107626419</v>
      </c>
      <c r="AA673" s="78">
        <f t="shared" si="433"/>
        <v>0.37567951328611149</v>
      </c>
      <c r="AB673" s="74">
        <f t="shared" si="401"/>
        <v>672</v>
      </c>
      <c r="AC673" s="80">
        <f t="shared" si="412"/>
        <v>-6.9802967142218227E-3</v>
      </c>
      <c r="AD673" s="79">
        <f t="shared" si="432"/>
        <v>-1.4146202209847303E-2</v>
      </c>
      <c r="AE673" s="81">
        <f t="shared" si="413"/>
        <v>-7.1659054956254801E-3</v>
      </c>
      <c r="AF673" s="19">
        <f t="shared" si="396"/>
        <v>-3.7654973746395863E-2</v>
      </c>
      <c r="AG673" s="93">
        <f t="shared" si="395"/>
        <v>5.1934008457021862E-2</v>
      </c>
      <c r="AH673" s="91">
        <f t="shared" si="397"/>
        <v>-4.6468283880861659E-4</v>
      </c>
      <c r="AI673" s="96">
        <f t="shared" si="398"/>
        <v>660.69359357535382</v>
      </c>
      <c r="AJ673" s="5">
        <f t="shared" si="402"/>
        <v>0</v>
      </c>
      <c r="AK673" s="5">
        <f t="shared" si="405"/>
        <v>0</v>
      </c>
      <c r="AL673" s="5">
        <f t="shared" si="407"/>
        <v>0</v>
      </c>
      <c r="AM673" s="95">
        <f t="shared" si="414"/>
        <v>1.4285714285714299E-3</v>
      </c>
      <c r="AN673" s="95">
        <f t="shared" si="415"/>
        <v>-6.4285714285714302E-3</v>
      </c>
      <c r="AO673" s="78">
        <f t="shared" si="416"/>
        <v>0.22222222222222238</v>
      </c>
      <c r="AP673" s="8">
        <f t="shared" si="417"/>
        <v>18.181818181818187</v>
      </c>
      <c r="AQ673" s="8">
        <f t="shared" si="411"/>
        <v>43.750000000000014</v>
      </c>
      <c r="AR673" s="8">
        <f t="shared" si="400"/>
        <v>-1</v>
      </c>
      <c r="AS673" s="114">
        <f t="shared" si="406"/>
        <v>-118000</v>
      </c>
      <c r="AT673" s="103">
        <f t="shared" si="430"/>
        <v>-0.60794237882032343</v>
      </c>
      <c r="AU673" s="5">
        <f t="shared" si="403"/>
        <v>0.33</v>
      </c>
      <c r="AW673" s="210">
        <f t="shared" si="404"/>
        <v>6.060606060606049E-2</v>
      </c>
      <c r="AX673" s="276">
        <f t="shared" si="409"/>
        <v>7.2653469638249129E-3</v>
      </c>
      <c r="AY673" s="19">
        <f t="shared" si="431"/>
        <v>1.0258618839501918</v>
      </c>
    </row>
    <row r="674" spans="1:51">
      <c r="A674" s="4">
        <v>39314</v>
      </c>
      <c r="B674" s="9">
        <f t="shared" si="399"/>
        <v>39314</v>
      </c>
      <c r="C674" s="5">
        <v>0.35</v>
      </c>
      <c r="D674" s="5">
        <v>0.35</v>
      </c>
      <c r="E674" s="5">
        <v>0.32</v>
      </c>
      <c r="F674" s="5">
        <v>0.33</v>
      </c>
      <c r="G674" s="6">
        <v>282400</v>
      </c>
      <c r="H674" s="112">
        <v>0.33</v>
      </c>
      <c r="I674" s="19">
        <f t="shared" si="418"/>
        <v>0</v>
      </c>
      <c r="J674" s="8">
        <f t="shared" si="419"/>
        <v>0.42837484939737169</v>
      </c>
      <c r="K674" s="8">
        <f t="shared" si="420"/>
        <v>0.3246251506026282</v>
      </c>
      <c r="L674" s="8">
        <f t="shared" si="421"/>
        <v>0.37649999999999995</v>
      </c>
      <c r="M674" s="19">
        <f t="shared" si="422"/>
        <v>0.31959846180169482</v>
      </c>
      <c r="N674" s="19">
        <f t="shared" si="423"/>
        <v>6.764250544389323E-3</v>
      </c>
      <c r="O674" s="19">
        <f t="shared" si="424"/>
        <v>-1.2412702653657577E-2</v>
      </c>
      <c r="P674" s="19">
        <f t="shared" si="425"/>
        <v>-1.4019755930394881E-2</v>
      </c>
      <c r="Q674" s="214"/>
      <c r="R674" s="305"/>
      <c r="S674" s="215"/>
      <c r="T674" t="str">
        <f t="shared" si="426"/>
        <v/>
      </c>
      <c r="U674" t="str">
        <f t="shared" si="427"/>
        <v/>
      </c>
      <c r="V674" t="str">
        <f t="shared" si="428"/>
        <v>BrokeBandLower</v>
      </c>
      <c r="W674" t="str">
        <f t="shared" si="429"/>
        <v/>
      </c>
      <c r="X674" s="10"/>
      <c r="Y674" s="219">
        <f t="shared" si="408"/>
        <v>-4.9670329670329664E-3</v>
      </c>
      <c r="Z674" s="78">
        <f t="shared" si="410"/>
        <v>0.3566771811705195</v>
      </c>
      <c r="AA674" s="78">
        <f t="shared" si="433"/>
        <v>0.37229922930293924</v>
      </c>
      <c r="AB674" s="74">
        <f t="shared" si="401"/>
        <v>673</v>
      </c>
      <c r="AC674" s="80">
        <f t="shared" si="412"/>
        <v>-6.764914109435409E-3</v>
      </c>
      <c r="AD674" s="79">
        <f t="shared" si="432"/>
        <v>-1.5622048132419741E-2</v>
      </c>
      <c r="AE674" s="81">
        <f t="shared" si="413"/>
        <v>-8.8571340229843323E-3</v>
      </c>
      <c r="AF674" s="19">
        <f t="shared" si="396"/>
        <v>-4.1961000461024613E-2</v>
      </c>
      <c r="AG674" s="93">
        <f t="shared" si="395"/>
        <v>-3.0855795047736022E-2</v>
      </c>
      <c r="AH674" s="91">
        <f t="shared" si="397"/>
        <v>-4.4934793860538754E-4</v>
      </c>
      <c r="AI674" s="96">
        <f t="shared" si="398"/>
        <v>660.61111821938709</v>
      </c>
      <c r="AJ674" s="5">
        <f t="shared" si="402"/>
        <v>0</v>
      </c>
      <c r="AK674" s="5">
        <f t="shared" si="405"/>
        <v>0</v>
      </c>
      <c r="AL674" s="5">
        <f t="shared" si="407"/>
        <v>0</v>
      </c>
      <c r="AM674" s="95">
        <f t="shared" si="414"/>
        <v>1.4285714285714299E-3</v>
      </c>
      <c r="AN674" s="95">
        <f t="shared" si="415"/>
        <v>-6.4285714285714302E-3</v>
      </c>
      <c r="AO674" s="78">
        <f t="shared" si="416"/>
        <v>0.22222222222222238</v>
      </c>
      <c r="AP674" s="8">
        <f t="shared" si="417"/>
        <v>18.181818181818187</v>
      </c>
      <c r="AQ674" s="8">
        <f t="shared" si="411"/>
        <v>43.750000000000014</v>
      </c>
      <c r="AR674" s="8">
        <f t="shared" si="400"/>
        <v>-0.33333333333333209</v>
      </c>
      <c r="AS674" s="114">
        <f t="shared" si="406"/>
        <v>-94133.333333332979</v>
      </c>
      <c r="AT674" s="103">
        <f t="shared" si="430"/>
        <v>-0.58910812716779648</v>
      </c>
      <c r="AU674" s="5">
        <f t="shared" si="403"/>
        <v>0.33</v>
      </c>
      <c r="AW674" s="210">
        <f t="shared" si="404"/>
        <v>9.3749999999999903E-2</v>
      </c>
      <c r="AX674" s="276">
        <f t="shared" si="409"/>
        <v>1.0231118640156127E-2</v>
      </c>
      <c r="AY674" s="19">
        <f t="shared" si="431"/>
        <v>0.40820785175135732</v>
      </c>
    </row>
    <row r="675" spans="1:51">
      <c r="A675" s="4">
        <v>39315</v>
      </c>
      <c r="B675" s="9">
        <f t="shared" si="399"/>
        <v>39315</v>
      </c>
      <c r="C675" s="5">
        <v>0.33</v>
      </c>
      <c r="D675" s="5">
        <v>0.34</v>
      </c>
      <c r="E675" s="5">
        <v>0.28999999999999998</v>
      </c>
      <c r="F675" s="5">
        <v>0.34</v>
      </c>
      <c r="G675" s="6">
        <v>736700</v>
      </c>
      <c r="H675" s="112">
        <v>0.34</v>
      </c>
      <c r="I675" s="19">
        <f t="shared" si="418"/>
        <v>3.0303030303030328E-2</v>
      </c>
      <c r="J675" s="8">
        <f t="shared" si="419"/>
        <v>0.42781449618829476</v>
      </c>
      <c r="K675" s="8">
        <f t="shared" si="420"/>
        <v>0.32018550381170513</v>
      </c>
      <c r="L675" s="8">
        <f t="shared" si="421"/>
        <v>0.37399999999999994</v>
      </c>
      <c r="M675" s="19">
        <f t="shared" si="422"/>
        <v>0.33614573769049877</v>
      </c>
      <c r="N675" s="19">
        <f t="shared" si="423"/>
        <v>5.1775205035471158E-2</v>
      </c>
      <c r="O675" s="19">
        <f t="shared" si="424"/>
        <v>-1.3080908224776232E-3</v>
      </c>
      <c r="P675" s="19">
        <f t="shared" si="425"/>
        <v>-1.3676225587208475E-2</v>
      </c>
      <c r="Q675" s="214"/>
      <c r="R675" s="305"/>
      <c r="S675" s="215"/>
      <c r="T675" t="str">
        <f t="shared" si="426"/>
        <v/>
      </c>
      <c r="U675" t="str">
        <f t="shared" si="427"/>
        <v/>
      </c>
      <c r="V675" t="str">
        <f t="shared" si="428"/>
        <v>BrokeBandLower</v>
      </c>
      <c r="W675" t="str">
        <f t="shared" si="429"/>
        <v/>
      </c>
      <c r="X675" s="10"/>
      <c r="Y675" s="219">
        <f t="shared" si="408"/>
        <v>-5.2307692307692307E-3</v>
      </c>
      <c r="Z675" s="78">
        <f t="shared" si="410"/>
        <v>0.35410889527025952</v>
      </c>
      <c r="AA675" s="78">
        <f t="shared" si="433"/>
        <v>0.36990908633452174</v>
      </c>
      <c r="AB675" s="74">
        <f t="shared" si="401"/>
        <v>674</v>
      </c>
      <c r="AC675" s="80">
        <f t="shared" si="412"/>
        <v>-5.554445633022315E-3</v>
      </c>
      <c r="AD675" s="79">
        <f t="shared" si="432"/>
        <v>-1.5800191064262226E-2</v>
      </c>
      <c r="AE675" s="81">
        <f t="shared" si="413"/>
        <v>-1.0245745431239911E-2</v>
      </c>
      <c r="AF675" s="19">
        <f t="shared" si="396"/>
        <v>-4.2713714390820771E-2</v>
      </c>
      <c r="AG675" s="93">
        <f t="shared" ref="AG675:AG738" si="434">IF(A676&gt;A675,(AC675-AC674)/AC674, (AC675-AC676)/AC676)</f>
        <v>-0.17893331043549909</v>
      </c>
      <c r="AH675" s="91">
        <f t="shared" si="397"/>
        <v>-4.2534256087354514E-4</v>
      </c>
      <c r="AI675" s="96">
        <f t="shared" si="398"/>
        <v>660.98561870747767</v>
      </c>
      <c r="AJ675" s="5">
        <f t="shared" si="402"/>
        <v>1.0000000000000009E-2</v>
      </c>
      <c r="AK675" s="5">
        <f t="shared" si="405"/>
        <v>1.0000000000000009E-2</v>
      </c>
      <c r="AL675" s="5">
        <f t="shared" si="407"/>
        <v>0</v>
      </c>
      <c r="AM675" s="95">
        <f t="shared" si="414"/>
        <v>2.1428571428571447E-3</v>
      </c>
      <c r="AN675" s="95">
        <f t="shared" si="415"/>
        <v>-5.0000000000000001E-3</v>
      </c>
      <c r="AO675" s="78">
        <f t="shared" si="416"/>
        <v>0.42857142857142894</v>
      </c>
      <c r="AP675" s="8">
        <f t="shared" si="417"/>
        <v>30.000000000000014</v>
      </c>
      <c r="AQ675" s="8">
        <f t="shared" si="411"/>
        <v>46.153846153846175</v>
      </c>
      <c r="AR675" s="8">
        <f t="shared" si="400"/>
        <v>1</v>
      </c>
      <c r="AS675" s="114">
        <f t="shared" si="406"/>
        <v>736700</v>
      </c>
      <c r="AT675" s="103">
        <f t="shared" si="430"/>
        <v>-0.17159709412220178</v>
      </c>
      <c r="AU675" s="5">
        <f t="shared" si="403"/>
        <v>0.34</v>
      </c>
      <c r="AW675" s="210">
        <f t="shared" si="404"/>
        <v>0.17241379310344845</v>
      </c>
      <c r="AX675" s="276">
        <f t="shared" si="409"/>
        <v>1.3148873393020462E-2</v>
      </c>
      <c r="AY675" s="19">
        <f t="shared" si="431"/>
        <v>0.28518433374552382</v>
      </c>
    </row>
    <row r="676" spans="1:51">
      <c r="A676" s="4">
        <v>39316</v>
      </c>
      <c r="B676" s="9">
        <f t="shared" si="399"/>
        <v>39316</v>
      </c>
      <c r="C676" s="5">
        <v>0.32</v>
      </c>
      <c r="D676" s="5">
        <v>0.34</v>
      </c>
      <c r="E676" s="5">
        <v>0.32</v>
      </c>
      <c r="F676" s="5">
        <v>0.34</v>
      </c>
      <c r="G676" s="6">
        <v>37000</v>
      </c>
      <c r="H676" s="112">
        <v>0.34</v>
      </c>
      <c r="I676" s="19">
        <f t="shared" si="418"/>
        <v>0</v>
      </c>
      <c r="J676" s="8">
        <f t="shared" si="419"/>
        <v>0.42536910887627266</v>
      </c>
      <c r="K676" s="8">
        <f t="shared" si="420"/>
        <v>0.31663089112372722</v>
      </c>
      <c r="L676" s="8">
        <f t="shared" si="421"/>
        <v>0.37099999999999994</v>
      </c>
      <c r="M676" s="19">
        <f t="shared" si="422"/>
        <v>0.34342264384448423</v>
      </c>
      <c r="N676" s="19">
        <f t="shared" si="423"/>
        <v>2.1648069090453758E-2</v>
      </c>
      <c r="O676" s="19">
        <f t="shared" si="424"/>
        <v>-5.71599918611875E-3</v>
      </c>
      <c r="P676" s="19">
        <f t="shared" si="425"/>
        <v>-1.1101728984171338E-2</v>
      </c>
      <c r="Q676" s="214"/>
      <c r="R676" s="305"/>
      <c r="S676" s="215"/>
      <c r="T676" t="str">
        <f t="shared" si="426"/>
        <v/>
      </c>
      <c r="U676" t="str">
        <f t="shared" si="427"/>
        <v/>
      </c>
      <c r="V676" t="str">
        <f t="shared" si="428"/>
        <v/>
      </c>
      <c r="W676" t="str">
        <f t="shared" si="429"/>
        <v/>
      </c>
      <c r="X676" s="10"/>
      <c r="Y676" s="219">
        <f t="shared" si="408"/>
        <v>-4.989010989010988E-3</v>
      </c>
      <c r="Z676" s="78">
        <f t="shared" si="410"/>
        <v>0.35193612539863955</v>
      </c>
      <c r="AA676" s="78">
        <f t="shared" si="433"/>
        <v>0.36769581394576711</v>
      </c>
      <c r="AB676" s="74">
        <f t="shared" si="401"/>
        <v>675</v>
      </c>
      <c r="AC676" s="80">
        <f t="shared" si="412"/>
        <v>-4.4111544927101197E-3</v>
      </c>
      <c r="AD676" s="79">
        <f t="shared" si="432"/>
        <v>-1.5759688547127559E-2</v>
      </c>
      <c r="AE676" s="81">
        <f t="shared" si="413"/>
        <v>-1.134853405441744E-2</v>
      </c>
      <c r="AF676" s="19">
        <f t="shared" ref="AF676:AF739" si="435">AD676/AA676</f>
        <v>-4.2860668926331634E-2</v>
      </c>
      <c r="AG676" s="93">
        <f t="shared" si="434"/>
        <v>-0.2058335279249284</v>
      </c>
      <c r="AH676" s="91">
        <f t="shared" ref="AH676:AH739" si="436">SLOPE(AC663:AC676,AB663:AB676)</f>
        <v>-3.638409444894575E-4</v>
      </c>
      <c r="AI676" s="96">
        <f t="shared" ref="AI676:AI739" si="437">INTERCEPT(AB663:AB676,AC663:AC676)</f>
        <v>661.88327242278649</v>
      </c>
      <c r="AJ676" s="5">
        <f t="shared" si="402"/>
        <v>0</v>
      </c>
      <c r="AK676" s="5">
        <f t="shared" si="405"/>
        <v>0</v>
      </c>
      <c r="AL676" s="5">
        <f t="shared" si="407"/>
        <v>0</v>
      </c>
      <c r="AM676" s="95">
        <f t="shared" si="414"/>
        <v>1.4285714285714299E-3</v>
      </c>
      <c r="AN676" s="95">
        <f t="shared" si="415"/>
        <v>-5.0000000000000001E-3</v>
      </c>
      <c r="AO676" s="78">
        <f t="shared" si="416"/>
        <v>0.28571428571428598</v>
      </c>
      <c r="AP676" s="8">
        <f t="shared" si="417"/>
        <v>22.222222222222243</v>
      </c>
      <c r="AQ676" s="8">
        <f t="shared" si="411"/>
        <v>46.153846153846175</v>
      </c>
      <c r="AR676" s="8">
        <f t="shared" si="400"/>
        <v>1</v>
      </c>
      <c r="AS676" s="114">
        <f t="shared" si="406"/>
        <v>37000</v>
      </c>
      <c r="AT676" s="103">
        <f t="shared" si="430"/>
        <v>-0.1264753515793399</v>
      </c>
      <c r="AU676" s="5">
        <f t="shared" si="403"/>
        <v>0.34</v>
      </c>
      <c r="AW676" s="210">
        <f t="shared" si="404"/>
        <v>6.2500000000000056E-2</v>
      </c>
      <c r="AX676" s="276">
        <f t="shared" si="409"/>
        <v>1.5330862984935703E-2</v>
      </c>
      <c r="AY676" s="19">
        <f t="shared" si="431"/>
        <v>0.16594498453939488</v>
      </c>
    </row>
    <row r="677" spans="1:51">
      <c r="A677" s="4">
        <v>39317</v>
      </c>
      <c r="B677" s="9">
        <f t="shared" si="399"/>
        <v>39317</v>
      </c>
      <c r="C677" s="5">
        <v>0.34</v>
      </c>
      <c r="D677" s="5">
        <v>0.38</v>
      </c>
      <c r="E677" s="5">
        <v>0.34</v>
      </c>
      <c r="F677" s="5">
        <v>0.38</v>
      </c>
      <c r="G677" s="6">
        <v>254700</v>
      </c>
      <c r="H677" s="112">
        <v>0.38</v>
      </c>
      <c r="I677" s="19">
        <f t="shared" si="418"/>
        <v>0.11764705882352934</v>
      </c>
      <c r="J677" s="8">
        <f t="shared" si="419"/>
        <v>0.42291502622129179</v>
      </c>
      <c r="K677" s="8">
        <f t="shared" si="420"/>
        <v>0.3170849737787082</v>
      </c>
      <c r="L677" s="8">
        <f t="shared" si="421"/>
        <v>0.37</v>
      </c>
      <c r="M677" s="19">
        <f t="shared" si="422"/>
        <v>0.33375927967006652</v>
      </c>
      <c r="N677" s="19">
        <f t="shared" si="423"/>
        <v>-2.8138401318678553E-2</v>
      </c>
      <c r="O677" s="19">
        <f t="shared" si="424"/>
        <v>-5.7693015401705907E-3</v>
      </c>
      <c r="P677" s="19">
        <f t="shared" si="425"/>
        <v>1.4341072450936019E-3</v>
      </c>
      <c r="Q677" s="214"/>
      <c r="R677" s="305"/>
      <c r="S677" s="215"/>
      <c r="T677" t="str">
        <f t="shared" si="426"/>
        <v/>
      </c>
      <c r="U677" t="str">
        <f t="shared" si="427"/>
        <v/>
      </c>
      <c r="V677" t="str">
        <f t="shared" si="428"/>
        <v/>
      </c>
      <c r="W677" t="str">
        <f t="shared" si="429"/>
        <v/>
      </c>
      <c r="X677" s="10"/>
      <c r="Y677" s="219">
        <f t="shared" si="408"/>
        <v>-3.7142857142857134E-3</v>
      </c>
      <c r="Z677" s="78">
        <f t="shared" si="410"/>
        <v>0.35625796208724908</v>
      </c>
      <c r="AA677" s="78">
        <f t="shared" si="433"/>
        <v>0.36860632371378033</v>
      </c>
      <c r="AB677" s="74">
        <f t="shared" si="401"/>
        <v>676</v>
      </c>
      <c r="AC677" s="80">
        <f t="shared" si="412"/>
        <v>-7.9986205769104479E-4</v>
      </c>
      <c r="AD677" s="79">
        <f t="shared" si="432"/>
        <v>-1.2348361626531246E-2</v>
      </c>
      <c r="AE677" s="81">
        <f t="shared" si="413"/>
        <v>-1.1548499568840201E-2</v>
      </c>
      <c r="AF677" s="19">
        <f t="shared" si="435"/>
        <v>-3.3500135054979806E-2</v>
      </c>
      <c r="AG677" s="93">
        <f t="shared" si="434"/>
        <v>-0.81867285332832984</v>
      </c>
      <c r="AH677" s="91">
        <f t="shared" si="436"/>
        <v>-2.1512564617393108E-4</v>
      </c>
      <c r="AI677" s="96">
        <f t="shared" si="437"/>
        <v>666.15685277816465</v>
      </c>
      <c r="AJ677" s="5">
        <f t="shared" si="402"/>
        <v>3.999999999999998E-2</v>
      </c>
      <c r="AK677" s="5">
        <f t="shared" si="405"/>
        <v>3.999999999999998E-2</v>
      </c>
      <c r="AL677" s="5">
        <f t="shared" si="407"/>
        <v>0</v>
      </c>
      <c r="AM677" s="95">
        <f t="shared" si="414"/>
        <v>4.2857142857142859E-3</v>
      </c>
      <c r="AN677" s="95">
        <f t="shared" si="415"/>
        <v>-4.2857142857142859E-3</v>
      </c>
      <c r="AO677" s="78">
        <f t="shared" si="416"/>
        <v>1</v>
      </c>
      <c r="AP677" s="8">
        <f t="shared" si="417"/>
        <v>50</v>
      </c>
      <c r="AQ677" s="8">
        <f t="shared" si="411"/>
        <v>62.500000000000007</v>
      </c>
      <c r="AR677" s="8">
        <f t="shared" si="400"/>
        <v>1</v>
      </c>
      <c r="AS677" s="114">
        <f t="shared" si="406"/>
        <v>254700</v>
      </c>
      <c r="AT677" s="103">
        <f t="shared" si="430"/>
        <v>-3.5460523412330767E-2</v>
      </c>
      <c r="AU677" s="5">
        <f t="shared" si="403"/>
        <v>0.38</v>
      </c>
      <c r="AW677" s="210">
        <f t="shared" si="404"/>
        <v>0.11764705882352934</v>
      </c>
      <c r="AX677" s="276">
        <f t="shared" si="409"/>
        <v>1.6316741324121586E-2</v>
      </c>
      <c r="AY677" s="19">
        <f t="shared" si="431"/>
        <v>6.4306773868804359E-2</v>
      </c>
    </row>
    <row r="678" spans="1:51">
      <c r="A678" s="4">
        <v>39318</v>
      </c>
      <c r="B678" s="9">
        <f t="shared" si="399"/>
        <v>39318</v>
      </c>
      <c r="C678" s="5">
        <v>0.37</v>
      </c>
      <c r="D678" s="5">
        <v>0.38</v>
      </c>
      <c r="E678" s="5">
        <v>0.36</v>
      </c>
      <c r="F678" s="5">
        <v>0.36</v>
      </c>
      <c r="G678" s="6">
        <v>330200</v>
      </c>
      <c r="H678" s="112">
        <v>0.36</v>
      </c>
      <c r="I678" s="19">
        <f t="shared" si="418"/>
        <v>-5.2631578947368467E-2</v>
      </c>
      <c r="J678" s="8">
        <f t="shared" si="419"/>
        <v>0.41479121258139406</v>
      </c>
      <c r="K678" s="8">
        <f t="shared" si="420"/>
        <v>0.31920878741860592</v>
      </c>
      <c r="L678" s="8">
        <f t="shared" si="421"/>
        <v>0.36699999999999999</v>
      </c>
      <c r="M678" s="19">
        <f t="shared" si="422"/>
        <v>0.29943544454320642</v>
      </c>
      <c r="N678" s="19">
        <f t="shared" si="423"/>
        <v>-0.10284009229882835</v>
      </c>
      <c r="O678" s="19">
        <f t="shared" si="424"/>
        <v>-1.9209091983520377E-2</v>
      </c>
      <c r="P678" s="19">
        <f t="shared" si="425"/>
        <v>6.697932149190765E-3</v>
      </c>
      <c r="Q678" s="214"/>
      <c r="R678" s="305"/>
      <c r="S678" s="215"/>
      <c r="T678" t="str">
        <f t="shared" si="426"/>
        <v/>
      </c>
      <c r="U678" t="str">
        <f t="shared" si="427"/>
        <v/>
      </c>
      <c r="V678" t="str">
        <f t="shared" si="428"/>
        <v/>
      </c>
      <c r="W678" t="str">
        <f t="shared" si="429"/>
        <v/>
      </c>
      <c r="X678" s="10"/>
      <c r="Y678" s="219">
        <f t="shared" si="408"/>
        <v>-3.0109890109890113E-3</v>
      </c>
      <c r="Z678" s="78">
        <f t="shared" si="410"/>
        <v>0.3568342359258127</v>
      </c>
      <c r="AA678" s="78">
        <f t="shared" si="433"/>
        <v>0.36796945575896056</v>
      </c>
      <c r="AB678" s="74">
        <f t="shared" si="401"/>
        <v>677</v>
      </c>
      <c r="AC678" s="80">
        <f t="shared" si="412"/>
        <v>3.3062378855387362E-4</v>
      </c>
      <c r="AD678" s="79">
        <f t="shared" si="432"/>
        <v>-1.1135219833147858E-2</v>
      </c>
      <c r="AE678" s="81">
        <f t="shared" si="413"/>
        <v>-1.1465843621701732E-2</v>
      </c>
      <c r="AF678" s="19">
        <f t="shared" si="435"/>
        <v>-3.0261261251102362E-2</v>
      </c>
      <c r="AG678" s="93">
        <f t="shared" si="434"/>
        <v>-1.4133510089330685</v>
      </c>
      <c r="AH678" s="91">
        <f t="shared" si="436"/>
        <v>-5.5631455727734524E-5</v>
      </c>
      <c r="AI678" s="96">
        <f t="shared" si="437"/>
        <v>669.86052339071807</v>
      </c>
      <c r="AJ678" s="5">
        <f t="shared" si="402"/>
        <v>-2.0000000000000018E-2</v>
      </c>
      <c r="AK678" s="5">
        <f t="shared" si="405"/>
        <v>0</v>
      </c>
      <c r="AL678" s="5">
        <f t="shared" si="407"/>
        <v>-2.0000000000000018E-2</v>
      </c>
      <c r="AM678" s="95">
        <f t="shared" si="414"/>
        <v>4.2857142857142859E-3</v>
      </c>
      <c r="AN678" s="95">
        <f t="shared" si="415"/>
        <v>-5.7142857142857151E-3</v>
      </c>
      <c r="AO678" s="78">
        <f t="shared" si="416"/>
        <v>0.74999999999999989</v>
      </c>
      <c r="AP678" s="8">
        <f t="shared" si="417"/>
        <v>42.857142857142854</v>
      </c>
      <c r="AQ678" s="8">
        <f t="shared" si="411"/>
        <v>60</v>
      </c>
      <c r="AR678" s="8">
        <f t="shared" si="400"/>
        <v>-1</v>
      </c>
      <c r="AS678" s="114">
        <f t="shared" si="406"/>
        <v>-330200</v>
      </c>
      <c r="AT678" s="103">
        <f t="shared" si="430"/>
        <v>-0.13830469094259523</v>
      </c>
      <c r="AU678" s="5">
        <f t="shared" si="403"/>
        <v>0.36</v>
      </c>
      <c r="AW678" s="210">
        <f t="shared" si="404"/>
        <v>5.5555555555555608E-2</v>
      </c>
      <c r="AX678" s="276">
        <f t="shared" si="409"/>
        <v>1.5398613592804804E-2</v>
      </c>
      <c r="AY678" s="19">
        <f t="shared" si="431"/>
        <v>-5.6269062129426763E-2</v>
      </c>
    </row>
    <row r="679" spans="1:51">
      <c r="A679" s="4">
        <v>39321</v>
      </c>
      <c r="B679" s="9">
        <f t="shared" si="399"/>
        <v>39321</v>
      </c>
      <c r="C679" s="5">
        <v>0.38</v>
      </c>
      <c r="D679" s="5">
        <v>0.39</v>
      </c>
      <c r="E679" s="5">
        <v>0.38</v>
      </c>
      <c r="F679" s="5">
        <v>0.38</v>
      </c>
      <c r="G679" s="6">
        <v>139100</v>
      </c>
      <c r="H679" s="112">
        <v>0.38</v>
      </c>
      <c r="I679" s="19">
        <f t="shared" si="418"/>
        <v>5.5555555555555608E-2</v>
      </c>
      <c r="J679" s="8">
        <f t="shared" si="419"/>
        <v>0.41178209256903836</v>
      </c>
      <c r="K679" s="8">
        <f t="shared" si="420"/>
        <v>0.32021790743096162</v>
      </c>
      <c r="L679" s="8">
        <f t="shared" si="421"/>
        <v>0.36599999999999999</v>
      </c>
      <c r="M679" s="19">
        <f t="shared" si="422"/>
        <v>0.28594336235807738</v>
      </c>
      <c r="N679" s="19">
        <f t="shared" si="423"/>
        <v>-4.5058400503358673E-2</v>
      </c>
      <c r="O679" s="19">
        <f t="shared" si="424"/>
        <v>-7.2545413718600104E-3</v>
      </c>
      <c r="P679" s="19">
        <f t="shared" si="425"/>
        <v>3.1613165179953402E-3</v>
      </c>
      <c r="Q679" s="214"/>
      <c r="R679" s="305"/>
      <c r="S679" s="215"/>
      <c r="T679" t="str">
        <f t="shared" si="426"/>
        <v/>
      </c>
      <c r="U679" t="str">
        <f t="shared" si="427"/>
        <v/>
      </c>
      <c r="V679" t="str">
        <f t="shared" si="428"/>
        <v/>
      </c>
      <c r="W679" t="str">
        <f t="shared" si="429"/>
        <v/>
      </c>
      <c r="X679" s="10"/>
      <c r="Y679" s="219">
        <f t="shared" si="408"/>
        <v>-1.6483516483516488E-3</v>
      </c>
      <c r="Z679" s="78">
        <f t="shared" si="410"/>
        <v>0.36040176359323756</v>
      </c>
      <c r="AA679" s="78">
        <f t="shared" si="433"/>
        <v>0.36885971603279749</v>
      </c>
      <c r="AB679" s="74">
        <f t="shared" si="401"/>
        <v>678</v>
      </c>
      <c r="AC679" s="80">
        <f t="shared" si="412"/>
        <v>2.4063129457134371E-3</v>
      </c>
      <c r="AD679" s="79">
        <f t="shared" si="432"/>
        <v>-8.4579524395599348E-3</v>
      </c>
      <c r="AE679" s="81">
        <f t="shared" si="413"/>
        <v>-1.0864265385273372E-2</v>
      </c>
      <c r="AF679" s="19">
        <f t="shared" si="435"/>
        <v>-2.2929997698116454E-2</v>
      </c>
      <c r="AG679" s="93">
        <f t="shared" si="434"/>
        <v>6.2780998494950691</v>
      </c>
      <c r="AH679" s="91">
        <f t="shared" si="436"/>
        <v>1.4457915235289526E-4</v>
      </c>
      <c r="AI679" s="96">
        <f t="shared" si="437"/>
        <v>672.5131692644419</v>
      </c>
      <c r="AJ679" s="5">
        <f t="shared" si="402"/>
        <v>2.0000000000000018E-2</v>
      </c>
      <c r="AK679" s="5">
        <f t="shared" si="405"/>
        <v>2.0000000000000018E-2</v>
      </c>
      <c r="AL679" s="5">
        <f t="shared" si="407"/>
        <v>0</v>
      </c>
      <c r="AM679" s="95">
        <f t="shared" si="414"/>
        <v>5.7142857142857151E-3</v>
      </c>
      <c r="AN679" s="95">
        <f t="shared" si="415"/>
        <v>-5.7142857142857151E-3</v>
      </c>
      <c r="AO679" s="78">
        <f t="shared" si="416"/>
        <v>1</v>
      </c>
      <c r="AP679" s="8">
        <f t="shared" si="417"/>
        <v>50</v>
      </c>
      <c r="AQ679" s="8">
        <f t="shared" si="411"/>
        <v>60</v>
      </c>
      <c r="AR679" s="8">
        <f t="shared" si="400"/>
        <v>-1</v>
      </c>
      <c r="AS679" s="114">
        <f t="shared" si="406"/>
        <v>-139100</v>
      </c>
      <c r="AT679" s="103">
        <f t="shared" si="430"/>
        <v>-0.15133402377077487</v>
      </c>
      <c r="AU679" s="5">
        <f t="shared" si="403"/>
        <v>0.38</v>
      </c>
      <c r="AW679" s="210">
        <f t="shared" si="404"/>
        <v>2.6315789473684233E-2</v>
      </c>
      <c r="AX679" s="276">
        <f t="shared" si="409"/>
        <v>1.3548361892829833E-2</v>
      </c>
      <c r="AY679" s="19">
        <f t="shared" si="431"/>
        <v>-0.12015703159403418</v>
      </c>
    </row>
    <row r="680" spans="1:51">
      <c r="A680" s="4">
        <v>39322</v>
      </c>
      <c r="B680" s="9">
        <f t="shared" si="399"/>
        <v>39322</v>
      </c>
      <c r="C680" s="5">
        <v>0.38</v>
      </c>
      <c r="D680" s="5">
        <v>0.38</v>
      </c>
      <c r="E680" s="5">
        <v>0.34</v>
      </c>
      <c r="F680" s="5">
        <v>0.34</v>
      </c>
      <c r="G680" s="6">
        <v>234000</v>
      </c>
      <c r="H680" s="112">
        <v>0.34</v>
      </c>
      <c r="I680" s="19">
        <f t="shared" si="418"/>
        <v>-0.10526315789473679</v>
      </c>
      <c r="J680" s="8">
        <f t="shared" si="419"/>
        <v>0.40731703961232069</v>
      </c>
      <c r="K680" s="8">
        <f t="shared" si="420"/>
        <v>0.31868296038767929</v>
      </c>
      <c r="L680" s="8">
        <f t="shared" si="421"/>
        <v>0.36299999999999999</v>
      </c>
      <c r="M680" s="19">
        <f t="shared" si="422"/>
        <v>0.27812619512765174</v>
      </c>
      <c r="N680" s="19">
        <f t="shared" si="423"/>
        <v>-2.7338166432541482E-2</v>
      </c>
      <c r="O680" s="19">
        <f t="shared" si="424"/>
        <v>-1.0843242183896267E-2</v>
      </c>
      <c r="P680" s="19">
        <f t="shared" si="425"/>
        <v>-4.7934453622437171E-3</v>
      </c>
      <c r="Q680" s="214"/>
      <c r="R680" s="305"/>
      <c r="S680" s="215"/>
      <c r="T680" t="str">
        <f t="shared" si="426"/>
        <v/>
      </c>
      <c r="U680" t="str">
        <f t="shared" si="427"/>
        <v/>
      </c>
      <c r="V680" t="str">
        <f t="shared" si="428"/>
        <v/>
      </c>
      <c r="W680" t="str">
        <f t="shared" si="429"/>
        <v/>
      </c>
      <c r="X680" s="10"/>
      <c r="Y680" s="219">
        <f t="shared" si="408"/>
        <v>-1.0989010989010982E-3</v>
      </c>
      <c r="Z680" s="78">
        <f t="shared" si="410"/>
        <v>0.35725989199987895</v>
      </c>
      <c r="AA680" s="78">
        <f t="shared" si="433"/>
        <v>0.36672409704637049</v>
      </c>
      <c r="AB680" s="74">
        <f t="shared" si="401"/>
        <v>679</v>
      </c>
      <c r="AC680" s="80">
        <f t="shared" si="412"/>
        <v>1.1200482710254679E-3</v>
      </c>
      <c r="AD680" s="79">
        <f t="shared" si="432"/>
        <v>-9.4642050464915362E-3</v>
      </c>
      <c r="AE680" s="81">
        <f t="shared" si="413"/>
        <v>-1.0584253317517004E-2</v>
      </c>
      <c r="AF680" s="19">
        <f t="shared" si="435"/>
        <v>-2.5807426135116596E-2</v>
      </c>
      <c r="AG680" s="93">
        <f t="shared" si="434"/>
        <v>-0.53453757001112345</v>
      </c>
      <c r="AH680" s="91">
        <f t="shared" si="436"/>
        <v>3.0743537877055344E-4</v>
      </c>
      <c r="AI680" s="96">
        <f t="shared" si="437"/>
        <v>674.21943361001775</v>
      </c>
      <c r="AJ680" s="5">
        <f t="shared" si="402"/>
        <v>-3.999999999999998E-2</v>
      </c>
      <c r="AK680" s="5">
        <f t="shared" si="405"/>
        <v>0</v>
      </c>
      <c r="AL680" s="5">
        <f t="shared" si="407"/>
        <v>-3.999999999999998E-2</v>
      </c>
      <c r="AM680" s="95">
        <f t="shared" si="414"/>
        <v>5.0000000000000001E-3</v>
      </c>
      <c r="AN680" s="95">
        <f t="shared" si="415"/>
        <v>-8.5714285714285719E-3</v>
      </c>
      <c r="AO680" s="78">
        <f t="shared" si="416"/>
        <v>0.58333333333333337</v>
      </c>
      <c r="AP680" s="8">
        <f t="shared" si="417"/>
        <v>36.842105263157897</v>
      </c>
      <c r="AQ680" s="8">
        <f t="shared" si="411"/>
        <v>57.647058823529413</v>
      </c>
      <c r="AR680" s="8">
        <f t="shared" si="400"/>
        <v>-1</v>
      </c>
      <c r="AS680" s="114">
        <f t="shared" si="406"/>
        <v>-234000</v>
      </c>
      <c r="AT680" s="103">
        <f t="shared" si="430"/>
        <v>-0.17572448148680381</v>
      </c>
      <c r="AU680" s="5">
        <f t="shared" si="403"/>
        <v>0.34</v>
      </c>
      <c r="AW680" s="210">
        <f t="shared" si="404"/>
        <v>0.11764705882352934</v>
      </c>
      <c r="AX680" s="276">
        <f t="shared" si="409"/>
        <v>1.0987432507232723E-2</v>
      </c>
      <c r="AY680" s="19">
        <f t="shared" si="431"/>
        <v>-0.18902133009544309</v>
      </c>
    </row>
    <row r="681" spans="1:51">
      <c r="A681" s="4">
        <v>39323</v>
      </c>
      <c r="B681" s="9">
        <f t="shared" si="399"/>
        <v>39323</v>
      </c>
      <c r="C681" s="5">
        <v>0.35</v>
      </c>
      <c r="D681" s="5">
        <v>0.38</v>
      </c>
      <c r="E681" s="5">
        <v>0.35</v>
      </c>
      <c r="F681" s="5">
        <v>0.37</v>
      </c>
      <c r="G681" s="6">
        <v>254600</v>
      </c>
      <c r="H681" s="112">
        <v>0.37</v>
      </c>
      <c r="I681" s="19">
        <f t="shared" si="418"/>
        <v>8.8235294117646967E-2</v>
      </c>
      <c r="J681" s="8">
        <f t="shared" si="419"/>
        <v>0.40626071297408212</v>
      </c>
      <c r="K681" s="8">
        <f t="shared" si="420"/>
        <v>0.31873928702591786</v>
      </c>
      <c r="L681" s="8">
        <f t="shared" si="421"/>
        <v>0.36249999999999999</v>
      </c>
      <c r="M681" s="19">
        <f t="shared" si="422"/>
        <v>0.27458625124253216</v>
      </c>
      <c r="N681" s="19">
        <f t="shared" si="423"/>
        <v>-1.2727833433649961E-2</v>
      </c>
      <c r="O681" s="19">
        <f t="shared" si="424"/>
        <v>-2.5933769901793653E-3</v>
      </c>
      <c r="P681" s="19">
        <f t="shared" si="425"/>
        <v>1.7674819566771603E-4</v>
      </c>
      <c r="Q681" s="214"/>
      <c r="R681" s="305"/>
      <c r="S681" s="215"/>
      <c r="T681" t="str">
        <f t="shared" si="426"/>
        <v/>
      </c>
      <c r="U681" t="str">
        <f t="shared" si="427"/>
        <v/>
      </c>
      <c r="V681" t="str">
        <f t="shared" si="428"/>
        <v/>
      </c>
      <c r="W681" t="str">
        <f t="shared" si="429"/>
        <v/>
      </c>
      <c r="X681" s="10"/>
      <c r="Y681" s="219">
        <f t="shared" si="408"/>
        <v>5.2747252747252797E-4</v>
      </c>
      <c r="Z681" s="78">
        <f t="shared" si="410"/>
        <v>0.35922186863189759</v>
      </c>
      <c r="AA681" s="78">
        <f t="shared" si="433"/>
        <v>0.36696651386493906</v>
      </c>
      <c r="AB681" s="74">
        <f t="shared" si="401"/>
        <v>680</v>
      </c>
      <c r="AC681" s="80">
        <f t="shared" si="412"/>
        <v>2.2716864675804277E-3</v>
      </c>
      <c r="AD681" s="79">
        <f t="shared" si="432"/>
        <v>-7.7446452330414695E-3</v>
      </c>
      <c r="AE681" s="81">
        <f t="shared" si="413"/>
        <v>-1.0016331700621897E-2</v>
      </c>
      <c r="AF681" s="19">
        <f t="shared" si="435"/>
        <v>-2.1104501202231937E-2</v>
      </c>
      <c r="AG681" s="93">
        <f t="shared" si="434"/>
        <v>1.028204075080237</v>
      </c>
      <c r="AH681" s="91">
        <f t="shared" si="436"/>
        <v>5.0656356719580077E-4</v>
      </c>
      <c r="AI681" s="96">
        <f t="shared" si="437"/>
        <v>675.63937452801247</v>
      </c>
      <c r="AJ681" s="5">
        <f t="shared" si="402"/>
        <v>2.9999999999999971E-2</v>
      </c>
      <c r="AK681" s="5">
        <f t="shared" si="405"/>
        <v>2.9999999999999971E-2</v>
      </c>
      <c r="AL681" s="5">
        <f t="shared" si="407"/>
        <v>0</v>
      </c>
      <c r="AM681" s="95">
        <f t="shared" si="414"/>
        <v>7.1428571428571409E-3</v>
      </c>
      <c r="AN681" s="95">
        <f t="shared" si="415"/>
        <v>-8.5714285714285719E-3</v>
      </c>
      <c r="AO681" s="78">
        <f t="shared" si="416"/>
        <v>0.83333333333333304</v>
      </c>
      <c r="AP681" s="8">
        <f t="shared" si="417"/>
        <v>45.454545454545446</v>
      </c>
      <c r="AQ681" s="8">
        <f t="shared" si="411"/>
        <v>59.322033898305079</v>
      </c>
      <c r="AR681" s="8">
        <f t="shared" si="400"/>
        <v>0.33333333333333331</v>
      </c>
      <c r="AS681" s="114">
        <f t="shared" si="406"/>
        <v>84866.666666666657</v>
      </c>
      <c r="AT681" s="103">
        <f t="shared" si="430"/>
        <v>-0.11601671948922894</v>
      </c>
      <c r="AU681" s="5">
        <f t="shared" si="403"/>
        <v>0.37</v>
      </c>
      <c r="AW681" s="210">
        <f t="shared" si="404"/>
        <v>8.5714285714285798E-2</v>
      </c>
      <c r="AX681" s="276">
        <f t="shared" si="409"/>
        <v>7.8896046759480056E-3</v>
      </c>
      <c r="AY681" s="19">
        <f t="shared" si="431"/>
        <v>-0.2819428314345051</v>
      </c>
    </row>
    <row r="682" spans="1:51">
      <c r="A682" s="4">
        <v>39324</v>
      </c>
      <c r="B682" s="9">
        <f t="shared" si="399"/>
        <v>39324</v>
      </c>
      <c r="C682" s="5">
        <v>0.37</v>
      </c>
      <c r="D682" s="5">
        <v>0.37</v>
      </c>
      <c r="E682" s="5">
        <v>0.37</v>
      </c>
      <c r="F682" s="5">
        <v>0.37</v>
      </c>
      <c r="G682" s="6">
        <v>45000</v>
      </c>
      <c r="H682" s="112">
        <v>0.37</v>
      </c>
      <c r="I682" s="19">
        <f t="shared" si="418"/>
        <v>0</v>
      </c>
      <c r="J682" s="8">
        <f t="shared" si="419"/>
        <v>0.40358325082500168</v>
      </c>
      <c r="K682" s="8">
        <f t="shared" si="420"/>
        <v>0.3194167491749984</v>
      </c>
      <c r="L682" s="8">
        <f t="shared" si="421"/>
        <v>0.36150000000000004</v>
      </c>
      <c r="M682" s="19">
        <f t="shared" si="422"/>
        <v>0.26350058933162296</v>
      </c>
      <c r="N682" s="19">
        <f t="shared" si="423"/>
        <v>-4.0372239544934969E-2</v>
      </c>
      <c r="O682" s="19">
        <f t="shared" si="424"/>
        <v>-6.590502265108873E-3</v>
      </c>
      <c r="P682" s="19">
        <f t="shared" si="425"/>
        <v>2.1254428828080311E-3</v>
      </c>
      <c r="Q682" s="214"/>
      <c r="R682" s="305"/>
      <c r="S682" s="215"/>
      <c r="T682" t="str">
        <f t="shared" si="426"/>
        <v/>
      </c>
      <c r="U682" t="str">
        <f t="shared" si="427"/>
        <v/>
      </c>
      <c r="V682" t="str">
        <f t="shared" si="428"/>
        <v/>
      </c>
      <c r="W682" t="str">
        <f t="shared" si="429"/>
        <v/>
      </c>
      <c r="X682" s="10"/>
      <c r="Y682" s="219">
        <f t="shared" si="408"/>
        <v>1.9120879120879117E-3</v>
      </c>
      <c r="Z682" s="78">
        <f t="shared" si="410"/>
        <v>0.36088170086258536</v>
      </c>
      <c r="AA682" s="78">
        <f t="shared" si="433"/>
        <v>0.36719099183893356</v>
      </c>
      <c r="AB682" s="74">
        <f t="shared" si="401"/>
        <v>681</v>
      </c>
      <c r="AC682" s="80">
        <f t="shared" si="412"/>
        <v>2.9656325794189635E-3</v>
      </c>
      <c r="AD682" s="79">
        <f t="shared" si="432"/>
        <v>-6.3092909763481919E-3</v>
      </c>
      <c r="AE682" s="81">
        <f t="shared" si="413"/>
        <v>-9.2749235557671554E-3</v>
      </c>
      <c r="AF682" s="19">
        <f t="shared" si="435"/>
        <v>-1.718258649197944E-2</v>
      </c>
      <c r="AG682" s="93">
        <f t="shared" si="434"/>
        <v>0.30547618332984899</v>
      </c>
      <c r="AH682" s="91">
        <f t="shared" si="436"/>
        <v>7.0135511213191668E-4</v>
      </c>
      <c r="AI682" s="96">
        <f t="shared" si="437"/>
        <v>676.65641087695519</v>
      </c>
      <c r="AJ682" s="5">
        <f t="shared" si="402"/>
        <v>0</v>
      </c>
      <c r="AK682" s="5">
        <f t="shared" si="405"/>
        <v>0</v>
      </c>
      <c r="AL682" s="5">
        <f t="shared" si="407"/>
        <v>0</v>
      </c>
      <c r="AM682" s="95">
        <f t="shared" si="414"/>
        <v>7.1428571428571409E-3</v>
      </c>
      <c r="AN682" s="95">
        <f t="shared" si="415"/>
        <v>-7.8571428571428559E-3</v>
      </c>
      <c r="AO682" s="78">
        <f t="shared" si="416"/>
        <v>0.90909090909090895</v>
      </c>
      <c r="AP682" s="8">
        <f t="shared" si="417"/>
        <v>47.619047619047613</v>
      </c>
      <c r="AQ682" s="8">
        <f t="shared" si="411"/>
        <v>57.692307692307686</v>
      </c>
      <c r="AR682" s="8">
        <f t="shared" si="400"/>
        <v>0</v>
      </c>
      <c r="AS682" s="114">
        <f t="shared" si="406"/>
        <v>0</v>
      </c>
      <c r="AT682" s="103">
        <f t="shared" si="430"/>
        <v>-0.11725437765769796</v>
      </c>
      <c r="AU682" s="5">
        <f t="shared" si="403"/>
        <v>0.37</v>
      </c>
      <c r="AW682" s="210">
        <f t="shared" si="404"/>
        <v>0</v>
      </c>
      <c r="AX682" s="276">
        <f t="shared" si="409"/>
        <v>4.0399298554825947E-3</v>
      </c>
      <c r="AY682" s="19">
        <f t="shared" si="431"/>
        <v>-0.48794267629167853</v>
      </c>
    </row>
    <row r="683" spans="1:51">
      <c r="A683" s="4">
        <v>39325</v>
      </c>
      <c r="B683" s="9">
        <f t="shared" si="399"/>
        <v>39325</v>
      </c>
      <c r="C683" s="5">
        <v>0.37</v>
      </c>
      <c r="D683" s="5">
        <v>0.37</v>
      </c>
      <c r="E683" s="5">
        <v>0.37</v>
      </c>
      <c r="F683" s="5">
        <v>0.37</v>
      </c>
      <c r="G683" s="6">
        <v>75000</v>
      </c>
      <c r="H683" s="112">
        <v>0.37</v>
      </c>
      <c r="I683" s="19">
        <f t="shared" si="418"/>
        <v>0</v>
      </c>
      <c r="J683" s="8">
        <f t="shared" si="419"/>
        <v>0.402424630354416</v>
      </c>
      <c r="K683" s="8">
        <f t="shared" si="420"/>
        <v>0.31957536964558408</v>
      </c>
      <c r="L683" s="8">
        <f t="shared" si="421"/>
        <v>0.36100000000000004</v>
      </c>
      <c r="M683" s="19">
        <f t="shared" si="422"/>
        <v>0.25924795393560374</v>
      </c>
      <c r="N683" s="19">
        <f t="shared" si="423"/>
        <v>-1.6138997665265789E-2</v>
      </c>
      <c r="O683" s="19">
        <f t="shared" si="424"/>
        <v>-2.8708338817759107E-3</v>
      </c>
      <c r="P683" s="19">
        <f t="shared" si="425"/>
        <v>4.9659409218636992E-4</v>
      </c>
      <c r="Q683" s="214"/>
      <c r="R683" s="305"/>
      <c r="S683" s="215"/>
      <c r="T683" t="str">
        <f t="shared" si="426"/>
        <v/>
      </c>
      <c r="U683" t="str">
        <f t="shared" si="427"/>
        <v/>
      </c>
      <c r="V683" t="str">
        <f t="shared" si="428"/>
        <v/>
      </c>
      <c r="W683" t="str">
        <f t="shared" si="429"/>
        <v/>
      </c>
      <c r="X683" s="10"/>
      <c r="Y683" s="219">
        <f t="shared" si="408"/>
        <v>3.0109890109890104E-3</v>
      </c>
      <c r="Z683" s="78">
        <f t="shared" si="410"/>
        <v>0.36228591892974721</v>
      </c>
      <c r="AA683" s="78">
        <f t="shared" si="433"/>
        <v>0.36739885844285247</v>
      </c>
      <c r="AB683" s="74">
        <f t="shared" si="401"/>
        <v>682</v>
      </c>
      <c r="AC683" s="80">
        <f t="shared" si="412"/>
        <v>3.3295872341295128E-3</v>
      </c>
      <c r="AD683" s="79">
        <f t="shared" si="432"/>
        <v>-5.1129395131052635E-3</v>
      </c>
      <c r="AE683" s="81">
        <f t="shared" si="413"/>
        <v>-8.4425267472347763E-3</v>
      </c>
      <c r="AF683" s="19">
        <f t="shared" si="435"/>
        <v>-1.3916590636060896E-2</v>
      </c>
      <c r="AG683" s="93">
        <f t="shared" si="434"/>
        <v>0.1227241220764632</v>
      </c>
      <c r="AH683" s="91">
        <f t="shared" si="436"/>
        <v>8.6333016576375552E-4</v>
      </c>
      <c r="AI683" s="96">
        <f t="shared" si="437"/>
        <v>677.37825790877719</v>
      </c>
      <c r="AJ683" s="5">
        <f t="shared" si="402"/>
        <v>0</v>
      </c>
      <c r="AK683" s="5">
        <f t="shared" si="405"/>
        <v>0</v>
      </c>
      <c r="AL683" s="5">
        <f t="shared" si="407"/>
        <v>0</v>
      </c>
      <c r="AM683" s="95">
        <f t="shared" si="414"/>
        <v>7.1428571428571409E-3</v>
      </c>
      <c r="AN683" s="95">
        <f t="shared" si="415"/>
        <v>-7.1428571428571409E-3</v>
      </c>
      <c r="AO683" s="78">
        <f t="shared" si="416"/>
        <v>1</v>
      </c>
      <c r="AP683" s="8">
        <f t="shared" si="417"/>
        <v>50</v>
      </c>
      <c r="AQ683" s="8">
        <f t="shared" si="411"/>
        <v>55.555555555555557</v>
      </c>
      <c r="AR683" s="8">
        <f t="shared" si="400"/>
        <v>0</v>
      </c>
      <c r="AS683" s="114">
        <f t="shared" si="406"/>
        <v>0</v>
      </c>
      <c r="AT683" s="103">
        <f t="shared" si="430"/>
        <v>-0.10335710205811376</v>
      </c>
      <c r="AU683" s="5">
        <f t="shared" si="403"/>
        <v>0.37</v>
      </c>
      <c r="AW683" s="210">
        <f t="shared" si="404"/>
        <v>0</v>
      </c>
      <c r="AX683" s="276">
        <f t="shared" si="409"/>
        <v>-6.2955344876106618E-5</v>
      </c>
      <c r="AY683" s="19">
        <f t="shared" si="431"/>
        <v>-1.0155832767221613</v>
      </c>
    </row>
    <row r="684" spans="1:51">
      <c r="A684" s="4">
        <v>39328</v>
      </c>
      <c r="B684" s="9">
        <f t="shared" si="399"/>
        <v>39328</v>
      </c>
      <c r="C684" s="5">
        <v>0.35</v>
      </c>
      <c r="D684" s="5">
        <v>0.35</v>
      </c>
      <c r="E684" s="5">
        <v>0.35</v>
      </c>
      <c r="F684" s="5">
        <v>0.35</v>
      </c>
      <c r="G684" s="6">
        <v>50000</v>
      </c>
      <c r="H684" s="112">
        <v>0.35</v>
      </c>
      <c r="I684" s="19">
        <f t="shared" si="418"/>
        <v>-5.4054054054054106E-2</v>
      </c>
      <c r="J684" s="8">
        <f t="shared" si="419"/>
        <v>0.40023082370883262</v>
      </c>
      <c r="K684" s="8">
        <f t="shared" si="420"/>
        <v>0.31876917629116747</v>
      </c>
      <c r="L684" s="8">
        <f t="shared" si="421"/>
        <v>0.35950000000000004</v>
      </c>
      <c r="M684" s="19">
        <f t="shared" si="422"/>
        <v>0.25555057852662999</v>
      </c>
      <c r="N684" s="19">
        <f t="shared" si="423"/>
        <v>-1.4261927058032486E-2</v>
      </c>
      <c r="O684" s="19">
        <f t="shared" si="424"/>
        <v>-5.4514721021208272E-3</v>
      </c>
      <c r="P684" s="19">
        <f t="shared" si="425"/>
        <v>-2.5227017817759344E-3</v>
      </c>
      <c r="Q684" s="214"/>
      <c r="R684" s="305"/>
      <c r="S684" s="215"/>
      <c r="T684" t="str">
        <f t="shared" si="426"/>
        <v/>
      </c>
      <c r="U684" t="str">
        <f t="shared" si="427"/>
        <v/>
      </c>
      <c r="V684" t="str">
        <f t="shared" si="428"/>
        <v/>
      </c>
      <c r="W684" t="str">
        <f t="shared" si="429"/>
        <v/>
      </c>
      <c r="X684" s="10"/>
      <c r="Y684" s="219">
        <f t="shared" si="408"/>
        <v>2.8791208791208761E-3</v>
      </c>
      <c r="Z684" s="78">
        <f t="shared" si="410"/>
        <v>0.36039388741456613</v>
      </c>
      <c r="AA684" s="78">
        <f t="shared" si="433"/>
        <v>0.36611134291808139</v>
      </c>
      <c r="AB684" s="74">
        <f t="shared" si="401"/>
        <v>683</v>
      </c>
      <c r="AC684" s="80">
        <f t="shared" si="412"/>
        <v>2.1800569949756068E-3</v>
      </c>
      <c r="AD684" s="79">
        <f t="shared" si="432"/>
        <v>-5.7174555035152674E-3</v>
      </c>
      <c r="AE684" s="81">
        <f t="shared" si="413"/>
        <v>-7.8975124984908742E-3</v>
      </c>
      <c r="AF684" s="19">
        <f t="shared" si="435"/>
        <v>-1.5616712276501542E-2</v>
      </c>
      <c r="AG684" s="93">
        <f t="shared" si="434"/>
        <v>-0.34524707067914956</v>
      </c>
      <c r="AH684" s="91">
        <f t="shared" si="436"/>
        <v>9.155080570227859E-4</v>
      </c>
      <c r="AI684" s="96">
        <f t="shared" si="437"/>
        <v>677.97664773558915</v>
      </c>
      <c r="AJ684" s="5">
        <f t="shared" si="402"/>
        <v>-2.0000000000000018E-2</v>
      </c>
      <c r="AK684" s="5">
        <f t="shared" si="405"/>
        <v>0</v>
      </c>
      <c r="AL684" s="5">
        <f t="shared" si="407"/>
        <v>-2.0000000000000018E-2</v>
      </c>
      <c r="AM684" s="95">
        <f t="shared" si="414"/>
        <v>7.1428571428571409E-3</v>
      </c>
      <c r="AN684" s="95">
        <f t="shared" si="415"/>
        <v>-7.1428571428571409E-3</v>
      </c>
      <c r="AO684" s="78">
        <f t="shared" si="416"/>
        <v>1</v>
      </c>
      <c r="AP684" s="8">
        <f t="shared" si="417"/>
        <v>50</v>
      </c>
      <c r="AQ684" s="8">
        <f t="shared" si="411"/>
        <v>55.555555555555557</v>
      </c>
      <c r="AR684" s="8">
        <f t="shared" si="400"/>
        <v>0</v>
      </c>
      <c r="AS684" s="114">
        <f t="shared" si="406"/>
        <v>0</v>
      </c>
      <c r="AT684" s="103">
        <f t="shared" si="430"/>
        <v>-0.10250717248688866</v>
      </c>
      <c r="AU684" s="5">
        <f t="shared" si="403"/>
        <v>0.35</v>
      </c>
      <c r="AW684" s="210">
        <f t="shared" si="404"/>
        <v>0</v>
      </c>
      <c r="AX684" s="276">
        <f t="shared" si="409"/>
        <v>-3.4975025437940354E-3</v>
      </c>
      <c r="AY684" s="19">
        <f t="shared" si="431"/>
        <v>-54.55529162260914</v>
      </c>
    </row>
    <row r="685" spans="1:51">
      <c r="A685" s="4">
        <v>39329</v>
      </c>
      <c r="B685" s="9">
        <f t="shared" si="399"/>
        <v>39329</v>
      </c>
      <c r="C685" s="5">
        <v>0.35</v>
      </c>
      <c r="D685" s="5">
        <v>0.37</v>
      </c>
      <c r="E685" s="5">
        <v>0.35</v>
      </c>
      <c r="F685" s="5">
        <v>0.37</v>
      </c>
      <c r="G685" s="6">
        <v>81000</v>
      </c>
      <c r="H685" s="112">
        <v>0.37</v>
      </c>
      <c r="I685" s="19">
        <f t="shared" si="418"/>
        <v>5.7142857142857197E-2</v>
      </c>
      <c r="J685" s="8">
        <f t="shared" si="419"/>
        <v>0.3989499687108764</v>
      </c>
      <c r="K685" s="8">
        <f t="shared" si="420"/>
        <v>0.31905003128912368</v>
      </c>
      <c r="L685" s="8">
        <f t="shared" si="421"/>
        <v>0.35900000000000004</v>
      </c>
      <c r="M685" s="19">
        <f t="shared" si="422"/>
        <v>0.25043074623411415</v>
      </c>
      <c r="N685" s="19">
        <f t="shared" si="423"/>
        <v>-2.0034516540851099E-2</v>
      </c>
      <c r="O685" s="19">
        <f t="shared" si="424"/>
        <v>-3.2002907374471382E-3</v>
      </c>
      <c r="P685" s="19">
        <f t="shared" si="425"/>
        <v>8.8106071366096737E-4</v>
      </c>
      <c r="Q685" s="214"/>
      <c r="R685" s="305"/>
      <c r="S685" s="215"/>
      <c r="T685" t="str">
        <f t="shared" si="426"/>
        <v/>
      </c>
      <c r="U685" t="str">
        <f t="shared" si="427"/>
        <v/>
      </c>
      <c r="V685" t="str">
        <f t="shared" si="428"/>
        <v/>
      </c>
      <c r="W685" t="str">
        <f t="shared" si="429"/>
        <v/>
      </c>
      <c r="X685" s="10"/>
      <c r="Y685" s="219">
        <f t="shared" si="408"/>
        <v>2.9890109890109867E-3</v>
      </c>
      <c r="Z685" s="78">
        <f t="shared" si="410"/>
        <v>0.36187322875272293</v>
      </c>
      <c r="AA685" s="78">
        <f t="shared" si="433"/>
        <v>0.36639910354214339</v>
      </c>
      <c r="AB685" s="74">
        <f t="shared" si="401"/>
        <v>684</v>
      </c>
      <c r="AC685" s="80">
        <f t="shared" si="412"/>
        <v>2.6973101672563326E-3</v>
      </c>
      <c r="AD685" s="79">
        <f t="shared" si="432"/>
        <v>-4.5258747894204587E-3</v>
      </c>
      <c r="AE685" s="81">
        <f t="shared" si="413"/>
        <v>-7.2231849566767913E-3</v>
      </c>
      <c r="AF685" s="19">
        <f t="shared" si="435"/>
        <v>-1.2352308577359526E-2</v>
      </c>
      <c r="AG685" s="93">
        <f t="shared" si="434"/>
        <v>0.23726589418205254</v>
      </c>
      <c r="AH685" s="91">
        <f t="shared" si="436"/>
        <v>9.0952404014872602E-4</v>
      </c>
      <c r="AI685" s="96">
        <f t="shared" si="437"/>
        <v>678.43011176927746</v>
      </c>
      <c r="AJ685" s="5">
        <f t="shared" si="402"/>
        <v>2.0000000000000018E-2</v>
      </c>
      <c r="AK685" s="5">
        <f t="shared" si="405"/>
        <v>2.0000000000000018E-2</v>
      </c>
      <c r="AL685" s="5">
        <f t="shared" si="407"/>
        <v>0</v>
      </c>
      <c r="AM685" s="95">
        <f t="shared" si="414"/>
        <v>8.5714285714285719E-3</v>
      </c>
      <c r="AN685" s="95">
        <f t="shared" si="415"/>
        <v>-6.4285714285714302E-3</v>
      </c>
      <c r="AO685" s="78">
        <f t="shared" si="416"/>
        <v>1.333333333333333</v>
      </c>
      <c r="AP685" s="8">
        <f t="shared" si="417"/>
        <v>57.142857142857139</v>
      </c>
      <c r="AQ685" s="8">
        <f t="shared" si="411"/>
        <v>51.612903225806448</v>
      </c>
      <c r="AR685" s="8">
        <f t="shared" si="400"/>
        <v>1</v>
      </c>
      <c r="AS685" s="114">
        <f t="shared" si="406"/>
        <v>81000</v>
      </c>
      <c r="AT685" s="103">
        <f t="shared" si="430"/>
        <v>-4.5649799107556288E-2</v>
      </c>
      <c r="AU685" s="5">
        <f t="shared" si="403"/>
        <v>0.37</v>
      </c>
      <c r="AW685" s="210">
        <f t="shared" si="404"/>
        <v>5.7142857142857197E-2</v>
      </c>
      <c r="AX685" s="276">
        <f t="shared" si="409"/>
        <v>-5.9225130100070428E-3</v>
      </c>
      <c r="AY685" s="19">
        <f t="shared" si="431"/>
        <v>-0.69335488276225654</v>
      </c>
    </row>
    <row r="686" spans="1:51">
      <c r="A686" s="4">
        <v>39330</v>
      </c>
      <c r="B686" s="9">
        <f t="shared" si="399"/>
        <v>39330</v>
      </c>
      <c r="C686" s="5">
        <v>0.37</v>
      </c>
      <c r="D686" s="5">
        <v>0.37</v>
      </c>
      <c r="E686" s="5">
        <v>0.37</v>
      </c>
      <c r="F686" s="5">
        <v>0.37</v>
      </c>
      <c r="G686" s="6">
        <v>29300</v>
      </c>
      <c r="H686" s="112">
        <v>0.37</v>
      </c>
      <c r="I686" s="19">
        <f t="shared" si="418"/>
        <v>0</v>
      </c>
      <c r="J686" s="8">
        <f t="shared" si="419"/>
        <v>0.39573592452822637</v>
      </c>
      <c r="K686" s="8">
        <f t="shared" si="420"/>
        <v>0.3202640754717736</v>
      </c>
      <c r="L686" s="8">
        <f t="shared" si="421"/>
        <v>0.35799999999999998</v>
      </c>
      <c r="M686" s="19">
        <f t="shared" si="422"/>
        <v>0.23565505730006381</v>
      </c>
      <c r="N686" s="19">
        <f t="shared" si="423"/>
        <v>-5.9001097733572032E-2</v>
      </c>
      <c r="O686" s="19">
        <f t="shared" si="424"/>
        <v>-8.0562587660692048E-3</v>
      </c>
      <c r="P686" s="19">
        <f t="shared" si="425"/>
        <v>3.805184339724297E-3</v>
      </c>
      <c r="Q686" s="214"/>
      <c r="R686" s="305"/>
      <c r="S686" s="215"/>
      <c r="T686" t="str">
        <f t="shared" si="426"/>
        <v/>
      </c>
      <c r="U686" t="str">
        <f t="shared" si="427"/>
        <v/>
      </c>
      <c r="V686" t="str">
        <f t="shared" si="428"/>
        <v/>
      </c>
      <c r="W686" t="str">
        <f t="shared" si="429"/>
        <v/>
      </c>
      <c r="X686" s="10"/>
      <c r="Y686" s="219">
        <f t="shared" si="408"/>
        <v>2.6373626373626348E-3</v>
      </c>
      <c r="Z686" s="78">
        <f t="shared" si="410"/>
        <v>0.36312475152480361</v>
      </c>
      <c r="AA686" s="78">
        <f t="shared" si="433"/>
        <v>0.3666655698800248</v>
      </c>
      <c r="AB686" s="74">
        <f t="shared" si="401"/>
        <v>685</v>
      </c>
      <c r="AC686" s="80">
        <f t="shared" si="412"/>
        <v>2.9458932811644838E-3</v>
      </c>
      <c r="AD686" s="79">
        <f t="shared" si="432"/>
        <v>-3.5408183552211869E-3</v>
      </c>
      <c r="AE686" s="81">
        <f t="shared" si="413"/>
        <v>-6.4867116363856708E-3</v>
      </c>
      <c r="AF686" s="19">
        <f t="shared" si="435"/>
        <v>-9.6568062182106826E-3</v>
      </c>
      <c r="AG686" s="93">
        <f t="shared" si="434"/>
        <v>9.2159632557573701E-2</v>
      </c>
      <c r="AH686" s="91">
        <f t="shared" si="436"/>
        <v>8.3579131708006946E-4</v>
      </c>
      <c r="AI686" s="96">
        <f t="shared" si="437"/>
        <v>678.79387318800389</v>
      </c>
      <c r="AJ686" s="5">
        <f t="shared" si="402"/>
        <v>0</v>
      </c>
      <c r="AK686" s="5">
        <f t="shared" si="405"/>
        <v>0</v>
      </c>
      <c r="AL686" s="5">
        <f t="shared" si="407"/>
        <v>0</v>
      </c>
      <c r="AM686" s="95">
        <f t="shared" si="414"/>
        <v>8.5714285714285719E-3</v>
      </c>
      <c r="AN686" s="95">
        <f t="shared" si="415"/>
        <v>-5.7142857142857151E-3</v>
      </c>
      <c r="AO686" s="78">
        <f t="shared" si="416"/>
        <v>1.4999999999999998</v>
      </c>
      <c r="AP686" s="8">
        <f t="shared" si="417"/>
        <v>60</v>
      </c>
      <c r="AQ686" s="8">
        <f t="shared" si="411"/>
        <v>47.368421052631575</v>
      </c>
      <c r="AR686" s="8">
        <f t="shared" si="400"/>
        <v>0</v>
      </c>
      <c r="AS686" s="114">
        <f t="shared" si="406"/>
        <v>0</v>
      </c>
      <c r="AT686" s="103">
        <f t="shared" si="430"/>
        <v>-4.5318775446432813E-2</v>
      </c>
      <c r="AU686" s="5">
        <f t="shared" si="403"/>
        <v>0.37</v>
      </c>
      <c r="AW686" s="210">
        <f t="shared" si="404"/>
        <v>0</v>
      </c>
      <c r="AX686" s="276">
        <f t="shared" si="409"/>
        <v>-7.8514976760006329E-3</v>
      </c>
      <c r="AY686" s="19">
        <f t="shared" si="431"/>
        <v>-0.32570374480127923</v>
      </c>
    </row>
    <row r="687" spans="1:51">
      <c r="A687" s="4">
        <v>39331</v>
      </c>
      <c r="B687" s="9">
        <f t="shared" si="399"/>
        <v>39331</v>
      </c>
      <c r="C687" s="5">
        <v>0.37</v>
      </c>
      <c r="D687" s="5">
        <v>0.37</v>
      </c>
      <c r="E687" s="5">
        <v>0.37</v>
      </c>
      <c r="F687" s="5">
        <v>0.37</v>
      </c>
      <c r="G687" s="6">
        <v>91100</v>
      </c>
      <c r="H687" s="112">
        <v>0.37</v>
      </c>
      <c r="I687" s="19">
        <f t="shared" si="418"/>
        <v>0</v>
      </c>
      <c r="J687" s="8">
        <f t="shared" si="419"/>
        <v>0.39227038417709675</v>
      </c>
      <c r="K687" s="8">
        <f t="shared" si="420"/>
        <v>0.32172961582290321</v>
      </c>
      <c r="L687" s="8">
        <f t="shared" si="421"/>
        <v>0.35699999999999998</v>
      </c>
      <c r="M687" s="19">
        <f t="shared" si="422"/>
        <v>0.21925481797430443</v>
      </c>
      <c r="N687" s="19">
        <f t="shared" si="423"/>
        <v>-6.9594259990256244E-2</v>
      </c>
      <c r="O687" s="19">
        <f t="shared" si="424"/>
        <v>-8.7572043282677266E-3</v>
      </c>
      <c r="P687" s="19">
        <f t="shared" si="425"/>
        <v>4.5760372872628912E-3</v>
      </c>
      <c r="Q687" s="214"/>
      <c r="R687" s="305"/>
      <c r="S687" s="215"/>
      <c r="T687" t="str">
        <f t="shared" si="426"/>
        <v/>
      </c>
      <c r="U687" t="str">
        <f t="shared" si="427"/>
        <v/>
      </c>
      <c r="V687" t="str">
        <f t="shared" si="428"/>
        <v/>
      </c>
      <c r="W687" t="str">
        <f t="shared" si="429"/>
        <v/>
      </c>
      <c r="X687" s="10"/>
      <c r="Y687" s="219">
        <f t="shared" si="408"/>
        <v>2.109890109890108E-3</v>
      </c>
      <c r="Z687" s="78">
        <f t="shared" si="410"/>
        <v>0.36418353978998386</v>
      </c>
      <c r="AA687" s="78">
        <f t="shared" si="433"/>
        <v>0.36691231770890298</v>
      </c>
      <c r="AB687" s="74">
        <f t="shared" si="401"/>
        <v>686</v>
      </c>
      <c r="AC687" s="80">
        <f t="shared" si="412"/>
        <v>3.006346973973238E-3</v>
      </c>
      <c r="AD687" s="79">
        <f t="shared" si="432"/>
        <v>-2.728777918919123E-3</v>
      </c>
      <c r="AE687" s="81">
        <f t="shared" si="413"/>
        <v>-5.735124892892361E-3</v>
      </c>
      <c r="AF687" s="19">
        <f t="shared" si="435"/>
        <v>-7.437139030813493E-3</v>
      </c>
      <c r="AG687" s="93">
        <f t="shared" si="434"/>
        <v>2.0521345153704077E-2</v>
      </c>
      <c r="AH687" s="91">
        <f t="shared" si="436"/>
        <v>7.1030802587754185E-4</v>
      </c>
      <c r="AI687" s="96">
        <f t="shared" si="437"/>
        <v>679.07739656778949</v>
      </c>
      <c r="AJ687" s="5">
        <f t="shared" si="402"/>
        <v>0</v>
      </c>
      <c r="AK687" s="5">
        <f t="shared" si="405"/>
        <v>0</v>
      </c>
      <c r="AL687" s="5">
        <f t="shared" si="407"/>
        <v>0</v>
      </c>
      <c r="AM687" s="95">
        <f t="shared" si="414"/>
        <v>8.5714285714285719E-3</v>
      </c>
      <c r="AN687" s="95">
        <f t="shared" si="415"/>
        <v>-5.7142857142857151E-3</v>
      </c>
      <c r="AO687" s="78">
        <f t="shared" si="416"/>
        <v>1.4999999999999998</v>
      </c>
      <c r="AP687" s="8">
        <f t="shared" si="417"/>
        <v>60</v>
      </c>
      <c r="AQ687" s="8">
        <f t="shared" si="411"/>
        <v>47.368421052631575</v>
      </c>
      <c r="AR687" s="8">
        <f t="shared" si="400"/>
        <v>0</v>
      </c>
      <c r="AS687" s="114">
        <f t="shared" si="406"/>
        <v>0</v>
      </c>
      <c r="AT687" s="103">
        <f t="shared" si="430"/>
        <v>-5.3387960350191888E-2</v>
      </c>
      <c r="AU687" s="5">
        <f t="shared" si="403"/>
        <v>0.37</v>
      </c>
      <c r="AW687" s="210">
        <f t="shared" si="404"/>
        <v>0</v>
      </c>
      <c r="AX687" s="276">
        <f t="shared" si="409"/>
        <v>-8.936392431979653E-3</v>
      </c>
      <c r="AY687" s="19">
        <f t="shared" si="431"/>
        <v>-0.13817679132672683</v>
      </c>
    </row>
    <row r="688" spans="1:51">
      <c r="A688" s="4">
        <v>39332</v>
      </c>
      <c r="B688" s="9">
        <f t="shared" si="399"/>
        <v>39332</v>
      </c>
      <c r="C688" s="5">
        <v>0.37</v>
      </c>
      <c r="D688" s="5">
        <v>0.37</v>
      </c>
      <c r="E688" s="5">
        <v>0.36</v>
      </c>
      <c r="F688" s="5">
        <v>0.36</v>
      </c>
      <c r="G688" s="6">
        <v>154000</v>
      </c>
      <c r="H688" s="112">
        <v>0.36</v>
      </c>
      <c r="I688" s="19">
        <f t="shared" si="418"/>
        <v>-2.7027027027027053E-2</v>
      </c>
      <c r="J688" s="8">
        <f t="shared" si="419"/>
        <v>0.38970459909270538</v>
      </c>
      <c r="K688" s="8">
        <f t="shared" si="420"/>
        <v>0.32229540090729458</v>
      </c>
      <c r="L688" s="8">
        <f t="shared" si="421"/>
        <v>0.35599999999999998</v>
      </c>
      <c r="M688" s="19">
        <f t="shared" si="422"/>
        <v>0.20915345982489045</v>
      </c>
      <c r="N688" s="19">
        <f t="shared" si="423"/>
        <v>-4.6071316665879672E-2</v>
      </c>
      <c r="O688" s="19">
        <f t="shared" si="424"/>
        <v>-6.5408585197525519E-3</v>
      </c>
      <c r="P688" s="19">
        <f t="shared" si="425"/>
        <v>1.7585732135483782E-3</v>
      </c>
      <c r="Q688" s="214"/>
      <c r="R688" s="305"/>
      <c r="S688" s="215"/>
      <c r="T688" t="str">
        <f t="shared" si="426"/>
        <v/>
      </c>
      <c r="U688" t="str">
        <f t="shared" si="427"/>
        <v/>
      </c>
      <c r="V688" t="str">
        <f t="shared" si="428"/>
        <v/>
      </c>
      <c r="W688" t="str">
        <f t="shared" si="429"/>
        <v/>
      </c>
      <c r="X688" s="10"/>
      <c r="Y688" s="219">
        <f t="shared" si="408"/>
        <v>1.1208791208791185E-3</v>
      </c>
      <c r="Z688" s="78">
        <f t="shared" si="410"/>
        <v>0.36353927466232633</v>
      </c>
      <c r="AA688" s="78">
        <f t="shared" si="433"/>
        <v>0.36640080619844417</v>
      </c>
      <c r="AB688" s="74">
        <f t="shared" si="401"/>
        <v>687</v>
      </c>
      <c r="AC688" s="80">
        <f t="shared" si="412"/>
        <v>2.2988746854196128E-3</v>
      </c>
      <c r="AD688" s="79">
        <f t="shared" si="432"/>
        <v>-2.8615315361178451E-3</v>
      </c>
      <c r="AE688" s="81">
        <f t="shared" si="413"/>
        <v>-5.1604062215374578E-3</v>
      </c>
      <c r="AF688" s="19">
        <f t="shared" si="435"/>
        <v>-7.8098396283768764E-3</v>
      </c>
      <c r="AG688" s="93">
        <f t="shared" si="434"/>
        <v>-0.23532622637320472</v>
      </c>
      <c r="AH688" s="91">
        <f t="shared" si="436"/>
        <v>5.2781443125569341E-4</v>
      </c>
      <c r="AI688" s="96">
        <f t="shared" si="437"/>
        <v>679.26335114899121</v>
      </c>
      <c r="AJ688" s="5">
        <f t="shared" si="402"/>
        <v>-1.0000000000000009E-2</v>
      </c>
      <c r="AK688" s="5">
        <f t="shared" si="405"/>
        <v>0</v>
      </c>
      <c r="AL688" s="5">
        <f t="shared" si="407"/>
        <v>-1.0000000000000009E-2</v>
      </c>
      <c r="AM688" s="95">
        <f t="shared" si="414"/>
        <v>8.5714285714285719E-3</v>
      </c>
      <c r="AN688" s="95">
        <f t="shared" si="415"/>
        <v>-6.4285714285714302E-3</v>
      </c>
      <c r="AO688" s="78">
        <f t="shared" si="416"/>
        <v>1.333333333333333</v>
      </c>
      <c r="AP688" s="8">
        <f t="shared" si="417"/>
        <v>57.142857142857139</v>
      </c>
      <c r="AQ688" s="8">
        <f t="shared" si="411"/>
        <v>51.612903225806448</v>
      </c>
      <c r="AR688" s="8">
        <f t="shared" si="400"/>
        <v>-1</v>
      </c>
      <c r="AS688" s="114">
        <f t="shared" si="406"/>
        <v>-154000</v>
      </c>
      <c r="AT688" s="103">
        <f t="shared" si="430"/>
        <v>-0.11132622571120437</v>
      </c>
      <c r="AU688" s="5">
        <f t="shared" si="403"/>
        <v>0.36</v>
      </c>
      <c r="AW688" s="210">
        <f t="shared" si="404"/>
        <v>2.7777777777777804E-2</v>
      </c>
      <c r="AX688" s="276">
        <f t="shared" si="409"/>
        <v>-9.8074744856326314E-3</v>
      </c>
      <c r="AY688" s="19">
        <f t="shared" si="431"/>
        <v>-9.7475805844843597E-2</v>
      </c>
    </row>
    <row r="689" spans="1:51">
      <c r="A689" s="4">
        <v>39335</v>
      </c>
      <c r="B689" s="9">
        <f t="shared" si="399"/>
        <v>39335</v>
      </c>
      <c r="C689" s="5">
        <v>0.35</v>
      </c>
      <c r="D689" s="5">
        <v>0.37</v>
      </c>
      <c r="E689" s="5">
        <v>0.35</v>
      </c>
      <c r="F689" s="5">
        <v>0.37</v>
      </c>
      <c r="G689" s="6">
        <v>53500</v>
      </c>
      <c r="H689" s="112">
        <v>0.37</v>
      </c>
      <c r="I689" s="19">
        <f t="shared" si="418"/>
        <v>2.7777777777777804E-2</v>
      </c>
      <c r="J689" s="8">
        <f t="shared" si="419"/>
        <v>0.38970459909270538</v>
      </c>
      <c r="K689" s="8">
        <f t="shared" si="420"/>
        <v>0.32229540090729458</v>
      </c>
      <c r="L689" s="8">
        <f t="shared" si="421"/>
        <v>0.35599999999999998</v>
      </c>
      <c r="M689" s="19">
        <f t="shared" si="422"/>
        <v>0.20915345982489045</v>
      </c>
      <c r="N689" s="19">
        <f t="shared" si="423"/>
        <v>0</v>
      </c>
      <c r="O689" s="19">
        <f t="shared" si="424"/>
        <v>0</v>
      </c>
      <c r="P689" s="19">
        <f t="shared" si="425"/>
        <v>0</v>
      </c>
      <c r="Q689" s="214"/>
      <c r="R689" s="305"/>
      <c r="S689" s="215"/>
      <c r="T689" t="str">
        <f t="shared" si="426"/>
        <v/>
      </c>
      <c r="U689" t="str">
        <f t="shared" si="427"/>
        <v/>
      </c>
      <c r="V689" t="str">
        <f t="shared" si="428"/>
        <v/>
      </c>
      <c r="W689" t="str">
        <f t="shared" si="429"/>
        <v/>
      </c>
      <c r="X689" s="10"/>
      <c r="Y689" s="219">
        <f t="shared" si="408"/>
        <v>6.1538461538461378E-4</v>
      </c>
      <c r="Z689" s="78">
        <f t="shared" si="410"/>
        <v>0.36453422636432808</v>
      </c>
      <c r="AA689" s="78">
        <f t="shared" si="433"/>
        <v>0.36666714653975929</v>
      </c>
      <c r="AB689" s="74">
        <f t="shared" si="401"/>
        <v>688</v>
      </c>
      <c r="AC689" s="80">
        <f t="shared" si="412"/>
        <v>2.4219888368850005E-3</v>
      </c>
      <c r="AD689" s="79">
        <f t="shared" si="432"/>
        <v>-2.1329201754312077E-3</v>
      </c>
      <c r="AE689" s="81">
        <f t="shared" si="413"/>
        <v>-4.5549090123162082E-3</v>
      </c>
      <c r="AF689" s="19">
        <f t="shared" si="435"/>
        <v>-5.8170474108727548E-3</v>
      </c>
      <c r="AG689" s="93">
        <f t="shared" si="434"/>
        <v>5.3554094203667163E-2</v>
      </c>
      <c r="AH689" s="91">
        <f t="shared" si="436"/>
        <v>3.4890310811854023E-4</v>
      </c>
      <c r="AI689" s="96">
        <f t="shared" si="437"/>
        <v>679.20261156500658</v>
      </c>
      <c r="AJ689" s="5">
        <f t="shared" si="402"/>
        <v>1.0000000000000009E-2</v>
      </c>
      <c r="AK689" s="5">
        <f t="shared" si="405"/>
        <v>1.0000000000000009E-2</v>
      </c>
      <c r="AL689" s="5">
        <f t="shared" si="407"/>
        <v>0</v>
      </c>
      <c r="AM689" s="95">
        <f t="shared" si="414"/>
        <v>8.5714285714285719E-3</v>
      </c>
      <c r="AN689" s="95">
        <f t="shared" si="415"/>
        <v>-6.4285714285714302E-3</v>
      </c>
      <c r="AO689" s="78">
        <f t="shared" si="416"/>
        <v>1.333333333333333</v>
      </c>
      <c r="AP689" s="8">
        <f t="shared" si="417"/>
        <v>57.142857142857139</v>
      </c>
      <c r="AQ689" s="8">
        <f t="shared" si="411"/>
        <v>51.612903225806448</v>
      </c>
      <c r="AR689" s="8">
        <f t="shared" si="400"/>
        <v>1</v>
      </c>
      <c r="AS689" s="114">
        <f t="shared" si="406"/>
        <v>53500</v>
      </c>
      <c r="AT689" s="103">
        <f t="shared" si="430"/>
        <v>-8.6196264975334891E-2</v>
      </c>
      <c r="AU689" s="5">
        <f t="shared" si="403"/>
        <v>0.37</v>
      </c>
      <c r="AW689" s="210">
        <f t="shared" si="404"/>
        <v>5.7142857142857197E-2</v>
      </c>
      <c r="AX689" s="276">
        <f t="shared" si="409"/>
        <v>-9.6475694133830395E-3</v>
      </c>
      <c r="AY689" s="19">
        <f t="shared" si="431"/>
        <v>1.6304408691946465E-2</v>
      </c>
    </row>
    <row r="690" spans="1:51">
      <c r="A690" s="4">
        <v>39336</v>
      </c>
      <c r="B690" s="9">
        <f t="shared" si="399"/>
        <v>39336</v>
      </c>
      <c r="C690" s="5">
        <v>0.35</v>
      </c>
      <c r="D690" s="5">
        <v>0.35</v>
      </c>
      <c r="E690" s="5">
        <v>0.35</v>
      </c>
      <c r="F690" s="5">
        <v>0.35</v>
      </c>
      <c r="G690" s="6">
        <v>3100</v>
      </c>
      <c r="H690" s="112">
        <v>0.35</v>
      </c>
      <c r="I690" s="19">
        <f t="shared" si="418"/>
        <v>-5.4054054054054106E-2</v>
      </c>
      <c r="J690" s="8">
        <f t="shared" si="419"/>
        <v>0.38970459909270538</v>
      </c>
      <c r="K690" s="8">
        <f t="shared" si="420"/>
        <v>0.32229540090729458</v>
      </c>
      <c r="L690" s="8">
        <f t="shared" si="421"/>
        <v>0.35599999999999998</v>
      </c>
      <c r="M690" s="19">
        <f t="shared" si="422"/>
        <v>0.20915345982489045</v>
      </c>
      <c r="N690" s="19">
        <f t="shared" si="423"/>
        <v>0</v>
      </c>
      <c r="O690" s="19">
        <f t="shared" si="424"/>
        <v>0</v>
      </c>
      <c r="P690" s="19">
        <f t="shared" si="425"/>
        <v>0</v>
      </c>
      <c r="Q690" s="214"/>
      <c r="R690" s="305"/>
      <c r="S690" s="215"/>
      <c r="T690" t="str">
        <f t="shared" si="426"/>
        <v/>
      </c>
      <c r="U690" t="str">
        <f t="shared" si="427"/>
        <v/>
      </c>
      <c r="V690" t="str">
        <f t="shared" si="428"/>
        <v/>
      </c>
      <c r="W690" t="str">
        <f t="shared" si="429"/>
        <v/>
      </c>
      <c r="X690" s="10"/>
      <c r="Y690" s="219">
        <f t="shared" si="408"/>
        <v>-5.9340659340659479E-4</v>
      </c>
      <c r="Z690" s="78">
        <f t="shared" si="410"/>
        <v>0.36229595550422156</v>
      </c>
      <c r="AA690" s="78">
        <f t="shared" si="433"/>
        <v>0.36543377769581709</v>
      </c>
      <c r="AB690" s="74">
        <f t="shared" si="401"/>
        <v>689</v>
      </c>
      <c r="AC690" s="80">
        <f t="shared" si="412"/>
        <v>1.1336694565765425E-3</v>
      </c>
      <c r="AD690" s="79">
        <f t="shared" si="432"/>
        <v>-3.1378221915955296E-3</v>
      </c>
      <c r="AE690" s="81">
        <f t="shared" si="413"/>
        <v>-4.2714916481720721E-3</v>
      </c>
      <c r="AF690" s="19">
        <f t="shared" si="435"/>
        <v>-8.5865685744228523E-3</v>
      </c>
      <c r="AG690" s="93">
        <f t="shared" si="434"/>
        <v>-0.53192622554173619</v>
      </c>
      <c r="AH690" s="91">
        <f t="shared" si="436"/>
        <v>1.3581232612613076E-4</v>
      </c>
      <c r="AI690" s="96">
        <f t="shared" si="437"/>
        <v>678.98559716585237</v>
      </c>
      <c r="AJ690" s="5">
        <f t="shared" si="402"/>
        <v>-2.0000000000000018E-2</v>
      </c>
      <c r="AK690" s="5">
        <f t="shared" si="405"/>
        <v>0</v>
      </c>
      <c r="AL690" s="5">
        <f t="shared" si="407"/>
        <v>-2.0000000000000018E-2</v>
      </c>
      <c r="AM690" s="95">
        <f t="shared" si="414"/>
        <v>8.5714285714285719E-3</v>
      </c>
      <c r="AN690" s="95">
        <f t="shared" si="415"/>
        <v>-7.8571428571428594E-3</v>
      </c>
      <c r="AO690" s="78">
        <f t="shared" si="416"/>
        <v>1.0909090909090906</v>
      </c>
      <c r="AP690" s="8">
        <f t="shared" si="417"/>
        <v>52.173913043478258</v>
      </c>
      <c r="AQ690" s="8">
        <f t="shared" si="411"/>
        <v>52.173913043478251</v>
      </c>
      <c r="AR690" s="8">
        <f t="shared" si="400"/>
        <v>0</v>
      </c>
      <c r="AS690" s="114">
        <f t="shared" si="406"/>
        <v>0</v>
      </c>
      <c r="AT690" s="103">
        <f t="shared" si="430"/>
        <v>-4.1284985415630061E-2</v>
      </c>
      <c r="AU690" s="5">
        <f t="shared" si="403"/>
        <v>0.35</v>
      </c>
      <c r="AW690" s="210">
        <f t="shared" si="404"/>
        <v>0</v>
      </c>
      <c r="AX690" s="276">
        <f t="shared" si="409"/>
        <v>-8.6895585212631229E-3</v>
      </c>
      <c r="AY690" s="19">
        <f t="shared" si="431"/>
        <v>9.9300751419416661E-2</v>
      </c>
    </row>
    <row r="691" spans="1:51">
      <c r="A691" s="4">
        <v>39337</v>
      </c>
      <c r="B691" s="9">
        <f t="shared" si="399"/>
        <v>39337</v>
      </c>
      <c r="C691" s="5">
        <v>0.36</v>
      </c>
      <c r="D691" s="5">
        <v>0.37</v>
      </c>
      <c r="E691" s="5">
        <v>0.35</v>
      </c>
      <c r="F691" s="5">
        <v>0.37</v>
      </c>
      <c r="G691" s="6">
        <v>43100</v>
      </c>
      <c r="H691" s="112">
        <v>0.37</v>
      </c>
      <c r="I691" s="19">
        <f t="shared" si="418"/>
        <v>5.7142857142857197E-2</v>
      </c>
      <c r="J691" s="8">
        <f t="shared" si="419"/>
        <v>0.390891615714128</v>
      </c>
      <c r="K691" s="8">
        <f t="shared" si="420"/>
        <v>0.32410838428587208</v>
      </c>
      <c r="L691" s="8">
        <f t="shared" si="421"/>
        <v>0.35750000000000004</v>
      </c>
      <c r="M691" s="19">
        <f t="shared" si="422"/>
        <v>0.20605215621127337</v>
      </c>
      <c r="N691" s="19">
        <f t="shared" si="423"/>
        <v>-1.4827885784024697E-2</v>
      </c>
      <c r="O691" s="19">
        <f t="shared" si="424"/>
        <v>3.0459394736068943E-3</v>
      </c>
      <c r="P691" s="19">
        <f t="shared" si="425"/>
        <v>5.6252226171200669E-3</v>
      </c>
      <c r="Q691" s="214"/>
      <c r="R691" s="305"/>
      <c r="S691" s="215"/>
      <c r="T691" t="str">
        <f t="shared" si="426"/>
        <v/>
      </c>
      <c r="U691" t="str">
        <f t="shared" si="427"/>
        <v/>
      </c>
      <c r="V691" t="str">
        <f t="shared" si="428"/>
        <v/>
      </c>
      <c r="W691" t="str">
        <f t="shared" si="429"/>
        <v/>
      </c>
      <c r="X691" s="10"/>
      <c r="Y691" s="219">
        <f t="shared" si="408"/>
        <v>4.3956043956042898E-5</v>
      </c>
      <c r="Z691" s="78">
        <f t="shared" si="410"/>
        <v>0.36348237835657143</v>
      </c>
      <c r="AA691" s="78">
        <f t="shared" si="433"/>
        <v>0.36577167814632661</v>
      </c>
      <c r="AB691" s="74">
        <f t="shared" si="401"/>
        <v>690</v>
      </c>
      <c r="AC691" s="80">
        <f t="shared" si="412"/>
        <v>1.5857534867335195E-3</v>
      </c>
      <c r="AD691" s="79">
        <f t="shared" si="432"/>
        <v>-2.2892997897551726E-3</v>
      </c>
      <c r="AE691" s="81">
        <f t="shared" si="413"/>
        <v>-3.875053276488692E-3</v>
      </c>
      <c r="AF691" s="19">
        <f t="shared" si="435"/>
        <v>-6.2588219004734982E-3</v>
      </c>
      <c r="AG691" s="93">
        <f t="shared" si="434"/>
        <v>0.39877940393858824</v>
      </c>
      <c r="AH691" s="91">
        <f t="shared" si="436"/>
        <v>3.0318974944168488E-5</v>
      </c>
      <c r="AI691" s="96">
        <f t="shared" si="437"/>
        <v>681.92436544090492</v>
      </c>
      <c r="AJ691" s="5">
        <f t="shared" si="402"/>
        <v>2.0000000000000018E-2</v>
      </c>
      <c r="AK691" s="5">
        <f t="shared" si="405"/>
        <v>2.0000000000000018E-2</v>
      </c>
      <c r="AL691" s="5">
        <f t="shared" si="407"/>
        <v>0</v>
      </c>
      <c r="AM691" s="95">
        <f t="shared" si="414"/>
        <v>7.1428571428571452E-3</v>
      </c>
      <c r="AN691" s="95">
        <f t="shared" si="415"/>
        <v>-7.8571428571428594E-3</v>
      </c>
      <c r="AO691" s="78">
        <f t="shared" si="416"/>
        <v>0.90909090909090917</v>
      </c>
      <c r="AP691" s="8">
        <f t="shared" si="417"/>
        <v>47.61904761904762</v>
      </c>
      <c r="AQ691" s="8">
        <f t="shared" si="411"/>
        <v>47.61904761904762</v>
      </c>
      <c r="AR691" s="8">
        <f t="shared" si="400"/>
        <v>1</v>
      </c>
      <c r="AS691" s="114">
        <f t="shared" si="406"/>
        <v>43100</v>
      </c>
      <c r="AT691" s="103">
        <f t="shared" si="430"/>
        <v>9.2917668985545029E-2</v>
      </c>
      <c r="AU691" s="5">
        <f t="shared" si="403"/>
        <v>0.37</v>
      </c>
      <c r="AW691" s="210">
        <f t="shared" si="404"/>
        <v>5.7142857142857197E-2</v>
      </c>
      <c r="AX691" s="276">
        <f t="shared" si="409"/>
        <v>-7.5485345336577091E-3</v>
      </c>
      <c r="AY691" s="19">
        <f t="shared" si="431"/>
        <v>0.13130977653391226</v>
      </c>
    </row>
    <row r="692" spans="1:51">
      <c r="A692" s="4">
        <v>39338</v>
      </c>
      <c r="B692" s="9">
        <f t="shared" si="399"/>
        <v>39338</v>
      </c>
      <c r="C692" s="5">
        <v>0.37</v>
      </c>
      <c r="D692" s="5">
        <v>0.37</v>
      </c>
      <c r="E692" s="5">
        <v>0.36</v>
      </c>
      <c r="F692" s="5">
        <v>0.36</v>
      </c>
      <c r="G692" s="6">
        <v>32000</v>
      </c>
      <c r="H692" s="112">
        <v>0.36</v>
      </c>
      <c r="I692" s="19">
        <f t="shared" si="418"/>
        <v>-2.7027027027027053E-2</v>
      </c>
      <c r="J692" s="8">
        <f t="shared" si="419"/>
        <v>0.38991924966748065</v>
      </c>
      <c r="K692" s="8">
        <f t="shared" si="420"/>
        <v>0.32808075033251943</v>
      </c>
      <c r="L692" s="8">
        <f t="shared" si="421"/>
        <v>0.35900000000000004</v>
      </c>
      <c r="M692" s="19">
        <f t="shared" si="422"/>
        <v>0.18848560688881041</v>
      </c>
      <c r="N692" s="19">
        <f t="shared" si="423"/>
        <v>-8.525292646999183E-2</v>
      </c>
      <c r="O692" s="19">
        <f t="shared" si="424"/>
        <v>-2.4875592301229566E-3</v>
      </c>
      <c r="P692" s="19">
        <f t="shared" si="425"/>
        <v>1.2256289066387208E-2</v>
      </c>
      <c r="Q692" s="214"/>
      <c r="R692" s="305"/>
      <c r="S692" s="215"/>
      <c r="T692" t="str">
        <f t="shared" si="426"/>
        <v/>
      </c>
      <c r="U692" t="str">
        <f t="shared" si="427"/>
        <v/>
      </c>
      <c r="V692" t="str">
        <f t="shared" si="428"/>
        <v/>
      </c>
      <c r="W692" t="str">
        <f t="shared" si="429"/>
        <v/>
      </c>
      <c r="X692" s="10"/>
      <c r="Y692" s="219">
        <f t="shared" si="408"/>
        <v>-2.1978021978022133E-4</v>
      </c>
      <c r="Z692" s="78">
        <f t="shared" si="410"/>
        <v>0.36294609208965944</v>
      </c>
      <c r="AA692" s="78">
        <f t="shared" si="433"/>
        <v>0.36534457396349845</v>
      </c>
      <c r="AB692" s="74">
        <f t="shared" si="401"/>
        <v>691</v>
      </c>
      <c r="AC692" s="80">
        <f t="shared" si="412"/>
        <v>1.1812571221197464E-3</v>
      </c>
      <c r="AD692" s="79">
        <f t="shared" si="432"/>
        <v>-2.398481873839009E-3</v>
      </c>
      <c r="AE692" s="81">
        <f t="shared" si="413"/>
        <v>-3.5797389959587554E-3</v>
      </c>
      <c r="AF692" s="19">
        <f t="shared" si="435"/>
        <v>-6.564985618422353E-3</v>
      </c>
      <c r="AG692" s="93">
        <f t="shared" si="434"/>
        <v>-0.25508149154191156</v>
      </c>
      <c r="AH692" s="91">
        <f t="shared" si="436"/>
        <v>-5.9948873238133139E-5</v>
      </c>
      <c r="AI692" s="96">
        <f t="shared" si="437"/>
        <v>688.82683496716447</v>
      </c>
      <c r="AJ692" s="5">
        <f t="shared" si="402"/>
        <v>-1.0000000000000009E-2</v>
      </c>
      <c r="AK692" s="5">
        <f t="shared" si="405"/>
        <v>0</v>
      </c>
      <c r="AL692" s="5">
        <f t="shared" si="407"/>
        <v>-1.0000000000000009E-2</v>
      </c>
      <c r="AM692" s="95">
        <f t="shared" si="414"/>
        <v>7.1428571428571452E-3</v>
      </c>
      <c r="AN692" s="95">
        <f t="shared" si="415"/>
        <v>-7.1428571428571452E-3</v>
      </c>
      <c r="AO692" s="78">
        <f t="shared" si="416"/>
        <v>1</v>
      </c>
      <c r="AP692" s="8">
        <f t="shared" si="417"/>
        <v>50</v>
      </c>
      <c r="AQ692" s="8">
        <f t="shared" si="411"/>
        <v>50</v>
      </c>
      <c r="AR692" s="8">
        <f t="shared" si="400"/>
        <v>-1</v>
      </c>
      <c r="AS692" s="114">
        <f t="shared" si="406"/>
        <v>-32000</v>
      </c>
      <c r="AT692" s="103">
        <f t="shared" si="430"/>
        <v>6.2235801739054339E-2</v>
      </c>
      <c r="AU692" s="5">
        <f t="shared" si="403"/>
        <v>0.36</v>
      </c>
      <c r="AW692" s="210">
        <f t="shared" si="404"/>
        <v>2.7777777777777804E-2</v>
      </c>
      <c r="AX692" s="276">
        <f t="shared" si="409"/>
        <v>-7.4796169662222616E-3</v>
      </c>
      <c r="AY692" s="19">
        <f t="shared" si="431"/>
        <v>9.1299267597114517E-3</v>
      </c>
    </row>
    <row r="693" spans="1:51">
      <c r="A693" s="4">
        <v>39339</v>
      </c>
      <c r="B693" s="9">
        <f t="shared" si="399"/>
        <v>39339</v>
      </c>
      <c r="C693" s="5">
        <v>0.37</v>
      </c>
      <c r="D693" s="5">
        <v>0.37</v>
      </c>
      <c r="E693" s="5">
        <v>0.37</v>
      </c>
      <c r="F693" s="5">
        <v>0.37</v>
      </c>
      <c r="G693" s="6">
        <v>38200</v>
      </c>
      <c r="H693" s="112">
        <v>0.37</v>
      </c>
      <c r="I693" s="19">
        <f t="shared" si="418"/>
        <v>2.7777777777777804E-2</v>
      </c>
      <c r="J693" s="8">
        <f t="shared" si="419"/>
        <v>0.38921347195933181</v>
      </c>
      <c r="K693" s="8">
        <f t="shared" si="420"/>
        <v>0.33278652804066827</v>
      </c>
      <c r="L693" s="8">
        <f t="shared" si="421"/>
        <v>0.36100000000000004</v>
      </c>
      <c r="M693" s="19">
        <f t="shared" si="422"/>
        <v>0.16955897899739461</v>
      </c>
      <c r="N693" s="19">
        <f t="shared" si="423"/>
        <v>-0.10041418124080326</v>
      </c>
      <c r="O693" s="19">
        <f t="shared" si="424"/>
        <v>-1.8100612081878909E-3</v>
      </c>
      <c r="P693" s="19">
        <f t="shared" si="425"/>
        <v>1.43433520661587E-2</v>
      </c>
      <c r="Q693" s="214"/>
      <c r="R693" s="305"/>
      <c r="S693" s="215"/>
      <c r="T693" t="str">
        <f t="shared" si="426"/>
        <v/>
      </c>
      <c r="U693" t="str">
        <f t="shared" si="427"/>
        <v/>
      </c>
      <c r="V693" t="str">
        <f t="shared" si="428"/>
        <v/>
      </c>
      <c r="W693" t="str">
        <f t="shared" si="429"/>
        <v/>
      </c>
      <c r="X693" s="10"/>
      <c r="Y693" s="219">
        <f t="shared" si="408"/>
        <v>4.6153846153846039E-4</v>
      </c>
      <c r="Z693" s="78">
        <f t="shared" si="410"/>
        <v>0.36403239390785191</v>
      </c>
      <c r="AA693" s="78">
        <f t="shared" si="433"/>
        <v>0.36568907549019958</v>
      </c>
      <c r="AB693" s="74">
        <f t="shared" si="401"/>
        <v>692</v>
      </c>
      <c r="AC693" s="80">
        <f t="shared" si="412"/>
        <v>1.5384459308888736E-3</v>
      </c>
      <c r="AD693" s="79">
        <f t="shared" si="432"/>
        <v>-1.6566815823476633E-3</v>
      </c>
      <c r="AE693" s="81">
        <f t="shared" si="413"/>
        <v>-3.1951275132365369E-3</v>
      </c>
      <c r="AF693" s="19">
        <f t="shared" si="435"/>
        <v>-4.530300994436084E-3</v>
      </c>
      <c r="AG693" s="93">
        <f t="shared" si="434"/>
        <v>0.30238023719015367</v>
      </c>
      <c r="AH693" s="91">
        <f t="shared" si="436"/>
        <v>-7.5321061630851538E-5</v>
      </c>
      <c r="AI693" s="96">
        <f t="shared" si="437"/>
        <v>690.48257564010601</v>
      </c>
      <c r="AJ693" s="5">
        <f t="shared" si="402"/>
        <v>1.0000000000000009E-2</v>
      </c>
      <c r="AK693" s="5">
        <f t="shared" si="405"/>
        <v>1.0000000000000009E-2</v>
      </c>
      <c r="AL693" s="5">
        <f t="shared" si="407"/>
        <v>0</v>
      </c>
      <c r="AM693" s="95">
        <f t="shared" si="414"/>
        <v>6.4285714285714302E-3</v>
      </c>
      <c r="AN693" s="95">
        <f t="shared" si="415"/>
        <v>-7.1428571428571452E-3</v>
      </c>
      <c r="AO693" s="78">
        <f t="shared" si="416"/>
        <v>0.89999999999999991</v>
      </c>
      <c r="AP693" s="8">
        <f t="shared" si="417"/>
        <v>47.368421052631575</v>
      </c>
      <c r="AQ693" s="8">
        <f t="shared" si="411"/>
        <v>47.368421052631575</v>
      </c>
      <c r="AR693" s="8">
        <f t="shared" si="400"/>
        <v>0</v>
      </c>
      <c r="AS693" s="114">
        <f t="shared" si="406"/>
        <v>0</v>
      </c>
      <c r="AT693" s="103">
        <f t="shared" si="430"/>
        <v>0.10372244714349986</v>
      </c>
      <c r="AU693" s="5">
        <f t="shared" si="403"/>
        <v>0.37</v>
      </c>
      <c r="AW693" s="210">
        <f t="shared" si="404"/>
        <v>0</v>
      </c>
      <c r="AX693" s="276">
        <f t="shared" si="409"/>
        <v>-7.9085625197902187E-3</v>
      </c>
      <c r="AY693" s="19">
        <f t="shared" si="431"/>
        <v>-5.7348598932948448E-2</v>
      </c>
    </row>
    <row r="694" spans="1:51">
      <c r="A694" s="4">
        <v>39342</v>
      </c>
      <c r="B694" s="9">
        <f t="shared" si="399"/>
        <v>39342</v>
      </c>
      <c r="C694" s="5">
        <v>0.37</v>
      </c>
      <c r="D694" s="5">
        <v>0.37</v>
      </c>
      <c r="E694" s="5">
        <v>0.36</v>
      </c>
      <c r="F694" s="5">
        <v>0.37</v>
      </c>
      <c r="G694" s="6">
        <v>66800</v>
      </c>
      <c r="H694" s="112">
        <v>0.37</v>
      </c>
      <c r="I694" s="19">
        <f t="shared" si="418"/>
        <v>0</v>
      </c>
      <c r="J694" s="8">
        <f t="shared" si="419"/>
        <v>0.38757641145488902</v>
      </c>
      <c r="K694" s="8">
        <f t="shared" si="420"/>
        <v>0.33842358854511106</v>
      </c>
      <c r="L694" s="8">
        <f t="shared" si="421"/>
        <v>0.36300000000000004</v>
      </c>
      <c r="M694" s="19">
        <f t="shared" si="422"/>
        <v>0.14524053456523764</v>
      </c>
      <c r="N694" s="19">
        <f t="shared" si="423"/>
        <v>-0.14342174372570762</v>
      </c>
      <c r="O694" s="19">
        <f t="shared" si="424"/>
        <v>-4.2060735878480648E-3</v>
      </c>
      <c r="P694" s="19">
        <f t="shared" si="425"/>
        <v>1.6938968466157122E-2</v>
      </c>
      <c r="Q694" s="214"/>
      <c r="R694" s="305"/>
      <c r="S694" s="215"/>
      <c r="T694" t="str">
        <f t="shared" si="426"/>
        <v/>
      </c>
      <c r="U694" t="str">
        <f t="shared" si="427"/>
        <v/>
      </c>
      <c r="V694" t="str">
        <f t="shared" si="428"/>
        <v/>
      </c>
      <c r="W694" t="str">
        <f t="shared" si="429"/>
        <v/>
      </c>
      <c r="X694" s="10"/>
      <c r="Y694" s="219">
        <f t="shared" si="408"/>
        <v>-1.3186813186813199E-4</v>
      </c>
      <c r="Z694" s="78">
        <f t="shared" si="410"/>
        <v>0.36495140524604269</v>
      </c>
      <c r="AA694" s="78">
        <f t="shared" si="433"/>
        <v>0.36600808390392481</v>
      </c>
      <c r="AB694" s="74">
        <f t="shared" si="401"/>
        <v>693</v>
      </c>
      <c r="AC694" s="80">
        <f t="shared" si="412"/>
        <v>1.7107590842835372E-3</v>
      </c>
      <c r="AD694" s="79">
        <f t="shared" si="432"/>
        <v>-1.0566786578821152E-3</v>
      </c>
      <c r="AE694" s="81">
        <f t="shared" si="413"/>
        <v>-2.7674377421656525E-3</v>
      </c>
      <c r="AF694" s="19">
        <f t="shared" si="435"/>
        <v>-2.887036391686605E-3</v>
      </c>
      <c r="AG694" s="93">
        <f t="shared" si="434"/>
        <v>0.11200468598536031</v>
      </c>
      <c r="AH694" s="91">
        <f t="shared" si="436"/>
        <v>-1.2435954693904196E-4</v>
      </c>
      <c r="AI694" s="96">
        <f t="shared" si="437"/>
        <v>696.08204051274549</v>
      </c>
      <c r="AJ694" s="5">
        <f t="shared" si="402"/>
        <v>0</v>
      </c>
      <c r="AK694" s="5">
        <f t="shared" si="405"/>
        <v>0</v>
      </c>
      <c r="AL694" s="5">
        <f t="shared" si="407"/>
        <v>0</v>
      </c>
      <c r="AM694" s="95">
        <f t="shared" si="414"/>
        <v>6.4285714285714302E-3</v>
      </c>
      <c r="AN694" s="95">
        <f t="shared" si="415"/>
        <v>-4.2857142857142894E-3</v>
      </c>
      <c r="AO694" s="78">
        <f t="shared" si="416"/>
        <v>1.4999999999999991</v>
      </c>
      <c r="AP694" s="8">
        <f t="shared" si="417"/>
        <v>59.999999999999986</v>
      </c>
      <c r="AQ694" s="8">
        <f t="shared" si="411"/>
        <v>54.545454545454533</v>
      </c>
      <c r="AR694" s="8">
        <f t="shared" si="400"/>
        <v>1</v>
      </c>
      <c r="AS694" s="114">
        <f t="shared" si="406"/>
        <v>66800</v>
      </c>
      <c r="AT694" s="103">
        <f t="shared" si="430"/>
        <v>0.17041430165429583</v>
      </c>
      <c r="AU694" s="5">
        <f t="shared" si="403"/>
        <v>0.37</v>
      </c>
      <c r="AW694" s="210">
        <f t="shared" si="404"/>
        <v>2.7777777777777804E-2</v>
      </c>
      <c r="AX694" s="276">
        <f t="shared" si="409"/>
        <v>-8.7784498741341303E-3</v>
      </c>
      <c r="AY694" s="19">
        <f t="shared" si="431"/>
        <v>-0.10999310584788625</v>
      </c>
    </row>
    <row r="695" spans="1:51">
      <c r="A695" s="4">
        <v>39343</v>
      </c>
      <c r="B695" s="9">
        <f t="shared" si="399"/>
        <v>39343</v>
      </c>
      <c r="C695" s="5">
        <v>0.36</v>
      </c>
      <c r="D695" s="5">
        <v>0.38</v>
      </c>
      <c r="E695" s="5">
        <v>0.36</v>
      </c>
      <c r="F695" s="5">
        <v>0.37</v>
      </c>
      <c r="G695" s="6">
        <v>24200</v>
      </c>
      <c r="H695" s="112">
        <v>0.37</v>
      </c>
      <c r="I695" s="19">
        <f t="shared" si="418"/>
        <v>0</v>
      </c>
      <c r="J695" s="8">
        <f t="shared" si="419"/>
        <v>0.38683830790368873</v>
      </c>
      <c r="K695" s="8">
        <f t="shared" si="420"/>
        <v>0.34216169209631137</v>
      </c>
      <c r="L695" s="8">
        <f t="shared" si="421"/>
        <v>0.36450000000000005</v>
      </c>
      <c r="M695" s="19">
        <f t="shared" si="422"/>
        <v>0.13057164738009838</v>
      </c>
      <c r="N695" s="19">
        <f t="shared" si="423"/>
        <v>-0.1009971990880441</v>
      </c>
      <c r="O695" s="19">
        <f t="shared" si="424"/>
        <v>-1.9044078261357433E-3</v>
      </c>
      <c r="P695" s="19">
        <f t="shared" si="425"/>
        <v>1.1045635344954743E-2</v>
      </c>
      <c r="Q695" s="214"/>
      <c r="R695" s="305"/>
      <c r="S695" s="215"/>
      <c r="T695" t="str">
        <f t="shared" si="426"/>
        <v/>
      </c>
      <c r="U695" t="str">
        <f t="shared" si="427"/>
        <v/>
      </c>
      <c r="V695" t="str">
        <f t="shared" si="428"/>
        <v/>
      </c>
      <c r="W695" t="str">
        <f t="shared" si="429"/>
        <v/>
      </c>
      <c r="X695" s="10"/>
      <c r="Y695" s="219">
        <f t="shared" si="408"/>
        <v>1.3186813186813199E-4</v>
      </c>
      <c r="Z695" s="78">
        <f t="shared" si="410"/>
        <v>0.36572888883815213</v>
      </c>
      <c r="AA695" s="78">
        <f t="shared" si="433"/>
        <v>0.36630348569503435</v>
      </c>
      <c r="AB695" s="74">
        <f t="shared" si="401"/>
        <v>694</v>
      </c>
      <c r="AC695" s="80">
        <f t="shared" si="412"/>
        <v>1.7542727082267501E-3</v>
      </c>
      <c r="AD695" s="79">
        <f t="shared" si="432"/>
        <v>-5.7459685688221462E-4</v>
      </c>
      <c r="AE695" s="81">
        <f t="shared" si="413"/>
        <v>-2.3288695651089647E-3</v>
      </c>
      <c r="AF695" s="19">
        <f t="shared" si="435"/>
        <v>-1.5686360608661932E-3</v>
      </c>
      <c r="AG695" s="93">
        <f t="shared" si="434"/>
        <v>2.5435272764567134E-2</v>
      </c>
      <c r="AH695" s="91">
        <f t="shared" si="436"/>
        <v>-1.3678522250422137E-4</v>
      </c>
      <c r="AI695" s="96">
        <f t="shared" si="437"/>
        <v>697.54669794873575</v>
      </c>
      <c r="AJ695" s="5">
        <f t="shared" si="402"/>
        <v>0</v>
      </c>
      <c r="AK695" s="5">
        <f t="shared" si="405"/>
        <v>0</v>
      </c>
      <c r="AL695" s="5">
        <f t="shared" si="407"/>
        <v>0</v>
      </c>
      <c r="AM695" s="95">
        <f t="shared" si="414"/>
        <v>4.2857142857142894E-3</v>
      </c>
      <c r="AN695" s="95">
        <f t="shared" si="415"/>
        <v>-4.2857142857142894E-3</v>
      </c>
      <c r="AO695" s="78">
        <f t="shared" si="416"/>
        <v>1</v>
      </c>
      <c r="AP695" s="8">
        <f t="shared" si="417"/>
        <v>50</v>
      </c>
      <c r="AQ695" s="8">
        <f t="shared" si="411"/>
        <v>50</v>
      </c>
      <c r="AR695" s="8">
        <f t="shared" si="400"/>
        <v>0</v>
      </c>
      <c r="AS695" s="114">
        <f t="shared" si="406"/>
        <v>0</v>
      </c>
      <c r="AT695" s="103">
        <f t="shared" si="430"/>
        <v>-0.13180084156065297</v>
      </c>
      <c r="AU695" s="5">
        <f t="shared" si="403"/>
        <v>0.37</v>
      </c>
      <c r="AW695" s="210">
        <f t="shared" si="404"/>
        <v>5.5555555555555608E-2</v>
      </c>
      <c r="AX695" s="276">
        <f t="shared" si="409"/>
        <v>-9.6000369439918371E-3</v>
      </c>
      <c r="AY695" s="19">
        <f t="shared" si="431"/>
        <v>-9.3591360848175334E-2</v>
      </c>
    </row>
    <row r="696" spans="1:51">
      <c r="A696" s="4">
        <v>39344</v>
      </c>
      <c r="B696" s="9">
        <f t="shared" si="399"/>
        <v>39344</v>
      </c>
      <c r="C696" s="5">
        <v>0.36</v>
      </c>
      <c r="D696" s="5">
        <v>0.37</v>
      </c>
      <c r="E696" s="5">
        <v>0.36</v>
      </c>
      <c r="F696" s="5">
        <v>0.37</v>
      </c>
      <c r="G696" s="6">
        <v>60000</v>
      </c>
      <c r="H696" s="112">
        <v>0.37</v>
      </c>
      <c r="I696" s="19">
        <f t="shared" si="418"/>
        <v>0</v>
      </c>
      <c r="J696" s="8">
        <f t="shared" si="419"/>
        <v>0.38539071942966535</v>
      </c>
      <c r="K696" s="8">
        <f t="shared" si="420"/>
        <v>0.34660928057033474</v>
      </c>
      <c r="L696" s="8">
        <f t="shared" si="421"/>
        <v>0.36600000000000005</v>
      </c>
      <c r="M696" s="19">
        <f t="shared" si="422"/>
        <v>0.11188805676384937</v>
      </c>
      <c r="N696" s="19">
        <f t="shared" si="423"/>
        <v>-0.14309071679137556</v>
      </c>
      <c r="O696" s="19">
        <f t="shared" si="424"/>
        <v>-3.7421021766639059E-3</v>
      </c>
      <c r="P696" s="19">
        <f t="shared" si="425"/>
        <v>1.2998499179655317E-2</v>
      </c>
      <c r="Q696" s="214"/>
      <c r="R696" s="305"/>
      <c r="S696" s="215"/>
      <c r="T696" t="str">
        <f t="shared" si="426"/>
        <v/>
      </c>
      <c r="U696" t="str">
        <f t="shared" si="427"/>
        <v/>
      </c>
      <c r="V696" t="str">
        <f t="shared" si="428"/>
        <v/>
      </c>
      <c r="W696" t="str">
        <f t="shared" si="429"/>
        <v/>
      </c>
      <c r="X696" s="10"/>
      <c r="Y696" s="219">
        <f t="shared" si="408"/>
        <v>3.9560439560439595E-4</v>
      </c>
      <c r="Z696" s="78">
        <f t="shared" si="410"/>
        <v>0.36638663995707671</v>
      </c>
      <c r="AA696" s="78">
        <f t="shared" si="433"/>
        <v>0.36657702775360179</v>
      </c>
      <c r="AB696" s="74">
        <f t="shared" si="401"/>
        <v>695</v>
      </c>
      <c r="AC696" s="80">
        <f t="shared" si="412"/>
        <v>1.710785414867106E-3</v>
      </c>
      <c r="AD696" s="79">
        <f t="shared" si="432"/>
        <v>-1.903877965250822E-4</v>
      </c>
      <c r="AE696" s="81">
        <f t="shared" si="413"/>
        <v>-1.9011732113921882E-3</v>
      </c>
      <c r="AF696" s="19">
        <f t="shared" si="435"/>
        <v>-5.193664144526076E-4</v>
      </c>
      <c r="AG696" s="93">
        <f t="shared" si="434"/>
        <v>-2.4789357524464855E-2</v>
      </c>
      <c r="AH696" s="91">
        <f t="shared" si="436"/>
        <v>-1.2530170162410403E-4</v>
      </c>
      <c r="AI696" s="96">
        <f t="shared" si="437"/>
        <v>697.98029783599941</v>
      </c>
      <c r="AJ696" s="5">
        <f t="shared" si="402"/>
        <v>0</v>
      </c>
      <c r="AK696" s="5">
        <f t="shared" si="405"/>
        <v>0</v>
      </c>
      <c r="AL696" s="5">
        <f t="shared" si="407"/>
        <v>0</v>
      </c>
      <c r="AM696" s="95">
        <f t="shared" si="414"/>
        <v>4.2857142857142894E-3</v>
      </c>
      <c r="AN696" s="95">
        <f t="shared" si="415"/>
        <v>-4.2857142857142894E-3</v>
      </c>
      <c r="AO696" s="78">
        <f t="shared" si="416"/>
        <v>1</v>
      </c>
      <c r="AP696" s="8">
        <f t="shared" si="417"/>
        <v>50</v>
      </c>
      <c r="AQ696" s="8">
        <f t="shared" si="411"/>
        <v>50</v>
      </c>
      <c r="AR696" s="8">
        <f t="shared" si="400"/>
        <v>1</v>
      </c>
      <c r="AS696" s="114">
        <f t="shared" si="406"/>
        <v>60000</v>
      </c>
      <c r="AT696" s="103">
        <f t="shared" si="430"/>
        <v>-0.11915747891268802</v>
      </c>
      <c r="AU696" s="5">
        <f t="shared" si="403"/>
        <v>0.37</v>
      </c>
      <c r="AW696" s="210">
        <f t="shared" si="404"/>
        <v>2.7777777777777804E-2</v>
      </c>
      <c r="AX696" s="276">
        <f t="shared" si="409"/>
        <v>-1.0687871044508896E-2</v>
      </c>
      <c r="AY696" s="19">
        <f t="shared" si="431"/>
        <v>-0.11331561606102755</v>
      </c>
    </row>
    <row r="697" spans="1:51">
      <c r="A697" s="4">
        <v>39345</v>
      </c>
      <c r="B697" s="9">
        <f t="shared" si="399"/>
        <v>39345</v>
      </c>
      <c r="C697" s="5">
        <v>0.36</v>
      </c>
      <c r="D697" s="5">
        <v>0.37</v>
      </c>
      <c r="E697" s="5">
        <v>0.36</v>
      </c>
      <c r="F697" s="5">
        <v>0.37</v>
      </c>
      <c r="G697" s="6">
        <v>110000</v>
      </c>
      <c r="H697" s="112">
        <v>0.37</v>
      </c>
      <c r="I697" s="19">
        <f t="shared" si="418"/>
        <v>0</v>
      </c>
      <c r="J697" s="8">
        <f t="shared" si="419"/>
        <v>0.38391195263952199</v>
      </c>
      <c r="K697" s="8">
        <f t="shared" si="420"/>
        <v>0.3470880473604781</v>
      </c>
      <c r="L697" s="8">
        <f t="shared" si="421"/>
        <v>0.36550000000000005</v>
      </c>
      <c r="M697" s="19">
        <f t="shared" si="422"/>
        <v>0.10609384436911877</v>
      </c>
      <c r="N697" s="19">
        <f t="shared" si="423"/>
        <v>-5.1785798791374592E-2</v>
      </c>
      <c r="O697" s="19">
        <f t="shared" si="424"/>
        <v>-3.8370586409858737E-3</v>
      </c>
      <c r="P697" s="19">
        <f t="shared" si="425"/>
        <v>1.381286702293612E-3</v>
      </c>
      <c r="Q697" s="214"/>
      <c r="R697" s="305"/>
      <c r="S697" s="215"/>
      <c r="T697" t="str">
        <f t="shared" si="426"/>
        <v/>
      </c>
      <c r="U697" t="str">
        <f t="shared" si="427"/>
        <v/>
      </c>
      <c r="V697" t="str">
        <f t="shared" si="428"/>
        <v/>
      </c>
      <c r="W697" t="str">
        <f t="shared" si="429"/>
        <v/>
      </c>
      <c r="X697" s="10"/>
      <c r="Y697" s="219">
        <f t="shared" si="408"/>
        <v>6.5934065934065988E-4</v>
      </c>
      <c r="Z697" s="78">
        <f t="shared" si="410"/>
        <v>0.36694309740368691</v>
      </c>
      <c r="AA697" s="78">
        <f t="shared" si="433"/>
        <v>0.36683032769983526</v>
      </c>
      <c r="AB697" s="74">
        <f t="shared" si="401"/>
        <v>696</v>
      </c>
      <c r="AC697" s="80">
        <f t="shared" si="412"/>
        <v>1.6111543321950753E-3</v>
      </c>
      <c r="AD697" s="79">
        <f t="shared" si="432"/>
        <v>1.1276970385165619E-4</v>
      </c>
      <c r="AE697" s="81">
        <f t="shared" si="413"/>
        <v>-1.4983846283434191E-3</v>
      </c>
      <c r="AF697" s="19">
        <f t="shared" si="435"/>
        <v>3.0741652294335867E-4</v>
      </c>
      <c r="AG697" s="93">
        <f t="shared" si="434"/>
        <v>-5.8237042358564889E-2</v>
      </c>
      <c r="AH697" s="91">
        <f t="shared" si="436"/>
        <v>-9.9150466293381075E-5</v>
      </c>
      <c r="AI697" s="96">
        <f t="shared" si="437"/>
        <v>698.68145295247928</v>
      </c>
      <c r="AJ697" s="5">
        <f t="shared" si="402"/>
        <v>0</v>
      </c>
      <c r="AK697" s="5">
        <f t="shared" si="405"/>
        <v>0</v>
      </c>
      <c r="AL697" s="5">
        <f t="shared" si="407"/>
        <v>0</v>
      </c>
      <c r="AM697" s="95">
        <f t="shared" si="414"/>
        <v>4.2857142857142894E-3</v>
      </c>
      <c r="AN697" s="95">
        <f t="shared" si="415"/>
        <v>-4.2857142857142894E-3</v>
      </c>
      <c r="AO697" s="78">
        <f t="shared" si="416"/>
        <v>1</v>
      </c>
      <c r="AP697" s="8">
        <f t="shared" si="417"/>
        <v>50</v>
      </c>
      <c r="AQ697" s="8">
        <f t="shared" si="411"/>
        <v>50</v>
      </c>
      <c r="AR697" s="8">
        <f t="shared" si="400"/>
        <v>1</v>
      </c>
      <c r="AS697" s="114">
        <f t="shared" si="406"/>
        <v>110000</v>
      </c>
      <c r="AT697" s="103">
        <f t="shared" si="430"/>
        <v>-0.20375787970605652</v>
      </c>
      <c r="AU697" s="5">
        <f t="shared" si="403"/>
        <v>0.37</v>
      </c>
      <c r="AW697" s="210">
        <f t="shared" si="404"/>
        <v>2.7777777777777804E-2</v>
      </c>
      <c r="AX697" s="276">
        <f t="shared" si="409"/>
        <v>-1.1415022127303408E-2</v>
      </c>
      <c r="AY697" s="19">
        <f t="shared" si="431"/>
        <v>-6.8035166195993688E-2</v>
      </c>
    </row>
    <row r="698" spans="1:51">
      <c r="A698" s="4">
        <v>39346</v>
      </c>
      <c r="B698" s="9">
        <f t="shared" si="399"/>
        <v>39346</v>
      </c>
      <c r="C698" s="5">
        <v>0.37</v>
      </c>
      <c r="D698" s="5">
        <v>0.37</v>
      </c>
      <c r="E698" s="5">
        <v>0.37</v>
      </c>
      <c r="F698" s="5">
        <v>0.37</v>
      </c>
      <c r="G698" s="6">
        <v>62100</v>
      </c>
      <c r="H698" s="112">
        <v>0.37</v>
      </c>
      <c r="I698" s="19">
        <f t="shared" si="418"/>
        <v>0</v>
      </c>
      <c r="J698" s="8">
        <f t="shared" si="419"/>
        <v>0.38433030277982339</v>
      </c>
      <c r="K698" s="8">
        <f t="shared" si="420"/>
        <v>0.34766969722017671</v>
      </c>
      <c r="L698" s="8">
        <f t="shared" si="421"/>
        <v>0.36600000000000005</v>
      </c>
      <c r="M698" s="19">
        <f t="shared" si="422"/>
        <v>0.10544665195951713</v>
      </c>
      <c r="N698" s="19">
        <f t="shared" si="423"/>
        <v>-6.1001881254292307E-3</v>
      </c>
      <c r="O698" s="19">
        <f t="shared" si="424"/>
        <v>1.0897033484503346E-3</v>
      </c>
      <c r="P698" s="19">
        <f t="shared" si="425"/>
        <v>1.6757991642809831E-3</v>
      </c>
      <c r="Q698" s="214"/>
      <c r="R698" s="305"/>
      <c r="S698" s="215"/>
      <c r="T698" t="str">
        <f t="shared" si="426"/>
        <v/>
      </c>
      <c r="U698" t="str">
        <f t="shared" si="427"/>
        <v/>
      </c>
      <c r="V698" t="str">
        <f t="shared" si="428"/>
        <v/>
      </c>
      <c r="W698" t="str">
        <f t="shared" si="429"/>
        <v/>
      </c>
      <c r="X698" s="10"/>
      <c r="Y698" s="219">
        <f t="shared" si="408"/>
        <v>2.6373626373626399E-4</v>
      </c>
      <c r="Z698" s="78">
        <f t="shared" si="410"/>
        <v>0.36741386040351914</v>
      </c>
      <c r="AA698" s="78">
        <f t="shared" si="433"/>
        <v>0.36706488345004745</v>
      </c>
      <c r="AB698" s="74">
        <f t="shared" si="401"/>
        <v>697</v>
      </c>
      <c r="AC698" s="80">
        <f t="shared" si="412"/>
        <v>1.4778892654520883E-3</v>
      </c>
      <c r="AD698" s="79">
        <f t="shared" si="432"/>
        <v>3.4897695347169133E-4</v>
      </c>
      <c r="AE698" s="81">
        <f t="shared" si="413"/>
        <v>-1.128912311980397E-3</v>
      </c>
      <c r="AF698" s="19">
        <f t="shared" si="435"/>
        <v>9.5072279917286708E-4</v>
      </c>
      <c r="AG698" s="93">
        <f t="shared" si="434"/>
        <v>-8.2714029363917932E-2</v>
      </c>
      <c r="AH698" s="91">
        <f t="shared" si="436"/>
        <v>-1.071498543716659E-4</v>
      </c>
      <c r="AI698" s="96">
        <f t="shared" si="437"/>
        <v>699.8222516587274</v>
      </c>
      <c r="AJ698" s="5">
        <f t="shared" si="402"/>
        <v>0</v>
      </c>
      <c r="AK698" s="5">
        <f t="shared" si="405"/>
        <v>0</v>
      </c>
      <c r="AL698" s="5">
        <f t="shared" si="407"/>
        <v>0</v>
      </c>
      <c r="AM698" s="95">
        <f t="shared" si="414"/>
        <v>4.2857142857142894E-3</v>
      </c>
      <c r="AN698" s="95">
        <f t="shared" si="415"/>
        <v>-2.8571428571428597E-3</v>
      </c>
      <c r="AO698" s="78">
        <f t="shared" si="416"/>
        <v>1.5</v>
      </c>
      <c r="AP698" s="8">
        <f t="shared" si="417"/>
        <v>60</v>
      </c>
      <c r="AQ698" s="8">
        <f t="shared" si="411"/>
        <v>52.941176470588232</v>
      </c>
      <c r="AR698" s="8">
        <f t="shared" si="400"/>
        <v>0</v>
      </c>
      <c r="AS698" s="114">
        <f t="shared" si="406"/>
        <v>0</v>
      </c>
      <c r="AT698" s="103">
        <f t="shared" si="430"/>
        <v>-3.63485409958893E-2</v>
      </c>
      <c r="AU698" s="5">
        <f t="shared" si="403"/>
        <v>0.37</v>
      </c>
      <c r="AW698" s="210">
        <f t="shared" si="404"/>
        <v>0</v>
      </c>
      <c r="AX698" s="276">
        <f t="shared" si="409"/>
        <v>-1.1609351041584637E-2</v>
      </c>
      <c r="AY698" s="19">
        <f t="shared" si="431"/>
        <v>-1.7023962994904513E-2</v>
      </c>
    </row>
    <row r="699" spans="1:51">
      <c r="A699" s="4">
        <v>39349</v>
      </c>
      <c r="B699" s="9">
        <f t="shared" si="399"/>
        <v>39349</v>
      </c>
      <c r="C699" s="5">
        <v>0.37</v>
      </c>
      <c r="D699" s="5">
        <v>0.38</v>
      </c>
      <c r="E699" s="5">
        <v>0.37</v>
      </c>
      <c r="F699" s="5">
        <v>0.38</v>
      </c>
      <c r="G699" s="6">
        <v>67000</v>
      </c>
      <c r="H699" s="112">
        <v>0.38</v>
      </c>
      <c r="I699" s="19">
        <f t="shared" si="418"/>
        <v>2.7027027027027053E-2</v>
      </c>
      <c r="J699" s="8">
        <f t="shared" si="419"/>
        <v>0.38433030277982339</v>
      </c>
      <c r="K699" s="8">
        <f t="shared" si="420"/>
        <v>0.34766969722017671</v>
      </c>
      <c r="L699" s="8">
        <f t="shared" si="421"/>
        <v>0.36600000000000005</v>
      </c>
      <c r="M699" s="19">
        <f t="shared" si="422"/>
        <v>0.10544665195951713</v>
      </c>
      <c r="N699" s="19">
        <f t="shared" si="423"/>
        <v>0</v>
      </c>
      <c r="O699" s="19">
        <f t="shared" si="424"/>
        <v>0</v>
      </c>
      <c r="P699" s="19">
        <f t="shared" si="425"/>
        <v>0</v>
      </c>
      <c r="Q699" s="214"/>
      <c r="R699" s="305"/>
      <c r="S699" s="215"/>
      <c r="T699" t="str">
        <f t="shared" si="426"/>
        <v/>
      </c>
      <c r="U699" t="str">
        <f t="shared" si="427"/>
        <v/>
      </c>
      <c r="V699" t="str">
        <f t="shared" si="428"/>
        <v/>
      </c>
      <c r="W699" t="str">
        <f t="shared" si="429"/>
        <v/>
      </c>
      <c r="X699" s="10"/>
      <c r="Y699" s="219">
        <f t="shared" si="408"/>
        <v>7.2527472527472595E-4</v>
      </c>
      <c r="Z699" s="78">
        <f t="shared" si="410"/>
        <v>0.36935212590137717</v>
      </c>
      <c r="AA699" s="78">
        <f t="shared" si="433"/>
        <v>0.36802208207474396</v>
      </c>
      <c r="AB699" s="74">
        <f t="shared" si="401"/>
        <v>698</v>
      </c>
      <c r="AC699" s="80">
        <f t="shared" si="412"/>
        <v>1.9671649108908848E-3</v>
      </c>
      <c r="AD699" s="79">
        <f t="shared" si="432"/>
        <v>1.3300438266332093E-3</v>
      </c>
      <c r="AE699" s="81">
        <f t="shared" si="413"/>
        <v>-6.3712108425767564E-4</v>
      </c>
      <c r="AF699" s="19">
        <f t="shared" si="435"/>
        <v>3.6140326665590741E-3</v>
      </c>
      <c r="AG699" s="93">
        <f t="shared" si="434"/>
        <v>0.33106380625149645</v>
      </c>
      <c r="AH699" s="91">
        <f t="shared" si="436"/>
        <v>-8.1031184353330376E-5</v>
      </c>
      <c r="AI699" s="96">
        <f t="shared" si="437"/>
        <v>699.31794736106497</v>
      </c>
      <c r="AJ699" s="5">
        <f t="shared" si="402"/>
        <v>1.0000000000000009E-2</v>
      </c>
      <c r="AK699" s="5">
        <f t="shared" si="405"/>
        <v>1.0000000000000009E-2</v>
      </c>
      <c r="AL699" s="5">
        <f t="shared" si="407"/>
        <v>0</v>
      </c>
      <c r="AM699" s="95">
        <f t="shared" si="414"/>
        <v>3.5714285714285748E-3</v>
      </c>
      <c r="AN699" s="95">
        <f t="shared" si="415"/>
        <v>-2.8571428571428597E-3</v>
      </c>
      <c r="AO699" s="78">
        <f t="shared" si="416"/>
        <v>1.25</v>
      </c>
      <c r="AP699" s="8">
        <f t="shared" si="417"/>
        <v>55.555555555555557</v>
      </c>
      <c r="AQ699" s="8">
        <f t="shared" si="411"/>
        <v>48.387096774193552</v>
      </c>
      <c r="AR699" s="8">
        <f t="shared" si="400"/>
        <v>1</v>
      </c>
      <c r="AS699" s="114">
        <f t="shared" si="406"/>
        <v>67000</v>
      </c>
      <c r="AT699" s="103">
        <f t="shared" si="430"/>
        <v>9.2926725963574749E-2</v>
      </c>
      <c r="AU699" s="5">
        <f t="shared" si="403"/>
        <v>0.38</v>
      </c>
      <c r="AW699" s="210">
        <f t="shared" si="404"/>
        <v>2.7027027027027053E-2</v>
      </c>
      <c r="AX699" s="276">
        <f t="shared" si="409"/>
        <v>-1.1312668156423037E-2</v>
      </c>
      <c r="AY699" s="19">
        <f t="shared" si="431"/>
        <v>2.5555509872936321E-2</v>
      </c>
    </row>
    <row r="700" spans="1:51">
      <c r="A700" s="4">
        <v>39350</v>
      </c>
      <c r="B700" s="9">
        <f t="shared" si="399"/>
        <v>39350</v>
      </c>
      <c r="C700" s="5">
        <v>0.38</v>
      </c>
      <c r="D700" s="5">
        <v>0.38</v>
      </c>
      <c r="E700" s="5">
        <v>0.35</v>
      </c>
      <c r="F700" s="5">
        <v>0.35</v>
      </c>
      <c r="G700" s="6">
        <v>93600</v>
      </c>
      <c r="H700" s="112">
        <v>0.35</v>
      </c>
      <c r="I700" s="19">
        <f t="shared" si="418"/>
        <v>-7.8947368421052697E-2</v>
      </c>
      <c r="J700" s="8">
        <f t="shared" si="419"/>
        <v>0.38234297951775492</v>
      </c>
      <c r="K700" s="8">
        <f t="shared" si="420"/>
        <v>0.35065702048224517</v>
      </c>
      <c r="L700" s="8">
        <f t="shared" si="421"/>
        <v>0.36650000000000005</v>
      </c>
      <c r="M700" s="19">
        <f t="shared" si="422"/>
        <v>9.0361684451471302E-2</v>
      </c>
      <c r="N700" s="19">
        <f t="shared" si="423"/>
        <v>-0.14305781385868205</v>
      </c>
      <c r="O700" s="19">
        <f t="shared" si="424"/>
        <v>-5.1708731986376015E-3</v>
      </c>
      <c r="P700" s="19">
        <f t="shared" si="425"/>
        <v>8.5924177055229922E-3</v>
      </c>
      <c r="Q700" s="214"/>
      <c r="R700" s="305"/>
      <c r="S700" s="215"/>
      <c r="T700" t="str">
        <f t="shared" si="426"/>
        <v/>
      </c>
      <c r="U700" t="str">
        <f t="shared" si="427"/>
        <v/>
      </c>
      <c r="V700" t="str">
        <f t="shared" si="428"/>
        <v>BrokeBandLower</v>
      </c>
      <c r="W700" t="str">
        <f t="shared" si="429"/>
        <v>BrokeBandLower</v>
      </c>
      <c r="X700" s="10"/>
      <c r="Y700" s="219">
        <f t="shared" si="408"/>
        <v>2.8571428571428595E-4</v>
      </c>
      <c r="Z700" s="78">
        <f t="shared" si="410"/>
        <v>0.36637189851256508</v>
      </c>
      <c r="AA700" s="78">
        <f t="shared" si="433"/>
        <v>0.36668844800121292</v>
      </c>
      <c r="AB700" s="74">
        <f t="shared" si="401"/>
        <v>699</v>
      </c>
      <c r="AC700" s="80">
        <f t="shared" si="412"/>
        <v>2.5645727648786556E-4</v>
      </c>
      <c r="AD700" s="79">
        <f t="shared" si="432"/>
        <v>-3.1654948864784371E-4</v>
      </c>
      <c r="AE700" s="81">
        <f t="shared" si="413"/>
        <v>-5.7300676513570928E-4</v>
      </c>
      <c r="AF700" s="19">
        <f t="shared" si="435"/>
        <v>-8.6326550610832614E-4</v>
      </c>
      <c r="AG700" s="93">
        <f t="shared" si="434"/>
        <v>-0.86963102327210495</v>
      </c>
      <c r="AH700" s="91">
        <f t="shared" si="436"/>
        <v>-9.2385397908370794E-5</v>
      </c>
      <c r="AI700" s="96">
        <f t="shared" si="437"/>
        <v>699.04054849544468</v>
      </c>
      <c r="AJ700" s="5">
        <f t="shared" si="402"/>
        <v>-3.0000000000000027E-2</v>
      </c>
      <c r="AK700" s="5">
        <f t="shared" si="405"/>
        <v>0</v>
      </c>
      <c r="AL700" s="5">
        <f t="shared" si="407"/>
        <v>-3.0000000000000027E-2</v>
      </c>
      <c r="AM700" s="95">
        <f t="shared" si="414"/>
        <v>3.5714285714285748E-3</v>
      </c>
      <c r="AN700" s="95">
        <f t="shared" si="415"/>
        <v>-5.0000000000000044E-3</v>
      </c>
      <c r="AO700" s="78">
        <f t="shared" si="416"/>
        <v>0.7142857142857143</v>
      </c>
      <c r="AP700" s="8">
        <f t="shared" si="417"/>
        <v>41.666666666666671</v>
      </c>
      <c r="AQ700" s="8">
        <f t="shared" si="411"/>
        <v>41.666666666666671</v>
      </c>
      <c r="AR700" s="8">
        <f t="shared" si="400"/>
        <v>-1</v>
      </c>
      <c r="AS700" s="114">
        <f t="shared" si="406"/>
        <v>-93600</v>
      </c>
      <c r="AT700" s="103">
        <f t="shared" si="430"/>
        <v>0.19996279761904759</v>
      </c>
      <c r="AU700" s="5">
        <f t="shared" si="403"/>
        <v>0.35</v>
      </c>
      <c r="AW700" s="210">
        <f t="shared" si="404"/>
        <v>8.5714285714285798E-2</v>
      </c>
      <c r="AX700" s="276">
        <f t="shared" si="409"/>
        <v>-1.1296802245033211E-2</v>
      </c>
      <c r="AY700" s="19">
        <f t="shared" si="431"/>
        <v>1.4024906565316803E-3</v>
      </c>
    </row>
    <row r="701" spans="1:51">
      <c r="A701" s="4">
        <v>39351</v>
      </c>
      <c r="B701" s="9">
        <f t="shared" si="399"/>
        <v>39351</v>
      </c>
      <c r="C701" s="5">
        <v>0.34</v>
      </c>
      <c r="D701" s="5">
        <v>0.34</v>
      </c>
      <c r="E701" s="5">
        <v>0.31</v>
      </c>
      <c r="F701" s="5">
        <v>0.32</v>
      </c>
      <c r="G701" s="6">
        <v>294700</v>
      </c>
      <c r="H701" s="112">
        <v>0.32</v>
      </c>
      <c r="I701" s="19">
        <f t="shared" si="418"/>
        <v>-8.5714285714285632E-2</v>
      </c>
      <c r="J701" s="8">
        <f t="shared" si="419"/>
        <v>0.38961249694973143</v>
      </c>
      <c r="K701" s="8">
        <f t="shared" si="420"/>
        <v>0.33838750305026866</v>
      </c>
      <c r="L701" s="8">
        <f t="shared" si="421"/>
        <v>0.36400000000000005</v>
      </c>
      <c r="M701" s="19">
        <f t="shared" si="422"/>
        <v>0.15137968582679345</v>
      </c>
      <c r="N701" s="19">
        <f t="shared" si="423"/>
        <v>0.67526409833685463</v>
      </c>
      <c r="O701" s="19">
        <f t="shared" si="424"/>
        <v>1.9013079411437022E-2</v>
      </c>
      <c r="P701" s="19">
        <f t="shared" si="425"/>
        <v>-3.4990080663728676E-2</v>
      </c>
      <c r="Q701" s="214"/>
      <c r="R701" s="305"/>
      <c r="S701" s="215"/>
      <c r="T701" t="str">
        <f t="shared" si="426"/>
        <v/>
      </c>
      <c r="U701" t="str">
        <f t="shared" si="427"/>
        <v/>
      </c>
      <c r="V701" t="str">
        <f t="shared" si="428"/>
        <v>BrokeBandLower</v>
      </c>
      <c r="W701" t="str">
        <f t="shared" si="429"/>
        <v>BrokeBandLower</v>
      </c>
      <c r="X701" s="10"/>
      <c r="Y701" s="219">
        <f t="shared" si="408"/>
        <v>-9.230769230769224E-4</v>
      </c>
      <c r="Z701" s="78">
        <f t="shared" si="410"/>
        <v>0.35923062614163004</v>
      </c>
      <c r="AA701" s="78">
        <f t="shared" si="433"/>
        <v>0.36323350284912315</v>
      </c>
      <c r="AB701" s="74">
        <f t="shared" si="401"/>
        <v>700</v>
      </c>
      <c r="AC701" s="80">
        <f t="shared" si="412"/>
        <v>-2.7438959538859191E-3</v>
      </c>
      <c r="AD701" s="79">
        <f t="shared" si="432"/>
        <v>-4.0028767074931082E-3</v>
      </c>
      <c r="AE701" s="81">
        <f t="shared" si="413"/>
        <v>-1.2589807536071891E-3</v>
      </c>
      <c r="AF701" s="19">
        <f t="shared" si="435"/>
        <v>-1.1020119774457559E-2</v>
      </c>
      <c r="AG701" s="93">
        <f t="shared" si="434"/>
        <v>-11.699232213111911</v>
      </c>
      <c r="AH701" s="91">
        <f t="shared" si="436"/>
        <v>-1.7564931386643249E-4</v>
      </c>
      <c r="AI701" s="96">
        <f t="shared" si="437"/>
        <v>695.9347183697472</v>
      </c>
      <c r="AJ701" s="5">
        <f t="shared" si="402"/>
        <v>-2.9999999999999971E-2</v>
      </c>
      <c r="AK701" s="5">
        <f t="shared" si="405"/>
        <v>0</v>
      </c>
      <c r="AL701" s="5">
        <f t="shared" si="407"/>
        <v>-2.9999999999999971E-2</v>
      </c>
      <c r="AM701" s="95">
        <f t="shared" si="414"/>
        <v>3.5714285714285748E-3</v>
      </c>
      <c r="AN701" s="95">
        <f t="shared" si="415"/>
        <v>-7.1428571428571452E-3</v>
      </c>
      <c r="AO701" s="78">
        <f t="shared" si="416"/>
        <v>0.50000000000000033</v>
      </c>
      <c r="AP701" s="8">
        <f t="shared" si="417"/>
        <v>33.333333333333357</v>
      </c>
      <c r="AQ701" s="8">
        <f t="shared" si="411"/>
        <v>38.461538461538481</v>
      </c>
      <c r="AR701" s="8">
        <f t="shared" si="400"/>
        <v>-0.33333333333333331</v>
      </c>
      <c r="AS701" s="114">
        <f t="shared" si="406"/>
        <v>-98233.333333333328</v>
      </c>
      <c r="AT701" s="103">
        <f t="shared" si="430"/>
        <v>7.0276627988509643E-2</v>
      </c>
      <c r="AU701" s="5">
        <f t="shared" si="403"/>
        <v>0.32</v>
      </c>
      <c r="AW701" s="210">
        <f t="shared" si="404"/>
        <v>9.6774193548387177E-2</v>
      </c>
      <c r="AX701" s="276">
        <f t="shared" si="409"/>
        <v>-9.4395799079511171E-3</v>
      </c>
      <c r="AY701" s="19">
        <f t="shared" si="431"/>
        <v>0.1644024828263809</v>
      </c>
    </row>
    <row r="702" spans="1:51">
      <c r="A702" s="4">
        <v>39352</v>
      </c>
      <c r="B702" s="9">
        <f t="shared" si="399"/>
        <v>39352</v>
      </c>
      <c r="C702" s="5">
        <v>0.33</v>
      </c>
      <c r="D702" s="5">
        <v>0.36</v>
      </c>
      <c r="E702" s="5">
        <v>0.33</v>
      </c>
      <c r="F702" s="5">
        <v>0.34</v>
      </c>
      <c r="G702" s="6">
        <v>382100</v>
      </c>
      <c r="H702" s="112">
        <v>0.34</v>
      </c>
      <c r="I702" s="19">
        <f t="shared" si="418"/>
        <v>6.2500000000000056E-2</v>
      </c>
      <c r="J702" s="8">
        <f t="shared" si="419"/>
        <v>0.38997726332806815</v>
      </c>
      <c r="K702" s="8">
        <f t="shared" si="420"/>
        <v>0.33502273667193183</v>
      </c>
      <c r="L702" s="8">
        <f t="shared" si="421"/>
        <v>0.36249999999999999</v>
      </c>
      <c r="M702" s="19">
        <f t="shared" si="422"/>
        <v>0.16403223017651505</v>
      </c>
      <c r="N702" s="19">
        <f t="shared" si="423"/>
        <v>8.3581520734548664E-2</v>
      </c>
      <c r="O702" s="19">
        <f t="shared" si="424"/>
        <v>9.3622864048884587E-4</v>
      </c>
      <c r="P702" s="19">
        <f t="shared" si="425"/>
        <v>-9.9435302663555443E-3</v>
      </c>
      <c r="Q702" s="214"/>
      <c r="R702" s="305"/>
      <c r="S702" s="215"/>
      <c r="T702" t="str">
        <f t="shared" si="426"/>
        <v>BrokeBandLower</v>
      </c>
      <c r="U702" t="str">
        <f t="shared" si="427"/>
        <v/>
      </c>
      <c r="V702" t="str">
        <f t="shared" si="428"/>
        <v>BrokeBandLower</v>
      </c>
      <c r="W702" t="str">
        <f t="shared" si="429"/>
        <v/>
      </c>
      <c r="X702" s="10"/>
      <c r="Y702" s="219">
        <f t="shared" si="408"/>
        <v>-1.6703296703296689E-3</v>
      </c>
      <c r="Z702" s="78">
        <f t="shared" si="410"/>
        <v>0.35626910971581904</v>
      </c>
      <c r="AA702" s="78">
        <f t="shared" si="433"/>
        <v>0.36151422363828806</v>
      </c>
      <c r="AB702" s="74">
        <f t="shared" si="401"/>
        <v>701</v>
      </c>
      <c r="AC702" s="80">
        <f t="shared" si="412"/>
        <v>-3.1889065350894593E-3</v>
      </c>
      <c r="AD702" s="79">
        <f t="shared" si="432"/>
        <v>-5.2451139224690135E-3</v>
      </c>
      <c r="AE702" s="81">
        <f t="shared" si="413"/>
        <v>-2.0562073873795542E-3</v>
      </c>
      <c r="AF702" s="19">
        <f t="shared" si="435"/>
        <v>-1.4508734593294995E-2</v>
      </c>
      <c r="AG702" s="93">
        <f t="shared" si="434"/>
        <v>0.1621820173513919</v>
      </c>
      <c r="AH702" s="91">
        <f t="shared" si="436"/>
        <v>-2.6967528702939985E-4</v>
      </c>
      <c r="AI702" s="96">
        <f t="shared" si="437"/>
        <v>695.94102926861331</v>
      </c>
      <c r="AJ702" s="5">
        <f t="shared" si="402"/>
        <v>2.0000000000000018E-2</v>
      </c>
      <c r="AK702" s="5">
        <f t="shared" si="405"/>
        <v>2.0000000000000018E-2</v>
      </c>
      <c r="AL702" s="5">
        <f t="shared" si="407"/>
        <v>0</v>
      </c>
      <c r="AM702" s="95">
        <f t="shared" si="414"/>
        <v>5.0000000000000044E-3</v>
      </c>
      <c r="AN702" s="95">
        <f t="shared" si="415"/>
        <v>-6.4285714285714302E-3</v>
      </c>
      <c r="AO702" s="78">
        <f t="shared" si="416"/>
        <v>0.77777777777777823</v>
      </c>
      <c r="AP702" s="8">
        <f t="shared" si="417"/>
        <v>43.750000000000014</v>
      </c>
      <c r="AQ702" s="8">
        <f t="shared" si="411"/>
        <v>38.356164383561662</v>
      </c>
      <c r="AR702" s="8">
        <f t="shared" si="400"/>
        <v>-0.33333333333333209</v>
      </c>
      <c r="AS702" s="114">
        <f t="shared" si="406"/>
        <v>-127366.66666666619</v>
      </c>
      <c r="AT702" s="103">
        <f t="shared" si="430"/>
        <v>-1.3143362049922421E-2</v>
      </c>
      <c r="AU702" s="5">
        <f t="shared" si="403"/>
        <v>0.34</v>
      </c>
      <c r="AW702" s="210">
        <f t="shared" si="404"/>
        <v>9.0909090909090814E-2</v>
      </c>
      <c r="AX702" s="276">
        <f t="shared" si="409"/>
        <v>-7.2555158816378284E-3</v>
      </c>
      <c r="AY702" s="19">
        <f t="shared" si="431"/>
        <v>0.23137301104613933</v>
      </c>
    </row>
    <row r="703" spans="1:51">
      <c r="A703" s="4">
        <v>39353</v>
      </c>
      <c r="B703" s="9">
        <f t="shared" si="399"/>
        <v>39353</v>
      </c>
      <c r="C703" s="5">
        <v>0.34</v>
      </c>
      <c r="D703" s="5">
        <v>0.34</v>
      </c>
      <c r="E703" s="5">
        <v>0.31</v>
      </c>
      <c r="F703" s="5">
        <v>0.32</v>
      </c>
      <c r="G703" s="6">
        <v>495400</v>
      </c>
      <c r="H703" s="112">
        <v>0.32</v>
      </c>
      <c r="I703" s="19">
        <f t="shared" si="418"/>
        <v>-5.8823529411764754E-2</v>
      </c>
      <c r="J703" s="8">
        <f t="shared" si="419"/>
        <v>0.39286335345030993</v>
      </c>
      <c r="K703" s="8">
        <f t="shared" si="420"/>
        <v>0.32713664654969005</v>
      </c>
      <c r="L703" s="8">
        <f t="shared" si="421"/>
        <v>0.36</v>
      </c>
      <c r="M703" s="19">
        <f t="shared" si="422"/>
        <v>0.20091514537988761</v>
      </c>
      <c r="N703" s="19">
        <f t="shared" si="423"/>
        <v>0.22485163533826771</v>
      </c>
      <c r="O703" s="19">
        <f t="shared" si="424"/>
        <v>7.4006625350715857E-3</v>
      </c>
      <c r="P703" s="19">
        <f t="shared" si="425"/>
        <v>-2.353896992359707E-2</v>
      </c>
      <c r="Q703" s="214"/>
      <c r="R703" s="305"/>
      <c r="S703" s="215"/>
      <c r="T703" t="str">
        <f t="shared" si="426"/>
        <v/>
      </c>
      <c r="U703" t="str">
        <f t="shared" si="427"/>
        <v/>
      </c>
      <c r="V703" t="str">
        <f t="shared" si="428"/>
        <v>BrokeBandLower</v>
      </c>
      <c r="W703" t="str">
        <f t="shared" si="429"/>
        <v>BrokeBandLower</v>
      </c>
      <c r="X703" s="10"/>
      <c r="Y703" s="219">
        <f t="shared" si="408"/>
        <v>-2.5714285714285691E-3</v>
      </c>
      <c r="Z703" s="78">
        <f t="shared" si="410"/>
        <v>0.35068366681958291</v>
      </c>
      <c r="AA703" s="78">
        <f t="shared" si="433"/>
        <v>0.35844217108905474</v>
      </c>
      <c r="AB703" s="74">
        <f t="shared" si="401"/>
        <v>702</v>
      </c>
      <c r="AC703" s="80">
        <f t="shared" si="412"/>
        <v>-4.5618375056738231E-3</v>
      </c>
      <c r="AD703" s="79">
        <f t="shared" si="432"/>
        <v>-7.7585042694718331E-3</v>
      </c>
      <c r="AE703" s="81">
        <f t="shared" si="413"/>
        <v>-3.19666676379801E-3</v>
      </c>
      <c r="AF703" s="19">
        <f t="shared" si="435"/>
        <v>-2.1645065495221088E-2</v>
      </c>
      <c r="AG703" s="93">
        <f t="shared" si="434"/>
        <v>0.43053346201187692</v>
      </c>
      <c r="AH703" s="91">
        <f t="shared" si="436"/>
        <v>-3.7474703580686781E-4</v>
      </c>
      <c r="AI703" s="96">
        <f t="shared" si="437"/>
        <v>696.03701692121274</v>
      </c>
      <c r="AJ703" s="5">
        <f t="shared" si="402"/>
        <v>-2.0000000000000018E-2</v>
      </c>
      <c r="AK703" s="5">
        <f t="shared" si="405"/>
        <v>0</v>
      </c>
      <c r="AL703" s="5">
        <f t="shared" si="407"/>
        <v>-2.0000000000000018E-2</v>
      </c>
      <c r="AM703" s="95">
        <f t="shared" si="414"/>
        <v>4.2857142857142894E-3</v>
      </c>
      <c r="AN703" s="95">
        <f t="shared" si="415"/>
        <v>-7.8571428571428594E-3</v>
      </c>
      <c r="AO703" s="78">
        <f t="shared" si="416"/>
        <v>0.54545454545454575</v>
      </c>
      <c r="AP703" s="8">
        <f t="shared" si="417"/>
        <v>35.29411764705884</v>
      </c>
      <c r="AQ703" s="8">
        <f t="shared" si="411"/>
        <v>40.540540540540547</v>
      </c>
      <c r="AR703" s="8">
        <f t="shared" si="400"/>
        <v>-0.33333333333333331</v>
      </c>
      <c r="AS703" s="114">
        <f t="shared" si="406"/>
        <v>-165133.33333333331</v>
      </c>
      <c r="AT703" s="103">
        <f t="shared" si="430"/>
        <v>-8.467790127883329E-2</v>
      </c>
      <c r="AU703" s="5">
        <f t="shared" si="403"/>
        <v>0.32</v>
      </c>
      <c r="AW703" s="210">
        <f t="shared" si="404"/>
        <v>9.6774193548387177E-2</v>
      </c>
      <c r="AX703" s="276">
        <f t="shared" si="409"/>
        <v>-3.8193192027078482E-3</v>
      </c>
      <c r="AY703" s="19">
        <f t="shared" si="431"/>
        <v>0.47359784403839084</v>
      </c>
    </row>
    <row r="704" spans="1:51">
      <c r="A704" s="4">
        <v>39356</v>
      </c>
      <c r="B704" s="9">
        <f t="shared" si="399"/>
        <v>39356</v>
      </c>
      <c r="C704" s="5">
        <v>0.32</v>
      </c>
      <c r="D704" s="5">
        <v>0.34</v>
      </c>
      <c r="E704" s="5">
        <v>0.32</v>
      </c>
      <c r="F704" s="5">
        <v>0.34</v>
      </c>
      <c r="G704" s="6">
        <v>77600</v>
      </c>
      <c r="H704" s="112">
        <v>0.34</v>
      </c>
      <c r="I704" s="19">
        <f t="shared" si="418"/>
        <v>6.2500000000000056E-2</v>
      </c>
      <c r="J704" s="8">
        <f t="shared" si="419"/>
        <v>0.39324907406137244</v>
      </c>
      <c r="K704" s="8">
        <f t="shared" si="420"/>
        <v>0.32575092593862764</v>
      </c>
      <c r="L704" s="8">
        <f t="shared" si="421"/>
        <v>0.35950000000000004</v>
      </c>
      <c r="M704" s="19">
        <f t="shared" si="422"/>
        <v>0.20720784730927097</v>
      </c>
      <c r="N704" s="19">
        <f t="shared" si="423"/>
        <v>3.1320196979103813E-2</v>
      </c>
      <c r="O704" s="19">
        <f t="shared" si="424"/>
        <v>9.8181876134521883E-4</v>
      </c>
      <c r="P704" s="19">
        <f t="shared" si="425"/>
        <v>-4.235907611322658E-3</v>
      </c>
      <c r="Q704" s="214"/>
      <c r="R704" s="305"/>
      <c r="S704" s="215"/>
      <c r="T704" t="str">
        <f t="shared" si="426"/>
        <v>BrokeBandLower</v>
      </c>
      <c r="U704" t="str">
        <f t="shared" si="427"/>
        <v/>
      </c>
      <c r="V704" t="str">
        <f t="shared" si="428"/>
        <v>BrokeBandLower</v>
      </c>
      <c r="W704" t="str">
        <f t="shared" si="429"/>
        <v/>
      </c>
      <c r="X704" s="10"/>
      <c r="Y704" s="219">
        <f t="shared" si="408"/>
        <v>-3.3406593406593386E-3</v>
      </c>
      <c r="Z704" s="78">
        <f t="shared" si="410"/>
        <v>0.34903838212936716</v>
      </c>
      <c r="AA704" s="78">
        <f t="shared" si="433"/>
        <v>0.35707745042846467</v>
      </c>
      <c r="AB704" s="74">
        <f t="shared" si="401"/>
        <v>703</v>
      </c>
      <c r="AC704" s="80">
        <f t="shared" si="412"/>
        <v>-3.873921228239598E-3</v>
      </c>
      <c r="AD704" s="79">
        <f t="shared" si="432"/>
        <v>-8.0390682990975071E-3</v>
      </c>
      <c r="AE704" s="81">
        <f t="shared" si="413"/>
        <v>-4.1651470708579091E-3</v>
      </c>
      <c r="AF704" s="19">
        <f t="shared" si="435"/>
        <v>-2.2513514335478931E-2</v>
      </c>
      <c r="AG704" s="93">
        <f t="shared" si="434"/>
        <v>-0.15079806691462017</v>
      </c>
      <c r="AH704" s="91">
        <f t="shared" si="436"/>
        <v>-4.719379635137078E-4</v>
      </c>
      <c r="AI704" s="96">
        <f t="shared" si="437"/>
        <v>696.54213341195737</v>
      </c>
      <c r="AJ704" s="5">
        <f t="shared" si="402"/>
        <v>2.0000000000000018E-2</v>
      </c>
      <c r="AK704" s="5">
        <f t="shared" si="405"/>
        <v>2.0000000000000018E-2</v>
      </c>
      <c r="AL704" s="5">
        <f t="shared" si="407"/>
        <v>0</v>
      </c>
      <c r="AM704" s="95">
        <f t="shared" si="414"/>
        <v>5.7142857142857195E-3</v>
      </c>
      <c r="AN704" s="95">
        <f t="shared" si="415"/>
        <v>-6.4285714285714302E-3</v>
      </c>
      <c r="AO704" s="78">
        <f t="shared" si="416"/>
        <v>0.88888888888888951</v>
      </c>
      <c r="AP704" s="8">
        <f t="shared" si="417"/>
        <v>47.058823529411782</v>
      </c>
      <c r="AQ704" s="8">
        <f t="shared" si="411"/>
        <v>41.558441558441579</v>
      </c>
      <c r="AR704" s="8">
        <f t="shared" si="400"/>
        <v>1</v>
      </c>
      <c r="AS704" s="114">
        <f t="shared" si="406"/>
        <v>77600</v>
      </c>
      <c r="AT704" s="103">
        <f t="shared" si="430"/>
        <v>-4.9288707868484528E-2</v>
      </c>
      <c r="AU704" s="5">
        <f t="shared" si="403"/>
        <v>0.34</v>
      </c>
      <c r="AW704" s="210">
        <f t="shared" si="404"/>
        <v>6.2500000000000056E-2</v>
      </c>
      <c r="AX704" s="276">
        <f t="shared" si="409"/>
        <v>-1.6711866889437596E-4</v>
      </c>
      <c r="AY704" s="19">
        <f t="shared" si="431"/>
        <v>0.95624385917367394</v>
      </c>
    </row>
    <row r="705" spans="1:51">
      <c r="A705" s="4">
        <v>39357</v>
      </c>
      <c r="B705" s="9">
        <f t="shared" si="399"/>
        <v>39357</v>
      </c>
      <c r="C705" s="5">
        <v>0.34</v>
      </c>
      <c r="D705" s="5">
        <v>0.34</v>
      </c>
      <c r="E705" s="5">
        <v>0.34</v>
      </c>
      <c r="F705" s="5">
        <v>0.34</v>
      </c>
      <c r="G705" s="6">
        <v>56200</v>
      </c>
      <c r="H705" s="112">
        <v>0.34</v>
      </c>
      <c r="I705" s="19">
        <f t="shared" si="418"/>
        <v>0</v>
      </c>
      <c r="J705" s="8">
        <f t="shared" si="419"/>
        <v>0.39240930106817046</v>
      </c>
      <c r="K705" s="8">
        <f t="shared" si="420"/>
        <v>0.32359069893182951</v>
      </c>
      <c r="L705" s="8">
        <f t="shared" si="421"/>
        <v>0.35799999999999998</v>
      </c>
      <c r="M705" s="19">
        <f t="shared" si="422"/>
        <v>0.21267175590494608</v>
      </c>
      <c r="N705" s="19">
        <f t="shared" si="423"/>
        <v>2.6369216545741515E-2</v>
      </c>
      <c r="O705" s="19">
        <f t="shared" si="424"/>
        <v>-2.1354735423252955E-3</v>
      </c>
      <c r="P705" s="19">
        <f t="shared" si="425"/>
        <v>-6.6315299045539011E-3</v>
      </c>
      <c r="Q705" s="214"/>
      <c r="R705" s="305"/>
      <c r="S705" s="215"/>
      <c r="T705" t="str">
        <f t="shared" si="426"/>
        <v/>
      </c>
      <c r="U705" t="str">
        <f t="shared" si="427"/>
        <v/>
      </c>
      <c r="V705" t="str">
        <f t="shared" si="428"/>
        <v/>
      </c>
      <c r="W705" t="str">
        <f t="shared" si="429"/>
        <v/>
      </c>
      <c r="X705" s="10"/>
      <c r="Y705" s="219">
        <f t="shared" si="408"/>
        <v>-3.4065934065934042E-3</v>
      </c>
      <c r="Z705" s="78">
        <f t="shared" si="410"/>
        <v>0.3476464712814446</v>
      </c>
      <c r="AA705" s="78">
        <f t="shared" si="433"/>
        <v>0.3558137190967583</v>
      </c>
      <c r="AB705" s="74">
        <f t="shared" si="401"/>
        <v>704</v>
      </c>
      <c r="AC705" s="80">
        <f t="shared" si="412"/>
        <v>-3.2016805955646281E-3</v>
      </c>
      <c r="AD705" s="79">
        <f t="shared" si="432"/>
        <v>-8.167247815313694E-3</v>
      </c>
      <c r="AE705" s="81">
        <f t="shared" si="413"/>
        <v>-4.9655672197490659E-3</v>
      </c>
      <c r="AF705" s="19">
        <f t="shared" si="435"/>
        <v>-2.2953718131067148E-2</v>
      </c>
      <c r="AG705" s="93">
        <f t="shared" si="434"/>
        <v>-0.17352976301494183</v>
      </c>
      <c r="AH705" s="91">
        <f t="shared" si="436"/>
        <v>-5.130067592496434E-4</v>
      </c>
      <c r="AI705" s="96">
        <f t="shared" si="437"/>
        <v>697.0661488142124</v>
      </c>
      <c r="AJ705" s="5">
        <f t="shared" si="402"/>
        <v>0</v>
      </c>
      <c r="AK705" s="5">
        <f t="shared" si="405"/>
        <v>0</v>
      </c>
      <c r="AL705" s="5">
        <f t="shared" si="407"/>
        <v>0</v>
      </c>
      <c r="AM705" s="95">
        <f t="shared" si="414"/>
        <v>4.2857142857142894E-3</v>
      </c>
      <c r="AN705" s="95">
        <f t="shared" si="415"/>
        <v>-6.4285714285714302E-3</v>
      </c>
      <c r="AO705" s="78">
        <f t="shared" si="416"/>
        <v>0.66666666666666707</v>
      </c>
      <c r="AP705" s="8">
        <f t="shared" si="417"/>
        <v>40.000000000000014</v>
      </c>
      <c r="AQ705" s="8">
        <f t="shared" si="411"/>
        <v>40.000000000000014</v>
      </c>
      <c r="AR705" s="8">
        <f t="shared" si="400"/>
        <v>0</v>
      </c>
      <c r="AS705" s="114">
        <f t="shared" si="406"/>
        <v>0</v>
      </c>
      <c r="AT705" s="103">
        <f t="shared" si="430"/>
        <v>-8.6093703372127503E-2</v>
      </c>
      <c r="AU705" s="5">
        <f t="shared" si="403"/>
        <v>0.34</v>
      </c>
      <c r="AW705" s="210">
        <f t="shared" si="404"/>
        <v>0</v>
      </c>
      <c r="AX705" s="276">
        <f t="shared" si="409"/>
        <v>3.5475049035361495E-3</v>
      </c>
      <c r="AY705" s="19">
        <f t="shared" si="431"/>
        <v>22.227460265245888</v>
      </c>
    </row>
    <row r="706" spans="1:51">
      <c r="A706" s="4">
        <v>39358</v>
      </c>
      <c r="B706" s="9">
        <f t="shared" ref="B706:B769" si="438">A706</f>
        <v>39358</v>
      </c>
      <c r="C706" s="5">
        <v>0.34</v>
      </c>
      <c r="D706" s="5">
        <v>0.34</v>
      </c>
      <c r="E706" s="5">
        <v>0.34</v>
      </c>
      <c r="F706" s="5">
        <v>0.34</v>
      </c>
      <c r="G706" s="6">
        <v>71500</v>
      </c>
      <c r="H706" s="112">
        <v>0.34</v>
      </c>
      <c r="I706" s="19">
        <f t="shared" si="418"/>
        <v>0</v>
      </c>
      <c r="J706" s="8">
        <f t="shared" si="419"/>
        <v>0.39129942528261064</v>
      </c>
      <c r="K706" s="8">
        <f t="shared" si="420"/>
        <v>0.32170057471738933</v>
      </c>
      <c r="L706" s="8">
        <f t="shared" si="421"/>
        <v>0.35649999999999998</v>
      </c>
      <c r="M706" s="19">
        <f t="shared" si="422"/>
        <v>0.21634667773398658</v>
      </c>
      <c r="N706" s="19">
        <f t="shared" si="423"/>
        <v>1.7279783172914658E-2</v>
      </c>
      <c r="O706" s="19">
        <f t="shared" si="424"/>
        <v>-2.8283625860514735E-3</v>
      </c>
      <c r="P706" s="19">
        <f t="shared" si="425"/>
        <v>-5.8410956207315809E-3</v>
      </c>
      <c r="Q706" s="214"/>
      <c r="R706" s="305"/>
      <c r="S706" s="215"/>
      <c r="T706" t="str">
        <f t="shared" si="426"/>
        <v/>
      </c>
      <c r="U706" t="str">
        <f t="shared" si="427"/>
        <v/>
      </c>
      <c r="V706" t="str">
        <f t="shared" si="428"/>
        <v/>
      </c>
      <c r="W706" t="str">
        <f t="shared" si="429"/>
        <v/>
      </c>
      <c r="X706" s="10"/>
      <c r="Y706" s="219">
        <f t="shared" si="408"/>
        <v>-3.6703296703296676E-3</v>
      </c>
      <c r="Z706" s="78">
        <f t="shared" si="410"/>
        <v>0.34646891470410213</v>
      </c>
      <c r="AA706" s="78">
        <f t="shared" si="433"/>
        <v>0.35464350388359817</v>
      </c>
      <c r="AB706" s="74">
        <f t="shared" si="401"/>
        <v>705</v>
      </c>
      <c r="AC706" s="80">
        <f t="shared" si="412"/>
        <v>-2.5672175677975782E-3</v>
      </c>
      <c r="AD706" s="79">
        <f t="shared" si="432"/>
        <v>-8.174589179496039E-3</v>
      </c>
      <c r="AE706" s="81">
        <f t="shared" si="413"/>
        <v>-5.6073716116984609E-3</v>
      </c>
      <c r="AF706" s="19">
        <f t="shared" si="435"/>
        <v>-2.3050159075179676E-2</v>
      </c>
      <c r="AG706" s="93">
        <f t="shared" si="434"/>
        <v>-0.19816562234408647</v>
      </c>
      <c r="AH706" s="91">
        <f t="shared" si="436"/>
        <v>-5.2823941859797151E-4</v>
      </c>
      <c r="AI706" s="96">
        <f t="shared" si="437"/>
        <v>697.68736416334605</v>
      </c>
      <c r="AJ706" s="5">
        <f t="shared" si="402"/>
        <v>0</v>
      </c>
      <c r="AK706" s="5">
        <f t="shared" si="405"/>
        <v>0</v>
      </c>
      <c r="AL706" s="5">
        <f t="shared" si="407"/>
        <v>0</v>
      </c>
      <c r="AM706" s="95">
        <f t="shared" si="414"/>
        <v>4.2857142857142894E-3</v>
      </c>
      <c r="AN706" s="95">
        <f t="shared" si="415"/>
        <v>-5.7142857142857151E-3</v>
      </c>
      <c r="AO706" s="78">
        <f t="shared" si="416"/>
        <v>0.75000000000000056</v>
      </c>
      <c r="AP706" s="8">
        <f t="shared" si="417"/>
        <v>42.857142857142868</v>
      </c>
      <c r="AQ706" s="8">
        <f t="shared" si="411"/>
        <v>36.000000000000021</v>
      </c>
      <c r="AR706" s="8">
        <f t="shared" ref="AR706:AR769" si="439">IF(ISERROR(((F706-E706)-(D706-F706))/(D706-E706)),0,((F706-E706)-(D706-F706))/(D706-E706))</f>
        <v>0</v>
      </c>
      <c r="AS706" s="114">
        <f t="shared" si="406"/>
        <v>0</v>
      </c>
      <c r="AT706" s="103">
        <f t="shared" si="430"/>
        <v>-8.4497554403537845E-2</v>
      </c>
      <c r="AU706" s="5">
        <f t="shared" si="403"/>
        <v>0.34</v>
      </c>
      <c r="AW706" s="210">
        <f t="shared" si="404"/>
        <v>0</v>
      </c>
      <c r="AX706" s="276">
        <f t="shared" si="409"/>
        <v>6.7589120903693931E-3</v>
      </c>
      <c r="AY706" s="19">
        <f t="shared" si="431"/>
        <v>0.9052579979895492</v>
      </c>
    </row>
    <row r="707" spans="1:51">
      <c r="A707" s="4">
        <v>39359</v>
      </c>
      <c r="B707" s="9">
        <f t="shared" si="438"/>
        <v>39359</v>
      </c>
      <c r="C707" s="5">
        <v>0.35</v>
      </c>
      <c r="D707" s="5">
        <v>0.36</v>
      </c>
      <c r="E707" s="5">
        <v>0.35</v>
      </c>
      <c r="F707" s="5">
        <v>0.36</v>
      </c>
      <c r="G707" s="6">
        <v>21100</v>
      </c>
      <c r="H707" s="112">
        <v>0.36</v>
      </c>
      <c r="I707" s="19">
        <f t="shared" si="418"/>
        <v>5.8823529411764594E-2</v>
      </c>
      <c r="J707" s="8">
        <f t="shared" si="419"/>
        <v>0.39029285639896444</v>
      </c>
      <c r="K707" s="8">
        <f t="shared" si="420"/>
        <v>0.32170714360103553</v>
      </c>
      <c r="L707" s="8">
        <f t="shared" si="421"/>
        <v>0.35599999999999998</v>
      </c>
      <c r="M707" s="19">
        <f t="shared" si="422"/>
        <v>0.21319300538437949</v>
      </c>
      <c r="N707" s="19">
        <f t="shared" si="423"/>
        <v>-1.4576939117524841E-2</v>
      </c>
      <c r="O707" s="19">
        <f t="shared" si="424"/>
        <v>-2.5723750627009399E-3</v>
      </c>
      <c r="P707" s="19">
        <f t="shared" si="425"/>
        <v>2.0419247469380622E-5</v>
      </c>
      <c r="Q707" s="214"/>
      <c r="R707" s="305"/>
      <c r="S707" s="215"/>
      <c r="T707" t="str">
        <f t="shared" si="426"/>
        <v/>
      </c>
      <c r="U707" t="str">
        <f t="shared" si="427"/>
        <v/>
      </c>
      <c r="V707" t="str">
        <f t="shared" si="428"/>
        <v/>
      </c>
      <c r="W707" t="str">
        <f t="shared" si="429"/>
        <v/>
      </c>
      <c r="X707" s="10"/>
      <c r="Y707" s="219">
        <f t="shared" si="408"/>
        <v>-2.9450549450549435E-3</v>
      </c>
      <c r="Z707" s="78">
        <f t="shared" si="410"/>
        <v>0.34855270183967041</v>
      </c>
      <c r="AA707" s="78">
        <f t="shared" si="433"/>
        <v>0.35503988459621189</v>
      </c>
      <c r="AB707" s="74">
        <f t="shared" ref="AB707:AB770" si="440">AB706+1</f>
        <v>706</v>
      </c>
      <c r="AC707" s="80">
        <f t="shared" si="412"/>
        <v>-7.0384891587441274E-4</v>
      </c>
      <c r="AD707" s="79">
        <f t="shared" si="432"/>
        <v>-6.4871827565414764E-3</v>
      </c>
      <c r="AE707" s="81">
        <f t="shared" si="413"/>
        <v>-5.7833338406670636E-3</v>
      </c>
      <c r="AF707" s="19">
        <f t="shared" si="435"/>
        <v>-1.8271701400307101E-2</v>
      </c>
      <c r="AG707" s="93">
        <f t="shared" si="434"/>
        <v>-0.72583199620348249</v>
      </c>
      <c r="AH707" s="91">
        <f t="shared" si="436"/>
        <v>-4.6198070654767829E-4</v>
      </c>
      <c r="AI707" s="96">
        <f t="shared" si="437"/>
        <v>698.53862478462042</v>
      </c>
      <c r="AJ707" s="5">
        <f t="shared" ref="AJ707:AJ770" si="441">F707-F706</f>
        <v>1.9999999999999962E-2</v>
      </c>
      <c r="AK707" s="5">
        <f t="shared" si="405"/>
        <v>1.9999999999999962E-2</v>
      </c>
      <c r="AL707" s="5">
        <f t="shared" si="407"/>
        <v>0</v>
      </c>
      <c r="AM707" s="95">
        <f t="shared" si="414"/>
        <v>5.0000000000000001E-3</v>
      </c>
      <c r="AN707" s="95">
        <f t="shared" si="415"/>
        <v>-5.7142857142857151E-3</v>
      </c>
      <c r="AO707" s="78">
        <f t="shared" si="416"/>
        <v>0.87499999999999989</v>
      </c>
      <c r="AP707" s="8">
        <f t="shared" si="417"/>
        <v>46.666666666666664</v>
      </c>
      <c r="AQ707" s="8">
        <f t="shared" si="411"/>
        <v>39.622641509433961</v>
      </c>
      <c r="AR707" s="8">
        <f t="shared" si="439"/>
        <v>1</v>
      </c>
      <c r="AS707" s="114">
        <f t="shared" si="406"/>
        <v>21100</v>
      </c>
      <c r="AT707" s="103">
        <f t="shared" si="430"/>
        <v>-7.7614601275193928E-2</v>
      </c>
      <c r="AU707" s="5">
        <f t="shared" ref="AU707:AU770" si="442">F707</f>
        <v>0.36</v>
      </c>
      <c r="AW707" s="210">
        <f t="shared" ref="AW707:AW770" si="443">(D707-E707)/E707</f>
        <v>2.8571428571428598E-2</v>
      </c>
      <c r="AX707" s="276">
        <f t="shared" si="409"/>
        <v>9.1337933418037774E-3</v>
      </c>
      <c r="AY707" s="19">
        <f t="shared" si="431"/>
        <v>0.35137034180667831</v>
      </c>
    </row>
    <row r="708" spans="1:51">
      <c r="A708" s="4">
        <v>39360</v>
      </c>
      <c r="B708" s="9">
        <f t="shared" si="438"/>
        <v>39360</v>
      </c>
      <c r="C708" s="5">
        <v>0.36</v>
      </c>
      <c r="D708" s="5">
        <v>0.36</v>
      </c>
      <c r="E708" s="5">
        <v>0.36</v>
      </c>
      <c r="F708" s="5">
        <v>0.36</v>
      </c>
      <c r="G708" s="6">
        <v>3500</v>
      </c>
      <c r="H708" s="112">
        <v>0.36</v>
      </c>
      <c r="I708" s="19">
        <f t="shared" si="418"/>
        <v>0</v>
      </c>
      <c r="J708" s="8">
        <f t="shared" si="419"/>
        <v>0.39029285639896449</v>
      </c>
      <c r="K708" s="8">
        <f t="shared" si="420"/>
        <v>0.32170714360103558</v>
      </c>
      <c r="L708" s="8">
        <f t="shared" si="421"/>
        <v>0.35600000000000004</v>
      </c>
      <c r="M708" s="19">
        <f t="shared" si="422"/>
        <v>0.21319300538437944</v>
      </c>
      <c r="N708" s="19">
        <f t="shared" si="423"/>
        <v>-2.6037979590921933E-16</v>
      </c>
      <c r="O708" s="19">
        <f t="shared" si="424"/>
        <v>1.4222948312052456E-16</v>
      </c>
      <c r="P708" s="19">
        <f t="shared" si="425"/>
        <v>1.7255181408125606E-16</v>
      </c>
      <c r="Q708" s="214"/>
      <c r="R708" s="305"/>
      <c r="S708" s="215"/>
      <c r="T708" t="str">
        <f t="shared" si="426"/>
        <v/>
      </c>
      <c r="U708" t="str">
        <f t="shared" si="427"/>
        <v/>
      </c>
      <c r="V708" t="str">
        <f t="shared" si="428"/>
        <v/>
      </c>
      <c r="W708" t="str">
        <f t="shared" si="429"/>
        <v/>
      </c>
      <c r="X708" s="10"/>
      <c r="Y708" s="219">
        <f t="shared" si="408"/>
        <v>-2.1758241758241745E-3</v>
      </c>
      <c r="Z708" s="78">
        <f t="shared" si="410"/>
        <v>0.35031558575636118</v>
      </c>
      <c r="AA708" s="78">
        <f t="shared" si="433"/>
        <v>0.35540693313609223</v>
      </c>
      <c r="AB708" s="74">
        <f t="shared" si="440"/>
        <v>707</v>
      </c>
      <c r="AC708" s="80">
        <f t="shared" si="412"/>
        <v>5.5358916874881196E-4</v>
      </c>
      <c r="AD708" s="79">
        <f t="shared" si="432"/>
        <v>-5.0913473797310482E-3</v>
      </c>
      <c r="AE708" s="81">
        <f t="shared" si="413"/>
        <v>-5.6449365484798602E-3</v>
      </c>
      <c r="AF708" s="19">
        <f t="shared" si="435"/>
        <v>-1.4325402531698705E-2</v>
      </c>
      <c r="AG708" s="93">
        <f t="shared" si="434"/>
        <v>-1.7865170440179927</v>
      </c>
      <c r="AH708" s="91">
        <f t="shared" si="436"/>
        <v>-3.4425829758628966E-4</v>
      </c>
      <c r="AI708" s="96">
        <f t="shared" si="437"/>
        <v>699.65738423724065</v>
      </c>
      <c r="AJ708" s="5">
        <f t="shared" si="441"/>
        <v>0</v>
      </c>
      <c r="AK708" s="5">
        <f t="shared" ref="AK708:AK771" si="444">IF(AJ708&gt;0,AJ708,0)</f>
        <v>0</v>
      </c>
      <c r="AL708" s="5">
        <f t="shared" si="407"/>
        <v>0</v>
      </c>
      <c r="AM708" s="95">
        <f t="shared" si="414"/>
        <v>5.0000000000000001E-3</v>
      </c>
      <c r="AN708" s="95">
        <f t="shared" si="415"/>
        <v>-5.7142857142857151E-3</v>
      </c>
      <c r="AO708" s="78">
        <f t="shared" si="416"/>
        <v>0.87499999999999989</v>
      </c>
      <c r="AP708" s="8">
        <f t="shared" si="417"/>
        <v>46.666666666666664</v>
      </c>
      <c r="AQ708" s="8">
        <f t="shared" si="411"/>
        <v>39.622641509433961</v>
      </c>
      <c r="AR708" s="8">
        <f t="shared" si="439"/>
        <v>0</v>
      </c>
      <c r="AS708" s="114">
        <f t="shared" si="406"/>
        <v>0</v>
      </c>
      <c r="AT708" s="103">
        <f t="shared" si="430"/>
        <v>-8.3831946944266274E-3</v>
      </c>
      <c r="AU708" s="5">
        <f t="shared" si="442"/>
        <v>0.36</v>
      </c>
      <c r="AW708" s="210">
        <f t="shared" si="443"/>
        <v>0</v>
      </c>
      <c r="AX708" s="276">
        <f t="shared" si="409"/>
        <v>1.0515169715751733E-2</v>
      </c>
      <c r="AY708" s="19">
        <f t="shared" si="431"/>
        <v>0.15123797115330359</v>
      </c>
    </row>
    <row r="709" spans="1:51">
      <c r="A709" s="4">
        <v>39363</v>
      </c>
      <c r="B709" s="9">
        <f t="shared" si="438"/>
        <v>39363</v>
      </c>
      <c r="C709" s="5">
        <v>0.35</v>
      </c>
      <c r="D709" s="5">
        <v>0.37</v>
      </c>
      <c r="E709" s="5">
        <v>0.35</v>
      </c>
      <c r="F709" s="5">
        <v>0.35</v>
      </c>
      <c r="G709" s="6">
        <v>0</v>
      </c>
      <c r="H709" s="112">
        <v>0.35</v>
      </c>
      <c r="I709" s="19">
        <f t="shared" si="418"/>
        <v>-2.7777777777777804E-2</v>
      </c>
      <c r="J709" s="8">
        <f t="shared" si="419"/>
        <v>0.3887638860322683</v>
      </c>
      <c r="K709" s="8">
        <f t="shared" si="420"/>
        <v>0.32123611396773177</v>
      </c>
      <c r="L709" s="8">
        <f t="shared" si="421"/>
        <v>0.35500000000000004</v>
      </c>
      <c r="M709" s="19">
        <f t="shared" si="422"/>
        <v>0.21021226794979753</v>
      </c>
      <c r="N709" s="19">
        <f t="shared" si="423"/>
        <v>-1.3981403513721031E-2</v>
      </c>
      <c r="O709" s="19">
        <f t="shared" si="424"/>
        <v>-3.9174951363528171E-3</v>
      </c>
      <c r="P709" s="19">
        <f t="shared" si="425"/>
        <v>-1.4641565867370243E-3</v>
      </c>
      <c r="Q709" s="214"/>
      <c r="R709" s="305"/>
      <c r="S709" s="215"/>
      <c r="T709" t="str">
        <f t="shared" si="426"/>
        <v/>
      </c>
      <c r="U709" t="str">
        <f t="shared" si="427"/>
        <v/>
      </c>
      <c r="V709" t="str">
        <f t="shared" si="428"/>
        <v/>
      </c>
      <c r="W709" t="str">
        <f t="shared" si="429"/>
        <v/>
      </c>
      <c r="X709" s="10"/>
      <c r="Y709" s="219">
        <f t="shared" si="408"/>
        <v>-1.6483516483516484E-3</v>
      </c>
      <c r="Z709" s="78">
        <f t="shared" si="410"/>
        <v>0.35026698554988156</v>
      </c>
      <c r="AA709" s="78">
        <f t="shared" si="433"/>
        <v>0.3550068200840214</v>
      </c>
      <c r="AB709" s="74">
        <f t="shared" si="440"/>
        <v>708</v>
      </c>
      <c r="AC709" s="80">
        <f t="shared" si="412"/>
        <v>7.2408161147201507E-4</v>
      </c>
      <c r="AD709" s="79">
        <f t="shared" si="432"/>
        <v>-4.7398345341398418E-3</v>
      </c>
      <c r="AE709" s="81">
        <f t="shared" si="413"/>
        <v>-5.4639161456118569E-3</v>
      </c>
      <c r="AF709" s="19">
        <f t="shared" si="435"/>
        <v>-1.3351390074754168E-2</v>
      </c>
      <c r="AG709" s="93">
        <f t="shared" si="434"/>
        <v>0.30797647849313886</v>
      </c>
      <c r="AH709" s="91">
        <f t="shared" si="436"/>
        <v>-2.1514369973343013E-4</v>
      </c>
      <c r="AI709" s="96">
        <f t="shared" si="437"/>
        <v>700.89187427271042</v>
      </c>
      <c r="AJ709" s="5">
        <f t="shared" si="441"/>
        <v>-1.0000000000000009E-2</v>
      </c>
      <c r="AK709" s="5">
        <f t="shared" si="444"/>
        <v>0</v>
      </c>
      <c r="AL709" s="5">
        <f t="shared" si="407"/>
        <v>-1.0000000000000009E-2</v>
      </c>
      <c r="AM709" s="95">
        <f t="shared" si="414"/>
        <v>5.0000000000000001E-3</v>
      </c>
      <c r="AN709" s="95">
        <f t="shared" si="415"/>
        <v>-6.4285714285714302E-3</v>
      </c>
      <c r="AO709" s="78">
        <f t="shared" si="416"/>
        <v>0.77777777777777757</v>
      </c>
      <c r="AP709" s="8">
        <f t="shared" si="417"/>
        <v>43.75</v>
      </c>
      <c r="AQ709" s="8">
        <f t="shared" si="411"/>
        <v>43.75</v>
      </c>
      <c r="AR709" s="8">
        <f t="shared" si="439"/>
        <v>-1</v>
      </c>
      <c r="AS709" s="114">
        <f t="shared" ref="AS709:AS772" si="445">IF(ISERROR(AR709*G709),0,AR709*G709)</f>
        <v>0</v>
      </c>
      <c r="AT709" s="103">
        <f t="shared" si="430"/>
        <v>-3.5327806079978451E-2</v>
      </c>
      <c r="AU709" s="5">
        <f t="shared" si="442"/>
        <v>0.35</v>
      </c>
      <c r="AW709" s="210">
        <f t="shared" si="443"/>
        <v>5.7142857142857197E-2</v>
      </c>
      <c r="AX709" s="276">
        <f t="shared" si="409"/>
        <v>1.1029100296150373E-2</v>
      </c>
      <c r="AY709" s="19">
        <f t="shared" si="431"/>
        <v>4.8875157918637432E-2</v>
      </c>
    </row>
    <row r="710" spans="1:51">
      <c r="A710" s="4">
        <v>39364</v>
      </c>
      <c r="B710" s="9">
        <f t="shared" si="438"/>
        <v>39364</v>
      </c>
      <c r="C710" s="5">
        <v>0.36</v>
      </c>
      <c r="D710" s="5">
        <v>0.38</v>
      </c>
      <c r="E710" s="5">
        <v>0.36</v>
      </c>
      <c r="F710" s="5">
        <v>0.38</v>
      </c>
      <c r="G710" s="6">
        <v>140200</v>
      </c>
      <c r="H710" s="112">
        <v>0.38</v>
      </c>
      <c r="I710" s="19">
        <f t="shared" si="418"/>
        <v>8.5714285714285798E-2</v>
      </c>
      <c r="J710" s="8">
        <f t="shared" si="419"/>
        <v>0.39186947836765484</v>
      </c>
      <c r="K710" s="8">
        <f t="shared" si="420"/>
        <v>0.32113052163234523</v>
      </c>
      <c r="L710" s="8">
        <f t="shared" si="421"/>
        <v>0.35650000000000004</v>
      </c>
      <c r="M710" s="19">
        <f t="shared" si="422"/>
        <v>0.22028101338899506</v>
      </c>
      <c r="N710" s="19">
        <f t="shared" si="423"/>
        <v>4.7897991574888138E-2</v>
      </c>
      <c r="O710" s="19">
        <f t="shared" si="424"/>
        <v>7.9883766135848602E-3</v>
      </c>
      <c r="P710" s="19">
        <f t="shared" si="425"/>
        <v>-3.2870630291943553E-4</v>
      </c>
      <c r="Q710" s="214"/>
      <c r="R710" s="305"/>
      <c r="S710" s="215"/>
      <c r="T710" t="str">
        <f t="shared" si="426"/>
        <v/>
      </c>
      <c r="U710" t="str">
        <f t="shared" si="427"/>
        <v/>
      </c>
      <c r="V710" t="str">
        <f t="shared" si="428"/>
        <v/>
      </c>
      <c r="W710" t="str">
        <f t="shared" si="429"/>
        <v/>
      </c>
      <c r="X710" s="10"/>
      <c r="Y710" s="219">
        <f t="shared" si="408"/>
        <v>-1.7582417582417609E-4</v>
      </c>
      <c r="Z710" s="78">
        <f t="shared" si="410"/>
        <v>0.35484586977519977</v>
      </c>
      <c r="AA710" s="78">
        <f t="shared" si="433"/>
        <v>0.35685631539780382</v>
      </c>
      <c r="AB710" s="74">
        <f t="shared" si="440"/>
        <v>709</v>
      </c>
      <c r="AC710" s="80">
        <f t="shared" si="412"/>
        <v>2.7627764184062443E-3</v>
      </c>
      <c r="AD710" s="79">
        <f t="shared" si="432"/>
        <v>-2.0104456226040512E-3</v>
      </c>
      <c r="AE710" s="81">
        <f t="shared" si="413"/>
        <v>-4.7732220410102956E-3</v>
      </c>
      <c r="AF710" s="19">
        <f t="shared" si="435"/>
        <v>-5.6337678103382223E-3</v>
      </c>
      <c r="AG710" s="93">
        <f t="shared" si="434"/>
        <v>2.8155594267746746</v>
      </c>
      <c r="AH710" s="91">
        <f t="shared" si="436"/>
        <v>-2.4686013345933547E-5</v>
      </c>
      <c r="AI710" s="96">
        <f t="shared" si="437"/>
        <v>702.4413715909609</v>
      </c>
      <c r="AJ710" s="5">
        <f t="shared" si="441"/>
        <v>3.0000000000000027E-2</v>
      </c>
      <c r="AK710" s="5">
        <f t="shared" si="444"/>
        <v>3.0000000000000027E-2</v>
      </c>
      <c r="AL710" s="5">
        <f t="shared" si="407"/>
        <v>0</v>
      </c>
      <c r="AM710" s="95">
        <f t="shared" si="414"/>
        <v>7.1428571428571452E-3</v>
      </c>
      <c r="AN710" s="95">
        <f t="shared" si="415"/>
        <v>-6.4285714285714302E-3</v>
      </c>
      <c r="AO710" s="78">
        <f t="shared" si="416"/>
        <v>1.1111111111111112</v>
      </c>
      <c r="AP710" s="8">
        <f t="shared" si="417"/>
        <v>52.631578947368425</v>
      </c>
      <c r="AQ710" s="8">
        <f t="shared" si="411"/>
        <v>47.058823529411761</v>
      </c>
      <c r="AR710" s="8">
        <f t="shared" si="439"/>
        <v>1</v>
      </c>
      <c r="AS710" s="114">
        <f t="shared" si="445"/>
        <v>140200</v>
      </c>
      <c r="AT710" s="103">
        <f t="shared" si="430"/>
        <v>3.2471680767852638E-2</v>
      </c>
      <c r="AU710" s="5">
        <f t="shared" si="442"/>
        <v>0.38</v>
      </c>
      <c r="AW710" s="210">
        <f t="shared" si="443"/>
        <v>5.5555555555555608E-2</v>
      </c>
      <c r="AX710" s="276">
        <f t="shared" si="409"/>
        <v>1.0864698108035684E-2</v>
      </c>
      <c r="AY710" s="19">
        <f t="shared" si="431"/>
        <v>-1.4906219337952083E-2</v>
      </c>
    </row>
    <row r="711" spans="1:51">
      <c r="A711" s="4">
        <v>39365</v>
      </c>
      <c r="B711" s="9">
        <f t="shared" si="438"/>
        <v>39365</v>
      </c>
      <c r="C711" s="5">
        <v>0.38</v>
      </c>
      <c r="D711" s="5">
        <v>0.38</v>
      </c>
      <c r="E711" s="5">
        <v>0.37</v>
      </c>
      <c r="F711" s="5">
        <v>0.37</v>
      </c>
      <c r="G711" s="6">
        <v>204000</v>
      </c>
      <c r="H711" s="112">
        <v>0.37</v>
      </c>
      <c r="I711" s="19">
        <f t="shared" si="418"/>
        <v>-2.6315789473684233E-2</v>
      </c>
      <c r="J711" s="8">
        <f t="shared" si="419"/>
        <v>0.39186947836765473</v>
      </c>
      <c r="K711" s="8">
        <f t="shared" si="420"/>
        <v>0.32113052163234523</v>
      </c>
      <c r="L711" s="8">
        <f t="shared" si="421"/>
        <v>0.35649999999999998</v>
      </c>
      <c r="M711" s="19">
        <f t="shared" si="422"/>
        <v>0.22028101338899472</v>
      </c>
      <c r="N711" s="19">
        <f t="shared" si="423"/>
        <v>-1.5120091480575445E-15</v>
      </c>
      <c r="O711" s="19">
        <f t="shared" si="424"/>
        <v>-2.8331449268512233E-16</v>
      </c>
      <c r="P711" s="19">
        <f t="shared" si="425"/>
        <v>0</v>
      </c>
      <c r="Q711" s="214"/>
      <c r="R711" s="305"/>
      <c r="S711" s="215"/>
      <c r="T711" t="str">
        <f t="shared" si="426"/>
        <v/>
      </c>
      <c r="U711" t="str">
        <f t="shared" si="427"/>
        <v/>
      </c>
      <c r="V711" t="str">
        <f t="shared" si="428"/>
        <v/>
      </c>
      <c r="W711" t="str">
        <f t="shared" si="429"/>
        <v/>
      </c>
      <c r="X711" s="10"/>
      <c r="Y711" s="219">
        <f t="shared" si="408"/>
        <v>9.6703296703296634E-4</v>
      </c>
      <c r="Z711" s="78">
        <f t="shared" si="410"/>
        <v>0.357179605829819</v>
      </c>
      <c r="AA711" s="78">
        <f t="shared" si="433"/>
        <v>0.35782894805836635</v>
      </c>
      <c r="AB711" s="74">
        <f t="shared" si="440"/>
        <v>710</v>
      </c>
      <c r="AC711" s="80">
        <f t="shared" si="412"/>
        <v>3.2991038499703609E-3</v>
      </c>
      <c r="AD711" s="79">
        <f t="shared" si="432"/>
        <v>-6.4934222854734491E-4</v>
      </c>
      <c r="AE711" s="81">
        <f t="shared" si="413"/>
        <v>-3.9484460785177058E-3</v>
      </c>
      <c r="AF711" s="19">
        <f t="shared" si="435"/>
        <v>-1.8146721557067236E-3</v>
      </c>
      <c r="AG711" s="93">
        <f t="shared" si="434"/>
        <v>0.19412625212484852</v>
      </c>
      <c r="AH711" s="91">
        <f t="shared" si="436"/>
        <v>1.7318663647711185E-4</v>
      </c>
      <c r="AI711" s="96">
        <f t="shared" si="437"/>
        <v>703.80830307319422</v>
      </c>
      <c r="AJ711" s="5">
        <f t="shared" si="441"/>
        <v>-1.0000000000000009E-2</v>
      </c>
      <c r="AK711" s="5">
        <f t="shared" si="444"/>
        <v>0</v>
      </c>
      <c r="AL711" s="5">
        <f t="shared" si="407"/>
        <v>-1.0000000000000009E-2</v>
      </c>
      <c r="AM711" s="95">
        <f t="shared" si="414"/>
        <v>7.1428571428571452E-3</v>
      </c>
      <c r="AN711" s="95">
        <f t="shared" si="415"/>
        <v>-7.1428571428571452E-3</v>
      </c>
      <c r="AO711" s="78">
        <f t="shared" si="416"/>
        <v>1</v>
      </c>
      <c r="AP711" s="8">
        <f t="shared" si="417"/>
        <v>50</v>
      </c>
      <c r="AQ711" s="8">
        <f t="shared" si="411"/>
        <v>50</v>
      </c>
      <c r="AR711" s="8">
        <f t="shared" si="439"/>
        <v>-1</v>
      </c>
      <c r="AS711" s="114">
        <f t="shared" si="445"/>
        <v>-204000</v>
      </c>
      <c r="AT711" s="103">
        <f t="shared" si="430"/>
        <v>-7.7225168825898985E-2</v>
      </c>
      <c r="AU711" s="5">
        <f t="shared" si="442"/>
        <v>0.37</v>
      </c>
      <c r="AW711" s="210">
        <f t="shared" si="443"/>
        <v>2.7027027027027053E-2</v>
      </c>
      <c r="AX711" s="276">
        <f t="shared" si="409"/>
        <v>1.0032825372291864E-2</v>
      </c>
      <c r="AY711" s="19">
        <f t="shared" si="431"/>
        <v>-7.6566576215178442E-2</v>
      </c>
    </row>
    <row r="712" spans="1:51">
      <c r="A712" s="4">
        <v>39366</v>
      </c>
      <c r="B712" s="9">
        <f t="shared" si="438"/>
        <v>39366</v>
      </c>
      <c r="C712" s="5">
        <v>0.37</v>
      </c>
      <c r="D712" s="5">
        <v>0.38</v>
      </c>
      <c r="E712" s="5">
        <v>0.36</v>
      </c>
      <c r="F712" s="5">
        <v>0.38</v>
      </c>
      <c r="G712" s="6">
        <v>322600</v>
      </c>
      <c r="H712" s="112">
        <v>0.38</v>
      </c>
      <c r="I712" s="19">
        <f t="shared" si="418"/>
        <v>2.7027027027027053E-2</v>
      </c>
      <c r="J712" s="8">
        <f t="shared" si="419"/>
        <v>0.39431032463861188</v>
      </c>
      <c r="K712" s="8">
        <f t="shared" si="420"/>
        <v>0.32068967536138809</v>
      </c>
      <c r="L712" s="8">
        <f t="shared" si="421"/>
        <v>0.35749999999999998</v>
      </c>
      <c r="M712" s="19">
        <f t="shared" si="422"/>
        <v>0.22956975211085298</v>
      </c>
      <c r="N712" s="19">
        <f t="shared" si="423"/>
        <v>4.2167677454140157E-2</v>
      </c>
      <c r="O712" s="19">
        <f t="shared" si="424"/>
        <v>6.228722586725988E-3</v>
      </c>
      <c r="P712" s="19">
        <f t="shared" si="425"/>
        <v>-1.3727946777412048E-3</v>
      </c>
      <c r="Q712" s="214"/>
      <c r="R712" s="305"/>
      <c r="S712" s="215"/>
      <c r="T712" t="str">
        <f t="shared" si="426"/>
        <v/>
      </c>
      <c r="U712" t="str">
        <f t="shared" si="427"/>
        <v/>
      </c>
      <c r="V712" t="str">
        <f t="shared" si="428"/>
        <v/>
      </c>
      <c r="W712" t="str">
        <f t="shared" si="429"/>
        <v/>
      </c>
      <c r="X712" s="10"/>
      <c r="Y712" s="219">
        <f t="shared" si="408"/>
        <v>2.3956043956043947E-3</v>
      </c>
      <c r="Z712" s="78">
        <f t="shared" si="410"/>
        <v>0.36069394653202685</v>
      </c>
      <c r="AA712" s="78">
        <f t="shared" si="433"/>
        <v>0.35946960590204724</v>
      </c>
      <c r="AB712" s="74">
        <f t="shared" si="440"/>
        <v>711</v>
      </c>
      <c r="AC712" s="80">
        <f t="shared" si="412"/>
        <v>4.1382293667978562E-3</v>
      </c>
      <c r="AD712" s="79">
        <f t="shared" si="432"/>
        <v>1.2243406299796145E-3</v>
      </c>
      <c r="AE712" s="81">
        <f t="shared" si="413"/>
        <v>-2.9138887368182417E-3</v>
      </c>
      <c r="AF712" s="19">
        <f t="shared" si="435"/>
        <v>3.4059642592237354E-3</v>
      </c>
      <c r="AG712" s="93">
        <f t="shared" si="434"/>
        <v>0.25434953095975865</v>
      </c>
      <c r="AH712" s="91">
        <f t="shared" si="436"/>
        <v>3.8322138889809591E-4</v>
      </c>
      <c r="AI712" s="96">
        <f t="shared" si="437"/>
        <v>704.91314736681238</v>
      </c>
      <c r="AJ712" s="5">
        <f t="shared" si="441"/>
        <v>1.0000000000000009E-2</v>
      </c>
      <c r="AK712" s="5">
        <f t="shared" si="444"/>
        <v>1.0000000000000009E-2</v>
      </c>
      <c r="AL712" s="5">
        <f t="shared" si="407"/>
        <v>0</v>
      </c>
      <c r="AM712" s="95">
        <f t="shared" si="414"/>
        <v>7.8571428571428594E-3</v>
      </c>
      <c r="AN712" s="95">
        <f t="shared" si="415"/>
        <v>-7.1428571428571452E-3</v>
      </c>
      <c r="AO712" s="78">
        <f t="shared" si="416"/>
        <v>1.0999999999999999</v>
      </c>
      <c r="AP712" s="8">
        <f t="shared" si="417"/>
        <v>52.380952380952372</v>
      </c>
      <c r="AQ712" s="8">
        <f t="shared" si="411"/>
        <v>47.826086956521735</v>
      </c>
      <c r="AR712" s="8">
        <f t="shared" si="439"/>
        <v>1</v>
      </c>
      <c r="AS712" s="114">
        <f t="shared" si="445"/>
        <v>322600</v>
      </c>
      <c r="AT712" s="103">
        <f t="shared" si="430"/>
        <v>6.8305800010293016E-2</v>
      </c>
      <c r="AU712" s="5">
        <f t="shared" si="442"/>
        <v>0.38</v>
      </c>
      <c r="AW712" s="210">
        <f t="shared" si="443"/>
        <v>5.5555555555555608E-2</v>
      </c>
      <c r="AX712" s="276">
        <f t="shared" si="409"/>
        <v>8.9430875358895382E-3</v>
      </c>
      <c r="AY712" s="19">
        <f t="shared" si="431"/>
        <v>-0.10861724349472957</v>
      </c>
    </row>
    <row r="713" spans="1:51">
      <c r="A713" s="4">
        <v>39367</v>
      </c>
      <c r="B713" s="9">
        <f t="shared" si="438"/>
        <v>39367</v>
      </c>
      <c r="C713" s="5">
        <v>0.38</v>
      </c>
      <c r="D713" s="5">
        <v>0.38</v>
      </c>
      <c r="E713" s="5">
        <v>0.35</v>
      </c>
      <c r="F713" s="5">
        <v>0.36</v>
      </c>
      <c r="G713" s="6">
        <v>405400</v>
      </c>
      <c r="H713" s="112">
        <v>0.36</v>
      </c>
      <c r="I713" s="19">
        <f t="shared" si="418"/>
        <v>-5.2631578947368467E-2</v>
      </c>
      <c r="J713" s="8">
        <f t="shared" si="419"/>
        <v>0.39338681079732046</v>
      </c>
      <c r="K713" s="8">
        <f t="shared" si="420"/>
        <v>0.3206131892026795</v>
      </c>
      <c r="L713" s="8">
        <f t="shared" si="421"/>
        <v>0.35699999999999998</v>
      </c>
      <c r="M713" s="19">
        <f t="shared" si="422"/>
        <v>0.22698261969702135</v>
      </c>
      <c r="N713" s="19">
        <f t="shared" si="423"/>
        <v>-1.1269482978673827E-2</v>
      </c>
      <c r="O713" s="19">
        <f t="shared" si="424"/>
        <v>-2.3420990615394591E-3</v>
      </c>
      <c r="P713" s="19">
        <f t="shared" si="425"/>
        <v>-2.385052110654813E-4</v>
      </c>
      <c r="Q713" s="214"/>
      <c r="R713" s="305"/>
      <c r="S713" s="215"/>
      <c r="T713" t="str">
        <f t="shared" si="426"/>
        <v/>
      </c>
      <c r="U713" t="str">
        <f t="shared" si="427"/>
        <v/>
      </c>
      <c r="V713" t="str">
        <f t="shared" si="428"/>
        <v/>
      </c>
      <c r="W713" t="str">
        <f t="shared" si="429"/>
        <v/>
      </c>
      <c r="X713" s="10"/>
      <c r="Y713" s="219">
        <f t="shared" si="408"/>
        <v>3.5384615384615372E-3</v>
      </c>
      <c r="Z713" s="78">
        <f t="shared" si="410"/>
        <v>0.36058707876609469</v>
      </c>
      <c r="AA713" s="78">
        <f t="shared" si="433"/>
        <v>0.35950885506529573</v>
      </c>
      <c r="AB713" s="74">
        <f t="shared" si="440"/>
        <v>712</v>
      </c>
      <c r="AC713" s="80">
        <f t="shared" si="412"/>
        <v>3.1936899500937645E-3</v>
      </c>
      <c r="AD713" s="79">
        <f t="shared" si="432"/>
        <v>1.0782237007989637E-3</v>
      </c>
      <c r="AE713" s="81">
        <f t="shared" si="413"/>
        <v>-2.1154662492948008E-3</v>
      </c>
      <c r="AF713" s="19">
        <f t="shared" si="435"/>
        <v>2.999157560675749E-3</v>
      </c>
      <c r="AG713" s="93">
        <f t="shared" si="434"/>
        <v>-0.2282472364345943</v>
      </c>
      <c r="AH713" s="91">
        <f t="shared" si="436"/>
        <v>5.7070546453168918E-4</v>
      </c>
      <c r="AI713" s="96">
        <f t="shared" si="437"/>
        <v>705.9764887672909</v>
      </c>
      <c r="AJ713" s="5">
        <f t="shared" si="441"/>
        <v>-2.0000000000000018E-2</v>
      </c>
      <c r="AK713" s="5">
        <f t="shared" si="444"/>
        <v>0</v>
      </c>
      <c r="AL713" s="5">
        <f t="shared" si="407"/>
        <v>-2.0000000000000018E-2</v>
      </c>
      <c r="AM713" s="95">
        <f t="shared" si="414"/>
        <v>7.1428571428571452E-3</v>
      </c>
      <c r="AN713" s="95">
        <f t="shared" si="415"/>
        <v>-8.5714285714285753E-3</v>
      </c>
      <c r="AO713" s="78">
        <f t="shared" si="416"/>
        <v>0.83333333333333326</v>
      </c>
      <c r="AP713" s="8">
        <f t="shared" si="417"/>
        <v>45.454545454545453</v>
      </c>
      <c r="AQ713" s="8">
        <f t="shared" si="411"/>
        <v>50</v>
      </c>
      <c r="AR713" s="8">
        <f t="shared" si="439"/>
        <v>-0.33333333333333331</v>
      </c>
      <c r="AS713" s="114">
        <f t="shared" si="445"/>
        <v>-135133.33333333331</v>
      </c>
      <c r="AT713" s="103">
        <f t="shared" si="430"/>
        <v>1.4142438584629425E-2</v>
      </c>
      <c r="AU713" s="5">
        <f t="shared" si="442"/>
        <v>0.36</v>
      </c>
      <c r="AW713" s="210">
        <f t="shared" si="443"/>
        <v>8.5714285714285798E-2</v>
      </c>
      <c r="AX713" s="276">
        <f t="shared" si="409"/>
        <v>7.2338355858993396E-3</v>
      </c>
      <c r="AY713" s="19">
        <f t="shared" si="431"/>
        <v>-0.19112548581580949</v>
      </c>
    </row>
    <row r="714" spans="1:51">
      <c r="A714" s="4">
        <v>39370</v>
      </c>
      <c r="B714" s="9">
        <f t="shared" si="438"/>
        <v>39370</v>
      </c>
      <c r="C714" s="5">
        <v>0.36</v>
      </c>
      <c r="D714" s="5">
        <v>0.37</v>
      </c>
      <c r="E714" s="5">
        <v>0.34</v>
      </c>
      <c r="F714" s="5">
        <v>0.36</v>
      </c>
      <c r="G714" s="6">
        <v>97200</v>
      </c>
      <c r="H714" s="112">
        <v>0.36</v>
      </c>
      <c r="I714" s="19">
        <f t="shared" si="418"/>
        <v>0</v>
      </c>
      <c r="J714" s="8">
        <f t="shared" si="419"/>
        <v>0.39243048844644335</v>
      </c>
      <c r="K714" s="8">
        <f t="shared" si="420"/>
        <v>0.32056951155355662</v>
      </c>
      <c r="L714" s="8">
        <f t="shared" si="421"/>
        <v>0.35649999999999998</v>
      </c>
      <c r="M714" s="19">
        <f t="shared" si="422"/>
        <v>0.22416659820402515</v>
      </c>
      <c r="N714" s="19">
        <f t="shared" si="423"/>
        <v>-1.2406330919764053E-2</v>
      </c>
      <c r="O714" s="19">
        <f t="shared" si="424"/>
        <v>-2.4309974931259908E-3</v>
      </c>
      <c r="P714" s="19">
        <f t="shared" si="425"/>
        <v>-1.3623160429396727E-4</v>
      </c>
      <c r="Q714" s="214"/>
      <c r="R714" s="305"/>
      <c r="S714" s="215"/>
      <c r="T714" t="str">
        <f t="shared" si="426"/>
        <v/>
      </c>
      <c r="U714" t="str">
        <f t="shared" si="427"/>
        <v/>
      </c>
      <c r="V714" t="str">
        <f t="shared" si="428"/>
        <v/>
      </c>
      <c r="W714" t="str">
        <f t="shared" si="429"/>
        <v/>
      </c>
      <c r="X714" s="10"/>
      <c r="Y714" s="219">
        <f t="shared" si="408"/>
        <v>3.7802197802197777E-3</v>
      </c>
      <c r="Z714" s="78">
        <f t="shared" si="410"/>
        <v>0.36049666863611612</v>
      </c>
      <c r="AA714" s="78">
        <f t="shared" si="433"/>
        <v>0.35954519979046384</v>
      </c>
      <c r="AB714" s="74">
        <f t="shared" si="440"/>
        <v>713</v>
      </c>
      <c r="AC714" s="80">
        <f t="shared" si="412"/>
        <v>2.4535480759576658E-3</v>
      </c>
      <c r="AD714" s="79">
        <f t="shared" si="432"/>
        <v>9.5146884565228129E-4</v>
      </c>
      <c r="AE714" s="81">
        <f t="shared" si="413"/>
        <v>-1.5020792303053845E-3</v>
      </c>
      <c r="AF714" s="19">
        <f t="shared" si="435"/>
        <v>2.6463121916431632E-3</v>
      </c>
      <c r="AG714" s="93">
        <f t="shared" si="434"/>
        <v>-0.23175132392371672</v>
      </c>
      <c r="AH714" s="91">
        <f t="shared" si="436"/>
        <v>6.752543556417215E-4</v>
      </c>
      <c r="AI714" s="96">
        <f t="shared" si="437"/>
        <v>706.83272675177579</v>
      </c>
      <c r="AJ714" s="5">
        <f t="shared" si="441"/>
        <v>0</v>
      </c>
      <c r="AK714" s="5">
        <f t="shared" si="444"/>
        <v>0</v>
      </c>
      <c r="AL714" s="5">
        <f t="shared" ref="AL714:AL777" si="446">IF(AJ714&lt;0,AJ714,0)</f>
        <v>0</v>
      </c>
      <c r="AM714" s="95">
        <f t="shared" si="414"/>
        <v>7.1428571428571452E-3</v>
      </c>
      <c r="AN714" s="95">
        <f t="shared" si="415"/>
        <v>-6.4285714285714302E-3</v>
      </c>
      <c r="AO714" s="78">
        <f t="shared" si="416"/>
        <v>1.1111111111111112</v>
      </c>
      <c r="AP714" s="8">
        <f t="shared" si="417"/>
        <v>52.631578947368425</v>
      </c>
      <c r="AQ714" s="8">
        <f t="shared" si="411"/>
        <v>52.631578947368425</v>
      </c>
      <c r="AR714" s="8">
        <f t="shared" si="439"/>
        <v>0.33333333333333209</v>
      </c>
      <c r="AS714" s="114">
        <f t="shared" si="445"/>
        <v>32399.99999999988</v>
      </c>
      <c r="AT714" s="103">
        <f t="shared" si="430"/>
        <v>2.4873957078482526E-3</v>
      </c>
      <c r="AU714" s="5">
        <f t="shared" si="442"/>
        <v>0.36</v>
      </c>
      <c r="AW714" s="210">
        <f t="shared" si="443"/>
        <v>8.8235294117646967E-2</v>
      </c>
      <c r="AX714" s="276">
        <f t="shared" si="409"/>
        <v>4.4125952238110184E-3</v>
      </c>
      <c r="AY714" s="19">
        <f t="shared" si="431"/>
        <v>-0.39000614937774719</v>
      </c>
    </row>
    <row r="715" spans="1:51">
      <c r="A715" s="4">
        <v>39371</v>
      </c>
      <c r="B715" s="9">
        <f t="shared" si="438"/>
        <v>39371</v>
      </c>
      <c r="C715" s="5">
        <v>0.4</v>
      </c>
      <c r="D715" s="5">
        <v>0.42</v>
      </c>
      <c r="E715" s="5">
        <v>0.38</v>
      </c>
      <c r="F715" s="5">
        <v>0.42</v>
      </c>
      <c r="G715" s="6">
        <v>833200</v>
      </c>
      <c r="H715" s="112">
        <v>0.42</v>
      </c>
      <c r="I715" s="19">
        <f t="shared" si="418"/>
        <v>0.16666666666666666</v>
      </c>
      <c r="J715" s="8">
        <f t="shared" si="419"/>
        <v>0.40412205669071388</v>
      </c>
      <c r="K715" s="8">
        <f t="shared" si="420"/>
        <v>0.31387794330928609</v>
      </c>
      <c r="L715" s="8">
        <f t="shared" si="421"/>
        <v>0.35899999999999999</v>
      </c>
      <c r="M715" s="19">
        <f t="shared" si="422"/>
        <v>0.28751339590786057</v>
      </c>
      <c r="N715" s="19">
        <f t="shared" si="423"/>
        <v>0.2825880314523056</v>
      </c>
      <c r="O715" s="19">
        <f t="shared" si="424"/>
        <v>2.9792711291508463E-2</v>
      </c>
      <c r="P715" s="19">
        <f t="shared" si="425"/>
        <v>-2.0874000811373444E-2</v>
      </c>
      <c r="Q715" s="214"/>
      <c r="R715" s="305"/>
      <c r="S715" s="215"/>
      <c r="T715" t="str">
        <f t="shared" si="426"/>
        <v/>
      </c>
      <c r="U715" t="str">
        <f t="shared" si="427"/>
        <v>BrokeBandUpper</v>
      </c>
      <c r="V715" t="str">
        <f t="shared" si="428"/>
        <v/>
      </c>
      <c r="W715" t="str">
        <f t="shared" si="429"/>
        <v>BrokeBandUpper</v>
      </c>
      <c r="X715" s="10"/>
      <c r="Y715" s="219">
        <f t="shared" si="408"/>
        <v>4.7032967032967004E-3</v>
      </c>
      <c r="Z715" s="78">
        <f t="shared" si="410"/>
        <v>0.36966018166615422</v>
      </c>
      <c r="AA715" s="78">
        <f t="shared" si="433"/>
        <v>0.36401885500596953</v>
      </c>
      <c r="AB715" s="74">
        <f t="shared" si="440"/>
        <v>714</v>
      </c>
      <c r="AC715" s="80">
        <f t="shared" si="412"/>
        <v>5.7147247123920568E-3</v>
      </c>
      <c r="AD715" s="79">
        <f t="shared" si="432"/>
        <v>5.6413266601846868E-3</v>
      </c>
      <c r="AE715" s="81">
        <f t="shared" si="413"/>
        <v>-7.3398052207370281E-5</v>
      </c>
      <c r="AF715" s="19">
        <f t="shared" si="435"/>
        <v>1.5497347411007528E-2</v>
      </c>
      <c r="AG715" s="93">
        <f t="shared" si="434"/>
        <v>1.3291676117499727</v>
      </c>
      <c r="AH715" s="91">
        <f t="shared" si="436"/>
        <v>7.6440943624428274E-4</v>
      </c>
      <c r="AI715" s="96">
        <f t="shared" si="437"/>
        <v>707.09945192199916</v>
      </c>
      <c r="AJ715" s="5">
        <f t="shared" si="441"/>
        <v>0.06</v>
      </c>
      <c r="AK715" s="5">
        <f t="shared" si="444"/>
        <v>0.06</v>
      </c>
      <c r="AL715" s="5">
        <f t="shared" si="446"/>
        <v>0</v>
      </c>
      <c r="AM715" s="95">
        <f t="shared" si="414"/>
        <v>1.142857142857143E-2</v>
      </c>
      <c r="AN715" s="95">
        <f t="shared" si="415"/>
        <v>-4.2857142857142894E-3</v>
      </c>
      <c r="AO715" s="78">
        <f t="shared" si="416"/>
        <v>2.6666666666666647</v>
      </c>
      <c r="AP715" s="8">
        <f t="shared" si="417"/>
        <v>72.72727272727272</v>
      </c>
      <c r="AQ715" s="8">
        <f t="shared" si="411"/>
        <v>63.999999999999986</v>
      </c>
      <c r="AR715" s="8">
        <f t="shared" si="439"/>
        <v>1</v>
      </c>
      <c r="AS715" s="114">
        <f t="shared" si="445"/>
        <v>833200</v>
      </c>
      <c r="AT715" s="103">
        <f t="shared" si="430"/>
        <v>0.221370762451502</v>
      </c>
      <c r="AU715" s="5">
        <f t="shared" si="442"/>
        <v>0.42</v>
      </c>
      <c r="AW715" s="210">
        <f t="shared" si="443"/>
        <v>0.10526315789473679</v>
      </c>
      <c r="AX715" s="276">
        <f t="shared" si="409"/>
        <v>4.8246923634250828E-3</v>
      </c>
      <c r="AY715" s="19">
        <f t="shared" si="431"/>
        <v>9.3391104035631251E-2</v>
      </c>
    </row>
    <row r="716" spans="1:51">
      <c r="A716" s="4">
        <v>39372</v>
      </c>
      <c r="B716" s="9">
        <f t="shared" si="438"/>
        <v>39372</v>
      </c>
      <c r="C716" s="5">
        <v>0.42</v>
      </c>
      <c r="D716" s="5">
        <v>0.43</v>
      </c>
      <c r="E716" s="5">
        <v>0.42</v>
      </c>
      <c r="F716" s="5">
        <v>0.43</v>
      </c>
      <c r="G716" s="6">
        <v>255200</v>
      </c>
      <c r="H716" s="112">
        <v>0.43</v>
      </c>
      <c r="I716" s="19">
        <f t="shared" si="418"/>
        <v>2.3809523809523832E-2</v>
      </c>
      <c r="J716" s="8">
        <f t="shared" si="419"/>
        <v>0.4166260011349906</v>
      </c>
      <c r="K716" s="8">
        <f t="shared" si="420"/>
        <v>0.30737399886500938</v>
      </c>
      <c r="L716" s="8">
        <f t="shared" si="421"/>
        <v>0.36199999999999999</v>
      </c>
      <c r="M716" s="19">
        <f t="shared" si="422"/>
        <v>0.35543670796293292</v>
      </c>
      <c r="N716" s="19">
        <f t="shared" si="423"/>
        <v>0.23624399079074471</v>
      </c>
      <c r="O716" s="19">
        <f t="shared" si="424"/>
        <v>3.0941009621373725E-2</v>
      </c>
      <c r="P716" s="19">
        <f t="shared" si="425"/>
        <v>-2.0721253541119054E-2</v>
      </c>
      <c r="Q716" s="214"/>
      <c r="R716" s="305"/>
      <c r="S716" s="215"/>
      <c r="T716" t="str">
        <f t="shared" si="426"/>
        <v>BrokeBandUpper</v>
      </c>
      <c r="U716" t="str">
        <f t="shared" si="427"/>
        <v>BrokeBandUpper</v>
      </c>
      <c r="V716" t="str">
        <f t="shared" si="428"/>
        <v>BrokeBandUpper</v>
      </c>
      <c r="W716" t="str">
        <f t="shared" si="429"/>
        <v>BrokeBandUpper</v>
      </c>
      <c r="X716" s="10"/>
      <c r="Y716" s="219">
        <f t="shared" si="408"/>
        <v>6.1318681318681288E-3</v>
      </c>
      <c r="Z716" s="78">
        <f t="shared" si="410"/>
        <v>0.37895251368956645</v>
      </c>
      <c r="AA716" s="78">
        <f t="shared" si="433"/>
        <v>0.36890145973552779</v>
      </c>
      <c r="AB716" s="74">
        <f t="shared" si="440"/>
        <v>715</v>
      </c>
      <c r="AC716" s="80">
        <f t="shared" si="412"/>
        <v>8.0995616049968217E-3</v>
      </c>
      <c r="AD716" s="79">
        <f t="shared" si="432"/>
        <v>1.0051053954038658E-2</v>
      </c>
      <c r="AE716" s="81">
        <f t="shared" si="413"/>
        <v>1.9514923490418356E-3</v>
      </c>
      <c r="AF716" s="19">
        <f t="shared" si="435"/>
        <v>2.7245904533000336E-2</v>
      </c>
      <c r="AG716" s="93">
        <f t="shared" si="434"/>
        <v>0.41731439616564225</v>
      </c>
      <c r="AH716" s="91">
        <f t="shared" si="436"/>
        <v>8.698512850957512E-4</v>
      </c>
      <c r="AI716" s="96">
        <f t="shared" si="437"/>
        <v>707.28010823661941</v>
      </c>
      <c r="AJ716" s="5">
        <f t="shared" si="441"/>
        <v>1.0000000000000009E-2</v>
      </c>
      <c r="AK716" s="5">
        <f t="shared" si="444"/>
        <v>1.0000000000000009E-2</v>
      </c>
      <c r="AL716" s="5">
        <f t="shared" si="446"/>
        <v>0</v>
      </c>
      <c r="AM716" s="95">
        <f t="shared" si="414"/>
        <v>1.0714285714285716E-2</v>
      </c>
      <c r="AN716" s="95">
        <f t="shared" si="415"/>
        <v>-4.2857142857142894E-3</v>
      </c>
      <c r="AO716" s="78">
        <f t="shared" si="416"/>
        <v>2.4999999999999982</v>
      </c>
      <c r="AP716" s="8">
        <f t="shared" si="417"/>
        <v>71.428571428571416</v>
      </c>
      <c r="AQ716" s="8">
        <f t="shared" si="411"/>
        <v>62.499999999999979</v>
      </c>
      <c r="AR716" s="8">
        <f t="shared" si="439"/>
        <v>1</v>
      </c>
      <c r="AS716" s="114">
        <f t="shared" si="445"/>
        <v>255200</v>
      </c>
      <c r="AT716" s="103">
        <f t="shared" si="430"/>
        <v>0.25943829417756192</v>
      </c>
      <c r="AU716" s="5">
        <f t="shared" si="442"/>
        <v>0.43</v>
      </c>
      <c r="AW716" s="210">
        <f t="shared" si="443"/>
        <v>2.3809523809523832E-2</v>
      </c>
      <c r="AX716" s="276">
        <f t="shared" si="409"/>
        <v>6.9961824740273418E-3</v>
      </c>
      <c r="AY716" s="19">
        <f t="shared" si="431"/>
        <v>0.45007846035196802</v>
      </c>
    </row>
    <row r="717" spans="1:51">
      <c r="A717" s="4">
        <v>39373</v>
      </c>
      <c r="B717" s="9">
        <f t="shared" si="438"/>
        <v>39373</v>
      </c>
      <c r="C717" s="5">
        <v>0.43</v>
      </c>
      <c r="D717" s="5">
        <v>0.44</v>
      </c>
      <c r="E717" s="5">
        <v>0.43</v>
      </c>
      <c r="F717" s="5">
        <v>0.44</v>
      </c>
      <c r="G717" s="6">
        <v>212800</v>
      </c>
      <c r="H717" s="112">
        <v>0.44</v>
      </c>
      <c r="I717" s="19">
        <f t="shared" si="418"/>
        <v>2.3255813953488393E-2</v>
      </c>
      <c r="J717" s="8">
        <f t="shared" si="419"/>
        <v>0.42983506042586728</v>
      </c>
      <c r="K717" s="8">
        <f t="shared" si="420"/>
        <v>0.30116493957413271</v>
      </c>
      <c r="L717" s="8">
        <f t="shared" si="421"/>
        <v>0.36549999999999999</v>
      </c>
      <c r="M717" s="19">
        <f t="shared" si="422"/>
        <v>0.42724136824718939</v>
      </c>
      <c r="N717" s="19">
        <f t="shared" si="423"/>
        <v>0.20201813339927932</v>
      </c>
      <c r="O717" s="19">
        <f t="shared" si="424"/>
        <v>3.17048366037933E-2</v>
      </c>
      <c r="P717" s="19">
        <f t="shared" si="425"/>
        <v>-2.0200340021614936E-2</v>
      </c>
      <c r="Q717" s="214"/>
      <c r="R717" s="305"/>
      <c r="S717" s="215"/>
      <c r="T717" t="str">
        <f t="shared" si="426"/>
        <v>BrokeBandUpper</v>
      </c>
      <c r="U717" t="str">
        <f t="shared" si="427"/>
        <v>BrokeBandUpper</v>
      </c>
      <c r="V717" t="str">
        <f t="shared" si="428"/>
        <v>BrokeBandUpper</v>
      </c>
      <c r="W717" t="str">
        <f t="shared" si="429"/>
        <v>BrokeBandUpper</v>
      </c>
      <c r="X717" s="10"/>
      <c r="Y717" s="219">
        <f t="shared" si="408"/>
        <v>6.7912087912087903E-3</v>
      </c>
      <c r="Z717" s="78">
        <f t="shared" si="410"/>
        <v>0.38835382658137324</v>
      </c>
      <c r="AA717" s="78">
        <f t="shared" si="433"/>
        <v>0.37416275171509872</v>
      </c>
      <c r="AB717" s="74">
        <f t="shared" si="440"/>
        <v>716</v>
      </c>
      <c r="AC717" s="80">
        <f t="shared" si="412"/>
        <v>9.7916660137861503E-3</v>
      </c>
      <c r="AD717" s="79">
        <f t="shared" si="432"/>
        <v>1.4191074866274522E-2</v>
      </c>
      <c r="AE717" s="81">
        <f t="shared" si="413"/>
        <v>4.3994088524883729E-3</v>
      </c>
      <c r="AF717" s="19">
        <f t="shared" si="435"/>
        <v>3.7927545703641097E-2</v>
      </c>
      <c r="AG717" s="93">
        <f t="shared" si="434"/>
        <v>0.2089130858323773</v>
      </c>
      <c r="AH717" s="91">
        <f t="shared" si="436"/>
        <v>9.2875787345342482E-4</v>
      </c>
      <c r="AI717" s="96">
        <f t="shared" si="437"/>
        <v>707.34942125286113</v>
      </c>
      <c r="AJ717" s="5">
        <f t="shared" si="441"/>
        <v>1.0000000000000009E-2</v>
      </c>
      <c r="AK717" s="5">
        <f t="shared" si="444"/>
        <v>1.0000000000000009E-2</v>
      </c>
      <c r="AL717" s="5">
        <f t="shared" si="446"/>
        <v>0</v>
      </c>
      <c r="AM717" s="95">
        <f t="shared" si="414"/>
        <v>1.142857142857143E-2</v>
      </c>
      <c r="AN717" s="95">
        <f t="shared" si="415"/>
        <v>-2.8571428571428597E-3</v>
      </c>
      <c r="AO717" s="78">
        <f t="shared" si="416"/>
        <v>3.9999999999999969</v>
      </c>
      <c r="AP717" s="8">
        <f t="shared" si="417"/>
        <v>79.999999999999986</v>
      </c>
      <c r="AQ717" s="8">
        <f t="shared" si="411"/>
        <v>63.157894736842088</v>
      </c>
      <c r="AR717" s="8">
        <f t="shared" si="439"/>
        <v>1</v>
      </c>
      <c r="AS717" s="114">
        <f t="shared" si="445"/>
        <v>212800</v>
      </c>
      <c r="AT717" s="103">
        <f t="shared" si="430"/>
        <v>0.27802738031287144</v>
      </c>
      <c r="AU717" s="5">
        <f t="shared" si="442"/>
        <v>0.44</v>
      </c>
      <c r="AW717" s="210">
        <f t="shared" si="443"/>
        <v>2.3255813953488393E-2</v>
      </c>
      <c r="AX717" s="276">
        <f t="shared" si="409"/>
        <v>1.1593816224570452E-2</v>
      </c>
      <c r="AY717" s="19">
        <f t="shared" si="431"/>
        <v>0.65716321259649613</v>
      </c>
    </row>
    <row r="718" spans="1:51">
      <c r="A718" s="4">
        <v>39374</v>
      </c>
      <c r="B718" s="9">
        <f t="shared" si="438"/>
        <v>39374</v>
      </c>
      <c r="C718" s="5">
        <v>0.44</v>
      </c>
      <c r="D718" s="5">
        <v>0.48</v>
      </c>
      <c r="E718" s="5">
        <v>0.43</v>
      </c>
      <c r="F718" s="5">
        <v>0.47</v>
      </c>
      <c r="G718" s="6">
        <v>424500</v>
      </c>
      <c r="H718" s="112">
        <v>0.47</v>
      </c>
      <c r="I718" s="19">
        <f t="shared" si="418"/>
        <v>6.8181818181818121E-2</v>
      </c>
      <c r="J718" s="8">
        <f t="shared" si="419"/>
        <v>0.44936063656856928</v>
      </c>
      <c r="K718" s="8">
        <f t="shared" si="420"/>
        <v>0.29163936343143071</v>
      </c>
      <c r="L718" s="8">
        <f t="shared" si="421"/>
        <v>0.3705</v>
      </c>
      <c r="M718" s="19">
        <f t="shared" si="422"/>
        <v>0.54080927650296928</v>
      </c>
      <c r="N718" s="19">
        <f t="shared" si="423"/>
        <v>0.26581674129943528</v>
      </c>
      <c r="O718" s="19">
        <f t="shared" si="424"/>
        <v>4.5425741035076732E-2</v>
      </c>
      <c r="P718" s="19">
        <f t="shared" si="425"/>
        <v>-3.1629100506094091E-2</v>
      </c>
      <c r="Q718" s="214"/>
      <c r="R718" s="305"/>
      <c r="S718" s="215"/>
      <c r="T718" t="str">
        <f t="shared" si="426"/>
        <v/>
      </c>
      <c r="U718" t="str">
        <f t="shared" si="427"/>
        <v>BrokeBandUpper</v>
      </c>
      <c r="V718" t="str">
        <f t="shared" si="428"/>
        <v/>
      </c>
      <c r="W718" t="str">
        <f t="shared" si="429"/>
        <v>BrokeBandUpper</v>
      </c>
      <c r="X718" s="10"/>
      <c r="Y718" s="219">
        <f t="shared" ref="Y718:Y781" si="447">SLOPE(H705:H718,AB705:AB718)</f>
        <v>8.4395604395604371E-3</v>
      </c>
      <c r="Z718" s="78">
        <f t="shared" si="410"/>
        <v>0.40092733728784175</v>
      </c>
      <c r="AA718" s="78">
        <f t="shared" si="433"/>
        <v>0.3812547080881814</v>
      </c>
      <c r="AB718" s="74">
        <f t="shared" si="440"/>
        <v>717</v>
      </c>
      <c r="AC718" s="80">
        <f t="shared" si="412"/>
        <v>1.2218576277737574E-2</v>
      </c>
      <c r="AD718" s="79">
        <f t="shared" si="432"/>
        <v>1.9672629199660341E-2</v>
      </c>
      <c r="AE718" s="81">
        <f t="shared" si="413"/>
        <v>7.4540529219227665E-3</v>
      </c>
      <c r="AF718" s="19">
        <f t="shared" si="435"/>
        <v>5.15997016753173E-2</v>
      </c>
      <c r="AG718" s="93">
        <f t="shared" si="434"/>
        <v>0.24785468178085959</v>
      </c>
      <c r="AH718" s="91">
        <f t="shared" si="436"/>
        <v>1.0165909905011249E-3</v>
      </c>
      <c r="AI718" s="96">
        <f t="shared" si="437"/>
        <v>707.53752649302567</v>
      </c>
      <c r="AJ718" s="5">
        <f t="shared" si="441"/>
        <v>2.9999999999999971E-2</v>
      </c>
      <c r="AK718" s="5">
        <f t="shared" si="444"/>
        <v>2.9999999999999971E-2</v>
      </c>
      <c r="AL718" s="5">
        <f t="shared" si="446"/>
        <v>0</v>
      </c>
      <c r="AM718" s="95">
        <f t="shared" si="414"/>
        <v>1.2142857142857141E-2</v>
      </c>
      <c r="AN718" s="95">
        <f t="shared" si="415"/>
        <v>-2.8571428571428597E-3</v>
      </c>
      <c r="AO718" s="78">
        <f t="shared" si="416"/>
        <v>4.2499999999999956</v>
      </c>
      <c r="AP718" s="8">
        <f t="shared" si="417"/>
        <v>80.952380952380935</v>
      </c>
      <c r="AQ718" s="8">
        <f t="shared" si="411"/>
        <v>64.556962025316437</v>
      </c>
      <c r="AR718" s="8">
        <f t="shared" si="439"/>
        <v>0.59999999999999953</v>
      </c>
      <c r="AS718" s="114">
        <f t="shared" si="445"/>
        <v>254699.9999999998</v>
      </c>
      <c r="AT718" s="103">
        <f t="shared" si="430"/>
        <v>0.3125607549314311</v>
      </c>
      <c r="AU718" s="5">
        <f t="shared" si="442"/>
        <v>0.47</v>
      </c>
      <c r="AW718" s="210">
        <f t="shared" si="443"/>
        <v>0.11627906976744183</v>
      </c>
      <c r="AX718" s="276">
        <f t="shared" ref="AX718:AX781" si="448">SLOPE(M705:M718,AB705:AB718)</f>
        <v>1.8648858525731771E-2</v>
      </c>
      <c r="AY718" s="19">
        <f t="shared" si="431"/>
        <v>0.60851769292407487</v>
      </c>
    </row>
    <row r="719" spans="1:51">
      <c r="A719" s="4">
        <v>39377</v>
      </c>
      <c r="B719" s="9">
        <f t="shared" si="438"/>
        <v>39377</v>
      </c>
      <c r="C719" s="5">
        <v>0.46</v>
      </c>
      <c r="D719" s="5">
        <v>0.47</v>
      </c>
      <c r="E719" s="5">
        <v>0.46</v>
      </c>
      <c r="F719" s="5">
        <v>0.47</v>
      </c>
      <c r="G719" s="6">
        <v>57000</v>
      </c>
      <c r="H719" s="112">
        <v>0.47</v>
      </c>
      <c r="I719" s="19">
        <f t="shared" si="418"/>
        <v>0</v>
      </c>
      <c r="J719" s="8">
        <f t="shared" si="419"/>
        <v>0.46499999999999975</v>
      </c>
      <c r="K719" s="8">
        <f t="shared" si="420"/>
        <v>0.28500000000000025</v>
      </c>
      <c r="L719" s="8">
        <f t="shared" si="421"/>
        <v>0.375</v>
      </c>
      <c r="M719" s="19">
        <f t="shared" si="422"/>
        <v>0.63157894736841869</v>
      </c>
      <c r="N719" s="19">
        <f t="shared" si="423"/>
        <v>0.16784044728742931</v>
      </c>
      <c r="O719" s="19">
        <f t="shared" si="424"/>
        <v>3.4803590165032192E-2</v>
      </c>
      <c r="P719" s="19">
        <f t="shared" si="425"/>
        <v>-2.2765662883472454E-2</v>
      </c>
      <c r="Q719" s="214"/>
      <c r="R719" s="305"/>
      <c r="S719" s="215"/>
      <c r="T719" t="str">
        <f t="shared" si="426"/>
        <v/>
      </c>
      <c r="U719" t="str">
        <f t="shared" si="427"/>
        <v>BrokeBandUpper</v>
      </c>
      <c r="V719" t="str">
        <f t="shared" si="428"/>
        <v/>
      </c>
      <c r="W719" t="str">
        <f t="shared" si="429"/>
        <v>BrokeBandUpper</v>
      </c>
      <c r="X719" s="10"/>
      <c r="Y719" s="219">
        <f t="shared" si="447"/>
        <v>9.5164835164835166E-3</v>
      </c>
      <c r="Z719" s="78">
        <f t="shared" si="410"/>
        <v>0.41156452734551413</v>
      </c>
      <c r="AA719" s="78">
        <f t="shared" si="433"/>
        <v>0.38782185968965599</v>
      </c>
      <c r="AB719" s="74">
        <f t="shared" si="440"/>
        <v>718</v>
      </c>
      <c r="AC719" s="80">
        <f t="shared" si="412"/>
        <v>1.3030891787148299E-2</v>
      </c>
      <c r="AD719" s="79">
        <f t="shared" si="432"/>
        <v>2.3742667655858141E-2</v>
      </c>
      <c r="AE719" s="81">
        <f t="shared" si="413"/>
        <v>1.0711775868709842E-2</v>
      </c>
      <c r="AF719" s="19">
        <f t="shared" si="435"/>
        <v>6.1220550267222097E-2</v>
      </c>
      <c r="AG719" s="93">
        <f t="shared" si="434"/>
        <v>6.6482009928667013E-2</v>
      </c>
      <c r="AH719" s="91">
        <f t="shared" si="436"/>
        <v>1.0790586484290656E-3</v>
      </c>
      <c r="AI719" s="96">
        <f t="shared" si="437"/>
        <v>707.73587005779393</v>
      </c>
      <c r="AJ719" s="5">
        <f t="shared" si="441"/>
        <v>0</v>
      </c>
      <c r="AK719" s="5">
        <f t="shared" si="444"/>
        <v>0</v>
      </c>
      <c r="AL719" s="5">
        <f t="shared" si="446"/>
        <v>0</v>
      </c>
      <c r="AM719" s="95">
        <f t="shared" si="414"/>
        <v>1.2142857142857141E-2</v>
      </c>
      <c r="AN719" s="95">
        <f t="shared" si="415"/>
        <v>-2.8571428571428597E-3</v>
      </c>
      <c r="AO719" s="78">
        <f t="shared" si="416"/>
        <v>4.2499999999999956</v>
      </c>
      <c r="AP719" s="8">
        <f t="shared" si="417"/>
        <v>80.952380952380935</v>
      </c>
      <c r="AQ719" s="8">
        <f t="shared" si="411"/>
        <v>64.556962025316437</v>
      </c>
      <c r="AR719" s="8">
        <f t="shared" si="439"/>
        <v>1</v>
      </c>
      <c r="AS719" s="114">
        <f t="shared" si="445"/>
        <v>57000</v>
      </c>
      <c r="AT719" s="103">
        <f t="shared" si="430"/>
        <v>0.31101518353643004</v>
      </c>
      <c r="AU719" s="5">
        <f t="shared" si="442"/>
        <v>0.47</v>
      </c>
      <c r="AW719" s="210">
        <f t="shared" si="443"/>
        <v>2.1739130434782507E-2</v>
      </c>
      <c r="AX719" s="276">
        <f t="shared" si="448"/>
        <v>2.701106894073611E-2</v>
      </c>
      <c r="AY719" s="19">
        <f t="shared" si="431"/>
        <v>0.44840333811670702</v>
      </c>
    </row>
    <row r="720" spans="1:51">
      <c r="A720" s="4">
        <v>39378</v>
      </c>
      <c r="B720" s="9">
        <f t="shared" si="438"/>
        <v>39378</v>
      </c>
      <c r="C720" s="5">
        <v>0.46</v>
      </c>
      <c r="D720" s="5">
        <v>0.47</v>
      </c>
      <c r="E720" s="5">
        <v>0.41</v>
      </c>
      <c r="F720" s="5">
        <v>0.47</v>
      </c>
      <c r="G720" s="6">
        <v>193900</v>
      </c>
      <c r="H720" s="112">
        <v>0.47</v>
      </c>
      <c r="I720" s="19">
        <f t="shared" si="418"/>
        <v>0</v>
      </c>
      <c r="J720" s="8">
        <f t="shared" si="419"/>
        <v>0.47916312953446383</v>
      </c>
      <c r="K720" s="8">
        <f t="shared" si="420"/>
        <v>0.28283687046553618</v>
      </c>
      <c r="L720" s="8">
        <f t="shared" si="421"/>
        <v>0.38100000000000001</v>
      </c>
      <c r="M720" s="19">
        <f t="shared" si="422"/>
        <v>0.69413248260661298</v>
      </c>
      <c r="N720" s="19">
        <f t="shared" si="423"/>
        <v>9.9043097460474669E-2</v>
      </c>
      <c r="O720" s="19">
        <f t="shared" si="424"/>
        <v>3.0458343084869006E-2</v>
      </c>
      <c r="P720" s="19">
        <f t="shared" si="425"/>
        <v>-7.5899281911019929E-3</v>
      </c>
      <c r="Q720" s="214"/>
      <c r="R720" s="305"/>
      <c r="S720" s="215"/>
      <c r="T720" t="str">
        <f t="shared" si="426"/>
        <v/>
      </c>
      <c r="U720" t="str">
        <f t="shared" si="427"/>
        <v/>
      </c>
      <c r="V720" t="str">
        <f t="shared" si="428"/>
        <v/>
      </c>
      <c r="W720" t="str">
        <f t="shared" si="429"/>
        <v/>
      </c>
      <c r="X720" s="10"/>
      <c r="Y720" s="219">
        <f t="shared" si="447"/>
        <v>1.0021978021978021E-2</v>
      </c>
      <c r="Z720" s="78">
        <f t="shared" si="410"/>
        <v>0.42056359013430494</v>
      </c>
      <c r="AA720" s="78">
        <f t="shared" si="433"/>
        <v>0.39390304207262145</v>
      </c>
      <c r="AB720" s="74">
        <f t="shared" si="440"/>
        <v>719</v>
      </c>
      <c r="AC720" s="80">
        <f t="shared" si="412"/>
        <v>1.2759017754378925E-2</v>
      </c>
      <c r="AD720" s="79">
        <f t="shared" si="432"/>
        <v>2.6660548061683498E-2</v>
      </c>
      <c r="AE720" s="81">
        <f t="shared" si="413"/>
        <v>1.3901530307304573E-2</v>
      </c>
      <c r="AF720" s="19">
        <f t="shared" si="435"/>
        <v>6.7683021490268808E-2</v>
      </c>
      <c r="AG720" s="93">
        <f t="shared" si="434"/>
        <v>-2.0863808648730359E-2</v>
      </c>
      <c r="AH720" s="91">
        <f t="shared" si="436"/>
        <v>1.0833228738846505E-3</v>
      </c>
      <c r="AI720" s="96">
        <f t="shared" si="437"/>
        <v>707.83134789319558</v>
      </c>
      <c r="AJ720" s="5">
        <f t="shared" si="441"/>
        <v>0</v>
      </c>
      <c r="AK720" s="5">
        <f t="shared" si="444"/>
        <v>0</v>
      </c>
      <c r="AL720" s="5">
        <f t="shared" si="446"/>
        <v>0</v>
      </c>
      <c r="AM720" s="95">
        <f t="shared" si="414"/>
        <v>1.2142857142857141E-2</v>
      </c>
      <c r="AN720" s="95">
        <f t="shared" si="415"/>
        <v>-2.8571428571428597E-3</v>
      </c>
      <c r="AO720" s="78">
        <f t="shared" si="416"/>
        <v>4.2499999999999956</v>
      </c>
      <c r="AP720" s="8">
        <f t="shared" si="417"/>
        <v>80.952380952380935</v>
      </c>
      <c r="AQ720" s="8">
        <f t="shared" si="411"/>
        <v>64.556962025316437</v>
      </c>
      <c r="AR720" s="8">
        <f t="shared" si="439"/>
        <v>1</v>
      </c>
      <c r="AS720" s="114">
        <f t="shared" si="445"/>
        <v>193900</v>
      </c>
      <c r="AT720" s="103">
        <f t="shared" si="430"/>
        <v>0.36736952427020808</v>
      </c>
      <c r="AU720" s="5">
        <f t="shared" si="442"/>
        <v>0.47</v>
      </c>
      <c r="AW720" s="210">
        <f t="shared" si="443"/>
        <v>0.14634146341463414</v>
      </c>
      <c r="AX720" s="276">
        <f t="shared" si="448"/>
        <v>3.5440324196630971E-2</v>
      </c>
      <c r="AY720" s="19">
        <f t="shared" si="431"/>
        <v>0.3120667040015761</v>
      </c>
    </row>
    <row r="721" spans="1:51">
      <c r="A721" s="4">
        <v>39379</v>
      </c>
      <c r="B721" s="9">
        <f t="shared" si="438"/>
        <v>39379</v>
      </c>
      <c r="C721" s="5">
        <v>0.45</v>
      </c>
      <c r="D721" s="5">
        <v>0.47</v>
      </c>
      <c r="E721" s="5">
        <v>0.45</v>
      </c>
      <c r="F721" s="5">
        <v>0.47</v>
      </c>
      <c r="G721" s="6">
        <v>112800</v>
      </c>
      <c r="H721" s="112">
        <v>0.47</v>
      </c>
      <c r="I721" s="19">
        <f t="shared" si="418"/>
        <v>0</v>
      </c>
      <c r="J721" s="8">
        <f t="shared" si="419"/>
        <v>0.48974722218411726</v>
      </c>
      <c r="K721" s="8">
        <f t="shared" si="420"/>
        <v>0.28725277781588265</v>
      </c>
      <c r="L721" s="8">
        <f t="shared" si="421"/>
        <v>0.38849999999999996</v>
      </c>
      <c r="M721" s="19">
        <f t="shared" si="422"/>
        <v>0.7049346777702018</v>
      </c>
      <c r="N721" s="19">
        <f t="shared" si="423"/>
        <v>1.5562151943998235E-2</v>
      </c>
      <c r="O721" s="19">
        <f t="shared" si="424"/>
        <v>2.2088704237190625E-2</v>
      </c>
      <c r="P721" s="19">
        <f t="shared" si="425"/>
        <v>1.5612912641403841E-2</v>
      </c>
      <c r="Q721" s="214"/>
      <c r="R721" s="305"/>
      <c r="S721" s="215"/>
      <c r="T721" t="str">
        <f t="shared" si="426"/>
        <v/>
      </c>
      <c r="U721" t="str">
        <f t="shared" si="427"/>
        <v/>
      </c>
      <c r="V721" t="str">
        <f t="shared" si="428"/>
        <v/>
      </c>
      <c r="W721" t="str">
        <f t="shared" si="429"/>
        <v/>
      </c>
      <c r="X721" s="10"/>
      <c r="Y721" s="219">
        <f t="shared" si="447"/>
        <v>1.0615384615384612E-2</v>
      </c>
      <c r="Z721" s="78">
        <f t="shared" ref="Z721:Z784" si="449">Z720+(0.154*(F721-Z720))</f>
        <v>0.42817679725362195</v>
      </c>
      <c r="AA721" s="78">
        <f t="shared" si="433"/>
        <v>0.39953421695924746</v>
      </c>
      <c r="AB721" s="74">
        <f t="shared" si="440"/>
        <v>720</v>
      </c>
      <c r="AC721" s="80">
        <f t="shared" si="412"/>
        <v>1.179283998965594E-2</v>
      </c>
      <c r="AD721" s="79">
        <f t="shared" si="432"/>
        <v>2.8642580294374498E-2</v>
      </c>
      <c r="AE721" s="81">
        <f t="shared" si="413"/>
        <v>1.6849740304718558E-2</v>
      </c>
      <c r="AF721" s="19">
        <f t="shared" si="435"/>
        <v>7.1689930620625786E-2</v>
      </c>
      <c r="AG721" s="93">
        <f t="shared" si="434"/>
        <v>-7.5725089761818881E-2</v>
      </c>
      <c r="AH721" s="91">
        <f t="shared" si="436"/>
        <v>1.0540436887756103E-3</v>
      </c>
      <c r="AI721" s="96">
        <f t="shared" si="437"/>
        <v>708.00814920050539</v>
      </c>
      <c r="AJ721" s="5">
        <f t="shared" si="441"/>
        <v>0</v>
      </c>
      <c r="AK721" s="5">
        <f t="shared" si="444"/>
        <v>0</v>
      </c>
      <c r="AL721" s="5">
        <f t="shared" si="446"/>
        <v>0</v>
      </c>
      <c r="AM721" s="95">
        <f t="shared" si="414"/>
        <v>1.0714285714285716E-2</v>
      </c>
      <c r="AN721" s="95">
        <f t="shared" si="415"/>
        <v>-2.8571428571428597E-3</v>
      </c>
      <c r="AO721" s="78">
        <f t="shared" si="416"/>
        <v>3.7499999999999973</v>
      </c>
      <c r="AP721" s="8">
        <f t="shared" si="417"/>
        <v>78.947368421052616</v>
      </c>
      <c r="AQ721" s="8">
        <f t="shared" ref="AQ721:AQ784" si="450">100-(100/(1+(SUMIF(AJ708:AJ721,"&gt;0")/COUNTIF(AJ708:AJ721,"&gt;0"))/ABS((SUMIF(AJ708:AJ721,"&lt;0")/COUNTIF(AJ708:AJ721,"&lt;0")))))</f>
        <v>65.217391304347814</v>
      </c>
      <c r="AR721" s="8">
        <f t="shared" si="439"/>
        <v>1</v>
      </c>
      <c r="AS721" s="114">
        <f t="shared" si="445"/>
        <v>112800</v>
      </c>
      <c r="AT721" s="103">
        <f t="shared" si="430"/>
        <v>0.43100789397340178</v>
      </c>
      <c r="AU721" s="5">
        <f t="shared" si="442"/>
        <v>0.47</v>
      </c>
      <c r="AW721" s="210">
        <f t="shared" si="443"/>
        <v>4.4444444444444363E-2</v>
      </c>
      <c r="AX721" s="276">
        <f t="shared" si="448"/>
        <v>4.1974088995684715E-2</v>
      </c>
      <c r="AY721" s="19">
        <f t="shared" si="431"/>
        <v>0.18435962275070997</v>
      </c>
    </row>
    <row r="722" spans="1:51">
      <c r="A722" s="4">
        <v>39380</v>
      </c>
      <c r="B722" s="9">
        <f t="shared" si="438"/>
        <v>39380</v>
      </c>
      <c r="C722" s="5">
        <v>0.42</v>
      </c>
      <c r="D722" s="5">
        <v>0.46</v>
      </c>
      <c r="E722" s="5">
        <v>0.42</v>
      </c>
      <c r="F722" s="5">
        <v>0.42</v>
      </c>
      <c r="G722" s="6">
        <v>0</v>
      </c>
      <c r="H722" s="112">
        <v>0.42</v>
      </c>
      <c r="I722" s="19">
        <f t="shared" si="418"/>
        <v>-0.10638297872340424</v>
      </c>
      <c r="J722" s="8">
        <f t="shared" si="419"/>
        <v>0.49207409301620619</v>
      </c>
      <c r="K722" s="8">
        <f t="shared" si="420"/>
        <v>0.29292590698379373</v>
      </c>
      <c r="L722" s="8">
        <f t="shared" si="421"/>
        <v>0.39249999999999996</v>
      </c>
      <c r="M722" s="19">
        <f t="shared" si="422"/>
        <v>0.67985856247064702</v>
      </c>
      <c r="N722" s="19">
        <f t="shared" si="423"/>
        <v>-3.5572253841836418E-2</v>
      </c>
      <c r="O722" s="19">
        <f t="shared" si="424"/>
        <v>4.7511669830649136E-3</v>
      </c>
      <c r="P722" s="19">
        <f t="shared" si="425"/>
        <v>1.9749605943053118E-2</v>
      </c>
      <c r="Q722" s="214"/>
      <c r="R722" s="305"/>
      <c r="S722" s="215"/>
      <c r="T722" t="str">
        <f t="shared" si="426"/>
        <v/>
      </c>
      <c r="U722" t="str">
        <f t="shared" si="427"/>
        <v/>
      </c>
      <c r="V722" t="str">
        <f t="shared" si="428"/>
        <v/>
      </c>
      <c r="W722" t="str">
        <f t="shared" si="429"/>
        <v/>
      </c>
      <c r="X722" s="10"/>
      <c r="Y722" s="219">
        <f t="shared" si="447"/>
        <v>9.2967032967032955E-3</v>
      </c>
      <c r="Z722" s="78">
        <f t="shared" si="449"/>
        <v>0.42691757047656415</v>
      </c>
      <c r="AA722" s="78">
        <f t="shared" si="433"/>
        <v>0.40104868490426315</v>
      </c>
      <c r="AB722" s="74">
        <f t="shared" si="440"/>
        <v>721</v>
      </c>
      <c r="AC722" s="80">
        <f t="shared" ref="AC722:AC785" si="451">AD722-AE722</f>
        <v>7.2153162140659484E-3</v>
      </c>
      <c r="AD722" s="79">
        <f t="shared" si="432"/>
        <v>2.5868885572300993E-2</v>
      </c>
      <c r="AE722" s="81">
        <f t="shared" ref="AE722:AE785" si="452">AE721+(0.2*(AD722-AE721))</f>
        <v>1.8653569358235044E-2</v>
      </c>
      <c r="AF722" s="19">
        <f t="shared" si="435"/>
        <v>6.4503105348609521E-2</v>
      </c>
      <c r="AG722" s="93">
        <f t="shared" si="434"/>
        <v>-0.38816127239962173</v>
      </c>
      <c r="AH722" s="91">
        <f t="shared" si="436"/>
        <v>8.8050161218441157E-4</v>
      </c>
      <c r="AI722" s="96">
        <f t="shared" si="437"/>
        <v>708.81877532218323</v>
      </c>
      <c r="AJ722" s="5">
        <f t="shared" si="441"/>
        <v>-4.9999999999999989E-2</v>
      </c>
      <c r="AK722" s="5">
        <f t="shared" si="444"/>
        <v>0</v>
      </c>
      <c r="AL722" s="5">
        <f t="shared" si="446"/>
        <v>-4.9999999999999989E-2</v>
      </c>
      <c r="AM722" s="95">
        <f t="shared" si="414"/>
        <v>1.0714285714285716E-2</v>
      </c>
      <c r="AN722" s="95">
        <f t="shared" si="415"/>
        <v>-6.4285714285714302E-3</v>
      </c>
      <c r="AO722" s="78">
        <f t="shared" si="416"/>
        <v>1.6666666666666665</v>
      </c>
      <c r="AP722" s="8">
        <f t="shared" si="417"/>
        <v>62.5</v>
      </c>
      <c r="AQ722" s="8">
        <f t="shared" si="450"/>
        <v>52.631578947368411</v>
      </c>
      <c r="AR722" s="8">
        <f t="shared" si="439"/>
        <v>-1</v>
      </c>
      <c r="AS722" s="114">
        <f t="shared" si="445"/>
        <v>0</v>
      </c>
      <c r="AT722" s="103">
        <f t="shared" si="430"/>
        <v>0.50431297741857206</v>
      </c>
      <c r="AU722" s="5">
        <f t="shared" si="442"/>
        <v>0.42</v>
      </c>
      <c r="AW722" s="210">
        <f t="shared" si="443"/>
        <v>9.523809523809533E-2</v>
      </c>
      <c r="AX722" s="276">
        <f t="shared" si="448"/>
        <v>4.5629891500967357E-2</v>
      </c>
      <c r="AY722" s="19">
        <f t="shared" si="431"/>
        <v>8.7096649212767635E-2</v>
      </c>
    </row>
    <row r="723" spans="1:51">
      <c r="A723" s="4">
        <v>39381</v>
      </c>
      <c r="B723" s="9">
        <f t="shared" si="438"/>
        <v>39381</v>
      </c>
      <c r="C723" s="5">
        <v>0.42</v>
      </c>
      <c r="D723" s="5">
        <v>0.46</v>
      </c>
      <c r="E723" s="5">
        <v>0.42</v>
      </c>
      <c r="F723" s="5">
        <v>0.42</v>
      </c>
      <c r="G723" s="6">
        <v>0</v>
      </c>
      <c r="H723" s="112">
        <v>0.42</v>
      </c>
      <c r="I723" s="19">
        <f t="shared" si="418"/>
        <v>0</v>
      </c>
      <c r="J723" s="8">
        <f t="shared" si="419"/>
        <v>0.49191927769264177</v>
      </c>
      <c r="K723" s="8">
        <f t="shared" si="420"/>
        <v>0.30308072230735805</v>
      </c>
      <c r="L723" s="8">
        <f t="shared" si="421"/>
        <v>0.39749999999999991</v>
      </c>
      <c r="M723" s="19">
        <f t="shared" si="422"/>
        <v>0.62306356520353057</v>
      </c>
      <c r="N723" s="19">
        <f t="shared" si="423"/>
        <v>-8.3539430702644982E-2</v>
      </c>
      <c r="O723" s="19">
        <f t="shared" si="424"/>
        <v>-3.1461791173657475E-4</v>
      </c>
      <c r="P723" s="19">
        <f t="shared" si="425"/>
        <v>3.4666839229505725E-2</v>
      </c>
      <c r="Q723" s="214"/>
      <c r="R723" s="305"/>
      <c r="S723" s="215"/>
      <c r="T723" t="str">
        <f t="shared" si="426"/>
        <v/>
      </c>
      <c r="U723" t="str">
        <f t="shared" si="427"/>
        <v/>
      </c>
      <c r="V723" t="str">
        <f t="shared" si="428"/>
        <v/>
      </c>
      <c r="W723" t="str">
        <f t="shared" si="429"/>
        <v/>
      </c>
      <c r="X723" s="10"/>
      <c r="Y723" s="219">
        <f t="shared" si="447"/>
        <v>7.3846153846153827E-3</v>
      </c>
      <c r="Z723" s="78">
        <f t="shared" si="449"/>
        <v>0.42585226462317327</v>
      </c>
      <c r="AA723" s="78">
        <f t="shared" si="433"/>
        <v>0.40245108222134768</v>
      </c>
      <c r="AB723" s="74">
        <f t="shared" si="440"/>
        <v>722</v>
      </c>
      <c r="AC723" s="80">
        <f t="shared" si="451"/>
        <v>3.7980904348724406E-3</v>
      </c>
      <c r="AD723" s="79">
        <f t="shared" si="432"/>
        <v>2.3401182401825593E-2</v>
      </c>
      <c r="AE723" s="81">
        <f t="shared" si="452"/>
        <v>1.9603091966953153E-2</v>
      </c>
      <c r="AF723" s="19">
        <f t="shared" si="435"/>
        <v>5.8146650451681395E-2</v>
      </c>
      <c r="AG723" s="93">
        <f t="shared" si="434"/>
        <v>-0.47360720969259434</v>
      </c>
      <c r="AH723" s="91">
        <f t="shared" si="436"/>
        <v>5.8566282662771412E-4</v>
      </c>
      <c r="AI723" s="96">
        <f t="shared" si="437"/>
        <v>711.06835373000058</v>
      </c>
      <c r="AJ723" s="5">
        <f t="shared" si="441"/>
        <v>0</v>
      </c>
      <c r="AK723" s="5">
        <f t="shared" si="444"/>
        <v>0</v>
      </c>
      <c r="AL723" s="5">
        <f t="shared" si="446"/>
        <v>0</v>
      </c>
      <c r="AM723" s="95">
        <f t="shared" ref="AM723:AM786" si="453">(AVERAGE(AK710:AK723))</f>
        <v>1.0714285714285716E-2</v>
      </c>
      <c r="AN723" s="95">
        <f t="shared" ref="AN723:AN786" si="454">(AVERAGE(AL710:AL723))</f>
        <v>-5.7142857142857151E-3</v>
      </c>
      <c r="AO723" s="78">
        <f t="shared" ref="AO723:AO786" si="455">ABS(AM723/AN723)</f>
        <v>1.875</v>
      </c>
      <c r="AP723" s="8">
        <f t="shared" ref="AP723:AP786" si="456">IF(AN723=0,100,100-(100/(1+AO723)))</f>
        <v>65.217391304347828</v>
      </c>
      <c r="AQ723" s="8">
        <f t="shared" si="450"/>
        <v>48.387096774193552</v>
      </c>
      <c r="AR723" s="8">
        <f t="shared" si="439"/>
        <v>-1</v>
      </c>
      <c r="AS723" s="114">
        <f t="shared" si="445"/>
        <v>0</v>
      </c>
      <c r="AT723" s="103">
        <f t="shared" si="430"/>
        <v>0.6232598580177906</v>
      </c>
      <c r="AU723" s="5">
        <f t="shared" si="442"/>
        <v>0.42</v>
      </c>
      <c r="AW723" s="210">
        <f t="shared" si="443"/>
        <v>9.523809523809533E-2</v>
      </c>
      <c r="AX723" s="276">
        <f t="shared" si="448"/>
        <v>4.5513436555340583E-2</v>
      </c>
      <c r="AY723" s="19">
        <f t="shared" si="431"/>
        <v>-2.5521635444674335E-3</v>
      </c>
    </row>
    <row r="724" spans="1:51">
      <c r="A724" s="4">
        <v>39384</v>
      </c>
      <c r="B724" s="9">
        <f t="shared" si="438"/>
        <v>39384</v>
      </c>
      <c r="C724" s="5">
        <v>0.46</v>
      </c>
      <c r="D724" s="5">
        <v>0.46</v>
      </c>
      <c r="E724" s="5">
        <v>0.41</v>
      </c>
      <c r="F724" s="5">
        <v>0.44</v>
      </c>
      <c r="G724" s="6">
        <v>162000</v>
      </c>
      <c r="H724" s="112">
        <v>0.44</v>
      </c>
      <c r="I724" s="19">
        <f t="shared" si="418"/>
        <v>4.7619047619047665E-2</v>
      </c>
      <c r="J724" s="8">
        <f t="shared" si="419"/>
        <v>0.49477675763701362</v>
      </c>
      <c r="K724" s="8">
        <f t="shared" si="420"/>
        <v>0.31022324236298632</v>
      </c>
      <c r="L724" s="8">
        <f t="shared" si="421"/>
        <v>0.40249999999999997</v>
      </c>
      <c r="M724" s="19">
        <f t="shared" si="422"/>
        <v>0.59490550697708444</v>
      </c>
      <c r="N724" s="19">
        <f t="shared" si="423"/>
        <v>-4.5192914172806728E-2</v>
      </c>
      <c r="O724" s="19">
        <f t="shared" si="424"/>
        <v>5.8088391204649007E-3</v>
      </c>
      <c r="P724" s="19">
        <f t="shared" si="425"/>
        <v>2.356639512157736E-2</v>
      </c>
      <c r="Q724" s="214"/>
      <c r="R724" s="305"/>
      <c r="S724" s="215"/>
      <c r="T724" t="str">
        <f t="shared" si="426"/>
        <v/>
      </c>
      <c r="U724" t="str">
        <f t="shared" si="427"/>
        <v/>
      </c>
      <c r="V724" t="str">
        <f t="shared" si="428"/>
        <v/>
      </c>
      <c r="W724" t="str">
        <f t="shared" si="429"/>
        <v/>
      </c>
      <c r="X724" s="10"/>
      <c r="Y724" s="219">
        <f t="shared" si="447"/>
        <v>6.7252747252747238E-3</v>
      </c>
      <c r="Z724" s="78">
        <f t="shared" si="449"/>
        <v>0.42803101587120457</v>
      </c>
      <c r="AA724" s="78">
        <f t="shared" si="433"/>
        <v>0.40522970213696796</v>
      </c>
      <c r="AB724" s="74">
        <f t="shared" si="440"/>
        <v>723</v>
      </c>
      <c r="AC724" s="80">
        <f t="shared" si="451"/>
        <v>2.5585774138267639E-3</v>
      </c>
      <c r="AD724" s="79">
        <f t="shared" si="432"/>
        <v>2.2801313734236606E-2</v>
      </c>
      <c r="AE724" s="81">
        <f t="shared" si="452"/>
        <v>2.0242736320409842E-2</v>
      </c>
      <c r="AF724" s="19">
        <f t="shared" si="435"/>
        <v>5.6267627012517814E-2</v>
      </c>
      <c r="AG724" s="93">
        <f t="shared" si="434"/>
        <v>-0.32635163440685844</v>
      </c>
      <c r="AH724" s="91">
        <f t="shared" si="436"/>
        <v>3.0910697554050869E-4</v>
      </c>
      <c r="AI724" s="96">
        <f t="shared" si="437"/>
        <v>714.1855125668252</v>
      </c>
      <c r="AJ724" s="5">
        <f t="shared" si="441"/>
        <v>2.0000000000000018E-2</v>
      </c>
      <c r="AK724" s="5">
        <f t="shared" si="444"/>
        <v>2.0000000000000018E-2</v>
      </c>
      <c r="AL724" s="5">
        <f t="shared" si="446"/>
        <v>0</v>
      </c>
      <c r="AM724" s="95">
        <f t="shared" si="453"/>
        <v>0.01</v>
      </c>
      <c r="AN724" s="95">
        <f t="shared" si="454"/>
        <v>-5.7142857142857151E-3</v>
      </c>
      <c r="AO724" s="78">
        <f t="shared" si="455"/>
        <v>1.7499999999999998</v>
      </c>
      <c r="AP724" s="8">
        <f t="shared" si="456"/>
        <v>63.636363636363633</v>
      </c>
      <c r="AQ724" s="8">
        <f t="shared" si="450"/>
        <v>46.666666666666664</v>
      </c>
      <c r="AR724" s="8">
        <f t="shared" si="439"/>
        <v>0.2</v>
      </c>
      <c r="AS724" s="114">
        <f t="shared" si="445"/>
        <v>32400</v>
      </c>
      <c r="AT724" s="103">
        <f t="shared" si="430"/>
        <v>0.59588779118039403</v>
      </c>
      <c r="AU724" s="5">
        <f t="shared" si="442"/>
        <v>0.44</v>
      </c>
      <c r="AW724" s="210">
        <f t="shared" si="443"/>
        <v>0.12195121951219524</v>
      </c>
      <c r="AX724" s="276">
        <f t="shared" si="448"/>
        <v>4.3109671346277988E-2</v>
      </c>
      <c r="AY724" s="19">
        <f t="shared" si="431"/>
        <v>-5.2814408029589581E-2</v>
      </c>
    </row>
    <row r="725" spans="1:51">
      <c r="A725" s="4">
        <v>39385</v>
      </c>
      <c r="B725" s="9">
        <f t="shared" si="438"/>
        <v>39385</v>
      </c>
      <c r="C725" s="5">
        <v>0.44</v>
      </c>
      <c r="D725" s="5">
        <v>0.44</v>
      </c>
      <c r="E725" s="5">
        <v>0.44</v>
      </c>
      <c r="F725" s="5">
        <v>0.44</v>
      </c>
      <c r="G725" s="6">
        <v>35000</v>
      </c>
      <c r="H725" s="112">
        <v>0.44</v>
      </c>
      <c r="I725" s="19">
        <f t="shared" si="418"/>
        <v>0</v>
      </c>
      <c r="J725" s="8">
        <f t="shared" si="419"/>
        <v>0.4964662857491548</v>
      </c>
      <c r="K725" s="8">
        <f t="shared" si="420"/>
        <v>0.31853371425084503</v>
      </c>
      <c r="L725" s="8">
        <f t="shared" si="421"/>
        <v>0.40749999999999992</v>
      </c>
      <c r="M725" s="19">
        <f t="shared" si="422"/>
        <v>0.55859886579600182</v>
      </c>
      <c r="N725" s="19">
        <f t="shared" si="423"/>
        <v>-6.1029257176604255E-2</v>
      </c>
      <c r="O725" s="19">
        <f t="shared" si="424"/>
        <v>3.4147281295308553E-3</v>
      </c>
      <c r="P725" s="19">
        <f t="shared" si="425"/>
        <v>2.6788682319730226E-2</v>
      </c>
      <c r="Q725" s="214"/>
      <c r="R725" s="305"/>
      <c r="S725" s="215"/>
      <c r="T725" t="str">
        <f t="shared" si="426"/>
        <v/>
      </c>
      <c r="U725" t="str">
        <f t="shared" si="427"/>
        <v/>
      </c>
      <c r="V725" t="str">
        <f t="shared" si="428"/>
        <v/>
      </c>
      <c r="W725" t="str">
        <f t="shared" si="429"/>
        <v/>
      </c>
      <c r="X725" s="10"/>
      <c r="Y725" s="219">
        <f t="shared" si="447"/>
        <v>5.4725274725274716E-3</v>
      </c>
      <c r="Z725" s="78">
        <f t="shared" si="449"/>
        <v>0.42987423942703906</v>
      </c>
      <c r="AA725" s="78">
        <f t="shared" si="433"/>
        <v>0.40780270417883235</v>
      </c>
      <c r="AB725" s="74">
        <f t="shared" si="440"/>
        <v>724</v>
      </c>
      <c r="AC725" s="80">
        <f t="shared" si="451"/>
        <v>1.4630391422374919E-3</v>
      </c>
      <c r="AD725" s="79">
        <f t="shared" si="432"/>
        <v>2.2071535248206708E-2</v>
      </c>
      <c r="AE725" s="81">
        <f t="shared" si="452"/>
        <v>2.0608496105969216E-2</v>
      </c>
      <c r="AF725" s="19">
        <f t="shared" si="435"/>
        <v>5.4123072314223183E-2</v>
      </c>
      <c r="AG725" s="93">
        <f t="shared" si="434"/>
        <v>-0.42818257742325583</v>
      </c>
      <c r="AH725" s="91">
        <f t="shared" si="436"/>
        <v>1.9828733138929906E-5</v>
      </c>
      <c r="AI725" s="96">
        <f t="shared" si="437"/>
        <v>717.36498555534922</v>
      </c>
      <c r="AJ725" s="5">
        <f t="shared" si="441"/>
        <v>0</v>
      </c>
      <c r="AK725" s="5">
        <f t="shared" si="444"/>
        <v>0</v>
      </c>
      <c r="AL725" s="5">
        <f t="shared" si="446"/>
        <v>0</v>
      </c>
      <c r="AM725" s="95">
        <f t="shared" si="453"/>
        <v>0.01</v>
      </c>
      <c r="AN725" s="95">
        <f t="shared" si="454"/>
        <v>-5.0000000000000001E-3</v>
      </c>
      <c r="AO725" s="78">
        <f t="shared" si="455"/>
        <v>2</v>
      </c>
      <c r="AP725" s="8">
        <f t="shared" si="456"/>
        <v>66.666666666666657</v>
      </c>
      <c r="AQ725" s="8">
        <f t="shared" si="450"/>
        <v>39.999999999999993</v>
      </c>
      <c r="AR725" s="8">
        <f t="shared" si="439"/>
        <v>0</v>
      </c>
      <c r="AS725" s="114">
        <f t="shared" si="445"/>
        <v>0</v>
      </c>
      <c r="AT725" s="103">
        <f t="shared" si="430"/>
        <v>0.59944442880336324</v>
      </c>
      <c r="AU725" s="5">
        <f t="shared" si="442"/>
        <v>0.44</v>
      </c>
      <c r="AW725" s="210">
        <f t="shared" si="443"/>
        <v>0</v>
      </c>
      <c r="AX725" s="276">
        <f t="shared" si="448"/>
        <v>3.802187246132472E-2</v>
      </c>
      <c r="AY725" s="19">
        <f t="shared" si="431"/>
        <v>-0.11801989498100267</v>
      </c>
    </row>
    <row r="726" spans="1:51">
      <c r="A726" s="4">
        <v>39386</v>
      </c>
      <c r="B726" s="9">
        <f t="shared" si="438"/>
        <v>39386</v>
      </c>
      <c r="C726" s="5">
        <v>0.41</v>
      </c>
      <c r="D726" s="5">
        <v>0.41</v>
      </c>
      <c r="E726" s="5">
        <v>0.41</v>
      </c>
      <c r="F726" s="5">
        <v>0.41</v>
      </c>
      <c r="G726" s="6">
        <v>50000</v>
      </c>
      <c r="H726" s="112">
        <v>0.41</v>
      </c>
      <c r="I726" s="19">
        <f t="shared" ref="I726:I789" si="457">IF(A727&gt;A726,(H726-H725)/H725, (H726-H727)/H727)</f>
        <v>-6.8181818181818246E-2</v>
      </c>
      <c r="J726" s="8">
        <f t="shared" ref="J726:J789" si="458">(L726)+2*STDEVPA(H707:H726)</f>
        <v>0.49440263784797289</v>
      </c>
      <c r="K726" s="8">
        <f t="shared" ref="K726:K789" si="459">(L726)-(2*STDEVPA(H707:H726))</f>
        <v>0.32759736215202695</v>
      </c>
      <c r="L726" s="8">
        <f t="shared" ref="L726:L789" si="460">AVERAGE(H707:H726)</f>
        <v>0.41099999999999992</v>
      </c>
      <c r="M726" s="19">
        <f t="shared" ref="M726:M789" si="461">(J726-K726)/K726</f>
        <v>0.50917771315428728</v>
      </c>
      <c r="N726" s="19">
        <f t="shared" ref="N726:N789" si="462">IF(A727&gt;A726,(M726-M725)/M725, (M726-M727)/M727)</f>
        <v>-8.8473421032263522E-2</v>
      </c>
      <c r="O726" s="19">
        <f t="shared" ref="O726:O789" si="463">IF(A727&gt;A726,(J726-J725)/J725, (J726-J727)/J727)</f>
        <v>-4.1566727901128616E-3</v>
      </c>
      <c r="P726" s="19">
        <f t="shared" ref="P726:P789" si="464">IF(A727&gt;A726,(K726-K725)/K725, (K726-K727)/K727)</f>
        <v>2.8454281275997993E-2</v>
      </c>
      <c r="Q726" s="214"/>
      <c r="R726" s="305"/>
      <c r="S726" s="215"/>
      <c r="T726" t="str">
        <f t="shared" ref="T726:T789" si="465">IF(C726&gt;$J726,"BrokeBandUpper", IF(C726&lt;$K726,"BrokeBandLower", ""))</f>
        <v/>
      </c>
      <c r="U726" t="str">
        <f t="shared" ref="U726:U789" si="466">IF(D726&gt;$J726,"BrokeBandUpper", IF(D726&lt;$K726,"BrokeBandLower", ""))</f>
        <v/>
      </c>
      <c r="V726" t="str">
        <f t="shared" ref="V726:V789" si="467">IF(E726&gt;$J726,"BrokeBandUpper", IF(E726&lt;$K726,"BrokeBandLower", ""))</f>
        <v/>
      </c>
      <c r="W726" t="str">
        <f t="shared" ref="W726:W789" si="468">IF(F726&gt;$J726,"BrokeBandUpper", IF(F726&lt;$K726,"BrokeBandLower", ""))</f>
        <v/>
      </c>
      <c r="X726" s="10"/>
      <c r="Y726" s="219">
        <f t="shared" si="447"/>
        <v>3.3846153846153848E-3</v>
      </c>
      <c r="Z726" s="78">
        <f t="shared" si="449"/>
        <v>0.42681360655527506</v>
      </c>
      <c r="AA726" s="78">
        <f t="shared" si="433"/>
        <v>0.40796530406959874</v>
      </c>
      <c r="AB726" s="74">
        <f t="shared" si="440"/>
        <v>725</v>
      </c>
      <c r="AC726" s="80">
        <f t="shared" si="451"/>
        <v>-1.4081548962343211E-3</v>
      </c>
      <c r="AD726" s="79">
        <f t="shared" si="432"/>
        <v>1.8848302485676316E-2</v>
      </c>
      <c r="AE726" s="81">
        <f t="shared" si="452"/>
        <v>2.0256457381910637E-2</v>
      </c>
      <c r="AF726" s="19">
        <f t="shared" si="435"/>
        <v>4.6200748685385269E-2</v>
      </c>
      <c r="AG726" s="93">
        <f t="shared" si="434"/>
        <v>-1.96248613969464</v>
      </c>
      <c r="AH726" s="91">
        <f t="shared" si="436"/>
        <v>-3.1574953197090238E-4</v>
      </c>
      <c r="AI726" s="96">
        <f t="shared" si="437"/>
        <v>720.11247218316657</v>
      </c>
      <c r="AJ726" s="5">
        <f t="shared" si="441"/>
        <v>-3.0000000000000027E-2</v>
      </c>
      <c r="AK726" s="5">
        <f t="shared" si="444"/>
        <v>0</v>
      </c>
      <c r="AL726" s="5">
        <f t="shared" si="446"/>
        <v>-3.0000000000000027E-2</v>
      </c>
      <c r="AM726" s="95">
        <f t="shared" si="453"/>
        <v>9.285714285714286E-3</v>
      </c>
      <c r="AN726" s="95">
        <f t="shared" si="454"/>
        <v>-7.1428571428571452E-3</v>
      </c>
      <c r="AO726" s="78">
        <f t="shared" si="455"/>
        <v>1.2999999999999996</v>
      </c>
      <c r="AP726" s="8">
        <f t="shared" si="456"/>
        <v>56.521739130434781</v>
      </c>
      <c r="AQ726" s="8">
        <f t="shared" si="450"/>
        <v>43.82022471910112</v>
      </c>
      <c r="AR726" s="8">
        <f t="shared" si="439"/>
        <v>0</v>
      </c>
      <c r="AS726" s="114">
        <f t="shared" si="445"/>
        <v>0</v>
      </c>
      <c r="AT726" s="103">
        <f t="shared" si="430"/>
        <v>0.60309502228264955</v>
      </c>
      <c r="AU726" s="5">
        <f t="shared" si="442"/>
        <v>0.41</v>
      </c>
      <c r="AW726" s="210">
        <f t="shared" si="443"/>
        <v>0</v>
      </c>
      <c r="AX726" s="276">
        <f t="shared" si="448"/>
        <v>3.0341151360265009E-2</v>
      </c>
      <c r="AY726" s="19">
        <f t="shared" si="431"/>
        <v>-0.20200796551701722</v>
      </c>
    </row>
    <row r="727" spans="1:51">
      <c r="A727" s="4">
        <v>39387</v>
      </c>
      <c r="B727" s="9">
        <f t="shared" si="438"/>
        <v>39387</v>
      </c>
      <c r="C727" s="5">
        <v>0.43</v>
      </c>
      <c r="D727" s="5">
        <v>0.44</v>
      </c>
      <c r="E727" s="5">
        <v>0.4</v>
      </c>
      <c r="F727" s="5">
        <v>0.44</v>
      </c>
      <c r="G727" s="6">
        <v>62000</v>
      </c>
      <c r="H727" s="112">
        <v>0.44</v>
      </c>
      <c r="I727" s="19">
        <f t="shared" si="457"/>
        <v>7.3170731707317138E-2</v>
      </c>
      <c r="J727" s="8">
        <f t="shared" si="458"/>
        <v>0.4958702664766228</v>
      </c>
      <c r="K727" s="8">
        <f t="shared" si="459"/>
        <v>0.33412973352337705</v>
      </c>
      <c r="L727" s="8">
        <f t="shared" si="460"/>
        <v>0.41499999999999992</v>
      </c>
      <c r="M727" s="19">
        <f t="shared" si="461"/>
        <v>0.48406507031775353</v>
      </c>
      <c r="N727" s="19">
        <f t="shared" si="462"/>
        <v>-4.9319996118770228E-2</v>
      </c>
      <c r="O727" s="19">
        <f t="shared" si="463"/>
        <v>2.968488669555196E-3</v>
      </c>
      <c r="P727" s="19">
        <f t="shared" si="464"/>
        <v>1.9940244110752771E-2</v>
      </c>
      <c r="Q727" s="214"/>
      <c r="R727" s="305"/>
      <c r="S727" s="215"/>
      <c r="T727" t="str">
        <f t="shared" si="465"/>
        <v/>
      </c>
      <c r="U727" t="str">
        <f t="shared" si="466"/>
        <v/>
      </c>
      <c r="V727" t="str">
        <f t="shared" si="467"/>
        <v/>
      </c>
      <c r="W727" t="str">
        <f t="shared" si="468"/>
        <v/>
      </c>
      <c r="X727" s="10"/>
      <c r="Y727" s="219">
        <f t="shared" si="447"/>
        <v>1.3626373626373634E-3</v>
      </c>
      <c r="Z727" s="78">
        <f t="shared" si="449"/>
        <v>0.42884431114576271</v>
      </c>
      <c r="AA727" s="78">
        <f t="shared" si="433"/>
        <v>0.41033587156844842</v>
      </c>
      <c r="AB727" s="74">
        <f t="shared" si="440"/>
        <v>726</v>
      </c>
      <c r="AC727" s="80">
        <f t="shared" si="451"/>
        <v>-1.3984142436770722E-3</v>
      </c>
      <c r="AD727" s="79">
        <f t="shared" si="432"/>
        <v>1.8508439577314295E-2</v>
      </c>
      <c r="AE727" s="81">
        <f t="shared" si="452"/>
        <v>1.9906853820991367E-2</v>
      </c>
      <c r="AF727" s="19">
        <f t="shared" si="435"/>
        <v>4.5105585106582351E-2</v>
      </c>
      <c r="AG727" s="93">
        <f t="shared" si="434"/>
        <v>-6.9173161157890716E-3</v>
      </c>
      <c r="AH727" s="91">
        <f t="shared" si="436"/>
        <v>-6.5780844376480687E-4</v>
      </c>
      <c r="AI727" s="96">
        <f t="shared" si="437"/>
        <v>722.22172407018377</v>
      </c>
      <c r="AJ727" s="5">
        <f t="shared" si="441"/>
        <v>3.0000000000000027E-2</v>
      </c>
      <c r="AK727" s="5">
        <f t="shared" si="444"/>
        <v>3.0000000000000027E-2</v>
      </c>
      <c r="AL727" s="5">
        <f t="shared" si="446"/>
        <v>0</v>
      </c>
      <c r="AM727" s="95">
        <f t="shared" si="453"/>
        <v>1.142857142857143E-2</v>
      </c>
      <c r="AN727" s="95">
        <f t="shared" si="454"/>
        <v>-5.7142857142857151E-3</v>
      </c>
      <c r="AO727" s="78">
        <f t="shared" si="455"/>
        <v>2</v>
      </c>
      <c r="AP727" s="8">
        <f t="shared" si="456"/>
        <v>66.666666666666657</v>
      </c>
      <c r="AQ727" s="8">
        <f t="shared" si="450"/>
        <v>39.999999999999993</v>
      </c>
      <c r="AR727" s="8">
        <f t="shared" si="439"/>
        <v>1</v>
      </c>
      <c r="AS727" s="114">
        <f t="shared" si="445"/>
        <v>62000</v>
      </c>
      <c r="AT727" s="103">
        <f t="shared" si="430"/>
        <v>0.60764054172616866</v>
      </c>
      <c r="AU727" s="5">
        <f t="shared" si="442"/>
        <v>0.44</v>
      </c>
      <c r="AW727" s="210">
        <f t="shared" si="443"/>
        <v>9.999999999999995E-2</v>
      </c>
      <c r="AX727" s="276">
        <f t="shared" si="448"/>
        <v>2.0628590115976099E-2</v>
      </c>
      <c r="AY727" s="19">
        <f t="shared" si="431"/>
        <v>-0.3201118220255989</v>
      </c>
    </row>
    <row r="728" spans="1:51">
      <c r="A728" s="4">
        <v>39388</v>
      </c>
      <c r="B728" s="9">
        <f t="shared" si="438"/>
        <v>39388</v>
      </c>
      <c r="C728" s="5">
        <v>0.41</v>
      </c>
      <c r="D728" s="5">
        <v>0.41</v>
      </c>
      <c r="E728" s="5">
        <v>0.4</v>
      </c>
      <c r="F728" s="5">
        <v>0.41</v>
      </c>
      <c r="G728" s="6">
        <v>60700</v>
      </c>
      <c r="H728" s="112">
        <v>0.41</v>
      </c>
      <c r="I728" s="19">
        <f t="shared" si="457"/>
        <v>-6.8181818181818246E-2</v>
      </c>
      <c r="J728" s="8">
        <f t="shared" si="458"/>
        <v>0.49440903718029494</v>
      </c>
      <c r="K728" s="8">
        <f t="shared" si="459"/>
        <v>0.34059096281970502</v>
      </c>
      <c r="L728" s="8">
        <f t="shared" si="460"/>
        <v>0.41749999999999998</v>
      </c>
      <c r="M728" s="19">
        <f t="shared" si="461"/>
        <v>0.45162112666511045</v>
      </c>
      <c r="N728" s="19">
        <f t="shared" si="462"/>
        <v>-6.7023930545837551E-2</v>
      </c>
      <c r="O728" s="19">
        <f t="shared" si="463"/>
        <v>-2.9467975700792444E-3</v>
      </c>
      <c r="P728" s="19">
        <f t="shared" si="464"/>
        <v>1.9337486754604918E-2</v>
      </c>
      <c r="Q728" s="214"/>
      <c r="R728" s="305"/>
      <c r="S728" s="215"/>
      <c r="T728" t="str">
        <f t="shared" si="465"/>
        <v/>
      </c>
      <c r="U728" t="str">
        <f t="shared" si="466"/>
        <v/>
      </c>
      <c r="V728" t="str">
        <f t="shared" si="467"/>
        <v/>
      </c>
      <c r="W728" t="str">
        <f t="shared" si="468"/>
        <v/>
      </c>
      <c r="X728" s="10"/>
      <c r="Y728" s="219">
        <f t="shared" si="447"/>
        <v>-1.8681318681318679E-3</v>
      </c>
      <c r="Z728" s="78">
        <f t="shared" si="449"/>
        <v>0.42594228722931526</v>
      </c>
      <c r="AA728" s="78">
        <f t="shared" si="433"/>
        <v>0.41031101707238321</v>
      </c>
      <c r="AB728" s="74">
        <f t="shared" si="440"/>
        <v>727</v>
      </c>
      <c r="AC728" s="80">
        <f t="shared" si="451"/>
        <v>-3.4204669312474512E-3</v>
      </c>
      <c r="AD728" s="79">
        <f t="shared" si="432"/>
        <v>1.5631270156932053E-2</v>
      </c>
      <c r="AE728" s="81">
        <f t="shared" si="452"/>
        <v>1.9051737088179505E-2</v>
      </c>
      <c r="AF728" s="19">
        <f t="shared" si="435"/>
        <v>3.8096150253198131E-2</v>
      </c>
      <c r="AG728" s="93">
        <f t="shared" si="434"/>
        <v>1.4459611640206662</v>
      </c>
      <c r="AH728" s="91">
        <f t="shared" si="436"/>
        <v>-1.0618554976750073E-3</v>
      </c>
      <c r="AI728" s="96">
        <f t="shared" si="437"/>
        <v>723.85296287803794</v>
      </c>
      <c r="AJ728" s="5">
        <f t="shared" si="441"/>
        <v>-3.0000000000000027E-2</v>
      </c>
      <c r="AK728" s="5">
        <f t="shared" si="444"/>
        <v>0</v>
      </c>
      <c r="AL728" s="5">
        <f t="shared" si="446"/>
        <v>-3.0000000000000027E-2</v>
      </c>
      <c r="AM728" s="95">
        <f t="shared" si="453"/>
        <v>1.142857142857143E-2</v>
      </c>
      <c r="AN728" s="95">
        <f t="shared" si="454"/>
        <v>-7.8571428571428594E-3</v>
      </c>
      <c r="AO728" s="78">
        <f t="shared" si="455"/>
        <v>1.4545454545454544</v>
      </c>
      <c r="AP728" s="8">
        <f t="shared" si="456"/>
        <v>59.259259259259252</v>
      </c>
      <c r="AQ728" s="8">
        <f t="shared" si="450"/>
        <v>42.105263157894733</v>
      </c>
      <c r="AR728" s="8">
        <f t="shared" si="439"/>
        <v>1</v>
      </c>
      <c r="AS728" s="114">
        <f t="shared" si="445"/>
        <v>60700</v>
      </c>
      <c r="AT728" s="103">
        <f t="shared" ref="AT728:AT791" si="469">SUM(AS709:AS728)/SUM(G709:G728)</f>
        <v>0.61479031739469925</v>
      </c>
      <c r="AU728" s="5">
        <f t="shared" si="442"/>
        <v>0.41</v>
      </c>
      <c r="AW728" s="210">
        <f t="shared" si="443"/>
        <v>2.4999999999999883E-2</v>
      </c>
      <c r="AX728" s="276">
        <f t="shared" si="448"/>
        <v>8.7661904296635427E-3</v>
      </c>
      <c r="AY728" s="19">
        <f t="shared" ref="AY728:AY791" si="470">IF((AX728&gt;AX727),ABS(AX728-AX727)/ABS(AX727),-1*ABS(AX728-AX727)/ABS(AX727))</f>
        <v>-0.5750465552721199</v>
      </c>
    </row>
    <row r="729" spans="1:51">
      <c r="A729" s="4">
        <v>39391</v>
      </c>
      <c r="B729" s="9">
        <f t="shared" si="438"/>
        <v>39391</v>
      </c>
      <c r="C729" s="5">
        <v>0.41</v>
      </c>
      <c r="D729" s="5">
        <v>0.41</v>
      </c>
      <c r="E729" s="5">
        <v>0.41</v>
      </c>
      <c r="F729" s="5">
        <v>0.41</v>
      </c>
      <c r="G729" s="6">
        <v>4700</v>
      </c>
      <c r="H729" s="112">
        <v>0.41</v>
      </c>
      <c r="I729" s="19">
        <f t="shared" si="457"/>
        <v>0</v>
      </c>
      <c r="J729" s="8">
        <f t="shared" si="458"/>
        <v>0.49106202944927246</v>
      </c>
      <c r="K729" s="8">
        <f t="shared" si="459"/>
        <v>0.34993797055072751</v>
      </c>
      <c r="L729" s="8">
        <f t="shared" si="460"/>
        <v>0.42049999999999998</v>
      </c>
      <c r="M729" s="19">
        <f t="shared" si="461"/>
        <v>0.40328306950070575</v>
      </c>
      <c r="N729" s="19">
        <f t="shared" si="462"/>
        <v>-0.107032320479216</v>
      </c>
      <c r="O729" s="19">
        <f t="shared" si="463"/>
        <v>-6.7697138994688979E-3</v>
      </c>
      <c r="P729" s="19">
        <f t="shared" si="464"/>
        <v>2.7443498951469268E-2</v>
      </c>
      <c r="Q729" s="214"/>
      <c r="R729" s="305"/>
      <c r="S729" s="215"/>
      <c r="T729" t="str">
        <f t="shared" si="465"/>
        <v/>
      </c>
      <c r="U729" t="str">
        <f t="shared" si="466"/>
        <v/>
      </c>
      <c r="V729" t="str">
        <f t="shared" si="467"/>
        <v/>
      </c>
      <c r="W729" t="str">
        <f t="shared" si="468"/>
        <v/>
      </c>
      <c r="X729" s="10"/>
      <c r="Y729" s="219">
        <f t="shared" si="447"/>
        <v>-3.3406593406593407E-3</v>
      </c>
      <c r="Z729" s="78">
        <f t="shared" si="449"/>
        <v>0.42348717499600069</v>
      </c>
      <c r="AA729" s="78">
        <f t="shared" si="433"/>
        <v>0.41028800180902686</v>
      </c>
      <c r="AB729" s="74">
        <f t="shared" si="440"/>
        <v>728</v>
      </c>
      <c r="AC729" s="80">
        <f t="shared" si="451"/>
        <v>-4.6820511209645366E-3</v>
      </c>
      <c r="AD729" s="79">
        <f t="shared" si="432"/>
        <v>1.3199173186973834E-2</v>
      </c>
      <c r="AE729" s="81">
        <f t="shared" si="452"/>
        <v>1.788122430793837E-2</v>
      </c>
      <c r="AF729" s="19">
        <f t="shared" si="435"/>
        <v>3.2170507372325102E-2</v>
      </c>
      <c r="AG729" s="93">
        <f t="shared" si="434"/>
        <v>0.36883390925138493</v>
      </c>
      <c r="AH729" s="91">
        <f t="shared" si="436"/>
        <v>-1.3686166502783861E-3</v>
      </c>
      <c r="AI729" s="96">
        <f t="shared" si="437"/>
        <v>724.53224821962203</v>
      </c>
      <c r="AJ729" s="5">
        <f t="shared" si="441"/>
        <v>0</v>
      </c>
      <c r="AK729" s="5">
        <f t="shared" si="444"/>
        <v>0</v>
      </c>
      <c r="AL729" s="5">
        <f t="shared" si="446"/>
        <v>0</v>
      </c>
      <c r="AM729" s="95">
        <f t="shared" si="453"/>
        <v>7.1428571428571452E-3</v>
      </c>
      <c r="AN729" s="95">
        <f t="shared" si="454"/>
        <v>-7.8571428571428594E-3</v>
      </c>
      <c r="AO729" s="78">
        <f t="shared" si="455"/>
        <v>0.90909090909090917</v>
      </c>
      <c r="AP729" s="8">
        <f t="shared" si="456"/>
        <v>47.61904761904762</v>
      </c>
      <c r="AQ729" s="8">
        <f t="shared" si="450"/>
        <v>35.294117647058826</v>
      </c>
      <c r="AR729" s="8">
        <f t="shared" si="439"/>
        <v>0</v>
      </c>
      <c r="AS729" s="114">
        <f t="shared" si="445"/>
        <v>0</v>
      </c>
      <c r="AT729" s="103">
        <f t="shared" si="469"/>
        <v>0.61399500899115544</v>
      </c>
      <c r="AU729" s="5">
        <f t="shared" si="442"/>
        <v>0.41</v>
      </c>
      <c r="AW729" s="210">
        <f t="shared" si="443"/>
        <v>0</v>
      </c>
      <c r="AX729" s="276">
        <f t="shared" si="448"/>
        <v>-3.3887407610488076E-3</v>
      </c>
      <c r="AY729" s="19">
        <f t="shared" si="470"/>
        <v>-1.3865693756300101</v>
      </c>
    </row>
    <row r="730" spans="1:51">
      <c r="A730" s="4">
        <v>39392</v>
      </c>
      <c r="B730" s="9">
        <f t="shared" si="438"/>
        <v>39392</v>
      </c>
      <c r="C730" s="5">
        <v>0.4</v>
      </c>
      <c r="D730" s="5">
        <v>0.4</v>
      </c>
      <c r="E730" s="5">
        <v>0.4</v>
      </c>
      <c r="F730" s="5">
        <v>0.4</v>
      </c>
      <c r="G730" s="6">
        <v>10000</v>
      </c>
      <c r="H730" s="112">
        <v>0.4</v>
      </c>
      <c r="I730" s="19">
        <f t="shared" si="457"/>
        <v>-2.4390243902438911E-2</v>
      </c>
      <c r="J730" s="8">
        <f t="shared" si="458"/>
        <v>0.49028226515607054</v>
      </c>
      <c r="K730" s="8">
        <f t="shared" si="459"/>
        <v>0.35271773484392943</v>
      </c>
      <c r="L730" s="8">
        <f t="shared" si="460"/>
        <v>0.42149999999999999</v>
      </c>
      <c r="M730" s="19">
        <f t="shared" si="461"/>
        <v>0.390013080496252</v>
      </c>
      <c r="N730" s="19">
        <f t="shared" si="462"/>
        <v>-3.2904899828507507E-2</v>
      </c>
      <c r="O730" s="19">
        <f t="shared" si="463"/>
        <v>-1.5879140443345442E-3</v>
      </c>
      <c r="P730" s="19">
        <f t="shared" si="464"/>
        <v>7.9435915137393374E-3</v>
      </c>
      <c r="Q730" s="214"/>
      <c r="R730" s="305"/>
      <c r="S730" s="215"/>
      <c r="T730" t="str">
        <f t="shared" si="465"/>
        <v/>
      </c>
      <c r="U730" t="str">
        <f t="shared" si="466"/>
        <v/>
      </c>
      <c r="V730" t="str">
        <f t="shared" si="467"/>
        <v/>
      </c>
      <c r="W730" t="str">
        <f t="shared" si="468"/>
        <v/>
      </c>
      <c r="X730" s="10"/>
      <c r="Y730" s="219">
        <f t="shared" si="447"/>
        <v>-4.7252747252747238E-3</v>
      </c>
      <c r="Z730" s="78">
        <f t="shared" si="449"/>
        <v>0.4198701500466166</v>
      </c>
      <c r="AA730" s="78">
        <f t="shared" si="433"/>
        <v>0.40952668967515887</v>
      </c>
      <c r="AB730" s="74">
        <f t="shared" si="440"/>
        <v>729</v>
      </c>
      <c r="AC730" s="80">
        <f t="shared" si="451"/>
        <v>-6.030211149184516E-3</v>
      </c>
      <c r="AD730" s="79">
        <f t="shared" si="432"/>
        <v>1.0343460371457724E-2</v>
      </c>
      <c r="AE730" s="81">
        <f t="shared" si="452"/>
        <v>1.637367152064224E-2</v>
      </c>
      <c r="AF730" s="19">
        <f t="shared" si="435"/>
        <v>2.5257109322135443E-2</v>
      </c>
      <c r="AG730" s="93">
        <f t="shared" si="434"/>
        <v>0.28794218460866544</v>
      </c>
      <c r="AH730" s="91">
        <f t="shared" si="436"/>
        <v>-1.5895755508181933E-3</v>
      </c>
      <c r="AI730" s="96">
        <f t="shared" si="437"/>
        <v>724.87199124474375</v>
      </c>
      <c r="AJ730" s="5">
        <f t="shared" si="441"/>
        <v>-9.9999999999999534E-3</v>
      </c>
      <c r="AK730" s="5">
        <f t="shared" si="444"/>
        <v>0</v>
      </c>
      <c r="AL730" s="5">
        <f t="shared" si="446"/>
        <v>-9.9999999999999534E-3</v>
      </c>
      <c r="AM730" s="95">
        <f t="shared" si="453"/>
        <v>6.4285714285714302E-3</v>
      </c>
      <c r="AN730" s="95">
        <f t="shared" si="454"/>
        <v>-8.5714285714285719E-3</v>
      </c>
      <c r="AO730" s="78">
        <f t="shared" si="455"/>
        <v>0.75000000000000011</v>
      </c>
      <c r="AP730" s="8">
        <f t="shared" si="456"/>
        <v>42.857142857142854</v>
      </c>
      <c r="AQ730" s="8">
        <f t="shared" si="450"/>
        <v>42.857142857142861</v>
      </c>
      <c r="AR730" s="8">
        <f t="shared" si="439"/>
        <v>0</v>
      </c>
      <c r="AS730" s="114">
        <f t="shared" si="445"/>
        <v>0</v>
      </c>
      <c r="AT730" s="103">
        <f t="shared" si="469"/>
        <v>0.59679322485488617</v>
      </c>
      <c r="AU730" s="5">
        <f t="shared" si="442"/>
        <v>0.4</v>
      </c>
      <c r="AW730" s="210">
        <f t="shared" si="443"/>
        <v>0</v>
      </c>
      <c r="AX730" s="276">
        <f t="shared" si="448"/>
        <v>-1.4192462113118306E-2</v>
      </c>
      <c r="AY730" s="19">
        <f t="shared" si="470"/>
        <v>-3.1881227021702805</v>
      </c>
    </row>
    <row r="731" spans="1:51">
      <c r="A731" s="4">
        <v>39393</v>
      </c>
      <c r="B731" s="9">
        <f t="shared" si="438"/>
        <v>39393</v>
      </c>
      <c r="C731" s="5">
        <v>0.39</v>
      </c>
      <c r="D731" s="5">
        <v>0.39</v>
      </c>
      <c r="E731" s="5">
        <v>0.39</v>
      </c>
      <c r="F731" s="5">
        <v>0.39</v>
      </c>
      <c r="G731" s="6">
        <v>3500</v>
      </c>
      <c r="H731" s="112">
        <v>0.39</v>
      </c>
      <c r="I731" s="19">
        <f t="shared" si="457"/>
        <v>-2.5000000000000022E-2</v>
      </c>
      <c r="J731" s="8">
        <f t="shared" si="458"/>
        <v>0.48879479617586891</v>
      </c>
      <c r="K731" s="8">
        <f t="shared" si="459"/>
        <v>0.35620520382413118</v>
      </c>
      <c r="L731" s="8">
        <f t="shared" si="460"/>
        <v>0.42250000000000004</v>
      </c>
      <c r="M731" s="19">
        <f t="shared" si="461"/>
        <v>0.37222811718719595</v>
      </c>
      <c r="N731" s="19">
        <f t="shared" si="462"/>
        <v>-4.5600940579804371E-2</v>
      </c>
      <c r="O731" s="19">
        <f t="shared" si="463"/>
        <v>-3.0339032959475517E-3</v>
      </c>
      <c r="P731" s="19">
        <f t="shared" si="464"/>
        <v>9.8874216850618028E-3</v>
      </c>
      <c r="Q731" s="214"/>
      <c r="R731" s="305"/>
      <c r="S731" s="215"/>
      <c r="T731" t="str">
        <f t="shared" si="465"/>
        <v/>
      </c>
      <c r="U731" t="str">
        <f t="shared" si="466"/>
        <v/>
      </c>
      <c r="V731" t="str">
        <f t="shared" si="467"/>
        <v/>
      </c>
      <c r="W731" t="str">
        <f t="shared" si="468"/>
        <v/>
      </c>
      <c r="X731" s="10"/>
      <c r="Y731" s="219">
        <f t="shared" si="447"/>
        <v>-5.9340659340659319E-3</v>
      </c>
      <c r="Z731" s="78">
        <f t="shared" si="449"/>
        <v>0.41527014693943765</v>
      </c>
      <c r="AA731" s="78">
        <f t="shared" si="433"/>
        <v>0.40808171463919712</v>
      </c>
      <c r="AB731" s="74">
        <f t="shared" si="440"/>
        <v>730</v>
      </c>
      <c r="AC731" s="80">
        <f t="shared" si="451"/>
        <v>-7.3481913763213755E-3</v>
      </c>
      <c r="AD731" s="79">
        <f t="shared" ref="AD731:AD794" si="471">Z731-AA731</f>
        <v>7.1884323002405215E-3</v>
      </c>
      <c r="AE731" s="81">
        <f t="shared" si="452"/>
        <v>1.4536623676561897E-2</v>
      </c>
      <c r="AF731" s="19">
        <f t="shared" si="435"/>
        <v>1.7615178633024829E-2</v>
      </c>
      <c r="AG731" s="93">
        <f t="shared" si="434"/>
        <v>0.21856286530117508</v>
      </c>
      <c r="AH731" s="91">
        <f t="shared" si="436"/>
        <v>-1.7302984762208064E-3</v>
      </c>
      <c r="AI731" s="96">
        <f t="shared" si="437"/>
        <v>725.11351616631157</v>
      </c>
      <c r="AJ731" s="5">
        <f t="shared" si="441"/>
        <v>-1.0000000000000009E-2</v>
      </c>
      <c r="AK731" s="5">
        <f t="shared" si="444"/>
        <v>0</v>
      </c>
      <c r="AL731" s="5">
        <f t="shared" si="446"/>
        <v>-1.0000000000000009E-2</v>
      </c>
      <c r="AM731" s="95">
        <f t="shared" si="453"/>
        <v>5.7142857142857151E-3</v>
      </c>
      <c r="AN731" s="95">
        <f t="shared" si="454"/>
        <v>-9.285714285714286E-3</v>
      </c>
      <c r="AO731" s="78">
        <f t="shared" si="455"/>
        <v>0.61538461538461542</v>
      </c>
      <c r="AP731" s="8">
        <f t="shared" si="456"/>
        <v>38.095238095238095</v>
      </c>
      <c r="AQ731" s="8">
        <f t="shared" si="450"/>
        <v>50.632911392405063</v>
      </c>
      <c r="AR731" s="8">
        <f t="shared" si="439"/>
        <v>0</v>
      </c>
      <c r="AS731" s="114">
        <f t="shared" si="445"/>
        <v>0</v>
      </c>
      <c r="AT731" s="103">
        <f t="shared" si="469"/>
        <v>0.69479687105727961</v>
      </c>
      <c r="AU731" s="5">
        <f t="shared" si="442"/>
        <v>0.39</v>
      </c>
      <c r="AW731" s="210">
        <f t="shared" si="443"/>
        <v>0</v>
      </c>
      <c r="AX731" s="276">
        <f t="shared" si="448"/>
        <v>-2.3289122726331803E-2</v>
      </c>
      <c r="AY731" s="19">
        <f t="shared" si="470"/>
        <v>-0.64095014245662962</v>
      </c>
    </row>
    <row r="732" spans="1:51">
      <c r="A732" s="4">
        <v>39394</v>
      </c>
      <c r="B732" s="9">
        <f t="shared" si="438"/>
        <v>39394</v>
      </c>
      <c r="C732" s="5">
        <v>0.39</v>
      </c>
      <c r="D732" s="5">
        <v>0.4</v>
      </c>
      <c r="E732" s="5">
        <v>0.38</v>
      </c>
      <c r="F732" s="5">
        <v>0.4</v>
      </c>
      <c r="G732" s="6">
        <v>182600</v>
      </c>
      <c r="H732" s="112">
        <v>0.4</v>
      </c>
      <c r="I732" s="19">
        <f t="shared" si="457"/>
        <v>2.5641025641025664E-2</v>
      </c>
      <c r="J732" s="8">
        <f t="shared" si="458"/>
        <v>0.48777285585688568</v>
      </c>
      <c r="K732" s="8">
        <f t="shared" si="459"/>
        <v>0.35922714414311441</v>
      </c>
      <c r="L732" s="8">
        <f t="shared" si="460"/>
        <v>0.42350000000000004</v>
      </c>
      <c r="M732" s="19">
        <f t="shared" si="461"/>
        <v>0.35783963937468843</v>
      </c>
      <c r="N732" s="19">
        <f t="shared" si="462"/>
        <v>-3.8654999845891429E-2</v>
      </c>
      <c r="O732" s="19">
        <f t="shared" si="463"/>
        <v>-2.0907348584282646E-3</v>
      </c>
      <c r="P732" s="19">
        <f t="shared" si="464"/>
        <v>8.4837062640871711E-3</v>
      </c>
      <c r="Q732" s="214"/>
      <c r="R732" s="305"/>
      <c r="S732" s="215"/>
      <c r="T732" t="str">
        <f t="shared" si="465"/>
        <v/>
      </c>
      <c r="U732" t="str">
        <f t="shared" si="466"/>
        <v/>
      </c>
      <c r="V732" t="str">
        <f t="shared" si="467"/>
        <v/>
      </c>
      <c r="W732" t="str">
        <f t="shared" si="468"/>
        <v/>
      </c>
      <c r="X732" s="10"/>
      <c r="Y732" s="219">
        <f t="shared" si="447"/>
        <v>-5.6483516483516443E-3</v>
      </c>
      <c r="Z732" s="78">
        <f t="shared" si="449"/>
        <v>0.41291854431076425</v>
      </c>
      <c r="AA732" s="78">
        <f t="shared" si="433"/>
        <v>0.40748366775589656</v>
      </c>
      <c r="AB732" s="74">
        <f t="shared" si="440"/>
        <v>731</v>
      </c>
      <c r="AC732" s="80">
        <f t="shared" si="451"/>
        <v>-7.2813976973553698E-3</v>
      </c>
      <c r="AD732" s="79">
        <f t="shared" si="471"/>
        <v>5.4348765548676847E-3</v>
      </c>
      <c r="AE732" s="81">
        <f t="shared" si="452"/>
        <v>1.2716274252223055E-2</v>
      </c>
      <c r="AF732" s="19">
        <f t="shared" si="435"/>
        <v>1.3337654941604805E-2</v>
      </c>
      <c r="AG732" s="93">
        <f t="shared" si="434"/>
        <v>-9.0898121109420135E-3</v>
      </c>
      <c r="AH732" s="91">
        <f t="shared" si="436"/>
        <v>-1.7137649476321125E-3</v>
      </c>
      <c r="AI732" s="96">
        <f t="shared" si="437"/>
        <v>725.34205849789134</v>
      </c>
      <c r="AJ732" s="5">
        <f t="shared" si="441"/>
        <v>1.0000000000000009E-2</v>
      </c>
      <c r="AK732" s="5">
        <f t="shared" si="444"/>
        <v>1.0000000000000009E-2</v>
      </c>
      <c r="AL732" s="5">
        <f t="shared" si="446"/>
        <v>0</v>
      </c>
      <c r="AM732" s="95">
        <f t="shared" si="453"/>
        <v>4.2857142857142894E-3</v>
      </c>
      <c r="AN732" s="95">
        <f t="shared" si="454"/>
        <v>-9.285714285714286E-3</v>
      </c>
      <c r="AO732" s="78">
        <f t="shared" si="455"/>
        <v>0.4615384615384619</v>
      </c>
      <c r="AP732" s="8">
        <f t="shared" si="456"/>
        <v>31.578947368421069</v>
      </c>
      <c r="AQ732" s="8">
        <f t="shared" si="450"/>
        <v>43.47826086956524</v>
      </c>
      <c r="AR732" s="8">
        <f t="shared" si="439"/>
        <v>1</v>
      </c>
      <c r="AS732" s="114">
        <f t="shared" si="445"/>
        <v>182600</v>
      </c>
      <c r="AT732" s="103">
        <f t="shared" si="469"/>
        <v>0.68128590250329357</v>
      </c>
      <c r="AU732" s="5">
        <f t="shared" si="442"/>
        <v>0.4</v>
      </c>
      <c r="AW732" s="210">
        <f t="shared" si="443"/>
        <v>5.2631578947368467E-2</v>
      </c>
      <c r="AX732" s="276">
        <f t="shared" si="448"/>
        <v>-2.8811069241975878E-2</v>
      </c>
      <c r="AY732" s="19">
        <f t="shared" si="470"/>
        <v>-0.2371041013666306</v>
      </c>
    </row>
    <row r="733" spans="1:51">
      <c r="A733" s="4">
        <v>39395</v>
      </c>
      <c r="B733" s="9">
        <f t="shared" si="438"/>
        <v>39395</v>
      </c>
      <c r="C733" s="5">
        <v>0.38</v>
      </c>
      <c r="D733" s="5">
        <v>0.4</v>
      </c>
      <c r="E733" s="5">
        <v>0.38</v>
      </c>
      <c r="F733" s="5">
        <v>0.4</v>
      </c>
      <c r="G733" s="6">
        <v>84000</v>
      </c>
      <c r="H733" s="112">
        <v>0.4</v>
      </c>
      <c r="I733" s="19">
        <f t="shared" si="457"/>
        <v>0</v>
      </c>
      <c r="J733" s="8">
        <f t="shared" si="458"/>
        <v>0.48397221562417497</v>
      </c>
      <c r="K733" s="8">
        <f t="shared" si="459"/>
        <v>0.36702778437582523</v>
      </c>
      <c r="L733" s="8">
        <f t="shared" si="460"/>
        <v>0.4255000000000001</v>
      </c>
      <c r="M733" s="19">
        <f t="shared" si="461"/>
        <v>0.3186255543220734</v>
      </c>
      <c r="N733" s="19">
        <f t="shared" si="462"/>
        <v>-0.10958563763684817</v>
      </c>
      <c r="O733" s="19">
        <f t="shared" si="463"/>
        <v>-7.7918239751861625E-3</v>
      </c>
      <c r="P733" s="19">
        <f t="shared" si="464"/>
        <v>2.1715063463030183E-2</v>
      </c>
      <c r="Q733" s="214"/>
      <c r="R733" s="305"/>
      <c r="S733" s="215"/>
      <c r="T733" t="str">
        <f t="shared" si="465"/>
        <v/>
      </c>
      <c r="U733" t="str">
        <f t="shared" si="466"/>
        <v/>
      </c>
      <c r="V733" t="str">
        <f t="shared" si="467"/>
        <v/>
      </c>
      <c r="W733" t="str">
        <f t="shared" si="468"/>
        <v/>
      </c>
      <c r="X733" s="10"/>
      <c r="Y733" s="219">
        <f t="shared" si="447"/>
        <v>-5.0549450549450528E-3</v>
      </c>
      <c r="Z733" s="78">
        <f t="shared" si="449"/>
        <v>0.41092908848690657</v>
      </c>
      <c r="AA733" s="78">
        <f t="shared" si="433"/>
        <v>0.40692987634196021</v>
      </c>
      <c r="AB733" s="74">
        <f t="shared" si="440"/>
        <v>732</v>
      </c>
      <c r="AC733" s="80">
        <f t="shared" si="451"/>
        <v>-6.973649685821353E-3</v>
      </c>
      <c r="AD733" s="79">
        <f t="shared" si="471"/>
        <v>3.9992121449463625E-3</v>
      </c>
      <c r="AE733" s="81">
        <f t="shared" si="452"/>
        <v>1.0972861830767715E-2</v>
      </c>
      <c r="AF733" s="19">
        <f t="shared" si="435"/>
        <v>9.8277673315528627E-3</v>
      </c>
      <c r="AG733" s="93">
        <f t="shared" si="434"/>
        <v>-4.2264963998023625E-2</v>
      </c>
      <c r="AH733" s="91">
        <f t="shared" si="436"/>
        <v>-1.5759448152164101E-3</v>
      </c>
      <c r="AI733" s="96">
        <f t="shared" si="437"/>
        <v>725.54409473917758</v>
      </c>
      <c r="AJ733" s="5">
        <f t="shared" si="441"/>
        <v>0</v>
      </c>
      <c r="AK733" s="5">
        <f t="shared" si="444"/>
        <v>0</v>
      </c>
      <c r="AL733" s="5">
        <f t="shared" si="446"/>
        <v>0</v>
      </c>
      <c r="AM733" s="95">
        <f t="shared" si="453"/>
        <v>4.2857142857142894E-3</v>
      </c>
      <c r="AN733" s="95">
        <f t="shared" si="454"/>
        <v>-9.285714285714286E-3</v>
      </c>
      <c r="AO733" s="78">
        <f t="shared" si="455"/>
        <v>0.4615384615384619</v>
      </c>
      <c r="AP733" s="8">
        <f t="shared" si="456"/>
        <v>31.578947368421069</v>
      </c>
      <c r="AQ733" s="8">
        <f t="shared" si="450"/>
        <v>43.47826086956524</v>
      </c>
      <c r="AR733" s="8">
        <f t="shared" si="439"/>
        <v>1</v>
      </c>
      <c r="AS733" s="114">
        <f t="shared" si="445"/>
        <v>84000</v>
      </c>
      <c r="AT733" s="103">
        <f t="shared" si="469"/>
        <v>0.83548625532364229</v>
      </c>
      <c r="AU733" s="5">
        <f t="shared" si="442"/>
        <v>0.4</v>
      </c>
      <c r="AW733" s="210">
        <f t="shared" si="443"/>
        <v>5.2631578947368467E-2</v>
      </c>
      <c r="AX733" s="276">
        <f t="shared" si="448"/>
        <v>-3.1656749314643462E-2</v>
      </c>
      <c r="AY733" s="19">
        <f t="shared" si="470"/>
        <v>-9.8770373593827274E-2</v>
      </c>
    </row>
    <row r="734" spans="1:51">
      <c r="A734" s="4">
        <v>39398</v>
      </c>
      <c r="B734" s="9">
        <f t="shared" si="438"/>
        <v>39398</v>
      </c>
      <c r="C734" s="5">
        <v>0.38</v>
      </c>
      <c r="D734" s="5">
        <v>0.41</v>
      </c>
      <c r="E734" s="5">
        <v>0.38</v>
      </c>
      <c r="F734" s="5">
        <v>0.38</v>
      </c>
      <c r="G734" s="6">
        <v>0</v>
      </c>
      <c r="H734" s="112">
        <v>0.38</v>
      </c>
      <c r="I734" s="19">
        <f t="shared" si="457"/>
        <v>-5.0000000000000044E-2</v>
      </c>
      <c r="J734" s="8">
        <f t="shared" si="458"/>
        <v>0.48100688029964672</v>
      </c>
      <c r="K734" s="8">
        <f t="shared" si="459"/>
        <v>0.37199311970035359</v>
      </c>
      <c r="L734" s="8">
        <f t="shared" si="460"/>
        <v>0.42650000000000016</v>
      </c>
      <c r="M734" s="19">
        <f t="shared" si="461"/>
        <v>0.29305316369051521</v>
      </c>
      <c r="N734" s="19">
        <f t="shared" si="462"/>
        <v>-8.0258442189194548E-2</v>
      </c>
      <c r="O734" s="19">
        <f t="shared" si="463"/>
        <v>-6.127077606518966E-3</v>
      </c>
      <c r="P734" s="19">
        <f t="shared" si="464"/>
        <v>1.3528499846333192E-2</v>
      </c>
      <c r="Q734" s="214"/>
      <c r="R734" s="305"/>
      <c r="S734" s="215"/>
      <c r="T734" t="str">
        <f t="shared" si="465"/>
        <v/>
      </c>
      <c r="U734" t="str">
        <f t="shared" si="466"/>
        <v/>
      </c>
      <c r="V734" t="str">
        <f t="shared" si="467"/>
        <v/>
      </c>
      <c r="W734" t="str">
        <f t="shared" si="468"/>
        <v/>
      </c>
      <c r="X734" s="10"/>
      <c r="Y734" s="219">
        <f t="shared" si="447"/>
        <v>-4.725274725274722E-3</v>
      </c>
      <c r="Z734" s="78">
        <f t="shared" si="449"/>
        <v>0.40616600885992293</v>
      </c>
      <c r="AA734" s="78">
        <f t="shared" si="433"/>
        <v>0.40493706549265512</v>
      </c>
      <c r="AB734" s="74">
        <f t="shared" si="440"/>
        <v>733</v>
      </c>
      <c r="AC734" s="80">
        <f t="shared" si="451"/>
        <v>-7.7951347707999243E-3</v>
      </c>
      <c r="AD734" s="79">
        <f t="shared" si="471"/>
        <v>1.2289433672678096E-3</v>
      </c>
      <c r="AE734" s="81">
        <f t="shared" si="452"/>
        <v>9.0240781380677339E-3</v>
      </c>
      <c r="AF734" s="19">
        <f t="shared" si="435"/>
        <v>3.0348996720580535E-3</v>
      </c>
      <c r="AG734" s="93">
        <f t="shared" si="434"/>
        <v>0.1177984444284309</v>
      </c>
      <c r="AH734" s="91">
        <f t="shared" si="436"/>
        <v>-1.3826265149992196E-3</v>
      </c>
      <c r="AI734" s="96">
        <f t="shared" si="437"/>
        <v>725.58179824150238</v>
      </c>
      <c r="AJ734" s="5">
        <f t="shared" si="441"/>
        <v>-2.0000000000000018E-2</v>
      </c>
      <c r="AK734" s="5">
        <f t="shared" si="444"/>
        <v>0</v>
      </c>
      <c r="AL734" s="5">
        <f t="shared" si="446"/>
        <v>-2.0000000000000018E-2</v>
      </c>
      <c r="AM734" s="95">
        <f t="shared" si="453"/>
        <v>4.2857142857142894E-3</v>
      </c>
      <c r="AN734" s="95">
        <f t="shared" si="454"/>
        <v>-1.0714285714285716E-2</v>
      </c>
      <c r="AO734" s="78">
        <f t="shared" si="455"/>
        <v>0.4000000000000003</v>
      </c>
      <c r="AP734" s="8">
        <f t="shared" si="456"/>
        <v>28.571428571428584</v>
      </c>
      <c r="AQ734" s="8">
        <f t="shared" si="450"/>
        <v>44.444444444444464</v>
      </c>
      <c r="AR734" s="8">
        <f t="shared" si="439"/>
        <v>-1</v>
      </c>
      <c r="AS734" s="114">
        <f t="shared" si="445"/>
        <v>0</v>
      </c>
      <c r="AT734" s="103">
        <f t="shared" si="469"/>
        <v>0.85327453624403227</v>
      </c>
      <c r="AU734" s="5">
        <f t="shared" si="442"/>
        <v>0.38</v>
      </c>
      <c r="AW734" s="210">
        <f t="shared" si="443"/>
        <v>7.8947368421052558E-2</v>
      </c>
      <c r="AX734" s="276">
        <f t="shared" si="448"/>
        <v>-3.1795245351145432E-2</v>
      </c>
      <c r="AY734" s="19">
        <f t="shared" si="470"/>
        <v>-4.3749291857299397E-3</v>
      </c>
    </row>
    <row r="735" spans="1:51">
      <c r="A735" s="4">
        <v>39399</v>
      </c>
      <c r="B735" s="9">
        <f t="shared" si="438"/>
        <v>39399</v>
      </c>
      <c r="C735" s="5">
        <v>0.38</v>
      </c>
      <c r="D735" s="5">
        <v>0.41</v>
      </c>
      <c r="E735" s="5">
        <v>0.38</v>
      </c>
      <c r="F735" s="5">
        <v>0.41</v>
      </c>
      <c r="G735" s="6">
        <v>141400</v>
      </c>
      <c r="H735" s="112">
        <v>0.41</v>
      </c>
      <c r="I735" s="19">
        <f t="shared" si="457"/>
        <v>7.8947368421052558E-2</v>
      </c>
      <c r="J735" s="8">
        <f t="shared" si="458"/>
        <v>0.48091812087098407</v>
      </c>
      <c r="K735" s="8">
        <f t="shared" si="459"/>
        <v>0.37108187912901625</v>
      </c>
      <c r="L735" s="8">
        <f t="shared" si="460"/>
        <v>0.42600000000000016</v>
      </c>
      <c r="M735" s="19">
        <f t="shared" si="461"/>
        <v>0.29598923558264184</v>
      </c>
      <c r="N735" s="19">
        <f t="shared" si="462"/>
        <v>1.0018905290602266E-2</v>
      </c>
      <c r="O735" s="19">
        <f t="shared" si="463"/>
        <v>-1.8452839719748168E-4</v>
      </c>
      <c r="P735" s="19">
        <f t="shared" si="464"/>
        <v>-2.4496167350389841E-3</v>
      </c>
      <c r="Q735" s="214"/>
      <c r="R735" s="305"/>
      <c r="S735" s="215"/>
      <c r="T735" t="str">
        <f t="shared" si="465"/>
        <v/>
      </c>
      <c r="U735" t="str">
        <f t="shared" si="466"/>
        <v/>
      </c>
      <c r="V735" t="str">
        <f t="shared" si="467"/>
        <v/>
      </c>
      <c r="W735" t="str">
        <f t="shared" si="468"/>
        <v/>
      </c>
      <c r="X735" s="10"/>
      <c r="Y735" s="219">
        <f t="shared" si="447"/>
        <v>-3.1428571428571412E-3</v>
      </c>
      <c r="Z735" s="78">
        <f t="shared" si="449"/>
        <v>0.40675644349549478</v>
      </c>
      <c r="AA735" s="78">
        <f t="shared" ref="AA735:AA798" si="472">AA734+(0.074*(F735-AA734))</f>
        <v>0.40531172264619864</v>
      </c>
      <c r="AB735" s="74">
        <f t="shared" si="440"/>
        <v>734</v>
      </c>
      <c r="AC735" s="80">
        <f t="shared" si="451"/>
        <v>-6.0634858310172719E-3</v>
      </c>
      <c r="AD735" s="79">
        <f t="shared" si="471"/>
        <v>1.4447208492961439E-3</v>
      </c>
      <c r="AE735" s="81">
        <f t="shared" si="452"/>
        <v>7.5082066803134158E-3</v>
      </c>
      <c r="AF735" s="19">
        <f t="shared" si="435"/>
        <v>3.5644684537221188E-3</v>
      </c>
      <c r="AG735" s="93">
        <f t="shared" si="434"/>
        <v>-0.22214483658054232</v>
      </c>
      <c r="AH735" s="91">
        <f t="shared" si="436"/>
        <v>-1.0813366218222762E-3</v>
      </c>
      <c r="AI735" s="96">
        <f t="shared" si="437"/>
        <v>725.3297653677613</v>
      </c>
      <c r="AJ735" s="5">
        <f t="shared" si="441"/>
        <v>2.9999999999999971E-2</v>
      </c>
      <c r="AK735" s="5">
        <f t="shared" si="444"/>
        <v>2.9999999999999971E-2</v>
      </c>
      <c r="AL735" s="5">
        <f t="shared" si="446"/>
        <v>0</v>
      </c>
      <c r="AM735" s="95">
        <f t="shared" si="453"/>
        <v>6.4285714285714302E-3</v>
      </c>
      <c r="AN735" s="95">
        <f t="shared" si="454"/>
        <v>-1.0714285714285716E-2</v>
      </c>
      <c r="AO735" s="78">
        <f t="shared" si="455"/>
        <v>0.60000000000000009</v>
      </c>
      <c r="AP735" s="8">
        <f t="shared" si="456"/>
        <v>37.5</v>
      </c>
      <c r="AQ735" s="8">
        <f t="shared" si="450"/>
        <v>47.368421052631575</v>
      </c>
      <c r="AR735" s="8">
        <f t="shared" si="439"/>
        <v>1</v>
      </c>
      <c r="AS735" s="114">
        <f t="shared" si="445"/>
        <v>141400</v>
      </c>
      <c r="AT735" s="103">
        <f t="shared" si="469"/>
        <v>0.80381073047122453</v>
      </c>
      <c r="AU735" s="5">
        <f t="shared" si="442"/>
        <v>0.41</v>
      </c>
      <c r="AW735" s="210">
        <f t="shared" si="443"/>
        <v>7.8947368421052558E-2</v>
      </c>
      <c r="AX735" s="276">
        <f t="shared" si="448"/>
        <v>-2.9730751278012963E-2</v>
      </c>
      <c r="AY735" s="19">
        <f t="shared" si="470"/>
        <v>6.4930905559377763E-2</v>
      </c>
    </row>
    <row r="736" spans="1:51">
      <c r="A736" s="4">
        <v>39400</v>
      </c>
      <c r="B736" s="9">
        <f t="shared" si="438"/>
        <v>39400</v>
      </c>
      <c r="C736" s="5">
        <v>0.39</v>
      </c>
      <c r="D736" s="5">
        <v>0.39</v>
      </c>
      <c r="E736" s="5">
        <v>0.39</v>
      </c>
      <c r="F736" s="5">
        <v>0.39</v>
      </c>
      <c r="G736" s="6">
        <v>66100</v>
      </c>
      <c r="H736" s="112">
        <v>0.39</v>
      </c>
      <c r="I736" s="19">
        <f t="shared" si="457"/>
        <v>-4.878048780487796E-2</v>
      </c>
      <c r="J736" s="8">
        <f t="shared" si="458"/>
        <v>0.48106137047074848</v>
      </c>
      <c r="K736" s="8">
        <f t="shared" si="459"/>
        <v>0.36693862952925171</v>
      </c>
      <c r="L736" s="8">
        <f t="shared" si="460"/>
        <v>0.4240000000000001</v>
      </c>
      <c r="M736" s="19">
        <f t="shared" si="461"/>
        <v>0.31101315521864153</v>
      </c>
      <c r="N736" s="19">
        <f t="shared" si="462"/>
        <v>5.0758331148177627E-2</v>
      </c>
      <c r="O736" s="19">
        <f t="shared" si="463"/>
        <v>2.9786692068283768E-4</v>
      </c>
      <c r="P736" s="19">
        <f t="shared" si="464"/>
        <v>-1.116532450867541E-2</v>
      </c>
      <c r="Q736" s="214"/>
      <c r="R736" s="305"/>
      <c r="S736" s="215"/>
      <c r="T736" t="str">
        <f t="shared" si="465"/>
        <v/>
      </c>
      <c r="U736" t="str">
        <f t="shared" si="466"/>
        <v/>
      </c>
      <c r="V736" t="str">
        <f t="shared" si="467"/>
        <v/>
      </c>
      <c r="W736" t="str">
        <f t="shared" si="468"/>
        <v/>
      </c>
      <c r="X736" s="10"/>
      <c r="Y736" s="219">
        <f t="shared" si="447"/>
        <v>-3.5164835164835152E-3</v>
      </c>
      <c r="Z736" s="78">
        <f t="shared" si="449"/>
        <v>0.40417595119718858</v>
      </c>
      <c r="AA736" s="78">
        <f t="shared" si="472"/>
        <v>0.40417865517037993</v>
      </c>
      <c r="AB736" s="74">
        <f t="shared" si="440"/>
        <v>735</v>
      </c>
      <c r="AC736" s="80">
        <f t="shared" si="451"/>
        <v>-6.0087285228038155E-3</v>
      </c>
      <c r="AD736" s="79">
        <f t="shared" si="471"/>
        <v>-2.7039731913536258E-6</v>
      </c>
      <c r="AE736" s="81">
        <f t="shared" si="452"/>
        <v>6.0060245496124619E-3</v>
      </c>
      <c r="AF736" s="19">
        <f t="shared" si="435"/>
        <v>-6.6900445057242728E-6</v>
      </c>
      <c r="AG736" s="93">
        <f t="shared" si="434"/>
        <v>-9.0306648253962764E-3</v>
      </c>
      <c r="AH736" s="91">
        <f t="shared" si="436"/>
        <v>-8.5090026707550551E-4</v>
      </c>
      <c r="AI736" s="96">
        <f t="shared" si="437"/>
        <v>725.06265114779148</v>
      </c>
      <c r="AJ736" s="5">
        <f t="shared" si="441"/>
        <v>-1.9999999999999962E-2</v>
      </c>
      <c r="AK736" s="5">
        <f t="shared" si="444"/>
        <v>0</v>
      </c>
      <c r="AL736" s="5">
        <f t="shared" si="446"/>
        <v>-1.9999999999999962E-2</v>
      </c>
      <c r="AM736" s="95">
        <f t="shared" si="453"/>
        <v>6.4285714285714302E-3</v>
      </c>
      <c r="AN736" s="95">
        <f t="shared" si="454"/>
        <v>-8.5714285714285719E-3</v>
      </c>
      <c r="AO736" s="78">
        <f t="shared" si="455"/>
        <v>0.75000000000000011</v>
      </c>
      <c r="AP736" s="8">
        <f t="shared" si="456"/>
        <v>42.857142857142854</v>
      </c>
      <c r="AQ736" s="8">
        <f t="shared" si="450"/>
        <v>52.941176470588232</v>
      </c>
      <c r="AR736" s="8">
        <f t="shared" si="439"/>
        <v>0</v>
      </c>
      <c r="AS736" s="114">
        <f t="shared" si="445"/>
        <v>0</v>
      </c>
      <c r="AT736" s="103">
        <f t="shared" si="469"/>
        <v>0.74841653247450335</v>
      </c>
      <c r="AU736" s="5">
        <f t="shared" si="442"/>
        <v>0.39</v>
      </c>
      <c r="AW736" s="210">
        <f t="shared" si="443"/>
        <v>0</v>
      </c>
      <c r="AX736" s="276">
        <f t="shared" si="448"/>
        <v>-2.6266125094661159E-2</v>
      </c>
      <c r="AY736" s="19">
        <f t="shared" si="470"/>
        <v>0.11653342194262103</v>
      </c>
    </row>
    <row r="737" spans="1:51">
      <c r="A737" s="4">
        <v>39401</v>
      </c>
      <c r="B737" s="9">
        <f t="shared" si="438"/>
        <v>39401</v>
      </c>
      <c r="C737" s="5">
        <v>0.41</v>
      </c>
      <c r="D737" s="5">
        <v>0.41</v>
      </c>
      <c r="E737" s="5">
        <v>0.4</v>
      </c>
      <c r="F737" s="5">
        <v>0.4</v>
      </c>
      <c r="G737" s="6">
        <v>336500</v>
      </c>
      <c r="H737" s="112">
        <v>0.4</v>
      </c>
      <c r="I737" s="19">
        <f t="shared" si="457"/>
        <v>2.5641025641025664E-2</v>
      </c>
      <c r="J737" s="8">
        <f t="shared" si="458"/>
        <v>0.47948043145279967</v>
      </c>
      <c r="K737" s="8">
        <f t="shared" si="459"/>
        <v>0.36451956854720041</v>
      </c>
      <c r="L737" s="8">
        <f t="shared" si="460"/>
        <v>0.42200000000000004</v>
      </c>
      <c r="M737" s="19">
        <f t="shared" si="461"/>
        <v>0.31537638257330858</v>
      </c>
      <c r="N737" s="19">
        <f t="shared" si="462"/>
        <v>1.402907652443095E-2</v>
      </c>
      <c r="O737" s="19">
        <f t="shared" si="463"/>
        <v>-3.2863562010846253E-3</v>
      </c>
      <c r="P737" s="19">
        <f t="shared" si="464"/>
        <v>-6.5925492367885424E-3</v>
      </c>
      <c r="Q737" s="214"/>
      <c r="R737" s="305"/>
      <c r="S737" s="215"/>
      <c r="T737" t="str">
        <f t="shared" si="465"/>
        <v/>
      </c>
      <c r="U737" t="str">
        <f t="shared" si="466"/>
        <v/>
      </c>
      <c r="V737" t="str">
        <f t="shared" si="467"/>
        <v/>
      </c>
      <c r="W737" t="str">
        <f t="shared" si="468"/>
        <v/>
      </c>
      <c r="X737" s="10"/>
      <c r="Y737" s="219">
        <f t="shared" si="447"/>
        <v>-3.4725274725274707E-3</v>
      </c>
      <c r="Z737" s="78">
        <f t="shared" si="449"/>
        <v>0.40353285471282152</v>
      </c>
      <c r="AA737" s="78">
        <f t="shared" si="472"/>
        <v>0.40386943468777181</v>
      </c>
      <c r="AB737" s="74">
        <f t="shared" si="440"/>
        <v>736</v>
      </c>
      <c r="AC737" s="80">
        <f t="shared" si="451"/>
        <v>-5.0740836196502019E-3</v>
      </c>
      <c r="AD737" s="79">
        <f t="shared" si="471"/>
        <v>-3.3657997495029068E-4</v>
      </c>
      <c r="AE737" s="81">
        <f t="shared" si="452"/>
        <v>4.7375036446999112E-3</v>
      </c>
      <c r="AF737" s="19">
        <f t="shared" si="435"/>
        <v>-8.3338808546008921E-4</v>
      </c>
      <c r="AG737" s="93">
        <f t="shared" si="434"/>
        <v>-0.15554786667537546</v>
      </c>
      <c r="AH737" s="91">
        <f t="shared" si="436"/>
        <v>-6.4828789798404465E-4</v>
      </c>
      <c r="AI737" s="96">
        <f t="shared" si="437"/>
        <v>725.18233776151158</v>
      </c>
      <c r="AJ737" s="5">
        <f t="shared" si="441"/>
        <v>1.0000000000000009E-2</v>
      </c>
      <c r="AK737" s="5">
        <f t="shared" si="444"/>
        <v>1.0000000000000009E-2</v>
      </c>
      <c r="AL737" s="5">
        <f t="shared" si="446"/>
        <v>0</v>
      </c>
      <c r="AM737" s="95">
        <f t="shared" si="453"/>
        <v>7.1428571428571452E-3</v>
      </c>
      <c r="AN737" s="95">
        <f t="shared" si="454"/>
        <v>-8.5714285714285719E-3</v>
      </c>
      <c r="AO737" s="78">
        <f t="shared" si="455"/>
        <v>0.83333333333333359</v>
      </c>
      <c r="AP737" s="8">
        <f t="shared" si="456"/>
        <v>45.45454545454546</v>
      </c>
      <c r="AQ737" s="8">
        <f t="shared" si="450"/>
        <v>50.000000000000014</v>
      </c>
      <c r="AR737" s="8">
        <f t="shared" si="439"/>
        <v>-1</v>
      </c>
      <c r="AS737" s="114">
        <f t="shared" si="445"/>
        <v>-336500</v>
      </c>
      <c r="AT737" s="103">
        <f t="shared" si="469"/>
        <v>0.42532843408667625</v>
      </c>
      <c r="AU737" s="5">
        <f t="shared" si="442"/>
        <v>0.4</v>
      </c>
      <c r="AW737" s="210">
        <f t="shared" si="443"/>
        <v>2.4999999999999883E-2</v>
      </c>
      <c r="AX737" s="276">
        <f t="shared" si="448"/>
        <v>-2.2927899326456745E-2</v>
      </c>
      <c r="AY737" s="19">
        <f t="shared" si="470"/>
        <v>0.12709243393053588</v>
      </c>
    </row>
    <row r="738" spans="1:51">
      <c r="A738" s="4">
        <v>39402</v>
      </c>
      <c r="B738" s="9">
        <f t="shared" si="438"/>
        <v>39402</v>
      </c>
      <c r="C738" s="5">
        <v>0.4</v>
      </c>
      <c r="D738" s="5">
        <v>0.4</v>
      </c>
      <c r="E738" s="5">
        <v>0.39</v>
      </c>
      <c r="F738" s="5">
        <v>0.4</v>
      </c>
      <c r="G738" s="6">
        <v>64100</v>
      </c>
      <c r="H738" s="112">
        <v>0.4</v>
      </c>
      <c r="I738" s="19">
        <f t="shared" si="457"/>
        <v>0</v>
      </c>
      <c r="J738" s="8">
        <f t="shared" si="458"/>
        <v>0.4722680202350803</v>
      </c>
      <c r="K738" s="8">
        <f t="shared" si="459"/>
        <v>0.36473197976491978</v>
      </c>
      <c r="L738" s="8">
        <f t="shared" si="460"/>
        <v>0.41850000000000004</v>
      </c>
      <c r="M738" s="19">
        <f t="shared" si="461"/>
        <v>0.29483578747185968</v>
      </c>
      <c r="N738" s="19">
        <f t="shared" si="462"/>
        <v>-6.5130416342048955E-2</v>
      </c>
      <c r="O738" s="19">
        <f t="shared" si="463"/>
        <v>-1.5042138833207767E-2</v>
      </c>
      <c r="P738" s="19">
        <f t="shared" si="464"/>
        <v>5.8271554135196329E-4</v>
      </c>
      <c r="Q738" s="214"/>
      <c r="R738" s="305"/>
      <c r="S738" s="215"/>
      <c r="T738" t="str">
        <f t="shared" si="465"/>
        <v/>
      </c>
      <c r="U738" t="str">
        <f t="shared" si="466"/>
        <v/>
      </c>
      <c r="V738" t="str">
        <f t="shared" si="467"/>
        <v/>
      </c>
      <c r="W738" t="str">
        <f t="shared" si="468"/>
        <v/>
      </c>
      <c r="X738" s="10"/>
      <c r="Y738" s="219">
        <f t="shared" si="447"/>
        <v>-2.6813186813186792E-3</v>
      </c>
      <c r="Z738" s="78">
        <f t="shared" si="449"/>
        <v>0.40298879508704699</v>
      </c>
      <c r="AA738" s="78">
        <f t="shared" si="472"/>
        <v>0.40358309652087671</v>
      </c>
      <c r="AB738" s="74">
        <f t="shared" si="440"/>
        <v>737</v>
      </c>
      <c r="AC738" s="80">
        <f t="shared" si="451"/>
        <v>-4.2654440628236995E-3</v>
      </c>
      <c r="AD738" s="79">
        <f t="shared" si="471"/>
        <v>-5.9430143382971368E-4</v>
      </c>
      <c r="AE738" s="81">
        <f t="shared" si="452"/>
        <v>3.6711426289939859E-3</v>
      </c>
      <c r="AF738" s="19">
        <f t="shared" si="435"/>
        <v>-1.4725627484226695E-3</v>
      </c>
      <c r="AG738" s="93">
        <f t="shared" si="434"/>
        <v>-0.15936662015086153</v>
      </c>
      <c r="AH738" s="91">
        <f t="shared" si="436"/>
        <v>-4.2443604090993623E-4</v>
      </c>
      <c r="AI738" s="96">
        <f t="shared" si="437"/>
        <v>725.70955374836956</v>
      </c>
      <c r="AJ738" s="5">
        <f t="shared" si="441"/>
        <v>0</v>
      </c>
      <c r="AK738" s="5">
        <f t="shared" si="444"/>
        <v>0</v>
      </c>
      <c r="AL738" s="5">
        <f t="shared" si="446"/>
        <v>0</v>
      </c>
      <c r="AM738" s="95">
        <f t="shared" si="453"/>
        <v>5.7142857142857151E-3</v>
      </c>
      <c r="AN738" s="95">
        <f t="shared" si="454"/>
        <v>-8.5714285714285719E-3</v>
      </c>
      <c r="AO738" s="78">
        <f t="shared" si="455"/>
        <v>0.66666666666666674</v>
      </c>
      <c r="AP738" s="8">
        <f t="shared" si="456"/>
        <v>40</v>
      </c>
      <c r="AQ738" s="8">
        <f t="shared" si="450"/>
        <v>50</v>
      </c>
      <c r="AR738" s="8">
        <f t="shared" si="439"/>
        <v>1</v>
      </c>
      <c r="AS738" s="114">
        <f t="shared" si="445"/>
        <v>64100</v>
      </c>
      <c r="AT738" s="103">
        <f t="shared" si="469"/>
        <v>0.40238578368074773</v>
      </c>
      <c r="AU738" s="5">
        <f t="shared" si="442"/>
        <v>0.4</v>
      </c>
      <c r="AW738" s="210">
        <f t="shared" si="443"/>
        <v>2.5641025641025664E-2</v>
      </c>
      <c r="AX738" s="276">
        <f t="shared" si="448"/>
        <v>-1.9752364205406367E-2</v>
      </c>
      <c r="AY738" s="19">
        <f t="shared" si="470"/>
        <v>0.13850091872071746</v>
      </c>
    </row>
    <row r="739" spans="1:51">
      <c r="A739" s="4">
        <v>39405</v>
      </c>
      <c r="B739" s="9">
        <f t="shared" si="438"/>
        <v>39405</v>
      </c>
      <c r="C739" s="5">
        <v>0.38</v>
      </c>
      <c r="D739" s="5">
        <v>0.4</v>
      </c>
      <c r="E739" s="5">
        <v>0.38</v>
      </c>
      <c r="F739" s="5">
        <v>0.4</v>
      </c>
      <c r="G739" s="6">
        <v>236800</v>
      </c>
      <c r="H739" s="112">
        <v>0.4</v>
      </c>
      <c r="I739" s="19">
        <f t="shared" si="457"/>
        <v>0</v>
      </c>
      <c r="J739" s="8">
        <f t="shared" si="458"/>
        <v>0.46378524367060192</v>
      </c>
      <c r="K739" s="8">
        <f t="shared" si="459"/>
        <v>0.36621475632939815</v>
      </c>
      <c r="L739" s="8">
        <f t="shared" si="460"/>
        <v>0.41500000000000004</v>
      </c>
      <c r="M739" s="19">
        <f t="shared" si="461"/>
        <v>0.26642969911742803</v>
      </c>
      <c r="N739" s="19">
        <f t="shared" si="462"/>
        <v>-9.6345455882430278E-2</v>
      </c>
      <c r="O739" s="19">
        <f t="shared" si="463"/>
        <v>-1.7961784836195167E-2</v>
      </c>
      <c r="P739" s="19">
        <f t="shared" si="464"/>
        <v>4.0653867682073396E-3</v>
      </c>
      <c r="Q739" s="214"/>
      <c r="R739" s="305"/>
      <c r="S739" s="215"/>
      <c r="T739" t="str">
        <f t="shared" si="465"/>
        <v/>
      </c>
      <c r="U739" t="str">
        <f t="shared" si="466"/>
        <v/>
      </c>
      <c r="V739" t="str">
        <f t="shared" si="467"/>
        <v/>
      </c>
      <c r="W739" t="str">
        <f t="shared" si="468"/>
        <v/>
      </c>
      <c r="X739" s="10"/>
      <c r="Y739" s="219">
        <f t="shared" si="447"/>
        <v>-1.7142857142857114E-3</v>
      </c>
      <c r="Z739" s="78">
        <f t="shared" si="449"/>
        <v>0.40252852064364175</v>
      </c>
      <c r="AA739" s="78">
        <f t="shared" si="472"/>
        <v>0.40331794737833182</v>
      </c>
      <c r="AB739" s="74">
        <f t="shared" si="440"/>
        <v>738</v>
      </c>
      <c r="AC739" s="80">
        <f t="shared" si="451"/>
        <v>-3.5684554909472437E-3</v>
      </c>
      <c r="AD739" s="79">
        <f t="shared" si="471"/>
        <v>-7.8942673469006852E-4</v>
      </c>
      <c r="AE739" s="81">
        <f t="shared" si="452"/>
        <v>2.7790287562571752E-3</v>
      </c>
      <c r="AF739" s="19">
        <f t="shared" si="435"/>
        <v>-1.9573310332990164E-3</v>
      </c>
      <c r="AG739" s="93">
        <f t="shared" ref="AG739:AG802" si="473">IF(A740&gt;A739,(AC739-AC738)/AC738, (AC739-AC740)/AC740)</f>
        <v>-0.16340351944858314</v>
      </c>
      <c r="AH739" s="91">
        <f t="shared" si="436"/>
        <v>-1.8679117215702419E-4</v>
      </c>
      <c r="AI739" s="96">
        <f t="shared" si="437"/>
        <v>727.67371670346711</v>
      </c>
      <c r="AJ739" s="5">
        <f t="shared" si="441"/>
        <v>0</v>
      </c>
      <c r="AK739" s="5">
        <f t="shared" si="444"/>
        <v>0</v>
      </c>
      <c r="AL739" s="5">
        <f t="shared" si="446"/>
        <v>0</v>
      </c>
      <c r="AM739" s="95">
        <f t="shared" si="453"/>
        <v>5.7142857142857151E-3</v>
      </c>
      <c r="AN739" s="95">
        <f t="shared" si="454"/>
        <v>-8.5714285714285719E-3</v>
      </c>
      <c r="AO739" s="78">
        <f t="shared" si="455"/>
        <v>0.66666666666666674</v>
      </c>
      <c r="AP739" s="8">
        <f t="shared" si="456"/>
        <v>40</v>
      </c>
      <c r="AQ739" s="8">
        <f t="shared" si="450"/>
        <v>50</v>
      </c>
      <c r="AR739" s="8">
        <f t="shared" si="439"/>
        <v>1</v>
      </c>
      <c r="AS739" s="114">
        <f t="shared" si="445"/>
        <v>236800</v>
      </c>
      <c r="AT739" s="103">
        <f t="shared" si="469"/>
        <v>0.46187918719893695</v>
      </c>
      <c r="AU739" s="5">
        <f t="shared" si="442"/>
        <v>0.4</v>
      </c>
      <c r="AW739" s="210">
        <f t="shared" si="443"/>
        <v>5.2631578947368467E-2</v>
      </c>
      <c r="AX739" s="276">
        <f t="shared" si="448"/>
        <v>-1.7266366067462367E-2</v>
      </c>
      <c r="AY739" s="19">
        <f t="shared" si="470"/>
        <v>0.12585825737577094</v>
      </c>
    </row>
    <row r="740" spans="1:51">
      <c r="A740" s="4">
        <v>39406</v>
      </c>
      <c r="B740" s="9">
        <f t="shared" si="438"/>
        <v>39406</v>
      </c>
      <c r="C740" s="5">
        <v>0.38</v>
      </c>
      <c r="D740" s="5">
        <v>0.38</v>
      </c>
      <c r="E740" s="5">
        <v>0.38</v>
      </c>
      <c r="F740" s="5">
        <v>0.38</v>
      </c>
      <c r="G740" s="6">
        <v>5000</v>
      </c>
      <c r="H740" s="112">
        <v>0.38</v>
      </c>
      <c r="I740" s="19">
        <f t="shared" si="457"/>
        <v>-5.0000000000000044E-2</v>
      </c>
      <c r="J740" s="8">
        <f t="shared" si="458"/>
        <v>0.45453407771260812</v>
      </c>
      <c r="K740" s="8">
        <f t="shared" si="459"/>
        <v>0.36646592228739217</v>
      </c>
      <c r="L740" s="8">
        <f t="shared" si="460"/>
        <v>0.41050000000000014</v>
      </c>
      <c r="M740" s="19">
        <f t="shared" si="461"/>
        <v>0.24031744855160259</v>
      </c>
      <c r="N740" s="19">
        <f t="shared" si="462"/>
        <v>-9.800803233394996E-2</v>
      </c>
      <c r="O740" s="19">
        <f t="shared" si="463"/>
        <v>-1.9947089917686848E-2</v>
      </c>
      <c r="P740" s="19">
        <f t="shared" si="464"/>
        <v>6.8584335735532068E-4</v>
      </c>
      <c r="Q740" s="214"/>
      <c r="R740" s="305"/>
      <c r="S740" s="215"/>
      <c r="T740" t="str">
        <f t="shared" si="465"/>
        <v/>
      </c>
      <c r="U740" t="str">
        <f t="shared" si="466"/>
        <v/>
      </c>
      <c r="V740" t="str">
        <f t="shared" si="467"/>
        <v/>
      </c>
      <c r="W740" t="str">
        <f t="shared" si="468"/>
        <v/>
      </c>
      <c r="X740" s="10"/>
      <c r="Y740" s="219">
        <f t="shared" si="447"/>
        <v>-2.13186813186813E-3</v>
      </c>
      <c r="Z740" s="78">
        <f t="shared" si="449"/>
        <v>0.39905912846452091</v>
      </c>
      <c r="AA740" s="78">
        <f t="shared" si="472"/>
        <v>0.40159241927233524</v>
      </c>
      <c r="AB740" s="74">
        <f t="shared" si="440"/>
        <v>739</v>
      </c>
      <c r="AC740" s="80">
        <f t="shared" si="451"/>
        <v>-4.2498556512572099E-3</v>
      </c>
      <c r="AD740" s="79">
        <f t="shared" si="471"/>
        <v>-2.5332908078143368E-3</v>
      </c>
      <c r="AE740" s="81">
        <f t="shared" si="452"/>
        <v>1.7165648434428727E-3</v>
      </c>
      <c r="AF740" s="19">
        <f t="shared" ref="AF740:AF803" si="474">AD740/AA740</f>
        <v>-6.3081141133204885E-3</v>
      </c>
      <c r="AG740" s="93">
        <f t="shared" si="473"/>
        <v>0.19095100444396718</v>
      </c>
      <c r="AH740" s="91">
        <f t="shared" ref="AH740:AH803" si="475">SLOPE(AC727:AC740,AB727:AB740)</f>
        <v>-4.1153168007930224E-5</v>
      </c>
      <c r="AI740" s="96">
        <f t="shared" ref="AI740:AI803" si="476">INTERCEPT(AB727:AB740,AC727:AC740)</f>
        <v>731.35001874103648</v>
      </c>
      <c r="AJ740" s="5">
        <f t="shared" si="441"/>
        <v>-2.0000000000000018E-2</v>
      </c>
      <c r="AK740" s="5">
        <f t="shared" si="444"/>
        <v>0</v>
      </c>
      <c r="AL740" s="5">
        <f t="shared" si="446"/>
        <v>-2.0000000000000018E-2</v>
      </c>
      <c r="AM740" s="95">
        <f t="shared" si="453"/>
        <v>5.7142857142857151E-3</v>
      </c>
      <c r="AN740" s="95">
        <f t="shared" si="454"/>
        <v>-7.8571428571428559E-3</v>
      </c>
      <c r="AO740" s="78">
        <f t="shared" si="455"/>
        <v>0.72727272727272751</v>
      </c>
      <c r="AP740" s="8">
        <f t="shared" si="456"/>
        <v>42.105263157894747</v>
      </c>
      <c r="AQ740" s="8">
        <f t="shared" si="450"/>
        <v>52.173913043478272</v>
      </c>
      <c r="AR740" s="8">
        <f t="shared" si="439"/>
        <v>0</v>
      </c>
      <c r="AS740" s="114">
        <f t="shared" si="445"/>
        <v>0</v>
      </c>
      <c r="AT740" s="103">
        <f t="shared" si="469"/>
        <v>0.39593123917882761</v>
      </c>
      <c r="AU740" s="5">
        <f t="shared" si="442"/>
        <v>0.38</v>
      </c>
      <c r="AW740" s="210">
        <f t="shared" si="443"/>
        <v>0</v>
      </c>
      <c r="AX740" s="276">
        <f t="shared" si="448"/>
        <v>-1.5871440926494854E-2</v>
      </c>
      <c r="AY740" s="19">
        <f t="shared" si="470"/>
        <v>8.0788576792437103E-2</v>
      </c>
    </row>
    <row r="741" spans="1:51">
      <c r="A741" s="4">
        <v>39407</v>
      </c>
      <c r="B741" s="9">
        <f t="shared" si="438"/>
        <v>39407</v>
      </c>
      <c r="C741" s="5">
        <v>0.38</v>
      </c>
      <c r="D741" s="5">
        <v>0.4</v>
      </c>
      <c r="E741" s="5">
        <v>0.38</v>
      </c>
      <c r="F741" s="5">
        <v>0.4</v>
      </c>
      <c r="G741" s="6">
        <v>70300</v>
      </c>
      <c r="H741" s="112">
        <v>0.4</v>
      </c>
      <c r="I741" s="19">
        <f t="shared" si="457"/>
        <v>5.2631578947368467E-2</v>
      </c>
      <c r="J741" s="8">
        <f t="shared" si="458"/>
        <v>0.44169870314579496</v>
      </c>
      <c r="K741" s="8">
        <f t="shared" si="459"/>
        <v>0.3723012968542051</v>
      </c>
      <c r="L741" s="8">
        <f t="shared" si="460"/>
        <v>0.40700000000000003</v>
      </c>
      <c r="M741" s="19">
        <f t="shared" si="461"/>
        <v>0.18640119408116432</v>
      </c>
      <c r="N741" s="19">
        <f t="shared" si="462"/>
        <v>-0.22435430633685763</v>
      </c>
      <c r="O741" s="19">
        <f t="shared" si="463"/>
        <v>-2.8238530830088138E-2</v>
      </c>
      <c r="P741" s="19">
        <f t="shared" si="464"/>
        <v>1.5923375713599589E-2</v>
      </c>
      <c r="Q741" s="214"/>
      <c r="R741" s="305"/>
      <c r="S741" s="215"/>
      <c r="T741" t="str">
        <f t="shared" si="465"/>
        <v/>
      </c>
      <c r="U741" t="str">
        <f t="shared" si="466"/>
        <v/>
      </c>
      <c r="V741" t="str">
        <f t="shared" si="467"/>
        <v/>
      </c>
      <c r="W741" t="str">
        <f t="shared" si="468"/>
        <v/>
      </c>
      <c r="X741" s="10"/>
      <c r="Y741" s="219">
        <f t="shared" si="447"/>
        <v>-8.5714285714285515E-4</v>
      </c>
      <c r="Z741" s="78">
        <f t="shared" si="449"/>
        <v>0.3992040226809847</v>
      </c>
      <c r="AA741" s="78">
        <f t="shared" si="472"/>
        <v>0.40147458024618243</v>
      </c>
      <c r="AB741" s="74">
        <f t="shared" si="440"/>
        <v>740</v>
      </c>
      <c r="AC741" s="80">
        <f t="shared" si="451"/>
        <v>-3.1896979269124808E-3</v>
      </c>
      <c r="AD741" s="79">
        <f t="shared" si="471"/>
        <v>-2.2705575651977283E-3</v>
      </c>
      <c r="AE741" s="81">
        <f t="shared" si="452"/>
        <v>9.1914036171475237E-4</v>
      </c>
      <c r="AF741" s="19">
        <f t="shared" si="474"/>
        <v>-5.6555450255541271E-3</v>
      </c>
      <c r="AG741" s="93">
        <f t="shared" si="473"/>
        <v>-0.24945734898810243</v>
      </c>
      <c r="AH741" s="91">
        <f t="shared" si="475"/>
        <v>1.475871695804736E-4</v>
      </c>
      <c r="AI741" s="96">
        <f t="shared" si="476"/>
        <v>739.16789570803905</v>
      </c>
      <c r="AJ741" s="5">
        <f t="shared" si="441"/>
        <v>2.0000000000000018E-2</v>
      </c>
      <c r="AK741" s="5">
        <f t="shared" si="444"/>
        <v>2.0000000000000018E-2</v>
      </c>
      <c r="AL741" s="5">
        <f t="shared" si="446"/>
        <v>0</v>
      </c>
      <c r="AM741" s="95">
        <f t="shared" si="453"/>
        <v>5.0000000000000001E-3</v>
      </c>
      <c r="AN741" s="95">
        <f t="shared" si="454"/>
        <v>-7.8571428571428559E-3</v>
      </c>
      <c r="AO741" s="78">
        <f t="shared" si="455"/>
        <v>0.63636363636363646</v>
      </c>
      <c r="AP741" s="8">
        <f t="shared" si="456"/>
        <v>38.888888888888893</v>
      </c>
      <c r="AQ741" s="8">
        <f t="shared" si="450"/>
        <v>48.83720930232559</v>
      </c>
      <c r="AR741" s="8">
        <f t="shared" si="439"/>
        <v>1</v>
      </c>
      <c r="AS741" s="114">
        <f t="shared" si="445"/>
        <v>70300</v>
      </c>
      <c r="AT741" s="103">
        <f t="shared" si="469"/>
        <v>0.37962786562519846</v>
      </c>
      <c r="AU741" s="5">
        <f t="shared" si="442"/>
        <v>0.4</v>
      </c>
      <c r="AW741" s="210">
        <f t="shared" si="443"/>
        <v>5.2631578947368467E-2</v>
      </c>
      <c r="AX741" s="276">
        <f t="shared" si="448"/>
        <v>-1.5663066162358841E-2</v>
      </c>
      <c r="AY741" s="19">
        <f t="shared" si="470"/>
        <v>1.3128912812708992E-2</v>
      </c>
    </row>
    <row r="742" spans="1:51">
      <c r="A742" s="4">
        <v>39408</v>
      </c>
      <c r="B742" s="9">
        <f t="shared" si="438"/>
        <v>39408</v>
      </c>
      <c r="C742" s="5">
        <v>0.39</v>
      </c>
      <c r="D742" s="5">
        <v>0.4</v>
      </c>
      <c r="E742" s="5">
        <v>0.39</v>
      </c>
      <c r="F742" s="5">
        <v>0.4</v>
      </c>
      <c r="G742" s="6">
        <v>20000</v>
      </c>
      <c r="H742" s="112">
        <v>0.4</v>
      </c>
      <c r="I742" s="19">
        <f t="shared" si="457"/>
        <v>0</v>
      </c>
      <c r="J742" s="8">
        <f t="shared" si="458"/>
        <v>0.44029285639896454</v>
      </c>
      <c r="K742" s="8">
        <f t="shared" si="459"/>
        <v>0.37170714360103552</v>
      </c>
      <c r="L742" s="8">
        <f t="shared" si="460"/>
        <v>0.40600000000000003</v>
      </c>
      <c r="M742" s="19">
        <f t="shared" si="461"/>
        <v>0.18451545518733461</v>
      </c>
      <c r="N742" s="19">
        <f t="shared" si="462"/>
        <v>-1.0116560160063131E-2</v>
      </c>
      <c r="O742" s="19">
        <f t="shared" si="463"/>
        <v>-3.1828183710251473E-3</v>
      </c>
      <c r="P742" s="19">
        <f t="shared" si="464"/>
        <v>-1.5958935899228299E-3</v>
      </c>
      <c r="Q742" s="214"/>
      <c r="R742" s="305"/>
      <c r="S742" s="215"/>
      <c r="T742" t="str">
        <f t="shared" si="465"/>
        <v/>
      </c>
      <c r="U742" t="str">
        <f t="shared" si="466"/>
        <v/>
      </c>
      <c r="V742" t="str">
        <f t="shared" si="467"/>
        <v/>
      </c>
      <c r="W742" t="str">
        <f t="shared" si="468"/>
        <v/>
      </c>
      <c r="X742" s="10"/>
      <c r="Y742" s="219">
        <f t="shared" si="447"/>
        <v>-3.9560439560439427E-4</v>
      </c>
      <c r="Z742" s="78">
        <f t="shared" si="449"/>
        <v>0.39932660318811308</v>
      </c>
      <c r="AA742" s="78">
        <f t="shared" si="472"/>
        <v>0.40136546130796491</v>
      </c>
      <c r="AB742" s="74">
        <f t="shared" si="440"/>
        <v>741</v>
      </c>
      <c r="AC742" s="80">
        <f t="shared" si="451"/>
        <v>-2.3663987852532639E-3</v>
      </c>
      <c r="AD742" s="79">
        <f t="shared" si="471"/>
        <v>-2.0388581198518274E-3</v>
      </c>
      <c r="AE742" s="81">
        <f t="shared" si="452"/>
        <v>3.275406654014364E-4</v>
      </c>
      <c r="AF742" s="19">
        <f t="shared" si="474"/>
        <v>-5.079804608018889E-3</v>
      </c>
      <c r="AG742" s="93">
        <f t="shared" si="473"/>
        <v>-0.25811194681251287</v>
      </c>
      <c r="AH742" s="91">
        <f t="shared" si="475"/>
        <v>3.0106303660730591E-4</v>
      </c>
      <c r="AI742" s="96">
        <f t="shared" si="476"/>
        <v>744.2984649571506</v>
      </c>
      <c r="AJ742" s="5">
        <f t="shared" si="441"/>
        <v>0</v>
      </c>
      <c r="AK742" s="5">
        <f t="shared" si="444"/>
        <v>0</v>
      </c>
      <c r="AL742" s="5">
        <f t="shared" si="446"/>
        <v>0</v>
      </c>
      <c r="AM742" s="95">
        <f t="shared" si="453"/>
        <v>5.0000000000000001E-3</v>
      </c>
      <c r="AN742" s="95">
        <f t="shared" si="454"/>
        <v>-5.7142857142857117E-3</v>
      </c>
      <c r="AO742" s="78">
        <f t="shared" si="455"/>
        <v>0.87500000000000044</v>
      </c>
      <c r="AP742" s="8">
        <f t="shared" si="456"/>
        <v>46.666666666666679</v>
      </c>
      <c r="AQ742" s="8">
        <f t="shared" si="450"/>
        <v>52.238805970149272</v>
      </c>
      <c r="AR742" s="8">
        <f t="shared" si="439"/>
        <v>1</v>
      </c>
      <c r="AS742" s="114">
        <f t="shared" si="445"/>
        <v>20000</v>
      </c>
      <c r="AT742" s="103">
        <f t="shared" si="469"/>
        <v>0.38740828996049415</v>
      </c>
      <c r="AU742" s="5">
        <f t="shared" si="442"/>
        <v>0.4</v>
      </c>
      <c r="AW742" s="210">
        <f t="shared" si="443"/>
        <v>2.5641025641025664E-2</v>
      </c>
      <c r="AX742" s="276">
        <f t="shared" si="448"/>
        <v>-1.5269737569511298E-2</v>
      </c>
      <c r="AY742" s="19">
        <f t="shared" si="470"/>
        <v>2.5111851585788669E-2</v>
      </c>
    </row>
    <row r="743" spans="1:51">
      <c r="A743" s="4">
        <v>39409</v>
      </c>
      <c r="B743" s="9">
        <f t="shared" si="438"/>
        <v>39409</v>
      </c>
      <c r="C743" s="5">
        <v>0.39</v>
      </c>
      <c r="D743" s="5">
        <v>0.39</v>
      </c>
      <c r="E743" s="5">
        <v>0.39</v>
      </c>
      <c r="F743" s="5">
        <v>0.39</v>
      </c>
      <c r="G743" s="6">
        <v>2500</v>
      </c>
      <c r="H743" s="112">
        <v>0.39</v>
      </c>
      <c r="I743" s="19">
        <f t="shared" si="457"/>
        <v>-2.5000000000000022E-2</v>
      </c>
      <c r="J743" s="8">
        <f t="shared" si="458"/>
        <v>0.43883656942677884</v>
      </c>
      <c r="K743" s="8">
        <f t="shared" si="459"/>
        <v>0.37016343057322132</v>
      </c>
      <c r="L743" s="8">
        <f t="shared" si="460"/>
        <v>0.40450000000000008</v>
      </c>
      <c r="M743" s="19">
        <f t="shared" si="461"/>
        <v>0.18552113250953195</v>
      </c>
      <c r="N743" s="19">
        <f t="shared" si="462"/>
        <v>5.4503690283087235E-3</v>
      </c>
      <c r="O743" s="19">
        <f t="shared" si="463"/>
        <v>-3.307541676002352E-3</v>
      </c>
      <c r="P743" s="19">
        <f t="shared" si="464"/>
        <v>-4.1530356744262928E-3</v>
      </c>
      <c r="Q743" s="214"/>
      <c r="R743" s="305"/>
      <c r="S743" s="215"/>
      <c r="T743" t="str">
        <f t="shared" si="465"/>
        <v/>
      </c>
      <c r="U743" t="str">
        <f t="shared" si="466"/>
        <v/>
      </c>
      <c r="V743" t="str">
        <f t="shared" si="467"/>
        <v/>
      </c>
      <c r="W743" t="str">
        <f t="shared" si="468"/>
        <v/>
      </c>
      <c r="X743" s="10"/>
      <c r="Y743" s="219">
        <f t="shared" si="447"/>
        <v>-1.758241758241756E-4</v>
      </c>
      <c r="Z743" s="78">
        <f t="shared" si="449"/>
        <v>0.39789030629714367</v>
      </c>
      <c r="AA743" s="78">
        <f t="shared" si="472"/>
        <v>0.40052441717117548</v>
      </c>
      <c r="AB743" s="74">
        <f t="shared" si="440"/>
        <v>742</v>
      </c>
      <c r="AC743" s="80">
        <f t="shared" si="451"/>
        <v>-2.3693212315466002E-3</v>
      </c>
      <c r="AD743" s="79">
        <f t="shared" si="471"/>
        <v>-2.6341108740318142E-3</v>
      </c>
      <c r="AE743" s="81">
        <f t="shared" si="452"/>
        <v>-2.6478964248521377E-4</v>
      </c>
      <c r="AF743" s="19">
        <f t="shared" si="474"/>
        <v>-6.5766549081726824E-3</v>
      </c>
      <c r="AG743" s="93">
        <f t="shared" si="473"/>
        <v>1.2349762481066917E-3</v>
      </c>
      <c r="AH743" s="91">
        <f t="shared" si="475"/>
        <v>4.0823145101972493E-4</v>
      </c>
      <c r="AI743" s="96">
        <f t="shared" si="476"/>
        <v>746.0940862539403</v>
      </c>
      <c r="AJ743" s="5">
        <f t="shared" si="441"/>
        <v>-1.0000000000000009E-2</v>
      </c>
      <c r="AK743" s="5">
        <f t="shared" si="444"/>
        <v>0</v>
      </c>
      <c r="AL743" s="5">
        <f t="shared" si="446"/>
        <v>-1.0000000000000009E-2</v>
      </c>
      <c r="AM743" s="95">
        <f t="shared" si="453"/>
        <v>5.0000000000000001E-3</v>
      </c>
      <c r="AN743" s="95">
        <f t="shared" si="454"/>
        <v>-6.4285714285714267E-3</v>
      </c>
      <c r="AO743" s="78">
        <f t="shared" si="455"/>
        <v>0.77777777777777801</v>
      </c>
      <c r="AP743" s="8">
        <f t="shared" si="456"/>
        <v>43.750000000000014</v>
      </c>
      <c r="AQ743" s="8">
        <f t="shared" si="450"/>
        <v>53.846153846153854</v>
      </c>
      <c r="AR743" s="8">
        <f t="shared" si="439"/>
        <v>0</v>
      </c>
      <c r="AS743" s="114">
        <f t="shared" si="445"/>
        <v>0</v>
      </c>
      <c r="AT743" s="103">
        <f t="shared" si="469"/>
        <v>0.38680190333082898</v>
      </c>
      <c r="AU743" s="5">
        <f t="shared" si="442"/>
        <v>0.39</v>
      </c>
      <c r="AW743" s="210">
        <f t="shared" si="443"/>
        <v>0</v>
      </c>
      <c r="AX743" s="276">
        <f t="shared" si="448"/>
        <v>-1.526714679934937E-2</v>
      </c>
      <c r="AY743" s="19">
        <f t="shared" si="470"/>
        <v>1.6966697365516256E-4</v>
      </c>
    </row>
    <row r="744" spans="1:51">
      <c r="A744" s="4">
        <v>39412</v>
      </c>
      <c r="B744" s="9">
        <f t="shared" si="438"/>
        <v>39412</v>
      </c>
      <c r="C744" s="5">
        <v>0.38</v>
      </c>
      <c r="D744" s="5">
        <v>0.38</v>
      </c>
      <c r="E744" s="5">
        <v>0.38</v>
      </c>
      <c r="F744" s="5">
        <v>0.38</v>
      </c>
      <c r="G744" s="6">
        <v>50500</v>
      </c>
      <c r="H744" s="112">
        <v>0.38</v>
      </c>
      <c r="I744" s="19">
        <f t="shared" si="457"/>
        <v>-2.5641025641025664E-2</v>
      </c>
      <c r="J744" s="8">
        <f t="shared" si="458"/>
        <v>0.43329622619116936</v>
      </c>
      <c r="K744" s="8">
        <f t="shared" si="459"/>
        <v>0.36970377380883079</v>
      </c>
      <c r="L744" s="8">
        <f t="shared" si="460"/>
        <v>0.40150000000000008</v>
      </c>
      <c r="M744" s="19">
        <f t="shared" si="461"/>
        <v>0.17200920544354906</v>
      </c>
      <c r="N744" s="19">
        <f t="shared" si="462"/>
        <v>-7.2832279984538464E-2</v>
      </c>
      <c r="O744" s="19">
        <f t="shared" si="463"/>
        <v>-1.262507188689046E-2</v>
      </c>
      <c r="P744" s="19">
        <f t="shared" si="464"/>
        <v>-1.241767085632199E-3</v>
      </c>
      <c r="Q744" s="214"/>
      <c r="R744" s="305"/>
      <c r="S744" s="215"/>
      <c r="T744" t="str">
        <f t="shared" si="465"/>
        <v/>
      </c>
      <c r="U744" t="str">
        <f t="shared" si="466"/>
        <v/>
      </c>
      <c r="V744" t="str">
        <f t="shared" si="467"/>
        <v/>
      </c>
      <c r="W744" t="str">
        <f t="shared" si="468"/>
        <v/>
      </c>
      <c r="X744" s="10"/>
      <c r="Y744" s="219">
        <f t="shared" si="447"/>
        <v>-4.8351648351648333E-4</v>
      </c>
      <c r="Z744" s="78">
        <f t="shared" si="449"/>
        <v>0.39513519912738354</v>
      </c>
      <c r="AA744" s="78">
        <f t="shared" si="472"/>
        <v>0.39900561030050852</v>
      </c>
      <c r="AB744" s="74">
        <f t="shared" si="440"/>
        <v>743</v>
      </c>
      <c r="AC744" s="80">
        <f t="shared" si="451"/>
        <v>-2.8844972245118104E-3</v>
      </c>
      <c r="AD744" s="79">
        <f t="shared" si="471"/>
        <v>-3.8704111731249768E-3</v>
      </c>
      <c r="AE744" s="81">
        <f t="shared" si="452"/>
        <v>-9.8591394861316647E-4</v>
      </c>
      <c r="AF744" s="19">
        <f t="shared" si="474"/>
        <v>-9.7001422366216894E-3</v>
      </c>
      <c r="AG744" s="93">
        <f t="shared" si="473"/>
        <v>0.21743611043780814</v>
      </c>
      <c r="AH744" s="91">
        <f t="shared" si="475"/>
        <v>4.4606986958448846E-4</v>
      </c>
      <c r="AI744" s="96">
        <f t="shared" si="476"/>
        <v>746.70570265614708</v>
      </c>
      <c r="AJ744" s="5">
        <f t="shared" si="441"/>
        <v>-1.0000000000000009E-2</v>
      </c>
      <c r="AK744" s="5">
        <f t="shared" si="444"/>
        <v>0</v>
      </c>
      <c r="AL744" s="5">
        <f t="shared" si="446"/>
        <v>-1.0000000000000009E-2</v>
      </c>
      <c r="AM744" s="95">
        <f t="shared" si="453"/>
        <v>5.0000000000000001E-3</v>
      </c>
      <c r="AN744" s="95">
        <f t="shared" si="454"/>
        <v>-6.4285714285714302E-3</v>
      </c>
      <c r="AO744" s="78">
        <f t="shared" si="455"/>
        <v>0.77777777777777757</v>
      </c>
      <c r="AP744" s="8">
        <f t="shared" si="456"/>
        <v>43.75</v>
      </c>
      <c r="AQ744" s="8">
        <f t="shared" si="450"/>
        <v>53.84615384615384</v>
      </c>
      <c r="AR744" s="8">
        <f t="shared" si="439"/>
        <v>0</v>
      </c>
      <c r="AS744" s="114">
        <f t="shared" si="445"/>
        <v>0</v>
      </c>
      <c r="AT744" s="103">
        <f t="shared" si="469"/>
        <v>0.3940230194521101</v>
      </c>
      <c r="AU744" s="5">
        <f t="shared" si="442"/>
        <v>0.38</v>
      </c>
      <c r="AW744" s="210">
        <f t="shared" si="443"/>
        <v>0</v>
      </c>
      <c r="AX744" s="276">
        <f t="shared" si="448"/>
        <v>-1.5130887925763786E-2</v>
      </c>
      <c r="AY744" s="19">
        <f t="shared" si="470"/>
        <v>8.9249730402403121E-3</v>
      </c>
    </row>
    <row r="745" spans="1:51">
      <c r="A745" s="4">
        <v>39413</v>
      </c>
      <c r="B745" s="9">
        <f t="shared" si="438"/>
        <v>39413</v>
      </c>
      <c r="C745" s="5">
        <v>0.38</v>
      </c>
      <c r="D745" s="5">
        <v>0.38</v>
      </c>
      <c r="E745" s="5">
        <v>0.36</v>
      </c>
      <c r="F745" s="5">
        <v>0.37</v>
      </c>
      <c r="G745" s="6">
        <v>117000</v>
      </c>
      <c r="H745" s="112">
        <v>0.37</v>
      </c>
      <c r="I745" s="19">
        <f t="shared" si="457"/>
        <v>-2.6315789473684233E-2</v>
      </c>
      <c r="J745" s="8">
        <f t="shared" si="458"/>
        <v>0.42739387691339814</v>
      </c>
      <c r="K745" s="8">
        <f t="shared" si="459"/>
        <v>0.3686061230866019</v>
      </c>
      <c r="L745" s="8">
        <f t="shared" si="460"/>
        <v>0.39800000000000002</v>
      </c>
      <c r="M745" s="19">
        <f t="shared" si="461"/>
        <v>0.15948664480807986</v>
      </c>
      <c r="N745" s="19">
        <f t="shared" si="462"/>
        <v>-7.2801688742053505E-2</v>
      </c>
      <c r="O745" s="19">
        <f t="shared" si="463"/>
        <v>-1.3621972500556974E-2</v>
      </c>
      <c r="P745" s="19">
        <f t="shared" si="464"/>
        <v>-2.9690005890945404E-3</v>
      </c>
      <c r="Q745" s="214"/>
      <c r="R745" s="305"/>
      <c r="S745" s="215"/>
      <c r="T745" t="str">
        <f t="shared" si="465"/>
        <v/>
      </c>
      <c r="U745" t="str">
        <f t="shared" si="466"/>
        <v/>
      </c>
      <c r="V745" t="str">
        <f t="shared" si="467"/>
        <v>BrokeBandLower</v>
      </c>
      <c r="W745" t="str">
        <f t="shared" si="468"/>
        <v/>
      </c>
      <c r="X745" s="10"/>
      <c r="Y745" s="219">
        <f t="shared" si="447"/>
        <v>-1.3186813186813189E-3</v>
      </c>
      <c r="Z745" s="78">
        <f t="shared" si="449"/>
        <v>0.39126437846176648</v>
      </c>
      <c r="AA745" s="78">
        <f t="shared" si="472"/>
        <v>0.39685919513827089</v>
      </c>
      <c r="AB745" s="74">
        <f t="shared" si="440"/>
        <v>744</v>
      </c>
      <c r="AC745" s="80">
        <f t="shared" si="451"/>
        <v>-3.6871221823129951E-3</v>
      </c>
      <c r="AD745" s="79">
        <f t="shared" si="471"/>
        <v>-5.5948166765044105E-3</v>
      </c>
      <c r="AE745" s="81">
        <f t="shared" si="452"/>
        <v>-1.9076944941914154E-3</v>
      </c>
      <c r="AF745" s="19">
        <f t="shared" si="474"/>
        <v>-1.4097737295856541E-2</v>
      </c>
      <c r="AG745" s="93">
        <f t="shared" si="473"/>
        <v>0.27825471662120455</v>
      </c>
      <c r="AH745" s="91">
        <f t="shared" si="475"/>
        <v>4.0369893494526571E-4</v>
      </c>
      <c r="AI745" s="96">
        <f t="shared" si="476"/>
        <v>747.24552965143585</v>
      </c>
      <c r="AJ745" s="5">
        <f t="shared" si="441"/>
        <v>-1.0000000000000009E-2</v>
      </c>
      <c r="AK745" s="5">
        <f t="shared" si="444"/>
        <v>0</v>
      </c>
      <c r="AL745" s="5">
        <f t="shared" si="446"/>
        <v>-1.0000000000000009E-2</v>
      </c>
      <c r="AM745" s="95">
        <f t="shared" si="453"/>
        <v>5.0000000000000001E-3</v>
      </c>
      <c r="AN745" s="95">
        <f t="shared" si="454"/>
        <v>-6.4285714285714302E-3</v>
      </c>
      <c r="AO745" s="78">
        <f t="shared" si="455"/>
        <v>0.77777777777777757</v>
      </c>
      <c r="AP745" s="8">
        <f t="shared" si="456"/>
        <v>43.75</v>
      </c>
      <c r="AQ745" s="8">
        <f t="shared" si="450"/>
        <v>53.84615384615384</v>
      </c>
      <c r="AR745" s="8">
        <f t="shared" si="439"/>
        <v>0</v>
      </c>
      <c r="AS745" s="114">
        <f t="shared" si="445"/>
        <v>0</v>
      </c>
      <c r="AT745" s="103">
        <f t="shared" si="469"/>
        <v>0.37341328060215601</v>
      </c>
      <c r="AU745" s="5">
        <f t="shared" si="442"/>
        <v>0.37</v>
      </c>
      <c r="AW745" s="210">
        <f t="shared" si="443"/>
        <v>5.5555555555555608E-2</v>
      </c>
      <c r="AX745" s="276">
        <f t="shared" si="448"/>
        <v>-1.498047517919256E-2</v>
      </c>
      <c r="AY745" s="19">
        <f t="shared" si="470"/>
        <v>9.9407746134391618E-3</v>
      </c>
    </row>
    <row r="746" spans="1:51">
      <c r="A746" s="4">
        <v>39414</v>
      </c>
      <c r="B746" s="9">
        <f t="shared" si="438"/>
        <v>39414</v>
      </c>
      <c r="C746" s="5">
        <v>0.38</v>
      </c>
      <c r="D746" s="5">
        <v>0.4</v>
      </c>
      <c r="E746" s="5">
        <v>0.37</v>
      </c>
      <c r="F746" s="5">
        <v>0.38</v>
      </c>
      <c r="G746" s="6">
        <v>253100</v>
      </c>
      <c r="H746" s="112">
        <v>0.38</v>
      </c>
      <c r="I746" s="19">
        <f t="shared" si="457"/>
        <v>2.7027027027027053E-2</v>
      </c>
      <c r="J746" s="8">
        <f t="shared" si="458"/>
        <v>0.42634962311319868</v>
      </c>
      <c r="K746" s="8">
        <f t="shared" si="459"/>
        <v>0.36665037688680147</v>
      </c>
      <c r="L746" s="8">
        <f t="shared" si="460"/>
        <v>0.39650000000000007</v>
      </c>
      <c r="M746" s="19">
        <f t="shared" si="461"/>
        <v>0.16282335977204951</v>
      </c>
      <c r="N746" s="19">
        <f t="shared" si="462"/>
        <v>2.0921594833128002E-2</v>
      </c>
      <c r="O746" s="19">
        <f t="shared" si="463"/>
        <v>-2.443305476767633E-3</v>
      </c>
      <c r="P746" s="19">
        <f t="shared" si="464"/>
        <v>-5.305788692340694E-3</v>
      </c>
      <c r="Q746" s="214"/>
      <c r="R746" s="305"/>
      <c r="S746" s="215"/>
      <c r="T746" t="str">
        <f t="shared" si="465"/>
        <v/>
      </c>
      <c r="U746" t="str">
        <f t="shared" si="466"/>
        <v/>
      </c>
      <c r="V746" t="str">
        <f t="shared" si="467"/>
        <v/>
      </c>
      <c r="W746" t="str">
        <f t="shared" si="468"/>
        <v/>
      </c>
      <c r="X746" s="10"/>
      <c r="Y746" s="219">
        <f t="shared" si="447"/>
        <v>-1.4505494505494508E-3</v>
      </c>
      <c r="Z746" s="78">
        <f t="shared" si="449"/>
        <v>0.38952966417865442</v>
      </c>
      <c r="AA746" s="78">
        <f t="shared" si="472"/>
        <v>0.39561161469803885</v>
      </c>
      <c r="AB746" s="74">
        <f t="shared" si="440"/>
        <v>745</v>
      </c>
      <c r="AC746" s="80">
        <f t="shared" si="451"/>
        <v>-3.339404820154409E-3</v>
      </c>
      <c r="AD746" s="79">
        <f t="shared" si="471"/>
        <v>-6.081950519384427E-3</v>
      </c>
      <c r="AE746" s="81">
        <f t="shared" si="452"/>
        <v>-2.7425456992300179E-3</v>
      </c>
      <c r="AF746" s="19">
        <f t="shared" si="474"/>
        <v>-1.5373538828041331E-2</v>
      </c>
      <c r="AG746" s="93">
        <f t="shared" si="473"/>
        <v>-9.4305896296731084E-2</v>
      </c>
      <c r="AH746" s="91">
        <f t="shared" si="475"/>
        <v>3.5737215965666935E-4</v>
      </c>
      <c r="AI746" s="96">
        <f t="shared" si="476"/>
        <v>747.86555653950393</v>
      </c>
      <c r="AJ746" s="5">
        <f t="shared" si="441"/>
        <v>1.0000000000000009E-2</v>
      </c>
      <c r="AK746" s="5">
        <f t="shared" si="444"/>
        <v>1.0000000000000009E-2</v>
      </c>
      <c r="AL746" s="5">
        <f t="shared" si="446"/>
        <v>0</v>
      </c>
      <c r="AM746" s="95">
        <f t="shared" si="453"/>
        <v>5.0000000000000001E-3</v>
      </c>
      <c r="AN746" s="95">
        <f t="shared" si="454"/>
        <v>-6.4285714285714302E-3</v>
      </c>
      <c r="AO746" s="78">
        <f t="shared" si="455"/>
        <v>0.77777777777777757</v>
      </c>
      <c r="AP746" s="8">
        <f t="shared" si="456"/>
        <v>43.75</v>
      </c>
      <c r="AQ746" s="8">
        <f t="shared" si="450"/>
        <v>53.84615384615384</v>
      </c>
      <c r="AR746" s="8">
        <f t="shared" si="439"/>
        <v>-0.33333333333333331</v>
      </c>
      <c r="AS746" s="114">
        <f t="shared" si="445"/>
        <v>-84366.666666666657</v>
      </c>
      <c r="AT746" s="103">
        <f t="shared" si="469"/>
        <v>0.28294179655146451</v>
      </c>
      <c r="AU746" s="5">
        <f t="shared" si="442"/>
        <v>0.38</v>
      </c>
      <c r="AW746" s="210">
        <f t="shared" si="443"/>
        <v>8.1081081081081155E-2</v>
      </c>
      <c r="AX746" s="276">
        <f t="shared" si="448"/>
        <v>-1.4273945790638424E-2</v>
      </c>
      <c r="AY746" s="19">
        <f t="shared" si="470"/>
        <v>4.7163349633627408E-2</v>
      </c>
    </row>
    <row r="747" spans="1:51">
      <c r="A747" s="4">
        <v>39415</v>
      </c>
      <c r="B747" s="9">
        <f t="shared" si="438"/>
        <v>39415</v>
      </c>
      <c r="C747" s="5">
        <v>0.38</v>
      </c>
      <c r="D747" s="5">
        <v>0.39</v>
      </c>
      <c r="E747" s="5">
        <v>0.36</v>
      </c>
      <c r="F747" s="5">
        <v>0.39</v>
      </c>
      <c r="G747" s="6">
        <v>58300</v>
      </c>
      <c r="H747" s="112">
        <v>0.39</v>
      </c>
      <c r="I747" s="19">
        <f t="shared" si="457"/>
        <v>2.6315789473684233E-2</v>
      </c>
      <c r="J747" s="8">
        <f t="shared" si="458"/>
        <v>0.41627105745132009</v>
      </c>
      <c r="K747" s="8">
        <f t="shared" si="459"/>
        <v>0.37172894254867994</v>
      </c>
      <c r="L747" s="8">
        <f t="shared" si="460"/>
        <v>0.39400000000000002</v>
      </c>
      <c r="M747" s="19">
        <f t="shared" si="461"/>
        <v>0.11982417779268591</v>
      </c>
      <c r="N747" s="19">
        <f t="shared" si="462"/>
        <v>-0.26408484654512637</v>
      </c>
      <c r="O747" s="19">
        <f t="shared" si="463"/>
        <v>-2.3639203872833411E-2</v>
      </c>
      <c r="P747" s="19">
        <f t="shared" si="464"/>
        <v>1.3851248988205505E-2</v>
      </c>
      <c r="Q747" s="214"/>
      <c r="R747" s="305"/>
      <c r="S747" s="215"/>
      <c r="T747" t="str">
        <f t="shared" si="465"/>
        <v/>
      </c>
      <c r="U747" t="str">
        <f t="shared" si="466"/>
        <v/>
      </c>
      <c r="V747" t="str">
        <f t="shared" si="467"/>
        <v>BrokeBandLower</v>
      </c>
      <c r="W747" t="str">
        <f t="shared" si="468"/>
        <v/>
      </c>
      <c r="X747" s="10"/>
      <c r="Y747" s="219">
        <f t="shared" si="447"/>
        <v>-1.2087912087912084E-3</v>
      </c>
      <c r="Z747" s="78">
        <f t="shared" si="449"/>
        <v>0.38960209589514166</v>
      </c>
      <c r="AA747" s="78">
        <f t="shared" si="472"/>
        <v>0.39519635521038399</v>
      </c>
      <c r="AB747" s="74">
        <f t="shared" si="440"/>
        <v>746</v>
      </c>
      <c r="AC747" s="80">
        <f t="shared" si="451"/>
        <v>-2.2813708928098439E-3</v>
      </c>
      <c r="AD747" s="79">
        <f t="shared" si="471"/>
        <v>-5.5942593152423226E-3</v>
      </c>
      <c r="AE747" s="81">
        <f t="shared" si="452"/>
        <v>-3.3128884224324787E-3</v>
      </c>
      <c r="AF747" s="19">
        <f t="shared" si="474"/>
        <v>-1.415564501414544E-2</v>
      </c>
      <c r="AG747" s="93">
        <f t="shared" si="473"/>
        <v>-0.31683308383547321</v>
      </c>
      <c r="AH747" s="91">
        <f t="shared" si="475"/>
        <v>3.3409302277266113E-4</v>
      </c>
      <c r="AI747" s="96">
        <f t="shared" si="476"/>
        <v>748.41667078661885</v>
      </c>
      <c r="AJ747" s="5">
        <f t="shared" si="441"/>
        <v>1.0000000000000009E-2</v>
      </c>
      <c r="AK747" s="5">
        <f t="shared" si="444"/>
        <v>1.0000000000000009E-2</v>
      </c>
      <c r="AL747" s="5">
        <f t="shared" si="446"/>
        <v>0</v>
      </c>
      <c r="AM747" s="95">
        <f t="shared" si="453"/>
        <v>5.7142857142857151E-3</v>
      </c>
      <c r="AN747" s="95">
        <f t="shared" si="454"/>
        <v>-6.4285714285714302E-3</v>
      </c>
      <c r="AO747" s="78">
        <f t="shared" si="455"/>
        <v>0.88888888888888884</v>
      </c>
      <c r="AP747" s="8">
        <f t="shared" si="456"/>
        <v>47.058823529411761</v>
      </c>
      <c r="AQ747" s="8">
        <f t="shared" si="450"/>
        <v>51.612903225806448</v>
      </c>
      <c r="AR747" s="8">
        <f t="shared" si="439"/>
        <v>1</v>
      </c>
      <c r="AS747" s="114">
        <f t="shared" si="445"/>
        <v>58300</v>
      </c>
      <c r="AT747" s="103">
        <f t="shared" si="469"/>
        <v>0.28144040141097471</v>
      </c>
      <c r="AU747" s="5">
        <f t="shared" si="442"/>
        <v>0.39</v>
      </c>
      <c r="AW747" s="210">
        <f t="shared" si="443"/>
        <v>8.3333333333333412E-2</v>
      </c>
      <c r="AX747" s="276">
        <f t="shared" si="448"/>
        <v>-1.5231522077503354E-2</v>
      </c>
      <c r="AY747" s="19">
        <f t="shared" si="470"/>
        <v>-6.7085604843263189E-2</v>
      </c>
    </row>
    <row r="748" spans="1:51">
      <c r="A748" s="4">
        <v>39416</v>
      </c>
      <c r="B748" s="9">
        <f t="shared" si="438"/>
        <v>39416</v>
      </c>
      <c r="C748" s="5">
        <v>0.38</v>
      </c>
      <c r="D748" s="5">
        <v>0.4</v>
      </c>
      <c r="E748" s="5">
        <v>0.38</v>
      </c>
      <c r="F748" s="5">
        <v>0.4</v>
      </c>
      <c r="G748" s="6">
        <v>5000</v>
      </c>
      <c r="H748" s="112">
        <v>0.4</v>
      </c>
      <c r="I748" s="19">
        <f t="shared" si="457"/>
        <v>2.5641025641025664E-2</v>
      </c>
      <c r="J748" s="8">
        <f t="shared" si="458"/>
        <v>0.41473676058159531</v>
      </c>
      <c r="K748" s="8">
        <f t="shared" si="459"/>
        <v>0.37226323941840472</v>
      </c>
      <c r="L748" s="8">
        <f t="shared" si="460"/>
        <v>0.39350000000000002</v>
      </c>
      <c r="M748" s="19">
        <f t="shared" si="461"/>
        <v>0.11409539451047579</v>
      </c>
      <c r="N748" s="19">
        <f t="shared" si="462"/>
        <v>-4.7809911052523857E-2</v>
      </c>
      <c r="O748" s="19">
        <f t="shared" si="463"/>
        <v>-3.6858120262281452E-3</v>
      </c>
      <c r="P748" s="19">
        <f t="shared" si="464"/>
        <v>1.4373292164486567E-3</v>
      </c>
      <c r="Q748" s="214"/>
      <c r="R748" s="305"/>
      <c r="S748" s="215"/>
      <c r="T748" t="str">
        <f t="shared" si="465"/>
        <v/>
      </c>
      <c r="U748" t="str">
        <f t="shared" si="466"/>
        <v/>
      </c>
      <c r="V748" t="str">
        <f t="shared" si="467"/>
        <v/>
      </c>
      <c r="W748" t="str">
        <f t="shared" si="468"/>
        <v/>
      </c>
      <c r="X748" s="10"/>
      <c r="Y748" s="219">
        <f t="shared" si="447"/>
        <v>-1.2967032967032964E-3</v>
      </c>
      <c r="Z748" s="78">
        <f t="shared" si="449"/>
        <v>0.39120337312728987</v>
      </c>
      <c r="AA748" s="78">
        <f t="shared" si="472"/>
        <v>0.39555182492481555</v>
      </c>
      <c r="AB748" s="74">
        <f t="shared" si="440"/>
        <v>747</v>
      </c>
      <c r="AC748" s="80">
        <f t="shared" si="451"/>
        <v>-8.28450700074567E-4</v>
      </c>
      <c r="AD748" s="79">
        <f t="shared" si="471"/>
        <v>-4.3484517975256876E-3</v>
      </c>
      <c r="AE748" s="81">
        <f t="shared" si="452"/>
        <v>-3.5200010974511206E-3</v>
      </c>
      <c r="AF748" s="19">
        <f t="shared" si="474"/>
        <v>-1.099338069885588E-2</v>
      </c>
      <c r="AG748" s="93">
        <f t="shared" si="473"/>
        <v>-0.63686277286802406</v>
      </c>
      <c r="AH748" s="91">
        <f t="shared" si="475"/>
        <v>3.0461856422899804E-4</v>
      </c>
      <c r="AI748" s="96">
        <f t="shared" si="476"/>
        <v>749.33313085456246</v>
      </c>
      <c r="AJ748" s="5">
        <f t="shared" si="441"/>
        <v>1.0000000000000009E-2</v>
      </c>
      <c r="AK748" s="5">
        <f t="shared" si="444"/>
        <v>1.0000000000000009E-2</v>
      </c>
      <c r="AL748" s="5">
        <f t="shared" si="446"/>
        <v>0</v>
      </c>
      <c r="AM748" s="95">
        <f t="shared" si="453"/>
        <v>6.4285714285714302E-3</v>
      </c>
      <c r="AN748" s="95">
        <f t="shared" si="454"/>
        <v>-5.0000000000000001E-3</v>
      </c>
      <c r="AO748" s="78">
        <f t="shared" si="455"/>
        <v>1.285714285714286</v>
      </c>
      <c r="AP748" s="8">
        <f t="shared" si="456"/>
        <v>56.250000000000007</v>
      </c>
      <c r="AQ748" s="8">
        <f t="shared" si="450"/>
        <v>51.724137931034484</v>
      </c>
      <c r="AR748" s="8">
        <f t="shared" si="439"/>
        <v>1</v>
      </c>
      <c r="AS748" s="114">
        <f t="shared" si="445"/>
        <v>5000</v>
      </c>
      <c r="AT748" s="103">
        <f t="shared" si="469"/>
        <v>0.2580538350668069</v>
      </c>
      <c r="AU748" s="5">
        <f t="shared" si="442"/>
        <v>0.4</v>
      </c>
      <c r="AW748" s="210">
        <f t="shared" si="443"/>
        <v>5.2631578947368467E-2</v>
      </c>
      <c r="AX748" s="276">
        <f t="shared" si="448"/>
        <v>-1.6321971527188783E-2</v>
      </c>
      <c r="AY748" s="19">
        <f t="shared" si="470"/>
        <v>-7.1591627162199453E-2</v>
      </c>
    </row>
    <row r="749" spans="1:51">
      <c r="A749" s="4">
        <v>39419</v>
      </c>
      <c r="B749" s="9">
        <f t="shared" si="438"/>
        <v>39419</v>
      </c>
      <c r="C749" s="5">
        <v>0.37</v>
      </c>
      <c r="D749" s="5">
        <v>0.4</v>
      </c>
      <c r="E749" s="5">
        <v>0.37</v>
      </c>
      <c r="F749" s="5">
        <v>0.39</v>
      </c>
      <c r="G749" s="6">
        <v>59000</v>
      </c>
      <c r="H749" s="112">
        <v>0.39</v>
      </c>
      <c r="I749" s="19">
        <f t="shared" si="457"/>
        <v>-2.5000000000000022E-2</v>
      </c>
      <c r="J749" s="8">
        <f t="shared" si="458"/>
        <v>0.41237460691435174</v>
      </c>
      <c r="K749" s="8">
        <f t="shared" si="459"/>
        <v>0.37262539308564818</v>
      </c>
      <c r="L749" s="8">
        <f t="shared" si="460"/>
        <v>0.39249999999999996</v>
      </c>
      <c r="M749" s="19">
        <f t="shared" si="461"/>
        <v>0.10667338986091904</v>
      </c>
      <c r="N749" s="19">
        <f t="shared" si="462"/>
        <v>-6.5050869769114936E-2</v>
      </c>
      <c r="O749" s="19">
        <f t="shared" si="463"/>
        <v>-5.6955493019983736E-3</v>
      </c>
      <c r="P749" s="19">
        <f t="shared" si="464"/>
        <v>9.728429479345308E-4</v>
      </c>
      <c r="Q749" s="214"/>
      <c r="R749" s="305"/>
      <c r="S749" s="215"/>
      <c r="T749" t="str">
        <f t="shared" si="465"/>
        <v>BrokeBandLower</v>
      </c>
      <c r="U749" t="str">
        <f t="shared" si="466"/>
        <v/>
      </c>
      <c r="V749" t="str">
        <f t="shared" si="467"/>
        <v>BrokeBandLower</v>
      </c>
      <c r="W749" t="str">
        <f t="shared" si="468"/>
        <v/>
      </c>
      <c r="X749" s="10"/>
      <c r="Y749" s="219">
        <f t="shared" si="447"/>
        <v>-7.6923076923076988E-4</v>
      </c>
      <c r="Z749" s="78">
        <f t="shared" si="449"/>
        <v>0.3910180536656872</v>
      </c>
      <c r="AA749" s="78">
        <f t="shared" si="472"/>
        <v>0.39514098988037921</v>
      </c>
      <c r="AB749" s="74">
        <f t="shared" si="440"/>
        <v>748</v>
      </c>
      <c r="AC749" s="80">
        <f t="shared" si="451"/>
        <v>-4.8234809379270977E-4</v>
      </c>
      <c r="AD749" s="79">
        <f t="shared" si="471"/>
        <v>-4.1229362146920079E-3</v>
      </c>
      <c r="AE749" s="81">
        <f t="shared" si="452"/>
        <v>-3.6405881208992981E-3</v>
      </c>
      <c r="AF749" s="19">
        <f t="shared" si="474"/>
        <v>-1.0434088895561409E-2</v>
      </c>
      <c r="AG749" s="93">
        <f t="shared" si="473"/>
        <v>-0.41777091413008077</v>
      </c>
      <c r="AH749" s="91">
        <f t="shared" si="475"/>
        <v>3.1149729214017727E-4</v>
      </c>
      <c r="AI749" s="96">
        <f t="shared" si="476"/>
        <v>749.18680746627217</v>
      </c>
      <c r="AJ749" s="5">
        <f t="shared" si="441"/>
        <v>-1.0000000000000009E-2</v>
      </c>
      <c r="AK749" s="5">
        <f t="shared" si="444"/>
        <v>0</v>
      </c>
      <c r="AL749" s="5">
        <f t="shared" si="446"/>
        <v>-1.0000000000000009E-2</v>
      </c>
      <c r="AM749" s="95">
        <f t="shared" si="453"/>
        <v>4.2857142857142894E-3</v>
      </c>
      <c r="AN749" s="95">
        <f t="shared" si="454"/>
        <v>-5.7142857142857151E-3</v>
      </c>
      <c r="AO749" s="78">
        <f t="shared" si="455"/>
        <v>0.75000000000000056</v>
      </c>
      <c r="AP749" s="8">
        <f t="shared" si="456"/>
        <v>42.857142857142868</v>
      </c>
      <c r="AQ749" s="8">
        <f t="shared" si="450"/>
        <v>47.368421052631597</v>
      </c>
      <c r="AR749" s="8">
        <f t="shared" si="439"/>
        <v>0.33333333333333331</v>
      </c>
      <c r="AS749" s="114">
        <f t="shared" si="445"/>
        <v>19666.666666666664</v>
      </c>
      <c r="AT749" s="103">
        <f t="shared" si="469"/>
        <v>0.26125615903041288</v>
      </c>
      <c r="AU749" s="5">
        <f t="shared" si="442"/>
        <v>0.39</v>
      </c>
      <c r="AW749" s="210">
        <f t="shared" si="443"/>
        <v>8.1081081081081155E-2</v>
      </c>
      <c r="AX749" s="276">
        <f t="shared" si="448"/>
        <v>-1.6741057116879187E-2</v>
      </c>
      <c r="AY749" s="19">
        <f t="shared" si="470"/>
        <v>-2.5676162281762355E-2</v>
      </c>
    </row>
    <row r="750" spans="1:51">
      <c r="A750" s="4">
        <v>39420</v>
      </c>
      <c r="B750" s="9">
        <f t="shared" si="438"/>
        <v>39420</v>
      </c>
      <c r="C750" s="5">
        <v>0.37</v>
      </c>
      <c r="D750" s="5">
        <v>0.37</v>
      </c>
      <c r="E750" s="5">
        <v>0.36</v>
      </c>
      <c r="F750" s="5">
        <v>0.37</v>
      </c>
      <c r="G750" s="6">
        <v>38400</v>
      </c>
      <c r="H750" s="112">
        <v>0.37</v>
      </c>
      <c r="I750" s="19">
        <f t="shared" si="457"/>
        <v>-5.1282051282051329E-2</v>
      </c>
      <c r="J750" s="8">
        <f t="shared" si="458"/>
        <v>0.41281742422927137</v>
      </c>
      <c r="K750" s="8">
        <f t="shared" si="459"/>
        <v>0.36918257577072855</v>
      </c>
      <c r="L750" s="8">
        <f t="shared" si="460"/>
        <v>0.39099999999999996</v>
      </c>
      <c r="M750" s="19">
        <f t="shared" si="461"/>
        <v>0.11819314161143166</v>
      </c>
      <c r="N750" s="19">
        <f t="shared" si="462"/>
        <v>0.10799086600259064</v>
      </c>
      <c r="O750" s="19">
        <f t="shared" si="463"/>
        <v>1.0738229451931341E-3</v>
      </c>
      <c r="P750" s="19">
        <f t="shared" si="464"/>
        <v>-9.2393523866160648E-3</v>
      </c>
      <c r="Q750" s="214"/>
      <c r="R750" s="305"/>
      <c r="S750" s="215"/>
      <c r="T750" t="str">
        <f t="shared" si="465"/>
        <v/>
      </c>
      <c r="U750" t="str">
        <f t="shared" si="466"/>
        <v/>
      </c>
      <c r="V750" t="str">
        <f t="shared" si="467"/>
        <v>BrokeBandLower</v>
      </c>
      <c r="W750" t="str">
        <f t="shared" si="468"/>
        <v/>
      </c>
      <c r="X750" s="10"/>
      <c r="Y750" s="219">
        <f t="shared" si="447"/>
        <v>-1.3846153846153858E-3</v>
      </c>
      <c r="Z750" s="78">
        <f t="shared" si="449"/>
        <v>0.38778127340117136</v>
      </c>
      <c r="AA750" s="78">
        <f t="shared" si="472"/>
        <v>0.39328055662923117</v>
      </c>
      <c r="AB750" s="74">
        <f t="shared" si="440"/>
        <v>749</v>
      </c>
      <c r="AC750" s="80">
        <f t="shared" si="451"/>
        <v>-1.4869560857284133E-3</v>
      </c>
      <c r="AD750" s="79">
        <f t="shared" si="471"/>
        <v>-5.4992832280598147E-3</v>
      </c>
      <c r="AE750" s="81">
        <f t="shared" si="452"/>
        <v>-4.0123271423314014E-3</v>
      </c>
      <c r="AF750" s="19">
        <f t="shared" si="474"/>
        <v>-1.3983104771803692E-2</v>
      </c>
      <c r="AG750" s="93">
        <f t="shared" si="473"/>
        <v>2.0827448161688729</v>
      </c>
      <c r="AH750" s="91">
        <f t="shared" si="475"/>
        <v>2.669456469823203E-4</v>
      </c>
      <c r="AI750" s="96">
        <f t="shared" si="476"/>
        <v>750.11787088899621</v>
      </c>
      <c r="AJ750" s="5">
        <f t="shared" si="441"/>
        <v>-2.0000000000000018E-2</v>
      </c>
      <c r="AK750" s="5">
        <f t="shared" si="444"/>
        <v>0</v>
      </c>
      <c r="AL750" s="5">
        <f t="shared" si="446"/>
        <v>-2.0000000000000018E-2</v>
      </c>
      <c r="AM750" s="95">
        <f t="shared" si="453"/>
        <v>4.2857142857142894E-3</v>
      </c>
      <c r="AN750" s="95">
        <f t="shared" si="454"/>
        <v>-5.7142857142857195E-3</v>
      </c>
      <c r="AO750" s="78">
        <f t="shared" si="455"/>
        <v>0.75</v>
      </c>
      <c r="AP750" s="8">
        <f t="shared" si="456"/>
        <v>42.857142857142854</v>
      </c>
      <c r="AQ750" s="8">
        <f t="shared" si="450"/>
        <v>47.368421052631575</v>
      </c>
      <c r="AR750" s="8">
        <f t="shared" si="439"/>
        <v>1</v>
      </c>
      <c r="AS750" s="114">
        <f t="shared" si="445"/>
        <v>38400</v>
      </c>
      <c r="AT750" s="103">
        <f t="shared" si="469"/>
        <v>0.27852405105623995</v>
      </c>
      <c r="AU750" s="5">
        <f t="shared" si="442"/>
        <v>0.37</v>
      </c>
      <c r="AW750" s="210">
        <f t="shared" si="443"/>
        <v>2.7777777777777804E-2</v>
      </c>
      <c r="AX750" s="276">
        <f t="shared" si="448"/>
        <v>-1.5503555324723198E-2</v>
      </c>
      <c r="AY750" s="19">
        <f t="shared" si="470"/>
        <v>7.3920170244701947E-2</v>
      </c>
    </row>
    <row r="751" spans="1:51">
      <c r="A751" s="4">
        <v>39421</v>
      </c>
      <c r="B751" s="9">
        <f t="shared" si="438"/>
        <v>39421</v>
      </c>
      <c r="C751" s="5">
        <v>0.37</v>
      </c>
      <c r="D751" s="5">
        <v>0.37</v>
      </c>
      <c r="E751" s="5">
        <v>0.36</v>
      </c>
      <c r="F751" s="5">
        <v>0.36</v>
      </c>
      <c r="G751" s="6">
        <v>89000</v>
      </c>
      <c r="H751" s="112">
        <v>0.36</v>
      </c>
      <c r="I751" s="19">
        <f t="shared" si="457"/>
        <v>-2.7027027027027053E-2</v>
      </c>
      <c r="J751" s="8">
        <f t="shared" si="458"/>
        <v>0.41517099530598683</v>
      </c>
      <c r="K751" s="8">
        <f t="shared" si="459"/>
        <v>0.36382900469401308</v>
      </c>
      <c r="L751" s="8">
        <f t="shared" si="460"/>
        <v>0.38949999999999996</v>
      </c>
      <c r="M751" s="19">
        <f t="shared" si="461"/>
        <v>0.14111571631061498</v>
      </c>
      <c r="N751" s="19">
        <f t="shared" si="462"/>
        <v>0.19394166519867045</v>
      </c>
      <c r="O751" s="19">
        <f t="shared" si="463"/>
        <v>5.7012396729851575E-3</v>
      </c>
      <c r="P751" s="19">
        <f t="shared" si="464"/>
        <v>-1.4501147746583164E-2</v>
      </c>
      <c r="Q751" s="214"/>
      <c r="R751" s="305"/>
      <c r="S751" s="215"/>
      <c r="T751" t="str">
        <f t="shared" si="465"/>
        <v/>
      </c>
      <c r="U751" t="str">
        <f t="shared" si="466"/>
        <v/>
      </c>
      <c r="V751" t="str">
        <f t="shared" si="467"/>
        <v>BrokeBandLower</v>
      </c>
      <c r="W751" t="str">
        <f t="shared" si="468"/>
        <v>BrokeBandLower</v>
      </c>
      <c r="X751" s="10"/>
      <c r="Y751" s="219">
        <f t="shared" si="447"/>
        <v>-1.8681318681318699E-3</v>
      </c>
      <c r="Z751" s="78">
        <f t="shared" si="449"/>
        <v>0.38350295729739098</v>
      </c>
      <c r="AA751" s="78">
        <f t="shared" si="472"/>
        <v>0.39081779543866807</v>
      </c>
      <c r="AB751" s="74">
        <f t="shared" si="440"/>
        <v>750</v>
      </c>
      <c r="AC751" s="80">
        <f t="shared" si="451"/>
        <v>-2.6420087991565521E-3</v>
      </c>
      <c r="AD751" s="79">
        <f t="shared" si="471"/>
        <v>-7.3148381412770913E-3</v>
      </c>
      <c r="AE751" s="81">
        <f t="shared" si="452"/>
        <v>-4.6728293421205392E-3</v>
      </c>
      <c r="AF751" s="19">
        <f t="shared" si="474"/>
        <v>-1.8716747872411111E-2</v>
      </c>
      <c r="AG751" s="93">
        <f t="shared" si="473"/>
        <v>0.77679006428916464</v>
      </c>
      <c r="AH751" s="91">
        <f t="shared" si="475"/>
        <v>2.0032904226091963E-4</v>
      </c>
      <c r="AI751" s="96">
        <f t="shared" si="476"/>
        <v>750.48066111978096</v>
      </c>
      <c r="AJ751" s="5">
        <f t="shared" si="441"/>
        <v>-1.0000000000000009E-2</v>
      </c>
      <c r="AK751" s="5">
        <f t="shared" si="444"/>
        <v>0</v>
      </c>
      <c r="AL751" s="5">
        <f t="shared" si="446"/>
        <v>-1.0000000000000009E-2</v>
      </c>
      <c r="AM751" s="95">
        <f t="shared" si="453"/>
        <v>3.5714285714285748E-3</v>
      </c>
      <c r="AN751" s="95">
        <f t="shared" si="454"/>
        <v>-6.4285714285714345E-3</v>
      </c>
      <c r="AO751" s="78">
        <f t="shared" si="455"/>
        <v>0.55555555555555558</v>
      </c>
      <c r="AP751" s="8">
        <f t="shared" si="456"/>
        <v>35.714285714285722</v>
      </c>
      <c r="AQ751" s="8">
        <f t="shared" si="450"/>
        <v>49.295774647887328</v>
      </c>
      <c r="AR751" s="8">
        <f t="shared" si="439"/>
        <v>-1</v>
      </c>
      <c r="AS751" s="114">
        <f t="shared" si="445"/>
        <v>-89000</v>
      </c>
      <c r="AT751" s="103">
        <f t="shared" si="469"/>
        <v>0.21850393700787404</v>
      </c>
      <c r="AU751" s="5">
        <f t="shared" si="442"/>
        <v>0.36</v>
      </c>
      <c r="AW751" s="210">
        <f t="shared" si="443"/>
        <v>2.7777777777777804E-2</v>
      </c>
      <c r="AX751" s="276">
        <f t="shared" si="448"/>
        <v>-1.2619719667459941E-2</v>
      </c>
      <c r="AY751" s="19">
        <f t="shared" si="470"/>
        <v>0.18601124689537918</v>
      </c>
    </row>
    <row r="752" spans="1:51">
      <c r="A752" s="4">
        <v>39422</v>
      </c>
      <c r="B752" s="9">
        <f t="shared" si="438"/>
        <v>39422</v>
      </c>
      <c r="C752" s="5">
        <v>0.36</v>
      </c>
      <c r="D752" s="5">
        <v>0.38</v>
      </c>
      <c r="E752" s="5">
        <v>0.36</v>
      </c>
      <c r="F752" s="5">
        <v>0.36</v>
      </c>
      <c r="G752" s="6">
        <v>0</v>
      </c>
      <c r="H752" s="112">
        <v>0.36</v>
      </c>
      <c r="I752" s="19">
        <f t="shared" si="457"/>
        <v>0</v>
      </c>
      <c r="J752" s="8">
        <f t="shared" si="458"/>
        <v>0.41569574435974338</v>
      </c>
      <c r="K752" s="8">
        <f t="shared" si="459"/>
        <v>0.35930425564025664</v>
      </c>
      <c r="L752" s="8">
        <f t="shared" si="460"/>
        <v>0.38750000000000001</v>
      </c>
      <c r="M752" s="19">
        <f t="shared" si="461"/>
        <v>0.15694634236658511</v>
      </c>
      <c r="N752" s="19">
        <f t="shared" si="462"/>
        <v>0.11218187789320901</v>
      </c>
      <c r="O752" s="19">
        <f t="shared" si="463"/>
        <v>1.2639347634817273E-3</v>
      </c>
      <c r="P752" s="19">
        <f t="shared" si="464"/>
        <v>-1.2436471516507695E-2</v>
      </c>
      <c r="Q752" s="214"/>
      <c r="R752" s="305"/>
      <c r="S752" s="215"/>
      <c r="T752" t="str">
        <f t="shared" si="465"/>
        <v/>
      </c>
      <c r="U752" t="str">
        <f t="shared" si="466"/>
        <v/>
      </c>
      <c r="V752" t="str">
        <f t="shared" si="467"/>
        <v/>
      </c>
      <c r="W752" t="str">
        <f t="shared" si="468"/>
        <v/>
      </c>
      <c r="X752" s="10"/>
      <c r="Y752" s="219">
        <f t="shared" si="447"/>
        <v>-2.1758241758241779E-3</v>
      </c>
      <c r="Z752" s="78">
        <f t="shared" si="449"/>
        <v>0.37988350187359277</v>
      </c>
      <c r="AA752" s="78">
        <f t="shared" si="472"/>
        <v>0.38853727857620662</v>
      </c>
      <c r="AB752" s="74">
        <f t="shared" si="440"/>
        <v>751</v>
      </c>
      <c r="AC752" s="80">
        <f t="shared" si="451"/>
        <v>-3.1847578883946546E-3</v>
      </c>
      <c r="AD752" s="79">
        <f t="shared" si="471"/>
        <v>-8.6537767026138579E-3</v>
      </c>
      <c r="AE752" s="81">
        <f t="shared" si="452"/>
        <v>-5.4690188142192033E-3</v>
      </c>
      <c r="AF752" s="19">
        <f t="shared" si="474"/>
        <v>-2.2272706326470371E-2</v>
      </c>
      <c r="AG752" s="93">
        <f t="shared" si="473"/>
        <v>0.20543046238580751</v>
      </c>
      <c r="AH752" s="91">
        <f t="shared" si="475"/>
        <v>1.3417332886109018E-4</v>
      </c>
      <c r="AI752" s="96">
        <f t="shared" si="476"/>
        <v>749.73398403606257</v>
      </c>
      <c r="AJ752" s="5">
        <f t="shared" si="441"/>
        <v>0</v>
      </c>
      <c r="AK752" s="5">
        <f t="shared" si="444"/>
        <v>0</v>
      </c>
      <c r="AL752" s="5">
        <f t="shared" si="446"/>
        <v>0</v>
      </c>
      <c r="AM752" s="95">
        <f t="shared" si="453"/>
        <v>3.5714285714285748E-3</v>
      </c>
      <c r="AN752" s="95">
        <f t="shared" si="454"/>
        <v>-6.4285714285714345E-3</v>
      </c>
      <c r="AO752" s="78">
        <f t="shared" si="455"/>
        <v>0.55555555555555558</v>
      </c>
      <c r="AP752" s="8">
        <f t="shared" si="456"/>
        <v>35.714285714285722</v>
      </c>
      <c r="AQ752" s="8">
        <f t="shared" si="450"/>
        <v>49.295774647887328</v>
      </c>
      <c r="AR752" s="8">
        <f t="shared" si="439"/>
        <v>-1</v>
      </c>
      <c r="AS752" s="114">
        <f t="shared" si="445"/>
        <v>0</v>
      </c>
      <c r="AT752" s="103">
        <f t="shared" si="469"/>
        <v>0.13441367118444314</v>
      </c>
      <c r="AU752" s="5">
        <f t="shared" si="442"/>
        <v>0.36</v>
      </c>
      <c r="AW752" s="210">
        <f t="shared" si="443"/>
        <v>5.5555555555555608E-2</v>
      </c>
      <c r="AX752" s="276">
        <f t="shared" si="448"/>
        <v>-9.1947619338642317E-3</v>
      </c>
      <c r="AY752" s="19">
        <f t="shared" si="470"/>
        <v>0.27139729121138828</v>
      </c>
    </row>
    <row r="753" spans="1:51">
      <c r="A753" s="4">
        <v>39423</v>
      </c>
      <c r="B753" s="9">
        <f t="shared" si="438"/>
        <v>39423</v>
      </c>
      <c r="C753" s="5">
        <v>0.36</v>
      </c>
      <c r="D753" s="5">
        <v>0.36</v>
      </c>
      <c r="E753" s="5">
        <v>0.36</v>
      </c>
      <c r="F753" s="5">
        <v>0.36</v>
      </c>
      <c r="G753" s="6">
        <v>8500</v>
      </c>
      <c r="H753" s="112">
        <v>0.36</v>
      </c>
      <c r="I753" s="19">
        <f t="shared" si="457"/>
        <v>0</v>
      </c>
      <c r="J753" s="8">
        <f t="shared" si="458"/>
        <v>0.41548332870112997</v>
      </c>
      <c r="K753" s="8">
        <f t="shared" si="459"/>
        <v>0.35551667129887016</v>
      </c>
      <c r="L753" s="8">
        <f t="shared" si="460"/>
        <v>0.38550000000000006</v>
      </c>
      <c r="M753" s="19">
        <f t="shared" si="461"/>
        <v>0.16867467053844007</v>
      </c>
      <c r="N753" s="19">
        <f t="shared" si="462"/>
        <v>7.4728266966940127E-2</v>
      </c>
      <c r="O753" s="19">
        <f t="shared" si="463"/>
        <v>-5.1098829250843315E-4</v>
      </c>
      <c r="P753" s="19">
        <f t="shared" si="464"/>
        <v>-1.0541440247172297E-2</v>
      </c>
      <c r="Q753" s="214"/>
      <c r="R753" s="305"/>
      <c r="S753" s="215"/>
      <c r="T753" t="str">
        <f t="shared" si="465"/>
        <v/>
      </c>
      <c r="U753" t="str">
        <f t="shared" si="466"/>
        <v/>
      </c>
      <c r="V753" t="str">
        <f t="shared" si="467"/>
        <v/>
      </c>
      <c r="W753" t="str">
        <f t="shared" si="468"/>
        <v/>
      </c>
      <c r="X753" s="10"/>
      <c r="Y753" s="219">
        <f t="shared" si="447"/>
        <v>-2.3076923076923096E-3</v>
      </c>
      <c r="Z753" s="78">
        <f t="shared" si="449"/>
        <v>0.37682144258505945</v>
      </c>
      <c r="AA753" s="78">
        <f t="shared" si="472"/>
        <v>0.38642551996156732</v>
      </c>
      <c r="AB753" s="74">
        <f t="shared" si="440"/>
        <v>752</v>
      </c>
      <c r="AC753" s="80">
        <f t="shared" si="451"/>
        <v>-3.3080468498309324E-3</v>
      </c>
      <c r="AD753" s="79">
        <f t="shared" si="471"/>
        <v>-9.6040773765078691E-3</v>
      </c>
      <c r="AE753" s="81">
        <f t="shared" si="452"/>
        <v>-6.2960305266769366E-3</v>
      </c>
      <c r="AF753" s="19">
        <f t="shared" si="474"/>
        <v>-2.4853631244290131E-2</v>
      </c>
      <c r="AG753" s="93">
        <f t="shared" si="473"/>
        <v>3.8712192812378685E-2</v>
      </c>
      <c r="AH753" s="91">
        <f t="shared" si="475"/>
        <v>8.2722450034045618E-5</v>
      </c>
      <c r="AI753" s="96">
        <f t="shared" si="476"/>
        <v>748.79824644780558</v>
      </c>
      <c r="AJ753" s="5">
        <f t="shared" si="441"/>
        <v>0</v>
      </c>
      <c r="AK753" s="5">
        <f t="shared" si="444"/>
        <v>0</v>
      </c>
      <c r="AL753" s="5">
        <f t="shared" si="446"/>
        <v>0</v>
      </c>
      <c r="AM753" s="95">
        <f t="shared" si="453"/>
        <v>3.5714285714285748E-3</v>
      </c>
      <c r="AN753" s="95">
        <f t="shared" si="454"/>
        <v>-6.4285714285714345E-3</v>
      </c>
      <c r="AO753" s="78">
        <f t="shared" si="455"/>
        <v>0.55555555555555558</v>
      </c>
      <c r="AP753" s="8">
        <f t="shared" si="456"/>
        <v>35.714285714285722</v>
      </c>
      <c r="AQ753" s="8">
        <f t="shared" si="450"/>
        <v>49.295774647887328</v>
      </c>
      <c r="AR753" s="8">
        <f t="shared" si="439"/>
        <v>0</v>
      </c>
      <c r="AS753" s="114">
        <f t="shared" si="445"/>
        <v>0</v>
      </c>
      <c r="AT753" s="103">
        <f t="shared" si="469"/>
        <v>8.8868331791551028E-2</v>
      </c>
      <c r="AU753" s="5">
        <f t="shared" si="442"/>
        <v>0.36</v>
      </c>
      <c r="AW753" s="210">
        <f t="shared" si="443"/>
        <v>0</v>
      </c>
      <c r="AX753" s="276">
        <f t="shared" si="448"/>
        <v>-5.7650661098768976E-3</v>
      </c>
      <c r="AY753" s="19">
        <f t="shared" si="470"/>
        <v>0.3730053968396716</v>
      </c>
    </row>
    <row r="754" spans="1:51">
      <c r="A754" s="4">
        <v>39426</v>
      </c>
      <c r="B754" s="9">
        <f t="shared" si="438"/>
        <v>39426</v>
      </c>
      <c r="C754" s="5">
        <v>0.37</v>
      </c>
      <c r="D754" s="5">
        <v>0.39</v>
      </c>
      <c r="E754" s="5">
        <v>0.36</v>
      </c>
      <c r="F754" s="5">
        <v>0.39</v>
      </c>
      <c r="G754" s="6">
        <v>106000</v>
      </c>
      <c r="H754" s="112">
        <v>0.39</v>
      </c>
      <c r="I754" s="19">
        <f t="shared" si="457"/>
        <v>8.3333333333333412E-2</v>
      </c>
      <c r="J754" s="8">
        <f t="shared" si="458"/>
        <v>0.41593325909419154</v>
      </c>
      <c r="K754" s="8">
        <f t="shared" si="459"/>
        <v>0.35606674090580848</v>
      </c>
      <c r="L754" s="8">
        <f t="shared" si="460"/>
        <v>0.38600000000000001</v>
      </c>
      <c r="M754" s="19">
        <f t="shared" si="461"/>
        <v>0.16813285631813546</v>
      </c>
      <c r="N754" s="19">
        <f t="shared" si="462"/>
        <v>-3.212184844203581E-3</v>
      </c>
      <c r="O754" s="19">
        <f t="shared" si="463"/>
        <v>1.082908415286187E-3</v>
      </c>
      <c r="P754" s="19">
        <f t="shared" si="464"/>
        <v>1.5472399787291422E-3</v>
      </c>
      <c r="Q754" s="214"/>
      <c r="R754" s="305"/>
      <c r="S754" s="215"/>
      <c r="T754" t="str">
        <f t="shared" si="465"/>
        <v/>
      </c>
      <c r="U754" t="str">
        <f t="shared" si="466"/>
        <v/>
      </c>
      <c r="V754" t="str">
        <f t="shared" si="467"/>
        <v/>
      </c>
      <c r="W754" t="str">
        <f t="shared" si="468"/>
        <v/>
      </c>
      <c r="X754" s="10"/>
      <c r="Y754" s="219">
        <f t="shared" si="447"/>
        <v>-2.0659340659340678E-3</v>
      </c>
      <c r="Z754" s="78">
        <f t="shared" si="449"/>
        <v>0.37885094042696033</v>
      </c>
      <c r="AA754" s="78">
        <f t="shared" si="472"/>
        <v>0.38669003148441133</v>
      </c>
      <c r="AB754" s="74">
        <f t="shared" si="440"/>
        <v>753</v>
      </c>
      <c r="AC754" s="80">
        <f t="shared" si="451"/>
        <v>-1.2344484246192573E-3</v>
      </c>
      <c r="AD754" s="79">
        <f t="shared" si="471"/>
        <v>-7.8390910574510086E-3</v>
      </c>
      <c r="AE754" s="81">
        <f t="shared" si="452"/>
        <v>-6.6046426328317514E-3</v>
      </c>
      <c r="AF754" s="19">
        <f t="shared" si="474"/>
        <v>-2.0272286377175531E-2</v>
      </c>
      <c r="AG754" s="93">
        <f t="shared" si="473"/>
        <v>-0.62683466085664796</v>
      </c>
      <c r="AH754" s="91">
        <f t="shared" si="475"/>
        <v>6.6908845582538793E-5</v>
      </c>
      <c r="AI754" s="96">
        <f t="shared" si="476"/>
        <v>749.23234893168092</v>
      </c>
      <c r="AJ754" s="5">
        <f t="shared" si="441"/>
        <v>3.0000000000000027E-2</v>
      </c>
      <c r="AK754" s="5">
        <f t="shared" si="444"/>
        <v>3.0000000000000027E-2</v>
      </c>
      <c r="AL754" s="5">
        <f t="shared" si="446"/>
        <v>0</v>
      </c>
      <c r="AM754" s="95">
        <f t="shared" si="453"/>
        <v>5.7142857142857195E-3</v>
      </c>
      <c r="AN754" s="95">
        <f t="shared" si="454"/>
        <v>-5.0000000000000044E-3</v>
      </c>
      <c r="AO754" s="78">
        <f t="shared" si="455"/>
        <v>1.1428571428571428</v>
      </c>
      <c r="AP754" s="8">
        <f t="shared" si="456"/>
        <v>53.333333333333329</v>
      </c>
      <c r="AQ754" s="8">
        <f t="shared" si="450"/>
        <v>57.831325301204821</v>
      </c>
      <c r="AR754" s="8">
        <f t="shared" si="439"/>
        <v>1</v>
      </c>
      <c r="AS754" s="114">
        <f t="shared" si="445"/>
        <v>106000</v>
      </c>
      <c r="AT754" s="103">
        <f t="shared" si="469"/>
        <v>0.14477568740955138</v>
      </c>
      <c r="AU754" s="5">
        <f t="shared" si="442"/>
        <v>0.39</v>
      </c>
      <c r="AW754" s="210">
        <f t="shared" si="443"/>
        <v>8.3333333333333412E-2</v>
      </c>
      <c r="AX754" s="276">
        <f t="shared" si="448"/>
        <v>-2.7820016841167416E-3</v>
      </c>
      <c r="AY754" s="19">
        <f t="shared" si="470"/>
        <v>0.51743802567146169</v>
      </c>
    </row>
    <row r="755" spans="1:51">
      <c r="A755" s="4">
        <v>39427</v>
      </c>
      <c r="B755" s="9">
        <f t="shared" si="438"/>
        <v>39427</v>
      </c>
      <c r="C755" s="5">
        <v>0.39</v>
      </c>
      <c r="D755" s="5">
        <v>0.4</v>
      </c>
      <c r="E755" s="5">
        <v>0.37</v>
      </c>
      <c r="F755" s="5">
        <v>0.4</v>
      </c>
      <c r="G755" s="6">
        <v>71600</v>
      </c>
      <c r="H755" s="112">
        <v>0.4</v>
      </c>
      <c r="I755" s="19">
        <f t="shared" si="457"/>
        <v>2.5641025641025664E-2</v>
      </c>
      <c r="J755" s="8">
        <f t="shared" si="458"/>
        <v>0.41411817604250845</v>
      </c>
      <c r="K755" s="8">
        <f t="shared" si="459"/>
        <v>0.35688182395749168</v>
      </c>
      <c r="L755" s="8">
        <f t="shared" si="460"/>
        <v>0.38550000000000006</v>
      </c>
      <c r="M755" s="19">
        <f t="shared" si="461"/>
        <v>0.16037900571768599</v>
      </c>
      <c r="N755" s="19">
        <f t="shared" si="462"/>
        <v>-4.611740245331878E-2</v>
      </c>
      <c r="O755" s="19">
        <f t="shared" si="463"/>
        <v>-4.3638805313043188E-3</v>
      </c>
      <c r="P755" s="19">
        <f t="shared" si="464"/>
        <v>2.2891299805471699E-3</v>
      </c>
      <c r="Q755" s="214"/>
      <c r="R755" s="305"/>
      <c r="S755" s="215"/>
      <c r="T755" t="str">
        <f t="shared" si="465"/>
        <v/>
      </c>
      <c r="U755" t="str">
        <f t="shared" si="466"/>
        <v/>
      </c>
      <c r="V755" t="str">
        <f t="shared" si="467"/>
        <v/>
      </c>
      <c r="W755" t="str">
        <f t="shared" si="468"/>
        <v/>
      </c>
      <c r="X755" s="10"/>
      <c r="Y755" s="219">
        <f t="shared" si="447"/>
        <v>-9.2307692307692381E-4</v>
      </c>
      <c r="Z755" s="78">
        <f t="shared" si="449"/>
        <v>0.38210789560120845</v>
      </c>
      <c r="AA755" s="78">
        <f t="shared" si="472"/>
        <v>0.3876749691545649</v>
      </c>
      <c r="AB755" s="74">
        <f t="shared" si="440"/>
        <v>754</v>
      </c>
      <c r="AC755" s="80">
        <f t="shared" si="451"/>
        <v>8.3005526358024152E-4</v>
      </c>
      <c r="AD755" s="79">
        <f t="shared" si="471"/>
        <v>-5.5670735533564497E-3</v>
      </c>
      <c r="AE755" s="81">
        <f t="shared" si="452"/>
        <v>-6.3971288169366912E-3</v>
      </c>
      <c r="AF755" s="19">
        <f t="shared" si="474"/>
        <v>-1.4360157338754759E-2</v>
      </c>
      <c r="AG755" s="93">
        <f t="shared" si="473"/>
        <v>-1.6724098366736193</v>
      </c>
      <c r="AH755" s="91">
        <f t="shared" si="475"/>
        <v>1.3177677818265509E-4</v>
      </c>
      <c r="AI755" s="96">
        <f t="shared" si="476"/>
        <v>750.38533050686692</v>
      </c>
      <c r="AJ755" s="5">
        <f t="shared" si="441"/>
        <v>1.0000000000000009E-2</v>
      </c>
      <c r="AK755" s="5">
        <f t="shared" si="444"/>
        <v>1.0000000000000009E-2</v>
      </c>
      <c r="AL755" s="5">
        <f t="shared" si="446"/>
        <v>0</v>
      </c>
      <c r="AM755" s="95">
        <f t="shared" si="453"/>
        <v>5.0000000000000044E-3</v>
      </c>
      <c r="AN755" s="95">
        <f t="shared" si="454"/>
        <v>-5.0000000000000044E-3</v>
      </c>
      <c r="AO755" s="78">
        <f t="shared" si="455"/>
        <v>1</v>
      </c>
      <c r="AP755" s="8">
        <f t="shared" si="456"/>
        <v>50</v>
      </c>
      <c r="AQ755" s="8">
        <f t="shared" si="450"/>
        <v>54.545454545454547</v>
      </c>
      <c r="AR755" s="8">
        <f t="shared" si="439"/>
        <v>1</v>
      </c>
      <c r="AS755" s="114">
        <f t="shared" si="445"/>
        <v>71600</v>
      </c>
      <c r="AT755" s="103">
        <f t="shared" si="469"/>
        <v>0.10876515654219703</v>
      </c>
      <c r="AU755" s="5">
        <f t="shared" si="442"/>
        <v>0.4</v>
      </c>
      <c r="AW755" s="210">
        <f t="shared" si="443"/>
        <v>8.1081081081081155E-2</v>
      </c>
      <c r="AX755" s="276">
        <f t="shared" si="448"/>
        <v>-1.4806398746103962E-3</v>
      </c>
      <c r="AY755" s="19">
        <f t="shared" si="470"/>
        <v>0.46777894382170909</v>
      </c>
    </row>
    <row r="756" spans="1:51">
      <c r="A756" s="4">
        <v>39428</v>
      </c>
      <c r="B756" s="9">
        <f t="shared" si="438"/>
        <v>39428</v>
      </c>
      <c r="C756" s="5">
        <v>0.4</v>
      </c>
      <c r="D756" s="5">
        <v>0.41</v>
      </c>
      <c r="E756" s="5">
        <v>0.38</v>
      </c>
      <c r="F756" s="5">
        <v>0.4</v>
      </c>
      <c r="G756" s="6">
        <v>125300</v>
      </c>
      <c r="H756" s="112">
        <v>0.4</v>
      </c>
      <c r="I756" s="19">
        <f t="shared" si="457"/>
        <v>0</v>
      </c>
      <c r="J756" s="8">
        <f t="shared" si="458"/>
        <v>0.41525747767665566</v>
      </c>
      <c r="K756" s="8">
        <f t="shared" si="459"/>
        <v>0.35674252232334447</v>
      </c>
      <c r="L756" s="8">
        <f t="shared" si="460"/>
        <v>0.38600000000000007</v>
      </c>
      <c r="M756" s="19">
        <f t="shared" si="461"/>
        <v>0.16402573758861966</v>
      </c>
      <c r="N756" s="19">
        <f t="shared" si="462"/>
        <v>2.2738212240528469E-2</v>
      </c>
      <c r="O756" s="19">
        <f t="shared" si="463"/>
        <v>2.7511510000234065E-3</v>
      </c>
      <c r="P756" s="19">
        <f t="shared" si="464"/>
        <v>-3.9032986494657559E-4</v>
      </c>
      <c r="Q756" s="214"/>
      <c r="R756" s="305"/>
      <c r="S756" s="215"/>
      <c r="T756" t="str">
        <f t="shared" si="465"/>
        <v/>
      </c>
      <c r="U756" t="str">
        <f t="shared" si="466"/>
        <v/>
      </c>
      <c r="V756" t="str">
        <f t="shared" si="467"/>
        <v/>
      </c>
      <c r="W756" t="str">
        <f t="shared" si="468"/>
        <v/>
      </c>
      <c r="X756" s="10"/>
      <c r="Y756" s="219">
        <f t="shared" si="447"/>
        <v>2.1978021978021997E-4</v>
      </c>
      <c r="Z756" s="78">
        <f t="shared" si="449"/>
        <v>0.38486327967862233</v>
      </c>
      <c r="AA756" s="78">
        <f t="shared" si="472"/>
        <v>0.38858702143712709</v>
      </c>
      <c r="AB756" s="74">
        <f t="shared" si="440"/>
        <v>755</v>
      </c>
      <c r="AC756" s="80">
        <f t="shared" si="451"/>
        <v>2.1387096467455433E-3</v>
      </c>
      <c r="AD756" s="79">
        <f t="shared" si="471"/>
        <v>-3.7237417585047616E-3</v>
      </c>
      <c r="AE756" s="81">
        <f t="shared" si="452"/>
        <v>-5.862451405250305E-3</v>
      </c>
      <c r="AF756" s="19">
        <f t="shared" si="474"/>
        <v>-9.5827743930641252E-3</v>
      </c>
      <c r="AG756" s="93">
        <f t="shared" si="473"/>
        <v>1.5765870546025327</v>
      </c>
      <c r="AH756" s="91">
        <f t="shared" si="475"/>
        <v>2.4350732116750043E-4</v>
      </c>
      <c r="AI756" s="96">
        <f t="shared" si="476"/>
        <v>751.07297758803441</v>
      </c>
      <c r="AJ756" s="5">
        <f t="shared" si="441"/>
        <v>0</v>
      </c>
      <c r="AK756" s="5">
        <f t="shared" si="444"/>
        <v>0</v>
      </c>
      <c r="AL756" s="5">
        <f t="shared" si="446"/>
        <v>0</v>
      </c>
      <c r="AM756" s="95">
        <f t="shared" si="453"/>
        <v>5.0000000000000044E-3</v>
      </c>
      <c r="AN756" s="95">
        <f t="shared" si="454"/>
        <v>-5.0000000000000044E-3</v>
      </c>
      <c r="AO756" s="78">
        <f t="shared" si="455"/>
        <v>1</v>
      </c>
      <c r="AP756" s="8">
        <f t="shared" si="456"/>
        <v>50</v>
      </c>
      <c r="AQ756" s="8">
        <f t="shared" si="450"/>
        <v>54.545454545454547</v>
      </c>
      <c r="AR756" s="8">
        <f t="shared" si="439"/>
        <v>0.33333333333333581</v>
      </c>
      <c r="AS756" s="114">
        <f t="shared" si="445"/>
        <v>41766.666666666977</v>
      </c>
      <c r="AT756" s="103">
        <f t="shared" si="469"/>
        <v>0.12934164288349176</v>
      </c>
      <c r="AU756" s="5">
        <f t="shared" si="442"/>
        <v>0.4</v>
      </c>
      <c r="AW756" s="210">
        <f t="shared" si="443"/>
        <v>7.8947368421052558E-2</v>
      </c>
      <c r="AX756" s="276">
        <f t="shared" si="448"/>
        <v>-2.2869696660864126E-5</v>
      </c>
      <c r="AY756" s="19">
        <f t="shared" si="470"/>
        <v>0.98455418022097918</v>
      </c>
    </row>
    <row r="757" spans="1:51">
      <c r="A757" s="4">
        <v>39429</v>
      </c>
      <c r="B757" s="9">
        <f t="shared" si="438"/>
        <v>39429</v>
      </c>
      <c r="C757" s="5">
        <v>0.38</v>
      </c>
      <c r="D757" s="5">
        <v>0.4</v>
      </c>
      <c r="E757" s="5">
        <v>0.38</v>
      </c>
      <c r="F757" s="5">
        <v>0.38</v>
      </c>
      <c r="G757" s="6">
        <v>0</v>
      </c>
      <c r="H757" s="112">
        <v>0.38</v>
      </c>
      <c r="I757" s="19">
        <f t="shared" si="457"/>
        <v>-5.0000000000000044E-2</v>
      </c>
      <c r="J757" s="8">
        <f t="shared" si="458"/>
        <v>0.41363564212655279</v>
      </c>
      <c r="K757" s="8">
        <f t="shared" si="459"/>
        <v>0.35636435787344733</v>
      </c>
      <c r="L757" s="8">
        <f t="shared" si="460"/>
        <v>0.38500000000000006</v>
      </c>
      <c r="M757" s="19">
        <f t="shared" si="461"/>
        <v>0.16070991104403243</v>
      </c>
      <c r="N757" s="19">
        <f t="shared" si="462"/>
        <v>-2.0215282024235733E-2</v>
      </c>
      <c r="O757" s="19">
        <f t="shared" si="463"/>
        <v>-3.9056143171146609E-3</v>
      </c>
      <c r="P757" s="19">
        <f t="shared" si="464"/>
        <v>-1.0600487080549732E-3</v>
      </c>
      <c r="Q757" s="214"/>
      <c r="R757" s="305"/>
      <c r="S757" s="215"/>
      <c r="T757" t="str">
        <f t="shared" si="465"/>
        <v/>
      </c>
      <c r="U757" t="str">
        <f t="shared" si="466"/>
        <v/>
      </c>
      <c r="V757" t="str">
        <f t="shared" si="467"/>
        <v/>
      </c>
      <c r="W757" t="str">
        <f t="shared" si="468"/>
        <v/>
      </c>
      <c r="X757" s="10"/>
      <c r="Y757" s="219">
        <f t="shared" si="447"/>
        <v>4.6153846153846196E-4</v>
      </c>
      <c r="Z757" s="78">
        <f t="shared" si="449"/>
        <v>0.3841143346081145</v>
      </c>
      <c r="AA757" s="78">
        <f t="shared" si="472"/>
        <v>0.38795158185077966</v>
      </c>
      <c r="AB757" s="74">
        <f t="shared" si="440"/>
        <v>756</v>
      </c>
      <c r="AC757" s="80">
        <f t="shared" si="451"/>
        <v>1.6201633300681213E-3</v>
      </c>
      <c r="AD757" s="79">
        <f t="shared" si="471"/>
        <v>-3.8372472426651538E-3</v>
      </c>
      <c r="AE757" s="81">
        <f t="shared" si="452"/>
        <v>-5.4574105727332751E-3</v>
      </c>
      <c r="AF757" s="19">
        <f t="shared" si="474"/>
        <v>-9.8910467753707959E-3</v>
      </c>
      <c r="AG757" s="93">
        <f t="shared" si="473"/>
        <v>-0.24245755727828211</v>
      </c>
      <c r="AH757" s="91">
        <f t="shared" si="475"/>
        <v>3.2052323629475429E-4</v>
      </c>
      <c r="AI757" s="96">
        <f t="shared" si="476"/>
        <v>751.75080372560944</v>
      </c>
      <c r="AJ757" s="5">
        <f t="shared" si="441"/>
        <v>-2.0000000000000018E-2</v>
      </c>
      <c r="AK757" s="5">
        <f t="shared" si="444"/>
        <v>0</v>
      </c>
      <c r="AL757" s="5">
        <f t="shared" si="446"/>
        <v>-2.0000000000000018E-2</v>
      </c>
      <c r="AM757" s="95">
        <f t="shared" si="453"/>
        <v>5.0000000000000044E-3</v>
      </c>
      <c r="AN757" s="95">
        <f t="shared" si="454"/>
        <v>-5.7142857142857195E-3</v>
      </c>
      <c r="AO757" s="78">
        <f t="shared" si="455"/>
        <v>0.875</v>
      </c>
      <c r="AP757" s="8">
        <f t="shared" si="456"/>
        <v>46.666666666666664</v>
      </c>
      <c r="AQ757" s="8">
        <f t="shared" si="450"/>
        <v>51.219512195121951</v>
      </c>
      <c r="AR757" s="8">
        <f t="shared" si="439"/>
        <v>-1</v>
      </c>
      <c r="AS757" s="114">
        <f t="shared" si="445"/>
        <v>0</v>
      </c>
      <c r="AT757" s="103">
        <f t="shared" si="469"/>
        <v>0.40464116681155243</v>
      </c>
      <c r="AU757" s="5">
        <f t="shared" si="442"/>
        <v>0.38</v>
      </c>
      <c r="AW757" s="210">
        <f t="shared" si="443"/>
        <v>5.2631578947368467E-2</v>
      </c>
      <c r="AX757" s="276">
        <f t="shared" si="448"/>
        <v>1.4633814701914276E-3</v>
      </c>
      <c r="AY757" s="19">
        <f t="shared" si="470"/>
        <v>64.987795373589108</v>
      </c>
    </row>
    <row r="758" spans="1:51">
      <c r="A758" s="4">
        <v>39430</v>
      </c>
      <c r="B758" s="9">
        <f t="shared" si="438"/>
        <v>39430</v>
      </c>
      <c r="C758" s="5">
        <v>0.38</v>
      </c>
      <c r="D758" s="5">
        <v>0.38</v>
      </c>
      <c r="E758" s="5">
        <v>0.38</v>
      </c>
      <c r="F758" s="5">
        <v>0.38</v>
      </c>
      <c r="G758" s="6">
        <v>10000</v>
      </c>
      <c r="H758" s="112">
        <v>0.38</v>
      </c>
      <c r="I758" s="19">
        <f t="shared" si="457"/>
        <v>0</v>
      </c>
      <c r="J758" s="8">
        <f t="shared" si="458"/>
        <v>0.41185677655436831</v>
      </c>
      <c r="K758" s="8">
        <f t="shared" si="459"/>
        <v>0.35614322344563182</v>
      </c>
      <c r="L758" s="8">
        <f t="shared" si="460"/>
        <v>0.38400000000000006</v>
      </c>
      <c r="M758" s="19">
        <f t="shared" si="461"/>
        <v>0.15643580852028094</v>
      </c>
      <c r="N758" s="19">
        <f t="shared" si="462"/>
        <v>-2.6595139627576796E-2</v>
      </c>
      <c r="O758" s="19">
        <f t="shared" si="463"/>
        <v>-4.3005616320661187E-3</v>
      </c>
      <c r="P758" s="19">
        <f t="shared" si="464"/>
        <v>-6.2052902578446569E-4</v>
      </c>
      <c r="Q758" s="214"/>
      <c r="R758" s="305"/>
      <c r="S758" s="215"/>
      <c r="T758" t="str">
        <f t="shared" si="465"/>
        <v/>
      </c>
      <c r="U758" t="str">
        <f t="shared" si="466"/>
        <v/>
      </c>
      <c r="V758" t="str">
        <f t="shared" si="467"/>
        <v/>
      </c>
      <c r="W758" t="str">
        <f t="shared" si="468"/>
        <v/>
      </c>
      <c r="X758" s="10"/>
      <c r="Y758" s="219">
        <f t="shared" si="447"/>
        <v>4.1758241758241797E-4</v>
      </c>
      <c r="Z758" s="78">
        <f t="shared" si="449"/>
        <v>0.38348072707846487</v>
      </c>
      <c r="AA758" s="78">
        <f t="shared" si="472"/>
        <v>0.38736316479382199</v>
      </c>
      <c r="AB758" s="74">
        <f t="shared" si="440"/>
        <v>757</v>
      </c>
      <c r="AC758" s="80">
        <f t="shared" si="451"/>
        <v>1.2599782859009211E-3</v>
      </c>
      <c r="AD758" s="79">
        <f t="shared" si="471"/>
        <v>-3.8824377153571232E-3</v>
      </c>
      <c r="AE758" s="81">
        <f t="shared" si="452"/>
        <v>-5.1424160012580444E-3</v>
      </c>
      <c r="AF758" s="19">
        <f t="shared" si="474"/>
        <v>-1.0022733362950478E-2</v>
      </c>
      <c r="AG758" s="93">
        <f t="shared" si="473"/>
        <v>-0.22231403308705661</v>
      </c>
      <c r="AH758" s="91">
        <f t="shared" si="475"/>
        <v>3.527281303409505E-4</v>
      </c>
      <c r="AI758" s="96">
        <f t="shared" si="476"/>
        <v>752.31858252022607</v>
      </c>
      <c r="AJ758" s="5">
        <f t="shared" si="441"/>
        <v>0</v>
      </c>
      <c r="AK758" s="5">
        <f t="shared" si="444"/>
        <v>0</v>
      </c>
      <c r="AL758" s="5">
        <f t="shared" si="446"/>
        <v>0</v>
      </c>
      <c r="AM758" s="95">
        <f t="shared" si="453"/>
        <v>5.0000000000000044E-3</v>
      </c>
      <c r="AN758" s="95">
        <f t="shared" si="454"/>
        <v>-5.0000000000000044E-3</v>
      </c>
      <c r="AO758" s="78">
        <f t="shared" si="455"/>
        <v>1</v>
      </c>
      <c r="AP758" s="8">
        <f t="shared" si="456"/>
        <v>50</v>
      </c>
      <c r="AQ758" s="8">
        <f t="shared" si="450"/>
        <v>50</v>
      </c>
      <c r="AR758" s="8">
        <f t="shared" si="439"/>
        <v>0</v>
      </c>
      <c r="AS758" s="114">
        <f t="shared" si="445"/>
        <v>0</v>
      </c>
      <c r="AT758" s="103">
        <f t="shared" si="469"/>
        <v>0.37281660760511726</v>
      </c>
      <c r="AU758" s="5">
        <f t="shared" si="442"/>
        <v>0.38</v>
      </c>
      <c r="AW758" s="210">
        <f t="shared" si="443"/>
        <v>0</v>
      </c>
      <c r="AX758" s="276">
        <f t="shared" si="448"/>
        <v>2.4911275911810526E-3</v>
      </c>
      <c r="AY758" s="19">
        <f t="shared" si="470"/>
        <v>0.70230909843021561</v>
      </c>
    </row>
    <row r="759" spans="1:51">
      <c r="A759" s="4">
        <v>39433</v>
      </c>
      <c r="B759" s="9">
        <f t="shared" si="438"/>
        <v>39433</v>
      </c>
      <c r="C759" s="5">
        <v>0.38</v>
      </c>
      <c r="D759" s="5">
        <v>0.38</v>
      </c>
      <c r="E759" s="5">
        <v>0.37</v>
      </c>
      <c r="F759" s="5">
        <v>0.37</v>
      </c>
      <c r="G759" s="6">
        <v>80000</v>
      </c>
      <c r="H759" s="112">
        <v>0.37</v>
      </c>
      <c r="I759" s="19">
        <f t="shared" si="457"/>
        <v>-2.6315789473684233E-2</v>
      </c>
      <c r="J759" s="8">
        <f t="shared" si="458"/>
        <v>0.40997726332806828</v>
      </c>
      <c r="K759" s="8">
        <f t="shared" si="459"/>
        <v>0.35502273667193185</v>
      </c>
      <c r="L759" s="8">
        <f t="shared" si="460"/>
        <v>0.38250000000000006</v>
      </c>
      <c r="M759" s="19">
        <f t="shared" si="461"/>
        <v>0.15479156960845189</v>
      </c>
      <c r="N759" s="19">
        <f t="shared" si="462"/>
        <v>-1.0510630062143884E-2</v>
      </c>
      <c r="O759" s="19">
        <f t="shared" si="463"/>
        <v>-4.5635117188655098E-3</v>
      </c>
      <c r="P759" s="19">
        <f t="shared" si="464"/>
        <v>-3.1461690127343404E-3</v>
      </c>
      <c r="Q759" s="214"/>
      <c r="R759" s="305"/>
      <c r="S759" s="215"/>
      <c r="T759" t="str">
        <f t="shared" si="465"/>
        <v/>
      </c>
      <c r="U759" t="str">
        <f t="shared" si="466"/>
        <v/>
      </c>
      <c r="V759" t="str">
        <f t="shared" si="467"/>
        <v/>
      </c>
      <c r="W759" t="str">
        <f t="shared" si="468"/>
        <v/>
      </c>
      <c r="X759" s="10"/>
      <c r="Y759" s="219">
        <f t="shared" si="447"/>
        <v>-2.4175824175824196E-4</v>
      </c>
      <c r="Z759" s="78">
        <f t="shared" si="449"/>
        <v>0.38140469510838126</v>
      </c>
      <c r="AA759" s="78">
        <f t="shared" si="472"/>
        <v>0.38607829059907917</v>
      </c>
      <c r="AB759" s="74">
        <f t="shared" si="440"/>
        <v>758</v>
      </c>
      <c r="AC759" s="80">
        <f t="shared" si="451"/>
        <v>3.7505640844811422E-4</v>
      </c>
      <c r="AD759" s="79">
        <f t="shared" si="471"/>
        <v>-4.6735954906979016E-3</v>
      </c>
      <c r="AE759" s="81">
        <f t="shared" si="452"/>
        <v>-5.0486518991460158E-3</v>
      </c>
      <c r="AF759" s="19">
        <f t="shared" si="474"/>
        <v>-1.2105305075418422E-2</v>
      </c>
      <c r="AG759" s="93">
        <f t="shared" si="473"/>
        <v>-0.70233105391976025</v>
      </c>
      <c r="AH759" s="91">
        <f t="shared" si="475"/>
        <v>3.1497190395916934E-4</v>
      </c>
      <c r="AI759" s="96">
        <f t="shared" si="476"/>
        <v>752.85615369632285</v>
      </c>
      <c r="AJ759" s="5">
        <f t="shared" si="441"/>
        <v>-1.0000000000000009E-2</v>
      </c>
      <c r="AK759" s="5">
        <f t="shared" si="444"/>
        <v>0</v>
      </c>
      <c r="AL759" s="5">
        <f t="shared" si="446"/>
        <v>-1.0000000000000009E-2</v>
      </c>
      <c r="AM759" s="95">
        <f t="shared" si="453"/>
        <v>5.0000000000000044E-3</v>
      </c>
      <c r="AN759" s="95">
        <f t="shared" si="454"/>
        <v>-5.0000000000000044E-3</v>
      </c>
      <c r="AO759" s="78">
        <f t="shared" si="455"/>
        <v>1</v>
      </c>
      <c r="AP759" s="8">
        <f t="shared" si="456"/>
        <v>50</v>
      </c>
      <c r="AQ759" s="8">
        <f t="shared" si="450"/>
        <v>50</v>
      </c>
      <c r="AR759" s="8">
        <f t="shared" si="439"/>
        <v>-1</v>
      </c>
      <c r="AS759" s="114">
        <f t="shared" si="445"/>
        <v>-80000</v>
      </c>
      <c r="AT759" s="103">
        <f t="shared" si="469"/>
        <v>0.1519167735499504</v>
      </c>
      <c r="AU759" s="5">
        <f t="shared" si="442"/>
        <v>0.37</v>
      </c>
      <c r="AW759" s="210">
        <f t="shared" si="443"/>
        <v>2.7027027027027053E-2</v>
      </c>
      <c r="AX759" s="276">
        <f t="shared" si="448"/>
        <v>3.1275182802162167E-3</v>
      </c>
      <c r="AY759" s="19">
        <f t="shared" si="470"/>
        <v>0.25546290414352041</v>
      </c>
    </row>
    <row r="760" spans="1:51">
      <c r="A760" s="4">
        <v>39434</v>
      </c>
      <c r="B760" s="9">
        <f t="shared" si="438"/>
        <v>39434</v>
      </c>
      <c r="C760" s="5">
        <v>0.38</v>
      </c>
      <c r="D760" s="5">
        <v>0.38</v>
      </c>
      <c r="E760" s="5">
        <v>0.36</v>
      </c>
      <c r="F760" s="5">
        <v>0.38</v>
      </c>
      <c r="G760" s="6">
        <v>569500</v>
      </c>
      <c r="H760" s="112">
        <v>0.38</v>
      </c>
      <c r="I760" s="19">
        <f t="shared" si="457"/>
        <v>2.7027027027027053E-2</v>
      </c>
      <c r="J760" s="8">
        <f t="shared" si="458"/>
        <v>0.40997726332806828</v>
      </c>
      <c r="K760" s="8">
        <f t="shared" si="459"/>
        <v>0.35502273667193185</v>
      </c>
      <c r="L760" s="8">
        <f t="shared" si="460"/>
        <v>0.38250000000000006</v>
      </c>
      <c r="M760" s="19">
        <f t="shared" si="461"/>
        <v>0.15479156960845189</v>
      </c>
      <c r="N760" s="19">
        <f t="shared" si="462"/>
        <v>0</v>
      </c>
      <c r="O760" s="19">
        <f t="shared" si="463"/>
        <v>0</v>
      </c>
      <c r="P760" s="19">
        <f t="shared" si="464"/>
        <v>0</v>
      </c>
      <c r="Q760" s="214"/>
      <c r="R760" s="305"/>
      <c r="S760" s="215"/>
      <c r="T760" t="str">
        <f t="shared" si="465"/>
        <v/>
      </c>
      <c r="U760" t="str">
        <f t="shared" si="466"/>
        <v/>
      </c>
      <c r="V760" t="str">
        <f t="shared" si="467"/>
        <v/>
      </c>
      <c r="W760" t="str">
        <f t="shared" si="468"/>
        <v/>
      </c>
      <c r="X760" s="10"/>
      <c r="Y760" s="219">
        <f t="shared" si="447"/>
        <v>-2.8571428571428595E-4</v>
      </c>
      <c r="Z760" s="78">
        <f t="shared" si="449"/>
        <v>0.38118837206169054</v>
      </c>
      <c r="AA760" s="78">
        <f t="shared" si="472"/>
        <v>0.38562849709474734</v>
      </c>
      <c r="AB760" s="74">
        <f t="shared" si="440"/>
        <v>759</v>
      </c>
      <c r="AC760" s="80">
        <f t="shared" si="451"/>
        <v>4.8682149287137579E-4</v>
      </c>
      <c r="AD760" s="79">
        <f t="shared" si="471"/>
        <v>-4.4401250330567965E-3</v>
      </c>
      <c r="AE760" s="81">
        <f t="shared" si="452"/>
        <v>-4.9269465259281723E-3</v>
      </c>
      <c r="AF760" s="19">
        <f t="shared" si="474"/>
        <v>-1.1513996155646859E-2</v>
      </c>
      <c r="AG760" s="93">
        <f t="shared" si="473"/>
        <v>0.29799539990722035</v>
      </c>
      <c r="AH760" s="91">
        <f t="shared" si="475"/>
        <v>2.7401644537597934E-4</v>
      </c>
      <c r="AI760" s="96">
        <f t="shared" si="476"/>
        <v>753.41924213190521</v>
      </c>
      <c r="AJ760" s="5">
        <f t="shared" si="441"/>
        <v>1.0000000000000009E-2</v>
      </c>
      <c r="AK760" s="5">
        <f t="shared" si="444"/>
        <v>1.0000000000000009E-2</v>
      </c>
      <c r="AL760" s="5">
        <f t="shared" si="446"/>
        <v>0</v>
      </c>
      <c r="AM760" s="95">
        <f t="shared" si="453"/>
        <v>5.0000000000000044E-3</v>
      </c>
      <c r="AN760" s="95">
        <f t="shared" si="454"/>
        <v>-5.0000000000000044E-3</v>
      </c>
      <c r="AO760" s="78">
        <f t="shared" si="455"/>
        <v>1</v>
      </c>
      <c r="AP760" s="8">
        <f t="shared" si="456"/>
        <v>50</v>
      </c>
      <c r="AQ760" s="8">
        <f t="shared" si="450"/>
        <v>50</v>
      </c>
      <c r="AR760" s="8">
        <f t="shared" si="439"/>
        <v>1</v>
      </c>
      <c r="AS760" s="114">
        <f t="shared" si="445"/>
        <v>569500</v>
      </c>
      <c r="AT760" s="103">
        <f t="shared" si="469"/>
        <v>0.43089196462898904</v>
      </c>
      <c r="AU760" s="5">
        <f t="shared" si="442"/>
        <v>0.38</v>
      </c>
      <c r="AW760" s="210">
        <f t="shared" si="443"/>
        <v>5.5555555555555608E-2</v>
      </c>
      <c r="AX760" s="276">
        <f t="shared" si="448"/>
        <v>3.8945482546553379E-3</v>
      </c>
      <c r="AY760" s="19">
        <f t="shared" si="470"/>
        <v>0.24525195561321983</v>
      </c>
    </row>
    <row r="761" spans="1:51">
      <c r="A761" s="4">
        <v>39435</v>
      </c>
      <c r="B761" s="9">
        <f t="shared" si="438"/>
        <v>39435</v>
      </c>
      <c r="C761" s="5">
        <v>0.4</v>
      </c>
      <c r="D761" s="5">
        <v>0.4</v>
      </c>
      <c r="E761" s="5">
        <v>0.38</v>
      </c>
      <c r="F761" s="5">
        <v>0.38</v>
      </c>
      <c r="G761" s="6">
        <v>13100</v>
      </c>
      <c r="H761" s="112">
        <v>0.38</v>
      </c>
      <c r="I761" s="19">
        <f t="shared" si="457"/>
        <v>0</v>
      </c>
      <c r="J761" s="8">
        <f t="shared" si="458"/>
        <v>0.40778687885618992</v>
      </c>
      <c r="K761" s="8">
        <f t="shared" si="459"/>
        <v>0.35521312114381021</v>
      </c>
      <c r="L761" s="8">
        <f t="shared" si="460"/>
        <v>0.38150000000000006</v>
      </c>
      <c r="M761" s="19">
        <f t="shared" si="461"/>
        <v>0.1480062378976561</v>
      </c>
      <c r="N761" s="19">
        <f t="shared" si="462"/>
        <v>-4.383527945326357E-2</v>
      </c>
      <c r="O761" s="19">
        <f t="shared" si="463"/>
        <v>-5.3426974317977967E-3</v>
      </c>
      <c r="P761" s="19">
        <f t="shared" si="464"/>
        <v>5.3625994116057816E-4</v>
      </c>
      <c r="Q761" s="214"/>
      <c r="R761" s="305"/>
      <c r="S761" s="215"/>
      <c r="T761" t="str">
        <f t="shared" si="465"/>
        <v/>
      </c>
      <c r="U761" t="str">
        <f t="shared" si="466"/>
        <v/>
      </c>
      <c r="V761" t="str">
        <f t="shared" si="467"/>
        <v/>
      </c>
      <c r="W761" t="str">
        <f t="shared" si="468"/>
        <v/>
      </c>
      <c r="X761" s="10"/>
      <c r="Y761" s="219">
        <f t="shared" si="447"/>
        <v>0</v>
      </c>
      <c r="Z761" s="78">
        <f t="shared" si="449"/>
        <v>0.38100536276419017</v>
      </c>
      <c r="AA761" s="78">
        <f t="shared" si="472"/>
        <v>0.38521198830973602</v>
      </c>
      <c r="AB761" s="74">
        <f t="shared" si="440"/>
        <v>760</v>
      </c>
      <c r="AC761" s="80">
        <f t="shared" si="451"/>
        <v>5.7625678430585792E-4</v>
      </c>
      <c r="AD761" s="79">
        <f t="shared" si="471"/>
        <v>-4.2066255455458501E-3</v>
      </c>
      <c r="AE761" s="81">
        <f t="shared" si="452"/>
        <v>-4.782882329851708E-3</v>
      </c>
      <c r="AF761" s="19">
        <f t="shared" si="474"/>
        <v>-1.0920287200831984E-2</v>
      </c>
      <c r="AG761" s="93">
        <f t="shared" si="473"/>
        <v>0.18371270115247776</v>
      </c>
      <c r="AH761" s="91">
        <f t="shared" si="475"/>
        <v>2.5367794299666882E-4</v>
      </c>
      <c r="AI761" s="96">
        <f t="shared" si="476"/>
        <v>754.09944187102758</v>
      </c>
      <c r="AJ761" s="5">
        <f t="shared" si="441"/>
        <v>0</v>
      </c>
      <c r="AK761" s="5">
        <f t="shared" si="444"/>
        <v>0</v>
      </c>
      <c r="AL761" s="5">
        <f t="shared" si="446"/>
        <v>0</v>
      </c>
      <c r="AM761" s="95">
        <f t="shared" si="453"/>
        <v>4.2857142857142894E-3</v>
      </c>
      <c r="AN761" s="95">
        <f t="shared" si="454"/>
        <v>-5.0000000000000044E-3</v>
      </c>
      <c r="AO761" s="78">
        <f t="shared" si="455"/>
        <v>0.8571428571428571</v>
      </c>
      <c r="AP761" s="8">
        <f t="shared" si="456"/>
        <v>46.153846153846153</v>
      </c>
      <c r="AQ761" s="8">
        <f t="shared" si="450"/>
        <v>51.724137931034477</v>
      </c>
      <c r="AR761" s="8">
        <f t="shared" si="439"/>
        <v>-1</v>
      </c>
      <c r="AS761" s="114">
        <f t="shared" si="445"/>
        <v>-13100</v>
      </c>
      <c r="AT761" s="103">
        <f t="shared" si="469"/>
        <v>0.39585321246819355</v>
      </c>
      <c r="AU761" s="5">
        <f t="shared" si="442"/>
        <v>0.38</v>
      </c>
      <c r="AW761" s="210">
        <f t="shared" si="443"/>
        <v>5.2631578947368467E-2</v>
      </c>
      <c r="AX761" s="276">
        <f t="shared" si="448"/>
        <v>3.0854607310645608E-3</v>
      </c>
      <c r="AY761" s="19">
        <f t="shared" si="470"/>
        <v>-0.20774874791283854</v>
      </c>
    </row>
    <row r="762" spans="1:51">
      <c r="A762" s="4">
        <v>39436</v>
      </c>
      <c r="B762" s="9">
        <f t="shared" si="438"/>
        <v>39436</v>
      </c>
      <c r="C762" s="5">
        <v>0.37</v>
      </c>
      <c r="D762" s="5">
        <v>0.37</v>
      </c>
      <c r="E762" s="5">
        <v>0.37</v>
      </c>
      <c r="F762" s="5">
        <v>0.37</v>
      </c>
      <c r="G762" s="6">
        <v>10100</v>
      </c>
      <c r="H762" s="112">
        <v>0.37</v>
      </c>
      <c r="I762" s="19">
        <f t="shared" si="457"/>
        <v>-2.6315789473684233E-2</v>
      </c>
      <c r="J762" s="8">
        <f t="shared" si="458"/>
        <v>0.40529822128134707</v>
      </c>
      <c r="K762" s="8">
        <f t="shared" si="459"/>
        <v>0.35470177871865294</v>
      </c>
      <c r="L762" s="8">
        <f t="shared" si="460"/>
        <v>0.38</v>
      </c>
      <c r="M762" s="19">
        <f t="shared" si="461"/>
        <v>0.14264502068603069</v>
      </c>
      <c r="N762" s="19">
        <f t="shared" si="462"/>
        <v>-3.6222913897268352E-2</v>
      </c>
      <c r="O762" s="19">
        <f t="shared" si="463"/>
        <v>-6.1028387716233878E-3</v>
      </c>
      <c r="P762" s="19">
        <f t="shared" si="464"/>
        <v>-1.4395369841933524E-3</v>
      </c>
      <c r="Q762" s="214"/>
      <c r="R762" s="305"/>
      <c r="S762" s="215"/>
      <c r="T762" t="str">
        <f t="shared" si="465"/>
        <v/>
      </c>
      <c r="U762" t="str">
        <f t="shared" si="466"/>
        <v/>
      </c>
      <c r="V762" t="str">
        <f t="shared" si="467"/>
        <v/>
      </c>
      <c r="W762" t="str">
        <f t="shared" si="468"/>
        <v/>
      </c>
      <c r="X762" s="10"/>
      <c r="Y762" s="219">
        <f t="shared" si="447"/>
        <v>3.7362637362637398E-4</v>
      </c>
      <c r="Z762" s="78">
        <f t="shared" si="449"/>
        <v>0.37931053689850486</v>
      </c>
      <c r="AA762" s="78">
        <f t="shared" si="472"/>
        <v>0.38408630117481557</v>
      </c>
      <c r="AB762" s="74">
        <f t="shared" si="440"/>
        <v>761</v>
      </c>
      <c r="AC762" s="80">
        <f t="shared" si="451"/>
        <v>5.6944428327970059E-6</v>
      </c>
      <c r="AD762" s="79">
        <f t="shared" si="471"/>
        <v>-4.7757642763107122E-3</v>
      </c>
      <c r="AE762" s="81">
        <f t="shared" si="452"/>
        <v>-4.7814587191435092E-3</v>
      </c>
      <c r="AF762" s="19">
        <f t="shared" si="474"/>
        <v>-1.2434091665604703E-2</v>
      </c>
      <c r="AG762" s="93">
        <f t="shared" si="473"/>
        <v>-0.99011821988411575</v>
      </c>
      <c r="AH762" s="91">
        <f t="shared" si="475"/>
        <v>2.5237512654625497E-4</v>
      </c>
      <c r="AI762" s="96">
        <f t="shared" si="476"/>
        <v>755.01220941018221</v>
      </c>
      <c r="AJ762" s="5">
        <f t="shared" si="441"/>
        <v>-1.0000000000000009E-2</v>
      </c>
      <c r="AK762" s="5">
        <f t="shared" si="444"/>
        <v>0</v>
      </c>
      <c r="AL762" s="5">
        <f t="shared" si="446"/>
        <v>-1.0000000000000009E-2</v>
      </c>
      <c r="AM762" s="95">
        <f t="shared" si="453"/>
        <v>3.5714285714285748E-3</v>
      </c>
      <c r="AN762" s="95">
        <f t="shared" si="454"/>
        <v>-5.7142857142857195E-3</v>
      </c>
      <c r="AO762" s="78">
        <f t="shared" si="455"/>
        <v>0.625</v>
      </c>
      <c r="AP762" s="8">
        <f t="shared" si="456"/>
        <v>38.46153846153846</v>
      </c>
      <c r="AQ762" s="8">
        <f t="shared" si="450"/>
        <v>55.555555555555557</v>
      </c>
      <c r="AR762" s="8">
        <f t="shared" si="439"/>
        <v>0</v>
      </c>
      <c r="AS762" s="114">
        <f t="shared" si="445"/>
        <v>0</v>
      </c>
      <c r="AT762" s="103">
        <f t="shared" si="469"/>
        <v>0.38620593116963642</v>
      </c>
      <c r="AU762" s="5">
        <f t="shared" si="442"/>
        <v>0.37</v>
      </c>
      <c r="AW762" s="210">
        <f t="shared" si="443"/>
        <v>0</v>
      </c>
      <c r="AX762" s="276">
        <f t="shared" si="448"/>
        <v>1.8104573982557113E-3</v>
      </c>
      <c r="AY762" s="19">
        <f t="shared" si="470"/>
        <v>-0.41322947978953589</v>
      </c>
    </row>
    <row r="763" spans="1:51">
      <c r="A763" s="4">
        <v>39437</v>
      </c>
      <c r="B763" s="9">
        <f t="shared" si="438"/>
        <v>39437</v>
      </c>
      <c r="C763" s="5">
        <v>0.37</v>
      </c>
      <c r="D763" s="5">
        <v>0.37</v>
      </c>
      <c r="E763" s="5">
        <v>0.37</v>
      </c>
      <c r="F763" s="5">
        <v>0.37</v>
      </c>
      <c r="G763" s="6">
        <v>200000</v>
      </c>
      <c r="H763" s="112">
        <v>0.37</v>
      </c>
      <c r="I763" s="19">
        <f t="shared" si="457"/>
        <v>0</v>
      </c>
      <c r="J763" s="8">
        <f t="shared" si="458"/>
        <v>0.40421904042583701</v>
      </c>
      <c r="K763" s="8">
        <f t="shared" si="459"/>
        <v>0.353780959574163</v>
      </c>
      <c r="L763" s="8">
        <f t="shared" si="460"/>
        <v>0.379</v>
      </c>
      <c r="M763" s="19">
        <f t="shared" si="461"/>
        <v>0.14256866992611761</v>
      </c>
      <c r="N763" s="19">
        <f t="shared" si="462"/>
        <v>-5.3525008826723654E-4</v>
      </c>
      <c r="O763" s="19">
        <f t="shared" si="463"/>
        <v>-2.6626834238212124E-3</v>
      </c>
      <c r="P763" s="19">
        <f t="shared" si="464"/>
        <v>-2.5960375722285981E-3</v>
      </c>
      <c r="Q763" s="214"/>
      <c r="R763" s="305"/>
      <c r="S763" s="215"/>
      <c r="T763" t="str">
        <f t="shared" si="465"/>
        <v/>
      </c>
      <c r="U763" t="str">
        <f t="shared" si="466"/>
        <v/>
      </c>
      <c r="V763" t="str">
        <f t="shared" si="467"/>
        <v/>
      </c>
      <c r="W763" t="str">
        <f t="shared" si="468"/>
        <v/>
      </c>
      <c r="X763" s="10"/>
      <c r="Y763" s="219">
        <f t="shared" si="447"/>
        <v>5.4945054945054999E-4</v>
      </c>
      <c r="Z763" s="78">
        <f t="shared" si="449"/>
        <v>0.37787671421613511</v>
      </c>
      <c r="AA763" s="78">
        <f t="shared" si="472"/>
        <v>0.3830439148878792</v>
      </c>
      <c r="AB763" s="74">
        <f t="shared" si="440"/>
        <v>762</v>
      </c>
      <c r="AC763" s="80">
        <f t="shared" si="451"/>
        <v>-3.0859356208046314E-4</v>
      </c>
      <c r="AD763" s="79">
        <f t="shared" si="471"/>
        <v>-5.1672006717440877E-3</v>
      </c>
      <c r="AE763" s="81">
        <f t="shared" si="452"/>
        <v>-4.8586071096636246E-3</v>
      </c>
      <c r="AF763" s="19">
        <f t="shared" si="474"/>
        <v>-1.3489838817193008E-2</v>
      </c>
      <c r="AG763" s="93">
        <f t="shared" si="473"/>
        <v>-55.192055507718152</v>
      </c>
      <c r="AH763" s="91">
        <f t="shared" si="475"/>
        <v>2.4983605678713941E-4</v>
      </c>
      <c r="AI763" s="96">
        <f t="shared" si="476"/>
        <v>755.98976942904972</v>
      </c>
      <c r="AJ763" s="5">
        <f t="shared" si="441"/>
        <v>0</v>
      </c>
      <c r="AK763" s="5">
        <f t="shared" si="444"/>
        <v>0</v>
      </c>
      <c r="AL763" s="5">
        <f t="shared" si="446"/>
        <v>0</v>
      </c>
      <c r="AM763" s="95">
        <f t="shared" si="453"/>
        <v>3.5714285714285748E-3</v>
      </c>
      <c r="AN763" s="95">
        <f t="shared" si="454"/>
        <v>-5.0000000000000044E-3</v>
      </c>
      <c r="AO763" s="78">
        <f t="shared" si="455"/>
        <v>0.7142857142857143</v>
      </c>
      <c r="AP763" s="8">
        <f t="shared" si="456"/>
        <v>41.666666666666671</v>
      </c>
      <c r="AQ763" s="8">
        <f t="shared" si="450"/>
        <v>54.347826086956523</v>
      </c>
      <c r="AR763" s="8">
        <f t="shared" si="439"/>
        <v>0</v>
      </c>
      <c r="AS763" s="114">
        <f t="shared" si="445"/>
        <v>0</v>
      </c>
      <c r="AT763" s="103">
        <f t="shared" si="469"/>
        <v>0.34529428591861561</v>
      </c>
      <c r="AU763" s="5">
        <f t="shared" si="442"/>
        <v>0.37</v>
      </c>
      <c r="AW763" s="210">
        <f t="shared" si="443"/>
        <v>0</v>
      </c>
      <c r="AX763" s="276">
        <f t="shared" si="448"/>
        <v>1.6309828089009152E-4</v>
      </c>
      <c r="AY763" s="19">
        <f t="shared" si="470"/>
        <v>-0.90991321803692871</v>
      </c>
    </row>
    <row r="764" spans="1:51">
      <c r="A764" s="4">
        <v>39440</v>
      </c>
      <c r="B764" s="9">
        <f t="shared" si="438"/>
        <v>39440</v>
      </c>
      <c r="C764" s="5">
        <v>0.37</v>
      </c>
      <c r="D764" s="5">
        <v>0.4</v>
      </c>
      <c r="E764" s="5">
        <v>0.36</v>
      </c>
      <c r="F764" s="5">
        <v>0.4</v>
      </c>
      <c r="G764" s="6">
        <v>22600</v>
      </c>
      <c r="H764" s="112">
        <v>0.4</v>
      </c>
      <c r="I764" s="19">
        <f t="shared" si="457"/>
        <v>8.1081081081081155E-2</v>
      </c>
      <c r="J764" s="8">
        <f t="shared" si="458"/>
        <v>0.40683281572999752</v>
      </c>
      <c r="K764" s="8">
        <f t="shared" si="459"/>
        <v>0.35316718427000249</v>
      </c>
      <c r="L764" s="8">
        <f t="shared" si="460"/>
        <v>0.38</v>
      </c>
      <c r="M764" s="19">
        <f t="shared" si="461"/>
        <v>0.15195531705733656</v>
      </c>
      <c r="N764" s="19">
        <f t="shared" si="462"/>
        <v>6.5839480273494372E-2</v>
      </c>
      <c r="O764" s="19">
        <f t="shared" si="463"/>
        <v>6.4662349933020296E-3</v>
      </c>
      <c r="P764" s="19">
        <f t="shared" si="464"/>
        <v>-1.7349020277951043E-3</v>
      </c>
      <c r="Q764" s="214"/>
      <c r="R764" s="305"/>
      <c r="S764" s="215"/>
      <c r="T764" t="str">
        <f t="shared" si="465"/>
        <v/>
      </c>
      <c r="U764" t="str">
        <f t="shared" si="466"/>
        <v/>
      </c>
      <c r="V764" t="str">
        <f t="shared" si="467"/>
        <v/>
      </c>
      <c r="W764" t="str">
        <f t="shared" si="468"/>
        <v/>
      </c>
      <c r="X764" s="10"/>
      <c r="Y764" s="219">
        <f t="shared" si="447"/>
        <v>1.0109890109890119E-3</v>
      </c>
      <c r="Z764" s="78">
        <f t="shared" si="449"/>
        <v>0.38128370022685032</v>
      </c>
      <c r="AA764" s="78">
        <f t="shared" si="472"/>
        <v>0.38429866518617611</v>
      </c>
      <c r="AB764" s="74">
        <f t="shared" si="440"/>
        <v>763</v>
      </c>
      <c r="AC764" s="80">
        <f t="shared" si="451"/>
        <v>1.474913720270264E-3</v>
      </c>
      <c r="AD764" s="79">
        <f t="shared" si="471"/>
        <v>-3.0149649593257943E-3</v>
      </c>
      <c r="AE764" s="81">
        <f t="shared" si="452"/>
        <v>-4.4898786795960583E-3</v>
      </c>
      <c r="AF764" s="19">
        <f t="shared" si="474"/>
        <v>-7.8453693245725282E-3</v>
      </c>
      <c r="AG764" s="93">
        <f t="shared" si="473"/>
        <v>-5.7794701559123673</v>
      </c>
      <c r="AH764" s="91">
        <f t="shared" si="475"/>
        <v>2.6437163697989061E-4</v>
      </c>
      <c r="AI764" s="96">
        <f t="shared" si="476"/>
        <v>756.6963929519585</v>
      </c>
      <c r="AJ764" s="5">
        <f t="shared" si="441"/>
        <v>3.0000000000000027E-2</v>
      </c>
      <c r="AK764" s="5">
        <f t="shared" si="444"/>
        <v>3.0000000000000027E-2</v>
      </c>
      <c r="AL764" s="5">
        <f t="shared" si="446"/>
        <v>0</v>
      </c>
      <c r="AM764" s="95">
        <f t="shared" si="453"/>
        <v>5.7142857142857195E-3</v>
      </c>
      <c r="AN764" s="95">
        <f t="shared" si="454"/>
        <v>-3.5714285714285748E-3</v>
      </c>
      <c r="AO764" s="78">
        <f t="shared" si="455"/>
        <v>1.5999999999999999</v>
      </c>
      <c r="AP764" s="8">
        <f t="shared" si="456"/>
        <v>61.538461538461533</v>
      </c>
      <c r="AQ764" s="8">
        <f t="shared" si="450"/>
        <v>61.53846153846154</v>
      </c>
      <c r="AR764" s="8">
        <f t="shared" si="439"/>
        <v>1</v>
      </c>
      <c r="AS764" s="114">
        <f t="shared" si="445"/>
        <v>22600</v>
      </c>
      <c r="AT764" s="103">
        <f t="shared" si="469"/>
        <v>0.36284599328432726</v>
      </c>
      <c r="AU764" s="5">
        <f t="shared" si="442"/>
        <v>0.4</v>
      </c>
      <c r="AW764" s="210">
        <f t="shared" si="443"/>
        <v>0.11111111111111122</v>
      </c>
      <c r="AX764" s="276">
        <f t="shared" si="448"/>
        <v>-9.9408033354555429E-4</v>
      </c>
      <c r="AY764" s="19">
        <f t="shared" si="470"/>
        <v>-7.0949773849268469</v>
      </c>
    </row>
    <row r="765" spans="1:51">
      <c r="A765" s="4">
        <v>39443</v>
      </c>
      <c r="B765" s="9">
        <f t="shared" si="438"/>
        <v>39443</v>
      </c>
      <c r="C765" s="5">
        <v>0.4</v>
      </c>
      <c r="D765" s="5">
        <v>0.4</v>
      </c>
      <c r="E765" s="5">
        <v>0.4</v>
      </c>
      <c r="F765" s="5">
        <v>0.4</v>
      </c>
      <c r="G765" s="6">
        <v>20000</v>
      </c>
      <c r="H765" s="112">
        <v>0.4</v>
      </c>
      <c r="I765" s="19">
        <f t="shared" si="457"/>
        <v>0</v>
      </c>
      <c r="J765" s="8">
        <f t="shared" si="458"/>
        <v>0.40926688675382972</v>
      </c>
      <c r="K765" s="8">
        <f t="shared" si="459"/>
        <v>0.35373311324617041</v>
      </c>
      <c r="L765" s="8">
        <f t="shared" si="460"/>
        <v>0.38150000000000006</v>
      </c>
      <c r="M765" s="19">
        <f t="shared" si="461"/>
        <v>0.15699342647916645</v>
      </c>
      <c r="N765" s="19">
        <f t="shared" si="462"/>
        <v>3.3155203249182023E-2</v>
      </c>
      <c r="O765" s="19">
        <f t="shared" si="463"/>
        <v>5.9829761261137168E-3</v>
      </c>
      <c r="P765" s="19">
        <f t="shared" si="464"/>
        <v>1.6024393017649539E-3</v>
      </c>
      <c r="Q765" s="214"/>
      <c r="R765" s="305"/>
      <c r="S765" s="215"/>
      <c r="T765" t="str">
        <f t="shared" si="465"/>
        <v/>
      </c>
      <c r="U765" t="str">
        <f t="shared" si="466"/>
        <v/>
      </c>
      <c r="V765" t="str">
        <f t="shared" si="467"/>
        <v/>
      </c>
      <c r="W765" t="str">
        <f t="shared" si="468"/>
        <v/>
      </c>
      <c r="X765" s="10"/>
      <c r="Y765" s="219">
        <f t="shared" si="447"/>
        <v>1.0109890109890119E-3</v>
      </c>
      <c r="Z765" s="78">
        <f t="shared" si="449"/>
        <v>0.38416601039191539</v>
      </c>
      <c r="AA765" s="78">
        <f t="shared" si="472"/>
        <v>0.38546056396239908</v>
      </c>
      <c r="AB765" s="74">
        <f t="shared" si="440"/>
        <v>764</v>
      </c>
      <c r="AC765" s="80">
        <f t="shared" si="451"/>
        <v>2.5562600872898931E-3</v>
      </c>
      <c r="AD765" s="79">
        <f t="shared" si="471"/>
        <v>-1.2945535704836919E-3</v>
      </c>
      <c r="AE765" s="81">
        <f t="shared" si="452"/>
        <v>-3.850813657773585E-3</v>
      </c>
      <c r="AF765" s="19">
        <f t="shared" si="474"/>
        <v>-3.3584591823768851E-3</v>
      </c>
      <c r="AG765" s="93">
        <f t="shared" si="473"/>
        <v>0.73315906697341082</v>
      </c>
      <c r="AH765" s="91">
        <f t="shared" si="475"/>
        <v>2.5870495883821505E-4</v>
      </c>
      <c r="AI765" s="96">
        <f t="shared" si="476"/>
        <v>757.16143534410617</v>
      </c>
      <c r="AJ765" s="5">
        <f t="shared" si="441"/>
        <v>0</v>
      </c>
      <c r="AK765" s="5">
        <f t="shared" si="444"/>
        <v>0</v>
      </c>
      <c r="AL765" s="5">
        <f t="shared" si="446"/>
        <v>0</v>
      </c>
      <c r="AM765" s="95">
        <f t="shared" si="453"/>
        <v>5.7142857142857195E-3</v>
      </c>
      <c r="AN765" s="95">
        <f t="shared" si="454"/>
        <v>-2.8571428571428597E-3</v>
      </c>
      <c r="AO765" s="78">
        <f t="shared" si="455"/>
        <v>2</v>
      </c>
      <c r="AP765" s="8">
        <f t="shared" si="456"/>
        <v>66.666666666666657</v>
      </c>
      <c r="AQ765" s="8">
        <f t="shared" si="450"/>
        <v>60</v>
      </c>
      <c r="AR765" s="8">
        <f t="shared" si="439"/>
        <v>0</v>
      </c>
      <c r="AS765" s="114">
        <f t="shared" si="445"/>
        <v>0</v>
      </c>
      <c r="AT765" s="103">
        <f t="shared" si="469"/>
        <v>0.38307942895468067</v>
      </c>
      <c r="AU765" s="5">
        <f t="shared" si="442"/>
        <v>0.4</v>
      </c>
      <c r="AW765" s="210">
        <f t="shared" si="443"/>
        <v>0</v>
      </c>
      <c r="AX765" s="276">
        <f t="shared" si="448"/>
        <v>-1.4000288554982798E-3</v>
      </c>
      <c r="AY765" s="19">
        <f t="shared" si="470"/>
        <v>-0.40836591194279243</v>
      </c>
    </row>
    <row r="766" spans="1:51">
      <c r="A766" s="4">
        <v>39444</v>
      </c>
      <c r="B766" s="9">
        <f t="shared" si="438"/>
        <v>39444</v>
      </c>
      <c r="C766" s="5">
        <v>0.37</v>
      </c>
      <c r="D766" s="5">
        <v>0.4</v>
      </c>
      <c r="E766" s="5">
        <v>0.37</v>
      </c>
      <c r="F766" s="5">
        <v>0.37</v>
      </c>
      <c r="G766" s="6">
        <v>0</v>
      </c>
      <c r="H766" s="112">
        <v>0.37</v>
      </c>
      <c r="I766" s="19">
        <f t="shared" si="457"/>
        <v>-7.5000000000000067E-2</v>
      </c>
      <c r="J766" s="8">
        <f t="shared" si="458"/>
        <v>0.40921347195933183</v>
      </c>
      <c r="K766" s="8">
        <f t="shared" si="459"/>
        <v>0.35278652804066829</v>
      </c>
      <c r="L766" s="8">
        <f t="shared" si="460"/>
        <v>0.38100000000000006</v>
      </c>
      <c r="M766" s="19">
        <f t="shared" si="461"/>
        <v>0.15994642491608635</v>
      </c>
      <c r="N766" s="19">
        <f t="shared" si="462"/>
        <v>1.8809694795162486E-2</v>
      </c>
      <c r="O766" s="19">
        <f t="shared" si="463"/>
        <v>-1.305133550421202E-4</v>
      </c>
      <c r="P766" s="19">
        <f t="shared" si="464"/>
        <v>-2.6759869801710259E-3</v>
      </c>
      <c r="Q766" s="214"/>
      <c r="R766" s="305"/>
      <c r="S766" s="215"/>
      <c r="T766" t="str">
        <f t="shared" si="465"/>
        <v/>
      </c>
      <c r="U766" t="str">
        <f t="shared" si="466"/>
        <v/>
      </c>
      <c r="V766" t="str">
        <f t="shared" si="467"/>
        <v/>
      </c>
      <c r="W766" t="str">
        <f t="shared" si="468"/>
        <v/>
      </c>
      <c r="X766" s="10"/>
      <c r="Y766" s="219">
        <f t="shared" si="447"/>
        <v>-2.1978021978021998E-5</v>
      </c>
      <c r="Z766" s="78">
        <f t="shared" si="449"/>
        <v>0.38198444479156041</v>
      </c>
      <c r="AA766" s="78">
        <f t="shared" si="472"/>
        <v>0.38431648222918158</v>
      </c>
      <c r="AB766" s="74">
        <f t="shared" si="440"/>
        <v>765</v>
      </c>
      <c r="AC766" s="80">
        <f t="shared" si="451"/>
        <v>1.2150209761219314E-3</v>
      </c>
      <c r="AD766" s="79">
        <f t="shared" si="471"/>
        <v>-2.3320374376211706E-3</v>
      </c>
      <c r="AE766" s="81">
        <f t="shared" si="452"/>
        <v>-3.5470584137431019E-3</v>
      </c>
      <c r="AF766" s="19">
        <f t="shared" si="474"/>
        <v>-6.0680130711398784E-3</v>
      </c>
      <c r="AG766" s="93">
        <f t="shared" si="473"/>
        <v>-0.52468804635209187</v>
      </c>
      <c r="AH766" s="91">
        <f t="shared" si="475"/>
        <v>1.7397480255006037E-4</v>
      </c>
      <c r="AI766" s="96">
        <f t="shared" si="476"/>
        <v>757.74302789967055</v>
      </c>
      <c r="AJ766" s="5">
        <f t="shared" si="441"/>
        <v>-3.0000000000000027E-2</v>
      </c>
      <c r="AK766" s="5">
        <f t="shared" si="444"/>
        <v>0</v>
      </c>
      <c r="AL766" s="5">
        <f t="shared" si="446"/>
        <v>-3.0000000000000027E-2</v>
      </c>
      <c r="AM766" s="95">
        <f t="shared" si="453"/>
        <v>5.7142857142857195E-3</v>
      </c>
      <c r="AN766" s="95">
        <f t="shared" si="454"/>
        <v>-5.0000000000000044E-3</v>
      </c>
      <c r="AO766" s="78">
        <f t="shared" si="455"/>
        <v>1.1428571428571428</v>
      </c>
      <c r="AP766" s="8">
        <f t="shared" si="456"/>
        <v>53.333333333333329</v>
      </c>
      <c r="AQ766" s="8">
        <f t="shared" si="450"/>
        <v>53.333333333333329</v>
      </c>
      <c r="AR766" s="8">
        <f t="shared" si="439"/>
        <v>-1</v>
      </c>
      <c r="AS766" s="114">
        <f t="shared" si="445"/>
        <v>0</v>
      </c>
      <c r="AT766" s="103">
        <f t="shared" si="469"/>
        <v>0.50506817366343759</v>
      </c>
      <c r="AU766" s="5">
        <f t="shared" si="442"/>
        <v>0.37</v>
      </c>
      <c r="AW766" s="210">
        <f t="shared" si="443"/>
        <v>8.1081081081081155E-2</v>
      </c>
      <c r="AX766" s="276">
        <f t="shared" si="448"/>
        <v>-1.2695093550720879E-3</v>
      </c>
      <c r="AY766" s="19">
        <f t="shared" si="470"/>
        <v>9.3226293096465629E-2</v>
      </c>
    </row>
    <row r="767" spans="1:51">
      <c r="A767" s="4">
        <v>39447</v>
      </c>
      <c r="B767" s="9">
        <f t="shared" si="438"/>
        <v>39447</v>
      </c>
      <c r="C767" s="5">
        <v>0.37</v>
      </c>
      <c r="D767" s="5">
        <v>0.4</v>
      </c>
      <c r="E767" s="5">
        <v>0.37</v>
      </c>
      <c r="F767" s="5">
        <v>0.4</v>
      </c>
      <c r="G767" s="6">
        <v>102900</v>
      </c>
      <c r="H767" s="112">
        <v>0.4</v>
      </c>
      <c r="I767" s="19">
        <f t="shared" si="457"/>
        <v>8.1081081081081155E-2</v>
      </c>
      <c r="J767" s="8">
        <f t="shared" si="458"/>
        <v>0.41067190429162975</v>
      </c>
      <c r="K767" s="8">
        <f t="shared" si="459"/>
        <v>0.35232809570837037</v>
      </c>
      <c r="L767" s="8">
        <f t="shared" si="460"/>
        <v>0.38150000000000006</v>
      </c>
      <c r="M767" s="19">
        <f t="shared" si="461"/>
        <v>0.16559510664614105</v>
      </c>
      <c r="N767" s="19">
        <f t="shared" si="462"/>
        <v>3.5316086202102998E-2</v>
      </c>
      <c r="O767" s="19">
        <f t="shared" si="463"/>
        <v>3.5639890478553499E-3</v>
      </c>
      <c r="P767" s="19">
        <f t="shared" si="464"/>
        <v>-1.2994609937176319E-3</v>
      </c>
      <c r="Q767" s="214"/>
      <c r="R767" s="305"/>
      <c r="S767" s="215"/>
      <c r="T767" t="str">
        <f t="shared" si="465"/>
        <v/>
      </c>
      <c r="U767" t="str">
        <f t="shared" si="466"/>
        <v/>
      </c>
      <c r="V767" t="str">
        <f t="shared" si="467"/>
        <v/>
      </c>
      <c r="W767" t="str">
        <f t="shared" si="468"/>
        <v/>
      </c>
      <c r="X767" s="10"/>
      <c r="Y767" s="219">
        <f t="shared" si="447"/>
        <v>-2.4175824175824196E-4</v>
      </c>
      <c r="Z767" s="78">
        <f t="shared" si="449"/>
        <v>0.38475884029366009</v>
      </c>
      <c r="AA767" s="78">
        <f t="shared" si="472"/>
        <v>0.38547706254422215</v>
      </c>
      <c r="AB767" s="74">
        <f t="shared" si="440"/>
        <v>766</v>
      </c>
      <c r="AC767" s="80">
        <f t="shared" si="451"/>
        <v>2.2630689305448322E-3</v>
      </c>
      <c r="AD767" s="79">
        <f t="shared" si="471"/>
        <v>-7.1822225056206168E-4</v>
      </c>
      <c r="AE767" s="81">
        <f t="shared" si="452"/>
        <v>-2.9812911811068939E-3</v>
      </c>
      <c r="AF767" s="19">
        <f t="shared" si="474"/>
        <v>-1.8632035997723387E-3</v>
      </c>
      <c r="AG767" s="93">
        <f t="shared" si="473"/>
        <v>0.86257601722073129</v>
      </c>
      <c r="AH767" s="91">
        <f t="shared" si="475"/>
        <v>9.578471495843408E-5</v>
      </c>
      <c r="AI767" s="96">
        <f t="shared" si="476"/>
        <v>758.08208250676716</v>
      </c>
      <c r="AJ767" s="5">
        <f t="shared" si="441"/>
        <v>3.0000000000000027E-2</v>
      </c>
      <c r="AK767" s="5">
        <f t="shared" si="444"/>
        <v>3.0000000000000027E-2</v>
      </c>
      <c r="AL767" s="5">
        <f t="shared" si="446"/>
        <v>0</v>
      </c>
      <c r="AM767" s="95">
        <f t="shared" si="453"/>
        <v>7.8571428571428646E-3</v>
      </c>
      <c r="AN767" s="95">
        <f t="shared" si="454"/>
        <v>-5.0000000000000044E-3</v>
      </c>
      <c r="AO767" s="78">
        <f t="shared" si="455"/>
        <v>1.5714285714285716</v>
      </c>
      <c r="AP767" s="8">
        <f t="shared" si="456"/>
        <v>61.111111111111114</v>
      </c>
      <c r="AQ767" s="8">
        <f t="shared" si="450"/>
        <v>55.696202531645568</v>
      </c>
      <c r="AR767" s="8">
        <f t="shared" si="439"/>
        <v>1</v>
      </c>
      <c r="AS767" s="114">
        <f t="shared" si="445"/>
        <v>102900</v>
      </c>
      <c r="AT767" s="103">
        <f t="shared" si="469"/>
        <v>0.51948617461354252</v>
      </c>
      <c r="AU767" s="5">
        <f t="shared" si="442"/>
        <v>0.4</v>
      </c>
      <c r="AW767" s="210">
        <f t="shared" si="443"/>
        <v>8.1081081081081155E-2</v>
      </c>
      <c r="AX767" s="276">
        <f t="shared" si="448"/>
        <v>-6.0413794262494352E-4</v>
      </c>
      <c r="AY767" s="19">
        <f t="shared" si="470"/>
        <v>0.5241169825088543</v>
      </c>
    </row>
    <row r="768" spans="1:51">
      <c r="A768" s="4">
        <v>39449</v>
      </c>
      <c r="B768" s="9">
        <f t="shared" si="438"/>
        <v>39449</v>
      </c>
      <c r="C768" s="5">
        <v>0.4</v>
      </c>
      <c r="D768" s="5">
        <v>0.4</v>
      </c>
      <c r="E768" s="5">
        <v>0.4</v>
      </c>
      <c r="F768" s="5">
        <v>0.4</v>
      </c>
      <c r="G768" s="6">
        <v>1900</v>
      </c>
      <c r="H768" s="112">
        <v>0.4</v>
      </c>
      <c r="I768" s="19">
        <f t="shared" si="457"/>
        <v>0</v>
      </c>
      <c r="J768" s="8">
        <f t="shared" si="458"/>
        <v>0.41067190429162975</v>
      </c>
      <c r="K768" s="8">
        <f t="shared" si="459"/>
        <v>0.35232809570837037</v>
      </c>
      <c r="L768" s="8">
        <f t="shared" si="460"/>
        <v>0.38150000000000006</v>
      </c>
      <c r="M768" s="19">
        <f t="shared" si="461"/>
        <v>0.16559510664614105</v>
      </c>
      <c r="N768" s="19">
        <f t="shared" si="462"/>
        <v>0</v>
      </c>
      <c r="O768" s="19">
        <f t="shared" si="463"/>
        <v>0</v>
      </c>
      <c r="P768" s="19">
        <f t="shared" si="464"/>
        <v>0</v>
      </c>
      <c r="Q768" s="214"/>
      <c r="R768" s="305"/>
      <c r="S768" s="215"/>
      <c r="T768" t="str">
        <f t="shared" si="465"/>
        <v/>
      </c>
      <c r="U768" t="str">
        <f t="shared" si="466"/>
        <v/>
      </c>
      <c r="V768" t="str">
        <f t="shared" si="467"/>
        <v/>
      </c>
      <c r="W768" t="str">
        <f t="shared" si="468"/>
        <v/>
      </c>
      <c r="X768" s="10"/>
      <c r="Y768" s="219">
        <f t="shared" si="447"/>
        <v>3.5164835164835196E-4</v>
      </c>
      <c r="Z768" s="78">
        <f t="shared" si="449"/>
        <v>0.38710597888843645</v>
      </c>
      <c r="AA768" s="78">
        <f t="shared" si="472"/>
        <v>0.3865517599159497</v>
      </c>
      <c r="AB768" s="74">
        <f t="shared" si="440"/>
        <v>767</v>
      </c>
      <c r="AC768" s="80">
        <f t="shared" si="451"/>
        <v>2.8284081228749174E-3</v>
      </c>
      <c r="AD768" s="79">
        <f t="shared" si="471"/>
        <v>5.54218972486753E-4</v>
      </c>
      <c r="AE768" s="81">
        <f t="shared" si="452"/>
        <v>-2.2741891503881644E-3</v>
      </c>
      <c r="AF768" s="19">
        <f t="shared" si="474"/>
        <v>1.4337510004022753E-3</v>
      </c>
      <c r="AG768" s="93">
        <f t="shared" si="473"/>
        <v>0.24981085847614029</v>
      </c>
      <c r="AH768" s="91">
        <f t="shared" si="475"/>
        <v>7.7619142350796112E-5</v>
      </c>
      <c r="AI768" s="96">
        <f t="shared" si="476"/>
        <v>758.70271541303418</v>
      </c>
      <c r="AJ768" s="5">
        <f t="shared" si="441"/>
        <v>0</v>
      </c>
      <c r="AK768" s="5">
        <f t="shared" si="444"/>
        <v>0</v>
      </c>
      <c r="AL768" s="5">
        <f t="shared" si="446"/>
        <v>0</v>
      </c>
      <c r="AM768" s="95">
        <f t="shared" si="453"/>
        <v>5.7142857142857195E-3</v>
      </c>
      <c r="AN768" s="95">
        <f t="shared" si="454"/>
        <v>-5.0000000000000044E-3</v>
      </c>
      <c r="AO768" s="78">
        <f t="shared" si="455"/>
        <v>1.1428571428571428</v>
      </c>
      <c r="AP768" s="8">
        <f t="shared" si="456"/>
        <v>53.333333333333329</v>
      </c>
      <c r="AQ768" s="8">
        <f t="shared" si="450"/>
        <v>53.333333333333329</v>
      </c>
      <c r="AR768" s="8">
        <f t="shared" si="439"/>
        <v>0</v>
      </c>
      <c r="AS768" s="114">
        <f t="shared" si="445"/>
        <v>0</v>
      </c>
      <c r="AT768" s="103">
        <f t="shared" si="469"/>
        <v>0.5172677094923317</v>
      </c>
      <c r="AU768" s="5">
        <f t="shared" si="442"/>
        <v>0.4</v>
      </c>
      <c r="AW768" s="210">
        <f t="shared" si="443"/>
        <v>0</v>
      </c>
      <c r="AX768" s="276">
        <f t="shared" si="448"/>
        <v>5.6908007140945243E-5</v>
      </c>
      <c r="AY768" s="19">
        <f t="shared" si="470"/>
        <v>1.0941970419763463</v>
      </c>
    </row>
    <row r="769" spans="1:51">
      <c r="A769" s="4">
        <v>39450</v>
      </c>
      <c r="B769" s="9">
        <f t="shared" si="438"/>
        <v>39450</v>
      </c>
      <c r="C769" s="5">
        <v>0.39</v>
      </c>
      <c r="D769" s="5">
        <v>0.39</v>
      </c>
      <c r="E769" s="5">
        <v>0.39</v>
      </c>
      <c r="F769" s="5">
        <v>0.39</v>
      </c>
      <c r="G769" s="6">
        <v>10000</v>
      </c>
      <c r="H769" s="112">
        <v>0.39</v>
      </c>
      <c r="I769" s="19">
        <f t="shared" si="457"/>
        <v>-2.5000000000000022E-2</v>
      </c>
      <c r="J769" s="8">
        <f t="shared" si="458"/>
        <v>0.41067190429162975</v>
      </c>
      <c r="K769" s="8">
        <f t="shared" si="459"/>
        <v>0.35232809570837037</v>
      </c>
      <c r="L769" s="8">
        <f t="shared" si="460"/>
        <v>0.38150000000000006</v>
      </c>
      <c r="M769" s="19">
        <f t="shared" si="461"/>
        <v>0.16559510664614105</v>
      </c>
      <c r="N769" s="19">
        <f t="shared" si="462"/>
        <v>0</v>
      </c>
      <c r="O769" s="19">
        <f t="shared" si="463"/>
        <v>0</v>
      </c>
      <c r="P769" s="19">
        <f t="shared" si="464"/>
        <v>0</v>
      </c>
      <c r="Q769" s="214"/>
      <c r="R769" s="305"/>
      <c r="S769" s="215"/>
      <c r="T769" t="str">
        <f t="shared" si="465"/>
        <v/>
      </c>
      <c r="U769" t="str">
        <f t="shared" si="466"/>
        <v/>
      </c>
      <c r="V769" t="str">
        <f t="shared" si="467"/>
        <v/>
      </c>
      <c r="W769" t="str">
        <f t="shared" si="468"/>
        <v/>
      </c>
      <c r="X769" s="10"/>
      <c r="Y769" s="219">
        <f t="shared" si="447"/>
        <v>9.4505494505494594E-4</v>
      </c>
      <c r="Z769" s="78">
        <f t="shared" si="449"/>
        <v>0.38755165813961723</v>
      </c>
      <c r="AA769" s="78">
        <f t="shared" si="472"/>
        <v>0.3868069296821694</v>
      </c>
      <c r="AB769" s="74">
        <f t="shared" si="440"/>
        <v>768</v>
      </c>
      <c r="AC769" s="80">
        <f t="shared" si="451"/>
        <v>2.4151340862687953E-3</v>
      </c>
      <c r="AD769" s="79">
        <f t="shared" si="471"/>
        <v>7.4472845744782967E-4</v>
      </c>
      <c r="AE769" s="81">
        <f t="shared" si="452"/>
        <v>-1.6704056288209656E-3</v>
      </c>
      <c r="AF769" s="19">
        <f t="shared" si="474"/>
        <v>1.9253234632061955E-3</v>
      </c>
      <c r="AG769" s="93">
        <f t="shared" si="473"/>
        <v>-0.14611541851536347</v>
      </c>
      <c r="AH769" s="91">
        <f t="shared" si="475"/>
        <v>9.7847591176398877E-5</v>
      </c>
      <c r="AI769" s="96">
        <f t="shared" si="476"/>
        <v>759.22225110021384</v>
      </c>
      <c r="AJ769" s="5">
        <f t="shared" si="441"/>
        <v>-1.0000000000000009E-2</v>
      </c>
      <c r="AK769" s="5">
        <f t="shared" si="444"/>
        <v>0</v>
      </c>
      <c r="AL769" s="5">
        <f t="shared" si="446"/>
        <v>-1.0000000000000009E-2</v>
      </c>
      <c r="AM769" s="95">
        <f t="shared" si="453"/>
        <v>5.0000000000000044E-3</v>
      </c>
      <c r="AN769" s="95">
        <f t="shared" si="454"/>
        <v>-5.7142857142857195E-3</v>
      </c>
      <c r="AO769" s="78">
        <f t="shared" si="455"/>
        <v>0.875</v>
      </c>
      <c r="AP769" s="8">
        <f t="shared" si="456"/>
        <v>46.666666666666664</v>
      </c>
      <c r="AQ769" s="8">
        <f t="shared" si="450"/>
        <v>59.322033898305087</v>
      </c>
      <c r="AR769" s="8">
        <f t="shared" si="439"/>
        <v>0</v>
      </c>
      <c r="AS769" s="114">
        <f t="shared" si="445"/>
        <v>0</v>
      </c>
      <c r="AT769" s="103">
        <f t="shared" si="469"/>
        <v>0.52110803074357093</v>
      </c>
      <c r="AU769" s="5">
        <f t="shared" si="442"/>
        <v>0.39</v>
      </c>
      <c r="AW769" s="210">
        <f t="shared" si="443"/>
        <v>0</v>
      </c>
      <c r="AX769" s="276">
        <f t="shared" si="448"/>
        <v>4.7348745215353014E-4</v>
      </c>
      <c r="AY769" s="19">
        <f t="shared" si="470"/>
        <v>7.3202254997409044</v>
      </c>
    </row>
    <row r="770" spans="1:51">
      <c r="A770" s="4">
        <v>39451</v>
      </c>
      <c r="B770" s="9">
        <f t="shared" ref="B770:B833" si="477">A770</f>
        <v>39451</v>
      </c>
      <c r="C770" s="5">
        <v>0.38</v>
      </c>
      <c r="D770" s="5">
        <v>0.39</v>
      </c>
      <c r="E770" s="5">
        <v>0.38</v>
      </c>
      <c r="F770" s="5">
        <v>0.39</v>
      </c>
      <c r="G770" s="6">
        <v>63800</v>
      </c>
      <c r="H770" s="112">
        <v>0.39</v>
      </c>
      <c r="I770" s="19">
        <f t="shared" si="457"/>
        <v>0</v>
      </c>
      <c r="J770" s="8">
        <f t="shared" si="458"/>
        <v>0.41139636655359985</v>
      </c>
      <c r="K770" s="8">
        <f t="shared" si="459"/>
        <v>0.35360363344640028</v>
      </c>
      <c r="L770" s="8">
        <f t="shared" si="460"/>
        <v>0.38250000000000006</v>
      </c>
      <c r="M770" s="19">
        <f t="shared" si="461"/>
        <v>0.1634393078598268</v>
      </c>
      <c r="N770" s="19">
        <f t="shared" si="462"/>
        <v>-1.3018493299569295E-2</v>
      </c>
      <c r="O770" s="19">
        <f t="shared" si="463"/>
        <v>1.7640901517714551E-3</v>
      </c>
      <c r="P770" s="19">
        <f t="shared" si="464"/>
        <v>3.6203122985846085E-3</v>
      </c>
      <c r="Q770" s="214"/>
      <c r="R770" s="305"/>
      <c r="S770" s="215"/>
      <c r="T770" t="str">
        <f t="shared" si="465"/>
        <v/>
      </c>
      <c r="U770" t="str">
        <f t="shared" si="466"/>
        <v/>
      </c>
      <c r="V770" t="str">
        <f t="shared" si="467"/>
        <v/>
      </c>
      <c r="W770" t="str">
        <f t="shared" si="468"/>
        <v/>
      </c>
      <c r="X770" s="10"/>
      <c r="Y770" s="219">
        <f t="shared" si="447"/>
        <v>1.5824175824175838E-3</v>
      </c>
      <c r="Z770" s="78">
        <f t="shared" si="449"/>
        <v>0.38792870278611619</v>
      </c>
      <c r="AA770" s="78">
        <f t="shared" si="472"/>
        <v>0.38704321688568888</v>
      </c>
      <c r="AB770" s="74">
        <f t="shared" si="440"/>
        <v>769</v>
      </c>
      <c r="AC770" s="80">
        <f t="shared" si="451"/>
        <v>2.0447132233986183E-3</v>
      </c>
      <c r="AD770" s="79">
        <f t="shared" si="471"/>
        <v>8.8548590042730746E-4</v>
      </c>
      <c r="AE770" s="81">
        <f t="shared" si="452"/>
        <v>-1.1592273229713108E-3</v>
      </c>
      <c r="AF770" s="19">
        <f t="shared" si="474"/>
        <v>2.287821777506647E-3</v>
      </c>
      <c r="AG770" s="93">
        <f t="shared" si="473"/>
        <v>-0.15337486435067876</v>
      </c>
      <c r="AH770" s="91">
        <f t="shared" si="475"/>
        <v>1.4366765952901291E-4</v>
      </c>
      <c r="AI770" s="96">
        <f t="shared" si="476"/>
        <v>759.13658273591147</v>
      </c>
      <c r="AJ770" s="5">
        <f t="shared" si="441"/>
        <v>0</v>
      </c>
      <c r="AK770" s="5">
        <f t="shared" si="444"/>
        <v>0</v>
      </c>
      <c r="AL770" s="5">
        <f t="shared" si="446"/>
        <v>0</v>
      </c>
      <c r="AM770" s="95">
        <f t="shared" si="453"/>
        <v>5.0000000000000044E-3</v>
      </c>
      <c r="AN770" s="95">
        <f t="shared" si="454"/>
        <v>-5.7142857142857195E-3</v>
      </c>
      <c r="AO770" s="78">
        <f t="shared" si="455"/>
        <v>0.875</v>
      </c>
      <c r="AP770" s="8">
        <f t="shared" si="456"/>
        <v>46.666666666666664</v>
      </c>
      <c r="AQ770" s="8">
        <f t="shared" si="450"/>
        <v>59.322033898305087</v>
      </c>
      <c r="AR770" s="8">
        <f t="shared" ref="AR770:AR833" si="478">IF(ISERROR(((F770-E770)-(D770-F770))/(D770-E770)),0,((F770-E770)-(D770-F770))/(D770-E770))</f>
        <v>1</v>
      </c>
      <c r="AS770" s="114">
        <f t="shared" si="445"/>
        <v>63800</v>
      </c>
      <c r="AT770" s="103">
        <f t="shared" si="469"/>
        <v>0.5291940880586764</v>
      </c>
      <c r="AU770" s="5">
        <f t="shared" si="442"/>
        <v>0.39</v>
      </c>
      <c r="AW770" s="210">
        <f t="shared" si="443"/>
        <v>2.6315789473684233E-2</v>
      </c>
      <c r="AX770" s="276">
        <f t="shared" si="448"/>
        <v>9.25766659770532E-4</v>
      </c>
      <c r="AY770" s="19">
        <f t="shared" si="470"/>
        <v>0.95520843384535681</v>
      </c>
    </row>
    <row r="771" spans="1:51">
      <c r="A771" s="4">
        <v>39454</v>
      </c>
      <c r="B771" s="9">
        <f t="shared" si="477"/>
        <v>39454</v>
      </c>
      <c r="C771" s="5">
        <v>0.38</v>
      </c>
      <c r="D771" s="5">
        <v>0.39</v>
      </c>
      <c r="E771" s="5">
        <v>0.36</v>
      </c>
      <c r="F771" s="5">
        <v>0.36</v>
      </c>
      <c r="G771" s="6">
        <v>134500</v>
      </c>
      <c r="H771" s="112">
        <v>0.36</v>
      </c>
      <c r="I771" s="19">
        <f t="shared" si="457"/>
        <v>-7.6923076923076983E-2</v>
      </c>
      <c r="J771" s="8">
        <f t="shared" si="458"/>
        <v>0.41139636655359979</v>
      </c>
      <c r="K771" s="8">
        <f t="shared" si="459"/>
        <v>0.35360363344640022</v>
      </c>
      <c r="L771" s="8">
        <f t="shared" si="460"/>
        <v>0.38250000000000001</v>
      </c>
      <c r="M771" s="19">
        <f t="shared" si="461"/>
        <v>0.16343930785982683</v>
      </c>
      <c r="N771" s="19">
        <f t="shared" si="462"/>
        <v>1.6982191113678354E-16</v>
      </c>
      <c r="O771" s="19">
        <f t="shared" si="463"/>
        <v>-1.3493349903960663E-16</v>
      </c>
      <c r="P771" s="19">
        <f t="shared" si="464"/>
        <v>-1.5698693672974455E-16</v>
      </c>
      <c r="Q771" s="214"/>
      <c r="R771" s="305"/>
      <c r="S771" s="215"/>
      <c r="T771" t="str">
        <f t="shared" si="465"/>
        <v/>
      </c>
      <c r="U771" t="str">
        <f t="shared" si="466"/>
        <v/>
      </c>
      <c r="V771" t="str">
        <f t="shared" si="467"/>
        <v/>
      </c>
      <c r="W771" t="str">
        <f t="shared" si="468"/>
        <v/>
      </c>
      <c r="X771" s="10"/>
      <c r="Y771" s="219">
        <f t="shared" si="447"/>
        <v>7.4725274725274808E-4</v>
      </c>
      <c r="Z771" s="78">
        <f t="shared" si="449"/>
        <v>0.38362768255705432</v>
      </c>
      <c r="AA771" s="78">
        <f t="shared" si="472"/>
        <v>0.38504201883614791</v>
      </c>
      <c r="AB771" s="74">
        <f t="shared" ref="AB771:AB834" si="479">AB770+1</f>
        <v>770</v>
      </c>
      <c r="AC771" s="80">
        <f t="shared" si="451"/>
        <v>-2.0408716489782948E-4</v>
      </c>
      <c r="AD771" s="79">
        <f t="shared" si="471"/>
        <v>-1.4143362790935976E-3</v>
      </c>
      <c r="AE771" s="81">
        <f t="shared" si="452"/>
        <v>-1.2102491141957681E-3</v>
      </c>
      <c r="AF771" s="19">
        <f t="shared" si="474"/>
        <v>-3.673199832497915E-3</v>
      </c>
      <c r="AG771" s="93">
        <f t="shared" si="473"/>
        <v>-1.0998121216033445</v>
      </c>
      <c r="AH771" s="91">
        <f t="shared" si="475"/>
        <v>1.0855452579081093E-4</v>
      </c>
      <c r="AI771" s="96">
        <f t="shared" si="476"/>
        <v>761.52061182082582</v>
      </c>
      <c r="AJ771" s="5">
        <f t="shared" ref="AJ771:AJ834" si="480">F771-F770</f>
        <v>-3.0000000000000027E-2</v>
      </c>
      <c r="AK771" s="5">
        <f t="shared" si="444"/>
        <v>0</v>
      </c>
      <c r="AL771" s="5">
        <f t="shared" si="446"/>
        <v>-3.0000000000000027E-2</v>
      </c>
      <c r="AM771" s="95">
        <f t="shared" si="453"/>
        <v>5.0000000000000044E-3</v>
      </c>
      <c r="AN771" s="95">
        <f t="shared" si="454"/>
        <v>-6.4285714285714345E-3</v>
      </c>
      <c r="AO771" s="78">
        <f t="shared" si="455"/>
        <v>0.77777777777777779</v>
      </c>
      <c r="AP771" s="8">
        <f t="shared" si="456"/>
        <v>43.75</v>
      </c>
      <c r="AQ771" s="8">
        <f t="shared" si="450"/>
        <v>56.451612903225808</v>
      </c>
      <c r="AR771" s="8">
        <f t="shared" si="478"/>
        <v>-1</v>
      </c>
      <c r="AS771" s="114">
        <f t="shared" si="445"/>
        <v>-134500</v>
      </c>
      <c r="AT771" s="103">
        <f t="shared" si="469"/>
        <v>0.48429904933969997</v>
      </c>
      <c r="AU771" s="5">
        <f t="shared" ref="AU771:AU834" si="481">F771</f>
        <v>0.36</v>
      </c>
      <c r="AW771" s="210">
        <f t="shared" ref="AW771:AW834" si="482">(D771-E771)/E771</f>
        <v>8.3333333333333412E-2</v>
      </c>
      <c r="AX771" s="276">
        <f t="shared" si="448"/>
        <v>1.2713106174727594E-3</v>
      </c>
      <c r="AY771" s="19">
        <f t="shared" si="470"/>
        <v>0.37325167638665746</v>
      </c>
    </row>
    <row r="772" spans="1:51">
      <c r="A772" s="4">
        <v>39455</v>
      </c>
      <c r="B772" s="9">
        <f t="shared" si="477"/>
        <v>39455</v>
      </c>
      <c r="C772" s="5">
        <v>0.38</v>
      </c>
      <c r="D772" s="5">
        <v>0.39</v>
      </c>
      <c r="E772" s="5">
        <v>0.34</v>
      </c>
      <c r="F772" s="5">
        <v>0.38</v>
      </c>
      <c r="G772" s="6">
        <v>220700</v>
      </c>
      <c r="H772" s="112">
        <v>0.38</v>
      </c>
      <c r="I772" s="19">
        <f t="shared" si="457"/>
        <v>5.5555555555555608E-2</v>
      </c>
      <c r="J772" s="8">
        <f t="shared" si="458"/>
        <v>0.41053701166919165</v>
      </c>
      <c r="K772" s="8">
        <f t="shared" si="459"/>
        <v>0.35646298833080847</v>
      </c>
      <c r="L772" s="8">
        <f t="shared" si="460"/>
        <v>0.38350000000000006</v>
      </c>
      <c r="M772" s="19">
        <f t="shared" si="461"/>
        <v>0.15169603888356803</v>
      </c>
      <c r="N772" s="19">
        <f t="shared" si="462"/>
        <v>-7.1850946568682073E-2</v>
      </c>
      <c r="O772" s="19">
        <f t="shared" si="463"/>
        <v>-2.0888732965904148E-3</v>
      </c>
      <c r="P772" s="19">
        <f t="shared" si="464"/>
        <v>8.0863277804572534E-3</v>
      </c>
      <c r="Q772" s="214"/>
      <c r="R772" s="305"/>
      <c r="S772" s="215"/>
      <c r="T772" t="str">
        <f t="shared" si="465"/>
        <v/>
      </c>
      <c r="U772" t="str">
        <f t="shared" si="466"/>
        <v/>
      </c>
      <c r="V772" t="str">
        <f t="shared" si="467"/>
        <v>BrokeBandLower</v>
      </c>
      <c r="W772" t="str">
        <f t="shared" si="468"/>
        <v/>
      </c>
      <c r="X772" s="10"/>
      <c r="Y772" s="219">
        <f t="shared" si="447"/>
        <v>5.7142857142857191E-4</v>
      </c>
      <c r="Z772" s="78">
        <f t="shared" si="449"/>
        <v>0.38306901944326793</v>
      </c>
      <c r="AA772" s="78">
        <f t="shared" si="472"/>
        <v>0.38466890944227294</v>
      </c>
      <c r="AB772" s="74">
        <f t="shared" si="479"/>
        <v>771</v>
      </c>
      <c r="AC772" s="80">
        <f t="shared" si="451"/>
        <v>-3.1171270784739421E-4</v>
      </c>
      <c r="AD772" s="79">
        <f t="shared" si="471"/>
        <v>-1.5998899990050108E-3</v>
      </c>
      <c r="AE772" s="81">
        <f t="shared" si="452"/>
        <v>-1.2881772911576166E-3</v>
      </c>
      <c r="AF772" s="19">
        <f t="shared" si="474"/>
        <v>-4.1591351932358479E-3</v>
      </c>
      <c r="AG772" s="93">
        <f t="shared" si="473"/>
        <v>0.52735086502595319</v>
      </c>
      <c r="AH772" s="91">
        <f t="shared" si="475"/>
        <v>6.6510827808827696E-5</v>
      </c>
      <c r="AI772" s="96">
        <f t="shared" si="476"/>
        <v>763.53615534868493</v>
      </c>
      <c r="AJ772" s="5">
        <f t="shared" si="480"/>
        <v>2.0000000000000018E-2</v>
      </c>
      <c r="AK772" s="5">
        <f t="shared" ref="AK772:AK835" si="483">IF(AJ772&gt;0,AJ772,0)</f>
        <v>2.0000000000000018E-2</v>
      </c>
      <c r="AL772" s="5">
        <f t="shared" si="446"/>
        <v>0</v>
      </c>
      <c r="AM772" s="95">
        <f t="shared" si="453"/>
        <v>6.4285714285714345E-3</v>
      </c>
      <c r="AN772" s="95">
        <f t="shared" si="454"/>
        <v>-6.4285714285714345E-3</v>
      </c>
      <c r="AO772" s="78">
        <f t="shared" si="455"/>
        <v>1</v>
      </c>
      <c r="AP772" s="8">
        <f t="shared" si="456"/>
        <v>50</v>
      </c>
      <c r="AQ772" s="8">
        <f t="shared" si="450"/>
        <v>55.555555555555557</v>
      </c>
      <c r="AR772" s="8">
        <f t="shared" si="478"/>
        <v>0.59999999999999953</v>
      </c>
      <c r="AS772" s="114">
        <f t="shared" si="445"/>
        <v>132419.99999999988</v>
      </c>
      <c r="AT772" s="103">
        <f t="shared" si="469"/>
        <v>0.49872164172079464</v>
      </c>
      <c r="AU772" s="5">
        <f t="shared" si="481"/>
        <v>0.38</v>
      </c>
      <c r="AW772" s="210">
        <f t="shared" si="482"/>
        <v>0.14705882352941171</v>
      </c>
      <c r="AX772" s="276">
        <f t="shared" si="448"/>
        <v>1.128430776978887E-3</v>
      </c>
      <c r="AY772" s="19">
        <f t="shared" si="470"/>
        <v>-0.11238782916633194</v>
      </c>
    </row>
    <row r="773" spans="1:51">
      <c r="A773" s="4">
        <v>39456</v>
      </c>
      <c r="B773" s="9">
        <f t="shared" si="477"/>
        <v>39456</v>
      </c>
      <c r="C773" s="5">
        <v>0.36</v>
      </c>
      <c r="D773" s="5">
        <v>0.39</v>
      </c>
      <c r="E773" s="5">
        <v>0.36</v>
      </c>
      <c r="F773" s="5">
        <v>0.39</v>
      </c>
      <c r="G773" s="6">
        <v>91400</v>
      </c>
      <c r="H773" s="112">
        <v>0.39</v>
      </c>
      <c r="I773" s="19">
        <f t="shared" si="457"/>
        <v>2.6315789473684233E-2</v>
      </c>
      <c r="J773" s="8">
        <f t="shared" si="458"/>
        <v>0.40989979919597752</v>
      </c>
      <c r="K773" s="8">
        <f t="shared" si="459"/>
        <v>0.3601002008040225</v>
      </c>
      <c r="L773" s="8">
        <f t="shared" si="460"/>
        <v>0.38500000000000001</v>
      </c>
      <c r="M773" s="19">
        <f t="shared" si="461"/>
        <v>0.13829372569291479</v>
      </c>
      <c r="N773" s="19">
        <f t="shared" si="462"/>
        <v>-8.8349790075533757E-2</v>
      </c>
      <c r="O773" s="19">
        <f t="shared" si="463"/>
        <v>-1.5521437899674556E-3</v>
      </c>
      <c r="P773" s="19">
        <f t="shared" si="464"/>
        <v>1.0203618867265346E-2</v>
      </c>
      <c r="Q773" s="214"/>
      <c r="R773" s="305"/>
      <c r="S773" s="215"/>
      <c r="T773" t="str">
        <f t="shared" si="465"/>
        <v>BrokeBandLower</v>
      </c>
      <c r="U773" t="str">
        <f t="shared" si="466"/>
        <v/>
      </c>
      <c r="V773" t="str">
        <f t="shared" si="467"/>
        <v>BrokeBandLower</v>
      </c>
      <c r="W773" t="str">
        <f t="shared" si="468"/>
        <v/>
      </c>
      <c r="X773" s="10"/>
      <c r="Y773" s="219">
        <f t="shared" si="447"/>
        <v>3.5164835164835196E-4</v>
      </c>
      <c r="Z773" s="78">
        <f t="shared" si="449"/>
        <v>0.38413639044900466</v>
      </c>
      <c r="AA773" s="78">
        <f t="shared" si="472"/>
        <v>0.38506341014354473</v>
      </c>
      <c r="AB773" s="74">
        <f t="shared" si="479"/>
        <v>772</v>
      </c>
      <c r="AC773" s="80">
        <f t="shared" si="451"/>
        <v>2.8892607729404086E-4</v>
      </c>
      <c r="AD773" s="79">
        <f t="shared" si="471"/>
        <v>-9.270196945400655E-4</v>
      </c>
      <c r="AE773" s="81">
        <f t="shared" si="452"/>
        <v>-1.2159457718341064E-3</v>
      </c>
      <c r="AF773" s="19">
        <f t="shared" si="474"/>
        <v>-2.4074468519210621E-3</v>
      </c>
      <c r="AG773" s="93">
        <f t="shared" si="473"/>
        <v>-1.9268986153605612</v>
      </c>
      <c r="AH773" s="91">
        <f t="shared" si="475"/>
        <v>1.9363521107159198E-5</v>
      </c>
      <c r="AI773" s="96">
        <f t="shared" si="476"/>
        <v>765.2230744237786</v>
      </c>
      <c r="AJ773" s="5">
        <f t="shared" si="480"/>
        <v>1.0000000000000009E-2</v>
      </c>
      <c r="AK773" s="5">
        <f t="shared" si="483"/>
        <v>1.0000000000000009E-2</v>
      </c>
      <c r="AL773" s="5">
        <f t="shared" si="446"/>
        <v>0</v>
      </c>
      <c r="AM773" s="95">
        <f t="shared" si="453"/>
        <v>7.1428571428571496E-3</v>
      </c>
      <c r="AN773" s="95">
        <f t="shared" si="454"/>
        <v>-5.7142857142857195E-3</v>
      </c>
      <c r="AO773" s="78">
        <f t="shared" si="455"/>
        <v>1.25</v>
      </c>
      <c r="AP773" s="8">
        <f t="shared" si="456"/>
        <v>55.555555555555557</v>
      </c>
      <c r="AQ773" s="8">
        <f t="shared" si="450"/>
        <v>50</v>
      </c>
      <c r="AR773" s="8">
        <f t="shared" si="478"/>
        <v>1</v>
      </c>
      <c r="AS773" s="114">
        <f t="shared" ref="AS773:AS836" si="484">IF(ISERROR(AR773*G773),0,AR773*G773)</f>
        <v>91400</v>
      </c>
      <c r="AT773" s="103">
        <f t="shared" si="469"/>
        <v>0.52572929031329818</v>
      </c>
      <c r="AU773" s="5">
        <f t="shared" si="481"/>
        <v>0.39</v>
      </c>
      <c r="AW773" s="210">
        <f t="shared" si="482"/>
        <v>8.3333333333333412E-2</v>
      </c>
      <c r="AX773" s="276">
        <f t="shared" si="448"/>
        <v>5.6925617630369124E-4</v>
      </c>
      <c r="AY773" s="19">
        <f t="shared" si="470"/>
        <v>-0.49553292242901836</v>
      </c>
    </row>
    <row r="774" spans="1:51">
      <c r="A774" s="4">
        <v>39457</v>
      </c>
      <c r="B774" s="9">
        <f t="shared" si="477"/>
        <v>39457</v>
      </c>
      <c r="C774" s="5">
        <v>0.35</v>
      </c>
      <c r="D774" s="5">
        <v>0.38</v>
      </c>
      <c r="E774" s="5">
        <v>0.35</v>
      </c>
      <c r="F774" s="5">
        <v>0.38</v>
      </c>
      <c r="G774" s="6">
        <v>78000</v>
      </c>
      <c r="H774" s="112">
        <v>0.38</v>
      </c>
      <c r="I774" s="19">
        <f t="shared" si="457"/>
        <v>-2.5641025641025664E-2</v>
      </c>
      <c r="J774" s="8">
        <f t="shared" si="458"/>
        <v>0.40937971060924949</v>
      </c>
      <c r="K774" s="8">
        <f t="shared" si="459"/>
        <v>0.35962028939075052</v>
      </c>
      <c r="L774" s="8">
        <f t="shared" si="460"/>
        <v>0.38450000000000001</v>
      </c>
      <c r="M774" s="19">
        <f t="shared" si="461"/>
        <v>0.13836655685584015</v>
      </c>
      <c r="N774" s="19">
        <f t="shared" si="462"/>
        <v>5.2664112244026724E-4</v>
      </c>
      <c r="O774" s="19">
        <f t="shared" si="463"/>
        <v>-1.2688188375505137E-3</v>
      </c>
      <c r="P774" s="19">
        <f t="shared" si="464"/>
        <v>-1.332716316737502E-3</v>
      </c>
      <c r="Q774" s="214"/>
      <c r="R774" s="305"/>
      <c r="S774" s="215"/>
      <c r="T774" t="str">
        <f t="shared" si="465"/>
        <v>BrokeBandLower</v>
      </c>
      <c r="U774" t="str">
        <f t="shared" si="466"/>
        <v/>
      </c>
      <c r="V774" t="str">
        <f t="shared" si="467"/>
        <v>BrokeBandLower</v>
      </c>
      <c r="W774" t="str">
        <f t="shared" si="468"/>
        <v/>
      </c>
      <c r="X774" s="10"/>
      <c r="Y774" s="219">
        <f t="shared" si="447"/>
        <v>8.7912087912087991E-5</v>
      </c>
      <c r="Z774" s="78">
        <f t="shared" si="449"/>
        <v>0.38349938631985797</v>
      </c>
      <c r="AA774" s="78">
        <f t="shared" si="472"/>
        <v>0.38468871779292241</v>
      </c>
      <c r="AB774" s="74">
        <f t="shared" si="479"/>
        <v>773</v>
      </c>
      <c r="AC774" s="80">
        <f t="shared" si="451"/>
        <v>2.1291439015735762E-5</v>
      </c>
      <c r="AD774" s="79">
        <f t="shared" si="471"/>
        <v>-1.1893314730644367E-3</v>
      </c>
      <c r="AE774" s="81">
        <f t="shared" si="452"/>
        <v>-1.2106229120801724E-3</v>
      </c>
      <c r="AF774" s="19">
        <f t="shared" si="474"/>
        <v>-3.0916723523580244E-3</v>
      </c>
      <c r="AG774" s="93">
        <f t="shared" si="473"/>
        <v>-0.92630835120477062</v>
      </c>
      <c r="AH774" s="91">
        <f t="shared" si="475"/>
        <v>-3.1367331460357445E-5</v>
      </c>
      <c r="AI774" s="96">
        <f t="shared" si="476"/>
        <v>766.91661803776503</v>
      </c>
      <c r="AJ774" s="5">
        <f t="shared" si="480"/>
        <v>-1.0000000000000009E-2</v>
      </c>
      <c r="AK774" s="5">
        <f t="shared" si="483"/>
        <v>0</v>
      </c>
      <c r="AL774" s="5">
        <f t="shared" si="446"/>
        <v>-1.0000000000000009E-2</v>
      </c>
      <c r="AM774" s="95">
        <f t="shared" si="453"/>
        <v>6.4285714285714345E-3</v>
      </c>
      <c r="AN774" s="95">
        <f t="shared" si="454"/>
        <v>-6.4285714285714345E-3</v>
      </c>
      <c r="AO774" s="78">
        <f t="shared" si="455"/>
        <v>1</v>
      </c>
      <c r="AP774" s="8">
        <f t="shared" si="456"/>
        <v>50</v>
      </c>
      <c r="AQ774" s="8">
        <f t="shared" si="450"/>
        <v>55.555555555555557</v>
      </c>
      <c r="AR774" s="8">
        <f t="shared" si="478"/>
        <v>1</v>
      </c>
      <c r="AS774" s="114">
        <f t="shared" si="484"/>
        <v>78000</v>
      </c>
      <c r="AT774" s="103">
        <f t="shared" si="469"/>
        <v>0.51845440268799547</v>
      </c>
      <c r="AU774" s="5">
        <f t="shared" si="481"/>
        <v>0.38</v>
      </c>
      <c r="AW774" s="210">
        <f t="shared" si="482"/>
        <v>8.5714285714285798E-2</v>
      </c>
      <c r="AX774" s="276">
        <f t="shared" si="448"/>
        <v>8.4680461230921507E-5</v>
      </c>
      <c r="AY774" s="19">
        <f t="shared" si="470"/>
        <v>-0.8512436671644551</v>
      </c>
    </row>
    <row r="775" spans="1:51">
      <c r="A775" s="4">
        <v>39458</v>
      </c>
      <c r="B775" s="9">
        <f t="shared" si="477"/>
        <v>39458</v>
      </c>
      <c r="C775" s="5">
        <v>0.35</v>
      </c>
      <c r="D775" s="5">
        <v>0.38</v>
      </c>
      <c r="E775" s="5">
        <v>0.35</v>
      </c>
      <c r="F775" s="5">
        <v>0.35</v>
      </c>
      <c r="G775" s="6">
        <v>0</v>
      </c>
      <c r="H775" s="112">
        <v>0.35</v>
      </c>
      <c r="I775" s="19">
        <f t="shared" si="457"/>
        <v>-7.8947368421052697E-2</v>
      </c>
      <c r="J775" s="8">
        <f t="shared" si="458"/>
        <v>0.41000000000000003</v>
      </c>
      <c r="K775" s="8">
        <f t="shared" si="459"/>
        <v>0.35399999999999998</v>
      </c>
      <c r="L775" s="8">
        <f t="shared" si="460"/>
        <v>0.38200000000000001</v>
      </c>
      <c r="M775" s="19">
        <f t="shared" si="461"/>
        <v>0.15819209039548038</v>
      </c>
      <c r="N775" s="19">
        <f t="shared" si="462"/>
        <v>0.14328269771355112</v>
      </c>
      <c r="O775" s="19">
        <f t="shared" si="463"/>
        <v>1.5151932904232317E-3</v>
      </c>
      <c r="P775" s="19">
        <f t="shared" si="464"/>
        <v>-1.5628399054658838E-2</v>
      </c>
      <c r="Q775" s="214"/>
      <c r="R775" s="305"/>
      <c r="S775" s="215"/>
      <c r="T775" t="str">
        <f t="shared" si="465"/>
        <v>BrokeBandLower</v>
      </c>
      <c r="U775" t="str">
        <f t="shared" si="466"/>
        <v/>
      </c>
      <c r="V775" t="str">
        <f t="shared" si="467"/>
        <v>BrokeBandLower</v>
      </c>
      <c r="W775" t="str">
        <f t="shared" si="468"/>
        <v>BrokeBandLower</v>
      </c>
      <c r="X775" s="10"/>
      <c r="Y775" s="219">
        <f t="shared" si="447"/>
        <v>-1.0329670329670339E-3</v>
      </c>
      <c r="Z775" s="78">
        <f t="shared" si="449"/>
        <v>0.37834048082659982</v>
      </c>
      <c r="AA775" s="78">
        <f t="shared" si="472"/>
        <v>0.38212175267624615</v>
      </c>
      <c r="AB775" s="74">
        <f t="shared" si="479"/>
        <v>774</v>
      </c>
      <c r="AC775" s="80">
        <f t="shared" si="451"/>
        <v>-2.0565191500529247E-3</v>
      </c>
      <c r="AD775" s="79">
        <f t="shared" si="471"/>
        <v>-3.7812718496463282E-3</v>
      </c>
      <c r="AE775" s="81">
        <f t="shared" si="452"/>
        <v>-1.7247526995934036E-3</v>
      </c>
      <c r="AF775" s="19">
        <f t="shared" si="474"/>
        <v>-9.8954634829439368E-3</v>
      </c>
      <c r="AG775" s="93">
        <f t="shared" si="473"/>
        <v>-97.589016295846548</v>
      </c>
      <c r="AH775" s="91">
        <f t="shared" si="475"/>
        <v>-1.3646949870625664E-4</v>
      </c>
      <c r="AI775" s="96">
        <f t="shared" si="476"/>
        <v>768.49804562837608</v>
      </c>
      <c r="AJ775" s="5">
        <f t="shared" si="480"/>
        <v>-3.0000000000000027E-2</v>
      </c>
      <c r="AK775" s="5">
        <f t="shared" si="483"/>
        <v>0</v>
      </c>
      <c r="AL775" s="5">
        <f t="shared" si="446"/>
        <v>-3.0000000000000027E-2</v>
      </c>
      <c r="AM775" s="95">
        <f t="shared" si="453"/>
        <v>6.4285714285714345E-3</v>
      </c>
      <c r="AN775" s="95">
        <f t="shared" si="454"/>
        <v>-8.5714285714285788E-3</v>
      </c>
      <c r="AO775" s="78">
        <f t="shared" si="455"/>
        <v>0.75</v>
      </c>
      <c r="AP775" s="8">
        <f t="shared" si="456"/>
        <v>42.857142857142854</v>
      </c>
      <c r="AQ775" s="8">
        <f t="shared" si="450"/>
        <v>52.941176470588232</v>
      </c>
      <c r="AR775" s="8">
        <f t="shared" si="478"/>
        <v>-1</v>
      </c>
      <c r="AS775" s="114">
        <f t="shared" si="484"/>
        <v>0</v>
      </c>
      <c r="AT775" s="103">
        <f t="shared" si="469"/>
        <v>0.49879499752917483</v>
      </c>
      <c r="AU775" s="5">
        <f t="shared" si="481"/>
        <v>0.35</v>
      </c>
      <c r="AW775" s="210">
        <f t="shared" si="482"/>
        <v>8.5714285714285798E-2</v>
      </c>
      <c r="AX775" s="276">
        <f t="shared" si="448"/>
        <v>1.5054165627623519E-5</v>
      </c>
      <c r="AY775" s="19">
        <f t="shared" si="470"/>
        <v>-0.8222238588595876</v>
      </c>
    </row>
    <row r="776" spans="1:51">
      <c r="A776" s="4">
        <v>39461</v>
      </c>
      <c r="B776" s="9">
        <f t="shared" si="477"/>
        <v>39461</v>
      </c>
      <c r="C776" s="5">
        <v>0.35</v>
      </c>
      <c r="D776" s="5">
        <v>0.35</v>
      </c>
      <c r="E776" s="5">
        <v>0.34</v>
      </c>
      <c r="F776" s="5">
        <v>0.35</v>
      </c>
      <c r="G776" s="6">
        <v>63500</v>
      </c>
      <c r="H776" s="112">
        <v>0.35</v>
      </c>
      <c r="I776" s="19">
        <f t="shared" si="457"/>
        <v>0</v>
      </c>
      <c r="J776" s="8">
        <f t="shared" si="458"/>
        <v>0.40948332870112986</v>
      </c>
      <c r="K776" s="8">
        <f t="shared" si="459"/>
        <v>0.34951667129887004</v>
      </c>
      <c r="L776" s="8">
        <f t="shared" si="460"/>
        <v>0.37949999999999995</v>
      </c>
      <c r="M776" s="19">
        <f t="shared" si="461"/>
        <v>0.17157023491729986</v>
      </c>
      <c r="N776" s="19">
        <f t="shared" si="462"/>
        <v>8.456898501293024E-2</v>
      </c>
      <c r="O776" s="19">
        <f t="shared" si="463"/>
        <v>-1.2601738996833535E-3</v>
      </c>
      <c r="P776" s="19">
        <f t="shared" si="464"/>
        <v>-1.2664770342174975E-2</v>
      </c>
      <c r="Q776" s="214"/>
      <c r="R776" s="305"/>
      <c r="S776" s="215"/>
      <c r="T776" t="str">
        <f t="shared" si="465"/>
        <v/>
      </c>
      <c r="U776" t="str">
        <f t="shared" si="466"/>
        <v/>
      </c>
      <c r="V776" t="str">
        <f t="shared" si="467"/>
        <v>BrokeBandLower</v>
      </c>
      <c r="W776" t="str">
        <f t="shared" si="468"/>
        <v/>
      </c>
      <c r="X776" s="10"/>
      <c r="Y776" s="219">
        <f t="shared" si="447"/>
        <v>-2.3516483516483537E-3</v>
      </c>
      <c r="Z776" s="78">
        <f t="shared" si="449"/>
        <v>0.37397604677930346</v>
      </c>
      <c r="AA776" s="78">
        <f t="shared" si="472"/>
        <v>0.37974474297820393</v>
      </c>
      <c r="AB776" s="74">
        <f t="shared" si="479"/>
        <v>775</v>
      </c>
      <c r="AC776" s="80">
        <f t="shared" si="451"/>
        <v>-3.2351547994456525E-3</v>
      </c>
      <c r="AD776" s="79">
        <f t="shared" si="471"/>
        <v>-5.7686961989004693E-3</v>
      </c>
      <c r="AE776" s="81">
        <f t="shared" si="452"/>
        <v>-2.5335413994548167E-3</v>
      </c>
      <c r="AF776" s="19">
        <f t="shared" si="474"/>
        <v>-1.5190983695149067E-2</v>
      </c>
      <c r="AG776" s="93">
        <f t="shared" si="473"/>
        <v>0.57312165041711172</v>
      </c>
      <c r="AH776" s="91">
        <f t="shared" si="475"/>
        <v>-2.8248407627190047E-4</v>
      </c>
      <c r="AI776" s="96">
        <f t="shared" si="476"/>
        <v>769.46981597067384</v>
      </c>
      <c r="AJ776" s="5">
        <f t="shared" si="480"/>
        <v>0</v>
      </c>
      <c r="AK776" s="5">
        <f t="shared" si="483"/>
        <v>0</v>
      </c>
      <c r="AL776" s="5">
        <f t="shared" si="446"/>
        <v>0</v>
      </c>
      <c r="AM776" s="95">
        <f t="shared" si="453"/>
        <v>6.4285714285714345E-3</v>
      </c>
      <c r="AN776" s="95">
        <f t="shared" si="454"/>
        <v>-7.8571428571428646E-3</v>
      </c>
      <c r="AO776" s="78">
        <f t="shared" si="455"/>
        <v>0.81818181818181812</v>
      </c>
      <c r="AP776" s="8">
        <f t="shared" si="456"/>
        <v>45</v>
      </c>
      <c r="AQ776" s="8">
        <f t="shared" si="450"/>
        <v>50.561797752808985</v>
      </c>
      <c r="AR776" s="8">
        <f t="shared" si="478"/>
        <v>1</v>
      </c>
      <c r="AS776" s="114">
        <f t="shared" si="484"/>
        <v>63500</v>
      </c>
      <c r="AT776" s="103">
        <f t="shared" si="469"/>
        <v>0.52985815602836872</v>
      </c>
      <c r="AU776" s="5">
        <f t="shared" si="481"/>
        <v>0.35</v>
      </c>
      <c r="AW776" s="210">
        <f t="shared" si="482"/>
        <v>2.9411764705882214E-2</v>
      </c>
      <c r="AX776" s="276">
        <f t="shared" si="448"/>
        <v>1.0614416807624549E-4</v>
      </c>
      <c r="AY776" s="19">
        <f t="shared" si="470"/>
        <v>6.0508170762700457</v>
      </c>
    </row>
    <row r="777" spans="1:51">
      <c r="A777" s="4">
        <v>39462</v>
      </c>
      <c r="B777" s="9">
        <f t="shared" si="477"/>
        <v>39462</v>
      </c>
      <c r="C777" s="5">
        <v>0.35</v>
      </c>
      <c r="D777" s="5">
        <v>0.35</v>
      </c>
      <c r="E777" s="5">
        <v>0.33</v>
      </c>
      <c r="F777" s="5">
        <v>0.34</v>
      </c>
      <c r="G777" s="6">
        <v>27400</v>
      </c>
      <c r="H777" s="112">
        <v>0.34</v>
      </c>
      <c r="I777" s="19">
        <f t="shared" si="457"/>
        <v>-2.8571428571428439E-2</v>
      </c>
      <c r="J777" s="8">
        <f t="shared" si="458"/>
        <v>0.41206877203488712</v>
      </c>
      <c r="K777" s="8">
        <f t="shared" si="459"/>
        <v>0.34293122796511266</v>
      </c>
      <c r="L777" s="8">
        <f t="shared" si="460"/>
        <v>0.37749999999999989</v>
      </c>
      <c r="M777" s="19">
        <f t="shared" si="461"/>
        <v>0.20160760651639462</v>
      </c>
      <c r="N777" s="19">
        <f t="shared" si="462"/>
        <v>0.17507332558921623</v>
      </c>
      <c r="O777" s="19">
        <f t="shared" si="463"/>
        <v>6.3139159827537341E-3</v>
      </c>
      <c r="P777" s="19">
        <f t="shared" si="464"/>
        <v>-1.8841571445747142E-2</v>
      </c>
      <c r="Q777" s="214"/>
      <c r="R777" s="305"/>
      <c r="S777" s="215"/>
      <c r="T777" t="str">
        <f t="shared" si="465"/>
        <v/>
      </c>
      <c r="U777" t="str">
        <f t="shared" si="466"/>
        <v/>
      </c>
      <c r="V777" t="str">
        <f t="shared" si="467"/>
        <v>BrokeBandLower</v>
      </c>
      <c r="W777" t="str">
        <f t="shared" si="468"/>
        <v>BrokeBandLower</v>
      </c>
      <c r="X777" s="10"/>
      <c r="Y777" s="219">
        <f t="shared" si="447"/>
        <v>-3.8681318681318701E-3</v>
      </c>
      <c r="Z777" s="78">
        <f t="shared" si="449"/>
        <v>0.36874373557529072</v>
      </c>
      <c r="AA777" s="78">
        <f t="shared" si="472"/>
        <v>0.37680363199781686</v>
      </c>
      <c r="AB777" s="74">
        <f t="shared" si="479"/>
        <v>776</v>
      </c>
      <c r="AC777" s="80">
        <f t="shared" si="451"/>
        <v>-4.4210840184570558E-3</v>
      </c>
      <c r="AD777" s="79">
        <f t="shared" si="471"/>
        <v>-8.059896422526136E-3</v>
      </c>
      <c r="AE777" s="81">
        <f t="shared" si="452"/>
        <v>-3.6388124040690807E-3</v>
      </c>
      <c r="AF777" s="19">
        <f t="shared" si="474"/>
        <v>-2.1390177105757923E-2</v>
      </c>
      <c r="AG777" s="93">
        <f t="shared" si="473"/>
        <v>0.36657572590177556</v>
      </c>
      <c r="AH777" s="91">
        <f t="shared" si="475"/>
        <v>-4.5849799765356689E-4</v>
      </c>
      <c r="AI777" s="96">
        <f t="shared" si="476"/>
        <v>770.05009127487403</v>
      </c>
      <c r="AJ777" s="5">
        <f t="shared" si="480"/>
        <v>-9.9999999999999534E-3</v>
      </c>
      <c r="AK777" s="5">
        <f t="shared" si="483"/>
        <v>0</v>
      </c>
      <c r="AL777" s="5">
        <f t="shared" si="446"/>
        <v>-9.9999999999999534E-3</v>
      </c>
      <c r="AM777" s="95">
        <f t="shared" si="453"/>
        <v>6.4285714285714345E-3</v>
      </c>
      <c r="AN777" s="95">
        <f t="shared" si="454"/>
        <v>-8.5714285714285753E-3</v>
      </c>
      <c r="AO777" s="78">
        <f t="shared" si="455"/>
        <v>0.75000000000000033</v>
      </c>
      <c r="AP777" s="8">
        <f t="shared" si="456"/>
        <v>42.857142857142868</v>
      </c>
      <c r="AQ777" s="8">
        <f t="shared" si="450"/>
        <v>52.941176470588253</v>
      </c>
      <c r="AR777" s="8">
        <f t="shared" si="478"/>
        <v>2.7755575615628965E-15</v>
      </c>
      <c r="AS777" s="114">
        <f t="shared" si="484"/>
        <v>7.6050277186823365E-11</v>
      </c>
      <c r="AT777" s="103">
        <f t="shared" si="469"/>
        <v>0.52141444690008143</v>
      </c>
      <c r="AU777" s="5">
        <f t="shared" si="481"/>
        <v>0.34</v>
      </c>
      <c r="AW777" s="210">
        <f t="shared" si="482"/>
        <v>6.060606060606049E-2</v>
      </c>
      <c r="AX777" s="276">
        <f t="shared" si="448"/>
        <v>9.2578393080398229E-4</v>
      </c>
      <c r="AY777" s="19">
        <f t="shared" si="470"/>
        <v>7.7219481539388308</v>
      </c>
    </row>
    <row r="778" spans="1:51">
      <c r="A778" s="4">
        <v>39463</v>
      </c>
      <c r="B778" s="9">
        <f t="shared" si="477"/>
        <v>39463</v>
      </c>
      <c r="C778" s="5">
        <v>0.35</v>
      </c>
      <c r="D778" s="5">
        <v>0.35</v>
      </c>
      <c r="E778" s="5">
        <v>0.34</v>
      </c>
      <c r="F778" s="5">
        <v>0.34</v>
      </c>
      <c r="G778" s="6">
        <v>26000</v>
      </c>
      <c r="H778" s="112">
        <v>0.34</v>
      </c>
      <c r="I778" s="19">
        <f t="shared" si="457"/>
        <v>0</v>
      </c>
      <c r="J778" s="8">
        <f t="shared" si="458"/>
        <v>0.41369685850956844</v>
      </c>
      <c r="K778" s="8">
        <f t="shared" si="459"/>
        <v>0.33730314149043134</v>
      </c>
      <c r="L778" s="8">
        <f t="shared" si="460"/>
        <v>0.37549999999999989</v>
      </c>
      <c r="M778" s="19">
        <f t="shared" si="461"/>
        <v>0.22648385864886544</v>
      </c>
      <c r="N778" s="19">
        <f t="shared" si="462"/>
        <v>0.12338945222509699</v>
      </c>
      <c r="O778" s="19">
        <f t="shared" si="463"/>
        <v>3.9510066891054862E-3</v>
      </c>
      <c r="P778" s="19">
        <f t="shared" si="464"/>
        <v>-1.6411705950715831E-2</v>
      </c>
      <c r="Q778" s="214"/>
      <c r="R778" s="305"/>
      <c r="S778" s="215"/>
      <c r="T778" t="str">
        <f t="shared" si="465"/>
        <v/>
      </c>
      <c r="U778" t="str">
        <f t="shared" si="466"/>
        <v/>
      </c>
      <c r="V778" t="str">
        <f t="shared" si="467"/>
        <v/>
      </c>
      <c r="W778" t="str">
        <f t="shared" si="468"/>
        <v/>
      </c>
      <c r="X778" s="10"/>
      <c r="Y778" s="219">
        <f t="shared" si="447"/>
        <v>-4.2637362637362643E-3</v>
      </c>
      <c r="Z778" s="78">
        <f t="shared" si="449"/>
        <v>0.36431720029669595</v>
      </c>
      <c r="AA778" s="78">
        <f t="shared" si="472"/>
        <v>0.37408016322997839</v>
      </c>
      <c r="AB778" s="74">
        <f t="shared" si="479"/>
        <v>777</v>
      </c>
      <c r="AC778" s="80">
        <f t="shared" si="451"/>
        <v>-4.8993204233706853E-3</v>
      </c>
      <c r="AD778" s="79">
        <f t="shared" si="471"/>
        <v>-9.7629629332824375E-3</v>
      </c>
      <c r="AE778" s="81">
        <f t="shared" si="452"/>
        <v>-4.8636425099117522E-3</v>
      </c>
      <c r="AF778" s="19">
        <f t="shared" si="474"/>
        <v>-2.6098584990405724E-2</v>
      </c>
      <c r="AG778" s="93">
        <f t="shared" si="473"/>
        <v>0.10817175220310164</v>
      </c>
      <c r="AH778" s="91">
        <f t="shared" si="475"/>
        <v>-5.7130199181735001E-4</v>
      </c>
      <c r="AI778" s="96">
        <f t="shared" si="476"/>
        <v>770.34484070487099</v>
      </c>
      <c r="AJ778" s="5">
        <f t="shared" si="480"/>
        <v>0</v>
      </c>
      <c r="AK778" s="5">
        <f t="shared" si="483"/>
        <v>0</v>
      </c>
      <c r="AL778" s="5">
        <f t="shared" ref="AL778:AL841" si="485">IF(AJ778&lt;0,AJ778,0)</f>
        <v>0</v>
      </c>
      <c r="AM778" s="95">
        <f t="shared" si="453"/>
        <v>4.2857142857142894E-3</v>
      </c>
      <c r="AN778" s="95">
        <f t="shared" si="454"/>
        <v>-8.5714285714285753E-3</v>
      </c>
      <c r="AO778" s="78">
        <f t="shared" si="455"/>
        <v>0.50000000000000022</v>
      </c>
      <c r="AP778" s="8">
        <f t="shared" si="456"/>
        <v>33.333333333333343</v>
      </c>
      <c r="AQ778" s="8">
        <f t="shared" si="450"/>
        <v>50.000000000000014</v>
      </c>
      <c r="AR778" s="8">
        <f t="shared" si="478"/>
        <v>-1</v>
      </c>
      <c r="AS778" s="114">
        <f t="shared" si="484"/>
        <v>-26000</v>
      </c>
      <c r="AT778" s="103">
        <f t="shared" si="469"/>
        <v>0.50162498559409929</v>
      </c>
      <c r="AU778" s="5">
        <f t="shared" si="481"/>
        <v>0.34</v>
      </c>
      <c r="AW778" s="210">
        <f t="shared" si="482"/>
        <v>2.9411764705882214E-2</v>
      </c>
      <c r="AX778" s="276">
        <f t="shared" si="448"/>
        <v>2.5061118506962271E-3</v>
      </c>
      <c r="AY778" s="19">
        <f t="shared" si="470"/>
        <v>1.7070159324539518</v>
      </c>
    </row>
    <row r="779" spans="1:51">
      <c r="A779" s="4">
        <v>39464</v>
      </c>
      <c r="B779" s="9">
        <f t="shared" si="477"/>
        <v>39464</v>
      </c>
      <c r="C779" s="5">
        <v>0.37</v>
      </c>
      <c r="D779" s="5">
        <v>0.37</v>
      </c>
      <c r="E779" s="5">
        <v>0.34</v>
      </c>
      <c r="F779" s="5">
        <v>0.34</v>
      </c>
      <c r="G779" s="6">
        <v>12000</v>
      </c>
      <c r="H779" s="112">
        <v>0.34</v>
      </c>
      <c r="I779" s="19">
        <f t="shared" si="457"/>
        <v>0</v>
      </c>
      <c r="J779" s="8">
        <f t="shared" si="458"/>
        <v>0.41518252056394794</v>
      </c>
      <c r="K779" s="8">
        <f t="shared" si="459"/>
        <v>0.33281747943605194</v>
      </c>
      <c r="L779" s="8">
        <f t="shared" si="460"/>
        <v>0.37399999999999994</v>
      </c>
      <c r="M779" s="19">
        <f t="shared" si="461"/>
        <v>0.24747811102788472</v>
      </c>
      <c r="N779" s="19">
        <f t="shared" si="462"/>
        <v>9.2696461921236567E-2</v>
      </c>
      <c r="O779" s="19">
        <f t="shared" si="463"/>
        <v>3.591185245476399E-3</v>
      </c>
      <c r="P779" s="19">
        <f t="shared" si="464"/>
        <v>-1.3298607402702299E-2</v>
      </c>
      <c r="Q779" s="214"/>
      <c r="R779" s="305"/>
      <c r="S779" s="215"/>
      <c r="T779" t="str">
        <f t="shared" si="465"/>
        <v/>
      </c>
      <c r="U779" t="str">
        <f t="shared" si="466"/>
        <v/>
      </c>
      <c r="V779" t="str">
        <f t="shared" si="467"/>
        <v/>
      </c>
      <c r="W779" t="str">
        <f t="shared" si="468"/>
        <v/>
      </c>
      <c r="X779" s="10"/>
      <c r="Y779" s="219">
        <f t="shared" si="447"/>
        <v>-4.3956043956043956E-3</v>
      </c>
      <c r="Z779" s="78">
        <f t="shared" si="449"/>
        <v>0.3605723514510048</v>
      </c>
      <c r="AA779" s="78">
        <f t="shared" si="472"/>
        <v>0.37155823115095998</v>
      </c>
      <c r="AB779" s="74">
        <f t="shared" si="479"/>
        <v>778</v>
      </c>
      <c r="AC779" s="80">
        <f t="shared" si="451"/>
        <v>-4.8977897520347431E-3</v>
      </c>
      <c r="AD779" s="79">
        <f t="shared" si="471"/>
        <v>-1.0985879699955181E-2</v>
      </c>
      <c r="AE779" s="81">
        <f t="shared" si="452"/>
        <v>-6.088089947920438E-3</v>
      </c>
      <c r="AF779" s="19">
        <f t="shared" si="474"/>
        <v>-2.9567047043809778E-2</v>
      </c>
      <c r="AG779" s="93">
        <f t="shared" si="473"/>
        <v>-3.1242523527152082E-4</v>
      </c>
      <c r="AH779" s="91">
        <f t="shared" si="475"/>
        <v>-6.203948595636746E-4</v>
      </c>
      <c r="AI779" s="96">
        <f t="shared" si="476"/>
        <v>770.60979297599135</v>
      </c>
      <c r="AJ779" s="5">
        <f t="shared" si="480"/>
        <v>0</v>
      </c>
      <c r="AK779" s="5">
        <f t="shared" si="483"/>
        <v>0</v>
      </c>
      <c r="AL779" s="5">
        <f t="shared" si="485"/>
        <v>0</v>
      </c>
      <c r="AM779" s="95">
        <f t="shared" si="453"/>
        <v>4.2857142857142894E-3</v>
      </c>
      <c r="AN779" s="95">
        <f t="shared" si="454"/>
        <v>-8.5714285714285753E-3</v>
      </c>
      <c r="AO779" s="78">
        <f t="shared" si="455"/>
        <v>0.50000000000000022</v>
      </c>
      <c r="AP779" s="8">
        <f t="shared" si="456"/>
        <v>33.333333333333343</v>
      </c>
      <c r="AQ779" s="8">
        <f t="shared" si="450"/>
        <v>50.000000000000014</v>
      </c>
      <c r="AR779" s="8">
        <f t="shared" si="478"/>
        <v>-1</v>
      </c>
      <c r="AS779" s="114">
        <f t="shared" si="484"/>
        <v>-12000</v>
      </c>
      <c r="AT779" s="103">
        <f t="shared" si="469"/>
        <v>0.56286433969053618</v>
      </c>
      <c r="AU779" s="5">
        <f t="shared" si="481"/>
        <v>0.34</v>
      </c>
      <c r="AW779" s="210">
        <f t="shared" si="482"/>
        <v>8.8235294117646967E-2</v>
      </c>
      <c r="AX779" s="276">
        <f t="shared" si="448"/>
        <v>4.5247690872294404E-3</v>
      </c>
      <c r="AY779" s="19">
        <f t="shared" si="470"/>
        <v>0.80549367178979137</v>
      </c>
    </row>
    <row r="780" spans="1:51">
      <c r="A780" s="4">
        <v>39465</v>
      </c>
      <c r="B780" s="9">
        <f t="shared" si="477"/>
        <v>39465</v>
      </c>
      <c r="C780" s="5">
        <v>0.34</v>
      </c>
      <c r="D780" s="5">
        <v>0.34</v>
      </c>
      <c r="E780" s="5">
        <v>0.33</v>
      </c>
      <c r="F780" s="5">
        <v>0.33</v>
      </c>
      <c r="G780" s="6">
        <v>36000</v>
      </c>
      <c r="H780" s="112">
        <v>0.33</v>
      </c>
      <c r="I780" s="19">
        <f t="shared" si="457"/>
        <v>-2.9411764705882377E-2</v>
      </c>
      <c r="J780" s="8">
        <f t="shared" si="458"/>
        <v>0.41678796749689695</v>
      </c>
      <c r="K780" s="8">
        <f t="shared" si="459"/>
        <v>0.32621203250310293</v>
      </c>
      <c r="L780" s="8">
        <f t="shared" si="460"/>
        <v>0.37149999999999994</v>
      </c>
      <c r="M780" s="19">
        <f t="shared" si="461"/>
        <v>0.27765969973205223</v>
      </c>
      <c r="N780" s="19">
        <f t="shared" si="462"/>
        <v>0.12195659882326637</v>
      </c>
      <c r="O780" s="19">
        <f t="shared" si="463"/>
        <v>3.8668461542367108E-3</v>
      </c>
      <c r="P780" s="19">
        <f t="shared" si="464"/>
        <v>-1.9847055341389277E-2</v>
      </c>
      <c r="Q780" s="214"/>
      <c r="R780" s="305"/>
      <c r="S780" s="215"/>
      <c r="T780" t="str">
        <f t="shared" si="465"/>
        <v/>
      </c>
      <c r="U780" t="str">
        <f t="shared" si="466"/>
        <v/>
      </c>
      <c r="V780" t="str">
        <f t="shared" si="467"/>
        <v/>
      </c>
      <c r="W780" t="str">
        <f t="shared" si="468"/>
        <v/>
      </c>
      <c r="X780" s="10"/>
      <c r="Y780" s="219">
        <f t="shared" si="447"/>
        <v>-5.5384615384615381E-3</v>
      </c>
      <c r="Z780" s="78">
        <f t="shared" si="449"/>
        <v>0.35586420932755009</v>
      </c>
      <c r="AA780" s="78">
        <f t="shared" si="472"/>
        <v>0.36848292204578892</v>
      </c>
      <c r="AB780" s="74">
        <f t="shared" si="479"/>
        <v>779</v>
      </c>
      <c r="AC780" s="80">
        <f t="shared" si="451"/>
        <v>-5.2244982162547166E-3</v>
      </c>
      <c r="AD780" s="79">
        <f t="shared" si="471"/>
        <v>-1.2618712718238834E-2</v>
      </c>
      <c r="AE780" s="81">
        <f t="shared" si="452"/>
        <v>-7.3942145019841171E-3</v>
      </c>
      <c r="AF780" s="19">
        <f t="shared" si="474"/>
        <v>-3.4245040850687754E-2</v>
      </c>
      <c r="AG780" s="93">
        <f t="shared" si="473"/>
        <v>6.670528560035581E-2</v>
      </c>
      <c r="AH780" s="91">
        <f t="shared" si="475"/>
        <v>-6.9027387461490007E-4</v>
      </c>
      <c r="AI780" s="96">
        <f t="shared" si="476"/>
        <v>771.01158630735051</v>
      </c>
      <c r="AJ780" s="5">
        <f t="shared" si="480"/>
        <v>-1.0000000000000009E-2</v>
      </c>
      <c r="AK780" s="5">
        <f t="shared" si="483"/>
        <v>0</v>
      </c>
      <c r="AL780" s="5">
        <f t="shared" si="485"/>
        <v>-1.0000000000000009E-2</v>
      </c>
      <c r="AM780" s="95">
        <f t="shared" si="453"/>
        <v>4.2857142857142894E-3</v>
      </c>
      <c r="AN780" s="95">
        <f t="shared" si="454"/>
        <v>-7.1428571428571452E-3</v>
      </c>
      <c r="AO780" s="78">
        <f t="shared" si="455"/>
        <v>0.60000000000000031</v>
      </c>
      <c r="AP780" s="8">
        <f t="shared" si="456"/>
        <v>37.500000000000014</v>
      </c>
      <c r="AQ780" s="8">
        <f t="shared" si="450"/>
        <v>54.545454545454561</v>
      </c>
      <c r="AR780" s="8">
        <f t="shared" si="478"/>
        <v>-1</v>
      </c>
      <c r="AS780" s="114">
        <f t="shared" si="484"/>
        <v>-36000</v>
      </c>
      <c r="AT780" s="103">
        <f t="shared" si="469"/>
        <v>0.2936943293059352</v>
      </c>
      <c r="AU780" s="5">
        <f t="shared" si="481"/>
        <v>0.33</v>
      </c>
      <c r="AW780" s="210">
        <f t="shared" si="482"/>
        <v>3.0303030303030328E-2</v>
      </c>
      <c r="AX780" s="276">
        <f t="shared" si="448"/>
        <v>7.1053741492803236E-3</v>
      </c>
      <c r="AY780" s="19">
        <f t="shared" si="470"/>
        <v>0.57032856534807452</v>
      </c>
    </row>
    <row r="781" spans="1:51">
      <c r="A781" s="4">
        <v>39468</v>
      </c>
      <c r="B781" s="9">
        <f t="shared" si="477"/>
        <v>39468</v>
      </c>
      <c r="C781" s="5">
        <v>0.33</v>
      </c>
      <c r="D781" s="5">
        <v>0.36</v>
      </c>
      <c r="E781" s="5">
        <v>0.33</v>
      </c>
      <c r="F781" s="5">
        <v>0.33</v>
      </c>
      <c r="G781" s="6">
        <v>0</v>
      </c>
      <c r="H781" s="112">
        <v>0.33</v>
      </c>
      <c r="I781" s="19">
        <f t="shared" si="457"/>
        <v>0</v>
      </c>
      <c r="J781" s="8">
        <f t="shared" si="458"/>
        <v>0.41753864439804633</v>
      </c>
      <c r="K781" s="8">
        <f t="shared" si="459"/>
        <v>0.32046135560195355</v>
      </c>
      <c r="L781" s="8">
        <f t="shared" si="460"/>
        <v>0.36899999999999994</v>
      </c>
      <c r="M781" s="19">
        <f t="shared" si="461"/>
        <v>0.30292978263710807</v>
      </c>
      <c r="N781" s="19">
        <f t="shared" si="462"/>
        <v>9.1010985495705812E-2</v>
      </c>
      <c r="O781" s="19">
        <f t="shared" si="463"/>
        <v>1.8011002228728494E-3</v>
      </c>
      <c r="P781" s="19">
        <f t="shared" si="464"/>
        <v>-1.7628647407709239E-2</v>
      </c>
      <c r="Q781" s="214"/>
      <c r="R781" s="305"/>
      <c r="S781" s="215"/>
      <c r="T781" t="str">
        <f t="shared" si="465"/>
        <v/>
      </c>
      <c r="U781" t="str">
        <f t="shared" si="466"/>
        <v/>
      </c>
      <c r="V781" t="str">
        <f t="shared" si="467"/>
        <v/>
      </c>
      <c r="W781" t="str">
        <f t="shared" si="468"/>
        <v/>
      </c>
      <c r="X781" s="10"/>
      <c r="Y781" s="219">
        <f t="shared" si="447"/>
        <v>-5.5164835164835157E-3</v>
      </c>
      <c r="Z781" s="78">
        <f t="shared" si="449"/>
        <v>0.35188112109110736</v>
      </c>
      <c r="AA781" s="78">
        <f t="shared" si="472"/>
        <v>0.36563518581440052</v>
      </c>
      <c r="AB781" s="74">
        <f t="shared" si="479"/>
        <v>780</v>
      </c>
      <c r="AC781" s="80">
        <f t="shared" si="451"/>
        <v>-5.0878801770472323E-3</v>
      </c>
      <c r="AD781" s="79">
        <f t="shared" si="471"/>
        <v>-1.3754064723293158E-2</v>
      </c>
      <c r="AE781" s="81">
        <f t="shared" si="452"/>
        <v>-8.6661845462459256E-3</v>
      </c>
      <c r="AF781" s="19">
        <f t="shared" si="474"/>
        <v>-3.761690684297226E-2</v>
      </c>
      <c r="AG781" s="93">
        <f t="shared" si="473"/>
        <v>-2.6149504421770404E-2</v>
      </c>
      <c r="AH781" s="91">
        <f t="shared" si="475"/>
        <v>-6.93392906785259E-4</v>
      </c>
      <c r="AI781" s="96">
        <f t="shared" si="476"/>
        <v>771.30475715569207</v>
      </c>
      <c r="AJ781" s="5">
        <f t="shared" si="480"/>
        <v>0</v>
      </c>
      <c r="AK781" s="5">
        <f t="shared" si="483"/>
        <v>0</v>
      </c>
      <c r="AL781" s="5">
        <f t="shared" si="485"/>
        <v>0</v>
      </c>
      <c r="AM781" s="95">
        <f t="shared" si="453"/>
        <v>2.1428571428571447E-3</v>
      </c>
      <c r="AN781" s="95">
        <f t="shared" si="454"/>
        <v>-7.1428571428571452E-3</v>
      </c>
      <c r="AO781" s="78">
        <f t="shared" si="455"/>
        <v>0.30000000000000016</v>
      </c>
      <c r="AP781" s="8">
        <f t="shared" si="456"/>
        <v>23.076923076923094</v>
      </c>
      <c r="AQ781" s="8">
        <f t="shared" si="450"/>
        <v>47.368421052631589</v>
      </c>
      <c r="AR781" s="8">
        <f t="shared" si="478"/>
        <v>-1</v>
      </c>
      <c r="AS781" s="114">
        <f t="shared" si="484"/>
        <v>0</v>
      </c>
      <c r="AT781" s="103">
        <f t="shared" si="469"/>
        <v>0.30881513204853672</v>
      </c>
      <c r="AU781" s="5">
        <f t="shared" si="481"/>
        <v>0.33</v>
      </c>
      <c r="AW781" s="210">
        <f t="shared" si="482"/>
        <v>9.0909090909090814E-2</v>
      </c>
      <c r="AX781" s="276">
        <f t="shared" si="448"/>
        <v>1.0076780868660032E-2</v>
      </c>
      <c r="AY781" s="19">
        <f t="shared" si="470"/>
        <v>0.41819145015476356</v>
      </c>
    </row>
    <row r="782" spans="1:51">
      <c r="A782" s="4">
        <v>39469</v>
      </c>
      <c r="B782" s="9">
        <f t="shared" si="477"/>
        <v>39469</v>
      </c>
      <c r="C782" s="5">
        <v>0.33</v>
      </c>
      <c r="D782" s="5">
        <v>0.33</v>
      </c>
      <c r="E782" s="5">
        <v>0.32</v>
      </c>
      <c r="F782" s="5">
        <v>0.32</v>
      </c>
      <c r="G782" s="6">
        <v>29100</v>
      </c>
      <c r="H782" s="112">
        <v>0.32</v>
      </c>
      <c r="I782" s="19">
        <f t="shared" si="457"/>
        <v>-3.0303030303030328E-2</v>
      </c>
      <c r="J782" s="8">
        <f t="shared" si="458"/>
        <v>0.41951886456724619</v>
      </c>
      <c r="K782" s="8">
        <f t="shared" si="459"/>
        <v>0.31348113543275369</v>
      </c>
      <c r="L782" s="8">
        <f t="shared" si="460"/>
        <v>0.36649999999999994</v>
      </c>
      <c r="M782" s="19">
        <f t="shared" si="461"/>
        <v>0.3382587248451483</v>
      </c>
      <c r="N782" s="19">
        <f t="shared" si="462"/>
        <v>0.11662419554950861</v>
      </c>
      <c r="O782" s="19">
        <f t="shared" si="463"/>
        <v>4.7426033392781661E-3</v>
      </c>
      <c r="P782" s="19">
        <f t="shared" si="464"/>
        <v>-2.178178444039917E-2</v>
      </c>
      <c r="Q782" s="214"/>
      <c r="R782" s="305"/>
      <c r="S782" s="215"/>
      <c r="T782" t="str">
        <f t="shared" si="465"/>
        <v/>
      </c>
      <c r="U782" t="str">
        <f t="shared" si="466"/>
        <v/>
      </c>
      <c r="V782" t="str">
        <f t="shared" si="467"/>
        <v/>
      </c>
      <c r="W782" t="str">
        <f t="shared" si="468"/>
        <v/>
      </c>
      <c r="X782" s="10"/>
      <c r="Y782" s="219">
        <f t="shared" ref="Y782:Y845" si="486">SLOPE(H769:H782,AB769:AB782)</f>
        <v>-5.4725274725274707E-3</v>
      </c>
      <c r="Z782" s="78">
        <f t="shared" si="449"/>
        <v>0.34697142844307682</v>
      </c>
      <c r="AA782" s="78">
        <f t="shared" si="472"/>
        <v>0.3622581820641349</v>
      </c>
      <c r="AB782" s="74">
        <f t="shared" si="479"/>
        <v>781</v>
      </c>
      <c r="AC782" s="80">
        <f t="shared" si="451"/>
        <v>-5.2964552598497236E-3</v>
      </c>
      <c r="AD782" s="79">
        <f t="shared" si="471"/>
        <v>-1.528675362105808E-2</v>
      </c>
      <c r="AE782" s="81">
        <f t="shared" si="452"/>
        <v>-9.9902983612083565E-3</v>
      </c>
      <c r="AF782" s="19">
        <f t="shared" si="474"/>
        <v>-4.2198504762417439E-2</v>
      </c>
      <c r="AG782" s="93">
        <f t="shared" si="473"/>
        <v>4.0994495849848919E-2</v>
      </c>
      <c r="AH782" s="91">
        <f t="shared" si="475"/>
        <v>-6.5152180703539181E-4</v>
      </c>
      <c r="AI782" s="96">
        <f t="shared" si="476"/>
        <v>771.40735982541412</v>
      </c>
      <c r="AJ782" s="5">
        <f t="shared" si="480"/>
        <v>-1.0000000000000009E-2</v>
      </c>
      <c r="AK782" s="5">
        <f t="shared" si="483"/>
        <v>0</v>
      </c>
      <c r="AL782" s="5">
        <f t="shared" si="485"/>
        <v>-1.0000000000000009E-2</v>
      </c>
      <c r="AM782" s="95">
        <f t="shared" si="453"/>
        <v>2.1428571428571447E-3</v>
      </c>
      <c r="AN782" s="95">
        <f t="shared" si="454"/>
        <v>-7.8571428571428594E-3</v>
      </c>
      <c r="AO782" s="78">
        <f t="shared" si="455"/>
        <v>0.27272727272727287</v>
      </c>
      <c r="AP782" s="8">
        <f t="shared" si="456"/>
        <v>21.428571428571445</v>
      </c>
      <c r="AQ782" s="8">
        <f t="shared" si="450"/>
        <v>48.837209302325597</v>
      </c>
      <c r="AR782" s="8">
        <f t="shared" si="478"/>
        <v>-1</v>
      </c>
      <c r="AS782" s="114">
        <f t="shared" si="484"/>
        <v>-29100</v>
      </c>
      <c r="AT782" s="103">
        <f t="shared" si="469"/>
        <v>0.2781365151781014</v>
      </c>
      <c r="AU782" s="5">
        <f t="shared" si="481"/>
        <v>0.32</v>
      </c>
      <c r="AW782" s="210">
        <f t="shared" si="482"/>
        <v>3.1250000000000028E-2</v>
      </c>
      <c r="AX782" s="276">
        <f t="shared" ref="AX782:AX845" si="487">SLOPE(M769:M782,AB769:AB782)</f>
        <v>1.3453917031386086E-2</v>
      </c>
      <c r="AY782" s="19">
        <f t="shared" si="470"/>
        <v>0.33514037932782115</v>
      </c>
    </row>
    <row r="783" spans="1:51">
      <c r="A783" s="4">
        <v>39470</v>
      </c>
      <c r="B783" s="9">
        <f t="shared" si="477"/>
        <v>39470</v>
      </c>
      <c r="C783" s="5">
        <v>0.33</v>
      </c>
      <c r="D783" s="5">
        <v>0.37</v>
      </c>
      <c r="E783" s="5">
        <v>0.33</v>
      </c>
      <c r="F783" s="5">
        <v>0.33</v>
      </c>
      <c r="G783" s="6">
        <v>188000</v>
      </c>
      <c r="H783" s="112">
        <v>0.33</v>
      </c>
      <c r="I783" s="19">
        <f t="shared" si="457"/>
        <v>3.1250000000000028E-2</v>
      </c>
      <c r="J783" s="8">
        <f t="shared" si="458"/>
        <v>0.41980822723609929</v>
      </c>
      <c r="K783" s="8">
        <f t="shared" si="459"/>
        <v>0.30919177276390059</v>
      </c>
      <c r="L783" s="8">
        <f t="shared" si="460"/>
        <v>0.36449999999999994</v>
      </c>
      <c r="M783" s="19">
        <f t="shared" si="461"/>
        <v>0.35776001891442832</v>
      </c>
      <c r="N783" s="19">
        <f t="shared" si="462"/>
        <v>5.7652006103338621E-2</v>
      </c>
      <c r="O783" s="19">
        <f t="shared" si="463"/>
        <v>6.8974888447886776E-4</v>
      </c>
      <c r="P783" s="19">
        <f t="shared" si="464"/>
        <v>-1.3683000933793779E-2</v>
      </c>
      <c r="Q783" s="214"/>
      <c r="R783" s="305"/>
      <c r="S783" s="215"/>
      <c r="T783" t="str">
        <f t="shared" si="465"/>
        <v/>
      </c>
      <c r="U783" t="str">
        <f t="shared" si="466"/>
        <v/>
      </c>
      <c r="V783" t="str">
        <f t="shared" si="467"/>
        <v/>
      </c>
      <c r="W783" t="str">
        <f t="shared" si="468"/>
        <v/>
      </c>
      <c r="X783" s="10"/>
      <c r="Y783" s="219">
        <f t="shared" si="486"/>
        <v>-5.1208791208791201E-3</v>
      </c>
      <c r="Z783" s="78">
        <f t="shared" si="449"/>
        <v>0.34435782846284302</v>
      </c>
      <c r="AA783" s="78">
        <f t="shared" si="472"/>
        <v>0.35987107659138895</v>
      </c>
      <c r="AB783" s="74">
        <f t="shared" si="479"/>
        <v>782</v>
      </c>
      <c r="AC783" s="80">
        <f t="shared" si="451"/>
        <v>-4.4183598138700601E-3</v>
      </c>
      <c r="AD783" s="79">
        <f t="shared" si="471"/>
        <v>-1.5513248128545931E-2</v>
      </c>
      <c r="AE783" s="81">
        <f t="shared" si="452"/>
        <v>-1.1094888314675871E-2</v>
      </c>
      <c r="AF783" s="19">
        <f t="shared" si="474"/>
        <v>-4.3107793700687569E-2</v>
      </c>
      <c r="AG783" s="93">
        <f t="shared" si="473"/>
        <v>-0.16578926902982613</v>
      </c>
      <c r="AH783" s="91">
        <f t="shared" si="475"/>
        <v>-5.6247299956224304E-4</v>
      </c>
      <c r="AI783" s="96">
        <f t="shared" si="476"/>
        <v>771.4879798776218</v>
      </c>
      <c r="AJ783" s="5">
        <f t="shared" si="480"/>
        <v>1.0000000000000009E-2</v>
      </c>
      <c r="AK783" s="5">
        <f t="shared" si="483"/>
        <v>1.0000000000000009E-2</v>
      </c>
      <c r="AL783" s="5">
        <f t="shared" si="485"/>
        <v>0</v>
      </c>
      <c r="AM783" s="95">
        <f t="shared" si="453"/>
        <v>2.8571428571428597E-3</v>
      </c>
      <c r="AN783" s="95">
        <f t="shared" si="454"/>
        <v>-7.1428571428571452E-3</v>
      </c>
      <c r="AO783" s="78">
        <f t="shared" si="455"/>
        <v>0.40000000000000024</v>
      </c>
      <c r="AP783" s="8">
        <f t="shared" si="456"/>
        <v>28.571428571428584</v>
      </c>
      <c r="AQ783" s="8">
        <f t="shared" si="450"/>
        <v>44.44444444444445</v>
      </c>
      <c r="AR783" s="8">
        <f t="shared" si="478"/>
        <v>-1</v>
      </c>
      <c r="AS783" s="114">
        <f t="shared" si="484"/>
        <v>-188000</v>
      </c>
      <c r="AT783" s="103">
        <f t="shared" si="469"/>
        <v>0.11439971626174848</v>
      </c>
      <c r="AU783" s="5">
        <f t="shared" si="481"/>
        <v>0.33</v>
      </c>
      <c r="AW783" s="210">
        <f t="shared" si="482"/>
        <v>0.12121212121212115</v>
      </c>
      <c r="AX783" s="276">
        <f t="shared" si="487"/>
        <v>1.6629272065546485E-2</v>
      </c>
      <c r="AY783" s="19">
        <f t="shared" si="470"/>
        <v>0.2360171410863279</v>
      </c>
    </row>
    <row r="784" spans="1:51">
      <c r="A784" s="4">
        <v>39471</v>
      </c>
      <c r="B784" s="9">
        <f t="shared" si="477"/>
        <v>39471</v>
      </c>
      <c r="C784" s="5">
        <v>0.33</v>
      </c>
      <c r="D784" s="5">
        <v>0.33</v>
      </c>
      <c r="E784" s="5">
        <v>0.28999999999999998</v>
      </c>
      <c r="F784" s="5">
        <v>0.33</v>
      </c>
      <c r="G784" s="6">
        <v>49600</v>
      </c>
      <c r="H784" s="112">
        <v>0.33</v>
      </c>
      <c r="I784" s="19">
        <f t="shared" si="457"/>
        <v>0</v>
      </c>
      <c r="J784" s="8">
        <f t="shared" si="458"/>
        <v>0.41573572873361603</v>
      </c>
      <c r="K784" s="8">
        <f t="shared" si="459"/>
        <v>0.30626427126638395</v>
      </c>
      <c r="L784" s="8">
        <f t="shared" si="460"/>
        <v>0.36099999999999999</v>
      </c>
      <c r="M784" s="19">
        <f t="shared" si="461"/>
        <v>0.35744116352382316</v>
      </c>
      <c r="N784" s="19">
        <f t="shared" si="462"/>
        <v>-8.9125495792595055E-4</v>
      </c>
      <c r="O784" s="19">
        <f t="shared" si="463"/>
        <v>-9.7008544336909634E-3</v>
      </c>
      <c r="P784" s="19">
        <f t="shared" si="464"/>
        <v>-9.4682386641383367E-3</v>
      </c>
      <c r="Q784" s="214"/>
      <c r="R784" s="305"/>
      <c r="S784" s="215"/>
      <c r="T784" t="str">
        <f t="shared" si="465"/>
        <v/>
      </c>
      <c r="U784" t="str">
        <f t="shared" si="466"/>
        <v/>
      </c>
      <c r="V784" t="str">
        <f t="shared" si="467"/>
        <v>BrokeBandLower</v>
      </c>
      <c r="W784" t="str">
        <f t="shared" si="468"/>
        <v/>
      </c>
      <c r="X784" s="10"/>
      <c r="Y784" s="219">
        <f t="shared" si="486"/>
        <v>-4.5054945054945035E-3</v>
      </c>
      <c r="Z784" s="78">
        <f t="shared" si="449"/>
        <v>0.34214672287956521</v>
      </c>
      <c r="AA784" s="78">
        <f t="shared" si="472"/>
        <v>0.35766061692362616</v>
      </c>
      <c r="AB784" s="74">
        <f t="shared" si="479"/>
        <v>783</v>
      </c>
      <c r="AC784" s="80">
        <f t="shared" si="451"/>
        <v>-3.5352045835080632E-3</v>
      </c>
      <c r="AD784" s="79">
        <f t="shared" si="471"/>
        <v>-1.551389404406095E-2</v>
      </c>
      <c r="AE784" s="81">
        <f t="shared" si="452"/>
        <v>-1.1978689460552886E-2</v>
      </c>
      <c r="AF784" s="19">
        <f t="shared" si="474"/>
        <v>-4.337601991939119E-2</v>
      </c>
      <c r="AG784" s="93">
        <f t="shared" si="473"/>
        <v>-0.19988304881589927</v>
      </c>
      <c r="AH784" s="91">
        <f t="shared" si="475"/>
        <v>-4.303655264804546E-4</v>
      </c>
      <c r="AI784" s="96">
        <f t="shared" si="476"/>
        <v>771.61254554650714</v>
      </c>
      <c r="AJ784" s="5">
        <f t="shared" si="480"/>
        <v>0</v>
      </c>
      <c r="AK784" s="5">
        <f t="shared" si="483"/>
        <v>0</v>
      </c>
      <c r="AL784" s="5">
        <f t="shared" si="485"/>
        <v>0</v>
      </c>
      <c r="AM784" s="95">
        <f t="shared" si="453"/>
        <v>2.8571428571428597E-3</v>
      </c>
      <c r="AN784" s="95">
        <f t="shared" si="454"/>
        <v>-7.1428571428571452E-3</v>
      </c>
      <c r="AO784" s="78">
        <f t="shared" si="455"/>
        <v>0.40000000000000024</v>
      </c>
      <c r="AP784" s="8">
        <f t="shared" si="456"/>
        <v>28.571428571428584</v>
      </c>
      <c r="AQ784" s="8">
        <f t="shared" si="450"/>
        <v>44.44444444444445</v>
      </c>
      <c r="AR784" s="8">
        <f t="shared" si="478"/>
        <v>1</v>
      </c>
      <c r="AS784" s="114">
        <f t="shared" si="484"/>
        <v>49600</v>
      </c>
      <c r="AT784" s="103">
        <f t="shared" si="469"/>
        <v>0.13510564599930719</v>
      </c>
      <c r="AU784" s="5">
        <f t="shared" si="481"/>
        <v>0.33</v>
      </c>
      <c r="AW784" s="210">
        <f t="shared" si="482"/>
        <v>0.13793103448275876</v>
      </c>
      <c r="AX784" s="276">
        <f t="shared" si="487"/>
        <v>1.8879765722983468E-2</v>
      </c>
      <c r="AY784" s="19">
        <f t="shared" si="470"/>
        <v>0.13533326345052044</v>
      </c>
    </row>
    <row r="785" spans="1:51">
      <c r="A785" s="4">
        <v>39472</v>
      </c>
      <c r="B785" s="9">
        <f t="shared" si="477"/>
        <v>39472</v>
      </c>
      <c r="C785" s="5">
        <v>0.33</v>
      </c>
      <c r="D785" s="5">
        <v>0.34</v>
      </c>
      <c r="E785" s="5">
        <v>0.33</v>
      </c>
      <c r="F785" s="5">
        <v>0.34</v>
      </c>
      <c r="G785" s="6">
        <v>15600</v>
      </c>
      <c r="H785" s="112">
        <v>0.34</v>
      </c>
      <c r="I785" s="19">
        <f t="shared" si="457"/>
        <v>3.0303030303030328E-2</v>
      </c>
      <c r="J785" s="8">
        <f t="shared" si="458"/>
        <v>0.41038320341483514</v>
      </c>
      <c r="K785" s="8">
        <f t="shared" si="459"/>
        <v>0.30561679658516483</v>
      </c>
      <c r="L785" s="8">
        <f t="shared" si="460"/>
        <v>0.35799999999999998</v>
      </c>
      <c r="M785" s="19">
        <f t="shared" si="461"/>
        <v>0.34280317050727133</v>
      </c>
      <c r="N785" s="19">
        <f t="shared" si="462"/>
        <v>-4.0952174820167914E-2</v>
      </c>
      <c r="O785" s="19">
        <f t="shared" si="463"/>
        <v>-1.2874826359248364E-2</v>
      </c>
      <c r="P785" s="19">
        <f t="shared" si="464"/>
        <v>-2.114104523331598E-3</v>
      </c>
      <c r="Q785" s="214"/>
      <c r="R785" s="305"/>
      <c r="S785" s="215"/>
      <c r="T785" t="str">
        <f t="shared" si="465"/>
        <v/>
      </c>
      <c r="U785" t="str">
        <f t="shared" si="466"/>
        <v/>
      </c>
      <c r="V785" t="str">
        <f t="shared" si="467"/>
        <v/>
      </c>
      <c r="W785" t="str">
        <f t="shared" si="468"/>
        <v/>
      </c>
      <c r="X785" s="10"/>
      <c r="Y785" s="219">
        <f t="shared" si="486"/>
        <v>-4.3296703296703282E-3</v>
      </c>
      <c r="Z785" s="78">
        <f t="shared" ref="Z785:Z848" si="488">Z784+(0.154*(F785-Z784))</f>
        <v>0.34181612755611218</v>
      </c>
      <c r="AA785" s="78">
        <f t="shared" si="472"/>
        <v>0.35635373127127784</v>
      </c>
      <c r="AB785" s="74">
        <f t="shared" si="479"/>
        <v>784</v>
      </c>
      <c r="AC785" s="80">
        <f t="shared" si="451"/>
        <v>-2.0471314036902173E-3</v>
      </c>
      <c r="AD785" s="79">
        <f t="shared" si="471"/>
        <v>-1.4537603715165659E-2</v>
      </c>
      <c r="AE785" s="81">
        <f t="shared" si="452"/>
        <v>-1.2490472311475442E-2</v>
      </c>
      <c r="AF785" s="19">
        <f t="shared" si="474"/>
        <v>-4.0795430044476687E-2</v>
      </c>
      <c r="AG785" s="93">
        <f t="shared" si="473"/>
        <v>-0.42092986266192189</v>
      </c>
      <c r="AH785" s="91">
        <f t="shared" si="475"/>
        <v>-3.0535084213053747E-4</v>
      </c>
      <c r="AI785" s="96">
        <f t="shared" si="476"/>
        <v>773.38728018512268</v>
      </c>
      <c r="AJ785" s="5">
        <f t="shared" si="480"/>
        <v>1.0000000000000009E-2</v>
      </c>
      <c r="AK785" s="5">
        <f t="shared" si="483"/>
        <v>1.0000000000000009E-2</v>
      </c>
      <c r="AL785" s="5">
        <f t="shared" si="485"/>
        <v>0</v>
      </c>
      <c r="AM785" s="95">
        <f t="shared" si="453"/>
        <v>3.5714285714285748E-3</v>
      </c>
      <c r="AN785" s="95">
        <f t="shared" si="454"/>
        <v>-5.0000000000000001E-3</v>
      </c>
      <c r="AO785" s="78">
        <f t="shared" si="455"/>
        <v>0.71428571428571497</v>
      </c>
      <c r="AP785" s="8">
        <f t="shared" si="456"/>
        <v>41.666666666666686</v>
      </c>
      <c r="AQ785" s="8">
        <f t="shared" ref="AQ785:AQ848" si="489">100-(100/(1+(SUMIF(AJ772:AJ785,"&gt;0")/COUNTIF(AJ772:AJ785,"&gt;0"))/ABS((SUMIF(AJ772:AJ785,"&lt;0")/COUNTIF(AJ772:AJ785,"&lt;0")))))</f>
        <v>47.169811320754739</v>
      </c>
      <c r="AR785" s="8">
        <f t="shared" si="478"/>
        <v>1</v>
      </c>
      <c r="AS785" s="114">
        <f t="shared" si="484"/>
        <v>15600</v>
      </c>
      <c r="AT785" s="103">
        <f t="shared" si="469"/>
        <v>0.14918289290681497</v>
      </c>
      <c r="AU785" s="5">
        <f t="shared" si="481"/>
        <v>0.34</v>
      </c>
      <c r="AW785" s="210">
        <f t="shared" si="482"/>
        <v>3.0303030303030328E-2</v>
      </c>
      <c r="AX785" s="276">
        <f t="shared" si="487"/>
        <v>1.9859275599006895E-2</v>
      </c>
      <c r="AY785" s="19">
        <f t="shared" si="470"/>
        <v>5.1881463488236586E-2</v>
      </c>
    </row>
    <row r="786" spans="1:51">
      <c r="A786" s="4">
        <v>39476</v>
      </c>
      <c r="B786" s="9">
        <f t="shared" si="477"/>
        <v>39476</v>
      </c>
      <c r="C786" s="5">
        <v>0.35</v>
      </c>
      <c r="D786" s="5">
        <v>0.36</v>
      </c>
      <c r="E786" s="5">
        <v>0.35</v>
      </c>
      <c r="F786" s="5">
        <v>0.36</v>
      </c>
      <c r="G786" s="6">
        <v>36000</v>
      </c>
      <c r="H786" s="112">
        <v>0.36</v>
      </c>
      <c r="I786" s="19">
        <f t="shared" si="457"/>
        <v>5.8823529411764594E-2</v>
      </c>
      <c r="J786" s="8">
        <f t="shared" si="458"/>
        <v>0.40960566188045217</v>
      </c>
      <c r="K786" s="8">
        <f t="shared" si="459"/>
        <v>0.30539433811954791</v>
      </c>
      <c r="L786" s="8">
        <f t="shared" si="460"/>
        <v>0.35750000000000004</v>
      </c>
      <c r="M786" s="19">
        <f t="shared" si="461"/>
        <v>0.34123528419872107</v>
      </c>
      <c r="N786" s="19">
        <f t="shared" si="462"/>
        <v>-4.5737217255900561E-3</v>
      </c>
      <c r="O786" s="19">
        <f t="shared" si="463"/>
        <v>-1.894671925929187E-3</v>
      </c>
      <c r="P786" s="19">
        <f t="shared" si="464"/>
        <v>-7.2789999797973591E-4</v>
      </c>
      <c r="Q786" s="214"/>
      <c r="R786" s="305"/>
      <c r="S786" s="215"/>
      <c r="T786" t="str">
        <f t="shared" si="465"/>
        <v/>
      </c>
      <c r="U786" t="str">
        <f t="shared" si="466"/>
        <v/>
      </c>
      <c r="V786" t="str">
        <f t="shared" si="467"/>
        <v/>
      </c>
      <c r="W786" t="str">
        <f t="shared" si="468"/>
        <v/>
      </c>
      <c r="X786" s="10"/>
      <c r="Y786" s="219">
        <f t="shared" si="486"/>
        <v>-2.8351648351648343E-3</v>
      </c>
      <c r="Z786" s="78">
        <f t="shared" si="488"/>
        <v>0.34461644391247093</v>
      </c>
      <c r="AA786" s="78">
        <f t="shared" si="472"/>
        <v>0.35662355515720329</v>
      </c>
      <c r="AB786" s="74">
        <f t="shared" si="479"/>
        <v>785</v>
      </c>
      <c r="AC786" s="80">
        <f t="shared" ref="AC786:AC849" si="490">AD786-AE786</f>
        <v>3.8668885339446582E-4</v>
      </c>
      <c r="AD786" s="79">
        <f t="shared" si="471"/>
        <v>-1.200711124473236E-2</v>
      </c>
      <c r="AE786" s="81">
        <f t="shared" ref="AE786:AE849" si="491">AE785+(0.2*(AD786-AE785))</f>
        <v>-1.2393800098126826E-2</v>
      </c>
      <c r="AF786" s="19">
        <f t="shared" si="474"/>
        <v>-3.3668867552620024E-2</v>
      </c>
      <c r="AG786" s="93">
        <f t="shared" si="473"/>
        <v>-1.1888930298745892</v>
      </c>
      <c r="AH786" s="91">
        <f t="shared" si="475"/>
        <v>-1.0624523761481324E-4</v>
      </c>
      <c r="AI786" s="96">
        <f t="shared" si="476"/>
        <v>777.19914430674055</v>
      </c>
      <c r="AJ786" s="5">
        <f t="shared" si="480"/>
        <v>1.9999999999999962E-2</v>
      </c>
      <c r="AK786" s="5">
        <f t="shared" si="483"/>
        <v>1.9999999999999962E-2</v>
      </c>
      <c r="AL786" s="5">
        <f t="shared" si="485"/>
        <v>0</v>
      </c>
      <c r="AM786" s="95">
        <f t="shared" si="453"/>
        <v>3.5714285714285704E-3</v>
      </c>
      <c r="AN786" s="95">
        <f t="shared" si="454"/>
        <v>-5.0000000000000001E-3</v>
      </c>
      <c r="AO786" s="78">
        <f t="shared" si="455"/>
        <v>0.71428571428571408</v>
      </c>
      <c r="AP786" s="8">
        <f t="shared" si="456"/>
        <v>41.666666666666657</v>
      </c>
      <c r="AQ786" s="8">
        <f t="shared" si="489"/>
        <v>47.169811320754711</v>
      </c>
      <c r="AR786" s="8">
        <f t="shared" si="478"/>
        <v>1</v>
      </c>
      <c r="AS786" s="114">
        <f t="shared" si="484"/>
        <v>36000</v>
      </c>
      <c r="AT786" s="103">
        <f t="shared" si="469"/>
        <v>0.17499999999999996</v>
      </c>
      <c r="AU786" s="5">
        <f t="shared" si="481"/>
        <v>0.36</v>
      </c>
      <c r="AW786" s="210">
        <f t="shared" si="482"/>
        <v>2.8571428571428598E-2</v>
      </c>
      <c r="AX786" s="276">
        <f t="shared" si="487"/>
        <v>1.9618435404810709E-2</v>
      </c>
      <c r="AY786" s="19">
        <f t="shared" si="470"/>
        <v>-1.2127340345094448E-2</v>
      </c>
    </row>
    <row r="787" spans="1:51">
      <c r="A787" s="4">
        <v>39477</v>
      </c>
      <c r="B787" s="9">
        <f t="shared" si="477"/>
        <v>39477</v>
      </c>
      <c r="C787" s="5">
        <v>0.34</v>
      </c>
      <c r="D787" s="5">
        <v>0.34</v>
      </c>
      <c r="E787" s="5">
        <v>0.34</v>
      </c>
      <c r="F787" s="5">
        <v>0.34</v>
      </c>
      <c r="G787" s="6">
        <v>36600</v>
      </c>
      <c r="H787" s="112">
        <v>0.34</v>
      </c>
      <c r="I787" s="19">
        <f t="shared" si="457"/>
        <v>-5.5555555555555455E-2</v>
      </c>
      <c r="J787" s="8">
        <f t="shared" si="458"/>
        <v>0.40327499359302882</v>
      </c>
      <c r="K787" s="8">
        <f t="shared" si="459"/>
        <v>0.30572500640697126</v>
      </c>
      <c r="L787" s="8">
        <f t="shared" si="460"/>
        <v>0.35450000000000004</v>
      </c>
      <c r="M787" s="19">
        <f t="shared" si="461"/>
        <v>0.31907755382038383</v>
      </c>
      <c r="N787" s="19">
        <f t="shared" si="462"/>
        <v>-6.4933878190139058E-2</v>
      </c>
      <c r="O787" s="19">
        <f t="shared" si="463"/>
        <v>-1.5455519482714133E-2</v>
      </c>
      <c r="P787" s="19">
        <f t="shared" si="464"/>
        <v>1.0827584082253017E-3</v>
      </c>
      <c r="Q787" s="214"/>
      <c r="R787" s="305"/>
      <c r="S787" s="215"/>
      <c r="T787" t="str">
        <f t="shared" si="465"/>
        <v/>
      </c>
      <c r="U787" t="str">
        <f t="shared" si="466"/>
        <v/>
      </c>
      <c r="V787" t="str">
        <f t="shared" si="467"/>
        <v/>
      </c>
      <c r="W787" t="str">
        <f t="shared" si="468"/>
        <v/>
      </c>
      <c r="X787" s="10"/>
      <c r="Y787" s="219">
        <f t="shared" si="486"/>
        <v>-1.4945054945054931E-3</v>
      </c>
      <c r="Z787" s="78">
        <f t="shared" si="488"/>
        <v>0.34390551154995042</v>
      </c>
      <c r="AA787" s="78">
        <f t="shared" si="472"/>
        <v>0.35539341207557024</v>
      </c>
      <c r="AB787" s="74">
        <f t="shared" si="479"/>
        <v>786</v>
      </c>
      <c r="AC787" s="80">
        <f t="shared" si="490"/>
        <v>7.2471965800560353E-4</v>
      </c>
      <c r="AD787" s="79">
        <f t="shared" si="471"/>
        <v>-1.1487900525619821E-2</v>
      </c>
      <c r="AE787" s="81">
        <f t="shared" si="491"/>
        <v>-1.2212620183625424E-2</v>
      </c>
      <c r="AF787" s="19">
        <f t="shared" si="474"/>
        <v>-3.232446110502761E-2</v>
      </c>
      <c r="AG787" s="93">
        <f t="shared" si="473"/>
        <v>0.8741674388692775</v>
      </c>
      <c r="AH787" s="91">
        <f t="shared" si="475"/>
        <v>1.192497715483453E-4</v>
      </c>
      <c r="AI787" s="96">
        <f t="shared" si="476"/>
        <v>780.87146493941441</v>
      </c>
      <c r="AJ787" s="5">
        <f t="shared" si="480"/>
        <v>-1.9999999999999962E-2</v>
      </c>
      <c r="AK787" s="5">
        <f t="shared" si="483"/>
        <v>0</v>
      </c>
      <c r="AL787" s="5">
        <f t="shared" si="485"/>
        <v>-1.9999999999999962E-2</v>
      </c>
      <c r="AM787" s="95">
        <f t="shared" ref="AM787:AM850" si="492">(AVERAGE(AK774:AK787))</f>
        <v>2.8571428571428558E-3</v>
      </c>
      <c r="AN787" s="95">
        <f t="shared" ref="AN787:AN850" si="493">(AVERAGE(AL774:AL787))</f>
        <v>-6.4285714285714267E-3</v>
      </c>
      <c r="AO787" s="78">
        <f t="shared" ref="AO787:AO850" si="494">ABS(AM787/AN787)</f>
        <v>0.44444444444444436</v>
      </c>
      <c r="AP787" s="8">
        <f t="shared" ref="AP787:AP850" si="495">IF(AN787=0,100,100-(100/(1+AO787)))</f>
        <v>30.769230769230774</v>
      </c>
      <c r="AQ787" s="8">
        <f t="shared" si="489"/>
        <v>47.058823529411761</v>
      </c>
      <c r="AR787" s="8">
        <f t="shared" si="478"/>
        <v>0</v>
      </c>
      <c r="AS787" s="114">
        <f t="shared" si="484"/>
        <v>0</v>
      </c>
      <c r="AT787" s="103">
        <f t="shared" si="469"/>
        <v>9.3491652531023969E-2</v>
      </c>
      <c r="AU787" s="5">
        <f t="shared" si="481"/>
        <v>0.34</v>
      </c>
      <c r="AW787" s="210">
        <f t="shared" si="482"/>
        <v>0</v>
      </c>
      <c r="AX787" s="276">
        <f t="shared" si="487"/>
        <v>1.7469543159167294E-2</v>
      </c>
      <c r="AY787" s="19">
        <f t="shared" si="470"/>
        <v>-0.10953433346251847</v>
      </c>
    </row>
    <row r="788" spans="1:51">
      <c r="A788" s="4">
        <v>39478</v>
      </c>
      <c r="B788" s="9">
        <f t="shared" si="477"/>
        <v>39478</v>
      </c>
      <c r="C788" s="5">
        <v>0.34</v>
      </c>
      <c r="D788" s="5">
        <v>0.36</v>
      </c>
      <c r="E788" s="5">
        <v>0.34</v>
      </c>
      <c r="F788" s="5">
        <v>0.35</v>
      </c>
      <c r="G788" s="6">
        <v>19200</v>
      </c>
      <c r="H788" s="112">
        <v>0.35</v>
      </c>
      <c r="I788" s="19">
        <f t="shared" si="457"/>
        <v>2.9411764705882214E-2</v>
      </c>
      <c r="J788" s="8">
        <f t="shared" si="458"/>
        <v>0.39609081537009716</v>
      </c>
      <c r="K788" s="8">
        <f t="shared" si="459"/>
        <v>0.3079091846299028</v>
      </c>
      <c r="L788" s="8">
        <f t="shared" si="460"/>
        <v>0.35199999999999998</v>
      </c>
      <c r="M788" s="19">
        <f t="shared" si="461"/>
        <v>0.28638843900088889</v>
      </c>
      <c r="N788" s="19">
        <f t="shared" si="462"/>
        <v>-0.10244880728243391</v>
      </c>
      <c r="O788" s="19">
        <f t="shared" si="463"/>
        <v>-1.7814588896086333E-2</v>
      </c>
      <c r="P788" s="19">
        <f t="shared" si="464"/>
        <v>7.1442576732635198E-3</v>
      </c>
      <c r="Q788" s="214"/>
      <c r="R788" s="305"/>
      <c r="S788" s="215"/>
      <c r="T788" t="str">
        <f t="shared" si="465"/>
        <v/>
      </c>
      <c r="U788" t="str">
        <f t="shared" si="466"/>
        <v/>
      </c>
      <c r="V788" t="str">
        <f t="shared" si="467"/>
        <v/>
      </c>
      <c r="W788" t="str">
        <f t="shared" si="468"/>
        <v/>
      </c>
      <c r="X788" s="10"/>
      <c r="Y788" s="219">
        <f t="shared" si="486"/>
        <v>2.1978021978022242E-5</v>
      </c>
      <c r="Z788" s="78">
        <f t="shared" si="488"/>
        <v>0.34484406277125806</v>
      </c>
      <c r="AA788" s="78">
        <f t="shared" si="472"/>
        <v>0.35499429958197803</v>
      </c>
      <c r="AB788" s="74">
        <f t="shared" si="479"/>
        <v>787</v>
      </c>
      <c r="AC788" s="80">
        <f t="shared" si="490"/>
        <v>1.6499066983243632E-3</v>
      </c>
      <c r="AD788" s="79">
        <f t="shared" si="471"/>
        <v>-1.015023681071997E-2</v>
      </c>
      <c r="AE788" s="81">
        <f t="shared" si="491"/>
        <v>-1.1800143509044334E-2</v>
      </c>
      <c r="AF788" s="19">
        <f t="shared" si="474"/>
        <v>-2.8592675495556791E-2</v>
      </c>
      <c r="AG788" s="93">
        <f t="shared" si="473"/>
        <v>1.2766136948248838</v>
      </c>
      <c r="AH788" s="91">
        <f t="shared" si="475"/>
        <v>3.6044000002698987E-4</v>
      </c>
      <c r="AI788" s="96">
        <f t="shared" si="476"/>
        <v>783.81162818168661</v>
      </c>
      <c r="AJ788" s="5">
        <f t="shared" si="480"/>
        <v>9.9999999999999534E-3</v>
      </c>
      <c r="AK788" s="5">
        <f t="shared" si="483"/>
        <v>9.9999999999999534E-3</v>
      </c>
      <c r="AL788" s="5">
        <f t="shared" si="485"/>
        <v>0</v>
      </c>
      <c r="AM788" s="95">
        <f t="shared" si="492"/>
        <v>3.5714285714285665E-3</v>
      </c>
      <c r="AN788" s="95">
        <f t="shared" si="493"/>
        <v>-5.7142857142857117E-3</v>
      </c>
      <c r="AO788" s="78">
        <f t="shared" si="494"/>
        <v>0.62499999999999944</v>
      </c>
      <c r="AP788" s="8">
        <f t="shared" si="495"/>
        <v>38.461538461538446</v>
      </c>
      <c r="AQ788" s="8">
        <f t="shared" si="489"/>
        <v>43.859649122806999</v>
      </c>
      <c r="AR788" s="8">
        <f t="shared" si="478"/>
        <v>-2.7755575615628965E-15</v>
      </c>
      <c r="AS788" s="114">
        <f t="shared" si="484"/>
        <v>-5.3290705182007611E-11</v>
      </c>
      <c r="AT788" s="103">
        <f t="shared" si="469"/>
        <v>9.2069632495164311E-2</v>
      </c>
      <c r="AU788" s="5">
        <f t="shared" si="481"/>
        <v>0.35</v>
      </c>
      <c r="AW788" s="210">
        <f t="shared" si="482"/>
        <v>5.8823529411764594E-2</v>
      </c>
      <c r="AX788" s="276">
        <f t="shared" si="487"/>
        <v>1.3594423042173348E-2</v>
      </c>
      <c r="AY788" s="19">
        <f t="shared" si="470"/>
        <v>-0.2218214913628376</v>
      </c>
    </row>
    <row r="789" spans="1:51">
      <c r="A789" s="4">
        <v>39479</v>
      </c>
      <c r="B789" s="9">
        <f t="shared" si="477"/>
        <v>39479</v>
      </c>
      <c r="C789" s="5">
        <v>0.36</v>
      </c>
      <c r="D789" s="5">
        <v>0.36</v>
      </c>
      <c r="E789" s="5">
        <v>0.36</v>
      </c>
      <c r="F789" s="5">
        <v>0.36</v>
      </c>
      <c r="G789" s="6">
        <v>4300</v>
      </c>
      <c r="H789" s="112">
        <v>0.36</v>
      </c>
      <c r="I789" s="19">
        <f t="shared" si="457"/>
        <v>2.8571428571428598E-2</v>
      </c>
      <c r="J789" s="8">
        <f t="shared" si="458"/>
        <v>0.39123082370883255</v>
      </c>
      <c r="K789" s="8">
        <f t="shared" si="459"/>
        <v>0.3097691762911674</v>
      </c>
      <c r="L789" s="8">
        <f t="shared" si="460"/>
        <v>0.35049999999999998</v>
      </c>
      <c r="M789" s="19">
        <f t="shared" si="461"/>
        <v>0.26297531727654955</v>
      </c>
      <c r="N789" s="19">
        <f t="shared" si="462"/>
        <v>-8.1753026784250449E-2</v>
      </c>
      <c r="O789" s="19">
        <f t="shared" si="463"/>
        <v>-1.2269892339522073E-2</v>
      </c>
      <c r="P789" s="19">
        <f t="shared" si="464"/>
        <v>6.040715100786148E-3</v>
      </c>
      <c r="Q789" s="214"/>
      <c r="R789" s="305"/>
      <c r="S789" s="215"/>
      <c r="T789" t="str">
        <f t="shared" si="465"/>
        <v/>
      </c>
      <c r="U789" t="str">
        <f t="shared" si="466"/>
        <v/>
      </c>
      <c r="V789" t="str">
        <f t="shared" si="467"/>
        <v/>
      </c>
      <c r="W789" t="str">
        <f t="shared" si="468"/>
        <v/>
      </c>
      <c r="X789" s="10"/>
      <c r="Y789" s="219">
        <f t="shared" si="486"/>
        <v>9.6703296703296569E-4</v>
      </c>
      <c r="Z789" s="78">
        <f t="shared" si="488"/>
        <v>0.34717807710448434</v>
      </c>
      <c r="AA789" s="78">
        <f t="shared" si="472"/>
        <v>0.35536472141291164</v>
      </c>
      <c r="AB789" s="74">
        <f t="shared" si="479"/>
        <v>788</v>
      </c>
      <c r="AC789" s="80">
        <f t="shared" si="490"/>
        <v>2.890799360493624E-3</v>
      </c>
      <c r="AD789" s="79">
        <f t="shared" si="471"/>
        <v>-8.1866443084273044E-3</v>
      </c>
      <c r="AE789" s="81">
        <f t="shared" si="491"/>
        <v>-1.1077443668920928E-2</v>
      </c>
      <c r="AF789" s="19">
        <f t="shared" si="474"/>
        <v>-2.3037301721672405E-2</v>
      </c>
      <c r="AG789" s="93">
        <f t="shared" si="473"/>
        <v>0.75209868741638841</v>
      </c>
      <c r="AH789" s="91">
        <f t="shared" si="475"/>
        <v>5.6142630598597122E-4</v>
      </c>
      <c r="AI789" s="96">
        <f t="shared" si="476"/>
        <v>784.68282769451685</v>
      </c>
      <c r="AJ789" s="5">
        <f t="shared" si="480"/>
        <v>1.0000000000000009E-2</v>
      </c>
      <c r="AK789" s="5">
        <f t="shared" si="483"/>
        <v>1.0000000000000009E-2</v>
      </c>
      <c r="AL789" s="5">
        <f t="shared" si="485"/>
        <v>0</v>
      </c>
      <c r="AM789" s="95">
        <f t="shared" si="492"/>
        <v>4.2857142857142816E-3</v>
      </c>
      <c r="AN789" s="95">
        <f t="shared" si="493"/>
        <v>-3.5714285714285665E-3</v>
      </c>
      <c r="AO789" s="78">
        <f t="shared" si="494"/>
        <v>1.2000000000000004</v>
      </c>
      <c r="AP789" s="8">
        <f t="shared" si="495"/>
        <v>54.545454545454547</v>
      </c>
      <c r="AQ789" s="8">
        <f t="shared" si="489"/>
        <v>48.979591836734706</v>
      </c>
      <c r="AR789" s="8">
        <f t="shared" si="478"/>
        <v>0</v>
      </c>
      <c r="AS789" s="114">
        <f t="shared" si="484"/>
        <v>0</v>
      </c>
      <c r="AT789" s="103">
        <f t="shared" si="469"/>
        <v>9.2533356896703972E-2</v>
      </c>
      <c r="AU789" s="5">
        <f t="shared" si="481"/>
        <v>0.36</v>
      </c>
      <c r="AW789" s="210">
        <f t="shared" si="482"/>
        <v>0</v>
      </c>
      <c r="AX789" s="276">
        <f t="shared" si="487"/>
        <v>9.0532999721862056E-3</v>
      </c>
      <c r="AY789" s="19">
        <f t="shared" si="470"/>
        <v>-0.33404308928002513</v>
      </c>
    </row>
    <row r="790" spans="1:51">
      <c r="A790" s="4">
        <v>39482</v>
      </c>
      <c r="B790" s="9">
        <f t="shared" si="477"/>
        <v>39482</v>
      </c>
      <c r="C790" s="5">
        <v>0.37</v>
      </c>
      <c r="D790" s="5">
        <v>0.37</v>
      </c>
      <c r="E790" s="5">
        <v>0.37</v>
      </c>
      <c r="F790" s="5">
        <v>0.37</v>
      </c>
      <c r="G790" s="6">
        <v>25000</v>
      </c>
      <c r="H790" s="112">
        <v>0.37</v>
      </c>
      <c r="I790" s="19">
        <f t="shared" ref="I790:I853" si="496">IF(A791&gt;A790,(H790-H789)/H789, (H790-H791)/H791)</f>
        <v>2.7777777777777804E-2</v>
      </c>
      <c r="J790" s="8">
        <f t="shared" ref="J790:J853" si="497">(L790)+2*STDEVPA(H771:H790)</f>
        <v>0.38716961640367475</v>
      </c>
      <c r="K790" s="8">
        <f t="shared" ref="K790:K853" si="498">(L790)-(2*STDEVPA(H771:H790))</f>
        <v>0.31183038359632531</v>
      </c>
      <c r="L790" s="8">
        <f t="shared" ref="L790:L853" si="499">AVERAGE(H771:H790)</f>
        <v>0.34950000000000003</v>
      </c>
      <c r="M790" s="19">
        <f t="shared" ref="M790:M853" si="500">(J790-K790)/K790</f>
        <v>0.24160324577247919</v>
      </c>
      <c r="N790" s="19">
        <f t="shared" ref="N790:N853" si="501">IF(A791&gt;A790,(M790-M789)/M789, (M790-M791)/M791)</f>
        <v>-8.1270256560219717E-2</v>
      </c>
      <c r="O790" s="19">
        <f t="shared" ref="O790:O853" si="502">IF(A791&gt;A790,(J790-J789)/J789, (J790-J791)/J791)</f>
        <v>-1.038059135182122E-2</v>
      </c>
      <c r="P790" s="19">
        <f t="shared" ref="P790:P853" si="503">IF(A791&gt;A790,(K790-K789)/K789, (K790-K791)/K791)</f>
        <v>6.6540103500177736E-3</v>
      </c>
      <c r="Q790" s="214"/>
      <c r="R790" s="305"/>
      <c r="S790" s="215"/>
      <c r="T790" t="str">
        <f t="shared" ref="T790:T853" si="504">IF(C790&gt;$J790,"BrokeBandUpper", IF(C790&lt;$K790,"BrokeBandLower", ""))</f>
        <v/>
      </c>
      <c r="U790" t="str">
        <f t="shared" ref="U790:U853" si="505">IF(D790&gt;$J790,"BrokeBandUpper", IF(D790&lt;$K790,"BrokeBandLower", ""))</f>
        <v/>
      </c>
      <c r="V790" t="str">
        <f t="shared" ref="V790:V853" si="506">IF(E790&gt;$J790,"BrokeBandUpper", IF(E790&lt;$K790,"BrokeBandLower", ""))</f>
        <v/>
      </c>
      <c r="W790" t="str">
        <f t="shared" ref="W790:W853" si="507">IF(F790&gt;$J790,"BrokeBandUpper", IF(F790&lt;$K790,"BrokeBandLower", ""))</f>
        <v/>
      </c>
      <c r="X790" s="10"/>
      <c r="Y790" s="219">
        <f t="shared" si="486"/>
        <v>2.1538461538461507E-3</v>
      </c>
      <c r="Z790" s="78">
        <f t="shared" si="488"/>
        <v>0.35069265323039372</v>
      </c>
      <c r="AA790" s="78">
        <f t="shared" si="472"/>
        <v>0.35644773202835617</v>
      </c>
      <c r="AB790" s="74">
        <f t="shared" si="479"/>
        <v>789</v>
      </c>
      <c r="AC790" s="80">
        <f t="shared" si="490"/>
        <v>4.2578918967667891E-3</v>
      </c>
      <c r="AD790" s="79">
        <f t="shared" si="471"/>
        <v>-5.7550787979624429E-3</v>
      </c>
      <c r="AE790" s="81">
        <f t="shared" si="491"/>
        <v>-1.0012970694729232E-2</v>
      </c>
      <c r="AF790" s="19">
        <f t="shared" si="474"/>
        <v>-1.6145645717012484E-2</v>
      </c>
      <c r="AG790" s="93">
        <f t="shared" si="473"/>
        <v>0.47291159495750151</v>
      </c>
      <c r="AH790" s="91">
        <f t="shared" si="475"/>
        <v>7.4086982339455058E-4</v>
      </c>
      <c r="AI790" s="96">
        <f t="shared" si="476"/>
        <v>784.88639407401013</v>
      </c>
      <c r="AJ790" s="5">
        <f t="shared" si="480"/>
        <v>1.0000000000000009E-2</v>
      </c>
      <c r="AK790" s="5">
        <f t="shared" si="483"/>
        <v>1.0000000000000009E-2</v>
      </c>
      <c r="AL790" s="5">
        <f t="shared" si="485"/>
        <v>0</v>
      </c>
      <c r="AM790" s="95">
        <f t="shared" si="492"/>
        <v>4.9999999999999966E-3</v>
      </c>
      <c r="AN790" s="95">
        <f t="shared" si="493"/>
        <v>-3.5714285714285665E-3</v>
      </c>
      <c r="AO790" s="78">
        <f t="shared" si="494"/>
        <v>1.400000000000001</v>
      </c>
      <c r="AP790" s="8">
        <f t="shared" si="495"/>
        <v>58.333333333333357</v>
      </c>
      <c r="AQ790" s="8">
        <f t="shared" si="489"/>
        <v>48.275862068965537</v>
      </c>
      <c r="AR790" s="8">
        <f t="shared" si="478"/>
        <v>0</v>
      </c>
      <c r="AS790" s="114">
        <f t="shared" si="484"/>
        <v>0</v>
      </c>
      <c r="AT790" s="103">
        <f t="shared" si="469"/>
        <v>3.744166895415859E-2</v>
      </c>
      <c r="AU790" s="5">
        <f t="shared" si="481"/>
        <v>0.37</v>
      </c>
      <c r="AW790" s="210">
        <f t="shared" si="482"/>
        <v>0</v>
      </c>
      <c r="AX790" s="276">
        <f t="shared" si="487"/>
        <v>3.8819984066215674E-3</v>
      </c>
      <c r="AY790" s="19">
        <f t="shared" si="470"/>
        <v>-0.57120625423348959</v>
      </c>
    </row>
    <row r="791" spans="1:51">
      <c r="A791" s="4">
        <v>39483</v>
      </c>
      <c r="B791" s="9">
        <f t="shared" si="477"/>
        <v>39483</v>
      </c>
      <c r="C791" s="5">
        <v>0.37</v>
      </c>
      <c r="D791" s="5">
        <v>0.4</v>
      </c>
      <c r="E791" s="5">
        <v>0.37</v>
      </c>
      <c r="F791" s="5">
        <v>0.4</v>
      </c>
      <c r="G791" s="6">
        <v>130800</v>
      </c>
      <c r="H791" s="112">
        <v>0.4</v>
      </c>
      <c r="I791" s="19">
        <f t="shared" si="496"/>
        <v>8.1081081081081155E-2</v>
      </c>
      <c r="J791" s="8">
        <f t="shared" si="497"/>
        <v>0.39498562981031782</v>
      </c>
      <c r="K791" s="8">
        <f t="shared" si="498"/>
        <v>0.30801437018968225</v>
      </c>
      <c r="L791" s="8">
        <f t="shared" si="499"/>
        <v>0.35150000000000003</v>
      </c>
      <c r="M791" s="19">
        <f t="shared" si="500"/>
        <v>0.28236104558068731</v>
      </c>
      <c r="N791" s="19">
        <f t="shared" si="501"/>
        <v>0.16869723615629839</v>
      </c>
      <c r="O791" s="19">
        <f t="shared" si="502"/>
        <v>2.0187569157012183E-2</v>
      </c>
      <c r="P791" s="19">
        <f t="shared" si="503"/>
        <v>-1.2237465004638593E-2</v>
      </c>
      <c r="Q791" s="214"/>
      <c r="R791" s="305"/>
      <c r="S791" s="215"/>
      <c r="T791" t="str">
        <f t="shared" si="504"/>
        <v/>
      </c>
      <c r="U791" t="str">
        <f t="shared" si="505"/>
        <v>BrokeBandUpper</v>
      </c>
      <c r="V791" t="str">
        <f t="shared" si="506"/>
        <v/>
      </c>
      <c r="W791" t="str">
        <f t="shared" si="507"/>
        <v>BrokeBandUpper</v>
      </c>
      <c r="X791" s="10"/>
      <c r="Y791" s="219">
        <f t="shared" si="486"/>
        <v>3.7802197802197781E-3</v>
      </c>
      <c r="Z791" s="78">
        <f t="shared" si="488"/>
        <v>0.35828598463291311</v>
      </c>
      <c r="AA791" s="78">
        <f t="shared" si="472"/>
        <v>0.35967059985825783</v>
      </c>
      <c r="AB791" s="74">
        <f t="shared" si="479"/>
        <v>790</v>
      </c>
      <c r="AC791" s="80">
        <f t="shared" si="490"/>
        <v>6.9026843755076086E-3</v>
      </c>
      <c r="AD791" s="79">
        <f t="shared" si="471"/>
        <v>-1.3846152253447208E-3</v>
      </c>
      <c r="AE791" s="81">
        <f t="shared" si="491"/>
        <v>-8.2872996008523294E-3</v>
      </c>
      <c r="AF791" s="19">
        <f t="shared" si="474"/>
        <v>-3.8496758586617371E-3</v>
      </c>
      <c r="AG791" s="93">
        <f t="shared" si="473"/>
        <v>0.62115068744444424</v>
      </c>
      <c r="AH791" s="91">
        <f t="shared" si="475"/>
        <v>9.2384580354166806E-4</v>
      </c>
      <c r="AI791" s="96">
        <f t="shared" si="476"/>
        <v>784.77887395631785</v>
      </c>
      <c r="AJ791" s="5">
        <f t="shared" si="480"/>
        <v>3.0000000000000027E-2</v>
      </c>
      <c r="AK791" s="5">
        <f t="shared" si="483"/>
        <v>3.0000000000000027E-2</v>
      </c>
      <c r="AL791" s="5">
        <f t="shared" si="485"/>
        <v>0</v>
      </c>
      <c r="AM791" s="95">
        <f t="shared" si="492"/>
        <v>7.1428571428571409E-3</v>
      </c>
      <c r="AN791" s="95">
        <f t="shared" si="493"/>
        <v>-2.8571428571428558E-3</v>
      </c>
      <c r="AO791" s="78">
        <f t="shared" si="494"/>
        <v>2.5000000000000004</v>
      </c>
      <c r="AP791" s="8">
        <f t="shared" si="495"/>
        <v>71.428571428571431</v>
      </c>
      <c r="AQ791" s="8">
        <f t="shared" si="489"/>
        <v>51.724137931034484</v>
      </c>
      <c r="AR791" s="8">
        <f t="shared" si="478"/>
        <v>1</v>
      </c>
      <c r="AS791" s="114">
        <f t="shared" si="484"/>
        <v>130800</v>
      </c>
      <c r="AT791" s="103">
        <f t="shared" si="469"/>
        <v>0.28114212265883204</v>
      </c>
      <c r="AU791" s="5">
        <f t="shared" si="481"/>
        <v>0.4</v>
      </c>
      <c r="AW791" s="210">
        <f t="shared" si="482"/>
        <v>8.1081081081081155E-2</v>
      </c>
      <c r="AX791" s="276">
        <f t="shared" si="487"/>
        <v>5.5761101640366831E-4</v>
      </c>
      <c r="AY791" s="19">
        <f t="shared" si="470"/>
        <v>-0.85635980286531155</v>
      </c>
    </row>
    <row r="792" spans="1:51">
      <c r="A792" s="4">
        <v>39484</v>
      </c>
      <c r="B792" s="9">
        <f t="shared" si="477"/>
        <v>39484</v>
      </c>
      <c r="C792" s="5">
        <v>0.39</v>
      </c>
      <c r="D792" s="5">
        <v>0.4</v>
      </c>
      <c r="E792" s="5">
        <v>0.38</v>
      </c>
      <c r="F792" s="5">
        <v>0.38</v>
      </c>
      <c r="G792" s="6">
        <v>169300</v>
      </c>
      <c r="H792" s="112">
        <v>0.38</v>
      </c>
      <c r="I792" s="19">
        <f t="shared" si="496"/>
        <v>-5.0000000000000044E-2</v>
      </c>
      <c r="J792" s="8">
        <f t="shared" si="497"/>
        <v>0.39498562981031782</v>
      </c>
      <c r="K792" s="8">
        <f t="shared" si="498"/>
        <v>0.30801437018968225</v>
      </c>
      <c r="L792" s="8">
        <f t="shared" si="499"/>
        <v>0.35150000000000003</v>
      </c>
      <c r="M792" s="19">
        <f t="shared" si="500"/>
        <v>0.28236104558068731</v>
      </c>
      <c r="N792" s="19">
        <f t="shared" si="501"/>
        <v>0</v>
      </c>
      <c r="O792" s="19">
        <f t="shared" si="502"/>
        <v>0</v>
      </c>
      <c r="P792" s="19">
        <f t="shared" si="503"/>
        <v>0</v>
      </c>
      <c r="Q792" s="214"/>
      <c r="R792" s="305"/>
      <c r="S792" s="215"/>
      <c r="T792" t="str">
        <f t="shared" si="504"/>
        <v/>
      </c>
      <c r="U792" t="str">
        <f t="shared" si="505"/>
        <v>BrokeBandUpper</v>
      </c>
      <c r="V792" t="str">
        <f t="shared" si="506"/>
        <v/>
      </c>
      <c r="W792" t="str">
        <f t="shared" si="507"/>
        <v/>
      </c>
      <c r="X792" s="10"/>
      <c r="Y792" s="219">
        <f t="shared" si="486"/>
        <v>4.5714285714285709E-3</v>
      </c>
      <c r="Z792" s="78">
        <f t="shared" si="488"/>
        <v>0.36162994299944451</v>
      </c>
      <c r="AA792" s="78">
        <f t="shared" si="472"/>
        <v>0.36117497546874677</v>
      </c>
      <c r="AB792" s="74">
        <f t="shared" si="479"/>
        <v>791</v>
      </c>
      <c r="AC792" s="80">
        <f t="shared" si="490"/>
        <v>6.9938137052400528E-3</v>
      </c>
      <c r="AD792" s="79">
        <f t="shared" si="471"/>
        <v>4.5496753069773632E-4</v>
      </c>
      <c r="AE792" s="81">
        <f t="shared" si="491"/>
        <v>-6.5388461745423164E-3</v>
      </c>
      <c r="AF792" s="19">
        <f t="shared" si="474"/>
        <v>1.2596873028294995E-3</v>
      </c>
      <c r="AG792" s="93">
        <f t="shared" si="473"/>
        <v>1.3202013126341549E-2</v>
      </c>
      <c r="AH792" s="91">
        <f t="shared" si="475"/>
        <v>1.0438846373698578E-3</v>
      </c>
      <c r="AI792" s="96">
        <f t="shared" si="476"/>
        <v>784.92946664202077</v>
      </c>
      <c r="AJ792" s="5">
        <f t="shared" si="480"/>
        <v>-2.0000000000000018E-2</v>
      </c>
      <c r="AK792" s="5">
        <f t="shared" si="483"/>
        <v>0</v>
      </c>
      <c r="AL792" s="5">
        <f t="shared" si="485"/>
        <v>-2.0000000000000018E-2</v>
      </c>
      <c r="AM792" s="95">
        <f t="shared" si="492"/>
        <v>7.1428571428571409E-3</v>
      </c>
      <c r="AN792" s="95">
        <f t="shared" si="493"/>
        <v>-4.2857142857142859E-3</v>
      </c>
      <c r="AO792" s="78">
        <f t="shared" si="494"/>
        <v>1.6666666666666661</v>
      </c>
      <c r="AP792" s="8">
        <f t="shared" si="495"/>
        <v>62.499999999999993</v>
      </c>
      <c r="AQ792" s="8">
        <f t="shared" si="489"/>
        <v>48.780487804878042</v>
      </c>
      <c r="AR792" s="8">
        <f t="shared" si="478"/>
        <v>-1</v>
      </c>
      <c r="AS792" s="114">
        <f t="shared" si="484"/>
        <v>-169300</v>
      </c>
      <c r="AT792" s="103">
        <f t="shared" ref="AT792:AT855" si="508">SUM(AS773:AS792)/SUM(G773:G792)</f>
        <v>4.3360955868182978E-3</v>
      </c>
      <c r="AU792" s="5">
        <f t="shared" si="481"/>
        <v>0.38</v>
      </c>
      <c r="AW792" s="210">
        <f t="shared" si="482"/>
        <v>5.2631578947368467E-2</v>
      </c>
      <c r="AX792" s="276">
        <f t="shared" si="487"/>
        <v>-2.3016403213780151E-3</v>
      </c>
      <c r="AY792" s="19">
        <f t="shared" ref="AY792:AY855" si="509">IF((AX792&gt;AX791),ABS(AX792-AX791)/ABS(AX791),-1*ABS(AX792-AX791)/ABS(AX791))</f>
        <v>-5.127680862947301</v>
      </c>
    </row>
    <row r="793" spans="1:51">
      <c r="A793" s="4">
        <v>39485</v>
      </c>
      <c r="B793" s="9">
        <f t="shared" si="477"/>
        <v>39485</v>
      </c>
      <c r="C793" s="5">
        <v>0.38</v>
      </c>
      <c r="D793" s="5">
        <v>0.39</v>
      </c>
      <c r="E793" s="5">
        <v>0.38</v>
      </c>
      <c r="F793" s="5">
        <v>0.39</v>
      </c>
      <c r="G793" s="6">
        <v>14800</v>
      </c>
      <c r="H793" s="112">
        <v>0.39</v>
      </c>
      <c r="I793" s="19">
        <f t="shared" si="496"/>
        <v>2.6315789473684233E-2</v>
      </c>
      <c r="J793" s="8">
        <f t="shared" si="497"/>
        <v>0.39498562981031782</v>
      </c>
      <c r="K793" s="8">
        <f t="shared" si="498"/>
        <v>0.30801437018968225</v>
      </c>
      <c r="L793" s="8">
        <f t="shared" si="499"/>
        <v>0.35150000000000003</v>
      </c>
      <c r="M793" s="19">
        <f t="shared" si="500"/>
        <v>0.28236104558068731</v>
      </c>
      <c r="N793" s="19">
        <f t="shared" si="501"/>
        <v>0</v>
      </c>
      <c r="O793" s="19">
        <f t="shared" si="502"/>
        <v>0</v>
      </c>
      <c r="P793" s="19">
        <f t="shared" si="503"/>
        <v>0</v>
      </c>
      <c r="Q793" s="214"/>
      <c r="R793" s="305"/>
      <c r="S793" s="215"/>
      <c r="T793" t="str">
        <f t="shared" si="504"/>
        <v/>
      </c>
      <c r="U793" t="str">
        <f t="shared" si="505"/>
        <v/>
      </c>
      <c r="V793" t="str">
        <f t="shared" si="506"/>
        <v/>
      </c>
      <c r="W793" t="str">
        <f t="shared" si="507"/>
        <v/>
      </c>
      <c r="X793" s="10"/>
      <c r="Y793" s="219">
        <f t="shared" si="486"/>
        <v>5.4725274725274716E-3</v>
      </c>
      <c r="Z793" s="78">
        <f t="shared" si="488"/>
        <v>0.36599893177753007</v>
      </c>
      <c r="AA793" s="78">
        <f t="shared" si="472"/>
        <v>0.36330802728405953</v>
      </c>
      <c r="AB793" s="74">
        <f t="shared" si="479"/>
        <v>792</v>
      </c>
      <c r="AC793" s="80">
        <f t="shared" si="490"/>
        <v>7.3838005344102819E-3</v>
      </c>
      <c r="AD793" s="79">
        <f t="shared" si="471"/>
        <v>2.6909044934705362E-3</v>
      </c>
      <c r="AE793" s="81">
        <f t="shared" si="491"/>
        <v>-4.6928960409397457E-3</v>
      </c>
      <c r="AF793" s="19">
        <f t="shared" si="474"/>
        <v>7.4066750288635918E-3</v>
      </c>
      <c r="AG793" s="93">
        <f t="shared" si="473"/>
        <v>5.5761683911888446E-2</v>
      </c>
      <c r="AH793" s="91">
        <f t="shared" si="475"/>
        <v>1.1228389010706427E-3</v>
      </c>
      <c r="AI793" s="96">
        <f t="shared" si="476"/>
        <v>785.15620201876129</v>
      </c>
      <c r="AJ793" s="5">
        <f t="shared" si="480"/>
        <v>1.0000000000000009E-2</v>
      </c>
      <c r="AK793" s="5">
        <f t="shared" si="483"/>
        <v>1.0000000000000009E-2</v>
      </c>
      <c r="AL793" s="5">
        <f t="shared" si="485"/>
        <v>0</v>
      </c>
      <c r="AM793" s="95">
        <f t="shared" si="492"/>
        <v>7.8571428571428559E-3</v>
      </c>
      <c r="AN793" s="95">
        <f t="shared" si="493"/>
        <v>-4.2857142857142859E-3</v>
      </c>
      <c r="AO793" s="78">
        <f t="shared" si="494"/>
        <v>1.833333333333333</v>
      </c>
      <c r="AP793" s="8">
        <f t="shared" si="495"/>
        <v>64.705882352941174</v>
      </c>
      <c r="AQ793" s="8">
        <f t="shared" si="489"/>
        <v>47.826086956521735</v>
      </c>
      <c r="AR793" s="8">
        <f t="shared" si="478"/>
        <v>1</v>
      </c>
      <c r="AS793" s="114">
        <f t="shared" si="484"/>
        <v>14800</v>
      </c>
      <c r="AT793" s="103">
        <f t="shared" si="508"/>
        <v>-7.5010403662089026E-2</v>
      </c>
      <c r="AU793" s="5">
        <f t="shared" si="481"/>
        <v>0.39</v>
      </c>
      <c r="AW793" s="210">
        <f t="shared" si="482"/>
        <v>2.6315789473684233E-2</v>
      </c>
      <c r="AX793" s="276">
        <f t="shared" si="487"/>
        <v>-4.7143874573538852E-3</v>
      </c>
      <c r="AY793" s="19">
        <f t="shared" si="509"/>
        <v>-1.048272883284967</v>
      </c>
    </row>
    <row r="794" spans="1:51">
      <c r="A794" s="4">
        <v>39486</v>
      </c>
      <c r="B794" s="9">
        <f t="shared" si="477"/>
        <v>39486</v>
      </c>
      <c r="C794" s="5">
        <v>0.37</v>
      </c>
      <c r="D794" s="5">
        <v>0.37</v>
      </c>
      <c r="E794" s="5">
        <v>0.37</v>
      </c>
      <c r="F794" s="5">
        <v>0.37</v>
      </c>
      <c r="G794" s="6">
        <v>52300</v>
      </c>
      <c r="H794" s="112">
        <v>0.37</v>
      </c>
      <c r="I794" s="19">
        <f t="shared" si="496"/>
        <v>-5.1282051282051329E-2</v>
      </c>
      <c r="J794" s="8">
        <f t="shared" si="497"/>
        <v>0.3933792402008342</v>
      </c>
      <c r="K794" s="8">
        <f t="shared" si="498"/>
        <v>0.30862075979916587</v>
      </c>
      <c r="L794" s="8">
        <f t="shared" si="499"/>
        <v>0.35100000000000003</v>
      </c>
      <c r="M794" s="19">
        <f t="shared" si="500"/>
        <v>0.27463635452399471</v>
      </c>
      <c r="N794" s="19">
        <f t="shared" si="501"/>
        <v>-2.735749558090228E-2</v>
      </c>
      <c r="O794" s="19">
        <f t="shared" si="502"/>
        <v>-4.0669570947556889E-3</v>
      </c>
      <c r="P794" s="19">
        <f t="shared" si="503"/>
        <v>1.9687055805551758E-3</v>
      </c>
      <c r="Q794" s="214"/>
      <c r="R794" s="305"/>
      <c r="S794" s="215"/>
      <c r="T794" t="str">
        <f t="shared" si="504"/>
        <v/>
      </c>
      <c r="U794" t="str">
        <f t="shared" si="505"/>
        <v/>
      </c>
      <c r="V794" t="str">
        <f t="shared" si="506"/>
        <v/>
      </c>
      <c r="W794" t="str">
        <f t="shared" si="507"/>
        <v/>
      </c>
      <c r="X794" s="10"/>
      <c r="Y794" s="219">
        <f t="shared" si="486"/>
        <v>5.2527472527472523E-3</v>
      </c>
      <c r="Z794" s="78">
        <f t="shared" si="488"/>
        <v>0.36661509628379041</v>
      </c>
      <c r="AA794" s="78">
        <f t="shared" si="472"/>
        <v>0.36380323326503911</v>
      </c>
      <c r="AB794" s="74">
        <f t="shared" si="479"/>
        <v>793</v>
      </c>
      <c r="AC794" s="80">
        <f t="shared" si="490"/>
        <v>6.0038072477528398E-3</v>
      </c>
      <c r="AD794" s="79">
        <f t="shared" si="471"/>
        <v>2.8118630187513038E-3</v>
      </c>
      <c r="AE794" s="81">
        <f t="shared" si="491"/>
        <v>-3.191944229001536E-3</v>
      </c>
      <c r="AF794" s="19">
        <f t="shared" si="474"/>
        <v>7.7290764942234483E-3</v>
      </c>
      <c r="AG794" s="93">
        <f t="shared" si="473"/>
        <v>-0.18689471366762175</v>
      </c>
      <c r="AH794" s="91">
        <f t="shared" si="475"/>
        <v>1.0976091641939846E-3</v>
      </c>
      <c r="AI794" s="96">
        <f t="shared" si="476"/>
        <v>785.45528641392468</v>
      </c>
      <c r="AJ794" s="5">
        <f t="shared" si="480"/>
        <v>-2.0000000000000018E-2</v>
      </c>
      <c r="AK794" s="5">
        <f t="shared" si="483"/>
        <v>0</v>
      </c>
      <c r="AL794" s="5">
        <f t="shared" si="485"/>
        <v>-2.0000000000000018E-2</v>
      </c>
      <c r="AM794" s="95">
        <f t="shared" si="492"/>
        <v>7.8571428571428559E-3</v>
      </c>
      <c r="AN794" s="95">
        <f t="shared" si="493"/>
        <v>-5.0000000000000001E-3</v>
      </c>
      <c r="AO794" s="78">
        <f t="shared" si="494"/>
        <v>1.5714285714285712</v>
      </c>
      <c r="AP794" s="8">
        <f t="shared" si="495"/>
        <v>61.111111111111107</v>
      </c>
      <c r="AQ794" s="8">
        <f t="shared" si="489"/>
        <v>43.999999999999993</v>
      </c>
      <c r="AR794" s="8">
        <f t="shared" si="478"/>
        <v>0</v>
      </c>
      <c r="AS794" s="114">
        <f t="shared" si="484"/>
        <v>0</v>
      </c>
      <c r="AT794" s="103">
        <f t="shared" si="508"/>
        <v>-0.16044895777659005</v>
      </c>
      <c r="AU794" s="5">
        <f t="shared" si="481"/>
        <v>0.37</v>
      </c>
      <c r="AW794" s="210">
        <f t="shared" si="482"/>
        <v>0</v>
      </c>
      <c r="AX794" s="276">
        <f t="shared" si="487"/>
        <v>-6.5061742027365602E-3</v>
      </c>
      <c r="AY794" s="19">
        <f t="shared" si="509"/>
        <v>-0.38006777372269224</v>
      </c>
    </row>
    <row r="795" spans="1:51">
      <c r="A795" s="4">
        <v>39489</v>
      </c>
      <c r="B795" s="9">
        <f t="shared" si="477"/>
        <v>39489</v>
      </c>
      <c r="C795" s="5">
        <v>0.37</v>
      </c>
      <c r="D795" s="5">
        <v>0.37</v>
      </c>
      <c r="E795" s="5">
        <v>0.37</v>
      </c>
      <c r="F795" s="5">
        <v>0.37</v>
      </c>
      <c r="G795" s="6">
        <v>60000</v>
      </c>
      <c r="H795" s="112">
        <v>0.37</v>
      </c>
      <c r="I795" s="19">
        <f t="shared" si="496"/>
        <v>0</v>
      </c>
      <c r="J795" s="8">
        <f t="shared" si="497"/>
        <v>0.3951740662898458</v>
      </c>
      <c r="K795" s="8">
        <f t="shared" si="498"/>
        <v>0.30882593371015415</v>
      </c>
      <c r="L795" s="8">
        <f t="shared" si="499"/>
        <v>0.35199999999999998</v>
      </c>
      <c r="M795" s="19">
        <f t="shared" si="500"/>
        <v>0.27960130013152629</v>
      </c>
      <c r="N795" s="19">
        <f t="shared" si="501"/>
        <v>1.8078253391241386E-2</v>
      </c>
      <c r="O795" s="19">
        <f t="shared" si="502"/>
        <v>4.5625846653607853E-3</v>
      </c>
      <c r="P795" s="19">
        <f t="shared" si="503"/>
        <v>6.6480916942140934E-4</v>
      </c>
      <c r="Q795" s="214"/>
      <c r="R795" s="305"/>
      <c r="S795" s="215"/>
      <c r="T795" t="str">
        <f t="shared" si="504"/>
        <v/>
      </c>
      <c r="U795" t="str">
        <f t="shared" si="505"/>
        <v/>
      </c>
      <c r="V795" t="str">
        <f t="shared" si="506"/>
        <v/>
      </c>
      <c r="W795" t="str">
        <f t="shared" si="507"/>
        <v/>
      </c>
      <c r="X795" s="10"/>
      <c r="Y795" s="219">
        <f t="shared" si="486"/>
        <v>4.8571428571428559E-3</v>
      </c>
      <c r="Z795" s="78">
        <f t="shared" si="488"/>
        <v>0.36713637145608669</v>
      </c>
      <c r="AA795" s="78">
        <f t="shared" si="472"/>
        <v>0.36426179400342623</v>
      </c>
      <c r="AB795" s="74">
        <f t="shared" si="479"/>
        <v>794</v>
      </c>
      <c r="AC795" s="80">
        <f t="shared" si="490"/>
        <v>4.8532173453295921E-3</v>
      </c>
      <c r="AD795" s="79">
        <f t="shared" ref="AD795:AD858" si="510">Z795-AA795</f>
        <v>2.8745774526604539E-3</v>
      </c>
      <c r="AE795" s="81">
        <f t="shared" si="491"/>
        <v>-1.9786398926691382E-3</v>
      </c>
      <c r="AF795" s="19">
        <f t="shared" si="474"/>
        <v>7.8915151135323727E-3</v>
      </c>
      <c r="AG795" s="93">
        <f t="shared" si="473"/>
        <v>-0.19164337810043802</v>
      </c>
      <c r="AH795" s="91">
        <f t="shared" si="475"/>
        <v>9.946541326548979E-4</v>
      </c>
      <c r="AI795" s="96">
        <f t="shared" si="476"/>
        <v>785.79585167394771</v>
      </c>
      <c r="AJ795" s="5">
        <f t="shared" si="480"/>
        <v>0</v>
      </c>
      <c r="AK795" s="5">
        <f t="shared" si="483"/>
        <v>0</v>
      </c>
      <c r="AL795" s="5">
        <f t="shared" si="485"/>
        <v>0</v>
      </c>
      <c r="AM795" s="95">
        <f t="shared" si="492"/>
        <v>7.8571428571428559E-3</v>
      </c>
      <c r="AN795" s="95">
        <f t="shared" si="493"/>
        <v>-5.0000000000000001E-3</v>
      </c>
      <c r="AO795" s="78">
        <f t="shared" si="494"/>
        <v>1.5714285714285712</v>
      </c>
      <c r="AP795" s="8">
        <f t="shared" si="495"/>
        <v>61.111111111111107</v>
      </c>
      <c r="AQ795" s="8">
        <f t="shared" si="489"/>
        <v>43.999999999999993</v>
      </c>
      <c r="AR795" s="8">
        <f t="shared" si="478"/>
        <v>0</v>
      </c>
      <c r="AS795" s="114">
        <f t="shared" si="484"/>
        <v>0</v>
      </c>
      <c r="AT795" s="103">
        <f t="shared" si="508"/>
        <v>-0.15077850326469111</v>
      </c>
      <c r="AU795" s="5">
        <f t="shared" si="481"/>
        <v>0.37</v>
      </c>
      <c r="AW795" s="210">
        <f t="shared" si="482"/>
        <v>0</v>
      </c>
      <c r="AX795" s="276">
        <f t="shared" si="487"/>
        <v>-7.3097362736360199E-3</v>
      </c>
      <c r="AY795" s="19">
        <f t="shared" si="509"/>
        <v>-0.12350761689741933</v>
      </c>
    </row>
    <row r="796" spans="1:51">
      <c r="A796" s="4">
        <v>39490</v>
      </c>
      <c r="B796" s="9">
        <f t="shared" si="477"/>
        <v>39490</v>
      </c>
      <c r="C796" s="5">
        <v>0.38</v>
      </c>
      <c r="D796" s="5">
        <v>0.38</v>
      </c>
      <c r="E796" s="5">
        <v>0.37</v>
      </c>
      <c r="F796" s="5">
        <v>0.37</v>
      </c>
      <c r="G796" s="6">
        <v>141900</v>
      </c>
      <c r="H796" s="112">
        <v>0.37</v>
      </c>
      <c r="I796" s="19">
        <f t="shared" si="496"/>
        <v>0</v>
      </c>
      <c r="J796" s="8">
        <f t="shared" si="497"/>
        <v>0.39686342439892264</v>
      </c>
      <c r="K796" s="8">
        <f t="shared" si="498"/>
        <v>0.30913657560107743</v>
      </c>
      <c r="L796" s="8">
        <f t="shared" si="499"/>
        <v>0.35300000000000004</v>
      </c>
      <c r="M796" s="19">
        <f t="shared" si="500"/>
        <v>0.28378023088103149</v>
      </c>
      <c r="N796" s="19">
        <f t="shared" si="501"/>
        <v>1.4946034755701811E-2</v>
      </c>
      <c r="O796" s="19">
        <f t="shared" si="502"/>
        <v>4.2749721026423583E-3</v>
      </c>
      <c r="P796" s="19">
        <f t="shared" si="503"/>
        <v>1.0058801966250353E-3</v>
      </c>
      <c r="Q796" s="214"/>
      <c r="R796" s="305"/>
      <c r="S796" s="215"/>
      <c r="T796" t="str">
        <f t="shared" si="504"/>
        <v/>
      </c>
      <c r="U796" t="str">
        <f t="shared" si="505"/>
        <v/>
      </c>
      <c r="V796" t="str">
        <f t="shared" si="506"/>
        <v/>
      </c>
      <c r="W796" t="str">
        <f t="shared" si="507"/>
        <v/>
      </c>
      <c r="X796" s="10"/>
      <c r="Y796" s="219">
        <f t="shared" si="486"/>
        <v>3.9560439560439552E-3</v>
      </c>
      <c r="Z796" s="78">
        <f t="shared" si="488"/>
        <v>0.36757737025184933</v>
      </c>
      <c r="AA796" s="78">
        <f t="shared" si="472"/>
        <v>0.36468642124717271</v>
      </c>
      <c r="AB796" s="74">
        <f t="shared" si="479"/>
        <v>795</v>
      </c>
      <c r="AC796" s="80">
        <f t="shared" si="490"/>
        <v>3.8956711178766098E-3</v>
      </c>
      <c r="AD796" s="79">
        <f t="shared" si="510"/>
        <v>2.890949004676624E-3</v>
      </c>
      <c r="AE796" s="81">
        <f t="shared" si="491"/>
        <v>-1.0047221131999858E-3</v>
      </c>
      <c r="AF796" s="19">
        <f t="shared" si="474"/>
        <v>7.9272186630640461E-3</v>
      </c>
      <c r="AG796" s="93">
        <f t="shared" si="473"/>
        <v>-0.19730132803025194</v>
      </c>
      <c r="AH796" s="91">
        <f t="shared" si="475"/>
        <v>8.1376740387695441E-4</v>
      </c>
      <c r="AI796" s="96">
        <f t="shared" si="476"/>
        <v>786.11968110460305</v>
      </c>
      <c r="AJ796" s="5">
        <f t="shared" si="480"/>
        <v>0</v>
      </c>
      <c r="AK796" s="5">
        <f t="shared" si="483"/>
        <v>0</v>
      </c>
      <c r="AL796" s="5">
        <f t="shared" si="485"/>
        <v>0</v>
      </c>
      <c r="AM796" s="95">
        <f t="shared" si="492"/>
        <v>7.8571428571428559E-3</v>
      </c>
      <c r="AN796" s="95">
        <f t="shared" si="493"/>
        <v>-4.2857142857142859E-3</v>
      </c>
      <c r="AO796" s="78">
        <f t="shared" si="494"/>
        <v>1.833333333333333</v>
      </c>
      <c r="AP796" s="8">
        <f t="shared" si="495"/>
        <v>64.705882352941174</v>
      </c>
      <c r="AQ796" s="8">
        <f t="shared" si="489"/>
        <v>40.74074074074074</v>
      </c>
      <c r="AR796" s="8">
        <f t="shared" si="478"/>
        <v>-1</v>
      </c>
      <c r="AS796" s="114">
        <f t="shared" si="484"/>
        <v>-141900</v>
      </c>
      <c r="AT796" s="103">
        <f t="shared" si="508"/>
        <v>-0.33103640934910139</v>
      </c>
      <c r="AU796" s="5">
        <f t="shared" si="481"/>
        <v>0.37</v>
      </c>
      <c r="AW796" s="210">
        <f t="shared" si="482"/>
        <v>2.7027027027027053E-2</v>
      </c>
      <c r="AX796" s="276">
        <f t="shared" si="487"/>
        <v>-6.7266671404138641E-3</v>
      </c>
      <c r="AY796" s="19">
        <f t="shared" si="509"/>
        <v>7.9766097078646681E-2</v>
      </c>
    </row>
    <row r="797" spans="1:51">
      <c r="A797" s="4">
        <v>39491</v>
      </c>
      <c r="B797" s="9">
        <f t="shared" si="477"/>
        <v>39491</v>
      </c>
      <c r="C797" s="5">
        <v>0.36</v>
      </c>
      <c r="D797" s="5">
        <v>0.36</v>
      </c>
      <c r="E797" s="5">
        <v>0.36</v>
      </c>
      <c r="F797" s="5">
        <v>0.36</v>
      </c>
      <c r="G797" s="6">
        <v>146000</v>
      </c>
      <c r="H797" s="112">
        <v>0.36</v>
      </c>
      <c r="I797" s="19">
        <f t="shared" si="496"/>
        <v>-2.7027027027027053E-2</v>
      </c>
      <c r="J797" s="8">
        <f t="shared" si="497"/>
        <v>0.39754308211415451</v>
      </c>
      <c r="K797" s="8">
        <f t="shared" si="498"/>
        <v>0.31045691788584556</v>
      </c>
      <c r="L797" s="8">
        <f t="shared" si="499"/>
        <v>0.35400000000000004</v>
      </c>
      <c r="M797" s="19">
        <f t="shared" si="500"/>
        <v>0.28050965918669069</v>
      </c>
      <c r="N797" s="19">
        <f t="shared" si="501"/>
        <v>-1.1525015975168196E-2</v>
      </c>
      <c r="O797" s="19">
        <f t="shared" si="502"/>
        <v>1.7125733273638481E-3</v>
      </c>
      <c r="P797" s="19">
        <f t="shared" si="503"/>
        <v>4.2710646004953876E-3</v>
      </c>
      <c r="Q797" s="214"/>
      <c r="R797" s="305"/>
      <c r="S797" s="215"/>
      <c r="T797" t="str">
        <f t="shared" si="504"/>
        <v/>
      </c>
      <c r="U797" t="str">
        <f t="shared" si="505"/>
        <v/>
      </c>
      <c r="V797" t="str">
        <f t="shared" si="506"/>
        <v/>
      </c>
      <c r="W797" t="str">
        <f t="shared" si="507"/>
        <v/>
      </c>
      <c r="X797" s="10"/>
      <c r="Y797" s="219">
        <f t="shared" si="486"/>
        <v>2.8791208791208779E-3</v>
      </c>
      <c r="Z797" s="78">
        <f t="shared" si="488"/>
        <v>0.36641045523306454</v>
      </c>
      <c r="AA797" s="78">
        <f t="shared" si="472"/>
        <v>0.36433962607488191</v>
      </c>
      <c r="AB797" s="74">
        <f t="shared" si="479"/>
        <v>796</v>
      </c>
      <c r="AC797" s="80">
        <f t="shared" si="490"/>
        <v>2.4604410171060924E-3</v>
      </c>
      <c r="AD797" s="79">
        <f t="shared" si="510"/>
        <v>2.0708291581826299E-3</v>
      </c>
      <c r="AE797" s="81">
        <f t="shared" si="491"/>
        <v>-3.8961185892346262E-4</v>
      </c>
      <c r="AF797" s="19">
        <f t="shared" si="474"/>
        <v>5.6837879000211115E-3</v>
      </c>
      <c r="AG797" s="93">
        <f t="shared" si="473"/>
        <v>-0.36841664949191338</v>
      </c>
      <c r="AH797" s="91">
        <f t="shared" si="475"/>
        <v>5.804173511962102E-4</v>
      </c>
      <c r="AI797" s="96">
        <f t="shared" si="476"/>
        <v>786.76197172951333</v>
      </c>
      <c r="AJ797" s="5">
        <f t="shared" si="480"/>
        <v>-1.0000000000000009E-2</v>
      </c>
      <c r="AK797" s="5">
        <f t="shared" si="483"/>
        <v>0</v>
      </c>
      <c r="AL797" s="5">
        <f t="shared" si="485"/>
        <v>-1.0000000000000009E-2</v>
      </c>
      <c r="AM797" s="95">
        <f t="shared" si="492"/>
        <v>7.1428571428571409E-3</v>
      </c>
      <c r="AN797" s="95">
        <f t="shared" si="493"/>
        <v>-5.0000000000000001E-3</v>
      </c>
      <c r="AO797" s="78">
        <f t="shared" si="494"/>
        <v>1.4285714285714282</v>
      </c>
      <c r="AP797" s="8">
        <f t="shared" si="495"/>
        <v>58.823529411764696</v>
      </c>
      <c r="AQ797" s="8">
        <f t="shared" si="489"/>
        <v>44.94382022471909</v>
      </c>
      <c r="AR797" s="8">
        <f t="shared" si="478"/>
        <v>0</v>
      </c>
      <c r="AS797" s="114">
        <f t="shared" si="484"/>
        <v>0</v>
      </c>
      <c r="AT797" s="103">
        <f t="shared" si="508"/>
        <v>-0.29811320754716986</v>
      </c>
      <c r="AU797" s="5">
        <f t="shared" si="481"/>
        <v>0.36</v>
      </c>
      <c r="AW797" s="210">
        <f t="shared" si="482"/>
        <v>0</v>
      </c>
      <c r="AX797" s="276">
        <f t="shared" si="487"/>
        <v>-5.354677200727965E-3</v>
      </c>
      <c r="AY797" s="19">
        <f t="shared" si="509"/>
        <v>0.2039628111584374</v>
      </c>
    </row>
    <row r="798" spans="1:51">
      <c r="A798" s="4">
        <v>39492</v>
      </c>
      <c r="B798" s="9">
        <f t="shared" si="477"/>
        <v>39492</v>
      </c>
      <c r="C798" s="5">
        <v>0.36</v>
      </c>
      <c r="D798" s="5">
        <v>0.36</v>
      </c>
      <c r="E798" s="5">
        <v>0.35</v>
      </c>
      <c r="F798" s="5">
        <v>0.35</v>
      </c>
      <c r="G798" s="6">
        <v>20300</v>
      </c>
      <c r="H798" s="112">
        <v>0.35</v>
      </c>
      <c r="I798" s="19">
        <f t="shared" si="496"/>
        <v>-2.7777777777777804E-2</v>
      </c>
      <c r="J798" s="8">
        <f t="shared" si="497"/>
        <v>0.39761612227462018</v>
      </c>
      <c r="K798" s="8">
        <f t="shared" si="498"/>
        <v>0.31138387772537979</v>
      </c>
      <c r="L798" s="8">
        <f t="shared" si="499"/>
        <v>0.35449999999999998</v>
      </c>
      <c r="M798" s="19">
        <f t="shared" si="500"/>
        <v>0.27693227144306937</v>
      </c>
      <c r="N798" s="19">
        <f t="shared" si="501"/>
        <v>-1.2753171331046467E-2</v>
      </c>
      <c r="O798" s="19">
        <f t="shared" si="502"/>
        <v>1.8372891832813101E-4</v>
      </c>
      <c r="P798" s="19">
        <f t="shared" si="503"/>
        <v>2.9857921860677182E-3</v>
      </c>
      <c r="Q798" s="214"/>
      <c r="R798" s="305"/>
      <c r="S798" s="215"/>
      <c r="T798" t="str">
        <f t="shared" si="504"/>
        <v/>
      </c>
      <c r="U798" t="str">
        <f t="shared" si="505"/>
        <v/>
      </c>
      <c r="V798" t="str">
        <f t="shared" si="506"/>
        <v/>
      </c>
      <c r="W798" t="str">
        <f t="shared" si="507"/>
        <v/>
      </c>
      <c r="X798" s="10"/>
      <c r="Y798" s="219">
        <f t="shared" si="486"/>
        <v>1.384615384615383E-3</v>
      </c>
      <c r="Z798" s="78">
        <f t="shared" si="488"/>
        <v>0.36388324512717257</v>
      </c>
      <c r="AA798" s="78">
        <f t="shared" si="472"/>
        <v>0.36327849374534066</v>
      </c>
      <c r="AB798" s="74">
        <f t="shared" si="479"/>
        <v>797</v>
      </c>
      <c r="AC798" s="80">
        <f t="shared" si="490"/>
        <v>7.9549059260430118E-4</v>
      </c>
      <c r="AD798" s="79">
        <f t="shared" si="510"/>
        <v>6.047513818319139E-4</v>
      </c>
      <c r="AE798" s="81">
        <f t="shared" si="491"/>
        <v>-1.9073921077238733E-4</v>
      </c>
      <c r="AF798" s="19">
        <f t="shared" si="474"/>
        <v>1.6647046060916737E-3</v>
      </c>
      <c r="AG798" s="93">
        <f t="shared" si="473"/>
        <v>-0.67668780227865943</v>
      </c>
      <c r="AH798" s="91">
        <f t="shared" si="475"/>
        <v>2.9837580681206884E-4</v>
      </c>
      <c r="AI798" s="96">
        <f t="shared" si="476"/>
        <v>788.37942611380834</v>
      </c>
      <c r="AJ798" s="5">
        <f t="shared" si="480"/>
        <v>-1.0000000000000009E-2</v>
      </c>
      <c r="AK798" s="5">
        <f t="shared" si="483"/>
        <v>0</v>
      </c>
      <c r="AL798" s="5">
        <f t="shared" si="485"/>
        <v>-1.0000000000000009E-2</v>
      </c>
      <c r="AM798" s="95">
        <f t="shared" si="492"/>
        <v>7.1428571428571409E-3</v>
      </c>
      <c r="AN798" s="95">
        <f t="shared" si="493"/>
        <v>-5.7142857142857151E-3</v>
      </c>
      <c r="AO798" s="78">
        <f t="shared" si="494"/>
        <v>1.2499999999999996</v>
      </c>
      <c r="AP798" s="8">
        <f t="shared" si="495"/>
        <v>55.55555555555555</v>
      </c>
      <c r="AQ798" s="8">
        <f t="shared" si="489"/>
        <v>47.169811320754704</v>
      </c>
      <c r="AR798" s="8">
        <f t="shared" si="478"/>
        <v>-1</v>
      </c>
      <c r="AS798" s="114">
        <f t="shared" si="484"/>
        <v>-20300</v>
      </c>
      <c r="AT798" s="103">
        <f t="shared" si="508"/>
        <v>-0.29474216380182006</v>
      </c>
      <c r="AU798" s="5">
        <f t="shared" si="481"/>
        <v>0.35</v>
      </c>
      <c r="AW798" s="210">
        <f t="shared" si="482"/>
        <v>2.8571428571428598E-2</v>
      </c>
      <c r="AX798" s="276">
        <f t="shared" si="487"/>
        <v>-3.7558480348237771E-3</v>
      </c>
      <c r="AY798" s="19">
        <f t="shared" si="509"/>
        <v>0.29858553671299326</v>
      </c>
    </row>
    <row r="799" spans="1:51">
      <c r="A799" s="4">
        <v>39493</v>
      </c>
      <c r="B799" s="9">
        <f t="shared" si="477"/>
        <v>39493</v>
      </c>
      <c r="C799" s="5">
        <v>0.35</v>
      </c>
      <c r="D799" s="5">
        <v>0.35</v>
      </c>
      <c r="E799" s="5">
        <v>0.34</v>
      </c>
      <c r="F799" s="5">
        <v>0.34</v>
      </c>
      <c r="G799" s="6">
        <v>18600</v>
      </c>
      <c r="H799" s="112">
        <v>0.34</v>
      </c>
      <c r="I799" s="19">
        <f t="shared" si="496"/>
        <v>-2.8571428571428439E-2</v>
      </c>
      <c r="J799" s="8">
        <f t="shared" si="497"/>
        <v>0.39761612227462018</v>
      </c>
      <c r="K799" s="8">
        <f t="shared" si="498"/>
        <v>0.31138387772537979</v>
      </c>
      <c r="L799" s="8">
        <f t="shared" si="499"/>
        <v>0.35449999999999998</v>
      </c>
      <c r="M799" s="19">
        <f t="shared" si="500"/>
        <v>0.27693227144306937</v>
      </c>
      <c r="N799" s="19">
        <f t="shared" si="501"/>
        <v>0</v>
      </c>
      <c r="O799" s="19">
        <f t="shared" si="502"/>
        <v>0</v>
      </c>
      <c r="P799" s="19">
        <f t="shared" si="503"/>
        <v>0</v>
      </c>
      <c r="Q799" s="214"/>
      <c r="R799" s="305"/>
      <c r="S799" s="215"/>
      <c r="T799" t="str">
        <f t="shared" si="504"/>
        <v/>
      </c>
      <c r="U799" t="str">
        <f t="shared" si="505"/>
        <v/>
      </c>
      <c r="V799" t="str">
        <f t="shared" si="506"/>
        <v/>
      </c>
      <c r="W799" t="str">
        <f t="shared" si="507"/>
        <v/>
      </c>
      <c r="X799" s="10"/>
      <c r="Y799" s="219">
        <f t="shared" si="486"/>
        <v>-1.5384615384615385E-4</v>
      </c>
      <c r="Z799" s="78">
        <f t="shared" si="488"/>
        <v>0.36020522537758798</v>
      </c>
      <c r="AA799" s="78">
        <f t="shared" ref="AA799:AA862" si="511">AA798+(0.074*(F799-AA798))</f>
        <v>0.36155588520818543</v>
      </c>
      <c r="AB799" s="74">
        <f t="shared" si="479"/>
        <v>798</v>
      </c>
      <c r="AC799" s="80">
        <f t="shared" si="490"/>
        <v>-9.2793649586005492E-4</v>
      </c>
      <c r="AD799" s="79">
        <f t="shared" si="510"/>
        <v>-1.350659830597456E-3</v>
      </c>
      <c r="AE799" s="81">
        <f t="shared" si="491"/>
        <v>-4.2272333473740106E-4</v>
      </c>
      <c r="AF799" s="19">
        <f t="shared" si="474"/>
        <v>-3.7356875820725205E-3</v>
      </c>
      <c r="AG799" s="93">
        <f t="shared" si="473"/>
        <v>-2.1664958762392756</v>
      </c>
      <c r="AH799" s="91">
        <f t="shared" si="475"/>
        <v>-2.885176703926764E-6</v>
      </c>
      <c r="AI799" s="96">
        <f t="shared" si="476"/>
        <v>791.5233668626372</v>
      </c>
      <c r="AJ799" s="5">
        <f t="shared" si="480"/>
        <v>-9.9999999999999534E-3</v>
      </c>
      <c r="AK799" s="5">
        <f t="shared" si="483"/>
        <v>0</v>
      </c>
      <c r="AL799" s="5">
        <f t="shared" si="485"/>
        <v>-9.9999999999999534E-3</v>
      </c>
      <c r="AM799" s="95">
        <f t="shared" si="492"/>
        <v>6.4285714285714267E-3</v>
      </c>
      <c r="AN799" s="95">
        <f t="shared" si="493"/>
        <v>-6.4285714285714267E-3</v>
      </c>
      <c r="AO799" s="78">
        <f t="shared" si="494"/>
        <v>1</v>
      </c>
      <c r="AP799" s="8">
        <f t="shared" si="495"/>
        <v>50</v>
      </c>
      <c r="AQ799" s="8">
        <f t="shared" si="489"/>
        <v>50</v>
      </c>
      <c r="AR799" s="8">
        <f t="shared" si="478"/>
        <v>-1</v>
      </c>
      <c r="AS799" s="114">
        <f t="shared" si="484"/>
        <v>-18600</v>
      </c>
      <c r="AT799" s="103">
        <f t="shared" si="508"/>
        <v>-0.29864253393665163</v>
      </c>
      <c r="AU799" s="5">
        <f t="shared" si="481"/>
        <v>0.34</v>
      </c>
      <c r="AW799" s="210">
        <f t="shared" si="482"/>
        <v>2.9411764705882214E-2</v>
      </c>
      <c r="AX799" s="276">
        <f t="shared" si="487"/>
        <v>-2.2857048273520523E-3</v>
      </c>
      <c r="AY799" s="19">
        <f t="shared" si="509"/>
        <v>0.39142776646997735</v>
      </c>
    </row>
    <row r="800" spans="1:51">
      <c r="A800" s="4">
        <v>39496</v>
      </c>
      <c r="B800" s="9">
        <f t="shared" si="477"/>
        <v>39496</v>
      </c>
      <c r="C800" s="5">
        <v>0.36</v>
      </c>
      <c r="D800" s="5">
        <v>0.36</v>
      </c>
      <c r="E800" s="5">
        <v>0.36</v>
      </c>
      <c r="F800" s="5">
        <v>0.36</v>
      </c>
      <c r="G800" s="6">
        <v>20000</v>
      </c>
      <c r="H800" s="112">
        <v>0.36</v>
      </c>
      <c r="I800" s="19">
        <f t="shared" si="496"/>
        <v>5.8823529411764594E-2</v>
      </c>
      <c r="J800" s="8">
        <f t="shared" si="497"/>
        <v>0.39766533331199927</v>
      </c>
      <c r="K800" s="8">
        <f t="shared" si="498"/>
        <v>0.3143346666880007</v>
      </c>
      <c r="L800" s="8">
        <f t="shared" si="499"/>
        <v>0.35599999999999998</v>
      </c>
      <c r="M800" s="19">
        <f t="shared" si="500"/>
        <v>0.2651017385451479</v>
      </c>
      <c r="N800" s="19">
        <f t="shared" si="501"/>
        <v>-4.271995039174601E-2</v>
      </c>
      <c r="O800" s="19">
        <f t="shared" si="502"/>
        <v>1.2376519618363172E-4</v>
      </c>
      <c r="P800" s="19">
        <f t="shared" si="503"/>
        <v>9.4763704022701907E-3</v>
      </c>
      <c r="Q800" s="214"/>
      <c r="R800" s="305"/>
      <c r="S800" s="215"/>
      <c r="T800" t="str">
        <f t="shared" si="504"/>
        <v/>
      </c>
      <c r="U800" t="str">
        <f t="shared" si="505"/>
        <v/>
      </c>
      <c r="V800" t="str">
        <f t="shared" si="506"/>
        <v/>
      </c>
      <c r="W800" t="str">
        <f t="shared" si="507"/>
        <v/>
      </c>
      <c r="X800" s="10"/>
      <c r="Y800" s="219">
        <f t="shared" si="486"/>
        <v>-4.6153846153846207E-4</v>
      </c>
      <c r="Z800" s="78">
        <f t="shared" si="488"/>
        <v>0.36017362066943942</v>
      </c>
      <c r="AA800" s="78">
        <f t="shared" si="511"/>
        <v>0.36144074970277973</v>
      </c>
      <c r="AB800" s="74">
        <f t="shared" si="479"/>
        <v>799</v>
      </c>
      <c r="AC800" s="80">
        <f t="shared" si="490"/>
        <v>-6.7552455888232588E-4</v>
      </c>
      <c r="AD800" s="79">
        <f t="shared" si="510"/>
        <v>-1.2671290333403085E-3</v>
      </c>
      <c r="AE800" s="81">
        <f t="shared" si="491"/>
        <v>-5.9160447445798258E-4</v>
      </c>
      <c r="AF800" s="19">
        <f t="shared" si="474"/>
        <v>-3.5057724796727957E-3</v>
      </c>
      <c r="AG800" s="93">
        <f t="shared" si="473"/>
        <v>-0.27201423599982655</v>
      </c>
      <c r="AH800" s="91">
        <f t="shared" si="475"/>
        <v>-2.2161809599724014E-4</v>
      </c>
      <c r="AI800" s="96">
        <f t="shared" si="476"/>
        <v>794.1284155305666</v>
      </c>
      <c r="AJ800" s="5">
        <f t="shared" si="480"/>
        <v>1.9999999999999962E-2</v>
      </c>
      <c r="AK800" s="5">
        <f t="shared" si="483"/>
        <v>1.9999999999999962E-2</v>
      </c>
      <c r="AL800" s="5">
        <f t="shared" si="485"/>
        <v>0</v>
      </c>
      <c r="AM800" s="95">
        <f t="shared" si="492"/>
        <v>6.4285714285714267E-3</v>
      </c>
      <c r="AN800" s="95">
        <f t="shared" si="493"/>
        <v>-6.4285714285714267E-3</v>
      </c>
      <c r="AO800" s="78">
        <f t="shared" si="494"/>
        <v>1</v>
      </c>
      <c r="AP800" s="8">
        <f t="shared" si="495"/>
        <v>50</v>
      </c>
      <c r="AQ800" s="8">
        <f t="shared" si="489"/>
        <v>50</v>
      </c>
      <c r="AR800" s="8">
        <f t="shared" si="478"/>
        <v>0</v>
      </c>
      <c r="AS800" s="114">
        <f t="shared" si="484"/>
        <v>0</v>
      </c>
      <c r="AT800" s="103">
        <f t="shared" si="508"/>
        <v>-0.27212502123322579</v>
      </c>
      <c r="AU800" s="5">
        <f t="shared" si="481"/>
        <v>0.36</v>
      </c>
      <c r="AW800" s="210">
        <f t="shared" si="482"/>
        <v>0</v>
      </c>
      <c r="AX800" s="276">
        <f t="shared" si="487"/>
        <v>-9.1572299168874208E-4</v>
      </c>
      <c r="AY800" s="19">
        <f t="shared" si="509"/>
        <v>0.5993695333138922</v>
      </c>
    </row>
    <row r="801" spans="1:51">
      <c r="A801" s="4">
        <v>39497</v>
      </c>
      <c r="B801" s="9">
        <f t="shared" si="477"/>
        <v>39497</v>
      </c>
      <c r="C801" s="5">
        <v>0.37</v>
      </c>
      <c r="D801" s="5">
        <v>0.38</v>
      </c>
      <c r="E801" s="5">
        <v>0.37</v>
      </c>
      <c r="F801" s="5">
        <v>0.38</v>
      </c>
      <c r="G801" s="6">
        <v>7000</v>
      </c>
      <c r="H801" s="112">
        <v>0.38</v>
      </c>
      <c r="I801" s="19">
        <f t="shared" si="496"/>
        <v>5.5555555555555608E-2</v>
      </c>
      <c r="J801" s="8">
        <f t="shared" si="497"/>
        <v>0.39962177038990415</v>
      </c>
      <c r="K801" s="8">
        <f t="shared" si="498"/>
        <v>0.31737822961009582</v>
      </c>
      <c r="L801" s="8">
        <f t="shared" si="499"/>
        <v>0.35849999999999999</v>
      </c>
      <c r="M801" s="19">
        <f t="shared" si="500"/>
        <v>0.25913415951952917</v>
      </c>
      <c r="N801" s="19">
        <f t="shared" si="501"/>
        <v>-2.2510523915717087E-2</v>
      </c>
      <c r="O801" s="19">
        <f t="shared" si="502"/>
        <v>4.9198079742342185E-3</v>
      </c>
      <c r="P801" s="19">
        <f t="shared" si="503"/>
        <v>9.6825557109679952E-3</v>
      </c>
      <c r="Q801" s="214"/>
      <c r="R801" s="305"/>
      <c r="S801" s="215"/>
      <c r="T801" t="str">
        <f t="shared" si="504"/>
        <v/>
      </c>
      <c r="U801" t="str">
        <f t="shared" si="505"/>
        <v/>
      </c>
      <c r="V801" t="str">
        <f t="shared" si="506"/>
        <v/>
      </c>
      <c r="W801" t="str">
        <f t="shared" si="507"/>
        <v/>
      </c>
      <c r="X801" s="10"/>
      <c r="Y801" s="219">
        <f t="shared" si="486"/>
        <v>-8.5714285714285667E-4</v>
      </c>
      <c r="Z801" s="78">
        <f t="shared" si="488"/>
        <v>0.36322688308634576</v>
      </c>
      <c r="AA801" s="78">
        <f t="shared" si="511"/>
        <v>0.36281413422477404</v>
      </c>
      <c r="AB801" s="74">
        <f t="shared" si="479"/>
        <v>800</v>
      </c>
      <c r="AC801" s="80">
        <f t="shared" si="490"/>
        <v>8.0348266882376298E-4</v>
      </c>
      <c r="AD801" s="79">
        <f t="shared" si="510"/>
        <v>4.1274886157172119E-4</v>
      </c>
      <c r="AE801" s="81">
        <f t="shared" si="491"/>
        <v>-3.9073380725204178E-4</v>
      </c>
      <c r="AF801" s="19">
        <f t="shared" si="474"/>
        <v>1.1376317034992112E-3</v>
      </c>
      <c r="AG801" s="93">
        <f t="shared" si="473"/>
        <v>-2.1894203671190686</v>
      </c>
      <c r="AH801" s="91">
        <f t="shared" si="475"/>
        <v>-3.822807233039606E-4</v>
      </c>
      <c r="AI801" s="96">
        <f t="shared" si="476"/>
        <v>796.32475329700924</v>
      </c>
      <c r="AJ801" s="5">
        <f t="shared" si="480"/>
        <v>2.0000000000000018E-2</v>
      </c>
      <c r="AK801" s="5">
        <f t="shared" si="483"/>
        <v>2.0000000000000018E-2</v>
      </c>
      <c r="AL801" s="5">
        <f t="shared" si="485"/>
        <v>0</v>
      </c>
      <c r="AM801" s="95">
        <f t="shared" si="492"/>
        <v>7.8571428571428559E-3</v>
      </c>
      <c r="AN801" s="95">
        <f t="shared" si="493"/>
        <v>-5.0000000000000001E-3</v>
      </c>
      <c r="AO801" s="78">
        <f t="shared" si="494"/>
        <v>1.5714285714285712</v>
      </c>
      <c r="AP801" s="8">
        <f t="shared" si="495"/>
        <v>61.111111111111107</v>
      </c>
      <c r="AQ801" s="8">
        <f t="shared" si="489"/>
        <v>52.88461538461538</v>
      </c>
      <c r="AR801" s="8">
        <f t="shared" si="478"/>
        <v>1</v>
      </c>
      <c r="AS801" s="114">
        <f t="shared" si="484"/>
        <v>7000</v>
      </c>
      <c r="AT801" s="103">
        <f t="shared" si="508"/>
        <v>-0.26460655184059445</v>
      </c>
      <c r="AU801" s="5">
        <f t="shared" si="481"/>
        <v>0.38</v>
      </c>
      <c r="AW801" s="210">
        <f t="shared" si="482"/>
        <v>2.7027027027027053E-2</v>
      </c>
      <c r="AX801" s="276">
        <f t="shared" si="487"/>
        <v>-1.1206509382973057E-4</v>
      </c>
      <c r="AY801" s="19">
        <f t="shared" si="509"/>
        <v>0.87762118583146598</v>
      </c>
    </row>
    <row r="802" spans="1:51">
      <c r="A802" s="4">
        <v>39498</v>
      </c>
      <c r="B802" s="9">
        <f t="shared" si="477"/>
        <v>39498</v>
      </c>
      <c r="C802" s="5">
        <v>0.35</v>
      </c>
      <c r="D802" s="5">
        <v>0.38</v>
      </c>
      <c r="E802" s="5">
        <v>0.35</v>
      </c>
      <c r="F802" s="5">
        <v>0.38</v>
      </c>
      <c r="G802" s="6">
        <v>94000</v>
      </c>
      <c r="H802" s="112">
        <v>0.38</v>
      </c>
      <c r="I802" s="19">
        <f t="shared" si="496"/>
        <v>0</v>
      </c>
      <c r="J802" s="8">
        <f t="shared" si="497"/>
        <v>0.3995919939094818</v>
      </c>
      <c r="K802" s="8">
        <f t="shared" si="498"/>
        <v>0.32340800609051817</v>
      </c>
      <c r="L802" s="8">
        <f t="shared" si="499"/>
        <v>0.36149999999999999</v>
      </c>
      <c r="M802" s="19">
        <f t="shared" si="500"/>
        <v>0.23556617765869595</v>
      </c>
      <c r="N802" s="19">
        <f t="shared" si="501"/>
        <v>-9.0948958271389407E-2</v>
      </c>
      <c r="O802" s="19">
        <f t="shared" si="502"/>
        <v>-7.4511657343636519E-5</v>
      </c>
      <c r="P802" s="19">
        <f t="shared" si="503"/>
        <v>1.8998708537223966E-2</v>
      </c>
      <c r="Q802" s="214"/>
      <c r="R802" s="305"/>
      <c r="S802" s="215"/>
      <c r="T802" t="str">
        <f t="shared" si="504"/>
        <v/>
      </c>
      <c r="U802" t="str">
        <f t="shared" si="505"/>
        <v/>
      </c>
      <c r="V802" t="str">
        <f t="shared" si="506"/>
        <v/>
      </c>
      <c r="W802" t="str">
        <f t="shared" si="507"/>
        <v/>
      </c>
      <c r="X802" s="10"/>
      <c r="Y802" s="219">
        <f t="shared" si="486"/>
        <v>-1.0989010989010989E-3</v>
      </c>
      <c r="Z802" s="78">
        <f t="shared" si="488"/>
        <v>0.36580994309104853</v>
      </c>
      <c r="AA802" s="78">
        <f t="shared" si="511"/>
        <v>0.36408588829214078</v>
      </c>
      <c r="AB802" s="74">
        <f t="shared" si="479"/>
        <v>801</v>
      </c>
      <c r="AC802" s="80">
        <f t="shared" si="490"/>
        <v>1.6918308849278318E-3</v>
      </c>
      <c r="AD802" s="79">
        <f t="shared" si="510"/>
        <v>1.7240547989077482E-3</v>
      </c>
      <c r="AE802" s="81">
        <f t="shared" si="491"/>
        <v>3.2223913979916279E-5</v>
      </c>
      <c r="AF802" s="19">
        <f t="shared" si="474"/>
        <v>4.7352969569761927E-3</v>
      </c>
      <c r="AG802" s="93">
        <f t="shared" si="473"/>
        <v>1.1056221254959271</v>
      </c>
      <c r="AH802" s="91">
        <f t="shared" si="475"/>
        <v>-4.8740751238541082E-4</v>
      </c>
      <c r="AI802" s="96">
        <f t="shared" si="476"/>
        <v>798.10972251770636</v>
      </c>
      <c r="AJ802" s="5">
        <f t="shared" si="480"/>
        <v>0</v>
      </c>
      <c r="AK802" s="5">
        <f t="shared" si="483"/>
        <v>0</v>
      </c>
      <c r="AL802" s="5">
        <f t="shared" si="485"/>
        <v>0</v>
      </c>
      <c r="AM802" s="95">
        <f t="shared" si="492"/>
        <v>7.1428571428571452E-3</v>
      </c>
      <c r="AN802" s="95">
        <f t="shared" si="493"/>
        <v>-5.0000000000000001E-3</v>
      </c>
      <c r="AO802" s="78">
        <f t="shared" si="494"/>
        <v>1.428571428571429</v>
      </c>
      <c r="AP802" s="8">
        <f t="shared" si="495"/>
        <v>58.82352941176471</v>
      </c>
      <c r="AQ802" s="8">
        <f t="shared" si="489"/>
        <v>54.347826086956523</v>
      </c>
      <c r="AR802" s="8">
        <f t="shared" si="478"/>
        <v>1</v>
      </c>
      <c r="AS802" s="114">
        <f t="shared" si="484"/>
        <v>94000</v>
      </c>
      <c r="AT802" s="103">
        <f t="shared" si="508"/>
        <v>-0.1523253021692148</v>
      </c>
      <c r="AU802" s="5">
        <f t="shared" si="481"/>
        <v>0.38</v>
      </c>
      <c r="AW802" s="210">
        <f t="shared" si="482"/>
        <v>8.5714285714285798E-2</v>
      </c>
      <c r="AX802" s="276">
        <f t="shared" si="487"/>
        <v>-7.9595378472137085E-4</v>
      </c>
      <c r="AY802" s="19">
        <f t="shared" si="509"/>
        <v>-6.1026022244779163</v>
      </c>
    </row>
    <row r="803" spans="1:51">
      <c r="A803" s="4">
        <v>39499</v>
      </c>
      <c r="B803" s="9">
        <f t="shared" si="477"/>
        <v>39499</v>
      </c>
      <c r="C803" s="5">
        <v>0.38</v>
      </c>
      <c r="D803" s="5">
        <v>0.38</v>
      </c>
      <c r="E803" s="5">
        <v>0.38</v>
      </c>
      <c r="F803" s="5">
        <v>0.38</v>
      </c>
      <c r="G803" s="6">
        <v>95900</v>
      </c>
      <c r="H803" s="112">
        <v>0.38</v>
      </c>
      <c r="I803" s="19">
        <f t="shared" si="496"/>
        <v>0</v>
      </c>
      <c r="J803" s="8">
        <f t="shared" si="497"/>
        <v>0.39999999999999997</v>
      </c>
      <c r="K803" s="8">
        <f t="shared" si="498"/>
        <v>0.32800000000000001</v>
      </c>
      <c r="L803" s="8">
        <f t="shared" si="499"/>
        <v>0.36399999999999999</v>
      </c>
      <c r="M803" s="19">
        <f t="shared" si="500"/>
        <v>0.21951219512195105</v>
      </c>
      <c r="N803" s="19">
        <f t="shared" si="501"/>
        <v>-6.8150626275411144E-2</v>
      </c>
      <c r="O803" s="19">
        <f t="shared" si="502"/>
        <v>1.0210567196964138E-3</v>
      </c>
      <c r="P803" s="19">
        <f t="shared" si="503"/>
        <v>1.419876386175979E-2</v>
      </c>
      <c r="Q803" s="214"/>
      <c r="R803" s="305"/>
      <c r="S803" s="215"/>
      <c r="T803" t="str">
        <f t="shared" si="504"/>
        <v/>
      </c>
      <c r="U803" t="str">
        <f t="shared" si="505"/>
        <v/>
      </c>
      <c r="V803" t="str">
        <f t="shared" si="506"/>
        <v/>
      </c>
      <c r="W803" t="str">
        <f t="shared" si="507"/>
        <v/>
      </c>
      <c r="X803" s="10"/>
      <c r="Y803" s="219">
        <f t="shared" si="486"/>
        <v>-1.1428571428571434E-3</v>
      </c>
      <c r="Z803" s="78">
        <f t="shared" si="488"/>
        <v>0.36799521185502704</v>
      </c>
      <c r="AA803" s="78">
        <f t="shared" si="511"/>
        <v>0.36526353255852234</v>
      </c>
      <c r="AB803" s="74">
        <f t="shared" si="479"/>
        <v>802</v>
      </c>
      <c r="AC803" s="80">
        <f t="shared" si="490"/>
        <v>2.1595643060198242E-3</v>
      </c>
      <c r="AD803" s="79">
        <f t="shared" si="510"/>
        <v>2.7316792965046965E-3</v>
      </c>
      <c r="AE803" s="81">
        <f t="shared" si="491"/>
        <v>5.7211499048487238E-4</v>
      </c>
      <c r="AF803" s="19">
        <f t="shared" si="474"/>
        <v>7.4786532270834571E-3</v>
      </c>
      <c r="AG803" s="93">
        <f t="shared" ref="AG803:AG866" si="512">IF(A804&gt;A803,(AC803-AC802)/AC802, (AC803-AC804)/AC804)</f>
        <v>0.27646582484037369</v>
      </c>
      <c r="AH803" s="91">
        <f t="shared" si="475"/>
        <v>-5.3844622227229415E-4</v>
      </c>
      <c r="AI803" s="96">
        <f t="shared" si="476"/>
        <v>799.38077681297204</v>
      </c>
      <c r="AJ803" s="5">
        <f t="shared" si="480"/>
        <v>0</v>
      </c>
      <c r="AK803" s="5">
        <f t="shared" si="483"/>
        <v>0</v>
      </c>
      <c r="AL803" s="5">
        <f t="shared" si="485"/>
        <v>0</v>
      </c>
      <c r="AM803" s="95">
        <f t="shared" si="492"/>
        <v>6.4285714285714302E-3</v>
      </c>
      <c r="AN803" s="95">
        <f t="shared" si="493"/>
        <v>-5.0000000000000001E-3</v>
      </c>
      <c r="AO803" s="78">
        <f t="shared" si="494"/>
        <v>1.285714285714286</v>
      </c>
      <c r="AP803" s="8">
        <f t="shared" si="495"/>
        <v>56.250000000000007</v>
      </c>
      <c r="AQ803" s="8">
        <f t="shared" si="489"/>
        <v>56.250000000000007</v>
      </c>
      <c r="AR803" s="8">
        <f t="shared" si="478"/>
        <v>0</v>
      </c>
      <c r="AS803" s="114">
        <f t="shared" si="484"/>
        <v>0</v>
      </c>
      <c r="AT803" s="103">
        <f t="shared" si="508"/>
        <v>-1.987556170065726E-3</v>
      </c>
      <c r="AU803" s="5">
        <f t="shared" si="481"/>
        <v>0.38</v>
      </c>
      <c r="AW803" s="210">
        <f t="shared" si="482"/>
        <v>0</v>
      </c>
      <c r="AX803" s="276">
        <f t="shared" si="487"/>
        <v>-2.4869942913457324E-3</v>
      </c>
      <c r="AY803" s="19">
        <f t="shared" si="509"/>
        <v>-2.1245460968771224</v>
      </c>
    </row>
    <row r="804" spans="1:51">
      <c r="A804" s="4">
        <v>39500</v>
      </c>
      <c r="B804" s="9">
        <f t="shared" si="477"/>
        <v>39500</v>
      </c>
      <c r="C804" s="5">
        <v>0.38</v>
      </c>
      <c r="D804" s="5">
        <v>0.4</v>
      </c>
      <c r="E804" s="5">
        <v>0.38</v>
      </c>
      <c r="F804" s="5">
        <v>0.4</v>
      </c>
      <c r="G804" s="6">
        <v>117000</v>
      </c>
      <c r="H804" s="112">
        <v>0.4</v>
      </c>
      <c r="I804" s="19">
        <f t="shared" si="496"/>
        <v>5.2631578947368467E-2</v>
      </c>
      <c r="J804" s="8">
        <f t="shared" si="497"/>
        <v>0.4032071421427143</v>
      </c>
      <c r="K804" s="8">
        <f t="shared" si="498"/>
        <v>0.33179285785728579</v>
      </c>
      <c r="L804" s="8">
        <f t="shared" si="499"/>
        <v>0.36750000000000005</v>
      </c>
      <c r="M804" s="19">
        <f t="shared" si="500"/>
        <v>0.21523755739234737</v>
      </c>
      <c r="N804" s="19">
        <f t="shared" si="501"/>
        <v>-1.9473349657083451E-2</v>
      </c>
      <c r="O804" s="19">
        <f t="shared" si="502"/>
        <v>8.0178553567858413E-3</v>
      </c>
      <c r="P804" s="19">
        <f t="shared" si="503"/>
        <v>1.1563591028310307E-2</v>
      </c>
      <c r="Q804" s="214"/>
      <c r="R804" s="305"/>
      <c r="S804" s="215"/>
      <c r="T804" t="str">
        <f t="shared" si="504"/>
        <v/>
      </c>
      <c r="U804" t="str">
        <f t="shared" si="505"/>
        <v/>
      </c>
      <c r="V804" t="str">
        <f t="shared" si="506"/>
        <v/>
      </c>
      <c r="W804" t="str">
        <f t="shared" si="507"/>
        <v/>
      </c>
      <c r="X804" s="10"/>
      <c r="Y804" s="219">
        <f t="shared" si="486"/>
        <v>-3.736263736263736E-4</v>
      </c>
      <c r="Z804" s="78">
        <f t="shared" si="488"/>
        <v>0.3729239492293529</v>
      </c>
      <c r="AA804" s="78">
        <f t="shared" si="511"/>
        <v>0.36783403114919166</v>
      </c>
      <c r="AB804" s="74">
        <f t="shared" si="479"/>
        <v>803</v>
      </c>
      <c r="AC804" s="80">
        <f t="shared" si="490"/>
        <v>3.6142424717410921E-3</v>
      </c>
      <c r="AD804" s="79">
        <f t="shared" si="510"/>
        <v>5.0899180801612376E-3</v>
      </c>
      <c r="AE804" s="81">
        <f t="shared" si="491"/>
        <v>1.4756756084201455E-3</v>
      </c>
      <c r="AF804" s="19">
        <f t="shared" ref="AF804:AF867" si="513">AD804/AA804</f>
        <v>1.3837539893356936E-2</v>
      </c>
      <c r="AG804" s="93">
        <f t="shared" si="512"/>
        <v>0.67359798532802495</v>
      </c>
      <c r="AH804" s="91">
        <f t="shared" ref="AH804:AH867" si="514">SLOPE(AC791:AC804,AB791:AB804)</f>
        <v>-4.9963949412088827E-4</v>
      </c>
      <c r="AI804" s="96">
        <f t="shared" ref="AI804:AI867" si="515">INTERCEPT(AB791:AB804,AC791:AC804)</f>
        <v>800.07899562508624</v>
      </c>
      <c r="AJ804" s="5">
        <f t="shared" si="480"/>
        <v>2.0000000000000018E-2</v>
      </c>
      <c r="AK804" s="5">
        <f t="shared" si="483"/>
        <v>2.0000000000000018E-2</v>
      </c>
      <c r="AL804" s="5">
        <f t="shared" si="485"/>
        <v>0</v>
      </c>
      <c r="AM804" s="95">
        <f t="shared" si="492"/>
        <v>7.1428571428571452E-3</v>
      </c>
      <c r="AN804" s="95">
        <f t="shared" si="493"/>
        <v>-5.0000000000000001E-3</v>
      </c>
      <c r="AO804" s="78">
        <f t="shared" si="494"/>
        <v>1.428571428571429</v>
      </c>
      <c r="AP804" s="8">
        <f t="shared" si="495"/>
        <v>58.82352941176471</v>
      </c>
      <c r="AQ804" s="8">
        <f t="shared" si="489"/>
        <v>58.82352941176471</v>
      </c>
      <c r="AR804" s="8">
        <f t="shared" si="478"/>
        <v>1</v>
      </c>
      <c r="AS804" s="114">
        <f t="shared" si="484"/>
        <v>117000</v>
      </c>
      <c r="AT804" s="103">
        <f t="shared" si="508"/>
        <v>5.3160215580597699E-2</v>
      </c>
      <c r="AU804" s="5">
        <f t="shared" si="481"/>
        <v>0.4</v>
      </c>
      <c r="AW804" s="210">
        <f t="shared" si="482"/>
        <v>5.2631578947368467E-2</v>
      </c>
      <c r="AX804" s="276">
        <f t="shared" si="487"/>
        <v>-4.8136943995892275E-3</v>
      </c>
      <c r="AY804" s="19">
        <f t="shared" si="509"/>
        <v>-0.93554702410856727</v>
      </c>
    </row>
    <row r="805" spans="1:51">
      <c r="A805" s="4">
        <v>39503</v>
      </c>
      <c r="B805" s="9">
        <f t="shared" si="477"/>
        <v>39503</v>
      </c>
      <c r="C805" s="5">
        <v>0.39</v>
      </c>
      <c r="D805" s="5">
        <v>0.4</v>
      </c>
      <c r="E805" s="5">
        <v>0.39</v>
      </c>
      <c r="F805" s="5">
        <v>0.4</v>
      </c>
      <c r="G805" s="6">
        <v>23000</v>
      </c>
      <c r="H805" s="112">
        <v>0.4</v>
      </c>
      <c r="I805" s="19">
        <f t="shared" si="496"/>
        <v>0</v>
      </c>
      <c r="J805" s="8">
        <f t="shared" si="497"/>
        <v>0.40654164258188019</v>
      </c>
      <c r="K805" s="8">
        <f t="shared" si="498"/>
        <v>0.3344583574181198</v>
      </c>
      <c r="L805" s="8">
        <f t="shared" si="499"/>
        <v>0.3705</v>
      </c>
      <c r="M805" s="19">
        <f t="shared" si="500"/>
        <v>0.21552245164454414</v>
      </c>
      <c r="N805" s="19">
        <f t="shared" si="501"/>
        <v>1.3236270456156943E-3</v>
      </c>
      <c r="O805" s="19">
        <f t="shared" si="502"/>
        <v>8.2699438840437237E-3</v>
      </c>
      <c r="P805" s="19">
        <f t="shared" si="503"/>
        <v>8.0336254916629889E-3</v>
      </c>
      <c r="Q805" s="214"/>
      <c r="R805" s="305"/>
      <c r="S805" s="215"/>
      <c r="T805" t="str">
        <f t="shared" si="504"/>
        <v/>
      </c>
      <c r="U805" t="str">
        <f t="shared" si="505"/>
        <v/>
      </c>
      <c r="V805" t="str">
        <f t="shared" si="506"/>
        <v/>
      </c>
      <c r="W805" t="str">
        <f t="shared" si="507"/>
        <v/>
      </c>
      <c r="X805" s="10"/>
      <c r="Y805" s="219">
        <f t="shared" si="486"/>
        <v>1.2527472527472539E-3</v>
      </c>
      <c r="Z805" s="78">
        <f t="shared" si="488"/>
        <v>0.37709366104803255</v>
      </c>
      <c r="AA805" s="78">
        <f t="shared" si="511"/>
        <v>0.37021431284415146</v>
      </c>
      <c r="AB805" s="74">
        <f t="shared" si="479"/>
        <v>804</v>
      </c>
      <c r="AC805" s="80">
        <f t="shared" si="490"/>
        <v>4.3229380763687526E-3</v>
      </c>
      <c r="AD805" s="79">
        <f t="shared" si="510"/>
        <v>6.879348203881086E-3</v>
      </c>
      <c r="AE805" s="81">
        <f t="shared" si="491"/>
        <v>2.5564101275123334E-3</v>
      </c>
      <c r="AF805" s="19">
        <f t="shared" si="513"/>
        <v>1.8582069804462354E-2</v>
      </c>
      <c r="AG805" s="93">
        <f t="shared" si="512"/>
        <v>0.19608413385897155</v>
      </c>
      <c r="AH805" s="91">
        <f t="shared" si="514"/>
        <v>-3.5056413104349727E-4</v>
      </c>
      <c r="AI805" s="96">
        <f t="shared" si="515"/>
        <v>800.19305175030001</v>
      </c>
      <c r="AJ805" s="5">
        <f t="shared" si="480"/>
        <v>0</v>
      </c>
      <c r="AK805" s="5">
        <f t="shared" si="483"/>
        <v>0</v>
      </c>
      <c r="AL805" s="5">
        <f t="shared" si="485"/>
        <v>0</v>
      </c>
      <c r="AM805" s="95">
        <f t="shared" si="492"/>
        <v>5.0000000000000001E-3</v>
      </c>
      <c r="AN805" s="95">
        <f t="shared" si="493"/>
        <v>-5.0000000000000001E-3</v>
      </c>
      <c r="AO805" s="78">
        <f t="shared" si="494"/>
        <v>1</v>
      </c>
      <c r="AP805" s="8">
        <f t="shared" si="495"/>
        <v>50</v>
      </c>
      <c r="AQ805" s="8">
        <f t="shared" si="489"/>
        <v>55.555555555555557</v>
      </c>
      <c r="AR805" s="8">
        <f t="shared" si="478"/>
        <v>1</v>
      </c>
      <c r="AS805" s="114">
        <f t="shared" si="484"/>
        <v>23000</v>
      </c>
      <c r="AT805" s="103">
        <f t="shared" si="508"/>
        <v>5.8847402597402551E-2</v>
      </c>
      <c r="AU805" s="5">
        <f t="shared" si="481"/>
        <v>0.4</v>
      </c>
      <c r="AW805" s="210">
        <f t="shared" si="482"/>
        <v>2.5641025641025664E-2</v>
      </c>
      <c r="AX805" s="276">
        <f t="shared" si="487"/>
        <v>-5.6726978063779019E-3</v>
      </c>
      <c r="AY805" s="19">
        <f t="shared" si="509"/>
        <v>-0.17844992545891089</v>
      </c>
    </row>
    <row r="806" spans="1:51">
      <c r="A806" s="4">
        <v>39504</v>
      </c>
      <c r="B806" s="9">
        <f t="shared" si="477"/>
        <v>39504</v>
      </c>
      <c r="C806" s="5">
        <v>0.36</v>
      </c>
      <c r="D806" s="5">
        <v>0.4</v>
      </c>
      <c r="E806" s="5">
        <v>0.36</v>
      </c>
      <c r="F806" s="5">
        <v>0.4</v>
      </c>
      <c r="G806" s="6">
        <v>60000</v>
      </c>
      <c r="H806" s="112">
        <v>0.4</v>
      </c>
      <c r="I806" s="19">
        <f t="shared" si="496"/>
        <v>0</v>
      </c>
      <c r="J806" s="8">
        <f t="shared" si="497"/>
        <v>0.4103813938497517</v>
      </c>
      <c r="K806" s="8">
        <f t="shared" si="498"/>
        <v>0.33461860615024841</v>
      </c>
      <c r="L806" s="8">
        <f t="shared" si="499"/>
        <v>0.37250000000000005</v>
      </c>
      <c r="M806" s="19">
        <f t="shared" si="500"/>
        <v>0.22641534662745186</v>
      </c>
      <c r="N806" s="19">
        <f t="shared" si="501"/>
        <v>5.054181084053877E-2</v>
      </c>
      <c r="O806" s="19">
        <f t="shared" si="502"/>
        <v>9.4449150239219442E-3</v>
      </c>
      <c r="P806" s="19">
        <f t="shared" si="503"/>
        <v>4.7912910105061629E-4</v>
      </c>
      <c r="Q806" s="214"/>
      <c r="R806" s="305"/>
      <c r="S806" s="215"/>
      <c r="T806" t="str">
        <f t="shared" si="504"/>
        <v/>
      </c>
      <c r="U806" t="str">
        <f t="shared" si="505"/>
        <v/>
      </c>
      <c r="V806" t="str">
        <f t="shared" si="506"/>
        <v/>
      </c>
      <c r="W806" t="str">
        <f t="shared" si="507"/>
        <v/>
      </c>
      <c r="X806" s="10"/>
      <c r="Y806" s="219">
        <f t="shared" si="486"/>
        <v>2.2197802197802216E-3</v>
      </c>
      <c r="Z806" s="78">
        <f t="shared" si="488"/>
        <v>0.38062123724663555</v>
      </c>
      <c r="AA806" s="78">
        <f t="shared" si="511"/>
        <v>0.37241845369368426</v>
      </c>
      <c r="AB806" s="74">
        <f t="shared" si="479"/>
        <v>805</v>
      </c>
      <c r="AC806" s="80">
        <f t="shared" si="490"/>
        <v>4.517098740351163E-3</v>
      </c>
      <c r="AD806" s="79">
        <f t="shared" si="510"/>
        <v>8.2027835529512871E-3</v>
      </c>
      <c r="AE806" s="81">
        <f t="shared" si="491"/>
        <v>3.6856848126001242E-3</v>
      </c>
      <c r="AF806" s="19">
        <f t="shared" si="513"/>
        <v>2.2025717231773136E-2</v>
      </c>
      <c r="AG806" s="93">
        <f t="shared" si="512"/>
        <v>4.4914051636266876E-2</v>
      </c>
      <c r="AH806" s="91">
        <f t="shared" si="514"/>
        <v>-1.8159751263415979E-4</v>
      </c>
      <c r="AI806" s="96">
        <f t="shared" si="515"/>
        <v>800.04430137909139</v>
      </c>
      <c r="AJ806" s="5">
        <f t="shared" si="480"/>
        <v>0</v>
      </c>
      <c r="AK806" s="5">
        <f t="shared" si="483"/>
        <v>0</v>
      </c>
      <c r="AL806" s="5">
        <f t="shared" si="485"/>
        <v>0</v>
      </c>
      <c r="AM806" s="95">
        <f t="shared" si="492"/>
        <v>5.0000000000000001E-3</v>
      </c>
      <c r="AN806" s="95">
        <f t="shared" si="493"/>
        <v>-3.5714285714285704E-3</v>
      </c>
      <c r="AO806" s="78">
        <f t="shared" si="494"/>
        <v>1.4000000000000004</v>
      </c>
      <c r="AP806" s="8">
        <f t="shared" si="495"/>
        <v>58.333333333333343</v>
      </c>
      <c r="AQ806" s="8">
        <f t="shared" si="489"/>
        <v>58.333333333333343</v>
      </c>
      <c r="AR806" s="8">
        <f t="shared" si="478"/>
        <v>1</v>
      </c>
      <c r="AS806" s="114">
        <f t="shared" si="484"/>
        <v>60000</v>
      </c>
      <c r="AT806" s="103">
        <f t="shared" si="508"/>
        <v>7.6831210191082758E-2</v>
      </c>
      <c r="AU806" s="5">
        <f t="shared" si="481"/>
        <v>0.4</v>
      </c>
      <c r="AW806" s="210">
        <f t="shared" si="482"/>
        <v>0.11111111111111122</v>
      </c>
      <c r="AX806" s="276">
        <f t="shared" si="487"/>
        <v>-5.9266796249246292E-3</v>
      </c>
      <c r="AY806" s="19">
        <f t="shared" si="509"/>
        <v>-4.4772668528397827E-2</v>
      </c>
    </row>
    <row r="807" spans="1:51">
      <c r="A807" s="4">
        <v>39505</v>
      </c>
      <c r="B807" s="9">
        <f t="shared" si="477"/>
        <v>39505</v>
      </c>
      <c r="C807" s="5">
        <v>0.4</v>
      </c>
      <c r="D807" s="5">
        <v>0.41</v>
      </c>
      <c r="E807" s="5">
        <v>0.4</v>
      </c>
      <c r="F807" s="5">
        <v>0.41</v>
      </c>
      <c r="G807" s="6">
        <v>107000</v>
      </c>
      <c r="H807" s="112">
        <v>0.41</v>
      </c>
      <c r="I807" s="19">
        <f t="shared" si="496"/>
        <v>2.4999999999999883E-2</v>
      </c>
      <c r="J807" s="8">
        <f t="shared" si="497"/>
        <v>0.41415756805667792</v>
      </c>
      <c r="K807" s="8">
        <f t="shared" si="498"/>
        <v>0.3378424319433222</v>
      </c>
      <c r="L807" s="8">
        <f t="shared" si="499"/>
        <v>0.37600000000000006</v>
      </c>
      <c r="M807" s="19">
        <f t="shared" si="500"/>
        <v>0.22588973112222521</v>
      </c>
      <c r="N807" s="19">
        <f t="shared" si="501"/>
        <v>-2.3214658946749895E-3</v>
      </c>
      <c r="O807" s="19">
        <f t="shared" si="502"/>
        <v>9.2016213783531024E-3</v>
      </c>
      <c r="P807" s="19">
        <f t="shared" si="503"/>
        <v>9.6343291551045547E-3</v>
      </c>
      <c r="Q807" s="214"/>
      <c r="R807" s="305"/>
      <c r="S807" s="215"/>
      <c r="T807" t="str">
        <f t="shared" si="504"/>
        <v/>
      </c>
      <c r="U807" t="str">
        <f t="shared" si="505"/>
        <v/>
      </c>
      <c r="V807" t="str">
        <f t="shared" si="506"/>
        <v/>
      </c>
      <c r="W807" t="str">
        <f t="shared" si="507"/>
        <v/>
      </c>
      <c r="X807" s="10"/>
      <c r="Y807" s="219">
        <f t="shared" si="486"/>
        <v>3.7142857142857155E-3</v>
      </c>
      <c r="Z807" s="78">
        <f t="shared" si="488"/>
        <v>0.38514556671065364</v>
      </c>
      <c r="AA807" s="78">
        <f t="shared" si="511"/>
        <v>0.37519948812035164</v>
      </c>
      <c r="AB807" s="74">
        <f t="shared" si="479"/>
        <v>806</v>
      </c>
      <c r="AC807" s="80">
        <f t="shared" si="490"/>
        <v>5.0083150221614994E-3</v>
      </c>
      <c r="AD807" s="79">
        <f t="shared" si="510"/>
        <v>9.9460785903019988E-3</v>
      </c>
      <c r="AE807" s="81">
        <f t="shared" si="491"/>
        <v>4.9377635681404995E-3</v>
      </c>
      <c r="AF807" s="19">
        <f t="shared" si="513"/>
        <v>2.6508774412590946E-2</v>
      </c>
      <c r="AG807" s="93">
        <f t="shared" si="512"/>
        <v>0.10874596949194625</v>
      </c>
      <c r="AH807" s="91">
        <f t="shared" si="514"/>
        <v>2.5147224524332962E-5</v>
      </c>
      <c r="AI807" s="96">
        <f t="shared" si="515"/>
        <v>799.24687127810694</v>
      </c>
      <c r="AJ807" s="5">
        <f t="shared" si="480"/>
        <v>9.9999999999999534E-3</v>
      </c>
      <c r="AK807" s="5">
        <f t="shared" si="483"/>
        <v>9.9999999999999534E-3</v>
      </c>
      <c r="AL807" s="5">
        <f t="shared" si="485"/>
        <v>0</v>
      </c>
      <c r="AM807" s="95">
        <f t="shared" si="492"/>
        <v>4.9999999999999966E-3</v>
      </c>
      <c r="AN807" s="95">
        <f t="shared" si="493"/>
        <v>-3.5714285714285704E-3</v>
      </c>
      <c r="AO807" s="78">
        <f t="shared" si="494"/>
        <v>1.3999999999999995</v>
      </c>
      <c r="AP807" s="8">
        <f t="shared" si="495"/>
        <v>58.333333333333321</v>
      </c>
      <c r="AQ807" s="8">
        <f t="shared" si="489"/>
        <v>58.333333333333321</v>
      </c>
      <c r="AR807" s="8">
        <f t="shared" si="478"/>
        <v>1</v>
      </c>
      <c r="AS807" s="114">
        <f t="shared" si="484"/>
        <v>107000</v>
      </c>
      <c r="AT807" s="103">
        <f t="shared" si="508"/>
        <v>0.15342279855247282</v>
      </c>
      <c r="AU807" s="5">
        <f t="shared" si="481"/>
        <v>0.41</v>
      </c>
      <c r="AW807" s="210">
        <f t="shared" si="482"/>
        <v>2.4999999999999883E-2</v>
      </c>
      <c r="AX807" s="276">
        <f t="shared" si="487"/>
        <v>-5.949763869100972E-3</v>
      </c>
      <c r="AY807" s="19">
        <f t="shared" si="509"/>
        <v>-3.8949708162496432E-3</v>
      </c>
    </row>
    <row r="808" spans="1:51">
      <c r="A808" s="4">
        <v>39506</v>
      </c>
      <c r="B808" s="9">
        <f t="shared" si="477"/>
        <v>39506</v>
      </c>
      <c r="C808" s="5">
        <v>0.38</v>
      </c>
      <c r="D808" s="5">
        <v>0.4</v>
      </c>
      <c r="E808" s="5">
        <v>0.38</v>
      </c>
      <c r="F808" s="5">
        <v>0.38</v>
      </c>
      <c r="G808" s="6">
        <v>0</v>
      </c>
      <c r="H808" s="112">
        <v>0.38</v>
      </c>
      <c r="I808" s="19">
        <f t="shared" si="496"/>
        <v>-7.3170731707317013E-2</v>
      </c>
      <c r="J808" s="8">
        <f t="shared" si="497"/>
        <v>0.41376292872893755</v>
      </c>
      <c r="K808" s="8">
        <f t="shared" si="498"/>
        <v>0.34123707127106256</v>
      </c>
      <c r="L808" s="8">
        <f t="shared" si="499"/>
        <v>0.37750000000000006</v>
      </c>
      <c r="M808" s="19">
        <f t="shared" si="500"/>
        <v>0.21253803752249381</v>
      </c>
      <c r="N808" s="19">
        <f t="shared" si="501"/>
        <v>-5.9107129542365161E-2</v>
      </c>
      <c r="O808" s="19">
        <f t="shared" si="502"/>
        <v>-9.5287242870413513E-4</v>
      </c>
      <c r="P808" s="19">
        <f t="shared" si="503"/>
        <v>1.0047995771916139E-2</v>
      </c>
      <c r="Q808" s="214"/>
      <c r="R808" s="305"/>
      <c r="S808" s="215"/>
      <c r="T808" t="str">
        <f t="shared" si="504"/>
        <v/>
      </c>
      <c r="U808" t="str">
        <f t="shared" si="505"/>
        <v/>
      </c>
      <c r="V808" t="str">
        <f t="shared" si="506"/>
        <v/>
      </c>
      <c r="W808" t="str">
        <f t="shared" si="507"/>
        <v/>
      </c>
      <c r="X808" s="10"/>
      <c r="Y808" s="219">
        <f t="shared" si="486"/>
        <v>3.6043956043956054E-3</v>
      </c>
      <c r="Z808" s="78">
        <f t="shared" si="488"/>
        <v>0.38435314943721299</v>
      </c>
      <c r="AA808" s="78">
        <f t="shared" si="511"/>
        <v>0.37555472599944562</v>
      </c>
      <c r="AB808" s="74">
        <f t="shared" si="479"/>
        <v>807</v>
      </c>
      <c r="AC808" s="80">
        <f t="shared" si="490"/>
        <v>3.0885278957015023E-3</v>
      </c>
      <c r="AD808" s="79">
        <f t="shared" si="510"/>
        <v>8.7984234377673776E-3</v>
      </c>
      <c r="AE808" s="81">
        <f t="shared" si="491"/>
        <v>5.7098955420658752E-3</v>
      </c>
      <c r="AF808" s="19">
        <f t="shared" si="513"/>
        <v>2.3427806465096557E-2</v>
      </c>
      <c r="AG808" s="93">
        <f t="shared" si="512"/>
        <v>-0.38331996249538058</v>
      </c>
      <c r="AH808" s="91">
        <f t="shared" si="514"/>
        <v>1.4198831131064104E-4</v>
      </c>
      <c r="AI808" s="96">
        <f t="shared" si="515"/>
        <v>798.89283505007188</v>
      </c>
      <c r="AJ808" s="5">
        <f t="shared" si="480"/>
        <v>-2.9999999999999971E-2</v>
      </c>
      <c r="AK808" s="5">
        <f t="shared" si="483"/>
        <v>0</v>
      </c>
      <c r="AL808" s="5">
        <f t="shared" si="485"/>
        <v>-2.9999999999999971E-2</v>
      </c>
      <c r="AM808" s="95">
        <f t="shared" si="492"/>
        <v>4.9999999999999966E-3</v>
      </c>
      <c r="AN808" s="95">
        <f t="shared" si="493"/>
        <v>-4.2857142857142816E-3</v>
      </c>
      <c r="AO808" s="78">
        <f t="shared" si="494"/>
        <v>1.166666666666667</v>
      </c>
      <c r="AP808" s="8">
        <f t="shared" si="495"/>
        <v>53.846153846153854</v>
      </c>
      <c r="AQ808" s="8">
        <f t="shared" si="489"/>
        <v>53.846153846153854</v>
      </c>
      <c r="AR808" s="8">
        <f t="shared" si="478"/>
        <v>-1</v>
      </c>
      <c r="AS808" s="114">
        <f t="shared" si="484"/>
        <v>0</v>
      </c>
      <c r="AT808" s="103">
        <f t="shared" si="508"/>
        <v>0.15567625458996329</v>
      </c>
      <c r="AU808" s="5">
        <f t="shared" si="481"/>
        <v>0.38</v>
      </c>
      <c r="AW808" s="210">
        <f t="shared" si="482"/>
        <v>5.2631578947368467E-2</v>
      </c>
      <c r="AX808" s="276">
        <f t="shared" si="487"/>
        <v>-6.3607596599365955E-3</v>
      </c>
      <c r="AY808" s="19">
        <f t="shared" si="509"/>
        <v>-6.9077664236400396E-2</v>
      </c>
    </row>
    <row r="809" spans="1:51">
      <c r="A809" s="4">
        <v>39507</v>
      </c>
      <c r="B809" s="9">
        <f t="shared" si="477"/>
        <v>39507</v>
      </c>
      <c r="C809" s="5">
        <v>0.4</v>
      </c>
      <c r="D809" s="5">
        <v>0.4</v>
      </c>
      <c r="E809" s="5">
        <v>0.4</v>
      </c>
      <c r="F809" s="5">
        <v>0.4</v>
      </c>
      <c r="G809" s="6">
        <v>2700</v>
      </c>
      <c r="H809" s="112">
        <v>0.4</v>
      </c>
      <c r="I809" s="19">
        <f t="shared" si="496"/>
        <v>5.2631578947368467E-2</v>
      </c>
      <c r="J809" s="8">
        <f t="shared" si="497"/>
        <v>0.41609234892706404</v>
      </c>
      <c r="K809" s="8">
        <f t="shared" si="498"/>
        <v>0.34290765107293608</v>
      </c>
      <c r="L809" s="8">
        <f t="shared" si="499"/>
        <v>0.37950000000000006</v>
      </c>
      <c r="M809" s="19">
        <f t="shared" si="500"/>
        <v>0.2134239280609159</v>
      </c>
      <c r="N809" s="19">
        <f t="shared" si="501"/>
        <v>4.168150552008025E-3</v>
      </c>
      <c r="O809" s="19">
        <f t="shared" si="502"/>
        <v>5.6298426862028648E-3</v>
      </c>
      <c r="P809" s="19">
        <f t="shared" si="503"/>
        <v>4.895657425644964E-3</v>
      </c>
      <c r="Q809" s="214"/>
      <c r="R809" s="305"/>
      <c r="S809" s="215"/>
      <c r="T809" t="str">
        <f t="shared" si="504"/>
        <v/>
      </c>
      <c r="U809" t="str">
        <f t="shared" si="505"/>
        <v/>
      </c>
      <c r="V809" t="str">
        <f t="shared" si="506"/>
        <v/>
      </c>
      <c r="W809" t="str">
        <f t="shared" si="507"/>
        <v/>
      </c>
      <c r="X809" s="10"/>
      <c r="Y809" s="219">
        <f t="shared" si="486"/>
        <v>4.0219780219780234E-3</v>
      </c>
      <c r="Z809" s="78">
        <f t="shared" si="488"/>
        <v>0.38676276442388219</v>
      </c>
      <c r="AA809" s="78">
        <f t="shared" si="511"/>
        <v>0.37736367627548661</v>
      </c>
      <c r="AB809" s="74">
        <f t="shared" si="479"/>
        <v>808</v>
      </c>
      <c r="AC809" s="80">
        <f t="shared" si="490"/>
        <v>2.9513540850637588E-3</v>
      </c>
      <c r="AD809" s="79">
        <f t="shared" si="510"/>
        <v>9.3990881483955735E-3</v>
      </c>
      <c r="AE809" s="81">
        <f t="shared" si="491"/>
        <v>6.4477340633318147E-3</v>
      </c>
      <c r="AF809" s="19">
        <f t="shared" si="513"/>
        <v>2.4907241314699197E-2</v>
      </c>
      <c r="AG809" s="93">
        <f t="shared" si="512"/>
        <v>-4.4413978202578946E-2</v>
      </c>
      <c r="AH809" s="91">
        <f t="shared" si="514"/>
        <v>2.2979302585401126E-4</v>
      </c>
      <c r="AI809" s="96">
        <f t="shared" si="515"/>
        <v>798.74545452307973</v>
      </c>
      <c r="AJ809" s="5">
        <f t="shared" si="480"/>
        <v>2.0000000000000018E-2</v>
      </c>
      <c r="AK809" s="5">
        <f t="shared" si="483"/>
        <v>2.0000000000000018E-2</v>
      </c>
      <c r="AL809" s="5">
        <f t="shared" si="485"/>
        <v>0</v>
      </c>
      <c r="AM809" s="95">
        <f t="shared" si="492"/>
        <v>6.4285714285714267E-3</v>
      </c>
      <c r="AN809" s="95">
        <f t="shared" si="493"/>
        <v>-4.2857142857142816E-3</v>
      </c>
      <c r="AO809" s="78">
        <f t="shared" si="494"/>
        <v>1.5000000000000011</v>
      </c>
      <c r="AP809" s="8">
        <f t="shared" si="495"/>
        <v>60.000000000000014</v>
      </c>
      <c r="AQ809" s="8">
        <f t="shared" si="489"/>
        <v>54.545454545454568</v>
      </c>
      <c r="AR809" s="8">
        <f t="shared" si="478"/>
        <v>0</v>
      </c>
      <c r="AS809" s="114">
        <f t="shared" si="484"/>
        <v>0</v>
      </c>
      <c r="AT809" s="103">
        <f t="shared" si="508"/>
        <v>0.15586703431372548</v>
      </c>
      <c r="AU809" s="5">
        <f t="shared" si="481"/>
        <v>0.4</v>
      </c>
      <c r="AW809" s="210">
        <f t="shared" si="482"/>
        <v>0</v>
      </c>
      <c r="AX809" s="276">
        <f t="shared" si="487"/>
        <v>-6.3098051318371384E-3</v>
      </c>
      <c r="AY809" s="19">
        <f t="shared" si="509"/>
        <v>8.010761422160867E-3</v>
      </c>
    </row>
    <row r="810" spans="1:51">
      <c r="A810" s="4">
        <v>39510</v>
      </c>
      <c r="B810" s="9">
        <f t="shared" si="477"/>
        <v>39510</v>
      </c>
      <c r="C810" s="5">
        <v>0.38</v>
      </c>
      <c r="D810" s="5">
        <v>0.39</v>
      </c>
      <c r="E810" s="5">
        <v>0.38</v>
      </c>
      <c r="F810" s="5">
        <v>0.39</v>
      </c>
      <c r="G810" s="6">
        <v>43000</v>
      </c>
      <c r="H810" s="112">
        <v>0.39</v>
      </c>
      <c r="I810" s="19">
        <f t="shared" si="496"/>
        <v>-2.5000000000000022E-2</v>
      </c>
      <c r="J810" s="8">
        <f t="shared" si="497"/>
        <v>0.41709234892706404</v>
      </c>
      <c r="K810" s="8">
        <f t="shared" si="498"/>
        <v>0.34390765107293608</v>
      </c>
      <c r="L810" s="8">
        <f t="shared" si="499"/>
        <v>0.38050000000000006</v>
      </c>
      <c r="M810" s="19">
        <f t="shared" si="500"/>
        <v>0.21280334306551066</v>
      </c>
      <c r="N810" s="19">
        <f t="shared" si="501"/>
        <v>-2.9077573496262762E-3</v>
      </c>
      <c r="O810" s="19">
        <f t="shared" si="502"/>
        <v>2.4033126361938674E-3</v>
      </c>
      <c r="P810" s="19">
        <f t="shared" si="503"/>
        <v>2.9162370593687975E-3</v>
      </c>
      <c r="Q810" s="214"/>
      <c r="R810" s="305"/>
      <c r="S810" s="215"/>
      <c r="T810" t="str">
        <f t="shared" si="504"/>
        <v/>
      </c>
      <c r="U810" t="str">
        <f t="shared" si="505"/>
        <v/>
      </c>
      <c r="V810" t="str">
        <f t="shared" si="506"/>
        <v/>
      </c>
      <c r="W810" t="str">
        <f t="shared" si="507"/>
        <v/>
      </c>
      <c r="X810" s="10"/>
      <c r="Y810" s="219">
        <f t="shared" si="486"/>
        <v>4.0219780219780234E-3</v>
      </c>
      <c r="Z810" s="78">
        <f t="shared" si="488"/>
        <v>0.38726129870260434</v>
      </c>
      <c r="AA810" s="78">
        <f t="shared" si="511"/>
        <v>0.37829876423110059</v>
      </c>
      <c r="AB810" s="74">
        <f t="shared" si="479"/>
        <v>809</v>
      </c>
      <c r="AC810" s="80">
        <f t="shared" si="490"/>
        <v>2.0118403265375461E-3</v>
      </c>
      <c r="AD810" s="79">
        <f t="shared" si="510"/>
        <v>8.9625344715037469E-3</v>
      </c>
      <c r="AE810" s="81">
        <f t="shared" si="491"/>
        <v>6.9506941449662008E-3</v>
      </c>
      <c r="AF810" s="19">
        <f t="shared" si="513"/>
        <v>2.3691683185167862E-2</v>
      </c>
      <c r="AG810" s="93">
        <f t="shared" si="512"/>
        <v>-0.31833312149189857</v>
      </c>
      <c r="AH810" s="91">
        <f t="shared" si="514"/>
        <v>2.6754687061253792E-4</v>
      </c>
      <c r="AI810" s="96">
        <f t="shared" si="515"/>
        <v>799.31081045161284</v>
      </c>
      <c r="AJ810" s="5">
        <f t="shared" si="480"/>
        <v>-1.0000000000000009E-2</v>
      </c>
      <c r="AK810" s="5">
        <f t="shared" si="483"/>
        <v>0</v>
      </c>
      <c r="AL810" s="5">
        <f t="shared" si="485"/>
        <v>-1.0000000000000009E-2</v>
      </c>
      <c r="AM810" s="95">
        <f t="shared" si="492"/>
        <v>6.4285714285714267E-3</v>
      </c>
      <c r="AN810" s="95">
        <f t="shared" si="493"/>
        <v>-4.9999999999999966E-3</v>
      </c>
      <c r="AO810" s="78">
        <f t="shared" si="494"/>
        <v>1.2857142857142863</v>
      </c>
      <c r="AP810" s="8">
        <f t="shared" si="495"/>
        <v>56.250000000000014</v>
      </c>
      <c r="AQ810" s="8">
        <f t="shared" si="489"/>
        <v>56.250000000000014</v>
      </c>
      <c r="AR810" s="8">
        <f t="shared" si="478"/>
        <v>1</v>
      </c>
      <c r="AS810" s="114">
        <f t="shared" si="484"/>
        <v>43000</v>
      </c>
      <c r="AT810" s="103">
        <f t="shared" si="508"/>
        <v>0.18623451193714113</v>
      </c>
      <c r="AU810" s="5">
        <f t="shared" si="481"/>
        <v>0.39</v>
      </c>
      <c r="AW810" s="210">
        <f t="shared" si="482"/>
        <v>2.6315789473684233E-2</v>
      </c>
      <c r="AX810" s="276">
        <f t="shared" si="487"/>
        <v>-5.8479251082573921E-3</v>
      </c>
      <c r="AY810" s="19">
        <f t="shared" si="509"/>
        <v>7.3200362599037519E-2</v>
      </c>
    </row>
    <row r="811" spans="1:51">
      <c r="A811" s="4">
        <v>39511</v>
      </c>
      <c r="B811" s="9">
        <f t="shared" si="477"/>
        <v>39511</v>
      </c>
      <c r="C811" s="5">
        <v>0.38</v>
      </c>
      <c r="D811" s="5">
        <v>0.38</v>
      </c>
      <c r="E811" s="5">
        <v>0.38</v>
      </c>
      <c r="F811" s="5">
        <v>0.38</v>
      </c>
      <c r="G811" s="6">
        <v>9000</v>
      </c>
      <c r="H811" s="112">
        <v>0.38</v>
      </c>
      <c r="I811" s="19">
        <f t="shared" si="496"/>
        <v>-2.5641025641025664E-2</v>
      </c>
      <c r="J811" s="8">
        <f t="shared" si="497"/>
        <v>0.41498238999842041</v>
      </c>
      <c r="K811" s="8">
        <f t="shared" si="498"/>
        <v>0.34401761000157971</v>
      </c>
      <c r="L811" s="8">
        <f t="shared" si="499"/>
        <v>0.37950000000000006</v>
      </c>
      <c r="M811" s="19">
        <f t="shared" si="500"/>
        <v>0.20628240512604815</v>
      </c>
      <c r="N811" s="19">
        <f t="shared" si="501"/>
        <v>-3.0643023955949169E-2</v>
      </c>
      <c r="O811" s="19">
        <f t="shared" si="502"/>
        <v>-5.058733237546376E-3</v>
      </c>
      <c r="P811" s="19">
        <f t="shared" si="503"/>
        <v>3.1973388292052689E-4</v>
      </c>
      <c r="Q811" s="214"/>
      <c r="R811" s="305"/>
      <c r="S811" s="215"/>
      <c r="T811" t="str">
        <f t="shared" si="504"/>
        <v/>
      </c>
      <c r="U811" t="str">
        <f t="shared" si="505"/>
        <v/>
      </c>
      <c r="V811" t="str">
        <f t="shared" si="506"/>
        <v/>
      </c>
      <c r="W811" t="str">
        <f t="shared" si="507"/>
        <v/>
      </c>
      <c r="X811" s="10"/>
      <c r="Y811" s="219">
        <f t="shared" si="486"/>
        <v>3.3186813186813192E-3</v>
      </c>
      <c r="Z811" s="78">
        <f t="shared" si="488"/>
        <v>0.38614305870240329</v>
      </c>
      <c r="AA811" s="78">
        <f t="shared" si="511"/>
        <v>0.37842465567799916</v>
      </c>
      <c r="AB811" s="74">
        <f t="shared" si="479"/>
        <v>810</v>
      </c>
      <c r="AC811" s="80">
        <f t="shared" si="490"/>
        <v>6.1416710355034331E-4</v>
      </c>
      <c r="AD811" s="79">
        <f t="shared" si="510"/>
        <v>7.7184030244041302E-3</v>
      </c>
      <c r="AE811" s="81">
        <f t="shared" si="491"/>
        <v>7.1042359208537869E-3</v>
      </c>
      <c r="AF811" s="19">
        <f t="shared" si="513"/>
        <v>2.0396142028789227E-2</v>
      </c>
      <c r="AG811" s="93">
        <f t="shared" si="512"/>
        <v>-0.69472373356420969</v>
      </c>
      <c r="AH811" s="91">
        <f t="shared" si="514"/>
        <v>2.2633249157389261E-4</v>
      </c>
      <c r="AI811" s="96">
        <f t="shared" si="515"/>
        <v>801.09568577239986</v>
      </c>
      <c r="AJ811" s="5">
        <f t="shared" si="480"/>
        <v>-1.0000000000000009E-2</v>
      </c>
      <c r="AK811" s="5">
        <f t="shared" si="483"/>
        <v>0</v>
      </c>
      <c r="AL811" s="5">
        <f t="shared" si="485"/>
        <v>-1.0000000000000009E-2</v>
      </c>
      <c r="AM811" s="95">
        <f t="shared" si="492"/>
        <v>6.4285714285714267E-3</v>
      </c>
      <c r="AN811" s="95">
        <f t="shared" si="493"/>
        <v>-4.9999999999999966E-3</v>
      </c>
      <c r="AO811" s="78">
        <f t="shared" si="494"/>
        <v>1.2857142857142863</v>
      </c>
      <c r="AP811" s="8">
        <f t="shared" si="495"/>
        <v>56.250000000000014</v>
      </c>
      <c r="AQ811" s="8">
        <f t="shared" si="489"/>
        <v>56.250000000000014</v>
      </c>
      <c r="AR811" s="8">
        <f t="shared" si="478"/>
        <v>0</v>
      </c>
      <c r="AS811" s="114">
        <f t="shared" si="484"/>
        <v>0</v>
      </c>
      <c r="AT811" s="103">
        <f t="shared" si="508"/>
        <v>9.6272258279247791E-2</v>
      </c>
      <c r="AU811" s="5">
        <f t="shared" si="481"/>
        <v>0.38</v>
      </c>
      <c r="AW811" s="210">
        <f t="shared" si="482"/>
        <v>0</v>
      </c>
      <c r="AX811" s="276">
        <f t="shared" si="487"/>
        <v>-5.3681923220338726E-3</v>
      </c>
      <c r="AY811" s="19">
        <f t="shared" si="509"/>
        <v>8.2034700743025393E-2</v>
      </c>
    </row>
    <row r="812" spans="1:51">
      <c r="A812" s="4">
        <v>39512</v>
      </c>
      <c r="B812" s="9">
        <f t="shared" si="477"/>
        <v>39512</v>
      </c>
      <c r="C812" s="5">
        <v>0.4</v>
      </c>
      <c r="D812" s="5">
        <v>0.4</v>
      </c>
      <c r="E812" s="5">
        <v>0.4</v>
      </c>
      <c r="F812" s="5">
        <v>0.4</v>
      </c>
      <c r="G812" s="6">
        <v>3000</v>
      </c>
      <c r="H812" s="112">
        <v>0.4</v>
      </c>
      <c r="I812" s="19">
        <f t="shared" si="496"/>
        <v>5.2631578947368467E-2</v>
      </c>
      <c r="J812" s="8">
        <f t="shared" si="497"/>
        <v>0.41709234892706404</v>
      </c>
      <c r="K812" s="8">
        <f t="shared" si="498"/>
        <v>0.34390765107293608</v>
      </c>
      <c r="L812" s="8">
        <f t="shared" si="499"/>
        <v>0.38050000000000006</v>
      </c>
      <c r="M812" s="19">
        <f t="shared" si="500"/>
        <v>0.21280334306551066</v>
      </c>
      <c r="N812" s="19">
        <f t="shared" si="501"/>
        <v>3.1611702100709536E-2</v>
      </c>
      <c r="O812" s="19">
        <f t="shared" si="502"/>
        <v>5.0844541346722226E-3</v>
      </c>
      <c r="P812" s="19">
        <f t="shared" si="503"/>
        <v>-3.1963168584050864E-4</v>
      </c>
      <c r="Q812" s="214"/>
      <c r="R812" s="305"/>
      <c r="S812" s="215"/>
      <c r="T812" t="str">
        <f t="shared" si="504"/>
        <v/>
      </c>
      <c r="U812" t="str">
        <f t="shared" si="505"/>
        <v/>
      </c>
      <c r="V812" t="str">
        <f t="shared" si="506"/>
        <v/>
      </c>
      <c r="W812" t="str">
        <f t="shared" si="507"/>
        <v/>
      </c>
      <c r="X812" s="10"/>
      <c r="Y812" s="219">
        <f t="shared" si="486"/>
        <v>2.7692307692307699E-3</v>
      </c>
      <c r="Z812" s="78">
        <f t="shared" si="488"/>
        <v>0.38827702766223321</v>
      </c>
      <c r="AA812" s="78">
        <f t="shared" si="511"/>
        <v>0.38002123115782721</v>
      </c>
      <c r="AB812" s="74">
        <f t="shared" si="479"/>
        <v>811</v>
      </c>
      <c r="AC812" s="80">
        <f t="shared" si="490"/>
        <v>9.2124846684176961E-4</v>
      </c>
      <c r="AD812" s="79">
        <f t="shared" si="510"/>
        <v>8.2557965044059989E-3</v>
      </c>
      <c r="AE812" s="81">
        <f t="shared" si="491"/>
        <v>7.3345480375642293E-3</v>
      </c>
      <c r="AF812" s="19">
        <f t="shared" si="513"/>
        <v>2.1724566491331827E-2</v>
      </c>
      <c r="AG812" s="93">
        <f t="shared" si="512"/>
        <v>0.49999643666400773</v>
      </c>
      <c r="AH812" s="91">
        <f t="shared" si="514"/>
        <v>1.4711887996903442E-4</v>
      </c>
      <c r="AI812" s="96">
        <f t="shared" si="515"/>
        <v>802.91945005779985</v>
      </c>
      <c r="AJ812" s="5">
        <f t="shared" si="480"/>
        <v>2.0000000000000018E-2</v>
      </c>
      <c r="AK812" s="5">
        <f t="shared" si="483"/>
        <v>2.0000000000000018E-2</v>
      </c>
      <c r="AL812" s="5">
        <f t="shared" si="485"/>
        <v>0</v>
      </c>
      <c r="AM812" s="95">
        <f t="shared" si="492"/>
        <v>7.8571428571428559E-3</v>
      </c>
      <c r="AN812" s="95">
        <f t="shared" si="493"/>
        <v>-4.2857142857142816E-3</v>
      </c>
      <c r="AO812" s="78">
        <f t="shared" si="494"/>
        <v>1.8333333333333348</v>
      </c>
      <c r="AP812" s="8">
        <f t="shared" si="495"/>
        <v>64.705882352941188</v>
      </c>
      <c r="AQ812" s="8">
        <f t="shared" si="489"/>
        <v>55.000000000000021</v>
      </c>
      <c r="AR812" s="8">
        <f t="shared" si="478"/>
        <v>0</v>
      </c>
      <c r="AS812" s="114">
        <f t="shared" si="484"/>
        <v>0</v>
      </c>
      <c r="AT812" s="103">
        <f t="shared" si="508"/>
        <v>0.27522935779816515</v>
      </c>
      <c r="AU812" s="5">
        <f t="shared" si="481"/>
        <v>0.4</v>
      </c>
      <c r="AW812" s="210">
        <f t="shared" si="482"/>
        <v>0</v>
      </c>
      <c r="AX812" s="276">
        <f t="shared" si="487"/>
        <v>-4.493809238711499E-3</v>
      </c>
      <c r="AY812" s="19">
        <f t="shared" si="509"/>
        <v>0.1628822200973403</v>
      </c>
    </row>
    <row r="813" spans="1:51">
      <c r="A813" s="4">
        <v>39513</v>
      </c>
      <c r="B813" s="9">
        <f t="shared" si="477"/>
        <v>39513</v>
      </c>
      <c r="C813" s="5">
        <v>0.37</v>
      </c>
      <c r="D813" s="5">
        <v>0.37</v>
      </c>
      <c r="E813" s="5">
        <v>0.34</v>
      </c>
      <c r="F813" s="5">
        <v>0.37</v>
      </c>
      <c r="G813" s="6">
        <v>126700</v>
      </c>
      <c r="H813" s="112">
        <v>0.37</v>
      </c>
      <c r="I813" s="19">
        <f t="shared" si="496"/>
        <v>-7.5000000000000067E-2</v>
      </c>
      <c r="J813" s="8">
        <f t="shared" si="497"/>
        <v>0.41609234892706404</v>
      </c>
      <c r="K813" s="8">
        <f t="shared" si="498"/>
        <v>0.34290765107293608</v>
      </c>
      <c r="L813" s="8">
        <f t="shared" si="499"/>
        <v>0.37950000000000006</v>
      </c>
      <c r="M813" s="19">
        <f t="shared" si="500"/>
        <v>0.2134239280609159</v>
      </c>
      <c r="N813" s="19">
        <f t="shared" si="501"/>
        <v>2.9162370593689086E-3</v>
      </c>
      <c r="O813" s="19">
        <f t="shared" si="502"/>
        <v>-2.3975505726068079E-3</v>
      </c>
      <c r="P813" s="19">
        <f t="shared" si="503"/>
        <v>-2.9077573496261661E-3</v>
      </c>
      <c r="Q813" s="214"/>
      <c r="R813" s="305"/>
      <c r="S813" s="215"/>
      <c r="T813" t="str">
        <f t="shared" si="504"/>
        <v/>
      </c>
      <c r="U813" t="str">
        <f t="shared" si="505"/>
        <v/>
      </c>
      <c r="V813" t="str">
        <f t="shared" si="506"/>
        <v>BrokeBandLower</v>
      </c>
      <c r="W813" t="str">
        <f t="shared" si="507"/>
        <v/>
      </c>
      <c r="X813" s="10"/>
      <c r="Y813" s="219">
        <f t="shared" si="486"/>
        <v>8.1318681318681381E-4</v>
      </c>
      <c r="Z813" s="78">
        <f t="shared" si="488"/>
        <v>0.38546236540224932</v>
      </c>
      <c r="AA813" s="78">
        <f t="shared" si="511"/>
        <v>0.37927966005214797</v>
      </c>
      <c r="AB813" s="74">
        <f t="shared" si="479"/>
        <v>812</v>
      </c>
      <c r="AC813" s="80">
        <f t="shared" si="490"/>
        <v>-9.2147414997030552E-4</v>
      </c>
      <c r="AD813" s="79">
        <f t="shared" si="510"/>
        <v>6.1827053501013474E-3</v>
      </c>
      <c r="AE813" s="81">
        <f t="shared" si="491"/>
        <v>7.1041795000716529E-3</v>
      </c>
      <c r="AF813" s="19">
        <f t="shared" si="513"/>
        <v>1.6301178263161471E-2</v>
      </c>
      <c r="AG813" s="93">
        <f t="shared" si="512"/>
        <v>-2.0002449753097657</v>
      </c>
      <c r="AH813" s="91">
        <f t="shared" si="514"/>
        <v>-4.211300876548814E-5</v>
      </c>
      <c r="AI813" s="96">
        <f t="shared" si="515"/>
        <v>805.95292738387332</v>
      </c>
      <c r="AJ813" s="5">
        <f t="shared" si="480"/>
        <v>-3.0000000000000027E-2</v>
      </c>
      <c r="AK813" s="5">
        <f t="shared" si="483"/>
        <v>0</v>
      </c>
      <c r="AL813" s="5">
        <f t="shared" si="485"/>
        <v>-3.0000000000000027E-2</v>
      </c>
      <c r="AM813" s="95">
        <f t="shared" si="492"/>
        <v>7.8571428571428559E-3</v>
      </c>
      <c r="AN813" s="95">
        <f t="shared" si="493"/>
        <v>-5.7142857142857151E-3</v>
      </c>
      <c r="AO813" s="78">
        <f t="shared" si="494"/>
        <v>1.3749999999999996</v>
      </c>
      <c r="AP813" s="8">
        <f t="shared" si="495"/>
        <v>57.894736842105253</v>
      </c>
      <c r="AQ813" s="8">
        <f t="shared" si="489"/>
        <v>47.826086956521728</v>
      </c>
      <c r="AR813" s="8">
        <f t="shared" si="478"/>
        <v>1</v>
      </c>
      <c r="AS813" s="114">
        <f t="shared" si="484"/>
        <v>126700</v>
      </c>
      <c r="AT813" s="103">
        <f t="shared" si="508"/>
        <v>0.3459124978211609</v>
      </c>
      <c r="AU813" s="5">
        <f t="shared" si="481"/>
        <v>0.37</v>
      </c>
      <c r="AW813" s="210">
        <f t="shared" si="482"/>
        <v>8.8235294117646967E-2</v>
      </c>
      <c r="AX813" s="276">
        <f t="shared" si="487"/>
        <v>-3.3198097560586106E-3</v>
      </c>
      <c r="AY813" s="19">
        <f t="shared" si="509"/>
        <v>0.26124817950427887</v>
      </c>
    </row>
    <row r="814" spans="1:51">
      <c r="A814" s="4">
        <v>39514</v>
      </c>
      <c r="B814" s="9">
        <f t="shared" si="477"/>
        <v>39514</v>
      </c>
      <c r="C814" s="5">
        <v>0.35</v>
      </c>
      <c r="D814" s="5">
        <v>0.35</v>
      </c>
      <c r="E814" s="5">
        <v>0.34</v>
      </c>
      <c r="F814" s="5">
        <v>0.34</v>
      </c>
      <c r="G814" s="6">
        <v>79500</v>
      </c>
      <c r="H814" s="112">
        <v>0.34</v>
      </c>
      <c r="I814" s="19">
        <f t="shared" si="496"/>
        <v>-8.1081081081081002E-2</v>
      </c>
      <c r="J814" s="8">
        <f t="shared" si="497"/>
        <v>0.41829888335921978</v>
      </c>
      <c r="K814" s="8">
        <f t="shared" si="498"/>
        <v>0.33770111664078023</v>
      </c>
      <c r="L814" s="8">
        <f t="shared" si="499"/>
        <v>0.378</v>
      </c>
      <c r="M814" s="19">
        <f t="shared" si="500"/>
        <v>0.23866597635261325</v>
      </c>
      <c r="N814" s="19">
        <f t="shared" si="501"/>
        <v>0.11827187570314381</v>
      </c>
      <c r="O814" s="19">
        <f t="shared" si="502"/>
        <v>5.3029920829967409E-3</v>
      </c>
      <c r="P814" s="19">
        <f t="shared" si="503"/>
        <v>-1.5183488661932561E-2</v>
      </c>
      <c r="Q814" s="214"/>
      <c r="R814" s="305"/>
      <c r="S814" s="215"/>
      <c r="T814" t="str">
        <f t="shared" si="504"/>
        <v/>
      </c>
      <c r="U814" t="str">
        <f t="shared" si="505"/>
        <v/>
      </c>
      <c r="V814" t="str">
        <f t="shared" si="506"/>
        <v/>
      </c>
      <c r="W814" t="str">
        <f t="shared" si="507"/>
        <v/>
      </c>
      <c r="X814" s="10"/>
      <c r="Y814" s="219">
        <f t="shared" si="486"/>
        <v>-1.4725274725274724E-3</v>
      </c>
      <c r="Z814" s="78">
        <f t="shared" si="488"/>
        <v>0.37846116113030293</v>
      </c>
      <c r="AA814" s="78">
        <f t="shared" si="511"/>
        <v>0.376372965208289</v>
      </c>
      <c r="AB814" s="74">
        <f t="shared" si="479"/>
        <v>813</v>
      </c>
      <c r="AC814" s="80">
        <f t="shared" si="490"/>
        <v>-4.012786862446183E-3</v>
      </c>
      <c r="AD814" s="79">
        <f t="shared" si="510"/>
        <v>2.0881959220139246E-3</v>
      </c>
      <c r="AE814" s="81">
        <f t="shared" si="491"/>
        <v>6.1009827844601076E-3</v>
      </c>
      <c r="AF814" s="19">
        <f t="shared" si="513"/>
        <v>5.5482091304254379E-3</v>
      </c>
      <c r="AG814" s="93">
        <f t="shared" si="512"/>
        <v>3.3547470784454396</v>
      </c>
      <c r="AH814" s="91">
        <f t="shared" si="514"/>
        <v>-3.1137525112484571E-4</v>
      </c>
      <c r="AI814" s="96">
        <f t="shared" si="515"/>
        <v>808.31343602639231</v>
      </c>
      <c r="AJ814" s="5">
        <f t="shared" si="480"/>
        <v>-2.9999999999999971E-2</v>
      </c>
      <c r="AK814" s="5">
        <f t="shared" si="483"/>
        <v>0</v>
      </c>
      <c r="AL814" s="5">
        <f t="shared" si="485"/>
        <v>-2.9999999999999971E-2</v>
      </c>
      <c r="AM814" s="95">
        <f t="shared" si="492"/>
        <v>6.4285714285714302E-3</v>
      </c>
      <c r="AN814" s="95">
        <f t="shared" si="493"/>
        <v>-7.8571428571428559E-3</v>
      </c>
      <c r="AO814" s="78">
        <f t="shared" si="494"/>
        <v>0.81818181818181857</v>
      </c>
      <c r="AP814" s="8">
        <f t="shared" si="495"/>
        <v>45.000000000000014</v>
      </c>
      <c r="AQ814" s="8">
        <f t="shared" si="489"/>
        <v>45.000000000000007</v>
      </c>
      <c r="AR814" s="8">
        <f t="shared" si="478"/>
        <v>-1</v>
      </c>
      <c r="AS814" s="114">
        <f t="shared" si="484"/>
        <v>-79500</v>
      </c>
      <c r="AT814" s="103">
        <f t="shared" si="508"/>
        <v>0.27021964924229525</v>
      </c>
      <c r="AU814" s="5">
        <f t="shared" si="481"/>
        <v>0.34</v>
      </c>
      <c r="AW814" s="210">
        <f t="shared" si="482"/>
        <v>2.9411764705882214E-2</v>
      </c>
      <c r="AX814" s="276">
        <f t="shared" si="487"/>
        <v>-1.5354689083781374E-3</v>
      </c>
      <c r="AY814" s="19">
        <f t="shared" si="509"/>
        <v>0.53748286160798031</v>
      </c>
    </row>
    <row r="815" spans="1:51">
      <c r="A815" s="4">
        <v>39517</v>
      </c>
      <c r="B815" s="9">
        <f t="shared" si="477"/>
        <v>39517</v>
      </c>
      <c r="C815" s="5">
        <v>0.33</v>
      </c>
      <c r="D815" s="5">
        <v>0.33</v>
      </c>
      <c r="E815" s="5">
        <v>0.3</v>
      </c>
      <c r="F815" s="5">
        <v>0.32</v>
      </c>
      <c r="G815" s="6">
        <v>76300</v>
      </c>
      <c r="H815" s="112">
        <v>0.32</v>
      </c>
      <c r="I815" s="19">
        <f t="shared" si="496"/>
        <v>-5.8823529411764754E-2</v>
      </c>
      <c r="J815" s="8">
        <f t="shared" si="497"/>
        <v>0.42302893855326462</v>
      </c>
      <c r="K815" s="8">
        <f t="shared" si="498"/>
        <v>0.32797106144673549</v>
      </c>
      <c r="L815" s="8">
        <f t="shared" si="499"/>
        <v>0.37550000000000006</v>
      </c>
      <c r="M815" s="19">
        <f t="shared" si="500"/>
        <v>0.28983617239646953</v>
      </c>
      <c r="N815" s="19">
        <f t="shared" si="501"/>
        <v>0.21440088288183853</v>
      </c>
      <c r="O815" s="19">
        <f t="shared" si="502"/>
        <v>1.1307836052679224E-2</v>
      </c>
      <c r="P815" s="19">
        <f t="shared" si="503"/>
        <v>-2.8812623691720878E-2</v>
      </c>
      <c r="Q815" s="214"/>
      <c r="R815" s="305"/>
      <c r="S815" s="215"/>
      <c r="T815" t="str">
        <f t="shared" si="504"/>
        <v/>
      </c>
      <c r="U815" t="str">
        <f t="shared" si="505"/>
        <v/>
      </c>
      <c r="V815" t="str">
        <f t="shared" si="506"/>
        <v>BrokeBandLower</v>
      </c>
      <c r="W815" t="str">
        <f t="shared" si="507"/>
        <v>BrokeBandLower</v>
      </c>
      <c r="X815" s="10"/>
      <c r="Y815" s="219">
        <f t="shared" si="486"/>
        <v>-3.5824175824175821E-3</v>
      </c>
      <c r="Z815" s="78">
        <f t="shared" si="488"/>
        <v>0.3694581423162363</v>
      </c>
      <c r="AA815" s="78">
        <f t="shared" si="511"/>
        <v>0.3722013657828756</v>
      </c>
      <c r="AB815" s="74">
        <f t="shared" si="479"/>
        <v>814</v>
      </c>
      <c r="AC815" s="80">
        <f t="shared" si="490"/>
        <v>-7.0753650008795257E-3</v>
      </c>
      <c r="AD815" s="79">
        <f t="shared" si="510"/>
        <v>-2.7432234666392996E-3</v>
      </c>
      <c r="AE815" s="81">
        <f t="shared" si="491"/>
        <v>4.3321415342402261E-3</v>
      </c>
      <c r="AF815" s="19">
        <f t="shared" si="513"/>
        <v>-7.3702670619418533E-3</v>
      </c>
      <c r="AG815" s="93">
        <f t="shared" si="512"/>
        <v>0.76320478595426922</v>
      </c>
      <c r="AH815" s="91">
        <f t="shared" si="514"/>
        <v>-6.0471196112577355E-4</v>
      </c>
      <c r="AI815" s="96">
        <f t="shared" si="515"/>
        <v>808.73918414053082</v>
      </c>
      <c r="AJ815" s="5">
        <f t="shared" si="480"/>
        <v>-2.0000000000000018E-2</v>
      </c>
      <c r="AK815" s="5">
        <f t="shared" si="483"/>
        <v>0</v>
      </c>
      <c r="AL815" s="5">
        <f t="shared" si="485"/>
        <v>-2.0000000000000018E-2</v>
      </c>
      <c r="AM815" s="95">
        <f t="shared" si="492"/>
        <v>5.0000000000000001E-3</v>
      </c>
      <c r="AN815" s="95">
        <f t="shared" si="493"/>
        <v>-9.285714285714286E-3</v>
      </c>
      <c r="AO815" s="78">
        <f t="shared" si="494"/>
        <v>0.53846153846153844</v>
      </c>
      <c r="AP815" s="8">
        <f t="shared" si="495"/>
        <v>35</v>
      </c>
      <c r="AQ815" s="8">
        <f t="shared" si="489"/>
        <v>44.680851063829785</v>
      </c>
      <c r="AR815" s="8">
        <f t="shared" si="478"/>
        <v>0.33333333333333331</v>
      </c>
      <c r="AS815" s="114">
        <f t="shared" si="484"/>
        <v>25433.333333333332</v>
      </c>
      <c r="AT815" s="103">
        <f t="shared" si="508"/>
        <v>0.2878775156044448</v>
      </c>
      <c r="AU815" s="5">
        <f t="shared" si="481"/>
        <v>0.32</v>
      </c>
      <c r="AW815" s="210">
        <f t="shared" si="482"/>
        <v>0.10000000000000009</v>
      </c>
      <c r="AX815" s="276">
        <f t="shared" si="487"/>
        <v>1.6303453185790831E-3</v>
      </c>
      <c r="AY815" s="19">
        <f t="shared" si="509"/>
        <v>2.0617898608583096</v>
      </c>
    </row>
    <row r="816" spans="1:51">
      <c r="A816" s="4">
        <v>39518</v>
      </c>
      <c r="B816" s="9">
        <f t="shared" si="477"/>
        <v>39518</v>
      </c>
      <c r="C816" s="5">
        <v>0.31</v>
      </c>
      <c r="D816" s="5">
        <v>0.31</v>
      </c>
      <c r="E816" s="5">
        <v>0.28999999999999998</v>
      </c>
      <c r="F816" s="5">
        <v>0.3</v>
      </c>
      <c r="G816" s="6">
        <v>40000</v>
      </c>
      <c r="H816" s="112">
        <v>0.3</v>
      </c>
      <c r="I816" s="19">
        <f t="shared" si="496"/>
        <v>-6.2500000000000056E-2</v>
      </c>
      <c r="J816" s="8">
        <f t="shared" si="497"/>
        <v>0.42982732917920385</v>
      </c>
      <c r="K816" s="8">
        <f t="shared" si="498"/>
        <v>0.31417267082079614</v>
      </c>
      <c r="L816" s="8">
        <f t="shared" si="499"/>
        <v>0.372</v>
      </c>
      <c r="M816" s="19">
        <f t="shared" si="500"/>
        <v>0.36812450317926299</v>
      </c>
      <c r="N816" s="19">
        <f t="shared" si="501"/>
        <v>0.27011235393939076</v>
      </c>
      <c r="O816" s="19">
        <f t="shared" si="502"/>
        <v>1.6070746008983096E-2</v>
      </c>
      <c r="P816" s="19">
        <f t="shared" si="503"/>
        <v>-4.2071976000176141E-2</v>
      </c>
      <c r="Q816" s="214"/>
      <c r="R816" s="305"/>
      <c r="S816" s="215"/>
      <c r="T816" t="str">
        <f t="shared" si="504"/>
        <v>BrokeBandLower</v>
      </c>
      <c r="U816" t="str">
        <f t="shared" si="505"/>
        <v>BrokeBandLower</v>
      </c>
      <c r="V816" t="str">
        <f t="shared" si="506"/>
        <v>BrokeBandLower</v>
      </c>
      <c r="W816" t="str">
        <f t="shared" si="507"/>
        <v>BrokeBandLower</v>
      </c>
      <c r="X816" s="10"/>
      <c r="Y816" s="219">
        <f t="shared" si="486"/>
        <v>-6.000000000000001E-3</v>
      </c>
      <c r="Z816" s="78">
        <f t="shared" si="488"/>
        <v>0.35876158839953592</v>
      </c>
      <c r="AA816" s="78">
        <f t="shared" si="511"/>
        <v>0.36685846471494282</v>
      </c>
      <c r="AB816" s="74">
        <f t="shared" si="479"/>
        <v>815</v>
      </c>
      <c r="AC816" s="80">
        <f t="shared" si="490"/>
        <v>-9.9432142797176992E-3</v>
      </c>
      <c r="AD816" s="79">
        <f t="shared" si="510"/>
        <v>-8.0968763154068979E-3</v>
      </c>
      <c r="AE816" s="81">
        <f t="shared" si="491"/>
        <v>1.8463379643108013E-3</v>
      </c>
      <c r="AF816" s="19">
        <f t="shared" si="513"/>
        <v>-2.2070845010209457E-2</v>
      </c>
      <c r="AG816" s="93">
        <f t="shared" si="512"/>
        <v>0.40532881038387086</v>
      </c>
      <c r="AH816" s="91">
        <f t="shared" si="514"/>
        <v>-9.1606871957489579E-4</v>
      </c>
      <c r="AI816" s="96">
        <f t="shared" si="515"/>
        <v>808.90374946113479</v>
      </c>
      <c r="AJ816" s="5">
        <f t="shared" si="480"/>
        <v>-2.0000000000000018E-2</v>
      </c>
      <c r="AK816" s="5">
        <f t="shared" si="483"/>
        <v>0</v>
      </c>
      <c r="AL816" s="5">
        <f t="shared" si="485"/>
        <v>-2.0000000000000018E-2</v>
      </c>
      <c r="AM816" s="95">
        <f t="shared" si="492"/>
        <v>5.0000000000000001E-3</v>
      </c>
      <c r="AN816" s="95">
        <f t="shared" si="493"/>
        <v>-1.0714285714285716E-2</v>
      </c>
      <c r="AO816" s="78">
        <f t="shared" si="494"/>
        <v>0.46666666666666662</v>
      </c>
      <c r="AP816" s="8">
        <f t="shared" si="495"/>
        <v>31.818181818181813</v>
      </c>
      <c r="AQ816" s="8">
        <f t="shared" si="489"/>
        <v>44.954128440366972</v>
      </c>
      <c r="AR816" s="8">
        <f t="shared" si="478"/>
        <v>0</v>
      </c>
      <c r="AS816" s="114">
        <f t="shared" si="484"/>
        <v>0</v>
      </c>
      <c r="AT816" s="103">
        <f t="shared" si="508"/>
        <v>0.44511784511784508</v>
      </c>
      <c r="AU816" s="5">
        <f t="shared" si="481"/>
        <v>0.3</v>
      </c>
      <c r="AW816" s="210">
        <f t="shared" si="482"/>
        <v>6.8965517241379379E-2</v>
      </c>
      <c r="AX816" s="276">
        <f t="shared" si="487"/>
        <v>6.121048658744954E-3</v>
      </c>
      <c r="AY816" s="19">
        <f t="shared" si="509"/>
        <v>2.7544491887643252</v>
      </c>
    </row>
    <row r="817" spans="1:51">
      <c r="A817" s="4">
        <v>39519</v>
      </c>
      <c r="B817" s="9">
        <f t="shared" si="477"/>
        <v>39519</v>
      </c>
      <c r="C817" s="5">
        <v>0.3</v>
      </c>
      <c r="D817" s="5">
        <v>0.32</v>
      </c>
      <c r="E817" s="5">
        <v>0.28000000000000003</v>
      </c>
      <c r="F817" s="5">
        <v>0.3</v>
      </c>
      <c r="G817" s="6">
        <v>159400</v>
      </c>
      <c r="H817" s="112">
        <v>0.3</v>
      </c>
      <c r="I817" s="19">
        <f t="shared" si="496"/>
        <v>0</v>
      </c>
      <c r="J817" s="8">
        <f t="shared" si="497"/>
        <v>0.43469627082262741</v>
      </c>
      <c r="K817" s="8">
        <f t="shared" si="498"/>
        <v>0.30330372917737258</v>
      </c>
      <c r="L817" s="8">
        <f t="shared" si="499"/>
        <v>0.36899999999999999</v>
      </c>
      <c r="M817" s="19">
        <f t="shared" si="500"/>
        <v>0.43320450428229396</v>
      </c>
      <c r="N817" s="19">
        <f t="shared" si="501"/>
        <v>0.17678801748043221</v>
      </c>
      <c r="O817" s="19">
        <f t="shared" si="502"/>
        <v>1.1327668840232331E-2</v>
      </c>
      <c r="P817" s="19">
        <f t="shared" si="503"/>
        <v>-3.459543955566776E-2</v>
      </c>
      <c r="Q817" s="214"/>
      <c r="R817" s="305"/>
      <c r="S817" s="215"/>
      <c r="T817" t="str">
        <f t="shared" si="504"/>
        <v>BrokeBandLower</v>
      </c>
      <c r="U817" t="str">
        <f t="shared" si="505"/>
        <v/>
      </c>
      <c r="V817" t="str">
        <f t="shared" si="506"/>
        <v>BrokeBandLower</v>
      </c>
      <c r="W817" t="str">
        <f t="shared" si="507"/>
        <v>BrokeBandLower</v>
      </c>
      <c r="X817" s="10"/>
      <c r="Y817" s="219">
        <f t="shared" si="486"/>
        <v>-8.0659340659340675E-3</v>
      </c>
      <c r="Z817" s="78">
        <f t="shared" si="488"/>
        <v>0.34971230378600737</v>
      </c>
      <c r="AA817" s="78">
        <f t="shared" si="511"/>
        <v>0.36191093832603705</v>
      </c>
      <c r="AB817" s="74">
        <f t="shared" si="479"/>
        <v>816</v>
      </c>
      <c r="AC817" s="80">
        <f t="shared" si="490"/>
        <v>-1.1235978003472379E-2</v>
      </c>
      <c r="AD817" s="79">
        <f t="shared" si="510"/>
        <v>-1.2198634540029674E-2</v>
      </c>
      <c r="AE817" s="81">
        <f t="shared" si="491"/>
        <v>-9.6265653655729392E-4</v>
      </c>
      <c r="AF817" s="19">
        <f t="shared" si="513"/>
        <v>-3.3706178090257694E-2</v>
      </c>
      <c r="AG817" s="93">
        <f t="shared" si="512"/>
        <v>0.13001467004403966</v>
      </c>
      <c r="AH817" s="91">
        <f t="shared" si="514"/>
        <v>-1.1977987456353149E-3</v>
      </c>
      <c r="AI817" s="96">
        <f t="shared" si="515"/>
        <v>809.19376258053887</v>
      </c>
      <c r="AJ817" s="5">
        <f t="shared" si="480"/>
        <v>0</v>
      </c>
      <c r="AK817" s="5">
        <f t="shared" si="483"/>
        <v>0</v>
      </c>
      <c r="AL817" s="5">
        <f t="shared" si="485"/>
        <v>0</v>
      </c>
      <c r="AM817" s="95">
        <f t="shared" si="492"/>
        <v>5.0000000000000001E-3</v>
      </c>
      <c r="AN817" s="95">
        <f t="shared" si="493"/>
        <v>-1.0714285714285716E-2</v>
      </c>
      <c r="AO817" s="78">
        <f t="shared" si="494"/>
        <v>0.46666666666666662</v>
      </c>
      <c r="AP817" s="8">
        <f t="shared" si="495"/>
        <v>31.818181818181813</v>
      </c>
      <c r="AQ817" s="8">
        <f t="shared" si="489"/>
        <v>44.954128440366972</v>
      </c>
      <c r="AR817" s="8">
        <f t="shared" si="478"/>
        <v>-1.3877787807814465E-15</v>
      </c>
      <c r="AS817" s="114">
        <f t="shared" si="484"/>
        <v>-2.2121193765656257E-10</v>
      </c>
      <c r="AT817" s="103">
        <f t="shared" si="508"/>
        <v>0.43970730527334279</v>
      </c>
      <c r="AU817" s="5">
        <f t="shared" si="481"/>
        <v>0.3</v>
      </c>
      <c r="AW817" s="210">
        <f t="shared" si="482"/>
        <v>0.14285714285714277</v>
      </c>
      <c r="AX817" s="276">
        <f t="shared" si="487"/>
        <v>1.1359254471981363E-2</v>
      </c>
      <c r="AY817" s="19">
        <f t="shared" si="509"/>
        <v>0.85576934693253015</v>
      </c>
    </row>
    <row r="818" spans="1:51">
      <c r="A818" s="4">
        <v>39520</v>
      </c>
      <c r="B818" s="9">
        <f t="shared" si="477"/>
        <v>39520</v>
      </c>
      <c r="C818" s="5">
        <v>0.3</v>
      </c>
      <c r="D818" s="5">
        <v>0.32</v>
      </c>
      <c r="E818" s="5">
        <v>0.3</v>
      </c>
      <c r="F818" s="5">
        <v>0.3</v>
      </c>
      <c r="G818" s="6">
        <v>67000</v>
      </c>
      <c r="H818" s="112">
        <v>0.3</v>
      </c>
      <c r="I818" s="19">
        <f t="shared" si="496"/>
        <v>0</v>
      </c>
      <c r="J818" s="8">
        <f t="shared" si="497"/>
        <v>0.43840966555338712</v>
      </c>
      <c r="K818" s="8">
        <f t="shared" si="498"/>
        <v>0.29459033444661276</v>
      </c>
      <c r="L818" s="8">
        <f t="shared" si="499"/>
        <v>0.36649999999999994</v>
      </c>
      <c r="M818" s="19">
        <f t="shared" si="500"/>
        <v>0.48820111962240254</v>
      </c>
      <c r="N818" s="19">
        <f t="shared" si="501"/>
        <v>0.12695300902104775</v>
      </c>
      <c r="O818" s="19">
        <f t="shared" si="502"/>
        <v>8.5425042265313503E-3</v>
      </c>
      <c r="P818" s="19">
        <f t="shared" si="503"/>
        <v>-2.8728280903081865E-2</v>
      </c>
      <c r="Q818" s="214"/>
      <c r="R818" s="305"/>
      <c r="S818" s="215"/>
      <c r="T818" t="str">
        <f t="shared" si="504"/>
        <v/>
      </c>
      <c r="U818" t="str">
        <f t="shared" si="505"/>
        <v/>
      </c>
      <c r="V818" t="str">
        <f t="shared" si="506"/>
        <v/>
      </c>
      <c r="W818" t="str">
        <f t="shared" si="507"/>
        <v/>
      </c>
      <c r="X818" s="10"/>
      <c r="Y818" s="219">
        <f t="shared" si="486"/>
        <v>-9.1208791208791211E-3</v>
      </c>
      <c r="Z818" s="78">
        <f t="shared" si="488"/>
        <v>0.34205660900296225</v>
      </c>
      <c r="AA818" s="78">
        <f t="shared" si="511"/>
        <v>0.35732952888991032</v>
      </c>
      <c r="AB818" s="74">
        <f t="shared" si="479"/>
        <v>817</v>
      </c>
      <c r="AC818" s="80">
        <f t="shared" si="490"/>
        <v>-1.1448210680312617E-2</v>
      </c>
      <c r="AD818" s="79">
        <f t="shared" si="510"/>
        <v>-1.5272919886948066E-2</v>
      </c>
      <c r="AE818" s="81">
        <f t="shared" si="491"/>
        <v>-3.8247092066354487E-3</v>
      </c>
      <c r="AF818" s="19">
        <f t="shared" si="513"/>
        <v>-4.2741835342842607E-2</v>
      </c>
      <c r="AG818" s="93">
        <f t="shared" si="512"/>
        <v>1.8888669662280349E-2</v>
      </c>
      <c r="AH818" s="91">
        <f t="shared" si="514"/>
        <v>-1.3787546347597333E-3</v>
      </c>
      <c r="AI818" s="96">
        <f t="shared" si="515"/>
        <v>809.50786106885892</v>
      </c>
      <c r="AJ818" s="5">
        <f t="shared" si="480"/>
        <v>0</v>
      </c>
      <c r="AK818" s="5">
        <f t="shared" si="483"/>
        <v>0</v>
      </c>
      <c r="AL818" s="5">
        <f t="shared" si="485"/>
        <v>0</v>
      </c>
      <c r="AM818" s="95">
        <f t="shared" si="492"/>
        <v>3.5714285714285704E-3</v>
      </c>
      <c r="AN818" s="95">
        <f t="shared" si="493"/>
        <v>-1.0714285714285716E-2</v>
      </c>
      <c r="AO818" s="78">
        <f t="shared" si="494"/>
        <v>0.3333333333333332</v>
      </c>
      <c r="AP818" s="8">
        <f t="shared" si="495"/>
        <v>25</v>
      </c>
      <c r="AQ818" s="8">
        <f t="shared" si="489"/>
        <v>43.749999999999993</v>
      </c>
      <c r="AR818" s="8">
        <f t="shared" si="478"/>
        <v>-1</v>
      </c>
      <c r="AS818" s="114">
        <f t="shared" si="484"/>
        <v>-67000</v>
      </c>
      <c r="AT818" s="103">
        <f t="shared" si="508"/>
        <v>0.38119687871667662</v>
      </c>
      <c r="AU818" s="5">
        <f t="shared" si="481"/>
        <v>0.3</v>
      </c>
      <c r="AW818" s="210">
        <f t="shared" si="482"/>
        <v>6.6666666666666735E-2</v>
      </c>
      <c r="AX818" s="276">
        <f t="shared" si="487"/>
        <v>1.7088563175671995E-2</v>
      </c>
      <c r="AY818" s="19">
        <f t="shared" si="509"/>
        <v>0.50437365566749959</v>
      </c>
    </row>
    <row r="819" spans="1:51">
      <c r="A819" s="4">
        <v>39521</v>
      </c>
      <c r="B819" s="9">
        <f t="shared" si="477"/>
        <v>39521</v>
      </c>
      <c r="C819" s="5">
        <v>0.32</v>
      </c>
      <c r="D819" s="5">
        <v>0.34</v>
      </c>
      <c r="E819" s="5">
        <v>0.32</v>
      </c>
      <c r="F819" s="5">
        <v>0.34</v>
      </c>
      <c r="G819" s="6">
        <v>21000</v>
      </c>
      <c r="H819" s="112">
        <v>0.34</v>
      </c>
      <c r="I819" s="19">
        <f t="shared" si="496"/>
        <v>0.13333333333333347</v>
      </c>
      <c r="J819" s="8">
        <f t="shared" si="497"/>
        <v>0.43840966555338712</v>
      </c>
      <c r="K819" s="8">
        <f t="shared" si="498"/>
        <v>0.29459033444661276</v>
      </c>
      <c r="L819" s="8">
        <f t="shared" si="499"/>
        <v>0.36649999999999994</v>
      </c>
      <c r="M819" s="19">
        <f t="shared" si="500"/>
        <v>0.48820111962240254</v>
      </c>
      <c r="N819" s="19">
        <f t="shared" si="501"/>
        <v>0</v>
      </c>
      <c r="O819" s="19">
        <f t="shared" si="502"/>
        <v>0</v>
      </c>
      <c r="P819" s="19">
        <f t="shared" si="503"/>
        <v>0</v>
      </c>
      <c r="Q819" s="214"/>
      <c r="R819" s="305"/>
      <c r="S819" s="215"/>
      <c r="T819" t="str">
        <f t="shared" si="504"/>
        <v/>
      </c>
      <c r="U819" t="str">
        <f t="shared" si="505"/>
        <v/>
      </c>
      <c r="V819" t="str">
        <f t="shared" si="506"/>
        <v/>
      </c>
      <c r="W819" t="str">
        <f t="shared" si="507"/>
        <v/>
      </c>
      <c r="X819" s="10"/>
      <c r="Y819" s="219">
        <f t="shared" si="486"/>
        <v>-8.5934065934065943E-3</v>
      </c>
      <c r="Z819" s="78">
        <f t="shared" si="488"/>
        <v>0.34173989121650605</v>
      </c>
      <c r="AA819" s="78">
        <f t="shared" si="511"/>
        <v>0.35604714375205698</v>
      </c>
      <c r="AB819" s="74">
        <f t="shared" si="479"/>
        <v>818</v>
      </c>
      <c r="AC819" s="80">
        <f t="shared" si="490"/>
        <v>-8.3860346631323846E-3</v>
      </c>
      <c r="AD819" s="79">
        <f t="shared" si="510"/>
        <v>-1.4307252535550929E-2</v>
      </c>
      <c r="AE819" s="81">
        <f t="shared" si="491"/>
        <v>-5.9212178724185448E-3</v>
      </c>
      <c r="AF819" s="19">
        <f t="shared" si="513"/>
        <v>-4.0183590253750692E-2</v>
      </c>
      <c r="AG819" s="93">
        <f t="shared" si="512"/>
        <v>-0.26748075334132598</v>
      </c>
      <c r="AH819" s="91">
        <f t="shared" si="514"/>
        <v>-1.3826476038910403E-3</v>
      </c>
      <c r="AI819" s="96">
        <f t="shared" si="515"/>
        <v>809.91398295101317</v>
      </c>
      <c r="AJ819" s="5">
        <f t="shared" si="480"/>
        <v>4.0000000000000036E-2</v>
      </c>
      <c r="AK819" s="5">
        <f t="shared" si="483"/>
        <v>4.0000000000000036E-2</v>
      </c>
      <c r="AL819" s="5">
        <f t="shared" si="485"/>
        <v>0</v>
      </c>
      <c r="AM819" s="95">
        <f t="shared" si="492"/>
        <v>6.4285714285714302E-3</v>
      </c>
      <c r="AN819" s="95">
        <f t="shared" si="493"/>
        <v>-1.0714285714285716E-2</v>
      </c>
      <c r="AO819" s="78">
        <f t="shared" si="494"/>
        <v>0.60000000000000009</v>
      </c>
      <c r="AP819" s="8">
        <f t="shared" si="495"/>
        <v>37.5</v>
      </c>
      <c r="AQ819" s="8">
        <f t="shared" si="489"/>
        <v>51.219512195121951</v>
      </c>
      <c r="AR819" s="8">
        <f t="shared" si="478"/>
        <v>1</v>
      </c>
      <c r="AS819" s="114">
        <f t="shared" si="484"/>
        <v>21000</v>
      </c>
      <c r="AT819" s="103">
        <f t="shared" si="508"/>
        <v>0.41479229989868266</v>
      </c>
      <c r="AU819" s="5">
        <f t="shared" si="481"/>
        <v>0.34</v>
      </c>
      <c r="AW819" s="210">
        <f t="shared" si="482"/>
        <v>6.2500000000000056E-2</v>
      </c>
      <c r="AX819" s="276">
        <f t="shared" si="487"/>
        <v>2.1627424163588649E-2</v>
      </c>
      <c r="AY819" s="19">
        <f t="shared" si="509"/>
        <v>0.2656081111827101</v>
      </c>
    </row>
    <row r="820" spans="1:51">
      <c r="A820" s="4">
        <v>39525</v>
      </c>
      <c r="B820" s="9">
        <f t="shared" si="477"/>
        <v>39525</v>
      </c>
      <c r="C820" s="5">
        <v>0.35</v>
      </c>
      <c r="D820" s="5">
        <v>0.35</v>
      </c>
      <c r="E820" s="5">
        <v>0.28999999999999998</v>
      </c>
      <c r="F820" s="5">
        <v>0.35</v>
      </c>
      <c r="G820" s="6">
        <v>138400</v>
      </c>
      <c r="H820" s="112">
        <v>0.35</v>
      </c>
      <c r="I820" s="19">
        <f t="shared" si="496"/>
        <v>2.9411764705882214E-2</v>
      </c>
      <c r="J820" s="8">
        <f t="shared" si="497"/>
        <v>0.43822188034107118</v>
      </c>
      <c r="K820" s="8">
        <f t="shared" si="498"/>
        <v>0.2937781196589288</v>
      </c>
      <c r="L820" s="8">
        <f t="shared" si="499"/>
        <v>0.36599999999999999</v>
      </c>
      <c r="M820" s="19">
        <f t="shared" si="500"/>
        <v>0.49167637416237475</v>
      </c>
      <c r="N820" s="19">
        <f t="shared" si="501"/>
        <v>7.1184894919129648E-3</v>
      </c>
      <c r="O820" s="19">
        <f t="shared" si="502"/>
        <v>-4.28332737780552E-4</v>
      </c>
      <c r="P820" s="19">
        <f t="shared" si="503"/>
        <v>-2.7570992415949253E-3</v>
      </c>
      <c r="Q820" s="214"/>
      <c r="R820" s="305"/>
      <c r="S820" s="215"/>
      <c r="T820" t="str">
        <f t="shared" si="504"/>
        <v/>
      </c>
      <c r="U820" t="str">
        <f t="shared" si="505"/>
        <v/>
      </c>
      <c r="V820" t="str">
        <f t="shared" si="506"/>
        <v>BrokeBandLower</v>
      </c>
      <c r="W820" t="str">
        <f t="shared" si="507"/>
        <v/>
      </c>
      <c r="X820" s="10"/>
      <c r="Y820" s="219">
        <f t="shared" si="486"/>
        <v>-7.5164835164835174E-3</v>
      </c>
      <c r="Z820" s="78">
        <f t="shared" si="488"/>
        <v>0.34301194796916412</v>
      </c>
      <c r="AA820" s="78">
        <f t="shared" si="511"/>
        <v>0.35559965511440478</v>
      </c>
      <c r="AB820" s="74">
        <f t="shared" si="479"/>
        <v>819</v>
      </c>
      <c r="AC820" s="80">
        <f t="shared" si="490"/>
        <v>-5.333191418257689E-3</v>
      </c>
      <c r="AD820" s="79">
        <f t="shared" si="510"/>
        <v>-1.2587707145240656E-2</v>
      </c>
      <c r="AE820" s="81">
        <f t="shared" si="491"/>
        <v>-7.2545157269829673E-3</v>
      </c>
      <c r="AF820" s="19">
        <f t="shared" si="513"/>
        <v>-3.5398535865258068E-2</v>
      </c>
      <c r="AG820" s="93">
        <f t="shared" si="512"/>
        <v>-0.36403894897977745</v>
      </c>
      <c r="AH820" s="91">
        <f t="shared" si="514"/>
        <v>-1.2370519628638662E-3</v>
      </c>
      <c r="AI820" s="96">
        <f t="shared" si="515"/>
        <v>810.47203662997208</v>
      </c>
      <c r="AJ820" s="5">
        <f t="shared" si="480"/>
        <v>9.9999999999999534E-3</v>
      </c>
      <c r="AK820" s="5">
        <f t="shared" si="483"/>
        <v>9.9999999999999534E-3</v>
      </c>
      <c r="AL820" s="5">
        <f t="shared" si="485"/>
        <v>0</v>
      </c>
      <c r="AM820" s="95">
        <f t="shared" si="492"/>
        <v>7.1428571428571409E-3</v>
      </c>
      <c r="AN820" s="95">
        <f t="shared" si="493"/>
        <v>-1.0714285714285716E-2</v>
      </c>
      <c r="AO820" s="78">
        <f t="shared" si="494"/>
        <v>0.66666666666666641</v>
      </c>
      <c r="AP820" s="8">
        <f t="shared" si="495"/>
        <v>39.999999999999993</v>
      </c>
      <c r="AQ820" s="8">
        <f t="shared" si="489"/>
        <v>48.275862068965509</v>
      </c>
      <c r="AR820" s="8">
        <f t="shared" si="478"/>
        <v>1</v>
      </c>
      <c r="AS820" s="114">
        <f t="shared" si="484"/>
        <v>138400</v>
      </c>
      <c r="AT820" s="103">
        <f t="shared" si="508"/>
        <v>0.48510381394860463</v>
      </c>
      <c r="AU820" s="5">
        <f t="shared" si="481"/>
        <v>0.35</v>
      </c>
      <c r="AW820" s="210">
        <f t="shared" si="482"/>
        <v>0.20689655172413793</v>
      </c>
      <c r="AX820" s="276">
        <f t="shared" si="487"/>
        <v>2.5426097014818575E-2</v>
      </c>
      <c r="AY820" s="19">
        <f t="shared" si="509"/>
        <v>0.17564148289213607</v>
      </c>
    </row>
    <row r="821" spans="1:51">
      <c r="A821" s="4">
        <v>39526</v>
      </c>
      <c r="B821" s="9">
        <f t="shared" si="477"/>
        <v>39526</v>
      </c>
      <c r="C821" s="5">
        <v>0.32</v>
      </c>
      <c r="D821" s="5">
        <v>0.34</v>
      </c>
      <c r="E821" s="5">
        <v>0.32</v>
      </c>
      <c r="F821" s="5">
        <v>0.32</v>
      </c>
      <c r="G821" s="6">
        <v>57300</v>
      </c>
      <c r="H821" s="112">
        <v>0.32</v>
      </c>
      <c r="I821" s="19">
        <f t="shared" si="496"/>
        <v>-8.5714285714285632E-2</v>
      </c>
      <c r="J821" s="8">
        <f t="shared" si="497"/>
        <v>0.43759222479588583</v>
      </c>
      <c r="K821" s="8">
        <f t="shared" si="498"/>
        <v>0.28840777520411415</v>
      </c>
      <c r="L821" s="8">
        <f t="shared" si="499"/>
        <v>0.36299999999999999</v>
      </c>
      <c r="M821" s="19">
        <f t="shared" si="500"/>
        <v>0.5172691668461078</v>
      </c>
      <c r="N821" s="19">
        <f t="shared" si="501"/>
        <v>5.205210994189665E-2</v>
      </c>
      <c r="O821" s="19">
        <f t="shared" si="502"/>
        <v>-1.436841868085826E-3</v>
      </c>
      <c r="P821" s="19">
        <f t="shared" si="503"/>
        <v>-1.8280273769365574E-2</v>
      </c>
      <c r="Q821" s="214"/>
      <c r="R821" s="305"/>
      <c r="S821" s="215"/>
      <c r="T821" t="str">
        <f t="shared" si="504"/>
        <v/>
      </c>
      <c r="U821" t="str">
        <f t="shared" si="505"/>
        <v/>
      </c>
      <c r="V821" t="str">
        <f t="shared" si="506"/>
        <v/>
      </c>
      <c r="W821" t="str">
        <f t="shared" si="507"/>
        <v/>
      </c>
      <c r="X821" s="10"/>
      <c r="Y821" s="219">
        <f t="shared" si="486"/>
        <v>-6.7472527472527489E-3</v>
      </c>
      <c r="Z821" s="78">
        <f t="shared" si="488"/>
        <v>0.33946810798191285</v>
      </c>
      <c r="AA821" s="78">
        <f t="shared" si="511"/>
        <v>0.35296528063593885</v>
      </c>
      <c r="AB821" s="74">
        <f t="shared" si="479"/>
        <v>820</v>
      </c>
      <c r="AC821" s="80">
        <f t="shared" si="490"/>
        <v>-4.9941255416344268E-3</v>
      </c>
      <c r="AD821" s="79">
        <f t="shared" si="510"/>
        <v>-1.3497172654026002E-2</v>
      </c>
      <c r="AE821" s="81">
        <f t="shared" si="491"/>
        <v>-8.5030471123915749E-3</v>
      </c>
      <c r="AF821" s="19">
        <f t="shared" si="513"/>
        <v>-3.8239377622943806E-2</v>
      </c>
      <c r="AG821" s="93">
        <f t="shared" si="512"/>
        <v>-6.3576543579985045E-2</v>
      </c>
      <c r="AH821" s="91">
        <f t="shared" si="514"/>
        <v>-1.0222768032861964E-3</v>
      </c>
      <c r="AI821" s="96">
        <f t="shared" si="515"/>
        <v>811.04610449188078</v>
      </c>
      <c r="AJ821" s="5">
        <f t="shared" si="480"/>
        <v>-2.9999999999999971E-2</v>
      </c>
      <c r="AK821" s="5">
        <f t="shared" si="483"/>
        <v>0</v>
      </c>
      <c r="AL821" s="5">
        <f t="shared" si="485"/>
        <v>-2.9999999999999971E-2</v>
      </c>
      <c r="AM821" s="95">
        <f t="shared" si="492"/>
        <v>6.4285714285714302E-3</v>
      </c>
      <c r="AN821" s="95">
        <f t="shared" si="493"/>
        <v>-1.2857142857142857E-2</v>
      </c>
      <c r="AO821" s="78">
        <f t="shared" si="494"/>
        <v>0.50000000000000011</v>
      </c>
      <c r="AP821" s="8">
        <f t="shared" si="495"/>
        <v>33.333333333333329</v>
      </c>
      <c r="AQ821" s="8">
        <f t="shared" si="489"/>
        <v>50</v>
      </c>
      <c r="AR821" s="8">
        <f t="shared" si="478"/>
        <v>-1</v>
      </c>
      <c r="AS821" s="114">
        <f t="shared" si="484"/>
        <v>-57300</v>
      </c>
      <c r="AT821" s="103">
        <f t="shared" si="508"/>
        <v>0.41791647730141873</v>
      </c>
      <c r="AU821" s="5">
        <f t="shared" si="481"/>
        <v>0.32</v>
      </c>
      <c r="AW821" s="210">
        <f t="shared" si="482"/>
        <v>6.2500000000000056E-2</v>
      </c>
      <c r="AX821" s="276">
        <f t="shared" si="487"/>
        <v>2.8772681991851321E-2</v>
      </c>
      <c r="AY821" s="19">
        <f t="shared" si="509"/>
        <v>0.13162008211808221</v>
      </c>
    </row>
    <row r="822" spans="1:51">
      <c r="A822" s="4">
        <v>39527</v>
      </c>
      <c r="B822" s="9">
        <f t="shared" si="477"/>
        <v>39527</v>
      </c>
      <c r="C822" s="5">
        <v>0.35</v>
      </c>
      <c r="D822" s="5">
        <v>0.35</v>
      </c>
      <c r="E822" s="5">
        <v>0.34</v>
      </c>
      <c r="F822" s="5">
        <v>0.34</v>
      </c>
      <c r="G822" s="6">
        <v>12500</v>
      </c>
      <c r="H822" s="112">
        <v>0.34</v>
      </c>
      <c r="I822" s="19">
        <f t="shared" si="496"/>
        <v>6.2500000000000056E-2</v>
      </c>
      <c r="J822" s="8">
        <f t="shared" si="497"/>
        <v>0.43580641683706128</v>
      </c>
      <c r="K822" s="8">
        <f t="shared" si="498"/>
        <v>0.28619358316293858</v>
      </c>
      <c r="L822" s="8">
        <f t="shared" si="499"/>
        <v>0.36099999999999993</v>
      </c>
      <c r="M822" s="19">
        <f t="shared" si="500"/>
        <v>0.52276795314779523</v>
      </c>
      <c r="N822" s="19">
        <f t="shared" si="501"/>
        <v>1.0630415756683538E-2</v>
      </c>
      <c r="O822" s="19">
        <f t="shared" si="502"/>
        <v>-4.0809864929787889E-3</v>
      </c>
      <c r="P822" s="19">
        <f t="shared" si="503"/>
        <v>-7.6772966318557874E-3</v>
      </c>
      <c r="Q822" s="214"/>
      <c r="R822" s="305"/>
      <c r="S822" s="215"/>
      <c r="T822" t="str">
        <f t="shared" si="504"/>
        <v/>
      </c>
      <c r="U822" t="str">
        <f t="shared" si="505"/>
        <v/>
      </c>
      <c r="V822" t="str">
        <f t="shared" si="506"/>
        <v/>
      </c>
      <c r="W822" t="str">
        <f t="shared" si="507"/>
        <v/>
      </c>
      <c r="X822" s="10"/>
      <c r="Y822" s="219">
        <f t="shared" si="486"/>
        <v>-6.000000000000001E-3</v>
      </c>
      <c r="Z822" s="78">
        <f t="shared" si="488"/>
        <v>0.3395500193526983</v>
      </c>
      <c r="AA822" s="78">
        <f t="shared" si="511"/>
        <v>0.35200584986887939</v>
      </c>
      <c r="AB822" s="74">
        <f t="shared" si="479"/>
        <v>821</v>
      </c>
      <c r="AC822" s="80">
        <f t="shared" si="490"/>
        <v>-3.1622267230316196E-3</v>
      </c>
      <c r="AD822" s="79">
        <f t="shared" si="510"/>
        <v>-1.2455830516181099E-2</v>
      </c>
      <c r="AE822" s="81">
        <f t="shared" si="491"/>
        <v>-9.2936037931494794E-3</v>
      </c>
      <c r="AF822" s="19">
        <f t="shared" si="513"/>
        <v>-3.5385294081961532E-2</v>
      </c>
      <c r="AG822" s="93">
        <f t="shared" si="512"/>
        <v>-0.36681072658883979</v>
      </c>
      <c r="AH822" s="91">
        <f t="shared" si="514"/>
        <v>-7.7448459124143155E-4</v>
      </c>
      <c r="AI822" s="96">
        <f t="shared" si="515"/>
        <v>812.09166905318034</v>
      </c>
      <c r="AJ822" s="5">
        <f t="shared" si="480"/>
        <v>2.0000000000000018E-2</v>
      </c>
      <c r="AK822" s="5">
        <f t="shared" si="483"/>
        <v>2.0000000000000018E-2</v>
      </c>
      <c r="AL822" s="5">
        <f t="shared" si="485"/>
        <v>0</v>
      </c>
      <c r="AM822" s="95">
        <f t="shared" si="492"/>
        <v>7.8571428571428594E-3</v>
      </c>
      <c r="AN822" s="95">
        <f t="shared" si="493"/>
        <v>-1.0714285714285716E-2</v>
      </c>
      <c r="AO822" s="78">
        <f t="shared" si="494"/>
        <v>0.73333333333333339</v>
      </c>
      <c r="AP822" s="8">
        <f t="shared" si="495"/>
        <v>42.307692307692307</v>
      </c>
      <c r="AQ822" s="8">
        <f t="shared" si="489"/>
        <v>50.65789473684211</v>
      </c>
      <c r="AR822" s="8">
        <f t="shared" si="478"/>
        <v>-1</v>
      </c>
      <c r="AS822" s="114">
        <f t="shared" si="484"/>
        <v>-12500</v>
      </c>
      <c r="AT822" s="103">
        <f t="shared" si="508"/>
        <v>0.35943596781572057</v>
      </c>
      <c r="AU822" s="5">
        <f t="shared" si="481"/>
        <v>0.34</v>
      </c>
      <c r="AW822" s="210">
        <f t="shared" si="482"/>
        <v>2.9411764705882214E-2</v>
      </c>
      <c r="AX822" s="276">
        <f t="shared" si="487"/>
        <v>3.055542069740759E-2</v>
      </c>
      <c r="AY822" s="19">
        <f t="shared" si="509"/>
        <v>6.1959420608101674E-2</v>
      </c>
    </row>
    <row r="823" spans="1:51">
      <c r="A823" s="4">
        <v>39532</v>
      </c>
      <c r="B823" s="9">
        <f t="shared" si="477"/>
        <v>39532</v>
      </c>
      <c r="C823" s="5">
        <v>0.31</v>
      </c>
      <c r="D823" s="5">
        <v>0.34</v>
      </c>
      <c r="E823" s="5">
        <v>0.31</v>
      </c>
      <c r="F823" s="5">
        <v>0.34</v>
      </c>
      <c r="G823" s="6">
        <v>65900</v>
      </c>
      <c r="H823" s="112">
        <v>0.34</v>
      </c>
      <c r="I823" s="19">
        <f t="shared" si="496"/>
        <v>0</v>
      </c>
      <c r="J823" s="8">
        <f t="shared" si="497"/>
        <v>0.43380641683706134</v>
      </c>
      <c r="K823" s="8">
        <f t="shared" si="498"/>
        <v>0.28419358316293863</v>
      </c>
      <c r="L823" s="8">
        <f t="shared" si="499"/>
        <v>0.35899999999999999</v>
      </c>
      <c r="M823" s="19">
        <f t="shared" si="500"/>
        <v>0.5264469099161333</v>
      </c>
      <c r="N823" s="19">
        <f t="shared" si="501"/>
        <v>7.0374565735822148E-3</v>
      </c>
      <c r="O823" s="19">
        <f t="shared" si="502"/>
        <v>-4.5891935564310506E-3</v>
      </c>
      <c r="P823" s="19">
        <f t="shared" si="503"/>
        <v>-6.9882768785255621E-3</v>
      </c>
      <c r="Q823" s="214"/>
      <c r="R823" s="305"/>
      <c r="S823" s="215"/>
      <c r="T823" t="str">
        <f t="shared" si="504"/>
        <v/>
      </c>
      <c r="U823" t="str">
        <f t="shared" si="505"/>
        <v/>
      </c>
      <c r="V823" t="str">
        <f t="shared" si="506"/>
        <v/>
      </c>
      <c r="W823" t="str">
        <f t="shared" si="507"/>
        <v/>
      </c>
      <c r="X823" s="10"/>
      <c r="Y823" s="219">
        <f t="shared" si="486"/>
        <v>-4.4175824175824181E-3</v>
      </c>
      <c r="Z823" s="78">
        <f t="shared" si="488"/>
        <v>0.33961931637238274</v>
      </c>
      <c r="AA823" s="78">
        <f t="shared" si="511"/>
        <v>0.35111741697858234</v>
      </c>
      <c r="AB823" s="74">
        <f t="shared" si="479"/>
        <v>822</v>
      </c>
      <c r="AC823" s="80">
        <f t="shared" si="490"/>
        <v>-1.7635974504400971E-3</v>
      </c>
      <c r="AD823" s="79">
        <f t="shared" si="510"/>
        <v>-1.1498100606199602E-2</v>
      </c>
      <c r="AE823" s="81">
        <f t="shared" si="491"/>
        <v>-9.7345031557595045E-3</v>
      </c>
      <c r="AF823" s="19">
        <f t="shared" si="513"/>
        <v>-3.2747166760175188E-2</v>
      </c>
      <c r="AG823" s="93">
        <f t="shared" si="512"/>
        <v>-0.4422925346891825</v>
      </c>
      <c r="AH823" s="91">
        <f t="shared" si="514"/>
        <v>-4.63777911896469E-4</v>
      </c>
      <c r="AI823" s="96">
        <f t="shared" si="515"/>
        <v>813.66613324555931</v>
      </c>
      <c r="AJ823" s="5">
        <f t="shared" si="480"/>
        <v>0</v>
      </c>
      <c r="AK823" s="5">
        <f t="shared" si="483"/>
        <v>0</v>
      </c>
      <c r="AL823" s="5">
        <f t="shared" si="485"/>
        <v>0</v>
      </c>
      <c r="AM823" s="95">
        <f t="shared" si="492"/>
        <v>6.4285714285714302E-3</v>
      </c>
      <c r="AN823" s="95">
        <f t="shared" si="493"/>
        <v>-1.0714285714285716E-2</v>
      </c>
      <c r="AO823" s="78">
        <f t="shared" si="494"/>
        <v>0.60000000000000009</v>
      </c>
      <c r="AP823" s="8">
        <f t="shared" si="495"/>
        <v>37.5</v>
      </c>
      <c r="AQ823" s="8">
        <f t="shared" si="489"/>
        <v>51.219512195121951</v>
      </c>
      <c r="AR823" s="8">
        <f t="shared" si="478"/>
        <v>1</v>
      </c>
      <c r="AS823" s="114">
        <f t="shared" si="484"/>
        <v>65900</v>
      </c>
      <c r="AT823" s="103">
        <f t="shared" si="508"/>
        <v>0.42287857477730872</v>
      </c>
      <c r="AU823" s="5">
        <f t="shared" si="481"/>
        <v>0.34</v>
      </c>
      <c r="AW823" s="210">
        <f t="shared" si="482"/>
        <v>9.6774193548387177E-2</v>
      </c>
      <c r="AX823" s="276">
        <f t="shared" si="487"/>
        <v>3.1108829655302577E-2</v>
      </c>
      <c r="AY823" s="19">
        <f t="shared" si="509"/>
        <v>1.8111645831207297E-2</v>
      </c>
    </row>
    <row r="824" spans="1:51">
      <c r="A824" s="4">
        <v>39533</v>
      </c>
      <c r="B824" s="9">
        <f t="shared" si="477"/>
        <v>39533</v>
      </c>
      <c r="C824" s="5">
        <v>0.33</v>
      </c>
      <c r="D824" s="5">
        <v>0.34</v>
      </c>
      <c r="E824" s="5">
        <v>0.33</v>
      </c>
      <c r="F824" s="5">
        <v>0.34</v>
      </c>
      <c r="G824" s="6">
        <v>25000</v>
      </c>
      <c r="H824" s="112">
        <v>0.34</v>
      </c>
      <c r="I824" s="19">
        <f t="shared" si="496"/>
        <v>0</v>
      </c>
      <c r="J824" s="8">
        <f t="shared" si="497"/>
        <v>0.42877362159464305</v>
      </c>
      <c r="K824" s="8">
        <f t="shared" si="498"/>
        <v>0.2832263784053568</v>
      </c>
      <c r="L824" s="8">
        <f t="shared" si="499"/>
        <v>0.35599999999999993</v>
      </c>
      <c r="M824" s="19">
        <f t="shared" si="500"/>
        <v>0.51389013978414599</v>
      </c>
      <c r="N824" s="19">
        <f t="shared" si="501"/>
        <v>-2.3851921049337504E-2</v>
      </c>
      <c r="O824" s="19">
        <f t="shared" si="502"/>
        <v>-1.160147717295896E-2</v>
      </c>
      <c r="P824" s="19">
        <f t="shared" si="503"/>
        <v>-3.4033307396222801E-3</v>
      </c>
      <c r="Q824" s="214"/>
      <c r="R824" s="305"/>
      <c r="S824" s="215"/>
      <c r="T824" t="str">
        <f t="shared" si="504"/>
        <v/>
      </c>
      <c r="U824" t="str">
        <f t="shared" si="505"/>
        <v/>
      </c>
      <c r="V824" t="str">
        <f t="shared" si="506"/>
        <v/>
      </c>
      <c r="W824" t="str">
        <f t="shared" si="507"/>
        <v/>
      </c>
      <c r="X824" s="10"/>
      <c r="Y824" s="219">
        <f t="shared" si="486"/>
        <v>-2.9010989010989007E-3</v>
      </c>
      <c r="Z824" s="78">
        <f t="shared" si="488"/>
        <v>0.33967794165103582</v>
      </c>
      <c r="AA824" s="78">
        <f t="shared" si="511"/>
        <v>0.35029472812216728</v>
      </c>
      <c r="AB824" s="74">
        <f t="shared" si="479"/>
        <v>823</v>
      </c>
      <c r="AC824" s="80">
        <f t="shared" si="490"/>
        <v>-7.0582665229756113E-4</v>
      </c>
      <c r="AD824" s="79">
        <f t="shared" si="510"/>
        <v>-1.0616786471131456E-2</v>
      </c>
      <c r="AE824" s="81">
        <f t="shared" si="491"/>
        <v>-9.9109598188338952E-3</v>
      </c>
      <c r="AF824" s="19">
        <f t="shared" si="513"/>
        <v>-3.0308153731131209E-2</v>
      </c>
      <c r="AG824" s="93">
        <f t="shared" si="512"/>
        <v>-0.59978018106035169</v>
      </c>
      <c r="AH824" s="91">
        <f t="shared" si="514"/>
        <v>-1.3309712910322628E-4</v>
      </c>
      <c r="AI824" s="96">
        <f t="shared" si="515"/>
        <v>815.88397343840609</v>
      </c>
      <c r="AJ824" s="5">
        <f t="shared" si="480"/>
        <v>0</v>
      </c>
      <c r="AK824" s="5">
        <f t="shared" si="483"/>
        <v>0</v>
      </c>
      <c r="AL824" s="5">
        <f t="shared" si="485"/>
        <v>0</v>
      </c>
      <c r="AM824" s="95">
        <f t="shared" si="492"/>
        <v>6.4285714285714302E-3</v>
      </c>
      <c r="AN824" s="95">
        <f t="shared" si="493"/>
        <v>-0.01</v>
      </c>
      <c r="AO824" s="78">
        <f t="shared" si="494"/>
        <v>0.64285714285714302</v>
      </c>
      <c r="AP824" s="8">
        <f t="shared" si="495"/>
        <v>39.130434782608702</v>
      </c>
      <c r="AQ824" s="8">
        <f t="shared" si="489"/>
        <v>49.090909090909093</v>
      </c>
      <c r="AR824" s="8">
        <f t="shared" si="478"/>
        <v>1</v>
      </c>
      <c r="AS824" s="114">
        <f t="shared" si="484"/>
        <v>25000</v>
      </c>
      <c r="AT824" s="103">
        <f t="shared" si="508"/>
        <v>0.37533207963941351</v>
      </c>
      <c r="AU824" s="5">
        <f t="shared" si="481"/>
        <v>0.34</v>
      </c>
      <c r="AW824" s="210">
        <f t="shared" si="482"/>
        <v>3.0303030303030328E-2</v>
      </c>
      <c r="AX824" s="276">
        <f t="shared" si="487"/>
        <v>2.9907089711313301E-2</v>
      </c>
      <c r="AY824" s="19">
        <f t="shared" si="509"/>
        <v>-3.8630188191102081E-2</v>
      </c>
    </row>
    <row r="825" spans="1:51">
      <c r="A825" s="4">
        <v>39534</v>
      </c>
      <c r="B825" s="9">
        <f t="shared" si="477"/>
        <v>39534</v>
      </c>
      <c r="C825" s="5">
        <v>0.32</v>
      </c>
      <c r="D825" s="5">
        <v>0.32</v>
      </c>
      <c r="E825" s="5">
        <v>0.32</v>
      </c>
      <c r="F825" s="5">
        <v>0.32</v>
      </c>
      <c r="G825" s="6">
        <v>5600</v>
      </c>
      <c r="H825" s="112">
        <v>0.32</v>
      </c>
      <c r="I825" s="19">
        <f t="shared" si="496"/>
        <v>-5.8823529411764754E-2</v>
      </c>
      <c r="J825" s="8">
        <f t="shared" si="497"/>
        <v>0.42344228439796827</v>
      </c>
      <c r="K825" s="8">
        <f t="shared" si="498"/>
        <v>0.28055771560203169</v>
      </c>
      <c r="L825" s="8">
        <f t="shared" si="499"/>
        <v>0.35199999999999998</v>
      </c>
      <c r="M825" s="19">
        <f t="shared" si="500"/>
        <v>0.50928761124722344</v>
      </c>
      <c r="N825" s="19">
        <f t="shared" si="501"/>
        <v>-8.9562499464492535E-3</v>
      </c>
      <c r="O825" s="19">
        <f t="shared" si="502"/>
        <v>-1.243392067088249E-2</v>
      </c>
      <c r="P825" s="19">
        <f t="shared" si="503"/>
        <v>-9.4223667242805207E-3</v>
      </c>
      <c r="Q825" s="214"/>
      <c r="R825" s="305"/>
      <c r="S825" s="215"/>
      <c r="T825" t="str">
        <f t="shared" si="504"/>
        <v/>
      </c>
      <c r="U825" t="str">
        <f t="shared" si="505"/>
        <v/>
      </c>
      <c r="V825" t="str">
        <f t="shared" si="506"/>
        <v/>
      </c>
      <c r="W825" t="str">
        <f t="shared" si="507"/>
        <v/>
      </c>
      <c r="X825" s="10"/>
      <c r="Y825" s="219">
        <f t="shared" si="486"/>
        <v>-2.0659340659340652E-3</v>
      </c>
      <c r="Z825" s="78">
        <f t="shared" si="488"/>
        <v>0.33664753863677632</v>
      </c>
      <c r="AA825" s="78">
        <f t="shared" si="511"/>
        <v>0.34805291824112689</v>
      </c>
      <c r="AB825" s="74">
        <f t="shared" si="479"/>
        <v>824</v>
      </c>
      <c r="AC825" s="80">
        <f t="shared" si="490"/>
        <v>-1.1955358284133338E-3</v>
      </c>
      <c r="AD825" s="79">
        <f t="shared" si="510"/>
        <v>-1.1405379604350563E-2</v>
      </c>
      <c r="AE825" s="81">
        <f t="shared" si="491"/>
        <v>-1.0209843775937229E-2</v>
      </c>
      <c r="AF825" s="19">
        <f t="shared" si="513"/>
        <v>-3.2769096325889882E-2</v>
      </c>
      <c r="AG825" s="93">
        <f t="shared" si="512"/>
        <v>0.6938094141411395</v>
      </c>
      <c r="AH825" s="91">
        <f t="shared" si="514"/>
        <v>1.4946061264244979E-4</v>
      </c>
      <c r="AI825" s="96">
        <f t="shared" si="515"/>
        <v>818.26393779131149</v>
      </c>
      <c r="AJ825" s="5">
        <f t="shared" si="480"/>
        <v>-2.0000000000000018E-2</v>
      </c>
      <c r="AK825" s="5">
        <f t="shared" si="483"/>
        <v>0</v>
      </c>
      <c r="AL825" s="5">
        <f t="shared" si="485"/>
        <v>-2.0000000000000018E-2</v>
      </c>
      <c r="AM825" s="95">
        <f t="shared" si="492"/>
        <v>6.4285714285714302E-3</v>
      </c>
      <c r="AN825" s="95">
        <f t="shared" si="493"/>
        <v>-1.0714285714285716E-2</v>
      </c>
      <c r="AO825" s="78">
        <f t="shared" si="494"/>
        <v>0.60000000000000009</v>
      </c>
      <c r="AP825" s="8">
        <f t="shared" si="495"/>
        <v>37.5</v>
      </c>
      <c r="AQ825" s="8">
        <f t="shared" si="489"/>
        <v>47.368421052631575</v>
      </c>
      <c r="AR825" s="8">
        <f t="shared" si="478"/>
        <v>0</v>
      </c>
      <c r="AS825" s="114">
        <f t="shared" si="484"/>
        <v>0</v>
      </c>
      <c r="AT825" s="103">
        <f t="shared" si="508"/>
        <v>0.36035052609236157</v>
      </c>
      <c r="AU825" s="5">
        <f t="shared" si="481"/>
        <v>0.32</v>
      </c>
      <c r="AW825" s="210">
        <f t="shared" si="482"/>
        <v>0</v>
      </c>
      <c r="AX825" s="276">
        <f t="shared" si="487"/>
        <v>2.7035414528842252E-2</v>
      </c>
      <c r="AY825" s="19">
        <f t="shared" si="509"/>
        <v>-9.6019880576502487E-2</v>
      </c>
    </row>
    <row r="826" spans="1:51">
      <c r="A826" s="4">
        <v>39535</v>
      </c>
      <c r="B826" s="9">
        <f t="shared" si="477"/>
        <v>39535</v>
      </c>
      <c r="C826" s="5">
        <v>0.32</v>
      </c>
      <c r="D826" s="5">
        <v>0.34</v>
      </c>
      <c r="E826" s="5">
        <v>0.32</v>
      </c>
      <c r="F826" s="5">
        <v>0.32</v>
      </c>
      <c r="G826" s="6">
        <v>0</v>
      </c>
      <c r="H826" s="112">
        <v>0.32</v>
      </c>
      <c r="I826" s="19">
        <f t="shared" si="496"/>
        <v>0</v>
      </c>
      <c r="J826" s="8">
        <f t="shared" si="497"/>
        <v>0.41716646586316231</v>
      </c>
      <c r="K826" s="8">
        <f t="shared" si="498"/>
        <v>0.27883353413683765</v>
      </c>
      <c r="L826" s="8">
        <f t="shared" si="499"/>
        <v>0.34799999999999998</v>
      </c>
      <c r="M826" s="19">
        <f t="shared" si="500"/>
        <v>0.49611296630640461</v>
      </c>
      <c r="N826" s="19">
        <f t="shared" si="501"/>
        <v>-2.5868771691804335E-2</v>
      </c>
      <c r="O826" s="19">
        <f t="shared" si="502"/>
        <v>-1.4820953801835474E-2</v>
      </c>
      <c r="P826" s="19">
        <f t="shared" si="503"/>
        <v>-6.1455499860134854E-3</v>
      </c>
      <c r="Q826" s="214"/>
      <c r="R826" s="305"/>
      <c r="S826" s="215"/>
      <c r="T826" t="str">
        <f t="shared" si="504"/>
        <v/>
      </c>
      <c r="U826" t="str">
        <f t="shared" si="505"/>
        <v/>
      </c>
      <c r="V826" t="str">
        <f t="shared" si="506"/>
        <v/>
      </c>
      <c r="W826" t="str">
        <f t="shared" si="507"/>
        <v/>
      </c>
      <c r="X826" s="10"/>
      <c r="Y826" s="219">
        <f t="shared" si="486"/>
        <v>-3.076923076923064E-4</v>
      </c>
      <c r="Z826" s="78">
        <f t="shared" si="488"/>
        <v>0.33408381768671275</v>
      </c>
      <c r="AA826" s="78">
        <f t="shared" si="511"/>
        <v>0.34597700229128348</v>
      </c>
      <c r="AB826" s="74">
        <f t="shared" si="479"/>
        <v>825</v>
      </c>
      <c r="AC826" s="80">
        <f t="shared" si="490"/>
        <v>-1.346672662906799E-3</v>
      </c>
      <c r="AD826" s="79">
        <f t="shared" si="510"/>
        <v>-1.1893184604570728E-2</v>
      </c>
      <c r="AE826" s="81">
        <f t="shared" si="491"/>
        <v>-1.0546511941663929E-2</v>
      </c>
      <c r="AF826" s="19">
        <f t="shared" si="513"/>
        <v>-3.4375650768133051E-2</v>
      </c>
      <c r="AG826" s="93">
        <f t="shared" si="512"/>
        <v>0.12641765382644191</v>
      </c>
      <c r="AH826" s="91">
        <f t="shared" si="514"/>
        <v>4.4577845870655139E-4</v>
      </c>
      <c r="AI826" s="96">
        <f t="shared" si="515"/>
        <v>821.11224034399686</v>
      </c>
      <c r="AJ826" s="5">
        <f t="shared" si="480"/>
        <v>0</v>
      </c>
      <c r="AK826" s="5">
        <f t="shared" si="483"/>
        <v>0</v>
      </c>
      <c r="AL826" s="5">
        <f t="shared" si="485"/>
        <v>0</v>
      </c>
      <c r="AM826" s="95">
        <f t="shared" si="492"/>
        <v>5.0000000000000001E-3</v>
      </c>
      <c r="AN826" s="95">
        <f t="shared" si="493"/>
        <v>-1.0714285714285716E-2</v>
      </c>
      <c r="AO826" s="78">
        <f t="shared" si="494"/>
        <v>0.46666666666666662</v>
      </c>
      <c r="AP826" s="8">
        <f t="shared" si="495"/>
        <v>31.818181818181813</v>
      </c>
      <c r="AQ826" s="8">
        <f t="shared" si="489"/>
        <v>48.275862068965509</v>
      </c>
      <c r="AR826" s="8">
        <f t="shared" si="478"/>
        <v>-1</v>
      </c>
      <c r="AS826" s="114">
        <f t="shared" si="484"/>
        <v>0</v>
      </c>
      <c r="AT826" s="103">
        <f t="shared" si="508"/>
        <v>0.32342281663940453</v>
      </c>
      <c r="AU826" s="5">
        <f t="shared" si="481"/>
        <v>0.32</v>
      </c>
      <c r="AW826" s="210">
        <f t="shared" si="482"/>
        <v>6.2500000000000056E-2</v>
      </c>
      <c r="AX826" s="276">
        <f t="shared" si="487"/>
        <v>2.2670405879599655E-2</v>
      </c>
      <c r="AY826" s="19">
        <f t="shared" si="509"/>
        <v>-0.16145521440353228</v>
      </c>
    </row>
    <row r="827" spans="1:51">
      <c r="A827" s="4">
        <v>39538</v>
      </c>
      <c r="B827" s="9">
        <f t="shared" si="477"/>
        <v>39538</v>
      </c>
      <c r="C827" s="5">
        <v>0.33</v>
      </c>
      <c r="D827" s="5">
        <v>0.33</v>
      </c>
      <c r="E827" s="5">
        <v>0.32</v>
      </c>
      <c r="F827" s="5">
        <v>0.32</v>
      </c>
      <c r="G827" s="6">
        <v>52100</v>
      </c>
      <c r="H827" s="112">
        <v>0.32</v>
      </c>
      <c r="I827" s="19">
        <f t="shared" si="496"/>
        <v>0</v>
      </c>
      <c r="J827" s="8">
        <f t="shared" si="497"/>
        <v>0.40746092557178948</v>
      </c>
      <c r="K827" s="8">
        <f t="shared" si="498"/>
        <v>0.27953907442821047</v>
      </c>
      <c r="L827" s="8">
        <f t="shared" si="499"/>
        <v>0.34349999999999997</v>
      </c>
      <c r="M827" s="19">
        <f t="shared" si="500"/>
        <v>0.45761706625536935</v>
      </c>
      <c r="N827" s="19">
        <f t="shared" si="501"/>
        <v>-7.7595029087104694E-2</v>
      </c>
      <c r="O827" s="19">
        <f t="shared" si="502"/>
        <v>-2.3265389444213882E-2</v>
      </c>
      <c r="P827" s="19">
        <f t="shared" si="503"/>
        <v>2.53032797348749E-3</v>
      </c>
      <c r="Q827" s="214"/>
      <c r="R827" s="305"/>
      <c r="S827" s="215"/>
      <c r="T827" t="str">
        <f t="shared" si="504"/>
        <v/>
      </c>
      <c r="U827" t="str">
        <f t="shared" si="505"/>
        <v/>
      </c>
      <c r="V827" t="str">
        <f t="shared" si="506"/>
        <v/>
      </c>
      <c r="W827" t="str">
        <f t="shared" si="507"/>
        <v/>
      </c>
      <c r="X827" s="10"/>
      <c r="Y827" s="219">
        <f t="shared" si="486"/>
        <v>8.1318681318681414E-4</v>
      </c>
      <c r="Z827" s="78">
        <f t="shared" si="488"/>
        <v>0.33191490976295901</v>
      </c>
      <c r="AA827" s="78">
        <f t="shared" si="511"/>
        <v>0.34405470412172851</v>
      </c>
      <c r="AB827" s="74">
        <f t="shared" si="479"/>
        <v>826</v>
      </c>
      <c r="AC827" s="80">
        <f t="shared" si="490"/>
        <v>-1.2746259336844541E-3</v>
      </c>
      <c r="AD827" s="79">
        <f t="shared" si="510"/>
        <v>-1.2139794358769496E-2</v>
      </c>
      <c r="AE827" s="81">
        <f t="shared" si="491"/>
        <v>-1.0865168425085042E-2</v>
      </c>
      <c r="AF827" s="19">
        <f t="shared" si="513"/>
        <v>-3.528448881336721E-2</v>
      </c>
      <c r="AG827" s="93">
        <f t="shared" si="512"/>
        <v>-5.3499808236124533E-2</v>
      </c>
      <c r="AH827" s="91">
        <f t="shared" si="514"/>
        <v>6.9337456957770018E-4</v>
      </c>
      <c r="AI827" s="96">
        <f t="shared" si="515"/>
        <v>823.64255671163551</v>
      </c>
      <c r="AJ827" s="5">
        <f t="shared" si="480"/>
        <v>0</v>
      </c>
      <c r="AK827" s="5">
        <f t="shared" si="483"/>
        <v>0</v>
      </c>
      <c r="AL827" s="5">
        <f t="shared" si="485"/>
        <v>0</v>
      </c>
      <c r="AM827" s="95">
        <f t="shared" si="492"/>
        <v>5.0000000000000001E-3</v>
      </c>
      <c r="AN827" s="95">
        <f t="shared" si="493"/>
        <v>-8.5714285714285719E-3</v>
      </c>
      <c r="AO827" s="78">
        <f t="shared" si="494"/>
        <v>0.58333333333333337</v>
      </c>
      <c r="AP827" s="8">
        <f t="shared" si="495"/>
        <v>36.842105263157897</v>
      </c>
      <c r="AQ827" s="8">
        <f t="shared" si="489"/>
        <v>49.295774647887328</v>
      </c>
      <c r="AR827" s="8">
        <f t="shared" si="478"/>
        <v>-1</v>
      </c>
      <c r="AS827" s="114">
        <f t="shared" si="484"/>
        <v>-52100</v>
      </c>
      <c r="AT827" s="103">
        <f t="shared" si="508"/>
        <v>0.17983881890830264</v>
      </c>
      <c r="AU827" s="5">
        <f t="shared" si="481"/>
        <v>0.32</v>
      </c>
      <c r="AW827" s="210">
        <f t="shared" si="482"/>
        <v>3.1250000000000028E-2</v>
      </c>
      <c r="AX827" s="276">
        <f t="shared" si="487"/>
        <v>1.5980656192523712E-2</v>
      </c>
      <c r="AY827" s="19">
        <f t="shared" si="509"/>
        <v>-0.29508733644225693</v>
      </c>
    </row>
    <row r="828" spans="1:51">
      <c r="A828" s="4">
        <v>39539</v>
      </c>
      <c r="B828" s="9">
        <f t="shared" si="477"/>
        <v>39539</v>
      </c>
      <c r="C828" s="5">
        <v>0.31</v>
      </c>
      <c r="D828" s="5">
        <v>0.32</v>
      </c>
      <c r="E828" s="5">
        <v>0.31</v>
      </c>
      <c r="F828" s="5">
        <v>0.32</v>
      </c>
      <c r="G828" s="6">
        <v>19400</v>
      </c>
      <c r="H828" s="112">
        <v>0.32</v>
      </c>
      <c r="I828" s="19">
        <f t="shared" si="496"/>
        <v>0</v>
      </c>
      <c r="J828" s="8">
        <f t="shared" si="497"/>
        <v>0.40294197306299662</v>
      </c>
      <c r="K828" s="8">
        <f t="shared" si="498"/>
        <v>0.27805802693700332</v>
      </c>
      <c r="L828" s="8">
        <f t="shared" si="499"/>
        <v>0.34049999999999997</v>
      </c>
      <c r="M828" s="19">
        <f t="shared" si="500"/>
        <v>0.44912908108308969</v>
      </c>
      <c r="N828" s="19">
        <f t="shared" si="501"/>
        <v>-1.8548226887025707E-2</v>
      </c>
      <c r="O828" s="19">
        <f t="shared" si="502"/>
        <v>-1.1090517458702133E-2</v>
      </c>
      <c r="P828" s="19">
        <f t="shared" si="503"/>
        <v>-5.2981769873731814E-3</v>
      </c>
      <c r="Q828" s="214"/>
      <c r="R828" s="305"/>
      <c r="S828" s="215"/>
      <c r="T828" t="str">
        <f t="shared" si="504"/>
        <v/>
      </c>
      <c r="U828" t="str">
        <f t="shared" si="505"/>
        <v/>
      </c>
      <c r="V828" t="str">
        <f t="shared" si="506"/>
        <v/>
      </c>
      <c r="W828" t="str">
        <f t="shared" si="507"/>
        <v/>
      </c>
      <c r="X828" s="10"/>
      <c r="Y828" s="219">
        <f t="shared" si="486"/>
        <v>1.1648351648351663E-3</v>
      </c>
      <c r="Z828" s="78">
        <f t="shared" si="488"/>
        <v>0.33008001365946332</v>
      </c>
      <c r="AA828" s="78">
        <f t="shared" si="511"/>
        <v>0.34227465601672058</v>
      </c>
      <c r="AB828" s="74">
        <f t="shared" si="479"/>
        <v>827</v>
      </c>
      <c r="AC828" s="80">
        <f t="shared" si="490"/>
        <v>-1.0635791457377728E-3</v>
      </c>
      <c r="AD828" s="79">
        <f t="shared" si="510"/>
        <v>-1.2194642357257257E-2</v>
      </c>
      <c r="AE828" s="81">
        <f t="shared" si="491"/>
        <v>-1.1131063211519484E-2</v>
      </c>
      <c r="AF828" s="19">
        <f t="shared" si="513"/>
        <v>-3.5628236396975689E-2</v>
      </c>
      <c r="AG828" s="93">
        <f t="shared" si="512"/>
        <v>-0.16557546992365524</v>
      </c>
      <c r="AH828" s="91">
        <f t="shared" si="514"/>
        <v>8.466414961051063E-4</v>
      </c>
      <c r="AI828" s="96">
        <f t="shared" si="515"/>
        <v>825.01167859611519</v>
      </c>
      <c r="AJ828" s="5">
        <f t="shared" si="480"/>
        <v>0</v>
      </c>
      <c r="AK828" s="5">
        <f t="shared" si="483"/>
        <v>0</v>
      </c>
      <c r="AL828" s="5">
        <f t="shared" si="485"/>
        <v>0</v>
      </c>
      <c r="AM828" s="95">
        <f t="shared" si="492"/>
        <v>5.0000000000000001E-3</v>
      </c>
      <c r="AN828" s="95">
        <f t="shared" si="493"/>
        <v>-6.4285714285714302E-3</v>
      </c>
      <c r="AO828" s="78">
        <f t="shared" si="494"/>
        <v>0.77777777777777757</v>
      </c>
      <c r="AP828" s="8">
        <f t="shared" si="495"/>
        <v>43.75</v>
      </c>
      <c r="AQ828" s="8">
        <f t="shared" si="489"/>
        <v>50.909090909090899</v>
      </c>
      <c r="AR828" s="8">
        <f t="shared" si="478"/>
        <v>1</v>
      </c>
      <c r="AS828" s="114">
        <f t="shared" si="484"/>
        <v>19400</v>
      </c>
      <c r="AT828" s="103">
        <f t="shared" si="508"/>
        <v>0.19568971242611388</v>
      </c>
      <c r="AU828" s="5">
        <f t="shared" si="481"/>
        <v>0.32</v>
      </c>
      <c r="AW828" s="210">
        <f t="shared" si="482"/>
        <v>3.2258064516129059E-2</v>
      </c>
      <c r="AX828" s="276">
        <f t="shared" si="487"/>
        <v>8.807171649946495E-3</v>
      </c>
      <c r="AY828" s="19">
        <f t="shared" si="509"/>
        <v>-0.44888548105635451</v>
      </c>
    </row>
    <row r="829" spans="1:51">
      <c r="A829" s="4">
        <v>39540</v>
      </c>
      <c r="B829" s="9">
        <f t="shared" si="477"/>
        <v>39540</v>
      </c>
      <c r="C829" s="5">
        <v>0.31</v>
      </c>
      <c r="D829" s="5">
        <v>0.31</v>
      </c>
      <c r="E829" s="5">
        <v>0.3</v>
      </c>
      <c r="F829" s="5">
        <v>0.3</v>
      </c>
      <c r="G829" s="6">
        <v>79300</v>
      </c>
      <c r="H829" s="112">
        <v>0.3</v>
      </c>
      <c r="I829" s="19">
        <f t="shared" si="496"/>
        <v>-6.2500000000000056E-2</v>
      </c>
      <c r="J829" s="8">
        <f t="shared" si="497"/>
        <v>0.39397221562417489</v>
      </c>
      <c r="K829" s="8">
        <f t="shared" si="498"/>
        <v>0.27702778437582515</v>
      </c>
      <c r="L829" s="8">
        <f t="shared" si="499"/>
        <v>0.33550000000000002</v>
      </c>
      <c r="M829" s="19">
        <f t="shared" si="500"/>
        <v>0.42213971971020431</v>
      </c>
      <c r="N829" s="19">
        <f t="shared" si="501"/>
        <v>-6.0092660461441592E-2</v>
      </c>
      <c r="O829" s="19">
        <f t="shared" si="502"/>
        <v>-2.2260667883857752E-2</v>
      </c>
      <c r="P829" s="19">
        <f t="shared" si="503"/>
        <v>-3.7051351206328787E-3</v>
      </c>
      <c r="Q829" s="214"/>
      <c r="R829" s="305"/>
      <c r="S829" s="215"/>
      <c r="T829" t="str">
        <f t="shared" si="504"/>
        <v/>
      </c>
      <c r="U829" t="str">
        <f t="shared" si="505"/>
        <v/>
      </c>
      <c r="V829" t="str">
        <f t="shared" si="506"/>
        <v/>
      </c>
      <c r="W829" t="str">
        <f t="shared" si="507"/>
        <v/>
      </c>
      <c r="X829" s="10"/>
      <c r="Y829" s="219">
        <f t="shared" si="486"/>
        <v>3.7362637362637431E-4</v>
      </c>
      <c r="Z829" s="78">
        <f t="shared" si="488"/>
        <v>0.32544769155590597</v>
      </c>
      <c r="AA829" s="78">
        <f t="shared" si="511"/>
        <v>0.33914633147148326</v>
      </c>
      <c r="AB829" s="74">
        <f t="shared" si="479"/>
        <v>828</v>
      </c>
      <c r="AC829" s="80">
        <f t="shared" si="490"/>
        <v>-2.0540613632462467E-3</v>
      </c>
      <c r="AD829" s="79">
        <f t="shared" si="510"/>
        <v>-1.3698639915577293E-2</v>
      </c>
      <c r="AE829" s="81">
        <f t="shared" si="491"/>
        <v>-1.1644578552331046E-2</v>
      </c>
      <c r="AF829" s="19">
        <f t="shared" si="513"/>
        <v>-4.0391532045007915E-2</v>
      </c>
      <c r="AG829" s="93">
        <f t="shared" si="512"/>
        <v>0.93127269510479749</v>
      </c>
      <c r="AH829" s="91">
        <f t="shared" si="514"/>
        <v>8.576812658467384E-4</v>
      </c>
      <c r="AI829" s="96">
        <f t="shared" si="515"/>
        <v>825.70154180753877</v>
      </c>
      <c r="AJ829" s="5">
        <f t="shared" si="480"/>
        <v>-2.0000000000000018E-2</v>
      </c>
      <c r="AK829" s="5">
        <f t="shared" si="483"/>
        <v>0</v>
      </c>
      <c r="AL829" s="5">
        <f t="shared" si="485"/>
        <v>-2.0000000000000018E-2</v>
      </c>
      <c r="AM829" s="95">
        <f t="shared" si="492"/>
        <v>5.0000000000000001E-3</v>
      </c>
      <c r="AN829" s="95">
        <f t="shared" si="493"/>
        <v>-6.4285714285714302E-3</v>
      </c>
      <c r="AO829" s="78">
        <f t="shared" si="494"/>
        <v>0.77777777777777757</v>
      </c>
      <c r="AP829" s="8">
        <f t="shared" si="495"/>
        <v>43.75</v>
      </c>
      <c r="AQ829" s="8">
        <f t="shared" si="489"/>
        <v>50.909090909090899</v>
      </c>
      <c r="AR829" s="8">
        <f t="shared" si="478"/>
        <v>-1</v>
      </c>
      <c r="AS829" s="114">
        <f t="shared" si="484"/>
        <v>-79300</v>
      </c>
      <c r="AT829" s="103">
        <f t="shared" si="508"/>
        <v>0.10841663581389588</v>
      </c>
      <c r="AU829" s="5">
        <f t="shared" si="481"/>
        <v>0.3</v>
      </c>
      <c r="AW829" s="210">
        <f t="shared" si="482"/>
        <v>3.3333333333333368E-2</v>
      </c>
      <c r="AX829" s="276">
        <f t="shared" si="487"/>
        <v>1.6243794883569278E-3</v>
      </c>
      <c r="AY829" s="19">
        <f t="shared" si="509"/>
        <v>-0.81556173162960932</v>
      </c>
    </row>
    <row r="830" spans="1:51">
      <c r="A830" s="4">
        <v>39541</v>
      </c>
      <c r="B830" s="9">
        <f t="shared" si="477"/>
        <v>39541</v>
      </c>
      <c r="C830" s="5">
        <v>0.28999999999999998</v>
      </c>
      <c r="D830" s="5">
        <v>0.31</v>
      </c>
      <c r="E830" s="5">
        <v>0.28000000000000003</v>
      </c>
      <c r="F830" s="5">
        <v>0.28999999999999998</v>
      </c>
      <c r="G830" s="6">
        <v>255500</v>
      </c>
      <c r="H830" s="112">
        <v>0.28999999999999998</v>
      </c>
      <c r="I830" s="19">
        <f t="shared" si="496"/>
        <v>-3.3333333333333368E-2</v>
      </c>
      <c r="J830" s="8">
        <f t="shared" si="497"/>
        <v>0.38652677931132579</v>
      </c>
      <c r="K830" s="8">
        <f t="shared" si="498"/>
        <v>0.27447322068867425</v>
      </c>
      <c r="L830" s="8">
        <f t="shared" si="499"/>
        <v>0.33050000000000002</v>
      </c>
      <c r="M830" s="19">
        <f t="shared" si="500"/>
        <v>0.40824951279946586</v>
      </c>
      <c r="N830" s="19">
        <f t="shared" si="501"/>
        <v>-3.290428799325959E-2</v>
      </c>
      <c r="O830" s="19">
        <f t="shared" si="502"/>
        <v>-1.8898379168828475E-2</v>
      </c>
      <c r="P830" s="19">
        <f t="shared" si="503"/>
        <v>-9.2213266366282416E-3</v>
      </c>
      <c r="Q830" s="214"/>
      <c r="R830" s="305"/>
      <c r="S830" s="215"/>
      <c r="T830" t="str">
        <f t="shared" si="504"/>
        <v/>
      </c>
      <c r="U830" t="str">
        <f t="shared" si="505"/>
        <v/>
      </c>
      <c r="V830" t="str">
        <f t="shared" si="506"/>
        <v/>
      </c>
      <c r="W830" t="str">
        <f t="shared" si="507"/>
        <v/>
      </c>
      <c r="X830" s="10"/>
      <c r="Y830" s="219">
        <f t="shared" si="486"/>
        <v>-1.2747252747252749E-3</v>
      </c>
      <c r="Z830" s="78">
        <f t="shared" si="488"/>
        <v>0.31998874705629643</v>
      </c>
      <c r="AA830" s="78">
        <f t="shared" si="511"/>
        <v>0.33550950294259352</v>
      </c>
      <c r="AB830" s="74">
        <f t="shared" si="479"/>
        <v>829</v>
      </c>
      <c r="AC830" s="80">
        <f t="shared" si="490"/>
        <v>-3.100941867172833E-3</v>
      </c>
      <c r="AD830" s="79">
        <f t="shared" si="510"/>
        <v>-1.5520755886297088E-2</v>
      </c>
      <c r="AE830" s="81">
        <f t="shared" si="491"/>
        <v>-1.2419814019124256E-2</v>
      </c>
      <c r="AF830" s="19">
        <f t="shared" si="513"/>
        <v>-4.6260257161636127E-2</v>
      </c>
      <c r="AG830" s="93">
        <f t="shared" si="512"/>
        <v>0.50966369489180796</v>
      </c>
      <c r="AH830" s="91">
        <f t="shared" si="514"/>
        <v>7.2219401798642594E-4</v>
      </c>
      <c r="AI830" s="96">
        <f t="shared" si="515"/>
        <v>826.18239841357092</v>
      </c>
      <c r="AJ830" s="5">
        <f t="shared" si="480"/>
        <v>-1.0000000000000009E-2</v>
      </c>
      <c r="AK830" s="5">
        <f t="shared" si="483"/>
        <v>0</v>
      </c>
      <c r="AL830" s="5">
        <f t="shared" si="485"/>
        <v>-1.0000000000000009E-2</v>
      </c>
      <c r="AM830" s="95">
        <f t="shared" si="492"/>
        <v>5.0000000000000001E-3</v>
      </c>
      <c r="AN830" s="95">
        <f t="shared" si="493"/>
        <v>-5.7142857142857151E-3</v>
      </c>
      <c r="AO830" s="78">
        <f t="shared" si="494"/>
        <v>0.87499999999999989</v>
      </c>
      <c r="AP830" s="8">
        <f t="shared" si="495"/>
        <v>46.666666666666664</v>
      </c>
      <c r="AQ830" s="8">
        <f t="shared" si="489"/>
        <v>53.84615384615384</v>
      </c>
      <c r="AR830" s="8">
        <f t="shared" si="478"/>
        <v>-0.33333333333333581</v>
      </c>
      <c r="AS830" s="114">
        <f t="shared" si="484"/>
        <v>-85166.666666667297</v>
      </c>
      <c r="AT830" s="103">
        <f t="shared" si="508"/>
        <v>-8.5337870936145008E-3</v>
      </c>
      <c r="AU830" s="5">
        <f t="shared" si="481"/>
        <v>0.28999999999999998</v>
      </c>
      <c r="AW830" s="210">
        <f t="shared" si="482"/>
        <v>0.10714285714285703</v>
      </c>
      <c r="AX830" s="276">
        <f t="shared" si="487"/>
        <v>-3.9558958001011382E-3</v>
      </c>
      <c r="AY830" s="19">
        <f t="shared" si="509"/>
        <v>-3.4353273532791011</v>
      </c>
    </row>
    <row r="831" spans="1:51">
      <c r="A831" s="4">
        <v>39542</v>
      </c>
      <c r="B831" s="9">
        <f t="shared" si="477"/>
        <v>39542</v>
      </c>
      <c r="C831" s="5">
        <v>0.28000000000000003</v>
      </c>
      <c r="D831" s="5">
        <v>0.28000000000000003</v>
      </c>
      <c r="E831" s="5">
        <v>0.28000000000000003</v>
      </c>
      <c r="F831" s="5">
        <v>0.28000000000000003</v>
      </c>
      <c r="G831" s="6">
        <v>135000</v>
      </c>
      <c r="H831" s="112">
        <v>0.28000000000000003</v>
      </c>
      <c r="I831" s="19">
        <f t="shared" si="496"/>
        <v>-3.4482758620689495E-2</v>
      </c>
      <c r="J831" s="8">
        <f t="shared" si="497"/>
        <v>0.38080822723609936</v>
      </c>
      <c r="K831" s="8">
        <f t="shared" si="498"/>
        <v>0.27019177276390066</v>
      </c>
      <c r="L831" s="8">
        <f t="shared" si="499"/>
        <v>0.32550000000000001</v>
      </c>
      <c r="M831" s="19">
        <f t="shared" si="500"/>
        <v>0.40939978793824239</v>
      </c>
      <c r="N831" s="19">
        <f t="shared" si="501"/>
        <v>2.8175787177033202E-3</v>
      </c>
      <c r="O831" s="19">
        <f t="shared" si="502"/>
        <v>-1.479471121099335E-2</v>
      </c>
      <c r="P831" s="19">
        <f t="shared" si="503"/>
        <v>-1.5598781965071511E-2</v>
      </c>
      <c r="Q831" s="214"/>
      <c r="R831" s="305"/>
      <c r="S831" s="215"/>
      <c r="T831" t="str">
        <f t="shared" si="504"/>
        <v/>
      </c>
      <c r="U831" t="str">
        <f t="shared" si="505"/>
        <v/>
      </c>
      <c r="V831" t="str">
        <f t="shared" si="506"/>
        <v/>
      </c>
      <c r="W831" t="str">
        <f t="shared" si="507"/>
        <v/>
      </c>
      <c r="X831" s="10"/>
      <c r="Y831" s="219">
        <f t="shared" si="486"/>
        <v>-3.1648351648351646E-3</v>
      </c>
      <c r="Z831" s="78">
        <f t="shared" si="488"/>
        <v>0.31383048000962677</v>
      </c>
      <c r="AA831" s="78">
        <f t="shared" si="511"/>
        <v>0.33140179972484163</v>
      </c>
      <c r="AB831" s="74">
        <f t="shared" si="479"/>
        <v>830</v>
      </c>
      <c r="AC831" s="80">
        <f t="shared" si="490"/>
        <v>-4.1212045568724855E-3</v>
      </c>
      <c r="AD831" s="79">
        <f t="shared" si="510"/>
        <v>-1.7571319715214861E-2</v>
      </c>
      <c r="AE831" s="81">
        <f t="shared" si="491"/>
        <v>-1.3450115158342376E-2</v>
      </c>
      <c r="AF831" s="19">
        <f t="shared" si="513"/>
        <v>-5.3021195810656695E-2</v>
      </c>
      <c r="AG831" s="93">
        <f t="shared" si="512"/>
        <v>0.32901703205092286</v>
      </c>
      <c r="AH831" s="91">
        <f t="shared" si="514"/>
        <v>4.8486190057115672E-4</v>
      </c>
      <c r="AI831" s="96">
        <f t="shared" si="515"/>
        <v>826.59924346795424</v>
      </c>
      <c r="AJ831" s="5">
        <f t="shared" si="480"/>
        <v>-9.9999999999999534E-3</v>
      </c>
      <c r="AK831" s="5">
        <f t="shared" si="483"/>
        <v>0</v>
      </c>
      <c r="AL831" s="5">
        <f t="shared" si="485"/>
        <v>-9.9999999999999534E-3</v>
      </c>
      <c r="AM831" s="95">
        <f t="shared" si="492"/>
        <v>5.0000000000000001E-3</v>
      </c>
      <c r="AN831" s="95">
        <f t="shared" si="493"/>
        <v>-6.4285714285714267E-3</v>
      </c>
      <c r="AO831" s="78">
        <f t="shared" si="494"/>
        <v>0.77777777777777801</v>
      </c>
      <c r="AP831" s="8">
        <f t="shared" si="495"/>
        <v>43.750000000000014</v>
      </c>
      <c r="AQ831" s="8">
        <f t="shared" si="489"/>
        <v>56.451612903225815</v>
      </c>
      <c r="AR831" s="8">
        <f t="shared" si="478"/>
        <v>0</v>
      </c>
      <c r="AS831" s="114">
        <f t="shared" si="484"/>
        <v>0</v>
      </c>
      <c r="AT831" s="103">
        <f t="shared" si="508"/>
        <v>-7.7759766955628916E-3</v>
      </c>
      <c r="AU831" s="5">
        <f t="shared" si="481"/>
        <v>0.28000000000000003</v>
      </c>
      <c r="AW831" s="210">
        <f t="shared" si="482"/>
        <v>0</v>
      </c>
      <c r="AX831" s="276">
        <f t="shared" si="487"/>
        <v>-7.5341852113962292E-3</v>
      </c>
      <c r="AY831" s="19">
        <f t="shared" si="509"/>
        <v>-0.90454592135708101</v>
      </c>
    </row>
    <row r="832" spans="1:51">
      <c r="A832" s="4">
        <v>39545</v>
      </c>
      <c r="B832" s="9">
        <f t="shared" si="477"/>
        <v>39545</v>
      </c>
      <c r="C832" s="5">
        <v>0.28999999999999998</v>
      </c>
      <c r="D832" s="5">
        <v>0.28999999999999998</v>
      </c>
      <c r="E832" s="5">
        <v>0.27</v>
      </c>
      <c r="F832" s="5">
        <v>0.27</v>
      </c>
      <c r="G832" s="6">
        <v>245800</v>
      </c>
      <c r="H832" s="112">
        <v>0.27</v>
      </c>
      <c r="I832" s="19">
        <f t="shared" si="496"/>
        <v>-3.571428571428574E-2</v>
      </c>
      <c r="J832" s="8">
        <f t="shared" si="497"/>
        <v>0.36794895300208175</v>
      </c>
      <c r="K832" s="8">
        <f t="shared" si="498"/>
        <v>0.27005104699791838</v>
      </c>
      <c r="L832" s="8">
        <f t="shared" si="499"/>
        <v>0.31900000000000006</v>
      </c>
      <c r="M832" s="19">
        <f t="shared" si="500"/>
        <v>0.36251629864970675</v>
      </c>
      <c r="N832" s="19">
        <f t="shared" si="501"/>
        <v>-0.11451761986649582</v>
      </c>
      <c r="O832" s="19">
        <f t="shared" si="502"/>
        <v>-3.3768372934981056E-2</v>
      </c>
      <c r="P832" s="19">
        <f t="shared" si="503"/>
        <v>-5.2083660632129981E-4</v>
      </c>
      <c r="Q832" s="214"/>
      <c r="R832" s="305"/>
      <c r="S832" s="215"/>
      <c r="T832" t="str">
        <f t="shared" si="504"/>
        <v/>
      </c>
      <c r="U832" t="str">
        <f t="shared" si="505"/>
        <v/>
      </c>
      <c r="V832" t="str">
        <f t="shared" si="506"/>
        <v>BrokeBandLower</v>
      </c>
      <c r="W832" t="str">
        <f t="shared" si="507"/>
        <v>BrokeBandLower</v>
      </c>
      <c r="X832" s="10"/>
      <c r="Y832" s="219">
        <f t="shared" si="486"/>
        <v>-5.2527472527472531E-3</v>
      </c>
      <c r="Z832" s="78">
        <f t="shared" si="488"/>
        <v>0.30708058608814426</v>
      </c>
      <c r="AA832" s="78">
        <f t="shared" si="511"/>
        <v>0.32685806654520333</v>
      </c>
      <c r="AB832" s="74">
        <f t="shared" si="479"/>
        <v>831</v>
      </c>
      <c r="AC832" s="80">
        <f t="shared" si="490"/>
        <v>-5.0618922389733569E-3</v>
      </c>
      <c r="AD832" s="79">
        <f t="shared" si="510"/>
        <v>-1.9777480457059071E-2</v>
      </c>
      <c r="AE832" s="81">
        <f t="shared" si="491"/>
        <v>-1.4715588218085714E-2</v>
      </c>
      <c r="AF832" s="19">
        <f t="shared" si="513"/>
        <v>-6.0507854880564545E-2</v>
      </c>
      <c r="AG832" s="93">
        <f t="shared" si="512"/>
        <v>0.22825551828826082</v>
      </c>
      <c r="AH832" s="91">
        <f t="shared" si="514"/>
        <v>1.8238258114904182E-4</v>
      </c>
      <c r="AI832" s="96">
        <f t="shared" si="515"/>
        <v>826.5109632807613</v>
      </c>
      <c r="AJ832" s="5">
        <f t="shared" si="480"/>
        <v>-1.0000000000000009E-2</v>
      </c>
      <c r="AK832" s="5">
        <f t="shared" si="483"/>
        <v>0</v>
      </c>
      <c r="AL832" s="5">
        <f t="shared" si="485"/>
        <v>-1.0000000000000009E-2</v>
      </c>
      <c r="AM832" s="95">
        <f t="shared" si="492"/>
        <v>5.0000000000000001E-3</v>
      </c>
      <c r="AN832" s="95">
        <f t="shared" si="493"/>
        <v>-7.1428571428571409E-3</v>
      </c>
      <c r="AO832" s="78">
        <f t="shared" si="494"/>
        <v>0.70000000000000018</v>
      </c>
      <c r="AP832" s="8">
        <f t="shared" si="495"/>
        <v>41.176470588235297</v>
      </c>
      <c r="AQ832" s="8">
        <f t="shared" si="489"/>
        <v>58.333333333333343</v>
      </c>
      <c r="AR832" s="8">
        <f t="shared" si="478"/>
        <v>-1</v>
      </c>
      <c r="AS832" s="114">
        <f t="shared" si="484"/>
        <v>-245800</v>
      </c>
      <c r="AT832" s="103">
        <f t="shared" si="508"/>
        <v>-0.15456059055986893</v>
      </c>
      <c r="AU832" s="5">
        <f t="shared" si="481"/>
        <v>0.27</v>
      </c>
      <c r="AW832" s="210">
        <f t="shared" si="482"/>
        <v>7.4074074074073931E-2</v>
      </c>
      <c r="AX832" s="276">
        <f t="shared" si="487"/>
        <v>-1.0534291541287433E-2</v>
      </c>
      <c r="AY832" s="19">
        <f t="shared" si="509"/>
        <v>-0.3981991742588481</v>
      </c>
    </row>
    <row r="833" spans="1:51">
      <c r="A833" s="4">
        <v>39546</v>
      </c>
      <c r="B833" s="9">
        <f t="shared" si="477"/>
        <v>39546</v>
      </c>
      <c r="C833" s="5">
        <v>0.26</v>
      </c>
      <c r="D833" s="5">
        <v>0.3</v>
      </c>
      <c r="E833" s="5">
        <v>0.26</v>
      </c>
      <c r="F833" s="5">
        <v>0.28999999999999998</v>
      </c>
      <c r="G833" s="6">
        <v>82600</v>
      </c>
      <c r="H833" s="112">
        <v>0.28999999999999998</v>
      </c>
      <c r="I833" s="19">
        <f t="shared" si="496"/>
        <v>7.4074074074073931E-2</v>
      </c>
      <c r="J833" s="8">
        <f t="shared" si="497"/>
        <v>0.35949719092257398</v>
      </c>
      <c r="K833" s="8">
        <f t="shared" si="498"/>
        <v>0.27050280907742602</v>
      </c>
      <c r="L833" s="8">
        <f t="shared" si="499"/>
        <v>0.315</v>
      </c>
      <c r="M833" s="19">
        <f t="shared" si="500"/>
        <v>0.32899614665249227</v>
      </c>
      <c r="N833" s="19">
        <f t="shared" si="501"/>
        <v>-9.2465227417552392E-2</v>
      </c>
      <c r="O833" s="19">
        <f t="shared" si="502"/>
        <v>-2.2969931047636234E-2</v>
      </c>
      <c r="P833" s="19">
        <f t="shared" si="503"/>
        <v>1.6728766080700557E-3</v>
      </c>
      <c r="Q833" s="214"/>
      <c r="R833" s="305"/>
      <c r="S833" s="215"/>
      <c r="T833" t="str">
        <f t="shared" si="504"/>
        <v>BrokeBandLower</v>
      </c>
      <c r="U833" t="str">
        <f t="shared" si="505"/>
        <v/>
      </c>
      <c r="V833" t="str">
        <f t="shared" si="506"/>
        <v>BrokeBandLower</v>
      </c>
      <c r="W833" t="str">
        <f t="shared" si="507"/>
        <v/>
      </c>
      <c r="X833" s="10"/>
      <c r="Y833" s="219">
        <f t="shared" si="486"/>
        <v>-5.3186813186813205E-3</v>
      </c>
      <c r="Z833" s="78">
        <f t="shared" si="488"/>
        <v>0.30445017583057005</v>
      </c>
      <c r="AA833" s="78">
        <f t="shared" si="511"/>
        <v>0.32413056962085829</v>
      </c>
      <c r="AB833" s="74">
        <f t="shared" si="479"/>
        <v>832</v>
      </c>
      <c r="AC833" s="80">
        <f t="shared" si="490"/>
        <v>-3.9718444577620214E-3</v>
      </c>
      <c r="AD833" s="79">
        <f t="shared" si="510"/>
        <v>-1.9680393790288242E-2</v>
      </c>
      <c r="AE833" s="81">
        <f t="shared" si="491"/>
        <v>-1.5708549332526221E-2</v>
      </c>
      <c r="AF833" s="19">
        <f t="shared" si="513"/>
        <v>-6.071748744127644E-2</v>
      </c>
      <c r="AG833" s="93">
        <f t="shared" si="512"/>
        <v>-0.21534393261449927</v>
      </c>
      <c r="AH833" s="91">
        <f t="shared" si="514"/>
        <v>-1.6073387655990973E-5</v>
      </c>
      <c r="AI833" s="96">
        <f t="shared" si="515"/>
        <v>825.21382999877494</v>
      </c>
      <c r="AJ833" s="5">
        <f t="shared" si="480"/>
        <v>1.9999999999999962E-2</v>
      </c>
      <c r="AK833" s="5">
        <f t="shared" si="483"/>
        <v>1.9999999999999962E-2</v>
      </c>
      <c r="AL833" s="5">
        <f t="shared" si="485"/>
        <v>0</v>
      </c>
      <c r="AM833" s="95">
        <f t="shared" si="492"/>
        <v>3.5714285714285665E-3</v>
      </c>
      <c r="AN833" s="95">
        <f t="shared" si="493"/>
        <v>-7.1428571428571409E-3</v>
      </c>
      <c r="AO833" s="78">
        <f t="shared" si="494"/>
        <v>0.49999999999999944</v>
      </c>
      <c r="AP833" s="8">
        <f t="shared" si="495"/>
        <v>33.333333333333314</v>
      </c>
      <c r="AQ833" s="8">
        <f t="shared" si="489"/>
        <v>49.999999999999979</v>
      </c>
      <c r="AR833" s="8">
        <f t="shared" si="478"/>
        <v>0.49999999999999933</v>
      </c>
      <c r="AS833" s="114">
        <f t="shared" si="484"/>
        <v>41299.999999999942</v>
      </c>
      <c r="AT833" s="103">
        <f t="shared" si="508"/>
        <v>-0.21156857896472195</v>
      </c>
      <c r="AU833" s="5">
        <f t="shared" si="481"/>
        <v>0.28999999999999998</v>
      </c>
      <c r="AW833" s="210">
        <f t="shared" si="482"/>
        <v>0.15384615384615377</v>
      </c>
      <c r="AX833" s="276">
        <f t="shared" si="487"/>
        <v>-1.3939655748142148E-2</v>
      </c>
      <c r="AY833" s="19">
        <f t="shared" si="509"/>
        <v>-0.32326466317245417</v>
      </c>
    </row>
    <row r="834" spans="1:51">
      <c r="A834" s="4">
        <v>39547</v>
      </c>
      <c r="B834" s="9">
        <f t="shared" ref="B834:B897" si="516">A834</f>
        <v>39547</v>
      </c>
      <c r="C834" s="5">
        <v>0.3</v>
      </c>
      <c r="D834" s="5">
        <v>0.3</v>
      </c>
      <c r="E834" s="5">
        <v>0.3</v>
      </c>
      <c r="F834" s="5">
        <v>0.3</v>
      </c>
      <c r="G834" s="6">
        <v>157500</v>
      </c>
      <c r="H834" s="112">
        <v>0.3</v>
      </c>
      <c r="I834" s="19">
        <f t="shared" si="496"/>
        <v>3.4482758620689689E-2</v>
      </c>
      <c r="J834" s="8">
        <f t="shared" si="497"/>
        <v>0.35640506882842143</v>
      </c>
      <c r="K834" s="8">
        <f t="shared" si="498"/>
        <v>0.26959493117157857</v>
      </c>
      <c r="L834" s="8">
        <f t="shared" si="499"/>
        <v>0.313</v>
      </c>
      <c r="M834" s="19">
        <f t="shared" si="500"/>
        <v>0.32200211361390252</v>
      </c>
      <c r="N834" s="19">
        <f t="shared" si="501"/>
        <v>-2.1258708072278178E-2</v>
      </c>
      <c r="O834" s="19">
        <f t="shared" si="502"/>
        <v>-8.6012413232416877E-3</v>
      </c>
      <c r="P834" s="19">
        <f t="shared" si="503"/>
        <v>-3.3562605465867531E-3</v>
      </c>
      <c r="Q834" s="214"/>
      <c r="R834" s="305"/>
      <c r="S834" s="215"/>
      <c r="T834" t="str">
        <f t="shared" si="504"/>
        <v/>
      </c>
      <c r="U834" t="str">
        <f t="shared" si="505"/>
        <v/>
      </c>
      <c r="V834" t="str">
        <f t="shared" si="506"/>
        <v/>
      </c>
      <c r="W834" t="str">
        <f t="shared" si="507"/>
        <v/>
      </c>
      <c r="X834" s="10"/>
      <c r="Y834" s="219">
        <f t="shared" si="486"/>
        <v>-4.5494505494505519E-3</v>
      </c>
      <c r="Z834" s="78">
        <f t="shared" si="488"/>
        <v>0.30376484875266224</v>
      </c>
      <c r="AA834" s="78">
        <f t="shared" si="511"/>
        <v>0.32234490746891475</v>
      </c>
      <c r="AB834" s="74">
        <f t="shared" si="479"/>
        <v>833</v>
      </c>
      <c r="AC834" s="80">
        <f t="shared" si="490"/>
        <v>-2.2972075069810326E-3</v>
      </c>
      <c r="AD834" s="79">
        <f t="shared" si="510"/>
        <v>-1.8580058716252512E-2</v>
      </c>
      <c r="AE834" s="81">
        <f t="shared" si="491"/>
        <v>-1.628285120927148E-2</v>
      </c>
      <c r="AF834" s="19">
        <f t="shared" si="513"/>
        <v>-5.7640304796948823E-2</v>
      </c>
      <c r="AG834" s="93">
        <f t="shared" si="512"/>
        <v>-0.4216270220522636</v>
      </c>
      <c r="AH834" s="91">
        <f t="shared" si="514"/>
        <v>-8.5442436411501662E-5</v>
      </c>
      <c r="AI834" s="96">
        <f t="shared" si="515"/>
        <v>824.76427137226915</v>
      </c>
      <c r="AJ834" s="5">
        <f t="shared" si="480"/>
        <v>1.0000000000000009E-2</v>
      </c>
      <c r="AK834" s="5">
        <f t="shared" si="483"/>
        <v>1.0000000000000009E-2</v>
      </c>
      <c r="AL834" s="5">
        <f t="shared" si="485"/>
        <v>0</v>
      </c>
      <c r="AM834" s="95">
        <f t="shared" si="492"/>
        <v>3.5714285714285704E-3</v>
      </c>
      <c r="AN834" s="95">
        <f t="shared" si="493"/>
        <v>-7.1428571428571409E-3</v>
      </c>
      <c r="AO834" s="78">
        <f t="shared" si="494"/>
        <v>0.5</v>
      </c>
      <c r="AP834" s="8">
        <f t="shared" si="495"/>
        <v>33.333333333333329</v>
      </c>
      <c r="AQ834" s="8">
        <f t="shared" si="489"/>
        <v>50</v>
      </c>
      <c r="AR834" s="8">
        <f t="shared" ref="AR834:AR897" si="517">IF(ISERROR(((F834-E834)-(D834-F834))/(D834-E834)),0,((F834-E834)-(D834-F834))/(D834-E834))</f>
        <v>0</v>
      </c>
      <c r="AS834" s="114">
        <f t="shared" si="484"/>
        <v>0</v>
      </c>
      <c r="AT834" s="103">
        <f t="shared" si="508"/>
        <v>-0.15495006683966397</v>
      </c>
      <c r="AU834" s="5">
        <f t="shared" si="481"/>
        <v>0.3</v>
      </c>
      <c r="AW834" s="210">
        <f t="shared" si="482"/>
        <v>0</v>
      </c>
      <c r="AX834" s="276">
        <f t="shared" si="487"/>
        <v>-1.6730478560408421E-2</v>
      </c>
      <c r="AY834" s="19">
        <f t="shared" si="509"/>
        <v>-0.20020744146699815</v>
      </c>
    </row>
    <row r="835" spans="1:51">
      <c r="A835" s="4">
        <v>39548</v>
      </c>
      <c r="B835" s="9">
        <f t="shared" si="516"/>
        <v>39548</v>
      </c>
      <c r="C835" s="5">
        <v>0.3</v>
      </c>
      <c r="D835" s="5">
        <v>0.3</v>
      </c>
      <c r="E835" s="5">
        <v>0.28000000000000003</v>
      </c>
      <c r="F835" s="5">
        <v>0.28000000000000003</v>
      </c>
      <c r="G835" s="6">
        <v>79000</v>
      </c>
      <c r="H835" s="112">
        <v>0.28000000000000003</v>
      </c>
      <c r="I835" s="19">
        <f t="shared" si="496"/>
        <v>-6.6666666666666541E-2</v>
      </c>
      <c r="J835" s="8">
        <f t="shared" si="497"/>
        <v>0.35656314299957809</v>
      </c>
      <c r="K835" s="8">
        <f t="shared" si="498"/>
        <v>0.26543685700042191</v>
      </c>
      <c r="L835" s="8">
        <f t="shared" si="499"/>
        <v>0.311</v>
      </c>
      <c r="M835" s="19">
        <f t="shared" si="500"/>
        <v>0.34330683021541103</v>
      </c>
      <c r="N835" s="19">
        <f t="shared" si="501"/>
        <v>6.616328185675821E-2</v>
      </c>
      <c r="O835" s="19">
        <f t="shared" si="502"/>
        <v>4.4352391416955871E-4</v>
      </c>
      <c r="P835" s="19">
        <f t="shared" si="503"/>
        <v>-1.5423413760366024E-2</v>
      </c>
      <c r="Q835" s="214"/>
      <c r="R835" s="305"/>
      <c r="S835" s="215"/>
      <c r="T835" t="str">
        <f t="shared" si="504"/>
        <v/>
      </c>
      <c r="U835" t="str">
        <f t="shared" si="505"/>
        <v/>
      </c>
      <c r="V835" t="str">
        <f t="shared" si="506"/>
        <v/>
      </c>
      <c r="W835" t="str">
        <f t="shared" si="507"/>
        <v/>
      </c>
      <c r="X835" s="10"/>
      <c r="Y835" s="219">
        <f t="shared" si="486"/>
        <v>-5.1208791208791219E-3</v>
      </c>
      <c r="Z835" s="78">
        <f t="shared" si="488"/>
        <v>0.30010506204475224</v>
      </c>
      <c r="AA835" s="78">
        <f t="shared" si="511"/>
        <v>0.31921138431621504</v>
      </c>
      <c r="AB835" s="74">
        <f t="shared" ref="AB835:AB898" si="518">AB834+1</f>
        <v>834</v>
      </c>
      <c r="AC835" s="80">
        <f t="shared" si="490"/>
        <v>-2.2587768497530601E-3</v>
      </c>
      <c r="AD835" s="79">
        <f t="shared" si="510"/>
        <v>-1.9106322271462806E-2</v>
      </c>
      <c r="AE835" s="81">
        <f t="shared" si="491"/>
        <v>-1.6847545421709745E-2</v>
      </c>
      <c r="AF835" s="19">
        <f t="shared" si="513"/>
        <v>-5.9854764617466867E-2</v>
      </c>
      <c r="AG835" s="93">
        <f t="shared" si="512"/>
        <v>-1.6729292896346854E-2</v>
      </c>
      <c r="AH835" s="91">
        <f t="shared" si="514"/>
        <v>-1.5588045468182719E-4</v>
      </c>
      <c r="AI835" s="96">
        <f t="shared" si="515"/>
        <v>823.76319315234616</v>
      </c>
      <c r="AJ835" s="5">
        <f t="shared" ref="AJ835:AJ898" si="519">F835-F834</f>
        <v>-1.9999999999999962E-2</v>
      </c>
      <c r="AK835" s="5">
        <f t="shared" si="483"/>
        <v>0</v>
      </c>
      <c r="AL835" s="5">
        <f t="shared" si="485"/>
        <v>-1.9999999999999962E-2</v>
      </c>
      <c r="AM835" s="95">
        <f t="shared" si="492"/>
        <v>3.5714285714285704E-3</v>
      </c>
      <c r="AN835" s="95">
        <f t="shared" si="493"/>
        <v>-6.4285714285714267E-3</v>
      </c>
      <c r="AO835" s="78">
        <f t="shared" si="494"/>
        <v>0.55555555555555558</v>
      </c>
      <c r="AP835" s="8">
        <f t="shared" si="495"/>
        <v>35.714285714285722</v>
      </c>
      <c r="AQ835" s="8">
        <f t="shared" si="489"/>
        <v>52.631578947368432</v>
      </c>
      <c r="AR835" s="8">
        <f t="shared" si="517"/>
        <v>-1</v>
      </c>
      <c r="AS835" s="114">
        <f t="shared" si="484"/>
        <v>-79000</v>
      </c>
      <c r="AT835" s="103">
        <f t="shared" si="508"/>
        <v>-0.21619658874560888</v>
      </c>
      <c r="AU835" s="5">
        <f t="shared" ref="AU835:AU898" si="520">F835</f>
        <v>0.28000000000000003</v>
      </c>
      <c r="AW835" s="210">
        <f t="shared" ref="AW835:AW898" si="521">(D835-E835)/E835</f>
        <v>7.1428571428571286E-2</v>
      </c>
      <c r="AX835" s="276">
        <f t="shared" si="487"/>
        <v>-1.7323055818449319E-2</v>
      </c>
      <c r="AY835" s="19">
        <f t="shared" si="509"/>
        <v>-3.5419026174373348E-2</v>
      </c>
    </row>
    <row r="836" spans="1:51">
      <c r="A836" s="4">
        <v>39549</v>
      </c>
      <c r="B836" s="9">
        <f t="shared" si="516"/>
        <v>39549</v>
      </c>
      <c r="C836" s="5">
        <v>0.3</v>
      </c>
      <c r="D836" s="5">
        <v>0.33</v>
      </c>
      <c r="E836" s="5">
        <v>0.28000000000000003</v>
      </c>
      <c r="F836" s="5">
        <v>0.28000000000000003</v>
      </c>
      <c r="G836" s="6">
        <v>29600</v>
      </c>
      <c r="H836" s="112">
        <v>0.28000000000000003</v>
      </c>
      <c r="I836" s="19">
        <f t="shared" si="496"/>
        <v>0</v>
      </c>
      <c r="J836" s="8">
        <f t="shared" si="497"/>
        <v>0.35732863826479688</v>
      </c>
      <c r="K836" s="8">
        <f t="shared" si="498"/>
        <v>0.262671361735203</v>
      </c>
      <c r="L836" s="8">
        <f t="shared" si="499"/>
        <v>0.30999999999999994</v>
      </c>
      <c r="M836" s="19">
        <f t="shared" si="500"/>
        <v>0.36036390074764663</v>
      </c>
      <c r="N836" s="19">
        <f t="shared" si="501"/>
        <v>4.968462329028811E-2</v>
      </c>
      <c r="O836" s="19">
        <f t="shared" si="502"/>
        <v>2.1468715436460633E-3</v>
      </c>
      <c r="P836" s="19">
        <f t="shared" si="503"/>
        <v>-1.041865585838561E-2</v>
      </c>
      <c r="Q836" s="214"/>
      <c r="R836" s="305"/>
      <c r="S836" s="215"/>
      <c r="T836" t="str">
        <f t="shared" si="504"/>
        <v/>
      </c>
      <c r="U836" t="str">
        <f t="shared" si="505"/>
        <v/>
      </c>
      <c r="V836" t="str">
        <f t="shared" si="506"/>
        <v/>
      </c>
      <c r="W836" t="str">
        <f t="shared" si="507"/>
        <v/>
      </c>
      <c r="X836" s="10"/>
      <c r="Y836" s="219">
        <f t="shared" si="486"/>
        <v>-4.8571428571428567E-3</v>
      </c>
      <c r="Z836" s="78">
        <f t="shared" si="488"/>
        <v>0.2970088824898604</v>
      </c>
      <c r="AA836" s="78">
        <f t="shared" si="511"/>
        <v>0.31630974187681515</v>
      </c>
      <c r="AB836" s="74">
        <f t="shared" si="518"/>
        <v>835</v>
      </c>
      <c r="AC836" s="80">
        <f t="shared" si="490"/>
        <v>-1.9626511721960033E-3</v>
      </c>
      <c r="AD836" s="79">
        <f t="shared" si="510"/>
        <v>-1.930085938695475E-2</v>
      </c>
      <c r="AE836" s="81">
        <f t="shared" si="491"/>
        <v>-1.7338208214758746E-2</v>
      </c>
      <c r="AF836" s="19">
        <f t="shared" si="513"/>
        <v>-6.1018858516445403E-2</v>
      </c>
      <c r="AG836" s="93">
        <f t="shared" si="512"/>
        <v>-0.13110001441241559</v>
      </c>
      <c r="AH836" s="91">
        <f t="shared" si="514"/>
        <v>-1.6948898129606229E-4</v>
      </c>
      <c r="AI836" s="96">
        <f t="shared" si="515"/>
        <v>824.48893385079782</v>
      </c>
      <c r="AJ836" s="5">
        <f t="shared" si="519"/>
        <v>0</v>
      </c>
      <c r="AK836" s="5">
        <f t="shared" ref="AK836:AK899" si="522">IF(AJ836&gt;0,AJ836,0)</f>
        <v>0</v>
      </c>
      <c r="AL836" s="5">
        <f t="shared" si="485"/>
        <v>0</v>
      </c>
      <c r="AM836" s="95">
        <f t="shared" si="492"/>
        <v>2.1428571428571408E-3</v>
      </c>
      <c r="AN836" s="95">
        <f t="shared" si="493"/>
        <v>-6.4285714285714267E-3</v>
      </c>
      <c r="AO836" s="78">
        <f t="shared" si="494"/>
        <v>0.33333333333333309</v>
      </c>
      <c r="AP836" s="8">
        <f t="shared" si="495"/>
        <v>24.999999999999986</v>
      </c>
      <c r="AQ836" s="8">
        <f t="shared" si="489"/>
        <v>49.999999999999986</v>
      </c>
      <c r="AR836" s="8">
        <f t="shared" si="517"/>
        <v>-1</v>
      </c>
      <c r="AS836" s="114">
        <f t="shared" si="484"/>
        <v>-29600</v>
      </c>
      <c r="AT836" s="103">
        <f t="shared" si="508"/>
        <v>-0.23506526847957079</v>
      </c>
      <c r="AU836" s="5">
        <f t="shared" si="520"/>
        <v>0.28000000000000003</v>
      </c>
      <c r="AW836" s="210">
        <f t="shared" si="521"/>
        <v>0.17857142857142852</v>
      </c>
      <c r="AX836" s="276">
        <f t="shared" si="487"/>
        <v>-1.648233992329072E-2</v>
      </c>
      <c r="AY836" s="19">
        <f t="shared" si="509"/>
        <v>4.8531616128790832E-2</v>
      </c>
    </row>
    <row r="837" spans="1:51">
      <c r="A837" s="4">
        <v>39552</v>
      </c>
      <c r="B837" s="9">
        <f t="shared" si="516"/>
        <v>39552</v>
      </c>
      <c r="C837" s="5">
        <v>0.31</v>
      </c>
      <c r="D837" s="5">
        <v>0.33</v>
      </c>
      <c r="E837" s="5">
        <v>0.31</v>
      </c>
      <c r="F837" s="5">
        <v>0.33</v>
      </c>
      <c r="G837" s="6">
        <v>68000</v>
      </c>
      <c r="H837" s="112">
        <v>0.33</v>
      </c>
      <c r="I837" s="19">
        <f t="shared" si="496"/>
        <v>0.17857142857142852</v>
      </c>
      <c r="J837" s="8">
        <f t="shared" si="497"/>
        <v>0.35936439177509727</v>
      </c>
      <c r="K837" s="8">
        <f t="shared" si="498"/>
        <v>0.26363560822490273</v>
      </c>
      <c r="L837" s="8">
        <f t="shared" si="499"/>
        <v>0.3115</v>
      </c>
      <c r="M837" s="19">
        <f t="shared" si="500"/>
        <v>0.36311021942274985</v>
      </c>
      <c r="N837" s="19">
        <f t="shared" si="501"/>
        <v>7.6209594507258812E-3</v>
      </c>
      <c r="O837" s="19">
        <f t="shared" si="502"/>
        <v>5.697146246620737E-3</v>
      </c>
      <c r="P837" s="19">
        <f t="shared" si="503"/>
        <v>3.6709235575965709E-3</v>
      </c>
      <c r="Q837" s="214"/>
      <c r="R837" s="305"/>
      <c r="S837" s="215"/>
      <c r="T837" t="str">
        <f t="shared" si="504"/>
        <v/>
      </c>
      <c r="U837" t="str">
        <f t="shared" si="505"/>
        <v/>
      </c>
      <c r="V837" t="str">
        <f t="shared" si="506"/>
        <v/>
      </c>
      <c r="W837" t="str">
        <f t="shared" si="507"/>
        <v/>
      </c>
      <c r="X837" s="10"/>
      <c r="Y837" s="219">
        <f t="shared" si="486"/>
        <v>-2.9010989010989007E-3</v>
      </c>
      <c r="Z837" s="78">
        <f t="shared" si="488"/>
        <v>0.30208951458642191</v>
      </c>
      <c r="AA837" s="78">
        <f t="shared" si="511"/>
        <v>0.31732282097793085</v>
      </c>
      <c r="AB837" s="74">
        <f t="shared" si="518"/>
        <v>836</v>
      </c>
      <c r="AC837" s="80">
        <f t="shared" si="490"/>
        <v>1.683921458599847E-3</v>
      </c>
      <c r="AD837" s="79">
        <f t="shared" si="510"/>
        <v>-1.5233306391508938E-2</v>
      </c>
      <c r="AE837" s="81">
        <f t="shared" si="491"/>
        <v>-1.6917227850108785E-2</v>
      </c>
      <c r="AF837" s="19">
        <f t="shared" si="513"/>
        <v>-4.8005707073202855E-2</v>
      </c>
      <c r="AG837" s="93">
        <f t="shared" si="512"/>
        <v>-1.8579830600848513</v>
      </c>
      <c r="AH837" s="91">
        <f t="shared" si="514"/>
        <v>-3.8073920684917993E-5</v>
      </c>
      <c r="AI837" s="96">
        <f t="shared" si="515"/>
        <v>829.01721803658427</v>
      </c>
      <c r="AJ837" s="5">
        <f t="shared" si="519"/>
        <v>4.9999999999999989E-2</v>
      </c>
      <c r="AK837" s="5">
        <f t="shared" si="522"/>
        <v>4.9999999999999989E-2</v>
      </c>
      <c r="AL837" s="5">
        <f t="shared" si="485"/>
        <v>0</v>
      </c>
      <c r="AM837" s="95">
        <f t="shared" si="492"/>
        <v>5.7142857142857117E-3</v>
      </c>
      <c r="AN837" s="95">
        <f t="shared" si="493"/>
        <v>-6.4285714285714267E-3</v>
      </c>
      <c r="AO837" s="78">
        <f t="shared" si="494"/>
        <v>0.88888888888888873</v>
      </c>
      <c r="AP837" s="8">
        <f t="shared" si="495"/>
        <v>47.058823529411761</v>
      </c>
      <c r="AQ837" s="8">
        <f t="shared" si="489"/>
        <v>64</v>
      </c>
      <c r="AR837" s="8">
        <f t="shared" si="517"/>
        <v>1</v>
      </c>
      <c r="AS837" s="114">
        <f t="shared" ref="AS837:AS900" si="523">IF(ISERROR(AR837*G837),0,AR837*G837)</f>
        <v>68000</v>
      </c>
      <c r="AT837" s="103">
        <f t="shared" si="508"/>
        <v>-0.20592963774924358</v>
      </c>
      <c r="AU837" s="5">
        <f t="shared" si="520"/>
        <v>0.33</v>
      </c>
      <c r="AW837" s="210">
        <f t="shared" si="521"/>
        <v>6.4516129032258118E-2</v>
      </c>
      <c r="AX837" s="276">
        <f t="shared" si="487"/>
        <v>-1.4728009524611887E-2</v>
      </c>
      <c r="AY837" s="19">
        <f t="shared" si="509"/>
        <v>0.10643697477685431</v>
      </c>
    </row>
    <row r="838" spans="1:51">
      <c r="A838" s="4">
        <v>39553</v>
      </c>
      <c r="B838" s="9">
        <f t="shared" si="516"/>
        <v>39553</v>
      </c>
      <c r="C838" s="5">
        <v>0.32</v>
      </c>
      <c r="D838" s="5">
        <v>0.32</v>
      </c>
      <c r="E838" s="5">
        <v>0.32</v>
      </c>
      <c r="F838" s="5">
        <v>0.32</v>
      </c>
      <c r="G838" s="6">
        <v>3500</v>
      </c>
      <c r="H838" s="112">
        <v>0.32</v>
      </c>
      <c r="I838" s="19">
        <f t="shared" si="496"/>
        <v>-3.0303030303030328E-2</v>
      </c>
      <c r="J838" s="8">
        <f t="shared" si="497"/>
        <v>0.36019696007084728</v>
      </c>
      <c r="K838" s="8">
        <f t="shared" si="498"/>
        <v>0.26480303992915272</v>
      </c>
      <c r="L838" s="8">
        <f t="shared" si="499"/>
        <v>0.3125</v>
      </c>
      <c r="M838" s="19">
        <f t="shared" si="500"/>
        <v>0.36024480748867888</v>
      </c>
      <c r="N838" s="19">
        <f t="shared" si="501"/>
        <v>-7.8913007147698184E-3</v>
      </c>
      <c r="O838" s="19">
        <f t="shared" si="502"/>
        <v>2.3167801674437009E-3</v>
      </c>
      <c r="P838" s="19">
        <f t="shared" si="503"/>
        <v>4.4282019113824466E-3</v>
      </c>
      <c r="Q838" s="214"/>
      <c r="R838" s="305"/>
      <c r="S838" s="215"/>
      <c r="T838" t="str">
        <f t="shared" si="504"/>
        <v/>
      </c>
      <c r="U838" t="str">
        <f t="shared" si="505"/>
        <v/>
      </c>
      <c r="V838" t="str">
        <f t="shared" si="506"/>
        <v/>
      </c>
      <c r="W838" t="str">
        <f t="shared" si="507"/>
        <v/>
      </c>
      <c r="X838" s="10"/>
      <c r="Y838" s="219">
        <f t="shared" si="486"/>
        <v>-1.1868131868131859E-3</v>
      </c>
      <c r="Z838" s="78">
        <f t="shared" si="488"/>
        <v>0.30484772934011295</v>
      </c>
      <c r="AA838" s="78">
        <f t="shared" si="511"/>
        <v>0.31752093222556399</v>
      </c>
      <c r="AB838" s="74">
        <f t="shared" si="518"/>
        <v>837</v>
      </c>
      <c r="AC838" s="80">
        <f t="shared" si="490"/>
        <v>3.3952199717261974E-3</v>
      </c>
      <c r="AD838" s="79">
        <f t="shared" si="510"/>
        <v>-1.267320288545104E-2</v>
      </c>
      <c r="AE838" s="81">
        <f t="shared" si="491"/>
        <v>-1.6068422857177238E-2</v>
      </c>
      <c r="AF838" s="19">
        <f t="shared" si="513"/>
        <v>-3.9912968246289073E-2</v>
      </c>
      <c r="AG838" s="93">
        <f t="shared" si="512"/>
        <v>1.0162579165356482</v>
      </c>
      <c r="AH838" s="91">
        <f t="shared" si="514"/>
        <v>1.6195301866183231E-4</v>
      </c>
      <c r="AI838" s="96">
        <f t="shared" si="515"/>
        <v>831.52109770275763</v>
      </c>
      <c r="AJ838" s="5">
        <f t="shared" si="519"/>
        <v>-1.0000000000000009E-2</v>
      </c>
      <c r="AK838" s="5">
        <f t="shared" si="522"/>
        <v>0</v>
      </c>
      <c r="AL838" s="5">
        <f t="shared" si="485"/>
        <v>-1.0000000000000009E-2</v>
      </c>
      <c r="AM838" s="95">
        <f t="shared" si="492"/>
        <v>5.7142857142857117E-3</v>
      </c>
      <c r="AN838" s="95">
        <f t="shared" si="493"/>
        <v>-7.1428571428571409E-3</v>
      </c>
      <c r="AO838" s="78">
        <f t="shared" si="494"/>
        <v>0.79999999999999982</v>
      </c>
      <c r="AP838" s="8">
        <f t="shared" si="495"/>
        <v>44.444444444444436</v>
      </c>
      <c r="AQ838" s="8">
        <f t="shared" si="489"/>
        <v>65.116279069767444</v>
      </c>
      <c r="AR838" s="8">
        <f t="shared" si="517"/>
        <v>0</v>
      </c>
      <c r="AS838" s="114">
        <f t="shared" si="523"/>
        <v>0</v>
      </c>
      <c r="AT838" s="103">
        <f t="shared" si="508"/>
        <v>-0.17075451185040272</v>
      </c>
      <c r="AU838" s="5">
        <f t="shared" si="520"/>
        <v>0.32</v>
      </c>
      <c r="AW838" s="210">
        <f t="shared" si="521"/>
        <v>0</v>
      </c>
      <c r="AX838" s="276">
        <f t="shared" si="487"/>
        <v>-1.2751544018539564E-2</v>
      </c>
      <c r="AY838" s="19">
        <f t="shared" si="509"/>
        <v>0.13419773410449415</v>
      </c>
    </row>
    <row r="839" spans="1:51">
      <c r="A839" s="4">
        <v>39554</v>
      </c>
      <c r="B839" s="9">
        <f t="shared" si="516"/>
        <v>39554</v>
      </c>
      <c r="C839" s="5">
        <v>0.32</v>
      </c>
      <c r="D839" s="5">
        <v>0.32</v>
      </c>
      <c r="E839" s="5">
        <v>0.3</v>
      </c>
      <c r="F839" s="5">
        <v>0.3</v>
      </c>
      <c r="G839" s="6">
        <v>65000</v>
      </c>
      <c r="H839" s="112">
        <v>0.3</v>
      </c>
      <c r="I839" s="19">
        <f t="shared" si="496"/>
        <v>-6.2500000000000056E-2</v>
      </c>
      <c r="J839" s="8">
        <f t="shared" si="497"/>
        <v>0.35674932431938872</v>
      </c>
      <c r="K839" s="8">
        <f t="shared" si="498"/>
        <v>0.26425067568061128</v>
      </c>
      <c r="L839" s="8">
        <f t="shared" si="499"/>
        <v>0.3105</v>
      </c>
      <c r="M839" s="19">
        <f t="shared" si="500"/>
        <v>0.35004129469313705</v>
      </c>
      <c r="N839" s="19">
        <f t="shared" si="501"/>
        <v>-2.8323830304930856E-2</v>
      </c>
      <c r="O839" s="19">
        <f t="shared" si="502"/>
        <v>-9.5715292843683349E-3</v>
      </c>
      <c r="P839" s="19">
        <f t="shared" si="503"/>
        <v>-2.0859437591397006E-3</v>
      </c>
      <c r="Q839" s="214"/>
      <c r="R839" s="305"/>
      <c r="S839" s="215"/>
      <c r="T839" t="str">
        <f t="shared" si="504"/>
        <v/>
      </c>
      <c r="U839" t="str">
        <f t="shared" si="505"/>
        <v/>
      </c>
      <c r="V839" t="str">
        <f t="shared" si="506"/>
        <v/>
      </c>
      <c r="W839" t="str">
        <f t="shared" si="507"/>
        <v/>
      </c>
      <c r="X839" s="10"/>
      <c r="Y839" s="219">
        <f t="shared" si="486"/>
        <v>-6.1538461538461497E-4</v>
      </c>
      <c r="Z839" s="78">
        <f t="shared" si="488"/>
        <v>0.30410117902173556</v>
      </c>
      <c r="AA839" s="78">
        <f t="shared" si="511"/>
        <v>0.31622438324087226</v>
      </c>
      <c r="AB839" s="74">
        <f t="shared" si="518"/>
        <v>838</v>
      </c>
      <c r="AC839" s="80">
        <f t="shared" si="490"/>
        <v>3.1561749104324251E-3</v>
      </c>
      <c r="AD839" s="79">
        <f t="shared" si="510"/>
        <v>-1.2123204219136707E-2</v>
      </c>
      <c r="AE839" s="81">
        <f t="shared" si="491"/>
        <v>-1.5279379129569132E-2</v>
      </c>
      <c r="AF839" s="19">
        <f t="shared" si="513"/>
        <v>-3.8337347977060655E-2</v>
      </c>
      <c r="AG839" s="93">
        <f t="shared" si="512"/>
        <v>-7.0406354605718549E-2</v>
      </c>
      <c r="AH839" s="91">
        <f t="shared" si="514"/>
        <v>3.2097926199407015E-4</v>
      </c>
      <c r="AI839" s="96">
        <f t="shared" si="515"/>
        <v>832.73028467668576</v>
      </c>
      <c r="AJ839" s="5">
        <f t="shared" si="519"/>
        <v>-2.0000000000000018E-2</v>
      </c>
      <c r="AK839" s="5">
        <f t="shared" si="522"/>
        <v>0</v>
      </c>
      <c r="AL839" s="5">
        <f t="shared" si="485"/>
        <v>-2.0000000000000018E-2</v>
      </c>
      <c r="AM839" s="95">
        <f t="shared" si="492"/>
        <v>5.7142857142857117E-3</v>
      </c>
      <c r="AN839" s="95">
        <f t="shared" si="493"/>
        <v>-7.1428571428571409E-3</v>
      </c>
      <c r="AO839" s="78">
        <f t="shared" si="494"/>
        <v>0.79999999999999982</v>
      </c>
      <c r="AP839" s="8">
        <f t="shared" si="495"/>
        <v>44.444444444444436</v>
      </c>
      <c r="AQ839" s="8">
        <f t="shared" si="489"/>
        <v>65.116279069767444</v>
      </c>
      <c r="AR839" s="8">
        <f t="shared" si="517"/>
        <v>-1</v>
      </c>
      <c r="AS839" s="114">
        <f t="shared" si="523"/>
        <v>-65000</v>
      </c>
      <c r="AT839" s="103">
        <f t="shared" si="508"/>
        <v>-0.22052420207144413</v>
      </c>
      <c r="AU839" s="5">
        <f t="shared" si="520"/>
        <v>0.3</v>
      </c>
      <c r="AW839" s="210">
        <f t="shared" si="521"/>
        <v>6.6666666666666735E-2</v>
      </c>
      <c r="AX839" s="276">
        <f t="shared" si="487"/>
        <v>-1.0542975061489109E-2</v>
      </c>
      <c r="AY839" s="19">
        <f t="shared" si="509"/>
        <v>0.1732001202238255</v>
      </c>
    </row>
    <row r="840" spans="1:51">
      <c r="A840" s="4">
        <v>39555</v>
      </c>
      <c r="B840" s="9">
        <f t="shared" si="516"/>
        <v>39555</v>
      </c>
      <c r="C840" s="5">
        <v>0.32</v>
      </c>
      <c r="D840" s="5">
        <v>0.33</v>
      </c>
      <c r="E840" s="5">
        <v>0.3</v>
      </c>
      <c r="F840" s="5">
        <v>0.31</v>
      </c>
      <c r="G840" s="6">
        <v>118300</v>
      </c>
      <c r="H840" s="112">
        <v>0.31</v>
      </c>
      <c r="I840" s="19">
        <f t="shared" si="496"/>
        <v>3.3333333333333368E-2</v>
      </c>
      <c r="J840" s="8">
        <f t="shared" si="497"/>
        <v>0.35105584566190645</v>
      </c>
      <c r="K840" s="8">
        <f t="shared" si="498"/>
        <v>0.26594415433809354</v>
      </c>
      <c r="L840" s="8">
        <f t="shared" si="499"/>
        <v>0.3085</v>
      </c>
      <c r="M840" s="19">
        <f t="shared" si="500"/>
        <v>0.32003595467494583</v>
      </c>
      <c r="N840" s="19">
        <f t="shared" si="501"/>
        <v>-8.5719429316176349E-2</v>
      </c>
      <c r="O840" s="19">
        <f t="shared" si="502"/>
        <v>-1.59593256927518E-2</v>
      </c>
      <c r="P840" s="19">
        <f t="shared" si="503"/>
        <v>6.4086067258692578E-3</v>
      </c>
      <c r="Q840" s="214"/>
      <c r="R840" s="305"/>
      <c r="S840" s="215"/>
      <c r="T840" t="str">
        <f t="shared" si="504"/>
        <v/>
      </c>
      <c r="U840" t="str">
        <f t="shared" si="505"/>
        <v/>
      </c>
      <c r="V840" t="str">
        <f t="shared" si="506"/>
        <v/>
      </c>
      <c r="W840" t="str">
        <f t="shared" si="507"/>
        <v/>
      </c>
      <c r="X840" s="10"/>
      <c r="Y840" s="219">
        <f t="shared" si="486"/>
        <v>3.296703296703301E-4</v>
      </c>
      <c r="Z840" s="78">
        <f t="shared" si="488"/>
        <v>0.30500959745238826</v>
      </c>
      <c r="AA840" s="78">
        <f t="shared" si="511"/>
        <v>0.31576377888104773</v>
      </c>
      <c r="AB840" s="74">
        <f t="shared" si="518"/>
        <v>839</v>
      </c>
      <c r="AC840" s="80">
        <f t="shared" si="490"/>
        <v>3.6201581607277298E-3</v>
      </c>
      <c r="AD840" s="79">
        <f t="shared" si="510"/>
        <v>-1.0754181428659471E-2</v>
      </c>
      <c r="AE840" s="81">
        <f t="shared" si="491"/>
        <v>-1.43743395893872E-2</v>
      </c>
      <c r="AF840" s="19">
        <f t="shared" si="513"/>
        <v>-3.4057679024390913E-2</v>
      </c>
      <c r="AG840" s="93">
        <f t="shared" si="512"/>
        <v>0.147008091586323</v>
      </c>
      <c r="AH840" s="91">
        <f t="shared" si="514"/>
        <v>4.6915123776311124E-4</v>
      </c>
      <c r="AI840" s="96">
        <f t="shared" si="515"/>
        <v>833.56224041337657</v>
      </c>
      <c r="AJ840" s="5">
        <f t="shared" si="519"/>
        <v>1.0000000000000009E-2</v>
      </c>
      <c r="AK840" s="5">
        <f t="shared" si="522"/>
        <v>1.0000000000000009E-2</v>
      </c>
      <c r="AL840" s="5">
        <f t="shared" si="485"/>
        <v>0</v>
      </c>
      <c r="AM840" s="95">
        <f t="shared" si="492"/>
        <v>6.4285714285714267E-3</v>
      </c>
      <c r="AN840" s="95">
        <f t="shared" si="493"/>
        <v>-7.1428571428571409E-3</v>
      </c>
      <c r="AO840" s="78">
        <f t="shared" si="494"/>
        <v>0.9</v>
      </c>
      <c r="AP840" s="8">
        <f t="shared" si="495"/>
        <v>47.368421052631575</v>
      </c>
      <c r="AQ840" s="8">
        <f t="shared" si="489"/>
        <v>61.165048543689323</v>
      </c>
      <c r="AR840" s="8">
        <f t="shared" si="517"/>
        <v>-0.33333333333333331</v>
      </c>
      <c r="AS840" s="114">
        <f t="shared" si="523"/>
        <v>-39433.333333333328</v>
      </c>
      <c r="AT840" s="103">
        <f t="shared" si="508"/>
        <v>-0.33759393666902221</v>
      </c>
      <c r="AU840" s="5">
        <f t="shared" si="520"/>
        <v>0.31</v>
      </c>
      <c r="AW840" s="210">
        <f t="shared" si="521"/>
        <v>0.10000000000000009</v>
      </c>
      <c r="AX840" s="276">
        <f t="shared" si="487"/>
        <v>-8.9260466785938044E-3</v>
      </c>
      <c r="AY840" s="19">
        <f t="shared" si="509"/>
        <v>0.15336547544360085</v>
      </c>
    </row>
    <row r="841" spans="1:51">
      <c r="A841" s="4">
        <v>39556</v>
      </c>
      <c r="B841" s="9">
        <f t="shared" si="516"/>
        <v>39556</v>
      </c>
      <c r="C841" s="5">
        <v>0.31</v>
      </c>
      <c r="D841" s="5">
        <v>0.32</v>
      </c>
      <c r="E841" s="5">
        <v>0.31</v>
      </c>
      <c r="F841" s="5">
        <v>0.31</v>
      </c>
      <c r="G841" s="6">
        <v>136900</v>
      </c>
      <c r="H841" s="112">
        <v>0.31</v>
      </c>
      <c r="I841" s="19">
        <f t="shared" si="496"/>
        <v>0</v>
      </c>
      <c r="J841" s="8">
        <f t="shared" si="497"/>
        <v>0.35023742416388576</v>
      </c>
      <c r="K841" s="8">
        <f t="shared" si="498"/>
        <v>0.26576257583611423</v>
      </c>
      <c r="L841" s="8">
        <f t="shared" si="499"/>
        <v>0.308</v>
      </c>
      <c r="M841" s="19">
        <f t="shared" si="500"/>
        <v>0.31785832923241975</v>
      </c>
      <c r="N841" s="19">
        <f t="shared" si="501"/>
        <v>-6.804314986226653E-3</v>
      </c>
      <c r="O841" s="19">
        <f t="shared" si="502"/>
        <v>-2.3313142570737769E-3</v>
      </c>
      <c r="P841" s="19">
        <f t="shared" si="503"/>
        <v>-6.8276929203891102E-4</v>
      </c>
      <c r="Q841" s="214"/>
      <c r="R841" s="305"/>
      <c r="S841" s="215"/>
      <c r="T841" t="str">
        <f t="shared" si="504"/>
        <v/>
      </c>
      <c r="U841" t="str">
        <f t="shared" si="505"/>
        <v/>
      </c>
      <c r="V841" t="str">
        <f t="shared" si="506"/>
        <v/>
      </c>
      <c r="W841" t="str">
        <f t="shared" si="507"/>
        <v/>
      </c>
      <c r="X841" s="10"/>
      <c r="Y841" s="219">
        <f t="shared" si="486"/>
        <v>1.3186813186813189E-3</v>
      </c>
      <c r="Z841" s="78">
        <f t="shared" si="488"/>
        <v>0.30577811944472044</v>
      </c>
      <c r="AA841" s="78">
        <f t="shared" si="511"/>
        <v>0.3153372592438502</v>
      </c>
      <c r="AB841" s="74">
        <f t="shared" si="518"/>
        <v>840</v>
      </c>
      <c r="AC841" s="80">
        <f t="shared" si="490"/>
        <v>3.8521598322059543E-3</v>
      </c>
      <c r="AD841" s="79">
        <f t="shared" si="510"/>
        <v>-9.5591397991297566E-3</v>
      </c>
      <c r="AE841" s="81">
        <f t="shared" si="491"/>
        <v>-1.3411299631335711E-2</v>
      </c>
      <c r="AF841" s="19">
        <f t="shared" si="513"/>
        <v>-3.0314019415440142E-2</v>
      </c>
      <c r="AG841" s="93">
        <f t="shared" si="512"/>
        <v>6.4086059552598981E-2</v>
      </c>
      <c r="AH841" s="91">
        <f t="shared" si="514"/>
        <v>6.0449477621409313E-4</v>
      </c>
      <c r="AI841" s="96">
        <f t="shared" si="515"/>
        <v>834.25538121790385</v>
      </c>
      <c r="AJ841" s="5">
        <f t="shared" si="519"/>
        <v>0</v>
      </c>
      <c r="AK841" s="5">
        <f t="shared" si="522"/>
        <v>0</v>
      </c>
      <c r="AL841" s="5">
        <f t="shared" si="485"/>
        <v>0</v>
      </c>
      <c r="AM841" s="95">
        <f t="shared" si="492"/>
        <v>6.4285714285714267E-3</v>
      </c>
      <c r="AN841" s="95">
        <f t="shared" si="493"/>
        <v>-7.1428571428571409E-3</v>
      </c>
      <c r="AO841" s="78">
        <f t="shared" si="494"/>
        <v>0.9</v>
      </c>
      <c r="AP841" s="8">
        <f t="shared" si="495"/>
        <v>47.368421052631575</v>
      </c>
      <c r="AQ841" s="8">
        <f t="shared" si="489"/>
        <v>61.165048543689323</v>
      </c>
      <c r="AR841" s="8">
        <f t="shared" si="517"/>
        <v>-1</v>
      </c>
      <c r="AS841" s="114">
        <f t="shared" si="523"/>
        <v>-136900</v>
      </c>
      <c r="AT841" s="103">
        <f t="shared" si="508"/>
        <v>-0.36981362664222467</v>
      </c>
      <c r="AU841" s="5">
        <f t="shared" si="520"/>
        <v>0.31</v>
      </c>
      <c r="AW841" s="210">
        <f t="shared" si="521"/>
        <v>3.2258064516129059E-2</v>
      </c>
      <c r="AX841" s="276">
        <f t="shared" si="487"/>
        <v>-7.8664668852709216E-3</v>
      </c>
      <c r="AY841" s="19">
        <f t="shared" si="509"/>
        <v>0.11870650372733738</v>
      </c>
    </row>
    <row r="842" spans="1:51">
      <c r="A842" s="4">
        <v>39559</v>
      </c>
      <c r="B842" s="9">
        <f t="shared" si="516"/>
        <v>39559</v>
      </c>
      <c r="C842" s="5">
        <v>0.3</v>
      </c>
      <c r="D842" s="5">
        <v>0.34</v>
      </c>
      <c r="E842" s="5">
        <v>0.28999999999999998</v>
      </c>
      <c r="F842" s="5">
        <v>0.3</v>
      </c>
      <c r="G842" s="6">
        <v>385100</v>
      </c>
      <c r="H842" s="112">
        <v>0.3</v>
      </c>
      <c r="I842" s="19">
        <f t="shared" si="496"/>
        <v>-3.2258064516129059E-2</v>
      </c>
      <c r="J842" s="8">
        <f t="shared" si="497"/>
        <v>0.34569886648255838</v>
      </c>
      <c r="K842" s="8">
        <f t="shared" si="498"/>
        <v>0.2663011335174415</v>
      </c>
      <c r="L842" s="8">
        <f t="shared" si="499"/>
        <v>0.30599999999999994</v>
      </c>
      <c r="M842" s="19">
        <f t="shared" si="500"/>
        <v>0.29815018778324759</v>
      </c>
      <c r="N842" s="19">
        <f t="shared" si="501"/>
        <v>-6.2002910217153553E-2</v>
      </c>
      <c r="O842" s="19">
        <f t="shared" si="502"/>
        <v>-1.2958517189195823E-2</v>
      </c>
      <c r="P842" s="19">
        <f t="shared" si="503"/>
        <v>2.0264617003839386E-3</v>
      </c>
      <c r="Q842" s="214"/>
      <c r="R842" s="305"/>
      <c r="S842" s="215"/>
      <c r="T842" t="str">
        <f t="shared" si="504"/>
        <v/>
      </c>
      <c r="U842" t="str">
        <f t="shared" si="505"/>
        <v/>
      </c>
      <c r="V842" t="str">
        <f t="shared" si="506"/>
        <v/>
      </c>
      <c r="W842" t="str">
        <f t="shared" si="507"/>
        <v/>
      </c>
      <c r="X842" s="10"/>
      <c r="Y842" s="219">
        <f t="shared" si="486"/>
        <v>2.0659340659340657E-3</v>
      </c>
      <c r="Z842" s="78">
        <f t="shared" si="488"/>
        <v>0.30488828905023352</v>
      </c>
      <c r="AA842" s="78">
        <f t="shared" si="511"/>
        <v>0.31420230205980526</v>
      </c>
      <c r="AB842" s="74">
        <f t="shared" si="518"/>
        <v>841</v>
      </c>
      <c r="AC842" s="80">
        <f t="shared" si="490"/>
        <v>3.277829297411175E-3</v>
      </c>
      <c r="AD842" s="79">
        <f t="shared" si="510"/>
        <v>-9.3140130095717422E-3</v>
      </c>
      <c r="AE842" s="81">
        <f t="shared" si="491"/>
        <v>-1.2591842306982917E-2</v>
      </c>
      <c r="AF842" s="19">
        <f t="shared" si="513"/>
        <v>-2.9643363363387812E-2</v>
      </c>
      <c r="AG842" s="93">
        <f t="shared" si="512"/>
        <v>-0.14909312173214959</v>
      </c>
      <c r="AH842" s="91">
        <f t="shared" si="514"/>
        <v>7.0785113518175024E-4</v>
      </c>
      <c r="AI842" s="96">
        <f t="shared" si="515"/>
        <v>834.95714389324019</v>
      </c>
      <c r="AJ842" s="5">
        <f t="shared" si="519"/>
        <v>-1.0000000000000009E-2</v>
      </c>
      <c r="AK842" s="5">
        <f t="shared" si="522"/>
        <v>0</v>
      </c>
      <c r="AL842" s="5">
        <f t="shared" ref="AL842:AL905" si="524">IF(AJ842&lt;0,AJ842,0)</f>
        <v>-1.0000000000000009E-2</v>
      </c>
      <c r="AM842" s="95">
        <f t="shared" si="492"/>
        <v>6.4285714285714267E-3</v>
      </c>
      <c r="AN842" s="95">
        <f t="shared" si="493"/>
        <v>-7.8571428571428559E-3</v>
      </c>
      <c r="AO842" s="78">
        <f t="shared" si="494"/>
        <v>0.81818181818181812</v>
      </c>
      <c r="AP842" s="8">
        <f t="shared" si="495"/>
        <v>45</v>
      </c>
      <c r="AQ842" s="8">
        <f t="shared" si="489"/>
        <v>62.068965517241374</v>
      </c>
      <c r="AR842" s="8">
        <f t="shared" si="517"/>
        <v>-0.6</v>
      </c>
      <c r="AS842" s="114">
        <f t="shared" si="523"/>
        <v>-231060</v>
      </c>
      <c r="AT842" s="103">
        <f t="shared" si="508"/>
        <v>-0.41001443432382695</v>
      </c>
      <c r="AU842" s="5">
        <f t="shared" si="520"/>
        <v>0.3</v>
      </c>
      <c r="AW842" s="210">
        <f t="shared" si="521"/>
        <v>0.17241379310344845</v>
      </c>
      <c r="AX842" s="276">
        <f t="shared" si="487"/>
        <v>-7.0354764158547063E-3</v>
      </c>
      <c r="AY842" s="19">
        <f t="shared" si="509"/>
        <v>0.10563706445801634</v>
      </c>
    </row>
    <row r="843" spans="1:51">
      <c r="A843" s="4">
        <v>39560</v>
      </c>
      <c r="B843" s="9">
        <f t="shared" si="516"/>
        <v>39560</v>
      </c>
      <c r="C843" s="5">
        <v>0.32</v>
      </c>
      <c r="D843" s="5">
        <v>0.32</v>
      </c>
      <c r="E843" s="5">
        <v>0.31</v>
      </c>
      <c r="F843" s="5">
        <v>0.32</v>
      </c>
      <c r="G843" s="6">
        <v>107000</v>
      </c>
      <c r="H843" s="112">
        <v>0.32</v>
      </c>
      <c r="I843" s="19">
        <f t="shared" si="496"/>
        <v>6.6666666666666735E-2</v>
      </c>
      <c r="J843" s="8">
        <f t="shared" si="497"/>
        <v>0.34214835124201343</v>
      </c>
      <c r="K843" s="8">
        <f t="shared" si="498"/>
        <v>0.26785164875798656</v>
      </c>
      <c r="L843" s="8">
        <f t="shared" si="499"/>
        <v>0.30499999999999999</v>
      </c>
      <c r="M843" s="19">
        <f t="shared" si="500"/>
        <v>0.27738004536666699</v>
      </c>
      <c r="N843" s="19">
        <f t="shared" si="501"/>
        <v>-6.9663355139927982E-2</v>
      </c>
      <c r="O843" s="19">
        <f t="shared" si="502"/>
        <v>-1.0270543483902583E-2</v>
      </c>
      <c r="P843" s="19">
        <f t="shared" si="503"/>
        <v>5.8224132209467551E-3</v>
      </c>
      <c r="Q843" s="214"/>
      <c r="R843" s="305"/>
      <c r="S843" s="215"/>
      <c r="T843" t="str">
        <f t="shared" si="504"/>
        <v/>
      </c>
      <c r="U843" t="str">
        <f t="shared" si="505"/>
        <v/>
      </c>
      <c r="V843" t="str">
        <f t="shared" si="506"/>
        <v/>
      </c>
      <c r="W843" t="str">
        <f t="shared" si="507"/>
        <v/>
      </c>
      <c r="X843" s="10"/>
      <c r="Y843" s="219">
        <f t="shared" si="486"/>
        <v>2.8131868131868127E-3</v>
      </c>
      <c r="Z843" s="78">
        <f t="shared" si="488"/>
        <v>0.30721549253649755</v>
      </c>
      <c r="AA843" s="78">
        <f t="shared" si="511"/>
        <v>0.31463133170737967</v>
      </c>
      <c r="AB843" s="74">
        <f t="shared" si="518"/>
        <v>842</v>
      </c>
      <c r="AC843" s="80">
        <f t="shared" si="490"/>
        <v>4.1408025088806363E-3</v>
      </c>
      <c r="AD843" s="79">
        <f t="shared" si="510"/>
        <v>-7.4158391708821214E-3</v>
      </c>
      <c r="AE843" s="81">
        <f t="shared" si="491"/>
        <v>-1.1556641679762758E-2</v>
      </c>
      <c r="AF843" s="19">
        <f t="shared" si="513"/>
        <v>-2.3569932246223852E-2</v>
      </c>
      <c r="AG843" s="93">
        <f t="shared" si="512"/>
        <v>0.26327582469014976</v>
      </c>
      <c r="AH843" s="91">
        <f t="shared" si="514"/>
        <v>7.8412749766628212E-4</v>
      </c>
      <c r="AI843" s="96">
        <f t="shared" si="515"/>
        <v>835.47239821534572</v>
      </c>
      <c r="AJ843" s="5">
        <f t="shared" si="519"/>
        <v>2.0000000000000018E-2</v>
      </c>
      <c r="AK843" s="5">
        <f t="shared" si="522"/>
        <v>2.0000000000000018E-2</v>
      </c>
      <c r="AL843" s="5">
        <f t="shared" si="524"/>
        <v>0</v>
      </c>
      <c r="AM843" s="95">
        <f t="shared" si="492"/>
        <v>7.8571428571428559E-3</v>
      </c>
      <c r="AN843" s="95">
        <f t="shared" si="493"/>
        <v>-6.4285714285714267E-3</v>
      </c>
      <c r="AO843" s="78">
        <f t="shared" si="494"/>
        <v>1.2222222222222223</v>
      </c>
      <c r="AP843" s="8">
        <f t="shared" si="495"/>
        <v>55</v>
      </c>
      <c r="AQ843" s="8">
        <f t="shared" si="489"/>
        <v>63.114754098360656</v>
      </c>
      <c r="AR843" s="8">
        <f t="shared" si="517"/>
        <v>1</v>
      </c>
      <c r="AS843" s="114">
        <f t="shared" si="523"/>
        <v>107000</v>
      </c>
      <c r="AT843" s="103">
        <f t="shared" si="508"/>
        <v>-0.38174812213442627</v>
      </c>
      <c r="AU843" s="5">
        <f t="shared" si="520"/>
        <v>0.32</v>
      </c>
      <c r="AW843" s="210">
        <f t="shared" si="521"/>
        <v>3.2258064516129059E-2</v>
      </c>
      <c r="AX843" s="276">
        <f t="shared" si="487"/>
        <v>-7.0240342660190264E-3</v>
      </c>
      <c r="AY843" s="19">
        <f t="shared" si="509"/>
        <v>1.626350393257597E-3</v>
      </c>
    </row>
    <row r="844" spans="1:51">
      <c r="A844" s="4">
        <v>39561</v>
      </c>
      <c r="B844" s="9">
        <f t="shared" si="516"/>
        <v>39561</v>
      </c>
      <c r="C844" s="5">
        <v>0.31</v>
      </c>
      <c r="D844" s="5">
        <v>0.34</v>
      </c>
      <c r="E844" s="5">
        <v>0.31</v>
      </c>
      <c r="F844" s="5">
        <v>0.34</v>
      </c>
      <c r="G844" s="6">
        <v>3183300</v>
      </c>
      <c r="H844" s="112">
        <v>0.34</v>
      </c>
      <c r="I844" s="19">
        <f t="shared" si="496"/>
        <v>6.2500000000000056E-2</v>
      </c>
      <c r="J844" s="8">
        <f t="shared" si="497"/>
        <v>0.34214835124201343</v>
      </c>
      <c r="K844" s="8">
        <f t="shared" si="498"/>
        <v>0.26785164875798656</v>
      </c>
      <c r="L844" s="8">
        <f t="shared" si="499"/>
        <v>0.30499999999999999</v>
      </c>
      <c r="M844" s="19">
        <f t="shared" si="500"/>
        <v>0.27738004536666699</v>
      </c>
      <c r="N844" s="19">
        <f t="shared" si="501"/>
        <v>0</v>
      </c>
      <c r="O844" s="19">
        <f t="shared" si="502"/>
        <v>0</v>
      </c>
      <c r="P844" s="19">
        <f t="shared" si="503"/>
        <v>0</v>
      </c>
      <c r="Q844" s="214"/>
      <c r="R844" s="305"/>
      <c r="S844" s="215"/>
      <c r="T844" t="str">
        <f t="shared" si="504"/>
        <v/>
      </c>
      <c r="U844" t="str">
        <f t="shared" si="505"/>
        <v/>
      </c>
      <c r="V844" t="str">
        <f t="shared" si="506"/>
        <v/>
      </c>
      <c r="W844" t="str">
        <f t="shared" si="507"/>
        <v/>
      </c>
      <c r="X844" s="10"/>
      <c r="Y844" s="219">
        <f t="shared" si="486"/>
        <v>3.7142857142857134E-3</v>
      </c>
      <c r="Z844" s="78">
        <f t="shared" si="488"/>
        <v>0.3122643066858769</v>
      </c>
      <c r="AA844" s="78">
        <f t="shared" si="511"/>
        <v>0.31650861316103357</v>
      </c>
      <c r="AB844" s="74">
        <f t="shared" si="518"/>
        <v>843</v>
      </c>
      <c r="AC844" s="80">
        <f t="shared" si="490"/>
        <v>5.8498681636848723E-3</v>
      </c>
      <c r="AD844" s="79">
        <f t="shared" si="510"/>
        <v>-4.2443064751566673E-3</v>
      </c>
      <c r="AE844" s="81">
        <f t="shared" si="491"/>
        <v>-1.009417463884154E-2</v>
      </c>
      <c r="AF844" s="19">
        <f t="shared" si="513"/>
        <v>-1.3409766112738438E-2</v>
      </c>
      <c r="AG844" s="93">
        <f t="shared" si="512"/>
        <v>0.41273778479868622</v>
      </c>
      <c r="AH844" s="91">
        <f t="shared" si="514"/>
        <v>8.4749159247895145E-4</v>
      </c>
      <c r="AI844" s="96">
        <f t="shared" si="515"/>
        <v>835.79146553489272</v>
      </c>
      <c r="AJ844" s="5">
        <f t="shared" si="519"/>
        <v>2.0000000000000018E-2</v>
      </c>
      <c r="AK844" s="5">
        <f t="shared" si="522"/>
        <v>2.0000000000000018E-2</v>
      </c>
      <c r="AL844" s="5">
        <f t="shared" si="524"/>
        <v>0</v>
      </c>
      <c r="AM844" s="95">
        <f t="shared" si="492"/>
        <v>9.285714285714286E-3</v>
      </c>
      <c r="AN844" s="95">
        <f t="shared" si="493"/>
        <v>-5.7142857142857117E-3</v>
      </c>
      <c r="AO844" s="78">
        <f t="shared" si="494"/>
        <v>1.6250000000000009</v>
      </c>
      <c r="AP844" s="8">
        <f t="shared" si="495"/>
        <v>61.904761904761919</v>
      </c>
      <c r="AQ844" s="8">
        <f t="shared" si="489"/>
        <v>61.904761904761919</v>
      </c>
      <c r="AR844" s="8">
        <f t="shared" si="517"/>
        <v>1</v>
      </c>
      <c r="AS844" s="114">
        <f t="shared" si="523"/>
        <v>3183300</v>
      </c>
      <c r="AT844" s="103">
        <f t="shared" si="508"/>
        <v>0.45610828453489471</v>
      </c>
      <c r="AU844" s="5">
        <f t="shared" si="520"/>
        <v>0.34</v>
      </c>
      <c r="AW844" s="210">
        <f t="shared" si="521"/>
        <v>9.6774193548387177E-2</v>
      </c>
      <c r="AX844" s="276">
        <f t="shared" si="487"/>
        <v>-6.8342047644778569E-3</v>
      </c>
      <c r="AY844" s="19">
        <f t="shared" si="509"/>
        <v>2.702570835389136E-2</v>
      </c>
    </row>
    <row r="845" spans="1:51">
      <c r="A845" s="4">
        <v>39562</v>
      </c>
      <c r="B845" s="9">
        <f t="shared" si="516"/>
        <v>39562</v>
      </c>
      <c r="C845" s="5">
        <v>0.34</v>
      </c>
      <c r="D845" s="5">
        <v>0.34</v>
      </c>
      <c r="E845" s="5">
        <v>0.33</v>
      </c>
      <c r="F845" s="5">
        <v>0.33</v>
      </c>
      <c r="G845" s="6">
        <v>66300</v>
      </c>
      <c r="H845" s="112">
        <v>0.33</v>
      </c>
      <c r="I845" s="19">
        <f t="shared" si="496"/>
        <v>-2.9411764705882377E-2</v>
      </c>
      <c r="J845" s="8">
        <f t="shared" si="497"/>
        <v>0.34369685850956855</v>
      </c>
      <c r="K845" s="8">
        <f t="shared" si="498"/>
        <v>0.26730314149043144</v>
      </c>
      <c r="L845" s="8">
        <f t="shared" si="499"/>
        <v>0.30549999999999999</v>
      </c>
      <c r="M845" s="19">
        <f t="shared" si="500"/>
        <v>0.28579431050896104</v>
      </c>
      <c r="N845" s="19">
        <f t="shared" si="501"/>
        <v>3.0334788975794117E-2</v>
      </c>
      <c r="O845" s="19">
        <f t="shared" si="502"/>
        <v>4.5258358309603793E-3</v>
      </c>
      <c r="P845" s="19">
        <f t="shared" si="503"/>
        <v>-2.0478024686370936E-3</v>
      </c>
      <c r="Q845" s="214"/>
      <c r="R845" s="305"/>
      <c r="S845" s="215"/>
      <c r="T845" t="str">
        <f t="shared" si="504"/>
        <v/>
      </c>
      <c r="U845" t="str">
        <f t="shared" si="505"/>
        <v/>
      </c>
      <c r="V845" t="str">
        <f t="shared" si="506"/>
        <v/>
      </c>
      <c r="W845" t="str">
        <f t="shared" si="507"/>
        <v/>
      </c>
      <c r="X845" s="10"/>
      <c r="Y845" s="219">
        <f t="shared" si="486"/>
        <v>3.7802197802197807E-3</v>
      </c>
      <c r="Z845" s="78">
        <f t="shared" si="488"/>
        <v>0.31499560345625188</v>
      </c>
      <c r="AA845" s="78">
        <f t="shared" si="511"/>
        <v>0.31750697578711706</v>
      </c>
      <c r="AB845" s="74">
        <f t="shared" si="518"/>
        <v>844</v>
      </c>
      <c r="AC845" s="80">
        <f t="shared" si="490"/>
        <v>6.0662418463810867E-3</v>
      </c>
      <c r="AD845" s="79">
        <f t="shared" si="510"/>
        <v>-2.5113723308651803E-3</v>
      </c>
      <c r="AE845" s="81">
        <f t="shared" si="491"/>
        <v>-8.577614177246267E-3</v>
      </c>
      <c r="AF845" s="19">
        <f t="shared" si="513"/>
        <v>-7.9096603299481892E-3</v>
      </c>
      <c r="AG845" s="93">
        <f t="shared" si="512"/>
        <v>3.6987787868354133E-2</v>
      </c>
      <c r="AH845" s="91">
        <f t="shared" si="514"/>
        <v>8.4405853886929203E-4</v>
      </c>
      <c r="AI845" s="96">
        <f t="shared" si="515"/>
        <v>836.01219347069537</v>
      </c>
      <c r="AJ845" s="5">
        <f t="shared" si="519"/>
        <v>-1.0000000000000009E-2</v>
      </c>
      <c r="AK845" s="5">
        <f t="shared" si="522"/>
        <v>0</v>
      </c>
      <c r="AL845" s="5">
        <f t="shared" si="524"/>
        <v>-1.0000000000000009E-2</v>
      </c>
      <c r="AM845" s="95">
        <f t="shared" si="492"/>
        <v>9.285714285714286E-3</v>
      </c>
      <c r="AN845" s="95">
        <f t="shared" si="493"/>
        <v>-5.7142857142857151E-3</v>
      </c>
      <c r="AO845" s="78">
        <f t="shared" si="494"/>
        <v>1.6249999999999998</v>
      </c>
      <c r="AP845" s="8">
        <f t="shared" si="495"/>
        <v>61.904761904761905</v>
      </c>
      <c r="AQ845" s="8">
        <f t="shared" si="489"/>
        <v>61.904761904761905</v>
      </c>
      <c r="AR845" s="8">
        <f t="shared" si="517"/>
        <v>-1</v>
      </c>
      <c r="AS845" s="114">
        <f t="shared" si="523"/>
        <v>-66300</v>
      </c>
      <c r="AT845" s="103">
        <f t="shared" si="508"/>
        <v>0.43827146435891579</v>
      </c>
      <c r="AU845" s="5">
        <f t="shared" si="520"/>
        <v>0.33</v>
      </c>
      <c r="AW845" s="210">
        <f t="shared" si="521"/>
        <v>3.0303030303030328E-2</v>
      </c>
      <c r="AX845" s="276">
        <f t="shared" si="487"/>
        <v>-5.7907961227233505E-3</v>
      </c>
      <c r="AY845" s="19">
        <f t="shared" si="509"/>
        <v>0.15267447753070423</v>
      </c>
    </row>
    <row r="846" spans="1:51">
      <c r="A846" s="4">
        <v>39566</v>
      </c>
      <c r="B846" s="9">
        <f t="shared" si="516"/>
        <v>39566</v>
      </c>
      <c r="C846" s="5">
        <v>0.33</v>
      </c>
      <c r="D846" s="5">
        <v>0.33</v>
      </c>
      <c r="E846" s="5">
        <v>0.32</v>
      </c>
      <c r="F846" s="5">
        <v>0.32</v>
      </c>
      <c r="G846" s="6">
        <v>32400</v>
      </c>
      <c r="H846" s="112">
        <v>0.32</v>
      </c>
      <c r="I846" s="19">
        <f t="shared" si="496"/>
        <v>-3.0303030303030328E-2</v>
      </c>
      <c r="J846" s="8">
        <f t="shared" si="497"/>
        <v>0.34369685850956855</v>
      </c>
      <c r="K846" s="8">
        <f t="shared" si="498"/>
        <v>0.26730314149043144</v>
      </c>
      <c r="L846" s="8">
        <f t="shared" si="499"/>
        <v>0.30549999999999999</v>
      </c>
      <c r="M846" s="19">
        <f t="shared" si="500"/>
        <v>0.28579431050896104</v>
      </c>
      <c r="N846" s="19">
        <f t="shared" si="501"/>
        <v>0</v>
      </c>
      <c r="O846" s="19">
        <f t="shared" si="502"/>
        <v>0</v>
      </c>
      <c r="P846" s="19">
        <f t="shared" si="503"/>
        <v>0</v>
      </c>
      <c r="Q846" s="214"/>
      <c r="R846" s="305"/>
      <c r="S846" s="215"/>
      <c r="T846" t="str">
        <f t="shared" si="504"/>
        <v/>
      </c>
      <c r="U846" t="str">
        <f t="shared" si="505"/>
        <v/>
      </c>
      <c r="V846" t="str">
        <f t="shared" si="506"/>
        <v/>
      </c>
      <c r="W846" t="str">
        <f t="shared" si="507"/>
        <v/>
      </c>
      <c r="X846" s="10"/>
      <c r="Y846" s="219">
        <f t="shared" ref="Y846:Y909" si="525">SLOPE(H833:H846,AB833:AB846)</f>
        <v>3.0109890109890117E-3</v>
      </c>
      <c r="Z846" s="78">
        <f t="shared" si="488"/>
        <v>0.31576628052398908</v>
      </c>
      <c r="AA846" s="78">
        <f t="shared" si="511"/>
        <v>0.31769145957887041</v>
      </c>
      <c r="AB846" s="74">
        <f t="shared" si="518"/>
        <v>845</v>
      </c>
      <c r="AC846" s="80">
        <f t="shared" si="490"/>
        <v>5.3219480978919566E-3</v>
      </c>
      <c r="AD846" s="79">
        <f t="shared" si="510"/>
        <v>-1.9251790548813208E-3</v>
      </c>
      <c r="AE846" s="81">
        <f t="shared" si="491"/>
        <v>-7.2471271527732774E-3</v>
      </c>
      <c r="AF846" s="19">
        <f t="shared" si="513"/>
        <v>-6.0599018224579432E-3</v>
      </c>
      <c r="AG846" s="93">
        <f t="shared" si="512"/>
        <v>-0.12269437443104092</v>
      </c>
      <c r="AH846" s="91">
        <f t="shared" si="514"/>
        <v>7.4356828357088824E-4</v>
      </c>
      <c r="AI846" s="96">
        <f t="shared" si="515"/>
        <v>836.02362625949297</v>
      </c>
      <c r="AJ846" s="5">
        <f t="shared" si="519"/>
        <v>-1.0000000000000009E-2</v>
      </c>
      <c r="AK846" s="5">
        <f t="shared" si="522"/>
        <v>0</v>
      </c>
      <c r="AL846" s="5">
        <f t="shared" si="524"/>
        <v>-1.0000000000000009E-2</v>
      </c>
      <c r="AM846" s="95">
        <f t="shared" si="492"/>
        <v>9.285714285714286E-3</v>
      </c>
      <c r="AN846" s="95">
        <f t="shared" si="493"/>
        <v>-5.7142857142857151E-3</v>
      </c>
      <c r="AO846" s="78">
        <f t="shared" si="494"/>
        <v>1.6249999999999998</v>
      </c>
      <c r="AP846" s="8">
        <f t="shared" si="495"/>
        <v>61.904761904761905</v>
      </c>
      <c r="AQ846" s="8">
        <f t="shared" si="489"/>
        <v>61.904761904761905</v>
      </c>
      <c r="AR846" s="8">
        <f t="shared" si="517"/>
        <v>-1</v>
      </c>
      <c r="AS846" s="114">
        <f t="shared" si="523"/>
        <v>-32400</v>
      </c>
      <c r="AT846" s="103">
        <f t="shared" si="508"/>
        <v>0.42948166591217729</v>
      </c>
      <c r="AU846" s="5">
        <f t="shared" si="520"/>
        <v>0.32</v>
      </c>
      <c r="AW846" s="210">
        <f t="shared" si="521"/>
        <v>3.1250000000000028E-2</v>
      </c>
      <c r="AX846" s="276">
        <f t="shared" ref="AX846:AX909" si="526">SLOPE(M833:M846,AB833:AB846)</f>
        <v>-5.749676238044607E-3</v>
      </c>
      <c r="AY846" s="19">
        <f t="shared" si="509"/>
        <v>7.100903538528526E-3</v>
      </c>
    </row>
    <row r="847" spans="1:51">
      <c r="A847" s="4">
        <v>39567</v>
      </c>
      <c r="B847" s="9">
        <f t="shared" si="516"/>
        <v>39567</v>
      </c>
      <c r="C847" s="5">
        <v>0.35</v>
      </c>
      <c r="D847" s="5">
        <v>0.36</v>
      </c>
      <c r="E847" s="5">
        <v>0.34</v>
      </c>
      <c r="F847" s="5">
        <v>0.34</v>
      </c>
      <c r="G847" s="6">
        <v>144400</v>
      </c>
      <c r="H847" s="112">
        <v>0.34</v>
      </c>
      <c r="I847" s="19">
        <f t="shared" si="496"/>
        <v>6.2500000000000056E-2</v>
      </c>
      <c r="J847" s="8">
        <f t="shared" si="497"/>
        <v>0.34713249930782009</v>
      </c>
      <c r="K847" s="8">
        <f t="shared" si="498"/>
        <v>0.2658675006921799</v>
      </c>
      <c r="L847" s="8">
        <f t="shared" si="499"/>
        <v>0.30649999999999999</v>
      </c>
      <c r="M847" s="19">
        <f t="shared" si="500"/>
        <v>0.30565976813288059</v>
      </c>
      <c r="N847" s="19">
        <f t="shared" si="501"/>
        <v>6.9509632954350503E-2</v>
      </c>
      <c r="O847" s="19">
        <f t="shared" si="502"/>
        <v>9.9961367501294439E-3</v>
      </c>
      <c r="P847" s="19">
        <f t="shared" si="503"/>
        <v>-5.3708339911258673E-3</v>
      </c>
      <c r="Q847" s="214"/>
      <c r="R847" s="305"/>
      <c r="S847" s="215"/>
      <c r="T847" t="str">
        <f t="shared" si="504"/>
        <v>BrokeBandUpper</v>
      </c>
      <c r="U847" t="str">
        <f t="shared" si="505"/>
        <v>BrokeBandUpper</v>
      </c>
      <c r="V847" t="str">
        <f t="shared" si="506"/>
        <v/>
      </c>
      <c r="W847" t="str">
        <f t="shared" si="507"/>
        <v/>
      </c>
      <c r="X847" s="10"/>
      <c r="Y847" s="219">
        <f t="shared" si="525"/>
        <v>3.2527472527472531E-3</v>
      </c>
      <c r="Z847" s="78">
        <f t="shared" si="488"/>
        <v>0.31949827332329478</v>
      </c>
      <c r="AA847" s="78">
        <f t="shared" si="511"/>
        <v>0.31934229157003402</v>
      </c>
      <c r="AB847" s="74">
        <f t="shared" si="518"/>
        <v>846</v>
      </c>
      <c r="AC847" s="80">
        <f t="shared" si="490"/>
        <v>5.922487124827229E-3</v>
      </c>
      <c r="AD847" s="79">
        <f t="shared" si="510"/>
        <v>1.559817532607588E-4</v>
      </c>
      <c r="AE847" s="81">
        <f t="shared" si="491"/>
        <v>-5.7665053715664702E-3</v>
      </c>
      <c r="AF847" s="19">
        <f t="shared" si="513"/>
        <v>4.8844690283231999E-4</v>
      </c>
      <c r="AG847" s="93">
        <f t="shared" si="512"/>
        <v>0.11284195484227817</v>
      </c>
      <c r="AH847" s="91">
        <f t="shared" si="514"/>
        <v>6.5052867309577632E-4</v>
      </c>
      <c r="AI847" s="96">
        <f t="shared" si="515"/>
        <v>835.87108169688986</v>
      </c>
      <c r="AJ847" s="5">
        <f t="shared" si="519"/>
        <v>2.0000000000000018E-2</v>
      </c>
      <c r="AK847" s="5">
        <f t="shared" si="522"/>
        <v>2.0000000000000018E-2</v>
      </c>
      <c r="AL847" s="5">
        <f t="shared" si="524"/>
        <v>0</v>
      </c>
      <c r="AM847" s="95">
        <f t="shared" si="492"/>
        <v>9.2857142857142895E-3</v>
      </c>
      <c r="AN847" s="95">
        <f t="shared" si="493"/>
        <v>-5.7142857142857151E-3</v>
      </c>
      <c r="AO847" s="78">
        <f t="shared" si="494"/>
        <v>1.6250000000000004</v>
      </c>
      <c r="AP847" s="8">
        <f t="shared" si="495"/>
        <v>61.904761904761912</v>
      </c>
      <c r="AQ847" s="8">
        <f t="shared" si="489"/>
        <v>61.904761904761912</v>
      </c>
      <c r="AR847" s="8">
        <f t="shared" si="517"/>
        <v>-1</v>
      </c>
      <c r="AS847" s="114">
        <f t="shared" si="523"/>
        <v>-144400</v>
      </c>
      <c r="AT847" s="103">
        <f t="shared" si="508"/>
        <v>0.40502048610467362</v>
      </c>
      <c r="AU847" s="5">
        <f t="shared" si="520"/>
        <v>0.34</v>
      </c>
      <c r="AW847" s="210">
        <f t="shared" si="521"/>
        <v>5.8823529411764594E-2</v>
      </c>
      <c r="AX847" s="276">
        <f t="shared" si="526"/>
        <v>-5.9087922974664607E-3</v>
      </c>
      <c r="AY847" s="19">
        <f t="shared" si="509"/>
        <v>-2.7673916379675503E-2</v>
      </c>
    </row>
    <row r="848" spans="1:51">
      <c r="A848" s="4">
        <v>39568</v>
      </c>
      <c r="B848" s="9">
        <f t="shared" si="516"/>
        <v>39568</v>
      </c>
      <c r="C848" s="5">
        <v>0.34</v>
      </c>
      <c r="D848" s="5">
        <v>0.34</v>
      </c>
      <c r="E848" s="5">
        <v>0.34</v>
      </c>
      <c r="F848" s="5">
        <v>0.34</v>
      </c>
      <c r="G848" s="6">
        <v>5000</v>
      </c>
      <c r="H848" s="112">
        <v>0.34</v>
      </c>
      <c r="I848" s="19">
        <f t="shared" si="496"/>
        <v>0</v>
      </c>
      <c r="J848" s="8">
        <f t="shared" si="497"/>
        <v>0.35033689998120776</v>
      </c>
      <c r="K848" s="8">
        <f t="shared" si="498"/>
        <v>0.26466310001879223</v>
      </c>
      <c r="L848" s="8">
        <f t="shared" si="499"/>
        <v>0.3075</v>
      </c>
      <c r="M848" s="19">
        <f t="shared" si="500"/>
        <v>0.32370889616396209</v>
      </c>
      <c r="N848" s="19">
        <f t="shared" si="501"/>
        <v>5.9049734092695289E-2</v>
      </c>
      <c r="O848" s="19">
        <f t="shared" si="502"/>
        <v>9.2310592634720998E-3</v>
      </c>
      <c r="P848" s="19">
        <f t="shared" si="503"/>
        <v>-4.5300785927277461E-3</v>
      </c>
      <c r="Q848" s="214"/>
      <c r="R848" s="305"/>
      <c r="S848" s="215"/>
      <c r="T848" t="str">
        <f t="shared" si="504"/>
        <v/>
      </c>
      <c r="U848" t="str">
        <f t="shared" si="505"/>
        <v/>
      </c>
      <c r="V848" t="str">
        <f t="shared" si="506"/>
        <v/>
      </c>
      <c r="W848" t="str">
        <f t="shared" si="507"/>
        <v/>
      </c>
      <c r="X848" s="10"/>
      <c r="Y848" s="219">
        <f t="shared" si="525"/>
        <v>3.6043956043956046E-3</v>
      </c>
      <c r="Z848" s="78">
        <f t="shared" si="488"/>
        <v>0.32265553923150736</v>
      </c>
      <c r="AA848" s="78">
        <f t="shared" si="511"/>
        <v>0.32087096199385151</v>
      </c>
      <c r="AB848" s="74">
        <f t="shared" si="518"/>
        <v>847</v>
      </c>
      <c r="AC848" s="80">
        <f t="shared" si="490"/>
        <v>6.0408660873778556E-3</v>
      </c>
      <c r="AD848" s="79">
        <f t="shared" si="510"/>
        <v>1.7845772376558489E-3</v>
      </c>
      <c r="AE848" s="81">
        <f t="shared" si="491"/>
        <v>-4.2562888497220067E-3</v>
      </c>
      <c r="AF848" s="19">
        <f t="shared" si="513"/>
        <v>5.5616663675850005E-3</v>
      </c>
      <c r="AG848" s="93">
        <f t="shared" si="512"/>
        <v>1.9988048948959083E-2</v>
      </c>
      <c r="AH848" s="91">
        <f t="shared" si="514"/>
        <v>5.7258756286175129E-4</v>
      </c>
      <c r="AI848" s="96">
        <f t="shared" si="515"/>
        <v>835.774630255484</v>
      </c>
      <c r="AJ848" s="5">
        <f t="shared" si="519"/>
        <v>0</v>
      </c>
      <c r="AK848" s="5">
        <f t="shared" si="522"/>
        <v>0</v>
      </c>
      <c r="AL848" s="5">
        <f t="shared" si="524"/>
        <v>0</v>
      </c>
      <c r="AM848" s="95">
        <f t="shared" si="492"/>
        <v>8.5714285714285753E-3</v>
      </c>
      <c r="AN848" s="95">
        <f t="shared" si="493"/>
        <v>-5.7142857142857151E-3</v>
      </c>
      <c r="AO848" s="78">
        <f t="shared" si="494"/>
        <v>1.5000000000000004</v>
      </c>
      <c r="AP848" s="8">
        <f t="shared" si="495"/>
        <v>60.000000000000007</v>
      </c>
      <c r="AQ848" s="8">
        <f t="shared" si="489"/>
        <v>64.285714285714292</v>
      </c>
      <c r="AR848" s="8">
        <f t="shared" si="517"/>
        <v>0</v>
      </c>
      <c r="AS848" s="114">
        <f t="shared" si="523"/>
        <v>0</v>
      </c>
      <c r="AT848" s="103">
        <f t="shared" si="508"/>
        <v>0.40249837345478184</v>
      </c>
      <c r="AU848" s="5">
        <f t="shared" si="520"/>
        <v>0.34</v>
      </c>
      <c r="AW848" s="210">
        <f t="shared" si="521"/>
        <v>0</v>
      </c>
      <c r="AX848" s="276">
        <f t="shared" si="526"/>
        <v>-5.6802140143291102E-3</v>
      </c>
      <c r="AY848" s="19">
        <f t="shared" si="509"/>
        <v>3.8684433574583253E-2</v>
      </c>
    </row>
    <row r="849" spans="1:51">
      <c r="A849" s="4">
        <v>39569</v>
      </c>
      <c r="B849" s="9">
        <f t="shared" si="516"/>
        <v>39569</v>
      </c>
      <c r="C849" s="5">
        <v>0.35</v>
      </c>
      <c r="D849" s="5">
        <v>0.35</v>
      </c>
      <c r="E849" s="5">
        <v>0.34</v>
      </c>
      <c r="F849" s="5">
        <v>0.34</v>
      </c>
      <c r="G849" s="6">
        <v>61700</v>
      </c>
      <c r="H849" s="112">
        <v>0.34</v>
      </c>
      <c r="I849" s="19">
        <f t="shared" si="496"/>
        <v>0</v>
      </c>
      <c r="J849" s="8">
        <f t="shared" si="497"/>
        <v>0.35443328387732193</v>
      </c>
      <c r="K849" s="8">
        <f t="shared" si="498"/>
        <v>0.26456671612267807</v>
      </c>
      <c r="L849" s="8">
        <f t="shared" si="499"/>
        <v>0.3095</v>
      </c>
      <c r="M849" s="19">
        <f t="shared" si="500"/>
        <v>0.33967450279336436</v>
      </c>
      <c r="N849" s="19">
        <f t="shared" si="501"/>
        <v>4.9320876931709404E-2</v>
      </c>
      <c r="O849" s="19">
        <f t="shared" si="502"/>
        <v>1.1692698931610962E-2</v>
      </c>
      <c r="P849" s="19">
        <f t="shared" si="503"/>
        <v>-3.6417579975189915E-4</v>
      </c>
      <c r="Q849" s="214"/>
      <c r="R849" s="305"/>
      <c r="S849" s="215"/>
      <c r="T849" t="str">
        <f t="shared" si="504"/>
        <v/>
      </c>
      <c r="U849" t="str">
        <f t="shared" si="505"/>
        <v/>
      </c>
      <c r="V849" t="str">
        <f t="shared" si="506"/>
        <v/>
      </c>
      <c r="W849" t="str">
        <f t="shared" si="507"/>
        <v/>
      </c>
      <c r="X849" s="10"/>
      <c r="Y849" s="219">
        <f t="shared" si="525"/>
        <v>3.1208791208791223E-3</v>
      </c>
      <c r="Z849" s="78">
        <f t="shared" ref="Z849:Z912" si="527">Z848+(0.154*(F849-Z848))</f>
        <v>0.32532658618985522</v>
      </c>
      <c r="AA849" s="78">
        <f t="shared" si="511"/>
        <v>0.32228651080630649</v>
      </c>
      <c r="AB849" s="74">
        <f t="shared" si="518"/>
        <v>848</v>
      </c>
      <c r="AC849" s="80">
        <f t="shared" si="490"/>
        <v>5.8370913866165842E-3</v>
      </c>
      <c r="AD849" s="79">
        <f t="shared" si="510"/>
        <v>3.0400753835487238E-3</v>
      </c>
      <c r="AE849" s="81">
        <f t="shared" si="491"/>
        <v>-2.7970160030678605E-3</v>
      </c>
      <c r="AF849" s="19">
        <f t="shared" si="513"/>
        <v>9.4328347033295554E-3</v>
      </c>
      <c r="AG849" s="93">
        <f t="shared" si="512"/>
        <v>-3.3732696241529067E-2</v>
      </c>
      <c r="AH849" s="91">
        <f t="shared" si="514"/>
        <v>4.5344039012180378E-4</v>
      </c>
      <c r="AI849" s="96">
        <f t="shared" si="515"/>
        <v>834.96553192240447</v>
      </c>
      <c r="AJ849" s="5">
        <f t="shared" si="519"/>
        <v>0</v>
      </c>
      <c r="AK849" s="5">
        <f t="shared" si="522"/>
        <v>0</v>
      </c>
      <c r="AL849" s="5">
        <f t="shared" si="524"/>
        <v>0</v>
      </c>
      <c r="AM849" s="95">
        <f t="shared" si="492"/>
        <v>8.5714285714285753E-3</v>
      </c>
      <c r="AN849" s="95">
        <f t="shared" si="493"/>
        <v>-4.2857142857142894E-3</v>
      </c>
      <c r="AO849" s="78">
        <f t="shared" si="494"/>
        <v>1.9999999999999991</v>
      </c>
      <c r="AP849" s="8">
        <f t="shared" si="495"/>
        <v>66.666666666666657</v>
      </c>
      <c r="AQ849" s="8">
        <f t="shared" ref="AQ849:AQ912" si="528">100-(100/(1+(SUMIF(AJ836:AJ849,"&gt;0")/COUNTIF(AJ836:AJ849,"&gt;0"))/ABS((SUMIF(AJ836:AJ849,"&lt;0")/COUNTIF(AJ836:AJ849,"&lt;0")))))</f>
        <v>66.666666666666657</v>
      </c>
      <c r="AR849" s="8">
        <f t="shared" si="517"/>
        <v>-1</v>
      </c>
      <c r="AS849" s="114">
        <f t="shared" si="523"/>
        <v>-61700</v>
      </c>
      <c r="AT849" s="103">
        <f t="shared" si="508"/>
        <v>0.40710196012607452</v>
      </c>
      <c r="AU849" s="5">
        <f t="shared" si="520"/>
        <v>0.34</v>
      </c>
      <c r="AW849" s="210">
        <f t="shared" si="521"/>
        <v>2.9411764705882214E-2</v>
      </c>
      <c r="AX849" s="276">
        <f t="shared" si="526"/>
        <v>-4.3006245881044266E-3</v>
      </c>
      <c r="AY849" s="19">
        <f t="shared" si="509"/>
        <v>0.24287631112920785</v>
      </c>
    </row>
    <row r="850" spans="1:51">
      <c r="A850" s="4">
        <v>39570</v>
      </c>
      <c r="B850" s="9">
        <f t="shared" si="516"/>
        <v>39570</v>
      </c>
      <c r="C850" s="5">
        <v>0.34</v>
      </c>
      <c r="D850" s="5">
        <v>0.35</v>
      </c>
      <c r="E850" s="5">
        <v>0.34</v>
      </c>
      <c r="F850" s="5">
        <v>0.35</v>
      </c>
      <c r="G850" s="6">
        <v>88200</v>
      </c>
      <c r="H850" s="112">
        <v>0.35</v>
      </c>
      <c r="I850" s="19">
        <f t="shared" si="496"/>
        <v>2.9411764705882214E-2</v>
      </c>
      <c r="J850" s="8">
        <f t="shared" si="497"/>
        <v>0.35977578661429122</v>
      </c>
      <c r="K850" s="8">
        <f t="shared" si="498"/>
        <v>0.26522421338570867</v>
      </c>
      <c r="L850" s="8">
        <f t="shared" si="499"/>
        <v>0.31249999999999994</v>
      </c>
      <c r="M850" s="19">
        <f t="shared" si="500"/>
        <v>0.35649676182120915</v>
      </c>
      <c r="N850" s="19">
        <f t="shared" si="501"/>
        <v>4.9524644592115127E-2</v>
      </c>
      <c r="O850" s="19">
        <f t="shared" si="502"/>
        <v>1.5073366356920536E-2</v>
      </c>
      <c r="P850" s="19">
        <f t="shared" si="503"/>
        <v>2.4851851081892193E-3</v>
      </c>
      <c r="Q850" s="214"/>
      <c r="R850" s="305"/>
      <c r="S850" s="215"/>
      <c r="T850" t="str">
        <f t="shared" si="504"/>
        <v/>
      </c>
      <c r="U850" t="str">
        <f t="shared" si="505"/>
        <v/>
      </c>
      <c r="V850" t="str">
        <f t="shared" si="506"/>
        <v/>
      </c>
      <c r="W850" t="str">
        <f t="shared" si="507"/>
        <v/>
      </c>
      <c r="X850" s="10"/>
      <c r="Y850" s="219">
        <f t="shared" si="525"/>
        <v>2.6593406593406602E-3</v>
      </c>
      <c r="Z850" s="78">
        <f t="shared" si="527"/>
        <v>0.32912629191661752</v>
      </c>
      <c r="AA850" s="78">
        <f t="shared" si="511"/>
        <v>0.32433730900663982</v>
      </c>
      <c r="AB850" s="74">
        <f t="shared" si="518"/>
        <v>849</v>
      </c>
      <c r="AC850" s="80">
        <f t="shared" ref="AC850:AC913" si="529">AD850-AE850</f>
        <v>6.0687991304364496E-3</v>
      </c>
      <c r="AD850" s="79">
        <f t="shared" si="510"/>
        <v>4.7889829099777015E-3</v>
      </c>
      <c r="AE850" s="81">
        <f t="shared" ref="AE850:AE913" si="530">AE849+(0.2*(AD850-AE849))</f>
        <v>-1.2798162204587481E-3</v>
      </c>
      <c r="AF850" s="19">
        <f t="shared" si="513"/>
        <v>1.4765439488429812E-2</v>
      </c>
      <c r="AG850" s="93">
        <f t="shared" si="512"/>
        <v>3.969575401048716E-2</v>
      </c>
      <c r="AH850" s="91">
        <f t="shared" si="514"/>
        <v>3.1508958960224041E-4</v>
      </c>
      <c r="AI850" s="96">
        <f t="shared" si="515"/>
        <v>830.43602886698011</v>
      </c>
      <c r="AJ850" s="5">
        <f t="shared" si="519"/>
        <v>9.9999999999999534E-3</v>
      </c>
      <c r="AK850" s="5">
        <f t="shared" si="522"/>
        <v>9.9999999999999534E-3</v>
      </c>
      <c r="AL850" s="5">
        <f t="shared" si="524"/>
        <v>0</v>
      </c>
      <c r="AM850" s="95">
        <f t="shared" si="492"/>
        <v>9.285714285714286E-3</v>
      </c>
      <c r="AN850" s="95">
        <f t="shared" si="493"/>
        <v>-4.2857142857142894E-3</v>
      </c>
      <c r="AO850" s="78">
        <f t="shared" si="494"/>
        <v>2.1666666666666647</v>
      </c>
      <c r="AP850" s="8">
        <f t="shared" si="495"/>
        <v>68.421052631578931</v>
      </c>
      <c r="AQ850" s="8">
        <f t="shared" si="528"/>
        <v>64.356435643564339</v>
      </c>
      <c r="AR850" s="8">
        <f t="shared" si="517"/>
        <v>1</v>
      </c>
      <c r="AS850" s="114">
        <f t="shared" si="523"/>
        <v>88200</v>
      </c>
      <c r="AT850" s="103">
        <f t="shared" si="508"/>
        <v>0.45358770004748517</v>
      </c>
      <c r="AU850" s="5">
        <f t="shared" si="520"/>
        <v>0.35</v>
      </c>
      <c r="AW850" s="210">
        <f t="shared" si="521"/>
        <v>2.9411764705882214E-2</v>
      </c>
      <c r="AX850" s="276">
        <f t="shared" si="526"/>
        <v>-1.8621119087157652E-3</v>
      </c>
      <c r="AY850" s="19">
        <f t="shared" si="509"/>
        <v>0.56701361149578444</v>
      </c>
    </row>
    <row r="851" spans="1:51">
      <c r="A851" s="4">
        <v>39573</v>
      </c>
      <c r="B851" s="9">
        <f t="shared" si="516"/>
        <v>39573</v>
      </c>
      <c r="C851" s="5">
        <v>0.34</v>
      </c>
      <c r="D851" s="5">
        <v>0.34</v>
      </c>
      <c r="E851" s="5">
        <v>0.34</v>
      </c>
      <c r="F851" s="5">
        <v>0.34</v>
      </c>
      <c r="G851" s="6">
        <v>20000</v>
      </c>
      <c r="H851" s="112">
        <v>0.34</v>
      </c>
      <c r="I851" s="19">
        <f t="shared" si="496"/>
        <v>-2.8571428571428439E-2</v>
      </c>
      <c r="J851" s="8">
        <f t="shared" si="497"/>
        <v>0.36174932431938867</v>
      </c>
      <c r="K851" s="8">
        <f t="shared" si="498"/>
        <v>0.26925067568061123</v>
      </c>
      <c r="L851" s="8">
        <f t="shared" si="499"/>
        <v>0.31549999999999995</v>
      </c>
      <c r="M851" s="19">
        <f t="shared" si="500"/>
        <v>0.34354100841143509</v>
      </c>
      <c r="N851" s="19">
        <f t="shared" si="501"/>
        <v>-3.6341854393257163E-2</v>
      </c>
      <c r="O851" s="19">
        <f t="shared" si="502"/>
        <v>5.4854656108729253E-3</v>
      </c>
      <c r="P851" s="19">
        <f t="shared" si="503"/>
        <v>1.5181352575252908E-2</v>
      </c>
      <c r="Q851" s="214"/>
      <c r="R851" s="305"/>
      <c r="S851" s="215"/>
      <c r="T851" t="str">
        <f t="shared" si="504"/>
        <v/>
      </c>
      <c r="U851" t="str">
        <f t="shared" si="505"/>
        <v/>
      </c>
      <c r="V851" t="str">
        <f t="shared" si="506"/>
        <v/>
      </c>
      <c r="W851" t="str">
        <f t="shared" si="507"/>
        <v/>
      </c>
      <c r="X851" s="10"/>
      <c r="Y851" s="219">
        <f t="shared" si="525"/>
        <v>3.2527472527472548E-3</v>
      </c>
      <c r="Z851" s="78">
        <f t="shared" si="527"/>
        <v>0.33080084296145845</v>
      </c>
      <c r="AA851" s="78">
        <f t="shared" si="511"/>
        <v>0.32549634814014849</v>
      </c>
      <c r="AB851" s="74">
        <f t="shared" si="518"/>
        <v>850</v>
      </c>
      <c r="AC851" s="80">
        <f t="shared" si="529"/>
        <v>5.2674488334149647E-3</v>
      </c>
      <c r="AD851" s="79">
        <f t="shared" si="510"/>
        <v>5.3044948213099574E-3</v>
      </c>
      <c r="AE851" s="81">
        <f t="shared" si="530"/>
        <v>3.7045987894993113E-5</v>
      </c>
      <c r="AF851" s="19">
        <f t="shared" si="513"/>
        <v>1.6296633899640586E-2</v>
      </c>
      <c r="AG851" s="93">
        <f t="shared" si="512"/>
        <v>-0.13204429406841386</v>
      </c>
      <c r="AH851" s="91">
        <f t="shared" si="514"/>
        <v>2.3875666819343232E-4</v>
      </c>
      <c r="AI851" s="96">
        <f t="shared" si="515"/>
        <v>829.17840168046826</v>
      </c>
      <c r="AJ851" s="5">
        <f t="shared" si="519"/>
        <v>-9.9999999999999534E-3</v>
      </c>
      <c r="AK851" s="5">
        <f t="shared" si="522"/>
        <v>0</v>
      </c>
      <c r="AL851" s="5">
        <f t="shared" si="524"/>
        <v>-9.9999999999999534E-3</v>
      </c>
      <c r="AM851" s="95">
        <f t="shared" ref="AM851:AM914" si="531">(AVERAGE(AK838:AK851))</f>
        <v>5.7142857142857151E-3</v>
      </c>
      <c r="AN851" s="95">
        <f t="shared" ref="AN851:AN914" si="532">(AVERAGE(AL838:AL851))</f>
        <v>-5.0000000000000001E-3</v>
      </c>
      <c r="AO851" s="78">
        <f t="shared" ref="AO851:AO914" si="533">ABS(AM851/AN851)</f>
        <v>1.142857142857143</v>
      </c>
      <c r="AP851" s="8">
        <f t="shared" ref="AP851:AP914" si="534">IF(AN851=0,100,100-(100/(1+AO851)))</f>
        <v>53.333333333333343</v>
      </c>
      <c r="AQ851" s="8">
        <f t="shared" si="528"/>
        <v>57.831325301204828</v>
      </c>
      <c r="AR851" s="8">
        <f t="shared" si="517"/>
        <v>0</v>
      </c>
      <c r="AS851" s="114">
        <f t="shared" si="523"/>
        <v>0</v>
      </c>
      <c r="AT851" s="103">
        <f t="shared" si="508"/>
        <v>0.46385673412604667</v>
      </c>
      <c r="AU851" s="5">
        <f t="shared" si="520"/>
        <v>0.34</v>
      </c>
      <c r="AW851" s="210">
        <f t="shared" si="521"/>
        <v>0</v>
      </c>
      <c r="AX851" s="276">
        <f t="shared" si="526"/>
        <v>3.1377277870006225E-4</v>
      </c>
      <c r="AY851" s="19">
        <f t="shared" si="509"/>
        <v>1.1685037173283859</v>
      </c>
    </row>
    <row r="852" spans="1:51">
      <c r="A852" s="4">
        <v>39574</v>
      </c>
      <c r="B852" s="9">
        <f t="shared" si="516"/>
        <v>39574</v>
      </c>
      <c r="C852" s="5">
        <v>0.34</v>
      </c>
      <c r="D852" s="5">
        <v>0.34</v>
      </c>
      <c r="E852" s="5">
        <v>0.34</v>
      </c>
      <c r="F852" s="5">
        <v>0.34</v>
      </c>
      <c r="G852" s="6">
        <v>13100</v>
      </c>
      <c r="H852" s="112">
        <v>0.34</v>
      </c>
      <c r="I852" s="19">
        <f t="shared" si="496"/>
        <v>0</v>
      </c>
      <c r="J852" s="8">
        <f t="shared" si="497"/>
        <v>0.36137924020083412</v>
      </c>
      <c r="K852" s="8">
        <f t="shared" si="498"/>
        <v>0.27662075979916578</v>
      </c>
      <c r="L852" s="8">
        <f t="shared" si="499"/>
        <v>0.31899999999999995</v>
      </c>
      <c r="M852" s="19">
        <f t="shared" si="500"/>
        <v>0.30640679485952282</v>
      </c>
      <c r="N852" s="19">
        <f t="shared" si="501"/>
        <v>-0.10809252066769044</v>
      </c>
      <c r="O852" s="19">
        <f t="shared" si="502"/>
        <v>-1.0230402482460487E-3</v>
      </c>
      <c r="P852" s="19">
        <f t="shared" si="503"/>
        <v>2.7372574274602924E-2</v>
      </c>
      <c r="Q852" s="214"/>
      <c r="R852" s="305"/>
      <c r="S852" s="215"/>
      <c r="T852" t="str">
        <f t="shared" si="504"/>
        <v/>
      </c>
      <c r="U852" t="str">
        <f t="shared" si="505"/>
        <v/>
      </c>
      <c r="V852" t="str">
        <f t="shared" si="506"/>
        <v/>
      </c>
      <c r="W852" t="str">
        <f t="shared" si="507"/>
        <v/>
      </c>
      <c r="X852" s="10"/>
      <c r="Y852" s="219">
        <f t="shared" si="525"/>
        <v>3.4725274725274746E-3</v>
      </c>
      <c r="Z852" s="78">
        <f t="shared" si="527"/>
        <v>0.33221751314539383</v>
      </c>
      <c r="AA852" s="78">
        <f t="shared" si="511"/>
        <v>0.32656961837777748</v>
      </c>
      <c r="AB852" s="74">
        <f t="shared" si="518"/>
        <v>851</v>
      </c>
      <c r="AC852" s="80">
        <f t="shared" si="529"/>
        <v>4.4886790237770825E-3</v>
      </c>
      <c r="AD852" s="79">
        <f t="shared" si="510"/>
        <v>5.647894767616346E-3</v>
      </c>
      <c r="AE852" s="81">
        <f t="shared" si="530"/>
        <v>1.1592157438392637E-3</v>
      </c>
      <c r="AF852" s="19">
        <f t="shared" si="513"/>
        <v>1.7294611775804665E-2</v>
      </c>
      <c r="AG852" s="93">
        <f t="shared" si="512"/>
        <v>-0.1478457284098561</v>
      </c>
      <c r="AH852" s="91">
        <f t="shared" si="514"/>
        <v>1.8083784661313514E-4</v>
      </c>
      <c r="AI852" s="96">
        <f t="shared" si="515"/>
        <v>832.08703800248873</v>
      </c>
      <c r="AJ852" s="5">
        <f t="shared" si="519"/>
        <v>0</v>
      </c>
      <c r="AK852" s="5">
        <f t="shared" si="522"/>
        <v>0</v>
      </c>
      <c r="AL852" s="5">
        <f t="shared" si="524"/>
        <v>0</v>
      </c>
      <c r="AM852" s="95">
        <f t="shared" si="531"/>
        <v>5.7142857142857151E-3</v>
      </c>
      <c r="AN852" s="95">
        <f t="shared" si="532"/>
        <v>-4.2857142857142859E-3</v>
      </c>
      <c r="AO852" s="78">
        <f t="shared" si="533"/>
        <v>1.3333333333333335</v>
      </c>
      <c r="AP852" s="8">
        <f t="shared" si="534"/>
        <v>57.142857142857146</v>
      </c>
      <c r="AQ852" s="8">
        <f t="shared" si="528"/>
        <v>57.142857142857153</v>
      </c>
      <c r="AR852" s="8">
        <f t="shared" si="517"/>
        <v>0</v>
      </c>
      <c r="AS852" s="114">
        <f t="shared" si="523"/>
        <v>0</v>
      </c>
      <c r="AT852" s="103">
        <f t="shared" si="508"/>
        <v>0.53683935436395769</v>
      </c>
      <c r="AU852" s="5">
        <f t="shared" si="520"/>
        <v>0.34</v>
      </c>
      <c r="AW852" s="210">
        <f t="shared" si="521"/>
        <v>0</v>
      </c>
      <c r="AX852" s="276">
        <f t="shared" si="526"/>
        <v>1.4202343163064511E-3</v>
      </c>
      <c r="AY852" s="19">
        <f t="shared" si="509"/>
        <v>3.5263146222893469</v>
      </c>
    </row>
    <row r="853" spans="1:51">
      <c r="A853" s="4">
        <v>39575</v>
      </c>
      <c r="B853" s="9">
        <f t="shared" si="516"/>
        <v>39575</v>
      </c>
      <c r="C853" s="5">
        <v>0.33</v>
      </c>
      <c r="D853" s="5">
        <v>0.33</v>
      </c>
      <c r="E853" s="5">
        <v>0.32</v>
      </c>
      <c r="F853" s="5">
        <v>0.32</v>
      </c>
      <c r="G853" s="6">
        <v>5600</v>
      </c>
      <c r="H853" s="112">
        <v>0.32</v>
      </c>
      <c r="I853" s="19">
        <f t="shared" si="496"/>
        <v>-5.8823529411764754E-2</v>
      </c>
      <c r="J853" s="8">
        <f t="shared" si="497"/>
        <v>0.36073679907746137</v>
      </c>
      <c r="K853" s="8">
        <f t="shared" si="498"/>
        <v>0.28026320092253854</v>
      </c>
      <c r="L853" s="8">
        <f t="shared" si="499"/>
        <v>0.32049999999999995</v>
      </c>
      <c r="M853" s="19">
        <f t="shared" si="500"/>
        <v>0.28713579909895054</v>
      </c>
      <c r="N853" s="19">
        <f t="shared" si="501"/>
        <v>-6.289350002635348E-2</v>
      </c>
      <c r="O853" s="19">
        <f t="shared" si="502"/>
        <v>-1.7777477284409522E-3</v>
      </c>
      <c r="P853" s="19">
        <f t="shared" si="503"/>
        <v>1.3167634728562182E-2</v>
      </c>
      <c r="Q853" s="214"/>
      <c r="R853" s="305"/>
      <c r="S853" s="215"/>
      <c r="T853" t="str">
        <f t="shared" si="504"/>
        <v/>
      </c>
      <c r="U853" t="str">
        <f t="shared" si="505"/>
        <v/>
      </c>
      <c r="V853" t="str">
        <f t="shared" si="506"/>
        <v/>
      </c>
      <c r="W853" t="str">
        <f t="shared" si="507"/>
        <v/>
      </c>
      <c r="X853" s="10"/>
      <c r="Y853" s="219">
        <f t="shared" si="525"/>
        <v>2.3736263736263748E-3</v>
      </c>
      <c r="Z853" s="78">
        <f t="shared" si="527"/>
        <v>0.33033601612100316</v>
      </c>
      <c r="AA853" s="78">
        <f t="shared" si="511"/>
        <v>0.32608346661782195</v>
      </c>
      <c r="AB853" s="74">
        <f t="shared" si="518"/>
        <v>852</v>
      </c>
      <c r="AC853" s="80">
        <f t="shared" si="529"/>
        <v>2.4746670074735598E-3</v>
      </c>
      <c r="AD853" s="79">
        <f t="shared" si="510"/>
        <v>4.2525495031812133E-3</v>
      </c>
      <c r="AE853" s="81">
        <f t="shared" si="530"/>
        <v>1.7778824957076537E-3</v>
      </c>
      <c r="AF853" s="19">
        <f t="shared" si="513"/>
        <v>1.3041291382507623E-2</v>
      </c>
      <c r="AG853" s="93">
        <f t="shared" si="512"/>
        <v>-0.44868702030932806</v>
      </c>
      <c r="AH853" s="91">
        <f t="shared" si="514"/>
        <v>5.2688804735136568E-5</v>
      </c>
      <c r="AI853" s="96">
        <f t="shared" si="515"/>
        <v>842.44982509385534</v>
      </c>
      <c r="AJ853" s="5">
        <f t="shared" si="519"/>
        <v>-2.0000000000000018E-2</v>
      </c>
      <c r="AK853" s="5">
        <f t="shared" si="522"/>
        <v>0</v>
      </c>
      <c r="AL853" s="5">
        <f t="shared" si="524"/>
        <v>-2.0000000000000018E-2</v>
      </c>
      <c r="AM853" s="95">
        <f t="shared" si="531"/>
        <v>5.7142857142857151E-3</v>
      </c>
      <c r="AN853" s="95">
        <f t="shared" si="532"/>
        <v>-4.2857142857142859E-3</v>
      </c>
      <c r="AO853" s="78">
        <f t="shared" si="533"/>
        <v>1.3333333333333335</v>
      </c>
      <c r="AP853" s="8">
        <f t="shared" si="534"/>
        <v>57.142857142857146</v>
      </c>
      <c r="AQ853" s="8">
        <f t="shared" si="528"/>
        <v>57.142857142857153</v>
      </c>
      <c r="AR853" s="8">
        <f t="shared" si="517"/>
        <v>-1</v>
      </c>
      <c r="AS853" s="114">
        <f t="shared" si="523"/>
        <v>-5600</v>
      </c>
      <c r="AT853" s="103">
        <f t="shared" si="508"/>
        <v>0.53567300502456372</v>
      </c>
      <c r="AU853" s="5">
        <f t="shared" si="520"/>
        <v>0.32</v>
      </c>
      <c r="AW853" s="210">
        <f t="shared" si="521"/>
        <v>3.1250000000000028E-2</v>
      </c>
      <c r="AX853" s="276">
        <f t="shared" si="526"/>
        <v>1.8763670372924997E-3</v>
      </c>
      <c r="AY853" s="19">
        <f t="shared" si="509"/>
        <v>0.32116722976550477</v>
      </c>
    </row>
    <row r="854" spans="1:51">
      <c r="A854" s="4">
        <v>39576</v>
      </c>
      <c r="B854" s="9">
        <f t="shared" si="516"/>
        <v>39576</v>
      </c>
      <c r="C854" s="5">
        <v>0.34</v>
      </c>
      <c r="D854" s="5">
        <v>0.34</v>
      </c>
      <c r="E854" s="5">
        <v>0.34</v>
      </c>
      <c r="F854" s="5">
        <v>0.34</v>
      </c>
      <c r="G854" s="6">
        <v>3000</v>
      </c>
      <c r="H854" s="112">
        <v>0.34</v>
      </c>
      <c r="I854" s="19">
        <f t="shared" ref="I854:I917" si="535">IF(A855&gt;A854,(H854-H853)/H853, (H854-H855)/H855)</f>
        <v>6.2500000000000056E-2</v>
      </c>
      <c r="J854" s="8">
        <f t="shared" ref="J854:J917" si="536">(L854)+2*STDEVPA(H835:H854)</f>
        <v>0.36243745109543168</v>
      </c>
      <c r="K854" s="8">
        <f t="shared" ref="K854:K917" si="537">(L854)-(2*STDEVPA(H835:H854))</f>
        <v>0.28256254890456822</v>
      </c>
      <c r="L854" s="8">
        <f t="shared" ref="L854:L917" si="538">AVERAGE(H835:H854)</f>
        <v>0.32249999999999995</v>
      </c>
      <c r="M854" s="19">
        <f t="shared" ref="M854:M917" si="539">(J854-K854)/K854</f>
        <v>0.28268042775137958</v>
      </c>
      <c r="N854" s="19">
        <f t="shared" ref="N854:N917" si="540">IF(A855&gt;A854,(M854-M853)/M853, (M854-M855)/M855)</f>
        <v>-1.5516600025326628E-2</v>
      </c>
      <c r="O854" s="19">
        <f t="shared" ref="O854:O917" si="541">IF(A855&gt;A854,(J854-J853)/J853, (J854-J855)/J855)</f>
        <v>4.7143846214733809E-3</v>
      </c>
      <c r="P854" s="19">
        <f t="shared" ref="P854:P917" si="542">IF(A855&gt;A854,(K854-K853)/K853, (K854-K855)/K855)</f>
        <v>8.2042450612886553E-3</v>
      </c>
      <c r="Q854" s="214"/>
      <c r="R854" s="305"/>
      <c r="S854" s="215"/>
      <c r="T854" t="str">
        <f t="shared" ref="T854:T917" si="543">IF(C854&gt;$J854,"BrokeBandUpper", IF(C854&lt;$K854,"BrokeBandLower", ""))</f>
        <v/>
      </c>
      <c r="U854" t="str">
        <f t="shared" ref="U854:U917" si="544">IF(D854&gt;$J854,"BrokeBandUpper", IF(D854&lt;$K854,"BrokeBandLower", ""))</f>
        <v/>
      </c>
      <c r="V854" t="str">
        <f t="shared" ref="V854:V917" si="545">IF(E854&gt;$J854,"BrokeBandUpper", IF(E854&lt;$K854,"BrokeBandLower", ""))</f>
        <v/>
      </c>
      <c r="W854" t="str">
        <f t="shared" ref="W854:W917" si="546">IF(F854&gt;$J854,"BrokeBandUpper", IF(F854&lt;$K854,"BrokeBandLower", ""))</f>
        <v/>
      </c>
      <c r="X854" s="10"/>
      <c r="Y854" s="219">
        <f t="shared" si="525"/>
        <v>2.0879120879120894E-3</v>
      </c>
      <c r="Z854" s="78">
        <f t="shared" si="527"/>
        <v>0.3318242696383687</v>
      </c>
      <c r="AA854" s="78">
        <f t="shared" si="511"/>
        <v>0.32711329008810314</v>
      </c>
      <c r="AB854" s="74">
        <f t="shared" si="518"/>
        <v>853</v>
      </c>
      <c r="AC854" s="80">
        <f t="shared" si="529"/>
        <v>2.3464776436463242E-3</v>
      </c>
      <c r="AD854" s="79">
        <f t="shared" si="510"/>
        <v>4.7109795502655594E-3</v>
      </c>
      <c r="AE854" s="81">
        <f t="shared" si="530"/>
        <v>2.3645019066192352E-3</v>
      </c>
      <c r="AF854" s="19">
        <f t="shared" si="513"/>
        <v>1.4401675789438963E-2</v>
      </c>
      <c r="AG854" s="93">
        <f t="shared" si="512"/>
        <v>-5.1800651740254479E-2</v>
      </c>
      <c r="AH854" s="91">
        <f t="shared" si="514"/>
        <v>-6.0831000152547186E-5</v>
      </c>
      <c r="AI854" s="96">
        <f t="shared" si="515"/>
        <v>849.27493887162166</v>
      </c>
      <c r="AJ854" s="5">
        <f t="shared" si="519"/>
        <v>2.0000000000000018E-2</v>
      </c>
      <c r="AK854" s="5">
        <f t="shared" si="522"/>
        <v>2.0000000000000018E-2</v>
      </c>
      <c r="AL854" s="5">
        <f t="shared" si="524"/>
        <v>0</v>
      </c>
      <c r="AM854" s="95">
        <f t="shared" si="531"/>
        <v>6.4285714285714302E-3</v>
      </c>
      <c r="AN854" s="95">
        <f t="shared" si="532"/>
        <v>-4.2857142857142859E-3</v>
      </c>
      <c r="AO854" s="78">
        <f t="shared" si="533"/>
        <v>1.5000000000000002</v>
      </c>
      <c r="AP854" s="8">
        <f t="shared" si="534"/>
        <v>60</v>
      </c>
      <c r="AQ854" s="8">
        <f t="shared" si="528"/>
        <v>60.000000000000007</v>
      </c>
      <c r="AR854" s="8">
        <f t="shared" si="517"/>
        <v>0</v>
      </c>
      <c r="AS854" s="114">
        <f t="shared" si="523"/>
        <v>0</v>
      </c>
      <c r="AT854" s="103">
        <f t="shared" si="508"/>
        <v>0.55360459909578075</v>
      </c>
      <c r="AU854" s="5">
        <f t="shared" si="520"/>
        <v>0.34</v>
      </c>
      <c r="AW854" s="210">
        <f t="shared" si="521"/>
        <v>0</v>
      </c>
      <c r="AX854" s="276">
        <f t="shared" si="526"/>
        <v>1.4925240734369705E-3</v>
      </c>
      <c r="AY854" s="19">
        <f t="shared" si="509"/>
        <v>-0.204567100267011</v>
      </c>
    </row>
    <row r="855" spans="1:51">
      <c r="A855" s="4">
        <v>39577</v>
      </c>
      <c r="B855" s="9">
        <f t="shared" si="516"/>
        <v>39577</v>
      </c>
      <c r="C855" s="5">
        <v>0.32</v>
      </c>
      <c r="D855" s="5">
        <v>0.34</v>
      </c>
      <c r="E855" s="5">
        <v>0.32</v>
      </c>
      <c r="F855" s="5">
        <v>0.32</v>
      </c>
      <c r="G855" s="6">
        <v>0</v>
      </c>
      <c r="H855" s="112">
        <v>0.32</v>
      </c>
      <c r="I855" s="19">
        <f t="shared" si="535"/>
        <v>-5.8823529411764754E-2</v>
      </c>
      <c r="J855" s="8">
        <f t="shared" si="536"/>
        <v>0.35941418050019214</v>
      </c>
      <c r="K855" s="8">
        <f t="shared" si="537"/>
        <v>0.28958581949980777</v>
      </c>
      <c r="L855" s="8">
        <f t="shared" si="538"/>
        <v>0.32449999999999996</v>
      </c>
      <c r="M855" s="19">
        <f t="shared" si="539"/>
        <v>0.24113183829579996</v>
      </c>
      <c r="N855" s="19">
        <f t="shared" si="540"/>
        <v>-0.14698077891732231</v>
      </c>
      <c r="O855" s="19">
        <f t="shared" si="541"/>
        <v>-8.3414961287858296E-3</v>
      </c>
      <c r="P855" s="19">
        <f t="shared" si="542"/>
        <v>2.4855631514038922E-2</v>
      </c>
      <c r="Q855" s="214"/>
      <c r="R855" s="305"/>
      <c r="S855" s="215"/>
      <c r="T855" t="str">
        <f t="shared" si="543"/>
        <v/>
      </c>
      <c r="U855" t="str">
        <f t="shared" si="544"/>
        <v/>
      </c>
      <c r="V855" t="str">
        <f t="shared" si="545"/>
        <v/>
      </c>
      <c r="W855" t="str">
        <f t="shared" si="546"/>
        <v/>
      </c>
      <c r="X855" s="10"/>
      <c r="Y855" s="219">
        <f t="shared" si="525"/>
        <v>1.0989010989010993E-3</v>
      </c>
      <c r="Z855" s="78">
        <f t="shared" si="527"/>
        <v>0.33000333211405991</v>
      </c>
      <c r="AA855" s="78">
        <f t="shared" si="511"/>
        <v>0.32658690662158352</v>
      </c>
      <c r="AB855" s="74">
        <f t="shared" si="518"/>
        <v>854</v>
      </c>
      <c r="AC855" s="80">
        <f t="shared" si="529"/>
        <v>8.4153886868572683E-4</v>
      </c>
      <c r="AD855" s="79">
        <f t="shared" si="510"/>
        <v>3.4164254924763937E-3</v>
      </c>
      <c r="AE855" s="81">
        <f t="shared" si="530"/>
        <v>2.5748866237906669E-3</v>
      </c>
      <c r="AF855" s="19">
        <f t="shared" si="513"/>
        <v>1.0460999578390962E-2</v>
      </c>
      <c r="AG855" s="93">
        <f t="shared" si="512"/>
        <v>-0.64136079840163662</v>
      </c>
      <c r="AH855" s="91">
        <f t="shared" si="514"/>
        <v>-2.0410205332188278E-4</v>
      </c>
      <c r="AI855" s="96">
        <f t="shared" si="515"/>
        <v>853.10034846476412</v>
      </c>
      <c r="AJ855" s="5">
        <f t="shared" si="519"/>
        <v>-2.0000000000000018E-2</v>
      </c>
      <c r="AK855" s="5">
        <f t="shared" si="522"/>
        <v>0</v>
      </c>
      <c r="AL855" s="5">
        <f t="shared" si="524"/>
        <v>-2.0000000000000018E-2</v>
      </c>
      <c r="AM855" s="95">
        <f t="shared" si="531"/>
        <v>6.4285714285714302E-3</v>
      </c>
      <c r="AN855" s="95">
        <f t="shared" si="532"/>
        <v>-5.7142857142857151E-3</v>
      </c>
      <c r="AO855" s="78">
        <f t="shared" si="533"/>
        <v>1.1250000000000002</v>
      </c>
      <c r="AP855" s="8">
        <f t="shared" si="534"/>
        <v>52.941176470588232</v>
      </c>
      <c r="AQ855" s="8">
        <f t="shared" si="528"/>
        <v>57.446808510638299</v>
      </c>
      <c r="AR855" s="8">
        <f t="shared" si="517"/>
        <v>-1</v>
      </c>
      <c r="AS855" s="114">
        <f t="shared" si="523"/>
        <v>0</v>
      </c>
      <c r="AT855" s="103">
        <f t="shared" si="508"/>
        <v>0.58066014166887103</v>
      </c>
      <c r="AU855" s="5">
        <f t="shared" si="520"/>
        <v>0.32</v>
      </c>
      <c r="AW855" s="210">
        <f t="shared" si="521"/>
        <v>6.2500000000000056E-2</v>
      </c>
      <c r="AX855" s="276">
        <f t="shared" si="526"/>
        <v>1.3988822299476317E-5</v>
      </c>
      <c r="AY855" s="19">
        <f t="shared" si="509"/>
        <v>-0.99062740591696929</v>
      </c>
    </row>
    <row r="856" spans="1:51">
      <c r="A856" s="4">
        <v>39580</v>
      </c>
      <c r="B856" s="9">
        <f t="shared" si="516"/>
        <v>39580</v>
      </c>
      <c r="C856" s="5">
        <v>0.34</v>
      </c>
      <c r="D856" s="5">
        <v>0.35</v>
      </c>
      <c r="E856" s="5">
        <v>0.34</v>
      </c>
      <c r="F856" s="5">
        <v>0.35</v>
      </c>
      <c r="G856" s="6">
        <v>156000</v>
      </c>
      <c r="H856" s="112">
        <v>0.35</v>
      </c>
      <c r="I856" s="19">
        <f t="shared" si="535"/>
        <v>9.3749999999999903E-2</v>
      </c>
      <c r="J856" s="8">
        <f t="shared" si="536"/>
        <v>0.35806659275674579</v>
      </c>
      <c r="K856" s="8">
        <f t="shared" si="537"/>
        <v>0.29793340724325412</v>
      </c>
      <c r="L856" s="8">
        <f t="shared" si="538"/>
        <v>0.32799999999999996</v>
      </c>
      <c r="M856" s="19">
        <f t="shared" si="539"/>
        <v>0.20183431616446637</v>
      </c>
      <c r="N856" s="19">
        <f t="shared" si="540"/>
        <v>-0.16297110497339939</v>
      </c>
      <c r="O856" s="19">
        <f t="shared" si="541"/>
        <v>-3.7494005984152401E-3</v>
      </c>
      <c r="P856" s="19">
        <f t="shared" si="542"/>
        <v>2.8825954799392001E-2</v>
      </c>
      <c r="Q856" s="214"/>
      <c r="R856" s="305"/>
      <c r="S856" s="215"/>
      <c r="T856" t="str">
        <f t="shared" si="543"/>
        <v/>
      </c>
      <c r="U856" t="str">
        <f t="shared" si="544"/>
        <v/>
      </c>
      <c r="V856" t="str">
        <f t="shared" si="545"/>
        <v/>
      </c>
      <c r="W856" t="str">
        <f t="shared" si="546"/>
        <v/>
      </c>
      <c r="X856" s="10"/>
      <c r="Y856" s="219">
        <f t="shared" si="525"/>
        <v>5.9340659340659219E-4</v>
      </c>
      <c r="Z856" s="78">
        <f t="shared" si="527"/>
        <v>0.33308281896849468</v>
      </c>
      <c r="AA856" s="78">
        <f t="shared" si="511"/>
        <v>0.32831947553158636</v>
      </c>
      <c r="AB856" s="74">
        <f t="shared" si="518"/>
        <v>855</v>
      </c>
      <c r="AC856" s="80">
        <f t="shared" si="529"/>
        <v>1.7507654504941212E-3</v>
      </c>
      <c r="AD856" s="79">
        <f t="shared" si="510"/>
        <v>4.7633434369083183E-3</v>
      </c>
      <c r="AE856" s="81">
        <f t="shared" si="530"/>
        <v>3.0125779864141971E-3</v>
      </c>
      <c r="AF856" s="19">
        <f t="shared" si="513"/>
        <v>1.4508257328310868E-2</v>
      </c>
      <c r="AG856" s="93">
        <f t="shared" si="512"/>
        <v>1.0804332582146547</v>
      </c>
      <c r="AH856" s="91">
        <f t="shared" si="514"/>
        <v>-3.2709567908764057E-4</v>
      </c>
      <c r="AI856" s="96">
        <f t="shared" si="515"/>
        <v>856.0447130782253</v>
      </c>
      <c r="AJ856" s="5">
        <f t="shared" si="519"/>
        <v>2.9999999999999971E-2</v>
      </c>
      <c r="AK856" s="5">
        <f t="shared" si="522"/>
        <v>2.9999999999999971E-2</v>
      </c>
      <c r="AL856" s="5">
        <f t="shared" si="524"/>
        <v>0</v>
      </c>
      <c r="AM856" s="95">
        <f t="shared" si="531"/>
        <v>8.5714285714285719E-3</v>
      </c>
      <c r="AN856" s="95">
        <f t="shared" si="532"/>
        <v>-5.0000000000000001E-3</v>
      </c>
      <c r="AO856" s="78">
        <f t="shared" si="533"/>
        <v>1.7142857142857144</v>
      </c>
      <c r="AP856" s="8">
        <f t="shared" si="534"/>
        <v>63.15789473684211</v>
      </c>
      <c r="AQ856" s="8">
        <f t="shared" si="528"/>
        <v>58.823529411764703</v>
      </c>
      <c r="AR856" s="8">
        <f t="shared" si="517"/>
        <v>1</v>
      </c>
      <c r="AS856" s="114">
        <f t="shared" si="523"/>
        <v>156000</v>
      </c>
      <c r="AT856" s="103">
        <f t="shared" ref="AT856:AT919" si="547">SUM(AS837:AS856)/SUM(G837:G856)</f>
        <v>0.6047239141002545</v>
      </c>
      <c r="AU856" s="5">
        <f t="shared" si="520"/>
        <v>0.35</v>
      </c>
      <c r="AW856" s="210">
        <f t="shared" si="521"/>
        <v>2.9411764705882214E-2</v>
      </c>
      <c r="AX856" s="276">
        <f t="shared" si="526"/>
        <v>-2.899792423501048E-3</v>
      </c>
      <c r="AY856" s="19">
        <f t="shared" ref="AY856:AY919" si="548">IF((AX856&gt;AX855),ABS(AX856-AX855)/ABS(AX855),-1*ABS(AX856-AX855)/ABS(AX855))</f>
        <v>-208.29353489675853</v>
      </c>
    </row>
    <row r="857" spans="1:51">
      <c r="A857" s="4">
        <v>39581</v>
      </c>
      <c r="B857" s="9">
        <f t="shared" si="516"/>
        <v>39581</v>
      </c>
      <c r="C857" s="5">
        <v>0.32</v>
      </c>
      <c r="D857" s="5">
        <v>0.32</v>
      </c>
      <c r="E857" s="5">
        <v>0.31</v>
      </c>
      <c r="F857" s="5">
        <v>0.32</v>
      </c>
      <c r="G857" s="6">
        <v>42200</v>
      </c>
      <c r="H857" s="112">
        <v>0.32</v>
      </c>
      <c r="I857" s="19">
        <f t="shared" si="535"/>
        <v>-8.5714285714285632E-2</v>
      </c>
      <c r="J857" s="8">
        <f t="shared" si="536"/>
        <v>0.35774896692450836</v>
      </c>
      <c r="K857" s="8">
        <f t="shared" si="537"/>
        <v>0.29725103307549167</v>
      </c>
      <c r="L857" s="8">
        <f t="shared" si="538"/>
        <v>0.32750000000000001</v>
      </c>
      <c r="M857" s="19">
        <f t="shared" si="539"/>
        <v>0.2035247219263735</v>
      </c>
      <c r="N857" s="19">
        <f t="shared" si="540"/>
        <v>8.3752148496377861E-3</v>
      </c>
      <c r="O857" s="19">
        <f t="shared" si="541"/>
        <v>-8.8705799050405759E-4</v>
      </c>
      <c r="P857" s="19">
        <f t="shared" si="542"/>
        <v>-2.2903580168346718E-3</v>
      </c>
      <c r="Q857" s="214"/>
      <c r="R857" s="305"/>
      <c r="S857" s="215"/>
      <c r="T857" t="str">
        <f t="shared" si="543"/>
        <v/>
      </c>
      <c r="U857" t="str">
        <f t="shared" si="544"/>
        <v/>
      </c>
      <c r="V857" t="str">
        <f t="shared" si="545"/>
        <v/>
      </c>
      <c r="W857" t="str">
        <f t="shared" si="546"/>
        <v/>
      </c>
      <c r="X857" s="10"/>
      <c r="Y857" s="219">
        <f t="shared" si="525"/>
        <v>-3.2967032967033119E-4</v>
      </c>
      <c r="Z857" s="78">
        <f t="shared" si="527"/>
        <v>0.33106806484734652</v>
      </c>
      <c r="AA857" s="78">
        <f t="shared" si="511"/>
        <v>0.32770383434224898</v>
      </c>
      <c r="AB857" s="74">
        <f t="shared" si="518"/>
        <v>856</v>
      </c>
      <c r="AC857" s="80">
        <f t="shared" si="529"/>
        <v>2.8132201494667679E-4</v>
      </c>
      <c r="AD857" s="79">
        <f t="shared" si="510"/>
        <v>3.364230505097543E-3</v>
      </c>
      <c r="AE857" s="81">
        <f t="shared" si="530"/>
        <v>3.0829084901508662E-3</v>
      </c>
      <c r="AF857" s="19">
        <f t="shared" si="513"/>
        <v>1.026607000754221E-2</v>
      </c>
      <c r="AG857" s="93">
        <f t="shared" si="512"/>
        <v>-0.8393148466190723</v>
      </c>
      <c r="AH857" s="91">
        <f t="shared" si="514"/>
        <v>-4.5691136814183961E-4</v>
      </c>
      <c r="AI857" s="96">
        <f t="shared" si="515"/>
        <v>856.71549812148328</v>
      </c>
      <c r="AJ857" s="5">
        <f t="shared" si="519"/>
        <v>-2.9999999999999971E-2</v>
      </c>
      <c r="AK857" s="5">
        <f t="shared" si="522"/>
        <v>0</v>
      </c>
      <c r="AL857" s="5">
        <f t="shared" si="524"/>
        <v>-2.9999999999999971E-2</v>
      </c>
      <c r="AM857" s="95">
        <f t="shared" si="531"/>
        <v>7.1428571428571409E-3</v>
      </c>
      <c r="AN857" s="95">
        <f t="shared" si="532"/>
        <v>-7.1428571428571409E-3</v>
      </c>
      <c r="AO857" s="78">
        <f t="shared" si="533"/>
        <v>1</v>
      </c>
      <c r="AP857" s="8">
        <f t="shared" si="534"/>
        <v>50</v>
      </c>
      <c r="AQ857" s="8">
        <f t="shared" si="528"/>
        <v>54.545454545454547</v>
      </c>
      <c r="AR857" s="8">
        <f t="shared" si="517"/>
        <v>1</v>
      </c>
      <c r="AS857" s="114">
        <f t="shared" si="523"/>
        <v>42200</v>
      </c>
      <c r="AT857" s="103">
        <f t="shared" si="547"/>
        <v>0.60252462080368052</v>
      </c>
      <c r="AU857" s="5">
        <f t="shared" si="520"/>
        <v>0.32</v>
      </c>
      <c r="AW857" s="210">
        <f t="shared" si="521"/>
        <v>3.2258064516129059E-2</v>
      </c>
      <c r="AX857" s="276">
        <f t="shared" si="526"/>
        <v>-6.0266398629419118E-3</v>
      </c>
      <c r="AY857" s="19">
        <f t="shared" si="548"/>
        <v>-1.0783004376794951</v>
      </c>
    </row>
    <row r="858" spans="1:51">
      <c r="A858" s="4">
        <v>39582</v>
      </c>
      <c r="B858" s="9">
        <f t="shared" si="516"/>
        <v>39582</v>
      </c>
      <c r="C858" s="5">
        <v>0.31</v>
      </c>
      <c r="D858" s="5">
        <v>0.31</v>
      </c>
      <c r="E858" s="5">
        <v>0.31</v>
      </c>
      <c r="F858" s="5">
        <v>0.31</v>
      </c>
      <c r="G858" s="6">
        <v>100000</v>
      </c>
      <c r="H858" s="112">
        <v>0.31</v>
      </c>
      <c r="I858" s="19">
        <f t="shared" si="535"/>
        <v>-3.1250000000000028E-2</v>
      </c>
      <c r="J858" s="8">
        <f t="shared" si="536"/>
        <v>0.35804834939252</v>
      </c>
      <c r="K858" s="8">
        <f t="shared" si="537"/>
        <v>0.29595165060747991</v>
      </c>
      <c r="L858" s="8">
        <f t="shared" si="538"/>
        <v>0.32699999999999996</v>
      </c>
      <c r="M858" s="19">
        <f t="shared" si="539"/>
        <v>0.20982041714441668</v>
      </c>
      <c r="N858" s="19">
        <f t="shared" si="540"/>
        <v>3.0933319345453753E-2</v>
      </c>
      <c r="O858" s="19">
        <f t="shared" si="541"/>
        <v>8.3685068495199702E-4</v>
      </c>
      <c r="P858" s="19">
        <f t="shared" si="542"/>
        <v>-4.3713303687047478E-3</v>
      </c>
      <c r="Q858" s="214"/>
      <c r="R858" s="305"/>
      <c r="S858" s="215"/>
      <c r="T858" t="str">
        <f t="shared" si="543"/>
        <v/>
      </c>
      <c r="U858" t="str">
        <f t="shared" si="544"/>
        <v/>
      </c>
      <c r="V858" t="str">
        <f t="shared" si="545"/>
        <v/>
      </c>
      <c r="W858" t="str">
        <f t="shared" si="546"/>
        <v/>
      </c>
      <c r="X858" s="10"/>
      <c r="Y858" s="219">
        <f t="shared" si="525"/>
        <v>-8.7912087912088064E-4</v>
      </c>
      <c r="Z858" s="78">
        <f t="shared" si="527"/>
        <v>0.32782358286085517</v>
      </c>
      <c r="AA858" s="78">
        <f t="shared" si="511"/>
        <v>0.32639375060092257</v>
      </c>
      <c r="AB858" s="74">
        <f t="shared" si="518"/>
        <v>857</v>
      </c>
      <c r="AC858" s="80">
        <f t="shared" si="529"/>
        <v>-1.3224609841746169E-3</v>
      </c>
      <c r="AD858" s="79">
        <f t="shared" si="510"/>
        <v>1.4298322599325952E-3</v>
      </c>
      <c r="AE858" s="81">
        <f t="shared" si="530"/>
        <v>2.7522932441072121E-3</v>
      </c>
      <c r="AF858" s="19">
        <f t="shared" si="513"/>
        <v>4.3806974162346407E-3</v>
      </c>
      <c r="AG858" s="93">
        <f t="shared" si="512"/>
        <v>-5.7008798242301904</v>
      </c>
      <c r="AH858" s="91">
        <f t="shared" si="514"/>
        <v>-5.5924185539086354E-4</v>
      </c>
      <c r="AI858" s="96">
        <f t="shared" si="515"/>
        <v>856.05198251203137</v>
      </c>
      <c r="AJ858" s="5">
        <f t="shared" si="519"/>
        <v>-1.0000000000000009E-2</v>
      </c>
      <c r="AK858" s="5">
        <f t="shared" si="522"/>
        <v>0</v>
      </c>
      <c r="AL858" s="5">
        <f t="shared" si="524"/>
        <v>-1.0000000000000009E-2</v>
      </c>
      <c r="AM858" s="95">
        <f t="shared" si="531"/>
        <v>5.7142857142857117E-3</v>
      </c>
      <c r="AN858" s="95">
        <f t="shared" si="532"/>
        <v>-7.8571428571428559E-3</v>
      </c>
      <c r="AO858" s="78">
        <f t="shared" si="533"/>
        <v>0.72727272727272707</v>
      </c>
      <c r="AP858" s="8">
        <f t="shared" si="534"/>
        <v>42.105263157894733</v>
      </c>
      <c r="AQ858" s="8">
        <f t="shared" si="528"/>
        <v>55.999999999999993</v>
      </c>
      <c r="AR858" s="8">
        <f t="shared" si="517"/>
        <v>0</v>
      </c>
      <c r="AS858" s="114">
        <f t="shared" si="523"/>
        <v>0</v>
      </c>
      <c r="AT858" s="103">
        <f t="shared" si="547"/>
        <v>0.59024118869053899</v>
      </c>
      <c r="AU858" s="5">
        <f t="shared" si="520"/>
        <v>0.31</v>
      </c>
      <c r="AW858" s="210">
        <f t="shared" si="521"/>
        <v>0</v>
      </c>
      <c r="AX858" s="276">
        <f t="shared" si="526"/>
        <v>-8.6489715118000313E-3</v>
      </c>
      <c r="AY858" s="19">
        <f t="shared" si="548"/>
        <v>-0.43512333713234774</v>
      </c>
    </row>
    <row r="859" spans="1:51">
      <c r="A859" s="4">
        <v>39583</v>
      </c>
      <c r="B859" s="9">
        <f t="shared" si="516"/>
        <v>39583</v>
      </c>
      <c r="C859" s="5">
        <v>0.32</v>
      </c>
      <c r="D859" s="5">
        <v>0.35</v>
      </c>
      <c r="E859" s="5">
        <v>0.32</v>
      </c>
      <c r="F859" s="5">
        <v>0.35</v>
      </c>
      <c r="G859" s="6">
        <v>29600</v>
      </c>
      <c r="H859" s="112">
        <v>0.35</v>
      </c>
      <c r="I859" s="19">
        <f t="shared" si="535"/>
        <v>0.12903225806451607</v>
      </c>
      <c r="J859" s="8">
        <f t="shared" si="536"/>
        <v>0.35948332870112987</v>
      </c>
      <c r="K859" s="8">
        <f t="shared" si="537"/>
        <v>0.29951667129887005</v>
      </c>
      <c r="L859" s="8">
        <f t="shared" si="538"/>
        <v>0.32949999999999996</v>
      </c>
      <c r="M859" s="19">
        <f t="shared" si="539"/>
        <v>0.20021141775585044</v>
      </c>
      <c r="N859" s="19">
        <f t="shared" si="540"/>
        <v>-4.5796302949643319E-2</v>
      </c>
      <c r="O859" s="19">
        <f t="shared" si="541"/>
        <v>4.007780823580138E-3</v>
      </c>
      <c r="P859" s="19">
        <f t="shared" si="542"/>
        <v>1.2045956439413212E-2</v>
      </c>
      <c r="Q859" s="214"/>
      <c r="R859" s="305"/>
      <c r="S859" s="215"/>
      <c r="T859" t="str">
        <f t="shared" si="543"/>
        <v/>
      </c>
      <c r="U859" t="str">
        <f t="shared" si="544"/>
        <v/>
      </c>
      <c r="V859" t="str">
        <f t="shared" si="545"/>
        <v/>
      </c>
      <c r="W859" t="str">
        <f t="shared" si="546"/>
        <v/>
      </c>
      <c r="X859" s="10"/>
      <c r="Y859" s="219">
        <f t="shared" si="525"/>
        <v>-4.8351648351648577E-4</v>
      </c>
      <c r="Z859" s="78">
        <f t="shared" si="527"/>
        <v>0.33123875110028345</v>
      </c>
      <c r="AA859" s="78">
        <f t="shared" si="511"/>
        <v>0.32814061305645431</v>
      </c>
      <c r="AB859" s="74">
        <f t="shared" si="518"/>
        <v>858</v>
      </c>
      <c r="AC859" s="80">
        <f t="shared" si="529"/>
        <v>2.766758397775384E-4</v>
      </c>
      <c r="AD859" s="79">
        <f t="shared" ref="AD859:AD922" si="549">Z859-AA859</f>
        <v>3.098138043829135E-3</v>
      </c>
      <c r="AE859" s="81">
        <f t="shared" si="530"/>
        <v>2.8214622040515966E-3</v>
      </c>
      <c r="AF859" s="19">
        <f t="shared" si="513"/>
        <v>9.4414952631789034E-3</v>
      </c>
      <c r="AG859" s="93">
        <f t="shared" si="512"/>
        <v>-1.2092128562493805</v>
      </c>
      <c r="AH859" s="91">
        <f t="shared" si="514"/>
        <v>-5.7722279923870035E-4</v>
      </c>
      <c r="AI859" s="96">
        <f t="shared" si="515"/>
        <v>856.38821894942009</v>
      </c>
      <c r="AJ859" s="5">
        <f t="shared" si="519"/>
        <v>3.999999999999998E-2</v>
      </c>
      <c r="AK859" s="5">
        <f t="shared" si="522"/>
        <v>3.999999999999998E-2</v>
      </c>
      <c r="AL859" s="5">
        <f t="shared" si="524"/>
        <v>0</v>
      </c>
      <c r="AM859" s="95">
        <f t="shared" si="531"/>
        <v>8.5714285714285667E-3</v>
      </c>
      <c r="AN859" s="95">
        <f t="shared" si="532"/>
        <v>-7.1428571428571409E-3</v>
      </c>
      <c r="AO859" s="78">
        <f t="shared" si="533"/>
        <v>1.1999999999999997</v>
      </c>
      <c r="AP859" s="8">
        <f t="shared" si="534"/>
        <v>54.54545454545454</v>
      </c>
      <c r="AQ859" s="8">
        <f t="shared" si="528"/>
        <v>59.016393442622942</v>
      </c>
      <c r="AR859" s="8">
        <f t="shared" si="517"/>
        <v>1</v>
      </c>
      <c r="AS859" s="114">
        <f t="shared" si="523"/>
        <v>29600</v>
      </c>
      <c r="AT859" s="103">
        <f t="shared" si="547"/>
        <v>0.61482443257203268</v>
      </c>
      <c r="AU859" s="5">
        <f t="shared" si="520"/>
        <v>0.35</v>
      </c>
      <c r="AW859" s="210">
        <f t="shared" si="521"/>
        <v>9.3749999999999903E-2</v>
      </c>
      <c r="AX859" s="276">
        <f t="shared" si="526"/>
        <v>-1.0971487245212987E-2</v>
      </c>
      <c r="AY859" s="19">
        <f t="shared" si="548"/>
        <v>-0.26853085713651426</v>
      </c>
    </row>
    <row r="860" spans="1:51">
      <c r="A860" s="4">
        <v>39584</v>
      </c>
      <c r="B860" s="9">
        <f t="shared" si="516"/>
        <v>39584</v>
      </c>
      <c r="C860" s="5">
        <v>0.32</v>
      </c>
      <c r="D860" s="5">
        <v>0.35</v>
      </c>
      <c r="E860" s="5">
        <v>0.32</v>
      </c>
      <c r="F860" s="5">
        <v>0.35</v>
      </c>
      <c r="G860" s="6">
        <v>57000</v>
      </c>
      <c r="H860" s="112">
        <v>0.35</v>
      </c>
      <c r="I860" s="19">
        <f t="shared" si="535"/>
        <v>0</v>
      </c>
      <c r="J860" s="8">
        <f t="shared" si="536"/>
        <v>0.36134962311319857</v>
      </c>
      <c r="K860" s="8">
        <f t="shared" si="537"/>
        <v>0.30165037688680135</v>
      </c>
      <c r="L860" s="8">
        <f t="shared" si="538"/>
        <v>0.33149999999999996</v>
      </c>
      <c r="M860" s="19">
        <f t="shared" si="539"/>
        <v>0.19790874071674117</v>
      </c>
      <c r="N860" s="19">
        <f t="shared" si="540"/>
        <v>-1.150122737713837E-2</v>
      </c>
      <c r="O860" s="19">
        <f t="shared" si="541"/>
        <v>5.1916021218895462E-3</v>
      </c>
      <c r="P860" s="19">
        <f t="shared" si="542"/>
        <v>7.1238291300393134E-3</v>
      </c>
      <c r="Q860" s="214"/>
      <c r="R860" s="305"/>
      <c r="S860" s="215"/>
      <c r="T860" t="str">
        <f t="shared" si="543"/>
        <v/>
      </c>
      <c r="U860" t="str">
        <f t="shared" si="544"/>
        <v/>
      </c>
      <c r="V860" t="str">
        <f t="shared" si="545"/>
        <v/>
      </c>
      <c r="W860" t="str">
        <f t="shared" si="546"/>
        <v/>
      </c>
      <c r="X860" s="10"/>
      <c r="Y860" s="219">
        <f t="shared" si="525"/>
        <v>-5.0549450549450866E-4</v>
      </c>
      <c r="Z860" s="78">
        <f t="shared" si="527"/>
        <v>0.33412798343083977</v>
      </c>
      <c r="AA860" s="78">
        <f t="shared" si="511"/>
        <v>0.32975820769027669</v>
      </c>
      <c r="AB860" s="74">
        <f t="shared" si="518"/>
        <v>859</v>
      </c>
      <c r="AC860" s="80">
        <f t="shared" si="529"/>
        <v>1.2386508292091831E-3</v>
      </c>
      <c r="AD860" s="79">
        <f t="shared" si="549"/>
        <v>4.3697757405630755E-3</v>
      </c>
      <c r="AE860" s="81">
        <f t="shared" si="530"/>
        <v>3.1311249113538924E-3</v>
      </c>
      <c r="AF860" s="19">
        <f t="shared" si="513"/>
        <v>1.3251454061356858E-2</v>
      </c>
      <c r="AG860" s="93">
        <f t="shared" si="512"/>
        <v>3.4769027545199536</v>
      </c>
      <c r="AH860" s="91">
        <f t="shared" si="514"/>
        <v>-5.6680725814481933E-4</v>
      </c>
      <c r="AI860" s="96">
        <f t="shared" si="515"/>
        <v>856.94030554673179</v>
      </c>
      <c r="AJ860" s="5">
        <f t="shared" si="519"/>
        <v>0</v>
      </c>
      <c r="AK860" s="5">
        <f t="shared" si="522"/>
        <v>0</v>
      </c>
      <c r="AL860" s="5">
        <f t="shared" si="524"/>
        <v>0</v>
      </c>
      <c r="AM860" s="95">
        <f t="shared" si="531"/>
        <v>8.5714285714285667E-3</v>
      </c>
      <c r="AN860" s="95">
        <f t="shared" si="532"/>
        <v>-6.4285714285714267E-3</v>
      </c>
      <c r="AO860" s="78">
        <f t="shared" si="533"/>
        <v>1.333333333333333</v>
      </c>
      <c r="AP860" s="8">
        <f t="shared" si="534"/>
        <v>57.142857142857139</v>
      </c>
      <c r="AQ860" s="8">
        <f t="shared" si="528"/>
        <v>57.142857142857139</v>
      </c>
      <c r="AR860" s="8">
        <f t="shared" si="517"/>
        <v>1</v>
      </c>
      <c r="AS860" s="114">
        <f t="shared" si="523"/>
        <v>57000</v>
      </c>
      <c r="AT860" s="103">
        <f t="shared" si="547"/>
        <v>0.64375000000000004</v>
      </c>
      <c r="AU860" s="5">
        <f t="shared" si="520"/>
        <v>0.35</v>
      </c>
      <c r="AW860" s="210">
        <f t="shared" si="521"/>
        <v>9.3749999999999903E-2</v>
      </c>
      <c r="AX860" s="276">
        <f t="shared" si="526"/>
        <v>-1.2983605211597809E-2</v>
      </c>
      <c r="AY860" s="19">
        <f t="shared" si="548"/>
        <v>-0.18339518803731344</v>
      </c>
    </row>
    <row r="861" spans="1:51">
      <c r="A861" s="4">
        <v>39587</v>
      </c>
      <c r="B861" s="9">
        <f t="shared" si="516"/>
        <v>39587</v>
      </c>
      <c r="C861" s="5">
        <v>0.35</v>
      </c>
      <c r="D861" s="5">
        <v>0.35</v>
      </c>
      <c r="E861" s="5">
        <v>0.32</v>
      </c>
      <c r="F861" s="5">
        <v>0.32</v>
      </c>
      <c r="G861" s="6">
        <v>63000</v>
      </c>
      <c r="H861" s="112">
        <v>0.32</v>
      </c>
      <c r="I861" s="19">
        <f t="shared" si="535"/>
        <v>-8.5714285714285632E-2</v>
      </c>
      <c r="J861" s="8">
        <f t="shared" si="536"/>
        <v>0.36070540018881458</v>
      </c>
      <c r="K861" s="8">
        <f t="shared" si="537"/>
        <v>0.30329459981118534</v>
      </c>
      <c r="L861" s="8">
        <f t="shared" si="538"/>
        <v>0.33199999999999996</v>
      </c>
      <c r="M861" s="19">
        <f t="shared" si="539"/>
        <v>0.189290545935767</v>
      </c>
      <c r="N861" s="19">
        <f t="shared" si="540"/>
        <v>-4.3546306998684038E-2</v>
      </c>
      <c r="O861" s="19">
        <f t="shared" si="541"/>
        <v>-1.7828243982481551E-3</v>
      </c>
      <c r="P861" s="19">
        <f t="shared" si="542"/>
        <v>5.4507570696687878E-3</v>
      </c>
      <c r="Q861" s="214"/>
      <c r="R861" s="305"/>
      <c r="S861" s="215"/>
      <c r="T861" t="str">
        <f t="shared" si="543"/>
        <v/>
      </c>
      <c r="U861" t="str">
        <f t="shared" si="544"/>
        <v/>
      </c>
      <c r="V861" t="str">
        <f t="shared" si="545"/>
        <v/>
      </c>
      <c r="W861" t="str">
        <f t="shared" si="546"/>
        <v/>
      </c>
      <c r="X861" s="10"/>
      <c r="Y861" s="219">
        <f t="shared" si="525"/>
        <v>-8.5714285714285959E-4</v>
      </c>
      <c r="Z861" s="78">
        <f t="shared" si="527"/>
        <v>0.33195227398249044</v>
      </c>
      <c r="AA861" s="78">
        <f t="shared" si="511"/>
        <v>0.32903610032119623</v>
      </c>
      <c r="AB861" s="74">
        <f t="shared" si="518"/>
        <v>860</v>
      </c>
      <c r="AC861" s="80">
        <f t="shared" si="529"/>
        <v>-1.7196100004774739E-4</v>
      </c>
      <c r="AD861" s="79">
        <f t="shared" si="549"/>
        <v>2.916173661294208E-3</v>
      </c>
      <c r="AE861" s="81">
        <f t="shared" si="530"/>
        <v>3.0881346613419553E-3</v>
      </c>
      <c r="AF861" s="19">
        <f t="shared" si="513"/>
        <v>8.862777240696439E-3</v>
      </c>
      <c r="AG861" s="93">
        <f t="shared" si="512"/>
        <v>-1.1388292777856823</v>
      </c>
      <c r="AH861" s="91">
        <f t="shared" si="514"/>
        <v>-5.5894836285081859E-4</v>
      </c>
      <c r="AI861" s="96">
        <f t="shared" si="515"/>
        <v>857.30468119241777</v>
      </c>
      <c r="AJ861" s="5">
        <f t="shared" si="519"/>
        <v>-2.9999999999999971E-2</v>
      </c>
      <c r="AK861" s="5">
        <f t="shared" si="522"/>
        <v>0</v>
      </c>
      <c r="AL861" s="5">
        <f t="shared" si="524"/>
        <v>-2.9999999999999971E-2</v>
      </c>
      <c r="AM861" s="95">
        <f t="shared" si="531"/>
        <v>7.1428571428571374E-3</v>
      </c>
      <c r="AN861" s="95">
        <f t="shared" si="532"/>
        <v>-8.5714285714285667E-3</v>
      </c>
      <c r="AO861" s="78">
        <f t="shared" si="533"/>
        <v>0.83333333333333315</v>
      </c>
      <c r="AP861" s="8">
        <f t="shared" si="534"/>
        <v>45.454545454545446</v>
      </c>
      <c r="AQ861" s="8">
        <f t="shared" si="528"/>
        <v>55.55555555555555</v>
      </c>
      <c r="AR861" s="8">
        <f t="shared" si="517"/>
        <v>-1</v>
      </c>
      <c r="AS861" s="114">
        <f t="shared" si="523"/>
        <v>-63000</v>
      </c>
      <c r="AT861" s="103">
        <f t="shared" si="547"/>
        <v>0.67037191259944329</v>
      </c>
      <c r="AU861" s="5">
        <f t="shared" si="520"/>
        <v>0.32</v>
      </c>
      <c r="AW861" s="210">
        <f t="shared" si="521"/>
        <v>9.3749999999999903E-2</v>
      </c>
      <c r="AX861" s="276">
        <f t="shared" si="526"/>
        <v>-1.4200741921300062E-2</v>
      </c>
      <c r="AY861" s="19">
        <f t="shared" si="548"/>
        <v>-9.3744124984255217E-2</v>
      </c>
    </row>
    <row r="862" spans="1:51">
      <c r="A862" s="4">
        <v>39588</v>
      </c>
      <c r="B862" s="9">
        <f t="shared" si="516"/>
        <v>39588</v>
      </c>
      <c r="C862" s="5">
        <v>0.33</v>
      </c>
      <c r="D862" s="5">
        <v>0.35</v>
      </c>
      <c r="E862" s="5">
        <v>0.31</v>
      </c>
      <c r="F862" s="5">
        <v>0.35</v>
      </c>
      <c r="G862" s="6">
        <v>214600</v>
      </c>
      <c r="H862" s="112">
        <v>0.35</v>
      </c>
      <c r="I862" s="19">
        <f t="shared" si="535"/>
        <v>9.3749999999999903E-2</v>
      </c>
      <c r="J862" s="8">
        <f t="shared" si="536"/>
        <v>0.36017099530598679</v>
      </c>
      <c r="K862" s="8">
        <f t="shared" si="537"/>
        <v>0.30882900469401303</v>
      </c>
      <c r="L862" s="8">
        <f t="shared" si="538"/>
        <v>0.33449999999999991</v>
      </c>
      <c r="M862" s="19">
        <f t="shared" si="539"/>
        <v>0.16624730783574965</v>
      </c>
      <c r="N862" s="19">
        <f t="shared" si="540"/>
        <v>-0.12173475429584707</v>
      </c>
      <c r="O862" s="19">
        <f t="shared" si="541"/>
        <v>-1.4815549823985446E-3</v>
      </c>
      <c r="P862" s="19">
        <f t="shared" si="542"/>
        <v>1.8247620914691891E-2</v>
      </c>
      <c r="Q862" s="214"/>
      <c r="R862" s="305"/>
      <c r="S862" s="215"/>
      <c r="T862" t="str">
        <f t="shared" si="543"/>
        <v/>
      </c>
      <c r="U862" t="str">
        <f t="shared" si="544"/>
        <v/>
      </c>
      <c r="V862" t="str">
        <f t="shared" si="545"/>
        <v/>
      </c>
      <c r="W862" t="str">
        <f t="shared" si="546"/>
        <v/>
      </c>
      <c r="X862" s="10"/>
      <c r="Y862" s="219">
        <f t="shared" si="525"/>
        <v>-2.6373626373626626E-4</v>
      </c>
      <c r="Z862" s="78">
        <f t="shared" si="527"/>
        <v>0.33473162378918692</v>
      </c>
      <c r="AA862" s="78">
        <f t="shared" si="511"/>
        <v>0.3305874288974277</v>
      </c>
      <c r="AB862" s="74">
        <f t="shared" si="518"/>
        <v>861</v>
      </c>
      <c r="AC862" s="80">
        <f t="shared" si="529"/>
        <v>8.448481843338052E-4</v>
      </c>
      <c r="AD862" s="79">
        <f t="shared" si="549"/>
        <v>4.144194891759212E-3</v>
      </c>
      <c r="AE862" s="81">
        <f t="shared" si="530"/>
        <v>3.2993467074254068E-3</v>
      </c>
      <c r="AF862" s="19">
        <f t="shared" si="513"/>
        <v>1.2535851425388118E-2</v>
      </c>
      <c r="AG862" s="93">
        <f t="shared" si="512"/>
        <v>-5.9130220462734062</v>
      </c>
      <c r="AH862" s="91">
        <f t="shared" si="514"/>
        <v>-4.9134639044699454E-4</v>
      </c>
      <c r="AI862" s="96">
        <f t="shared" si="515"/>
        <v>857.79932333589591</v>
      </c>
      <c r="AJ862" s="5">
        <f t="shared" si="519"/>
        <v>2.9999999999999971E-2</v>
      </c>
      <c r="AK862" s="5">
        <f t="shared" si="522"/>
        <v>2.9999999999999971E-2</v>
      </c>
      <c r="AL862" s="5">
        <f t="shared" si="524"/>
        <v>0</v>
      </c>
      <c r="AM862" s="95">
        <f t="shared" si="531"/>
        <v>9.2857142857142774E-3</v>
      </c>
      <c r="AN862" s="95">
        <f t="shared" si="532"/>
        <v>-8.5714285714285667E-3</v>
      </c>
      <c r="AO862" s="78">
        <f t="shared" si="533"/>
        <v>1.083333333333333</v>
      </c>
      <c r="AP862" s="8">
        <f t="shared" si="534"/>
        <v>51.999999999999993</v>
      </c>
      <c r="AQ862" s="8">
        <f t="shared" si="528"/>
        <v>56.521739130434781</v>
      </c>
      <c r="AR862" s="8">
        <f t="shared" si="517"/>
        <v>1</v>
      </c>
      <c r="AS862" s="114">
        <f t="shared" si="523"/>
        <v>214600</v>
      </c>
      <c r="AT862" s="103">
        <f t="shared" si="547"/>
        <v>0.79785538657681454</v>
      </c>
      <c r="AU862" s="5">
        <f t="shared" si="520"/>
        <v>0.35</v>
      </c>
      <c r="AW862" s="210">
        <f t="shared" si="521"/>
        <v>0.12903225806451607</v>
      </c>
      <c r="AX862" s="276">
        <f t="shared" si="526"/>
        <v>-1.4969717599001821E-2</v>
      </c>
      <c r="AY862" s="19">
        <f t="shared" si="548"/>
        <v>-5.4150387491258646E-2</v>
      </c>
    </row>
    <row r="863" spans="1:51">
      <c r="A863" s="4">
        <v>39589</v>
      </c>
      <c r="B863" s="9">
        <f t="shared" si="516"/>
        <v>39589</v>
      </c>
      <c r="C863" s="5">
        <v>0.32</v>
      </c>
      <c r="D863" s="5">
        <v>0.32</v>
      </c>
      <c r="E863" s="5">
        <v>0.32</v>
      </c>
      <c r="F863" s="5">
        <v>0.32</v>
      </c>
      <c r="G863" s="6">
        <v>16900</v>
      </c>
      <c r="H863" s="112">
        <v>0.32</v>
      </c>
      <c r="I863" s="19">
        <f t="shared" si="535"/>
        <v>-8.5714285714285632E-2</v>
      </c>
      <c r="J863" s="8">
        <f t="shared" si="536"/>
        <v>0.36017099530598679</v>
      </c>
      <c r="K863" s="8">
        <f t="shared" si="537"/>
        <v>0.30882900469401303</v>
      </c>
      <c r="L863" s="8">
        <f t="shared" si="538"/>
        <v>0.33449999999999991</v>
      </c>
      <c r="M863" s="19">
        <f t="shared" si="539"/>
        <v>0.16624730783574965</v>
      </c>
      <c r="N863" s="19">
        <f t="shared" si="540"/>
        <v>0</v>
      </c>
      <c r="O863" s="19">
        <f t="shared" si="541"/>
        <v>0</v>
      </c>
      <c r="P863" s="19">
        <f t="shared" si="542"/>
        <v>0</v>
      </c>
      <c r="Q863" s="214"/>
      <c r="R863" s="305"/>
      <c r="S863" s="215"/>
      <c r="T863" t="str">
        <f t="shared" si="543"/>
        <v/>
      </c>
      <c r="U863" t="str">
        <f t="shared" si="544"/>
        <v/>
      </c>
      <c r="V863" t="str">
        <f t="shared" si="545"/>
        <v/>
      </c>
      <c r="W863" t="str">
        <f t="shared" si="546"/>
        <v/>
      </c>
      <c r="X863" s="10"/>
      <c r="Y863" s="219">
        <f t="shared" si="525"/>
        <v>-5.7142857142857299E-4</v>
      </c>
      <c r="Z863" s="78">
        <f t="shared" si="527"/>
        <v>0.33246295372565215</v>
      </c>
      <c r="AA863" s="78">
        <f t="shared" ref="AA863:AA926" si="550">AA862+(0.074*(F863-AA862))</f>
        <v>0.32980395915901806</v>
      </c>
      <c r="AB863" s="74">
        <f t="shared" si="518"/>
        <v>862</v>
      </c>
      <c r="AC863" s="80">
        <f t="shared" si="529"/>
        <v>-5.122817126330466E-4</v>
      </c>
      <c r="AD863" s="79">
        <f t="shared" si="549"/>
        <v>2.6589945666340986E-3</v>
      </c>
      <c r="AE863" s="81">
        <f t="shared" si="530"/>
        <v>3.1712762792671452E-3</v>
      </c>
      <c r="AF863" s="19">
        <f t="shared" si="513"/>
        <v>8.0623488372134414E-3</v>
      </c>
      <c r="AG863" s="93">
        <f t="shared" si="512"/>
        <v>-1.6063594881688716</v>
      </c>
      <c r="AH863" s="91">
        <f t="shared" si="514"/>
        <v>-4.4639776610009397E-4</v>
      </c>
      <c r="AI863" s="96">
        <f t="shared" si="515"/>
        <v>858.21165095712968</v>
      </c>
      <c r="AJ863" s="5">
        <f t="shared" si="519"/>
        <v>-2.9999999999999971E-2</v>
      </c>
      <c r="AK863" s="5">
        <f t="shared" si="522"/>
        <v>0</v>
      </c>
      <c r="AL863" s="5">
        <f t="shared" si="524"/>
        <v>-2.9999999999999971E-2</v>
      </c>
      <c r="AM863" s="95">
        <f t="shared" si="531"/>
        <v>9.2857142857142774E-3</v>
      </c>
      <c r="AN863" s="95">
        <f t="shared" si="532"/>
        <v>-1.0714285714285707E-2</v>
      </c>
      <c r="AO863" s="78">
        <f t="shared" si="533"/>
        <v>0.86666666666666647</v>
      </c>
      <c r="AP863" s="8">
        <f t="shared" si="534"/>
        <v>46.428571428571423</v>
      </c>
      <c r="AQ863" s="8">
        <f t="shared" si="528"/>
        <v>54.819277108433724</v>
      </c>
      <c r="AR863" s="8">
        <f t="shared" si="517"/>
        <v>0</v>
      </c>
      <c r="AS863" s="114">
        <f t="shared" si="523"/>
        <v>0</v>
      </c>
      <c r="AT863" s="103">
        <f t="shared" si="547"/>
        <v>0.78969388466634127</v>
      </c>
      <c r="AU863" s="5">
        <f t="shared" si="520"/>
        <v>0.32</v>
      </c>
      <c r="AW863" s="210">
        <f t="shared" si="521"/>
        <v>0</v>
      </c>
      <c r="AX863" s="276">
        <f t="shared" si="526"/>
        <v>-1.4520215746819052E-2</v>
      </c>
      <c r="AY863" s="19">
        <f t="shared" si="548"/>
        <v>3.0027410284128624E-2</v>
      </c>
    </row>
    <row r="864" spans="1:51">
      <c r="A864" s="4">
        <v>39590</v>
      </c>
      <c r="B864" s="9">
        <f t="shared" si="516"/>
        <v>39590</v>
      </c>
      <c r="C864" s="5">
        <v>0.34</v>
      </c>
      <c r="D864" s="5">
        <v>0.34</v>
      </c>
      <c r="E864" s="5">
        <v>0.34</v>
      </c>
      <c r="F864" s="5">
        <v>0.34</v>
      </c>
      <c r="G864" s="6">
        <v>25000</v>
      </c>
      <c r="H864" s="112">
        <v>0.34</v>
      </c>
      <c r="I864" s="19">
        <f t="shared" si="535"/>
        <v>6.2500000000000056E-2</v>
      </c>
      <c r="J864" s="8">
        <f t="shared" si="536"/>
        <v>0.36017099530598679</v>
      </c>
      <c r="K864" s="8">
        <f t="shared" si="537"/>
        <v>0.30882900469401303</v>
      </c>
      <c r="L864" s="8">
        <f t="shared" si="538"/>
        <v>0.33449999999999991</v>
      </c>
      <c r="M864" s="19">
        <f t="shared" si="539"/>
        <v>0.16624730783574965</v>
      </c>
      <c r="N864" s="19">
        <f t="shared" si="540"/>
        <v>0</v>
      </c>
      <c r="O864" s="19">
        <f t="shared" si="541"/>
        <v>0</v>
      </c>
      <c r="P864" s="19">
        <f t="shared" si="542"/>
        <v>0</v>
      </c>
      <c r="Q864" s="214"/>
      <c r="R864" s="305"/>
      <c r="S864" s="215"/>
      <c r="T864" t="str">
        <f t="shared" si="543"/>
        <v/>
      </c>
      <c r="U864" t="str">
        <f t="shared" si="544"/>
        <v/>
      </c>
      <c r="V864" t="str">
        <f t="shared" si="545"/>
        <v/>
      </c>
      <c r="W864" t="str">
        <f t="shared" si="546"/>
        <v/>
      </c>
      <c r="X864" s="10"/>
      <c r="Y864" s="219">
        <f t="shared" si="525"/>
        <v>1.0989010989010828E-4</v>
      </c>
      <c r="Z864" s="78">
        <f t="shared" si="527"/>
        <v>0.33362365885190171</v>
      </c>
      <c r="AA864" s="78">
        <f t="shared" si="550"/>
        <v>0.33055846618125073</v>
      </c>
      <c r="AB864" s="74">
        <f t="shared" si="518"/>
        <v>863</v>
      </c>
      <c r="AC864" s="80">
        <f t="shared" si="529"/>
        <v>-8.4866886892937411E-5</v>
      </c>
      <c r="AD864" s="79">
        <f t="shared" si="549"/>
        <v>3.0651926706509736E-3</v>
      </c>
      <c r="AE864" s="81">
        <f t="shared" si="530"/>
        <v>3.150059557543911E-3</v>
      </c>
      <c r="AF864" s="19">
        <f t="shared" si="513"/>
        <v>9.2727701276611001E-3</v>
      </c>
      <c r="AG864" s="93">
        <f t="shared" si="512"/>
        <v>-0.83433551344877199</v>
      </c>
      <c r="AH864" s="91">
        <f t="shared" si="514"/>
        <v>-3.5368924045556965E-4</v>
      </c>
      <c r="AI864" s="96">
        <f t="shared" si="515"/>
        <v>858.74706652850909</v>
      </c>
      <c r="AJ864" s="5">
        <f t="shared" si="519"/>
        <v>2.0000000000000018E-2</v>
      </c>
      <c r="AK864" s="5">
        <f t="shared" si="522"/>
        <v>2.0000000000000018E-2</v>
      </c>
      <c r="AL864" s="5">
        <f t="shared" si="524"/>
        <v>0</v>
      </c>
      <c r="AM864" s="95">
        <f t="shared" si="531"/>
        <v>9.9999999999999967E-3</v>
      </c>
      <c r="AN864" s="95">
        <f t="shared" si="532"/>
        <v>-1.0714285714285707E-2</v>
      </c>
      <c r="AO864" s="78">
        <f t="shared" si="533"/>
        <v>0.93333333333333357</v>
      </c>
      <c r="AP864" s="8">
        <f t="shared" si="534"/>
        <v>48.275862068965523</v>
      </c>
      <c r="AQ864" s="8">
        <f t="shared" si="528"/>
        <v>56.647398843930645</v>
      </c>
      <c r="AR864" s="8">
        <f t="shared" si="517"/>
        <v>0</v>
      </c>
      <c r="AS864" s="114">
        <f t="shared" si="523"/>
        <v>0</v>
      </c>
      <c r="AT864" s="103">
        <f t="shared" si="547"/>
        <v>0.18723776223776223</v>
      </c>
      <c r="AU864" s="5">
        <f t="shared" si="520"/>
        <v>0.34</v>
      </c>
      <c r="AW864" s="210">
        <f t="shared" si="521"/>
        <v>0</v>
      </c>
      <c r="AX864" s="276">
        <f t="shared" si="526"/>
        <v>-1.275381658621233E-2</v>
      </c>
      <c r="AY864" s="19">
        <f t="shared" si="548"/>
        <v>0.12165102718902011</v>
      </c>
    </row>
    <row r="865" spans="1:51">
      <c r="A865" s="4">
        <v>39591</v>
      </c>
      <c r="B865" s="9">
        <f t="shared" si="516"/>
        <v>39591</v>
      </c>
      <c r="C865" s="5">
        <v>0.35</v>
      </c>
      <c r="D865" s="5">
        <v>0.35</v>
      </c>
      <c r="E865" s="5">
        <v>0.35</v>
      </c>
      <c r="F865" s="5">
        <v>0.35</v>
      </c>
      <c r="G865" s="6">
        <v>114300</v>
      </c>
      <c r="H865" s="112">
        <v>0.35</v>
      </c>
      <c r="I865" s="19">
        <f t="shared" si="535"/>
        <v>2.9411764705882214E-2</v>
      </c>
      <c r="J865" s="8">
        <f t="shared" si="536"/>
        <v>0.36193860813280448</v>
      </c>
      <c r="K865" s="8">
        <f t="shared" si="537"/>
        <v>0.30906139186719533</v>
      </c>
      <c r="L865" s="8">
        <f t="shared" si="538"/>
        <v>0.33549999999999991</v>
      </c>
      <c r="M865" s="19">
        <f t="shared" si="539"/>
        <v>0.17108968527628537</v>
      </c>
      <c r="N865" s="19">
        <f t="shared" si="540"/>
        <v>2.9127554025235338E-2</v>
      </c>
      <c r="O865" s="19">
        <f t="shared" si="541"/>
        <v>4.9077045343865252E-3</v>
      </c>
      <c r="P865" s="19">
        <f t="shared" si="542"/>
        <v>7.5247845782021349E-4</v>
      </c>
      <c r="Q865" s="214"/>
      <c r="R865" s="305"/>
      <c r="S865" s="215"/>
      <c r="T865" t="str">
        <f t="shared" si="543"/>
        <v/>
      </c>
      <c r="U865" t="str">
        <f t="shared" si="544"/>
        <v/>
      </c>
      <c r="V865" t="str">
        <f t="shared" si="545"/>
        <v/>
      </c>
      <c r="W865" t="str">
        <f t="shared" si="546"/>
        <v/>
      </c>
      <c r="X865" s="10"/>
      <c r="Y865" s="219">
        <f t="shared" si="525"/>
        <v>7.9120879120878963E-4</v>
      </c>
      <c r="Z865" s="78">
        <f t="shared" si="527"/>
        <v>0.33614561538870885</v>
      </c>
      <c r="AA865" s="78">
        <f t="shared" si="550"/>
        <v>0.33199713968383815</v>
      </c>
      <c r="AB865" s="74">
        <f t="shared" si="518"/>
        <v>864</v>
      </c>
      <c r="AC865" s="80">
        <f t="shared" si="529"/>
        <v>7.9873291786143304E-4</v>
      </c>
      <c r="AD865" s="79">
        <f t="shared" si="549"/>
        <v>4.1484757048707022E-3</v>
      </c>
      <c r="AE865" s="81">
        <f t="shared" si="530"/>
        <v>3.3497427870092691E-3</v>
      </c>
      <c r="AF865" s="19">
        <f t="shared" si="513"/>
        <v>1.2495516403609103E-2</v>
      </c>
      <c r="AG865" s="93">
        <f t="shared" si="512"/>
        <v>-10.411596761750705</v>
      </c>
      <c r="AH865" s="91">
        <f t="shared" si="514"/>
        <v>-2.3510406636897231E-4</v>
      </c>
      <c r="AI865" s="96">
        <f t="shared" si="515"/>
        <v>859.3015816557737</v>
      </c>
      <c r="AJ865" s="5">
        <f t="shared" si="519"/>
        <v>9.9999999999999534E-3</v>
      </c>
      <c r="AK865" s="5">
        <f t="shared" si="522"/>
        <v>9.9999999999999534E-3</v>
      </c>
      <c r="AL865" s="5">
        <f t="shared" si="524"/>
        <v>0</v>
      </c>
      <c r="AM865" s="95">
        <f t="shared" si="531"/>
        <v>1.0714285714285707E-2</v>
      </c>
      <c r="AN865" s="95">
        <f t="shared" si="532"/>
        <v>-9.9999999999999967E-3</v>
      </c>
      <c r="AO865" s="78">
        <f t="shared" si="533"/>
        <v>1.0714285714285712</v>
      </c>
      <c r="AP865" s="8">
        <f t="shared" si="534"/>
        <v>51.724137931034477</v>
      </c>
      <c r="AQ865" s="8">
        <f t="shared" si="528"/>
        <v>51.724137931034477</v>
      </c>
      <c r="AR865" s="8">
        <f t="shared" si="517"/>
        <v>0</v>
      </c>
      <c r="AS865" s="114">
        <f t="shared" si="523"/>
        <v>0</v>
      </c>
      <c r="AT865" s="103">
        <f t="shared" si="547"/>
        <v>0.23531879194630873</v>
      </c>
      <c r="AU865" s="5">
        <f t="shared" si="520"/>
        <v>0.35</v>
      </c>
      <c r="AW865" s="210">
        <f t="shared" si="521"/>
        <v>0</v>
      </c>
      <c r="AX865" s="276">
        <f t="shared" si="526"/>
        <v>-1.0439915198020389E-2</v>
      </c>
      <c r="AY865" s="19">
        <f t="shared" si="548"/>
        <v>0.18142815309837623</v>
      </c>
    </row>
    <row r="866" spans="1:51">
      <c r="A866" s="4">
        <v>39594</v>
      </c>
      <c r="B866" s="9">
        <f t="shared" si="516"/>
        <v>39594</v>
      </c>
      <c r="C866" s="5">
        <v>0.37</v>
      </c>
      <c r="D866" s="5">
        <v>0.37</v>
      </c>
      <c r="E866" s="5">
        <v>0.35</v>
      </c>
      <c r="F866" s="5">
        <v>0.35</v>
      </c>
      <c r="G866" s="6">
        <v>84200</v>
      </c>
      <c r="H866" s="112">
        <v>0.35</v>
      </c>
      <c r="I866" s="19">
        <f t="shared" si="535"/>
        <v>0</v>
      </c>
      <c r="J866" s="8">
        <f t="shared" si="536"/>
        <v>0.36315339366124394</v>
      </c>
      <c r="K866" s="8">
        <f t="shared" si="537"/>
        <v>0.31084660633875588</v>
      </c>
      <c r="L866" s="8">
        <f t="shared" si="538"/>
        <v>0.33699999999999991</v>
      </c>
      <c r="M866" s="19">
        <f t="shared" si="539"/>
        <v>0.16827202310030986</v>
      </c>
      <c r="N866" s="19">
        <f t="shared" si="540"/>
        <v>-1.6468919043397555E-2</v>
      </c>
      <c r="O866" s="19">
        <f t="shared" si="541"/>
        <v>3.3563303310093938E-3</v>
      </c>
      <c r="P866" s="19">
        <f t="shared" si="542"/>
        <v>5.7762454921178258E-3</v>
      </c>
      <c r="Q866" s="214"/>
      <c r="R866" s="305"/>
      <c r="S866" s="215"/>
      <c r="T866" t="str">
        <f t="shared" si="543"/>
        <v>BrokeBandUpper</v>
      </c>
      <c r="U866" t="str">
        <f t="shared" si="544"/>
        <v>BrokeBandUpper</v>
      </c>
      <c r="V866" t="str">
        <f t="shared" si="545"/>
        <v/>
      </c>
      <c r="W866" t="str">
        <f t="shared" si="546"/>
        <v/>
      </c>
      <c r="X866" s="10"/>
      <c r="Y866" s="219">
        <f t="shared" si="525"/>
        <v>1.4285714285714271E-3</v>
      </c>
      <c r="Z866" s="78">
        <f t="shared" si="527"/>
        <v>0.3382791906188477</v>
      </c>
      <c r="AA866" s="78">
        <f t="shared" si="550"/>
        <v>0.33332935134723413</v>
      </c>
      <c r="AB866" s="74">
        <f t="shared" si="518"/>
        <v>865</v>
      </c>
      <c r="AC866" s="80">
        <f t="shared" si="529"/>
        <v>1.2800771876834457E-3</v>
      </c>
      <c r="AD866" s="79">
        <f t="shared" si="549"/>
        <v>4.9498392716135764E-3</v>
      </c>
      <c r="AE866" s="81">
        <f t="shared" si="530"/>
        <v>3.6697620839301307E-3</v>
      </c>
      <c r="AF866" s="19">
        <f t="shared" si="513"/>
        <v>1.4849695208680425E-2</v>
      </c>
      <c r="AG866" s="93">
        <f t="shared" si="512"/>
        <v>0.60263482205139063</v>
      </c>
      <c r="AH866" s="91">
        <f t="shared" si="514"/>
        <v>-1.0879722152583633E-4</v>
      </c>
      <c r="AI866" s="96">
        <f t="shared" si="515"/>
        <v>859.6892816566268</v>
      </c>
      <c r="AJ866" s="5">
        <f t="shared" si="519"/>
        <v>0</v>
      </c>
      <c r="AK866" s="5">
        <f t="shared" si="522"/>
        <v>0</v>
      </c>
      <c r="AL866" s="5">
        <f t="shared" si="524"/>
        <v>0</v>
      </c>
      <c r="AM866" s="95">
        <f t="shared" si="531"/>
        <v>1.0714285714285707E-2</v>
      </c>
      <c r="AN866" s="95">
        <f t="shared" si="532"/>
        <v>-9.9999999999999967E-3</v>
      </c>
      <c r="AO866" s="78">
        <f t="shared" si="533"/>
        <v>1.0714285714285712</v>
      </c>
      <c r="AP866" s="8">
        <f t="shared" si="534"/>
        <v>51.724137931034477</v>
      </c>
      <c r="AQ866" s="8">
        <f t="shared" si="528"/>
        <v>51.724137931034477</v>
      </c>
      <c r="AR866" s="8">
        <f t="shared" si="517"/>
        <v>-1</v>
      </c>
      <c r="AS866" s="114">
        <f t="shared" si="523"/>
        <v>-84200</v>
      </c>
      <c r="AT866" s="103">
        <f t="shared" si="547"/>
        <v>0.18387200514552179</v>
      </c>
      <c r="AU866" s="5">
        <f t="shared" si="520"/>
        <v>0.35</v>
      </c>
      <c r="AW866" s="210">
        <f t="shared" si="521"/>
        <v>5.7142857142857197E-2</v>
      </c>
      <c r="AX866" s="276">
        <f t="shared" si="526"/>
        <v>-8.6726954917978293E-3</v>
      </c>
      <c r="AY866" s="19">
        <f t="shared" si="548"/>
        <v>0.16927529320905396</v>
      </c>
    </row>
    <row r="867" spans="1:51">
      <c r="A867" s="4">
        <v>39595</v>
      </c>
      <c r="B867" s="9">
        <f t="shared" si="516"/>
        <v>39595</v>
      </c>
      <c r="C867" s="5">
        <v>0.35</v>
      </c>
      <c r="D867" s="5">
        <v>0.35</v>
      </c>
      <c r="E867" s="5">
        <v>0.35</v>
      </c>
      <c r="F867" s="5">
        <v>0.35</v>
      </c>
      <c r="G867" s="6">
        <v>43600</v>
      </c>
      <c r="H867" s="112">
        <v>0.35</v>
      </c>
      <c r="I867" s="19">
        <f t="shared" si="535"/>
        <v>0</v>
      </c>
      <c r="J867" s="8">
        <f t="shared" si="536"/>
        <v>0.36423948391424177</v>
      </c>
      <c r="K867" s="8">
        <f t="shared" si="537"/>
        <v>0.31076051608575805</v>
      </c>
      <c r="L867" s="8">
        <f t="shared" si="538"/>
        <v>0.33749999999999991</v>
      </c>
      <c r="M867" s="19">
        <f t="shared" si="539"/>
        <v>0.17209061338321874</v>
      </c>
      <c r="N867" s="19">
        <f t="shared" si="540"/>
        <v>2.2692959961814602E-2</v>
      </c>
      <c r="O867" s="19">
        <f t="shared" si="541"/>
        <v>2.9907203731405953E-3</v>
      </c>
      <c r="P867" s="19">
        <f t="shared" si="542"/>
        <v>-2.7695413506946309E-4</v>
      </c>
      <c r="Q867" s="214"/>
      <c r="R867" s="305"/>
      <c r="S867" s="215"/>
      <c r="T867" t="str">
        <f t="shared" si="543"/>
        <v/>
      </c>
      <c r="U867" t="str">
        <f t="shared" si="544"/>
        <v/>
      </c>
      <c r="V867" t="str">
        <f t="shared" si="545"/>
        <v/>
      </c>
      <c r="W867" t="str">
        <f t="shared" si="546"/>
        <v/>
      </c>
      <c r="X867" s="10"/>
      <c r="Y867" s="219">
        <f t="shared" si="525"/>
        <v>1.362637362637361E-3</v>
      </c>
      <c r="Z867" s="78">
        <f t="shared" si="527"/>
        <v>0.34008419526354516</v>
      </c>
      <c r="AA867" s="78">
        <f t="shared" si="550"/>
        <v>0.33456297934753881</v>
      </c>
      <c r="AB867" s="74">
        <f t="shared" si="518"/>
        <v>866</v>
      </c>
      <c r="AC867" s="80">
        <f t="shared" si="529"/>
        <v>1.4811630656609755E-3</v>
      </c>
      <c r="AD867" s="79">
        <f t="shared" si="549"/>
        <v>5.5212159160063501E-3</v>
      </c>
      <c r="AE867" s="81">
        <f t="shared" si="530"/>
        <v>4.0400528503453745E-3</v>
      </c>
      <c r="AF867" s="19">
        <f t="shared" si="513"/>
        <v>1.6502770051766539E-2</v>
      </c>
      <c r="AG867" s="93">
        <f t="shared" ref="AG867:AG930" si="551">IF(A868&gt;A867,(AC867-AC866)/AC866, (AC867-AC868)/AC868)</f>
        <v>0.15708886925907545</v>
      </c>
      <c r="AH867" s="91">
        <f t="shared" si="514"/>
        <v>-2.9037322086343714E-5</v>
      </c>
      <c r="AI867" s="96">
        <f t="shared" si="515"/>
        <v>859.84563648533288</v>
      </c>
      <c r="AJ867" s="5">
        <f t="shared" si="519"/>
        <v>0</v>
      </c>
      <c r="AK867" s="5">
        <f t="shared" si="522"/>
        <v>0</v>
      </c>
      <c r="AL867" s="5">
        <f t="shared" si="524"/>
        <v>0</v>
      </c>
      <c r="AM867" s="95">
        <f t="shared" si="531"/>
        <v>1.0714285714285707E-2</v>
      </c>
      <c r="AN867" s="95">
        <f t="shared" si="532"/>
        <v>-8.5714285714285667E-3</v>
      </c>
      <c r="AO867" s="78">
        <f t="shared" si="533"/>
        <v>1.25</v>
      </c>
      <c r="AP867" s="8">
        <f t="shared" si="534"/>
        <v>55.555555555555557</v>
      </c>
      <c r="AQ867" s="8">
        <f t="shared" si="528"/>
        <v>51.020408163265301</v>
      </c>
      <c r="AR867" s="8">
        <f t="shared" si="517"/>
        <v>0</v>
      </c>
      <c r="AS867" s="114">
        <f t="shared" si="523"/>
        <v>0</v>
      </c>
      <c r="AT867" s="103">
        <f t="shared" si="547"/>
        <v>0.32642169728783904</v>
      </c>
      <c r="AU867" s="5">
        <f t="shared" si="520"/>
        <v>0.35</v>
      </c>
      <c r="AW867" s="210">
        <f t="shared" si="521"/>
        <v>0</v>
      </c>
      <c r="AX867" s="276">
        <f t="shared" si="526"/>
        <v>-6.8244949486793169E-3</v>
      </c>
      <c r="AY867" s="19">
        <f t="shared" si="548"/>
        <v>0.21310566534550202</v>
      </c>
    </row>
    <row r="868" spans="1:51">
      <c r="A868" s="4">
        <v>39596</v>
      </c>
      <c r="B868" s="9">
        <f t="shared" si="516"/>
        <v>39596</v>
      </c>
      <c r="C868" s="5">
        <v>0.35</v>
      </c>
      <c r="D868" s="5">
        <v>0.35</v>
      </c>
      <c r="E868" s="5">
        <v>0.34</v>
      </c>
      <c r="F868" s="5">
        <v>0.35</v>
      </c>
      <c r="G868" s="6">
        <v>62800</v>
      </c>
      <c r="H868" s="112">
        <v>0.35</v>
      </c>
      <c r="I868" s="19">
        <f t="shared" si="535"/>
        <v>0</v>
      </c>
      <c r="J868" s="8">
        <f t="shared" si="536"/>
        <v>0.36527636339397168</v>
      </c>
      <c r="K868" s="8">
        <f t="shared" si="537"/>
        <v>0.31072363660602825</v>
      </c>
      <c r="L868" s="8">
        <f t="shared" si="538"/>
        <v>0.33799999999999997</v>
      </c>
      <c r="M868" s="19">
        <f t="shared" si="539"/>
        <v>0.1755667106107919</v>
      </c>
      <c r="N868" s="19">
        <f t="shared" si="540"/>
        <v>2.0199226205513277E-2</v>
      </c>
      <c r="O868" s="19">
        <f t="shared" si="541"/>
        <v>2.8466970922187028E-3</v>
      </c>
      <c r="P868" s="19">
        <f t="shared" si="542"/>
        <v>-1.1867492110749286E-4</v>
      </c>
      <c r="Q868" s="214"/>
      <c r="R868" s="305"/>
      <c r="S868" s="215"/>
      <c r="T868" t="str">
        <f t="shared" si="543"/>
        <v/>
      </c>
      <c r="U868" t="str">
        <f t="shared" si="544"/>
        <v/>
      </c>
      <c r="V868" t="str">
        <f t="shared" si="545"/>
        <v/>
      </c>
      <c r="W868" t="str">
        <f t="shared" si="546"/>
        <v/>
      </c>
      <c r="X868" s="10"/>
      <c r="Y868" s="219">
        <f t="shared" si="525"/>
        <v>1.8241758241758232E-3</v>
      </c>
      <c r="Z868" s="78">
        <f t="shared" si="527"/>
        <v>0.34161122919295922</v>
      </c>
      <c r="AA868" s="78">
        <f t="shared" si="550"/>
        <v>0.33570531887582095</v>
      </c>
      <c r="AB868" s="74">
        <f t="shared" si="518"/>
        <v>867</v>
      </c>
      <c r="AC868" s="80">
        <f t="shared" si="529"/>
        <v>1.4926859734343198E-3</v>
      </c>
      <c r="AD868" s="79">
        <f t="shared" si="549"/>
        <v>5.9059103171382743E-3</v>
      </c>
      <c r="AE868" s="81">
        <f t="shared" si="530"/>
        <v>4.4132243437039545E-3</v>
      </c>
      <c r="AF868" s="19">
        <f t="shared" ref="AF868:AF931" si="552">AD868/AA868</f>
        <v>1.7592543177199108E-2</v>
      </c>
      <c r="AG868" s="93">
        <f t="shared" si="551"/>
        <v>7.7796348292023566E-3</v>
      </c>
      <c r="AH868" s="91">
        <f t="shared" ref="AH868:AH931" si="553">SLOPE(AC855:AC868,AB855:AB868)</f>
        <v>5.1192830599896398E-5</v>
      </c>
      <c r="AI868" s="96">
        <f t="shared" ref="AI868:AI931" si="554">INTERCEPT(AB855:AB868,AC855:AC868)</f>
        <v>859.82681969874113</v>
      </c>
      <c r="AJ868" s="5">
        <f t="shared" si="519"/>
        <v>0</v>
      </c>
      <c r="AK868" s="5">
        <f t="shared" si="522"/>
        <v>0</v>
      </c>
      <c r="AL868" s="5">
        <f t="shared" si="524"/>
        <v>0</v>
      </c>
      <c r="AM868" s="95">
        <f t="shared" si="531"/>
        <v>9.2857142857142774E-3</v>
      </c>
      <c r="AN868" s="95">
        <f t="shared" si="532"/>
        <v>-8.5714285714285667E-3</v>
      </c>
      <c r="AO868" s="78">
        <f t="shared" si="533"/>
        <v>1.083333333333333</v>
      </c>
      <c r="AP868" s="8">
        <f t="shared" si="534"/>
        <v>51.999999999999993</v>
      </c>
      <c r="AQ868" s="8">
        <f t="shared" si="528"/>
        <v>51.999999999999993</v>
      </c>
      <c r="AR868" s="8">
        <f t="shared" si="517"/>
        <v>1</v>
      </c>
      <c r="AS868" s="114">
        <f t="shared" si="523"/>
        <v>62800</v>
      </c>
      <c r="AT868" s="103">
        <f t="shared" si="547"/>
        <v>0.36300799467021988</v>
      </c>
      <c r="AU868" s="5">
        <f t="shared" si="520"/>
        <v>0.35</v>
      </c>
      <c r="AW868" s="210">
        <f t="shared" si="521"/>
        <v>2.9411764705882214E-2</v>
      </c>
      <c r="AX868" s="276">
        <f t="shared" si="526"/>
        <v>-4.5181645919864094E-3</v>
      </c>
      <c r="AY868" s="19">
        <f t="shared" si="548"/>
        <v>0.337948870068287</v>
      </c>
    </row>
    <row r="869" spans="1:51">
      <c r="A869" s="4">
        <v>39597</v>
      </c>
      <c r="B869" s="9">
        <f t="shared" si="516"/>
        <v>39597</v>
      </c>
      <c r="C869" s="5">
        <v>0.34</v>
      </c>
      <c r="D869" s="5">
        <v>0.34</v>
      </c>
      <c r="E869" s="5">
        <v>0.33</v>
      </c>
      <c r="F869" s="5">
        <v>0.33</v>
      </c>
      <c r="G869" s="6">
        <v>18000</v>
      </c>
      <c r="H869" s="112">
        <v>0.33</v>
      </c>
      <c r="I869" s="19">
        <f t="shared" si="535"/>
        <v>-5.7142857142857037E-2</v>
      </c>
      <c r="J869" s="8">
        <f t="shared" si="536"/>
        <v>0.36497726332806812</v>
      </c>
      <c r="K869" s="8">
        <f t="shared" si="537"/>
        <v>0.31002273667193181</v>
      </c>
      <c r="L869" s="8">
        <f t="shared" si="538"/>
        <v>0.33749999999999997</v>
      </c>
      <c r="M869" s="19">
        <f t="shared" si="539"/>
        <v>0.17725966568151927</v>
      </c>
      <c r="N869" s="19">
        <f t="shared" si="540"/>
        <v>9.6428022421654932E-3</v>
      </c>
      <c r="O869" s="19">
        <f t="shared" si="541"/>
        <v>-8.1883224834058109E-4</v>
      </c>
      <c r="P869" s="19">
        <f t="shared" si="542"/>
        <v>-2.2557020178839075E-3</v>
      </c>
      <c r="Q869" s="214"/>
      <c r="R869" s="305"/>
      <c r="S869" s="215"/>
      <c r="T869" t="str">
        <f t="shared" si="543"/>
        <v/>
      </c>
      <c r="U869" t="str">
        <f t="shared" si="544"/>
        <v/>
      </c>
      <c r="V869" t="str">
        <f t="shared" si="545"/>
        <v/>
      </c>
      <c r="W869" t="str">
        <f t="shared" si="546"/>
        <v/>
      </c>
      <c r="X869" s="10"/>
      <c r="Y869" s="219">
        <f t="shared" si="525"/>
        <v>1.0109890109890112E-3</v>
      </c>
      <c r="Z869" s="78">
        <f t="shared" si="527"/>
        <v>0.33982309989724352</v>
      </c>
      <c r="AA869" s="78">
        <f t="shared" si="550"/>
        <v>0.33528312527901022</v>
      </c>
      <c r="AB869" s="74">
        <f t="shared" si="518"/>
        <v>868</v>
      </c>
      <c r="AC869" s="80">
        <f t="shared" si="529"/>
        <v>1.0140021962347628E-4</v>
      </c>
      <c r="AD869" s="79">
        <f t="shared" si="549"/>
        <v>4.5399746182333001E-3</v>
      </c>
      <c r="AE869" s="81">
        <f t="shared" si="530"/>
        <v>4.4385743986098238E-3</v>
      </c>
      <c r="AF869" s="19">
        <f t="shared" si="552"/>
        <v>1.3540719099582781E-2</v>
      </c>
      <c r="AG869" s="93">
        <f t="shared" si="551"/>
        <v>-0.93206861896733828</v>
      </c>
      <c r="AH869" s="91">
        <f t="shared" si="553"/>
        <v>4.5811525959705943E-5</v>
      </c>
      <c r="AI869" s="96">
        <f t="shared" si="554"/>
        <v>860.95890822357148</v>
      </c>
      <c r="AJ869" s="5">
        <f t="shared" si="519"/>
        <v>-1.9999999999999962E-2</v>
      </c>
      <c r="AK869" s="5">
        <f t="shared" si="522"/>
        <v>0</v>
      </c>
      <c r="AL869" s="5">
        <f t="shared" si="524"/>
        <v>-1.9999999999999962E-2</v>
      </c>
      <c r="AM869" s="95">
        <f t="shared" si="531"/>
        <v>9.2857142857142774E-3</v>
      </c>
      <c r="AN869" s="95">
        <f t="shared" si="532"/>
        <v>-8.5714285714285632E-3</v>
      </c>
      <c r="AO869" s="78">
        <f t="shared" si="533"/>
        <v>1.0833333333333335</v>
      </c>
      <c r="AP869" s="8">
        <f t="shared" si="534"/>
        <v>52</v>
      </c>
      <c r="AQ869" s="8">
        <f t="shared" si="528"/>
        <v>52</v>
      </c>
      <c r="AR869" s="8">
        <f t="shared" si="517"/>
        <v>-1</v>
      </c>
      <c r="AS869" s="114">
        <f t="shared" si="523"/>
        <v>-18000</v>
      </c>
      <c r="AT869" s="103">
        <f t="shared" si="547"/>
        <v>0.41448448707976837</v>
      </c>
      <c r="AU869" s="5">
        <f t="shared" si="520"/>
        <v>0.33</v>
      </c>
      <c r="AW869" s="210">
        <f t="shared" si="521"/>
        <v>3.0303030303030328E-2</v>
      </c>
      <c r="AX869" s="276">
        <f t="shared" si="526"/>
        <v>-3.0623682828386954E-3</v>
      </c>
      <c r="AY869" s="19">
        <f t="shared" si="548"/>
        <v>0.32220966711344923</v>
      </c>
    </row>
    <row r="870" spans="1:51">
      <c r="A870" s="4">
        <v>39598</v>
      </c>
      <c r="B870" s="9">
        <f t="shared" si="516"/>
        <v>39598</v>
      </c>
      <c r="C870" s="5">
        <v>0.34</v>
      </c>
      <c r="D870" s="5">
        <v>0.34</v>
      </c>
      <c r="E870" s="5">
        <v>0.33</v>
      </c>
      <c r="F870" s="5">
        <v>0.33</v>
      </c>
      <c r="G870" s="6">
        <v>24700</v>
      </c>
      <c r="H870" s="112">
        <v>0.33</v>
      </c>
      <c r="I870" s="19">
        <f t="shared" si="535"/>
        <v>0</v>
      </c>
      <c r="J870" s="8">
        <f t="shared" si="536"/>
        <v>0.36353701166919145</v>
      </c>
      <c r="K870" s="8">
        <f t="shared" si="537"/>
        <v>0.30946298833080838</v>
      </c>
      <c r="L870" s="8">
        <f t="shared" si="538"/>
        <v>0.33649999999999991</v>
      </c>
      <c r="M870" s="19">
        <f t="shared" si="539"/>
        <v>0.1747350260851849</v>
      </c>
      <c r="N870" s="19">
        <f t="shared" si="540"/>
        <v>-1.4242606103468352E-2</v>
      </c>
      <c r="O870" s="19">
        <f t="shared" si="541"/>
        <v>-3.9461407698212587E-3</v>
      </c>
      <c r="P870" s="19">
        <f t="shared" si="542"/>
        <v>-1.8055073867558411E-3</v>
      </c>
      <c r="Q870" s="214"/>
      <c r="R870" s="305"/>
      <c r="S870" s="215"/>
      <c r="T870" t="str">
        <f t="shared" si="543"/>
        <v/>
      </c>
      <c r="U870" t="str">
        <f t="shared" si="544"/>
        <v/>
      </c>
      <c r="V870" t="str">
        <f t="shared" si="545"/>
        <v/>
      </c>
      <c r="W870" t="str">
        <f t="shared" si="546"/>
        <v/>
      </c>
      <c r="X870" s="10"/>
      <c r="Y870" s="219">
        <f t="shared" si="525"/>
        <v>1.1428571428571434E-3</v>
      </c>
      <c r="Z870" s="78">
        <f t="shared" si="527"/>
        <v>0.33831034251306802</v>
      </c>
      <c r="AA870" s="78">
        <f t="shared" si="550"/>
        <v>0.33489217400836346</v>
      </c>
      <c r="AB870" s="74">
        <f t="shared" si="518"/>
        <v>869</v>
      </c>
      <c r="AC870" s="80">
        <f t="shared" si="529"/>
        <v>-8.1632471512421527E-4</v>
      </c>
      <c r="AD870" s="79">
        <f t="shared" si="549"/>
        <v>3.4181685047045551E-3</v>
      </c>
      <c r="AE870" s="81">
        <f t="shared" si="530"/>
        <v>4.2344932198287704E-3</v>
      </c>
      <c r="AF870" s="19">
        <f t="shared" si="552"/>
        <v>1.0206773313906079E-2</v>
      </c>
      <c r="AG870" s="93">
        <f t="shared" si="551"/>
        <v>-9.05052216016324</v>
      </c>
      <c r="AH870" s="91">
        <f t="shared" si="553"/>
        <v>4.7437368294307601E-5</v>
      </c>
      <c r="AI870" s="96">
        <f t="shared" si="554"/>
        <v>862.12772251276499</v>
      </c>
      <c r="AJ870" s="5">
        <f t="shared" si="519"/>
        <v>0</v>
      </c>
      <c r="AK870" s="5">
        <f t="shared" si="522"/>
        <v>0</v>
      </c>
      <c r="AL870" s="5">
        <f t="shared" si="524"/>
        <v>0</v>
      </c>
      <c r="AM870" s="95">
        <f t="shared" si="531"/>
        <v>7.1428571428571374E-3</v>
      </c>
      <c r="AN870" s="95">
        <f t="shared" si="532"/>
        <v>-8.5714285714285632E-3</v>
      </c>
      <c r="AO870" s="78">
        <f t="shared" si="533"/>
        <v>0.83333333333333348</v>
      </c>
      <c r="AP870" s="8">
        <f t="shared" si="534"/>
        <v>45.45454545454546</v>
      </c>
      <c r="AQ870" s="8">
        <f t="shared" si="528"/>
        <v>51.020408163265316</v>
      </c>
      <c r="AR870" s="8">
        <f t="shared" si="517"/>
        <v>-1</v>
      </c>
      <c r="AS870" s="114">
        <f t="shared" si="523"/>
        <v>-24700</v>
      </c>
      <c r="AT870" s="103">
        <f t="shared" si="547"/>
        <v>0.33531455742501831</v>
      </c>
      <c r="AU870" s="5">
        <f t="shared" si="520"/>
        <v>0.33</v>
      </c>
      <c r="AW870" s="210">
        <f t="shared" si="521"/>
        <v>3.0303030303030328E-2</v>
      </c>
      <c r="AX870" s="276">
        <f t="shared" si="526"/>
        <v>-2.6934704385124957E-3</v>
      </c>
      <c r="AY870" s="19">
        <f t="shared" si="548"/>
        <v>0.12046161998002598</v>
      </c>
    </row>
    <row r="871" spans="1:51">
      <c r="A871" s="4">
        <v>39601</v>
      </c>
      <c r="B871" s="9">
        <f t="shared" si="516"/>
        <v>39601</v>
      </c>
      <c r="C871" s="5">
        <v>0.33</v>
      </c>
      <c r="D871" s="5">
        <v>0.35</v>
      </c>
      <c r="E871" s="5">
        <v>0.33</v>
      </c>
      <c r="F871" s="5">
        <v>0.35</v>
      </c>
      <c r="G871" s="6">
        <v>57000</v>
      </c>
      <c r="H871" s="112">
        <v>0.35</v>
      </c>
      <c r="I871" s="19">
        <f t="shared" si="535"/>
        <v>6.060606060606049E-2</v>
      </c>
      <c r="J871" s="8">
        <f t="shared" si="536"/>
        <v>0.36464054992217038</v>
      </c>
      <c r="K871" s="8">
        <f t="shared" si="537"/>
        <v>0.30935945007782945</v>
      </c>
      <c r="L871" s="8">
        <f t="shared" si="538"/>
        <v>0.33699999999999991</v>
      </c>
      <c r="M871" s="19">
        <f t="shared" si="539"/>
        <v>0.17869536498863431</v>
      </c>
      <c r="N871" s="19">
        <f t="shared" si="540"/>
        <v>2.2664825663051124E-2</v>
      </c>
      <c r="O871" s="19">
        <f t="shared" si="541"/>
        <v>3.0355595649312309E-3</v>
      </c>
      <c r="P871" s="19">
        <f t="shared" si="542"/>
        <v>-3.3457394545757389E-4</v>
      </c>
      <c r="Q871" s="214"/>
      <c r="R871" s="305"/>
      <c r="S871" s="215"/>
      <c r="T871" t="str">
        <f t="shared" si="543"/>
        <v/>
      </c>
      <c r="U871" t="str">
        <f t="shared" si="544"/>
        <v/>
      </c>
      <c r="V871" t="str">
        <f t="shared" si="545"/>
        <v/>
      </c>
      <c r="W871" t="str">
        <f t="shared" si="546"/>
        <v/>
      </c>
      <c r="X871" s="10"/>
      <c r="Y871" s="219">
        <f t="shared" si="525"/>
        <v>9.450549450549454E-4</v>
      </c>
      <c r="Z871" s="78">
        <f t="shared" si="527"/>
        <v>0.34011054976605554</v>
      </c>
      <c r="AA871" s="78">
        <f t="shared" si="550"/>
        <v>0.33601015313174454</v>
      </c>
      <c r="AB871" s="74">
        <f t="shared" si="518"/>
        <v>870</v>
      </c>
      <c r="AC871" s="80">
        <f t="shared" si="529"/>
        <v>-1.0727726841421731E-4</v>
      </c>
      <c r="AD871" s="79">
        <f t="shared" si="549"/>
        <v>4.1003966343109988E-3</v>
      </c>
      <c r="AE871" s="81">
        <f t="shared" si="530"/>
        <v>4.2076739027252161E-3</v>
      </c>
      <c r="AF871" s="19">
        <f t="shared" si="552"/>
        <v>1.2203192659786369E-2</v>
      </c>
      <c r="AG871" s="93">
        <f t="shared" si="551"/>
        <v>-0.8685850539293134</v>
      </c>
      <c r="AH871" s="91">
        <f t="shared" si="553"/>
        <v>3.2162431739359813E-5</v>
      </c>
      <c r="AI871" s="96">
        <f t="shared" si="554"/>
        <v>863.27201012851276</v>
      </c>
      <c r="AJ871" s="5">
        <f t="shared" si="519"/>
        <v>1.9999999999999962E-2</v>
      </c>
      <c r="AK871" s="5">
        <f t="shared" si="522"/>
        <v>1.9999999999999962E-2</v>
      </c>
      <c r="AL871" s="5">
        <f t="shared" si="524"/>
        <v>0</v>
      </c>
      <c r="AM871" s="95">
        <f t="shared" si="531"/>
        <v>8.5714285714285632E-3</v>
      </c>
      <c r="AN871" s="95">
        <f t="shared" si="532"/>
        <v>-6.4285714285714224E-3</v>
      </c>
      <c r="AO871" s="78">
        <f t="shared" si="533"/>
        <v>1.3333333333333333</v>
      </c>
      <c r="AP871" s="8">
        <f t="shared" si="534"/>
        <v>57.142857142857139</v>
      </c>
      <c r="AQ871" s="8">
        <f t="shared" si="528"/>
        <v>51.612903225806448</v>
      </c>
      <c r="AR871" s="8">
        <f t="shared" si="517"/>
        <v>1</v>
      </c>
      <c r="AS871" s="114">
        <f t="shared" si="523"/>
        <v>57000</v>
      </c>
      <c r="AT871" s="103">
        <f t="shared" si="547"/>
        <v>0.37475676631876881</v>
      </c>
      <c r="AU871" s="5">
        <f t="shared" si="520"/>
        <v>0.35</v>
      </c>
      <c r="AW871" s="210">
        <f t="shared" si="521"/>
        <v>6.060606060606049E-2</v>
      </c>
      <c r="AX871" s="276">
        <f t="shared" si="526"/>
        <v>-2.0365746330170387E-3</v>
      </c>
      <c r="AY871" s="19">
        <f t="shared" si="548"/>
        <v>0.24388454244860261</v>
      </c>
    </row>
    <row r="872" spans="1:51">
      <c r="A872" s="4">
        <v>39602</v>
      </c>
      <c r="B872" s="9">
        <f t="shared" si="516"/>
        <v>39602</v>
      </c>
      <c r="C872" s="5">
        <v>0.35</v>
      </c>
      <c r="D872" s="5">
        <v>0.35</v>
      </c>
      <c r="E872" s="5">
        <v>0.35</v>
      </c>
      <c r="F872" s="5">
        <v>0.35</v>
      </c>
      <c r="G872" s="6">
        <v>31500</v>
      </c>
      <c r="H872" s="112">
        <v>0.35</v>
      </c>
      <c r="I872" s="19">
        <f t="shared" si="535"/>
        <v>0</v>
      </c>
      <c r="J872" s="8">
        <f t="shared" si="536"/>
        <v>0.36569574435974328</v>
      </c>
      <c r="K872" s="8">
        <f t="shared" si="537"/>
        <v>0.30930425564025654</v>
      </c>
      <c r="L872" s="8">
        <f t="shared" si="538"/>
        <v>0.33749999999999991</v>
      </c>
      <c r="M872" s="19">
        <f t="shared" si="539"/>
        <v>0.1823172093211487</v>
      </c>
      <c r="N872" s="19">
        <f t="shared" si="540"/>
        <v>2.0268261198295508E-2</v>
      </c>
      <c r="O872" s="19">
        <f t="shared" si="541"/>
        <v>2.8937934571405368E-3</v>
      </c>
      <c r="P872" s="19">
        <f t="shared" si="542"/>
        <v>-1.7841523043507165E-4</v>
      </c>
      <c r="Q872" s="214"/>
      <c r="R872" s="305"/>
      <c r="S872" s="215"/>
      <c r="T872" t="str">
        <f t="shared" si="543"/>
        <v/>
      </c>
      <c r="U872" t="str">
        <f t="shared" si="544"/>
        <v/>
      </c>
      <c r="V872" t="str">
        <f t="shared" si="545"/>
        <v/>
      </c>
      <c r="W872" t="str">
        <f t="shared" si="546"/>
        <v/>
      </c>
      <c r="X872" s="10"/>
      <c r="Y872" s="219">
        <f t="shared" si="525"/>
        <v>2.8571428571428584E-4</v>
      </c>
      <c r="Z872" s="78">
        <f t="shared" si="527"/>
        <v>0.341633525102083</v>
      </c>
      <c r="AA872" s="78">
        <f t="shared" si="550"/>
        <v>0.33704540179999543</v>
      </c>
      <c r="AB872" s="74">
        <f t="shared" si="518"/>
        <v>871</v>
      </c>
      <c r="AC872" s="80">
        <f t="shared" si="529"/>
        <v>3.0435951948988831E-4</v>
      </c>
      <c r="AD872" s="79">
        <f t="shared" si="549"/>
        <v>4.5881233020875767E-3</v>
      </c>
      <c r="AE872" s="81">
        <f t="shared" si="530"/>
        <v>4.2837637825976884E-3</v>
      </c>
      <c r="AF872" s="19">
        <f t="shared" si="552"/>
        <v>1.3612775245069784E-2</v>
      </c>
      <c r="AG872" s="93">
        <f t="shared" si="551"/>
        <v>-3.8371296546692455</v>
      </c>
      <c r="AH872" s="91">
        <f t="shared" si="553"/>
        <v>-2.2515292018542391E-5</v>
      </c>
      <c r="AI872" s="96">
        <f t="shared" si="554"/>
        <v>864.80195352983969</v>
      </c>
      <c r="AJ872" s="5">
        <f t="shared" si="519"/>
        <v>0</v>
      </c>
      <c r="AK872" s="5">
        <f t="shared" si="522"/>
        <v>0</v>
      </c>
      <c r="AL872" s="5">
        <f t="shared" si="524"/>
        <v>0</v>
      </c>
      <c r="AM872" s="95">
        <f t="shared" si="531"/>
        <v>8.5714285714285632E-3</v>
      </c>
      <c r="AN872" s="95">
        <f t="shared" si="532"/>
        <v>-5.7142857142857073E-3</v>
      </c>
      <c r="AO872" s="78">
        <f t="shared" si="533"/>
        <v>1.5000000000000004</v>
      </c>
      <c r="AP872" s="8">
        <f t="shared" si="534"/>
        <v>60.000000000000007</v>
      </c>
      <c r="AQ872" s="8">
        <f t="shared" si="528"/>
        <v>47.368421052631589</v>
      </c>
      <c r="AR872" s="8">
        <f t="shared" si="517"/>
        <v>0</v>
      </c>
      <c r="AS872" s="114">
        <f t="shared" si="523"/>
        <v>0</v>
      </c>
      <c r="AT872" s="103">
        <f t="shared" si="547"/>
        <v>0.36875543951261969</v>
      </c>
      <c r="AU872" s="5">
        <f t="shared" si="520"/>
        <v>0.35</v>
      </c>
      <c r="AW872" s="210">
        <f t="shared" si="521"/>
        <v>0</v>
      </c>
      <c r="AX872" s="276">
        <f t="shared" si="526"/>
        <v>-9.5950713857913543E-4</v>
      </c>
      <c r="AY872" s="19">
        <f t="shared" si="548"/>
        <v>0.52886227539930875</v>
      </c>
    </row>
    <row r="873" spans="1:51">
      <c r="A873" s="4">
        <v>39603</v>
      </c>
      <c r="B873" s="9">
        <f t="shared" si="516"/>
        <v>39603</v>
      </c>
      <c r="C873" s="5">
        <v>0.34</v>
      </c>
      <c r="D873" s="5">
        <v>0.34</v>
      </c>
      <c r="E873" s="5">
        <v>0.32</v>
      </c>
      <c r="F873" s="5">
        <v>0.32</v>
      </c>
      <c r="G873" s="6">
        <v>142000</v>
      </c>
      <c r="H873" s="112">
        <v>0.32</v>
      </c>
      <c r="I873" s="19">
        <f t="shared" si="535"/>
        <v>-8.5714285714285632E-2</v>
      </c>
      <c r="J873" s="8">
        <f t="shared" si="536"/>
        <v>0.36569574435974328</v>
      </c>
      <c r="K873" s="8">
        <f t="shared" si="537"/>
        <v>0.30930425564025654</v>
      </c>
      <c r="L873" s="8">
        <f t="shared" si="538"/>
        <v>0.33749999999999991</v>
      </c>
      <c r="M873" s="19">
        <f t="shared" si="539"/>
        <v>0.1823172093211487</v>
      </c>
      <c r="N873" s="19">
        <f t="shared" si="540"/>
        <v>0</v>
      </c>
      <c r="O873" s="19">
        <f t="shared" si="541"/>
        <v>0</v>
      </c>
      <c r="P873" s="19">
        <f t="shared" si="542"/>
        <v>0</v>
      </c>
      <c r="Q873" s="214"/>
      <c r="R873" s="305"/>
      <c r="S873" s="215"/>
      <c r="T873" t="str">
        <f t="shared" si="543"/>
        <v/>
      </c>
      <c r="U873" t="str">
        <f t="shared" si="544"/>
        <v/>
      </c>
      <c r="V873" t="str">
        <f t="shared" si="545"/>
        <v/>
      </c>
      <c r="W873" t="str">
        <f t="shared" si="546"/>
        <v/>
      </c>
      <c r="X873" s="10"/>
      <c r="Y873" s="219">
        <f t="shared" si="525"/>
        <v>-8.7912087912087747E-5</v>
      </c>
      <c r="Z873" s="78">
        <f t="shared" si="527"/>
        <v>0.33830196223636222</v>
      </c>
      <c r="AA873" s="78">
        <f t="shared" si="550"/>
        <v>0.33578404206679574</v>
      </c>
      <c r="AB873" s="74">
        <f t="shared" si="518"/>
        <v>872</v>
      </c>
      <c r="AC873" s="80">
        <f t="shared" si="529"/>
        <v>-1.4126748904249673E-3</v>
      </c>
      <c r="AD873" s="79">
        <f t="shared" si="549"/>
        <v>2.5179201695664788E-3</v>
      </c>
      <c r="AE873" s="81">
        <f t="shared" si="530"/>
        <v>3.9305950599914461E-3</v>
      </c>
      <c r="AF873" s="19">
        <f t="shared" si="552"/>
        <v>7.4986296372762176E-3</v>
      </c>
      <c r="AG873" s="93">
        <f t="shared" si="551"/>
        <v>-5.6414677378668303</v>
      </c>
      <c r="AH873" s="91">
        <f t="shared" si="553"/>
        <v>-8.068320473675183E-5</v>
      </c>
      <c r="AI873" s="96">
        <f t="shared" si="554"/>
        <v>866.04790685813703</v>
      </c>
      <c r="AJ873" s="5">
        <f t="shared" si="519"/>
        <v>-2.9999999999999971E-2</v>
      </c>
      <c r="AK873" s="5">
        <f t="shared" si="522"/>
        <v>0</v>
      </c>
      <c r="AL873" s="5">
        <f t="shared" si="524"/>
        <v>-2.9999999999999971E-2</v>
      </c>
      <c r="AM873" s="95">
        <f t="shared" si="531"/>
        <v>5.7142857142857073E-3</v>
      </c>
      <c r="AN873" s="95">
        <f t="shared" si="532"/>
        <v>-7.857142857142849E-3</v>
      </c>
      <c r="AO873" s="78">
        <f t="shared" si="533"/>
        <v>0.72727272727272718</v>
      </c>
      <c r="AP873" s="8">
        <f t="shared" si="534"/>
        <v>42.105263157894733</v>
      </c>
      <c r="AQ873" s="8">
        <f t="shared" si="528"/>
        <v>42.105263157894733</v>
      </c>
      <c r="AR873" s="8">
        <f t="shared" si="517"/>
        <v>-1</v>
      </c>
      <c r="AS873" s="114">
        <f t="shared" si="523"/>
        <v>-142000</v>
      </c>
      <c r="AT873" s="103">
        <f t="shared" si="547"/>
        <v>0.22351019138011513</v>
      </c>
      <c r="AU873" s="5">
        <f t="shared" si="520"/>
        <v>0.32</v>
      </c>
      <c r="AW873" s="210">
        <f t="shared" si="521"/>
        <v>6.2500000000000056E-2</v>
      </c>
      <c r="AX873" s="276">
        <f t="shared" si="526"/>
        <v>-7.8326622563116614E-5</v>
      </c>
      <c r="AY873" s="19">
        <f t="shared" si="548"/>
        <v>0.91836785844125679</v>
      </c>
    </row>
    <row r="874" spans="1:51">
      <c r="A874" s="4">
        <v>39604</v>
      </c>
      <c r="B874" s="9">
        <f t="shared" si="516"/>
        <v>39604</v>
      </c>
      <c r="C874" s="5">
        <v>0.32</v>
      </c>
      <c r="D874" s="5">
        <v>0.32</v>
      </c>
      <c r="E874" s="5">
        <v>0.3</v>
      </c>
      <c r="F874" s="5">
        <v>0.3</v>
      </c>
      <c r="G874" s="6">
        <v>153700</v>
      </c>
      <c r="H874" s="112">
        <v>0.3</v>
      </c>
      <c r="I874" s="19">
        <f t="shared" si="535"/>
        <v>-6.2500000000000056E-2</v>
      </c>
      <c r="J874" s="8">
        <f t="shared" si="536"/>
        <v>0.36804228019054586</v>
      </c>
      <c r="K874" s="8">
        <f t="shared" si="537"/>
        <v>0.30295771980945396</v>
      </c>
      <c r="L874" s="8">
        <f t="shared" si="538"/>
        <v>0.33549999999999991</v>
      </c>
      <c r="M874" s="19">
        <f t="shared" si="539"/>
        <v>0.21483050645491719</v>
      </c>
      <c r="N874" s="19">
        <f t="shared" si="540"/>
        <v>0.17833367050115859</v>
      </c>
      <c r="O874" s="19">
        <f t="shared" si="541"/>
        <v>6.4166342293943551E-3</v>
      </c>
      <c r="P874" s="19">
        <f t="shared" si="542"/>
        <v>-2.0518747204642619E-2</v>
      </c>
      <c r="Q874" s="214"/>
      <c r="R874" s="305"/>
      <c r="S874" s="215"/>
      <c r="T874" t="str">
        <f t="shared" si="543"/>
        <v/>
      </c>
      <c r="U874" t="str">
        <f t="shared" si="544"/>
        <v/>
      </c>
      <c r="V874" t="str">
        <f t="shared" si="545"/>
        <v>BrokeBandLower</v>
      </c>
      <c r="W874" t="str">
        <f t="shared" si="546"/>
        <v>BrokeBandLower</v>
      </c>
      <c r="X874" s="10"/>
      <c r="Y874" s="219">
        <f t="shared" si="525"/>
        <v>-9.0109890109890158E-4</v>
      </c>
      <c r="Z874" s="78">
        <f t="shared" si="527"/>
        <v>0.33240346005196242</v>
      </c>
      <c r="AA874" s="78">
        <f t="shared" si="550"/>
        <v>0.33313602295385286</v>
      </c>
      <c r="AB874" s="74">
        <f t="shared" si="518"/>
        <v>873</v>
      </c>
      <c r="AC874" s="80">
        <f t="shared" si="529"/>
        <v>-3.7305263695055118E-3</v>
      </c>
      <c r="AD874" s="79">
        <f t="shared" si="549"/>
        <v>-7.3256290189044337E-4</v>
      </c>
      <c r="AE874" s="81">
        <f t="shared" si="530"/>
        <v>2.9979634676150684E-3</v>
      </c>
      <c r="AF874" s="19">
        <f t="shared" si="552"/>
        <v>-2.1989903565364966E-3</v>
      </c>
      <c r="AG874" s="93">
        <f t="shared" si="551"/>
        <v>1.6407536474179687</v>
      </c>
      <c r="AH874" s="91">
        <f t="shared" si="553"/>
        <v>-1.6593626674324128E-4</v>
      </c>
      <c r="AI874" s="96">
        <f t="shared" si="554"/>
        <v>866.44109951486803</v>
      </c>
      <c r="AJ874" s="5">
        <f t="shared" si="519"/>
        <v>-2.0000000000000018E-2</v>
      </c>
      <c r="AK874" s="5">
        <f t="shared" si="522"/>
        <v>0</v>
      </c>
      <c r="AL874" s="5">
        <f t="shared" si="524"/>
        <v>-2.0000000000000018E-2</v>
      </c>
      <c r="AM874" s="95">
        <f t="shared" si="531"/>
        <v>5.7142857142857073E-3</v>
      </c>
      <c r="AN874" s="95">
        <f t="shared" si="532"/>
        <v>-9.2857142857142774E-3</v>
      </c>
      <c r="AO874" s="78">
        <f t="shared" si="533"/>
        <v>0.6153846153846152</v>
      </c>
      <c r="AP874" s="8">
        <f t="shared" si="534"/>
        <v>38.095238095238088</v>
      </c>
      <c r="AQ874" s="8">
        <f t="shared" si="528"/>
        <v>43.478260869565212</v>
      </c>
      <c r="AR874" s="8">
        <f t="shared" si="517"/>
        <v>-1</v>
      </c>
      <c r="AS874" s="114">
        <f t="shared" si="523"/>
        <v>-153700</v>
      </c>
      <c r="AT874" s="103">
        <f t="shared" si="547"/>
        <v>9.3029733305480117E-2</v>
      </c>
      <c r="AU874" s="5">
        <f t="shared" si="520"/>
        <v>0.3</v>
      </c>
      <c r="AW874" s="210">
        <f t="shared" si="521"/>
        <v>6.6666666666666735E-2</v>
      </c>
      <c r="AX874" s="276">
        <f t="shared" si="526"/>
        <v>1.7345486715226927E-3</v>
      </c>
      <c r="AY874" s="19">
        <f t="shared" si="548"/>
        <v>23.145071685236662</v>
      </c>
    </row>
    <row r="875" spans="1:51">
      <c r="A875" s="4">
        <v>39605</v>
      </c>
      <c r="B875" s="9">
        <f t="shared" si="516"/>
        <v>39605</v>
      </c>
      <c r="C875" s="5">
        <v>0.33</v>
      </c>
      <c r="D875" s="5">
        <v>0.33</v>
      </c>
      <c r="E875" s="5">
        <v>0.33</v>
      </c>
      <c r="F875" s="5">
        <v>0.33</v>
      </c>
      <c r="G875" s="6">
        <v>26000</v>
      </c>
      <c r="H875" s="112">
        <v>0.33</v>
      </c>
      <c r="I875" s="19">
        <f t="shared" si="535"/>
        <v>0.10000000000000009</v>
      </c>
      <c r="J875" s="8">
        <f t="shared" si="536"/>
        <v>0.3678747549010184</v>
      </c>
      <c r="K875" s="8">
        <f t="shared" si="537"/>
        <v>0.30412524509898153</v>
      </c>
      <c r="L875" s="8">
        <f t="shared" si="538"/>
        <v>0.33599999999999997</v>
      </c>
      <c r="M875" s="19">
        <f t="shared" si="539"/>
        <v>0.20961597509371099</v>
      </c>
      <c r="N875" s="19">
        <f t="shared" si="540"/>
        <v>-2.4272769483511331E-2</v>
      </c>
      <c r="O875" s="19">
        <f t="shared" si="541"/>
        <v>-4.5517946862172113E-4</v>
      </c>
      <c r="P875" s="19">
        <f t="shared" si="542"/>
        <v>3.8537565250421385E-3</v>
      </c>
      <c r="Q875" s="214"/>
      <c r="R875" s="305"/>
      <c r="S875" s="215"/>
      <c r="T875" t="str">
        <f t="shared" si="543"/>
        <v/>
      </c>
      <c r="U875" t="str">
        <f t="shared" si="544"/>
        <v/>
      </c>
      <c r="V875" t="str">
        <f t="shared" si="545"/>
        <v/>
      </c>
      <c r="W875" t="str">
        <f t="shared" si="546"/>
        <v/>
      </c>
      <c r="X875" s="10"/>
      <c r="Y875" s="219">
        <f t="shared" si="525"/>
        <v>-1.6263736263736259E-3</v>
      </c>
      <c r="Z875" s="78">
        <f t="shared" si="527"/>
        <v>0.33203332720396023</v>
      </c>
      <c r="AA875" s="78">
        <f t="shared" si="550"/>
        <v>0.33290395725526772</v>
      </c>
      <c r="AB875" s="74">
        <f t="shared" si="518"/>
        <v>874</v>
      </c>
      <c r="AC875" s="80">
        <f t="shared" si="529"/>
        <v>-3.0948748151380526E-3</v>
      </c>
      <c r="AD875" s="79">
        <f t="shared" si="549"/>
        <v>-8.7063005130749715E-4</v>
      </c>
      <c r="AE875" s="81">
        <f t="shared" si="530"/>
        <v>2.2242447638305555E-3</v>
      </c>
      <c r="AF875" s="19">
        <f t="shared" si="552"/>
        <v>-2.6152589428064562E-3</v>
      </c>
      <c r="AG875" s="93">
        <f t="shared" si="551"/>
        <v>-0.17039192098023315</v>
      </c>
      <c r="AH875" s="91">
        <f t="shared" si="553"/>
        <v>-2.5768900530939579E-4</v>
      </c>
      <c r="AI875" s="96">
        <f t="shared" si="554"/>
        <v>867.06284801900529</v>
      </c>
      <c r="AJ875" s="5">
        <f t="shared" si="519"/>
        <v>3.0000000000000027E-2</v>
      </c>
      <c r="AK875" s="5">
        <f t="shared" si="522"/>
        <v>3.0000000000000027E-2</v>
      </c>
      <c r="AL875" s="5">
        <f t="shared" si="524"/>
        <v>0</v>
      </c>
      <c r="AM875" s="95">
        <f t="shared" si="531"/>
        <v>7.8571428571428525E-3</v>
      </c>
      <c r="AN875" s="95">
        <f t="shared" si="532"/>
        <v>-7.1428571428571374E-3</v>
      </c>
      <c r="AO875" s="78">
        <f t="shared" si="533"/>
        <v>1.1000000000000001</v>
      </c>
      <c r="AP875" s="8">
        <f t="shared" si="534"/>
        <v>52.38095238095238</v>
      </c>
      <c r="AQ875" s="8">
        <f t="shared" si="528"/>
        <v>46.808510638297875</v>
      </c>
      <c r="AR875" s="8">
        <f t="shared" si="517"/>
        <v>0</v>
      </c>
      <c r="AS875" s="114">
        <f t="shared" si="523"/>
        <v>0</v>
      </c>
      <c r="AT875" s="103">
        <f t="shared" si="547"/>
        <v>9.1375418917994666E-2</v>
      </c>
      <c r="AU875" s="5">
        <f t="shared" si="520"/>
        <v>0.33</v>
      </c>
      <c r="AW875" s="210">
        <f t="shared" si="521"/>
        <v>0</v>
      </c>
      <c r="AX875" s="276">
        <f t="shared" si="526"/>
        <v>3.039939655967524E-3</v>
      </c>
      <c r="AY875" s="19">
        <f t="shared" si="548"/>
        <v>0.7525825051071523</v>
      </c>
    </row>
    <row r="876" spans="1:51">
      <c r="A876" s="4">
        <v>39609</v>
      </c>
      <c r="B876" s="9">
        <f t="shared" si="516"/>
        <v>39609</v>
      </c>
      <c r="C876" s="5">
        <v>0.31</v>
      </c>
      <c r="D876" s="5">
        <v>0.32</v>
      </c>
      <c r="E876" s="5">
        <v>0.31</v>
      </c>
      <c r="F876" s="5">
        <v>0.32</v>
      </c>
      <c r="G876" s="6">
        <v>20600</v>
      </c>
      <c r="H876" s="112">
        <v>0.32</v>
      </c>
      <c r="I876" s="19">
        <f t="shared" si="535"/>
        <v>-3.0303030303030328E-2</v>
      </c>
      <c r="J876" s="8">
        <f t="shared" si="536"/>
        <v>0.36642177939902465</v>
      </c>
      <c r="K876" s="8">
        <f t="shared" si="537"/>
        <v>0.30257822060097528</v>
      </c>
      <c r="L876" s="8">
        <f t="shared" si="538"/>
        <v>0.33449999999999996</v>
      </c>
      <c r="M876" s="19">
        <f t="shared" si="539"/>
        <v>0.21099852683132472</v>
      </c>
      <c r="N876" s="19">
        <f t="shared" si="540"/>
        <v>6.5956410860176359E-3</v>
      </c>
      <c r="O876" s="19">
        <f t="shared" si="541"/>
        <v>-3.9496472172565623E-3</v>
      </c>
      <c r="P876" s="19">
        <f t="shared" si="542"/>
        <v>-5.0868006616904028E-3</v>
      </c>
      <c r="Q876" s="214"/>
      <c r="R876" s="305"/>
      <c r="S876" s="215"/>
      <c r="T876" t="str">
        <f t="shared" si="543"/>
        <v/>
      </c>
      <c r="U876" t="str">
        <f t="shared" si="544"/>
        <v/>
      </c>
      <c r="V876" t="str">
        <f t="shared" si="545"/>
        <v/>
      </c>
      <c r="W876" t="str">
        <f t="shared" si="546"/>
        <v/>
      </c>
      <c r="X876" s="10"/>
      <c r="Y876" s="219">
        <f t="shared" si="525"/>
        <v>-1.692307692307692E-3</v>
      </c>
      <c r="Z876" s="78">
        <f t="shared" si="527"/>
        <v>0.33018019481455035</v>
      </c>
      <c r="AA876" s="78">
        <f t="shared" si="550"/>
        <v>0.3319490644183779</v>
      </c>
      <c r="AB876" s="74">
        <f t="shared" si="518"/>
        <v>875</v>
      </c>
      <c r="AC876" s="80">
        <f t="shared" si="529"/>
        <v>-3.1944914941264843E-3</v>
      </c>
      <c r="AD876" s="79">
        <f t="shared" si="549"/>
        <v>-1.7688696038275498E-3</v>
      </c>
      <c r="AE876" s="81">
        <f t="shared" si="530"/>
        <v>1.4256218902989344E-3</v>
      </c>
      <c r="AF876" s="19">
        <f t="shared" si="552"/>
        <v>-5.3287380307182417E-3</v>
      </c>
      <c r="AG876" s="93">
        <f t="shared" si="551"/>
        <v>3.218762791346963E-2</v>
      </c>
      <c r="AH876" s="91">
        <f t="shared" si="553"/>
        <v>-3.0591877998751888E-4</v>
      </c>
      <c r="AI876" s="96">
        <f t="shared" si="554"/>
        <v>867.55512232831893</v>
      </c>
      <c r="AJ876" s="5">
        <f t="shared" si="519"/>
        <v>-1.0000000000000009E-2</v>
      </c>
      <c r="AK876" s="5">
        <f t="shared" si="522"/>
        <v>0</v>
      </c>
      <c r="AL876" s="5">
        <f t="shared" si="524"/>
        <v>-1.0000000000000009E-2</v>
      </c>
      <c r="AM876" s="95">
        <f t="shared" si="531"/>
        <v>5.7142857142857117E-3</v>
      </c>
      <c r="AN876" s="95">
        <f t="shared" si="532"/>
        <v>-7.8571428571428525E-3</v>
      </c>
      <c r="AO876" s="78">
        <f t="shared" si="533"/>
        <v>0.7272727272727274</v>
      </c>
      <c r="AP876" s="8">
        <f t="shared" si="534"/>
        <v>42.105263157894747</v>
      </c>
      <c r="AQ876" s="8">
        <f t="shared" si="528"/>
        <v>47.61904761904762</v>
      </c>
      <c r="AR876" s="8">
        <f t="shared" si="517"/>
        <v>1</v>
      </c>
      <c r="AS876" s="114">
        <f t="shared" si="523"/>
        <v>20600</v>
      </c>
      <c r="AT876" s="103">
        <f t="shared" si="547"/>
        <v>-1.3567498304062713E-3</v>
      </c>
      <c r="AU876" s="5">
        <f t="shared" si="520"/>
        <v>0.32</v>
      </c>
      <c r="AW876" s="210">
        <f t="shared" si="521"/>
        <v>3.2258064516129059E-2</v>
      </c>
      <c r="AX876" s="276">
        <f t="shared" si="526"/>
        <v>3.5358223827702236E-3</v>
      </c>
      <c r="AY876" s="19">
        <f t="shared" si="548"/>
        <v>0.16312255601168327</v>
      </c>
    </row>
    <row r="877" spans="1:51">
      <c r="A877" s="4">
        <v>39610</v>
      </c>
      <c r="B877" s="9">
        <f t="shared" si="516"/>
        <v>39610</v>
      </c>
      <c r="C877" s="5">
        <v>0.31</v>
      </c>
      <c r="D877" s="5">
        <v>0.31</v>
      </c>
      <c r="E877" s="5">
        <v>0.3</v>
      </c>
      <c r="F877" s="5">
        <v>0.31</v>
      </c>
      <c r="G877" s="6">
        <v>95000</v>
      </c>
      <c r="H877" s="112">
        <v>0.31</v>
      </c>
      <c r="I877" s="19">
        <f t="shared" si="535"/>
        <v>-3.1250000000000028E-2</v>
      </c>
      <c r="J877" s="8">
        <f t="shared" si="536"/>
        <v>0.36710589071449362</v>
      </c>
      <c r="K877" s="8">
        <f t="shared" si="537"/>
        <v>0.30089410928550631</v>
      </c>
      <c r="L877" s="8">
        <f t="shared" si="538"/>
        <v>0.33399999999999996</v>
      </c>
      <c r="M877" s="19">
        <f t="shared" si="539"/>
        <v>0.22005010861200217</v>
      </c>
      <c r="N877" s="19">
        <f t="shared" si="540"/>
        <v>4.2898791364137857E-2</v>
      </c>
      <c r="O877" s="19">
        <f t="shared" si="541"/>
        <v>1.8670050579171237E-3</v>
      </c>
      <c r="P877" s="19">
        <f t="shared" si="542"/>
        <v>-5.565870908104429E-3</v>
      </c>
      <c r="Q877" s="214"/>
      <c r="R877" s="305"/>
      <c r="S877" s="215"/>
      <c r="T877" t="str">
        <f t="shared" si="543"/>
        <v/>
      </c>
      <c r="U877" t="str">
        <f t="shared" si="544"/>
        <v/>
      </c>
      <c r="V877" t="str">
        <f t="shared" si="545"/>
        <v>BrokeBandLower</v>
      </c>
      <c r="W877" t="str">
        <f t="shared" si="546"/>
        <v/>
      </c>
      <c r="X877" s="10"/>
      <c r="Y877" s="219">
        <f t="shared" si="525"/>
        <v>-2.9010989010989003E-3</v>
      </c>
      <c r="Z877" s="78">
        <f t="shared" si="527"/>
        <v>0.3270724448131096</v>
      </c>
      <c r="AA877" s="78">
        <f t="shared" si="550"/>
        <v>0.33032483365141796</v>
      </c>
      <c r="AB877" s="74">
        <f t="shared" si="518"/>
        <v>876</v>
      </c>
      <c r="AC877" s="80">
        <f t="shared" si="529"/>
        <v>-3.7424085828858368E-3</v>
      </c>
      <c r="AD877" s="79">
        <f t="shared" si="549"/>
        <v>-3.2523888383083621E-3</v>
      </c>
      <c r="AE877" s="81">
        <f t="shared" si="530"/>
        <v>4.9001974457747494E-4</v>
      </c>
      <c r="AF877" s="19">
        <f t="shared" si="552"/>
        <v>-9.8460318661372937E-3</v>
      </c>
      <c r="AG877" s="93">
        <f t="shared" si="551"/>
        <v>0.1715193450246382</v>
      </c>
      <c r="AH877" s="91">
        <f t="shared" si="553"/>
        <v>-3.9678853543806793E-4</v>
      </c>
      <c r="AI877" s="96">
        <f t="shared" si="554"/>
        <v>868.08789385318221</v>
      </c>
      <c r="AJ877" s="5">
        <f t="shared" si="519"/>
        <v>-1.0000000000000009E-2</v>
      </c>
      <c r="AK877" s="5">
        <f t="shared" si="522"/>
        <v>0</v>
      </c>
      <c r="AL877" s="5">
        <f t="shared" si="524"/>
        <v>-1.0000000000000009E-2</v>
      </c>
      <c r="AM877" s="95">
        <f t="shared" si="531"/>
        <v>5.7142857142857117E-3</v>
      </c>
      <c r="AN877" s="95">
        <f t="shared" si="532"/>
        <v>-6.4285714285714267E-3</v>
      </c>
      <c r="AO877" s="78">
        <f t="shared" si="533"/>
        <v>0.88888888888888873</v>
      </c>
      <c r="AP877" s="8">
        <f t="shared" si="534"/>
        <v>47.058823529411761</v>
      </c>
      <c r="AQ877" s="8">
        <f t="shared" si="528"/>
        <v>52.631578947368411</v>
      </c>
      <c r="AR877" s="8">
        <f t="shared" si="517"/>
        <v>1</v>
      </c>
      <c r="AS877" s="114">
        <f t="shared" si="523"/>
        <v>95000</v>
      </c>
      <c r="AT877" s="103">
        <f t="shared" si="547"/>
        <v>3.6969916636462485E-2</v>
      </c>
      <c r="AU877" s="5">
        <f t="shared" si="520"/>
        <v>0.31</v>
      </c>
      <c r="AW877" s="210">
        <f t="shared" si="521"/>
        <v>3.3333333333333368E-2</v>
      </c>
      <c r="AX877" s="276">
        <f t="shared" si="526"/>
        <v>4.0936130769523875E-3</v>
      </c>
      <c r="AY877" s="19">
        <f t="shared" si="548"/>
        <v>0.157754161210199</v>
      </c>
    </row>
    <row r="878" spans="1:51">
      <c r="A878" s="4">
        <v>39611</v>
      </c>
      <c r="B878" s="9">
        <f t="shared" si="516"/>
        <v>39611</v>
      </c>
      <c r="C878" s="5">
        <v>0.3</v>
      </c>
      <c r="D878" s="5">
        <v>0.3</v>
      </c>
      <c r="E878" s="5">
        <v>0.28000000000000003</v>
      </c>
      <c r="F878" s="5">
        <v>0.28999999999999998</v>
      </c>
      <c r="G878" s="6">
        <v>186700</v>
      </c>
      <c r="H878" s="112">
        <v>0.28999999999999998</v>
      </c>
      <c r="I878" s="19">
        <f t="shared" si="535"/>
        <v>-6.4516129032258118E-2</v>
      </c>
      <c r="J878" s="8">
        <f t="shared" si="536"/>
        <v>0.36993237062523876</v>
      </c>
      <c r="K878" s="8">
        <f t="shared" si="537"/>
        <v>0.29606762937476128</v>
      </c>
      <c r="L878" s="8">
        <f t="shared" si="538"/>
        <v>0.33300000000000002</v>
      </c>
      <c r="M878" s="19">
        <f t="shared" si="539"/>
        <v>0.2494860427884866</v>
      </c>
      <c r="N878" s="19">
        <f t="shared" si="540"/>
        <v>0.13376923266321403</v>
      </c>
      <c r="O878" s="19">
        <f t="shared" si="541"/>
        <v>7.6993586380321929E-3</v>
      </c>
      <c r="P878" s="19">
        <f t="shared" si="542"/>
        <v>-1.6040459955184359E-2</v>
      </c>
      <c r="Q878" s="214"/>
      <c r="R878" s="305"/>
      <c r="S878" s="215"/>
      <c r="T878" t="str">
        <f t="shared" si="543"/>
        <v/>
      </c>
      <c r="U878" t="str">
        <f t="shared" si="544"/>
        <v/>
      </c>
      <c r="V878" t="str">
        <f t="shared" si="545"/>
        <v>BrokeBandLower</v>
      </c>
      <c r="W878" t="str">
        <f t="shared" si="546"/>
        <v>BrokeBandLower</v>
      </c>
      <c r="X878" s="10"/>
      <c r="Y878" s="219">
        <f t="shared" si="525"/>
        <v>-3.9780219780219768E-3</v>
      </c>
      <c r="Z878" s="78">
        <f t="shared" si="527"/>
        <v>0.3213632883118907</v>
      </c>
      <c r="AA878" s="78">
        <f t="shared" si="550"/>
        <v>0.32734079596121302</v>
      </c>
      <c r="AB878" s="74">
        <f t="shared" si="518"/>
        <v>877</v>
      </c>
      <c r="AC878" s="80">
        <f t="shared" si="529"/>
        <v>-5.1740219151198289E-3</v>
      </c>
      <c r="AD878" s="79">
        <f t="shared" si="549"/>
        <v>-5.9775076493223112E-3</v>
      </c>
      <c r="AE878" s="81">
        <f t="shared" si="530"/>
        <v>-8.0348573420248228E-4</v>
      </c>
      <c r="AF878" s="19">
        <f t="shared" si="552"/>
        <v>-1.8260808683408323E-2</v>
      </c>
      <c r="AG878" s="93">
        <f t="shared" si="551"/>
        <v>0.38253795664663903</v>
      </c>
      <c r="AH878" s="91">
        <f t="shared" si="553"/>
        <v>-5.0027257043242944E-4</v>
      </c>
      <c r="AI878" s="96">
        <f t="shared" si="554"/>
        <v>868.55469659942469</v>
      </c>
      <c r="AJ878" s="5">
        <f t="shared" si="519"/>
        <v>-2.0000000000000018E-2</v>
      </c>
      <c r="AK878" s="5">
        <f t="shared" si="522"/>
        <v>0</v>
      </c>
      <c r="AL878" s="5">
        <f t="shared" si="524"/>
        <v>-2.0000000000000018E-2</v>
      </c>
      <c r="AM878" s="95">
        <f t="shared" si="531"/>
        <v>4.2857142857142816E-3</v>
      </c>
      <c r="AN878" s="95">
        <f t="shared" si="532"/>
        <v>-7.8571428571428559E-3</v>
      </c>
      <c r="AO878" s="78">
        <f t="shared" si="533"/>
        <v>0.54545454545454497</v>
      </c>
      <c r="AP878" s="8">
        <f t="shared" si="534"/>
        <v>35.294117647058798</v>
      </c>
      <c r="AQ878" s="8">
        <f t="shared" si="528"/>
        <v>52.173913043478237</v>
      </c>
      <c r="AR878" s="8">
        <f t="shared" si="517"/>
        <v>-2.7755575615628965E-15</v>
      </c>
      <c r="AS878" s="114">
        <f t="shared" si="523"/>
        <v>-5.1819659674379275E-10</v>
      </c>
      <c r="AT878" s="103">
        <f t="shared" si="547"/>
        <v>3.4783794843813588E-2</v>
      </c>
      <c r="AU878" s="5">
        <f t="shared" si="520"/>
        <v>0.28999999999999998</v>
      </c>
      <c r="AW878" s="210">
        <f t="shared" si="521"/>
        <v>7.1428571428571286E-2</v>
      </c>
      <c r="AX878" s="276">
        <f t="shared" si="526"/>
        <v>5.2559346343033272E-3</v>
      </c>
      <c r="AY878" s="19">
        <f t="shared" si="548"/>
        <v>0.28393537334902808</v>
      </c>
    </row>
    <row r="879" spans="1:51">
      <c r="A879" s="4">
        <v>39612</v>
      </c>
      <c r="B879" s="9">
        <f t="shared" si="516"/>
        <v>39612</v>
      </c>
      <c r="C879" s="5">
        <v>0.31</v>
      </c>
      <c r="D879" s="5">
        <v>0.32</v>
      </c>
      <c r="E879" s="5">
        <v>0.31</v>
      </c>
      <c r="F879" s="5">
        <v>0.32</v>
      </c>
      <c r="G879" s="6">
        <v>49500</v>
      </c>
      <c r="H879" s="112">
        <v>0.32</v>
      </c>
      <c r="I879" s="19">
        <f t="shared" si="535"/>
        <v>0.10344827586206906</v>
      </c>
      <c r="J879" s="8">
        <f t="shared" si="536"/>
        <v>0.36798287269390939</v>
      </c>
      <c r="K879" s="8">
        <f t="shared" si="537"/>
        <v>0.29501712730609064</v>
      </c>
      <c r="L879" s="8">
        <f t="shared" si="538"/>
        <v>0.33150000000000002</v>
      </c>
      <c r="M879" s="19">
        <f t="shared" si="539"/>
        <v>0.24732715030512184</v>
      </c>
      <c r="N879" s="19">
        <f t="shared" si="540"/>
        <v>-8.6533597600690713E-3</v>
      </c>
      <c r="O879" s="19">
        <f t="shared" si="541"/>
        <v>-5.2698765669909834E-3</v>
      </c>
      <c r="P879" s="19">
        <f t="shared" si="542"/>
        <v>-3.5481827948874206E-3</v>
      </c>
      <c r="Q879" s="214"/>
      <c r="R879" s="305"/>
      <c r="S879" s="215"/>
      <c r="T879" t="str">
        <f t="shared" si="543"/>
        <v/>
      </c>
      <c r="U879" t="str">
        <f t="shared" si="544"/>
        <v/>
      </c>
      <c r="V879" t="str">
        <f t="shared" si="545"/>
        <v/>
      </c>
      <c r="W879" t="str">
        <f t="shared" si="546"/>
        <v/>
      </c>
      <c r="X879" s="10"/>
      <c r="Y879" s="219">
        <f t="shared" si="525"/>
        <v>-3.6483516483516469E-3</v>
      </c>
      <c r="Z879" s="78">
        <f t="shared" si="527"/>
        <v>0.32115334191185951</v>
      </c>
      <c r="AA879" s="78">
        <f t="shared" si="550"/>
        <v>0.32679757706008328</v>
      </c>
      <c r="AB879" s="74">
        <f t="shared" si="518"/>
        <v>878</v>
      </c>
      <c r="AC879" s="80">
        <f t="shared" si="529"/>
        <v>-3.8725995312170252E-3</v>
      </c>
      <c r="AD879" s="79">
        <f t="shared" si="549"/>
        <v>-5.644235148223764E-3</v>
      </c>
      <c r="AE879" s="81">
        <f t="shared" si="530"/>
        <v>-1.7716356170067388E-3</v>
      </c>
      <c r="AF879" s="19">
        <f t="shared" si="552"/>
        <v>-1.7271349435941639E-2</v>
      </c>
      <c r="AG879" s="93">
        <f t="shared" si="551"/>
        <v>-0.25153012593543744</v>
      </c>
      <c r="AH879" s="91">
        <f t="shared" si="553"/>
        <v>-5.1507353263886596E-4</v>
      </c>
      <c r="AI879" s="96">
        <f t="shared" si="554"/>
        <v>868.99083639704691</v>
      </c>
      <c r="AJ879" s="5">
        <f t="shared" si="519"/>
        <v>3.0000000000000027E-2</v>
      </c>
      <c r="AK879" s="5">
        <f t="shared" si="522"/>
        <v>3.0000000000000027E-2</v>
      </c>
      <c r="AL879" s="5">
        <f t="shared" si="524"/>
        <v>0</v>
      </c>
      <c r="AM879" s="95">
        <f t="shared" si="531"/>
        <v>5.7142857142857151E-3</v>
      </c>
      <c r="AN879" s="95">
        <f t="shared" si="532"/>
        <v>-7.8571428571428559E-3</v>
      </c>
      <c r="AO879" s="78">
        <f t="shared" si="533"/>
        <v>0.72727272727272751</v>
      </c>
      <c r="AP879" s="8">
        <f t="shared" si="534"/>
        <v>42.105263157894747</v>
      </c>
      <c r="AQ879" s="8">
        <f t="shared" si="528"/>
        <v>59.259259259259267</v>
      </c>
      <c r="AR879" s="8">
        <f t="shared" si="517"/>
        <v>1</v>
      </c>
      <c r="AS879" s="114">
        <f t="shared" si="523"/>
        <v>49500</v>
      </c>
      <c r="AT879" s="103">
        <f t="shared" si="547"/>
        <v>4.7708767916021452E-2</v>
      </c>
      <c r="AU879" s="5">
        <f t="shared" si="520"/>
        <v>0.32</v>
      </c>
      <c r="AW879" s="210">
        <f t="shared" si="521"/>
        <v>3.2258064516129059E-2</v>
      </c>
      <c r="AX879" s="276">
        <f t="shared" si="526"/>
        <v>6.1503278167505757E-3</v>
      </c>
      <c r="AY879" s="19">
        <f t="shared" si="548"/>
        <v>0.17016824688227886</v>
      </c>
    </row>
    <row r="880" spans="1:51">
      <c r="A880" s="4">
        <v>39615</v>
      </c>
      <c r="B880" s="9">
        <f t="shared" si="516"/>
        <v>39615</v>
      </c>
      <c r="C880" s="5">
        <v>0.32</v>
      </c>
      <c r="D880" s="5">
        <v>0.32</v>
      </c>
      <c r="E880" s="5">
        <v>0.28999999999999998</v>
      </c>
      <c r="F880" s="5">
        <v>0.28999999999999998</v>
      </c>
      <c r="G880" s="6">
        <v>173600</v>
      </c>
      <c r="H880" s="112">
        <v>0.28999999999999998</v>
      </c>
      <c r="I880" s="19">
        <f t="shared" si="535"/>
        <v>-9.3750000000000083E-2</v>
      </c>
      <c r="J880" s="8">
        <f t="shared" si="536"/>
        <v>0.36813584236521291</v>
      </c>
      <c r="K880" s="8">
        <f t="shared" si="537"/>
        <v>0.28886415763478723</v>
      </c>
      <c r="L880" s="8">
        <f t="shared" si="538"/>
        <v>0.32850000000000007</v>
      </c>
      <c r="M880" s="19">
        <f t="shared" si="539"/>
        <v>0.27442547867309092</v>
      </c>
      <c r="N880" s="19">
        <f t="shared" si="540"/>
        <v>0.1095647135162415</v>
      </c>
      <c r="O880" s="19">
        <f t="shared" si="541"/>
        <v>4.1569780186687322E-4</v>
      </c>
      <c r="P880" s="19">
        <f t="shared" si="542"/>
        <v>-2.0856313419795075E-2</v>
      </c>
      <c r="Q880" s="214"/>
      <c r="R880" s="305"/>
      <c r="S880" s="215"/>
      <c r="T880" t="str">
        <f t="shared" si="543"/>
        <v/>
      </c>
      <c r="U880" t="str">
        <f t="shared" si="544"/>
        <v/>
      </c>
      <c r="V880" t="str">
        <f t="shared" si="545"/>
        <v/>
      </c>
      <c r="W880" t="str">
        <f t="shared" si="546"/>
        <v/>
      </c>
      <c r="X880" s="10"/>
      <c r="Y880" s="219">
        <f t="shared" si="525"/>
        <v>-4.0439560439560433E-3</v>
      </c>
      <c r="Z880" s="78">
        <f t="shared" si="527"/>
        <v>0.31635572725743316</v>
      </c>
      <c r="AA880" s="78">
        <f t="shared" si="550"/>
        <v>0.3240745563576371</v>
      </c>
      <c r="AB880" s="74">
        <f t="shared" si="518"/>
        <v>879</v>
      </c>
      <c r="AC880" s="80">
        <f t="shared" si="529"/>
        <v>-4.7577547865577602E-3</v>
      </c>
      <c r="AD880" s="79">
        <f t="shared" si="549"/>
        <v>-7.7188291002039389E-3</v>
      </c>
      <c r="AE880" s="81">
        <f t="shared" si="530"/>
        <v>-2.9610743136461786E-3</v>
      </c>
      <c r="AF880" s="19">
        <f t="shared" si="552"/>
        <v>-2.3818065777696275E-2</v>
      </c>
      <c r="AG880" s="93">
        <f t="shared" si="551"/>
        <v>0.2285687554846553</v>
      </c>
      <c r="AH880" s="91">
        <f t="shared" si="553"/>
        <v>-5.1876282313968172E-4</v>
      </c>
      <c r="AI880" s="96">
        <f t="shared" si="554"/>
        <v>869.2623250098211</v>
      </c>
      <c r="AJ880" s="5">
        <f t="shared" si="519"/>
        <v>-3.0000000000000027E-2</v>
      </c>
      <c r="AK880" s="5">
        <f t="shared" si="522"/>
        <v>0</v>
      </c>
      <c r="AL880" s="5">
        <f t="shared" si="524"/>
        <v>-3.0000000000000027E-2</v>
      </c>
      <c r="AM880" s="95">
        <f t="shared" si="531"/>
        <v>5.7142857142857151E-3</v>
      </c>
      <c r="AN880" s="95">
        <f t="shared" si="532"/>
        <v>-0.01</v>
      </c>
      <c r="AO880" s="78">
        <f t="shared" si="533"/>
        <v>0.57142857142857151</v>
      </c>
      <c r="AP880" s="8">
        <f t="shared" si="534"/>
        <v>36.363636363636374</v>
      </c>
      <c r="AQ880" s="8">
        <f t="shared" si="528"/>
        <v>57.142857142857146</v>
      </c>
      <c r="AR880" s="8">
        <f t="shared" si="517"/>
        <v>-1</v>
      </c>
      <c r="AS880" s="114">
        <f t="shared" si="523"/>
        <v>-173600</v>
      </c>
      <c r="AT880" s="103">
        <f t="shared" si="547"/>
        <v>-9.9644350159106831E-2</v>
      </c>
      <c r="AU880" s="5">
        <f t="shared" si="520"/>
        <v>0.28999999999999998</v>
      </c>
      <c r="AW880" s="210">
        <f t="shared" si="521"/>
        <v>0.10344827586206906</v>
      </c>
      <c r="AX880" s="276">
        <f t="shared" si="526"/>
        <v>7.3909592543325306E-3</v>
      </c>
      <c r="AY880" s="19">
        <f t="shared" si="548"/>
        <v>0.20171793675827543</v>
      </c>
    </row>
    <row r="881" spans="1:51">
      <c r="A881" s="4">
        <v>39616</v>
      </c>
      <c r="B881" s="9">
        <f t="shared" si="516"/>
        <v>39616</v>
      </c>
      <c r="C881" s="5">
        <v>0.3</v>
      </c>
      <c r="D881" s="5">
        <v>0.31</v>
      </c>
      <c r="E881" s="5">
        <v>0.3</v>
      </c>
      <c r="F881" s="5">
        <v>0.31</v>
      </c>
      <c r="G881" s="6">
        <v>47400</v>
      </c>
      <c r="H881" s="112">
        <v>0.31</v>
      </c>
      <c r="I881" s="19">
        <f t="shared" si="535"/>
        <v>6.8965517241379379E-2</v>
      </c>
      <c r="J881" s="8">
        <f t="shared" si="536"/>
        <v>0.36829888335921979</v>
      </c>
      <c r="K881" s="8">
        <f t="shared" si="537"/>
        <v>0.28770111664078024</v>
      </c>
      <c r="L881" s="8">
        <f t="shared" si="538"/>
        <v>0.32800000000000001</v>
      </c>
      <c r="M881" s="19">
        <f t="shared" si="539"/>
        <v>0.28014408723714768</v>
      </c>
      <c r="N881" s="19">
        <f t="shared" si="540"/>
        <v>2.0838475318354265E-2</v>
      </c>
      <c r="O881" s="19">
        <f t="shared" si="541"/>
        <v>4.4288269503824491E-4</v>
      </c>
      <c r="P881" s="19">
        <f t="shared" si="542"/>
        <v>-4.0262558135628302E-3</v>
      </c>
      <c r="Q881" s="214"/>
      <c r="R881" s="305"/>
      <c r="S881" s="215"/>
      <c r="T881" t="str">
        <f t="shared" si="543"/>
        <v/>
      </c>
      <c r="U881" t="str">
        <f t="shared" si="544"/>
        <v/>
      </c>
      <c r="V881" t="str">
        <f t="shared" si="545"/>
        <v/>
      </c>
      <c r="W881" t="str">
        <f t="shared" si="546"/>
        <v/>
      </c>
      <c r="X881" s="10"/>
      <c r="Y881" s="219">
        <f t="shared" si="525"/>
        <v>-3.6043956043956046E-3</v>
      </c>
      <c r="Z881" s="78">
        <f t="shared" si="527"/>
        <v>0.31537694525978843</v>
      </c>
      <c r="AA881" s="78">
        <f t="shared" si="550"/>
        <v>0.32303303918717197</v>
      </c>
      <c r="AB881" s="74">
        <f t="shared" si="518"/>
        <v>880</v>
      </c>
      <c r="AC881" s="80">
        <f t="shared" si="529"/>
        <v>-3.7560156909898839E-3</v>
      </c>
      <c r="AD881" s="79">
        <f t="shared" si="549"/>
        <v>-7.6560939273835338E-3</v>
      </c>
      <c r="AE881" s="81">
        <f t="shared" si="530"/>
        <v>-3.9000782363936498E-3</v>
      </c>
      <c r="AF881" s="19">
        <f t="shared" si="552"/>
        <v>-2.3700652870208228E-2</v>
      </c>
      <c r="AG881" s="93">
        <f t="shared" si="551"/>
        <v>-0.21054870217315999</v>
      </c>
      <c r="AH881" s="91">
        <f t="shared" si="553"/>
        <v>-4.6066187108988687E-4</v>
      </c>
      <c r="AI881" s="96">
        <f t="shared" si="554"/>
        <v>869.48184026588319</v>
      </c>
      <c r="AJ881" s="5">
        <f t="shared" si="519"/>
        <v>2.0000000000000018E-2</v>
      </c>
      <c r="AK881" s="5">
        <f t="shared" si="522"/>
        <v>2.0000000000000018E-2</v>
      </c>
      <c r="AL881" s="5">
        <f t="shared" si="524"/>
        <v>0</v>
      </c>
      <c r="AM881" s="95">
        <f t="shared" si="531"/>
        <v>7.1428571428571452E-3</v>
      </c>
      <c r="AN881" s="95">
        <f t="shared" si="532"/>
        <v>-0.01</v>
      </c>
      <c r="AO881" s="78">
        <f t="shared" si="533"/>
        <v>0.71428571428571452</v>
      </c>
      <c r="AP881" s="8">
        <f t="shared" si="534"/>
        <v>41.666666666666671</v>
      </c>
      <c r="AQ881" s="8">
        <f t="shared" si="528"/>
        <v>55.555555555555564</v>
      </c>
      <c r="AR881" s="8">
        <f t="shared" si="517"/>
        <v>1</v>
      </c>
      <c r="AS881" s="114">
        <f t="shared" si="523"/>
        <v>47400</v>
      </c>
      <c r="AT881" s="103">
        <f t="shared" si="547"/>
        <v>-3.1062944994014571E-2</v>
      </c>
      <c r="AU881" s="5">
        <f t="shared" si="520"/>
        <v>0.31</v>
      </c>
      <c r="AW881" s="210">
        <f t="shared" si="521"/>
        <v>3.3333333333333368E-2</v>
      </c>
      <c r="AX881" s="276">
        <f t="shared" si="526"/>
        <v>8.4542585038503322E-3</v>
      </c>
      <c r="AY881" s="19">
        <f t="shared" si="548"/>
        <v>0.14386485068152727</v>
      </c>
    </row>
    <row r="882" spans="1:51">
      <c r="A882" s="4">
        <v>39617</v>
      </c>
      <c r="B882" s="9">
        <f t="shared" si="516"/>
        <v>39617</v>
      </c>
      <c r="C882" s="5">
        <v>0.28999999999999998</v>
      </c>
      <c r="D882" s="5">
        <v>0.28999999999999998</v>
      </c>
      <c r="E882" s="5">
        <v>0.28999999999999998</v>
      </c>
      <c r="F882" s="5">
        <v>0.28999999999999998</v>
      </c>
      <c r="G882" s="6">
        <v>59800</v>
      </c>
      <c r="H882" s="112">
        <v>0.28999999999999998</v>
      </c>
      <c r="I882" s="19">
        <f t="shared" si="535"/>
        <v>-6.4516129032258118E-2</v>
      </c>
      <c r="J882" s="8">
        <f t="shared" si="536"/>
        <v>0.367190046219458</v>
      </c>
      <c r="K882" s="8">
        <f t="shared" si="537"/>
        <v>0.28280995378054202</v>
      </c>
      <c r="L882" s="8">
        <f t="shared" si="538"/>
        <v>0.32500000000000001</v>
      </c>
      <c r="M882" s="19">
        <f t="shared" si="539"/>
        <v>0.29836323407624532</v>
      </c>
      <c r="N882" s="19">
        <f t="shared" si="540"/>
        <v>6.5034914778246827E-2</v>
      </c>
      <c r="O882" s="19">
        <f t="shared" si="541"/>
        <v>-3.0106991627239991E-3</v>
      </c>
      <c r="P882" s="19">
        <f t="shared" si="542"/>
        <v>-1.7000847676045896E-2</v>
      </c>
      <c r="Q882" s="214"/>
      <c r="R882" s="305"/>
      <c r="S882" s="215"/>
      <c r="T882" t="str">
        <f t="shared" si="543"/>
        <v/>
      </c>
      <c r="U882" t="str">
        <f t="shared" si="544"/>
        <v/>
      </c>
      <c r="V882" t="str">
        <f t="shared" si="545"/>
        <v/>
      </c>
      <c r="W882" t="str">
        <f t="shared" si="546"/>
        <v/>
      </c>
      <c r="X882" s="10"/>
      <c r="Y882" s="219">
        <f t="shared" si="525"/>
        <v>-3.5604395604395618E-3</v>
      </c>
      <c r="Z882" s="78">
        <f t="shared" si="527"/>
        <v>0.31146889568978103</v>
      </c>
      <c r="AA882" s="78">
        <f t="shared" si="550"/>
        <v>0.32058859428732123</v>
      </c>
      <c r="AB882" s="74">
        <f t="shared" si="518"/>
        <v>881</v>
      </c>
      <c r="AC882" s="80">
        <f t="shared" si="529"/>
        <v>-4.1756962889172352E-3</v>
      </c>
      <c r="AD882" s="79">
        <f t="shared" si="549"/>
        <v>-9.1196985975401934E-3</v>
      </c>
      <c r="AE882" s="81">
        <f t="shared" si="530"/>
        <v>-4.9440023086229582E-3</v>
      </c>
      <c r="AF882" s="19">
        <f t="shared" si="552"/>
        <v>-2.8446734413036676E-2</v>
      </c>
      <c r="AG882" s="93">
        <f t="shared" si="551"/>
        <v>0.11173558165214853</v>
      </c>
      <c r="AH882" s="91">
        <f t="shared" si="553"/>
        <v>-3.9115135122284747E-4</v>
      </c>
      <c r="AI882" s="96">
        <f t="shared" si="554"/>
        <v>869.36871932232884</v>
      </c>
      <c r="AJ882" s="5">
        <f t="shared" si="519"/>
        <v>-2.0000000000000018E-2</v>
      </c>
      <c r="AK882" s="5">
        <f t="shared" si="522"/>
        <v>0</v>
      </c>
      <c r="AL882" s="5">
        <f t="shared" si="524"/>
        <v>-2.0000000000000018E-2</v>
      </c>
      <c r="AM882" s="95">
        <f t="shared" si="531"/>
        <v>7.1428571428571452E-3</v>
      </c>
      <c r="AN882" s="95">
        <f t="shared" si="532"/>
        <v>-1.142857142857143E-2</v>
      </c>
      <c r="AO882" s="78">
        <f t="shared" si="533"/>
        <v>0.62500000000000011</v>
      </c>
      <c r="AP882" s="8">
        <f t="shared" si="534"/>
        <v>38.46153846153846</v>
      </c>
      <c r="AQ882" s="8">
        <f t="shared" si="528"/>
        <v>55.555555555555557</v>
      </c>
      <c r="AR882" s="8">
        <f t="shared" si="517"/>
        <v>0</v>
      </c>
      <c r="AS882" s="114">
        <f t="shared" si="523"/>
        <v>0</v>
      </c>
      <c r="AT882" s="103">
        <f t="shared" si="547"/>
        <v>-0.1842491098233614</v>
      </c>
      <c r="AU882" s="5">
        <f t="shared" si="520"/>
        <v>0.28999999999999998</v>
      </c>
      <c r="AW882" s="210">
        <f t="shared" si="521"/>
        <v>0</v>
      </c>
      <c r="AX882" s="276">
        <f t="shared" si="526"/>
        <v>9.6777410931791381E-3</v>
      </c>
      <c r="AY882" s="19">
        <f t="shared" si="548"/>
        <v>0.14471790622105934</v>
      </c>
    </row>
    <row r="883" spans="1:51">
      <c r="A883" s="4">
        <v>39618</v>
      </c>
      <c r="B883" s="9">
        <f t="shared" si="516"/>
        <v>39618</v>
      </c>
      <c r="C883" s="5">
        <v>0.28999999999999998</v>
      </c>
      <c r="D883" s="5">
        <v>0.3</v>
      </c>
      <c r="E883" s="5">
        <v>0.28999999999999998</v>
      </c>
      <c r="F883" s="5">
        <v>0.28999999999999998</v>
      </c>
      <c r="G883" s="6">
        <v>108700</v>
      </c>
      <c r="H883" s="112">
        <v>0.28999999999999998</v>
      </c>
      <c r="I883" s="19">
        <f t="shared" si="535"/>
        <v>0</v>
      </c>
      <c r="J883" s="8">
        <f t="shared" si="536"/>
        <v>0.36834417464955732</v>
      </c>
      <c r="K883" s="8">
        <f t="shared" si="537"/>
        <v>0.2786558253504427</v>
      </c>
      <c r="L883" s="8">
        <f t="shared" si="538"/>
        <v>0.32350000000000001</v>
      </c>
      <c r="M883" s="19">
        <f t="shared" si="539"/>
        <v>0.32186066516399181</v>
      </c>
      <c r="N883" s="19">
        <f t="shared" si="540"/>
        <v>7.87544456021744E-2</v>
      </c>
      <c r="O883" s="19">
        <f t="shared" si="541"/>
        <v>3.1431364819991202E-3</v>
      </c>
      <c r="P883" s="19">
        <f t="shared" si="542"/>
        <v>-1.4688763159032552E-2</v>
      </c>
      <c r="Q883" s="214"/>
      <c r="R883" s="305"/>
      <c r="S883" s="215"/>
      <c r="T883" t="str">
        <f t="shared" si="543"/>
        <v/>
      </c>
      <c r="U883" t="str">
        <f t="shared" si="544"/>
        <v/>
      </c>
      <c r="V883" t="str">
        <f t="shared" si="545"/>
        <v/>
      </c>
      <c r="W883" t="str">
        <f t="shared" si="546"/>
        <v/>
      </c>
      <c r="X883" s="10"/>
      <c r="Y883" s="219">
        <f t="shared" si="525"/>
        <v>-3.9120879120879129E-3</v>
      </c>
      <c r="Z883" s="78">
        <f t="shared" si="527"/>
        <v>0.30816268575355477</v>
      </c>
      <c r="AA883" s="78">
        <f t="shared" si="550"/>
        <v>0.31832503831005943</v>
      </c>
      <c r="AB883" s="74">
        <f t="shared" si="518"/>
        <v>882</v>
      </c>
      <c r="AC883" s="80">
        <f t="shared" si="529"/>
        <v>-4.1746801983053626E-3</v>
      </c>
      <c r="AD883" s="79">
        <f t="shared" si="549"/>
        <v>-1.0162352556504661E-2</v>
      </c>
      <c r="AE883" s="81">
        <f t="shared" si="530"/>
        <v>-5.9876723581992987E-3</v>
      </c>
      <c r="AF883" s="19">
        <f t="shared" si="552"/>
        <v>-3.1924452473029108E-2</v>
      </c>
      <c r="AG883" s="93">
        <f t="shared" si="551"/>
        <v>-2.4333441456682924E-4</v>
      </c>
      <c r="AH883" s="91">
        <f t="shared" si="553"/>
        <v>-3.4256239751955572E-4</v>
      </c>
      <c r="AI883" s="96">
        <f t="shared" si="554"/>
        <v>869.63913548411915</v>
      </c>
      <c r="AJ883" s="5">
        <f t="shared" si="519"/>
        <v>0</v>
      </c>
      <c r="AK883" s="5">
        <f t="shared" si="522"/>
        <v>0</v>
      </c>
      <c r="AL883" s="5">
        <f t="shared" si="524"/>
        <v>0</v>
      </c>
      <c r="AM883" s="95">
        <f t="shared" si="531"/>
        <v>7.1428571428571452E-3</v>
      </c>
      <c r="AN883" s="95">
        <f t="shared" si="532"/>
        <v>-1.0000000000000005E-2</v>
      </c>
      <c r="AO883" s="78">
        <f t="shared" si="533"/>
        <v>0.71428571428571419</v>
      </c>
      <c r="AP883" s="8">
        <f t="shared" si="534"/>
        <v>41.666666666666664</v>
      </c>
      <c r="AQ883" s="8">
        <f t="shared" si="528"/>
        <v>55.555555555555557</v>
      </c>
      <c r="AR883" s="8">
        <f t="shared" si="517"/>
        <v>-1</v>
      </c>
      <c r="AS883" s="114">
        <f t="shared" si="523"/>
        <v>-108700</v>
      </c>
      <c r="AT883" s="103">
        <f t="shared" si="547"/>
        <v>-0.24447214749688376</v>
      </c>
      <c r="AU883" s="5">
        <f t="shared" si="520"/>
        <v>0.28999999999999998</v>
      </c>
      <c r="AW883" s="210">
        <f t="shared" si="521"/>
        <v>3.4482758620689689E-2</v>
      </c>
      <c r="AX883" s="276">
        <f t="shared" si="526"/>
        <v>1.1088625623762253E-2</v>
      </c>
      <c r="AY883" s="19">
        <f t="shared" si="548"/>
        <v>0.14578655463076037</v>
      </c>
    </row>
    <row r="884" spans="1:51">
      <c r="A884" s="4">
        <v>39619</v>
      </c>
      <c r="B884" s="9">
        <f t="shared" si="516"/>
        <v>39619</v>
      </c>
      <c r="C884" s="5">
        <v>0.28999999999999998</v>
      </c>
      <c r="D884" s="5">
        <v>0.3</v>
      </c>
      <c r="E884" s="5">
        <v>0.28999999999999998</v>
      </c>
      <c r="F884" s="5">
        <v>0.28999999999999998</v>
      </c>
      <c r="G884" s="6">
        <v>56100</v>
      </c>
      <c r="H884" s="112">
        <v>0.28999999999999998</v>
      </c>
      <c r="I884" s="19">
        <f t="shared" si="535"/>
        <v>0</v>
      </c>
      <c r="J884" s="8">
        <f t="shared" si="536"/>
        <v>0.36743274706497564</v>
      </c>
      <c r="K884" s="8">
        <f t="shared" si="537"/>
        <v>0.27456725293502438</v>
      </c>
      <c r="L884" s="8">
        <f t="shared" si="538"/>
        <v>0.32100000000000001</v>
      </c>
      <c r="M884" s="19">
        <f t="shared" si="539"/>
        <v>0.33822494539043824</v>
      </c>
      <c r="N884" s="19">
        <f t="shared" si="540"/>
        <v>5.0842746559628935E-2</v>
      </c>
      <c r="O884" s="19">
        <f t="shared" si="541"/>
        <v>-2.4743912006992192E-3</v>
      </c>
      <c r="P884" s="19">
        <f t="shared" si="542"/>
        <v>-1.4672481403453379E-2</v>
      </c>
      <c r="Q884" s="214"/>
      <c r="R884" s="305"/>
      <c r="S884" s="215"/>
      <c r="T884" t="str">
        <f t="shared" si="543"/>
        <v/>
      </c>
      <c r="U884" t="str">
        <f t="shared" si="544"/>
        <v/>
      </c>
      <c r="V884" t="str">
        <f t="shared" si="545"/>
        <v/>
      </c>
      <c r="W884" t="str">
        <f t="shared" si="546"/>
        <v/>
      </c>
      <c r="X884" s="10"/>
      <c r="Y884" s="219">
        <f t="shared" si="525"/>
        <v>-4.0879120879120873E-3</v>
      </c>
      <c r="Z884" s="78">
        <f t="shared" si="527"/>
        <v>0.30536563214750734</v>
      </c>
      <c r="AA884" s="78">
        <f t="shared" si="550"/>
        <v>0.31622898547511502</v>
      </c>
      <c r="AB884" s="74">
        <f t="shared" si="518"/>
        <v>883</v>
      </c>
      <c r="AC884" s="80">
        <f t="shared" si="529"/>
        <v>-3.9005447755267077E-3</v>
      </c>
      <c r="AD884" s="79">
        <f t="shared" si="549"/>
        <v>-1.0863353327607683E-2</v>
      </c>
      <c r="AE884" s="81">
        <f t="shared" si="530"/>
        <v>-6.9628085520809756E-3</v>
      </c>
      <c r="AF884" s="19">
        <f t="shared" si="552"/>
        <v>-3.4352807068859133E-2</v>
      </c>
      <c r="AG884" s="93">
        <f t="shared" si="551"/>
        <v>-6.5666209088287866E-2</v>
      </c>
      <c r="AH884" s="91">
        <f t="shared" si="553"/>
        <v>-2.9759971346293474E-4</v>
      </c>
      <c r="AI884" s="96">
        <f t="shared" si="554"/>
        <v>870.32982076070198</v>
      </c>
      <c r="AJ884" s="5">
        <f t="shared" si="519"/>
        <v>0</v>
      </c>
      <c r="AK884" s="5">
        <f t="shared" si="522"/>
        <v>0</v>
      </c>
      <c r="AL884" s="5">
        <f t="shared" si="524"/>
        <v>0</v>
      </c>
      <c r="AM884" s="95">
        <f t="shared" si="531"/>
        <v>7.1428571428571452E-3</v>
      </c>
      <c r="AN884" s="95">
        <f t="shared" si="532"/>
        <v>-1.0000000000000005E-2</v>
      </c>
      <c r="AO884" s="78">
        <f t="shared" si="533"/>
        <v>0.71428571428571419</v>
      </c>
      <c r="AP884" s="8">
        <f t="shared" si="534"/>
        <v>41.666666666666664</v>
      </c>
      <c r="AQ884" s="8">
        <f t="shared" si="528"/>
        <v>55.555555555555557</v>
      </c>
      <c r="AR884" s="8">
        <f t="shared" si="517"/>
        <v>-1</v>
      </c>
      <c r="AS884" s="114">
        <f t="shared" si="523"/>
        <v>-56100</v>
      </c>
      <c r="AT884" s="103">
        <f t="shared" si="547"/>
        <v>-0.27565586419753119</v>
      </c>
      <c r="AU884" s="5">
        <f t="shared" si="520"/>
        <v>0.28999999999999998</v>
      </c>
      <c r="AW884" s="210">
        <f t="shared" si="521"/>
        <v>3.4482758620689689E-2</v>
      </c>
      <c r="AX884" s="276">
        <f t="shared" si="526"/>
        <v>1.224822235222194E-2</v>
      </c>
      <c r="AY884" s="19">
        <f t="shared" si="548"/>
        <v>0.10457533402288753</v>
      </c>
    </row>
    <row r="885" spans="1:51">
      <c r="A885" s="4">
        <v>39622</v>
      </c>
      <c r="B885" s="9">
        <f t="shared" si="516"/>
        <v>39622</v>
      </c>
      <c r="C885" s="5">
        <v>0.28000000000000003</v>
      </c>
      <c r="D885" s="5">
        <v>0.28000000000000003</v>
      </c>
      <c r="E885" s="5">
        <v>0.26</v>
      </c>
      <c r="F885" s="5">
        <v>0.28000000000000003</v>
      </c>
      <c r="G885" s="6">
        <v>191200</v>
      </c>
      <c r="H885" s="112">
        <v>0.28000000000000003</v>
      </c>
      <c r="I885" s="19">
        <f t="shared" si="535"/>
        <v>-3.4482758620689495E-2</v>
      </c>
      <c r="J885" s="8">
        <f t="shared" si="536"/>
        <v>0.36519696007084729</v>
      </c>
      <c r="K885" s="8">
        <f t="shared" si="537"/>
        <v>0.26980303992915272</v>
      </c>
      <c r="L885" s="8">
        <f t="shared" si="538"/>
        <v>0.3175</v>
      </c>
      <c r="M885" s="19">
        <f t="shared" si="539"/>
        <v>0.35356873727866056</v>
      </c>
      <c r="N885" s="19">
        <f t="shared" si="540"/>
        <v>4.5365642296164299E-2</v>
      </c>
      <c r="O885" s="19">
        <f t="shared" si="541"/>
        <v>-6.0848876753301006E-3</v>
      </c>
      <c r="P885" s="19">
        <f t="shared" si="542"/>
        <v>-1.7351716036577355E-2</v>
      </c>
      <c r="Q885" s="214"/>
      <c r="R885" s="305"/>
      <c r="S885" s="215"/>
      <c r="T885" t="str">
        <f t="shared" si="543"/>
        <v/>
      </c>
      <c r="U885" t="str">
        <f t="shared" si="544"/>
        <v/>
      </c>
      <c r="V885" t="str">
        <f t="shared" si="545"/>
        <v>BrokeBandLower</v>
      </c>
      <c r="W885" t="str">
        <f t="shared" si="546"/>
        <v/>
      </c>
      <c r="X885" s="10"/>
      <c r="Y885" s="219">
        <f t="shared" si="525"/>
        <v>-3.7142857142857147E-3</v>
      </c>
      <c r="Z885" s="78">
        <f t="shared" si="527"/>
        <v>0.30145932479679122</v>
      </c>
      <c r="AA885" s="78">
        <f t="shared" si="550"/>
        <v>0.3135480405499565</v>
      </c>
      <c r="AB885" s="74">
        <f t="shared" si="518"/>
        <v>884</v>
      </c>
      <c r="AC885" s="80">
        <f t="shared" si="529"/>
        <v>-4.1007257608674432E-3</v>
      </c>
      <c r="AD885" s="79">
        <f t="shared" si="549"/>
        <v>-1.208871575316528E-2</v>
      </c>
      <c r="AE885" s="81">
        <f t="shared" si="530"/>
        <v>-7.9879899922978368E-3</v>
      </c>
      <c r="AF885" s="19">
        <f t="shared" si="552"/>
        <v>-3.8554588738497403E-2</v>
      </c>
      <c r="AG885" s="93">
        <f t="shared" si="551"/>
        <v>5.1321288912445369E-2</v>
      </c>
      <c r="AH885" s="91">
        <f t="shared" si="553"/>
        <v>-2.2142428432493918E-4</v>
      </c>
      <c r="AI885" s="96">
        <f t="shared" si="554"/>
        <v>870.53955926165577</v>
      </c>
      <c r="AJ885" s="5">
        <f t="shared" si="519"/>
        <v>-9.9999999999999534E-3</v>
      </c>
      <c r="AK885" s="5">
        <f t="shared" si="522"/>
        <v>0</v>
      </c>
      <c r="AL885" s="5">
        <f t="shared" si="524"/>
        <v>-9.9999999999999534E-3</v>
      </c>
      <c r="AM885" s="95">
        <f t="shared" si="531"/>
        <v>5.7142857142857195E-3</v>
      </c>
      <c r="AN885" s="95">
        <f t="shared" si="532"/>
        <v>-1.0714285714285716E-2</v>
      </c>
      <c r="AO885" s="78">
        <f t="shared" si="533"/>
        <v>0.53333333333333377</v>
      </c>
      <c r="AP885" s="8">
        <f t="shared" si="534"/>
        <v>34.782608695652186</v>
      </c>
      <c r="AQ885" s="8">
        <f t="shared" si="528"/>
        <v>58.715596330275247</v>
      </c>
      <c r="AR885" s="8">
        <f t="shared" si="517"/>
        <v>1</v>
      </c>
      <c r="AS885" s="114">
        <f t="shared" si="523"/>
        <v>191200</v>
      </c>
      <c r="AT885" s="103">
        <f t="shared" si="547"/>
        <v>-0.14551804423748577</v>
      </c>
      <c r="AU885" s="5">
        <f t="shared" si="520"/>
        <v>0.28000000000000003</v>
      </c>
      <c r="AW885" s="210">
        <f t="shared" si="521"/>
        <v>7.6923076923076983E-2</v>
      </c>
      <c r="AX885" s="276">
        <f t="shared" si="526"/>
        <v>1.3258136749886301E-2</v>
      </c>
      <c r="AY885" s="19">
        <f t="shared" si="548"/>
        <v>8.2453956878171197E-2</v>
      </c>
    </row>
    <row r="886" spans="1:51">
      <c r="A886" s="4">
        <v>39623</v>
      </c>
      <c r="B886" s="9">
        <f t="shared" si="516"/>
        <v>39623</v>
      </c>
      <c r="C886" s="5">
        <v>0.28000000000000003</v>
      </c>
      <c r="D886" s="5">
        <v>0.28000000000000003</v>
      </c>
      <c r="E886" s="5">
        <v>0.28000000000000003</v>
      </c>
      <c r="F886" s="5">
        <v>0.28000000000000003</v>
      </c>
      <c r="G886" s="6">
        <v>64800</v>
      </c>
      <c r="H886" s="112">
        <v>0.28000000000000003</v>
      </c>
      <c r="I886" s="19">
        <f t="shared" si="535"/>
        <v>0</v>
      </c>
      <c r="J886" s="8">
        <f t="shared" si="536"/>
        <v>0.36191659420284372</v>
      </c>
      <c r="K886" s="8">
        <f t="shared" si="537"/>
        <v>0.26608340579715628</v>
      </c>
      <c r="L886" s="8">
        <f t="shared" si="538"/>
        <v>0.314</v>
      </c>
      <c r="M886" s="19">
        <f t="shared" si="539"/>
        <v>0.36016221349310329</v>
      </c>
      <c r="N886" s="19">
        <f t="shared" si="540"/>
        <v>1.8648357502394696E-2</v>
      </c>
      <c r="O886" s="19">
        <f t="shared" si="541"/>
        <v>-8.9824566649382362E-3</v>
      </c>
      <c r="P886" s="19">
        <f t="shared" si="542"/>
        <v>-1.3786479696348771E-2</v>
      </c>
      <c r="Q886" s="214"/>
      <c r="R886" s="305"/>
      <c r="S886" s="215"/>
      <c r="T886" t="str">
        <f t="shared" si="543"/>
        <v/>
      </c>
      <c r="U886" t="str">
        <f t="shared" si="544"/>
        <v/>
      </c>
      <c r="V886" t="str">
        <f t="shared" si="545"/>
        <v/>
      </c>
      <c r="W886" t="str">
        <f t="shared" si="546"/>
        <v/>
      </c>
      <c r="X886" s="10"/>
      <c r="Y886" s="219">
        <f t="shared" si="525"/>
        <v>-3.0329670329670329E-3</v>
      </c>
      <c r="Z886" s="78">
        <f t="shared" si="527"/>
        <v>0.29815458877808537</v>
      </c>
      <c r="AA886" s="78">
        <f t="shared" si="550"/>
        <v>0.31106548554925972</v>
      </c>
      <c r="AB886" s="74">
        <f t="shared" si="518"/>
        <v>885</v>
      </c>
      <c r="AC886" s="80">
        <f t="shared" si="529"/>
        <v>-3.9383254231012115E-3</v>
      </c>
      <c r="AD886" s="79">
        <f t="shared" si="549"/>
        <v>-1.2910896771174352E-2</v>
      </c>
      <c r="AE886" s="81">
        <f t="shared" si="530"/>
        <v>-8.9725713480731401E-3</v>
      </c>
      <c r="AF886" s="19">
        <f t="shared" si="552"/>
        <v>-4.1505397965888466E-2</v>
      </c>
      <c r="AG886" s="93">
        <f t="shared" si="551"/>
        <v>-3.9602828191046477E-2</v>
      </c>
      <c r="AH886" s="91">
        <f t="shared" si="553"/>
        <v>-1.0948478223215463E-4</v>
      </c>
      <c r="AI886" s="96">
        <f t="shared" si="554"/>
        <v>868.85663725620464</v>
      </c>
      <c r="AJ886" s="5">
        <f t="shared" si="519"/>
        <v>0</v>
      </c>
      <c r="AK886" s="5">
        <f t="shared" si="522"/>
        <v>0</v>
      </c>
      <c r="AL886" s="5">
        <f t="shared" si="524"/>
        <v>0</v>
      </c>
      <c r="AM886" s="95">
        <f t="shared" si="531"/>
        <v>5.7142857142857195E-3</v>
      </c>
      <c r="AN886" s="95">
        <f t="shared" si="532"/>
        <v>-1.0714285714285716E-2</v>
      </c>
      <c r="AO886" s="78">
        <f t="shared" si="533"/>
        <v>0.53333333333333377</v>
      </c>
      <c r="AP886" s="8">
        <f t="shared" si="534"/>
        <v>34.782608695652186</v>
      </c>
      <c r="AQ886" s="8">
        <f t="shared" si="528"/>
        <v>58.715596330275247</v>
      </c>
      <c r="AR886" s="8">
        <f t="shared" si="517"/>
        <v>0</v>
      </c>
      <c r="AS886" s="114">
        <f t="shared" si="523"/>
        <v>0</v>
      </c>
      <c r="AT886" s="103">
        <f t="shared" si="547"/>
        <v>-9.5057977305140776E-2</v>
      </c>
      <c r="AU886" s="5">
        <f t="shared" si="520"/>
        <v>0.28000000000000003</v>
      </c>
      <c r="AW886" s="210">
        <f t="shared" si="521"/>
        <v>0</v>
      </c>
      <c r="AX886" s="276">
        <f t="shared" si="526"/>
        <v>1.3807163479848283E-2</v>
      </c>
      <c r="AY886" s="19">
        <f t="shared" si="548"/>
        <v>4.141054963599549E-2</v>
      </c>
    </row>
    <row r="887" spans="1:51">
      <c r="A887" s="4">
        <v>39624</v>
      </c>
      <c r="B887" s="9">
        <f t="shared" si="516"/>
        <v>39624</v>
      </c>
      <c r="C887" s="5">
        <v>0.28000000000000003</v>
      </c>
      <c r="D887" s="5">
        <v>0.28000000000000003</v>
      </c>
      <c r="E887" s="5">
        <v>0.28000000000000003</v>
      </c>
      <c r="F887" s="5">
        <v>0.28000000000000003</v>
      </c>
      <c r="G887" s="6">
        <v>19400</v>
      </c>
      <c r="H887" s="112">
        <v>0.28000000000000003</v>
      </c>
      <c r="I887" s="19">
        <f t="shared" si="535"/>
        <v>0</v>
      </c>
      <c r="J887" s="8">
        <f t="shared" si="536"/>
        <v>0.35760626285325547</v>
      </c>
      <c r="K887" s="8">
        <f t="shared" si="537"/>
        <v>0.26339373714674452</v>
      </c>
      <c r="L887" s="8">
        <f t="shared" si="538"/>
        <v>0.3105</v>
      </c>
      <c r="M887" s="19">
        <f t="shared" si="539"/>
        <v>0.35768703814708525</v>
      </c>
      <c r="N887" s="19">
        <f t="shared" si="540"/>
        <v>-6.8723904210052297E-3</v>
      </c>
      <c r="O887" s="19">
        <f t="shared" si="541"/>
        <v>-1.1909736714565878E-2</v>
      </c>
      <c r="P887" s="19">
        <f t="shared" si="542"/>
        <v>-1.0108366744456726E-2</v>
      </c>
      <c r="Q887" s="214"/>
      <c r="R887" s="305"/>
      <c r="S887" s="215"/>
      <c r="T887" t="str">
        <f t="shared" si="543"/>
        <v/>
      </c>
      <c r="U887" t="str">
        <f t="shared" si="544"/>
        <v/>
      </c>
      <c r="V887" t="str">
        <f t="shared" si="545"/>
        <v/>
      </c>
      <c r="W887" t="str">
        <f t="shared" si="546"/>
        <v/>
      </c>
      <c r="X887" s="10"/>
      <c r="Y887" s="219">
        <f t="shared" si="525"/>
        <v>-3.0329670329670316E-3</v>
      </c>
      <c r="Z887" s="78">
        <f t="shared" si="527"/>
        <v>0.29535878210626021</v>
      </c>
      <c r="AA887" s="78">
        <f t="shared" si="550"/>
        <v>0.3087666396186145</v>
      </c>
      <c r="AB887" s="74">
        <f t="shared" si="518"/>
        <v>886</v>
      </c>
      <c r="AC887" s="80">
        <f t="shared" si="529"/>
        <v>-3.5482289314249221E-3</v>
      </c>
      <c r="AD887" s="79">
        <f t="shared" si="549"/>
        <v>-1.3407857512354293E-2</v>
      </c>
      <c r="AE887" s="81">
        <f t="shared" si="530"/>
        <v>-9.8596285809293711E-3</v>
      </c>
      <c r="AF887" s="19">
        <f t="shared" si="552"/>
        <v>-4.3423918882284515E-2</v>
      </c>
      <c r="AG887" s="93">
        <f t="shared" si="551"/>
        <v>-9.9051360608263361E-2</v>
      </c>
      <c r="AH887" s="91">
        <f t="shared" si="553"/>
        <v>-2.4356031505851054E-5</v>
      </c>
      <c r="AI887" s="96">
        <f t="shared" si="554"/>
        <v>873.86505167319865</v>
      </c>
      <c r="AJ887" s="5">
        <f t="shared" si="519"/>
        <v>0</v>
      </c>
      <c r="AK887" s="5">
        <f t="shared" si="522"/>
        <v>0</v>
      </c>
      <c r="AL887" s="5">
        <f t="shared" si="524"/>
        <v>0</v>
      </c>
      <c r="AM887" s="95">
        <f t="shared" si="531"/>
        <v>5.7142857142857195E-3</v>
      </c>
      <c r="AN887" s="95">
        <f t="shared" si="532"/>
        <v>-8.5714285714285753E-3</v>
      </c>
      <c r="AO887" s="78">
        <f t="shared" si="533"/>
        <v>0.66666666666666696</v>
      </c>
      <c r="AP887" s="8">
        <f t="shared" si="534"/>
        <v>40.000000000000014</v>
      </c>
      <c r="AQ887" s="8">
        <f t="shared" si="528"/>
        <v>60.869565217391312</v>
      </c>
      <c r="AR887" s="8">
        <f t="shared" si="517"/>
        <v>0</v>
      </c>
      <c r="AS887" s="114">
        <f t="shared" si="523"/>
        <v>0</v>
      </c>
      <c r="AT887" s="103">
        <f t="shared" si="547"/>
        <v>-9.650613786591157E-2</v>
      </c>
      <c r="AU887" s="5">
        <f t="shared" si="520"/>
        <v>0.28000000000000003</v>
      </c>
      <c r="AW887" s="210">
        <f t="shared" si="521"/>
        <v>0</v>
      </c>
      <c r="AX887" s="276">
        <f t="shared" si="526"/>
        <v>1.3503734632135223E-2</v>
      </c>
      <c r="AY887" s="19">
        <f t="shared" si="548"/>
        <v>-2.1976189979637659E-2</v>
      </c>
    </row>
    <row r="888" spans="1:51">
      <c r="A888" s="4">
        <v>39625</v>
      </c>
      <c r="B888" s="9">
        <f t="shared" si="516"/>
        <v>39625</v>
      </c>
      <c r="C888" s="5">
        <v>0.28000000000000003</v>
      </c>
      <c r="D888" s="5">
        <v>0.3</v>
      </c>
      <c r="E888" s="5">
        <v>0.28000000000000003</v>
      </c>
      <c r="F888" s="5">
        <v>0.28000000000000003</v>
      </c>
      <c r="G888" s="6">
        <v>101500</v>
      </c>
      <c r="H888" s="112">
        <v>0.28000000000000003</v>
      </c>
      <c r="I888" s="19">
        <f t="shared" si="535"/>
        <v>0</v>
      </c>
      <c r="J888" s="8">
        <f t="shared" si="536"/>
        <v>0.35221061822182931</v>
      </c>
      <c r="K888" s="8">
        <f t="shared" si="537"/>
        <v>0.26178938177817079</v>
      </c>
      <c r="L888" s="8">
        <f t="shared" si="538"/>
        <v>0.30700000000000005</v>
      </c>
      <c r="M888" s="19">
        <f t="shared" si="539"/>
        <v>0.34539688290443205</v>
      </c>
      <c r="N888" s="19">
        <f t="shared" si="540"/>
        <v>-3.4360079991490607E-2</v>
      </c>
      <c r="O888" s="19">
        <f t="shared" si="541"/>
        <v>-1.5088227449865108E-2</v>
      </c>
      <c r="P888" s="19">
        <f t="shared" si="542"/>
        <v>-6.0910915572753143E-3</v>
      </c>
      <c r="Q888" s="214"/>
      <c r="R888" s="305"/>
      <c r="S888" s="215"/>
      <c r="T888" t="str">
        <f t="shared" si="543"/>
        <v/>
      </c>
      <c r="U888" t="str">
        <f t="shared" si="544"/>
        <v/>
      </c>
      <c r="V888" t="str">
        <f t="shared" si="545"/>
        <v/>
      </c>
      <c r="W888" t="str">
        <f t="shared" si="546"/>
        <v/>
      </c>
      <c r="X888" s="10"/>
      <c r="Y888" s="219">
        <f t="shared" si="525"/>
        <v>-3.5164835164835147E-3</v>
      </c>
      <c r="Z888" s="78">
        <f t="shared" si="527"/>
        <v>0.29299352966189612</v>
      </c>
      <c r="AA888" s="78">
        <f t="shared" si="550"/>
        <v>0.30663790828683701</v>
      </c>
      <c r="AB888" s="74">
        <f t="shared" si="518"/>
        <v>887</v>
      </c>
      <c r="AC888" s="80">
        <f t="shared" si="529"/>
        <v>-3.0278000352092146E-3</v>
      </c>
      <c r="AD888" s="79">
        <f t="shared" si="549"/>
        <v>-1.3644378624940889E-2</v>
      </c>
      <c r="AE888" s="81">
        <f t="shared" si="530"/>
        <v>-1.0616578589731675E-2</v>
      </c>
      <c r="AF888" s="19">
        <f t="shared" si="552"/>
        <v>-4.4496711776997856E-2</v>
      </c>
      <c r="AG888" s="93">
        <f t="shared" si="551"/>
        <v>-0.14667286307445501</v>
      </c>
      <c r="AH888" s="91">
        <f t="shared" si="553"/>
        <v>8.6164808613227199E-6</v>
      </c>
      <c r="AI888" s="96">
        <f t="shared" si="554"/>
        <v>882.14781185314962</v>
      </c>
      <c r="AJ888" s="5">
        <f t="shared" si="519"/>
        <v>0</v>
      </c>
      <c r="AK888" s="5">
        <f t="shared" si="522"/>
        <v>0</v>
      </c>
      <c r="AL888" s="5">
        <f t="shared" si="524"/>
        <v>0</v>
      </c>
      <c r="AM888" s="95">
        <f t="shared" si="531"/>
        <v>5.7142857142857195E-3</v>
      </c>
      <c r="AN888" s="95">
        <f t="shared" si="532"/>
        <v>-7.1428571428571452E-3</v>
      </c>
      <c r="AO888" s="78">
        <f t="shared" si="533"/>
        <v>0.80000000000000049</v>
      </c>
      <c r="AP888" s="8">
        <f t="shared" si="534"/>
        <v>44.444444444444457</v>
      </c>
      <c r="AQ888" s="8">
        <f t="shared" si="528"/>
        <v>61.538461538461547</v>
      </c>
      <c r="AR888" s="8">
        <f t="shared" si="517"/>
        <v>-1</v>
      </c>
      <c r="AS888" s="114">
        <f t="shared" si="523"/>
        <v>-101500</v>
      </c>
      <c r="AT888" s="103">
        <f t="shared" si="547"/>
        <v>-0.19518190757128842</v>
      </c>
      <c r="AU888" s="5">
        <f t="shared" si="520"/>
        <v>0.28000000000000003</v>
      </c>
      <c r="AW888" s="210">
        <f t="shared" si="521"/>
        <v>7.1428571428571286E-2</v>
      </c>
      <c r="AX888" s="276">
        <f t="shared" si="526"/>
        <v>1.3150169039807142E-2</v>
      </c>
      <c r="AY888" s="19">
        <f t="shared" si="548"/>
        <v>-2.6182800681427098E-2</v>
      </c>
    </row>
    <row r="889" spans="1:51">
      <c r="A889" s="4">
        <v>39626</v>
      </c>
      <c r="B889" s="9">
        <f t="shared" si="516"/>
        <v>39626</v>
      </c>
      <c r="C889" s="5">
        <v>0.28000000000000003</v>
      </c>
      <c r="D889" s="5">
        <v>0.28000000000000003</v>
      </c>
      <c r="E889" s="5">
        <v>0.27</v>
      </c>
      <c r="F889" s="5">
        <v>0.28000000000000003</v>
      </c>
      <c r="G889" s="6">
        <v>174200</v>
      </c>
      <c r="H889" s="112">
        <v>0.28000000000000003</v>
      </c>
      <c r="I889" s="19">
        <f t="shared" si="535"/>
        <v>0</v>
      </c>
      <c r="J889" s="8">
        <f t="shared" si="536"/>
        <v>0.34987620521815377</v>
      </c>
      <c r="K889" s="8">
        <f t="shared" si="537"/>
        <v>0.25912379478184633</v>
      </c>
      <c r="L889" s="8">
        <f t="shared" si="538"/>
        <v>0.30450000000000005</v>
      </c>
      <c r="M889" s="19">
        <f t="shared" si="539"/>
        <v>0.3502280078628478</v>
      </c>
      <c r="N889" s="19">
        <f t="shared" si="540"/>
        <v>1.3987170115117921E-2</v>
      </c>
      <c r="O889" s="19">
        <f t="shared" si="541"/>
        <v>-6.6278893449069143E-3</v>
      </c>
      <c r="P889" s="19">
        <f t="shared" si="542"/>
        <v>-1.0182181485814311E-2</v>
      </c>
      <c r="Q889" s="214"/>
      <c r="R889" s="305"/>
      <c r="S889" s="215"/>
      <c r="T889" t="str">
        <f t="shared" si="543"/>
        <v/>
      </c>
      <c r="U889" t="str">
        <f t="shared" si="544"/>
        <v/>
      </c>
      <c r="V889" t="str">
        <f t="shared" si="545"/>
        <v/>
      </c>
      <c r="W889" t="str">
        <f t="shared" si="546"/>
        <v/>
      </c>
      <c r="X889" s="10"/>
      <c r="Y889" s="219">
        <f t="shared" si="525"/>
        <v>-2.9230769230769202E-3</v>
      </c>
      <c r="Z889" s="78">
        <f t="shared" si="527"/>
        <v>0.29099252609396414</v>
      </c>
      <c r="AA889" s="78">
        <f t="shared" si="550"/>
        <v>0.3046667030736111</v>
      </c>
      <c r="AB889" s="74">
        <f t="shared" si="518"/>
        <v>888</v>
      </c>
      <c r="AC889" s="80">
        <f t="shared" si="529"/>
        <v>-2.4460787119322258E-3</v>
      </c>
      <c r="AD889" s="79">
        <f t="shared" si="549"/>
        <v>-1.3674176979646957E-2</v>
      </c>
      <c r="AE889" s="81">
        <f t="shared" si="530"/>
        <v>-1.1228098267714731E-2</v>
      </c>
      <c r="AF889" s="19">
        <f t="shared" si="552"/>
        <v>-4.48824136070528E-2</v>
      </c>
      <c r="AG889" s="93">
        <f t="shared" si="551"/>
        <v>-0.19212673112899054</v>
      </c>
      <c r="AH889" s="91">
        <f t="shared" si="553"/>
        <v>7.6076241249419904E-5</v>
      </c>
      <c r="AI889" s="96">
        <f t="shared" si="554"/>
        <v>892.49549051706367</v>
      </c>
      <c r="AJ889" s="5">
        <f t="shared" si="519"/>
        <v>0</v>
      </c>
      <c r="AK889" s="5">
        <f t="shared" si="522"/>
        <v>0</v>
      </c>
      <c r="AL889" s="5">
        <f t="shared" si="524"/>
        <v>0</v>
      </c>
      <c r="AM889" s="95">
        <f t="shared" si="531"/>
        <v>3.5714285714285748E-3</v>
      </c>
      <c r="AN889" s="95">
        <f t="shared" si="532"/>
        <v>-7.1428571428571452E-3</v>
      </c>
      <c r="AO889" s="78">
        <f t="shared" si="533"/>
        <v>0.50000000000000033</v>
      </c>
      <c r="AP889" s="8">
        <f t="shared" si="534"/>
        <v>33.333333333333357</v>
      </c>
      <c r="AQ889" s="8">
        <f t="shared" si="528"/>
        <v>60.000000000000014</v>
      </c>
      <c r="AR889" s="8">
        <f t="shared" si="517"/>
        <v>1</v>
      </c>
      <c r="AS889" s="114">
        <f t="shared" si="523"/>
        <v>174200</v>
      </c>
      <c r="AT889" s="103">
        <f t="shared" si="547"/>
        <v>-7.0315128406415003E-2</v>
      </c>
      <c r="AU889" s="5">
        <f t="shared" si="520"/>
        <v>0.28000000000000003</v>
      </c>
      <c r="AW889" s="210">
        <f t="shared" si="521"/>
        <v>3.703703703703707E-2</v>
      </c>
      <c r="AX889" s="276">
        <f t="shared" si="526"/>
        <v>1.2188809823615939E-2</v>
      </c>
      <c r="AY889" s="19">
        <f t="shared" si="548"/>
        <v>-7.3106224967987285E-2</v>
      </c>
    </row>
    <row r="890" spans="1:51">
      <c r="A890" s="4">
        <v>39629</v>
      </c>
      <c r="B890" s="9">
        <f t="shared" si="516"/>
        <v>39629</v>
      </c>
      <c r="C890" s="5">
        <v>0.28000000000000003</v>
      </c>
      <c r="D890" s="5">
        <v>0.28000000000000003</v>
      </c>
      <c r="E890" s="5">
        <v>0.28000000000000003</v>
      </c>
      <c r="F890" s="5">
        <v>0.28000000000000003</v>
      </c>
      <c r="G890" s="6">
        <v>49000</v>
      </c>
      <c r="H890" s="112">
        <v>0.28000000000000003</v>
      </c>
      <c r="I890" s="19">
        <f t="shared" si="535"/>
        <v>0</v>
      </c>
      <c r="J890" s="8">
        <f t="shared" si="536"/>
        <v>0.34698888751680806</v>
      </c>
      <c r="K890" s="8">
        <f t="shared" si="537"/>
        <v>0.25701111248319214</v>
      </c>
      <c r="L890" s="8">
        <f t="shared" si="538"/>
        <v>0.3020000000000001</v>
      </c>
      <c r="M890" s="19">
        <f t="shared" si="539"/>
        <v>0.35009293631029376</v>
      </c>
      <c r="N890" s="19">
        <f t="shared" si="540"/>
        <v>-3.8566747810454903E-4</v>
      </c>
      <c r="O890" s="19">
        <f t="shared" si="541"/>
        <v>-8.2523980147361335E-3</v>
      </c>
      <c r="P890" s="19">
        <f t="shared" si="542"/>
        <v>-8.1531775205470232E-3</v>
      </c>
      <c r="Q890" s="214"/>
      <c r="R890" s="305"/>
      <c r="S890" s="215"/>
      <c r="T890" t="str">
        <f t="shared" si="543"/>
        <v/>
      </c>
      <c r="U890" t="str">
        <f t="shared" si="544"/>
        <v/>
      </c>
      <c r="V890" t="str">
        <f t="shared" si="545"/>
        <v/>
      </c>
      <c r="W890" t="str">
        <f t="shared" si="546"/>
        <v/>
      </c>
      <c r="X890" s="10"/>
      <c r="Y890" s="219">
        <f t="shared" si="525"/>
        <v>-2.4395604395604357E-3</v>
      </c>
      <c r="Z890" s="78">
        <f t="shared" si="527"/>
        <v>0.28929967707549364</v>
      </c>
      <c r="AA890" s="78">
        <f t="shared" si="550"/>
        <v>0.30284136704616388</v>
      </c>
      <c r="AB890" s="74">
        <f t="shared" si="518"/>
        <v>889</v>
      </c>
      <c r="AC890" s="80">
        <f t="shared" si="529"/>
        <v>-1.8508733623644018E-3</v>
      </c>
      <c r="AD890" s="79">
        <f t="shared" si="549"/>
        <v>-1.3541689970670234E-2</v>
      </c>
      <c r="AE890" s="81">
        <f t="shared" si="530"/>
        <v>-1.1690816608305832E-2</v>
      </c>
      <c r="AF890" s="19">
        <f t="shared" si="552"/>
        <v>-4.4715456487177972E-2</v>
      </c>
      <c r="AG890" s="93">
        <f t="shared" si="551"/>
        <v>-0.24333041560124397</v>
      </c>
      <c r="AH890" s="91">
        <f t="shared" si="553"/>
        <v>1.5440595142464584E-4</v>
      </c>
      <c r="AI890" s="96">
        <f t="shared" si="554"/>
        <v>896.40042141906599</v>
      </c>
      <c r="AJ890" s="5">
        <f t="shared" si="519"/>
        <v>0</v>
      </c>
      <c r="AK890" s="5">
        <f t="shared" si="522"/>
        <v>0</v>
      </c>
      <c r="AL890" s="5">
        <f t="shared" si="524"/>
        <v>0</v>
      </c>
      <c r="AM890" s="95">
        <f t="shared" si="531"/>
        <v>3.5714285714285748E-3</v>
      </c>
      <c r="AN890" s="95">
        <f t="shared" si="532"/>
        <v>-6.4285714285714302E-3</v>
      </c>
      <c r="AO890" s="78">
        <f t="shared" si="533"/>
        <v>0.55555555555555591</v>
      </c>
      <c r="AP890" s="8">
        <f t="shared" si="534"/>
        <v>35.714285714285722</v>
      </c>
      <c r="AQ890" s="8">
        <f t="shared" si="528"/>
        <v>58.139534883720948</v>
      </c>
      <c r="AR890" s="8">
        <f t="shared" si="517"/>
        <v>0</v>
      </c>
      <c r="AS890" s="114">
        <f t="shared" si="523"/>
        <v>0</v>
      </c>
      <c r="AT890" s="103">
        <f t="shared" si="547"/>
        <v>-5.57061459312942E-2</v>
      </c>
      <c r="AU890" s="5">
        <f t="shared" si="520"/>
        <v>0.28000000000000003</v>
      </c>
      <c r="AW890" s="210">
        <f t="shared" si="521"/>
        <v>0</v>
      </c>
      <c r="AX890" s="276">
        <f t="shared" si="526"/>
        <v>1.0651095179606563E-2</v>
      </c>
      <c r="AY890" s="19">
        <f t="shared" si="548"/>
        <v>-0.1261578994390444</v>
      </c>
    </row>
    <row r="891" spans="1:51">
      <c r="A891" s="4">
        <v>39630</v>
      </c>
      <c r="B891" s="9">
        <f t="shared" si="516"/>
        <v>39630</v>
      </c>
      <c r="C891" s="5">
        <v>0.28999999999999998</v>
      </c>
      <c r="D891" s="5">
        <v>0.31</v>
      </c>
      <c r="E891" s="5">
        <v>0.28999999999999998</v>
      </c>
      <c r="F891" s="5">
        <v>0.31</v>
      </c>
      <c r="G891" s="6">
        <v>55000</v>
      </c>
      <c r="H891" s="112">
        <v>0.31</v>
      </c>
      <c r="I891" s="19">
        <f t="shared" si="535"/>
        <v>0.10714285714285703</v>
      </c>
      <c r="J891" s="8">
        <f t="shared" si="536"/>
        <v>0.33949683531626301</v>
      </c>
      <c r="K891" s="8">
        <f t="shared" si="537"/>
        <v>0.26050316468373708</v>
      </c>
      <c r="L891" s="8">
        <f t="shared" si="538"/>
        <v>0.30000000000000004</v>
      </c>
      <c r="M891" s="19">
        <f t="shared" si="539"/>
        <v>0.30323497500856822</v>
      </c>
      <c r="N891" s="19">
        <f t="shared" si="540"/>
        <v>-0.13384434943353005</v>
      </c>
      <c r="O891" s="19">
        <f t="shared" si="541"/>
        <v>-2.1591619991525344E-2</v>
      </c>
      <c r="P891" s="19">
        <f t="shared" si="542"/>
        <v>1.3587164254515682E-2</v>
      </c>
      <c r="Q891" s="214"/>
      <c r="R891" s="305"/>
      <c r="S891" s="215"/>
      <c r="T891" t="str">
        <f t="shared" si="543"/>
        <v/>
      </c>
      <c r="U891" t="str">
        <f t="shared" si="544"/>
        <v/>
      </c>
      <c r="V891" t="str">
        <f t="shared" si="545"/>
        <v/>
      </c>
      <c r="W891" t="str">
        <f t="shared" si="546"/>
        <v/>
      </c>
      <c r="X891" s="10"/>
      <c r="Y891" s="219">
        <f t="shared" si="525"/>
        <v>-1.2527472527472494E-3</v>
      </c>
      <c r="Z891" s="78">
        <f t="shared" si="527"/>
        <v>0.29248752680586765</v>
      </c>
      <c r="AA891" s="78">
        <f t="shared" si="550"/>
        <v>0.30337110588474775</v>
      </c>
      <c r="AB891" s="74">
        <f t="shared" si="518"/>
        <v>890</v>
      </c>
      <c r="AC891" s="80">
        <f t="shared" si="529"/>
        <v>6.4579002354058467E-4</v>
      </c>
      <c r="AD891" s="79">
        <f t="shared" si="549"/>
        <v>-1.0883579078880101E-2</v>
      </c>
      <c r="AE891" s="81">
        <f t="shared" si="530"/>
        <v>-1.1529369102420686E-2</v>
      </c>
      <c r="AF891" s="19">
        <f t="shared" si="552"/>
        <v>-3.5875463640940249E-2</v>
      </c>
      <c r="AG891" s="93">
        <f t="shared" si="551"/>
        <v>-1.3489109717996151</v>
      </c>
      <c r="AH891" s="91">
        <f t="shared" si="553"/>
        <v>2.8009968670283963E-4</v>
      </c>
      <c r="AI891" s="96">
        <f t="shared" si="554"/>
        <v>891.48759385468486</v>
      </c>
      <c r="AJ891" s="5">
        <f t="shared" si="519"/>
        <v>2.9999999999999971E-2</v>
      </c>
      <c r="AK891" s="5">
        <f t="shared" si="522"/>
        <v>2.9999999999999971E-2</v>
      </c>
      <c r="AL891" s="5">
        <f t="shared" si="524"/>
        <v>0</v>
      </c>
      <c r="AM891" s="95">
        <f t="shared" si="531"/>
        <v>5.7142857142857151E-3</v>
      </c>
      <c r="AN891" s="95">
        <f t="shared" si="532"/>
        <v>-5.7142857142857151E-3</v>
      </c>
      <c r="AO891" s="78">
        <f t="shared" si="533"/>
        <v>1</v>
      </c>
      <c r="AP891" s="8">
        <f t="shared" si="534"/>
        <v>50</v>
      </c>
      <c r="AQ891" s="8">
        <f t="shared" si="528"/>
        <v>57.142857142857139</v>
      </c>
      <c r="AR891" s="8">
        <f t="shared" si="517"/>
        <v>1</v>
      </c>
      <c r="AS891" s="114">
        <f t="shared" si="523"/>
        <v>55000</v>
      </c>
      <c r="AT891" s="103">
        <f t="shared" si="547"/>
        <v>-5.687544996400317E-2</v>
      </c>
      <c r="AU891" s="5">
        <f t="shared" si="520"/>
        <v>0.31</v>
      </c>
      <c r="AW891" s="210">
        <f t="shared" si="521"/>
        <v>6.8965517241379379E-2</v>
      </c>
      <c r="AX891" s="276">
        <f t="shared" si="526"/>
        <v>7.4615814385198039E-3</v>
      </c>
      <c r="AY891" s="19">
        <f t="shared" si="548"/>
        <v>-0.29945406432886423</v>
      </c>
    </row>
    <row r="892" spans="1:51">
      <c r="A892" s="4">
        <v>39631</v>
      </c>
      <c r="B892" s="9">
        <f t="shared" si="516"/>
        <v>39631</v>
      </c>
      <c r="C892" s="5">
        <v>0.3</v>
      </c>
      <c r="D892" s="5">
        <v>0.31</v>
      </c>
      <c r="E892" s="5">
        <v>0.3</v>
      </c>
      <c r="F892" s="5">
        <v>0.3</v>
      </c>
      <c r="G892" s="6">
        <v>0</v>
      </c>
      <c r="H892" s="112">
        <v>0.3</v>
      </c>
      <c r="I892" s="19">
        <f t="shared" si="535"/>
        <v>-3.2258064516129059E-2</v>
      </c>
      <c r="J892" s="8">
        <f t="shared" si="536"/>
        <v>0.32967141588429089</v>
      </c>
      <c r="K892" s="8">
        <f t="shared" si="537"/>
        <v>0.2653285841157092</v>
      </c>
      <c r="L892" s="8">
        <f t="shared" si="538"/>
        <v>0.29750000000000004</v>
      </c>
      <c r="M892" s="19">
        <f t="shared" si="539"/>
        <v>0.24250245024683026</v>
      </c>
      <c r="N892" s="19">
        <f t="shared" si="540"/>
        <v>-0.20028205770136476</v>
      </c>
      <c r="O892" s="19">
        <f t="shared" si="541"/>
        <v>-2.8941122301829766E-2</v>
      </c>
      <c r="P892" s="19">
        <f t="shared" si="542"/>
        <v>1.8523458008006949E-2</v>
      </c>
      <c r="Q892" s="214"/>
      <c r="R892" s="305"/>
      <c r="S892" s="215"/>
      <c r="T892" t="str">
        <f t="shared" si="543"/>
        <v/>
      </c>
      <c r="U892" t="str">
        <f t="shared" si="544"/>
        <v/>
      </c>
      <c r="V892" t="str">
        <f t="shared" si="545"/>
        <v/>
      </c>
      <c r="W892" t="str">
        <f t="shared" si="546"/>
        <v/>
      </c>
      <c r="X892" s="10"/>
      <c r="Y892" s="219">
        <f t="shared" si="525"/>
        <v>-1.0109890109890089E-3</v>
      </c>
      <c r="Z892" s="78">
        <f t="shared" si="527"/>
        <v>0.29364444767776404</v>
      </c>
      <c r="AA892" s="78">
        <f t="shared" si="550"/>
        <v>0.30312164404927644</v>
      </c>
      <c r="AB892" s="74">
        <f t="shared" si="518"/>
        <v>891</v>
      </c>
      <c r="AC892" s="80">
        <f t="shared" si="529"/>
        <v>1.6417381847266301E-3</v>
      </c>
      <c r="AD892" s="79">
        <f t="shared" si="549"/>
        <v>-9.4771963715123975E-3</v>
      </c>
      <c r="AE892" s="81">
        <f t="shared" si="530"/>
        <v>-1.1118934556239028E-2</v>
      </c>
      <c r="AF892" s="19">
        <f t="shared" si="552"/>
        <v>-3.126532386440789E-2</v>
      </c>
      <c r="AG892" s="93">
        <f t="shared" si="551"/>
        <v>1.5422167033886596</v>
      </c>
      <c r="AH892" s="91">
        <f t="shared" si="553"/>
        <v>3.6776425472621112E-4</v>
      </c>
      <c r="AI892" s="96">
        <f t="shared" si="554"/>
        <v>889.76726330634244</v>
      </c>
      <c r="AJ892" s="5">
        <f t="shared" si="519"/>
        <v>-1.0000000000000009E-2</v>
      </c>
      <c r="AK892" s="5">
        <f t="shared" si="522"/>
        <v>0</v>
      </c>
      <c r="AL892" s="5">
        <f t="shared" si="524"/>
        <v>-1.0000000000000009E-2</v>
      </c>
      <c r="AM892" s="95">
        <f t="shared" si="531"/>
        <v>5.7142857142857151E-3</v>
      </c>
      <c r="AN892" s="95">
        <f t="shared" si="532"/>
        <v>-5.0000000000000001E-3</v>
      </c>
      <c r="AO892" s="78">
        <f t="shared" si="533"/>
        <v>1.142857142857143</v>
      </c>
      <c r="AP892" s="8">
        <f t="shared" si="534"/>
        <v>53.333333333333343</v>
      </c>
      <c r="AQ892" s="8">
        <f t="shared" si="528"/>
        <v>60.377358490566039</v>
      </c>
      <c r="AR892" s="8">
        <f t="shared" si="517"/>
        <v>-1</v>
      </c>
      <c r="AS892" s="114">
        <f t="shared" si="523"/>
        <v>0</v>
      </c>
      <c r="AT892" s="103">
        <f t="shared" si="547"/>
        <v>-5.7885244053658282E-2</v>
      </c>
      <c r="AU892" s="5">
        <f t="shared" si="520"/>
        <v>0.3</v>
      </c>
      <c r="AW892" s="210">
        <f t="shared" si="521"/>
        <v>3.3333333333333368E-2</v>
      </c>
      <c r="AX892" s="276">
        <f t="shared" si="526"/>
        <v>3.1416203522715972E-3</v>
      </c>
      <c r="AY892" s="19">
        <f t="shared" si="548"/>
        <v>-0.57896052222210714</v>
      </c>
    </row>
    <row r="893" spans="1:51">
      <c r="A893" s="4">
        <v>39632</v>
      </c>
      <c r="B893" s="9">
        <f t="shared" si="516"/>
        <v>39632</v>
      </c>
      <c r="C893" s="5">
        <v>0.31</v>
      </c>
      <c r="D893" s="5">
        <v>0.31</v>
      </c>
      <c r="E893" s="5">
        <v>0.28000000000000003</v>
      </c>
      <c r="F893" s="5">
        <v>0.31</v>
      </c>
      <c r="G893" s="6">
        <v>84900</v>
      </c>
      <c r="H893" s="112">
        <v>0.31</v>
      </c>
      <c r="I893" s="19">
        <f t="shared" si="535"/>
        <v>3.3333333333333368E-2</v>
      </c>
      <c r="J893" s="8">
        <f t="shared" si="536"/>
        <v>0.32804834939252009</v>
      </c>
      <c r="K893" s="8">
        <f t="shared" si="537"/>
        <v>0.26595165060747999</v>
      </c>
      <c r="L893" s="8">
        <f t="shared" si="538"/>
        <v>0.29700000000000004</v>
      </c>
      <c r="M893" s="19">
        <f t="shared" si="539"/>
        <v>0.23348867601761597</v>
      </c>
      <c r="N893" s="19">
        <f t="shared" si="540"/>
        <v>-3.7169827439020309E-2</v>
      </c>
      <c r="O893" s="19">
        <f t="shared" si="541"/>
        <v>-4.9232854702224655E-3</v>
      </c>
      <c r="P893" s="19">
        <f t="shared" si="542"/>
        <v>2.3482825789289188E-3</v>
      </c>
      <c r="Q893" s="214"/>
      <c r="R893" s="305"/>
      <c r="S893" s="215"/>
      <c r="T893" t="str">
        <f t="shared" si="543"/>
        <v/>
      </c>
      <c r="U893" t="str">
        <f t="shared" si="544"/>
        <v/>
      </c>
      <c r="V893" t="str">
        <f t="shared" si="545"/>
        <v/>
      </c>
      <c r="W893" t="str">
        <f t="shared" si="546"/>
        <v/>
      </c>
      <c r="X893" s="10"/>
      <c r="Y893" s="219">
        <f t="shared" si="525"/>
        <v>4.6153846153846342E-4</v>
      </c>
      <c r="Z893" s="78">
        <f t="shared" si="527"/>
        <v>0.29616320273538838</v>
      </c>
      <c r="AA893" s="78">
        <f t="shared" si="550"/>
        <v>0.30363064238963</v>
      </c>
      <c r="AB893" s="74">
        <f t="shared" si="518"/>
        <v>892</v>
      </c>
      <c r="AC893" s="80">
        <f t="shared" si="529"/>
        <v>2.9211959215979209E-3</v>
      </c>
      <c r="AD893" s="79">
        <f t="shared" si="549"/>
        <v>-7.4674396542416255E-3</v>
      </c>
      <c r="AE893" s="81">
        <f t="shared" si="530"/>
        <v>-1.0388635575839546E-2</v>
      </c>
      <c r="AF893" s="19">
        <f t="shared" si="552"/>
        <v>-2.459382753819403E-2</v>
      </c>
      <c r="AG893" s="93">
        <f t="shared" si="551"/>
        <v>0.77933116788919454</v>
      </c>
      <c r="AH893" s="91">
        <f t="shared" si="553"/>
        <v>5.0492940766865056E-4</v>
      </c>
      <c r="AI893" s="96">
        <f t="shared" si="554"/>
        <v>889.16809378747723</v>
      </c>
      <c r="AJ893" s="5">
        <f t="shared" si="519"/>
        <v>1.0000000000000009E-2</v>
      </c>
      <c r="AK893" s="5">
        <f t="shared" si="522"/>
        <v>1.0000000000000009E-2</v>
      </c>
      <c r="AL893" s="5">
        <f t="shared" si="524"/>
        <v>0</v>
      </c>
      <c r="AM893" s="95">
        <f t="shared" si="531"/>
        <v>4.2857142857142859E-3</v>
      </c>
      <c r="AN893" s="95">
        <f t="shared" si="532"/>
        <v>-5.0000000000000001E-3</v>
      </c>
      <c r="AO893" s="78">
        <f t="shared" si="533"/>
        <v>0.85714285714285721</v>
      </c>
      <c r="AP893" s="8">
        <f t="shared" si="534"/>
        <v>46.153846153846153</v>
      </c>
      <c r="AQ893" s="8">
        <f t="shared" si="528"/>
        <v>53.333333333333329</v>
      </c>
      <c r="AR893" s="8">
        <f t="shared" si="517"/>
        <v>1</v>
      </c>
      <c r="AS893" s="114">
        <f t="shared" si="523"/>
        <v>84900</v>
      </c>
      <c r="AT893" s="103">
        <f t="shared" si="547"/>
        <v>7.2331256187758125E-2</v>
      </c>
      <c r="AU893" s="5">
        <f t="shared" si="520"/>
        <v>0.31</v>
      </c>
      <c r="AW893" s="210">
        <f t="shared" si="521"/>
        <v>0.10714285714285703</v>
      </c>
      <c r="AX893" s="276">
        <f t="shared" si="526"/>
        <v>-1.4763523101237418E-3</v>
      </c>
      <c r="AY893" s="19">
        <f t="shared" si="548"/>
        <v>-1.4699333925107285</v>
      </c>
    </row>
    <row r="894" spans="1:51">
      <c r="A894" s="4">
        <v>39633</v>
      </c>
      <c r="B894" s="9">
        <f t="shared" si="516"/>
        <v>39633</v>
      </c>
      <c r="C894" s="5">
        <v>0.31</v>
      </c>
      <c r="D894" s="5">
        <v>0.31</v>
      </c>
      <c r="E894" s="5">
        <v>0.31</v>
      </c>
      <c r="F894" s="5">
        <v>0.31</v>
      </c>
      <c r="G894" s="6">
        <v>100</v>
      </c>
      <c r="H894" s="112">
        <v>0.31</v>
      </c>
      <c r="I894" s="19">
        <f t="shared" si="535"/>
        <v>0</v>
      </c>
      <c r="J894" s="8">
        <f t="shared" si="536"/>
        <v>0.32904362059117498</v>
      </c>
      <c r="K894" s="8">
        <f t="shared" si="537"/>
        <v>0.26595637940882499</v>
      </c>
      <c r="L894" s="8">
        <f t="shared" si="538"/>
        <v>0.29749999999999999</v>
      </c>
      <c r="M894" s="19">
        <f t="shared" si="539"/>
        <v>0.23720897886556436</v>
      </c>
      <c r="N894" s="19">
        <f t="shared" si="540"/>
        <v>1.5933547234075293E-2</v>
      </c>
      <c r="O894" s="19">
        <f t="shared" si="541"/>
        <v>3.0339161910063967E-3</v>
      </c>
      <c r="P894" s="19">
        <f t="shared" si="542"/>
        <v>1.7780680564299366E-5</v>
      </c>
      <c r="Q894" s="214"/>
      <c r="R894" s="305"/>
      <c r="S894" s="215"/>
      <c r="T894" t="str">
        <f t="shared" si="543"/>
        <v/>
      </c>
      <c r="U894" t="str">
        <f t="shared" si="544"/>
        <v/>
      </c>
      <c r="V894" t="str">
        <f t="shared" si="545"/>
        <v/>
      </c>
      <c r="W894" t="str">
        <f t="shared" si="546"/>
        <v/>
      </c>
      <c r="X894" s="10"/>
      <c r="Y894" s="219">
        <f t="shared" si="525"/>
        <v>9.8901098901098988E-4</v>
      </c>
      <c r="Z894" s="78">
        <f t="shared" si="527"/>
        <v>0.29829406951413856</v>
      </c>
      <c r="AA894" s="78">
        <f t="shared" si="550"/>
        <v>0.30410197485279739</v>
      </c>
      <c r="AB894" s="74">
        <f t="shared" si="518"/>
        <v>893</v>
      </c>
      <c r="AC894" s="80">
        <f t="shared" si="529"/>
        <v>3.6645841897445762E-3</v>
      </c>
      <c r="AD894" s="79">
        <f t="shared" si="549"/>
        <v>-5.8079053386588253E-3</v>
      </c>
      <c r="AE894" s="81">
        <f t="shared" si="530"/>
        <v>-9.4724895284034015E-3</v>
      </c>
      <c r="AF894" s="19">
        <f t="shared" si="552"/>
        <v>-1.9098545287218806E-2</v>
      </c>
      <c r="AG894" s="93">
        <f t="shared" si="551"/>
        <v>0.2544807976248355</v>
      </c>
      <c r="AH894" s="91">
        <f t="shared" si="553"/>
        <v>6.0429044577628909E-4</v>
      </c>
      <c r="AI894" s="96">
        <f t="shared" si="554"/>
        <v>888.95219960303302</v>
      </c>
      <c r="AJ894" s="5">
        <f t="shared" si="519"/>
        <v>0</v>
      </c>
      <c r="AK894" s="5">
        <f t="shared" si="522"/>
        <v>0</v>
      </c>
      <c r="AL894" s="5">
        <f t="shared" si="524"/>
        <v>0</v>
      </c>
      <c r="AM894" s="95">
        <f t="shared" si="531"/>
        <v>4.2857142857142859E-3</v>
      </c>
      <c r="AN894" s="95">
        <f t="shared" si="532"/>
        <v>-2.8571428571428558E-3</v>
      </c>
      <c r="AO894" s="78">
        <f t="shared" si="533"/>
        <v>1.5000000000000007</v>
      </c>
      <c r="AP894" s="8">
        <f t="shared" si="534"/>
        <v>60.000000000000014</v>
      </c>
      <c r="AQ894" s="8">
        <f t="shared" si="528"/>
        <v>60.000000000000014</v>
      </c>
      <c r="AR894" s="8">
        <f t="shared" si="517"/>
        <v>0</v>
      </c>
      <c r="AS894" s="114">
        <f t="shared" si="523"/>
        <v>0</v>
      </c>
      <c r="AT894" s="103">
        <f t="shared" si="547"/>
        <v>0.17774224496322319</v>
      </c>
      <c r="AU894" s="5">
        <f t="shared" si="520"/>
        <v>0.31</v>
      </c>
      <c r="AW894" s="210">
        <f t="shared" si="521"/>
        <v>0</v>
      </c>
      <c r="AX894" s="276">
        <f t="shared" si="526"/>
        <v>-5.0338506623698979E-3</v>
      </c>
      <c r="AY894" s="19">
        <f t="shared" si="548"/>
        <v>-2.4096540695953399</v>
      </c>
    </row>
    <row r="895" spans="1:51">
      <c r="A895" s="4">
        <v>39636</v>
      </c>
      <c r="B895" s="9">
        <f t="shared" si="516"/>
        <v>39636</v>
      </c>
      <c r="C895" s="5">
        <v>0.31</v>
      </c>
      <c r="D895" s="5">
        <v>0.32</v>
      </c>
      <c r="E895" s="5">
        <v>0.31</v>
      </c>
      <c r="F895" s="5">
        <v>0.31</v>
      </c>
      <c r="G895" s="6">
        <v>0</v>
      </c>
      <c r="H895" s="112">
        <v>0.31</v>
      </c>
      <c r="I895" s="19">
        <f t="shared" si="535"/>
        <v>0</v>
      </c>
      <c r="J895" s="8">
        <f t="shared" si="536"/>
        <v>0.32497806173179627</v>
      </c>
      <c r="K895" s="8">
        <f t="shared" si="537"/>
        <v>0.2680219382682037</v>
      </c>
      <c r="L895" s="8">
        <f t="shared" si="538"/>
        <v>0.29649999999999999</v>
      </c>
      <c r="M895" s="19">
        <f t="shared" si="539"/>
        <v>0.21250545321628794</v>
      </c>
      <c r="N895" s="19">
        <f t="shared" si="540"/>
        <v>-0.10414245602092859</v>
      </c>
      <c r="O895" s="19">
        <f t="shared" si="541"/>
        <v>-1.2355683577983773E-2</v>
      </c>
      <c r="P895" s="19">
        <f t="shared" si="542"/>
        <v>7.7665324816425987E-3</v>
      </c>
      <c r="Q895" s="214"/>
      <c r="R895" s="305"/>
      <c r="S895" s="215"/>
      <c r="T895" t="str">
        <f t="shared" si="543"/>
        <v/>
      </c>
      <c r="U895" t="str">
        <f t="shared" si="544"/>
        <v/>
      </c>
      <c r="V895" t="str">
        <f t="shared" si="545"/>
        <v/>
      </c>
      <c r="W895" t="str">
        <f t="shared" si="546"/>
        <v/>
      </c>
      <c r="X895" s="10"/>
      <c r="Y895" s="219">
        <f t="shared" si="525"/>
        <v>2.0879120879120881E-3</v>
      </c>
      <c r="Z895" s="78">
        <f t="shared" si="527"/>
        <v>0.30009678280896124</v>
      </c>
      <c r="AA895" s="78">
        <f t="shared" si="550"/>
        <v>0.30453842871369036</v>
      </c>
      <c r="AB895" s="74">
        <f t="shared" si="518"/>
        <v>894</v>
      </c>
      <c r="AC895" s="80">
        <f t="shared" si="529"/>
        <v>4.0246748989394253E-3</v>
      </c>
      <c r="AD895" s="79">
        <f t="shared" si="549"/>
        <v>-4.441645904729119E-3</v>
      </c>
      <c r="AE895" s="81">
        <f t="shared" si="530"/>
        <v>-8.4663208036685443E-3</v>
      </c>
      <c r="AF895" s="19">
        <f t="shared" si="552"/>
        <v>-1.4584845411758859E-2</v>
      </c>
      <c r="AG895" s="93">
        <f t="shared" si="551"/>
        <v>9.8262364991523812E-2</v>
      </c>
      <c r="AH895" s="91">
        <f t="shared" si="553"/>
        <v>7.0994288542337055E-4</v>
      </c>
      <c r="AI895" s="96">
        <f t="shared" si="554"/>
        <v>889.10832551446435</v>
      </c>
      <c r="AJ895" s="5">
        <f t="shared" si="519"/>
        <v>0</v>
      </c>
      <c r="AK895" s="5">
        <f t="shared" si="522"/>
        <v>0</v>
      </c>
      <c r="AL895" s="5">
        <f t="shared" si="524"/>
        <v>0</v>
      </c>
      <c r="AM895" s="95">
        <f t="shared" si="531"/>
        <v>2.8571428571428558E-3</v>
      </c>
      <c r="AN895" s="95">
        <f t="shared" si="532"/>
        <v>-2.8571428571428558E-3</v>
      </c>
      <c r="AO895" s="78">
        <f t="shared" si="533"/>
        <v>1</v>
      </c>
      <c r="AP895" s="8">
        <f t="shared" si="534"/>
        <v>50</v>
      </c>
      <c r="AQ895" s="8">
        <f t="shared" si="528"/>
        <v>60</v>
      </c>
      <c r="AR895" s="8">
        <f t="shared" si="517"/>
        <v>-1</v>
      </c>
      <c r="AS895" s="114">
        <f t="shared" si="523"/>
        <v>0</v>
      </c>
      <c r="AT895" s="103">
        <f t="shared" si="547"/>
        <v>0.18074796747967445</v>
      </c>
      <c r="AU895" s="5">
        <f t="shared" si="520"/>
        <v>0.31</v>
      </c>
      <c r="AW895" s="210">
        <f t="shared" si="521"/>
        <v>3.2258064516129059E-2</v>
      </c>
      <c r="AX895" s="276">
        <f t="shared" si="526"/>
        <v>-8.9450494659670202E-3</v>
      </c>
      <c r="AY895" s="19">
        <f t="shared" si="548"/>
        <v>-0.77697950653064474</v>
      </c>
    </row>
    <row r="896" spans="1:51">
      <c r="A896" s="4">
        <v>39637</v>
      </c>
      <c r="B896" s="9">
        <f t="shared" si="516"/>
        <v>39637</v>
      </c>
      <c r="C896" s="5">
        <v>0.31</v>
      </c>
      <c r="D896" s="5">
        <v>0.32</v>
      </c>
      <c r="E896" s="5">
        <v>0.31</v>
      </c>
      <c r="F896" s="5">
        <v>0.31</v>
      </c>
      <c r="G896" s="6">
        <v>0</v>
      </c>
      <c r="H896" s="112">
        <v>0.31</v>
      </c>
      <c r="I896" s="19">
        <f t="shared" si="535"/>
        <v>0</v>
      </c>
      <c r="J896" s="8">
        <f t="shared" si="536"/>
        <v>0.32312931993250099</v>
      </c>
      <c r="K896" s="8">
        <f t="shared" si="537"/>
        <v>0.26887068006749887</v>
      </c>
      <c r="L896" s="8">
        <f t="shared" si="538"/>
        <v>0.29599999999999993</v>
      </c>
      <c r="M896" s="19">
        <f t="shared" si="539"/>
        <v>0.20180199585682126</v>
      </c>
      <c r="N896" s="19">
        <f t="shared" si="540"/>
        <v>-5.0367918552060423E-2</v>
      </c>
      <c r="O896" s="19">
        <f t="shared" si="541"/>
        <v>-5.6888203143418536E-3</v>
      </c>
      <c r="P896" s="19">
        <f t="shared" si="542"/>
        <v>3.1666877897355344E-3</v>
      </c>
      <c r="Q896" s="214"/>
      <c r="R896" s="305"/>
      <c r="S896" s="215"/>
      <c r="T896" t="str">
        <f t="shared" si="543"/>
        <v/>
      </c>
      <c r="U896" t="str">
        <f t="shared" si="544"/>
        <v/>
      </c>
      <c r="V896" t="str">
        <f t="shared" si="545"/>
        <v/>
      </c>
      <c r="W896" t="str">
        <f t="shared" si="546"/>
        <v/>
      </c>
      <c r="X896" s="10"/>
      <c r="Y896" s="219">
        <f t="shared" si="525"/>
        <v>2.5274725274725268E-3</v>
      </c>
      <c r="Z896" s="78">
        <f t="shared" si="527"/>
        <v>0.3016218782563812</v>
      </c>
      <c r="AA896" s="78">
        <f t="shared" si="550"/>
        <v>0.30494258498887727</v>
      </c>
      <c r="AB896" s="74">
        <f t="shared" si="518"/>
        <v>895</v>
      </c>
      <c r="AC896" s="80">
        <f t="shared" si="529"/>
        <v>4.1164912569379795E-3</v>
      </c>
      <c r="AD896" s="79">
        <f t="shared" si="549"/>
        <v>-3.3207067324960704E-3</v>
      </c>
      <c r="AE896" s="81">
        <f t="shared" si="530"/>
        <v>-7.4371979894340499E-3</v>
      </c>
      <c r="AF896" s="19">
        <f t="shared" si="552"/>
        <v>-1.0889612982775734E-2</v>
      </c>
      <c r="AG896" s="93">
        <f t="shared" si="551"/>
        <v>2.2813360160531093E-2</v>
      </c>
      <c r="AH896" s="91">
        <f t="shared" si="553"/>
        <v>7.7018218771927026E-4</v>
      </c>
      <c r="AI896" s="96">
        <f t="shared" si="554"/>
        <v>889.34763599986854</v>
      </c>
      <c r="AJ896" s="5">
        <f t="shared" si="519"/>
        <v>0</v>
      </c>
      <c r="AK896" s="5">
        <f t="shared" si="522"/>
        <v>0</v>
      </c>
      <c r="AL896" s="5">
        <f t="shared" si="524"/>
        <v>0</v>
      </c>
      <c r="AM896" s="95">
        <f t="shared" si="531"/>
        <v>2.8571428571428558E-3</v>
      </c>
      <c r="AN896" s="95">
        <f t="shared" si="532"/>
        <v>-1.428571428571426E-3</v>
      </c>
      <c r="AO896" s="78">
        <f t="shared" si="533"/>
        <v>2.0000000000000027</v>
      </c>
      <c r="AP896" s="8">
        <f t="shared" si="534"/>
        <v>66.6666666666667</v>
      </c>
      <c r="AQ896" s="8">
        <f t="shared" si="528"/>
        <v>66.6666666666667</v>
      </c>
      <c r="AR896" s="8">
        <f t="shared" si="517"/>
        <v>-1</v>
      </c>
      <c r="AS896" s="114">
        <f t="shared" si="523"/>
        <v>0</v>
      </c>
      <c r="AT896" s="103">
        <f t="shared" si="547"/>
        <v>0.16962225591667182</v>
      </c>
      <c r="AU896" s="5">
        <f t="shared" si="520"/>
        <v>0.31</v>
      </c>
      <c r="AW896" s="210">
        <f t="shared" si="521"/>
        <v>3.2258064516129059E-2</v>
      </c>
      <c r="AX896" s="276">
        <f t="shared" si="526"/>
        <v>-1.2264117445486963E-2</v>
      </c>
      <c r="AY896" s="19">
        <f t="shared" si="548"/>
        <v>-0.37105082449771887</v>
      </c>
    </row>
    <row r="897" spans="1:51">
      <c r="A897" s="4">
        <v>39638</v>
      </c>
      <c r="B897" s="9">
        <f t="shared" si="516"/>
        <v>39638</v>
      </c>
      <c r="C897" s="5">
        <v>0.32</v>
      </c>
      <c r="D897" s="5">
        <v>0.32</v>
      </c>
      <c r="E897" s="5">
        <v>0.32</v>
      </c>
      <c r="F897" s="5">
        <v>0.32</v>
      </c>
      <c r="G897" s="6">
        <v>69500</v>
      </c>
      <c r="H897" s="112">
        <v>0.32</v>
      </c>
      <c r="I897" s="19">
        <f t="shared" si="535"/>
        <v>3.2258064516129059E-2</v>
      </c>
      <c r="J897" s="8">
        <f t="shared" si="536"/>
        <v>0.32497806173179627</v>
      </c>
      <c r="K897" s="8">
        <f t="shared" si="537"/>
        <v>0.2680219382682037</v>
      </c>
      <c r="L897" s="8">
        <f t="shared" si="538"/>
        <v>0.29649999999999999</v>
      </c>
      <c r="M897" s="19">
        <f t="shared" si="539"/>
        <v>0.21250545321628794</v>
      </c>
      <c r="N897" s="19">
        <f t="shared" si="540"/>
        <v>5.3039402876177658E-2</v>
      </c>
      <c r="O897" s="19">
        <f t="shared" si="541"/>
        <v>5.7213681496976823E-3</v>
      </c>
      <c r="P897" s="19">
        <f t="shared" si="542"/>
        <v>-3.1566915332013842E-3</v>
      </c>
      <c r="Q897" s="214"/>
      <c r="R897" s="305"/>
      <c r="S897" s="215"/>
      <c r="T897" t="str">
        <f t="shared" si="543"/>
        <v/>
      </c>
      <c r="U897" t="str">
        <f t="shared" si="544"/>
        <v/>
      </c>
      <c r="V897" t="str">
        <f t="shared" si="545"/>
        <v/>
      </c>
      <c r="W897" t="str">
        <f t="shared" si="546"/>
        <v/>
      </c>
      <c r="X897" s="10"/>
      <c r="Y897" s="219">
        <f t="shared" si="525"/>
        <v>3.1648351648351633E-3</v>
      </c>
      <c r="Z897" s="78">
        <f t="shared" si="527"/>
        <v>0.3044521090048985</v>
      </c>
      <c r="AA897" s="78">
        <f t="shared" si="550"/>
        <v>0.30605683369970038</v>
      </c>
      <c r="AB897" s="74">
        <f t="shared" si="518"/>
        <v>896</v>
      </c>
      <c r="AC897" s="80">
        <f t="shared" si="529"/>
        <v>4.6659786357057323E-3</v>
      </c>
      <c r="AD897" s="79">
        <f t="shared" si="549"/>
        <v>-1.6047246948018845E-3</v>
      </c>
      <c r="AE897" s="81">
        <f t="shared" si="530"/>
        <v>-6.2707033305076168E-3</v>
      </c>
      <c r="AF897" s="19">
        <f t="shared" si="552"/>
        <v>-5.2432245194577905E-3</v>
      </c>
      <c r="AG897" s="93">
        <f t="shared" si="551"/>
        <v>0.13348440321393631</v>
      </c>
      <c r="AH897" s="91">
        <f t="shared" si="553"/>
        <v>8.097054508754962E-4</v>
      </c>
      <c r="AI897" s="96">
        <f t="shared" si="554"/>
        <v>889.59391965657471</v>
      </c>
      <c r="AJ897" s="5">
        <f t="shared" si="519"/>
        <v>1.0000000000000009E-2</v>
      </c>
      <c r="AK897" s="5">
        <f t="shared" si="522"/>
        <v>1.0000000000000009E-2</v>
      </c>
      <c r="AL897" s="5">
        <f t="shared" si="524"/>
        <v>0</v>
      </c>
      <c r="AM897" s="95">
        <f t="shared" si="531"/>
        <v>3.5714285714285704E-3</v>
      </c>
      <c r="AN897" s="95">
        <f t="shared" si="532"/>
        <v>-1.428571428571426E-3</v>
      </c>
      <c r="AO897" s="78">
        <f t="shared" si="533"/>
        <v>2.500000000000004</v>
      </c>
      <c r="AP897" s="8">
        <f t="shared" si="534"/>
        <v>71.428571428571459</v>
      </c>
      <c r="AQ897" s="8">
        <f t="shared" si="528"/>
        <v>62.500000000000043</v>
      </c>
      <c r="AR897" s="8">
        <f t="shared" si="517"/>
        <v>0</v>
      </c>
      <c r="AS897" s="114">
        <f t="shared" si="523"/>
        <v>0</v>
      </c>
      <c r="AT897" s="103">
        <f t="shared" si="547"/>
        <v>0.10882392382995808</v>
      </c>
      <c r="AU897" s="5">
        <f t="shared" si="520"/>
        <v>0.32</v>
      </c>
      <c r="AW897" s="210">
        <f t="shared" si="521"/>
        <v>0</v>
      </c>
      <c r="AX897" s="276">
        <f t="shared" si="526"/>
        <v>-1.4078286769120943E-2</v>
      </c>
      <c r="AY897" s="19">
        <f t="shared" si="548"/>
        <v>-0.14792497965693982</v>
      </c>
    </row>
    <row r="898" spans="1:51">
      <c r="A898" s="4">
        <v>39639</v>
      </c>
      <c r="B898" s="9">
        <f t="shared" ref="B898:B961" si="555">A898</f>
        <v>39639</v>
      </c>
      <c r="C898" s="5">
        <v>0.33</v>
      </c>
      <c r="D898" s="5">
        <v>0.33</v>
      </c>
      <c r="E898" s="5">
        <v>0.28999999999999998</v>
      </c>
      <c r="F898" s="5">
        <v>0.28999999999999998</v>
      </c>
      <c r="G898" s="6">
        <v>76500</v>
      </c>
      <c r="H898" s="112">
        <v>0.28999999999999998</v>
      </c>
      <c r="I898" s="19">
        <f t="shared" si="535"/>
        <v>-9.3750000000000083E-2</v>
      </c>
      <c r="J898" s="8">
        <f t="shared" si="536"/>
        <v>0.32497806173179633</v>
      </c>
      <c r="K898" s="8">
        <f t="shared" si="537"/>
        <v>0.26802193826820375</v>
      </c>
      <c r="L898" s="8">
        <f t="shared" si="538"/>
        <v>0.29650000000000004</v>
      </c>
      <c r="M898" s="19">
        <f t="shared" si="539"/>
        <v>0.21250545321628792</v>
      </c>
      <c r="N898" s="19">
        <f t="shared" si="540"/>
        <v>-1.3061112171732979E-16</v>
      </c>
      <c r="O898" s="19">
        <f t="shared" si="541"/>
        <v>1.7081507267118561E-16</v>
      </c>
      <c r="P898" s="19">
        <f t="shared" si="542"/>
        <v>2.0711420710534909E-16</v>
      </c>
      <c r="Q898" s="214"/>
      <c r="R898" s="305"/>
      <c r="S898" s="215"/>
      <c r="T898" t="str">
        <f t="shared" si="543"/>
        <v>BrokeBandUpper</v>
      </c>
      <c r="U898" t="str">
        <f t="shared" si="544"/>
        <v>BrokeBandUpper</v>
      </c>
      <c r="V898" t="str">
        <f t="shared" si="545"/>
        <v/>
      </c>
      <c r="W898" t="str">
        <f t="shared" si="546"/>
        <v/>
      </c>
      <c r="X898" s="10"/>
      <c r="Y898" s="219">
        <f t="shared" si="525"/>
        <v>2.8131868131868096E-3</v>
      </c>
      <c r="Z898" s="78">
        <f t="shared" si="527"/>
        <v>0.30222648421814413</v>
      </c>
      <c r="AA898" s="78">
        <f t="shared" si="550"/>
        <v>0.30486862800592257</v>
      </c>
      <c r="AB898" s="74">
        <f t="shared" si="518"/>
        <v>897</v>
      </c>
      <c r="AC898" s="80">
        <f t="shared" si="529"/>
        <v>2.9028476341833422E-3</v>
      </c>
      <c r="AD898" s="79">
        <f t="shared" si="549"/>
        <v>-2.6421437877784393E-3</v>
      </c>
      <c r="AE898" s="81">
        <f t="shared" si="530"/>
        <v>-5.5449914219617815E-3</v>
      </c>
      <c r="AF898" s="19">
        <f t="shared" si="552"/>
        <v>-8.6664994199636414E-3</v>
      </c>
      <c r="AG898" s="93">
        <f t="shared" si="551"/>
        <v>-0.37786949730765651</v>
      </c>
      <c r="AH898" s="91">
        <f t="shared" si="553"/>
        <v>7.6903093524901156E-4</v>
      </c>
      <c r="AI898" s="96">
        <f t="shared" si="554"/>
        <v>890.02629116193395</v>
      </c>
      <c r="AJ898" s="5">
        <f t="shared" si="519"/>
        <v>-3.0000000000000027E-2</v>
      </c>
      <c r="AK898" s="5">
        <f t="shared" si="522"/>
        <v>0</v>
      </c>
      <c r="AL898" s="5">
        <f t="shared" si="524"/>
        <v>-3.0000000000000027E-2</v>
      </c>
      <c r="AM898" s="95">
        <f t="shared" si="531"/>
        <v>3.5714285714285704E-3</v>
      </c>
      <c r="AN898" s="95">
        <f t="shared" si="532"/>
        <v>-3.5714285714285704E-3</v>
      </c>
      <c r="AO898" s="78">
        <f t="shared" si="533"/>
        <v>1</v>
      </c>
      <c r="AP898" s="8">
        <f t="shared" si="534"/>
        <v>50</v>
      </c>
      <c r="AQ898" s="8">
        <f t="shared" si="528"/>
        <v>50</v>
      </c>
      <c r="AR898" s="8">
        <f t="shared" ref="AR898:AR961" si="556">IF(ISERROR(((F898-E898)-(D898-F898))/(D898-E898)),0,((F898-E898)-(D898-F898))/(D898-E898))</f>
        <v>-1</v>
      </c>
      <c r="AS898" s="114">
        <f t="shared" si="523"/>
        <v>-76500</v>
      </c>
      <c r="AT898" s="103">
        <f t="shared" si="547"/>
        <v>6.2119895742832318E-2</v>
      </c>
      <c r="AU898" s="5">
        <f t="shared" si="520"/>
        <v>0.28999999999999998</v>
      </c>
      <c r="AW898" s="210">
        <f t="shared" si="521"/>
        <v>0.13793103448275876</v>
      </c>
      <c r="AX898" s="276">
        <f t="shared" si="526"/>
        <v>-1.4872292076728322E-2</v>
      </c>
      <c r="AY898" s="19">
        <f t="shared" si="548"/>
        <v>-5.6399284986077707E-2</v>
      </c>
    </row>
    <row r="899" spans="1:51">
      <c r="A899" s="4">
        <v>39640</v>
      </c>
      <c r="B899" s="9">
        <f t="shared" si="555"/>
        <v>39640</v>
      </c>
      <c r="C899" s="5">
        <v>0.31</v>
      </c>
      <c r="D899" s="5">
        <v>0.31</v>
      </c>
      <c r="E899" s="5">
        <v>0.31</v>
      </c>
      <c r="F899" s="5">
        <v>0.31</v>
      </c>
      <c r="G899" s="6">
        <v>500</v>
      </c>
      <c r="H899" s="112">
        <v>0.31</v>
      </c>
      <c r="I899" s="19">
        <f t="shared" si="535"/>
        <v>6.8965517241379379E-2</v>
      </c>
      <c r="J899" s="8">
        <f t="shared" si="536"/>
        <v>0.32312931993250105</v>
      </c>
      <c r="K899" s="8">
        <f t="shared" si="537"/>
        <v>0.26887068006749892</v>
      </c>
      <c r="L899" s="8">
        <f t="shared" si="538"/>
        <v>0.29599999999999999</v>
      </c>
      <c r="M899" s="19">
        <f t="shared" si="539"/>
        <v>0.20180199585682124</v>
      </c>
      <c r="N899" s="19">
        <f t="shared" si="540"/>
        <v>-5.036791855206043E-2</v>
      </c>
      <c r="O899" s="19">
        <f t="shared" si="541"/>
        <v>-5.6888203143418527E-3</v>
      </c>
      <c r="P899" s="19">
        <f t="shared" si="542"/>
        <v>3.1666877897355335E-3</v>
      </c>
      <c r="Q899" s="214"/>
      <c r="R899" s="305"/>
      <c r="S899" s="215"/>
      <c r="T899" t="str">
        <f t="shared" si="543"/>
        <v/>
      </c>
      <c r="U899" t="str">
        <f t="shared" si="544"/>
        <v/>
      </c>
      <c r="V899" t="str">
        <f t="shared" si="545"/>
        <v/>
      </c>
      <c r="W899" t="str">
        <f t="shared" si="546"/>
        <v/>
      </c>
      <c r="X899" s="10"/>
      <c r="Y899" s="219">
        <f t="shared" si="525"/>
        <v>2.7032967032967004E-3</v>
      </c>
      <c r="Z899" s="78">
        <f t="shared" si="527"/>
        <v>0.30342360564854992</v>
      </c>
      <c r="AA899" s="78">
        <f t="shared" si="550"/>
        <v>0.30524834953348429</v>
      </c>
      <c r="AB899" s="74">
        <f t="shared" ref="AB899:AB962" si="557">AB898+1</f>
        <v>898</v>
      </c>
      <c r="AC899" s="80">
        <f t="shared" si="529"/>
        <v>2.9761980296219327E-3</v>
      </c>
      <c r="AD899" s="79">
        <f t="shared" si="549"/>
        <v>-1.8247438849343656E-3</v>
      </c>
      <c r="AE899" s="81">
        <f t="shared" si="530"/>
        <v>-4.8009419145562983E-3</v>
      </c>
      <c r="AF899" s="19">
        <f t="shared" si="552"/>
        <v>-5.9778992670170023E-3</v>
      </c>
      <c r="AG899" s="93">
        <f t="shared" si="551"/>
        <v>2.5268427655255214E-2</v>
      </c>
      <c r="AH899" s="91">
        <f t="shared" si="553"/>
        <v>6.9394775048224209E-4</v>
      </c>
      <c r="AI899" s="96">
        <f t="shared" si="554"/>
        <v>890.41375245358677</v>
      </c>
      <c r="AJ899" s="5">
        <f t="shared" ref="AJ899:AJ962" si="558">F899-F898</f>
        <v>2.0000000000000018E-2</v>
      </c>
      <c r="AK899" s="5">
        <f t="shared" si="522"/>
        <v>2.0000000000000018E-2</v>
      </c>
      <c r="AL899" s="5">
        <f t="shared" si="524"/>
        <v>0</v>
      </c>
      <c r="AM899" s="95">
        <f t="shared" si="531"/>
        <v>5.0000000000000001E-3</v>
      </c>
      <c r="AN899" s="95">
        <f t="shared" si="532"/>
        <v>-2.8571428571428597E-3</v>
      </c>
      <c r="AO899" s="78">
        <f t="shared" si="533"/>
        <v>1.7499999999999984</v>
      </c>
      <c r="AP899" s="8">
        <f t="shared" si="534"/>
        <v>63.636363636363612</v>
      </c>
      <c r="AQ899" s="8">
        <f t="shared" si="528"/>
        <v>46.66666666666665</v>
      </c>
      <c r="AR899" s="8">
        <f t="shared" si="556"/>
        <v>0</v>
      </c>
      <c r="AS899" s="114">
        <f t="shared" si="523"/>
        <v>0</v>
      </c>
      <c r="AT899" s="103">
        <f t="shared" si="547"/>
        <v>2.7248160936796276E-2</v>
      </c>
      <c r="AU899" s="5">
        <f t="shared" ref="AU899:AU962" si="559">F899</f>
        <v>0.31</v>
      </c>
      <c r="AW899" s="210">
        <f t="shared" ref="AW899:AW962" si="560">(D899-E899)/E899</f>
        <v>0</v>
      </c>
      <c r="AX899" s="276">
        <f t="shared" si="526"/>
        <v>-1.4913658006316867E-2</v>
      </c>
      <c r="AY899" s="19">
        <f t="shared" si="548"/>
        <v>-2.7814091718433159E-3</v>
      </c>
    </row>
    <row r="900" spans="1:51">
      <c r="A900" s="4">
        <v>39643</v>
      </c>
      <c r="B900" s="9">
        <f t="shared" si="555"/>
        <v>39643</v>
      </c>
      <c r="C900" s="5">
        <v>0.28999999999999998</v>
      </c>
      <c r="D900" s="5">
        <v>0.33</v>
      </c>
      <c r="E900" s="5">
        <v>0.28999999999999998</v>
      </c>
      <c r="F900" s="5">
        <v>0.32</v>
      </c>
      <c r="G900" s="6">
        <v>100400</v>
      </c>
      <c r="H900" s="112">
        <v>0.32</v>
      </c>
      <c r="I900" s="19">
        <f t="shared" si="535"/>
        <v>3.2258064516129059E-2</v>
      </c>
      <c r="J900" s="8">
        <f t="shared" si="536"/>
        <v>0.32639636655359977</v>
      </c>
      <c r="K900" s="8">
        <f t="shared" si="537"/>
        <v>0.2686036334464002</v>
      </c>
      <c r="L900" s="8">
        <f t="shared" si="538"/>
        <v>0.29749999999999999</v>
      </c>
      <c r="M900" s="19">
        <f t="shared" si="539"/>
        <v>0.21515990817276898</v>
      </c>
      <c r="N900" s="19">
        <f t="shared" si="540"/>
        <v>6.6193162556356461E-2</v>
      </c>
      <c r="O900" s="19">
        <f t="shared" si="541"/>
        <v>1.0110647408230184E-2</v>
      </c>
      <c r="P900" s="19">
        <f t="shared" si="542"/>
        <v>-9.9321585020605441E-4</v>
      </c>
      <c r="Q900" s="214"/>
      <c r="R900" s="305"/>
      <c r="S900" s="215"/>
      <c r="T900" t="str">
        <f t="shared" si="543"/>
        <v/>
      </c>
      <c r="U900" t="str">
        <f t="shared" si="544"/>
        <v>BrokeBandUpper</v>
      </c>
      <c r="V900" t="str">
        <f t="shared" si="545"/>
        <v/>
      </c>
      <c r="W900" t="str">
        <f t="shared" si="546"/>
        <v/>
      </c>
      <c r="X900" s="10"/>
      <c r="Y900" s="219">
        <f t="shared" si="525"/>
        <v>2.7472527472527449E-3</v>
      </c>
      <c r="Z900" s="78">
        <f t="shared" si="527"/>
        <v>0.30597637037867326</v>
      </c>
      <c r="AA900" s="78">
        <f t="shared" si="550"/>
        <v>0.30633997166800647</v>
      </c>
      <c r="AB900" s="74">
        <f t="shared" si="557"/>
        <v>899</v>
      </c>
      <c r="AC900" s="80">
        <f t="shared" si="529"/>
        <v>3.5498725001784663E-3</v>
      </c>
      <c r="AD900" s="79">
        <f t="shared" si="549"/>
        <v>-3.6360128933321523E-4</v>
      </c>
      <c r="AE900" s="81">
        <f t="shared" si="530"/>
        <v>-3.9134737895116815E-3</v>
      </c>
      <c r="AF900" s="19">
        <f t="shared" si="552"/>
        <v>-1.186920816612418E-3</v>
      </c>
      <c r="AG900" s="93">
        <f t="shared" si="551"/>
        <v>0.1927541329060713</v>
      </c>
      <c r="AH900" s="91">
        <f t="shared" si="553"/>
        <v>6.0950176484239496E-4</v>
      </c>
      <c r="AI900" s="96">
        <f t="shared" si="554"/>
        <v>890.70711216777431</v>
      </c>
      <c r="AJ900" s="5">
        <f t="shared" si="558"/>
        <v>1.0000000000000009E-2</v>
      </c>
      <c r="AK900" s="5">
        <f t="shared" ref="AK900:AK963" si="561">IF(AJ900&gt;0,AJ900,0)</f>
        <v>1.0000000000000009E-2</v>
      </c>
      <c r="AL900" s="5">
        <f t="shared" si="524"/>
        <v>0</v>
      </c>
      <c r="AM900" s="95">
        <f t="shared" si="531"/>
        <v>5.7142857142857151E-3</v>
      </c>
      <c r="AN900" s="95">
        <f t="shared" si="532"/>
        <v>-2.8571428571428597E-3</v>
      </c>
      <c r="AO900" s="78">
        <f t="shared" si="533"/>
        <v>1.9999999999999984</v>
      </c>
      <c r="AP900" s="8">
        <f t="shared" si="534"/>
        <v>66.666666666666657</v>
      </c>
      <c r="AQ900" s="8">
        <f t="shared" si="528"/>
        <v>44.444444444444429</v>
      </c>
      <c r="AR900" s="8">
        <f t="shared" si="556"/>
        <v>0.5</v>
      </c>
      <c r="AS900" s="114">
        <f t="shared" si="523"/>
        <v>50200</v>
      </c>
      <c r="AT900" s="103">
        <f t="shared" si="547"/>
        <v>0.20659253375694997</v>
      </c>
      <c r="AU900" s="5">
        <f t="shared" si="559"/>
        <v>0.32</v>
      </c>
      <c r="AW900" s="210">
        <f t="shared" si="560"/>
        <v>0.13793103448275876</v>
      </c>
      <c r="AX900" s="276">
        <f t="shared" si="526"/>
        <v>-1.3688895394877635E-2</v>
      </c>
      <c r="AY900" s="19">
        <f t="shared" si="548"/>
        <v>8.212355485961044E-2</v>
      </c>
    </row>
    <row r="901" spans="1:51">
      <c r="A901" s="4">
        <v>39644</v>
      </c>
      <c r="B901" s="9">
        <f t="shared" si="555"/>
        <v>39644</v>
      </c>
      <c r="C901" s="5">
        <v>0.31</v>
      </c>
      <c r="D901" s="5">
        <v>0.31</v>
      </c>
      <c r="E901" s="5">
        <v>0.31</v>
      </c>
      <c r="F901" s="5">
        <v>0.31</v>
      </c>
      <c r="G901" s="6">
        <v>1300</v>
      </c>
      <c r="H901" s="112">
        <v>0.31</v>
      </c>
      <c r="I901" s="19">
        <f t="shared" si="535"/>
        <v>-3.1250000000000028E-2</v>
      </c>
      <c r="J901" s="8">
        <f t="shared" si="536"/>
        <v>0.32639636655359977</v>
      </c>
      <c r="K901" s="8">
        <f t="shared" si="537"/>
        <v>0.2686036334464002</v>
      </c>
      <c r="L901" s="8">
        <f t="shared" si="538"/>
        <v>0.29749999999999999</v>
      </c>
      <c r="M901" s="19">
        <f t="shared" si="539"/>
        <v>0.21515990817276898</v>
      </c>
      <c r="N901" s="19">
        <f t="shared" si="540"/>
        <v>0</v>
      </c>
      <c r="O901" s="19">
        <f t="shared" si="541"/>
        <v>0</v>
      </c>
      <c r="P901" s="19">
        <f t="shared" si="542"/>
        <v>0</v>
      </c>
      <c r="Q901" s="214"/>
      <c r="R901" s="305"/>
      <c r="S901" s="215"/>
      <c r="T901" t="str">
        <f t="shared" si="543"/>
        <v/>
      </c>
      <c r="U901" t="str">
        <f t="shared" si="544"/>
        <v/>
      </c>
      <c r="V901" t="str">
        <f t="shared" si="545"/>
        <v/>
      </c>
      <c r="W901" t="str">
        <f t="shared" si="546"/>
        <v/>
      </c>
      <c r="X901" s="10"/>
      <c r="Y901" s="219">
        <f t="shared" si="525"/>
        <v>2.3296703296703278E-3</v>
      </c>
      <c r="Z901" s="78">
        <f t="shared" si="527"/>
        <v>0.30659600934035758</v>
      </c>
      <c r="AA901" s="78">
        <f t="shared" si="550"/>
        <v>0.306610813764574</v>
      </c>
      <c r="AB901" s="74">
        <f t="shared" si="557"/>
        <v>900</v>
      </c>
      <c r="AC901" s="80">
        <f t="shared" si="529"/>
        <v>3.1189354922362099E-3</v>
      </c>
      <c r="AD901" s="79">
        <f t="shared" si="549"/>
        <v>-1.4804424216419143E-5</v>
      </c>
      <c r="AE901" s="81">
        <f t="shared" si="530"/>
        <v>-3.133739916452629E-3</v>
      </c>
      <c r="AF901" s="19">
        <f t="shared" si="552"/>
        <v>-4.8284090292348509E-5</v>
      </c>
      <c r="AG901" s="93">
        <f t="shared" si="551"/>
        <v>-0.12139506642015775</v>
      </c>
      <c r="AH901" s="91">
        <f t="shared" si="553"/>
        <v>4.9268846145603302E-4</v>
      </c>
      <c r="AI901" s="96">
        <f t="shared" si="554"/>
        <v>891.00930750519876</v>
      </c>
      <c r="AJ901" s="5">
        <f t="shared" si="558"/>
        <v>-1.0000000000000009E-2</v>
      </c>
      <c r="AK901" s="5">
        <f t="shared" si="561"/>
        <v>0</v>
      </c>
      <c r="AL901" s="5">
        <f t="shared" si="524"/>
        <v>-1.0000000000000009E-2</v>
      </c>
      <c r="AM901" s="95">
        <f t="shared" si="531"/>
        <v>5.7142857142857151E-3</v>
      </c>
      <c r="AN901" s="95">
        <f t="shared" si="532"/>
        <v>-3.5714285714285748E-3</v>
      </c>
      <c r="AO901" s="78">
        <f t="shared" si="533"/>
        <v>1.5999999999999988</v>
      </c>
      <c r="AP901" s="8">
        <f t="shared" si="534"/>
        <v>61.538461538461519</v>
      </c>
      <c r="AQ901" s="8">
        <f t="shared" si="528"/>
        <v>48.979591836734684</v>
      </c>
      <c r="AR901" s="8">
        <f t="shared" si="556"/>
        <v>0</v>
      </c>
      <c r="AS901" s="114">
        <f t="shared" ref="AS901:AS964" si="562">IF(ISERROR(AR901*G901),0,AR901*G901)</f>
        <v>0</v>
      </c>
      <c r="AT901" s="103">
        <f t="shared" si="547"/>
        <v>0.17536482809794707</v>
      </c>
      <c r="AU901" s="5">
        <f t="shared" si="559"/>
        <v>0.31</v>
      </c>
      <c r="AW901" s="210">
        <f t="shared" si="560"/>
        <v>0</v>
      </c>
      <c r="AX901" s="276">
        <f t="shared" si="526"/>
        <v>-1.1908359200030933E-2</v>
      </c>
      <c r="AY901" s="19">
        <f t="shared" si="548"/>
        <v>0.13007157579076661</v>
      </c>
    </row>
    <row r="902" spans="1:51">
      <c r="A902" s="4">
        <v>39645</v>
      </c>
      <c r="B902" s="9">
        <f t="shared" si="555"/>
        <v>39645</v>
      </c>
      <c r="C902" s="5">
        <v>0.28999999999999998</v>
      </c>
      <c r="D902" s="5">
        <v>0.28999999999999998</v>
      </c>
      <c r="E902" s="5">
        <v>0.28000000000000003</v>
      </c>
      <c r="F902" s="5">
        <v>0.28000000000000003</v>
      </c>
      <c r="G902" s="6">
        <v>89800</v>
      </c>
      <c r="H902" s="112">
        <v>0.28000000000000003</v>
      </c>
      <c r="I902" s="19">
        <f t="shared" si="535"/>
        <v>-9.6774193548387011E-2</v>
      </c>
      <c r="J902" s="8">
        <f t="shared" si="536"/>
        <v>0.32673213749463703</v>
      </c>
      <c r="K902" s="8">
        <f t="shared" si="537"/>
        <v>0.26726786250536305</v>
      </c>
      <c r="L902" s="8">
        <f t="shared" si="538"/>
        <v>0.29700000000000004</v>
      </c>
      <c r="M902" s="19">
        <f t="shared" si="539"/>
        <v>0.22248943225667753</v>
      </c>
      <c r="N902" s="19">
        <f t="shared" si="540"/>
        <v>3.4065473192259839E-2</v>
      </c>
      <c r="O902" s="19">
        <f t="shared" si="541"/>
        <v>1.0287214425290542E-3</v>
      </c>
      <c r="P902" s="19">
        <f t="shared" si="542"/>
        <v>-4.9730188825003506E-3</v>
      </c>
      <c r="Q902" s="214"/>
      <c r="R902" s="305"/>
      <c r="S902" s="215"/>
      <c r="T902" t="str">
        <f t="shared" si="543"/>
        <v/>
      </c>
      <c r="U902" t="str">
        <f t="shared" si="544"/>
        <v/>
      </c>
      <c r="V902" t="str">
        <f t="shared" si="545"/>
        <v/>
      </c>
      <c r="W902" t="str">
        <f t="shared" si="546"/>
        <v/>
      </c>
      <c r="X902" s="10"/>
      <c r="Y902" s="219">
        <f t="shared" si="525"/>
        <v>9.2307692307692251E-4</v>
      </c>
      <c r="Z902" s="78">
        <f t="shared" si="527"/>
        <v>0.30250022390194253</v>
      </c>
      <c r="AA902" s="78">
        <f t="shared" si="550"/>
        <v>0.3046416135459955</v>
      </c>
      <c r="AB902" s="74">
        <f t="shared" si="557"/>
        <v>901</v>
      </c>
      <c r="AC902" s="80">
        <f t="shared" si="529"/>
        <v>7.9388021791972638E-4</v>
      </c>
      <c r="AD902" s="79">
        <f t="shared" si="549"/>
        <v>-2.1413896440529712E-3</v>
      </c>
      <c r="AE902" s="81">
        <f t="shared" si="530"/>
        <v>-2.9352698619726975E-3</v>
      </c>
      <c r="AF902" s="19">
        <f t="shared" si="552"/>
        <v>-7.0292092374624297E-3</v>
      </c>
      <c r="AG902" s="93">
        <f t="shared" si="551"/>
        <v>-0.7454643676036623</v>
      </c>
      <c r="AH902" s="91">
        <f t="shared" si="553"/>
        <v>2.9729578670659184E-4</v>
      </c>
      <c r="AI902" s="96">
        <f t="shared" si="554"/>
        <v>892.11401139320822</v>
      </c>
      <c r="AJ902" s="5">
        <f t="shared" si="558"/>
        <v>-2.9999999999999971E-2</v>
      </c>
      <c r="AK902" s="5">
        <f t="shared" si="561"/>
        <v>0</v>
      </c>
      <c r="AL902" s="5">
        <f t="shared" si="524"/>
        <v>-2.9999999999999971E-2</v>
      </c>
      <c r="AM902" s="95">
        <f t="shared" si="531"/>
        <v>5.7142857142857151E-3</v>
      </c>
      <c r="AN902" s="95">
        <f t="shared" si="532"/>
        <v>-5.7142857142857151E-3</v>
      </c>
      <c r="AO902" s="78">
        <f t="shared" si="533"/>
        <v>1</v>
      </c>
      <c r="AP902" s="8">
        <f t="shared" si="534"/>
        <v>50</v>
      </c>
      <c r="AQ902" s="8">
        <f t="shared" si="528"/>
        <v>44.444444444444443</v>
      </c>
      <c r="AR902" s="8">
        <f t="shared" si="556"/>
        <v>-1</v>
      </c>
      <c r="AS902" s="114">
        <f t="shared" si="562"/>
        <v>-89800</v>
      </c>
      <c r="AT902" s="103">
        <f t="shared" si="547"/>
        <v>9.8881647759272676E-2</v>
      </c>
      <c r="AU902" s="5">
        <f t="shared" si="559"/>
        <v>0.28000000000000003</v>
      </c>
      <c r="AW902" s="210">
        <f t="shared" si="560"/>
        <v>3.5714285714285546E-2</v>
      </c>
      <c r="AX902" s="276">
        <f t="shared" si="526"/>
        <v>-9.6970851054047884E-3</v>
      </c>
      <c r="AY902" s="19">
        <f t="shared" si="548"/>
        <v>0.18569091320493597</v>
      </c>
    </row>
    <row r="903" spans="1:51">
      <c r="A903" s="4">
        <v>39646</v>
      </c>
      <c r="B903" s="9">
        <f t="shared" si="555"/>
        <v>39646</v>
      </c>
      <c r="C903" s="5">
        <v>0.28000000000000003</v>
      </c>
      <c r="D903" s="5">
        <v>0.31</v>
      </c>
      <c r="E903" s="5">
        <v>0.26</v>
      </c>
      <c r="F903" s="5">
        <v>0.3</v>
      </c>
      <c r="G903" s="6">
        <v>213800</v>
      </c>
      <c r="H903" s="112">
        <v>0.3</v>
      </c>
      <c r="I903" s="19">
        <f t="shared" si="535"/>
        <v>7.1428571428571286E-2</v>
      </c>
      <c r="J903" s="8">
        <f t="shared" si="536"/>
        <v>0.32708039891549806</v>
      </c>
      <c r="K903" s="8">
        <f t="shared" si="537"/>
        <v>0.26791960108450191</v>
      </c>
      <c r="L903" s="8">
        <f t="shared" si="538"/>
        <v>0.29749999999999999</v>
      </c>
      <c r="M903" s="19">
        <f t="shared" si="539"/>
        <v>0.22081548939129997</v>
      </c>
      <c r="N903" s="19">
        <f t="shared" si="540"/>
        <v>-7.5236960623208176E-3</v>
      </c>
      <c r="O903" s="19">
        <f t="shared" si="541"/>
        <v>1.0658927632019224E-3</v>
      </c>
      <c r="P903" s="19">
        <f t="shared" si="542"/>
        <v>2.4385220618351857E-3</v>
      </c>
      <c r="Q903" s="214"/>
      <c r="R903" s="305"/>
      <c r="S903" s="215"/>
      <c r="T903" t="str">
        <f t="shared" si="543"/>
        <v/>
      </c>
      <c r="U903" t="str">
        <f t="shared" si="544"/>
        <v/>
      </c>
      <c r="V903" t="str">
        <f t="shared" si="545"/>
        <v>BrokeBandLower</v>
      </c>
      <c r="W903" t="str">
        <f t="shared" si="546"/>
        <v/>
      </c>
      <c r="X903" s="10"/>
      <c r="Y903" s="219">
        <f t="shared" si="525"/>
        <v>8.7912087912087747E-5</v>
      </c>
      <c r="Z903" s="78">
        <f t="shared" si="527"/>
        <v>0.30211518942104337</v>
      </c>
      <c r="AA903" s="78">
        <f t="shared" si="550"/>
        <v>0.30429813414359186</v>
      </c>
      <c r="AB903" s="74">
        <f t="shared" si="557"/>
        <v>902</v>
      </c>
      <c r="AC903" s="80">
        <f t="shared" si="529"/>
        <v>6.0186011153936982E-4</v>
      </c>
      <c r="AD903" s="79">
        <f t="shared" si="549"/>
        <v>-2.1829447225484855E-3</v>
      </c>
      <c r="AE903" s="81">
        <f t="shared" si="530"/>
        <v>-2.7848048340878553E-3</v>
      </c>
      <c r="AF903" s="19">
        <f t="shared" si="552"/>
        <v>-7.1737039357540064E-3</v>
      </c>
      <c r="AG903" s="93">
        <f t="shared" si="551"/>
        <v>-0.24187541400581009</v>
      </c>
      <c r="AH903" s="91">
        <f t="shared" si="553"/>
        <v>9.8795854726276794E-5</v>
      </c>
      <c r="AI903" s="96">
        <f t="shared" si="554"/>
        <v>894.22566887304185</v>
      </c>
      <c r="AJ903" s="5">
        <f t="shared" si="558"/>
        <v>1.9999999999999962E-2</v>
      </c>
      <c r="AK903" s="5">
        <f t="shared" si="561"/>
        <v>1.9999999999999962E-2</v>
      </c>
      <c r="AL903" s="5">
        <f t="shared" si="524"/>
        <v>0</v>
      </c>
      <c r="AM903" s="95">
        <f t="shared" si="531"/>
        <v>7.1428571428571409E-3</v>
      </c>
      <c r="AN903" s="95">
        <f t="shared" si="532"/>
        <v>-5.7142857142857151E-3</v>
      </c>
      <c r="AO903" s="78">
        <f t="shared" si="533"/>
        <v>1.2499999999999996</v>
      </c>
      <c r="AP903" s="8">
        <f t="shared" si="534"/>
        <v>55.55555555555555</v>
      </c>
      <c r="AQ903" s="8">
        <f t="shared" si="528"/>
        <v>45.454545454545446</v>
      </c>
      <c r="AR903" s="8">
        <f t="shared" si="556"/>
        <v>0.59999999999999953</v>
      </c>
      <c r="AS903" s="114">
        <f t="shared" si="562"/>
        <v>128279.9999999999</v>
      </c>
      <c r="AT903" s="103">
        <f t="shared" si="547"/>
        <v>0.26697329376854589</v>
      </c>
      <c r="AU903" s="5">
        <f t="shared" si="559"/>
        <v>0.3</v>
      </c>
      <c r="AW903" s="210">
        <f t="shared" si="560"/>
        <v>0.19230769230769226</v>
      </c>
      <c r="AX903" s="276">
        <f t="shared" si="526"/>
        <v>-6.8341175636976838E-3</v>
      </c>
      <c r="AY903" s="19">
        <f t="shared" si="548"/>
        <v>0.29524001394103416</v>
      </c>
    </row>
    <row r="904" spans="1:51">
      <c r="A904" s="4">
        <v>39647</v>
      </c>
      <c r="B904" s="9">
        <f t="shared" si="555"/>
        <v>39647</v>
      </c>
      <c r="C904" s="5">
        <v>0.26</v>
      </c>
      <c r="D904" s="5">
        <v>0.26</v>
      </c>
      <c r="E904" s="5">
        <v>0.26</v>
      </c>
      <c r="F904" s="5">
        <v>0.26</v>
      </c>
      <c r="G904" s="6">
        <v>40000</v>
      </c>
      <c r="H904" s="112">
        <v>0.26</v>
      </c>
      <c r="I904" s="19">
        <f t="shared" si="535"/>
        <v>-0.13333333333333328</v>
      </c>
      <c r="J904" s="8">
        <f t="shared" si="536"/>
        <v>0.32970459909270533</v>
      </c>
      <c r="K904" s="8">
        <f t="shared" si="537"/>
        <v>0.26229540090729453</v>
      </c>
      <c r="L904" s="8">
        <f t="shared" si="538"/>
        <v>0.29599999999999993</v>
      </c>
      <c r="M904" s="19">
        <f t="shared" si="539"/>
        <v>0.25699725558373726</v>
      </c>
      <c r="N904" s="19">
        <f t="shared" si="540"/>
        <v>0.16385520006850948</v>
      </c>
      <c r="O904" s="19">
        <f t="shared" si="541"/>
        <v>8.0231043679423845E-3</v>
      </c>
      <c r="P904" s="19">
        <f t="shared" si="542"/>
        <v>-2.099211910752849E-2</v>
      </c>
      <c r="Q904" s="214"/>
      <c r="R904" s="305"/>
      <c r="S904" s="215"/>
      <c r="T904" t="str">
        <f t="shared" si="543"/>
        <v>BrokeBandLower</v>
      </c>
      <c r="U904" t="str">
        <f t="shared" si="544"/>
        <v>BrokeBandLower</v>
      </c>
      <c r="V904" t="str">
        <f t="shared" si="545"/>
        <v>BrokeBandLower</v>
      </c>
      <c r="W904" t="str">
        <f t="shared" si="546"/>
        <v>BrokeBandLower</v>
      </c>
      <c r="X904" s="10"/>
      <c r="Y904" s="219">
        <f t="shared" si="525"/>
        <v>-1.9780219780219772E-3</v>
      </c>
      <c r="Z904" s="78">
        <f t="shared" si="527"/>
        <v>0.29562945025020271</v>
      </c>
      <c r="AA904" s="78">
        <f t="shared" si="550"/>
        <v>0.30102007221696608</v>
      </c>
      <c r="AB904" s="74">
        <f t="shared" si="557"/>
        <v>903</v>
      </c>
      <c r="AC904" s="80">
        <f t="shared" si="529"/>
        <v>-2.0846537061404167E-3</v>
      </c>
      <c r="AD904" s="79">
        <f t="shared" si="549"/>
        <v>-5.3906219667633759E-3</v>
      </c>
      <c r="AE904" s="81">
        <f t="shared" si="530"/>
        <v>-3.3059682606229593E-3</v>
      </c>
      <c r="AF904" s="19">
        <f t="shared" si="552"/>
        <v>-1.7907848892142912E-2</v>
      </c>
      <c r="AG904" s="93">
        <f t="shared" si="551"/>
        <v>-4.4636847768637216</v>
      </c>
      <c r="AH904" s="91">
        <f t="shared" si="553"/>
        <v>-1.7023699381066049E-4</v>
      </c>
      <c r="AI904" s="96">
        <f t="shared" si="554"/>
        <v>898.58066629093378</v>
      </c>
      <c r="AJ904" s="5">
        <f t="shared" si="558"/>
        <v>-3.999999999999998E-2</v>
      </c>
      <c r="AK904" s="5">
        <f t="shared" si="561"/>
        <v>0</v>
      </c>
      <c r="AL904" s="5">
        <f t="shared" si="524"/>
        <v>-3.999999999999998E-2</v>
      </c>
      <c r="AM904" s="95">
        <f t="shared" si="531"/>
        <v>7.1428571428571409E-3</v>
      </c>
      <c r="AN904" s="95">
        <f t="shared" si="532"/>
        <v>-8.5714285714285719E-3</v>
      </c>
      <c r="AO904" s="78">
        <f t="shared" si="533"/>
        <v>0.83333333333333304</v>
      </c>
      <c r="AP904" s="8">
        <f t="shared" si="534"/>
        <v>45.454545454545446</v>
      </c>
      <c r="AQ904" s="8">
        <f t="shared" si="528"/>
        <v>40.983606557377044</v>
      </c>
      <c r="AR904" s="8">
        <f t="shared" si="556"/>
        <v>0</v>
      </c>
      <c r="AS904" s="114">
        <f t="shared" si="562"/>
        <v>0</v>
      </c>
      <c r="AT904" s="103">
        <f t="shared" si="547"/>
        <v>0.31232074480066063</v>
      </c>
      <c r="AU904" s="5">
        <f t="shared" si="559"/>
        <v>0.26</v>
      </c>
      <c r="AW904" s="210">
        <f t="shared" si="560"/>
        <v>0</v>
      </c>
      <c r="AX904" s="276">
        <f t="shared" si="526"/>
        <v>-2.3729919469214164E-3</v>
      </c>
      <c r="AY904" s="19">
        <f t="shared" si="548"/>
        <v>0.65277273549893688</v>
      </c>
    </row>
    <row r="905" spans="1:51">
      <c r="A905" s="4">
        <v>39650</v>
      </c>
      <c r="B905" s="9">
        <f t="shared" si="555"/>
        <v>39650</v>
      </c>
      <c r="C905" s="5">
        <v>0.27</v>
      </c>
      <c r="D905" s="5">
        <v>0.27</v>
      </c>
      <c r="E905" s="5">
        <v>0.27</v>
      </c>
      <c r="F905" s="5">
        <v>0.27</v>
      </c>
      <c r="G905" s="6">
        <v>2400</v>
      </c>
      <c r="H905" s="112">
        <v>0.27</v>
      </c>
      <c r="I905" s="19">
        <f t="shared" si="535"/>
        <v>3.8461538461538491E-2</v>
      </c>
      <c r="J905" s="8">
        <f t="shared" si="536"/>
        <v>0.33041418050019217</v>
      </c>
      <c r="K905" s="8">
        <f t="shared" si="537"/>
        <v>0.2605858194998078</v>
      </c>
      <c r="L905" s="8">
        <f t="shared" si="538"/>
        <v>0.29549999999999998</v>
      </c>
      <c r="M905" s="19">
        <f t="shared" si="539"/>
        <v>0.26796684921082542</v>
      </c>
      <c r="N905" s="19">
        <f t="shared" si="540"/>
        <v>4.2683699489989076E-2</v>
      </c>
      <c r="O905" s="19">
        <f t="shared" si="541"/>
        <v>2.1521732163867048E-3</v>
      </c>
      <c r="P905" s="19">
        <f t="shared" si="542"/>
        <v>-6.517771190700212E-3</v>
      </c>
      <c r="Q905" s="214"/>
      <c r="R905" s="305"/>
      <c r="S905" s="215"/>
      <c r="T905" t="str">
        <f t="shared" si="543"/>
        <v/>
      </c>
      <c r="U905" t="str">
        <f t="shared" si="544"/>
        <v/>
      </c>
      <c r="V905" t="str">
        <f t="shared" si="545"/>
        <v/>
      </c>
      <c r="W905" t="str">
        <f t="shared" si="546"/>
        <v/>
      </c>
      <c r="X905" s="10"/>
      <c r="Y905" s="219">
        <f t="shared" si="525"/>
        <v>-2.6813186813186797E-3</v>
      </c>
      <c r="Z905" s="78">
        <f t="shared" si="527"/>
        <v>0.29168251491167152</v>
      </c>
      <c r="AA905" s="78">
        <f t="shared" si="550"/>
        <v>0.29872458687291059</v>
      </c>
      <c r="AB905" s="74">
        <f t="shared" si="557"/>
        <v>904</v>
      </c>
      <c r="AC905" s="80">
        <f t="shared" si="529"/>
        <v>-2.9888829604928901E-3</v>
      </c>
      <c r="AD905" s="79">
        <f t="shared" si="549"/>
        <v>-7.0420719612390714E-3</v>
      </c>
      <c r="AE905" s="81">
        <f t="shared" si="530"/>
        <v>-4.0531890007461813E-3</v>
      </c>
      <c r="AF905" s="19">
        <f t="shared" si="552"/>
        <v>-2.3573794293119406E-2</v>
      </c>
      <c r="AG905" s="93">
        <f t="shared" si="551"/>
        <v>0.43375513721489384</v>
      </c>
      <c r="AH905" s="91">
        <f t="shared" si="553"/>
        <v>-3.8176977384310392E-4</v>
      </c>
      <c r="AI905" s="96">
        <f t="shared" si="554"/>
        <v>900.16630643472286</v>
      </c>
      <c r="AJ905" s="5">
        <f t="shared" si="558"/>
        <v>1.0000000000000009E-2</v>
      </c>
      <c r="AK905" s="5">
        <f t="shared" si="561"/>
        <v>1.0000000000000009E-2</v>
      </c>
      <c r="AL905" s="5">
        <f t="shared" si="524"/>
        <v>0</v>
      </c>
      <c r="AM905" s="95">
        <f t="shared" si="531"/>
        <v>5.7142857142857151E-3</v>
      </c>
      <c r="AN905" s="95">
        <f t="shared" si="532"/>
        <v>-8.5714285714285719E-3</v>
      </c>
      <c r="AO905" s="78">
        <f t="shared" si="533"/>
        <v>0.66666666666666674</v>
      </c>
      <c r="AP905" s="8">
        <f t="shared" si="534"/>
        <v>40</v>
      </c>
      <c r="AQ905" s="8">
        <f t="shared" si="528"/>
        <v>35.714285714285722</v>
      </c>
      <c r="AR905" s="8">
        <f t="shared" si="556"/>
        <v>0</v>
      </c>
      <c r="AS905" s="114">
        <f t="shared" si="562"/>
        <v>0</v>
      </c>
      <c r="AT905" s="103">
        <f t="shared" si="547"/>
        <v>0.19664071384830714</v>
      </c>
      <c r="AU905" s="5">
        <f t="shared" si="559"/>
        <v>0.27</v>
      </c>
      <c r="AW905" s="210">
        <f t="shared" si="560"/>
        <v>0</v>
      </c>
      <c r="AX905" s="276">
        <f t="shared" si="526"/>
        <v>1.2659944590402942E-3</v>
      </c>
      <c r="AY905" s="19">
        <f t="shared" si="548"/>
        <v>1.5335013718368169</v>
      </c>
    </row>
    <row r="906" spans="1:51">
      <c r="A906" s="4">
        <v>39651</v>
      </c>
      <c r="B906" s="9">
        <f t="shared" si="555"/>
        <v>39651</v>
      </c>
      <c r="C906" s="5">
        <v>0.28000000000000003</v>
      </c>
      <c r="D906" s="5">
        <v>0.28000000000000003</v>
      </c>
      <c r="E906" s="5">
        <v>0.28000000000000003</v>
      </c>
      <c r="F906" s="5">
        <v>0.28000000000000003</v>
      </c>
      <c r="G906" s="6">
        <v>119000</v>
      </c>
      <c r="H906" s="112">
        <v>0.28000000000000003</v>
      </c>
      <c r="I906" s="19">
        <f t="shared" si="535"/>
        <v>3.703703703703707E-2</v>
      </c>
      <c r="J906" s="8">
        <f t="shared" si="536"/>
        <v>0.33041418050019217</v>
      </c>
      <c r="K906" s="8">
        <f t="shared" si="537"/>
        <v>0.2605858194998078</v>
      </c>
      <c r="L906" s="8">
        <f t="shared" si="538"/>
        <v>0.29549999999999998</v>
      </c>
      <c r="M906" s="19">
        <f t="shared" si="539"/>
        <v>0.26796684921082542</v>
      </c>
      <c r="N906" s="19">
        <f t="shared" si="540"/>
        <v>0</v>
      </c>
      <c r="O906" s="19">
        <f t="shared" si="541"/>
        <v>0</v>
      </c>
      <c r="P906" s="19">
        <f t="shared" si="542"/>
        <v>0</v>
      </c>
      <c r="Q906" s="214"/>
      <c r="R906" s="305"/>
      <c r="S906" s="215"/>
      <c r="T906" t="str">
        <f t="shared" si="543"/>
        <v/>
      </c>
      <c r="U906" t="str">
        <f t="shared" si="544"/>
        <v/>
      </c>
      <c r="V906" t="str">
        <f t="shared" si="545"/>
        <v/>
      </c>
      <c r="W906" t="str">
        <f t="shared" si="546"/>
        <v/>
      </c>
      <c r="X906" s="10"/>
      <c r="Y906" s="219">
        <f t="shared" si="525"/>
        <v>-3.2527472527472514E-3</v>
      </c>
      <c r="Z906" s="78">
        <f t="shared" si="527"/>
        <v>0.28988340761527409</v>
      </c>
      <c r="AA906" s="78">
        <f t="shared" si="550"/>
        <v>0.29733896744431521</v>
      </c>
      <c r="AB906" s="74">
        <f t="shared" si="557"/>
        <v>905</v>
      </c>
      <c r="AC906" s="80">
        <f t="shared" si="529"/>
        <v>-2.7218966626359458E-3</v>
      </c>
      <c r="AD906" s="79">
        <f t="shared" si="549"/>
        <v>-7.455559829041114E-3</v>
      </c>
      <c r="AE906" s="81">
        <f t="shared" si="530"/>
        <v>-4.7336631664051682E-3</v>
      </c>
      <c r="AF906" s="19">
        <f t="shared" si="552"/>
        <v>-2.5074277660688284E-2</v>
      </c>
      <c r="AG906" s="93">
        <f t="shared" si="551"/>
        <v>-8.9326447835520517E-2</v>
      </c>
      <c r="AH906" s="91">
        <f t="shared" si="553"/>
        <v>-5.3686433352829923E-4</v>
      </c>
      <c r="AI906" s="96">
        <f t="shared" si="554"/>
        <v>900.93320762245617</v>
      </c>
      <c r="AJ906" s="5">
        <f t="shared" si="558"/>
        <v>1.0000000000000009E-2</v>
      </c>
      <c r="AK906" s="5">
        <f t="shared" si="561"/>
        <v>1.0000000000000009E-2</v>
      </c>
      <c r="AL906" s="5">
        <f t="shared" ref="AL906:AL969" si="563">IF(AJ906&lt;0,AJ906,0)</f>
        <v>0</v>
      </c>
      <c r="AM906" s="95">
        <f t="shared" si="531"/>
        <v>6.4285714285714302E-3</v>
      </c>
      <c r="AN906" s="95">
        <f t="shared" si="532"/>
        <v>-7.8571428571428559E-3</v>
      </c>
      <c r="AO906" s="78">
        <f t="shared" si="533"/>
        <v>0.81818181818181857</v>
      </c>
      <c r="AP906" s="8">
        <f t="shared" si="534"/>
        <v>45.000000000000014</v>
      </c>
      <c r="AQ906" s="8">
        <f t="shared" si="528"/>
        <v>31.858407079646028</v>
      </c>
      <c r="AR906" s="8">
        <f t="shared" si="556"/>
        <v>0</v>
      </c>
      <c r="AS906" s="114">
        <f t="shared" si="562"/>
        <v>0</v>
      </c>
      <c r="AT906" s="103">
        <f t="shared" si="547"/>
        <v>0.18773907959575703</v>
      </c>
      <c r="AU906" s="5">
        <f t="shared" si="559"/>
        <v>0.28000000000000003</v>
      </c>
      <c r="AW906" s="210">
        <f t="shared" si="560"/>
        <v>0</v>
      </c>
      <c r="AX906" s="276">
        <f t="shared" si="526"/>
        <v>3.0578344477919304E-3</v>
      </c>
      <c r="AY906" s="19">
        <f t="shared" si="548"/>
        <v>1.4153616360295662</v>
      </c>
    </row>
    <row r="907" spans="1:51">
      <c r="A907" s="4">
        <v>39652</v>
      </c>
      <c r="B907" s="9">
        <f t="shared" si="555"/>
        <v>39652</v>
      </c>
      <c r="C907" s="5">
        <v>0.27</v>
      </c>
      <c r="D907" s="5">
        <v>0.3</v>
      </c>
      <c r="E907" s="5">
        <v>0.27</v>
      </c>
      <c r="F907" s="5">
        <v>0.27</v>
      </c>
      <c r="G907" s="6">
        <v>0</v>
      </c>
      <c r="H907" s="112">
        <v>0.27</v>
      </c>
      <c r="I907" s="19">
        <f t="shared" si="535"/>
        <v>-3.571428571428574E-2</v>
      </c>
      <c r="J907" s="8">
        <f t="shared" si="536"/>
        <v>0.3310555127546399</v>
      </c>
      <c r="K907" s="8">
        <f t="shared" si="537"/>
        <v>0.25894448724536018</v>
      </c>
      <c r="L907" s="8">
        <f t="shared" si="538"/>
        <v>0.29500000000000004</v>
      </c>
      <c r="M907" s="19">
        <f t="shared" si="539"/>
        <v>0.2784806360482649</v>
      </c>
      <c r="N907" s="19">
        <f t="shared" si="540"/>
        <v>3.9235401201316723E-2</v>
      </c>
      <c r="O907" s="19">
        <f t="shared" si="541"/>
        <v>1.9409949460306595E-3</v>
      </c>
      <c r="P907" s="19">
        <f t="shared" si="542"/>
        <v>-6.2986246051229796E-3</v>
      </c>
      <c r="Q907" s="214"/>
      <c r="R907" s="305"/>
      <c r="S907" s="215"/>
      <c r="T907" t="str">
        <f t="shared" si="543"/>
        <v/>
      </c>
      <c r="U907" t="str">
        <f t="shared" si="544"/>
        <v/>
      </c>
      <c r="V907" t="str">
        <f t="shared" si="545"/>
        <v/>
      </c>
      <c r="W907" t="str">
        <f t="shared" si="546"/>
        <v/>
      </c>
      <c r="X907" s="10"/>
      <c r="Y907" s="219">
        <f t="shared" si="525"/>
        <v>-3.69230769230769E-3</v>
      </c>
      <c r="Z907" s="78">
        <f t="shared" si="527"/>
        <v>0.28682136284252191</v>
      </c>
      <c r="AA907" s="78">
        <f t="shared" si="550"/>
        <v>0.29531588385343588</v>
      </c>
      <c r="AB907" s="74">
        <f t="shared" si="557"/>
        <v>906</v>
      </c>
      <c r="AC907" s="80">
        <f t="shared" si="529"/>
        <v>-3.0086862756070407E-3</v>
      </c>
      <c r="AD907" s="79">
        <f t="shared" si="549"/>
        <v>-8.4945210109139691E-3</v>
      </c>
      <c r="AE907" s="81">
        <f t="shared" si="530"/>
        <v>-5.4858347353069284E-3</v>
      </c>
      <c r="AF907" s="19">
        <f t="shared" si="552"/>
        <v>-2.8764185996611569E-2</v>
      </c>
      <c r="AG907" s="93">
        <f t="shared" si="551"/>
        <v>0.10536388721435198</v>
      </c>
      <c r="AH907" s="91">
        <f t="shared" si="553"/>
        <v>-6.387921442482852E-4</v>
      </c>
      <c r="AI907" s="96">
        <f t="shared" si="554"/>
        <v>901.3303687839641</v>
      </c>
      <c r="AJ907" s="5">
        <f t="shared" si="558"/>
        <v>-1.0000000000000009E-2</v>
      </c>
      <c r="AK907" s="5">
        <f t="shared" si="561"/>
        <v>0</v>
      </c>
      <c r="AL907" s="5">
        <f t="shared" si="563"/>
        <v>-1.0000000000000009E-2</v>
      </c>
      <c r="AM907" s="95">
        <f t="shared" si="531"/>
        <v>5.7142857142857151E-3</v>
      </c>
      <c r="AN907" s="95">
        <f t="shared" si="532"/>
        <v>-8.5714285714285719E-3</v>
      </c>
      <c r="AO907" s="78">
        <f t="shared" si="533"/>
        <v>0.66666666666666674</v>
      </c>
      <c r="AP907" s="8">
        <f t="shared" si="534"/>
        <v>40</v>
      </c>
      <c r="AQ907" s="8">
        <f t="shared" si="528"/>
        <v>35.714285714285722</v>
      </c>
      <c r="AR907" s="8">
        <f t="shared" si="556"/>
        <v>-1</v>
      </c>
      <c r="AS907" s="114">
        <f t="shared" si="562"/>
        <v>0</v>
      </c>
      <c r="AT907" s="103">
        <f t="shared" si="547"/>
        <v>0.19083114016469979</v>
      </c>
      <c r="AU907" s="5">
        <f t="shared" si="559"/>
        <v>0.27</v>
      </c>
      <c r="AW907" s="210">
        <f t="shared" si="560"/>
        <v>0.11111111111111099</v>
      </c>
      <c r="AX907" s="276">
        <f t="shared" si="526"/>
        <v>4.7409795299952337E-3</v>
      </c>
      <c r="AY907" s="19">
        <f t="shared" si="548"/>
        <v>0.55043695495637646</v>
      </c>
    </row>
    <row r="908" spans="1:51">
      <c r="A908" s="4">
        <v>39653</v>
      </c>
      <c r="B908" s="9">
        <f t="shared" si="555"/>
        <v>39653</v>
      </c>
      <c r="C908" s="5">
        <v>0.28000000000000003</v>
      </c>
      <c r="D908" s="5">
        <v>0.28000000000000003</v>
      </c>
      <c r="E908" s="5">
        <v>0.27</v>
      </c>
      <c r="F908" s="5">
        <v>0.28000000000000003</v>
      </c>
      <c r="G908" s="6">
        <v>53000</v>
      </c>
      <c r="H908" s="112">
        <v>0.28000000000000003</v>
      </c>
      <c r="I908" s="19">
        <f t="shared" si="535"/>
        <v>3.703703703703707E-2</v>
      </c>
      <c r="J908" s="8">
        <f t="shared" si="536"/>
        <v>0.3310555127546399</v>
      </c>
      <c r="K908" s="8">
        <f t="shared" si="537"/>
        <v>0.25894448724536018</v>
      </c>
      <c r="L908" s="8">
        <f t="shared" si="538"/>
        <v>0.29500000000000004</v>
      </c>
      <c r="M908" s="19">
        <f t="shared" si="539"/>
        <v>0.2784806360482649</v>
      </c>
      <c r="N908" s="19">
        <f t="shared" si="540"/>
        <v>0</v>
      </c>
      <c r="O908" s="19">
        <f t="shared" si="541"/>
        <v>0</v>
      </c>
      <c r="P908" s="19">
        <f t="shared" si="542"/>
        <v>0</v>
      </c>
      <c r="Q908" s="214"/>
      <c r="R908" s="305"/>
      <c r="S908" s="215"/>
      <c r="T908" t="str">
        <f t="shared" si="543"/>
        <v/>
      </c>
      <c r="U908" t="str">
        <f t="shared" si="544"/>
        <v/>
      </c>
      <c r="V908" t="str">
        <f t="shared" si="545"/>
        <v/>
      </c>
      <c r="W908" t="str">
        <f t="shared" si="546"/>
        <v/>
      </c>
      <c r="X908" s="10"/>
      <c r="Y908" s="219">
        <f t="shared" si="525"/>
        <v>-3.670329670329668E-3</v>
      </c>
      <c r="Z908" s="78">
        <f t="shared" si="527"/>
        <v>0.28577087296477355</v>
      </c>
      <c r="AA908" s="78">
        <f t="shared" si="550"/>
        <v>0.29418250844828164</v>
      </c>
      <c r="AB908" s="74">
        <f t="shared" si="557"/>
        <v>907</v>
      </c>
      <c r="AC908" s="80">
        <f t="shared" si="529"/>
        <v>-2.3406405985609332E-3</v>
      </c>
      <c r="AD908" s="79">
        <f t="shared" si="549"/>
        <v>-8.4116354835080953E-3</v>
      </c>
      <c r="AE908" s="81">
        <f t="shared" si="530"/>
        <v>-6.0709948849471621E-3</v>
      </c>
      <c r="AF908" s="19">
        <f t="shared" si="552"/>
        <v>-2.8593255009880681E-2</v>
      </c>
      <c r="AG908" s="93">
        <f t="shared" si="551"/>
        <v>-0.22203899504654095</v>
      </c>
      <c r="AH908" s="91">
        <f t="shared" si="553"/>
        <v>-6.7106021382934975E-4</v>
      </c>
      <c r="AI908" s="96">
        <f t="shared" si="554"/>
        <v>901.76254028746996</v>
      </c>
      <c r="AJ908" s="5">
        <f t="shared" si="558"/>
        <v>1.0000000000000009E-2</v>
      </c>
      <c r="AK908" s="5">
        <f t="shared" si="561"/>
        <v>1.0000000000000009E-2</v>
      </c>
      <c r="AL908" s="5">
        <f t="shared" si="563"/>
        <v>0</v>
      </c>
      <c r="AM908" s="95">
        <f t="shared" si="531"/>
        <v>6.4285714285714302E-3</v>
      </c>
      <c r="AN908" s="95">
        <f t="shared" si="532"/>
        <v>-8.5714285714285719E-3</v>
      </c>
      <c r="AO908" s="78">
        <f t="shared" si="533"/>
        <v>0.75000000000000011</v>
      </c>
      <c r="AP908" s="8">
        <f t="shared" si="534"/>
        <v>42.857142857142854</v>
      </c>
      <c r="AQ908" s="8">
        <f t="shared" si="528"/>
        <v>34.883720930232556</v>
      </c>
      <c r="AR908" s="8">
        <f t="shared" si="556"/>
        <v>1</v>
      </c>
      <c r="AS908" s="114">
        <f t="shared" si="562"/>
        <v>53000</v>
      </c>
      <c r="AT908" s="103">
        <f t="shared" si="547"/>
        <v>0.33582433150345303</v>
      </c>
      <c r="AU908" s="5">
        <f t="shared" si="559"/>
        <v>0.28000000000000003</v>
      </c>
      <c r="AW908" s="210">
        <f t="shared" si="560"/>
        <v>3.703703703703707E-2</v>
      </c>
      <c r="AX908" s="276">
        <f t="shared" si="526"/>
        <v>6.3490051015566186E-3</v>
      </c>
      <c r="AY908" s="19">
        <f t="shared" si="548"/>
        <v>0.33917580984851914</v>
      </c>
    </row>
    <row r="909" spans="1:51">
      <c r="A909" s="4">
        <v>39654</v>
      </c>
      <c r="B909" s="9">
        <f t="shared" si="555"/>
        <v>39654</v>
      </c>
      <c r="C909" s="5">
        <v>0.28000000000000003</v>
      </c>
      <c r="D909" s="5">
        <v>0.28000000000000003</v>
      </c>
      <c r="E909" s="5">
        <v>0.27</v>
      </c>
      <c r="F909" s="5">
        <v>0.27</v>
      </c>
      <c r="G909" s="6">
        <v>36000</v>
      </c>
      <c r="H909" s="112">
        <v>0.27</v>
      </c>
      <c r="I909" s="19">
        <f t="shared" si="535"/>
        <v>-3.571428571428574E-2</v>
      </c>
      <c r="J909" s="8">
        <f t="shared" si="536"/>
        <v>0.33163488925525431</v>
      </c>
      <c r="K909" s="8">
        <f t="shared" si="537"/>
        <v>0.25736511074474577</v>
      </c>
      <c r="L909" s="8">
        <f t="shared" si="538"/>
        <v>0.29450000000000004</v>
      </c>
      <c r="M909" s="19">
        <f t="shared" si="539"/>
        <v>0.28857749325692073</v>
      </c>
      <c r="N909" s="19">
        <f t="shared" si="540"/>
        <v>3.6256945373056002E-2</v>
      </c>
      <c r="O909" s="19">
        <f t="shared" si="541"/>
        <v>1.7500886657755357E-3</v>
      </c>
      <c r="P909" s="19">
        <f t="shared" si="542"/>
        <v>-6.0992860570840517E-3</v>
      </c>
      <c r="Q909" s="214"/>
      <c r="R909" s="305"/>
      <c r="S909" s="215"/>
      <c r="T909" t="str">
        <f t="shared" si="543"/>
        <v/>
      </c>
      <c r="U909" t="str">
        <f t="shared" si="544"/>
        <v/>
      </c>
      <c r="V909" t="str">
        <f t="shared" si="545"/>
        <v/>
      </c>
      <c r="W909" t="str">
        <f t="shared" si="546"/>
        <v/>
      </c>
      <c r="X909" s="10"/>
      <c r="Y909" s="219">
        <f t="shared" si="525"/>
        <v>-3.8021978021977997E-3</v>
      </c>
      <c r="Z909" s="78">
        <f t="shared" si="527"/>
        <v>0.28334215852819844</v>
      </c>
      <c r="AA909" s="78">
        <f t="shared" si="550"/>
        <v>0.29239300282310882</v>
      </c>
      <c r="AB909" s="74">
        <f t="shared" si="557"/>
        <v>908</v>
      </c>
      <c r="AC909" s="80">
        <f t="shared" si="529"/>
        <v>-2.3838795279705711E-3</v>
      </c>
      <c r="AD909" s="79">
        <f t="shared" si="549"/>
        <v>-9.0508442949103762E-3</v>
      </c>
      <c r="AE909" s="81">
        <f t="shared" si="530"/>
        <v>-6.6669647669398051E-3</v>
      </c>
      <c r="AF909" s="19">
        <f t="shared" si="552"/>
        <v>-3.0954380602554753E-2</v>
      </c>
      <c r="AG909" s="93">
        <f t="shared" si="551"/>
        <v>1.8473117759395429E-2</v>
      </c>
      <c r="AH909" s="91">
        <f t="shared" si="553"/>
        <v>-6.6629596663632981E-4</v>
      </c>
      <c r="AI909" s="96">
        <f t="shared" si="554"/>
        <v>902.16877637273956</v>
      </c>
      <c r="AJ909" s="5">
        <f t="shared" si="558"/>
        <v>-1.0000000000000009E-2</v>
      </c>
      <c r="AK909" s="5">
        <f t="shared" si="561"/>
        <v>0</v>
      </c>
      <c r="AL909" s="5">
        <f t="shared" si="563"/>
        <v>-1.0000000000000009E-2</v>
      </c>
      <c r="AM909" s="95">
        <f t="shared" si="531"/>
        <v>6.4285714285714302E-3</v>
      </c>
      <c r="AN909" s="95">
        <f t="shared" si="532"/>
        <v>-9.285714285714286E-3</v>
      </c>
      <c r="AO909" s="78">
        <f t="shared" si="533"/>
        <v>0.69230769230769251</v>
      </c>
      <c r="AP909" s="8">
        <f t="shared" si="534"/>
        <v>40.909090909090914</v>
      </c>
      <c r="AQ909" s="8">
        <f t="shared" si="528"/>
        <v>37.241379310344833</v>
      </c>
      <c r="AR909" s="8">
        <f t="shared" si="556"/>
        <v>-1</v>
      </c>
      <c r="AS909" s="114">
        <f t="shared" si="562"/>
        <v>-36000</v>
      </c>
      <c r="AT909" s="103">
        <f t="shared" si="547"/>
        <v>0.17058111380145266</v>
      </c>
      <c r="AU909" s="5">
        <f t="shared" si="559"/>
        <v>0.27</v>
      </c>
      <c r="AW909" s="210">
        <f t="shared" si="560"/>
        <v>3.703703703703707E-2</v>
      </c>
      <c r="AX909" s="276">
        <f t="shared" si="526"/>
        <v>7.2496964854432333E-3</v>
      </c>
      <c r="AY909" s="19">
        <f t="shared" si="548"/>
        <v>0.14186338953575381</v>
      </c>
    </row>
    <row r="910" spans="1:51">
      <c r="A910" s="4">
        <v>39657</v>
      </c>
      <c r="B910" s="9">
        <f t="shared" si="555"/>
        <v>39657</v>
      </c>
      <c r="C910" s="5">
        <v>0.27</v>
      </c>
      <c r="D910" s="5">
        <v>0.28000000000000003</v>
      </c>
      <c r="E910" s="5">
        <v>0.26</v>
      </c>
      <c r="F910" s="5">
        <v>0.26</v>
      </c>
      <c r="G910" s="6">
        <v>290600</v>
      </c>
      <c r="H910" s="112">
        <v>0.26</v>
      </c>
      <c r="I910" s="19">
        <f t="shared" si="535"/>
        <v>-3.703703703703707E-2</v>
      </c>
      <c r="J910" s="8">
        <f t="shared" si="536"/>
        <v>0.33313584236521288</v>
      </c>
      <c r="K910" s="8">
        <f t="shared" si="537"/>
        <v>0.2538641576347872</v>
      </c>
      <c r="L910" s="8">
        <f t="shared" si="538"/>
        <v>0.29350000000000004</v>
      </c>
      <c r="M910" s="19">
        <f t="shared" si="539"/>
        <v>0.31226024764183968</v>
      </c>
      <c r="N910" s="19">
        <f t="shared" si="540"/>
        <v>8.2067226094566514E-2</v>
      </c>
      <c r="O910" s="19">
        <f t="shared" si="541"/>
        <v>4.525920397969071E-3</v>
      </c>
      <c r="P910" s="19">
        <f t="shared" si="542"/>
        <v>-1.3603060258741946E-2</v>
      </c>
      <c r="Q910" s="214"/>
      <c r="R910" s="305"/>
      <c r="S910" s="215"/>
      <c r="T910" t="str">
        <f t="shared" si="543"/>
        <v/>
      </c>
      <c r="U910" t="str">
        <f t="shared" si="544"/>
        <v/>
      </c>
      <c r="V910" t="str">
        <f t="shared" si="545"/>
        <v/>
      </c>
      <c r="W910" t="str">
        <f t="shared" si="546"/>
        <v/>
      </c>
      <c r="X910" s="10"/>
      <c r="Y910" s="219">
        <f t="shared" ref="Y910:Y973" si="564">SLOPE(H897:H910,AB897:AB910)</f>
        <v>-4.0439560439560424E-3</v>
      </c>
      <c r="Z910" s="78">
        <f t="shared" si="527"/>
        <v>0.2797474661148559</v>
      </c>
      <c r="AA910" s="78">
        <f t="shared" si="550"/>
        <v>0.28999592061419877</v>
      </c>
      <c r="AB910" s="74">
        <f t="shared" si="557"/>
        <v>909</v>
      </c>
      <c r="AC910" s="80">
        <f t="shared" si="529"/>
        <v>-2.8651917859224465E-3</v>
      </c>
      <c r="AD910" s="79">
        <f t="shared" si="549"/>
        <v>-1.0248454499342863E-2</v>
      </c>
      <c r="AE910" s="81">
        <f t="shared" si="530"/>
        <v>-7.3832627134204163E-3</v>
      </c>
      <c r="AF910" s="19">
        <f t="shared" si="552"/>
        <v>-3.533999539592516E-2</v>
      </c>
      <c r="AG910" s="93">
        <f t="shared" si="551"/>
        <v>0.20190292852660344</v>
      </c>
      <c r="AH910" s="91">
        <f t="shared" si="553"/>
        <v>-6.4408711533248814E-4</v>
      </c>
      <c r="AI910" s="96">
        <f t="shared" si="554"/>
        <v>902.52025415713274</v>
      </c>
      <c r="AJ910" s="5">
        <f t="shared" si="558"/>
        <v>-1.0000000000000009E-2</v>
      </c>
      <c r="AK910" s="5">
        <f t="shared" si="561"/>
        <v>0</v>
      </c>
      <c r="AL910" s="5">
        <f t="shared" si="563"/>
        <v>-1.0000000000000009E-2</v>
      </c>
      <c r="AM910" s="95">
        <f t="shared" si="531"/>
        <v>6.4285714285714302E-3</v>
      </c>
      <c r="AN910" s="95">
        <f t="shared" si="532"/>
        <v>-0.01</v>
      </c>
      <c r="AO910" s="78">
        <f t="shared" si="533"/>
        <v>0.64285714285714302</v>
      </c>
      <c r="AP910" s="8">
        <f t="shared" si="534"/>
        <v>39.130434782608702</v>
      </c>
      <c r="AQ910" s="8">
        <f t="shared" si="528"/>
        <v>39.130434782608702</v>
      </c>
      <c r="AR910" s="8">
        <f t="shared" si="556"/>
        <v>-1</v>
      </c>
      <c r="AS910" s="114">
        <f t="shared" si="562"/>
        <v>-290600</v>
      </c>
      <c r="AT910" s="103">
        <f t="shared" si="547"/>
        <v>-9.8572355613238252E-2</v>
      </c>
      <c r="AU910" s="5">
        <f t="shared" si="559"/>
        <v>0.26</v>
      </c>
      <c r="AW910" s="210">
        <f t="shared" si="560"/>
        <v>7.6923076923076983E-2</v>
      </c>
      <c r="AX910" s="276">
        <f t="shared" ref="AX910:AX973" si="565">SLOPE(M897:M910,AB897:AB910)</f>
        <v>8.1397941693972763E-3</v>
      </c>
      <c r="AY910" s="19">
        <f t="shared" si="548"/>
        <v>0.12277723429405391</v>
      </c>
    </row>
    <row r="911" spans="1:51">
      <c r="A911" s="4">
        <v>39658</v>
      </c>
      <c r="B911" s="9">
        <f t="shared" si="555"/>
        <v>39658</v>
      </c>
      <c r="C911" s="5">
        <v>0.26</v>
      </c>
      <c r="D911" s="5">
        <v>0.26</v>
      </c>
      <c r="E911" s="5">
        <v>0.26</v>
      </c>
      <c r="F911" s="5">
        <v>0.26</v>
      </c>
      <c r="G911" s="6">
        <v>3500</v>
      </c>
      <c r="H911" s="112">
        <v>0.26</v>
      </c>
      <c r="I911" s="19">
        <f t="shared" si="535"/>
        <v>0</v>
      </c>
      <c r="J911" s="8">
        <f t="shared" si="536"/>
        <v>0.332424630354416</v>
      </c>
      <c r="K911" s="8">
        <f t="shared" si="537"/>
        <v>0.24957536964558408</v>
      </c>
      <c r="L911" s="8">
        <f t="shared" si="538"/>
        <v>0.29100000000000004</v>
      </c>
      <c r="M911" s="19">
        <f t="shared" si="539"/>
        <v>0.33196088550919162</v>
      </c>
      <c r="N911" s="19">
        <f t="shared" si="540"/>
        <v>6.3090444640742191E-2</v>
      </c>
      <c r="O911" s="19">
        <f t="shared" si="541"/>
        <v>-2.1349009033293591E-3</v>
      </c>
      <c r="P911" s="19">
        <f t="shared" si="542"/>
        <v>-1.689402721975837E-2</v>
      </c>
      <c r="Q911" s="214"/>
      <c r="R911" s="305"/>
      <c r="S911" s="215"/>
      <c r="T911" t="str">
        <f t="shared" si="543"/>
        <v/>
      </c>
      <c r="U911" t="str">
        <f t="shared" si="544"/>
        <v/>
      </c>
      <c r="V911" t="str">
        <f t="shared" si="545"/>
        <v/>
      </c>
      <c r="W911" t="str">
        <f t="shared" si="546"/>
        <v/>
      </c>
      <c r="X911" s="10"/>
      <c r="Y911" s="219">
        <f t="shared" si="564"/>
        <v>-3.7362637362637341E-3</v>
      </c>
      <c r="Z911" s="78">
        <f t="shared" si="527"/>
        <v>0.27670635633316809</v>
      </c>
      <c r="AA911" s="78">
        <f t="shared" si="550"/>
        <v>0.28777622248874807</v>
      </c>
      <c r="AB911" s="74">
        <f t="shared" si="557"/>
        <v>910</v>
      </c>
      <c r="AC911" s="80">
        <f t="shared" si="529"/>
        <v>-2.949282753727649E-3</v>
      </c>
      <c r="AD911" s="79">
        <f t="shared" si="549"/>
        <v>-1.1069866155579977E-2</v>
      </c>
      <c r="AE911" s="81">
        <f t="shared" si="530"/>
        <v>-8.1205834018523281E-3</v>
      </c>
      <c r="AF911" s="19">
        <f t="shared" si="552"/>
        <v>-3.8466924264435376E-2</v>
      </c>
      <c r="AG911" s="93">
        <f t="shared" si="551"/>
        <v>2.9349158481595142E-2</v>
      </c>
      <c r="AH911" s="91">
        <f t="shared" si="553"/>
        <v>-5.7547717790607607E-4</v>
      </c>
      <c r="AI911" s="96">
        <f t="shared" si="554"/>
        <v>902.76779432832291</v>
      </c>
      <c r="AJ911" s="5">
        <f t="shared" si="558"/>
        <v>0</v>
      </c>
      <c r="AK911" s="5">
        <f t="shared" si="561"/>
        <v>0</v>
      </c>
      <c r="AL911" s="5">
        <f t="shared" si="563"/>
        <v>0</v>
      </c>
      <c r="AM911" s="95">
        <f t="shared" si="531"/>
        <v>5.7142857142857151E-3</v>
      </c>
      <c r="AN911" s="95">
        <f t="shared" si="532"/>
        <v>-0.01</v>
      </c>
      <c r="AO911" s="78">
        <f t="shared" si="533"/>
        <v>0.57142857142857151</v>
      </c>
      <c r="AP911" s="8">
        <f t="shared" si="534"/>
        <v>36.363636363636374</v>
      </c>
      <c r="AQ911" s="8">
        <f t="shared" si="528"/>
        <v>40</v>
      </c>
      <c r="AR911" s="8">
        <f t="shared" si="556"/>
        <v>0</v>
      </c>
      <c r="AS911" s="114">
        <f t="shared" si="562"/>
        <v>0</v>
      </c>
      <c r="AT911" s="103">
        <f t="shared" si="547"/>
        <v>-0.14942859561500052</v>
      </c>
      <c r="AU911" s="5">
        <f t="shared" si="559"/>
        <v>0.26</v>
      </c>
      <c r="AW911" s="210">
        <f t="shared" si="560"/>
        <v>0</v>
      </c>
      <c r="AX911" s="276">
        <f t="shared" si="565"/>
        <v>9.4600976755437136E-3</v>
      </c>
      <c r="AY911" s="19">
        <f t="shared" si="548"/>
        <v>0.16220354945955609</v>
      </c>
    </row>
    <row r="912" spans="1:51">
      <c r="A912" s="4">
        <v>39659</v>
      </c>
      <c r="B912" s="9">
        <f t="shared" si="555"/>
        <v>39659</v>
      </c>
      <c r="C912" s="5">
        <v>0.26</v>
      </c>
      <c r="D912" s="5">
        <v>0.26</v>
      </c>
      <c r="E912" s="5">
        <v>0.26</v>
      </c>
      <c r="F912" s="5">
        <v>0.26</v>
      </c>
      <c r="G912" s="6">
        <v>20000</v>
      </c>
      <c r="H912" s="112">
        <v>0.26</v>
      </c>
      <c r="I912" s="19">
        <f t="shared" si="535"/>
        <v>0</v>
      </c>
      <c r="J912" s="8">
        <f t="shared" si="536"/>
        <v>0.33231281565541537</v>
      </c>
      <c r="K912" s="8">
        <f t="shared" si="537"/>
        <v>0.24568718434458456</v>
      </c>
      <c r="L912" s="8">
        <f t="shared" si="538"/>
        <v>0.28899999999999998</v>
      </c>
      <c r="M912" s="19">
        <f t="shared" si="539"/>
        <v>0.35258506275742674</v>
      </c>
      <c r="N912" s="19">
        <f t="shared" si="540"/>
        <v>6.2128335441086362E-2</v>
      </c>
      <c r="O912" s="19">
        <f t="shared" si="541"/>
        <v>-3.3636105387681797E-4</v>
      </c>
      <c r="P912" s="19">
        <f t="shared" si="542"/>
        <v>-1.5579202813647183E-2</v>
      </c>
      <c r="Q912" s="214"/>
      <c r="R912" s="305"/>
      <c r="S912" s="215"/>
      <c r="T912" t="str">
        <f t="shared" si="543"/>
        <v/>
      </c>
      <c r="U912" t="str">
        <f t="shared" si="544"/>
        <v/>
      </c>
      <c r="V912" t="str">
        <f t="shared" si="545"/>
        <v/>
      </c>
      <c r="W912" t="str">
        <f t="shared" si="546"/>
        <v/>
      </c>
      <c r="X912" s="10"/>
      <c r="Y912" s="219">
        <f t="shared" si="564"/>
        <v>-4.1538461538461529E-3</v>
      </c>
      <c r="Z912" s="78">
        <f t="shared" si="527"/>
        <v>0.27413357745786021</v>
      </c>
      <c r="AA912" s="78">
        <f t="shared" si="550"/>
        <v>0.28572078202458073</v>
      </c>
      <c r="AB912" s="74">
        <f t="shared" si="557"/>
        <v>911</v>
      </c>
      <c r="AC912" s="80">
        <f t="shared" si="529"/>
        <v>-2.7732969318945543E-3</v>
      </c>
      <c r="AD912" s="79">
        <f t="shared" si="549"/>
        <v>-1.1587204566720521E-2</v>
      </c>
      <c r="AE912" s="81">
        <f t="shared" si="530"/>
        <v>-8.8139076348259671E-3</v>
      </c>
      <c r="AF912" s="19">
        <f t="shared" si="552"/>
        <v>-4.05542938970525E-2</v>
      </c>
      <c r="AG912" s="93">
        <f t="shared" si="551"/>
        <v>-5.9670718791090198E-2</v>
      </c>
      <c r="AH912" s="91">
        <f t="shared" si="553"/>
        <v>-5.2649059555689233E-4</v>
      </c>
      <c r="AI912" s="96">
        <f t="shared" si="554"/>
        <v>903.19110059704167</v>
      </c>
      <c r="AJ912" s="5">
        <f t="shared" si="558"/>
        <v>0</v>
      </c>
      <c r="AK912" s="5">
        <f t="shared" si="561"/>
        <v>0</v>
      </c>
      <c r="AL912" s="5">
        <f t="shared" si="563"/>
        <v>0</v>
      </c>
      <c r="AM912" s="95">
        <f t="shared" si="531"/>
        <v>5.7142857142857151E-3</v>
      </c>
      <c r="AN912" s="95">
        <f t="shared" si="532"/>
        <v>-7.8571428571428559E-3</v>
      </c>
      <c r="AO912" s="78">
        <f t="shared" si="533"/>
        <v>0.72727272727272751</v>
      </c>
      <c r="AP912" s="8">
        <f t="shared" si="534"/>
        <v>42.105263157894747</v>
      </c>
      <c r="AQ912" s="8">
        <f t="shared" si="528"/>
        <v>42.105263157894747</v>
      </c>
      <c r="AR912" s="8">
        <f t="shared" si="556"/>
        <v>0</v>
      </c>
      <c r="AS912" s="114">
        <f t="shared" si="562"/>
        <v>0</v>
      </c>
      <c r="AT912" s="103">
        <f t="shared" si="547"/>
        <v>-0.14694081411803889</v>
      </c>
      <c r="AU912" s="5">
        <f t="shared" si="559"/>
        <v>0.26</v>
      </c>
      <c r="AW912" s="210">
        <f t="shared" si="560"/>
        <v>0</v>
      </c>
      <c r="AX912" s="276">
        <f t="shared" si="565"/>
        <v>1.0844584565517072E-2</v>
      </c>
      <c r="AY912" s="19">
        <f t="shared" si="548"/>
        <v>0.14635016861956293</v>
      </c>
    </row>
    <row r="913" spans="1:51">
      <c r="A913" s="4">
        <v>39660</v>
      </c>
      <c r="B913" s="9">
        <f t="shared" si="555"/>
        <v>39660</v>
      </c>
      <c r="C913" s="5">
        <v>0.26</v>
      </c>
      <c r="D913" s="5">
        <v>0.26</v>
      </c>
      <c r="E913" s="5">
        <v>0.26</v>
      </c>
      <c r="F913" s="5">
        <v>0.26</v>
      </c>
      <c r="G913" s="6">
        <v>15000</v>
      </c>
      <c r="H913" s="112">
        <v>0.26</v>
      </c>
      <c r="I913" s="19">
        <f t="shared" si="535"/>
        <v>0</v>
      </c>
      <c r="J913" s="8">
        <f t="shared" si="536"/>
        <v>0.33044314508543959</v>
      </c>
      <c r="K913" s="8">
        <f t="shared" si="537"/>
        <v>0.24255685491456028</v>
      </c>
      <c r="L913" s="8">
        <f t="shared" si="538"/>
        <v>0.28649999999999992</v>
      </c>
      <c r="M913" s="19">
        <f t="shared" si="539"/>
        <v>0.36233274133537446</v>
      </c>
      <c r="N913" s="19">
        <f t="shared" si="540"/>
        <v>2.7646317463692397E-2</v>
      </c>
      <c r="O913" s="19">
        <f t="shared" si="541"/>
        <v>-5.6262367320630011E-3</v>
      </c>
      <c r="P913" s="19">
        <f t="shared" si="542"/>
        <v>-1.2741118094437879E-2</v>
      </c>
      <c r="Q913" s="214"/>
      <c r="R913" s="305"/>
      <c r="S913" s="215"/>
      <c r="T913" t="str">
        <f t="shared" si="543"/>
        <v/>
      </c>
      <c r="U913" t="str">
        <f t="shared" si="544"/>
        <v/>
      </c>
      <c r="V913" t="str">
        <f t="shared" si="545"/>
        <v/>
      </c>
      <c r="W913" t="str">
        <f t="shared" si="546"/>
        <v/>
      </c>
      <c r="X913" s="10"/>
      <c r="Y913" s="219">
        <f t="shared" si="564"/>
        <v>-3.7802197802197799E-3</v>
      </c>
      <c r="Z913" s="78">
        <f t="shared" ref="Z913:Z976" si="566">Z912+(0.154*(F913-Z912))</f>
        <v>0.27195700652934973</v>
      </c>
      <c r="AA913" s="78">
        <f t="shared" si="550"/>
        <v>0.28381744415476173</v>
      </c>
      <c r="AB913" s="74">
        <f t="shared" si="557"/>
        <v>912</v>
      </c>
      <c r="AC913" s="80">
        <f t="shared" si="529"/>
        <v>-2.4372239924688281E-3</v>
      </c>
      <c r="AD913" s="79">
        <f t="shared" si="549"/>
        <v>-1.1860437625412001E-2</v>
      </c>
      <c r="AE913" s="81">
        <f t="shared" si="530"/>
        <v>-9.4232136329431733E-3</v>
      </c>
      <c r="AF913" s="19">
        <f t="shared" si="552"/>
        <v>-4.1788966357348592E-2</v>
      </c>
      <c r="AG913" s="93">
        <f t="shared" si="551"/>
        <v>-0.12118173700071158</v>
      </c>
      <c r="AH913" s="91">
        <f t="shared" si="553"/>
        <v>-4.4053369831480963E-4</v>
      </c>
      <c r="AI913" s="96">
        <f t="shared" si="554"/>
        <v>903.61844554445361</v>
      </c>
      <c r="AJ913" s="5">
        <f t="shared" si="558"/>
        <v>0</v>
      </c>
      <c r="AK913" s="5">
        <f t="shared" si="561"/>
        <v>0</v>
      </c>
      <c r="AL913" s="5">
        <f t="shared" si="563"/>
        <v>0</v>
      </c>
      <c r="AM913" s="95">
        <f t="shared" si="531"/>
        <v>4.2857142857142859E-3</v>
      </c>
      <c r="AN913" s="95">
        <f t="shared" si="532"/>
        <v>-7.8571428571428559E-3</v>
      </c>
      <c r="AO913" s="78">
        <f t="shared" si="533"/>
        <v>0.54545454545454553</v>
      </c>
      <c r="AP913" s="8">
        <f t="shared" si="534"/>
        <v>35.294117647058826</v>
      </c>
      <c r="AQ913" s="8">
        <f t="shared" ref="AQ913:AQ976" si="567">100-(100/(1+(SUMIF(AJ900:AJ913,"&gt;0")/COUNTIF(AJ900:AJ913,"&gt;0"))/ABS((SUMIF(AJ900:AJ913,"&lt;0")/COUNTIF(AJ900:AJ913,"&lt;0")))))</f>
        <v>39.560439560439569</v>
      </c>
      <c r="AR913" s="8">
        <f t="shared" si="556"/>
        <v>0</v>
      </c>
      <c r="AS913" s="114">
        <f t="shared" si="562"/>
        <v>0</v>
      </c>
      <c r="AT913" s="103">
        <f t="shared" si="547"/>
        <v>-0.23105886512285673</v>
      </c>
      <c r="AU913" s="5">
        <f t="shared" si="559"/>
        <v>0.26</v>
      </c>
      <c r="AW913" s="210">
        <f t="shared" si="560"/>
        <v>0</v>
      </c>
      <c r="AX913" s="276">
        <f t="shared" si="565"/>
        <v>1.1538980778653158E-2</v>
      </c>
      <c r="AY913" s="19">
        <f t="shared" si="548"/>
        <v>6.4031610334257E-2</v>
      </c>
    </row>
    <row r="914" spans="1:51">
      <c r="A914" s="4">
        <v>39661</v>
      </c>
      <c r="B914" s="9">
        <f t="shared" si="555"/>
        <v>39661</v>
      </c>
      <c r="C914" s="5">
        <v>0.26</v>
      </c>
      <c r="D914" s="5">
        <v>0.26</v>
      </c>
      <c r="E914" s="5">
        <v>0.26</v>
      </c>
      <c r="F914" s="5">
        <v>0.26</v>
      </c>
      <c r="G914" s="6">
        <v>124000</v>
      </c>
      <c r="H914" s="112">
        <v>0.26</v>
      </c>
      <c r="I914" s="19">
        <f t="shared" si="535"/>
        <v>0</v>
      </c>
      <c r="J914" s="8">
        <f t="shared" si="536"/>
        <v>0.3279999999999999</v>
      </c>
      <c r="K914" s="8">
        <f t="shared" si="537"/>
        <v>0.23999999999999994</v>
      </c>
      <c r="L914" s="8">
        <f t="shared" si="538"/>
        <v>0.28399999999999992</v>
      </c>
      <c r="M914" s="19">
        <f t="shared" si="539"/>
        <v>0.36666666666666664</v>
      </c>
      <c r="N914" s="19">
        <f t="shared" si="540"/>
        <v>1.1961175010901662E-2</v>
      </c>
      <c r="O914" s="19">
        <f t="shared" si="541"/>
        <v>-7.3935414360252185E-3</v>
      </c>
      <c r="P914" s="19">
        <f t="shared" si="542"/>
        <v>-1.0541260173665195E-2</v>
      </c>
      <c r="Q914" s="214"/>
      <c r="R914" s="305"/>
      <c r="S914" s="215"/>
      <c r="T914" t="str">
        <f t="shared" si="543"/>
        <v/>
      </c>
      <c r="U914" t="str">
        <f t="shared" si="544"/>
        <v/>
      </c>
      <c r="V914" t="str">
        <f t="shared" si="545"/>
        <v/>
      </c>
      <c r="W914" t="str">
        <f t="shared" si="546"/>
        <v/>
      </c>
      <c r="X914" s="10"/>
      <c r="Y914" s="219">
        <f t="shared" si="564"/>
        <v>-2.8571428571428567E-3</v>
      </c>
      <c r="Z914" s="78">
        <f t="shared" si="566"/>
        <v>0.27011562752382989</v>
      </c>
      <c r="AA914" s="78">
        <f t="shared" si="550"/>
        <v>0.28205495328730934</v>
      </c>
      <c r="AB914" s="74">
        <f t="shared" si="557"/>
        <v>913</v>
      </c>
      <c r="AC914" s="80">
        <f t="shared" ref="AC914:AC977" si="568">AD914-AE914</f>
        <v>-2.0128897044290189E-3</v>
      </c>
      <c r="AD914" s="79">
        <f t="shared" si="549"/>
        <v>-1.1939325763479447E-2</v>
      </c>
      <c r="AE914" s="81">
        <f t="shared" ref="AE914:AE977" si="569">AE913+(0.2*(AD914-AE913))</f>
        <v>-9.926436059050428E-3</v>
      </c>
      <c r="AF914" s="19">
        <f t="shared" si="552"/>
        <v>-4.2329785824813025E-2</v>
      </c>
      <c r="AG914" s="93">
        <f t="shared" si="551"/>
        <v>-0.17410557640620156</v>
      </c>
      <c r="AH914" s="91">
        <f t="shared" si="553"/>
        <v>-2.9974535745284301E-4</v>
      </c>
      <c r="AI914" s="96">
        <f t="shared" si="554"/>
        <v>903.89030671209593</v>
      </c>
      <c r="AJ914" s="5">
        <f t="shared" si="558"/>
        <v>0</v>
      </c>
      <c r="AK914" s="5">
        <f t="shared" si="561"/>
        <v>0</v>
      </c>
      <c r="AL914" s="5">
        <f t="shared" si="563"/>
        <v>0</v>
      </c>
      <c r="AM914" s="95">
        <f t="shared" si="531"/>
        <v>3.5714285714285704E-3</v>
      </c>
      <c r="AN914" s="95">
        <f t="shared" si="532"/>
        <v>-7.8571428571428559E-3</v>
      </c>
      <c r="AO914" s="78">
        <f t="shared" si="533"/>
        <v>0.45454545454545447</v>
      </c>
      <c r="AP914" s="8">
        <f t="shared" si="534"/>
        <v>31.25</v>
      </c>
      <c r="AQ914" s="8">
        <f t="shared" si="567"/>
        <v>40.540540540540533</v>
      </c>
      <c r="AR914" s="8">
        <f t="shared" si="556"/>
        <v>0</v>
      </c>
      <c r="AS914" s="114">
        <f t="shared" si="562"/>
        <v>0</v>
      </c>
      <c r="AT914" s="103">
        <f t="shared" si="547"/>
        <v>-0.20825300724926321</v>
      </c>
      <c r="AU914" s="5">
        <f t="shared" si="559"/>
        <v>0.26</v>
      </c>
      <c r="AW914" s="210">
        <f t="shared" si="560"/>
        <v>0</v>
      </c>
      <c r="AX914" s="276">
        <f t="shared" si="565"/>
        <v>1.209194451506157E-2</v>
      </c>
      <c r="AY914" s="19">
        <f t="shared" si="548"/>
        <v>4.7921367321399962E-2</v>
      </c>
    </row>
    <row r="915" spans="1:51">
      <c r="A915" s="4">
        <v>39664</v>
      </c>
      <c r="B915" s="9">
        <f t="shared" si="555"/>
        <v>39664</v>
      </c>
      <c r="C915" s="5">
        <v>0.25</v>
      </c>
      <c r="D915" s="5">
        <v>0.26</v>
      </c>
      <c r="E915" s="5">
        <v>0.25</v>
      </c>
      <c r="F915" s="5">
        <v>0.25</v>
      </c>
      <c r="G915" s="6">
        <v>0</v>
      </c>
      <c r="H915" s="112">
        <v>0.25</v>
      </c>
      <c r="I915" s="19">
        <f t="shared" si="535"/>
        <v>-3.8461538461538491E-2</v>
      </c>
      <c r="J915" s="8">
        <f t="shared" si="536"/>
        <v>0.32567661580737733</v>
      </c>
      <c r="K915" s="8">
        <f t="shared" si="537"/>
        <v>0.23632338419262264</v>
      </c>
      <c r="L915" s="8">
        <f t="shared" si="538"/>
        <v>0.28099999999999997</v>
      </c>
      <c r="M915" s="19">
        <f t="shared" si="539"/>
        <v>0.37809729206452375</v>
      </c>
      <c r="N915" s="19">
        <f t="shared" si="540"/>
        <v>3.117443290324666E-2</v>
      </c>
      <c r="O915" s="19">
        <f t="shared" si="541"/>
        <v>-7.0834883921419792E-3</v>
      </c>
      <c r="P915" s="19">
        <f t="shared" si="542"/>
        <v>-1.5319232530738747E-2</v>
      </c>
      <c r="Q915" s="214"/>
      <c r="R915" s="305"/>
      <c r="S915" s="215"/>
      <c r="T915" t="str">
        <f t="shared" si="543"/>
        <v/>
      </c>
      <c r="U915" t="str">
        <f t="shared" si="544"/>
        <v/>
      </c>
      <c r="V915" t="str">
        <f t="shared" si="545"/>
        <v/>
      </c>
      <c r="W915" t="str">
        <f t="shared" si="546"/>
        <v/>
      </c>
      <c r="X915" s="10"/>
      <c r="Y915" s="219">
        <f t="shared" si="564"/>
        <v>-2.2857142857142863E-3</v>
      </c>
      <c r="Z915" s="78">
        <f t="shared" si="566"/>
        <v>0.26701782088516007</v>
      </c>
      <c r="AA915" s="78">
        <f t="shared" si="550"/>
        <v>0.27968288674404845</v>
      </c>
      <c r="AB915" s="74">
        <f t="shared" si="557"/>
        <v>914</v>
      </c>
      <c r="AC915" s="80">
        <f t="shared" si="568"/>
        <v>-2.1909038398703617E-3</v>
      </c>
      <c r="AD915" s="79">
        <f t="shared" si="549"/>
        <v>-1.266506585888838E-2</v>
      </c>
      <c r="AE915" s="81">
        <f t="shared" si="569"/>
        <v>-1.0474162019018018E-2</v>
      </c>
      <c r="AF915" s="19">
        <f t="shared" si="552"/>
        <v>-4.5283663960744243E-2</v>
      </c>
      <c r="AG915" s="93">
        <f t="shared" si="551"/>
        <v>8.8437103657320715E-2</v>
      </c>
      <c r="AH915" s="91">
        <f t="shared" si="553"/>
        <v>-1.5379814729561569E-4</v>
      </c>
      <c r="AI915" s="96">
        <f t="shared" si="554"/>
        <v>903.77609906383054</v>
      </c>
      <c r="AJ915" s="5">
        <f t="shared" si="558"/>
        <v>-1.0000000000000009E-2</v>
      </c>
      <c r="AK915" s="5">
        <f t="shared" si="561"/>
        <v>0</v>
      </c>
      <c r="AL915" s="5">
        <f t="shared" si="563"/>
        <v>-1.0000000000000009E-2</v>
      </c>
      <c r="AM915" s="95">
        <f t="shared" ref="AM915:AM978" si="570">(AVERAGE(AK902:AK915))</f>
        <v>3.5714285714285704E-3</v>
      </c>
      <c r="AN915" s="95">
        <f t="shared" ref="AN915:AN978" si="571">(AVERAGE(AL902:AL915))</f>
        <v>-7.8571428571428559E-3</v>
      </c>
      <c r="AO915" s="78">
        <f t="shared" ref="AO915:AO978" si="572">ABS(AM915/AN915)</f>
        <v>0.45454545454545447</v>
      </c>
      <c r="AP915" s="8">
        <f t="shared" ref="AP915:AP978" si="573">IF(AN915=0,100,100-(100/(1+AO915)))</f>
        <v>31.25</v>
      </c>
      <c r="AQ915" s="8">
        <f t="shared" si="567"/>
        <v>40.540540540540533</v>
      </c>
      <c r="AR915" s="8">
        <f t="shared" si="556"/>
        <v>-1</v>
      </c>
      <c r="AS915" s="114">
        <f t="shared" si="562"/>
        <v>0</v>
      </c>
      <c r="AT915" s="103">
        <f t="shared" si="547"/>
        <v>-0.20825300724926321</v>
      </c>
      <c r="AU915" s="5">
        <f t="shared" si="559"/>
        <v>0.25</v>
      </c>
      <c r="AW915" s="210">
        <f t="shared" si="560"/>
        <v>4.0000000000000036E-2</v>
      </c>
      <c r="AX915" s="276">
        <f t="shared" si="565"/>
        <v>1.2305533774952065E-2</v>
      </c>
      <c r="AY915" s="19">
        <f t="shared" si="548"/>
        <v>1.7663764469349877E-2</v>
      </c>
    </row>
    <row r="916" spans="1:51">
      <c r="A916" s="4">
        <v>39665</v>
      </c>
      <c r="B916" s="9">
        <f t="shared" si="555"/>
        <v>39665</v>
      </c>
      <c r="C916" s="5">
        <v>0.25</v>
      </c>
      <c r="D916" s="5">
        <v>0.26</v>
      </c>
      <c r="E916" s="5">
        <v>0.25</v>
      </c>
      <c r="F916" s="5">
        <v>0.25</v>
      </c>
      <c r="G916" s="6">
        <v>0</v>
      </c>
      <c r="H916" s="112">
        <v>0.25</v>
      </c>
      <c r="I916" s="19">
        <f t="shared" si="535"/>
        <v>0</v>
      </c>
      <c r="J916" s="8">
        <f t="shared" si="536"/>
        <v>0.32254211490264006</v>
      </c>
      <c r="K916" s="8">
        <f t="shared" si="537"/>
        <v>0.23345788509735976</v>
      </c>
      <c r="L916" s="8">
        <f t="shared" si="538"/>
        <v>0.27799999999999991</v>
      </c>
      <c r="M916" s="19">
        <f t="shared" si="539"/>
        <v>0.3815858683382195</v>
      </c>
      <c r="N916" s="19">
        <f t="shared" si="540"/>
        <v>9.2266629434109119E-3</v>
      </c>
      <c r="O916" s="19">
        <f t="shared" si="541"/>
        <v>-9.6245808037724815E-3</v>
      </c>
      <c r="P916" s="19">
        <f t="shared" si="542"/>
        <v>-1.2125330318252643E-2</v>
      </c>
      <c r="Q916" s="214"/>
      <c r="R916" s="305"/>
      <c r="S916" s="215"/>
      <c r="T916" t="str">
        <f t="shared" si="543"/>
        <v/>
      </c>
      <c r="U916" t="str">
        <f t="shared" si="544"/>
        <v/>
      </c>
      <c r="V916" t="str">
        <f t="shared" si="545"/>
        <v/>
      </c>
      <c r="W916" t="str">
        <f t="shared" si="546"/>
        <v/>
      </c>
      <c r="X916" s="10"/>
      <c r="Y916" s="219">
        <f t="shared" si="564"/>
        <v>-2.4395604395604405E-3</v>
      </c>
      <c r="Z916" s="78">
        <f t="shared" si="566"/>
        <v>0.26439707646884542</v>
      </c>
      <c r="AA916" s="78">
        <f t="shared" si="550"/>
        <v>0.27748635312498887</v>
      </c>
      <c r="AB916" s="74">
        <f t="shared" si="557"/>
        <v>915</v>
      </c>
      <c r="AC916" s="80">
        <f t="shared" si="568"/>
        <v>-2.0920917097003496E-3</v>
      </c>
      <c r="AD916" s="79">
        <f t="shared" si="549"/>
        <v>-1.3089276656143456E-2</v>
      </c>
      <c r="AE916" s="81">
        <f t="shared" si="569"/>
        <v>-1.0997184946443106E-2</v>
      </c>
      <c r="AF916" s="19">
        <f t="shared" si="552"/>
        <v>-4.7170884292993036E-2</v>
      </c>
      <c r="AG916" s="93">
        <f t="shared" si="551"/>
        <v>-4.5101080372317463E-2</v>
      </c>
      <c r="AH916" s="91">
        <f t="shared" si="553"/>
        <v>-5.8337954189649847E-5</v>
      </c>
      <c r="AI916" s="96">
        <f t="shared" si="554"/>
        <v>905.65673213093055</v>
      </c>
      <c r="AJ916" s="5">
        <f t="shared" si="558"/>
        <v>0</v>
      </c>
      <c r="AK916" s="5">
        <f t="shared" si="561"/>
        <v>0</v>
      </c>
      <c r="AL916" s="5">
        <f t="shared" si="563"/>
        <v>0</v>
      </c>
      <c r="AM916" s="95">
        <f t="shared" si="570"/>
        <v>3.5714285714285704E-3</v>
      </c>
      <c r="AN916" s="95">
        <f t="shared" si="571"/>
        <v>-5.7142857142857151E-3</v>
      </c>
      <c r="AO916" s="78">
        <f t="shared" si="572"/>
        <v>0.62499999999999978</v>
      </c>
      <c r="AP916" s="8">
        <f t="shared" si="573"/>
        <v>38.461538461538453</v>
      </c>
      <c r="AQ916" s="8">
        <f t="shared" si="567"/>
        <v>43.859649122807006</v>
      </c>
      <c r="AR916" s="8">
        <f t="shared" si="556"/>
        <v>-1</v>
      </c>
      <c r="AS916" s="114">
        <f t="shared" si="562"/>
        <v>0</v>
      </c>
      <c r="AT916" s="103">
        <f t="shared" si="547"/>
        <v>-0.20825300724926321</v>
      </c>
      <c r="AU916" s="5">
        <f t="shared" si="559"/>
        <v>0.25</v>
      </c>
      <c r="AW916" s="210">
        <f t="shared" si="560"/>
        <v>4.0000000000000036E-2</v>
      </c>
      <c r="AX916" s="276">
        <f t="shared" si="565"/>
        <v>1.2144221023926436E-2</v>
      </c>
      <c r="AY916" s="19">
        <f t="shared" si="548"/>
        <v>-1.310896008054372E-2</v>
      </c>
    </row>
    <row r="917" spans="1:51">
      <c r="A917" s="4">
        <v>39666</v>
      </c>
      <c r="B917" s="9">
        <f t="shared" si="555"/>
        <v>39666</v>
      </c>
      <c r="C917" s="5">
        <v>0.25</v>
      </c>
      <c r="D917" s="5">
        <v>0.26</v>
      </c>
      <c r="E917" s="5">
        <v>0.25</v>
      </c>
      <c r="F917" s="5">
        <v>0.26</v>
      </c>
      <c r="G917" s="6">
        <v>151000</v>
      </c>
      <c r="H917" s="112">
        <v>0.26</v>
      </c>
      <c r="I917" s="19">
        <f t="shared" si="535"/>
        <v>4.0000000000000036E-2</v>
      </c>
      <c r="J917" s="8">
        <f t="shared" si="536"/>
        <v>0.31574309757492669</v>
      </c>
      <c r="K917" s="8">
        <f t="shared" si="537"/>
        <v>0.23425690242507324</v>
      </c>
      <c r="L917" s="8">
        <f t="shared" si="538"/>
        <v>0.27499999999999997</v>
      </c>
      <c r="M917" s="19">
        <f t="shared" si="539"/>
        <v>0.34784970818913946</v>
      </c>
      <c r="N917" s="19">
        <f t="shared" si="540"/>
        <v>-8.8410402345345557E-2</v>
      </c>
      <c r="O917" s="19">
        <f t="shared" si="541"/>
        <v>-2.1079471528131048E-2</v>
      </c>
      <c r="P917" s="19">
        <f t="shared" si="542"/>
        <v>3.4225330507909957E-3</v>
      </c>
      <c r="Q917" s="214"/>
      <c r="R917" s="305"/>
      <c r="S917" s="215"/>
      <c r="T917" t="str">
        <f t="shared" si="543"/>
        <v/>
      </c>
      <c r="U917" t="str">
        <f t="shared" si="544"/>
        <v/>
      </c>
      <c r="V917" t="str">
        <f t="shared" si="545"/>
        <v/>
      </c>
      <c r="W917" t="str">
        <f t="shared" si="546"/>
        <v/>
      </c>
      <c r="X917" s="10"/>
      <c r="Y917" s="219">
        <f t="shared" si="564"/>
        <v>-1.5164835164835177E-3</v>
      </c>
      <c r="Z917" s="78">
        <f t="shared" si="566"/>
        <v>0.26371992669264321</v>
      </c>
      <c r="AA917" s="78">
        <f t="shared" si="550"/>
        <v>0.27619236299373967</v>
      </c>
      <c r="AB917" s="74">
        <f t="shared" si="557"/>
        <v>916</v>
      </c>
      <c r="AC917" s="80">
        <f t="shared" si="568"/>
        <v>-1.1802010837226803E-3</v>
      </c>
      <c r="AD917" s="79">
        <f t="shared" si="549"/>
        <v>-1.2472436301096457E-2</v>
      </c>
      <c r="AE917" s="81">
        <f t="shared" si="569"/>
        <v>-1.1292235217373776E-2</v>
      </c>
      <c r="AF917" s="19">
        <f t="shared" si="552"/>
        <v>-4.515851258848589E-2</v>
      </c>
      <c r="AG917" s="93">
        <f t="shared" si="551"/>
        <v>-0.43587507266030867</v>
      </c>
      <c r="AH917" s="91">
        <f t="shared" si="553"/>
        <v>6.9531514514655608E-5</v>
      </c>
      <c r="AI917" s="96">
        <f t="shared" si="554"/>
        <v>920.99098196045384</v>
      </c>
      <c r="AJ917" s="5">
        <f t="shared" si="558"/>
        <v>1.0000000000000009E-2</v>
      </c>
      <c r="AK917" s="5">
        <f t="shared" si="561"/>
        <v>1.0000000000000009E-2</v>
      </c>
      <c r="AL917" s="5">
        <f t="shared" si="563"/>
        <v>0</v>
      </c>
      <c r="AM917" s="95">
        <f t="shared" si="570"/>
        <v>2.8571428571428597E-3</v>
      </c>
      <c r="AN917" s="95">
        <f t="shared" si="571"/>
        <v>-5.7142857142857151E-3</v>
      </c>
      <c r="AO917" s="78">
        <f t="shared" si="572"/>
        <v>0.50000000000000033</v>
      </c>
      <c r="AP917" s="8">
        <f t="shared" si="573"/>
        <v>33.333333333333357</v>
      </c>
      <c r="AQ917" s="8">
        <f t="shared" si="567"/>
        <v>38.461538461538481</v>
      </c>
      <c r="AR917" s="8">
        <f t="shared" si="556"/>
        <v>1</v>
      </c>
      <c r="AS917" s="114">
        <f t="shared" si="562"/>
        <v>151000</v>
      </c>
      <c r="AT917" s="103">
        <f t="shared" si="547"/>
        <v>-8.2600239377618276E-2</v>
      </c>
      <c r="AU917" s="5">
        <f t="shared" si="559"/>
        <v>0.26</v>
      </c>
      <c r="AW917" s="210">
        <f t="shared" si="560"/>
        <v>4.0000000000000036E-2</v>
      </c>
      <c r="AX917" s="276">
        <f t="shared" si="565"/>
        <v>1.0264508059534237E-2</v>
      </c>
      <c r="AY917" s="19">
        <f t="shared" si="548"/>
        <v>-0.15478250607336649</v>
      </c>
    </row>
    <row r="918" spans="1:51">
      <c r="A918" s="4">
        <v>39667</v>
      </c>
      <c r="B918" s="9">
        <f t="shared" si="555"/>
        <v>39667</v>
      </c>
      <c r="C918" s="5">
        <v>0.26</v>
      </c>
      <c r="D918" s="5">
        <v>0.26</v>
      </c>
      <c r="E918" s="5">
        <v>0.23</v>
      </c>
      <c r="F918" s="5">
        <v>0.26</v>
      </c>
      <c r="G918" s="6">
        <v>120000</v>
      </c>
      <c r="H918" s="112">
        <v>0.26</v>
      </c>
      <c r="I918" s="19">
        <f t="shared" ref="I918:I981" si="574">IF(A919&gt;A918,(H918-H917)/H917, (H918-H919)/H919)</f>
        <v>0</v>
      </c>
      <c r="J918" s="8">
        <f t="shared" ref="J918:J981" si="575">(L918)+2*STDEVPA(H899:H918)</f>
        <v>0.31413249930782006</v>
      </c>
      <c r="K918" s="8">
        <f t="shared" ref="K918:K981" si="576">(L918)-(2*STDEVPA(H899:H918))</f>
        <v>0.2328675006921799</v>
      </c>
      <c r="L918" s="8">
        <f t="shared" ref="L918:L981" si="577">AVERAGE(H899:H918)</f>
        <v>0.27349999999999997</v>
      </c>
      <c r="M918" s="19">
        <f t="shared" ref="M918:M981" si="578">(J918-K918)/K918</f>
        <v>0.34897526865744033</v>
      </c>
      <c r="N918" s="19">
        <f t="shared" ref="N918:N981" si="579">IF(A919&gt;A918,(M918-M917)/M917, (M918-M919)/M919)</f>
        <v>3.2357666020776331E-3</v>
      </c>
      <c r="O918" s="19">
        <f t="shared" ref="O918:O981" si="580">IF(A919&gt;A918,(J918-J917)/J917, (J918-J919)/J919)</f>
        <v>-5.1009769634771948E-3</v>
      </c>
      <c r="P918" s="19">
        <f t="shared" ref="P918:P981" si="581">IF(A919&gt;A918,(K918-K917)/K917, (K918-K919)/K919)</f>
        <v>-5.9311026420565769E-3</v>
      </c>
      <c r="Q918" s="214"/>
      <c r="R918" s="305"/>
      <c r="S918" s="215"/>
      <c r="T918" t="str">
        <f t="shared" ref="T918:T981" si="582">IF(C918&gt;$J918,"BrokeBandUpper", IF(C918&lt;$K918,"BrokeBandLower", ""))</f>
        <v/>
      </c>
      <c r="U918" t="str">
        <f t="shared" ref="U918:U981" si="583">IF(D918&gt;$J918,"BrokeBandUpper", IF(D918&lt;$K918,"BrokeBandLower", ""))</f>
        <v/>
      </c>
      <c r="V918" t="str">
        <f t="shared" ref="V918:V981" si="584">IF(E918&gt;$J918,"BrokeBandUpper", IF(E918&lt;$K918,"BrokeBandLower", ""))</f>
        <v>BrokeBandLower</v>
      </c>
      <c r="W918" t="str">
        <f t="shared" ref="W918:W981" si="585">IF(F918&gt;$J918,"BrokeBandUpper", IF(F918&lt;$K918,"BrokeBandLower", ""))</f>
        <v/>
      </c>
      <c r="X918" s="10"/>
      <c r="Y918" s="219">
        <f t="shared" si="564"/>
        <v>-1.7362637362637377E-3</v>
      </c>
      <c r="Z918" s="78">
        <f t="shared" si="566"/>
        <v>0.26314705798197618</v>
      </c>
      <c r="AA918" s="78">
        <f t="shared" si="550"/>
        <v>0.27499412813220292</v>
      </c>
      <c r="AB918" s="74">
        <f t="shared" si="557"/>
        <v>917</v>
      </c>
      <c r="AC918" s="80">
        <f t="shared" si="568"/>
        <v>-4.4386794628236727E-4</v>
      </c>
      <c r="AD918" s="79">
        <f t="shared" si="549"/>
        <v>-1.1847070150226735E-2</v>
      </c>
      <c r="AE918" s="81">
        <f t="shared" si="569"/>
        <v>-1.1403202203944368E-2</v>
      </c>
      <c r="AF918" s="19">
        <f t="shared" si="552"/>
        <v>-4.3081174971602583E-2</v>
      </c>
      <c r="AG918" s="93">
        <f t="shared" si="551"/>
        <v>-0.62390481384554819</v>
      </c>
      <c r="AH918" s="91">
        <f t="shared" si="553"/>
        <v>1.3770591928940362E-4</v>
      </c>
      <c r="AI918" s="96">
        <f t="shared" si="554"/>
        <v>920.88132707066279</v>
      </c>
      <c r="AJ918" s="5">
        <f t="shared" si="558"/>
        <v>0</v>
      </c>
      <c r="AK918" s="5">
        <f t="shared" si="561"/>
        <v>0</v>
      </c>
      <c r="AL918" s="5">
        <f t="shared" si="563"/>
        <v>0</v>
      </c>
      <c r="AM918" s="95">
        <f t="shared" si="570"/>
        <v>2.8571428571428597E-3</v>
      </c>
      <c r="AN918" s="95">
        <f t="shared" si="571"/>
        <v>-2.8571428571428597E-3</v>
      </c>
      <c r="AO918" s="78">
        <f t="shared" si="572"/>
        <v>1</v>
      </c>
      <c r="AP918" s="8">
        <f t="shared" si="573"/>
        <v>50</v>
      </c>
      <c r="AQ918" s="8">
        <f t="shared" si="567"/>
        <v>50</v>
      </c>
      <c r="AR918" s="8">
        <f t="shared" si="556"/>
        <v>1</v>
      </c>
      <c r="AS918" s="114">
        <f t="shared" si="562"/>
        <v>120000</v>
      </c>
      <c r="AT918" s="103">
        <f t="shared" si="547"/>
        <v>6.2363254364993036E-2</v>
      </c>
      <c r="AU918" s="5">
        <f t="shared" si="559"/>
        <v>0.26</v>
      </c>
      <c r="AW918" s="210">
        <f t="shared" si="560"/>
        <v>0.13043478260869565</v>
      </c>
      <c r="AX918" s="276">
        <f t="shared" si="565"/>
        <v>9.0513672739965297E-3</v>
      </c>
      <c r="AY918" s="19">
        <f t="shared" si="548"/>
        <v>-0.1181879130009427</v>
      </c>
    </row>
    <row r="919" spans="1:51">
      <c r="A919" s="4">
        <v>39668</v>
      </c>
      <c r="B919" s="9">
        <f t="shared" si="555"/>
        <v>39668</v>
      </c>
      <c r="C919" s="5">
        <v>0.26</v>
      </c>
      <c r="D919" s="5">
        <v>0.26</v>
      </c>
      <c r="E919" s="5">
        <v>0.26</v>
      </c>
      <c r="F919" s="5">
        <v>0.26</v>
      </c>
      <c r="G919" s="6">
        <v>117000</v>
      </c>
      <c r="H919" s="112">
        <v>0.26</v>
      </c>
      <c r="I919" s="19">
        <f t="shared" si="574"/>
        <v>0</v>
      </c>
      <c r="J919" s="8">
        <f t="shared" si="575"/>
        <v>0.30836308338453877</v>
      </c>
      <c r="K919" s="8">
        <f t="shared" si="576"/>
        <v>0.23363691661546115</v>
      </c>
      <c r="L919" s="8">
        <f t="shared" si="577"/>
        <v>0.27099999999999996</v>
      </c>
      <c r="M919" s="19">
        <f t="shared" si="578"/>
        <v>0.31983886729710648</v>
      </c>
      <c r="N919" s="19">
        <f t="shared" si="579"/>
        <v>-8.3491307199005577E-2</v>
      </c>
      <c r="O919" s="19">
        <f t="shared" si="580"/>
        <v>-1.8366186039311408E-2</v>
      </c>
      <c r="P919" s="19">
        <f t="shared" si="581"/>
        <v>3.3040931903087619E-3</v>
      </c>
      <c r="Q919" s="214"/>
      <c r="R919" s="305"/>
      <c r="S919" s="215"/>
      <c r="T919" t="str">
        <f t="shared" si="582"/>
        <v/>
      </c>
      <c r="U919" t="str">
        <f t="shared" si="583"/>
        <v/>
      </c>
      <c r="V919" t="str">
        <f t="shared" si="584"/>
        <v/>
      </c>
      <c r="W919" t="str">
        <f t="shared" si="585"/>
        <v/>
      </c>
      <c r="X919" s="10"/>
      <c r="Y919" s="219">
        <f t="shared" si="564"/>
        <v>-1.6263736263736278E-3</v>
      </c>
      <c r="Z919" s="78">
        <f t="shared" si="566"/>
        <v>0.26266241105275184</v>
      </c>
      <c r="AA919" s="78">
        <f t="shared" si="550"/>
        <v>0.27388456265041988</v>
      </c>
      <c r="AB919" s="74">
        <f t="shared" si="557"/>
        <v>918</v>
      </c>
      <c r="AC919" s="80">
        <f t="shared" si="568"/>
        <v>1.4484048502106175E-4</v>
      </c>
      <c r="AD919" s="79">
        <f t="shared" si="549"/>
        <v>-1.122215159766804E-2</v>
      </c>
      <c r="AE919" s="81">
        <f t="shared" si="569"/>
        <v>-1.1366992082689101E-2</v>
      </c>
      <c r="AF919" s="19">
        <f t="shared" si="552"/>
        <v>-4.0974020182334051E-2</v>
      </c>
      <c r="AG919" s="93">
        <f t="shared" si="551"/>
        <v>-1.3263143604627878</v>
      </c>
      <c r="AH919" s="91">
        <f t="shared" si="553"/>
        <v>1.8567856422226455E-4</v>
      </c>
      <c r="AI919" s="96">
        <f t="shared" si="554"/>
        <v>918.93815171285451</v>
      </c>
      <c r="AJ919" s="5">
        <f t="shared" si="558"/>
        <v>0</v>
      </c>
      <c r="AK919" s="5">
        <f t="shared" si="561"/>
        <v>0</v>
      </c>
      <c r="AL919" s="5">
        <f t="shared" si="563"/>
        <v>0</v>
      </c>
      <c r="AM919" s="95">
        <f t="shared" si="570"/>
        <v>2.1428571428571447E-3</v>
      </c>
      <c r="AN919" s="95">
        <f t="shared" si="571"/>
        <v>-2.8571428571428597E-3</v>
      </c>
      <c r="AO919" s="78">
        <f t="shared" si="572"/>
        <v>0.75</v>
      </c>
      <c r="AP919" s="8">
        <f t="shared" si="573"/>
        <v>42.857142857142854</v>
      </c>
      <c r="AQ919" s="8">
        <f t="shared" si="567"/>
        <v>50</v>
      </c>
      <c r="AR919" s="8">
        <f t="shared" si="556"/>
        <v>0</v>
      </c>
      <c r="AS919" s="114">
        <f t="shared" si="562"/>
        <v>0</v>
      </c>
      <c r="AT919" s="103">
        <f t="shared" si="547"/>
        <v>5.7509353287012212E-2</v>
      </c>
      <c r="AU919" s="5">
        <f t="shared" si="559"/>
        <v>0.26</v>
      </c>
      <c r="AW919" s="210">
        <f t="shared" si="560"/>
        <v>0</v>
      </c>
      <c r="AX919" s="276">
        <f t="shared" si="565"/>
        <v>6.9630938743370082E-3</v>
      </c>
      <c r="AY919" s="19">
        <f t="shared" si="548"/>
        <v>-0.23071358574288278</v>
      </c>
    </row>
    <row r="920" spans="1:51">
      <c r="A920" s="4">
        <v>39671</v>
      </c>
      <c r="B920" s="9">
        <f t="shared" si="555"/>
        <v>39671</v>
      </c>
      <c r="C920" s="5">
        <v>0.26</v>
      </c>
      <c r="D920" s="5">
        <v>0.26</v>
      </c>
      <c r="E920" s="5">
        <v>0.26</v>
      </c>
      <c r="F920" s="5">
        <v>0.26</v>
      </c>
      <c r="G920" s="6">
        <v>20000</v>
      </c>
      <c r="H920" s="112">
        <v>0.26</v>
      </c>
      <c r="I920" s="19">
        <f t="shared" si="574"/>
        <v>0</v>
      </c>
      <c r="J920" s="8">
        <f t="shared" si="575"/>
        <v>0.29806659275674574</v>
      </c>
      <c r="K920" s="8">
        <f t="shared" si="576"/>
        <v>0.2379334072432541</v>
      </c>
      <c r="L920" s="8">
        <f t="shared" si="577"/>
        <v>0.2679999999999999</v>
      </c>
      <c r="M920" s="19">
        <f t="shared" si="578"/>
        <v>0.25273115789080325</v>
      </c>
      <c r="N920" s="19">
        <f t="shared" si="579"/>
        <v>-0.20981724320567072</v>
      </c>
      <c r="O920" s="19">
        <f t="shared" si="580"/>
        <v>-3.3390801891006433E-2</v>
      </c>
      <c r="P920" s="19">
        <f t="shared" si="581"/>
        <v>1.8389605076257962E-2</v>
      </c>
      <c r="Q920" s="214"/>
      <c r="R920" s="305"/>
      <c r="S920" s="215"/>
      <c r="T920" t="str">
        <f t="shared" si="582"/>
        <v/>
      </c>
      <c r="U920" t="str">
        <f t="shared" si="583"/>
        <v/>
      </c>
      <c r="V920" t="str">
        <f t="shared" si="584"/>
        <v/>
      </c>
      <c r="W920" t="str">
        <f t="shared" si="585"/>
        <v/>
      </c>
      <c r="X920" s="10"/>
      <c r="Y920" s="219">
        <f t="shared" si="564"/>
        <v>-1.1428571428571438E-3</v>
      </c>
      <c r="Z920" s="78">
        <f t="shared" si="566"/>
        <v>0.26225239975062808</v>
      </c>
      <c r="AA920" s="78">
        <f t="shared" si="550"/>
        <v>0.27285710501428884</v>
      </c>
      <c r="AB920" s="74">
        <f t="shared" si="557"/>
        <v>919</v>
      </c>
      <c r="AC920" s="80">
        <f t="shared" si="568"/>
        <v>6.0982945522267996E-4</v>
      </c>
      <c r="AD920" s="79">
        <f t="shared" si="549"/>
        <v>-1.0604705263660752E-2</v>
      </c>
      <c r="AE920" s="81">
        <f t="shared" si="569"/>
        <v>-1.1214534718883432E-2</v>
      </c>
      <c r="AF920" s="19">
        <f t="shared" si="552"/>
        <v>-3.8865417351347367E-2</v>
      </c>
      <c r="AG920" s="93">
        <f t="shared" si="551"/>
        <v>3.2103522032117096</v>
      </c>
      <c r="AH920" s="91">
        <f t="shared" si="553"/>
        <v>2.4196374583522945E-4</v>
      </c>
      <c r="AI920" s="96">
        <f t="shared" si="554"/>
        <v>918.17470555292914</v>
      </c>
      <c r="AJ920" s="5">
        <f t="shared" si="558"/>
        <v>0</v>
      </c>
      <c r="AK920" s="5">
        <f t="shared" si="561"/>
        <v>0</v>
      </c>
      <c r="AL920" s="5">
        <f t="shared" si="563"/>
        <v>0</v>
      </c>
      <c r="AM920" s="95">
        <f t="shared" si="570"/>
        <v>1.4285714285714299E-3</v>
      </c>
      <c r="AN920" s="95">
        <f t="shared" si="571"/>
        <v>-2.8571428571428597E-3</v>
      </c>
      <c r="AO920" s="78">
        <f t="shared" si="572"/>
        <v>0.5</v>
      </c>
      <c r="AP920" s="8">
        <f t="shared" si="573"/>
        <v>33.333333333333329</v>
      </c>
      <c r="AQ920" s="8">
        <f t="shared" si="567"/>
        <v>50</v>
      </c>
      <c r="AR920" s="8">
        <f t="shared" si="556"/>
        <v>0</v>
      </c>
      <c r="AS920" s="114">
        <f t="shared" si="562"/>
        <v>0</v>
      </c>
      <c r="AT920" s="103">
        <f t="shared" ref="AT920:AT983" si="586">SUM(AS901:AS920)/SUM(G901:G920)</f>
        <v>2.5331827167466736E-2</v>
      </c>
      <c r="AU920" s="5">
        <f t="shared" si="559"/>
        <v>0.26</v>
      </c>
      <c r="AW920" s="210">
        <f t="shared" si="560"/>
        <v>0</v>
      </c>
      <c r="AX920" s="276">
        <f t="shared" si="565"/>
        <v>2.7294484780741842E-3</v>
      </c>
      <c r="AY920" s="19">
        <f t="shared" ref="AY920:AY983" si="587">IF((AX920&gt;AX919),ABS(AX920-AX919)/ABS(AX919),-1*ABS(AX920-AX919)/ABS(AX919))</f>
        <v>-0.60801210965519703</v>
      </c>
    </row>
    <row r="921" spans="1:51">
      <c r="A921" s="4">
        <v>39672</v>
      </c>
      <c r="B921" s="9">
        <f t="shared" si="555"/>
        <v>39672</v>
      </c>
      <c r="C921" s="5">
        <v>0.25</v>
      </c>
      <c r="D921" s="5">
        <v>0.25</v>
      </c>
      <c r="E921" s="5">
        <v>0.25</v>
      </c>
      <c r="F921" s="5">
        <v>0.25</v>
      </c>
      <c r="G921" s="6">
        <v>14000</v>
      </c>
      <c r="H921" s="112">
        <v>0.25</v>
      </c>
      <c r="I921" s="19">
        <f t="shared" si="574"/>
        <v>-3.8461538461538491E-2</v>
      </c>
      <c r="J921" s="8">
        <f t="shared" si="575"/>
        <v>0.28908318915758452</v>
      </c>
      <c r="K921" s="8">
        <f t="shared" si="576"/>
        <v>0.24091681084241531</v>
      </c>
      <c r="L921" s="8">
        <f t="shared" si="577"/>
        <v>0.2649999999999999</v>
      </c>
      <c r="M921" s="19">
        <f t="shared" si="578"/>
        <v>0.19992950324531331</v>
      </c>
      <c r="N921" s="19">
        <f t="shared" si="579"/>
        <v>-0.20892419868666842</v>
      </c>
      <c r="O921" s="19">
        <f t="shared" si="580"/>
        <v>-3.0138914650165577E-2</v>
      </c>
      <c r="P921" s="19">
        <f t="shared" si="581"/>
        <v>1.2538817620138131E-2</v>
      </c>
      <c r="Q921" s="214"/>
      <c r="R921" s="305"/>
      <c r="S921" s="215"/>
      <c r="T921" t="str">
        <f t="shared" si="582"/>
        <v/>
      </c>
      <c r="U921" t="str">
        <f t="shared" si="583"/>
        <v/>
      </c>
      <c r="V921" t="str">
        <f t="shared" si="584"/>
        <v/>
      </c>
      <c r="W921" t="str">
        <f t="shared" si="585"/>
        <v/>
      </c>
      <c r="X921" s="10"/>
      <c r="Y921" s="219">
        <f t="shared" si="564"/>
        <v>-1.1868131868131879E-3</v>
      </c>
      <c r="Z921" s="78">
        <f t="shared" si="566"/>
        <v>0.26036553018903136</v>
      </c>
      <c r="AA921" s="78">
        <f t="shared" si="550"/>
        <v>0.27116567924323148</v>
      </c>
      <c r="AB921" s="74">
        <f t="shared" si="557"/>
        <v>920</v>
      </c>
      <c r="AC921" s="80">
        <f t="shared" si="568"/>
        <v>3.3150853174664444E-4</v>
      </c>
      <c r="AD921" s="79">
        <f t="shared" si="549"/>
        <v>-1.0800149054200125E-2</v>
      </c>
      <c r="AE921" s="81">
        <f t="shared" si="569"/>
        <v>-1.113165758594677E-2</v>
      </c>
      <c r="AF921" s="19">
        <f t="shared" si="552"/>
        <v>-3.9828598826891201E-2</v>
      </c>
      <c r="AG921" s="93">
        <f t="shared" si="551"/>
        <v>-0.45639140761806318</v>
      </c>
      <c r="AH921" s="91">
        <f t="shared" si="553"/>
        <v>2.661973484691347E-4</v>
      </c>
      <c r="AI921" s="96">
        <f t="shared" si="554"/>
        <v>918.24385752086664</v>
      </c>
      <c r="AJ921" s="5">
        <f t="shared" si="558"/>
        <v>-1.0000000000000009E-2</v>
      </c>
      <c r="AK921" s="5">
        <f t="shared" si="561"/>
        <v>0</v>
      </c>
      <c r="AL921" s="5">
        <f t="shared" si="563"/>
        <v>-1.0000000000000009E-2</v>
      </c>
      <c r="AM921" s="95">
        <f t="shared" si="570"/>
        <v>1.4285714285714299E-3</v>
      </c>
      <c r="AN921" s="95">
        <f t="shared" si="571"/>
        <v>-2.8571428571428597E-3</v>
      </c>
      <c r="AO921" s="78">
        <f t="shared" si="572"/>
        <v>0.5</v>
      </c>
      <c r="AP921" s="8">
        <f t="shared" si="573"/>
        <v>33.333333333333329</v>
      </c>
      <c r="AQ921" s="8">
        <f t="shared" si="567"/>
        <v>50</v>
      </c>
      <c r="AR921" s="8">
        <f t="shared" si="556"/>
        <v>0</v>
      </c>
      <c r="AS921" s="114">
        <f t="shared" si="562"/>
        <v>0</v>
      </c>
      <c r="AT921" s="103">
        <f t="shared" si="586"/>
        <v>2.5106710517108589E-2</v>
      </c>
      <c r="AU921" s="5">
        <f t="shared" si="559"/>
        <v>0.25</v>
      </c>
      <c r="AW921" s="210">
        <f t="shared" si="560"/>
        <v>0</v>
      </c>
      <c r="AX921" s="276">
        <f t="shared" si="565"/>
        <v>-2.5992371933309119E-3</v>
      </c>
      <c r="AY921" s="19">
        <f t="shared" si="587"/>
        <v>-1.9522939209920001</v>
      </c>
    </row>
    <row r="922" spans="1:51">
      <c r="A922" s="4">
        <v>39673</v>
      </c>
      <c r="B922" s="9">
        <f t="shared" si="555"/>
        <v>39673</v>
      </c>
      <c r="C922" s="5">
        <v>0.26</v>
      </c>
      <c r="D922" s="5">
        <v>0.26</v>
      </c>
      <c r="E922" s="5">
        <v>0.24</v>
      </c>
      <c r="F922" s="5">
        <v>0.25</v>
      </c>
      <c r="G922" s="6">
        <v>55900</v>
      </c>
      <c r="H922" s="112">
        <v>0.25</v>
      </c>
      <c r="I922" s="19">
        <f t="shared" si="574"/>
        <v>0</v>
      </c>
      <c r="J922" s="8">
        <f t="shared" si="575"/>
        <v>0.28739560629069699</v>
      </c>
      <c r="K922" s="8">
        <f t="shared" si="576"/>
        <v>0.23960439370930292</v>
      </c>
      <c r="L922" s="8">
        <f t="shared" si="577"/>
        <v>0.26349999999999996</v>
      </c>
      <c r="M922" s="19">
        <f t="shared" si="578"/>
        <v>0.19945883229243355</v>
      </c>
      <c r="N922" s="19">
        <f t="shared" si="579"/>
        <v>-2.354184576261568E-3</v>
      </c>
      <c r="O922" s="19">
        <f t="shared" si="580"/>
        <v>-5.8377066885324652E-3</v>
      </c>
      <c r="P922" s="19">
        <f t="shared" si="581"/>
        <v>-5.4475946635822352E-3</v>
      </c>
      <c r="Q922" s="214"/>
      <c r="R922" s="305"/>
      <c r="S922" s="215"/>
      <c r="T922" t="str">
        <f t="shared" si="582"/>
        <v/>
      </c>
      <c r="U922" t="str">
        <f t="shared" si="583"/>
        <v/>
      </c>
      <c r="V922" t="str">
        <f t="shared" si="584"/>
        <v/>
      </c>
      <c r="W922" t="str">
        <f t="shared" si="585"/>
        <v/>
      </c>
      <c r="X922" s="10"/>
      <c r="Y922" s="219">
        <f t="shared" si="564"/>
        <v>-8.1318681318681392E-4</v>
      </c>
      <c r="Z922" s="78">
        <f t="shared" si="566"/>
        <v>0.25876923853992051</v>
      </c>
      <c r="AA922" s="78">
        <f t="shared" si="550"/>
        <v>0.26959941897923234</v>
      </c>
      <c r="AB922" s="74">
        <f t="shared" si="557"/>
        <v>921</v>
      </c>
      <c r="AC922" s="80">
        <f t="shared" si="568"/>
        <v>2.4118171730795092E-4</v>
      </c>
      <c r="AD922" s="79">
        <f t="shared" si="549"/>
        <v>-1.0830180439311832E-2</v>
      </c>
      <c r="AE922" s="81">
        <f t="shared" si="569"/>
        <v>-1.1071362156619783E-2</v>
      </c>
      <c r="AF922" s="19">
        <f t="shared" si="552"/>
        <v>-4.0171379004886126E-2</v>
      </c>
      <c r="AG922" s="93">
        <f t="shared" si="551"/>
        <v>-0.27247206568947624</v>
      </c>
      <c r="AH922" s="91">
        <f t="shared" si="553"/>
        <v>2.9519149385750419E-4</v>
      </c>
      <c r="AI922" s="96">
        <f t="shared" si="554"/>
        <v>918.66686210027297</v>
      </c>
      <c r="AJ922" s="5">
        <f t="shared" si="558"/>
        <v>0</v>
      </c>
      <c r="AK922" s="5">
        <f t="shared" si="561"/>
        <v>0</v>
      </c>
      <c r="AL922" s="5">
        <f t="shared" si="563"/>
        <v>0</v>
      </c>
      <c r="AM922" s="95">
        <f t="shared" si="570"/>
        <v>7.1428571428571494E-4</v>
      </c>
      <c r="AN922" s="95">
        <f t="shared" si="571"/>
        <v>-2.8571428571428597E-3</v>
      </c>
      <c r="AO922" s="78">
        <f t="shared" si="572"/>
        <v>0.25</v>
      </c>
      <c r="AP922" s="8">
        <f t="shared" si="573"/>
        <v>20</v>
      </c>
      <c r="AQ922" s="8">
        <f t="shared" si="567"/>
        <v>50</v>
      </c>
      <c r="AR922" s="8">
        <f t="shared" si="556"/>
        <v>0</v>
      </c>
      <c r="AS922" s="114">
        <f t="shared" si="562"/>
        <v>0</v>
      </c>
      <c r="AT922" s="103">
        <f t="shared" si="586"/>
        <v>9.0080275229357715E-2</v>
      </c>
      <c r="AU922" s="5">
        <f t="shared" si="559"/>
        <v>0.25</v>
      </c>
      <c r="AW922" s="210">
        <f t="shared" si="560"/>
        <v>8.3333333333333412E-2</v>
      </c>
      <c r="AX922" s="276">
        <f t="shared" si="565"/>
        <v>-7.5960909016184984E-3</v>
      </c>
      <c r="AY922" s="19">
        <f t="shared" si="587"/>
        <v>-1.9224308274398532</v>
      </c>
    </row>
    <row r="923" spans="1:51">
      <c r="A923" s="4">
        <v>39674</v>
      </c>
      <c r="B923" s="9">
        <f t="shared" si="555"/>
        <v>39674</v>
      </c>
      <c r="C923" s="5">
        <v>0.26</v>
      </c>
      <c r="D923" s="5">
        <v>0.26</v>
      </c>
      <c r="E923" s="5">
        <v>0.23</v>
      </c>
      <c r="F923" s="5">
        <v>0.25</v>
      </c>
      <c r="G923" s="6">
        <v>304000</v>
      </c>
      <c r="H923" s="112">
        <v>0.25</v>
      </c>
      <c r="I923" s="19">
        <f t="shared" si="574"/>
        <v>0</v>
      </c>
      <c r="J923" s="8">
        <f t="shared" si="575"/>
        <v>0.27877638883463113</v>
      </c>
      <c r="K923" s="8">
        <f t="shared" si="576"/>
        <v>0.24322361116536875</v>
      </c>
      <c r="L923" s="8">
        <f t="shared" si="577"/>
        <v>0.26099999999999995</v>
      </c>
      <c r="M923" s="19">
        <f t="shared" si="578"/>
        <v>0.14617321689665191</v>
      </c>
      <c r="N923" s="19">
        <f t="shared" si="579"/>
        <v>-0.26715094429941183</v>
      </c>
      <c r="O923" s="19">
        <f t="shared" si="580"/>
        <v>-2.9990776711275244E-2</v>
      </c>
      <c r="P923" s="19">
        <f t="shared" si="581"/>
        <v>1.510497115698472E-2</v>
      </c>
      <c r="Q923" s="214"/>
      <c r="R923" s="305"/>
      <c r="S923" s="215"/>
      <c r="T923" t="str">
        <f t="shared" si="582"/>
        <v/>
      </c>
      <c r="U923" t="str">
        <f t="shared" si="583"/>
        <v/>
      </c>
      <c r="V923" t="str">
        <f t="shared" si="584"/>
        <v>BrokeBandLower</v>
      </c>
      <c r="W923" t="str">
        <f t="shared" si="585"/>
        <v/>
      </c>
      <c r="X923" s="10"/>
      <c r="Y923" s="219">
        <f t="shared" si="564"/>
        <v>-6.3736263736263797E-4</v>
      </c>
      <c r="Z923" s="78">
        <f t="shared" si="566"/>
        <v>0.25741877580477274</v>
      </c>
      <c r="AA923" s="78">
        <f t="shared" si="550"/>
        <v>0.26814906197476912</v>
      </c>
      <c r="AB923" s="74">
        <f t="shared" si="557"/>
        <v>922</v>
      </c>
      <c r="AC923" s="80">
        <f t="shared" si="568"/>
        <v>2.728607892987199E-4</v>
      </c>
      <c r="AD923" s="79">
        <f t="shared" ref="AD923:AD986" si="588">Z923-AA923</f>
        <v>-1.0730286169996384E-2</v>
      </c>
      <c r="AE923" s="81">
        <f t="shared" si="569"/>
        <v>-1.1003146959295104E-2</v>
      </c>
      <c r="AF923" s="19">
        <f t="shared" si="552"/>
        <v>-4.0016124207087569E-2</v>
      </c>
      <c r="AG923" s="93">
        <f t="shared" si="551"/>
        <v>0.13134939225231496</v>
      </c>
      <c r="AH923" s="91">
        <f t="shared" si="553"/>
        <v>3.1231662685685747E-4</v>
      </c>
      <c r="AI923" s="96">
        <f t="shared" si="554"/>
        <v>919.09232343667293</v>
      </c>
      <c r="AJ923" s="5">
        <f t="shared" si="558"/>
        <v>0</v>
      </c>
      <c r="AK923" s="5">
        <f t="shared" si="561"/>
        <v>0</v>
      </c>
      <c r="AL923" s="5">
        <f t="shared" si="563"/>
        <v>0</v>
      </c>
      <c r="AM923" s="95">
        <f t="shared" si="570"/>
        <v>7.1428571428571494E-4</v>
      </c>
      <c r="AN923" s="95">
        <f t="shared" si="571"/>
        <v>-2.1428571428571447E-3</v>
      </c>
      <c r="AO923" s="78">
        <f t="shared" si="572"/>
        <v>0.33333333333333337</v>
      </c>
      <c r="AP923" s="8">
        <f t="shared" si="573"/>
        <v>25.000000000000014</v>
      </c>
      <c r="AQ923" s="8">
        <f t="shared" si="567"/>
        <v>50</v>
      </c>
      <c r="AR923" s="8">
        <f t="shared" si="556"/>
        <v>0.3333333333333327</v>
      </c>
      <c r="AS923" s="114">
        <f t="shared" si="562"/>
        <v>101333.33333333314</v>
      </c>
      <c r="AT923" s="103">
        <f t="shared" si="586"/>
        <v>6.6469188995107814E-2</v>
      </c>
      <c r="AU923" s="5">
        <f t="shared" si="559"/>
        <v>0.25</v>
      </c>
      <c r="AW923" s="210">
        <f t="shared" si="560"/>
        <v>0.13043478260869565</v>
      </c>
      <c r="AX923" s="276">
        <f t="shared" si="565"/>
        <v>-1.3435178751672376E-2</v>
      </c>
      <c r="AY923" s="19">
        <f t="shared" si="587"/>
        <v>-0.76869641578535397</v>
      </c>
    </row>
    <row r="924" spans="1:51">
      <c r="A924" s="4">
        <v>39675</v>
      </c>
      <c r="B924" s="9">
        <f t="shared" si="555"/>
        <v>39675</v>
      </c>
      <c r="C924" s="5">
        <v>0.25</v>
      </c>
      <c r="D924" s="5">
        <v>0.25</v>
      </c>
      <c r="E924" s="5">
        <v>0.25</v>
      </c>
      <c r="F924" s="5">
        <v>0.25</v>
      </c>
      <c r="G924" s="6">
        <v>65000</v>
      </c>
      <c r="H924" s="112">
        <v>0.25</v>
      </c>
      <c r="I924" s="19">
        <f t="shared" si="574"/>
        <v>0</v>
      </c>
      <c r="J924" s="8">
        <f t="shared" si="575"/>
        <v>0.27891195263952195</v>
      </c>
      <c r="K924" s="8">
        <f t="shared" si="576"/>
        <v>0.24208804736047795</v>
      </c>
      <c r="L924" s="8">
        <f t="shared" si="577"/>
        <v>0.26049999999999995</v>
      </c>
      <c r="M924" s="19">
        <f t="shared" si="578"/>
        <v>0.15210955551313055</v>
      </c>
      <c r="N924" s="19">
        <f t="shared" si="579"/>
        <v>4.0611671156390916E-2</v>
      </c>
      <c r="O924" s="19">
        <f t="shared" si="580"/>
        <v>4.862815156531843E-4</v>
      </c>
      <c r="P924" s="19">
        <f t="shared" si="581"/>
        <v>-4.6688057933599401E-3</v>
      </c>
      <c r="Q924" s="214"/>
      <c r="R924" s="305"/>
      <c r="S924" s="215"/>
      <c r="T924" t="str">
        <f t="shared" si="582"/>
        <v/>
      </c>
      <c r="U924" t="str">
        <f t="shared" si="583"/>
        <v/>
      </c>
      <c r="V924" t="str">
        <f t="shared" si="584"/>
        <v/>
      </c>
      <c r="W924" t="str">
        <f t="shared" si="585"/>
        <v/>
      </c>
      <c r="X924" s="10"/>
      <c r="Y924" s="219">
        <f t="shared" si="564"/>
        <v>-7.0329670329670392E-4</v>
      </c>
      <c r="Z924" s="78">
        <f t="shared" si="566"/>
        <v>0.25627628433083771</v>
      </c>
      <c r="AA924" s="78">
        <f t="shared" si="550"/>
        <v>0.26680603138863623</v>
      </c>
      <c r="AB924" s="74">
        <f t="shared" si="557"/>
        <v>923</v>
      </c>
      <c r="AC924" s="80">
        <f t="shared" si="568"/>
        <v>3.7871992119726562E-4</v>
      </c>
      <c r="AD924" s="79">
        <f t="shared" si="588"/>
        <v>-1.0529747057798522E-2</v>
      </c>
      <c r="AE924" s="81">
        <f t="shared" si="569"/>
        <v>-1.0908466978995788E-2</v>
      </c>
      <c r="AF924" s="19">
        <f t="shared" si="552"/>
        <v>-3.9465925875043779E-2</v>
      </c>
      <c r="AG924" s="93">
        <f t="shared" si="551"/>
        <v>0.38796022019365445</v>
      </c>
      <c r="AH924" s="91">
        <f t="shared" si="553"/>
        <v>3.0492088998997877E-4</v>
      </c>
      <c r="AI924" s="96">
        <f t="shared" si="554"/>
        <v>919.44501788659045</v>
      </c>
      <c r="AJ924" s="5">
        <f t="shared" si="558"/>
        <v>0</v>
      </c>
      <c r="AK924" s="5">
        <f t="shared" si="561"/>
        <v>0</v>
      </c>
      <c r="AL924" s="5">
        <f t="shared" si="563"/>
        <v>0</v>
      </c>
      <c r="AM924" s="95">
        <f t="shared" si="570"/>
        <v>7.1428571428571494E-4</v>
      </c>
      <c r="AN924" s="95">
        <f t="shared" si="571"/>
        <v>-1.4285714285714299E-3</v>
      </c>
      <c r="AO924" s="78">
        <f t="shared" si="572"/>
        <v>0.5</v>
      </c>
      <c r="AP924" s="8">
        <f t="shared" si="573"/>
        <v>33.333333333333329</v>
      </c>
      <c r="AQ924" s="8">
        <f t="shared" si="567"/>
        <v>50</v>
      </c>
      <c r="AR924" s="8">
        <f t="shared" si="556"/>
        <v>0</v>
      </c>
      <c r="AS924" s="114">
        <f t="shared" si="562"/>
        <v>0</v>
      </c>
      <c r="AT924" s="103">
        <f t="shared" si="586"/>
        <v>6.5368997175141108E-2</v>
      </c>
      <c r="AU924" s="5">
        <f t="shared" si="559"/>
        <v>0.25</v>
      </c>
      <c r="AW924" s="210">
        <f t="shared" si="560"/>
        <v>0</v>
      </c>
      <c r="AX924" s="276">
        <f t="shared" si="565"/>
        <v>-1.769795391928989E-2</v>
      </c>
      <c r="AY924" s="19">
        <f t="shared" si="587"/>
        <v>-0.31728458894429629</v>
      </c>
    </row>
    <row r="925" spans="1:51">
      <c r="A925" s="4">
        <v>39678</v>
      </c>
      <c r="B925" s="9">
        <f t="shared" si="555"/>
        <v>39678</v>
      </c>
      <c r="C925" s="5">
        <v>0.26</v>
      </c>
      <c r="D925" s="5">
        <v>0.26</v>
      </c>
      <c r="E925" s="5">
        <v>0.25</v>
      </c>
      <c r="F925" s="5">
        <v>0.25</v>
      </c>
      <c r="G925" s="6">
        <v>51000</v>
      </c>
      <c r="H925" s="112">
        <v>0.25</v>
      </c>
      <c r="I925" s="19">
        <f t="shared" si="574"/>
        <v>0</v>
      </c>
      <c r="J925" s="8">
        <f t="shared" si="575"/>
        <v>0.27791195263952195</v>
      </c>
      <c r="K925" s="8">
        <f t="shared" si="576"/>
        <v>0.24108804736047795</v>
      </c>
      <c r="L925" s="8">
        <f t="shared" si="577"/>
        <v>0.25949999999999995</v>
      </c>
      <c r="M925" s="19">
        <f t="shared" si="578"/>
        <v>0.1527404849896371</v>
      </c>
      <c r="N925" s="19">
        <f t="shared" si="579"/>
        <v>4.1478622061458525E-3</v>
      </c>
      <c r="O925" s="19">
        <f t="shared" si="580"/>
        <v>-3.5853608658085899E-3</v>
      </c>
      <c r="P925" s="19">
        <f t="shared" si="581"/>
        <v>-4.1307285134609076E-3</v>
      </c>
      <c r="Q925" s="214"/>
      <c r="R925" s="305"/>
      <c r="S925" s="215"/>
      <c r="T925" t="str">
        <f t="shared" si="582"/>
        <v/>
      </c>
      <c r="U925" t="str">
        <f t="shared" si="583"/>
        <v/>
      </c>
      <c r="V925" t="str">
        <f t="shared" si="584"/>
        <v/>
      </c>
      <c r="W925" t="str">
        <f t="shared" si="585"/>
        <v/>
      </c>
      <c r="X925" s="10"/>
      <c r="Y925" s="219">
        <f t="shared" si="564"/>
        <v>-7.2527472527472595E-4</v>
      </c>
      <c r="Z925" s="78">
        <f t="shared" si="566"/>
        <v>0.25530973654388872</v>
      </c>
      <c r="AA925" s="78">
        <f t="shared" si="550"/>
        <v>0.26556238506587715</v>
      </c>
      <c r="AB925" s="74">
        <f t="shared" si="557"/>
        <v>924</v>
      </c>
      <c r="AC925" s="80">
        <f t="shared" si="568"/>
        <v>5.2465476560588711E-4</v>
      </c>
      <c r="AD925" s="79">
        <f t="shared" si="588"/>
        <v>-1.0252648521988428E-2</v>
      </c>
      <c r="AE925" s="81">
        <f t="shared" si="569"/>
        <v>-1.0777303287594315E-2</v>
      </c>
      <c r="AF925" s="19">
        <f t="shared" si="552"/>
        <v>-3.8607306977775063E-2</v>
      </c>
      <c r="AG925" s="93">
        <f t="shared" si="551"/>
        <v>0.38533712181622398</v>
      </c>
      <c r="AH925" s="91">
        <f t="shared" si="553"/>
        <v>2.846635378395717E-4</v>
      </c>
      <c r="AI925" s="96">
        <f t="shared" si="554"/>
        <v>919.79308083506135</v>
      </c>
      <c r="AJ925" s="5">
        <f t="shared" si="558"/>
        <v>0</v>
      </c>
      <c r="AK925" s="5">
        <f t="shared" si="561"/>
        <v>0</v>
      </c>
      <c r="AL925" s="5">
        <f t="shared" si="563"/>
        <v>0</v>
      </c>
      <c r="AM925" s="95">
        <f t="shared" si="570"/>
        <v>7.1428571428571494E-4</v>
      </c>
      <c r="AN925" s="95">
        <f t="shared" si="571"/>
        <v>-1.4285714285714299E-3</v>
      </c>
      <c r="AO925" s="78">
        <f t="shared" si="572"/>
        <v>0.5</v>
      </c>
      <c r="AP925" s="8">
        <f t="shared" si="573"/>
        <v>33.333333333333329</v>
      </c>
      <c r="AQ925" s="8">
        <f t="shared" si="567"/>
        <v>50</v>
      </c>
      <c r="AR925" s="8">
        <f t="shared" si="556"/>
        <v>-1</v>
      </c>
      <c r="AS925" s="114">
        <f t="shared" si="562"/>
        <v>-51000</v>
      </c>
      <c r="AT925" s="103">
        <f t="shared" si="586"/>
        <v>3.0617917468462565E-2</v>
      </c>
      <c r="AU925" s="5">
        <f t="shared" si="559"/>
        <v>0.25</v>
      </c>
      <c r="AW925" s="210">
        <f t="shared" si="560"/>
        <v>4.0000000000000036E-2</v>
      </c>
      <c r="AX925" s="276">
        <f t="shared" si="565"/>
        <v>-2.0589271866111179E-2</v>
      </c>
      <c r="AY925" s="19">
        <f t="shared" si="587"/>
        <v>-0.16337018166093745</v>
      </c>
    </row>
    <row r="926" spans="1:51">
      <c r="A926" s="4">
        <v>39679</v>
      </c>
      <c r="B926" s="9">
        <f t="shared" si="555"/>
        <v>39679</v>
      </c>
      <c r="C926" s="5">
        <v>0.25</v>
      </c>
      <c r="D926" s="5">
        <v>0.25</v>
      </c>
      <c r="E926" s="5">
        <v>0.25</v>
      </c>
      <c r="F926" s="5">
        <v>0.25</v>
      </c>
      <c r="G926" s="6">
        <v>50000</v>
      </c>
      <c r="H926" s="112">
        <v>0.25</v>
      </c>
      <c r="I926" s="19">
        <f t="shared" si="574"/>
        <v>0</v>
      </c>
      <c r="J926" s="8">
        <f t="shared" si="575"/>
        <v>0.27424807680927188</v>
      </c>
      <c r="K926" s="8">
        <f t="shared" si="576"/>
        <v>0.24175192319072802</v>
      </c>
      <c r="L926" s="8">
        <f t="shared" si="577"/>
        <v>0.25799999999999995</v>
      </c>
      <c r="M926" s="19">
        <f t="shared" si="578"/>
        <v>0.13441942132103041</v>
      </c>
      <c r="N926" s="19">
        <f t="shared" si="579"/>
        <v>-0.11994896880057514</v>
      </c>
      <c r="O926" s="19">
        <f t="shared" si="580"/>
        <v>-1.3183584928434031E-2</v>
      </c>
      <c r="P926" s="19">
        <f t="shared" si="581"/>
        <v>2.7536654658678939E-3</v>
      </c>
      <c r="Q926" s="214"/>
      <c r="R926" s="305"/>
      <c r="S926" s="215"/>
      <c r="T926" t="str">
        <f t="shared" si="582"/>
        <v/>
      </c>
      <c r="U926" t="str">
        <f t="shared" si="583"/>
        <v/>
      </c>
      <c r="V926" t="str">
        <f t="shared" si="584"/>
        <v/>
      </c>
      <c r="W926" t="str">
        <f t="shared" si="585"/>
        <v/>
      </c>
      <c r="X926" s="10"/>
      <c r="Y926" s="219">
        <f t="shared" si="564"/>
        <v>-7.0329670329670392E-4</v>
      </c>
      <c r="Z926" s="78">
        <f t="shared" si="566"/>
        <v>0.25449203711612983</v>
      </c>
      <c r="AA926" s="78">
        <f t="shared" si="550"/>
        <v>0.26441076857100226</v>
      </c>
      <c r="AB926" s="74">
        <f t="shared" si="557"/>
        <v>925</v>
      </c>
      <c r="AC926" s="80">
        <f t="shared" si="568"/>
        <v>6.8685746617750711E-4</v>
      </c>
      <c r="AD926" s="79">
        <f t="shared" si="588"/>
        <v>-9.9187314548724315E-3</v>
      </c>
      <c r="AE926" s="81">
        <f t="shared" si="569"/>
        <v>-1.0605588921049939E-2</v>
      </c>
      <c r="AF926" s="19">
        <f t="shared" si="552"/>
        <v>-3.7512585090531035E-2</v>
      </c>
      <c r="AG926" s="93">
        <f t="shared" si="551"/>
        <v>0.30916082575615877</v>
      </c>
      <c r="AH926" s="91">
        <f t="shared" si="553"/>
        <v>2.5957222392270385E-4</v>
      </c>
      <c r="AI926" s="96">
        <f t="shared" si="554"/>
        <v>920.12387369143869</v>
      </c>
      <c r="AJ926" s="5">
        <f t="shared" si="558"/>
        <v>0</v>
      </c>
      <c r="AK926" s="5">
        <f t="shared" si="561"/>
        <v>0</v>
      </c>
      <c r="AL926" s="5">
        <f t="shared" si="563"/>
        <v>0</v>
      </c>
      <c r="AM926" s="95">
        <f t="shared" si="570"/>
        <v>7.1428571428571494E-4</v>
      </c>
      <c r="AN926" s="95">
        <f t="shared" si="571"/>
        <v>-1.4285714285714299E-3</v>
      </c>
      <c r="AO926" s="78">
        <f t="shared" si="572"/>
        <v>0.5</v>
      </c>
      <c r="AP926" s="8">
        <f t="shared" si="573"/>
        <v>33.333333333333329</v>
      </c>
      <c r="AQ926" s="8">
        <f t="shared" si="567"/>
        <v>50</v>
      </c>
      <c r="AR926" s="8">
        <f t="shared" si="556"/>
        <v>0</v>
      </c>
      <c r="AS926" s="114">
        <f t="shared" si="562"/>
        <v>0</v>
      </c>
      <c r="AT926" s="103">
        <f t="shared" si="586"/>
        <v>3.2035794183445057E-2</v>
      </c>
      <c r="AU926" s="5">
        <f t="shared" si="559"/>
        <v>0.25</v>
      </c>
      <c r="AW926" s="210">
        <f t="shared" si="560"/>
        <v>0</v>
      </c>
      <c r="AX926" s="276">
        <f t="shared" si="565"/>
        <v>-2.2536348863326425E-2</v>
      </c>
      <c r="AY926" s="19">
        <f t="shared" si="587"/>
        <v>-9.4567550026867619E-2</v>
      </c>
    </row>
    <row r="927" spans="1:51">
      <c r="A927" s="4">
        <v>39680</v>
      </c>
      <c r="B927" s="9">
        <f t="shared" si="555"/>
        <v>39680</v>
      </c>
      <c r="C927" s="5">
        <v>0.25</v>
      </c>
      <c r="D927" s="5">
        <v>0.25</v>
      </c>
      <c r="E927" s="5">
        <v>0.25</v>
      </c>
      <c r="F927" s="5">
        <v>0.25</v>
      </c>
      <c r="G927" s="6">
        <v>12000</v>
      </c>
      <c r="H927" s="112">
        <v>0.25</v>
      </c>
      <c r="I927" s="19">
        <f t="shared" si="574"/>
        <v>0</v>
      </c>
      <c r="J927" s="8">
        <f t="shared" si="575"/>
        <v>0.27262049935181332</v>
      </c>
      <c r="K927" s="8">
        <f t="shared" si="576"/>
        <v>0.2413795006481867</v>
      </c>
      <c r="L927" s="8">
        <f t="shared" si="577"/>
        <v>0.25700000000000001</v>
      </c>
      <c r="M927" s="19">
        <f t="shared" si="578"/>
        <v>0.12942689258919599</v>
      </c>
      <c r="N927" s="19">
        <f t="shared" si="579"/>
        <v>-3.7141424079716101E-2</v>
      </c>
      <c r="O927" s="19">
        <f t="shared" si="580"/>
        <v>-5.9346905050148245E-3</v>
      </c>
      <c r="P927" s="19">
        <f t="shared" si="581"/>
        <v>-1.5405153250735843E-3</v>
      </c>
      <c r="Q927" s="214"/>
      <c r="R927" s="305"/>
      <c r="S927" s="215"/>
      <c r="T927" t="str">
        <f t="shared" si="582"/>
        <v/>
      </c>
      <c r="U927" t="str">
        <f t="shared" si="583"/>
        <v/>
      </c>
      <c r="V927" t="str">
        <f t="shared" si="584"/>
        <v/>
      </c>
      <c r="W927" t="str">
        <f t="shared" si="585"/>
        <v/>
      </c>
      <c r="X927" s="10"/>
      <c r="Y927" s="219">
        <f t="shared" si="564"/>
        <v>-6.3736263736263797E-4</v>
      </c>
      <c r="Z927" s="78">
        <f t="shared" si="566"/>
        <v>0.25380026340024586</v>
      </c>
      <c r="AA927" s="78">
        <f t="shared" ref="AA927:AA990" si="589">AA926+(0.074*(F927-AA926))</f>
        <v>0.26334437169674807</v>
      </c>
      <c r="AB927" s="74">
        <f t="shared" si="557"/>
        <v>926</v>
      </c>
      <c r="AC927" s="80">
        <f t="shared" si="568"/>
        <v>8.4918449963818435E-4</v>
      </c>
      <c r="AD927" s="79">
        <f t="shared" si="588"/>
        <v>-9.5441082965022073E-3</v>
      </c>
      <c r="AE927" s="81">
        <f t="shared" si="569"/>
        <v>-1.0393292796140392E-2</v>
      </c>
      <c r="AF927" s="19">
        <f t="shared" si="552"/>
        <v>-3.6241930043952646E-2</v>
      </c>
      <c r="AG927" s="93">
        <f t="shared" si="551"/>
        <v>0.23633292415682422</v>
      </c>
      <c r="AH927" s="91">
        <f t="shared" si="553"/>
        <v>2.3498868303930992E-4</v>
      </c>
      <c r="AI927" s="96">
        <f t="shared" si="554"/>
        <v>920.426656720962</v>
      </c>
      <c r="AJ927" s="5">
        <f t="shared" si="558"/>
        <v>0</v>
      </c>
      <c r="AK927" s="5">
        <f t="shared" si="561"/>
        <v>0</v>
      </c>
      <c r="AL927" s="5">
        <f t="shared" si="563"/>
        <v>0</v>
      </c>
      <c r="AM927" s="95">
        <f t="shared" si="570"/>
        <v>7.1428571428571494E-4</v>
      </c>
      <c r="AN927" s="95">
        <f t="shared" si="571"/>
        <v>-1.4285714285714299E-3</v>
      </c>
      <c r="AO927" s="78">
        <f t="shared" si="572"/>
        <v>0.5</v>
      </c>
      <c r="AP927" s="8">
        <f t="shared" si="573"/>
        <v>33.333333333333329</v>
      </c>
      <c r="AQ927" s="8">
        <f t="shared" si="567"/>
        <v>50</v>
      </c>
      <c r="AR927" s="8">
        <f t="shared" si="556"/>
        <v>0</v>
      </c>
      <c r="AS927" s="114">
        <f t="shared" si="562"/>
        <v>0</v>
      </c>
      <c r="AT927" s="103">
        <f t="shared" si="586"/>
        <v>3.177984909010196E-2</v>
      </c>
      <c r="AU927" s="5">
        <f t="shared" si="559"/>
        <v>0.25</v>
      </c>
      <c r="AW927" s="210">
        <f t="shared" si="560"/>
        <v>0</v>
      </c>
      <c r="AX927" s="276">
        <f t="shared" si="565"/>
        <v>-2.3345747645095165E-2</v>
      </c>
      <c r="AY927" s="19">
        <f t="shared" si="587"/>
        <v>-3.5915257909673218E-2</v>
      </c>
    </row>
    <row r="928" spans="1:51">
      <c r="A928" s="4">
        <v>39681</v>
      </c>
      <c r="B928" s="9">
        <f t="shared" si="555"/>
        <v>39681</v>
      </c>
      <c r="C928" s="5">
        <v>0.25</v>
      </c>
      <c r="D928" s="5">
        <v>0.25</v>
      </c>
      <c r="E928" s="5">
        <v>0.25</v>
      </c>
      <c r="F928" s="5">
        <v>0.25</v>
      </c>
      <c r="G928" s="6">
        <v>55000</v>
      </c>
      <c r="H928" s="112">
        <v>0.25</v>
      </c>
      <c r="I928" s="19">
        <f t="shared" si="574"/>
        <v>0</v>
      </c>
      <c r="J928" s="8">
        <f t="shared" si="575"/>
        <v>0.26728982612255153</v>
      </c>
      <c r="K928" s="8">
        <f t="shared" si="576"/>
        <v>0.24371017387744834</v>
      </c>
      <c r="L928" s="8">
        <f t="shared" si="577"/>
        <v>0.25549999999999995</v>
      </c>
      <c r="M928" s="19">
        <f t="shared" si="578"/>
        <v>9.6752843223362583E-2</v>
      </c>
      <c r="N928" s="19">
        <f t="shared" si="579"/>
        <v>-0.2524517796277595</v>
      </c>
      <c r="O928" s="19">
        <f t="shared" si="580"/>
        <v>-1.9553457065540101E-2</v>
      </c>
      <c r="P928" s="19">
        <f t="shared" si="581"/>
        <v>9.6556386230105973E-3</v>
      </c>
      <c r="Q928" s="214"/>
      <c r="R928" s="305"/>
      <c r="S928" s="215"/>
      <c r="T928" t="str">
        <f t="shared" si="582"/>
        <v/>
      </c>
      <c r="U928" t="str">
        <f t="shared" si="583"/>
        <v/>
      </c>
      <c r="V928" t="str">
        <f t="shared" si="584"/>
        <v/>
      </c>
      <c r="W928" t="str">
        <f t="shared" si="585"/>
        <v/>
      </c>
      <c r="X928" s="10"/>
      <c r="Y928" s="219">
        <f t="shared" si="564"/>
        <v>-5.2747252747252797E-4</v>
      </c>
      <c r="Z928" s="78">
        <f t="shared" si="566"/>
        <v>0.25321502283660802</v>
      </c>
      <c r="AA928" s="78">
        <f t="shared" si="589"/>
        <v>0.26235688819118869</v>
      </c>
      <c r="AB928" s="74">
        <f t="shared" si="557"/>
        <v>927</v>
      </c>
      <c r="AC928" s="80">
        <f t="shared" si="568"/>
        <v>1.0011419532477781E-3</v>
      </c>
      <c r="AD928" s="79">
        <f t="shared" si="588"/>
        <v>-9.1418653545806694E-3</v>
      </c>
      <c r="AE928" s="81">
        <f t="shared" si="569"/>
        <v>-1.0143007307828448E-2</v>
      </c>
      <c r="AF928" s="19">
        <f t="shared" si="552"/>
        <v>-3.4845150884388713E-2</v>
      </c>
      <c r="AG928" s="93">
        <f t="shared" si="551"/>
        <v>0.17894515699984978</v>
      </c>
      <c r="AH928" s="91">
        <f t="shared" si="553"/>
        <v>2.1429007453681236E-4</v>
      </c>
      <c r="AI928" s="96">
        <f t="shared" si="554"/>
        <v>920.71605013135161</v>
      </c>
      <c r="AJ928" s="5">
        <f t="shared" si="558"/>
        <v>0</v>
      </c>
      <c r="AK928" s="5">
        <f t="shared" si="561"/>
        <v>0</v>
      </c>
      <c r="AL928" s="5">
        <f t="shared" si="563"/>
        <v>0</v>
      </c>
      <c r="AM928" s="95">
        <f t="shared" si="570"/>
        <v>7.1428571428571494E-4</v>
      </c>
      <c r="AN928" s="95">
        <f t="shared" si="571"/>
        <v>-1.4285714285714299E-3</v>
      </c>
      <c r="AO928" s="78">
        <f t="shared" si="572"/>
        <v>0.5</v>
      </c>
      <c r="AP928" s="8">
        <f t="shared" si="573"/>
        <v>33.333333333333329</v>
      </c>
      <c r="AQ928" s="8">
        <f t="shared" si="567"/>
        <v>50</v>
      </c>
      <c r="AR928" s="8">
        <f t="shared" si="556"/>
        <v>0</v>
      </c>
      <c r="AS928" s="114">
        <f t="shared" si="562"/>
        <v>0</v>
      </c>
      <c r="AT928" s="103">
        <f t="shared" si="586"/>
        <v>-3.5017730496455192E-3</v>
      </c>
      <c r="AU928" s="5">
        <f t="shared" si="559"/>
        <v>0.25</v>
      </c>
      <c r="AW928" s="210">
        <f t="shared" si="560"/>
        <v>0</v>
      </c>
      <c r="AX928" s="276">
        <f t="shared" si="565"/>
        <v>-2.3922052062675104E-2</v>
      </c>
      <c r="AY928" s="19">
        <f t="shared" si="587"/>
        <v>-2.4685626964746962E-2</v>
      </c>
    </row>
    <row r="929" spans="1:51">
      <c r="A929" s="4">
        <v>39682</v>
      </c>
      <c r="B929" s="9">
        <f t="shared" si="555"/>
        <v>39682</v>
      </c>
      <c r="C929" s="5">
        <v>0.24</v>
      </c>
      <c r="D929" s="5">
        <v>0.24</v>
      </c>
      <c r="E929" s="5">
        <v>0.24</v>
      </c>
      <c r="F929" s="5">
        <v>0.24</v>
      </c>
      <c r="G929" s="6">
        <v>2000</v>
      </c>
      <c r="H929" s="112">
        <v>0.24</v>
      </c>
      <c r="I929" s="19">
        <f t="shared" si="574"/>
        <v>-4.0000000000000036E-2</v>
      </c>
      <c r="J929" s="8">
        <f t="shared" si="575"/>
        <v>0.26566190378969062</v>
      </c>
      <c r="K929" s="8">
        <f t="shared" si="576"/>
        <v>0.24233809621030938</v>
      </c>
      <c r="L929" s="8">
        <f t="shared" si="577"/>
        <v>0.254</v>
      </c>
      <c r="M929" s="19">
        <f t="shared" si="578"/>
        <v>9.6244907194203727E-2</v>
      </c>
      <c r="N929" s="19">
        <f t="shared" si="579"/>
        <v>-5.2498305190498713E-3</v>
      </c>
      <c r="O929" s="19">
        <f t="shared" si="580"/>
        <v>-6.0904762312745577E-3</v>
      </c>
      <c r="P929" s="19">
        <f t="shared" si="581"/>
        <v>-5.6299564573324499E-3</v>
      </c>
      <c r="Q929" s="214"/>
      <c r="R929" s="305"/>
      <c r="S929" s="215"/>
      <c r="T929" t="str">
        <f t="shared" si="582"/>
        <v>BrokeBandLower</v>
      </c>
      <c r="U929" t="str">
        <f t="shared" si="583"/>
        <v>BrokeBandLower</v>
      </c>
      <c r="V929" t="str">
        <f t="shared" si="584"/>
        <v>BrokeBandLower</v>
      </c>
      <c r="W929" t="str">
        <f t="shared" si="585"/>
        <v>BrokeBandLower</v>
      </c>
      <c r="X929" s="10"/>
      <c r="Y929" s="219">
        <f t="shared" si="564"/>
        <v>-9.8901098901098988E-4</v>
      </c>
      <c r="Z929" s="78">
        <f t="shared" si="566"/>
        <v>0.25117990931977036</v>
      </c>
      <c r="AA929" s="78">
        <f t="shared" si="589"/>
        <v>0.26070247846504074</v>
      </c>
      <c r="AB929" s="74">
        <f t="shared" si="557"/>
        <v>928</v>
      </c>
      <c r="AC929" s="80">
        <f t="shared" si="568"/>
        <v>4.9635053004644727E-4</v>
      </c>
      <c r="AD929" s="79">
        <f t="shared" si="588"/>
        <v>-9.5225691452703876E-3</v>
      </c>
      <c r="AE929" s="81">
        <f t="shared" si="569"/>
        <v>-1.0018919675316835E-2</v>
      </c>
      <c r="AF929" s="19">
        <f t="shared" si="552"/>
        <v>-3.6526576967496414E-2</v>
      </c>
      <c r="AG929" s="93">
        <f t="shared" si="551"/>
        <v>-0.50421563252219159</v>
      </c>
      <c r="AH929" s="91">
        <f t="shared" si="553"/>
        <v>1.6005176526818053E-4</v>
      </c>
      <c r="AI929" s="96">
        <f t="shared" si="554"/>
        <v>920.98663503811895</v>
      </c>
      <c r="AJ929" s="5">
        <f t="shared" si="558"/>
        <v>-1.0000000000000009E-2</v>
      </c>
      <c r="AK929" s="5">
        <f t="shared" si="561"/>
        <v>0</v>
      </c>
      <c r="AL929" s="5">
        <f t="shared" si="563"/>
        <v>-1.0000000000000009E-2</v>
      </c>
      <c r="AM929" s="95">
        <f t="shared" si="570"/>
        <v>7.1428571428571494E-4</v>
      </c>
      <c r="AN929" s="95">
        <f t="shared" si="571"/>
        <v>-1.4285714285714299E-3</v>
      </c>
      <c r="AO929" s="78">
        <f t="shared" si="572"/>
        <v>0.5</v>
      </c>
      <c r="AP929" s="8">
        <f t="shared" si="573"/>
        <v>33.333333333333329</v>
      </c>
      <c r="AQ929" s="8">
        <f t="shared" si="567"/>
        <v>50</v>
      </c>
      <c r="AR929" s="8">
        <f t="shared" si="556"/>
        <v>0</v>
      </c>
      <c r="AS929" s="114">
        <f t="shared" si="562"/>
        <v>0</v>
      </c>
      <c r="AT929" s="103">
        <f t="shared" si="586"/>
        <v>2.0907029478457916E-2</v>
      </c>
      <c r="AU929" s="5">
        <f t="shared" si="559"/>
        <v>0.24</v>
      </c>
      <c r="AW929" s="210">
        <f t="shared" si="560"/>
        <v>0</v>
      </c>
      <c r="AX929" s="276">
        <f t="shared" si="565"/>
        <v>-2.294960074514427E-2</v>
      </c>
      <c r="AY929" s="19">
        <f t="shared" si="587"/>
        <v>4.0650831917890616E-2</v>
      </c>
    </row>
    <row r="930" spans="1:51">
      <c r="A930" s="4">
        <v>39685</v>
      </c>
      <c r="B930" s="9">
        <f t="shared" si="555"/>
        <v>39685</v>
      </c>
      <c r="C930" s="5">
        <v>0.24</v>
      </c>
      <c r="D930" s="5">
        <v>0.24</v>
      </c>
      <c r="E930" s="5">
        <v>0.24</v>
      </c>
      <c r="F930" s="5">
        <v>0.24</v>
      </c>
      <c r="G930" s="6">
        <v>27000</v>
      </c>
      <c r="H930" s="112">
        <v>0.24</v>
      </c>
      <c r="I930" s="19">
        <f t="shared" si="574"/>
        <v>0</v>
      </c>
      <c r="J930" s="8">
        <f t="shared" si="575"/>
        <v>0.26580624847486573</v>
      </c>
      <c r="K930" s="8">
        <f t="shared" si="576"/>
        <v>0.24019375152513428</v>
      </c>
      <c r="L930" s="8">
        <f t="shared" si="577"/>
        <v>0.253</v>
      </c>
      <c r="M930" s="19">
        <f t="shared" si="578"/>
        <v>0.10663265296079656</v>
      </c>
      <c r="N930" s="19">
        <f t="shared" si="579"/>
        <v>0.10793034218041647</v>
      </c>
      <c r="O930" s="19">
        <f t="shared" si="580"/>
        <v>5.4333979812691265E-4</v>
      </c>
      <c r="P930" s="19">
        <f t="shared" si="581"/>
        <v>-8.8485661920615528E-3</v>
      </c>
      <c r="Q930" s="214"/>
      <c r="R930" s="305"/>
      <c r="S930" s="215"/>
      <c r="T930" t="str">
        <f t="shared" si="582"/>
        <v>BrokeBandLower</v>
      </c>
      <c r="U930" t="str">
        <f t="shared" si="583"/>
        <v>BrokeBandLower</v>
      </c>
      <c r="V930" t="str">
        <f t="shared" si="584"/>
        <v>BrokeBandLower</v>
      </c>
      <c r="W930" t="str">
        <f t="shared" si="585"/>
        <v>BrokeBandLower</v>
      </c>
      <c r="X930" s="10"/>
      <c r="Y930" s="219">
        <f t="shared" si="564"/>
        <v>-1.4065934065934078E-3</v>
      </c>
      <c r="Z930" s="78">
        <f t="shared" si="566"/>
        <v>0.24945820328452573</v>
      </c>
      <c r="AA930" s="78">
        <f t="shared" si="589"/>
        <v>0.25917049505862771</v>
      </c>
      <c r="AB930" s="74">
        <f t="shared" si="557"/>
        <v>929</v>
      </c>
      <c r="AC930" s="80">
        <f t="shared" si="568"/>
        <v>2.4530232097187687E-4</v>
      </c>
      <c r="AD930" s="79">
        <f t="shared" si="588"/>
        <v>-9.7122917741019887E-3</v>
      </c>
      <c r="AE930" s="81">
        <f t="shared" si="569"/>
        <v>-9.9575940950738656E-3</v>
      </c>
      <c r="AF930" s="19">
        <f t="shared" si="552"/>
        <v>-3.747452722928566E-2</v>
      </c>
      <c r="AG930" s="93">
        <f t="shared" si="551"/>
        <v>-0.50578813535482259</v>
      </c>
      <c r="AH930" s="91">
        <f t="shared" si="553"/>
        <v>9.0086085658333716E-5</v>
      </c>
      <c r="AI930" s="96">
        <f t="shared" si="554"/>
        <v>920.94333032792167</v>
      </c>
      <c r="AJ930" s="5">
        <f t="shared" si="558"/>
        <v>0</v>
      </c>
      <c r="AK930" s="5">
        <f t="shared" si="561"/>
        <v>0</v>
      </c>
      <c r="AL930" s="5">
        <f t="shared" si="563"/>
        <v>0</v>
      </c>
      <c r="AM930" s="95">
        <f t="shared" si="570"/>
        <v>7.1428571428571494E-4</v>
      </c>
      <c r="AN930" s="95">
        <f t="shared" si="571"/>
        <v>-1.4285714285714299E-3</v>
      </c>
      <c r="AO930" s="78">
        <f t="shared" si="572"/>
        <v>0.5</v>
      </c>
      <c r="AP930" s="8">
        <f t="shared" si="573"/>
        <v>33.333333333333329</v>
      </c>
      <c r="AQ930" s="8">
        <f t="shared" si="567"/>
        <v>50</v>
      </c>
      <c r="AR930" s="8">
        <f t="shared" si="556"/>
        <v>0</v>
      </c>
      <c r="AS930" s="114">
        <f t="shared" si="562"/>
        <v>0</v>
      </c>
      <c r="AT930" s="103">
        <f t="shared" si="586"/>
        <v>0.26635720601237828</v>
      </c>
      <c r="AU930" s="5">
        <f t="shared" si="559"/>
        <v>0.24</v>
      </c>
      <c r="AW930" s="210">
        <f t="shared" si="560"/>
        <v>0</v>
      </c>
      <c r="AX930" s="276">
        <f t="shared" si="565"/>
        <v>-2.0326437100554574E-2</v>
      </c>
      <c r="AY930" s="19">
        <f t="shared" si="587"/>
        <v>0.11430105794518933</v>
      </c>
    </row>
    <row r="931" spans="1:51">
      <c r="A931" s="4">
        <v>39686</v>
      </c>
      <c r="B931" s="9">
        <f t="shared" si="555"/>
        <v>39686</v>
      </c>
      <c r="C931" s="5">
        <v>0.25</v>
      </c>
      <c r="D931" s="5">
        <v>0.25</v>
      </c>
      <c r="E931" s="5">
        <v>0.23</v>
      </c>
      <c r="F931" s="5">
        <v>0.23</v>
      </c>
      <c r="G931" s="6">
        <v>83000</v>
      </c>
      <c r="H931" s="112">
        <v>0.23</v>
      </c>
      <c r="I931" s="19">
        <f t="shared" si="574"/>
        <v>-4.1666666666666588E-2</v>
      </c>
      <c r="J931" s="8">
        <f t="shared" si="575"/>
        <v>0.26734297951775493</v>
      </c>
      <c r="K931" s="8">
        <f t="shared" si="576"/>
        <v>0.23565702048224518</v>
      </c>
      <c r="L931" s="8">
        <f t="shared" si="577"/>
        <v>0.25150000000000006</v>
      </c>
      <c r="M931" s="19">
        <f t="shared" si="578"/>
        <v>0.13445794642853437</v>
      </c>
      <c r="N931" s="19">
        <f t="shared" si="579"/>
        <v>0.26094533611545578</v>
      </c>
      <c r="O931" s="19">
        <f t="shared" si="580"/>
        <v>5.7813954777459521E-3</v>
      </c>
      <c r="P931" s="19">
        <f t="shared" si="581"/>
        <v>-1.8887797930140435E-2</v>
      </c>
      <c r="Q931" s="214"/>
      <c r="R931" s="305"/>
      <c r="S931" s="215"/>
      <c r="T931" t="str">
        <f t="shared" si="582"/>
        <v/>
      </c>
      <c r="U931" t="str">
        <f t="shared" si="583"/>
        <v/>
      </c>
      <c r="V931" t="str">
        <f t="shared" si="584"/>
        <v>BrokeBandLower</v>
      </c>
      <c r="W931" t="str">
        <f t="shared" si="585"/>
        <v>BrokeBandLower</v>
      </c>
      <c r="X931" s="10"/>
      <c r="Y931" s="219">
        <f t="shared" si="564"/>
        <v>-1.7362637362637371E-3</v>
      </c>
      <c r="Z931" s="78">
        <f t="shared" si="566"/>
        <v>0.24646163997870876</v>
      </c>
      <c r="AA931" s="78">
        <f t="shared" si="589"/>
        <v>0.25701187842428924</v>
      </c>
      <c r="AB931" s="74">
        <f t="shared" si="557"/>
        <v>930</v>
      </c>
      <c r="AC931" s="80">
        <f t="shared" si="568"/>
        <v>-4.7411548040529085E-4</v>
      </c>
      <c r="AD931" s="79">
        <f t="shared" si="588"/>
        <v>-1.0550238445580479E-2</v>
      </c>
      <c r="AE931" s="81">
        <f t="shared" si="569"/>
        <v>-1.0076122965175188E-2</v>
      </c>
      <c r="AF931" s="19">
        <f t="shared" si="552"/>
        <v>-4.1049614166717888E-2</v>
      </c>
      <c r="AG931" s="93">
        <f t="shared" ref="AG931:AG994" si="590">IF(A932&gt;A931,(AC931-AC930)/AC930, (AC931-AC932)/AC932)</f>
        <v>-2.9327802465417627</v>
      </c>
      <c r="AH931" s="91">
        <f t="shared" si="553"/>
        <v>1.9353680576876819E-5</v>
      </c>
      <c r="AI931" s="96">
        <f t="shared" si="554"/>
        <v>922.8311786001359</v>
      </c>
      <c r="AJ931" s="5">
        <f t="shared" si="558"/>
        <v>-9.9999999999999811E-3</v>
      </c>
      <c r="AK931" s="5">
        <f t="shared" si="561"/>
        <v>0</v>
      </c>
      <c r="AL931" s="5">
        <f t="shared" si="563"/>
        <v>-9.9999999999999811E-3</v>
      </c>
      <c r="AM931" s="95">
        <f t="shared" si="570"/>
        <v>0</v>
      </c>
      <c r="AN931" s="95">
        <f t="shared" si="571"/>
        <v>-2.142857142857143E-3</v>
      </c>
      <c r="AO931" s="78">
        <f t="shared" si="572"/>
        <v>0</v>
      </c>
      <c r="AP931" s="8">
        <f t="shared" si="573"/>
        <v>0</v>
      </c>
      <c r="AQ931" s="8" t="e">
        <f t="shared" si="567"/>
        <v>#DIV/0!</v>
      </c>
      <c r="AR931" s="8">
        <f t="shared" si="556"/>
        <v>-1</v>
      </c>
      <c r="AS931" s="114">
        <f t="shared" si="562"/>
        <v>-83000</v>
      </c>
      <c r="AT931" s="103">
        <f t="shared" si="586"/>
        <v>0.18534359851725107</v>
      </c>
      <c r="AU931" s="5">
        <f t="shared" si="559"/>
        <v>0.23</v>
      </c>
      <c r="AW931" s="210">
        <f t="shared" si="560"/>
        <v>8.6956521739130391E-2</v>
      </c>
      <c r="AX931" s="276">
        <f t="shared" si="565"/>
        <v>-1.6811860612889636E-2</v>
      </c>
      <c r="AY931" s="19">
        <f t="shared" si="587"/>
        <v>0.17290666683385691</v>
      </c>
    </row>
    <row r="932" spans="1:51">
      <c r="A932" s="4">
        <v>39687</v>
      </c>
      <c r="B932" s="9">
        <f t="shared" si="555"/>
        <v>39687</v>
      </c>
      <c r="C932" s="5">
        <v>0.24</v>
      </c>
      <c r="D932" s="5">
        <v>0.25</v>
      </c>
      <c r="E932" s="5">
        <v>0.23</v>
      </c>
      <c r="F932" s="5">
        <v>0.24</v>
      </c>
      <c r="G932" s="6">
        <v>177000</v>
      </c>
      <c r="H932" s="112">
        <v>0.24</v>
      </c>
      <c r="I932" s="19">
        <f t="shared" si="574"/>
        <v>4.3478260869565133E-2</v>
      </c>
      <c r="J932" s="8">
        <f t="shared" si="575"/>
        <v>0.26659347693943114</v>
      </c>
      <c r="K932" s="8">
        <f t="shared" si="576"/>
        <v>0.23440652306056897</v>
      </c>
      <c r="L932" s="8">
        <f t="shared" si="577"/>
        <v>0.25050000000000006</v>
      </c>
      <c r="M932" s="19">
        <f t="shared" si="578"/>
        <v>0.13731253490136572</v>
      </c>
      <c r="N932" s="19">
        <f t="shared" si="579"/>
        <v>2.1230344123607366E-2</v>
      </c>
      <c r="O932" s="19">
        <f t="shared" si="580"/>
        <v>-2.803524445174422E-3</v>
      </c>
      <c r="P932" s="19">
        <f t="shared" si="581"/>
        <v>-5.3064297389367431E-3</v>
      </c>
      <c r="Q932" s="214"/>
      <c r="R932" s="305"/>
      <c r="S932" s="215"/>
      <c r="T932" t="str">
        <f t="shared" si="582"/>
        <v/>
      </c>
      <c r="U932" t="str">
        <f t="shared" si="583"/>
        <v/>
      </c>
      <c r="V932" t="str">
        <f t="shared" si="584"/>
        <v>BrokeBandLower</v>
      </c>
      <c r="W932" t="str">
        <f t="shared" si="585"/>
        <v/>
      </c>
      <c r="X932" s="10"/>
      <c r="Y932" s="219">
        <f t="shared" si="564"/>
        <v>-1.6483516483516494E-3</v>
      </c>
      <c r="Z932" s="78">
        <f t="shared" si="566"/>
        <v>0.24546654742198762</v>
      </c>
      <c r="AA932" s="78">
        <f t="shared" si="589"/>
        <v>0.25575299942089186</v>
      </c>
      <c r="AB932" s="74">
        <f t="shared" si="557"/>
        <v>931</v>
      </c>
      <c r="AC932" s="80">
        <f t="shared" si="568"/>
        <v>-1.6826322698324132E-4</v>
      </c>
      <c r="AD932" s="79">
        <f t="shared" si="588"/>
        <v>-1.0286451998904239E-2</v>
      </c>
      <c r="AE932" s="81">
        <f t="shared" si="569"/>
        <v>-1.0118188771920998E-2</v>
      </c>
      <c r="AF932" s="19">
        <f t="shared" ref="AF932:AF995" si="591">AD932/AA932</f>
        <v>-4.0220259477684012E-2</v>
      </c>
      <c r="AG932" s="93">
        <f t="shared" si="590"/>
        <v>-0.64510075300767677</v>
      </c>
      <c r="AH932" s="91">
        <f t="shared" ref="AH932:AH995" si="592">SLOPE(AC919:AC932,AB919:AB932)</f>
        <v>-2.1469042857422822E-5</v>
      </c>
      <c r="AI932" s="96">
        <f t="shared" ref="AI932:AI995" si="593">INTERCEPT(AB919:AB932,AC919:AC932)</f>
        <v>925.43312547302457</v>
      </c>
      <c r="AJ932" s="5">
        <f t="shared" si="558"/>
        <v>9.9999999999999811E-3</v>
      </c>
      <c r="AK932" s="5">
        <f t="shared" si="561"/>
        <v>9.9999999999999811E-3</v>
      </c>
      <c r="AL932" s="5">
        <f t="shared" si="563"/>
        <v>0</v>
      </c>
      <c r="AM932" s="95">
        <f t="shared" si="570"/>
        <v>7.1428571428571298E-4</v>
      </c>
      <c r="AN932" s="95">
        <f t="shared" si="571"/>
        <v>-2.142857142857143E-3</v>
      </c>
      <c r="AO932" s="78">
        <f t="shared" si="572"/>
        <v>0.3333333333333327</v>
      </c>
      <c r="AP932" s="8">
        <f t="shared" si="573"/>
        <v>24.999999999999957</v>
      </c>
      <c r="AQ932" s="8">
        <f t="shared" si="567"/>
        <v>49.999999999999957</v>
      </c>
      <c r="AR932" s="8">
        <f t="shared" si="556"/>
        <v>-1.3877787807814465E-15</v>
      </c>
      <c r="AS932" s="114">
        <f t="shared" si="562"/>
        <v>-2.4563684419831604E-10</v>
      </c>
      <c r="AT932" s="103">
        <f t="shared" si="586"/>
        <v>0.1651766119158174</v>
      </c>
      <c r="AU932" s="5">
        <f t="shared" si="559"/>
        <v>0.24</v>
      </c>
      <c r="AW932" s="210">
        <f t="shared" si="560"/>
        <v>8.6956521739130391E-2</v>
      </c>
      <c r="AX932" s="276">
        <f t="shared" si="565"/>
        <v>-1.2240632299526821E-2</v>
      </c>
      <c r="AY932" s="19">
        <f t="shared" si="587"/>
        <v>0.27190496153995347</v>
      </c>
    </row>
    <row r="933" spans="1:51">
      <c r="A933" s="4">
        <v>39688</v>
      </c>
      <c r="B933" s="9">
        <f t="shared" si="555"/>
        <v>39688</v>
      </c>
      <c r="C933" s="5">
        <v>0.23</v>
      </c>
      <c r="D933" s="5">
        <v>0.24</v>
      </c>
      <c r="E933" s="5">
        <v>0.23</v>
      </c>
      <c r="F933" s="5">
        <v>0.24</v>
      </c>
      <c r="G933" s="6">
        <v>12000</v>
      </c>
      <c r="H933" s="112">
        <v>0.24</v>
      </c>
      <c r="I933" s="19">
        <f t="shared" si="574"/>
        <v>0</v>
      </c>
      <c r="J933" s="8">
        <f t="shared" si="575"/>
        <v>0.26559347693943114</v>
      </c>
      <c r="K933" s="8">
        <f t="shared" si="576"/>
        <v>0.23340652306056897</v>
      </c>
      <c r="L933" s="8">
        <f t="shared" si="577"/>
        <v>0.24950000000000006</v>
      </c>
      <c r="M933" s="19">
        <f t="shared" si="578"/>
        <v>0.13790083266228878</v>
      </c>
      <c r="N933" s="19">
        <f t="shared" si="579"/>
        <v>4.2843704061369782E-3</v>
      </c>
      <c r="O933" s="19">
        <f t="shared" si="580"/>
        <v>-3.7510295131009392E-3</v>
      </c>
      <c r="P933" s="19">
        <f t="shared" si="581"/>
        <v>-4.2660928840346649E-3</v>
      </c>
      <c r="Q933" s="214"/>
      <c r="R933" s="305"/>
      <c r="S933" s="215"/>
      <c r="T933" t="str">
        <f t="shared" si="582"/>
        <v>BrokeBandLower</v>
      </c>
      <c r="U933" t="str">
        <f t="shared" si="583"/>
        <v/>
      </c>
      <c r="V933" t="str">
        <f t="shared" si="584"/>
        <v>BrokeBandLower</v>
      </c>
      <c r="W933" t="str">
        <f t="shared" si="585"/>
        <v/>
      </c>
      <c r="X933" s="10"/>
      <c r="Y933" s="219">
        <f t="shared" si="564"/>
        <v>-1.4725274725274733E-3</v>
      </c>
      <c r="Z933" s="78">
        <f t="shared" si="566"/>
        <v>0.24462469911900153</v>
      </c>
      <c r="AA933" s="78">
        <f t="shared" si="589"/>
        <v>0.25458727746374588</v>
      </c>
      <c r="AB933" s="74">
        <f t="shared" si="557"/>
        <v>932</v>
      </c>
      <c r="AC933" s="80">
        <f t="shared" si="568"/>
        <v>1.2448834174132346E-4</v>
      </c>
      <c r="AD933" s="79">
        <f t="shared" si="588"/>
        <v>-9.9625783447443439E-3</v>
      </c>
      <c r="AE933" s="81">
        <f t="shared" si="569"/>
        <v>-1.0087066686485667E-2</v>
      </c>
      <c r="AF933" s="19">
        <f t="shared" si="591"/>
        <v>-3.9132271038811242E-2</v>
      </c>
      <c r="AG933" s="93">
        <f t="shared" si="590"/>
        <v>-1.7398428282474474</v>
      </c>
      <c r="AH933" s="91">
        <f t="shared" si="592"/>
        <v>-3.573091480958505E-5</v>
      </c>
      <c r="AI933" s="96">
        <f t="shared" si="593"/>
        <v>927.03929490674511</v>
      </c>
      <c r="AJ933" s="5">
        <f t="shared" si="558"/>
        <v>0</v>
      </c>
      <c r="AK933" s="5">
        <f t="shared" si="561"/>
        <v>0</v>
      </c>
      <c r="AL933" s="5">
        <f t="shared" si="563"/>
        <v>0</v>
      </c>
      <c r="AM933" s="95">
        <f t="shared" si="570"/>
        <v>7.1428571428571298E-4</v>
      </c>
      <c r="AN933" s="95">
        <f t="shared" si="571"/>
        <v>-2.142857142857143E-3</v>
      </c>
      <c r="AO933" s="78">
        <f t="shared" si="572"/>
        <v>0.3333333333333327</v>
      </c>
      <c r="AP933" s="8">
        <f t="shared" si="573"/>
        <v>24.999999999999957</v>
      </c>
      <c r="AQ933" s="8">
        <f t="shared" si="567"/>
        <v>49.999999999999957</v>
      </c>
      <c r="AR933" s="8">
        <f t="shared" si="556"/>
        <v>1</v>
      </c>
      <c r="AS933" s="114">
        <f t="shared" si="562"/>
        <v>12000</v>
      </c>
      <c r="AT933" s="103">
        <f t="shared" si="586"/>
        <v>0.17385466583327516</v>
      </c>
      <c r="AU933" s="5">
        <f t="shared" si="559"/>
        <v>0.24</v>
      </c>
      <c r="AW933" s="210">
        <f t="shared" si="560"/>
        <v>4.3478260869565133E-2</v>
      </c>
      <c r="AX933" s="276">
        <f t="shared" si="565"/>
        <v>-7.682750540012051E-3</v>
      </c>
      <c r="AY933" s="19">
        <f t="shared" si="587"/>
        <v>0.37235672537038478</v>
      </c>
    </row>
    <row r="934" spans="1:51">
      <c r="A934" s="4">
        <v>39689</v>
      </c>
      <c r="B934" s="9">
        <f t="shared" si="555"/>
        <v>39689</v>
      </c>
      <c r="C934" s="5">
        <v>0.24</v>
      </c>
      <c r="D934" s="5">
        <v>0.25</v>
      </c>
      <c r="E934" s="5">
        <v>0.24</v>
      </c>
      <c r="F934" s="5">
        <v>0.25</v>
      </c>
      <c r="G934" s="6">
        <v>276700</v>
      </c>
      <c r="H934" s="112">
        <v>0.25</v>
      </c>
      <c r="I934" s="19">
        <f t="shared" si="574"/>
        <v>4.1666666666666706E-2</v>
      </c>
      <c r="J934" s="8">
        <f t="shared" si="575"/>
        <v>0.26436229149573726</v>
      </c>
      <c r="K934" s="8">
        <f t="shared" si="576"/>
        <v>0.23363770850426283</v>
      </c>
      <c r="L934" s="8">
        <f t="shared" si="577"/>
        <v>0.24900000000000005</v>
      </c>
      <c r="M934" s="19">
        <f t="shared" si="578"/>
        <v>0.13150524026353325</v>
      </c>
      <c r="N934" s="19">
        <f t="shared" si="579"/>
        <v>-4.6378200009988137E-2</v>
      </c>
      <c r="O934" s="19">
        <f t="shared" si="580"/>
        <v>-4.6356012123545337E-3</v>
      </c>
      <c r="P934" s="19">
        <f t="shared" si="581"/>
        <v>9.9048407329156642E-4</v>
      </c>
      <c r="Q934" s="214"/>
      <c r="R934" s="305"/>
      <c r="S934" s="215"/>
      <c r="T934" t="str">
        <f t="shared" si="582"/>
        <v/>
      </c>
      <c r="U934" t="str">
        <f t="shared" si="583"/>
        <v/>
      </c>
      <c r="V934" t="str">
        <f t="shared" si="584"/>
        <v/>
      </c>
      <c r="W934" t="str">
        <f t="shared" si="585"/>
        <v/>
      </c>
      <c r="X934" s="10"/>
      <c r="Y934" s="219">
        <f t="shared" si="564"/>
        <v>-9.2307692307692338E-4</v>
      </c>
      <c r="Z934" s="78">
        <f t="shared" si="566"/>
        <v>0.24545249545467529</v>
      </c>
      <c r="AA934" s="78">
        <f t="shared" si="589"/>
        <v>0.25424781893142867</v>
      </c>
      <c r="AB934" s="74">
        <f t="shared" si="557"/>
        <v>933</v>
      </c>
      <c r="AC934" s="80">
        <f t="shared" si="568"/>
        <v>1.0333945677858287E-3</v>
      </c>
      <c r="AD934" s="79">
        <f t="shared" si="588"/>
        <v>-8.7953234767533806E-3</v>
      </c>
      <c r="AE934" s="81">
        <f t="shared" si="569"/>
        <v>-9.8287180445392093E-3</v>
      </c>
      <c r="AF934" s="19">
        <f t="shared" si="591"/>
        <v>-3.4593506106439811E-2</v>
      </c>
      <c r="AG934" s="93">
        <f t="shared" si="590"/>
        <v>7.3011352977384636</v>
      </c>
      <c r="AH934" s="91">
        <f t="shared" si="592"/>
        <v>-8.6052707657861264E-6</v>
      </c>
      <c r="AI934" s="96">
        <f t="shared" si="593"/>
        <v>926.83635077251802</v>
      </c>
      <c r="AJ934" s="5">
        <f t="shared" si="558"/>
        <v>1.0000000000000009E-2</v>
      </c>
      <c r="AK934" s="5">
        <f t="shared" si="561"/>
        <v>1.0000000000000009E-2</v>
      </c>
      <c r="AL934" s="5">
        <f t="shared" si="563"/>
        <v>0</v>
      </c>
      <c r="AM934" s="95">
        <f t="shared" si="570"/>
        <v>1.4285714285714279E-3</v>
      </c>
      <c r="AN934" s="95">
        <f t="shared" si="571"/>
        <v>-2.142857142857143E-3</v>
      </c>
      <c r="AO934" s="78">
        <f t="shared" si="572"/>
        <v>0.6666666666666663</v>
      </c>
      <c r="AP934" s="8">
        <f t="shared" si="573"/>
        <v>39.999999999999986</v>
      </c>
      <c r="AQ934" s="8">
        <f t="shared" si="567"/>
        <v>49.999999999999986</v>
      </c>
      <c r="AR934" s="8">
        <f t="shared" si="556"/>
        <v>1</v>
      </c>
      <c r="AS934" s="114">
        <f t="shared" si="562"/>
        <v>276700</v>
      </c>
      <c r="AT934" s="103">
        <f t="shared" si="586"/>
        <v>0.3309263677843356</v>
      </c>
      <c r="AU934" s="5">
        <f t="shared" si="559"/>
        <v>0.25</v>
      </c>
      <c r="AW934" s="210">
        <f t="shared" si="560"/>
        <v>4.1666666666666706E-2</v>
      </c>
      <c r="AX934" s="276">
        <f t="shared" si="565"/>
        <v>-4.7202144354615352E-3</v>
      </c>
      <c r="AY934" s="19">
        <f t="shared" si="587"/>
        <v>0.38560878543713184</v>
      </c>
    </row>
    <row r="935" spans="1:51">
      <c r="A935" s="4">
        <v>39692</v>
      </c>
      <c r="B935" s="9">
        <f t="shared" si="555"/>
        <v>39692</v>
      </c>
      <c r="C935" s="5">
        <v>0.25</v>
      </c>
      <c r="D935" s="5">
        <v>0.25</v>
      </c>
      <c r="E935" s="5">
        <v>0.25</v>
      </c>
      <c r="F935" s="5">
        <v>0.25</v>
      </c>
      <c r="G935" s="6">
        <v>134000</v>
      </c>
      <c r="H935" s="112">
        <v>0.25</v>
      </c>
      <c r="I935" s="19">
        <f t="shared" si="574"/>
        <v>0</v>
      </c>
      <c r="J935" s="8">
        <f t="shared" si="575"/>
        <v>0.26436229149573726</v>
      </c>
      <c r="K935" s="8">
        <f t="shared" si="576"/>
        <v>0.23363770850426283</v>
      </c>
      <c r="L935" s="8">
        <f t="shared" si="577"/>
        <v>0.24900000000000005</v>
      </c>
      <c r="M935" s="19">
        <f t="shared" si="578"/>
        <v>0.13150524026353325</v>
      </c>
      <c r="N935" s="19">
        <f t="shared" si="579"/>
        <v>0</v>
      </c>
      <c r="O935" s="19">
        <f t="shared" si="580"/>
        <v>0</v>
      </c>
      <c r="P935" s="19">
        <f t="shared" si="581"/>
        <v>0</v>
      </c>
      <c r="Q935" s="214"/>
      <c r="R935" s="305"/>
      <c r="S935" s="215"/>
      <c r="T935" t="str">
        <f t="shared" si="582"/>
        <v/>
      </c>
      <c r="U935" t="str">
        <f t="shared" si="583"/>
        <v/>
      </c>
      <c r="V935" t="str">
        <f t="shared" si="584"/>
        <v/>
      </c>
      <c r="W935" t="str">
        <f t="shared" si="585"/>
        <v/>
      </c>
      <c r="X935" s="10"/>
      <c r="Y935" s="219">
        <f t="shared" si="564"/>
        <v>-6.5934065934065967E-4</v>
      </c>
      <c r="Z935" s="78">
        <f t="shared" si="566"/>
        <v>0.24615281115465529</v>
      </c>
      <c r="AA935" s="78">
        <f t="shared" si="589"/>
        <v>0.25393348033050295</v>
      </c>
      <c r="AB935" s="74">
        <f t="shared" si="557"/>
        <v>934</v>
      </c>
      <c r="AC935" s="80">
        <f t="shared" si="568"/>
        <v>1.6384390949532399E-3</v>
      </c>
      <c r="AD935" s="79">
        <f t="shared" si="588"/>
        <v>-7.7806691758476598E-3</v>
      </c>
      <c r="AE935" s="81">
        <f t="shared" si="569"/>
        <v>-9.4191082708008998E-3</v>
      </c>
      <c r="AF935" s="19">
        <f t="shared" si="591"/>
        <v>-3.0640580224871719E-2</v>
      </c>
      <c r="AG935" s="93">
        <f t="shared" si="590"/>
        <v>0.5854922660023183</v>
      </c>
      <c r="AH935" s="91">
        <f t="shared" si="592"/>
        <v>2.4770120038253478E-5</v>
      </c>
      <c r="AI935" s="96">
        <f t="shared" si="593"/>
        <v>926.75922849544611</v>
      </c>
      <c r="AJ935" s="5">
        <f t="shared" si="558"/>
        <v>0</v>
      </c>
      <c r="AK935" s="5">
        <f t="shared" si="561"/>
        <v>0</v>
      </c>
      <c r="AL935" s="5">
        <f t="shared" si="563"/>
        <v>0</v>
      </c>
      <c r="AM935" s="95">
        <f t="shared" si="570"/>
        <v>1.4285714285714279E-3</v>
      </c>
      <c r="AN935" s="95">
        <f t="shared" si="571"/>
        <v>-1.4285714285714279E-3</v>
      </c>
      <c r="AO935" s="78">
        <f t="shared" si="572"/>
        <v>1</v>
      </c>
      <c r="AP935" s="8">
        <f t="shared" si="573"/>
        <v>50</v>
      </c>
      <c r="AQ935" s="8">
        <f t="shared" si="567"/>
        <v>50</v>
      </c>
      <c r="AR935" s="8">
        <f t="shared" si="556"/>
        <v>0</v>
      </c>
      <c r="AS935" s="114">
        <f t="shared" si="562"/>
        <v>0</v>
      </c>
      <c r="AT935" s="103">
        <f t="shared" si="586"/>
        <v>0.30524344569288364</v>
      </c>
      <c r="AU935" s="5">
        <f t="shared" si="559"/>
        <v>0.25</v>
      </c>
      <c r="AW935" s="210">
        <f t="shared" si="560"/>
        <v>0</v>
      </c>
      <c r="AX935" s="276">
        <f t="shared" si="565"/>
        <v>-2.9655310439391704E-3</v>
      </c>
      <c r="AY935" s="19">
        <f t="shared" si="587"/>
        <v>0.37173806730896847</v>
      </c>
    </row>
    <row r="936" spans="1:51">
      <c r="A936" s="4">
        <v>39693</v>
      </c>
      <c r="B936" s="9">
        <f t="shared" si="555"/>
        <v>39693</v>
      </c>
      <c r="C936" s="5">
        <v>0.25</v>
      </c>
      <c r="D936" s="5">
        <v>0.25</v>
      </c>
      <c r="E936" s="5">
        <v>0.25</v>
      </c>
      <c r="F936" s="5">
        <v>0.25</v>
      </c>
      <c r="G936" s="6">
        <v>29100</v>
      </c>
      <c r="H936" s="112">
        <v>0.25</v>
      </c>
      <c r="I936" s="19">
        <f t="shared" si="574"/>
        <v>0</v>
      </c>
      <c r="J936" s="8">
        <f t="shared" si="575"/>
        <v>0.26436229149573726</v>
      </c>
      <c r="K936" s="8">
        <f t="shared" si="576"/>
        <v>0.2336377085042628</v>
      </c>
      <c r="L936" s="8">
        <f t="shared" si="577"/>
        <v>0.24900000000000003</v>
      </c>
      <c r="M936" s="19">
        <f t="shared" si="578"/>
        <v>0.13150524026353339</v>
      </c>
      <c r="N936" s="19">
        <f t="shared" si="579"/>
        <v>1.0553030267085718E-15</v>
      </c>
      <c r="O936" s="19">
        <f t="shared" si="580"/>
        <v>0</v>
      </c>
      <c r="P936" s="19">
        <f t="shared" si="581"/>
        <v>-1.1879749974145334E-16</v>
      </c>
      <c r="Q936" s="214"/>
      <c r="R936" s="305"/>
      <c r="S936" s="215"/>
      <c r="T936" t="str">
        <f t="shared" si="582"/>
        <v/>
      </c>
      <c r="U936" t="str">
        <f t="shared" si="583"/>
        <v/>
      </c>
      <c r="V936" t="str">
        <f t="shared" si="584"/>
        <v/>
      </c>
      <c r="W936" t="str">
        <f t="shared" si="585"/>
        <v/>
      </c>
      <c r="X936" s="10"/>
      <c r="Y936" s="219">
        <f t="shared" si="564"/>
        <v>-3.9560439560439573E-4</v>
      </c>
      <c r="Z936" s="78">
        <f t="shared" si="566"/>
        <v>0.24674527823683837</v>
      </c>
      <c r="AA936" s="78">
        <f t="shared" si="589"/>
        <v>0.25364240278604572</v>
      </c>
      <c r="AB936" s="74">
        <f t="shared" si="557"/>
        <v>935</v>
      </c>
      <c r="AC936" s="80">
        <f t="shared" si="568"/>
        <v>2.0175869772748392E-3</v>
      </c>
      <c r="AD936" s="79">
        <f t="shared" si="588"/>
        <v>-6.8971245492073507E-3</v>
      </c>
      <c r="AE936" s="81">
        <f t="shared" si="569"/>
        <v>-8.91471152648219E-3</v>
      </c>
      <c r="AF936" s="19">
        <f t="shared" si="591"/>
        <v>-2.7192316716165409E-2</v>
      </c>
      <c r="AG936" s="93">
        <f t="shared" si="590"/>
        <v>0.23140798061365836</v>
      </c>
      <c r="AH936" s="91">
        <f t="shared" si="592"/>
        <v>6.0255750682264951E-5</v>
      </c>
      <c r="AI936" s="96">
        <f t="shared" si="593"/>
        <v>927.03631412189202</v>
      </c>
      <c r="AJ936" s="5">
        <f t="shared" si="558"/>
        <v>0</v>
      </c>
      <c r="AK936" s="5">
        <f t="shared" si="561"/>
        <v>0</v>
      </c>
      <c r="AL936" s="5">
        <f t="shared" si="563"/>
        <v>0</v>
      </c>
      <c r="AM936" s="95">
        <f t="shared" si="570"/>
        <v>1.4285714285714279E-3</v>
      </c>
      <c r="AN936" s="95">
        <f t="shared" si="571"/>
        <v>-1.4285714285714279E-3</v>
      </c>
      <c r="AO936" s="78">
        <f t="shared" si="572"/>
        <v>1</v>
      </c>
      <c r="AP936" s="8">
        <f t="shared" si="573"/>
        <v>50</v>
      </c>
      <c r="AQ936" s="8">
        <f t="shared" si="567"/>
        <v>50</v>
      </c>
      <c r="AR936" s="8">
        <f t="shared" si="556"/>
        <v>0</v>
      </c>
      <c r="AS936" s="114">
        <f t="shared" si="562"/>
        <v>0</v>
      </c>
      <c r="AT936" s="103">
        <f t="shared" si="586"/>
        <v>0.30018416206261483</v>
      </c>
      <c r="AU936" s="5">
        <f t="shared" si="559"/>
        <v>0.25</v>
      </c>
      <c r="AW936" s="210">
        <f t="shared" si="560"/>
        <v>0</v>
      </c>
      <c r="AX936" s="276">
        <f t="shared" si="565"/>
        <v>-9.2559828610830851E-4</v>
      </c>
      <c r="AY936" s="19">
        <f t="shared" si="587"/>
        <v>0.68788110041875705</v>
      </c>
    </row>
    <row r="937" spans="1:51">
      <c r="A937" s="4">
        <v>39694</v>
      </c>
      <c r="B937" s="9">
        <f t="shared" si="555"/>
        <v>39694</v>
      </c>
      <c r="C937" s="5">
        <v>0.25</v>
      </c>
      <c r="D937" s="5">
        <v>0.26</v>
      </c>
      <c r="E937" s="5">
        <v>0.25</v>
      </c>
      <c r="F937" s="5">
        <v>0.26</v>
      </c>
      <c r="G937" s="6">
        <v>48300</v>
      </c>
      <c r="H937" s="112">
        <v>0.26</v>
      </c>
      <c r="I937" s="19">
        <f t="shared" si="574"/>
        <v>4.0000000000000036E-2</v>
      </c>
      <c r="J937" s="8">
        <f t="shared" si="575"/>
        <v>0.26436229149573726</v>
      </c>
      <c r="K937" s="8">
        <f t="shared" si="576"/>
        <v>0.2336377085042628</v>
      </c>
      <c r="L937" s="8">
        <f t="shared" si="577"/>
        <v>0.24900000000000003</v>
      </c>
      <c r="M937" s="19">
        <f t="shared" si="578"/>
        <v>0.13150524026353339</v>
      </c>
      <c r="N937" s="19">
        <f t="shared" si="579"/>
        <v>0</v>
      </c>
      <c r="O937" s="19">
        <f t="shared" si="580"/>
        <v>0</v>
      </c>
      <c r="P937" s="19">
        <f t="shared" si="581"/>
        <v>0</v>
      </c>
      <c r="Q937" s="214"/>
      <c r="R937" s="305"/>
      <c r="S937" s="215"/>
      <c r="T937" t="str">
        <f t="shared" si="582"/>
        <v/>
      </c>
      <c r="U937" t="str">
        <f t="shared" si="583"/>
        <v/>
      </c>
      <c r="V937" t="str">
        <f t="shared" si="584"/>
        <v/>
      </c>
      <c r="W937" t="str">
        <f t="shared" si="585"/>
        <v/>
      </c>
      <c r="X937" s="10"/>
      <c r="Y937" s="219">
        <f t="shared" si="564"/>
        <v>1.5384615384615404E-4</v>
      </c>
      <c r="Z937" s="78">
        <f t="shared" si="566"/>
        <v>0.24878650538836525</v>
      </c>
      <c r="AA937" s="78">
        <f t="shared" si="589"/>
        <v>0.25411286497987834</v>
      </c>
      <c r="AB937" s="74">
        <f t="shared" si="557"/>
        <v>936</v>
      </c>
      <c r="AC937" s="80">
        <f t="shared" si="568"/>
        <v>2.8706815479752797E-3</v>
      </c>
      <c r="AD937" s="79">
        <f t="shared" si="588"/>
        <v>-5.3263595915130912E-3</v>
      </c>
      <c r="AE937" s="81">
        <f t="shared" si="569"/>
        <v>-8.1970411394883709E-3</v>
      </c>
      <c r="AF937" s="19">
        <f t="shared" si="591"/>
        <v>-2.0960605799847456E-2</v>
      </c>
      <c r="AG937" s="93">
        <f t="shared" si="590"/>
        <v>0.42282914209364986</v>
      </c>
      <c r="AH937" s="91">
        <f t="shared" si="592"/>
        <v>1.1335150215931704E-4</v>
      </c>
      <c r="AI937" s="96">
        <f t="shared" si="593"/>
        <v>927.48366514366364</v>
      </c>
      <c r="AJ937" s="5">
        <f t="shared" si="558"/>
        <v>1.0000000000000009E-2</v>
      </c>
      <c r="AK937" s="5">
        <f t="shared" si="561"/>
        <v>1.0000000000000009E-2</v>
      </c>
      <c r="AL937" s="5">
        <f t="shared" si="563"/>
        <v>0</v>
      </c>
      <c r="AM937" s="95">
        <f t="shared" si="570"/>
        <v>2.142857142857143E-3</v>
      </c>
      <c r="AN937" s="95">
        <f t="shared" si="571"/>
        <v>-1.4285714285714279E-3</v>
      </c>
      <c r="AO937" s="78">
        <f t="shared" si="572"/>
        <v>1.5000000000000007</v>
      </c>
      <c r="AP937" s="8">
        <f t="shared" si="573"/>
        <v>60.000000000000014</v>
      </c>
      <c r="AQ937" s="8">
        <f t="shared" si="567"/>
        <v>50.000000000000014</v>
      </c>
      <c r="AR937" s="8">
        <f t="shared" si="556"/>
        <v>1</v>
      </c>
      <c r="AS937" s="114">
        <f t="shared" si="562"/>
        <v>48300</v>
      </c>
      <c r="AT937" s="103">
        <f t="shared" si="586"/>
        <v>0.2567049808429116</v>
      </c>
      <c r="AU937" s="5">
        <f t="shared" si="559"/>
        <v>0.26</v>
      </c>
      <c r="AW937" s="210">
        <f t="shared" si="560"/>
        <v>4.0000000000000036E-2</v>
      </c>
      <c r="AX937" s="276">
        <f t="shared" si="565"/>
        <v>-3.4363705987947897E-4</v>
      </c>
      <c r="AY937" s="19">
        <f t="shared" si="587"/>
        <v>0.62874060482079541</v>
      </c>
    </row>
    <row r="938" spans="1:51">
      <c r="A938" s="4">
        <v>39695</v>
      </c>
      <c r="B938" s="9">
        <f t="shared" si="555"/>
        <v>39695</v>
      </c>
      <c r="C938" s="5">
        <v>0.26</v>
      </c>
      <c r="D938" s="5">
        <v>0.26</v>
      </c>
      <c r="E938" s="5">
        <v>0.26</v>
      </c>
      <c r="F938" s="5">
        <v>0.26</v>
      </c>
      <c r="G938" s="6">
        <v>190000</v>
      </c>
      <c r="H938" s="112">
        <v>0.26</v>
      </c>
      <c r="I938" s="19">
        <f t="shared" si="574"/>
        <v>0</v>
      </c>
      <c r="J938" s="8">
        <f t="shared" si="575"/>
        <v>0.2643622914957372</v>
      </c>
      <c r="K938" s="8">
        <f t="shared" si="576"/>
        <v>0.23363770850426274</v>
      </c>
      <c r="L938" s="8">
        <f t="shared" si="577"/>
        <v>0.24899999999999997</v>
      </c>
      <c r="M938" s="19">
        <f t="shared" si="578"/>
        <v>0.13150524026353341</v>
      </c>
      <c r="N938" s="19">
        <f t="shared" si="579"/>
        <v>2.1106060534171412E-16</v>
      </c>
      <c r="O938" s="19">
        <f t="shared" si="580"/>
        <v>-2.0998135141430685E-16</v>
      </c>
      <c r="P938" s="19">
        <f t="shared" si="581"/>
        <v>-2.3759499948290672E-16</v>
      </c>
      <c r="Q938" s="214"/>
      <c r="R938" s="305"/>
      <c r="S938" s="215"/>
      <c r="T938" t="str">
        <f t="shared" si="582"/>
        <v/>
      </c>
      <c r="U938" t="str">
        <f t="shared" si="583"/>
        <v/>
      </c>
      <c r="V938" t="str">
        <f t="shared" si="584"/>
        <v/>
      </c>
      <c r="W938" t="str">
        <f t="shared" si="585"/>
        <v/>
      </c>
      <c r="X938" s="10"/>
      <c r="Y938" s="219">
        <f t="shared" si="564"/>
        <v>6.5934065934065988E-4</v>
      </c>
      <c r="Z938" s="78">
        <f t="shared" si="566"/>
        <v>0.25051338355855701</v>
      </c>
      <c r="AA938" s="78">
        <f t="shared" si="589"/>
        <v>0.25454851297136732</v>
      </c>
      <c r="AB938" s="74">
        <f t="shared" si="557"/>
        <v>937</v>
      </c>
      <c r="AC938" s="80">
        <f t="shared" si="568"/>
        <v>3.3295293813424467E-3</v>
      </c>
      <c r="AD938" s="79">
        <f t="shared" si="588"/>
        <v>-4.0351294128103121E-3</v>
      </c>
      <c r="AE938" s="81">
        <f t="shared" si="569"/>
        <v>-7.3646587941527588E-3</v>
      </c>
      <c r="AF938" s="19">
        <f t="shared" si="591"/>
        <v>-1.5852103654851051E-2</v>
      </c>
      <c r="AG938" s="93">
        <f t="shared" si="590"/>
        <v>0.15983933630353286</v>
      </c>
      <c r="AH938" s="91">
        <f t="shared" si="592"/>
        <v>1.7162806087790374E-4</v>
      </c>
      <c r="AI938" s="96">
        <f t="shared" si="593"/>
        <v>928.00455916972248</v>
      </c>
      <c r="AJ938" s="5">
        <f t="shared" si="558"/>
        <v>0</v>
      </c>
      <c r="AK938" s="5">
        <f t="shared" si="561"/>
        <v>0</v>
      </c>
      <c r="AL938" s="5">
        <f t="shared" si="563"/>
        <v>0</v>
      </c>
      <c r="AM938" s="95">
        <f t="shared" si="570"/>
        <v>2.142857142857143E-3</v>
      </c>
      <c r="AN938" s="95">
        <f t="shared" si="571"/>
        <v>-1.4285714285714279E-3</v>
      </c>
      <c r="AO938" s="78">
        <f t="shared" si="572"/>
        <v>1.5000000000000007</v>
      </c>
      <c r="AP938" s="8">
        <f t="shared" si="573"/>
        <v>60.000000000000014</v>
      </c>
      <c r="AQ938" s="8">
        <f t="shared" si="567"/>
        <v>50.000000000000014</v>
      </c>
      <c r="AR938" s="8">
        <f t="shared" si="556"/>
        <v>0</v>
      </c>
      <c r="AS938" s="114">
        <f t="shared" si="562"/>
        <v>0</v>
      </c>
      <c r="AT938" s="103">
        <f t="shared" si="586"/>
        <v>0.17662990907332149</v>
      </c>
      <c r="AU938" s="5">
        <f t="shared" si="559"/>
        <v>0.26</v>
      </c>
      <c r="AW938" s="210">
        <f t="shared" si="560"/>
        <v>0</v>
      </c>
      <c r="AX938" s="276">
        <f t="shared" si="565"/>
        <v>4.9850225978543216E-4</v>
      </c>
      <c r="AY938" s="19">
        <f t="shared" si="587"/>
        <v>2.450665012557923</v>
      </c>
    </row>
    <row r="939" spans="1:51">
      <c r="A939" s="4">
        <v>39696</v>
      </c>
      <c r="B939" s="9">
        <f t="shared" si="555"/>
        <v>39696</v>
      </c>
      <c r="C939" s="5">
        <v>0.28000000000000003</v>
      </c>
      <c r="D939" s="5">
        <v>0.28000000000000003</v>
      </c>
      <c r="E939" s="5">
        <v>0.24</v>
      </c>
      <c r="F939" s="5">
        <v>0.24</v>
      </c>
      <c r="G939" s="6">
        <v>1944900</v>
      </c>
      <c r="H939" s="112">
        <v>0.24</v>
      </c>
      <c r="I939" s="19">
        <f t="shared" si="574"/>
        <v>-7.6923076923076983E-2</v>
      </c>
      <c r="J939" s="8">
        <f t="shared" si="575"/>
        <v>0.26296662954709576</v>
      </c>
      <c r="K939" s="8">
        <f t="shared" si="576"/>
        <v>0.23303337045290423</v>
      </c>
      <c r="L939" s="8">
        <f t="shared" si="577"/>
        <v>0.248</v>
      </c>
      <c r="M939" s="19">
        <f t="shared" si="578"/>
        <v>0.12845052636030516</v>
      </c>
      <c r="N939" s="19">
        <f t="shared" si="579"/>
        <v>-2.3228837855485317E-2</v>
      </c>
      <c r="O939" s="19">
        <f t="shared" si="580"/>
        <v>-5.2793533478050535E-3</v>
      </c>
      <c r="P939" s="19">
        <f t="shared" si="581"/>
        <v>-2.5866460308460199E-3</v>
      </c>
      <c r="Q939" s="214"/>
      <c r="R939" s="305"/>
      <c r="S939" s="215"/>
      <c r="T939" t="str">
        <f t="shared" si="582"/>
        <v>BrokeBandUpper</v>
      </c>
      <c r="U939" t="str">
        <f t="shared" si="583"/>
        <v>BrokeBandUpper</v>
      </c>
      <c r="V939" t="str">
        <f t="shared" si="584"/>
        <v/>
      </c>
      <c r="W939" t="str">
        <f t="shared" si="585"/>
        <v/>
      </c>
      <c r="X939" s="10"/>
      <c r="Y939" s="219">
        <f t="shared" si="564"/>
        <v>5.4945054945054967E-4</v>
      </c>
      <c r="Z939" s="78">
        <f t="shared" si="566"/>
        <v>0.24889432249053922</v>
      </c>
      <c r="AA939" s="78">
        <f t="shared" si="589"/>
        <v>0.25347192301148613</v>
      </c>
      <c r="AB939" s="74">
        <f t="shared" si="557"/>
        <v>938</v>
      </c>
      <c r="AC939" s="80">
        <f t="shared" si="568"/>
        <v>2.2296466185646778E-3</v>
      </c>
      <c r="AD939" s="79">
        <f t="shared" si="588"/>
        <v>-4.5776005209469117E-3</v>
      </c>
      <c r="AE939" s="81">
        <f t="shared" si="569"/>
        <v>-6.8072471395115896E-3</v>
      </c>
      <c r="AF939" s="19">
        <f t="shared" si="591"/>
        <v>-1.8059595976393318E-2</v>
      </c>
      <c r="AG939" s="93">
        <f t="shared" si="590"/>
        <v>-0.33034181014924774</v>
      </c>
      <c r="AH939" s="91">
        <f t="shared" si="592"/>
        <v>1.9031984559589253E-4</v>
      </c>
      <c r="AI939" s="96">
        <f t="shared" si="593"/>
        <v>928.59018243211926</v>
      </c>
      <c r="AJ939" s="5">
        <f t="shared" si="558"/>
        <v>-2.0000000000000018E-2</v>
      </c>
      <c r="AK939" s="5">
        <f t="shared" si="561"/>
        <v>0</v>
      </c>
      <c r="AL939" s="5">
        <f t="shared" si="563"/>
        <v>-2.0000000000000018E-2</v>
      </c>
      <c r="AM939" s="95">
        <f t="shared" si="570"/>
        <v>2.142857142857143E-3</v>
      </c>
      <c r="AN939" s="95">
        <f t="shared" si="571"/>
        <v>-2.8571428571428576E-3</v>
      </c>
      <c r="AO939" s="78">
        <f t="shared" si="572"/>
        <v>0.74999999999999989</v>
      </c>
      <c r="AP939" s="8">
        <f t="shared" si="573"/>
        <v>42.857142857142854</v>
      </c>
      <c r="AQ939" s="8">
        <f t="shared" si="567"/>
        <v>42.857142857142854</v>
      </c>
      <c r="AR939" s="8">
        <f t="shared" si="556"/>
        <v>-1</v>
      </c>
      <c r="AS939" s="114">
        <f t="shared" si="562"/>
        <v>-1944900</v>
      </c>
      <c r="AT939" s="103">
        <f t="shared" si="586"/>
        <v>-0.46201432500680589</v>
      </c>
      <c r="AU939" s="5">
        <f t="shared" si="559"/>
        <v>0.24</v>
      </c>
      <c r="AW939" s="210">
        <f t="shared" si="560"/>
        <v>0.16666666666666682</v>
      </c>
      <c r="AX939" s="276">
        <f t="shared" si="565"/>
        <v>1.3647323308895194E-3</v>
      </c>
      <c r="AY939" s="19">
        <f t="shared" si="587"/>
        <v>1.7376652845604637</v>
      </c>
    </row>
    <row r="940" spans="1:51">
      <c r="A940" s="4">
        <v>39699</v>
      </c>
      <c r="B940" s="9">
        <f t="shared" si="555"/>
        <v>39699</v>
      </c>
      <c r="C940" s="5">
        <v>0.25</v>
      </c>
      <c r="D940" s="5">
        <v>0.28000000000000003</v>
      </c>
      <c r="E940" s="5">
        <v>0.25</v>
      </c>
      <c r="F940" s="5">
        <v>0.25</v>
      </c>
      <c r="G940" s="6">
        <v>0</v>
      </c>
      <c r="H940" s="112">
        <v>0.25</v>
      </c>
      <c r="I940" s="19">
        <f t="shared" si="574"/>
        <v>4.1666666666666706E-2</v>
      </c>
      <c r="J940" s="8">
        <f t="shared" si="575"/>
        <v>0.26146424004376895</v>
      </c>
      <c r="K940" s="8">
        <f t="shared" si="576"/>
        <v>0.23353575995623105</v>
      </c>
      <c r="L940" s="8">
        <f t="shared" si="577"/>
        <v>0.2475</v>
      </c>
      <c r="M940" s="19">
        <f t="shared" si="578"/>
        <v>0.11958973688985454</v>
      </c>
      <c r="N940" s="19">
        <f t="shared" si="579"/>
        <v>-6.89821188088868E-2</v>
      </c>
      <c r="O940" s="19">
        <f t="shared" si="580"/>
        <v>-5.7132325341598088E-3</v>
      </c>
      <c r="P940" s="19">
        <f t="shared" si="581"/>
        <v>2.155869360471482E-3</v>
      </c>
      <c r="Q940" s="214"/>
      <c r="R940" s="305"/>
      <c r="S940" s="215"/>
      <c r="T940" t="str">
        <f t="shared" si="582"/>
        <v/>
      </c>
      <c r="U940" t="str">
        <f t="shared" si="583"/>
        <v>BrokeBandUpper</v>
      </c>
      <c r="V940" t="str">
        <f t="shared" si="584"/>
        <v/>
      </c>
      <c r="W940" t="str">
        <f t="shared" si="585"/>
        <v/>
      </c>
      <c r="X940" s="10"/>
      <c r="Y940" s="219">
        <f t="shared" si="564"/>
        <v>7.6923076923076966E-4</v>
      </c>
      <c r="Z940" s="78">
        <f t="shared" si="566"/>
        <v>0.24906459682699619</v>
      </c>
      <c r="AA940" s="78">
        <f t="shared" si="589"/>
        <v>0.25321500070863617</v>
      </c>
      <c r="AB940" s="74">
        <f t="shared" si="557"/>
        <v>939</v>
      </c>
      <c r="AC940" s="80">
        <f t="shared" si="568"/>
        <v>2.1254746062972871E-3</v>
      </c>
      <c r="AD940" s="79">
        <f t="shared" si="588"/>
        <v>-4.1504038816399802E-3</v>
      </c>
      <c r="AE940" s="81">
        <f t="shared" si="569"/>
        <v>-6.2758784879372673E-3</v>
      </c>
      <c r="AF940" s="19">
        <f t="shared" si="591"/>
        <v>-1.6390829413837432E-2</v>
      </c>
      <c r="AG940" s="93">
        <f t="shared" si="590"/>
        <v>-4.672131063282612E-2</v>
      </c>
      <c r="AH940" s="91">
        <f t="shared" si="592"/>
        <v>2.0388815919999265E-4</v>
      </c>
      <c r="AI940" s="96">
        <f t="shared" si="593"/>
        <v>929.22348780720301</v>
      </c>
      <c r="AJ940" s="5">
        <f t="shared" si="558"/>
        <v>1.0000000000000009E-2</v>
      </c>
      <c r="AK940" s="5">
        <f t="shared" si="561"/>
        <v>1.0000000000000009E-2</v>
      </c>
      <c r="AL940" s="5">
        <f t="shared" si="563"/>
        <v>0</v>
      </c>
      <c r="AM940" s="95">
        <f t="shared" si="570"/>
        <v>2.8571428571428576E-3</v>
      </c>
      <c r="AN940" s="95">
        <f t="shared" si="571"/>
        <v>-2.8571428571428576E-3</v>
      </c>
      <c r="AO940" s="78">
        <f t="shared" si="572"/>
        <v>1</v>
      </c>
      <c r="AP940" s="8">
        <f t="shared" si="573"/>
        <v>50</v>
      </c>
      <c r="AQ940" s="8">
        <f t="shared" si="567"/>
        <v>42.857142857142854</v>
      </c>
      <c r="AR940" s="8">
        <f t="shared" si="556"/>
        <v>-1</v>
      </c>
      <c r="AS940" s="114">
        <f t="shared" si="562"/>
        <v>0</v>
      </c>
      <c r="AT940" s="103">
        <f t="shared" si="586"/>
        <v>-0.46463130268958819</v>
      </c>
      <c r="AU940" s="5">
        <f t="shared" si="559"/>
        <v>0.25</v>
      </c>
      <c r="AW940" s="210">
        <f t="shared" si="560"/>
        <v>0.12000000000000011</v>
      </c>
      <c r="AX940" s="276">
        <f t="shared" si="565"/>
        <v>1.4805749275182342E-3</v>
      </c>
      <c r="AY940" s="19">
        <f t="shared" si="587"/>
        <v>8.4883016256535646E-2</v>
      </c>
    </row>
    <row r="941" spans="1:51">
      <c r="A941" s="4">
        <v>39700</v>
      </c>
      <c r="B941" s="9">
        <f t="shared" si="555"/>
        <v>39700</v>
      </c>
      <c r="C941" s="5">
        <v>0.28000000000000003</v>
      </c>
      <c r="D941" s="5">
        <v>0.38</v>
      </c>
      <c r="E941" s="5">
        <v>0.28000000000000003</v>
      </c>
      <c r="F941" s="5">
        <v>0.32</v>
      </c>
      <c r="G941" s="6">
        <v>1182100</v>
      </c>
      <c r="H941" s="112">
        <v>0.32</v>
      </c>
      <c r="I941" s="19">
        <f t="shared" si="574"/>
        <v>0.28000000000000003</v>
      </c>
      <c r="J941" s="8">
        <f t="shared" si="575"/>
        <v>0.28558323293158117</v>
      </c>
      <c r="K941" s="8">
        <f t="shared" si="576"/>
        <v>0.21641676706841884</v>
      </c>
      <c r="L941" s="8">
        <f t="shared" si="577"/>
        <v>0.251</v>
      </c>
      <c r="M941" s="19">
        <f t="shared" si="578"/>
        <v>0.31959846180169477</v>
      </c>
      <c r="N941" s="19">
        <f t="shared" si="579"/>
        <v>1.6724572702760758</v>
      </c>
      <c r="O941" s="19">
        <f t="shared" si="580"/>
        <v>9.2245856962216766E-2</v>
      </c>
      <c r="P941" s="19">
        <f t="shared" si="581"/>
        <v>-7.3303518446256932E-2</v>
      </c>
      <c r="Q941" s="214"/>
      <c r="R941" s="305"/>
      <c r="S941" s="215"/>
      <c r="T941" t="str">
        <f t="shared" si="582"/>
        <v/>
      </c>
      <c r="U941" t="str">
        <f t="shared" si="583"/>
        <v>BrokeBandUpper</v>
      </c>
      <c r="V941" t="str">
        <f t="shared" si="584"/>
        <v/>
      </c>
      <c r="W941" t="str">
        <f t="shared" si="585"/>
        <v>BrokeBandUpper</v>
      </c>
      <c r="X941" s="10"/>
      <c r="Y941" s="219">
        <f t="shared" si="564"/>
        <v>2.9890109890109897E-3</v>
      </c>
      <c r="Z941" s="78">
        <f t="shared" si="566"/>
        <v>0.25998864891563878</v>
      </c>
      <c r="AA941" s="78">
        <f t="shared" si="589"/>
        <v>0.25815709065619707</v>
      </c>
      <c r="AB941" s="74">
        <f t="shared" si="557"/>
        <v>940</v>
      </c>
      <c r="AC941" s="80">
        <f t="shared" si="568"/>
        <v>6.4859493979031752E-3</v>
      </c>
      <c r="AD941" s="79">
        <f t="shared" si="588"/>
        <v>1.8315582594417013E-3</v>
      </c>
      <c r="AE941" s="81">
        <f t="shared" si="569"/>
        <v>-4.654391138461474E-3</v>
      </c>
      <c r="AF941" s="19">
        <f t="shared" si="591"/>
        <v>7.0947431844159362E-3</v>
      </c>
      <c r="AG941" s="93">
        <f t="shared" si="590"/>
        <v>2.0515299400363642</v>
      </c>
      <c r="AH941" s="91">
        <f t="shared" si="592"/>
        <v>3.4106931568881179E-4</v>
      </c>
      <c r="AI941" s="96">
        <f t="shared" si="593"/>
        <v>930.51646329327264</v>
      </c>
      <c r="AJ941" s="5">
        <f t="shared" si="558"/>
        <v>7.0000000000000007E-2</v>
      </c>
      <c r="AK941" s="5">
        <f t="shared" si="561"/>
        <v>7.0000000000000007E-2</v>
      </c>
      <c r="AL941" s="5">
        <f t="shared" si="563"/>
        <v>0</v>
      </c>
      <c r="AM941" s="95">
        <f t="shared" si="570"/>
        <v>7.8571428571428577E-3</v>
      </c>
      <c r="AN941" s="95">
        <f t="shared" si="571"/>
        <v>-2.8571428571428576E-3</v>
      </c>
      <c r="AO941" s="78">
        <f t="shared" si="572"/>
        <v>2.7499999999999996</v>
      </c>
      <c r="AP941" s="8">
        <f t="shared" si="573"/>
        <v>73.333333333333329</v>
      </c>
      <c r="AQ941" s="8">
        <f t="shared" si="567"/>
        <v>62.264150943396224</v>
      </c>
      <c r="AR941" s="8">
        <f t="shared" si="556"/>
        <v>-0.20000000000000023</v>
      </c>
      <c r="AS941" s="114">
        <f t="shared" si="562"/>
        <v>-236420.00000000026</v>
      </c>
      <c r="AT941" s="103">
        <f t="shared" si="586"/>
        <v>-0.39944385330212112</v>
      </c>
      <c r="AU941" s="5">
        <f t="shared" si="559"/>
        <v>0.32</v>
      </c>
      <c r="AW941" s="210">
        <f t="shared" si="560"/>
        <v>0.35714285714285704</v>
      </c>
      <c r="AX941" s="276">
        <f t="shared" si="565"/>
        <v>7.2115490884079557E-3</v>
      </c>
      <c r="AY941" s="19">
        <f t="shared" si="587"/>
        <v>3.870776179153649</v>
      </c>
    </row>
    <row r="942" spans="1:51">
      <c r="A942" s="4">
        <v>39701</v>
      </c>
      <c r="B942" s="9">
        <f t="shared" si="555"/>
        <v>39701</v>
      </c>
      <c r="C942" s="5">
        <v>0.32</v>
      </c>
      <c r="D942" s="5">
        <v>0.34</v>
      </c>
      <c r="E942" s="5">
        <v>0.31</v>
      </c>
      <c r="F942" s="5">
        <v>0.33</v>
      </c>
      <c r="G942" s="6">
        <v>399000</v>
      </c>
      <c r="H942" s="112">
        <v>0.33</v>
      </c>
      <c r="I942" s="19">
        <f t="shared" si="574"/>
        <v>3.1250000000000028E-2</v>
      </c>
      <c r="J942" s="8">
        <f t="shared" si="575"/>
        <v>0.30378524367060189</v>
      </c>
      <c r="K942" s="8">
        <f t="shared" si="576"/>
        <v>0.20621475632939812</v>
      </c>
      <c r="L942" s="8">
        <f t="shared" si="577"/>
        <v>0.255</v>
      </c>
      <c r="M942" s="19">
        <f t="shared" si="578"/>
        <v>0.473149880629052</v>
      </c>
      <c r="N942" s="19">
        <f t="shared" si="579"/>
        <v>0.48045105712252517</v>
      </c>
      <c r="O942" s="19">
        <f t="shared" si="580"/>
        <v>6.3736272442092165E-2</v>
      </c>
      <c r="P942" s="19">
        <f t="shared" si="581"/>
        <v>-4.714057453688611E-2</v>
      </c>
      <c r="Q942" s="214"/>
      <c r="R942" s="305"/>
      <c r="S942" s="215"/>
      <c r="T942" t="str">
        <f t="shared" si="582"/>
        <v>BrokeBandUpper</v>
      </c>
      <c r="U942" t="str">
        <f t="shared" si="583"/>
        <v>BrokeBandUpper</v>
      </c>
      <c r="V942" t="str">
        <f t="shared" si="584"/>
        <v>BrokeBandUpper</v>
      </c>
      <c r="W942" t="str">
        <f t="shared" si="585"/>
        <v>BrokeBandUpper</v>
      </c>
      <c r="X942" s="10"/>
      <c r="Y942" s="219">
        <f t="shared" si="564"/>
        <v>5.1868131868131884E-3</v>
      </c>
      <c r="Z942" s="78">
        <f t="shared" si="566"/>
        <v>0.27077039698263039</v>
      </c>
      <c r="AA942" s="78">
        <f t="shared" si="589"/>
        <v>0.26347346594763849</v>
      </c>
      <c r="AB942" s="74">
        <f t="shared" si="557"/>
        <v>941</v>
      </c>
      <c r="AC942" s="80">
        <f t="shared" si="568"/>
        <v>9.5610577387627033E-3</v>
      </c>
      <c r="AD942" s="79">
        <f t="shared" si="588"/>
        <v>7.2969310349919048E-3</v>
      </c>
      <c r="AE942" s="81">
        <f t="shared" si="569"/>
        <v>-2.2641267037707981E-3</v>
      </c>
      <c r="AF942" s="19">
        <f t="shared" si="591"/>
        <v>2.769512675117753E-2</v>
      </c>
      <c r="AG942" s="93">
        <f t="shared" si="590"/>
        <v>0.47411846010603653</v>
      </c>
      <c r="AH942" s="91">
        <f t="shared" si="592"/>
        <v>5.4634330830683473E-4</v>
      </c>
      <c r="AI942" s="96">
        <f t="shared" si="593"/>
        <v>931.69502076581659</v>
      </c>
      <c r="AJ942" s="5">
        <f t="shared" si="558"/>
        <v>1.0000000000000009E-2</v>
      </c>
      <c r="AK942" s="5">
        <f t="shared" si="561"/>
        <v>1.0000000000000009E-2</v>
      </c>
      <c r="AL942" s="5">
        <f t="shared" si="563"/>
        <v>0</v>
      </c>
      <c r="AM942" s="95">
        <f t="shared" si="570"/>
        <v>8.5714285714285736E-3</v>
      </c>
      <c r="AN942" s="95">
        <f t="shared" si="571"/>
        <v>-2.8571428571428576E-3</v>
      </c>
      <c r="AO942" s="78">
        <f t="shared" si="572"/>
        <v>3.0000000000000004</v>
      </c>
      <c r="AP942" s="8">
        <f t="shared" si="573"/>
        <v>75</v>
      </c>
      <c r="AQ942" s="8">
        <f t="shared" si="567"/>
        <v>60</v>
      </c>
      <c r="AR942" s="8">
        <f t="shared" si="556"/>
        <v>0.33333333333333331</v>
      </c>
      <c r="AS942" s="114">
        <f t="shared" si="562"/>
        <v>133000</v>
      </c>
      <c r="AT942" s="103">
        <f t="shared" si="586"/>
        <v>-0.34588498178668953</v>
      </c>
      <c r="AU942" s="5">
        <f t="shared" si="559"/>
        <v>0.33</v>
      </c>
      <c r="AW942" s="210">
        <f t="shared" si="560"/>
        <v>9.6774193548387177E-2</v>
      </c>
      <c r="AX942" s="276">
        <f t="shared" si="565"/>
        <v>1.5416621196205692E-2</v>
      </c>
      <c r="AY942" s="19">
        <f t="shared" si="587"/>
        <v>1.1377683223410069</v>
      </c>
    </row>
    <row r="943" spans="1:51">
      <c r="A943" s="4">
        <v>39702</v>
      </c>
      <c r="B943" s="9">
        <f t="shared" si="555"/>
        <v>39702</v>
      </c>
      <c r="C943" s="5">
        <v>0.34</v>
      </c>
      <c r="D943" s="5">
        <v>0.34</v>
      </c>
      <c r="E943" s="5">
        <v>0.32</v>
      </c>
      <c r="F943" s="5">
        <v>0.32</v>
      </c>
      <c r="G943" s="6">
        <v>121000</v>
      </c>
      <c r="H943" s="112">
        <v>0.32</v>
      </c>
      <c r="I943" s="19">
        <f t="shared" si="574"/>
        <v>-3.0303030303030328E-2</v>
      </c>
      <c r="J943" s="8">
        <f t="shared" si="575"/>
        <v>0.31481163290120345</v>
      </c>
      <c r="K943" s="8">
        <f t="shared" si="576"/>
        <v>0.20218836709879667</v>
      </c>
      <c r="L943" s="8">
        <f t="shared" si="577"/>
        <v>0.25850000000000006</v>
      </c>
      <c r="M943" s="19">
        <f t="shared" si="578"/>
        <v>0.55702149148558533</v>
      </c>
      <c r="N943" s="19">
        <f t="shared" si="579"/>
        <v>0.17726224667969093</v>
      </c>
      <c r="O943" s="19">
        <f t="shared" si="580"/>
        <v>3.6296658446509714E-2</v>
      </c>
      <c r="P943" s="19">
        <f t="shared" si="581"/>
        <v>-1.9525223617702092E-2</v>
      </c>
      <c r="Q943" s="214"/>
      <c r="R943" s="305"/>
      <c r="S943" s="215"/>
      <c r="T943" t="str">
        <f t="shared" si="582"/>
        <v>BrokeBandUpper</v>
      </c>
      <c r="U943" t="str">
        <f t="shared" si="583"/>
        <v>BrokeBandUpper</v>
      </c>
      <c r="V943" t="str">
        <f t="shared" si="584"/>
        <v>BrokeBandUpper</v>
      </c>
      <c r="W943" t="str">
        <f t="shared" si="585"/>
        <v>BrokeBandUpper</v>
      </c>
      <c r="X943" s="10"/>
      <c r="Y943" s="219">
        <f t="shared" si="564"/>
        <v>6.417582417582419E-3</v>
      </c>
      <c r="Z943" s="78">
        <f t="shared" si="566"/>
        <v>0.27835175584730532</v>
      </c>
      <c r="AA943" s="78">
        <f t="shared" si="589"/>
        <v>0.26765642946751322</v>
      </c>
      <c r="AB943" s="74">
        <f t="shared" si="557"/>
        <v>942</v>
      </c>
      <c r="AC943" s="80">
        <f t="shared" si="568"/>
        <v>1.0367562466850312E-2</v>
      </c>
      <c r="AD943" s="79">
        <f t="shared" si="588"/>
        <v>1.0695326379792092E-2</v>
      </c>
      <c r="AE943" s="81">
        <f t="shared" si="569"/>
        <v>3.2776391294177991E-4</v>
      </c>
      <c r="AF943" s="19">
        <f t="shared" si="591"/>
        <v>3.9959161082249423E-2</v>
      </c>
      <c r="AG943" s="93">
        <f t="shared" si="590"/>
        <v>8.4353086250892009E-2</v>
      </c>
      <c r="AH943" s="91">
        <f t="shared" si="592"/>
        <v>7.2039281421296564E-4</v>
      </c>
      <c r="AI943" s="96">
        <f t="shared" si="593"/>
        <v>932.38607357789988</v>
      </c>
      <c r="AJ943" s="5">
        <f t="shared" si="558"/>
        <v>-1.0000000000000009E-2</v>
      </c>
      <c r="AK943" s="5">
        <f t="shared" si="561"/>
        <v>0</v>
      </c>
      <c r="AL943" s="5">
        <f t="shared" si="563"/>
        <v>-1.0000000000000009E-2</v>
      </c>
      <c r="AM943" s="95">
        <f t="shared" si="570"/>
        <v>8.5714285714285736E-3</v>
      </c>
      <c r="AN943" s="95">
        <f t="shared" si="571"/>
        <v>-2.8571428571428576E-3</v>
      </c>
      <c r="AO943" s="78">
        <f t="shared" si="572"/>
        <v>3.0000000000000004</v>
      </c>
      <c r="AP943" s="8">
        <f t="shared" si="573"/>
        <v>75</v>
      </c>
      <c r="AQ943" s="8">
        <f t="shared" si="567"/>
        <v>60</v>
      </c>
      <c r="AR943" s="8">
        <f t="shared" si="556"/>
        <v>-1</v>
      </c>
      <c r="AS943" s="114">
        <f t="shared" si="562"/>
        <v>-121000</v>
      </c>
      <c r="AT943" s="103">
        <f t="shared" si="586"/>
        <v>-0.40466753102426384</v>
      </c>
      <c r="AU943" s="5">
        <f t="shared" si="559"/>
        <v>0.32</v>
      </c>
      <c r="AW943" s="210">
        <f t="shared" si="560"/>
        <v>6.2500000000000056E-2</v>
      </c>
      <c r="AX943" s="276">
        <f t="shared" si="565"/>
        <v>2.4346787426830177E-2</v>
      </c>
      <c r="AY943" s="19">
        <f t="shared" si="587"/>
        <v>0.57925573424755084</v>
      </c>
    </row>
    <row r="944" spans="1:51">
      <c r="A944" s="4">
        <v>39703</v>
      </c>
      <c r="B944" s="9">
        <f t="shared" si="555"/>
        <v>39703</v>
      </c>
      <c r="C944" s="5">
        <v>0.32</v>
      </c>
      <c r="D944" s="5">
        <v>0.32</v>
      </c>
      <c r="E944" s="5">
        <v>0.3</v>
      </c>
      <c r="F944" s="5">
        <v>0.3</v>
      </c>
      <c r="G944" s="6">
        <v>97500</v>
      </c>
      <c r="H944" s="112">
        <v>0.3</v>
      </c>
      <c r="I944" s="19">
        <f t="shared" si="574"/>
        <v>-6.2500000000000056E-2</v>
      </c>
      <c r="J944" s="8">
        <f t="shared" si="575"/>
        <v>0.31995761189193439</v>
      </c>
      <c r="K944" s="8">
        <f t="shared" si="576"/>
        <v>0.20204238810806563</v>
      </c>
      <c r="L944" s="8">
        <f t="shared" si="577"/>
        <v>0.26100000000000001</v>
      </c>
      <c r="M944" s="19">
        <f t="shared" si="578"/>
        <v>0.58361626432964109</v>
      </c>
      <c r="N944" s="19">
        <f t="shared" si="579"/>
        <v>4.7744608153497035E-2</v>
      </c>
      <c r="O944" s="19">
        <f t="shared" si="580"/>
        <v>1.6346216127108262E-2</v>
      </c>
      <c r="P944" s="19">
        <f t="shared" si="581"/>
        <v>-7.2199500310377951E-4</v>
      </c>
      <c r="Q944" s="214"/>
      <c r="R944" s="305"/>
      <c r="S944" s="215"/>
      <c r="T944" t="str">
        <f t="shared" si="582"/>
        <v>BrokeBandUpper</v>
      </c>
      <c r="U944" t="str">
        <f t="shared" si="583"/>
        <v>BrokeBandUpper</v>
      </c>
      <c r="V944" t="str">
        <f t="shared" si="584"/>
        <v/>
      </c>
      <c r="W944" t="str">
        <f t="shared" si="585"/>
        <v/>
      </c>
      <c r="X944" s="10"/>
      <c r="Y944" s="219">
        <f t="shared" si="564"/>
        <v>6.7252747252747255E-3</v>
      </c>
      <c r="Z944" s="78">
        <f t="shared" si="566"/>
        <v>0.28168558544682032</v>
      </c>
      <c r="AA944" s="78">
        <f t="shared" si="589"/>
        <v>0.27004985368691725</v>
      </c>
      <c r="AB944" s="74">
        <f t="shared" si="557"/>
        <v>943</v>
      </c>
      <c r="AC944" s="80">
        <f t="shared" si="568"/>
        <v>9.0463742775690296E-3</v>
      </c>
      <c r="AD944" s="79">
        <f t="shared" si="588"/>
        <v>1.1635731759903067E-2</v>
      </c>
      <c r="AE944" s="81">
        <f t="shared" si="569"/>
        <v>2.5893574823340378E-3</v>
      </c>
      <c r="AF944" s="19">
        <f t="shared" si="591"/>
        <v>4.3087347025164369E-2</v>
      </c>
      <c r="AG944" s="93">
        <f t="shared" si="590"/>
        <v>-0.12743479419638956</v>
      </c>
      <c r="AH944" s="91">
        <f t="shared" si="592"/>
        <v>8.0502782897539792E-4</v>
      </c>
      <c r="AI944" s="96">
        <f t="shared" si="593"/>
        <v>932.84841376412066</v>
      </c>
      <c r="AJ944" s="5">
        <f t="shared" si="558"/>
        <v>-2.0000000000000018E-2</v>
      </c>
      <c r="AK944" s="5">
        <f t="shared" si="561"/>
        <v>0</v>
      </c>
      <c r="AL944" s="5">
        <f t="shared" si="563"/>
        <v>-2.0000000000000018E-2</v>
      </c>
      <c r="AM944" s="95">
        <f t="shared" si="570"/>
        <v>8.5714285714285736E-3</v>
      </c>
      <c r="AN944" s="95">
        <f t="shared" si="571"/>
        <v>-4.2857142857142877E-3</v>
      </c>
      <c r="AO944" s="78">
        <f t="shared" si="572"/>
        <v>1.9999999999999996</v>
      </c>
      <c r="AP944" s="8">
        <f t="shared" si="573"/>
        <v>66.666666666666657</v>
      </c>
      <c r="AQ944" s="8">
        <f t="shared" si="567"/>
        <v>57.142857142857139</v>
      </c>
      <c r="AR944" s="8">
        <f t="shared" si="556"/>
        <v>-1</v>
      </c>
      <c r="AS944" s="114">
        <f t="shared" si="562"/>
        <v>-97500</v>
      </c>
      <c r="AT944" s="103">
        <f t="shared" si="586"/>
        <v>-0.42191103115545026</v>
      </c>
      <c r="AU944" s="5">
        <f t="shared" si="559"/>
        <v>0.3</v>
      </c>
      <c r="AW944" s="210">
        <f t="shared" si="560"/>
        <v>6.6666666666666735E-2</v>
      </c>
      <c r="AX944" s="276">
        <f t="shared" si="565"/>
        <v>3.2353865887979616E-2</v>
      </c>
      <c r="AY944" s="19">
        <f t="shared" si="587"/>
        <v>0.32887618069584135</v>
      </c>
    </row>
    <row r="945" spans="1:51">
      <c r="A945" s="4">
        <v>39706</v>
      </c>
      <c r="B945" s="9">
        <f t="shared" si="555"/>
        <v>39706</v>
      </c>
      <c r="C945" s="5">
        <v>0.28999999999999998</v>
      </c>
      <c r="D945" s="5">
        <v>0.3</v>
      </c>
      <c r="E945" s="5">
        <v>0.28999999999999998</v>
      </c>
      <c r="F945" s="5">
        <v>0.3</v>
      </c>
      <c r="G945" s="6">
        <v>25000</v>
      </c>
      <c r="H945" s="112">
        <v>0.3</v>
      </c>
      <c r="I945" s="19">
        <f t="shared" si="574"/>
        <v>0</v>
      </c>
      <c r="J945" s="8">
        <f t="shared" si="575"/>
        <v>0.32458191221630162</v>
      </c>
      <c r="K945" s="8">
        <f t="shared" si="576"/>
        <v>0.20241808778369841</v>
      </c>
      <c r="L945" s="8">
        <f t="shared" si="577"/>
        <v>0.26350000000000001</v>
      </c>
      <c r="M945" s="19">
        <f t="shared" si="578"/>
        <v>0.60352227298553496</v>
      </c>
      <c r="N945" s="19">
        <f t="shared" si="579"/>
        <v>3.4108043028510351E-2</v>
      </c>
      <c r="O945" s="19">
        <f t="shared" si="580"/>
        <v>1.4452852979566186E-2</v>
      </c>
      <c r="P945" s="19">
        <f t="shared" si="581"/>
        <v>1.8595091809735986E-3</v>
      </c>
      <c r="Q945" s="214"/>
      <c r="R945" s="305"/>
      <c r="S945" s="215"/>
      <c r="T945" t="str">
        <f t="shared" si="582"/>
        <v/>
      </c>
      <c r="U945" t="str">
        <f t="shared" si="583"/>
        <v/>
      </c>
      <c r="V945" t="str">
        <f t="shared" si="584"/>
        <v/>
      </c>
      <c r="W945" t="str">
        <f t="shared" si="585"/>
        <v/>
      </c>
      <c r="X945" s="10"/>
      <c r="Y945" s="219">
        <f t="shared" si="564"/>
        <v>6.4395604395604406E-3</v>
      </c>
      <c r="Z945" s="78">
        <f t="shared" si="566"/>
        <v>0.28450600528801001</v>
      </c>
      <c r="AA945" s="78">
        <f t="shared" si="589"/>
        <v>0.27226616451408536</v>
      </c>
      <c r="AB945" s="74">
        <f t="shared" si="557"/>
        <v>944</v>
      </c>
      <c r="AC945" s="80">
        <f t="shared" si="568"/>
        <v>7.7203866332724884E-3</v>
      </c>
      <c r="AD945" s="79">
        <f t="shared" si="588"/>
        <v>1.2239840773924648E-2</v>
      </c>
      <c r="AE945" s="81">
        <f t="shared" si="569"/>
        <v>4.5194541406521601E-3</v>
      </c>
      <c r="AF945" s="19">
        <f t="shared" si="591"/>
        <v>4.495542365967195E-2</v>
      </c>
      <c r="AG945" s="93">
        <f t="shared" si="590"/>
        <v>-0.14657669510583912</v>
      </c>
      <c r="AH945" s="91">
        <f t="shared" si="592"/>
        <v>7.8937438151869415E-4</v>
      </c>
      <c r="AI945" s="96">
        <f t="shared" si="593"/>
        <v>933.23592251745652</v>
      </c>
      <c r="AJ945" s="5">
        <f t="shared" si="558"/>
        <v>0</v>
      </c>
      <c r="AK945" s="5">
        <f t="shared" si="561"/>
        <v>0</v>
      </c>
      <c r="AL945" s="5">
        <f t="shared" si="563"/>
        <v>0</v>
      </c>
      <c r="AM945" s="95">
        <f t="shared" si="570"/>
        <v>8.5714285714285736E-3</v>
      </c>
      <c r="AN945" s="95">
        <f t="shared" si="571"/>
        <v>-3.5714285714285748E-3</v>
      </c>
      <c r="AO945" s="78">
        <f t="shared" si="572"/>
        <v>2.3999999999999981</v>
      </c>
      <c r="AP945" s="8">
        <f t="shared" si="573"/>
        <v>70.588235294117624</v>
      </c>
      <c r="AQ945" s="8">
        <f t="shared" si="567"/>
        <v>54.545454545454533</v>
      </c>
      <c r="AR945" s="8">
        <f t="shared" si="556"/>
        <v>1</v>
      </c>
      <c r="AS945" s="114">
        <f t="shared" si="562"/>
        <v>25000</v>
      </c>
      <c r="AT945" s="103">
        <f t="shared" si="586"/>
        <v>-0.40854570864847101</v>
      </c>
      <c r="AU945" s="5">
        <f t="shared" si="559"/>
        <v>0.3</v>
      </c>
      <c r="AW945" s="210">
        <f t="shared" si="560"/>
        <v>3.4482758620689689E-2</v>
      </c>
      <c r="AX945" s="276">
        <f t="shared" si="565"/>
        <v>3.9750373561887285E-2</v>
      </c>
      <c r="AY945" s="19">
        <f t="shared" si="587"/>
        <v>0.22861279389353231</v>
      </c>
    </row>
    <row r="946" spans="1:51">
      <c r="A946" s="4">
        <v>39707</v>
      </c>
      <c r="B946" s="9">
        <f t="shared" si="555"/>
        <v>39707</v>
      </c>
      <c r="C946" s="5">
        <v>0.28000000000000003</v>
      </c>
      <c r="D946" s="5">
        <v>0.28000000000000003</v>
      </c>
      <c r="E946" s="5">
        <v>0.28000000000000003</v>
      </c>
      <c r="F946" s="5">
        <v>0.28000000000000003</v>
      </c>
      <c r="G946" s="6">
        <v>10000</v>
      </c>
      <c r="H946" s="112">
        <v>0.28000000000000003</v>
      </c>
      <c r="I946" s="19">
        <f t="shared" si="574"/>
        <v>-6.6666666666666541E-2</v>
      </c>
      <c r="J946" s="8">
        <f t="shared" si="575"/>
        <v>0.32615553940568309</v>
      </c>
      <c r="K946" s="8">
        <f t="shared" si="576"/>
        <v>0.20384446059431691</v>
      </c>
      <c r="L946" s="8">
        <f t="shared" si="577"/>
        <v>0.26500000000000001</v>
      </c>
      <c r="M946" s="19">
        <f t="shared" si="578"/>
        <v>0.60002159712735492</v>
      </c>
      <c r="N946" s="19">
        <f t="shared" si="579"/>
        <v>-5.8004087253693435E-3</v>
      </c>
      <c r="O946" s="19">
        <f t="shared" si="580"/>
        <v>4.8481666111228356E-3</v>
      </c>
      <c r="P946" s="19">
        <f t="shared" si="581"/>
        <v>7.0466667590630703E-3</v>
      </c>
      <c r="Q946" s="214"/>
      <c r="R946" s="305"/>
      <c r="S946" s="215"/>
      <c r="T946" t="str">
        <f t="shared" si="582"/>
        <v/>
      </c>
      <c r="U946" t="str">
        <f t="shared" si="583"/>
        <v/>
      </c>
      <c r="V946" t="str">
        <f t="shared" si="584"/>
        <v/>
      </c>
      <c r="W946" t="str">
        <f t="shared" si="585"/>
        <v/>
      </c>
      <c r="X946" s="10"/>
      <c r="Y946" s="219">
        <f t="shared" si="564"/>
        <v>5.6043956043956063E-3</v>
      </c>
      <c r="Z946" s="78">
        <f t="shared" si="566"/>
        <v>0.28381208047365647</v>
      </c>
      <c r="AA946" s="78">
        <f t="shared" si="589"/>
        <v>0.27283846834004305</v>
      </c>
      <c r="AB946" s="74">
        <f t="shared" si="557"/>
        <v>945</v>
      </c>
      <c r="AC946" s="80">
        <f t="shared" si="568"/>
        <v>5.1633263943690073E-3</v>
      </c>
      <c r="AD946" s="79">
        <f t="shared" si="588"/>
        <v>1.097361213361342E-2</v>
      </c>
      <c r="AE946" s="81">
        <f t="shared" si="569"/>
        <v>5.8102857392444123E-3</v>
      </c>
      <c r="AF946" s="19">
        <f t="shared" si="591"/>
        <v>4.0220179362452757E-2</v>
      </c>
      <c r="AG946" s="93">
        <f t="shared" si="590"/>
        <v>-0.33120883193638762</v>
      </c>
      <c r="AH946" s="91">
        <f t="shared" si="592"/>
        <v>6.7472532190425384E-4</v>
      </c>
      <c r="AI946" s="96">
        <f t="shared" si="593"/>
        <v>934.01508318023957</v>
      </c>
      <c r="AJ946" s="5">
        <f t="shared" si="558"/>
        <v>-1.9999999999999962E-2</v>
      </c>
      <c r="AK946" s="5">
        <f t="shared" si="561"/>
        <v>0</v>
      </c>
      <c r="AL946" s="5">
        <f t="shared" si="563"/>
        <v>-1.9999999999999962E-2</v>
      </c>
      <c r="AM946" s="95">
        <f t="shared" si="570"/>
        <v>7.8571428571428594E-3</v>
      </c>
      <c r="AN946" s="95">
        <f t="shared" si="571"/>
        <v>-5.0000000000000001E-3</v>
      </c>
      <c r="AO946" s="78">
        <f t="shared" si="572"/>
        <v>1.5714285714285718</v>
      </c>
      <c r="AP946" s="8">
        <f t="shared" si="573"/>
        <v>61.111111111111121</v>
      </c>
      <c r="AQ946" s="8">
        <f t="shared" si="567"/>
        <v>55.696202531645575</v>
      </c>
      <c r="AR946" s="8">
        <f t="shared" si="556"/>
        <v>0</v>
      </c>
      <c r="AS946" s="114">
        <f t="shared" si="562"/>
        <v>0</v>
      </c>
      <c r="AT946" s="103">
        <f t="shared" si="586"/>
        <v>-0.41193219496021227</v>
      </c>
      <c r="AU946" s="5">
        <f t="shared" si="559"/>
        <v>0.28000000000000003</v>
      </c>
      <c r="AW946" s="210">
        <f t="shared" si="560"/>
        <v>0</v>
      </c>
      <c r="AX946" s="276">
        <f t="shared" si="565"/>
        <v>4.5079148022217227E-2</v>
      </c>
      <c r="AY946" s="19">
        <f t="shared" si="587"/>
        <v>0.13405595929893799</v>
      </c>
    </row>
    <row r="947" spans="1:51">
      <c r="A947" s="4">
        <v>39708</v>
      </c>
      <c r="B947" s="9">
        <f t="shared" si="555"/>
        <v>39708</v>
      </c>
      <c r="C947" s="5">
        <v>0.28000000000000003</v>
      </c>
      <c r="D947" s="5">
        <v>0.28000000000000003</v>
      </c>
      <c r="E947" s="5">
        <v>0.27</v>
      </c>
      <c r="F947" s="5">
        <v>0.28000000000000003</v>
      </c>
      <c r="G947" s="6">
        <v>108600</v>
      </c>
      <c r="H947" s="112">
        <v>0.28000000000000003</v>
      </c>
      <c r="I947" s="19">
        <f t="shared" si="574"/>
        <v>0</v>
      </c>
      <c r="J947" s="8">
        <f t="shared" si="575"/>
        <v>0.32758191221630217</v>
      </c>
      <c r="K947" s="8">
        <f t="shared" si="576"/>
        <v>0.20541808778369786</v>
      </c>
      <c r="L947" s="8">
        <f t="shared" si="577"/>
        <v>0.26650000000000001</v>
      </c>
      <c r="M947" s="19">
        <f t="shared" si="578"/>
        <v>0.59470821557467213</v>
      </c>
      <c r="N947" s="19">
        <f t="shared" si="579"/>
        <v>-8.8553171721167667E-3</v>
      </c>
      <c r="O947" s="19">
        <f t="shared" si="580"/>
        <v>4.3732901584875765E-3</v>
      </c>
      <c r="P947" s="19">
        <f t="shared" si="581"/>
        <v>7.7197446758816733E-3</v>
      </c>
      <c r="Q947" s="214"/>
      <c r="R947" s="305"/>
      <c r="S947" s="215"/>
      <c r="T947" t="str">
        <f t="shared" si="582"/>
        <v/>
      </c>
      <c r="U947" t="str">
        <f t="shared" si="583"/>
        <v/>
      </c>
      <c r="V947" t="str">
        <f t="shared" si="584"/>
        <v/>
      </c>
      <c r="W947" t="str">
        <f t="shared" si="585"/>
        <v/>
      </c>
      <c r="X947" s="10"/>
      <c r="Y947" s="219">
        <f t="shared" si="564"/>
        <v>4.5934065934065951E-3</v>
      </c>
      <c r="Z947" s="78">
        <f t="shared" si="566"/>
        <v>0.28322502008071337</v>
      </c>
      <c r="AA947" s="78">
        <f t="shared" si="589"/>
        <v>0.27336842168287989</v>
      </c>
      <c r="AB947" s="74">
        <f t="shared" si="557"/>
        <v>946</v>
      </c>
      <c r="AC947" s="80">
        <f t="shared" si="568"/>
        <v>3.2370501268712566E-3</v>
      </c>
      <c r="AD947" s="79">
        <f t="shared" si="588"/>
        <v>9.8565983978334826E-3</v>
      </c>
      <c r="AE947" s="81">
        <f t="shared" si="569"/>
        <v>6.619548270962226E-3</v>
      </c>
      <c r="AF947" s="19">
        <f t="shared" si="591"/>
        <v>3.6056097252035922E-2</v>
      </c>
      <c r="AG947" s="93">
        <f t="shared" si="590"/>
        <v>-0.37306885530198103</v>
      </c>
      <c r="AH947" s="91">
        <f t="shared" si="592"/>
        <v>4.9125538934628222E-4</v>
      </c>
      <c r="AI947" s="96">
        <f t="shared" si="593"/>
        <v>935.6117994289724</v>
      </c>
      <c r="AJ947" s="5">
        <f t="shared" si="558"/>
        <v>0</v>
      </c>
      <c r="AK947" s="5">
        <f t="shared" si="561"/>
        <v>0</v>
      </c>
      <c r="AL947" s="5">
        <f t="shared" si="563"/>
        <v>0</v>
      </c>
      <c r="AM947" s="95">
        <f t="shared" si="570"/>
        <v>7.8571428571428594E-3</v>
      </c>
      <c r="AN947" s="95">
        <f t="shared" si="571"/>
        <v>-5.0000000000000001E-3</v>
      </c>
      <c r="AO947" s="78">
        <f t="shared" si="572"/>
        <v>1.5714285714285718</v>
      </c>
      <c r="AP947" s="8">
        <f t="shared" si="573"/>
        <v>61.111111111111121</v>
      </c>
      <c r="AQ947" s="8">
        <f t="shared" si="567"/>
        <v>55.696202531645575</v>
      </c>
      <c r="AR947" s="8">
        <f t="shared" si="556"/>
        <v>1</v>
      </c>
      <c r="AS947" s="114">
        <f t="shared" si="562"/>
        <v>108600</v>
      </c>
      <c r="AT947" s="103">
        <f t="shared" si="586"/>
        <v>-0.38178456787615306</v>
      </c>
      <c r="AU947" s="5">
        <f t="shared" si="559"/>
        <v>0.28000000000000003</v>
      </c>
      <c r="AW947" s="210">
        <f t="shared" si="560"/>
        <v>3.703703703703707E-2</v>
      </c>
      <c r="AX947" s="276">
        <f t="shared" si="565"/>
        <v>4.8241620024914181E-2</v>
      </c>
      <c r="AY947" s="19">
        <f t="shared" si="587"/>
        <v>7.0153766019232025E-2</v>
      </c>
    </row>
    <row r="948" spans="1:51">
      <c r="A948" s="4">
        <v>39709</v>
      </c>
      <c r="B948" s="9">
        <f t="shared" si="555"/>
        <v>39709</v>
      </c>
      <c r="C948" s="5">
        <v>0.27</v>
      </c>
      <c r="D948" s="5">
        <v>0.28000000000000003</v>
      </c>
      <c r="E948" s="5">
        <v>0.27</v>
      </c>
      <c r="F948" s="5">
        <v>0.27</v>
      </c>
      <c r="G948" s="6">
        <v>20800</v>
      </c>
      <c r="H948" s="112">
        <v>0.27</v>
      </c>
      <c r="I948" s="19">
        <f t="shared" si="574"/>
        <v>-3.571428571428574E-2</v>
      </c>
      <c r="J948" s="8">
        <f t="shared" si="575"/>
        <v>0.32812177826491151</v>
      </c>
      <c r="K948" s="8">
        <f t="shared" si="576"/>
        <v>0.20687822173508841</v>
      </c>
      <c r="L948" s="8">
        <f t="shared" si="577"/>
        <v>0.26749999999999996</v>
      </c>
      <c r="M948" s="19">
        <f t="shared" si="578"/>
        <v>0.58606244539880969</v>
      </c>
      <c r="N948" s="19">
        <f t="shared" si="579"/>
        <v>-1.4537835445081155E-2</v>
      </c>
      <c r="O948" s="19">
        <f t="shared" si="580"/>
        <v>1.6480337542350795E-3</v>
      </c>
      <c r="P948" s="19">
        <f t="shared" si="581"/>
        <v>7.1081079915808146E-3</v>
      </c>
      <c r="Q948" s="214"/>
      <c r="R948" s="305"/>
      <c r="S948" s="215"/>
      <c r="T948" t="str">
        <f t="shared" si="582"/>
        <v/>
      </c>
      <c r="U948" t="str">
        <f t="shared" si="583"/>
        <v/>
      </c>
      <c r="V948" t="str">
        <f t="shared" si="584"/>
        <v/>
      </c>
      <c r="W948" t="str">
        <f t="shared" si="585"/>
        <v/>
      </c>
      <c r="X948" s="10"/>
      <c r="Y948" s="219">
        <f t="shared" si="564"/>
        <v>3.4505494505494513E-3</v>
      </c>
      <c r="Z948" s="78">
        <f t="shared" si="566"/>
        <v>0.28118836698828353</v>
      </c>
      <c r="AA948" s="78">
        <f t="shared" si="589"/>
        <v>0.27311915847834678</v>
      </c>
      <c r="AB948" s="74">
        <f t="shared" si="557"/>
        <v>947</v>
      </c>
      <c r="AC948" s="80">
        <f t="shared" si="568"/>
        <v>1.1597281911796221E-3</v>
      </c>
      <c r="AD948" s="79">
        <f t="shared" si="588"/>
        <v>8.0692085099367539E-3</v>
      </c>
      <c r="AE948" s="81">
        <f t="shared" si="569"/>
        <v>6.9094803187571318E-3</v>
      </c>
      <c r="AF948" s="19">
        <f t="shared" si="591"/>
        <v>2.9544644743684251E-2</v>
      </c>
      <c r="AG948" s="93">
        <f t="shared" si="590"/>
        <v>-0.64173301440328712</v>
      </c>
      <c r="AH948" s="91">
        <f t="shared" si="592"/>
        <v>2.6471575273647862E-4</v>
      </c>
      <c r="AI948" s="96">
        <f t="shared" si="593"/>
        <v>938.38653232065258</v>
      </c>
      <c r="AJ948" s="5">
        <f t="shared" si="558"/>
        <v>-1.0000000000000009E-2</v>
      </c>
      <c r="AK948" s="5">
        <f t="shared" si="561"/>
        <v>0</v>
      </c>
      <c r="AL948" s="5">
        <f t="shared" si="563"/>
        <v>-1.0000000000000009E-2</v>
      </c>
      <c r="AM948" s="95">
        <f t="shared" si="570"/>
        <v>7.1428571428571452E-3</v>
      </c>
      <c r="AN948" s="95">
        <f t="shared" si="571"/>
        <v>-5.7142857142857151E-3</v>
      </c>
      <c r="AO948" s="78">
        <f t="shared" si="572"/>
        <v>1.2500000000000002</v>
      </c>
      <c r="AP948" s="8">
        <f t="shared" si="573"/>
        <v>55.555555555555557</v>
      </c>
      <c r="AQ948" s="8">
        <f t="shared" si="567"/>
        <v>60.975609756097562</v>
      </c>
      <c r="AR948" s="8">
        <f t="shared" si="556"/>
        <v>-1</v>
      </c>
      <c r="AS948" s="114">
        <f t="shared" si="562"/>
        <v>-20800</v>
      </c>
      <c r="AT948" s="103">
        <f t="shared" si="586"/>
        <v>-0.38871112929623575</v>
      </c>
      <c r="AU948" s="5">
        <f t="shared" si="559"/>
        <v>0.27</v>
      </c>
      <c r="AW948" s="210">
        <f t="shared" si="560"/>
        <v>3.703703703703707E-2</v>
      </c>
      <c r="AX948" s="276">
        <f t="shared" si="565"/>
        <v>4.8938281776858786E-2</v>
      </c>
      <c r="AY948" s="19">
        <f t="shared" si="587"/>
        <v>1.4441093636258836E-2</v>
      </c>
    </row>
    <row r="949" spans="1:51">
      <c r="A949" s="4">
        <v>39710</v>
      </c>
      <c r="B949" s="9">
        <f t="shared" si="555"/>
        <v>39710</v>
      </c>
      <c r="C949" s="5">
        <v>0.28999999999999998</v>
      </c>
      <c r="D949" s="5">
        <v>0.28999999999999998</v>
      </c>
      <c r="E949" s="5">
        <v>0.28000000000000003</v>
      </c>
      <c r="F949" s="5">
        <v>0.28000000000000003</v>
      </c>
      <c r="G949" s="6">
        <v>33400</v>
      </c>
      <c r="H949" s="112">
        <v>0.28000000000000003</v>
      </c>
      <c r="I949" s="19">
        <f t="shared" si="574"/>
        <v>3.703703703703707E-2</v>
      </c>
      <c r="J949" s="8">
        <f t="shared" si="575"/>
        <v>0.32898949487094392</v>
      </c>
      <c r="K949" s="8">
        <f t="shared" si="576"/>
        <v>0.21001050512905603</v>
      </c>
      <c r="L949" s="8">
        <f t="shared" si="577"/>
        <v>0.26949999999999996</v>
      </c>
      <c r="M949" s="19">
        <f t="shared" si="578"/>
        <v>0.56653827706748627</v>
      </c>
      <c r="N949" s="19">
        <f t="shared" si="579"/>
        <v>-3.3314143372618628E-2</v>
      </c>
      <c r="O949" s="19">
        <f t="shared" si="580"/>
        <v>2.6444956217805573E-3</v>
      </c>
      <c r="P949" s="19">
        <f t="shared" si="581"/>
        <v>1.5140711128011202E-2</v>
      </c>
      <c r="Q949" s="214"/>
      <c r="R949" s="305"/>
      <c r="S949" s="215"/>
      <c r="T949" t="str">
        <f t="shared" si="582"/>
        <v/>
      </c>
      <c r="U949" t="str">
        <f t="shared" si="583"/>
        <v/>
      </c>
      <c r="V949" t="str">
        <f t="shared" si="584"/>
        <v/>
      </c>
      <c r="W949" t="str">
        <f t="shared" si="585"/>
        <v/>
      </c>
      <c r="X949" s="10"/>
      <c r="Y949" s="219">
        <f t="shared" si="564"/>
        <v>2.5054945054945074E-3</v>
      </c>
      <c r="Z949" s="78">
        <f t="shared" si="566"/>
        <v>0.28100535847208785</v>
      </c>
      <c r="AA949" s="78">
        <f t="shared" si="589"/>
        <v>0.27362834075094911</v>
      </c>
      <c r="AB949" s="74">
        <f t="shared" si="557"/>
        <v>948</v>
      </c>
      <c r="AC949" s="80">
        <f t="shared" si="568"/>
        <v>3.7402992190529137E-4</v>
      </c>
      <c r="AD949" s="79">
        <f t="shared" si="588"/>
        <v>7.3770177211387455E-3</v>
      </c>
      <c r="AE949" s="81">
        <f t="shared" si="569"/>
        <v>7.0029877992334542E-3</v>
      </c>
      <c r="AF949" s="19">
        <f t="shared" si="591"/>
        <v>2.6959991428128986E-2</v>
      </c>
      <c r="AG949" s="93">
        <f t="shared" si="590"/>
        <v>-0.67748484106017515</v>
      </c>
      <c r="AH949" s="91">
        <f t="shared" si="592"/>
        <v>3.5118804390756943E-5</v>
      </c>
      <c r="AI949" s="96">
        <f t="shared" si="593"/>
        <v>941.24272243098972</v>
      </c>
      <c r="AJ949" s="5">
        <f t="shared" si="558"/>
        <v>1.0000000000000009E-2</v>
      </c>
      <c r="AK949" s="5">
        <f t="shared" si="561"/>
        <v>1.0000000000000009E-2</v>
      </c>
      <c r="AL949" s="5">
        <f t="shared" si="563"/>
        <v>0</v>
      </c>
      <c r="AM949" s="95">
        <f t="shared" si="570"/>
        <v>7.8571428571428594E-3</v>
      </c>
      <c r="AN949" s="95">
        <f t="shared" si="571"/>
        <v>-5.7142857142857151E-3</v>
      </c>
      <c r="AO949" s="78">
        <f t="shared" si="572"/>
        <v>1.3750000000000002</v>
      </c>
      <c r="AP949" s="8">
        <f t="shared" si="573"/>
        <v>57.89473684210526</v>
      </c>
      <c r="AQ949" s="8">
        <f t="shared" si="567"/>
        <v>57.89473684210526</v>
      </c>
      <c r="AR949" s="8">
        <f t="shared" si="556"/>
        <v>-1</v>
      </c>
      <c r="AS949" s="114">
        <f t="shared" si="562"/>
        <v>-33400</v>
      </c>
      <c r="AT949" s="103">
        <f t="shared" si="586"/>
        <v>-0.39301947391958381</v>
      </c>
      <c r="AU949" s="5">
        <f t="shared" si="559"/>
        <v>0.28000000000000003</v>
      </c>
      <c r="AW949" s="210">
        <f t="shared" si="560"/>
        <v>3.5714285714285546E-2</v>
      </c>
      <c r="AX949" s="276">
        <f t="shared" si="565"/>
        <v>4.7079056498962192E-2</v>
      </c>
      <c r="AY949" s="19">
        <f t="shared" si="587"/>
        <v>-3.7991225077619234E-2</v>
      </c>
    </row>
    <row r="950" spans="1:51">
      <c r="A950" s="4">
        <v>39713</v>
      </c>
      <c r="B950" s="9">
        <f t="shared" si="555"/>
        <v>39713</v>
      </c>
      <c r="C950" s="5">
        <v>0.27</v>
      </c>
      <c r="D950" s="5">
        <v>0.28000000000000003</v>
      </c>
      <c r="E950" s="5">
        <v>0.27</v>
      </c>
      <c r="F950" s="5">
        <v>0.28000000000000003</v>
      </c>
      <c r="G950" s="6">
        <v>105100</v>
      </c>
      <c r="H950" s="112">
        <v>0.28000000000000003</v>
      </c>
      <c r="I950" s="19">
        <f t="shared" si="574"/>
        <v>0</v>
      </c>
      <c r="J950" s="8">
        <f t="shared" si="575"/>
        <v>0.32956031346797998</v>
      </c>
      <c r="K950" s="8">
        <f t="shared" si="576"/>
        <v>0.21343968653201995</v>
      </c>
      <c r="L950" s="8">
        <f t="shared" si="577"/>
        <v>0.27149999999999996</v>
      </c>
      <c r="M950" s="19">
        <f t="shared" si="578"/>
        <v>0.54404421606260078</v>
      </c>
      <c r="N950" s="19">
        <f t="shared" si="579"/>
        <v>-3.9704397593961667E-2</v>
      </c>
      <c r="O950" s="19">
        <f t="shared" si="580"/>
        <v>1.7350663347471963E-3</v>
      </c>
      <c r="P950" s="19">
        <f t="shared" si="581"/>
        <v>1.6328618422476574E-2</v>
      </c>
      <c r="Q950" s="214"/>
      <c r="R950" s="305"/>
      <c r="S950" s="215"/>
      <c r="T950" t="str">
        <f t="shared" si="582"/>
        <v/>
      </c>
      <c r="U950" t="str">
        <f t="shared" si="583"/>
        <v/>
      </c>
      <c r="V950" t="str">
        <f t="shared" si="584"/>
        <v/>
      </c>
      <c r="W950" t="str">
        <f t="shared" si="585"/>
        <v/>
      </c>
      <c r="X950" s="10"/>
      <c r="Y950" s="219">
        <f t="shared" si="564"/>
        <v>1.4285714285714307E-3</v>
      </c>
      <c r="Z950" s="78">
        <f t="shared" si="566"/>
        <v>0.28085053326738635</v>
      </c>
      <c r="AA950" s="78">
        <f t="shared" si="589"/>
        <v>0.27409984353537886</v>
      </c>
      <c r="AB950" s="74">
        <f t="shared" si="557"/>
        <v>949</v>
      </c>
      <c r="AC950" s="80">
        <f t="shared" si="568"/>
        <v>-2.0183845378077443E-4</v>
      </c>
      <c r="AD950" s="79">
        <f t="shared" si="588"/>
        <v>6.7506897320074866E-3</v>
      </c>
      <c r="AE950" s="81">
        <f t="shared" si="569"/>
        <v>6.952528185788261E-3</v>
      </c>
      <c r="AF950" s="19">
        <f t="shared" si="591"/>
        <v>2.4628579297733731E-2</v>
      </c>
      <c r="AG950" s="93">
        <f t="shared" si="590"/>
        <v>-1.5396318368129975</v>
      </c>
      <c r="AH950" s="91">
        <f t="shared" si="592"/>
        <v>-1.9287430286265474E-4</v>
      </c>
      <c r="AI950" s="96">
        <f t="shared" si="593"/>
        <v>943.72677865550224</v>
      </c>
      <c r="AJ950" s="5">
        <f t="shared" si="558"/>
        <v>0</v>
      </c>
      <c r="AK950" s="5">
        <f t="shared" si="561"/>
        <v>0</v>
      </c>
      <c r="AL950" s="5">
        <f t="shared" si="563"/>
        <v>0</v>
      </c>
      <c r="AM950" s="95">
        <f t="shared" si="570"/>
        <v>7.8571428571428594E-3</v>
      </c>
      <c r="AN950" s="95">
        <f t="shared" si="571"/>
        <v>-5.7142857142857151E-3</v>
      </c>
      <c r="AO950" s="78">
        <f t="shared" si="572"/>
        <v>1.3750000000000002</v>
      </c>
      <c r="AP950" s="8">
        <f t="shared" si="573"/>
        <v>57.89473684210526</v>
      </c>
      <c r="AQ950" s="8">
        <f t="shared" si="567"/>
        <v>57.89473684210526</v>
      </c>
      <c r="AR950" s="8">
        <f t="shared" si="556"/>
        <v>1</v>
      </c>
      <c r="AS950" s="114">
        <f t="shared" si="562"/>
        <v>105100</v>
      </c>
      <c r="AT950" s="103">
        <f t="shared" si="586"/>
        <v>-0.36584692346173098</v>
      </c>
      <c r="AU950" s="5">
        <f t="shared" si="559"/>
        <v>0.28000000000000003</v>
      </c>
      <c r="AW950" s="210">
        <f t="shared" si="560"/>
        <v>3.703703703703707E-2</v>
      </c>
      <c r="AX950" s="276">
        <f t="shared" si="565"/>
        <v>4.2664910634974559E-2</v>
      </c>
      <c r="AY950" s="19">
        <f t="shared" si="587"/>
        <v>-9.3760287317672511E-2</v>
      </c>
    </row>
    <row r="951" spans="1:51">
      <c r="A951" s="4">
        <v>39714</v>
      </c>
      <c r="B951" s="9">
        <f t="shared" si="555"/>
        <v>39714</v>
      </c>
      <c r="C951" s="5">
        <v>0.27</v>
      </c>
      <c r="D951" s="5">
        <v>0.3</v>
      </c>
      <c r="E951" s="5">
        <v>0.27</v>
      </c>
      <c r="F951" s="5">
        <v>0.28999999999999998</v>
      </c>
      <c r="G951" s="6">
        <v>45600</v>
      </c>
      <c r="H951" s="112">
        <v>0.28999999999999998</v>
      </c>
      <c r="I951" s="19">
        <f t="shared" si="574"/>
        <v>3.5714285714285546E-2</v>
      </c>
      <c r="J951" s="8">
        <f t="shared" si="575"/>
        <v>0.32980822723609887</v>
      </c>
      <c r="K951" s="8">
        <f t="shared" si="576"/>
        <v>0.21919177276390128</v>
      </c>
      <c r="L951" s="8">
        <f t="shared" si="577"/>
        <v>0.27450000000000008</v>
      </c>
      <c r="M951" s="19">
        <f t="shared" si="578"/>
        <v>0.50465605107973754</v>
      </c>
      <c r="N951" s="19">
        <f t="shared" si="579"/>
        <v>-7.2398830499341274E-2</v>
      </c>
      <c r="O951" s="19">
        <f t="shared" si="580"/>
        <v>7.5225613639603962E-4</v>
      </c>
      <c r="P951" s="19">
        <f t="shared" si="581"/>
        <v>2.6949469076447581E-2</v>
      </c>
      <c r="Q951" s="214"/>
      <c r="R951" s="305"/>
      <c r="S951" s="215"/>
      <c r="T951" t="str">
        <f t="shared" si="582"/>
        <v/>
      </c>
      <c r="U951" t="str">
        <f t="shared" si="583"/>
        <v/>
      </c>
      <c r="V951" t="str">
        <f t="shared" si="584"/>
        <v/>
      </c>
      <c r="W951" t="str">
        <f t="shared" si="585"/>
        <v/>
      </c>
      <c r="X951" s="10"/>
      <c r="Y951" s="219">
        <f t="shared" si="564"/>
        <v>8.3516483516483584E-4</v>
      </c>
      <c r="Z951" s="78">
        <f t="shared" si="566"/>
        <v>0.28225955114420886</v>
      </c>
      <c r="AA951" s="78">
        <f t="shared" si="589"/>
        <v>0.27527645511376081</v>
      </c>
      <c r="AB951" s="74">
        <f t="shared" si="557"/>
        <v>950</v>
      </c>
      <c r="AC951" s="80">
        <f t="shared" si="568"/>
        <v>2.4454275727834804E-5</v>
      </c>
      <c r="AD951" s="79">
        <f t="shared" si="588"/>
        <v>6.9830960304480549E-3</v>
      </c>
      <c r="AE951" s="81">
        <f t="shared" si="569"/>
        <v>6.9586417547202201E-3</v>
      </c>
      <c r="AF951" s="19">
        <f t="shared" si="591"/>
        <v>2.536757467165951E-2</v>
      </c>
      <c r="AG951" s="93">
        <f t="shared" si="590"/>
        <v>-1.1211576648045256</v>
      </c>
      <c r="AH951" s="91">
        <f t="shared" si="592"/>
        <v>-3.7652219054193505E-4</v>
      </c>
      <c r="AI951" s="96">
        <f t="shared" si="593"/>
        <v>945.57055447706421</v>
      </c>
      <c r="AJ951" s="5">
        <f t="shared" si="558"/>
        <v>9.9999999999999534E-3</v>
      </c>
      <c r="AK951" s="5">
        <f t="shared" si="561"/>
        <v>9.9999999999999534E-3</v>
      </c>
      <c r="AL951" s="5">
        <f t="shared" si="563"/>
        <v>0</v>
      </c>
      <c r="AM951" s="95">
        <f t="shared" si="570"/>
        <v>7.8571428571428559E-3</v>
      </c>
      <c r="AN951" s="95">
        <f t="shared" si="571"/>
        <v>-5.7142857142857151E-3</v>
      </c>
      <c r="AO951" s="78">
        <f t="shared" si="572"/>
        <v>1.3749999999999996</v>
      </c>
      <c r="AP951" s="8">
        <f t="shared" si="573"/>
        <v>57.894736842105253</v>
      </c>
      <c r="AQ951" s="8">
        <f t="shared" si="567"/>
        <v>57.894736842105253</v>
      </c>
      <c r="AR951" s="8">
        <f t="shared" si="556"/>
        <v>0.33333333333333209</v>
      </c>
      <c r="AS951" s="114">
        <f t="shared" si="562"/>
        <v>15199.999999999944</v>
      </c>
      <c r="AT951" s="103">
        <f t="shared" si="586"/>
        <v>-0.34880748372008641</v>
      </c>
      <c r="AU951" s="5">
        <f t="shared" si="559"/>
        <v>0.28999999999999998</v>
      </c>
      <c r="AW951" s="210">
        <f t="shared" si="560"/>
        <v>0.11111111111111099</v>
      </c>
      <c r="AX951" s="276">
        <f t="shared" si="565"/>
        <v>3.5312030493238895E-2</v>
      </c>
      <c r="AY951" s="19">
        <f t="shared" si="587"/>
        <v>-0.17234022132717514</v>
      </c>
    </row>
    <row r="952" spans="1:51">
      <c r="A952" s="4">
        <v>39715</v>
      </c>
      <c r="B952" s="9">
        <f t="shared" si="555"/>
        <v>39715</v>
      </c>
      <c r="C952" s="5">
        <v>0.28000000000000003</v>
      </c>
      <c r="D952" s="5">
        <v>0.28000000000000003</v>
      </c>
      <c r="E952" s="5">
        <v>0.28000000000000003</v>
      </c>
      <c r="F952" s="5">
        <v>0.28000000000000003</v>
      </c>
      <c r="G952" s="6">
        <v>6900</v>
      </c>
      <c r="H952" s="112">
        <v>0.28000000000000003</v>
      </c>
      <c r="I952" s="19">
        <f t="shared" si="574"/>
        <v>-3.4482758620689495E-2</v>
      </c>
      <c r="J952" s="8">
        <f t="shared" si="575"/>
        <v>0.32951886456724633</v>
      </c>
      <c r="K952" s="8">
        <f t="shared" si="576"/>
        <v>0.22348113543275383</v>
      </c>
      <c r="L952" s="8">
        <f t="shared" si="577"/>
        <v>0.27650000000000008</v>
      </c>
      <c r="M952" s="19">
        <f t="shared" si="578"/>
        <v>0.47448178983500638</v>
      </c>
      <c r="N952" s="19">
        <f t="shared" si="579"/>
        <v>-5.9791735737977934E-2</v>
      </c>
      <c r="O952" s="19">
        <f t="shared" si="580"/>
        <v>-8.7736643587547295E-4</v>
      </c>
      <c r="P952" s="19">
        <f t="shared" si="581"/>
        <v>1.9568994833910863E-2</v>
      </c>
      <c r="Q952" s="214"/>
      <c r="R952" s="305"/>
      <c r="S952" s="215"/>
      <c r="T952" t="str">
        <f t="shared" si="582"/>
        <v/>
      </c>
      <c r="U952" t="str">
        <f t="shared" si="583"/>
        <v/>
      </c>
      <c r="V952" t="str">
        <f t="shared" si="584"/>
        <v/>
      </c>
      <c r="W952" t="str">
        <f t="shared" si="585"/>
        <v/>
      </c>
      <c r="X952" s="10"/>
      <c r="Y952" s="219">
        <f t="shared" si="564"/>
        <v>-1.7582417582417427E-4</v>
      </c>
      <c r="Z952" s="78">
        <f t="shared" si="566"/>
        <v>0.28191158026800073</v>
      </c>
      <c r="AA952" s="78">
        <f t="shared" si="589"/>
        <v>0.2756259974353425</v>
      </c>
      <c r="AB952" s="74">
        <f t="shared" si="557"/>
        <v>951</v>
      </c>
      <c r="AC952" s="80">
        <f t="shared" si="568"/>
        <v>-5.3844713764959057E-4</v>
      </c>
      <c r="AD952" s="79">
        <f t="shared" si="588"/>
        <v>6.2855828326582319E-3</v>
      </c>
      <c r="AE952" s="81">
        <f t="shared" si="569"/>
        <v>6.8240299703078225E-3</v>
      </c>
      <c r="AF952" s="19">
        <f t="shared" si="591"/>
        <v>2.2804753147905543E-2</v>
      </c>
      <c r="AG952" s="93">
        <f t="shared" si="590"/>
        <v>-23.018527297322862</v>
      </c>
      <c r="AH952" s="91">
        <f t="shared" si="592"/>
        <v>-5.4861523498803773E-4</v>
      </c>
      <c r="AI952" s="96">
        <f t="shared" si="593"/>
        <v>947.02009262267541</v>
      </c>
      <c r="AJ952" s="5">
        <f t="shared" si="558"/>
        <v>-9.9999999999999534E-3</v>
      </c>
      <c r="AK952" s="5">
        <f t="shared" si="561"/>
        <v>0</v>
      </c>
      <c r="AL952" s="5">
        <f t="shared" si="563"/>
        <v>-9.9999999999999534E-3</v>
      </c>
      <c r="AM952" s="95">
        <f t="shared" si="570"/>
        <v>7.8571428571428559E-3</v>
      </c>
      <c r="AN952" s="95">
        <f t="shared" si="571"/>
        <v>-6.4285714285714267E-3</v>
      </c>
      <c r="AO952" s="78">
        <f t="shared" si="572"/>
        <v>1.2222222222222223</v>
      </c>
      <c r="AP952" s="8">
        <f t="shared" si="573"/>
        <v>55</v>
      </c>
      <c r="AQ952" s="8">
        <f t="shared" si="567"/>
        <v>59.459459459459467</v>
      </c>
      <c r="AR952" s="8">
        <f t="shared" si="556"/>
        <v>0</v>
      </c>
      <c r="AS952" s="114">
        <f t="shared" si="562"/>
        <v>0</v>
      </c>
      <c r="AT952" s="103">
        <f t="shared" si="586"/>
        <v>-0.36119415448851777</v>
      </c>
      <c r="AU952" s="5">
        <f t="shared" si="559"/>
        <v>0.28000000000000003</v>
      </c>
      <c r="AW952" s="210">
        <f t="shared" si="560"/>
        <v>0</v>
      </c>
      <c r="AX952" s="276">
        <f t="shared" si="565"/>
        <v>2.545680525740672E-2</v>
      </c>
      <c r="AY952" s="19">
        <f t="shared" si="587"/>
        <v>-0.27908973508955059</v>
      </c>
    </row>
    <row r="953" spans="1:51">
      <c r="A953" s="4">
        <v>39716</v>
      </c>
      <c r="B953" s="9">
        <f t="shared" si="555"/>
        <v>39716</v>
      </c>
      <c r="C953" s="5">
        <v>0.3</v>
      </c>
      <c r="D953" s="5">
        <v>0.3</v>
      </c>
      <c r="E953" s="5">
        <v>0.3</v>
      </c>
      <c r="F953" s="5">
        <v>0.3</v>
      </c>
      <c r="G953" s="6">
        <v>5000</v>
      </c>
      <c r="H953" s="112">
        <v>0.3</v>
      </c>
      <c r="I953" s="19">
        <f t="shared" si="574"/>
        <v>7.1428571428571286E-2</v>
      </c>
      <c r="J953" s="8">
        <f t="shared" si="575"/>
        <v>0.33067616632769598</v>
      </c>
      <c r="K953" s="8">
        <f t="shared" si="576"/>
        <v>0.22832383367230408</v>
      </c>
      <c r="L953" s="8">
        <f t="shared" si="577"/>
        <v>0.27950000000000003</v>
      </c>
      <c r="M953" s="19">
        <f t="shared" si="578"/>
        <v>0.44827704146861186</v>
      </c>
      <c r="N953" s="19">
        <f t="shared" si="579"/>
        <v>-5.5228143477343603E-2</v>
      </c>
      <c r="O953" s="19">
        <f t="shared" si="580"/>
        <v>3.5120956184694295E-3</v>
      </c>
      <c r="P953" s="19">
        <f t="shared" si="581"/>
        <v>2.1669382653586124E-2</v>
      </c>
      <c r="Q953" s="214"/>
      <c r="R953" s="305"/>
      <c r="S953" s="215"/>
      <c r="T953" t="str">
        <f t="shared" si="582"/>
        <v/>
      </c>
      <c r="U953" t="str">
        <f t="shared" si="583"/>
        <v/>
      </c>
      <c r="V953" t="str">
        <f t="shared" si="584"/>
        <v/>
      </c>
      <c r="W953" t="str">
        <f t="shared" si="585"/>
        <v/>
      </c>
      <c r="X953" s="10"/>
      <c r="Y953" s="219">
        <f t="shared" si="564"/>
        <v>-1.3626373626373619E-3</v>
      </c>
      <c r="Z953" s="78">
        <f t="shared" si="566"/>
        <v>0.28469719690672862</v>
      </c>
      <c r="AA953" s="78">
        <f t="shared" si="589"/>
        <v>0.27742967362512716</v>
      </c>
      <c r="AB953" s="74">
        <f t="shared" si="557"/>
        <v>952</v>
      </c>
      <c r="AC953" s="80">
        <f t="shared" si="568"/>
        <v>3.5479464903491204E-4</v>
      </c>
      <c r="AD953" s="79">
        <f t="shared" si="588"/>
        <v>7.2675232816014623E-3</v>
      </c>
      <c r="AE953" s="81">
        <f t="shared" si="569"/>
        <v>6.9127286325665503E-3</v>
      </c>
      <c r="AF953" s="19">
        <f t="shared" si="591"/>
        <v>2.619591187430656E-2</v>
      </c>
      <c r="AG953" s="93">
        <f t="shared" si="590"/>
        <v>-1.6589219706574139</v>
      </c>
      <c r="AH953" s="91">
        <f t="shared" si="592"/>
        <v>-7.1444486224025885E-4</v>
      </c>
      <c r="AI953" s="96">
        <f t="shared" si="593"/>
        <v>948.52136849283147</v>
      </c>
      <c r="AJ953" s="5">
        <f t="shared" si="558"/>
        <v>1.9999999999999962E-2</v>
      </c>
      <c r="AK953" s="5">
        <f t="shared" si="561"/>
        <v>1.9999999999999962E-2</v>
      </c>
      <c r="AL953" s="5">
        <f t="shared" si="563"/>
        <v>0</v>
      </c>
      <c r="AM953" s="95">
        <f t="shared" si="570"/>
        <v>9.2857142857142826E-3</v>
      </c>
      <c r="AN953" s="95">
        <f t="shared" si="571"/>
        <v>-4.9999999999999966E-3</v>
      </c>
      <c r="AO953" s="78">
        <f t="shared" si="572"/>
        <v>1.8571428571428579</v>
      </c>
      <c r="AP953" s="8">
        <f t="shared" si="573"/>
        <v>65</v>
      </c>
      <c r="AQ953" s="8">
        <f t="shared" si="567"/>
        <v>60.747663551401878</v>
      </c>
      <c r="AR953" s="8">
        <f t="shared" si="556"/>
        <v>0</v>
      </c>
      <c r="AS953" s="114">
        <f t="shared" si="562"/>
        <v>0</v>
      </c>
      <c r="AT953" s="103">
        <f t="shared" si="586"/>
        <v>-0.36423165377378219</v>
      </c>
      <c r="AU953" s="5">
        <f t="shared" si="559"/>
        <v>0.3</v>
      </c>
      <c r="AW953" s="210">
        <f t="shared" si="560"/>
        <v>0</v>
      </c>
      <c r="AX953" s="276">
        <f t="shared" si="565"/>
        <v>1.3244578842553667E-2</v>
      </c>
      <c r="AY953" s="19">
        <f t="shared" si="587"/>
        <v>-0.4797234488526354</v>
      </c>
    </row>
    <row r="954" spans="1:51">
      <c r="A954" s="4">
        <v>39717</v>
      </c>
      <c r="B954" s="9">
        <f t="shared" si="555"/>
        <v>39717</v>
      </c>
      <c r="C954" s="5">
        <v>0.3</v>
      </c>
      <c r="D954" s="5">
        <v>0.31</v>
      </c>
      <c r="E954" s="5">
        <v>0.3</v>
      </c>
      <c r="F954" s="5">
        <v>0.31</v>
      </c>
      <c r="G954" s="6">
        <v>47000</v>
      </c>
      <c r="H954" s="112">
        <v>0.31</v>
      </c>
      <c r="I954" s="19">
        <f t="shared" si="574"/>
        <v>3.3333333333333368E-2</v>
      </c>
      <c r="J954" s="8">
        <f t="shared" si="575"/>
        <v>0.3334411425078001</v>
      </c>
      <c r="K954" s="8">
        <f t="shared" si="576"/>
        <v>0.23155885749219984</v>
      </c>
      <c r="L954" s="8">
        <f t="shared" si="577"/>
        <v>0.28249999999999997</v>
      </c>
      <c r="M954" s="19">
        <f t="shared" si="578"/>
        <v>0.43998440016069007</v>
      </c>
      <c r="N954" s="19">
        <f t="shared" si="579"/>
        <v>-1.8498920401442052E-2</v>
      </c>
      <c r="O954" s="19">
        <f t="shared" si="580"/>
        <v>8.3615829069581971E-3</v>
      </c>
      <c r="P954" s="19">
        <f t="shared" si="581"/>
        <v>1.4168577006896051E-2</v>
      </c>
      <c r="Q954" s="214"/>
      <c r="R954" s="305"/>
      <c r="S954" s="215"/>
      <c r="T954" t="str">
        <f t="shared" si="582"/>
        <v/>
      </c>
      <c r="U954" t="str">
        <f t="shared" si="583"/>
        <v/>
      </c>
      <c r="V954" t="str">
        <f t="shared" si="584"/>
        <v/>
      </c>
      <c r="W954" t="str">
        <f t="shared" si="585"/>
        <v/>
      </c>
      <c r="X954" s="10"/>
      <c r="Y954" s="219">
        <f t="shared" si="564"/>
        <v>-2.1978021978021974E-3</v>
      </c>
      <c r="Z954" s="78">
        <f t="shared" si="566"/>
        <v>0.2885938285830924</v>
      </c>
      <c r="AA954" s="78">
        <f t="shared" si="589"/>
        <v>0.27983987777686775</v>
      </c>
      <c r="AB954" s="74">
        <f t="shared" si="557"/>
        <v>953</v>
      </c>
      <c r="AC954" s="80">
        <f t="shared" si="568"/>
        <v>1.4729777389264819E-3</v>
      </c>
      <c r="AD954" s="79">
        <f t="shared" si="588"/>
        <v>8.7539508062246529E-3</v>
      </c>
      <c r="AE954" s="81">
        <f t="shared" si="569"/>
        <v>7.280973067298171E-3</v>
      </c>
      <c r="AF954" s="19">
        <f t="shared" si="591"/>
        <v>3.1281999105233584E-2</v>
      </c>
      <c r="AG954" s="93">
        <f t="shared" si="590"/>
        <v>3.1516345946399542</v>
      </c>
      <c r="AH954" s="91">
        <f t="shared" si="592"/>
        <v>-8.4351953581415231E-4</v>
      </c>
      <c r="AI954" s="96">
        <f t="shared" si="593"/>
        <v>949.9796438499917</v>
      </c>
      <c r="AJ954" s="5">
        <f t="shared" si="558"/>
        <v>1.0000000000000009E-2</v>
      </c>
      <c r="AK954" s="5">
        <f t="shared" si="561"/>
        <v>1.0000000000000009E-2</v>
      </c>
      <c r="AL954" s="5">
        <f t="shared" si="563"/>
        <v>0</v>
      </c>
      <c r="AM954" s="95">
        <f t="shared" si="570"/>
        <v>9.2857142857142826E-3</v>
      </c>
      <c r="AN954" s="95">
        <f t="shared" si="571"/>
        <v>-4.9999999999999966E-3</v>
      </c>
      <c r="AO954" s="78">
        <f t="shared" si="572"/>
        <v>1.8571428571428579</v>
      </c>
      <c r="AP954" s="8">
        <f t="shared" si="573"/>
        <v>65</v>
      </c>
      <c r="AQ954" s="8">
        <f t="shared" si="567"/>
        <v>60.747663551401878</v>
      </c>
      <c r="AR954" s="8">
        <f t="shared" si="556"/>
        <v>1</v>
      </c>
      <c r="AS954" s="114">
        <f t="shared" si="562"/>
        <v>47000</v>
      </c>
      <c r="AT954" s="103">
        <f t="shared" si="586"/>
        <v>-0.43305295060725196</v>
      </c>
      <c r="AU954" s="5">
        <f t="shared" si="559"/>
        <v>0.31</v>
      </c>
      <c r="AW954" s="210">
        <f t="shared" si="560"/>
        <v>3.3333333333333368E-2</v>
      </c>
      <c r="AX954" s="276">
        <f t="shared" si="565"/>
        <v>-9.0252495532434419E-4</v>
      </c>
      <c r="AY954" s="19">
        <f t="shared" si="587"/>
        <v>-1.0681429712528578</v>
      </c>
    </row>
    <row r="955" spans="1:51">
      <c r="A955" s="4">
        <v>39720</v>
      </c>
      <c r="B955" s="9">
        <f t="shared" si="555"/>
        <v>39720</v>
      </c>
      <c r="C955" s="5">
        <v>0.31</v>
      </c>
      <c r="D955" s="5">
        <v>0.31</v>
      </c>
      <c r="E955" s="5">
        <v>0.3</v>
      </c>
      <c r="F955" s="5">
        <v>0.3</v>
      </c>
      <c r="G955" s="6">
        <v>34200</v>
      </c>
      <c r="H955" s="112">
        <v>0.3</v>
      </c>
      <c r="I955" s="19">
        <f t="shared" si="574"/>
        <v>-3.2258064516129059E-2</v>
      </c>
      <c r="J955" s="8">
        <f t="shared" si="575"/>
        <v>0.33419349550499533</v>
      </c>
      <c r="K955" s="8">
        <f t="shared" si="576"/>
        <v>0.23580650449500459</v>
      </c>
      <c r="L955" s="8">
        <f t="shared" si="577"/>
        <v>0.28499999999999998</v>
      </c>
      <c r="M955" s="19">
        <f t="shared" si="578"/>
        <v>0.41723612001582849</v>
      </c>
      <c r="N955" s="19">
        <f t="shared" si="579"/>
        <v>-5.1702469761549505E-2</v>
      </c>
      <c r="O955" s="19">
        <f t="shared" si="580"/>
        <v>2.2563292326100021E-3</v>
      </c>
      <c r="P955" s="19">
        <f t="shared" si="581"/>
        <v>1.8343703405721948E-2</v>
      </c>
      <c r="Q955" s="214"/>
      <c r="R955" s="305"/>
      <c r="S955" s="215"/>
      <c r="T955" t="str">
        <f t="shared" si="582"/>
        <v/>
      </c>
      <c r="U955" t="str">
        <f t="shared" si="583"/>
        <v/>
      </c>
      <c r="V955" t="str">
        <f t="shared" si="584"/>
        <v/>
      </c>
      <c r="W955" t="str">
        <f t="shared" si="585"/>
        <v/>
      </c>
      <c r="X955" s="10"/>
      <c r="Y955" s="219">
        <f t="shared" si="564"/>
        <v>-1.2747252747252753E-3</v>
      </c>
      <c r="Z955" s="78">
        <f t="shared" si="566"/>
        <v>0.29035037898129618</v>
      </c>
      <c r="AA955" s="78">
        <f t="shared" si="589"/>
        <v>0.28133172682137952</v>
      </c>
      <c r="AB955" s="74">
        <f t="shared" si="557"/>
        <v>954</v>
      </c>
      <c r="AC955" s="80">
        <f t="shared" si="568"/>
        <v>1.3901432740947841E-3</v>
      </c>
      <c r="AD955" s="79">
        <f t="shared" si="588"/>
        <v>9.0186521599166514E-3</v>
      </c>
      <c r="AE955" s="81">
        <f t="shared" si="569"/>
        <v>7.6285088858218672E-3</v>
      </c>
      <c r="AF955" s="19">
        <f t="shared" si="591"/>
        <v>3.2057003530365023E-2</v>
      </c>
      <c r="AG955" s="93">
        <f t="shared" si="590"/>
        <v>-5.6236060221838954E-2</v>
      </c>
      <c r="AH955" s="91">
        <f t="shared" si="592"/>
        <v>-8.2834087407811642E-4</v>
      </c>
      <c r="AI955" s="96">
        <f t="shared" si="593"/>
        <v>950.6327940142379</v>
      </c>
      <c r="AJ955" s="5">
        <f t="shared" si="558"/>
        <v>-1.0000000000000009E-2</v>
      </c>
      <c r="AK955" s="5">
        <f t="shared" si="561"/>
        <v>0</v>
      </c>
      <c r="AL955" s="5">
        <f t="shared" si="563"/>
        <v>-1.0000000000000009E-2</v>
      </c>
      <c r="AM955" s="95">
        <f t="shared" si="570"/>
        <v>4.2857142857142816E-3</v>
      </c>
      <c r="AN955" s="95">
        <f t="shared" si="571"/>
        <v>-5.7142857142857117E-3</v>
      </c>
      <c r="AO955" s="78">
        <f t="shared" si="572"/>
        <v>0.74999999999999967</v>
      </c>
      <c r="AP955" s="8">
        <f t="shared" si="573"/>
        <v>42.85714285714284</v>
      </c>
      <c r="AQ955" s="8">
        <f t="shared" si="567"/>
        <v>47.368421052631561</v>
      </c>
      <c r="AR955" s="8">
        <f t="shared" si="556"/>
        <v>-1</v>
      </c>
      <c r="AS955" s="114">
        <f t="shared" si="562"/>
        <v>-34200</v>
      </c>
      <c r="AT955" s="103">
        <f t="shared" si="586"/>
        <v>-0.45043673515212762</v>
      </c>
      <c r="AU955" s="5">
        <f t="shared" si="559"/>
        <v>0.3</v>
      </c>
      <c r="AW955" s="210">
        <f t="shared" si="560"/>
        <v>3.3333333333333368E-2</v>
      </c>
      <c r="AX955" s="276">
        <f t="shared" si="565"/>
        <v>-1.0514213576822728E-2</v>
      </c>
      <c r="AY955" s="19">
        <f t="shared" si="587"/>
        <v>-10.649776014275629</v>
      </c>
    </row>
    <row r="956" spans="1:51">
      <c r="A956" s="4">
        <v>39721</v>
      </c>
      <c r="B956" s="9">
        <f t="shared" si="555"/>
        <v>39721</v>
      </c>
      <c r="C956" s="5">
        <v>0.28999999999999998</v>
      </c>
      <c r="D956" s="5">
        <v>0.28999999999999998</v>
      </c>
      <c r="E956" s="5">
        <v>0.26</v>
      </c>
      <c r="F956" s="5">
        <v>0.27</v>
      </c>
      <c r="G956" s="6">
        <v>46400</v>
      </c>
      <c r="H956" s="112">
        <v>0.27</v>
      </c>
      <c r="I956" s="19">
        <f t="shared" si="574"/>
        <v>-9.9999999999999908E-2</v>
      </c>
      <c r="J956" s="8">
        <f t="shared" si="575"/>
        <v>0.3330744091837593</v>
      </c>
      <c r="K956" s="8">
        <f t="shared" si="576"/>
        <v>0.23892559081624076</v>
      </c>
      <c r="L956" s="8">
        <f t="shared" si="577"/>
        <v>0.28600000000000003</v>
      </c>
      <c r="M956" s="19">
        <f t="shared" si="578"/>
        <v>0.39405079232357748</v>
      </c>
      <c r="N956" s="19">
        <f t="shared" si="579"/>
        <v>-5.5568841190862001E-2</v>
      </c>
      <c r="O956" s="19">
        <f t="shared" si="580"/>
        <v>-3.3486179003723361E-3</v>
      </c>
      <c r="P956" s="19">
        <f t="shared" si="581"/>
        <v>1.3227312486209411E-2</v>
      </c>
      <c r="Q956" s="214"/>
      <c r="R956" s="305"/>
      <c r="S956" s="215"/>
      <c r="T956" t="str">
        <f t="shared" si="582"/>
        <v/>
      </c>
      <c r="U956" t="str">
        <f t="shared" si="583"/>
        <v/>
      </c>
      <c r="V956" t="str">
        <f t="shared" si="584"/>
        <v/>
      </c>
      <c r="W956" t="str">
        <f t="shared" si="585"/>
        <v/>
      </c>
      <c r="X956" s="10"/>
      <c r="Y956" s="219">
        <f t="shared" si="564"/>
        <v>-7.9120879120879169E-4</v>
      </c>
      <c r="Z956" s="78">
        <f t="shared" si="566"/>
        <v>0.28721642061817659</v>
      </c>
      <c r="AA956" s="78">
        <f t="shared" si="589"/>
        <v>0.28049317903659743</v>
      </c>
      <c r="AB956" s="74">
        <f t="shared" si="557"/>
        <v>955</v>
      </c>
      <c r="AC956" s="80">
        <f t="shared" si="568"/>
        <v>-7.2421384339416226E-4</v>
      </c>
      <c r="AD956" s="79">
        <f t="shared" si="588"/>
        <v>6.7232415815791646E-3</v>
      </c>
      <c r="AE956" s="81">
        <f t="shared" si="569"/>
        <v>7.4474554249733269E-3</v>
      </c>
      <c r="AF956" s="19">
        <f t="shared" si="591"/>
        <v>2.3969358558633427E-2</v>
      </c>
      <c r="AG956" s="93">
        <f t="shared" si="590"/>
        <v>-1.5209634552710019</v>
      </c>
      <c r="AH956" s="91">
        <f t="shared" si="592"/>
        <v>-7.4979606985163354E-4</v>
      </c>
      <c r="AI956" s="96">
        <f t="shared" si="593"/>
        <v>951.06056429181933</v>
      </c>
      <c r="AJ956" s="5">
        <f t="shared" si="558"/>
        <v>-2.9999999999999971E-2</v>
      </c>
      <c r="AK956" s="5">
        <f t="shared" si="561"/>
        <v>0</v>
      </c>
      <c r="AL956" s="5">
        <f t="shared" si="563"/>
        <v>-2.9999999999999971E-2</v>
      </c>
      <c r="AM956" s="95">
        <f t="shared" si="570"/>
        <v>3.5714285714285665E-3</v>
      </c>
      <c r="AN956" s="95">
        <f t="shared" si="571"/>
        <v>-7.8571428571428525E-3</v>
      </c>
      <c r="AO956" s="78">
        <f t="shared" si="572"/>
        <v>0.4545454545454542</v>
      </c>
      <c r="AP956" s="8">
        <f t="shared" si="573"/>
        <v>31.249999999999986</v>
      </c>
      <c r="AQ956" s="8">
        <f t="shared" si="567"/>
        <v>44.303797468354418</v>
      </c>
      <c r="AR956" s="8">
        <f t="shared" si="556"/>
        <v>-0.33333333333333209</v>
      </c>
      <c r="AS956" s="114">
        <f t="shared" si="562"/>
        <v>-15466.66666666661</v>
      </c>
      <c r="AT956" s="103">
        <f t="shared" si="586"/>
        <v>-0.45215323133816476</v>
      </c>
      <c r="AU956" s="5">
        <f t="shared" si="559"/>
        <v>0.27</v>
      </c>
      <c r="AW956" s="210">
        <f t="shared" si="560"/>
        <v>0.11538461538461527</v>
      </c>
      <c r="AX956" s="276">
        <f t="shared" si="565"/>
        <v>-1.6155381965391818E-2</v>
      </c>
      <c r="AY956" s="19">
        <f t="shared" si="587"/>
        <v>-0.53652784845500401</v>
      </c>
    </row>
    <row r="957" spans="1:51">
      <c r="A957" s="4">
        <v>39722</v>
      </c>
      <c r="B957" s="9">
        <f t="shared" si="555"/>
        <v>39722</v>
      </c>
      <c r="C957" s="5">
        <v>0.28999999999999998</v>
      </c>
      <c r="D957" s="5">
        <v>0.28999999999999998</v>
      </c>
      <c r="E957" s="5">
        <v>0.26</v>
      </c>
      <c r="F957" s="5">
        <v>0.26</v>
      </c>
      <c r="G957" s="6">
        <v>65500</v>
      </c>
      <c r="H957" s="112">
        <v>0.26</v>
      </c>
      <c r="I957" s="19">
        <f t="shared" si="574"/>
        <v>-3.703703703703707E-2</v>
      </c>
      <c r="J957" s="8">
        <f t="shared" si="575"/>
        <v>0.33307440918375919</v>
      </c>
      <c r="K957" s="8">
        <f t="shared" si="576"/>
        <v>0.23892559081624065</v>
      </c>
      <c r="L957" s="8">
        <f t="shared" si="577"/>
        <v>0.28599999999999992</v>
      </c>
      <c r="M957" s="19">
        <f t="shared" si="578"/>
        <v>0.39405079232357765</v>
      </c>
      <c r="N957" s="19">
        <f t="shared" si="579"/>
        <v>4.226192585777709E-16</v>
      </c>
      <c r="O957" s="19">
        <f t="shared" si="580"/>
        <v>-3.3332582570540248E-16</v>
      </c>
      <c r="P957" s="19">
        <f t="shared" si="581"/>
        <v>-4.64673131426527E-16</v>
      </c>
      <c r="Q957" s="214"/>
      <c r="R957" s="305"/>
      <c r="S957" s="215"/>
      <c r="T957" t="str">
        <f t="shared" si="582"/>
        <v/>
      </c>
      <c r="U957" t="str">
        <f t="shared" si="583"/>
        <v/>
      </c>
      <c r="V957" t="str">
        <f t="shared" si="584"/>
        <v/>
      </c>
      <c r="W957" t="str">
        <f t="shared" si="585"/>
        <v/>
      </c>
      <c r="X957" s="10"/>
      <c r="Y957" s="219">
        <f t="shared" si="564"/>
        <v>-6.5934065934065967E-4</v>
      </c>
      <c r="Z957" s="78">
        <f t="shared" si="566"/>
        <v>0.28302509184297742</v>
      </c>
      <c r="AA957" s="78">
        <f t="shared" si="589"/>
        <v>0.2789766837878892</v>
      </c>
      <c r="AB957" s="74">
        <f t="shared" si="557"/>
        <v>956</v>
      </c>
      <c r="AC957" s="80">
        <f t="shared" si="568"/>
        <v>-2.7192378959080893E-3</v>
      </c>
      <c r="AD957" s="79">
        <f t="shared" si="588"/>
        <v>4.0484080550882151E-3</v>
      </c>
      <c r="AE957" s="81">
        <f t="shared" si="569"/>
        <v>6.7676459509963044E-3</v>
      </c>
      <c r="AF957" s="19">
        <f t="shared" si="591"/>
        <v>1.451163588339981E-2</v>
      </c>
      <c r="AG957" s="93">
        <f t="shared" si="590"/>
        <v>2.7547444317880991</v>
      </c>
      <c r="AH957" s="91">
        <f t="shared" si="592"/>
        <v>-6.564538999043884E-4</v>
      </c>
      <c r="AI957" s="96">
        <f t="shared" si="593"/>
        <v>951.39317436498311</v>
      </c>
      <c r="AJ957" s="5">
        <f t="shared" si="558"/>
        <v>-1.0000000000000009E-2</v>
      </c>
      <c r="AK957" s="5">
        <f t="shared" si="561"/>
        <v>0</v>
      </c>
      <c r="AL957" s="5">
        <f t="shared" si="563"/>
        <v>-1.0000000000000009E-2</v>
      </c>
      <c r="AM957" s="95">
        <f t="shared" si="570"/>
        <v>3.5714285714285665E-3</v>
      </c>
      <c r="AN957" s="95">
        <f t="shared" si="571"/>
        <v>-7.8571428571428525E-3</v>
      </c>
      <c r="AO957" s="78">
        <f t="shared" si="572"/>
        <v>0.4545454545454542</v>
      </c>
      <c r="AP957" s="8">
        <f t="shared" si="573"/>
        <v>31.249999999999986</v>
      </c>
      <c r="AQ957" s="8">
        <f t="shared" si="567"/>
        <v>44.303797468354418</v>
      </c>
      <c r="AR957" s="8">
        <f t="shared" si="556"/>
        <v>-1</v>
      </c>
      <c r="AS957" s="114">
        <f t="shared" si="562"/>
        <v>-65500</v>
      </c>
      <c r="AT957" s="103">
        <f t="shared" si="586"/>
        <v>-0.4757768865121807</v>
      </c>
      <c r="AU957" s="5">
        <f t="shared" si="559"/>
        <v>0.26</v>
      </c>
      <c r="AW957" s="210">
        <f t="shared" si="560"/>
        <v>0.11538461538461527</v>
      </c>
      <c r="AX957" s="276">
        <f t="shared" si="565"/>
        <v>-1.8683863893611562E-2</v>
      </c>
      <c r="AY957" s="19">
        <f t="shared" si="587"/>
        <v>-0.15651019168944916</v>
      </c>
    </row>
    <row r="958" spans="1:51">
      <c r="A958" s="4">
        <v>39723</v>
      </c>
      <c r="B958" s="9">
        <f t="shared" si="555"/>
        <v>39723</v>
      </c>
      <c r="C958" s="5">
        <v>0.28999999999999998</v>
      </c>
      <c r="D958" s="5">
        <v>0.3</v>
      </c>
      <c r="E958" s="5">
        <v>0.28999999999999998</v>
      </c>
      <c r="F958" s="5">
        <v>0.3</v>
      </c>
      <c r="G958" s="6">
        <v>85000</v>
      </c>
      <c r="H958" s="112">
        <v>0.3</v>
      </c>
      <c r="I958" s="19">
        <f t="shared" si="574"/>
        <v>0.15384615384615377</v>
      </c>
      <c r="J958" s="8">
        <f t="shared" si="575"/>
        <v>0.33386937976471875</v>
      </c>
      <c r="K958" s="8">
        <f t="shared" si="576"/>
        <v>0.24213062023528106</v>
      </c>
      <c r="L958" s="8">
        <f t="shared" si="577"/>
        <v>0.28799999999999992</v>
      </c>
      <c r="M958" s="19">
        <f t="shared" si="578"/>
        <v>0.37888128085697753</v>
      </c>
      <c r="N958" s="19">
        <f t="shared" si="579"/>
        <v>-3.8496335401715327E-2</v>
      </c>
      <c r="O958" s="19">
        <f t="shared" si="580"/>
        <v>2.3867657167290029E-3</v>
      </c>
      <c r="P958" s="19">
        <f t="shared" si="581"/>
        <v>1.3414341293835796E-2</v>
      </c>
      <c r="Q958" s="214"/>
      <c r="R958" s="305"/>
      <c r="S958" s="215"/>
      <c r="T958" t="str">
        <f t="shared" si="582"/>
        <v/>
      </c>
      <c r="U958" t="str">
        <f t="shared" si="583"/>
        <v/>
      </c>
      <c r="V958" t="str">
        <f t="shared" si="584"/>
        <v/>
      </c>
      <c r="W958" t="str">
        <f t="shared" si="585"/>
        <v/>
      </c>
      <c r="X958" s="10"/>
      <c r="Y958" s="219">
        <f t="shared" si="564"/>
        <v>2.1978021978021826E-4</v>
      </c>
      <c r="Z958" s="78">
        <f t="shared" si="566"/>
        <v>0.28563922769915889</v>
      </c>
      <c r="AA958" s="78">
        <f t="shared" si="589"/>
        <v>0.28053240918758537</v>
      </c>
      <c r="AB958" s="74">
        <f t="shared" si="557"/>
        <v>957</v>
      </c>
      <c r="AC958" s="80">
        <f t="shared" si="568"/>
        <v>-1.3286619515382285E-3</v>
      </c>
      <c r="AD958" s="79">
        <f t="shared" si="588"/>
        <v>5.1068185115735187E-3</v>
      </c>
      <c r="AE958" s="81">
        <f t="shared" si="569"/>
        <v>6.4354804631117472E-3</v>
      </c>
      <c r="AF958" s="19">
        <f t="shared" si="591"/>
        <v>1.8204023294002763E-2</v>
      </c>
      <c r="AG958" s="93">
        <f t="shared" si="590"/>
        <v>-0.51138443843490122</v>
      </c>
      <c r="AH958" s="91">
        <f t="shared" si="592"/>
        <v>-5.0941224608218555E-4</v>
      </c>
      <c r="AI958" s="96">
        <f t="shared" si="593"/>
        <v>951.83261999598585</v>
      </c>
      <c r="AJ958" s="5">
        <f t="shared" si="558"/>
        <v>3.999999999999998E-2</v>
      </c>
      <c r="AK958" s="5">
        <f t="shared" si="561"/>
        <v>3.999999999999998E-2</v>
      </c>
      <c r="AL958" s="5">
        <f t="shared" si="563"/>
        <v>0</v>
      </c>
      <c r="AM958" s="95">
        <f t="shared" si="570"/>
        <v>6.4285714285714224E-3</v>
      </c>
      <c r="AN958" s="95">
        <f t="shared" si="571"/>
        <v>-6.4285714285714224E-3</v>
      </c>
      <c r="AO958" s="78">
        <f t="shared" si="572"/>
        <v>1</v>
      </c>
      <c r="AP958" s="8">
        <f t="shared" si="573"/>
        <v>50</v>
      </c>
      <c r="AQ958" s="8">
        <f t="shared" si="567"/>
        <v>54.545454545454547</v>
      </c>
      <c r="AR958" s="8">
        <f t="shared" si="556"/>
        <v>1</v>
      </c>
      <c r="AS958" s="114">
        <f t="shared" si="562"/>
        <v>85000</v>
      </c>
      <c r="AT958" s="103">
        <f t="shared" si="586"/>
        <v>-0.46778158034831552</v>
      </c>
      <c r="AU958" s="5">
        <f t="shared" si="559"/>
        <v>0.3</v>
      </c>
      <c r="AW958" s="210">
        <f t="shared" si="560"/>
        <v>3.4482758620689689E-2</v>
      </c>
      <c r="AX958" s="276">
        <f t="shared" si="565"/>
        <v>-2.0052654960470758E-2</v>
      </c>
      <c r="AY958" s="19">
        <f t="shared" si="587"/>
        <v>-7.3260599341403748E-2</v>
      </c>
    </row>
    <row r="959" spans="1:51">
      <c r="A959" s="4">
        <v>39724</v>
      </c>
      <c r="B959" s="9">
        <f t="shared" si="555"/>
        <v>39724</v>
      </c>
      <c r="C959" s="5">
        <v>0.28999999999999998</v>
      </c>
      <c r="D959" s="5">
        <v>0.3</v>
      </c>
      <c r="E959" s="5">
        <v>0.28999999999999998</v>
      </c>
      <c r="F959" s="5">
        <v>0.3</v>
      </c>
      <c r="G959" s="6">
        <v>370000</v>
      </c>
      <c r="H959" s="112">
        <v>0.3</v>
      </c>
      <c r="I959" s="19">
        <f t="shared" si="574"/>
        <v>0</v>
      </c>
      <c r="J959" s="8">
        <f t="shared" si="575"/>
        <v>0.33144749683231339</v>
      </c>
      <c r="K959" s="8">
        <f t="shared" si="576"/>
        <v>0.25055250316768668</v>
      </c>
      <c r="L959" s="8">
        <f t="shared" si="577"/>
        <v>0.29100000000000004</v>
      </c>
      <c r="M959" s="19">
        <f t="shared" si="578"/>
        <v>0.32286643574455254</v>
      </c>
      <c r="N959" s="19">
        <f t="shared" si="579"/>
        <v>-0.14784273581879551</v>
      </c>
      <c r="O959" s="19">
        <f t="shared" si="580"/>
        <v>-7.2539833815011357E-3</v>
      </c>
      <c r="P959" s="19">
        <f t="shared" si="581"/>
        <v>3.4782395238660758E-2</v>
      </c>
      <c r="Q959" s="214"/>
      <c r="R959" s="305"/>
      <c r="S959" s="215"/>
      <c r="T959" t="str">
        <f t="shared" si="582"/>
        <v/>
      </c>
      <c r="U959" t="str">
        <f t="shared" si="583"/>
        <v/>
      </c>
      <c r="V959" t="str">
        <f t="shared" si="584"/>
        <v/>
      </c>
      <c r="W959" t="str">
        <f t="shared" si="585"/>
        <v/>
      </c>
      <c r="X959" s="10"/>
      <c r="Y959" s="219">
        <f t="shared" si="564"/>
        <v>1.0989010989010963E-3</v>
      </c>
      <c r="Z959" s="78">
        <f t="shared" si="566"/>
        <v>0.2878507866334884</v>
      </c>
      <c r="AA959" s="78">
        <f t="shared" si="589"/>
        <v>0.28197301090770405</v>
      </c>
      <c r="AB959" s="74">
        <f t="shared" si="557"/>
        <v>958</v>
      </c>
      <c r="AC959" s="80">
        <f t="shared" si="568"/>
        <v>-4.4616378986191661E-4</v>
      </c>
      <c r="AD959" s="79">
        <f t="shared" si="588"/>
        <v>5.877775725784351E-3</v>
      </c>
      <c r="AE959" s="81">
        <f t="shared" si="569"/>
        <v>6.3239395156462676E-3</v>
      </c>
      <c r="AF959" s="19">
        <f t="shared" si="591"/>
        <v>2.0845171340558816E-2</v>
      </c>
      <c r="AG959" s="93">
        <f t="shared" si="590"/>
        <v>-0.66420067245443393</v>
      </c>
      <c r="AH959" s="91">
        <f t="shared" si="592"/>
        <v>-3.3526568259941461E-4</v>
      </c>
      <c r="AI959" s="96">
        <f t="shared" si="593"/>
        <v>952.29692568090559</v>
      </c>
      <c r="AJ959" s="5">
        <f t="shared" si="558"/>
        <v>0</v>
      </c>
      <c r="AK959" s="5">
        <f t="shared" si="561"/>
        <v>0</v>
      </c>
      <c r="AL959" s="5">
        <f t="shared" si="563"/>
        <v>0</v>
      </c>
      <c r="AM959" s="95">
        <f t="shared" si="570"/>
        <v>6.4285714285714224E-3</v>
      </c>
      <c r="AN959" s="95">
        <f t="shared" si="571"/>
        <v>-6.4285714285714224E-3</v>
      </c>
      <c r="AO959" s="78">
        <f t="shared" si="572"/>
        <v>1</v>
      </c>
      <c r="AP959" s="8">
        <f t="shared" si="573"/>
        <v>50</v>
      </c>
      <c r="AQ959" s="8">
        <f t="shared" si="567"/>
        <v>54.545454545454547</v>
      </c>
      <c r="AR959" s="8">
        <f t="shared" si="556"/>
        <v>1</v>
      </c>
      <c r="AS959" s="114">
        <f t="shared" si="562"/>
        <v>370000</v>
      </c>
      <c r="AT959" s="103">
        <f t="shared" si="586"/>
        <v>9.4232161722635613E-2</v>
      </c>
      <c r="AU959" s="5">
        <f t="shared" si="559"/>
        <v>0.3</v>
      </c>
      <c r="AW959" s="210">
        <f t="shared" si="560"/>
        <v>3.4482758620689689E-2</v>
      </c>
      <c r="AX959" s="276">
        <f t="shared" si="565"/>
        <v>-2.146569413651191E-2</v>
      </c>
      <c r="AY959" s="19">
        <f t="shared" si="587"/>
        <v>-7.0466438425566921E-2</v>
      </c>
    </row>
    <row r="960" spans="1:51">
      <c r="A960" s="4">
        <v>39727</v>
      </c>
      <c r="B960" s="9">
        <f t="shared" si="555"/>
        <v>39727</v>
      </c>
      <c r="C960" s="5">
        <v>0.3</v>
      </c>
      <c r="D960" s="5">
        <v>0.3</v>
      </c>
      <c r="E960" s="5">
        <v>0.25</v>
      </c>
      <c r="F960" s="5">
        <v>0.25</v>
      </c>
      <c r="G960" s="6">
        <v>184000</v>
      </c>
      <c r="H960" s="112">
        <v>0.25</v>
      </c>
      <c r="I960" s="19">
        <f t="shared" si="574"/>
        <v>-0.16666666666666663</v>
      </c>
      <c r="J960" s="8">
        <f t="shared" si="575"/>
        <v>0.33144749683231328</v>
      </c>
      <c r="K960" s="8">
        <f t="shared" si="576"/>
        <v>0.25055250316768657</v>
      </c>
      <c r="L960" s="8">
        <f t="shared" si="577"/>
        <v>0.29099999999999993</v>
      </c>
      <c r="M960" s="19">
        <f t="shared" si="578"/>
        <v>0.3228664357445527</v>
      </c>
      <c r="N960" s="19">
        <f t="shared" si="579"/>
        <v>5.1579673591569131E-16</v>
      </c>
      <c r="O960" s="19">
        <f t="shared" si="580"/>
        <v>-3.349619578472312E-16</v>
      </c>
      <c r="P960" s="19">
        <f t="shared" si="581"/>
        <v>-4.431099312873838E-16</v>
      </c>
      <c r="Q960" s="214"/>
      <c r="R960" s="305"/>
      <c r="S960" s="215"/>
      <c r="T960" t="str">
        <f t="shared" si="582"/>
        <v/>
      </c>
      <c r="U960" t="str">
        <f t="shared" si="583"/>
        <v/>
      </c>
      <c r="V960" t="str">
        <f t="shared" si="584"/>
        <v>BrokeBandLower</v>
      </c>
      <c r="W960" t="str">
        <f t="shared" si="585"/>
        <v>BrokeBandLower</v>
      </c>
      <c r="X960" s="10"/>
      <c r="Y960" s="219">
        <f t="shared" si="564"/>
        <v>-1.0989010989011218E-4</v>
      </c>
      <c r="Z960" s="78">
        <f t="shared" si="566"/>
        <v>0.2820217654919312</v>
      </c>
      <c r="AA960" s="78">
        <f t="shared" si="589"/>
        <v>0.27960700810053396</v>
      </c>
      <c r="AB960" s="74">
        <f t="shared" si="557"/>
        <v>959</v>
      </c>
      <c r="AC960" s="80">
        <f t="shared" si="568"/>
        <v>-3.1273456993992244E-3</v>
      </c>
      <c r="AD960" s="79">
        <f t="shared" si="588"/>
        <v>2.4147573913972376E-3</v>
      </c>
      <c r="AE960" s="81">
        <f t="shared" si="569"/>
        <v>5.542103090796462E-3</v>
      </c>
      <c r="AF960" s="19">
        <f t="shared" si="591"/>
        <v>8.6362548914689606E-3</v>
      </c>
      <c r="AG960" s="93">
        <f t="shared" si="590"/>
        <v>6.0094117238135967</v>
      </c>
      <c r="AH960" s="91">
        <f t="shared" si="592"/>
        <v>-2.8612608078976116E-4</v>
      </c>
      <c r="AI960" s="96">
        <f t="shared" si="593"/>
        <v>952.3618511386527</v>
      </c>
      <c r="AJ960" s="5">
        <f t="shared" si="558"/>
        <v>-4.9999999999999989E-2</v>
      </c>
      <c r="AK960" s="5">
        <f t="shared" si="561"/>
        <v>0</v>
      </c>
      <c r="AL960" s="5">
        <f t="shared" si="563"/>
        <v>-4.9999999999999989E-2</v>
      </c>
      <c r="AM960" s="95">
        <f t="shared" si="570"/>
        <v>6.4285714285714224E-3</v>
      </c>
      <c r="AN960" s="95">
        <f t="shared" si="571"/>
        <v>-8.5714285714285667E-3</v>
      </c>
      <c r="AO960" s="78">
        <f t="shared" si="572"/>
        <v>0.74999999999999967</v>
      </c>
      <c r="AP960" s="8">
        <f t="shared" si="573"/>
        <v>42.85714285714284</v>
      </c>
      <c r="AQ960" s="8">
        <f t="shared" si="567"/>
        <v>47.368421052631561</v>
      </c>
      <c r="AR960" s="8">
        <f t="shared" si="556"/>
        <v>-1</v>
      </c>
      <c r="AS960" s="114">
        <f t="shared" si="562"/>
        <v>-184000</v>
      </c>
      <c r="AT960" s="103">
        <f t="shared" si="586"/>
        <v>2.6942058531911728E-2</v>
      </c>
      <c r="AU960" s="5">
        <f t="shared" si="559"/>
        <v>0.25</v>
      </c>
      <c r="AW960" s="210">
        <f t="shared" si="560"/>
        <v>0.19999999999999996</v>
      </c>
      <c r="AX960" s="276">
        <f t="shared" si="565"/>
        <v>-2.1760488177148082E-2</v>
      </c>
      <c r="AY960" s="19">
        <f t="shared" si="587"/>
        <v>-1.3733263819069556E-2</v>
      </c>
    </row>
    <row r="961" spans="1:51">
      <c r="A961" s="4">
        <v>39728</v>
      </c>
      <c r="B961" s="9">
        <f t="shared" si="555"/>
        <v>39728</v>
      </c>
      <c r="C961" s="5">
        <v>0.26</v>
      </c>
      <c r="D961" s="5">
        <v>0.28000000000000003</v>
      </c>
      <c r="E961" s="5">
        <v>0.25</v>
      </c>
      <c r="F961" s="5">
        <v>0.28000000000000003</v>
      </c>
      <c r="G961" s="6">
        <v>124100</v>
      </c>
      <c r="H961" s="112">
        <v>0.28000000000000003</v>
      </c>
      <c r="I961" s="19">
        <f t="shared" si="574"/>
        <v>0.12000000000000011</v>
      </c>
      <c r="J961" s="8">
        <f t="shared" si="575"/>
        <v>0.32741874542459715</v>
      </c>
      <c r="K961" s="8">
        <f t="shared" si="576"/>
        <v>0.25058125457540292</v>
      </c>
      <c r="L961" s="8">
        <f t="shared" si="577"/>
        <v>0.28900000000000003</v>
      </c>
      <c r="M961" s="19">
        <f t="shared" si="578"/>
        <v>0.30663702669775283</v>
      </c>
      <c r="N961" s="19">
        <f t="shared" si="579"/>
        <v>-5.0266634279818249E-2</v>
      </c>
      <c r="O961" s="19">
        <f t="shared" si="580"/>
        <v>-1.2155021372070796E-2</v>
      </c>
      <c r="P961" s="19">
        <f t="shared" si="581"/>
        <v>1.1475202743080092E-4</v>
      </c>
      <c r="Q961" s="214"/>
      <c r="R961" s="305"/>
      <c r="S961" s="215"/>
      <c r="T961" t="str">
        <f t="shared" si="582"/>
        <v/>
      </c>
      <c r="U961" t="str">
        <f t="shared" si="583"/>
        <v/>
      </c>
      <c r="V961" t="str">
        <f t="shared" si="584"/>
        <v>BrokeBandLower</v>
      </c>
      <c r="W961" t="str">
        <f t="shared" si="585"/>
        <v/>
      </c>
      <c r="X961" s="10"/>
      <c r="Y961" s="219">
        <f t="shared" si="564"/>
        <v>-3.296703296703307E-4</v>
      </c>
      <c r="Z961" s="78">
        <f t="shared" si="566"/>
        <v>0.28171041360617377</v>
      </c>
      <c r="AA961" s="78">
        <f t="shared" si="589"/>
        <v>0.27963608950109448</v>
      </c>
      <c r="AB961" s="74">
        <f t="shared" si="557"/>
        <v>960</v>
      </c>
      <c r="AC961" s="80">
        <f t="shared" si="568"/>
        <v>-2.774223188573734E-3</v>
      </c>
      <c r="AD961" s="79">
        <f t="shared" si="588"/>
        <v>2.0743241050792949E-3</v>
      </c>
      <c r="AE961" s="81">
        <f t="shared" si="569"/>
        <v>4.8485472936530289E-3</v>
      </c>
      <c r="AF961" s="19">
        <f t="shared" si="591"/>
        <v>7.4179413278884949E-3</v>
      </c>
      <c r="AG961" s="93">
        <f t="shared" si="590"/>
        <v>-0.11291444719185559</v>
      </c>
      <c r="AH961" s="91">
        <f t="shared" si="592"/>
        <v>-2.5395836290142298E-4</v>
      </c>
      <c r="AI961" s="96">
        <f t="shared" si="593"/>
        <v>952.51961743683216</v>
      </c>
      <c r="AJ961" s="5">
        <f t="shared" si="558"/>
        <v>3.0000000000000027E-2</v>
      </c>
      <c r="AK961" s="5">
        <f t="shared" si="561"/>
        <v>3.0000000000000027E-2</v>
      </c>
      <c r="AL961" s="5">
        <f t="shared" si="563"/>
        <v>0</v>
      </c>
      <c r="AM961" s="95">
        <f t="shared" si="570"/>
        <v>8.5714285714285667E-3</v>
      </c>
      <c r="AN961" s="95">
        <f t="shared" si="571"/>
        <v>-8.5714285714285667E-3</v>
      </c>
      <c r="AO961" s="78">
        <f t="shared" si="572"/>
        <v>1</v>
      </c>
      <c r="AP961" s="8">
        <f t="shared" si="573"/>
        <v>50</v>
      </c>
      <c r="AQ961" s="8">
        <f t="shared" si="567"/>
        <v>50</v>
      </c>
      <c r="AR961" s="8">
        <f t="shared" si="556"/>
        <v>1</v>
      </c>
      <c r="AS961" s="114">
        <f t="shared" si="562"/>
        <v>124100</v>
      </c>
      <c r="AT961" s="103">
        <f t="shared" si="586"/>
        <v>0.22808196749564827</v>
      </c>
      <c r="AU961" s="5">
        <f t="shared" si="559"/>
        <v>0.28000000000000003</v>
      </c>
      <c r="AW961" s="210">
        <f t="shared" si="560"/>
        <v>0.12000000000000011</v>
      </c>
      <c r="AX961" s="276">
        <f t="shared" si="565"/>
        <v>-2.1475881598296418E-2</v>
      </c>
      <c r="AY961" s="19">
        <f t="shared" si="587"/>
        <v>1.3079053031105511E-2</v>
      </c>
    </row>
    <row r="962" spans="1:51">
      <c r="A962" s="4">
        <v>39729</v>
      </c>
      <c r="B962" s="9">
        <f t="shared" ref="B962:B1025" si="594">A962</f>
        <v>39729</v>
      </c>
      <c r="C962" s="5">
        <v>0.28000000000000003</v>
      </c>
      <c r="D962" s="5">
        <v>0.28999999999999998</v>
      </c>
      <c r="E962" s="5">
        <v>0.28000000000000003</v>
      </c>
      <c r="F962" s="5">
        <v>0.28999999999999998</v>
      </c>
      <c r="G962" s="6">
        <v>71400</v>
      </c>
      <c r="H962" s="112">
        <v>0.28999999999999998</v>
      </c>
      <c r="I962" s="19">
        <f t="shared" si="574"/>
        <v>3.5714285714285546E-2</v>
      </c>
      <c r="J962" s="8">
        <f t="shared" si="575"/>
        <v>0.32052610922848046</v>
      </c>
      <c r="K962" s="8">
        <f t="shared" si="576"/>
        <v>0.25347389077151961</v>
      </c>
      <c r="L962" s="8">
        <f t="shared" si="577"/>
        <v>0.28700000000000003</v>
      </c>
      <c r="M962" s="19">
        <f t="shared" si="578"/>
        <v>0.26453303830571434</v>
      </c>
      <c r="N962" s="19">
        <f t="shared" si="579"/>
        <v>-0.13730888551022807</v>
      </c>
      <c r="O962" s="19">
        <f t="shared" si="580"/>
        <v>-2.1051440372414548E-2</v>
      </c>
      <c r="P962" s="19">
        <f t="shared" si="581"/>
        <v>1.1543705458008445E-2</v>
      </c>
      <c r="Q962" s="214"/>
      <c r="R962" s="305"/>
      <c r="S962" s="215"/>
      <c r="T962" t="str">
        <f t="shared" si="582"/>
        <v/>
      </c>
      <c r="U962" t="str">
        <f t="shared" si="583"/>
        <v/>
      </c>
      <c r="V962" t="str">
        <f t="shared" si="584"/>
        <v/>
      </c>
      <c r="W962" t="str">
        <f t="shared" si="585"/>
        <v/>
      </c>
      <c r="X962" s="10"/>
      <c r="Y962" s="219">
        <f t="shared" si="564"/>
        <v>-5.9340659340659479E-4</v>
      </c>
      <c r="Z962" s="78">
        <f t="shared" si="566"/>
        <v>0.28298700991082298</v>
      </c>
      <c r="AA962" s="78">
        <f t="shared" si="589"/>
        <v>0.2804030188780135</v>
      </c>
      <c r="AB962" s="74">
        <f t="shared" si="557"/>
        <v>961</v>
      </c>
      <c r="AC962" s="80">
        <f t="shared" si="568"/>
        <v>-1.8116450086748349E-3</v>
      </c>
      <c r="AD962" s="79">
        <f t="shared" si="588"/>
        <v>2.5839910328094851E-3</v>
      </c>
      <c r="AE962" s="81">
        <f t="shared" si="569"/>
        <v>4.39563604148432E-3</v>
      </c>
      <c r="AF962" s="19">
        <f t="shared" si="591"/>
        <v>9.2152753673940442E-3</v>
      </c>
      <c r="AG962" s="93">
        <f t="shared" si="590"/>
        <v>-0.34697214840662249</v>
      </c>
      <c r="AH962" s="91">
        <f t="shared" si="592"/>
        <v>-2.3634837263022496E-4</v>
      </c>
      <c r="AI962" s="96">
        <f t="shared" si="593"/>
        <v>953.12656787485605</v>
      </c>
      <c r="AJ962" s="5">
        <f t="shared" si="558"/>
        <v>9.9999999999999534E-3</v>
      </c>
      <c r="AK962" s="5">
        <f t="shared" si="561"/>
        <v>9.9999999999999534E-3</v>
      </c>
      <c r="AL962" s="5">
        <f t="shared" si="563"/>
        <v>0</v>
      </c>
      <c r="AM962" s="95">
        <f t="shared" si="570"/>
        <v>9.2857142857142774E-3</v>
      </c>
      <c r="AN962" s="95">
        <f t="shared" si="571"/>
        <v>-7.8571428571428525E-3</v>
      </c>
      <c r="AO962" s="78">
        <f t="shared" si="572"/>
        <v>1.1818181818181814</v>
      </c>
      <c r="AP962" s="8">
        <f t="shared" si="573"/>
        <v>54.166666666666664</v>
      </c>
      <c r="AQ962" s="8">
        <f t="shared" si="567"/>
        <v>45.774647887323944</v>
      </c>
      <c r="AR962" s="8">
        <f t="shared" ref="AR962:AR1025" si="595">IF(ISERROR(((F962-E962)-(D962-F962))/(D962-E962)),0,((F962-E962)-(D962-F962))/(D962-E962))</f>
        <v>1</v>
      </c>
      <c r="AS962" s="114">
        <f t="shared" si="562"/>
        <v>71400</v>
      </c>
      <c r="AT962" s="103">
        <f t="shared" si="586"/>
        <v>0.23624857350347545</v>
      </c>
      <c r="AU962" s="5">
        <f t="shared" si="559"/>
        <v>0.28999999999999998</v>
      </c>
      <c r="AW962" s="210">
        <f t="shared" si="560"/>
        <v>3.5714285714285546E-2</v>
      </c>
      <c r="AX962" s="276">
        <f t="shared" si="565"/>
        <v>-2.1413024522698814E-2</v>
      </c>
      <c r="AY962" s="19">
        <f t="shared" si="587"/>
        <v>2.926868231690671E-3</v>
      </c>
    </row>
    <row r="963" spans="1:51">
      <c r="A963" s="4">
        <v>39730</v>
      </c>
      <c r="B963" s="9">
        <f t="shared" si="594"/>
        <v>39730</v>
      </c>
      <c r="C963" s="5">
        <v>0.3</v>
      </c>
      <c r="D963" s="5">
        <v>0.3</v>
      </c>
      <c r="E963" s="5">
        <v>0.28000000000000003</v>
      </c>
      <c r="F963" s="5">
        <v>0.28999999999999998</v>
      </c>
      <c r="G963" s="6">
        <v>75400</v>
      </c>
      <c r="H963" s="112">
        <v>0.28999999999999998</v>
      </c>
      <c r="I963" s="19">
        <f t="shared" si="574"/>
        <v>0</v>
      </c>
      <c r="J963" s="8">
        <f t="shared" si="575"/>
        <v>0.31548332870112988</v>
      </c>
      <c r="K963" s="8">
        <f t="shared" si="576"/>
        <v>0.25551667129887007</v>
      </c>
      <c r="L963" s="8">
        <f t="shared" si="577"/>
        <v>0.28549999999999998</v>
      </c>
      <c r="M963" s="19">
        <f t="shared" si="578"/>
        <v>0.23468784677504914</v>
      </c>
      <c r="N963" s="19">
        <f t="shared" si="579"/>
        <v>-0.11282217042460248</v>
      </c>
      <c r="O963" s="19">
        <f t="shared" si="580"/>
        <v>-1.5732822950020379E-2</v>
      </c>
      <c r="P963" s="19">
        <f t="shared" si="581"/>
        <v>8.0591358783844817E-3</v>
      </c>
      <c r="Q963" s="214"/>
      <c r="R963" s="305"/>
      <c r="S963" s="215"/>
      <c r="T963" t="str">
        <f t="shared" si="582"/>
        <v/>
      </c>
      <c r="U963" t="str">
        <f t="shared" si="583"/>
        <v/>
      </c>
      <c r="V963" t="str">
        <f t="shared" si="584"/>
        <v/>
      </c>
      <c r="W963" t="str">
        <f t="shared" si="585"/>
        <v/>
      </c>
      <c r="X963" s="10"/>
      <c r="Y963" s="219">
        <f t="shared" si="564"/>
        <v>-6.1538461538461671E-4</v>
      </c>
      <c r="Z963" s="78">
        <f t="shared" si="566"/>
        <v>0.28406701038455623</v>
      </c>
      <c r="AA963" s="78">
        <f t="shared" si="589"/>
        <v>0.28111319548104052</v>
      </c>
      <c r="AB963" s="74">
        <f t="shared" ref="AB963:AB1026" si="596">AB962+1</f>
        <v>962</v>
      </c>
      <c r="AC963" s="80">
        <f t="shared" si="568"/>
        <v>-1.1534569103748915E-3</v>
      </c>
      <c r="AD963" s="79">
        <f t="shared" si="588"/>
        <v>2.9538149035157057E-3</v>
      </c>
      <c r="AE963" s="81">
        <f t="shared" si="569"/>
        <v>4.1072718138905973E-3</v>
      </c>
      <c r="AF963" s="19">
        <f t="shared" si="591"/>
        <v>1.0507564038255627E-2</v>
      </c>
      <c r="AG963" s="93">
        <f t="shared" si="590"/>
        <v>-0.36330964131951471</v>
      </c>
      <c r="AH963" s="91">
        <f t="shared" si="592"/>
        <v>-2.1277416776893207E-4</v>
      </c>
      <c r="AI963" s="96">
        <f t="shared" si="593"/>
        <v>954.01388205569128</v>
      </c>
      <c r="AJ963" s="5">
        <f t="shared" ref="AJ963:AJ1026" si="597">F963-F962</f>
        <v>0</v>
      </c>
      <c r="AK963" s="5">
        <f t="shared" si="561"/>
        <v>0</v>
      </c>
      <c r="AL963" s="5">
        <f t="shared" si="563"/>
        <v>0</v>
      </c>
      <c r="AM963" s="95">
        <f t="shared" si="570"/>
        <v>8.5714285714285632E-3</v>
      </c>
      <c r="AN963" s="95">
        <f t="shared" si="571"/>
        <v>-7.8571428571428525E-3</v>
      </c>
      <c r="AO963" s="78">
        <f t="shared" si="572"/>
        <v>1.0909090909090906</v>
      </c>
      <c r="AP963" s="8">
        <f t="shared" si="573"/>
        <v>52.173913043478258</v>
      </c>
      <c r="AQ963" s="8">
        <f t="shared" si="567"/>
        <v>47.619047619047606</v>
      </c>
      <c r="AR963" s="8">
        <f t="shared" si="595"/>
        <v>-2.7755575615628965E-15</v>
      </c>
      <c r="AS963" s="114">
        <f t="shared" si="562"/>
        <v>-2.092770401418424E-10</v>
      </c>
      <c r="AT963" s="103">
        <f t="shared" si="586"/>
        <v>0.32066969910521692</v>
      </c>
      <c r="AU963" s="5">
        <f t="shared" ref="AU963:AU1026" si="598">F963</f>
        <v>0.28999999999999998</v>
      </c>
      <c r="AW963" s="210">
        <f t="shared" ref="AW963:AW1026" si="599">(D963-E963)/E963</f>
        <v>7.1428571428571286E-2</v>
      </c>
      <c r="AX963" s="276">
        <f t="shared" si="565"/>
        <v>-2.1433225031018383E-2</v>
      </c>
      <c r="AY963" s="19">
        <f t="shared" si="587"/>
        <v>-9.4337482769680538E-4</v>
      </c>
    </row>
    <row r="964" spans="1:51">
      <c r="A964" s="4">
        <v>39731</v>
      </c>
      <c r="B964" s="9">
        <f t="shared" si="594"/>
        <v>39731</v>
      </c>
      <c r="C964" s="5">
        <v>0.26</v>
      </c>
      <c r="D964" s="5">
        <v>0.27</v>
      </c>
      <c r="E964" s="5">
        <v>0.26</v>
      </c>
      <c r="F964" s="5">
        <v>0.27</v>
      </c>
      <c r="G964" s="6">
        <v>39200</v>
      </c>
      <c r="H964" s="112">
        <v>0.27</v>
      </c>
      <c r="I964" s="19">
        <f t="shared" si="574"/>
        <v>-6.8965517241379184E-2</v>
      </c>
      <c r="J964" s="8">
        <f t="shared" si="575"/>
        <v>0.31393325909419151</v>
      </c>
      <c r="K964" s="8">
        <f t="shared" si="576"/>
        <v>0.25406674090580844</v>
      </c>
      <c r="L964" s="8">
        <f t="shared" si="577"/>
        <v>0.28399999999999997</v>
      </c>
      <c r="M964" s="19">
        <f t="shared" si="578"/>
        <v>0.23563303868481436</v>
      </c>
      <c r="N964" s="19">
        <f t="shared" si="579"/>
        <v>4.0274429321906736E-3</v>
      </c>
      <c r="O964" s="19">
        <f t="shared" si="580"/>
        <v>-4.9133170152607947E-3</v>
      </c>
      <c r="P964" s="19">
        <f t="shared" si="581"/>
        <v>-5.6745040771358814E-3</v>
      </c>
      <c r="Q964" s="214"/>
      <c r="R964" s="305"/>
      <c r="S964" s="215"/>
      <c r="T964" t="str">
        <f t="shared" si="582"/>
        <v/>
      </c>
      <c r="U964" t="str">
        <f t="shared" si="583"/>
        <v/>
      </c>
      <c r="V964" t="str">
        <f t="shared" si="584"/>
        <v/>
      </c>
      <c r="W964" t="str">
        <f t="shared" si="585"/>
        <v/>
      </c>
      <c r="X964" s="10"/>
      <c r="Y964" s="219">
        <f t="shared" si="564"/>
        <v>-1.2527472527472526E-3</v>
      </c>
      <c r="Z964" s="78">
        <f t="shared" si="566"/>
        <v>0.28190069078533458</v>
      </c>
      <c r="AA964" s="78">
        <f t="shared" si="589"/>
        <v>0.2802908190154435</v>
      </c>
      <c r="AB964" s="74">
        <f t="shared" si="596"/>
        <v>963</v>
      </c>
      <c r="AC964" s="80">
        <f t="shared" si="568"/>
        <v>-1.9979200351996134E-3</v>
      </c>
      <c r="AD964" s="79">
        <f t="shared" si="588"/>
        <v>1.6098717698910803E-3</v>
      </c>
      <c r="AE964" s="81">
        <f t="shared" si="569"/>
        <v>3.6077918050906937E-3</v>
      </c>
      <c r="AF964" s="19">
        <f t="shared" si="591"/>
        <v>5.74357653078312E-3</v>
      </c>
      <c r="AG964" s="93">
        <f t="shared" si="590"/>
        <v>0.73211501637305043</v>
      </c>
      <c r="AH964" s="91">
        <f t="shared" si="592"/>
        <v>-2.2559792465148972E-4</v>
      </c>
      <c r="AI964" s="96">
        <f t="shared" si="593"/>
        <v>954.72917194338834</v>
      </c>
      <c r="AJ964" s="5">
        <f t="shared" si="597"/>
        <v>-1.9999999999999962E-2</v>
      </c>
      <c r="AK964" s="5">
        <f t="shared" ref="AK964:AK1027" si="600">IF(AJ964&gt;0,AJ964,0)</f>
        <v>0</v>
      </c>
      <c r="AL964" s="5">
        <f t="shared" si="563"/>
        <v>-1.9999999999999962E-2</v>
      </c>
      <c r="AM964" s="95">
        <f t="shared" si="570"/>
        <v>8.5714285714285632E-3</v>
      </c>
      <c r="AN964" s="95">
        <f t="shared" si="571"/>
        <v>-9.2857142857142774E-3</v>
      </c>
      <c r="AO964" s="78">
        <f t="shared" si="572"/>
        <v>0.92307692307692302</v>
      </c>
      <c r="AP964" s="8">
        <f t="shared" si="573"/>
        <v>47.999999999999993</v>
      </c>
      <c r="AQ964" s="8">
        <f t="shared" si="567"/>
        <v>47.999999999999993</v>
      </c>
      <c r="AR964" s="8">
        <f t="shared" si="595"/>
        <v>1</v>
      </c>
      <c r="AS964" s="114">
        <f t="shared" si="562"/>
        <v>39200</v>
      </c>
      <c r="AT964" s="103">
        <f t="shared" si="586"/>
        <v>0.42408713784994884</v>
      </c>
      <c r="AU964" s="5">
        <f t="shared" si="598"/>
        <v>0.27</v>
      </c>
      <c r="AW964" s="210">
        <f t="shared" si="599"/>
        <v>3.8461538461538491E-2</v>
      </c>
      <c r="AX964" s="276">
        <f t="shared" si="565"/>
        <v>-2.0709299296835657E-2</v>
      </c>
      <c r="AY964" s="19">
        <f t="shared" si="587"/>
        <v>3.3775865887427231E-2</v>
      </c>
    </row>
    <row r="965" spans="1:51">
      <c r="A965" s="4">
        <v>39734</v>
      </c>
      <c r="B965" s="9">
        <f t="shared" si="594"/>
        <v>39734</v>
      </c>
      <c r="C965" s="5">
        <v>0.28999999999999998</v>
      </c>
      <c r="D965" s="5">
        <v>0.28999999999999998</v>
      </c>
      <c r="E965" s="5">
        <v>0.28999999999999998</v>
      </c>
      <c r="F965" s="5">
        <v>0.28999999999999998</v>
      </c>
      <c r="G965" s="6">
        <v>3000</v>
      </c>
      <c r="H965" s="112">
        <v>0.28999999999999998</v>
      </c>
      <c r="I965" s="19">
        <f t="shared" si="574"/>
        <v>7.4074074074073931E-2</v>
      </c>
      <c r="J965" s="8">
        <f t="shared" si="575"/>
        <v>0.31267190429162967</v>
      </c>
      <c r="K965" s="8">
        <f t="shared" si="576"/>
        <v>0.25432809570837039</v>
      </c>
      <c r="L965" s="8">
        <f t="shared" si="577"/>
        <v>0.28350000000000003</v>
      </c>
      <c r="M965" s="19">
        <f t="shared" si="578"/>
        <v>0.22940370949090966</v>
      </c>
      <c r="N965" s="19">
        <f t="shared" si="579"/>
        <v>-2.6436569458483834E-2</v>
      </c>
      <c r="O965" s="19">
        <f t="shared" si="580"/>
        <v>-4.0179075202203722E-3</v>
      </c>
      <c r="P965" s="19">
        <f t="shared" si="581"/>
        <v>1.0286856187085355E-3</v>
      </c>
      <c r="Q965" s="214"/>
      <c r="R965" s="305"/>
      <c r="S965" s="215"/>
      <c r="T965" t="str">
        <f t="shared" si="582"/>
        <v/>
      </c>
      <c r="U965" t="str">
        <f t="shared" si="583"/>
        <v/>
      </c>
      <c r="V965" t="str">
        <f t="shared" si="584"/>
        <v/>
      </c>
      <c r="W965" t="str">
        <f t="shared" si="585"/>
        <v/>
      </c>
      <c r="X965" s="10"/>
      <c r="Y965" s="219">
        <f t="shared" si="564"/>
        <v>-9.4505494505494616E-4</v>
      </c>
      <c r="Z965" s="78">
        <f t="shared" si="566"/>
        <v>0.28314798440439304</v>
      </c>
      <c r="AA965" s="78">
        <f t="shared" si="589"/>
        <v>0.28100929840830069</v>
      </c>
      <c r="AB965" s="74">
        <f t="shared" si="596"/>
        <v>964</v>
      </c>
      <c r="AC965" s="80">
        <f t="shared" si="568"/>
        <v>-1.1752846471986761E-3</v>
      </c>
      <c r="AD965" s="79">
        <f t="shared" si="588"/>
        <v>2.1386859960923488E-3</v>
      </c>
      <c r="AE965" s="81">
        <f t="shared" si="569"/>
        <v>3.3139706432910249E-3</v>
      </c>
      <c r="AF965" s="19">
        <f t="shared" si="591"/>
        <v>7.610730350228064E-3</v>
      </c>
      <c r="AG965" s="93">
        <f t="shared" si="590"/>
        <v>-0.41174590249241244</v>
      </c>
      <c r="AH965" s="91">
        <f t="shared" si="592"/>
        <v>-1.9956274933739023E-4</v>
      </c>
      <c r="AI965" s="96">
        <f t="shared" si="593"/>
        <v>955.728121313153</v>
      </c>
      <c r="AJ965" s="5">
        <f t="shared" si="597"/>
        <v>1.9999999999999962E-2</v>
      </c>
      <c r="AK965" s="5">
        <f t="shared" si="600"/>
        <v>1.9999999999999962E-2</v>
      </c>
      <c r="AL965" s="5">
        <f t="shared" si="563"/>
        <v>0</v>
      </c>
      <c r="AM965" s="95">
        <f t="shared" si="570"/>
        <v>9.2857142857142774E-3</v>
      </c>
      <c r="AN965" s="95">
        <f t="shared" si="571"/>
        <v>-9.2857142857142774E-3</v>
      </c>
      <c r="AO965" s="78">
        <f t="shared" si="572"/>
        <v>1</v>
      </c>
      <c r="AP965" s="8">
        <f t="shared" si="573"/>
        <v>50</v>
      </c>
      <c r="AQ965" s="8">
        <f t="shared" si="567"/>
        <v>50</v>
      </c>
      <c r="AR965" s="8">
        <f t="shared" si="595"/>
        <v>0</v>
      </c>
      <c r="AS965" s="114">
        <f t="shared" ref="AS965:AS1028" si="601">IF(ISERROR(AR965*G965),0,AR965*G965)</f>
        <v>0</v>
      </c>
      <c r="AT965" s="103">
        <f t="shared" si="586"/>
        <v>0.4135035346030887</v>
      </c>
      <c r="AU965" s="5">
        <f t="shared" si="598"/>
        <v>0.28999999999999998</v>
      </c>
      <c r="AW965" s="210">
        <f t="shared" si="599"/>
        <v>0</v>
      </c>
      <c r="AX965" s="276">
        <f t="shared" si="565"/>
        <v>-2.0106211803330155E-2</v>
      </c>
      <c r="AY965" s="19">
        <f t="shared" si="587"/>
        <v>2.9121578903331276E-2</v>
      </c>
    </row>
    <row r="966" spans="1:51">
      <c r="A966" s="4">
        <v>39735</v>
      </c>
      <c r="B966" s="9">
        <f t="shared" si="594"/>
        <v>39735</v>
      </c>
      <c r="C966" s="5">
        <v>0.3</v>
      </c>
      <c r="D966" s="5">
        <v>0.3</v>
      </c>
      <c r="E966" s="5">
        <v>0.3</v>
      </c>
      <c r="F966" s="5">
        <v>0.3</v>
      </c>
      <c r="G966" s="6">
        <v>4000</v>
      </c>
      <c r="H966" s="112">
        <v>0.3</v>
      </c>
      <c r="I966" s="19">
        <f t="shared" si="574"/>
        <v>3.4482758620689689E-2</v>
      </c>
      <c r="J966" s="8">
        <f t="shared" si="575"/>
        <v>0.31448332870112983</v>
      </c>
      <c r="K966" s="8">
        <f t="shared" si="576"/>
        <v>0.25451667129887012</v>
      </c>
      <c r="L966" s="8">
        <f t="shared" si="577"/>
        <v>0.28449999999999998</v>
      </c>
      <c r="M966" s="19">
        <f t="shared" si="578"/>
        <v>0.23560993901198296</v>
      </c>
      <c r="N966" s="19">
        <f t="shared" si="579"/>
        <v>2.7053745272236893E-2</v>
      </c>
      <c r="O966" s="19">
        <f t="shared" si="580"/>
        <v>5.7933712132019477E-3</v>
      </c>
      <c r="P966" s="19">
        <f t="shared" si="581"/>
        <v>7.4146582183339351E-4</v>
      </c>
      <c r="Q966" s="214"/>
      <c r="R966" s="305"/>
      <c r="S966" s="215"/>
      <c r="T966" t="str">
        <f t="shared" si="582"/>
        <v/>
      </c>
      <c r="U966" t="str">
        <f t="shared" si="583"/>
        <v/>
      </c>
      <c r="V966" t="str">
        <f t="shared" si="584"/>
        <v/>
      </c>
      <c r="W966" t="str">
        <f t="shared" si="585"/>
        <v/>
      </c>
      <c r="X966" s="10"/>
      <c r="Y966" s="219">
        <f t="shared" si="564"/>
        <v>-6.813186813186819E-4</v>
      </c>
      <c r="Z966" s="78">
        <f t="shared" si="566"/>
        <v>0.28574319480611649</v>
      </c>
      <c r="AA966" s="78">
        <f t="shared" si="589"/>
        <v>0.28241461032608645</v>
      </c>
      <c r="AB966" s="74">
        <f t="shared" si="596"/>
        <v>965</v>
      </c>
      <c r="AC966" s="80">
        <f t="shared" si="568"/>
        <v>1.1691069391211398E-5</v>
      </c>
      <c r="AD966" s="79">
        <f t="shared" si="588"/>
        <v>3.328584480030039E-3</v>
      </c>
      <c r="AE966" s="81">
        <f t="shared" si="569"/>
        <v>3.3168934106388276E-3</v>
      </c>
      <c r="AF966" s="19">
        <f t="shared" si="591"/>
        <v>1.1786162465839608E-2</v>
      </c>
      <c r="AG966" s="93">
        <f t="shared" si="590"/>
        <v>-1.0099474364947056</v>
      </c>
      <c r="AH966" s="91">
        <f t="shared" si="592"/>
        <v>-1.5289759388953204E-4</v>
      </c>
      <c r="AI966" s="96">
        <f t="shared" si="593"/>
        <v>957.23329052338784</v>
      </c>
      <c r="AJ966" s="5">
        <f t="shared" si="597"/>
        <v>1.0000000000000009E-2</v>
      </c>
      <c r="AK966" s="5">
        <f t="shared" si="600"/>
        <v>1.0000000000000009E-2</v>
      </c>
      <c r="AL966" s="5">
        <f t="shared" si="563"/>
        <v>0</v>
      </c>
      <c r="AM966" s="95">
        <f t="shared" si="570"/>
        <v>9.9999999999999933E-3</v>
      </c>
      <c r="AN966" s="95">
        <f t="shared" si="571"/>
        <v>-8.5714285714285667E-3</v>
      </c>
      <c r="AO966" s="78">
        <f t="shared" si="572"/>
        <v>1.1666666666666665</v>
      </c>
      <c r="AP966" s="8">
        <f t="shared" si="573"/>
        <v>53.84615384615384</v>
      </c>
      <c r="AQ966" s="8">
        <f t="shared" si="567"/>
        <v>45.454545454545453</v>
      </c>
      <c r="AR966" s="8">
        <f t="shared" si="595"/>
        <v>0</v>
      </c>
      <c r="AS966" s="114">
        <f t="shared" si="601"/>
        <v>0</v>
      </c>
      <c r="AT966" s="103">
        <f t="shared" si="586"/>
        <v>0.41518603915186025</v>
      </c>
      <c r="AU966" s="5">
        <f t="shared" si="598"/>
        <v>0.3</v>
      </c>
      <c r="AW966" s="210">
        <f t="shared" si="599"/>
        <v>0</v>
      </c>
      <c r="AX966" s="276">
        <f t="shared" si="565"/>
        <v>-1.9110658928988077E-2</v>
      </c>
      <c r="AY966" s="19">
        <f t="shared" si="587"/>
        <v>4.9514691483414419E-2</v>
      </c>
    </row>
    <row r="967" spans="1:51">
      <c r="A967" s="4">
        <v>39736</v>
      </c>
      <c r="B967" s="9">
        <f t="shared" si="594"/>
        <v>39736</v>
      </c>
      <c r="C967" s="5">
        <v>0.26</v>
      </c>
      <c r="D967" s="5">
        <v>0.26</v>
      </c>
      <c r="E967" s="5">
        <v>0.26</v>
      </c>
      <c r="F967" s="5">
        <v>0.26</v>
      </c>
      <c r="G967" s="6">
        <v>17100</v>
      </c>
      <c r="H967" s="112">
        <v>0.26</v>
      </c>
      <c r="I967" s="19">
        <f t="shared" si="574"/>
        <v>-0.13333333333333328</v>
      </c>
      <c r="J967" s="8">
        <f t="shared" si="575"/>
        <v>0.31529622619116926</v>
      </c>
      <c r="K967" s="8">
        <f t="shared" si="576"/>
        <v>0.25170377380883069</v>
      </c>
      <c r="L967" s="8">
        <f t="shared" si="577"/>
        <v>0.28349999999999997</v>
      </c>
      <c r="M967" s="19">
        <f t="shared" si="578"/>
        <v>0.25264798942044114</v>
      </c>
      <c r="N967" s="19">
        <f t="shared" si="579"/>
        <v>7.2314650561458874E-2</v>
      </c>
      <c r="O967" s="19">
        <f t="shared" si="580"/>
        <v>2.584866718998552E-3</v>
      </c>
      <c r="P967" s="19">
        <f t="shared" si="581"/>
        <v>-1.1051918429093182E-2</v>
      </c>
      <c r="Q967" s="214"/>
      <c r="R967" s="305"/>
      <c r="S967" s="215"/>
      <c r="T967" t="str">
        <f t="shared" si="582"/>
        <v/>
      </c>
      <c r="U967" t="str">
        <f t="shared" si="583"/>
        <v/>
      </c>
      <c r="V967" t="str">
        <f t="shared" si="584"/>
        <v/>
      </c>
      <c r="W967" t="str">
        <f t="shared" si="585"/>
        <v/>
      </c>
      <c r="X967" s="10"/>
      <c r="Y967" s="219">
        <f t="shared" si="564"/>
        <v>-9.8901098901098944E-4</v>
      </c>
      <c r="Z967" s="78">
        <f t="shared" si="566"/>
        <v>0.28177874280597454</v>
      </c>
      <c r="AA967" s="78">
        <f t="shared" si="589"/>
        <v>0.28075592916195607</v>
      </c>
      <c r="AB967" s="74">
        <f t="shared" si="596"/>
        <v>966</v>
      </c>
      <c r="AC967" s="80">
        <f t="shared" si="568"/>
        <v>-1.8352638132962933E-3</v>
      </c>
      <c r="AD967" s="79">
        <f t="shared" si="588"/>
        <v>1.022813644018461E-3</v>
      </c>
      <c r="AE967" s="81">
        <f t="shared" si="569"/>
        <v>2.8580774573147543E-3</v>
      </c>
      <c r="AF967" s="19">
        <f t="shared" si="591"/>
        <v>3.643070502808308E-3</v>
      </c>
      <c r="AG967" s="93">
        <f t="shared" si="590"/>
        <v>-157.97997778337779</v>
      </c>
      <c r="AH967" s="91">
        <f t="shared" si="592"/>
        <v>-1.3197323643893025E-4</v>
      </c>
      <c r="AI967" s="96">
        <f t="shared" si="593"/>
        <v>958.16362138571651</v>
      </c>
      <c r="AJ967" s="5">
        <f t="shared" si="597"/>
        <v>-3.999999999999998E-2</v>
      </c>
      <c r="AK967" s="5">
        <f t="shared" si="600"/>
        <v>0</v>
      </c>
      <c r="AL967" s="5">
        <f t="shared" si="563"/>
        <v>-3.999999999999998E-2</v>
      </c>
      <c r="AM967" s="95">
        <f t="shared" si="570"/>
        <v>8.5714285714285667E-3</v>
      </c>
      <c r="AN967" s="95">
        <f t="shared" si="571"/>
        <v>-1.1428571428571423E-2</v>
      </c>
      <c r="AO967" s="78">
        <f t="shared" si="572"/>
        <v>0.74999999999999989</v>
      </c>
      <c r="AP967" s="8">
        <f t="shared" si="573"/>
        <v>42.857142857142854</v>
      </c>
      <c r="AQ967" s="8">
        <f t="shared" si="567"/>
        <v>42.857142857142854</v>
      </c>
      <c r="AR967" s="8">
        <f t="shared" si="595"/>
        <v>0</v>
      </c>
      <c r="AS967" s="114">
        <f t="shared" si="601"/>
        <v>0</v>
      </c>
      <c r="AT967" s="103">
        <f t="shared" si="586"/>
        <v>0.36413370930036376</v>
      </c>
      <c r="AU967" s="5">
        <f t="shared" si="598"/>
        <v>0.26</v>
      </c>
      <c r="AW967" s="210">
        <f t="shared" si="599"/>
        <v>0</v>
      </c>
      <c r="AX967" s="276">
        <f t="shared" si="565"/>
        <v>-1.7442211260228237E-2</v>
      </c>
      <c r="AY967" s="19">
        <f t="shared" si="587"/>
        <v>8.7304559981919189E-2</v>
      </c>
    </row>
    <row r="968" spans="1:51">
      <c r="A968" s="4">
        <v>39737</v>
      </c>
      <c r="B968" s="9">
        <f t="shared" si="594"/>
        <v>39737</v>
      </c>
      <c r="C968" s="5">
        <v>0.25</v>
      </c>
      <c r="D968" s="5">
        <v>0.25</v>
      </c>
      <c r="E968" s="5">
        <v>0.24</v>
      </c>
      <c r="F968" s="5">
        <v>0.25</v>
      </c>
      <c r="G968" s="6">
        <v>57000</v>
      </c>
      <c r="H968" s="112">
        <v>0.25</v>
      </c>
      <c r="I968" s="19">
        <f t="shared" si="574"/>
        <v>-3.8461538461538491E-2</v>
      </c>
      <c r="J968" s="8">
        <f t="shared" si="575"/>
        <v>0.3170687720348872</v>
      </c>
      <c r="K968" s="8">
        <f t="shared" si="576"/>
        <v>0.24793122796511285</v>
      </c>
      <c r="L968" s="8">
        <f t="shared" si="577"/>
        <v>0.28250000000000003</v>
      </c>
      <c r="M968" s="19">
        <f t="shared" si="578"/>
        <v>0.2788577487282195</v>
      </c>
      <c r="N968" s="19">
        <f t="shared" si="579"/>
        <v>0.10374022515636053</v>
      </c>
      <c r="O968" s="19">
        <f t="shared" si="580"/>
        <v>5.6218428781422188E-3</v>
      </c>
      <c r="P968" s="19">
        <f t="shared" si="581"/>
        <v>-1.4988038465339366E-2</v>
      </c>
      <c r="Q968" s="214"/>
      <c r="R968" s="305"/>
      <c r="S968" s="215"/>
      <c r="T968" t="str">
        <f t="shared" si="582"/>
        <v/>
      </c>
      <c r="U968" t="str">
        <f t="shared" si="583"/>
        <v/>
      </c>
      <c r="V968" t="str">
        <f t="shared" si="584"/>
        <v>BrokeBandLower</v>
      </c>
      <c r="W968" t="str">
        <f t="shared" si="585"/>
        <v/>
      </c>
      <c r="X968" s="10"/>
      <c r="Y968" s="219">
        <f t="shared" si="564"/>
        <v>-1.0769230769230773E-3</v>
      </c>
      <c r="Z968" s="78">
        <f t="shared" si="566"/>
        <v>0.27688481641385448</v>
      </c>
      <c r="AA968" s="78">
        <f t="shared" si="589"/>
        <v>0.27847999040397131</v>
      </c>
      <c r="AB968" s="74">
        <f t="shared" si="596"/>
        <v>967</v>
      </c>
      <c r="AC968" s="80">
        <f t="shared" si="568"/>
        <v>-3.5626011579452652E-3</v>
      </c>
      <c r="AD968" s="79">
        <f t="shared" si="588"/>
        <v>-1.5951739901168271E-3</v>
      </c>
      <c r="AE968" s="81">
        <f t="shared" si="569"/>
        <v>1.9674271678284381E-3</v>
      </c>
      <c r="AF968" s="19">
        <f t="shared" si="591"/>
        <v>-5.7281458096964909E-3</v>
      </c>
      <c r="AG968" s="93">
        <f t="shared" si="590"/>
        <v>0.94119294029261324</v>
      </c>
      <c r="AH968" s="91">
        <f t="shared" si="592"/>
        <v>-1.139115651584398E-4</v>
      </c>
      <c r="AI968" s="96">
        <f t="shared" si="593"/>
        <v>958.79470916447042</v>
      </c>
      <c r="AJ968" s="5">
        <f t="shared" si="597"/>
        <v>-1.0000000000000009E-2</v>
      </c>
      <c r="AK968" s="5">
        <f t="shared" si="600"/>
        <v>0</v>
      </c>
      <c r="AL968" s="5">
        <f t="shared" si="563"/>
        <v>-1.0000000000000009E-2</v>
      </c>
      <c r="AM968" s="95">
        <f t="shared" si="570"/>
        <v>7.8571428571428525E-3</v>
      </c>
      <c r="AN968" s="95">
        <f t="shared" si="571"/>
        <v>-1.2142857142857138E-2</v>
      </c>
      <c r="AO968" s="78">
        <f t="shared" si="572"/>
        <v>0.64705882352941169</v>
      </c>
      <c r="AP968" s="8">
        <f t="shared" si="573"/>
        <v>39.285714285714285</v>
      </c>
      <c r="AQ968" s="8">
        <f t="shared" si="567"/>
        <v>47.53086419753086</v>
      </c>
      <c r="AR968" s="8">
        <f t="shared" si="595"/>
        <v>1</v>
      </c>
      <c r="AS968" s="114">
        <f t="shared" si="601"/>
        <v>57000</v>
      </c>
      <c r="AT968" s="103">
        <f t="shared" si="586"/>
        <v>0.4096620399727563</v>
      </c>
      <c r="AU968" s="5">
        <f t="shared" si="598"/>
        <v>0.25</v>
      </c>
      <c r="AW968" s="210">
        <f t="shared" si="599"/>
        <v>4.1666666666666706E-2</v>
      </c>
      <c r="AX968" s="276">
        <f t="shared" si="565"/>
        <v>-1.4438389183823041E-2</v>
      </c>
      <c r="AY968" s="19">
        <f t="shared" si="587"/>
        <v>0.17221566873544966</v>
      </c>
    </row>
    <row r="969" spans="1:51">
      <c r="A969" s="4">
        <v>39738</v>
      </c>
      <c r="B969" s="9">
        <f t="shared" si="594"/>
        <v>39738</v>
      </c>
      <c r="C969" s="5">
        <v>0.25</v>
      </c>
      <c r="D969" s="5">
        <v>0.28999999999999998</v>
      </c>
      <c r="E969" s="5">
        <v>0.25</v>
      </c>
      <c r="F969" s="5">
        <v>0.25</v>
      </c>
      <c r="G969" s="6">
        <v>0</v>
      </c>
      <c r="H969" s="112">
        <v>0.25</v>
      </c>
      <c r="I969" s="19">
        <f t="shared" si="574"/>
        <v>0</v>
      </c>
      <c r="J969" s="8">
        <f t="shared" si="575"/>
        <v>0.31836308338453878</v>
      </c>
      <c r="K969" s="8">
        <f t="shared" si="576"/>
        <v>0.24363691661546116</v>
      </c>
      <c r="L969" s="8">
        <f t="shared" si="577"/>
        <v>0.28099999999999997</v>
      </c>
      <c r="M969" s="19">
        <f t="shared" si="578"/>
        <v>0.30671118239039274</v>
      </c>
      <c r="N969" s="19">
        <f t="shared" si="579"/>
        <v>9.9884022549862062E-2</v>
      </c>
      <c r="O969" s="19">
        <f t="shared" si="580"/>
        <v>4.0821155024032586E-3</v>
      </c>
      <c r="P969" s="19">
        <f t="shared" si="581"/>
        <v>-1.7320574680717335E-2</v>
      </c>
      <c r="Q969" s="214"/>
      <c r="R969" s="305"/>
      <c r="S969" s="215"/>
      <c r="T969" t="str">
        <f t="shared" si="582"/>
        <v/>
      </c>
      <c r="U969" t="str">
        <f t="shared" si="583"/>
        <v/>
      </c>
      <c r="V969" t="str">
        <f t="shared" si="584"/>
        <v/>
      </c>
      <c r="W969" t="str">
        <f t="shared" si="585"/>
        <v/>
      </c>
      <c r="X969" s="10"/>
      <c r="Y969" s="219">
        <f t="shared" si="564"/>
        <v>-1.2307692307692315E-3</v>
      </c>
      <c r="Z969" s="78">
        <f t="shared" si="566"/>
        <v>0.27274455468612091</v>
      </c>
      <c r="AA969" s="78">
        <f t="shared" si="589"/>
        <v>0.27637247111407742</v>
      </c>
      <c r="AB969" s="74">
        <f t="shared" si="596"/>
        <v>968</v>
      </c>
      <c r="AC969" s="80">
        <f t="shared" si="568"/>
        <v>-4.47627487662796E-3</v>
      </c>
      <c r="AD969" s="79">
        <f t="shared" si="588"/>
        <v>-3.6279164279565124E-3</v>
      </c>
      <c r="AE969" s="81">
        <f t="shared" si="569"/>
        <v>8.483584486714481E-4</v>
      </c>
      <c r="AF969" s="19">
        <f t="shared" si="591"/>
        <v>-1.3126909541070132E-2</v>
      </c>
      <c r="AG969" s="93">
        <f t="shared" si="590"/>
        <v>0.25646253346239217</v>
      </c>
      <c r="AH969" s="91">
        <f t="shared" si="592"/>
        <v>-1.0255125106829438E-4</v>
      </c>
      <c r="AI969" s="96">
        <f t="shared" si="593"/>
        <v>959.33807088363881</v>
      </c>
      <c r="AJ969" s="5">
        <f t="shared" si="597"/>
        <v>0</v>
      </c>
      <c r="AK969" s="5">
        <f t="shared" si="600"/>
        <v>0</v>
      </c>
      <c r="AL969" s="5">
        <f t="shared" si="563"/>
        <v>0</v>
      </c>
      <c r="AM969" s="95">
        <f t="shared" si="570"/>
        <v>7.8571428571428525E-3</v>
      </c>
      <c r="AN969" s="95">
        <f t="shared" si="571"/>
        <v>-1.1428571428571423E-2</v>
      </c>
      <c r="AO969" s="78">
        <f t="shared" si="572"/>
        <v>0.68749999999999989</v>
      </c>
      <c r="AP969" s="8">
        <f t="shared" si="573"/>
        <v>40.74074074074074</v>
      </c>
      <c r="AQ969" s="8">
        <f t="shared" si="567"/>
        <v>45.205479452054789</v>
      </c>
      <c r="AR969" s="8">
        <f t="shared" si="595"/>
        <v>-1</v>
      </c>
      <c r="AS969" s="114">
        <f t="shared" si="601"/>
        <v>0</v>
      </c>
      <c r="AT969" s="103">
        <f t="shared" si="586"/>
        <v>0.44363470187844217</v>
      </c>
      <c r="AU969" s="5">
        <f t="shared" si="598"/>
        <v>0.25</v>
      </c>
      <c r="AW969" s="210">
        <f t="shared" si="599"/>
        <v>0.15999999999999992</v>
      </c>
      <c r="AX969" s="276">
        <f t="shared" si="565"/>
        <v>-1.0680449001263411E-2</v>
      </c>
      <c r="AY969" s="19">
        <f t="shared" si="587"/>
        <v>0.26027419920014866</v>
      </c>
    </row>
    <row r="970" spans="1:51">
      <c r="A970" s="4">
        <v>39741</v>
      </c>
      <c r="B970" s="9">
        <f t="shared" si="594"/>
        <v>39741</v>
      </c>
      <c r="C970" s="5">
        <v>0.25</v>
      </c>
      <c r="D970" s="5">
        <v>0.25</v>
      </c>
      <c r="E970" s="5">
        <v>0.25</v>
      </c>
      <c r="F970" s="5">
        <v>0.25</v>
      </c>
      <c r="G970" s="6">
        <v>700</v>
      </c>
      <c r="H970" s="112">
        <v>0.25</v>
      </c>
      <c r="I970" s="19">
        <f t="shared" si="574"/>
        <v>0</v>
      </c>
      <c r="J970" s="8">
        <f t="shared" si="575"/>
        <v>0.31923663297261101</v>
      </c>
      <c r="K970" s="8">
        <f t="shared" si="576"/>
        <v>0.23976336702738893</v>
      </c>
      <c r="L970" s="8">
        <f t="shared" si="577"/>
        <v>0.27949999999999997</v>
      </c>
      <c r="M970" s="19">
        <f t="shared" si="578"/>
        <v>0.33146542330690409</v>
      </c>
      <c r="N970" s="19">
        <f t="shared" si="579"/>
        <v>8.070863515176073E-2</v>
      </c>
      <c r="O970" s="19">
        <f t="shared" si="580"/>
        <v>2.7438784006784587E-3</v>
      </c>
      <c r="P970" s="19">
        <f t="shared" si="581"/>
        <v>-1.5898861477490964E-2</v>
      </c>
      <c r="Q970" s="214"/>
      <c r="R970" s="305"/>
      <c r="S970" s="215"/>
      <c r="T970" t="str">
        <f t="shared" si="582"/>
        <v/>
      </c>
      <c r="U970" t="str">
        <f t="shared" si="583"/>
        <v/>
      </c>
      <c r="V970" t="str">
        <f t="shared" si="584"/>
        <v/>
      </c>
      <c r="W970" t="str">
        <f t="shared" si="585"/>
        <v/>
      </c>
      <c r="X970" s="10"/>
      <c r="Y970" s="219">
        <f t="shared" si="564"/>
        <v>-2.1538461538461538E-3</v>
      </c>
      <c r="Z970" s="78">
        <f t="shared" si="566"/>
        <v>0.2692418932644583</v>
      </c>
      <c r="AA970" s="78">
        <f t="shared" si="589"/>
        <v>0.27442090825163568</v>
      </c>
      <c r="AB970" s="74">
        <f t="shared" si="596"/>
        <v>969</v>
      </c>
      <c r="AC970" s="80">
        <f t="shared" si="568"/>
        <v>-4.8218987486790604E-3</v>
      </c>
      <c r="AD970" s="79">
        <f t="shared" si="588"/>
        <v>-5.1790149871773772E-3</v>
      </c>
      <c r="AE970" s="81">
        <f t="shared" si="569"/>
        <v>-3.57116238498317E-4</v>
      </c>
      <c r="AF970" s="19">
        <f t="shared" si="591"/>
        <v>-1.887252330798489E-2</v>
      </c>
      <c r="AG970" s="93">
        <f t="shared" si="590"/>
        <v>7.7212387884334668E-2</v>
      </c>
      <c r="AH970" s="91">
        <f t="shared" si="592"/>
        <v>-1.449835321376062E-4</v>
      </c>
      <c r="AI970" s="96">
        <f t="shared" si="593"/>
        <v>959.73039177212115</v>
      </c>
      <c r="AJ970" s="5">
        <f t="shared" si="597"/>
        <v>0</v>
      </c>
      <c r="AK970" s="5">
        <f t="shared" si="600"/>
        <v>0</v>
      </c>
      <c r="AL970" s="5">
        <f t="shared" ref="AL970:AL1033" si="602">IF(AJ970&lt;0,AJ970,0)</f>
        <v>0</v>
      </c>
      <c r="AM970" s="95">
        <f t="shared" si="570"/>
        <v>7.8571428571428525E-3</v>
      </c>
      <c r="AN970" s="95">
        <f t="shared" si="571"/>
        <v>-9.2857142857142826E-3</v>
      </c>
      <c r="AO970" s="78">
        <f t="shared" si="572"/>
        <v>0.84615384615384592</v>
      </c>
      <c r="AP970" s="8">
        <f t="shared" si="573"/>
        <v>45.833333333333321</v>
      </c>
      <c r="AQ970" s="8">
        <f t="shared" si="567"/>
        <v>45.833333333333321</v>
      </c>
      <c r="AR970" s="8">
        <f t="shared" si="595"/>
        <v>0</v>
      </c>
      <c r="AS970" s="114">
        <f t="shared" si="601"/>
        <v>0</v>
      </c>
      <c r="AT970" s="103">
        <f t="shared" si="586"/>
        <v>0.39776303810638552</v>
      </c>
      <c r="AU970" s="5">
        <f t="shared" si="598"/>
        <v>0.25</v>
      </c>
      <c r="AW970" s="210">
        <f t="shared" si="599"/>
        <v>0</v>
      </c>
      <c r="AX970" s="276">
        <f t="shared" si="565"/>
        <v>-6.4937723532493743E-3</v>
      </c>
      <c r="AY970" s="19">
        <f t="shared" si="587"/>
        <v>0.39199444213616735</v>
      </c>
    </row>
    <row r="971" spans="1:51">
      <c r="A971" s="4">
        <v>39742</v>
      </c>
      <c r="B971" s="9">
        <f t="shared" si="594"/>
        <v>39742</v>
      </c>
      <c r="C971" s="5">
        <v>0.26</v>
      </c>
      <c r="D971" s="5">
        <v>0.27</v>
      </c>
      <c r="E971" s="5">
        <v>0.26</v>
      </c>
      <c r="F971" s="5">
        <v>0.27</v>
      </c>
      <c r="G971" s="6">
        <v>15000</v>
      </c>
      <c r="H971" s="112">
        <v>0.27</v>
      </c>
      <c r="I971" s="19">
        <f t="shared" si="574"/>
        <v>8.0000000000000071E-2</v>
      </c>
      <c r="J971" s="8">
        <f t="shared" si="575"/>
        <v>0.31813584236521286</v>
      </c>
      <c r="K971" s="8">
        <f t="shared" si="576"/>
        <v>0.23886415763478722</v>
      </c>
      <c r="L971" s="8">
        <f t="shared" si="577"/>
        <v>0.27850000000000003</v>
      </c>
      <c r="M971" s="19">
        <f t="shared" si="578"/>
        <v>0.33186931649924878</v>
      </c>
      <c r="N971" s="19">
        <f t="shared" si="579"/>
        <v>1.2185077656522842E-3</v>
      </c>
      <c r="O971" s="19">
        <f t="shared" si="580"/>
        <v>-3.4481963963471341E-3</v>
      </c>
      <c r="P971" s="19">
        <f t="shared" si="581"/>
        <v>-3.7504035906327322E-3</v>
      </c>
      <c r="Q971" s="214"/>
      <c r="R971" s="305"/>
      <c r="S971" s="215"/>
      <c r="T971" t="str">
        <f t="shared" si="582"/>
        <v/>
      </c>
      <c r="U971" t="str">
        <f t="shared" si="583"/>
        <v/>
      </c>
      <c r="V971" t="str">
        <f t="shared" si="584"/>
        <v/>
      </c>
      <c r="W971" t="str">
        <f t="shared" si="585"/>
        <v/>
      </c>
      <c r="X971" s="10"/>
      <c r="Y971" s="219">
        <f t="shared" si="564"/>
        <v>-2.7472527472527462E-3</v>
      </c>
      <c r="Z971" s="78">
        <f t="shared" si="566"/>
        <v>0.26935864170173174</v>
      </c>
      <c r="AA971" s="78">
        <f t="shared" si="589"/>
        <v>0.27409376104101463</v>
      </c>
      <c r="AB971" s="74">
        <f t="shared" si="596"/>
        <v>970</v>
      </c>
      <c r="AC971" s="80">
        <f t="shared" si="568"/>
        <v>-3.5024024806276578E-3</v>
      </c>
      <c r="AD971" s="79">
        <f t="shared" si="588"/>
        <v>-4.7351193392828894E-3</v>
      </c>
      <c r="AE971" s="81">
        <f t="shared" si="569"/>
        <v>-1.2327168586552316E-3</v>
      </c>
      <c r="AF971" s="19">
        <f t="shared" si="591"/>
        <v>-1.727554586174743E-2</v>
      </c>
      <c r="AG971" s="93">
        <f t="shared" si="590"/>
        <v>-0.27364661450281869</v>
      </c>
      <c r="AH971" s="91">
        <f t="shared" si="592"/>
        <v>-1.9747414176179902E-4</v>
      </c>
      <c r="AI971" s="96">
        <f t="shared" si="593"/>
        <v>959.81826128704256</v>
      </c>
      <c r="AJ971" s="5">
        <f t="shared" si="597"/>
        <v>2.0000000000000018E-2</v>
      </c>
      <c r="AK971" s="5">
        <f t="shared" si="600"/>
        <v>2.0000000000000018E-2</v>
      </c>
      <c r="AL971" s="5">
        <f t="shared" si="602"/>
        <v>0</v>
      </c>
      <c r="AM971" s="95">
        <f t="shared" si="570"/>
        <v>9.2857142857142826E-3</v>
      </c>
      <c r="AN971" s="95">
        <f t="shared" si="571"/>
        <v>-8.5714285714285667E-3</v>
      </c>
      <c r="AO971" s="78">
        <f t="shared" si="572"/>
        <v>1.0833333333333335</v>
      </c>
      <c r="AP971" s="8">
        <f t="shared" si="573"/>
        <v>52</v>
      </c>
      <c r="AQ971" s="8">
        <f t="shared" si="567"/>
        <v>41.935483870967744</v>
      </c>
      <c r="AR971" s="8">
        <f t="shared" si="595"/>
        <v>1</v>
      </c>
      <c r="AS971" s="114">
        <f t="shared" si="601"/>
        <v>15000</v>
      </c>
      <c r="AT971" s="103">
        <f t="shared" si="586"/>
        <v>0.40733338662829416</v>
      </c>
      <c r="AU971" s="5">
        <f t="shared" si="598"/>
        <v>0.27</v>
      </c>
      <c r="AW971" s="210">
        <f t="shared" si="599"/>
        <v>3.8461538461538491E-2</v>
      </c>
      <c r="AX971" s="276">
        <f t="shared" si="565"/>
        <v>-2.020455376589559E-3</v>
      </c>
      <c r="AY971" s="19">
        <f t="shared" si="587"/>
        <v>0.68886261071678045</v>
      </c>
    </row>
    <row r="972" spans="1:51">
      <c r="A972" s="4">
        <v>39743</v>
      </c>
      <c r="B972" s="9">
        <f t="shared" si="594"/>
        <v>39743</v>
      </c>
      <c r="C972" s="5">
        <v>0.28000000000000003</v>
      </c>
      <c r="D972" s="5">
        <v>0.28999999999999998</v>
      </c>
      <c r="E972" s="5">
        <v>0.25</v>
      </c>
      <c r="F972" s="5">
        <v>0.26</v>
      </c>
      <c r="G972" s="6">
        <v>88000</v>
      </c>
      <c r="H972" s="112">
        <v>0.26</v>
      </c>
      <c r="I972" s="19">
        <f t="shared" si="574"/>
        <v>-3.703703703703707E-2</v>
      </c>
      <c r="J972" s="8">
        <f t="shared" si="575"/>
        <v>0.31793513323831146</v>
      </c>
      <c r="K972" s="8">
        <f t="shared" si="576"/>
        <v>0.23706486676168859</v>
      </c>
      <c r="L972" s="8">
        <f t="shared" si="577"/>
        <v>0.27750000000000002</v>
      </c>
      <c r="M972" s="19">
        <f t="shared" si="578"/>
        <v>0.34113138560476097</v>
      </c>
      <c r="N972" s="19">
        <f t="shared" si="579"/>
        <v>2.7908784105785688E-2</v>
      </c>
      <c r="O972" s="19">
        <f t="shared" si="580"/>
        <v>-6.3089127402057962E-4</v>
      </c>
      <c r="P972" s="19">
        <f t="shared" si="581"/>
        <v>-7.5326951138883994E-3</v>
      </c>
      <c r="Q972" s="214"/>
      <c r="R972" s="305"/>
      <c r="S972" s="215"/>
      <c r="T972" t="str">
        <f t="shared" si="582"/>
        <v/>
      </c>
      <c r="U972" t="str">
        <f t="shared" si="583"/>
        <v/>
      </c>
      <c r="V972" t="str">
        <f t="shared" si="584"/>
        <v/>
      </c>
      <c r="W972" t="str">
        <f t="shared" si="585"/>
        <v/>
      </c>
      <c r="X972" s="10"/>
      <c r="Y972" s="219">
        <f t="shared" si="564"/>
        <v>-2.3516483516483506E-3</v>
      </c>
      <c r="Z972" s="78">
        <f t="shared" si="566"/>
        <v>0.26791741087966503</v>
      </c>
      <c r="AA972" s="78">
        <f t="shared" si="589"/>
        <v>0.27305082272397957</v>
      </c>
      <c r="AB972" s="74">
        <f t="shared" si="596"/>
        <v>971</v>
      </c>
      <c r="AC972" s="80">
        <f t="shared" si="568"/>
        <v>-3.1205559885274462E-3</v>
      </c>
      <c r="AD972" s="79">
        <f t="shared" si="588"/>
        <v>-5.1334118443145393E-3</v>
      </c>
      <c r="AE972" s="81">
        <f t="shared" si="569"/>
        <v>-2.0128558557870931E-3</v>
      </c>
      <c r="AF972" s="19">
        <f t="shared" si="591"/>
        <v>-1.8800206471099999E-2</v>
      </c>
      <c r="AG972" s="93">
        <f t="shared" si="590"/>
        <v>-0.10902416104724257</v>
      </c>
      <c r="AH972" s="91">
        <f t="shared" si="592"/>
        <v>-1.8976920691942087E-4</v>
      </c>
      <c r="AI972" s="96">
        <f t="shared" si="593"/>
        <v>960.70271287562798</v>
      </c>
      <c r="AJ972" s="5">
        <f t="shared" si="597"/>
        <v>-1.0000000000000009E-2</v>
      </c>
      <c r="AK972" s="5">
        <f t="shared" si="600"/>
        <v>0</v>
      </c>
      <c r="AL972" s="5">
        <f t="shared" si="602"/>
        <v>-1.0000000000000009E-2</v>
      </c>
      <c r="AM972" s="95">
        <f t="shared" si="570"/>
        <v>6.4285714285714267E-3</v>
      </c>
      <c r="AN972" s="95">
        <f t="shared" si="571"/>
        <v>-9.2857142857142826E-3</v>
      </c>
      <c r="AO972" s="78">
        <f t="shared" si="572"/>
        <v>0.69230769230769229</v>
      </c>
      <c r="AP972" s="8">
        <f t="shared" si="573"/>
        <v>40.909090909090907</v>
      </c>
      <c r="AQ972" s="8">
        <f t="shared" si="567"/>
        <v>40.909090909090914</v>
      </c>
      <c r="AR972" s="8">
        <f t="shared" si="595"/>
        <v>-0.49999999999999933</v>
      </c>
      <c r="AS972" s="114">
        <f t="shared" si="601"/>
        <v>-43999.999999999942</v>
      </c>
      <c r="AT972" s="103">
        <f t="shared" si="586"/>
        <v>0.34949949949949938</v>
      </c>
      <c r="AU972" s="5">
        <f t="shared" si="598"/>
        <v>0.26</v>
      </c>
      <c r="AW972" s="210">
        <f t="shared" si="599"/>
        <v>0.15999999999999992</v>
      </c>
      <c r="AX972" s="276">
        <f t="shared" si="565"/>
        <v>2.4907235297874333E-3</v>
      </c>
      <c r="AY972" s="19">
        <f t="shared" si="587"/>
        <v>2.2327535458821495</v>
      </c>
    </row>
    <row r="973" spans="1:51">
      <c r="A973" s="4">
        <v>39744</v>
      </c>
      <c r="B973" s="9">
        <f t="shared" si="594"/>
        <v>39744</v>
      </c>
      <c r="C973" s="5">
        <v>0.24</v>
      </c>
      <c r="D973" s="5">
        <v>0.27</v>
      </c>
      <c r="E973" s="5">
        <v>0.24</v>
      </c>
      <c r="F973" s="5">
        <v>0.26</v>
      </c>
      <c r="G973" s="6">
        <v>140100</v>
      </c>
      <c r="H973" s="112">
        <v>0.26</v>
      </c>
      <c r="I973" s="19">
        <f t="shared" si="574"/>
        <v>0</v>
      </c>
      <c r="J973" s="8">
        <f t="shared" si="575"/>
        <v>0.31523663297261101</v>
      </c>
      <c r="K973" s="8">
        <f t="shared" si="576"/>
        <v>0.23576336702738893</v>
      </c>
      <c r="L973" s="8">
        <f t="shared" si="577"/>
        <v>0.27549999999999997</v>
      </c>
      <c r="M973" s="19">
        <f t="shared" si="578"/>
        <v>0.33708912010910319</v>
      </c>
      <c r="N973" s="19">
        <f t="shared" si="579"/>
        <v>-1.1849585427302783E-2</v>
      </c>
      <c r="O973" s="19">
        <f t="shared" si="580"/>
        <v>-8.4875812188952588E-3</v>
      </c>
      <c r="P973" s="19">
        <f t="shared" si="581"/>
        <v>-5.4900574348201656E-3</v>
      </c>
      <c r="Q973" s="214"/>
      <c r="R973" s="305"/>
      <c r="S973" s="215"/>
      <c r="T973" t="str">
        <f t="shared" si="582"/>
        <v/>
      </c>
      <c r="U973" t="str">
        <f t="shared" si="583"/>
        <v/>
      </c>
      <c r="V973" t="str">
        <f t="shared" si="584"/>
        <v/>
      </c>
      <c r="W973" t="str">
        <f t="shared" si="585"/>
        <v/>
      </c>
      <c r="X973" s="10"/>
      <c r="Y973" s="219">
        <f t="shared" si="564"/>
        <v>-1.7802197802197794E-3</v>
      </c>
      <c r="Z973" s="78">
        <f t="shared" si="566"/>
        <v>0.26669812960419664</v>
      </c>
      <c r="AA973" s="78">
        <f t="shared" si="589"/>
        <v>0.27208506184240511</v>
      </c>
      <c r="AB973" s="74">
        <f t="shared" si="596"/>
        <v>972</v>
      </c>
      <c r="AC973" s="80">
        <f t="shared" si="568"/>
        <v>-2.6992611059370964E-3</v>
      </c>
      <c r="AD973" s="79">
        <f t="shared" si="588"/>
        <v>-5.3869322382084639E-3</v>
      </c>
      <c r="AE973" s="81">
        <f t="shared" si="569"/>
        <v>-2.6876711322713675E-3</v>
      </c>
      <c r="AF973" s="19">
        <f t="shared" si="591"/>
        <v>-1.9798706337390323E-2</v>
      </c>
      <c r="AG973" s="93">
        <f t="shared" si="590"/>
        <v>-0.13500635275868064</v>
      </c>
      <c r="AH973" s="91">
        <f t="shared" si="592"/>
        <v>-1.3305747213682804E-4</v>
      </c>
      <c r="AI973" s="96">
        <f t="shared" si="593"/>
        <v>962.15362378726525</v>
      </c>
      <c r="AJ973" s="5">
        <f t="shared" si="597"/>
        <v>0</v>
      </c>
      <c r="AK973" s="5">
        <f t="shared" si="600"/>
        <v>0</v>
      </c>
      <c r="AL973" s="5">
        <f t="shared" si="602"/>
        <v>0</v>
      </c>
      <c r="AM973" s="95">
        <f t="shared" si="570"/>
        <v>6.4285714285714267E-3</v>
      </c>
      <c r="AN973" s="95">
        <f t="shared" si="571"/>
        <v>-9.2857142857142826E-3</v>
      </c>
      <c r="AO973" s="78">
        <f t="shared" si="572"/>
        <v>0.69230769230769229</v>
      </c>
      <c r="AP973" s="8">
        <f t="shared" si="573"/>
        <v>40.909090909090907</v>
      </c>
      <c r="AQ973" s="8">
        <f t="shared" si="567"/>
        <v>40.909090909090914</v>
      </c>
      <c r="AR973" s="8">
        <f t="shared" si="595"/>
        <v>0.33333333333333331</v>
      </c>
      <c r="AS973" s="114">
        <f t="shared" si="601"/>
        <v>46700</v>
      </c>
      <c r="AT973" s="103">
        <f t="shared" si="586"/>
        <v>0.34914684297821091</v>
      </c>
      <c r="AU973" s="5">
        <f t="shared" si="598"/>
        <v>0.26</v>
      </c>
      <c r="AW973" s="210">
        <f t="shared" si="599"/>
        <v>0.12500000000000011</v>
      </c>
      <c r="AX973" s="276">
        <f t="shared" si="565"/>
        <v>5.2056994963281759E-3</v>
      </c>
      <c r="AY973" s="19">
        <f t="shared" si="587"/>
        <v>1.0900350577137108</v>
      </c>
    </row>
    <row r="974" spans="1:51">
      <c r="A974" s="4">
        <v>39745</v>
      </c>
      <c r="B974" s="9">
        <f t="shared" si="594"/>
        <v>39745</v>
      </c>
      <c r="C974" s="5">
        <v>0.24</v>
      </c>
      <c r="D974" s="5">
        <v>0.25</v>
      </c>
      <c r="E974" s="5">
        <v>0.24</v>
      </c>
      <c r="F974" s="5">
        <v>0.25</v>
      </c>
      <c r="G974" s="6">
        <v>29100</v>
      </c>
      <c r="H974" s="112">
        <v>0.25</v>
      </c>
      <c r="I974" s="19">
        <f t="shared" si="574"/>
        <v>-3.8461538461538491E-2</v>
      </c>
      <c r="J974" s="8">
        <f t="shared" si="575"/>
        <v>0.31038139384975155</v>
      </c>
      <c r="K974" s="8">
        <f t="shared" si="576"/>
        <v>0.23461860615024835</v>
      </c>
      <c r="L974" s="8">
        <f t="shared" si="577"/>
        <v>0.27249999999999996</v>
      </c>
      <c r="M974" s="19">
        <f t="shared" si="578"/>
        <v>0.32291892336528999</v>
      </c>
      <c r="N974" s="19">
        <f t="shared" si="579"/>
        <v>-4.2036944827014401E-2</v>
      </c>
      <c r="O974" s="19">
        <f t="shared" si="580"/>
        <v>-1.5401887391943113E-2</v>
      </c>
      <c r="P974" s="19">
        <f t="shared" si="581"/>
        <v>-4.8555502560649671E-3</v>
      </c>
      <c r="Q974" s="214"/>
      <c r="R974" s="305"/>
      <c r="S974" s="215"/>
      <c r="T974" t="str">
        <f t="shared" si="582"/>
        <v/>
      </c>
      <c r="U974" t="str">
        <f t="shared" si="583"/>
        <v/>
      </c>
      <c r="V974" t="str">
        <f t="shared" si="584"/>
        <v/>
      </c>
      <c r="W974" t="str">
        <f t="shared" si="585"/>
        <v/>
      </c>
      <c r="X974" s="10"/>
      <c r="Y974" s="219">
        <f t="shared" ref="Y974:Y1037" si="603">SLOPE(H961:H974,AB961:AB974)</f>
        <v>-2.9670329670329664E-3</v>
      </c>
      <c r="Z974" s="78">
        <f t="shared" si="566"/>
        <v>0.26412661764515039</v>
      </c>
      <c r="AA974" s="78">
        <f t="shared" si="589"/>
        <v>0.27045076726606715</v>
      </c>
      <c r="AB974" s="74">
        <f t="shared" si="596"/>
        <v>973</v>
      </c>
      <c r="AC974" s="80">
        <f t="shared" si="568"/>
        <v>-2.909182790916317E-3</v>
      </c>
      <c r="AD974" s="79">
        <f t="shared" si="588"/>
        <v>-6.3241496209167636E-3</v>
      </c>
      <c r="AE974" s="81">
        <f t="shared" si="569"/>
        <v>-3.4149668300004466E-3</v>
      </c>
      <c r="AF974" s="19">
        <f t="shared" si="591"/>
        <v>-2.3383737028540647E-2</v>
      </c>
      <c r="AG974" s="93">
        <f t="shared" si="590"/>
        <v>7.7770055115265524E-2</v>
      </c>
      <c r="AH974" s="91">
        <f t="shared" si="592"/>
        <v>-1.6083038771827729E-4</v>
      </c>
      <c r="AI974" s="96">
        <f t="shared" si="593"/>
        <v>962.44533804918683</v>
      </c>
      <c r="AJ974" s="5">
        <f t="shared" si="597"/>
        <v>-1.0000000000000009E-2</v>
      </c>
      <c r="AK974" s="5">
        <f t="shared" si="600"/>
        <v>0</v>
      </c>
      <c r="AL974" s="5">
        <f t="shared" si="602"/>
        <v>-1.0000000000000009E-2</v>
      </c>
      <c r="AM974" s="95">
        <f t="shared" si="570"/>
        <v>6.4285714285714267E-3</v>
      </c>
      <c r="AN974" s="95">
        <f t="shared" si="571"/>
        <v>-6.4285714285714267E-3</v>
      </c>
      <c r="AO974" s="78">
        <f t="shared" si="572"/>
        <v>1</v>
      </c>
      <c r="AP974" s="8">
        <f t="shared" si="573"/>
        <v>50</v>
      </c>
      <c r="AQ974" s="8">
        <f t="shared" si="567"/>
        <v>50</v>
      </c>
      <c r="AR974" s="8">
        <f t="shared" si="595"/>
        <v>1</v>
      </c>
      <c r="AS974" s="114">
        <f t="shared" si="601"/>
        <v>29100</v>
      </c>
      <c r="AT974" s="103">
        <f t="shared" si="586"/>
        <v>0.34110773760235524</v>
      </c>
      <c r="AU974" s="5">
        <f t="shared" si="598"/>
        <v>0.25</v>
      </c>
      <c r="AW974" s="210">
        <f t="shared" si="599"/>
        <v>4.1666666666666706E-2</v>
      </c>
      <c r="AX974" s="276">
        <f t="shared" ref="AX974:AX1037" si="604">SLOPE(M961:M974,AB961:AB974)</f>
        <v>7.4532954048498624E-3</v>
      </c>
      <c r="AY974" s="19">
        <f t="shared" si="587"/>
        <v>0.43175675240321137</v>
      </c>
    </row>
    <row r="975" spans="1:51">
      <c r="A975" s="4">
        <v>39748</v>
      </c>
      <c r="B975" s="9">
        <f t="shared" si="594"/>
        <v>39748</v>
      </c>
      <c r="C975" s="5">
        <v>0.22</v>
      </c>
      <c r="D975" s="5">
        <v>0.24</v>
      </c>
      <c r="E975" s="5">
        <v>0.22</v>
      </c>
      <c r="F975" s="5">
        <v>0.24</v>
      </c>
      <c r="G975" s="6">
        <v>42800</v>
      </c>
      <c r="H975" s="112">
        <v>0.24</v>
      </c>
      <c r="I975" s="19">
        <f t="shared" si="574"/>
        <v>-4.0000000000000036E-2</v>
      </c>
      <c r="J975" s="8">
        <f t="shared" si="575"/>
        <v>0.30769685850956857</v>
      </c>
      <c r="K975" s="8">
        <f t="shared" si="576"/>
        <v>0.23130314149043146</v>
      </c>
      <c r="L975" s="8">
        <f t="shared" si="577"/>
        <v>0.26950000000000002</v>
      </c>
      <c r="M975" s="19">
        <f t="shared" si="578"/>
        <v>0.33027531112151953</v>
      </c>
      <c r="N975" s="19">
        <f t="shared" si="579"/>
        <v>2.2780912557137149E-2</v>
      </c>
      <c r="O975" s="19">
        <f t="shared" si="580"/>
        <v>-8.6491503465652396E-3</v>
      </c>
      <c r="P975" s="19">
        <f t="shared" si="581"/>
        <v>-1.4131294675298181E-2</v>
      </c>
      <c r="Q975" s="214"/>
      <c r="R975" s="305"/>
      <c r="S975" s="215"/>
      <c r="T975" t="str">
        <f t="shared" si="582"/>
        <v>BrokeBandLower</v>
      </c>
      <c r="U975" t="str">
        <f t="shared" si="583"/>
        <v/>
      </c>
      <c r="V975" t="str">
        <f t="shared" si="584"/>
        <v>BrokeBandLower</v>
      </c>
      <c r="W975" t="str">
        <f t="shared" si="585"/>
        <v/>
      </c>
      <c r="X975" s="10"/>
      <c r="Y975" s="219">
        <f t="shared" si="603"/>
        <v>-3.4505494505494491E-3</v>
      </c>
      <c r="Z975" s="78">
        <f t="shared" si="566"/>
        <v>0.26041111852779725</v>
      </c>
      <c r="AA975" s="78">
        <f t="shared" si="589"/>
        <v>0.2681974104883782</v>
      </c>
      <c r="AB975" s="74">
        <f t="shared" si="596"/>
        <v>974</v>
      </c>
      <c r="AC975" s="80">
        <f t="shared" si="568"/>
        <v>-3.4970601044644022E-3</v>
      </c>
      <c r="AD975" s="79">
        <f t="shared" si="588"/>
        <v>-7.7862919605809489E-3</v>
      </c>
      <c r="AE975" s="81">
        <f t="shared" si="569"/>
        <v>-4.2892318561165467E-3</v>
      </c>
      <c r="AF975" s="19">
        <f t="shared" si="591"/>
        <v>-2.9031943098937387E-2</v>
      </c>
      <c r="AG975" s="93">
        <f t="shared" si="590"/>
        <v>0.20207644407346403</v>
      </c>
      <c r="AH975" s="91">
        <f t="shared" si="592"/>
        <v>-1.9471735435622886E-4</v>
      </c>
      <c r="AI975" s="96">
        <f t="shared" si="593"/>
        <v>962.65886435237883</v>
      </c>
      <c r="AJ975" s="5">
        <f t="shared" si="597"/>
        <v>-1.0000000000000009E-2</v>
      </c>
      <c r="AK975" s="5">
        <f t="shared" si="600"/>
        <v>0</v>
      </c>
      <c r="AL975" s="5">
        <f t="shared" si="602"/>
        <v>-1.0000000000000009E-2</v>
      </c>
      <c r="AM975" s="95">
        <f t="shared" si="570"/>
        <v>4.2857142857142816E-3</v>
      </c>
      <c r="AN975" s="95">
        <f t="shared" si="571"/>
        <v>-7.1428571428571409E-3</v>
      </c>
      <c r="AO975" s="78">
        <f t="shared" si="572"/>
        <v>0.59999999999999953</v>
      </c>
      <c r="AP975" s="8">
        <f t="shared" si="573"/>
        <v>37.499999999999986</v>
      </c>
      <c r="AQ975" s="8">
        <f t="shared" si="567"/>
        <v>47.368421052631561</v>
      </c>
      <c r="AR975" s="8">
        <f t="shared" si="595"/>
        <v>1</v>
      </c>
      <c r="AS975" s="114">
        <f t="shared" si="601"/>
        <v>42800</v>
      </c>
      <c r="AT975" s="103">
        <f t="shared" si="586"/>
        <v>0.39191475739699083</v>
      </c>
      <c r="AU975" s="5">
        <f t="shared" si="598"/>
        <v>0.24</v>
      </c>
      <c r="AW975" s="210">
        <f t="shared" si="599"/>
        <v>9.090909090909087E-2</v>
      </c>
      <c r="AX975" s="276">
        <f t="shared" si="604"/>
        <v>9.3758076427946525E-3</v>
      </c>
      <c r="AY975" s="19">
        <f t="shared" si="587"/>
        <v>0.25794123720009954</v>
      </c>
    </row>
    <row r="976" spans="1:51">
      <c r="A976" s="4">
        <v>39749</v>
      </c>
      <c r="B976" s="9">
        <f t="shared" si="594"/>
        <v>39749</v>
      </c>
      <c r="C976" s="5">
        <v>0.28000000000000003</v>
      </c>
      <c r="D976" s="5">
        <v>0.28000000000000003</v>
      </c>
      <c r="E976" s="5">
        <v>0.28000000000000003</v>
      </c>
      <c r="F976" s="5">
        <v>0.28000000000000003</v>
      </c>
      <c r="G976" s="6">
        <v>100</v>
      </c>
      <c r="H976" s="112">
        <v>0.28000000000000003</v>
      </c>
      <c r="I976" s="19">
        <f t="shared" si="574"/>
        <v>0.16666666666666682</v>
      </c>
      <c r="J976" s="8">
        <f t="shared" si="575"/>
        <v>0.30847076812334262</v>
      </c>
      <c r="K976" s="8">
        <f t="shared" si="576"/>
        <v>0.23152923187665728</v>
      </c>
      <c r="L976" s="8">
        <f t="shared" si="577"/>
        <v>0.26999999999999996</v>
      </c>
      <c r="M976" s="19">
        <f t="shared" si="578"/>
        <v>0.33231888527870407</v>
      </c>
      <c r="N976" s="19">
        <f t="shared" si="579"/>
        <v>6.1874868885753165E-3</v>
      </c>
      <c r="O976" s="19">
        <f t="shared" si="580"/>
        <v>2.5151690450228698E-3</v>
      </c>
      <c r="P976" s="19">
        <f t="shared" si="581"/>
        <v>9.7746353451566223E-4</v>
      </c>
      <c r="Q976" s="214"/>
      <c r="R976" s="305"/>
      <c r="S976" s="215"/>
      <c r="T976" t="str">
        <f t="shared" si="582"/>
        <v/>
      </c>
      <c r="U976" t="str">
        <f t="shared" si="583"/>
        <v/>
      </c>
      <c r="V976" t="str">
        <f t="shared" si="584"/>
        <v/>
      </c>
      <c r="W976" t="str">
        <f t="shared" si="585"/>
        <v/>
      </c>
      <c r="X976" s="10"/>
      <c r="Y976" s="219">
        <f t="shared" si="603"/>
        <v>-2.2857142857142842E-3</v>
      </c>
      <c r="Z976" s="78">
        <f t="shared" si="566"/>
        <v>0.26342780627451645</v>
      </c>
      <c r="AA976" s="78">
        <f t="shared" si="589"/>
        <v>0.26907080211223822</v>
      </c>
      <c r="AB976" s="74">
        <f t="shared" si="596"/>
        <v>975</v>
      </c>
      <c r="AC976" s="80">
        <f t="shared" si="568"/>
        <v>-1.0830111852841743E-3</v>
      </c>
      <c r="AD976" s="79">
        <f t="shared" si="588"/>
        <v>-5.6429958377217648E-3</v>
      </c>
      <c r="AE976" s="81">
        <f t="shared" si="569"/>
        <v>-4.5599846524375905E-3</v>
      </c>
      <c r="AF976" s="19">
        <f t="shared" si="591"/>
        <v>-2.0972159719388234E-2</v>
      </c>
      <c r="AG976" s="93">
        <f t="shared" si="590"/>
        <v>-0.69030810082400784</v>
      </c>
      <c r="AH976" s="91">
        <f t="shared" si="592"/>
        <v>-1.2472084301702052E-4</v>
      </c>
      <c r="AI976" s="96">
        <f t="shared" si="593"/>
        <v>965.6581373150832</v>
      </c>
      <c r="AJ976" s="5">
        <f t="shared" si="597"/>
        <v>4.0000000000000036E-2</v>
      </c>
      <c r="AK976" s="5">
        <f t="shared" si="600"/>
        <v>4.0000000000000036E-2</v>
      </c>
      <c r="AL976" s="5">
        <f t="shared" si="602"/>
        <v>0</v>
      </c>
      <c r="AM976" s="95">
        <f t="shared" si="570"/>
        <v>6.4285714285714302E-3</v>
      </c>
      <c r="AN976" s="95">
        <f t="shared" si="571"/>
        <v>-7.1428571428571409E-3</v>
      </c>
      <c r="AO976" s="78">
        <f t="shared" si="572"/>
        <v>0.90000000000000047</v>
      </c>
      <c r="AP976" s="8">
        <f t="shared" si="573"/>
        <v>47.368421052631589</v>
      </c>
      <c r="AQ976" s="8">
        <f t="shared" si="567"/>
        <v>57.446808510638306</v>
      </c>
      <c r="AR976" s="8">
        <f t="shared" si="595"/>
        <v>0</v>
      </c>
      <c r="AS976" s="114">
        <f t="shared" si="601"/>
        <v>0</v>
      </c>
      <c r="AT976" s="103">
        <f t="shared" si="586"/>
        <v>0.41572794899043553</v>
      </c>
      <c r="AU976" s="5">
        <f t="shared" si="598"/>
        <v>0.28000000000000003</v>
      </c>
      <c r="AW976" s="210">
        <f t="shared" si="599"/>
        <v>0</v>
      </c>
      <c r="AX976" s="276">
        <f t="shared" si="604"/>
        <v>9.8647595935202944E-3</v>
      </c>
      <c r="AY976" s="19">
        <f t="shared" si="587"/>
        <v>5.2150382063501866E-2</v>
      </c>
    </row>
    <row r="977" spans="1:51">
      <c r="A977" s="4">
        <v>39750</v>
      </c>
      <c r="B977" s="9">
        <f t="shared" si="594"/>
        <v>39750</v>
      </c>
      <c r="C977" s="5">
        <v>0.25</v>
      </c>
      <c r="D977" s="5">
        <v>0.25</v>
      </c>
      <c r="E977" s="5">
        <v>0.25</v>
      </c>
      <c r="F977" s="5">
        <v>0.25</v>
      </c>
      <c r="G977" s="6">
        <v>3300</v>
      </c>
      <c r="H977" s="112">
        <v>0.25</v>
      </c>
      <c r="I977" s="19">
        <f t="shared" si="574"/>
        <v>-0.10714285714285723</v>
      </c>
      <c r="J977" s="8">
        <f t="shared" si="575"/>
        <v>0.30873009049186606</v>
      </c>
      <c r="K977" s="8">
        <f t="shared" si="576"/>
        <v>0.23026990950813397</v>
      </c>
      <c r="L977" s="8">
        <f t="shared" si="577"/>
        <v>0.26950000000000002</v>
      </c>
      <c r="M977" s="19">
        <f t="shared" si="578"/>
        <v>0.34073136673100829</v>
      </c>
      <c r="N977" s="19">
        <f t="shared" si="579"/>
        <v>2.5314485047243016E-2</v>
      </c>
      <c r="O977" s="19">
        <f t="shared" si="580"/>
        <v>8.4067080359377753E-4</v>
      </c>
      <c r="P977" s="19">
        <f t="shared" si="581"/>
        <v>-5.4391506347422347E-3</v>
      </c>
      <c r="Q977" s="214"/>
      <c r="R977" s="305"/>
      <c r="S977" s="215"/>
      <c r="T977" t="str">
        <f t="shared" si="582"/>
        <v/>
      </c>
      <c r="U977" t="str">
        <f t="shared" si="583"/>
        <v/>
      </c>
      <c r="V977" t="str">
        <f t="shared" si="584"/>
        <v/>
      </c>
      <c r="W977" t="str">
        <f t="shared" si="585"/>
        <v/>
      </c>
      <c r="X977" s="10"/>
      <c r="Y977" s="219">
        <f t="shared" si="603"/>
        <v>-1.9340659340659333E-3</v>
      </c>
      <c r="Z977" s="78">
        <f t="shared" ref="Z977:Z1040" si="605">Z976+(0.154*(F977-Z976))</f>
        <v>0.26135992410824094</v>
      </c>
      <c r="AA977" s="78">
        <f t="shared" si="589"/>
        <v>0.26765956275593261</v>
      </c>
      <c r="AB977" s="74">
        <f t="shared" si="596"/>
        <v>976</v>
      </c>
      <c r="AC977" s="80">
        <f t="shared" si="568"/>
        <v>-1.3917231962032673E-3</v>
      </c>
      <c r="AD977" s="79">
        <f t="shared" si="588"/>
        <v>-6.2996386476916744E-3</v>
      </c>
      <c r="AE977" s="81">
        <f t="shared" si="569"/>
        <v>-4.9079154514884071E-3</v>
      </c>
      <c r="AF977" s="19">
        <f t="shared" si="591"/>
        <v>-2.3536011875787331E-2</v>
      </c>
      <c r="AG977" s="93">
        <f t="shared" si="590"/>
        <v>0.28504969765209687</v>
      </c>
      <c r="AH977" s="91">
        <f t="shared" si="592"/>
        <v>-4.5048952148648086E-5</v>
      </c>
      <c r="AI977" s="96">
        <f t="shared" si="593"/>
        <v>968.44112555585991</v>
      </c>
      <c r="AJ977" s="5">
        <f t="shared" si="597"/>
        <v>-3.0000000000000027E-2</v>
      </c>
      <c r="AK977" s="5">
        <f t="shared" si="600"/>
        <v>0</v>
      </c>
      <c r="AL977" s="5">
        <f t="shared" si="602"/>
        <v>-3.0000000000000027E-2</v>
      </c>
      <c r="AM977" s="95">
        <f t="shared" si="570"/>
        <v>6.4285714285714302E-3</v>
      </c>
      <c r="AN977" s="95">
        <f t="shared" si="571"/>
        <v>-9.285714285714286E-3</v>
      </c>
      <c r="AO977" s="78">
        <f t="shared" si="572"/>
        <v>0.69230769230769251</v>
      </c>
      <c r="AP977" s="8">
        <f t="shared" si="573"/>
        <v>40.909090909090914</v>
      </c>
      <c r="AQ977" s="8">
        <f t="shared" ref="AQ977:AQ1040" si="606">100-(100/(1+(SUMIF(AJ964:AJ977,"&gt;0")/COUNTIF(AJ964:AJ977,"&gt;0"))/ABS((SUMIF(AJ964:AJ977,"&lt;0")/COUNTIF(AJ964:AJ977,"&lt;0")))))</f>
        <v>54.782608695652179</v>
      </c>
      <c r="AR977" s="8">
        <f t="shared" si="595"/>
        <v>0</v>
      </c>
      <c r="AS977" s="114">
        <f t="shared" si="601"/>
        <v>0</v>
      </c>
      <c r="AT977" s="103">
        <f t="shared" si="586"/>
        <v>0.48343585562884439</v>
      </c>
      <c r="AU977" s="5">
        <f t="shared" si="598"/>
        <v>0.25</v>
      </c>
      <c r="AW977" s="210">
        <f t="shared" si="599"/>
        <v>0</v>
      </c>
      <c r="AX977" s="276">
        <f t="shared" si="604"/>
        <v>9.3122009771558194E-3</v>
      </c>
      <c r="AY977" s="19">
        <f t="shared" si="587"/>
        <v>-5.6013388985923715E-2</v>
      </c>
    </row>
    <row r="978" spans="1:51">
      <c r="A978" s="4">
        <v>39751</v>
      </c>
      <c r="B978" s="9">
        <f t="shared" si="594"/>
        <v>39751</v>
      </c>
      <c r="C978" s="5">
        <v>0.25</v>
      </c>
      <c r="D978" s="5">
        <v>0.27</v>
      </c>
      <c r="E978" s="5">
        <v>0.25</v>
      </c>
      <c r="F978" s="5">
        <v>0.27</v>
      </c>
      <c r="G978" s="6">
        <v>30000</v>
      </c>
      <c r="H978" s="112">
        <v>0.27</v>
      </c>
      <c r="I978" s="19">
        <f t="shared" si="574"/>
        <v>8.0000000000000071E-2</v>
      </c>
      <c r="J978" s="8">
        <f t="shared" si="575"/>
        <v>0.3046606055596468</v>
      </c>
      <c r="K978" s="8">
        <f t="shared" si="576"/>
        <v>0.23133939444035337</v>
      </c>
      <c r="L978" s="8">
        <f t="shared" si="577"/>
        <v>0.26800000000000007</v>
      </c>
      <c r="M978" s="19">
        <f t="shared" si="578"/>
        <v>0.3169421762197876</v>
      </c>
      <c r="N978" s="19">
        <f t="shared" si="579"/>
        <v>-6.9818023328627576E-2</v>
      </c>
      <c r="O978" s="19">
        <f t="shared" si="580"/>
        <v>-1.3181367989546437E-2</v>
      </c>
      <c r="P978" s="19">
        <f t="shared" si="581"/>
        <v>4.6444840947905798E-3</v>
      </c>
      <c r="Q978" s="214"/>
      <c r="R978" s="305"/>
      <c r="S978" s="215"/>
      <c r="T978" t="str">
        <f t="shared" si="582"/>
        <v/>
      </c>
      <c r="U978" t="str">
        <f t="shared" si="583"/>
        <v/>
      </c>
      <c r="V978" t="str">
        <f t="shared" si="584"/>
        <v/>
      </c>
      <c r="W978" t="str">
        <f t="shared" si="585"/>
        <v/>
      </c>
      <c r="X978" s="10"/>
      <c r="Y978" s="219">
        <f t="shared" si="603"/>
        <v>-1.4945054945054929E-3</v>
      </c>
      <c r="Z978" s="78">
        <f t="shared" si="605"/>
        <v>0.26269049579557185</v>
      </c>
      <c r="AA978" s="78">
        <f t="shared" si="589"/>
        <v>0.26783275511199361</v>
      </c>
      <c r="AB978" s="74">
        <f t="shared" si="596"/>
        <v>977</v>
      </c>
      <c r="AC978" s="80">
        <f t="shared" ref="AC978:AC1041" si="607">AD978-AE978</f>
        <v>-1.8747509194668235E-4</v>
      </c>
      <c r="AD978" s="79">
        <f t="shared" si="588"/>
        <v>-5.14225931642176E-3</v>
      </c>
      <c r="AE978" s="81">
        <f t="shared" ref="AE978:AE1041" si="608">AE977+(0.2*(AD978-AE977))</f>
        <v>-4.9547842244750777E-3</v>
      </c>
      <c r="AF978" s="19">
        <f t="shared" si="591"/>
        <v>-1.9199516184163275E-2</v>
      </c>
      <c r="AG978" s="93">
        <f t="shared" si="590"/>
        <v>-0.86529283088898035</v>
      </c>
      <c r="AH978" s="91">
        <f t="shared" si="592"/>
        <v>4.2237908070540842E-5</v>
      </c>
      <c r="AI978" s="96">
        <f t="shared" si="593"/>
        <v>971.28188124632391</v>
      </c>
      <c r="AJ978" s="5">
        <f t="shared" si="597"/>
        <v>2.0000000000000018E-2</v>
      </c>
      <c r="AK978" s="5">
        <f t="shared" si="600"/>
        <v>2.0000000000000018E-2</v>
      </c>
      <c r="AL978" s="5">
        <f t="shared" si="602"/>
        <v>0</v>
      </c>
      <c r="AM978" s="95">
        <f t="shared" si="570"/>
        <v>7.8571428571428594E-3</v>
      </c>
      <c r="AN978" s="95">
        <f t="shared" si="571"/>
        <v>-7.8571428571428594E-3</v>
      </c>
      <c r="AO978" s="78">
        <f t="shared" si="572"/>
        <v>1</v>
      </c>
      <c r="AP978" s="8">
        <f t="shared" si="573"/>
        <v>50</v>
      </c>
      <c r="AQ978" s="8">
        <f t="shared" si="606"/>
        <v>54.545454545454547</v>
      </c>
      <c r="AR978" s="8">
        <f t="shared" si="595"/>
        <v>1</v>
      </c>
      <c r="AS978" s="114">
        <f t="shared" si="601"/>
        <v>30000</v>
      </c>
      <c r="AT978" s="103">
        <f t="shared" si="586"/>
        <v>0.46148497257204646</v>
      </c>
      <c r="AU978" s="5">
        <f t="shared" si="598"/>
        <v>0.27</v>
      </c>
      <c r="AW978" s="210">
        <f t="shared" si="599"/>
        <v>8.0000000000000071E-2</v>
      </c>
      <c r="AX978" s="276">
        <f t="shared" si="604"/>
        <v>7.6449860137335251E-3</v>
      </c>
      <c r="AY978" s="19">
        <f t="shared" si="587"/>
        <v>-0.17903554353178316</v>
      </c>
    </row>
    <row r="979" spans="1:51">
      <c r="A979" s="4">
        <v>39752</v>
      </c>
      <c r="B979" s="9">
        <f t="shared" si="594"/>
        <v>39752</v>
      </c>
      <c r="C979" s="5">
        <v>0.27</v>
      </c>
      <c r="D979" s="5">
        <v>0.28999999999999998</v>
      </c>
      <c r="E979" s="5">
        <v>0.27</v>
      </c>
      <c r="F979" s="5">
        <v>0.28999999999999998</v>
      </c>
      <c r="G979" s="6">
        <v>70000</v>
      </c>
      <c r="H979" s="112">
        <v>0.28999999999999998</v>
      </c>
      <c r="I979" s="19">
        <f t="shared" si="574"/>
        <v>7.4074074074073931E-2</v>
      </c>
      <c r="J979" s="8">
        <f t="shared" si="575"/>
        <v>0.30264256678161117</v>
      </c>
      <c r="K979" s="8">
        <f t="shared" si="576"/>
        <v>0.23235743321838886</v>
      </c>
      <c r="L979" s="8">
        <f t="shared" si="577"/>
        <v>0.26750000000000002</v>
      </c>
      <c r="M979" s="19">
        <f t="shared" si="578"/>
        <v>0.30248713195743765</v>
      </c>
      <c r="N979" s="19">
        <f t="shared" si="579"/>
        <v>-4.5607828010639749E-2</v>
      </c>
      <c r="O979" s="19">
        <f t="shared" si="580"/>
        <v>-6.623891442507298E-3</v>
      </c>
      <c r="P979" s="19">
        <f t="shared" si="581"/>
        <v>4.4006286974956994E-3</v>
      </c>
      <c r="Q979" s="214"/>
      <c r="R979" s="305"/>
      <c r="S979" s="215"/>
      <c r="T979" t="str">
        <f t="shared" si="582"/>
        <v/>
      </c>
      <c r="U979" t="str">
        <f t="shared" si="583"/>
        <v/>
      </c>
      <c r="V979" t="str">
        <f t="shared" si="584"/>
        <v/>
      </c>
      <c r="W979" t="str">
        <f t="shared" si="585"/>
        <v/>
      </c>
      <c r="X979" s="10"/>
      <c r="Y979" s="219">
        <f t="shared" si="603"/>
        <v>1.7582417582417598E-4</v>
      </c>
      <c r="Z979" s="78">
        <f t="shared" si="605"/>
        <v>0.26689615944305378</v>
      </c>
      <c r="AA979" s="78">
        <f t="shared" si="589"/>
        <v>0.26947313123370609</v>
      </c>
      <c r="AB979" s="74">
        <f t="shared" si="596"/>
        <v>978</v>
      </c>
      <c r="AC979" s="80">
        <f t="shared" si="607"/>
        <v>1.9022499470582183E-3</v>
      </c>
      <c r="AD979" s="79">
        <f t="shared" si="588"/>
        <v>-2.5769717906523049E-3</v>
      </c>
      <c r="AE979" s="81">
        <f t="shared" si="608"/>
        <v>-4.4792217377105231E-3</v>
      </c>
      <c r="AF979" s="19">
        <f t="shared" si="591"/>
        <v>-9.5630008782485003E-3</v>
      </c>
      <c r="AG979" s="93">
        <f t="shared" si="590"/>
        <v>-11.146680966019824</v>
      </c>
      <c r="AH979" s="91">
        <f t="shared" si="592"/>
        <v>2.0839304618109662E-4</v>
      </c>
      <c r="AI979" s="96">
        <f t="shared" si="593"/>
        <v>973.76117362548962</v>
      </c>
      <c r="AJ979" s="5">
        <f t="shared" si="597"/>
        <v>1.9999999999999962E-2</v>
      </c>
      <c r="AK979" s="5">
        <f t="shared" si="600"/>
        <v>1.9999999999999962E-2</v>
      </c>
      <c r="AL979" s="5">
        <f t="shared" si="602"/>
        <v>0</v>
      </c>
      <c r="AM979" s="95">
        <f t="shared" ref="AM979:AM1042" si="609">(AVERAGE(AK966:AK979))</f>
        <v>7.8571428571428594E-3</v>
      </c>
      <c r="AN979" s="95">
        <f t="shared" ref="AN979:AN1042" si="610">(AVERAGE(AL966:AL979))</f>
        <v>-7.8571428571428594E-3</v>
      </c>
      <c r="AO979" s="78">
        <f t="shared" ref="AO979:AO1042" si="611">ABS(AM979/AN979)</f>
        <v>1</v>
      </c>
      <c r="AP979" s="8">
        <f t="shared" ref="AP979:AP1042" si="612">IF(AN979=0,100,100-(100/(1+AO979)))</f>
        <v>50</v>
      </c>
      <c r="AQ979" s="8">
        <f t="shared" si="606"/>
        <v>54.545454545454547</v>
      </c>
      <c r="AR979" s="8">
        <f t="shared" si="595"/>
        <v>1</v>
      </c>
      <c r="AS979" s="114">
        <f t="shared" si="601"/>
        <v>70000</v>
      </c>
      <c r="AT979" s="103">
        <f t="shared" si="586"/>
        <v>0.2990043246505078</v>
      </c>
      <c r="AU979" s="5">
        <f t="shared" si="598"/>
        <v>0.28999999999999998</v>
      </c>
      <c r="AW979" s="210">
        <f t="shared" si="599"/>
        <v>7.4074074074073931E-2</v>
      </c>
      <c r="AX979" s="276">
        <f t="shared" si="604"/>
        <v>5.0020044824231726E-3</v>
      </c>
      <c r="AY979" s="19">
        <f t="shared" si="587"/>
        <v>-0.34571437103514324</v>
      </c>
    </row>
    <row r="980" spans="1:51">
      <c r="A980" s="4">
        <v>39755</v>
      </c>
      <c r="B980" s="9">
        <f t="shared" si="594"/>
        <v>39755</v>
      </c>
      <c r="C980" s="5">
        <v>0.28999999999999998</v>
      </c>
      <c r="D980" s="5">
        <v>0.28999999999999998</v>
      </c>
      <c r="E980" s="5">
        <v>0.28999999999999998</v>
      </c>
      <c r="F980" s="5">
        <v>0.28999999999999998</v>
      </c>
      <c r="G980" s="6">
        <v>15400</v>
      </c>
      <c r="H980" s="112">
        <v>0.28999999999999998</v>
      </c>
      <c r="I980" s="19">
        <f t="shared" si="574"/>
        <v>0</v>
      </c>
      <c r="J980" s="8">
        <f t="shared" si="575"/>
        <v>0.30498238999842037</v>
      </c>
      <c r="K980" s="8">
        <f t="shared" si="576"/>
        <v>0.23401761000157967</v>
      </c>
      <c r="L980" s="8">
        <f t="shared" si="577"/>
        <v>0.26950000000000002</v>
      </c>
      <c r="M980" s="19">
        <f t="shared" si="578"/>
        <v>0.30324546941728731</v>
      </c>
      <c r="N980" s="19">
        <f t="shared" si="579"/>
        <v>2.5070073392621552E-3</v>
      </c>
      <c r="O980" s="19">
        <f t="shared" si="580"/>
        <v>7.7313090544121376E-3</v>
      </c>
      <c r="P980" s="19">
        <f t="shared" si="581"/>
        <v>7.1449265048061997E-3</v>
      </c>
      <c r="Q980" s="214"/>
      <c r="R980" s="305"/>
      <c r="S980" s="215"/>
      <c r="T980" t="str">
        <f t="shared" si="582"/>
        <v/>
      </c>
      <c r="U980" t="str">
        <f t="shared" si="583"/>
        <v/>
      </c>
      <c r="V980" t="str">
        <f t="shared" si="584"/>
        <v/>
      </c>
      <c r="W980" t="str">
        <f t="shared" si="585"/>
        <v/>
      </c>
      <c r="X980" s="10"/>
      <c r="Y980" s="219">
        <f t="shared" si="603"/>
        <v>2.1758241758241749E-3</v>
      </c>
      <c r="Z980" s="78">
        <f t="shared" si="605"/>
        <v>0.27045415088882352</v>
      </c>
      <c r="AA980" s="78">
        <f t="shared" si="589"/>
        <v>0.27099211952241181</v>
      </c>
      <c r="AB980" s="74">
        <f t="shared" si="596"/>
        <v>979</v>
      </c>
      <c r="AC980" s="80">
        <f t="shared" si="607"/>
        <v>3.1530024832977844E-3</v>
      </c>
      <c r="AD980" s="79">
        <f t="shared" si="588"/>
        <v>-5.3796863358829272E-4</v>
      </c>
      <c r="AE980" s="81">
        <f t="shared" si="608"/>
        <v>-3.6909711168860771E-3</v>
      </c>
      <c r="AF980" s="19">
        <f t="shared" si="591"/>
        <v>-1.9851818367869595E-3</v>
      </c>
      <c r="AG980" s="93">
        <f t="shared" si="590"/>
        <v>0.65751219400679894</v>
      </c>
      <c r="AH980" s="91">
        <f t="shared" si="592"/>
        <v>4.3588741403110051E-4</v>
      </c>
      <c r="AI980" s="96">
        <f t="shared" si="593"/>
        <v>975.34007971114988</v>
      </c>
      <c r="AJ980" s="5">
        <f t="shared" si="597"/>
        <v>0</v>
      </c>
      <c r="AK980" s="5">
        <f t="shared" si="600"/>
        <v>0</v>
      </c>
      <c r="AL980" s="5">
        <f t="shared" si="602"/>
        <v>0</v>
      </c>
      <c r="AM980" s="95">
        <f t="shared" si="609"/>
        <v>7.1428571428571452E-3</v>
      </c>
      <c r="AN980" s="95">
        <f t="shared" si="610"/>
        <v>-7.8571428571428594E-3</v>
      </c>
      <c r="AO980" s="78">
        <f t="shared" si="611"/>
        <v>0.90909090909090917</v>
      </c>
      <c r="AP980" s="8">
        <f t="shared" si="612"/>
        <v>47.61904761904762</v>
      </c>
      <c r="AQ980" s="8">
        <f t="shared" si="606"/>
        <v>57.692307692307686</v>
      </c>
      <c r="AR980" s="8">
        <f t="shared" si="595"/>
        <v>0</v>
      </c>
      <c r="AS980" s="114">
        <f t="shared" si="601"/>
        <v>0</v>
      </c>
      <c r="AT980" s="103">
        <f t="shared" si="586"/>
        <v>0.58289935812038252</v>
      </c>
      <c r="AU980" s="5">
        <f t="shared" si="598"/>
        <v>0.28999999999999998</v>
      </c>
      <c r="AW980" s="210">
        <f t="shared" si="599"/>
        <v>0</v>
      </c>
      <c r="AX980" s="276">
        <f t="shared" si="604"/>
        <v>2.2640448958624656E-3</v>
      </c>
      <c r="AY980" s="19">
        <f t="shared" si="587"/>
        <v>-0.54737247761008179</v>
      </c>
    </row>
    <row r="981" spans="1:51">
      <c r="A981" s="4">
        <v>39756</v>
      </c>
      <c r="B981" s="9">
        <f t="shared" si="594"/>
        <v>39756</v>
      </c>
      <c r="C981" s="5">
        <v>0.28000000000000003</v>
      </c>
      <c r="D981" s="5">
        <v>0.28999999999999998</v>
      </c>
      <c r="E981" s="5">
        <v>0.28000000000000003</v>
      </c>
      <c r="F981" s="5">
        <v>0.28000000000000003</v>
      </c>
      <c r="G981" s="6">
        <v>0</v>
      </c>
      <c r="H981" s="112">
        <v>0.28000000000000003</v>
      </c>
      <c r="I981" s="19">
        <f t="shared" si="574"/>
        <v>-3.4482758620689495E-2</v>
      </c>
      <c r="J981" s="8">
        <f t="shared" si="575"/>
        <v>0.30498238999842042</v>
      </c>
      <c r="K981" s="8">
        <f t="shared" si="576"/>
        <v>0.23401761000157972</v>
      </c>
      <c r="L981" s="8">
        <f t="shared" si="577"/>
        <v>0.26950000000000007</v>
      </c>
      <c r="M981" s="19">
        <f t="shared" si="578"/>
        <v>0.30324546941728725</v>
      </c>
      <c r="N981" s="19">
        <f t="shared" si="579"/>
        <v>-1.8305681973724904E-16</v>
      </c>
      <c r="O981" s="19">
        <f t="shared" si="580"/>
        <v>1.8201428361665518E-16</v>
      </c>
      <c r="P981" s="19">
        <f t="shared" si="581"/>
        <v>2.3720929049263904E-16</v>
      </c>
      <c r="Q981" s="214"/>
      <c r="R981" s="305"/>
      <c r="S981" s="215"/>
      <c r="T981" t="str">
        <f t="shared" si="582"/>
        <v/>
      </c>
      <c r="U981" t="str">
        <f t="shared" si="583"/>
        <v/>
      </c>
      <c r="V981" t="str">
        <f t="shared" si="584"/>
        <v/>
      </c>
      <c r="W981" t="str">
        <f t="shared" si="585"/>
        <v/>
      </c>
      <c r="X981" s="10"/>
      <c r="Y981" s="219">
        <f t="shared" si="603"/>
        <v>2.6153846153846153E-3</v>
      </c>
      <c r="Z981" s="78">
        <f t="shared" si="605"/>
        <v>0.27192421165194469</v>
      </c>
      <c r="AA981" s="78">
        <f t="shared" si="589"/>
        <v>0.27165870267775333</v>
      </c>
      <c r="AB981" s="74">
        <f t="shared" si="596"/>
        <v>980</v>
      </c>
      <c r="AC981" s="80">
        <f t="shared" si="607"/>
        <v>3.1651840728619532E-3</v>
      </c>
      <c r="AD981" s="79">
        <f t="shared" si="588"/>
        <v>2.655089741913641E-4</v>
      </c>
      <c r="AE981" s="81">
        <f t="shared" si="608"/>
        <v>-2.8996750986705891E-3</v>
      </c>
      <c r="AF981" s="19">
        <f t="shared" si="591"/>
        <v>9.7736229899586849E-4</v>
      </c>
      <c r="AG981" s="93">
        <f t="shared" si="590"/>
        <v>3.8634887313592587E-3</v>
      </c>
      <c r="AH981" s="91">
        <f t="shared" si="592"/>
        <v>5.8903324253211178E-4</v>
      </c>
      <c r="AI981" s="96">
        <f t="shared" si="593"/>
        <v>975.82542539512792</v>
      </c>
      <c r="AJ981" s="5">
        <f t="shared" si="597"/>
        <v>-9.9999999999999534E-3</v>
      </c>
      <c r="AK981" s="5">
        <f t="shared" si="600"/>
        <v>0</v>
      </c>
      <c r="AL981" s="5">
        <f t="shared" si="602"/>
        <v>-9.9999999999999534E-3</v>
      </c>
      <c r="AM981" s="95">
        <f t="shared" si="609"/>
        <v>7.1428571428571452E-3</v>
      </c>
      <c r="AN981" s="95">
        <f t="shared" si="610"/>
        <v>-5.7142857142857151E-3</v>
      </c>
      <c r="AO981" s="78">
        <f t="shared" si="611"/>
        <v>1.2500000000000002</v>
      </c>
      <c r="AP981" s="8">
        <f t="shared" si="612"/>
        <v>55.555555555555557</v>
      </c>
      <c r="AQ981" s="8">
        <f t="shared" si="606"/>
        <v>65.217391304347828</v>
      </c>
      <c r="AR981" s="8">
        <f t="shared" si="595"/>
        <v>-1</v>
      </c>
      <c r="AS981" s="114">
        <f t="shared" si="601"/>
        <v>0</v>
      </c>
      <c r="AT981" s="103">
        <f t="shared" si="586"/>
        <v>0.50912200684150499</v>
      </c>
      <c r="AU981" s="5">
        <f t="shared" si="598"/>
        <v>0.28000000000000003</v>
      </c>
      <c r="AW981" s="210">
        <f t="shared" si="599"/>
        <v>3.5714285714285546E-2</v>
      </c>
      <c r="AX981" s="276">
        <f t="shared" si="604"/>
        <v>-2.0951975593722357E-4</v>
      </c>
      <c r="AY981" s="19">
        <f t="shared" si="587"/>
        <v>-1.0925422266670242</v>
      </c>
    </row>
    <row r="982" spans="1:51">
      <c r="A982" s="4">
        <v>39757</v>
      </c>
      <c r="B982" s="9">
        <f t="shared" si="594"/>
        <v>39757</v>
      </c>
      <c r="C982" s="5">
        <v>0.28999999999999998</v>
      </c>
      <c r="D982" s="5">
        <v>0.28999999999999998</v>
      </c>
      <c r="E982" s="5">
        <v>0.28999999999999998</v>
      </c>
      <c r="F982" s="5">
        <v>0.28999999999999998</v>
      </c>
      <c r="G982" s="6">
        <v>5000</v>
      </c>
      <c r="H982" s="112">
        <v>0.28999999999999998</v>
      </c>
      <c r="I982" s="19">
        <f t="shared" ref="I982:I1045" si="613">IF(A983&gt;A982,(H982-H981)/H981, (H982-H983)/H983)</f>
        <v>3.5714285714285546E-2</v>
      </c>
      <c r="J982" s="8">
        <f t="shared" ref="J982:J1045" si="614">(L982)+2*STDEVPA(H963:H982)</f>
        <v>0.30498238999842037</v>
      </c>
      <c r="K982" s="8">
        <f t="shared" ref="K982:K1045" si="615">(L982)-(2*STDEVPA(H963:H982))</f>
        <v>0.23401761000157967</v>
      </c>
      <c r="L982" s="8">
        <f t="shared" ref="L982:L1045" si="616">AVERAGE(H963:H982)</f>
        <v>0.26950000000000002</v>
      </c>
      <c r="M982" s="19">
        <f t="shared" ref="M982:M1045" si="617">(J982-K982)/K982</f>
        <v>0.30324546941728731</v>
      </c>
      <c r="N982" s="19">
        <f t="shared" ref="N982:N1045" si="618">IF(A983&gt;A982,(M982-M981)/M981, (M982-M983)/M983)</f>
        <v>1.8305681973724906E-16</v>
      </c>
      <c r="O982" s="19">
        <f t="shared" ref="O982:O1045" si="619">IF(A983&gt;A982,(J982-J981)/J981, (J982-J983)/J983)</f>
        <v>-1.8201428361665516E-16</v>
      </c>
      <c r="P982" s="19">
        <f t="shared" ref="P982:P1045" si="620">IF(A983&gt;A982,(K982-K981)/K981, (K982-K983)/K983)</f>
        <v>-2.3720929049263899E-16</v>
      </c>
      <c r="Q982" s="214"/>
      <c r="R982" s="305"/>
      <c r="S982" s="215"/>
      <c r="T982" t="str">
        <f t="shared" ref="T982:T1045" si="621">IF(C982&gt;$J982,"BrokeBandUpper", IF(C982&lt;$K982,"BrokeBandLower", ""))</f>
        <v/>
      </c>
      <c r="U982" t="str">
        <f t="shared" ref="U982:U1045" si="622">IF(D982&gt;$J982,"BrokeBandUpper", IF(D982&lt;$K982,"BrokeBandLower", ""))</f>
        <v/>
      </c>
      <c r="V982" t="str">
        <f t="shared" ref="V982:V1045" si="623">IF(E982&gt;$J982,"BrokeBandUpper", IF(E982&lt;$K982,"BrokeBandLower", ""))</f>
        <v/>
      </c>
      <c r="W982" t="str">
        <f t="shared" ref="W982:W1045" si="624">IF(F982&gt;$J982,"BrokeBandUpper", IF(F982&lt;$K982,"BrokeBandLower", ""))</f>
        <v/>
      </c>
      <c r="X982" s="10"/>
      <c r="Y982" s="219">
        <f t="shared" si="603"/>
        <v>2.9230769230769223E-3</v>
      </c>
      <c r="Z982" s="78">
        <f t="shared" si="605"/>
        <v>0.27470788305754523</v>
      </c>
      <c r="AA982" s="78">
        <f t="shared" si="589"/>
        <v>0.2730159586795996</v>
      </c>
      <c r="AB982" s="74">
        <f t="shared" si="596"/>
        <v>981</v>
      </c>
      <c r="AC982" s="80">
        <f t="shared" si="607"/>
        <v>3.6732795812929758E-3</v>
      </c>
      <c r="AD982" s="79">
        <f t="shared" si="588"/>
        <v>1.6919243779456306E-3</v>
      </c>
      <c r="AE982" s="81">
        <f t="shared" si="608"/>
        <v>-1.9813552033473452E-3</v>
      </c>
      <c r="AF982" s="19">
        <f t="shared" si="591"/>
        <v>6.1971629282345508E-3</v>
      </c>
      <c r="AG982" s="93">
        <f t="shared" si="590"/>
        <v>0.16052636963119926</v>
      </c>
      <c r="AH982" s="91">
        <f t="shared" si="592"/>
        <v>6.7777090766510644E-4</v>
      </c>
      <c r="AI982" s="96">
        <f t="shared" si="593"/>
        <v>976.00400633734557</v>
      </c>
      <c r="AJ982" s="5">
        <f t="shared" si="597"/>
        <v>9.9999999999999534E-3</v>
      </c>
      <c r="AK982" s="5">
        <f t="shared" si="600"/>
        <v>9.9999999999999534E-3</v>
      </c>
      <c r="AL982" s="5">
        <f t="shared" si="602"/>
        <v>0</v>
      </c>
      <c r="AM982" s="95">
        <f t="shared" si="609"/>
        <v>7.8571428571428559E-3</v>
      </c>
      <c r="AN982" s="95">
        <f t="shared" si="610"/>
        <v>-5.0000000000000001E-3</v>
      </c>
      <c r="AO982" s="78">
        <f t="shared" si="611"/>
        <v>1.5714285714285712</v>
      </c>
      <c r="AP982" s="8">
        <f t="shared" si="612"/>
        <v>61.111111111111107</v>
      </c>
      <c r="AQ982" s="8">
        <f t="shared" si="606"/>
        <v>61.111111111111107</v>
      </c>
      <c r="AR982" s="8">
        <f t="shared" si="595"/>
        <v>0</v>
      </c>
      <c r="AS982" s="114">
        <f t="shared" si="601"/>
        <v>0</v>
      </c>
      <c r="AT982" s="103">
        <f t="shared" si="586"/>
        <v>0.44993702770780836</v>
      </c>
      <c r="AU982" s="5">
        <f t="shared" si="598"/>
        <v>0.28999999999999998</v>
      </c>
      <c r="AW982" s="210">
        <f t="shared" si="599"/>
        <v>0</v>
      </c>
      <c r="AX982" s="276">
        <f t="shared" si="604"/>
        <v>-2.0414329140600244E-3</v>
      </c>
      <c r="AY982" s="19">
        <f t="shared" si="587"/>
        <v>-8.7433910464828895</v>
      </c>
    </row>
    <row r="983" spans="1:51">
      <c r="A983" s="4">
        <v>39758</v>
      </c>
      <c r="B983" s="9">
        <f t="shared" si="594"/>
        <v>39758</v>
      </c>
      <c r="C983" s="5">
        <v>0.28000000000000003</v>
      </c>
      <c r="D983" s="5">
        <v>0.28000000000000003</v>
      </c>
      <c r="E983" s="5">
        <v>0.25</v>
      </c>
      <c r="F983" s="5">
        <v>0.28000000000000003</v>
      </c>
      <c r="G983" s="6">
        <v>73100</v>
      </c>
      <c r="H983" s="112">
        <v>0.28000000000000003</v>
      </c>
      <c r="I983" s="19">
        <f t="shared" si="613"/>
        <v>-3.4482758620689495E-2</v>
      </c>
      <c r="J983" s="8">
        <f t="shared" si="614"/>
        <v>0.30358323293158118</v>
      </c>
      <c r="K983" s="8">
        <f t="shared" si="615"/>
        <v>0.23441676706841885</v>
      </c>
      <c r="L983" s="8">
        <f t="shared" si="616"/>
        <v>0.26900000000000002</v>
      </c>
      <c r="M983" s="19">
        <f t="shared" si="617"/>
        <v>0.29505767325498017</v>
      </c>
      <c r="N983" s="19">
        <f t="shared" si="618"/>
        <v>-2.7000555616018614E-2</v>
      </c>
      <c r="O983" s="19">
        <f t="shared" si="619"/>
        <v>-4.5876651004224597E-3</v>
      </c>
      <c r="P983" s="19">
        <f t="shared" si="620"/>
        <v>1.7056710682434957E-3</v>
      </c>
      <c r="Q983" s="214"/>
      <c r="R983" s="305"/>
      <c r="S983" s="215"/>
      <c r="T983" t="str">
        <f t="shared" si="621"/>
        <v/>
      </c>
      <c r="U983" t="str">
        <f t="shared" si="622"/>
        <v/>
      </c>
      <c r="V983" t="str">
        <f t="shared" si="623"/>
        <v/>
      </c>
      <c r="W983" t="str">
        <f t="shared" si="624"/>
        <v/>
      </c>
      <c r="X983" s="10"/>
      <c r="Y983" s="219">
        <f t="shared" si="603"/>
        <v>2.7692307692307686E-3</v>
      </c>
      <c r="Z983" s="78">
        <f t="shared" si="605"/>
        <v>0.27552286906668327</v>
      </c>
      <c r="AA983" s="78">
        <f t="shared" si="589"/>
        <v>0.27353277773730922</v>
      </c>
      <c r="AB983" s="74">
        <f t="shared" si="596"/>
        <v>982</v>
      </c>
      <c r="AC983" s="80">
        <f t="shared" si="607"/>
        <v>3.1771572261771203E-3</v>
      </c>
      <c r="AD983" s="79">
        <f t="shared" si="588"/>
        <v>1.9900913293740552E-3</v>
      </c>
      <c r="AE983" s="81">
        <f t="shared" si="608"/>
        <v>-1.1870658968030651E-3</v>
      </c>
      <c r="AF983" s="19">
        <f t="shared" si="591"/>
        <v>7.2755131792112517E-3</v>
      </c>
      <c r="AG983" s="93">
        <f t="shared" si="590"/>
        <v>-0.13506250862103528</v>
      </c>
      <c r="AH983" s="91">
        <f t="shared" si="592"/>
        <v>6.9040646757783047E-4</v>
      </c>
      <c r="AI983" s="96">
        <f t="shared" si="593"/>
        <v>976.26881193486031</v>
      </c>
      <c r="AJ983" s="5">
        <f t="shared" si="597"/>
        <v>-9.9999999999999534E-3</v>
      </c>
      <c r="AK983" s="5">
        <f t="shared" si="600"/>
        <v>0</v>
      </c>
      <c r="AL983" s="5">
        <f t="shared" si="602"/>
        <v>-9.9999999999999534E-3</v>
      </c>
      <c r="AM983" s="95">
        <f t="shared" si="609"/>
        <v>7.8571428571428559E-3</v>
      </c>
      <c r="AN983" s="95">
        <f t="shared" si="610"/>
        <v>-5.7142857142857117E-3</v>
      </c>
      <c r="AO983" s="78">
        <f t="shared" si="611"/>
        <v>1.3750000000000004</v>
      </c>
      <c r="AP983" s="8">
        <f t="shared" si="612"/>
        <v>57.894736842105274</v>
      </c>
      <c r="AQ983" s="8">
        <f t="shared" si="606"/>
        <v>62.264150943396231</v>
      </c>
      <c r="AR983" s="8">
        <f t="shared" si="595"/>
        <v>1</v>
      </c>
      <c r="AS983" s="114">
        <f t="shared" si="601"/>
        <v>73100</v>
      </c>
      <c r="AT983" s="103">
        <f t="shared" si="586"/>
        <v>0.56707220729973151</v>
      </c>
      <c r="AU983" s="5">
        <f t="shared" si="598"/>
        <v>0.28000000000000003</v>
      </c>
      <c r="AW983" s="210">
        <f t="shared" si="599"/>
        <v>0.12000000000000011</v>
      </c>
      <c r="AX983" s="276">
        <f t="shared" si="604"/>
        <v>-3.2962368118653082E-3</v>
      </c>
      <c r="AY983" s="19">
        <f t="shared" si="587"/>
        <v>-0.61466820151817569</v>
      </c>
    </row>
    <row r="984" spans="1:51">
      <c r="A984" s="4">
        <v>39759</v>
      </c>
      <c r="B984" s="9">
        <f t="shared" si="594"/>
        <v>39759</v>
      </c>
      <c r="C984" s="5">
        <v>0.25</v>
      </c>
      <c r="D984" s="5">
        <v>0.27</v>
      </c>
      <c r="E984" s="5">
        <v>0.25</v>
      </c>
      <c r="F984" s="5">
        <v>0.25</v>
      </c>
      <c r="G984" s="6">
        <v>0</v>
      </c>
      <c r="H984" s="112">
        <v>0.25</v>
      </c>
      <c r="I984" s="19">
        <f t="shared" si="613"/>
        <v>-0.10714285714285723</v>
      </c>
      <c r="J984" s="8">
        <f t="shared" si="614"/>
        <v>0.30355277766926236</v>
      </c>
      <c r="K984" s="8">
        <f t="shared" si="615"/>
        <v>0.23244722233073767</v>
      </c>
      <c r="L984" s="8">
        <f t="shared" si="616"/>
        <v>0.26800000000000002</v>
      </c>
      <c r="M984" s="19">
        <f t="shared" si="617"/>
        <v>0.30589978501593845</v>
      </c>
      <c r="N984" s="19">
        <f t="shared" si="618"/>
        <v>3.6745737337896142E-2</v>
      </c>
      <c r="O984" s="19">
        <f t="shared" si="619"/>
        <v>-1.0031931613852287E-4</v>
      </c>
      <c r="P984" s="19">
        <f t="shared" si="620"/>
        <v>-8.4018936115876717E-3</v>
      </c>
      <c r="Q984" s="214"/>
      <c r="R984" s="305"/>
      <c r="S984" s="215"/>
      <c r="T984" t="str">
        <f t="shared" si="621"/>
        <v/>
      </c>
      <c r="U984" t="str">
        <f t="shared" si="622"/>
        <v/>
      </c>
      <c r="V984" t="str">
        <f t="shared" si="623"/>
        <v/>
      </c>
      <c r="W984" t="str">
        <f t="shared" si="624"/>
        <v/>
      </c>
      <c r="X984" s="10"/>
      <c r="Y984" s="219">
        <f t="shared" si="603"/>
        <v>1.6263736263736259E-3</v>
      </c>
      <c r="Z984" s="78">
        <f t="shared" si="605"/>
        <v>0.27159234723041403</v>
      </c>
      <c r="AA984" s="78">
        <f t="shared" si="589"/>
        <v>0.27179135218474831</v>
      </c>
      <c r="AB984" s="74">
        <f t="shared" si="596"/>
        <v>983</v>
      </c>
      <c r="AC984" s="80">
        <f t="shared" si="607"/>
        <v>7.904487539750274E-4</v>
      </c>
      <c r="AD984" s="79">
        <f t="shared" si="588"/>
        <v>-1.9900495433428089E-4</v>
      </c>
      <c r="AE984" s="81">
        <f t="shared" si="608"/>
        <v>-9.8945370830930829E-4</v>
      </c>
      <c r="AF984" s="19">
        <f t="shared" si="591"/>
        <v>-7.3219752113013749E-4</v>
      </c>
      <c r="AG984" s="93">
        <f t="shared" si="590"/>
        <v>-0.7512088015467443</v>
      </c>
      <c r="AH984" s="91">
        <f t="shared" si="592"/>
        <v>5.8981470347955675E-4</v>
      </c>
      <c r="AI984" s="96">
        <f t="shared" si="593"/>
        <v>976.74131052884934</v>
      </c>
      <c r="AJ984" s="5">
        <f t="shared" si="597"/>
        <v>-3.0000000000000027E-2</v>
      </c>
      <c r="AK984" s="5">
        <f t="shared" si="600"/>
        <v>0</v>
      </c>
      <c r="AL984" s="5">
        <f t="shared" si="602"/>
        <v>-3.0000000000000027E-2</v>
      </c>
      <c r="AM984" s="95">
        <f t="shared" si="609"/>
        <v>7.8571428571428559E-3</v>
      </c>
      <c r="AN984" s="95">
        <f t="shared" si="610"/>
        <v>-7.8571428571428559E-3</v>
      </c>
      <c r="AO984" s="78">
        <f t="shared" si="611"/>
        <v>1</v>
      </c>
      <c r="AP984" s="8">
        <f t="shared" si="612"/>
        <v>50</v>
      </c>
      <c r="AQ984" s="8">
        <f t="shared" si="606"/>
        <v>58.333333333333343</v>
      </c>
      <c r="AR984" s="8">
        <f t="shared" si="595"/>
        <v>-1</v>
      </c>
      <c r="AS984" s="114">
        <f t="shared" si="601"/>
        <v>0</v>
      </c>
      <c r="AT984" s="103">
        <f t="shared" ref="AT984:AT1047" si="625">SUM(AS965:AS984)/SUM(G965:G984)</f>
        <v>0.53848745157486955</v>
      </c>
      <c r="AU984" s="5">
        <f t="shared" si="598"/>
        <v>0.25</v>
      </c>
      <c r="AW984" s="210">
        <f t="shared" si="599"/>
        <v>8.0000000000000071E-2</v>
      </c>
      <c r="AX984" s="276">
        <f t="shared" si="604"/>
        <v>-3.3739679955805844E-3</v>
      </c>
      <c r="AY984" s="19">
        <f t="shared" ref="AY984:AY1047" si="626">IF((AX984&gt;AX983),ABS(AX984-AX983)/ABS(AX983),-1*ABS(AX984-AX983)/ABS(AX983))</f>
        <v>-2.3581795893872354E-2</v>
      </c>
    </row>
    <row r="985" spans="1:51">
      <c r="A985" s="4">
        <v>39762</v>
      </c>
      <c r="B985" s="9">
        <f t="shared" si="594"/>
        <v>39762</v>
      </c>
      <c r="C985" s="5">
        <v>0.25</v>
      </c>
      <c r="D985" s="5">
        <v>0.26</v>
      </c>
      <c r="E985" s="5">
        <v>0.23</v>
      </c>
      <c r="F985" s="5">
        <v>0.26</v>
      </c>
      <c r="G985" s="6">
        <v>39800</v>
      </c>
      <c r="H985" s="112">
        <v>0.26</v>
      </c>
      <c r="I985" s="19">
        <f t="shared" si="613"/>
        <v>4.0000000000000036E-2</v>
      </c>
      <c r="J985" s="8">
        <f t="shared" si="614"/>
        <v>0.30071987726453736</v>
      </c>
      <c r="K985" s="8">
        <f t="shared" si="615"/>
        <v>0.23228012273546267</v>
      </c>
      <c r="L985" s="8">
        <f t="shared" si="616"/>
        <v>0.26650000000000001</v>
      </c>
      <c r="M985" s="19">
        <f t="shared" si="617"/>
        <v>0.29464318221933616</v>
      </c>
      <c r="N985" s="19">
        <f t="shared" si="618"/>
        <v>-3.6798335101856247E-2</v>
      </c>
      <c r="O985" s="19">
        <f t="shared" si="619"/>
        <v>-9.3324805869890778E-3</v>
      </c>
      <c r="P985" s="19">
        <f t="shared" si="620"/>
        <v>-7.1887112093446356E-4</v>
      </c>
      <c r="Q985" s="214"/>
      <c r="R985" s="305"/>
      <c r="S985" s="215"/>
      <c r="T985" t="str">
        <f t="shared" si="621"/>
        <v/>
      </c>
      <c r="U985" t="str">
        <f t="shared" si="622"/>
        <v/>
      </c>
      <c r="V985" t="str">
        <f t="shared" si="623"/>
        <v>BrokeBandLower</v>
      </c>
      <c r="W985" t="str">
        <f t="shared" si="624"/>
        <v/>
      </c>
      <c r="X985" s="10"/>
      <c r="Y985" s="219">
        <f t="shared" si="603"/>
        <v>1.4285714285714284E-3</v>
      </c>
      <c r="Z985" s="78">
        <f t="shared" si="605"/>
        <v>0.26980712575693028</v>
      </c>
      <c r="AA985" s="78">
        <f t="shared" si="589"/>
        <v>0.27091879212307696</v>
      </c>
      <c r="AB985" s="74">
        <f t="shared" si="596"/>
        <v>984</v>
      </c>
      <c r="AC985" s="80">
        <f t="shared" si="607"/>
        <v>-9.7770126269897161E-5</v>
      </c>
      <c r="AD985" s="79">
        <f t="shared" si="588"/>
        <v>-1.1116663661466797E-3</v>
      </c>
      <c r="AE985" s="81">
        <f t="shared" si="608"/>
        <v>-1.0138962398767825E-3</v>
      </c>
      <c r="AF985" s="19">
        <f t="shared" si="591"/>
        <v>-4.1033195129618607E-3</v>
      </c>
      <c r="AG985" s="93">
        <f t="shared" si="590"/>
        <v>-1.1236893926117644</v>
      </c>
      <c r="AH985" s="91">
        <f t="shared" si="592"/>
        <v>4.8267547470497304E-4</v>
      </c>
      <c r="AI985" s="96">
        <f t="shared" si="593"/>
        <v>977.42252008728212</v>
      </c>
      <c r="AJ985" s="5">
        <f t="shared" si="597"/>
        <v>1.0000000000000009E-2</v>
      </c>
      <c r="AK985" s="5">
        <f t="shared" si="600"/>
        <v>1.0000000000000009E-2</v>
      </c>
      <c r="AL985" s="5">
        <f t="shared" si="602"/>
        <v>0</v>
      </c>
      <c r="AM985" s="95">
        <f t="shared" si="609"/>
        <v>7.1428571428571409E-3</v>
      </c>
      <c r="AN985" s="95">
        <f t="shared" si="610"/>
        <v>-7.8571428571428559E-3</v>
      </c>
      <c r="AO985" s="78">
        <f t="shared" si="611"/>
        <v>0.90909090909090895</v>
      </c>
      <c r="AP985" s="8">
        <f t="shared" si="612"/>
        <v>47.619047619047613</v>
      </c>
      <c r="AQ985" s="8">
        <f t="shared" si="606"/>
        <v>55.999999999999993</v>
      </c>
      <c r="AR985" s="8">
        <f t="shared" si="595"/>
        <v>1</v>
      </c>
      <c r="AS985" s="114">
        <f t="shared" si="601"/>
        <v>39800</v>
      </c>
      <c r="AT985" s="103">
        <f t="shared" si="625"/>
        <v>0.57018239492466305</v>
      </c>
      <c r="AU985" s="5">
        <f t="shared" si="598"/>
        <v>0.26</v>
      </c>
      <c r="AW985" s="210">
        <f t="shared" si="599"/>
        <v>0.13043478260869565</v>
      </c>
      <c r="AX985" s="276">
        <f t="shared" si="604"/>
        <v>-3.6476248098205395E-3</v>
      </c>
      <c r="AY985" s="19">
        <f t="shared" si="626"/>
        <v>-8.1108301738014837E-2</v>
      </c>
    </row>
    <row r="986" spans="1:51">
      <c r="A986" s="4">
        <v>39763</v>
      </c>
      <c r="B986" s="9">
        <f t="shared" si="594"/>
        <v>39763</v>
      </c>
      <c r="C986" s="5">
        <v>0.27</v>
      </c>
      <c r="D986" s="5">
        <v>0.27</v>
      </c>
      <c r="E986" s="5">
        <v>0.27</v>
      </c>
      <c r="F986" s="5">
        <v>0.27</v>
      </c>
      <c r="G986" s="6">
        <v>10000</v>
      </c>
      <c r="H986" s="112">
        <v>0.27</v>
      </c>
      <c r="I986" s="19">
        <f t="shared" si="613"/>
        <v>3.8461538461538491E-2</v>
      </c>
      <c r="J986" s="8">
        <f t="shared" si="614"/>
        <v>0.29565941943351182</v>
      </c>
      <c r="K986" s="8">
        <f t="shared" si="615"/>
        <v>0.23434058056648824</v>
      </c>
      <c r="L986" s="8">
        <f t="shared" si="616"/>
        <v>0.26500000000000001</v>
      </c>
      <c r="M986" s="19">
        <f t="shared" si="617"/>
        <v>0.26166547304266791</v>
      </c>
      <c r="N986" s="19">
        <f t="shared" si="618"/>
        <v>-0.11192422281171002</v>
      </c>
      <c r="O986" s="19">
        <f t="shared" si="619"/>
        <v>-1.6827812903680985E-2</v>
      </c>
      <c r="P986" s="19">
        <f t="shared" si="620"/>
        <v>8.8705731973982432E-3</v>
      </c>
      <c r="Q986" s="214"/>
      <c r="R986" s="305"/>
      <c r="S986" s="215"/>
      <c r="T986" t="str">
        <f t="shared" si="621"/>
        <v/>
      </c>
      <c r="U986" t="str">
        <f t="shared" si="622"/>
        <v/>
      </c>
      <c r="V986" t="str">
        <f t="shared" si="623"/>
        <v/>
      </c>
      <c r="W986" t="str">
        <f t="shared" si="624"/>
        <v/>
      </c>
      <c r="X986" s="10"/>
      <c r="Y986" s="219">
        <f t="shared" si="603"/>
        <v>1.2307692307692315E-3</v>
      </c>
      <c r="Z986" s="78">
        <f t="shared" si="605"/>
        <v>0.26983682839036299</v>
      </c>
      <c r="AA986" s="78">
        <f t="shared" si="589"/>
        <v>0.27085080150596924</v>
      </c>
      <c r="AB986" s="74">
        <f t="shared" si="596"/>
        <v>985</v>
      </c>
      <c r="AC986" s="80">
        <f t="shared" si="607"/>
        <v>-6.1500583572408202E-8</v>
      </c>
      <c r="AD986" s="79">
        <f t="shared" si="588"/>
        <v>-1.0139731156062481E-3</v>
      </c>
      <c r="AE986" s="81">
        <f t="shared" si="608"/>
        <v>-1.0139116150226757E-3</v>
      </c>
      <c r="AF986" s="19">
        <f t="shared" si="591"/>
        <v>-3.7436592765035673E-3</v>
      </c>
      <c r="AG986" s="93">
        <f t="shared" si="590"/>
        <v>-0.99937096753457555</v>
      </c>
      <c r="AH986" s="91">
        <f t="shared" si="592"/>
        <v>3.7595084990118025E-4</v>
      </c>
      <c r="AI986" s="96">
        <f t="shared" si="593"/>
        <v>978.18616666052594</v>
      </c>
      <c r="AJ986" s="5">
        <f t="shared" si="597"/>
        <v>1.0000000000000009E-2</v>
      </c>
      <c r="AK986" s="5">
        <f t="shared" si="600"/>
        <v>1.0000000000000009E-2</v>
      </c>
      <c r="AL986" s="5">
        <f t="shared" si="602"/>
        <v>0</v>
      </c>
      <c r="AM986" s="95">
        <f t="shared" si="609"/>
        <v>7.8571428571428559E-3</v>
      </c>
      <c r="AN986" s="95">
        <f t="shared" si="610"/>
        <v>-7.1428571428571409E-3</v>
      </c>
      <c r="AO986" s="78">
        <f t="shared" si="611"/>
        <v>1.1000000000000001</v>
      </c>
      <c r="AP986" s="8">
        <f t="shared" si="612"/>
        <v>52.38095238095238</v>
      </c>
      <c r="AQ986" s="8">
        <f t="shared" si="606"/>
        <v>52.38095238095238</v>
      </c>
      <c r="AR986" s="8">
        <f t="shared" si="595"/>
        <v>0</v>
      </c>
      <c r="AS986" s="114">
        <f t="shared" si="601"/>
        <v>0</v>
      </c>
      <c r="AT986" s="103">
        <f t="shared" si="625"/>
        <v>0.56480754124116272</v>
      </c>
      <c r="AU986" s="5">
        <f t="shared" si="598"/>
        <v>0.27</v>
      </c>
      <c r="AW986" s="210">
        <f t="shared" si="599"/>
        <v>0</v>
      </c>
      <c r="AX986" s="276">
        <f t="shared" si="604"/>
        <v>-4.3945275892345141E-3</v>
      </c>
      <c r="AY986" s="19">
        <f t="shared" si="626"/>
        <v>-0.20476414608297439</v>
      </c>
    </row>
    <row r="987" spans="1:51">
      <c r="A987" s="4">
        <v>39764</v>
      </c>
      <c r="B987" s="9">
        <f t="shared" si="594"/>
        <v>39764</v>
      </c>
      <c r="C987" s="5">
        <v>0.25</v>
      </c>
      <c r="D987" s="5">
        <v>0.25</v>
      </c>
      <c r="E987" s="5">
        <v>0.23</v>
      </c>
      <c r="F987" s="5">
        <v>0.25</v>
      </c>
      <c r="G987" s="6">
        <v>160000</v>
      </c>
      <c r="H987" s="112">
        <v>0.25</v>
      </c>
      <c r="I987" s="19">
        <f t="shared" si="613"/>
        <v>-7.4074074074074139E-2</v>
      </c>
      <c r="J987" s="8">
        <f t="shared" si="614"/>
        <v>0.29578897569432411</v>
      </c>
      <c r="K987" s="8">
        <f t="shared" si="615"/>
        <v>0.23321102430567603</v>
      </c>
      <c r="L987" s="8">
        <f t="shared" si="616"/>
        <v>0.26450000000000007</v>
      </c>
      <c r="M987" s="19">
        <f t="shared" si="617"/>
        <v>0.26833187485436133</v>
      </c>
      <c r="N987" s="19">
        <f t="shared" si="618"/>
        <v>2.5476811037298683E-2</v>
      </c>
      <c r="O987" s="19">
        <f t="shared" si="619"/>
        <v>4.3819426102007235E-4</v>
      </c>
      <c r="P987" s="19">
        <f t="shared" si="620"/>
        <v>-4.8201479149776443E-3</v>
      </c>
      <c r="Q987" s="214"/>
      <c r="R987" s="305"/>
      <c r="S987" s="215"/>
      <c r="T987" t="str">
        <f t="shared" si="621"/>
        <v/>
      </c>
      <c r="U987" t="str">
        <f t="shared" si="622"/>
        <v/>
      </c>
      <c r="V987" t="str">
        <f t="shared" si="623"/>
        <v>BrokeBandLower</v>
      </c>
      <c r="W987" t="str">
        <f t="shared" si="624"/>
        <v/>
      </c>
      <c r="X987" s="10"/>
      <c r="Y987" s="219">
        <f t="shared" si="603"/>
        <v>4.1758241758241819E-4</v>
      </c>
      <c r="Z987" s="78">
        <f t="shared" si="605"/>
        <v>0.26678195681824707</v>
      </c>
      <c r="AA987" s="78">
        <f t="shared" si="589"/>
        <v>0.26930784219452752</v>
      </c>
      <c r="AB987" s="74">
        <f t="shared" si="596"/>
        <v>986</v>
      </c>
      <c r="AC987" s="80">
        <f t="shared" si="607"/>
        <v>-1.2095790090062247E-3</v>
      </c>
      <c r="AD987" s="79">
        <f t="shared" ref="AD987:AD1050" si="627">Z987-AA987</f>
        <v>-2.5258853762804567E-3</v>
      </c>
      <c r="AE987" s="81">
        <f t="shared" si="608"/>
        <v>-1.316306367274232E-3</v>
      </c>
      <c r="AF987" s="19">
        <f t="shared" si="591"/>
        <v>-9.3791749831627601E-3</v>
      </c>
      <c r="AG987" s="93">
        <f t="shared" si="590"/>
        <v>19666.764738884423</v>
      </c>
      <c r="AH987" s="91">
        <f t="shared" si="592"/>
        <v>2.348409649951304E-4</v>
      </c>
      <c r="AI987" s="96">
        <f t="shared" si="593"/>
        <v>979.2049617716367</v>
      </c>
      <c r="AJ987" s="5">
        <f t="shared" si="597"/>
        <v>-2.0000000000000018E-2</v>
      </c>
      <c r="AK987" s="5">
        <f t="shared" si="600"/>
        <v>0</v>
      </c>
      <c r="AL987" s="5">
        <f t="shared" si="602"/>
        <v>-2.0000000000000018E-2</v>
      </c>
      <c r="AM987" s="95">
        <f t="shared" si="609"/>
        <v>7.8571428571428559E-3</v>
      </c>
      <c r="AN987" s="95">
        <f t="shared" si="610"/>
        <v>-8.5714285714285719E-3</v>
      </c>
      <c r="AO987" s="78">
        <f t="shared" si="611"/>
        <v>0.91666666666666652</v>
      </c>
      <c r="AP987" s="8">
        <f t="shared" si="612"/>
        <v>47.826086956521735</v>
      </c>
      <c r="AQ987" s="8">
        <f t="shared" si="606"/>
        <v>51.677852348993284</v>
      </c>
      <c r="AR987" s="8">
        <f t="shared" si="595"/>
        <v>1</v>
      </c>
      <c r="AS987" s="114">
        <f t="shared" si="601"/>
        <v>160000</v>
      </c>
      <c r="AT987" s="103">
        <f t="shared" si="625"/>
        <v>0.66653836284321277</v>
      </c>
      <c r="AU987" s="5">
        <f t="shared" si="598"/>
        <v>0.25</v>
      </c>
      <c r="AW987" s="210">
        <f t="shared" si="599"/>
        <v>8.6956521739130391E-2</v>
      </c>
      <c r="AX987" s="276">
        <f t="shared" si="604"/>
        <v>-4.7349225307554473E-3</v>
      </c>
      <c r="AY987" s="19">
        <f t="shared" si="626"/>
        <v>-7.745882455142962E-2</v>
      </c>
    </row>
    <row r="988" spans="1:51">
      <c r="A988" s="4">
        <v>39765</v>
      </c>
      <c r="B988" s="9">
        <f t="shared" si="594"/>
        <v>39765</v>
      </c>
      <c r="C988" s="5">
        <v>0.25</v>
      </c>
      <c r="D988" s="5">
        <v>0.25</v>
      </c>
      <c r="E988" s="5">
        <v>0.24</v>
      </c>
      <c r="F988" s="5">
        <v>0.25</v>
      </c>
      <c r="G988" s="6">
        <v>15000</v>
      </c>
      <c r="H988" s="112">
        <v>0.25</v>
      </c>
      <c r="I988" s="19">
        <f t="shared" si="613"/>
        <v>0</v>
      </c>
      <c r="J988" s="8">
        <f t="shared" si="614"/>
        <v>0.29578897569432411</v>
      </c>
      <c r="K988" s="8">
        <f t="shared" si="615"/>
        <v>0.23321102430567603</v>
      </c>
      <c r="L988" s="8">
        <f t="shared" si="616"/>
        <v>0.26450000000000007</v>
      </c>
      <c r="M988" s="19">
        <f t="shared" si="617"/>
        <v>0.26833187485436133</v>
      </c>
      <c r="N988" s="19">
        <f t="shared" si="618"/>
        <v>0</v>
      </c>
      <c r="O988" s="19">
        <f t="shared" si="619"/>
        <v>0</v>
      </c>
      <c r="P988" s="19">
        <f t="shared" si="620"/>
        <v>0</v>
      </c>
      <c r="Q988" s="214"/>
      <c r="R988" s="305"/>
      <c r="S988" s="215"/>
      <c r="T988" t="str">
        <f t="shared" si="621"/>
        <v/>
      </c>
      <c r="U988" t="str">
        <f t="shared" si="622"/>
        <v/>
      </c>
      <c r="V988" t="str">
        <f t="shared" si="623"/>
        <v/>
      </c>
      <c r="W988" t="str">
        <f t="shared" si="624"/>
        <v/>
      </c>
      <c r="X988" s="10"/>
      <c r="Y988" s="219">
        <f t="shared" si="603"/>
        <v>-6.8131868131868104E-4</v>
      </c>
      <c r="Z988" s="78">
        <f t="shared" si="605"/>
        <v>0.26419753546823704</v>
      </c>
      <c r="AA988" s="78">
        <f t="shared" si="589"/>
        <v>0.26787906187213251</v>
      </c>
      <c r="AB988" s="74">
        <f t="shared" si="596"/>
        <v>987</v>
      </c>
      <c r="AC988" s="80">
        <f t="shared" si="607"/>
        <v>-1.8921760292969849E-3</v>
      </c>
      <c r="AD988" s="79">
        <f t="shared" si="627"/>
        <v>-3.6815264038954632E-3</v>
      </c>
      <c r="AE988" s="81">
        <f t="shared" si="608"/>
        <v>-1.7893503745984782E-3</v>
      </c>
      <c r="AF988" s="19">
        <f t="shared" si="591"/>
        <v>-1.3743240618233824E-2</v>
      </c>
      <c r="AG988" s="93">
        <f t="shared" si="590"/>
        <v>0.56432611281140999</v>
      </c>
      <c r="AH988" s="91">
        <f t="shared" si="592"/>
        <v>6.0759759798245579E-5</v>
      </c>
      <c r="AI988" s="96">
        <f t="shared" si="593"/>
        <v>980.40152743681801</v>
      </c>
      <c r="AJ988" s="5">
        <f t="shared" si="597"/>
        <v>0</v>
      </c>
      <c r="AK988" s="5">
        <f t="shared" si="600"/>
        <v>0</v>
      </c>
      <c r="AL988" s="5">
        <f t="shared" si="602"/>
        <v>0</v>
      </c>
      <c r="AM988" s="95">
        <f t="shared" si="609"/>
        <v>7.8571428571428559E-3</v>
      </c>
      <c r="AN988" s="95">
        <f t="shared" si="610"/>
        <v>-7.8571428571428559E-3</v>
      </c>
      <c r="AO988" s="78">
        <f t="shared" si="611"/>
        <v>1</v>
      </c>
      <c r="AP988" s="8">
        <f t="shared" si="612"/>
        <v>50</v>
      </c>
      <c r="AQ988" s="8">
        <f t="shared" si="606"/>
        <v>50</v>
      </c>
      <c r="AR988" s="8">
        <f t="shared" si="595"/>
        <v>1</v>
      </c>
      <c r="AS988" s="114">
        <f t="shared" si="601"/>
        <v>15000</v>
      </c>
      <c r="AT988" s="103">
        <f t="shared" si="625"/>
        <v>0.6475454298887986</v>
      </c>
      <c r="AU988" s="5">
        <f t="shared" si="598"/>
        <v>0.25</v>
      </c>
      <c r="AW988" s="210">
        <f t="shared" si="599"/>
        <v>4.1666666666666706E-2</v>
      </c>
      <c r="AX988" s="276">
        <f t="shared" si="604"/>
        <v>-5.2402371660076209E-3</v>
      </c>
      <c r="AY988" s="19">
        <f t="shared" si="626"/>
        <v>-0.1067207820127844</v>
      </c>
    </row>
    <row r="989" spans="1:51">
      <c r="A989" s="4">
        <v>39766</v>
      </c>
      <c r="B989" s="9">
        <f t="shared" si="594"/>
        <v>39766</v>
      </c>
      <c r="C989" s="5">
        <v>0.25</v>
      </c>
      <c r="D989" s="5">
        <v>0.25</v>
      </c>
      <c r="E989" s="5">
        <v>0.24</v>
      </c>
      <c r="F989" s="5">
        <v>0.25</v>
      </c>
      <c r="G989" s="6">
        <v>38100</v>
      </c>
      <c r="H989" s="112">
        <v>0.25</v>
      </c>
      <c r="I989" s="19">
        <f t="shared" si="613"/>
        <v>0</v>
      </c>
      <c r="J989" s="8">
        <f t="shared" si="614"/>
        <v>0.29578897569432411</v>
      </c>
      <c r="K989" s="8">
        <f t="shared" si="615"/>
        <v>0.23321102430567603</v>
      </c>
      <c r="L989" s="8">
        <f t="shared" si="616"/>
        <v>0.26450000000000007</v>
      </c>
      <c r="M989" s="19">
        <f t="shared" si="617"/>
        <v>0.26833187485436133</v>
      </c>
      <c r="N989" s="19">
        <f t="shared" si="618"/>
        <v>0</v>
      </c>
      <c r="O989" s="19">
        <f t="shared" si="619"/>
        <v>0</v>
      </c>
      <c r="P989" s="19">
        <f t="shared" si="620"/>
        <v>0</v>
      </c>
      <c r="Q989" s="214"/>
      <c r="R989" s="305"/>
      <c r="S989" s="215"/>
      <c r="T989" t="str">
        <f t="shared" si="621"/>
        <v/>
      </c>
      <c r="U989" t="str">
        <f t="shared" si="622"/>
        <v/>
      </c>
      <c r="V989" t="str">
        <f t="shared" si="623"/>
        <v/>
      </c>
      <c r="W989" t="str">
        <f t="shared" si="624"/>
        <v/>
      </c>
      <c r="X989" s="10"/>
      <c r="Y989" s="219">
        <f t="shared" si="603"/>
        <v>-2.1098901098901101E-3</v>
      </c>
      <c r="Z989" s="78">
        <f t="shared" si="605"/>
        <v>0.26201111500612856</v>
      </c>
      <c r="AA989" s="78">
        <f t="shared" si="589"/>
        <v>0.26655601129359469</v>
      </c>
      <c r="AB989" s="74">
        <f t="shared" si="596"/>
        <v>988</v>
      </c>
      <c r="AC989" s="80">
        <f t="shared" si="607"/>
        <v>-2.2044367302941192E-3</v>
      </c>
      <c r="AD989" s="79">
        <f t="shared" si="627"/>
        <v>-4.5448962874661269E-3</v>
      </c>
      <c r="AE989" s="81">
        <f t="shared" si="608"/>
        <v>-2.3404595571720078E-3</v>
      </c>
      <c r="AF989" s="19">
        <f t="shared" si="591"/>
        <v>-1.7050436286954376E-2</v>
      </c>
      <c r="AG989" s="93">
        <f t="shared" si="590"/>
        <v>0.16502729987185755</v>
      </c>
      <c r="AH989" s="91">
        <f t="shared" si="592"/>
        <v>-1.4609410988088709E-4</v>
      </c>
      <c r="AI989" s="96">
        <f t="shared" si="593"/>
        <v>981.82749105569394</v>
      </c>
      <c r="AJ989" s="5">
        <f t="shared" si="597"/>
        <v>0</v>
      </c>
      <c r="AK989" s="5">
        <f t="shared" si="600"/>
        <v>0</v>
      </c>
      <c r="AL989" s="5">
        <f t="shared" si="602"/>
        <v>0</v>
      </c>
      <c r="AM989" s="95">
        <f t="shared" si="609"/>
        <v>7.8571428571428559E-3</v>
      </c>
      <c r="AN989" s="95">
        <f t="shared" si="610"/>
        <v>-7.1428571428571409E-3</v>
      </c>
      <c r="AO989" s="78">
        <f t="shared" si="611"/>
        <v>1.1000000000000001</v>
      </c>
      <c r="AP989" s="8">
        <f t="shared" si="612"/>
        <v>52.38095238095238</v>
      </c>
      <c r="AQ989" s="8">
        <f t="shared" si="606"/>
        <v>47.826086956521735</v>
      </c>
      <c r="AR989" s="8">
        <f t="shared" si="595"/>
        <v>1</v>
      </c>
      <c r="AS989" s="114">
        <f t="shared" si="601"/>
        <v>38100</v>
      </c>
      <c r="AT989" s="103">
        <f t="shared" si="625"/>
        <v>0.66486137975499682</v>
      </c>
      <c r="AU989" s="5">
        <f t="shared" si="598"/>
        <v>0.25</v>
      </c>
      <c r="AW989" s="210">
        <f t="shared" si="599"/>
        <v>4.1666666666666706E-2</v>
      </c>
      <c r="AX989" s="276">
        <f t="shared" si="604"/>
        <v>-5.2630904532041892E-3</v>
      </c>
      <c r="AY989" s="19">
        <f t="shared" si="626"/>
        <v>-4.3611169633338571E-3</v>
      </c>
    </row>
    <row r="990" spans="1:51">
      <c r="A990" s="4">
        <v>39769</v>
      </c>
      <c r="B990" s="9">
        <f t="shared" si="594"/>
        <v>39769</v>
      </c>
      <c r="C990" s="5">
        <v>0.24</v>
      </c>
      <c r="D990" s="5">
        <v>0.25</v>
      </c>
      <c r="E990" s="5">
        <v>0.24</v>
      </c>
      <c r="F990" s="5">
        <v>0.25</v>
      </c>
      <c r="G990" s="6">
        <v>70400</v>
      </c>
      <c r="H990" s="112">
        <v>0.25</v>
      </c>
      <c r="I990" s="19">
        <f t="shared" si="613"/>
        <v>0</v>
      </c>
      <c r="J990" s="8">
        <f t="shared" si="614"/>
        <v>0.29578897569432411</v>
      </c>
      <c r="K990" s="8">
        <f t="shared" si="615"/>
        <v>0.23321102430567603</v>
      </c>
      <c r="L990" s="8">
        <f t="shared" si="616"/>
        <v>0.26450000000000007</v>
      </c>
      <c r="M990" s="19">
        <f t="shared" si="617"/>
        <v>0.26833187485436133</v>
      </c>
      <c r="N990" s="19">
        <f t="shared" si="618"/>
        <v>0</v>
      </c>
      <c r="O990" s="19">
        <f t="shared" si="619"/>
        <v>0</v>
      </c>
      <c r="P990" s="19">
        <f t="shared" si="620"/>
        <v>0</v>
      </c>
      <c r="Q990" s="214"/>
      <c r="R990" s="305"/>
      <c r="S990" s="215"/>
      <c r="T990" t="str">
        <f t="shared" si="621"/>
        <v/>
      </c>
      <c r="U990" t="str">
        <f t="shared" si="622"/>
        <v/>
      </c>
      <c r="V990" t="str">
        <f t="shared" si="623"/>
        <v/>
      </c>
      <c r="W990" t="str">
        <f t="shared" si="624"/>
        <v/>
      </c>
      <c r="X990" s="10"/>
      <c r="Y990" s="219">
        <f t="shared" si="603"/>
        <v>-2.2637362637362634E-3</v>
      </c>
      <c r="Z990" s="78">
        <f t="shared" si="605"/>
        <v>0.26016140329518478</v>
      </c>
      <c r="AA990" s="78">
        <f t="shared" si="589"/>
        <v>0.26533086645786869</v>
      </c>
      <c r="AB990" s="74">
        <f t="shared" si="596"/>
        <v>989</v>
      </c>
      <c r="AC990" s="80">
        <f t="shared" si="607"/>
        <v>-2.2632028844095193E-3</v>
      </c>
      <c r="AD990" s="79">
        <f t="shared" si="627"/>
        <v>-5.1694631626839072E-3</v>
      </c>
      <c r="AE990" s="81">
        <f t="shared" si="608"/>
        <v>-2.9062602782743878E-3</v>
      </c>
      <c r="AF990" s="19">
        <f t="shared" si="591"/>
        <v>-1.9483082506364765E-2</v>
      </c>
      <c r="AG990" s="93">
        <f t="shared" si="590"/>
        <v>2.6658126907348114E-2</v>
      </c>
      <c r="AH990" s="91">
        <f t="shared" si="592"/>
        <v>-2.8072484321746443E-4</v>
      </c>
      <c r="AI990" s="96">
        <f t="shared" si="593"/>
        <v>982.98929620071692</v>
      </c>
      <c r="AJ990" s="5">
        <f t="shared" si="597"/>
        <v>0</v>
      </c>
      <c r="AK990" s="5">
        <f t="shared" si="600"/>
        <v>0</v>
      </c>
      <c r="AL990" s="5">
        <f t="shared" si="602"/>
        <v>0</v>
      </c>
      <c r="AM990" s="95">
        <f t="shared" si="609"/>
        <v>4.9999999999999966E-3</v>
      </c>
      <c r="AN990" s="95">
        <f t="shared" si="610"/>
        <v>-7.1428571428571409E-3</v>
      </c>
      <c r="AO990" s="78">
        <f t="shared" si="611"/>
        <v>0.69999999999999973</v>
      </c>
      <c r="AP990" s="8">
        <f t="shared" si="612"/>
        <v>41.176470588235283</v>
      </c>
      <c r="AQ990" s="8">
        <f t="shared" si="606"/>
        <v>41.176470588235283</v>
      </c>
      <c r="AR990" s="8">
        <f t="shared" si="595"/>
        <v>1</v>
      </c>
      <c r="AS990" s="114">
        <f t="shared" si="601"/>
        <v>70400</v>
      </c>
      <c r="AT990" s="103">
        <f t="shared" si="625"/>
        <v>0.69332702318977757</v>
      </c>
      <c r="AU990" s="5">
        <f t="shared" si="598"/>
        <v>0.25</v>
      </c>
      <c r="AW990" s="210">
        <f t="shared" si="599"/>
        <v>4.1666666666666706E-2</v>
      </c>
      <c r="AX990" s="276">
        <f t="shared" si="604"/>
        <v>-4.9462943230555159E-3</v>
      </c>
      <c r="AY990" s="19">
        <f t="shared" si="626"/>
        <v>6.019203602244888E-2</v>
      </c>
    </row>
    <row r="991" spans="1:51">
      <c r="A991" s="4">
        <v>39770</v>
      </c>
      <c r="B991" s="9">
        <f t="shared" si="594"/>
        <v>39770</v>
      </c>
      <c r="C991" s="5">
        <v>0.25</v>
      </c>
      <c r="D991" s="5">
        <v>0.25</v>
      </c>
      <c r="E991" s="5">
        <v>0.25</v>
      </c>
      <c r="F991" s="5">
        <v>0.25</v>
      </c>
      <c r="G991" s="6">
        <v>5000</v>
      </c>
      <c r="H991" s="112">
        <v>0.25</v>
      </c>
      <c r="I991" s="19">
        <f t="shared" si="613"/>
        <v>0</v>
      </c>
      <c r="J991" s="8">
        <f t="shared" si="614"/>
        <v>0.29529622619116924</v>
      </c>
      <c r="K991" s="8">
        <f t="shared" si="615"/>
        <v>0.23170377380883067</v>
      </c>
      <c r="L991" s="8">
        <f t="shared" si="616"/>
        <v>0.26349999999999996</v>
      </c>
      <c r="M991" s="19">
        <f t="shared" si="617"/>
        <v>0.27445583357138631</v>
      </c>
      <c r="N991" s="19">
        <f t="shared" si="618"/>
        <v>2.2822330445642337E-2</v>
      </c>
      <c r="O991" s="19">
        <f t="shared" si="619"/>
        <v>-1.6658819078642256E-3</v>
      </c>
      <c r="P991" s="19">
        <f t="shared" si="620"/>
        <v>-6.4630327890064232E-3</v>
      </c>
      <c r="Q991" s="214"/>
      <c r="R991" s="305"/>
      <c r="S991" s="215"/>
      <c r="T991" t="str">
        <f t="shared" si="621"/>
        <v/>
      </c>
      <c r="U991" t="str">
        <f t="shared" si="622"/>
        <v/>
      </c>
      <c r="V991" t="str">
        <f t="shared" si="623"/>
        <v/>
      </c>
      <c r="W991" t="str">
        <f t="shared" si="624"/>
        <v/>
      </c>
      <c r="X991" s="10"/>
      <c r="Y991" s="219">
        <f t="shared" si="603"/>
        <v>-3.2747252747252747E-3</v>
      </c>
      <c r="Z991" s="78">
        <f t="shared" si="605"/>
        <v>0.25859654718772634</v>
      </c>
      <c r="AA991" s="78">
        <f t="shared" ref="AA991:AA1054" si="628">AA990+(0.074*(F991-AA990))</f>
        <v>0.26419638233998638</v>
      </c>
      <c r="AB991" s="74">
        <f t="shared" si="596"/>
        <v>990</v>
      </c>
      <c r="AC991" s="80">
        <f t="shared" si="607"/>
        <v>-2.1548598991885182E-3</v>
      </c>
      <c r="AD991" s="79">
        <f t="shared" si="627"/>
        <v>-5.5998351522600354E-3</v>
      </c>
      <c r="AE991" s="81">
        <f t="shared" si="608"/>
        <v>-3.4449752530715172E-3</v>
      </c>
      <c r="AF991" s="19">
        <f t="shared" si="591"/>
        <v>-2.1195729868298409E-2</v>
      </c>
      <c r="AG991" s="93">
        <f t="shared" si="590"/>
        <v>-4.7871530196139857E-2</v>
      </c>
      <c r="AH991" s="91">
        <f t="shared" si="592"/>
        <v>-4.1724972591154216E-4</v>
      </c>
      <c r="AI991" s="96">
        <f t="shared" si="593"/>
        <v>984.10986982248085</v>
      </c>
      <c r="AJ991" s="5">
        <f t="shared" si="597"/>
        <v>0</v>
      </c>
      <c r="AK991" s="5">
        <f t="shared" si="600"/>
        <v>0</v>
      </c>
      <c r="AL991" s="5">
        <f t="shared" si="602"/>
        <v>0</v>
      </c>
      <c r="AM991" s="95">
        <f t="shared" si="609"/>
        <v>4.9999999999999966E-3</v>
      </c>
      <c r="AN991" s="95">
        <f t="shared" si="610"/>
        <v>-4.9999999999999966E-3</v>
      </c>
      <c r="AO991" s="78">
        <f t="shared" si="611"/>
        <v>1</v>
      </c>
      <c r="AP991" s="8">
        <f t="shared" si="612"/>
        <v>50</v>
      </c>
      <c r="AQ991" s="8">
        <f t="shared" si="606"/>
        <v>44.444444444444436</v>
      </c>
      <c r="AR991" s="8">
        <f t="shared" si="595"/>
        <v>0</v>
      </c>
      <c r="AS991" s="114">
        <f t="shared" si="601"/>
        <v>0</v>
      </c>
      <c r="AT991" s="103">
        <f t="shared" si="625"/>
        <v>0.68366858237547889</v>
      </c>
      <c r="AU991" s="5">
        <f t="shared" si="598"/>
        <v>0.25</v>
      </c>
      <c r="AW991" s="210">
        <f t="shared" si="599"/>
        <v>0</v>
      </c>
      <c r="AX991" s="276">
        <f t="shared" si="604"/>
        <v>-3.8959318061934953E-3</v>
      </c>
      <c r="AY991" s="19">
        <f t="shared" si="626"/>
        <v>0.21235342020916609</v>
      </c>
    </row>
    <row r="992" spans="1:51">
      <c r="A992" s="4">
        <v>39771</v>
      </c>
      <c r="B992" s="9">
        <f t="shared" si="594"/>
        <v>39771</v>
      </c>
      <c r="C992" s="5">
        <v>0.24</v>
      </c>
      <c r="D992" s="5">
        <v>0.25</v>
      </c>
      <c r="E992" s="5">
        <v>0.24</v>
      </c>
      <c r="F992" s="5">
        <v>0.24</v>
      </c>
      <c r="G992" s="6">
        <v>0</v>
      </c>
      <c r="H992" s="112">
        <v>0.24</v>
      </c>
      <c r="I992" s="19">
        <f t="shared" si="613"/>
        <v>-4.0000000000000036E-2</v>
      </c>
      <c r="J992" s="8">
        <f t="shared" si="614"/>
        <v>0.29589161571412803</v>
      </c>
      <c r="K992" s="8">
        <f t="shared" si="615"/>
        <v>0.22910838428587202</v>
      </c>
      <c r="L992" s="8">
        <f t="shared" si="616"/>
        <v>0.26250000000000001</v>
      </c>
      <c r="M992" s="19">
        <f t="shared" si="617"/>
        <v>0.29149187026227136</v>
      </c>
      <c r="N992" s="19">
        <f t="shared" si="618"/>
        <v>6.2072051700274584E-2</v>
      </c>
      <c r="O992" s="19">
        <f t="shared" si="619"/>
        <v>2.016244943724222E-3</v>
      </c>
      <c r="P992" s="19">
        <f t="shared" si="620"/>
        <v>-1.1201326073782476E-2</v>
      </c>
      <c r="Q992" s="214"/>
      <c r="R992" s="305"/>
      <c r="S992" s="215"/>
      <c r="T992" t="str">
        <f t="shared" si="621"/>
        <v/>
      </c>
      <c r="U992" t="str">
        <f t="shared" si="622"/>
        <v/>
      </c>
      <c r="V992" t="str">
        <f t="shared" si="623"/>
        <v/>
      </c>
      <c r="W992" t="str">
        <f t="shared" si="624"/>
        <v/>
      </c>
      <c r="X992" s="10"/>
      <c r="Y992" s="219">
        <f t="shared" si="603"/>
        <v>-3.912087912087912E-3</v>
      </c>
      <c r="Z992" s="78">
        <f t="shared" si="605"/>
        <v>0.25573267892081647</v>
      </c>
      <c r="AA992" s="78">
        <f t="shared" si="628"/>
        <v>0.26240585004682737</v>
      </c>
      <c r="AB992" s="74">
        <f t="shared" si="596"/>
        <v>991</v>
      </c>
      <c r="AC992" s="80">
        <f t="shared" si="607"/>
        <v>-2.5825566983515074E-3</v>
      </c>
      <c r="AD992" s="79">
        <f t="shared" si="627"/>
        <v>-6.6731711260109017E-3</v>
      </c>
      <c r="AE992" s="81">
        <f t="shared" si="608"/>
        <v>-4.0906144276593942E-3</v>
      </c>
      <c r="AF992" s="19">
        <f t="shared" si="591"/>
        <v>-2.5430725438552713E-2</v>
      </c>
      <c r="AG992" s="93">
        <f t="shared" si="590"/>
        <v>0.19848009577051956</v>
      </c>
      <c r="AH992" s="91">
        <f t="shared" si="592"/>
        <v>-5.2293958315353115E-4</v>
      </c>
      <c r="AI992" s="96">
        <f t="shared" si="593"/>
        <v>984.90082151343324</v>
      </c>
      <c r="AJ992" s="5">
        <f t="shared" si="597"/>
        <v>-1.0000000000000009E-2</v>
      </c>
      <c r="AK992" s="5">
        <f t="shared" si="600"/>
        <v>0</v>
      </c>
      <c r="AL992" s="5">
        <f t="shared" si="602"/>
        <v>-1.0000000000000009E-2</v>
      </c>
      <c r="AM992" s="95">
        <f t="shared" si="609"/>
        <v>3.5714285714285665E-3</v>
      </c>
      <c r="AN992" s="95">
        <f t="shared" si="610"/>
        <v>-5.7142857142857117E-3</v>
      </c>
      <c r="AO992" s="78">
        <f t="shared" si="611"/>
        <v>0.62499999999999944</v>
      </c>
      <c r="AP992" s="8">
        <f t="shared" si="612"/>
        <v>38.461538461538446</v>
      </c>
      <c r="AQ992" s="8">
        <f t="shared" si="606"/>
        <v>43.859649122806999</v>
      </c>
      <c r="AR992" s="8">
        <f t="shared" si="595"/>
        <v>-1</v>
      </c>
      <c r="AS992" s="114">
        <f t="shared" si="601"/>
        <v>0</v>
      </c>
      <c r="AT992" s="103">
        <f t="shared" si="625"/>
        <v>0.82307280513918635</v>
      </c>
      <c r="AU992" s="5">
        <f t="shared" si="598"/>
        <v>0.24</v>
      </c>
      <c r="AW992" s="210">
        <f t="shared" si="599"/>
        <v>4.1666666666666706E-2</v>
      </c>
      <c r="AX992" s="276">
        <f t="shared" si="604"/>
        <v>-2.8517633868425968E-3</v>
      </c>
      <c r="AY992" s="19">
        <f t="shared" si="626"/>
        <v>0.26801506579015277</v>
      </c>
    </row>
    <row r="993" spans="1:51">
      <c r="A993" s="4">
        <v>39772</v>
      </c>
      <c r="B993" s="9">
        <f t="shared" si="594"/>
        <v>39772</v>
      </c>
      <c r="C993" s="5">
        <v>0.23</v>
      </c>
      <c r="D993" s="5">
        <v>0.23</v>
      </c>
      <c r="E993" s="5">
        <v>0.23</v>
      </c>
      <c r="F993" s="5">
        <v>0.23</v>
      </c>
      <c r="G993" s="6">
        <v>71800</v>
      </c>
      <c r="H993" s="112">
        <v>0.23</v>
      </c>
      <c r="I993" s="19">
        <f t="shared" si="613"/>
        <v>-4.1666666666666588E-2</v>
      </c>
      <c r="J993" s="8">
        <f t="shared" si="614"/>
        <v>0.29727671429443414</v>
      </c>
      <c r="K993" s="8">
        <f t="shared" si="615"/>
        <v>0.22472328570556588</v>
      </c>
      <c r="L993" s="8">
        <f t="shared" si="616"/>
        <v>0.26100000000000001</v>
      </c>
      <c r="M993" s="19">
        <f t="shared" si="617"/>
        <v>0.32285674517917251</v>
      </c>
      <c r="N993" s="19">
        <f t="shared" si="618"/>
        <v>0.10760119961040573</v>
      </c>
      <c r="O993" s="19">
        <f t="shared" si="619"/>
        <v>4.6811011422652326E-3</v>
      </c>
      <c r="P993" s="19">
        <f t="shared" si="620"/>
        <v>-1.9139843327752662E-2</v>
      </c>
      <c r="Q993" s="214"/>
      <c r="R993" s="305"/>
      <c r="S993" s="215"/>
      <c r="T993" t="str">
        <f t="shared" si="621"/>
        <v/>
      </c>
      <c r="U993" t="str">
        <f t="shared" si="622"/>
        <v/>
      </c>
      <c r="V993" t="str">
        <f t="shared" si="623"/>
        <v/>
      </c>
      <c r="W993" t="str">
        <f t="shared" si="624"/>
        <v/>
      </c>
      <c r="X993" s="10"/>
      <c r="Y993" s="219">
        <f t="shared" si="603"/>
        <v>-4.043956043956045E-3</v>
      </c>
      <c r="Z993" s="78">
        <f t="shared" si="605"/>
        <v>0.25176984636701072</v>
      </c>
      <c r="AA993" s="78">
        <f t="shared" si="628"/>
        <v>0.26000781714336213</v>
      </c>
      <c r="AB993" s="74">
        <f t="shared" si="596"/>
        <v>992</v>
      </c>
      <c r="AC993" s="80">
        <f t="shared" si="607"/>
        <v>-3.3178850789536132E-3</v>
      </c>
      <c r="AD993" s="79">
        <f t="shared" si="627"/>
        <v>-8.237970776351411E-3</v>
      </c>
      <c r="AE993" s="81">
        <f t="shared" si="608"/>
        <v>-4.9200856973977978E-3</v>
      </c>
      <c r="AF993" s="19">
        <f t="shared" si="591"/>
        <v>-3.1683550390368416E-2</v>
      </c>
      <c r="AG993" s="93">
        <f t="shared" si="590"/>
        <v>0.28472884296072926</v>
      </c>
      <c r="AH993" s="91">
        <f t="shared" si="592"/>
        <v>-5.7021895720858425E-4</v>
      </c>
      <c r="AI993" s="96">
        <f t="shared" si="593"/>
        <v>985.29902680490829</v>
      </c>
      <c r="AJ993" s="5">
        <f t="shared" si="597"/>
        <v>-9.9999999999999811E-3</v>
      </c>
      <c r="AK993" s="5">
        <f t="shared" si="600"/>
        <v>0</v>
      </c>
      <c r="AL993" s="5">
        <f t="shared" si="602"/>
        <v>-9.9999999999999811E-3</v>
      </c>
      <c r="AM993" s="95">
        <f t="shared" si="609"/>
        <v>2.1428571428571408E-3</v>
      </c>
      <c r="AN993" s="95">
        <f t="shared" si="610"/>
        <v>-6.4285714285714241E-3</v>
      </c>
      <c r="AO993" s="78">
        <f t="shared" si="611"/>
        <v>0.33333333333333326</v>
      </c>
      <c r="AP993" s="8">
        <f t="shared" si="612"/>
        <v>25</v>
      </c>
      <c r="AQ993" s="8">
        <f t="shared" si="606"/>
        <v>39.999999999999993</v>
      </c>
      <c r="AR993" s="8">
        <f t="shared" si="595"/>
        <v>0</v>
      </c>
      <c r="AS993" s="114">
        <f t="shared" si="601"/>
        <v>0</v>
      </c>
      <c r="AT993" s="103">
        <f t="shared" si="625"/>
        <v>0.83708940933863607</v>
      </c>
      <c r="AU993" s="5">
        <f t="shared" si="598"/>
        <v>0.23</v>
      </c>
      <c r="AW993" s="210">
        <f t="shared" si="599"/>
        <v>0</v>
      </c>
      <c r="AX993" s="276">
        <f t="shared" si="604"/>
        <v>-1.2761261281521419E-3</v>
      </c>
      <c r="AY993" s="19">
        <f t="shared" si="626"/>
        <v>0.55251332069136427</v>
      </c>
    </row>
    <row r="994" spans="1:51">
      <c r="A994" s="4">
        <v>39773</v>
      </c>
      <c r="B994" s="9">
        <f t="shared" si="594"/>
        <v>39773</v>
      </c>
      <c r="C994" s="5">
        <v>0.21</v>
      </c>
      <c r="D994" s="5">
        <v>0.22</v>
      </c>
      <c r="E994" s="5">
        <v>0.21</v>
      </c>
      <c r="F994" s="5">
        <v>0.22</v>
      </c>
      <c r="G994" s="6">
        <v>82500</v>
      </c>
      <c r="H994" s="112">
        <v>0.22</v>
      </c>
      <c r="I994" s="19">
        <f t="shared" si="613"/>
        <v>-4.3478260869565251E-2</v>
      </c>
      <c r="J994" s="8">
        <f t="shared" si="614"/>
        <v>0.29973679907746142</v>
      </c>
      <c r="K994" s="8">
        <f t="shared" si="615"/>
        <v>0.21926320092253859</v>
      </c>
      <c r="L994" s="8">
        <f t="shared" si="616"/>
        <v>0.25950000000000001</v>
      </c>
      <c r="M994" s="19">
        <f t="shared" si="617"/>
        <v>0.36701825849633829</v>
      </c>
      <c r="N994" s="19">
        <f t="shared" si="618"/>
        <v>0.13678361681016735</v>
      </c>
      <c r="O994" s="19">
        <f t="shared" si="619"/>
        <v>8.2754035709326421E-3</v>
      </c>
      <c r="P994" s="19">
        <f t="shared" si="620"/>
        <v>-2.4296924841963771E-2</v>
      </c>
      <c r="Q994" s="214"/>
      <c r="R994" s="305"/>
      <c r="S994" s="215"/>
      <c r="T994" t="str">
        <f t="shared" si="621"/>
        <v>BrokeBandLower</v>
      </c>
      <c r="U994" t="str">
        <f t="shared" si="622"/>
        <v/>
      </c>
      <c r="V994" t="str">
        <f t="shared" si="623"/>
        <v>BrokeBandLower</v>
      </c>
      <c r="W994" t="str">
        <f t="shared" si="624"/>
        <v/>
      </c>
      <c r="X994" s="10"/>
      <c r="Y994" s="219">
        <f t="shared" si="603"/>
        <v>-4.1978021978021987E-3</v>
      </c>
      <c r="Z994" s="78">
        <f t="shared" si="605"/>
        <v>0.24687729002649106</v>
      </c>
      <c r="AA994" s="78">
        <f t="shared" si="628"/>
        <v>0.25704723867475332</v>
      </c>
      <c r="AB994" s="74">
        <f t="shared" si="596"/>
        <v>993</v>
      </c>
      <c r="AC994" s="80">
        <f t="shared" si="607"/>
        <v>-4.1998903606915708E-3</v>
      </c>
      <c r="AD994" s="79">
        <f t="shared" si="627"/>
        <v>-1.0169948648262261E-2</v>
      </c>
      <c r="AE994" s="81">
        <f t="shared" si="608"/>
        <v>-5.9700582875706907E-3</v>
      </c>
      <c r="AF994" s="19">
        <f t="shared" si="591"/>
        <v>-3.9564512346816093E-2</v>
      </c>
      <c r="AG994" s="93">
        <f t="shared" si="590"/>
        <v>0.26583358396973844</v>
      </c>
      <c r="AH994" s="91">
        <f t="shared" si="592"/>
        <v>-5.7851923360864002E-4</v>
      </c>
      <c r="AI994" s="96">
        <f t="shared" si="593"/>
        <v>985.47102956966717</v>
      </c>
      <c r="AJ994" s="5">
        <f t="shared" si="597"/>
        <v>-1.0000000000000009E-2</v>
      </c>
      <c r="AK994" s="5">
        <f t="shared" si="600"/>
        <v>0</v>
      </c>
      <c r="AL994" s="5">
        <f t="shared" si="602"/>
        <v>-1.0000000000000009E-2</v>
      </c>
      <c r="AM994" s="95">
        <f t="shared" si="609"/>
        <v>2.1428571428571408E-3</v>
      </c>
      <c r="AN994" s="95">
        <f t="shared" si="610"/>
        <v>-7.1428571428571392E-3</v>
      </c>
      <c r="AO994" s="78">
        <f t="shared" si="611"/>
        <v>0.29999999999999988</v>
      </c>
      <c r="AP994" s="8">
        <f t="shared" si="612"/>
        <v>23.076923076923066</v>
      </c>
      <c r="AQ994" s="8">
        <f t="shared" si="606"/>
        <v>41.176470588235283</v>
      </c>
      <c r="AR994" s="8">
        <f t="shared" si="595"/>
        <v>1</v>
      </c>
      <c r="AS994" s="114">
        <f t="shared" si="601"/>
        <v>82500</v>
      </c>
      <c r="AT994" s="103">
        <f t="shared" si="625"/>
        <v>0.84896900177522872</v>
      </c>
      <c r="AU994" s="5">
        <f t="shared" si="598"/>
        <v>0.22</v>
      </c>
      <c r="AW994" s="210">
        <f t="shared" si="599"/>
        <v>4.7619047619047665E-2</v>
      </c>
      <c r="AX994" s="276">
        <f t="shared" si="604"/>
        <v>1.4967320285106868E-3</v>
      </c>
      <c r="AY994" s="19">
        <f t="shared" si="626"/>
        <v>2.1728715488946122</v>
      </c>
    </row>
    <row r="995" spans="1:51">
      <c r="A995" s="4">
        <v>39776</v>
      </c>
      <c r="B995" s="9">
        <f t="shared" si="594"/>
        <v>39776</v>
      </c>
      <c r="C995" s="5">
        <v>0.21</v>
      </c>
      <c r="D995" s="5">
        <v>0.22</v>
      </c>
      <c r="E995" s="5">
        <v>0.21</v>
      </c>
      <c r="F995" s="5">
        <v>0.22</v>
      </c>
      <c r="G995" s="6">
        <v>89600</v>
      </c>
      <c r="H995" s="112">
        <v>0.22</v>
      </c>
      <c r="I995" s="19">
        <f t="shared" si="613"/>
        <v>0</v>
      </c>
      <c r="J995" s="8">
        <f t="shared" si="614"/>
        <v>0.30152324952859794</v>
      </c>
      <c r="K995" s="8">
        <f t="shared" si="615"/>
        <v>0.21547675047140211</v>
      </c>
      <c r="L995" s="8">
        <f t="shared" si="616"/>
        <v>0.25850000000000001</v>
      </c>
      <c r="M995" s="19">
        <f t="shared" si="617"/>
        <v>0.39933078101906799</v>
      </c>
      <c r="N995" s="19">
        <f t="shared" si="618"/>
        <v>8.8040640416945579E-2</v>
      </c>
      <c r="O995" s="19">
        <f t="shared" si="619"/>
        <v>5.9600638181060879E-3</v>
      </c>
      <c r="P995" s="19">
        <f t="shared" si="620"/>
        <v>-1.726897370468547E-2</v>
      </c>
      <c r="Q995" s="214"/>
      <c r="R995" s="305"/>
      <c r="S995" s="215"/>
      <c r="T995" t="str">
        <f t="shared" si="621"/>
        <v>BrokeBandLower</v>
      </c>
      <c r="U995" t="str">
        <f t="shared" si="622"/>
        <v/>
      </c>
      <c r="V995" t="str">
        <f t="shared" si="623"/>
        <v>BrokeBandLower</v>
      </c>
      <c r="W995" t="str">
        <f t="shared" si="624"/>
        <v/>
      </c>
      <c r="X995" s="10"/>
      <c r="Y995" s="219">
        <f t="shared" si="603"/>
        <v>-4.373626373626374E-3</v>
      </c>
      <c r="Z995" s="78">
        <f t="shared" si="605"/>
        <v>0.24273818736241143</v>
      </c>
      <c r="AA995" s="78">
        <f t="shared" si="628"/>
        <v>0.25430574301282155</v>
      </c>
      <c r="AB995" s="74">
        <f t="shared" si="596"/>
        <v>994</v>
      </c>
      <c r="AC995" s="80">
        <f t="shared" si="607"/>
        <v>-4.4779978902715449E-3</v>
      </c>
      <c r="AD995" s="79">
        <f t="shared" si="627"/>
        <v>-1.1567555650410122E-2</v>
      </c>
      <c r="AE995" s="81">
        <f t="shared" si="608"/>
        <v>-7.0895577601385769E-3</v>
      </c>
      <c r="AF995" s="19">
        <f t="shared" si="591"/>
        <v>-4.5486804636680624E-2</v>
      </c>
      <c r="AG995" s="93">
        <f t="shared" ref="AG995:AG1058" si="629">IF(A996&gt;A995,(AC995-AC994)/AC994, (AC995-AC996)/AC996)</f>
        <v>6.621780706060619E-2</v>
      </c>
      <c r="AH995" s="91">
        <f t="shared" si="592"/>
        <v>-5.6204344045506633E-4</v>
      </c>
      <c r="AI995" s="96">
        <f t="shared" si="593"/>
        <v>985.56723850688036</v>
      </c>
      <c r="AJ995" s="5">
        <f t="shared" si="597"/>
        <v>0</v>
      </c>
      <c r="AK995" s="5">
        <f t="shared" si="600"/>
        <v>0</v>
      </c>
      <c r="AL995" s="5">
        <f t="shared" si="602"/>
        <v>0</v>
      </c>
      <c r="AM995" s="95">
        <f t="shared" si="609"/>
        <v>2.1428571428571408E-3</v>
      </c>
      <c r="AN995" s="95">
        <f t="shared" si="610"/>
        <v>-6.4285714285714285E-3</v>
      </c>
      <c r="AO995" s="78">
        <f t="shared" si="611"/>
        <v>0.33333333333333304</v>
      </c>
      <c r="AP995" s="8">
        <f t="shared" si="612"/>
        <v>24.999999999999986</v>
      </c>
      <c r="AQ995" s="8">
        <f t="shared" si="606"/>
        <v>39.999999999999979</v>
      </c>
      <c r="AR995" s="8">
        <f t="shared" si="595"/>
        <v>1</v>
      </c>
      <c r="AS995" s="114">
        <f t="shared" si="601"/>
        <v>89600</v>
      </c>
      <c r="AT995" s="103">
        <f t="shared" si="625"/>
        <v>0.85804132973944292</v>
      </c>
      <c r="AU995" s="5">
        <f t="shared" si="598"/>
        <v>0.22</v>
      </c>
      <c r="AW995" s="210">
        <f t="shared" si="599"/>
        <v>4.7619047619047665E-2</v>
      </c>
      <c r="AX995" s="276">
        <f t="shared" si="604"/>
        <v>4.912485162398535E-3</v>
      </c>
      <c r="AY995" s="19">
        <f t="shared" si="626"/>
        <v>2.2821407364995525</v>
      </c>
    </row>
    <row r="996" spans="1:51">
      <c r="A996" s="4">
        <v>39777</v>
      </c>
      <c r="B996" s="9">
        <f t="shared" si="594"/>
        <v>39777</v>
      </c>
      <c r="C996" s="5">
        <v>0.22</v>
      </c>
      <c r="D996" s="5">
        <v>0.22</v>
      </c>
      <c r="E996" s="5">
        <v>0.2</v>
      </c>
      <c r="F996" s="5">
        <v>0.2</v>
      </c>
      <c r="G996" s="6">
        <v>15900</v>
      </c>
      <c r="H996" s="112">
        <v>0.2</v>
      </c>
      <c r="I996" s="19">
        <f t="shared" si="613"/>
        <v>-9.090909090909087E-2</v>
      </c>
      <c r="J996" s="8">
        <f t="shared" si="614"/>
        <v>0.30327499359302879</v>
      </c>
      <c r="K996" s="8">
        <f t="shared" si="615"/>
        <v>0.20572500640697122</v>
      </c>
      <c r="L996" s="8">
        <f t="shared" si="616"/>
        <v>0.2545</v>
      </c>
      <c r="M996" s="19">
        <f t="shared" si="617"/>
        <v>0.47417661513195591</v>
      </c>
      <c r="N996" s="19">
        <f t="shared" si="618"/>
        <v>0.18742816149029604</v>
      </c>
      <c r="O996" s="19">
        <f t="shared" si="619"/>
        <v>5.8096484008099848E-3</v>
      </c>
      <c r="P996" s="19">
        <f t="shared" si="620"/>
        <v>-4.5256595169069658E-2</v>
      </c>
      <c r="Q996" s="214"/>
      <c r="R996" s="305"/>
      <c r="S996" s="215"/>
      <c r="T996" t="str">
        <f t="shared" si="621"/>
        <v/>
      </c>
      <c r="U996" t="str">
        <f t="shared" si="622"/>
        <v/>
      </c>
      <c r="V996" t="str">
        <f t="shared" si="623"/>
        <v>BrokeBandLower</v>
      </c>
      <c r="W996" t="str">
        <f t="shared" si="624"/>
        <v>BrokeBandLower</v>
      </c>
      <c r="X996" s="10"/>
      <c r="Y996" s="219">
        <f t="shared" si="603"/>
        <v>-4.5274725274725286E-3</v>
      </c>
      <c r="Z996" s="78">
        <f t="shared" si="605"/>
        <v>0.23615650650860007</v>
      </c>
      <c r="AA996" s="78">
        <f t="shared" si="628"/>
        <v>0.25028711802987275</v>
      </c>
      <c r="AB996" s="74">
        <f t="shared" si="596"/>
        <v>995</v>
      </c>
      <c r="AC996" s="80">
        <f t="shared" si="607"/>
        <v>-5.6328430089072814E-3</v>
      </c>
      <c r="AD996" s="79">
        <f t="shared" si="627"/>
        <v>-1.4130611521272679E-2</v>
      </c>
      <c r="AE996" s="81">
        <f t="shared" si="608"/>
        <v>-8.4977685123653977E-3</v>
      </c>
      <c r="AF996" s="19">
        <f t="shared" ref="AF996:AF1059" si="630">AD996/AA996</f>
        <v>-5.6457606098553326E-2</v>
      </c>
      <c r="AG996" s="93">
        <f t="shared" si="629"/>
        <v>0.25789318059855248</v>
      </c>
      <c r="AH996" s="91">
        <f t="shared" ref="AH996:AH1059" si="631">SLOPE(AC983:AC996,AB983:AB996)</f>
        <v>-5.2821641650925555E-4</v>
      </c>
      <c r="AI996" s="96">
        <f t="shared" ref="AI996:AI1059" si="632">INTERCEPT(AB983:AB996,AC983:AC996)</f>
        <v>985.25585176808272</v>
      </c>
      <c r="AJ996" s="5">
        <f t="shared" si="597"/>
        <v>-1.999999999999999E-2</v>
      </c>
      <c r="AK996" s="5">
        <f t="shared" si="600"/>
        <v>0</v>
      </c>
      <c r="AL996" s="5">
        <f t="shared" si="602"/>
        <v>-1.999999999999999E-2</v>
      </c>
      <c r="AM996" s="95">
        <f t="shared" si="609"/>
        <v>1.4285714285714299E-3</v>
      </c>
      <c r="AN996" s="95">
        <f t="shared" si="610"/>
        <v>-7.8571428571428559E-3</v>
      </c>
      <c r="AO996" s="78">
        <f t="shared" si="611"/>
        <v>0.18181818181818202</v>
      </c>
      <c r="AP996" s="8">
        <f t="shared" si="612"/>
        <v>15.384615384615401</v>
      </c>
      <c r="AQ996" s="8">
        <f t="shared" si="606"/>
        <v>38.888888888888914</v>
      </c>
      <c r="AR996" s="8">
        <f t="shared" si="595"/>
        <v>-1</v>
      </c>
      <c r="AS996" s="114">
        <f t="shared" si="601"/>
        <v>-15900</v>
      </c>
      <c r="AT996" s="103">
        <f t="shared" si="625"/>
        <v>0.82098377154359037</v>
      </c>
      <c r="AU996" s="5">
        <f t="shared" si="598"/>
        <v>0.2</v>
      </c>
      <c r="AW996" s="210">
        <f t="shared" si="599"/>
        <v>9.999999999999995E-2</v>
      </c>
      <c r="AX996" s="276">
        <f t="shared" si="604"/>
        <v>1.0044337681481948E-2</v>
      </c>
      <c r="AY996" s="19">
        <f t="shared" si="626"/>
        <v>1.0446550675336332</v>
      </c>
    </row>
    <row r="997" spans="1:51">
      <c r="A997" s="4">
        <v>39778</v>
      </c>
      <c r="B997" s="9">
        <f t="shared" si="594"/>
        <v>39778</v>
      </c>
      <c r="C997" s="5">
        <v>0.2</v>
      </c>
      <c r="D997" s="5">
        <v>0.25</v>
      </c>
      <c r="E997" s="5">
        <v>0.2</v>
      </c>
      <c r="F997" s="5">
        <v>0.2</v>
      </c>
      <c r="G997" s="6">
        <v>0</v>
      </c>
      <c r="H997" s="112">
        <v>0.2</v>
      </c>
      <c r="I997" s="19">
        <f t="shared" si="613"/>
        <v>0</v>
      </c>
      <c r="J997" s="8">
        <f t="shared" si="614"/>
        <v>0.30625863986500179</v>
      </c>
      <c r="K997" s="8">
        <f t="shared" si="615"/>
        <v>0.19774136013499821</v>
      </c>
      <c r="L997" s="8">
        <f t="shared" si="616"/>
        <v>0.252</v>
      </c>
      <c r="M997" s="19">
        <f t="shared" si="617"/>
        <v>0.5487839249002775</v>
      </c>
      <c r="N997" s="19">
        <f t="shared" si="618"/>
        <v>0.15734076162224817</v>
      </c>
      <c r="O997" s="19">
        <f t="shared" si="619"/>
        <v>9.8380886489336638E-3</v>
      </c>
      <c r="P997" s="19">
        <f t="shared" si="620"/>
        <v>-3.8807369174068844E-2</v>
      </c>
      <c r="Q997" s="214"/>
      <c r="R997" s="305"/>
      <c r="S997" s="215"/>
      <c r="T997" t="str">
        <f t="shared" si="621"/>
        <v/>
      </c>
      <c r="U997" t="str">
        <f t="shared" si="622"/>
        <v/>
      </c>
      <c r="V997" t="str">
        <f t="shared" si="623"/>
        <v/>
      </c>
      <c r="W997" t="str">
        <f t="shared" si="624"/>
        <v/>
      </c>
      <c r="X997" s="10"/>
      <c r="Y997" s="219">
        <f t="shared" si="603"/>
        <v>-4.6153846153846158E-3</v>
      </c>
      <c r="Z997" s="78">
        <f t="shared" si="605"/>
        <v>0.23058840450627566</v>
      </c>
      <c r="AA997" s="78">
        <f t="shared" si="628"/>
        <v>0.24656587129566215</v>
      </c>
      <c r="AB997" s="74">
        <f t="shared" si="596"/>
        <v>996</v>
      </c>
      <c r="AC997" s="80">
        <f t="shared" si="607"/>
        <v>-5.9837586216168782E-3</v>
      </c>
      <c r="AD997" s="79">
        <f t="shared" si="627"/>
        <v>-1.5977466789386496E-2</v>
      </c>
      <c r="AE997" s="81">
        <f t="shared" si="608"/>
        <v>-9.9937081677696181E-3</v>
      </c>
      <c r="AF997" s="19">
        <f t="shared" si="630"/>
        <v>-6.4799993224640529E-2</v>
      </c>
      <c r="AG997" s="93">
        <f t="shared" si="629"/>
        <v>6.2298134734926902E-2</v>
      </c>
      <c r="AH997" s="91">
        <f t="shared" si="631"/>
        <v>-4.7986520159984505E-4</v>
      </c>
      <c r="AI997" s="96">
        <f t="shared" si="632"/>
        <v>984.46629056358336</v>
      </c>
      <c r="AJ997" s="5">
        <f t="shared" si="597"/>
        <v>0</v>
      </c>
      <c r="AK997" s="5">
        <f t="shared" si="600"/>
        <v>0</v>
      </c>
      <c r="AL997" s="5">
        <f t="shared" si="602"/>
        <v>0</v>
      </c>
      <c r="AM997" s="95">
        <f t="shared" si="609"/>
        <v>1.4285714285714299E-3</v>
      </c>
      <c r="AN997" s="95">
        <f t="shared" si="610"/>
        <v>-7.1428571428571452E-3</v>
      </c>
      <c r="AO997" s="78">
        <f t="shared" si="611"/>
        <v>0.20000000000000012</v>
      </c>
      <c r="AP997" s="8">
        <f t="shared" si="612"/>
        <v>16.666666666666686</v>
      </c>
      <c r="AQ997" s="8">
        <f t="shared" si="606"/>
        <v>37.500000000000014</v>
      </c>
      <c r="AR997" s="8">
        <f t="shared" si="595"/>
        <v>-1</v>
      </c>
      <c r="AS997" s="114">
        <f t="shared" si="601"/>
        <v>0</v>
      </c>
      <c r="AT997" s="103">
        <f t="shared" si="625"/>
        <v>0.82440626579080345</v>
      </c>
      <c r="AU997" s="5">
        <f t="shared" si="598"/>
        <v>0.2</v>
      </c>
      <c r="AW997" s="210">
        <f t="shared" si="599"/>
        <v>0.24999999999999994</v>
      </c>
      <c r="AX997" s="276">
        <f t="shared" si="604"/>
        <v>1.6286554581058189E-2</v>
      </c>
      <c r="AY997" s="19">
        <f t="shared" si="626"/>
        <v>0.62146625268130784</v>
      </c>
    </row>
    <row r="998" spans="1:51">
      <c r="A998" s="4">
        <v>39779</v>
      </c>
      <c r="B998" s="9">
        <f t="shared" si="594"/>
        <v>39779</v>
      </c>
      <c r="C998" s="5">
        <v>0.25</v>
      </c>
      <c r="D998" s="5">
        <v>0.25</v>
      </c>
      <c r="E998" s="5">
        <v>0.2</v>
      </c>
      <c r="F998" s="5">
        <v>0.2</v>
      </c>
      <c r="G998" s="6">
        <v>66800</v>
      </c>
      <c r="H998" s="112">
        <v>0.2</v>
      </c>
      <c r="I998" s="19">
        <f t="shared" si="613"/>
        <v>0</v>
      </c>
      <c r="J998" s="8">
        <f t="shared" si="614"/>
        <v>0.30656031346797852</v>
      </c>
      <c r="K998" s="8">
        <f t="shared" si="615"/>
        <v>0.19043968653202153</v>
      </c>
      <c r="L998" s="8">
        <f t="shared" si="616"/>
        <v>0.24850000000000003</v>
      </c>
      <c r="M998" s="19">
        <f t="shared" si="617"/>
        <v>0.60975014741179934</v>
      </c>
      <c r="N998" s="19">
        <f t="shared" si="618"/>
        <v>0.11109330967119771</v>
      </c>
      <c r="O998" s="19">
        <f t="shared" si="619"/>
        <v>9.8502887333955236E-4</v>
      </c>
      <c r="P998" s="19">
        <f t="shared" si="620"/>
        <v>-3.6925373619316755E-2</v>
      </c>
      <c r="Q998" s="214"/>
      <c r="R998" s="305"/>
      <c r="S998" s="215"/>
      <c r="T998" t="str">
        <f t="shared" si="621"/>
        <v/>
      </c>
      <c r="U998" t="str">
        <f t="shared" si="622"/>
        <v/>
      </c>
      <c r="V998" t="str">
        <f t="shared" si="623"/>
        <v/>
      </c>
      <c r="W998" t="str">
        <f t="shared" si="624"/>
        <v/>
      </c>
      <c r="X998" s="10"/>
      <c r="Y998" s="219">
        <f t="shared" si="603"/>
        <v>-5.3406593406593404E-3</v>
      </c>
      <c r="Z998" s="78">
        <f t="shared" si="605"/>
        <v>0.22587779021230922</v>
      </c>
      <c r="AA998" s="78">
        <f t="shared" si="628"/>
        <v>0.24311999681978316</v>
      </c>
      <c r="AB998" s="74">
        <f t="shared" si="596"/>
        <v>997</v>
      </c>
      <c r="AC998" s="80">
        <f t="shared" si="607"/>
        <v>-5.7987987517634596E-3</v>
      </c>
      <c r="AD998" s="79">
        <f t="shared" si="627"/>
        <v>-1.7242206607473942E-2</v>
      </c>
      <c r="AE998" s="81">
        <f t="shared" si="608"/>
        <v>-1.1443407855710483E-2</v>
      </c>
      <c r="AF998" s="19">
        <f t="shared" si="630"/>
        <v>-7.0920561175619873E-2</v>
      </c>
      <c r="AG998" s="93">
        <f t="shared" si="629"/>
        <v>-3.0910315998582245E-2</v>
      </c>
      <c r="AH998" s="91">
        <f t="shared" si="631"/>
        <v>-4.6464435389779486E-4</v>
      </c>
      <c r="AI998" s="96">
        <f t="shared" si="632"/>
        <v>984.34670291147927</v>
      </c>
      <c r="AJ998" s="5">
        <f t="shared" si="597"/>
        <v>0</v>
      </c>
      <c r="AK998" s="5">
        <f t="shared" si="600"/>
        <v>0</v>
      </c>
      <c r="AL998" s="5">
        <f t="shared" si="602"/>
        <v>0</v>
      </c>
      <c r="AM998" s="95">
        <f t="shared" si="609"/>
        <v>1.4285714285714299E-3</v>
      </c>
      <c r="AN998" s="95">
        <f t="shared" si="610"/>
        <v>-5.0000000000000001E-3</v>
      </c>
      <c r="AO998" s="78">
        <f t="shared" si="611"/>
        <v>0.28571428571428598</v>
      </c>
      <c r="AP998" s="8">
        <f t="shared" si="612"/>
        <v>22.222222222222243</v>
      </c>
      <c r="AQ998" s="8">
        <f t="shared" si="606"/>
        <v>41.666666666666686</v>
      </c>
      <c r="AR998" s="8">
        <f t="shared" si="595"/>
        <v>-1</v>
      </c>
      <c r="AS998" s="114">
        <f t="shared" si="601"/>
        <v>-66800</v>
      </c>
      <c r="AT998" s="103">
        <f t="shared" si="625"/>
        <v>0.67093191694833409</v>
      </c>
      <c r="AU998" s="5">
        <f t="shared" si="598"/>
        <v>0.2</v>
      </c>
      <c r="AW998" s="210">
        <f t="shared" si="599"/>
        <v>0.24999999999999994</v>
      </c>
      <c r="AX998" s="276">
        <f t="shared" si="604"/>
        <v>2.351281558123567E-2</v>
      </c>
      <c r="AY998" s="19">
        <f t="shared" si="626"/>
        <v>0.44369488735093582</v>
      </c>
    </row>
    <row r="999" spans="1:51">
      <c r="A999" s="4">
        <v>39780</v>
      </c>
      <c r="B999" s="9">
        <f t="shared" si="594"/>
        <v>39780</v>
      </c>
      <c r="C999" s="5">
        <v>0.2</v>
      </c>
      <c r="D999" s="5">
        <v>0.23</v>
      </c>
      <c r="E999" s="5">
        <v>0.2</v>
      </c>
      <c r="F999" s="5">
        <v>0.2</v>
      </c>
      <c r="G999" s="6">
        <v>0</v>
      </c>
      <c r="H999" s="112">
        <v>0.2</v>
      </c>
      <c r="I999" s="19">
        <f t="shared" si="613"/>
        <v>0</v>
      </c>
      <c r="J999" s="8">
        <f t="shared" si="614"/>
        <v>0.30244655678480986</v>
      </c>
      <c r="K999" s="8">
        <f t="shared" si="615"/>
        <v>0.18555344321519024</v>
      </c>
      <c r="L999" s="8">
        <f t="shared" si="616"/>
        <v>0.24400000000000005</v>
      </c>
      <c r="M999" s="19">
        <f t="shared" si="617"/>
        <v>0.62997005899834591</v>
      </c>
      <c r="N999" s="19">
        <f t="shared" si="618"/>
        <v>3.3160978594878307E-2</v>
      </c>
      <c r="O999" s="19">
        <f t="shared" si="619"/>
        <v>-1.3419077755471943E-2</v>
      </c>
      <c r="P999" s="19">
        <f t="shared" si="620"/>
        <v>-2.5657694600383082E-2</v>
      </c>
      <c r="Q999" s="214"/>
      <c r="R999" s="305"/>
      <c r="S999" s="215"/>
      <c r="T999" t="str">
        <f t="shared" si="621"/>
        <v/>
      </c>
      <c r="U999" t="str">
        <f t="shared" si="622"/>
        <v/>
      </c>
      <c r="V999" t="str">
        <f t="shared" si="623"/>
        <v/>
      </c>
      <c r="W999" t="str">
        <f t="shared" si="624"/>
        <v/>
      </c>
      <c r="X999" s="10"/>
      <c r="Y999" s="219">
        <f t="shared" si="603"/>
        <v>-5.5164835164835157E-3</v>
      </c>
      <c r="Z999" s="78">
        <f t="shared" si="605"/>
        <v>0.22189261051961359</v>
      </c>
      <c r="AA999" s="78">
        <f t="shared" si="628"/>
        <v>0.23992911705511921</v>
      </c>
      <c r="AB999" s="74">
        <f t="shared" si="596"/>
        <v>998</v>
      </c>
      <c r="AC999" s="80">
        <f t="shared" si="607"/>
        <v>-5.2744789438361091E-3</v>
      </c>
      <c r="AD999" s="79">
        <f t="shared" si="627"/>
        <v>-1.803650653550562E-2</v>
      </c>
      <c r="AE999" s="81">
        <f t="shared" si="608"/>
        <v>-1.2762027591669511E-2</v>
      </c>
      <c r="AF999" s="19">
        <f t="shared" si="630"/>
        <v>-7.5174312967450599E-2</v>
      </c>
      <c r="AG999" s="93">
        <f t="shared" si="629"/>
        <v>-9.0418693659251551E-2</v>
      </c>
      <c r="AH999" s="91">
        <f t="shared" si="631"/>
        <v>-4.3476115606198932E-4</v>
      </c>
      <c r="AI999" s="96">
        <f t="shared" si="632"/>
        <v>984.32681282582143</v>
      </c>
      <c r="AJ999" s="5">
        <f t="shared" si="597"/>
        <v>0</v>
      </c>
      <c r="AK999" s="5">
        <f t="shared" si="600"/>
        <v>0</v>
      </c>
      <c r="AL999" s="5">
        <f t="shared" si="602"/>
        <v>0</v>
      </c>
      <c r="AM999" s="95">
        <f t="shared" si="609"/>
        <v>7.1428571428571494E-4</v>
      </c>
      <c r="AN999" s="95">
        <f t="shared" si="610"/>
        <v>-5.0000000000000001E-3</v>
      </c>
      <c r="AO999" s="78">
        <f t="shared" si="611"/>
        <v>0.14285714285714299</v>
      </c>
      <c r="AP999" s="8">
        <f t="shared" si="612"/>
        <v>12.500000000000014</v>
      </c>
      <c r="AQ999" s="8">
        <f t="shared" si="606"/>
        <v>41.666666666666686</v>
      </c>
      <c r="AR999" s="8">
        <f t="shared" si="595"/>
        <v>-1</v>
      </c>
      <c r="AS999" s="114">
        <f t="shared" si="601"/>
        <v>0</v>
      </c>
      <c r="AT999" s="103">
        <f t="shared" si="625"/>
        <v>0.64055907172995785</v>
      </c>
      <c r="AU999" s="5">
        <f t="shared" si="598"/>
        <v>0.2</v>
      </c>
      <c r="AW999" s="210">
        <f t="shared" si="599"/>
        <v>0.15</v>
      </c>
      <c r="AX999" s="276">
        <f t="shared" si="604"/>
        <v>2.9610085556983138E-2</v>
      </c>
      <c r="AY999" s="19">
        <f t="shared" si="626"/>
        <v>0.2593168799662332</v>
      </c>
    </row>
    <row r="1000" spans="1:51">
      <c r="A1000" s="4">
        <v>39783</v>
      </c>
      <c r="B1000" s="9">
        <f t="shared" si="594"/>
        <v>39783</v>
      </c>
      <c r="C1000" s="5">
        <v>0.21</v>
      </c>
      <c r="D1000" s="5">
        <v>0.23</v>
      </c>
      <c r="E1000" s="5">
        <v>0.21</v>
      </c>
      <c r="F1000" s="5">
        <v>0.21</v>
      </c>
      <c r="G1000" s="6">
        <v>0</v>
      </c>
      <c r="H1000" s="112">
        <v>0.21</v>
      </c>
      <c r="I1000" s="19">
        <f t="shared" si="613"/>
        <v>4.9999999999999906E-2</v>
      </c>
      <c r="J1000" s="8">
        <f t="shared" si="614"/>
        <v>0.29621387729022042</v>
      </c>
      <c r="K1000" s="8">
        <f t="shared" si="615"/>
        <v>0.18378612270977968</v>
      </c>
      <c r="L1000" s="8">
        <f t="shared" si="616"/>
        <v>0.24000000000000005</v>
      </c>
      <c r="M1000" s="19">
        <f t="shared" si="617"/>
        <v>0.61173146765807584</v>
      </c>
      <c r="N1000" s="19">
        <f t="shared" si="618"/>
        <v>-2.8951520917151953E-2</v>
      </c>
      <c r="O1000" s="19">
        <f t="shared" si="619"/>
        <v>-2.0607539926546372E-2</v>
      </c>
      <c r="P1000" s="19">
        <f t="shared" si="620"/>
        <v>-9.524590192384436E-3</v>
      </c>
      <c r="Q1000" s="214"/>
      <c r="R1000" s="305"/>
      <c r="S1000" s="215"/>
      <c r="T1000" t="str">
        <f t="shared" si="621"/>
        <v/>
      </c>
      <c r="U1000" t="str">
        <f t="shared" si="622"/>
        <v/>
      </c>
      <c r="V1000" t="str">
        <f t="shared" si="623"/>
        <v/>
      </c>
      <c r="W1000" t="str">
        <f t="shared" si="624"/>
        <v/>
      </c>
      <c r="X1000" s="10"/>
      <c r="Y1000" s="219">
        <f t="shared" si="603"/>
        <v>-4.8131868131868118E-3</v>
      </c>
      <c r="Z1000" s="78">
        <f t="shared" si="605"/>
        <v>0.2200611484995931</v>
      </c>
      <c r="AA1000" s="78">
        <f t="shared" si="628"/>
        <v>0.23771436239304039</v>
      </c>
      <c r="AB1000" s="74">
        <f t="shared" si="596"/>
        <v>999</v>
      </c>
      <c r="AC1000" s="80">
        <f t="shared" si="607"/>
        <v>-3.9129490414222222E-3</v>
      </c>
      <c r="AD1000" s="79">
        <f t="shared" si="627"/>
        <v>-1.7653213893447289E-2</v>
      </c>
      <c r="AE1000" s="81">
        <f t="shared" si="608"/>
        <v>-1.3740264852025067E-2</v>
      </c>
      <c r="AF1000" s="19">
        <f t="shared" si="630"/>
        <v>-7.4262294106820559E-2</v>
      </c>
      <c r="AG1000" s="93">
        <f t="shared" si="629"/>
        <v>-0.25813543231696956</v>
      </c>
      <c r="AH1000" s="91">
        <f t="shared" si="631"/>
        <v>-3.4000117635407868E-4</v>
      </c>
      <c r="AI1000" s="96">
        <f t="shared" si="632"/>
        <v>984.28400048240087</v>
      </c>
      <c r="AJ1000" s="5">
        <f t="shared" si="597"/>
        <v>9.9999999999999811E-3</v>
      </c>
      <c r="AK1000" s="5">
        <f t="shared" si="600"/>
        <v>9.9999999999999811E-3</v>
      </c>
      <c r="AL1000" s="5">
        <f t="shared" si="602"/>
        <v>0</v>
      </c>
      <c r="AM1000" s="95">
        <f t="shared" si="609"/>
        <v>7.1428571428571298E-4</v>
      </c>
      <c r="AN1000" s="95">
        <f t="shared" si="610"/>
        <v>-5.0000000000000001E-3</v>
      </c>
      <c r="AO1000" s="78">
        <f t="shared" si="611"/>
        <v>0.1428571428571426</v>
      </c>
      <c r="AP1000" s="8">
        <f t="shared" si="612"/>
        <v>12.499999999999972</v>
      </c>
      <c r="AQ1000" s="8">
        <f t="shared" si="606"/>
        <v>41.666666666666615</v>
      </c>
      <c r="AR1000" s="8">
        <f t="shared" si="595"/>
        <v>-1</v>
      </c>
      <c r="AS1000" s="114">
        <f t="shared" si="601"/>
        <v>0</v>
      </c>
      <c r="AT1000" s="103">
        <f t="shared" si="625"/>
        <v>0.653835800807537</v>
      </c>
      <c r="AU1000" s="5">
        <f t="shared" si="598"/>
        <v>0.21</v>
      </c>
      <c r="AW1000" s="210">
        <f t="shared" si="599"/>
        <v>9.523809523809533E-2</v>
      </c>
      <c r="AX1000" s="276">
        <f t="shared" si="604"/>
        <v>3.2625111403870061E-2</v>
      </c>
      <c r="AY1000" s="19">
        <f t="shared" si="626"/>
        <v>0.10182428689997046</v>
      </c>
    </row>
    <row r="1001" spans="1:51">
      <c r="A1001" s="4">
        <v>39784</v>
      </c>
      <c r="B1001" s="9">
        <f t="shared" si="594"/>
        <v>39784</v>
      </c>
      <c r="C1001" s="5">
        <v>0.21</v>
      </c>
      <c r="D1001" s="5">
        <v>0.21</v>
      </c>
      <c r="E1001" s="5">
        <v>0.19</v>
      </c>
      <c r="F1001" s="5">
        <v>0.19</v>
      </c>
      <c r="G1001" s="6">
        <v>110700</v>
      </c>
      <c r="H1001" s="112">
        <v>0.19</v>
      </c>
      <c r="I1001" s="19">
        <f t="shared" si="613"/>
        <v>-9.5238095238095191E-2</v>
      </c>
      <c r="J1001" s="8">
        <f t="shared" si="614"/>
        <v>0.29258765190476815</v>
      </c>
      <c r="K1001" s="8">
        <f t="shared" si="615"/>
        <v>0.17841234809523196</v>
      </c>
      <c r="L1001" s="8">
        <f t="shared" si="616"/>
        <v>0.23550000000000004</v>
      </c>
      <c r="M1001" s="19">
        <f t="shared" si="617"/>
        <v>0.63995180282360464</v>
      </c>
      <c r="N1001" s="19">
        <f t="shared" si="618"/>
        <v>4.6131900445740039E-2</v>
      </c>
      <c r="O1001" s="19">
        <f t="shared" si="619"/>
        <v>-1.224191593798764E-2</v>
      </c>
      <c r="P1001" s="19">
        <f t="shared" si="620"/>
        <v>-2.9239283876909196E-2</v>
      </c>
      <c r="Q1001" s="214"/>
      <c r="R1001" s="305"/>
      <c r="S1001" s="215"/>
      <c r="T1001" t="str">
        <f t="shared" si="621"/>
        <v/>
      </c>
      <c r="U1001" t="str">
        <f t="shared" si="622"/>
        <v/>
      </c>
      <c r="V1001" t="str">
        <f t="shared" si="623"/>
        <v/>
      </c>
      <c r="W1001" t="str">
        <f t="shared" si="624"/>
        <v/>
      </c>
      <c r="X1001" s="10"/>
      <c r="Y1001" s="219">
        <f t="shared" si="603"/>
        <v>-5.0769230769230761E-3</v>
      </c>
      <c r="Z1001" s="78">
        <f t="shared" si="605"/>
        <v>0.21543173163065577</v>
      </c>
      <c r="AA1001" s="78">
        <f t="shared" si="628"/>
        <v>0.23418349957595541</v>
      </c>
      <c r="AB1001" s="74">
        <f t="shared" si="596"/>
        <v>1000</v>
      </c>
      <c r="AC1001" s="80">
        <f t="shared" si="607"/>
        <v>-4.0092024746196629E-3</v>
      </c>
      <c r="AD1001" s="79">
        <f t="shared" si="627"/>
        <v>-1.8751767945299647E-2</v>
      </c>
      <c r="AE1001" s="81">
        <f t="shared" si="608"/>
        <v>-1.4742565470679984E-2</v>
      </c>
      <c r="AF1001" s="19">
        <f t="shared" si="630"/>
        <v>-8.0072968331475772E-2</v>
      </c>
      <c r="AG1001" s="93">
        <f t="shared" si="629"/>
        <v>2.4598693256290383E-2</v>
      </c>
      <c r="AH1001" s="91">
        <f t="shared" si="631"/>
        <v>-2.706659926378806E-4</v>
      </c>
      <c r="AI1001" s="96">
        <f t="shared" si="632"/>
        <v>985.04081764421085</v>
      </c>
      <c r="AJ1001" s="5">
        <f t="shared" si="597"/>
        <v>-1.999999999999999E-2</v>
      </c>
      <c r="AK1001" s="5">
        <f t="shared" si="600"/>
        <v>0</v>
      </c>
      <c r="AL1001" s="5">
        <f t="shared" si="602"/>
        <v>-1.999999999999999E-2</v>
      </c>
      <c r="AM1001" s="95">
        <f t="shared" si="609"/>
        <v>7.1428571428571298E-4</v>
      </c>
      <c r="AN1001" s="95">
        <f t="shared" si="610"/>
        <v>-4.9999999999999984E-3</v>
      </c>
      <c r="AO1001" s="78">
        <f t="shared" si="611"/>
        <v>0.14285714285714265</v>
      </c>
      <c r="AP1001" s="8">
        <f t="shared" si="612"/>
        <v>12.499999999999972</v>
      </c>
      <c r="AQ1001" s="8">
        <f t="shared" si="606"/>
        <v>41.666666666666629</v>
      </c>
      <c r="AR1001" s="8">
        <f t="shared" si="595"/>
        <v>-1</v>
      </c>
      <c r="AS1001" s="114">
        <f t="shared" si="601"/>
        <v>-110700</v>
      </c>
      <c r="AT1001" s="103">
        <f t="shared" si="625"/>
        <v>0.43938151575494905</v>
      </c>
      <c r="AU1001" s="5">
        <f t="shared" si="598"/>
        <v>0.19</v>
      </c>
      <c r="AW1001" s="210">
        <f t="shared" si="599"/>
        <v>0.10526315789473679</v>
      </c>
      <c r="AX1001" s="276">
        <f t="shared" si="604"/>
        <v>3.5127452404815129E-2</v>
      </c>
      <c r="AY1001" s="19">
        <f t="shared" si="626"/>
        <v>7.6699845403385675E-2</v>
      </c>
    </row>
    <row r="1002" spans="1:51">
      <c r="A1002" s="4">
        <v>39785</v>
      </c>
      <c r="B1002" s="9">
        <f t="shared" si="594"/>
        <v>39785</v>
      </c>
      <c r="C1002" s="5">
        <v>0.23</v>
      </c>
      <c r="D1002" s="5">
        <v>0.23</v>
      </c>
      <c r="E1002" s="5">
        <v>0.23</v>
      </c>
      <c r="F1002" s="5">
        <v>0.23</v>
      </c>
      <c r="G1002" s="6">
        <v>200</v>
      </c>
      <c r="H1002" s="112">
        <v>0.23</v>
      </c>
      <c r="I1002" s="19">
        <f t="shared" si="613"/>
        <v>0.21052631578947373</v>
      </c>
      <c r="J1002" s="8">
        <f t="shared" si="614"/>
        <v>0.28383225107084181</v>
      </c>
      <c r="K1002" s="8">
        <f t="shared" si="615"/>
        <v>0.18116774892915832</v>
      </c>
      <c r="L1002" s="8">
        <f t="shared" si="616"/>
        <v>0.23250000000000007</v>
      </c>
      <c r="M1002" s="19">
        <f t="shared" si="617"/>
        <v>0.56668199913345607</v>
      </c>
      <c r="N1002" s="19">
        <f t="shared" si="618"/>
        <v>-0.11449269049148152</v>
      </c>
      <c r="O1002" s="19">
        <f t="shared" si="619"/>
        <v>-2.9924027131452771E-2</v>
      </c>
      <c r="P1002" s="19">
        <f t="shared" si="620"/>
        <v>1.5444002970330287E-2</v>
      </c>
      <c r="Q1002" s="214"/>
      <c r="R1002" s="305"/>
      <c r="S1002" s="215"/>
      <c r="T1002" t="str">
        <f t="shared" si="621"/>
        <v/>
      </c>
      <c r="U1002" t="str">
        <f t="shared" si="622"/>
        <v/>
      </c>
      <c r="V1002" t="str">
        <f t="shared" si="623"/>
        <v/>
      </c>
      <c r="W1002" t="str">
        <f t="shared" si="624"/>
        <v/>
      </c>
      <c r="X1002" s="10"/>
      <c r="Y1002" s="219">
        <f t="shared" si="603"/>
        <v>-3.9340659340659336E-3</v>
      </c>
      <c r="Z1002" s="78">
        <f t="shared" si="605"/>
        <v>0.21767524495953477</v>
      </c>
      <c r="AA1002" s="78">
        <f t="shared" si="628"/>
        <v>0.23387392060733472</v>
      </c>
      <c r="AB1002" s="74">
        <f t="shared" si="596"/>
        <v>1001</v>
      </c>
      <c r="AC1002" s="80">
        <f t="shared" si="607"/>
        <v>-1.164888141695972E-3</v>
      </c>
      <c r="AD1002" s="79">
        <f t="shared" si="627"/>
        <v>-1.6198675647799948E-2</v>
      </c>
      <c r="AE1002" s="81">
        <f t="shared" si="608"/>
        <v>-1.5033787506103976E-2</v>
      </c>
      <c r="AF1002" s="19">
        <f t="shared" si="630"/>
        <v>-6.9262428259356454E-2</v>
      </c>
      <c r="AG1002" s="93">
        <f t="shared" si="629"/>
        <v>-0.70944641756800264</v>
      </c>
      <c r="AH1002" s="91">
        <f t="shared" si="631"/>
        <v>-1.302618463834991E-4</v>
      </c>
      <c r="AI1002" s="96">
        <f t="shared" si="632"/>
        <v>990.91062459787508</v>
      </c>
      <c r="AJ1002" s="5">
        <f t="shared" si="597"/>
        <v>4.0000000000000008E-2</v>
      </c>
      <c r="AK1002" s="5">
        <f t="shared" si="600"/>
        <v>4.0000000000000008E-2</v>
      </c>
      <c r="AL1002" s="5">
        <f t="shared" si="602"/>
        <v>0</v>
      </c>
      <c r="AM1002" s="95">
        <f t="shared" si="609"/>
        <v>3.5714285714285704E-3</v>
      </c>
      <c r="AN1002" s="95">
        <f t="shared" si="610"/>
        <v>-4.9999999999999984E-3</v>
      </c>
      <c r="AO1002" s="78">
        <f t="shared" si="611"/>
        <v>0.7142857142857143</v>
      </c>
      <c r="AP1002" s="8">
        <f t="shared" si="612"/>
        <v>41.666666666666671</v>
      </c>
      <c r="AQ1002" s="8">
        <f t="shared" si="606"/>
        <v>64.102564102564116</v>
      </c>
      <c r="AR1002" s="8">
        <f t="shared" si="595"/>
        <v>0</v>
      </c>
      <c r="AS1002" s="114">
        <f t="shared" si="601"/>
        <v>0</v>
      </c>
      <c r="AT1002" s="103">
        <f t="shared" si="625"/>
        <v>0.44186594416303454</v>
      </c>
      <c r="AU1002" s="5">
        <f t="shared" si="598"/>
        <v>0.23</v>
      </c>
      <c r="AW1002" s="210">
        <f t="shared" si="599"/>
        <v>0</v>
      </c>
      <c r="AX1002" s="276">
        <f t="shared" si="604"/>
        <v>3.3902876254308739E-2</v>
      </c>
      <c r="AY1002" s="19">
        <f t="shared" si="626"/>
        <v>-3.486094398176539E-2</v>
      </c>
    </row>
    <row r="1003" spans="1:51">
      <c r="A1003" s="4">
        <v>39786</v>
      </c>
      <c r="B1003" s="9">
        <f t="shared" si="594"/>
        <v>39786</v>
      </c>
      <c r="C1003" s="5">
        <v>0.19</v>
      </c>
      <c r="D1003" s="5">
        <v>0.23</v>
      </c>
      <c r="E1003" s="5">
        <v>0.19</v>
      </c>
      <c r="F1003" s="5">
        <v>0.19</v>
      </c>
      <c r="G1003" s="6">
        <v>0</v>
      </c>
      <c r="H1003" s="112">
        <v>0.19</v>
      </c>
      <c r="I1003" s="19">
        <f t="shared" si="613"/>
        <v>-0.17391304347826089</v>
      </c>
      <c r="J1003" s="8">
        <f t="shared" si="614"/>
        <v>0.27763869458396223</v>
      </c>
      <c r="K1003" s="8">
        <f t="shared" si="615"/>
        <v>0.17836130541603801</v>
      </c>
      <c r="L1003" s="8">
        <f t="shared" si="616"/>
        <v>0.22800000000000012</v>
      </c>
      <c r="M1003" s="19">
        <f t="shared" si="617"/>
        <v>0.55660833461806081</v>
      </c>
      <c r="N1003" s="19">
        <f t="shared" si="618"/>
        <v>-1.7776574041172027E-2</v>
      </c>
      <c r="O1003" s="19">
        <f t="shared" si="619"/>
        <v>-2.1821186505453633E-2</v>
      </c>
      <c r="P1003" s="19">
        <f t="shared" si="620"/>
        <v>-1.5490856014431764E-2</v>
      </c>
      <c r="Q1003" s="214"/>
      <c r="R1003" s="305"/>
      <c r="S1003" s="215"/>
      <c r="T1003" t="str">
        <f t="shared" si="621"/>
        <v/>
      </c>
      <c r="U1003" t="str">
        <f t="shared" si="622"/>
        <v/>
      </c>
      <c r="V1003" t="str">
        <f t="shared" si="623"/>
        <v/>
      </c>
      <c r="W1003" t="str">
        <f t="shared" si="624"/>
        <v/>
      </c>
      <c r="X1003" s="10"/>
      <c r="Y1003" s="219">
        <f t="shared" si="603"/>
        <v>-3.8461538461538464E-3</v>
      </c>
      <c r="Z1003" s="78">
        <f t="shared" si="605"/>
        <v>0.21341325723576643</v>
      </c>
      <c r="AA1003" s="78">
        <f t="shared" si="628"/>
        <v>0.23062725048239197</v>
      </c>
      <c r="AB1003" s="74">
        <f t="shared" si="596"/>
        <v>1002</v>
      </c>
      <c r="AC1003" s="80">
        <f t="shared" si="607"/>
        <v>-1.7441645924172484E-3</v>
      </c>
      <c r="AD1003" s="79">
        <f t="shared" si="627"/>
        <v>-1.7213993246625536E-2</v>
      </c>
      <c r="AE1003" s="81">
        <f t="shared" si="608"/>
        <v>-1.5469828654208288E-2</v>
      </c>
      <c r="AF1003" s="19">
        <f t="shared" si="630"/>
        <v>-7.4639892773381511E-2</v>
      </c>
      <c r="AG1003" s="93">
        <f t="shared" si="629"/>
        <v>0.49728075167621</v>
      </c>
      <c r="AH1003" s="91">
        <f t="shared" si="631"/>
        <v>-1.9899634523701448E-5</v>
      </c>
      <c r="AI1003" s="96">
        <f t="shared" si="632"/>
        <v>994.98370941609596</v>
      </c>
      <c r="AJ1003" s="5">
        <f t="shared" si="597"/>
        <v>-4.0000000000000008E-2</v>
      </c>
      <c r="AK1003" s="5">
        <f t="shared" si="600"/>
        <v>0</v>
      </c>
      <c r="AL1003" s="5">
        <f t="shared" si="602"/>
        <v>-4.0000000000000008E-2</v>
      </c>
      <c r="AM1003" s="95">
        <f t="shared" si="609"/>
        <v>3.5714285714285704E-3</v>
      </c>
      <c r="AN1003" s="95">
        <f t="shared" si="610"/>
        <v>-7.8571428571428559E-3</v>
      </c>
      <c r="AO1003" s="78">
        <f t="shared" si="611"/>
        <v>0.45454545454545447</v>
      </c>
      <c r="AP1003" s="8">
        <f t="shared" si="612"/>
        <v>31.25</v>
      </c>
      <c r="AQ1003" s="8">
        <f t="shared" si="606"/>
        <v>57.692307692307686</v>
      </c>
      <c r="AR1003" s="8">
        <f t="shared" si="595"/>
        <v>-1</v>
      </c>
      <c r="AS1003" s="114">
        <f t="shared" si="601"/>
        <v>0</v>
      </c>
      <c r="AT1003" s="103">
        <f t="shared" si="625"/>
        <v>0.38927558649136373</v>
      </c>
      <c r="AU1003" s="5">
        <f t="shared" si="598"/>
        <v>0.19</v>
      </c>
      <c r="AW1003" s="210">
        <f t="shared" si="599"/>
        <v>0.21052631578947373</v>
      </c>
      <c r="AX1003" s="276">
        <f t="shared" si="604"/>
        <v>3.1079051999937886E-2</v>
      </c>
      <c r="AY1003" s="19">
        <f t="shared" si="626"/>
        <v>-8.3291583675351777E-2</v>
      </c>
    </row>
    <row r="1004" spans="1:51">
      <c r="A1004" s="4">
        <v>39787</v>
      </c>
      <c r="B1004" s="9">
        <f t="shared" si="594"/>
        <v>39787</v>
      </c>
      <c r="C1004" s="5">
        <v>0.19</v>
      </c>
      <c r="D1004" s="5">
        <v>0.19</v>
      </c>
      <c r="E1004" s="5">
        <v>0.19</v>
      </c>
      <c r="F1004" s="5">
        <v>0.19</v>
      </c>
      <c r="G1004" s="6">
        <v>3100</v>
      </c>
      <c r="H1004" s="112">
        <v>0.19</v>
      </c>
      <c r="I1004" s="19">
        <f t="shared" si="613"/>
        <v>0</v>
      </c>
      <c r="J1004" s="8">
        <f t="shared" si="614"/>
        <v>0.27618593556827836</v>
      </c>
      <c r="K1004" s="8">
        <f t="shared" si="615"/>
        <v>0.17381406443172182</v>
      </c>
      <c r="L1004" s="8">
        <f t="shared" si="616"/>
        <v>0.22500000000000009</v>
      </c>
      <c r="M1004" s="19">
        <f t="shared" si="617"/>
        <v>0.58897346121706151</v>
      </c>
      <c r="N1004" s="19">
        <f t="shared" si="618"/>
        <v>5.8147039104632411E-2</v>
      </c>
      <c r="O1004" s="19">
        <f t="shared" si="619"/>
        <v>-5.2325523928168881E-3</v>
      </c>
      <c r="P1004" s="19">
        <f t="shared" si="620"/>
        <v>-2.5494548684253521E-2</v>
      </c>
      <c r="Q1004" s="214"/>
      <c r="R1004" s="305"/>
      <c r="S1004" s="215"/>
      <c r="T1004" t="str">
        <f t="shared" si="621"/>
        <v/>
      </c>
      <c r="U1004" t="str">
        <f t="shared" si="622"/>
        <v/>
      </c>
      <c r="V1004" t="str">
        <f t="shared" si="623"/>
        <v/>
      </c>
      <c r="W1004" t="str">
        <f t="shared" si="624"/>
        <v/>
      </c>
      <c r="X1004" s="10"/>
      <c r="Y1004" s="219">
        <f t="shared" si="603"/>
        <v>-3.4945054945054953E-3</v>
      </c>
      <c r="Z1004" s="78">
        <f t="shared" si="605"/>
        <v>0.20980761562145839</v>
      </c>
      <c r="AA1004" s="78">
        <f t="shared" si="628"/>
        <v>0.22762083394669497</v>
      </c>
      <c r="AB1004" s="74">
        <f t="shared" si="596"/>
        <v>1003</v>
      </c>
      <c r="AC1004" s="80">
        <f t="shared" si="607"/>
        <v>-1.8747117368226318E-3</v>
      </c>
      <c r="AD1004" s="79">
        <f t="shared" si="627"/>
        <v>-1.7813218325236579E-2</v>
      </c>
      <c r="AE1004" s="81">
        <f t="shared" si="608"/>
        <v>-1.5938506588413948E-2</v>
      </c>
      <c r="AF1004" s="19">
        <f t="shared" si="630"/>
        <v>-7.8258294798305414E-2</v>
      </c>
      <c r="AG1004" s="93">
        <f t="shared" si="629"/>
        <v>7.4847950114878409E-2</v>
      </c>
      <c r="AH1004" s="91">
        <f t="shared" si="631"/>
        <v>8.2772138952019893E-5</v>
      </c>
      <c r="AI1004" s="96">
        <f t="shared" si="632"/>
        <v>998.55079275943126</v>
      </c>
      <c r="AJ1004" s="5">
        <f t="shared" si="597"/>
        <v>0</v>
      </c>
      <c r="AK1004" s="5">
        <f t="shared" si="600"/>
        <v>0</v>
      </c>
      <c r="AL1004" s="5">
        <f t="shared" si="602"/>
        <v>0</v>
      </c>
      <c r="AM1004" s="95">
        <f t="shared" si="609"/>
        <v>3.5714285714285704E-3</v>
      </c>
      <c r="AN1004" s="95">
        <f t="shared" si="610"/>
        <v>-7.8571428571428559E-3</v>
      </c>
      <c r="AO1004" s="78">
        <f t="shared" si="611"/>
        <v>0.45454545454545447</v>
      </c>
      <c r="AP1004" s="8">
        <f t="shared" si="612"/>
        <v>31.25</v>
      </c>
      <c r="AQ1004" s="8">
        <f t="shared" si="606"/>
        <v>57.692307692307686</v>
      </c>
      <c r="AR1004" s="8">
        <f t="shared" si="595"/>
        <v>0</v>
      </c>
      <c r="AS1004" s="114">
        <f t="shared" si="601"/>
        <v>0</v>
      </c>
      <c r="AT1004" s="103">
        <f t="shared" si="625"/>
        <v>0.38772628065220183</v>
      </c>
      <c r="AU1004" s="5">
        <f t="shared" si="598"/>
        <v>0.19</v>
      </c>
      <c r="AW1004" s="210">
        <f t="shared" si="599"/>
        <v>0</v>
      </c>
      <c r="AX1004" s="276">
        <f t="shared" si="604"/>
        <v>2.7912796374709031E-2</v>
      </c>
      <c r="AY1004" s="19">
        <f t="shared" si="626"/>
        <v>-0.10187748407625762</v>
      </c>
    </row>
    <row r="1005" spans="1:51">
      <c r="A1005" s="4">
        <v>39790</v>
      </c>
      <c r="B1005" s="9">
        <f t="shared" si="594"/>
        <v>39790</v>
      </c>
      <c r="C1005" s="5">
        <v>0.2</v>
      </c>
      <c r="D1005" s="5">
        <v>0.2</v>
      </c>
      <c r="E1005" s="5">
        <v>0.2</v>
      </c>
      <c r="F1005" s="5">
        <v>0.2</v>
      </c>
      <c r="G1005" s="6">
        <v>14000</v>
      </c>
      <c r="H1005" s="112">
        <v>0.2</v>
      </c>
      <c r="I1005" s="19">
        <f t="shared" si="613"/>
        <v>5.2631578947368467E-2</v>
      </c>
      <c r="J1005" s="8">
        <f t="shared" si="614"/>
        <v>0.27163869458396289</v>
      </c>
      <c r="K1005" s="8">
        <f t="shared" si="615"/>
        <v>0.17236130541603722</v>
      </c>
      <c r="L1005" s="8">
        <f t="shared" si="616"/>
        <v>0.22200000000000006</v>
      </c>
      <c r="M1005" s="19">
        <f t="shared" si="617"/>
        <v>0.57598420323108368</v>
      </c>
      <c r="N1005" s="19">
        <f t="shared" si="618"/>
        <v>-2.2054063283491042E-2</v>
      </c>
      <c r="O1005" s="19">
        <f t="shared" si="619"/>
        <v>-1.6464419069563037E-2</v>
      </c>
      <c r="P1005" s="19">
        <f t="shared" si="620"/>
        <v>-8.3581211936693874E-3</v>
      </c>
      <c r="Q1005" s="214"/>
      <c r="R1005" s="305"/>
      <c r="S1005" s="215"/>
      <c r="T1005" t="str">
        <f t="shared" si="621"/>
        <v/>
      </c>
      <c r="U1005" t="str">
        <f t="shared" si="622"/>
        <v/>
      </c>
      <c r="V1005" t="str">
        <f t="shared" si="623"/>
        <v/>
      </c>
      <c r="W1005" t="str">
        <f t="shared" si="624"/>
        <v/>
      </c>
      <c r="X1005" s="10"/>
      <c r="Y1005" s="219">
        <f t="shared" si="603"/>
        <v>-2.5934065934065929E-3</v>
      </c>
      <c r="Z1005" s="78">
        <f t="shared" si="605"/>
        <v>0.20829724281575379</v>
      </c>
      <c r="AA1005" s="78">
        <f t="shared" si="628"/>
        <v>0.22557689223463953</v>
      </c>
      <c r="AB1005" s="74">
        <f t="shared" si="596"/>
        <v>1004</v>
      </c>
      <c r="AC1005" s="80">
        <f t="shared" si="607"/>
        <v>-1.0729142643774343E-3</v>
      </c>
      <c r="AD1005" s="79">
        <f t="shared" si="627"/>
        <v>-1.727964941888574E-2</v>
      </c>
      <c r="AE1005" s="81">
        <f t="shared" si="608"/>
        <v>-1.6206735154508305E-2</v>
      </c>
      <c r="AF1005" s="19">
        <f t="shared" si="630"/>
        <v>-7.66020368828908E-2</v>
      </c>
      <c r="AG1005" s="93">
        <f t="shared" si="629"/>
        <v>-0.42769107201735956</v>
      </c>
      <c r="AH1005" s="91">
        <f t="shared" si="631"/>
        <v>2.1021650501000232E-4</v>
      </c>
      <c r="AI1005" s="96">
        <f t="shared" si="632"/>
        <v>1002.0092563812408</v>
      </c>
      <c r="AJ1005" s="5">
        <f t="shared" si="597"/>
        <v>1.0000000000000009E-2</v>
      </c>
      <c r="AK1005" s="5">
        <f t="shared" si="600"/>
        <v>1.0000000000000009E-2</v>
      </c>
      <c r="AL1005" s="5">
        <f t="shared" si="602"/>
        <v>0</v>
      </c>
      <c r="AM1005" s="95">
        <f t="shared" si="609"/>
        <v>4.2857142857142859E-3</v>
      </c>
      <c r="AN1005" s="95">
        <f t="shared" si="610"/>
        <v>-7.8571428571428559E-3</v>
      </c>
      <c r="AO1005" s="78">
        <f t="shared" si="611"/>
        <v>0.54545454545454553</v>
      </c>
      <c r="AP1005" s="8">
        <f t="shared" si="612"/>
        <v>35.294117647058826</v>
      </c>
      <c r="AQ1005" s="8">
        <f t="shared" si="606"/>
        <v>52.173913043478258</v>
      </c>
      <c r="AR1005" s="8">
        <f t="shared" si="595"/>
        <v>0</v>
      </c>
      <c r="AS1005" s="114">
        <f t="shared" si="601"/>
        <v>0</v>
      </c>
      <c r="AT1005" s="103">
        <f t="shared" si="625"/>
        <v>0.34816093480281501</v>
      </c>
      <c r="AU1005" s="5">
        <f t="shared" si="598"/>
        <v>0.2</v>
      </c>
      <c r="AW1005" s="210">
        <f t="shared" si="599"/>
        <v>0</v>
      </c>
      <c r="AX1005" s="276">
        <f t="shared" si="604"/>
        <v>2.3167894275221416E-2</v>
      </c>
      <c r="AY1005" s="19">
        <f t="shared" si="626"/>
        <v>-0.16999020935741257</v>
      </c>
    </row>
    <row r="1006" spans="1:51">
      <c r="A1006" s="4">
        <v>39791</v>
      </c>
      <c r="B1006" s="9">
        <f t="shared" si="594"/>
        <v>39791</v>
      </c>
      <c r="C1006" s="5">
        <v>0.23</v>
      </c>
      <c r="D1006" s="5">
        <v>0.25</v>
      </c>
      <c r="E1006" s="5">
        <v>0.23</v>
      </c>
      <c r="F1006" s="5">
        <v>0.25</v>
      </c>
      <c r="G1006" s="6">
        <v>18800</v>
      </c>
      <c r="H1006" s="112">
        <v>0.25</v>
      </c>
      <c r="I1006" s="19">
        <f t="shared" si="613"/>
        <v>0.24999999999999994</v>
      </c>
      <c r="J1006" s="8">
        <f t="shared" si="614"/>
        <v>0.26743274706497544</v>
      </c>
      <c r="K1006" s="8">
        <f t="shared" si="615"/>
        <v>0.17456725293502459</v>
      </c>
      <c r="L1006" s="8">
        <f t="shared" si="616"/>
        <v>0.22100000000000003</v>
      </c>
      <c r="M1006" s="19">
        <f t="shared" si="617"/>
        <v>0.53197545684307801</v>
      </c>
      <c r="N1006" s="19">
        <f t="shared" si="618"/>
        <v>-7.6406169025349899E-2</v>
      </c>
      <c r="O1006" s="19">
        <f t="shared" si="619"/>
        <v>-1.5483609672875244E-2</v>
      </c>
      <c r="P1006" s="19">
        <f t="shared" si="620"/>
        <v>1.2798391806460037E-2</v>
      </c>
      <c r="Q1006" s="214"/>
      <c r="R1006" s="305"/>
      <c r="S1006" s="215"/>
      <c r="T1006" t="str">
        <f t="shared" si="621"/>
        <v/>
      </c>
      <c r="U1006" t="str">
        <f t="shared" si="622"/>
        <v/>
      </c>
      <c r="V1006" t="str">
        <f t="shared" si="623"/>
        <v/>
      </c>
      <c r="W1006" t="str">
        <f t="shared" si="624"/>
        <v/>
      </c>
      <c r="X1006" s="10"/>
      <c r="Y1006" s="219">
        <f t="shared" si="603"/>
        <v>-3.7362637362637398E-4</v>
      </c>
      <c r="Z1006" s="78">
        <f t="shared" si="605"/>
        <v>0.21471946742212772</v>
      </c>
      <c r="AA1006" s="78">
        <f t="shared" si="628"/>
        <v>0.22738420220927621</v>
      </c>
      <c r="AB1006" s="74">
        <f t="shared" si="596"/>
        <v>1005</v>
      </c>
      <c r="AC1006" s="80">
        <f t="shared" si="607"/>
        <v>2.8336002938878467E-3</v>
      </c>
      <c r="AD1006" s="79">
        <f t="shared" si="627"/>
        <v>-1.2664734787148496E-2</v>
      </c>
      <c r="AE1006" s="81">
        <f t="shared" si="608"/>
        <v>-1.5498335081036343E-2</v>
      </c>
      <c r="AF1006" s="19">
        <f t="shared" si="630"/>
        <v>-5.5697514005358786E-2</v>
      </c>
      <c r="AG1006" s="93">
        <f t="shared" si="629"/>
        <v>-3.6410314299736357</v>
      </c>
      <c r="AH1006" s="91">
        <f t="shared" si="631"/>
        <v>4.3041987326662576E-4</v>
      </c>
      <c r="AI1006" s="96">
        <f t="shared" si="632"/>
        <v>1002.6217540456613</v>
      </c>
      <c r="AJ1006" s="5">
        <f t="shared" si="597"/>
        <v>4.9999999999999989E-2</v>
      </c>
      <c r="AK1006" s="5">
        <f t="shared" si="600"/>
        <v>4.9999999999999989E-2</v>
      </c>
      <c r="AL1006" s="5">
        <f t="shared" si="602"/>
        <v>0</v>
      </c>
      <c r="AM1006" s="95">
        <f t="shared" si="609"/>
        <v>7.8571428571428559E-3</v>
      </c>
      <c r="AN1006" s="95">
        <f t="shared" si="610"/>
        <v>-7.1428571428571409E-3</v>
      </c>
      <c r="AO1006" s="78">
        <f t="shared" si="611"/>
        <v>1.1000000000000001</v>
      </c>
      <c r="AP1006" s="8">
        <f t="shared" si="612"/>
        <v>52.38095238095238</v>
      </c>
      <c r="AQ1006" s="8">
        <f t="shared" si="606"/>
        <v>57.89473684210526</v>
      </c>
      <c r="AR1006" s="8">
        <f t="shared" si="595"/>
        <v>1</v>
      </c>
      <c r="AS1006" s="114">
        <f t="shared" si="601"/>
        <v>18800</v>
      </c>
      <c r="AT1006" s="103">
        <f t="shared" si="625"/>
        <v>0.36881480509253184</v>
      </c>
      <c r="AU1006" s="5">
        <f t="shared" si="598"/>
        <v>0.25</v>
      </c>
      <c r="AW1006" s="210">
        <f t="shared" si="599"/>
        <v>8.6956521739130391E-2</v>
      </c>
      <c r="AX1006" s="276">
        <f t="shared" si="604"/>
        <v>1.6401827577931176E-2</v>
      </c>
      <c r="AY1006" s="19">
        <f t="shared" si="626"/>
        <v>-0.29204495742743014</v>
      </c>
    </row>
    <row r="1007" spans="1:51">
      <c r="A1007" s="4">
        <v>39792</v>
      </c>
      <c r="B1007" s="9">
        <f t="shared" si="594"/>
        <v>39792</v>
      </c>
      <c r="C1007" s="5">
        <v>0.23</v>
      </c>
      <c r="D1007" s="5">
        <v>0.23</v>
      </c>
      <c r="E1007" s="5">
        <v>0.23</v>
      </c>
      <c r="F1007" s="5">
        <v>0.23</v>
      </c>
      <c r="G1007" s="6">
        <v>8200</v>
      </c>
      <c r="H1007" s="112">
        <v>0.23</v>
      </c>
      <c r="I1007" s="19">
        <f t="shared" si="613"/>
        <v>-7.999999999999996E-2</v>
      </c>
      <c r="J1007" s="8">
        <f t="shared" si="614"/>
        <v>0.26472135954999576</v>
      </c>
      <c r="K1007" s="8">
        <f t="shared" si="615"/>
        <v>0.1752786404500043</v>
      </c>
      <c r="L1007" s="8">
        <f t="shared" si="616"/>
        <v>0.22000000000000003</v>
      </c>
      <c r="M1007" s="19">
        <f t="shared" si="617"/>
        <v>0.51028875435340737</v>
      </c>
      <c r="N1007" s="19">
        <f t="shared" si="618"/>
        <v>-4.0766359069207544E-2</v>
      </c>
      <c r="O1007" s="19">
        <f t="shared" si="619"/>
        <v>-1.0138577061846959E-2</v>
      </c>
      <c r="P1007" s="19">
        <f t="shared" si="620"/>
        <v>4.075148706409959E-3</v>
      </c>
      <c r="Q1007" s="214"/>
      <c r="R1007" s="305"/>
      <c r="S1007" s="215"/>
      <c r="T1007" t="str">
        <f t="shared" si="621"/>
        <v/>
      </c>
      <c r="U1007" t="str">
        <f t="shared" si="622"/>
        <v/>
      </c>
      <c r="V1007" t="str">
        <f t="shared" si="623"/>
        <v/>
      </c>
      <c r="W1007" t="str">
        <f t="shared" si="624"/>
        <v/>
      </c>
      <c r="X1007" s="10"/>
      <c r="Y1007" s="219">
        <f t="shared" si="603"/>
        <v>9.0109890109890103E-4</v>
      </c>
      <c r="Z1007" s="78">
        <f t="shared" si="605"/>
        <v>0.21707266943912004</v>
      </c>
      <c r="AA1007" s="78">
        <f t="shared" si="628"/>
        <v>0.22757777124578979</v>
      </c>
      <c r="AB1007" s="74">
        <f t="shared" si="596"/>
        <v>1006</v>
      </c>
      <c r="AC1007" s="80">
        <f t="shared" si="607"/>
        <v>3.9945866194932757E-3</v>
      </c>
      <c r="AD1007" s="79">
        <f t="shared" si="627"/>
        <v>-1.0505101806669748E-2</v>
      </c>
      <c r="AE1007" s="81">
        <f t="shared" si="608"/>
        <v>-1.4499688426163023E-2</v>
      </c>
      <c r="AF1007" s="19">
        <f t="shared" si="630"/>
        <v>-4.616049163836819E-2</v>
      </c>
      <c r="AG1007" s="93">
        <f t="shared" si="629"/>
        <v>0.40972127512469148</v>
      </c>
      <c r="AH1007" s="91">
        <f t="shared" si="631"/>
        <v>6.3574540095041464E-4</v>
      </c>
      <c r="AI1007" s="96">
        <f t="shared" si="632"/>
        <v>1002.6360626163462</v>
      </c>
      <c r="AJ1007" s="5">
        <f t="shared" si="597"/>
        <v>-1.999999999999999E-2</v>
      </c>
      <c r="AK1007" s="5">
        <f t="shared" si="600"/>
        <v>0</v>
      </c>
      <c r="AL1007" s="5">
        <f t="shared" si="602"/>
        <v>-1.999999999999999E-2</v>
      </c>
      <c r="AM1007" s="95">
        <f t="shared" si="609"/>
        <v>7.8571428571428559E-3</v>
      </c>
      <c r="AN1007" s="95">
        <f t="shared" si="610"/>
        <v>-7.8571428571428559E-3</v>
      </c>
      <c r="AO1007" s="78">
        <f t="shared" si="611"/>
        <v>1</v>
      </c>
      <c r="AP1007" s="8">
        <f t="shared" si="612"/>
        <v>50</v>
      </c>
      <c r="AQ1007" s="8">
        <f t="shared" si="606"/>
        <v>55.555555555555557</v>
      </c>
      <c r="AR1007" s="8">
        <f t="shared" si="595"/>
        <v>0</v>
      </c>
      <c r="AS1007" s="114">
        <f t="shared" si="601"/>
        <v>0</v>
      </c>
      <c r="AT1007" s="103">
        <f t="shared" si="625"/>
        <v>0.19832814292738896</v>
      </c>
      <c r="AU1007" s="5">
        <f t="shared" si="598"/>
        <v>0.23</v>
      </c>
      <c r="AW1007" s="210">
        <f t="shared" si="599"/>
        <v>0</v>
      </c>
      <c r="AX1007" s="276">
        <f t="shared" si="604"/>
        <v>8.993076964654536E-3</v>
      </c>
      <c r="AY1007" s="19">
        <f t="shared" si="626"/>
        <v>-0.45170274946952793</v>
      </c>
    </row>
    <row r="1008" spans="1:51">
      <c r="A1008" s="4">
        <v>39793</v>
      </c>
      <c r="B1008" s="9">
        <f t="shared" si="594"/>
        <v>39793</v>
      </c>
      <c r="C1008" s="5">
        <v>0.23</v>
      </c>
      <c r="D1008" s="5">
        <v>0.23</v>
      </c>
      <c r="E1008" s="5">
        <v>0.23</v>
      </c>
      <c r="F1008" s="5">
        <v>0.23</v>
      </c>
      <c r="G1008" s="6">
        <v>32600</v>
      </c>
      <c r="H1008" s="112">
        <v>0.23</v>
      </c>
      <c r="I1008" s="19">
        <f t="shared" si="613"/>
        <v>0</v>
      </c>
      <c r="J1008" s="8">
        <f t="shared" si="614"/>
        <v>0.2618485705712571</v>
      </c>
      <c r="K1008" s="8">
        <f t="shared" si="615"/>
        <v>0.17615142942874293</v>
      </c>
      <c r="L1008" s="8">
        <f t="shared" si="616"/>
        <v>0.21900000000000003</v>
      </c>
      <c r="M1008" s="19">
        <f t="shared" si="617"/>
        <v>0.48649699534331919</v>
      </c>
      <c r="N1008" s="19">
        <f t="shared" si="618"/>
        <v>-4.6624109990891296E-2</v>
      </c>
      <c r="O1008" s="19">
        <f t="shared" si="619"/>
        <v>-1.0852123846833374E-2</v>
      </c>
      <c r="P1008" s="19">
        <f t="shared" si="620"/>
        <v>4.9794371778435929E-3</v>
      </c>
      <c r="Q1008" s="214"/>
      <c r="R1008" s="305"/>
      <c r="S1008" s="215"/>
      <c r="T1008" t="str">
        <f t="shared" si="621"/>
        <v/>
      </c>
      <c r="U1008" t="str">
        <f t="shared" si="622"/>
        <v/>
      </c>
      <c r="V1008" t="str">
        <f t="shared" si="623"/>
        <v/>
      </c>
      <c r="W1008" t="str">
        <f t="shared" si="624"/>
        <v/>
      </c>
      <c r="X1008" s="10"/>
      <c r="Y1008" s="219">
        <f t="shared" si="603"/>
        <v>1.8461538461538463E-3</v>
      </c>
      <c r="Z1008" s="78">
        <f t="shared" si="605"/>
        <v>0.21906347834549555</v>
      </c>
      <c r="AA1008" s="78">
        <f t="shared" si="628"/>
        <v>0.22775701617360133</v>
      </c>
      <c r="AB1008" s="74">
        <f t="shared" si="596"/>
        <v>1007</v>
      </c>
      <c r="AC1008" s="80">
        <f t="shared" si="607"/>
        <v>4.6449204784457954E-3</v>
      </c>
      <c r="AD1008" s="79">
        <f t="shared" si="627"/>
        <v>-8.6935378281057796E-3</v>
      </c>
      <c r="AE1008" s="81">
        <f t="shared" si="608"/>
        <v>-1.3338458306551575E-2</v>
      </c>
      <c r="AF1008" s="19">
        <f t="shared" si="630"/>
        <v>-3.8170230599962621E-2</v>
      </c>
      <c r="AG1008" s="93">
        <f t="shared" si="629"/>
        <v>0.16280379445996751</v>
      </c>
      <c r="AH1008" s="91">
        <f t="shared" si="631"/>
        <v>7.9843206609226877E-4</v>
      </c>
      <c r="AI1008" s="96">
        <f t="shared" si="632"/>
        <v>1002.7105102473932</v>
      </c>
      <c r="AJ1008" s="5">
        <f t="shared" si="597"/>
        <v>0</v>
      </c>
      <c r="AK1008" s="5">
        <f t="shared" si="600"/>
        <v>0</v>
      </c>
      <c r="AL1008" s="5">
        <f t="shared" si="602"/>
        <v>0</v>
      </c>
      <c r="AM1008" s="95">
        <f t="shared" si="609"/>
        <v>7.8571428571428559E-3</v>
      </c>
      <c r="AN1008" s="95">
        <f t="shared" si="610"/>
        <v>-7.1428571428571409E-3</v>
      </c>
      <c r="AO1008" s="78">
        <f t="shared" si="611"/>
        <v>1.1000000000000001</v>
      </c>
      <c r="AP1008" s="8">
        <f t="shared" si="612"/>
        <v>52.38095238095238</v>
      </c>
      <c r="AQ1008" s="8">
        <f t="shared" si="606"/>
        <v>52.38095238095238</v>
      </c>
      <c r="AR1008" s="8">
        <f t="shared" si="595"/>
        <v>0</v>
      </c>
      <c r="AS1008" s="114">
        <f t="shared" si="601"/>
        <v>0</v>
      </c>
      <c r="AT1008" s="103">
        <f t="shared" si="625"/>
        <v>0.16887047952843715</v>
      </c>
      <c r="AU1008" s="5">
        <f t="shared" si="598"/>
        <v>0.23</v>
      </c>
      <c r="AW1008" s="210">
        <f t="shared" si="599"/>
        <v>0</v>
      </c>
      <c r="AX1008" s="276">
        <f t="shared" si="604"/>
        <v>1.5365589102303559E-3</v>
      </c>
      <c r="AY1008" s="19">
        <f t="shared" si="626"/>
        <v>-0.82913980206446702</v>
      </c>
    </row>
    <row r="1009" spans="1:51">
      <c r="A1009" s="4">
        <v>39794</v>
      </c>
      <c r="B1009" s="9">
        <f t="shared" si="594"/>
        <v>39794</v>
      </c>
      <c r="C1009" s="5">
        <v>0.23</v>
      </c>
      <c r="D1009" s="5">
        <v>0.23</v>
      </c>
      <c r="E1009" s="5">
        <v>0.23</v>
      </c>
      <c r="F1009" s="5">
        <v>0.23</v>
      </c>
      <c r="G1009" s="6">
        <v>5000</v>
      </c>
      <c r="H1009" s="112">
        <v>0.23</v>
      </c>
      <c r="I1009" s="19">
        <f t="shared" si="613"/>
        <v>0</v>
      </c>
      <c r="J1009" s="8">
        <f t="shared" si="614"/>
        <v>0.25879215610874229</v>
      </c>
      <c r="K1009" s="8">
        <f t="shared" si="615"/>
        <v>0.17720784389125774</v>
      </c>
      <c r="L1009" s="8">
        <f t="shared" si="616"/>
        <v>0.21800000000000003</v>
      </c>
      <c r="M1009" s="19">
        <f t="shared" si="617"/>
        <v>0.46038770308355059</v>
      </c>
      <c r="N1009" s="19">
        <f t="shared" si="618"/>
        <v>-5.3667941446058402E-2</v>
      </c>
      <c r="O1009" s="19">
        <f t="shared" si="619"/>
        <v>-1.167245043899549E-2</v>
      </c>
      <c r="P1009" s="19">
        <f t="shared" si="620"/>
        <v>5.9971949472153009E-3</v>
      </c>
      <c r="Q1009" s="214"/>
      <c r="R1009" s="305"/>
      <c r="S1009" s="215"/>
      <c r="T1009" t="str">
        <f t="shared" si="621"/>
        <v/>
      </c>
      <c r="U1009" t="str">
        <f t="shared" si="622"/>
        <v/>
      </c>
      <c r="V1009" t="str">
        <f t="shared" si="623"/>
        <v/>
      </c>
      <c r="W1009" t="str">
        <f t="shared" si="624"/>
        <v/>
      </c>
      <c r="X1009" s="10"/>
      <c r="Y1009" s="219">
        <f t="shared" si="603"/>
        <v>2.7472527472527475E-3</v>
      </c>
      <c r="Z1009" s="78">
        <f t="shared" si="605"/>
        <v>0.22074770268028923</v>
      </c>
      <c r="AA1009" s="78">
        <f t="shared" si="628"/>
        <v>0.22792299697675483</v>
      </c>
      <c r="AB1009" s="74">
        <f t="shared" si="596"/>
        <v>1008</v>
      </c>
      <c r="AC1009" s="80">
        <f t="shared" si="607"/>
        <v>4.9305312080687794E-3</v>
      </c>
      <c r="AD1009" s="79">
        <f t="shared" si="627"/>
        <v>-7.1752942964656008E-3</v>
      </c>
      <c r="AE1009" s="81">
        <f t="shared" si="608"/>
        <v>-1.210582550453438E-2</v>
      </c>
      <c r="AF1009" s="19">
        <f t="shared" si="630"/>
        <v>-3.148122125297162E-2</v>
      </c>
      <c r="AG1009" s="93">
        <f t="shared" si="629"/>
        <v>6.1488830852611316E-2</v>
      </c>
      <c r="AH1009" s="91">
        <f t="shared" si="631"/>
        <v>9.2123236829593457E-4</v>
      </c>
      <c r="AI1009" s="96">
        <f t="shared" si="632"/>
        <v>1002.926660281296</v>
      </c>
      <c r="AJ1009" s="5">
        <f t="shared" si="597"/>
        <v>0</v>
      </c>
      <c r="AK1009" s="5">
        <f t="shared" si="600"/>
        <v>0</v>
      </c>
      <c r="AL1009" s="5">
        <f t="shared" si="602"/>
        <v>0</v>
      </c>
      <c r="AM1009" s="95">
        <f t="shared" si="609"/>
        <v>7.8571428571428559E-3</v>
      </c>
      <c r="AN1009" s="95">
        <f t="shared" si="610"/>
        <v>-7.1428571428571409E-3</v>
      </c>
      <c r="AO1009" s="78">
        <f t="shared" si="611"/>
        <v>1.1000000000000001</v>
      </c>
      <c r="AP1009" s="8">
        <f t="shared" si="612"/>
        <v>52.38095238095238</v>
      </c>
      <c r="AQ1009" s="8">
        <f t="shared" si="606"/>
        <v>52.38095238095238</v>
      </c>
      <c r="AR1009" s="8">
        <f t="shared" si="595"/>
        <v>0</v>
      </c>
      <c r="AS1009" s="114">
        <f t="shared" si="601"/>
        <v>0</v>
      </c>
      <c r="AT1009" s="103">
        <f t="shared" si="625"/>
        <v>0.11419441641439623</v>
      </c>
      <c r="AU1009" s="5">
        <f t="shared" si="598"/>
        <v>0.23</v>
      </c>
      <c r="AW1009" s="210">
        <f t="shared" si="599"/>
        <v>0</v>
      </c>
      <c r="AX1009" s="276">
        <f t="shared" si="604"/>
        <v>-6.1258721886553822E-3</v>
      </c>
      <c r="AY1009" s="19">
        <f t="shared" si="626"/>
        <v>-4.9867473663844182</v>
      </c>
    </row>
    <row r="1010" spans="1:51">
      <c r="A1010" s="4">
        <v>39797</v>
      </c>
      <c r="B1010" s="9">
        <f t="shared" si="594"/>
        <v>39797</v>
      </c>
      <c r="C1010" s="5">
        <v>0.2</v>
      </c>
      <c r="D1010" s="5">
        <v>0.23</v>
      </c>
      <c r="E1010" s="5">
        <v>0.2</v>
      </c>
      <c r="F1010" s="5">
        <v>0.2</v>
      </c>
      <c r="G1010" s="6">
        <v>0</v>
      </c>
      <c r="H1010" s="112">
        <v>0.2</v>
      </c>
      <c r="I1010" s="19">
        <f t="shared" si="613"/>
        <v>-0.13043478260869565</v>
      </c>
      <c r="J1010" s="8">
        <f t="shared" si="614"/>
        <v>0.2542169213652119</v>
      </c>
      <c r="K1010" s="8">
        <f t="shared" si="615"/>
        <v>0.17678307863478815</v>
      </c>
      <c r="L1010" s="8">
        <f t="shared" si="616"/>
        <v>0.21550000000000002</v>
      </c>
      <c r="M1010" s="19">
        <f t="shared" si="617"/>
        <v>0.43801614571037334</v>
      </c>
      <c r="N1010" s="19">
        <f t="shared" si="618"/>
        <v>-4.8592864716713105E-2</v>
      </c>
      <c r="O1010" s="19">
        <f t="shared" si="619"/>
        <v>-1.7679186310453367E-2</v>
      </c>
      <c r="P1010" s="19">
        <f t="shared" si="620"/>
        <v>-2.3969890222818985E-3</v>
      </c>
      <c r="Q1010" s="214"/>
      <c r="R1010" s="305"/>
      <c r="S1010" s="215"/>
      <c r="T1010" t="str">
        <f t="shared" si="621"/>
        <v/>
      </c>
      <c r="U1010" t="str">
        <f t="shared" si="622"/>
        <v/>
      </c>
      <c r="V1010" t="str">
        <f t="shared" si="623"/>
        <v/>
      </c>
      <c r="W1010" t="str">
        <f t="shared" si="624"/>
        <v/>
      </c>
      <c r="X1010" s="10"/>
      <c r="Y1010" s="219">
        <f t="shared" si="603"/>
        <v>2.0879120879120881E-3</v>
      </c>
      <c r="Z1010" s="78">
        <f t="shared" si="605"/>
        <v>0.21755255646752469</v>
      </c>
      <c r="AA1010" s="78">
        <f t="shared" si="628"/>
        <v>0.22585669520047497</v>
      </c>
      <c r="AB1010" s="74">
        <f t="shared" si="596"/>
        <v>1009</v>
      </c>
      <c r="AC1010" s="80">
        <f t="shared" si="607"/>
        <v>3.0413494172672854E-3</v>
      </c>
      <c r="AD1010" s="79">
        <f t="shared" si="627"/>
        <v>-8.3041387329502725E-3</v>
      </c>
      <c r="AE1010" s="81">
        <f t="shared" si="608"/>
        <v>-1.1345488150217558E-2</v>
      </c>
      <c r="AF1010" s="19">
        <f t="shared" si="630"/>
        <v>-3.6767290540487857E-2</v>
      </c>
      <c r="AG1010" s="93">
        <f t="shared" si="629"/>
        <v>-0.38315988908251131</v>
      </c>
      <c r="AH1010" s="91">
        <f t="shared" si="631"/>
        <v>9.1062805894655415E-4</v>
      </c>
      <c r="AI1010" s="96">
        <f t="shared" si="632"/>
        <v>1003.3121188577808</v>
      </c>
      <c r="AJ1010" s="5">
        <f t="shared" si="597"/>
        <v>-0.03</v>
      </c>
      <c r="AK1010" s="5">
        <f t="shared" si="600"/>
        <v>0</v>
      </c>
      <c r="AL1010" s="5">
        <f t="shared" si="602"/>
        <v>-0.03</v>
      </c>
      <c r="AM1010" s="95">
        <f t="shared" si="609"/>
        <v>7.8571428571428559E-3</v>
      </c>
      <c r="AN1010" s="95">
        <f t="shared" si="610"/>
        <v>-7.8571428571428559E-3</v>
      </c>
      <c r="AO1010" s="78">
        <f t="shared" si="611"/>
        <v>1</v>
      </c>
      <c r="AP1010" s="8">
        <f t="shared" si="612"/>
        <v>50</v>
      </c>
      <c r="AQ1010" s="8">
        <f t="shared" si="606"/>
        <v>50</v>
      </c>
      <c r="AR1010" s="8">
        <f t="shared" si="595"/>
        <v>-1</v>
      </c>
      <c r="AS1010" s="114">
        <f t="shared" si="601"/>
        <v>0</v>
      </c>
      <c r="AT1010" s="103">
        <f t="shared" si="625"/>
        <v>-4.7691720717283476E-3</v>
      </c>
      <c r="AU1010" s="5">
        <f t="shared" si="598"/>
        <v>0.2</v>
      </c>
      <c r="AW1010" s="210">
        <f t="shared" si="599"/>
        <v>0.15</v>
      </c>
      <c r="AX1010" s="276">
        <f t="shared" si="604"/>
        <v>-1.2228427635424526E-2</v>
      </c>
      <c r="AY1010" s="19">
        <f t="shared" si="626"/>
        <v>-0.9961937270043898</v>
      </c>
    </row>
    <row r="1011" spans="1:51">
      <c r="A1011" s="4">
        <v>39798</v>
      </c>
      <c r="B1011" s="9">
        <f t="shared" si="594"/>
        <v>39798</v>
      </c>
      <c r="C1011" s="5">
        <v>0.22</v>
      </c>
      <c r="D1011" s="5">
        <v>0.22</v>
      </c>
      <c r="E1011" s="5">
        <v>0.22</v>
      </c>
      <c r="F1011" s="5">
        <v>0.22</v>
      </c>
      <c r="G1011" s="6">
        <v>20000</v>
      </c>
      <c r="H1011" s="112">
        <v>0.22</v>
      </c>
      <c r="I1011" s="19">
        <f t="shared" si="613"/>
        <v>9.999999999999995E-2</v>
      </c>
      <c r="J1011" s="8">
        <f t="shared" si="614"/>
        <v>0.24944009029333866</v>
      </c>
      <c r="K1011" s="8">
        <f t="shared" si="615"/>
        <v>0.17855990970666127</v>
      </c>
      <c r="L1011" s="8">
        <f t="shared" si="616"/>
        <v>0.21399999999999997</v>
      </c>
      <c r="M1011" s="19">
        <f t="shared" si="617"/>
        <v>0.39695461709809077</v>
      </c>
      <c r="N1011" s="19">
        <f t="shared" si="618"/>
        <v>-9.3744326583416471E-2</v>
      </c>
      <c r="O1011" s="19">
        <f t="shared" si="619"/>
        <v>-1.8790374166363106E-2</v>
      </c>
      <c r="P1011" s="19">
        <f t="shared" si="620"/>
        <v>1.0050911465026792E-2</v>
      </c>
      <c r="Q1011" s="214"/>
      <c r="R1011" s="305"/>
      <c r="S1011" s="215"/>
      <c r="T1011" t="str">
        <f t="shared" si="621"/>
        <v/>
      </c>
      <c r="U1011" t="str">
        <f t="shared" si="622"/>
        <v/>
      </c>
      <c r="V1011" t="str">
        <f t="shared" si="623"/>
        <v/>
      </c>
      <c r="W1011" t="str">
        <f t="shared" si="624"/>
        <v/>
      </c>
      <c r="X1011" s="10"/>
      <c r="Y1011" s="219">
        <f t="shared" si="603"/>
        <v>1.9999999999999996E-3</v>
      </c>
      <c r="Z1011" s="78">
        <f t="shared" si="605"/>
        <v>0.21792946277152589</v>
      </c>
      <c r="AA1011" s="78">
        <f t="shared" si="628"/>
        <v>0.22542329975563982</v>
      </c>
      <c r="AB1011" s="74">
        <f t="shared" si="596"/>
        <v>1010</v>
      </c>
      <c r="AC1011" s="80">
        <f t="shared" si="607"/>
        <v>3.0813209328828996E-3</v>
      </c>
      <c r="AD1011" s="79">
        <f t="shared" si="627"/>
        <v>-7.493836984113933E-3</v>
      </c>
      <c r="AE1011" s="81">
        <f t="shared" si="608"/>
        <v>-1.0575157916996833E-2</v>
      </c>
      <c r="AF1011" s="19">
        <f t="shared" si="630"/>
        <v>-3.3243400270678743E-2</v>
      </c>
      <c r="AG1011" s="93">
        <f t="shared" si="629"/>
        <v>1.3142691000473539E-2</v>
      </c>
      <c r="AH1011" s="91">
        <f t="shared" si="631"/>
        <v>8.5146882797082176E-4</v>
      </c>
      <c r="AI1011" s="96">
        <f t="shared" si="632"/>
        <v>1003.6692600776615</v>
      </c>
      <c r="AJ1011" s="5">
        <f t="shared" si="597"/>
        <v>1.999999999999999E-2</v>
      </c>
      <c r="AK1011" s="5">
        <f t="shared" si="600"/>
        <v>1.999999999999999E-2</v>
      </c>
      <c r="AL1011" s="5">
        <f t="shared" si="602"/>
        <v>0</v>
      </c>
      <c r="AM1011" s="95">
        <f t="shared" si="609"/>
        <v>9.2857142857142843E-3</v>
      </c>
      <c r="AN1011" s="95">
        <f t="shared" si="610"/>
        <v>-7.8571428571428559E-3</v>
      </c>
      <c r="AO1011" s="78">
        <f t="shared" si="611"/>
        <v>1.1818181818181819</v>
      </c>
      <c r="AP1011" s="8">
        <f t="shared" si="612"/>
        <v>54.166666666666664</v>
      </c>
      <c r="AQ1011" s="8">
        <f t="shared" si="606"/>
        <v>48.598130841121495</v>
      </c>
      <c r="AR1011" s="8">
        <f t="shared" si="595"/>
        <v>0</v>
      </c>
      <c r="AS1011" s="114">
        <f t="shared" si="601"/>
        <v>0</v>
      </c>
      <c r="AT1011" s="103">
        <f t="shared" si="625"/>
        <v>-4.6364985163204744E-3</v>
      </c>
      <c r="AU1011" s="5">
        <f t="shared" si="598"/>
        <v>0.22</v>
      </c>
      <c r="AW1011" s="210">
        <f t="shared" si="599"/>
        <v>0</v>
      </c>
      <c r="AX1011" s="276">
        <f t="shared" si="604"/>
        <v>-1.688564085492265E-2</v>
      </c>
      <c r="AY1011" s="19">
        <f t="shared" si="626"/>
        <v>-0.38085135377557833</v>
      </c>
    </row>
    <row r="1012" spans="1:51">
      <c r="A1012" s="4">
        <v>39799</v>
      </c>
      <c r="B1012" s="9">
        <f t="shared" si="594"/>
        <v>39799</v>
      </c>
      <c r="C1012" s="5">
        <v>0.23</v>
      </c>
      <c r="D1012" s="5">
        <v>0.23</v>
      </c>
      <c r="E1012" s="5">
        <v>0.23</v>
      </c>
      <c r="F1012" s="5">
        <v>0.23</v>
      </c>
      <c r="G1012" s="6">
        <v>3800</v>
      </c>
      <c r="H1012" s="112">
        <v>0.23</v>
      </c>
      <c r="I1012" s="19">
        <f t="shared" si="613"/>
        <v>4.5454545454545497E-2</v>
      </c>
      <c r="J1012" s="8">
        <f t="shared" si="614"/>
        <v>0.24771987726453737</v>
      </c>
      <c r="K1012" s="8">
        <f t="shared" si="615"/>
        <v>0.17928012273546268</v>
      </c>
      <c r="L1012" s="8">
        <f t="shared" si="616"/>
        <v>0.21350000000000002</v>
      </c>
      <c r="M1012" s="19">
        <f t="shared" si="617"/>
        <v>0.38174758854924024</v>
      </c>
      <c r="N1012" s="19">
        <f t="shared" si="618"/>
        <v>-3.8309237111336457E-2</v>
      </c>
      <c r="O1012" s="19">
        <f t="shared" si="619"/>
        <v>-6.8962973304665751E-3</v>
      </c>
      <c r="P1012" s="19">
        <f t="shared" si="620"/>
        <v>4.0334531417750546E-3</v>
      </c>
      <c r="Q1012" s="214"/>
      <c r="R1012" s="305"/>
      <c r="S1012" s="215"/>
      <c r="T1012" t="str">
        <f t="shared" si="621"/>
        <v/>
      </c>
      <c r="U1012" t="str">
        <f t="shared" si="622"/>
        <v/>
      </c>
      <c r="V1012" t="str">
        <f t="shared" si="623"/>
        <v/>
      </c>
      <c r="W1012" t="str">
        <f t="shared" si="624"/>
        <v/>
      </c>
      <c r="X1012" s="10"/>
      <c r="Y1012" s="219">
        <f t="shared" si="603"/>
        <v>2.1098901098901101E-3</v>
      </c>
      <c r="Z1012" s="78">
        <f t="shared" si="605"/>
        <v>0.21978832550471089</v>
      </c>
      <c r="AA1012" s="78">
        <f t="shared" si="628"/>
        <v>0.22576197557372249</v>
      </c>
      <c r="AB1012" s="74">
        <f t="shared" si="596"/>
        <v>1011</v>
      </c>
      <c r="AC1012" s="80">
        <f t="shared" si="607"/>
        <v>3.6812062783881869E-3</v>
      </c>
      <c r="AD1012" s="79">
        <f t="shared" si="627"/>
        <v>-5.973650069011599E-3</v>
      </c>
      <c r="AE1012" s="81">
        <f t="shared" si="608"/>
        <v>-9.6548563473997859E-3</v>
      </c>
      <c r="AF1012" s="19">
        <f t="shared" si="630"/>
        <v>-2.6459947711880764E-2</v>
      </c>
      <c r="AG1012" s="93">
        <f t="shared" si="629"/>
        <v>0.19468447414986775</v>
      </c>
      <c r="AH1012" s="91">
        <f t="shared" si="631"/>
        <v>7.7570025288601339E-4</v>
      </c>
      <c r="AI1012" s="96">
        <f t="shared" si="632"/>
        <v>1003.9592925332156</v>
      </c>
      <c r="AJ1012" s="5">
        <f t="shared" si="597"/>
        <v>1.0000000000000009E-2</v>
      </c>
      <c r="AK1012" s="5">
        <f t="shared" si="600"/>
        <v>1.0000000000000009E-2</v>
      </c>
      <c r="AL1012" s="5">
        <f t="shared" si="602"/>
        <v>0</v>
      </c>
      <c r="AM1012" s="95">
        <f t="shared" si="609"/>
        <v>9.9999999999999985E-3</v>
      </c>
      <c r="AN1012" s="95">
        <f t="shared" si="610"/>
        <v>-7.8571428571428559E-3</v>
      </c>
      <c r="AO1012" s="78">
        <f t="shared" si="611"/>
        <v>1.2727272727272727</v>
      </c>
      <c r="AP1012" s="8">
        <f t="shared" si="612"/>
        <v>55.999999999999993</v>
      </c>
      <c r="AQ1012" s="8">
        <f t="shared" si="606"/>
        <v>45.9016393442623</v>
      </c>
      <c r="AR1012" s="8">
        <f t="shared" si="595"/>
        <v>0</v>
      </c>
      <c r="AS1012" s="114">
        <f t="shared" si="601"/>
        <v>0</v>
      </c>
      <c r="AT1012" s="103">
        <f t="shared" si="625"/>
        <v>-4.6040515653775326E-3</v>
      </c>
      <c r="AU1012" s="5">
        <f t="shared" si="598"/>
        <v>0.23</v>
      </c>
      <c r="AW1012" s="210">
        <f t="shared" si="599"/>
        <v>0</v>
      </c>
      <c r="AX1012" s="276">
        <f t="shared" si="604"/>
        <v>-1.9300083564218258E-2</v>
      </c>
      <c r="AY1012" s="19">
        <f t="shared" si="626"/>
        <v>-0.14298792269952421</v>
      </c>
    </row>
    <row r="1013" spans="1:51">
      <c r="A1013" s="4">
        <v>39800</v>
      </c>
      <c r="B1013" s="9">
        <f t="shared" si="594"/>
        <v>39800</v>
      </c>
      <c r="C1013" s="5">
        <v>0.22</v>
      </c>
      <c r="D1013" s="5">
        <v>0.22</v>
      </c>
      <c r="E1013" s="5">
        <v>0.19</v>
      </c>
      <c r="F1013" s="5">
        <v>0.2</v>
      </c>
      <c r="G1013" s="6">
        <v>233400</v>
      </c>
      <c r="H1013" s="112">
        <v>0.2</v>
      </c>
      <c r="I1013" s="19">
        <f t="shared" si="613"/>
        <v>-0.13043478260869565</v>
      </c>
      <c r="J1013" s="8">
        <f t="shared" si="614"/>
        <v>0.24582306905057558</v>
      </c>
      <c r="K1013" s="8">
        <f t="shared" si="615"/>
        <v>0.17817693094942452</v>
      </c>
      <c r="L1013" s="8">
        <f t="shared" si="616"/>
        <v>0.21200000000000005</v>
      </c>
      <c r="M1013" s="19">
        <f t="shared" si="617"/>
        <v>0.37965710679095932</v>
      </c>
      <c r="N1013" s="19">
        <f t="shared" si="618"/>
        <v>-5.4760837291085379E-3</v>
      </c>
      <c r="O1013" s="19">
        <f t="shared" si="619"/>
        <v>-7.6570690850787547E-3</v>
      </c>
      <c r="P1013" s="19">
        <f t="shared" si="620"/>
        <v>-6.1534528714372455E-3</v>
      </c>
      <c r="Q1013" s="214"/>
      <c r="R1013" s="305"/>
      <c r="S1013" s="215"/>
      <c r="T1013" t="str">
        <f t="shared" si="621"/>
        <v/>
      </c>
      <c r="U1013" t="str">
        <f t="shared" si="622"/>
        <v/>
      </c>
      <c r="V1013" t="str">
        <f t="shared" si="623"/>
        <v/>
      </c>
      <c r="W1013" t="str">
        <f t="shared" si="624"/>
        <v/>
      </c>
      <c r="X1013" s="10"/>
      <c r="Y1013" s="219">
        <f t="shared" si="603"/>
        <v>1.2307692307692315E-3</v>
      </c>
      <c r="Z1013" s="78">
        <f t="shared" si="605"/>
        <v>0.21674092337698542</v>
      </c>
      <c r="AA1013" s="78">
        <f t="shared" si="628"/>
        <v>0.22385558938126704</v>
      </c>
      <c r="AB1013" s="74">
        <f t="shared" si="596"/>
        <v>1012</v>
      </c>
      <c r="AC1013" s="80">
        <f t="shared" si="607"/>
        <v>2.0321522744945301E-3</v>
      </c>
      <c r="AD1013" s="79">
        <f t="shared" si="627"/>
        <v>-7.1146660042816223E-3</v>
      </c>
      <c r="AE1013" s="81">
        <f t="shared" si="608"/>
        <v>-9.1468182787761525E-3</v>
      </c>
      <c r="AF1013" s="19">
        <f t="shared" si="630"/>
        <v>-3.1782391603204709E-2</v>
      </c>
      <c r="AG1013" s="93">
        <f t="shared" si="629"/>
        <v>-0.44796566103209345</v>
      </c>
      <c r="AH1013" s="91">
        <f t="shared" si="631"/>
        <v>6.2843076573085245E-4</v>
      </c>
      <c r="AI1013" s="96">
        <f t="shared" si="632"/>
        <v>1004.3796401608196</v>
      </c>
      <c r="AJ1013" s="5">
        <f t="shared" si="597"/>
        <v>-0.03</v>
      </c>
      <c r="AK1013" s="5">
        <f t="shared" si="600"/>
        <v>0</v>
      </c>
      <c r="AL1013" s="5">
        <f t="shared" si="602"/>
        <v>-0.03</v>
      </c>
      <c r="AM1013" s="95">
        <f t="shared" si="609"/>
        <v>9.9999999999999985E-3</v>
      </c>
      <c r="AN1013" s="95">
        <f t="shared" si="610"/>
        <v>-9.9999999999999985E-3</v>
      </c>
      <c r="AO1013" s="78">
        <f t="shared" si="611"/>
        <v>1</v>
      </c>
      <c r="AP1013" s="8">
        <f t="shared" si="612"/>
        <v>50</v>
      </c>
      <c r="AQ1013" s="8">
        <f t="shared" si="606"/>
        <v>45.45454545454546</v>
      </c>
      <c r="AR1013" s="8">
        <f t="shared" si="595"/>
        <v>-0.3333333333333327</v>
      </c>
      <c r="AS1013" s="114">
        <f t="shared" si="601"/>
        <v>-77799.999999999854</v>
      </c>
      <c r="AT1013" s="103">
        <f t="shared" si="625"/>
        <v>-0.11396537042293479</v>
      </c>
      <c r="AU1013" s="5">
        <f t="shared" si="598"/>
        <v>0.2</v>
      </c>
      <c r="AW1013" s="210">
        <f t="shared" si="599"/>
        <v>0.15789473684210525</v>
      </c>
      <c r="AX1013" s="276">
        <f t="shared" si="604"/>
        <v>-2.0105454781940972E-2</v>
      </c>
      <c r="AY1013" s="19">
        <f t="shared" si="626"/>
        <v>-4.1728897962693107E-2</v>
      </c>
    </row>
    <row r="1014" spans="1:51">
      <c r="A1014" s="4">
        <v>39801</v>
      </c>
      <c r="B1014" s="9">
        <f t="shared" si="594"/>
        <v>39801</v>
      </c>
      <c r="C1014" s="5">
        <v>0.2</v>
      </c>
      <c r="D1014" s="5">
        <v>0.23</v>
      </c>
      <c r="E1014" s="5">
        <v>0.2</v>
      </c>
      <c r="F1014" s="5">
        <v>0.23</v>
      </c>
      <c r="G1014" s="6">
        <v>5000</v>
      </c>
      <c r="H1014" s="112">
        <v>0.23</v>
      </c>
      <c r="I1014" s="19">
        <f t="shared" si="613"/>
        <v>0.15</v>
      </c>
      <c r="J1014" s="8">
        <f t="shared" si="614"/>
        <v>0.24706877203488725</v>
      </c>
      <c r="K1014" s="8">
        <f t="shared" si="615"/>
        <v>0.17793122796511285</v>
      </c>
      <c r="L1014" s="8">
        <f t="shared" si="616"/>
        <v>0.21250000000000005</v>
      </c>
      <c r="M1014" s="19">
        <f t="shared" si="617"/>
        <v>0.38856329414716495</v>
      </c>
      <c r="N1014" s="19">
        <f t="shared" si="618"/>
        <v>2.3458502940943003E-2</v>
      </c>
      <c r="O1014" s="19">
        <f t="shared" si="619"/>
        <v>5.067477959342313E-3</v>
      </c>
      <c r="P1014" s="19">
        <f t="shared" si="620"/>
        <v>-1.3789831433420356E-3</v>
      </c>
      <c r="Q1014" s="214"/>
      <c r="R1014" s="305"/>
      <c r="S1014" s="215"/>
      <c r="T1014" t="str">
        <f t="shared" si="621"/>
        <v/>
      </c>
      <c r="U1014" t="str">
        <f t="shared" si="622"/>
        <v/>
      </c>
      <c r="V1014" t="str">
        <f t="shared" si="623"/>
        <v/>
      </c>
      <c r="W1014" t="str">
        <f t="shared" si="624"/>
        <v/>
      </c>
      <c r="X1014" s="10"/>
      <c r="Y1014" s="219">
        <f t="shared" si="603"/>
        <v>1.5384615384615391E-3</v>
      </c>
      <c r="Z1014" s="78">
        <f t="shared" si="605"/>
        <v>0.21878282117692965</v>
      </c>
      <c r="AA1014" s="78">
        <f t="shared" si="628"/>
        <v>0.22431027576705329</v>
      </c>
      <c r="AB1014" s="74">
        <f t="shared" si="596"/>
        <v>1013</v>
      </c>
      <c r="AC1014" s="80">
        <f t="shared" si="607"/>
        <v>2.895490950922017E-3</v>
      </c>
      <c r="AD1014" s="79">
        <f t="shared" si="627"/>
        <v>-5.5274545901236316E-3</v>
      </c>
      <c r="AE1014" s="81">
        <f t="shared" si="608"/>
        <v>-8.4229455410456486E-3</v>
      </c>
      <c r="AF1014" s="19">
        <f t="shared" si="630"/>
        <v>-2.4642003453572967E-2</v>
      </c>
      <c r="AG1014" s="93">
        <f t="shared" si="629"/>
        <v>0.42483955915273647</v>
      </c>
      <c r="AH1014" s="91">
        <f t="shared" si="631"/>
        <v>5.1859663878031626E-4</v>
      </c>
      <c r="AI1014" s="96">
        <f t="shared" si="632"/>
        <v>1004.832741375705</v>
      </c>
      <c r="AJ1014" s="5">
        <f t="shared" si="597"/>
        <v>0.03</v>
      </c>
      <c r="AK1014" s="5">
        <f t="shared" si="600"/>
        <v>0.03</v>
      </c>
      <c r="AL1014" s="5">
        <f t="shared" si="602"/>
        <v>0</v>
      </c>
      <c r="AM1014" s="95">
        <f t="shared" si="609"/>
        <v>1.1428571428571429E-2</v>
      </c>
      <c r="AN1014" s="95">
        <f t="shared" si="610"/>
        <v>-9.9999999999999985E-3</v>
      </c>
      <c r="AO1014" s="78">
        <f t="shared" si="611"/>
        <v>1.142857142857143</v>
      </c>
      <c r="AP1014" s="8">
        <f t="shared" si="612"/>
        <v>53.333333333333343</v>
      </c>
      <c r="AQ1014" s="8">
        <f t="shared" si="606"/>
        <v>48.780487804878057</v>
      </c>
      <c r="AR1014" s="8">
        <f t="shared" si="595"/>
        <v>1</v>
      </c>
      <c r="AS1014" s="114">
        <f t="shared" si="601"/>
        <v>5000</v>
      </c>
      <c r="AT1014" s="103">
        <f t="shared" si="625"/>
        <v>-0.25163450805294191</v>
      </c>
      <c r="AU1014" s="5">
        <f t="shared" si="598"/>
        <v>0.23</v>
      </c>
      <c r="AW1014" s="210">
        <f t="shared" si="599"/>
        <v>0.15</v>
      </c>
      <c r="AX1014" s="276">
        <f t="shared" si="604"/>
        <v>-2.015735903275952E-2</v>
      </c>
      <c r="AY1014" s="19">
        <f t="shared" si="626"/>
        <v>-2.5816004353788409E-3</v>
      </c>
    </row>
    <row r="1015" spans="1:51">
      <c r="A1015" s="4">
        <v>39804</v>
      </c>
      <c r="B1015" s="9">
        <f t="shared" si="594"/>
        <v>39804</v>
      </c>
      <c r="C1015" s="5">
        <v>0.22</v>
      </c>
      <c r="D1015" s="5">
        <v>0.22</v>
      </c>
      <c r="E1015" s="5">
        <v>0.22</v>
      </c>
      <c r="F1015" s="5">
        <v>0.22</v>
      </c>
      <c r="G1015" s="6">
        <v>2000</v>
      </c>
      <c r="H1015" s="112">
        <v>0.22</v>
      </c>
      <c r="I1015" s="19">
        <f t="shared" si="613"/>
        <v>-4.3478260869565251E-2</v>
      </c>
      <c r="J1015" s="8">
        <f t="shared" si="614"/>
        <v>0.2470687720348872</v>
      </c>
      <c r="K1015" s="8">
        <f t="shared" si="615"/>
        <v>0.17793122796511279</v>
      </c>
      <c r="L1015" s="8">
        <f t="shared" si="616"/>
        <v>0.21249999999999999</v>
      </c>
      <c r="M1015" s="19">
        <f t="shared" si="617"/>
        <v>0.38856329414716506</v>
      </c>
      <c r="N1015" s="19">
        <f t="shared" si="618"/>
        <v>2.8572514217070367E-16</v>
      </c>
      <c r="O1015" s="19">
        <f t="shared" si="619"/>
        <v>-2.2467894576097781E-16</v>
      </c>
      <c r="P1015" s="19">
        <f t="shared" si="620"/>
        <v>-3.1198093705137556E-16</v>
      </c>
      <c r="Q1015" s="214"/>
      <c r="R1015" s="305"/>
      <c r="S1015" s="215"/>
      <c r="T1015" t="str">
        <f t="shared" si="621"/>
        <v/>
      </c>
      <c r="U1015" t="str">
        <f t="shared" si="622"/>
        <v/>
      </c>
      <c r="V1015" t="str">
        <f t="shared" si="623"/>
        <v/>
      </c>
      <c r="W1015" t="str">
        <f t="shared" si="624"/>
        <v/>
      </c>
      <c r="X1015" s="10"/>
      <c r="Y1015" s="219">
        <f t="shared" si="603"/>
        <v>8.1318681318681316E-4</v>
      </c>
      <c r="Z1015" s="78">
        <f t="shared" si="605"/>
        <v>0.21897026671568248</v>
      </c>
      <c r="AA1015" s="78">
        <f t="shared" si="628"/>
        <v>0.22399131536029135</v>
      </c>
      <c r="AB1015" s="74">
        <f t="shared" si="596"/>
        <v>1014</v>
      </c>
      <c r="AC1015" s="80">
        <f t="shared" si="607"/>
        <v>2.7215175171494254E-3</v>
      </c>
      <c r="AD1015" s="79">
        <f t="shared" si="627"/>
        <v>-5.0210486446088665E-3</v>
      </c>
      <c r="AE1015" s="81">
        <f t="shared" si="608"/>
        <v>-7.7425661617582919E-3</v>
      </c>
      <c r="AF1015" s="19">
        <f t="shared" si="630"/>
        <v>-2.2416264829430911E-2</v>
      </c>
      <c r="AG1015" s="93">
        <f t="shared" si="629"/>
        <v>-6.0084260915128376E-2</v>
      </c>
      <c r="AH1015" s="91">
        <f t="shared" si="631"/>
        <v>3.7069144343045309E-4</v>
      </c>
      <c r="AI1015" s="96">
        <f t="shared" si="632"/>
        <v>1005.255687414319</v>
      </c>
      <c r="AJ1015" s="5">
        <f t="shared" si="597"/>
        <v>-1.0000000000000009E-2</v>
      </c>
      <c r="AK1015" s="5">
        <f t="shared" si="600"/>
        <v>0</v>
      </c>
      <c r="AL1015" s="5">
        <f t="shared" si="602"/>
        <v>-1.0000000000000009E-2</v>
      </c>
      <c r="AM1015" s="95">
        <f t="shared" si="609"/>
        <v>1.1428571428571429E-2</v>
      </c>
      <c r="AN1015" s="95">
        <f t="shared" si="610"/>
        <v>-9.285714285714286E-3</v>
      </c>
      <c r="AO1015" s="78">
        <f t="shared" si="611"/>
        <v>1.2307692307692306</v>
      </c>
      <c r="AP1015" s="8">
        <f t="shared" si="612"/>
        <v>55.172413793103452</v>
      </c>
      <c r="AQ1015" s="8">
        <f t="shared" si="606"/>
        <v>50.632911392405063</v>
      </c>
      <c r="AR1015" s="8">
        <f t="shared" si="595"/>
        <v>0</v>
      </c>
      <c r="AS1015" s="114">
        <f t="shared" si="601"/>
        <v>0</v>
      </c>
      <c r="AT1015" s="103">
        <f t="shared" si="625"/>
        <v>-0.45857275254865587</v>
      </c>
      <c r="AU1015" s="5">
        <f t="shared" si="598"/>
        <v>0.22</v>
      </c>
      <c r="AW1015" s="210">
        <f t="shared" si="599"/>
        <v>0</v>
      </c>
      <c r="AX1015" s="276">
        <f t="shared" si="604"/>
        <v>-1.8297963559391797E-2</v>
      </c>
      <c r="AY1015" s="19">
        <f t="shared" si="626"/>
        <v>9.2244002319244997E-2</v>
      </c>
    </row>
    <row r="1016" spans="1:51">
      <c r="A1016" s="4">
        <v>39805</v>
      </c>
      <c r="B1016" s="9">
        <f t="shared" si="594"/>
        <v>39805</v>
      </c>
      <c r="C1016" s="5">
        <v>0.22</v>
      </c>
      <c r="D1016" s="5">
        <v>0.22</v>
      </c>
      <c r="E1016" s="5">
        <v>0.2</v>
      </c>
      <c r="F1016" s="5">
        <v>0.2</v>
      </c>
      <c r="G1016" s="6">
        <v>67700</v>
      </c>
      <c r="H1016" s="112">
        <v>0.2</v>
      </c>
      <c r="I1016" s="19">
        <f t="shared" si="613"/>
        <v>-9.090909090909087E-2</v>
      </c>
      <c r="J1016" s="8">
        <f t="shared" si="614"/>
        <v>0.2470687720348872</v>
      </c>
      <c r="K1016" s="8">
        <f t="shared" si="615"/>
        <v>0.17793122796511279</v>
      </c>
      <c r="L1016" s="8">
        <f t="shared" si="616"/>
        <v>0.21249999999999999</v>
      </c>
      <c r="M1016" s="19">
        <f t="shared" si="617"/>
        <v>0.38856329414716506</v>
      </c>
      <c r="N1016" s="19">
        <f t="shared" si="618"/>
        <v>0</v>
      </c>
      <c r="O1016" s="19">
        <f t="shared" si="619"/>
        <v>0</v>
      </c>
      <c r="P1016" s="19">
        <f t="shared" si="620"/>
        <v>0</v>
      </c>
      <c r="Q1016" s="214"/>
      <c r="R1016" s="305"/>
      <c r="S1016" s="215"/>
      <c r="T1016" t="str">
        <f t="shared" si="621"/>
        <v/>
      </c>
      <c r="U1016" t="str">
        <f t="shared" si="622"/>
        <v/>
      </c>
      <c r="V1016" t="str">
        <f t="shared" si="623"/>
        <v/>
      </c>
      <c r="W1016" t="str">
        <f t="shared" si="624"/>
        <v/>
      </c>
      <c r="X1016" s="10"/>
      <c r="Y1016" s="219">
        <f t="shared" si="603"/>
        <v>7.0329670329670382E-4</v>
      </c>
      <c r="Z1016" s="78">
        <f t="shared" si="605"/>
        <v>0.21604884564146737</v>
      </c>
      <c r="AA1016" s="78">
        <f t="shared" si="628"/>
        <v>0.22221595802362978</v>
      </c>
      <c r="AB1016" s="74">
        <f t="shared" si="596"/>
        <v>1015</v>
      </c>
      <c r="AC1016" s="80">
        <f t="shared" si="607"/>
        <v>1.2603630236767017E-3</v>
      </c>
      <c r="AD1016" s="79">
        <f t="shared" si="627"/>
        <v>-6.1671123821624152E-3</v>
      </c>
      <c r="AE1016" s="81">
        <f t="shared" si="608"/>
        <v>-7.4274754058391169E-3</v>
      </c>
      <c r="AF1016" s="19">
        <f t="shared" si="630"/>
        <v>-2.7752788040121865E-2</v>
      </c>
      <c r="AG1016" s="93">
        <f t="shared" si="629"/>
        <v>-0.53688961554183479</v>
      </c>
      <c r="AH1016" s="91">
        <f t="shared" si="631"/>
        <v>2.4522199883920926E-4</v>
      </c>
      <c r="AI1016" s="96">
        <f t="shared" si="632"/>
        <v>1006.6422650465834</v>
      </c>
      <c r="AJ1016" s="5">
        <f t="shared" si="597"/>
        <v>-1.999999999999999E-2</v>
      </c>
      <c r="AK1016" s="5">
        <f t="shared" si="600"/>
        <v>0</v>
      </c>
      <c r="AL1016" s="5">
        <f t="shared" si="602"/>
        <v>-1.999999999999999E-2</v>
      </c>
      <c r="AM1016" s="95">
        <f t="shared" si="609"/>
        <v>8.5714285714285719E-3</v>
      </c>
      <c r="AN1016" s="95">
        <f t="shared" si="610"/>
        <v>-1.0714285714285714E-2</v>
      </c>
      <c r="AO1016" s="78">
        <f t="shared" si="611"/>
        <v>0.8</v>
      </c>
      <c r="AP1016" s="8">
        <f t="shared" si="612"/>
        <v>44.444444444444443</v>
      </c>
      <c r="AQ1016" s="8">
        <f t="shared" si="606"/>
        <v>48.979591836734691</v>
      </c>
      <c r="AR1016" s="8">
        <f t="shared" si="595"/>
        <v>-1</v>
      </c>
      <c r="AS1016" s="114">
        <f t="shared" si="601"/>
        <v>-67700</v>
      </c>
      <c r="AT1016" s="103">
        <f t="shared" si="625"/>
        <v>-0.50600372061559251</v>
      </c>
      <c r="AU1016" s="5">
        <f t="shared" si="598"/>
        <v>0.2</v>
      </c>
      <c r="AW1016" s="210">
        <f t="shared" si="599"/>
        <v>9.999999999999995E-2</v>
      </c>
      <c r="AX1016" s="276">
        <f t="shared" si="604"/>
        <v>-1.7749051686022643E-2</v>
      </c>
      <c r="AY1016" s="19">
        <f t="shared" si="626"/>
        <v>2.9998522599932378E-2</v>
      </c>
    </row>
    <row r="1017" spans="1:51">
      <c r="A1017" s="4">
        <v>39806</v>
      </c>
      <c r="B1017" s="9">
        <f t="shared" si="594"/>
        <v>39806</v>
      </c>
      <c r="C1017" s="5">
        <v>0.21</v>
      </c>
      <c r="D1017" s="5">
        <v>0.21</v>
      </c>
      <c r="E1017" s="5">
        <v>0.2</v>
      </c>
      <c r="F1017" s="5">
        <v>0.21</v>
      </c>
      <c r="G1017" s="6">
        <v>7100</v>
      </c>
      <c r="H1017" s="112">
        <v>0.21</v>
      </c>
      <c r="I1017" s="19">
        <f t="shared" si="613"/>
        <v>4.9999999999999906E-2</v>
      </c>
      <c r="J1017" s="8">
        <f t="shared" si="614"/>
        <v>0.24711744421846399</v>
      </c>
      <c r="K1017" s="8">
        <f t="shared" si="615"/>
        <v>0.17888255578153606</v>
      </c>
      <c r="L1017" s="8">
        <f t="shared" si="616"/>
        <v>0.21300000000000002</v>
      </c>
      <c r="M1017" s="19">
        <f t="shared" si="617"/>
        <v>0.38145076885116275</v>
      </c>
      <c r="N1017" s="19">
        <f t="shared" si="618"/>
        <v>-1.8304676234571209E-2</v>
      </c>
      <c r="O1017" s="19">
        <f t="shared" si="619"/>
        <v>1.969985246452738E-4</v>
      </c>
      <c r="P1017" s="19">
        <f t="shared" si="620"/>
        <v>5.3466040070818382E-3</v>
      </c>
      <c r="Q1017" s="214"/>
      <c r="R1017" s="305"/>
      <c r="S1017" s="215"/>
      <c r="T1017" t="str">
        <f t="shared" si="621"/>
        <v/>
      </c>
      <c r="U1017" t="str">
        <f t="shared" si="622"/>
        <v/>
      </c>
      <c r="V1017" t="str">
        <f t="shared" si="623"/>
        <v/>
      </c>
      <c r="W1017" t="str">
        <f t="shared" si="624"/>
        <v/>
      </c>
      <c r="X1017" s="10"/>
      <c r="Y1017" s="219">
        <f t="shared" si="603"/>
        <v>-3.0769230769230792E-4</v>
      </c>
      <c r="Z1017" s="78">
        <f t="shared" si="605"/>
        <v>0.21511732341268139</v>
      </c>
      <c r="AA1017" s="78">
        <f t="shared" si="628"/>
        <v>0.22131197712988118</v>
      </c>
      <c r="AB1017" s="74">
        <f t="shared" si="596"/>
        <v>1016</v>
      </c>
      <c r="AC1017" s="80">
        <f t="shared" si="607"/>
        <v>9.8625735091145868E-4</v>
      </c>
      <c r="AD1017" s="79">
        <f t="shared" si="627"/>
        <v>-6.194653717199794E-3</v>
      </c>
      <c r="AE1017" s="81">
        <f t="shared" si="608"/>
        <v>-7.1809110681112526E-3</v>
      </c>
      <c r="AF1017" s="19">
        <f t="shared" si="630"/>
        <v>-2.7990594081423539E-2</v>
      </c>
      <c r="AG1017" s="93">
        <f t="shared" si="629"/>
        <v>-0.21748152525581743</v>
      </c>
      <c r="AH1017" s="91">
        <f t="shared" si="631"/>
        <v>8.2163493066618912E-5</v>
      </c>
      <c r="AI1017" s="96">
        <f t="shared" si="632"/>
        <v>1008.6284591164206</v>
      </c>
      <c r="AJ1017" s="5">
        <f t="shared" si="597"/>
        <v>9.9999999999999811E-3</v>
      </c>
      <c r="AK1017" s="5">
        <f t="shared" si="600"/>
        <v>9.9999999999999811E-3</v>
      </c>
      <c r="AL1017" s="5">
        <f t="shared" si="602"/>
        <v>0</v>
      </c>
      <c r="AM1017" s="95">
        <f t="shared" si="609"/>
        <v>9.2857142857142843E-3</v>
      </c>
      <c r="AN1017" s="95">
        <f t="shared" si="610"/>
        <v>-7.8571428571428559E-3</v>
      </c>
      <c r="AO1017" s="78">
        <f t="shared" si="611"/>
        <v>1.1818181818181819</v>
      </c>
      <c r="AP1017" s="8">
        <f t="shared" si="612"/>
        <v>54.166666666666664</v>
      </c>
      <c r="AQ1017" s="8">
        <f t="shared" si="606"/>
        <v>49.618320610687022</v>
      </c>
      <c r="AR1017" s="8">
        <f t="shared" si="595"/>
        <v>1</v>
      </c>
      <c r="AS1017" s="114">
        <f t="shared" si="601"/>
        <v>7100</v>
      </c>
      <c r="AT1017" s="103">
        <f t="shared" si="625"/>
        <v>-0.48813502673796771</v>
      </c>
      <c r="AU1017" s="5">
        <f t="shared" si="598"/>
        <v>0.21</v>
      </c>
      <c r="AW1017" s="210">
        <f t="shared" si="599"/>
        <v>4.9999999999999906E-2</v>
      </c>
      <c r="AX1017" s="276">
        <f t="shared" si="604"/>
        <v>-1.6952514288711459E-2</v>
      </c>
      <c r="AY1017" s="19">
        <f t="shared" si="626"/>
        <v>4.4877743972003649E-2</v>
      </c>
    </row>
    <row r="1018" spans="1:51">
      <c r="A1018" s="4">
        <v>39811</v>
      </c>
      <c r="B1018" s="9">
        <f t="shared" si="594"/>
        <v>39811</v>
      </c>
      <c r="C1018" s="5">
        <v>0.21</v>
      </c>
      <c r="D1018" s="5">
        <v>0.21</v>
      </c>
      <c r="E1018" s="5">
        <v>0.2</v>
      </c>
      <c r="F1018" s="5">
        <v>0.2</v>
      </c>
      <c r="G1018" s="6">
        <v>21000</v>
      </c>
      <c r="H1018" s="112">
        <v>0.2</v>
      </c>
      <c r="I1018" s="19">
        <f t="shared" si="613"/>
        <v>-4.7619047619047533E-2</v>
      </c>
      <c r="J1018" s="8">
        <f t="shared" si="614"/>
        <v>0.24711744421846404</v>
      </c>
      <c r="K1018" s="8">
        <f t="shared" si="615"/>
        <v>0.17888255578153611</v>
      </c>
      <c r="L1018" s="8">
        <f t="shared" si="616"/>
        <v>0.21300000000000008</v>
      </c>
      <c r="M1018" s="19">
        <f t="shared" si="617"/>
        <v>0.38145076885116258</v>
      </c>
      <c r="N1018" s="19">
        <f t="shared" si="618"/>
        <v>-4.365791533081238E-16</v>
      </c>
      <c r="O1018" s="19">
        <f t="shared" si="619"/>
        <v>2.2463469305786134E-16</v>
      </c>
      <c r="P1018" s="19">
        <f t="shared" si="620"/>
        <v>3.1032176943542749E-16</v>
      </c>
      <c r="Q1018" s="214"/>
      <c r="R1018" s="305"/>
      <c r="S1018" s="215"/>
      <c r="T1018" t="str">
        <f t="shared" si="621"/>
        <v/>
      </c>
      <c r="U1018" t="str">
        <f t="shared" si="622"/>
        <v/>
      </c>
      <c r="V1018" t="str">
        <f t="shared" si="623"/>
        <v/>
      </c>
      <c r="W1018" t="str">
        <f t="shared" si="624"/>
        <v/>
      </c>
      <c r="X1018" s="10"/>
      <c r="Y1018" s="219">
        <f t="shared" si="603"/>
        <v>-1.6923076923076926E-3</v>
      </c>
      <c r="Z1018" s="78">
        <f t="shared" si="605"/>
        <v>0.21278925560712847</v>
      </c>
      <c r="AA1018" s="78">
        <f t="shared" si="628"/>
        <v>0.21973489082226996</v>
      </c>
      <c r="AB1018" s="74">
        <f t="shared" si="596"/>
        <v>1017</v>
      </c>
      <c r="AC1018" s="80">
        <f t="shared" si="607"/>
        <v>1.8822068237580713E-4</v>
      </c>
      <c r="AD1018" s="79">
        <f t="shared" si="627"/>
        <v>-6.9456352151414935E-3</v>
      </c>
      <c r="AE1018" s="81">
        <f t="shared" si="608"/>
        <v>-7.1338558975173006E-3</v>
      </c>
      <c r="AF1018" s="19">
        <f t="shared" si="630"/>
        <v>-3.1609159515588223E-2</v>
      </c>
      <c r="AG1018" s="93">
        <f t="shared" si="629"/>
        <v>-0.80915662407802458</v>
      </c>
      <c r="AH1018" s="91">
        <f t="shared" si="631"/>
        <v>-1.2000166708773335E-4</v>
      </c>
      <c r="AI1018" s="96">
        <f t="shared" si="632"/>
        <v>1012.3442487514775</v>
      </c>
      <c r="AJ1018" s="5">
        <f t="shared" si="597"/>
        <v>-9.9999999999999811E-3</v>
      </c>
      <c r="AK1018" s="5">
        <f t="shared" si="600"/>
        <v>0</v>
      </c>
      <c r="AL1018" s="5">
        <f t="shared" si="602"/>
        <v>-9.9999999999999811E-3</v>
      </c>
      <c r="AM1018" s="95">
        <f t="shared" si="609"/>
        <v>9.2857142857142843E-3</v>
      </c>
      <c r="AN1018" s="95">
        <f t="shared" si="610"/>
        <v>-8.5714285714285684E-3</v>
      </c>
      <c r="AO1018" s="78">
        <f t="shared" si="611"/>
        <v>1.0833333333333335</v>
      </c>
      <c r="AP1018" s="8">
        <f t="shared" si="612"/>
        <v>52</v>
      </c>
      <c r="AQ1018" s="8">
        <f t="shared" si="606"/>
        <v>52</v>
      </c>
      <c r="AR1018" s="8">
        <f t="shared" si="595"/>
        <v>-1</v>
      </c>
      <c r="AS1018" s="114">
        <f t="shared" si="601"/>
        <v>-21000</v>
      </c>
      <c r="AT1018" s="103">
        <f t="shared" si="625"/>
        <v>-0.44571118349619954</v>
      </c>
      <c r="AU1018" s="5">
        <f t="shared" si="598"/>
        <v>0.2</v>
      </c>
      <c r="AW1018" s="210">
        <f t="shared" si="599"/>
        <v>4.9999999999999906E-2</v>
      </c>
      <c r="AX1018" s="276">
        <f t="shared" si="604"/>
        <v>-1.4319071329820488E-2</v>
      </c>
      <c r="AY1018" s="19">
        <f t="shared" si="626"/>
        <v>0.15534232350681809</v>
      </c>
    </row>
    <row r="1019" spans="1:51">
      <c r="A1019" s="4">
        <v>39812</v>
      </c>
      <c r="B1019" s="9">
        <f t="shared" si="594"/>
        <v>39812</v>
      </c>
      <c r="C1019" s="5">
        <v>0.2</v>
      </c>
      <c r="D1019" s="5">
        <v>0.2</v>
      </c>
      <c r="E1019" s="5">
        <v>0.19</v>
      </c>
      <c r="F1019" s="5">
        <v>0.19</v>
      </c>
      <c r="G1019" s="6">
        <v>66800</v>
      </c>
      <c r="H1019" s="112">
        <v>0.19</v>
      </c>
      <c r="I1019" s="19">
        <f t="shared" si="613"/>
        <v>-5.0000000000000044E-2</v>
      </c>
      <c r="J1019" s="8">
        <f t="shared" si="614"/>
        <v>0.2476425667816112</v>
      </c>
      <c r="K1019" s="8">
        <f t="shared" si="615"/>
        <v>0.1773574332183889</v>
      </c>
      <c r="L1019" s="8">
        <f t="shared" si="616"/>
        <v>0.21250000000000005</v>
      </c>
      <c r="M1019" s="19">
        <f t="shared" si="617"/>
        <v>0.39629088157064596</v>
      </c>
      <c r="N1019" s="19">
        <f t="shared" si="618"/>
        <v>3.8904398499911813E-2</v>
      </c>
      <c r="O1019" s="19">
        <f t="shared" si="619"/>
        <v>2.1249918831425046E-3</v>
      </c>
      <c r="P1019" s="19">
        <f t="shared" si="620"/>
        <v>-8.5258316915473829E-3</v>
      </c>
      <c r="Q1019" s="214"/>
      <c r="R1019" s="305"/>
      <c r="S1019" s="215"/>
      <c r="T1019" t="str">
        <f t="shared" si="621"/>
        <v/>
      </c>
      <c r="U1019" t="str">
        <f t="shared" si="622"/>
        <v/>
      </c>
      <c r="V1019" t="str">
        <f t="shared" si="623"/>
        <v/>
      </c>
      <c r="W1019" t="str">
        <f t="shared" si="624"/>
        <v/>
      </c>
      <c r="X1019" s="10"/>
      <c r="Y1019" s="219">
        <f t="shared" si="603"/>
        <v>-3.0769230769230769E-3</v>
      </c>
      <c r="Z1019" s="78">
        <f t="shared" si="605"/>
        <v>0.20927971024363068</v>
      </c>
      <c r="AA1019" s="78">
        <f t="shared" si="628"/>
        <v>0.21753450890142198</v>
      </c>
      <c r="AB1019" s="74">
        <f t="shared" si="596"/>
        <v>1018</v>
      </c>
      <c r="AC1019" s="80">
        <f t="shared" si="607"/>
        <v>-8.9675420821920017E-4</v>
      </c>
      <c r="AD1019" s="79">
        <f t="shared" si="627"/>
        <v>-8.2547986577913013E-3</v>
      </c>
      <c r="AE1019" s="81">
        <f t="shared" si="608"/>
        <v>-7.3580444495721011E-3</v>
      </c>
      <c r="AF1019" s="19">
        <f t="shared" si="630"/>
        <v>-3.7947076532726352E-2</v>
      </c>
      <c r="AG1019" s="93">
        <f t="shared" si="629"/>
        <v>-5.7643765653166295</v>
      </c>
      <c r="AH1019" s="91">
        <f t="shared" si="631"/>
        <v>-3.3580106093319332E-4</v>
      </c>
      <c r="AI1019" s="96">
        <f t="shared" si="632"/>
        <v>1016.8645655796245</v>
      </c>
      <c r="AJ1019" s="5">
        <f t="shared" si="597"/>
        <v>-1.0000000000000009E-2</v>
      </c>
      <c r="AK1019" s="5">
        <f t="shared" si="600"/>
        <v>0</v>
      </c>
      <c r="AL1019" s="5">
        <f t="shared" si="602"/>
        <v>-1.0000000000000009E-2</v>
      </c>
      <c r="AM1019" s="95">
        <f t="shared" si="609"/>
        <v>8.5714285714285684E-3</v>
      </c>
      <c r="AN1019" s="95">
        <f t="shared" si="610"/>
        <v>-9.2857142857142843E-3</v>
      </c>
      <c r="AO1019" s="78">
        <f t="shared" si="611"/>
        <v>0.92307692307692291</v>
      </c>
      <c r="AP1019" s="8">
        <f t="shared" si="612"/>
        <v>47.999999999999993</v>
      </c>
      <c r="AQ1019" s="8">
        <f t="shared" si="606"/>
        <v>56.375838926174495</v>
      </c>
      <c r="AR1019" s="8">
        <f t="shared" si="595"/>
        <v>-1</v>
      </c>
      <c r="AS1019" s="114">
        <f t="shared" si="601"/>
        <v>-66800</v>
      </c>
      <c r="AT1019" s="103">
        <f t="shared" si="625"/>
        <v>-0.50548918308040025</v>
      </c>
      <c r="AU1019" s="5">
        <f t="shared" si="598"/>
        <v>0.19</v>
      </c>
      <c r="AW1019" s="210">
        <f t="shared" si="599"/>
        <v>5.2631578947368467E-2</v>
      </c>
      <c r="AX1019" s="276">
        <f t="shared" si="604"/>
        <v>-1.0777654787862672E-2</v>
      </c>
      <c r="AY1019" s="19">
        <f t="shared" si="626"/>
        <v>0.24732166356225652</v>
      </c>
    </row>
    <row r="1020" spans="1:51">
      <c r="A1020" s="4">
        <v>39813</v>
      </c>
      <c r="B1020" s="9">
        <f t="shared" si="594"/>
        <v>39813</v>
      </c>
      <c r="C1020" s="5">
        <v>0.19</v>
      </c>
      <c r="D1020" s="5">
        <v>0.23</v>
      </c>
      <c r="E1020" s="5">
        <v>0.19</v>
      </c>
      <c r="F1020" s="5">
        <v>0.19</v>
      </c>
      <c r="G1020" s="6">
        <v>0</v>
      </c>
      <c r="H1020" s="112">
        <v>0.19</v>
      </c>
      <c r="I1020" s="19">
        <f t="shared" si="613"/>
        <v>0</v>
      </c>
      <c r="J1020" s="8">
        <f t="shared" si="614"/>
        <v>0.24798287269390948</v>
      </c>
      <c r="K1020" s="8">
        <f t="shared" si="615"/>
        <v>0.17501712730609068</v>
      </c>
      <c r="L1020" s="8">
        <f t="shared" si="616"/>
        <v>0.21150000000000008</v>
      </c>
      <c r="M1020" s="19">
        <f t="shared" si="617"/>
        <v>0.41690631374726927</v>
      </c>
      <c r="N1020" s="19">
        <f t="shared" si="618"/>
        <v>5.2020960197006819E-2</v>
      </c>
      <c r="O1020" s="19">
        <f t="shared" si="619"/>
        <v>1.3741818166437582E-3</v>
      </c>
      <c r="P1020" s="19">
        <f t="shared" si="620"/>
        <v>-1.3195420512296717E-2</v>
      </c>
      <c r="Q1020" s="214"/>
      <c r="R1020" s="305"/>
      <c r="S1020" s="215"/>
      <c r="T1020" t="str">
        <f t="shared" si="621"/>
        <v/>
      </c>
      <c r="U1020" t="str">
        <f t="shared" si="622"/>
        <v/>
      </c>
      <c r="V1020" t="str">
        <f t="shared" si="623"/>
        <v/>
      </c>
      <c r="W1020" t="str">
        <f t="shared" si="624"/>
        <v/>
      </c>
      <c r="X1020" s="10"/>
      <c r="Y1020" s="219">
        <f t="shared" si="603"/>
        <v>-2.7692307692307699E-3</v>
      </c>
      <c r="Z1020" s="78">
        <f t="shared" si="605"/>
        <v>0.20631063486611156</v>
      </c>
      <c r="AA1020" s="78">
        <f t="shared" si="628"/>
        <v>0.21549695524271675</v>
      </c>
      <c r="AB1020" s="74">
        <f t="shared" si="596"/>
        <v>1019</v>
      </c>
      <c r="AC1020" s="80">
        <f t="shared" si="607"/>
        <v>-1.4626207416264707E-3</v>
      </c>
      <c r="AD1020" s="79">
        <f t="shared" si="627"/>
        <v>-9.1863203766051893E-3</v>
      </c>
      <c r="AE1020" s="81">
        <f t="shared" si="608"/>
        <v>-7.7236996349787186E-3</v>
      </c>
      <c r="AF1020" s="19">
        <f t="shared" si="630"/>
        <v>-4.2628539072668239E-2</v>
      </c>
      <c r="AG1020" s="93">
        <f t="shared" si="629"/>
        <v>0.63101631218545862</v>
      </c>
      <c r="AH1020" s="91">
        <f t="shared" si="631"/>
        <v>-4.3975620570751425E-4</v>
      </c>
      <c r="AI1020" s="96">
        <f t="shared" si="632"/>
        <v>1016.899047809942</v>
      </c>
      <c r="AJ1020" s="5">
        <f t="shared" si="597"/>
        <v>0</v>
      </c>
      <c r="AK1020" s="5">
        <f t="shared" si="600"/>
        <v>0</v>
      </c>
      <c r="AL1020" s="5">
        <f t="shared" si="602"/>
        <v>0</v>
      </c>
      <c r="AM1020" s="95">
        <f t="shared" si="609"/>
        <v>4.9999999999999984E-3</v>
      </c>
      <c r="AN1020" s="95">
        <f t="shared" si="610"/>
        <v>-9.2857142857142843E-3</v>
      </c>
      <c r="AO1020" s="78">
        <f t="shared" si="611"/>
        <v>0.53846153846153832</v>
      </c>
      <c r="AP1020" s="8">
        <f t="shared" si="612"/>
        <v>35</v>
      </c>
      <c r="AQ1020" s="8">
        <f t="shared" si="606"/>
        <v>48.514851485148512</v>
      </c>
      <c r="AR1020" s="8">
        <f t="shared" si="595"/>
        <v>-1</v>
      </c>
      <c r="AS1020" s="114">
        <f t="shared" si="601"/>
        <v>0</v>
      </c>
      <c r="AT1020" s="103">
        <f t="shared" si="625"/>
        <v>-0.50548918308040025</v>
      </c>
      <c r="AU1020" s="5">
        <f t="shared" si="598"/>
        <v>0.19</v>
      </c>
      <c r="AW1020" s="210">
        <f t="shared" si="599"/>
        <v>0.21052631578947373</v>
      </c>
      <c r="AX1020" s="276">
        <f t="shared" si="604"/>
        <v>-7.3082029364611306E-3</v>
      </c>
      <c r="AY1020" s="19">
        <f t="shared" si="626"/>
        <v>0.32191157721146235</v>
      </c>
    </row>
    <row r="1021" spans="1:51">
      <c r="A1021" s="4">
        <v>39815</v>
      </c>
      <c r="B1021" s="9">
        <f t="shared" si="594"/>
        <v>39815</v>
      </c>
      <c r="C1021" s="5">
        <v>0.19</v>
      </c>
      <c r="D1021" s="5">
        <v>0.19</v>
      </c>
      <c r="E1021" s="5">
        <v>0.19</v>
      </c>
      <c r="F1021" s="5">
        <v>0.19</v>
      </c>
      <c r="G1021" s="6">
        <v>10000</v>
      </c>
      <c r="H1021" s="112">
        <v>0.19</v>
      </c>
      <c r="I1021" s="19">
        <f t="shared" si="613"/>
        <v>0</v>
      </c>
      <c r="J1021" s="8">
        <f t="shared" si="614"/>
        <v>0.24798287269390948</v>
      </c>
      <c r="K1021" s="8">
        <f t="shared" si="615"/>
        <v>0.17501712730609068</v>
      </c>
      <c r="L1021" s="8">
        <f t="shared" si="616"/>
        <v>0.21150000000000008</v>
      </c>
      <c r="M1021" s="19">
        <f t="shared" si="617"/>
        <v>0.41690631374726927</v>
      </c>
      <c r="N1021" s="19">
        <f t="shared" si="618"/>
        <v>0</v>
      </c>
      <c r="O1021" s="19">
        <f t="shared" si="619"/>
        <v>0</v>
      </c>
      <c r="P1021" s="19">
        <f t="shared" si="620"/>
        <v>0</v>
      </c>
      <c r="Q1021" s="214"/>
      <c r="R1021" s="305"/>
      <c r="S1021" s="215"/>
      <c r="T1021" t="str">
        <f t="shared" si="621"/>
        <v/>
      </c>
      <c r="U1021" t="str">
        <f t="shared" si="622"/>
        <v/>
      </c>
      <c r="V1021" t="str">
        <f t="shared" si="623"/>
        <v/>
      </c>
      <c r="W1021" t="str">
        <f t="shared" si="624"/>
        <v/>
      </c>
      <c r="X1021" s="10"/>
      <c r="Y1021" s="219">
        <f t="shared" si="603"/>
        <v>-2.8571428571428576E-3</v>
      </c>
      <c r="Z1021" s="78">
        <f t="shared" si="605"/>
        <v>0.20379879709673038</v>
      </c>
      <c r="AA1021" s="78">
        <f t="shared" si="628"/>
        <v>0.21361018055475572</v>
      </c>
      <c r="AB1021" s="74">
        <f t="shared" si="596"/>
        <v>1020</v>
      </c>
      <c r="AC1021" s="80">
        <f t="shared" si="607"/>
        <v>-1.6701470584373022E-3</v>
      </c>
      <c r="AD1021" s="79">
        <f t="shared" si="627"/>
        <v>-9.8113834580253467E-3</v>
      </c>
      <c r="AE1021" s="81">
        <f t="shared" si="608"/>
        <v>-8.1412363995880446E-3</v>
      </c>
      <c r="AF1021" s="19">
        <f t="shared" si="630"/>
        <v>-4.5931253990538844E-2</v>
      </c>
      <c r="AG1021" s="93">
        <f t="shared" si="629"/>
        <v>0.14188662235164054</v>
      </c>
      <c r="AH1021" s="91">
        <f t="shared" si="631"/>
        <v>-4.924819112805841E-4</v>
      </c>
      <c r="AI1021" s="96">
        <f t="shared" si="632"/>
        <v>1016.879696822447</v>
      </c>
      <c r="AJ1021" s="5">
        <f t="shared" si="597"/>
        <v>0</v>
      </c>
      <c r="AK1021" s="5">
        <f t="shared" si="600"/>
        <v>0</v>
      </c>
      <c r="AL1021" s="5">
        <f t="shared" si="602"/>
        <v>0</v>
      </c>
      <c r="AM1021" s="95">
        <f t="shared" si="609"/>
        <v>4.9999999999999984E-3</v>
      </c>
      <c r="AN1021" s="95">
        <f t="shared" si="610"/>
        <v>-7.8571428571428559E-3</v>
      </c>
      <c r="AO1021" s="78">
        <f t="shared" si="611"/>
        <v>0.63636363636363624</v>
      </c>
      <c r="AP1021" s="8">
        <f t="shared" si="612"/>
        <v>38.888888888888886</v>
      </c>
      <c r="AQ1021" s="8">
        <f t="shared" si="606"/>
        <v>48.837209302325583</v>
      </c>
      <c r="AR1021" s="8">
        <f t="shared" si="595"/>
        <v>0</v>
      </c>
      <c r="AS1021" s="114">
        <f t="shared" si="601"/>
        <v>0</v>
      </c>
      <c r="AT1021" s="103">
        <f t="shared" si="625"/>
        <v>-0.39020628494312676</v>
      </c>
      <c r="AU1021" s="5">
        <f t="shared" si="598"/>
        <v>0.19</v>
      </c>
      <c r="AW1021" s="210">
        <f t="shared" si="599"/>
        <v>0</v>
      </c>
      <c r="AX1021" s="276">
        <f t="shared" si="604"/>
        <v>-4.0478988897924327E-3</v>
      </c>
      <c r="AY1021" s="19">
        <f t="shared" si="626"/>
        <v>0.44611569697973424</v>
      </c>
    </row>
    <row r="1022" spans="1:51">
      <c r="A1022" s="4">
        <v>39818</v>
      </c>
      <c r="B1022" s="9">
        <f t="shared" si="594"/>
        <v>39818</v>
      </c>
      <c r="C1022" s="5">
        <v>0.19</v>
      </c>
      <c r="D1022" s="5">
        <v>0.19</v>
      </c>
      <c r="E1022" s="5">
        <v>0.19</v>
      </c>
      <c r="F1022" s="5">
        <v>0.19</v>
      </c>
      <c r="G1022" s="6">
        <v>20000</v>
      </c>
      <c r="H1022" s="112">
        <v>0.19</v>
      </c>
      <c r="I1022" s="19">
        <f t="shared" si="613"/>
        <v>0</v>
      </c>
      <c r="J1022" s="8">
        <f t="shared" si="614"/>
        <v>0.24609234892706405</v>
      </c>
      <c r="K1022" s="8">
        <f t="shared" si="615"/>
        <v>0.1729076510729361</v>
      </c>
      <c r="L1022" s="8">
        <f t="shared" si="616"/>
        <v>0.20950000000000008</v>
      </c>
      <c r="M1022" s="19">
        <f t="shared" si="617"/>
        <v>0.42325887489650244</v>
      </c>
      <c r="N1022" s="19">
        <f t="shared" si="618"/>
        <v>1.52373829317541E-2</v>
      </c>
      <c r="O1022" s="19">
        <f t="shared" si="619"/>
        <v>-7.6236062043645216E-3</v>
      </c>
      <c r="P1022" s="19">
        <f t="shared" si="620"/>
        <v>-1.205297027567637E-2</v>
      </c>
      <c r="Q1022" s="214"/>
      <c r="R1022" s="305"/>
      <c r="S1022" s="215"/>
      <c r="T1022" t="str">
        <f t="shared" si="621"/>
        <v/>
      </c>
      <c r="U1022" t="str">
        <f t="shared" si="622"/>
        <v/>
      </c>
      <c r="V1022" t="str">
        <f t="shared" si="623"/>
        <v/>
      </c>
      <c r="W1022" t="str">
        <f t="shared" si="624"/>
        <v/>
      </c>
      <c r="X1022" s="10"/>
      <c r="Y1022" s="219">
        <f t="shared" si="603"/>
        <v>-2.7692307692307704E-3</v>
      </c>
      <c r="Z1022" s="78">
        <f t="shared" si="605"/>
        <v>0.2016737823438339</v>
      </c>
      <c r="AA1022" s="78">
        <f t="shared" si="628"/>
        <v>0.21186302719370381</v>
      </c>
      <c r="AB1022" s="74">
        <f t="shared" si="596"/>
        <v>1021</v>
      </c>
      <c r="AC1022" s="80">
        <f t="shared" si="607"/>
        <v>-1.6384067602254922E-3</v>
      </c>
      <c r="AD1022" s="79">
        <f t="shared" si="627"/>
        <v>-1.0189244849869911E-2</v>
      </c>
      <c r="AE1022" s="81">
        <f t="shared" si="608"/>
        <v>-8.5508380896444185E-3</v>
      </c>
      <c r="AF1022" s="19">
        <f t="shared" si="630"/>
        <v>-4.8093548859537476E-2</v>
      </c>
      <c r="AG1022" s="93">
        <f t="shared" si="629"/>
        <v>-1.9004493078297116E-2</v>
      </c>
      <c r="AH1022" s="91">
        <f t="shared" si="631"/>
        <v>-4.9796124516815401E-4</v>
      </c>
      <c r="AI1022" s="96">
        <f t="shared" si="632"/>
        <v>1017.0261350096367</v>
      </c>
      <c r="AJ1022" s="5">
        <f t="shared" si="597"/>
        <v>0</v>
      </c>
      <c r="AK1022" s="5">
        <f t="shared" si="600"/>
        <v>0</v>
      </c>
      <c r="AL1022" s="5">
        <f t="shared" si="602"/>
        <v>0</v>
      </c>
      <c r="AM1022" s="95">
        <f t="shared" si="609"/>
        <v>4.9999999999999984E-3</v>
      </c>
      <c r="AN1022" s="95">
        <f t="shared" si="610"/>
        <v>-7.8571428571428559E-3</v>
      </c>
      <c r="AO1022" s="78">
        <f t="shared" si="611"/>
        <v>0.63636363636363624</v>
      </c>
      <c r="AP1022" s="8">
        <f t="shared" si="612"/>
        <v>38.888888888888886</v>
      </c>
      <c r="AQ1022" s="8">
        <f t="shared" si="606"/>
        <v>48.837209302325583</v>
      </c>
      <c r="AR1022" s="8">
        <f t="shared" si="595"/>
        <v>0</v>
      </c>
      <c r="AS1022" s="114">
        <f t="shared" si="601"/>
        <v>0</v>
      </c>
      <c r="AT1022" s="103">
        <f t="shared" si="625"/>
        <v>-0.37585886722376943</v>
      </c>
      <c r="AU1022" s="5">
        <f t="shared" si="598"/>
        <v>0.19</v>
      </c>
      <c r="AW1022" s="210">
        <f t="shared" si="599"/>
        <v>0</v>
      </c>
      <c r="AX1022" s="276">
        <f t="shared" si="604"/>
        <v>-9.7996453323146056E-4</v>
      </c>
      <c r="AY1022" s="19">
        <f t="shared" si="626"/>
        <v>0.75790785295980778</v>
      </c>
    </row>
    <row r="1023" spans="1:51">
      <c r="A1023" s="4">
        <v>39819</v>
      </c>
      <c r="B1023" s="9">
        <f t="shared" si="594"/>
        <v>39819</v>
      </c>
      <c r="C1023" s="5">
        <v>0.19</v>
      </c>
      <c r="D1023" s="5">
        <v>0.21</v>
      </c>
      <c r="E1023" s="5">
        <v>0.18</v>
      </c>
      <c r="F1023" s="5">
        <v>0.19</v>
      </c>
      <c r="G1023" s="6">
        <v>97900</v>
      </c>
      <c r="H1023" s="112">
        <v>0.19</v>
      </c>
      <c r="I1023" s="19">
        <f t="shared" si="613"/>
        <v>0</v>
      </c>
      <c r="J1023" s="8">
        <f t="shared" si="614"/>
        <v>0.24609234892706405</v>
      </c>
      <c r="K1023" s="8">
        <f t="shared" si="615"/>
        <v>0.1729076510729361</v>
      </c>
      <c r="L1023" s="8">
        <f t="shared" si="616"/>
        <v>0.20950000000000008</v>
      </c>
      <c r="M1023" s="19">
        <f t="shared" si="617"/>
        <v>0.42325887489650244</v>
      </c>
      <c r="N1023" s="19">
        <f t="shared" si="618"/>
        <v>0</v>
      </c>
      <c r="O1023" s="19">
        <f t="shared" si="619"/>
        <v>0</v>
      </c>
      <c r="P1023" s="19">
        <f t="shared" si="620"/>
        <v>0</v>
      </c>
      <c r="Q1023" s="214"/>
      <c r="R1023" s="305"/>
      <c r="S1023" s="215"/>
      <c r="T1023" t="str">
        <f t="shared" si="621"/>
        <v/>
      </c>
      <c r="U1023" t="str">
        <f t="shared" si="622"/>
        <v/>
      </c>
      <c r="V1023" t="str">
        <f t="shared" si="623"/>
        <v/>
      </c>
      <c r="W1023" t="str">
        <f t="shared" si="624"/>
        <v/>
      </c>
      <c r="X1023" s="10"/>
      <c r="Y1023" s="219">
        <f t="shared" si="603"/>
        <v>-2.5054945054945061E-3</v>
      </c>
      <c r="Z1023" s="78">
        <f t="shared" si="605"/>
        <v>0.19987601986288347</v>
      </c>
      <c r="AA1023" s="78">
        <f t="shared" si="628"/>
        <v>0.21024516318136974</v>
      </c>
      <c r="AB1023" s="74">
        <f t="shared" si="596"/>
        <v>1022</v>
      </c>
      <c r="AC1023" s="80">
        <f t="shared" si="607"/>
        <v>-1.4546441830734745E-3</v>
      </c>
      <c r="AD1023" s="79">
        <f t="shared" si="627"/>
        <v>-1.0369143318486262E-2</v>
      </c>
      <c r="AE1023" s="81">
        <f t="shared" si="608"/>
        <v>-8.914499135412788E-3</v>
      </c>
      <c r="AF1023" s="19">
        <f t="shared" si="630"/>
        <v>-4.93192954433926E-2</v>
      </c>
      <c r="AG1023" s="93">
        <f t="shared" si="629"/>
        <v>-0.11215931331162636</v>
      </c>
      <c r="AH1023" s="91">
        <f t="shared" si="631"/>
        <v>-4.6115546053997967E-4</v>
      </c>
      <c r="AI1023" s="96">
        <f t="shared" si="632"/>
        <v>1017.281181350757</v>
      </c>
      <c r="AJ1023" s="5">
        <f t="shared" si="597"/>
        <v>0</v>
      </c>
      <c r="AK1023" s="5">
        <f t="shared" si="600"/>
        <v>0</v>
      </c>
      <c r="AL1023" s="5">
        <f t="shared" si="602"/>
        <v>0</v>
      </c>
      <c r="AM1023" s="95">
        <f t="shared" si="609"/>
        <v>4.9999999999999984E-3</v>
      </c>
      <c r="AN1023" s="95">
        <f t="shared" si="610"/>
        <v>-7.8571428571428559E-3</v>
      </c>
      <c r="AO1023" s="78">
        <f t="shared" si="611"/>
        <v>0.63636363636363624</v>
      </c>
      <c r="AP1023" s="8">
        <f t="shared" si="612"/>
        <v>38.888888888888886</v>
      </c>
      <c r="AQ1023" s="8">
        <f t="shared" si="606"/>
        <v>48.837209302325583</v>
      </c>
      <c r="AR1023" s="8">
        <f t="shared" si="595"/>
        <v>-0.3333333333333327</v>
      </c>
      <c r="AS1023" s="114">
        <f t="shared" si="601"/>
        <v>-32633.33333333327</v>
      </c>
      <c r="AT1023" s="103">
        <f t="shared" si="625"/>
        <v>-0.36931699141001434</v>
      </c>
      <c r="AU1023" s="5">
        <f t="shared" si="598"/>
        <v>0.19</v>
      </c>
      <c r="AW1023" s="210">
        <f t="shared" si="599"/>
        <v>0.16666666666666666</v>
      </c>
      <c r="AX1023" s="276">
        <f t="shared" si="604"/>
        <v>1.5051936848616107E-3</v>
      </c>
      <c r="AY1023" s="19">
        <f t="shared" si="626"/>
        <v>2.5359675108834727</v>
      </c>
    </row>
    <row r="1024" spans="1:51">
      <c r="A1024" s="4">
        <v>39820</v>
      </c>
      <c r="B1024" s="9">
        <f t="shared" si="594"/>
        <v>39820</v>
      </c>
      <c r="C1024" s="5">
        <v>0.19</v>
      </c>
      <c r="D1024" s="5">
        <v>0.19</v>
      </c>
      <c r="E1024" s="5">
        <v>0.19</v>
      </c>
      <c r="F1024" s="5">
        <v>0.19</v>
      </c>
      <c r="G1024" s="6">
        <v>300</v>
      </c>
      <c r="H1024" s="112">
        <v>0.19</v>
      </c>
      <c r="I1024" s="19">
        <f t="shared" si="613"/>
        <v>0</v>
      </c>
      <c r="J1024" s="8">
        <f t="shared" si="614"/>
        <v>0.24609234892706405</v>
      </c>
      <c r="K1024" s="8">
        <f t="shared" si="615"/>
        <v>0.1729076510729361</v>
      </c>
      <c r="L1024" s="8">
        <f t="shared" si="616"/>
        <v>0.20950000000000008</v>
      </c>
      <c r="M1024" s="19">
        <f t="shared" si="617"/>
        <v>0.42325887489650244</v>
      </c>
      <c r="N1024" s="19">
        <f t="shared" si="618"/>
        <v>0</v>
      </c>
      <c r="O1024" s="19">
        <f t="shared" si="619"/>
        <v>0</v>
      </c>
      <c r="P1024" s="19">
        <f t="shared" si="620"/>
        <v>0</v>
      </c>
      <c r="Q1024" s="214"/>
      <c r="R1024" s="305"/>
      <c r="S1024" s="215"/>
      <c r="T1024" t="str">
        <f t="shared" si="621"/>
        <v/>
      </c>
      <c r="U1024" t="str">
        <f t="shared" si="622"/>
        <v/>
      </c>
      <c r="V1024" t="str">
        <f t="shared" si="623"/>
        <v/>
      </c>
      <c r="W1024" t="str">
        <f t="shared" si="624"/>
        <v/>
      </c>
      <c r="X1024" s="10"/>
      <c r="Y1024" s="219">
        <f t="shared" si="603"/>
        <v>-3.0549450549450553E-3</v>
      </c>
      <c r="Z1024" s="78">
        <f t="shared" si="605"/>
        <v>0.19835511280399942</v>
      </c>
      <c r="AA1024" s="78">
        <f t="shared" si="628"/>
        <v>0.20874702110594837</v>
      </c>
      <c r="AB1024" s="74">
        <f t="shared" si="596"/>
        <v>1023</v>
      </c>
      <c r="AC1024" s="80">
        <f t="shared" si="607"/>
        <v>-1.1819273332289246E-3</v>
      </c>
      <c r="AD1024" s="79">
        <f t="shared" si="627"/>
        <v>-1.0391908301948943E-2</v>
      </c>
      <c r="AE1024" s="81">
        <f t="shared" si="608"/>
        <v>-9.2099809687200187E-3</v>
      </c>
      <c r="AF1024" s="19">
        <f t="shared" si="630"/>
        <v>-4.9782307057088922E-2</v>
      </c>
      <c r="AG1024" s="93">
        <f t="shared" si="629"/>
        <v>-0.18748010889393896</v>
      </c>
      <c r="AH1024" s="91">
        <f t="shared" si="631"/>
        <v>-4.5077177927830826E-4</v>
      </c>
      <c r="AI1024" s="96">
        <f t="shared" si="632"/>
        <v>1017.6968179788029</v>
      </c>
      <c r="AJ1024" s="5">
        <f t="shared" si="597"/>
        <v>0</v>
      </c>
      <c r="AK1024" s="5">
        <f t="shared" si="600"/>
        <v>0</v>
      </c>
      <c r="AL1024" s="5">
        <f t="shared" si="602"/>
        <v>0</v>
      </c>
      <c r="AM1024" s="95">
        <f t="shared" si="609"/>
        <v>4.9999999999999984E-3</v>
      </c>
      <c r="AN1024" s="95">
        <f t="shared" si="610"/>
        <v>-5.7142857142857134E-3</v>
      </c>
      <c r="AO1024" s="78">
        <f t="shared" si="611"/>
        <v>0.87499999999999989</v>
      </c>
      <c r="AP1024" s="8">
        <f t="shared" si="612"/>
        <v>46.666666666666664</v>
      </c>
      <c r="AQ1024" s="8">
        <f t="shared" si="606"/>
        <v>52.238805970149251</v>
      </c>
      <c r="AR1024" s="8">
        <f t="shared" si="595"/>
        <v>0</v>
      </c>
      <c r="AS1024" s="114">
        <f t="shared" si="601"/>
        <v>0</v>
      </c>
      <c r="AT1024" s="103">
        <f t="shared" si="625"/>
        <v>-0.37094907407407379</v>
      </c>
      <c r="AU1024" s="5">
        <f t="shared" si="598"/>
        <v>0.19</v>
      </c>
      <c r="AW1024" s="210">
        <f t="shared" si="599"/>
        <v>0</v>
      </c>
      <c r="AX1024" s="276">
        <f t="shared" si="604"/>
        <v>3.416031673891907E-3</v>
      </c>
      <c r="AY1024" s="19">
        <f t="shared" si="626"/>
        <v>1.2694964164734595</v>
      </c>
    </row>
    <row r="1025" spans="1:51">
      <c r="A1025" s="4">
        <v>39821</v>
      </c>
      <c r="B1025" s="9">
        <f t="shared" si="594"/>
        <v>39821</v>
      </c>
      <c r="C1025" s="5">
        <v>0.19</v>
      </c>
      <c r="D1025" s="5">
        <v>0.19</v>
      </c>
      <c r="E1025" s="5">
        <v>0.19</v>
      </c>
      <c r="F1025" s="5">
        <v>0.19</v>
      </c>
      <c r="G1025" s="6">
        <v>231900</v>
      </c>
      <c r="H1025" s="112">
        <v>0.19</v>
      </c>
      <c r="I1025" s="19">
        <f t="shared" si="613"/>
        <v>0</v>
      </c>
      <c r="J1025" s="8">
        <f t="shared" si="614"/>
        <v>0.24636308338453883</v>
      </c>
      <c r="K1025" s="8">
        <f t="shared" si="615"/>
        <v>0.17163691661546121</v>
      </c>
      <c r="L1025" s="8">
        <f t="shared" si="616"/>
        <v>0.20900000000000002</v>
      </c>
      <c r="M1025" s="19">
        <f t="shared" si="617"/>
        <v>0.43537350963077259</v>
      </c>
      <c r="N1025" s="19">
        <f t="shared" si="618"/>
        <v>2.8622281664460063E-2</v>
      </c>
      <c r="O1025" s="19">
        <f t="shared" si="619"/>
        <v>1.1001335825967279E-3</v>
      </c>
      <c r="P1025" s="19">
        <f t="shared" si="620"/>
        <v>-7.3492089539685217E-3</v>
      </c>
      <c r="Q1025" s="214"/>
      <c r="R1025" s="305"/>
      <c r="S1025" s="215"/>
      <c r="T1025" t="str">
        <f t="shared" si="621"/>
        <v/>
      </c>
      <c r="U1025" t="str">
        <f t="shared" si="622"/>
        <v/>
      </c>
      <c r="V1025" t="str">
        <f t="shared" si="623"/>
        <v/>
      </c>
      <c r="W1025" t="str">
        <f t="shared" si="624"/>
        <v/>
      </c>
      <c r="X1025" s="10"/>
      <c r="Y1025" s="219">
        <f t="shared" si="603"/>
        <v>-2.9010989010989016E-3</v>
      </c>
      <c r="Z1025" s="78">
        <f t="shared" si="605"/>
        <v>0.1970684254321835</v>
      </c>
      <c r="AA1025" s="78">
        <f t="shared" si="628"/>
        <v>0.20735974154410819</v>
      </c>
      <c r="AB1025" s="74">
        <f t="shared" si="596"/>
        <v>1024</v>
      </c>
      <c r="AC1025" s="80">
        <f t="shared" si="607"/>
        <v>-8.6506811456373359E-4</v>
      </c>
      <c r="AD1025" s="79">
        <f t="shared" si="627"/>
        <v>-1.0291316111924687E-2</v>
      </c>
      <c r="AE1025" s="81">
        <f t="shared" si="608"/>
        <v>-9.426247997360953E-3</v>
      </c>
      <c r="AF1025" s="19">
        <f t="shared" si="630"/>
        <v>-4.963025144268704E-2</v>
      </c>
      <c r="AG1025" s="93">
        <f t="shared" si="629"/>
        <v>-0.26808688635667532</v>
      </c>
      <c r="AH1025" s="91">
        <f t="shared" si="631"/>
        <v>-4.1145338136196847E-4</v>
      </c>
      <c r="AI1025" s="96">
        <f t="shared" si="632"/>
        <v>1018.1504716686051</v>
      </c>
      <c r="AJ1025" s="5">
        <f t="shared" si="597"/>
        <v>0</v>
      </c>
      <c r="AK1025" s="5">
        <f t="shared" si="600"/>
        <v>0</v>
      </c>
      <c r="AL1025" s="5">
        <f t="shared" si="602"/>
        <v>0</v>
      </c>
      <c r="AM1025" s="95">
        <f t="shared" si="609"/>
        <v>3.5714285714285704E-3</v>
      </c>
      <c r="AN1025" s="95">
        <f t="shared" si="610"/>
        <v>-5.7142857142857134E-3</v>
      </c>
      <c r="AO1025" s="78">
        <f t="shared" si="611"/>
        <v>0.62499999999999989</v>
      </c>
      <c r="AP1025" s="8">
        <f t="shared" si="612"/>
        <v>38.46153846153846</v>
      </c>
      <c r="AQ1025" s="8">
        <f t="shared" si="606"/>
        <v>51.020408163265316</v>
      </c>
      <c r="AR1025" s="8">
        <f t="shared" si="595"/>
        <v>0</v>
      </c>
      <c r="AS1025" s="114">
        <f t="shared" si="601"/>
        <v>0</v>
      </c>
      <c r="AT1025" s="103">
        <f t="shared" si="625"/>
        <v>-0.27602270503033838</v>
      </c>
      <c r="AU1025" s="5">
        <f t="shared" si="598"/>
        <v>0.19</v>
      </c>
      <c r="AW1025" s="210">
        <f t="shared" si="599"/>
        <v>0</v>
      </c>
      <c r="AX1025" s="276">
        <f t="shared" si="604"/>
        <v>4.3841924409200395E-3</v>
      </c>
      <c r="AY1025" s="19">
        <f t="shared" si="626"/>
        <v>0.28341680038496264</v>
      </c>
    </row>
    <row r="1026" spans="1:51">
      <c r="A1026" s="4">
        <v>39822</v>
      </c>
      <c r="B1026" s="9">
        <f t="shared" ref="B1026:B1089" si="633">A1026</f>
        <v>39822</v>
      </c>
      <c r="C1026" s="5">
        <v>0.19</v>
      </c>
      <c r="D1026" s="5">
        <v>0.19</v>
      </c>
      <c r="E1026" s="5">
        <v>0.19</v>
      </c>
      <c r="F1026" s="5">
        <v>0.19</v>
      </c>
      <c r="G1026" s="6">
        <v>4000</v>
      </c>
      <c r="H1026" s="112">
        <v>0.19</v>
      </c>
      <c r="I1026" s="19">
        <f t="shared" si="613"/>
        <v>0</v>
      </c>
      <c r="J1026" s="8">
        <f t="shared" si="614"/>
        <v>0.23910589071449373</v>
      </c>
      <c r="K1026" s="8">
        <f t="shared" si="615"/>
        <v>0.1728941092855063</v>
      </c>
      <c r="L1026" s="8">
        <f t="shared" si="616"/>
        <v>0.20600000000000002</v>
      </c>
      <c r="M1026" s="19">
        <f t="shared" si="617"/>
        <v>0.38296146527265146</v>
      </c>
      <c r="N1026" s="19">
        <f t="shared" si="618"/>
        <v>-0.12038409135771774</v>
      </c>
      <c r="O1026" s="19">
        <f t="shared" si="619"/>
        <v>-2.9457305738935003E-2</v>
      </c>
      <c r="P1026" s="19">
        <f t="shared" si="620"/>
        <v>7.3247218304540668E-3</v>
      </c>
      <c r="Q1026" s="214"/>
      <c r="R1026" s="305"/>
      <c r="S1026" s="215"/>
      <c r="T1026" t="str">
        <f t="shared" si="621"/>
        <v/>
      </c>
      <c r="U1026" t="str">
        <f t="shared" si="622"/>
        <v/>
      </c>
      <c r="V1026" t="str">
        <f t="shared" si="623"/>
        <v/>
      </c>
      <c r="W1026" t="str">
        <f t="shared" si="624"/>
        <v/>
      </c>
      <c r="X1026" s="10"/>
      <c r="Y1026" s="219">
        <f t="shared" si="603"/>
        <v>-2.2857142857142863E-3</v>
      </c>
      <c r="Z1026" s="78">
        <f t="shared" si="605"/>
        <v>0.19597988791562723</v>
      </c>
      <c r="AA1026" s="78">
        <f t="shared" si="628"/>
        <v>0.20607512066984418</v>
      </c>
      <c r="AB1026" s="74">
        <f t="shared" si="596"/>
        <v>1025</v>
      </c>
      <c r="AC1026" s="80">
        <f t="shared" si="607"/>
        <v>-5.3518780548479639E-4</v>
      </c>
      <c r="AD1026" s="79">
        <f t="shared" si="627"/>
        <v>-1.0095232754216948E-2</v>
      </c>
      <c r="AE1026" s="81">
        <f t="shared" si="608"/>
        <v>-9.560044948732152E-3</v>
      </c>
      <c r="AF1026" s="19">
        <f t="shared" si="630"/>
        <v>-4.8988120067102431E-2</v>
      </c>
      <c r="AG1026" s="93">
        <f t="shared" si="629"/>
        <v>-0.38133449092075328</v>
      </c>
      <c r="AH1026" s="91">
        <f t="shared" si="631"/>
        <v>-3.2558662675222477E-4</v>
      </c>
      <c r="AI1026" s="96">
        <f t="shared" si="632"/>
        <v>1018.5565667942363</v>
      </c>
      <c r="AJ1026" s="5">
        <f t="shared" si="597"/>
        <v>0</v>
      </c>
      <c r="AK1026" s="5">
        <f t="shared" si="600"/>
        <v>0</v>
      </c>
      <c r="AL1026" s="5">
        <f t="shared" si="602"/>
        <v>0</v>
      </c>
      <c r="AM1026" s="95">
        <f t="shared" si="609"/>
        <v>2.8571428571428558E-3</v>
      </c>
      <c r="AN1026" s="95">
        <f t="shared" si="610"/>
        <v>-5.7142857142857134E-3</v>
      </c>
      <c r="AO1026" s="78">
        <f t="shared" si="611"/>
        <v>0.49999999999999983</v>
      </c>
      <c r="AP1026" s="8">
        <f t="shared" si="612"/>
        <v>33.333333333333329</v>
      </c>
      <c r="AQ1026" s="8">
        <f t="shared" si="606"/>
        <v>55.55555555555555</v>
      </c>
      <c r="AR1026" s="8">
        <f t="shared" ref="AR1026:AR1089" si="634">IF(ISERROR(((F1026-E1026)-(D1026-F1026))/(D1026-E1026)),0,((F1026-E1026)-(D1026-F1026))/(D1026-E1026))</f>
        <v>0</v>
      </c>
      <c r="AS1026" s="114">
        <f t="shared" si="601"/>
        <v>0</v>
      </c>
      <c r="AT1026" s="103">
        <f t="shared" si="625"/>
        <v>-0.30337436755507724</v>
      </c>
      <c r="AU1026" s="5">
        <f t="shared" si="598"/>
        <v>0.19</v>
      </c>
      <c r="AW1026" s="210">
        <f t="shared" si="599"/>
        <v>0</v>
      </c>
      <c r="AX1026" s="276">
        <f t="shared" si="604"/>
        <v>3.1846613618960917E-3</v>
      </c>
      <c r="AY1026" s="19">
        <f t="shared" si="626"/>
        <v>-0.27360365567625988</v>
      </c>
    </row>
    <row r="1027" spans="1:51">
      <c r="A1027" s="4">
        <v>39825</v>
      </c>
      <c r="B1027" s="9">
        <f t="shared" si="633"/>
        <v>39825</v>
      </c>
      <c r="C1027" s="5">
        <v>0.2</v>
      </c>
      <c r="D1027" s="5">
        <v>0.2</v>
      </c>
      <c r="E1027" s="5">
        <v>0.2</v>
      </c>
      <c r="F1027" s="5">
        <v>0.2</v>
      </c>
      <c r="G1027" s="6">
        <v>110000</v>
      </c>
      <c r="H1027" s="112">
        <v>0.2</v>
      </c>
      <c r="I1027" s="19">
        <f t="shared" si="613"/>
        <v>5.2631578947368467E-2</v>
      </c>
      <c r="J1027" s="8">
        <f t="shared" si="614"/>
        <v>0.23578897569432403</v>
      </c>
      <c r="K1027" s="8">
        <f t="shared" si="615"/>
        <v>0.17321102430567595</v>
      </c>
      <c r="L1027" s="8">
        <f t="shared" si="616"/>
        <v>0.20449999999999999</v>
      </c>
      <c r="M1027" s="19">
        <f t="shared" si="617"/>
        <v>0.36128157338422634</v>
      </c>
      <c r="N1027" s="19">
        <f t="shared" si="618"/>
        <v>-5.6611157660445034E-2</v>
      </c>
      <c r="O1027" s="19">
        <f t="shared" si="619"/>
        <v>-1.3872159361102029E-2</v>
      </c>
      <c r="P1027" s="19">
        <f t="shared" si="620"/>
        <v>1.8330006816271076E-3</v>
      </c>
      <c r="Q1027" s="214"/>
      <c r="R1027" s="305"/>
      <c r="S1027" s="215"/>
      <c r="T1027" t="str">
        <f t="shared" si="621"/>
        <v/>
      </c>
      <c r="U1027" t="str">
        <f t="shared" si="622"/>
        <v/>
      </c>
      <c r="V1027" t="str">
        <f t="shared" si="623"/>
        <v/>
      </c>
      <c r="W1027" t="str">
        <f t="shared" si="624"/>
        <v/>
      </c>
      <c r="X1027" s="10"/>
      <c r="Y1027" s="219">
        <f t="shared" si="603"/>
        <v>-2.1978021978021974E-3</v>
      </c>
      <c r="Z1027" s="78">
        <f t="shared" si="605"/>
        <v>0.19659898517662064</v>
      </c>
      <c r="AA1027" s="78">
        <f t="shared" si="628"/>
        <v>0.20562556174027571</v>
      </c>
      <c r="AB1027" s="74">
        <f t="shared" ref="AB1027:AB1090" si="635">AB1026+1</f>
        <v>1026</v>
      </c>
      <c r="AC1027" s="80">
        <f t="shared" si="607"/>
        <v>4.2677470806166094E-4</v>
      </c>
      <c r="AD1027" s="79">
        <f t="shared" si="627"/>
        <v>-9.0265765636550754E-3</v>
      </c>
      <c r="AE1027" s="81">
        <f t="shared" si="608"/>
        <v>-9.4533512717167364E-3</v>
      </c>
      <c r="AF1027" s="19">
        <f t="shared" si="630"/>
        <v>-4.3898124762603616E-2</v>
      </c>
      <c r="AG1027" s="93">
        <f t="shared" si="629"/>
        <v>-1.7974298062996219</v>
      </c>
      <c r="AH1027" s="91">
        <f t="shared" si="631"/>
        <v>-2.4806604624040394E-4</v>
      </c>
      <c r="AI1027" s="96">
        <f t="shared" si="632"/>
        <v>1019.3427258465119</v>
      </c>
      <c r="AJ1027" s="5">
        <f t="shared" ref="AJ1027:AJ1090" si="636">F1027-F1026</f>
        <v>1.0000000000000009E-2</v>
      </c>
      <c r="AK1027" s="5">
        <f t="shared" si="600"/>
        <v>1.0000000000000009E-2</v>
      </c>
      <c r="AL1027" s="5">
        <f t="shared" si="602"/>
        <v>0</v>
      </c>
      <c r="AM1027" s="95">
        <f t="shared" si="609"/>
        <v>3.5714285714285704E-3</v>
      </c>
      <c r="AN1027" s="95">
        <f t="shared" si="610"/>
        <v>-3.5714285714285704E-3</v>
      </c>
      <c r="AO1027" s="78">
        <f t="shared" si="611"/>
        <v>1</v>
      </c>
      <c r="AP1027" s="8">
        <f t="shared" si="612"/>
        <v>50</v>
      </c>
      <c r="AQ1027" s="8">
        <f t="shared" si="606"/>
        <v>57.142857142857139</v>
      </c>
      <c r="AR1027" s="8">
        <f t="shared" si="634"/>
        <v>0</v>
      </c>
      <c r="AS1027" s="114">
        <f t="shared" si="601"/>
        <v>0</v>
      </c>
      <c r="AT1027" s="103">
        <f t="shared" si="625"/>
        <v>-0.27046705736103693</v>
      </c>
      <c r="AU1027" s="5">
        <f t="shared" ref="AU1027:AU1090" si="637">F1027</f>
        <v>0.2</v>
      </c>
      <c r="AW1027" s="210">
        <f t="shared" ref="AW1027:AW1090" si="638">(D1027-E1027)/E1027</f>
        <v>0</v>
      </c>
      <c r="AX1027" s="276">
        <f t="shared" si="604"/>
        <v>1.2914520974423361E-3</v>
      </c>
      <c r="AY1027" s="19">
        <f t="shared" si="626"/>
        <v>-0.59447741826043698</v>
      </c>
    </row>
    <row r="1028" spans="1:51">
      <c r="A1028" s="4">
        <v>39826</v>
      </c>
      <c r="B1028" s="9">
        <f t="shared" si="633"/>
        <v>39826</v>
      </c>
      <c r="C1028" s="5">
        <v>0.2</v>
      </c>
      <c r="D1028" s="5">
        <v>0.2</v>
      </c>
      <c r="E1028" s="5">
        <v>0.18</v>
      </c>
      <c r="F1028" s="5">
        <v>0.18</v>
      </c>
      <c r="G1028" s="6">
        <v>180000</v>
      </c>
      <c r="H1028" s="112">
        <v>0.18</v>
      </c>
      <c r="I1028" s="19">
        <f t="shared" si="613"/>
        <v>-0.10000000000000009</v>
      </c>
      <c r="J1028" s="8">
        <f t="shared" si="614"/>
        <v>0.23272458299147444</v>
      </c>
      <c r="K1028" s="8">
        <f t="shared" si="615"/>
        <v>0.17127541700852558</v>
      </c>
      <c r="L1028" s="8">
        <f t="shared" si="616"/>
        <v>0.20200000000000001</v>
      </c>
      <c r="M1028" s="19">
        <f t="shared" si="617"/>
        <v>0.35877399720410608</v>
      </c>
      <c r="N1028" s="19">
        <f t="shared" si="618"/>
        <v>-6.9407807229997657E-3</v>
      </c>
      <c r="O1028" s="19">
        <f t="shared" si="619"/>
        <v>-1.2996335786378117E-2</v>
      </c>
      <c r="P1028" s="19">
        <f t="shared" si="620"/>
        <v>-1.1174850474496836E-2</v>
      </c>
      <c r="Q1028" s="214"/>
      <c r="R1028" s="305"/>
      <c r="S1028" s="215"/>
      <c r="T1028" t="str">
        <f t="shared" si="621"/>
        <v/>
      </c>
      <c r="U1028" t="str">
        <f t="shared" si="622"/>
        <v/>
      </c>
      <c r="V1028" t="str">
        <f t="shared" si="623"/>
        <v/>
      </c>
      <c r="W1028" t="str">
        <f t="shared" si="624"/>
        <v/>
      </c>
      <c r="X1028" s="10"/>
      <c r="Y1028" s="219">
        <f t="shared" si="603"/>
        <v>-1.6923076923076926E-3</v>
      </c>
      <c r="Z1028" s="78">
        <f t="shared" si="605"/>
        <v>0.19404274145942105</v>
      </c>
      <c r="AA1028" s="78">
        <f t="shared" si="628"/>
        <v>0.20372927017149531</v>
      </c>
      <c r="AB1028" s="74">
        <f t="shared" si="635"/>
        <v>1027</v>
      </c>
      <c r="AC1028" s="80">
        <f t="shared" si="607"/>
        <v>-1.8654195228601927E-4</v>
      </c>
      <c r="AD1028" s="79">
        <f t="shared" si="627"/>
        <v>-9.6865287120742605E-3</v>
      </c>
      <c r="AE1028" s="81">
        <f t="shared" si="608"/>
        <v>-9.4999867597882412E-3</v>
      </c>
      <c r="AF1028" s="19">
        <f t="shared" si="630"/>
        <v>-4.7546082621904698E-2</v>
      </c>
      <c r="AG1028" s="93">
        <f t="shared" si="629"/>
        <v>-1.4370970180807141</v>
      </c>
      <c r="AH1028" s="91">
        <f t="shared" si="631"/>
        <v>-1.5255047958625742E-4</v>
      </c>
      <c r="AI1028" s="96">
        <f t="shared" si="632"/>
        <v>1020.0114367042268</v>
      </c>
      <c r="AJ1028" s="5">
        <f t="shared" si="636"/>
        <v>-2.0000000000000018E-2</v>
      </c>
      <c r="AK1028" s="5">
        <f t="shared" ref="AK1028:AK1091" si="639">IF(AJ1028&gt;0,AJ1028,0)</f>
        <v>0</v>
      </c>
      <c r="AL1028" s="5">
        <f t="shared" si="602"/>
        <v>-2.0000000000000018E-2</v>
      </c>
      <c r="AM1028" s="95">
        <f t="shared" si="609"/>
        <v>1.4285714285714279E-3</v>
      </c>
      <c r="AN1028" s="95">
        <f t="shared" si="610"/>
        <v>-5.0000000000000001E-3</v>
      </c>
      <c r="AO1028" s="78">
        <f t="shared" si="611"/>
        <v>0.28571428571428559</v>
      </c>
      <c r="AP1028" s="8">
        <f t="shared" si="612"/>
        <v>22.222222222222214</v>
      </c>
      <c r="AQ1028" s="8">
        <f t="shared" si="606"/>
        <v>41.666666666666657</v>
      </c>
      <c r="AR1028" s="8">
        <f t="shared" si="634"/>
        <v>-1</v>
      </c>
      <c r="AS1028" s="114">
        <f t="shared" si="601"/>
        <v>-180000</v>
      </c>
      <c r="AT1028" s="103">
        <f t="shared" si="625"/>
        <v>-0.39951499524204176</v>
      </c>
      <c r="AU1028" s="5">
        <f t="shared" si="637"/>
        <v>0.18</v>
      </c>
      <c r="AW1028" s="210">
        <f t="shared" si="638"/>
        <v>0.11111111111111122</v>
      </c>
      <c r="AX1028" s="276">
        <f t="shared" si="604"/>
        <v>-2.9902005313232823E-4</v>
      </c>
      <c r="AY1028" s="19">
        <f t="shared" si="626"/>
        <v>-1.2315378586046857</v>
      </c>
    </row>
    <row r="1029" spans="1:51">
      <c r="A1029" s="4">
        <v>39827</v>
      </c>
      <c r="B1029" s="9">
        <f t="shared" si="633"/>
        <v>39827</v>
      </c>
      <c r="C1029" s="5">
        <v>0.19</v>
      </c>
      <c r="D1029" s="5">
        <v>0.2</v>
      </c>
      <c r="E1029" s="5">
        <v>0.19</v>
      </c>
      <c r="F1029" s="5">
        <v>0.2</v>
      </c>
      <c r="G1029" s="6">
        <v>30000</v>
      </c>
      <c r="H1029" s="112">
        <v>0.2</v>
      </c>
      <c r="I1029" s="19">
        <f t="shared" si="613"/>
        <v>0.11111111111111122</v>
      </c>
      <c r="J1029" s="8">
        <f t="shared" si="614"/>
        <v>0.2284105714739057</v>
      </c>
      <c r="K1029" s="8">
        <f t="shared" si="615"/>
        <v>0.17258942852609427</v>
      </c>
      <c r="L1029" s="8">
        <f t="shared" si="616"/>
        <v>0.20049999999999998</v>
      </c>
      <c r="M1029" s="19">
        <f t="shared" si="617"/>
        <v>0.32343315245042181</v>
      </c>
      <c r="N1029" s="19">
        <f t="shared" si="618"/>
        <v>-9.8504476436676938E-2</v>
      </c>
      <c r="O1029" s="19">
        <f t="shared" si="619"/>
        <v>-1.853698247995908E-2</v>
      </c>
      <c r="P1029" s="19">
        <f t="shared" si="620"/>
        <v>7.6719212863062452E-3</v>
      </c>
      <c r="Q1029" s="214"/>
      <c r="R1029" s="305"/>
      <c r="S1029" s="215"/>
      <c r="T1029" t="str">
        <f t="shared" si="621"/>
        <v/>
      </c>
      <c r="U1029" t="str">
        <f t="shared" si="622"/>
        <v/>
      </c>
      <c r="V1029" t="str">
        <f t="shared" si="623"/>
        <v/>
      </c>
      <c r="W1029" t="str">
        <f t="shared" si="624"/>
        <v/>
      </c>
      <c r="X1029" s="10"/>
      <c r="Y1029" s="219">
        <f t="shared" si="603"/>
        <v>-7.2527472527472519E-4</v>
      </c>
      <c r="Z1029" s="78">
        <f t="shared" si="605"/>
        <v>0.1949601592746702</v>
      </c>
      <c r="AA1029" s="78">
        <f t="shared" si="628"/>
        <v>0.20345330417880467</v>
      </c>
      <c r="AB1029" s="74">
        <f t="shared" si="635"/>
        <v>1028</v>
      </c>
      <c r="AC1029" s="80">
        <f t="shared" si="607"/>
        <v>8.0547348452301645E-4</v>
      </c>
      <c r="AD1029" s="79">
        <f t="shared" si="627"/>
        <v>-8.4931449041344698E-3</v>
      </c>
      <c r="AE1029" s="81">
        <f t="shared" si="608"/>
        <v>-9.2986183886574862E-3</v>
      </c>
      <c r="AF1029" s="19">
        <f t="shared" si="630"/>
        <v>-4.1744934732887311E-2</v>
      </c>
      <c r="AG1029" s="93">
        <f t="shared" si="629"/>
        <v>-5.3179213825746166</v>
      </c>
      <c r="AH1029" s="91">
        <f t="shared" si="631"/>
        <v>-2.0879605287397408E-5</v>
      </c>
      <c r="AI1029" s="96">
        <f t="shared" si="632"/>
        <v>1021.345400989247</v>
      </c>
      <c r="AJ1029" s="5">
        <f t="shared" si="636"/>
        <v>2.0000000000000018E-2</v>
      </c>
      <c r="AK1029" s="5">
        <f t="shared" si="639"/>
        <v>2.0000000000000018E-2</v>
      </c>
      <c r="AL1029" s="5">
        <f t="shared" si="602"/>
        <v>0</v>
      </c>
      <c r="AM1029" s="95">
        <f t="shared" si="609"/>
        <v>2.8571428571428576E-3</v>
      </c>
      <c r="AN1029" s="95">
        <f t="shared" si="610"/>
        <v>-4.2857142857142859E-3</v>
      </c>
      <c r="AO1029" s="78">
        <f t="shared" si="611"/>
        <v>0.66666666666666674</v>
      </c>
      <c r="AP1029" s="8">
        <f t="shared" si="612"/>
        <v>40</v>
      </c>
      <c r="AQ1029" s="8">
        <f t="shared" si="606"/>
        <v>47.058823529411768</v>
      </c>
      <c r="AR1029" s="8">
        <f t="shared" si="634"/>
        <v>1</v>
      </c>
      <c r="AS1029" s="114">
        <f t="shared" ref="AS1029:AS1092" si="640">IF(ISERROR(AR1029*G1029),0,AR1029*G1029)</f>
        <v>30000</v>
      </c>
      <c r="AT1029" s="103">
        <f t="shared" si="625"/>
        <v>-0.36351906862303818</v>
      </c>
      <c r="AU1029" s="5">
        <f t="shared" si="637"/>
        <v>0.2</v>
      </c>
      <c r="AW1029" s="210">
        <f t="shared" si="638"/>
        <v>5.2631578947368467E-2</v>
      </c>
      <c r="AX1029" s="276">
        <f t="shared" si="604"/>
        <v>-2.7682886606559499E-3</v>
      </c>
      <c r="AY1029" s="19">
        <f t="shared" si="626"/>
        <v>-8.2578696032498957</v>
      </c>
    </row>
    <row r="1030" spans="1:51">
      <c r="A1030" s="4">
        <v>39828</v>
      </c>
      <c r="B1030" s="9">
        <f t="shared" si="633"/>
        <v>39828</v>
      </c>
      <c r="C1030" s="5">
        <v>0.2</v>
      </c>
      <c r="D1030" s="5">
        <v>0.2</v>
      </c>
      <c r="E1030" s="5">
        <v>0.2</v>
      </c>
      <c r="F1030" s="5">
        <v>0.2</v>
      </c>
      <c r="G1030" s="6">
        <v>1000</v>
      </c>
      <c r="H1030" s="112">
        <v>0.2</v>
      </c>
      <c r="I1030" s="19">
        <f t="shared" si="613"/>
        <v>0</v>
      </c>
      <c r="J1030" s="8">
        <f t="shared" si="614"/>
        <v>0.2284105714739057</v>
      </c>
      <c r="K1030" s="8">
        <f t="shared" si="615"/>
        <v>0.17258942852609427</v>
      </c>
      <c r="L1030" s="8">
        <f t="shared" si="616"/>
        <v>0.20049999999999998</v>
      </c>
      <c r="M1030" s="19">
        <f t="shared" si="617"/>
        <v>0.32343315245042181</v>
      </c>
      <c r="N1030" s="19">
        <f t="shared" si="618"/>
        <v>0</v>
      </c>
      <c r="O1030" s="19">
        <f t="shared" si="619"/>
        <v>0</v>
      </c>
      <c r="P1030" s="19">
        <f t="shared" si="620"/>
        <v>0</v>
      </c>
      <c r="Q1030" s="214"/>
      <c r="R1030" s="305"/>
      <c r="S1030" s="215"/>
      <c r="T1030" t="str">
        <f t="shared" si="621"/>
        <v/>
      </c>
      <c r="U1030" t="str">
        <f t="shared" si="622"/>
        <v/>
      </c>
      <c r="V1030" t="str">
        <f t="shared" si="623"/>
        <v/>
      </c>
      <c r="W1030" t="str">
        <f t="shared" si="624"/>
        <v/>
      </c>
      <c r="X1030" s="10"/>
      <c r="Y1030" s="219">
        <f t="shared" si="603"/>
        <v>-3.2967032967032924E-4</v>
      </c>
      <c r="Z1030" s="78">
        <f t="shared" si="605"/>
        <v>0.195736294746371</v>
      </c>
      <c r="AA1030" s="78">
        <f t="shared" si="628"/>
        <v>0.20319775966957312</v>
      </c>
      <c r="AB1030" s="74">
        <f t="shared" si="635"/>
        <v>1029</v>
      </c>
      <c r="AC1030" s="80">
        <f t="shared" si="607"/>
        <v>1.4697227723642868E-3</v>
      </c>
      <c r="AD1030" s="79">
        <f t="shared" si="627"/>
        <v>-7.4614649232021268E-3</v>
      </c>
      <c r="AE1030" s="81">
        <f t="shared" si="608"/>
        <v>-8.9311876955664136E-3</v>
      </c>
      <c r="AF1030" s="19">
        <f t="shared" si="630"/>
        <v>-3.6720212542379761E-2</v>
      </c>
      <c r="AG1030" s="93">
        <f t="shared" si="629"/>
        <v>0.82466934120695989</v>
      </c>
      <c r="AH1030" s="91">
        <f t="shared" si="631"/>
        <v>9.0022063308382353E-5</v>
      </c>
      <c r="AI1030" s="96">
        <f t="shared" si="632"/>
        <v>1023.1104109448307</v>
      </c>
      <c r="AJ1030" s="5">
        <f t="shared" si="636"/>
        <v>0</v>
      </c>
      <c r="AK1030" s="5">
        <f t="shared" si="639"/>
        <v>0</v>
      </c>
      <c r="AL1030" s="5">
        <f t="shared" si="602"/>
        <v>0</v>
      </c>
      <c r="AM1030" s="95">
        <f t="shared" si="609"/>
        <v>2.8571428571428576E-3</v>
      </c>
      <c r="AN1030" s="95">
        <f t="shared" si="610"/>
        <v>-2.8571428571428576E-3</v>
      </c>
      <c r="AO1030" s="78">
        <f t="shared" si="611"/>
        <v>1</v>
      </c>
      <c r="AP1030" s="8">
        <f t="shared" si="612"/>
        <v>50</v>
      </c>
      <c r="AQ1030" s="8">
        <f t="shared" si="606"/>
        <v>50</v>
      </c>
      <c r="AR1030" s="8">
        <f t="shared" si="634"/>
        <v>0</v>
      </c>
      <c r="AS1030" s="114">
        <f t="shared" si="640"/>
        <v>0</v>
      </c>
      <c r="AT1030" s="103">
        <f t="shared" si="625"/>
        <v>-0.36319213358515434</v>
      </c>
      <c r="AU1030" s="5">
        <f t="shared" si="637"/>
        <v>0.2</v>
      </c>
      <c r="AW1030" s="210">
        <f t="shared" si="638"/>
        <v>0</v>
      </c>
      <c r="AX1030" s="276">
        <f t="shared" si="604"/>
        <v>-4.9512709310510303E-3</v>
      </c>
      <c r="AY1030" s="19">
        <f t="shared" si="626"/>
        <v>-0.78856742846962347</v>
      </c>
    </row>
    <row r="1031" spans="1:51">
      <c r="A1031" s="4">
        <v>39829</v>
      </c>
      <c r="B1031" s="9">
        <f t="shared" si="633"/>
        <v>39829</v>
      </c>
      <c r="C1031" s="5">
        <v>0.19</v>
      </c>
      <c r="D1031" s="5">
        <v>0.22</v>
      </c>
      <c r="E1031" s="5">
        <v>0.19</v>
      </c>
      <c r="F1031" s="5">
        <v>0.19</v>
      </c>
      <c r="G1031" s="6">
        <v>0</v>
      </c>
      <c r="H1031" s="112">
        <v>0.19</v>
      </c>
      <c r="I1031" s="19">
        <f t="shared" si="613"/>
        <v>-5.0000000000000044E-2</v>
      </c>
      <c r="J1031" s="8">
        <f t="shared" si="614"/>
        <v>0.22575817632051934</v>
      </c>
      <c r="K1031" s="8">
        <f t="shared" si="615"/>
        <v>0.17224182367948068</v>
      </c>
      <c r="L1031" s="8">
        <f t="shared" si="616"/>
        <v>0.19900000000000001</v>
      </c>
      <c r="M1031" s="19">
        <f t="shared" si="617"/>
        <v>0.31070474927521397</v>
      </c>
      <c r="N1031" s="19">
        <f t="shared" si="618"/>
        <v>-3.9354046048693012E-2</v>
      </c>
      <c r="O1031" s="19">
        <f t="shared" si="619"/>
        <v>-1.161240102098067E-2</v>
      </c>
      <c r="P1031" s="19">
        <f t="shared" si="620"/>
        <v>-2.0140564203851618E-3</v>
      </c>
      <c r="Q1031" s="214"/>
      <c r="R1031" s="305"/>
      <c r="S1031" s="215"/>
      <c r="T1031" t="str">
        <f t="shared" si="621"/>
        <v/>
      </c>
      <c r="U1031" t="str">
        <f t="shared" si="622"/>
        <v/>
      </c>
      <c r="V1031" t="str">
        <f t="shared" si="623"/>
        <v/>
      </c>
      <c r="W1031" t="str">
        <f t="shared" si="624"/>
        <v/>
      </c>
      <c r="X1031" s="10"/>
      <c r="Y1031" s="219">
        <f t="shared" si="603"/>
        <v>1.0989010989010998E-4</v>
      </c>
      <c r="Z1031" s="78">
        <f t="shared" si="605"/>
        <v>0.19485290535542987</v>
      </c>
      <c r="AA1031" s="78">
        <f t="shared" si="628"/>
        <v>0.20222112545402471</v>
      </c>
      <c r="AB1031" s="74">
        <f t="shared" si="635"/>
        <v>1030</v>
      </c>
      <c r="AC1031" s="80">
        <f t="shared" si="607"/>
        <v>1.2503740775772626E-3</v>
      </c>
      <c r="AD1031" s="79">
        <f t="shared" si="627"/>
        <v>-7.3682200985948354E-3</v>
      </c>
      <c r="AE1031" s="81">
        <f t="shared" si="608"/>
        <v>-8.618594176172098E-3</v>
      </c>
      <c r="AF1031" s="19">
        <f t="shared" si="630"/>
        <v>-3.6436450850779248E-2</v>
      </c>
      <c r="AG1031" s="93">
        <f t="shared" si="629"/>
        <v>-0.14924494531316701</v>
      </c>
      <c r="AH1031" s="91">
        <f t="shared" si="631"/>
        <v>1.8469991295672229E-4</v>
      </c>
      <c r="AI1031" s="96">
        <f t="shared" si="632"/>
        <v>1024.6334918627663</v>
      </c>
      <c r="AJ1031" s="5">
        <f t="shared" si="636"/>
        <v>-1.0000000000000009E-2</v>
      </c>
      <c r="AK1031" s="5">
        <f t="shared" si="639"/>
        <v>0</v>
      </c>
      <c r="AL1031" s="5">
        <f t="shared" si="602"/>
        <v>-1.0000000000000009E-2</v>
      </c>
      <c r="AM1031" s="95">
        <f t="shared" si="609"/>
        <v>2.1428571428571447E-3</v>
      </c>
      <c r="AN1031" s="95">
        <f t="shared" si="610"/>
        <v>-3.5714285714285726E-3</v>
      </c>
      <c r="AO1031" s="78">
        <f t="shared" si="611"/>
        <v>0.60000000000000031</v>
      </c>
      <c r="AP1031" s="8">
        <f t="shared" si="612"/>
        <v>37.500000000000014</v>
      </c>
      <c r="AQ1031" s="8">
        <f t="shared" si="606"/>
        <v>54.545454545454561</v>
      </c>
      <c r="AR1031" s="8">
        <f t="shared" si="634"/>
        <v>-1</v>
      </c>
      <c r="AS1031" s="114">
        <f t="shared" si="640"/>
        <v>0</v>
      </c>
      <c r="AT1031" s="103">
        <f t="shared" si="625"/>
        <v>-0.36984461336508212</v>
      </c>
      <c r="AU1031" s="5">
        <f t="shared" si="637"/>
        <v>0.19</v>
      </c>
      <c r="AW1031" s="210">
        <f t="shared" si="638"/>
        <v>0.15789473684210525</v>
      </c>
      <c r="AX1031" s="276">
        <f t="shared" si="604"/>
        <v>-7.4461143823785284E-3</v>
      </c>
      <c r="AY1031" s="19">
        <f t="shared" si="626"/>
        <v>-0.50387940512031437</v>
      </c>
    </row>
    <row r="1032" spans="1:51">
      <c r="A1032" s="4">
        <v>39832</v>
      </c>
      <c r="B1032" s="9">
        <f t="shared" si="633"/>
        <v>39832</v>
      </c>
      <c r="C1032" s="5">
        <v>0.19</v>
      </c>
      <c r="D1032" s="5">
        <v>0.2</v>
      </c>
      <c r="E1032" s="5">
        <v>0.19</v>
      </c>
      <c r="F1032" s="5">
        <v>0.19</v>
      </c>
      <c r="G1032" s="6">
        <v>0</v>
      </c>
      <c r="H1032" s="112">
        <v>0.19</v>
      </c>
      <c r="I1032" s="19">
        <f t="shared" si="613"/>
        <v>0</v>
      </c>
      <c r="J1032" s="8">
        <f t="shared" si="614"/>
        <v>0.21989104628451919</v>
      </c>
      <c r="K1032" s="8">
        <f t="shared" si="615"/>
        <v>0.17410895371548082</v>
      </c>
      <c r="L1032" s="8">
        <f t="shared" si="616"/>
        <v>0.19700000000000001</v>
      </c>
      <c r="M1032" s="19">
        <f t="shared" si="617"/>
        <v>0.26295082241349244</v>
      </c>
      <c r="N1032" s="19">
        <f t="shared" si="618"/>
        <v>-0.15369551631611006</v>
      </c>
      <c r="O1032" s="19">
        <f t="shared" si="619"/>
        <v>-2.5988560554592314E-2</v>
      </c>
      <c r="P1032" s="19">
        <f t="shared" si="620"/>
        <v>1.0840166436431983E-2</v>
      </c>
      <c r="Q1032" s="214"/>
      <c r="R1032" s="305"/>
      <c r="S1032" s="215"/>
      <c r="T1032" t="str">
        <f t="shared" si="621"/>
        <v/>
      </c>
      <c r="U1032" t="str">
        <f t="shared" si="622"/>
        <v/>
      </c>
      <c r="V1032" t="str">
        <f t="shared" si="623"/>
        <v/>
      </c>
      <c r="W1032" t="str">
        <f t="shared" si="624"/>
        <v/>
      </c>
      <c r="X1032" s="10"/>
      <c r="Y1032" s="219">
        <f t="shared" si="603"/>
        <v>3.0769230769230797E-4</v>
      </c>
      <c r="Z1032" s="78">
        <f t="shared" si="605"/>
        <v>0.19410555793069367</v>
      </c>
      <c r="AA1032" s="78">
        <f t="shared" si="628"/>
        <v>0.20131676217042688</v>
      </c>
      <c r="AB1032" s="74">
        <f t="shared" si="635"/>
        <v>1031</v>
      </c>
      <c r="AC1032" s="80">
        <f t="shared" si="607"/>
        <v>1.1259119491511156E-3</v>
      </c>
      <c r="AD1032" s="79">
        <f t="shared" si="627"/>
        <v>-7.2112042397332043E-3</v>
      </c>
      <c r="AE1032" s="81">
        <f t="shared" si="608"/>
        <v>-8.33711618888432E-3</v>
      </c>
      <c r="AF1032" s="19">
        <f t="shared" si="630"/>
        <v>-3.5820187857126776E-2</v>
      </c>
      <c r="AG1032" s="93">
        <f t="shared" si="629"/>
        <v>-9.9539914220955428E-2</v>
      </c>
      <c r="AH1032" s="91">
        <f t="shared" si="631"/>
        <v>2.4835184798768572E-4</v>
      </c>
      <c r="AI1032" s="96">
        <f t="shared" si="632"/>
        <v>1025.6314671455361</v>
      </c>
      <c r="AJ1032" s="5">
        <f t="shared" si="636"/>
        <v>0</v>
      </c>
      <c r="AK1032" s="5">
        <f t="shared" si="639"/>
        <v>0</v>
      </c>
      <c r="AL1032" s="5">
        <f t="shared" si="602"/>
        <v>0</v>
      </c>
      <c r="AM1032" s="95">
        <f t="shared" si="609"/>
        <v>2.1428571428571447E-3</v>
      </c>
      <c r="AN1032" s="95">
        <f t="shared" si="610"/>
        <v>-2.8571428571428597E-3</v>
      </c>
      <c r="AO1032" s="78">
        <f t="shared" si="611"/>
        <v>0.75</v>
      </c>
      <c r="AP1032" s="8">
        <f t="shared" si="612"/>
        <v>42.857142857142854</v>
      </c>
      <c r="AQ1032" s="8">
        <f t="shared" si="606"/>
        <v>52.941176470588232</v>
      </c>
      <c r="AR1032" s="8">
        <f t="shared" si="634"/>
        <v>-1</v>
      </c>
      <c r="AS1032" s="114">
        <f t="shared" si="640"/>
        <v>0</v>
      </c>
      <c r="AT1032" s="103">
        <f t="shared" si="625"/>
        <v>-0.37113623135128493</v>
      </c>
      <c r="AU1032" s="5">
        <f t="shared" si="637"/>
        <v>0.19</v>
      </c>
      <c r="AW1032" s="210">
        <f t="shared" si="638"/>
        <v>5.2631578947368467E-2</v>
      </c>
      <c r="AX1032" s="276">
        <f t="shared" si="604"/>
        <v>-1.0994384229421379E-2</v>
      </c>
      <c r="AY1032" s="19">
        <f t="shared" si="626"/>
        <v>-0.47652636863059028</v>
      </c>
    </row>
    <row r="1033" spans="1:51">
      <c r="A1033" s="4">
        <v>39833</v>
      </c>
      <c r="B1033" s="9">
        <f t="shared" si="633"/>
        <v>39833</v>
      </c>
      <c r="C1033" s="5">
        <v>0.19</v>
      </c>
      <c r="D1033" s="5">
        <v>0.19</v>
      </c>
      <c r="E1033" s="5">
        <v>0.19</v>
      </c>
      <c r="F1033" s="5">
        <v>0.19</v>
      </c>
      <c r="G1033" s="6">
        <v>4000</v>
      </c>
      <c r="H1033" s="112">
        <v>0.19</v>
      </c>
      <c r="I1033" s="19">
        <f t="shared" si="613"/>
        <v>0</v>
      </c>
      <c r="J1033" s="8">
        <f t="shared" si="614"/>
        <v>0.21954343724360584</v>
      </c>
      <c r="K1033" s="8">
        <f t="shared" si="615"/>
        <v>0.17345656275639418</v>
      </c>
      <c r="L1033" s="8">
        <f t="shared" si="616"/>
        <v>0.19650000000000001</v>
      </c>
      <c r="M1033" s="19">
        <f t="shared" si="617"/>
        <v>0.26569692005218032</v>
      </c>
      <c r="N1033" s="19">
        <f t="shared" si="618"/>
        <v>1.04433886666824E-2</v>
      </c>
      <c r="O1033" s="19">
        <f t="shared" si="619"/>
        <v>-1.5808239889112173E-3</v>
      </c>
      <c r="P1033" s="19">
        <f t="shared" si="620"/>
        <v>-3.7470270492392203E-3</v>
      </c>
      <c r="Q1033" s="214"/>
      <c r="R1033" s="305"/>
      <c r="S1033" s="215"/>
      <c r="T1033" t="str">
        <f t="shared" si="621"/>
        <v/>
      </c>
      <c r="U1033" t="str">
        <f t="shared" si="622"/>
        <v/>
      </c>
      <c r="V1033" t="str">
        <f t="shared" si="623"/>
        <v/>
      </c>
      <c r="W1033" t="str">
        <f t="shared" si="624"/>
        <v/>
      </c>
      <c r="X1033" s="10"/>
      <c r="Y1033" s="219">
        <f t="shared" si="603"/>
        <v>2.1978021978021997E-4</v>
      </c>
      <c r="Z1033" s="78">
        <f t="shared" si="605"/>
        <v>0.19347330200936685</v>
      </c>
      <c r="AA1033" s="78">
        <f t="shared" si="628"/>
        <v>0.20047932176981528</v>
      </c>
      <c r="AB1033" s="74">
        <f t="shared" si="635"/>
        <v>1032</v>
      </c>
      <c r="AC1033" s="80">
        <f t="shared" si="607"/>
        <v>1.0648771427487127E-3</v>
      </c>
      <c r="AD1033" s="79">
        <f t="shared" si="627"/>
        <v>-7.0060197604484287E-3</v>
      </c>
      <c r="AE1033" s="81">
        <f t="shared" si="608"/>
        <v>-8.0708969031971414E-3</v>
      </c>
      <c r="AF1033" s="19">
        <f t="shared" si="630"/>
        <v>-3.4946346079983967E-2</v>
      </c>
      <c r="AG1033" s="93">
        <f t="shared" si="629"/>
        <v>-5.4209218090651129E-2</v>
      </c>
      <c r="AH1033" s="91">
        <f t="shared" si="631"/>
        <v>2.7036980856654598E-4</v>
      </c>
      <c r="AI1033" s="96">
        <f t="shared" si="632"/>
        <v>1026.1745885653129</v>
      </c>
      <c r="AJ1033" s="5">
        <f t="shared" si="636"/>
        <v>0</v>
      </c>
      <c r="AK1033" s="5">
        <f t="shared" si="639"/>
        <v>0</v>
      </c>
      <c r="AL1033" s="5">
        <f t="shared" si="602"/>
        <v>0</v>
      </c>
      <c r="AM1033" s="95">
        <f t="shared" si="609"/>
        <v>2.1428571428571447E-3</v>
      </c>
      <c r="AN1033" s="95">
        <f t="shared" si="610"/>
        <v>-2.1428571428571447E-3</v>
      </c>
      <c r="AO1033" s="78">
        <f t="shared" si="611"/>
        <v>1</v>
      </c>
      <c r="AP1033" s="8">
        <f t="shared" si="612"/>
        <v>50</v>
      </c>
      <c r="AQ1033" s="8">
        <f t="shared" si="606"/>
        <v>50</v>
      </c>
      <c r="AR1033" s="8">
        <f t="shared" si="634"/>
        <v>0</v>
      </c>
      <c r="AS1033" s="114">
        <f t="shared" si="640"/>
        <v>0</v>
      </c>
      <c r="AT1033" s="103">
        <f t="shared" si="625"/>
        <v>-0.37968246574278941</v>
      </c>
      <c r="AU1033" s="5">
        <f t="shared" si="637"/>
        <v>0.19</v>
      </c>
      <c r="AW1033" s="210">
        <f t="shared" si="638"/>
        <v>0</v>
      </c>
      <c r="AX1033" s="276">
        <f t="shared" si="604"/>
        <v>-1.3454080773232284E-2</v>
      </c>
      <c r="AY1033" s="19">
        <f t="shared" si="626"/>
        <v>-0.22372299280105803</v>
      </c>
    </row>
    <row r="1034" spans="1:51">
      <c r="A1034" s="4">
        <v>39834</v>
      </c>
      <c r="B1034" s="9">
        <f t="shared" si="633"/>
        <v>39834</v>
      </c>
      <c r="C1034" s="5">
        <v>0.19</v>
      </c>
      <c r="D1034" s="5">
        <v>0.19</v>
      </c>
      <c r="E1034" s="5">
        <v>0.19</v>
      </c>
      <c r="F1034" s="5">
        <v>0.19</v>
      </c>
      <c r="G1034" s="6">
        <v>26000</v>
      </c>
      <c r="H1034" s="112">
        <v>0.19</v>
      </c>
      <c r="I1034" s="19">
        <f t="shared" si="613"/>
        <v>0</v>
      </c>
      <c r="J1034" s="8">
        <f t="shared" si="614"/>
        <v>0.21179161646579059</v>
      </c>
      <c r="K1034" s="8">
        <f t="shared" si="615"/>
        <v>0.17720838353420942</v>
      </c>
      <c r="L1034" s="8">
        <f t="shared" si="616"/>
        <v>0.19450000000000001</v>
      </c>
      <c r="M1034" s="19">
        <f t="shared" si="617"/>
        <v>0.19515573835650388</v>
      </c>
      <c r="N1034" s="19">
        <f t="shared" si="618"/>
        <v>-0.26549491684669446</v>
      </c>
      <c r="O1034" s="19">
        <f t="shared" si="619"/>
        <v>-3.5308824873748396E-2</v>
      </c>
      <c r="P1034" s="19">
        <f t="shared" si="620"/>
        <v>2.162974244499689E-2</v>
      </c>
      <c r="Q1034" s="214"/>
      <c r="R1034" s="305"/>
      <c r="S1034" s="215"/>
      <c r="T1034" t="str">
        <f t="shared" si="621"/>
        <v/>
      </c>
      <c r="U1034" t="str">
        <f t="shared" si="622"/>
        <v/>
      </c>
      <c r="V1034" t="str">
        <f t="shared" si="623"/>
        <v/>
      </c>
      <c r="W1034" t="str">
        <f t="shared" si="624"/>
        <v/>
      </c>
      <c r="X1034" s="10"/>
      <c r="Y1034" s="219">
        <f t="shared" si="603"/>
        <v>1.3186813186813199E-4</v>
      </c>
      <c r="Z1034" s="78">
        <f t="shared" si="605"/>
        <v>0.19293841349992435</v>
      </c>
      <c r="AA1034" s="78">
        <f t="shared" si="628"/>
        <v>0.19970385195884896</v>
      </c>
      <c r="AB1034" s="74">
        <f t="shared" si="635"/>
        <v>1033</v>
      </c>
      <c r="AC1034" s="80">
        <f t="shared" si="607"/>
        <v>1.044366755418029E-3</v>
      </c>
      <c r="AD1034" s="79">
        <f t="shared" si="627"/>
        <v>-6.7654384589246053E-3</v>
      </c>
      <c r="AE1034" s="81">
        <f t="shared" si="608"/>
        <v>-7.8098052143426343E-3</v>
      </c>
      <c r="AF1034" s="19">
        <f t="shared" si="630"/>
        <v>-3.3877355857505911E-2</v>
      </c>
      <c r="AG1034" s="93">
        <f t="shared" si="629"/>
        <v>-1.9260801558517102E-2</v>
      </c>
      <c r="AH1034" s="91">
        <f t="shared" si="631"/>
        <v>2.6452426202816715E-4</v>
      </c>
      <c r="AI1034" s="96">
        <f t="shared" si="632"/>
        <v>1026.5818203620177</v>
      </c>
      <c r="AJ1034" s="5">
        <f t="shared" si="636"/>
        <v>0</v>
      </c>
      <c r="AK1034" s="5">
        <f t="shared" si="639"/>
        <v>0</v>
      </c>
      <c r="AL1034" s="5">
        <f t="shared" ref="AL1034:AL1097" si="641">IF(AJ1034&lt;0,AJ1034,0)</f>
        <v>0</v>
      </c>
      <c r="AM1034" s="95">
        <f t="shared" si="609"/>
        <v>2.1428571428571447E-3</v>
      </c>
      <c r="AN1034" s="95">
        <f t="shared" si="610"/>
        <v>-2.1428571428571447E-3</v>
      </c>
      <c r="AO1034" s="78">
        <f t="shared" si="611"/>
        <v>1</v>
      </c>
      <c r="AP1034" s="8">
        <f t="shared" si="612"/>
        <v>50</v>
      </c>
      <c r="AQ1034" s="8">
        <f t="shared" si="606"/>
        <v>50</v>
      </c>
      <c r="AR1034" s="8">
        <f t="shared" si="634"/>
        <v>0</v>
      </c>
      <c r="AS1034" s="114">
        <f t="shared" si="640"/>
        <v>0</v>
      </c>
      <c r="AT1034" s="103">
        <f t="shared" si="625"/>
        <v>-0.37630252737675712</v>
      </c>
      <c r="AU1034" s="5">
        <f t="shared" si="637"/>
        <v>0.19</v>
      </c>
      <c r="AW1034" s="210">
        <f t="shared" si="638"/>
        <v>0</v>
      </c>
      <c r="AX1034" s="276">
        <f t="shared" si="604"/>
        <v>-1.6675570627719044E-2</v>
      </c>
      <c r="AY1034" s="19">
        <f t="shared" si="626"/>
        <v>-0.23944332643640071</v>
      </c>
    </row>
    <row r="1035" spans="1:51">
      <c r="A1035" s="4">
        <v>39835</v>
      </c>
      <c r="B1035" s="9">
        <f t="shared" si="633"/>
        <v>39835</v>
      </c>
      <c r="C1035" s="5">
        <v>0.18</v>
      </c>
      <c r="D1035" s="5">
        <v>0.2</v>
      </c>
      <c r="E1035" s="5">
        <v>0.18</v>
      </c>
      <c r="F1035" s="5">
        <v>0.18</v>
      </c>
      <c r="G1035" s="6">
        <v>0</v>
      </c>
      <c r="H1035" s="112">
        <v>0.18</v>
      </c>
      <c r="I1035" s="19">
        <f t="shared" si="613"/>
        <v>-5.2631578947368467E-2</v>
      </c>
      <c r="J1035" s="8">
        <f t="shared" si="614"/>
        <v>0.20646424004376898</v>
      </c>
      <c r="K1035" s="8">
        <f t="shared" si="615"/>
        <v>0.17853575995623108</v>
      </c>
      <c r="L1035" s="8">
        <f t="shared" si="616"/>
        <v>0.19250000000000003</v>
      </c>
      <c r="M1035" s="19">
        <f t="shared" si="617"/>
        <v>0.15643073462921211</v>
      </c>
      <c r="N1035" s="19">
        <f t="shared" si="618"/>
        <v>-0.19843128392438167</v>
      </c>
      <c r="O1035" s="19">
        <f t="shared" si="619"/>
        <v>-2.5153858830300326E-2</v>
      </c>
      <c r="P1035" s="19">
        <f t="shared" si="620"/>
        <v>7.490483212750562E-3</v>
      </c>
      <c r="Q1035" s="214"/>
      <c r="R1035" s="305"/>
      <c r="S1035" s="215"/>
      <c r="T1035" t="str">
        <f t="shared" si="621"/>
        <v/>
      </c>
      <c r="U1035" t="str">
        <f t="shared" si="622"/>
        <v/>
      </c>
      <c r="V1035" t="str">
        <f t="shared" si="623"/>
        <v/>
      </c>
      <c r="W1035" t="str">
        <f t="shared" si="624"/>
        <v/>
      </c>
      <c r="X1035" s="10"/>
      <c r="Y1035" s="219">
        <f t="shared" si="603"/>
        <v>-2.4175824175824196E-4</v>
      </c>
      <c r="Z1035" s="78">
        <f t="shared" si="605"/>
        <v>0.19094589782093602</v>
      </c>
      <c r="AA1035" s="78">
        <f t="shared" si="628"/>
        <v>0.19824576691389414</v>
      </c>
      <c r="AB1035" s="74">
        <f t="shared" si="635"/>
        <v>1034</v>
      </c>
      <c r="AC1035" s="80">
        <f t="shared" si="607"/>
        <v>4.0794889710760521E-4</v>
      </c>
      <c r="AD1035" s="79">
        <f t="shared" si="627"/>
        <v>-7.2998690929581278E-3</v>
      </c>
      <c r="AE1035" s="81">
        <f t="shared" si="608"/>
        <v>-7.707817990065733E-3</v>
      </c>
      <c r="AF1035" s="19">
        <f t="shared" si="630"/>
        <v>-3.6822320126153038E-2</v>
      </c>
      <c r="AG1035" s="93">
        <f t="shared" si="629"/>
        <v>-0.60938157501545964</v>
      </c>
      <c r="AH1035" s="91">
        <f t="shared" si="631"/>
        <v>2.226340959199268E-4</v>
      </c>
      <c r="AI1035" s="96">
        <f t="shared" si="632"/>
        <v>1027.0891304290412</v>
      </c>
      <c r="AJ1035" s="5">
        <f t="shared" si="636"/>
        <v>-1.0000000000000009E-2</v>
      </c>
      <c r="AK1035" s="5">
        <f t="shared" si="639"/>
        <v>0</v>
      </c>
      <c r="AL1035" s="5">
        <f t="shared" si="641"/>
        <v>-1.0000000000000009E-2</v>
      </c>
      <c r="AM1035" s="95">
        <f t="shared" si="609"/>
        <v>2.1428571428571447E-3</v>
      </c>
      <c r="AN1035" s="95">
        <f t="shared" si="610"/>
        <v>-2.8571428571428597E-3</v>
      </c>
      <c r="AO1035" s="78">
        <f t="shared" si="611"/>
        <v>0.75</v>
      </c>
      <c r="AP1035" s="8">
        <f t="shared" si="612"/>
        <v>42.857142857142854</v>
      </c>
      <c r="AQ1035" s="8">
        <f t="shared" si="606"/>
        <v>52.941176470588232</v>
      </c>
      <c r="AR1035" s="8">
        <f t="shared" si="634"/>
        <v>-1</v>
      </c>
      <c r="AS1035" s="114">
        <f t="shared" si="640"/>
        <v>0</v>
      </c>
      <c r="AT1035" s="103">
        <f t="shared" si="625"/>
        <v>-0.37716000151912188</v>
      </c>
      <c r="AU1035" s="5">
        <f t="shared" si="637"/>
        <v>0.18</v>
      </c>
      <c r="AW1035" s="210">
        <f t="shared" si="638"/>
        <v>0.11111111111111122</v>
      </c>
      <c r="AX1035" s="276">
        <f t="shared" si="604"/>
        <v>-2.0028761356212975E-2</v>
      </c>
      <c r="AY1035" s="19">
        <f t="shared" si="626"/>
        <v>-0.20108401705426943</v>
      </c>
    </row>
    <row r="1036" spans="1:51">
      <c r="A1036" s="4">
        <v>39836</v>
      </c>
      <c r="B1036" s="9">
        <f t="shared" si="633"/>
        <v>39836</v>
      </c>
      <c r="C1036" s="5">
        <v>0.19</v>
      </c>
      <c r="D1036" s="5">
        <v>0.2</v>
      </c>
      <c r="E1036" s="5">
        <v>0.18</v>
      </c>
      <c r="F1036" s="5">
        <v>0.18</v>
      </c>
      <c r="G1036" s="6">
        <v>62900</v>
      </c>
      <c r="H1036" s="112">
        <v>0.18</v>
      </c>
      <c r="I1036" s="19">
        <f t="shared" si="613"/>
        <v>0</v>
      </c>
      <c r="J1036" s="8">
        <f t="shared" si="614"/>
        <v>0.20602583904633398</v>
      </c>
      <c r="K1036" s="8">
        <f t="shared" si="615"/>
        <v>0.17697416095366608</v>
      </c>
      <c r="L1036" s="8">
        <f t="shared" si="616"/>
        <v>0.19150000000000003</v>
      </c>
      <c r="M1036" s="19">
        <f t="shared" si="617"/>
        <v>0.16415773882535298</v>
      </c>
      <c r="N1036" s="19">
        <f t="shared" si="618"/>
        <v>4.9395690779412284E-2</v>
      </c>
      <c r="O1036" s="19">
        <f t="shared" si="619"/>
        <v>-2.1233749599546305E-3</v>
      </c>
      <c r="P1036" s="19">
        <f t="shared" si="620"/>
        <v>-8.7467015176558149E-3</v>
      </c>
      <c r="Q1036" s="214"/>
      <c r="R1036" s="305"/>
      <c r="S1036" s="215"/>
      <c r="T1036" t="str">
        <f t="shared" si="621"/>
        <v/>
      </c>
      <c r="U1036" t="str">
        <f t="shared" si="622"/>
        <v/>
      </c>
      <c r="V1036" t="str">
        <f t="shared" si="623"/>
        <v/>
      </c>
      <c r="W1036" t="str">
        <f t="shared" si="624"/>
        <v/>
      </c>
      <c r="X1036" s="10"/>
      <c r="Y1036" s="219">
        <f t="shared" si="603"/>
        <v>-5.7142857142857191E-4</v>
      </c>
      <c r="Z1036" s="78">
        <f t="shared" si="605"/>
        <v>0.18926022955651187</v>
      </c>
      <c r="AA1036" s="78">
        <f t="shared" si="628"/>
        <v>0.19689558016226597</v>
      </c>
      <c r="AB1036" s="74">
        <f t="shared" si="635"/>
        <v>1035</v>
      </c>
      <c r="AC1036" s="80">
        <f t="shared" si="607"/>
        <v>5.7973907449307763E-5</v>
      </c>
      <c r="AD1036" s="79">
        <f t="shared" si="627"/>
        <v>-7.6353506057540987E-3</v>
      </c>
      <c r="AE1036" s="81">
        <f t="shared" si="608"/>
        <v>-7.6933245132034065E-3</v>
      </c>
      <c r="AF1036" s="19">
        <f t="shared" si="630"/>
        <v>-3.8778679538980197E-2</v>
      </c>
      <c r="AG1036" s="93">
        <f t="shared" si="629"/>
        <v>-0.85788928990776037</v>
      </c>
      <c r="AH1036" s="91">
        <f t="shared" si="631"/>
        <v>1.6265654013372928E-4</v>
      </c>
      <c r="AI1036" s="96">
        <f t="shared" si="632"/>
        <v>1027.7418732555138</v>
      </c>
      <c r="AJ1036" s="5">
        <f t="shared" si="636"/>
        <v>0</v>
      </c>
      <c r="AK1036" s="5">
        <f t="shared" si="639"/>
        <v>0</v>
      </c>
      <c r="AL1036" s="5">
        <f t="shared" si="641"/>
        <v>0</v>
      </c>
      <c r="AM1036" s="95">
        <f t="shared" si="609"/>
        <v>2.1428571428571447E-3</v>
      </c>
      <c r="AN1036" s="95">
        <f t="shared" si="610"/>
        <v>-2.8571428571428597E-3</v>
      </c>
      <c r="AO1036" s="78">
        <f t="shared" si="611"/>
        <v>0.75</v>
      </c>
      <c r="AP1036" s="8">
        <f t="shared" si="612"/>
        <v>42.857142857142854</v>
      </c>
      <c r="AQ1036" s="8">
        <f t="shared" si="606"/>
        <v>52.941176470588232</v>
      </c>
      <c r="AR1036" s="8">
        <f t="shared" si="634"/>
        <v>-1</v>
      </c>
      <c r="AS1036" s="114">
        <f t="shared" si="640"/>
        <v>-62900</v>
      </c>
      <c r="AT1036" s="103">
        <f t="shared" si="625"/>
        <v>-0.37373505938060864</v>
      </c>
      <c r="AU1036" s="5">
        <f t="shared" si="637"/>
        <v>0.18</v>
      </c>
      <c r="AW1036" s="210">
        <f t="shared" si="638"/>
        <v>0.11111111111111122</v>
      </c>
      <c r="AX1036" s="276">
        <f t="shared" si="604"/>
        <v>-2.1806807842894942E-2</v>
      </c>
      <c r="AY1036" s="19">
        <f t="shared" si="626"/>
        <v>-8.8774660352643961E-2</v>
      </c>
    </row>
    <row r="1037" spans="1:51">
      <c r="A1037" s="4">
        <v>39840</v>
      </c>
      <c r="B1037" s="9">
        <f t="shared" si="633"/>
        <v>39840</v>
      </c>
      <c r="C1037" s="5">
        <v>0.18</v>
      </c>
      <c r="D1037" s="5">
        <v>0.18</v>
      </c>
      <c r="E1037" s="5">
        <v>0.18</v>
      </c>
      <c r="F1037" s="5">
        <v>0.18</v>
      </c>
      <c r="G1037" s="6">
        <v>7400</v>
      </c>
      <c r="H1037" s="112">
        <v>0.18</v>
      </c>
      <c r="I1037" s="19">
        <f t="shared" si="613"/>
        <v>0</v>
      </c>
      <c r="J1037" s="8">
        <f t="shared" si="614"/>
        <v>0.20264911064067354</v>
      </c>
      <c r="K1037" s="8">
        <f t="shared" si="615"/>
        <v>0.17735088935932647</v>
      </c>
      <c r="L1037" s="8">
        <f t="shared" si="616"/>
        <v>0.19</v>
      </c>
      <c r="M1037" s="19">
        <f t="shared" si="617"/>
        <v>0.14264502068603069</v>
      </c>
      <c r="N1037" s="19">
        <f t="shared" si="618"/>
        <v>-0.13104906471823188</v>
      </c>
      <c r="O1037" s="19">
        <f t="shared" si="619"/>
        <v>-1.638982965093538E-2</v>
      </c>
      <c r="P1037" s="19">
        <f t="shared" si="620"/>
        <v>2.1287198290999045E-3</v>
      </c>
      <c r="Q1037" s="214"/>
      <c r="R1037" s="305"/>
      <c r="S1037" s="215"/>
      <c r="T1037" t="str">
        <f t="shared" si="621"/>
        <v/>
      </c>
      <c r="U1037" t="str">
        <f t="shared" si="622"/>
        <v/>
      </c>
      <c r="V1037" t="str">
        <f t="shared" si="623"/>
        <v/>
      </c>
      <c r="W1037" t="str">
        <f t="shared" si="624"/>
        <v/>
      </c>
      <c r="X1037" s="10"/>
      <c r="Y1037" s="219">
        <f t="shared" si="603"/>
        <v>-8.5714285714285786E-4</v>
      </c>
      <c r="Z1037" s="78">
        <f t="shared" si="605"/>
        <v>0.18783415420480903</v>
      </c>
      <c r="AA1037" s="78">
        <f t="shared" si="628"/>
        <v>0.19564530723025828</v>
      </c>
      <c r="AB1037" s="74">
        <f t="shared" si="635"/>
        <v>1036</v>
      </c>
      <c r="AC1037" s="80">
        <f t="shared" si="607"/>
        <v>-9.4262809796667561E-5</v>
      </c>
      <c r="AD1037" s="79">
        <f t="shared" si="627"/>
        <v>-7.8111530254492412E-3</v>
      </c>
      <c r="AE1037" s="81">
        <f t="shared" si="608"/>
        <v>-7.7168902156525736E-3</v>
      </c>
      <c r="AF1037" s="19">
        <f t="shared" si="630"/>
        <v>-3.9925072244417104E-2</v>
      </c>
      <c r="AG1037" s="93">
        <f t="shared" si="629"/>
        <v>-2.6259523282795922</v>
      </c>
      <c r="AH1037" s="91">
        <f t="shared" si="631"/>
        <v>9.6930852474417414E-5</v>
      </c>
      <c r="AI1037" s="96">
        <f t="shared" si="632"/>
        <v>1028.6664975677731</v>
      </c>
      <c r="AJ1037" s="5">
        <f t="shared" si="636"/>
        <v>0</v>
      </c>
      <c r="AK1037" s="5">
        <f t="shared" si="639"/>
        <v>0</v>
      </c>
      <c r="AL1037" s="5">
        <f t="shared" si="641"/>
        <v>0</v>
      </c>
      <c r="AM1037" s="95">
        <f t="shared" si="609"/>
        <v>2.1428571428571447E-3</v>
      </c>
      <c r="AN1037" s="95">
        <f t="shared" si="610"/>
        <v>-2.8571428571428597E-3</v>
      </c>
      <c r="AO1037" s="78">
        <f t="shared" si="611"/>
        <v>0.75</v>
      </c>
      <c r="AP1037" s="8">
        <f t="shared" si="612"/>
        <v>42.857142857142854</v>
      </c>
      <c r="AQ1037" s="8">
        <f t="shared" si="606"/>
        <v>52.941176470588232</v>
      </c>
      <c r="AR1037" s="8">
        <f t="shared" si="634"/>
        <v>0</v>
      </c>
      <c r="AS1037" s="114">
        <f t="shared" si="640"/>
        <v>0</v>
      </c>
      <c r="AT1037" s="103">
        <f t="shared" si="625"/>
        <v>-0.38173766987326302</v>
      </c>
      <c r="AU1037" s="5">
        <f t="shared" si="637"/>
        <v>0.18</v>
      </c>
      <c r="AW1037" s="210">
        <f t="shared" si="638"/>
        <v>0</v>
      </c>
      <c r="AX1037" s="276">
        <f t="shared" si="604"/>
        <v>-2.3060597326651396E-2</v>
      </c>
      <c r="AY1037" s="19">
        <f t="shared" si="626"/>
        <v>-5.7495324065276285E-2</v>
      </c>
    </row>
    <row r="1038" spans="1:51">
      <c r="A1038" s="4">
        <v>39841</v>
      </c>
      <c r="B1038" s="9">
        <f t="shared" si="633"/>
        <v>39841</v>
      </c>
      <c r="C1038" s="5">
        <v>0.18</v>
      </c>
      <c r="D1038" s="5">
        <v>0.18</v>
      </c>
      <c r="E1038" s="5">
        <v>0.18</v>
      </c>
      <c r="F1038" s="5">
        <v>0.18</v>
      </c>
      <c r="G1038" s="6">
        <v>35000</v>
      </c>
      <c r="H1038" s="112">
        <v>0.18</v>
      </c>
      <c r="I1038" s="19">
        <f t="shared" si="613"/>
        <v>0</v>
      </c>
      <c r="J1038" s="8">
        <f t="shared" si="614"/>
        <v>0.20148999599679682</v>
      </c>
      <c r="K1038" s="8">
        <f t="shared" si="615"/>
        <v>0.17651000400320319</v>
      </c>
      <c r="L1038" s="8">
        <f t="shared" si="616"/>
        <v>0.189</v>
      </c>
      <c r="M1038" s="19">
        <f t="shared" si="617"/>
        <v>0.14152167824516229</v>
      </c>
      <c r="N1038" s="19">
        <f t="shared" si="618"/>
        <v>-7.8750904550740231E-3</v>
      </c>
      <c r="O1038" s="19">
        <f t="shared" si="619"/>
        <v>-5.7198111563983032E-3</v>
      </c>
      <c r="P1038" s="19">
        <f t="shared" si="620"/>
        <v>-4.7413653191193481E-3</v>
      </c>
      <c r="Q1038" s="214"/>
      <c r="R1038" s="305"/>
      <c r="S1038" s="215"/>
      <c r="T1038" t="str">
        <f t="shared" si="621"/>
        <v/>
      </c>
      <c r="U1038" t="str">
        <f t="shared" si="622"/>
        <v/>
      </c>
      <c r="V1038" t="str">
        <f t="shared" si="623"/>
        <v/>
      </c>
      <c r="W1038" t="str">
        <f t="shared" si="624"/>
        <v/>
      </c>
      <c r="X1038" s="10"/>
      <c r="Y1038" s="219">
        <f t="shared" ref="Y1038:Y1101" si="642">SLOPE(H1025:H1038,AB1025:AB1038)</f>
        <v>-1.0989010989011E-3</v>
      </c>
      <c r="Z1038" s="78">
        <f t="shared" si="605"/>
        <v>0.18662769445726843</v>
      </c>
      <c r="AA1038" s="78">
        <f t="shared" si="628"/>
        <v>0.19448755449521915</v>
      </c>
      <c r="AB1038" s="74">
        <f t="shared" si="635"/>
        <v>1037</v>
      </c>
      <c r="AC1038" s="80">
        <f t="shared" si="607"/>
        <v>-1.1437585783851886E-4</v>
      </c>
      <c r="AD1038" s="79">
        <f t="shared" si="627"/>
        <v>-7.8598600379507222E-3</v>
      </c>
      <c r="AE1038" s="81">
        <f t="shared" si="608"/>
        <v>-7.7454841801122033E-3</v>
      </c>
      <c r="AF1038" s="19">
        <f t="shared" si="630"/>
        <v>-4.0413177379655579E-2</v>
      </c>
      <c r="AG1038" s="93">
        <f t="shared" si="629"/>
        <v>0.21337204020585382</v>
      </c>
      <c r="AH1038" s="91">
        <f t="shared" si="631"/>
        <v>3.3641473335040866E-5</v>
      </c>
      <c r="AI1038" s="96">
        <f t="shared" si="632"/>
        <v>1030.0329696461397</v>
      </c>
      <c r="AJ1038" s="5">
        <f t="shared" si="636"/>
        <v>0</v>
      </c>
      <c r="AK1038" s="5">
        <f t="shared" si="639"/>
        <v>0</v>
      </c>
      <c r="AL1038" s="5">
        <f t="shared" si="641"/>
        <v>0</v>
      </c>
      <c r="AM1038" s="95">
        <f t="shared" si="609"/>
        <v>2.1428571428571447E-3</v>
      </c>
      <c r="AN1038" s="95">
        <f t="shared" si="610"/>
        <v>-2.8571428571428597E-3</v>
      </c>
      <c r="AO1038" s="78">
        <f t="shared" si="611"/>
        <v>0.75</v>
      </c>
      <c r="AP1038" s="8">
        <f t="shared" si="612"/>
        <v>42.857142857142854</v>
      </c>
      <c r="AQ1038" s="8">
        <f t="shared" si="606"/>
        <v>52.941176470588232</v>
      </c>
      <c r="AR1038" s="8">
        <f t="shared" si="634"/>
        <v>0</v>
      </c>
      <c r="AS1038" s="114">
        <f t="shared" si="640"/>
        <v>0</v>
      </c>
      <c r="AT1038" s="103">
        <f t="shared" si="625"/>
        <v>-0.35204388337841891</v>
      </c>
      <c r="AU1038" s="5">
        <f t="shared" si="637"/>
        <v>0.18</v>
      </c>
      <c r="AW1038" s="210">
        <f t="shared" si="638"/>
        <v>0</v>
      </c>
      <c r="AX1038" s="276">
        <f t="shared" ref="AX1038:AX1101" si="643">SLOPE(M1025:M1038,AB1025:AB1038)</f>
        <v>-2.3113014817683335E-2</v>
      </c>
      <c r="AY1038" s="19">
        <f t="shared" si="626"/>
        <v>-2.2730326664765254E-3</v>
      </c>
    </row>
    <row r="1039" spans="1:51">
      <c r="A1039" s="4">
        <v>39842</v>
      </c>
      <c r="B1039" s="9">
        <f t="shared" si="633"/>
        <v>39842</v>
      </c>
      <c r="C1039" s="5">
        <v>0.18</v>
      </c>
      <c r="D1039" s="5">
        <v>0.18</v>
      </c>
      <c r="E1039" s="5">
        <v>0.17</v>
      </c>
      <c r="F1039" s="5">
        <v>0.17</v>
      </c>
      <c r="G1039" s="6">
        <v>11900</v>
      </c>
      <c r="H1039" s="112">
        <v>0.17</v>
      </c>
      <c r="I1039" s="19">
        <f t="shared" si="613"/>
        <v>-5.5555555555555455E-2</v>
      </c>
      <c r="J1039" s="8">
        <f t="shared" si="614"/>
        <v>0.20296662954709577</v>
      </c>
      <c r="K1039" s="8">
        <f t="shared" si="615"/>
        <v>0.17303337045290423</v>
      </c>
      <c r="L1039" s="8">
        <f t="shared" si="616"/>
        <v>0.188</v>
      </c>
      <c r="M1039" s="19">
        <f t="shared" si="617"/>
        <v>0.17299125027642392</v>
      </c>
      <c r="N1039" s="19">
        <f t="shared" si="618"/>
        <v>0.22236573521086953</v>
      </c>
      <c r="O1039" s="19">
        <f t="shared" si="619"/>
        <v>7.3285700513013316E-3</v>
      </c>
      <c r="P1039" s="19">
        <f t="shared" si="620"/>
        <v>-1.9696524114496426E-2</v>
      </c>
      <c r="Q1039" s="214"/>
      <c r="R1039" s="305"/>
      <c r="S1039" s="215"/>
      <c r="T1039" t="str">
        <f t="shared" si="621"/>
        <v/>
      </c>
      <c r="U1039" t="str">
        <f t="shared" si="622"/>
        <v/>
      </c>
      <c r="V1039" t="str">
        <f t="shared" si="623"/>
        <v>BrokeBandLower</v>
      </c>
      <c r="W1039" t="str">
        <f t="shared" si="624"/>
        <v>BrokeBandLower</v>
      </c>
      <c r="X1039" s="10"/>
      <c r="Y1039" s="219">
        <f t="shared" si="642"/>
        <v>-1.5824175824175832E-3</v>
      </c>
      <c r="Z1039" s="78">
        <f t="shared" si="605"/>
        <v>0.18406702951084908</v>
      </c>
      <c r="AA1039" s="78">
        <f t="shared" si="628"/>
        <v>0.19267547546257294</v>
      </c>
      <c r="AB1039" s="74">
        <f t="shared" si="635"/>
        <v>1038</v>
      </c>
      <c r="AC1039" s="80">
        <f t="shared" si="607"/>
        <v>-6.9036941728932433E-4</v>
      </c>
      <c r="AD1039" s="79">
        <f t="shared" si="627"/>
        <v>-8.6084459517238587E-3</v>
      </c>
      <c r="AE1039" s="81">
        <f t="shared" si="608"/>
        <v>-7.9180765344345344E-3</v>
      </c>
      <c r="AF1039" s="19">
        <f t="shared" si="630"/>
        <v>-4.4678472602996344E-2</v>
      </c>
      <c r="AG1039" s="93">
        <f t="shared" si="629"/>
        <v>5.0359714920260519</v>
      </c>
      <c r="AH1039" s="91">
        <f t="shared" si="631"/>
        <v>-4.0351490295903629E-5</v>
      </c>
      <c r="AI1039" s="96">
        <f t="shared" si="632"/>
        <v>1032.114540098572</v>
      </c>
      <c r="AJ1039" s="5">
        <f t="shared" si="636"/>
        <v>-9.9999999999999811E-3</v>
      </c>
      <c r="AK1039" s="5">
        <f t="shared" si="639"/>
        <v>0</v>
      </c>
      <c r="AL1039" s="5">
        <f t="shared" si="641"/>
        <v>-9.9999999999999811E-3</v>
      </c>
      <c r="AM1039" s="95">
        <f t="shared" si="609"/>
        <v>2.1428571428571447E-3</v>
      </c>
      <c r="AN1039" s="95">
        <f t="shared" si="610"/>
        <v>-3.5714285714285726E-3</v>
      </c>
      <c r="AO1039" s="78">
        <f t="shared" si="611"/>
        <v>0.60000000000000031</v>
      </c>
      <c r="AP1039" s="8">
        <f t="shared" si="612"/>
        <v>37.500000000000014</v>
      </c>
      <c r="AQ1039" s="8">
        <f t="shared" si="606"/>
        <v>54.545454545454561</v>
      </c>
      <c r="AR1039" s="8">
        <f t="shared" si="634"/>
        <v>-1</v>
      </c>
      <c r="AS1039" s="114">
        <f t="shared" si="640"/>
        <v>-11900</v>
      </c>
      <c r="AT1039" s="103">
        <f t="shared" si="625"/>
        <v>-0.30930353638511743</v>
      </c>
      <c r="AU1039" s="5">
        <f t="shared" si="637"/>
        <v>0.17</v>
      </c>
      <c r="AW1039" s="210">
        <f t="shared" si="638"/>
        <v>5.8823529411764594E-2</v>
      </c>
      <c r="AX1039" s="276">
        <f t="shared" si="643"/>
        <v>-2.0628512856576513E-2</v>
      </c>
      <c r="AY1039" s="19">
        <f t="shared" si="626"/>
        <v>0.10749363424480551</v>
      </c>
    </row>
    <row r="1040" spans="1:51">
      <c r="A1040" s="4">
        <v>39843</v>
      </c>
      <c r="B1040" s="9">
        <f t="shared" si="633"/>
        <v>39843</v>
      </c>
      <c r="C1040" s="5">
        <v>0.17</v>
      </c>
      <c r="D1040" s="5">
        <v>0.17</v>
      </c>
      <c r="E1040" s="5">
        <v>0.17</v>
      </c>
      <c r="F1040" s="5">
        <v>0.17</v>
      </c>
      <c r="G1040" s="6">
        <v>10000</v>
      </c>
      <c r="H1040" s="112">
        <v>0.17</v>
      </c>
      <c r="I1040" s="19">
        <f t="shared" si="613"/>
        <v>0</v>
      </c>
      <c r="J1040" s="8">
        <f t="shared" si="614"/>
        <v>0.20385229954635273</v>
      </c>
      <c r="K1040" s="8">
        <f t="shared" si="615"/>
        <v>0.17014770045364727</v>
      </c>
      <c r="L1040" s="8">
        <f t="shared" si="616"/>
        <v>0.187</v>
      </c>
      <c r="M1040" s="19">
        <f t="shared" si="617"/>
        <v>0.19809024161268332</v>
      </c>
      <c r="N1040" s="19">
        <f t="shared" si="618"/>
        <v>0.14508821282090015</v>
      </c>
      <c r="O1040" s="19">
        <f t="shared" si="619"/>
        <v>4.3636237209696204E-3</v>
      </c>
      <c r="P1040" s="19">
        <f t="shared" si="620"/>
        <v>-1.6676956541411048E-2</v>
      </c>
      <c r="Q1040" s="214"/>
      <c r="R1040" s="305"/>
      <c r="S1040" s="215"/>
      <c r="T1040" t="str">
        <f t="shared" si="621"/>
        <v>BrokeBandLower</v>
      </c>
      <c r="U1040" t="str">
        <f t="shared" si="622"/>
        <v>BrokeBandLower</v>
      </c>
      <c r="V1040" t="str">
        <f t="shared" si="623"/>
        <v>BrokeBandLower</v>
      </c>
      <c r="W1040" t="str">
        <f t="shared" si="624"/>
        <v>BrokeBandLower</v>
      </c>
      <c r="X1040" s="10"/>
      <c r="Y1040" s="219">
        <f t="shared" si="642"/>
        <v>-1.9780219780219785E-3</v>
      </c>
      <c r="Z1040" s="78">
        <f t="shared" si="605"/>
        <v>0.18190070696617833</v>
      </c>
      <c r="AA1040" s="78">
        <f t="shared" si="628"/>
        <v>0.19099749027834254</v>
      </c>
      <c r="AB1040" s="74">
        <f t="shared" si="635"/>
        <v>1039</v>
      </c>
      <c r="AC1040" s="80">
        <f t="shared" si="607"/>
        <v>-9.4296542218373983E-4</v>
      </c>
      <c r="AD1040" s="79">
        <f t="shared" si="627"/>
        <v>-9.0967833121642083E-3</v>
      </c>
      <c r="AE1040" s="81">
        <f t="shared" si="608"/>
        <v>-8.1538178899804685E-3</v>
      </c>
      <c r="AF1040" s="19">
        <f t="shared" si="630"/>
        <v>-4.7627763584261636E-2</v>
      </c>
      <c r="AG1040" s="93">
        <f t="shared" si="629"/>
        <v>0.36588527615578892</v>
      </c>
      <c r="AH1040" s="91">
        <f t="shared" si="631"/>
        <v>-1.1145421397518254E-4</v>
      </c>
      <c r="AI1040" s="96">
        <f t="shared" si="632"/>
        <v>1033.8805700346102</v>
      </c>
      <c r="AJ1040" s="5">
        <f t="shared" si="636"/>
        <v>0</v>
      </c>
      <c r="AK1040" s="5">
        <f t="shared" si="639"/>
        <v>0</v>
      </c>
      <c r="AL1040" s="5">
        <f t="shared" si="641"/>
        <v>0</v>
      </c>
      <c r="AM1040" s="95">
        <f t="shared" si="609"/>
        <v>2.1428571428571447E-3</v>
      </c>
      <c r="AN1040" s="95">
        <f t="shared" si="610"/>
        <v>-3.5714285714285726E-3</v>
      </c>
      <c r="AO1040" s="78">
        <f t="shared" si="611"/>
        <v>0.60000000000000031</v>
      </c>
      <c r="AP1040" s="8">
        <f t="shared" si="612"/>
        <v>37.500000000000014</v>
      </c>
      <c r="AQ1040" s="8">
        <f t="shared" si="606"/>
        <v>54.545454545454561</v>
      </c>
      <c r="AR1040" s="8">
        <f t="shared" si="634"/>
        <v>0</v>
      </c>
      <c r="AS1040" s="114">
        <f t="shared" si="640"/>
        <v>0</v>
      </c>
      <c r="AT1040" s="103">
        <f t="shared" si="625"/>
        <v>-0.3056314060706794</v>
      </c>
      <c r="AU1040" s="5">
        <f t="shared" si="637"/>
        <v>0.17</v>
      </c>
      <c r="AW1040" s="210">
        <f t="shared" si="638"/>
        <v>0</v>
      </c>
      <c r="AX1040" s="276">
        <f t="shared" si="643"/>
        <v>-1.8001437838968039E-2</v>
      </c>
      <c r="AY1040" s="19">
        <f t="shared" si="626"/>
        <v>0.12735164361452955</v>
      </c>
    </row>
    <row r="1041" spans="1:51">
      <c r="A1041" s="4">
        <v>39846</v>
      </c>
      <c r="B1041" s="9">
        <f t="shared" si="633"/>
        <v>39846</v>
      </c>
      <c r="C1041" s="5">
        <v>0.18</v>
      </c>
      <c r="D1041" s="5">
        <v>0.18</v>
      </c>
      <c r="E1041" s="5">
        <v>0.18</v>
      </c>
      <c r="F1041" s="5">
        <v>0.18</v>
      </c>
      <c r="G1041" s="6">
        <v>74500</v>
      </c>
      <c r="H1041" s="112">
        <v>0.18</v>
      </c>
      <c r="I1041" s="19">
        <f t="shared" si="613"/>
        <v>5.8823529411764594E-2</v>
      </c>
      <c r="J1041" s="8">
        <f t="shared" si="614"/>
        <v>0.20355872210923201</v>
      </c>
      <c r="K1041" s="8">
        <f t="shared" si="615"/>
        <v>0.16944127789076804</v>
      </c>
      <c r="L1041" s="8">
        <f t="shared" si="616"/>
        <v>0.18650000000000003</v>
      </c>
      <c r="M1041" s="19">
        <f t="shared" si="617"/>
        <v>0.20135261397437115</v>
      </c>
      <c r="N1041" s="19">
        <f t="shared" si="618"/>
        <v>1.6469122028063339E-2</v>
      </c>
      <c r="O1041" s="19">
        <f t="shared" si="619"/>
        <v>-1.4401477823602527E-3</v>
      </c>
      <c r="P1041" s="19">
        <f t="shared" si="620"/>
        <v>-4.1518196308017443E-3</v>
      </c>
      <c r="Q1041" s="214"/>
      <c r="R1041" s="305"/>
      <c r="S1041" s="215"/>
      <c r="T1041" t="str">
        <f t="shared" si="621"/>
        <v/>
      </c>
      <c r="U1041" t="str">
        <f t="shared" si="622"/>
        <v/>
      </c>
      <c r="V1041" t="str">
        <f t="shared" si="623"/>
        <v/>
      </c>
      <c r="W1041" t="str">
        <f t="shared" si="624"/>
        <v/>
      </c>
      <c r="X1041" s="10"/>
      <c r="Y1041" s="219">
        <f t="shared" si="642"/>
        <v>-1.6703296703296706E-3</v>
      </c>
      <c r="Z1041" s="78">
        <f t="shared" ref="Z1041:Z1104" si="644">Z1040+(0.154*(F1041-Z1040))</f>
        <v>0.18160799809338687</v>
      </c>
      <c r="AA1041" s="78">
        <f t="shared" si="628"/>
        <v>0.19018367599774519</v>
      </c>
      <c r="AB1041" s="74">
        <f t="shared" si="635"/>
        <v>1040</v>
      </c>
      <c r="AC1041" s="80">
        <f t="shared" si="607"/>
        <v>-3.3748801150227693E-4</v>
      </c>
      <c r="AD1041" s="79">
        <f t="shared" si="627"/>
        <v>-8.5756779043583142E-3</v>
      </c>
      <c r="AE1041" s="81">
        <f t="shared" si="608"/>
        <v>-8.2381898928560373E-3</v>
      </c>
      <c r="AF1041" s="19">
        <f t="shared" si="630"/>
        <v>-4.5091556146280333E-2</v>
      </c>
      <c r="AG1041" s="93">
        <f t="shared" si="629"/>
        <v>-0.64209927155047231</v>
      </c>
      <c r="AH1041" s="91">
        <f t="shared" si="631"/>
        <v>-1.3175210408203561E-4</v>
      </c>
      <c r="AI1041" s="96">
        <f t="shared" si="632"/>
        <v>1034.8200647581468</v>
      </c>
      <c r="AJ1041" s="5">
        <f t="shared" si="636"/>
        <v>9.9999999999999811E-3</v>
      </c>
      <c r="AK1041" s="5">
        <f t="shared" si="639"/>
        <v>9.9999999999999811E-3</v>
      </c>
      <c r="AL1041" s="5">
        <f t="shared" si="641"/>
        <v>0</v>
      </c>
      <c r="AM1041" s="95">
        <f t="shared" si="609"/>
        <v>2.142857142857143E-3</v>
      </c>
      <c r="AN1041" s="95">
        <f t="shared" si="610"/>
        <v>-3.5714285714285726E-3</v>
      </c>
      <c r="AO1041" s="78">
        <f t="shared" si="611"/>
        <v>0.59999999999999987</v>
      </c>
      <c r="AP1041" s="8">
        <f t="shared" si="612"/>
        <v>37.499999999999993</v>
      </c>
      <c r="AQ1041" s="8">
        <f t="shared" ref="AQ1041:AQ1104" si="645">100-(100/(1+(SUMIF(AJ1028:AJ1041,"&gt;0")/COUNTIF(AJ1028:AJ1041,"&gt;0"))/ABS((SUMIF(AJ1028:AJ1041,"&lt;0")/COUNTIF(AJ1028:AJ1041,"&lt;0")))))</f>
        <v>54.545454545454533</v>
      </c>
      <c r="AR1041" s="8">
        <f t="shared" si="634"/>
        <v>0</v>
      </c>
      <c r="AS1041" s="114">
        <f t="shared" si="640"/>
        <v>0</v>
      </c>
      <c r="AT1041" s="103">
        <f t="shared" si="625"/>
        <v>-0.28389207469489774</v>
      </c>
      <c r="AU1041" s="5">
        <f t="shared" si="637"/>
        <v>0.18</v>
      </c>
      <c r="AW1041" s="210">
        <f t="shared" si="638"/>
        <v>0</v>
      </c>
      <c r="AX1041" s="276">
        <f t="shared" si="643"/>
        <v>-1.5183253129721104E-2</v>
      </c>
      <c r="AY1041" s="19">
        <f t="shared" si="626"/>
        <v>0.15655331171082121</v>
      </c>
    </row>
    <row r="1042" spans="1:51">
      <c r="A1042" s="4">
        <v>39847</v>
      </c>
      <c r="B1042" s="9">
        <f t="shared" si="633"/>
        <v>39847</v>
      </c>
      <c r="C1042" s="5">
        <v>0.17</v>
      </c>
      <c r="D1042" s="5">
        <v>0.2</v>
      </c>
      <c r="E1042" s="5">
        <v>0.17</v>
      </c>
      <c r="F1042" s="5">
        <v>0.2</v>
      </c>
      <c r="G1042" s="6">
        <v>104600</v>
      </c>
      <c r="H1042" s="112">
        <v>0.2</v>
      </c>
      <c r="I1042" s="19">
        <f t="shared" si="613"/>
        <v>0.11111111111111122</v>
      </c>
      <c r="J1042" s="8">
        <f t="shared" si="614"/>
        <v>0.20500000000000004</v>
      </c>
      <c r="K1042" s="8">
        <f t="shared" si="615"/>
        <v>0.16900000000000001</v>
      </c>
      <c r="L1042" s="8">
        <f t="shared" si="616"/>
        <v>0.18700000000000003</v>
      </c>
      <c r="M1042" s="19">
        <f t="shared" si="617"/>
        <v>0.21301775147929011</v>
      </c>
      <c r="N1042" s="19">
        <f t="shared" si="618"/>
        <v>5.7933876668736659E-2</v>
      </c>
      <c r="O1042" s="19">
        <f t="shared" si="619"/>
        <v>7.0804035112512972E-3</v>
      </c>
      <c r="P1042" s="19">
        <f t="shared" si="620"/>
        <v>-2.6043116309150279E-3</v>
      </c>
      <c r="Q1042" s="214"/>
      <c r="R1042" s="305"/>
      <c r="S1042" s="215"/>
      <c r="T1042" t="str">
        <f t="shared" si="621"/>
        <v/>
      </c>
      <c r="U1042" t="str">
        <f t="shared" si="622"/>
        <v/>
      </c>
      <c r="V1042" t="str">
        <f t="shared" si="623"/>
        <v/>
      </c>
      <c r="W1042" t="str">
        <f t="shared" si="624"/>
        <v/>
      </c>
      <c r="X1042" s="10"/>
      <c r="Y1042" s="219">
        <f t="shared" si="642"/>
        <v>-1.3626373626373629E-3</v>
      </c>
      <c r="Z1042" s="78">
        <f t="shared" si="644"/>
        <v>0.18444036638700528</v>
      </c>
      <c r="AA1042" s="78">
        <f t="shared" si="628"/>
        <v>0.19091008397391204</v>
      </c>
      <c r="AB1042" s="74">
        <f t="shared" si="635"/>
        <v>1041</v>
      </c>
      <c r="AC1042" s="80">
        <f t="shared" ref="AC1042:AC1105" si="646">AD1042-AE1042</f>
        <v>1.4147778447594229E-3</v>
      </c>
      <c r="AD1042" s="79">
        <f t="shared" si="627"/>
        <v>-6.4697175869067591E-3</v>
      </c>
      <c r="AE1042" s="81">
        <f t="shared" ref="AE1042:AE1105" si="647">AE1041+(0.2*(AD1042-AE1041))</f>
        <v>-7.884495431666182E-3</v>
      </c>
      <c r="AF1042" s="19">
        <f t="shared" si="630"/>
        <v>-3.388882060201099E-2</v>
      </c>
      <c r="AG1042" s="93">
        <f t="shared" si="629"/>
        <v>-5.192083263822477</v>
      </c>
      <c r="AH1042" s="91">
        <f t="shared" si="631"/>
        <v>-1.1884508942995506E-4</v>
      </c>
      <c r="AI1042" s="96">
        <f t="shared" si="632"/>
        <v>1035.9587364100266</v>
      </c>
      <c r="AJ1042" s="5">
        <f t="shared" si="636"/>
        <v>2.0000000000000018E-2</v>
      </c>
      <c r="AK1042" s="5">
        <f t="shared" si="639"/>
        <v>2.0000000000000018E-2</v>
      </c>
      <c r="AL1042" s="5">
        <f t="shared" si="641"/>
        <v>0</v>
      </c>
      <c r="AM1042" s="95">
        <f t="shared" si="609"/>
        <v>3.5714285714285726E-3</v>
      </c>
      <c r="AN1042" s="95">
        <f t="shared" si="610"/>
        <v>-2.142857142857143E-3</v>
      </c>
      <c r="AO1042" s="78">
        <f t="shared" si="611"/>
        <v>1.6666666666666672</v>
      </c>
      <c r="AP1042" s="8">
        <f t="shared" si="612"/>
        <v>62.500000000000007</v>
      </c>
      <c r="AQ1042" s="8">
        <f t="shared" si="645"/>
        <v>62.500000000000007</v>
      </c>
      <c r="AR1042" s="8">
        <f t="shared" si="634"/>
        <v>1</v>
      </c>
      <c r="AS1042" s="114">
        <f t="shared" si="640"/>
        <v>104600</v>
      </c>
      <c r="AT1042" s="103">
        <f t="shared" si="625"/>
        <v>-0.15415910160715479</v>
      </c>
      <c r="AU1042" s="5">
        <f t="shared" si="637"/>
        <v>0.2</v>
      </c>
      <c r="AW1042" s="210">
        <f t="shared" si="638"/>
        <v>0.1764705882352941</v>
      </c>
      <c r="AX1042" s="276">
        <f t="shared" si="643"/>
        <v>-1.1411461687107457E-2</v>
      </c>
      <c r="AY1042" s="19">
        <f t="shared" si="626"/>
        <v>0.24841787266461321</v>
      </c>
    </row>
    <row r="1043" spans="1:51">
      <c r="A1043" s="4">
        <v>39848</v>
      </c>
      <c r="B1043" s="9">
        <f t="shared" si="633"/>
        <v>39848</v>
      </c>
      <c r="C1043" s="5">
        <v>0.21</v>
      </c>
      <c r="D1043" s="5">
        <v>0.21</v>
      </c>
      <c r="E1043" s="5">
        <v>0.21</v>
      </c>
      <c r="F1043" s="5">
        <v>0.21</v>
      </c>
      <c r="G1043" s="6">
        <v>7000</v>
      </c>
      <c r="H1043" s="112">
        <v>0.21</v>
      </c>
      <c r="I1043" s="19">
        <f t="shared" si="613"/>
        <v>4.9999999999999906E-2</v>
      </c>
      <c r="J1043" s="8">
        <f t="shared" si="614"/>
        <v>0.20859126028197403</v>
      </c>
      <c r="K1043" s="8">
        <f t="shared" si="615"/>
        <v>0.16740873971802603</v>
      </c>
      <c r="L1043" s="8">
        <f t="shared" si="616"/>
        <v>0.18800000000000003</v>
      </c>
      <c r="M1043" s="19">
        <f t="shared" si="617"/>
        <v>0.24599982434198805</v>
      </c>
      <c r="N1043" s="19">
        <f t="shared" si="618"/>
        <v>0.1548325087165541</v>
      </c>
      <c r="O1043" s="19">
        <f t="shared" si="619"/>
        <v>1.7518342838897482E-2</v>
      </c>
      <c r="P1043" s="19">
        <f t="shared" si="620"/>
        <v>-9.4157413134555203E-3</v>
      </c>
      <c r="Q1043" s="214"/>
      <c r="R1043" s="305"/>
      <c r="S1043" s="215"/>
      <c r="T1043" t="str">
        <f t="shared" si="621"/>
        <v>BrokeBandUpper</v>
      </c>
      <c r="U1043" t="str">
        <f t="shared" si="622"/>
        <v>BrokeBandUpper</v>
      </c>
      <c r="V1043" t="str">
        <f t="shared" si="623"/>
        <v>BrokeBandUpper</v>
      </c>
      <c r="W1043" t="str">
        <f t="shared" si="624"/>
        <v>BrokeBandUpper</v>
      </c>
      <c r="X1043" s="10"/>
      <c r="Y1043" s="219">
        <f t="shared" si="642"/>
        <v>-1.9780219780219798E-4</v>
      </c>
      <c r="Z1043" s="78">
        <f t="shared" si="644"/>
        <v>0.18837654996340647</v>
      </c>
      <c r="AA1043" s="78">
        <f t="shared" si="628"/>
        <v>0.19232273775984254</v>
      </c>
      <c r="AB1043" s="74">
        <f t="shared" si="635"/>
        <v>1042</v>
      </c>
      <c r="AC1043" s="80">
        <f t="shared" si="646"/>
        <v>3.1506461081840867E-3</v>
      </c>
      <c r="AD1043" s="79">
        <f t="shared" si="627"/>
        <v>-3.9461877964360736E-3</v>
      </c>
      <c r="AE1043" s="81">
        <f t="shared" si="647"/>
        <v>-7.0968339046201603E-3</v>
      </c>
      <c r="AF1043" s="19">
        <f t="shared" si="630"/>
        <v>-2.0518571243322053E-2</v>
      </c>
      <c r="AG1043" s="93">
        <f t="shared" si="629"/>
        <v>1.226954655711223</v>
      </c>
      <c r="AH1043" s="91">
        <f t="shared" si="631"/>
        <v>-3.0676801409599221E-5</v>
      </c>
      <c r="AI1043" s="96">
        <f t="shared" si="632"/>
        <v>1035.7874187540604</v>
      </c>
      <c r="AJ1043" s="5">
        <f t="shared" si="636"/>
        <v>9.9999999999999811E-3</v>
      </c>
      <c r="AK1043" s="5">
        <f t="shared" si="639"/>
        <v>9.9999999999999811E-3</v>
      </c>
      <c r="AL1043" s="5">
        <f t="shared" si="641"/>
        <v>0</v>
      </c>
      <c r="AM1043" s="95">
        <f t="shared" ref="AM1043:AM1106" si="648">(AVERAGE(AK1030:AK1043))</f>
        <v>2.8571428571428558E-3</v>
      </c>
      <c r="AN1043" s="95">
        <f t="shared" ref="AN1043:AN1106" si="649">(AVERAGE(AL1030:AL1043))</f>
        <v>-2.142857142857143E-3</v>
      </c>
      <c r="AO1043" s="78">
        <f t="shared" ref="AO1043:AO1106" si="650">ABS(AM1043/AN1043)</f>
        <v>1.3333333333333326</v>
      </c>
      <c r="AP1043" s="8">
        <f t="shared" ref="AP1043:AP1106" si="651">IF(AN1043=0,100,100-(100/(1+AO1043)))</f>
        <v>57.142857142857132</v>
      </c>
      <c r="AQ1043" s="8">
        <f t="shared" si="645"/>
        <v>57.142857142857132</v>
      </c>
      <c r="AR1043" s="8">
        <f t="shared" si="634"/>
        <v>0</v>
      </c>
      <c r="AS1043" s="114">
        <f t="shared" si="640"/>
        <v>0</v>
      </c>
      <c r="AT1043" s="103">
        <f t="shared" si="625"/>
        <v>-0.13348139922265409</v>
      </c>
      <c r="AU1043" s="5">
        <f t="shared" si="637"/>
        <v>0.21</v>
      </c>
      <c r="AW1043" s="210">
        <f t="shared" si="638"/>
        <v>0</v>
      </c>
      <c r="AX1043" s="276">
        <f t="shared" si="643"/>
        <v>-7.2217213052422928E-3</v>
      </c>
      <c r="AY1043" s="19">
        <f t="shared" si="626"/>
        <v>0.36715194746687768</v>
      </c>
    </row>
    <row r="1044" spans="1:51">
      <c r="A1044" s="4">
        <v>39849</v>
      </c>
      <c r="B1044" s="9">
        <f t="shared" si="633"/>
        <v>39849</v>
      </c>
      <c r="C1044" s="5">
        <v>0.2</v>
      </c>
      <c r="D1044" s="5">
        <v>0.2</v>
      </c>
      <c r="E1044" s="5">
        <v>0.2</v>
      </c>
      <c r="F1044" s="5">
        <v>0.2</v>
      </c>
      <c r="G1044" s="6">
        <v>22500</v>
      </c>
      <c r="H1044" s="112">
        <v>0.2</v>
      </c>
      <c r="I1044" s="19">
        <f t="shared" si="613"/>
        <v>-4.7619047619047533E-2</v>
      </c>
      <c r="J1044" s="8">
        <f t="shared" si="614"/>
        <v>0.20973676058159532</v>
      </c>
      <c r="K1044" s="8">
        <f t="shared" si="615"/>
        <v>0.16726323941840474</v>
      </c>
      <c r="L1044" s="8">
        <f t="shared" si="616"/>
        <v>0.18850000000000003</v>
      </c>
      <c r="M1044" s="19">
        <f t="shared" si="617"/>
        <v>0.25393219281700119</v>
      </c>
      <c r="N1044" s="19">
        <f t="shared" si="618"/>
        <v>3.224542333000037E-2</v>
      </c>
      <c r="O1044" s="19">
        <f t="shared" si="619"/>
        <v>5.4916025631793226E-3</v>
      </c>
      <c r="P1044" s="19">
        <f t="shared" si="620"/>
        <v>-8.6913204093385721E-4</v>
      </c>
      <c r="Q1044" s="214"/>
      <c r="R1044" s="305"/>
      <c r="S1044" s="215"/>
      <c r="T1044" t="str">
        <f t="shared" si="621"/>
        <v/>
      </c>
      <c r="U1044" t="str">
        <f t="shared" si="622"/>
        <v/>
      </c>
      <c r="V1044" t="str">
        <f t="shared" si="623"/>
        <v/>
      </c>
      <c r="W1044" t="str">
        <f t="shared" si="624"/>
        <v/>
      </c>
      <c r="X1044" s="10"/>
      <c r="Y1044" s="219">
        <f t="shared" si="642"/>
        <v>6.3736263736263786E-4</v>
      </c>
      <c r="Z1044" s="78">
        <f t="shared" si="644"/>
        <v>0.19016656126904188</v>
      </c>
      <c r="AA1044" s="78">
        <f t="shared" si="628"/>
        <v>0.19289085516561419</v>
      </c>
      <c r="AB1044" s="74">
        <f t="shared" si="635"/>
        <v>1043</v>
      </c>
      <c r="AC1044" s="80">
        <f t="shared" si="646"/>
        <v>3.4980320064382838E-3</v>
      </c>
      <c r="AD1044" s="79">
        <f t="shared" si="627"/>
        <v>-2.7242938965723051E-3</v>
      </c>
      <c r="AE1044" s="81">
        <f t="shared" si="647"/>
        <v>-6.222325903010589E-3</v>
      </c>
      <c r="AF1044" s="19">
        <f t="shared" si="630"/>
        <v>-1.4123499500446784E-2</v>
      </c>
      <c r="AG1044" s="93">
        <f t="shared" si="629"/>
        <v>0.11025862198608438</v>
      </c>
      <c r="AH1044" s="91">
        <f t="shared" si="631"/>
        <v>7.9006675067023571E-5</v>
      </c>
      <c r="AI1044" s="96">
        <f t="shared" si="632"/>
        <v>1035.8818738672521</v>
      </c>
      <c r="AJ1044" s="5">
        <f t="shared" si="636"/>
        <v>-9.9999999999999811E-3</v>
      </c>
      <c r="AK1044" s="5">
        <f t="shared" si="639"/>
        <v>0</v>
      </c>
      <c r="AL1044" s="5">
        <f t="shared" si="641"/>
        <v>-9.9999999999999811E-3</v>
      </c>
      <c r="AM1044" s="95">
        <f t="shared" si="648"/>
        <v>2.8571428571428558E-3</v>
      </c>
      <c r="AN1044" s="95">
        <f t="shared" si="649"/>
        <v>-2.8571428571428558E-3</v>
      </c>
      <c r="AO1044" s="78">
        <f t="shared" si="650"/>
        <v>1</v>
      </c>
      <c r="AP1044" s="8">
        <f t="shared" si="651"/>
        <v>50</v>
      </c>
      <c r="AQ1044" s="8">
        <f t="shared" si="645"/>
        <v>57.142857142857146</v>
      </c>
      <c r="AR1044" s="8">
        <f t="shared" si="634"/>
        <v>0</v>
      </c>
      <c r="AS1044" s="114">
        <f t="shared" si="640"/>
        <v>0</v>
      </c>
      <c r="AT1044" s="103">
        <f t="shared" si="625"/>
        <v>-0.13026986019291212</v>
      </c>
      <c r="AU1044" s="5">
        <f t="shared" si="637"/>
        <v>0.2</v>
      </c>
      <c r="AW1044" s="210">
        <f t="shared" si="638"/>
        <v>0</v>
      </c>
      <c r="AX1044" s="276">
        <f t="shared" si="643"/>
        <v>-2.4649755466913301E-3</v>
      </c>
      <c r="AY1044" s="19">
        <f t="shared" si="626"/>
        <v>0.65867201979921486</v>
      </c>
    </row>
    <row r="1045" spans="1:51">
      <c r="A1045" s="4">
        <v>39850</v>
      </c>
      <c r="B1045" s="9">
        <f t="shared" si="633"/>
        <v>39850</v>
      </c>
      <c r="C1045" s="5">
        <v>0.19</v>
      </c>
      <c r="D1045" s="5">
        <v>0.19</v>
      </c>
      <c r="E1045" s="5">
        <v>0.19</v>
      </c>
      <c r="F1045" s="5">
        <v>0.19</v>
      </c>
      <c r="G1045" s="6">
        <v>4000</v>
      </c>
      <c r="H1045" s="112">
        <v>0.19</v>
      </c>
      <c r="I1045" s="19">
        <f t="shared" si="613"/>
        <v>-5.0000000000000044E-2</v>
      </c>
      <c r="J1045" s="8">
        <f t="shared" si="614"/>
        <v>0.20973676058159535</v>
      </c>
      <c r="K1045" s="8">
        <f t="shared" si="615"/>
        <v>0.16726323941840471</v>
      </c>
      <c r="L1045" s="8">
        <f t="shared" si="616"/>
        <v>0.18850000000000003</v>
      </c>
      <c r="M1045" s="19">
        <f t="shared" si="617"/>
        <v>0.25393219281700158</v>
      </c>
      <c r="N1045" s="19">
        <f t="shared" si="618"/>
        <v>1.5302433862682292E-15</v>
      </c>
      <c r="O1045" s="19">
        <f t="shared" si="619"/>
        <v>1.3233529276729234E-16</v>
      </c>
      <c r="P1045" s="19">
        <f t="shared" si="620"/>
        <v>-1.6593948384677071E-16</v>
      </c>
      <c r="Q1045" s="214"/>
      <c r="R1045" s="305"/>
      <c r="S1045" s="215"/>
      <c r="T1045" t="str">
        <f t="shared" si="621"/>
        <v/>
      </c>
      <c r="U1045" t="str">
        <f t="shared" si="622"/>
        <v/>
      </c>
      <c r="V1045" t="str">
        <f t="shared" si="623"/>
        <v/>
      </c>
      <c r="W1045" t="str">
        <f t="shared" si="624"/>
        <v/>
      </c>
      <c r="X1045" s="10"/>
      <c r="Y1045" s="219">
        <f t="shared" si="642"/>
        <v>8.5714285714285764E-4</v>
      </c>
      <c r="Z1045" s="78">
        <f t="shared" si="644"/>
        <v>0.19014091083360943</v>
      </c>
      <c r="AA1045" s="78">
        <f t="shared" si="628"/>
        <v>0.19267693188335874</v>
      </c>
      <c r="AB1045" s="74">
        <f t="shared" si="635"/>
        <v>1044</v>
      </c>
      <c r="AC1045" s="80">
        <f t="shared" si="646"/>
        <v>2.949043882609019E-3</v>
      </c>
      <c r="AD1045" s="79">
        <f t="shared" si="627"/>
        <v>-2.5360210497493152E-3</v>
      </c>
      <c r="AE1045" s="81">
        <f t="shared" si="647"/>
        <v>-5.4850649323583342E-3</v>
      </c>
      <c r="AF1045" s="19">
        <f t="shared" si="630"/>
        <v>-1.316203774349361E-2</v>
      </c>
      <c r="AG1045" s="93">
        <f t="shared" si="629"/>
        <v>-0.15694199561891592</v>
      </c>
      <c r="AH1045" s="91">
        <f t="shared" si="631"/>
        <v>1.568578559398359E-4</v>
      </c>
      <c r="AI1045" s="96">
        <f t="shared" si="632"/>
        <v>1036.3080314557146</v>
      </c>
      <c r="AJ1045" s="5">
        <f t="shared" si="636"/>
        <v>-1.0000000000000009E-2</v>
      </c>
      <c r="AK1045" s="5">
        <f t="shared" si="639"/>
        <v>0</v>
      </c>
      <c r="AL1045" s="5">
        <f t="shared" si="641"/>
        <v>-1.0000000000000009E-2</v>
      </c>
      <c r="AM1045" s="95">
        <f t="shared" si="648"/>
        <v>2.8571428571428558E-3</v>
      </c>
      <c r="AN1045" s="95">
        <f t="shared" si="649"/>
        <v>-2.8571428571428558E-3</v>
      </c>
      <c r="AO1045" s="78">
        <f t="shared" si="650"/>
        <v>1</v>
      </c>
      <c r="AP1045" s="8">
        <f t="shared" si="651"/>
        <v>50</v>
      </c>
      <c r="AQ1045" s="8">
        <f t="shared" si="645"/>
        <v>57.142857142857146</v>
      </c>
      <c r="AR1045" s="8">
        <f t="shared" si="634"/>
        <v>0</v>
      </c>
      <c r="AS1045" s="114">
        <f t="shared" si="640"/>
        <v>0</v>
      </c>
      <c r="AT1045" s="103">
        <f t="shared" si="625"/>
        <v>-0.17299942429476109</v>
      </c>
      <c r="AU1045" s="5">
        <f t="shared" si="637"/>
        <v>0.19</v>
      </c>
      <c r="AW1045" s="210">
        <f t="shared" si="638"/>
        <v>0</v>
      </c>
      <c r="AX1045" s="276">
        <f t="shared" si="643"/>
        <v>2.1776512484282693E-3</v>
      </c>
      <c r="AY1045" s="19">
        <f t="shared" si="626"/>
        <v>1.8834372622281268</v>
      </c>
    </row>
    <row r="1046" spans="1:51">
      <c r="A1046" s="4">
        <v>39853</v>
      </c>
      <c r="B1046" s="9">
        <f t="shared" si="633"/>
        <v>39853</v>
      </c>
      <c r="C1046" s="5">
        <v>0.19</v>
      </c>
      <c r="D1046" s="5">
        <v>0.2</v>
      </c>
      <c r="E1046" s="5">
        <v>0.19</v>
      </c>
      <c r="F1046" s="5">
        <v>0.2</v>
      </c>
      <c r="G1046" s="6">
        <v>4000</v>
      </c>
      <c r="H1046" s="112">
        <v>0.2</v>
      </c>
      <c r="I1046" s="19">
        <f t="shared" ref="I1046:I1109" si="652">IF(A1047&gt;A1046,(H1046-H1045)/H1045, (H1046-H1047)/H1047)</f>
        <v>5.2631578947368467E-2</v>
      </c>
      <c r="J1046" s="8">
        <f t="shared" ref="J1046:J1109" si="653">(L1046)+2*STDEVPA(H1027:H1046)</f>
        <v>0.21081742422927144</v>
      </c>
      <c r="K1046" s="8">
        <f t="shared" ref="K1046:K1109" si="654">(L1046)-(2*STDEVPA(H1027:H1046))</f>
        <v>0.16718257577072856</v>
      </c>
      <c r="L1046" s="8">
        <f t="shared" ref="L1046:L1109" si="655">AVERAGE(H1027:H1046)</f>
        <v>0.189</v>
      </c>
      <c r="M1046" s="19">
        <f t="shared" ref="M1046:M1109" si="656">(J1046-K1046)/K1046</f>
        <v>0.26100117346189827</v>
      </c>
      <c r="N1046" s="19">
        <f t="shared" ref="N1046:N1109" si="657">IF(A1047&gt;A1046,(M1046-M1045)/M1045, (M1046-M1047)/M1047)</f>
        <v>2.783806403779223E-2</v>
      </c>
      <c r="O1046" s="19">
        <f t="shared" ref="O1046:O1109" si="658">IF(A1047&gt;A1046,(J1046-J1045)/J1045, (J1046-J1047)/J1047)</f>
        <v>5.1524761070945923E-3</v>
      </c>
      <c r="P1046" s="19">
        <f t="shared" ref="P1046:P1109" si="659">IF(A1047&gt;A1046,(K1046-K1045)/K1045, (K1046-K1047)/K1047)</f>
        <v>-4.8225568245970345E-4</v>
      </c>
      <c r="Q1046" s="214"/>
      <c r="R1046" s="305"/>
      <c r="S1046" s="215"/>
      <c r="T1046" t="str">
        <f t="shared" ref="T1046:T1109" si="660">IF(C1046&gt;$J1046,"BrokeBandUpper", IF(C1046&lt;$K1046,"BrokeBandLower", ""))</f>
        <v/>
      </c>
      <c r="U1046" t="str">
        <f t="shared" ref="U1046:U1109" si="661">IF(D1046&gt;$J1046,"BrokeBandUpper", IF(D1046&lt;$K1046,"BrokeBandLower", ""))</f>
        <v/>
      </c>
      <c r="V1046" t="str">
        <f t="shared" ref="V1046:V1109" si="662">IF(E1046&gt;$J1046,"BrokeBandUpper", IF(E1046&lt;$K1046,"BrokeBandLower", ""))</f>
        <v/>
      </c>
      <c r="W1046" t="str">
        <f t="shared" ref="W1046:W1109" si="663">IF(F1046&gt;$J1046,"BrokeBandUpper", IF(F1046&lt;$K1046,"BrokeBandLower", ""))</f>
        <v/>
      </c>
      <c r="X1046" s="10"/>
      <c r="Y1046" s="219">
        <f t="shared" si="642"/>
        <v>1.3626373626373634E-3</v>
      </c>
      <c r="Z1046" s="78">
        <f t="shared" si="644"/>
        <v>0.19165921056523358</v>
      </c>
      <c r="AA1046" s="78">
        <f t="shared" si="628"/>
        <v>0.19321883892399019</v>
      </c>
      <c r="AB1046" s="74">
        <f t="shared" si="635"/>
        <v>1045</v>
      </c>
      <c r="AC1046" s="80">
        <f t="shared" si="646"/>
        <v>3.1403492588813753E-3</v>
      </c>
      <c r="AD1046" s="79">
        <f t="shared" si="627"/>
        <v>-1.5596283587566151E-3</v>
      </c>
      <c r="AE1046" s="81">
        <f t="shared" si="647"/>
        <v>-4.6999776176379904E-3</v>
      </c>
      <c r="AF1046" s="19">
        <f t="shared" si="630"/>
        <v>-8.0718234693986177E-3</v>
      </c>
      <c r="AG1046" s="93">
        <f t="shared" si="629"/>
        <v>6.4870305050567248E-2</v>
      </c>
      <c r="AH1046" s="91">
        <f t="shared" si="631"/>
        <v>2.2860507715349412E-4</v>
      </c>
      <c r="AI1046" s="96">
        <f t="shared" si="632"/>
        <v>1036.7843018409849</v>
      </c>
      <c r="AJ1046" s="5">
        <f t="shared" si="636"/>
        <v>1.0000000000000009E-2</v>
      </c>
      <c r="AK1046" s="5">
        <f t="shared" si="639"/>
        <v>1.0000000000000009E-2</v>
      </c>
      <c r="AL1046" s="5">
        <f t="shared" si="641"/>
        <v>0</v>
      </c>
      <c r="AM1046" s="95">
        <f t="shared" si="648"/>
        <v>3.5714285714285704E-3</v>
      </c>
      <c r="AN1046" s="95">
        <f t="shared" si="649"/>
        <v>-2.8571428571428558E-3</v>
      </c>
      <c r="AO1046" s="78">
        <f t="shared" si="650"/>
        <v>1.2500000000000002</v>
      </c>
      <c r="AP1046" s="8">
        <f t="shared" si="651"/>
        <v>55.555555555555557</v>
      </c>
      <c r="AQ1046" s="8">
        <f t="shared" si="645"/>
        <v>55.555555555555564</v>
      </c>
      <c r="AR1046" s="8">
        <f t="shared" si="634"/>
        <v>1</v>
      </c>
      <c r="AS1046" s="114">
        <f t="shared" si="640"/>
        <v>4000</v>
      </c>
      <c r="AT1046" s="103">
        <f t="shared" si="625"/>
        <v>-0.16724237190558433</v>
      </c>
      <c r="AU1046" s="5">
        <f t="shared" si="637"/>
        <v>0.2</v>
      </c>
      <c r="AW1046" s="210">
        <f t="shared" si="638"/>
        <v>5.2631578947368467E-2</v>
      </c>
      <c r="AX1046" s="276">
        <f t="shared" si="643"/>
        <v>5.6974933366781069E-3</v>
      </c>
      <c r="AY1046" s="19">
        <f t="shared" si="626"/>
        <v>1.6163479302713422</v>
      </c>
    </row>
    <row r="1047" spans="1:51">
      <c r="A1047" s="4">
        <v>39854</v>
      </c>
      <c r="B1047" s="9">
        <f t="shared" si="633"/>
        <v>39854</v>
      </c>
      <c r="C1047" s="5">
        <v>0.18</v>
      </c>
      <c r="D1047" s="5">
        <v>0.2</v>
      </c>
      <c r="E1047" s="5">
        <v>0.18</v>
      </c>
      <c r="F1047" s="5">
        <v>0.18</v>
      </c>
      <c r="G1047" s="6">
        <v>0</v>
      </c>
      <c r="H1047" s="112">
        <v>0.18</v>
      </c>
      <c r="I1047" s="19">
        <f t="shared" si="652"/>
        <v>-0.10000000000000009</v>
      </c>
      <c r="J1047" s="8">
        <f t="shared" si="653"/>
        <v>0.20954065922853801</v>
      </c>
      <c r="K1047" s="8">
        <f t="shared" si="654"/>
        <v>0.16645934077146199</v>
      </c>
      <c r="L1047" s="8">
        <f t="shared" si="655"/>
        <v>0.188</v>
      </c>
      <c r="M1047" s="19">
        <f t="shared" si="656"/>
        <v>0.25880985865625838</v>
      </c>
      <c r="N1047" s="19">
        <f t="shared" si="657"/>
        <v>-8.3958044194762313E-3</v>
      </c>
      <c r="O1047" s="19">
        <f t="shared" si="658"/>
        <v>-6.0562593694575223E-3</v>
      </c>
      <c r="P1047" s="19">
        <f t="shared" si="659"/>
        <v>-4.3260190000805349E-3</v>
      </c>
      <c r="Q1047" s="214"/>
      <c r="R1047" s="305"/>
      <c r="S1047" s="215"/>
      <c r="T1047" t="str">
        <f t="shared" si="660"/>
        <v/>
      </c>
      <c r="U1047" t="str">
        <f t="shared" si="661"/>
        <v/>
      </c>
      <c r="V1047" t="str">
        <f t="shared" si="662"/>
        <v/>
      </c>
      <c r="W1047" t="str">
        <f t="shared" si="663"/>
        <v/>
      </c>
      <c r="X1047" s="10"/>
      <c r="Y1047" s="219">
        <f t="shared" si="642"/>
        <v>1.2527472527472533E-3</v>
      </c>
      <c r="Z1047" s="78">
        <f t="shared" si="644"/>
        <v>0.1898636921381876</v>
      </c>
      <c r="AA1047" s="78">
        <f t="shared" si="628"/>
        <v>0.19224064484361492</v>
      </c>
      <c r="AB1047" s="74">
        <f t="shared" si="635"/>
        <v>1046</v>
      </c>
      <c r="AC1047" s="80">
        <f t="shared" si="646"/>
        <v>1.85841992976854E-3</v>
      </c>
      <c r="AD1047" s="79">
        <f t="shared" si="627"/>
        <v>-2.3769527054273154E-3</v>
      </c>
      <c r="AE1047" s="81">
        <f t="shared" si="647"/>
        <v>-4.2353726351958554E-3</v>
      </c>
      <c r="AF1047" s="19">
        <f t="shared" si="630"/>
        <v>-1.2364464899506206E-2</v>
      </c>
      <c r="AG1047" s="93">
        <f t="shared" si="629"/>
        <v>-0.40821234309761828</v>
      </c>
      <c r="AH1047" s="91">
        <f t="shared" si="631"/>
        <v>2.5285894013866132E-4</v>
      </c>
      <c r="AI1047" s="96">
        <f t="shared" si="632"/>
        <v>1037.5377294827999</v>
      </c>
      <c r="AJ1047" s="5">
        <f t="shared" si="636"/>
        <v>-2.0000000000000018E-2</v>
      </c>
      <c r="AK1047" s="5">
        <f t="shared" si="639"/>
        <v>0</v>
      </c>
      <c r="AL1047" s="5">
        <f t="shared" si="641"/>
        <v>-2.0000000000000018E-2</v>
      </c>
      <c r="AM1047" s="95">
        <f t="shared" si="648"/>
        <v>3.5714285714285704E-3</v>
      </c>
      <c r="AN1047" s="95">
        <f t="shared" si="649"/>
        <v>-4.2857142857142859E-3</v>
      </c>
      <c r="AO1047" s="78">
        <f t="shared" si="650"/>
        <v>0.83333333333333304</v>
      </c>
      <c r="AP1047" s="8">
        <f t="shared" si="651"/>
        <v>45.454545454545446</v>
      </c>
      <c r="AQ1047" s="8">
        <f t="shared" si="645"/>
        <v>51.020408163265301</v>
      </c>
      <c r="AR1047" s="8">
        <f t="shared" si="634"/>
        <v>-1</v>
      </c>
      <c r="AS1047" s="114">
        <f t="shared" si="640"/>
        <v>0</v>
      </c>
      <c r="AT1047" s="103">
        <f t="shared" si="625"/>
        <v>-0.19870041039671682</v>
      </c>
      <c r="AU1047" s="5">
        <f t="shared" si="637"/>
        <v>0.18</v>
      </c>
      <c r="AW1047" s="210">
        <f t="shared" si="638"/>
        <v>0.11111111111111122</v>
      </c>
      <c r="AX1047" s="276">
        <f t="shared" si="643"/>
        <v>9.253827007367918E-3</v>
      </c>
      <c r="AY1047" s="19">
        <f t="shared" si="626"/>
        <v>0.6241926862460031</v>
      </c>
    </row>
    <row r="1048" spans="1:51">
      <c r="A1048" s="4">
        <v>39855</v>
      </c>
      <c r="B1048" s="9">
        <f t="shared" si="633"/>
        <v>39855</v>
      </c>
      <c r="C1048" s="5">
        <v>0.18</v>
      </c>
      <c r="D1048" s="5">
        <v>0.2</v>
      </c>
      <c r="E1048" s="5">
        <v>0.18</v>
      </c>
      <c r="F1048" s="5">
        <v>0.18</v>
      </c>
      <c r="G1048" s="6">
        <v>0</v>
      </c>
      <c r="H1048" s="112">
        <v>0.18</v>
      </c>
      <c r="I1048" s="19">
        <f t="shared" si="652"/>
        <v>0</v>
      </c>
      <c r="J1048" s="8">
        <f t="shared" si="653"/>
        <v>0.20954065922853804</v>
      </c>
      <c r="K1048" s="8">
        <f t="shared" si="654"/>
        <v>0.16645934077146202</v>
      </c>
      <c r="L1048" s="8">
        <f t="shared" si="655"/>
        <v>0.18800000000000003</v>
      </c>
      <c r="M1048" s="19">
        <f t="shared" si="656"/>
        <v>0.25880985865625833</v>
      </c>
      <c r="N1048" s="19">
        <f t="shared" si="657"/>
        <v>-2.1448623139578956E-16</v>
      </c>
      <c r="O1048" s="19">
        <f t="shared" si="658"/>
        <v>1.324591404733387E-16</v>
      </c>
      <c r="P1048" s="19">
        <f t="shared" si="659"/>
        <v>1.6674087189697297E-16</v>
      </c>
      <c r="Q1048" s="214"/>
      <c r="R1048" s="305"/>
      <c r="S1048" s="215"/>
      <c r="T1048" t="str">
        <f t="shared" si="660"/>
        <v/>
      </c>
      <c r="U1048" t="str">
        <f t="shared" si="661"/>
        <v/>
      </c>
      <c r="V1048" t="str">
        <f t="shared" si="662"/>
        <v/>
      </c>
      <c r="W1048" t="str">
        <f t="shared" si="663"/>
        <v/>
      </c>
      <c r="X1048" s="10"/>
      <c r="Y1048" s="219">
        <f t="shared" si="642"/>
        <v>1.1868131868131872E-3</v>
      </c>
      <c r="Z1048" s="78">
        <f t="shared" si="644"/>
        <v>0.18834468354890671</v>
      </c>
      <c r="AA1048" s="78">
        <f t="shared" si="628"/>
        <v>0.19133483712518742</v>
      </c>
      <c r="AB1048" s="74">
        <f t="shared" si="635"/>
        <v>1047</v>
      </c>
      <c r="AC1048" s="80">
        <f t="shared" si="646"/>
        <v>9.9617524713211357E-4</v>
      </c>
      <c r="AD1048" s="79">
        <f t="shared" si="627"/>
        <v>-2.990153576280713E-3</v>
      </c>
      <c r="AE1048" s="81">
        <f t="shared" si="647"/>
        <v>-3.9863288234128266E-3</v>
      </c>
      <c r="AF1048" s="19">
        <f t="shared" si="630"/>
        <v>-1.5627857536075887E-2</v>
      </c>
      <c r="AG1048" s="93">
        <f t="shared" si="629"/>
        <v>-0.46396654966125772</v>
      </c>
      <c r="AH1048" s="91">
        <f t="shared" si="631"/>
        <v>2.4831297398476604E-4</v>
      </c>
      <c r="AI1048" s="96">
        <f t="shared" si="632"/>
        <v>1038.5794862800806</v>
      </c>
      <c r="AJ1048" s="5">
        <f t="shared" si="636"/>
        <v>0</v>
      </c>
      <c r="AK1048" s="5">
        <f t="shared" si="639"/>
        <v>0</v>
      </c>
      <c r="AL1048" s="5">
        <f t="shared" si="641"/>
        <v>0</v>
      </c>
      <c r="AM1048" s="95">
        <f t="shared" si="648"/>
        <v>3.5714285714285704E-3</v>
      </c>
      <c r="AN1048" s="95">
        <f t="shared" si="649"/>
        <v>-4.2857142857142859E-3</v>
      </c>
      <c r="AO1048" s="78">
        <f t="shared" si="650"/>
        <v>0.83333333333333304</v>
      </c>
      <c r="AP1048" s="8">
        <f t="shared" si="651"/>
        <v>45.454545454545446</v>
      </c>
      <c r="AQ1048" s="8">
        <f t="shared" si="645"/>
        <v>51.020408163265301</v>
      </c>
      <c r="AR1048" s="8">
        <f t="shared" si="634"/>
        <v>-1</v>
      </c>
      <c r="AS1048" s="114">
        <f t="shared" si="640"/>
        <v>0</v>
      </c>
      <c r="AT1048" s="103">
        <f t="shared" ref="AT1048:AT1111" si="664">SUM(AS1029:AS1048)/SUM(G1029:G1048)</f>
        <v>0.15760869565217392</v>
      </c>
      <c r="AU1048" s="5">
        <f t="shared" si="637"/>
        <v>0.18</v>
      </c>
      <c r="AW1048" s="210">
        <f t="shared" si="638"/>
        <v>0.11111111111111122</v>
      </c>
      <c r="AX1048" s="276">
        <f t="shared" si="643"/>
        <v>1.0514900012907611E-2</v>
      </c>
      <c r="AY1048" s="19">
        <f t="shared" ref="AY1048:AY1111" si="665">IF((AX1048&gt;AX1047),ABS(AX1048-AX1047)/ABS(AX1047),-1*ABS(AX1048-AX1047)/ABS(AX1047))</f>
        <v>0.13627583534202922</v>
      </c>
    </row>
    <row r="1049" spans="1:51">
      <c r="A1049" s="4">
        <v>39856</v>
      </c>
      <c r="B1049" s="9">
        <f t="shared" si="633"/>
        <v>39856</v>
      </c>
      <c r="C1049" s="5">
        <v>0.17</v>
      </c>
      <c r="D1049" s="5">
        <v>0.19</v>
      </c>
      <c r="E1049" s="5">
        <v>0.17</v>
      </c>
      <c r="F1049" s="5">
        <v>0.17</v>
      </c>
      <c r="G1049" s="6">
        <v>0</v>
      </c>
      <c r="H1049" s="112">
        <v>0.17</v>
      </c>
      <c r="I1049" s="19">
        <f t="shared" si="652"/>
        <v>-5.5555555555555455E-2</v>
      </c>
      <c r="J1049" s="8">
        <f t="shared" si="653"/>
        <v>0.20865851980616038</v>
      </c>
      <c r="K1049" s="8">
        <f t="shared" si="654"/>
        <v>0.16434148019383968</v>
      </c>
      <c r="L1049" s="8">
        <f t="shared" si="655"/>
        <v>0.18650000000000003</v>
      </c>
      <c r="M1049" s="19">
        <f t="shared" si="656"/>
        <v>0.26966435716685189</v>
      </c>
      <c r="N1049" s="19">
        <f t="shared" si="657"/>
        <v>4.1940050378877186E-2</v>
      </c>
      <c r="O1049" s="19">
        <f t="shared" si="658"/>
        <v>-4.2098723256165224E-3</v>
      </c>
      <c r="P1049" s="19">
        <f t="shared" si="659"/>
        <v>-1.2722990297853122E-2</v>
      </c>
      <c r="Q1049" s="214"/>
      <c r="R1049" s="305"/>
      <c r="S1049" s="215"/>
      <c r="T1049" t="str">
        <f t="shared" si="660"/>
        <v/>
      </c>
      <c r="U1049" t="str">
        <f t="shared" si="661"/>
        <v/>
      </c>
      <c r="V1049" t="str">
        <f t="shared" si="662"/>
        <v/>
      </c>
      <c r="W1049" t="str">
        <f t="shared" si="663"/>
        <v/>
      </c>
      <c r="X1049" s="10"/>
      <c r="Y1049" s="219">
        <f t="shared" si="642"/>
        <v>5.4945054945054999E-4</v>
      </c>
      <c r="Z1049" s="78">
        <f t="shared" si="644"/>
        <v>0.18551960228237507</v>
      </c>
      <c r="AA1049" s="78">
        <f t="shared" si="628"/>
        <v>0.18975605917792354</v>
      </c>
      <c r="AB1049" s="74">
        <f t="shared" si="635"/>
        <v>1048</v>
      </c>
      <c r="AC1049" s="80">
        <f t="shared" si="646"/>
        <v>-2.001024577085132E-4</v>
      </c>
      <c r="AD1049" s="79">
        <f t="shared" si="627"/>
        <v>-4.2364568955484683E-3</v>
      </c>
      <c r="AE1049" s="81">
        <f t="shared" si="647"/>
        <v>-4.0363544378399551E-3</v>
      </c>
      <c r="AF1049" s="19">
        <f t="shared" si="630"/>
        <v>-2.2325805636468146E-2</v>
      </c>
      <c r="AG1049" s="93">
        <f t="shared" si="629"/>
        <v>-1.2008707386422095</v>
      </c>
      <c r="AH1049" s="91">
        <f t="shared" si="631"/>
        <v>1.8881866712534828E-4</v>
      </c>
      <c r="AI1049" s="96">
        <f t="shared" si="632"/>
        <v>1040.147188367705</v>
      </c>
      <c r="AJ1049" s="5">
        <f t="shared" si="636"/>
        <v>-9.9999999999999811E-3</v>
      </c>
      <c r="AK1049" s="5">
        <f t="shared" si="639"/>
        <v>0</v>
      </c>
      <c r="AL1049" s="5">
        <f t="shared" si="641"/>
        <v>-9.9999999999999811E-3</v>
      </c>
      <c r="AM1049" s="95">
        <f t="shared" si="648"/>
        <v>3.5714285714285704E-3</v>
      </c>
      <c r="AN1049" s="95">
        <f t="shared" si="649"/>
        <v>-4.2857142857142833E-3</v>
      </c>
      <c r="AO1049" s="78">
        <f t="shared" si="650"/>
        <v>0.83333333333333359</v>
      </c>
      <c r="AP1049" s="8">
        <f t="shared" si="651"/>
        <v>45.45454545454546</v>
      </c>
      <c r="AQ1049" s="8">
        <f t="shared" si="645"/>
        <v>51.020408163265316</v>
      </c>
      <c r="AR1049" s="8">
        <f t="shared" si="634"/>
        <v>-1</v>
      </c>
      <c r="AS1049" s="114">
        <f t="shared" si="640"/>
        <v>0</v>
      </c>
      <c r="AT1049" s="103">
        <f t="shared" si="664"/>
        <v>9.0181430096051229E-2</v>
      </c>
      <c r="AU1049" s="5">
        <f t="shared" si="637"/>
        <v>0.17</v>
      </c>
      <c r="AW1049" s="210">
        <f t="shared" si="638"/>
        <v>0.11764705882352934</v>
      </c>
      <c r="AX1049" s="276">
        <f t="shared" si="643"/>
        <v>1.0529654741807374E-2</v>
      </c>
      <c r="AY1049" s="19">
        <f t="shared" si="665"/>
        <v>1.4032210369713453E-3</v>
      </c>
    </row>
    <row r="1050" spans="1:51">
      <c r="A1050" s="4">
        <v>39857</v>
      </c>
      <c r="B1050" s="9">
        <f t="shared" si="633"/>
        <v>39857</v>
      </c>
      <c r="C1050" s="5">
        <v>0.19</v>
      </c>
      <c r="D1050" s="5">
        <v>0.2</v>
      </c>
      <c r="E1050" s="5">
        <v>0.19</v>
      </c>
      <c r="F1050" s="5">
        <v>0.2</v>
      </c>
      <c r="G1050" s="6">
        <v>116000</v>
      </c>
      <c r="H1050" s="112">
        <v>0.2</v>
      </c>
      <c r="I1050" s="19">
        <f t="shared" si="652"/>
        <v>0.1764705882352941</v>
      </c>
      <c r="J1050" s="8">
        <f t="shared" si="653"/>
        <v>0.20865851980616038</v>
      </c>
      <c r="K1050" s="8">
        <f t="shared" si="654"/>
        <v>0.16434148019383968</v>
      </c>
      <c r="L1050" s="8">
        <f t="shared" si="655"/>
        <v>0.18650000000000003</v>
      </c>
      <c r="M1050" s="19">
        <f t="shared" si="656"/>
        <v>0.26966435716685189</v>
      </c>
      <c r="N1050" s="19">
        <f t="shared" si="657"/>
        <v>0</v>
      </c>
      <c r="O1050" s="19">
        <f t="shared" si="658"/>
        <v>0</v>
      </c>
      <c r="P1050" s="19">
        <f t="shared" si="659"/>
        <v>0</v>
      </c>
      <c r="Q1050" s="214"/>
      <c r="R1050" s="305"/>
      <c r="S1050" s="215"/>
      <c r="T1050" t="str">
        <f t="shared" si="660"/>
        <v/>
      </c>
      <c r="U1050" t="str">
        <f t="shared" si="661"/>
        <v/>
      </c>
      <c r="V1050" t="str">
        <f t="shared" si="662"/>
        <v/>
      </c>
      <c r="W1050" t="str">
        <f t="shared" si="663"/>
        <v/>
      </c>
      <c r="X1050" s="10"/>
      <c r="Y1050" s="219">
        <f t="shared" si="642"/>
        <v>8.1318681318681371E-4</v>
      </c>
      <c r="Z1050" s="78">
        <f t="shared" si="644"/>
        <v>0.1877495835308893</v>
      </c>
      <c r="AA1050" s="78">
        <f t="shared" si="628"/>
        <v>0.19051411079875721</v>
      </c>
      <c r="AB1050" s="74">
        <f t="shared" si="635"/>
        <v>1049</v>
      </c>
      <c r="AC1050" s="80">
        <f t="shared" si="646"/>
        <v>1.0174617359776351E-3</v>
      </c>
      <c r="AD1050" s="79">
        <f t="shared" si="627"/>
        <v>-2.7645272678679111E-3</v>
      </c>
      <c r="AE1050" s="81">
        <f t="shared" si="647"/>
        <v>-3.7819890038455462E-3</v>
      </c>
      <c r="AF1050" s="19">
        <f t="shared" si="630"/>
        <v>-1.4510879305880502E-2</v>
      </c>
      <c r="AG1050" s="93">
        <f t="shared" si="629"/>
        <v>-6.0847038443663655</v>
      </c>
      <c r="AH1050" s="91">
        <f t="shared" si="631"/>
        <v>1.5524702484324428E-4</v>
      </c>
      <c r="AI1050" s="96">
        <f t="shared" si="632"/>
        <v>1041.2765950675498</v>
      </c>
      <c r="AJ1050" s="5">
        <f t="shared" si="636"/>
        <v>0.03</v>
      </c>
      <c r="AK1050" s="5">
        <f t="shared" si="639"/>
        <v>0.03</v>
      </c>
      <c r="AL1050" s="5">
        <f t="shared" si="641"/>
        <v>0</v>
      </c>
      <c r="AM1050" s="95">
        <f t="shared" si="648"/>
        <v>5.7142857142857134E-3</v>
      </c>
      <c r="AN1050" s="95">
        <f t="shared" si="649"/>
        <v>-4.2857142857142833E-3</v>
      </c>
      <c r="AO1050" s="78">
        <f t="shared" si="650"/>
        <v>1.3333333333333339</v>
      </c>
      <c r="AP1050" s="8">
        <f t="shared" si="651"/>
        <v>57.142857142857153</v>
      </c>
      <c r="AQ1050" s="8">
        <f t="shared" si="645"/>
        <v>57.142857142857153</v>
      </c>
      <c r="AR1050" s="8">
        <f t="shared" si="634"/>
        <v>1</v>
      </c>
      <c r="AS1050" s="114">
        <f t="shared" si="640"/>
        <v>116000</v>
      </c>
      <c r="AT1050" s="103">
        <f t="shared" si="664"/>
        <v>0.30583911800734992</v>
      </c>
      <c r="AU1050" s="5">
        <f t="shared" si="637"/>
        <v>0.2</v>
      </c>
      <c r="AW1050" s="210">
        <f t="shared" si="638"/>
        <v>5.2631578947368467E-2</v>
      </c>
      <c r="AX1050" s="276">
        <f t="shared" si="643"/>
        <v>1.0301415663821051E-2</v>
      </c>
      <c r="AY1050" s="19">
        <f t="shared" si="665"/>
        <v>-2.1675836823035834E-2</v>
      </c>
    </row>
    <row r="1051" spans="1:51">
      <c r="A1051" s="4">
        <v>39860</v>
      </c>
      <c r="B1051" s="9">
        <f t="shared" si="633"/>
        <v>39860</v>
      </c>
      <c r="C1051" s="5">
        <v>0.2</v>
      </c>
      <c r="D1051" s="5">
        <v>0.2</v>
      </c>
      <c r="E1051" s="5">
        <v>0.19</v>
      </c>
      <c r="F1051" s="5">
        <v>0.19</v>
      </c>
      <c r="G1051" s="6">
        <v>68700</v>
      </c>
      <c r="H1051" s="112">
        <v>0.19</v>
      </c>
      <c r="I1051" s="19">
        <f t="shared" si="652"/>
        <v>-5.0000000000000044E-2</v>
      </c>
      <c r="J1051" s="8">
        <f t="shared" si="653"/>
        <v>0.20865851980616038</v>
      </c>
      <c r="K1051" s="8">
        <f t="shared" si="654"/>
        <v>0.16434148019383968</v>
      </c>
      <c r="L1051" s="8">
        <f t="shared" si="655"/>
        <v>0.18650000000000003</v>
      </c>
      <c r="M1051" s="19">
        <f t="shared" si="656"/>
        <v>0.26966435716685189</v>
      </c>
      <c r="N1051" s="19">
        <f t="shared" si="657"/>
        <v>0</v>
      </c>
      <c r="O1051" s="19">
        <f t="shared" si="658"/>
        <v>0</v>
      </c>
      <c r="P1051" s="19">
        <f t="shared" si="659"/>
        <v>0</v>
      </c>
      <c r="Q1051" s="214"/>
      <c r="R1051" s="305"/>
      <c r="S1051" s="215"/>
      <c r="T1051" t="str">
        <f t="shared" si="660"/>
        <v/>
      </c>
      <c r="U1051" t="str">
        <f t="shared" si="661"/>
        <v/>
      </c>
      <c r="V1051" t="str">
        <f t="shared" si="662"/>
        <v/>
      </c>
      <c r="W1051" t="str">
        <f t="shared" si="663"/>
        <v/>
      </c>
      <c r="X1051" s="10"/>
      <c r="Y1051" s="219">
        <f t="shared" si="642"/>
        <v>7.0329670329670338E-4</v>
      </c>
      <c r="Z1051" s="78">
        <f t="shared" si="644"/>
        <v>0.18809614766713234</v>
      </c>
      <c r="AA1051" s="78">
        <f t="shared" si="628"/>
        <v>0.19047606659964919</v>
      </c>
      <c r="AB1051" s="74">
        <f t="shared" si="635"/>
        <v>1050</v>
      </c>
      <c r="AC1051" s="80">
        <f t="shared" si="646"/>
        <v>1.1216560570629567E-3</v>
      </c>
      <c r="AD1051" s="79">
        <f t="shared" ref="AD1051:AD1114" si="666">Z1051-AA1051</f>
        <v>-2.3799189325168502E-3</v>
      </c>
      <c r="AE1051" s="81">
        <f t="shared" si="647"/>
        <v>-3.5015749895798069E-3</v>
      </c>
      <c r="AF1051" s="19">
        <f t="shared" si="630"/>
        <v>-1.2494582521588218E-2</v>
      </c>
      <c r="AG1051" s="93">
        <f t="shared" si="629"/>
        <v>0.1024061322416276</v>
      </c>
      <c r="AH1051" s="91">
        <f t="shared" si="631"/>
        <v>1.1541604137072899E-4</v>
      </c>
      <c r="AI1051" s="96">
        <f t="shared" si="632"/>
        <v>1042.4695165729318</v>
      </c>
      <c r="AJ1051" s="5">
        <f t="shared" si="636"/>
        <v>-1.0000000000000009E-2</v>
      </c>
      <c r="AK1051" s="5">
        <f t="shared" si="639"/>
        <v>0</v>
      </c>
      <c r="AL1051" s="5">
        <f t="shared" si="641"/>
        <v>-1.0000000000000009E-2</v>
      </c>
      <c r="AM1051" s="95">
        <f t="shared" si="648"/>
        <v>5.7142857142857134E-3</v>
      </c>
      <c r="AN1051" s="95">
        <f t="shared" si="649"/>
        <v>-4.9999999999999984E-3</v>
      </c>
      <c r="AO1051" s="78">
        <f t="shared" si="650"/>
        <v>1.142857142857143</v>
      </c>
      <c r="AP1051" s="8">
        <f t="shared" si="651"/>
        <v>53.333333333333343</v>
      </c>
      <c r="AQ1051" s="8">
        <f t="shared" si="645"/>
        <v>57.831325301204821</v>
      </c>
      <c r="AR1051" s="8">
        <f t="shared" si="634"/>
        <v>-1</v>
      </c>
      <c r="AS1051" s="114">
        <f t="shared" si="640"/>
        <v>-68700</v>
      </c>
      <c r="AT1051" s="103">
        <f t="shared" si="664"/>
        <v>0.14521038495971353</v>
      </c>
      <c r="AU1051" s="5">
        <f t="shared" si="637"/>
        <v>0.19</v>
      </c>
      <c r="AW1051" s="210">
        <f t="shared" si="638"/>
        <v>5.2631578947368467E-2</v>
      </c>
      <c r="AX1051" s="276">
        <f t="shared" si="643"/>
        <v>8.9002007423779599E-3</v>
      </c>
      <c r="AY1051" s="19">
        <f t="shared" si="665"/>
        <v>-0.13602158840791267</v>
      </c>
    </row>
    <row r="1052" spans="1:51">
      <c r="A1052" s="4">
        <v>39861</v>
      </c>
      <c r="B1052" s="9">
        <f t="shared" si="633"/>
        <v>39861</v>
      </c>
      <c r="C1052" s="5">
        <v>0.19</v>
      </c>
      <c r="D1052" s="5">
        <v>0.19</v>
      </c>
      <c r="E1052" s="5">
        <v>0.19</v>
      </c>
      <c r="F1052" s="5">
        <v>0.19</v>
      </c>
      <c r="G1052" s="6">
        <v>12800</v>
      </c>
      <c r="H1052" s="112">
        <v>0.19</v>
      </c>
      <c r="I1052" s="19">
        <f t="shared" si="652"/>
        <v>0</v>
      </c>
      <c r="J1052" s="8">
        <f t="shared" si="653"/>
        <v>0.20865851980616035</v>
      </c>
      <c r="K1052" s="8">
        <f t="shared" si="654"/>
        <v>0.16434148019383971</v>
      </c>
      <c r="L1052" s="8">
        <f t="shared" si="655"/>
        <v>0.18650000000000003</v>
      </c>
      <c r="M1052" s="19">
        <f t="shared" si="656"/>
        <v>0.2696643571668515</v>
      </c>
      <c r="N1052" s="19">
        <f t="shared" si="657"/>
        <v>-1.4409692949460738E-15</v>
      </c>
      <c r="O1052" s="19">
        <f t="shared" si="658"/>
        <v>-1.3301913404453024E-16</v>
      </c>
      <c r="P1052" s="19">
        <f t="shared" si="659"/>
        <v>1.6888965331753978E-16</v>
      </c>
      <c r="Q1052" s="214"/>
      <c r="R1052" s="305"/>
      <c r="S1052" s="215"/>
      <c r="T1052" t="str">
        <f t="shared" si="660"/>
        <v/>
      </c>
      <c r="U1052" t="str">
        <f t="shared" si="661"/>
        <v/>
      </c>
      <c r="V1052" t="str">
        <f t="shared" si="662"/>
        <v/>
      </c>
      <c r="W1052" t="str">
        <f t="shared" si="663"/>
        <v/>
      </c>
      <c r="X1052" s="10"/>
      <c r="Y1052" s="219">
        <f t="shared" si="642"/>
        <v>5.4945054945054923E-4</v>
      </c>
      <c r="Z1052" s="78">
        <f t="shared" si="644"/>
        <v>0.18838934092639395</v>
      </c>
      <c r="AA1052" s="78">
        <f t="shared" si="628"/>
        <v>0.19044083767127515</v>
      </c>
      <c r="AB1052" s="74">
        <f t="shared" si="635"/>
        <v>1051</v>
      </c>
      <c r="AC1052" s="80">
        <f t="shared" si="646"/>
        <v>1.160062595758887E-3</v>
      </c>
      <c r="AD1052" s="79">
        <f t="shared" si="666"/>
        <v>-2.0514967448811983E-3</v>
      </c>
      <c r="AE1052" s="81">
        <f t="shared" si="647"/>
        <v>-3.2115593406400853E-3</v>
      </c>
      <c r="AF1052" s="19">
        <f t="shared" si="630"/>
        <v>-1.0772357284115394E-2</v>
      </c>
      <c r="AG1052" s="93">
        <f t="shared" si="629"/>
        <v>3.4240923012083868E-2</v>
      </c>
      <c r="AH1052" s="91">
        <f t="shared" si="631"/>
        <v>7.0674621741510606E-5</v>
      </c>
      <c r="AI1052" s="96">
        <f t="shared" si="632"/>
        <v>1043.7776734645388</v>
      </c>
      <c r="AJ1052" s="5">
        <f t="shared" si="636"/>
        <v>0</v>
      </c>
      <c r="AK1052" s="5">
        <f t="shared" si="639"/>
        <v>0</v>
      </c>
      <c r="AL1052" s="5">
        <f t="shared" si="641"/>
        <v>0</v>
      </c>
      <c r="AM1052" s="95">
        <f t="shared" si="648"/>
        <v>5.7142857142857134E-3</v>
      </c>
      <c r="AN1052" s="95">
        <f t="shared" si="649"/>
        <v>-4.9999999999999984E-3</v>
      </c>
      <c r="AO1052" s="78">
        <f t="shared" si="650"/>
        <v>1.142857142857143</v>
      </c>
      <c r="AP1052" s="8">
        <f t="shared" si="651"/>
        <v>53.333333333333343</v>
      </c>
      <c r="AQ1052" s="8">
        <f t="shared" si="645"/>
        <v>57.831325301204821</v>
      </c>
      <c r="AR1052" s="8">
        <f t="shared" si="634"/>
        <v>0</v>
      </c>
      <c r="AS1052" s="114">
        <f t="shared" si="640"/>
        <v>0</v>
      </c>
      <c r="AT1052" s="103">
        <f t="shared" si="664"/>
        <v>0.14195694031157011</v>
      </c>
      <c r="AU1052" s="5">
        <f t="shared" si="637"/>
        <v>0.19</v>
      </c>
      <c r="AW1052" s="210">
        <f t="shared" si="638"/>
        <v>0</v>
      </c>
      <c r="AX1052" s="276">
        <f t="shared" si="643"/>
        <v>6.9036257998916295E-3</v>
      </c>
      <c r="AY1052" s="19">
        <f t="shared" si="665"/>
        <v>-0.22432920338298848</v>
      </c>
    </row>
    <row r="1053" spans="1:51">
      <c r="A1053" s="4">
        <v>39862</v>
      </c>
      <c r="B1053" s="9">
        <f t="shared" si="633"/>
        <v>39862</v>
      </c>
      <c r="C1053" s="5">
        <v>0.19</v>
      </c>
      <c r="D1053" s="5">
        <v>0.19</v>
      </c>
      <c r="E1053" s="5">
        <v>0.19</v>
      </c>
      <c r="F1053" s="5">
        <v>0.19</v>
      </c>
      <c r="G1053" s="6">
        <v>40000</v>
      </c>
      <c r="H1053" s="112">
        <v>0.19</v>
      </c>
      <c r="I1053" s="19">
        <f t="shared" si="652"/>
        <v>0</v>
      </c>
      <c r="J1053" s="8">
        <f t="shared" si="653"/>
        <v>0.20865851980616035</v>
      </c>
      <c r="K1053" s="8">
        <f t="shared" si="654"/>
        <v>0.16434148019383965</v>
      </c>
      <c r="L1053" s="8">
        <f t="shared" si="655"/>
        <v>0.1865</v>
      </c>
      <c r="M1053" s="19">
        <f t="shared" si="656"/>
        <v>0.26966435716685194</v>
      </c>
      <c r="N1053" s="19">
        <f t="shared" si="657"/>
        <v>1.6468220513669439E-15</v>
      </c>
      <c r="O1053" s="19">
        <f t="shared" si="658"/>
        <v>0</v>
      </c>
      <c r="P1053" s="19">
        <f t="shared" si="659"/>
        <v>-3.3777930663507951E-16</v>
      </c>
      <c r="Q1053" s="214"/>
      <c r="R1053" s="305"/>
      <c r="S1053" s="215"/>
      <c r="T1053" t="str">
        <f t="shared" si="660"/>
        <v/>
      </c>
      <c r="U1053" t="str">
        <f t="shared" si="661"/>
        <v/>
      </c>
      <c r="V1053" t="str">
        <f t="shared" si="662"/>
        <v/>
      </c>
      <c r="W1053" t="str">
        <f t="shared" si="663"/>
        <v/>
      </c>
      <c r="X1053" s="10"/>
      <c r="Y1053" s="219">
        <f t="shared" si="642"/>
        <v>2.1978021978021937E-5</v>
      </c>
      <c r="Z1053" s="78">
        <f t="shared" si="644"/>
        <v>0.18863738242372929</v>
      </c>
      <c r="AA1053" s="78">
        <f t="shared" si="628"/>
        <v>0.19040821568360078</v>
      </c>
      <c r="AB1053" s="74">
        <f t="shared" si="635"/>
        <v>1052</v>
      </c>
      <c r="AC1053" s="80">
        <f t="shared" si="646"/>
        <v>1.1525808646148804E-3</v>
      </c>
      <c r="AD1053" s="79">
        <f t="shared" si="666"/>
        <v>-1.7708332598714849E-3</v>
      </c>
      <c r="AE1053" s="81">
        <f t="shared" si="647"/>
        <v>-2.9234141244863653E-3</v>
      </c>
      <c r="AF1053" s="19">
        <f t="shared" si="630"/>
        <v>-9.3001935526461684E-3</v>
      </c>
      <c r="AG1053" s="93">
        <f t="shared" si="629"/>
        <v>-6.4494202048745678E-3</v>
      </c>
      <c r="AH1053" s="91">
        <f t="shared" si="631"/>
        <v>1.1287124335472066E-6</v>
      </c>
      <c r="AI1053" s="96">
        <f t="shared" si="632"/>
        <v>1045.4851459303011</v>
      </c>
      <c r="AJ1053" s="5">
        <f t="shared" si="636"/>
        <v>0</v>
      </c>
      <c r="AK1053" s="5">
        <f t="shared" si="639"/>
        <v>0</v>
      </c>
      <c r="AL1053" s="5">
        <f t="shared" si="641"/>
        <v>0</v>
      </c>
      <c r="AM1053" s="95">
        <f t="shared" si="648"/>
        <v>5.7142857142857134E-3</v>
      </c>
      <c r="AN1053" s="95">
        <f t="shared" si="649"/>
        <v>-4.2857142857142859E-3</v>
      </c>
      <c r="AO1053" s="78">
        <f t="shared" si="650"/>
        <v>1.333333333333333</v>
      </c>
      <c r="AP1053" s="8">
        <f t="shared" si="651"/>
        <v>57.142857142857139</v>
      </c>
      <c r="AQ1053" s="8">
        <f t="shared" si="645"/>
        <v>57.142857142857139</v>
      </c>
      <c r="AR1053" s="8">
        <f t="shared" si="634"/>
        <v>0</v>
      </c>
      <c r="AS1053" s="114">
        <f t="shared" si="640"/>
        <v>0</v>
      </c>
      <c r="AT1053" s="103">
        <f t="shared" si="664"/>
        <v>0.13354190680059277</v>
      </c>
      <c r="AU1053" s="5">
        <f t="shared" si="637"/>
        <v>0.19</v>
      </c>
      <c r="AW1053" s="210">
        <f t="shared" si="638"/>
        <v>0</v>
      </c>
      <c r="AX1053" s="276">
        <f t="shared" si="643"/>
        <v>5.3812447532856321E-3</v>
      </c>
      <c r="AY1053" s="19">
        <f t="shared" si="665"/>
        <v>-0.220519056323982</v>
      </c>
    </row>
    <row r="1054" spans="1:51">
      <c r="A1054" s="4">
        <v>39863</v>
      </c>
      <c r="B1054" s="9">
        <f t="shared" si="633"/>
        <v>39863</v>
      </c>
      <c r="C1054" s="5">
        <v>0.19</v>
      </c>
      <c r="D1054" s="5">
        <v>0.19</v>
      </c>
      <c r="E1054" s="5">
        <v>0.19</v>
      </c>
      <c r="F1054" s="5">
        <v>0.19</v>
      </c>
      <c r="G1054" s="6">
        <v>8100</v>
      </c>
      <c r="H1054" s="112">
        <v>0.19</v>
      </c>
      <c r="I1054" s="19">
        <f t="shared" si="652"/>
        <v>0</v>
      </c>
      <c r="J1054" s="8">
        <f t="shared" si="653"/>
        <v>0.20865851980616035</v>
      </c>
      <c r="K1054" s="8">
        <f t="shared" si="654"/>
        <v>0.16434148019383971</v>
      </c>
      <c r="L1054" s="8">
        <f t="shared" si="655"/>
        <v>0.18650000000000003</v>
      </c>
      <c r="M1054" s="19">
        <f t="shared" si="656"/>
        <v>0.2696643571668515</v>
      </c>
      <c r="N1054" s="19">
        <f t="shared" si="657"/>
        <v>-1.6468220513669412E-15</v>
      </c>
      <c r="O1054" s="19">
        <f t="shared" si="658"/>
        <v>0</v>
      </c>
      <c r="P1054" s="19">
        <f t="shared" si="659"/>
        <v>3.3777930663507961E-16</v>
      </c>
      <c r="Q1054" s="214"/>
      <c r="R1054" s="305"/>
      <c r="S1054" s="215"/>
      <c r="T1054" t="str">
        <f t="shared" si="660"/>
        <v/>
      </c>
      <c r="U1054" t="str">
        <f t="shared" si="661"/>
        <v/>
      </c>
      <c r="V1054" t="str">
        <f t="shared" si="662"/>
        <v/>
      </c>
      <c r="W1054" t="str">
        <f t="shared" si="663"/>
        <v/>
      </c>
      <c r="X1054" s="10"/>
      <c r="Y1054" s="219">
        <f t="shared" si="642"/>
        <v>-5.9340659340659317E-4</v>
      </c>
      <c r="Z1054" s="78">
        <f t="shared" si="644"/>
        <v>0.18884722553047498</v>
      </c>
      <c r="AA1054" s="78">
        <f t="shared" si="628"/>
        <v>0.19037800772301433</v>
      </c>
      <c r="AB1054" s="74">
        <f t="shared" si="635"/>
        <v>1053</v>
      </c>
      <c r="AC1054" s="80">
        <f t="shared" si="646"/>
        <v>1.1141055455576093E-3</v>
      </c>
      <c r="AD1054" s="79">
        <f t="shared" si="666"/>
        <v>-1.5307821925393539E-3</v>
      </c>
      <c r="AE1054" s="81">
        <f t="shared" si="647"/>
        <v>-2.6448877380969632E-3</v>
      </c>
      <c r="AF1054" s="19">
        <f t="shared" si="630"/>
        <v>-8.0407511920522184E-3</v>
      </c>
      <c r="AG1054" s="93">
        <f t="shared" si="629"/>
        <v>-3.3381882554615487E-2</v>
      </c>
      <c r="AH1054" s="91">
        <f t="shared" si="631"/>
        <v>-8.5944712885337448E-5</v>
      </c>
      <c r="AI1054" s="96">
        <f t="shared" si="632"/>
        <v>1048.1328011665746</v>
      </c>
      <c r="AJ1054" s="5">
        <f t="shared" si="636"/>
        <v>0</v>
      </c>
      <c r="AK1054" s="5">
        <f t="shared" si="639"/>
        <v>0</v>
      </c>
      <c r="AL1054" s="5">
        <f t="shared" si="641"/>
        <v>0</v>
      </c>
      <c r="AM1054" s="95">
        <f t="shared" si="648"/>
        <v>5.7142857142857134E-3</v>
      </c>
      <c r="AN1054" s="95">
        <f t="shared" si="649"/>
        <v>-4.2857142857142859E-3</v>
      </c>
      <c r="AO1054" s="78">
        <f t="shared" si="650"/>
        <v>1.333333333333333</v>
      </c>
      <c r="AP1054" s="8">
        <f t="shared" si="651"/>
        <v>57.142857142857139</v>
      </c>
      <c r="AQ1054" s="8">
        <f t="shared" si="645"/>
        <v>57.142857142857139</v>
      </c>
      <c r="AR1054" s="8">
        <f t="shared" si="634"/>
        <v>0</v>
      </c>
      <c r="AS1054" s="114">
        <f t="shared" si="640"/>
        <v>0</v>
      </c>
      <c r="AT1054" s="103">
        <f t="shared" si="664"/>
        <v>0.13759755683746183</v>
      </c>
      <c r="AU1054" s="5">
        <f t="shared" si="637"/>
        <v>0.19</v>
      </c>
      <c r="AW1054" s="210">
        <f t="shared" si="638"/>
        <v>0</v>
      </c>
      <c r="AX1054" s="276">
        <f t="shared" si="643"/>
        <v>4.261366247917061E-3</v>
      </c>
      <c r="AY1054" s="19">
        <f t="shared" si="665"/>
        <v>-0.208107706806089</v>
      </c>
    </row>
    <row r="1055" spans="1:51">
      <c r="A1055" s="4">
        <v>39864</v>
      </c>
      <c r="B1055" s="9">
        <f t="shared" si="633"/>
        <v>39864</v>
      </c>
      <c r="C1055" s="5">
        <v>0.18</v>
      </c>
      <c r="D1055" s="5">
        <v>0.18</v>
      </c>
      <c r="E1055" s="5">
        <v>0.16</v>
      </c>
      <c r="F1055" s="5">
        <v>0.17</v>
      </c>
      <c r="G1055" s="6">
        <v>130000</v>
      </c>
      <c r="H1055" s="112">
        <v>0.17</v>
      </c>
      <c r="I1055" s="19">
        <f t="shared" si="652"/>
        <v>-0.10526315789473679</v>
      </c>
      <c r="J1055" s="8">
        <f t="shared" si="653"/>
        <v>0.20915167380558045</v>
      </c>
      <c r="K1055" s="8">
        <f t="shared" si="654"/>
        <v>0.16284832619441955</v>
      </c>
      <c r="L1055" s="8">
        <f t="shared" si="655"/>
        <v>0.186</v>
      </c>
      <c r="M1055" s="19">
        <f t="shared" si="656"/>
        <v>0.28433419423593442</v>
      </c>
      <c r="N1055" s="19">
        <f t="shared" si="657"/>
        <v>5.4400356143493388E-2</v>
      </c>
      <c r="O1055" s="19">
        <f t="shared" si="658"/>
        <v>2.363450099608819E-3</v>
      </c>
      <c r="P1055" s="19">
        <f t="shared" si="659"/>
        <v>-9.0856793893969393E-3</v>
      </c>
      <c r="Q1055" s="214"/>
      <c r="R1055" s="305"/>
      <c r="S1055" s="215"/>
      <c r="T1055" t="str">
        <f t="shared" si="660"/>
        <v/>
      </c>
      <c r="U1055" t="str">
        <f t="shared" si="661"/>
        <v/>
      </c>
      <c r="V1055" t="str">
        <f t="shared" si="662"/>
        <v>BrokeBandLower</v>
      </c>
      <c r="W1055" t="str">
        <f t="shared" si="663"/>
        <v/>
      </c>
      <c r="X1055" s="10"/>
      <c r="Y1055" s="219">
        <f t="shared" si="642"/>
        <v>-1.5384615384615385E-3</v>
      </c>
      <c r="Z1055" s="78">
        <f t="shared" si="644"/>
        <v>0.18594475279878184</v>
      </c>
      <c r="AA1055" s="78">
        <f t="shared" ref="AA1055:AA1118" si="667">AA1054+(0.074*(F1055-AA1054))</f>
        <v>0.18887003515151127</v>
      </c>
      <c r="AB1055" s="74">
        <f t="shared" si="635"/>
        <v>1054</v>
      </c>
      <c r="AC1055" s="80">
        <f t="shared" si="646"/>
        <v>-2.2431569170597385E-4</v>
      </c>
      <c r="AD1055" s="79">
        <f t="shared" si="666"/>
        <v>-2.9252823527294303E-3</v>
      </c>
      <c r="AE1055" s="81">
        <f t="shared" si="647"/>
        <v>-2.7009666610234564E-3</v>
      </c>
      <c r="AF1055" s="19">
        <f t="shared" si="630"/>
        <v>-1.5488334877381545E-2</v>
      </c>
      <c r="AG1055" s="93">
        <f t="shared" si="629"/>
        <v>-1.2013415089803758</v>
      </c>
      <c r="AH1055" s="91">
        <f t="shared" si="631"/>
        <v>-2.0034002141232615E-4</v>
      </c>
      <c r="AI1055" s="96">
        <f t="shared" si="632"/>
        <v>1051.4130149915427</v>
      </c>
      <c r="AJ1055" s="5">
        <f t="shared" si="636"/>
        <v>-1.999999999999999E-2</v>
      </c>
      <c r="AK1055" s="5">
        <f t="shared" si="639"/>
        <v>0</v>
      </c>
      <c r="AL1055" s="5">
        <f t="shared" si="641"/>
        <v>-1.999999999999999E-2</v>
      </c>
      <c r="AM1055" s="95">
        <f t="shared" si="648"/>
        <v>5.0000000000000001E-3</v>
      </c>
      <c r="AN1055" s="95">
        <f t="shared" si="649"/>
        <v>-5.7142857142857134E-3</v>
      </c>
      <c r="AO1055" s="78">
        <f t="shared" si="650"/>
        <v>0.87500000000000011</v>
      </c>
      <c r="AP1055" s="8">
        <f t="shared" si="651"/>
        <v>46.666666666666664</v>
      </c>
      <c r="AQ1055" s="8">
        <f t="shared" si="645"/>
        <v>56.756756756756765</v>
      </c>
      <c r="AR1055" s="8">
        <f t="shared" si="634"/>
        <v>1.3877787807814465E-15</v>
      </c>
      <c r="AS1055" s="114">
        <f t="shared" si="640"/>
        <v>1.8041124150158804E-10</v>
      </c>
      <c r="AT1055" s="103">
        <f t="shared" si="664"/>
        <v>0.1127328329163194</v>
      </c>
      <c r="AU1055" s="5">
        <f t="shared" si="637"/>
        <v>0.17</v>
      </c>
      <c r="AW1055" s="210">
        <f t="shared" si="638"/>
        <v>0.12499999999999993</v>
      </c>
      <c r="AX1055" s="276">
        <f t="shared" si="643"/>
        <v>3.3535651847793895E-3</v>
      </c>
      <c r="AY1055" s="19">
        <f t="shared" si="665"/>
        <v>-0.21303051892838384</v>
      </c>
    </row>
    <row r="1056" spans="1:51">
      <c r="A1056" s="4">
        <v>39867</v>
      </c>
      <c r="B1056" s="9">
        <f t="shared" si="633"/>
        <v>39867</v>
      </c>
      <c r="C1056" s="5">
        <v>0.17</v>
      </c>
      <c r="D1056" s="5">
        <v>0.19</v>
      </c>
      <c r="E1056" s="5">
        <v>0.17</v>
      </c>
      <c r="F1056" s="5">
        <v>0.17</v>
      </c>
      <c r="G1056" s="6">
        <v>0</v>
      </c>
      <c r="H1056" s="112">
        <v>0.17</v>
      </c>
      <c r="I1056" s="19">
        <f t="shared" si="652"/>
        <v>0</v>
      </c>
      <c r="J1056" s="8">
        <f t="shared" si="653"/>
        <v>0.20956241883103194</v>
      </c>
      <c r="K1056" s="8">
        <f t="shared" si="654"/>
        <v>0.16143758116896806</v>
      </c>
      <c r="L1056" s="8">
        <f t="shared" si="655"/>
        <v>0.1855</v>
      </c>
      <c r="M1056" s="19">
        <f t="shared" si="656"/>
        <v>0.29810182556993464</v>
      </c>
      <c r="N1056" s="19">
        <f t="shared" si="657"/>
        <v>4.8420596653866166E-2</v>
      </c>
      <c r="O1056" s="19">
        <f t="shared" si="658"/>
        <v>1.9638620049166108E-3</v>
      </c>
      <c r="P1056" s="19">
        <f t="shared" si="659"/>
        <v>-8.6629384435136809E-3</v>
      </c>
      <c r="Q1056" s="214"/>
      <c r="R1056" s="305"/>
      <c r="S1056" s="215"/>
      <c r="T1056" t="str">
        <f t="shared" si="660"/>
        <v/>
      </c>
      <c r="U1056" t="str">
        <f t="shared" si="661"/>
        <v/>
      </c>
      <c r="V1056" t="str">
        <f t="shared" si="662"/>
        <v/>
      </c>
      <c r="W1056" t="str">
        <f t="shared" si="663"/>
        <v/>
      </c>
      <c r="X1056" s="10"/>
      <c r="Y1056" s="219">
        <f t="shared" si="642"/>
        <v>-1.7802197802197796E-3</v>
      </c>
      <c r="Z1056" s="78">
        <f t="shared" si="644"/>
        <v>0.18348926086776943</v>
      </c>
      <c r="AA1056" s="78">
        <f t="shared" si="667"/>
        <v>0.18747365255029944</v>
      </c>
      <c r="AB1056" s="74">
        <f t="shared" si="635"/>
        <v>1055</v>
      </c>
      <c r="AC1056" s="80">
        <f t="shared" si="646"/>
        <v>-1.0267400172052415E-3</v>
      </c>
      <c r="AD1056" s="79">
        <f t="shared" si="666"/>
        <v>-3.9843916825300085E-3</v>
      </c>
      <c r="AE1056" s="81">
        <f t="shared" si="647"/>
        <v>-2.957651665324767E-3</v>
      </c>
      <c r="AF1056" s="19">
        <f t="shared" si="630"/>
        <v>-2.1253075449954178E-2</v>
      </c>
      <c r="AG1056" s="93">
        <f t="shared" si="629"/>
        <v>3.5772099552939922</v>
      </c>
      <c r="AH1056" s="91">
        <f t="shared" si="631"/>
        <v>-2.8039219373526554E-4</v>
      </c>
      <c r="AI1056" s="96">
        <f t="shared" si="632"/>
        <v>1052.1237447919234</v>
      </c>
      <c r="AJ1056" s="5">
        <f t="shared" si="636"/>
        <v>0</v>
      </c>
      <c r="AK1056" s="5">
        <f t="shared" si="639"/>
        <v>0</v>
      </c>
      <c r="AL1056" s="5">
        <f t="shared" si="641"/>
        <v>0</v>
      </c>
      <c r="AM1056" s="95">
        <f t="shared" si="648"/>
        <v>3.5714285714285704E-3</v>
      </c>
      <c r="AN1056" s="95">
        <f t="shared" si="649"/>
        <v>-5.7142857142857134E-3</v>
      </c>
      <c r="AO1056" s="78">
        <f t="shared" si="650"/>
        <v>0.62499999999999989</v>
      </c>
      <c r="AP1056" s="8">
        <f t="shared" si="651"/>
        <v>38.46153846153846</v>
      </c>
      <c r="AQ1056" s="8">
        <f t="shared" si="645"/>
        <v>55.555555555555557</v>
      </c>
      <c r="AR1056" s="8">
        <f t="shared" si="634"/>
        <v>-1</v>
      </c>
      <c r="AS1056" s="114">
        <f t="shared" si="640"/>
        <v>0</v>
      </c>
      <c r="AT1056" s="103">
        <f t="shared" si="664"/>
        <v>0.21934501142421961</v>
      </c>
      <c r="AU1056" s="5">
        <f t="shared" si="637"/>
        <v>0.17</v>
      </c>
      <c r="AW1056" s="210">
        <f t="shared" si="638"/>
        <v>0.11764705882352934</v>
      </c>
      <c r="AX1056" s="276">
        <f t="shared" si="643"/>
        <v>2.8589357906365761E-3</v>
      </c>
      <c r="AY1056" s="19">
        <f t="shared" si="665"/>
        <v>-0.14749359767561876</v>
      </c>
    </row>
    <row r="1057" spans="1:51">
      <c r="A1057" s="4">
        <v>39868</v>
      </c>
      <c r="B1057" s="9">
        <f t="shared" si="633"/>
        <v>39868</v>
      </c>
      <c r="C1057" s="5">
        <v>0.17</v>
      </c>
      <c r="D1057" s="5">
        <v>0.19</v>
      </c>
      <c r="E1057" s="5">
        <v>0.17</v>
      </c>
      <c r="F1057" s="5">
        <v>0.17</v>
      </c>
      <c r="G1057" s="6">
        <v>0</v>
      </c>
      <c r="H1057" s="112">
        <v>0.17</v>
      </c>
      <c r="I1057" s="19">
        <f t="shared" si="652"/>
        <v>0</v>
      </c>
      <c r="J1057" s="8">
        <f t="shared" si="653"/>
        <v>0.20989979919597743</v>
      </c>
      <c r="K1057" s="8">
        <f t="shared" si="654"/>
        <v>0.16010020080402251</v>
      </c>
      <c r="L1057" s="8">
        <f t="shared" si="655"/>
        <v>0.18499999999999997</v>
      </c>
      <c r="M1057" s="19">
        <f t="shared" si="656"/>
        <v>0.31105269163849608</v>
      </c>
      <c r="N1057" s="19">
        <f t="shared" si="657"/>
        <v>4.3444437295212635E-2</v>
      </c>
      <c r="O1057" s="19">
        <f t="shared" si="658"/>
        <v>1.6099278049348873E-3</v>
      </c>
      <c r="P1057" s="19">
        <f t="shared" si="659"/>
        <v>-8.2841947659373118E-3</v>
      </c>
      <c r="Q1057" s="214"/>
      <c r="R1057" s="305"/>
      <c r="S1057" s="215"/>
      <c r="T1057" t="str">
        <f t="shared" si="660"/>
        <v/>
      </c>
      <c r="U1057" t="str">
        <f t="shared" si="661"/>
        <v/>
      </c>
      <c r="V1057" t="str">
        <f t="shared" si="662"/>
        <v/>
      </c>
      <c r="W1057" t="str">
        <f t="shared" si="663"/>
        <v/>
      </c>
      <c r="X1057" s="10"/>
      <c r="Y1057" s="219">
        <f t="shared" si="642"/>
        <v>-1.5604395604395598E-3</v>
      </c>
      <c r="Z1057" s="78">
        <f t="shared" si="644"/>
        <v>0.18141191469413293</v>
      </c>
      <c r="AA1057" s="78">
        <f t="shared" si="667"/>
        <v>0.18618060226157729</v>
      </c>
      <c r="AB1057" s="74">
        <f t="shared" si="635"/>
        <v>1056</v>
      </c>
      <c r="AC1057" s="80">
        <f t="shared" si="646"/>
        <v>-1.4488287216956768E-3</v>
      </c>
      <c r="AD1057" s="79">
        <f t="shared" si="666"/>
        <v>-4.768687567444363E-3</v>
      </c>
      <c r="AE1057" s="81">
        <f t="shared" si="647"/>
        <v>-3.3198588457486861E-3</v>
      </c>
      <c r="AF1057" s="19">
        <f t="shared" si="630"/>
        <v>-2.5613235264673396E-2</v>
      </c>
      <c r="AG1057" s="93">
        <f t="shared" si="629"/>
        <v>0.41109599062803581</v>
      </c>
      <c r="AH1057" s="91">
        <f t="shared" si="631"/>
        <v>-3.0454567041661467E-4</v>
      </c>
      <c r="AI1057" s="96">
        <f t="shared" si="632"/>
        <v>1052.1335758230175</v>
      </c>
      <c r="AJ1057" s="5">
        <f t="shared" si="636"/>
        <v>0</v>
      </c>
      <c r="AK1057" s="5">
        <f t="shared" si="639"/>
        <v>0</v>
      </c>
      <c r="AL1057" s="5">
        <f t="shared" si="641"/>
        <v>0</v>
      </c>
      <c r="AM1057" s="95">
        <f t="shared" si="648"/>
        <v>2.8571428571428576E-3</v>
      </c>
      <c r="AN1057" s="95">
        <f t="shared" si="649"/>
        <v>-5.7142857142857134E-3</v>
      </c>
      <c r="AO1057" s="78">
        <f t="shared" si="650"/>
        <v>0.50000000000000011</v>
      </c>
      <c r="AP1057" s="8">
        <f t="shared" si="651"/>
        <v>33.333333333333329</v>
      </c>
      <c r="AQ1057" s="8">
        <f t="shared" si="645"/>
        <v>60.000000000000014</v>
      </c>
      <c r="AR1057" s="8">
        <f t="shared" si="634"/>
        <v>-1</v>
      </c>
      <c r="AS1057" s="114">
        <f t="shared" si="640"/>
        <v>0</v>
      </c>
      <c r="AT1057" s="103">
        <f t="shared" si="664"/>
        <v>0.22184563241411212</v>
      </c>
      <c r="AU1057" s="5">
        <f t="shared" si="637"/>
        <v>0.17</v>
      </c>
      <c r="AW1057" s="210">
        <f t="shared" si="638"/>
        <v>0.11764705882352934</v>
      </c>
      <c r="AX1057" s="276">
        <f t="shared" si="643"/>
        <v>3.4476562946266845E-3</v>
      </c>
      <c r="AY1057" s="19">
        <f t="shared" si="665"/>
        <v>0.20592295423991414</v>
      </c>
    </row>
    <row r="1058" spans="1:51">
      <c r="A1058" s="4">
        <v>39869</v>
      </c>
      <c r="B1058" s="9">
        <f t="shared" si="633"/>
        <v>39869</v>
      </c>
      <c r="C1058" s="5">
        <v>0.17</v>
      </c>
      <c r="D1058" s="5">
        <v>0.18</v>
      </c>
      <c r="E1058" s="5">
        <v>0.17</v>
      </c>
      <c r="F1058" s="5">
        <v>0.18</v>
      </c>
      <c r="G1058" s="6">
        <v>15000</v>
      </c>
      <c r="H1058" s="112">
        <v>0.18</v>
      </c>
      <c r="I1058" s="19">
        <f t="shared" si="652"/>
        <v>5.8823529411764594E-2</v>
      </c>
      <c r="J1058" s="8">
        <f t="shared" si="653"/>
        <v>0.20989979919597745</v>
      </c>
      <c r="K1058" s="8">
        <f t="shared" si="654"/>
        <v>0.16010020080402254</v>
      </c>
      <c r="L1058" s="8">
        <f t="shared" si="655"/>
        <v>0.185</v>
      </c>
      <c r="M1058" s="19">
        <f t="shared" si="656"/>
        <v>0.31105269163849603</v>
      </c>
      <c r="N1058" s="19">
        <f t="shared" si="657"/>
        <v>-1.7846221146278526E-16</v>
      </c>
      <c r="O1058" s="19">
        <f t="shared" si="658"/>
        <v>1.3223250199355517E-16</v>
      </c>
      <c r="P1058" s="19">
        <f t="shared" si="659"/>
        <v>1.7336377766074328E-16</v>
      </c>
      <c r="Q1058" s="214"/>
      <c r="R1058" s="305"/>
      <c r="S1058" s="215"/>
      <c r="T1058" t="str">
        <f t="shared" si="660"/>
        <v/>
      </c>
      <c r="U1058" t="str">
        <f t="shared" si="661"/>
        <v/>
      </c>
      <c r="V1058" t="str">
        <f t="shared" si="662"/>
        <v/>
      </c>
      <c r="W1058" t="str">
        <f t="shared" si="663"/>
        <v/>
      </c>
      <c r="X1058" s="10"/>
      <c r="Y1058" s="219">
        <f t="shared" si="642"/>
        <v>-1.2087912087912084E-3</v>
      </c>
      <c r="Z1058" s="78">
        <f t="shared" si="644"/>
        <v>0.18119447983123646</v>
      </c>
      <c r="AA1058" s="78">
        <f t="shared" si="667"/>
        <v>0.18572323769422056</v>
      </c>
      <c r="AB1058" s="74">
        <f t="shared" si="635"/>
        <v>1057</v>
      </c>
      <c r="AC1058" s="80">
        <f t="shared" si="646"/>
        <v>-9.6711921378832711E-4</v>
      </c>
      <c r="AD1058" s="79">
        <f t="shared" si="666"/>
        <v>-4.5287578629840952E-3</v>
      </c>
      <c r="AE1058" s="81">
        <f t="shared" si="647"/>
        <v>-3.5616386491957681E-3</v>
      </c>
      <c r="AF1058" s="19">
        <f t="shared" si="630"/>
        <v>-2.438444385963353E-2</v>
      </c>
      <c r="AG1058" s="93">
        <f t="shared" si="629"/>
        <v>-0.33248202544160477</v>
      </c>
      <c r="AH1058" s="91">
        <f t="shared" si="631"/>
        <v>-2.8326626416089103E-4</v>
      </c>
      <c r="AI1058" s="96">
        <f t="shared" si="632"/>
        <v>1052.436194039569</v>
      </c>
      <c r="AJ1058" s="5">
        <f t="shared" si="636"/>
        <v>9.9999999999999811E-3</v>
      </c>
      <c r="AK1058" s="5">
        <f t="shared" si="639"/>
        <v>9.9999999999999811E-3</v>
      </c>
      <c r="AL1058" s="5">
        <f t="shared" si="641"/>
        <v>0</v>
      </c>
      <c r="AM1058" s="95">
        <f t="shared" si="648"/>
        <v>3.5714285714285704E-3</v>
      </c>
      <c r="AN1058" s="95">
        <f t="shared" si="649"/>
        <v>-5.0000000000000001E-3</v>
      </c>
      <c r="AO1058" s="78">
        <f t="shared" si="650"/>
        <v>0.71428571428571408</v>
      </c>
      <c r="AP1058" s="8">
        <f t="shared" si="651"/>
        <v>41.666666666666657</v>
      </c>
      <c r="AQ1058" s="8">
        <f t="shared" si="645"/>
        <v>54.347826086956509</v>
      </c>
      <c r="AR1058" s="8">
        <f t="shared" si="634"/>
        <v>1</v>
      </c>
      <c r="AS1058" s="114">
        <f t="shared" si="640"/>
        <v>15000</v>
      </c>
      <c r="AT1058" s="103">
        <f t="shared" si="664"/>
        <v>0.25274201239866506</v>
      </c>
      <c r="AU1058" s="5">
        <f t="shared" si="637"/>
        <v>0.18</v>
      </c>
      <c r="AW1058" s="210">
        <f t="shared" si="638"/>
        <v>5.8823529411764594E-2</v>
      </c>
      <c r="AX1058" s="276">
        <f t="shared" si="643"/>
        <v>4.011936782204001E-3</v>
      </c>
      <c r="AY1058" s="19">
        <f t="shared" si="665"/>
        <v>0.16367074886692479</v>
      </c>
    </row>
    <row r="1059" spans="1:51">
      <c r="A1059" s="4">
        <v>39870</v>
      </c>
      <c r="B1059" s="9">
        <f t="shared" si="633"/>
        <v>39870</v>
      </c>
      <c r="C1059" s="5">
        <v>0.19</v>
      </c>
      <c r="D1059" s="5">
        <v>0.19</v>
      </c>
      <c r="E1059" s="5">
        <v>0.19</v>
      </c>
      <c r="F1059" s="5">
        <v>0.19</v>
      </c>
      <c r="G1059" s="6">
        <v>500</v>
      </c>
      <c r="H1059" s="112">
        <v>0.19</v>
      </c>
      <c r="I1059" s="19">
        <f t="shared" si="652"/>
        <v>5.5555555555555608E-2</v>
      </c>
      <c r="J1059" s="8">
        <f t="shared" si="653"/>
        <v>0.20999999999999996</v>
      </c>
      <c r="K1059" s="8">
        <f t="shared" si="654"/>
        <v>0.16199999999999998</v>
      </c>
      <c r="L1059" s="8">
        <f t="shared" si="655"/>
        <v>0.18599999999999997</v>
      </c>
      <c r="M1059" s="19">
        <f t="shared" si="656"/>
        <v>0.29629629629629628</v>
      </c>
      <c r="N1059" s="19">
        <f t="shared" si="657"/>
        <v>-4.7440178911390227E-2</v>
      </c>
      <c r="O1059" s="19">
        <f t="shared" si="658"/>
        <v>4.773744634646141E-4</v>
      </c>
      <c r="P1059" s="19">
        <f t="shared" si="659"/>
        <v>1.1866313636314338E-2</v>
      </c>
      <c r="Q1059" s="214"/>
      <c r="R1059" s="305"/>
      <c r="S1059" s="215"/>
      <c r="T1059" t="str">
        <f t="shared" si="660"/>
        <v/>
      </c>
      <c r="U1059" t="str">
        <f t="shared" si="661"/>
        <v/>
      </c>
      <c r="V1059" t="str">
        <f t="shared" si="662"/>
        <v/>
      </c>
      <c r="W1059" t="str">
        <f t="shared" si="663"/>
        <v/>
      </c>
      <c r="X1059" s="10"/>
      <c r="Y1059" s="219">
        <f t="shared" si="642"/>
        <v>-8.1318681318681316E-4</v>
      </c>
      <c r="Z1059" s="78">
        <f t="shared" si="644"/>
        <v>0.18255052993722604</v>
      </c>
      <c r="AA1059" s="78">
        <f t="shared" si="667"/>
        <v>0.18603971810484823</v>
      </c>
      <c r="AB1059" s="74">
        <f t="shared" si="635"/>
        <v>1058</v>
      </c>
      <c r="AC1059" s="80">
        <f t="shared" si="646"/>
        <v>5.7960385258856197E-5</v>
      </c>
      <c r="AD1059" s="79">
        <f t="shared" si="666"/>
        <v>-3.4891881676221981E-3</v>
      </c>
      <c r="AE1059" s="81">
        <f t="shared" si="647"/>
        <v>-3.5471485528810543E-3</v>
      </c>
      <c r="AF1059" s="19">
        <f t="shared" si="630"/>
        <v>-1.8755071245892568E-2</v>
      </c>
      <c r="AG1059" s="93">
        <f t="shared" ref="AG1059:AG1122" si="668">IF(A1060&gt;A1059,(AC1059-AC1058)/AC1058, (AC1059-AC1060)/AC1060)</f>
        <v>-1.0599309624217041</v>
      </c>
      <c r="AH1059" s="91">
        <f t="shared" si="631"/>
        <v>-2.311703406070848E-4</v>
      </c>
      <c r="AI1059" s="96">
        <f t="shared" si="632"/>
        <v>1052.9269286040535</v>
      </c>
      <c r="AJ1059" s="5">
        <f t="shared" si="636"/>
        <v>1.0000000000000009E-2</v>
      </c>
      <c r="AK1059" s="5">
        <f t="shared" si="639"/>
        <v>1.0000000000000009E-2</v>
      </c>
      <c r="AL1059" s="5">
        <f t="shared" si="641"/>
        <v>0</v>
      </c>
      <c r="AM1059" s="95">
        <f t="shared" si="648"/>
        <v>4.2857142857142859E-3</v>
      </c>
      <c r="AN1059" s="95">
        <f t="shared" si="649"/>
        <v>-4.2857142857142859E-3</v>
      </c>
      <c r="AO1059" s="78">
        <f t="shared" si="650"/>
        <v>1</v>
      </c>
      <c r="AP1059" s="8">
        <f t="shared" si="651"/>
        <v>50</v>
      </c>
      <c r="AQ1059" s="8">
        <f t="shared" si="645"/>
        <v>50</v>
      </c>
      <c r="AR1059" s="8">
        <f t="shared" si="634"/>
        <v>0</v>
      </c>
      <c r="AS1059" s="114">
        <f t="shared" si="640"/>
        <v>0</v>
      </c>
      <c r="AT1059" s="103">
        <f t="shared" si="664"/>
        <v>0.27667152339323325</v>
      </c>
      <c r="AU1059" s="5">
        <f t="shared" si="637"/>
        <v>0.19</v>
      </c>
      <c r="AW1059" s="210">
        <f t="shared" si="638"/>
        <v>0</v>
      </c>
      <c r="AX1059" s="276">
        <f t="shared" si="643"/>
        <v>3.9035268585910312E-3</v>
      </c>
      <c r="AY1059" s="19">
        <f t="shared" si="665"/>
        <v>-2.7021842441249444E-2</v>
      </c>
    </row>
    <row r="1060" spans="1:51">
      <c r="A1060" s="4">
        <v>39871</v>
      </c>
      <c r="B1060" s="9">
        <f t="shared" si="633"/>
        <v>39871</v>
      </c>
      <c r="C1060" s="5">
        <v>0.19</v>
      </c>
      <c r="D1060" s="5">
        <v>0.2</v>
      </c>
      <c r="E1060" s="5">
        <v>0.19</v>
      </c>
      <c r="F1060" s="5">
        <v>0.2</v>
      </c>
      <c r="G1060" s="6">
        <v>197300</v>
      </c>
      <c r="H1060" s="112">
        <v>0.2</v>
      </c>
      <c r="I1060" s="19">
        <f t="shared" si="652"/>
        <v>5.2631578947368467E-2</v>
      </c>
      <c r="J1060" s="8">
        <f t="shared" si="653"/>
        <v>0.21105843797877946</v>
      </c>
      <c r="K1060" s="8">
        <f t="shared" si="654"/>
        <v>0.16394156202122048</v>
      </c>
      <c r="L1060" s="8">
        <f t="shared" si="655"/>
        <v>0.18749999999999997</v>
      </c>
      <c r="M1060" s="19">
        <f t="shared" si="656"/>
        <v>0.28740043328036735</v>
      </c>
      <c r="N1060" s="19">
        <f t="shared" si="657"/>
        <v>-3.0023537678760134E-2</v>
      </c>
      <c r="O1060" s="19">
        <f t="shared" si="658"/>
        <v>5.0401808513309406E-3</v>
      </c>
      <c r="P1060" s="19">
        <f t="shared" si="659"/>
        <v>1.1984950748274726E-2</v>
      </c>
      <c r="Q1060" s="214"/>
      <c r="R1060" s="305"/>
      <c r="S1060" s="215"/>
      <c r="T1060" t="str">
        <f t="shared" si="660"/>
        <v/>
      </c>
      <c r="U1060" t="str">
        <f t="shared" si="661"/>
        <v/>
      </c>
      <c r="V1060" t="str">
        <f t="shared" si="662"/>
        <v/>
      </c>
      <c r="W1060" t="str">
        <f t="shared" si="663"/>
        <v/>
      </c>
      <c r="X1060" s="10"/>
      <c r="Y1060" s="219">
        <f t="shared" si="642"/>
        <v>1.9780219780219835E-4</v>
      </c>
      <c r="Z1060" s="78">
        <f t="shared" si="644"/>
        <v>0.18523774832689321</v>
      </c>
      <c r="AA1060" s="78">
        <f t="shared" si="667"/>
        <v>0.18707277896508948</v>
      </c>
      <c r="AB1060" s="74">
        <f t="shared" si="635"/>
        <v>1059</v>
      </c>
      <c r="AC1060" s="80">
        <f t="shared" si="646"/>
        <v>1.3696943317478344E-3</v>
      </c>
      <c r="AD1060" s="79">
        <f t="shared" si="666"/>
        <v>-1.8350306381962611E-3</v>
      </c>
      <c r="AE1060" s="81">
        <f t="shared" si="647"/>
        <v>-3.2047249699440955E-3</v>
      </c>
      <c r="AF1060" s="19">
        <f t="shared" ref="AF1060:AF1123" si="669">AD1060/AA1060</f>
        <v>-9.8091804074750214E-3</v>
      </c>
      <c r="AG1060" s="93">
        <f t="shared" si="668"/>
        <v>22.631560170462265</v>
      </c>
      <c r="AH1060" s="91">
        <f t="shared" ref="AH1060:AH1123" si="670">SLOPE(AC1047:AC1060,AB1047:AB1060)</f>
        <v>-1.2258147432109748E-4</v>
      </c>
      <c r="AI1060" s="96">
        <f t="shared" ref="AI1060:AI1123" si="671">INTERCEPT(AB1047:AB1060,AC1047:AC1060)</f>
        <v>1053.3414894451755</v>
      </c>
      <c r="AJ1060" s="5">
        <f t="shared" si="636"/>
        <v>1.0000000000000009E-2</v>
      </c>
      <c r="AK1060" s="5">
        <f t="shared" si="639"/>
        <v>1.0000000000000009E-2</v>
      </c>
      <c r="AL1060" s="5">
        <f t="shared" si="641"/>
        <v>0</v>
      </c>
      <c r="AM1060" s="95">
        <f t="shared" si="648"/>
        <v>4.2857142857142859E-3</v>
      </c>
      <c r="AN1060" s="95">
        <f t="shared" si="649"/>
        <v>-4.2857142857142859E-3</v>
      </c>
      <c r="AO1060" s="78">
        <f t="shared" si="650"/>
        <v>1</v>
      </c>
      <c r="AP1060" s="8">
        <f t="shared" si="651"/>
        <v>50</v>
      </c>
      <c r="AQ1060" s="8">
        <f t="shared" si="645"/>
        <v>50</v>
      </c>
      <c r="AR1060" s="8">
        <f t="shared" si="634"/>
        <v>1</v>
      </c>
      <c r="AS1060" s="114">
        <f t="shared" si="640"/>
        <v>197300</v>
      </c>
      <c r="AT1060" s="103">
        <f t="shared" si="664"/>
        <v>0.45739130434782632</v>
      </c>
      <c r="AU1060" s="5">
        <f t="shared" si="637"/>
        <v>0.2</v>
      </c>
      <c r="AW1060" s="210">
        <f t="shared" si="638"/>
        <v>5.2631578947368467E-2</v>
      </c>
      <c r="AX1060" s="276">
        <f t="shared" si="643"/>
        <v>3.5877768987314347E-3</v>
      </c>
      <c r="AY1060" s="19">
        <f t="shared" si="665"/>
        <v>-8.0888378970592173E-2</v>
      </c>
    </row>
    <row r="1061" spans="1:51">
      <c r="A1061" s="4">
        <v>39874</v>
      </c>
      <c r="B1061" s="9">
        <f t="shared" si="633"/>
        <v>39874</v>
      </c>
      <c r="C1061" s="5">
        <v>0.19</v>
      </c>
      <c r="D1061" s="5">
        <v>0.19</v>
      </c>
      <c r="E1061" s="5">
        <v>0.19</v>
      </c>
      <c r="F1061" s="5">
        <v>0.19</v>
      </c>
      <c r="G1061" s="6">
        <v>78000</v>
      </c>
      <c r="H1061" s="112">
        <v>0.19</v>
      </c>
      <c r="I1061" s="19">
        <f t="shared" si="652"/>
        <v>-5.0000000000000044E-2</v>
      </c>
      <c r="J1061" s="8">
        <f t="shared" si="653"/>
        <v>0.21132380757938121</v>
      </c>
      <c r="K1061" s="8">
        <f t="shared" si="654"/>
        <v>0.16467619242061879</v>
      </c>
      <c r="L1061" s="8">
        <f t="shared" si="655"/>
        <v>0.188</v>
      </c>
      <c r="M1061" s="19">
        <f t="shared" si="656"/>
        <v>0.28326872557032579</v>
      </c>
      <c r="N1061" s="19">
        <f t="shared" si="657"/>
        <v>-1.4376135981712199E-2</v>
      </c>
      <c r="O1061" s="19">
        <f t="shared" si="658"/>
        <v>1.2573276062453919E-3</v>
      </c>
      <c r="P1061" s="19">
        <f t="shared" si="659"/>
        <v>4.4810503836923065E-3</v>
      </c>
      <c r="Q1061" s="214"/>
      <c r="R1061" s="305"/>
      <c r="S1061" s="215"/>
      <c r="T1061" t="str">
        <f t="shared" si="660"/>
        <v/>
      </c>
      <c r="U1061" t="str">
        <f t="shared" si="661"/>
        <v/>
      </c>
      <c r="V1061" t="str">
        <f t="shared" si="662"/>
        <v/>
      </c>
      <c r="W1061" t="str">
        <f t="shared" si="663"/>
        <v/>
      </c>
      <c r="X1061" s="10"/>
      <c r="Y1061" s="219">
        <f t="shared" si="642"/>
        <v>2.6373626373626382E-4</v>
      </c>
      <c r="Z1061" s="78">
        <f t="shared" si="644"/>
        <v>0.18597113508455165</v>
      </c>
      <c r="AA1061" s="78">
        <f t="shared" si="667"/>
        <v>0.18728939332167285</v>
      </c>
      <c r="AB1061" s="74">
        <f t="shared" si="635"/>
        <v>1060</v>
      </c>
      <c r="AC1061" s="80">
        <f t="shared" si="646"/>
        <v>1.5091733862583161E-3</v>
      </c>
      <c r="AD1061" s="79">
        <f t="shared" si="666"/>
        <v>-1.3182582371212004E-3</v>
      </c>
      <c r="AE1061" s="81">
        <f t="shared" si="647"/>
        <v>-2.8274316233795165E-3</v>
      </c>
      <c r="AF1061" s="19">
        <f t="shared" si="669"/>
        <v>-7.0386166228701939E-3</v>
      </c>
      <c r="AG1061" s="93">
        <f t="shared" si="668"/>
        <v>0.10183224919423869</v>
      </c>
      <c r="AH1061" s="91">
        <f t="shared" si="670"/>
        <v>-4.4485800065416036E-5</v>
      </c>
      <c r="AI1061" s="96">
        <f t="shared" si="671"/>
        <v>1053.806756973356</v>
      </c>
      <c r="AJ1061" s="5">
        <f t="shared" si="636"/>
        <v>-1.0000000000000009E-2</v>
      </c>
      <c r="AK1061" s="5">
        <f t="shared" si="639"/>
        <v>0</v>
      </c>
      <c r="AL1061" s="5">
        <f t="shared" si="641"/>
        <v>-1.0000000000000009E-2</v>
      </c>
      <c r="AM1061" s="95">
        <f t="shared" si="648"/>
        <v>4.2857142857142859E-3</v>
      </c>
      <c r="AN1061" s="95">
        <f t="shared" si="649"/>
        <v>-3.5714285714285704E-3</v>
      </c>
      <c r="AO1061" s="78">
        <f t="shared" si="650"/>
        <v>1.2000000000000004</v>
      </c>
      <c r="AP1061" s="8">
        <f t="shared" si="651"/>
        <v>54.545454545454547</v>
      </c>
      <c r="AQ1061" s="8">
        <f t="shared" si="645"/>
        <v>54.545454545454547</v>
      </c>
      <c r="AR1061" s="8">
        <f t="shared" si="634"/>
        <v>0</v>
      </c>
      <c r="AS1061" s="114">
        <f t="shared" si="640"/>
        <v>0</v>
      </c>
      <c r="AT1061" s="103">
        <f t="shared" si="664"/>
        <v>0.4554112554112556</v>
      </c>
      <c r="AU1061" s="5">
        <f t="shared" si="637"/>
        <v>0.19</v>
      </c>
      <c r="AW1061" s="210">
        <f t="shared" si="638"/>
        <v>0</v>
      </c>
      <c r="AX1061" s="276">
        <f t="shared" si="643"/>
        <v>2.9656962972189221E-3</v>
      </c>
      <c r="AY1061" s="19">
        <f t="shared" si="665"/>
        <v>-0.173388875359688</v>
      </c>
    </row>
    <row r="1062" spans="1:51">
      <c r="A1062" s="4">
        <v>39875</v>
      </c>
      <c r="B1062" s="9">
        <f t="shared" si="633"/>
        <v>39875</v>
      </c>
      <c r="C1062" s="5">
        <v>0.18</v>
      </c>
      <c r="D1062" s="5">
        <v>0.19</v>
      </c>
      <c r="E1062" s="5">
        <v>0.18</v>
      </c>
      <c r="F1062" s="5">
        <v>0.18</v>
      </c>
      <c r="G1062" s="6">
        <v>0</v>
      </c>
      <c r="H1062" s="112">
        <v>0.18</v>
      </c>
      <c r="I1062" s="19">
        <f t="shared" si="652"/>
        <v>-5.2631578947368467E-2</v>
      </c>
      <c r="J1062" s="8">
        <f t="shared" si="653"/>
        <v>0.20989104628451918</v>
      </c>
      <c r="K1062" s="8">
        <f t="shared" si="654"/>
        <v>0.16410895371548082</v>
      </c>
      <c r="L1062" s="8">
        <f t="shared" si="655"/>
        <v>0.187</v>
      </c>
      <c r="M1062" s="19">
        <f t="shared" si="656"/>
        <v>0.27897376427377485</v>
      </c>
      <c r="N1062" s="19">
        <f t="shared" si="657"/>
        <v>-1.5162144313332066E-2</v>
      </c>
      <c r="O1062" s="19">
        <f t="shared" si="658"/>
        <v>-6.7799331806182271E-3</v>
      </c>
      <c r="P1062" s="19">
        <f t="shared" si="659"/>
        <v>-3.4445702004642087E-3</v>
      </c>
      <c r="Q1062" s="214"/>
      <c r="R1062" s="305"/>
      <c r="S1062" s="215"/>
      <c r="T1062" t="str">
        <f t="shared" si="660"/>
        <v/>
      </c>
      <c r="U1062" t="str">
        <f t="shared" si="661"/>
        <v/>
      </c>
      <c r="V1062" t="str">
        <f t="shared" si="662"/>
        <v/>
      </c>
      <c r="W1062" t="str">
        <f t="shared" si="663"/>
        <v/>
      </c>
      <c r="X1062" s="10"/>
      <c r="Y1062" s="219">
        <f t="shared" si="642"/>
        <v>-6.100126508929432E-19</v>
      </c>
      <c r="Z1062" s="78">
        <f t="shared" si="644"/>
        <v>0.18505158028153071</v>
      </c>
      <c r="AA1062" s="78">
        <f t="shared" si="667"/>
        <v>0.18674997821586906</v>
      </c>
      <c r="AB1062" s="74">
        <f t="shared" si="635"/>
        <v>1061</v>
      </c>
      <c r="AC1062" s="80">
        <f t="shared" si="646"/>
        <v>9.0322695123293533E-4</v>
      </c>
      <c r="AD1062" s="79">
        <f t="shared" si="666"/>
        <v>-1.6983979343383471E-3</v>
      </c>
      <c r="AE1062" s="81">
        <f t="shared" si="647"/>
        <v>-2.6016248855712824E-3</v>
      </c>
      <c r="AF1062" s="19">
        <f t="shared" si="669"/>
        <v>-9.0945013786032456E-3</v>
      </c>
      <c r="AG1062" s="93">
        <f t="shared" si="668"/>
        <v>-0.40150882631696805</v>
      </c>
      <c r="AH1062" s="91">
        <f t="shared" si="670"/>
        <v>-1.0593380332494845E-5</v>
      </c>
      <c r="AI1062" s="96">
        <f t="shared" si="671"/>
        <v>1054.5724008034178</v>
      </c>
      <c r="AJ1062" s="5">
        <f t="shared" si="636"/>
        <v>-1.0000000000000009E-2</v>
      </c>
      <c r="AK1062" s="5">
        <f t="shared" si="639"/>
        <v>0</v>
      </c>
      <c r="AL1062" s="5">
        <f t="shared" si="641"/>
        <v>-1.0000000000000009E-2</v>
      </c>
      <c r="AM1062" s="95">
        <f t="shared" si="648"/>
        <v>4.2857142857142859E-3</v>
      </c>
      <c r="AN1062" s="95">
        <f t="shared" si="649"/>
        <v>-4.2857142857142859E-3</v>
      </c>
      <c r="AO1062" s="78">
        <f t="shared" si="650"/>
        <v>1</v>
      </c>
      <c r="AP1062" s="8">
        <f t="shared" si="651"/>
        <v>50</v>
      </c>
      <c r="AQ1062" s="8">
        <f t="shared" si="645"/>
        <v>55.555555555555557</v>
      </c>
      <c r="AR1062" s="8">
        <f t="shared" si="634"/>
        <v>-1</v>
      </c>
      <c r="AS1062" s="114">
        <f t="shared" si="640"/>
        <v>0</v>
      </c>
      <c r="AT1062" s="103">
        <f t="shared" si="664"/>
        <v>0.37448501207557916</v>
      </c>
      <c r="AU1062" s="5">
        <f t="shared" si="637"/>
        <v>0.18</v>
      </c>
      <c r="AW1062" s="210">
        <f t="shared" si="638"/>
        <v>5.5555555555555608E-2</v>
      </c>
      <c r="AX1062" s="276">
        <f t="shared" si="643"/>
        <v>2.1133910128859745E-3</v>
      </c>
      <c r="AY1062" s="19">
        <f t="shared" si="665"/>
        <v>-0.2873879180185091</v>
      </c>
    </row>
    <row r="1063" spans="1:51">
      <c r="A1063" s="4">
        <v>39876</v>
      </c>
      <c r="B1063" s="9">
        <f t="shared" si="633"/>
        <v>39876</v>
      </c>
      <c r="C1063" s="5">
        <v>0.19</v>
      </c>
      <c r="D1063" s="5">
        <v>0.19</v>
      </c>
      <c r="E1063" s="5">
        <v>0.18</v>
      </c>
      <c r="F1063" s="5">
        <v>0.19</v>
      </c>
      <c r="G1063" s="6">
        <v>65600</v>
      </c>
      <c r="H1063" s="112">
        <v>0.19</v>
      </c>
      <c r="I1063" s="19">
        <f t="shared" si="652"/>
        <v>5.5555555555555608E-2</v>
      </c>
      <c r="J1063" s="8">
        <f t="shared" si="653"/>
        <v>0.20639607805437113</v>
      </c>
      <c r="K1063" s="8">
        <f t="shared" si="654"/>
        <v>0.16560392194562887</v>
      </c>
      <c r="L1063" s="8">
        <f t="shared" si="655"/>
        <v>0.186</v>
      </c>
      <c r="M1063" s="19">
        <f t="shared" si="656"/>
        <v>0.24632361135828146</v>
      </c>
      <c r="N1063" s="19">
        <f t="shared" si="657"/>
        <v>-0.11703664321441963</v>
      </c>
      <c r="O1063" s="19">
        <f t="shared" si="658"/>
        <v>-1.6651345028841427E-2</v>
      </c>
      <c r="P1063" s="19">
        <f t="shared" si="659"/>
        <v>9.1096079543588511E-3</v>
      </c>
      <c r="Q1063" s="214"/>
      <c r="R1063" s="305"/>
      <c r="S1063" s="215"/>
      <c r="T1063" t="str">
        <f t="shared" si="660"/>
        <v/>
      </c>
      <c r="U1063" t="str">
        <f t="shared" si="661"/>
        <v/>
      </c>
      <c r="V1063" t="str">
        <f t="shared" si="662"/>
        <v/>
      </c>
      <c r="W1063" t="str">
        <f t="shared" si="663"/>
        <v/>
      </c>
      <c r="X1063" s="10"/>
      <c r="Y1063" s="219">
        <f t="shared" si="642"/>
        <v>-3.0769230769230819E-4</v>
      </c>
      <c r="Z1063" s="78">
        <f t="shared" si="644"/>
        <v>0.18581363691817498</v>
      </c>
      <c r="AA1063" s="78">
        <f t="shared" si="667"/>
        <v>0.18699047982789474</v>
      </c>
      <c r="AB1063" s="74">
        <f t="shared" si="635"/>
        <v>1062</v>
      </c>
      <c r="AC1063" s="80">
        <f t="shared" si="646"/>
        <v>1.1398255806812215E-3</v>
      </c>
      <c r="AD1063" s="79">
        <f t="shared" si="666"/>
        <v>-1.1768429097197552E-3</v>
      </c>
      <c r="AE1063" s="81">
        <f t="shared" si="647"/>
        <v>-2.3166684904009768E-3</v>
      </c>
      <c r="AF1063" s="19">
        <f t="shared" si="669"/>
        <v>-6.2935979992292468E-3</v>
      </c>
      <c r="AG1063" s="93">
        <f t="shared" si="668"/>
        <v>0.26194815060082194</v>
      </c>
      <c r="AH1063" s="91">
        <f t="shared" si="670"/>
        <v>-8.970162353383159E-6</v>
      </c>
      <c r="AI1063" s="96">
        <f t="shared" si="671"/>
        <v>1055.5757314816585</v>
      </c>
      <c r="AJ1063" s="5">
        <f t="shared" si="636"/>
        <v>1.0000000000000009E-2</v>
      </c>
      <c r="AK1063" s="5">
        <f t="shared" si="639"/>
        <v>1.0000000000000009E-2</v>
      </c>
      <c r="AL1063" s="5">
        <f t="shared" si="641"/>
        <v>0</v>
      </c>
      <c r="AM1063" s="95">
        <f t="shared" si="648"/>
        <v>5.0000000000000001E-3</v>
      </c>
      <c r="AN1063" s="95">
        <f t="shared" si="649"/>
        <v>-3.5714285714285726E-3</v>
      </c>
      <c r="AO1063" s="78">
        <f t="shared" si="650"/>
        <v>1.3999999999999995</v>
      </c>
      <c r="AP1063" s="8">
        <f t="shared" si="651"/>
        <v>58.333333333333321</v>
      </c>
      <c r="AQ1063" s="8">
        <f t="shared" si="645"/>
        <v>52.830188679245282</v>
      </c>
      <c r="AR1063" s="8">
        <f t="shared" si="634"/>
        <v>1</v>
      </c>
      <c r="AS1063" s="114">
        <f t="shared" si="640"/>
        <v>65600</v>
      </c>
      <c r="AT1063" s="103">
        <f t="shared" si="664"/>
        <v>0.43173770491803304</v>
      </c>
      <c r="AU1063" s="5">
        <f t="shared" si="637"/>
        <v>0.19</v>
      </c>
      <c r="AW1063" s="210">
        <f t="shared" si="638"/>
        <v>5.5555555555555608E-2</v>
      </c>
      <c r="AX1063" s="276">
        <f t="shared" si="643"/>
        <v>5.9743227475622792E-4</v>
      </c>
      <c r="AY1063" s="19">
        <f t="shared" si="665"/>
        <v>-0.71731105549635377</v>
      </c>
    </row>
    <row r="1064" spans="1:51">
      <c r="A1064" s="4">
        <v>39877</v>
      </c>
      <c r="B1064" s="9">
        <f t="shared" si="633"/>
        <v>39877</v>
      </c>
      <c r="C1064" s="5">
        <v>0.19</v>
      </c>
      <c r="D1064" s="5">
        <v>0.19</v>
      </c>
      <c r="E1064" s="5">
        <v>0.19</v>
      </c>
      <c r="F1064" s="5">
        <v>0.19</v>
      </c>
      <c r="G1064" s="6">
        <v>11000</v>
      </c>
      <c r="H1064" s="112">
        <v>0.19</v>
      </c>
      <c r="I1064" s="19">
        <f t="shared" si="652"/>
        <v>0</v>
      </c>
      <c r="J1064" s="8">
        <f t="shared" si="653"/>
        <v>0.2049679223339318</v>
      </c>
      <c r="K1064" s="8">
        <f t="shared" si="654"/>
        <v>0.1660320776660682</v>
      </c>
      <c r="L1064" s="8">
        <f t="shared" si="655"/>
        <v>0.1855</v>
      </c>
      <c r="M1064" s="19">
        <f t="shared" si="656"/>
        <v>0.23450796505825375</v>
      </c>
      <c r="N1064" s="19">
        <f t="shared" si="657"/>
        <v>-4.7967980961604498E-2</v>
      </c>
      <c r="O1064" s="19">
        <f t="shared" si="658"/>
        <v>-6.9194905925640364E-3</v>
      </c>
      <c r="P1064" s="19">
        <f t="shared" si="659"/>
        <v>2.5854201724757756E-3</v>
      </c>
      <c r="Q1064" s="214"/>
      <c r="R1064" s="305"/>
      <c r="S1064" s="215"/>
      <c r="T1064" t="str">
        <f t="shared" si="660"/>
        <v/>
      </c>
      <c r="U1064" t="str">
        <f t="shared" si="661"/>
        <v/>
      </c>
      <c r="V1064" t="str">
        <f t="shared" si="662"/>
        <v/>
      </c>
      <c r="W1064" t="str">
        <f t="shared" si="663"/>
        <v/>
      </c>
      <c r="X1064" s="10"/>
      <c r="Y1064" s="219">
        <f t="shared" si="642"/>
        <v>2.8571428571428541E-4</v>
      </c>
      <c r="Z1064" s="78">
        <f t="shared" si="644"/>
        <v>0.18645833683277604</v>
      </c>
      <c r="AA1064" s="78">
        <f t="shared" si="667"/>
        <v>0.18721318432063053</v>
      </c>
      <c r="AB1064" s="74">
        <f t="shared" si="635"/>
        <v>1063</v>
      </c>
      <c r="AC1064" s="80">
        <f t="shared" si="646"/>
        <v>1.2494568020371957E-3</v>
      </c>
      <c r="AD1064" s="79">
        <f t="shared" si="666"/>
        <v>-7.5484748785448197E-4</v>
      </c>
      <c r="AE1064" s="81">
        <f t="shared" si="647"/>
        <v>-2.0043042898916777E-3</v>
      </c>
      <c r="AF1064" s="19">
        <f t="shared" si="669"/>
        <v>-4.0320209850268499E-3</v>
      </c>
      <c r="AG1064" s="93">
        <f t="shared" si="668"/>
        <v>9.6182453889526301E-2</v>
      </c>
      <c r="AH1064" s="91">
        <f t="shared" si="670"/>
        <v>3.0035061573289913E-5</v>
      </c>
      <c r="AI1064" s="96">
        <f t="shared" si="671"/>
        <v>1056.2435698648676</v>
      </c>
      <c r="AJ1064" s="5">
        <f t="shared" si="636"/>
        <v>0</v>
      </c>
      <c r="AK1064" s="5">
        <f t="shared" si="639"/>
        <v>0</v>
      </c>
      <c r="AL1064" s="5">
        <f t="shared" si="641"/>
        <v>0</v>
      </c>
      <c r="AM1064" s="95">
        <f t="shared" si="648"/>
        <v>2.8571428571428576E-3</v>
      </c>
      <c r="AN1064" s="95">
        <f t="shared" si="649"/>
        <v>-3.5714285714285726E-3</v>
      </c>
      <c r="AO1064" s="78">
        <f t="shared" si="650"/>
        <v>0.79999999999999982</v>
      </c>
      <c r="AP1064" s="8">
        <f t="shared" si="651"/>
        <v>44.444444444444436</v>
      </c>
      <c r="AQ1064" s="8">
        <f t="shared" si="645"/>
        <v>44.444444444444436</v>
      </c>
      <c r="AR1064" s="8">
        <f t="shared" si="634"/>
        <v>0</v>
      </c>
      <c r="AS1064" s="114">
        <f t="shared" si="640"/>
        <v>0</v>
      </c>
      <c r="AT1064" s="103">
        <f t="shared" si="664"/>
        <v>0.4383488681757659</v>
      </c>
      <c r="AU1064" s="5">
        <f t="shared" si="637"/>
        <v>0.19</v>
      </c>
      <c r="AW1064" s="210">
        <f t="shared" si="638"/>
        <v>0</v>
      </c>
      <c r="AX1064" s="276">
        <f t="shared" si="643"/>
        <v>-1.1535196727871879E-3</v>
      </c>
      <c r="AY1064" s="19">
        <f t="shared" si="665"/>
        <v>-2.9307957094515222</v>
      </c>
    </row>
    <row r="1065" spans="1:51">
      <c r="A1065" s="4">
        <v>39878</v>
      </c>
      <c r="B1065" s="9">
        <f t="shared" si="633"/>
        <v>39878</v>
      </c>
      <c r="C1065" s="5">
        <v>0.18</v>
      </c>
      <c r="D1065" s="5">
        <v>0.18</v>
      </c>
      <c r="E1065" s="5">
        <v>0.18</v>
      </c>
      <c r="F1065" s="5">
        <v>0.18</v>
      </c>
      <c r="G1065" s="6">
        <v>40300</v>
      </c>
      <c r="H1065" s="112">
        <v>0.18</v>
      </c>
      <c r="I1065" s="19">
        <f t="shared" si="652"/>
        <v>-5.2631578947368467E-2</v>
      </c>
      <c r="J1065" s="8">
        <f t="shared" si="653"/>
        <v>0.20449358868961792</v>
      </c>
      <c r="K1065" s="8">
        <f t="shared" si="654"/>
        <v>0.16550641131038207</v>
      </c>
      <c r="L1065" s="8">
        <f t="shared" si="655"/>
        <v>0.185</v>
      </c>
      <c r="M1065" s="19">
        <f t="shared" si="656"/>
        <v>0.23556294327548033</v>
      </c>
      <c r="N1065" s="19">
        <f t="shared" si="657"/>
        <v>4.4986882085839451E-3</v>
      </c>
      <c r="O1065" s="19">
        <f t="shared" si="658"/>
        <v>-2.3141847705373799E-3</v>
      </c>
      <c r="P1065" s="19">
        <f t="shared" si="659"/>
        <v>-3.1660529885277539E-3</v>
      </c>
      <c r="Q1065" s="214"/>
      <c r="R1065" s="305"/>
      <c r="S1065" s="215"/>
      <c r="T1065" t="str">
        <f t="shared" si="660"/>
        <v/>
      </c>
      <c r="U1065" t="str">
        <f t="shared" si="661"/>
        <v/>
      </c>
      <c r="V1065" t="str">
        <f t="shared" si="662"/>
        <v/>
      </c>
      <c r="W1065" t="str">
        <f t="shared" si="663"/>
        <v/>
      </c>
      <c r="X1065" s="10"/>
      <c r="Y1065" s="219">
        <f t="shared" si="642"/>
        <v>3.0769230769230705E-4</v>
      </c>
      <c r="Z1065" s="78">
        <f t="shared" si="644"/>
        <v>0.18546375296052853</v>
      </c>
      <c r="AA1065" s="78">
        <f t="shared" si="667"/>
        <v>0.18667940868090388</v>
      </c>
      <c r="AB1065" s="74">
        <f t="shared" si="635"/>
        <v>1064</v>
      </c>
      <c r="AC1065" s="80">
        <f t="shared" si="646"/>
        <v>6.3091885561306006E-4</v>
      </c>
      <c r="AD1065" s="79">
        <f t="shared" si="666"/>
        <v>-1.2156557203753526E-3</v>
      </c>
      <c r="AE1065" s="81">
        <f t="shared" si="647"/>
        <v>-1.8465745759884127E-3</v>
      </c>
      <c r="AF1065" s="19">
        <f t="shared" si="669"/>
        <v>-6.5119968451009267E-3</v>
      </c>
      <c r="AG1065" s="93">
        <f t="shared" si="668"/>
        <v>-0.49504548329772674</v>
      </c>
      <c r="AH1065" s="91">
        <f t="shared" si="670"/>
        <v>5.3782991831055153E-5</v>
      </c>
      <c r="AI1065" s="96">
        <f t="shared" si="671"/>
        <v>1057.060199170146</v>
      </c>
      <c r="AJ1065" s="5">
        <f t="shared" si="636"/>
        <v>-1.0000000000000009E-2</v>
      </c>
      <c r="AK1065" s="5">
        <f t="shared" si="639"/>
        <v>0</v>
      </c>
      <c r="AL1065" s="5">
        <f t="shared" si="641"/>
        <v>-1.0000000000000009E-2</v>
      </c>
      <c r="AM1065" s="95">
        <f t="shared" si="648"/>
        <v>2.8571428571428576E-3</v>
      </c>
      <c r="AN1065" s="95">
        <f t="shared" si="649"/>
        <v>-3.5714285714285726E-3</v>
      </c>
      <c r="AO1065" s="78">
        <f t="shared" si="650"/>
        <v>0.79999999999999982</v>
      </c>
      <c r="AP1065" s="8">
        <f t="shared" si="651"/>
        <v>44.444444444444436</v>
      </c>
      <c r="AQ1065" s="8">
        <f t="shared" si="645"/>
        <v>44.444444444444436</v>
      </c>
      <c r="AR1065" s="8">
        <f t="shared" si="634"/>
        <v>0</v>
      </c>
      <c r="AS1065" s="114">
        <f t="shared" si="640"/>
        <v>0</v>
      </c>
      <c r="AT1065" s="103">
        <f t="shared" si="664"/>
        <v>0.41813793979423369</v>
      </c>
      <c r="AU1065" s="5">
        <f t="shared" si="637"/>
        <v>0.18</v>
      </c>
      <c r="AW1065" s="210">
        <f t="shared" si="638"/>
        <v>0</v>
      </c>
      <c r="AX1065" s="276">
        <f t="shared" si="643"/>
        <v>-2.7197957938665559E-3</v>
      </c>
      <c r="AY1065" s="19">
        <f t="shared" si="665"/>
        <v>-1.3578235014361382</v>
      </c>
    </row>
    <row r="1066" spans="1:51">
      <c r="A1066" s="4">
        <v>39881</v>
      </c>
      <c r="B1066" s="9">
        <f t="shared" si="633"/>
        <v>39881</v>
      </c>
      <c r="C1066" s="5">
        <v>0.18</v>
      </c>
      <c r="D1066" s="5">
        <v>0.18</v>
      </c>
      <c r="E1066" s="5">
        <v>0.18</v>
      </c>
      <c r="F1066" s="5">
        <v>0.18</v>
      </c>
      <c r="G1066" s="6">
        <v>10100</v>
      </c>
      <c r="H1066" s="112">
        <v>0.18</v>
      </c>
      <c r="I1066" s="19">
        <f t="shared" si="652"/>
        <v>0</v>
      </c>
      <c r="J1066" s="8">
        <f t="shared" si="653"/>
        <v>0.20233030277982336</v>
      </c>
      <c r="K1066" s="8">
        <f t="shared" si="654"/>
        <v>0.16566969722017663</v>
      </c>
      <c r="L1066" s="8">
        <f t="shared" si="655"/>
        <v>0.184</v>
      </c>
      <c r="M1066" s="19">
        <f t="shared" si="656"/>
        <v>0.22128733362097253</v>
      </c>
      <c r="N1066" s="19">
        <f t="shared" si="657"/>
        <v>-6.0602102588831711E-2</v>
      </c>
      <c r="O1066" s="19">
        <f t="shared" si="658"/>
        <v>-1.0578746862709782E-2</v>
      </c>
      <c r="P1066" s="19">
        <f t="shared" si="659"/>
        <v>9.8658359215064132E-4</v>
      </c>
      <c r="Q1066" s="214"/>
      <c r="R1066" s="305"/>
      <c r="S1066" s="215"/>
      <c r="T1066" t="str">
        <f t="shared" si="660"/>
        <v/>
      </c>
      <c r="U1066" t="str">
        <f t="shared" si="661"/>
        <v/>
      </c>
      <c r="V1066" t="str">
        <f t="shared" si="662"/>
        <v/>
      </c>
      <c r="W1066" t="str">
        <f t="shared" si="663"/>
        <v/>
      </c>
      <c r="X1066" s="10"/>
      <c r="Y1066" s="219">
        <f t="shared" si="642"/>
        <v>3.7362637362637274E-4</v>
      </c>
      <c r="Z1066" s="78">
        <f t="shared" si="644"/>
        <v>0.18462233500460715</v>
      </c>
      <c r="AA1066" s="78">
        <f t="shared" si="667"/>
        <v>0.186185132438517</v>
      </c>
      <c r="AB1066" s="74">
        <f t="shared" si="635"/>
        <v>1065</v>
      </c>
      <c r="AC1066" s="80">
        <f t="shared" si="646"/>
        <v>2.2702171366284453E-4</v>
      </c>
      <c r="AD1066" s="79">
        <f t="shared" si="666"/>
        <v>-1.5627974339098571E-3</v>
      </c>
      <c r="AE1066" s="81">
        <f t="shared" si="647"/>
        <v>-1.7898191475727017E-3</v>
      </c>
      <c r="AF1066" s="19">
        <f t="shared" si="669"/>
        <v>-8.3937821105341589E-3</v>
      </c>
      <c r="AG1066" s="93">
        <f t="shared" si="668"/>
        <v>-0.64017288175315523</v>
      </c>
      <c r="AH1066" s="91">
        <f t="shared" si="670"/>
        <v>6.9414239974503793E-5</v>
      </c>
      <c r="AI1066" s="96">
        <f t="shared" si="671"/>
        <v>1057.9941534828517</v>
      </c>
      <c r="AJ1066" s="5">
        <f t="shared" si="636"/>
        <v>0</v>
      </c>
      <c r="AK1066" s="5">
        <f t="shared" si="639"/>
        <v>0</v>
      </c>
      <c r="AL1066" s="5">
        <f t="shared" si="641"/>
        <v>0</v>
      </c>
      <c r="AM1066" s="95">
        <f t="shared" si="648"/>
        <v>2.8571428571428576E-3</v>
      </c>
      <c r="AN1066" s="95">
        <f t="shared" si="649"/>
        <v>-3.5714285714285726E-3</v>
      </c>
      <c r="AO1066" s="78">
        <f t="shared" si="650"/>
        <v>0.79999999999999982</v>
      </c>
      <c r="AP1066" s="8">
        <f t="shared" si="651"/>
        <v>44.444444444444436</v>
      </c>
      <c r="AQ1066" s="8">
        <f t="shared" si="645"/>
        <v>44.444444444444436</v>
      </c>
      <c r="AR1066" s="8">
        <f t="shared" si="634"/>
        <v>0</v>
      </c>
      <c r="AS1066" s="114">
        <f t="shared" si="640"/>
        <v>0</v>
      </c>
      <c r="AT1066" s="103">
        <f t="shared" si="664"/>
        <v>0.40988152256112953</v>
      </c>
      <c r="AU1066" s="5">
        <f t="shared" si="637"/>
        <v>0.18</v>
      </c>
      <c r="AW1066" s="210">
        <f t="shared" si="638"/>
        <v>0</v>
      </c>
      <c r="AX1066" s="276">
        <f t="shared" si="643"/>
        <v>-4.5440501517060652E-3</v>
      </c>
      <c r="AY1066" s="19">
        <f t="shared" si="665"/>
        <v>-0.67073210494457236</v>
      </c>
    </row>
    <row r="1067" spans="1:51">
      <c r="A1067" s="4">
        <v>39882</v>
      </c>
      <c r="B1067" s="9">
        <f t="shared" si="633"/>
        <v>39882</v>
      </c>
      <c r="C1067" s="5">
        <v>0.17</v>
      </c>
      <c r="D1067" s="5">
        <v>0.17</v>
      </c>
      <c r="E1067" s="5">
        <v>0.17</v>
      </c>
      <c r="F1067" s="5">
        <v>0.17</v>
      </c>
      <c r="G1067" s="6">
        <v>30000</v>
      </c>
      <c r="H1067" s="112">
        <v>0.17</v>
      </c>
      <c r="I1067" s="19">
        <f t="shared" si="652"/>
        <v>-5.5555555555555455E-2</v>
      </c>
      <c r="J1067" s="8">
        <f t="shared" si="653"/>
        <v>0.20276136028425823</v>
      </c>
      <c r="K1067" s="8">
        <f t="shared" si="654"/>
        <v>0.16423863971574176</v>
      </c>
      <c r="L1067" s="8">
        <f t="shared" si="655"/>
        <v>0.1835</v>
      </c>
      <c r="M1067" s="19">
        <f t="shared" si="656"/>
        <v>0.23455333431396036</v>
      </c>
      <c r="N1067" s="19">
        <f t="shared" si="657"/>
        <v>5.9949209364645477E-2</v>
      </c>
      <c r="O1067" s="19">
        <f t="shared" si="658"/>
        <v>2.1304643867604248E-3</v>
      </c>
      <c r="P1067" s="19">
        <f t="shared" si="659"/>
        <v>-8.6380160551206842E-3</v>
      </c>
      <c r="Q1067" s="214"/>
      <c r="R1067" s="305"/>
      <c r="S1067" s="215"/>
      <c r="T1067" t="str">
        <f t="shared" si="660"/>
        <v/>
      </c>
      <c r="U1067" t="str">
        <f t="shared" si="661"/>
        <v/>
      </c>
      <c r="V1067" t="str">
        <f t="shared" si="662"/>
        <v/>
      </c>
      <c r="W1067" t="str">
        <f t="shared" si="663"/>
        <v/>
      </c>
      <c r="X1067" s="10"/>
      <c r="Y1067" s="219">
        <f t="shared" si="642"/>
        <v>1.9780219780219719E-4</v>
      </c>
      <c r="Z1067" s="78">
        <f t="shared" si="644"/>
        <v>0.18237049541389766</v>
      </c>
      <c r="AA1067" s="78">
        <f t="shared" si="667"/>
        <v>0.18498743263806675</v>
      </c>
      <c r="AB1067" s="74">
        <f t="shared" si="635"/>
        <v>1066</v>
      </c>
      <c r="AC1067" s="80">
        <f t="shared" si="646"/>
        <v>-6.6169446127710722E-4</v>
      </c>
      <c r="AD1067" s="79">
        <f t="shared" si="666"/>
        <v>-2.6169372241690858E-3</v>
      </c>
      <c r="AE1067" s="81">
        <f t="shared" si="647"/>
        <v>-1.9552427628919786E-3</v>
      </c>
      <c r="AF1067" s="19">
        <f t="shared" si="669"/>
        <v>-1.414656761732133E-2</v>
      </c>
      <c r="AG1067" s="93">
        <f t="shared" si="668"/>
        <v>-3.9146747709772192</v>
      </c>
      <c r="AH1067" s="91">
        <f t="shared" si="670"/>
        <v>6.3508225530727397E-5</v>
      </c>
      <c r="AI1067" s="96">
        <f t="shared" si="671"/>
        <v>1059.1932625664342</v>
      </c>
      <c r="AJ1067" s="5">
        <f t="shared" si="636"/>
        <v>-9.9999999999999811E-3</v>
      </c>
      <c r="AK1067" s="5">
        <f t="shared" si="639"/>
        <v>0</v>
      </c>
      <c r="AL1067" s="5">
        <f t="shared" si="641"/>
        <v>-9.9999999999999811E-3</v>
      </c>
      <c r="AM1067" s="95">
        <f t="shared" si="648"/>
        <v>2.8571428571428576E-3</v>
      </c>
      <c r="AN1067" s="95">
        <f t="shared" si="649"/>
        <v>-4.2857142857142859E-3</v>
      </c>
      <c r="AO1067" s="78">
        <f t="shared" si="650"/>
        <v>0.66666666666666674</v>
      </c>
      <c r="AP1067" s="8">
        <f t="shared" si="651"/>
        <v>40</v>
      </c>
      <c r="AQ1067" s="8">
        <f t="shared" si="645"/>
        <v>45.45454545454546</v>
      </c>
      <c r="AR1067" s="8">
        <f t="shared" si="634"/>
        <v>0</v>
      </c>
      <c r="AS1067" s="114">
        <f t="shared" si="640"/>
        <v>0</v>
      </c>
      <c r="AT1067" s="103">
        <f t="shared" si="664"/>
        <v>0.39494777750789428</v>
      </c>
      <c r="AU1067" s="5">
        <f t="shared" si="637"/>
        <v>0.17</v>
      </c>
      <c r="AW1067" s="210">
        <f t="shared" si="638"/>
        <v>0</v>
      </c>
      <c r="AX1067" s="276">
        <f t="shared" si="643"/>
        <v>-5.7766296609728131E-3</v>
      </c>
      <c r="AY1067" s="19">
        <f t="shared" si="665"/>
        <v>-0.2712512996371696</v>
      </c>
    </row>
    <row r="1068" spans="1:51">
      <c r="A1068" s="4">
        <v>39883</v>
      </c>
      <c r="B1068" s="9">
        <f t="shared" si="633"/>
        <v>39883</v>
      </c>
      <c r="C1068" s="5">
        <v>0.18</v>
      </c>
      <c r="D1068" s="5">
        <v>0.18</v>
      </c>
      <c r="E1068" s="5">
        <v>0.18</v>
      </c>
      <c r="F1068" s="5">
        <v>0.18</v>
      </c>
      <c r="G1068" s="6">
        <v>72300</v>
      </c>
      <c r="H1068" s="112">
        <v>0.18</v>
      </c>
      <c r="I1068" s="19">
        <f t="shared" si="652"/>
        <v>5.8823529411764594E-2</v>
      </c>
      <c r="J1068" s="8">
        <f t="shared" si="653"/>
        <v>0.20276136028425823</v>
      </c>
      <c r="K1068" s="8">
        <f t="shared" si="654"/>
        <v>0.16423863971574182</v>
      </c>
      <c r="L1068" s="8">
        <f t="shared" si="655"/>
        <v>0.18350000000000002</v>
      </c>
      <c r="M1068" s="19">
        <f t="shared" si="656"/>
        <v>0.23455333431395994</v>
      </c>
      <c r="N1068" s="19">
        <f t="shared" si="657"/>
        <v>-1.7750062494407013E-15</v>
      </c>
      <c r="O1068" s="19">
        <f t="shared" si="658"/>
        <v>0</v>
      </c>
      <c r="P1068" s="19">
        <f t="shared" si="659"/>
        <v>3.3799081219458772E-16</v>
      </c>
      <c r="Q1068" s="214"/>
      <c r="R1068" s="305"/>
      <c r="S1068" s="215"/>
      <c r="T1068" t="str">
        <f t="shared" si="660"/>
        <v/>
      </c>
      <c r="U1068" t="str">
        <f t="shared" si="661"/>
        <v/>
      </c>
      <c r="V1068" t="str">
        <f t="shared" si="662"/>
        <v/>
      </c>
      <c r="W1068" t="str">
        <f t="shared" si="663"/>
        <v/>
      </c>
      <c r="X1068" s="10"/>
      <c r="Y1068" s="219">
        <f t="shared" si="642"/>
        <v>3.9560439560439465E-4</v>
      </c>
      <c r="Z1068" s="78">
        <f t="shared" si="644"/>
        <v>0.18200543912015743</v>
      </c>
      <c r="AA1068" s="78">
        <f t="shared" si="667"/>
        <v>0.18461836262284981</v>
      </c>
      <c r="AB1068" s="74">
        <f t="shared" si="635"/>
        <v>1067</v>
      </c>
      <c r="AC1068" s="80">
        <f t="shared" si="646"/>
        <v>-5.261445918403186E-4</v>
      </c>
      <c r="AD1068" s="79">
        <f t="shared" si="666"/>
        <v>-2.6129235026923769E-3</v>
      </c>
      <c r="AE1068" s="81">
        <f t="shared" si="647"/>
        <v>-2.0867789108520583E-3</v>
      </c>
      <c r="AF1068" s="19">
        <f t="shared" si="669"/>
        <v>-1.4153107337595795E-2</v>
      </c>
      <c r="AG1068" s="93">
        <f t="shared" si="668"/>
        <v>-0.20485265839337663</v>
      </c>
      <c r="AH1068" s="91">
        <f t="shared" si="670"/>
        <v>6.8181483984979931E-5</v>
      </c>
      <c r="AI1068" s="96">
        <f t="shared" si="671"/>
        <v>1060.3064674745769</v>
      </c>
      <c r="AJ1068" s="5">
        <f t="shared" si="636"/>
        <v>9.9999999999999811E-3</v>
      </c>
      <c r="AK1068" s="5">
        <f t="shared" si="639"/>
        <v>9.9999999999999811E-3</v>
      </c>
      <c r="AL1068" s="5">
        <f t="shared" si="641"/>
        <v>0</v>
      </c>
      <c r="AM1068" s="95">
        <f t="shared" si="648"/>
        <v>3.5714285714285704E-3</v>
      </c>
      <c r="AN1068" s="95">
        <f t="shared" si="649"/>
        <v>-4.2857142857142859E-3</v>
      </c>
      <c r="AO1068" s="78">
        <f t="shared" si="650"/>
        <v>0.83333333333333304</v>
      </c>
      <c r="AP1068" s="8">
        <f t="shared" si="651"/>
        <v>45.454545454545446</v>
      </c>
      <c r="AQ1068" s="8">
        <f t="shared" si="645"/>
        <v>45.454545454545446</v>
      </c>
      <c r="AR1068" s="8">
        <f t="shared" si="634"/>
        <v>0</v>
      </c>
      <c r="AS1068" s="114">
        <f t="shared" si="640"/>
        <v>0</v>
      </c>
      <c r="AT1068" s="103">
        <f t="shared" si="664"/>
        <v>0.3630679915150164</v>
      </c>
      <c r="AU1068" s="5">
        <f t="shared" si="637"/>
        <v>0.18</v>
      </c>
      <c r="AW1068" s="210">
        <f t="shared" si="638"/>
        <v>0</v>
      </c>
      <c r="AX1068" s="276">
        <f t="shared" si="643"/>
        <v>-6.8548750038532483E-3</v>
      </c>
      <c r="AY1068" s="19">
        <f t="shared" si="665"/>
        <v>-0.18665647724747053</v>
      </c>
    </row>
    <row r="1069" spans="1:51">
      <c r="A1069" s="4">
        <v>39884</v>
      </c>
      <c r="B1069" s="9">
        <f t="shared" si="633"/>
        <v>39884</v>
      </c>
      <c r="C1069" s="5">
        <v>0.19</v>
      </c>
      <c r="D1069" s="5">
        <v>0.19</v>
      </c>
      <c r="E1069" s="5">
        <v>0.19</v>
      </c>
      <c r="F1069" s="5">
        <v>0.19</v>
      </c>
      <c r="G1069" s="6">
        <v>69400</v>
      </c>
      <c r="H1069" s="112">
        <v>0.19</v>
      </c>
      <c r="I1069" s="19">
        <f t="shared" si="652"/>
        <v>5.5555555555555608E-2</v>
      </c>
      <c r="J1069" s="8">
        <f t="shared" si="653"/>
        <v>0.20291195263952197</v>
      </c>
      <c r="K1069" s="8">
        <f t="shared" si="654"/>
        <v>0.16608804736047802</v>
      </c>
      <c r="L1069" s="8">
        <f t="shared" si="655"/>
        <v>0.1845</v>
      </c>
      <c r="M1069" s="19">
        <f t="shared" si="656"/>
        <v>0.2217131567518596</v>
      </c>
      <c r="N1069" s="19">
        <f t="shared" si="657"/>
        <v>-5.4743103949710666E-2</v>
      </c>
      <c r="O1069" s="19">
        <f t="shared" si="658"/>
        <v>7.4270736324031045E-4</v>
      </c>
      <c r="P1069" s="19">
        <f t="shared" si="659"/>
        <v>1.1260490515125387E-2</v>
      </c>
      <c r="Q1069" s="214"/>
      <c r="R1069" s="305"/>
      <c r="S1069" s="215"/>
      <c r="T1069" t="str">
        <f t="shared" si="660"/>
        <v/>
      </c>
      <c r="U1069" t="str">
        <f t="shared" si="661"/>
        <v/>
      </c>
      <c r="V1069" t="str">
        <f t="shared" si="662"/>
        <v/>
      </c>
      <c r="W1069" t="str">
        <f t="shared" si="663"/>
        <v/>
      </c>
      <c r="X1069" s="10"/>
      <c r="Y1069" s="219">
        <f t="shared" si="642"/>
        <v>2.6373626373626306E-4</v>
      </c>
      <c r="Z1069" s="78">
        <f t="shared" si="644"/>
        <v>0.18323660149565318</v>
      </c>
      <c r="AA1069" s="78">
        <f t="shared" si="667"/>
        <v>0.18501660378875892</v>
      </c>
      <c r="AB1069" s="74">
        <f t="shared" si="635"/>
        <v>1068</v>
      </c>
      <c r="AC1069" s="80">
        <f t="shared" si="646"/>
        <v>2.4542129419705735E-4</v>
      </c>
      <c r="AD1069" s="79">
        <f t="shared" si="666"/>
        <v>-1.7800022931057369E-3</v>
      </c>
      <c r="AE1069" s="81">
        <f t="shared" si="647"/>
        <v>-2.0254235873027942E-3</v>
      </c>
      <c r="AF1069" s="19">
        <f t="shared" si="669"/>
        <v>-9.6207705506152243E-3</v>
      </c>
      <c r="AG1069" s="93">
        <f t="shared" si="668"/>
        <v>-1.4664521844435134</v>
      </c>
      <c r="AH1069" s="91">
        <f t="shared" si="670"/>
        <v>5.7985595701491812E-5</v>
      </c>
      <c r="AI1069" s="96">
        <f t="shared" si="671"/>
        <v>1061.2983196339001</v>
      </c>
      <c r="AJ1069" s="5">
        <f t="shared" si="636"/>
        <v>1.0000000000000009E-2</v>
      </c>
      <c r="AK1069" s="5">
        <f t="shared" si="639"/>
        <v>1.0000000000000009E-2</v>
      </c>
      <c r="AL1069" s="5">
        <f t="shared" si="641"/>
        <v>0</v>
      </c>
      <c r="AM1069" s="95">
        <f t="shared" si="648"/>
        <v>4.2857142857142859E-3</v>
      </c>
      <c r="AN1069" s="95">
        <f t="shared" si="649"/>
        <v>-2.8571428571428576E-3</v>
      </c>
      <c r="AO1069" s="78">
        <f t="shared" si="650"/>
        <v>1.4999999999999998</v>
      </c>
      <c r="AP1069" s="8">
        <f t="shared" si="651"/>
        <v>60</v>
      </c>
      <c r="AQ1069" s="8">
        <f t="shared" si="645"/>
        <v>49.999999999999993</v>
      </c>
      <c r="AR1069" s="8">
        <f t="shared" si="634"/>
        <v>0</v>
      </c>
      <c r="AS1069" s="114">
        <f t="shared" si="640"/>
        <v>0</v>
      </c>
      <c r="AT1069" s="103">
        <f t="shared" si="664"/>
        <v>0.33695990052844282</v>
      </c>
      <c r="AU1069" s="5">
        <f t="shared" si="637"/>
        <v>0.19</v>
      </c>
      <c r="AW1069" s="210">
        <f t="shared" si="638"/>
        <v>0</v>
      </c>
      <c r="AX1069" s="276">
        <f t="shared" si="643"/>
        <v>-7.6620273941299007E-3</v>
      </c>
      <c r="AY1069" s="19">
        <f t="shared" si="665"/>
        <v>-0.11774866643417094</v>
      </c>
    </row>
    <row r="1070" spans="1:51">
      <c r="A1070" s="4">
        <v>39885</v>
      </c>
      <c r="B1070" s="9">
        <f t="shared" si="633"/>
        <v>39885</v>
      </c>
      <c r="C1070" s="5">
        <v>0.17</v>
      </c>
      <c r="D1070" s="5">
        <v>0.19</v>
      </c>
      <c r="E1070" s="5">
        <v>0.17</v>
      </c>
      <c r="F1070" s="5">
        <v>0.17</v>
      </c>
      <c r="G1070" s="6">
        <v>0</v>
      </c>
      <c r="H1070" s="112">
        <v>0.17</v>
      </c>
      <c r="I1070" s="19">
        <f t="shared" si="652"/>
        <v>-0.10526315789473679</v>
      </c>
      <c r="J1070" s="8">
        <f t="shared" si="653"/>
        <v>0.20099999999999998</v>
      </c>
      <c r="K1070" s="8">
        <f t="shared" si="654"/>
        <v>0.16500000000000001</v>
      </c>
      <c r="L1070" s="8">
        <f t="shared" si="655"/>
        <v>0.183</v>
      </c>
      <c r="M1070" s="19">
        <f t="shared" si="656"/>
        <v>0.21818181818181803</v>
      </c>
      <c r="N1070" s="19">
        <f t="shared" si="657"/>
        <v>-1.5927510219855032E-2</v>
      </c>
      <c r="O1070" s="19">
        <f t="shared" si="658"/>
        <v>-9.4225727693755725E-3</v>
      </c>
      <c r="P1070" s="19">
        <f t="shared" si="659"/>
        <v>-6.5510274686806074E-3</v>
      </c>
      <c r="Q1070" s="214"/>
      <c r="R1070" s="305"/>
      <c r="S1070" s="215"/>
      <c r="T1070" t="str">
        <f t="shared" si="660"/>
        <v/>
      </c>
      <c r="U1070" t="str">
        <f t="shared" si="661"/>
        <v/>
      </c>
      <c r="V1070" t="str">
        <f t="shared" si="662"/>
        <v/>
      </c>
      <c r="W1070" t="str">
        <f t="shared" si="663"/>
        <v/>
      </c>
      <c r="X1070" s="10"/>
      <c r="Y1070" s="219">
        <f t="shared" si="642"/>
        <v>-5.2747252747252754E-4</v>
      </c>
      <c r="Z1070" s="78">
        <f t="shared" si="644"/>
        <v>0.18119816486532259</v>
      </c>
      <c r="AA1070" s="78">
        <f t="shared" si="667"/>
        <v>0.18390537510839075</v>
      </c>
      <c r="AB1070" s="74">
        <f t="shared" si="635"/>
        <v>1069</v>
      </c>
      <c r="AC1070" s="80">
        <f t="shared" si="646"/>
        <v>-5.454293246122963E-4</v>
      </c>
      <c r="AD1070" s="79">
        <f t="shared" si="666"/>
        <v>-2.7072102430681644E-3</v>
      </c>
      <c r="AE1070" s="81">
        <f t="shared" si="647"/>
        <v>-2.1617809184558681E-3</v>
      </c>
      <c r="AF1070" s="19">
        <f t="shared" si="669"/>
        <v>-1.4720669482730344E-2</v>
      </c>
      <c r="AG1070" s="93">
        <f t="shared" si="668"/>
        <v>-3.2224205376993571</v>
      </c>
      <c r="AH1070" s="91">
        <f t="shared" si="670"/>
        <v>-3.3243517002747195E-6</v>
      </c>
      <c r="AI1070" s="96">
        <f t="shared" si="671"/>
        <v>1062.5147418440818</v>
      </c>
      <c r="AJ1070" s="5">
        <f t="shared" si="636"/>
        <v>-1.999999999999999E-2</v>
      </c>
      <c r="AK1070" s="5">
        <f t="shared" si="639"/>
        <v>0</v>
      </c>
      <c r="AL1070" s="5">
        <f t="shared" si="641"/>
        <v>-1.999999999999999E-2</v>
      </c>
      <c r="AM1070" s="95">
        <f t="shared" si="648"/>
        <v>4.2857142857142859E-3</v>
      </c>
      <c r="AN1070" s="95">
        <f t="shared" si="649"/>
        <v>-4.2857142857142859E-3</v>
      </c>
      <c r="AO1070" s="78">
        <f t="shared" si="650"/>
        <v>1</v>
      </c>
      <c r="AP1070" s="8">
        <f t="shared" si="651"/>
        <v>50</v>
      </c>
      <c r="AQ1070" s="8">
        <f t="shared" si="645"/>
        <v>45.45454545454546</v>
      </c>
      <c r="AR1070" s="8">
        <f t="shared" si="634"/>
        <v>-1</v>
      </c>
      <c r="AS1070" s="114">
        <f t="shared" si="640"/>
        <v>0</v>
      </c>
      <c r="AT1070" s="103">
        <f t="shared" si="664"/>
        <v>0.24637851843128039</v>
      </c>
      <c r="AU1070" s="5">
        <f t="shared" si="637"/>
        <v>0.17</v>
      </c>
      <c r="AW1070" s="210">
        <f t="shared" si="638"/>
        <v>0.11764705882352934</v>
      </c>
      <c r="AX1070" s="276">
        <f t="shared" si="643"/>
        <v>-7.8409399084337777E-3</v>
      </c>
      <c r="AY1070" s="19">
        <f t="shared" si="665"/>
        <v>-2.3350544849388963E-2</v>
      </c>
    </row>
    <row r="1071" spans="1:51">
      <c r="A1071" s="4">
        <v>39888</v>
      </c>
      <c r="B1071" s="9">
        <f t="shared" si="633"/>
        <v>39888</v>
      </c>
      <c r="C1071" s="5">
        <v>0.17</v>
      </c>
      <c r="D1071" s="5">
        <v>0.19</v>
      </c>
      <c r="E1071" s="5">
        <v>0.17</v>
      </c>
      <c r="F1071" s="5">
        <v>0.17</v>
      </c>
      <c r="G1071" s="6">
        <v>0</v>
      </c>
      <c r="H1071" s="112">
        <v>0.17</v>
      </c>
      <c r="I1071" s="19">
        <f t="shared" si="652"/>
        <v>0</v>
      </c>
      <c r="J1071" s="8">
        <f t="shared" si="653"/>
        <v>0.20054723699099139</v>
      </c>
      <c r="K1071" s="8">
        <f t="shared" si="654"/>
        <v>0.1634527630090086</v>
      </c>
      <c r="L1071" s="8">
        <f t="shared" si="655"/>
        <v>0.182</v>
      </c>
      <c r="M1071" s="19">
        <f t="shared" si="656"/>
        <v>0.22694308312144193</v>
      </c>
      <c r="N1071" s="19">
        <f t="shared" si="657"/>
        <v>4.015579763994289E-2</v>
      </c>
      <c r="O1071" s="19">
        <f t="shared" si="658"/>
        <v>-2.2525522836248477E-3</v>
      </c>
      <c r="P1071" s="19">
        <f t="shared" si="659"/>
        <v>-9.3771938847964087E-3</v>
      </c>
      <c r="Q1071" s="214"/>
      <c r="R1071" s="305"/>
      <c r="S1071" s="215"/>
      <c r="T1071" t="str">
        <f t="shared" si="660"/>
        <v/>
      </c>
      <c r="U1071" t="str">
        <f t="shared" si="661"/>
        <v/>
      </c>
      <c r="V1071" t="str">
        <f t="shared" si="662"/>
        <v/>
      </c>
      <c r="W1071" t="str">
        <f t="shared" si="663"/>
        <v/>
      </c>
      <c r="X1071" s="10"/>
      <c r="Y1071" s="219">
        <f t="shared" si="642"/>
        <v>-1.3186813186813182E-3</v>
      </c>
      <c r="Z1071" s="78">
        <f t="shared" si="644"/>
        <v>0.1794736474760629</v>
      </c>
      <c r="AA1071" s="78">
        <f t="shared" si="667"/>
        <v>0.18287637735036982</v>
      </c>
      <c r="AB1071" s="74">
        <f t="shared" si="635"/>
        <v>1070</v>
      </c>
      <c r="AC1071" s="80">
        <f t="shared" si="646"/>
        <v>-9.9275916468084596E-4</v>
      </c>
      <c r="AD1071" s="79">
        <f t="shared" si="666"/>
        <v>-3.4027298743069256E-3</v>
      </c>
      <c r="AE1071" s="81">
        <f t="shared" si="647"/>
        <v>-2.4099707096260797E-3</v>
      </c>
      <c r="AF1071" s="19">
        <f t="shared" si="669"/>
        <v>-1.8606721784452739E-2</v>
      </c>
      <c r="AG1071" s="93">
        <f t="shared" si="668"/>
        <v>0.82014262872008581</v>
      </c>
      <c r="AH1071" s="91">
        <f t="shared" si="670"/>
        <v>-9.3445815307389741E-5</v>
      </c>
      <c r="AI1071" s="96">
        <f t="shared" si="671"/>
        <v>1064.0350137984749</v>
      </c>
      <c r="AJ1071" s="5">
        <f t="shared" si="636"/>
        <v>0</v>
      </c>
      <c r="AK1071" s="5">
        <f t="shared" si="639"/>
        <v>0</v>
      </c>
      <c r="AL1071" s="5">
        <f t="shared" si="641"/>
        <v>0</v>
      </c>
      <c r="AM1071" s="95">
        <f t="shared" si="648"/>
        <v>4.2857142857142859E-3</v>
      </c>
      <c r="AN1071" s="95">
        <f t="shared" si="649"/>
        <v>-4.2857142857142859E-3</v>
      </c>
      <c r="AO1071" s="78">
        <f t="shared" si="650"/>
        <v>1</v>
      </c>
      <c r="AP1071" s="8">
        <f t="shared" si="651"/>
        <v>50</v>
      </c>
      <c r="AQ1071" s="8">
        <f t="shared" si="645"/>
        <v>45.45454545454546</v>
      </c>
      <c r="AR1071" s="8">
        <f t="shared" si="634"/>
        <v>-1</v>
      </c>
      <c r="AS1071" s="114">
        <f t="shared" si="640"/>
        <v>0</v>
      </c>
      <c r="AT1071" s="103">
        <f t="shared" si="664"/>
        <v>0.35609943618657119</v>
      </c>
      <c r="AU1071" s="5">
        <f t="shared" si="637"/>
        <v>0.17</v>
      </c>
      <c r="AW1071" s="210">
        <f t="shared" si="638"/>
        <v>0.11764705882352934</v>
      </c>
      <c r="AX1071" s="276">
        <f t="shared" si="643"/>
        <v>-6.9912822029139935E-3</v>
      </c>
      <c r="AY1071" s="19">
        <f t="shared" si="665"/>
        <v>0.10836171625367076</v>
      </c>
    </row>
    <row r="1072" spans="1:51">
      <c r="A1072" s="4">
        <v>39889</v>
      </c>
      <c r="B1072" s="9">
        <f t="shared" si="633"/>
        <v>39889</v>
      </c>
      <c r="C1072" s="5">
        <v>0.17</v>
      </c>
      <c r="D1072" s="5">
        <v>0.17</v>
      </c>
      <c r="E1072" s="5">
        <v>0.17</v>
      </c>
      <c r="F1072" s="5">
        <v>0.17</v>
      </c>
      <c r="G1072" s="6">
        <v>10000</v>
      </c>
      <c r="H1072" s="112">
        <v>0.17</v>
      </c>
      <c r="I1072" s="19">
        <f t="shared" si="652"/>
        <v>0</v>
      </c>
      <c r="J1072" s="8">
        <f t="shared" si="653"/>
        <v>0.19986796226411319</v>
      </c>
      <c r="K1072" s="8">
        <f t="shared" si="654"/>
        <v>0.1621320377358868</v>
      </c>
      <c r="L1072" s="8">
        <f t="shared" si="655"/>
        <v>0.18099999999999999</v>
      </c>
      <c r="M1072" s="19">
        <f t="shared" si="656"/>
        <v>0.2327481049100131</v>
      </c>
      <c r="N1072" s="19">
        <f t="shared" si="657"/>
        <v>2.5579196813259063E-2</v>
      </c>
      <c r="O1072" s="19">
        <f t="shared" si="658"/>
        <v>-3.3871058862242872E-3</v>
      </c>
      <c r="P1072" s="19">
        <f t="shared" si="659"/>
        <v>-8.0801648672589703E-3</v>
      </c>
      <c r="Q1072" s="214"/>
      <c r="R1072" s="305"/>
      <c r="S1072" s="215"/>
      <c r="T1072" t="str">
        <f t="shared" si="660"/>
        <v/>
      </c>
      <c r="U1072" t="str">
        <f t="shared" si="661"/>
        <v/>
      </c>
      <c r="V1072" t="str">
        <f t="shared" si="662"/>
        <v/>
      </c>
      <c r="W1072" t="str">
        <f t="shared" si="663"/>
        <v/>
      </c>
      <c r="X1072" s="10"/>
      <c r="Y1072" s="219">
        <f t="shared" si="642"/>
        <v>-1.7802197802197796E-3</v>
      </c>
      <c r="Z1072" s="78">
        <f t="shared" si="644"/>
        <v>0.1780147057647492</v>
      </c>
      <c r="AA1072" s="78">
        <f t="shared" si="667"/>
        <v>0.18192352542644247</v>
      </c>
      <c r="AB1072" s="74">
        <f t="shared" si="635"/>
        <v>1071</v>
      </c>
      <c r="AC1072" s="80">
        <f t="shared" si="646"/>
        <v>-1.1990791616537473E-3</v>
      </c>
      <c r="AD1072" s="79">
        <f t="shared" si="666"/>
        <v>-3.9088196616932636E-3</v>
      </c>
      <c r="AE1072" s="81">
        <f t="shared" si="647"/>
        <v>-2.7097405000395163E-3</v>
      </c>
      <c r="AF1072" s="19">
        <f t="shared" si="669"/>
        <v>-2.1486059334716031E-2</v>
      </c>
      <c r="AG1072" s="93">
        <f t="shared" si="668"/>
        <v>0.20782482228630894</v>
      </c>
      <c r="AH1072" s="91">
        <f t="shared" si="670"/>
        <v>-1.7558630409267431E-4</v>
      </c>
      <c r="AI1072" s="96">
        <f t="shared" si="671"/>
        <v>1065.3879977249983</v>
      </c>
      <c r="AJ1072" s="5">
        <f t="shared" si="636"/>
        <v>0</v>
      </c>
      <c r="AK1072" s="5">
        <f t="shared" si="639"/>
        <v>0</v>
      </c>
      <c r="AL1072" s="5">
        <f t="shared" si="641"/>
        <v>0</v>
      </c>
      <c r="AM1072" s="95">
        <f t="shared" si="648"/>
        <v>3.5714285714285726E-3</v>
      </c>
      <c r="AN1072" s="95">
        <f t="shared" si="649"/>
        <v>-4.2857142857142859E-3</v>
      </c>
      <c r="AO1072" s="78">
        <f t="shared" si="650"/>
        <v>0.83333333333333359</v>
      </c>
      <c r="AP1072" s="8">
        <f t="shared" si="651"/>
        <v>45.45454545454546</v>
      </c>
      <c r="AQ1072" s="8">
        <f t="shared" si="645"/>
        <v>45.45454545454546</v>
      </c>
      <c r="AR1072" s="8">
        <f t="shared" si="634"/>
        <v>0</v>
      </c>
      <c r="AS1072" s="114">
        <f t="shared" si="640"/>
        <v>0</v>
      </c>
      <c r="AT1072" s="103">
        <f t="shared" si="664"/>
        <v>0.35738168724279856</v>
      </c>
      <c r="AU1072" s="5">
        <f t="shared" si="637"/>
        <v>0.17</v>
      </c>
      <c r="AW1072" s="210">
        <f t="shared" si="638"/>
        <v>0</v>
      </c>
      <c r="AX1072" s="276">
        <f t="shared" si="643"/>
        <v>-5.606054167096336E-3</v>
      </c>
      <c r="AY1072" s="19">
        <f t="shared" si="665"/>
        <v>0.19813647849035318</v>
      </c>
    </row>
    <row r="1073" spans="1:51">
      <c r="A1073" s="4">
        <v>39890</v>
      </c>
      <c r="B1073" s="9">
        <f t="shared" si="633"/>
        <v>39890</v>
      </c>
      <c r="C1073" s="5">
        <v>0.17</v>
      </c>
      <c r="D1073" s="5">
        <v>0.18</v>
      </c>
      <c r="E1073" s="5">
        <v>0.17</v>
      </c>
      <c r="F1073" s="5">
        <v>0.17</v>
      </c>
      <c r="G1073" s="6">
        <v>103800</v>
      </c>
      <c r="H1073" s="112">
        <v>0.17</v>
      </c>
      <c r="I1073" s="19">
        <f t="shared" si="652"/>
        <v>0</v>
      </c>
      <c r="J1073" s="8">
        <f t="shared" si="653"/>
        <v>0.19897366596101027</v>
      </c>
      <c r="K1073" s="8">
        <f t="shared" si="654"/>
        <v>0.16102633403898972</v>
      </c>
      <c r="L1073" s="8">
        <f t="shared" si="655"/>
        <v>0.18</v>
      </c>
      <c r="M1073" s="19">
        <f t="shared" si="656"/>
        <v>0.23565916810123902</v>
      </c>
      <c r="N1073" s="19">
        <f t="shared" si="657"/>
        <v>1.2507355075356741E-2</v>
      </c>
      <c r="O1073" s="19">
        <f t="shared" si="658"/>
        <v>-4.4744354871700904E-3</v>
      </c>
      <c r="P1073" s="19">
        <f t="shared" si="659"/>
        <v>-6.8197730216545682E-3</v>
      </c>
      <c r="Q1073" s="214"/>
      <c r="R1073" s="305"/>
      <c r="S1073" s="215"/>
      <c r="T1073" t="str">
        <f t="shared" si="660"/>
        <v/>
      </c>
      <c r="U1073" t="str">
        <f t="shared" si="661"/>
        <v/>
      </c>
      <c r="V1073" t="str">
        <f t="shared" si="662"/>
        <v/>
      </c>
      <c r="W1073" t="str">
        <f t="shared" si="663"/>
        <v/>
      </c>
      <c r="X1073" s="10"/>
      <c r="Y1073" s="219">
        <f t="shared" si="642"/>
        <v>-1.8681318681318673E-3</v>
      </c>
      <c r="Z1073" s="78">
        <f t="shared" si="644"/>
        <v>0.17678044107697782</v>
      </c>
      <c r="AA1073" s="78">
        <f t="shared" si="667"/>
        <v>0.18104118454488571</v>
      </c>
      <c r="AB1073" s="74">
        <f t="shared" si="635"/>
        <v>1072</v>
      </c>
      <c r="AC1073" s="80">
        <f t="shared" si="646"/>
        <v>-1.2408023742946995E-3</v>
      </c>
      <c r="AD1073" s="79">
        <f t="shared" si="666"/>
        <v>-4.2607434679078904E-3</v>
      </c>
      <c r="AE1073" s="81">
        <f t="shared" si="647"/>
        <v>-3.0199410936131909E-3</v>
      </c>
      <c r="AF1073" s="19">
        <f t="shared" si="669"/>
        <v>-2.3534664107610941E-2</v>
      </c>
      <c r="AG1073" s="93">
        <f t="shared" si="668"/>
        <v>3.4796045144682784E-2</v>
      </c>
      <c r="AH1073" s="91">
        <f t="shared" si="670"/>
        <v>-2.2410544756563754E-4</v>
      </c>
      <c r="AI1073" s="96">
        <f t="shared" si="671"/>
        <v>1066.0908813132412</v>
      </c>
      <c r="AJ1073" s="5">
        <f t="shared" si="636"/>
        <v>0</v>
      </c>
      <c r="AK1073" s="5">
        <f t="shared" si="639"/>
        <v>0</v>
      </c>
      <c r="AL1073" s="5">
        <f t="shared" si="641"/>
        <v>0</v>
      </c>
      <c r="AM1073" s="95">
        <f t="shared" si="648"/>
        <v>2.8571428571428576E-3</v>
      </c>
      <c r="AN1073" s="95">
        <f t="shared" si="649"/>
        <v>-4.2857142857142859E-3</v>
      </c>
      <c r="AO1073" s="78">
        <f t="shared" si="650"/>
        <v>0.66666666666666674</v>
      </c>
      <c r="AP1073" s="8">
        <f t="shared" si="651"/>
        <v>40</v>
      </c>
      <c r="AQ1073" s="8">
        <f t="shared" si="645"/>
        <v>45.45454545454546</v>
      </c>
      <c r="AR1073" s="8">
        <f t="shared" si="634"/>
        <v>-1</v>
      </c>
      <c r="AS1073" s="114">
        <f t="shared" si="640"/>
        <v>-103800</v>
      </c>
      <c r="AT1073" s="103">
        <f t="shared" si="664"/>
        <v>0.20691704302353242</v>
      </c>
      <c r="AU1073" s="5">
        <f t="shared" si="637"/>
        <v>0.17</v>
      </c>
      <c r="AW1073" s="210">
        <f t="shared" si="638"/>
        <v>5.8823529411764594E-2</v>
      </c>
      <c r="AX1073" s="276">
        <f t="shared" si="643"/>
        <v>-4.279931483344818E-3</v>
      </c>
      <c r="AY1073" s="19">
        <f t="shared" si="665"/>
        <v>0.23655188555525233</v>
      </c>
    </row>
    <row r="1074" spans="1:51">
      <c r="A1074" s="4">
        <v>39891</v>
      </c>
      <c r="B1074" s="9">
        <f t="shared" si="633"/>
        <v>39891</v>
      </c>
      <c r="C1074" s="5">
        <v>0.17</v>
      </c>
      <c r="D1074" s="5">
        <v>0.2</v>
      </c>
      <c r="E1074" s="5">
        <v>0.17</v>
      </c>
      <c r="F1074" s="5">
        <v>0.19</v>
      </c>
      <c r="G1074" s="6">
        <v>125000</v>
      </c>
      <c r="H1074" s="112">
        <v>0.19</v>
      </c>
      <c r="I1074" s="19">
        <f t="shared" si="652"/>
        <v>0.11764705882352934</v>
      </c>
      <c r="J1074" s="8">
        <f t="shared" si="653"/>
        <v>0.19897366596101027</v>
      </c>
      <c r="K1074" s="8">
        <f t="shared" si="654"/>
        <v>0.16102633403898972</v>
      </c>
      <c r="L1074" s="8">
        <f t="shared" si="655"/>
        <v>0.18</v>
      </c>
      <c r="M1074" s="19">
        <f t="shared" si="656"/>
        <v>0.23565916810123902</v>
      </c>
      <c r="N1074" s="19">
        <f t="shared" si="657"/>
        <v>0</v>
      </c>
      <c r="O1074" s="19">
        <f t="shared" si="658"/>
        <v>0</v>
      </c>
      <c r="P1074" s="19">
        <f t="shared" si="659"/>
        <v>0</v>
      </c>
      <c r="Q1074" s="214"/>
      <c r="R1074" s="305"/>
      <c r="S1074" s="215"/>
      <c r="T1074" t="str">
        <f t="shared" si="660"/>
        <v/>
      </c>
      <c r="U1074" t="str">
        <f t="shared" si="661"/>
        <v>BrokeBandUpper</v>
      </c>
      <c r="V1074" t="str">
        <f t="shared" si="662"/>
        <v/>
      </c>
      <c r="W1074" t="str">
        <f t="shared" si="663"/>
        <v/>
      </c>
      <c r="X1074" s="10"/>
      <c r="Y1074" s="219">
        <f t="shared" si="642"/>
        <v>-9.670329670329659E-4</v>
      </c>
      <c r="Z1074" s="78">
        <f t="shared" si="644"/>
        <v>0.17881625315112323</v>
      </c>
      <c r="AA1074" s="78">
        <f t="shared" si="667"/>
        <v>0.18170413688856418</v>
      </c>
      <c r="AB1074" s="74">
        <f t="shared" si="635"/>
        <v>1073</v>
      </c>
      <c r="AC1074" s="80">
        <f t="shared" si="646"/>
        <v>1.0564588493779331E-4</v>
      </c>
      <c r="AD1074" s="79">
        <f t="shared" si="666"/>
        <v>-2.8878837374409494E-3</v>
      </c>
      <c r="AE1074" s="81">
        <f t="shared" si="647"/>
        <v>-2.9935296223787427E-3</v>
      </c>
      <c r="AF1074" s="19">
        <f t="shared" si="669"/>
        <v>-1.5893329601031788E-2</v>
      </c>
      <c r="AG1074" s="93">
        <f t="shared" si="668"/>
        <v>-1.0851432001795167</v>
      </c>
      <c r="AH1074" s="91">
        <f t="shared" si="670"/>
        <v>-1.8520181722219594E-4</v>
      </c>
      <c r="AI1074" s="96">
        <f t="shared" si="671"/>
        <v>1066.7230386726442</v>
      </c>
      <c r="AJ1074" s="5">
        <f t="shared" si="636"/>
        <v>1.999999999999999E-2</v>
      </c>
      <c r="AK1074" s="5">
        <f t="shared" si="639"/>
        <v>1.999999999999999E-2</v>
      </c>
      <c r="AL1074" s="5">
        <f t="shared" si="641"/>
        <v>0</v>
      </c>
      <c r="AM1074" s="95">
        <f t="shared" si="648"/>
        <v>3.5714285714285704E-3</v>
      </c>
      <c r="AN1074" s="95">
        <f t="shared" si="649"/>
        <v>-4.2857142857142859E-3</v>
      </c>
      <c r="AO1074" s="78">
        <f t="shared" si="650"/>
        <v>0.83333333333333304</v>
      </c>
      <c r="AP1074" s="8">
        <f t="shared" si="651"/>
        <v>45.454545454545446</v>
      </c>
      <c r="AQ1074" s="8">
        <f t="shared" si="645"/>
        <v>51.020408163265301</v>
      </c>
      <c r="AR1074" s="8">
        <f t="shared" si="634"/>
        <v>0.3333333333333327</v>
      </c>
      <c r="AS1074" s="114">
        <f t="shared" si="640"/>
        <v>41666.666666666591</v>
      </c>
      <c r="AT1074" s="103">
        <f t="shared" si="664"/>
        <v>0.22515565758809014</v>
      </c>
      <c r="AU1074" s="5">
        <f t="shared" si="637"/>
        <v>0.19</v>
      </c>
      <c r="AW1074" s="210">
        <f t="shared" si="638"/>
        <v>0.1764705882352941</v>
      </c>
      <c r="AX1074" s="276">
        <f t="shared" si="643"/>
        <v>-2.9805421816786162E-3</v>
      </c>
      <c r="AY1074" s="19">
        <f t="shared" si="665"/>
        <v>0.30360049143840812</v>
      </c>
    </row>
    <row r="1075" spans="1:51">
      <c r="A1075" s="4">
        <v>39892</v>
      </c>
      <c r="B1075" s="9">
        <f t="shared" si="633"/>
        <v>39892</v>
      </c>
      <c r="C1075" s="5">
        <v>0.19</v>
      </c>
      <c r="D1075" s="5">
        <v>0.19</v>
      </c>
      <c r="E1075" s="5">
        <v>0.19</v>
      </c>
      <c r="F1075" s="5">
        <v>0.19</v>
      </c>
      <c r="G1075" s="6">
        <v>30200</v>
      </c>
      <c r="H1075" s="112">
        <v>0.19</v>
      </c>
      <c r="I1075" s="19">
        <f t="shared" si="652"/>
        <v>0</v>
      </c>
      <c r="J1075" s="8">
        <f t="shared" si="653"/>
        <v>0.19986796226411316</v>
      </c>
      <c r="K1075" s="8">
        <f t="shared" si="654"/>
        <v>0.16213203773588677</v>
      </c>
      <c r="L1075" s="8">
        <f t="shared" si="655"/>
        <v>0.18099999999999997</v>
      </c>
      <c r="M1075" s="19">
        <f t="shared" si="656"/>
        <v>0.23274810491001313</v>
      </c>
      <c r="N1075" s="19">
        <f t="shared" si="657"/>
        <v>-1.2352853549815201E-2</v>
      </c>
      <c r="O1075" s="19">
        <f t="shared" si="658"/>
        <v>4.4945460434856433E-3</v>
      </c>
      <c r="P1075" s="19">
        <f t="shared" si="659"/>
        <v>6.8666016865870311E-3</v>
      </c>
      <c r="Q1075" s="214"/>
      <c r="R1075" s="305"/>
      <c r="S1075" s="215"/>
      <c r="T1075" t="str">
        <f t="shared" si="660"/>
        <v/>
      </c>
      <c r="U1075" t="str">
        <f t="shared" si="661"/>
        <v/>
      </c>
      <c r="V1075" t="str">
        <f t="shared" si="662"/>
        <v/>
      </c>
      <c r="W1075" t="str">
        <f t="shared" si="663"/>
        <v/>
      </c>
      <c r="X1075" s="10"/>
      <c r="Y1075" s="219">
        <f t="shared" si="642"/>
        <v>-3.5164835164835066E-4</v>
      </c>
      <c r="Z1075" s="78">
        <f t="shared" si="644"/>
        <v>0.18053855016585024</v>
      </c>
      <c r="AA1075" s="78">
        <f t="shared" si="667"/>
        <v>0.18231803075881042</v>
      </c>
      <c r="AB1075" s="74">
        <f t="shared" si="635"/>
        <v>1074</v>
      </c>
      <c r="AC1075" s="80">
        <f t="shared" si="646"/>
        <v>9.7123922353484953E-4</v>
      </c>
      <c r="AD1075" s="79">
        <f t="shared" si="666"/>
        <v>-1.7794805929601809E-3</v>
      </c>
      <c r="AE1075" s="81">
        <f t="shared" si="647"/>
        <v>-2.7507198164950304E-3</v>
      </c>
      <c r="AF1075" s="19">
        <f t="shared" si="669"/>
        <v>-9.7603105164857009E-3</v>
      </c>
      <c r="AG1075" s="93">
        <f t="shared" si="668"/>
        <v>8.1933464716277129</v>
      </c>
      <c r="AH1075" s="91">
        <f t="shared" si="670"/>
        <v>-1.1141248113581135E-4</v>
      </c>
      <c r="AI1075" s="96">
        <f t="shared" si="671"/>
        <v>1067.5549550736946</v>
      </c>
      <c r="AJ1075" s="5">
        <f t="shared" si="636"/>
        <v>0</v>
      </c>
      <c r="AK1075" s="5">
        <f t="shared" si="639"/>
        <v>0</v>
      </c>
      <c r="AL1075" s="5">
        <f t="shared" si="641"/>
        <v>0</v>
      </c>
      <c r="AM1075" s="95">
        <f t="shared" si="648"/>
        <v>3.5714285714285704E-3</v>
      </c>
      <c r="AN1075" s="95">
        <f t="shared" si="649"/>
        <v>-3.5714285714285704E-3</v>
      </c>
      <c r="AO1075" s="78">
        <f t="shared" si="650"/>
        <v>1</v>
      </c>
      <c r="AP1075" s="8">
        <f t="shared" si="651"/>
        <v>50</v>
      </c>
      <c r="AQ1075" s="8">
        <f t="shared" si="645"/>
        <v>50</v>
      </c>
      <c r="AR1075" s="8">
        <f t="shared" si="634"/>
        <v>0</v>
      </c>
      <c r="AS1075" s="114">
        <f t="shared" si="640"/>
        <v>0</v>
      </c>
      <c r="AT1075" s="103">
        <f t="shared" si="664"/>
        <v>0.2513298388662395</v>
      </c>
      <c r="AU1075" s="5">
        <f t="shared" si="637"/>
        <v>0.19</v>
      </c>
      <c r="AW1075" s="210">
        <f t="shared" si="638"/>
        <v>0</v>
      </c>
      <c r="AX1075" s="276">
        <f t="shared" si="643"/>
        <v>-1.6731021256790166E-3</v>
      </c>
      <c r="AY1075" s="19">
        <f t="shared" si="665"/>
        <v>0.43865846423393362</v>
      </c>
    </row>
    <row r="1076" spans="1:51">
      <c r="A1076" s="4">
        <v>39895</v>
      </c>
      <c r="B1076" s="9">
        <f t="shared" si="633"/>
        <v>39895</v>
      </c>
      <c r="C1076" s="5">
        <v>0.19</v>
      </c>
      <c r="D1076" s="5">
        <v>0.19</v>
      </c>
      <c r="E1076" s="5">
        <v>0.19</v>
      </c>
      <c r="F1076" s="5">
        <v>0.19</v>
      </c>
      <c r="G1076" s="6">
        <v>670300</v>
      </c>
      <c r="H1076" s="112">
        <v>0.19</v>
      </c>
      <c r="I1076" s="19">
        <f t="shared" si="652"/>
        <v>0</v>
      </c>
      <c r="J1076" s="8">
        <f t="shared" si="653"/>
        <v>0.20054723699099136</v>
      </c>
      <c r="K1076" s="8">
        <f t="shared" si="654"/>
        <v>0.16345276300900857</v>
      </c>
      <c r="L1076" s="8">
        <f t="shared" si="655"/>
        <v>0.18199999999999997</v>
      </c>
      <c r="M1076" s="19">
        <f t="shared" si="656"/>
        <v>0.22694308312144199</v>
      </c>
      <c r="N1076" s="19">
        <f t="shared" si="657"/>
        <v>-2.4941220427188993E-2</v>
      </c>
      <c r="O1076" s="19">
        <f t="shared" si="658"/>
        <v>3.3986173630998671E-3</v>
      </c>
      <c r="P1076" s="19">
        <f t="shared" si="659"/>
        <v>8.1459857753299839E-3</v>
      </c>
      <c r="Q1076" s="214"/>
      <c r="R1076" s="305"/>
      <c r="S1076" s="215"/>
      <c r="T1076" t="str">
        <f t="shared" si="660"/>
        <v/>
      </c>
      <c r="U1076" t="str">
        <f t="shared" si="661"/>
        <v/>
      </c>
      <c r="V1076" t="str">
        <f t="shared" si="662"/>
        <v/>
      </c>
      <c r="W1076" t="str">
        <f t="shared" si="663"/>
        <v/>
      </c>
      <c r="X1076" s="10"/>
      <c r="Y1076" s="219">
        <f t="shared" si="642"/>
        <v>-6.5934065934065265E-5</v>
      </c>
      <c r="Z1076" s="78">
        <f t="shared" si="644"/>
        <v>0.18199561344030932</v>
      </c>
      <c r="AA1076" s="78">
        <f t="shared" si="667"/>
        <v>0.18288649648265845</v>
      </c>
      <c r="AB1076" s="74">
        <f t="shared" si="635"/>
        <v>1075</v>
      </c>
      <c r="AC1076" s="80">
        <f t="shared" si="646"/>
        <v>1.4878694193167178E-3</v>
      </c>
      <c r="AD1076" s="79">
        <f t="shared" si="666"/>
        <v>-8.9088304234913318E-4</v>
      </c>
      <c r="AE1076" s="81">
        <f t="shared" si="647"/>
        <v>-2.378752461665851E-3</v>
      </c>
      <c r="AF1076" s="19">
        <f t="shared" si="669"/>
        <v>-4.8712346700436025E-3</v>
      </c>
      <c r="AG1076" s="93">
        <f t="shared" si="668"/>
        <v>0.53192888349543765</v>
      </c>
      <c r="AH1076" s="91">
        <f t="shared" si="670"/>
        <v>-4.0473992642326806E-5</v>
      </c>
      <c r="AI1076" s="96">
        <f t="shared" si="671"/>
        <v>1068.5511781590253</v>
      </c>
      <c r="AJ1076" s="5">
        <f t="shared" si="636"/>
        <v>0</v>
      </c>
      <c r="AK1076" s="5">
        <f t="shared" si="639"/>
        <v>0</v>
      </c>
      <c r="AL1076" s="5">
        <f t="shared" si="641"/>
        <v>0</v>
      </c>
      <c r="AM1076" s="95">
        <f t="shared" si="648"/>
        <v>3.5714285714285704E-3</v>
      </c>
      <c r="AN1076" s="95">
        <f t="shared" si="649"/>
        <v>-2.8571428571428558E-3</v>
      </c>
      <c r="AO1076" s="78">
        <f t="shared" si="650"/>
        <v>1.2500000000000002</v>
      </c>
      <c r="AP1076" s="8">
        <f t="shared" si="651"/>
        <v>55.555555555555557</v>
      </c>
      <c r="AQ1076" s="8">
        <f t="shared" si="645"/>
        <v>48.387096774193552</v>
      </c>
      <c r="AR1076" s="8">
        <f t="shared" si="634"/>
        <v>0</v>
      </c>
      <c r="AS1076" s="114">
        <f t="shared" si="640"/>
        <v>0</v>
      </c>
      <c r="AT1076" s="103">
        <f t="shared" si="664"/>
        <v>0.1411346589918018</v>
      </c>
      <c r="AU1076" s="5">
        <f t="shared" si="637"/>
        <v>0.19</v>
      </c>
      <c r="AW1076" s="210">
        <f t="shared" si="638"/>
        <v>0</v>
      </c>
      <c r="AX1076" s="276">
        <f t="shared" si="643"/>
        <v>-4.5104330347955641E-4</v>
      </c>
      <c r="AY1076" s="19">
        <f t="shared" si="665"/>
        <v>0.73041495999743378</v>
      </c>
    </row>
    <row r="1077" spans="1:51">
      <c r="A1077" s="4">
        <v>39896</v>
      </c>
      <c r="B1077" s="9">
        <f t="shared" si="633"/>
        <v>39896</v>
      </c>
      <c r="C1077" s="5">
        <v>0.19</v>
      </c>
      <c r="D1077" s="5">
        <v>0.24</v>
      </c>
      <c r="E1077" s="5">
        <v>0.19</v>
      </c>
      <c r="F1077" s="5">
        <v>0.24</v>
      </c>
      <c r="G1077" s="6">
        <v>500900</v>
      </c>
      <c r="H1077" s="112">
        <v>0.24</v>
      </c>
      <c r="I1077" s="19">
        <f t="shared" si="652"/>
        <v>0.26315789473684204</v>
      </c>
      <c r="J1077" s="8">
        <f t="shared" si="653"/>
        <v>0.21614310689208907</v>
      </c>
      <c r="K1077" s="8">
        <f t="shared" si="654"/>
        <v>0.15485689310791081</v>
      </c>
      <c r="L1077" s="8">
        <f t="shared" si="655"/>
        <v>0.18549999999999994</v>
      </c>
      <c r="M1077" s="19">
        <f t="shared" si="656"/>
        <v>0.39576032137924555</v>
      </c>
      <c r="N1077" s="19">
        <f t="shared" si="657"/>
        <v>0.74387478981884603</v>
      </c>
      <c r="O1077" s="19">
        <f t="shared" si="658"/>
        <v>7.7766565798152984E-2</v>
      </c>
      <c r="P1077" s="19">
        <f t="shared" si="659"/>
        <v>-5.2589321482586396E-2</v>
      </c>
      <c r="Q1077" s="214"/>
      <c r="R1077" s="305"/>
      <c r="S1077" s="215"/>
      <c r="T1077" t="str">
        <f t="shared" si="660"/>
        <v/>
      </c>
      <c r="U1077" t="str">
        <f t="shared" si="661"/>
        <v>BrokeBandUpper</v>
      </c>
      <c r="V1077" t="str">
        <f t="shared" si="662"/>
        <v/>
      </c>
      <c r="W1077" t="str">
        <f t="shared" si="663"/>
        <v>BrokeBandUpper</v>
      </c>
      <c r="X1077" s="10"/>
      <c r="Y1077" s="219">
        <f t="shared" si="642"/>
        <v>1.9340659340659344E-3</v>
      </c>
      <c r="Z1077" s="78">
        <f t="shared" si="644"/>
        <v>0.19092828897050168</v>
      </c>
      <c r="AA1077" s="78">
        <f t="shared" si="667"/>
        <v>0.18711289574294174</v>
      </c>
      <c r="AB1077" s="74">
        <f t="shared" si="635"/>
        <v>1076</v>
      </c>
      <c r="AC1077" s="80">
        <f t="shared" si="646"/>
        <v>4.9553165513806351E-3</v>
      </c>
      <c r="AD1077" s="79">
        <f t="shared" si="666"/>
        <v>3.8153932275599434E-3</v>
      </c>
      <c r="AE1077" s="81">
        <f t="shared" si="647"/>
        <v>-1.139923323820692E-3</v>
      </c>
      <c r="AF1077" s="19">
        <f t="shared" si="669"/>
        <v>2.0390861957486794E-2</v>
      </c>
      <c r="AG1077" s="93">
        <f t="shared" si="668"/>
        <v>2.3304781233129259</v>
      </c>
      <c r="AH1077" s="91">
        <f t="shared" si="670"/>
        <v>1.347645117245372E-4</v>
      </c>
      <c r="AI1077" s="96">
        <f t="shared" si="671"/>
        <v>1069.1893979187162</v>
      </c>
      <c r="AJ1077" s="5">
        <f t="shared" si="636"/>
        <v>4.9999999999999989E-2</v>
      </c>
      <c r="AK1077" s="5">
        <f t="shared" si="639"/>
        <v>4.9999999999999989E-2</v>
      </c>
      <c r="AL1077" s="5">
        <f t="shared" si="641"/>
        <v>0</v>
      </c>
      <c r="AM1077" s="95">
        <f t="shared" si="648"/>
        <v>6.4285714285714267E-3</v>
      </c>
      <c r="AN1077" s="95">
        <f t="shared" si="649"/>
        <v>-2.8571428571428558E-3</v>
      </c>
      <c r="AO1077" s="78">
        <f t="shared" si="650"/>
        <v>2.2500000000000004</v>
      </c>
      <c r="AP1077" s="8">
        <f t="shared" si="651"/>
        <v>69.230769230769226</v>
      </c>
      <c r="AQ1077" s="8">
        <f t="shared" si="645"/>
        <v>62.790697674418603</v>
      </c>
      <c r="AR1077" s="8">
        <f t="shared" si="634"/>
        <v>1</v>
      </c>
      <c r="AS1077" s="114">
        <f t="shared" si="640"/>
        <v>500900</v>
      </c>
      <c r="AT1077" s="103">
        <f t="shared" si="664"/>
        <v>0.35308994761130541</v>
      </c>
      <c r="AU1077" s="5">
        <f t="shared" si="637"/>
        <v>0.24</v>
      </c>
      <c r="AW1077" s="210">
        <f t="shared" si="638"/>
        <v>0.26315789473684204</v>
      </c>
      <c r="AX1077" s="276">
        <f t="shared" si="643"/>
        <v>4.7466928064643244E-3</v>
      </c>
      <c r="AY1077" s="19">
        <f t="shared" si="665"/>
        <v>11.523807292661576</v>
      </c>
    </row>
    <row r="1078" spans="1:51">
      <c r="A1078" s="4">
        <v>39897</v>
      </c>
      <c r="B1078" s="9">
        <f t="shared" si="633"/>
        <v>39897</v>
      </c>
      <c r="C1078" s="5">
        <v>0.24</v>
      </c>
      <c r="D1078" s="5">
        <v>0.27</v>
      </c>
      <c r="E1078" s="5">
        <v>0.22</v>
      </c>
      <c r="F1078" s="5">
        <v>0.25</v>
      </c>
      <c r="G1078" s="6">
        <v>261400</v>
      </c>
      <c r="H1078" s="112">
        <v>0.25</v>
      </c>
      <c r="I1078" s="19">
        <f t="shared" si="652"/>
        <v>4.1666666666666706E-2</v>
      </c>
      <c r="J1078" s="8">
        <f t="shared" si="653"/>
        <v>0.23042463035441613</v>
      </c>
      <c r="K1078" s="8">
        <f t="shared" si="654"/>
        <v>0.14757536964558382</v>
      </c>
      <c r="L1078" s="8">
        <f t="shared" si="655"/>
        <v>0.18899999999999997</v>
      </c>
      <c r="M1078" s="19">
        <f t="shared" si="656"/>
        <v>0.56140303702306571</v>
      </c>
      <c r="N1078" s="19">
        <f t="shared" si="657"/>
        <v>0.4185430087244385</v>
      </c>
      <c r="O1078" s="19">
        <f t="shared" si="658"/>
        <v>6.6074387787241368E-2</v>
      </c>
      <c r="P1078" s="19">
        <f t="shared" si="659"/>
        <v>-4.7020983801172617E-2</v>
      </c>
      <c r="Q1078" s="214"/>
      <c r="R1078" s="305"/>
      <c r="S1078" s="215"/>
      <c r="T1078" t="str">
        <f t="shared" si="660"/>
        <v>BrokeBandUpper</v>
      </c>
      <c r="U1078" t="str">
        <f t="shared" si="661"/>
        <v>BrokeBandUpper</v>
      </c>
      <c r="V1078" t="str">
        <f t="shared" si="662"/>
        <v/>
      </c>
      <c r="W1078" t="str">
        <f t="shared" si="663"/>
        <v>BrokeBandUpper</v>
      </c>
      <c r="X1078" s="10"/>
      <c r="Y1078" s="219">
        <f t="shared" si="642"/>
        <v>4.0000000000000001E-3</v>
      </c>
      <c r="Z1078" s="78">
        <f t="shared" si="644"/>
        <v>0.20002533246904441</v>
      </c>
      <c r="AA1078" s="78">
        <f t="shared" si="667"/>
        <v>0.19176654145796404</v>
      </c>
      <c r="AB1078" s="74">
        <f t="shared" si="635"/>
        <v>1077</v>
      </c>
      <c r="AC1078" s="80">
        <f t="shared" si="646"/>
        <v>7.5189714679208524E-3</v>
      </c>
      <c r="AD1078" s="79">
        <f t="shared" si="666"/>
        <v>8.2587910110803742E-3</v>
      </c>
      <c r="AE1078" s="81">
        <f t="shared" si="647"/>
        <v>7.3981954315952133E-4</v>
      </c>
      <c r="AF1078" s="19">
        <f t="shared" si="669"/>
        <v>4.3066902851198019E-2</v>
      </c>
      <c r="AG1078" s="93">
        <f t="shared" si="668"/>
        <v>0.51735441922997627</v>
      </c>
      <c r="AH1078" s="91">
        <f t="shared" si="670"/>
        <v>3.7009312662758493E-4</v>
      </c>
      <c r="AI1078" s="96">
        <f t="shared" si="671"/>
        <v>1069.6864063625444</v>
      </c>
      <c r="AJ1078" s="5">
        <f t="shared" si="636"/>
        <v>1.0000000000000009E-2</v>
      </c>
      <c r="AK1078" s="5">
        <f t="shared" si="639"/>
        <v>1.0000000000000009E-2</v>
      </c>
      <c r="AL1078" s="5">
        <f t="shared" si="641"/>
        <v>0</v>
      </c>
      <c r="AM1078" s="95">
        <f t="shared" si="648"/>
        <v>7.1428571428571409E-3</v>
      </c>
      <c r="AN1078" s="95">
        <f t="shared" si="649"/>
        <v>-2.8571428571428558E-3</v>
      </c>
      <c r="AO1078" s="78">
        <f t="shared" si="650"/>
        <v>2.5000000000000004</v>
      </c>
      <c r="AP1078" s="8">
        <f t="shared" si="651"/>
        <v>71.428571428571431</v>
      </c>
      <c r="AQ1078" s="8">
        <f t="shared" si="645"/>
        <v>60.000000000000007</v>
      </c>
      <c r="AR1078" s="8">
        <f t="shared" si="634"/>
        <v>0.19999999999999957</v>
      </c>
      <c r="AS1078" s="114">
        <f t="shared" si="640"/>
        <v>52279.999999999884</v>
      </c>
      <c r="AT1078" s="103">
        <f t="shared" si="664"/>
        <v>0.33124496580408003</v>
      </c>
      <c r="AU1078" s="5">
        <f t="shared" si="637"/>
        <v>0.25</v>
      </c>
      <c r="AW1078" s="210">
        <f t="shared" si="638"/>
        <v>0.22727272727272735</v>
      </c>
      <c r="AX1078" s="276">
        <f t="shared" si="643"/>
        <v>1.3630686474270442E-2</v>
      </c>
      <c r="AY1078" s="19">
        <f t="shared" si="665"/>
        <v>1.8716175724932893</v>
      </c>
    </row>
    <row r="1079" spans="1:51">
      <c r="A1079" s="4">
        <v>39898</v>
      </c>
      <c r="B1079" s="9">
        <f t="shared" si="633"/>
        <v>39898</v>
      </c>
      <c r="C1079" s="5">
        <v>0.25</v>
      </c>
      <c r="D1079" s="5">
        <v>0.25</v>
      </c>
      <c r="E1079" s="5">
        <v>0.25</v>
      </c>
      <c r="F1079" s="5">
        <v>0.25</v>
      </c>
      <c r="G1079" s="6">
        <v>575000</v>
      </c>
      <c r="H1079" s="112">
        <v>0.25</v>
      </c>
      <c r="I1079" s="19">
        <f t="shared" si="652"/>
        <v>0</v>
      </c>
      <c r="J1079" s="8">
        <f t="shared" si="653"/>
        <v>0.24123413450036535</v>
      </c>
      <c r="K1079" s="8">
        <f t="shared" si="654"/>
        <v>0.14276586549963455</v>
      </c>
      <c r="L1079" s="8">
        <f t="shared" si="655"/>
        <v>0.19199999999999995</v>
      </c>
      <c r="M1079" s="19">
        <f t="shared" si="656"/>
        <v>0.68971857282637961</v>
      </c>
      <c r="N1079" s="19">
        <f t="shared" si="657"/>
        <v>0.22856224021111227</v>
      </c>
      <c r="O1079" s="19">
        <f t="shared" si="658"/>
        <v>4.6911235701335936E-2</v>
      </c>
      <c r="P1079" s="19">
        <f t="shared" si="659"/>
        <v>-3.2590154830712946E-2</v>
      </c>
      <c r="Q1079" s="214"/>
      <c r="R1079" s="305"/>
      <c r="S1079" s="215"/>
      <c r="T1079" t="str">
        <f t="shared" si="660"/>
        <v>BrokeBandUpper</v>
      </c>
      <c r="U1079" t="str">
        <f t="shared" si="661"/>
        <v>BrokeBandUpper</v>
      </c>
      <c r="V1079" t="str">
        <f t="shared" si="662"/>
        <v>BrokeBandUpper</v>
      </c>
      <c r="W1079" t="str">
        <f t="shared" si="663"/>
        <v>BrokeBandUpper</v>
      </c>
      <c r="X1079" s="10"/>
      <c r="Y1079" s="219">
        <f t="shared" si="642"/>
        <v>5.4725274725274716E-3</v>
      </c>
      <c r="Z1079" s="78">
        <f t="shared" si="644"/>
        <v>0.20772143126881157</v>
      </c>
      <c r="AA1079" s="78">
        <f t="shared" si="667"/>
        <v>0.19607581739007471</v>
      </c>
      <c r="AB1079" s="74">
        <f t="shared" si="635"/>
        <v>1078</v>
      </c>
      <c r="AC1079" s="80">
        <f t="shared" si="646"/>
        <v>8.7246354684618714E-3</v>
      </c>
      <c r="AD1079" s="79">
        <f t="shared" si="666"/>
        <v>1.164561387873686E-2</v>
      </c>
      <c r="AE1079" s="81">
        <f t="shared" si="647"/>
        <v>2.9209784102749892E-3</v>
      </c>
      <c r="AF1079" s="19">
        <f t="shared" si="669"/>
        <v>5.9393422573723043E-2</v>
      </c>
      <c r="AG1079" s="93">
        <f t="shared" si="668"/>
        <v>0.16034959112225616</v>
      </c>
      <c r="AH1079" s="91">
        <f t="shared" si="670"/>
        <v>5.9191961730844351E-4</v>
      </c>
      <c r="AI1079" s="96">
        <f t="shared" si="671"/>
        <v>1070.1849710141803</v>
      </c>
      <c r="AJ1079" s="5">
        <f t="shared" si="636"/>
        <v>0</v>
      </c>
      <c r="AK1079" s="5">
        <f t="shared" si="639"/>
        <v>0</v>
      </c>
      <c r="AL1079" s="5">
        <f t="shared" si="641"/>
        <v>0</v>
      </c>
      <c r="AM1079" s="95">
        <f t="shared" si="648"/>
        <v>7.1428571428571409E-3</v>
      </c>
      <c r="AN1079" s="95">
        <f t="shared" si="649"/>
        <v>-2.1428571428571408E-3</v>
      </c>
      <c r="AO1079" s="78">
        <f t="shared" si="650"/>
        <v>3.3333333333333357</v>
      </c>
      <c r="AP1079" s="8">
        <f t="shared" si="651"/>
        <v>76.923076923076934</v>
      </c>
      <c r="AQ1079" s="8">
        <f t="shared" si="645"/>
        <v>57.14285714285716</v>
      </c>
      <c r="AR1079" s="8">
        <f t="shared" si="634"/>
        <v>0</v>
      </c>
      <c r="AS1079" s="114">
        <f t="shared" si="640"/>
        <v>0</v>
      </c>
      <c r="AT1079" s="103">
        <f t="shared" si="664"/>
        <v>0.26448700858298835</v>
      </c>
      <c r="AU1079" s="5">
        <f t="shared" si="637"/>
        <v>0.25</v>
      </c>
      <c r="AW1079" s="210">
        <f t="shared" si="638"/>
        <v>0</v>
      </c>
      <c r="AX1079" s="276">
        <f t="shared" si="643"/>
        <v>2.47787163943224E-2</v>
      </c>
      <c r="AY1079" s="19">
        <f t="shared" si="665"/>
        <v>0.8178626910020419</v>
      </c>
    </row>
    <row r="1080" spans="1:51">
      <c r="A1080" s="4">
        <v>39899</v>
      </c>
      <c r="B1080" s="9">
        <f t="shared" si="633"/>
        <v>39899</v>
      </c>
      <c r="C1080" s="5">
        <v>0.25</v>
      </c>
      <c r="D1080" s="5">
        <v>0.28000000000000003</v>
      </c>
      <c r="E1080" s="5">
        <v>0.25</v>
      </c>
      <c r="F1080" s="5">
        <v>0.28000000000000003</v>
      </c>
      <c r="G1080" s="6">
        <v>178000</v>
      </c>
      <c r="H1080" s="112">
        <v>0.28000000000000003</v>
      </c>
      <c r="I1080" s="19">
        <f t="shared" si="652"/>
        <v>0.12000000000000011</v>
      </c>
      <c r="J1080" s="8">
        <f t="shared" si="653"/>
        <v>0.25841794613730895</v>
      </c>
      <c r="K1080" s="8">
        <f t="shared" si="654"/>
        <v>0.13358205386269109</v>
      </c>
      <c r="L1080" s="8">
        <f t="shared" si="655"/>
        <v>0.19600000000000001</v>
      </c>
      <c r="M1080" s="19">
        <f t="shared" si="656"/>
        <v>0.93452592369134102</v>
      </c>
      <c r="N1080" s="19">
        <f t="shared" si="657"/>
        <v>0.35493802908883809</v>
      </c>
      <c r="O1080" s="19">
        <f t="shared" si="658"/>
        <v>7.1232919306938203E-2</v>
      </c>
      <c r="P1080" s="19">
        <f t="shared" si="659"/>
        <v>-6.4327783149025666E-2</v>
      </c>
      <c r="Q1080" s="214"/>
      <c r="R1080" s="305"/>
      <c r="S1080" s="215"/>
      <c r="T1080" t="str">
        <f t="shared" si="660"/>
        <v/>
      </c>
      <c r="U1080" t="str">
        <f t="shared" si="661"/>
        <v>BrokeBandUpper</v>
      </c>
      <c r="V1080" t="str">
        <f t="shared" si="662"/>
        <v/>
      </c>
      <c r="W1080" t="str">
        <f t="shared" si="663"/>
        <v>BrokeBandUpper</v>
      </c>
      <c r="X1080" s="10"/>
      <c r="Y1080" s="219">
        <f t="shared" si="642"/>
        <v>7.494505494505495E-3</v>
      </c>
      <c r="Z1080" s="78">
        <f t="shared" si="644"/>
        <v>0.2188523308534146</v>
      </c>
      <c r="AA1080" s="78">
        <f t="shared" si="667"/>
        <v>0.20228620690320917</v>
      </c>
      <c r="AB1080" s="74">
        <f t="shared" si="635"/>
        <v>1079</v>
      </c>
      <c r="AC1080" s="80">
        <f t="shared" si="646"/>
        <v>1.0916116431944352E-2</v>
      </c>
      <c r="AD1080" s="79">
        <f t="shared" si="666"/>
        <v>1.656612395020543E-2</v>
      </c>
      <c r="AE1080" s="81">
        <f t="shared" si="647"/>
        <v>5.6500075182610776E-3</v>
      </c>
      <c r="AF1080" s="19">
        <f t="shared" si="669"/>
        <v>8.1894481110776199E-2</v>
      </c>
      <c r="AG1080" s="93">
        <f t="shared" si="668"/>
        <v>0.25118309772417718</v>
      </c>
      <c r="AH1080" s="91">
        <f t="shared" si="670"/>
        <v>8.274677830889095E-4</v>
      </c>
      <c r="AI1080" s="96">
        <f t="shared" si="671"/>
        <v>1070.6919350091855</v>
      </c>
      <c r="AJ1080" s="5">
        <f t="shared" si="636"/>
        <v>3.0000000000000027E-2</v>
      </c>
      <c r="AK1080" s="5">
        <f t="shared" si="639"/>
        <v>3.0000000000000027E-2</v>
      </c>
      <c r="AL1080" s="5">
        <f t="shared" si="641"/>
        <v>0</v>
      </c>
      <c r="AM1080" s="95">
        <f t="shared" si="648"/>
        <v>9.285714285714286E-3</v>
      </c>
      <c r="AN1080" s="95">
        <f t="shared" si="649"/>
        <v>-2.1428571428571408E-3</v>
      </c>
      <c r="AO1080" s="78">
        <f t="shared" si="650"/>
        <v>4.3333333333333375</v>
      </c>
      <c r="AP1080" s="8">
        <f t="shared" si="651"/>
        <v>81.250000000000014</v>
      </c>
      <c r="AQ1080" s="8">
        <f t="shared" si="645"/>
        <v>59.090909090909115</v>
      </c>
      <c r="AR1080" s="8">
        <f t="shared" si="634"/>
        <v>1</v>
      </c>
      <c r="AS1080" s="114">
        <f t="shared" si="640"/>
        <v>178000</v>
      </c>
      <c r="AT1080" s="103">
        <f t="shared" si="664"/>
        <v>0.25947326905190776</v>
      </c>
      <c r="AU1080" s="5">
        <f t="shared" si="637"/>
        <v>0.28000000000000003</v>
      </c>
      <c r="AW1080" s="210">
        <f t="shared" si="638"/>
        <v>0.12000000000000011</v>
      </c>
      <c r="AX1080" s="276">
        <f t="shared" si="643"/>
        <v>4.0454329077726184E-2</v>
      </c>
      <c r="AY1080" s="19">
        <f t="shared" si="665"/>
        <v>0.63262408084203947</v>
      </c>
    </row>
    <row r="1081" spans="1:51">
      <c r="A1081" s="4">
        <v>39902</v>
      </c>
      <c r="B1081" s="9">
        <f t="shared" si="633"/>
        <v>39902</v>
      </c>
      <c r="C1081" s="5">
        <v>0.28000000000000003</v>
      </c>
      <c r="D1081" s="5">
        <v>0.28000000000000003</v>
      </c>
      <c r="E1081" s="5">
        <v>0.28000000000000003</v>
      </c>
      <c r="F1081" s="5">
        <v>0.28000000000000003</v>
      </c>
      <c r="G1081" s="6">
        <v>3700</v>
      </c>
      <c r="H1081" s="112">
        <v>0.28000000000000003</v>
      </c>
      <c r="I1081" s="19">
        <f t="shared" si="652"/>
        <v>0</v>
      </c>
      <c r="J1081" s="8">
        <f t="shared" si="653"/>
        <v>0.27274264668462822</v>
      </c>
      <c r="K1081" s="8">
        <f t="shared" si="654"/>
        <v>0.12825735331537177</v>
      </c>
      <c r="L1081" s="8">
        <f t="shared" si="655"/>
        <v>0.20049999999999998</v>
      </c>
      <c r="M1081" s="19">
        <f t="shared" si="656"/>
        <v>1.126526391153432</v>
      </c>
      <c r="N1081" s="19">
        <f t="shared" si="657"/>
        <v>0.20545226472016592</v>
      </c>
      <c r="O1081" s="19">
        <f t="shared" si="658"/>
        <v>5.543229780066404E-2</v>
      </c>
      <c r="P1081" s="19">
        <f t="shared" si="659"/>
        <v>-3.9860897428576542E-2</v>
      </c>
      <c r="Q1081" s="214"/>
      <c r="R1081" s="305"/>
      <c r="S1081" s="215"/>
      <c r="T1081" t="str">
        <f t="shared" si="660"/>
        <v>BrokeBandUpper</v>
      </c>
      <c r="U1081" t="str">
        <f t="shared" si="661"/>
        <v>BrokeBandUpper</v>
      </c>
      <c r="V1081" t="str">
        <f t="shared" si="662"/>
        <v>BrokeBandUpper</v>
      </c>
      <c r="W1081" t="str">
        <f t="shared" si="663"/>
        <v>BrokeBandUpper</v>
      </c>
      <c r="X1081" s="10"/>
      <c r="Y1081" s="219">
        <f t="shared" si="642"/>
        <v>8.747252747252748E-3</v>
      </c>
      <c r="Z1081" s="78">
        <f t="shared" si="644"/>
        <v>0.22826907190198875</v>
      </c>
      <c r="AA1081" s="78">
        <f t="shared" si="667"/>
        <v>0.20803702759237169</v>
      </c>
      <c r="AB1081" s="74">
        <f t="shared" si="635"/>
        <v>1080</v>
      </c>
      <c r="AC1081" s="80">
        <f t="shared" si="646"/>
        <v>1.1665629433084785E-2</v>
      </c>
      <c r="AD1081" s="79">
        <f t="shared" si="666"/>
        <v>2.0232044309617059E-2</v>
      </c>
      <c r="AE1081" s="81">
        <f t="shared" si="647"/>
        <v>8.5664148765322735E-3</v>
      </c>
      <c r="AF1081" s="19">
        <f t="shared" si="669"/>
        <v>9.725213123723235E-2</v>
      </c>
      <c r="AG1081" s="93">
        <f t="shared" si="668"/>
        <v>6.866114023363637E-2</v>
      </c>
      <c r="AH1081" s="91">
        <f t="shared" si="670"/>
        <v>1.0081472388785257E-3</v>
      </c>
      <c r="AI1081" s="96">
        <f t="shared" si="671"/>
        <v>1071.1524616245608</v>
      </c>
      <c r="AJ1081" s="5">
        <f t="shared" si="636"/>
        <v>0</v>
      </c>
      <c r="AK1081" s="5">
        <f t="shared" si="639"/>
        <v>0</v>
      </c>
      <c r="AL1081" s="5">
        <f t="shared" si="641"/>
        <v>0</v>
      </c>
      <c r="AM1081" s="95">
        <f t="shared" si="648"/>
        <v>9.285714285714286E-3</v>
      </c>
      <c r="AN1081" s="95">
        <f t="shared" si="649"/>
        <v>-1.4285714285714279E-3</v>
      </c>
      <c r="AO1081" s="78">
        <f t="shared" si="650"/>
        <v>6.5000000000000036</v>
      </c>
      <c r="AP1081" s="8">
        <f t="shared" si="651"/>
        <v>86.666666666666671</v>
      </c>
      <c r="AQ1081" s="8">
        <f t="shared" si="645"/>
        <v>52.000000000000014</v>
      </c>
      <c r="AR1081" s="8">
        <f t="shared" si="634"/>
        <v>0</v>
      </c>
      <c r="AS1081" s="114">
        <f t="shared" si="640"/>
        <v>0</v>
      </c>
      <c r="AT1081" s="103">
        <f t="shared" si="664"/>
        <v>0.26646596542135165</v>
      </c>
      <c r="AU1081" s="5">
        <f t="shared" si="637"/>
        <v>0.28000000000000003</v>
      </c>
      <c r="AW1081" s="210">
        <f t="shared" si="638"/>
        <v>0</v>
      </c>
      <c r="AX1081" s="276">
        <f t="shared" si="643"/>
        <v>5.8917895403462414E-2</v>
      </c>
      <c r="AY1081" s="19">
        <f t="shared" si="665"/>
        <v>0.45640520425543568</v>
      </c>
    </row>
    <row r="1082" spans="1:51">
      <c r="A1082" s="4">
        <v>39903</v>
      </c>
      <c r="B1082" s="9">
        <f t="shared" si="633"/>
        <v>39903</v>
      </c>
      <c r="C1082" s="5">
        <v>0.26</v>
      </c>
      <c r="D1082" s="5">
        <v>0.28000000000000003</v>
      </c>
      <c r="E1082" s="5">
        <v>0.26</v>
      </c>
      <c r="F1082" s="5">
        <v>0.28000000000000003</v>
      </c>
      <c r="G1082" s="6">
        <v>55000</v>
      </c>
      <c r="H1082" s="112">
        <v>0.28000000000000003</v>
      </c>
      <c r="I1082" s="19">
        <f t="shared" si="652"/>
        <v>0</v>
      </c>
      <c r="J1082" s="8">
        <f t="shared" si="653"/>
        <v>0.28486623967405789</v>
      </c>
      <c r="K1082" s="8">
        <f t="shared" si="654"/>
        <v>0.12613376032594217</v>
      </c>
      <c r="L1082" s="8">
        <f t="shared" si="655"/>
        <v>0.20550000000000002</v>
      </c>
      <c r="M1082" s="19">
        <f t="shared" si="656"/>
        <v>1.2584456289730459</v>
      </c>
      <c r="N1082" s="19">
        <f t="shared" si="657"/>
        <v>0.11710266075927786</v>
      </c>
      <c r="O1082" s="19">
        <f t="shared" si="658"/>
        <v>4.4450668558071713E-2</v>
      </c>
      <c r="P1082" s="19">
        <f t="shared" si="659"/>
        <v>-1.6557280612269475E-2</v>
      </c>
      <c r="Q1082" s="214"/>
      <c r="R1082" s="305"/>
      <c r="S1082" s="215"/>
      <c r="T1082" t="str">
        <f t="shared" si="660"/>
        <v/>
      </c>
      <c r="U1082" t="str">
        <f t="shared" si="661"/>
        <v/>
      </c>
      <c r="V1082" t="str">
        <f t="shared" si="662"/>
        <v/>
      </c>
      <c r="W1082" t="str">
        <f t="shared" si="663"/>
        <v/>
      </c>
      <c r="X1082" s="10"/>
      <c r="Y1082" s="219">
        <f t="shared" si="642"/>
        <v>9.8461538461538465E-3</v>
      </c>
      <c r="Z1082" s="78">
        <f t="shared" si="644"/>
        <v>0.2362356348290825</v>
      </c>
      <c r="AA1082" s="78">
        <f t="shared" si="667"/>
        <v>0.21336228755053618</v>
      </c>
      <c r="AB1082" s="74">
        <f t="shared" si="635"/>
        <v>1081</v>
      </c>
      <c r="AC1082" s="80">
        <f t="shared" si="646"/>
        <v>1.1445545921611231E-2</v>
      </c>
      <c r="AD1082" s="79">
        <f t="shared" si="666"/>
        <v>2.2873347278546313E-2</v>
      </c>
      <c r="AE1082" s="81">
        <f t="shared" si="647"/>
        <v>1.1427801356935082E-2</v>
      </c>
      <c r="AF1082" s="19">
        <f t="shared" si="669"/>
        <v>0.10720426529514321</v>
      </c>
      <c r="AG1082" s="93">
        <f t="shared" si="668"/>
        <v>-1.8865978277123826E-2</v>
      </c>
      <c r="AH1082" s="91">
        <f t="shared" si="670"/>
        <v>1.1328212322586294E-3</v>
      </c>
      <c r="AI1082" s="96">
        <f t="shared" si="671"/>
        <v>1071.5920777152669</v>
      </c>
      <c r="AJ1082" s="5">
        <f t="shared" si="636"/>
        <v>0</v>
      </c>
      <c r="AK1082" s="5">
        <f t="shared" si="639"/>
        <v>0</v>
      </c>
      <c r="AL1082" s="5">
        <f t="shared" si="641"/>
        <v>0</v>
      </c>
      <c r="AM1082" s="95">
        <f t="shared" si="648"/>
        <v>8.5714285714285736E-3</v>
      </c>
      <c r="AN1082" s="95">
        <f t="shared" si="649"/>
        <v>-1.4285714285714279E-3</v>
      </c>
      <c r="AO1082" s="78">
        <f t="shared" si="650"/>
        <v>6.0000000000000044</v>
      </c>
      <c r="AP1082" s="8">
        <f t="shared" si="651"/>
        <v>85.714285714285722</v>
      </c>
      <c r="AQ1082" s="8">
        <f t="shared" si="645"/>
        <v>54.545454545454568</v>
      </c>
      <c r="AR1082" s="8">
        <f t="shared" si="634"/>
        <v>1</v>
      </c>
      <c r="AS1082" s="114">
        <f t="shared" si="640"/>
        <v>55000</v>
      </c>
      <c r="AT1082" s="103">
        <f t="shared" si="664"/>
        <v>0.28081318160265523</v>
      </c>
      <c r="AU1082" s="5">
        <f t="shared" si="637"/>
        <v>0.28000000000000003</v>
      </c>
      <c r="AW1082" s="210">
        <f t="shared" si="638"/>
        <v>7.6923076923076983E-2</v>
      </c>
      <c r="AX1082" s="276">
        <f t="shared" si="643"/>
        <v>7.7229822120354744E-2</v>
      </c>
      <c r="AY1082" s="19">
        <f t="shared" si="665"/>
        <v>0.31080415536730455</v>
      </c>
    </row>
    <row r="1083" spans="1:51">
      <c r="A1083" s="4">
        <v>39904</v>
      </c>
      <c r="B1083" s="9">
        <f t="shared" si="633"/>
        <v>39904</v>
      </c>
      <c r="C1083" s="5">
        <v>0.28999999999999998</v>
      </c>
      <c r="D1083" s="5">
        <v>0.28999999999999998</v>
      </c>
      <c r="E1083" s="5">
        <v>0.28999999999999998</v>
      </c>
      <c r="F1083" s="5">
        <v>0.28999999999999998</v>
      </c>
      <c r="G1083" s="6">
        <v>10000</v>
      </c>
      <c r="H1083" s="112">
        <v>0.28999999999999998</v>
      </c>
      <c r="I1083" s="19">
        <f t="shared" si="652"/>
        <v>3.5714285714285546E-2</v>
      </c>
      <c r="J1083" s="8">
        <f t="shared" si="653"/>
        <v>0.29755745229444708</v>
      </c>
      <c r="K1083" s="8">
        <f t="shared" si="654"/>
        <v>0.123442547705553</v>
      </c>
      <c r="L1083" s="8">
        <f t="shared" si="655"/>
        <v>0.21050000000000005</v>
      </c>
      <c r="M1083" s="19">
        <f t="shared" si="656"/>
        <v>1.4104934467507071</v>
      </c>
      <c r="N1083" s="19">
        <f t="shared" si="657"/>
        <v>0.12082192053202946</v>
      </c>
      <c r="O1083" s="19">
        <f t="shared" si="658"/>
        <v>4.4551480143489079E-2</v>
      </c>
      <c r="P1083" s="19">
        <f t="shared" si="659"/>
        <v>-2.1336180047552757E-2</v>
      </c>
      <c r="Q1083" s="214"/>
      <c r="R1083" s="305"/>
      <c r="S1083" s="215"/>
      <c r="T1083" t="str">
        <f t="shared" si="660"/>
        <v/>
      </c>
      <c r="U1083" t="str">
        <f t="shared" si="661"/>
        <v/>
      </c>
      <c r="V1083" t="str">
        <f t="shared" si="662"/>
        <v/>
      </c>
      <c r="W1083" t="str">
        <f t="shared" si="663"/>
        <v/>
      </c>
      <c r="X1083" s="10"/>
      <c r="Y1083" s="219">
        <f t="shared" si="642"/>
        <v>1.1120879120879121E-2</v>
      </c>
      <c r="Z1083" s="78">
        <f t="shared" si="644"/>
        <v>0.24451534706540379</v>
      </c>
      <c r="AA1083" s="78">
        <f t="shared" si="667"/>
        <v>0.21903347827179651</v>
      </c>
      <c r="AB1083" s="74">
        <f t="shared" si="635"/>
        <v>1082</v>
      </c>
      <c r="AC1083" s="80">
        <f t="shared" si="646"/>
        <v>1.1243253949337759E-2</v>
      </c>
      <c r="AD1083" s="79">
        <f t="shared" si="666"/>
        <v>2.5481868793607282E-2</v>
      </c>
      <c r="AE1083" s="81">
        <f t="shared" si="647"/>
        <v>1.4238614844269522E-2</v>
      </c>
      <c r="AF1083" s="19">
        <f t="shared" si="669"/>
        <v>0.11633778084821846</v>
      </c>
      <c r="AG1083" s="93">
        <f t="shared" si="668"/>
        <v>-1.7674296504416515E-2</v>
      </c>
      <c r="AH1083" s="91">
        <f t="shared" si="670"/>
        <v>1.2245288775598374E-3</v>
      </c>
      <c r="AI1083" s="96">
        <f t="shared" si="671"/>
        <v>1072.0478427082696</v>
      </c>
      <c r="AJ1083" s="5">
        <f t="shared" si="636"/>
        <v>9.9999999999999534E-3</v>
      </c>
      <c r="AK1083" s="5">
        <f t="shared" si="639"/>
        <v>9.9999999999999534E-3</v>
      </c>
      <c r="AL1083" s="5">
        <f t="shared" si="641"/>
        <v>0</v>
      </c>
      <c r="AM1083" s="95">
        <f t="shared" si="648"/>
        <v>8.5714285714285684E-3</v>
      </c>
      <c r="AN1083" s="95">
        <f t="shared" si="649"/>
        <v>-1.4285714285714279E-3</v>
      </c>
      <c r="AO1083" s="78">
        <f t="shared" si="650"/>
        <v>6.0000000000000009</v>
      </c>
      <c r="AP1083" s="8">
        <f t="shared" si="651"/>
        <v>85.714285714285722</v>
      </c>
      <c r="AQ1083" s="8">
        <f t="shared" si="645"/>
        <v>54.545454545454547</v>
      </c>
      <c r="AR1083" s="8">
        <f t="shared" si="634"/>
        <v>0</v>
      </c>
      <c r="AS1083" s="114">
        <f t="shared" si="640"/>
        <v>0</v>
      </c>
      <c r="AT1083" s="103">
        <f t="shared" si="664"/>
        <v>0.26267837275673578</v>
      </c>
      <c r="AU1083" s="5">
        <f t="shared" si="637"/>
        <v>0.28999999999999998</v>
      </c>
      <c r="AW1083" s="210">
        <f t="shared" si="638"/>
        <v>0</v>
      </c>
      <c r="AX1083" s="276">
        <f t="shared" si="643"/>
        <v>9.4962044174301874E-2</v>
      </c>
      <c r="AY1083" s="19">
        <f t="shared" si="665"/>
        <v>0.22960330047521388</v>
      </c>
    </row>
    <row r="1084" spans="1:51">
      <c r="A1084" s="4">
        <v>39905</v>
      </c>
      <c r="B1084" s="9">
        <f t="shared" si="633"/>
        <v>39905</v>
      </c>
      <c r="C1084" s="5">
        <v>0.28999999999999998</v>
      </c>
      <c r="D1084" s="5">
        <v>0.3</v>
      </c>
      <c r="E1084" s="5">
        <v>0.28999999999999998</v>
      </c>
      <c r="F1084" s="5">
        <v>0.3</v>
      </c>
      <c r="G1084" s="6">
        <v>435900</v>
      </c>
      <c r="H1084" s="112">
        <v>0.3</v>
      </c>
      <c r="I1084" s="19">
        <f t="shared" si="652"/>
        <v>3.4482758620689689E-2</v>
      </c>
      <c r="J1084" s="8">
        <f t="shared" si="653"/>
        <v>0.31074175425861594</v>
      </c>
      <c r="K1084" s="8">
        <f t="shared" si="654"/>
        <v>0.12125824574138409</v>
      </c>
      <c r="L1084" s="8">
        <f t="shared" si="655"/>
        <v>0.21600000000000003</v>
      </c>
      <c r="M1084" s="19">
        <f t="shared" si="656"/>
        <v>1.5626443163408161</v>
      </c>
      <c r="N1084" s="19">
        <f t="shared" si="657"/>
        <v>0.10787066748917723</v>
      </c>
      <c r="O1084" s="19">
        <f t="shared" si="658"/>
        <v>4.4308424684058587E-2</v>
      </c>
      <c r="P1084" s="19">
        <f t="shared" si="659"/>
        <v>-1.7694887255398497E-2</v>
      </c>
      <c r="Q1084" s="214"/>
      <c r="R1084" s="305"/>
      <c r="S1084" s="215"/>
      <c r="T1084" t="str">
        <f t="shared" si="660"/>
        <v/>
      </c>
      <c r="U1084" t="str">
        <f t="shared" si="661"/>
        <v/>
      </c>
      <c r="V1084" t="str">
        <f t="shared" si="662"/>
        <v/>
      </c>
      <c r="W1084" t="str">
        <f t="shared" si="663"/>
        <v/>
      </c>
      <c r="X1084" s="10"/>
      <c r="Y1084" s="219">
        <f t="shared" si="642"/>
        <v>1.1582417582417582E-2</v>
      </c>
      <c r="Z1084" s="78">
        <f t="shared" si="644"/>
        <v>0.25305998361733162</v>
      </c>
      <c r="AA1084" s="78">
        <f t="shared" si="667"/>
        <v>0.22502500087968355</v>
      </c>
      <c r="AB1084" s="74">
        <f t="shared" si="635"/>
        <v>1083</v>
      </c>
      <c r="AC1084" s="80">
        <f t="shared" si="646"/>
        <v>1.1037094314702837E-2</v>
      </c>
      <c r="AD1084" s="79">
        <f t="shared" si="666"/>
        <v>2.8034982737648068E-2</v>
      </c>
      <c r="AE1084" s="81">
        <f t="shared" si="647"/>
        <v>1.699788842294523E-2</v>
      </c>
      <c r="AF1084" s="19">
        <f t="shared" si="669"/>
        <v>0.12458607989357512</v>
      </c>
      <c r="AG1084" s="93">
        <f t="shared" si="668"/>
        <v>-1.8336296197157848E-2</v>
      </c>
      <c r="AH1084" s="91">
        <f t="shared" si="670"/>
        <v>1.2359321276024177E-3</v>
      </c>
      <c r="AI1084" s="96">
        <f t="shared" si="671"/>
        <v>1072.4418077656869</v>
      </c>
      <c r="AJ1084" s="5">
        <f t="shared" si="636"/>
        <v>1.0000000000000009E-2</v>
      </c>
      <c r="AK1084" s="5">
        <f t="shared" si="639"/>
        <v>1.0000000000000009E-2</v>
      </c>
      <c r="AL1084" s="5">
        <f t="shared" si="641"/>
        <v>0</v>
      </c>
      <c r="AM1084" s="95">
        <f t="shared" si="648"/>
        <v>9.2857142857142843E-3</v>
      </c>
      <c r="AN1084" s="95">
        <f t="shared" si="649"/>
        <v>0</v>
      </c>
      <c r="AO1084" s="78" t="e">
        <f t="shared" si="650"/>
        <v>#DIV/0!</v>
      </c>
      <c r="AP1084" s="8">
        <f t="shared" si="651"/>
        <v>100</v>
      </c>
      <c r="AQ1084" s="8" t="e">
        <f t="shared" si="645"/>
        <v>#DIV/0!</v>
      </c>
      <c r="AR1084" s="8">
        <f t="shared" si="634"/>
        <v>1</v>
      </c>
      <c r="AS1084" s="114">
        <f t="shared" si="640"/>
        <v>435900</v>
      </c>
      <c r="AT1084" s="103">
        <f t="shared" si="664"/>
        <v>0.36461404666855263</v>
      </c>
      <c r="AU1084" s="5">
        <f t="shared" si="637"/>
        <v>0.3</v>
      </c>
      <c r="AW1084" s="210">
        <f t="shared" si="638"/>
        <v>3.4482758620689689E-2</v>
      </c>
      <c r="AX1084" s="276">
        <f t="shared" si="643"/>
        <v>0.11169960830764041</v>
      </c>
      <c r="AY1084" s="19">
        <f t="shared" si="665"/>
        <v>0.17625530577897947</v>
      </c>
    </row>
    <row r="1085" spans="1:51">
      <c r="A1085" s="4">
        <v>39906</v>
      </c>
      <c r="B1085" s="9">
        <f t="shared" si="633"/>
        <v>39906</v>
      </c>
      <c r="C1085" s="5">
        <v>0.22</v>
      </c>
      <c r="D1085" s="5">
        <v>0.3</v>
      </c>
      <c r="E1085" s="5">
        <v>0.22</v>
      </c>
      <c r="F1085" s="5">
        <v>0.22</v>
      </c>
      <c r="G1085" s="6">
        <v>0</v>
      </c>
      <c r="H1085" s="112">
        <v>0.22</v>
      </c>
      <c r="I1085" s="19">
        <f t="shared" si="652"/>
        <v>-0.26666666666666666</v>
      </c>
      <c r="J1085" s="8">
        <f t="shared" si="653"/>
        <v>0.31129523031752465</v>
      </c>
      <c r="K1085" s="8">
        <f t="shared" si="654"/>
        <v>0.1247047696824754</v>
      </c>
      <c r="L1085" s="8">
        <f t="shared" si="655"/>
        <v>0.21800000000000003</v>
      </c>
      <c r="M1085" s="19">
        <f t="shared" si="656"/>
        <v>1.496257609954678</v>
      </c>
      <c r="N1085" s="19">
        <f t="shared" si="657"/>
        <v>-4.2483568200339585E-2</v>
      </c>
      <c r="O1085" s="19">
        <f t="shared" si="658"/>
        <v>1.781144797322847E-3</v>
      </c>
      <c r="P1085" s="19">
        <f t="shared" si="659"/>
        <v>2.8423006782086809E-2</v>
      </c>
      <c r="Q1085" s="214"/>
      <c r="R1085" s="305"/>
      <c r="S1085" s="215"/>
      <c r="T1085" t="str">
        <f t="shared" si="660"/>
        <v/>
      </c>
      <c r="U1085" t="str">
        <f t="shared" si="661"/>
        <v/>
      </c>
      <c r="V1085" t="str">
        <f t="shared" si="662"/>
        <v/>
      </c>
      <c r="W1085" t="str">
        <f t="shared" si="663"/>
        <v/>
      </c>
      <c r="X1085" s="10"/>
      <c r="Y1085" s="219">
        <f t="shared" si="642"/>
        <v>9.1868131868131867E-3</v>
      </c>
      <c r="Z1085" s="78">
        <f t="shared" si="644"/>
        <v>0.24796874614026254</v>
      </c>
      <c r="AA1085" s="78">
        <f t="shared" si="667"/>
        <v>0.22465315081458698</v>
      </c>
      <c r="AB1085" s="74">
        <f t="shared" si="635"/>
        <v>1084</v>
      </c>
      <c r="AC1085" s="80">
        <f t="shared" si="646"/>
        <v>5.0541655221842674E-3</v>
      </c>
      <c r="AD1085" s="79">
        <f t="shared" si="666"/>
        <v>2.3315595325675564E-2</v>
      </c>
      <c r="AE1085" s="81">
        <f t="shared" si="647"/>
        <v>1.8261429803491297E-2</v>
      </c>
      <c r="AF1085" s="19">
        <f t="shared" si="669"/>
        <v>0.10378485786259294</v>
      </c>
      <c r="AG1085" s="93">
        <f t="shared" si="668"/>
        <v>-0.54207462778935711</v>
      </c>
      <c r="AH1085" s="91">
        <f t="shared" si="670"/>
        <v>1.0107352255957671E-3</v>
      </c>
      <c r="AI1085" s="96">
        <f t="shared" si="671"/>
        <v>1073.4463902415514</v>
      </c>
      <c r="AJ1085" s="5">
        <f t="shared" si="636"/>
        <v>-7.9999999999999988E-2</v>
      </c>
      <c r="AK1085" s="5">
        <f t="shared" si="639"/>
        <v>0</v>
      </c>
      <c r="AL1085" s="5">
        <f t="shared" si="641"/>
        <v>-7.9999999999999988E-2</v>
      </c>
      <c r="AM1085" s="95">
        <f t="shared" si="648"/>
        <v>9.2857142857142843E-3</v>
      </c>
      <c r="AN1085" s="95">
        <f t="shared" si="649"/>
        <v>-5.7142857142857134E-3</v>
      </c>
      <c r="AO1085" s="78">
        <f t="shared" si="650"/>
        <v>1.625</v>
      </c>
      <c r="AP1085" s="8">
        <f t="shared" si="651"/>
        <v>61.904761904761905</v>
      </c>
      <c r="AQ1085" s="8">
        <f t="shared" si="645"/>
        <v>21.311475409836063</v>
      </c>
      <c r="AR1085" s="8">
        <f t="shared" si="634"/>
        <v>-1</v>
      </c>
      <c r="AS1085" s="114">
        <f t="shared" si="640"/>
        <v>0</v>
      </c>
      <c r="AT1085" s="103">
        <f t="shared" si="664"/>
        <v>0.36929215748699984</v>
      </c>
      <c r="AU1085" s="5">
        <f t="shared" si="637"/>
        <v>0.22</v>
      </c>
      <c r="AW1085" s="210">
        <f t="shared" si="638"/>
        <v>0.36363636363636359</v>
      </c>
      <c r="AX1085" s="276">
        <f t="shared" si="643"/>
        <v>0.12091951704483953</v>
      </c>
      <c r="AY1085" s="19">
        <f t="shared" si="665"/>
        <v>8.2541997030158479E-2</v>
      </c>
    </row>
    <row r="1086" spans="1:51">
      <c r="A1086" s="4">
        <v>39909</v>
      </c>
      <c r="B1086" s="9">
        <f t="shared" si="633"/>
        <v>39909</v>
      </c>
      <c r="C1086" s="5">
        <v>0.22</v>
      </c>
      <c r="D1086" s="5">
        <v>0.3</v>
      </c>
      <c r="E1086" s="5">
        <v>0.22</v>
      </c>
      <c r="F1086" s="5">
        <v>0.22</v>
      </c>
      <c r="G1086" s="6">
        <v>0</v>
      </c>
      <c r="H1086" s="112">
        <v>0.22</v>
      </c>
      <c r="I1086" s="19">
        <f t="shared" si="652"/>
        <v>0</v>
      </c>
      <c r="J1086" s="8">
        <f t="shared" si="653"/>
        <v>0.31165151389911694</v>
      </c>
      <c r="K1086" s="8">
        <f t="shared" si="654"/>
        <v>0.12834848610088298</v>
      </c>
      <c r="L1086" s="8">
        <f t="shared" si="655"/>
        <v>0.21999999999999997</v>
      </c>
      <c r="M1086" s="19">
        <f t="shared" si="656"/>
        <v>1.4281666528902901</v>
      </c>
      <c r="N1086" s="19">
        <f t="shared" si="657"/>
        <v>-4.5507509276060044E-2</v>
      </c>
      <c r="O1086" s="19">
        <f t="shared" si="658"/>
        <v>1.1445198862471289E-3</v>
      </c>
      <c r="P1086" s="19">
        <f t="shared" si="659"/>
        <v>2.9218741413702513E-2</v>
      </c>
      <c r="Q1086" s="214"/>
      <c r="R1086" s="305"/>
      <c r="S1086" s="215"/>
      <c r="T1086" t="str">
        <f t="shared" si="660"/>
        <v/>
      </c>
      <c r="U1086" t="str">
        <f t="shared" si="661"/>
        <v/>
      </c>
      <c r="V1086" t="str">
        <f t="shared" si="662"/>
        <v/>
      </c>
      <c r="W1086" t="str">
        <f t="shared" si="663"/>
        <v/>
      </c>
      <c r="X1086" s="10"/>
      <c r="Y1086" s="219">
        <f t="shared" si="642"/>
        <v>6.5714285714285692E-3</v>
      </c>
      <c r="Z1086" s="78">
        <f t="shared" si="644"/>
        <v>0.24366155923466212</v>
      </c>
      <c r="AA1086" s="78">
        <f t="shared" si="667"/>
        <v>0.22430881765430755</v>
      </c>
      <c r="AB1086" s="74">
        <f t="shared" si="635"/>
        <v>1085</v>
      </c>
      <c r="AC1086" s="80">
        <f t="shared" si="646"/>
        <v>8.7304942149062439E-4</v>
      </c>
      <c r="AD1086" s="79">
        <f t="shared" si="666"/>
        <v>1.9352741580354577E-2</v>
      </c>
      <c r="AE1086" s="81">
        <f t="shared" si="647"/>
        <v>1.8479692158863952E-2</v>
      </c>
      <c r="AF1086" s="19">
        <f t="shared" si="669"/>
        <v>8.6277221656885381E-2</v>
      </c>
      <c r="AG1086" s="93">
        <f t="shared" si="668"/>
        <v>-0.82726141087810734</v>
      </c>
      <c r="AH1086" s="91">
        <f t="shared" si="670"/>
        <v>6.326962166938614E-4</v>
      </c>
      <c r="AI1086" s="96">
        <f t="shared" si="671"/>
        <v>1075.6850372480121</v>
      </c>
      <c r="AJ1086" s="5">
        <f t="shared" si="636"/>
        <v>0</v>
      </c>
      <c r="AK1086" s="5">
        <f t="shared" si="639"/>
        <v>0</v>
      </c>
      <c r="AL1086" s="5">
        <f t="shared" si="641"/>
        <v>0</v>
      </c>
      <c r="AM1086" s="95">
        <f t="shared" si="648"/>
        <v>9.2857142857142843E-3</v>
      </c>
      <c r="AN1086" s="95">
        <f t="shared" si="649"/>
        <v>-5.7142857142857134E-3</v>
      </c>
      <c r="AO1086" s="78">
        <f t="shared" si="650"/>
        <v>1.625</v>
      </c>
      <c r="AP1086" s="8">
        <f t="shared" si="651"/>
        <v>61.904761904761905</v>
      </c>
      <c r="AQ1086" s="8">
        <f t="shared" si="645"/>
        <v>21.311475409836063</v>
      </c>
      <c r="AR1086" s="8">
        <f t="shared" si="634"/>
        <v>-1</v>
      </c>
      <c r="AS1086" s="114">
        <f t="shared" si="640"/>
        <v>0</v>
      </c>
      <c r="AT1086" s="103">
        <f t="shared" si="664"/>
        <v>0.37048346055979636</v>
      </c>
      <c r="AU1086" s="5">
        <f t="shared" si="637"/>
        <v>0.22</v>
      </c>
      <c r="AW1086" s="210">
        <f t="shared" si="638"/>
        <v>0.36363636363636359</v>
      </c>
      <c r="AX1086" s="276">
        <f t="shared" si="643"/>
        <v>0.12280593969703878</v>
      </c>
      <c r="AY1086" s="19">
        <f t="shared" si="665"/>
        <v>1.560064659785009E-2</v>
      </c>
    </row>
    <row r="1087" spans="1:51">
      <c r="A1087" s="4">
        <v>39910</v>
      </c>
      <c r="B1087" s="9">
        <f t="shared" si="633"/>
        <v>39910</v>
      </c>
      <c r="C1087" s="5">
        <v>0.28999999999999998</v>
      </c>
      <c r="D1087" s="5">
        <v>0.28999999999999998</v>
      </c>
      <c r="E1087" s="5">
        <v>0.26</v>
      </c>
      <c r="F1087" s="5">
        <v>0.27</v>
      </c>
      <c r="G1087" s="6">
        <v>41200</v>
      </c>
      <c r="H1087" s="112">
        <v>0.27</v>
      </c>
      <c r="I1087" s="19">
        <f t="shared" si="652"/>
        <v>0.22727272727272735</v>
      </c>
      <c r="J1087" s="8">
        <f t="shared" si="653"/>
        <v>0.31610433579144309</v>
      </c>
      <c r="K1087" s="8">
        <f t="shared" si="654"/>
        <v>0.13389566420855692</v>
      </c>
      <c r="L1087" s="8">
        <f t="shared" si="655"/>
        <v>0.22500000000000001</v>
      </c>
      <c r="M1087" s="19">
        <f t="shared" si="656"/>
        <v>1.3608257792356633</v>
      </c>
      <c r="N1087" s="19">
        <f t="shared" si="657"/>
        <v>-4.7151971738272944E-2</v>
      </c>
      <c r="O1087" s="19">
        <f t="shared" si="658"/>
        <v>1.4287823718923285E-2</v>
      </c>
      <c r="P1087" s="19">
        <f t="shared" si="659"/>
        <v>4.3219661378115601E-2</v>
      </c>
      <c r="Q1087" s="214"/>
      <c r="R1087" s="305"/>
      <c r="S1087" s="215"/>
      <c r="T1087" t="str">
        <f t="shared" si="660"/>
        <v/>
      </c>
      <c r="U1087" t="str">
        <f t="shared" si="661"/>
        <v/>
      </c>
      <c r="V1087" t="str">
        <f t="shared" si="662"/>
        <v/>
      </c>
      <c r="W1087" t="str">
        <f t="shared" si="663"/>
        <v/>
      </c>
      <c r="X1087" s="10"/>
      <c r="Y1087" s="219">
        <f t="shared" si="642"/>
        <v>5.164835164835165E-3</v>
      </c>
      <c r="Z1087" s="78">
        <f t="shared" si="644"/>
        <v>0.24771767911252415</v>
      </c>
      <c r="AA1087" s="78">
        <f t="shared" si="667"/>
        <v>0.22768996514788878</v>
      </c>
      <c r="AB1087" s="74">
        <f t="shared" si="635"/>
        <v>1086</v>
      </c>
      <c r="AC1087" s="80">
        <f t="shared" si="646"/>
        <v>1.2384174446171368E-3</v>
      </c>
      <c r="AD1087" s="79">
        <f t="shared" si="666"/>
        <v>2.0027713964635374E-2</v>
      </c>
      <c r="AE1087" s="81">
        <f t="shared" si="647"/>
        <v>1.8789296520018237E-2</v>
      </c>
      <c r="AF1087" s="19">
        <f t="shared" si="669"/>
        <v>8.7960459529373675E-2</v>
      </c>
      <c r="AG1087" s="93">
        <f t="shared" si="668"/>
        <v>0.4184963807692485</v>
      </c>
      <c r="AH1087" s="91">
        <f t="shared" si="670"/>
        <v>2.5461254613204701E-4</v>
      </c>
      <c r="AI1087" s="96">
        <f t="shared" si="671"/>
        <v>1078.2067919754431</v>
      </c>
      <c r="AJ1087" s="5">
        <f t="shared" si="636"/>
        <v>5.0000000000000017E-2</v>
      </c>
      <c r="AK1087" s="5">
        <f t="shared" si="639"/>
        <v>5.0000000000000017E-2</v>
      </c>
      <c r="AL1087" s="5">
        <f t="shared" si="641"/>
        <v>0</v>
      </c>
      <c r="AM1087" s="95">
        <f t="shared" si="648"/>
        <v>1.2857142857142857E-2</v>
      </c>
      <c r="AN1087" s="95">
        <f t="shared" si="649"/>
        <v>-5.7142857142857134E-3</v>
      </c>
      <c r="AO1087" s="78">
        <f t="shared" si="650"/>
        <v>2.2500000000000004</v>
      </c>
      <c r="AP1087" s="8">
        <f t="shared" si="651"/>
        <v>69.230769230769226</v>
      </c>
      <c r="AQ1087" s="8">
        <f t="shared" si="645"/>
        <v>24.324324324324323</v>
      </c>
      <c r="AR1087" s="8">
        <f t="shared" si="634"/>
        <v>-0.33333333333333209</v>
      </c>
      <c r="AS1087" s="114">
        <f t="shared" si="640"/>
        <v>-13733.333333333283</v>
      </c>
      <c r="AT1087" s="103">
        <f t="shared" si="664"/>
        <v>0.36479212416324536</v>
      </c>
      <c r="AU1087" s="5">
        <f t="shared" si="637"/>
        <v>0.27</v>
      </c>
      <c r="AW1087" s="210">
        <f t="shared" si="638"/>
        <v>0.11538461538461527</v>
      </c>
      <c r="AX1087" s="276">
        <f t="shared" si="643"/>
        <v>0.11760971947978235</v>
      </c>
      <c r="AY1087" s="19">
        <f t="shared" si="665"/>
        <v>-4.2312450277856711E-2</v>
      </c>
    </row>
    <row r="1088" spans="1:51">
      <c r="A1088" s="4">
        <v>39911</v>
      </c>
      <c r="B1088" s="9">
        <f t="shared" si="633"/>
        <v>39911</v>
      </c>
      <c r="C1088" s="5">
        <v>0.27</v>
      </c>
      <c r="D1088" s="5">
        <v>0.27</v>
      </c>
      <c r="E1088" s="5">
        <v>0.25</v>
      </c>
      <c r="F1088" s="5">
        <v>0.27</v>
      </c>
      <c r="G1088" s="6">
        <v>79000</v>
      </c>
      <c r="H1088" s="112">
        <v>0.27</v>
      </c>
      <c r="I1088" s="19">
        <f t="shared" si="652"/>
        <v>0</v>
      </c>
      <c r="J1088" s="8">
        <f t="shared" si="653"/>
        <v>0.32015870063044155</v>
      </c>
      <c r="K1088" s="8">
        <f t="shared" si="654"/>
        <v>0.13884129936955841</v>
      </c>
      <c r="L1088" s="8">
        <f t="shared" si="655"/>
        <v>0.22949999999999998</v>
      </c>
      <c r="M1088" s="19">
        <f t="shared" si="656"/>
        <v>1.305932759807042</v>
      </c>
      <c r="N1088" s="19">
        <f t="shared" si="657"/>
        <v>-4.033802141774024E-2</v>
      </c>
      <c r="O1088" s="19">
        <f t="shared" si="658"/>
        <v>1.2826033622244956E-2</v>
      </c>
      <c r="P1088" s="19">
        <f t="shared" si="659"/>
        <v>3.693648476397364E-2</v>
      </c>
      <c r="Q1088" s="214"/>
      <c r="R1088" s="305"/>
      <c r="S1088" s="215"/>
      <c r="T1088" t="str">
        <f t="shared" si="660"/>
        <v/>
      </c>
      <c r="U1088" t="str">
        <f t="shared" si="661"/>
        <v/>
      </c>
      <c r="V1088" t="str">
        <f t="shared" si="662"/>
        <v/>
      </c>
      <c r="W1088" t="str">
        <f t="shared" si="663"/>
        <v/>
      </c>
      <c r="X1088" s="10"/>
      <c r="Y1088" s="219">
        <f t="shared" si="642"/>
        <v>3.9780219780219794E-3</v>
      </c>
      <c r="Z1088" s="78">
        <f t="shared" si="644"/>
        <v>0.25114915652919545</v>
      </c>
      <c r="AA1088" s="78">
        <f t="shared" si="667"/>
        <v>0.23082090772694502</v>
      </c>
      <c r="AB1088" s="74">
        <f t="shared" si="635"/>
        <v>1087</v>
      </c>
      <c r="AC1088" s="80">
        <f t="shared" si="646"/>
        <v>1.2311618257857503E-3</v>
      </c>
      <c r="AD1088" s="79">
        <f t="shared" si="666"/>
        <v>2.0328248802250426E-2</v>
      </c>
      <c r="AE1088" s="81">
        <f t="shared" si="647"/>
        <v>1.9097086976464676E-2</v>
      </c>
      <c r="AF1088" s="19">
        <f t="shared" si="669"/>
        <v>8.8069356465308599E-2</v>
      </c>
      <c r="AG1088" s="93">
        <f t="shared" si="668"/>
        <v>-5.8587828061721966E-3</v>
      </c>
      <c r="AH1088" s="91">
        <f t="shared" si="670"/>
        <v>-9.0187693208106269E-5</v>
      </c>
      <c r="AI1088" s="96">
        <f t="shared" si="671"/>
        <v>1080.9859437796028</v>
      </c>
      <c r="AJ1088" s="5">
        <f t="shared" si="636"/>
        <v>0</v>
      </c>
      <c r="AK1088" s="5">
        <f t="shared" si="639"/>
        <v>0</v>
      </c>
      <c r="AL1088" s="5">
        <f t="shared" si="641"/>
        <v>0</v>
      </c>
      <c r="AM1088" s="95">
        <f t="shared" si="648"/>
        <v>1.1428571428571429E-2</v>
      </c>
      <c r="AN1088" s="95">
        <f t="shared" si="649"/>
        <v>-5.7142857142857134E-3</v>
      </c>
      <c r="AO1088" s="78">
        <f t="shared" si="650"/>
        <v>2.0000000000000004</v>
      </c>
      <c r="AP1088" s="8">
        <f t="shared" si="651"/>
        <v>66.666666666666671</v>
      </c>
      <c r="AQ1088" s="8">
        <f t="shared" si="645"/>
        <v>25.000000000000014</v>
      </c>
      <c r="AR1088" s="8">
        <f t="shared" si="634"/>
        <v>1</v>
      </c>
      <c r="AS1088" s="114">
        <f t="shared" si="640"/>
        <v>79000</v>
      </c>
      <c r="AT1088" s="103">
        <f t="shared" si="664"/>
        <v>0.38910484417344171</v>
      </c>
      <c r="AU1088" s="5">
        <f t="shared" si="637"/>
        <v>0.27</v>
      </c>
      <c r="AW1088" s="210">
        <f t="shared" si="638"/>
        <v>8.0000000000000071E-2</v>
      </c>
      <c r="AX1088" s="276">
        <f t="shared" si="643"/>
        <v>0.10589933997716131</v>
      </c>
      <c r="AY1088" s="19">
        <f t="shared" si="665"/>
        <v>-9.9569827684472256E-2</v>
      </c>
    </row>
    <row r="1089" spans="1:51">
      <c r="A1089" s="4">
        <v>39912</v>
      </c>
      <c r="B1089" s="9">
        <f t="shared" si="633"/>
        <v>39912</v>
      </c>
      <c r="C1089" s="5">
        <v>0.28000000000000003</v>
      </c>
      <c r="D1089" s="5">
        <v>0.28000000000000003</v>
      </c>
      <c r="E1089" s="5">
        <v>0.28000000000000003</v>
      </c>
      <c r="F1089" s="5">
        <v>0.28000000000000003</v>
      </c>
      <c r="G1089" s="6">
        <v>17000</v>
      </c>
      <c r="H1089" s="112">
        <v>0.28000000000000003</v>
      </c>
      <c r="I1089" s="19">
        <f t="shared" si="652"/>
        <v>3.703703703703707E-2</v>
      </c>
      <c r="J1089" s="8">
        <f t="shared" si="653"/>
        <v>0.32530169768410633</v>
      </c>
      <c r="K1089" s="8">
        <f t="shared" si="654"/>
        <v>0.14269830231589378</v>
      </c>
      <c r="L1089" s="8">
        <f t="shared" si="655"/>
        <v>0.23400000000000004</v>
      </c>
      <c r="M1089" s="19">
        <f t="shared" si="656"/>
        <v>1.2796465858716395</v>
      </c>
      <c r="N1089" s="19">
        <f t="shared" si="657"/>
        <v>-2.0128275164248477E-2</v>
      </c>
      <c r="O1089" s="19">
        <f t="shared" si="658"/>
        <v>1.6063899071108886E-2</v>
      </c>
      <c r="P1089" s="19">
        <f t="shared" si="659"/>
        <v>2.7779939858305843E-2</v>
      </c>
      <c r="Q1089" s="214"/>
      <c r="R1089" s="305"/>
      <c r="S1089" s="215"/>
      <c r="T1089" t="str">
        <f t="shared" si="660"/>
        <v/>
      </c>
      <c r="U1089" t="str">
        <f t="shared" si="661"/>
        <v/>
      </c>
      <c r="V1089" t="str">
        <f t="shared" si="662"/>
        <v/>
      </c>
      <c r="W1089" t="str">
        <f t="shared" si="663"/>
        <v/>
      </c>
      <c r="X1089" s="10"/>
      <c r="Y1089" s="219">
        <f t="shared" si="642"/>
        <v>2.7252747252747267E-3</v>
      </c>
      <c r="Z1089" s="78">
        <f t="shared" si="644"/>
        <v>0.25559218642369935</v>
      </c>
      <c r="AA1089" s="78">
        <f t="shared" si="667"/>
        <v>0.23446016055515109</v>
      </c>
      <c r="AB1089" s="74">
        <f t="shared" si="635"/>
        <v>1088</v>
      </c>
      <c r="AC1089" s="80">
        <f t="shared" si="646"/>
        <v>1.6279511136668666E-3</v>
      </c>
      <c r="AD1089" s="79">
        <f t="shared" si="666"/>
        <v>2.113202586854826E-2</v>
      </c>
      <c r="AE1089" s="81">
        <f t="shared" si="647"/>
        <v>1.9504074754881393E-2</v>
      </c>
      <c r="AF1089" s="19">
        <f t="shared" si="669"/>
        <v>9.0130561279631385E-2</v>
      </c>
      <c r="AG1089" s="93">
        <f t="shared" si="668"/>
        <v>0.32228849170812951</v>
      </c>
      <c r="AH1089" s="91">
        <f t="shared" si="670"/>
        <v>-4.0006237443899719E-4</v>
      </c>
      <c r="AI1089" s="96">
        <f t="shared" si="671"/>
        <v>1083.7268779103592</v>
      </c>
      <c r="AJ1089" s="5">
        <f t="shared" si="636"/>
        <v>1.0000000000000009E-2</v>
      </c>
      <c r="AK1089" s="5">
        <f t="shared" si="639"/>
        <v>1.0000000000000009E-2</v>
      </c>
      <c r="AL1089" s="5">
        <f t="shared" si="641"/>
        <v>0</v>
      </c>
      <c r="AM1089" s="95">
        <f t="shared" si="648"/>
        <v>1.2142857142857144E-2</v>
      </c>
      <c r="AN1089" s="95">
        <f t="shared" si="649"/>
        <v>-5.7142857142857134E-3</v>
      </c>
      <c r="AO1089" s="78">
        <f t="shared" si="650"/>
        <v>2.1250000000000004</v>
      </c>
      <c r="AP1089" s="8">
        <f t="shared" si="651"/>
        <v>68</v>
      </c>
      <c r="AQ1089" s="8">
        <f t="shared" si="645"/>
        <v>23.287671232876718</v>
      </c>
      <c r="AR1089" s="8">
        <f t="shared" si="634"/>
        <v>0</v>
      </c>
      <c r="AS1089" s="114">
        <f t="shared" si="640"/>
        <v>0</v>
      </c>
      <c r="AT1089" s="103">
        <f t="shared" si="664"/>
        <v>0.39568961805107006</v>
      </c>
      <c r="AU1089" s="5">
        <f t="shared" si="637"/>
        <v>0.28000000000000003</v>
      </c>
      <c r="AW1089" s="210">
        <f t="shared" si="638"/>
        <v>0</v>
      </c>
      <c r="AX1089" s="276">
        <f t="shared" si="643"/>
        <v>8.8637458513133136E-2</v>
      </c>
      <c r="AY1089" s="19">
        <f t="shared" si="665"/>
        <v>-0.16300272945752958</v>
      </c>
    </row>
    <row r="1090" spans="1:51">
      <c r="A1090" s="4">
        <v>39917</v>
      </c>
      <c r="B1090" s="9">
        <f t="shared" ref="B1090:B1153" si="672">A1090</f>
        <v>39917</v>
      </c>
      <c r="C1090" s="5">
        <v>0.28000000000000003</v>
      </c>
      <c r="D1090" s="5">
        <v>0.28999999999999998</v>
      </c>
      <c r="E1090" s="5">
        <v>0.26</v>
      </c>
      <c r="F1090" s="5">
        <v>0.28000000000000003</v>
      </c>
      <c r="G1090" s="6">
        <v>538000</v>
      </c>
      <c r="H1090" s="112">
        <v>0.28000000000000003</v>
      </c>
      <c r="I1090" s="19">
        <f t="shared" si="652"/>
        <v>0</v>
      </c>
      <c r="J1090" s="8">
        <f t="shared" si="653"/>
        <v>0.32792510955605259</v>
      </c>
      <c r="K1090" s="8">
        <f t="shared" si="654"/>
        <v>0.15107489044394751</v>
      </c>
      <c r="L1090" s="8">
        <f t="shared" si="655"/>
        <v>0.23950000000000005</v>
      </c>
      <c r="M1090" s="19">
        <f t="shared" si="656"/>
        <v>1.1706129231165707</v>
      </c>
      <c r="N1090" s="19">
        <f t="shared" si="657"/>
        <v>-8.5206074832606837E-2</v>
      </c>
      <c r="O1090" s="19">
        <f t="shared" si="658"/>
        <v>8.0645502025439714E-3</v>
      </c>
      <c r="P1090" s="19">
        <f t="shared" si="659"/>
        <v>5.8701386015863888E-2</v>
      </c>
      <c r="Q1090" s="214"/>
      <c r="R1090" s="305"/>
      <c r="S1090" s="215"/>
      <c r="T1090" t="str">
        <f t="shared" si="660"/>
        <v/>
      </c>
      <c r="U1090" t="str">
        <f t="shared" si="661"/>
        <v/>
      </c>
      <c r="V1090" t="str">
        <f t="shared" si="662"/>
        <v/>
      </c>
      <c r="W1090" t="str">
        <f t="shared" si="663"/>
        <v/>
      </c>
      <c r="X1090" s="10"/>
      <c r="Y1090" s="219">
        <f t="shared" si="642"/>
        <v>1.0769230769230782E-3</v>
      </c>
      <c r="Z1090" s="78">
        <f t="shared" si="644"/>
        <v>0.25935098971444964</v>
      </c>
      <c r="AA1090" s="78">
        <f t="shared" si="667"/>
        <v>0.23783010867406992</v>
      </c>
      <c r="AB1090" s="74">
        <f t="shared" si="635"/>
        <v>1089</v>
      </c>
      <c r="AC1090" s="80">
        <f t="shared" si="646"/>
        <v>1.61344502839866E-3</v>
      </c>
      <c r="AD1090" s="79">
        <f t="shared" si="666"/>
        <v>2.1520881040379719E-2</v>
      </c>
      <c r="AE1090" s="81">
        <f t="shared" si="647"/>
        <v>1.9907436011981059E-2</v>
      </c>
      <c r="AF1090" s="19">
        <f t="shared" si="669"/>
        <v>9.0488463215869064E-2</v>
      </c>
      <c r="AG1090" s="93">
        <f t="shared" si="668"/>
        <v>-8.9106393591466635E-3</v>
      </c>
      <c r="AH1090" s="91">
        <f t="shared" si="670"/>
        <v>-6.9620639622378403E-4</v>
      </c>
      <c r="AI1090" s="96">
        <f t="shared" si="671"/>
        <v>1086.3989119315622</v>
      </c>
      <c r="AJ1090" s="5">
        <f t="shared" si="636"/>
        <v>0</v>
      </c>
      <c r="AK1090" s="5">
        <f t="shared" si="639"/>
        <v>0</v>
      </c>
      <c r="AL1090" s="5">
        <f t="shared" si="641"/>
        <v>0</v>
      </c>
      <c r="AM1090" s="95">
        <f t="shared" si="648"/>
        <v>1.2142857142857144E-2</v>
      </c>
      <c r="AN1090" s="95">
        <f t="shared" si="649"/>
        <v>-5.7142857142857134E-3</v>
      </c>
      <c r="AO1090" s="78">
        <f t="shared" si="650"/>
        <v>2.1250000000000004</v>
      </c>
      <c r="AP1090" s="8">
        <f t="shared" si="651"/>
        <v>68</v>
      </c>
      <c r="AQ1090" s="8">
        <f t="shared" si="645"/>
        <v>23.287671232876718</v>
      </c>
      <c r="AR1090" s="8">
        <f t="shared" ref="AR1090:AR1153" si="673">IF(ISERROR(((F1090-E1090)-(D1090-F1090))/(D1090-E1090)),0,((F1090-E1090)-(D1090-F1090))/(D1090-E1090))</f>
        <v>0.33333333333333581</v>
      </c>
      <c r="AS1090" s="114">
        <f t="shared" si="640"/>
        <v>179333.33333333468</v>
      </c>
      <c r="AT1090" s="103">
        <f t="shared" si="664"/>
        <v>0.38645902120478426</v>
      </c>
      <c r="AU1090" s="5">
        <f t="shared" si="637"/>
        <v>0.28000000000000003</v>
      </c>
      <c r="AW1090" s="210">
        <f t="shared" si="638"/>
        <v>0.11538461538461527</v>
      </c>
      <c r="AX1090" s="276">
        <f t="shared" si="643"/>
        <v>6.3467203632472644E-2</v>
      </c>
      <c r="AY1090" s="19">
        <f t="shared" si="665"/>
        <v>-0.28396859863633267</v>
      </c>
    </row>
    <row r="1091" spans="1:51">
      <c r="A1091" s="4">
        <v>39918</v>
      </c>
      <c r="B1091" s="9">
        <f t="shared" si="672"/>
        <v>39918</v>
      </c>
      <c r="C1091" s="5">
        <v>0.26</v>
      </c>
      <c r="D1091" s="5">
        <v>0.28000000000000003</v>
      </c>
      <c r="E1091" s="5">
        <v>0.25</v>
      </c>
      <c r="F1091" s="5">
        <v>0.28000000000000003</v>
      </c>
      <c r="G1091" s="6">
        <v>175000</v>
      </c>
      <c r="H1091" s="112">
        <v>0.28000000000000003</v>
      </c>
      <c r="I1091" s="19">
        <f t="shared" si="652"/>
        <v>0</v>
      </c>
      <c r="J1091" s="8">
        <f t="shared" si="653"/>
        <v>0.32902380615039939</v>
      </c>
      <c r="K1091" s="8">
        <f t="shared" si="654"/>
        <v>0.16097619384960071</v>
      </c>
      <c r="L1091" s="8">
        <f t="shared" si="655"/>
        <v>0.24500000000000005</v>
      </c>
      <c r="M1091" s="19">
        <f t="shared" si="656"/>
        <v>1.0439283491682301</v>
      </c>
      <c r="N1091" s="19">
        <f t="shared" si="657"/>
        <v>-0.1082207204846698</v>
      </c>
      <c r="O1091" s="19">
        <f t="shared" si="658"/>
        <v>3.35044972870247E-3</v>
      </c>
      <c r="P1091" s="19">
        <f t="shared" si="659"/>
        <v>6.5539040780088015E-2</v>
      </c>
      <c r="Q1091" s="214"/>
      <c r="R1091" s="305"/>
      <c r="S1091" s="215"/>
      <c r="T1091" t="str">
        <f t="shared" si="660"/>
        <v/>
      </c>
      <c r="U1091" t="str">
        <f t="shared" si="661"/>
        <v/>
      </c>
      <c r="V1091" t="str">
        <f t="shared" si="662"/>
        <v/>
      </c>
      <c r="W1091" t="str">
        <f t="shared" si="663"/>
        <v/>
      </c>
      <c r="X1091" s="10"/>
      <c r="Y1091" s="219">
        <f t="shared" si="642"/>
        <v>6.8131868131868266E-4</v>
      </c>
      <c r="Z1091" s="78">
        <f t="shared" si="644"/>
        <v>0.26253093729842442</v>
      </c>
      <c r="AA1091" s="78">
        <f t="shared" si="667"/>
        <v>0.24095068063218875</v>
      </c>
      <c r="AB1091" s="74">
        <f t="shared" ref="AB1091:AB1154" si="674">AB1090+1</f>
        <v>1090</v>
      </c>
      <c r="AC1091" s="80">
        <f t="shared" si="646"/>
        <v>1.3382565234036879E-3</v>
      </c>
      <c r="AD1091" s="79">
        <f t="shared" si="666"/>
        <v>2.158025666623567E-2</v>
      </c>
      <c r="AE1091" s="81">
        <f t="shared" si="647"/>
        <v>2.0242000142831982E-2</v>
      </c>
      <c r="AF1091" s="19">
        <f t="shared" si="669"/>
        <v>8.9562962053541306E-2</v>
      </c>
      <c r="AG1091" s="93">
        <f t="shared" si="668"/>
        <v>-0.17055957913118114</v>
      </c>
      <c r="AH1091" s="91">
        <f t="shared" si="670"/>
        <v>-8.8645348350777922E-4</v>
      </c>
      <c r="AI1091" s="96">
        <f t="shared" si="671"/>
        <v>1087.883880901383</v>
      </c>
      <c r="AJ1091" s="5">
        <f t="shared" ref="AJ1091:AJ1154" si="675">F1091-F1090</f>
        <v>0</v>
      </c>
      <c r="AK1091" s="5">
        <f t="shared" si="639"/>
        <v>0</v>
      </c>
      <c r="AL1091" s="5">
        <f t="shared" si="641"/>
        <v>0</v>
      </c>
      <c r="AM1091" s="95">
        <f t="shared" si="648"/>
        <v>8.5714285714285736E-3</v>
      </c>
      <c r="AN1091" s="95">
        <f t="shared" si="649"/>
        <v>-5.7142857142857134E-3</v>
      </c>
      <c r="AO1091" s="78">
        <f t="shared" si="650"/>
        <v>1.5000000000000007</v>
      </c>
      <c r="AP1091" s="8">
        <f t="shared" si="651"/>
        <v>60.000000000000014</v>
      </c>
      <c r="AQ1091" s="8">
        <f t="shared" si="645"/>
        <v>20</v>
      </c>
      <c r="AR1091" s="8">
        <f t="shared" si="673"/>
        <v>1</v>
      </c>
      <c r="AS1091" s="114">
        <f t="shared" si="640"/>
        <v>175000</v>
      </c>
      <c r="AT1091" s="103">
        <f t="shared" si="664"/>
        <v>0.41464447594546855</v>
      </c>
      <c r="AU1091" s="5">
        <f t="shared" ref="AU1091:AU1154" si="676">F1091</f>
        <v>0.28000000000000003</v>
      </c>
      <c r="AW1091" s="210">
        <f t="shared" ref="AW1091:AW1154" si="677">(D1091-E1091)/E1091</f>
        <v>0.12000000000000011</v>
      </c>
      <c r="AX1091" s="276">
        <f t="shared" si="643"/>
        <v>3.6094793658511856E-2</v>
      </c>
      <c r="AY1091" s="19">
        <f t="shared" si="665"/>
        <v>-0.43128432335650985</v>
      </c>
    </row>
    <row r="1092" spans="1:51">
      <c r="A1092" s="4">
        <v>39919</v>
      </c>
      <c r="B1092" s="9">
        <f t="shared" si="672"/>
        <v>39919</v>
      </c>
      <c r="C1092" s="5">
        <v>0.28000000000000003</v>
      </c>
      <c r="D1092" s="5">
        <v>0.28999999999999998</v>
      </c>
      <c r="E1092" s="5">
        <v>0.26</v>
      </c>
      <c r="F1092" s="5">
        <v>0.28000000000000003</v>
      </c>
      <c r="G1092" s="6">
        <v>1356000</v>
      </c>
      <c r="H1092" s="112">
        <v>0.28000000000000003</v>
      </c>
      <c r="I1092" s="19">
        <f t="shared" si="652"/>
        <v>0</v>
      </c>
      <c r="J1092" s="8">
        <f t="shared" si="653"/>
        <v>0.32833957862167429</v>
      </c>
      <c r="K1092" s="8">
        <f t="shared" si="654"/>
        <v>0.17266042137832582</v>
      </c>
      <c r="L1092" s="8">
        <f t="shared" si="655"/>
        <v>0.25050000000000006</v>
      </c>
      <c r="M1092" s="19">
        <f t="shared" si="656"/>
        <v>0.9016493531093106</v>
      </c>
      <c r="N1092" s="19">
        <f t="shared" si="657"/>
        <v>-0.13629191713423913</v>
      </c>
      <c r="O1092" s="19">
        <f t="shared" si="658"/>
        <v>-2.0795684565521532E-3</v>
      </c>
      <c r="P1092" s="19">
        <f t="shared" si="659"/>
        <v>7.25835743118739E-2</v>
      </c>
      <c r="Q1092" s="214"/>
      <c r="R1092" s="305"/>
      <c r="S1092" s="215"/>
      <c r="T1092" t="str">
        <f t="shared" si="660"/>
        <v/>
      </c>
      <c r="U1092" t="str">
        <f t="shared" si="661"/>
        <v/>
      </c>
      <c r="V1092" t="str">
        <f t="shared" si="662"/>
        <v/>
      </c>
      <c r="W1092" t="str">
        <f t="shared" si="663"/>
        <v/>
      </c>
      <c r="X1092" s="10"/>
      <c r="Y1092" s="219">
        <f t="shared" si="642"/>
        <v>4.3956043956044092E-4</v>
      </c>
      <c r="Z1092" s="78">
        <f t="shared" si="644"/>
        <v>0.26522117295446707</v>
      </c>
      <c r="AA1092" s="78">
        <f t="shared" si="667"/>
        <v>0.24384033026540677</v>
      </c>
      <c r="AB1092" s="74">
        <f t="shared" si="674"/>
        <v>1091</v>
      </c>
      <c r="AC1092" s="80">
        <f t="shared" si="646"/>
        <v>9.1107403698264741E-4</v>
      </c>
      <c r="AD1092" s="79">
        <f t="shared" si="666"/>
        <v>2.1380842689060292E-2</v>
      </c>
      <c r="AE1092" s="81">
        <f t="shared" si="647"/>
        <v>2.0469768652077645E-2</v>
      </c>
      <c r="AF1092" s="19">
        <f t="shared" si="669"/>
        <v>8.7683783342109245E-2</v>
      </c>
      <c r="AG1092" s="93">
        <f t="shared" si="668"/>
        <v>-0.31920822275131178</v>
      </c>
      <c r="AH1092" s="91">
        <f t="shared" si="670"/>
        <v>-9.8849052358170042E-4</v>
      </c>
      <c r="AI1092" s="96">
        <f t="shared" si="671"/>
        <v>1088.684527297482</v>
      </c>
      <c r="AJ1092" s="5">
        <f t="shared" si="675"/>
        <v>0</v>
      </c>
      <c r="AK1092" s="5">
        <f t="shared" ref="AK1092:AK1155" si="678">IF(AJ1092&gt;0,AJ1092,0)</f>
        <v>0</v>
      </c>
      <c r="AL1092" s="5">
        <f t="shared" si="641"/>
        <v>0</v>
      </c>
      <c r="AM1092" s="95">
        <f t="shared" si="648"/>
        <v>7.8571428571428577E-3</v>
      </c>
      <c r="AN1092" s="95">
        <f t="shared" si="649"/>
        <v>-5.7142857142857134E-3</v>
      </c>
      <c r="AO1092" s="78">
        <f t="shared" si="650"/>
        <v>1.3750000000000002</v>
      </c>
      <c r="AP1092" s="8">
        <f t="shared" si="651"/>
        <v>57.89473684210526</v>
      </c>
      <c r="AQ1092" s="8">
        <f t="shared" si="645"/>
        <v>21.568627450980401</v>
      </c>
      <c r="AR1092" s="8">
        <f t="shared" si="673"/>
        <v>0.33333333333333581</v>
      </c>
      <c r="AS1092" s="114">
        <f t="shared" si="640"/>
        <v>452000.00000000338</v>
      </c>
      <c r="AT1092" s="103">
        <f t="shared" si="664"/>
        <v>0.39406188979839996</v>
      </c>
      <c r="AU1092" s="5">
        <f t="shared" si="676"/>
        <v>0.28000000000000003</v>
      </c>
      <c r="AW1092" s="210">
        <f t="shared" si="677"/>
        <v>0.11538461538461527</v>
      </c>
      <c r="AX1092" s="276">
        <f t="shared" si="643"/>
        <v>7.2689281467782745E-3</v>
      </c>
      <c r="AY1092" s="19">
        <f t="shared" si="665"/>
        <v>-0.79861560601928749</v>
      </c>
    </row>
    <row r="1093" spans="1:51">
      <c r="A1093" s="4">
        <v>39920</v>
      </c>
      <c r="B1093" s="9">
        <f t="shared" si="672"/>
        <v>39920</v>
      </c>
      <c r="C1093" s="5">
        <v>0.28000000000000003</v>
      </c>
      <c r="D1093" s="5">
        <v>0.28999999999999998</v>
      </c>
      <c r="E1093" s="5">
        <v>0.27</v>
      </c>
      <c r="F1093" s="5">
        <v>0.28999999999999998</v>
      </c>
      <c r="G1093" s="6">
        <v>299500</v>
      </c>
      <c r="H1093" s="112">
        <v>0.28999999999999998</v>
      </c>
      <c r="I1093" s="19">
        <f t="shared" si="652"/>
        <v>3.5714285714285546E-2</v>
      </c>
      <c r="J1093" s="8">
        <f t="shared" si="653"/>
        <v>0.32672107945624196</v>
      </c>
      <c r="K1093" s="8">
        <f t="shared" si="654"/>
        <v>0.18627892054375814</v>
      </c>
      <c r="L1093" s="8">
        <f t="shared" si="655"/>
        <v>0.25650000000000006</v>
      </c>
      <c r="M1093" s="19">
        <f t="shared" si="656"/>
        <v>0.75393479038060585</v>
      </c>
      <c r="N1093" s="19">
        <f t="shared" si="657"/>
        <v>-0.16382706006422068</v>
      </c>
      <c r="O1093" s="19">
        <f t="shared" si="658"/>
        <v>-4.9293453205567642E-3</v>
      </c>
      <c r="P1093" s="19">
        <f t="shared" si="659"/>
        <v>7.887446964809651E-2</v>
      </c>
      <c r="Q1093" s="214"/>
      <c r="R1093" s="305"/>
      <c r="S1093" s="215"/>
      <c r="T1093" t="str">
        <f t="shared" si="660"/>
        <v/>
      </c>
      <c r="U1093" t="str">
        <f t="shared" si="661"/>
        <v/>
      </c>
      <c r="V1093" t="str">
        <f t="shared" si="662"/>
        <v/>
      </c>
      <c r="W1093" t="str">
        <f t="shared" si="663"/>
        <v/>
      </c>
      <c r="X1093" s="10"/>
      <c r="Y1093" s="219">
        <f t="shared" si="642"/>
        <v>3.5164835164835147E-4</v>
      </c>
      <c r="Z1093" s="78">
        <f t="shared" si="644"/>
        <v>0.26903711231947913</v>
      </c>
      <c r="AA1093" s="78">
        <f t="shared" si="667"/>
        <v>0.24725614582576666</v>
      </c>
      <c r="AB1093" s="74">
        <f t="shared" si="674"/>
        <v>1092</v>
      </c>
      <c r="AC1093" s="80">
        <f t="shared" si="646"/>
        <v>1.0489582733078616E-3</v>
      </c>
      <c r="AD1093" s="79">
        <f t="shared" si="666"/>
        <v>2.1780966493712473E-2</v>
      </c>
      <c r="AE1093" s="81">
        <f t="shared" si="647"/>
        <v>2.0732008220404611E-2</v>
      </c>
      <c r="AF1093" s="19">
        <f t="shared" si="669"/>
        <v>8.8090698093550357E-2</v>
      </c>
      <c r="AG1093" s="93">
        <f t="shared" si="668"/>
        <v>0.15134251523824332</v>
      </c>
      <c r="AH1093" s="91">
        <f t="shared" si="670"/>
        <v>-1.0177951462001943E-3</v>
      </c>
      <c r="AI1093" s="96">
        <f t="shared" si="671"/>
        <v>1089.2978860565038</v>
      </c>
      <c r="AJ1093" s="5">
        <f t="shared" si="675"/>
        <v>9.9999999999999534E-3</v>
      </c>
      <c r="AK1093" s="5">
        <f t="shared" si="678"/>
        <v>9.9999999999999534E-3</v>
      </c>
      <c r="AL1093" s="5">
        <f t="shared" si="641"/>
        <v>0</v>
      </c>
      <c r="AM1093" s="95">
        <f t="shared" si="648"/>
        <v>8.5714285714285684E-3</v>
      </c>
      <c r="AN1093" s="95">
        <f t="shared" si="649"/>
        <v>-5.7142857142857134E-3</v>
      </c>
      <c r="AO1093" s="78">
        <f t="shared" si="650"/>
        <v>1.4999999999999998</v>
      </c>
      <c r="AP1093" s="8">
        <f t="shared" si="651"/>
        <v>60</v>
      </c>
      <c r="AQ1093" s="8">
        <f t="shared" si="645"/>
        <v>20</v>
      </c>
      <c r="AR1093" s="8">
        <f t="shared" si="673"/>
        <v>1</v>
      </c>
      <c r="AS1093" s="114">
        <f t="shared" ref="AS1093:AS1156" si="679">IF(ISERROR(AR1093*G1093),0,AR1093*G1093)</f>
        <v>299500</v>
      </c>
      <c r="AT1093" s="103">
        <f t="shared" si="664"/>
        <v>0.45501797138283179</v>
      </c>
      <c r="AU1093" s="5">
        <f t="shared" si="676"/>
        <v>0.28999999999999998</v>
      </c>
      <c r="AW1093" s="210">
        <f t="shared" si="677"/>
        <v>7.4074074074073931E-2</v>
      </c>
      <c r="AX1093" s="276">
        <f t="shared" si="643"/>
        <v>-2.3042759146484851E-2</v>
      </c>
      <c r="AY1093" s="19">
        <f t="shared" si="665"/>
        <v>-4.1700353451282686</v>
      </c>
    </row>
    <row r="1094" spans="1:51">
      <c r="A1094" s="4">
        <v>39923</v>
      </c>
      <c r="B1094" s="9">
        <f t="shared" si="672"/>
        <v>39923</v>
      </c>
      <c r="C1094" s="5">
        <v>0.28999999999999998</v>
      </c>
      <c r="D1094" s="5">
        <v>0.33</v>
      </c>
      <c r="E1094" s="5">
        <v>0.28999999999999998</v>
      </c>
      <c r="F1094" s="5">
        <v>0.33</v>
      </c>
      <c r="G1094" s="6">
        <v>185700</v>
      </c>
      <c r="H1094" s="112">
        <v>0.33</v>
      </c>
      <c r="I1094" s="19">
        <f t="shared" si="652"/>
        <v>0.13793103448275876</v>
      </c>
      <c r="J1094" s="8">
        <f t="shared" si="653"/>
        <v>0.33372107945624196</v>
      </c>
      <c r="K1094" s="8">
        <f t="shared" si="654"/>
        <v>0.19327892054375814</v>
      </c>
      <c r="L1094" s="8">
        <f t="shared" si="655"/>
        <v>0.26350000000000007</v>
      </c>
      <c r="M1094" s="19">
        <f t="shared" si="656"/>
        <v>0.72662946645900717</v>
      </c>
      <c r="N1094" s="19">
        <f t="shared" si="657"/>
        <v>-3.6217089687311341E-2</v>
      </c>
      <c r="O1094" s="19">
        <f t="shared" si="658"/>
        <v>2.1425002670932721E-2</v>
      </c>
      <c r="P1094" s="19">
        <f t="shared" si="659"/>
        <v>3.7578057568546305E-2</v>
      </c>
      <c r="Q1094" s="214"/>
      <c r="R1094" s="305"/>
      <c r="S1094" s="215"/>
      <c r="T1094" t="str">
        <f t="shared" si="660"/>
        <v/>
      </c>
      <c r="U1094" t="str">
        <f t="shared" si="661"/>
        <v/>
      </c>
      <c r="V1094" t="str">
        <f t="shared" si="662"/>
        <v/>
      </c>
      <c r="W1094" t="str">
        <f t="shared" si="663"/>
        <v/>
      </c>
      <c r="X1094" s="10"/>
      <c r="Y1094" s="219">
        <f t="shared" si="642"/>
        <v>2.2197802197802203E-3</v>
      </c>
      <c r="Z1094" s="78">
        <f t="shared" si="644"/>
        <v>0.27842539702227936</v>
      </c>
      <c r="AA1094" s="78">
        <f t="shared" si="667"/>
        <v>0.25337919103465995</v>
      </c>
      <c r="AB1094" s="74">
        <f t="shared" si="674"/>
        <v>1093</v>
      </c>
      <c r="AC1094" s="80">
        <f t="shared" si="646"/>
        <v>3.4513582137718456E-3</v>
      </c>
      <c r="AD1094" s="79">
        <f t="shared" si="666"/>
        <v>2.5046205987619419E-2</v>
      </c>
      <c r="AE1094" s="81">
        <f t="shared" si="647"/>
        <v>2.1594847773847573E-2</v>
      </c>
      <c r="AF1094" s="19">
        <f t="shared" si="669"/>
        <v>9.8848709261974588E-2</v>
      </c>
      <c r="AG1094" s="93">
        <f t="shared" si="668"/>
        <v>2.2902721696336696</v>
      </c>
      <c r="AH1094" s="91">
        <f t="shared" si="670"/>
        <v>-8.7247390493170554E-4</v>
      </c>
      <c r="AI1094" s="96">
        <f t="shared" si="671"/>
        <v>1089.7881523940121</v>
      </c>
      <c r="AJ1094" s="5">
        <f t="shared" si="675"/>
        <v>4.0000000000000036E-2</v>
      </c>
      <c r="AK1094" s="5">
        <f t="shared" si="678"/>
        <v>4.0000000000000036E-2</v>
      </c>
      <c r="AL1094" s="5">
        <f t="shared" si="641"/>
        <v>0</v>
      </c>
      <c r="AM1094" s="95">
        <f t="shared" si="648"/>
        <v>9.2857142857142843E-3</v>
      </c>
      <c r="AN1094" s="95">
        <f t="shared" si="649"/>
        <v>-5.7142857142857134E-3</v>
      </c>
      <c r="AO1094" s="78">
        <f t="shared" si="650"/>
        <v>1.625</v>
      </c>
      <c r="AP1094" s="8">
        <f t="shared" si="651"/>
        <v>61.904761904761905</v>
      </c>
      <c r="AQ1094" s="8">
        <f t="shared" si="645"/>
        <v>21.311475409836063</v>
      </c>
      <c r="AR1094" s="8">
        <f t="shared" si="673"/>
        <v>1</v>
      </c>
      <c r="AS1094" s="114">
        <f t="shared" si="679"/>
        <v>185700</v>
      </c>
      <c r="AT1094" s="103">
        <f t="shared" si="664"/>
        <v>0.47652906611478707</v>
      </c>
      <c r="AU1094" s="5">
        <f t="shared" si="676"/>
        <v>0.33</v>
      </c>
      <c r="AW1094" s="210">
        <f t="shared" si="677"/>
        <v>0.13793103448275876</v>
      </c>
      <c r="AX1094" s="276">
        <f t="shared" si="643"/>
        <v>-4.6346295633406913E-2</v>
      </c>
      <c r="AY1094" s="19">
        <f t="shared" si="665"/>
        <v>-1.0113171056807662</v>
      </c>
    </row>
    <row r="1095" spans="1:51">
      <c r="A1095" s="4">
        <v>39924</v>
      </c>
      <c r="B1095" s="9">
        <f t="shared" si="672"/>
        <v>39924</v>
      </c>
      <c r="C1095" s="5">
        <v>0.3</v>
      </c>
      <c r="D1095" s="5">
        <v>0.3</v>
      </c>
      <c r="E1095" s="5">
        <v>0.3</v>
      </c>
      <c r="F1095" s="5">
        <v>0.3</v>
      </c>
      <c r="G1095" s="6">
        <v>19000</v>
      </c>
      <c r="H1095" s="112">
        <v>0.3</v>
      </c>
      <c r="I1095" s="19">
        <f t="shared" si="652"/>
        <v>-9.0909090909090981E-2</v>
      </c>
      <c r="J1095" s="8">
        <f t="shared" si="653"/>
        <v>0.33221392251711584</v>
      </c>
      <c r="K1095" s="8">
        <f t="shared" si="654"/>
        <v>0.20578607748288419</v>
      </c>
      <c r="L1095" s="8">
        <f t="shared" si="655"/>
        <v>0.26900000000000002</v>
      </c>
      <c r="M1095" s="19">
        <f t="shared" si="656"/>
        <v>0.61436539624381059</v>
      </c>
      <c r="N1095" s="19">
        <f t="shared" si="657"/>
        <v>-0.15449974904304264</v>
      </c>
      <c r="O1095" s="19">
        <f t="shared" si="658"/>
        <v>-4.5162173800403892E-3</v>
      </c>
      <c r="P1095" s="19">
        <f t="shared" si="659"/>
        <v>6.4710403513943665E-2</v>
      </c>
      <c r="Q1095" s="214"/>
      <c r="R1095" s="305"/>
      <c r="S1095" s="215"/>
      <c r="T1095" t="str">
        <f t="shared" si="660"/>
        <v/>
      </c>
      <c r="U1095" t="str">
        <f t="shared" si="661"/>
        <v/>
      </c>
      <c r="V1095" t="str">
        <f t="shared" si="662"/>
        <v/>
      </c>
      <c r="W1095" t="str">
        <f t="shared" si="663"/>
        <v/>
      </c>
      <c r="X1095" s="10"/>
      <c r="Y1095" s="219">
        <f t="shared" si="642"/>
        <v>3.0109890109890113E-3</v>
      </c>
      <c r="Z1095" s="78">
        <f t="shared" si="644"/>
        <v>0.28174788588084831</v>
      </c>
      <c r="AA1095" s="78">
        <f t="shared" si="667"/>
        <v>0.25682913089809511</v>
      </c>
      <c r="AB1095" s="74">
        <f t="shared" si="674"/>
        <v>1094</v>
      </c>
      <c r="AC1095" s="80">
        <f t="shared" si="646"/>
        <v>2.6591257671245011E-3</v>
      </c>
      <c r="AD1095" s="79">
        <f t="shared" si="666"/>
        <v>2.49187549827532E-2</v>
      </c>
      <c r="AE1095" s="81">
        <f t="shared" si="647"/>
        <v>2.2259629215628698E-2</v>
      </c>
      <c r="AF1095" s="19">
        <f t="shared" si="669"/>
        <v>9.7024643955363796E-2</v>
      </c>
      <c r="AG1095" s="93">
        <f t="shared" si="668"/>
        <v>-0.22954222586520412</v>
      </c>
      <c r="AH1095" s="91">
        <f t="shared" si="670"/>
        <v>-6.9226653257083008E-4</v>
      </c>
      <c r="AI1095" s="96">
        <f t="shared" si="671"/>
        <v>1090.272338249177</v>
      </c>
      <c r="AJ1095" s="5">
        <f t="shared" si="675"/>
        <v>-3.0000000000000027E-2</v>
      </c>
      <c r="AK1095" s="5">
        <f t="shared" si="678"/>
        <v>0</v>
      </c>
      <c r="AL1095" s="5">
        <f t="shared" si="641"/>
        <v>-3.0000000000000027E-2</v>
      </c>
      <c r="AM1095" s="95">
        <f t="shared" si="648"/>
        <v>9.2857142857142843E-3</v>
      </c>
      <c r="AN1095" s="95">
        <f t="shared" si="649"/>
        <v>-7.8571428571428577E-3</v>
      </c>
      <c r="AO1095" s="78">
        <f t="shared" si="650"/>
        <v>1.1818181818181817</v>
      </c>
      <c r="AP1095" s="8">
        <f t="shared" si="651"/>
        <v>54.166666666666664</v>
      </c>
      <c r="AQ1095" s="8">
        <f t="shared" si="645"/>
        <v>28.260869565217391</v>
      </c>
      <c r="AR1095" s="8">
        <f t="shared" si="673"/>
        <v>0</v>
      </c>
      <c r="AS1095" s="114">
        <f t="shared" si="679"/>
        <v>0</v>
      </c>
      <c r="AT1095" s="103">
        <f t="shared" si="664"/>
        <v>0.47751731289116112</v>
      </c>
      <c r="AU1095" s="5">
        <f t="shared" si="676"/>
        <v>0.3</v>
      </c>
      <c r="AW1095" s="210">
        <f t="shared" si="677"/>
        <v>0</v>
      </c>
      <c r="AX1095" s="276">
        <f t="shared" si="643"/>
        <v>-6.5613860661870776E-2</v>
      </c>
      <c r="AY1095" s="19">
        <f t="shared" si="665"/>
        <v>-0.41573042171196944</v>
      </c>
    </row>
    <row r="1096" spans="1:51">
      <c r="A1096" s="4">
        <v>39925</v>
      </c>
      <c r="B1096" s="9">
        <f t="shared" si="672"/>
        <v>39925</v>
      </c>
      <c r="C1096" s="5">
        <v>0.3</v>
      </c>
      <c r="D1096" s="5">
        <v>0.3</v>
      </c>
      <c r="E1096" s="5">
        <v>0.3</v>
      </c>
      <c r="F1096" s="5">
        <v>0.3</v>
      </c>
      <c r="G1096" s="6">
        <v>55800</v>
      </c>
      <c r="H1096" s="112">
        <v>0.3</v>
      </c>
      <c r="I1096" s="19">
        <f t="shared" si="652"/>
        <v>0</v>
      </c>
      <c r="J1096" s="8">
        <f t="shared" si="653"/>
        <v>0.3275942558098332</v>
      </c>
      <c r="K1096" s="8">
        <f t="shared" si="654"/>
        <v>0.22140574419016695</v>
      </c>
      <c r="L1096" s="8">
        <f t="shared" si="655"/>
        <v>0.27450000000000008</v>
      </c>
      <c r="M1096" s="19">
        <f t="shared" si="656"/>
        <v>0.47961046362220933</v>
      </c>
      <c r="N1096" s="19">
        <f t="shared" si="657"/>
        <v>-0.21934004331214618</v>
      </c>
      <c r="O1096" s="19">
        <f t="shared" si="658"/>
        <v>-1.3905698690411254E-2</v>
      </c>
      <c r="P1096" s="19">
        <f t="shared" si="659"/>
        <v>7.5902446357586542E-2</v>
      </c>
      <c r="Q1096" s="214"/>
      <c r="R1096" s="305"/>
      <c r="S1096" s="215"/>
      <c r="T1096" t="str">
        <f t="shared" si="660"/>
        <v/>
      </c>
      <c r="U1096" t="str">
        <f t="shared" si="661"/>
        <v/>
      </c>
      <c r="V1096" t="str">
        <f t="shared" si="662"/>
        <v/>
      </c>
      <c r="W1096" t="str">
        <f t="shared" si="663"/>
        <v/>
      </c>
      <c r="X1096" s="10"/>
      <c r="Y1096" s="219">
        <f t="shared" si="642"/>
        <v>3.7142857142857147E-3</v>
      </c>
      <c r="Z1096" s="78">
        <f t="shared" si="644"/>
        <v>0.28455871145519768</v>
      </c>
      <c r="AA1096" s="78">
        <f t="shared" si="667"/>
        <v>0.26002377521163605</v>
      </c>
      <c r="AB1096" s="74">
        <f t="shared" si="674"/>
        <v>1095</v>
      </c>
      <c r="AC1096" s="80">
        <f t="shared" si="646"/>
        <v>1.8202456223463392E-3</v>
      </c>
      <c r="AD1096" s="79">
        <f t="shared" si="666"/>
        <v>2.4534936243561623E-2</v>
      </c>
      <c r="AE1096" s="81">
        <f t="shared" si="647"/>
        <v>2.2714690621215283E-2</v>
      </c>
      <c r="AF1096" s="19">
        <f t="shared" si="669"/>
        <v>9.4356511144384328E-2</v>
      </c>
      <c r="AG1096" s="93">
        <f t="shared" si="668"/>
        <v>-0.31547215823691621</v>
      </c>
      <c r="AH1096" s="91">
        <f t="shared" si="670"/>
        <v>-5.0369363762160042E-4</v>
      </c>
      <c r="AI1096" s="96">
        <f t="shared" si="671"/>
        <v>1090.7634356964768</v>
      </c>
      <c r="AJ1096" s="5">
        <f t="shared" si="675"/>
        <v>0</v>
      </c>
      <c r="AK1096" s="5">
        <f t="shared" si="678"/>
        <v>0</v>
      </c>
      <c r="AL1096" s="5">
        <f t="shared" si="641"/>
        <v>0</v>
      </c>
      <c r="AM1096" s="95">
        <f t="shared" si="648"/>
        <v>9.2857142857142843E-3</v>
      </c>
      <c r="AN1096" s="95">
        <f t="shared" si="649"/>
        <v>-7.8571428571428577E-3</v>
      </c>
      <c r="AO1096" s="78">
        <f t="shared" si="650"/>
        <v>1.1818181818181817</v>
      </c>
      <c r="AP1096" s="8">
        <f t="shared" si="651"/>
        <v>54.166666666666664</v>
      </c>
      <c r="AQ1096" s="8">
        <f t="shared" si="645"/>
        <v>28.260869565217391</v>
      </c>
      <c r="AR1096" s="8">
        <f t="shared" si="673"/>
        <v>0</v>
      </c>
      <c r="AS1096" s="114">
        <f t="shared" si="679"/>
        <v>0</v>
      </c>
      <c r="AT1096" s="103">
        <f t="shared" si="664"/>
        <v>0.53882701991182902</v>
      </c>
      <c r="AU1096" s="5">
        <f t="shared" si="676"/>
        <v>0.3</v>
      </c>
      <c r="AW1096" s="210">
        <f t="shared" si="677"/>
        <v>0</v>
      </c>
      <c r="AX1096" s="276">
        <f t="shared" si="643"/>
        <v>-8.2131323639713455E-2</v>
      </c>
      <c r="AY1096" s="19">
        <f t="shared" si="665"/>
        <v>-0.25173740443292086</v>
      </c>
    </row>
    <row r="1097" spans="1:51">
      <c r="A1097" s="4">
        <v>39926</v>
      </c>
      <c r="B1097" s="9">
        <f t="shared" si="672"/>
        <v>39926</v>
      </c>
      <c r="C1097" s="5">
        <v>0.28000000000000003</v>
      </c>
      <c r="D1097" s="5">
        <v>0.31</v>
      </c>
      <c r="E1097" s="5">
        <v>0.28000000000000003</v>
      </c>
      <c r="F1097" s="5">
        <v>0.31</v>
      </c>
      <c r="G1097" s="6">
        <v>139500</v>
      </c>
      <c r="H1097" s="112">
        <v>0.31</v>
      </c>
      <c r="I1097" s="19">
        <f t="shared" si="652"/>
        <v>3.3333333333333368E-2</v>
      </c>
      <c r="J1097" s="8">
        <f t="shared" si="653"/>
        <v>0.33076362383309171</v>
      </c>
      <c r="K1097" s="8">
        <f t="shared" si="654"/>
        <v>0.22523637616690834</v>
      </c>
      <c r="L1097" s="8">
        <f t="shared" si="655"/>
        <v>0.27800000000000002</v>
      </c>
      <c r="M1097" s="19">
        <f t="shared" si="656"/>
        <v>0.46851778323757015</v>
      </c>
      <c r="N1097" s="19">
        <f t="shared" si="657"/>
        <v>-2.3128520384778167E-2</v>
      </c>
      <c r="O1097" s="19">
        <f t="shared" si="658"/>
        <v>9.6746752027859553E-3</v>
      </c>
      <c r="P1097" s="19">
        <f t="shared" si="659"/>
        <v>1.7301411897657118E-2</v>
      </c>
      <c r="Q1097" s="214"/>
      <c r="R1097" s="305"/>
      <c r="S1097" s="215"/>
      <c r="T1097" t="str">
        <f t="shared" si="660"/>
        <v/>
      </c>
      <c r="U1097" t="str">
        <f t="shared" si="661"/>
        <v/>
      </c>
      <c r="V1097" t="str">
        <f t="shared" si="662"/>
        <v/>
      </c>
      <c r="W1097" t="str">
        <f t="shared" si="663"/>
        <v/>
      </c>
      <c r="X1097" s="10"/>
      <c r="Y1097" s="219">
        <f t="shared" si="642"/>
        <v>4.945054945054944E-3</v>
      </c>
      <c r="Z1097" s="78">
        <f t="shared" si="644"/>
        <v>0.28847666989109721</v>
      </c>
      <c r="AA1097" s="78">
        <f t="shared" si="667"/>
        <v>0.26372201584597499</v>
      </c>
      <c r="AB1097" s="74">
        <f t="shared" si="674"/>
        <v>1096</v>
      </c>
      <c r="AC1097" s="80">
        <f t="shared" si="646"/>
        <v>1.6319707391255558E-3</v>
      </c>
      <c r="AD1097" s="79">
        <f t="shared" si="666"/>
        <v>2.4754654045122226E-2</v>
      </c>
      <c r="AE1097" s="81">
        <f t="shared" si="647"/>
        <v>2.312268330599667E-2</v>
      </c>
      <c r="AF1097" s="19">
        <f t="shared" si="669"/>
        <v>9.3866467559462347E-2</v>
      </c>
      <c r="AG1097" s="93">
        <f t="shared" si="668"/>
        <v>-0.10343377888644098</v>
      </c>
      <c r="AH1097" s="91">
        <f t="shared" si="670"/>
        <v>-2.8485997886455174E-4</v>
      </c>
      <c r="AI1097" s="96">
        <f t="shared" si="671"/>
        <v>1091.2332580237724</v>
      </c>
      <c r="AJ1097" s="5">
        <f t="shared" si="675"/>
        <v>1.0000000000000009E-2</v>
      </c>
      <c r="AK1097" s="5">
        <f t="shared" si="678"/>
        <v>1.0000000000000009E-2</v>
      </c>
      <c r="AL1097" s="5">
        <f t="shared" si="641"/>
        <v>0</v>
      </c>
      <c r="AM1097" s="95">
        <f t="shared" si="648"/>
        <v>9.2857142857142878E-3</v>
      </c>
      <c r="AN1097" s="95">
        <f t="shared" si="649"/>
        <v>-7.8571428571428577E-3</v>
      </c>
      <c r="AO1097" s="78">
        <f t="shared" si="650"/>
        <v>1.1818181818181821</v>
      </c>
      <c r="AP1097" s="8">
        <f t="shared" si="651"/>
        <v>54.166666666666671</v>
      </c>
      <c r="AQ1097" s="8">
        <f t="shared" si="645"/>
        <v>28.260869565217391</v>
      </c>
      <c r="AR1097" s="8">
        <f t="shared" si="673"/>
        <v>1</v>
      </c>
      <c r="AS1097" s="114">
        <f t="shared" si="679"/>
        <v>139500</v>
      </c>
      <c r="AT1097" s="103">
        <f t="shared" si="664"/>
        <v>0.50115940063733244</v>
      </c>
      <c r="AU1097" s="5">
        <f t="shared" si="676"/>
        <v>0.31</v>
      </c>
      <c r="AW1097" s="210">
        <f t="shared" si="677"/>
        <v>0.10714285714285703</v>
      </c>
      <c r="AX1097" s="276">
        <f t="shared" si="643"/>
        <v>-9.0529703645322562E-2</v>
      </c>
      <c r="AY1097" s="19">
        <f t="shared" si="665"/>
        <v>-0.1022555053714998</v>
      </c>
    </row>
    <row r="1098" spans="1:51">
      <c r="A1098" s="4">
        <v>39927</v>
      </c>
      <c r="B1098" s="9">
        <f t="shared" si="672"/>
        <v>39927</v>
      </c>
      <c r="C1098" s="5">
        <v>0.3</v>
      </c>
      <c r="D1098" s="5">
        <v>0.3</v>
      </c>
      <c r="E1098" s="5">
        <v>0.28000000000000003</v>
      </c>
      <c r="F1098" s="5">
        <v>0.3</v>
      </c>
      <c r="G1098" s="6">
        <v>118500</v>
      </c>
      <c r="H1098" s="112">
        <v>0.3</v>
      </c>
      <c r="I1098" s="19">
        <f t="shared" si="652"/>
        <v>-3.2258064516129059E-2</v>
      </c>
      <c r="J1098" s="8">
        <f t="shared" si="653"/>
        <v>0.33245190083144216</v>
      </c>
      <c r="K1098" s="8">
        <f t="shared" si="654"/>
        <v>0.22854809916855787</v>
      </c>
      <c r="L1098" s="8">
        <f t="shared" si="655"/>
        <v>0.28050000000000003</v>
      </c>
      <c r="M1098" s="19">
        <f t="shared" si="656"/>
        <v>0.45462553414742507</v>
      </c>
      <c r="N1098" s="19">
        <f t="shared" si="657"/>
        <v>-2.9651487280047965E-2</v>
      </c>
      <c r="O1098" s="19">
        <f t="shared" si="658"/>
        <v>5.1041797728107376E-3</v>
      </c>
      <c r="P1098" s="19">
        <f t="shared" si="659"/>
        <v>1.4703322163181241E-2</v>
      </c>
      <c r="Q1098" s="214"/>
      <c r="R1098" s="305"/>
      <c r="S1098" s="215"/>
      <c r="T1098" t="str">
        <f t="shared" si="660"/>
        <v/>
      </c>
      <c r="U1098" t="str">
        <f t="shared" si="661"/>
        <v/>
      </c>
      <c r="V1098" t="str">
        <f t="shared" si="662"/>
        <v/>
      </c>
      <c r="W1098" t="str">
        <f t="shared" si="663"/>
        <v/>
      </c>
      <c r="X1098" s="10"/>
      <c r="Y1098" s="219">
        <f t="shared" si="642"/>
        <v>6.1318681318681297E-3</v>
      </c>
      <c r="Z1098" s="78">
        <f t="shared" si="644"/>
        <v>0.29025126272786822</v>
      </c>
      <c r="AA1098" s="78">
        <f t="shared" si="667"/>
        <v>0.26640658667337286</v>
      </c>
      <c r="AB1098" s="74">
        <f t="shared" si="674"/>
        <v>1097</v>
      </c>
      <c r="AC1098" s="80">
        <f t="shared" si="646"/>
        <v>5.7759419879895371E-4</v>
      </c>
      <c r="AD1098" s="79">
        <f t="shared" si="666"/>
        <v>2.3844676054495362E-2</v>
      </c>
      <c r="AE1098" s="81">
        <f t="shared" si="647"/>
        <v>2.3267081855696408E-2</v>
      </c>
      <c r="AF1098" s="19">
        <f t="shared" si="669"/>
        <v>8.9504829262086028E-2</v>
      </c>
      <c r="AG1098" s="93">
        <f t="shared" si="668"/>
        <v>-0.64607564035833098</v>
      </c>
      <c r="AH1098" s="91">
        <f t="shared" si="670"/>
        <v>-6.0700436862108342E-5</v>
      </c>
      <c r="AI1098" s="96">
        <f t="shared" si="671"/>
        <v>1091.8222782713178</v>
      </c>
      <c r="AJ1098" s="5">
        <f t="shared" si="675"/>
        <v>-1.0000000000000009E-2</v>
      </c>
      <c r="AK1098" s="5">
        <f t="shared" si="678"/>
        <v>0</v>
      </c>
      <c r="AL1098" s="5">
        <f t="shared" ref="AL1098:AL1161" si="680">IF(AJ1098&lt;0,AJ1098,0)</f>
        <v>-1.0000000000000009E-2</v>
      </c>
      <c r="AM1098" s="95">
        <f t="shared" si="648"/>
        <v>8.5714285714285736E-3</v>
      </c>
      <c r="AN1098" s="95">
        <f t="shared" si="649"/>
        <v>-8.5714285714285736E-3</v>
      </c>
      <c r="AO1098" s="78">
        <f t="shared" si="650"/>
        <v>1</v>
      </c>
      <c r="AP1098" s="8">
        <f t="shared" si="651"/>
        <v>50</v>
      </c>
      <c r="AQ1098" s="8">
        <f t="shared" si="645"/>
        <v>37.5</v>
      </c>
      <c r="AR1098" s="8">
        <f t="shared" si="673"/>
        <v>1</v>
      </c>
      <c r="AS1098" s="114">
        <f t="shared" si="679"/>
        <v>118500</v>
      </c>
      <c r="AT1098" s="103">
        <f t="shared" si="664"/>
        <v>0.53335046008688047</v>
      </c>
      <c r="AU1098" s="5">
        <f t="shared" si="676"/>
        <v>0.3</v>
      </c>
      <c r="AW1098" s="210">
        <f t="shared" si="677"/>
        <v>7.1428571428571286E-2</v>
      </c>
      <c r="AX1098" s="276">
        <f t="shared" si="643"/>
        <v>-9.0168489952676692E-2</v>
      </c>
      <c r="AY1098" s="19">
        <f t="shared" si="665"/>
        <v>3.990001934183216E-3</v>
      </c>
    </row>
    <row r="1099" spans="1:51">
      <c r="A1099" s="4">
        <v>39930</v>
      </c>
      <c r="B1099" s="9">
        <f t="shared" si="672"/>
        <v>39930</v>
      </c>
      <c r="C1099" s="5">
        <v>0.28999999999999998</v>
      </c>
      <c r="D1099" s="5">
        <v>0.28999999999999998</v>
      </c>
      <c r="E1099" s="5">
        <v>0.28999999999999998</v>
      </c>
      <c r="F1099" s="5">
        <v>0.28999999999999998</v>
      </c>
      <c r="G1099" s="6">
        <v>165700</v>
      </c>
      <c r="H1099" s="112">
        <v>0.28999999999999998</v>
      </c>
      <c r="I1099" s="19">
        <f t="shared" si="652"/>
        <v>-3.3333333333333368E-2</v>
      </c>
      <c r="J1099" s="8">
        <f t="shared" si="653"/>
        <v>0.33264977567247933</v>
      </c>
      <c r="K1099" s="8">
        <f t="shared" si="654"/>
        <v>0.2323502243275207</v>
      </c>
      <c r="L1099" s="8">
        <f t="shared" si="655"/>
        <v>0.28250000000000003</v>
      </c>
      <c r="M1099" s="19">
        <f t="shared" si="656"/>
        <v>0.43167400261932376</v>
      </c>
      <c r="N1099" s="19">
        <f t="shared" si="657"/>
        <v>-5.0484475253118166E-2</v>
      </c>
      <c r="O1099" s="19">
        <f t="shared" si="658"/>
        <v>5.9519840476862391E-4</v>
      </c>
      <c r="P1099" s="19">
        <f t="shared" si="659"/>
        <v>1.6635995542271846E-2</v>
      </c>
      <c r="Q1099" s="214"/>
      <c r="R1099" s="305"/>
      <c r="S1099" s="215"/>
      <c r="T1099" t="str">
        <f t="shared" si="660"/>
        <v/>
      </c>
      <c r="U1099" t="str">
        <f t="shared" si="661"/>
        <v/>
      </c>
      <c r="V1099" t="str">
        <f t="shared" si="662"/>
        <v/>
      </c>
      <c r="W1099" t="str">
        <f t="shared" si="663"/>
        <v/>
      </c>
      <c r="X1099" s="10"/>
      <c r="Y1099" s="219">
        <f t="shared" si="642"/>
        <v>4.395604395604393E-3</v>
      </c>
      <c r="Z1099" s="78">
        <f t="shared" si="644"/>
        <v>0.29021256826777653</v>
      </c>
      <c r="AA1099" s="78">
        <f t="shared" si="667"/>
        <v>0.26815249925954326</v>
      </c>
      <c r="AB1099" s="74">
        <f t="shared" si="674"/>
        <v>1098</v>
      </c>
      <c r="AC1099" s="80">
        <f t="shared" si="646"/>
        <v>-9.6561027797051682E-4</v>
      </c>
      <c r="AD1099" s="79">
        <f t="shared" si="666"/>
        <v>2.2060069008233263E-2</v>
      </c>
      <c r="AE1099" s="81">
        <f t="shared" si="647"/>
        <v>2.302567928620378E-2</v>
      </c>
      <c r="AF1099" s="19">
        <f t="shared" si="669"/>
        <v>8.2266878247073308E-2</v>
      </c>
      <c r="AG1099" s="93">
        <f t="shared" si="668"/>
        <v>-2.6717797373630168</v>
      </c>
      <c r="AH1099" s="91">
        <f t="shared" si="670"/>
        <v>-3.1896037395871211E-5</v>
      </c>
      <c r="AI1099" s="96">
        <f t="shared" si="671"/>
        <v>1092.2556651831853</v>
      </c>
      <c r="AJ1099" s="5">
        <f t="shared" si="675"/>
        <v>-1.0000000000000009E-2</v>
      </c>
      <c r="AK1099" s="5">
        <f t="shared" si="678"/>
        <v>0</v>
      </c>
      <c r="AL1099" s="5">
        <f t="shared" si="680"/>
        <v>-1.0000000000000009E-2</v>
      </c>
      <c r="AM1099" s="95">
        <f t="shared" si="648"/>
        <v>8.5714285714285736E-3</v>
      </c>
      <c r="AN1099" s="95">
        <f t="shared" si="649"/>
        <v>-3.5714285714285748E-3</v>
      </c>
      <c r="AO1099" s="78">
        <f t="shared" si="650"/>
        <v>2.3999999999999981</v>
      </c>
      <c r="AP1099" s="8">
        <f t="shared" si="651"/>
        <v>70.588235294117624</v>
      </c>
      <c r="AQ1099" s="8">
        <f t="shared" si="645"/>
        <v>59.016393442622935</v>
      </c>
      <c r="AR1099" s="8">
        <f t="shared" si="673"/>
        <v>0</v>
      </c>
      <c r="AS1099" s="114">
        <f t="shared" si="679"/>
        <v>0</v>
      </c>
      <c r="AT1099" s="103">
        <f t="shared" si="664"/>
        <v>0.58972240154938793</v>
      </c>
      <c r="AU1099" s="5">
        <f t="shared" si="676"/>
        <v>0.28999999999999998</v>
      </c>
      <c r="AW1099" s="210">
        <f t="shared" si="677"/>
        <v>0</v>
      </c>
      <c r="AX1099" s="276">
        <f t="shared" si="643"/>
        <v>-8.778119481227388E-2</v>
      </c>
      <c r="AY1099" s="19">
        <f t="shared" si="665"/>
        <v>2.6475935680587984E-2</v>
      </c>
    </row>
    <row r="1100" spans="1:51">
      <c r="A1100" s="4">
        <v>39931</v>
      </c>
      <c r="B1100" s="9">
        <f t="shared" si="672"/>
        <v>39931</v>
      </c>
      <c r="C1100" s="5">
        <v>0.28000000000000003</v>
      </c>
      <c r="D1100" s="5">
        <v>0.28000000000000003</v>
      </c>
      <c r="E1100" s="5">
        <v>0.28000000000000003</v>
      </c>
      <c r="F1100" s="5">
        <v>0.28000000000000003</v>
      </c>
      <c r="G1100" s="6">
        <v>170000</v>
      </c>
      <c r="H1100" s="112">
        <v>0.28000000000000003</v>
      </c>
      <c r="I1100" s="19">
        <f t="shared" si="652"/>
        <v>-3.4482758620689495E-2</v>
      </c>
      <c r="J1100" s="8">
        <f t="shared" si="653"/>
        <v>0.33264977567247933</v>
      </c>
      <c r="K1100" s="8">
        <f t="shared" si="654"/>
        <v>0.2323502243275207</v>
      </c>
      <c r="L1100" s="8">
        <f t="shared" si="655"/>
        <v>0.28250000000000003</v>
      </c>
      <c r="M1100" s="19">
        <f t="shared" si="656"/>
        <v>0.43167400261932376</v>
      </c>
      <c r="N1100" s="19">
        <f t="shared" si="657"/>
        <v>0</v>
      </c>
      <c r="O1100" s="19">
        <f t="shared" si="658"/>
        <v>0</v>
      </c>
      <c r="P1100" s="19">
        <f t="shared" si="659"/>
        <v>0</v>
      </c>
      <c r="Q1100" s="214"/>
      <c r="R1100" s="305"/>
      <c r="S1100" s="215"/>
      <c r="T1100" t="str">
        <f t="shared" si="660"/>
        <v/>
      </c>
      <c r="U1100" t="str">
        <f t="shared" si="661"/>
        <v/>
      </c>
      <c r="V1100" t="str">
        <f t="shared" si="662"/>
        <v/>
      </c>
      <c r="W1100" t="str">
        <f t="shared" si="663"/>
        <v/>
      </c>
      <c r="X1100" s="10"/>
      <c r="Y1100" s="219">
        <f t="shared" si="642"/>
        <v>2.0659340659340635E-3</v>
      </c>
      <c r="Z1100" s="78">
        <f t="shared" si="644"/>
        <v>0.28863983275453897</v>
      </c>
      <c r="AA1100" s="78">
        <f t="shared" si="667"/>
        <v>0.26902921431433707</v>
      </c>
      <c r="AB1100" s="74">
        <f t="shared" si="674"/>
        <v>1099</v>
      </c>
      <c r="AC1100" s="80">
        <f t="shared" si="646"/>
        <v>-2.7320486768015045E-3</v>
      </c>
      <c r="AD1100" s="79">
        <f t="shared" si="666"/>
        <v>1.9610618440201899E-2</v>
      </c>
      <c r="AE1100" s="81">
        <f t="shared" si="647"/>
        <v>2.2342667117003404E-2</v>
      </c>
      <c r="AF1100" s="19">
        <f t="shared" si="669"/>
        <v>7.2894010749660107E-2</v>
      </c>
      <c r="AG1100" s="93">
        <f t="shared" si="668"/>
        <v>1.829349209645553</v>
      </c>
      <c r="AH1100" s="91">
        <f t="shared" si="670"/>
        <v>-1.6493974583050861E-4</v>
      </c>
      <c r="AI1100" s="96">
        <f t="shared" si="671"/>
        <v>1093.9450878505311</v>
      </c>
      <c r="AJ1100" s="5">
        <f t="shared" si="675"/>
        <v>-9.9999999999999534E-3</v>
      </c>
      <c r="AK1100" s="5">
        <f t="shared" si="678"/>
        <v>0</v>
      </c>
      <c r="AL1100" s="5">
        <f t="shared" si="680"/>
        <v>-9.9999999999999534E-3</v>
      </c>
      <c r="AM1100" s="95">
        <f t="shared" si="648"/>
        <v>8.5714285714285736E-3</v>
      </c>
      <c r="AN1100" s="95">
        <f t="shared" si="649"/>
        <v>-4.2857142857142859E-3</v>
      </c>
      <c r="AO1100" s="78">
        <f t="shared" si="650"/>
        <v>2.0000000000000004</v>
      </c>
      <c r="AP1100" s="8">
        <f t="shared" si="651"/>
        <v>66.666666666666671</v>
      </c>
      <c r="AQ1100" s="8">
        <f t="shared" si="645"/>
        <v>61.538461538461547</v>
      </c>
      <c r="AR1100" s="8">
        <f t="shared" si="673"/>
        <v>0</v>
      </c>
      <c r="AS1100" s="114">
        <f t="shared" si="679"/>
        <v>0</v>
      </c>
      <c r="AT1100" s="103">
        <f t="shared" si="664"/>
        <v>0.54488290852633059</v>
      </c>
      <c r="AU1100" s="5">
        <f t="shared" si="676"/>
        <v>0.28000000000000003</v>
      </c>
      <c r="AW1100" s="210">
        <f t="shared" si="677"/>
        <v>0</v>
      </c>
      <c r="AX1100" s="276">
        <f t="shared" si="643"/>
        <v>-8.2959168114277906E-2</v>
      </c>
      <c r="AY1100" s="19">
        <f t="shared" si="665"/>
        <v>5.4932342950084118E-2</v>
      </c>
    </row>
    <row r="1101" spans="1:51">
      <c r="A1101" s="4">
        <v>39932</v>
      </c>
      <c r="B1101" s="9">
        <f t="shared" si="672"/>
        <v>39932</v>
      </c>
      <c r="C1101" s="5">
        <v>0.28000000000000003</v>
      </c>
      <c r="D1101" s="5">
        <v>0.28999999999999998</v>
      </c>
      <c r="E1101" s="5">
        <v>0.28000000000000003</v>
      </c>
      <c r="F1101" s="5">
        <v>0.28000000000000003</v>
      </c>
      <c r="G1101" s="6">
        <v>222000</v>
      </c>
      <c r="H1101" s="112">
        <v>0.28000000000000003</v>
      </c>
      <c r="I1101" s="19">
        <f t="shared" si="652"/>
        <v>0</v>
      </c>
      <c r="J1101" s="8">
        <f t="shared" si="653"/>
        <v>0.33264977567247933</v>
      </c>
      <c r="K1101" s="8">
        <f t="shared" si="654"/>
        <v>0.2323502243275207</v>
      </c>
      <c r="L1101" s="8">
        <f t="shared" si="655"/>
        <v>0.28250000000000003</v>
      </c>
      <c r="M1101" s="19">
        <f t="shared" si="656"/>
        <v>0.43167400261932376</v>
      </c>
      <c r="N1101" s="19">
        <f t="shared" si="657"/>
        <v>0</v>
      </c>
      <c r="O1101" s="19">
        <f t="shared" si="658"/>
        <v>0</v>
      </c>
      <c r="P1101" s="19">
        <f t="shared" si="659"/>
        <v>0</v>
      </c>
      <c r="Q1101" s="214"/>
      <c r="R1101" s="305"/>
      <c r="S1101" s="215"/>
      <c r="T1101" t="str">
        <f t="shared" si="660"/>
        <v/>
      </c>
      <c r="U1101" t="str">
        <f t="shared" si="661"/>
        <v/>
      </c>
      <c r="V1101" t="str">
        <f t="shared" si="662"/>
        <v/>
      </c>
      <c r="W1101" t="str">
        <f t="shared" si="663"/>
        <v/>
      </c>
      <c r="X1101" s="10"/>
      <c r="Y1101" s="219">
        <f t="shared" si="642"/>
        <v>1.1208791208791194E-3</v>
      </c>
      <c r="Z1101" s="78">
        <f t="shared" si="644"/>
        <v>0.28730929851033998</v>
      </c>
      <c r="AA1101" s="78">
        <f t="shared" si="667"/>
        <v>0.26984105245507611</v>
      </c>
      <c r="AB1101" s="74">
        <f t="shared" si="674"/>
        <v>1100</v>
      </c>
      <c r="AC1101" s="80">
        <f t="shared" si="646"/>
        <v>-3.8995368493916285E-3</v>
      </c>
      <c r="AD1101" s="79">
        <f t="shared" si="666"/>
        <v>1.746824605526387E-2</v>
      </c>
      <c r="AE1101" s="81">
        <f t="shared" si="647"/>
        <v>2.1367782904655498E-2</v>
      </c>
      <c r="AF1101" s="19">
        <f t="shared" si="669"/>
        <v>6.4735316944303845E-2</v>
      </c>
      <c r="AG1101" s="93">
        <f t="shared" si="668"/>
        <v>0.42733066306744549</v>
      </c>
      <c r="AH1101" s="91">
        <f t="shared" si="670"/>
        <v>-3.0344857448534303E-4</v>
      </c>
      <c r="AI1101" s="96">
        <f t="shared" si="671"/>
        <v>1094.4820505115774</v>
      </c>
      <c r="AJ1101" s="5">
        <f t="shared" si="675"/>
        <v>0</v>
      </c>
      <c r="AK1101" s="5">
        <f t="shared" si="678"/>
        <v>0</v>
      </c>
      <c r="AL1101" s="5">
        <f t="shared" si="680"/>
        <v>0</v>
      </c>
      <c r="AM1101" s="95">
        <f t="shared" si="648"/>
        <v>5.0000000000000001E-3</v>
      </c>
      <c r="AN1101" s="95">
        <f t="shared" si="649"/>
        <v>-4.2857142857142859E-3</v>
      </c>
      <c r="AO1101" s="78">
        <f t="shared" si="650"/>
        <v>1.1666666666666667</v>
      </c>
      <c r="AP1101" s="8">
        <f t="shared" si="651"/>
        <v>53.846153846153854</v>
      </c>
      <c r="AQ1101" s="8">
        <f t="shared" si="645"/>
        <v>53.846153846153854</v>
      </c>
      <c r="AR1101" s="8">
        <f t="shared" si="673"/>
        <v>-1</v>
      </c>
      <c r="AS1101" s="114">
        <f t="shared" si="679"/>
        <v>-222000</v>
      </c>
      <c r="AT1101" s="103">
        <f t="shared" si="664"/>
        <v>0.46137454687959356</v>
      </c>
      <c r="AU1101" s="5">
        <f t="shared" si="676"/>
        <v>0.28000000000000003</v>
      </c>
      <c r="AW1101" s="210">
        <f t="shared" si="677"/>
        <v>3.5714285714285546E-2</v>
      </c>
      <c r="AX1101" s="276">
        <f t="shared" si="643"/>
        <v>-7.5976982744364305E-2</v>
      </c>
      <c r="AY1101" s="19">
        <f t="shared" si="665"/>
        <v>8.4164119875159579E-2</v>
      </c>
    </row>
    <row r="1102" spans="1:51">
      <c r="A1102" s="4">
        <v>39933</v>
      </c>
      <c r="B1102" s="9">
        <f t="shared" si="672"/>
        <v>39933</v>
      </c>
      <c r="C1102" s="5">
        <v>0.27</v>
      </c>
      <c r="D1102" s="5">
        <v>0.27</v>
      </c>
      <c r="E1102" s="5">
        <v>0.27</v>
      </c>
      <c r="F1102" s="5">
        <v>0.27</v>
      </c>
      <c r="G1102" s="6">
        <v>1700</v>
      </c>
      <c r="H1102" s="112">
        <v>0.27</v>
      </c>
      <c r="I1102" s="19">
        <f t="shared" si="652"/>
        <v>-3.571428571428574E-2</v>
      </c>
      <c r="J1102" s="8">
        <f t="shared" si="653"/>
        <v>0.33243808085167398</v>
      </c>
      <c r="K1102" s="8">
        <f t="shared" si="654"/>
        <v>0.23156191914832608</v>
      </c>
      <c r="L1102" s="8">
        <f t="shared" si="655"/>
        <v>0.28200000000000003</v>
      </c>
      <c r="M1102" s="19">
        <f t="shared" si="656"/>
        <v>0.43563363991093917</v>
      </c>
      <c r="N1102" s="19">
        <f t="shared" si="657"/>
        <v>9.1727490365160168E-3</v>
      </c>
      <c r="O1102" s="19">
        <f t="shared" si="658"/>
        <v>-6.3638948914783975E-4</v>
      </c>
      <c r="P1102" s="19">
        <f t="shared" si="659"/>
        <v>-3.3927455050933204E-3</v>
      </c>
      <c r="Q1102" s="214"/>
      <c r="R1102" s="305"/>
      <c r="S1102" s="215"/>
      <c r="T1102" t="str">
        <f t="shared" si="660"/>
        <v/>
      </c>
      <c r="U1102" t="str">
        <f t="shared" si="661"/>
        <v/>
      </c>
      <c r="V1102" t="str">
        <f t="shared" si="662"/>
        <v/>
      </c>
      <c r="W1102" t="str">
        <f t="shared" si="663"/>
        <v/>
      </c>
      <c r="X1102" s="10"/>
      <c r="Y1102" s="219">
        <f t="shared" ref="Y1102:Y1165" si="681">SLOPE(H1089:H1102,AB1089:AB1102)</f>
        <v>-1.5384615384615483E-4</v>
      </c>
      <c r="Z1102" s="78">
        <f t="shared" si="644"/>
        <v>0.28464366653974765</v>
      </c>
      <c r="AA1102" s="78">
        <f t="shared" si="667"/>
        <v>0.26985281457340049</v>
      </c>
      <c r="AB1102" s="74">
        <f t="shared" si="674"/>
        <v>1101</v>
      </c>
      <c r="AC1102" s="80">
        <f t="shared" si="646"/>
        <v>-5.2615447506466698E-3</v>
      </c>
      <c r="AD1102" s="79">
        <f t="shared" si="666"/>
        <v>1.4790851966347163E-2</v>
      </c>
      <c r="AE1102" s="81">
        <f t="shared" si="647"/>
        <v>2.0052396716993832E-2</v>
      </c>
      <c r="AF1102" s="19">
        <f t="shared" si="669"/>
        <v>5.4810812293099212E-2</v>
      </c>
      <c r="AG1102" s="93">
        <f t="shared" si="668"/>
        <v>0.34927427380703679</v>
      </c>
      <c r="AH1102" s="91">
        <f t="shared" si="670"/>
        <v>-4.5852669635065846E-4</v>
      </c>
      <c r="AI1102" s="96">
        <f t="shared" si="671"/>
        <v>1094.8369040281259</v>
      </c>
      <c r="AJ1102" s="5">
        <f t="shared" si="675"/>
        <v>-1.0000000000000009E-2</v>
      </c>
      <c r="AK1102" s="5">
        <f t="shared" si="678"/>
        <v>0</v>
      </c>
      <c r="AL1102" s="5">
        <f t="shared" si="680"/>
        <v>-1.0000000000000009E-2</v>
      </c>
      <c r="AM1102" s="95">
        <f t="shared" si="648"/>
        <v>5.0000000000000001E-3</v>
      </c>
      <c r="AN1102" s="95">
        <f t="shared" si="649"/>
        <v>-5.0000000000000001E-3</v>
      </c>
      <c r="AO1102" s="78">
        <f t="shared" si="650"/>
        <v>1</v>
      </c>
      <c r="AP1102" s="8">
        <f t="shared" si="651"/>
        <v>50</v>
      </c>
      <c r="AQ1102" s="8">
        <f t="shared" si="645"/>
        <v>55.555555555555557</v>
      </c>
      <c r="AR1102" s="8">
        <f t="shared" si="673"/>
        <v>0</v>
      </c>
      <c r="AS1102" s="114">
        <f t="shared" si="679"/>
        <v>0</v>
      </c>
      <c r="AT1102" s="103">
        <f t="shared" si="664"/>
        <v>0.45382801836456249</v>
      </c>
      <c r="AU1102" s="5">
        <f t="shared" si="676"/>
        <v>0.27</v>
      </c>
      <c r="AW1102" s="210">
        <f t="shared" si="677"/>
        <v>0</v>
      </c>
      <c r="AX1102" s="276">
        <f t="shared" ref="AX1102:AX1165" si="682">SLOPE(M1089:M1102,AB1089:AB1102)</f>
        <v>-6.6607141228089459E-2</v>
      </c>
      <c r="AY1102" s="19">
        <f t="shared" si="665"/>
        <v>0.12332473833293764</v>
      </c>
    </row>
    <row r="1103" spans="1:51">
      <c r="A1103" s="4">
        <v>39934</v>
      </c>
      <c r="B1103" s="9">
        <f t="shared" si="672"/>
        <v>39934</v>
      </c>
      <c r="C1103" s="5">
        <v>0.28000000000000003</v>
      </c>
      <c r="D1103" s="5">
        <v>0.28000000000000003</v>
      </c>
      <c r="E1103" s="5">
        <v>0.27</v>
      </c>
      <c r="F1103" s="5">
        <v>0.27</v>
      </c>
      <c r="G1103" s="6">
        <v>44200</v>
      </c>
      <c r="H1103" s="112">
        <v>0.27</v>
      </c>
      <c r="I1103" s="19">
        <f t="shared" si="652"/>
        <v>0</v>
      </c>
      <c r="J1103" s="8">
        <f t="shared" si="653"/>
        <v>0.33155689863905818</v>
      </c>
      <c r="K1103" s="8">
        <f t="shared" si="654"/>
        <v>0.2304431013609419</v>
      </c>
      <c r="L1103" s="8">
        <f t="shared" si="655"/>
        <v>0.28100000000000003</v>
      </c>
      <c r="M1103" s="19">
        <f t="shared" si="656"/>
        <v>0.43877988397553391</v>
      </c>
      <c r="N1103" s="19">
        <f t="shared" si="657"/>
        <v>7.2222247695057614E-3</v>
      </c>
      <c r="O1103" s="19">
        <f t="shared" si="658"/>
        <v>-2.6506656829394853E-3</v>
      </c>
      <c r="P1103" s="19">
        <f t="shared" si="659"/>
        <v>-4.8316139005028956E-3</v>
      </c>
      <c r="Q1103" s="214"/>
      <c r="R1103" s="305"/>
      <c r="S1103" s="215"/>
      <c r="T1103" t="str">
        <f t="shared" si="660"/>
        <v/>
      </c>
      <c r="U1103" t="str">
        <f t="shared" si="661"/>
        <v/>
      </c>
      <c r="V1103" t="str">
        <f t="shared" si="662"/>
        <v/>
      </c>
      <c r="W1103" t="str">
        <f t="shared" si="663"/>
        <v/>
      </c>
      <c r="X1103" s="10"/>
      <c r="Y1103" s="219">
        <f t="shared" si="681"/>
        <v>-1.0989010989010989E-3</v>
      </c>
      <c r="Z1103" s="78">
        <f t="shared" si="644"/>
        <v>0.28238854189262652</v>
      </c>
      <c r="AA1103" s="78">
        <f t="shared" si="667"/>
        <v>0.26986370629496886</v>
      </c>
      <c r="AB1103" s="74">
        <f t="shared" si="674"/>
        <v>1102</v>
      </c>
      <c r="AC1103" s="80">
        <f t="shared" si="646"/>
        <v>-6.0220488954689406E-3</v>
      </c>
      <c r="AD1103" s="79">
        <f t="shared" si="666"/>
        <v>1.2524835597657658E-2</v>
      </c>
      <c r="AE1103" s="81">
        <f t="shared" si="647"/>
        <v>1.8546884493126598E-2</v>
      </c>
      <c r="AF1103" s="19">
        <f t="shared" si="669"/>
        <v>4.641170822714355E-2</v>
      </c>
      <c r="AG1103" s="93">
        <f t="shared" si="668"/>
        <v>0.14454008867430068</v>
      </c>
      <c r="AH1103" s="91">
        <f t="shared" si="670"/>
        <v>-5.9371317296676054E-4</v>
      </c>
      <c r="AI1103" s="96">
        <f t="shared" si="671"/>
        <v>1095.1872793775613</v>
      </c>
      <c r="AJ1103" s="5">
        <f t="shared" si="675"/>
        <v>0</v>
      </c>
      <c r="AK1103" s="5">
        <f t="shared" si="678"/>
        <v>0</v>
      </c>
      <c r="AL1103" s="5">
        <f t="shared" si="680"/>
        <v>0</v>
      </c>
      <c r="AM1103" s="95">
        <f t="shared" si="648"/>
        <v>4.2857142857142859E-3</v>
      </c>
      <c r="AN1103" s="95">
        <f t="shared" si="649"/>
        <v>-5.0000000000000001E-3</v>
      </c>
      <c r="AO1103" s="78">
        <f t="shared" si="650"/>
        <v>0.85714285714285721</v>
      </c>
      <c r="AP1103" s="8">
        <f t="shared" si="651"/>
        <v>46.153846153846153</v>
      </c>
      <c r="AQ1103" s="8">
        <f t="shared" si="645"/>
        <v>58.823529411764703</v>
      </c>
      <c r="AR1103" s="8">
        <f t="shared" si="673"/>
        <v>-1</v>
      </c>
      <c r="AS1103" s="114">
        <f t="shared" si="679"/>
        <v>-44200</v>
      </c>
      <c r="AT1103" s="103">
        <f t="shared" si="664"/>
        <v>0.43913182567610914</v>
      </c>
      <c r="AU1103" s="5">
        <f t="shared" si="676"/>
        <v>0.27</v>
      </c>
      <c r="AW1103" s="210">
        <f t="shared" si="677"/>
        <v>3.703703703703707E-2</v>
      </c>
      <c r="AX1103" s="276">
        <f t="shared" si="682"/>
        <v>-5.4188493550054388E-2</v>
      </c>
      <c r="AY1103" s="19">
        <f t="shared" si="665"/>
        <v>0.18644618953857606</v>
      </c>
    </row>
    <row r="1104" spans="1:51">
      <c r="A1104" s="4">
        <v>39937</v>
      </c>
      <c r="B1104" s="9">
        <f t="shared" si="672"/>
        <v>39937</v>
      </c>
      <c r="C1104" s="5">
        <v>0.27</v>
      </c>
      <c r="D1104" s="5">
        <v>0.28000000000000003</v>
      </c>
      <c r="E1104" s="5">
        <v>0.27</v>
      </c>
      <c r="F1104" s="5">
        <v>0.27</v>
      </c>
      <c r="G1104" s="6">
        <v>129000</v>
      </c>
      <c r="H1104" s="112">
        <v>0.27</v>
      </c>
      <c r="I1104" s="19">
        <f t="shared" si="652"/>
        <v>0</v>
      </c>
      <c r="J1104" s="8">
        <f t="shared" si="653"/>
        <v>0.32948999899979992</v>
      </c>
      <c r="K1104" s="8">
        <f t="shared" si="654"/>
        <v>0.22951000100020003</v>
      </c>
      <c r="L1104" s="8">
        <f t="shared" si="655"/>
        <v>0.27949999999999997</v>
      </c>
      <c r="M1104" s="19">
        <f t="shared" si="656"/>
        <v>0.435623709484942</v>
      </c>
      <c r="N1104" s="19">
        <f t="shared" si="657"/>
        <v>-7.1930701608187179E-3</v>
      </c>
      <c r="O1104" s="19">
        <f t="shared" si="658"/>
        <v>-6.2339213804395947E-3</v>
      </c>
      <c r="P1104" s="19">
        <f t="shared" si="659"/>
        <v>-4.0491572767039031E-3</v>
      </c>
      <c r="Q1104" s="214"/>
      <c r="R1104" s="305"/>
      <c r="S1104" s="215"/>
      <c r="T1104" t="str">
        <f t="shared" si="660"/>
        <v/>
      </c>
      <c r="U1104" t="str">
        <f t="shared" si="661"/>
        <v/>
      </c>
      <c r="V1104" t="str">
        <f t="shared" si="662"/>
        <v/>
      </c>
      <c r="W1104" t="str">
        <f t="shared" si="663"/>
        <v/>
      </c>
      <c r="X1104" s="10"/>
      <c r="Y1104" s="219">
        <f t="shared" si="681"/>
        <v>-1.9999999999999992E-3</v>
      </c>
      <c r="Z1104" s="78">
        <f t="shared" si="644"/>
        <v>0.28048070644116202</v>
      </c>
      <c r="AA1104" s="78">
        <f t="shared" si="667"/>
        <v>0.26987379202914119</v>
      </c>
      <c r="AB1104" s="74">
        <f t="shared" si="674"/>
        <v>1103</v>
      </c>
      <c r="AC1104" s="80">
        <f t="shared" si="646"/>
        <v>-6.3519760648846138E-3</v>
      </c>
      <c r="AD1104" s="79">
        <f t="shared" si="666"/>
        <v>1.0606914412020829E-2</v>
      </c>
      <c r="AE1104" s="81">
        <f t="shared" si="647"/>
        <v>1.6958890476905443E-2</v>
      </c>
      <c r="AF1104" s="19">
        <f t="shared" si="669"/>
        <v>3.9303239978469219E-2</v>
      </c>
      <c r="AG1104" s="93">
        <f t="shared" si="668"/>
        <v>5.4786531152862972E-2</v>
      </c>
      <c r="AH1104" s="91">
        <f t="shared" si="670"/>
        <v>-7.0517798906232453E-4</v>
      </c>
      <c r="AI1104" s="96">
        <f t="shared" si="671"/>
        <v>1095.5804654980082</v>
      </c>
      <c r="AJ1104" s="5">
        <f t="shared" si="675"/>
        <v>0</v>
      </c>
      <c r="AK1104" s="5">
        <f t="shared" si="678"/>
        <v>0</v>
      </c>
      <c r="AL1104" s="5">
        <f t="shared" si="680"/>
        <v>0</v>
      </c>
      <c r="AM1104" s="95">
        <f t="shared" si="648"/>
        <v>4.2857142857142859E-3</v>
      </c>
      <c r="AN1104" s="95">
        <f t="shared" si="649"/>
        <v>-5.0000000000000001E-3</v>
      </c>
      <c r="AO1104" s="78">
        <f t="shared" si="650"/>
        <v>0.85714285714285721</v>
      </c>
      <c r="AP1104" s="8">
        <f t="shared" si="651"/>
        <v>46.153846153846153</v>
      </c>
      <c r="AQ1104" s="8">
        <f t="shared" si="645"/>
        <v>58.823529411764703</v>
      </c>
      <c r="AR1104" s="8">
        <f t="shared" si="673"/>
        <v>-1</v>
      </c>
      <c r="AS1104" s="114">
        <f t="shared" si="679"/>
        <v>-129000</v>
      </c>
      <c r="AT1104" s="103">
        <f t="shared" si="664"/>
        <v>0.32463798977853614</v>
      </c>
      <c r="AU1104" s="5">
        <f t="shared" si="676"/>
        <v>0.27</v>
      </c>
      <c r="AW1104" s="210">
        <f t="shared" si="677"/>
        <v>3.703703703703707E-2</v>
      </c>
      <c r="AX1104" s="276">
        <f t="shared" si="682"/>
        <v>-4.1758421269627047E-2</v>
      </c>
      <c r="AY1104" s="19">
        <f t="shared" si="665"/>
        <v>0.22938582466673621</v>
      </c>
    </row>
    <row r="1105" spans="1:51">
      <c r="A1105" s="4">
        <v>39938</v>
      </c>
      <c r="B1105" s="9">
        <f t="shared" si="672"/>
        <v>39938</v>
      </c>
      <c r="C1105" s="5">
        <v>0.28000000000000003</v>
      </c>
      <c r="D1105" s="5">
        <v>0.28000000000000003</v>
      </c>
      <c r="E1105" s="5">
        <v>0.27</v>
      </c>
      <c r="F1105" s="5">
        <v>0.27</v>
      </c>
      <c r="G1105" s="6">
        <v>134200</v>
      </c>
      <c r="H1105" s="112">
        <v>0.27</v>
      </c>
      <c r="I1105" s="19">
        <f t="shared" si="652"/>
        <v>0</v>
      </c>
      <c r="J1105" s="8">
        <f t="shared" si="653"/>
        <v>0.32423742416388568</v>
      </c>
      <c r="K1105" s="8">
        <f t="shared" si="654"/>
        <v>0.23976257583611416</v>
      </c>
      <c r="L1105" s="8">
        <f t="shared" si="655"/>
        <v>0.28199999999999992</v>
      </c>
      <c r="M1105" s="19">
        <f t="shared" si="656"/>
        <v>0.35232708037601723</v>
      </c>
      <c r="N1105" s="19">
        <f t="shared" si="657"/>
        <v>-0.19121234059415687</v>
      </c>
      <c r="O1105" s="19">
        <f t="shared" si="658"/>
        <v>-1.5941530401101571E-2</v>
      </c>
      <c r="P1105" s="19">
        <f t="shared" si="659"/>
        <v>4.4671582027944808E-2</v>
      </c>
      <c r="Q1105" s="214"/>
      <c r="R1105" s="305"/>
      <c r="S1105" s="215"/>
      <c r="T1105" t="str">
        <f t="shared" si="660"/>
        <v/>
      </c>
      <c r="U1105" t="str">
        <f t="shared" si="661"/>
        <v/>
      </c>
      <c r="V1105" t="str">
        <f t="shared" si="662"/>
        <v/>
      </c>
      <c r="W1105" t="str">
        <f t="shared" si="663"/>
        <v/>
      </c>
      <c r="X1105" s="10"/>
      <c r="Y1105" s="219">
        <f t="shared" si="681"/>
        <v>-2.8571428571428554E-3</v>
      </c>
      <c r="Z1105" s="78">
        <f t="shared" ref="Z1105:Z1168" si="683">Z1104+(0.154*(F1105-Z1104))</f>
        <v>0.27886667764922307</v>
      </c>
      <c r="AA1105" s="78">
        <f t="shared" si="667"/>
        <v>0.26988313141898473</v>
      </c>
      <c r="AB1105" s="74">
        <f t="shared" si="674"/>
        <v>1104</v>
      </c>
      <c r="AC1105" s="80">
        <f t="shared" si="646"/>
        <v>-6.3802753973336845E-3</v>
      </c>
      <c r="AD1105" s="79">
        <f t="shared" si="666"/>
        <v>8.9835462302383373E-3</v>
      </c>
      <c r="AE1105" s="81">
        <f t="shared" si="647"/>
        <v>1.5363821627572022E-2</v>
      </c>
      <c r="AF1105" s="19">
        <f t="shared" si="669"/>
        <v>3.328680152407034E-2</v>
      </c>
      <c r="AG1105" s="93">
        <f t="shared" si="668"/>
        <v>4.4552013672590571E-3</v>
      </c>
      <c r="AH1105" s="91">
        <f t="shared" si="670"/>
        <v>-7.9151066605941827E-4</v>
      </c>
      <c r="AI1105" s="96">
        <f t="shared" si="671"/>
        <v>1096.0117321143755</v>
      </c>
      <c r="AJ1105" s="5">
        <f t="shared" si="675"/>
        <v>0</v>
      </c>
      <c r="AK1105" s="5">
        <f t="shared" si="678"/>
        <v>0</v>
      </c>
      <c r="AL1105" s="5">
        <f t="shared" si="680"/>
        <v>0</v>
      </c>
      <c r="AM1105" s="95">
        <f t="shared" si="648"/>
        <v>4.2857142857142859E-3</v>
      </c>
      <c r="AN1105" s="95">
        <f t="shared" si="649"/>
        <v>-5.0000000000000001E-3</v>
      </c>
      <c r="AO1105" s="78">
        <f t="shared" si="650"/>
        <v>0.85714285714285721</v>
      </c>
      <c r="AP1105" s="8">
        <f t="shared" si="651"/>
        <v>46.153846153846153</v>
      </c>
      <c r="AQ1105" s="8">
        <f t="shared" ref="AQ1105:AQ1168" si="684">100-(100/(1+(SUMIF(AJ1092:AJ1105,"&gt;0")/COUNTIF(AJ1092:AJ1105,"&gt;0"))/ABS((SUMIF(AJ1092:AJ1105,"&lt;0")/COUNTIF(AJ1092:AJ1105,"&lt;0")))))</f>
        <v>58.823529411764703</v>
      </c>
      <c r="AR1105" s="8">
        <f t="shared" si="673"/>
        <v>-1</v>
      </c>
      <c r="AS1105" s="114">
        <f t="shared" si="679"/>
        <v>-134200</v>
      </c>
      <c r="AT1105" s="103">
        <f t="shared" si="664"/>
        <v>0.27895142636854398</v>
      </c>
      <c r="AU1105" s="5">
        <f t="shared" si="676"/>
        <v>0.27</v>
      </c>
      <c r="AW1105" s="210">
        <f t="shared" si="677"/>
        <v>3.703703703703707E-2</v>
      </c>
      <c r="AX1105" s="276">
        <f t="shared" si="682"/>
        <v>-3.2653945385634604E-2</v>
      </c>
      <c r="AY1105" s="19">
        <f t="shared" si="665"/>
        <v>0.21802730101328269</v>
      </c>
    </row>
    <row r="1106" spans="1:51">
      <c r="A1106" s="4">
        <v>39939</v>
      </c>
      <c r="B1106" s="9">
        <f t="shared" si="672"/>
        <v>39939</v>
      </c>
      <c r="C1106" s="5">
        <v>0.25</v>
      </c>
      <c r="D1106" s="5">
        <v>0.28000000000000003</v>
      </c>
      <c r="E1106" s="5">
        <v>0.25</v>
      </c>
      <c r="F1106" s="5">
        <v>0.25</v>
      </c>
      <c r="G1106" s="6">
        <v>0</v>
      </c>
      <c r="H1106" s="112">
        <v>0.25</v>
      </c>
      <c r="I1106" s="19">
        <f t="shared" si="652"/>
        <v>-7.4074074074074139E-2</v>
      </c>
      <c r="J1106" s="8">
        <f t="shared" si="653"/>
        <v>0.31829942528261057</v>
      </c>
      <c r="K1106" s="8">
        <f t="shared" si="654"/>
        <v>0.24870057471738929</v>
      </c>
      <c r="L1106" s="8">
        <f t="shared" si="655"/>
        <v>0.28349999999999992</v>
      </c>
      <c r="M1106" s="19">
        <f t="shared" si="656"/>
        <v>0.27984997881211121</v>
      </c>
      <c r="N1106" s="19">
        <f t="shared" si="657"/>
        <v>-0.20570971009822925</v>
      </c>
      <c r="O1106" s="19">
        <f t="shared" si="658"/>
        <v>-1.8313736906180666E-2</v>
      </c>
      <c r="P1106" s="19">
        <f t="shared" si="659"/>
        <v>3.7278540448216421E-2</v>
      </c>
      <c r="Q1106" s="214"/>
      <c r="R1106" s="305"/>
      <c r="S1106" s="215"/>
      <c r="T1106" t="str">
        <f t="shared" si="660"/>
        <v/>
      </c>
      <c r="U1106" t="str">
        <f t="shared" si="661"/>
        <v/>
      </c>
      <c r="V1106" t="str">
        <f t="shared" si="662"/>
        <v/>
      </c>
      <c r="W1106" t="str">
        <f t="shared" si="663"/>
        <v/>
      </c>
      <c r="X1106" s="10"/>
      <c r="Y1106" s="219">
        <f t="shared" si="681"/>
        <v>-4.2417582417582393E-3</v>
      </c>
      <c r="Z1106" s="78">
        <f t="shared" si="683"/>
        <v>0.2744212092912427</v>
      </c>
      <c r="AA1106" s="78">
        <f t="shared" si="667"/>
        <v>0.26841177969397989</v>
      </c>
      <c r="AB1106" s="74">
        <f t="shared" si="674"/>
        <v>1105</v>
      </c>
      <c r="AC1106" s="80">
        <f t="shared" ref="AC1106:AC1169" si="685">AD1106-AE1106</f>
        <v>-7.4835136242473732E-3</v>
      </c>
      <c r="AD1106" s="79">
        <f t="shared" si="666"/>
        <v>6.0094295972628053E-3</v>
      </c>
      <c r="AE1106" s="81">
        <f t="shared" ref="AE1106:AE1169" si="686">AE1105+(0.2*(AD1106-AE1105))</f>
        <v>1.3492943221510179E-2</v>
      </c>
      <c r="AF1106" s="19">
        <f t="shared" si="669"/>
        <v>2.23888444989793E-2</v>
      </c>
      <c r="AG1106" s="93">
        <f t="shared" si="668"/>
        <v>0.17291388822725923</v>
      </c>
      <c r="AH1106" s="91">
        <f t="shared" si="670"/>
        <v>-8.8951976152842145E-4</v>
      </c>
      <c r="AI1106" s="96">
        <f t="shared" si="671"/>
        <v>1096.4352837439883</v>
      </c>
      <c r="AJ1106" s="5">
        <f t="shared" si="675"/>
        <v>-2.0000000000000018E-2</v>
      </c>
      <c r="AK1106" s="5">
        <f t="shared" si="678"/>
        <v>0</v>
      </c>
      <c r="AL1106" s="5">
        <f t="shared" si="680"/>
        <v>-2.0000000000000018E-2</v>
      </c>
      <c r="AM1106" s="95">
        <f t="shared" si="648"/>
        <v>4.2857142857142859E-3</v>
      </c>
      <c r="AN1106" s="95">
        <f t="shared" si="649"/>
        <v>-6.4285714285714302E-3</v>
      </c>
      <c r="AO1106" s="78">
        <f t="shared" si="650"/>
        <v>0.66666666666666652</v>
      </c>
      <c r="AP1106" s="8">
        <f t="shared" si="651"/>
        <v>39.999999999999993</v>
      </c>
      <c r="AQ1106" s="8">
        <f t="shared" si="684"/>
        <v>57.142857142857139</v>
      </c>
      <c r="AR1106" s="8">
        <f t="shared" si="673"/>
        <v>-1</v>
      </c>
      <c r="AS1106" s="114">
        <f t="shared" si="679"/>
        <v>0</v>
      </c>
      <c r="AT1106" s="103">
        <f t="shared" si="664"/>
        <v>0.27895142636854398</v>
      </c>
      <c r="AU1106" s="5">
        <f t="shared" si="676"/>
        <v>0.25</v>
      </c>
      <c r="AW1106" s="210">
        <f t="shared" si="677"/>
        <v>0.12000000000000011</v>
      </c>
      <c r="AX1106" s="276">
        <f t="shared" si="682"/>
        <v>-2.7270754608521592E-2</v>
      </c>
      <c r="AY1106" s="19">
        <f t="shared" si="665"/>
        <v>0.16485575367812155</v>
      </c>
    </row>
    <row r="1107" spans="1:51">
      <c r="A1107" s="4">
        <v>39940</v>
      </c>
      <c r="B1107" s="9">
        <f t="shared" si="672"/>
        <v>39940</v>
      </c>
      <c r="C1107" s="5">
        <v>0.28000000000000003</v>
      </c>
      <c r="D1107" s="5">
        <v>0.28000000000000003</v>
      </c>
      <c r="E1107" s="5">
        <v>0.28000000000000003</v>
      </c>
      <c r="F1107" s="5">
        <v>0.28000000000000003</v>
      </c>
      <c r="G1107" s="6">
        <v>7100</v>
      </c>
      <c r="H1107" s="112">
        <v>0.28000000000000003</v>
      </c>
      <c r="I1107" s="19">
        <f t="shared" si="652"/>
        <v>0.12000000000000011</v>
      </c>
      <c r="J1107" s="8">
        <f t="shared" si="653"/>
        <v>0.31829285639896443</v>
      </c>
      <c r="K1107" s="8">
        <f t="shared" si="654"/>
        <v>0.24970714360103544</v>
      </c>
      <c r="L1107" s="8">
        <f t="shared" si="655"/>
        <v>0.28399999999999992</v>
      </c>
      <c r="M1107" s="19">
        <f t="shared" si="656"/>
        <v>0.27466460033482437</v>
      </c>
      <c r="N1107" s="19">
        <f t="shared" si="657"/>
        <v>-1.852913657273584E-2</v>
      </c>
      <c r="O1107" s="19">
        <f t="shared" si="658"/>
        <v>-2.0637434831396492E-5</v>
      </c>
      <c r="P1107" s="19">
        <f t="shared" si="659"/>
        <v>4.0473122540627638E-3</v>
      </c>
      <c r="Q1107" s="214"/>
      <c r="R1107" s="305"/>
      <c r="S1107" s="215"/>
      <c r="T1107" t="str">
        <f t="shared" si="660"/>
        <v/>
      </c>
      <c r="U1107" t="str">
        <f t="shared" si="661"/>
        <v/>
      </c>
      <c r="V1107" t="str">
        <f t="shared" si="662"/>
        <v/>
      </c>
      <c r="W1107" t="str">
        <f t="shared" si="663"/>
        <v/>
      </c>
      <c r="X1107" s="10"/>
      <c r="Y1107" s="219">
        <f t="shared" si="681"/>
        <v>-4.3076923076923058E-3</v>
      </c>
      <c r="Z1107" s="78">
        <f t="shared" si="683"/>
        <v>0.27528034306039134</v>
      </c>
      <c r="AA1107" s="78">
        <f t="shared" si="667"/>
        <v>0.26926930799662541</v>
      </c>
      <c r="AB1107" s="74">
        <f t="shared" si="674"/>
        <v>1106</v>
      </c>
      <c r="AC1107" s="80">
        <f t="shared" si="685"/>
        <v>-5.9855265261953942E-3</v>
      </c>
      <c r="AD1107" s="79">
        <f t="shared" si="666"/>
        <v>6.0110350637659349E-3</v>
      </c>
      <c r="AE1107" s="81">
        <f t="shared" si="686"/>
        <v>1.1996561589961329E-2</v>
      </c>
      <c r="AF1107" s="19">
        <f t="shared" si="669"/>
        <v>2.2323506189726113E-2</v>
      </c>
      <c r="AG1107" s="93">
        <f t="shared" si="668"/>
        <v>-0.20017162702802369</v>
      </c>
      <c r="AH1107" s="91">
        <f t="shared" si="670"/>
        <v>-9.0328430503695421E-4</v>
      </c>
      <c r="AI1107" s="96">
        <f t="shared" si="671"/>
        <v>1096.9164485600731</v>
      </c>
      <c r="AJ1107" s="5">
        <f t="shared" si="675"/>
        <v>3.0000000000000027E-2</v>
      </c>
      <c r="AK1107" s="5">
        <f t="shared" si="678"/>
        <v>3.0000000000000027E-2</v>
      </c>
      <c r="AL1107" s="5">
        <f t="shared" si="680"/>
        <v>0</v>
      </c>
      <c r="AM1107" s="95">
        <f t="shared" ref="AM1107:AM1170" si="687">(AVERAGE(AK1094:AK1107))</f>
        <v>5.7142857142857195E-3</v>
      </c>
      <c r="AN1107" s="95">
        <f t="shared" ref="AN1107:AN1170" si="688">(AVERAGE(AL1094:AL1107))</f>
        <v>-6.4285714285714302E-3</v>
      </c>
      <c r="AO1107" s="78">
        <f t="shared" ref="AO1107:AO1170" si="689">ABS(AM1107/AN1107)</f>
        <v>0.88888888888888951</v>
      </c>
      <c r="AP1107" s="8">
        <f t="shared" ref="AP1107:AP1170" si="690">IF(AN1107=0,100,100-(100/(1+AO1107)))</f>
        <v>47.058823529411782</v>
      </c>
      <c r="AQ1107" s="8">
        <f t="shared" si="684"/>
        <v>64</v>
      </c>
      <c r="AR1107" s="8">
        <f t="shared" si="673"/>
        <v>0</v>
      </c>
      <c r="AS1107" s="114">
        <f t="shared" si="679"/>
        <v>0</v>
      </c>
      <c r="AT1107" s="103">
        <f t="shared" si="664"/>
        <v>0.28497843691393038</v>
      </c>
      <c r="AU1107" s="5">
        <f t="shared" si="676"/>
        <v>0.28000000000000003</v>
      </c>
      <c r="AW1107" s="210">
        <f t="shared" si="677"/>
        <v>0</v>
      </c>
      <c r="AX1107" s="276">
        <f t="shared" si="682"/>
        <v>-2.4172244298531438E-2</v>
      </c>
      <c r="AY1107" s="19">
        <f t="shared" si="665"/>
        <v>0.11362026296925162</v>
      </c>
    </row>
    <row r="1108" spans="1:51">
      <c r="A1108" s="4">
        <v>39941</v>
      </c>
      <c r="B1108" s="9">
        <f t="shared" si="672"/>
        <v>39941</v>
      </c>
      <c r="C1108" s="5">
        <v>0.28000000000000003</v>
      </c>
      <c r="D1108" s="5">
        <v>0.28000000000000003</v>
      </c>
      <c r="E1108" s="5">
        <v>0.28000000000000003</v>
      </c>
      <c r="F1108" s="5">
        <v>0.28000000000000003</v>
      </c>
      <c r="G1108" s="6">
        <v>13900</v>
      </c>
      <c r="H1108" s="112">
        <v>0.28000000000000003</v>
      </c>
      <c r="I1108" s="19">
        <f t="shared" si="652"/>
        <v>0</v>
      </c>
      <c r="J1108" s="8">
        <f t="shared" si="653"/>
        <v>0.31824907406137237</v>
      </c>
      <c r="K1108" s="8">
        <f t="shared" si="654"/>
        <v>0.25075092593862758</v>
      </c>
      <c r="L1108" s="8">
        <f t="shared" si="655"/>
        <v>0.28449999999999998</v>
      </c>
      <c r="M1108" s="19">
        <f t="shared" si="656"/>
        <v>0.26918404336925666</v>
      </c>
      <c r="N1108" s="19">
        <f t="shared" si="657"/>
        <v>-1.9953634210184871E-2</v>
      </c>
      <c r="O1108" s="19">
        <f t="shared" si="658"/>
        <v>-1.3755362934435018E-4</v>
      </c>
      <c r="P1108" s="19">
        <f t="shared" si="659"/>
        <v>4.1800259397457365E-3</v>
      </c>
      <c r="Q1108" s="214"/>
      <c r="R1108" s="305"/>
      <c r="S1108" s="215"/>
      <c r="T1108" t="str">
        <f t="shared" si="660"/>
        <v/>
      </c>
      <c r="U1108" t="str">
        <f t="shared" si="661"/>
        <v/>
      </c>
      <c r="V1108" t="str">
        <f t="shared" si="662"/>
        <v/>
      </c>
      <c r="W1108" t="str">
        <f t="shared" si="663"/>
        <v/>
      </c>
      <c r="X1108" s="10"/>
      <c r="Y1108" s="219">
        <f t="shared" si="681"/>
        <v>-3.0109890109890083E-3</v>
      </c>
      <c r="Z1108" s="78">
        <f t="shared" si="683"/>
        <v>0.2760071702290911</v>
      </c>
      <c r="AA1108" s="78">
        <f t="shared" si="667"/>
        <v>0.27006337920487511</v>
      </c>
      <c r="AB1108" s="74">
        <f t="shared" si="674"/>
        <v>1107</v>
      </c>
      <c r="AC1108" s="80">
        <f t="shared" si="685"/>
        <v>-4.8422164525962676E-3</v>
      </c>
      <c r="AD1108" s="79">
        <f t="shared" si="666"/>
        <v>5.9437910242159941E-3</v>
      </c>
      <c r="AE1108" s="81">
        <f t="shared" si="686"/>
        <v>1.0786007476812262E-2</v>
      </c>
      <c r="AF1108" s="19">
        <f t="shared" si="669"/>
        <v>2.2008874515737003E-2</v>
      </c>
      <c r="AG1108" s="93">
        <f t="shared" si="668"/>
        <v>-0.19101244787663713</v>
      </c>
      <c r="AH1108" s="91">
        <f t="shared" si="670"/>
        <v>-7.7426203609987174E-4</v>
      </c>
      <c r="AI1108" s="96">
        <f t="shared" si="671"/>
        <v>1097.1778801234275</v>
      </c>
      <c r="AJ1108" s="5">
        <f t="shared" si="675"/>
        <v>0</v>
      </c>
      <c r="AK1108" s="5">
        <f t="shared" si="678"/>
        <v>0</v>
      </c>
      <c r="AL1108" s="5">
        <f t="shared" si="680"/>
        <v>0</v>
      </c>
      <c r="AM1108" s="95">
        <f t="shared" si="687"/>
        <v>2.8571428571428597E-3</v>
      </c>
      <c r="AN1108" s="95">
        <f t="shared" si="688"/>
        <v>-6.4285714285714302E-3</v>
      </c>
      <c r="AO1108" s="78">
        <f t="shared" si="689"/>
        <v>0.44444444444444475</v>
      </c>
      <c r="AP1108" s="8">
        <f t="shared" si="690"/>
        <v>30.769230769230774</v>
      </c>
      <c r="AQ1108" s="8">
        <f t="shared" si="684"/>
        <v>57.142857142857153</v>
      </c>
      <c r="AR1108" s="8">
        <f t="shared" si="673"/>
        <v>0</v>
      </c>
      <c r="AS1108" s="114">
        <f t="shared" si="679"/>
        <v>0</v>
      </c>
      <c r="AT1108" s="103">
        <f t="shared" si="664"/>
        <v>0.26903669321518492</v>
      </c>
      <c r="AU1108" s="5">
        <f t="shared" si="676"/>
        <v>0.28000000000000003</v>
      </c>
      <c r="AW1108" s="210">
        <f t="shared" si="677"/>
        <v>0</v>
      </c>
      <c r="AX1108" s="276">
        <f t="shared" si="682"/>
        <v>-2.0023814690266116E-2</v>
      </c>
      <c r="AY1108" s="19">
        <f t="shared" si="665"/>
        <v>0.17161954665985882</v>
      </c>
    </row>
    <row r="1109" spans="1:51">
      <c r="A1109" s="4">
        <v>39944</v>
      </c>
      <c r="B1109" s="9">
        <f t="shared" si="672"/>
        <v>39944</v>
      </c>
      <c r="C1109" s="5">
        <v>0.31</v>
      </c>
      <c r="D1109" s="5">
        <v>0.33</v>
      </c>
      <c r="E1109" s="5">
        <v>0.28999999999999998</v>
      </c>
      <c r="F1109" s="5">
        <v>0.3</v>
      </c>
      <c r="G1109" s="6">
        <v>1109200</v>
      </c>
      <c r="H1109" s="112">
        <v>0.3</v>
      </c>
      <c r="I1109" s="19">
        <f t="shared" si="652"/>
        <v>7.1428571428571286E-2</v>
      </c>
      <c r="J1109" s="8">
        <f t="shared" si="653"/>
        <v>0.31983656942677874</v>
      </c>
      <c r="K1109" s="8">
        <f t="shared" si="654"/>
        <v>0.25116343057322121</v>
      </c>
      <c r="L1109" s="8">
        <f t="shared" si="655"/>
        <v>0.28549999999999998</v>
      </c>
      <c r="M1109" s="19">
        <f t="shared" si="656"/>
        <v>0.27342013404111937</v>
      </c>
      <c r="N1109" s="19">
        <f t="shared" si="657"/>
        <v>1.5736782235831828E-2</v>
      </c>
      <c r="O1109" s="19">
        <f t="shared" si="658"/>
        <v>4.9882167610021937E-3</v>
      </c>
      <c r="P1109" s="19">
        <f t="shared" si="659"/>
        <v>1.645077213771079E-3</v>
      </c>
      <c r="Q1109" s="214"/>
      <c r="R1109" s="305"/>
      <c r="S1109" s="215"/>
      <c r="T1109" t="str">
        <f t="shared" si="660"/>
        <v/>
      </c>
      <c r="U1109" t="str">
        <f t="shared" si="661"/>
        <v>BrokeBandUpper</v>
      </c>
      <c r="V1109" t="str">
        <f t="shared" si="662"/>
        <v/>
      </c>
      <c r="W1109" t="str">
        <f t="shared" si="663"/>
        <v/>
      </c>
      <c r="X1109" s="10"/>
      <c r="Y1109" s="219">
        <f t="shared" si="681"/>
        <v>-1.9120879120879109E-3</v>
      </c>
      <c r="Z1109" s="78">
        <f t="shared" si="683"/>
        <v>0.27970206601381109</v>
      </c>
      <c r="AA1109" s="78">
        <f t="shared" si="667"/>
        <v>0.27227868914371434</v>
      </c>
      <c r="AB1109" s="74">
        <f t="shared" si="674"/>
        <v>1108</v>
      </c>
      <c r="AC1109" s="80">
        <f t="shared" si="685"/>
        <v>-2.6901044853724059E-3</v>
      </c>
      <c r="AD1109" s="79">
        <f t="shared" si="666"/>
        <v>7.423376870096754E-3</v>
      </c>
      <c r="AE1109" s="81">
        <f t="shared" si="686"/>
        <v>1.011348135546916E-2</v>
      </c>
      <c r="AF1109" s="19">
        <f t="shared" si="669"/>
        <v>2.7263892350306351E-2</v>
      </c>
      <c r="AG1109" s="93">
        <f t="shared" si="668"/>
        <v>-0.44444770040586612</v>
      </c>
      <c r="AH1109" s="91">
        <f t="shared" si="670"/>
        <v>-5.7341313374095163E-4</v>
      </c>
      <c r="AI1109" s="96">
        <f t="shared" si="671"/>
        <v>1097.9858931764252</v>
      </c>
      <c r="AJ1109" s="5">
        <f t="shared" si="675"/>
        <v>1.9999999999999962E-2</v>
      </c>
      <c r="AK1109" s="5">
        <f t="shared" si="678"/>
        <v>1.9999999999999962E-2</v>
      </c>
      <c r="AL1109" s="5">
        <f t="shared" si="680"/>
        <v>0</v>
      </c>
      <c r="AM1109" s="95">
        <f t="shared" si="687"/>
        <v>4.2857142857142859E-3</v>
      </c>
      <c r="AN1109" s="95">
        <f t="shared" si="688"/>
        <v>-4.2857142857142859E-3</v>
      </c>
      <c r="AO1109" s="78">
        <f t="shared" si="689"/>
        <v>1</v>
      </c>
      <c r="AP1109" s="8">
        <f t="shared" si="690"/>
        <v>50</v>
      </c>
      <c r="AQ1109" s="8">
        <f t="shared" si="684"/>
        <v>62.500000000000007</v>
      </c>
      <c r="AR1109" s="8">
        <f t="shared" si="673"/>
        <v>-0.5</v>
      </c>
      <c r="AS1109" s="114">
        <f t="shared" si="679"/>
        <v>-554600</v>
      </c>
      <c r="AT1109" s="103">
        <f t="shared" si="664"/>
        <v>9.5318045318046302E-2</v>
      </c>
      <c r="AU1109" s="5">
        <f t="shared" si="676"/>
        <v>0.3</v>
      </c>
      <c r="AW1109" s="210">
        <f t="shared" si="677"/>
        <v>0.13793103448275876</v>
      </c>
      <c r="AX1109" s="276">
        <f t="shared" si="682"/>
        <v>-1.7444618111262848E-2</v>
      </c>
      <c r="AY1109" s="19">
        <f t="shared" si="665"/>
        <v>0.12880645465906429</v>
      </c>
    </row>
    <row r="1110" spans="1:51">
      <c r="A1110" s="4">
        <v>39945</v>
      </c>
      <c r="B1110" s="9">
        <f t="shared" si="672"/>
        <v>39945</v>
      </c>
      <c r="C1110" s="5">
        <v>0.28999999999999998</v>
      </c>
      <c r="D1110" s="5">
        <v>0.3</v>
      </c>
      <c r="E1110" s="5">
        <v>0.27</v>
      </c>
      <c r="F1110" s="5">
        <v>0.3</v>
      </c>
      <c r="G1110" s="6">
        <v>443200</v>
      </c>
      <c r="H1110" s="112">
        <v>0.3</v>
      </c>
      <c r="I1110" s="19">
        <f t="shared" ref="I1110:I1173" si="691">IF(A1111&gt;A1110,(H1110-H1109)/H1109, (H1110-H1111)/H1111)</f>
        <v>0</v>
      </c>
      <c r="J1110" s="8">
        <f t="shared" ref="J1110:J1173" si="692">(L1110)+2*STDEVPA(H1091:H1110)</f>
        <v>0.32129942528261063</v>
      </c>
      <c r="K1110" s="8">
        <f t="shared" ref="K1110:K1173" si="693">(L1110)-(2*STDEVPA(H1091:H1110))</f>
        <v>0.25170057471738944</v>
      </c>
      <c r="L1110" s="8">
        <f t="shared" ref="L1110:L1173" si="694">AVERAGE(H1091:H1110)</f>
        <v>0.28650000000000003</v>
      </c>
      <c r="M1110" s="19">
        <f t="shared" ref="M1110:M1173" si="695">(J1110-K1110)/K1110</f>
        <v>0.27651446820638809</v>
      </c>
      <c r="N1110" s="19">
        <f t="shared" ref="N1110:N1173" si="696">IF(A1111&gt;A1110,(M1110-M1109)/M1109, (M1110-M1111)/M1111)</f>
        <v>1.1317140839391754E-2</v>
      </c>
      <c r="O1110" s="19">
        <f t="shared" ref="O1110:O1173" si="697">IF(A1111&gt;A1110,(J1110-J1109)/J1109, (J1110-J1111)/J1111)</f>
        <v>4.5737604628941185E-3</v>
      </c>
      <c r="P1110" s="19">
        <f t="shared" ref="P1110:P1173" si="698">IF(A1111&gt;A1110,(K1110-K1109)/K1109, (K1110-K1111)/K1111)</f>
        <v>2.1386240144208798E-3</v>
      </c>
      <c r="Q1110" s="214"/>
      <c r="R1110" s="305"/>
      <c r="S1110" s="215"/>
      <c r="T1110" t="str">
        <f t="shared" ref="T1110:T1173" si="699">IF(C1110&gt;$J1110,"BrokeBandUpper", IF(C1110&lt;$K1110,"BrokeBandLower", ""))</f>
        <v/>
      </c>
      <c r="U1110" t="str">
        <f t="shared" ref="U1110:U1173" si="700">IF(D1110&gt;$J1110,"BrokeBandUpper", IF(D1110&lt;$K1110,"BrokeBandLower", ""))</f>
        <v/>
      </c>
      <c r="V1110" t="str">
        <f t="shared" ref="V1110:V1173" si="701">IF(E1110&gt;$J1110,"BrokeBandUpper", IF(E1110&lt;$K1110,"BrokeBandLower", ""))</f>
        <v/>
      </c>
      <c r="W1110" t="str">
        <f t="shared" ref="W1110:W1173" si="702">IF(F1110&gt;$J1110,"BrokeBandUpper", IF(F1110&lt;$K1110,"BrokeBandLower", ""))</f>
        <v/>
      </c>
      <c r="X1110" s="10"/>
      <c r="Y1110" s="219">
        <f t="shared" si="681"/>
        <v>-8.1318681318681284E-4</v>
      </c>
      <c r="Z1110" s="78">
        <f t="shared" si="683"/>
        <v>0.28282794784768417</v>
      </c>
      <c r="AA1110" s="78">
        <f t="shared" si="667"/>
        <v>0.2743300661470795</v>
      </c>
      <c r="AB1110" s="74">
        <f t="shared" si="674"/>
        <v>1109</v>
      </c>
      <c r="AC1110" s="80">
        <f t="shared" si="685"/>
        <v>-1.2924797238915917E-3</v>
      </c>
      <c r="AD1110" s="79">
        <f t="shared" si="666"/>
        <v>8.4978817006046703E-3</v>
      </c>
      <c r="AE1110" s="81">
        <f t="shared" si="686"/>
        <v>9.790361424496262E-3</v>
      </c>
      <c r="AF1110" s="19">
        <f t="shared" si="669"/>
        <v>3.0976851425569264E-2</v>
      </c>
      <c r="AG1110" s="93">
        <f t="shared" si="668"/>
        <v>-0.51954292819497427</v>
      </c>
      <c r="AH1110" s="91">
        <f t="shared" si="670"/>
        <v>-3.3677438471703809E-4</v>
      </c>
      <c r="AI1110" s="96">
        <f t="shared" si="671"/>
        <v>1099.8026434783692</v>
      </c>
      <c r="AJ1110" s="5">
        <f t="shared" si="675"/>
        <v>0</v>
      </c>
      <c r="AK1110" s="5">
        <f t="shared" si="678"/>
        <v>0</v>
      </c>
      <c r="AL1110" s="5">
        <f t="shared" si="680"/>
        <v>0</v>
      </c>
      <c r="AM1110" s="95">
        <f t="shared" si="687"/>
        <v>4.2857142857142859E-3</v>
      </c>
      <c r="AN1110" s="95">
        <f t="shared" si="688"/>
        <v>-4.2857142857142859E-3</v>
      </c>
      <c r="AO1110" s="78">
        <f t="shared" si="689"/>
        <v>1</v>
      </c>
      <c r="AP1110" s="8">
        <f t="shared" si="690"/>
        <v>50</v>
      </c>
      <c r="AQ1110" s="8">
        <f t="shared" si="684"/>
        <v>62.500000000000007</v>
      </c>
      <c r="AR1110" s="8">
        <f t="shared" si="673"/>
        <v>1</v>
      </c>
      <c r="AS1110" s="114">
        <f t="shared" si="679"/>
        <v>443200</v>
      </c>
      <c r="AT1110" s="103">
        <f t="shared" si="664"/>
        <v>0.15230101060720022</v>
      </c>
      <c r="AU1110" s="5">
        <f t="shared" si="676"/>
        <v>0.3</v>
      </c>
      <c r="AW1110" s="210">
        <f t="shared" si="677"/>
        <v>0.11111111111111099</v>
      </c>
      <c r="AX1110" s="276">
        <f t="shared" si="682"/>
        <v>-1.7720821797688462E-2</v>
      </c>
      <c r="AY1110" s="19">
        <f t="shared" si="665"/>
        <v>-1.5833174716922395E-2</v>
      </c>
    </row>
    <row r="1111" spans="1:51">
      <c r="A1111" s="4">
        <v>39946</v>
      </c>
      <c r="B1111" s="9">
        <f t="shared" si="672"/>
        <v>39946</v>
      </c>
      <c r="C1111" s="5">
        <v>0.3</v>
      </c>
      <c r="D1111" s="5">
        <v>0.31</v>
      </c>
      <c r="E1111" s="5">
        <v>0.28999999999999998</v>
      </c>
      <c r="F1111" s="5">
        <v>0.3</v>
      </c>
      <c r="G1111" s="6">
        <v>247000</v>
      </c>
      <c r="H1111" s="112">
        <v>0.3</v>
      </c>
      <c r="I1111" s="19">
        <f t="shared" si="691"/>
        <v>0</v>
      </c>
      <c r="J1111" s="8">
        <f t="shared" si="692"/>
        <v>0.32264256678161118</v>
      </c>
      <c r="K1111" s="8">
        <f t="shared" si="693"/>
        <v>0.25235743321838888</v>
      </c>
      <c r="L1111" s="8">
        <f t="shared" si="694"/>
        <v>0.28750000000000003</v>
      </c>
      <c r="M1111" s="19">
        <f t="shared" si="695"/>
        <v>0.27851421956094274</v>
      </c>
      <c r="N1111" s="19">
        <f t="shared" si="696"/>
        <v>7.2319953727052709E-3</v>
      </c>
      <c r="O1111" s="19">
        <f t="shared" si="697"/>
        <v>4.1803420526480744E-3</v>
      </c>
      <c r="P1111" s="19">
        <f t="shared" si="698"/>
        <v>2.6096821659504364E-3</v>
      </c>
      <c r="Q1111" s="214"/>
      <c r="R1111" s="305"/>
      <c r="S1111" s="215"/>
      <c r="T1111" t="str">
        <f t="shared" si="699"/>
        <v/>
      </c>
      <c r="U1111" t="str">
        <f t="shared" si="700"/>
        <v/>
      </c>
      <c r="V1111" t="str">
        <f t="shared" si="701"/>
        <v/>
      </c>
      <c r="W1111" t="str">
        <f t="shared" si="702"/>
        <v/>
      </c>
      <c r="X1111" s="10"/>
      <c r="Y1111" s="219">
        <f t="shared" si="681"/>
        <v>6.1538461538461486E-4</v>
      </c>
      <c r="Z1111" s="78">
        <f t="shared" si="683"/>
        <v>0.28547244387914078</v>
      </c>
      <c r="AA1111" s="78">
        <f t="shared" si="667"/>
        <v>0.27622964125219562</v>
      </c>
      <c r="AB1111" s="74">
        <f t="shared" si="674"/>
        <v>1110</v>
      </c>
      <c r="AC1111" s="80">
        <f t="shared" si="685"/>
        <v>-4.3804703804088338E-4</v>
      </c>
      <c r="AD1111" s="79">
        <f t="shared" si="666"/>
        <v>9.2428026269451569E-3</v>
      </c>
      <c r="AE1111" s="81">
        <f t="shared" si="686"/>
        <v>9.6808496649860402E-3</v>
      </c>
      <c r="AF1111" s="19">
        <f t="shared" si="669"/>
        <v>3.346057499494251E-2</v>
      </c>
      <c r="AG1111" s="93">
        <f t="shared" si="668"/>
        <v>-0.66108014698911821</v>
      </c>
      <c r="AH1111" s="91">
        <f t="shared" si="670"/>
        <v>-6.8247828308018229E-5</v>
      </c>
      <c r="AI1111" s="96">
        <f t="shared" si="671"/>
        <v>1102.8131975535034</v>
      </c>
      <c r="AJ1111" s="5">
        <f t="shared" si="675"/>
        <v>0</v>
      </c>
      <c r="AK1111" s="5">
        <f t="shared" si="678"/>
        <v>0</v>
      </c>
      <c r="AL1111" s="5">
        <f t="shared" si="680"/>
        <v>0</v>
      </c>
      <c r="AM1111" s="95">
        <f t="shared" si="687"/>
        <v>3.5714285714285704E-3</v>
      </c>
      <c r="AN1111" s="95">
        <f t="shared" si="688"/>
        <v>-4.2857142857142859E-3</v>
      </c>
      <c r="AO1111" s="78">
        <f t="shared" si="689"/>
        <v>0.83333333333333304</v>
      </c>
      <c r="AP1111" s="8">
        <f t="shared" si="690"/>
        <v>45.454545454545446</v>
      </c>
      <c r="AQ1111" s="8">
        <f t="shared" si="684"/>
        <v>67.567567567567565</v>
      </c>
      <c r="AR1111" s="8">
        <f t="shared" si="673"/>
        <v>0</v>
      </c>
      <c r="AS1111" s="114">
        <f t="shared" si="679"/>
        <v>0</v>
      </c>
      <c r="AT1111" s="103">
        <f t="shared" si="664"/>
        <v>0.11404591458899105</v>
      </c>
      <c r="AU1111" s="5">
        <f t="shared" si="676"/>
        <v>0.3</v>
      </c>
      <c r="AW1111" s="210">
        <f t="shared" si="677"/>
        <v>6.8965517241379379E-2</v>
      </c>
      <c r="AX1111" s="276">
        <f t="shared" si="682"/>
        <v>-1.7412852840880521E-2</v>
      </c>
      <c r="AY1111" s="19">
        <f t="shared" si="665"/>
        <v>1.7378931988815141E-2</v>
      </c>
    </row>
    <row r="1112" spans="1:51">
      <c r="A1112" s="4">
        <v>39947</v>
      </c>
      <c r="B1112" s="9">
        <f t="shared" si="672"/>
        <v>39947</v>
      </c>
      <c r="C1112" s="5">
        <v>0.28999999999999998</v>
      </c>
      <c r="D1112" s="5">
        <v>0.3</v>
      </c>
      <c r="E1112" s="5">
        <v>0.28999999999999998</v>
      </c>
      <c r="F1112" s="5">
        <v>0.3</v>
      </c>
      <c r="G1112" s="6">
        <v>20000</v>
      </c>
      <c r="H1112" s="112">
        <v>0.3</v>
      </c>
      <c r="I1112" s="19">
        <f t="shared" si="691"/>
        <v>0</v>
      </c>
      <c r="J1112" s="8">
        <f t="shared" si="692"/>
        <v>0.32386947836765478</v>
      </c>
      <c r="K1112" s="8">
        <f t="shared" si="693"/>
        <v>0.25313052163234528</v>
      </c>
      <c r="L1112" s="8">
        <f t="shared" si="694"/>
        <v>0.28850000000000003</v>
      </c>
      <c r="M1112" s="19">
        <f t="shared" si="695"/>
        <v>0.27945644910435963</v>
      </c>
      <c r="N1112" s="19">
        <f t="shared" si="696"/>
        <v>3.3830572273912604E-3</v>
      </c>
      <c r="O1112" s="19">
        <f t="shared" si="697"/>
        <v>3.8026959625388364E-3</v>
      </c>
      <c r="P1112" s="19">
        <f t="shared" si="698"/>
        <v>3.0634659898738752E-3</v>
      </c>
      <c r="Q1112" s="214"/>
      <c r="R1112" s="305"/>
      <c r="S1112" s="215"/>
      <c r="T1112" t="str">
        <f t="shared" si="699"/>
        <v/>
      </c>
      <c r="U1112" t="str">
        <f t="shared" si="700"/>
        <v/>
      </c>
      <c r="V1112" t="str">
        <f t="shared" si="701"/>
        <v/>
      </c>
      <c r="W1112" t="str">
        <f t="shared" si="702"/>
        <v/>
      </c>
      <c r="X1112" s="10"/>
      <c r="Y1112" s="219">
        <f t="shared" si="681"/>
        <v>1.7582417582417567E-3</v>
      </c>
      <c r="Z1112" s="78">
        <f t="shared" si="683"/>
        <v>0.28770968752175308</v>
      </c>
      <c r="AA1112" s="78">
        <f t="shared" si="667"/>
        <v>0.27798864779953314</v>
      </c>
      <c r="AB1112" s="74">
        <f t="shared" si="674"/>
        <v>1111</v>
      </c>
      <c r="AC1112" s="80">
        <f t="shared" si="685"/>
        <v>3.2152045787117722E-5</v>
      </c>
      <c r="AD1112" s="79">
        <f t="shared" si="666"/>
        <v>9.7210397222199374E-3</v>
      </c>
      <c r="AE1112" s="81">
        <f t="shared" si="686"/>
        <v>9.6888876764328197E-3</v>
      </c>
      <c r="AF1112" s="19">
        <f t="shared" si="669"/>
        <v>3.4969196760977456E-2</v>
      </c>
      <c r="AG1112" s="93">
        <f t="shared" si="668"/>
        <v>-1.0733986147490329</v>
      </c>
      <c r="AH1112" s="91">
        <f t="shared" si="670"/>
        <v>1.8805230071462331E-4</v>
      </c>
      <c r="AI1112" s="96">
        <f t="shared" si="671"/>
        <v>1106.5171959382189</v>
      </c>
      <c r="AJ1112" s="5">
        <f t="shared" si="675"/>
        <v>0</v>
      </c>
      <c r="AK1112" s="5">
        <f t="shared" si="678"/>
        <v>0</v>
      </c>
      <c r="AL1112" s="5">
        <f t="shared" si="680"/>
        <v>0</v>
      </c>
      <c r="AM1112" s="95">
        <f t="shared" si="687"/>
        <v>3.5714285714285704E-3</v>
      </c>
      <c r="AN1112" s="95">
        <f t="shared" si="688"/>
        <v>-3.5714285714285704E-3</v>
      </c>
      <c r="AO1112" s="78">
        <f t="shared" si="689"/>
        <v>1</v>
      </c>
      <c r="AP1112" s="8">
        <f t="shared" si="690"/>
        <v>50</v>
      </c>
      <c r="AQ1112" s="8">
        <f t="shared" si="684"/>
        <v>66.666666666666657</v>
      </c>
      <c r="AR1112" s="8">
        <f t="shared" si="673"/>
        <v>1</v>
      </c>
      <c r="AS1112" s="114">
        <f t="shared" si="679"/>
        <v>20000</v>
      </c>
      <c r="AT1112" s="103">
        <f t="shared" ref="AT1112:AT1175" si="703">SUM(AS1093:AS1112)/SUM(G1093:G1112)</f>
        <v>3.472143424486554E-2</v>
      </c>
      <c r="AU1112" s="5">
        <f t="shared" si="676"/>
        <v>0.3</v>
      </c>
      <c r="AW1112" s="210">
        <f t="shared" si="677"/>
        <v>3.4482758620689689E-2</v>
      </c>
      <c r="AX1112" s="276">
        <f t="shared" si="682"/>
        <v>-1.6700768774038525E-2</v>
      </c>
      <c r="AY1112" s="19">
        <f t="shared" ref="AY1112:AY1175" si="704">IF((AX1112&gt;AX1111),ABS(AX1112-AX1111)/ABS(AX1111),-1*ABS(AX1112-AX1111)/ABS(AX1111))</f>
        <v>4.0894164405399482E-2</v>
      </c>
    </row>
    <row r="1113" spans="1:51">
      <c r="A1113" s="4">
        <v>39948</v>
      </c>
      <c r="B1113" s="9">
        <f t="shared" si="672"/>
        <v>39948</v>
      </c>
      <c r="C1113" s="5">
        <v>0.3</v>
      </c>
      <c r="D1113" s="5">
        <v>0.33</v>
      </c>
      <c r="E1113" s="5">
        <v>0.3</v>
      </c>
      <c r="F1113" s="5">
        <v>0.33</v>
      </c>
      <c r="G1113" s="6">
        <v>455600</v>
      </c>
      <c r="H1113" s="112">
        <v>0.33</v>
      </c>
      <c r="I1113" s="19">
        <f t="shared" si="691"/>
        <v>0.10000000000000009</v>
      </c>
      <c r="J1113" s="8">
        <f t="shared" si="692"/>
        <v>0.33023663297261108</v>
      </c>
      <c r="K1113" s="8">
        <f t="shared" si="693"/>
        <v>0.25076336702738899</v>
      </c>
      <c r="L1113" s="8">
        <f t="shared" si="694"/>
        <v>0.29050000000000004</v>
      </c>
      <c r="M1113" s="19">
        <f t="shared" si="695"/>
        <v>0.31692534235489755</v>
      </c>
      <c r="N1113" s="19">
        <f t="shared" si="696"/>
        <v>0.13407775476509265</v>
      </c>
      <c r="O1113" s="19">
        <f t="shared" si="697"/>
        <v>1.9659631518992152E-2</v>
      </c>
      <c r="P1113" s="19">
        <f t="shared" si="698"/>
        <v>-9.3515179034570125E-3</v>
      </c>
      <c r="Q1113" s="214"/>
      <c r="R1113" s="305"/>
      <c r="S1113" s="215"/>
      <c r="T1113" t="str">
        <f t="shared" si="699"/>
        <v/>
      </c>
      <c r="U1113" t="str">
        <f t="shared" si="700"/>
        <v/>
      </c>
      <c r="V1113" t="str">
        <f t="shared" si="701"/>
        <v/>
      </c>
      <c r="W1113" t="str">
        <f t="shared" si="702"/>
        <v/>
      </c>
      <c r="X1113" s="10"/>
      <c r="Y1113" s="219">
        <f t="shared" si="681"/>
        <v>3.4285714285714262E-3</v>
      </c>
      <c r="Z1113" s="78">
        <f t="shared" si="683"/>
        <v>0.29422239564340308</v>
      </c>
      <c r="AA1113" s="78">
        <f t="shared" si="667"/>
        <v>0.28183748786236767</v>
      </c>
      <c r="AB1113" s="74">
        <f t="shared" si="674"/>
        <v>1112</v>
      </c>
      <c r="AC1113" s="80">
        <f t="shared" si="685"/>
        <v>2.1568160836820671E-3</v>
      </c>
      <c r="AD1113" s="79">
        <f t="shared" si="666"/>
        <v>1.2384907781035404E-2</v>
      </c>
      <c r="AE1113" s="81">
        <f t="shared" si="686"/>
        <v>1.0228091697353336E-2</v>
      </c>
      <c r="AF1113" s="19">
        <f t="shared" si="669"/>
        <v>4.3943436605862175E-2</v>
      </c>
      <c r="AG1113" s="93">
        <f t="shared" si="668"/>
        <v>66.081768232186121</v>
      </c>
      <c r="AH1113" s="91">
        <f t="shared" si="670"/>
        <v>4.5657979159905804E-4</v>
      </c>
      <c r="AI1113" s="96">
        <f t="shared" si="671"/>
        <v>1108.9676230258904</v>
      </c>
      <c r="AJ1113" s="5">
        <f t="shared" si="675"/>
        <v>3.0000000000000027E-2</v>
      </c>
      <c r="AK1113" s="5">
        <f t="shared" si="678"/>
        <v>3.0000000000000027E-2</v>
      </c>
      <c r="AL1113" s="5">
        <f t="shared" si="680"/>
        <v>0</v>
      </c>
      <c r="AM1113" s="95">
        <f t="shared" si="687"/>
        <v>5.7142857142857151E-3</v>
      </c>
      <c r="AN1113" s="95">
        <f t="shared" si="688"/>
        <v>-2.8571428571428558E-3</v>
      </c>
      <c r="AO1113" s="78">
        <f t="shared" si="689"/>
        <v>2.0000000000000013</v>
      </c>
      <c r="AP1113" s="8">
        <f t="shared" si="690"/>
        <v>66.666666666666686</v>
      </c>
      <c r="AQ1113" s="8">
        <f t="shared" si="684"/>
        <v>66.666666666666686</v>
      </c>
      <c r="AR1113" s="8">
        <f t="shared" si="673"/>
        <v>1</v>
      </c>
      <c r="AS1113" s="114">
        <f t="shared" si="679"/>
        <v>455600</v>
      </c>
      <c r="AT1113" s="103">
        <f t="shared" si="703"/>
        <v>7.5652622714801832E-2</v>
      </c>
      <c r="AU1113" s="5">
        <f t="shared" si="676"/>
        <v>0.33</v>
      </c>
      <c r="AW1113" s="210">
        <f t="shared" si="677"/>
        <v>0.10000000000000009</v>
      </c>
      <c r="AX1113" s="276">
        <f t="shared" si="682"/>
        <v>-1.4904814796379817E-2</v>
      </c>
      <c r="AY1113" s="19">
        <f t="shared" si="704"/>
        <v>0.10753720394300249</v>
      </c>
    </row>
    <row r="1114" spans="1:51">
      <c r="A1114" s="4">
        <v>39951</v>
      </c>
      <c r="B1114" s="9">
        <f t="shared" si="672"/>
        <v>39951</v>
      </c>
      <c r="C1114" s="5">
        <v>0.32</v>
      </c>
      <c r="D1114" s="5">
        <v>0.34</v>
      </c>
      <c r="E1114" s="5">
        <v>0.32</v>
      </c>
      <c r="F1114" s="5">
        <v>0.34</v>
      </c>
      <c r="G1114" s="6">
        <v>381200</v>
      </c>
      <c r="H1114" s="112">
        <v>0.34</v>
      </c>
      <c r="I1114" s="19">
        <f t="shared" si="691"/>
        <v>3.0303030303030328E-2</v>
      </c>
      <c r="J1114" s="8">
        <f t="shared" si="692"/>
        <v>0.33290465367951388</v>
      </c>
      <c r="K1114" s="8">
        <f t="shared" si="693"/>
        <v>0.24909534632048608</v>
      </c>
      <c r="L1114" s="8">
        <f t="shared" si="694"/>
        <v>0.29099999999999998</v>
      </c>
      <c r="M1114" s="19">
        <f t="shared" si="695"/>
        <v>0.33645472947213856</v>
      </c>
      <c r="N1114" s="19">
        <f t="shared" si="696"/>
        <v>6.1621412071779715E-2</v>
      </c>
      <c r="O1114" s="19">
        <f t="shared" si="697"/>
        <v>8.079117943054142E-3</v>
      </c>
      <c r="P1114" s="19">
        <f t="shared" si="698"/>
        <v>-6.6517718543822714E-3</v>
      </c>
      <c r="Q1114" s="214"/>
      <c r="R1114" s="305"/>
      <c r="S1114" s="215"/>
      <c r="T1114" t="str">
        <f t="shared" si="699"/>
        <v/>
      </c>
      <c r="U1114" t="str">
        <f t="shared" si="700"/>
        <v>BrokeBandUpper</v>
      </c>
      <c r="V1114" t="str">
        <f t="shared" si="701"/>
        <v/>
      </c>
      <c r="W1114" t="str">
        <f t="shared" si="702"/>
        <v>BrokeBandUpper</v>
      </c>
      <c r="X1114" s="10"/>
      <c r="Y1114" s="219">
        <f t="shared" si="681"/>
        <v>4.8791208791208775E-3</v>
      </c>
      <c r="Z1114" s="78">
        <f t="shared" si="683"/>
        <v>0.30127214671431901</v>
      </c>
      <c r="AA1114" s="78">
        <f t="shared" si="667"/>
        <v>0.28614151376055247</v>
      </c>
      <c r="AB1114" s="74">
        <f t="shared" si="674"/>
        <v>1113</v>
      </c>
      <c r="AC1114" s="80">
        <f t="shared" si="685"/>
        <v>3.9220330051305645E-3</v>
      </c>
      <c r="AD1114" s="79">
        <f t="shared" si="666"/>
        <v>1.5130632953766543E-2</v>
      </c>
      <c r="AE1114" s="81">
        <f t="shared" si="686"/>
        <v>1.1208599948635978E-2</v>
      </c>
      <c r="AF1114" s="19">
        <f t="shared" si="669"/>
        <v>5.2878146742552305E-2</v>
      </c>
      <c r="AG1114" s="93">
        <f t="shared" si="668"/>
        <v>0.81843646048621788</v>
      </c>
      <c r="AH1114" s="91">
        <f t="shared" si="670"/>
        <v>7.0358286769901053E-4</v>
      </c>
      <c r="AI1114" s="96">
        <f t="shared" si="671"/>
        <v>1109.6249459475036</v>
      </c>
      <c r="AJ1114" s="5">
        <f t="shared" si="675"/>
        <v>1.0000000000000009E-2</v>
      </c>
      <c r="AK1114" s="5">
        <f t="shared" si="678"/>
        <v>1.0000000000000009E-2</v>
      </c>
      <c r="AL1114" s="5">
        <f t="shared" si="680"/>
        <v>0</v>
      </c>
      <c r="AM1114" s="95">
        <f t="shared" si="687"/>
        <v>6.4285714285714302E-3</v>
      </c>
      <c r="AN1114" s="95">
        <f t="shared" si="688"/>
        <v>-2.1428571428571447E-3</v>
      </c>
      <c r="AO1114" s="78">
        <f t="shared" si="689"/>
        <v>2.9999999999999982</v>
      </c>
      <c r="AP1114" s="8">
        <f t="shared" si="690"/>
        <v>74.999999999999986</v>
      </c>
      <c r="AQ1114" s="8">
        <f t="shared" si="684"/>
        <v>59.999999999999986</v>
      </c>
      <c r="AR1114" s="8">
        <f t="shared" si="673"/>
        <v>1</v>
      </c>
      <c r="AS1114" s="114">
        <f t="shared" si="679"/>
        <v>381200</v>
      </c>
      <c r="AT1114" s="103">
        <f t="shared" si="703"/>
        <v>0.12226578621543541</v>
      </c>
      <c r="AU1114" s="5">
        <f t="shared" si="676"/>
        <v>0.34</v>
      </c>
      <c r="AW1114" s="210">
        <f t="shared" si="677"/>
        <v>6.2500000000000056E-2</v>
      </c>
      <c r="AX1114" s="276">
        <f t="shared" si="682"/>
        <v>-1.2046488614209051E-2</v>
      </c>
      <c r="AY1114" s="19">
        <f t="shared" si="704"/>
        <v>0.19177200261924862</v>
      </c>
    </row>
    <row r="1115" spans="1:51">
      <c r="A1115" s="4">
        <v>39952</v>
      </c>
      <c r="B1115" s="9">
        <f t="shared" si="672"/>
        <v>39952</v>
      </c>
      <c r="C1115" s="5">
        <v>0.31</v>
      </c>
      <c r="D1115" s="5">
        <v>0.34</v>
      </c>
      <c r="E1115" s="5">
        <v>0.31</v>
      </c>
      <c r="F1115" s="5">
        <v>0.34</v>
      </c>
      <c r="G1115" s="6">
        <v>191500</v>
      </c>
      <c r="H1115" s="112">
        <v>0.34</v>
      </c>
      <c r="I1115" s="19">
        <f t="shared" si="691"/>
        <v>0</v>
      </c>
      <c r="J1115" s="8">
        <f t="shared" si="692"/>
        <v>0.33994677837722198</v>
      </c>
      <c r="K1115" s="8">
        <f t="shared" si="693"/>
        <v>0.24605322162277798</v>
      </c>
      <c r="L1115" s="8">
        <f t="shared" si="694"/>
        <v>0.29299999999999998</v>
      </c>
      <c r="M1115" s="19">
        <f t="shared" si="695"/>
        <v>0.38159856690838773</v>
      </c>
      <c r="N1115" s="19">
        <f t="shared" si="696"/>
        <v>0.1341750716569656</v>
      </c>
      <c r="O1115" s="19">
        <f t="shared" si="697"/>
        <v>2.1153578419145575E-2</v>
      </c>
      <c r="P1115" s="19">
        <f t="shared" si="698"/>
        <v>-1.221269181718913E-2</v>
      </c>
      <c r="Q1115" s="214"/>
      <c r="R1115" s="305"/>
      <c r="S1115" s="215"/>
      <c r="T1115" t="str">
        <f t="shared" si="699"/>
        <v/>
      </c>
      <c r="U1115" t="str">
        <f t="shared" si="700"/>
        <v>BrokeBandUpper</v>
      </c>
      <c r="V1115" t="str">
        <f t="shared" si="701"/>
        <v/>
      </c>
      <c r="W1115" t="str">
        <f t="shared" si="702"/>
        <v>BrokeBandUpper</v>
      </c>
      <c r="X1115" s="10"/>
      <c r="Y1115" s="219">
        <f t="shared" si="681"/>
        <v>6.0659340659340658E-3</v>
      </c>
      <c r="Z1115" s="78">
        <f t="shared" si="683"/>
        <v>0.30723623612031387</v>
      </c>
      <c r="AA1115" s="78">
        <f t="shared" si="667"/>
        <v>0.29012704174227161</v>
      </c>
      <c r="AB1115" s="74">
        <f t="shared" si="674"/>
        <v>1114</v>
      </c>
      <c r="AC1115" s="80">
        <f t="shared" si="685"/>
        <v>4.7204755435250236E-3</v>
      </c>
      <c r="AD1115" s="79">
        <f t="shared" ref="AD1115:AD1178" si="705">Z1115-AA1115</f>
        <v>1.7109194378042258E-2</v>
      </c>
      <c r="AE1115" s="81">
        <f t="shared" si="686"/>
        <v>1.2388718834517235E-2</v>
      </c>
      <c r="AF1115" s="19">
        <f t="shared" si="669"/>
        <v>5.8971388103977083E-2</v>
      </c>
      <c r="AG1115" s="93">
        <f t="shared" si="668"/>
        <v>0.2035787402477198</v>
      </c>
      <c r="AH1115" s="91">
        <f t="shared" si="670"/>
        <v>9.0566125598887906E-4</v>
      </c>
      <c r="AI1115" s="96">
        <f t="shared" si="671"/>
        <v>1109.9074821043655</v>
      </c>
      <c r="AJ1115" s="5">
        <f t="shared" si="675"/>
        <v>0</v>
      </c>
      <c r="AK1115" s="5">
        <f t="shared" si="678"/>
        <v>0</v>
      </c>
      <c r="AL1115" s="5">
        <f t="shared" si="680"/>
        <v>0</v>
      </c>
      <c r="AM1115" s="95">
        <f t="shared" si="687"/>
        <v>6.4285714285714302E-3</v>
      </c>
      <c r="AN1115" s="95">
        <f t="shared" si="688"/>
        <v>-2.1428571428571447E-3</v>
      </c>
      <c r="AO1115" s="78">
        <f t="shared" si="689"/>
        <v>2.9999999999999982</v>
      </c>
      <c r="AP1115" s="8">
        <f t="shared" si="690"/>
        <v>74.999999999999986</v>
      </c>
      <c r="AQ1115" s="8">
        <f t="shared" si="684"/>
        <v>59.999999999999986</v>
      </c>
      <c r="AR1115" s="8">
        <f t="shared" si="673"/>
        <v>1</v>
      </c>
      <c r="AS1115" s="114">
        <f t="shared" si="679"/>
        <v>191500</v>
      </c>
      <c r="AT1115" s="103">
        <f t="shared" si="703"/>
        <v>0.16434939372237176</v>
      </c>
      <c r="AU1115" s="5">
        <f t="shared" si="676"/>
        <v>0.34</v>
      </c>
      <c r="AW1115" s="210">
        <f t="shared" si="677"/>
        <v>9.6774193548387177E-2</v>
      </c>
      <c r="AX1115" s="276">
        <f t="shared" si="682"/>
        <v>-7.4797922496962852E-3</v>
      </c>
      <c r="AY1115" s="19">
        <f t="shared" si="704"/>
        <v>0.37908941856519623</v>
      </c>
    </row>
    <row r="1116" spans="1:51">
      <c r="A1116" s="4">
        <v>39953</v>
      </c>
      <c r="B1116" s="9">
        <f t="shared" si="672"/>
        <v>39953</v>
      </c>
      <c r="C1116" s="5">
        <v>0.31</v>
      </c>
      <c r="D1116" s="5">
        <v>0.34</v>
      </c>
      <c r="E1116" s="5">
        <v>0.31</v>
      </c>
      <c r="F1116" s="5">
        <v>0.31</v>
      </c>
      <c r="G1116" s="6">
        <v>0</v>
      </c>
      <c r="H1116" s="112">
        <v>0.31</v>
      </c>
      <c r="I1116" s="19">
        <f t="shared" si="691"/>
        <v>-8.8235294117647134E-2</v>
      </c>
      <c r="J1116" s="8">
        <f t="shared" si="692"/>
        <v>0.3409447046571058</v>
      </c>
      <c r="K1116" s="8">
        <f t="shared" si="693"/>
        <v>0.24605529534289416</v>
      </c>
      <c r="L1116" s="8">
        <f t="shared" si="694"/>
        <v>0.29349999999999998</v>
      </c>
      <c r="M1116" s="19">
        <f t="shared" si="695"/>
        <v>0.38564262224869833</v>
      </c>
      <c r="N1116" s="19">
        <f t="shared" si="696"/>
        <v>1.0597669097854553E-2</v>
      </c>
      <c r="O1116" s="19">
        <f t="shared" si="697"/>
        <v>2.9355368056362976E-3</v>
      </c>
      <c r="P1116" s="19">
        <f t="shared" si="698"/>
        <v>8.4279332028394861E-6</v>
      </c>
      <c r="Q1116" s="214"/>
      <c r="R1116" s="305"/>
      <c r="S1116" s="215"/>
      <c r="T1116" t="str">
        <f t="shared" si="699"/>
        <v/>
      </c>
      <c r="U1116" t="str">
        <f t="shared" si="700"/>
        <v/>
      </c>
      <c r="V1116" t="str">
        <f t="shared" si="701"/>
        <v/>
      </c>
      <c r="W1116" t="str">
        <f t="shared" si="702"/>
        <v/>
      </c>
      <c r="X1116" s="10"/>
      <c r="Y1116" s="219">
        <f t="shared" si="681"/>
        <v>5.8021978021978015E-3</v>
      </c>
      <c r="Z1116" s="78">
        <f t="shared" si="683"/>
        <v>0.30766185575778554</v>
      </c>
      <c r="AA1116" s="78">
        <f t="shared" si="667"/>
        <v>0.29159764065334348</v>
      </c>
      <c r="AB1116" s="74">
        <f t="shared" si="674"/>
        <v>1115</v>
      </c>
      <c r="AC1116" s="80">
        <f t="shared" si="685"/>
        <v>2.9403970159398597E-3</v>
      </c>
      <c r="AD1116" s="79">
        <f t="shared" si="705"/>
        <v>1.6064215104442059E-2</v>
      </c>
      <c r="AE1116" s="81">
        <f t="shared" si="686"/>
        <v>1.3123818088502199E-2</v>
      </c>
      <c r="AF1116" s="19">
        <f t="shared" si="669"/>
        <v>5.5090346644949321E-2</v>
      </c>
      <c r="AG1116" s="93">
        <f t="shared" si="668"/>
        <v>-0.37709728843460699</v>
      </c>
      <c r="AH1116" s="91">
        <f t="shared" si="670"/>
        <v>9.7408873402981167E-4</v>
      </c>
      <c r="AI1116" s="96">
        <f t="shared" si="671"/>
        <v>1110.3448002288737</v>
      </c>
      <c r="AJ1116" s="5">
        <f t="shared" si="675"/>
        <v>-3.0000000000000027E-2</v>
      </c>
      <c r="AK1116" s="5">
        <f t="shared" si="678"/>
        <v>0</v>
      </c>
      <c r="AL1116" s="5">
        <f t="shared" si="680"/>
        <v>-3.0000000000000027E-2</v>
      </c>
      <c r="AM1116" s="95">
        <f t="shared" si="687"/>
        <v>6.4285714285714302E-3</v>
      </c>
      <c r="AN1116" s="95">
        <f t="shared" si="688"/>
        <v>-3.5714285714285748E-3</v>
      </c>
      <c r="AO1116" s="78">
        <f t="shared" si="689"/>
        <v>1.7999999999999987</v>
      </c>
      <c r="AP1116" s="8">
        <f t="shared" si="690"/>
        <v>64.285714285714278</v>
      </c>
      <c r="AQ1116" s="8">
        <f t="shared" si="684"/>
        <v>47.368421052631561</v>
      </c>
      <c r="AR1116" s="8">
        <f t="shared" si="673"/>
        <v>-1</v>
      </c>
      <c r="AS1116" s="114">
        <f t="shared" si="679"/>
        <v>0</v>
      </c>
      <c r="AT1116" s="103">
        <f t="shared" si="703"/>
        <v>0.1666457994240641</v>
      </c>
      <c r="AU1116" s="5">
        <f t="shared" si="676"/>
        <v>0.31</v>
      </c>
      <c r="AW1116" s="210">
        <f t="shared" si="677"/>
        <v>9.6774193548387177E-2</v>
      </c>
      <c r="AX1116" s="276">
        <f t="shared" si="682"/>
        <v>-2.446902148435957E-3</v>
      </c>
      <c r="AY1116" s="19">
        <f t="shared" si="704"/>
        <v>0.6728649584438241</v>
      </c>
    </row>
    <row r="1117" spans="1:51">
      <c r="A1117" s="4">
        <v>39954</v>
      </c>
      <c r="B1117" s="9">
        <f t="shared" si="672"/>
        <v>39954</v>
      </c>
      <c r="C1117" s="5">
        <v>0.34</v>
      </c>
      <c r="D1117" s="5">
        <v>0.34</v>
      </c>
      <c r="E1117" s="5">
        <v>0.32</v>
      </c>
      <c r="F1117" s="5">
        <v>0.34</v>
      </c>
      <c r="G1117" s="6">
        <v>90300</v>
      </c>
      <c r="H1117" s="112">
        <v>0.34</v>
      </c>
      <c r="I1117" s="19">
        <f t="shared" si="691"/>
        <v>9.6774193548387177E-2</v>
      </c>
      <c r="J1117" s="8">
        <f t="shared" si="692"/>
        <v>0.34618593556827881</v>
      </c>
      <c r="K1117" s="8">
        <f t="shared" si="693"/>
        <v>0.24381406443172102</v>
      </c>
      <c r="L1117" s="8">
        <f t="shared" si="694"/>
        <v>0.29499999999999993</v>
      </c>
      <c r="M1117" s="19">
        <f t="shared" si="695"/>
        <v>0.41987680807161376</v>
      </c>
      <c r="N1117" s="19">
        <f t="shared" si="696"/>
        <v>8.8771789858948819E-2</v>
      </c>
      <c r="O1117" s="19">
        <f t="shared" si="697"/>
        <v>1.5372671402666927E-2</v>
      </c>
      <c r="P1117" s="19">
        <f t="shared" si="698"/>
        <v>-9.1086473390050212E-3</v>
      </c>
      <c r="Q1117" s="214"/>
      <c r="R1117" s="305"/>
      <c r="S1117" s="215"/>
      <c r="T1117" t="str">
        <f t="shared" si="699"/>
        <v/>
      </c>
      <c r="U1117" t="str">
        <f t="shared" si="700"/>
        <v/>
      </c>
      <c r="V1117" t="str">
        <f t="shared" si="701"/>
        <v/>
      </c>
      <c r="W1117" t="str">
        <f t="shared" si="702"/>
        <v/>
      </c>
      <c r="X1117" s="10"/>
      <c r="Y1117" s="219">
        <f t="shared" si="681"/>
        <v>6.2197802197802203E-3</v>
      </c>
      <c r="Z1117" s="78">
        <f t="shared" si="683"/>
        <v>0.31264192997108659</v>
      </c>
      <c r="AA1117" s="78">
        <f t="shared" si="667"/>
        <v>0.29517941524499608</v>
      </c>
      <c r="AB1117" s="74">
        <f t="shared" si="674"/>
        <v>1116</v>
      </c>
      <c r="AC1117" s="80">
        <f t="shared" si="685"/>
        <v>3.4709573100706447E-3</v>
      </c>
      <c r="AD1117" s="79">
        <f t="shared" si="705"/>
        <v>1.7462514726090506E-2</v>
      </c>
      <c r="AE1117" s="81">
        <f t="shared" si="686"/>
        <v>1.3991557416019861E-2</v>
      </c>
      <c r="AF1117" s="19">
        <f t="shared" si="669"/>
        <v>5.9158985431273334E-2</v>
      </c>
      <c r="AG1117" s="93">
        <f t="shared" si="668"/>
        <v>0.1804383187898177</v>
      </c>
      <c r="AH1117" s="91">
        <f t="shared" si="670"/>
        <v>9.9655102112171769E-4</v>
      </c>
      <c r="AI1117" s="96">
        <f t="shared" si="671"/>
        <v>1110.7057299483695</v>
      </c>
      <c r="AJ1117" s="5">
        <f t="shared" si="675"/>
        <v>3.0000000000000027E-2</v>
      </c>
      <c r="AK1117" s="5">
        <f t="shared" si="678"/>
        <v>3.0000000000000027E-2</v>
      </c>
      <c r="AL1117" s="5">
        <f t="shared" si="680"/>
        <v>0</v>
      </c>
      <c r="AM1117" s="95">
        <f t="shared" si="687"/>
        <v>8.5714285714285753E-3</v>
      </c>
      <c r="AN1117" s="95">
        <f t="shared" si="688"/>
        <v>-3.5714285714285748E-3</v>
      </c>
      <c r="AO1117" s="78">
        <f t="shared" si="689"/>
        <v>2.399999999999999</v>
      </c>
      <c r="AP1117" s="8">
        <f t="shared" si="690"/>
        <v>70.588235294117638</v>
      </c>
      <c r="AQ1117" s="8">
        <f t="shared" si="684"/>
        <v>48.979591836734684</v>
      </c>
      <c r="AR1117" s="8">
        <f t="shared" si="673"/>
        <v>1</v>
      </c>
      <c r="AS1117" s="114">
        <f t="shared" si="679"/>
        <v>90300</v>
      </c>
      <c r="AT1117" s="103">
        <f t="shared" si="703"/>
        <v>0.1562507922825343</v>
      </c>
      <c r="AU1117" s="5">
        <f t="shared" si="676"/>
        <v>0.34</v>
      </c>
      <c r="AW1117" s="210">
        <f t="shared" si="677"/>
        <v>6.2500000000000056E-2</v>
      </c>
      <c r="AX1117" s="276">
        <f t="shared" si="682"/>
        <v>3.8875706165415222E-3</v>
      </c>
      <c r="AY1117" s="19">
        <f t="shared" si="704"/>
        <v>2.5887724071951266</v>
      </c>
    </row>
    <row r="1118" spans="1:51">
      <c r="A1118" s="4">
        <v>39955</v>
      </c>
      <c r="B1118" s="9">
        <f t="shared" si="672"/>
        <v>39955</v>
      </c>
      <c r="C1118" s="5">
        <v>0.33</v>
      </c>
      <c r="D1118" s="5">
        <v>0.33</v>
      </c>
      <c r="E1118" s="5">
        <v>0.31</v>
      </c>
      <c r="F1118" s="5">
        <v>0.32</v>
      </c>
      <c r="G1118" s="6">
        <v>719900</v>
      </c>
      <c r="H1118" s="112">
        <v>0.32</v>
      </c>
      <c r="I1118" s="19">
        <f t="shared" si="691"/>
        <v>-5.8823529411764754E-2</v>
      </c>
      <c r="J1118" s="8">
        <f t="shared" si="692"/>
        <v>0.34830678732248799</v>
      </c>
      <c r="K1118" s="8">
        <f t="shared" si="693"/>
        <v>0.24369321267751184</v>
      </c>
      <c r="L1118" s="8">
        <f t="shared" si="694"/>
        <v>0.29599999999999993</v>
      </c>
      <c r="M1118" s="19">
        <f t="shared" si="695"/>
        <v>0.42928390781000175</v>
      </c>
      <c r="N1118" s="19">
        <f t="shared" si="696"/>
        <v>2.2404428054963031E-2</v>
      </c>
      <c r="O1118" s="19">
        <f t="shared" si="697"/>
        <v>6.1263371393979558E-3</v>
      </c>
      <c r="P1118" s="19">
        <f t="shared" si="698"/>
        <v>-4.9567179190770786E-4</v>
      </c>
      <c r="Q1118" s="214"/>
      <c r="R1118" s="305"/>
      <c r="S1118" s="215"/>
      <c r="T1118" t="str">
        <f t="shared" si="699"/>
        <v/>
      </c>
      <c r="U1118" t="str">
        <f t="shared" si="700"/>
        <v/>
      </c>
      <c r="V1118" t="str">
        <f t="shared" si="701"/>
        <v/>
      </c>
      <c r="W1118" t="str">
        <f t="shared" si="702"/>
        <v/>
      </c>
      <c r="X1118" s="10"/>
      <c r="Y1118" s="219">
        <f t="shared" si="681"/>
        <v>5.7582417582417583E-3</v>
      </c>
      <c r="Z1118" s="78">
        <f t="shared" si="683"/>
        <v>0.31377507275553923</v>
      </c>
      <c r="AA1118" s="78">
        <f t="shared" si="667"/>
        <v>0.29701613851686637</v>
      </c>
      <c r="AB1118" s="74">
        <f t="shared" si="674"/>
        <v>1117</v>
      </c>
      <c r="AC1118" s="80">
        <f t="shared" si="685"/>
        <v>2.2139014581224019E-3</v>
      </c>
      <c r="AD1118" s="79">
        <f t="shared" si="705"/>
        <v>1.6758934238672862E-2</v>
      </c>
      <c r="AE1118" s="81">
        <f t="shared" si="686"/>
        <v>1.454503278055046E-2</v>
      </c>
      <c r="AF1118" s="19">
        <f t="shared" si="669"/>
        <v>5.6424321999328626E-2</v>
      </c>
      <c r="AG1118" s="93">
        <f t="shared" si="668"/>
        <v>-0.36216401979391039</v>
      </c>
      <c r="AH1118" s="91">
        <f t="shared" si="670"/>
        <v>9.304932070539725E-4</v>
      </c>
      <c r="AI1118" s="96">
        <f t="shared" si="671"/>
        <v>1111.1450329735419</v>
      </c>
      <c r="AJ1118" s="5">
        <f t="shared" si="675"/>
        <v>-2.0000000000000018E-2</v>
      </c>
      <c r="AK1118" s="5">
        <f t="shared" si="678"/>
        <v>0</v>
      </c>
      <c r="AL1118" s="5">
        <f t="shared" si="680"/>
        <v>-2.0000000000000018E-2</v>
      </c>
      <c r="AM1118" s="95">
        <f t="shared" si="687"/>
        <v>8.5714285714285753E-3</v>
      </c>
      <c r="AN1118" s="95">
        <f t="shared" si="688"/>
        <v>-5.0000000000000044E-3</v>
      </c>
      <c r="AO1118" s="78">
        <f t="shared" si="689"/>
        <v>1.7142857142857135</v>
      </c>
      <c r="AP1118" s="8">
        <f t="shared" si="690"/>
        <v>63.157894736842096</v>
      </c>
      <c r="AQ1118" s="8">
        <f t="shared" si="684"/>
        <v>50.704225352112665</v>
      </c>
      <c r="AR1118" s="8">
        <f t="shared" si="673"/>
        <v>0</v>
      </c>
      <c r="AS1118" s="114">
        <f t="shared" si="679"/>
        <v>0</v>
      </c>
      <c r="AT1118" s="103">
        <f t="shared" si="703"/>
        <v>0.10951008645533142</v>
      </c>
      <c r="AU1118" s="5">
        <f t="shared" si="676"/>
        <v>0.32</v>
      </c>
      <c r="AW1118" s="210">
        <f t="shared" si="677"/>
        <v>6.4516129032258118E-2</v>
      </c>
      <c r="AX1118" s="276">
        <f t="shared" si="682"/>
        <v>1.0469858394811321E-2</v>
      </c>
      <c r="AY1118" s="19">
        <f t="shared" si="704"/>
        <v>1.6931622412882528</v>
      </c>
    </row>
    <row r="1119" spans="1:51">
      <c r="A1119" s="4">
        <v>39958</v>
      </c>
      <c r="B1119" s="9">
        <f t="shared" si="672"/>
        <v>39958</v>
      </c>
      <c r="C1119" s="5">
        <v>0.31</v>
      </c>
      <c r="D1119" s="5">
        <v>0.32</v>
      </c>
      <c r="E1119" s="5">
        <v>0.31</v>
      </c>
      <c r="F1119" s="5">
        <v>0.32</v>
      </c>
      <c r="G1119" s="6">
        <v>2000</v>
      </c>
      <c r="H1119" s="112">
        <v>0.32</v>
      </c>
      <c r="I1119" s="19">
        <f t="shared" si="691"/>
        <v>0</v>
      </c>
      <c r="J1119" s="8">
        <f t="shared" si="692"/>
        <v>0.35074471804789653</v>
      </c>
      <c r="K1119" s="8">
        <f t="shared" si="693"/>
        <v>0.24425528195210344</v>
      </c>
      <c r="L1119" s="8">
        <f t="shared" si="694"/>
        <v>0.29749999999999999</v>
      </c>
      <c r="M1119" s="19">
        <f t="shared" si="695"/>
        <v>0.43597598072280314</v>
      </c>
      <c r="N1119" s="19">
        <f t="shared" si="696"/>
        <v>1.5588920970602166E-2</v>
      </c>
      <c r="O1119" s="19">
        <f t="shared" si="697"/>
        <v>6.9993776008485543E-3</v>
      </c>
      <c r="P1119" s="19">
        <f t="shared" si="698"/>
        <v>2.3064625740537334E-3</v>
      </c>
      <c r="Q1119" s="214"/>
      <c r="R1119" s="305"/>
      <c r="S1119" s="215"/>
      <c r="T1119" t="str">
        <f t="shared" si="699"/>
        <v/>
      </c>
      <c r="U1119" t="str">
        <f t="shared" si="700"/>
        <v/>
      </c>
      <c r="V1119" t="str">
        <f t="shared" si="701"/>
        <v/>
      </c>
      <c r="W1119" t="str">
        <f t="shared" si="702"/>
        <v/>
      </c>
      <c r="X1119" s="10"/>
      <c r="Y1119" s="219">
        <f t="shared" si="681"/>
        <v>5.076923076923077E-3</v>
      </c>
      <c r="Z1119" s="78">
        <f t="shared" si="683"/>
        <v>0.31473371155118618</v>
      </c>
      <c r="AA1119" s="78">
        <f t="shared" ref="AA1119:AA1182" si="706">AA1118+(0.074*(F1119-AA1118))</f>
        <v>0.29871694426661827</v>
      </c>
      <c r="AB1119" s="74">
        <f t="shared" si="674"/>
        <v>1118</v>
      </c>
      <c r="AC1119" s="80">
        <f t="shared" si="685"/>
        <v>1.1773876032139616E-3</v>
      </c>
      <c r="AD1119" s="79">
        <f t="shared" si="705"/>
        <v>1.6016767284567912E-2</v>
      </c>
      <c r="AE1119" s="81">
        <f t="shared" si="686"/>
        <v>1.483937968135395E-2</v>
      </c>
      <c r="AF1119" s="19">
        <f t="shared" si="669"/>
        <v>5.3618542878077345E-2</v>
      </c>
      <c r="AG1119" s="93">
        <f t="shared" si="668"/>
        <v>-0.46818427762701875</v>
      </c>
      <c r="AH1119" s="91">
        <f t="shared" si="670"/>
        <v>7.9623555749928248E-4</v>
      </c>
      <c r="AI1119" s="96">
        <f t="shared" si="671"/>
        <v>1111.6403733338141</v>
      </c>
      <c r="AJ1119" s="5">
        <f t="shared" si="675"/>
        <v>0</v>
      </c>
      <c r="AK1119" s="5">
        <f t="shared" si="678"/>
        <v>0</v>
      </c>
      <c r="AL1119" s="5">
        <f t="shared" si="680"/>
        <v>0</v>
      </c>
      <c r="AM1119" s="95">
        <f t="shared" si="687"/>
        <v>8.5714285714285753E-3</v>
      </c>
      <c r="AN1119" s="95">
        <f t="shared" si="688"/>
        <v>-5.0000000000000044E-3</v>
      </c>
      <c r="AO1119" s="78">
        <f t="shared" si="689"/>
        <v>1.7142857142857135</v>
      </c>
      <c r="AP1119" s="8">
        <f t="shared" si="690"/>
        <v>63.157894736842096</v>
      </c>
      <c r="AQ1119" s="8">
        <f t="shared" si="684"/>
        <v>50.704225352112665</v>
      </c>
      <c r="AR1119" s="8">
        <f t="shared" si="673"/>
        <v>1</v>
      </c>
      <c r="AS1119" s="114">
        <f t="shared" si="679"/>
        <v>2000</v>
      </c>
      <c r="AT1119" s="103">
        <f t="shared" si="703"/>
        <v>0.11405750798722045</v>
      </c>
      <c r="AU1119" s="5">
        <f t="shared" si="676"/>
        <v>0.32</v>
      </c>
      <c r="AW1119" s="210">
        <f t="shared" si="677"/>
        <v>3.2258064516129059E-2</v>
      </c>
      <c r="AX1119" s="276">
        <f t="shared" si="682"/>
        <v>1.4525172798537003E-2</v>
      </c>
      <c r="AY1119" s="19">
        <f t="shared" si="704"/>
        <v>0.38733230678033098</v>
      </c>
    </row>
    <row r="1120" spans="1:51">
      <c r="A1120" s="4">
        <v>39959</v>
      </c>
      <c r="B1120" s="9">
        <f t="shared" si="672"/>
        <v>39959</v>
      </c>
      <c r="C1120" s="5">
        <v>0.32</v>
      </c>
      <c r="D1120" s="5">
        <v>0.34</v>
      </c>
      <c r="E1120" s="5">
        <v>0.31</v>
      </c>
      <c r="F1120" s="5">
        <v>0.34</v>
      </c>
      <c r="G1120" s="6">
        <v>123400</v>
      </c>
      <c r="H1120" s="112">
        <v>0.34</v>
      </c>
      <c r="I1120" s="19">
        <f t="shared" si="691"/>
        <v>6.2500000000000056E-2</v>
      </c>
      <c r="J1120" s="8">
        <f t="shared" si="692"/>
        <v>0.35616866263886704</v>
      </c>
      <c r="K1120" s="8">
        <f t="shared" si="693"/>
        <v>0.2448313373611328</v>
      </c>
      <c r="L1120" s="8">
        <f t="shared" si="694"/>
        <v>0.30049999999999993</v>
      </c>
      <c r="M1120" s="19">
        <f t="shared" si="695"/>
        <v>0.45475112164056308</v>
      </c>
      <c r="N1120" s="19">
        <f t="shared" si="696"/>
        <v>4.3064622245089522E-2</v>
      </c>
      <c r="O1120" s="19">
        <f t="shared" si="697"/>
        <v>1.5464080603003786E-2</v>
      </c>
      <c r="P1120" s="19">
        <f t="shared" si="698"/>
        <v>2.3584153612789338E-3</v>
      </c>
      <c r="Q1120" s="214"/>
      <c r="R1120" s="305"/>
      <c r="S1120" s="215"/>
      <c r="T1120" t="str">
        <f t="shared" si="699"/>
        <v/>
      </c>
      <c r="U1120" t="str">
        <f t="shared" si="700"/>
        <v/>
      </c>
      <c r="V1120" t="str">
        <f t="shared" si="701"/>
        <v/>
      </c>
      <c r="W1120" t="str">
        <f t="shared" si="702"/>
        <v/>
      </c>
      <c r="X1120" s="10"/>
      <c r="Y1120" s="219">
        <f t="shared" si="681"/>
        <v>4.087912087912089E-3</v>
      </c>
      <c r="Z1120" s="78">
        <f t="shared" si="683"/>
        <v>0.31862471997230352</v>
      </c>
      <c r="AA1120" s="78">
        <f t="shared" si="706"/>
        <v>0.30177189039088853</v>
      </c>
      <c r="AB1120" s="74">
        <f t="shared" si="674"/>
        <v>1119</v>
      </c>
      <c r="AC1120" s="80">
        <f t="shared" si="685"/>
        <v>1.6107599200488286E-3</v>
      </c>
      <c r="AD1120" s="79">
        <f t="shared" si="705"/>
        <v>1.6852829581414985E-2</v>
      </c>
      <c r="AE1120" s="81">
        <f t="shared" si="686"/>
        <v>1.5242069661366157E-2</v>
      </c>
      <c r="AF1120" s="19">
        <f t="shared" si="669"/>
        <v>5.5846253803113755E-2</v>
      </c>
      <c r="AG1120" s="93">
        <f t="shared" si="668"/>
        <v>0.36807956500635247</v>
      </c>
      <c r="AH1120" s="91">
        <f t="shared" si="670"/>
        <v>6.0476898643701594E-4</v>
      </c>
      <c r="AI1120" s="96">
        <f t="shared" si="671"/>
        <v>1111.9972713912962</v>
      </c>
      <c r="AJ1120" s="5">
        <f t="shared" si="675"/>
        <v>2.0000000000000018E-2</v>
      </c>
      <c r="AK1120" s="5">
        <f t="shared" si="678"/>
        <v>2.0000000000000018E-2</v>
      </c>
      <c r="AL1120" s="5">
        <f t="shared" si="680"/>
        <v>0</v>
      </c>
      <c r="AM1120" s="95">
        <f t="shared" si="687"/>
        <v>1.0000000000000005E-2</v>
      </c>
      <c r="AN1120" s="95">
        <f t="shared" si="688"/>
        <v>-3.5714285714285748E-3</v>
      </c>
      <c r="AO1120" s="78">
        <f t="shared" si="689"/>
        <v>2.7999999999999989</v>
      </c>
      <c r="AP1120" s="8">
        <f t="shared" si="690"/>
        <v>73.68421052631578</v>
      </c>
      <c r="AQ1120" s="8">
        <f t="shared" si="684"/>
        <v>48.275862068965509</v>
      </c>
      <c r="AR1120" s="8">
        <f t="shared" si="673"/>
        <v>1</v>
      </c>
      <c r="AS1120" s="114">
        <f t="shared" si="679"/>
        <v>123400</v>
      </c>
      <c r="AT1120" s="103">
        <f t="shared" si="703"/>
        <v>0.14374682843566913</v>
      </c>
      <c r="AU1120" s="5">
        <f t="shared" si="676"/>
        <v>0.34</v>
      </c>
      <c r="AW1120" s="210">
        <f t="shared" si="677"/>
        <v>9.6774193548387177E-2</v>
      </c>
      <c r="AX1120" s="276">
        <f t="shared" si="682"/>
        <v>1.6359877329248877E-2</v>
      </c>
      <c r="AY1120" s="19">
        <f t="shared" si="704"/>
        <v>0.12631206224938454</v>
      </c>
    </row>
    <row r="1121" spans="1:51">
      <c r="A1121" s="4">
        <v>39960</v>
      </c>
      <c r="B1121" s="9">
        <f t="shared" si="672"/>
        <v>39960</v>
      </c>
      <c r="C1121" s="5">
        <v>0.34</v>
      </c>
      <c r="D1121" s="5">
        <v>0.34</v>
      </c>
      <c r="E1121" s="5">
        <v>0.31</v>
      </c>
      <c r="F1121" s="5">
        <v>0.33</v>
      </c>
      <c r="G1121" s="6">
        <v>122400</v>
      </c>
      <c r="H1121" s="112">
        <v>0.33</v>
      </c>
      <c r="I1121" s="19">
        <f t="shared" si="691"/>
        <v>-2.9411764705882377E-2</v>
      </c>
      <c r="J1121" s="8">
        <f t="shared" si="692"/>
        <v>0.35924944444170093</v>
      </c>
      <c r="K1121" s="8">
        <f t="shared" si="693"/>
        <v>0.24675055555829906</v>
      </c>
      <c r="L1121" s="8">
        <f t="shared" si="694"/>
        <v>0.30299999999999999</v>
      </c>
      <c r="M1121" s="19">
        <f t="shared" si="695"/>
        <v>0.45592152215771636</v>
      </c>
      <c r="N1121" s="19">
        <f t="shared" si="696"/>
        <v>2.5737166143338713E-3</v>
      </c>
      <c r="O1121" s="19">
        <f t="shared" si="697"/>
        <v>8.6497834481233105E-3</v>
      </c>
      <c r="P1121" s="19">
        <f t="shared" si="698"/>
        <v>7.8389401367168834E-3</v>
      </c>
      <c r="Q1121" s="214"/>
      <c r="R1121" s="305"/>
      <c r="S1121" s="215"/>
      <c r="T1121" t="str">
        <f t="shared" si="699"/>
        <v/>
      </c>
      <c r="U1121" t="str">
        <f t="shared" si="700"/>
        <v/>
      </c>
      <c r="V1121" t="str">
        <f t="shared" si="701"/>
        <v/>
      </c>
      <c r="W1121" t="str">
        <f t="shared" si="702"/>
        <v/>
      </c>
      <c r="X1121" s="10"/>
      <c r="Y1121" s="219">
        <f t="shared" si="681"/>
        <v>3.4065934065934081E-3</v>
      </c>
      <c r="Z1121" s="78">
        <f t="shared" si="683"/>
        <v>0.32037651309656878</v>
      </c>
      <c r="AA1121" s="78">
        <f t="shared" si="706"/>
        <v>0.30386077050196281</v>
      </c>
      <c r="AB1121" s="74">
        <f t="shared" si="674"/>
        <v>1120</v>
      </c>
      <c r="AC1121" s="80">
        <f t="shared" si="685"/>
        <v>1.0189383465918547E-3</v>
      </c>
      <c r="AD1121" s="79">
        <f t="shared" si="705"/>
        <v>1.6515742594605975E-2</v>
      </c>
      <c r="AE1121" s="81">
        <f t="shared" si="686"/>
        <v>1.5496804248014121E-2</v>
      </c>
      <c r="AF1121" s="19">
        <f t="shared" si="669"/>
        <v>5.4352993864008159E-2</v>
      </c>
      <c r="AG1121" s="93">
        <f t="shared" si="668"/>
        <v>-0.36741761828729474</v>
      </c>
      <c r="AH1121" s="91">
        <f t="shared" si="670"/>
        <v>4.0580258884122554E-4</v>
      </c>
      <c r="AI1121" s="96">
        <f t="shared" si="671"/>
        <v>1112.490704303505</v>
      </c>
      <c r="AJ1121" s="5">
        <f t="shared" si="675"/>
        <v>-1.0000000000000009E-2</v>
      </c>
      <c r="AK1121" s="5">
        <f t="shared" si="678"/>
        <v>0</v>
      </c>
      <c r="AL1121" s="5">
        <f t="shared" si="680"/>
        <v>-1.0000000000000009E-2</v>
      </c>
      <c r="AM1121" s="95">
        <f t="shared" si="687"/>
        <v>7.8571428571428594E-3</v>
      </c>
      <c r="AN1121" s="95">
        <f t="shared" si="688"/>
        <v>-4.2857142857142894E-3</v>
      </c>
      <c r="AO1121" s="78">
        <f t="shared" si="689"/>
        <v>1.8333333333333324</v>
      </c>
      <c r="AP1121" s="8">
        <f t="shared" si="690"/>
        <v>64.70588235294116</v>
      </c>
      <c r="AQ1121" s="8">
        <f t="shared" si="684"/>
        <v>52.380952380952372</v>
      </c>
      <c r="AR1121" s="8">
        <f t="shared" si="673"/>
        <v>0.33333333333333331</v>
      </c>
      <c r="AS1121" s="114">
        <f t="shared" si="679"/>
        <v>40800</v>
      </c>
      <c r="AT1121" s="103">
        <f t="shared" si="703"/>
        <v>0.20916946031446243</v>
      </c>
      <c r="AU1121" s="5">
        <f t="shared" si="676"/>
        <v>0.33</v>
      </c>
      <c r="AW1121" s="210">
        <f t="shared" si="677"/>
        <v>9.6774193548387177E-2</v>
      </c>
      <c r="AX1121" s="276">
        <f t="shared" si="682"/>
        <v>1.7288279099316323E-2</v>
      </c>
      <c r="AY1121" s="19">
        <f t="shared" si="704"/>
        <v>5.6748699967793186E-2</v>
      </c>
    </row>
    <row r="1122" spans="1:51">
      <c r="A1122" s="4">
        <v>39961</v>
      </c>
      <c r="B1122" s="9">
        <f t="shared" si="672"/>
        <v>39961</v>
      </c>
      <c r="C1122" s="5">
        <v>0.33</v>
      </c>
      <c r="D1122" s="5">
        <v>0.33</v>
      </c>
      <c r="E1122" s="5">
        <v>0.28000000000000003</v>
      </c>
      <c r="F1122" s="5">
        <v>0.32</v>
      </c>
      <c r="G1122" s="6">
        <v>94800</v>
      </c>
      <c r="H1122" s="112">
        <v>0.32</v>
      </c>
      <c r="I1122" s="19">
        <f t="shared" si="691"/>
        <v>-3.0303030303030328E-2</v>
      </c>
      <c r="J1122" s="8">
        <f t="shared" si="692"/>
        <v>0.36008021619598074</v>
      </c>
      <c r="K1122" s="8">
        <f t="shared" si="693"/>
        <v>0.25091978380401925</v>
      </c>
      <c r="L1122" s="8">
        <f t="shared" si="694"/>
        <v>0.30549999999999999</v>
      </c>
      <c r="M1122" s="19">
        <f t="shared" si="695"/>
        <v>0.43504115433648383</v>
      </c>
      <c r="N1122" s="19">
        <f t="shared" si="696"/>
        <v>-4.5798162197768368E-2</v>
      </c>
      <c r="O1122" s="19">
        <f t="shared" si="697"/>
        <v>2.3125206374943496E-3</v>
      </c>
      <c r="P1122" s="19">
        <f t="shared" si="698"/>
        <v>1.6896530329128842E-2</v>
      </c>
      <c r="Q1122" s="214"/>
      <c r="R1122" s="305"/>
      <c r="S1122" s="215"/>
      <c r="T1122" t="str">
        <f t="shared" si="699"/>
        <v/>
      </c>
      <c r="U1122" t="str">
        <f t="shared" si="700"/>
        <v/>
      </c>
      <c r="V1122" t="str">
        <f t="shared" si="701"/>
        <v/>
      </c>
      <c r="W1122" t="str">
        <f t="shared" si="702"/>
        <v/>
      </c>
      <c r="X1122" s="10"/>
      <c r="Y1122" s="219">
        <f t="shared" si="681"/>
        <v>2.2197802197802216E-3</v>
      </c>
      <c r="Z1122" s="78">
        <f t="shared" si="683"/>
        <v>0.32031853007969718</v>
      </c>
      <c r="AA1122" s="78">
        <f t="shared" si="706"/>
        <v>0.30505507348481758</v>
      </c>
      <c r="AB1122" s="74">
        <f t="shared" si="674"/>
        <v>1121</v>
      </c>
      <c r="AC1122" s="80">
        <f t="shared" si="685"/>
        <v>-1.8667812250761778E-4</v>
      </c>
      <c r="AD1122" s="79">
        <f t="shared" si="705"/>
        <v>1.5263456594879599E-2</v>
      </c>
      <c r="AE1122" s="81">
        <f t="shared" si="686"/>
        <v>1.5450134717387216E-2</v>
      </c>
      <c r="AF1122" s="19">
        <f t="shared" si="669"/>
        <v>5.0035085207783804E-2</v>
      </c>
      <c r="AG1122" s="93">
        <f t="shared" si="668"/>
        <v>-1.1832084572457391</v>
      </c>
      <c r="AH1122" s="91">
        <f t="shared" si="670"/>
        <v>1.7929269071822467E-4</v>
      </c>
      <c r="AI1122" s="96">
        <f t="shared" si="671"/>
        <v>1113.5497905232601</v>
      </c>
      <c r="AJ1122" s="5">
        <f t="shared" si="675"/>
        <v>-1.0000000000000009E-2</v>
      </c>
      <c r="AK1122" s="5">
        <f t="shared" si="678"/>
        <v>0</v>
      </c>
      <c r="AL1122" s="5">
        <f t="shared" si="680"/>
        <v>-1.0000000000000009E-2</v>
      </c>
      <c r="AM1122" s="95">
        <f t="shared" si="687"/>
        <v>7.8571428571428594E-3</v>
      </c>
      <c r="AN1122" s="95">
        <f t="shared" si="688"/>
        <v>-5.0000000000000044E-3</v>
      </c>
      <c r="AO1122" s="78">
        <f t="shared" si="689"/>
        <v>1.5714285714285705</v>
      </c>
      <c r="AP1122" s="8">
        <f t="shared" si="690"/>
        <v>61.111111111111093</v>
      </c>
      <c r="AQ1122" s="8">
        <f t="shared" si="684"/>
        <v>55.696202531645554</v>
      </c>
      <c r="AR1122" s="8">
        <f t="shared" si="673"/>
        <v>0.59999999999999953</v>
      </c>
      <c r="AS1122" s="114">
        <f t="shared" si="679"/>
        <v>56879.999999999956</v>
      </c>
      <c r="AT1122" s="103">
        <f t="shared" si="703"/>
        <v>0.21781052923375455</v>
      </c>
      <c r="AU1122" s="5">
        <f t="shared" si="676"/>
        <v>0.32</v>
      </c>
      <c r="AW1122" s="210">
        <f t="shared" si="677"/>
        <v>0.17857142857142852</v>
      </c>
      <c r="AX1122" s="276">
        <f t="shared" si="682"/>
        <v>1.6642687507174271E-2</v>
      </c>
      <c r="AY1122" s="19">
        <f t="shared" si="704"/>
        <v>-3.734273309872594E-2</v>
      </c>
    </row>
    <row r="1123" spans="1:51">
      <c r="A1123" s="4">
        <v>39962</v>
      </c>
      <c r="B1123" s="9">
        <f t="shared" si="672"/>
        <v>39962</v>
      </c>
      <c r="C1123" s="5">
        <v>0.32</v>
      </c>
      <c r="D1123" s="5">
        <v>0.34</v>
      </c>
      <c r="E1123" s="5">
        <v>0.31</v>
      </c>
      <c r="F1123" s="5">
        <v>0.34</v>
      </c>
      <c r="G1123" s="6">
        <v>436100</v>
      </c>
      <c r="H1123" s="112">
        <v>0.34</v>
      </c>
      <c r="I1123" s="19">
        <f t="shared" si="691"/>
        <v>6.2500000000000056E-2</v>
      </c>
      <c r="J1123" s="8">
        <f t="shared" si="692"/>
        <v>0.36300000000000004</v>
      </c>
      <c r="K1123" s="8">
        <f t="shared" si="693"/>
        <v>0.25500000000000006</v>
      </c>
      <c r="L1123" s="8">
        <f t="shared" si="694"/>
        <v>0.30900000000000005</v>
      </c>
      <c r="M1123" s="19">
        <f t="shared" si="695"/>
        <v>0.42352941176470571</v>
      </c>
      <c r="N1123" s="19">
        <f t="shared" si="696"/>
        <v>-2.6461272587729311E-2</v>
      </c>
      <c r="O1123" s="19">
        <f t="shared" si="697"/>
        <v>8.108703762914192E-3</v>
      </c>
      <c r="P1123" s="19">
        <f t="shared" si="698"/>
        <v>1.6261038225537702E-2</v>
      </c>
      <c r="Q1123" s="214"/>
      <c r="R1123" s="305"/>
      <c r="S1123" s="215"/>
      <c r="T1123" t="str">
        <f t="shared" si="699"/>
        <v/>
      </c>
      <c r="U1123" t="str">
        <f t="shared" si="700"/>
        <v/>
      </c>
      <c r="V1123" t="str">
        <f t="shared" si="701"/>
        <v/>
      </c>
      <c r="W1123" t="str">
        <f t="shared" si="702"/>
        <v/>
      </c>
      <c r="X1123" s="10"/>
      <c r="Y1123" s="219">
        <f t="shared" si="681"/>
        <v>2.0879120879120899E-3</v>
      </c>
      <c r="Z1123" s="78">
        <f t="shared" si="683"/>
        <v>0.32334947644742384</v>
      </c>
      <c r="AA1123" s="78">
        <f t="shared" si="706"/>
        <v>0.30764099804694106</v>
      </c>
      <c r="AB1123" s="74">
        <f t="shared" si="674"/>
        <v>1122</v>
      </c>
      <c r="AC1123" s="80">
        <f t="shared" si="685"/>
        <v>2.0667494647645321E-4</v>
      </c>
      <c r="AD1123" s="79">
        <f t="shared" si="705"/>
        <v>1.5708478400482784E-2</v>
      </c>
      <c r="AE1123" s="81">
        <f t="shared" si="686"/>
        <v>1.5501803454006331E-2</v>
      </c>
      <c r="AF1123" s="19">
        <f t="shared" si="669"/>
        <v>5.1061069559025167E-2</v>
      </c>
      <c r="AG1123" s="93">
        <f t="shared" ref="AG1123:AG1186" si="707">IF(A1124&gt;A1123,(AC1123-AC1122)/AC1122, (AC1123-AC1124)/AC1124)</f>
        <v>-2.1071192687189115</v>
      </c>
      <c r="AH1123" s="91">
        <f t="shared" si="670"/>
        <v>1.4506293133627197E-5</v>
      </c>
      <c r="AI1123" s="96">
        <f t="shared" si="671"/>
        <v>1115.3781321034269</v>
      </c>
      <c r="AJ1123" s="5">
        <f t="shared" si="675"/>
        <v>2.0000000000000018E-2</v>
      </c>
      <c r="AK1123" s="5">
        <f t="shared" si="678"/>
        <v>2.0000000000000018E-2</v>
      </c>
      <c r="AL1123" s="5">
        <f t="shared" si="680"/>
        <v>0</v>
      </c>
      <c r="AM1123" s="95">
        <f t="shared" si="687"/>
        <v>7.8571428571428646E-3</v>
      </c>
      <c r="AN1123" s="95">
        <f t="shared" si="688"/>
        <v>-5.0000000000000044E-3</v>
      </c>
      <c r="AO1123" s="78">
        <f t="shared" si="689"/>
        <v>1.5714285714285716</v>
      </c>
      <c r="AP1123" s="8">
        <f t="shared" si="690"/>
        <v>61.111111111111114</v>
      </c>
      <c r="AQ1123" s="8">
        <f t="shared" si="684"/>
        <v>55.696202531645568</v>
      </c>
      <c r="AR1123" s="8">
        <f t="shared" si="673"/>
        <v>1</v>
      </c>
      <c r="AS1123" s="114">
        <f t="shared" si="679"/>
        <v>436100</v>
      </c>
      <c r="AT1123" s="103">
        <f t="shared" si="703"/>
        <v>0.30147008981528556</v>
      </c>
      <c r="AU1123" s="5">
        <f t="shared" si="676"/>
        <v>0.34</v>
      </c>
      <c r="AW1123" s="210">
        <f t="shared" si="677"/>
        <v>9.6774193548387177E-2</v>
      </c>
      <c r="AX1123" s="276">
        <f t="shared" si="682"/>
        <v>1.5078798079230836E-2</v>
      </c>
      <c r="AY1123" s="19">
        <f t="shared" si="704"/>
        <v>-9.3968562906037792E-2</v>
      </c>
    </row>
    <row r="1124" spans="1:51">
      <c r="A1124" s="4">
        <v>39965</v>
      </c>
      <c r="B1124" s="9">
        <f t="shared" si="672"/>
        <v>39965</v>
      </c>
      <c r="C1124" s="5">
        <v>0.33</v>
      </c>
      <c r="D1124" s="5">
        <v>0.33</v>
      </c>
      <c r="E1124" s="5">
        <v>0.31</v>
      </c>
      <c r="F1124" s="5">
        <v>0.32</v>
      </c>
      <c r="G1124" s="6">
        <v>437900</v>
      </c>
      <c r="H1124" s="112">
        <v>0.32</v>
      </c>
      <c r="I1124" s="19">
        <f t="shared" si="691"/>
        <v>-5.8823529411764754E-2</v>
      </c>
      <c r="J1124" s="8">
        <f t="shared" si="692"/>
        <v>0.36259794516416488</v>
      </c>
      <c r="K1124" s="8">
        <f t="shared" si="693"/>
        <v>0.26040205483583512</v>
      </c>
      <c r="L1124" s="8">
        <f t="shared" si="694"/>
        <v>0.3115</v>
      </c>
      <c r="M1124" s="19">
        <f t="shared" si="695"/>
        <v>0.39245423924460571</v>
      </c>
      <c r="N1124" s="19">
        <f t="shared" si="696"/>
        <v>-7.337193511690282E-2</v>
      </c>
      <c r="O1124" s="19">
        <f t="shared" si="697"/>
        <v>-1.107589079435713E-3</v>
      </c>
      <c r="P1124" s="19">
        <f t="shared" si="698"/>
        <v>2.1184528767980611E-2</v>
      </c>
      <c r="Q1124" s="214"/>
      <c r="R1124" s="305"/>
      <c r="S1124" s="215"/>
      <c r="T1124" t="str">
        <f t="shared" si="699"/>
        <v/>
      </c>
      <c r="U1124" t="str">
        <f t="shared" si="700"/>
        <v/>
      </c>
      <c r="V1124" t="str">
        <f t="shared" si="701"/>
        <v/>
      </c>
      <c r="W1124" t="str">
        <f t="shared" si="702"/>
        <v/>
      </c>
      <c r="X1124" s="10"/>
      <c r="Y1124" s="219">
        <f t="shared" si="681"/>
        <v>1.2087912087912099E-3</v>
      </c>
      <c r="Z1124" s="78">
        <f t="shared" si="683"/>
        <v>0.32283365707452055</v>
      </c>
      <c r="AA1124" s="78">
        <f t="shared" si="706"/>
        <v>0.3085555641914674</v>
      </c>
      <c r="AB1124" s="74">
        <f t="shared" si="674"/>
        <v>1123</v>
      </c>
      <c r="AC1124" s="80">
        <f t="shared" si="685"/>
        <v>-9.7896845676254465E-4</v>
      </c>
      <c r="AD1124" s="79">
        <f t="shared" si="705"/>
        <v>1.4278092883053151E-2</v>
      </c>
      <c r="AE1124" s="81">
        <f t="shared" si="686"/>
        <v>1.5257061339815695E-2</v>
      </c>
      <c r="AF1124" s="19">
        <f t="shared" ref="AF1124:AF1187" si="708">AD1124/AA1124</f>
        <v>4.6273976359710672E-2</v>
      </c>
      <c r="AG1124" s="93">
        <f t="shared" si="707"/>
        <v>-5.7367543742128415</v>
      </c>
      <c r="AH1124" s="91">
        <f t="shared" ref="AH1124:AH1187" si="709">SLOPE(AC1111:AC1124,AB1111:AB1124)</f>
        <v>-1.5081318507425043E-4</v>
      </c>
      <c r="AI1124" s="96">
        <f t="shared" ref="AI1124:AI1187" si="710">INTERCEPT(AB1111:AB1124,AC1111:AC1124)</f>
        <v>1117.8395395024975</v>
      </c>
      <c r="AJ1124" s="5">
        <f t="shared" si="675"/>
        <v>-2.0000000000000018E-2</v>
      </c>
      <c r="AK1124" s="5">
        <f t="shared" si="678"/>
        <v>0</v>
      </c>
      <c r="AL1124" s="5">
        <f t="shared" si="680"/>
        <v>-2.0000000000000018E-2</v>
      </c>
      <c r="AM1124" s="95">
        <f t="shared" si="687"/>
        <v>7.8571428571428646E-3</v>
      </c>
      <c r="AN1124" s="95">
        <f t="shared" si="688"/>
        <v>-6.4285714285714345E-3</v>
      </c>
      <c r="AO1124" s="78">
        <f t="shared" si="689"/>
        <v>1.2222222222222223</v>
      </c>
      <c r="AP1124" s="8">
        <f t="shared" si="690"/>
        <v>55</v>
      </c>
      <c r="AQ1124" s="8">
        <f t="shared" si="684"/>
        <v>55</v>
      </c>
      <c r="AR1124" s="8">
        <f t="shared" si="673"/>
        <v>0</v>
      </c>
      <c r="AS1124" s="114">
        <f t="shared" si="679"/>
        <v>0</v>
      </c>
      <c r="AT1124" s="103">
        <f t="shared" si="703"/>
        <v>0.30860289878123942</v>
      </c>
      <c r="AU1124" s="5">
        <f t="shared" si="676"/>
        <v>0.32</v>
      </c>
      <c r="AW1124" s="210">
        <f t="shared" si="677"/>
        <v>6.4516129032258118E-2</v>
      </c>
      <c r="AX1124" s="276">
        <f t="shared" si="682"/>
        <v>1.2069236594739177E-2</v>
      </c>
      <c r="AY1124" s="19">
        <f t="shared" si="704"/>
        <v>-0.19958895057006931</v>
      </c>
    </row>
    <row r="1125" spans="1:51">
      <c r="A1125" s="4">
        <v>39966</v>
      </c>
      <c r="B1125" s="9">
        <f t="shared" si="672"/>
        <v>39966</v>
      </c>
      <c r="C1125" s="5">
        <v>0.32</v>
      </c>
      <c r="D1125" s="5">
        <v>0.32</v>
      </c>
      <c r="E1125" s="5">
        <v>0.31</v>
      </c>
      <c r="F1125" s="5">
        <v>0.32</v>
      </c>
      <c r="G1125" s="6">
        <v>109600</v>
      </c>
      <c r="H1125" s="112">
        <v>0.32</v>
      </c>
      <c r="I1125" s="19">
        <f t="shared" si="691"/>
        <v>0</v>
      </c>
      <c r="J1125" s="8">
        <f t="shared" si="692"/>
        <v>0.36149736834815166</v>
      </c>
      <c r="K1125" s="8">
        <f t="shared" si="693"/>
        <v>0.26650263165184834</v>
      </c>
      <c r="L1125" s="8">
        <f t="shared" si="694"/>
        <v>0.314</v>
      </c>
      <c r="M1125" s="19">
        <f t="shared" si="695"/>
        <v>0.35644952587335726</v>
      </c>
      <c r="N1125" s="19">
        <f t="shared" si="696"/>
        <v>-9.1742449872755011E-2</v>
      </c>
      <c r="O1125" s="19">
        <f t="shared" si="697"/>
        <v>-3.0352538691716499E-3</v>
      </c>
      <c r="P1125" s="19">
        <f t="shared" si="698"/>
        <v>2.3427529478825364E-2</v>
      </c>
      <c r="Q1125" s="214"/>
      <c r="R1125" s="305"/>
      <c r="S1125" s="215"/>
      <c r="T1125" t="str">
        <f t="shared" si="699"/>
        <v/>
      </c>
      <c r="U1125" t="str">
        <f t="shared" si="700"/>
        <v/>
      </c>
      <c r="V1125" t="str">
        <f t="shared" si="701"/>
        <v/>
      </c>
      <c r="W1125" t="str">
        <f t="shared" si="702"/>
        <v/>
      </c>
      <c r="X1125" s="10"/>
      <c r="Y1125" s="219">
        <f t="shared" si="681"/>
        <v>2.4175824175824196E-4</v>
      </c>
      <c r="Z1125" s="78">
        <f t="shared" si="683"/>
        <v>0.32239727388504441</v>
      </c>
      <c r="AA1125" s="78">
        <f t="shared" si="706"/>
        <v>0.30940245244129883</v>
      </c>
      <c r="AB1125" s="74">
        <f t="shared" si="674"/>
        <v>1124</v>
      </c>
      <c r="AC1125" s="80">
        <f t="shared" si="685"/>
        <v>-1.8097919168560874E-3</v>
      </c>
      <c r="AD1125" s="79">
        <f t="shared" si="705"/>
        <v>1.2994821443745586E-2</v>
      </c>
      <c r="AE1125" s="81">
        <f t="shared" si="686"/>
        <v>1.4804613360601673E-2</v>
      </c>
      <c r="AF1125" s="19">
        <f t="shared" si="708"/>
        <v>4.1999736399022304E-2</v>
      </c>
      <c r="AG1125" s="93">
        <f t="shared" si="707"/>
        <v>0.84867234930232749</v>
      </c>
      <c r="AH1125" s="91">
        <f t="shared" si="709"/>
        <v>-3.13080437408971E-4</v>
      </c>
      <c r="AI1125" s="96">
        <f t="shared" si="710"/>
        <v>1119.7072393567369</v>
      </c>
      <c r="AJ1125" s="5">
        <f t="shared" si="675"/>
        <v>0</v>
      </c>
      <c r="AK1125" s="5">
        <f t="shared" si="678"/>
        <v>0</v>
      </c>
      <c r="AL1125" s="5">
        <f t="shared" si="680"/>
        <v>0</v>
      </c>
      <c r="AM1125" s="95">
        <f t="shared" si="687"/>
        <v>7.8571428571428646E-3</v>
      </c>
      <c r="AN1125" s="95">
        <f t="shared" si="688"/>
        <v>-6.4285714285714345E-3</v>
      </c>
      <c r="AO1125" s="78">
        <f t="shared" si="689"/>
        <v>1.2222222222222223</v>
      </c>
      <c r="AP1125" s="8">
        <f t="shared" si="690"/>
        <v>55</v>
      </c>
      <c r="AQ1125" s="8">
        <f t="shared" si="684"/>
        <v>55</v>
      </c>
      <c r="AR1125" s="8">
        <f t="shared" si="673"/>
        <v>1</v>
      </c>
      <c r="AS1125" s="114">
        <f t="shared" si="679"/>
        <v>109600</v>
      </c>
      <c r="AT1125" s="103">
        <f t="shared" si="703"/>
        <v>0.35882999340672517</v>
      </c>
      <c r="AU1125" s="5">
        <f t="shared" si="676"/>
        <v>0.32</v>
      </c>
      <c r="AW1125" s="210">
        <f t="shared" si="677"/>
        <v>3.2258064516129059E-2</v>
      </c>
      <c r="AX1125" s="276">
        <f t="shared" si="682"/>
        <v>7.5872695155566492E-3</v>
      </c>
      <c r="AY1125" s="19">
        <f t="shared" si="704"/>
        <v>-0.37135464567296317</v>
      </c>
    </row>
    <row r="1126" spans="1:51">
      <c r="A1126" s="4">
        <v>39967</v>
      </c>
      <c r="B1126" s="9">
        <f t="shared" si="672"/>
        <v>39967</v>
      </c>
      <c r="C1126" s="5">
        <v>0.31</v>
      </c>
      <c r="D1126" s="5">
        <v>0.31</v>
      </c>
      <c r="E1126" s="5">
        <v>0.31</v>
      </c>
      <c r="F1126" s="5">
        <v>0.31</v>
      </c>
      <c r="G1126" s="6">
        <v>21000</v>
      </c>
      <c r="H1126" s="112">
        <v>0.31</v>
      </c>
      <c r="I1126" s="19">
        <f t="shared" si="691"/>
        <v>-3.1250000000000028E-2</v>
      </c>
      <c r="J1126" s="8">
        <f t="shared" si="692"/>
        <v>0.35446998799039042</v>
      </c>
      <c r="K1126" s="8">
        <f t="shared" si="693"/>
        <v>0.27953001200960959</v>
      </c>
      <c r="L1126" s="8">
        <f t="shared" si="694"/>
        <v>0.317</v>
      </c>
      <c r="M1126" s="19">
        <f t="shared" si="695"/>
        <v>0.26809277272955068</v>
      </c>
      <c r="N1126" s="19">
        <f t="shared" si="696"/>
        <v>-0.24788012532018014</v>
      </c>
      <c r="O1126" s="19">
        <f t="shared" si="697"/>
        <v>-1.9439644581294137E-2</v>
      </c>
      <c r="P1126" s="19">
        <f t="shared" si="698"/>
        <v>4.888274564875536E-2</v>
      </c>
      <c r="Q1126" s="214"/>
      <c r="R1126" s="305"/>
      <c r="S1126" s="215"/>
      <c r="T1126" t="str">
        <f t="shared" si="699"/>
        <v/>
      </c>
      <c r="U1126" t="str">
        <f t="shared" si="700"/>
        <v/>
      </c>
      <c r="V1126" t="str">
        <f t="shared" si="701"/>
        <v/>
      </c>
      <c r="W1126" t="str">
        <f t="shared" si="702"/>
        <v/>
      </c>
      <c r="X1126" s="10"/>
      <c r="Y1126" s="219">
        <f t="shared" si="681"/>
        <v>-1.0989010989011E-3</v>
      </c>
      <c r="Z1126" s="78">
        <f t="shared" si="683"/>
        <v>0.32048809370674758</v>
      </c>
      <c r="AA1126" s="78">
        <f t="shared" si="706"/>
        <v>0.30944667096064271</v>
      </c>
      <c r="AB1126" s="74">
        <f t="shared" si="674"/>
        <v>1125</v>
      </c>
      <c r="AC1126" s="80">
        <f t="shared" si="685"/>
        <v>-3.0105524915974447E-3</v>
      </c>
      <c r="AD1126" s="79">
        <f t="shared" si="705"/>
        <v>1.1041422746104868E-2</v>
      </c>
      <c r="AE1126" s="81">
        <f t="shared" si="686"/>
        <v>1.4051975237702312E-2</v>
      </c>
      <c r="AF1126" s="19">
        <f t="shared" si="708"/>
        <v>3.568118122527543E-2</v>
      </c>
      <c r="AG1126" s="93">
        <f t="shared" si="707"/>
        <v>0.66347990813622382</v>
      </c>
      <c r="AH1126" s="91">
        <f t="shared" si="709"/>
        <v>-4.8812441821970745E-4</v>
      </c>
      <c r="AI1126" s="96">
        <f t="shared" si="710"/>
        <v>1120.6445889716499</v>
      </c>
      <c r="AJ1126" s="5">
        <f t="shared" si="675"/>
        <v>-1.0000000000000009E-2</v>
      </c>
      <c r="AK1126" s="5">
        <f t="shared" si="678"/>
        <v>0</v>
      </c>
      <c r="AL1126" s="5">
        <f t="shared" si="680"/>
        <v>-1.0000000000000009E-2</v>
      </c>
      <c r="AM1126" s="95">
        <f t="shared" si="687"/>
        <v>7.8571428571428646E-3</v>
      </c>
      <c r="AN1126" s="95">
        <f t="shared" si="688"/>
        <v>-7.1428571428571496E-3</v>
      </c>
      <c r="AO1126" s="78">
        <f t="shared" si="689"/>
        <v>1.1000000000000001</v>
      </c>
      <c r="AP1126" s="8">
        <f t="shared" si="690"/>
        <v>52.38095238095238</v>
      </c>
      <c r="AQ1126" s="8">
        <f t="shared" si="684"/>
        <v>56.896551724137936</v>
      </c>
      <c r="AR1126" s="8">
        <f t="shared" si="673"/>
        <v>0</v>
      </c>
      <c r="AS1126" s="114">
        <f t="shared" si="679"/>
        <v>0</v>
      </c>
      <c r="AT1126" s="103">
        <f t="shared" si="703"/>
        <v>0.35733073357076062</v>
      </c>
      <c r="AU1126" s="5">
        <f t="shared" si="676"/>
        <v>0.31</v>
      </c>
      <c r="AW1126" s="210">
        <f t="shared" si="677"/>
        <v>0</v>
      </c>
      <c r="AX1126" s="276">
        <f t="shared" si="682"/>
        <v>2.6931351254321769E-4</v>
      </c>
      <c r="AY1126" s="19">
        <f t="shared" si="704"/>
        <v>-0.96450455437347693</v>
      </c>
    </row>
    <row r="1127" spans="1:51">
      <c r="A1127" s="4">
        <v>39968</v>
      </c>
      <c r="B1127" s="9">
        <f t="shared" si="672"/>
        <v>39968</v>
      </c>
      <c r="C1127" s="5">
        <v>0.31</v>
      </c>
      <c r="D1127" s="5">
        <v>0.32</v>
      </c>
      <c r="E1127" s="5">
        <v>0.31</v>
      </c>
      <c r="F1127" s="5">
        <v>0.32</v>
      </c>
      <c r="G1127" s="6">
        <v>119300</v>
      </c>
      <c r="H1127" s="112">
        <v>0.32</v>
      </c>
      <c r="I1127" s="19">
        <f t="shared" si="691"/>
        <v>3.2258064516129059E-2</v>
      </c>
      <c r="J1127" s="8">
        <f t="shared" si="692"/>
        <v>0.35240658617698023</v>
      </c>
      <c r="K1127" s="8">
        <f t="shared" si="693"/>
        <v>0.28559341382301989</v>
      </c>
      <c r="L1127" s="8">
        <f t="shared" si="694"/>
        <v>0.31900000000000006</v>
      </c>
      <c r="M1127" s="19">
        <f t="shared" si="695"/>
        <v>0.23394507408130905</v>
      </c>
      <c r="N1127" s="19">
        <f t="shared" si="696"/>
        <v>-0.12737269379018096</v>
      </c>
      <c r="O1127" s="19">
        <f t="shared" si="697"/>
        <v>-5.8210903131977734E-3</v>
      </c>
      <c r="P1127" s="19">
        <f t="shared" si="698"/>
        <v>2.1691416137462411E-2</v>
      </c>
      <c r="Q1127" s="214"/>
      <c r="R1127" s="305"/>
      <c r="S1127" s="215"/>
      <c r="T1127" t="str">
        <f t="shared" si="699"/>
        <v/>
      </c>
      <c r="U1127" t="str">
        <f t="shared" si="700"/>
        <v/>
      </c>
      <c r="V1127" t="str">
        <f t="shared" si="701"/>
        <v/>
      </c>
      <c r="W1127" t="str">
        <f t="shared" si="702"/>
        <v/>
      </c>
      <c r="X1127" s="10"/>
      <c r="Y1127" s="219">
        <f t="shared" si="681"/>
        <v>-1.2087912087912099E-3</v>
      </c>
      <c r="Z1127" s="78">
        <f t="shared" si="683"/>
        <v>0.32041292727590848</v>
      </c>
      <c r="AA1127" s="78">
        <f t="shared" si="706"/>
        <v>0.31022761730955517</v>
      </c>
      <c r="AB1127" s="74">
        <f t="shared" si="674"/>
        <v>1126</v>
      </c>
      <c r="AC1127" s="80">
        <f t="shared" si="685"/>
        <v>-3.0933322170792043E-3</v>
      </c>
      <c r="AD1127" s="79">
        <f t="shared" si="705"/>
        <v>1.0185309966353306E-2</v>
      </c>
      <c r="AE1127" s="81">
        <f t="shared" si="686"/>
        <v>1.3278642183432511E-2</v>
      </c>
      <c r="AF1127" s="19">
        <f t="shared" si="708"/>
        <v>3.2831731922145647E-2</v>
      </c>
      <c r="AG1127" s="93">
        <f t="shared" si="707"/>
        <v>2.7496522885018821E-2</v>
      </c>
      <c r="AH1127" s="91">
        <f t="shared" si="709"/>
        <v>-5.8211513922400311E-4</v>
      </c>
      <c r="AI1127" s="96">
        <f t="shared" si="710"/>
        <v>1120.9323004825144</v>
      </c>
      <c r="AJ1127" s="5">
        <f t="shared" si="675"/>
        <v>1.0000000000000009E-2</v>
      </c>
      <c r="AK1127" s="5">
        <f t="shared" si="678"/>
        <v>1.0000000000000009E-2</v>
      </c>
      <c r="AL1127" s="5">
        <f t="shared" si="680"/>
        <v>0</v>
      </c>
      <c r="AM1127" s="95">
        <f t="shared" si="687"/>
        <v>6.4285714285714345E-3</v>
      </c>
      <c r="AN1127" s="95">
        <f t="shared" si="688"/>
        <v>-7.1428571428571496E-3</v>
      </c>
      <c r="AO1127" s="78">
        <f t="shared" si="689"/>
        <v>0.9</v>
      </c>
      <c r="AP1127" s="8">
        <f t="shared" si="690"/>
        <v>47.368421052631575</v>
      </c>
      <c r="AQ1127" s="8">
        <f t="shared" si="684"/>
        <v>51.923076923076927</v>
      </c>
      <c r="AR1127" s="8">
        <f t="shared" si="673"/>
        <v>1</v>
      </c>
      <c r="AS1127" s="114">
        <f t="shared" si="679"/>
        <v>119300</v>
      </c>
      <c r="AT1127" s="103">
        <f t="shared" si="703"/>
        <v>0.37274584979467917</v>
      </c>
      <c r="AU1127" s="5">
        <f t="shared" si="676"/>
        <v>0.32</v>
      </c>
      <c r="AW1127" s="210">
        <f t="shared" si="677"/>
        <v>3.2258064516129059E-2</v>
      </c>
      <c r="AX1127" s="276">
        <f t="shared" si="682"/>
        <v>-6.73910255842506E-3</v>
      </c>
      <c r="AY1127" s="19">
        <f t="shared" si="704"/>
        <v>-26.023261903145734</v>
      </c>
    </row>
    <row r="1128" spans="1:51">
      <c r="A1128" s="4">
        <v>39969</v>
      </c>
      <c r="B1128" s="9">
        <f t="shared" si="672"/>
        <v>39969</v>
      </c>
      <c r="C1128" s="5">
        <v>0.32</v>
      </c>
      <c r="D1128" s="5">
        <v>0.34</v>
      </c>
      <c r="E1128" s="5">
        <v>0.32</v>
      </c>
      <c r="F1128" s="5">
        <v>0.33</v>
      </c>
      <c r="G1128" s="6">
        <v>661900</v>
      </c>
      <c r="H1128" s="112">
        <v>0.33</v>
      </c>
      <c r="I1128" s="19">
        <f t="shared" si="691"/>
        <v>3.1250000000000028E-2</v>
      </c>
      <c r="J1128" s="8">
        <f t="shared" si="692"/>
        <v>0.3499780617317963</v>
      </c>
      <c r="K1128" s="8">
        <f t="shared" si="693"/>
        <v>0.29302193826820372</v>
      </c>
      <c r="L1128" s="8">
        <f t="shared" si="694"/>
        <v>0.32150000000000001</v>
      </c>
      <c r="M1128" s="19">
        <f t="shared" si="695"/>
        <v>0.19437494612249986</v>
      </c>
      <c r="N1128" s="19">
        <f t="shared" si="696"/>
        <v>-0.16914281317612331</v>
      </c>
      <c r="O1128" s="19">
        <f t="shared" si="697"/>
        <v>-6.8912572592054692E-3</v>
      </c>
      <c r="P1128" s="19">
        <f t="shared" si="698"/>
        <v>2.6010839485910649E-2</v>
      </c>
      <c r="Q1128" s="214"/>
      <c r="R1128" s="305"/>
      <c r="S1128" s="215"/>
      <c r="T1128" t="str">
        <f t="shared" si="699"/>
        <v/>
      </c>
      <c r="U1128" t="str">
        <f t="shared" si="700"/>
        <v/>
      </c>
      <c r="V1128" t="str">
        <f t="shared" si="701"/>
        <v/>
      </c>
      <c r="W1128" t="str">
        <f t="shared" si="702"/>
        <v/>
      </c>
      <c r="X1128" s="10"/>
      <c r="Y1128" s="219">
        <f t="shared" si="681"/>
        <v>-6.5934065934065988E-4</v>
      </c>
      <c r="Z1128" s="78">
        <f t="shared" si="683"/>
        <v>0.32188933647541856</v>
      </c>
      <c r="AA1128" s="78">
        <f t="shared" si="706"/>
        <v>0.31169077362864811</v>
      </c>
      <c r="AB1128" s="74">
        <f t="shared" si="674"/>
        <v>1127</v>
      </c>
      <c r="AC1128" s="80">
        <f t="shared" si="685"/>
        <v>-2.4640634693296453E-3</v>
      </c>
      <c r="AD1128" s="79">
        <f t="shared" si="705"/>
        <v>1.0198562846770454E-2</v>
      </c>
      <c r="AE1128" s="81">
        <f t="shared" si="686"/>
        <v>1.2662626316100099E-2</v>
      </c>
      <c r="AF1128" s="19">
        <f t="shared" si="708"/>
        <v>3.2720130686066239E-2</v>
      </c>
      <c r="AG1128" s="93">
        <f t="shared" si="707"/>
        <v>-0.2034274703102304</v>
      </c>
      <c r="AH1128" s="91">
        <f t="shared" si="709"/>
        <v>-5.7685521375798183E-4</v>
      </c>
      <c r="AI1128" s="96">
        <f t="shared" si="710"/>
        <v>1121.185819109498</v>
      </c>
      <c r="AJ1128" s="5">
        <f t="shared" si="675"/>
        <v>1.0000000000000009E-2</v>
      </c>
      <c r="AK1128" s="5">
        <f t="shared" si="678"/>
        <v>1.0000000000000009E-2</v>
      </c>
      <c r="AL1128" s="5">
        <f t="shared" si="680"/>
        <v>0</v>
      </c>
      <c r="AM1128" s="95">
        <f t="shared" si="687"/>
        <v>6.4285714285714345E-3</v>
      </c>
      <c r="AN1128" s="95">
        <f t="shared" si="688"/>
        <v>-7.1428571428571496E-3</v>
      </c>
      <c r="AO1128" s="78">
        <f t="shared" si="689"/>
        <v>0.9</v>
      </c>
      <c r="AP1128" s="8">
        <f t="shared" si="690"/>
        <v>47.368421052631575</v>
      </c>
      <c r="AQ1128" s="8">
        <f t="shared" si="684"/>
        <v>51.923076923076927</v>
      </c>
      <c r="AR1128" s="8">
        <f t="shared" si="673"/>
        <v>0</v>
      </c>
      <c r="AS1128" s="114">
        <f t="shared" si="679"/>
        <v>0</v>
      </c>
      <c r="AT1128" s="103">
        <f t="shared" si="703"/>
        <v>0.33100254048355598</v>
      </c>
      <c r="AU1128" s="5">
        <f t="shared" si="676"/>
        <v>0.33</v>
      </c>
      <c r="AW1128" s="210">
        <f t="shared" si="677"/>
        <v>6.2500000000000056E-2</v>
      </c>
      <c r="AX1128" s="276">
        <f t="shared" si="682"/>
        <v>-1.386951933303889E-2</v>
      </c>
      <c r="AY1128" s="19">
        <f t="shared" si="704"/>
        <v>-1.0580662206571643</v>
      </c>
    </row>
    <row r="1129" spans="1:51">
      <c r="A1129" s="4">
        <v>39973</v>
      </c>
      <c r="B1129" s="9">
        <f t="shared" si="672"/>
        <v>39973</v>
      </c>
      <c r="C1129" s="5">
        <v>0.34</v>
      </c>
      <c r="D1129" s="5">
        <v>0.34</v>
      </c>
      <c r="E1129" s="5">
        <v>0.34</v>
      </c>
      <c r="F1129" s="5">
        <v>0.34</v>
      </c>
      <c r="G1129" s="6">
        <v>86000</v>
      </c>
      <c r="H1129" s="112">
        <v>0.34</v>
      </c>
      <c r="I1129" s="19">
        <f t="shared" si="691"/>
        <v>3.0303030303030328E-2</v>
      </c>
      <c r="J1129" s="8">
        <f t="shared" si="692"/>
        <v>0.35126688675382967</v>
      </c>
      <c r="K1129" s="8">
        <f t="shared" si="693"/>
        <v>0.29573311324617035</v>
      </c>
      <c r="L1129" s="8">
        <f t="shared" si="694"/>
        <v>0.32350000000000001</v>
      </c>
      <c r="M1129" s="19">
        <f t="shared" si="695"/>
        <v>0.18778341355853717</v>
      </c>
      <c r="N1129" s="19">
        <f t="shared" si="696"/>
        <v>-3.3911430950615142E-2</v>
      </c>
      <c r="O1129" s="19">
        <f t="shared" si="697"/>
        <v>3.6825880332495022E-3</v>
      </c>
      <c r="P1129" s="19">
        <f t="shared" si="698"/>
        <v>9.2524641465073169E-3</v>
      </c>
      <c r="Q1129" s="214"/>
      <c r="R1129" s="305"/>
      <c r="S1129" s="215"/>
      <c r="T1129" t="str">
        <f t="shared" si="699"/>
        <v/>
      </c>
      <c r="U1129" t="str">
        <f t="shared" si="700"/>
        <v/>
      </c>
      <c r="V1129" t="str">
        <f t="shared" si="701"/>
        <v/>
      </c>
      <c r="W1129" t="str">
        <f t="shared" si="702"/>
        <v/>
      </c>
      <c r="X1129" s="10"/>
      <c r="Y1129" s="219">
        <f t="shared" si="681"/>
        <v>2.1978021978021997E-4</v>
      </c>
      <c r="Z1129" s="78">
        <f t="shared" si="683"/>
        <v>0.32467837865820409</v>
      </c>
      <c r="AA1129" s="78">
        <f t="shared" si="706"/>
        <v>0.31378565638012818</v>
      </c>
      <c r="AB1129" s="74">
        <f t="shared" si="674"/>
        <v>1128</v>
      </c>
      <c r="AC1129" s="80">
        <f t="shared" si="685"/>
        <v>-1.4159232304193463E-3</v>
      </c>
      <c r="AD1129" s="79">
        <f t="shared" si="705"/>
        <v>1.0892722278075917E-2</v>
      </c>
      <c r="AE1129" s="81">
        <f t="shared" si="686"/>
        <v>1.2308645508495263E-2</v>
      </c>
      <c r="AF1129" s="19">
        <f t="shared" si="708"/>
        <v>3.4713894840623906E-2</v>
      </c>
      <c r="AG1129" s="93">
        <f t="shared" si="707"/>
        <v>-0.42537063349080378</v>
      </c>
      <c r="AH1129" s="91">
        <f t="shared" si="709"/>
        <v>-4.8725538910367221E-4</v>
      </c>
      <c r="AI1129" s="96">
        <f t="shared" si="710"/>
        <v>1121.4588479895087</v>
      </c>
      <c r="AJ1129" s="5">
        <f t="shared" si="675"/>
        <v>1.0000000000000009E-2</v>
      </c>
      <c r="AK1129" s="5">
        <f t="shared" si="678"/>
        <v>1.0000000000000009E-2</v>
      </c>
      <c r="AL1129" s="5">
        <f t="shared" si="680"/>
        <v>0</v>
      </c>
      <c r="AM1129" s="95">
        <f t="shared" si="687"/>
        <v>7.1428571428571496E-3</v>
      </c>
      <c r="AN1129" s="95">
        <f t="shared" si="688"/>
        <v>-7.1428571428571496E-3</v>
      </c>
      <c r="AO1129" s="78">
        <f t="shared" si="689"/>
        <v>1</v>
      </c>
      <c r="AP1129" s="8">
        <f t="shared" si="690"/>
        <v>50</v>
      </c>
      <c r="AQ1129" s="8">
        <f t="shared" si="684"/>
        <v>50</v>
      </c>
      <c r="AR1129" s="8">
        <f t="shared" si="673"/>
        <v>0</v>
      </c>
      <c r="AS1129" s="114">
        <f t="shared" si="679"/>
        <v>0</v>
      </c>
      <c r="AT1129" s="103">
        <f t="shared" si="703"/>
        <v>0.51854464529403121</v>
      </c>
      <c r="AU1129" s="5">
        <f t="shared" si="676"/>
        <v>0.34</v>
      </c>
      <c r="AW1129" s="210">
        <f t="shared" si="677"/>
        <v>0</v>
      </c>
      <c r="AX1129" s="276">
        <f t="shared" si="682"/>
        <v>-1.9075480712242836E-2</v>
      </c>
      <c r="AY1129" s="19">
        <f t="shared" si="704"/>
        <v>-0.37535268917378484</v>
      </c>
    </row>
    <row r="1130" spans="1:51">
      <c r="A1130" s="4">
        <v>39974</v>
      </c>
      <c r="B1130" s="9">
        <f t="shared" si="672"/>
        <v>39974</v>
      </c>
      <c r="C1130" s="5">
        <v>0.34</v>
      </c>
      <c r="D1130" s="5">
        <v>0.34</v>
      </c>
      <c r="E1130" s="5">
        <v>0.34</v>
      </c>
      <c r="F1130" s="5">
        <v>0.34</v>
      </c>
      <c r="G1130" s="6">
        <v>6400</v>
      </c>
      <c r="H1130" s="112">
        <v>0.34</v>
      </c>
      <c r="I1130" s="19">
        <f t="shared" si="691"/>
        <v>0</v>
      </c>
      <c r="J1130" s="8">
        <f t="shared" si="692"/>
        <v>0.35193860813280459</v>
      </c>
      <c r="K1130" s="8">
        <f t="shared" si="693"/>
        <v>0.29906139186719544</v>
      </c>
      <c r="L1130" s="8">
        <f t="shared" si="694"/>
        <v>0.32550000000000001</v>
      </c>
      <c r="M1130" s="19">
        <f t="shared" si="695"/>
        <v>0.17681057369347897</v>
      </c>
      <c r="N1130" s="19">
        <f t="shared" si="696"/>
        <v>-5.8433488118681327E-2</v>
      </c>
      <c r="O1130" s="19">
        <f t="shared" si="697"/>
        <v>1.9122820974744146E-3</v>
      </c>
      <c r="P1130" s="19">
        <f t="shared" si="698"/>
        <v>1.1254331936290813E-2</v>
      </c>
      <c r="Q1130" s="214"/>
      <c r="R1130" s="305"/>
      <c r="S1130" s="215"/>
      <c r="T1130" t="str">
        <f t="shared" si="699"/>
        <v/>
      </c>
      <c r="U1130" t="str">
        <f t="shared" si="700"/>
        <v/>
      </c>
      <c r="V1130" t="str">
        <f t="shared" si="701"/>
        <v/>
      </c>
      <c r="W1130" t="str">
        <f t="shared" si="702"/>
        <v/>
      </c>
      <c r="X1130" s="10"/>
      <c r="Y1130" s="219">
        <f t="shared" si="681"/>
        <v>1.0989010989010998E-4</v>
      </c>
      <c r="Z1130" s="78">
        <f t="shared" si="683"/>
        <v>0.32703790834484064</v>
      </c>
      <c r="AA1130" s="78">
        <f t="shared" si="706"/>
        <v>0.31572551780799868</v>
      </c>
      <c r="AB1130" s="74">
        <f t="shared" si="674"/>
        <v>1129</v>
      </c>
      <c r="AC1130" s="80">
        <f t="shared" si="685"/>
        <v>-7.9700397732263874E-4</v>
      </c>
      <c r="AD1130" s="79">
        <f t="shared" si="705"/>
        <v>1.1312390536841965E-2</v>
      </c>
      <c r="AE1130" s="81">
        <f t="shared" si="686"/>
        <v>1.2109394514164604E-2</v>
      </c>
      <c r="AF1130" s="19">
        <f t="shared" si="708"/>
        <v>3.5829826538510391E-2</v>
      </c>
      <c r="AG1130" s="93">
        <f t="shared" si="707"/>
        <v>-0.43711356647027083</v>
      </c>
      <c r="AH1130" s="91">
        <f t="shared" si="709"/>
        <v>-4.1168288329690439E-4</v>
      </c>
      <c r="AI1130" s="96">
        <f t="shared" si="710"/>
        <v>1121.9824226315059</v>
      </c>
      <c r="AJ1130" s="5">
        <f t="shared" si="675"/>
        <v>0</v>
      </c>
      <c r="AK1130" s="5">
        <f t="shared" si="678"/>
        <v>0</v>
      </c>
      <c r="AL1130" s="5">
        <f t="shared" si="680"/>
        <v>0</v>
      </c>
      <c r="AM1130" s="95">
        <f t="shared" si="687"/>
        <v>7.1428571428571496E-3</v>
      </c>
      <c r="AN1130" s="95">
        <f t="shared" si="688"/>
        <v>-5.0000000000000044E-3</v>
      </c>
      <c r="AO1130" s="78">
        <f t="shared" si="689"/>
        <v>1.4285714285714286</v>
      </c>
      <c r="AP1130" s="8">
        <f t="shared" si="690"/>
        <v>58.82352941176471</v>
      </c>
      <c r="AQ1130" s="8">
        <f t="shared" si="684"/>
        <v>54.347826086956523</v>
      </c>
      <c r="AR1130" s="8">
        <f t="shared" si="673"/>
        <v>0</v>
      </c>
      <c r="AS1130" s="114">
        <f t="shared" si="679"/>
        <v>0</v>
      </c>
      <c r="AT1130" s="103">
        <f t="shared" si="703"/>
        <v>0.46845572429096455</v>
      </c>
      <c r="AU1130" s="5">
        <f t="shared" si="676"/>
        <v>0.34</v>
      </c>
      <c r="AW1130" s="210">
        <f t="shared" si="677"/>
        <v>0</v>
      </c>
      <c r="AX1130" s="276">
        <f t="shared" si="682"/>
        <v>-2.3609696556153137E-2</v>
      </c>
      <c r="AY1130" s="19">
        <f t="shared" si="704"/>
        <v>-0.23769864111472666</v>
      </c>
    </row>
    <row r="1131" spans="1:51">
      <c r="A1131" s="4">
        <v>39975</v>
      </c>
      <c r="B1131" s="9">
        <f t="shared" si="672"/>
        <v>39975</v>
      </c>
      <c r="C1131" s="5">
        <v>0.33</v>
      </c>
      <c r="D1131" s="5">
        <v>0.33</v>
      </c>
      <c r="E1131" s="5">
        <v>0.32</v>
      </c>
      <c r="F1131" s="5">
        <v>0.33</v>
      </c>
      <c r="G1131" s="6">
        <v>115400</v>
      </c>
      <c r="H1131" s="112">
        <v>0.33</v>
      </c>
      <c r="I1131" s="19">
        <f t="shared" si="691"/>
        <v>-2.9411764705882377E-2</v>
      </c>
      <c r="J1131" s="8">
        <f t="shared" si="692"/>
        <v>0.35074868417407584</v>
      </c>
      <c r="K1131" s="8">
        <f t="shared" si="693"/>
        <v>0.30325131582592418</v>
      </c>
      <c r="L1131" s="8">
        <f t="shared" si="694"/>
        <v>0.32700000000000001</v>
      </c>
      <c r="M1131" s="19">
        <f t="shared" si="695"/>
        <v>0.15662708080520463</v>
      </c>
      <c r="N1131" s="19">
        <f t="shared" si="696"/>
        <v>-0.11415320060702194</v>
      </c>
      <c r="O1131" s="19">
        <f t="shared" si="697"/>
        <v>-3.3810554773795235E-3</v>
      </c>
      <c r="P1131" s="19">
        <f t="shared" si="698"/>
        <v>1.40102469682525E-2</v>
      </c>
      <c r="Q1131" s="214"/>
      <c r="R1131" s="305"/>
      <c r="S1131" s="215"/>
      <c r="T1131" t="str">
        <f t="shared" si="699"/>
        <v/>
      </c>
      <c r="U1131" t="str">
        <f t="shared" si="700"/>
        <v/>
      </c>
      <c r="V1131" t="str">
        <f t="shared" si="701"/>
        <v/>
      </c>
      <c r="W1131" t="str">
        <f t="shared" si="702"/>
        <v/>
      </c>
      <c r="X1131" s="10"/>
      <c r="Y1131" s="219">
        <f t="shared" si="681"/>
        <v>5.7142857142857191E-4</v>
      </c>
      <c r="Z1131" s="78">
        <f t="shared" si="683"/>
        <v>0.32749407045973516</v>
      </c>
      <c r="AA1131" s="78">
        <f t="shared" si="706"/>
        <v>0.31678182949020678</v>
      </c>
      <c r="AB1131" s="74">
        <f t="shared" si="674"/>
        <v>1130</v>
      </c>
      <c r="AC1131" s="80">
        <f t="shared" si="685"/>
        <v>-1.1177228357089741E-3</v>
      </c>
      <c r="AD1131" s="79">
        <f t="shared" si="705"/>
        <v>1.0712240969528386E-2</v>
      </c>
      <c r="AE1131" s="81">
        <f t="shared" si="686"/>
        <v>1.182996380523736E-2</v>
      </c>
      <c r="AF1131" s="19">
        <f t="shared" si="708"/>
        <v>3.381583150386961E-2</v>
      </c>
      <c r="AG1131" s="93">
        <f t="shared" si="707"/>
        <v>0.4024055933368369</v>
      </c>
      <c r="AH1131" s="91">
        <f t="shared" si="709"/>
        <v>-3.1135463850230275E-4</v>
      </c>
      <c r="AI1131" s="96">
        <f t="shared" si="710"/>
        <v>1122.3329547094652</v>
      </c>
      <c r="AJ1131" s="5">
        <f t="shared" si="675"/>
        <v>-1.0000000000000009E-2</v>
      </c>
      <c r="AK1131" s="5">
        <f t="shared" si="678"/>
        <v>0</v>
      </c>
      <c r="AL1131" s="5">
        <f t="shared" si="680"/>
        <v>-1.0000000000000009E-2</v>
      </c>
      <c r="AM1131" s="95">
        <f t="shared" si="687"/>
        <v>5.0000000000000044E-3</v>
      </c>
      <c r="AN1131" s="95">
        <f t="shared" si="688"/>
        <v>-5.7142857142857195E-3</v>
      </c>
      <c r="AO1131" s="78">
        <f t="shared" si="689"/>
        <v>0.875</v>
      </c>
      <c r="AP1131" s="8">
        <f t="shared" si="690"/>
        <v>46.666666666666664</v>
      </c>
      <c r="AQ1131" s="8">
        <f t="shared" si="684"/>
        <v>51.219512195121951</v>
      </c>
      <c r="AR1131" s="8">
        <f t="shared" si="673"/>
        <v>1</v>
      </c>
      <c r="AS1131" s="114">
        <f t="shared" si="679"/>
        <v>115400</v>
      </c>
      <c r="AT1131" s="103">
        <f t="shared" si="703"/>
        <v>0.51066345626624077</v>
      </c>
      <c r="AU1131" s="5">
        <f t="shared" si="676"/>
        <v>0.33</v>
      </c>
      <c r="AW1131" s="210">
        <f t="shared" si="677"/>
        <v>3.1250000000000028E-2</v>
      </c>
      <c r="AX1131" s="276">
        <f t="shared" si="682"/>
        <v>-2.6674041022246735E-2</v>
      </c>
      <c r="AY1131" s="19">
        <f t="shared" si="704"/>
        <v>-0.12979177681531748</v>
      </c>
    </row>
    <row r="1132" spans="1:51">
      <c r="A1132" s="4">
        <v>39976</v>
      </c>
      <c r="B1132" s="9">
        <f t="shared" si="672"/>
        <v>39976</v>
      </c>
      <c r="C1132" s="5">
        <v>0.33</v>
      </c>
      <c r="D1132" s="5">
        <v>0.33</v>
      </c>
      <c r="E1132" s="5">
        <v>0.32</v>
      </c>
      <c r="F1132" s="5">
        <v>0.33</v>
      </c>
      <c r="G1132" s="6">
        <v>102500</v>
      </c>
      <c r="H1132" s="112">
        <v>0.33</v>
      </c>
      <c r="I1132" s="19">
        <f t="shared" si="691"/>
        <v>0</v>
      </c>
      <c r="J1132" s="8">
        <f t="shared" si="692"/>
        <v>0.34877313493271328</v>
      </c>
      <c r="K1132" s="8">
        <f t="shared" si="693"/>
        <v>0.30822686506728664</v>
      </c>
      <c r="L1132" s="8">
        <f t="shared" si="694"/>
        <v>0.32849999999999996</v>
      </c>
      <c r="M1132" s="19">
        <f t="shared" si="695"/>
        <v>0.13154683923017321</v>
      </c>
      <c r="N1132" s="19">
        <f t="shared" si="696"/>
        <v>-0.16012710858234941</v>
      </c>
      <c r="O1132" s="19">
        <f t="shared" si="697"/>
        <v>-5.6323781969830596E-3</v>
      </c>
      <c r="P1132" s="19">
        <f t="shared" si="698"/>
        <v>1.640734592630284E-2</v>
      </c>
      <c r="Q1132" s="214"/>
      <c r="R1132" s="305"/>
      <c r="S1132" s="215"/>
      <c r="T1132" t="str">
        <f t="shared" si="699"/>
        <v/>
      </c>
      <c r="U1132" t="str">
        <f t="shared" si="700"/>
        <v/>
      </c>
      <c r="V1132" t="str">
        <f t="shared" si="701"/>
        <v/>
      </c>
      <c r="W1132" t="str">
        <f t="shared" si="702"/>
        <v/>
      </c>
      <c r="X1132" s="10"/>
      <c r="Y1132" s="219">
        <f t="shared" si="681"/>
        <v>4.1758241758241797E-4</v>
      </c>
      <c r="Z1132" s="78">
        <f t="shared" si="683"/>
        <v>0.32787998360893594</v>
      </c>
      <c r="AA1132" s="78">
        <f t="shared" si="706"/>
        <v>0.3177599741079315</v>
      </c>
      <c r="AB1132" s="74">
        <f t="shared" si="674"/>
        <v>1131</v>
      </c>
      <c r="AC1132" s="80">
        <f t="shared" si="685"/>
        <v>-1.3679634433863309E-3</v>
      </c>
      <c r="AD1132" s="79">
        <f t="shared" si="705"/>
        <v>1.0120009501004446E-2</v>
      </c>
      <c r="AE1132" s="81">
        <f t="shared" si="686"/>
        <v>1.1487972944390776E-2</v>
      </c>
      <c r="AF1132" s="19">
        <f t="shared" si="708"/>
        <v>3.1847968043851385E-2</v>
      </c>
      <c r="AG1132" s="93">
        <f t="shared" si="707"/>
        <v>0.22388431164030814</v>
      </c>
      <c r="AH1132" s="91">
        <f t="shared" si="709"/>
        <v>-2.3944750444939339E-4</v>
      </c>
      <c r="AI1132" s="96">
        <f t="shared" si="710"/>
        <v>1122.8657245857719</v>
      </c>
      <c r="AJ1132" s="5">
        <f t="shared" si="675"/>
        <v>0</v>
      </c>
      <c r="AK1132" s="5">
        <f t="shared" si="678"/>
        <v>0</v>
      </c>
      <c r="AL1132" s="5">
        <f t="shared" si="680"/>
        <v>0</v>
      </c>
      <c r="AM1132" s="95">
        <f t="shared" si="687"/>
        <v>5.0000000000000044E-3</v>
      </c>
      <c r="AN1132" s="95">
        <f t="shared" si="688"/>
        <v>-4.2857142857142894E-3</v>
      </c>
      <c r="AO1132" s="78">
        <f t="shared" si="689"/>
        <v>1.1666666666666667</v>
      </c>
      <c r="AP1132" s="8">
        <f t="shared" si="690"/>
        <v>53.846153846153854</v>
      </c>
      <c r="AQ1132" s="8">
        <f t="shared" si="684"/>
        <v>53.846153846153854</v>
      </c>
      <c r="AR1132" s="8">
        <f t="shared" si="673"/>
        <v>1</v>
      </c>
      <c r="AS1132" s="114">
        <f t="shared" si="679"/>
        <v>102500</v>
      </c>
      <c r="AT1132" s="103">
        <f t="shared" si="703"/>
        <v>0.52010193584588049</v>
      </c>
      <c r="AU1132" s="5">
        <f t="shared" si="676"/>
        <v>0.33</v>
      </c>
      <c r="AW1132" s="210">
        <f t="shared" si="677"/>
        <v>3.1250000000000028E-2</v>
      </c>
      <c r="AX1132" s="276">
        <f t="shared" si="682"/>
        <v>-2.8987697993542023E-2</v>
      </c>
      <c r="AY1132" s="19">
        <f t="shared" si="704"/>
        <v>-8.6738150000056136E-2</v>
      </c>
    </row>
    <row r="1133" spans="1:51">
      <c r="A1133" s="4">
        <v>39979</v>
      </c>
      <c r="B1133" s="9">
        <f t="shared" si="672"/>
        <v>39979</v>
      </c>
      <c r="C1133" s="5">
        <v>0.31</v>
      </c>
      <c r="D1133" s="5">
        <v>0.33</v>
      </c>
      <c r="E1133" s="5">
        <v>0.31</v>
      </c>
      <c r="F1133" s="5">
        <v>0.33</v>
      </c>
      <c r="G1133" s="6">
        <v>26500</v>
      </c>
      <c r="H1133" s="112">
        <v>0.33</v>
      </c>
      <c r="I1133" s="19">
        <f t="shared" si="691"/>
        <v>0</v>
      </c>
      <c r="J1133" s="8">
        <f t="shared" si="692"/>
        <v>0.34877313493271328</v>
      </c>
      <c r="K1133" s="8">
        <f t="shared" si="693"/>
        <v>0.30822686506728664</v>
      </c>
      <c r="L1133" s="8">
        <f t="shared" si="694"/>
        <v>0.32849999999999996</v>
      </c>
      <c r="M1133" s="19">
        <f t="shared" si="695"/>
        <v>0.13154683923017321</v>
      </c>
      <c r="N1133" s="19">
        <f t="shared" si="696"/>
        <v>0</v>
      </c>
      <c r="O1133" s="19">
        <f t="shared" si="697"/>
        <v>0</v>
      </c>
      <c r="P1133" s="19">
        <f t="shared" si="698"/>
        <v>0</v>
      </c>
      <c r="Q1133" s="214"/>
      <c r="R1133" s="305"/>
      <c r="S1133" s="215"/>
      <c r="T1133" t="str">
        <f t="shared" si="699"/>
        <v/>
      </c>
      <c r="U1133" t="str">
        <f t="shared" si="700"/>
        <v/>
      </c>
      <c r="V1133" t="str">
        <f t="shared" si="701"/>
        <v/>
      </c>
      <c r="W1133" t="str">
        <f t="shared" si="702"/>
        <v/>
      </c>
      <c r="X1133" s="10"/>
      <c r="Y1133" s="219">
        <f t="shared" si="681"/>
        <v>2.1978021978021997E-4</v>
      </c>
      <c r="Z1133" s="78">
        <f t="shared" si="683"/>
        <v>0.32820646613315979</v>
      </c>
      <c r="AA1133" s="78">
        <f t="shared" si="706"/>
        <v>0.31866573602394455</v>
      </c>
      <c r="AB1133" s="74">
        <f t="shared" si="674"/>
        <v>1132</v>
      </c>
      <c r="AC1133" s="80">
        <f t="shared" si="685"/>
        <v>-1.5577942681404243E-3</v>
      </c>
      <c r="AD1133" s="79">
        <f t="shared" si="705"/>
        <v>9.5407301092152452E-3</v>
      </c>
      <c r="AE1133" s="81">
        <f t="shared" si="686"/>
        <v>1.109852437735567E-2</v>
      </c>
      <c r="AF1133" s="19">
        <f t="shared" si="708"/>
        <v>2.9939617067893221E-2</v>
      </c>
      <c r="AG1133" s="93">
        <f t="shared" si="707"/>
        <v>0.13876893104992324</v>
      </c>
      <c r="AH1133" s="91">
        <f t="shared" si="709"/>
        <v>-1.9139043356662116E-4</v>
      </c>
      <c r="AI1133" s="96">
        <f t="shared" si="710"/>
        <v>1123.6266599709945</v>
      </c>
      <c r="AJ1133" s="5">
        <f t="shared" si="675"/>
        <v>0</v>
      </c>
      <c r="AK1133" s="5">
        <f t="shared" si="678"/>
        <v>0</v>
      </c>
      <c r="AL1133" s="5">
        <f t="shared" si="680"/>
        <v>0</v>
      </c>
      <c r="AM1133" s="95">
        <f t="shared" si="687"/>
        <v>5.0000000000000044E-3</v>
      </c>
      <c r="AN1133" s="95">
        <f t="shared" si="688"/>
        <v>-4.2857142857142894E-3</v>
      </c>
      <c r="AO1133" s="78">
        <f t="shared" si="689"/>
        <v>1.1666666666666667</v>
      </c>
      <c r="AP1133" s="8">
        <f t="shared" si="690"/>
        <v>53.846153846153854</v>
      </c>
      <c r="AQ1133" s="8">
        <f t="shared" si="684"/>
        <v>53.846153846153854</v>
      </c>
      <c r="AR1133" s="8">
        <f t="shared" si="673"/>
        <v>1</v>
      </c>
      <c r="AS1133" s="114">
        <f t="shared" si="679"/>
        <v>26500</v>
      </c>
      <c r="AT1133" s="103">
        <f t="shared" si="703"/>
        <v>0.46658870611470593</v>
      </c>
      <c r="AU1133" s="5">
        <f t="shared" si="676"/>
        <v>0.33</v>
      </c>
      <c r="AW1133" s="210">
        <f t="shared" si="677"/>
        <v>6.4516129032258118E-2</v>
      </c>
      <c r="AX1133" s="276">
        <f t="shared" si="682"/>
        <v>-2.9772002809119347E-2</v>
      </c>
      <c r="AY1133" s="19">
        <f t="shared" si="704"/>
        <v>-2.7056471188296981E-2</v>
      </c>
    </row>
    <row r="1134" spans="1:51">
      <c r="A1134" s="4">
        <v>39980</v>
      </c>
      <c r="B1134" s="9">
        <f t="shared" si="672"/>
        <v>39980</v>
      </c>
      <c r="C1134" s="5">
        <v>0.33</v>
      </c>
      <c r="D1134" s="5">
        <v>0.33</v>
      </c>
      <c r="E1134" s="5">
        <v>0.31</v>
      </c>
      <c r="F1134" s="5">
        <v>0.32</v>
      </c>
      <c r="G1134" s="6">
        <v>785200</v>
      </c>
      <c r="H1134" s="112">
        <v>0.32</v>
      </c>
      <c r="I1134" s="19">
        <f t="shared" si="691"/>
        <v>-3.0303030303030328E-2</v>
      </c>
      <c r="J1134" s="8">
        <f t="shared" si="692"/>
        <v>0.34737460691435185</v>
      </c>
      <c r="K1134" s="8">
        <f t="shared" si="693"/>
        <v>0.30762539308564818</v>
      </c>
      <c r="L1134" s="8">
        <f t="shared" si="694"/>
        <v>0.32750000000000001</v>
      </c>
      <c r="M1134" s="19">
        <f t="shared" si="695"/>
        <v>0.12921304522360028</v>
      </c>
      <c r="N1134" s="19">
        <f t="shared" si="696"/>
        <v>-1.7741163681549172E-2</v>
      </c>
      <c r="O1134" s="19">
        <f t="shared" si="697"/>
        <v>-4.0098501813542577E-3</v>
      </c>
      <c r="P1134" s="19">
        <f t="shared" si="698"/>
        <v>-1.9513937615631089E-3</v>
      </c>
      <c r="Q1134" s="214"/>
      <c r="R1134" s="305"/>
      <c r="S1134" s="215"/>
      <c r="T1134" t="str">
        <f t="shared" si="699"/>
        <v/>
      </c>
      <c r="U1134" t="str">
        <f t="shared" si="700"/>
        <v/>
      </c>
      <c r="V1134" t="str">
        <f t="shared" si="701"/>
        <v/>
      </c>
      <c r="W1134" t="str">
        <f t="shared" si="702"/>
        <v/>
      </c>
      <c r="X1134" s="10"/>
      <c r="Y1134" s="219">
        <f t="shared" si="681"/>
        <v>3.5164835164835196E-4</v>
      </c>
      <c r="Z1134" s="78">
        <f t="shared" si="683"/>
        <v>0.32694267034865321</v>
      </c>
      <c r="AA1134" s="78">
        <f t="shared" si="706"/>
        <v>0.31876447155817267</v>
      </c>
      <c r="AB1134" s="74">
        <f t="shared" si="674"/>
        <v>1133</v>
      </c>
      <c r="AC1134" s="80">
        <f t="shared" si="685"/>
        <v>-2.3362604695001035E-3</v>
      </c>
      <c r="AD1134" s="79">
        <f t="shared" si="705"/>
        <v>8.1781987904805398E-3</v>
      </c>
      <c r="AE1134" s="81">
        <f t="shared" si="686"/>
        <v>1.0514459259980643E-2</v>
      </c>
      <c r="AF1134" s="19">
        <f t="shared" si="708"/>
        <v>2.5655929440643658E-2</v>
      </c>
      <c r="AG1134" s="93">
        <f t="shared" si="707"/>
        <v>0.49972336994727334</v>
      </c>
      <c r="AH1134" s="91">
        <f t="shared" si="709"/>
        <v>-1.3926547723867096E-4</v>
      </c>
      <c r="AI1134" s="96">
        <f t="shared" si="710"/>
        <v>1124.1428439650044</v>
      </c>
      <c r="AJ1134" s="5">
        <f t="shared" si="675"/>
        <v>-1.0000000000000009E-2</v>
      </c>
      <c r="AK1134" s="5">
        <f t="shared" si="678"/>
        <v>0</v>
      </c>
      <c r="AL1134" s="5">
        <f t="shared" si="680"/>
        <v>-1.0000000000000009E-2</v>
      </c>
      <c r="AM1134" s="95">
        <f t="shared" si="687"/>
        <v>3.5714285714285748E-3</v>
      </c>
      <c r="AN1134" s="95">
        <f t="shared" si="688"/>
        <v>-5.0000000000000044E-3</v>
      </c>
      <c r="AO1134" s="78">
        <f t="shared" si="689"/>
        <v>0.7142857142857143</v>
      </c>
      <c r="AP1134" s="8">
        <f t="shared" si="690"/>
        <v>41.666666666666671</v>
      </c>
      <c r="AQ1134" s="8">
        <f t="shared" si="684"/>
        <v>51.724137931034477</v>
      </c>
      <c r="AR1134" s="8">
        <f t="shared" si="673"/>
        <v>0</v>
      </c>
      <c r="AS1134" s="114">
        <f t="shared" si="679"/>
        <v>0</v>
      </c>
      <c r="AT1134" s="103">
        <f t="shared" si="703"/>
        <v>0.33260741751134731</v>
      </c>
      <c r="AU1134" s="5">
        <f t="shared" si="676"/>
        <v>0.32</v>
      </c>
      <c r="AW1134" s="210">
        <f t="shared" si="677"/>
        <v>6.4516129032258118E-2</v>
      </c>
      <c r="AX1134" s="276">
        <f t="shared" si="682"/>
        <v>-2.8665876691364327E-2</v>
      </c>
      <c r="AY1134" s="19">
        <f t="shared" si="704"/>
        <v>3.7153231673624817E-2</v>
      </c>
    </row>
    <row r="1135" spans="1:51">
      <c r="A1135" s="4">
        <v>39981</v>
      </c>
      <c r="B1135" s="9">
        <f t="shared" si="672"/>
        <v>39981</v>
      </c>
      <c r="C1135" s="5">
        <v>0.32</v>
      </c>
      <c r="D1135" s="5">
        <v>0.33</v>
      </c>
      <c r="E1135" s="5">
        <v>0.32</v>
      </c>
      <c r="F1135" s="5">
        <v>0.33</v>
      </c>
      <c r="G1135" s="6">
        <v>60800</v>
      </c>
      <c r="H1135" s="112">
        <v>0.33</v>
      </c>
      <c r="I1135" s="19">
        <f t="shared" si="691"/>
        <v>3.1250000000000028E-2</v>
      </c>
      <c r="J1135" s="8">
        <f t="shared" si="692"/>
        <v>0.34607878402833897</v>
      </c>
      <c r="K1135" s="8">
        <f t="shared" si="693"/>
        <v>0.30792121597166106</v>
      </c>
      <c r="L1135" s="8">
        <f t="shared" si="694"/>
        <v>0.32700000000000001</v>
      </c>
      <c r="M1135" s="19">
        <f t="shared" si="695"/>
        <v>0.12391990573390589</v>
      </c>
      <c r="N1135" s="19">
        <f t="shared" si="696"/>
        <v>-4.0964435754414157E-2</v>
      </c>
      <c r="O1135" s="19">
        <f t="shared" si="697"/>
        <v>-3.7303327883502213E-3</v>
      </c>
      <c r="P1135" s="19">
        <f t="shared" si="698"/>
        <v>9.6163350835772249E-4</v>
      </c>
      <c r="Q1135" s="214"/>
      <c r="R1135" s="305"/>
      <c r="S1135" s="215"/>
      <c r="T1135" t="str">
        <f t="shared" si="699"/>
        <v/>
      </c>
      <c r="U1135" t="str">
        <f t="shared" si="700"/>
        <v/>
      </c>
      <c r="V1135" t="str">
        <f t="shared" si="701"/>
        <v/>
      </c>
      <c r="W1135" t="str">
        <f t="shared" si="702"/>
        <v/>
      </c>
      <c r="X1135" s="10"/>
      <c r="Y1135" s="219">
        <f t="shared" si="681"/>
        <v>5.2747252747252797E-4</v>
      </c>
      <c r="Z1135" s="78">
        <f t="shared" si="683"/>
        <v>0.32741349911496059</v>
      </c>
      <c r="AA1135" s="78">
        <f t="shared" si="706"/>
        <v>0.31959590066286792</v>
      </c>
      <c r="AB1135" s="74">
        <f t="shared" si="674"/>
        <v>1134</v>
      </c>
      <c r="AC1135" s="80">
        <f t="shared" si="685"/>
        <v>-2.1574886463103723E-3</v>
      </c>
      <c r="AD1135" s="79">
        <f t="shared" si="705"/>
        <v>7.8175984520926778E-3</v>
      </c>
      <c r="AE1135" s="81">
        <f t="shared" si="686"/>
        <v>9.9750870984030501E-3</v>
      </c>
      <c r="AF1135" s="19">
        <f t="shared" si="708"/>
        <v>2.4460884622982779E-2</v>
      </c>
      <c r="AG1135" s="93">
        <f t="shared" si="707"/>
        <v>-7.6520501683608688E-2</v>
      </c>
      <c r="AH1135" s="91">
        <f t="shared" si="709"/>
        <v>-8.4193815682787263E-5</v>
      </c>
      <c r="AI1135" s="96">
        <f t="shared" si="710"/>
        <v>1125.0767954441021</v>
      </c>
      <c r="AJ1135" s="5">
        <f t="shared" si="675"/>
        <v>1.0000000000000009E-2</v>
      </c>
      <c r="AK1135" s="5">
        <f t="shared" si="678"/>
        <v>1.0000000000000009E-2</v>
      </c>
      <c r="AL1135" s="5">
        <f t="shared" si="680"/>
        <v>0</v>
      </c>
      <c r="AM1135" s="95">
        <f t="shared" si="687"/>
        <v>4.2857142857142894E-3</v>
      </c>
      <c r="AN1135" s="95">
        <f t="shared" si="688"/>
        <v>-4.2857142857142894E-3</v>
      </c>
      <c r="AO1135" s="78">
        <f t="shared" si="689"/>
        <v>1</v>
      </c>
      <c r="AP1135" s="8">
        <f t="shared" si="690"/>
        <v>50</v>
      </c>
      <c r="AQ1135" s="8">
        <f t="shared" si="684"/>
        <v>50</v>
      </c>
      <c r="AR1135" s="8">
        <f t="shared" si="673"/>
        <v>1</v>
      </c>
      <c r="AS1135" s="114">
        <f t="shared" si="679"/>
        <v>60800</v>
      </c>
      <c r="AT1135" s="103">
        <f t="shared" si="703"/>
        <v>0.31144271364099579</v>
      </c>
      <c r="AU1135" s="5">
        <f t="shared" si="676"/>
        <v>0.33</v>
      </c>
      <c r="AW1135" s="210">
        <f t="shared" si="677"/>
        <v>3.1250000000000028E-2</v>
      </c>
      <c r="AX1135" s="276">
        <f t="shared" si="682"/>
        <v>-2.6241461898389096E-2</v>
      </c>
      <c r="AY1135" s="19">
        <f t="shared" si="704"/>
        <v>8.4574939712400002E-2</v>
      </c>
    </row>
    <row r="1136" spans="1:51">
      <c r="A1136" s="4">
        <v>39982</v>
      </c>
      <c r="B1136" s="9">
        <f t="shared" si="672"/>
        <v>39982</v>
      </c>
      <c r="C1136" s="5">
        <v>0.32</v>
      </c>
      <c r="D1136" s="5">
        <v>0.32</v>
      </c>
      <c r="E1136" s="5">
        <v>0.32</v>
      </c>
      <c r="F1136" s="5">
        <v>0.32</v>
      </c>
      <c r="G1136" s="6">
        <v>10000</v>
      </c>
      <c r="H1136" s="112">
        <v>0.32</v>
      </c>
      <c r="I1136" s="19">
        <f t="shared" si="691"/>
        <v>-3.0303030303030328E-2</v>
      </c>
      <c r="J1136" s="8">
        <f t="shared" si="692"/>
        <v>0.34524823934929888</v>
      </c>
      <c r="K1136" s="8">
        <f t="shared" si="693"/>
        <v>0.30975176065070115</v>
      </c>
      <c r="L1136" s="8">
        <f t="shared" si="694"/>
        <v>0.32750000000000001</v>
      </c>
      <c r="M1136" s="19">
        <f t="shared" si="695"/>
        <v>0.11459653570339563</v>
      </c>
      <c r="N1136" s="19">
        <f t="shared" si="696"/>
        <v>-7.5237065226069474E-2</v>
      </c>
      <c r="O1136" s="19">
        <f t="shared" si="697"/>
        <v>-2.399871697919745E-3</v>
      </c>
      <c r="P1136" s="19">
        <f t="shared" si="698"/>
        <v>5.9448475262209996E-3</v>
      </c>
      <c r="Q1136" s="214"/>
      <c r="R1136" s="305"/>
      <c r="S1136" s="215"/>
      <c r="T1136" t="str">
        <f t="shared" si="699"/>
        <v/>
      </c>
      <c r="U1136" t="str">
        <f t="shared" si="700"/>
        <v/>
      </c>
      <c r="V1136" t="str">
        <f t="shared" si="701"/>
        <v/>
      </c>
      <c r="W1136" t="str">
        <f t="shared" si="702"/>
        <v/>
      </c>
      <c r="X1136" s="10"/>
      <c r="Y1136" s="219">
        <f t="shared" si="681"/>
        <v>8.7912087912087991E-5</v>
      </c>
      <c r="Z1136" s="78">
        <f t="shared" si="683"/>
        <v>0.32627182025125667</v>
      </c>
      <c r="AA1136" s="78">
        <f t="shared" si="706"/>
        <v>0.31962580401381568</v>
      </c>
      <c r="AB1136" s="74">
        <f t="shared" si="674"/>
        <v>1135</v>
      </c>
      <c r="AC1136" s="80">
        <f t="shared" si="685"/>
        <v>-2.66325668876965E-3</v>
      </c>
      <c r="AD1136" s="79">
        <f t="shared" si="705"/>
        <v>6.6460162374409881E-3</v>
      </c>
      <c r="AE1136" s="81">
        <f t="shared" si="686"/>
        <v>9.3092729262106381E-3</v>
      </c>
      <c r="AF1136" s="19">
        <f t="shared" si="708"/>
        <v>2.0793115430548018E-2</v>
      </c>
      <c r="AG1136" s="93">
        <f t="shared" si="707"/>
        <v>0.2344244282926895</v>
      </c>
      <c r="AH1136" s="91">
        <f t="shared" si="709"/>
        <v>-6.9355951055822748E-5</v>
      </c>
      <c r="AI1136" s="96">
        <f t="shared" si="710"/>
        <v>1126.0448962715577</v>
      </c>
      <c r="AJ1136" s="5">
        <f t="shared" si="675"/>
        <v>-1.0000000000000009E-2</v>
      </c>
      <c r="AK1136" s="5">
        <f t="shared" si="678"/>
        <v>0</v>
      </c>
      <c r="AL1136" s="5">
        <f t="shared" si="680"/>
        <v>-1.0000000000000009E-2</v>
      </c>
      <c r="AM1136" s="95">
        <f t="shared" si="687"/>
        <v>4.2857142857142894E-3</v>
      </c>
      <c r="AN1136" s="95">
        <f t="shared" si="688"/>
        <v>-4.2857142857142894E-3</v>
      </c>
      <c r="AO1136" s="78">
        <f t="shared" si="689"/>
        <v>1</v>
      </c>
      <c r="AP1136" s="8">
        <f t="shared" si="690"/>
        <v>50</v>
      </c>
      <c r="AQ1136" s="8">
        <f t="shared" si="684"/>
        <v>50</v>
      </c>
      <c r="AR1136" s="8">
        <f t="shared" si="673"/>
        <v>0</v>
      </c>
      <c r="AS1136" s="114">
        <f t="shared" si="679"/>
        <v>0</v>
      </c>
      <c r="AT1136" s="103">
        <f t="shared" si="703"/>
        <v>0.31068887060076489</v>
      </c>
      <c r="AU1136" s="5">
        <f t="shared" si="676"/>
        <v>0.32</v>
      </c>
      <c r="AW1136" s="210">
        <f t="shared" si="677"/>
        <v>0</v>
      </c>
      <c r="AX1136" s="276">
        <f t="shared" si="682"/>
        <v>-2.331244511611166E-2</v>
      </c>
      <c r="AY1136" s="19">
        <f t="shared" si="704"/>
        <v>0.11161789665602595</v>
      </c>
    </row>
    <row r="1137" spans="1:51">
      <c r="A1137" s="4">
        <v>39983</v>
      </c>
      <c r="B1137" s="9">
        <f t="shared" si="672"/>
        <v>39983</v>
      </c>
      <c r="C1137" s="5">
        <v>0.32</v>
      </c>
      <c r="D1137" s="5">
        <v>0.32</v>
      </c>
      <c r="E1137" s="5">
        <v>0.31</v>
      </c>
      <c r="F1137" s="5">
        <v>0.32</v>
      </c>
      <c r="G1137" s="6">
        <v>227800</v>
      </c>
      <c r="H1137" s="112">
        <v>0.32</v>
      </c>
      <c r="I1137" s="19">
        <f t="shared" si="691"/>
        <v>0</v>
      </c>
      <c r="J1137" s="8">
        <f t="shared" si="692"/>
        <v>0.34355872210923205</v>
      </c>
      <c r="K1137" s="8">
        <f t="shared" si="693"/>
        <v>0.30944127789076808</v>
      </c>
      <c r="L1137" s="8">
        <f t="shared" si="694"/>
        <v>0.32650000000000007</v>
      </c>
      <c r="M1137" s="19">
        <f t="shared" si="695"/>
        <v>0.11025498747619356</v>
      </c>
      <c r="N1137" s="19">
        <f t="shared" si="696"/>
        <v>-3.7885510242989237E-2</v>
      </c>
      <c r="O1137" s="19">
        <f t="shared" si="697"/>
        <v>-4.8936302854175875E-3</v>
      </c>
      <c r="P1137" s="19">
        <f t="shared" si="698"/>
        <v>-1.002359951984857E-3</v>
      </c>
      <c r="Q1137" s="214"/>
      <c r="R1137" s="305"/>
      <c r="S1137" s="215"/>
      <c r="T1137" t="str">
        <f t="shared" si="699"/>
        <v/>
      </c>
      <c r="U1137" t="str">
        <f t="shared" si="700"/>
        <v/>
      </c>
      <c r="V1137" t="str">
        <f t="shared" si="701"/>
        <v/>
      </c>
      <c r="W1137" t="str">
        <f t="shared" si="702"/>
        <v/>
      </c>
      <c r="X1137" s="10"/>
      <c r="Y1137" s="219">
        <f t="shared" si="681"/>
        <v>3.0769230769230797E-4</v>
      </c>
      <c r="Z1137" s="78">
        <f t="shared" si="683"/>
        <v>0.32530595993256317</v>
      </c>
      <c r="AA1137" s="78">
        <f t="shared" si="706"/>
        <v>0.31965349451679331</v>
      </c>
      <c r="AB1137" s="74">
        <f t="shared" si="674"/>
        <v>1136</v>
      </c>
      <c r="AC1137" s="80">
        <f t="shared" si="685"/>
        <v>-2.9254460083526241E-3</v>
      </c>
      <c r="AD1137" s="79">
        <f t="shared" si="705"/>
        <v>5.6524654157698584E-3</v>
      </c>
      <c r="AE1137" s="81">
        <f t="shared" si="686"/>
        <v>8.5779114241224825E-3</v>
      </c>
      <c r="AF1137" s="19">
        <f t="shared" si="708"/>
        <v>1.7683102211394408E-2</v>
      </c>
      <c r="AG1137" s="93">
        <f t="shared" si="707"/>
        <v>9.844688297923633E-2</v>
      </c>
      <c r="AH1137" s="91">
        <f t="shared" si="709"/>
        <v>-3.8155466620712186E-5</v>
      </c>
      <c r="AI1137" s="96">
        <f t="shared" si="710"/>
        <v>1127.3800072364652</v>
      </c>
      <c r="AJ1137" s="5">
        <f t="shared" si="675"/>
        <v>0</v>
      </c>
      <c r="AK1137" s="5">
        <f t="shared" si="678"/>
        <v>0</v>
      </c>
      <c r="AL1137" s="5">
        <f t="shared" si="680"/>
        <v>0</v>
      </c>
      <c r="AM1137" s="95">
        <f t="shared" si="687"/>
        <v>2.8571428571428597E-3</v>
      </c>
      <c r="AN1137" s="95">
        <f t="shared" si="688"/>
        <v>-4.2857142857142894E-3</v>
      </c>
      <c r="AO1137" s="78">
        <f t="shared" si="689"/>
        <v>0.66666666666666674</v>
      </c>
      <c r="AP1137" s="8">
        <f t="shared" si="690"/>
        <v>40</v>
      </c>
      <c r="AQ1137" s="8">
        <f t="shared" si="684"/>
        <v>45.45454545454546</v>
      </c>
      <c r="AR1137" s="8">
        <f t="shared" si="673"/>
        <v>1</v>
      </c>
      <c r="AS1137" s="114">
        <f t="shared" si="679"/>
        <v>227800</v>
      </c>
      <c r="AT1137" s="103">
        <f t="shared" si="703"/>
        <v>0.33289137716976269</v>
      </c>
      <c r="AU1137" s="5">
        <f t="shared" si="676"/>
        <v>0.32</v>
      </c>
      <c r="AW1137" s="210">
        <f t="shared" si="677"/>
        <v>3.2258064516129059E-2</v>
      </c>
      <c r="AX1137" s="276">
        <f t="shared" si="682"/>
        <v>-1.947843279155758E-2</v>
      </c>
      <c r="AY1137" s="19">
        <f t="shared" si="704"/>
        <v>0.1644620418603934</v>
      </c>
    </row>
    <row r="1138" spans="1:51">
      <c r="A1138" s="4">
        <v>39986</v>
      </c>
      <c r="B1138" s="9">
        <f t="shared" si="672"/>
        <v>39986</v>
      </c>
      <c r="C1138" s="5">
        <v>0.31</v>
      </c>
      <c r="D1138" s="5">
        <v>0.32</v>
      </c>
      <c r="E1138" s="5">
        <v>0.3</v>
      </c>
      <c r="F1138" s="5">
        <v>0.31</v>
      </c>
      <c r="G1138" s="6">
        <v>82700</v>
      </c>
      <c r="H1138" s="112">
        <v>0.31</v>
      </c>
      <c r="I1138" s="19">
        <f t="shared" si="691"/>
        <v>-3.1250000000000028E-2</v>
      </c>
      <c r="J1138" s="8">
        <f t="shared" si="692"/>
        <v>0.34433030277982341</v>
      </c>
      <c r="K1138" s="8">
        <f t="shared" si="693"/>
        <v>0.30766969722017662</v>
      </c>
      <c r="L1138" s="8">
        <f t="shared" si="694"/>
        <v>0.32600000000000001</v>
      </c>
      <c r="M1138" s="19">
        <f t="shared" si="695"/>
        <v>0.11915572411218477</v>
      </c>
      <c r="N1138" s="19">
        <f t="shared" si="696"/>
        <v>8.0728653095290343E-2</v>
      </c>
      <c r="O1138" s="19">
        <f t="shared" si="697"/>
        <v>2.245848004831138E-3</v>
      </c>
      <c r="P1138" s="19">
        <f t="shared" si="698"/>
        <v>-5.7250948634487899E-3</v>
      </c>
      <c r="Q1138" s="214"/>
      <c r="R1138" s="305"/>
      <c r="S1138" s="215"/>
      <c r="T1138" t="str">
        <f t="shared" si="699"/>
        <v/>
      </c>
      <c r="U1138" t="str">
        <f t="shared" si="700"/>
        <v/>
      </c>
      <c r="V1138" t="str">
        <f t="shared" si="701"/>
        <v>BrokeBandLower</v>
      </c>
      <c r="W1138" t="str">
        <f t="shared" si="702"/>
        <v/>
      </c>
      <c r="X1138" s="10"/>
      <c r="Y1138" s="219">
        <f t="shared" si="681"/>
        <v>-3.2967032967032994E-4</v>
      </c>
      <c r="Z1138" s="78">
        <f t="shared" si="683"/>
        <v>0.32294884210294844</v>
      </c>
      <c r="AA1138" s="78">
        <f t="shared" si="706"/>
        <v>0.31893913592255063</v>
      </c>
      <c r="AB1138" s="74">
        <f t="shared" si="674"/>
        <v>1137</v>
      </c>
      <c r="AC1138" s="80">
        <f t="shared" si="685"/>
        <v>-3.654564194979738E-3</v>
      </c>
      <c r="AD1138" s="79">
        <f t="shared" si="705"/>
        <v>4.0097061803978096E-3</v>
      </c>
      <c r="AE1138" s="81">
        <f t="shared" si="686"/>
        <v>7.6642703753775476E-3</v>
      </c>
      <c r="AF1138" s="19">
        <f t="shared" si="708"/>
        <v>1.2572010546148541E-2</v>
      </c>
      <c r="AG1138" s="93">
        <f t="shared" si="707"/>
        <v>0.24923317147038876</v>
      </c>
      <c r="AH1138" s="91">
        <f t="shared" si="709"/>
        <v>-5.3106510900061605E-5</v>
      </c>
      <c r="AI1138" s="96">
        <f t="shared" si="710"/>
        <v>1127.7117647666469</v>
      </c>
      <c r="AJ1138" s="5">
        <f t="shared" si="675"/>
        <v>-1.0000000000000009E-2</v>
      </c>
      <c r="AK1138" s="5">
        <f t="shared" si="678"/>
        <v>0</v>
      </c>
      <c r="AL1138" s="5">
        <f t="shared" si="680"/>
        <v>-1.0000000000000009E-2</v>
      </c>
      <c r="AM1138" s="95">
        <f t="shared" si="687"/>
        <v>2.8571428571428597E-3</v>
      </c>
      <c r="AN1138" s="95">
        <f t="shared" si="688"/>
        <v>-3.5714285714285748E-3</v>
      </c>
      <c r="AO1138" s="78">
        <f t="shared" si="689"/>
        <v>0.79999999999999993</v>
      </c>
      <c r="AP1138" s="8">
        <f t="shared" si="690"/>
        <v>44.444444444444436</v>
      </c>
      <c r="AQ1138" s="8">
        <f t="shared" si="684"/>
        <v>50</v>
      </c>
      <c r="AR1138" s="8">
        <f t="shared" si="673"/>
        <v>0</v>
      </c>
      <c r="AS1138" s="114">
        <f t="shared" si="679"/>
        <v>0</v>
      </c>
      <c r="AT1138" s="103">
        <f t="shared" si="703"/>
        <v>0.39129884076327892</v>
      </c>
      <c r="AU1138" s="5">
        <f t="shared" si="676"/>
        <v>0.31</v>
      </c>
      <c r="AW1138" s="210">
        <f t="shared" si="677"/>
        <v>6.6666666666666735E-2</v>
      </c>
      <c r="AX1138" s="276">
        <f t="shared" si="682"/>
        <v>-1.5037539506468533E-2</v>
      </c>
      <c r="AY1138" s="19">
        <f t="shared" si="704"/>
        <v>0.22799027686733797</v>
      </c>
    </row>
    <row r="1139" spans="1:51">
      <c r="A1139" s="4">
        <v>39987</v>
      </c>
      <c r="B1139" s="9">
        <f t="shared" si="672"/>
        <v>39987</v>
      </c>
      <c r="C1139" s="5">
        <v>0.31</v>
      </c>
      <c r="D1139" s="5">
        <v>0.31</v>
      </c>
      <c r="E1139" s="5">
        <v>0.3</v>
      </c>
      <c r="F1139" s="5">
        <v>0.31</v>
      </c>
      <c r="G1139" s="6">
        <v>279000</v>
      </c>
      <c r="H1139" s="112">
        <v>0.31</v>
      </c>
      <c r="I1139" s="19">
        <f t="shared" si="691"/>
        <v>0</v>
      </c>
      <c r="J1139" s="8">
        <f t="shared" si="692"/>
        <v>0.34496792233393181</v>
      </c>
      <c r="K1139" s="8">
        <f t="shared" si="693"/>
        <v>0.30603207766606821</v>
      </c>
      <c r="L1139" s="8">
        <f t="shared" si="694"/>
        <v>0.32550000000000001</v>
      </c>
      <c r="M1139" s="19">
        <f t="shared" si="695"/>
        <v>0.1272279852648292</v>
      </c>
      <c r="N1139" s="19">
        <f t="shared" si="696"/>
        <v>6.7745475198861829E-2</v>
      </c>
      <c r="O1139" s="19">
        <f t="shared" si="697"/>
        <v>1.8517671809910956E-3</v>
      </c>
      <c r="P1139" s="19">
        <f t="shared" si="698"/>
        <v>-5.3226546809921312E-3</v>
      </c>
      <c r="Q1139" s="214"/>
      <c r="R1139" s="305"/>
      <c r="S1139" s="215"/>
      <c r="T1139" t="str">
        <f t="shared" si="699"/>
        <v/>
      </c>
      <c r="U1139" t="str">
        <f t="shared" si="700"/>
        <v/>
      </c>
      <c r="V1139" t="str">
        <f t="shared" si="701"/>
        <v>BrokeBandLower</v>
      </c>
      <c r="W1139" t="str">
        <f t="shared" si="702"/>
        <v/>
      </c>
      <c r="X1139" s="10"/>
      <c r="Y1139" s="219">
        <f t="shared" si="681"/>
        <v>-9.2307692307692392E-4</v>
      </c>
      <c r="Z1139" s="78">
        <f t="shared" si="683"/>
        <v>0.3209547204190944</v>
      </c>
      <c r="AA1139" s="78">
        <f t="shared" si="706"/>
        <v>0.31827763986428187</v>
      </c>
      <c r="AB1139" s="74">
        <f t="shared" si="674"/>
        <v>1138</v>
      </c>
      <c r="AC1139" s="80">
        <f t="shared" si="685"/>
        <v>-3.9897518564520158E-3</v>
      </c>
      <c r="AD1139" s="79">
        <f t="shared" si="705"/>
        <v>2.6770805548125276E-3</v>
      </c>
      <c r="AE1139" s="81">
        <f t="shared" si="686"/>
        <v>6.6668324112645434E-3</v>
      </c>
      <c r="AF1139" s="19">
        <f t="shared" si="708"/>
        <v>8.4111486938073087E-3</v>
      </c>
      <c r="AG1139" s="93">
        <f t="shared" si="707"/>
        <v>9.1717546495071536E-2</v>
      </c>
      <c r="AH1139" s="91">
        <f t="shared" si="709"/>
        <v>-9.3263269518110715E-5</v>
      </c>
      <c r="AI1139" s="96">
        <f t="shared" si="710"/>
        <v>1127.4712973976953</v>
      </c>
      <c r="AJ1139" s="5">
        <f t="shared" si="675"/>
        <v>0</v>
      </c>
      <c r="AK1139" s="5">
        <f t="shared" si="678"/>
        <v>0</v>
      </c>
      <c r="AL1139" s="5">
        <f t="shared" si="680"/>
        <v>0</v>
      </c>
      <c r="AM1139" s="95">
        <f t="shared" si="687"/>
        <v>2.8571428571428597E-3</v>
      </c>
      <c r="AN1139" s="95">
        <f t="shared" si="688"/>
        <v>-3.5714285714285748E-3</v>
      </c>
      <c r="AO1139" s="78">
        <f t="shared" si="689"/>
        <v>0.79999999999999993</v>
      </c>
      <c r="AP1139" s="8">
        <f t="shared" si="690"/>
        <v>44.444444444444436</v>
      </c>
      <c r="AQ1139" s="8">
        <f t="shared" si="684"/>
        <v>50</v>
      </c>
      <c r="AR1139" s="8">
        <f t="shared" si="673"/>
        <v>1</v>
      </c>
      <c r="AS1139" s="114">
        <f t="shared" si="679"/>
        <v>279000</v>
      </c>
      <c r="AT1139" s="103">
        <f t="shared" si="703"/>
        <v>0.43443600173970887</v>
      </c>
      <c r="AU1139" s="5">
        <f t="shared" si="676"/>
        <v>0.31</v>
      </c>
      <c r="AW1139" s="210">
        <f t="shared" si="677"/>
        <v>3.3333333333333368E-2</v>
      </c>
      <c r="AX1139" s="276">
        <f t="shared" si="682"/>
        <v>-1.035166660669708E-2</v>
      </c>
      <c r="AY1139" s="19">
        <f t="shared" si="704"/>
        <v>0.3116116767477673</v>
      </c>
    </row>
    <row r="1140" spans="1:51">
      <c r="A1140" s="4">
        <v>39988</v>
      </c>
      <c r="B1140" s="9">
        <f t="shared" si="672"/>
        <v>39988</v>
      </c>
      <c r="C1140" s="5">
        <v>0.31</v>
      </c>
      <c r="D1140" s="5">
        <v>0.31</v>
      </c>
      <c r="E1140" s="5">
        <v>0.31</v>
      </c>
      <c r="F1140" s="5">
        <v>0.31</v>
      </c>
      <c r="G1140" s="6">
        <v>25000</v>
      </c>
      <c r="H1140" s="112">
        <v>0.31</v>
      </c>
      <c r="I1140" s="19">
        <f t="shared" si="691"/>
        <v>0</v>
      </c>
      <c r="J1140" s="8">
        <f t="shared" si="692"/>
        <v>0.34339071942966526</v>
      </c>
      <c r="K1140" s="8">
        <f t="shared" si="693"/>
        <v>0.30460928057033465</v>
      </c>
      <c r="L1140" s="8">
        <f t="shared" si="694"/>
        <v>0.32399999999999995</v>
      </c>
      <c r="M1140" s="19">
        <f t="shared" si="695"/>
        <v>0.12731535554897819</v>
      </c>
      <c r="N1140" s="19">
        <f t="shared" si="696"/>
        <v>6.8672221734173734E-4</v>
      </c>
      <c r="O1140" s="19">
        <f t="shared" si="697"/>
        <v>-4.5720277224495232E-3</v>
      </c>
      <c r="P1140" s="19">
        <f t="shared" si="698"/>
        <v>-4.6491763431612265E-3</v>
      </c>
      <c r="Q1140" s="214"/>
      <c r="R1140" s="305"/>
      <c r="S1140" s="215"/>
      <c r="T1140" t="str">
        <f t="shared" si="699"/>
        <v/>
      </c>
      <c r="U1140" t="str">
        <f t="shared" si="700"/>
        <v/>
      </c>
      <c r="V1140" t="str">
        <f t="shared" si="701"/>
        <v/>
      </c>
      <c r="W1140" t="str">
        <f t="shared" si="702"/>
        <v/>
      </c>
      <c r="X1140" s="10"/>
      <c r="Y1140" s="219">
        <f t="shared" si="681"/>
        <v>-1.8021978021978038E-3</v>
      </c>
      <c r="Z1140" s="78">
        <f t="shared" si="683"/>
        <v>0.31926769347455386</v>
      </c>
      <c r="AA1140" s="78">
        <f t="shared" si="706"/>
        <v>0.31766509451432501</v>
      </c>
      <c r="AB1140" s="74">
        <f t="shared" si="674"/>
        <v>1139</v>
      </c>
      <c r="AC1140" s="80">
        <f t="shared" si="685"/>
        <v>-4.0513867608285535E-3</v>
      </c>
      <c r="AD1140" s="79">
        <f t="shared" si="705"/>
        <v>1.6025989602288515E-3</v>
      </c>
      <c r="AE1140" s="81">
        <f t="shared" si="686"/>
        <v>5.653985721057405E-3</v>
      </c>
      <c r="AF1140" s="19">
        <f t="shared" si="708"/>
        <v>5.0449325025119585E-3</v>
      </c>
      <c r="AG1140" s="93">
        <f t="shared" si="707"/>
        <v>1.5448305206466664E-2</v>
      </c>
      <c r="AH1140" s="91">
        <f t="shared" si="709"/>
        <v>-1.6518429736434335E-4</v>
      </c>
      <c r="AI1140" s="96">
        <f t="shared" si="710"/>
        <v>1126.3568786850312</v>
      </c>
      <c r="AJ1140" s="5">
        <f t="shared" si="675"/>
        <v>0</v>
      </c>
      <c r="AK1140" s="5">
        <f t="shared" si="678"/>
        <v>0</v>
      </c>
      <c r="AL1140" s="5">
        <f t="shared" si="680"/>
        <v>0</v>
      </c>
      <c r="AM1140" s="95">
        <f t="shared" si="687"/>
        <v>2.8571428571428597E-3</v>
      </c>
      <c r="AN1140" s="95">
        <f t="shared" si="688"/>
        <v>-2.8571428571428597E-3</v>
      </c>
      <c r="AO1140" s="78">
        <f t="shared" si="689"/>
        <v>1</v>
      </c>
      <c r="AP1140" s="8">
        <f t="shared" si="690"/>
        <v>50</v>
      </c>
      <c r="AQ1140" s="8">
        <f t="shared" si="684"/>
        <v>50</v>
      </c>
      <c r="AR1140" s="8">
        <f t="shared" si="673"/>
        <v>0</v>
      </c>
      <c r="AS1140" s="114">
        <f t="shared" si="679"/>
        <v>0</v>
      </c>
      <c r="AT1140" s="103">
        <f t="shared" si="703"/>
        <v>0.41326929638086241</v>
      </c>
      <c r="AU1140" s="5">
        <f t="shared" si="676"/>
        <v>0.31</v>
      </c>
      <c r="AW1140" s="210">
        <f t="shared" si="677"/>
        <v>0</v>
      </c>
      <c r="AX1140" s="276">
        <f t="shared" si="682"/>
        <v>-7.5685901953786109E-3</v>
      </c>
      <c r="AY1140" s="19">
        <f t="shared" si="704"/>
        <v>0.26885297962725535</v>
      </c>
    </row>
    <row r="1141" spans="1:51">
      <c r="A1141" s="4">
        <v>39989</v>
      </c>
      <c r="B1141" s="9">
        <f t="shared" si="672"/>
        <v>39989</v>
      </c>
      <c r="C1141" s="5">
        <v>0.31</v>
      </c>
      <c r="D1141" s="5">
        <v>0.32</v>
      </c>
      <c r="E1141" s="5">
        <v>0.31</v>
      </c>
      <c r="F1141" s="5">
        <v>0.32</v>
      </c>
      <c r="G1141" s="6">
        <v>71400</v>
      </c>
      <c r="H1141" s="112">
        <v>0.32</v>
      </c>
      <c r="I1141" s="19">
        <f t="shared" si="691"/>
        <v>3.2258064516129059E-2</v>
      </c>
      <c r="J1141" s="8">
        <f t="shared" si="692"/>
        <v>0.34276136028425824</v>
      </c>
      <c r="K1141" s="8">
        <f t="shared" si="693"/>
        <v>0.30423863971574178</v>
      </c>
      <c r="L1141" s="8">
        <f t="shared" si="694"/>
        <v>0.32350000000000001</v>
      </c>
      <c r="M1141" s="19">
        <f t="shared" si="695"/>
        <v>0.12662007891078289</v>
      </c>
      <c r="N1141" s="19">
        <f t="shared" si="696"/>
        <v>-5.4610587638646941E-3</v>
      </c>
      <c r="O1141" s="19">
        <f t="shared" si="697"/>
        <v>-1.832778551651929E-3</v>
      </c>
      <c r="P1141" s="19">
        <f t="shared" si="698"/>
        <v>-1.2167746626068167E-3</v>
      </c>
      <c r="Q1141" s="214"/>
      <c r="R1141" s="305"/>
      <c r="S1141" s="215"/>
      <c r="T1141" t="str">
        <f t="shared" si="699"/>
        <v/>
      </c>
      <c r="U1141" t="str">
        <f t="shared" si="700"/>
        <v/>
      </c>
      <c r="V1141" t="str">
        <f t="shared" si="701"/>
        <v/>
      </c>
      <c r="W1141" t="str">
        <f t="shared" si="702"/>
        <v/>
      </c>
      <c r="X1141" s="10"/>
      <c r="Y1141" s="219">
        <f t="shared" si="681"/>
        <v>-2.0659340659340678E-3</v>
      </c>
      <c r="Z1141" s="78">
        <f t="shared" si="683"/>
        <v>0.31938046867947256</v>
      </c>
      <c r="AA1141" s="78">
        <f t="shared" si="706"/>
        <v>0.31783787752026493</v>
      </c>
      <c r="AB1141" s="74">
        <f t="shared" si="674"/>
        <v>1140</v>
      </c>
      <c r="AC1141" s="80">
        <f t="shared" si="685"/>
        <v>-3.2891156494798211E-3</v>
      </c>
      <c r="AD1141" s="79">
        <f t="shared" si="705"/>
        <v>1.5425911592076291E-3</v>
      </c>
      <c r="AE1141" s="81">
        <f t="shared" si="686"/>
        <v>4.8317068086874502E-3</v>
      </c>
      <c r="AF1141" s="19">
        <f t="shared" si="708"/>
        <v>4.8533899459773343E-3</v>
      </c>
      <c r="AG1141" s="93">
        <f t="shared" si="707"/>
        <v>-0.18815066453760132</v>
      </c>
      <c r="AH1141" s="91">
        <f t="shared" si="709"/>
        <v>-2.1348005685064333E-4</v>
      </c>
      <c r="AI1141" s="96">
        <f t="shared" si="710"/>
        <v>1125.6782696692067</v>
      </c>
      <c r="AJ1141" s="5">
        <f t="shared" si="675"/>
        <v>1.0000000000000009E-2</v>
      </c>
      <c r="AK1141" s="5">
        <f t="shared" si="678"/>
        <v>1.0000000000000009E-2</v>
      </c>
      <c r="AL1141" s="5">
        <f t="shared" si="680"/>
        <v>0</v>
      </c>
      <c r="AM1141" s="95">
        <f t="shared" si="687"/>
        <v>2.8571428571428597E-3</v>
      </c>
      <c r="AN1141" s="95">
        <f t="shared" si="688"/>
        <v>-2.8571428571428597E-3</v>
      </c>
      <c r="AO1141" s="78">
        <f t="shared" si="689"/>
        <v>1</v>
      </c>
      <c r="AP1141" s="8">
        <f t="shared" si="690"/>
        <v>50</v>
      </c>
      <c r="AQ1141" s="8">
        <f t="shared" si="684"/>
        <v>50</v>
      </c>
      <c r="AR1141" s="8">
        <f t="shared" si="673"/>
        <v>1</v>
      </c>
      <c r="AS1141" s="114">
        <f t="shared" si="679"/>
        <v>71400</v>
      </c>
      <c r="AT1141" s="103">
        <f t="shared" si="703"/>
        <v>0.42701566781049666</v>
      </c>
      <c r="AU1141" s="5">
        <f t="shared" si="676"/>
        <v>0.32</v>
      </c>
      <c r="AW1141" s="210">
        <f t="shared" si="677"/>
        <v>3.2258064516129059E-2</v>
      </c>
      <c r="AX1141" s="276">
        <f t="shared" si="682"/>
        <v>-5.3123253041898501E-3</v>
      </c>
      <c r="AY1141" s="19">
        <f t="shared" si="704"/>
        <v>0.29810900484035169</v>
      </c>
    </row>
    <row r="1142" spans="1:51">
      <c r="A1142" s="4">
        <v>39990</v>
      </c>
      <c r="B1142" s="9">
        <f t="shared" si="672"/>
        <v>39990</v>
      </c>
      <c r="C1142" s="5">
        <v>0.32</v>
      </c>
      <c r="D1142" s="5">
        <v>0.32</v>
      </c>
      <c r="E1142" s="5">
        <v>0.32</v>
      </c>
      <c r="F1142" s="5">
        <v>0.32</v>
      </c>
      <c r="G1142" s="6">
        <v>1000</v>
      </c>
      <c r="H1142" s="112">
        <v>0.32</v>
      </c>
      <c r="I1142" s="19">
        <f t="shared" si="691"/>
        <v>0</v>
      </c>
      <c r="J1142" s="8">
        <f t="shared" si="692"/>
        <v>0.34276136028425824</v>
      </c>
      <c r="K1142" s="8">
        <f t="shared" si="693"/>
        <v>0.30423863971574178</v>
      </c>
      <c r="L1142" s="8">
        <f t="shared" si="694"/>
        <v>0.32350000000000001</v>
      </c>
      <c r="M1142" s="19">
        <f t="shared" si="695"/>
        <v>0.12662007891078289</v>
      </c>
      <c r="N1142" s="19">
        <f t="shared" si="696"/>
        <v>0</v>
      </c>
      <c r="O1142" s="19">
        <f t="shared" si="697"/>
        <v>0</v>
      </c>
      <c r="P1142" s="19">
        <f t="shared" si="698"/>
        <v>0</v>
      </c>
      <c r="Q1142" s="214"/>
      <c r="R1142" s="305"/>
      <c r="S1142" s="215"/>
      <c r="T1142" t="str">
        <f t="shared" si="699"/>
        <v/>
      </c>
      <c r="U1142" t="str">
        <f t="shared" si="700"/>
        <v/>
      </c>
      <c r="V1142" t="str">
        <f t="shared" si="701"/>
        <v/>
      </c>
      <c r="W1142" t="str">
        <f t="shared" si="702"/>
        <v/>
      </c>
      <c r="X1142" s="10"/>
      <c r="Y1142" s="219">
        <f t="shared" si="681"/>
        <v>-2.0000000000000018E-3</v>
      </c>
      <c r="Z1142" s="78">
        <f t="shared" si="683"/>
        <v>0.31947587650283377</v>
      </c>
      <c r="AA1142" s="78">
        <f t="shared" si="706"/>
        <v>0.31799787458376533</v>
      </c>
      <c r="AB1142" s="74">
        <f t="shared" si="674"/>
        <v>1141</v>
      </c>
      <c r="AC1142" s="80">
        <f t="shared" si="685"/>
        <v>-2.6829639116952089E-3</v>
      </c>
      <c r="AD1142" s="79">
        <f t="shared" si="705"/>
        <v>1.478001919068439E-3</v>
      </c>
      <c r="AE1142" s="81">
        <f t="shared" si="686"/>
        <v>4.160965830763648E-3</v>
      </c>
      <c r="AF1142" s="19">
        <f t="shared" si="708"/>
        <v>4.647835841679852E-3</v>
      </c>
      <c r="AG1142" s="93">
        <f t="shared" si="707"/>
        <v>-0.18429018690190355</v>
      </c>
      <c r="AH1142" s="91">
        <f t="shared" si="709"/>
        <v>-2.2285148518915303E-4</v>
      </c>
      <c r="AI1142" s="96">
        <f t="shared" si="710"/>
        <v>1126.3184096898951</v>
      </c>
      <c r="AJ1142" s="5">
        <f t="shared" si="675"/>
        <v>0</v>
      </c>
      <c r="AK1142" s="5">
        <f t="shared" si="678"/>
        <v>0</v>
      </c>
      <c r="AL1142" s="5">
        <f t="shared" si="680"/>
        <v>0</v>
      </c>
      <c r="AM1142" s="95">
        <f t="shared" si="687"/>
        <v>2.1428571428571447E-3</v>
      </c>
      <c r="AN1142" s="95">
        <f t="shared" si="688"/>
        <v>-2.8571428571428597E-3</v>
      </c>
      <c r="AO1142" s="78">
        <f t="shared" si="689"/>
        <v>0.75</v>
      </c>
      <c r="AP1142" s="8">
        <f t="shared" si="690"/>
        <v>42.857142857142854</v>
      </c>
      <c r="AQ1142" s="8">
        <f t="shared" si="684"/>
        <v>50</v>
      </c>
      <c r="AR1142" s="8">
        <f t="shared" si="673"/>
        <v>0</v>
      </c>
      <c r="AS1142" s="114">
        <f t="shared" si="679"/>
        <v>0</v>
      </c>
      <c r="AT1142" s="103">
        <f t="shared" si="703"/>
        <v>0.42242531714636478</v>
      </c>
      <c r="AU1142" s="5">
        <f t="shared" si="676"/>
        <v>0.32</v>
      </c>
      <c r="AW1142" s="210">
        <f t="shared" si="677"/>
        <v>0</v>
      </c>
      <c r="AX1142" s="276">
        <f t="shared" si="682"/>
        <v>-3.8888119053990802E-3</v>
      </c>
      <c r="AY1142" s="19">
        <f t="shared" si="704"/>
        <v>0.26796427501682546</v>
      </c>
    </row>
    <row r="1143" spans="1:51">
      <c r="A1143" s="4">
        <v>39993</v>
      </c>
      <c r="B1143" s="9">
        <f t="shared" si="672"/>
        <v>39993</v>
      </c>
      <c r="C1143" s="5">
        <v>0.32</v>
      </c>
      <c r="D1143" s="5">
        <v>0.32</v>
      </c>
      <c r="E1143" s="5">
        <v>0.32</v>
      </c>
      <c r="F1143" s="5">
        <v>0.32</v>
      </c>
      <c r="G1143" s="6">
        <v>94300</v>
      </c>
      <c r="H1143" s="112">
        <v>0.32</v>
      </c>
      <c r="I1143" s="19">
        <f t="shared" si="691"/>
        <v>0</v>
      </c>
      <c r="J1143" s="8">
        <f t="shared" si="692"/>
        <v>0.34024823934929888</v>
      </c>
      <c r="K1143" s="8">
        <f t="shared" si="693"/>
        <v>0.30475176065070114</v>
      </c>
      <c r="L1143" s="8">
        <f t="shared" si="694"/>
        <v>0.32250000000000001</v>
      </c>
      <c r="M1143" s="19">
        <f t="shared" si="695"/>
        <v>0.11647669769915754</v>
      </c>
      <c r="N1143" s="19">
        <f t="shared" si="696"/>
        <v>-8.010878921322126E-2</v>
      </c>
      <c r="O1143" s="19">
        <f t="shared" si="697"/>
        <v>-7.3319843662517578E-3</v>
      </c>
      <c r="P1143" s="19">
        <f t="shared" si="698"/>
        <v>1.6865738534684097E-3</v>
      </c>
      <c r="Q1143" s="214"/>
      <c r="R1143" s="305"/>
      <c r="S1143" s="215"/>
      <c r="T1143" t="str">
        <f t="shared" si="699"/>
        <v/>
      </c>
      <c r="U1143" t="str">
        <f t="shared" si="700"/>
        <v/>
      </c>
      <c r="V1143" t="str">
        <f t="shared" si="701"/>
        <v/>
      </c>
      <c r="W1143" t="str">
        <f t="shared" si="702"/>
        <v/>
      </c>
      <c r="X1143" s="10"/>
      <c r="Y1143" s="219">
        <f t="shared" si="681"/>
        <v>-1.5604395604395618E-3</v>
      </c>
      <c r="Z1143" s="78">
        <f t="shared" si="683"/>
        <v>0.31955659152139737</v>
      </c>
      <c r="AA1143" s="78">
        <f t="shared" si="706"/>
        <v>0.31814603186456669</v>
      </c>
      <c r="AB1143" s="74">
        <f t="shared" si="674"/>
        <v>1142</v>
      </c>
      <c r="AC1143" s="80">
        <f t="shared" si="685"/>
        <v>-2.2003249391463753E-3</v>
      </c>
      <c r="AD1143" s="79">
        <f t="shared" si="705"/>
        <v>1.4105596568306789E-3</v>
      </c>
      <c r="AE1143" s="81">
        <f t="shared" si="686"/>
        <v>3.6108845959770541E-3</v>
      </c>
      <c r="AF1143" s="19">
        <f t="shared" si="708"/>
        <v>4.4336861552657916E-3</v>
      </c>
      <c r="AG1143" s="93">
        <f t="shared" si="707"/>
        <v>-0.17989022157360371</v>
      </c>
      <c r="AH1143" s="91">
        <f t="shared" si="709"/>
        <v>-1.8291695504080461E-4</v>
      </c>
      <c r="AI1143" s="96">
        <f t="shared" si="710"/>
        <v>1128.1312436060523</v>
      </c>
      <c r="AJ1143" s="5">
        <f t="shared" si="675"/>
        <v>0</v>
      </c>
      <c r="AK1143" s="5">
        <f t="shared" si="678"/>
        <v>0</v>
      </c>
      <c r="AL1143" s="5">
        <f t="shared" si="680"/>
        <v>0</v>
      </c>
      <c r="AM1143" s="95">
        <f t="shared" si="687"/>
        <v>1.4285714285714299E-3</v>
      </c>
      <c r="AN1143" s="95">
        <f t="shared" si="688"/>
        <v>-2.8571428571428597E-3</v>
      </c>
      <c r="AO1143" s="78">
        <f t="shared" si="689"/>
        <v>0.5</v>
      </c>
      <c r="AP1143" s="8">
        <f t="shared" si="690"/>
        <v>33.333333333333329</v>
      </c>
      <c r="AQ1143" s="8">
        <f t="shared" si="684"/>
        <v>50</v>
      </c>
      <c r="AR1143" s="8">
        <f t="shared" si="673"/>
        <v>0</v>
      </c>
      <c r="AS1143" s="114">
        <f t="shared" si="679"/>
        <v>0</v>
      </c>
      <c r="AT1143" s="103">
        <f t="shared" si="703"/>
        <v>0.33465715919005928</v>
      </c>
      <c r="AU1143" s="5">
        <f t="shared" si="676"/>
        <v>0.32</v>
      </c>
      <c r="AW1143" s="210">
        <f t="shared" si="677"/>
        <v>0</v>
      </c>
      <c r="AX1143" s="276">
        <f t="shared" si="682"/>
        <v>-2.6745890775690469E-3</v>
      </c>
      <c r="AY1143" s="19">
        <f t="shared" si="704"/>
        <v>0.31223490808188792</v>
      </c>
    </row>
    <row r="1144" spans="1:51">
      <c r="A1144" s="4">
        <v>39994</v>
      </c>
      <c r="B1144" s="9">
        <f t="shared" si="672"/>
        <v>39994</v>
      </c>
      <c r="C1144" s="5">
        <v>0.33</v>
      </c>
      <c r="D1144" s="5">
        <v>0.34</v>
      </c>
      <c r="E1144" s="5">
        <v>0.32</v>
      </c>
      <c r="F1144" s="5">
        <v>0.34</v>
      </c>
      <c r="G1144" s="6">
        <v>211700</v>
      </c>
      <c r="H1144" s="112">
        <v>0.34</v>
      </c>
      <c r="I1144" s="19">
        <f t="shared" si="691"/>
        <v>6.2500000000000056E-2</v>
      </c>
      <c r="J1144" s="8">
        <f t="shared" si="692"/>
        <v>0.34276136028425824</v>
      </c>
      <c r="K1144" s="8">
        <f t="shared" si="693"/>
        <v>0.30423863971574178</v>
      </c>
      <c r="L1144" s="8">
        <f t="shared" si="694"/>
        <v>0.32350000000000001</v>
      </c>
      <c r="M1144" s="19">
        <f t="shared" si="695"/>
        <v>0.12662007891078289</v>
      </c>
      <c r="N1144" s="19">
        <f t="shared" si="696"/>
        <v>8.7085068618825673E-2</v>
      </c>
      <c r="O1144" s="19">
        <f t="shared" si="697"/>
        <v>7.3861394250431291E-3</v>
      </c>
      <c r="P1144" s="19">
        <f t="shared" si="698"/>
        <v>-1.6837341115396938E-3</v>
      </c>
      <c r="Q1144" s="214"/>
      <c r="R1144" s="305"/>
      <c r="S1144" s="215"/>
      <c r="T1144" t="str">
        <f t="shared" si="699"/>
        <v/>
      </c>
      <c r="U1144" t="str">
        <f t="shared" si="700"/>
        <v/>
      </c>
      <c r="V1144" t="str">
        <f t="shared" si="701"/>
        <v/>
      </c>
      <c r="W1144" t="str">
        <f t="shared" si="702"/>
        <v/>
      </c>
      <c r="X1144" s="10"/>
      <c r="Y1144" s="219">
        <f t="shared" si="681"/>
        <v>-4.6153846153846196E-4</v>
      </c>
      <c r="Z1144" s="78">
        <f t="shared" si="683"/>
        <v>0.32270487642710216</v>
      </c>
      <c r="AA1144" s="78">
        <f t="shared" si="706"/>
        <v>0.31976322550658876</v>
      </c>
      <c r="AB1144" s="74">
        <f t="shared" si="674"/>
        <v>1143</v>
      </c>
      <c r="AC1144" s="80">
        <f t="shared" si="685"/>
        <v>-5.3538694037091883E-4</v>
      </c>
      <c r="AD1144" s="79">
        <f t="shared" si="705"/>
        <v>2.9416509205134056E-3</v>
      </c>
      <c r="AE1144" s="81">
        <f t="shared" si="686"/>
        <v>3.4770378608843244E-3</v>
      </c>
      <c r="AF1144" s="19">
        <f t="shared" si="708"/>
        <v>9.1994659981711763E-3</v>
      </c>
      <c r="AG1144" s="93">
        <f t="shared" si="707"/>
        <v>-0.75667823836118298</v>
      </c>
      <c r="AH1144" s="91">
        <f t="shared" si="709"/>
        <v>-7.1560916765015369E-5</v>
      </c>
      <c r="AI1144" s="96">
        <f t="shared" si="710"/>
        <v>1133.819695461867</v>
      </c>
      <c r="AJ1144" s="5">
        <f t="shared" si="675"/>
        <v>2.0000000000000018E-2</v>
      </c>
      <c r="AK1144" s="5">
        <f t="shared" si="678"/>
        <v>2.0000000000000018E-2</v>
      </c>
      <c r="AL1144" s="5">
        <f t="shared" si="680"/>
        <v>0</v>
      </c>
      <c r="AM1144" s="95">
        <f t="shared" si="687"/>
        <v>2.8571428571428597E-3</v>
      </c>
      <c r="AN1144" s="95">
        <f t="shared" si="688"/>
        <v>-2.8571428571428597E-3</v>
      </c>
      <c r="AO1144" s="78">
        <f t="shared" si="689"/>
        <v>1</v>
      </c>
      <c r="AP1144" s="8">
        <f t="shared" si="690"/>
        <v>50</v>
      </c>
      <c r="AQ1144" s="8">
        <f t="shared" si="684"/>
        <v>57.142857142857139</v>
      </c>
      <c r="AR1144" s="8">
        <f t="shared" si="673"/>
        <v>1</v>
      </c>
      <c r="AS1144" s="114">
        <f t="shared" si="679"/>
        <v>211700</v>
      </c>
      <c r="AT1144" s="103">
        <f t="shared" si="703"/>
        <v>0.42744148506860369</v>
      </c>
      <c r="AU1144" s="5">
        <f t="shared" si="676"/>
        <v>0.34</v>
      </c>
      <c r="AW1144" s="210">
        <f t="shared" si="677"/>
        <v>6.2500000000000056E-2</v>
      </c>
      <c r="AX1144" s="276">
        <f t="shared" si="682"/>
        <v>-1.2188612178840356E-3</v>
      </c>
      <c r="AY1144" s="19">
        <f t="shared" si="704"/>
        <v>0.54428094090929768</v>
      </c>
    </row>
    <row r="1145" spans="1:51">
      <c r="A1145" s="4">
        <v>39995</v>
      </c>
      <c r="B1145" s="9">
        <f t="shared" si="672"/>
        <v>39995</v>
      </c>
      <c r="C1145" s="5">
        <v>0.33</v>
      </c>
      <c r="D1145" s="5">
        <v>0.33</v>
      </c>
      <c r="E1145" s="5">
        <v>0.32</v>
      </c>
      <c r="F1145" s="5">
        <v>0.32</v>
      </c>
      <c r="G1145" s="6">
        <v>192000</v>
      </c>
      <c r="H1145" s="112">
        <v>0.32</v>
      </c>
      <c r="I1145" s="19">
        <f t="shared" si="691"/>
        <v>-5.8823529411764754E-2</v>
      </c>
      <c r="J1145" s="8">
        <f t="shared" si="692"/>
        <v>0.34276136028425824</v>
      </c>
      <c r="K1145" s="8">
        <f t="shared" si="693"/>
        <v>0.30423863971574178</v>
      </c>
      <c r="L1145" s="8">
        <f t="shared" si="694"/>
        <v>0.32350000000000001</v>
      </c>
      <c r="M1145" s="19">
        <f t="shared" si="695"/>
        <v>0.12662007891078289</v>
      </c>
      <c r="N1145" s="19">
        <f t="shared" si="696"/>
        <v>0</v>
      </c>
      <c r="O1145" s="19">
        <f t="shared" si="697"/>
        <v>0</v>
      </c>
      <c r="P1145" s="19">
        <f t="shared" si="698"/>
        <v>0</v>
      </c>
      <c r="Q1145" s="214"/>
      <c r="R1145" s="305"/>
      <c r="S1145" s="215"/>
      <c r="T1145" t="str">
        <f t="shared" si="699"/>
        <v/>
      </c>
      <c r="U1145" t="str">
        <f t="shared" si="700"/>
        <v/>
      </c>
      <c r="V1145" t="str">
        <f t="shared" si="701"/>
        <v/>
      </c>
      <c r="W1145" t="str">
        <f t="shared" si="702"/>
        <v/>
      </c>
      <c r="X1145" s="10"/>
      <c r="Y1145" s="219">
        <f t="shared" si="681"/>
        <v>-2.6373626373626399E-4</v>
      </c>
      <c r="Z1145" s="78">
        <f t="shared" si="683"/>
        <v>0.32228832545732844</v>
      </c>
      <c r="AA1145" s="78">
        <f t="shared" si="706"/>
        <v>0.31978074681910118</v>
      </c>
      <c r="AB1145" s="74">
        <f t="shared" si="674"/>
        <v>1144</v>
      </c>
      <c r="AC1145" s="80">
        <f t="shared" si="685"/>
        <v>-7.7556737812565233E-4</v>
      </c>
      <c r="AD1145" s="79">
        <f t="shared" si="705"/>
        <v>2.5075786382272591E-3</v>
      </c>
      <c r="AE1145" s="81">
        <f t="shared" si="686"/>
        <v>3.2831460163529115E-3</v>
      </c>
      <c r="AF1145" s="19">
        <f t="shared" si="708"/>
        <v>7.8415560135200613E-3</v>
      </c>
      <c r="AG1145" s="93">
        <f t="shared" si="707"/>
        <v>0.44861093845198252</v>
      </c>
      <c r="AH1145" s="91">
        <f t="shared" si="709"/>
        <v>2.1209709114048679E-5</v>
      </c>
      <c r="AI1145" s="96">
        <f t="shared" si="710"/>
        <v>1138.2358616749843</v>
      </c>
      <c r="AJ1145" s="5">
        <f t="shared" si="675"/>
        <v>-2.0000000000000018E-2</v>
      </c>
      <c r="AK1145" s="5">
        <f t="shared" si="678"/>
        <v>0</v>
      </c>
      <c r="AL1145" s="5">
        <f t="shared" si="680"/>
        <v>-2.0000000000000018E-2</v>
      </c>
      <c r="AM1145" s="95">
        <f t="shared" si="687"/>
        <v>2.8571428571428597E-3</v>
      </c>
      <c r="AN1145" s="95">
        <f t="shared" si="688"/>
        <v>-3.5714285714285748E-3</v>
      </c>
      <c r="AO1145" s="78">
        <f t="shared" si="689"/>
        <v>0.79999999999999993</v>
      </c>
      <c r="AP1145" s="8">
        <f t="shared" si="690"/>
        <v>44.444444444444436</v>
      </c>
      <c r="AQ1145" s="8">
        <f t="shared" si="684"/>
        <v>51.612903225806448</v>
      </c>
      <c r="AR1145" s="8">
        <f t="shared" si="673"/>
        <v>-1</v>
      </c>
      <c r="AS1145" s="114">
        <f t="shared" si="679"/>
        <v>-192000</v>
      </c>
      <c r="AT1145" s="103">
        <f t="shared" si="703"/>
        <v>0.32151954463976856</v>
      </c>
      <c r="AU1145" s="5">
        <f t="shared" si="676"/>
        <v>0.32</v>
      </c>
      <c r="AW1145" s="210">
        <f t="shared" si="677"/>
        <v>3.1250000000000028E-2</v>
      </c>
      <c r="AX1145" s="276">
        <f t="shared" si="682"/>
        <v>-2.0790567415226091E-4</v>
      </c>
      <c r="AY1145" s="19">
        <f t="shared" si="704"/>
        <v>0.82942629472353813</v>
      </c>
    </row>
    <row r="1146" spans="1:51">
      <c r="A1146" s="4">
        <v>39996</v>
      </c>
      <c r="B1146" s="9">
        <f t="shared" si="672"/>
        <v>39996</v>
      </c>
      <c r="C1146" s="5">
        <v>0.33</v>
      </c>
      <c r="D1146" s="5">
        <v>0.33</v>
      </c>
      <c r="E1146" s="5">
        <v>0.33</v>
      </c>
      <c r="F1146" s="5">
        <v>0.33</v>
      </c>
      <c r="G1146" s="6">
        <v>25000</v>
      </c>
      <c r="H1146" s="112">
        <v>0.33</v>
      </c>
      <c r="I1146" s="19">
        <f t="shared" si="691"/>
        <v>3.1250000000000028E-2</v>
      </c>
      <c r="J1146" s="8">
        <f t="shared" si="692"/>
        <v>0.34291195263952201</v>
      </c>
      <c r="K1146" s="8">
        <f t="shared" si="693"/>
        <v>0.30608804736047801</v>
      </c>
      <c r="L1146" s="8">
        <f t="shared" si="694"/>
        <v>0.32450000000000001</v>
      </c>
      <c r="M1146" s="19">
        <f t="shared" si="695"/>
        <v>0.12030494361537977</v>
      </c>
      <c r="N1146" s="19">
        <f t="shared" si="696"/>
        <v>-4.9874675088875851E-2</v>
      </c>
      <c r="O1146" s="19">
        <f t="shared" si="697"/>
        <v>4.3935044235697633E-4</v>
      </c>
      <c r="P1146" s="19">
        <f t="shared" si="698"/>
        <v>6.0788059217730681E-3</v>
      </c>
      <c r="Q1146" s="214"/>
      <c r="R1146" s="305"/>
      <c r="S1146" s="215"/>
      <c r="T1146" t="str">
        <f t="shared" si="699"/>
        <v/>
      </c>
      <c r="U1146" t="str">
        <f t="shared" si="700"/>
        <v/>
      </c>
      <c r="V1146" t="str">
        <f t="shared" si="701"/>
        <v/>
      </c>
      <c r="W1146" t="str">
        <f t="shared" si="702"/>
        <v/>
      </c>
      <c r="X1146" s="10"/>
      <c r="Y1146" s="219">
        <f t="shared" si="681"/>
        <v>2.6373626373626399E-4</v>
      </c>
      <c r="Z1146" s="78">
        <f t="shared" si="683"/>
        <v>0.32347592333689984</v>
      </c>
      <c r="AA1146" s="78">
        <f t="shared" si="706"/>
        <v>0.32053697155448768</v>
      </c>
      <c r="AB1146" s="74">
        <f t="shared" si="674"/>
        <v>1145</v>
      </c>
      <c r="AC1146" s="80">
        <f t="shared" si="685"/>
        <v>-2.7535538715260264E-4</v>
      </c>
      <c r="AD1146" s="79">
        <f t="shared" si="705"/>
        <v>2.938951782412158E-3</v>
      </c>
      <c r="AE1146" s="81">
        <f t="shared" si="686"/>
        <v>3.2143071695647607E-3</v>
      </c>
      <c r="AF1146" s="19">
        <f t="shared" si="708"/>
        <v>9.1688386776705086E-3</v>
      </c>
      <c r="AG1146" s="93">
        <f t="shared" si="707"/>
        <v>-0.64496264938571024</v>
      </c>
      <c r="AH1146" s="91">
        <f t="shared" si="709"/>
        <v>1.1851843576744823E-4</v>
      </c>
      <c r="AI1146" s="96">
        <f t="shared" si="710"/>
        <v>1141.774011731045</v>
      </c>
      <c r="AJ1146" s="5">
        <f t="shared" si="675"/>
        <v>1.0000000000000009E-2</v>
      </c>
      <c r="AK1146" s="5">
        <f t="shared" si="678"/>
        <v>1.0000000000000009E-2</v>
      </c>
      <c r="AL1146" s="5">
        <f t="shared" si="680"/>
        <v>0</v>
      </c>
      <c r="AM1146" s="95">
        <f t="shared" si="687"/>
        <v>3.5714285714285748E-3</v>
      </c>
      <c r="AN1146" s="95">
        <f t="shared" si="688"/>
        <v>-3.5714285714285748E-3</v>
      </c>
      <c r="AO1146" s="78">
        <f t="shared" si="689"/>
        <v>1</v>
      </c>
      <c r="AP1146" s="8">
        <f t="shared" si="690"/>
        <v>50</v>
      </c>
      <c r="AQ1146" s="8">
        <f t="shared" si="684"/>
        <v>50</v>
      </c>
      <c r="AR1146" s="8">
        <f t="shared" si="673"/>
        <v>0</v>
      </c>
      <c r="AS1146" s="114">
        <f t="shared" si="679"/>
        <v>0</v>
      </c>
      <c r="AT1146" s="103">
        <f t="shared" si="703"/>
        <v>0.3211156129275417</v>
      </c>
      <c r="AU1146" s="5">
        <f t="shared" si="676"/>
        <v>0.33</v>
      </c>
      <c r="AW1146" s="210">
        <f t="shared" si="677"/>
        <v>0</v>
      </c>
      <c r="AX1146" s="276">
        <f t="shared" si="682"/>
        <v>-7.230480883118587E-5</v>
      </c>
      <c r="AY1146" s="19">
        <f t="shared" si="704"/>
        <v>0.65222301350836132</v>
      </c>
    </row>
    <row r="1147" spans="1:51">
      <c r="A1147" s="4">
        <v>39997</v>
      </c>
      <c r="B1147" s="9">
        <f t="shared" si="672"/>
        <v>39997</v>
      </c>
      <c r="C1147" s="5">
        <v>0.32</v>
      </c>
      <c r="D1147" s="5">
        <v>0.32</v>
      </c>
      <c r="E1147" s="5">
        <v>0.32</v>
      </c>
      <c r="F1147" s="5">
        <v>0.32</v>
      </c>
      <c r="G1147" s="6">
        <v>16600</v>
      </c>
      <c r="H1147" s="112">
        <v>0.32</v>
      </c>
      <c r="I1147" s="19">
        <f t="shared" si="691"/>
        <v>-3.0303030303030328E-2</v>
      </c>
      <c r="J1147" s="8">
        <f t="shared" si="692"/>
        <v>0.34291195263952207</v>
      </c>
      <c r="K1147" s="8">
        <f t="shared" si="693"/>
        <v>0.30608804736047807</v>
      </c>
      <c r="L1147" s="8">
        <f t="shared" si="694"/>
        <v>0.32450000000000007</v>
      </c>
      <c r="M1147" s="19">
        <f t="shared" si="695"/>
        <v>0.12030494361537974</v>
      </c>
      <c r="N1147" s="19">
        <f t="shared" si="696"/>
        <v>-2.3071018348476783E-16</v>
      </c>
      <c r="O1147" s="19">
        <f t="shared" si="697"/>
        <v>1.6188164572266338E-16</v>
      </c>
      <c r="P1147" s="19">
        <f t="shared" si="698"/>
        <v>1.8135680798369328E-16</v>
      </c>
      <c r="Q1147" s="214"/>
      <c r="R1147" s="305"/>
      <c r="S1147" s="215"/>
      <c r="T1147" t="str">
        <f t="shared" si="699"/>
        <v/>
      </c>
      <c r="U1147" t="str">
        <f t="shared" si="700"/>
        <v/>
      </c>
      <c r="V1147" t="str">
        <f t="shared" si="701"/>
        <v/>
      </c>
      <c r="W1147" t="str">
        <f t="shared" si="702"/>
        <v/>
      </c>
      <c r="X1147" s="10"/>
      <c r="Y1147" s="219">
        <f t="shared" si="681"/>
        <v>5.0549450549450595E-4</v>
      </c>
      <c r="Z1147" s="78">
        <f t="shared" si="683"/>
        <v>0.32294063114301724</v>
      </c>
      <c r="AA1147" s="78">
        <f t="shared" si="706"/>
        <v>0.32049723565945559</v>
      </c>
      <c r="AB1147" s="74">
        <f t="shared" si="674"/>
        <v>1146</v>
      </c>
      <c r="AC1147" s="80">
        <f t="shared" si="685"/>
        <v>-6.1672934880248852E-4</v>
      </c>
      <c r="AD1147" s="79">
        <f t="shared" si="705"/>
        <v>2.44339548356165E-3</v>
      </c>
      <c r="AE1147" s="81">
        <f t="shared" si="686"/>
        <v>3.0601248323641386E-3</v>
      </c>
      <c r="AF1147" s="19">
        <f t="shared" si="708"/>
        <v>7.6237646123034908E-3</v>
      </c>
      <c r="AG1147" s="93">
        <f t="shared" si="707"/>
        <v>1.2397577006935243</v>
      </c>
      <c r="AH1147" s="91">
        <f t="shared" si="709"/>
        <v>1.9501278882694143E-4</v>
      </c>
      <c r="AI1147" s="96">
        <f t="shared" si="710"/>
        <v>1144.172432397035</v>
      </c>
      <c r="AJ1147" s="5">
        <f t="shared" si="675"/>
        <v>-1.0000000000000009E-2</v>
      </c>
      <c r="AK1147" s="5">
        <f t="shared" si="678"/>
        <v>0</v>
      </c>
      <c r="AL1147" s="5">
        <f t="shared" si="680"/>
        <v>-1.0000000000000009E-2</v>
      </c>
      <c r="AM1147" s="95">
        <f t="shared" si="687"/>
        <v>3.5714285714285748E-3</v>
      </c>
      <c r="AN1147" s="95">
        <f t="shared" si="688"/>
        <v>-4.2857142857142894E-3</v>
      </c>
      <c r="AO1147" s="78">
        <f t="shared" si="689"/>
        <v>0.83333333333333337</v>
      </c>
      <c r="AP1147" s="8">
        <f t="shared" si="690"/>
        <v>45.45454545454546</v>
      </c>
      <c r="AQ1147" s="8">
        <f t="shared" si="684"/>
        <v>51.020408163265316</v>
      </c>
      <c r="AR1147" s="8">
        <f t="shared" si="673"/>
        <v>0</v>
      </c>
      <c r="AS1147" s="114">
        <f t="shared" si="679"/>
        <v>0</v>
      </c>
      <c r="AT1147" s="103">
        <f t="shared" si="703"/>
        <v>0.2931000908736856</v>
      </c>
      <c r="AU1147" s="5">
        <f t="shared" si="676"/>
        <v>0.32</v>
      </c>
      <c r="AW1147" s="210">
        <f t="shared" si="677"/>
        <v>0</v>
      </c>
      <c r="AX1147" s="276">
        <f t="shared" si="682"/>
        <v>1.1271098226920022E-4</v>
      </c>
      <c r="AY1147" s="19">
        <f t="shared" si="704"/>
        <v>2.5588310665802729</v>
      </c>
    </row>
    <row r="1148" spans="1:51">
      <c r="A1148" s="4">
        <v>40000</v>
      </c>
      <c r="B1148" s="9">
        <f t="shared" si="672"/>
        <v>40000</v>
      </c>
      <c r="C1148" s="5">
        <v>0.33</v>
      </c>
      <c r="D1148" s="5">
        <v>0.33</v>
      </c>
      <c r="E1148" s="5">
        <v>0.33</v>
      </c>
      <c r="F1148" s="5">
        <v>0.33</v>
      </c>
      <c r="G1148" s="6">
        <v>15000</v>
      </c>
      <c r="H1148" s="112">
        <v>0.33</v>
      </c>
      <c r="I1148" s="19">
        <f t="shared" si="691"/>
        <v>3.1250000000000028E-2</v>
      </c>
      <c r="J1148" s="8">
        <f t="shared" si="692"/>
        <v>0.34291195263952207</v>
      </c>
      <c r="K1148" s="8">
        <f t="shared" si="693"/>
        <v>0.30608804736047807</v>
      </c>
      <c r="L1148" s="8">
        <f t="shared" si="694"/>
        <v>0.32450000000000007</v>
      </c>
      <c r="M1148" s="19">
        <f t="shared" si="695"/>
        <v>0.12030494361537974</v>
      </c>
      <c r="N1148" s="19">
        <f t="shared" si="696"/>
        <v>0</v>
      </c>
      <c r="O1148" s="19">
        <f t="shared" si="697"/>
        <v>0</v>
      </c>
      <c r="P1148" s="19">
        <f t="shared" si="698"/>
        <v>0</v>
      </c>
      <c r="Q1148" s="214"/>
      <c r="R1148" s="305"/>
      <c r="S1148" s="215"/>
      <c r="T1148" t="str">
        <f t="shared" si="699"/>
        <v/>
      </c>
      <c r="U1148" t="str">
        <f t="shared" si="700"/>
        <v/>
      </c>
      <c r="V1148" t="str">
        <f t="shared" si="701"/>
        <v/>
      </c>
      <c r="W1148" t="str">
        <f t="shared" si="702"/>
        <v/>
      </c>
      <c r="X1148" s="10"/>
      <c r="Y1148" s="219">
        <f t="shared" si="681"/>
        <v>7.4725274725274797E-4</v>
      </c>
      <c r="Z1148" s="78">
        <f t="shared" si="683"/>
        <v>0.32402777394699261</v>
      </c>
      <c r="AA1148" s="78">
        <f t="shared" si="706"/>
        <v>0.32120044022065586</v>
      </c>
      <c r="AB1148" s="74">
        <f t="shared" si="674"/>
        <v>1147</v>
      </c>
      <c r="AC1148" s="80">
        <f t="shared" si="685"/>
        <v>-1.86232884821906E-4</v>
      </c>
      <c r="AD1148" s="79">
        <f t="shared" si="705"/>
        <v>2.8273337263367559E-3</v>
      </c>
      <c r="AE1148" s="81">
        <f t="shared" si="686"/>
        <v>3.0135666111586619E-3</v>
      </c>
      <c r="AF1148" s="19">
        <f t="shared" si="708"/>
        <v>8.8023967974466526E-3</v>
      </c>
      <c r="AG1148" s="93">
        <f t="shared" si="707"/>
        <v>-0.6980314214273784</v>
      </c>
      <c r="AH1148" s="91">
        <f t="shared" si="709"/>
        <v>2.5400677083737199E-4</v>
      </c>
      <c r="AI1148" s="96">
        <f t="shared" si="710"/>
        <v>1145.2761236282017</v>
      </c>
      <c r="AJ1148" s="5">
        <f t="shared" si="675"/>
        <v>1.0000000000000009E-2</v>
      </c>
      <c r="AK1148" s="5">
        <f t="shared" si="678"/>
        <v>1.0000000000000009E-2</v>
      </c>
      <c r="AL1148" s="5">
        <f t="shared" si="680"/>
        <v>0</v>
      </c>
      <c r="AM1148" s="95">
        <f t="shared" si="687"/>
        <v>4.2857142857142894E-3</v>
      </c>
      <c r="AN1148" s="95">
        <f t="shared" si="688"/>
        <v>-3.5714285714285748E-3</v>
      </c>
      <c r="AO1148" s="78">
        <f t="shared" si="689"/>
        <v>1.2</v>
      </c>
      <c r="AP1148" s="8">
        <f t="shared" si="690"/>
        <v>54.545454545454547</v>
      </c>
      <c r="AQ1148" s="8">
        <f t="shared" si="684"/>
        <v>48.979591836734691</v>
      </c>
      <c r="AR1148" s="8">
        <f t="shared" si="673"/>
        <v>0</v>
      </c>
      <c r="AS1148" s="114">
        <f t="shared" si="679"/>
        <v>0</v>
      </c>
      <c r="AT1148" s="103">
        <f t="shared" si="703"/>
        <v>0.3709896068685043</v>
      </c>
      <c r="AU1148" s="5">
        <f t="shared" si="676"/>
        <v>0.33</v>
      </c>
      <c r="AW1148" s="210">
        <f t="shared" si="677"/>
        <v>0</v>
      </c>
      <c r="AX1148" s="276">
        <f t="shared" si="682"/>
        <v>2.7020343519594433E-4</v>
      </c>
      <c r="AY1148" s="19">
        <f t="shared" si="704"/>
        <v>1.3973123980996573</v>
      </c>
    </row>
    <row r="1149" spans="1:51">
      <c r="A1149" s="4">
        <v>40001</v>
      </c>
      <c r="B1149" s="9">
        <f t="shared" si="672"/>
        <v>40001</v>
      </c>
      <c r="C1149" s="5">
        <v>0.32</v>
      </c>
      <c r="D1149" s="5">
        <v>0.33</v>
      </c>
      <c r="E1149" s="5">
        <v>0.32</v>
      </c>
      <c r="F1149" s="5">
        <v>0.32</v>
      </c>
      <c r="G1149" s="6">
        <v>92000</v>
      </c>
      <c r="H1149" s="112">
        <v>0.32</v>
      </c>
      <c r="I1149" s="19">
        <f t="shared" si="691"/>
        <v>-3.0303030303030328E-2</v>
      </c>
      <c r="J1149" s="8">
        <f t="shared" si="692"/>
        <v>0.34055872210923205</v>
      </c>
      <c r="K1149" s="8">
        <f t="shared" si="693"/>
        <v>0.30644127789076808</v>
      </c>
      <c r="L1149" s="8">
        <f t="shared" si="694"/>
        <v>0.32350000000000007</v>
      </c>
      <c r="M1149" s="19">
        <f t="shared" si="695"/>
        <v>0.11133436217631631</v>
      </c>
      <c r="N1149" s="19">
        <f t="shared" si="696"/>
        <v>-7.4565360071509421E-2</v>
      </c>
      <c r="O1149" s="19">
        <f t="shared" si="697"/>
        <v>-6.8624919959083342E-3</v>
      </c>
      <c r="P1149" s="19">
        <f t="shared" si="698"/>
        <v>1.1540160856853676E-3</v>
      </c>
      <c r="Q1149" s="214"/>
      <c r="R1149" s="305"/>
      <c r="S1149" s="215"/>
      <c r="T1149" t="str">
        <f t="shared" si="699"/>
        <v/>
      </c>
      <c r="U1149" t="str">
        <f t="shared" si="700"/>
        <v/>
      </c>
      <c r="V1149" t="str">
        <f t="shared" si="701"/>
        <v/>
      </c>
      <c r="W1149" t="str">
        <f t="shared" si="702"/>
        <v/>
      </c>
      <c r="X1149" s="10"/>
      <c r="Y1149" s="219">
        <f t="shared" si="681"/>
        <v>9.8901098901098988E-4</v>
      </c>
      <c r="Z1149" s="78">
        <f t="shared" si="683"/>
        <v>0.32340749675915575</v>
      </c>
      <c r="AA1149" s="78">
        <f t="shared" si="706"/>
        <v>0.32111160764432733</v>
      </c>
      <c r="AB1149" s="74">
        <f t="shared" si="674"/>
        <v>1148</v>
      </c>
      <c r="AC1149" s="80">
        <f t="shared" si="685"/>
        <v>-5.741419970641936E-4</v>
      </c>
      <c r="AD1149" s="79">
        <f t="shared" si="705"/>
        <v>2.29588911482842E-3</v>
      </c>
      <c r="AE1149" s="81">
        <f t="shared" si="686"/>
        <v>2.8700311118926135E-3</v>
      </c>
      <c r="AF1149" s="19">
        <f t="shared" si="708"/>
        <v>7.149816637495753E-3</v>
      </c>
      <c r="AG1149" s="93">
        <f t="shared" si="707"/>
        <v>2.0829248959615483</v>
      </c>
      <c r="AH1149" s="91">
        <f t="shared" si="709"/>
        <v>2.9836054124195605E-4</v>
      </c>
      <c r="AI1149" s="96">
        <f t="shared" si="710"/>
        <v>1146.3841423899335</v>
      </c>
      <c r="AJ1149" s="5">
        <f t="shared" si="675"/>
        <v>-1.0000000000000009E-2</v>
      </c>
      <c r="AK1149" s="5">
        <f t="shared" si="678"/>
        <v>0</v>
      </c>
      <c r="AL1149" s="5">
        <f t="shared" si="680"/>
        <v>-1.0000000000000009E-2</v>
      </c>
      <c r="AM1149" s="95">
        <f t="shared" si="687"/>
        <v>3.5714285714285748E-3</v>
      </c>
      <c r="AN1149" s="95">
        <f t="shared" si="688"/>
        <v>-4.2857142857142894E-3</v>
      </c>
      <c r="AO1149" s="78">
        <f t="shared" si="689"/>
        <v>0.83333333333333337</v>
      </c>
      <c r="AP1149" s="8">
        <f t="shared" si="690"/>
        <v>45.45454545454546</v>
      </c>
      <c r="AQ1149" s="8">
        <f t="shared" si="684"/>
        <v>51.020408163265316</v>
      </c>
      <c r="AR1149" s="8">
        <f t="shared" si="673"/>
        <v>-1</v>
      </c>
      <c r="AS1149" s="114">
        <f t="shared" si="679"/>
        <v>-92000</v>
      </c>
      <c r="AT1149" s="103">
        <f t="shared" si="703"/>
        <v>0.33237716674179402</v>
      </c>
      <c r="AU1149" s="5">
        <f t="shared" si="676"/>
        <v>0.32</v>
      </c>
      <c r="AW1149" s="210">
        <f t="shared" si="677"/>
        <v>3.1250000000000028E-2</v>
      </c>
      <c r="AX1149" s="276">
        <f t="shared" si="682"/>
        <v>3.6050947822030553E-5</v>
      </c>
      <c r="AY1149" s="19">
        <f t="shared" si="704"/>
        <v>-0.86657849928559427</v>
      </c>
    </row>
    <row r="1150" spans="1:51">
      <c r="A1150" s="4">
        <v>40002</v>
      </c>
      <c r="B1150" s="9">
        <f t="shared" si="672"/>
        <v>40002</v>
      </c>
      <c r="C1150" s="5">
        <v>0.32</v>
      </c>
      <c r="D1150" s="5">
        <v>0.33</v>
      </c>
      <c r="E1150" s="5">
        <v>0.32</v>
      </c>
      <c r="F1150" s="5">
        <v>0.33</v>
      </c>
      <c r="G1150" s="6">
        <v>13000</v>
      </c>
      <c r="H1150" s="112">
        <v>0.33</v>
      </c>
      <c r="I1150" s="19">
        <f t="shared" si="691"/>
        <v>3.1250000000000028E-2</v>
      </c>
      <c r="J1150" s="8">
        <f t="shared" si="692"/>
        <v>0.33862049935181338</v>
      </c>
      <c r="K1150" s="8">
        <f t="shared" si="693"/>
        <v>0.30737950064818675</v>
      </c>
      <c r="L1150" s="8">
        <f t="shared" si="694"/>
        <v>0.32300000000000006</v>
      </c>
      <c r="M1150" s="19">
        <f t="shared" si="695"/>
        <v>0.1016365718525378</v>
      </c>
      <c r="N1150" s="19">
        <f t="shared" si="696"/>
        <v>-8.7105096164474954E-2</v>
      </c>
      <c r="O1150" s="19">
        <f t="shared" si="697"/>
        <v>-5.6913026494062316E-3</v>
      </c>
      <c r="P1150" s="19">
        <f t="shared" si="698"/>
        <v>3.0616722521079691E-3</v>
      </c>
      <c r="Q1150" s="214"/>
      <c r="R1150" s="305"/>
      <c r="S1150" s="215"/>
      <c r="T1150" t="str">
        <f t="shared" si="699"/>
        <v/>
      </c>
      <c r="U1150" t="str">
        <f t="shared" si="700"/>
        <v/>
      </c>
      <c r="V1150" t="str">
        <f t="shared" si="701"/>
        <v/>
      </c>
      <c r="W1150" t="str">
        <f t="shared" si="702"/>
        <v/>
      </c>
      <c r="X1150" s="10"/>
      <c r="Y1150" s="219">
        <f t="shared" si="681"/>
        <v>1.2307692307692319E-3</v>
      </c>
      <c r="Z1150" s="78">
        <f t="shared" si="683"/>
        <v>0.32442274225824574</v>
      </c>
      <c r="AA1150" s="78">
        <f t="shared" si="706"/>
        <v>0.32176934867864709</v>
      </c>
      <c r="AB1150" s="74">
        <f t="shared" si="674"/>
        <v>1149</v>
      </c>
      <c r="AC1150" s="80">
        <f t="shared" si="685"/>
        <v>-1.7331002583517024E-4</v>
      </c>
      <c r="AD1150" s="79">
        <f t="shared" si="705"/>
        <v>2.6533935795986507E-3</v>
      </c>
      <c r="AE1150" s="81">
        <f t="shared" si="686"/>
        <v>2.826703605433821E-3</v>
      </c>
      <c r="AF1150" s="19">
        <f t="shared" si="708"/>
        <v>8.2462595971147332E-3</v>
      </c>
      <c r="AG1150" s="93">
        <f t="shared" si="707"/>
        <v>-0.6981408314992279</v>
      </c>
      <c r="AH1150" s="91">
        <f t="shared" si="709"/>
        <v>3.3053321646103642E-4</v>
      </c>
      <c r="AI1150" s="96">
        <f t="shared" si="710"/>
        <v>1147.0196636178587</v>
      </c>
      <c r="AJ1150" s="5">
        <f t="shared" si="675"/>
        <v>1.0000000000000009E-2</v>
      </c>
      <c r="AK1150" s="5">
        <f t="shared" si="678"/>
        <v>1.0000000000000009E-2</v>
      </c>
      <c r="AL1150" s="5">
        <f t="shared" si="680"/>
        <v>0</v>
      </c>
      <c r="AM1150" s="95">
        <f t="shared" si="687"/>
        <v>4.2857142857142894E-3</v>
      </c>
      <c r="AN1150" s="95">
        <f t="shared" si="688"/>
        <v>-3.5714285714285748E-3</v>
      </c>
      <c r="AO1150" s="78">
        <f t="shared" si="689"/>
        <v>1.2</v>
      </c>
      <c r="AP1150" s="8">
        <f t="shared" si="690"/>
        <v>54.545454545454547</v>
      </c>
      <c r="AQ1150" s="8">
        <f t="shared" si="684"/>
        <v>48.979591836734691</v>
      </c>
      <c r="AR1150" s="8">
        <f t="shared" si="673"/>
        <v>1</v>
      </c>
      <c r="AS1150" s="114">
        <f t="shared" si="679"/>
        <v>13000</v>
      </c>
      <c r="AT1150" s="103">
        <f t="shared" si="703"/>
        <v>0.33679349380849238</v>
      </c>
      <c r="AU1150" s="5">
        <f t="shared" si="676"/>
        <v>0.33</v>
      </c>
      <c r="AW1150" s="210">
        <f t="shared" si="677"/>
        <v>3.1250000000000028E-2</v>
      </c>
      <c r="AX1150" s="276">
        <f t="shared" si="682"/>
        <v>-7.2722403966527969E-4</v>
      </c>
      <c r="AY1150" s="19">
        <f t="shared" si="704"/>
        <v>-21.172119835941643</v>
      </c>
    </row>
    <row r="1151" spans="1:51">
      <c r="A1151" s="4">
        <v>40003</v>
      </c>
      <c r="B1151" s="9">
        <f t="shared" si="672"/>
        <v>40003</v>
      </c>
      <c r="C1151" s="5">
        <v>0.33</v>
      </c>
      <c r="D1151" s="5">
        <v>0.33</v>
      </c>
      <c r="E1151" s="5">
        <v>0.32</v>
      </c>
      <c r="F1151" s="5">
        <v>0.32</v>
      </c>
      <c r="G1151" s="6">
        <v>169100</v>
      </c>
      <c r="H1151" s="112">
        <v>0.32</v>
      </c>
      <c r="I1151" s="19">
        <f t="shared" si="691"/>
        <v>-3.0303030303030328E-2</v>
      </c>
      <c r="J1151" s="8">
        <f t="shared" si="692"/>
        <v>0.33782970971675597</v>
      </c>
      <c r="K1151" s="8">
        <f t="shared" si="693"/>
        <v>0.30717029028324416</v>
      </c>
      <c r="L1151" s="8">
        <f t="shared" si="694"/>
        <v>0.32250000000000006</v>
      </c>
      <c r="M1151" s="19">
        <f t="shared" si="695"/>
        <v>9.9812450628739224E-2</v>
      </c>
      <c r="N1151" s="19">
        <f t="shared" si="696"/>
        <v>-1.7947488689850254E-2</v>
      </c>
      <c r="O1151" s="19">
        <f t="shared" si="697"/>
        <v>-2.3353271186213986E-3</v>
      </c>
      <c r="P1151" s="19">
        <f t="shared" si="698"/>
        <v>-6.8062562565629416E-4</v>
      </c>
      <c r="Q1151" s="214"/>
      <c r="R1151" s="305"/>
      <c r="S1151" s="215"/>
      <c r="T1151" t="str">
        <f t="shared" si="699"/>
        <v/>
      </c>
      <c r="U1151" t="str">
        <f t="shared" si="700"/>
        <v/>
      </c>
      <c r="V1151" t="str">
        <f t="shared" si="701"/>
        <v/>
      </c>
      <c r="W1151" t="str">
        <f t="shared" si="702"/>
        <v/>
      </c>
      <c r="X1151" s="10"/>
      <c r="Y1151" s="219">
        <f t="shared" si="681"/>
        <v>1.1428571428571438E-3</v>
      </c>
      <c r="Z1151" s="78">
        <f t="shared" si="683"/>
        <v>0.32374163995047589</v>
      </c>
      <c r="AA1151" s="78">
        <f t="shared" si="706"/>
        <v>0.32163841687642719</v>
      </c>
      <c r="AB1151" s="74">
        <f t="shared" si="674"/>
        <v>1150</v>
      </c>
      <c r="AC1151" s="80">
        <f t="shared" si="685"/>
        <v>-5.7878442510809775E-4</v>
      </c>
      <c r="AD1151" s="79">
        <f t="shared" si="705"/>
        <v>2.103223074048699E-3</v>
      </c>
      <c r="AE1151" s="81">
        <f t="shared" si="686"/>
        <v>2.6820074991567968E-3</v>
      </c>
      <c r="AF1151" s="19">
        <f t="shared" si="708"/>
        <v>6.5390916124822025E-3</v>
      </c>
      <c r="AG1151" s="93">
        <f t="shared" si="707"/>
        <v>2.3395899765115815</v>
      </c>
      <c r="AH1151" s="91">
        <f t="shared" si="709"/>
        <v>3.3153248440503615E-4</v>
      </c>
      <c r="AI1151" s="96">
        <f t="shared" si="710"/>
        <v>1147.6128946059598</v>
      </c>
      <c r="AJ1151" s="5">
        <f t="shared" si="675"/>
        <v>-1.0000000000000009E-2</v>
      </c>
      <c r="AK1151" s="5">
        <f t="shared" si="678"/>
        <v>0</v>
      </c>
      <c r="AL1151" s="5">
        <f t="shared" si="680"/>
        <v>-1.0000000000000009E-2</v>
      </c>
      <c r="AM1151" s="95">
        <f t="shared" si="687"/>
        <v>4.2857142857142894E-3</v>
      </c>
      <c r="AN1151" s="95">
        <f t="shared" si="688"/>
        <v>-4.2857142857142894E-3</v>
      </c>
      <c r="AO1151" s="78">
        <f t="shared" si="689"/>
        <v>1</v>
      </c>
      <c r="AP1151" s="8">
        <f t="shared" si="690"/>
        <v>50</v>
      </c>
      <c r="AQ1151" s="8">
        <f t="shared" si="684"/>
        <v>50</v>
      </c>
      <c r="AR1151" s="8">
        <f t="shared" si="673"/>
        <v>-1</v>
      </c>
      <c r="AS1151" s="114">
        <f t="shared" si="679"/>
        <v>-169100</v>
      </c>
      <c r="AT1151" s="103">
        <f t="shared" si="703"/>
        <v>0.21578821082940094</v>
      </c>
      <c r="AU1151" s="5">
        <f t="shared" si="676"/>
        <v>0.32</v>
      </c>
      <c r="AW1151" s="210">
        <f t="shared" si="677"/>
        <v>3.1250000000000028E-2</v>
      </c>
      <c r="AX1151" s="276">
        <f t="shared" si="682"/>
        <v>-1.6287778658684072E-3</v>
      </c>
      <c r="AY1151" s="19">
        <f t="shared" si="704"/>
        <v>-1.2397195046221063</v>
      </c>
    </row>
    <row r="1152" spans="1:51">
      <c r="A1152" s="4">
        <v>40004</v>
      </c>
      <c r="B1152" s="9">
        <f t="shared" si="672"/>
        <v>40004</v>
      </c>
      <c r="C1152" s="5">
        <v>0.32</v>
      </c>
      <c r="D1152" s="5">
        <v>0.33</v>
      </c>
      <c r="E1152" s="5">
        <v>0.32</v>
      </c>
      <c r="F1152" s="5">
        <v>0.32</v>
      </c>
      <c r="G1152" s="6">
        <v>0</v>
      </c>
      <c r="H1152" s="112">
        <v>0.32</v>
      </c>
      <c r="I1152" s="19">
        <f t="shared" si="691"/>
        <v>0</v>
      </c>
      <c r="J1152" s="8">
        <f t="shared" si="692"/>
        <v>0.33696662954709583</v>
      </c>
      <c r="K1152" s="8">
        <f t="shared" si="693"/>
        <v>0.3070333704529043</v>
      </c>
      <c r="L1152" s="8">
        <f t="shared" si="694"/>
        <v>0.32200000000000006</v>
      </c>
      <c r="M1152" s="19">
        <f t="shared" si="695"/>
        <v>9.7491875394642102E-2</v>
      </c>
      <c r="N1152" s="19">
        <f t="shared" si="696"/>
        <v>-2.324935636265155E-2</v>
      </c>
      <c r="O1152" s="19">
        <f t="shared" si="697"/>
        <v>-2.5547787682254504E-3</v>
      </c>
      <c r="P1152" s="19">
        <f t="shared" si="698"/>
        <v>-4.4574568137306078E-4</v>
      </c>
      <c r="Q1152" s="214"/>
      <c r="R1152" s="305"/>
      <c r="S1152" s="215"/>
      <c r="T1152" t="str">
        <f t="shared" si="699"/>
        <v/>
      </c>
      <c r="U1152" t="str">
        <f t="shared" si="700"/>
        <v/>
      </c>
      <c r="V1152" t="str">
        <f t="shared" si="701"/>
        <v/>
      </c>
      <c r="W1152" t="str">
        <f t="shared" si="702"/>
        <v/>
      </c>
      <c r="X1152" s="10"/>
      <c r="Y1152" s="219">
        <f t="shared" si="681"/>
        <v>7.2527472527472595E-4</v>
      </c>
      <c r="Z1152" s="78">
        <f t="shared" si="683"/>
        <v>0.32316542739810261</v>
      </c>
      <c r="AA1152" s="78">
        <f t="shared" si="706"/>
        <v>0.32151717402757157</v>
      </c>
      <c r="AB1152" s="74">
        <f t="shared" si="674"/>
        <v>1151</v>
      </c>
      <c r="AC1152" s="80">
        <f t="shared" si="685"/>
        <v>-8.2700330290060627E-4</v>
      </c>
      <c r="AD1152" s="79">
        <f t="shared" si="705"/>
        <v>1.6482533705310387E-3</v>
      </c>
      <c r="AE1152" s="81">
        <f t="shared" si="686"/>
        <v>2.475256673431645E-3</v>
      </c>
      <c r="AF1152" s="19">
        <f t="shared" si="708"/>
        <v>5.1264862460805695E-3</v>
      </c>
      <c r="AG1152" s="93">
        <f t="shared" si="707"/>
        <v>0.42886240027303685</v>
      </c>
      <c r="AH1152" s="91">
        <f t="shared" si="709"/>
        <v>2.9108792514640218E-4</v>
      </c>
      <c r="AI1152" s="96">
        <f t="shared" si="710"/>
        <v>1148.1128673214926</v>
      </c>
      <c r="AJ1152" s="5">
        <f t="shared" si="675"/>
        <v>0</v>
      </c>
      <c r="AK1152" s="5">
        <f t="shared" si="678"/>
        <v>0</v>
      </c>
      <c r="AL1152" s="5">
        <f t="shared" si="680"/>
        <v>0</v>
      </c>
      <c r="AM1152" s="95">
        <f t="shared" si="687"/>
        <v>4.2857142857142894E-3</v>
      </c>
      <c r="AN1152" s="95">
        <f t="shared" si="688"/>
        <v>-3.5714285714285748E-3</v>
      </c>
      <c r="AO1152" s="78">
        <f t="shared" si="689"/>
        <v>1.2</v>
      </c>
      <c r="AP1152" s="8">
        <f t="shared" si="690"/>
        <v>54.545454545454547</v>
      </c>
      <c r="AQ1152" s="8">
        <f t="shared" si="684"/>
        <v>48.979591836734691</v>
      </c>
      <c r="AR1152" s="8">
        <f t="shared" si="673"/>
        <v>-1</v>
      </c>
      <c r="AS1152" s="114">
        <f t="shared" si="679"/>
        <v>0</v>
      </c>
      <c r="AT1152" s="103">
        <f t="shared" si="703"/>
        <v>0.18226929652641674</v>
      </c>
      <c r="AU1152" s="5">
        <f t="shared" si="676"/>
        <v>0.32</v>
      </c>
      <c r="AW1152" s="210">
        <f t="shared" si="677"/>
        <v>3.1250000000000028E-2</v>
      </c>
      <c r="AX1152" s="276">
        <f t="shared" si="682"/>
        <v>-2.2573017026396359E-3</v>
      </c>
      <c r="AY1152" s="19">
        <f t="shared" si="704"/>
        <v>-0.38588677433685642</v>
      </c>
    </row>
    <row r="1153" spans="1:51">
      <c r="A1153" s="4">
        <v>40007</v>
      </c>
      <c r="B1153" s="9">
        <f t="shared" si="672"/>
        <v>40007</v>
      </c>
      <c r="C1153" s="5">
        <v>0.32</v>
      </c>
      <c r="D1153" s="5">
        <v>0.33</v>
      </c>
      <c r="E1153" s="5">
        <v>0.32</v>
      </c>
      <c r="F1153" s="5">
        <v>0.32</v>
      </c>
      <c r="G1153" s="6">
        <v>0</v>
      </c>
      <c r="H1153" s="112">
        <v>0.32</v>
      </c>
      <c r="I1153" s="19">
        <f t="shared" si="691"/>
        <v>0</v>
      </c>
      <c r="J1153" s="8">
        <f t="shared" si="692"/>
        <v>0.33602583904633399</v>
      </c>
      <c r="K1153" s="8">
        <f t="shared" si="693"/>
        <v>0.30697416095366603</v>
      </c>
      <c r="L1153" s="8">
        <f t="shared" si="694"/>
        <v>0.32150000000000001</v>
      </c>
      <c r="M1153" s="19">
        <f t="shared" si="695"/>
        <v>9.4638838664512046E-2</v>
      </c>
      <c r="N1153" s="19">
        <f t="shared" si="696"/>
        <v>-2.9264353758516909E-2</v>
      </c>
      <c r="O1153" s="19">
        <f t="shared" si="697"/>
        <v>-2.7919396707808326E-3</v>
      </c>
      <c r="P1153" s="19">
        <f t="shared" si="698"/>
        <v>-1.9284385651933058E-4</v>
      </c>
      <c r="Q1153" s="214"/>
      <c r="R1153" s="305"/>
      <c r="S1153" s="215"/>
      <c r="T1153" t="str">
        <f t="shared" si="699"/>
        <v/>
      </c>
      <c r="U1153" t="str">
        <f t="shared" si="700"/>
        <v/>
      </c>
      <c r="V1153" t="str">
        <f t="shared" si="701"/>
        <v/>
      </c>
      <c r="W1153" t="str">
        <f t="shared" si="702"/>
        <v/>
      </c>
      <c r="X1153" s="10"/>
      <c r="Y1153" s="219">
        <f t="shared" si="681"/>
        <v>2.6373626373626399E-4</v>
      </c>
      <c r="Z1153" s="78">
        <f t="shared" si="683"/>
        <v>0.32267795157879481</v>
      </c>
      <c r="AA1153" s="78">
        <f t="shared" si="706"/>
        <v>0.3214049031495313</v>
      </c>
      <c r="AB1153" s="74">
        <f t="shared" si="674"/>
        <v>1152</v>
      </c>
      <c r="AC1153" s="80">
        <f t="shared" si="685"/>
        <v>-9.6176659533450583E-4</v>
      </c>
      <c r="AD1153" s="79">
        <f t="shared" si="705"/>
        <v>1.2730484292635125E-3</v>
      </c>
      <c r="AE1153" s="81">
        <f t="shared" si="686"/>
        <v>2.2348150245980183E-3</v>
      </c>
      <c r="AF1153" s="19">
        <f t="shared" si="708"/>
        <v>3.9608867717591603E-3</v>
      </c>
      <c r="AG1153" s="93">
        <f t="shared" si="707"/>
        <v>0.16295375358385497</v>
      </c>
      <c r="AH1153" s="91">
        <f t="shared" si="709"/>
        <v>2.2331400433198107E-4</v>
      </c>
      <c r="AI1153" s="96">
        <f t="shared" si="710"/>
        <v>1148.637338994424</v>
      </c>
      <c r="AJ1153" s="5">
        <f t="shared" si="675"/>
        <v>0</v>
      </c>
      <c r="AK1153" s="5">
        <f t="shared" si="678"/>
        <v>0</v>
      </c>
      <c r="AL1153" s="5">
        <f t="shared" si="680"/>
        <v>0</v>
      </c>
      <c r="AM1153" s="95">
        <f t="shared" si="687"/>
        <v>4.2857142857142894E-3</v>
      </c>
      <c r="AN1153" s="95">
        <f t="shared" si="688"/>
        <v>-3.5714285714285748E-3</v>
      </c>
      <c r="AO1153" s="78">
        <f t="shared" si="689"/>
        <v>1.2</v>
      </c>
      <c r="AP1153" s="8">
        <f t="shared" si="690"/>
        <v>54.545454545454547</v>
      </c>
      <c r="AQ1153" s="8">
        <f t="shared" si="684"/>
        <v>48.979591836734691</v>
      </c>
      <c r="AR1153" s="8">
        <f t="shared" si="673"/>
        <v>-1</v>
      </c>
      <c r="AS1153" s="114">
        <f t="shared" si="679"/>
        <v>0</v>
      </c>
      <c r="AT1153" s="103">
        <f t="shared" si="703"/>
        <v>0.17313206274245235</v>
      </c>
      <c r="AU1153" s="5">
        <f t="shared" si="676"/>
        <v>0.32</v>
      </c>
      <c r="AW1153" s="210">
        <f t="shared" si="677"/>
        <v>3.1250000000000028E-2</v>
      </c>
      <c r="AX1153" s="276">
        <f t="shared" si="682"/>
        <v>-2.6059966663711694E-3</v>
      </c>
      <c r="AY1153" s="19">
        <f t="shared" si="704"/>
        <v>-0.15447423945313898</v>
      </c>
    </row>
    <row r="1154" spans="1:51">
      <c r="A1154" s="4">
        <v>40008</v>
      </c>
      <c r="B1154" s="9">
        <f t="shared" ref="B1154:B1217" si="711">A1154</f>
        <v>40008</v>
      </c>
      <c r="C1154" s="5">
        <v>0.33</v>
      </c>
      <c r="D1154" s="5">
        <v>0.33</v>
      </c>
      <c r="E1154" s="5">
        <v>0.33</v>
      </c>
      <c r="F1154" s="5">
        <v>0.33</v>
      </c>
      <c r="G1154" s="6">
        <v>91200</v>
      </c>
      <c r="H1154" s="112">
        <v>0.33</v>
      </c>
      <c r="I1154" s="19">
        <f t="shared" si="691"/>
        <v>3.1250000000000028E-2</v>
      </c>
      <c r="J1154" s="8">
        <f t="shared" si="692"/>
        <v>0.33696662954709583</v>
      </c>
      <c r="K1154" s="8">
        <f t="shared" si="693"/>
        <v>0.3070333704529043</v>
      </c>
      <c r="L1154" s="8">
        <f t="shared" si="694"/>
        <v>0.32200000000000006</v>
      </c>
      <c r="M1154" s="19">
        <f t="shared" si="695"/>
        <v>9.7491875394642102E-2</v>
      </c>
      <c r="N1154" s="19">
        <f t="shared" si="696"/>
        <v>3.0146573757565531E-2</v>
      </c>
      <c r="O1154" s="19">
        <f t="shared" si="697"/>
        <v>2.7997564218033891E-3</v>
      </c>
      <c r="P1154" s="19">
        <f t="shared" si="698"/>
        <v>1.9288105244533364E-4</v>
      </c>
      <c r="Q1154" s="214"/>
      <c r="R1154" s="305"/>
      <c r="S1154" s="215"/>
      <c r="T1154" t="str">
        <f t="shared" si="699"/>
        <v/>
      </c>
      <c r="U1154" t="str">
        <f t="shared" si="700"/>
        <v/>
      </c>
      <c r="V1154" t="str">
        <f t="shared" si="701"/>
        <v/>
      </c>
      <c r="W1154" t="str">
        <f t="shared" si="702"/>
        <v/>
      </c>
      <c r="X1154" s="10"/>
      <c r="Y1154" s="219">
        <f t="shared" si="681"/>
        <v>4.3956043956043995E-5</v>
      </c>
      <c r="Z1154" s="78">
        <f t="shared" si="683"/>
        <v>0.32380554703566039</v>
      </c>
      <c r="AA1154" s="78">
        <f t="shared" si="706"/>
        <v>0.32204094031646596</v>
      </c>
      <c r="AB1154" s="74">
        <f t="shared" si="674"/>
        <v>1153</v>
      </c>
      <c r="AC1154" s="80">
        <f t="shared" si="685"/>
        <v>-3.7616664432287223E-4</v>
      </c>
      <c r="AD1154" s="79">
        <f t="shared" si="705"/>
        <v>1.7646067191944281E-3</v>
      </c>
      <c r="AE1154" s="81">
        <f t="shared" si="686"/>
        <v>2.1407733635173004E-3</v>
      </c>
      <c r="AF1154" s="19">
        <f t="shared" si="708"/>
        <v>5.4794484125539108E-3</v>
      </c>
      <c r="AG1154" s="93">
        <f t="shared" si="707"/>
        <v>-0.60887948682388982</v>
      </c>
      <c r="AH1154" s="91">
        <f t="shared" si="709"/>
        <v>1.5692976544122626E-4</v>
      </c>
      <c r="AI1154" s="96">
        <f t="shared" si="710"/>
        <v>1149.3495308013783</v>
      </c>
      <c r="AJ1154" s="5">
        <f t="shared" si="675"/>
        <v>1.0000000000000009E-2</v>
      </c>
      <c r="AK1154" s="5">
        <f t="shared" si="678"/>
        <v>1.0000000000000009E-2</v>
      </c>
      <c r="AL1154" s="5">
        <f t="shared" si="680"/>
        <v>0</v>
      </c>
      <c r="AM1154" s="95">
        <f t="shared" si="687"/>
        <v>5.0000000000000044E-3</v>
      </c>
      <c r="AN1154" s="95">
        <f t="shared" si="688"/>
        <v>-3.5714285714285748E-3</v>
      </c>
      <c r="AO1154" s="78">
        <f t="shared" si="689"/>
        <v>1.4</v>
      </c>
      <c r="AP1154" s="8">
        <f t="shared" si="690"/>
        <v>58.333333333333329</v>
      </c>
      <c r="AQ1154" s="8">
        <f t="shared" si="684"/>
        <v>48.275862068965516</v>
      </c>
      <c r="AR1154" s="8">
        <f t="shared" ref="AR1154:AR1217" si="712">IF(ISERROR(((F1154-E1154)-(D1154-F1154))/(D1154-E1154)),0,((F1154-E1154)-(D1154-F1154))/(D1154-E1154))</f>
        <v>0</v>
      </c>
      <c r="AS1154" s="114">
        <f t="shared" si="679"/>
        <v>0</v>
      </c>
      <c r="AT1154" s="103">
        <f t="shared" si="703"/>
        <v>0.24475441106342394</v>
      </c>
      <c r="AU1154" s="5">
        <f t="shared" si="676"/>
        <v>0.33</v>
      </c>
      <c r="AW1154" s="210">
        <f t="shared" si="677"/>
        <v>0</v>
      </c>
      <c r="AX1154" s="276">
        <f t="shared" si="682"/>
        <v>-2.7270469598729011E-3</v>
      </c>
      <c r="AY1154" s="19">
        <f t="shared" si="704"/>
        <v>-4.6450670894484819E-2</v>
      </c>
    </row>
    <row r="1155" spans="1:51">
      <c r="A1155" s="4">
        <v>40009</v>
      </c>
      <c r="B1155" s="9">
        <f t="shared" si="711"/>
        <v>40009</v>
      </c>
      <c r="C1155" s="5">
        <v>0.33</v>
      </c>
      <c r="D1155" s="5">
        <v>0.33</v>
      </c>
      <c r="E1155" s="5">
        <v>0.32</v>
      </c>
      <c r="F1155" s="5">
        <v>0.33</v>
      </c>
      <c r="G1155" s="6">
        <v>314200</v>
      </c>
      <c r="H1155" s="112">
        <v>0.33</v>
      </c>
      <c r="I1155" s="19">
        <f t="shared" si="691"/>
        <v>0</v>
      </c>
      <c r="J1155" s="8">
        <f t="shared" si="692"/>
        <v>0.33696662954709578</v>
      </c>
      <c r="K1155" s="8">
        <f t="shared" si="693"/>
        <v>0.30703337045290424</v>
      </c>
      <c r="L1155" s="8">
        <f t="shared" si="694"/>
        <v>0.32200000000000001</v>
      </c>
      <c r="M1155" s="19">
        <f t="shared" si="695"/>
        <v>9.7491875394642116E-2</v>
      </c>
      <c r="N1155" s="19">
        <f t="shared" si="696"/>
        <v>1.4234814697776491E-16</v>
      </c>
      <c r="O1155" s="19">
        <f t="shared" si="697"/>
        <v>-1.6473782969508962E-16</v>
      </c>
      <c r="P1155" s="19">
        <f t="shared" si="698"/>
        <v>-1.8079842966050706E-16</v>
      </c>
      <c r="Q1155" s="214"/>
      <c r="R1155" s="305"/>
      <c r="S1155" s="215"/>
      <c r="T1155" t="str">
        <f t="shared" si="699"/>
        <v/>
      </c>
      <c r="U1155" t="str">
        <f t="shared" si="700"/>
        <v/>
      </c>
      <c r="V1155" t="str">
        <f t="shared" si="701"/>
        <v/>
      </c>
      <c r="W1155" t="str">
        <f t="shared" si="702"/>
        <v/>
      </c>
      <c r="X1155" s="10"/>
      <c r="Y1155" s="219">
        <f t="shared" si="681"/>
        <v>6.5934065934065996E-5</v>
      </c>
      <c r="Z1155" s="78">
        <f t="shared" si="683"/>
        <v>0.3247594927921687</v>
      </c>
      <c r="AA1155" s="78">
        <f t="shared" si="706"/>
        <v>0.32262991073304748</v>
      </c>
      <c r="AB1155" s="74">
        <f t="shared" ref="AB1155:AB1218" si="713">AB1154+1</f>
        <v>1154</v>
      </c>
      <c r="AC1155" s="80">
        <f t="shared" si="685"/>
        <v>-8.9530435168588655E-6</v>
      </c>
      <c r="AD1155" s="79">
        <f t="shared" si="705"/>
        <v>2.1295820591212267E-3</v>
      </c>
      <c r="AE1155" s="81">
        <f t="shared" si="686"/>
        <v>2.1385351026380855E-3</v>
      </c>
      <c r="AF1155" s="19">
        <f t="shared" si="708"/>
        <v>6.6006963033359272E-3</v>
      </c>
      <c r="AG1155" s="93">
        <f t="shared" si="707"/>
        <v>-0.97619926260879664</v>
      </c>
      <c r="AH1155" s="91">
        <f t="shared" si="709"/>
        <v>1.1001234687508201E-4</v>
      </c>
      <c r="AI1155" s="96">
        <f t="shared" si="710"/>
        <v>1150.0425014317218</v>
      </c>
      <c r="AJ1155" s="5">
        <f t="shared" ref="AJ1155:AJ1218" si="714">F1155-F1154</f>
        <v>0</v>
      </c>
      <c r="AK1155" s="5">
        <f t="shared" si="678"/>
        <v>0</v>
      </c>
      <c r="AL1155" s="5">
        <f t="shared" si="680"/>
        <v>0</v>
      </c>
      <c r="AM1155" s="95">
        <f t="shared" si="687"/>
        <v>4.2857142857142894E-3</v>
      </c>
      <c r="AN1155" s="95">
        <f t="shared" si="688"/>
        <v>-3.5714285714285748E-3</v>
      </c>
      <c r="AO1155" s="78">
        <f t="shared" si="689"/>
        <v>1.2</v>
      </c>
      <c r="AP1155" s="8">
        <f t="shared" si="690"/>
        <v>54.545454545454547</v>
      </c>
      <c r="AQ1155" s="8">
        <f t="shared" si="684"/>
        <v>48.979591836734691</v>
      </c>
      <c r="AR1155" s="8">
        <f t="shared" si="712"/>
        <v>1</v>
      </c>
      <c r="AS1155" s="114">
        <f t="shared" si="679"/>
        <v>314200</v>
      </c>
      <c r="AT1155" s="103">
        <f t="shared" si="703"/>
        <v>0.3438632832729156</v>
      </c>
      <c r="AU1155" s="5">
        <f t="shared" ref="AU1155:AU1218" si="715">F1155</f>
        <v>0.33</v>
      </c>
      <c r="AW1155" s="210">
        <f t="shared" ref="AW1155:AW1218" si="716">(D1155-E1155)/E1155</f>
        <v>3.1250000000000028E-2</v>
      </c>
      <c r="AX1155" s="276">
        <f t="shared" si="682"/>
        <v>-2.7399262407686049E-3</v>
      </c>
      <c r="AY1155" s="19">
        <f t="shared" si="704"/>
        <v>-4.7227939544920864E-3</v>
      </c>
    </row>
    <row r="1156" spans="1:51">
      <c r="A1156" s="4">
        <v>40010</v>
      </c>
      <c r="B1156" s="9">
        <f t="shared" si="711"/>
        <v>40010</v>
      </c>
      <c r="C1156" s="5">
        <v>0.32</v>
      </c>
      <c r="D1156" s="5">
        <v>0.32</v>
      </c>
      <c r="E1156" s="5">
        <v>0.32</v>
      </c>
      <c r="F1156" s="5">
        <v>0.32</v>
      </c>
      <c r="G1156" s="6">
        <v>344700</v>
      </c>
      <c r="H1156" s="112">
        <v>0.32</v>
      </c>
      <c r="I1156" s="19">
        <f t="shared" si="691"/>
        <v>-3.0303030303030328E-2</v>
      </c>
      <c r="J1156" s="8">
        <f t="shared" si="692"/>
        <v>0.33696662954709583</v>
      </c>
      <c r="K1156" s="8">
        <f t="shared" si="693"/>
        <v>0.3070333704529043</v>
      </c>
      <c r="L1156" s="8">
        <f t="shared" si="694"/>
        <v>0.32200000000000006</v>
      </c>
      <c r="M1156" s="19">
        <f t="shared" si="695"/>
        <v>9.7491875394642102E-2</v>
      </c>
      <c r="N1156" s="19">
        <f t="shared" si="696"/>
        <v>-1.4234814697776488E-16</v>
      </c>
      <c r="O1156" s="19">
        <f t="shared" si="697"/>
        <v>1.6473782969508964E-16</v>
      </c>
      <c r="P1156" s="19">
        <f t="shared" si="698"/>
        <v>1.8079842966050711E-16</v>
      </c>
      <c r="Q1156" s="214"/>
      <c r="R1156" s="305"/>
      <c r="S1156" s="215"/>
      <c r="T1156" t="str">
        <f t="shared" si="699"/>
        <v/>
      </c>
      <c r="U1156" t="str">
        <f t="shared" si="700"/>
        <v/>
      </c>
      <c r="V1156" t="str">
        <f t="shared" si="701"/>
        <v/>
      </c>
      <c r="W1156" t="str">
        <f t="shared" si="702"/>
        <v/>
      </c>
      <c r="X1156" s="10"/>
      <c r="Y1156" s="219">
        <f t="shared" si="681"/>
        <v>-2.4175824175824196E-4</v>
      </c>
      <c r="Z1156" s="78">
        <f t="shared" si="683"/>
        <v>0.3240265309021747</v>
      </c>
      <c r="AA1156" s="78">
        <f t="shared" si="706"/>
        <v>0.32243529733880194</v>
      </c>
      <c r="AB1156" s="74">
        <f t="shared" si="713"/>
        <v>1155</v>
      </c>
      <c r="AC1156" s="80">
        <f t="shared" si="685"/>
        <v>-4.3784123141225829E-4</v>
      </c>
      <c r="AD1156" s="79">
        <f t="shared" si="705"/>
        <v>1.5912335633727626E-3</v>
      </c>
      <c r="AE1156" s="81">
        <f t="shared" si="686"/>
        <v>2.0290747947850209E-3</v>
      </c>
      <c r="AF1156" s="19">
        <f t="shared" si="708"/>
        <v>4.9350476715976878E-3</v>
      </c>
      <c r="AG1156" s="93">
        <f t="shared" si="707"/>
        <v>47.904177734397173</v>
      </c>
      <c r="AH1156" s="91">
        <f t="shared" si="709"/>
        <v>5.6405707236856562E-5</v>
      </c>
      <c r="AI1156" s="96">
        <f t="shared" si="710"/>
        <v>1150.6338089613407</v>
      </c>
      <c r="AJ1156" s="5">
        <f t="shared" si="714"/>
        <v>-1.0000000000000009E-2</v>
      </c>
      <c r="AK1156" s="5">
        <f t="shared" ref="AK1156:AK1219" si="717">IF(AJ1156&gt;0,AJ1156,0)</f>
        <v>0</v>
      </c>
      <c r="AL1156" s="5">
        <f t="shared" si="680"/>
        <v>-1.0000000000000009E-2</v>
      </c>
      <c r="AM1156" s="95">
        <f t="shared" si="687"/>
        <v>4.2857142857142894E-3</v>
      </c>
      <c r="AN1156" s="95">
        <f t="shared" si="688"/>
        <v>-4.2857142857142894E-3</v>
      </c>
      <c r="AO1156" s="78">
        <f t="shared" si="689"/>
        <v>1</v>
      </c>
      <c r="AP1156" s="8">
        <f t="shared" si="690"/>
        <v>50</v>
      </c>
      <c r="AQ1156" s="8">
        <f t="shared" si="684"/>
        <v>50</v>
      </c>
      <c r="AR1156" s="8">
        <f t="shared" si="712"/>
        <v>0</v>
      </c>
      <c r="AS1156" s="114">
        <f t="shared" si="679"/>
        <v>0</v>
      </c>
      <c r="AT1156" s="103">
        <f t="shared" si="703"/>
        <v>0.29306616056847773</v>
      </c>
      <c r="AU1156" s="5">
        <f t="shared" si="715"/>
        <v>0.32</v>
      </c>
      <c r="AW1156" s="210">
        <f t="shared" si="716"/>
        <v>0</v>
      </c>
      <c r="AX1156" s="276">
        <f t="shared" si="682"/>
        <v>-2.6247694622527004E-3</v>
      </c>
      <c r="AY1156" s="19">
        <f t="shared" si="704"/>
        <v>4.202915275690073E-2</v>
      </c>
    </row>
    <row r="1157" spans="1:51">
      <c r="A1157" s="4">
        <v>40011</v>
      </c>
      <c r="B1157" s="9">
        <f t="shared" si="711"/>
        <v>40011</v>
      </c>
      <c r="C1157" s="5">
        <v>0.32</v>
      </c>
      <c r="D1157" s="5">
        <v>0.32</v>
      </c>
      <c r="E1157" s="5">
        <v>0.32</v>
      </c>
      <c r="F1157" s="5">
        <v>0.32</v>
      </c>
      <c r="G1157" s="6">
        <v>14800</v>
      </c>
      <c r="H1157" s="112">
        <v>0.32</v>
      </c>
      <c r="I1157" s="19">
        <f t="shared" si="691"/>
        <v>0</v>
      </c>
      <c r="J1157" s="8">
        <f t="shared" si="692"/>
        <v>0.33696662954709583</v>
      </c>
      <c r="K1157" s="8">
        <f t="shared" si="693"/>
        <v>0.3070333704529043</v>
      </c>
      <c r="L1157" s="8">
        <f t="shared" si="694"/>
        <v>0.32200000000000006</v>
      </c>
      <c r="M1157" s="19">
        <f t="shared" si="695"/>
        <v>9.7491875394642102E-2</v>
      </c>
      <c r="N1157" s="19">
        <f t="shared" si="696"/>
        <v>0</v>
      </c>
      <c r="O1157" s="19">
        <f t="shared" si="697"/>
        <v>0</v>
      </c>
      <c r="P1157" s="19">
        <f t="shared" si="698"/>
        <v>0</v>
      </c>
      <c r="Q1157" s="214"/>
      <c r="R1157" s="305"/>
      <c r="S1157" s="215"/>
      <c r="T1157" t="str">
        <f t="shared" si="699"/>
        <v/>
      </c>
      <c r="U1157" t="str">
        <f t="shared" si="700"/>
        <v/>
      </c>
      <c r="V1157" t="str">
        <f t="shared" si="701"/>
        <v/>
      </c>
      <c r="W1157" t="str">
        <f t="shared" si="702"/>
        <v/>
      </c>
      <c r="X1157" s="10"/>
      <c r="Y1157" s="219">
        <f t="shared" si="681"/>
        <v>-5.4945054945054999E-4</v>
      </c>
      <c r="Z1157" s="78">
        <f t="shared" si="683"/>
        <v>0.3234064451432398</v>
      </c>
      <c r="AA1157" s="78">
        <f t="shared" si="706"/>
        <v>0.32225508533573061</v>
      </c>
      <c r="AB1157" s="74">
        <f t="shared" si="713"/>
        <v>1156</v>
      </c>
      <c r="AC1157" s="80">
        <f t="shared" si="685"/>
        <v>-7.0217198982066545E-4</v>
      </c>
      <c r="AD1157" s="79">
        <f t="shared" si="705"/>
        <v>1.1513598075091891E-3</v>
      </c>
      <c r="AE1157" s="81">
        <f t="shared" si="686"/>
        <v>1.8535317973298545E-3</v>
      </c>
      <c r="AF1157" s="19">
        <f t="shared" si="708"/>
        <v>3.5728212211443727E-3</v>
      </c>
      <c r="AG1157" s="93">
        <f t="shared" si="707"/>
        <v>0.60371371959604503</v>
      </c>
      <c r="AH1157" s="91">
        <f t="shared" si="709"/>
        <v>1.2892640126032357E-6</v>
      </c>
      <c r="AI1157" s="96">
        <f t="shared" si="710"/>
        <v>1149.6503587020843</v>
      </c>
      <c r="AJ1157" s="5">
        <f t="shared" si="714"/>
        <v>0</v>
      </c>
      <c r="AK1157" s="5">
        <f t="shared" si="717"/>
        <v>0</v>
      </c>
      <c r="AL1157" s="5">
        <f t="shared" si="680"/>
        <v>0</v>
      </c>
      <c r="AM1157" s="95">
        <f t="shared" si="687"/>
        <v>4.2857142857142894E-3</v>
      </c>
      <c r="AN1157" s="95">
        <f t="shared" si="688"/>
        <v>-4.2857142857142894E-3</v>
      </c>
      <c r="AO1157" s="78">
        <f t="shared" si="689"/>
        <v>1</v>
      </c>
      <c r="AP1157" s="8">
        <f t="shared" si="690"/>
        <v>50</v>
      </c>
      <c r="AQ1157" s="8">
        <f t="shared" si="684"/>
        <v>50</v>
      </c>
      <c r="AR1157" s="8">
        <f t="shared" si="712"/>
        <v>0</v>
      </c>
      <c r="AS1157" s="114">
        <f t="shared" ref="AS1157:AS1220" si="718">IF(ISERROR(AR1157*G1157),0,AR1157*G1157)</f>
        <v>0</v>
      </c>
      <c r="AT1157" s="103">
        <f t="shared" si="703"/>
        <v>0.2125006089540605</v>
      </c>
      <c r="AU1157" s="5">
        <f t="shared" si="715"/>
        <v>0.32</v>
      </c>
      <c r="AW1157" s="210">
        <f t="shared" si="716"/>
        <v>0</v>
      </c>
      <c r="AX1157" s="276">
        <f t="shared" si="682"/>
        <v>-2.7159738071260244E-3</v>
      </c>
      <c r="AY1157" s="19">
        <f t="shared" si="704"/>
        <v>-3.4747563999410515E-2</v>
      </c>
    </row>
    <row r="1158" spans="1:51">
      <c r="A1158" s="4">
        <v>40014</v>
      </c>
      <c r="B1158" s="9">
        <f t="shared" si="711"/>
        <v>40014</v>
      </c>
      <c r="C1158" s="5">
        <v>0.32</v>
      </c>
      <c r="D1158" s="5">
        <v>0.33</v>
      </c>
      <c r="E1158" s="5">
        <v>0.32</v>
      </c>
      <c r="F1158" s="5">
        <v>0.33</v>
      </c>
      <c r="G1158" s="6">
        <v>71000</v>
      </c>
      <c r="H1158" s="112">
        <v>0.33</v>
      </c>
      <c r="I1158" s="19">
        <f t="shared" si="691"/>
        <v>3.1250000000000028E-2</v>
      </c>
      <c r="J1158" s="8">
        <f t="shared" si="692"/>
        <v>0.33728285685708576</v>
      </c>
      <c r="K1158" s="8">
        <f t="shared" si="693"/>
        <v>0.30871714314291437</v>
      </c>
      <c r="L1158" s="8">
        <f t="shared" si="694"/>
        <v>0.32300000000000006</v>
      </c>
      <c r="M1158" s="19">
        <f t="shared" si="695"/>
        <v>9.2530377235796907E-2</v>
      </c>
      <c r="N1158" s="19">
        <f t="shared" si="696"/>
        <v>-5.0891401347664164E-2</v>
      </c>
      <c r="O1158" s="19">
        <f t="shared" si="697"/>
        <v>9.3845289788770515E-4</v>
      </c>
      <c r="P1158" s="19">
        <f t="shared" si="698"/>
        <v>5.4840054927135359E-3</v>
      </c>
      <c r="Q1158" s="214"/>
      <c r="R1158" s="305"/>
      <c r="S1158" s="215"/>
      <c r="T1158" t="str">
        <f t="shared" si="699"/>
        <v/>
      </c>
      <c r="U1158" t="str">
        <f t="shared" si="700"/>
        <v/>
      </c>
      <c r="V1158" t="str">
        <f t="shared" si="701"/>
        <v/>
      </c>
      <c r="W1158" t="str">
        <f t="shared" si="702"/>
        <v/>
      </c>
      <c r="X1158" s="10"/>
      <c r="Y1158" s="219">
        <f t="shared" si="681"/>
        <v>8.7912087912087991E-5</v>
      </c>
      <c r="Z1158" s="78">
        <f t="shared" si="683"/>
        <v>0.32442185259118089</v>
      </c>
      <c r="AA1158" s="78">
        <f t="shared" si="706"/>
        <v>0.32282820902088655</v>
      </c>
      <c r="AB1158" s="74">
        <f t="shared" si="713"/>
        <v>1157</v>
      </c>
      <c r="AC1158" s="80">
        <f t="shared" si="685"/>
        <v>-2.079105816284075E-4</v>
      </c>
      <c r="AD1158" s="79">
        <f t="shared" si="705"/>
        <v>1.5936435702943452E-3</v>
      </c>
      <c r="AE1158" s="81">
        <f t="shared" si="686"/>
        <v>1.8015541519227527E-3</v>
      </c>
      <c r="AF1158" s="19">
        <f t="shared" si="708"/>
        <v>4.9365065560030988E-3</v>
      </c>
      <c r="AG1158" s="93">
        <f t="shared" si="707"/>
        <v>-0.70390362383793204</v>
      </c>
      <c r="AH1158" s="91">
        <f t="shared" si="709"/>
        <v>8.5973535124812858E-6</v>
      </c>
      <c r="AI1158" s="96">
        <f t="shared" si="710"/>
        <v>1151.3856167847814</v>
      </c>
      <c r="AJ1158" s="5">
        <f t="shared" si="714"/>
        <v>1.0000000000000009E-2</v>
      </c>
      <c r="AK1158" s="5">
        <f t="shared" si="717"/>
        <v>1.0000000000000009E-2</v>
      </c>
      <c r="AL1158" s="5">
        <f t="shared" si="680"/>
        <v>0</v>
      </c>
      <c r="AM1158" s="95">
        <f t="shared" si="687"/>
        <v>3.5714285714285748E-3</v>
      </c>
      <c r="AN1158" s="95">
        <f t="shared" si="688"/>
        <v>-4.2857142857142894E-3</v>
      </c>
      <c r="AO1158" s="78">
        <f t="shared" si="689"/>
        <v>0.83333333333333337</v>
      </c>
      <c r="AP1158" s="8">
        <f t="shared" si="690"/>
        <v>45.45454545454546</v>
      </c>
      <c r="AQ1158" s="8">
        <f t="shared" si="684"/>
        <v>45.45454545454546</v>
      </c>
      <c r="AR1158" s="8">
        <f t="shared" si="712"/>
        <v>1</v>
      </c>
      <c r="AS1158" s="114">
        <f t="shared" si="718"/>
        <v>71000</v>
      </c>
      <c r="AT1158" s="103">
        <f t="shared" si="703"/>
        <v>0.24850563449289564</v>
      </c>
      <c r="AU1158" s="5">
        <f t="shared" si="715"/>
        <v>0.33</v>
      </c>
      <c r="AW1158" s="210">
        <f t="shared" si="716"/>
        <v>3.1250000000000028E-2</v>
      </c>
      <c r="AX1158" s="276">
        <f t="shared" si="682"/>
        <v>-2.5310882910797357E-3</v>
      </c>
      <c r="AY1158" s="19">
        <f t="shared" si="704"/>
        <v>6.8073379633189435E-2</v>
      </c>
    </row>
    <row r="1159" spans="1:51">
      <c r="A1159" s="4">
        <v>40015</v>
      </c>
      <c r="B1159" s="9">
        <f t="shared" si="711"/>
        <v>40015</v>
      </c>
      <c r="C1159" s="5">
        <v>0.33</v>
      </c>
      <c r="D1159" s="5">
        <v>0.33</v>
      </c>
      <c r="E1159" s="5">
        <v>0.33</v>
      </c>
      <c r="F1159" s="5">
        <v>0.33</v>
      </c>
      <c r="G1159" s="6">
        <v>10000</v>
      </c>
      <c r="H1159" s="112">
        <v>0.33</v>
      </c>
      <c r="I1159" s="19">
        <f t="shared" si="691"/>
        <v>0</v>
      </c>
      <c r="J1159" s="8">
        <f t="shared" si="692"/>
        <v>0.33726649916142165</v>
      </c>
      <c r="K1159" s="8">
        <f t="shared" si="693"/>
        <v>0.31073350083857848</v>
      </c>
      <c r="L1159" s="8">
        <f t="shared" si="694"/>
        <v>0.32400000000000007</v>
      </c>
      <c r="M1159" s="19">
        <f t="shared" si="695"/>
        <v>8.538827725764489E-2</v>
      </c>
      <c r="N1159" s="19">
        <f t="shared" si="696"/>
        <v>-7.718654339808502E-2</v>
      </c>
      <c r="O1159" s="19">
        <f t="shared" si="697"/>
        <v>-4.8498449688581106E-5</v>
      </c>
      <c r="P1159" s="19">
        <f t="shared" si="698"/>
        <v>6.5314082500778844E-3</v>
      </c>
      <c r="Q1159" s="214"/>
      <c r="R1159" s="305"/>
      <c r="S1159" s="215"/>
      <c r="T1159" t="str">
        <f t="shared" si="699"/>
        <v/>
      </c>
      <c r="U1159" t="str">
        <f t="shared" si="700"/>
        <v/>
      </c>
      <c r="V1159" t="str">
        <f t="shared" si="701"/>
        <v/>
      </c>
      <c r="W1159" t="str">
        <f t="shared" si="702"/>
        <v/>
      </c>
      <c r="X1159" s="10"/>
      <c r="Y1159" s="219">
        <f t="shared" si="681"/>
        <v>1.0989010989010998E-4</v>
      </c>
      <c r="Z1159" s="78">
        <f t="shared" si="683"/>
        <v>0.32528088729213905</v>
      </c>
      <c r="AA1159" s="78">
        <f t="shared" si="706"/>
        <v>0.32335892155334095</v>
      </c>
      <c r="AB1159" s="74">
        <f t="shared" si="713"/>
        <v>1158</v>
      </c>
      <c r="AC1159" s="80">
        <f t="shared" si="685"/>
        <v>9.6329269500280848E-5</v>
      </c>
      <c r="AD1159" s="79">
        <f t="shared" si="705"/>
        <v>1.9219657387981037E-3</v>
      </c>
      <c r="AE1159" s="81">
        <f t="shared" si="686"/>
        <v>1.8256364692978229E-3</v>
      </c>
      <c r="AF1159" s="19">
        <f t="shared" si="708"/>
        <v>5.9437535527562622E-3</v>
      </c>
      <c r="AG1159" s="93">
        <f t="shared" si="707"/>
        <v>-1.4633206676918797</v>
      </c>
      <c r="AH1159" s="91">
        <f t="shared" si="709"/>
        <v>1.524051725602291E-5</v>
      </c>
      <c r="AI1159" s="96">
        <f t="shared" si="710"/>
        <v>1152.6592761491625</v>
      </c>
      <c r="AJ1159" s="5">
        <f t="shared" si="714"/>
        <v>0</v>
      </c>
      <c r="AK1159" s="5">
        <f t="shared" si="717"/>
        <v>0</v>
      </c>
      <c r="AL1159" s="5">
        <f t="shared" si="680"/>
        <v>0</v>
      </c>
      <c r="AM1159" s="95">
        <f t="shared" si="687"/>
        <v>3.5714285714285748E-3</v>
      </c>
      <c r="AN1159" s="95">
        <f t="shared" si="688"/>
        <v>-2.8571428571428597E-3</v>
      </c>
      <c r="AO1159" s="78">
        <f t="shared" si="689"/>
        <v>1.25</v>
      </c>
      <c r="AP1159" s="8">
        <f t="shared" si="690"/>
        <v>55.555555555555557</v>
      </c>
      <c r="AQ1159" s="8">
        <f t="shared" si="684"/>
        <v>50</v>
      </c>
      <c r="AR1159" s="8">
        <f t="shared" si="712"/>
        <v>0</v>
      </c>
      <c r="AS1159" s="114">
        <f t="shared" si="718"/>
        <v>0</v>
      </c>
      <c r="AT1159" s="103">
        <f t="shared" si="703"/>
        <v>0.12878103837471783</v>
      </c>
      <c r="AU1159" s="5">
        <f t="shared" si="715"/>
        <v>0.33</v>
      </c>
      <c r="AW1159" s="210">
        <f t="shared" si="716"/>
        <v>0</v>
      </c>
      <c r="AX1159" s="276">
        <f t="shared" si="682"/>
        <v>-2.4004179318818084E-3</v>
      </c>
      <c r="AY1159" s="19">
        <f t="shared" si="704"/>
        <v>5.162615609200448E-2</v>
      </c>
    </row>
    <row r="1160" spans="1:51">
      <c r="A1160" s="4">
        <v>40016</v>
      </c>
      <c r="B1160" s="9">
        <f t="shared" si="711"/>
        <v>40016</v>
      </c>
      <c r="C1160" s="5">
        <v>0.32</v>
      </c>
      <c r="D1160" s="5">
        <v>0.33</v>
      </c>
      <c r="E1160" s="5">
        <v>0.32</v>
      </c>
      <c r="F1160" s="5">
        <v>0.33</v>
      </c>
      <c r="G1160" s="6">
        <v>62100</v>
      </c>
      <c r="H1160" s="112">
        <v>0.33</v>
      </c>
      <c r="I1160" s="19">
        <f t="shared" si="691"/>
        <v>0</v>
      </c>
      <c r="J1160" s="8">
        <f t="shared" si="692"/>
        <v>0.33683215956619933</v>
      </c>
      <c r="K1160" s="8">
        <f t="shared" si="693"/>
        <v>0.3131678404338008</v>
      </c>
      <c r="L1160" s="8">
        <f t="shared" si="694"/>
        <v>0.32500000000000007</v>
      </c>
      <c r="M1160" s="19">
        <f t="shared" si="695"/>
        <v>7.5564333488453525E-2</v>
      </c>
      <c r="N1160" s="19">
        <f t="shared" si="696"/>
        <v>-0.11505026315906636</v>
      </c>
      <c r="O1160" s="19">
        <f t="shared" si="697"/>
        <v>-1.2878231200023195E-3</v>
      </c>
      <c r="P1160" s="19">
        <f t="shared" si="698"/>
        <v>7.8341716894147415E-3</v>
      </c>
      <c r="Q1160" s="214"/>
      <c r="R1160" s="305"/>
      <c r="S1160" s="215"/>
      <c r="T1160" t="str">
        <f t="shared" si="699"/>
        <v/>
      </c>
      <c r="U1160" t="str">
        <f t="shared" si="700"/>
        <v/>
      </c>
      <c r="V1160" t="str">
        <f t="shared" si="701"/>
        <v/>
      </c>
      <c r="W1160" t="str">
        <f t="shared" si="702"/>
        <v/>
      </c>
      <c r="X1160" s="10"/>
      <c r="Y1160" s="219">
        <f t="shared" si="681"/>
        <v>4.1758241758241797E-4</v>
      </c>
      <c r="Z1160" s="78">
        <f t="shared" si="683"/>
        <v>0.32600763064914962</v>
      </c>
      <c r="AA1160" s="78">
        <f t="shared" si="706"/>
        <v>0.32385036135839373</v>
      </c>
      <c r="AB1160" s="74">
        <f t="shared" si="713"/>
        <v>1159</v>
      </c>
      <c r="AC1160" s="80">
        <f t="shared" si="685"/>
        <v>2.6530625716644643E-4</v>
      </c>
      <c r="AD1160" s="79">
        <f t="shared" si="705"/>
        <v>2.157269290755881E-3</v>
      </c>
      <c r="AE1160" s="81">
        <f t="shared" si="686"/>
        <v>1.8919630335894346E-3</v>
      </c>
      <c r="AF1160" s="19">
        <f t="shared" si="708"/>
        <v>6.6613150644859323E-3</v>
      </c>
      <c r="AG1160" s="93">
        <f t="shared" si="707"/>
        <v>1.7541603766202434</v>
      </c>
      <c r="AH1160" s="91">
        <f t="shared" si="709"/>
        <v>3.9369587392979982E-5</v>
      </c>
      <c r="AI1160" s="96">
        <f t="shared" si="710"/>
        <v>1154.5269406778423</v>
      </c>
      <c r="AJ1160" s="5">
        <f t="shared" si="714"/>
        <v>0</v>
      </c>
      <c r="AK1160" s="5">
        <f t="shared" si="717"/>
        <v>0</v>
      </c>
      <c r="AL1160" s="5">
        <f t="shared" si="680"/>
        <v>0</v>
      </c>
      <c r="AM1160" s="95">
        <f t="shared" si="687"/>
        <v>2.8571428571428597E-3</v>
      </c>
      <c r="AN1160" s="95">
        <f t="shared" si="688"/>
        <v>-2.8571428571428597E-3</v>
      </c>
      <c r="AO1160" s="78">
        <f t="shared" si="689"/>
        <v>1</v>
      </c>
      <c r="AP1160" s="8">
        <f t="shared" si="690"/>
        <v>50</v>
      </c>
      <c r="AQ1160" s="8">
        <f t="shared" si="684"/>
        <v>50</v>
      </c>
      <c r="AR1160" s="8">
        <f t="shared" si="712"/>
        <v>1</v>
      </c>
      <c r="AS1160" s="114">
        <f t="shared" si="718"/>
        <v>62100</v>
      </c>
      <c r="AT1160" s="103">
        <f t="shared" si="703"/>
        <v>0.16046653031894312</v>
      </c>
      <c r="AU1160" s="5">
        <f t="shared" si="715"/>
        <v>0.33</v>
      </c>
      <c r="AW1160" s="210">
        <f t="shared" si="716"/>
        <v>3.1250000000000028E-2</v>
      </c>
      <c r="AX1160" s="276">
        <f t="shared" si="682"/>
        <v>-2.5773842652646686E-3</v>
      </c>
      <c r="AY1160" s="19">
        <f t="shared" si="704"/>
        <v>-7.3723134222767328E-2</v>
      </c>
    </row>
    <row r="1161" spans="1:51">
      <c r="A1161" s="4">
        <v>40017</v>
      </c>
      <c r="B1161" s="9">
        <f t="shared" si="711"/>
        <v>40017</v>
      </c>
      <c r="C1161" s="5">
        <v>0.32</v>
      </c>
      <c r="D1161" s="5">
        <v>0.33</v>
      </c>
      <c r="E1161" s="5">
        <v>0.32</v>
      </c>
      <c r="F1161" s="5">
        <v>0.32</v>
      </c>
      <c r="G1161" s="6">
        <v>0</v>
      </c>
      <c r="H1161" s="112">
        <v>0.32</v>
      </c>
      <c r="I1161" s="19">
        <f t="shared" si="691"/>
        <v>-3.0303030303030328E-2</v>
      </c>
      <c r="J1161" s="8">
        <f t="shared" si="692"/>
        <v>0.33683215956619933</v>
      </c>
      <c r="K1161" s="8">
        <f t="shared" si="693"/>
        <v>0.3131678404338008</v>
      </c>
      <c r="L1161" s="8">
        <f t="shared" si="694"/>
        <v>0.32500000000000007</v>
      </c>
      <c r="M1161" s="19">
        <f t="shared" si="695"/>
        <v>7.5564333488453525E-2</v>
      </c>
      <c r="N1161" s="19">
        <f t="shared" si="696"/>
        <v>0</v>
      </c>
      <c r="O1161" s="19">
        <f t="shared" si="697"/>
        <v>0</v>
      </c>
      <c r="P1161" s="19">
        <f t="shared" si="698"/>
        <v>0</v>
      </c>
      <c r="Q1161" s="214"/>
      <c r="R1161" s="305"/>
      <c r="S1161" s="215"/>
      <c r="T1161" t="str">
        <f t="shared" si="699"/>
        <v/>
      </c>
      <c r="U1161" t="str">
        <f t="shared" si="700"/>
        <v/>
      </c>
      <c r="V1161" t="str">
        <f t="shared" si="701"/>
        <v/>
      </c>
      <c r="W1161" t="str">
        <f t="shared" si="702"/>
        <v/>
      </c>
      <c r="X1161" s="10"/>
      <c r="Y1161" s="219">
        <f t="shared" si="681"/>
        <v>1.0989010989010998E-4</v>
      </c>
      <c r="Z1161" s="78">
        <f t="shared" si="683"/>
        <v>0.32508245552918058</v>
      </c>
      <c r="AA1161" s="78">
        <f t="shared" si="706"/>
        <v>0.32356543461787257</v>
      </c>
      <c r="AB1161" s="74">
        <f t="shared" si="713"/>
        <v>1160</v>
      </c>
      <c r="AC1161" s="80">
        <f t="shared" si="685"/>
        <v>-2.9995369782514049E-4</v>
      </c>
      <c r="AD1161" s="79">
        <f t="shared" si="705"/>
        <v>1.5170209113080091E-3</v>
      </c>
      <c r="AE1161" s="81">
        <f t="shared" si="686"/>
        <v>1.8169746091331496E-3</v>
      </c>
      <c r="AF1161" s="19">
        <f t="shared" si="708"/>
        <v>4.6884516978755626E-3</v>
      </c>
      <c r="AG1161" s="93">
        <f t="shared" si="707"/>
        <v>-2.1305941330925986</v>
      </c>
      <c r="AH1161" s="91">
        <f t="shared" si="709"/>
        <v>3.3717751753504054E-5</v>
      </c>
      <c r="AI1161" s="96">
        <f t="shared" si="710"/>
        <v>1155.1909263210191</v>
      </c>
      <c r="AJ1161" s="5">
        <f t="shared" si="714"/>
        <v>-1.0000000000000009E-2</v>
      </c>
      <c r="AK1161" s="5">
        <f t="shared" si="717"/>
        <v>0</v>
      </c>
      <c r="AL1161" s="5">
        <f t="shared" si="680"/>
        <v>-1.0000000000000009E-2</v>
      </c>
      <c r="AM1161" s="95">
        <f t="shared" si="687"/>
        <v>2.8571428571428597E-3</v>
      </c>
      <c r="AN1161" s="95">
        <f t="shared" si="688"/>
        <v>-2.8571428571428597E-3</v>
      </c>
      <c r="AO1161" s="78">
        <f t="shared" si="689"/>
        <v>1</v>
      </c>
      <c r="AP1161" s="8">
        <f t="shared" si="690"/>
        <v>50</v>
      </c>
      <c r="AQ1161" s="8">
        <f t="shared" si="684"/>
        <v>50</v>
      </c>
      <c r="AR1161" s="8">
        <f t="shared" si="712"/>
        <v>-1</v>
      </c>
      <c r="AS1161" s="114">
        <f t="shared" si="718"/>
        <v>0</v>
      </c>
      <c r="AT1161" s="103">
        <f t="shared" si="703"/>
        <v>0.12597111123899407</v>
      </c>
      <c r="AU1161" s="5">
        <f t="shared" si="715"/>
        <v>0.32</v>
      </c>
      <c r="AW1161" s="210">
        <f t="shared" si="716"/>
        <v>3.1250000000000028E-2</v>
      </c>
      <c r="AX1161" s="276">
        <f t="shared" si="682"/>
        <v>-2.5576885761115905E-3</v>
      </c>
      <c r="AY1161" s="19">
        <f t="shared" si="704"/>
        <v>7.6417356226296052E-3</v>
      </c>
    </row>
    <row r="1162" spans="1:51">
      <c r="A1162" s="4">
        <v>40018</v>
      </c>
      <c r="B1162" s="9">
        <f t="shared" si="711"/>
        <v>40018</v>
      </c>
      <c r="C1162" s="5">
        <v>0.32</v>
      </c>
      <c r="D1162" s="5">
        <v>0.33</v>
      </c>
      <c r="E1162" s="5">
        <v>0.32</v>
      </c>
      <c r="F1162" s="5">
        <v>0.33</v>
      </c>
      <c r="G1162" s="6">
        <v>107600</v>
      </c>
      <c r="H1162" s="112">
        <v>0.33</v>
      </c>
      <c r="I1162" s="19">
        <f t="shared" si="691"/>
        <v>3.1250000000000028E-2</v>
      </c>
      <c r="J1162" s="8">
        <f t="shared" si="692"/>
        <v>0.33728982612255159</v>
      </c>
      <c r="K1162" s="8">
        <f t="shared" si="693"/>
        <v>0.31371017387744843</v>
      </c>
      <c r="L1162" s="8">
        <f t="shared" si="694"/>
        <v>0.32550000000000001</v>
      </c>
      <c r="M1162" s="19">
        <f t="shared" si="695"/>
        <v>7.5163811086071466E-2</v>
      </c>
      <c r="N1162" s="19">
        <f t="shared" si="696"/>
        <v>-5.3004160017273193E-3</v>
      </c>
      <c r="O1162" s="19">
        <f t="shared" si="697"/>
        <v>1.3587377076514505E-3</v>
      </c>
      <c r="P1162" s="19">
        <f t="shared" si="698"/>
        <v>1.7317660807584299E-3</v>
      </c>
      <c r="Q1162" s="214"/>
      <c r="R1162" s="305"/>
      <c r="S1162" s="215"/>
      <c r="T1162" t="str">
        <f t="shared" si="699"/>
        <v/>
      </c>
      <c r="U1162" t="str">
        <f t="shared" si="700"/>
        <v/>
      </c>
      <c r="V1162" t="str">
        <f t="shared" si="701"/>
        <v/>
      </c>
      <c r="W1162" t="str">
        <f t="shared" si="702"/>
        <v/>
      </c>
      <c r="X1162" s="10"/>
      <c r="Y1162" s="219">
        <f t="shared" si="681"/>
        <v>4.1758241758241797E-4</v>
      </c>
      <c r="Z1162" s="78">
        <f t="shared" si="683"/>
        <v>0.32583975737768678</v>
      </c>
      <c r="AA1162" s="78">
        <f t="shared" si="706"/>
        <v>0.32404159245615</v>
      </c>
      <c r="AB1162" s="74">
        <f t="shared" si="713"/>
        <v>1161</v>
      </c>
      <c r="AC1162" s="80">
        <f t="shared" si="685"/>
        <v>-1.5047750077093773E-5</v>
      </c>
      <c r="AD1162" s="79">
        <f t="shared" si="705"/>
        <v>1.7981649215367823E-3</v>
      </c>
      <c r="AE1162" s="81">
        <f t="shared" si="686"/>
        <v>1.8132126716138761E-3</v>
      </c>
      <c r="AF1162" s="19">
        <f t="shared" si="708"/>
        <v>5.5491793751140566E-3</v>
      </c>
      <c r="AG1162" s="93">
        <f t="shared" si="707"/>
        <v>-0.94983309028626839</v>
      </c>
      <c r="AH1162" s="91">
        <f t="shared" si="709"/>
        <v>4.9005856726069111E-5</v>
      </c>
      <c r="AI1162" s="96">
        <f t="shared" si="710"/>
        <v>1156.7540263957892</v>
      </c>
      <c r="AJ1162" s="5">
        <f t="shared" si="714"/>
        <v>1.0000000000000009E-2</v>
      </c>
      <c r="AK1162" s="5">
        <f t="shared" si="717"/>
        <v>1.0000000000000009E-2</v>
      </c>
      <c r="AL1162" s="5">
        <f t="shared" ref="AL1162:AL1225" si="719">IF(AJ1162&lt;0,AJ1162,0)</f>
        <v>0</v>
      </c>
      <c r="AM1162" s="95">
        <f t="shared" si="687"/>
        <v>2.8571428571428597E-3</v>
      </c>
      <c r="AN1162" s="95">
        <f t="shared" si="688"/>
        <v>-2.8571428571428597E-3</v>
      </c>
      <c r="AO1162" s="78">
        <f t="shared" si="689"/>
        <v>1</v>
      </c>
      <c r="AP1162" s="8">
        <f t="shared" si="690"/>
        <v>50</v>
      </c>
      <c r="AQ1162" s="8">
        <f t="shared" si="684"/>
        <v>50</v>
      </c>
      <c r="AR1162" s="8">
        <f t="shared" si="712"/>
        <v>1</v>
      </c>
      <c r="AS1162" s="114">
        <f t="shared" si="718"/>
        <v>107600</v>
      </c>
      <c r="AT1162" s="103">
        <f t="shared" si="703"/>
        <v>0.1770319362359703</v>
      </c>
      <c r="AU1162" s="5">
        <f t="shared" si="715"/>
        <v>0.33</v>
      </c>
      <c r="AW1162" s="210">
        <f t="shared" si="716"/>
        <v>3.1250000000000028E-2</v>
      </c>
      <c r="AX1162" s="276">
        <f t="shared" si="682"/>
        <v>-2.352774361633489E-3</v>
      </c>
      <c r="AY1162" s="19">
        <f t="shared" si="704"/>
        <v>8.0116952623539919E-2</v>
      </c>
    </row>
    <row r="1163" spans="1:51">
      <c r="A1163" s="4">
        <v>40021</v>
      </c>
      <c r="B1163" s="9">
        <f t="shared" si="711"/>
        <v>40021</v>
      </c>
      <c r="C1163" s="5">
        <v>0.33</v>
      </c>
      <c r="D1163" s="5">
        <v>0.33</v>
      </c>
      <c r="E1163" s="5">
        <v>0.33</v>
      </c>
      <c r="F1163" s="5">
        <v>0.33</v>
      </c>
      <c r="G1163" s="6">
        <v>2900</v>
      </c>
      <c r="H1163" s="112">
        <v>0.33</v>
      </c>
      <c r="I1163" s="19">
        <f t="shared" si="691"/>
        <v>0</v>
      </c>
      <c r="J1163" s="8">
        <f t="shared" si="692"/>
        <v>0.33766190378969063</v>
      </c>
      <c r="K1163" s="8">
        <f t="shared" si="693"/>
        <v>0.31433809621030939</v>
      </c>
      <c r="L1163" s="8">
        <f t="shared" si="694"/>
        <v>0.32600000000000001</v>
      </c>
      <c r="M1163" s="19">
        <f t="shared" si="695"/>
        <v>7.4199748171078619E-2</v>
      </c>
      <c r="N1163" s="19">
        <f t="shared" si="696"/>
        <v>-1.2826157974997846E-2</v>
      </c>
      <c r="O1163" s="19">
        <f t="shared" si="697"/>
        <v>1.1031393132025435E-3</v>
      </c>
      <c r="P1163" s="19">
        <f t="shared" si="698"/>
        <v>2.0016001556464129E-3</v>
      </c>
      <c r="Q1163" s="214"/>
      <c r="R1163" s="305"/>
      <c r="S1163" s="215"/>
      <c r="T1163" t="str">
        <f t="shared" si="699"/>
        <v/>
      </c>
      <c r="U1163" t="str">
        <f t="shared" si="700"/>
        <v/>
      </c>
      <c r="V1163" t="str">
        <f t="shared" si="701"/>
        <v/>
      </c>
      <c r="W1163" t="str">
        <f t="shared" si="702"/>
        <v/>
      </c>
      <c r="X1163" s="10"/>
      <c r="Y1163" s="219">
        <f t="shared" si="681"/>
        <v>3.9560439560439595E-4</v>
      </c>
      <c r="Z1163" s="78">
        <f t="shared" si="683"/>
        <v>0.326480434741523</v>
      </c>
      <c r="AA1163" s="78">
        <f t="shared" si="706"/>
        <v>0.32448251461439492</v>
      </c>
      <c r="AB1163" s="74">
        <f t="shared" si="713"/>
        <v>1162</v>
      </c>
      <c r="AC1163" s="80">
        <f t="shared" si="685"/>
        <v>1.4776596441135699E-4</v>
      </c>
      <c r="AD1163" s="79">
        <f t="shared" si="705"/>
        <v>1.9979201271280722E-3</v>
      </c>
      <c r="AE1163" s="81">
        <f t="shared" si="686"/>
        <v>1.8501541627167152E-3</v>
      </c>
      <c r="AF1163" s="19">
        <f t="shared" si="708"/>
        <v>6.1572505054774346E-3</v>
      </c>
      <c r="AG1163" s="93">
        <f t="shared" si="707"/>
        <v>-10.819804532525541</v>
      </c>
      <c r="AH1163" s="91">
        <f t="shared" si="709"/>
        <v>5.5405107490339494E-5</v>
      </c>
      <c r="AI1163" s="96">
        <f t="shared" si="710"/>
        <v>1157.4891504473494</v>
      </c>
      <c r="AJ1163" s="5">
        <f t="shared" si="714"/>
        <v>0</v>
      </c>
      <c r="AK1163" s="5">
        <f t="shared" si="717"/>
        <v>0</v>
      </c>
      <c r="AL1163" s="5">
        <f t="shared" si="719"/>
        <v>0</v>
      </c>
      <c r="AM1163" s="95">
        <f t="shared" si="687"/>
        <v>2.8571428571428597E-3</v>
      </c>
      <c r="AN1163" s="95">
        <f t="shared" si="688"/>
        <v>-2.1428571428571447E-3</v>
      </c>
      <c r="AO1163" s="78">
        <f t="shared" si="689"/>
        <v>1.3333333333333335</v>
      </c>
      <c r="AP1163" s="8">
        <f t="shared" si="690"/>
        <v>57.142857142857146</v>
      </c>
      <c r="AQ1163" s="8">
        <f t="shared" si="684"/>
        <v>50</v>
      </c>
      <c r="AR1163" s="8">
        <f t="shared" si="712"/>
        <v>0</v>
      </c>
      <c r="AS1163" s="114">
        <f t="shared" si="718"/>
        <v>0</v>
      </c>
      <c r="AT1163" s="103">
        <f t="shared" si="703"/>
        <v>0.18626276456158367</v>
      </c>
      <c r="AU1163" s="5">
        <f t="shared" si="715"/>
        <v>0.33</v>
      </c>
      <c r="AW1163" s="210">
        <f t="shared" si="716"/>
        <v>0</v>
      </c>
      <c r="AX1163" s="276">
        <f t="shared" si="682"/>
        <v>-2.2727156953361392E-3</v>
      </c>
      <c r="AY1163" s="19">
        <f t="shared" si="704"/>
        <v>3.4027345589471021E-2</v>
      </c>
    </row>
    <row r="1164" spans="1:51">
      <c r="A1164" s="4">
        <v>40022</v>
      </c>
      <c r="B1164" s="9">
        <f t="shared" si="711"/>
        <v>40022</v>
      </c>
      <c r="C1164" s="5">
        <v>0.32</v>
      </c>
      <c r="D1164" s="5">
        <v>0.35</v>
      </c>
      <c r="E1164" s="5">
        <v>0.32</v>
      </c>
      <c r="F1164" s="5">
        <v>0.35</v>
      </c>
      <c r="G1164" s="6">
        <v>654600</v>
      </c>
      <c r="H1164" s="112">
        <v>0.35</v>
      </c>
      <c r="I1164" s="19">
        <f t="shared" si="691"/>
        <v>6.060606060606049E-2</v>
      </c>
      <c r="J1164" s="8">
        <f t="shared" si="692"/>
        <v>0.34102583904633393</v>
      </c>
      <c r="K1164" s="8">
        <f t="shared" si="693"/>
        <v>0.31197416095366609</v>
      </c>
      <c r="L1164" s="8">
        <f t="shared" si="694"/>
        <v>0.32650000000000001</v>
      </c>
      <c r="M1164" s="19">
        <f t="shared" si="695"/>
        <v>9.3122064993653594E-2</v>
      </c>
      <c r="N1164" s="19">
        <f t="shared" si="696"/>
        <v>0.25501861244793905</v>
      </c>
      <c r="O1164" s="19">
        <f t="shared" si="697"/>
        <v>9.9624364457131537E-3</v>
      </c>
      <c r="P1164" s="19">
        <f t="shared" si="698"/>
        <v>-7.5203587638378372E-3</v>
      </c>
      <c r="Q1164" s="214"/>
      <c r="R1164" s="305"/>
      <c r="S1164" s="215"/>
      <c r="T1164" t="str">
        <f t="shared" si="699"/>
        <v/>
      </c>
      <c r="U1164" t="str">
        <f t="shared" si="700"/>
        <v>BrokeBandUpper</v>
      </c>
      <c r="V1164" t="str">
        <f t="shared" si="701"/>
        <v/>
      </c>
      <c r="W1164" t="str">
        <f t="shared" si="702"/>
        <v>BrokeBandUpper</v>
      </c>
      <c r="X1164" s="10"/>
      <c r="Y1164" s="219">
        <f t="shared" si="681"/>
        <v>1.2307692307692304E-3</v>
      </c>
      <c r="Z1164" s="78">
        <f t="shared" si="683"/>
        <v>0.33010244779132847</v>
      </c>
      <c r="AA1164" s="78">
        <f t="shared" si="706"/>
        <v>0.32637080853292971</v>
      </c>
      <c r="AB1164" s="74">
        <f t="shared" si="713"/>
        <v>1163</v>
      </c>
      <c r="AC1164" s="80">
        <f t="shared" si="685"/>
        <v>1.5051880765456324E-3</v>
      </c>
      <c r="AD1164" s="79">
        <f t="shared" si="705"/>
        <v>3.7316392583987557E-3</v>
      </c>
      <c r="AE1164" s="81">
        <f t="shared" si="686"/>
        <v>2.2264511818531232E-3</v>
      </c>
      <c r="AF1164" s="19">
        <f t="shared" si="708"/>
        <v>1.1433740888693009E-2</v>
      </c>
      <c r="AG1164" s="93">
        <f t="shared" si="707"/>
        <v>9.1862975181174189</v>
      </c>
      <c r="AH1164" s="91">
        <f t="shared" si="709"/>
        <v>1.1062886617379631E-4</v>
      </c>
      <c r="AI1164" s="96">
        <f t="shared" si="710"/>
        <v>1157.3883194859716</v>
      </c>
      <c r="AJ1164" s="5">
        <f t="shared" si="714"/>
        <v>1.9999999999999962E-2</v>
      </c>
      <c r="AK1164" s="5">
        <f t="shared" si="717"/>
        <v>1.9999999999999962E-2</v>
      </c>
      <c r="AL1164" s="5">
        <f t="shared" si="719"/>
        <v>0</v>
      </c>
      <c r="AM1164" s="95">
        <f t="shared" si="687"/>
        <v>3.5714285714285704E-3</v>
      </c>
      <c r="AN1164" s="95">
        <f t="shared" si="688"/>
        <v>-2.1428571428571447E-3</v>
      </c>
      <c r="AO1164" s="78">
        <f t="shared" si="689"/>
        <v>1.6666666666666647</v>
      </c>
      <c r="AP1164" s="8">
        <f t="shared" si="690"/>
        <v>62.499999999999972</v>
      </c>
      <c r="AQ1164" s="8">
        <f t="shared" si="684"/>
        <v>55.555555555555529</v>
      </c>
      <c r="AR1164" s="8">
        <f t="shared" si="712"/>
        <v>1</v>
      </c>
      <c r="AS1164" s="114">
        <f t="shared" si="718"/>
        <v>654600</v>
      </c>
      <c r="AT1164" s="103">
        <f t="shared" si="703"/>
        <v>0.3503962109481738</v>
      </c>
      <c r="AU1164" s="5">
        <f t="shared" si="715"/>
        <v>0.35</v>
      </c>
      <c r="AW1164" s="210">
        <f t="shared" si="716"/>
        <v>9.3749999999999903E-2</v>
      </c>
      <c r="AX1164" s="276">
        <f t="shared" si="682"/>
        <v>-1.8084977062975307E-3</v>
      </c>
      <c r="AY1164" s="19">
        <f t="shared" si="704"/>
        <v>0.20425695567256144</v>
      </c>
    </row>
    <row r="1165" spans="1:51">
      <c r="A1165" s="4">
        <v>40023</v>
      </c>
      <c r="B1165" s="9">
        <f t="shared" si="711"/>
        <v>40023</v>
      </c>
      <c r="C1165" s="5">
        <v>0.34</v>
      </c>
      <c r="D1165" s="5">
        <v>0.34</v>
      </c>
      <c r="E1165" s="5">
        <v>0.34</v>
      </c>
      <c r="F1165" s="5">
        <v>0.34</v>
      </c>
      <c r="G1165" s="6">
        <v>706300</v>
      </c>
      <c r="H1165" s="112">
        <v>0.34</v>
      </c>
      <c r="I1165" s="19">
        <f t="shared" si="691"/>
        <v>-2.8571428571428439E-2</v>
      </c>
      <c r="J1165" s="8">
        <f t="shared" si="692"/>
        <v>0.34282970971675591</v>
      </c>
      <c r="K1165" s="8">
        <f t="shared" si="693"/>
        <v>0.31217029028324411</v>
      </c>
      <c r="L1165" s="8">
        <f t="shared" si="694"/>
        <v>0.32750000000000001</v>
      </c>
      <c r="M1165" s="19">
        <f t="shared" si="695"/>
        <v>9.8213764691359104E-2</v>
      </c>
      <c r="N1165" s="19">
        <f t="shared" si="696"/>
        <v>5.4677693176719354E-2</v>
      </c>
      <c r="O1165" s="19">
        <f t="shared" si="697"/>
        <v>5.289542503484305E-3</v>
      </c>
      <c r="P1165" s="19">
        <f t="shared" si="698"/>
        <v>6.2867171107529535E-4</v>
      </c>
      <c r="Q1165" s="214"/>
      <c r="R1165" s="305"/>
      <c r="S1165" s="215"/>
      <c r="T1165" t="str">
        <f t="shared" si="699"/>
        <v/>
      </c>
      <c r="U1165" t="str">
        <f t="shared" si="700"/>
        <v/>
      </c>
      <c r="V1165" t="str">
        <f t="shared" si="701"/>
        <v/>
      </c>
      <c r="W1165" t="str">
        <f t="shared" si="702"/>
        <v/>
      </c>
      <c r="X1165" s="10"/>
      <c r="Y1165" s="219">
        <f t="shared" si="681"/>
        <v>1.3626373626373623E-3</v>
      </c>
      <c r="Z1165" s="78">
        <f t="shared" si="683"/>
        <v>0.33162667083146391</v>
      </c>
      <c r="AA1165" s="78">
        <f t="shared" si="706"/>
        <v>0.32737936870149292</v>
      </c>
      <c r="AB1165" s="74">
        <f t="shared" si="713"/>
        <v>1164</v>
      </c>
      <c r="AC1165" s="80">
        <f t="shared" si="685"/>
        <v>1.6166807584942909E-3</v>
      </c>
      <c r="AD1165" s="79">
        <f t="shared" si="705"/>
        <v>4.2473021299709868E-3</v>
      </c>
      <c r="AE1165" s="81">
        <f t="shared" si="686"/>
        <v>2.6306213714766958E-3</v>
      </c>
      <c r="AF1165" s="19">
        <f t="shared" si="708"/>
        <v>1.2973640174142159E-2</v>
      </c>
      <c r="AG1165" s="93">
        <f t="shared" si="707"/>
        <v>7.407225959730647E-2</v>
      </c>
      <c r="AH1165" s="91">
        <f t="shared" si="709"/>
        <v>1.4829282853082905E-4</v>
      </c>
      <c r="AI1165" s="96">
        <f t="shared" si="710"/>
        <v>1157.5656354571177</v>
      </c>
      <c r="AJ1165" s="5">
        <f t="shared" si="714"/>
        <v>-9.9999999999999534E-3</v>
      </c>
      <c r="AK1165" s="5">
        <f t="shared" si="717"/>
        <v>0</v>
      </c>
      <c r="AL1165" s="5">
        <f t="shared" si="719"/>
        <v>-9.9999999999999534E-3</v>
      </c>
      <c r="AM1165" s="95">
        <f t="shared" si="687"/>
        <v>3.5714285714285704E-3</v>
      </c>
      <c r="AN1165" s="95">
        <f t="shared" si="688"/>
        <v>-2.1428571428571408E-3</v>
      </c>
      <c r="AO1165" s="78">
        <f t="shared" si="689"/>
        <v>1.6666666666666679</v>
      </c>
      <c r="AP1165" s="8">
        <f t="shared" si="690"/>
        <v>62.500000000000014</v>
      </c>
      <c r="AQ1165" s="8">
        <f t="shared" si="684"/>
        <v>55.555555555555571</v>
      </c>
      <c r="AR1165" s="8">
        <f t="shared" si="712"/>
        <v>0</v>
      </c>
      <c r="AS1165" s="114">
        <f t="shared" si="718"/>
        <v>0</v>
      </c>
      <c r="AT1165" s="103">
        <f t="shared" si="703"/>
        <v>0.35474705730415851</v>
      </c>
      <c r="AU1165" s="5">
        <f t="shared" si="715"/>
        <v>0.34</v>
      </c>
      <c r="AW1165" s="210">
        <f t="shared" si="716"/>
        <v>0</v>
      </c>
      <c r="AX1165" s="276">
        <f t="shared" si="682"/>
        <v>-1.2215120437842823E-3</v>
      </c>
      <c r="AY1165" s="19">
        <f t="shared" si="704"/>
        <v>0.32457086368937788</v>
      </c>
    </row>
    <row r="1166" spans="1:51">
      <c r="A1166" s="4">
        <v>40024</v>
      </c>
      <c r="B1166" s="9">
        <f t="shared" si="711"/>
        <v>40024</v>
      </c>
      <c r="C1166" s="5">
        <v>0.34</v>
      </c>
      <c r="D1166" s="5">
        <v>0.34</v>
      </c>
      <c r="E1166" s="5">
        <v>0.34</v>
      </c>
      <c r="F1166" s="5">
        <v>0.34</v>
      </c>
      <c r="G1166" s="6">
        <v>66900</v>
      </c>
      <c r="H1166" s="112">
        <v>0.34</v>
      </c>
      <c r="I1166" s="19">
        <f t="shared" si="691"/>
        <v>0</v>
      </c>
      <c r="J1166" s="8">
        <f t="shared" si="692"/>
        <v>0.34424807680927189</v>
      </c>
      <c r="K1166" s="8">
        <f t="shared" si="693"/>
        <v>0.31175192319072803</v>
      </c>
      <c r="L1166" s="8">
        <f t="shared" si="694"/>
        <v>0.32799999999999996</v>
      </c>
      <c r="M1166" s="19">
        <f t="shared" si="695"/>
        <v>0.10423721940814747</v>
      </c>
      <c r="N1166" s="19">
        <f t="shared" si="696"/>
        <v>6.1330046106239003E-2</v>
      </c>
      <c r="O1166" s="19">
        <f t="shared" si="697"/>
        <v>4.1372350537758765E-3</v>
      </c>
      <c r="P1166" s="19">
        <f t="shared" si="698"/>
        <v>-1.3401886903986937E-3</v>
      </c>
      <c r="Q1166" s="214"/>
      <c r="R1166" s="305"/>
      <c r="S1166" s="215"/>
      <c r="T1166" t="str">
        <f t="shared" si="699"/>
        <v/>
      </c>
      <c r="U1166" t="str">
        <f t="shared" si="700"/>
        <v/>
      </c>
      <c r="V1166" t="str">
        <f t="shared" si="701"/>
        <v/>
      </c>
      <c r="W1166" t="str">
        <f t="shared" si="702"/>
        <v/>
      </c>
      <c r="X1166" s="10"/>
      <c r="Y1166" s="219">
        <f t="shared" ref="Y1166:Y1229" si="720">SLOPE(H1153:H1166,AB1153:AB1166)</f>
        <v>1.4065934065934068E-3</v>
      </c>
      <c r="Z1166" s="78">
        <f t="shared" si="683"/>
        <v>0.33291616352341846</v>
      </c>
      <c r="AA1166" s="78">
        <f t="shared" si="706"/>
        <v>0.32831329541758247</v>
      </c>
      <c r="AB1166" s="74">
        <f t="shared" si="713"/>
        <v>1165</v>
      </c>
      <c r="AC1166" s="80">
        <f t="shared" si="685"/>
        <v>1.5777973874874342E-3</v>
      </c>
      <c r="AD1166" s="79">
        <f t="shared" si="705"/>
        <v>4.6028681058359888E-3</v>
      </c>
      <c r="AE1166" s="81">
        <f t="shared" si="686"/>
        <v>3.0250707183485546E-3</v>
      </c>
      <c r="AF1166" s="19">
        <f t="shared" si="708"/>
        <v>1.4019743245492357E-2</v>
      </c>
      <c r="AG1166" s="93">
        <f t="shared" si="707"/>
        <v>-2.4051360049012441E-2</v>
      </c>
      <c r="AH1166" s="91">
        <f t="shared" si="709"/>
        <v>1.6701240109185837E-4</v>
      </c>
      <c r="AI1166" s="96">
        <f t="shared" si="710"/>
        <v>1157.8375107034663</v>
      </c>
      <c r="AJ1166" s="5">
        <f t="shared" si="714"/>
        <v>0</v>
      </c>
      <c r="AK1166" s="5">
        <f t="shared" si="717"/>
        <v>0</v>
      </c>
      <c r="AL1166" s="5">
        <f t="shared" si="719"/>
        <v>0</v>
      </c>
      <c r="AM1166" s="95">
        <f t="shared" si="687"/>
        <v>3.5714285714285704E-3</v>
      </c>
      <c r="AN1166" s="95">
        <f t="shared" si="688"/>
        <v>-2.1428571428571408E-3</v>
      </c>
      <c r="AO1166" s="78">
        <f t="shared" si="689"/>
        <v>1.6666666666666679</v>
      </c>
      <c r="AP1166" s="8">
        <f t="shared" si="690"/>
        <v>62.500000000000014</v>
      </c>
      <c r="AQ1166" s="8">
        <f t="shared" si="684"/>
        <v>55.555555555555571</v>
      </c>
      <c r="AR1166" s="8">
        <f t="shared" si="712"/>
        <v>0</v>
      </c>
      <c r="AS1166" s="114">
        <f t="shared" si="718"/>
        <v>0</v>
      </c>
      <c r="AT1166" s="103">
        <f t="shared" si="703"/>
        <v>0.34934593023255817</v>
      </c>
      <c r="AU1166" s="5">
        <f t="shared" si="715"/>
        <v>0.34</v>
      </c>
      <c r="AW1166" s="210">
        <f t="shared" si="716"/>
        <v>0</v>
      </c>
      <c r="AX1166" s="276">
        <f t="shared" ref="AX1166:AX1229" si="721">SLOPE(M1153:M1166,AB1153:AB1166)</f>
        <v>-5.3190296438850168E-4</v>
      </c>
      <c r="AY1166" s="19">
        <f t="shared" si="704"/>
        <v>0.56455364718251178</v>
      </c>
    </row>
    <row r="1167" spans="1:51">
      <c r="A1167" s="4">
        <v>40025</v>
      </c>
      <c r="B1167" s="9">
        <f t="shared" si="711"/>
        <v>40025</v>
      </c>
      <c r="C1167" s="5">
        <v>0.34</v>
      </c>
      <c r="D1167" s="5">
        <v>0.37</v>
      </c>
      <c r="E1167" s="5">
        <v>0.34</v>
      </c>
      <c r="F1167" s="5">
        <v>0.37</v>
      </c>
      <c r="G1167" s="6">
        <v>121700</v>
      </c>
      <c r="H1167" s="112">
        <v>0.37</v>
      </c>
      <c r="I1167" s="19">
        <f t="shared" si="691"/>
        <v>8.8235294117646967E-2</v>
      </c>
      <c r="J1167" s="8">
        <f t="shared" si="692"/>
        <v>0.3545624188310319</v>
      </c>
      <c r="K1167" s="8">
        <f t="shared" si="693"/>
        <v>0.30643758116896802</v>
      </c>
      <c r="L1167" s="8">
        <f t="shared" si="694"/>
        <v>0.33049999999999996</v>
      </c>
      <c r="M1167" s="19">
        <f t="shared" si="695"/>
        <v>0.15704613474131329</v>
      </c>
      <c r="N1167" s="19">
        <f t="shared" si="696"/>
        <v>0.50662244861299643</v>
      </c>
      <c r="O1167" s="19">
        <f t="shared" si="697"/>
        <v>2.9961945226711025E-2</v>
      </c>
      <c r="P1167" s="19">
        <f t="shared" si="698"/>
        <v>-1.7046701644591704E-2</v>
      </c>
      <c r="Q1167" s="214"/>
      <c r="R1167" s="305"/>
      <c r="S1167" s="215"/>
      <c r="T1167" t="str">
        <f t="shared" si="699"/>
        <v/>
      </c>
      <c r="U1167" t="str">
        <f t="shared" si="700"/>
        <v>BrokeBandUpper</v>
      </c>
      <c r="V1167" t="str">
        <f t="shared" si="701"/>
        <v/>
      </c>
      <c r="W1167" t="str">
        <f t="shared" si="702"/>
        <v>BrokeBandUpper</v>
      </c>
      <c r="X1167" s="10"/>
      <c r="Y1167" s="219">
        <f t="shared" si="720"/>
        <v>2.2197802197802194E-3</v>
      </c>
      <c r="Z1167" s="78">
        <f t="shared" si="683"/>
        <v>0.33862707434081202</v>
      </c>
      <c r="AA1167" s="78">
        <f t="shared" si="706"/>
        <v>0.33139811155668136</v>
      </c>
      <c r="AB1167" s="74">
        <f t="shared" si="713"/>
        <v>1166</v>
      </c>
      <c r="AC1167" s="80">
        <f t="shared" si="685"/>
        <v>3.3631136526256801E-3</v>
      </c>
      <c r="AD1167" s="79">
        <f t="shared" si="705"/>
        <v>7.2289627841306547E-3</v>
      </c>
      <c r="AE1167" s="81">
        <f t="shared" si="686"/>
        <v>3.8658491315049746E-3</v>
      </c>
      <c r="AF1167" s="19">
        <f t="shared" si="708"/>
        <v>2.1813530409615006E-2</v>
      </c>
      <c r="AG1167" s="93">
        <f t="shared" si="707"/>
        <v>1.1315244145392302</v>
      </c>
      <c r="AH1167" s="91">
        <f t="shared" si="709"/>
        <v>2.2172771141005834E-4</v>
      </c>
      <c r="AI1167" s="96">
        <f t="shared" si="710"/>
        <v>1158.0924125464803</v>
      </c>
      <c r="AJ1167" s="5">
        <f t="shared" si="714"/>
        <v>2.9999999999999971E-2</v>
      </c>
      <c r="AK1167" s="5">
        <f t="shared" si="717"/>
        <v>2.9999999999999971E-2</v>
      </c>
      <c r="AL1167" s="5">
        <f t="shared" si="719"/>
        <v>0</v>
      </c>
      <c r="AM1167" s="95">
        <f t="shared" si="687"/>
        <v>5.7142857142857117E-3</v>
      </c>
      <c r="AN1167" s="95">
        <f t="shared" si="688"/>
        <v>-2.1428571428571408E-3</v>
      </c>
      <c r="AO1167" s="78">
        <f t="shared" si="689"/>
        <v>2.6666666666666679</v>
      </c>
      <c r="AP1167" s="8">
        <f t="shared" si="690"/>
        <v>72.727272727272734</v>
      </c>
      <c r="AQ1167" s="8">
        <f t="shared" si="684"/>
        <v>61.538461538461554</v>
      </c>
      <c r="AR1167" s="8">
        <f t="shared" si="712"/>
        <v>1</v>
      </c>
      <c r="AS1167" s="114">
        <f t="shared" si="718"/>
        <v>121700</v>
      </c>
      <c r="AT1167" s="103">
        <f t="shared" si="703"/>
        <v>0.37909068636029541</v>
      </c>
      <c r="AU1167" s="5">
        <f t="shared" si="715"/>
        <v>0.37</v>
      </c>
      <c r="AW1167" s="210">
        <f t="shared" si="716"/>
        <v>8.8235294117646967E-2</v>
      </c>
      <c r="AX1167" s="276">
        <f t="shared" si="721"/>
        <v>1.5428262476494638E-3</v>
      </c>
      <c r="AY1167" s="19">
        <f t="shared" si="704"/>
        <v>3.9005783967065542</v>
      </c>
    </row>
    <row r="1168" spans="1:51">
      <c r="A1168" s="4">
        <v>40028</v>
      </c>
      <c r="B1168" s="9">
        <f t="shared" si="711"/>
        <v>40028</v>
      </c>
      <c r="C1168" s="5">
        <v>0.35</v>
      </c>
      <c r="D1168" s="5">
        <v>0.46</v>
      </c>
      <c r="E1168" s="5">
        <v>0.35</v>
      </c>
      <c r="F1168" s="5">
        <v>0.45</v>
      </c>
      <c r="G1168" s="6">
        <v>782000</v>
      </c>
      <c r="H1168" s="112">
        <v>0.45</v>
      </c>
      <c r="I1168" s="19">
        <f t="shared" si="691"/>
        <v>0.21621621621621626</v>
      </c>
      <c r="J1168" s="8">
        <f t="shared" si="692"/>
        <v>0.39386723803705381</v>
      </c>
      <c r="K1168" s="8">
        <f t="shared" si="693"/>
        <v>0.27913276196294612</v>
      </c>
      <c r="L1168" s="8">
        <f t="shared" si="694"/>
        <v>0.33649999999999997</v>
      </c>
      <c r="M1168" s="19">
        <f t="shared" si="695"/>
        <v>0.41103908859447424</v>
      </c>
      <c r="N1168" s="19">
        <f t="shared" si="696"/>
        <v>1.6173142641908294</v>
      </c>
      <c r="O1168" s="19">
        <f t="shared" si="697"/>
        <v>0.11085444231683442</v>
      </c>
      <c r="P1168" s="19">
        <f t="shared" si="698"/>
        <v>-8.9104016230196564E-2</v>
      </c>
      <c r="Q1168" s="214"/>
      <c r="R1168" s="305"/>
      <c r="S1168" s="215"/>
      <c r="T1168" t="str">
        <f t="shared" si="699"/>
        <v/>
      </c>
      <c r="U1168" t="str">
        <f t="shared" si="700"/>
        <v>BrokeBandUpper</v>
      </c>
      <c r="V1168" t="str">
        <f t="shared" si="701"/>
        <v/>
      </c>
      <c r="W1168" t="str">
        <f t="shared" si="702"/>
        <v>BrokeBandUpper</v>
      </c>
      <c r="X1168" s="10"/>
      <c r="Y1168" s="219">
        <f t="shared" si="720"/>
        <v>5.4285714285714284E-3</v>
      </c>
      <c r="Z1168" s="78">
        <f t="shared" si="683"/>
        <v>0.35577850489232699</v>
      </c>
      <c r="AA1168" s="78">
        <f t="shared" si="706"/>
        <v>0.34017465130148694</v>
      </c>
      <c r="AB1168" s="74">
        <f t="shared" si="713"/>
        <v>1167</v>
      </c>
      <c r="AC1168" s="80">
        <f t="shared" si="685"/>
        <v>9.3904035674680555E-3</v>
      </c>
      <c r="AD1168" s="79">
        <f t="shared" si="705"/>
        <v>1.5603853590840044E-2</v>
      </c>
      <c r="AE1168" s="81">
        <f t="shared" si="686"/>
        <v>6.2134500233719889E-3</v>
      </c>
      <c r="AF1168" s="19">
        <f t="shared" si="708"/>
        <v>4.5870124452661823E-2</v>
      </c>
      <c r="AG1168" s="93">
        <f t="shared" si="707"/>
        <v>1.7921755068065262</v>
      </c>
      <c r="AH1168" s="91">
        <f t="shared" si="709"/>
        <v>4.4894633527156602E-4</v>
      </c>
      <c r="AI1168" s="96">
        <f t="shared" si="710"/>
        <v>1159.1619725535247</v>
      </c>
      <c r="AJ1168" s="5">
        <f t="shared" si="714"/>
        <v>8.0000000000000016E-2</v>
      </c>
      <c r="AK1168" s="5">
        <f t="shared" si="717"/>
        <v>8.0000000000000016E-2</v>
      </c>
      <c r="AL1168" s="5">
        <f t="shared" si="719"/>
        <v>0</v>
      </c>
      <c r="AM1168" s="95">
        <f t="shared" si="687"/>
        <v>1.0714285714285713E-2</v>
      </c>
      <c r="AN1168" s="95">
        <f t="shared" si="688"/>
        <v>-2.1428571428571408E-3</v>
      </c>
      <c r="AO1168" s="78">
        <f t="shared" si="689"/>
        <v>5.0000000000000044</v>
      </c>
      <c r="AP1168" s="8">
        <f t="shared" si="690"/>
        <v>83.333333333333343</v>
      </c>
      <c r="AQ1168" s="8">
        <f t="shared" si="684"/>
        <v>75.000000000000014</v>
      </c>
      <c r="AR1168" s="8">
        <f t="shared" si="712"/>
        <v>0.81818181818181812</v>
      </c>
      <c r="AS1168" s="114">
        <f t="shared" si="718"/>
        <v>639818.18181818177</v>
      </c>
      <c r="AT1168" s="103">
        <f t="shared" si="703"/>
        <v>0.47540580608100813</v>
      </c>
      <c r="AU1168" s="5">
        <f t="shared" si="715"/>
        <v>0.45</v>
      </c>
      <c r="AW1168" s="210">
        <f t="shared" si="716"/>
        <v>0.31428571428571445</v>
      </c>
      <c r="AX1168" s="276">
        <f t="shared" si="721"/>
        <v>1.0694235369334551E-2</v>
      </c>
      <c r="AY1168" s="19">
        <f t="shared" si="704"/>
        <v>5.9315876532613432</v>
      </c>
    </row>
    <row r="1169" spans="1:51">
      <c r="A1169" s="4">
        <v>40029</v>
      </c>
      <c r="B1169" s="9">
        <f t="shared" si="711"/>
        <v>40029</v>
      </c>
      <c r="C1169" s="5">
        <v>0.44</v>
      </c>
      <c r="D1169" s="5">
        <v>0.44</v>
      </c>
      <c r="E1169" s="5">
        <v>0.39</v>
      </c>
      <c r="F1169" s="5">
        <v>0.42</v>
      </c>
      <c r="G1169" s="6">
        <v>189900</v>
      </c>
      <c r="H1169" s="112">
        <v>0.42</v>
      </c>
      <c r="I1169" s="19">
        <f t="shared" si="691"/>
        <v>-6.6666666666666721E-2</v>
      </c>
      <c r="J1169" s="8">
        <f t="shared" si="692"/>
        <v>0.40881270311018564</v>
      </c>
      <c r="K1169" s="8">
        <f t="shared" si="693"/>
        <v>0.2741872968898143</v>
      </c>
      <c r="L1169" s="8">
        <f t="shared" si="694"/>
        <v>0.34149999999999997</v>
      </c>
      <c r="M1169" s="19">
        <f t="shared" si="695"/>
        <v>0.49099797017391467</v>
      </c>
      <c r="N1169" s="19">
        <f t="shared" si="696"/>
        <v>0.19452865627173185</v>
      </c>
      <c r="O1169" s="19">
        <f t="shared" si="697"/>
        <v>3.794543853816499E-2</v>
      </c>
      <c r="P1169" s="19">
        <f t="shared" si="698"/>
        <v>-1.7717250523922052E-2</v>
      </c>
      <c r="Q1169" s="214"/>
      <c r="R1169" s="305"/>
      <c r="S1169" s="215"/>
      <c r="T1169" t="str">
        <f t="shared" si="699"/>
        <v>BrokeBandUpper</v>
      </c>
      <c r="U1169" t="str">
        <f t="shared" si="700"/>
        <v>BrokeBandUpper</v>
      </c>
      <c r="V1169" t="str">
        <f t="shared" si="701"/>
        <v/>
      </c>
      <c r="W1169" t="str">
        <f t="shared" si="702"/>
        <v>BrokeBandUpper</v>
      </c>
      <c r="X1169" s="10"/>
      <c r="Y1169" s="219">
        <f t="shared" si="720"/>
        <v>7.2527472527472523E-3</v>
      </c>
      <c r="Z1169" s="78">
        <f t="shared" ref="Z1169:Z1232" si="722">Z1168+(0.154*(F1169-Z1168))</f>
        <v>0.36566861513890864</v>
      </c>
      <c r="AA1169" s="78">
        <f t="shared" si="706"/>
        <v>0.34608172710517693</v>
      </c>
      <c r="AB1169" s="74">
        <f t="shared" si="713"/>
        <v>1168</v>
      </c>
      <c r="AC1169" s="80">
        <f t="shared" si="685"/>
        <v>1.0698750408287775E-2</v>
      </c>
      <c r="AD1169" s="79">
        <f t="shared" si="705"/>
        <v>1.9586888033731709E-2</v>
      </c>
      <c r="AE1169" s="81">
        <f t="shared" si="686"/>
        <v>8.8881376254439336E-3</v>
      </c>
      <c r="AF1169" s="19">
        <f t="shared" si="708"/>
        <v>5.6596134669020248E-2</v>
      </c>
      <c r="AG1169" s="93">
        <f t="shared" si="707"/>
        <v>0.1393280737531167</v>
      </c>
      <c r="AH1169" s="91">
        <f t="shared" si="709"/>
        <v>6.8272226137299614E-4</v>
      </c>
      <c r="AI1169" s="96">
        <f t="shared" si="710"/>
        <v>1159.7399057948196</v>
      </c>
      <c r="AJ1169" s="5">
        <f t="shared" si="714"/>
        <v>-3.0000000000000027E-2</v>
      </c>
      <c r="AK1169" s="5">
        <f t="shared" si="717"/>
        <v>0</v>
      </c>
      <c r="AL1169" s="5">
        <f t="shared" si="719"/>
        <v>-3.0000000000000027E-2</v>
      </c>
      <c r="AM1169" s="95">
        <f t="shared" si="687"/>
        <v>1.0714285714285713E-2</v>
      </c>
      <c r="AN1169" s="95">
        <f t="shared" si="688"/>
        <v>-4.2857142857142859E-3</v>
      </c>
      <c r="AO1169" s="78">
        <f t="shared" si="689"/>
        <v>2.4999999999999996</v>
      </c>
      <c r="AP1169" s="8">
        <f t="shared" si="690"/>
        <v>71.428571428571416</v>
      </c>
      <c r="AQ1169" s="8">
        <f t="shared" ref="AQ1169:AQ1232" si="723">100-(100/(1+(SUMIF(AJ1156:AJ1169,"&gt;0")/COUNTIF(AJ1156:AJ1169,"&gt;0"))/ABS((SUMIF(AJ1156:AJ1169,"&lt;0")/COUNTIF(AJ1156:AJ1169,"&lt;0")))))</f>
        <v>66.666666666666657</v>
      </c>
      <c r="AR1169" s="8">
        <f t="shared" si="712"/>
        <v>0.19999999999999912</v>
      </c>
      <c r="AS1169" s="114">
        <f t="shared" si="718"/>
        <v>37979.999999999833</v>
      </c>
      <c r="AT1169" s="103">
        <f t="shared" si="703"/>
        <v>0.49782326217576073</v>
      </c>
      <c r="AU1169" s="5">
        <f t="shared" si="715"/>
        <v>0.42</v>
      </c>
      <c r="AW1169" s="210">
        <f t="shared" si="716"/>
        <v>0.12820512820512817</v>
      </c>
      <c r="AX1169" s="276">
        <f t="shared" si="721"/>
        <v>2.0751954456147248E-2</v>
      </c>
      <c r="AY1169" s="19">
        <f t="shared" si="704"/>
        <v>0.94048043076113252</v>
      </c>
    </row>
    <row r="1170" spans="1:51">
      <c r="A1170" s="4">
        <v>40030</v>
      </c>
      <c r="B1170" s="9">
        <f t="shared" si="711"/>
        <v>40030</v>
      </c>
      <c r="C1170" s="5">
        <v>0.42</v>
      </c>
      <c r="D1170" s="5">
        <v>0.42</v>
      </c>
      <c r="E1170" s="5">
        <v>0.38</v>
      </c>
      <c r="F1170" s="5">
        <v>0.42</v>
      </c>
      <c r="G1170" s="6">
        <v>19300</v>
      </c>
      <c r="H1170" s="112">
        <v>0.42</v>
      </c>
      <c r="I1170" s="19">
        <f t="shared" si="691"/>
        <v>0</v>
      </c>
      <c r="J1170" s="8">
        <f t="shared" si="692"/>
        <v>0.42120638270785332</v>
      </c>
      <c r="K1170" s="8">
        <f t="shared" si="693"/>
        <v>0.27079361729214663</v>
      </c>
      <c r="L1170" s="8">
        <f t="shared" si="694"/>
        <v>0.34599999999999997</v>
      </c>
      <c r="M1170" s="19">
        <f t="shared" si="695"/>
        <v>0.55545166433311233</v>
      </c>
      <c r="N1170" s="19">
        <f t="shared" si="696"/>
        <v>0.13127079555210328</v>
      </c>
      <c r="O1170" s="19">
        <f t="shared" si="697"/>
        <v>3.0316278098450541E-2</v>
      </c>
      <c r="P1170" s="19">
        <f t="shared" si="698"/>
        <v>-1.2377231316560482E-2</v>
      </c>
      <c r="Q1170" s="214"/>
      <c r="R1170" s="305"/>
      <c r="S1170" s="215"/>
      <c r="T1170" t="str">
        <f t="shared" si="699"/>
        <v/>
      </c>
      <c r="U1170" t="str">
        <f t="shared" si="700"/>
        <v/>
      </c>
      <c r="V1170" t="str">
        <f t="shared" si="701"/>
        <v/>
      </c>
      <c r="W1170" t="str">
        <f t="shared" si="702"/>
        <v/>
      </c>
      <c r="X1170" s="10"/>
      <c r="Y1170" s="219">
        <f t="shared" si="720"/>
        <v>8.351648351648349E-3</v>
      </c>
      <c r="Z1170" s="78">
        <f t="shared" si="722"/>
        <v>0.37403564840751669</v>
      </c>
      <c r="AA1170" s="78">
        <f t="shared" si="706"/>
        <v>0.35155167929939385</v>
      </c>
      <c r="AB1170" s="74">
        <f t="shared" si="713"/>
        <v>1169</v>
      </c>
      <c r="AC1170" s="80">
        <f t="shared" ref="AC1170:AC1233" si="724">AD1170-AE1170</f>
        <v>1.0876665186143122E-2</v>
      </c>
      <c r="AD1170" s="79">
        <f t="shared" si="705"/>
        <v>2.2483969108122837E-2</v>
      </c>
      <c r="AE1170" s="81">
        <f t="shared" ref="AE1170:AE1233" si="725">AE1169+(0.2*(AD1170-AE1169))</f>
        <v>1.1607303921979714E-2</v>
      </c>
      <c r="AF1170" s="19">
        <f t="shared" si="708"/>
        <v>6.3956369524193604E-2</v>
      </c>
      <c r="AG1170" s="93">
        <f t="shared" si="707"/>
        <v>1.6629491395324623E-2</v>
      </c>
      <c r="AH1170" s="91">
        <f t="shared" si="709"/>
        <v>8.6037546745262254E-4</v>
      </c>
      <c r="AI1170" s="96">
        <f t="shared" si="710"/>
        <v>1160.2254822148166</v>
      </c>
      <c r="AJ1170" s="5">
        <f t="shared" si="714"/>
        <v>0</v>
      </c>
      <c r="AK1170" s="5">
        <f t="shared" si="717"/>
        <v>0</v>
      </c>
      <c r="AL1170" s="5">
        <f t="shared" si="719"/>
        <v>0</v>
      </c>
      <c r="AM1170" s="95">
        <f t="shared" si="687"/>
        <v>1.0714285714285713E-2</v>
      </c>
      <c r="AN1170" s="95">
        <f t="shared" si="688"/>
        <v>-3.5714285714285704E-3</v>
      </c>
      <c r="AO1170" s="78">
        <f t="shared" si="689"/>
        <v>3.0000000000000004</v>
      </c>
      <c r="AP1170" s="8">
        <f t="shared" si="690"/>
        <v>75</v>
      </c>
      <c r="AQ1170" s="8">
        <f t="shared" si="723"/>
        <v>64.285714285714278</v>
      </c>
      <c r="AR1170" s="8">
        <f t="shared" si="712"/>
        <v>1</v>
      </c>
      <c r="AS1170" s="114">
        <f t="shared" si="718"/>
        <v>19300</v>
      </c>
      <c r="AT1170" s="103">
        <f t="shared" si="703"/>
        <v>0.49867182947138949</v>
      </c>
      <c r="AU1170" s="5">
        <f t="shared" si="715"/>
        <v>0.42</v>
      </c>
      <c r="AW1170" s="210">
        <f t="shared" si="716"/>
        <v>0.10526315789473679</v>
      </c>
      <c r="AX1170" s="276">
        <f t="shared" si="721"/>
        <v>3.0921510541885276E-2</v>
      </c>
      <c r="AY1170" s="19">
        <f t="shared" si="704"/>
        <v>0.49005293006151285</v>
      </c>
    </row>
    <row r="1171" spans="1:51">
      <c r="A1171" s="4">
        <v>40031</v>
      </c>
      <c r="B1171" s="9">
        <f t="shared" si="711"/>
        <v>40031</v>
      </c>
      <c r="C1171" s="5">
        <v>0.41</v>
      </c>
      <c r="D1171" s="5">
        <v>0.41</v>
      </c>
      <c r="E1171" s="5">
        <v>0.39</v>
      </c>
      <c r="F1171" s="5">
        <v>0.4</v>
      </c>
      <c r="G1171" s="6">
        <v>126300</v>
      </c>
      <c r="H1171" s="112">
        <v>0.4</v>
      </c>
      <c r="I1171" s="19">
        <f t="shared" si="691"/>
        <v>-4.7619047619047533E-2</v>
      </c>
      <c r="J1171" s="8">
        <f t="shared" si="692"/>
        <v>0.42771743691090214</v>
      </c>
      <c r="K1171" s="8">
        <f t="shared" si="693"/>
        <v>0.27228256308909782</v>
      </c>
      <c r="L1171" s="8">
        <f t="shared" si="694"/>
        <v>0.35</v>
      </c>
      <c r="M1171" s="19">
        <f t="shared" si="695"/>
        <v>0.570858714044579</v>
      </c>
      <c r="N1171" s="19">
        <f t="shared" si="696"/>
        <v>2.7737876580070594E-2</v>
      </c>
      <c r="O1171" s="19">
        <f t="shared" si="697"/>
        <v>1.5458109065656898E-2</v>
      </c>
      <c r="P1171" s="19">
        <f t="shared" si="698"/>
        <v>5.4984523337004527E-3</v>
      </c>
      <c r="Q1171" s="214"/>
      <c r="R1171" s="305"/>
      <c r="S1171" s="215"/>
      <c r="T1171" t="str">
        <f t="shared" si="699"/>
        <v/>
      </c>
      <c r="U1171" t="str">
        <f t="shared" si="700"/>
        <v/>
      </c>
      <c r="V1171" t="str">
        <f t="shared" si="701"/>
        <v/>
      </c>
      <c r="W1171" t="str">
        <f t="shared" si="702"/>
        <v/>
      </c>
      <c r="X1171" s="10"/>
      <c r="Y1171" s="219">
        <f t="shared" si="720"/>
        <v>8.4395604395604389E-3</v>
      </c>
      <c r="Z1171" s="78">
        <f t="shared" si="722"/>
        <v>0.37803415855275913</v>
      </c>
      <c r="AA1171" s="78">
        <f t="shared" si="706"/>
        <v>0.35513685503123871</v>
      </c>
      <c r="AB1171" s="74">
        <f t="shared" si="713"/>
        <v>1170</v>
      </c>
      <c r="AC1171" s="80">
        <f t="shared" si="724"/>
        <v>9.0319996796325627E-3</v>
      </c>
      <c r="AD1171" s="79">
        <f t="shared" si="705"/>
        <v>2.2897303521520418E-2</v>
      </c>
      <c r="AE1171" s="81">
        <f t="shared" si="725"/>
        <v>1.3865303841887855E-2</v>
      </c>
      <c r="AF1171" s="19">
        <f t="shared" si="708"/>
        <v>6.4474591124895536E-2</v>
      </c>
      <c r="AG1171" s="93">
        <f t="shared" si="707"/>
        <v>-0.16959844538201513</v>
      </c>
      <c r="AH1171" s="91">
        <f t="shared" si="709"/>
        <v>9.2687564980505261E-4</v>
      </c>
      <c r="AI1171" s="96">
        <f t="shared" si="710"/>
        <v>1160.6791219115394</v>
      </c>
      <c r="AJ1171" s="5">
        <f t="shared" si="714"/>
        <v>-1.9999999999999962E-2</v>
      </c>
      <c r="AK1171" s="5">
        <f t="shared" si="717"/>
        <v>0</v>
      </c>
      <c r="AL1171" s="5">
        <f t="shared" si="719"/>
        <v>-1.9999999999999962E-2</v>
      </c>
      <c r="AM1171" s="95">
        <f t="shared" ref="AM1171:AM1234" si="726">(AVERAGE(AK1158:AK1171))</f>
        <v>1.0714285714285713E-2</v>
      </c>
      <c r="AN1171" s="95">
        <f t="shared" ref="AN1171:AN1234" si="727">(AVERAGE(AL1158:AL1171))</f>
        <v>-4.9999999999999966E-3</v>
      </c>
      <c r="AO1171" s="78">
        <f t="shared" ref="AO1171:AO1234" si="728">ABS(AM1171/AN1171)</f>
        <v>2.1428571428571441</v>
      </c>
      <c r="AP1171" s="8">
        <f t="shared" ref="AP1171:AP1234" si="729">IF(AN1171=0,100,100-(100/(1+AO1171)))</f>
        <v>68.181818181818187</v>
      </c>
      <c r="AQ1171" s="8">
        <f t="shared" si="723"/>
        <v>63.157894736842117</v>
      </c>
      <c r="AR1171" s="8">
        <f t="shared" si="712"/>
        <v>2.7755575615628965E-15</v>
      </c>
      <c r="AS1171" s="114">
        <f t="shared" si="718"/>
        <v>3.5055292002539385E-10</v>
      </c>
      <c r="AT1171" s="103">
        <f t="shared" si="703"/>
        <v>0.55034545701212367</v>
      </c>
      <c r="AU1171" s="5">
        <f t="shared" si="715"/>
        <v>0.4</v>
      </c>
      <c r="AW1171" s="210">
        <f t="shared" si="716"/>
        <v>5.1282051282051183E-2</v>
      </c>
      <c r="AX1171" s="276">
        <f t="shared" si="721"/>
        <v>3.9518257986682917E-2</v>
      </c>
      <c r="AY1171" s="19">
        <f t="shared" si="704"/>
        <v>0.27801835337742525</v>
      </c>
    </row>
    <row r="1172" spans="1:51">
      <c r="A1172" s="4">
        <v>40032</v>
      </c>
      <c r="B1172" s="9">
        <f t="shared" si="711"/>
        <v>40032</v>
      </c>
      <c r="C1172" s="5">
        <v>0.4</v>
      </c>
      <c r="D1172" s="5">
        <v>0.4</v>
      </c>
      <c r="E1172" s="5">
        <v>0.4</v>
      </c>
      <c r="F1172" s="5">
        <v>0.4</v>
      </c>
      <c r="G1172" s="6">
        <v>24400</v>
      </c>
      <c r="H1172" s="112">
        <v>0.4</v>
      </c>
      <c r="I1172" s="19">
        <f t="shared" si="691"/>
        <v>0</v>
      </c>
      <c r="J1172" s="8">
        <f t="shared" si="692"/>
        <v>0.43334733769950973</v>
      </c>
      <c r="K1172" s="8">
        <f t="shared" si="693"/>
        <v>0.27465266230049035</v>
      </c>
      <c r="L1172" s="8">
        <f t="shared" si="694"/>
        <v>0.35400000000000004</v>
      </c>
      <c r="M1172" s="19">
        <f t="shared" si="695"/>
        <v>0.57780133667663358</v>
      </c>
      <c r="N1172" s="19">
        <f t="shared" si="696"/>
        <v>1.2161717884387814E-2</v>
      </c>
      <c r="O1172" s="19">
        <f t="shared" si="697"/>
        <v>1.3162663718524887E-2</v>
      </c>
      <c r="P1172" s="19">
        <f t="shared" si="698"/>
        <v>8.7045574439409551E-3</v>
      </c>
      <c r="Q1172" s="214"/>
      <c r="R1172" s="305"/>
      <c r="S1172" s="215"/>
      <c r="T1172" t="str">
        <f t="shared" si="699"/>
        <v/>
      </c>
      <c r="U1172" t="str">
        <f t="shared" si="700"/>
        <v/>
      </c>
      <c r="V1172" t="str">
        <f t="shared" si="701"/>
        <v/>
      </c>
      <c r="W1172" t="str">
        <f t="shared" si="702"/>
        <v/>
      </c>
      <c r="X1172" s="10"/>
      <c r="Y1172" s="219">
        <f t="shared" si="720"/>
        <v>8.5054945054945045E-3</v>
      </c>
      <c r="Z1172" s="78">
        <f t="shared" si="722"/>
        <v>0.38141689813563423</v>
      </c>
      <c r="AA1172" s="78">
        <f t="shared" si="706"/>
        <v>0.35845672775892706</v>
      </c>
      <c r="AB1172" s="74">
        <f t="shared" si="713"/>
        <v>1171</v>
      </c>
      <c r="AC1172" s="80">
        <f t="shared" si="724"/>
        <v>7.2758932278554483E-3</v>
      </c>
      <c r="AD1172" s="79">
        <f t="shared" si="705"/>
        <v>2.2960170376707167E-2</v>
      </c>
      <c r="AE1172" s="81">
        <f t="shared" si="725"/>
        <v>1.5684277148851719E-2</v>
      </c>
      <c r="AF1172" s="19">
        <f t="shared" si="708"/>
        <v>6.4052837061405563E-2</v>
      </c>
      <c r="AG1172" s="93">
        <f t="shared" si="707"/>
        <v>-0.19443163353262605</v>
      </c>
      <c r="AH1172" s="91">
        <f t="shared" si="709"/>
        <v>9.1670812646709821E-4</v>
      </c>
      <c r="AI1172" s="96">
        <f t="shared" si="710"/>
        <v>1161.2441208399705</v>
      </c>
      <c r="AJ1172" s="5">
        <f t="shared" si="714"/>
        <v>0</v>
      </c>
      <c r="AK1172" s="5">
        <f t="shared" si="717"/>
        <v>0</v>
      </c>
      <c r="AL1172" s="5">
        <f t="shared" si="719"/>
        <v>0</v>
      </c>
      <c r="AM1172" s="95">
        <f t="shared" si="726"/>
        <v>9.9999999999999967E-3</v>
      </c>
      <c r="AN1172" s="95">
        <f t="shared" si="727"/>
        <v>-4.9999999999999966E-3</v>
      </c>
      <c r="AO1172" s="78">
        <f t="shared" si="728"/>
        <v>2.0000000000000009</v>
      </c>
      <c r="AP1172" s="8">
        <f t="shared" si="729"/>
        <v>66.666666666666686</v>
      </c>
      <c r="AQ1172" s="8">
        <f t="shared" si="723"/>
        <v>66.666666666666686</v>
      </c>
      <c r="AR1172" s="8">
        <f t="shared" si="712"/>
        <v>0</v>
      </c>
      <c r="AS1172" s="114">
        <f t="shared" si="718"/>
        <v>0</v>
      </c>
      <c r="AT1172" s="103">
        <f t="shared" si="703"/>
        <v>0.54672583676599962</v>
      </c>
      <c r="AU1172" s="5">
        <f t="shared" si="715"/>
        <v>0.4</v>
      </c>
      <c r="AW1172" s="210">
        <f t="shared" si="716"/>
        <v>0</v>
      </c>
      <c r="AX1172" s="276">
        <f t="shared" si="721"/>
        <v>4.6069066848039138E-2</v>
      </c>
      <c r="AY1172" s="19">
        <f t="shared" si="704"/>
        <v>0.16576664041121825</v>
      </c>
    </row>
    <row r="1173" spans="1:51">
      <c r="A1173" s="4">
        <v>40035</v>
      </c>
      <c r="B1173" s="9">
        <f t="shared" si="711"/>
        <v>40035</v>
      </c>
      <c r="C1173" s="5">
        <v>0.4</v>
      </c>
      <c r="D1173" s="5">
        <v>0.41</v>
      </c>
      <c r="E1173" s="5">
        <v>0.4</v>
      </c>
      <c r="F1173" s="5">
        <v>0.41</v>
      </c>
      <c r="G1173" s="6">
        <v>2103000</v>
      </c>
      <c r="H1173" s="112">
        <v>0.41</v>
      </c>
      <c r="I1173" s="19">
        <f t="shared" si="691"/>
        <v>2.4999999999999883E-2</v>
      </c>
      <c r="J1173" s="8">
        <f t="shared" si="692"/>
        <v>0.43980805618141361</v>
      </c>
      <c r="K1173" s="8">
        <f t="shared" si="693"/>
        <v>0.27719194381858647</v>
      </c>
      <c r="L1173" s="8">
        <f t="shared" si="694"/>
        <v>0.35850000000000004</v>
      </c>
      <c r="M1173" s="19">
        <f t="shared" si="695"/>
        <v>0.58665526177504757</v>
      </c>
      <c r="N1173" s="19">
        <f t="shared" si="696"/>
        <v>1.5323476316859199E-2</v>
      </c>
      <c r="O1173" s="19">
        <f t="shared" si="697"/>
        <v>1.4908868521499611E-2</v>
      </c>
      <c r="P1173" s="19">
        <f t="shared" si="698"/>
        <v>9.2454283778904862E-3</v>
      </c>
      <c r="Q1173" s="214"/>
      <c r="R1173" s="305"/>
      <c r="S1173" s="215"/>
      <c r="T1173" t="str">
        <f t="shared" si="699"/>
        <v/>
      </c>
      <c r="U1173" t="str">
        <f t="shared" si="700"/>
        <v/>
      </c>
      <c r="V1173" t="str">
        <f t="shared" si="701"/>
        <v/>
      </c>
      <c r="W1173" t="str">
        <f t="shared" si="702"/>
        <v/>
      </c>
      <c r="X1173" s="10"/>
      <c r="Y1173" s="219">
        <f t="shared" si="720"/>
        <v>8.5494505494505494E-3</v>
      </c>
      <c r="Z1173" s="78">
        <f t="shared" si="722"/>
        <v>0.38581869582274653</v>
      </c>
      <c r="AA1173" s="78">
        <f t="shared" si="706"/>
        <v>0.36227092990476645</v>
      </c>
      <c r="AB1173" s="74">
        <f t="shared" si="713"/>
        <v>1172</v>
      </c>
      <c r="AC1173" s="80">
        <f t="shared" si="724"/>
        <v>6.2907910153026866E-3</v>
      </c>
      <c r="AD1173" s="79">
        <f t="shared" si="705"/>
        <v>2.3547765917980079E-2</v>
      </c>
      <c r="AE1173" s="81">
        <f t="shared" si="725"/>
        <v>1.7256974902677392E-2</v>
      </c>
      <c r="AF1173" s="19">
        <f t="shared" si="708"/>
        <v>6.500042916545995E-2</v>
      </c>
      <c r="AG1173" s="93">
        <f t="shared" si="707"/>
        <v>-0.13539261527111746</v>
      </c>
      <c r="AH1173" s="91">
        <f t="shared" si="709"/>
        <v>8.5552886990887284E-4</v>
      </c>
      <c r="AI1173" s="96">
        <f t="shared" si="710"/>
        <v>1161.9503809478047</v>
      </c>
      <c r="AJ1173" s="5">
        <f t="shared" si="714"/>
        <v>9.9999999999999534E-3</v>
      </c>
      <c r="AK1173" s="5">
        <f t="shared" si="717"/>
        <v>9.9999999999999534E-3</v>
      </c>
      <c r="AL1173" s="5">
        <f t="shared" si="719"/>
        <v>0</v>
      </c>
      <c r="AM1173" s="95">
        <f t="shared" si="726"/>
        <v>1.0714285714285707E-2</v>
      </c>
      <c r="AN1173" s="95">
        <f t="shared" si="727"/>
        <v>-4.9999999999999966E-3</v>
      </c>
      <c r="AO1173" s="78">
        <f t="shared" si="728"/>
        <v>2.1428571428571428</v>
      </c>
      <c r="AP1173" s="8">
        <f t="shared" si="729"/>
        <v>68.181818181818187</v>
      </c>
      <c r="AQ1173" s="8">
        <f t="shared" si="723"/>
        <v>63.15789473684211</v>
      </c>
      <c r="AR1173" s="8">
        <f t="shared" si="712"/>
        <v>1</v>
      </c>
      <c r="AS1173" s="114">
        <f t="shared" si="718"/>
        <v>2103000</v>
      </c>
      <c r="AT1173" s="103">
        <f t="shared" si="703"/>
        <v>0.71071206829950306</v>
      </c>
      <c r="AU1173" s="5">
        <f t="shared" si="715"/>
        <v>0.41</v>
      </c>
      <c r="AW1173" s="210">
        <f t="shared" si="716"/>
        <v>2.4999999999999883E-2</v>
      </c>
      <c r="AX1173" s="276">
        <f t="shared" si="721"/>
        <v>5.0504331990110604E-2</v>
      </c>
      <c r="AY1173" s="19">
        <f t="shared" si="704"/>
        <v>9.6274256144614032E-2</v>
      </c>
    </row>
    <row r="1174" spans="1:51">
      <c r="A1174" s="4">
        <v>40036</v>
      </c>
      <c r="B1174" s="9">
        <f t="shared" si="711"/>
        <v>40036</v>
      </c>
      <c r="C1174" s="5">
        <v>0.41</v>
      </c>
      <c r="D1174" s="5">
        <v>0.41</v>
      </c>
      <c r="E1174" s="5">
        <v>0.38</v>
      </c>
      <c r="F1174" s="5">
        <v>0.4</v>
      </c>
      <c r="G1174" s="6">
        <v>173500</v>
      </c>
      <c r="H1174" s="112">
        <v>0.4</v>
      </c>
      <c r="I1174" s="19">
        <f t="shared" ref="I1174:I1237" si="730">IF(A1175&gt;A1174,(H1174-H1173)/H1173, (H1174-H1175)/H1175)</f>
        <v>-2.4390243902438911E-2</v>
      </c>
      <c r="J1174" s="8">
        <f t="shared" ref="J1174:J1237" si="731">(L1174)+2*STDEVPA(H1155:H1174)</f>
        <v>0.44412186067059078</v>
      </c>
      <c r="K1174" s="8">
        <f t="shared" ref="K1174:K1237" si="732">(L1174)-(2*STDEVPA(H1155:H1174))</f>
        <v>0.2798781393294093</v>
      </c>
      <c r="L1174" s="8">
        <f t="shared" ref="L1174:L1237" si="733">AVERAGE(H1155:H1174)</f>
        <v>0.36200000000000004</v>
      </c>
      <c r="M1174" s="19">
        <f t="shared" ref="M1174:M1237" si="734">(J1174-K1174)/K1174</f>
        <v>0.58684012168549859</v>
      </c>
      <c r="N1174" s="19">
        <f t="shared" ref="N1174:N1237" si="735">IF(A1175&gt;A1174,(M1174-M1173)/M1173, (M1174-M1175)/M1175)</f>
        <v>3.1510824584049144E-4</v>
      </c>
      <c r="O1174" s="19">
        <f t="shared" ref="O1174:O1237" si="736">IF(A1175&gt;A1174,(J1174-J1173)/J1173, (J1174-J1175)/J1175)</f>
        <v>9.8083798796941585E-3</v>
      </c>
      <c r="P1174" s="19">
        <f t="shared" ref="P1174:P1237" si="737">IF(A1175&gt;A1174,(K1174-K1173)/K1173, (K1174-K1175)/K1175)</f>
        <v>9.6907416349043037E-3</v>
      </c>
      <c r="Q1174" s="214"/>
      <c r="R1174" s="305"/>
      <c r="S1174" s="215"/>
      <c r="T1174" t="str">
        <f t="shared" ref="T1174:T1237" si="738">IF(C1174&gt;$J1174,"BrokeBandUpper", IF(C1174&lt;$K1174,"BrokeBandLower", ""))</f>
        <v/>
      </c>
      <c r="U1174" t="str">
        <f t="shared" ref="U1174:U1237" si="739">IF(D1174&gt;$J1174,"BrokeBandUpper", IF(D1174&lt;$K1174,"BrokeBandLower", ""))</f>
        <v/>
      </c>
      <c r="V1174" t="str">
        <f t="shared" ref="V1174:V1237" si="740">IF(E1174&gt;$J1174,"BrokeBandUpper", IF(E1174&lt;$K1174,"BrokeBandLower", ""))</f>
        <v/>
      </c>
      <c r="W1174" t="str">
        <f t="shared" ref="W1174:W1237" si="741">IF(F1174&gt;$J1174,"BrokeBandUpper", IF(F1174&lt;$K1174,"BrokeBandLower", ""))</f>
        <v/>
      </c>
      <c r="X1174" s="10"/>
      <c r="Y1174" s="219">
        <f t="shared" si="720"/>
        <v>7.9560439560439553E-3</v>
      </c>
      <c r="Z1174" s="78">
        <f t="shared" si="722"/>
        <v>0.38800261666604358</v>
      </c>
      <c r="AA1174" s="78">
        <f t="shared" si="706"/>
        <v>0.36506288109181373</v>
      </c>
      <c r="AB1174" s="74">
        <f t="shared" si="713"/>
        <v>1173</v>
      </c>
      <c r="AC1174" s="80">
        <f t="shared" si="724"/>
        <v>4.5462085372419622E-3</v>
      </c>
      <c r="AD1174" s="79">
        <f t="shared" si="705"/>
        <v>2.2939735574229847E-2</v>
      </c>
      <c r="AE1174" s="81">
        <f t="shared" si="725"/>
        <v>1.8393527036987885E-2</v>
      </c>
      <c r="AF1174" s="19">
        <f t="shared" si="708"/>
        <v>6.2837765114937771E-2</v>
      </c>
      <c r="AG1174" s="93">
        <f t="shared" si="707"/>
        <v>-0.27732322911648694</v>
      </c>
      <c r="AH1174" s="91">
        <f t="shared" si="709"/>
        <v>7.2284666633657757E-4</v>
      </c>
      <c r="AI1174" s="96">
        <f t="shared" si="710"/>
        <v>1163.0277445213835</v>
      </c>
      <c r="AJ1174" s="5">
        <f t="shared" si="714"/>
        <v>-9.9999999999999534E-3</v>
      </c>
      <c r="AK1174" s="5">
        <f t="shared" si="717"/>
        <v>0</v>
      </c>
      <c r="AL1174" s="5">
        <f t="shared" si="719"/>
        <v>-9.9999999999999534E-3</v>
      </c>
      <c r="AM1174" s="95">
        <f t="shared" si="726"/>
        <v>1.0714285714285707E-2</v>
      </c>
      <c r="AN1174" s="95">
        <f t="shared" si="727"/>
        <v>-5.7142857142857073E-3</v>
      </c>
      <c r="AO1174" s="78">
        <f t="shared" si="728"/>
        <v>1.8750000000000011</v>
      </c>
      <c r="AP1174" s="8">
        <f t="shared" si="729"/>
        <v>65.217391304347842</v>
      </c>
      <c r="AQ1174" s="8">
        <f t="shared" si="723"/>
        <v>65.217391304347842</v>
      </c>
      <c r="AR1174" s="8">
        <f t="shared" si="712"/>
        <v>0.33333333333333581</v>
      </c>
      <c r="AS1174" s="114">
        <f t="shared" si="718"/>
        <v>57833.333333333765</v>
      </c>
      <c r="AT1174" s="103">
        <f t="shared" si="703"/>
        <v>0.71060040628842369</v>
      </c>
      <c r="AU1174" s="5">
        <f t="shared" si="715"/>
        <v>0.4</v>
      </c>
      <c r="AW1174" s="210">
        <f t="shared" si="716"/>
        <v>7.8947368421052558E-2</v>
      </c>
      <c r="AX1174" s="276">
        <f t="shared" si="721"/>
        <v>5.2417641205287968E-2</v>
      </c>
      <c r="AY1174" s="19">
        <f t="shared" si="704"/>
        <v>3.7884061421741298E-2</v>
      </c>
    </row>
    <row r="1175" spans="1:51">
      <c r="A1175" s="4">
        <v>40037</v>
      </c>
      <c r="B1175" s="9">
        <f t="shared" si="711"/>
        <v>40037</v>
      </c>
      <c r="C1175" s="5">
        <v>0.38</v>
      </c>
      <c r="D1175" s="5">
        <v>0.4</v>
      </c>
      <c r="E1175" s="5">
        <v>0.38</v>
      </c>
      <c r="F1175" s="5">
        <v>0.38</v>
      </c>
      <c r="G1175" s="6">
        <v>0</v>
      </c>
      <c r="H1175" s="112">
        <v>0.38</v>
      </c>
      <c r="I1175" s="19">
        <f t="shared" si="730"/>
        <v>-5.0000000000000044E-2</v>
      </c>
      <c r="J1175" s="8">
        <f t="shared" si="731"/>
        <v>0.44561103500757415</v>
      </c>
      <c r="K1175" s="8">
        <f t="shared" si="732"/>
        <v>0.28338896499242594</v>
      </c>
      <c r="L1175" s="8">
        <f t="shared" si="733"/>
        <v>0.36450000000000005</v>
      </c>
      <c r="M1175" s="19">
        <f t="shared" si="734"/>
        <v>0.57243608627980236</v>
      </c>
      <c r="N1175" s="19">
        <f t="shared" si="735"/>
        <v>-2.4545076032507024E-2</v>
      </c>
      <c r="O1175" s="19">
        <f t="shared" si="736"/>
        <v>3.3530759659856097E-3</v>
      </c>
      <c r="P1175" s="19">
        <f t="shared" si="737"/>
        <v>1.2544122493555977E-2</v>
      </c>
      <c r="Q1175" s="214"/>
      <c r="R1175" s="305"/>
      <c r="S1175" s="215"/>
      <c r="T1175" t="str">
        <f t="shared" si="738"/>
        <v/>
      </c>
      <c r="U1175" t="str">
        <f t="shared" si="739"/>
        <v/>
      </c>
      <c r="V1175" t="str">
        <f t="shared" si="740"/>
        <v/>
      </c>
      <c r="W1175" t="str">
        <f t="shared" si="741"/>
        <v/>
      </c>
      <c r="X1175" s="10"/>
      <c r="Y1175" s="219">
        <f t="shared" si="720"/>
        <v>6.1538461538461547E-3</v>
      </c>
      <c r="Z1175" s="78">
        <f t="shared" si="722"/>
        <v>0.38677021369947284</v>
      </c>
      <c r="AA1175" s="78">
        <f t="shared" si="706"/>
        <v>0.36616822789101949</v>
      </c>
      <c r="AB1175" s="74">
        <f t="shared" si="713"/>
        <v>1174</v>
      </c>
      <c r="AC1175" s="80">
        <f t="shared" si="724"/>
        <v>1.7667670171723701E-3</v>
      </c>
      <c r="AD1175" s="79">
        <f t="shared" si="705"/>
        <v>2.0601985808453349E-2</v>
      </c>
      <c r="AE1175" s="81">
        <f t="shared" si="725"/>
        <v>1.8835218791280979E-2</v>
      </c>
      <c r="AF1175" s="19">
        <f t="shared" si="708"/>
        <v>5.62637177100603E-2</v>
      </c>
      <c r="AG1175" s="93">
        <f t="shared" si="707"/>
        <v>-0.61137572051540545</v>
      </c>
      <c r="AH1175" s="91">
        <f t="shared" si="709"/>
        <v>4.7329975145454708E-4</v>
      </c>
      <c r="AI1175" s="96">
        <f t="shared" si="710"/>
        <v>1164.9649837118322</v>
      </c>
      <c r="AJ1175" s="5">
        <f t="shared" si="714"/>
        <v>-2.0000000000000018E-2</v>
      </c>
      <c r="AK1175" s="5">
        <f t="shared" si="717"/>
        <v>0</v>
      </c>
      <c r="AL1175" s="5">
        <f t="shared" si="719"/>
        <v>-2.0000000000000018E-2</v>
      </c>
      <c r="AM1175" s="95">
        <f t="shared" si="726"/>
        <v>1.0714285714285707E-2</v>
      </c>
      <c r="AN1175" s="95">
        <f t="shared" si="727"/>
        <v>-6.4285714285714224E-3</v>
      </c>
      <c r="AO1175" s="78">
        <f t="shared" si="728"/>
        <v>1.6666666666666672</v>
      </c>
      <c r="AP1175" s="8">
        <f t="shared" si="729"/>
        <v>62.500000000000007</v>
      </c>
      <c r="AQ1175" s="8">
        <f t="shared" si="723"/>
        <v>62.500000000000007</v>
      </c>
      <c r="AR1175" s="8">
        <f t="shared" si="712"/>
        <v>-1</v>
      </c>
      <c r="AS1175" s="114">
        <f t="shared" si="718"/>
        <v>0</v>
      </c>
      <c r="AT1175" s="103">
        <f t="shared" si="703"/>
        <v>0.69430774326312772</v>
      </c>
      <c r="AU1175" s="5">
        <f t="shared" si="715"/>
        <v>0.38</v>
      </c>
      <c r="AW1175" s="210">
        <f t="shared" si="716"/>
        <v>5.2631578947368467E-2</v>
      </c>
      <c r="AX1175" s="276">
        <f t="shared" si="721"/>
        <v>5.1672040449766109E-2</v>
      </c>
      <c r="AY1175" s="19">
        <f t="shared" si="704"/>
        <v>-1.4224233261504375E-2</v>
      </c>
    </row>
    <row r="1176" spans="1:51">
      <c r="A1176" s="4">
        <v>40038</v>
      </c>
      <c r="B1176" s="9">
        <f t="shared" si="711"/>
        <v>40038</v>
      </c>
      <c r="C1176" s="5">
        <v>0.4</v>
      </c>
      <c r="D1176" s="5">
        <v>0.42</v>
      </c>
      <c r="E1176" s="5">
        <v>0.39</v>
      </c>
      <c r="F1176" s="5">
        <v>0.4</v>
      </c>
      <c r="G1176" s="6">
        <v>112600</v>
      </c>
      <c r="H1176" s="112">
        <v>0.4</v>
      </c>
      <c r="I1176" s="19">
        <f t="shared" si="730"/>
        <v>5.2631578947368467E-2</v>
      </c>
      <c r="J1176" s="8">
        <f t="shared" si="731"/>
        <v>0.44831854421122891</v>
      </c>
      <c r="K1176" s="8">
        <f t="shared" si="732"/>
        <v>0.28868145578877119</v>
      </c>
      <c r="L1176" s="8">
        <f t="shared" si="733"/>
        <v>0.36850000000000005</v>
      </c>
      <c r="M1176" s="19">
        <f t="shared" si="734"/>
        <v>0.55298698694128967</v>
      </c>
      <c r="N1176" s="19">
        <f t="shared" si="735"/>
        <v>-3.3976018990888909E-2</v>
      </c>
      <c r="O1176" s="19">
        <f t="shared" si="736"/>
        <v>6.0759473867354665E-3</v>
      </c>
      <c r="P1176" s="19">
        <f t="shared" si="737"/>
        <v>1.8675712360524347E-2</v>
      </c>
      <c r="Q1176" s="214"/>
      <c r="R1176" s="305"/>
      <c r="S1176" s="215"/>
      <c r="T1176" t="str">
        <f t="shared" si="738"/>
        <v/>
      </c>
      <c r="U1176" t="str">
        <f t="shared" si="739"/>
        <v/>
      </c>
      <c r="V1176" t="str">
        <f t="shared" si="740"/>
        <v/>
      </c>
      <c r="W1176" t="str">
        <f t="shared" si="741"/>
        <v/>
      </c>
      <c r="X1176" s="10"/>
      <c r="Y1176" s="219">
        <f t="shared" si="720"/>
        <v>4.9890109890109897E-3</v>
      </c>
      <c r="Z1176" s="78">
        <f t="shared" si="722"/>
        <v>0.38880760078975402</v>
      </c>
      <c r="AA1176" s="78">
        <f t="shared" si="706"/>
        <v>0.36867177902708403</v>
      </c>
      <c r="AB1176" s="74">
        <f t="shared" si="713"/>
        <v>1175</v>
      </c>
      <c r="AC1176" s="80">
        <f t="shared" si="724"/>
        <v>1.0404823771112022E-3</v>
      </c>
      <c r="AD1176" s="79">
        <f t="shared" si="705"/>
        <v>2.0135821762669981E-2</v>
      </c>
      <c r="AE1176" s="81">
        <f t="shared" si="725"/>
        <v>1.9095339385558779E-2</v>
      </c>
      <c r="AF1176" s="19">
        <f t="shared" si="708"/>
        <v>5.4617203995944386E-2</v>
      </c>
      <c r="AG1176" s="93">
        <f t="shared" si="707"/>
        <v>-0.41108116293881991</v>
      </c>
      <c r="AH1176" s="91">
        <f t="shared" si="709"/>
        <v>2.0330986396906734E-4</v>
      </c>
      <c r="AI1176" s="96">
        <f t="shared" si="710"/>
        <v>1167.3422582672431</v>
      </c>
      <c r="AJ1176" s="5">
        <f t="shared" si="714"/>
        <v>2.0000000000000018E-2</v>
      </c>
      <c r="AK1176" s="5">
        <f t="shared" si="717"/>
        <v>2.0000000000000018E-2</v>
      </c>
      <c r="AL1176" s="5">
        <f t="shared" si="719"/>
        <v>0</v>
      </c>
      <c r="AM1176" s="95">
        <f t="shared" si="726"/>
        <v>1.1428571428571423E-2</v>
      </c>
      <c r="AN1176" s="95">
        <f t="shared" si="727"/>
        <v>-6.4285714285714224E-3</v>
      </c>
      <c r="AO1176" s="78">
        <f t="shared" si="728"/>
        <v>1.7777777777777786</v>
      </c>
      <c r="AP1176" s="8">
        <f t="shared" si="729"/>
        <v>64</v>
      </c>
      <c r="AQ1176" s="8">
        <f t="shared" si="723"/>
        <v>64</v>
      </c>
      <c r="AR1176" s="8">
        <f t="shared" si="712"/>
        <v>-0.33333333333333209</v>
      </c>
      <c r="AS1176" s="114">
        <f t="shared" si="718"/>
        <v>-37533.33333333319</v>
      </c>
      <c r="AT1176" s="103">
        <f t="shared" ref="AT1176:AT1239" si="742">SUM(AS1157:AS1176)/SUM(G1157:G1176)</f>
        <v>0.71741819473502633</v>
      </c>
      <c r="AU1176" s="5">
        <f t="shared" si="715"/>
        <v>0.4</v>
      </c>
      <c r="AW1176" s="210">
        <f t="shared" si="716"/>
        <v>7.6923076923076844E-2</v>
      </c>
      <c r="AX1176" s="276">
        <f t="shared" si="721"/>
        <v>4.8173495445850659E-2</v>
      </c>
      <c r="AY1176" s="19">
        <f t="shared" ref="AY1176:AY1239" si="743">IF((AX1176&gt;AX1175),ABS(AX1176-AX1175)/ABS(AX1175),-1*ABS(AX1176-AX1175)/ABS(AX1175))</f>
        <v>-6.7706732179787302E-2</v>
      </c>
    </row>
    <row r="1177" spans="1:51">
      <c r="A1177" s="4">
        <v>40039</v>
      </c>
      <c r="B1177" s="9">
        <f t="shared" si="711"/>
        <v>40039</v>
      </c>
      <c r="C1177" s="5">
        <v>0.4</v>
      </c>
      <c r="D1177" s="5">
        <v>0.4</v>
      </c>
      <c r="E1177" s="5">
        <v>0.38</v>
      </c>
      <c r="F1177" s="5">
        <v>0.4</v>
      </c>
      <c r="G1177" s="6">
        <v>1715000</v>
      </c>
      <c r="H1177" s="112">
        <v>0.4</v>
      </c>
      <c r="I1177" s="19">
        <f t="shared" si="730"/>
        <v>0</v>
      </c>
      <c r="J1177" s="8">
        <f t="shared" si="731"/>
        <v>0.45018526243760681</v>
      </c>
      <c r="K1177" s="8">
        <f t="shared" si="732"/>
        <v>0.2948147375623934</v>
      </c>
      <c r="L1177" s="8">
        <f t="shared" si="733"/>
        <v>0.37250000000000011</v>
      </c>
      <c r="M1177" s="19">
        <f t="shared" si="734"/>
        <v>0.5270107124218355</v>
      </c>
      <c r="N1177" s="19">
        <f t="shared" si="735"/>
        <v>-4.6974477036314154E-2</v>
      </c>
      <c r="O1177" s="19">
        <f t="shared" si="736"/>
        <v>4.1638211278148393E-3</v>
      </c>
      <c r="P1177" s="19">
        <f t="shared" si="737"/>
        <v>2.1245846072322522E-2</v>
      </c>
      <c r="Q1177" s="214"/>
      <c r="R1177" s="305"/>
      <c r="S1177" s="215"/>
      <c r="T1177" t="str">
        <f t="shared" si="738"/>
        <v/>
      </c>
      <c r="U1177" t="str">
        <f t="shared" si="739"/>
        <v/>
      </c>
      <c r="V1177" t="str">
        <f t="shared" si="740"/>
        <v/>
      </c>
      <c r="W1177" t="str">
        <f t="shared" si="741"/>
        <v/>
      </c>
      <c r="X1177" s="10"/>
      <c r="Y1177" s="219">
        <f t="shared" si="720"/>
        <v>3.5164835164835178E-3</v>
      </c>
      <c r="Z1177" s="78">
        <f t="shared" si="722"/>
        <v>0.39053123026813191</v>
      </c>
      <c r="AA1177" s="78">
        <f t="shared" si="706"/>
        <v>0.3709900673790798</v>
      </c>
      <c r="AB1177" s="74">
        <f t="shared" si="713"/>
        <v>1176</v>
      </c>
      <c r="AC1177" s="80">
        <f t="shared" si="724"/>
        <v>3.5665880279466683E-4</v>
      </c>
      <c r="AD1177" s="79">
        <f t="shared" si="705"/>
        <v>1.9541162889052111E-2</v>
      </c>
      <c r="AE1177" s="81">
        <f t="shared" si="725"/>
        <v>1.9184504086257444E-2</v>
      </c>
      <c r="AF1177" s="19">
        <f t="shared" si="708"/>
        <v>5.2673008275137559E-2</v>
      </c>
      <c r="AG1177" s="93">
        <f t="shared" si="707"/>
        <v>-0.65721783411181345</v>
      </c>
      <c r="AH1177" s="91">
        <f t="shared" si="709"/>
        <v>-8.5490047699192371E-5</v>
      </c>
      <c r="AI1177" s="96">
        <f t="shared" si="710"/>
        <v>1169.9931934030383</v>
      </c>
      <c r="AJ1177" s="5">
        <f t="shared" si="714"/>
        <v>0</v>
      </c>
      <c r="AK1177" s="5">
        <f t="shared" si="717"/>
        <v>0</v>
      </c>
      <c r="AL1177" s="5">
        <f t="shared" si="719"/>
        <v>0</v>
      </c>
      <c r="AM1177" s="95">
        <f t="shared" si="726"/>
        <v>1.1428571428571423E-2</v>
      </c>
      <c r="AN1177" s="95">
        <f t="shared" si="727"/>
        <v>-6.4285714285714224E-3</v>
      </c>
      <c r="AO1177" s="78">
        <f t="shared" si="728"/>
        <v>1.7777777777777786</v>
      </c>
      <c r="AP1177" s="8">
        <f t="shared" si="729"/>
        <v>64</v>
      </c>
      <c r="AQ1177" s="8">
        <f t="shared" si="723"/>
        <v>64</v>
      </c>
      <c r="AR1177" s="8">
        <f t="shared" si="712"/>
        <v>1</v>
      </c>
      <c r="AS1177" s="114">
        <f t="shared" si="718"/>
        <v>1715000</v>
      </c>
      <c r="AT1177" s="103">
        <f t="shared" si="742"/>
        <v>0.7876747644122204</v>
      </c>
      <c r="AU1177" s="5">
        <f t="shared" si="715"/>
        <v>0.4</v>
      </c>
      <c r="AW1177" s="210">
        <f t="shared" si="716"/>
        <v>5.2631578947368467E-2</v>
      </c>
      <c r="AX1177" s="276">
        <f t="shared" si="721"/>
        <v>4.1800667223939082E-2</v>
      </c>
      <c r="AY1177" s="19">
        <f t="shared" si="743"/>
        <v>-0.13228909720854581</v>
      </c>
    </row>
    <row r="1178" spans="1:51">
      <c r="A1178" s="4">
        <v>40042</v>
      </c>
      <c r="B1178" s="9">
        <f t="shared" si="711"/>
        <v>40042</v>
      </c>
      <c r="C1178" s="5">
        <v>0.41</v>
      </c>
      <c r="D1178" s="5">
        <v>0.41</v>
      </c>
      <c r="E1178" s="5">
        <v>0.4</v>
      </c>
      <c r="F1178" s="5">
        <v>0.4</v>
      </c>
      <c r="G1178" s="6">
        <v>137000</v>
      </c>
      <c r="H1178" s="112">
        <v>0.4</v>
      </c>
      <c r="I1178" s="19">
        <f t="shared" si="730"/>
        <v>0</v>
      </c>
      <c r="J1178" s="8">
        <f t="shared" si="731"/>
        <v>0.45199999999999896</v>
      </c>
      <c r="K1178" s="8">
        <f t="shared" si="732"/>
        <v>0.30000000000000127</v>
      </c>
      <c r="L1178" s="8">
        <f t="shared" si="733"/>
        <v>0.37600000000000011</v>
      </c>
      <c r="M1178" s="19">
        <f t="shared" si="734"/>
        <v>0.50666666666665683</v>
      </c>
      <c r="N1178" s="19">
        <f t="shared" si="735"/>
        <v>-3.8602717697500386E-2</v>
      </c>
      <c r="O1178" s="19">
        <f t="shared" si="736"/>
        <v>4.031090561618854E-3</v>
      </c>
      <c r="P1178" s="19">
        <f t="shared" si="737"/>
        <v>1.758820634436728E-2</v>
      </c>
      <c r="Q1178" s="214"/>
      <c r="R1178" s="305"/>
      <c r="S1178" s="215"/>
      <c r="T1178" t="str">
        <f t="shared" si="738"/>
        <v/>
      </c>
      <c r="U1178" t="str">
        <f t="shared" si="739"/>
        <v/>
      </c>
      <c r="V1178" t="str">
        <f t="shared" si="740"/>
        <v/>
      </c>
      <c r="W1178" t="str">
        <f t="shared" si="741"/>
        <v/>
      </c>
      <c r="X1178" s="10"/>
      <c r="Y1178" s="219">
        <f t="shared" si="720"/>
        <v>2.3956043956043964E-3</v>
      </c>
      <c r="Z1178" s="78">
        <f t="shared" si="722"/>
        <v>0.39198942080683963</v>
      </c>
      <c r="AA1178" s="78">
        <f t="shared" si="706"/>
        <v>0.37313680239302788</v>
      </c>
      <c r="AB1178" s="74">
        <f t="shared" si="713"/>
        <v>1177</v>
      </c>
      <c r="AC1178" s="80">
        <f t="shared" si="724"/>
        <v>-2.6550853795655541E-4</v>
      </c>
      <c r="AD1178" s="79">
        <f t="shared" si="705"/>
        <v>1.885261841381175E-2</v>
      </c>
      <c r="AE1178" s="81">
        <f t="shared" si="725"/>
        <v>1.9118126951768306E-2</v>
      </c>
      <c r="AF1178" s="19">
        <f t="shared" si="708"/>
        <v>5.0524682349488918E-2</v>
      </c>
      <c r="AG1178" s="93">
        <f t="shared" si="707"/>
        <v>-1.7444328749945706</v>
      </c>
      <c r="AH1178" s="91">
        <f t="shared" si="709"/>
        <v>-3.4823419986089899E-4</v>
      </c>
      <c r="AI1178" s="96">
        <f t="shared" si="710"/>
        <v>1172.3169965924883</v>
      </c>
      <c r="AJ1178" s="5">
        <f t="shared" si="714"/>
        <v>0</v>
      </c>
      <c r="AK1178" s="5">
        <f t="shared" si="717"/>
        <v>0</v>
      </c>
      <c r="AL1178" s="5">
        <f t="shared" si="719"/>
        <v>0</v>
      </c>
      <c r="AM1178" s="95">
        <f t="shared" si="726"/>
        <v>9.9999999999999967E-3</v>
      </c>
      <c r="AN1178" s="95">
        <f t="shared" si="727"/>
        <v>-6.4285714285714224E-3</v>
      </c>
      <c r="AO1178" s="78">
        <f t="shared" si="728"/>
        <v>1.5555555555555565</v>
      </c>
      <c r="AP1178" s="8">
        <f t="shared" si="729"/>
        <v>60.869565217391312</v>
      </c>
      <c r="AQ1178" s="8">
        <f t="shared" si="723"/>
        <v>66.037735849056617</v>
      </c>
      <c r="AR1178" s="8">
        <f t="shared" si="712"/>
        <v>-1</v>
      </c>
      <c r="AS1178" s="114">
        <f t="shared" si="718"/>
        <v>-137000</v>
      </c>
      <c r="AT1178" s="103">
        <f t="shared" si="742"/>
        <v>0.75113465472279839</v>
      </c>
      <c r="AU1178" s="5">
        <f t="shared" si="715"/>
        <v>0.4</v>
      </c>
      <c r="AW1178" s="210">
        <f t="shared" si="716"/>
        <v>2.4999999999999883E-2</v>
      </c>
      <c r="AX1178" s="276">
        <f t="shared" si="721"/>
        <v>3.3480015329543519E-2</v>
      </c>
      <c r="AY1178" s="19">
        <f t="shared" si="743"/>
        <v>-0.19905548037832174</v>
      </c>
    </row>
    <row r="1179" spans="1:51">
      <c r="A1179" s="4">
        <v>40043</v>
      </c>
      <c r="B1179" s="9">
        <f t="shared" si="711"/>
        <v>40043</v>
      </c>
      <c r="C1179" s="5">
        <v>0.4</v>
      </c>
      <c r="D1179" s="5">
        <v>0.4</v>
      </c>
      <c r="E1179" s="5">
        <v>0.39</v>
      </c>
      <c r="F1179" s="5">
        <v>0.4</v>
      </c>
      <c r="G1179" s="6">
        <v>311500</v>
      </c>
      <c r="H1179" s="112">
        <v>0.4</v>
      </c>
      <c r="I1179" s="19">
        <f t="shared" si="730"/>
        <v>0</v>
      </c>
      <c r="J1179" s="8">
        <f t="shared" si="731"/>
        <v>0.45311385739111909</v>
      </c>
      <c r="K1179" s="8">
        <f t="shared" si="732"/>
        <v>0.30588614260888114</v>
      </c>
      <c r="L1179" s="8">
        <f t="shared" si="733"/>
        <v>0.37950000000000012</v>
      </c>
      <c r="M1179" s="19">
        <f t="shared" si="734"/>
        <v>0.48131541208942402</v>
      </c>
      <c r="N1179" s="19">
        <f t="shared" si="735"/>
        <v>-5.0035370876118354E-2</v>
      </c>
      <c r="O1179" s="19">
        <f t="shared" si="736"/>
        <v>2.4642862635401211E-3</v>
      </c>
      <c r="P1179" s="19">
        <f t="shared" si="737"/>
        <v>1.9620475362932831E-2</v>
      </c>
      <c r="Q1179" s="214"/>
      <c r="R1179" s="305"/>
      <c r="S1179" s="215"/>
      <c r="T1179" t="str">
        <f t="shared" si="738"/>
        <v/>
      </c>
      <c r="U1179" t="str">
        <f t="shared" si="739"/>
        <v/>
      </c>
      <c r="V1179" t="str">
        <f t="shared" si="740"/>
        <v/>
      </c>
      <c r="W1179" t="str">
        <f t="shared" si="741"/>
        <v/>
      </c>
      <c r="X1179" s="10"/>
      <c r="Y1179" s="219">
        <f t="shared" si="720"/>
        <v>7.2527472527472681E-4</v>
      </c>
      <c r="Z1179" s="78">
        <f t="shared" si="722"/>
        <v>0.39322305000258634</v>
      </c>
      <c r="AA1179" s="78">
        <f t="shared" si="706"/>
        <v>0.37512467901594382</v>
      </c>
      <c r="AB1179" s="74">
        <f t="shared" si="713"/>
        <v>1178</v>
      </c>
      <c r="AC1179" s="80">
        <f t="shared" si="724"/>
        <v>-8.1580477210062979E-4</v>
      </c>
      <c r="AD1179" s="79">
        <f t="shared" ref="AD1179:AD1242" si="744">Z1179-AA1179</f>
        <v>1.809837098664252E-2</v>
      </c>
      <c r="AE1179" s="81">
        <f t="shared" si="725"/>
        <v>1.891417575874315E-2</v>
      </c>
      <c r="AF1179" s="19">
        <f t="shared" si="708"/>
        <v>4.8246281833868067E-2</v>
      </c>
      <c r="AG1179" s="93">
        <f t="shared" si="707"/>
        <v>2.0726121968782723</v>
      </c>
      <c r="AH1179" s="91">
        <f t="shared" si="709"/>
        <v>-6.1524223682620719E-4</v>
      </c>
      <c r="AI1179" s="96">
        <f t="shared" si="710"/>
        <v>1174.3124791099312</v>
      </c>
      <c r="AJ1179" s="5">
        <f t="shared" si="714"/>
        <v>0</v>
      </c>
      <c r="AK1179" s="5">
        <f t="shared" si="717"/>
        <v>0</v>
      </c>
      <c r="AL1179" s="5">
        <f t="shared" si="719"/>
        <v>0</v>
      </c>
      <c r="AM1179" s="95">
        <f t="shared" si="726"/>
        <v>9.9999999999999967E-3</v>
      </c>
      <c r="AN1179" s="95">
        <f t="shared" si="727"/>
        <v>-5.7142857142857117E-3</v>
      </c>
      <c r="AO1179" s="78">
        <f t="shared" si="728"/>
        <v>1.7500000000000002</v>
      </c>
      <c r="AP1179" s="8">
        <f t="shared" si="729"/>
        <v>63.636363636363633</v>
      </c>
      <c r="AQ1179" s="8">
        <f t="shared" si="723"/>
        <v>63.63636363636364</v>
      </c>
      <c r="AR1179" s="8">
        <f t="shared" si="712"/>
        <v>1</v>
      </c>
      <c r="AS1179" s="114">
        <f t="shared" si="718"/>
        <v>311500</v>
      </c>
      <c r="AT1179" s="103">
        <f t="shared" si="742"/>
        <v>0.76259986810913116</v>
      </c>
      <c r="AU1179" s="5">
        <f t="shared" si="715"/>
        <v>0.4</v>
      </c>
      <c r="AW1179" s="210">
        <f t="shared" si="716"/>
        <v>2.5641025641025664E-2</v>
      </c>
      <c r="AX1179" s="276">
        <f t="shared" si="721"/>
        <v>2.2785121638698627E-2</v>
      </c>
      <c r="AY1179" s="19">
        <f t="shared" si="743"/>
        <v>-0.31944112287808535</v>
      </c>
    </row>
    <row r="1180" spans="1:51">
      <c r="A1180" s="4">
        <v>40044</v>
      </c>
      <c r="B1180" s="9">
        <f t="shared" si="711"/>
        <v>40044</v>
      </c>
      <c r="C1180" s="5">
        <v>0.42</v>
      </c>
      <c r="D1180" s="5">
        <v>0.42</v>
      </c>
      <c r="E1180" s="5">
        <v>0.42</v>
      </c>
      <c r="F1180" s="5">
        <v>0.42</v>
      </c>
      <c r="G1180" s="6">
        <v>5000</v>
      </c>
      <c r="H1180" s="112">
        <v>0.42</v>
      </c>
      <c r="I1180" s="19">
        <f t="shared" si="730"/>
        <v>4.9999999999999906E-2</v>
      </c>
      <c r="J1180" s="8">
        <f t="shared" si="731"/>
        <v>0.4559444229944199</v>
      </c>
      <c r="K1180" s="8">
        <f t="shared" si="732"/>
        <v>0.31205557700558034</v>
      </c>
      <c r="L1180" s="8">
        <f t="shared" si="733"/>
        <v>0.38400000000000012</v>
      </c>
      <c r="M1180" s="19">
        <f t="shared" si="734"/>
        <v>0.46110006226956957</v>
      </c>
      <c r="N1180" s="19">
        <f t="shared" si="735"/>
        <v>-4.2000212983204097E-2</v>
      </c>
      <c r="O1180" s="19">
        <f t="shared" si="736"/>
        <v>6.2469190847489709E-3</v>
      </c>
      <c r="P1180" s="19">
        <f t="shared" si="737"/>
        <v>2.0169054878003089E-2</v>
      </c>
      <c r="Q1180" s="214"/>
      <c r="R1180" s="305"/>
      <c r="S1180" s="215"/>
      <c r="T1180" t="str">
        <f t="shared" si="738"/>
        <v/>
      </c>
      <c r="U1180" t="str">
        <f t="shared" si="739"/>
        <v/>
      </c>
      <c r="V1180" t="str">
        <f t="shared" si="740"/>
        <v/>
      </c>
      <c r="W1180" t="str">
        <f t="shared" si="741"/>
        <v/>
      </c>
      <c r="X1180" s="10"/>
      <c r="Y1180" s="219">
        <f t="shared" si="720"/>
        <v>-6.3736263736263613E-4</v>
      </c>
      <c r="Z1180" s="78">
        <f t="shared" si="722"/>
        <v>0.39734670030218805</v>
      </c>
      <c r="AA1180" s="78">
        <f t="shared" si="706"/>
        <v>0.37844545276876396</v>
      </c>
      <c r="AB1180" s="74">
        <f t="shared" si="713"/>
        <v>1179</v>
      </c>
      <c r="AC1180" s="80">
        <f t="shared" si="724"/>
        <v>-1.034258025524662E-5</v>
      </c>
      <c r="AD1180" s="79">
        <f t="shared" si="744"/>
        <v>1.8901247533424093E-2</v>
      </c>
      <c r="AE1180" s="81">
        <f t="shared" si="725"/>
        <v>1.8911590113679339E-2</v>
      </c>
      <c r="AF1180" s="19">
        <f t="shared" si="708"/>
        <v>4.9944443499425659E-2</v>
      </c>
      <c r="AG1180" s="93">
        <f t="shared" si="707"/>
        <v>-0.98732223614160119</v>
      </c>
      <c r="AH1180" s="91">
        <f t="shared" si="709"/>
        <v>-8.4982669359354396E-4</v>
      </c>
      <c r="AI1180" s="96">
        <f t="shared" si="710"/>
        <v>1176.1017700321365</v>
      </c>
      <c r="AJ1180" s="5">
        <f t="shared" si="714"/>
        <v>1.9999999999999962E-2</v>
      </c>
      <c r="AK1180" s="5">
        <f t="shared" si="717"/>
        <v>1.9999999999999962E-2</v>
      </c>
      <c r="AL1180" s="5">
        <f t="shared" si="719"/>
        <v>0</v>
      </c>
      <c r="AM1180" s="95">
        <f t="shared" si="726"/>
        <v>1.1428571428571423E-2</v>
      </c>
      <c r="AN1180" s="95">
        <f t="shared" si="727"/>
        <v>-5.7142857142857117E-3</v>
      </c>
      <c r="AO1180" s="78">
        <f t="shared" si="728"/>
        <v>2</v>
      </c>
      <c r="AP1180" s="8">
        <f t="shared" si="729"/>
        <v>66.666666666666657</v>
      </c>
      <c r="AQ1180" s="8">
        <f t="shared" si="723"/>
        <v>61.53846153846154</v>
      </c>
      <c r="AR1180" s="8">
        <f t="shared" si="712"/>
        <v>0</v>
      </c>
      <c r="AS1180" s="114">
        <f t="shared" si="718"/>
        <v>0</v>
      </c>
      <c r="AT1180" s="103">
        <f t="shared" si="742"/>
        <v>0.76007856264938956</v>
      </c>
      <c r="AU1180" s="5">
        <f t="shared" si="715"/>
        <v>0.42</v>
      </c>
      <c r="AW1180" s="210">
        <f t="shared" si="716"/>
        <v>0</v>
      </c>
      <c r="AX1180" s="276">
        <f t="shared" si="721"/>
        <v>1.0027258669386883E-2</v>
      </c>
      <c r="AY1180" s="19">
        <f t="shared" si="743"/>
        <v>-0.5599207751273787</v>
      </c>
    </row>
    <row r="1181" spans="1:51">
      <c r="A1181" s="4">
        <v>40045</v>
      </c>
      <c r="B1181" s="9">
        <f t="shared" si="711"/>
        <v>40045</v>
      </c>
      <c r="C1181" s="5">
        <v>0.4</v>
      </c>
      <c r="D1181" s="5">
        <v>0.42</v>
      </c>
      <c r="E1181" s="5">
        <v>0.4</v>
      </c>
      <c r="F1181" s="5">
        <v>0.41</v>
      </c>
      <c r="G1181" s="6">
        <v>40000</v>
      </c>
      <c r="H1181" s="112">
        <v>0.41</v>
      </c>
      <c r="I1181" s="19">
        <f t="shared" si="730"/>
        <v>-2.3809523809523832E-2</v>
      </c>
      <c r="J1181" s="8">
        <f t="shared" si="731"/>
        <v>0.45491535966928143</v>
      </c>
      <c r="K1181" s="8">
        <f t="shared" si="732"/>
        <v>0.32208464033071882</v>
      </c>
      <c r="L1181" s="8">
        <f t="shared" si="733"/>
        <v>0.38850000000000012</v>
      </c>
      <c r="M1181" s="19">
        <f t="shared" si="734"/>
        <v>0.41240935675222223</v>
      </c>
      <c r="N1181" s="19">
        <f t="shared" si="735"/>
        <v>-0.10559683136386488</v>
      </c>
      <c r="O1181" s="19">
        <f t="shared" si="736"/>
        <v>-2.2569928992224185E-3</v>
      </c>
      <c r="P1181" s="19">
        <f t="shared" si="737"/>
        <v>3.2138708820317385E-2</v>
      </c>
      <c r="Q1181" s="214"/>
      <c r="R1181" s="305"/>
      <c r="S1181" s="215"/>
      <c r="T1181" t="str">
        <f t="shared" si="738"/>
        <v/>
      </c>
      <c r="U1181" t="str">
        <f t="shared" si="739"/>
        <v/>
      </c>
      <c r="V1181" t="str">
        <f t="shared" si="740"/>
        <v/>
      </c>
      <c r="W1181" t="str">
        <f t="shared" si="741"/>
        <v/>
      </c>
      <c r="X1181" s="10"/>
      <c r="Y1181" s="219">
        <f t="shared" si="720"/>
        <v>-1.6483516483516484E-3</v>
      </c>
      <c r="Z1181" s="78">
        <f t="shared" si="722"/>
        <v>0.39929530845565109</v>
      </c>
      <c r="AA1181" s="78">
        <f t="shared" si="706"/>
        <v>0.38078048926387542</v>
      </c>
      <c r="AB1181" s="74">
        <f t="shared" si="713"/>
        <v>1180</v>
      </c>
      <c r="AC1181" s="80">
        <f t="shared" si="724"/>
        <v>-3.1741673752293947E-4</v>
      </c>
      <c r="AD1181" s="79">
        <f t="shared" si="744"/>
        <v>1.8514819191775667E-2</v>
      </c>
      <c r="AE1181" s="81">
        <f t="shared" si="725"/>
        <v>1.8832235929298606E-2</v>
      </c>
      <c r="AF1181" s="19">
        <f t="shared" si="708"/>
        <v>4.8623339991942606E-2</v>
      </c>
      <c r="AG1181" s="93">
        <f t="shared" si="707"/>
        <v>29.690285179263583</v>
      </c>
      <c r="AH1181" s="91">
        <f t="shared" si="709"/>
        <v>-1.0273472825189491E-3</v>
      </c>
      <c r="AI1181" s="96">
        <f t="shared" si="710"/>
        <v>1177.2731158017725</v>
      </c>
      <c r="AJ1181" s="5">
        <f t="shared" si="714"/>
        <v>-1.0000000000000009E-2</v>
      </c>
      <c r="AK1181" s="5">
        <f t="shared" si="717"/>
        <v>0</v>
      </c>
      <c r="AL1181" s="5">
        <f t="shared" si="719"/>
        <v>-1.0000000000000009E-2</v>
      </c>
      <c r="AM1181" s="95">
        <f t="shared" si="726"/>
        <v>9.2857142857142826E-3</v>
      </c>
      <c r="AN1181" s="95">
        <f t="shared" si="727"/>
        <v>-6.4285714285714267E-3</v>
      </c>
      <c r="AO1181" s="78">
        <f t="shared" si="728"/>
        <v>1.4444444444444444</v>
      </c>
      <c r="AP1181" s="8">
        <f t="shared" si="729"/>
        <v>59.090909090909093</v>
      </c>
      <c r="AQ1181" s="8">
        <f t="shared" si="723"/>
        <v>64.356435643564353</v>
      </c>
      <c r="AR1181" s="8">
        <f t="shared" si="712"/>
        <v>-2.7755575615628965E-15</v>
      </c>
      <c r="AS1181" s="114">
        <f t="shared" si="718"/>
        <v>-1.1102230246251586E-10</v>
      </c>
      <c r="AT1181" s="103">
        <f t="shared" si="742"/>
        <v>0.75596975225598795</v>
      </c>
      <c r="AU1181" s="5">
        <f t="shared" si="715"/>
        <v>0.41</v>
      </c>
      <c r="AW1181" s="210">
        <f t="shared" si="716"/>
        <v>4.9999999999999906E-2</v>
      </c>
      <c r="AX1181" s="276">
        <f t="shared" si="721"/>
        <v>-3.9494419426740271E-3</v>
      </c>
      <c r="AY1181" s="19">
        <f t="shared" si="743"/>
        <v>-1.3938705555419282</v>
      </c>
    </row>
    <row r="1182" spans="1:51">
      <c r="A1182" s="4">
        <v>40046</v>
      </c>
      <c r="B1182" s="9">
        <f t="shared" si="711"/>
        <v>40046</v>
      </c>
      <c r="C1182" s="5">
        <v>0.4</v>
      </c>
      <c r="D1182" s="5">
        <v>0.43</v>
      </c>
      <c r="E1182" s="5">
        <v>0.4</v>
      </c>
      <c r="F1182" s="5">
        <v>0.43</v>
      </c>
      <c r="G1182" s="6">
        <v>110700</v>
      </c>
      <c r="H1182" s="112">
        <v>0.43</v>
      </c>
      <c r="I1182" s="19">
        <f t="shared" si="730"/>
        <v>4.8780487804878092E-2</v>
      </c>
      <c r="J1182" s="8">
        <f t="shared" si="731"/>
        <v>0.45651587101675267</v>
      </c>
      <c r="K1182" s="8">
        <f t="shared" si="732"/>
        <v>0.33048412898324747</v>
      </c>
      <c r="L1182" s="8">
        <f t="shared" si="733"/>
        <v>0.39350000000000007</v>
      </c>
      <c r="M1182" s="19">
        <f t="shared" si="734"/>
        <v>0.38135490022243657</v>
      </c>
      <c r="N1182" s="19">
        <f t="shared" si="735"/>
        <v>-7.5300077511198063E-2</v>
      </c>
      <c r="O1182" s="19">
        <f t="shared" si="736"/>
        <v>3.5182618336624194E-3</v>
      </c>
      <c r="P1182" s="19">
        <f t="shared" si="737"/>
        <v>2.607851353577121E-2</v>
      </c>
      <c r="Q1182" s="214"/>
      <c r="R1182" s="305"/>
      <c r="S1182" s="215"/>
      <c r="T1182" t="str">
        <f t="shared" si="738"/>
        <v/>
      </c>
      <c r="U1182" t="str">
        <f t="shared" si="739"/>
        <v/>
      </c>
      <c r="V1182" t="str">
        <f t="shared" si="740"/>
        <v/>
      </c>
      <c r="W1182" t="str">
        <f t="shared" si="741"/>
        <v/>
      </c>
      <c r="X1182" s="10"/>
      <c r="Y1182" s="219">
        <f t="shared" si="720"/>
        <v>3.736263736263735E-4</v>
      </c>
      <c r="Z1182" s="78">
        <f t="shared" si="722"/>
        <v>0.40402383095348082</v>
      </c>
      <c r="AA1182" s="78">
        <f t="shared" si="706"/>
        <v>0.38442273305834862</v>
      </c>
      <c r="AB1182" s="74">
        <f t="shared" si="713"/>
        <v>1181</v>
      </c>
      <c r="AC1182" s="80">
        <f t="shared" si="724"/>
        <v>6.1508957266687841E-4</v>
      </c>
      <c r="AD1182" s="79">
        <f t="shared" si="744"/>
        <v>1.9601097895132202E-2</v>
      </c>
      <c r="AE1182" s="81">
        <f t="shared" si="725"/>
        <v>1.8986008322465324E-2</v>
      </c>
      <c r="AF1182" s="19">
        <f t="shared" si="708"/>
        <v>5.0988394310585945E-2</v>
      </c>
      <c r="AG1182" s="93">
        <f t="shared" si="707"/>
        <v>-2.9377981686376144</v>
      </c>
      <c r="AH1182" s="91">
        <f t="shared" si="709"/>
        <v>-9.633448131247922E-4</v>
      </c>
      <c r="AI1182" s="96">
        <f t="shared" si="710"/>
        <v>1177.7429096786575</v>
      </c>
      <c r="AJ1182" s="5">
        <f t="shared" si="714"/>
        <v>2.0000000000000018E-2</v>
      </c>
      <c r="AK1182" s="5">
        <f t="shared" si="717"/>
        <v>2.0000000000000018E-2</v>
      </c>
      <c r="AL1182" s="5">
        <f t="shared" si="719"/>
        <v>0</v>
      </c>
      <c r="AM1182" s="95">
        <f t="shared" si="726"/>
        <v>4.9999999999999966E-3</v>
      </c>
      <c r="AN1182" s="95">
        <f t="shared" si="727"/>
        <v>-6.4285714285714267E-3</v>
      </c>
      <c r="AO1182" s="78">
        <f t="shared" si="728"/>
        <v>0.77777777777777746</v>
      </c>
      <c r="AP1182" s="8">
        <f t="shared" si="729"/>
        <v>43.749999999999993</v>
      </c>
      <c r="AQ1182" s="8">
        <f t="shared" si="723"/>
        <v>49.295774647887313</v>
      </c>
      <c r="AR1182" s="8">
        <f t="shared" si="712"/>
        <v>1</v>
      </c>
      <c r="AS1182" s="114">
        <f t="shared" si="718"/>
        <v>110700</v>
      </c>
      <c r="AT1182" s="103">
        <f t="shared" si="742"/>
        <v>0.7560719452379141</v>
      </c>
      <c r="AU1182" s="5">
        <f t="shared" si="715"/>
        <v>0.43</v>
      </c>
      <c r="AW1182" s="210">
        <f t="shared" si="716"/>
        <v>7.4999999999999928E-2</v>
      </c>
      <c r="AX1182" s="276">
        <f t="shared" si="721"/>
        <v>-1.1562494359375853E-2</v>
      </c>
      <c r="AY1182" s="19">
        <f t="shared" si="743"/>
        <v>-1.9276273780460482</v>
      </c>
    </row>
    <row r="1183" spans="1:51">
      <c r="A1183" s="4">
        <v>40049</v>
      </c>
      <c r="B1183" s="9">
        <f t="shared" si="711"/>
        <v>40049</v>
      </c>
      <c r="C1183" s="5">
        <v>0.43</v>
      </c>
      <c r="D1183" s="5">
        <v>0.43</v>
      </c>
      <c r="E1183" s="5">
        <v>0.41</v>
      </c>
      <c r="F1183" s="5">
        <v>0.42</v>
      </c>
      <c r="G1183" s="6">
        <v>42500</v>
      </c>
      <c r="H1183" s="112">
        <v>0.42</v>
      </c>
      <c r="I1183" s="19">
        <f t="shared" si="730"/>
        <v>-2.3255813953488393E-2</v>
      </c>
      <c r="J1183" s="8">
        <f t="shared" si="731"/>
        <v>0.45478027826631356</v>
      </c>
      <c r="K1183" s="8">
        <f t="shared" si="732"/>
        <v>0.34121972173368648</v>
      </c>
      <c r="L1183" s="8">
        <f t="shared" si="733"/>
        <v>0.39800000000000002</v>
      </c>
      <c r="M1183" s="19">
        <f t="shared" si="734"/>
        <v>0.33280771684486127</v>
      </c>
      <c r="N1183" s="19">
        <f t="shared" si="735"/>
        <v>-0.12730184756839028</v>
      </c>
      <c r="O1183" s="19">
        <f t="shared" si="736"/>
        <v>-3.8018234646992528E-3</v>
      </c>
      <c r="P1183" s="19">
        <f t="shared" si="737"/>
        <v>3.2484442697649787E-2</v>
      </c>
      <c r="Q1183" s="214"/>
      <c r="R1183" s="305"/>
      <c r="S1183" s="215"/>
      <c r="T1183" t="str">
        <f t="shared" si="738"/>
        <v/>
      </c>
      <c r="U1183" t="str">
        <f t="shared" si="739"/>
        <v/>
      </c>
      <c r="V1183" t="str">
        <f t="shared" si="740"/>
        <v/>
      </c>
      <c r="W1183" t="str">
        <f t="shared" si="741"/>
        <v/>
      </c>
      <c r="X1183" s="10"/>
      <c r="Y1183" s="219">
        <f t="shared" si="720"/>
        <v>1.2087912087912075E-3</v>
      </c>
      <c r="Z1183" s="78">
        <f t="shared" si="722"/>
        <v>0.40648416098664475</v>
      </c>
      <c r="AA1183" s="78">
        <f t="shared" ref="AA1183:AA1246" si="745">AA1182+(0.074*(F1183-AA1182))</f>
        <v>0.3870554508120308</v>
      </c>
      <c r="AB1183" s="74">
        <f t="shared" si="713"/>
        <v>1182</v>
      </c>
      <c r="AC1183" s="80">
        <f t="shared" si="724"/>
        <v>3.5416148171889955E-4</v>
      </c>
      <c r="AD1183" s="79">
        <f t="shared" si="744"/>
        <v>1.942871017461395E-2</v>
      </c>
      <c r="AE1183" s="81">
        <f t="shared" si="725"/>
        <v>1.9074548692895051E-2</v>
      </c>
      <c r="AF1183" s="19">
        <f t="shared" si="708"/>
        <v>5.0196193165225021E-2</v>
      </c>
      <c r="AG1183" s="93">
        <f t="shared" si="707"/>
        <v>-0.42421153364160974</v>
      </c>
      <c r="AH1183" s="91">
        <f t="shared" si="709"/>
        <v>-8.2509230984146101E-4</v>
      </c>
      <c r="AI1183" s="96">
        <f t="shared" si="710"/>
        <v>1178.2295549915793</v>
      </c>
      <c r="AJ1183" s="5">
        <f t="shared" si="714"/>
        <v>-1.0000000000000009E-2</v>
      </c>
      <c r="AK1183" s="5">
        <f t="shared" si="717"/>
        <v>0</v>
      </c>
      <c r="AL1183" s="5">
        <f t="shared" si="719"/>
        <v>-1.0000000000000009E-2</v>
      </c>
      <c r="AM1183" s="95">
        <f t="shared" si="726"/>
        <v>4.9999999999999966E-3</v>
      </c>
      <c r="AN1183" s="95">
        <f t="shared" si="727"/>
        <v>-4.9999999999999966E-3</v>
      </c>
      <c r="AO1183" s="78">
        <f t="shared" si="728"/>
        <v>1</v>
      </c>
      <c r="AP1183" s="8">
        <f t="shared" si="729"/>
        <v>50</v>
      </c>
      <c r="AQ1183" s="8">
        <f t="shared" si="723"/>
        <v>55.555555555555557</v>
      </c>
      <c r="AR1183" s="8">
        <f t="shared" si="712"/>
        <v>0</v>
      </c>
      <c r="AS1183" s="114">
        <f t="shared" si="718"/>
        <v>0</v>
      </c>
      <c r="AT1183" s="103">
        <f t="shared" si="742"/>
        <v>0.75204888095162492</v>
      </c>
      <c r="AU1183" s="5">
        <f t="shared" si="715"/>
        <v>0.42</v>
      </c>
      <c r="AW1183" s="210">
        <f t="shared" si="716"/>
        <v>4.8780487804878092E-2</v>
      </c>
      <c r="AX1183" s="276">
        <f t="shared" si="721"/>
        <v>-1.7796122124369543E-2</v>
      </c>
      <c r="AY1183" s="19">
        <f t="shared" si="743"/>
        <v>-0.53912482646436366</v>
      </c>
    </row>
    <row r="1184" spans="1:51">
      <c r="A1184" s="4">
        <v>40050</v>
      </c>
      <c r="B1184" s="9">
        <f t="shared" si="711"/>
        <v>40050</v>
      </c>
      <c r="C1184" s="5">
        <v>0.42</v>
      </c>
      <c r="D1184" s="5">
        <v>0.43</v>
      </c>
      <c r="E1184" s="5">
        <v>0.42</v>
      </c>
      <c r="F1184" s="5">
        <v>0.43</v>
      </c>
      <c r="G1184" s="6">
        <v>32900</v>
      </c>
      <c r="H1184" s="112">
        <v>0.43</v>
      </c>
      <c r="I1184" s="19">
        <f t="shared" si="730"/>
        <v>2.3809523809523832E-2</v>
      </c>
      <c r="J1184" s="8">
        <f t="shared" si="731"/>
        <v>0.45588877434122993</v>
      </c>
      <c r="K1184" s="8">
        <f t="shared" si="732"/>
        <v>0.34811122565877012</v>
      </c>
      <c r="L1184" s="8">
        <f t="shared" si="733"/>
        <v>0.40200000000000002</v>
      </c>
      <c r="M1184" s="19">
        <f t="shared" si="734"/>
        <v>0.30960664505575825</v>
      </c>
      <c r="N1184" s="19">
        <f t="shared" si="735"/>
        <v>-6.9713142498790764E-2</v>
      </c>
      <c r="O1184" s="19">
        <f t="shared" si="736"/>
        <v>2.4374321576610763E-3</v>
      </c>
      <c r="P1184" s="19">
        <f t="shared" si="737"/>
        <v>2.0196675297866545E-2</v>
      </c>
      <c r="Q1184" s="214"/>
      <c r="R1184" s="305"/>
      <c r="S1184" s="215"/>
      <c r="T1184" t="str">
        <f t="shared" si="738"/>
        <v/>
      </c>
      <c r="U1184" t="str">
        <f t="shared" si="739"/>
        <v/>
      </c>
      <c r="V1184" t="str">
        <f t="shared" si="740"/>
        <v/>
      </c>
      <c r="W1184" t="str">
        <f t="shared" si="741"/>
        <v/>
      </c>
      <c r="X1184" s="10"/>
      <c r="Y1184" s="219">
        <f t="shared" si="720"/>
        <v>2.3296703296703273E-3</v>
      </c>
      <c r="Z1184" s="78">
        <f t="shared" si="722"/>
        <v>0.41010560019470144</v>
      </c>
      <c r="AA1184" s="78">
        <f t="shared" si="745"/>
        <v>0.39023334745194049</v>
      </c>
      <c r="AB1184" s="74">
        <f t="shared" si="713"/>
        <v>1183</v>
      </c>
      <c r="AC1184" s="80">
        <f t="shared" si="724"/>
        <v>6.3816323989271395E-4</v>
      </c>
      <c r="AD1184" s="79">
        <f t="shared" si="744"/>
        <v>1.9872252742760943E-2</v>
      </c>
      <c r="AE1184" s="81">
        <f t="shared" si="725"/>
        <v>1.9234089502868229E-2</v>
      </c>
      <c r="AF1184" s="19">
        <f t="shared" si="708"/>
        <v>5.0924025003291976E-2</v>
      </c>
      <c r="AG1184" s="93">
        <f t="shared" si="707"/>
        <v>0.80189905688058016</v>
      </c>
      <c r="AH1184" s="91">
        <f t="shared" si="709"/>
        <v>-6.2738942770707994E-4</v>
      </c>
      <c r="AI1184" s="96">
        <f t="shared" si="710"/>
        <v>1178.8148573713959</v>
      </c>
      <c r="AJ1184" s="5">
        <f t="shared" si="714"/>
        <v>1.0000000000000009E-2</v>
      </c>
      <c r="AK1184" s="5">
        <f t="shared" si="717"/>
        <v>1.0000000000000009E-2</v>
      </c>
      <c r="AL1184" s="5">
        <f t="shared" si="719"/>
        <v>0</v>
      </c>
      <c r="AM1184" s="95">
        <f t="shared" si="726"/>
        <v>5.7142857142857117E-3</v>
      </c>
      <c r="AN1184" s="95">
        <f t="shared" si="727"/>
        <v>-4.9999999999999966E-3</v>
      </c>
      <c r="AO1184" s="78">
        <f t="shared" si="728"/>
        <v>1.142857142857143</v>
      </c>
      <c r="AP1184" s="8">
        <f t="shared" si="729"/>
        <v>53.333333333333343</v>
      </c>
      <c r="AQ1184" s="8">
        <f t="shared" si="723"/>
        <v>53.333333333333343</v>
      </c>
      <c r="AR1184" s="8">
        <f t="shared" si="712"/>
        <v>1</v>
      </c>
      <c r="AS1184" s="114">
        <f t="shared" si="718"/>
        <v>32900</v>
      </c>
      <c r="AT1184" s="103">
        <f t="shared" si="742"/>
        <v>0.72944772110815681</v>
      </c>
      <c r="AU1184" s="5">
        <f t="shared" si="715"/>
        <v>0.43</v>
      </c>
      <c r="AW1184" s="210">
        <f t="shared" si="716"/>
        <v>2.3809523809523832E-2</v>
      </c>
      <c r="AX1184" s="276">
        <f t="shared" si="721"/>
        <v>-2.1872448821697889E-2</v>
      </c>
      <c r="AY1184" s="19">
        <f t="shared" si="743"/>
        <v>-0.22905701977321963</v>
      </c>
    </row>
    <row r="1185" spans="1:51">
      <c r="A1185" s="4">
        <v>40051</v>
      </c>
      <c r="B1185" s="9">
        <f t="shared" si="711"/>
        <v>40051</v>
      </c>
      <c r="C1185" s="5">
        <v>0.43</v>
      </c>
      <c r="D1185" s="5">
        <v>0.47</v>
      </c>
      <c r="E1185" s="5">
        <v>0.42</v>
      </c>
      <c r="F1185" s="5">
        <v>0.47</v>
      </c>
      <c r="G1185" s="6">
        <v>2864000</v>
      </c>
      <c r="H1185" s="112">
        <v>0.47</v>
      </c>
      <c r="I1185" s="19">
        <f t="shared" si="730"/>
        <v>9.3023255813953445E-2</v>
      </c>
      <c r="J1185" s="8">
        <f t="shared" si="731"/>
        <v>0.46226802023508023</v>
      </c>
      <c r="K1185" s="8">
        <f t="shared" si="732"/>
        <v>0.35473197976491971</v>
      </c>
      <c r="L1185" s="8">
        <f t="shared" si="733"/>
        <v>0.40849999999999997</v>
      </c>
      <c r="M1185" s="19">
        <f t="shared" si="734"/>
        <v>0.30314729599914975</v>
      </c>
      <c r="N1185" s="19">
        <f t="shared" si="735"/>
        <v>-2.0863082752778803E-2</v>
      </c>
      <c r="O1185" s="19">
        <f t="shared" si="736"/>
        <v>1.3992987441001298E-2</v>
      </c>
      <c r="P1185" s="19">
        <f t="shared" si="737"/>
        <v>1.9019076714979231E-2</v>
      </c>
      <c r="Q1185" s="214"/>
      <c r="R1185" s="305"/>
      <c r="S1185" s="215"/>
      <c r="T1185" t="str">
        <f t="shared" si="738"/>
        <v/>
      </c>
      <c r="U1185" t="str">
        <f t="shared" si="739"/>
        <v>BrokeBandUpper</v>
      </c>
      <c r="V1185" t="str">
        <f t="shared" si="740"/>
        <v/>
      </c>
      <c r="W1185" t="str">
        <f t="shared" si="741"/>
        <v>BrokeBandUpper</v>
      </c>
      <c r="X1185" s="10"/>
      <c r="Y1185" s="219">
        <f t="shared" si="720"/>
        <v>3.8901098901098874E-3</v>
      </c>
      <c r="Z1185" s="78">
        <f t="shared" si="722"/>
        <v>0.41932933776471742</v>
      </c>
      <c r="AA1185" s="78">
        <f t="shared" si="745"/>
        <v>0.39613607974049692</v>
      </c>
      <c r="AB1185" s="74">
        <f t="shared" si="713"/>
        <v>1184</v>
      </c>
      <c r="AC1185" s="80">
        <f t="shared" si="724"/>
        <v>3.1673348170818232E-3</v>
      </c>
      <c r="AD1185" s="79">
        <f t="shared" si="744"/>
        <v>2.3193258024220509E-2</v>
      </c>
      <c r="AE1185" s="81">
        <f t="shared" si="725"/>
        <v>2.0025923207138686E-2</v>
      </c>
      <c r="AF1185" s="19">
        <f t="shared" si="708"/>
        <v>5.8548713965701084E-2</v>
      </c>
      <c r="AG1185" s="93">
        <f t="shared" si="707"/>
        <v>3.9632047399256431</v>
      </c>
      <c r="AH1185" s="91">
        <f t="shared" si="709"/>
        <v>-3.7323324491709306E-4</v>
      </c>
      <c r="AI1185" s="96">
        <f t="shared" si="710"/>
        <v>1179.2395630073306</v>
      </c>
      <c r="AJ1185" s="5">
        <f t="shared" si="714"/>
        <v>3.999999999999998E-2</v>
      </c>
      <c r="AK1185" s="5">
        <f t="shared" si="717"/>
        <v>3.999999999999998E-2</v>
      </c>
      <c r="AL1185" s="5">
        <f t="shared" si="719"/>
        <v>0</v>
      </c>
      <c r="AM1185" s="95">
        <f t="shared" si="726"/>
        <v>8.5714285714285667E-3</v>
      </c>
      <c r="AN1185" s="95">
        <f t="shared" si="727"/>
        <v>-3.5714285714285704E-3</v>
      </c>
      <c r="AO1185" s="78">
        <f t="shared" si="728"/>
        <v>2.3999999999999995</v>
      </c>
      <c r="AP1185" s="8">
        <f t="shared" si="729"/>
        <v>70.588235294117638</v>
      </c>
      <c r="AQ1185" s="8">
        <f t="shared" si="723"/>
        <v>61.538461538461533</v>
      </c>
      <c r="AR1185" s="8">
        <f t="shared" si="712"/>
        <v>1</v>
      </c>
      <c r="AS1185" s="114">
        <f t="shared" si="718"/>
        <v>2864000</v>
      </c>
      <c r="AT1185" s="103">
        <f t="shared" si="742"/>
        <v>0.87313695193002872</v>
      </c>
      <c r="AU1185" s="5">
        <f t="shared" si="715"/>
        <v>0.47</v>
      </c>
      <c r="AW1185" s="210">
        <f t="shared" si="716"/>
        <v>0.11904761904761903</v>
      </c>
      <c r="AX1185" s="276">
        <f t="shared" si="721"/>
        <v>-2.4544766186079422E-2</v>
      </c>
      <c r="AY1185" s="19">
        <f t="shared" si="743"/>
        <v>-0.12217732848141549</v>
      </c>
    </row>
    <row r="1186" spans="1:51">
      <c r="A1186" s="4">
        <v>40052</v>
      </c>
      <c r="B1186" s="9">
        <f t="shared" si="711"/>
        <v>40052</v>
      </c>
      <c r="C1186" s="5">
        <v>0.47</v>
      </c>
      <c r="D1186" s="5">
        <v>0.48</v>
      </c>
      <c r="E1186" s="5">
        <v>0.46</v>
      </c>
      <c r="F1186" s="5">
        <v>0.46</v>
      </c>
      <c r="G1186" s="6">
        <v>113000</v>
      </c>
      <c r="H1186" s="112">
        <v>0.46</v>
      </c>
      <c r="I1186" s="19">
        <f t="shared" si="730"/>
        <v>-2.1276595744680753E-2</v>
      </c>
      <c r="J1186" s="8">
        <f t="shared" si="731"/>
        <v>0.462863209157375</v>
      </c>
      <c r="K1186" s="8">
        <f t="shared" si="732"/>
        <v>0.36613679084262507</v>
      </c>
      <c r="L1186" s="8">
        <f t="shared" si="733"/>
        <v>0.41450000000000004</v>
      </c>
      <c r="M1186" s="19">
        <f t="shared" si="734"/>
        <v>0.26418109497312281</v>
      </c>
      <c r="N1186" s="19">
        <f t="shared" si="735"/>
        <v>-0.12853883752318288</v>
      </c>
      <c r="O1186" s="19">
        <f t="shared" si="736"/>
        <v>1.2875407690804341E-3</v>
      </c>
      <c r="P1186" s="19">
        <f t="shared" si="737"/>
        <v>3.2150501585065168E-2</v>
      </c>
      <c r="Q1186" s="214"/>
      <c r="R1186" s="305"/>
      <c r="S1186" s="215"/>
      <c r="T1186" t="str">
        <f t="shared" si="738"/>
        <v>BrokeBandUpper</v>
      </c>
      <c r="U1186" t="str">
        <f t="shared" si="739"/>
        <v>BrokeBandUpper</v>
      </c>
      <c r="V1186" t="str">
        <f t="shared" si="740"/>
        <v/>
      </c>
      <c r="W1186" t="str">
        <f t="shared" si="741"/>
        <v/>
      </c>
      <c r="X1186" s="10"/>
      <c r="Y1186" s="219">
        <f t="shared" si="720"/>
        <v>4.857142857142855E-3</v>
      </c>
      <c r="Z1186" s="78">
        <f t="shared" si="722"/>
        <v>0.42559261974895096</v>
      </c>
      <c r="AA1186" s="78">
        <f t="shared" si="745"/>
        <v>0.40086200983970016</v>
      </c>
      <c r="AB1186" s="74">
        <f t="shared" si="713"/>
        <v>1185</v>
      </c>
      <c r="AC1186" s="80">
        <f t="shared" si="724"/>
        <v>3.7637493616896923E-3</v>
      </c>
      <c r="AD1186" s="79">
        <f t="shared" si="744"/>
        <v>2.47306099092508E-2</v>
      </c>
      <c r="AE1186" s="81">
        <f t="shared" si="725"/>
        <v>2.0966860547561108E-2</v>
      </c>
      <c r="AF1186" s="19">
        <f t="shared" si="708"/>
        <v>6.169357360439387E-2</v>
      </c>
      <c r="AG1186" s="93">
        <f t="shared" si="707"/>
        <v>0.18830170444606387</v>
      </c>
      <c r="AH1186" s="91">
        <f t="shared" si="709"/>
        <v>-1.3415151920766194E-4</v>
      </c>
      <c r="AI1186" s="96">
        <f t="shared" si="710"/>
        <v>1179.2857035680972</v>
      </c>
      <c r="AJ1186" s="5">
        <f t="shared" si="714"/>
        <v>-9.9999999999999534E-3</v>
      </c>
      <c r="AK1186" s="5">
        <f t="shared" si="717"/>
        <v>0</v>
      </c>
      <c r="AL1186" s="5">
        <f t="shared" si="719"/>
        <v>-9.9999999999999534E-3</v>
      </c>
      <c r="AM1186" s="95">
        <f t="shared" si="726"/>
        <v>8.5714285714285667E-3</v>
      </c>
      <c r="AN1186" s="95">
        <f t="shared" si="727"/>
        <v>-4.2857142857142816E-3</v>
      </c>
      <c r="AO1186" s="78">
        <f t="shared" si="728"/>
        <v>2.0000000000000009</v>
      </c>
      <c r="AP1186" s="8">
        <f t="shared" si="729"/>
        <v>66.666666666666686</v>
      </c>
      <c r="AQ1186" s="8">
        <f t="shared" si="723"/>
        <v>62.500000000000007</v>
      </c>
      <c r="AR1186" s="8">
        <f t="shared" si="712"/>
        <v>-1</v>
      </c>
      <c r="AS1186" s="114">
        <f t="shared" si="718"/>
        <v>-113000</v>
      </c>
      <c r="AT1186" s="103">
        <f t="shared" si="742"/>
        <v>0.8561548465607508</v>
      </c>
      <c r="AU1186" s="5">
        <f t="shared" si="715"/>
        <v>0.46</v>
      </c>
      <c r="AW1186" s="210">
        <f t="shared" si="716"/>
        <v>4.3478260869565133E-2</v>
      </c>
      <c r="AX1186" s="276">
        <f t="shared" si="721"/>
        <v>-2.6924772424673424E-2</v>
      </c>
      <c r="AY1186" s="19">
        <f t="shared" si="743"/>
        <v>-9.6965936466888183E-2</v>
      </c>
    </row>
    <row r="1187" spans="1:51">
      <c r="A1187" s="4">
        <v>40053</v>
      </c>
      <c r="B1187" s="9">
        <f t="shared" si="711"/>
        <v>40053</v>
      </c>
      <c r="C1187" s="5">
        <v>0.47</v>
      </c>
      <c r="D1187" s="5">
        <v>0.47</v>
      </c>
      <c r="E1187" s="5">
        <v>0.44</v>
      </c>
      <c r="F1187" s="5">
        <v>0.45</v>
      </c>
      <c r="G1187" s="6">
        <v>74100</v>
      </c>
      <c r="H1187" s="112">
        <v>0.45</v>
      </c>
      <c r="I1187" s="19">
        <f t="shared" si="730"/>
        <v>-2.1739130434782625E-2</v>
      </c>
      <c r="J1187" s="8">
        <f t="shared" si="731"/>
        <v>0.46466275555033515</v>
      </c>
      <c r="K1187" s="8">
        <f t="shared" si="732"/>
        <v>0.37233724444966482</v>
      </c>
      <c r="L1187" s="8">
        <f t="shared" si="733"/>
        <v>0.41849999999999998</v>
      </c>
      <c r="M1187" s="19">
        <f t="shared" si="734"/>
        <v>0.24796206255738015</v>
      </c>
      <c r="N1187" s="19">
        <f t="shared" si="735"/>
        <v>-6.13936149268847E-2</v>
      </c>
      <c r="O1187" s="19">
        <f t="shared" si="736"/>
        <v>3.8878579186195331E-3</v>
      </c>
      <c r="P1187" s="19">
        <f t="shared" si="737"/>
        <v>1.6934800768778409E-2</v>
      </c>
      <c r="Q1187" s="214"/>
      <c r="R1187" s="305"/>
      <c r="S1187" s="215"/>
      <c r="T1187" t="str">
        <f t="shared" si="738"/>
        <v>BrokeBandUpper</v>
      </c>
      <c r="U1187" t="str">
        <f t="shared" si="739"/>
        <v>BrokeBandUpper</v>
      </c>
      <c r="V1187" t="str">
        <f t="shared" si="740"/>
        <v/>
      </c>
      <c r="W1187" t="str">
        <f t="shared" si="741"/>
        <v/>
      </c>
      <c r="X1187" s="10"/>
      <c r="Y1187" s="219">
        <f t="shared" si="720"/>
        <v>5.604395604395602E-3</v>
      </c>
      <c r="Z1187" s="78">
        <f t="shared" si="722"/>
        <v>0.42935135630761251</v>
      </c>
      <c r="AA1187" s="78">
        <f t="shared" si="745"/>
        <v>0.40449822111156236</v>
      </c>
      <c r="AB1187" s="74">
        <f t="shared" si="713"/>
        <v>1186</v>
      </c>
      <c r="AC1187" s="80">
        <f t="shared" si="724"/>
        <v>3.1090197187912325E-3</v>
      </c>
      <c r="AD1187" s="79">
        <f t="shared" si="744"/>
        <v>2.4853135196050147E-2</v>
      </c>
      <c r="AE1187" s="81">
        <f t="shared" si="725"/>
        <v>2.1744115477258914E-2</v>
      </c>
      <c r="AF1187" s="19">
        <f t="shared" si="708"/>
        <v>6.144188997359161E-2</v>
      </c>
      <c r="AG1187" s="93">
        <f t="shared" ref="AG1187:AG1250" si="746">IF(A1188&gt;A1187,(AC1187-AC1186)/AC1186, (AC1187-AC1188)/AC1188)</f>
        <v>-0.17395675959796816</v>
      </c>
      <c r="AH1187" s="91">
        <f t="shared" si="709"/>
        <v>6.9185743175088075E-5</v>
      </c>
      <c r="AI1187" s="96">
        <f t="shared" si="710"/>
        <v>1178.963327922618</v>
      </c>
      <c r="AJ1187" s="5">
        <f t="shared" si="714"/>
        <v>-1.0000000000000009E-2</v>
      </c>
      <c r="AK1187" s="5">
        <f t="shared" si="717"/>
        <v>0</v>
      </c>
      <c r="AL1187" s="5">
        <f t="shared" si="719"/>
        <v>-1.0000000000000009E-2</v>
      </c>
      <c r="AM1187" s="95">
        <f t="shared" si="726"/>
        <v>7.8571428571428559E-3</v>
      </c>
      <c r="AN1187" s="95">
        <f t="shared" si="727"/>
        <v>-4.9999999999999966E-3</v>
      </c>
      <c r="AO1187" s="78">
        <f t="shared" si="728"/>
        <v>1.5714285714285723</v>
      </c>
      <c r="AP1187" s="8">
        <f t="shared" si="729"/>
        <v>61.111111111111121</v>
      </c>
      <c r="AQ1187" s="8">
        <f t="shared" si="723"/>
        <v>65.346534653465369</v>
      </c>
      <c r="AR1187" s="8">
        <f t="shared" si="712"/>
        <v>-0.33333333333333209</v>
      </c>
      <c r="AS1187" s="114">
        <f t="shared" si="718"/>
        <v>-24699.999999999909</v>
      </c>
      <c r="AT1187" s="103">
        <f t="shared" si="742"/>
        <v>0.84438581904465826</v>
      </c>
      <c r="AU1187" s="5">
        <f t="shared" si="715"/>
        <v>0.45</v>
      </c>
      <c r="AW1187" s="210">
        <f t="shared" si="716"/>
        <v>6.8181818181818121E-2</v>
      </c>
      <c r="AX1187" s="276">
        <f t="shared" si="721"/>
        <v>-2.8097741435841986E-2</v>
      </c>
      <c r="AY1187" s="19">
        <f t="shared" si="743"/>
        <v>-4.3564676895603852E-2</v>
      </c>
    </row>
    <row r="1188" spans="1:51">
      <c r="A1188" s="4">
        <v>40056</v>
      </c>
      <c r="B1188" s="9">
        <f t="shared" si="711"/>
        <v>40056</v>
      </c>
      <c r="C1188" s="5">
        <v>0.44</v>
      </c>
      <c r="D1188" s="5">
        <v>0.45</v>
      </c>
      <c r="E1188" s="5">
        <v>0.44</v>
      </c>
      <c r="F1188" s="5">
        <v>0.45</v>
      </c>
      <c r="G1188" s="6">
        <v>31400</v>
      </c>
      <c r="H1188" s="112">
        <v>0.45</v>
      </c>
      <c r="I1188" s="19">
        <f t="shared" si="730"/>
        <v>0</v>
      </c>
      <c r="J1188" s="8">
        <f t="shared" si="731"/>
        <v>0.46466275555033515</v>
      </c>
      <c r="K1188" s="8">
        <f t="shared" si="732"/>
        <v>0.37233724444966482</v>
      </c>
      <c r="L1188" s="8">
        <f t="shared" si="733"/>
        <v>0.41849999999999998</v>
      </c>
      <c r="M1188" s="19">
        <f t="shared" si="734"/>
        <v>0.24796206255738015</v>
      </c>
      <c r="N1188" s="19">
        <f t="shared" si="735"/>
        <v>0</v>
      </c>
      <c r="O1188" s="19">
        <f t="shared" si="736"/>
        <v>0</v>
      </c>
      <c r="P1188" s="19">
        <f t="shared" si="737"/>
        <v>0</v>
      </c>
      <c r="Q1188" s="214"/>
      <c r="R1188" s="305"/>
      <c r="S1188" s="215"/>
      <c r="T1188" t="str">
        <f t="shared" si="738"/>
        <v/>
      </c>
      <c r="U1188" t="str">
        <f t="shared" si="739"/>
        <v/>
      </c>
      <c r="V1188" t="str">
        <f t="shared" si="740"/>
        <v/>
      </c>
      <c r="W1188" t="str">
        <f t="shared" si="741"/>
        <v/>
      </c>
      <c r="X1188" s="10"/>
      <c r="Y1188" s="219">
        <f t="shared" si="720"/>
        <v>5.8461538461538447E-3</v>
      </c>
      <c r="Z1188" s="78">
        <f t="shared" si="722"/>
        <v>0.43253124743624016</v>
      </c>
      <c r="AA1188" s="78">
        <f t="shared" si="745"/>
        <v>0.40786535274930674</v>
      </c>
      <c r="AB1188" s="74">
        <f t="shared" si="713"/>
        <v>1187</v>
      </c>
      <c r="AC1188" s="80">
        <f t="shared" si="724"/>
        <v>2.3374233677396043E-3</v>
      </c>
      <c r="AD1188" s="79">
        <f t="shared" si="744"/>
        <v>2.4665894686933421E-2</v>
      </c>
      <c r="AE1188" s="81">
        <f t="shared" si="725"/>
        <v>2.2328471319193816E-2</v>
      </c>
      <c r="AF1188" s="19">
        <f t="shared" ref="AF1188:AF1251" si="747">AD1188/AA1188</f>
        <v>6.0475582249552441E-2</v>
      </c>
      <c r="AG1188" s="93">
        <f t="shared" si="746"/>
        <v>-0.24817994764974344</v>
      </c>
      <c r="AH1188" s="91">
        <f t="shared" ref="AH1188:AH1251" si="748">SLOPE(AC1175:AC1188,AB1175:AB1188)</f>
        <v>2.0694949535660933E-4</v>
      </c>
      <c r="AI1188" s="96">
        <f t="shared" ref="AI1188:AI1251" si="749">INTERCEPT(AB1175:AB1188,AC1175:AC1188)</f>
        <v>1178.5898509656458</v>
      </c>
      <c r="AJ1188" s="5">
        <f t="shared" si="714"/>
        <v>0</v>
      </c>
      <c r="AK1188" s="5">
        <f t="shared" si="717"/>
        <v>0</v>
      </c>
      <c r="AL1188" s="5">
        <f t="shared" si="719"/>
        <v>0</v>
      </c>
      <c r="AM1188" s="95">
        <f t="shared" si="726"/>
        <v>7.8571428571428559E-3</v>
      </c>
      <c r="AN1188" s="95">
        <f t="shared" si="727"/>
        <v>-4.2857142857142859E-3</v>
      </c>
      <c r="AO1188" s="78">
        <f t="shared" si="728"/>
        <v>1.833333333333333</v>
      </c>
      <c r="AP1188" s="8">
        <f t="shared" si="729"/>
        <v>64.705882352941174</v>
      </c>
      <c r="AQ1188" s="8">
        <f t="shared" si="723"/>
        <v>64.705882352941174</v>
      </c>
      <c r="AR1188" s="8">
        <f t="shared" si="712"/>
        <v>1</v>
      </c>
      <c r="AS1188" s="114">
        <f t="shared" si="718"/>
        <v>31400</v>
      </c>
      <c r="AT1188" s="103">
        <f t="shared" si="742"/>
        <v>0.84747085496164654</v>
      </c>
      <c r="AU1188" s="5">
        <f t="shared" si="715"/>
        <v>0.45</v>
      </c>
      <c r="AW1188" s="210">
        <f t="shared" si="716"/>
        <v>2.2727272727272749E-2</v>
      </c>
      <c r="AX1188" s="276">
        <f t="shared" si="721"/>
        <v>-2.7775854849005927E-2</v>
      </c>
      <c r="AY1188" s="19">
        <f t="shared" si="743"/>
        <v>1.1455959461049598E-2</v>
      </c>
    </row>
    <row r="1189" spans="1:51">
      <c r="A1189" s="4">
        <v>40057</v>
      </c>
      <c r="B1189" s="9">
        <f t="shared" si="711"/>
        <v>40057</v>
      </c>
      <c r="C1189" s="5">
        <v>0.45</v>
      </c>
      <c r="D1189" s="5">
        <v>0.45</v>
      </c>
      <c r="E1189" s="5">
        <v>0.44</v>
      </c>
      <c r="F1189" s="5">
        <v>0.45</v>
      </c>
      <c r="G1189" s="6">
        <v>1706000</v>
      </c>
      <c r="H1189" s="112">
        <v>0.45</v>
      </c>
      <c r="I1189" s="19">
        <f t="shared" si="730"/>
        <v>0</v>
      </c>
      <c r="J1189" s="8">
        <f t="shared" si="731"/>
        <v>0.46816637831516911</v>
      </c>
      <c r="K1189" s="8">
        <f t="shared" si="732"/>
        <v>0.37183362168483075</v>
      </c>
      <c r="L1189" s="8">
        <f t="shared" si="733"/>
        <v>0.41999999999999993</v>
      </c>
      <c r="M1189" s="19">
        <f t="shared" si="734"/>
        <v>0.25907489536271899</v>
      </c>
      <c r="N1189" s="19">
        <f t="shared" si="735"/>
        <v>4.4816665463763242E-2</v>
      </c>
      <c r="O1189" s="19">
        <f t="shared" si="736"/>
        <v>7.5401411518001985E-3</v>
      </c>
      <c r="P1189" s="19">
        <f t="shared" si="737"/>
        <v>-1.3525984100205952E-3</v>
      </c>
      <c r="Q1189" s="214"/>
      <c r="R1189" s="305"/>
      <c r="S1189" s="215"/>
      <c r="T1189" t="str">
        <f t="shared" si="738"/>
        <v/>
      </c>
      <c r="U1189" t="str">
        <f t="shared" si="739"/>
        <v/>
      </c>
      <c r="V1189" t="str">
        <f t="shared" si="740"/>
        <v/>
      </c>
      <c r="W1189" t="str">
        <f t="shared" si="741"/>
        <v/>
      </c>
      <c r="X1189" s="10"/>
      <c r="Y1189" s="219">
        <f t="shared" si="720"/>
        <v>5.2087912087912082E-3</v>
      </c>
      <c r="Z1189" s="78">
        <f t="shared" si="722"/>
        <v>0.43522143533105917</v>
      </c>
      <c r="AA1189" s="78">
        <f t="shared" si="745"/>
        <v>0.41098331664585802</v>
      </c>
      <c r="AB1189" s="74">
        <f t="shared" si="713"/>
        <v>1188</v>
      </c>
      <c r="AC1189" s="80">
        <f t="shared" si="724"/>
        <v>1.5277178928058653E-3</v>
      </c>
      <c r="AD1189" s="79">
        <f t="shared" si="744"/>
        <v>2.4238118685201149E-2</v>
      </c>
      <c r="AE1189" s="81">
        <f t="shared" si="725"/>
        <v>2.2710400792395283E-2</v>
      </c>
      <c r="AF1189" s="19">
        <f t="shared" si="747"/>
        <v>5.8975918738051837E-2</v>
      </c>
      <c r="AG1189" s="93">
        <f t="shared" si="746"/>
        <v>-0.34640942077889869</v>
      </c>
      <c r="AH1189" s="91">
        <f t="shared" si="748"/>
        <v>2.3965781097510242E-4</v>
      </c>
      <c r="AI1189" s="96">
        <f t="shared" si="749"/>
        <v>1179.3013862758637</v>
      </c>
      <c r="AJ1189" s="5">
        <f t="shared" si="714"/>
        <v>0</v>
      </c>
      <c r="AK1189" s="5">
        <f t="shared" si="717"/>
        <v>0</v>
      </c>
      <c r="AL1189" s="5">
        <f t="shared" si="719"/>
        <v>0</v>
      </c>
      <c r="AM1189" s="95">
        <f t="shared" si="726"/>
        <v>7.8571428571428559E-3</v>
      </c>
      <c r="AN1189" s="95">
        <f t="shared" si="727"/>
        <v>-2.8571428571428558E-3</v>
      </c>
      <c r="AO1189" s="78">
        <f t="shared" si="728"/>
        <v>2.7500000000000009</v>
      </c>
      <c r="AP1189" s="8">
        <f t="shared" si="729"/>
        <v>73.333333333333343</v>
      </c>
      <c r="AQ1189" s="8">
        <f t="shared" si="723"/>
        <v>68.750000000000014</v>
      </c>
      <c r="AR1189" s="8">
        <f t="shared" si="712"/>
        <v>1</v>
      </c>
      <c r="AS1189" s="114">
        <f t="shared" si="718"/>
        <v>1706000</v>
      </c>
      <c r="AT1189" s="103">
        <f t="shared" si="742"/>
        <v>0.88680174909158116</v>
      </c>
      <c r="AU1189" s="5">
        <f t="shared" si="715"/>
        <v>0.45</v>
      </c>
      <c r="AW1189" s="210">
        <f t="shared" si="716"/>
        <v>2.2727272727272749E-2</v>
      </c>
      <c r="AX1189" s="276">
        <f t="shared" si="721"/>
        <v>-2.6121743177246352E-2</v>
      </c>
      <c r="AY1189" s="19">
        <f t="shared" si="743"/>
        <v>5.9552142706375572E-2</v>
      </c>
    </row>
    <row r="1190" spans="1:51">
      <c r="A1190" s="4">
        <v>40058</v>
      </c>
      <c r="B1190" s="9">
        <f t="shared" si="711"/>
        <v>40058</v>
      </c>
      <c r="C1190" s="5">
        <v>0.44</v>
      </c>
      <c r="D1190" s="5">
        <v>0.44</v>
      </c>
      <c r="E1190" s="5">
        <v>0.44</v>
      </c>
      <c r="F1190" s="5">
        <v>0.44</v>
      </c>
      <c r="G1190" s="6">
        <v>245000</v>
      </c>
      <c r="H1190" s="112">
        <v>0.44</v>
      </c>
      <c r="I1190" s="19">
        <f t="shared" si="730"/>
        <v>-2.222222222222224E-2</v>
      </c>
      <c r="J1190" s="8">
        <f t="shared" si="731"/>
        <v>0.46994895300208162</v>
      </c>
      <c r="K1190" s="8">
        <f t="shared" si="732"/>
        <v>0.37205104699791836</v>
      </c>
      <c r="L1190" s="8">
        <f t="shared" si="733"/>
        <v>0.42099999999999999</v>
      </c>
      <c r="M1190" s="19">
        <f t="shared" si="734"/>
        <v>0.26313030642999641</v>
      </c>
      <c r="N1190" s="19">
        <f t="shared" si="735"/>
        <v>1.5653431265887873E-2</v>
      </c>
      <c r="O1190" s="19">
        <f t="shared" si="736"/>
        <v>3.8075666461304079E-3</v>
      </c>
      <c r="P1190" s="19">
        <f t="shared" si="737"/>
        <v>5.8473817430069889E-4</v>
      </c>
      <c r="Q1190" s="214"/>
      <c r="R1190" s="305"/>
      <c r="S1190" s="215"/>
      <c r="T1190" t="str">
        <f t="shared" si="738"/>
        <v/>
      </c>
      <c r="U1190" t="str">
        <f t="shared" si="739"/>
        <v/>
      </c>
      <c r="V1190" t="str">
        <f t="shared" si="740"/>
        <v/>
      </c>
      <c r="W1190" t="str">
        <f t="shared" si="741"/>
        <v/>
      </c>
      <c r="X1190" s="10"/>
      <c r="Y1190" s="219">
        <f t="shared" si="720"/>
        <v>4.6373626373626374E-3</v>
      </c>
      <c r="Z1190" s="78">
        <f t="shared" si="722"/>
        <v>0.43595733429007605</v>
      </c>
      <c r="AA1190" s="78">
        <f t="shared" si="745"/>
        <v>0.4131305512140645</v>
      </c>
      <c r="AB1190" s="74">
        <f t="shared" si="713"/>
        <v>1189</v>
      </c>
      <c r="AC1190" s="80">
        <f t="shared" si="724"/>
        <v>9.3105826893011973E-5</v>
      </c>
      <c r="AD1190" s="79">
        <f t="shared" si="744"/>
        <v>2.2826783076011548E-2</v>
      </c>
      <c r="AE1190" s="81">
        <f t="shared" si="725"/>
        <v>2.2733677249118536E-2</v>
      </c>
      <c r="AF1190" s="19">
        <f t="shared" si="747"/>
        <v>5.5253195409854357E-2</v>
      </c>
      <c r="AG1190" s="93">
        <f t="shared" si="746"/>
        <v>-0.93905561535185644</v>
      </c>
      <c r="AH1190" s="91">
        <f t="shared" si="748"/>
        <v>2.0848452613414154E-4</v>
      </c>
      <c r="AI1190" s="96">
        <f t="shared" si="749"/>
        <v>1180.7649197101978</v>
      </c>
      <c r="AJ1190" s="5">
        <f t="shared" si="714"/>
        <v>-1.0000000000000009E-2</v>
      </c>
      <c r="AK1190" s="5">
        <f t="shared" si="717"/>
        <v>0</v>
      </c>
      <c r="AL1190" s="5">
        <f t="shared" si="719"/>
        <v>-1.0000000000000009E-2</v>
      </c>
      <c r="AM1190" s="95">
        <f t="shared" si="726"/>
        <v>6.4285714285714267E-3</v>
      </c>
      <c r="AN1190" s="95">
        <f t="shared" si="727"/>
        <v>-3.5714285714285704E-3</v>
      </c>
      <c r="AO1190" s="78">
        <f t="shared" si="728"/>
        <v>1.8</v>
      </c>
      <c r="AP1190" s="8">
        <f t="shared" si="729"/>
        <v>64.285714285714278</v>
      </c>
      <c r="AQ1190" s="8">
        <f t="shared" si="723"/>
        <v>69.230769230769226</v>
      </c>
      <c r="AR1190" s="8">
        <f t="shared" si="712"/>
        <v>0</v>
      </c>
      <c r="AS1190" s="114">
        <f t="shared" si="718"/>
        <v>0</v>
      </c>
      <c r="AT1190" s="103">
        <f t="shared" si="742"/>
        <v>0.86478596294104093</v>
      </c>
      <c r="AU1190" s="5">
        <f t="shared" si="715"/>
        <v>0.44</v>
      </c>
      <c r="AW1190" s="210">
        <f t="shared" si="716"/>
        <v>0</v>
      </c>
      <c r="AX1190" s="276">
        <f t="shared" si="721"/>
        <v>-2.3615529888715178E-2</v>
      </c>
      <c r="AY1190" s="19">
        <f t="shared" si="743"/>
        <v>9.5943569750515004E-2</v>
      </c>
    </row>
    <row r="1191" spans="1:51">
      <c r="A1191" s="4">
        <v>40059</v>
      </c>
      <c r="B1191" s="9">
        <f t="shared" si="711"/>
        <v>40059</v>
      </c>
      <c r="C1191" s="5">
        <v>0.46</v>
      </c>
      <c r="D1191" s="5">
        <v>0.47</v>
      </c>
      <c r="E1191" s="5">
        <v>0.46</v>
      </c>
      <c r="F1191" s="5">
        <v>0.46</v>
      </c>
      <c r="G1191" s="6">
        <v>249300</v>
      </c>
      <c r="H1191" s="112">
        <v>0.46</v>
      </c>
      <c r="I1191" s="19">
        <f t="shared" si="730"/>
        <v>4.5454545454545497E-2</v>
      </c>
      <c r="J1191" s="8">
        <f t="shared" si="731"/>
        <v>0.47475431016179814</v>
      </c>
      <c r="K1191" s="8">
        <f t="shared" si="732"/>
        <v>0.37324568983820194</v>
      </c>
      <c r="L1191" s="8">
        <f t="shared" si="733"/>
        <v>0.42400000000000004</v>
      </c>
      <c r="M1191" s="19">
        <f t="shared" si="734"/>
        <v>0.2719619357630067</v>
      </c>
      <c r="N1191" s="19">
        <f t="shared" si="735"/>
        <v>3.3563710135988738E-2</v>
      </c>
      <c r="O1191" s="19">
        <f t="shared" si="736"/>
        <v>1.0225274743180975E-2</v>
      </c>
      <c r="P1191" s="19">
        <f t="shared" si="737"/>
        <v>3.2109648660396664E-3</v>
      </c>
      <c r="Q1191" s="214"/>
      <c r="R1191" s="305"/>
      <c r="S1191" s="215"/>
      <c r="T1191" t="str">
        <f t="shared" si="738"/>
        <v/>
      </c>
      <c r="U1191" t="str">
        <f t="shared" si="739"/>
        <v/>
      </c>
      <c r="V1191" t="str">
        <f t="shared" si="740"/>
        <v/>
      </c>
      <c r="W1191" t="str">
        <f t="shared" si="741"/>
        <v/>
      </c>
      <c r="X1191" s="10"/>
      <c r="Y1191" s="219">
        <f t="shared" si="720"/>
        <v>4.461538461538463E-3</v>
      </c>
      <c r="Z1191" s="78">
        <f t="shared" si="722"/>
        <v>0.43965990480940437</v>
      </c>
      <c r="AA1191" s="78">
        <f t="shared" si="745"/>
        <v>0.41659889042422371</v>
      </c>
      <c r="AB1191" s="74">
        <f t="shared" si="713"/>
        <v>1190</v>
      </c>
      <c r="AC1191" s="80">
        <f t="shared" si="724"/>
        <v>2.618697088496956E-4</v>
      </c>
      <c r="AD1191" s="79">
        <f t="shared" si="744"/>
        <v>2.3061014385180656E-2</v>
      </c>
      <c r="AE1191" s="81">
        <f t="shared" si="725"/>
        <v>2.279914467633096E-2</v>
      </c>
      <c r="AF1191" s="19">
        <f t="shared" si="747"/>
        <v>5.5355438805171964E-2</v>
      </c>
      <c r="AG1191" s="93">
        <f t="shared" si="746"/>
        <v>1.8126027939219145</v>
      </c>
      <c r="AH1191" s="91">
        <f t="shared" si="748"/>
        <v>1.6375372470224699E-4</v>
      </c>
      <c r="AI1191" s="96">
        <f t="shared" si="749"/>
        <v>1182.1525951587155</v>
      </c>
      <c r="AJ1191" s="5">
        <f t="shared" si="714"/>
        <v>2.0000000000000018E-2</v>
      </c>
      <c r="AK1191" s="5">
        <f t="shared" si="717"/>
        <v>2.0000000000000018E-2</v>
      </c>
      <c r="AL1191" s="5">
        <f t="shared" si="719"/>
        <v>0</v>
      </c>
      <c r="AM1191" s="95">
        <f t="shared" si="726"/>
        <v>7.8571428571428559E-3</v>
      </c>
      <c r="AN1191" s="95">
        <f t="shared" si="727"/>
        <v>-3.5714285714285704E-3</v>
      </c>
      <c r="AO1191" s="78">
        <f t="shared" si="728"/>
        <v>2.2000000000000002</v>
      </c>
      <c r="AP1191" s="8">
        <f t="shared" si="729"/>
        <v>68.75</v>
      </c>
      <c r="AQ1191" s="8">
        <f t="shared" si="723"/>
        <v>68.75</v>
      </c>
      <c r="AR1191" s="8">
        <f t="shared" si="712"/>
        <v>-1</v>
      </c>
      <c r="AS1191" s="114">
        <f t="shared" si="718"/>
        <v>-249300</v>
      </c>
      <c r="AT1191" s="103">
        <f t="shared" si="742"/>
        <v>0.8295394860716091</v>
      </c>
      <c r="AU1191" s="5">
        <f t="shared" si="715"/>
        <v>0.46</v>
      </c>
      <c r="AW1191" s="210">
        <f t="shared" si="716"/>
        <v>2.1739130434782507E-2</v>
      </c>
      <c r="AX1191" s="276">
        <f t="shared" si="721"/>
        <v>-2.043924973301936E-2</v>
      </c>
      <c r="AY1191" s="19">
        <f t="shared" si="743"/>
        <v>0.13449963522578512</v>
      </c>
    </row>
    <row r="1192" spans="1:51">
      <c r="A1192" s="4">
        <v>40060</v>
      </c>
      <c r="B1192" s="9">
        <f t="shared" si="711"/>
        <v>40060</v>
      </c>
      <c r="C1192" s="5">
        <v>0.46</v>
      </c>
      <c r="D1192" s="5">
        <v>0.49</v>
      </c>
      <c r="E1192" s="5">
        <v>0.46</v>
      </c>
      <c r="F1192" s="5">
        <v>0.49</v>
      </c>
      <c r="G1192" s="6">
        <v>323400</v>
      </c>
      <c r="H1192" s="112">
        <v>0.49</v>
      </c>
      <c r="I1192" s="19">
        <f t="shared" si="730"/>
        <v>6.5217391304347755E-2</v>
      </c>
      <c r="J1192" s="8">
        <f t="shared" si="731"/>
        <v>0.4855175411605937</v>
      </c>
      <c r="K1192" s="8">
        <f t="shared" si="732"/>
        <v>0.37148245883940628</v>
      </c>
      <c r="L1192" s="8">
        <f t="shared" si="733"/>
        <v>0.42849999999999999</v>
      </c>
      <c r="M1192" s="19">
        <f t="shared" si="734"/>
        <v>0.30697299322680899</v>
      </c>
      <c r="N1192" s="19">
        <f t="shared" si="735"/>
        <v>0.12873513848758472</v>
      </c>
      <c r="O1192" s="19">
        <f t="shared" si="736"/>
        <v>2.2671160152558503E-2</v>
      </c>
      <c r="P1192" s="19">
        <f t="shared" si="737"/>
        <v>-4.7240491901192581E-3</v>
      </c>
      <c r="Q1192" s="214"/>
      <c r="R1192" s="305"/>
      <c r="S1192" s="215"/>
      <c r="T1192" t="str">
        <f t="shared" si="738"/>
        <v/>
      </c>
      <c r="U1192" t="str">
        <f t="shared" si="739"/>
        <v>BrokeBandUpper</v>
      </c>
      <c r="V1192" t="str">
        <f t="shared" si="740"/>
        <v/>
      </c>
      <c r="W1192" t="str">
        <f t="shared" si="741"/>
        <v>BrokeBandUpper</v>
      </c>
      <c r="X1192" s="10"/>
      <c r="Y1192" s="219">
        <f t="shared" si="720"/>
        <v>4.8791208791208809E-3</v>
      </c>
      <c r="Z1192" s="78">
        <f t="shared" si="722"/>
        <v>0.44741227946875611</v>
      </c>
      <c r="AA1192" s="78">
        <f t="shared" si="745"/>
        <v>0.42203057253283116</v>
      </c>
      <c r="AB1192" s="74">
        <f t="shared" si="713"/>
        <v>1191</v>
      </c>
      <c r="AC1192" s="80">
        <f t="shared" si="724"/>
        <v>2.0660498076751944E-3</v>
      </c>
      <c r="AD1192" s="79">
        <f t="shared" si="744"/>
        <v>2.5381706935924953E-2</v>
      </c>
      <c r="AE1192" s="81">
        <f t="shared" si="725"/>
        <v>2.3315657128249758E-2</v>
      </c>
      <c r="AF1192" s="19">
        <f t="shared" si="747"/>
        <v>6.0141867883162482E-2</v>
      </c>
      <c r="AG1192" s="93">
        <f t="shared" si="746"/>
        <v>6.8896097481096508</v>
      </c>
      <c r="AH1192" s="91">
        <f t="shared" si="748"/>
        <v>1.5047657021838133E-4</v>
      </c>
      <c r="AI1192" s="96">
        <f t="shared" si="749"/>
        <v>1183.0096696076109</v>
      </c>
      <c r="AJ1192" s="5">
        <f t="shared" si="714"/>
        <v>2.9999999999999971E-2</v>
      </c>
      <c r="AK1192" s="5">
        <f t="shared" si="717"/>
        <v>2.9999999999999971E-2</v>
      </c>
      <c r="AL1192" s="5">
        <f t="shared" si="719"/>
        <v>0</v>
      </c>
      <c r="AM1192" s="95">
        <f t="shared" si="726"/>
        <v>9.9999999999999967E-3</v>
      </c>
      <c r="AN1192" s="95">
        <f t="shared" si="727"/>
        <v>-3.5714285714285704E-3</v>
      </c>
      <c r="AO1192" s="78">
        <f t="shared" si="728"/>
        <v>2.8</v>
      </c>
      <c r="AP1192" s="8">
        <f t="shared" si="729"/>
        <v>73.68421052631578</v>
      </c>
      <c r="AQ1192" s="8">
        <f t="shared" si="723"/>
        <v>70</v>
      </c>
      <c r="AR1192" s="8">
        <f t="shared" si="712"/>
        <v>1</v>
      </c>
      <c r="AS1192" s="114">
        <f t="shared" si="718"/>
        <v>323400</v>
      </c>
      <c r="AT1192" s="103">
        <f t="shared" si="742"/>
        <v>0.83679342438329529</v>
      </c>
      <c r="AU1192" s="5">
        <f t="shared" si="715"/>
        <v>0.49</v>
      </c>
      <c r="AW1192" s="210">
        <f t="shared" si="716"/>
        <v>6.5217391304347755E-2</v>
      </c>
      <c r="AX1192" s="276">
        <f t="shared" si="721"/>
        <v>-1.5812242953105075E-2</v>
      </c>
      <c r="AY1192" s="19">
        <f t="shared" si="743"/>
        <v>0.22637850412089305</v>
      </c>
    </row>
    <row r="1193" spans="1:51">
      <c r="A1193" s="4">
        <v>40063</v>
      </c>
      <c r="B1193" s="9">
        <f t="shared" si="711"/>
        <v>40063</v>
      </c>
      <c r="C1193" s="5">
        <v>0.49</v>
      </c>
      <c r="D1193" s="5">
        <v>0.49</v>
      </c>
      <c r="E1193" s="5">
        <v>0.47</v>
      </c>
      <c r="F1193" s="5">
        <v>0.49</v>
      </c>
      <c r="G1193" s="6">
        <v>146500</v>
      </c>
      <c r="H1193" s="112">
        <v>0.49</v>
      </c>
      <c r="I1193" s="19">
        <f t="shared" si="730"/>
        <v>0</v>
      </c>
      <c r="J1193" s="8">
        <f t="shared" si="731"/>
        <v>0.49474949798994367</v>
      </c>
      <c r="K1193" s="8">
        <f t="shared" si="732"/>
        <v>0.37025050201005633</v>
      </c>
      <c r="L1193" s="8">
        <f t="shared" si="733"/>
        <v>0.4325</v>
      </c>
      <c r="M1193" s="19">
        <f t="shared" si="734"/>
        <v>0.33625611661292448</v>
      </c>
      <c r="N1193" s="19">
        <f t="shared" si="735"/>
        <v>9.5393158460944705E-2</v>
      </c>
      <c r="O1193" s="19">
        <f t="shared" si="736"/>
        <v>1.9014672069894024E-2</v>
      </c>
      <c r="P1193" s="19">
        <f t="shared" si="737"/>
        <v>-3.3163257107720855E-3</v>
      </c>
      <c r="Q1193" s="214"/>
      <c r="R1193" s="305"/>
      <c r="S1193" s="215"/>
      <c r="T1193" t="str">
        <f t="shared" si="738"/>
        <v/>
      </c>
      <c r="U1193" t="str">
        <f t="shared" si="739"/>
        <v/>
      </c>
      <c r="V1193" t="str">
        <f t="shared" si="740"/>
        <v/>
      </c>
      <c r="W1193" t="str">
        <f t="shared" si="741"/>
        <v/>
      </c>
      <c r="X1193" s="10"/>
      <c r="Y1193" s="219">
        <f t="shared" si="720"/>
        <v>4.9010989010989034E-3</v>
      </c>
      <c r="Z1193" s="78">
        <f t="shared" si="722"/>
        <v>0.45397078843056765</v>
      </c>
      <c r="AA1193" s="78">
        <f t="shared" si="745"/>
        <v>0.42706031016540164</v>
      </c>
      <c r="AB1193" s="74">
        <f t="shared" si="713"/>
        <v>1192</v>
      </c>
      <c r="AC1193" s="80">
        <f t="shared" si="724"/>
        <v>2.8758569095330075E-3</v>
      </c>
      <c r="AD1193" s="79">
        <f t="shared" si="744"/>
        <v>2.6910478265166016E-2</v>
      </c>
      <c r="AE1193" s="81">
        <f t="shared" si="725"/>
        <v>2.4034621355633008E-2</v>
      </c>
      <c r="AF1193" s="19">
        <f t="shared" si="747"/>
        <v>6.3013297243060387E-2</v>
      </c>
      <c r="AG1193" s="93">
        <f t="shared" si="746"/>
        <v>0.3919591380853697</v>
      </c>
      <c r="AH1193" s="91">
        <f t="shared" si="748"/>
        <v>1.3194651929655286E-4</v>
      </c>
      <c r="AI1193" s="96">
        <f t="shared" si="749"/>
        <v>1183.7659181891677</v>
      </c>
      <c r="AJ1193" s="5">
        <f t="shared" si="714"/>
        <v>0</v>
      </c>
      <c r="AK1193" s="5">
        <f t="shared" si="717"/>
        <v>0</v>
      </c>
      <c r="AL1193" s="5">
        <f t="shared" si="719"/>
        <v>0</v>
      </c>
      <c r="AM1193" s="95">
        <f t="shared" si="726"/>
        <v>9.9999999999999967E-3</v>
      </c>
      <c r="AN1193" s="95">
        <f t="shared" si="727"/>
        <v>-3.5714285714285704E-3</v>
      </c>
      <c r="AO1193" s="78">
        <f t="shared" si="728"/>
        <v>2.8</v>
      </c>
      <c r="AP1193" s="8">
        <f t="shared" si="729"/>
        <v>73.68421052631578</v>
      </c>
      <c r="AQ1193" s="8">
        <f t="shared" si="723"/>
        <v>70</v>
      </c>
      <c r="AR1193" s="8">
        <f t="shared" si="712"/>
        <v>1</v>
      </c>
      <c r="AS1193" s="114">
        <f t="shared" si="718"/>
        <v>146500</v>
      </c>
      <c r="AT1193" s="103">
        <f t="shared" si="742"/>
        <v>0.79893044323760287</v>
      </c>
      <c r="AU1193" s="5">
        <f t="shared" si="715"/>
        <v>0.49</v>
      </c>
      <c r="AW1193" s="210">
        <f t="shared" si="716"/>
        <v>4.2553191489361743E-2</v>
      </c>
      <c r="AX1193" s="276">
        <f t="shared" si="721"/>
        <v>-1.0306556761672751E-2</v>
      </c>
      <c r="AY1193" s="19">
        <f t="shared" si="743"/>
        <v>0.34819134816994218</v>
      </c>
    </row>
    <row r="1194" spans="1:51">
      <c r="A1194" s="4">
        <v>40064</v>
      </c>
      <c r="B1194" s="9">
        <f t="shared" si="711"/>
        <v>40064</v>
      </c>
      <c r="C1194" s="5">
        <v>0.48</v>
      </c>
      <c r="D1194" s="5">
        <v>0.48</v>
      </c>
      <c r="E1194" s="5">
        <v>0.46</v>
      </c>
      <c r="F1194" s="5">
        <v>0.48</v>
      </c>
      <c r="G1194" s="6">
        <v>79800</v>
      </c>
      <c r="H1194" s="112">
        <v>0.48</v>
      </c>
      <c r="I1194" s="19">
        <f t="shared" si="730"/>
        <v>-2.0408163265306142E-2</v>
      </c>
      <c r="J1194" s="8">
        <f t="shared" si="731"/>
        <v>0.50014746656387821</v>
      </c>
      <c r="K1194" s="8">
        <f t="shared" si="732"/>
        <v>0.37285253343612179</v>
      </c>
      <c r="L1194" s="8">
        <f t="shared" si="733"/>
        <v>0.4365</v>
      </c>
      <c r="M1194" s="19">
        <f t="shared" si="734"/>
        <v>0.34140825584484052</v>
      </c>
      <c r="N1194" s="19">
        <f t="shared" si="735"/>
        <v>1.5322068439417682E-2</v>
      </c>
      <c r="O1194" s="19">
        <f t="shared" si="736"/>
        <v>1.0910508440868112E-2</v>
      </c>
      <c r="P1194" s="19">
        <f t="shared" si="737"/>
        <v>7.0277593465485483E-3</v>
      </c>
      <c r="Q1194" s="214"/>
      <c r="R1194" s="305"/>
      <c r="S1194" s="215"/>
      <c r="T1194" t="str">
        <f t="shared" si="738"/>
        <v/>
      </c>
      <c r="U1194" t="str">
        <f t="shared" si="739"/>
        <v/>
      </c>
      <c r="V1194" t="str">
        <f t="shared" si="740"/>
        <v/>
      </c>
      <c r="W1194" t="str">
        <f t="shared" si="741"/>
        <v/>
      </c>
      <c r="X1194" s="10"/>
      <c r="Y1194" s="219">
        <f t="shared" si="720"/>
        <v>4.9010989010989017E-3</v>
      </c>
      <c r="Z1194" s="78">
        <f t="shared" si="722"/>
        <v>0.45797928701226021</v>
      </c>
      <c r="AA1194" s="78">
        <f t="shared" si="745"/>
        <v>0.4309778472131619</v>
      </c>
      <c r="AB1194" s="74">
        <f t="shared" si="713"/>
        <v>1193</v>
      </c>
      <c r="AC1194" s="80">
        <f t="shared" si="724"/>
        <v>2.3734547547722348E-3</v>
      </c>
      <c r="AD1194" s="79">
        <f t="shared" si="744"/>
        <v>2.7001439799098303E-2</v>
      </c>
      <c r="AE1194" s="81">
        <f t="shared" si="725"/>
        <v>2.4627985044326069E-2</v>
      </c>
      <c r="AF1194" s="19">
        <f t="shared" si="747"/>
        <v>6.2651572403774558E-2</v>
      </c>
      <c r="AG1194" s="93">
        <f t="shared" si="746"/>
        <v>-0.17469650631621816</v>
      </c>
      <c r="AH1194" s="91">
        <f t="shared" si="748"/>
        <v>1.0938873541323749E-4</v>
      </c>
      <c r="AI1194" s="96">
        <f t="shared" si="749"/>
        <v>1184.7760971714304</v>
      </c>
      <c r="AJ1194" s="5">
        <f t="shared" si="714"/>
        <v>-1.0000000000000009E-2</v>
      </c>
      <c r="AK1194" s="5">
        <f t="shared" si="717"/>
        <v>0</v>
      </c>
      <c r="AL1194" s="5">
        <f t="shared" si="719"/>
        <v>-1.0000000000000009E-2</v>
      </c>
      <c r="AM1194" s="95">
        <f t="shared" si="726"/>
        <v>8.5714285714285719E-3</v>
      </c>
      <c r="AN1194" s="95">
        <f t="shared" si="727"/>
        <v>-4.2857142857142859E-3</v>
      </c>
      <c r="AO1194" s="78">
        <f t="shared" si="728"/>
        <v>2</v>
      </c>
      <c r="AP1194" s="8">
        <f t="shared" si="729"/>
        <v>66.666666666666657</v>
      </c>
      <c r="AQ1194" s="8">
        <f t="shared" si="723"/>
        <v>70.588235294117652</v>
      </c>
      <c r="AR1194" s="8">
        <f t="shared" si="712"/>
        <v>1</v>
      </c>
      <c r="AS1194" s="114">
        <f t="shared" si="718"/>
        <v>79800</v>
      </c>
      <c r="AT1194" s="103">
        <f t="shared" si="742"/>
        <v>0.81054074686939181</v>
      </c>
      <c r="AU1194" s="5">
        <f t="shared" si="715"/>
        <v>0.48</v>
      </c>
      <c r="AW1194" s="210">
        <f t="shared" si="716"/>
        <v>4.3478260869565133E-2</v>
      </c>
      <c r="AX1194" s="276">
        <f t="shared" si="721"/>
        <v>-4.6824834193171525E-3</v>
      </c>
      <c r="AY1194" s="19">
        <f t="shared" si="743"/>
        <v>0.54567917029962709</v>
      </c>
    </row>
    <row r="1195" spans="1:51">
      <c r="A1195" s="4">
        <v>40065</v>
      </c>
      <c r="B1195" s="9">
        <f t="shared" si="711"/>
        <v>40065</v>
      </c>
      <c r="C1195" s="5">
        <v>0.46</v>
      </c>
      <c r="D1195" s="5">
        <v>0.47</v>
      </c>
      <c r="E1195" s="5">
        <v>0.46</v>
      </c>
      <c r="F1195" s="5">
        <v>0.47</v>
      </c>
      <c r="G1195" s="6">
        <v>116100</v>
      </c>
      <c r="H1195" s="112">
        <v>0.47</v>
      </c>
      <c r="I1195" s="19">
        <f t="shared" si="730"/>
        <v>-2.0833333333333353E-2</v>
      </c>
      <c r="J1195" s="8">
        <f t="shared" si="731"/>
        <v>0.50063220606350245</v>
      </c>
      <c r="K1195" s="8">
        <f t="shared" si="732"/>
        <v>0.38136779393649783</v>
      </c>
      <c r="L1195" s="8">
        <f t="shared" si="733"/>
        <v>0.44100000000000011</v>
      </c>
      <c r="M1195" s="19">
        <f t="shared" si="734"/>
        <v>0.31272806467465769</v>
      </c>
      <c r="N1195" s="19">
        <f t="shared" si="735"/>
        <v>-8.4005558387015372E-2</v>
      </c>
      <c r="O1195" s="19">
        <f t="shared" si="736"/>
        <v>9.6919315208074213E-4</v>
      </c>
      <c r="P1195" s="19">
        <f t="shared" si="737"/>
        <v>2.2838145745990759E-2</v>
      </c>
      <c r="Q1195" s="214"/>
      <c r="R1195" s="305"/>
      <c r="S1195" s="215"/>
      <c r="T1195" t="str">
        <f t="shared" si="738"/>
        <v/>
      </c>
      <c r="U1195" t="str">
        <f t="shared" si="739"/>
        <v/>
      </c>
      <c r="V1195" t="str">
        <f t="shared" si="740"/>
        <v/>
      </c>
      <c r="W1195" t="str">
        <f t="shared" si="741"/>
        <v/>
      </c>
      <c r="X1195" s="10"/>
      <c r="Y1195" s="219">
        <f t="shared" si="720"/>
        <v>4.0219780219780208E-3</v>
      </c>
      <c r="Z1195" s="78">
        <f t="shared" si="722"/>
        <v>0.4598304768123721</v>
      </c>
      <c r="AA1195" s="78">
        <f t="shared" si="745"/>
        <v>0.43386548651938794</v>
      </c>
      <c r="AB1195" s="74">
        <f t="shared" si="713"/>
        <v>1194</v>
      </c>
      <c r="AC1195" s="80">
        <f t="shared" si="724"/>
        <v>1.0696041989264708E-3</v>
      </c>
      <c r="AD1195" s="79">
        <f t="shared" si="744"/>
        <v>2.5964990292984158E-2</v>
      </c>
      <c r="AE1195" s="81">
        <f t="shared" si="725"/>
        <v>2.4895386094057687E-2</v>
      </c>
      <c r="AF1195" s="19">
        <f t="shared" si="747"/>
        <v>5.9845715088526347E-2</v>
      </c>
      <c r="AG1195" s="93">
        <f t="shared" si="746"/>
        <v>-0.54934712921076356</v>
      </c>
      <c r="AH1195" s="91">
        <f t="shared" si="748"/>
        <v>2.8976524595712629E-5</v>
      </c>
      <c r="AI1195" s="96">
        <f t="shared" si="749"/>
        <v>1186.9276523947333</v>
      </c>
      <c r="AJ1195" s="5">
        <f t="shared" si="714"/>
        <v>-1.0000000000000009E-2</v>
      </c>
      <c r="AK1195" s="5">
        <f t="shared" si="717"/>
        <v>0</v>
      </c>
      <c r="AL1195" s="5">
        <f t="shared" si="719"/>
        <v>-1.0000000000000009E-2</v>
      </c>
      <c r="AM1195" s="95">
        <f t="shared" si="726"/>
        <v>8.5714285714285719E-3</v>
      </c>
      <c r="AN1195" s="95">
        <f t="shared" si="727"/>
        <v>-4.2857142857142859E-3</v>
      </c>
      <c r="AO1195" s="78">
        <f t="shared" si="728"/>
        <v>2</v>
      </c>
      <c r="AP1195" s="8">
        <f t="shared" si="729"/>
        <v>66.666666666666657</v>
      </c>
      <c r="AQ1195" s="8">
        <f t="shared" si="723"/>
        <v>70.588235294117652</v>
      </c>
      <c r="AR1195" s="8">
        <f t="shared" si="712"/>
        <v>1</v>
      </c>
      <c r="AS1195" s="114">
        <f t="shared" si="718"/>
        <v>116100</v>
      </c>
      <c r="AT1195" s="103">
        <f t="shared" si="742"/>
        <v>0.8131420642241618</v>
      </c>
      <c r="AU1195" s="5">
        <f t="shared" si="715"/>
        <v>0.47</v>
      </c>
      <c r="AW1195" s="210">
        <f t="shared" si="716"/>
        <v>2.1739130434782507E-2</v>
      </c>
      <c r="AX1195" s="276">
        <f t="shared" si="721"/>
        <v>-9.5691437393546235E-4</v>
      </c>
      <c r="AY1195" s="19">
        <f t="shared" si="743"/>
        <v>0.79563955955769106</v>
      </c>
    </row>
    <row r="1196" spans="1:51">
      <c r="A1196" s="4">
        <v>40066</v>
      </c>
      <c r="B1196" s="9">
        <f t="shared" si="711"/>
        <v>40066</v>
      </c>
      <c r="C1196" s="5">
        <v>0.47</v>
      </c>
      <c r="D1196" s="5">
        <v>0.47</v>
      </c>
      <c r="E1196" s="5">
        <v>0.46</v>
      </c>
      <c r="F1196" s="5">
        <v>0.46</v>
      </c>
      <c r="G1196" s="6">
        <v>292500</v>
      </c>
      <c r="H1196" s="112">
        <v>0.46</v>
      </c>
      <c r="I1196" s="19">
        <f t="shared" si="730"/>
        <v>-2.1276595744680753E-2</v>
      </c>
      <c r="J1196" s="8">
        <f t="shared" si="731"/>
        <v>0.5010613704707485</v>
      </c>
      <c r="K1196" s="8">
        <f t="shared" si="732"/>
        <v>0.38693862952925168</v>
      </c>
      <c r="L1196" s="8">
        <f t="shared" si="733"/>
        <v>0.44400000000000012</v>
      </c>
      <c r="M1196" s="19">
        <f t="shared" si="734"/>
        <v>0.2949375746751835</v>
      </c>
      <c r="N1196" s="19">
        <f t="shared" si="735"/>
        <v>-5.6888050703035813E-2</v>
      </c>
      <c r="O1196" s="19">
        <f t="shared" si="736"/>
        <v>8.572449036401285E-4</v>
      </c>
      <c r="P1196" s="19">
        <f t="shared" si="737"/>
        <v>1.4607514534070621E-2</v>
      </c>
      <c r="Q1196" s="214"/>
      <c r="R1196" s="305"/>
      <c r="S1196" s="215"/>
      <c r="T1196" t="str">
        <f t="shared" si="738"/>
        <v/>
      </c>
      <c r="U1196" t="str">
        <f t="shared" si="739"/>
        <v/>
      </c>
      <c r="V1196" t="str">
        <f t="shared" si="740"/>
        <v/>
      </c>
      <c r="W1196" t="str">
        <f t="shared" si="741"/>
        <v/>
      </c>
      <c r="X1196" s="10"/>
      <c r="Y1196" s="219">
        <f t="shared" si="720"/>
        <v>3.2527472527472527E-3</v>
      </c>
      <c r="Z1196" s="78">
        <f t="shared" si="722"/>
        <v>0.45985658338326679</v>
      </c>
      <c r="AA1196" s="78">
        <f t="shared" si="745"/>
        <v>0.43579944051695324</v>
      </c>
      <c r="AB1196" s="74">
        <f t="shared" si="713"/>
        <v>1195</v>
      </c>
      <c r="AC1196" s="80">
        <f t="shared" si="724"/>
        <v>-6.7059458219530937E-4</v>
      </c>
      <c r="AD1196" s="79">
        <f t="shared" si="744"/>
        <v>2.4057142866313552E-2</v>
      </c>
      <c r="AE1196" s="81">
        <f t="shared" si="725"/>
        <v>2.4727737448508862E-2</v>
      </c>
      <c r="AF1196" s="19">
        <f t="shared" si="747"/>
        <v>5.5202326184211094E-2</v>
      </c>
      <c r="AG1196" s="93">
        <f t="shared" si="746"/>
        <v>-1.6269558242837534</v>
      </c>
      <c r="AH1196" s="91">
        <f t="shared" si="748"/>
        <v>-7.6510480451778565E-5</v>
      </c>
      <c r="AI1196" s="96">
        <f t="shared" si="749"/>
        <v>1189.6721809571636</v>
      </c>
      <c r="AJ1196" s="5">
        <f t="shared" si="714"/>
        <v>-9.9999999999999534E-3</v>
      </c>
      <c r="AK1196" s="5">
        <f t="shared" si="717"/>
        <v>0</v>
      </c>
      <c r="AL1196" s="5">
        <f t="shared" si="719"/>
        <v>-9.9999999999999534E-3</v>
      </c>
      <c r="AM1196" s="95">
        <f t="shared" si="726"/>
        <v>7.1428571428571409E-3</v>
      </c>
      <c r="AN1196" s="95">
        <f t="shared" si="727"/>
        <v>-4.9999999999999966E-3</v>
      </c>
      <c r="AO1196" s="78">
        <f t="shared" si="728"/>
        <v>1.428571428571429</v>
      </c>
      <c r="AP1196" s="8">
        <f t="shared" si="729"/>
        <v>58.82352941176471</v>
      </c>
      <c r="AQ1196" s="8">
        <f t="shared" si="723"/>
        <v>71.428571428571445</v>
      </c>
      <c r="AR1196" s="8">
        <f t="shared" si="712"/>
        <v>-1</v>
      </c>
      <c r="AS1196" s="114">
        <f t="shared" si="718"/>
        <v>-292500</v>
      </c>
      <c r="AT1196" s="103">
        <f t="shared" si="742"/>
        <v>0.76667786050928122</v>
      </c>
      <c r="AU1196" s="5">
        <f t="shared" si="715"/>
        <v>0.46</v>
      </c>
      <c r="AW1196" s="210">
        <f t="shared" si="716"/>
        <v>2.1739130434782507E-2</v>
      </c>
      <c r="AX1196" s="276">
        <f t="shared" si="721"/>
        <v>1.6747411906004681E-3</v>
      </c>
      <c r="AY1196" s="19">
        <f t="shared" si="743"/>
        <v>2.7501473864509203</v>
      </c>
    </row>
    <row r="1197" spans="1:51">
      <c r="A1197" s="4">
        <v>40067</v>
      </c>
      <c r="B1197" s="9">
        <f t="shared" si="711"/>
        <v>40067</v>
      </c>
      <c r="C1197" s="5">
        <v>0.46</v>
      </c>
      <c r="D1197" s="5">
        <v>0.46</v>
      </c>
      <c r="E1197" s="5">
        <v>0.44</v>
      </c>
      <c r="F1197" s="5">
        <v>0.46</v>
      </c>
      <c r="G1197" s="6">
        <v>337400</v>
      </c>
      <c r="H1197" s="112">
        <v>0.46</v>
      </c>
      <c r="I1197" s="19">
        <f t="shared" si="730"/>
        <v>0</v>
      </c>
      <c r="J1197" s="8">
        <f t="shared" si="731"/>
        <v>0.50070288632839033</v>
      </c>
      <c r="K1197" s="8">
        <f t="shared" si="732"/>
        <v>0.39329711367160997</v>
      </c>
      <c r="L1197" s="8">
        <f t="shared" si="733"/>
        <v>0.44700000000000017</v>
      </c>
      <c r="M1197" s="19">
        <f t="shared" si="734"/>
        <v>0.27309067095381895</v>
      </c>
      <c r="N1197" s="19">
        <f t="shared" si="735"/>
        <v>-7.4072975426832874E-2</v>
      </c>
      <c r="O1197" s="19">
        <f t="shared" si="736"/>
        <v>-7.1544957062121201E-4</v>
      </c>
      <c r="P1197" s="19">
        <f t="shared" si="737"/>
        <v>1.6432797495804442E-2</v>
      </c>
      <c r="Q1197" s="214"/>
      <c r="R1197" s="305"/>
      <c r="S1197" s="215"/>
      <c r="T1197" t="str">
        <f t="shared" si="738"/>
        <v/>
      </c>
      <c r="U1197" t="str">
        <f t="shared" si="739"/>
        <v/>
      </c>
      <c r="V1197" t="str">
        <f t="shared" si="740"/>
        <v/>
      </c>
      <c r="W1197" t="str">
        <f t="shared" si="741"/>
        <v/>
      </c>
      <c r="X1197" s="10"/>
      <c r="Y1197" s="219">
        <f t="shared" si="720"/>
        <v>2.0219780219780225E-3</v>
      </c>
      <c r="Z1197" s="78">
        <f t="shared" si="722"/>
        <v>0.45987866954224371</v>
      </c>
      <c r="AA1197" s="78">
        <f t="shared" si="745"/>
        <v>0.4375902819186987</v>
      </c>
      <c r="AB1197" s="74">
        <f t="shared" si="713"/>
        <v>1196</v>
      </c>
      <c r="AC1197" s="80">
        <f t="shared" si="724"/>
        <v>-1.9514798599710795E-3</v>
      </c>
      <c r="AD1197" s="79">
        <f t="shared" si="744"/>
        <v>2.2288387623545014E-2</v>
      </c>
      <c r="AE1197" s="81">
        <f t="shared" si="725"/>
        <v>2.4239867483516093E-2</v>
      </c>
      <c r="AF1197" s="19">
        <f t="shared" si="747"/>
        <v>5.0934375246674345E-2</v>
      </c>
      <c r="AG1197" s="93">
        <f t="shared" si="746"/>
        <v>1.9100740026597989</v>
      </c>
      <c r="AH1197" s="91">
        <f t="shared" si="748"/>
        <v>-2.2154487377527049E-4</v>
      </c>
      <c r="AI1197" s="96">
        <f t="shared" si="749"/>
        <v>1191.6114548729572</v>
      </c>
      <c r="AJ1197" s="5">
        <f t="shared" si="714"/>
        <v>0</v>
      </c>
      <c r="AK1197" s="5">
        <f t="shared" si="717"/>
        <v>0</v>
      </c>
      <c r="AL1197" s="5">
        <f t="shared" si="719"/>
        <v>0</v>
      </c>
      <c r="AM1197" s="95">
        <f t="shared" si="726"/>
        <v>7.1428571428571409E-3</v>
      </c>
      <c r="AN1197" s="95">
        <f t="shared" si="727"/>
        <v>-4.2857142857142816E-3</v>
      </c>
      <c r="AO1197" s="78">
        <f t="shared" si="728"/>
        <v>1.6666666666666679</v>
      </c>
      <c r="AP1197" s="8">
        <f t="shared" si="729"/>
        <v>62.500000000000014</v>
      </c>
      <c r="AQ1197" s="8">
        <f t="shared" si="723"/>
        <v>71.428571428571445</v>
      </c>
      <c r="AR1197" s="8">
        <f t="shared" si="712"/>
        <v>1</v>
      </c>
      <c r="AS1197" s="114">
        <f t="shared" si="718"/>
        <v>337400</v>
      </c>
      <c r="AT1197" s="103">
        <f t="shared" si="742"/>
        <v>0.7223929127457599</v>
      </c>
      <c r="AU1197" s="5">
        <f t="shared" si="715"/>
        <v>0.46</v>
      </c>
      <c r="AW1197" s="210">
        <f t="shared" si="716"/>
        <v>4.5454545454545497E-2</v>
      </c>
      <c r="AX1197" s="276">
        <f t="shared" si="721"/>
        <v>2.461599287121316E-3</v>
      </c>
      <c r="AY1197" s="19">
        <f t="shared" si="743"/>
        <v>0.46983862398387938</v>
      </c>
    </row>
    <row r="1198" spans="1:51">
      <c r="A1198" s="4">
        <v>40070</v>
      </c>
      <c r="B1198" s="9">
        <f t="shared" si="711"/>
        <v>40070</v>
      </c>
      <c r="C1198" s="5">
        <v>0.46</v>
      </c>
      <c r="D1198" s="5">
        <v>0.46</v>
      </c>
      <c r="E1198" s="5">
        <v>0.44</v>
      </c>
      <c r="F1198" s="5">
        <v>0.46</v>
      </c>
      <c r="G1198" s="6">
        <v>134900</v>
      </c>
      <c r="H1198" s="112">
        <v>0.46</v>
      </c>
      <c r="I1198" s="19">
        <f t="shared" si="730"/>
        <v>0</v>
      </c>
      <c r="J1198" s="8">
        <f t="shared" si="731"/>
        <v>0.49939635614091404</v>
      </c>
      <c r="K1198" s="8">
        <f t="shared" si="732"/>
        <v>0.40060364385908631</v>
      </c>
      <c r="L1198" s="8">
        <f t="shared" si="733"/>
        <v>0.45000000000000018</v>
      </c>
      <c r="M1198" s="19">
        <f t="shared" si="734"/>
        <v>0.24660961974818782</v>
      </c>
      <c r="N1198" s="19">
        <f t="shared" si="735"/>
        <v>-9.696798178107377E-2</v>
      </c>
      <c r="O1198" s="19">
        <f t="shared" si="736"/>
        <v>-2.6093921627992882E-3</v>
      </c>
      <c r="P1198" s="19">
        <f t="shared" si="737"/>
        <v>1.8577634906258314E-2</v>
      </c>
      <c r="Q1198" s="214"/>
      <c r="R1198" s="305"/>
      <c r="S1198" s="215"/>
      <c r="T1198" t="str">
        <f t="shared" si="738"/>
        <v/>
      </c>
      <c r="U1198" t="str">
        <f t="shared" si="739"/>
        <v/>
      </c>
      <c r="V1198" t="str">
        <f t="shared" si="740"/>
        <v/>
      </c>
      <c r="W1198" t="str">
        <f t="shared" si="741"/>
        <v/>
      </c>
      <c r="X1198" s="10"/>
      <c r="Y1198" s="219">
        <f t="shared" si="720"/>
        <v>9.450549450549454E-4</v>
      </c>
      <c r="Z1198" s="78">
        <f t="shared" si="722"/>
        <v>0.45989735443273816</v>
      </c>
      <c r="AA1198" s="78">
        <f t="shared" si="745"/>
        <v>0.43924860105671498</v>
      </c>
      <c r="AB1198" s="74">
        <f t="shared" si="713"/>
        <v>1197</v>
      </c>
      <c r="AC1198" s="80">
        <f t="shared" si="724"/>
        <v>-2.8728912859943348E-3</v>
      </c>
      <c r="AD1198" s="79">
        <f t="shared" si="744"/>
        <v>2.0648753376023177E-2</v>
      </c>
      <c r="AE1198" s="81">
        <f t="shared" si="725"/>
        <v>2.3521644662017512E-2</v>
      </c>
      <c r="AF1198" s="19">
        <f t="shared" si="747"/>
        <v>4.7009263834529656E-2</v>
      </c>
      <c r="AG1198" s="93">
        <f t="shared" si="746"/>
        <v>0.47216035631385428</v>
      </c>
      <c r="AH1198" s="91">
        <f t="shared" si="748"/>
        <v>-3.7340792530165276E-4</v>
      </c>
      <c r="AI1198" s="96">
        <f t="shared" si="749"/>
        <v>1192.4800428007877</v>
      </c>
      <c r="AJ1198" s="5">
        <f t="shared" si="714"/>
        <v>0</v>
      </c>
      <c r="AK1198" s="5">
        <f t="shared" si="717"/>
        <v>0</v>
      </c>
      <c r="AL1198" s="5">
        <f t="shared" si="719"/>
        <v>0</v>
      </c>
      <c r="AM1198" s="95">
        <f t="shared" si="726"/>
        <v>6.4285714285714267E-3</v>
      </c>
      <c r="AN1198" s="95">
        <f t="shared" si="727"/>
        <v>-4.2857142857142816E-3</v>
      </c>
      <c r="AO1198" s="78">
        <f t="shared" si="728"/>
        <v>1.5000000000000011</v>
      </c>
      <c r="AP1198" s="8">
        <f t="shared" si="729"/>
        <v>60.000000000000014</v>
      </c>
      <c r="AQ1198" s="8">
        <f t="shared" si="723"/>
        <v>75.000000000000014</v>
      </c>
      <c r="AR1198" s="8">
        <f t="shared" si="712"/>
        <v>1</v>
      </c>
      <c r="AS1198" s="114">
        <f t="shared" si="718"/>
        <v>134900</v>
      </c>
      <c r="AT1198" s="103">
        <f t="shared" si="742"/>
        <v>0.76007442116868795</v>
      </c>
      <c r="AU1198" s="5">
        <f t="shared" si="715"/>
        <v>0.46</v>
      </c>
      <c r="AW1198" s="210">
        <f t="shared" si="716"/>
        <v>4.5454545454545497E-2</v>
      </c>
      <c r="AX1198" s="276">
        <f t="shared" si="721"/>
        <v>1.9894779314934496E-3</v>
      </c>
      <c r="AY1198" s="19">
        <f t="shared" si="743"/>
        <v>-0.19179456140482651</v>
      </c>
    </row>
    <row r="1199" spans="1:51">
      <c r="A1199" s="4">
        <v>40071</v>
      </c>
      <c r="B1199" s="9">
        <f t="shared" si="711"/>
        <v>40071</v>
      </c>
      <c r="C1199" s="5">
        <v>0.46</v>
      </c>
      <c r="D1199" s="5">
        <v>0.46</v>
      </c>
      <c r="E1199" s="5">
        <v>0.45</v>
      </c>
      <c r="F1199" s="5">
        <v>0.46</v>
      </c>
      <c r="G1199" s="6">
        <v>271000</v>
      </c>
      <c r="H1199" s="112">
        <v>0.46</v>
      </c>
      <c r="I1199" s="19">
        <f t="shared" si="730"/>
        <v>0</v>
      </c>
      <c r="J1199" s="8">
        <f t="shared" si="731"/>
        <v>0.49686342439892278</v>
      </c>
      <c r="K1199" s="8">
        <f t="shared" si="732"/>
        <v>0.40913657560107758</v>
      </c>
      <c r="L1199" s="8">
        <f t="shared" si="733"/>
        <v>0.45300000000000018</v>
      </c>
      <c r="M1199" s="19">
        <f t="shared" si="734"/>
        <v>0.21441947268821535</v>
      </c>
      <c r="N1199" s="19">
        <f t="shared" si="735"/>
        <v>-0.13053078421207459</v>
      </c>
      <c r="O1199" s="19">
        <f t="shared" si="736"/>
        <v>-5.0719868313907927E-3</v>
      </c>
      <c r="P1199" s="19">
        <f t="shared" si="737"/>
        <v>2.1300185040235817E-2</v>
      </c>
      <c r="Q1199" s="214"/>
      <c r="R1199" s="305"/>
      <c r="S1199" s="215"/>
      <c r="T1199" t="str">
        <f t="shared" si="738"/>
        <v/>
      </c>
      <c r="U1199" t="str">
        <f t="shared" si="739"/>
        <v/>
      </c>
      <c r="V1199" t="str">
        <f t="shared" si="740"/>
        <v/>
      </c>
      <c r="W1199" t="str">
        <f t="shared" si="741"/>
        <v/>
      </c>
      <c r="X1199" s="10"/>
      <c r="Y1199" s="219">
        <f t="shared" si="720"/>
        <v>1.0549450549450549E-3</v>
      </c>
      <c r="Z1199" s="78">
        <f t="shared" si="722"/>
        <v>0.45991316185009651</v>
      </c>
      <c r="AA1199" s="78">
        <f t="shared" si="745"/>
        <v>0.44078420457851808</v>
      </c>
      <c r="AB1199" s="74">
        <f t="shared" si="713"/>
        <v>1198</v>
      </c>
      <c r="AC1199" s="80">
        <f t="shared" si="724"/>
        <v>-3.5141499123512651E-3</v>
      </c>
      <c r="AD1199" s="79">
        <f t="shared" si="744"/>
        <v>1.9128957271578428E-2</v>
      </c>
      <c r="AE1199" s="81">
        <f t="shared" si="725"/>
        <v>2.2643107183929694E-2</v>
      </c>
      <c r="AF1199" s="19">
        <f t="shared" si="747"/>
        <v>4.3397556157598056E-2</v>
      </c>
      <c r="AG1199" s="93">
        <f t="shared" si="746"/>
        <v>0.22321019576450302</v>
      </c>
      <c r="AH1199" s="91">
        <f t="shared" si="748"/>
        <v>-4.4478016239513259E-4</v>
      </c>
      <c r="AI1199" s="96">
        <f t="shared" si="749"/>
        <v>1192.6118074365338</v>
      </c>
      <c r="AJ1199" s="5">
        <f t="shared" si="714"/>
        <v>0</v>
      </c>
      <c r="AK1199" s="5">
        <f t="shared" si="717"/>
        <v>0</v>
      </c>
      <c r="AL1199" s="5">
        <f t="shared" si="719"/>
        <v>0</v>
      </c>
      <c r="AM1199" s="95">
        <f t="shared" si="726"/>
        <v>3.5714285714285704E-3</v>
      </c>
      <c r="AN1199" s="95">
        <f t="shared" si="727"/>
        <v>-4.2857142857142816E-3</v>
      </c>
      <c r="AO1199" s="78">
        <f t="shared" si="728"/>
        <v>0.83333333333333393</v>
      </c>
      <c r="AP1199" s="8">
        <f t="shared" si="729"/>
        <v>45.454545454545475</v>
      </c>
      <c r="AQ1199" s="8">
        <f t="shared" si="723"/>
        <v>71.428571428571445</v>
      </c>
      <c r="AR1199" s="8">
        <f t="shared" si="712"/>
        <v>1</v>
      </c>
      <c r="AS1199" s="114">
        <f t="shared" si="718"/>
        <v>271000</v>
      </c>
      <c r="AT1199" s="103">
        <f t="shared" si="742"/>
        <v>0.75872773889543343</v>
      </c>
      <c r="AU1199" s="5">
        <f t="shared" si="715"/>
        <v>0.46</v>
      </c>
      <c r="AW1199" s="210">
        <f t="shared" si="716"/>
        <v>2.222222222222224E-2</v>
      </c>
      <c r="AX1199" s="276">
        <f t="shared" si="721"/>
        <v>6.6160251649497012E-4</v>
      </c>
      <c r="AY1199" s="19">
        <f t="shared" si="743"/>
        <v>-0.66744918050017155</v>
      </c>
    </row>
    <row r="1200" spans="1:51">
      <c r="A1200" s="4">
        <v>40072</v>
      </c>
      <c r="B1200" s="9">
        <f t="shared" si="711"/>
        <v>40072</v>
      </c>
      <c r="C1200" s="5">
        <v>0.44</v>
      </c>
      <c r="D1200" s="5">
        <v>0.46</v>
      </c>
      <c r="E1200" s="5">
        <v>0.44</v>
      </c>
      <c r="F1200" s="5">
        <v>0.45</v>
      </c>
      <c r="G1200" s="6">
        <v>248900</v>
      </c>
      <c r="H1200" s="112">
        <v>0.45</v>
      </c>
      <c r="I1200" s="19">
        <f t="shared" si="730"/>
        <v>-2.1739130434782625E-2</v>
      </c>
      <c r="J1200" s="8">
        <f t="shared" si="731"/>
        <v>0.49571892769104997</v>
      </c>
      <c r="K1200" s="8">
        <f t="shared" si="732"/>
        <v>0.41328107230895017</v>
      </c>
      <c r="L1200" s="8">
        <f t="shared" si="733"/>
        <v>0.45450000000000007</v>
      </c>
      <c r="M1200" s="19">
        <f t="shared" si="734"/>
        <v>0.19947164509985835</v>
      </c>
      <c r="N1200" s="19">
        <f t="shared" si="735"/>
        <v>-6.9713013472859561E-2</v>
      </c>
      <c r="O1200" s="19">
        <f t="shared" si="736"/>
        <v>-2.3034432636239183E-3</v>
      </c>
      <c r="P1200" s="19">
        <f t="shared" si="737"/>
        <v>1.012986116380272E-2</v>
      </c>
      <c r="Q1200" s="214"/>
      <c r="R1200" s="305"/>
      <c r="S1200" s="215"/>
      <c r="T1200" t="str">
        <f t="shared" si="738"/>
        <v/>
      </c>
      <c r="U1200" t="str">
        <f t="shared" si="739"/>
        <v/>
      </c>
      <c r="V1200" t="str">
        <f t="shared" si="740"/>
        <v/>
      </c>
      <c r="W1200" t="str">
        <f t="shared" si="741"/>
        <v/>
      </c>
      <c r="X1200" s="10"/>
      <c r="Y1200" s="219">
        <f t="shared" si="720"/>
        <v>5.9340659340659403E-4</v>
      </c>
      <c r="Z1200" s="78">
        <f t="shared" si="722"/>
        <v>0.45838653492518167</v>
      </c>
      <c r="AA1200" s="78">
        <f t="shared" si="745"/>
        <v>0.44146617343970773</v>
      </c>
      <c r="AB1200" s="74">
        <f t="shared" si="713"/>
        <v>1199</v>
      </c>
      <c r="AC1200" s="80">
        <f t="shared" si="724"/>
        <v>-4.5781965587646072E-3</v>
      </c>
      <c r="AD1200" s="79">
        <f t="shared" si="744"/>
        <v>1.6920361485473934E-2</v>
      </c>
      <c r="AE1200" s="81">
        <f t="shared" si="725"/>
        <v>2.1498558044238541E-2</v>
      </c>
      <c r="AF1200" s="19">
        <f t="shared" si="747"/>
        <v>3.8327651139470134E-2</v>
      </c>
      <c r="AG1200" s="93">
        <f t="shared" si="746"/>
        <v>0.30278920164262552</v>
      </c>
      <c r="AH1200" s="91">
        <f t="shared" si="748"/>
        <v>-4.9752255064331407E-4</v>
      </c>
      <c r="AI1200" s="96">
        <f t="shared" si="749"/>
        <v>1192.7087864870191</v>
      </c>
      <c r="AJ1200" s="5">
        <f t="shared" si="714"/>
        <v>-1.0000000000000009E-2</v>
      </c>
      <c r="AK1200" s="5">
        <f t="shared" si="717"/>
        <v>0</v>
      </c>
      <c r="AL1200" s="5">
        <f t="shared" si="719"/>
        <v>-1.0000000000000009E-2</v>
      </c>
      <c r="AM1200" s="95">
        <f t="shared" si="726"/>
        <v>3.5714285714285704E-3</v>
      </c>
      <c r="AN1200" s="95">
        <f t="shared" si="727"/>
        <v>-4.2857142857142859E-3</v>
      </c>
      <c r="AO1200" s="78">
        <f t="shared" si="728"/>
        <v>0.83333333333333304</v>
      </c>
      <c r="AP1200" s="8">
        <f t="shared" si="729"/>
        <v>45.454545454545446</v>
      </c>
      <c r="AQ1200" s="8">
        <f t="shared" si="723"/>
        <v>71.428571428571416</v>
      </c>
      <c r="AR1200" s="8">
        <f t="shared" si="712"/>
        <v>0</v>
      </c>
      <c r="AS1200" s="114">
        <f t="shared" si="718"/>
        <v>0</v>
      </c>
      <c r="AT1200" s="103">
        <f t="shared" si="742"/>
        <v>0.73391961819985518</v>
      </c>
      <c r="AU1200" s="5">
        <f t="shared" si="715"/>
        <v>0.45</v>
      </c>
      <c r="AW1200" s="210">
        <f t="shared" si="716"/>
        <v>4.5454545454545497E-2</v>
      </c>
      <c r="AX1200" s="276">
        <f t="shared" si="721"/>
        <v>-1.9879413104093913E-3</v>
      </c>
      <c r="AY1200" s="19">
        <f t="shared" si="743"/>
        <v>-4.0047366218331257</v>
      </c>
    </row>
    <row r="1201" spans="1:51">
      <c r="A1201" s="4">
        <v>40073</v>
      </c>
      <c r="B1201" s="9">
        <f t="shared" si="711"/>
        <v>40073</v>
      </c>
      <c r="C1201" s="5">
        <v>0.46</v>
      </c>
      <c r="D1201" s="5">
        <v>0.46</v>
      </c>
      <c r="E1201" s="5">
        <v>0.45</v>
      </c>
      <c r="F1201" s="5">
        <v>0.45</v>
      </c>
      <c r="G1201" s="6">
        <v>210500</v>
      </c>
      <c r="H1201" s="112">
        <v>0.45</v>
      </c>
      <c r="I1201" s="19">
        <f t="shared" si="730"/>
        <v>0</v>
      </c>
      <c r="J1201" s="8">
        <f t="shared" si="731"/>
        <v>0.49243048844644338</v>
      </c>
      <c r="K1201" s="8">
        <f t="shared" si="732"/>
        <v>0.42056951155355665</v>
      </c>
      <c r="L1201" s="8">
        <f t="shared" si="733"/>
        <v>0.45650000000000002</v>
      </c>
      <c r="M1201" s="19">
        <f t="shared" si="734"/>
        <v>0.17086587334264178</v>
      </c>
      <c r="N1201" s="19">
        <f t="shared" si="735"/>
        <v>-0.14340770961655283</v>
      </c>
      <c r="O1201" s="19">
        <f t="shared" si="736"/>
        <v>-6.6336769909581981E-3</v>
      </c>
      <c r="P1201" s="19">
        <f t="shared" si="737"/>
        <v>1.7635550556155098E-2</v>
      </c>
      <c r="Q1201" s="214"/>
      <c r="R1201" s="305"/>
      <c r="S1201" s="215"/>
      <c r="T1201" t="str">
        <f t="shared" si="738"/>
        <v/>
      </c>
      <c r="U1201" t="str">
        <f t="shared" si="739"/>
        <v/>
      </c>
      <c r="V1201" t="str">
        <f t="shared" si="740"/>
        <v/>
      </c>
      <c r="W1201" t="str">
        <f t="shared" si="741"/>
        <v/>
      </c>
      <c r="X1201" s="10"/>
      <c r="Y1201" s="219">
        <f t="shared" si="720"/>
        <v>-1.5384615384615301E-4</v>
      </c>
      <c r="Z1201" s="78">
        <f t="shared" si="722"/>
        <v>0.45709500854670371</v>
      </c>
      <c r="AA1201" s="78">
        <f t="shared" si="745"/>
        <v>0.44209767660516935</v>
      </c>
      <c r="AB1201" s="74">
        <f t="shared" si="713"/>
        <v>1200</v>
      </c>
      <c r="AC1201" s="80">
        <f t="shared" si="724"/>
        <v>-5.2009808821633502E-3</v>
      </c>
      <c r="AD1201" s="79">
        <f t="shared" si="744"/>
        <v>1.4997331941534353E-2</v>
      </c>
      <c r="AE1201" s="81">
        <f t="shared" si="725"/>
        <v>2.0198312823697703E-2</v>
      </c>
      <c r="AF1201" s="19">
        <f t="shared" si="747"/>
        <v>3.3923118657165532E-2</v>
      </c>
      <c r="AG1201" s="93">
        <f t="shared" si="746"/>
        <v>0.13603267474535799</v>
      </c>
      <c r="AH1201" s="91">
        <f t="shared" si="748"/>
        <v>-5.529753762689724E-4</v>
      </c>
      <c r="AI1201" s="96">
        <f t="shared" si="749"/>
        <v>1192.9291506740367</v>
      </c>
      <c r="AJ1201" s="5">
        <f t="shared" si="714"/>
        <v>0</v>
      </c>
      <c r="AK1201" s="5">
        <f t="shared" si="717"/>
        <v>0</v>
      </c>
      <c r="AL1201" s="5">
        <f t="shared" si="719"/>
        <v>0</v>
      </c>
      <c r="AM1201" s="95">
        <f t="shared" si="726"/>
        <v>3.5714285714285704E-3</v>
      </c>
      <c r="AN1201" s="95">
        <f t="shared" si="727"/>
        <v>-3.5714285714285704E-3</v>
      </c>
      <c r="AO1201" s="78">
        <f t="shared" si="728"/>
        <v>1</v>
      </c>
      <c r="AP1201" s="8">
        <f t="shared" si="729"/>
        <v>50</v>
      </c>
      <c r="AQ1201" s="8">
        <f t="shared" si="723"/>
        <v>71.428571428571431</v>
      </c>
      <c r="AR1201" s="8">
        <f t="shared" si="712"/>
        <v>-1</v>
      </c>
      <c r="AS1201" s="114">
        <f t="shared" si="718"/>
        <v>-210500</v>
      </c>
      <c r="AT1201" s="103">
        <f t="shared" si="742"/>
        <v>0.68993040537883854</v>
      </c>
      <c r="AU1201" s="5">
        <f t="shared" si="715"/>
        <v>0.45</v>
      </c>
      <c r="AW1201" s="210">
        <f t="shared" si="716"/>
        <v>2.222222222222224E-2</v>
      </c>
      <c r="AX1201" s="276">
        <f t="shared" si="721"/>
        <v>-5.7050491358487544E-3</v>
      </c>
      <c r="AY1201" s="19">
        <f t="shared" si="743"/>
        <v>-1.8698277489257829</v>
      </c>
    </row>
    <row r="1202" spans="1:51">
      <c r="A1202" s="4">
        <v>40074</v>
      </c>
      <c r="B1202" s="9">
        <f t="shared" si="711"/>
        <v>40074</v>
      </c>
      <c r="C1202" s="5">
        <v>0.45</v>
      </c>
      <c r="D1202" s="5">
        <v>0.45</v>
      </c>
      <c r="E1202" s="5">
        <v>0.45</v>
      </c>
      <c r="F1202" s="5">
        <v>0.45</v>
      </c>
      <c r="G1202" s="6">
        <v>1202000</v>
      </c>
      <c r="H1202" s="112">
        <v>0.45</v>
      </c>
      <c r="I1202" s="19">
        <f t="shared" si="730"/>
        <v>0</v>
      </c>
      <c r="J1202" s="8">
        <f t="shared" si="731"/>
        <v>0.49148529093593274</v>
      </c>
      <c r="K1202" s="8">
        <f t="shared" si="732"/>
        <v>0.42351470906406707</v>
      </c>
      <c r="L1202" s="8">
        <f t="shared" si="733"/>
        <v>0.45749999999999991</v>
      </c>
      <c r="M1202" s="19">
        <f t="shared" si="734"/>
        <v>0.16049166750801902</v>
      </c>
      <c r="N1202" s="19">
        <f t="shared" si="735"/>
        <v>-6.0715493572078567E-2</v>
      </c>
      <c r="O1202" s="19">
        <f t="shared" si="736"/>
        <v>-1.9194536745533821E-3</v>
      </c>
      <c r="P1202" s="19">
        <f t="shared" si="737"/>
        <v>7.0028792615780744E-3</v>
      </c>
      <c r="Q1202" s="214"/>
      <c r="R1202" s="305"/>
      <c r="S1202" s="215"/>
      <c r="T1202" t="str">
        <f t="shared" si="738"/>
        <v/>
      </c>
      <c r="U1202" t="str">
        <f t="shared" si="739"/>
        <v/>
      </c>
      <c r="V1202" t="str">
        <f t="shared" si="740"/>
        <v/>
      </c>
      <c r="W1202" t="str">
        <f t="shared" si="741"/>
        <v/>
      </c>
      <c r="X1202" s="10"/>
      <c r="Y1202" s="219">
        <f t="shared" si="720"/>
        <v>-9.0109890109889995E-4</v>
      </c>
      <c r="Z1202" s="78">
        <f t="shared" si="722"/>
        <v>0.45600237723051135</v>
      </c>
      <c r="AA1202" s="78">
        <f t="shared" si="745"/>
        <v>0.44268244853638683</v>
      </c>
      <c r="AB1202" s="74">
        <f t="shared" si="713"/>
        <v>1201</v>
      </c>
      <c r="AC1202" s="80">
        <f t="shared" si="724"/>
        <v>-5.5027073036585487E-3</v>
      </c>
      <c r="AD1202" s="79">
        <f t="shared" si="744"/>
        <v>1.3319928694124517E-2</v>
      </c>
      <c r="AE1202" s="81">
        <f t="shared" si="725"/>
        <v>1.8822635997783065E-2</v>
      </c>
      <c r="AF1202" s="19">
        <f t="shared" si="747"/>
        <v>3.0089127631247544E-2</v>
      </c>
      <c r="AG1202" s="93">
        <f t="shared" si="746"/>
        <v>5.8013368695501784E-2</v>
      </c>
      <c r="AH1202" s="91">
        <f t="shared" si="748"/>
        <v>-6.0595872396782349E-4</v>
      </c>
      <c r="AI1202" s="96">
        <f t="shared" si="749"/>
        <v>1193.2540956388891</v>
      </c>
      <c r="AJ1202" s="5">
        <f t="shared" si="714"/>
        <v>0</v>
      </c>
      <c r="AK1202" s="5">
        <f t="shared" si="717"/>
        <v>0</v>
      </c>
      <c r="AL1202" s="5">
        <f t="shared" si="719"/>
        <v>0</v>
      </c>
      <c r="AM1202" s="95">
        <f t="shared" si="726"/>
        <v>3.5714285714285704E-3</v>
      </c>
      <c r="AN1202" s="95">
        <f t="shared" si="727"/>
        <v>-3.5714285714285704E-3</v>
      </c>
      <c r="AO1202" s="78">
        <f t="shared" si="728"/>
        <v>1</v>
      </c>
      <c r="AP1202" s="8">
        <f t="shared" si="729"/>
        <v>50</v>
      </c>
      <c r="AQ1202" s="8">
        <f t="shared" si="723"/>
        <v>71.428571428571431</v>
      </c>
      <c r="AR1202" s="8">
        <f t="shared" si="712"/>
        <v>0</v>
      </c>
      <c r="AS1202" s="114">
        <f t="shared" si="718"/>
        <v>0</v>
      </c>
      <c r="AT1202" s="103">
        <f t="shared" si="742"/>
        <v>0.59090492134109984</v>
      </c>
      <c r="AU1202" s="5">
        <f t="shared" si="715"/>
        <v>0.45</v>
      </c>
      <c r="AW1202" s="210">
        <f t="shared" si="716"/>
        <v>0</v>
      </c>
      <c r="AX1202" s="276">
        <f t="shared" si="721"/>
        <v>-9.3796784940806902E-3</v>
      </c>
      <c r="AY1202" s="19">
        <f t="shared" si="743"/>
        <v>-0.64410126376330534</v>
      </c>
    </row>
    <row r="1203" spans="1:51">
      <c r="A1203" s="4">
        <v>40077</v>
      </c>
      <c r="B1203" s="9">
        <f t="shared" si="711"/>
        <v>40077</v>
      </c>
      <c r="C1203" s="5">
        <v>0.44</v>
      </c>
      <c r="D1203" s="5">
        <v>0.45</v>
      </c>
      <c r="E1203" s="5">
        <v>0.44</v>
      </c>
      <c r="F1203" s="5">
        <v>0.45</v>
      </c>
      <c r="G1203" s="6">
        <v>49200</v>
      </c>
      <c r="H1203" s="112">
        <v>0.45</v>
      </c>
      <c r="I1203" s="19">
        <f t="shared" si="730"/>
        <v>0</v>
      </c>
      <c r="J1203" s="8">
        <f t="shared" si="731"/>
        <v>0.48859729717389738</v>
      </c>
      <c r="K1203" s="8">
        <f t="shared" si="732"/>
        <v>0.42940270282610243</v>
      </c>
      <c r="L1203" s="8">
        <f t="shared" si="733"/>
        <v>0.45899999999999991</v>
      </c>
      <c r="M1203" s="19">
        <f t="shared" si="734"/>
        <v>0.13785333431347149</v>
      </c>
      <c r="N1203" s="19">
        <f t="shared" si="735"/>
        <v>-0.14105612799752607</v>
      </c>
      <c r="O1203" s="19">
        <f t="shared" si="736"/>
        <v>-5.8760532925324505E-3</v>
      </c>
      <c r="P1203" s="19">
        <f t="shared" si="737"/>
        <v>1.3902690121548187E-2</v>
      </c>
      <c r="Q1203" s="214"/>
      <c r="R1203" s="305"/>
      <c r="S1203" s="215"/>
      <c r="T1203" t="str">
        <f t="shared" si="738"/>
        <v/>
      </c>
      <c r="U1203" t="str">
        <f t="shared" si="739"/>
        <v/>
      </c>
      <c r="V1203" t="str">
        <f t="shared" si="740"/>
        <v/>
      </c>
      <c r="W1203" t="str">
        <f t="shared" si="741"/>
        <v/>
      </c>
      <c r="X1203" s="10"/>
      <c r="Y1203" s="219">
        <f t="shared" si="720"/>
        <v>-1.6483516483516468E-3</v>
      </c>
      <c r="Z1203" s="78">
        <f t="shared" si="722"/>
        <v>0.45507801113701263</v>
      </c>
      <c r="AA1203" s="78">
        <f t="shared" si="745"/>
        <v>0.44322394734469422</v>
      </c>
      <c r="AB1203" s="74">
        <f t="shared" si="713"/>
        <v>1202</v>
      </c>
      <c r="AC1203" s="80">
        <f t="shared" si="724"/>
        <v>-5.5748577643717281E-3</v>
      </c>
      <c r="AD1203" s="79">
        <f t="shared" si="744"/>
        <v>1.1854063792318403E-2</v>
      </c>
      <c r="AE1203" s="81">
        <f t="shared" si="725"/>
        <v>1.7428921556690131E-2</v>
      </c>
      <c r="AF1203" s="19">
        <f t="shared" si="747"/>
        <v>2.6745088714936978E-2</v>
      </c>
      <c r="AG1203" s="93">
        <f t="shared" si="746"/>
        <v>1.3111811465096318E-2</v>
      </c>
      <c r="AH1203" s="91">
        <f t="shared" si="748"/>
        <v>-6.5323498764575428E-4</v>
      </c>
      <c r="AI1203" s="96">
        <f t="shared" si="749"/>
        <v>1193.6580018678508</v>
      </c>
      <c r="AJ1203" s="5">
        <f t="shared" si="714"/>
        <v>0</v>
      </c>
      <c r="AK1203" s="5">
        <f t="shared" si="717"/>
        <v>0</v>
      </c>
      <c r="AL1203" s="5">
        <f t="shared" si="719"/>
        <v>0</v>
      </c>
      <c r="AM1203" s="95">
        <f t="shared" si="726"/>
        <v>3.5714285714285704E-3</v>
      </c>
      <c r="AN1203" s="95">
        <f t="shared" si="727"/>
        <v>-3.5714285714285704E-3</v>
      </c>
      <c r="AO1203" s="78">
        <f t="shared" si="728"/>
        <v>1</v>
      </c>
      <c r="AP1203" s="8">
        <f t="shared" si="729"/>
        <v>50</v>
      </c>
      <c r="AQ1203" s="8">
        <f t="shared" si="723"/>
        <v>71.428571428571431</v>
      </c>
      <c r="AR1203" s="8">
        <f t="shared" si="712"/>
        <v>1</v>
      </c>
      <c r="AS1203" s="114">
        <f t="shared" si="718"/>
        <v>49200</v>
      </c>
      <c r="AT1203" s="103">
        <f t="shared" si="742"/>
        <v>0.59608840614580827</v>
      </c>
      <c r="AU1203" s="5">
        <f t="shared" si="715"/>
        <v>0.45</v>
      </c>
      <c r="AW1203" s="210">
        <f t="shared" si="716"/>
        <v>2.2727272727272749E-2</v>
      </c>
      <c r="AX1203" s="276">
        <f t="shared" si="721"/>
        <v>-1.2950274993741883E-2</v>
      </c>
      <c r="AY1203" s="19">
        <f t="shared" si="743"/>
        <v>-0.38067365548984633</v>
      </c>
    </row>
    <row r="1204" spans="1:51">
      <c r="A1204" s="4">
        <v>40078</v>
      </c>
      <c r="B1204" s="9">
        <f t="shared" si="711"/>
        <v>40078</v>
      </c>
      <c r="C1204" s="5">
        <v>0.45</v>
      </c>
      <c r="D1204" s="5">
        <v>0.47</v>
      </c>
      <c r="E1204" s="5">
        <v>0.44</v>
      </c>
      <c r="F1204" s="5">
        <v>0.47</v>
      </c>
      <c r="G1204" s="6">
        <v>184000</v>
      </c>
      <c r="H1204" s="112">
        <v>0.47</v>
      </c>
      <c r="I1204" s="19">
        <f t="shared" si="730"/>
        <v>4.4444444444444363E-2</v>
      </c>
      <c r="J1204" s="8">
        <f t="shared" si="731"/>
        <v>0.48775817632051932</v>
      </c>
      <c r="K1204" s="8">
        <f t="shared" si="732"/>
        <v>0.43424182367948072</v>
      </c>
      <c r="L1204" s="8">
        <f t="shared" si="733"/>
        <v>0.46100000000000002</v>
      </c>
      <c r="M1204" s="19">
        <f t="shared" si="734"/>
        <v>0.12324089878670849</v>
      </c>
      <c r="N1204" s="19">
        <f t="shared" si="735"/>
        <v>-0.10599987007593929</v>
      </c>
      <c r="O1204" s="19">
        <f t="shared" si="736"/>
        <v>-1.7174078903662226E-3</v>
      </c>
      <c r="P1204" s="19">
        <f t="shared" si="737"/>
        <v>1.1269423367691312E-2</v>
      </c>
      <c r="Q1204" s="214"/>
      <c r="R1204" s="305"/>
      <c r="S1204" s="215"/>
      <c r="T1204" t="str">
        <f t="shared" si="738"/>
        <v/>
      </c>
      <c r="U1204" t="str">
        <f t="shared" si="739"/>
        <v/>
      </c>
      <c r="V1204" t="str">
        <f t="shared" si="740"/>
        <v/>
      </c>
      <c r="W1204" t="str">
        <f t="shared" si="741"/>
        <v/>
      </c>
      <c r="X1204" s="10"/>
      <c r="Y1204" s="219">
        <f t="shared" si="720"/>
        <v>-2.1538461538461538E-3</v>
      </c>
      <c r="Z1204" s="78">
        <f t="shared" si="722"/>
        <v>0.45737599742191271</v>
      </c>
      <c r="AA1204" s="78">
        <f t="shared" si="745"/>
        <v>0.44520537524118686</v>
      </c>
      <c r="AB1204" s="74">
        <f t="shared" si="713"/>
        <v>1203</v>
      </c>
      <c r="AC1204" s="80">
        <f t="shared" si="724"/>
        <v>-4.2066395007714294E-3</v>
      </c>
      <c r="AD1204" s="79">
        <f t="shared" si="744"/>
        <v>1.2170622180725843E-2</v>
      </c>
      <c r="AE1204" s="81">
        <f t="shared" si="725"/>
        <v>1.6377261681497272E-2</v>
      </c>
      <c r="AF1204" s="19">
        <f t="shared" si="747"/>
        <v>2.7337096220216333E-2</v>
      </c>
      <c r="AG1204" s="93">
        <f t="shared" si="746"/>
        <v>-0.24542657793790248</v>
      </c>
      <c r="AH1204" s="91">
        <f t="shared" si="748"/>
        <v>-6.7749409142815482E-4</v>
      </c>
      <c r="AI1204" s="96">
        <f t="shared" si="749"/>
        <v>1194.2630606059256</v>
      </c>
      <c r="AJ1204" s="5">
        <f t="shared" si="714"/>
        <v>1.9999999999999962E-2</v>
      </c>
      <c r="AK1204" s="5">
        <f t="shared" si="717"/>
        <v>1.9999999999999962E-2</v>
      </c>
      <c r="AL1204" s="5">
        <f t="shared" si="719"/>
        <v>0</v>
      </c>
      <c r="AM1204" s="95">
        <f t="shared" si="726"/>
        <v>4.9999999999999966E-3</v>
      </c>
      <c r="AN1204" s="95">
        <f t="shared" si="727"/>
        <v>-2.8571428571428558E-3</v>
      </c>
      <c r="AO1204" s="78">
        <f t="shared" si="728"/>
        <v>1.7499999999999996</v>
      </c>
      <c r="AP1204" s="8">
        <f t="shared" si="729"/>
        <v>63.636363636363633</v>
      </c>
      <c r="AQ1204" s="8">
        <f t="shared" si="723"/>
        <v>70</v>
      </c>
      <c r="AR1204" s="8">
        <f t="shared" si="712"/>
        <v>1</v>
      </c>
      <c r="AS1204" s="114">
        <f t="shared" si="718"/>
        <v>184000</v>
      </c>
      <c r="AT1204" s="103">
        <f t="shared" si="742"/>
        <v>0.6029620452753689</v>
      </c>
      <c r="AU1204" s="5">
        <f t="shared" si="715"/>
        <v>0.47</v>
      </c>
      <c r="AW1204" s="210">
        <f t="shared" si="716"/>
        <v>6.8181818181818121E-2</v>
      </c>
      <c r="AX1204" s="276">
        <f t="shared" si="721"/>
        <v>-1.6271832754370684E-2</v>
      </c>
      <c r="AY1204" s="19">
        <f t="shared" si="743"/>
        <v>-0.256485500287362</v>
      </c>
    </row>
    <row r="1205" spans="1:51">
      <c r="A1205" s="4">
        <v>40079</v>
      </c>
      <c r="B1205" s="9">
        <f t="shared" si="711"/>
        <v>40079</v>
      </c>
      <c r="C1205" s="5">
        <v>0.47</v>
      </c>
      <c r="D1205" s="5">
        <v>0.56999999999999995</v>
      </c>
      <c r="E1205" s="5">
        <v>0.47</v>
      </c>
      <c r="F1205" s="5">
        <v>0.55000000000000004</v>
      </c>
      <c r="G1205" s="6">
        <v>855700</v>
      </c>
      <c r="H1205" s="112">
        <v>0.55000000000000004</v>
      </c>
      <c r="I1205" s="19">
        <f t="shared" si="730"/>
        <v>0.17021276595744697</v>
      </c>
      <c r="J1205" s="8">
        <f t="shared" si="731"/>
        <v>0.51211687595755906</v>
      </c>
      <c r="K1205" s="8">
        <f t="shared" si="732"/>
        <v>0.41788312404244105</v>
      </c>
      <c r="L1205" s="8">
        <f t="shared" si="733"/>
        <v>0.46500000000000002</v>
      </c>
      <c r="M1205" s="19">
        <f t="shared" si="734"/>
        <v>0.22550265012747306</v>
      </c>
      <c r="N1205" s="19">
        <f t="shared" si="735"/>
        <v>0.82977122325071417</v>
      </c>
      <c r="O1205" s="19">
        <f t="shared" si="736"/>
        <v>4.9940115449818655E-2</v>
      </c>
      <c r="P1205" s="19">
        <f t="shared" si="737"/>
        <v>-3.7671865640271064E-2</v>
      </c>
      <c r="Q1205" s="214"/>
      <c r="R1205" s="305"/>
      <c r="S1205" s="215"/>
      <c r="T1205" t="str">
        <f t="shared" si="738"/>
        <v/>
      </c>
      <c r="U1205" t="str">
        <f t="shared" si="739"/>
        <v>BrokeBandUpper</v>
      </c>
      <c r="V1205" t="str">
        <f t="shared" si="740"/>
        <v/>
      </c>
      <c r="W1205" t="str">
        <f t="shared" si="741"/>
        <v>BrokeBandUpper</v>
      </c>
      <c r="X1205" s="10"/>
      <c r="Y1205" s="219">
        <f t="shared" si="720"/>
        <v>1.5384615384615594E-4</v>
      </c>
      <c r="Z1205" s="78">
        <f t="shared" si="722"/>
        <v>0.47164009381893818</v>
      </c>
      <c r="AA1205" s="78">
        <f t="shared" si="745"/>
        <v>0.45296017747333905</v>
      </c>
      <c r="AB1205" s="74">
        <f t="shared" si="713"/>
        <v>1204</v>
      </c>
      <c r="AC1205" s="80">
        <f t="shared" si="724"/>
        <v>1.8421237312814809E-3</v>
      </c>
      <c r="AD1205" s="79">
        <f t="shared" si="744"/>
        <v>1.8679916345599124E-2</v>
      </c>
      <c r="AE1205" s="81">
        <f t="shared" si="725"/>
        <v>1.6837792614317643E-2</v>
      </c>
      <c r="AF1205" s="19">
        <f t="shared" si="747"/>
        <v>4.1239643736007262E-2</v>
      </c>
      <c r="AG1205" s="93">
        <f t="shared" si="746"/>
        <v>-1.4379086277641964</v>
      </c>
      <c r="AH1205" s="91">
        <f t="shared" si="748"/>
        <v>-5.0446776465810038E-4</v>
      </c>
      <c r="AI1205" s="96">
        <f t="shared" si="749"/>
        <v>1196.0414565743704</v>
      </c>
      <c r="AJ1205" s="5">
        <f t="shared" si="714"/>
        <v>8.0000000000000071E-2</v>
      </c>
      <c r="AK1205" s="5">
        <f t="shared" si="717"/>
        <v>8.0000000000000071E-2</v>
      </c>
      <c r="AL1205" s="5">
        <f t="shared" si="719"/>
        <v>0</v>
      </c>
      <c r="AM1205" s="95">
        <f t="shared" si="726"/>
        <v>9.285714285714286E-3</v>
      </c>
      <c r="AN1205" s="95">
        <f t="shared" si="727"/>
        <v>-2.8571428571428558E-3</v>
      </c>
      <c r="AO1205" s="78">
        <f t="shared" si="728"/>
        <v>3.2500000000000018</v>
      </c>
      <c r="AP1205" s="8">
        <f t="shared" si="729"/>
        <v>76.47058823529413</v>
      </c>
      <c r="AQ1205" s="8">
        <f t="shared" si="723"/>
        <v>81.25</v>
      </c>
      <c r="AR1205" s="8">
        <f t="shared" si="712"/>
        <v>0.60000000000000175</v>
      </c>
      <c r="AS1205" s="114">
        <f t="shared" si="718"/>
        <v>513420.00000000151</v>
      </c>
      <c r="AT1205" s="103">
        <f t="shared" si="742"/>
        <v>0.43709083499497886</v>
      </c>
      <c r="AU1205" s="5">
        <f t="shared" si="715"/>
        <v>0.55000000000000004</v>
      </c>
      <c r="AW1205" s="210">
        <f t="shared" si="716"/>
        <v>0.21276595744680848</v>
      </c>
      <c r="AX1205" s="276">
        <f t="shared" si="721"/>
        <v>-1.5765575080468348E-2</v>
      </c>
      <c r="AY1205" s="19">
        <f t="shared" si="743"/>
        <v>3.111251704368417E-2</v>
      </c>
    </row>
    <row r="1206" spans="1:51">
      <c r="A1206" s="4">
        <v>40080</v>
      </c>
      <c r="B1206" s="9">
        <f t="shared" si="711"/>
        <v>40080</v>
      </c>
      <c r="C1206" s="5">
        <v>0.55000000000000004</v>
      </c>
      <c r="D1206" s="5">
        <v>0.55000000000000004</v>
      </c>
      <c r="E1206" s="5">
        <v>0.53</v>
      </c>
      <c r="F1206" s="5">
        <v>0.53</v>
      </c>
      <c r="G1206" s="6">
        <v>153900</v>
      </c>
      <c r="H1206" s="112">
        <v>0.53</v>
      </c>
      <c r="I1206" s="19">
        <f t="shared" si="730"/>
        <v>-3.636363636363639E-2</v>
      </c>
      <c r="J1206" s="8">
        <f t="shared" si="731"/>
        <v>0.52337257967327588</v>
      </c>
      <c r="K1206" s="8">
        <f t="shared" si="732"/>
        <v>0.41362742032672423</v>
      </c>
      <c r="L1206" s="8">
        <f t="shared" si="733"/>
        <v>0.46850000000000003</v>
      </c>
      <c r="M1206" s="19">
        <f t="shared" si="734"/>
        <v>0.26532370426473173</v>
      </c>
      <c r="N1206" s="19">
        <f t="shared" si="735"/>
        <v>0.17658796521791856</v>
      </c>
      <c r="O1206" s="19">
        <f t="shared" si="736"/>
        <v>2.1978779150112648E-2</v>
      </c>
      <c r="P1206" s="19">
        <f t="shared" si="737"/>
        <v>-1.0183956879016251E-2</v>
      </c>
      <c r="Q1206" s="214"/>
      <c r="R1206" s="305"/>
      <c r="S1206" s="215"/>
      <c r="T1206" t="str">
        <f t="shared" si="738"/>
        <v>BrokeBandUpper</v>
      </c>
      <c r="U1206" t="str">
        <f t="shared" si="739"/>
        <v>BrokeBandUpper</v>
      </c>
      <c r="V1206" t="str">
        <f t="shared" si="740"/>
        <v>BrokeBandUpper</v>
      </c>
      <c r="W1206" t="str">
        <f t="shared" si="741"/>
        <v>BrokeBandUpper</v>
      </c>
      <c r="X1206" s="10"/>
      <c r="Y1206" s="219">
        <f t="shared" si="720"/>
        <v>2.4835164835164858E-3</v>
      </c>
      <c r="Z1206" s="78">
        <f t="shared" si="722"/>
        <v>0.48062751937082171</v>
      </c>
      <c r="AA1206" s="78">
        <f t="shared" si="745"/>
        <v>0.45866112434031198</v>
      </c>
      <c r="AB1206" s="74">
        <f t="shared" si="713"/>
        <v>1205</v>
      </c>
      <c r="AC1206" s="80">
        <f t="shared" si="724"/>
        <v>4.1028819329536718E-3</v>
      </c>
      <c r="AD1206" s="79">
        <f t="shared" si="744"/>
        <v>2.1966395030509733E-2</v>
      </c>
      <c r="AE1206" s="81">
        <f t="shared" si="725"/>
        <v>1.7863513097556061E-2</v>
      </c>
      <c r="AF1206" s="19">
        <f t="shared" si="747"/>
        <v>4.7892428341520757E-2</v>
      </c>
      <c r="AG1206" s="93">
        <f t="shared" si="746"/>
        <v>1.2272564341264336</v>
      </c>
      <c r="AH1206" s="91">
        <f t="shared" si="748"/>
        <v>-2.1431605314242507E-4</v>
      </c>
      <c r="AI1206" s="96">
        <f t="shared" si="749"/>
        <v>1198.0043246673329</v>
      </c>
      <c r="AJ1206" s="5">
        <f t="shared" si="714"/>
        <v>-2.0000000000000018E-2</v>
      </c>
      <c r="AK1206" s="5">
        <f t="shared" si="717"/>
        <v>0</v>
      </c>
      <c r="AL1206" s="5">
        <f t="shared" si="719"/>
        <v>-2.0000000000000018E-2</v>
      </c>
      <c r="AM1206" s="95">
        <f t="shared" si="726"/>
        <v>7.1428571428571452E-3</v>
      </c>
      <c r="AN1206" s="95">
        <f t="shared" si="727"/>
        <v>-4.2857142857142859E-3</v>
      </c>
      <c r="AO1206" s="78">
        <f t="shared" si="728"/>
        <v>1.6666666666666672</v>
      </c>
      <c r="AP1206" s="8">
        <f t="shared" si="729"/>
        <v>62.500000000000007</v>
      </c>
      <c r="AQ1206" s="8">
        <f t="shared" si="723"/>
        <v>80.645161290322591</v>
      </c>
      <c r="AR1206" s="8">
        <f t="shared" si="712"/>
        <v>-1</v>
      </c>
      <c r="AS1206" s="114">
        <f t="shared" si="718"/>
        <v>-153900</v>
      </c>
      <c r="AT1206" s="103">
        <f t="shared" si="742"/>
        <v>0.4285867237687368</v>
      </c>
      <c r="AU1206" s="5">
        <f t="shared" si="715"/>
        <v>0.53</v>
      </c>
      <c r="AW1206" s="210">
        <f t="shared" si="716"/>
        <v>3.7735849056603807E-2</v>
      </c>
      <c r="AX1206" s="276">
        <f t="shared" si="721"/>
        <v>-1.2763145676868285E-2</v>
      </c>
      <c r="AY1206" s="19">
        <f t="shared" si="743"/>
        <v>0.19044211126302088</v>
      </c>
    </row>
    <row r="1207" spans="1:51">
      <c r="A1207" s="4">
        <v>40081</v>
      </c>
      <c r="B1207" s="9">
        <f t="shared" si="711"/>
        <v>40081</v>
      </c>
      <c r="C1207" s="5">
        <v>0.52</v>
      </c>
      <c r="D1207" s="5">
        <v>0.55000000000000004</v>
      </c>
      <c r="E1207" s="5">
        <v>0.52</v>
      </c>
      <c r="F1207" s="5">
        <v>0.54</v>
      </c>
      <c r="G1207" s="6">
        <v>473200</v>
      </c>
      <c r="H1207" s="112">
        <v>0.54</v>
      </c>
      <c r="I1207" s="19">
        <f t="shared" si="730"/>
        <v>1.8867924528301903E-2</v>
      </c>
      <c r="J1207" s="8">
        <f t="shared" si="731"/>
        <v>0.53532174580353153</v>
      </c>
      <c r="K1207" s="8">
        <f t="shared" si="732"/>
        <v>0.41067825419646847</v>
      </c>
      <c r="L1207" s="8">
        <f t="shared" si="733"/>
        <v>0.47300000000000003</v>
      </c>
      <c r="M1207" s="19">
        <f t="shared" si="734"/>
        <v>0.30350643194132604</v>
      </c>
      <c r="N1207" s="19">
        <f t="shared" si="735"/>
        <v>0.14390997510910963</v>
      </c>
      <c r="O1207" s="19">
        <f t="shared" si="736"/>
        <v>2.2831089350754903E-2</v>
      </c>
      <c r="P1207" s="19">
        <f t="shared" si="737"/>
        <v>-7.1300063422444476E-3</v>
      </c>
      <c r="Q1207" s="214"/>
      <c r="R1207" s="305"/>
      <c r="S1207" s="215"/>
      <c r="T1207" t="str">
        <f t="shared" si="738"/>
        <v/>
      </c>
      <c r="U1207" t="str">
        <f t="shared" si="739"/>
        <v>BrokeBandUpper</v>
      </c>
      <c r="V1207" t="str">
        <f t="shared" si="740"/>
        <v/>
      </c>
      <c r="W1207" t="str">
        <f t="shared" si="741"/>
        <v>BrokeBandUpper</v>
      </c>
      <c r="X1207" s="10"/>
      <c r="Y1207" s="219">
        <f t="shared" si="720"/>
        <v>4.9230769230769258E-3</v>
      </c>
      <c r="Z1207" s="78">
        <f t="shared" si="722"/>
        <v>0.48977088138771518</v>
      </c>
      <c r="AA1207" s="78">
        <f t="shared" si="745"/>
        <v>0.46468020113912889</v>
      </c>
      <c r="AB1207" s="74">
        <f t="shared" si="713"/>
        <v>1206</v>
      </c>
      <c r="AC1207" s="80">
        <f t="shared" si="724"/>
        <v>5.7817337208241858E-3</v>
      </c>
      <c r="AD1207" s="79">
        <f t="shared" si="744"/>
        <v>2.5090680248586295E-2</v>
      </c>
      <c r="AE1207" s="81">
        <f t="shared" si="725"/>
        <v>1.9308946527762109E-2</v>
      </c>
      <c r="AF1207" s="19">
        <f t="shared" si="747"/>
        <v>5.3995587044764037E-2</v>
      </c>
      <c r="AG1207" s="93">
        <f t="shared" si="746"/>
        <v>0.40918842299269031</v>
      </c>
      <c r="AH1207" s="91">
        <f t="shared" si="748"/>
        <v>1.4154668149330918E-4</v>
      </c>
      <c r="AI1207" s="96">
        <f t="shared" si="749"/>
        <v>1199.732710671442</v>
      </c>
      <c r="AJ1207" s="5">
        <f t="shared" si="714"/>
        <v>1.0000000000000009E-2</v>
      </c>
      <c r="AK1207" s="5">
        <f t="shared" si="717"/>
        <v>1.0000000000000009E-2</v>
      </c>
      <c r="AL1207" s="5">
        <f t="shared" si="719"/>
        <v>0</v>
      </c>
      <c r="AM1207" s="95">
        <f t="shared" si="726"/>
        <v>7.8571428571428594E-3</v>
      </c>
      <c r="AN1207" s="95">
        <f t="shared" si="727"/>
        <v>-4.2857142857142859E-3</v>
      </c>
      <c r="AO1207" s="78">
        <f t="shared" si="728"/>
        <v>1.8333333333333337</v>
      </c>
      <c r="AP1207" s="8">
        <f t="shared" si="729"/>
        <v>64.705882352941188</v>
      </c>
      <c r="AQ1207" s="8">
        <f t="shared" si="723"/>
        <v>75.342465753424662</v>
      </c>
      <c r="AR1207" s="8">
        <f t="shared" si="712"/>
        <v>0.33333333333333331</v>
      </c>
      <c r="AS1207" s="114">
        <f t="shared" si="718"/>
        <v>157733.33333333331</v>
      </c>
      <c r="AT1207" s="103">
        <f t="shared" si="742"/>
        <v>0.43014394426434333</v>
      </c>
      <c r="AU1207" s="5">
        <f t="shared" si="715"/>
        <v>0.54</v>
      </c>
      <c r="AW1207" s="210">
        <f t="shared" si="716"/>
        <v>5.7692307692307744E-2</v>
      </c>
      <c r="AX1207" s="276">
        <f t="shared" si="721"/>
        <v>-7.521329705110831E-3</v>
      </c>
      <c r="AY1207" s="19">
        <f t="shared" si="743"/>
        <v>0.41069937650697158</v>
      </c>
    </row>
    <row r="1208" spans="1:51">
      <c r="A1208" s="4">
        <v>40084</v>
      </c>
      <c r="B1208" s="9">
        <f t="shared" si="711"/>
        <v>40084</v>
      </c>
      <c r="C1208" s="5">
        <v>0.55000000000000004</v>
      </c>
      <c r="D1208" s="5">
        <v>0.6</v>
      </c>
      <c r="E1208" s="5">
        <v>0.55000000000000004</v>
      </c>
      <c r="F1208" s="5">
        <v>0.57999999999999996</v>
      </c>
      <c r="G1208" s="6">
        <v>793300</v>
      </c>
      <c r="H1208" s="112">
        <v>0.57999999999999996</v>
      </c>
      <c r="I1208" s="19">
        <f t="shared" si="730"/>
        <v>7.4074074074073931E-2</v>
      </c>
      <c r="J1208" s="8">
        <f t="shared" si="731"/>
        <v>0.55630494775728978</v>
      </c>
      <c r="K1208" s="8">
        <f t="shared" si="732"/>
        <v>0.40269505224271041</v>
      </c>
      <c r="L1208" s="8">
        <f t="shared" si="733"/>
        <v>0.47950000000000009</v>
      </c>
      <c r="M1208" s="19">
        <f t="shared" si="734"/>
        <v>0.38145463834007171</v>
      </c>
      <c r="N1208" s="19">
        <f t="shared" si="735"/>
        <v>0.25682555028624449</v>
      </c>
      <c r="O1208" s="19">
        <f t="shared" si="736"/>
        <v>3.9197365170103311E-2</v>
      </c>
      <c r="P1208" s="19">
        <f t="shared" si="737"/>
        <v>-1.943906664690092E-2</v>
      </c>
      <c r="Q1208" s="214"/>
      <c r="R1208" s="305"/>
      <c r="S1208" s="215"/>
      <c r="T1208" t="str">
        <f t="shared" si="738"/>
        <v/>
      </c>
      <c r="U1208" t="str">
        <f t="shared" si="739"/>
        <v>BrokeBandUpper</v>
      </c>
      <c r="V1208" t="str">
        <f t="shared" si="740"/>
        <v/>
      </c>
      <c r="W1208" t="str">
        <f t="shared" si="741"/>
        <v>BrokeBandUpper</v>
      </c>
      <c r="X1208" s="10"/>
      <c r="Y1208" s="219">
        <f t="shared" si="720"/>
        <v>7.956043956043957E-3</v>
      </c>
      <c r="Z1208" s="78">
        <f t="shared" si="722"/>
        <v>0.50366616565400701</v>
      </c>
      <c r="AA1208" s="78">
        <f t="shared" si="745"/>
        <v>0.47321386625483336</v>
      </c>
      <c r="AB1208" s="74">
        <f t="shared" si="713"/>
        <v>1207</v>
      </c>
      <c r="AC1208" s="80">
        <f t="shared" si="724"/>
        <v>8.914682297129238E-3</v>
      </c>
      <c r="AD1208" s="79">
        <f t="shared" si="744"/>
        <v>3.0452299399173655E-2</v>
      </c>
      <c r="AE1208" s="81">
        <f t="shared" si="725"/>
        <v>2.1537617102044417E-2</v>
      </c>
      <c r="AF1208" s="19">
        <f t="shared" si="747"/>
        <v>6.4352085961011538E-2</v>
      </c>
      <c r="AG1208" s="93">
        <f t="shared" si="746"/>
        <v>0.54187009080356796</v>
      </c>
      <c r="AH1208" s="91">
        <f t="shared" si="748"/>
        <v>5.5758643931139889E-4</v>
      </c>
      <c r="AI1208" s="96">
        <f t="shared" si="749"/>
        <v>1200.9068723320133</v>
      </c>
      <c r="AJ1208" s="5">
        <f t="shared" si="714"/>
        <v>3.9999999999999925E-2</v>
      </c>
      <c r="AK1208" s="5">
        <f t="shared" si="717"/>
        <v>3.9999999999999925E-2</v>
      </c>
      <c r="AL1208" s="5">
        <f t="shared" si="719"/>
        <v>0</v>
      </c>
      <c r="AM1208" s="95">
        <f t="shared" si="726"/>
        <v>1.0714285714285713E-2</v>
      </c>
      <c r="AN1208" s="95">
        <f t="shared" si="727"/>
        <v>-3.5714285714285704E-3</v>
      </c>
      <c r="AO1208" s="78">
        <f t="shared" si="728"/>
        <v>3.0000000000000004</v>
      </c>
      <c r="AP1208" s="8">
        <f t="shared" si="729"/>
        <v>75</v>
      </c>
      <c r="AQ1208" s="8">
        <f t="shared" si="723"/>
        <v>75</v>
      </c>
      <c r="AR1208" s="8">
        <f t="shared" si="712"/>
        <v>0.19999999999999823</v>
      </c>
      <c r="AS1208" s="114">
        <f t="shared" si="718"/>
        <v>158659.9999999986</v>
      </c>
      <c r="AT1208" s="103">
        <f t="shared" si="742"/>
        <v>0.40531096961738888</v>
      </c>
      <c r="AU1208" s="5">
        <f t="shared" si="715"/>
        <v>0.57999999999999996</v>
      </c>
      <c r="AW1208" s="210">
        <f t="shared" si="716"/>
        <v>9.0909090909090787E-2</v>
      </c>
      <c r="AX1208" s="276">
        <f t="shared" si="721"/>
        <v>2.6138327984581244E-4</v>
      </c>
      <c r="AY1208" s="19">
        <f t="shared" si="743"/>
        <v>1.0347522698902829</v>
      </c>
    </row>
    <row r="1209" spans="1:51">
      <c r="A1209" s="4">
        <v>40085</v>
      </c>
      <c r="B1209" s="9">
        <f t="shared" si="711"/>
        <v>40085</v>
      </c>
      <c r="C1209" s="5">
        <v>0.6</v>
      </c>
      <c r="D1209" s="5">
        <v>0.6</v>
      </c>
      <c r="E1209" s="5">
        <v>0.57999999999999996</v>
      </c>
      <c r="F1209" s="5">
        <v>0.57999999999999996</v>
      </c>
      <c r="G1209" s="6">
        <v>1341800</v>
      </c>
      <c r="H1209" s="112">
        <v>0.57999999999999996</v>
      </c>
      <c r="I1209" s="19">
        <f t="shared" si="730"/>
        <v>0</v>
      </c>
      <c r="J1209" s="8">
        <f t="shared" si="731"/>
        <v>0.57304022058795567</v>
      </c>
      <c r="K1209" s="8">
        <f t="shared" si="732"/>
        <v>0.39895977941204419</v>
      </c>
      <c r="L1209" s="8">
        <f t="shared" si="733"/>
        <v>0.48599999999999993</v>
      </c>
      <c r="M1209" s="19">
        <f t="shared" si="734"/>
        <v>0.43633581668923532</v>
      </c>
      <c r="N1209" s="19">
        <f t="shared" si="735"/>
        <v>0.14387340677775778</v>
      </c>
      <c r="O1209" s="19">
        <f t="shared" si="736"/>
        <v>3.0082912075711617E-2</v>
      </c>
      <c r="P1209" s="19">
        <f t="shared" si="737"/>
        <v>-9.2756859312363958E-3</v>
      </c>
      <c r="Q1209" s="214"/>
      <c r="R1209" s="305"/>
      <c r="S1209" s="215"/>
      <c r="T1209" t="str">
        <f t="shared" si="738"/>
        <v>BrokeBandUpper</v>
      </c>
      <c r="U1209" t="str">
        <f t="shared" si="739"/>
        <v>BrokeBandUpper</v>
      </c>
      <c r="V1209" t="str">
        <f t="shared" si="740"/>
        <v>BrokeBandUpper</v>
      </c>
      <c r="W1209" t="str">
        <f t="shared" si="741"/>
        <v>BrokeBandUpper</v>
      </c>
      <c r="X1209" s="10"/>
      <c r="Y1209" s="219">
        <f t="shared" si="720"/>
        <v>1.0219780219780216E-2</v>
      </c>
      <c r="Z1209" s="78">
        <f t="shared" si="722"/>
        <v>0.51542157614328987</v>
      </c>
      <c r="AA1209" s="78">
        <f t="shared" si="745"/>
        <v>0.48111604015197568</v>
      </c>
      <c r="AB1209" s="74">
        <f t="shared" si="713"/>
        <v>1208</v>
      </c>
      <c r="AC1209" s="80">
        <f t="shared" si="724"/>
        <v>1.0214335111415822E-2</v>
      </c>
      <c r="AD1209" s="79">
        <f t="shared" si="744"/>
        <v>3.4305535991314196E-2</v>
      </c>
      <c r="AE1209" s="81">
        <f t="shared" si="725"/>
        <v>2.4091200879898373E-2</v>
      </c>
      <c r="AF1209" s="19">
        <f t="shared" si="747"/>
        <v>7.1304078701008827E-2</v>
      </c>
      <c r="AG1209" s="93">
        <f t="shared" si="746"/>
        <v>0.14578790033887207</v>
      </c>
      <c r="AH1209" s="91">
        <f t="shared" si="748"/>
        <v>9.3902240188404934E-4</v>
      </c>
      <c r="AI1209" s="96">
        <f t="shared" si="749"/>
        <v>1201.6262964449022</v>
      </c>
      <c r="AJ1209" s="5">
        <f t="shared" si="714"/>
        <v>0</v>
      </c>
      <c r="AK1209" s="5">
        <f t="shared" si="717"/>
        <v>0</v>
      </c>
      <c r="AL1209" s="5">
        <f t="shared" si="719"/>
        <v>0</v>
      </c>
      <c r="AM1209" s="95">
        <f t="shared" si="726"/>
        <v>1.0714285714285713E-2</v>
      </c>
      <c r="AN1209" s="95">
        <f t="shared" si="727"/>
        <v>-2.8571428571428558E-3</v>
      </c>
      <c r="AO1209" s="78">
        <f t="shared" si="728"/>
        <v>3.7500000000000013</v>
      </c>
      <c r="AP1209" s="8">
        <f t="shared" si="729"/>
        <v>78.947368421052644</v>
      </c>
      <c r="AQ1209" s="8">
        <f t="shared" si="723"/>
        <v>73.770491803278688</v>
      </c>
      <c r="AR1209" s="8">
        <f t="shared" si="712"/>
        <v>-1</v>
      </c>
      <c r="AS1209" s="114">
        <f t="shared" si="718"/>
        <v>-1341800</v>
      </c>
      <c r="AT1209" s="103">
        <f t="shared" si="742"/>
        <v>2.9073910712123559E-2</v>
      </c>
      <c r="AU1209" s="5">
        <f t="shared" si="715"/>
        <v>0.57999999999999996</v>
      </c>
      <c r="AW1209" s="210">
        <f t="shared" si="716"/>
        <v>3.4482758620689689E-2</v>
      </c>
      <c r="AX1209" s="276">
        <f t="shared" si="721"/>
        <v>8.4906010691890958E-3</v>
      </c>
      <c r="AY1209" s="19">
        <f t="shared" si="743"/>
        <v>31.483336631928495</v>
      </c>
    </row>
    <row r="1210" spans="1:51">
      <c r="A1210" s="4">
        <v>40086</v>
      </c>
      <c r="B1210" s="9">
        <f t="shared" si="711"/>
        <v>40086</v>
      </c>
      <c r="C1210" s="5">
        <v>0.6</v>
      </c>
      <c r="D1210" s="5">
        <v>0.64</v>
      </c>
      <c r="E1210" s="5">
        <v>0.56999999999999995</v>
      </c>
      <c r="F1210" s="5">
        <v>0.56999999999999995</v>
      </c>
      <c r="G1210" s="6">
        <v>804900</v>
      </c>
      <c r="H1210" s="112">
        <v>0.56999999999999995</v>
      </c>
      <c r="I1210" s="19">
        <f t="shared" si="730"/>
        <v>-1.7241379310344845E-2</v>
      </c>
      <c r="J1210" s="8">
        <f t="shared" si="731"/>
        <v>0.58412423260251622</v>
      </c>
      <c r="K1210" s="8">
        <f t="shared" si="732"/>
        <v>0.40087576739748382</v>
      </c>
      <c r="L1210" s="8">
        <f t="shared" si="733"/>
        <v>0.49250000000000005</v>
      </c>
      <c r="M1210" s="19">
        <f t="shared" si="734"/>
        <v>0.45712033529663187</v>
      </c>
      <c r="N1210" s="19">
        <f t="shared" si="735"/>
        <v>4.7634225320080902E-2</v>
      </c>
      <c r="O1210" s="19">
        <f t="shared" si="736"/>
        <v>1.9342467799534278E-2</v>
      </c>
      <c r="P1210" s="19">
        <f t="shared" si="737"/>
        <v>4.8024590054247078E-3</v>
      </c>
      <c r="Q1210" s="214"/>
      <c r="R1210" s="305"/>
      <c r="S1210" s="215"/>
      <c r="T1210" t="str">
        <f t="shared" si="738"/>
        <v>BrokeBandUpper</v>
      </c>
      <c r="U1210" t="str">
        <f t="shared" si="739"/>
        <v>BrokeBandUpper</v>
      </c>
      <c r="V1210" t="str">
        <f t="shared" si="740"/>
        <v/>
      </c>
      <c r="W1210" t="str">
        <f t="shared" si="741"/>
        <v/>
      </c>
      <c r="X1210" s="10"/>
      <c r="Y1210" s="219">
        <f t="shared" si="720"/>
        <v>1.138461538461538E-2</v>
      </c>
      <c r="Z1210" s="78">
        <f t="shared" si="722"/>
        <v>0.52382665341722323</v>
      </c>
      <c r="AA1210" s="78">
        <f t="shared" si="745"/>
        <v>0.48769345318072949</v>
      </c>
      <c r="AB1210" s="74">
        <f t="shared" si="713"/>
        <v>1209</v>
      </c>
      <c r="AC1210" s="80">
        <f t="shared" si="724"/>
        <v>9.6335994852762979E-3</v>
      </c>
      <c r="AD1210" s="79">
        <f t="shared" si="744"/>
        <v>3.6133200236493745E-2</v>
      </c>
      <c r="AE1210" s="81">
        <f t="shared" si="725"/>
        <v>2.6499600751217448E-2</v>
      </c>
      <c r="AF1210" s="19">
        <f t="shared" si="747"/>
        <v>7.40899841915727E-2</v>
      </c>
      <c r="AG1210" s="93">
        <f t="shared" si="746"/>
        <v>-5.6854961170255555E-2</v>
      </c>
      <c r="AH1210" s="91">
        <f t="shared" si="748"/>
        <v>1.2063001080135805E-3</v>
      </c>
      <c r="AI1210" s="96">
        <f t="shared" si="749"/>
        <v>1202.209442952568</v>
      </c>
      <c r="AJ1210" s="5">
        <f t="shared" si="714"/>
        <v>-1.0000000000000009E-2</v>
      </c>
      <c r="AK1210" s="5">
        <f t="shared" si="717"/>
        <v>0</v>
      </c>
      <c r="AL1210" s="5">
        <f t="shared" si="719"/>
        <v>-1.0000000000000009E-2</v>
      </c>
      <c r="AM1210" s="95">
        <f t="shared" si="726"/>
        <v>1.0714285714285713E-2</v>
      </c>
      <c r="AN1210" s="95">
        <f t="shared" si="727"/>
        <v>-2.8571428571428597E-3</v>
      </c>
      <c r="AO1210" s="78">
        <f t="shared" si="728"/>
        <v>3.749999999999996</v>
      </c>
      <c r="AP1210" s="8">
        <f t="shared" si="729"/>
        <v>78.947368421052616</v>
      </c>
      <c r="AQ1210" s="8">
        <f t="shared" si="723"/>
        <v>73.770491803278674</v>
      </c>
      <c r="AR1210" s="8">
        <f t="shared" si="712"/>
        <v>-1</v>
      </c>
      <c r="AS1210" s="114">
        <f t="shared" si="718"/>
        <v>-804900</v>
      </c>
      <c r="AT1210" s="103">
        <f t="shared" si="742"/>
        <v>-7.0242573040004197E-2</v>
      </c>
      <c r="AU1210" s="5">
        <f t="shared" si="715"/>
        <v>0.56999999999999995</v>
      </c>
      <c r="AW1210" s="210">
        <f t="shared" si="716"/>
        <v>0.12280701754385977</v>
      </c>
      <c r="AX1210" s="276">
        <f t="shared" si="721"/>
        <v>1.6183831798916748E-2</v>
      </c>
      <c r="AY1210" s="19">
        <f t="shared" si="743"/>
        <v>0.90608788082684033</v>
      </c>
    </row>
    <row r="1211" spans="1:51">
      <c r="A1211" s="4">
        <v>40087</v>
      </c>
      <c r="B1211" s="9">
        <f t="shared" si="711"/>
        <v>40087</v>
      </c>
      <c r="C1211" s="5">
        <v>0.6</v>
      </c>
      <c r="D1211" s="5">
        <v>0.61</v>
      </c>
      <c r="E1211" s="5">
        <v>0.57999999999999996</v>
      </c>
      <c r="F1211" s="5">
        <v>0.6</v>
      </c>
      <c r="G1211" s="6">
        <v>176100</v>
      </c>
      <c r="H1211" s="112">
        <v>0.6</v>
      </c>
      <c r="I1211" s="19">
        <f t="shared" si="730"/>
        <v>5.2631578947368474E-2</v>
      </c>
      <c r="J1211" s="8">
        <f t="shared" si="731"/>
        <v>0.60098398888494664</v>
      </c>
      <c r="K1211" s="8">
        <f t="shared" si="732"/>
        <v>0.39801601111505336</v>
      </c>
      <c r="L1211" s="8">
        <f t="shared" si="733"/>
        <v>0.4995</v>
      </c>
      <c r="M1211" s="19">
        <f t="shared" si="734"/>
        <v>0.50994927867668594</v>
      </c>
      <c r="N1211" s="19">
        <f t="shared" si="735"/>
        <v>0.11556900732883084</v>
      </c>
      <c r="O1211" s="19">
        <f t="shared" si="736"/>
        <v>2.8863305682959247E-2</v>
      </c>
      <c r="P1211" s="19">
        <f t="shared" si="737"/>
        <v>-7.1337718939616023E-3</v>
      </c>
      <c r="Q1211" s="214"/>
      <c r="R1211" s="305"/>
      <c r="S1211" s="215"/>
      <c r="T1211" t="str">
        <f t="shared" si="738"/>
        <v/>
      </c>
      <c r="U1211" t="str">
        <f t="shared" si="739"/>
        <v>BrokeBandUpper</v>
      </c>
      <c r="V1211" t="str">
        <f t="shared" si="740"/>
        <v/>
      </c>
      <c r="W1211" t="str">
        <f t="shared" si="741"/>
        <v/>
      </c>
      <c r="X1211" s="10"/>
      <c r="Y1211" s="219">
        <f t="shared" si="720"/>
        <v>1.2923076923076917E-2</v>
      </c>
      <c r="Z1211" s="78">
        <f t="shared" si="722"/>
        <v>0.53555734879097083</v>
      </c>
      <c r="AA1211" s="78">
        <f t="shared" si="745"/>
        <v>0.4960041376453555</v>
      </c>
      <c r="AB1211" s="74">
        <f t="shared" si="713"/>
        <v>1210</v>
      </c>
      <c r="AC1211" s="80">
        <f t="shared" si="724"/>
        <v>1.0442888315518307E-2</v>
      </c>
      <c r="AD1211" s="79">
        <f t="shared" si="744"/>
        <v>3.955321114561533E-2</v>
      </c>
      <c r="AE1211" s="81">
        <f t="shared" si="725"/>
        <v>2.9110322830097023E-2</v>
      </c>
      <c r="AF1211" s="19">
        <f t="shared" si="747"/>
        <v>7.9743712085514895E-2</v>
      </c>
      <c r="AG1211" s="93">
        <f t="shared" si="746"/>
        <v>8.4006900170481597E-2</v>
      </c>
      <c r="AH1211" s="91">
        <f t="shared" si="748"/>
        <v>1.4091802042344665E-3</v>
      </c>
      <c r="AI1211" s="96">
        <f t="shared" si="749"/>
        <v>1202.7031865843321</v>
      </c>
      <c r="AJ1211" s="5">
        <f t="shared" si="714"/>
        <v>3.0000000000000027E-2</v>
      </c>
      <c r="AK1211" s="5">
        <f t="shared" si="717"/>
        <v>3.0000000000000027E-2</v>
      </c>
      <c r="AL1211" s="5">
        <f t="shared" si="719"/>
        <v>0</v>
      </c>
      <c r="AM1211" s="95">
        <f t="shared" si="726"/>
        <v>1.2857142857142857E-2</v>
      </c>
      <c r="AN1211" s="95">
        <f t="shared" si="727"/>
        <v>-2.8571428571428597E-3</v>
      </c>
      <c r="AO1211" s="78">
        <f t="shared" si="728"/>
        <v>4.4999999999999956</v>
      </c>
      <c r="AP1211" s="8">
        <f t="shared" si="729"/>
        <v>81.818181818181799</v>
      </c>
      <c r="AQ1211" s="8">
        <f t="shared" si="723"/>
        <v>72.972972972972954</v>
      </c>
      <c r="AR1211" s="8">
        <f t="shared" si="712"/>
        <v>0.33333333333333331</v>
      </c>
      <c r="AS1211" s="114">
        <f t="shared" si="718"/>
        <v>58700</v>
      </c>
      <c r="AT1211" s="103">
        <f t="shared" si="742"/>
        <v>-3.3286557414389906E-2</v>
      </c>
      <c r="AU1211" s="5">
        <f t="shared" si="715"/>
        <v>0.6</v>
      </c>
      <c r="AW1211" s="210">
        <f t="shared" si="716"/>
        <v>5.1724137931034531E-2</v>
      </c>
      <c r="AX1211" s="276">
        <f t="shared" si="721"/>
        <v>2.3953342060242945E-2</v>
      </c>
      <c r="AY1211" s="19">
        <f t="shared" si="743"/>
        <v>0.4800785350380522</v>
      </c>
    </row>
    <row r="1212" spans="1:51">
      <c r="A1212" s="4">
        <v>40088</v>
      </c>
      <c r="B1212" s="9">
        <f t="shared" si="711"/>
        <v>40088</v>
      </c>
      <c r="C1212" s="5">
        <v>0.6</v>
      </c>
      <c r="D1212" s="5">
        <v>0.6</v>
      </c>
      <c r="E1212" s="5">
        <v>0.55000000000000004</v>
      </c>
      <c r="F1212" s="5">
        <v>0.6</v>
      </c>
      <c r="G1212" s="6">
        <v>703000</v>
      </c>
      <c r="H1212" s="112">
        <v>0.6</v>
      </c>
      <c r="I1212" s="19">
        <f t="shared" si="730"/>
        <v>0</v>
      </c>
      <c r="J1212" s="8">
        <f t="shared" si="731"/>
        <v>0.61536303729057196</v>
      </c>
      <c r="K1212" s="8">
        <f t="shared" si="732"/>
        <v>0.39463696270942805</v>
      </c>
      <c r="L1212" s="8">
        <f t="shared" si="733"/>
        <v>0.505</v>
      </c>
      <c r="M1212" s="19">
        <f t="shared" si="734"/>
        <v>0.55931424432653798</v>
      </c>
      <c r="N1212" s="19">
        <f t="shared" si="735"/>
        <v>9.6803677765666646E-2</v>
      </c>
      <c r="O1212" s="19">
        <f t="shared" si="736"/>
        <v>2.3925842737181582E-2</v>
      </c>
      <c r="P1212" s="19">
        <f t="shared" si="737"/>
        <v>-8.4897298381509962E-3</v>
      </c>
      <c r="Q1212" s="214"/>
      <c r="R1212" s="305"/>
      <c r="S1212" s="215"/>
      <c r="T1212" t="str">
        <f t="shared" si="738"/>
        <v/>
      </c>
      <c r="U1212" t="str">
        <f t="shared" si="739"/>
        <v/>
      </c>
      <c r="V1212" t="str">
        <f t="shared" si="740"/>
        <v/>
      </c>
      <c r="W1212" t="str">
        <f t="shared" si="741"/>
        <v/>
      </c>
      <c r="X1212" s="10"/>
      <c r="Y1212" s="219">
        <f t="shared" si="720"/>
        <v>1.3846153846153843E-2</v>
      </c>
      <c r="Z1212" s="78">
        <f t="shared" si="722"/>
        <v>0.5454815170771613</v>
      </c>
      <c r="AA1212" s="78">
        <f t="shared" si="745"/>
        <v>0.50369983145959918</v>
      </c>
      <c r="AB1212" s="74">
        <f t="shared" si="713"/>
        <v>1211</v>
      </c>
      <c r="AC1212" s="80">
        <f t="shared" si="724"/>
        <v>1.0137090229972084E-2</v>
      </c>
      <c r="AD1212" s="79">
        <f t="shared" si="744"/>
        <v>4.1781685617562125E-2</v>
      </c>
      <c r="AE1212" s="81">
        <f t="shared" si="725"/>
        <v>3.1644595387590041E-2</v>
      </c>
      <c r="AF1212" s="19">
        <f t="shared" si="747"/>
        <v>8.2949572360365889E-2</v>
      </c>
      <c r="AG1212" s="93">
        <f t="shared" si="746"/>
        <v>-2.9282902996463276E-2</v>
      </c>
      <c r="AH1212" s="91">
        <f t="shared" si="748"/>
        <v>1.5184662722060591E-3</v>
      </c>
      <c r="AI1212" s="96">
        <f t="shared" si="749"/>
        <v>1203.1771883000099</v>
      </c>
      <c r="AJ1212" s="5">
        <f t="shared" si="714"/>
        <v>0</v>
      </c>
      <c r="AK1212" s="5">
        <f t="shared" si="717"/>
        <v>0</v>
      </c>
      <c r="AL1212" s="5">
        <f t="shared" si="719"/>
        <v>0</v>
      </c>
      <c r="AM1212" s="95">
        <f t="shared" si="726"/>
        <v>1.2857142857142857E-2</v>
      </c>
      <c r="AN1212" s="95">
        <f t="shared" si="727"/>
        <v>-2.8571428571428597E-3</v>
      </c>
      <c r="AO1212" s="78">
        <f t="shared" si="728"/>
        <v>4.4999999999999956</v>
      </c>
      <c r="AP1212" s="8">
        <f t="shared" si="729"/>
        <v>81.818181818181799</v>
      </c>
      <c r="AQ1212" s="8">
        <f t="shared" si="723"/>
        <v>72.972972972972954</v>
      </c>
      <c r="AR1212" s="8">
        <f t="shared" si="712"/>
        <v>1</v>
      </c>
      <c r="AS1212" s="114">
        <f t="shared" si="718"/>
        <v>703000</v>
      </c>
      <c r="AT1212" s="103">
        <f t="shared" si="742"/>
        <v>1.2456801209760488E-2</v>
      </c>
      <c r="AU1212" s="5">
        <f t="shared" si="715"/>
        <v>0.6</v>
      </c>
      <c r="AW1212" s="210">
        <f t="shared" si="716"/>
        <v>9.0909090909090787E-2</v>
      </c>
      <c r="AX1212" s="276">
        <f t="shared" si="721"/>
        <v>3.1219141486223817E-2</v>
      </c>
      <c r="AY1212" s="19">
        <f t="shared" si="743"/>
        <v>0.30333134339697976</v>
      </c>
    </row>
    <row r="1213" spans="1:51">
      <c r="A1213" s="4">
        <v>40091</v>
      </c>
      <c r="B1213" s="9">
        <f t="shared" si="711"/>
        <v>40091</v>
      </c>
      <c r="C1213" s="5">
        <v>0.62</v>
      </c>
      <c r="D1213" s="5">
        <v>0.65</v>
      </c>
      <c r="E1213" s="5">
        <v>0.62</v>
      </c>
      <c r="F1213" s="5">
        <v>0.63</v>
      </c>
      <c r="G1213" s="6">
        <v>952500</v>
      </c>
      <c r="H1213" s="112">
        <v>0.63</v>
      </c>
      <c r="I1213" s="19">
        <f t="shared" si="730"/>
        <v>5.0000000000000044E-2</v>
      </c>
      <c r="J1213" s="8">
        <f t="shared" si="731"/>
        <v>0.63473548794053058</v>
      </c>
      <c r="K1213" s="8">
        <f t="shared" si="732"/>
        <v>0.38926451205946938</v>
      </c>
      <c r="L1213" s="8">
        <f t="shared" si="733"/>
        <v>0.51200000000000001</v>
      </c>
      <c r="M1213" s="19">
        <f t="shared" si="734"/>
        <v>0.63060198984581384</v>
      </c>
      <c r="N1213" s="19">
        <f t="shared" si="735"/>
        <v>0.12745562309987721</v>
      </c>
      <c r="O1213" s="19">
        <f t="shared" si="736"/>
        <v>3.1481336180435929E-2</v>
      </c>
      <c r="P1213" s="19">
        <f t="shared" si="737"/>
        <v>-1.361365294592138E-2</v>
      </c>
      <c r="Q1213" s="214"/>
      <c r="R1213" s="305"/>
      <c r="S1213" s="215"/>
      <c r="T1213" t="str">
        <f t="shared" si="738"/>
        <v/>
      </c>
      <c r="U1213" t="str">
        <f t="shared" si="739"/>
        <v>BrokeBandUpper</v>
      </c>
      <c r="V1213" t="str">
        <f t="shared" si="740"/>
        <v/>
      </c>
      <c r="W1213" t="str">
        <f t="shared" si="741"/>
        <v/>
      </c>
      <c r="X1213" s="10"/>
      <c r="Y1213" s="219">
        <f t="shared" si="720"/>
        <v>1.5010989010989007E-2</v>
      </c>
      <c r="Z1213" s="78">
        <f t="shared" si="722"/>
        <v>0.55849736344727852</v>
      </c>
      <c r="AA1213" s="78">
        <f t="shared" si="745"/>
        <v>0.51304604393158881</v>
      </c>
      <c r="AB1213" s="74">
        <f t="shared" si="713"/>
        <v>1212</v>
      </c>
      <c r="AC1213" s="80">
        <f t="shared" si="724"/>
        <v>1.104537930247973E-2</v>
      </c>
      <c r="AD1213" s="79">
        <f t="shared" si="744"/>
        <v>4.5451319515689703E-2</v>
      </c>
      <c r="AE1213" s="81">
        <f t="shared" si="725"/>
        <v>3.4405940213209973E-2</v>
      </c>
      <c r="AF1213" s="19">
        <f t="shared" si="747"/>
        <v>8.8591111954369389E-2</v>
      </c>
      <c r="AG1213" s="93">
        <f t="shared" si="746"/>
        <v>8.9600570962871523E-2</v>
      </c>
      <c r="AH1213" s="91">
        <f t="shared" si="748"/>
        <v>1.5753763303211958E-3</v>
      </c>
      <c r="AI1213" s="96">
        <f t="shared" si="749"/>
        <v>1203.5971893142814</v>
      </c>
      <c r="AJ1213" s="5">
        <f t="shared" si="714"/>
        <v>3.0000000000000027E-2</v>
      </c>
      <c r="AK1213" s="5">
        <f t="shared" si="717"/>
        <v>3.0000000000000027E-2</v>
      </c>
      <c r="AL1213" s="5">
        <f t="shared" si="719"/>
        <v>0</v>
      </c>
      <c r="AM1213" s="95">
        <f t="shared" si="726"/>
        <v>1.5000000000000001E-2</v>
      </c>
      <c r="AN1213" s="95">
        <f t="shared" si="727"/>
        <v>-2.8571428571428597E-3</v>
      </c>
      <c r="AO1213" s="78">
        <f t="shared" si="728"/>
        <v>5.2499999999999956</v>
      </c>
      <c r="AP1213" s="8">
        <f t="shared" si="729"/>
        <v>83.999999999999986</v>
      </c>
      <c r="AQ1213" s="8">
        <f t="shared" si="723"/>
        <v>72.413793103448256</v>
      </c>
      <c r="AR1213" s="8">
        <f t="shared" si="712"/>
        <v>-0.33333333333333331</v>
      </c>
      <c r="AS1213" s="114">
        <f t="shared" si="718"/>
        <v>-317500</v>
      </c>
      <c r="AT1213" s="103">
        <f t="shared" si="742"/>
        <v>-3.8076760440763135E-2</v>
      </c>
      <c r="AU1213" s="5">
        <f t="shared" si="715"/>
        <v>0.63</v>
      </c>
      <c r="AW1213" s="210">
        <f t="shared" si="716"/>
        <v>4.8387096774193589E-2</v>
      </c>
      <c r="AX1213" s="276">
        <f t="shared" si="721"/>
        <v>3.8085994179664677E-2</v>
      </c>
      <c r="AY1213" s="19">
        <f t="shared" si="743"/>
        <v>0.21995648715936089</v>
      </c>
    </row>
    <row r="1214" spans="1:51">
      <c r="A1214" s="4">
        <v>40092</v>
      </c>
      <c r="B1214" s="9">
        <f t="shared" si="711"/>
        <v>40092</v>
      </c>
      <c r="C1214" s="5">
        <v>0.63</v>
      </c>
      <c r="D1214" s="5">
        <v>0.64</v>
      </c>
      <c r="E1214" s="5">
        <v>0.61</v>
      </c>
      <c r="F1214" s="5">
        <v>0.62</v>
      </c>
      <c r="G1214" s="6">
        <v>181500</v>
      </c>
      <c r="H1214" s="112">
        <v>0.62</v>
      </c>
      <c r="I1214" s="19">
        <f t="shared" si="730"/>
        <v>-1.5873015873015886E-2</v>
      </c>
      <c r="J1214" s="8">
        <f t="shared" si="731"/>
        <v>0.64936870790185774</v>
      </c>
      <c r="K1214" s="8">
        <f t="shared" si="732"/>
        <v>0.38863129209814229</v>
      </c>
      <c r="L1214" s="8">
        <f t="shared" si="733"/>
        <v>0.51900000000000002</v>
      </c>
      <c r="M1214" s="19">
        <f t="shared" si="734"/>
        <v>0.67091204724160658</v>
      </c>
      <c r="N1214" s="19">
        <f t="shared" si="735"/>
        <v>6.3923137010158823E-2</v>
      </c>
      <c r="O1214" s="19">
        <f t="shared" si="736"/>
        <v>2.3054044148069077E-2</v>
      </c>
      <c r="P1214" s="19">
        <f t="shared" si="737"/>
        <v>-1.6267086819112663E-3</v>
      </c>
      <c r="Q1214" s="214"/>
      <c r="R1214" s="305"/>
      <c r="S1214" s="215"/>
      <c r="T1214" t="str">
        <f t="shared" si="738"/>
        <v/>
      </c>
      <c r="U1214" t="str">
        <f t="shared" si="739"/>
        <v/>
      </c>
      <c r="V1214" t="str">
        <f t="shared" si="740"/>
        <v/>
      </c>
      <c r="W1214" t="str">
        <f t="shared" si="741"/>
        <v/>
      </c>
      <c r="X1214" s="10"/>
      <c r="Y1214" s="219">
        <f t="shared" si="720"/>
        <v>1.4813186813186812E-2</v>
      </c>
      <c r="Z1214" s="78">
        <f t="shared" si="722"/>
        <v>0.56796876947639763</v>
      </c>
      <c r="AA1214" s="78">
        <f t="shared" si="745"/>
        <v>0.52096063668065129</v>
      </c>
      <c r="AB1214" s="74">
        <f t="shared" si="713"/>
        <v>1213</v>
      </c>
      <c r="AC1214" s="80">
        <f t="shared" si="724"/>
        <v>1.008175406602909E-2</v>
      </c>
      <c r="AD1214" s="79">
        <f t="shared" si="744"/>
        <v>4.7008132795746338E-2</v>
      </c>
      <c r="AE1214" s="81">
        <f t="shared" si="725"/>
        <v>3.6926378729717248E-2</v>
      </c>
      <c r="AF1214" s="19">
        <f t="shared" si="747"/>
        <v>9.0233559862148108E-2</v>
      </c>
      <c r="AG1214" s="93">
        <f t="shared" si="746"/>
        <v>-8.724238526007902E-2</v>
      </c>
      <c r="AH1214" s="91">
        <f t="shared" si="748"/>
        <v>1.5056778473380458E-3</v>
      </c>
      <c r="AI1214" s="96">
        <f t="shared" si="749"/>
        <v>1203.9826810130214</v>
      </c>
      <c r="AJ1214" s="5">
        <f t="shared" si="714"/>
        <v>-1.0000000000000009E-2</v>
      </c>
      <c r="AK1214" s="5">
        <f t="shared" si="717"/>
        <v>0</v>
      </c>
      <c r="AL1214" s="5">
        <f t="shared" si="719"/>
        <v>-1.0000000000000009E-2</v>
      </c>
      <c r="AM1214" s="95">
        <f t="shared" si="726"/>
        <v>1.5000000000000001E-2</v>
      </c>
      <c r="AN1214" s="95">
        <f t="shared" si="727"/>
        <v>-2.8571428571428597E-3</v>
      </c>
      <c r="AO1214" s="78">
        <f t="shared" si="728"/>
        <v>5.2499999999999956</v>
      </c>
      <c r="AP1214" s="8">
        <f t="shared" si="729"/>
        <v>83.999999999999986</v>
      </c>
      <c r="AQ1214" s="8">
        <f t="shared" si="723"/>
        <v>72.413793103448256</v>
      </c>
      <c r="AR1214" s="8">
        <f t="shared" si="712"/>
        <v>-0.33333333333333331</v>
      </c>
      <c r="AS1214" s="114">
        <f t="shared" si="718"/>
        <v>-60500</v>
      </c>
      <c r="AT1214" s="103">
        <f t="shared" si="742"/>
        <v>-5.2464214404229596E-2</v>
      </c>
      <c r="AU1214" s="5">
        <f t="shared" si="715"/>
        <v>0.62</v>
      </c>
      <c r="AW1214" s="210">
        <f t="shared" si="716"/>
        <v>4.9180327868852507E-2</v>
      </c>
      <c r="AX1214" s="276">
        <f t="shared" si="721"/>
        <v>4.3782403572017091E-2</v>
      </c>
      <c r="AY1214" s="19">
        <f t="shared" si="743"/>
        <v>0.1495670394077282</v>
      </c>
    </row>
    <row r="1215" spans="1:51">
      <c r="A1215" s="4">
        <v>40093</v>
      </c>
      <c r="B1215" s="9">
        <f t="shared" si="711"/>
        <v>40093</v>
      </c>
      <c r="C1215" s="5">
        <v>0.61</v>
      </c>
      <c r="D1215" s="5">
        <v>0.61</v>
      </c>
      <c r="E1215" s="5">
        <v>0.6</v>
      </c>
      <c r="F1215" s="5">
        <v>0.6</v>
      </c>
      <c r="G1215" s="6">
        <v>120500</v>
      </c>
      <c r="H1215" s="112">
        <v>0.6</v>
      </c>
      <c r="I1215" s="19">
        <f t="shared" si="730"/>
        <v>-3.2258064516129059E-2</v>
      </c>
      <c r="J1215" s="8">
        <f t="shared" si="731"/>
        <v>0.65838717018583959</v>
      </c>
      <c r="K1215" s="8">
        <f t="shared" si="732"/>
        <v>0.39261282981416035</v>
      </c>
      <c r="L1215" s="8">
        <f t="shared" si="733"/>
        <v>0.52549999999999997</v>
      </c>
      <c r="M1215" s="19">
        <f t="shared" si="734"/>
        <v>0.676937481888916</v>
      </c>
      <c r="N1215" s="19">
        <f t="shared" si="735"/>
        <v>8.9809605775935126E-3</v>
      </c>
      <c r="O1215" s="19">
        <f t="shared" si="736"/>
        <v>1.3888045688436294E-2</v>
      </c>
      <c r="P1215" s="19">
        <f t="shared" si="737"/>
        <v>1.0245026061906994E-2</v>
      </c>
      <c r="Q1215" s="214"/>
      <c r="R1215" s="305"/>
      <c r="S1215" s="215"/>
      <c r="T1215" t="str">
        <f t="shared" si="738"/>
        <v/>
      </c>
      <c r="U1215" t="str">
        <f t="shared" si="739"/>
        <v/>
      </c>
      <c r="V1215" t="str">
        <f t="shared" si="740"/>
        <v/>
      </c>
      <c r="W1215" t="str">
        <f t="shared" si="741"/>
        <v/>
      </c>
      <c r="X1215" s="10"/>
      <c r="Y1215" s="219">
        <f t="shared" si="720"/>
        <v>1.3296703296703294E-2</v>
      </c>
      <c r="Z1215" s="78">
        <f t="shared" si="722"/>
        <v>0.57290157897703242</v>
      </c>
      <c r="AA1215" s="78">
        <f t="shared" si="745"/>
        <v>0.52680954956628312</v>
      </c>
      <c r="AB1215" s="74">
        <f t="shared" si="713"/>
        <v>1214</v>
      </c>
      <c r="AC1215" s="80">
        <f t="shared" si="724"/>
        <v>7.332520544825645E-3</v>
      </c>
      <c r="AD1215" s="79">
        <f t="shared" si="744"/>
        <v>4.6092029410749302E-2</v>
      </c>
      <c r="AE1215" s="81">
        <f t="shared" si="725"/>
        <v>3.8759508865923657E-2</v>
      </c>
      <c r="AF1215" s="19">
        <f t="shared" si="747"/>
        <v>8.7492775043080367E-2</v>
      </c>
      <c r="AG1215" s="93">
        <f t="shared" si="746"/>
        <v>-0.27269396805334772</v>
      </c>
      <c r="AH1215" s="91">
        <f t="shared" si="748"/>
        <v>1.2724591404511302E-3</v>
      </c>
      <c r="AI1215" s="96">
        <f t="shared" si="749"/>
        <v>1204.4588580278592</v>
      </c>
      <c r="AJ1215" s="5">
        <f t="shared" si="714"/>
        <v>-2.0000000000000018E-2</v>
      </c>
      <c r="AK1215" s="5">
        <f t="shared" si="717"/>
        <v>0</v>
      </c>
      <c r="AL1215" s="5">
        <f t="shared" si="719"/>
        <v>-2.0000000000000018E-2</v>
      </c>
      <c r="AM1215" s="95">
        <f t="shared" si="726"/>
        <v>1.5000000000000001E-2</v>
      </c>
      <c r="AN1215" s="95">
        <f t="shared" si="727"/>
        <v>-4.2857142857142894E-3</v>
      </c>
      <c r="AO1215" s="78">
        <f t="shared" si="728"/>
        <v>3.4999999999999973</v>
      </c>
      <c r="AP1215" s="8">
        <f t="shared" si="729"/>
        <v>77.777777777777771</v>
      </c>
      <c r="AQ1215" s="8">
        <f t="shared" si="723"/>
        <v>69.999999999999986</v>
      </c>
      <c r="AR1215" s="8">
        <f t="shared" si="712"/>
        <v>-1</v>
      </c>
      <c r="AS1215" s="114">
        <f t="shared" si="718"/>
        <v>-120500</v>
      </c>
      <c r="AT1215" s="103">
        <f t="shared" si="742"/>
        <v>-7.7379797894618477E-2</v>
      </c>
      <c r="AU1215" s="5">
        <f t="shared" si="715"/>
        <v>0.6</v>
      </c>
      <c r="AW1215" s="210">
        <f t="shared" si="716"/>
        <v>1.6666666666666684E-2</v>
      </c>
      <c r="AX1215" s="276">
        <f t="shared" si="721"/>
        <v>4.663565531551956E-2</v>
      </c>
      <c r="AY1215" s="19">
        <f t="shared" si="743"/>
        <v>6.5168915151247772E-2</v>
      </c>
    </row>
    <row r="1216" spans="1:51">
      <c r="A1216" s="4">
        <v>40094</v>
      </c>
      <c r="B1216" s="9">
        <f t="shared" si="711"/>
        <v>40094</v>
      </c>
      <c r="C1216" s="5">
        <v>0.6</v>
      </c>
      <c r="D1216" s="5">
        <v>0.61</v>
      </c>
      <c r="E1216" s="5">
        <v>0.57999999999999996</v>
      </c>
      <c r="F1216" s="5">
        <v>0.6</v>
      </c>
      <c r="G1216" s="6">
        <v>79500</v>
      </c>
      <c r="H1216" s="112">
        <v>0.6</v>
      </c>
      <c r="I1216" s="19">
        <f t="shared" si="730"/>
        <v>0</v>
      </c>
      <c r="J1216" s="8">
        <f t="shared" si="731"/>
        <v>0.66559770847013167</v>
      </c>
      <c r="K1216" s="8">
        <f t="shared" si="732"/>
        <v>0.39940229152986828</v>
      </c>
      <c r="L1216" s="8">
        <f t="shared" si="733"/>
        <v>0.53249999999999997</v>
      </c>
      <c r="M1216" s="19">
        <f t="shared" si="734"/>
        <v>0.66648445085437535</v>
      </c>
      <c r="N1216" s="19">
        <f t="shared" si="735"/>
        <v>-1.5441649065394742E-2</v>
      </c>
      <c r="O1216" s="19">
        <f t="shared" si="736"/>
        <v>1.0951820768707866E-2</v>
      </c>
      <c r="P1216" s="19">
        <f t="shared" si="737"/>
        <v>1.729302050297659E-2</v>
      </c>
      <c r="Q1216" s="214"/>
      <c r="R1216" s="305"/>
      <c r="S1216" s="215"/>
      <c r="T1216" t="str">
        <f t="shared" si="738"/>
        <v/>
      </c>
      <c r="U1216" t="str">
        <f t="shared" si="739"/>
        <v/>
      </c>
      <c r="V1216" t="str">
        <f t="shared" si="740"/>
        <v/>
      </c>
      <c r="W1216" t="str">
        <f t="shared" si="741"/>
        <v/>
      </c>
      <c r="X1216" s="10"/>
      <c r="Y1216" s="219">
        <f t="shared" si="720"/>
        <v>1.1120879120879118E-2</v>
      </c>
      <c r="Z1216" s="78">
        <f t="shared" si="722"/>
        <v>0.57707473581456947</v>
      </c>
      <c r="AA1216" s="78">
        <f t="shared" si="745"/>
        <v>0.53222564289837815</v>
      </c>
      <c r="AB1216" s="74">
        <f t="shared" si="713"/>
        <v>1215</v>
      </c>
      <c r="AC1216" s="80">
        <f t="shared" si="724"/>
        <v>4.8716672402141364E-3</v>
      </c>
      <c r="AD1216" s="79">
        <f t="shared" si="744"/>
        <v>4.4849092916191324E-2</v>
      </c>
      <c r="AE1216" s="81">
        <f t="shared" si="725"/>
        <v>3.9977425675977188E-2</v>
      </c>
      <c r="AF1216" s="19">
        <f t="shared" si="747"/>
        <v>8.4267065134166597E-2</v>
      </c>
      <c r="AG1216" s="93">
        <f t="shared" si="746"/>
        <v>-0.33560810223001203</v>
      </c>
      <c r="AH1216" s="91">
        <f t="shared" si="748"/>
        <v>9.038910002974992E-4</v>
      </c>
      <c r="AI1216" s="96">
        <f t="shared" si="749"/>
        <v>1205.2338303890911</v>
      </c>
      <c r="AJ1216" s="5">
        <f t="shared" si="714"/>
        <v>0</v>
      </c>
      <c r="AK1216" s="5">
        <f t="shared" si="717"/>
        <v>0</v>
      </c>
      <c r="AL1216" s="5">
        <f t="shared" si="719"/>
        <v>0</v>
      </c>
      <c r="AM1216" s="95">
        <f t="shared" si="726"/>
        <v>1.5000000000000001E-2</v>
      </c>
      <c r="AN1216" s="95">
        <f t="shared" si="727"/>
        <v>-4.2857142857142894E-3</v>
      </c>
      <c r="AO1216" s="78">
        <f t="shared" si="728"/>
        <v>3.4999999999999973</v>
      </c>
      <c r="AP1216" s="8">
        <f t="shared" si="729"/>
        <v>77.777777777777771</v>
      </c>
      <c r="AQ1216" s="8">
        <f t="shared" si="723"/>
        <v>69.999999999999986</v>
      </c>
      <c r="AR1216" s="8">
        <f t="shared" si="712"/>
        <v>0.33333333333333331</v>
      </c>
      <c r="AS1216" s="114">
        <f t="shared" si="718"/>
        <v>26500</v>
      </c>
      <c r="AT1216" s="103">
        <f t="shared" si="742"/>
        <v>-4.4759070355913082E-2</v>
      </c>
      <c r="AU1216" s="5">
        <f t="shared" si="715"/>
        <v>0.6</v>
      </c>
      <c r="AW1216" s="210">
        <f t="shared" si="716"/>
        <v>5.1724137931034531E-2</v>
      </c>
      <c r="AX1216" s="276">
        <f t="shared" si="721"/>
        <v>4.6623751656690353E-2</v>
      </c>
      <c r="AY1216" s="19">
        <f t="shared" si="743"/>
        <v>-2.5524802318464986E-4</v>
      </c>
    </row>
    <row r="1217" spans="1:51">
      <c r="A1217" s="4">
        <v>40095</v>
      </c>
      <c r="B1217" s="9">
        <f t="shared" si="711"/>
        <v>40095</v>
      </c>
      <c r="C1217" s="5">
        <v>0.6</v>
      </c>
      <c r="D1217" s="5">
        <v>0.6</v>
      </c>
      <c r="E1217" s="5">
        <v>0.56999999999999995</v>
      </c>
      <c r="F1217" s="5">
        <v>0.56999999999999995</v>
      </c>
      <c r="G1217" s="6">
        <v>79700</v>
      </c>
      <c r="H1217" s="112">
        <v>0.56999999999999995</v>
      </c>
      <c r="I1217" s="19">
        <f t="shared" si="730"/>
        <v>-5.0000000000000044E-2</v>
      </c>
      <c r="J1217" s="8">
        <f t="shared" si="731"/>
        <v>0.66770736293672883</v>
      </c>
      <c r="K1217" s="8">
        <f t="shared" si="732"/>
        <v>0.40829263706327124</v>
      </c>
      <c r="L1217" s="8">
        <f t="shared" si="733"/>
        <v>0.53800000000000003</v>
      </c>
      <c r="M1217" s="19">
        <f t="shared" si="734"/>
        <v>0.63536469268549967</v>
      </c>
      <c r="N1217" s="19">
        <f t="shared" si="735"/>
        <v>-4.6692399393538517E-2</v>
      </c>
      <c r="O1217" s="19">
        <f t="shared" si="736"/>
        <v>3.169563896856228E-3</v>
      </c>
      <c r="P1217" s="19">
        <f t="shared" si="737"/>
        <v>2.2259125002386505E-2</v>
      </c>
      <c r="Q1217" s="214"/>
      <c r="R1217" s="305"/>
      <c r="S1217" s="215"/>
      <c r="T1217" t="str">
        <f t="shared" si="738"/>
        <v/>
      </c>
      <c r="U1217" t="str">
        <f t="shared" si="739"/>
        <v/>
      </c>
      <c r="V1217" t="str">
        <f t="shared" si="740"/>
        <v/>
      </c>
      <c r="W1217" t="str">
        <f t="shared" si="741"/>
        <v/>
      </c>
      <c r="X1217" s="10"/>
      <c r="Y1217" s="219">
        <f t="shared" si="720"/>
        <v>7.4285714285714267E-3</v>
      </c>
      <c r="Z1217" s="78">
        <f t="shared" si="722"/>
        <v>0.57598522649912576</v>
      </c>
      <c r="AA1217" s="78">
        <f t="shared" si="745"/>
        <v>0.53502094532389821</v>
      </c>
      <c r="AB1217" s="74">
        <f t="shared" si="713"/>
        <v>1216</v>
      </c>
      <c r="AC1217" s="80">
        <f t="shared" si="724"/>
        <v>7.894843994002837E-4</v>
      </c>
      <c r="AD1217" s="79">
        <f t="shared" si="744"/>
        <v>4.0964281175227546E-2</v>
      </c>
      <c r="AE1217" s="81">
        <f t="shared" si="725"/>
        <v>4.0174796775827262E-2</v>
      </c>
      <c r="AF1217" s="19">
        <f t="shared" si="747"/>
        <v>7.6565752300460005E-2</v>
      </c>
      <c r="AG1217" s="93">
        <f t="shared" si="746"/>
        <v>-0.83794369350941511</v>
      </c>
      <c r="AH1217" s="91">
        <f t="shared" si="748"/>
        <v>3.7070883172843268E-4</v>
      </c>
      <c r="AI1217" s="96">
        <f t="shared" si="749"/>
        <v>1207.471967627082</v>
      </c>
      <c r="AJ1217" s="5">
        <f t="shared" si="714"/>
        <v>-3.0000000000000027E-2</v>
      </c>
      <c r="AK1217" s="5">
        <f t="shared" si="717"/>
        <v>0</v>
      </c>
      <c r="AL1217" s="5">
        <f t="shared" si="719"/>
        <v>-3.0000000000000027E-2</v>
      </c>
      <c r="AM1217" s="95">
        <f t="shared" si="726"/>
        <v>1.5000000000000001E-2</v>
      </c>
      <c r="AN1217" s="95">
        <f t="shared" si="727"/>
        <v>-6.4285714285714345E-3</v>
      </c>
      <c r="AO1217" s="78">
        <f t="shared" si="728"/>
        <v>2.3333333333333313</v>
      </c>
      <c r="AP1217" s="8">
        <f t="shared" si="729"/>
        <v>69.999999999999986</v>
      </c>
      <c r="AQ1217" s="8">
        <f t="shared" si="723"/>
        <v>66.037735849056588</v>
      </c>
      <c r="AR1217" s="8">
        <f t="shared" si="712"/>
        <v>-1</v>
      </c>
      <c r="AS1217" s="114">
        <f t="shared" si="718"/>
        <v>-79700</v>
      </c>
      <c r="AT1217" s="103">
        <f t="shared" si="742"/>
        <v>-9.2300070614419374E-2</v>
      </c>
      <c r="AU1217" s="5">
        <f t="shared" si="715"/>
        <v>0.56999999999999995</v>
      </c>
      <c r="AW1217" s="210">
        <f t="shared" si="716"/>
        <v>5.2631578947368474E-2</v>
      </c>
      <c r="AX1217" s="276">
        <f t="shared" si="721"/>
        <v>4.2752249270814301E-2</v>
      </c>
      <c r="AY1217" s="19">
        <f t="shared" si="743"/>
        <v>-8.303712696446007E-2</v>
      </c>
    </row>
    <row r="1218" spans="1:51">
      <c r="A1218" s="4">
        <v>40098</v>
      </c>
      <c r="B1218" s="9">
        <f t="shared" ref="B1218:B1281" si="750">A1218</f>
        <v>40098</v>
      </c>
      <c r="C1218" s="5">
        <v>0.56999999999999995</v>
      </c>
      <c r="D1218" s="5">
        <v>0.56999999999999995</v>
      </c>
      <c r="E1218" s="5">
        <v>0.56000000000000005</v>
      </c>
      <c r="F1218" s="5">
        <v>0.56000000000000005</v>
      </c>
      <c r="G1218" s="6">
        <v>143000</v>
      </c>
      <c r="H1218" s="112">
        <v>0.56000000000000005</v>
      </c>
      <c r="I1218" s="19">
        <f t="shared" si="730"/>
        <v>-1.7543859649122629E-2</v>
      </c>
      <c r="J1218" s="8">
        <f t="shared" si="731"/>
        <v>0.66791597175701867</v>
      </c>
      <c r="K1218" s="8">
        <f t="shared" si="732"/>
        <v>0.41808402824298119</v>
      </c>
      <c r="L1218" s="8">
        <f t="shared" si="733"/>
        <v>0.54299999999999993</v>
      </c>
      <c r="M1218" s="19">
        <f t="shared" si="734"/>
        <v>0.59756395039525567</v>
      </c>
      <c r="N1218" s="19">
        <f t="shared" si="735"/>
        <v>-5.9494559149126429E-2</v>
      </c>
      <c r="O1218" s="19">
        <f t="shared" si="736"/>
        <v>3.124255203242421E-4</v>
      </c>
      <c r="P1218" s="19">
        <f t="shared" si="737"/>
        <v>2.3981307255836273E-2</v>
      </c>
      <c r="Q1218" s="214"/>
      <c r="R1218" s="305"/>
      <c r="S1218" s="215"/>
      <c r="T1218" t="str">
        <f t="shared" si="738"/>
        <v/>
      </c>
      <c r="U1218" t="str">
        <f t="shared" si="739"/>
        <v/>
      </c>
      <c r="V1218" t="str">
        <f t="shared" si="740"/>
        <v/>
      </c>
      <c r="W1218" t="str">
        <f t="shared" si="741"/>
        <v/>
      </c>
      <c r="X1218" s="10"/>
      <c r="Y1218" s="219">
        <f t="shared" si="720"/>
        <v>3.5824175824175812E-3</v>
      </c>
      <c r="Z1218" s="78">
        <f t="shared" si="722"/>
        <v>0.57352350161826038</v>
      </c>
      <c r="AA1218" s="78">
        <f t="shared" si="745"/>
        <v>0.53686939536992972</v>
      </c>
      <c r="AB1218" s="74">
        <f t="shared" si="713"/>
        <v>1217</v>
      </c>
      <c r="AC1218" s="80">
        <f t="shared" si="724"/>
        <v>-2.8165524219972843E-3</v>
      </c>
      <c r="AD1218" s="79">
        <f t="shared" si="744"/>
        <v>3.6654106248330653E-2</v>
      </c>
      <c r="AE1218" s="81">
        <f t="shared" si="725"/>
        <v>3.9470658670327938E-2</v>
      </c>
      <c r="AF1218" s="19">
        <f t="shared" si="747"/>
        <v>6.827378607244719E-2</v>
      </c>
      <c r="AG1218" s="93">
        <f t="shared" si="746"/>
        <v>-4.5675846465577061</v>
      </c>
      <c r="AH1218" s="91">
        <f t="shared" si="748"/>
        <v>-2.4837199409713496E-4</v>
      </c>
      <c r="AI1218" s="96">
        <f t="shared" si="749"/>
        <v>1212.0387732830732</v>
      </c>
      <c r="AJ1218" s="5">
        <f t="shared" si="714"/>
        <v>-9.9999999999998979E-3</v>
      </c>
      <c r="AK1218" s="5">
        <f t="shared" si="717"/>
        <v>0</v>
      </c>
      <c r="AL1218" s="5">
        <f t="shared" si="719"/>
        <v>-9.9999999999998979E-3</v>
      </c>
      <c r="AM1218" s="95">
        <f t="shared" si="726"/>
        <v>1.3571428571428576E-2</v>
      </c>
      <c r="AN1218" s="95">
        <f t="shared" si="727"/>
        <v>-7.1428571428571409E-3</v>
      </c>
      <c r="AO1218" s="78">
        <f t="shared" si="728"/>
        <v>1.9000000000000012</v>
      </c>
      <c r="AP1218" s="8">
        <f t="shared" si="729"/>
        <v>65.517241379310363</v>
      </c>
      <c r="AQ1218" s="8">
        <f t="shared" si="723"/>
        <v>69.512195121951237</v>
      </c>
      <c r="AR1218" s="8">
        <f t="shared" ref="AR1218:AR1281" si="751">IF(ISERROR(((F1218-E1218)-(D1218-F1218))/(D1218-E1218)),0,((F1218-E1218)-(D1218-F1218))/(D1218-E1218))</f>
        <v>-1</v>
      </c>
      <c r="AS1218" s="114">
        <f t="shared" si="718"/>
        <v>-143000</v>
      </c>
      <c r="AT1218" s="103">
        <f t="shared" si="742"/>
        <v>-0.123012196833699</v>
      </c>
      <c r="AU1218" s="5">
        <f t="shared" si="715"/>
        <v>0.56000000000000005</v>
      </c>
      <c r="AW1218" s="210">
        <f t="shared" si="716"/>
        <v>1.7857142857142672E-2</v>
      </c>
      <c r="AX1218" s="276">
        <f t="shared" si="721"/>
        <v>3.5132133919182927E-2</v>
      </c>
      <c r="AY1218" s="19">
        <f t="shared" si="743"/>
        <v>-0.17823893436253427</v>
      </c>
    </row>
    <row r="1219" spans="1:51">
      <c r="A1219" s="4">
        <v>40099</v>
      </c>
      <c r="B1219" s="9">
        <f t="shared" si="750"/>
        <v>40099</v>
      </c>
      <c r="C1219" s="5">
        <v>0.57999999999999996</v>
      </c>
      <c r="D1219" s="5">
        <v>0.59</v>
      </c>
      <c r="E1219" s="5">
        <v>0.54</v>
      </c>
      <c r="F1219" s="5">
        <v>0.59</v>
      </c>
      <c r="G1219" s="6">
        <v>178300</v>
      </c>
      <c r="H1219" s="112">
        <v>0.59</v>
      </c>
      <c r="I1219" s="19">
        <f t="shared" si="730"/>
        <v>5.3571428571428416E-2</v>
      </c>
      <c r="J1219" s="8">
        <f t="shared" si="731"/>
        <v>0.66991179344233742</v>
      </c>
      <c r="K1219" s="8">
        <f t="shared" si="732"/>
        <v>0.42908820655766255</v>
      </c>
      <c r="L1219" s="8">
        <f t="shared" si="733"/>
        <v>0.54949999999999999</v>
      </c>
      <c r="M1219" s="19">
        <f t="shared" si="734"/>
        <v>0.56124494498851263</v>
      </c>
      <c r="N1219" s="19">
        <f t="shared" si="735"/>
        <v>-6.0778441173902846E-2</v>
      </c>
      <c r="O1219" s="19">
        <f t="shared" si="736"/>
        <v>2.9881328935263364E-3</v>
      </c>
      <c r="P1219" s="19">
        <f t="shared" si="737"/>
        <v>2.6320494377474718E-2</v>
      </c>
      <c r="Q1219" s="214"/>
      <c r="R1219" s="305"/>
      <c r="S1219" s="215"/>
      <c r="T1219" t="str">
        <f t="shared" si="738"/>
        <v/>
      </c>
      <c r="U1219" t="str">
        <f t="shared" si="739"/>
        <v/>
      </c>
      <c r="V1219" t="str">
        <f t="shared" si="740"/>
        <v/>
      </c>
      <c r="W1219" t="str">
        <f t="shared" si="741"/>
        <v/>
      </c>
      <c r="X1219" s="10"/>
      <c r="Y1219" s="219">
        <f t="shared" si="720"/>
        <v>2.8351648351648347E-3</v>
      </c>
      <c r="Z1219" s="78">
        <f t="shared" si="722"/>
        <v>0.57606088236904829</v>
      </c>
      <c r="AA1219" s="78">
        <f t="shared" si="745"/>
        <v>0.54080106011255491</v>
      </c>
      <c r="AB1219" s="74">
        <f t="shared" ref="AB1219:AB1282" si="752">AB1218+1</f>
        <v>1218</v>
      </c>
      <c r="AC1219" s="80">
        <f t="shared" si="724"/>
        <v>-3.3686691310676475E-3</v>
      </c>
      <c r="AD1219" s="79">
        <f t="shared" si="744"/>
        <v>3.5259822256493378E-2</v>
      </c>
      <c r="AE1219" s="81">
        <f t="shared" si="725"/>
        <v>3.8628491387561026E-2</v>
      </c>
      <c r="AF1219" s="19">
        <f t="shared" si="747"/>
        <v>6.5199247666332019E-2</v>
      </c>
      <c r="AG1219" s="93">
        <f t="shared" si="746"/>
        <v>0.19602571738353947</v>
      </c>
      <c r="AH1219" s="91">
        <f t="shared" si="748"/>
        <v>-6.8992807903186593E-4</v>
      </c>
      <c r="AI1219" s="96">
        <f t="shared" si="749"/>
        <v>1214.5820589652419</v>
      </c>
      <c r="AJ1219" s="5">
        <f t="shared" ref="AJ1219:AJ1282" si="753">F1219-F1218</f>
        <v>2.9999999999999916E-2</v>
      </c>
      <c r="AK1219" s="5">
        <f t="shared" si="717"/>
        <v>2.9999999999999916E-2</v>
      </c>
      <c r="AL1219" s="5">
        <f t="shared" si="719"/>
        <v>0</v>
      </c>
      <c r="AM1219" s="95">
        <f t="shared" si="726"/>
        <v>9.9999999999999933E-3</v>
      </c>
      <c r="AN1219" s="95">
        <f t="shared" si="727"/>
        <v>-7.1428571428571409E-3</v>
      </c>
      <c r="AO1219" s="78">
        <f t="shared" si="728"/>
        <v>1.3999999999999995</v>
      </c>
      <c r="AP1219" s="8">
        <f t="shared" si="729"/>
        <v>58.333333333333321</v>
      </c>
      <c r="AQ1219" s="8">
        <f t="shared" si="723"/>
        <v>62.686567164179088</v>
      </c>
      <c r="AR1219" s="8">
        <f t="shared" si="751"/>
        <v>1</v>
      </c>
      <c r="AS1219" s="114">
        <f t="shared" si="718"/>
        <v>178300</v>
      </c>
      <c r="AT1219" s="103">
        <f t="shared" si="742"/>
        <v>-0.13466793558379517</v>
      </c>
      <c r="AU1219" s="5">
        <f t="shared" ref="AU1219:AU1282" si="754">F1219</f>
        <v>0.59</v>
      </c>
      <c r="AW1219" s="210">
        <f t="shared" ref="AW1219:AW1282" si="755">(D1219-E1219)/E1219</f>
        <v>9.2592592592592463E-2</v>
      </c>
      <c r="AX1219" s="276">
        <f t="shared" si="721"/>
        <v>2.7760662735917943E-2</v>
      </c>
      <c r="AY1219" s="19">
        <f t="shared" si="743"/>
        <v>-0.20982133337593811</v>
      </c>
    </row>
    <row r="1220" spans="1:51">
      <c r="A1220" s="4">
        <v>40100</v>
      </c>
      <c r="B1220" s="9">
        <f t="shared" si="750"/>
        <v>40100</v>
      </c>
      <c r="C1220" s="5">
        <v>0.56999999999999995</v>
      </c>
      <c r="D1220" s="5">
        <v>0.57999999999999996</v>
      </c>
      <c r="E1220" s="5">
        <v>0.56000000000000005</v>
      </c>
      <c r="F1220" s="5">
        <v>0.57999999999999996</v>
      </c>
      <c r="G1220" s="6">
        <v>317900</v>
      </c>
      <c r="H1220" s="112">
        <v>0.57999999999999996</v>
      </c>
      <c r="I1220" s="19">
        <f t="shared" si="730"/>
        <v>-1.6949152542372899E-2</v>
      </c>
      <c r="J1220" s="8">
        <f t="shared" si="731"/>
        <v>0.66796428001822694</v>
      </c>
      <c r="K1220" s="8">
        <f t="shared" si="732"/>
        <v>0.44403571998177316</v>
      </c>
      <c r="L1220" s="8">
        <f t="shared" si="733"/>
        <v>0.55600000000000005</v>
      </c>
      <c r="M1220" s="19">
        <f t="shared" si="734"/>
        <v>0.50430303230029705</v>
      </c>
      <c r="N1220" s="19">
        <f t="shared" si="735"/>
        <v>-0.10145643750854816</v>
      </c>
      <c r="O1220" s="19">
        <f t="shared" si="736"/>
        <v>-2.9071191807255635E-3</v>
      </c>
      <c r="P1220" s="19">
        <f t="shared" si="737"/>
        <v>3.4835526112512484E-2</v>
      </c>
      <c r="Q1220" s="214"/>
      <c r="R1220" s="305"/>
      <c r="S1220" s="215"/>
      <c r="T1220" t="str">
        <f t="shared" si="738"/>
        <v/>
      </c>
      <c r="U1220" t="str">
        <f t="shared" si="739"/>
        <v/>
      </c>
      <c r="V1220" t="str">
        <f t="shared" si="740"/>
        <v/>
      </c>
      <c r="W1220" t="str">
        <f t="shared" si="741"/>
        <v/>
      </c>
      <c r="X1220" s="10"/>
      <c r="Y1220" s="219">
        <f t="shared" si="720"/>
        <v>9.6703296703296688E-4</v>
      </c>
      <c r="Z1220" s="78">
        <f t="shared" si="722"/>
        <v>0.57666750648421483</v>
      </c>
      <c r="AA1220" s="78">
        <f t="shared" si="745"/>
        <v>0.54370178166422589</v>
      </c>
      <c r="AB1220" s="74">
        <f t="shared" si="752"/>
        <v>1219</v>
      </c>
      <c r="AC1220" s="80">
        <f t="shared" si="724"/>
        <v>-4.5302132540576689E-3</v>
      </c>
      <c r="AD1220" s="79">
        <f t="shared" si="744"/>
        <v>3.296572481998894E-2</v>
      </c>
      <c r="AE1220" s="81">
        <f t="shared" si="725"/>
        <v>3.7495938074046609E-2</v>
      </c>
      <c r="AF1220" s="19">
        <f t="shared" si="747"/>
        <v>6.0631997046402167E-2</v>
      </c>
      <c r="AG1220" s="93">
        <f t="shared" si="746"/>
        <v>0.3448080169933127</v>
      </c>
      <c r="AH1220" s="91">
        <f t="shared" si="748"/>
        <v>-1.0672360647338258E-3</v>
      </c>
      <c r="AI1220" s="96">
        <f t="shared" si="749"/>
        <v>1215.7201909020171</v>
      </c>
      <c r="AJ1220" s="5">
        <f t="shared" si="753"/>
        <v>-1.0000000000000009E-2</v>
      </c>
      <c r="AK1220" s="5">
        <f t="shared" ref="AK1220:AK1283" si="756">IF(AJ1220&gt;0,AJ1220,0)</f>
        <v>0</v>
      </c>
      <c r="AL1220" s="5">
        <f t="shared" si="719"/>
        <v>-1.0000000000000009E-2</v>
      </c>
      <c r="AM1220" s="95">
        <f t="shared" si="726"/>
        <v>9.9999999999999933E-3</v>
      </c>
      <c r="AN1220" s="95">
        <f t="shared" si="727"/>
        <v>-6.4285714285714267E-3</v>
      </c>
      <c r="AO1220" s="78">
        <f t="shared" si="728"/>
        <v>1.5555555555555549</v>
      </c>
      <c r="AP1220" s="8">
        <f t="shared" si="729"/>
        <v>60.869565217391298</v>
      </c>
      <c r="AQ1220" s="8">
        <f t="shared" si="723"/>
        <v>65.116279069767444</v>
      </c>
      <c r="AR1220" s="8">
        <f t="shared" si="751"/>
        <v>1</v>
      </c>
      <c r="AS1220" s="114">
        <f t="shared" si="718"/>
        <v>317900</v>
      </c>
      <c r="AT1220" s="103">
        <f t="shared" si="742"/>
        <v>-9.8315278780808452E-2</v>
      </c>
      <c r="AU1220" s="5">
        <f t="shared" si="754"/>
        <v>0.57999999999999996</v>
      </c>
      <c r="AW1220" s="210">
        <f t="shared" si="755"/>
        <v>3.5714285714285546E-2</v>
      </c>
      <c r="AX1220" s="276">
        <f t="shared" si="721"/>
        <v>1.859927145900463E-2</v>
      </c>
      <c r="AY1220" s="19">
        <f t="shared" si="743"/>
        <v>-0.33001342093536945</v>
      </c>
    </row>
    <row r="1221" spans="1:51">
      <c r="A1221" s="4">
        <v>40101</v>
      </c>
      <c r="B1221" s="9">
        <f t="shared" si="750"/>
        <v>40101</v>
      </c>
      <c r="C1221" s="5">
        <v>0.57999999999999996</v>
      </c>
      <c r="D1221" s="5">
        <v>0.59</v>
      </c>
      <c r="E1221" s="5">
        <v>0.56000000000000005</v>
      </c>
      <c r="F1221" s="5">
        <v>0.59</v>
      </c>
      <c r="G1221" s="6">
        <v>233200</v>
      </c>
      <c r="H1221" s="112">
        <v>0.59</v>
      </c>
      <c r="I1221" s="19">
        <f t="shared" si="730"/>
        <v>1.7241379310344845E-2</v>
      </c>
      <c r="J1221" s="8">
        <f t="shared" si="731"/>
        <v>0.66460708636704424</v>
      </c>
      <c r="K1221" s="8">
        <f t="shared" si="732"/>
        <v>0.46139291363295565</v>
      </c>
      <c r="L1221" s="8">
        <f t="shared" si="733"/>
        <v>0.56299999999999994</v>
      </c>
      <c r="M1221" s="19">
        <f t="shared" si="734"/>
        <v>0.44043626750572124</v>
      </c>
      <c r="N1221" s="19">
        <f t="shared" si="735"/>
        <v>-0.1266436263594487</v>
      </c>
      <c r="O1221" s="19">
        <f t="shared" si="736"/>
        <v>-5.0260077546228831E-3</v>
      </c>
      <c r="P1221" s="19">
        <f t="shared" si="737"/>
        <v>3.9089633716618499E-2</v>
      </c>
      <c r="Q1221" s="214"/>
      <c r="R1221" s="305"/>
      <c r="S1221" s="215"/>
      <c r="T1221" t="str">
        <f t="shared" si="738"/>
        <v/>
      </c>
      <c r="U1221" t="str">
        <f t="shared" si="739"/>
        <v/>
      </c>
      <c r="V1221" t="str">
        <f t="shared" si="740"/>
        <v/>
      </c>
      <c r="W1221" t="str">
        <f t="shared" si="741"/>
        <v/>
      </c>
      <c r="X1221" s="10"/>
      <c r="Y1221" s="219">
        <f t="shared" si="720"/>
        <v>-5.0549450549450421E-4</v>
      </c>
      <c r="Z1221" s="78">
        <f t="shared" si="722"/>
        <v>0.57872071048564577</v>
      </c>
      <c r="AA1221" s="78">
        <f t="shared" si="745"/>
        <v>0.54712784982107321</v>
      </c>
      <c r="AB1221" s="74">
        <f t="shared" si="752"/>
        <v>1220</v>
      </c>
      <c r="AC1221" s="80">
        <f t="shared" si="724"/>
        <v>-4.7224619275792329E-3</v>
      </c>
      <c r="AD1221" s="79">
        <f t="shared" si="744"/>
        <v>3.1592860664572564E-2</v>
      </c>
      <c r="AE1221" s="81">
        <f t="shared" si="725"/>
        <v>3.6315322592151797E-2</v>
      </c>
      <c r="AF1221" s="19">
        <f t="shared" si="747"/>
        <v>5.7743104605083348E-2</v>
      </c>
      <c r="AG1221" s="93">
        <f t="shared" si="746"/>
        <v>4.2437003015116041E-2</v>
      </c>
      <c r="AH1221" s="91">
        <f t="shared" si="748"/>
        <v>-1.3567424362900713E-3</v>
      </c>
      <c r="AI1221" s="96">
        <f t="shared" si="749"/>
        <v>1216.3744231665712</v>
      </c>
      <c r="AJ1221" s="5">
        <f t="shared" si="753"/>
        <v>1.0000000000000009E-2</v>
      </c>
      <c r="AK1221" s="5">
        <f t="shared" si="756"/>
        <v>1.0000000000000009E-2</v>
      </c>
      <c r="AL1221" s="5">
        <f t="shared" si="719"/>
        <v>0</v>
      </c>
      <c r="AM1221" s="95">
        <f t="shared" si="726"/>
        <v>9.9999999999999933E-3</v>
      </c>
      <c r="AN1221" s="95">
        <f t="shared" si="727"/>
        <v>-6.4285714285714267E-3</v>
      </c>
      <c r="AO1221" s="78">
        <f t="shared" si="728"/>
        <v>1.5555555555555549</v>
      </c>
      <c r="AP1221" s="8">
        <f t="shared" si="729"/>
        <v>60.869565217391298</v>
      </c>
      <c r="AQ1221" s="8">
        <f t="shared" si="723"/>
        <v>65.116279069767444</v>
      </c>
      <c r="AR1221" s="8">
        <f t="shared" si="751"/>
        <v>1</v>
      </c>
      <c r="AS1221" s="114">
        <f t="shared" ref="AS1221:AS1284" si="757">IF(ISERROR(AR1221*G1221),0,AR1221*G1221)</f>
        <v>233200</v>
      </c>
      <c r="AT1221" s="103">
        <f t="shared" si="742"/>
        <v>-4.8894701066879431E-2</v>
      </c>
      <c r="AU1221" s="5">
        <f t="shared" si="754"/>
        <v>0.59</v>
      </c>
      <c r="AW1221" s="210">
        <f t="shared" si="755"/>
        <v>5.3571428571428416E-2</v>
      </c>
      <c r="AX1221" s="276">
        <f t="shared" si="721"/>
        <v>7.8214281309886592E-3</v>
      </c>
      <c r="AY1221" s="19">
        <f t="shared" si="743"/>
        <v>-0.57947663981203945</v>
      </c>
    </row>
    <row r="1222" spans="1:51">
      <c r="A1222" s="4">
        <v>40102</v>
      </c>
      <c r="B1222" s="9">
        <f t="shared" si="750"/>
        <v>40102</v>
      </c>
      <c r="C1222" s="5">
        <v>0.59</v>
      </c>
      <c r="D1222" s="5">
        <v>0.59</v>
      </c>
      <c r="E1222" s="5">
        <v>0.57999999999999996</v>
      </c>
      <c r="F1222" s="5">
        <v>0.57999999999999996</v>
      </c>
      <c r="G1222" s="6">
        <v>111800</v>
      </c>
      <c r="H1222" s="112">
        <v>0.57999999999999996</v>
      </c>
      <c r="I1222" s="19">
        <f t="shared" si="730"/>
        <v>-1.6949152542372899E-2</v>
      </c>
      <c r="J1222" s="8">
        <f t="shared" si="731"/>
        <v>0.6570157128748888</v>
      </c>
      <c r="K1222" s="8">
        <f t="shared" si="732"/>
        <v>0.48198428712511099</v>
      </c>
      <c r="L1222" s="8">
        <f t="shared" si="733"/>
        <v>0.5694999999999999</v>
      </c>
      <c r="M1222" s="19">
        <f t="shared" si="734"/>
        <v>0.36314757643612572</v>
      </c>
      <c r="N1222" s="19">
        <f t="shared" si="735"/>
        <v>-0.1754821225493006</v>
      </c>
      <c r="O1222" s="19">
        <f t="shared" si="736"/>
        <v>-1.1422348102925483E-2</v>
      </c>
      <c r="P1222" s="19">
        <f t="shared" si="737"/>
        <v>4.462871640143147E-2</v>
      </c>
      <c r="Q1222" s="214"/>
      <c r="R1222" s="305"/>
      <c r="S1222" s="215"/>
      <c r="T1222" t="str">
        <f t="shared" si="738"/>
        <v/>
      </c>
      <c r="U1222" t="str">
        <f t="shared" si="739"/>
        <v/>
      </c>
      <c r="V1222" t="str">
        <f t="shared" si="740"/>
        <v/>
      </c>
      <c r="W1222" t="str">
        <f t="shared" si="741"/>
        <v/>
      </c>
      <c r="X1222" s="10"/>
      <c r="Y1222" s="219">
        <f t="shared" si="720"/>
        <v>-1.1648351648351647E-3</v>
      </c>
      <c r="Z1222" s="78">
        <f t="shared" si="722"/>
        <v>0.57891772107085637</v>
      </c>
      <c r="AA1222" s="78">
        <f t="shared" si="745"/>
        <v>0.5495603889343138</v>
      </c>
      <c r="AB1222" s="74">
        <f t="shared" si="752"/>
        <v>1221</v>
      </c>
      <c r="AC1222" s="80">
        <f t="shared" si="724"/>
        <v>-5.5663923644873811E-3</v>
      </c>
      <c r="AD1222" s="79">
        <f t="shared" si="744"/>
        <v>2.9357332136542569E-2</v>
      </c>
      <c r="AE1222" s="81">
        <f t="shared" si="725"/>
        <v>3.492372450102995E-2</v>
      </c>
      <c r="AF1222" s="19">
        <f t="shared" si="747"/>
        <v>5.3419665477475856E-2</v>
      </c>
      <c r="AG1222" s="93">
        <f t="shared" si="746"/>
        <v>0.17870560945755531</v>
      </c>
      <c r="AH1222" s="91">
        <f t="shared" si="748"/>
        <v>-1.520904798480214E-3</v>
      </c>
      <c r="AI1222" s="96">
        <f t="shared" si="749"/>
        <v>1216.7091594084372</v>
      </c>
      <c r="AJ1222" s="5">
        <f t="shared" si="753"/>
        <v>-1.0000000000000009E-2</v>
      </c>
      <c r="AK1222" s="5">
        <f t="shared" si="756"/>
        <v>0</v>
      </c>
      <c r="AL1222" s="5">
        <f t="shared" si="719"/>
        <v>-1.0000000000000009E-2</v>
      </c>
      <c r="AM1222" s="95">
        <f t="shared" si="726"/>
        <v>7.1428571428571409E-3</v>
      </c>
      <c r="AN1222" s="95">
        <f t="shared" si="727"/>
        <v>-7.1428571428571409E-3</v>
      </c>
      <c r="AO1222" s="78">
        <f t="shared" si="728"/>
        <v>1</v>
      </c>
      <c r="AP1222" s="8">
        <f t="shared" si="729"/>
        <v>50</v>
      </c>
      <c r="AQ1222" s="8">
        <f t="shared" si="723"/>
        <v>63.636363636363633</v>
      </c>
      <c r="AR1222" s="8">
        <f t="shared" si="751"/>
        <v>-1</v>
      </c>
      <c r="AS1222" s="114">
        <f t="shared" si="757"/>
        <v>-111800</v>
      </c>
      <c r="AT1222" s="103">
        <f t="shared" si="742"/>
        <v>-6.9707130551703828E-2</v>
      </c>
      <c r="AU1222" s="5">
        <f t="shared" si="754"/>
        <v>0.57999999999999996</v>
      </c>
      <c r="AW1222" s="210">
        <f t="shared" si="755"/>
        <v>1.7241379310344845E-2</v>
      </c>
      <c r="AX1222" s="276">
        <f t="shared" si="721"/>
        <v>-3.1968318103291703E-3</v>
      </c>
      <c r="AY1222" s="19">
        <f t="shared" si="743"/>
        <v>-1.4087273777615186</v>
      </c>
    </row>
    <row r="1223" spans="1:51">
      <c r="A1223" s="4">
        <v>40105</v>
      </c>
      <c r="B1223" s="9">
        <f t="shared" si="750"/>
        <v>40105</v>
      </c>
      <c r="C1223" s="5">
        <v>0.56999999999999995</v>
      </c>
      <c r="D1223" s="5">
        <v>0.57999999999999996</v>
      </c>
      <c r="E1223" s="5">
        <v>0.56999999999999995</v>
      </c>
      <c r="F1223" s="5">
        <v>0.56999999999999995</v>
      </c>
      <c r="G1223" s="6">
        <v>126000</v>
      </c>
      <c r="H1223" s="112">
        <v>0.56999999999999995</v>
      </c>
      <c r="I1223" s="19">
        <f t="shared" si="730"/>
        <v>-1.7241379310344845E-2</v>
      </c>
      <c r="J1223" s="8">
        <f t="shared" si="731"/>
        <v>0.64375686778632613</v>
      </c>
      <c r="K1223" s="8">
        <f t="shared" si="732"/>
        <v>0.5072431322136739</v>
      </c>
      <c r="L1223" s="8">
        <f t="shared" si="733"/>
        <v>0.57550000000000001</v>
      </c>
      <c r="M1223" s="19">
        <f t="shared" si="734"/>
        <v>0.26912880018086954</v>
      </c>
      <c r="N1223" s="19">
        <f t="shared" si="735"/>
        <v>-0.25889963848290531</v>
      </c>
      <c r="O1223" s="19">
        <f t="shared" si="736"/>
        <v>-2.0180407909190248E-2</v>
      </c>
      <c r="P1223" s="19">
        <f t="shared" si="737"/>
        <v>5.2405951320994723E-2</v>
      </c>
      <c r="Q1223" s="214"/>
      <c r="R1223" s="305"/>
      <c r="S1223" s="215"/>
      <c r="T1223" t="str">
        <f t="shared" si="738"/>
        <v/>
      </c>
      <c r="U1223" t="str">
        <f t="shared" si="739"/>
        <v/>
      </c>
      <c r="V1223" t="str">
        <f t="shared" si="740"/>
        <v/>
      </c>
      <c r="W1223" t="str">
        <f t="shared" si="741"/>
        <v/>
      </c>
      <c r="X1223" s="10"/>
      <c r="Y1223" s="219">
        <f t="shared" si="720"/>
        <v>-2.109890109890111E-3</v>
      </c>
      <c r="Z1223" s="78">
        <f t="shared" si="722"/>
        <v>0.57754439202594443</v>
      </c>
      <c r="AA1223" s="78">
        <f t="shared" si="745"/>
        <v>0.55107292015317455</v>
      </c>
      <c r="AB1223" s="74">
        <f t="shared" si="752"/>
        <v>1222</v>
      </c>
      <c r="AC1223" s="80">
        <f t="shared" si="724"/>
        <v>-6.7618021026080583E-3</v>
      </c>
      <c r="AD1223" s="79">
        <f t="shared" si="744"/>
        <v>2.6471471872769881E-2</v>
      </c>
      <c r="AE1223" s="81">
        <f t="shared" si="725"/>
        <v>3.3233273975377939E-2</v>
      </c>
      <c r="AF1223" s="19">
        <f t="shared" si="747"/>
        <v>4.8036241493071279E-2</v>
      </c>
      <c r="AG1223" s="93">
        <f t="shared" si="746"/>
        <v>0.21475484655864077</v>
      </c>
      <c r="AH1223" s="91">
        <f t="shared" si="748"/>
        <v>-1.6127229520067018E-3</v>
      </c>
      <c r="AI1223" s="96">
        <f t="shared" si="749"/>
        <v>1216.9750890049095</v>
      </c>
      <c r="AJ1223" s="5">
        <f t="shared" si="753"/>
        <v>-1.0000000000000009E-2</v>
      </c>
      <c r="AK1223" s="5">
        <f t="shared" si="756"/>
        <v>0</v>
      </c>
      <c r="AL1223" s="5">
        <f t="shared" si="719"/>
        <v>-1.0000000000000009E-2</v>
      </c>
      <c r="AM1223" s="95">
        <f t="shared" si="726"/>
        <v>7.1428571428571409E-3</v>
      </c>
      <c r="AN1223" s="95">
        <f t="shared" si="727"/>
        <v>-7.8571428571428559E-3</v>
      </c>
      <c r="AO1223" s="78">
        <f t="shared" si="728"/>
        <v>0.90909090909090895</v>
      </c>
      <c r="AP1223" s="8">
        <f t="shared" si="729"/>
        <v>47.619047619047613</v>
      </c>
      <c r="AQ1223" s="8">
        <f t="shared" si="723"/>
        <v>64.516129032258064</v>
      </c>
      <c r="AR1223" s="8">
        <f t="shared" si="751"/>
        <v>-1</v>
      </c>
      <c r="AS1223" s="114">
        <f t="shared" si="757"/>
        <v>-126000</v>
      </c>
      <c r="AT1223" s="103">
        <f t="shared" si="742"/>
        <v>-9.0911966174769224E-2</v>
      </c>
      <c r="AU1223" s="5">
        <f t="shared" si="754"/>
        <v>0.56999999999999995</v>
      </c>
      <c r="AW1223" s="210">
        <f t="shared" si="755"/>
        <v>1.7543859649122823E-2</v>
      </c>
      <c r="AX1223" s="276">
        <f t="shared" si="721"/>
        <v>-1.5011602284115093E-2</v>
      </c>
      <c r="AY1223" s="19">
        <f t="shared" si="743"/>
        <v>-3.6957748091756453</v>
      </c>
    </row>
    <row r="1224" spans="1:51">
      <c r="A1224" s="4">
        <v>40106</v>
      </c>
      <c r="B1224" s="9">
        <f t="shared" si="750"/>
        <v>40106</v>
      </c>
      <c r="C1224" s="5">
        <v>0.57999999999999996</v>
      </c>
      <c r="D1224" s="5">
        <v>0.57999999999999996</v>
      </c>
      <c r="E1224" s="5">
        <v>0.56000000000000005</v>
      </c>
      <c r="F1224" s="5">
        <v>0.56999999999999995</v>
      </c>
      <c r="G1224" s="6">
        <v>57700</v>
      </c>
      <c r="H1224" s="112">
        <v>0.56999999999999995</v>
      </c>
      <c r="I1224" s="19">
        <f t="shared" si="730"/>
        <v>0</v>
      </c>
      <c r="J1224" s="8">
        <f t="shared" si="731"/>
        <v>0.62886320915737492</v>
      </c>
      <c r="K1224" s="8">
        <f t="shared" si="732"/>
        <v>0.53213679084262511</v>
      </c>
      <c r="L1224" s="8">
        <f t="shared" si="733"/>
        <v>0.58050000000000002</v>
      </c>
      <c r="M1224" s="19">
        <f t="shared" si="734"/>
        <v>0.18176983809291966</v>
      </c>
      <c r="N1224" s="19">
        <f t="shared" si="735"/>
        <v>-0.32459908426463385</v>
      </c>
      <c r="O1224" s="19">
        <f t="shared" si="736"/>
        <v>-2.3135533575223403E-2</v>
      </c>
      <c r="P1224" s="19">
        <f t="shared" si="737"/>
        <v>4.9076383785251268E-2</v>
      </c>
      <c r="Q1224" s="214"/>
      <c r="R1224" s="305"/>
      <c r="S1224" s="215"/>
      <c r="T1224" t="str">
        <f t="shared" si="738"/>
        <v/>
      </c>
      <c r="U1224" t="str">
        <f t="shared" si="739"/>
        <v/>
      </c>
      <c r="V1224" t="str">
        <f t="shared" si="740"/>
        <v/>
      </c>
      <c r="W1224" t="str">
        <f t="shared" si="741"/>
        <v/>
      </c>
      <c r="X1224" s="10"/>
      <c r="Y1224" s="219">
        <f t="shared" si="720"/>
        <v>-3.3406593406593438E-3</v>
      </c>
      <c r="Z1224" s="78">
        <f t="shared" si="722"/>
        <v>0.57638255565394902</v>
      </c>
      <c r="AA1224" s="78">
        <f t="shared" si="745"/>
        <v>0.55247352406183958</v>
      </c>
      <c r="AB1224" s="74">
        <f t="shared" si="752"/>
        <v>1223</v>
      </c>
      <c r="AC1224" s="80">
        <f t="shared" si="724"/>
        <v>-7.4593939066147988E-3</v>
      </c>
      <c r="AD1224" s="79">
        <f t="shared" si="744"/>
        <v>2.3909031592109442E-2</v>
      </c>
      <c r="AE1224" s="81">
        <f t="shared" si="725"/>
        <v>3.1368425498724241E-2</v>
      </c>
      <c r="AF1224" s="19">
        <f t="shared" si="747"/>
        <v>4.3276339138078317E-2</v>
      </c>
      <c r="AG1224" s="93">
        <f t="shared" si="746"/>
        <v>0.10316655137506556</v>
      </c>
      <c r="AH1224" s="91">
        <f t="shared" si="748"/>
        <v>-1.668997047107107E-3</v>
      </c>
      <c r="AI1224" s="96">
        <f t="shared" si="749"/>
        <v>1217.2756810292899</v>
      </c>
      <c r="AJ1224" s="5">
        <f t="shared" si="753"/>
        <v>0</v>
      </c>
      <c r="AK1224" s="5">
        <f t="shared" si="756"/>
        <v>0</v>
      </c>
      <c r="AL1224" s="5">
        <f t="shared" si="719"/>
        <v>0</v>
      </c>
      <c r="AM1224" s="95">
        <f t="shared" si="726"/>
        <v>7.1428571428571409E-3</v>
      </c>
      <c r="AN1224" s="95">
        <f t="shared" si="727"/>
        <v>-7.1428571428571409E-3</v>
      </c>
      <c r="AO1224" s="78">
        <f t="shared" si="728"/>
        <v>1</v>
      </c>
      <c r="AP1224" s="8">
        <f t="shared" si="729"/>
        <v>50</v>
      </c>
      <c r="AQ1224" s="8">
        <f t="shared" si="723"/>
        <v>63.636363636363633</v>
      </c>
      <c r="AR1224" s="8">
        <f t="shared" si="751"/>
        <v>-5.5511151231258087E-15</v>
      </c>
      <c r="AS1224" s="114">
        <f t="shared" si="757"/>
        <v>-3.2029934260435916E-10</v>
      </c>
      <c r="AT1224" s="103">
        <f t="shared" si="742"/>
        <v>-0.11570833597598362</v>
      </c>
      <c r="AU1224" s="5">
        <f t="shared" si="754"/>
        <v>0.56999999999999995</v>
      </c>
      <c r="AW1224" s="210">
        <f t="shared" si="755"/>
        <v>3.5714285714285546E-2</v>
      </c>
      <c r="AX1224" s="276">
        <f t="shared" si="721"/>
        <v>-2.7902163296396991E-2</v>
      </c>
      <c r="AY1224" s="19">
        <f t="shared" si="743"/>
        <v>-0.85870653700453892</v>
      </c>
    </row>
    <row r="1225" spans="1:51">
      <c r="A1225" s="4">
        <v>40107</v>
      </c>
      <c r="B1225" s="9">
        <f t="shared" si="750"/>
        <v>40107</v>
      </c>
      <c r="C1225" s="5">
        <v>0.57999999999999996</v>
      </c>
      <c r="D1225" s="5">
        <v>0.57999999999999996</v>
      </c>
      <c r="E1225" s="5">
        <v>0.56000000000000005</v>
      </c>
      <c r="F1225" s="5">
        <v>0.56000000000000005</v>
      </c>
      <c r="G1225" s="6">
        <v>55300</v>
      </c>
      <c r="H1225" s="112">
        <v>0.56000000000000005</v>
      </c>
      <c r="I1225" s="19">
        <f t="shared" si="730"/>
        <v>-1.7543859649122629E-2</v>
      </c>
      <c r="J1225" s="8">
        <f t="shared" si="731"/>
        <v>0.62828636167014762</v>
      </c>
      <c r="K1225" s="8">
        <f t="shared" si="732"/>
        <v>0.53371363832985252</v>
      </c>
      <c r="L1225" s="8">
        <f t="shared" si="733"/>
        <v>0.58100000000000007</v>
      </c>
      <c r="M1225" s="19">
        <f t="shared" si="734"/>
        <v>0.17719750170942053</v>
      </c>
      <c r="N1225" s="19">
        <f t="shared" si="735"/>
        <v>-2.5154538461775931E-2</v>
      </c>
      <c r="O1225" s="19">
        <f t="shared" si="736"/>
        <v>-9.1728611059984538E-4</v>
      </c>
      <c r="P1225" s="19">
        <f t="shared" si="737"/>
        <v>2.9632371118909471E-3</v>
      </c>
      <c r="Q1225" s="214"/>
      <c r="R1225" s="305"/>
      <c r="S1225" s="215"/>
      <c r="T1225" t="str">
        <f t="shared" si="738"/>
        <v/>
      </c>
      <c r="U1225" t="str">
        <f t="shared" si="739"/>
        <v/>
      </c>
      <c r="V1225" t="str">
        <f t="shared" si="740"/>
        <v/>
      </c>
      <c r="W1225" t="str">
        <f t="shared" si="741"/>
        <v/>
      </c>
      <c r="X1225" s="10"/>
      <c r="Y1225" s="219">
        <f t="shared" si="720"/>
        <v>-3.8681318681318697E-3</v>
      </c>
      <c r="Z1225" s="78">
        <f t="shared" si="722"/>
        <v>0.57385964208324092</v>
      </c>
      <c r="AA1225" s="78">
        <f t="shared" si="745"/>
        <v>0.55303048328126347</v>
      </c>
      <c r="AB1225" s="74">
        <f t="shared" si="752"/>
        <v>1224</v>
      </c>
      <c r="AC1225" s="80">
        <f t="shared" si="724"/>
        <v>-8.4314133573974367E-3</v>
      </c>
      <c r="AD1225" s="79">
        <f t="shared" si="744"/>
        <v>2.0829158801977443E-2</v>
      </c>
      <c r="AE1225" s="81">
        <f t="shared" si="725"/>
        <v>2.926057215937488E-2</v>
      </c>
      <c r="AF1225" s="19">
        <f t="shared" si="747"/>
        <v>3.7663672133212284E-2</v>
      </c>
      <c r="AG1225" s="93">
        <f t="shared" si="746"/>
        <v>0.13030810049066802</v>
      </c>
      <c r="AH1225" s="91">
        <f t="shared" si="748"/>
        <v>-1.6512292380817149E-3</v>
      </c>
      <c r="AI1225" s="96">
        <f t="shared" si="749"/>
        <v>1217.5240674925763</v>
      </c>
      <c r="AJ1225" s="5">
        <f t="shared" si="753"/>
        <v>-9.9999999999998979E-3</v>
      </c>
      <c r="AK1225" s="5">
        <f t="shared" si="756"/>
        <v>0</v>
      </c>
      <c r="AL1225" s="5">
        <f t="shared" si="719"/>
        <v>-9.9999999999998979E-3</v>
      </c>
      <c r="AM1225" s="95">
        <f t="shared" si="726"/>
        <v>4.9999999999999966E-3</v>
      </c>
      <c r="AN1225" s="95">
        <f t="shared" si="727"/>
        <v>-7.857142857142849E-3</v>
      </c>
      <c r="AO1225" s="78">
        <f t="shared" si="728"/>
        <v>0.63636363636363658</v>
      </c>
      <c r="AP1225" s="8">
        <f t="shared" si="729"/>
        <v>38.8888888888889</v>
      </c>
      <c r="AQ1225" s="8">
        <f t="shared" si="723"/>
        <v>62.921348314606753</v>
      </c>
      <c r="AR1225" s="8">
        <f t="shared" si="751"/>
        <v>-1</v>
      </c>
      <c r="AS1225" s="114">
        <f t="shared" si="757"/>
        <v>-55300</v>
      </c>
      <c r="AT1225" s="103">
        <f t="shared" si="742"/>
        <v>-0.209076063682098</v>
      </c>
      <c r="AU1225" s="5">
        <f t="shared" si="754"/>
        <v>0.56000000000000005</v>
      </c>
      <c r="AW1225" s="210">
        <f t="shared" si="755"/>
        <v>3.5714285714285546E-2</v>
      </c>
      <c r="AX1225" s="276">
        <f t="shared" si="721"/>
        <v>-3.7971417117200326E-2</v>
      </c>
      <c r="AY1225" s="19">
        <f t="shared" si="743"/>
        <v>-0.360877173351773</v>
      </c>
    </row>
    <row r="1226" spans="1:51">
      <c r="A1226" s="4">
        <v>40108</v>
      </c>
      <c r="B1226" s="9">
        <f t="shared" si="750"/>
        <v>40108</v>
      </c>
      <c r="C1226" s="5">
        <v>0.56000000000000005</v>
      </c>
      <c r="D1226" s="5">
        <v>0.56000000000000005</v>
      </c>
      <c r="E1226" s="5">
        <v>0.56000000000000005</v>
      </c>
      <c r="F1226" s="5">
        <v>0.56000000000000005</v>
      </c>
      <c r="G1226" s="6">
        <v>88800</v>
      </c>
      <c r="H1226" s="112">
        <v>0.56000000000000005</v>
      </c>
      <c r="I1226" s="19">
        <f t="shared" si="730"/>
        <v>0</v>
      </c>
      <c r="J1226" s="8">
        <f t="shared" si="731"/>
        <v>0.62486744032862984</v>
      </c>
      <c r="K1226" s="8">
        <f t="shared" si="732"/>
        <v>0.54013255967137042</v>
      </c>
      <c r="L1226" s="8">
        <f t="shared" si="733"/>
        <v>0.58250000000000013</v>
      </c>
      <c r="M1226" s="19">
        <f t="shared" si="734"/>
        <v>0.156877935129136</v>
      </c>
      <c r="N1226" s="19">
        <f t="shared" si="735"/>
        <v>-0.11467185701977793</v>
      </c>
      <c r="O1226" s="19">
        <f t="shared" si="736"/>
        <v>-5.4416609210319331E-3</v>
      </c>
      <c r="P1226" s="19">
        <f t="shared" si="737"/>
        <v>1.2026901470242714E-2</v>
      </c>
      <c r="Q1226" s="214"/>
      <c r="R1226" s="305"/>
      <c r="S1226" s="215"/>
      <c r="T1226" t="str">
        <f t="shared" si="738"/>
        <v/>
      </c>
      <c r="U1226" t="str">
        <f t="shared" si="739"/>
        <v/>
      </c>
      <c r="V1226" t="str">
        <f t="shared" si="740"/>
        <v/>
      </c>
      <c r="W1226" t="str">
        <f t="shared" si="741"/>
        <v/>
      </c>
      <c r="X1226" s="10"/>
      <c r="Y1226" s="219">
        <f t="shared" si="720"/>
        <v>-4.2197802197802186E-3</v>
      </c>
      <c r="Z1226" s="78">
        <f t="shared" si="722"/>
        <v>0.57172525720242184</v>
      </c>
      <c r="AA1226" s="78">
        <f t="shared" si="745"/>
        <v>0.55354622751844995</v>
      </c>
      <c r="AB1226" s="74">
        <f t="shared" si="752"/>
        <v>1225</v>
      </c>
      <c r="AC1226" s="80">
        <f t="shared" si="724"/>
        <v>-8.8652339803223894E-3</v>
      </c>
      <c r="AD1226" s="79">
        <f t="shared" si="744"/>
        <v>1.8179029683971892E-2</v>
      </c>
      <c r="AE1226" s="81">
        <f t="shared" si="725"/>
        <v>2.7044263664294282E-2</v>
      </c>
      <c r="AF1226" s="19">
        <f t="shared" si="747"/>
        <v>3.2841032564648771E-2</v>
      </c>
      <c r="AG1226" s="93">
        <f t="shared" si="746"/>
        <v>5.1452894613965655E-2</v>
      </c>
      <c r="AH1226" s="91">
        <f t="shared" si="748"/>
        <v>-1.5729735961670613E-3</v>
      </c>
      <c r="AI1226" s="96">
        <f t="shared" si="749"/>
        <v>1217.7434573737628</v>
      </c>
      <c r="AJ1226" s="5">
        <f t="shared" si="753"/>
        <v>0</v>
      </c>
      <c r="AK1226" s="5">
        <f t="shared" si="756"/>
        <v>0</v>
      </c>
      <c r="AL1226" s="5">
        <f t="shared" ref="AL1226:AL1289" si="758">IF(AJ1226&lt;0,AJ1226,0)</f>
        <v>0</v>
      </c>
      <c r="AM1226" s="95">
        <f t="shared" si="726"/>
        <v>4.9999999999999966E-3</v>
      </c>
      <c r="AN1226" s="95">
        <f t="shared" si="727"/>
        <v>-7.857142857142849E-3</v>
      </c>
      <c r="AO1226" s="78">
        <f t="shared" si="728"/>
        <v>0.63636363636363658</v>
      </c>
      <c r="AP1226" s="8">
        <f t="shared" si="729"/>
        <v>38.8888888888889</v>
      </c>
      <c r="AQ1226" s="8">
        <f t="shared" si="723"/>
        <v>62.921348314606753</v>
      </c>
      <c r="AR1226" s="8">
        <f t="shared" si="751"/>
        <v>0</v>
      </c>
      <c r="AS1226" s="114">
        <f t="shared" si="757"/>
        <v>0</v>
      </c>
      <c r="AT1226" s="103">
        <f t="shared" si="742"/>
        <v>-0.18908615939963927</v>
      </c>
      <c r="AU1226" s="5">
        <f t="shared" si="754"/>
        <v>0.56000000000000005</v>
      </c>
      <c r="AW1226" s="210">
        <f t="shared" si="755"/>
        <v>0</v>
      </c>
      <c r="AX1226" s="276">
        <f t="shared" si="721"/>
        <v>-4.5531168359677049E-2</v>
      </c>
      <c r="AY1226" s="19">
        <f t="shared" si="743"/>
        <v>-0.19909057434288646</v>
      </c>
    </row>
    <row r="1227" spans="1:51">
      <c r="A1227" s="4">
        <v>40109</v>
      </c>
      <c r="B1227" s="9">
        <f t="shared" si="750"/>
        <v>40109</v>
      </c>
      <c r="C1227" s="5">
        <v>0.56000000000000005</v>
      </c>
      <c r="D1227" s="5">
        <v>0.56000000000000005</v>
      </c>
      <c r="E1227" s="5">
        <v>0.54</v>
      </c>
      <c r="F1227" s="5">
        <v>0.55000000000000004</v>
      </c>
      <c r="G1227" s="6">
        <v>162000</v>
      </c>
      <c r="H1227" s="112">
        <v>0.55000000000000004</v>
      </c>
      <c r="I1227" s="19">
        <f t="shared" si="730"/>
        <v>-1.785714285714287E-2</v>
      </c>
      <c r="J1227" s="8">
        <f t="shared" si="731"/>
        <v>0.62354626986542661</v>
      </c>
      <c r="K1227" s="8">
        <f t="shared" si="732"/>
        <v>0.54245373013457354</v>
      </c>
      <c r="L1227" s="8">
        <f t="shared" si="733"/>
        <v>0.58300000000000007</v>
      </c>
      <c r="M1227" s="19">
        <f t="shared" si="734"/>
        <v>0.14949208610057005</v>
      </c>
      <c r="N1227" s="19">
        <f t="shared" si="735"/>
        <v>-4.708022847500002E-2</v>
      </c>
      <c r="O1227" s="19">
        <f t="shared" si="736"/>
        <v>-2.1143211790782494E-3</v>
      </c>
      <c r="P1227" s="19">
        <f t="shared" si="737"/>
        <v>4.2974088890611996E-3</v>
      </c>
      <c r="Q1227" s="214"/>
      <c r="R1227" s="305"/>
      <c r="S1227" s="215"/>
      <c r="T1227" t="str">
        <f t="shared" si="738"/>
        <v/>
      </c>
      <c r="U1227" t="str">
        <f t="shared" si="739"/>
        <v/>
      </c>
      <c r="V1227" t="str">
        <f t="shared" si="740"/>
        <v>BrokeBandLower</v>
      </c>
      <c r="W1227" t="str">
        <f t="shared" si="741"/>
        <v/>
      </c>
      <c r="X1227" s="10"/>
      <c r="Y1227" s="219">
        <f t="shared" si="720"/>
        <v>-3.6923076923076887E-3</v>
      </c>
      <c r="Z1227" s="78">
        <f t="shared" si="722"/>
        <v>0.56837956759324892</v>
      </c>
      <c r="AA1227" s="78">
        <f t="shared" si="745"/>
        <v>0.55328380668208466</v>
      </c>
      <c r="AB1227" s="74">
        <f t="shared" si="752"/>
        <v>1226</v>
      </c>
      <c r="AC1227" s="80">
        <f t="shared" si="724"/>
        <v>-9.5588022025040117E-3</v>
      </c>
      <c r="AD1227" s="79">
        <f t="shared" si="744"/>
        <v>1.5095760911164269E-2</v>
      </c>
      <c r="AE1227" s="81">
        <f t="shared" si="725"/>
        <v>2.4654563113668281E-2</v>
      </c>
      <c r="AF1227" s="19">
        <f t="shared" si="747"/>
        <v>2.7283937698610889E-2</v>
      </c>
      <c r="AG1227" s="93">
        <f t="shared" si="746"/>
        <v>7.8234621186659345E-2</v>
      </c>
      <c r="AH1227" s="91">
        <f t="shared" si="748"/>
        <v>-1.4010638935494574E-3</v>
      </c>
      <c r="AI1227" s="96">
        <f t="shared" si="749"/>
        <v>1217.7470291525415</v>
      </c>
      <c r="AJ1227" s="5">
        <f t="shared" si="753"/>
        <v>-1.0000000000000009E-2</v>
      </c>
      <c r="AK1227" s="5">
        <f t="shared" si="756"/>
        <v>0</v>
      </c>
      <c r="AL1227" s="5">
        <f t="shared" si="758"/>
        <v>-1.0000000000000009E-2</v>
      </c>
      <c r="AM1227" s="95">
        <f t="shared" si="726"/>
        <v>2.8571428571428519E-3</v>
      </c>
      <c r="AN1227" s="95">
        <f t="shared" si="727"/>
        <v>-8.5714285714285632E-3</v>
      </c>
      <c r="AO1227" s="78">
        <f t="shared" si="728"/>
        <v>0.33333333333333304</v>
      </c>
      <c r="AP1227" s="8">
        <f t="shared" si="729"/>
        <v>24.999999999999986</v>
      </c>
      <c r="AQ1227" s="8">
        <f t="shared" si="723"/>
        <v>59.999999999999979</v>
      </c>
      <c r="AR1227" s="8">
        <f t="shared" si="751"/>
        <v>0</v>
      </c>
      <c r="AS1227" s="114">
        <f t="shared" si="757"/>
        <v>0</v>
      </c>
      <c r="AT1227" s="103">
        <f t="shared" si="742"/>
        <v>-0.22137830261823846</v>
      </c>
      <c r="AU1227" s="5">
        <f t="shared" si="754"/>
        <v>0.55000000000000004</v>
      </c>
      <c r="AW1227" s="210">
        <f t="shared" si="755"/>
        <v>3.703703703703707E-2</v>
      </c>
      <c r="AX1227" s="276">
        <f t="shared" si="721"/>
        <v>-4.9182847593774455E-2</v>
      </c>
      <c r="AY1227" s="19">
        <f t="shared" si="743"/>
        <v>-8.0201746751822373E-2</v>
      </c>
    </row>
    <row r="1228" spans="1:51">
      <c r="A1228" s="4">
        <v>40112</v>
      </c>
      <c r="B1228" s="9">
        <f t="shared" si="750"/>
        <v>40112</v>
      </c>
      <c r="C1228" s="5">
        <v>0.55000000000000004</v>
      </c>
      <c r="D1228" s="5">
        <v>0.56999999999999995</v>
      </c>
      <c r="E1228" s="5">
        <v>0.53</v>
      </c>
      <c r="F1228" s="5">
        <v>0.56999999999999995</v>
      </c>
      <c r="G1228" s="6">
        <v>214100</v>
      </c>
      <c r="H1228" s="112">
        <v>0.56999999999999995</v>
      </c>
      <c r="I1228" s="19">
        <f t="shared" si="730"/>
        <v>3.6363636363636188E-2</v>
      </c>
      <c r="J1228" s="8">
        <f t="shared" si="731"/>
        <v>0.62342676385936235</v>
      </c>
      <c r="K1228" s="8">
        <f t="shared" si="732"/>
        <v>0.5415732361406379</v>
      </c>
      <c r="L1228" s="8">
        <f t="shared" si="733"/>
        <v>0.58250000000000013</v>
      </c>
      <c r="M1228" s="19">
        <f t="shared" si="734"/>
        <v>0.1511402747706469</v>
      </c>
      <c r="N1228" s="19">
        <f t="shared" si="735"/>
        <v>1.1025257009043539E-2</v>
      </c>
      <c r="O1228" s="19">
        <f t="shared" si="736"/>
        <v>-1.9165539405767494E-4</v>
      </c>
      <c r="P1228" s="19">
        <f t="shared" si="737"/>
        <v>-1.6231688437596376E-3</v>
      </c>
      <c r="Q1228" s="214"/>
      <c r="R1228" s="305"/>
      <c r="S1228" s="215"/>
      <c r="T1228" t="str">
        <f t="shared" si="738"/>
        <v/>
      </c>
      <c r="U1228" t="str">
        <f t="shared" si="739"/>
        <v/>
      </c>
      <c r="V1228" t="str">
        <f t="shared" si="740"/>
        <v>BrokeBandLower</v>
      </c>
      <c r="W1228" t="str">
        <f t="shared" si="741"/>
        <v/>
      </c>
      <c r="X1228" s="10"/>
      <c r="Y1228" s="219">
        <f t="shared" si="720"/>
        <v>-2.5714285714285687E-3</v>
      </c>
      <c r="Z1228" s="78">
        <f t="shared" si="722"/>
        <v>0.56862911418388862</v>
      </c>
      <c r="AA1228" s="78">
        <f t="shared" si="745"/>
        <v>0.55452080498761036</v>
      </c>
      <c r="AB1228" s="74">
        <f t="shared" si="752"/>
        <v>1227</v>
      </c>
      <c r="AC1228" s="80">
        <f t="shared" si="724"/>
        <v>-8.4370031339120188E-3</v>
      </c>
      <c r="AD1228" s="79">
        <f t="shared" si="744"/>
        <v>1.4108309196278257E-2</v>
      </c>
      <c r="AE1228" s="81">
        <f t="shared" si="725"/>
        <v>2.2545312330190276E-2</v>
      </c>
      <c r="AF1228" s="19">
        <f t="shared" si="747"/>
        <v>2.5442344217532973E-2</v>
      </c>
      <c r="AG1228" s="93">
        <f t="shared" si="746"/>
        <v>-0.11735770286136142</v>
      </c>
      <c r="AH1228" s="91">
        <f t="shared" si="748"/>
        <v>-1.1383028231188779E-3</v>
      </c>
      <c r="AI1228" s="96">
        <f t="shared" si="749"/>
        <v>1217.4463467048752</v>
      </c>
      <c r="AJ1228" s="5">
        <f t="shared" si="753"/>
        <v>1.9999999999999907E-2</v>
      </c>
      <c r="AK1228" s="5">
        <f t="shared" si="756"/>
        <v>1.9999999999999907E-2</v>
      </c>
      <c r="AL1228" s="5">
        <f t="shared" si="758"/>
        <v>0</v>
      </c>
      <c r="AM1228" s="95">
        <f t="shared" si="726"/>
        <v>4.2857142857142738E-3</v>
      </c>
      <c r="AN1228" s="95">
        <f t="shared" si="727"/>
        <v>-7.857142857142849E-3</v>
      </c>
      <c r="AO1228" s="78">
        <f t="shared" si="728"/>
        <v>0.54545454545454453</v>
      </c>
      <c r="AP1228" s="8">
        <f t="shared" si="729"/>
        <v>35.294117647058783</v>
      </c>
      <c r="AQ1228" s="8">
        <f t="shared" si="723"/>
        <v>59.259259259259224</v>
      </c>
      <c r="AR1228" s="8">
        <f t="shared" si="751"/>
        <v>1</v>
      </c>
      <c r="AS1228" s="114">
        <f t="shared" si="757"/>
        <v>214100</v>
      </c>
      <c r="AT1228" s="103">
        <f t="shared" si="742"/>
        <v>-0.23325608721195903</v>
      </c>
      <c r="AU1228" s="5">
        <f t="shared" si="754"/>
        <v>0.56999999999999995</v>
      </c>
      <c r="AW1228" s="210">
        <f t="shared" si="755"/>
        <v>7.5471698113207406E-2</v>
      </c>
      <c r="AX1228" s="276">
        <f t="shared" si="721"/>
        <v>-4.934376392427102E-2</v>
      </c>
      <c r="AY1228" s="19">
        <f t="shared" si="743"/>
        <v>-3.2717977581463459E-3</v>
      </c>
    </row>
    <row r="1229" spans="1:51">
      <c r="A1229" s="4">
        <v>40113</v>
      </c>
      <c r="B1229" s="9">
        <f t="shared" si="750"/>
        <v>40113</v>
      </c>
      <c r="C1229" s="5">
        <v>0.59</v>
      </c>
      <c r="D1229" s="5">
        <v>0.6</v>
      </c>
      <c r="E1229" s="5">
        <v>0.56999999999999995</v>
      </c>
      <c r="F1229" s="5">
        <v>0.56999999999999995</v>
      </c>
      <c r="G1229" s="6">
        <v>105300</v>
      </c>
      <c r="H1229" s="112">
        <v>0.56999999999999995</v>
      </c>
      <c r="I1229" s="19">
        <f t="shared" si="730"/>
        <v>0</v>
      </c>
      <c r="J1229" s="8">
        <f t="shared" si="731"/>
        <v>0.62327953488110066</v>
      </c>
      <c r="K1229" s="8">
        <f t="shared" si="732"/>
        <v>0.54072046511889948</v>
      </c>
      <c r="L1229" s="8">
        <f t="shared" si="733"/>
        <v>0.58200000000000007</v>
      </c>
      <c r="M1229" s="19">
        <f t="shared" si="734"/>
        <v>0.15268345677289502</v>
      </c>
      <c r="N1229" s="19">
        <f t="shared" si="735"/>
        <v>1.0210263310622386E-2</v>
      </c>
      <c r="O1229" s="19">
        <f t="shared" si="736"/>
        <v>-2.3616082400804053E-4</v>
      </c>
      <c r="P1229" s="19">
        <f t="shared" si="737"/>
        <v>-1.5746181030204525E-3</v>
      </c>
      <c r="Q1229" s="214"/>
      <c r="R1229" s="305"/>
      <c r="S1229" s="215"/>
      <c r="T1229" t="str">
        <f t="shared" si="738"/>
        <v/>
      </c>
      <c r="U1229" t="str">
        <f t="shared" si="739"/>
        <v/>
      </c>
      <c r="V1229" t="str">
        <f t="shared" si="740"/>
        <v/>
      </c>
      <c r="W1229" t="str">
        <f t="shared" si="741"/>
        <v/>
      </c>
      <c r="X1229" s="10"/>
      <c r="Y1229" s="219">
        <f t="shared" si="720"/>
        <v>-1.8901098901098889E-3</v>
      </c>
      <c r="Z1229" s="78">
        <f t="shared" si="722"/>
        <v>0.56884023059956978</v>
      </c>
      <c r="AA1229" s="78">
        <f t="shared" si="745"/>
        <v>0.55566626541852715</v>
      </c>
      <c r="AB1229" s="74">
        <f t="shared" si="752"/>
        <v>1228</v>
      </c>
      <c r="AC1229" s="80">
        <f t="shared" si="724"/>
        <v>-7.4970777193181133E-3</v>
      </c>
      <c r="AD1229" s="79">
        <f t="shared" si="744"/>
        <v>1.3173965181042635E-2</v>
      </c>
      <c r="AE1229" s="81">
        <f t="shared" si="725"/>
        <v>2.0671042900360748E-2</v>
      </c>
      <c r="AF1229" s="19">
        <f t="shared" si="747"/>
        <v>2.3708412766645138E-2</v>
      </c>
      <c r="AG1229" s="93">
        <f t="shared" si="746"/>
        <v>-0.11140512806211161</v>
      </c>
      <c r="AH1229" s="91">
        <f t="shared" si="748"/>
        <v>-8.5791968242115285E-4</v>
      </c>
      <c r="AI1229" s="96">
        <f t="shared" si="749"/>
        <v>1216.7713744245063</v>
      </c>
      <c r="AJ1229" s="5">
        <f t="shared" si="753"/>
        <v>0</v>
      </c>
      <c r="AK1229" s="5">
        <f t="shared" si="756"/>
        <v>0</v>
      </c>
      <c r="AL1229" s="5">
        <f t="shared" si="758"/>
        <v>0</v>
      </c>
      <c r="AM1229" s="95">
        <f t="shared" si="726"/>
        <v>4.2857142857142738E-3</v>
      </c>
      <c r="AN1229" s="95">
        <f t="shared" si="727"/>
        <v>-6.428571428571418E-3</v>
      </c>
      <c r="AO1229" s="78">
        <f t="shared" si="728"/>
        <v>0.66666666666666585</v>
      </c>
      <c r="AP1229" s="8">
        <f t="shared" si="729"/>
        <v>39.999999999999972</v>
      </c>
      <c r="AQ1229" s="8">
        <f t="shared" si="723"/>
        <v>60.869565217391276</v>
      </c>
      <c r="AR1229" s="8">
        <f t="shared" si="751"/>
        <v>-1</v>
      </c>
      <c r="AS1229" s="114">
        <f t="shared" si="757"/>
        <v>-105300</v>
      </c>
      <c r="AT1229" s="103">
        <f t="shared" si="742"/>
        <v>-3.9418535707714079E-2</v>
      </c>
      <c r="AU1229" s="5">
        <f t="shared" si="754"/>
        <v>0.56999999999999995</v>
      </c>
      <c r="AW1229" s="210">
        <f t="shared" si="755"/>
        <v>5.2631578947368474E-2</v>
      </c>
      <c r="AX1229" s="276">
        <f t="shared" si="721"/>
        <v>-4.6977237549974668E-2</v>
      </c>
      <c r="AY1229" s="19">
        <f t="shared" si="743"/>
        <v>4.795998898520009E-2</v>
      </c>
    </row>
    <row r="1230" spans="1:51">
      <c r="A1230" s="4">
        <v>40114</v>
      </c>
      <c r="B1230" s="9">
        <f t="shared" si="750"/>
        <v>40114</v>
      </c>
      <c r="C1230" s="5">
        <v>0.6</v>
      </c>
      <c r="D1230" s="5">
        <v>0.6</v>
      </c>
      <c r="E1230" s="5">
        <v>0.56999999999999995</v>
      </c>
      <c r="F1230" s="5">
        <v>0.56999999999999995</v>
      </c>
      <c r="G1230" s="6">
        <v>48000</v>
      </c>
      <c r="H1230" s="112">
        <v>0.56999999999999995</v>
      </c>
      <c r="I1230" s="19">
        <f t="shared" si="730"/>
        <v>0</v>
      </c>
      <c r="J1230" s="8">
        <f t="shared" si="731"/>
        <v>0.62327953488110077</v>
      </c>
      <c r="K1230" s="8">
        <f t="shared" si="732"/>
        <v>0.5407204651188996</v>
      </c>
      <c r="L1230" s="8">
        <f t="shared" si="733"/>
        <v>0.58200000000000018</v>
      </c>
      <c r="M1230" s="19">
        <f t="shared" si="734"/>
        <v>0.15268345677289499</v>
      </c>
      <c r="N1230" s="19">
        <f t="shared" si="735"/>
        <v>-1.8178508793466217E-16</v>
      </c>
      <c r="O1230" s="19">
        <f t="shared" si="736"/>
        <v>1.781260193047967E-16</v>
      </c>
      <c r="P1230" s="19">
        <f t="shared" si="737"/>
        <v>2.053229156734485E-16</v>
      </c>
      <c r="Q1230" s="214"/>
      <c r="R1230" s="305"/>
      <c r="S1230" s="215"/>
      <c r="T1230" t="str">
        <f t="shared" si="738"/>
        <v/>
      </c>
      <c r="U1230" t="str">
        <f t="shared" si="739"/>
        <v/>
      </c>
      <c r="V1230" t="str">
        <f t="shared" si="740"/>
        <v/>
      </c>
      <c r="W1230" t="str">
        <f t="shared" si="741"/>
        <v/>
      </c>
      <c r="X1230" s="10"/>
      <c r="Y1230" s="219">
        <f t="shared" ref="Y1230:Y1293" si="759">SLOPE(H1217:H1230,AB1217:AB1230)</f>
        <v>-1.0769230769230769E-3</v>
      </c>
      <c r="Z1230" s="78">
        <f t="shared" si="722"/>
        <v>0.56901883508723605</v>
      </c>
      <c r="AA1230" s="78">
        <f t="shared" si="745"/>
        <v>0.5567269617775561</v>
      </c>
      <c r="AB1230" s="74">
        <f t="shared" si="752"/>
        <v>1229</v>
      </c>
      <c r="AC1230" s="80">
        <f t="shared" si="724"/>
        <v>-6.7033356725446323E-3</v>
      </c>
      <c r="AD1230" s="79">
        <f t="shared" si="744"/>
        <v>1.2291873309679957E-2</v>
      </c>
      <c r="AE1230" s="81">
        <f t="shared" si="725"/>
        <v>1.8995208982224589E-2</v>
      </c>
      <c r="AF1230" s="19">
        <f t="shared" si="747"/>
        <v>2.2078818080650556E-2</v>
      </c>
      <c r="AG1230" s="93">
        <f t="shared" si="746"/>
        <v>-0.10587352519078257</v>
      </c>
      <c r="AH1230" s="91">
        <f t="shared" si="748"/>
        <v>-5.708001822351418E-4</v>
      </c>
      <c r="AI1230" s="96">
        <f t="shared" si="749"/>
        <v>1215.1074858284205</v>
      </c>
      <c r="AJ1230" s="5">
        <f t="shared" si="753"/>
        <v>0</v>
      </c>
      <c r="AK1230" s="5">
        <f t="shared" si="756"/>
        <v>0</v>
      </c>
      <c r="AL1230" s="5">
        <f t="shared" si="758"/>
        <v>0</v>
      </c>
      <c r="AM1230" s="95">
        <f t="shared" si="726"/>
        <v>4.2857142857142738E-3</v>
      </c>
      <c r="AN1230" s="95">
        <f t="shared" si="727"/>
        <v>-6.428571428571418E-3</v>
      </c>
      <c r="AO1230" s="78">
        <f t="shared" si="728"/>
        <v>0.66666666666666585</v>
      </c>
      <c r="AP1230" s="8">
        <f t="shared" si="729"/>
        <v>39.999999999999972</v>
      </c>
      <c r="AQ1230" s="8">
        <f t="shared" si="723"/>
        <v>60.869565217391276</v>
      </c>
      <c r="AR1230" s="8">
        <f t="shared" si="751"/>
        <v>-1</v>
      </c>
      <c r="AS1230" s="114">
        <f t="shared" si="757"/>
        <v>-48000</v>
      </c>
      <c r="AT1230" s="103">
        <f t="shared" si="742"/>
        <v>0.13644719655556084</v>
      </c>
      <c r="AU1230" s="5">
        <f t="shared" si="754"/>
        <v>0.56999999999999995</v>
      </c>
      <c r="AW1230" s="210">
        <f t="shared" si="755"/>
        <v>5.2631578947368474E-2</v>
      </c>
      <c r="AX1230" s="276">
        <f t="shared" ref="AX1230:AX1293" si="760">SLOPE(M1217:M1230,AB1217:AB1230)</f>
        <v>-4.2650903297186148E-2</v>
      </c>
      <c r="AY1230" s="19">
        <f t="shared" si="743"/>
        <v>9.2094266892261176E-2</v>
      </c>
    </row>
    <row r="1231" spans="1:51">
      <c r="A1231" s="4">
        <v>40115</v>
      </c>
      <c r="B1231" s="9">
        <f t="shared" si="750"/>
        <v>40115</v>
      </c>
      <c r="C1231" s="5">
        <v>0.6</v>
      </c>
      <c r="D1231" s="5">
        <v>0.6</v>
      </c>
      <c r="E1231" s="5">
        <v>0.56999999999999995</v>
      </c>
      <c r="F1231" s="5">
        <v>0.56999999999999995</v>
      </c>
      <c r="G1231" s="6">
        <v>101900</v>
      </c>
      <c r="H1231" s="112">
        <v>0.56999999999999995</v>
      </c>
      <c r="I1231" s="19">
        <f t="shared" si="730"/>
        <v>0</v>
      </c>
      <c r="J1231" s="8">
        <f t="shared" si="731"/>
        <v>0.62123082370883276</v>
      </c>
      <c r="K1231" s="8">
        <f t="shared" si="732"/>
        <v>0.5397691762911675</v>
      </c>
      <c r="L1231" s="8">
        <f t="shared" si="733"/>
        <v>0.58050000000000013</v>
      </c>
      <c r="M1231" s="19">
        <f t="shared" si="734"/>
        <v>0.1509194133266373</v>
      </c>
      <c r="N1231" s="19">
        <f t="shared" si="735"/>
        <v>-1.155359908363596E-2</v>
      </c>
      <c r="O1231" s="19">
        <f t="shared" si="736"/>
        <v>-3.2869861075397479E-3</v>
      </c>
      <c r="P1231" s="19">
        <f t="shared" si="737"/>
        <v>-1.7592987303022085E-3</v>
      </c>
      <c r="Q1231" s="214"/>
      <c r="R1231" s="305"/>
      <c r="S1231" s="215"/>
      <c r="T1231" t="str">
        <f t="shared" si="738"/>
        <v/>
      </c>
      <c r="U1231" t="str">
        <f t="shared" si="739"/>
        <v/>
      </c>
      <c r="V1231" t="str">
        <f t="shared" si="740"/>
        <v/>
      </c>
      <c r="W1231" t="str">
        <f t="shared" si="741"/>
        <v/>
      </c>
      <c r="X1231" s="10"/>
      <c r="Y1231" s="219">
        <f t="shared" si="759"/>
        <v>-1.1208791208791229E-3</v>
      </c>
      <c r="Z1231" s="78">
        <f t="shared" si="722"/>
        <v>0.56916993448380171</v>
      </c>
      <c r="AA1231" s="78">
        <f t="shared" si="745"/>
        <v>0.55770916660601699</v>
      </c>
      <c r="AB1231" s="74">
        <f t="shared" si="752"/>
        <v>1230</v>
      </c>
      <c r="AC1231" s="80">
        <f t="shared" si="724"/>
        <v>-6.0275528835518968E-3</v>
      </c>
      <c r="AD1231" s="79">
        <f t="shared" si="744"/>
        <v>1.1460767877784717E-2</v>
      </c>
      <c r="AE1231" s="81">
        <f t="shared" si="725"/>
        <v>1.7488320761336613E-2</v>
      </c>
      <c r="AF1231" s="19">
        <f t="shared" si="747"/>
        <v>2.0549721188070337E-2</v>
      </c>
      <c r="AG1231" s="93">
        <f t="shared" si="746"/>
        <v>-0.10081291195972641</v>
      </c>
      <c r="AH1231" s="91">
        <f t="shared" si="748"/>
        <v>-3.4807092497173432E-4</v>
      </c>
      <c r="AI1231" s="96">
        <f t="shared" si="749"/>
        <v>1214.3279249832797</v>
      </c>
      <c r="AJ1231" s="5">
        <f t="shared" si="753"/>
        <v>0</v>
      </c>
      <c r="AK1231" s="5">
        <f t="shared" si="756"/>
        <v>0</v>
      </c>
      <c r="AL1231" s="5">
        <f t="shared" si="758"/>
        <v>0</v>
      </c>
      <c r="AM1231" s="95">
        <f t="shared" si="726"/>
        <v>4.2857142857142738E-3</v>
      </c>
      <c r="AN1231" s="95">
        <f t="shared" si="727"/>
        <v>-4.2857142857142738E-3</v>
      </c>
      <c r="AO1231" s="78">
        <f t="shared" si="728"/>
        <v>1</v>
      </c>
      <c r="AP1231" s="8">
        <f t="shared" si="729"/>
        <v>50</v>
      </c>
      <c r="AQ1231" s="8">
        <f t="shared" si="723"/>
        <v>66.666666666666657</v>
      </c>
      <c r="AR1231" s="8">
        <f t="shared" si="751"/>
        <v>-1</v>
      </c>
      <c r="AS1231" s="114">
        <f t="shared" si="757"/>
        <v>-101900</v>
      </c>
      <c r="AT1231" s="103">
        <f t="shared" si="742"/>
        <v>9.938423645320188E-2</v>
      </c>
      <c r="AU1231" s="5">
        <f t="shared" si="754"/>
        <v>0.56999999999999995</v>
      </c>
      <c r="AW1231" s="210">
        <f t="shared" si="755"/>
        <v>5.2631578947368474E-2</v>
      </c>
      <c r="AX1231" s="276">
        <f t="shared" si="760"/>
        <v>-3.7142430471148249E-2</v>
      </c>
      <c r="AY1231" s="19">
        <f t="shared" si="743"/>
        <v>0.12915254778206103</v>
      </c>
    </row>
    <row r="1232" spans="1:51">
      <c r="A1232" s="4">
        <v>40116</v>
      </c>
      <c r="B1232" s="9">
        <f t="shared" si="750"/>
        <v>40116</v>
      </c>
      <c r="C1232" s="5">
        <v>0.56999999999999995</v>
      </c>
      <c r="D1232" s="5">
        <v>0.56999999999999995</v>
      </c>
      <c r="E1232" s="5">
        <v>0.56000000000000005</v>
      </c>
      <c r="F1232" s="5">
        <v>0.56999999999999995</v>
      </c>
      <c r="G1232" s="6">
        <v>58400</v>
      </c>
      <c r="H1232" s="112">
        <v>0.56999999999999995</v>
      </c>
      <c r="I1232" s="19">
        <f t="shared" si="730"/>
        <v>0</v>
      </c>
      <c r="J1232" s="8">
        <f t="shared" si="731"/>
        <v>0.61894996871087649</v>
      </c>
      <c r="K1232" s="8">
        <f t="shared" si="732"/>
        <v>0.53905003128912388</v>
      </c>
      <c r="L1232" s="8">
        <f t="shared" si="733"/>
        <v>0.57900000000000018</v>
      </c>
      <c r="M1232" s="19">
        <f t="shared" si="734"/>
        <v>0.1482236022334959</v>
      </c>
      <c r="N1232" s="19">
        <f t="shared" si="735"/>
        <v>-1.7862586619700253E-2</v>
      </c>
      <c r="O1232" s="19">
        <f t="shared" si="736"/>
        <v>-3.671509704459377E-3</v>
      </c>
      <c r="P1232" s="19">
        <f t="shared" si="737"/>
        <v>-1.3323195055059823E-3</v>
      </c>
      <c r="Q1232" s="214"/>
      <c r="R1232" s="305"/>
      <c r="S1232" s="215"/>
      <c r="T1232" t="str">
        <f t="shared" si="738"/>
        <v/>
      </c>
      <c r="U1232" t="str">
        <f t="shared" si="739"/>
        <v/>
      </c>
      <c r="V1232" t="str">
        <f t="shared" si="740"/>
        <v/>
      </c>
      <c r="W1232" t="str">
        <f t="shared" si="741"/>
        <v/>
      </c>
      <c r="X1232" s="10"/>
      <c r="Y1232" s="219">
        <f t="shared" si="759"/>
        <v>-1.4945054945054951E-3</v>
      </c>
      <c r="Z1232" s="78">
        <f t="shared" si="722"/>
        <v>0.56929776457329628</v>
      </c>
      <c r="AA1232" s="78">
        <f t="shared" si="745"/>
        <v>0.55861868827717176</v>
      </c>
      <c r="AB1232" s="74">
        <f t="shared" si="752"/>
        <v>1231</v>
      </c>
      <c r="AC1232" s="80">
        <f t="shared" si="724"/>
        <v>-5.4473955721696735E-3</v>
      </c>
      <c r="AD1232" s="79">
        <f t="shared" si="744"/>
        <v>1.0679076296124523E-2</v>
      </c>
      <c r="AE1232" s="81">
        <f t="shared" si="725"/>
        <v>1.6126471868294197E-2</v>
      </c>
      <c r="AF1232" s="19">
        <f t="shared" si="747"/>
        <v>1.911693346504342E-2</v>
      </c>
      <c r="AG1232" s="93">
        <f t="shared" si="746"/>
        <v>-9.6250886983566403E-2</v>
      </c>
      <c r="AH1232" s="91">
        <f t="shared" si="748"/>
        <v>-1.9768108025138234E-4</v>
      </c>
      <c r="AI1232" s="96">
        <f t="shared" si="749"/>
        <v>1217.5407396405644</v>
      </c>
      <c r="AJ1232" s="5">
        <f t="shared" si="753"/>
        <v>0</v>
      </c>
      <c r="AK1232" s="5">
        <f t="shared" si="756"/>
        <v>0</v>
      </c>
      <c r="AL1232" s="5">
        <f t="shared" si="758"/>
        <v>0</v>
      </c>
      <c r="AM1232" s="95">
        <f t="shared" si="726"/>
        <v>4.2857142857142738E-3</v>
      </c>
      <c r="AN1232" s="95">
        <f t="shared" si="727"/>
        <v>-3.5714285714285665E-3</v>
      </c>
      <c r="AO1232" s="78">
        <f t="shared" si="728"/>
        <v>1.1999999999999984</v>
      </c>
      <c r="AP1232" s="8">
        <f t="shared" si="729"/>
        <v>54.545454545454511</v>
      </c>
      <c r="AQ1232" s="8">
        <f t="shared" si="723"/>
        <v>66.666666666666629</v>
      </c>
      <c r="AR1232" s="8">
        <f t="shared" si="751"/>
        <v>1</v>
      </c>
      <c r="AS1232" s="114">
        <f t="shared" si="757"/>
        <v>58400</v>
      </c>
      <c r="AT1232" s="103">
        <f t="shared" si="742"/>
        <v>-7.0592024360250735E-2</v>
      </c>
      <c r="AU1232" s="5">
        <f t="shared" si="754"/>
        <v>0.56999999999999995</v>
      </c>
      <c r="AW1232" s="210">
        <f t="shared" si="755"/>
        <v>1.7857142857142672E-2</v>
      </c>
      <c r="AX1232" s="276">
        <f t="shared" si="760"/>
        <v>-3.082772933708125E-2</v>
      </c>
      <c r="AY1232" s="19">
        <f t="shared" si="743"/>
        <v>0.17001313737323076</v>
      </c>
    </row>
    <row r="1233" spans="1:51">
      <c r="A1233" s="4">
        <v>40119</v>
      </c>
      <c r="B1233" s="9">
        <f t="shared" si="750"/>
        <v>40119</v>
      </c>
      <c r="C1233" s="5">
        <v>0.56000000000000005</v>
      </c>
      <c r="D1233" s="5">
        <v>0.6</v>
      </c>
      <c r="E1233" s="5">
        <v>0.55000000000000004</v>
      </c>
      <c r="F1233" s="5">
        <v>0.56000000000000005</v>
      </c>
      <c r="G1233" s="6">
        <v>53000</v>
      </c>
      <c r="H1233" s="112">
        <v>0.56000000000000005</v>
      </c>
      <c r="I1233" s="19">
        <f t="shared" si="730"/>
        <v>-1.7543859649122629E-2</v>
      </c>
      <c r="J1233" s="8">
        <f t="shared" si="731"/>
        <v>0.60865116890850168</v>
      </c>
      <c r="K1233" s="8">
        <f t="shared" si="732"/>
        <v>0.54234883109149856</v>
      </c>
      <c r="L1233" s="8">
        <f t="shared" si="733"/>
        <v>0.57550000000000012</v>
      </c>
      <c r="M1233" s="19">
        <f t="shared" si="734"/>
        <v>0.12225035625792174</v>
      </c>
      <c r="N1233" s="19">
        <f t="shared" si="735"/>
        <v>-0.17523016297133726</v>
      </c>
      <c r="O1233" s="19">
        <f t="shared" si="736"/>
        <v>-1.6639147464252595E-2</v>
      </c>
      <c r="P1233" s="19">
        <f t="shared" si="737"/>
        <v>6.1196542266878148E-3</v>
      </c>
      <c r="Q1233" s="214"/>
      <c r="R1233" s="305"/>
      <c r="S1233" s="215"/>
      <c r="T1233" t="str">
        <f t="shared" si="738"/>
        <v/>
      </c>
      <c r="U1233" t="str">
        <f t="shared" si="739"/>
        <v/>
      </c>
      <c r="V1233" t="str">
        <f t="shared" si="740"/>
        <v/>
      </c>
      <c r="W1233" t="str">
        <f t="shared" si="741"/>
        <v/>
      </c>
      <c r="X1233" s="10"/>
      <c r="Y1233" s="219">
        <f t="shared" si="759"/>
        <v>-1.2087912087912075E-3</v>
      </c>
      <c r="Z1233" s="78">
        <f t="shared" ref="Z1233:Z1296" si="761">Z1232+(0.154*(F1233-Z1232))</f>
        <v>0.56786590882900867</v>
      </c>
      <c r="AA1233" s="78">
        <f t="shared" si="745"/>
        <v>0.55872090534466101</v>
      </c>
      <c r="AB1233" s="74">
        <f t="shared" si="752"/>
        <v>1232</v>
      </c>
      <c r="AC1233" s="80">
        <f t="shared" si="724"/>
        <v>-5.5851747071572304E-3</v>
      </c>
      <c r="AD1233" s="79">
        <f t="shared" si="744"/>
        <v>9.145003484347658E-3</v>
      </c>
      <c r="AE1233" s="81">
        <f t="shared" si="725"/>
        <v>1.4730178191504888E-2</v>
      </c>
      <c r="AF1233" s="19">
        <f t="shared" si="747"/>
        <v>1.6367748900869089E-2</v>
      </c>
      <c r="AG1233" s="93">
        <f t="shared" si="746"/>
        <v>2.5292662000068428E-2</v>
      </c>
      <c r="AH1233" s="91">
        <f t="shared" si="748"/>
        <v>-5.7865286279489585E-5</v>
      </c>
      <c r="AI1233" s="96">
        <f t="shared" si="749"/>
        <v>1222.7786010500897</v>
      </c>
      <c r="AJ1233" s="5">
        <f t="shared" si="753"/>
        <v>-9.9999999999998979E-3</v>
      </c>
      <c r="AK1233" s="5">
        <f t="shared" si="756"/>
        <v>0</v>
      </c>
      <c r="AL1233" s="5">
        <f t="shared" si="758"/>
        <v>-9.9999999999998979E-3</v>
      </c>
      <c r="AM1233" s="95">
        <f t="shared" si="726"/>
        <v>2.1428571428571369E-3</v>
      </c>
      <c r="AN1233" s="95">
        <f t="shared" si="727"/>
        <v>-4.2857142857142738E-3</v>
      </c>
      <c r="AO1233" s="78">
        <f t="shared" si="728"/>
        <v>0.5</v>
      </c>
      <c r="AP1233" s="8">
        <f t="shared" si="729"/>
        <v>33.333333333333329</v>
      </c>
      <c r="AQ1233" s="8">
        <f t="shared" ref="AQ1233:AQ1296" si="762">100-(100/(1+(SUMIF(AJ1220:AJ1233,"&gt;0")/COUNTIF(AJ1220:AJ1233,"&gt;0"))/ABS((SUMIF(AJ1220:AJ1233,"&lt;0")/COUNTIF(AJ1220:AJ1233,"&lt;0")))))</f>
        <v>60</v>
      </c>
      <c r="AR1233" s="8">
        <f t="shared" si="751"/>
        <v>-0.59999999999999909</v>
      </c>
      <c r="AS1233" s="114">
        <f t="shared" si="757"/>
        <v>-31799.999999999953</v>
      </c>
      <c r="AT1233" s="103">
        <f t="shared" si="742"/>
        <v>1.7727254660359987E-2</v>
      </c>
      <c r="AU1233" s="5">
        <f t="shared" si="754"/>
        <v>0.56000000000000005</v>
      </c>
      <c r="AW1233" s="210">
        <f t="shared" si="755"/>
        <v>9.0909090909090787E-2</v>
      </c>
      <c r="AX1233" s="276">
        <f t="shared" si="760"/>
        <v>-2.4477328384245243E-2</v>
      </c>
      <c r="AY1233" s="19">
        <f t="shared" si="743"/>
        <v>0.20599638991890989</v>
      </c>
    </row>
    <row r="1234" spans="1:51">
      <c r="A1234" s="4">
        <v>40120</v>
      </c>
      <c r="B1234" s="9">
        <f t="shared" si="750"/>
        <v>40120</v>
      </c>
      <c r="C1234" s="5">
        <v>0.56000000000000005</v>
      </c>
      <c r="D1234" s="5">
        <v>0.56999999999999995</v>
      </c>
      <c r="E1234" s="5">
        <v>0.55000000000000004</v>
      </c>
      <c r="F1234" s="5">
        <v>0.56000000000000005</v>
      </c>
      <c r="G1234" s="6">
        <v>99100</v>
      </c>
      <c r="H1234" s="112">
        <v>0.56000000000000005</v>
      </c>
      <c r="I1234" s="19">
        <f t="shared" si="730"/>
        <v>0</v>
      </c>
      <c r="J1234" s="8">
        <f t="shared" si="731"/>
        <v>0.59923948391424198</v>
      </c>
      <c r="K1234" s="8">
        <f t="shared" si="732"/>
        <v>0.54576051608575826</v>
      </c>
      <c r="L1234" s="8">
        <f t="shared" si="733"/>
        <v>0.57250000000000012</v>
      </c>
      <c r="M1234" s="19">
        <f t="shared" si="734"/>
        <v>9.7989807346342148E-2</v>
      </c>
      <c r="N1234" s="19">
        <f t="shared" si="735"/>
        <v>-0.19844971952797502</v>
      </c>
      <c r="O1234" s="19">
        <f t="shared" si="736"/>
        <v>-1.546318396321779E-2</v>
      </c>
      <c r="P1234" s="19">
        <f t="shared" si="737"/>
        <v>6.2905731490073445E-3</v>
      </c>
      <c r="Q1234" s="214"/>
      <c r="R1234" s="305"/>
      <c r="S1234" s="215"/>
      <c r="T1234" t="str">
        <f t="shared" si="738"/>
        <v/>
      </c>
      <c r="U1234" t="str">
        <f t="shared" si="739"/>
        <v/>
      </c>
      <c r="V1234" t="str">
        <f t="shared" si="740"/>
        <v/>
      </c>
      <c r="W1234" t="str">
        <f t="shared" si="741"/>
        <v/>
      </c>
      <c r="X1234" s="10"/>
      <c r="Y1234" s="219">
        <f t="shared" si="759"/>
        <v>-1.1208791208791183E-3</v>
      </c>
      <c r="Z1234" s="78">
        <f t="shared" si="761"/>
        <v>0.56665455886934135</v>
      </c>
      <c r="AA1234" s="78">
        <f t="shared" si="745"/>
        <v>0.55881555834915608</v>
      </c>
      <c r="AB1234" s="74">
        <f t="shared" si="752"/>
        <v>1233</v>
      </c>
      <c r="AC1234" s="80">
        <f t="shared" ref="AC1234:AC1297" si="763">AD1234-AE1234</f>
        <v>-5.5129421370556965E-3</v>
      </c>
      <c r="AD1234" s="79">
        <f t="shared" si="744"/>
        <v>7.8390005201852686E-3</v>
      </c>
      <c r="AE1234" s="81">
        <f t="shared" ref="AE1234:AE1297" si="764">AE1233+(0.2*(AD1234-AE1233))</f>
        <v>1.3351942657240965E-2</v>
      </c>
      <c r="AF1234" s="19">
        <f t="shared" si="747"/>
        <v>1.4027885235234176E-2</v>
      </c>
      <c r="AG1234" s="93">
        <f t="shared" si="746"/>
        <v>-1.2932911482423291E-2</v>
      </c>
      <c r="AH1234" s="91">
        <f t="shared" si="748"/>
        <v>5.5464513667455504E-5</v>
      </c>
      <c r="AI1234" s="96">
        <f t="shared" si="749"/>
        <v>1229.4596420043397</v>
      </c>
      <c r="AJ1234" s="5">
        <f t="shared" si="753"/>
        <v>0</v>
      </c>
      <c r="AK1234" s="5">
        <f t="shared" si="756"/>
        <v>0</v>
      </c>
      <c r="AL1234" s="5">
        <f t="shared" si="758"/>
        <v>0</v>
      </c>
      <c r="AM1234" s="95">
        <f t="shared" si="726"/>
        <v>2.1428571428571369E-3</v>
      </c>
      <c r="AN1234" s="95">
        <f t="shared" si="727"/>
        <v>-3.5714285714285587E-3</v>
      </c>
      <c r="AO1234" s="78">
        <f t="shared" si="728"/>
        <v>0.60000000000000042</v>
      </c>
      <c r="AP1234" s="8">
        <f t="shared" si="729"/>
        <v>37.500000000000021</v>
      </c>
      <c r="AQ1234" s="8">
        <f t="shared" si="762"/>
        <v>60.000000000000014</v>
      </c>
      <c r="AR1234" s="8">
        <f t="shared" si="751"/>
        <v>5.5511151231258087E-15</v>
      </c>
      <c r="AS1234" s="114">
        <f t="shared" si="757"/>
        <v>5.5011550870176765E-10</v>
      </c>
      <c r="AT1234" s="103">
        <f t="shared" si="742"/>
        <v>4.3188822683377953E-2</v>
      </c>
      <c r="AU1234" s="5">
        <f t="shared" si="754"/>
        <v>0.56000000000000005</v>
      </c>
      <c r="AW1234" s="210">
        <f t="shared" si="755"/>
        <v>3.6363636363636188E-2</v>
      </c>
      <c r="AX1234" s="276">
        <f t="shared" si="760"/>
        <v>-1.876764534066766E-2</v>
      </c>
      <c r="AY1234" s="19">
        <f t="shared" si="743"/>
        <v>0.23326414361677653</v>
      </c>
    </row>
    <row r="1235" spans="1:51">
      <c r="A1235" s="4">
        <v>40121</v>
      </c>
      <c r="B1235" s="9">
        <f t="shared" si="750"/>
        <v>40121</v>
      </c>
      <c r="C1235" s="5">
        <v>0.56000000000000005</v>
      </c>
      <c r="D1235" s="5">
        <v>0.56999999999999995</v>
      </c>
      <c r="E1235" s="5">
        <v>0.56000000000000005</v>
      </c>
      <c r="F1235" s="5">
        <v>0.56999999999999995</v>
      </c>
      <c r="G1235" s="6">
        <v>15900</v>
      </c>
      <c r="H1235" s="112">
        <v>0.56999999999999995</v>
      </c>
      <c r="I1235" s="19">
        <f t="shared" si="730"/>
        <v>1.7857142857142672E-2</v>
      </c>
      <c r="J1235" s="8">
        <f t="shared" si="731"/>
        <v>0.59457965224510323</v>
      </c>
      <c r="K1235" s="8">
        <f t="shared" si="732"/>
        <v>0.5474203477548969</v>
      </c>
      <c r="L1235" s="8">
        <f t="shared" si="733"/>
        <v>0.57100000000000006</v>
      </c>
      <c r="M1235" s="19">
        <f t="shared" si="734"/>
        <v>8.6148249117187617E-2</v>
      </c>
      <c r="N1235" s="19">
        <f t="shared" si="735"/>
        <v>-0.12084479549287085</v>
      </c>
      <c r="O1235" s="19">
        <f t="shared" si="736"/>
        <v>-7.7762427113458078E-3</v>
      </c>
      <c r="P1235" s="19">
        <f t="shared" si="737"/>
        <v>3.0413187107104973E-3</v>
      </c>
      <c r="Q1235" s="214"/>
      <c r="R1235" s="305"/>
      <c r="S1235" s="215"/>
      <c r="T1235" t="str">
        <f t="shared" si="738"/>
        <v/>
      </c>
      <c r="U1235" t="str">
        <f t="shared" si="739"/>
        <v/>
      </c>
      <c r="V1235" t="str">
        <f t="shared" si="740"/>
        <v/>
      </c>
      <c r="W1235" t="str">
        <f t="shared" si="741"/>
        <v/>
      </c>
      <c r="X1235" s="10"/>
      <c r="Y1235" s="219">
        <f t="shared" si="759"/>
        <v>-3.2967032967032875E-4</v>
      </c>
      <c r="Z1235" s="78">
        <f t="shared" si="761"/>
        <v>0.56716975680346282</v>
      </c>
      <c r="AA1235" s="78">
        <f t="shared" si="745"/>
        <v>0.55964320703131853</v>
      </c>
      <c r="AB1235" s="74">
        <f t="shared" si="752"/>
        <v>1234</v>
      </c>
      <c r="AC1235" s="80">
        <f t="shared" si="763"/>
        <v>-4.6603143080773436E-3</v>
      </c>
      <c r="AD1235" s="79">
        <f t="shared" si="744"/>
        <v>7.5265497721442864E-3</v>
      </c>
      <c r="AE1235" s="81">
        <f t="shared" si="764"/>
        <v>1.218686408022163E-2</v>
      </c>
      <c r="AF1235" s="19">
        <f t="shared" si="747"/>
        <v>1.3448836111260238E-2</v>
      </c>
      <c r="AG1235" s="93">
        <f t="shared" si="746"/>
        <v>-0.15465931036122155</v>
      </c>
      <c r="AH1235" s="91">
        <f t="shared" si="748"/>
        <v>1.9113692776800753E-4</v>
      </c>
      <c r="AI1235" s="96">
        <f t="shared" si="749"/>
        <v>1237.5986005563204</v>
      </c>
      <c r="AJ1235" s="5">
        <f t="shared" si="753"/>
        <v>9.9999999999998979E-3</v>
      </c>
      <c r="AK1235" s="5">
        <f t="shared" si="756"/>
        <v>9.9999999999998979E-3</v>
      </c>
      <c r="AL1235" s="5">
        <f t="shared" si="758"/>
        <v>0</v>
      </c>
      <c r="AM1235" s="95">
        <f t="shared" ref="AM1235:AM1298" si="765">(AVERAGE(AK1222:AK1235))</f>
        <v>2.1428571428571291E-3</v>
      </c>
      <c r="AN1235" s="95">
        <f t="shared" ref="AN1235:AN1298" si="766">(AVERAGE(AL1222:AL1235))</f>
        <v>-3.5714285714285587E-3</v>
      </c>
      <c r="AO1235" s="78">
        <f t="shared" ref="AO1235:AO1298" si="767">ABS(AM1235/AN1235)</f>
        <v>0.59999999999999831</v>
      </c>
      <c r="AP1235" s="8">
        <f t="shared" ref="AP1235:AP1298" si="768">IF(AN1235=0,100,100-(100/(1+AO1235)))</f>
        <v>37.499999999999936</v>
      </c>
      <c r="AQ1235" s="8">
        <f t="shared" si="762"/>
        <v>59.999999999999929</v>
      </c>
      <c r="AR1235" s="8">
        <f t="shared" si="751"/>
        <v>1</v>
      </c>
      <c r="AS1235" s="114">
        <f t="shared" si="757"/>
        <v>15900</v>
      </c>
      <c r="AT1235" s="103">
        <f t="shared" si="742"/>
        <v>0.10369702434625801</v>
      </c>
      <c r="AU1235" s="5">
        <f t="shared" si="754"/>
        <v>0.56999999999999995</v>
      </c>
      <c r="AW1235" s="210">
        <f t="shared" si="755"/>
        <v>1.7857142857142672E-2</v>
      </c>
      <c r="AX1235" s="276">
        <f t="shared" si="760"/>
        <v>-1.3715798075089495E-2</v>
      </c>
      <c r="AY1235" s="19">
        <f t="shared" si="743"/>
        <v>0.26917853432744193</v>
      </c>
    </row>
    <row r="1236" spans="1:51">
      <c r="A1236" s="4">
        <v>40122</v>
      </c>
      <c r="B1236" s="9">
        <f t="shared" si="750"/>
        <v>40122</v>
      </c>
      <c r="C1236" s="5">
        <v>0.56999999999999995</v>
      </c>
      <c r="D1236" s="5">
        <v>0.59</v>
      </c>
      <c r="E1236" s="5">
        <v>0.55000000000000004</v>
      </c>
      <c r="F1236" s="5">
        <v>0.57999999999999996</v>
      </c>
      <c r="G1236" s="6">
        <v>174000</v>
      </c>
      <c r="H1236" s="112">
        <v>0.57999999999999996</v>
      </c>
      <c r="I1236" s="19">
        <f t="shared" si="730"/>
        <v>1.7543859649122823E-2</v>
      </c>
      <c r="J1236" s="8">
        <f t="shared" si="731"/>
        <v>0.59</v>
      </c>
      <c r="K1236" s="8">
        <f t="shared" si="732"/>
        <v>0.55000000000000016</v>
      </c>
      <c r="L1236" s="8">
        <f t="shared" si="733"/>
        <v>0.57000000000000006</v>
      </c>
      <c r="M1236" s="19">
        <f t="shared" si="734"/>
        <v>7.2727272727272363E-2</v>
      </c>
      <c r="N1236" s="19">
        <f t="shared" si="735"/>
        <v>-0.15578931118679704</v>
      </c>
      <c r="O1236" s="19">
        <f t="shared" si="736"/>
        <v>-7.702335974348805E-3</v>
      </c>
      <c r="P1236" s="19">
        <f t="shared" si="737"/>
        <v>4.7123791720257314E-3</v>
      </c>
      <c r="Q1236" s="214"/>
      <c r="R1236" s="305"/>
      <c r="S1236" s="215"/>
      <c r="T1236" t="str">
        <f t="shared" si="738"/>
        <v/>
      </c>
      <c r="U1236" t="str">
        <f t="shared" si="739"/>
        <v/>
      </c>
      <c r="V1236" t="str">
        <f t="shared" si="740"/>
        <v/>
      </c>
      <c r="W1236" t="str">
        <f t="shared" si="741"/>
        <v/>
      </c>
      <c r="X1236" s="10"/>
      <c r="Y1236" s="219">
        <f t="shared" si="759"/>
        <v>5.0549450549450476E-4</v>
      </c>
      <c r="Z1236" s="78">
        <f t="shared" si="761"/>
        <v>0.56914561425572952</v>
      </c>
      <c r="AA1236" s="78">
        <f t="shared" si="745"/>
        <v>0.56114960971100092</v>
      </c>
      <c r="AB1236" s="74">
        <f t="shared" si="752"/>
        <v>1235</v>
      </c>
      <c r="AC1236" s="80">
        <f t="shared" si="763"/>
        <v>-3.3526876283944268E-3</v>
      </c>
      <c r="AD1236" s="79">
        <f t="shared" si="744"/>
        <v>7.9960045447285966E-3</v>
      </c>
      <c r="AE1236" s="81">
        <f t="shared" si="764"/>
        <v>1.1348692173123023E-2</v>
      </c>
      <c r="AF1236" s="19">
        <f t="shared" si="747"/>
        <v>1.4249327463395437E-2</v>
      </c>
      <c r="AG1236" s="93">
        <f t="shared" si="746"/>
        <v>-0.28058765852262668</v>
      </c>
      <c r="AH1236" s="91">
        <f t="shared" si="748"/>
        <v>3.3607504526032199E-4</v>
      </c>
      <c r="AI1236" s="96">
        <f t="shared" si="749"/>
        <v>1241.3389259593332</v>
      </c>
      <c r="AJ1236" s="5">
        <f t="shared" si="753"/>
        <v>1.0000000000000009E-2</v>
      </c>
      <c r="AK1236" s="5">
        <f t="shared" si="756"/>
        <v>1.0000000000000009E-2</v>
      </c>
      <c r="AL1236" s="5">
        <f t="shared" si="758"/>
        <v>0</v>
      </c>
      <c r="AM1236" s="95">
        <f t="shared" si="765"/>
        <v>2.8571428571428437E-3</v>
      </c>
      <c r="AN1236" s="95">
        <f t="shared" si="766"/>
        <v>-2.8571428571428437E-3</v>
      </c>
      <c r="AO1236" s="78">
        <f t="shared" si="767"/>
        <v>1</v>
      </c>
      <c r="AP1236" s="8">
        <f t="shared" si="768"/>
        <v>50</v>
      </c>
      <c r="AQ1236" s="8">
        <f t="shared" si="762"/>
        <v>57.142857142857146</v>
      </c>
      <c r="AR1236" s="8">
        <f t="shared" si="751"/>
        <v>0.49999999999999861</v>
      </c>
      <c r="AS1236" s="114">
        <f t="shared" si="757"/>
        <v>86999.999999999753</v>
      </c>
      <c r="AT1236" s="103">
        <f t="shared" si="742"/>
        <v>0.12461830486093918</v>
      </c>
      <c r="AU1236" s="5">
        <f t="shared" si="754"/>
        <v>0.57999999999999996</v>
      </c>
      <c r="AW1236" s="210">
        <f t="shared" si="755"/>
        <v>7.2727272727272585E-2</v>
      </c>
      <c r="AX1236" s="276">
        <f t="shared" si="760"/>
        <v>-1.0038076133326199E-2</v>
      </c>
      <c r="AY1236" s="19">
        <f t="shared" si="743"/>
        <v>0.26813765568937181</v>
      </c>
    </row>
    <row r="1237" spans="1:51">
      <c r="A1237" s="4">
        <v>40123</v>
      </c>
      <c r="B1237" s="9">
        <f t="shared" si="750"/>
        <v>40123</v>
      </c>
      <c r="C1237" s="5">
        <v>0.57999999999999996</v>
      </c>
      <c r="D1237" s="5">
        <v>0.57999999999999996</v>
      </c>
      <c r="E1237" s="5">
        <v>0.56999999999999995</v>
      </c>
      <c r="F1237" s="5">
        <v>0.57999999999999996</v>
      </c>
      <c r="G1237" s="6">
        <v>104500</v>
      </c>
      <c r="H1237" s="112">
        <v>0.57999999999999996</v>
      </c>
      <c r="I1237" s="19">
        <f t="shared" si="730"/>
        <v>0</v>
      </c>
      <c r="J1237" s="8">
        <f t="shared" si="731"/>
        <v>0.5909694894904588</v>
      </c>
      <c r="K1237" s="8">
        <f t="shared" si="732"/>
        <v>0.55003051050954144</v>
      </c>
      <c r="L1237" s="8">
        <f t="shared" si="733"/>
        <v>0.57050000000000012</v>
      </c>
      <c r="M1237" s="19">
        <f t="shared" si="734"/>
        <v>7.4430378312999396E-2</v>
      </c>
      <c r="N1237" s="19">
        <f t="shared" si="735"/>
        <v>2.3417701803746818E-2</v>
      </c>
      <c r="O1237" s="19">
        <f t="shared" si="736"/>
        <v>1.6432025262014074E-3</v>
      </c>
      <c r="P1237" s="19">
        <f t="shared" si="737"/>
        <v>5.5473653711421165E-5</v>
      </c>
      <c r="Q1237" s="214"/>
      <c r="R1237" s="305"/>
      <c r="S1237" s="215"/>
      <c r="T1237" t="str">
        <f t="shared" si="738"/>
        <v/>
      </c>
      <c r="U1237" t="str">
        <f t="shared" si="739"/>
        <v/>
      </c>
      <c r="V1237" t="str">
        <f t="shared" si="740"/>
        <v/>
      </c>
      <c r="W1237" t="str">
        <f t="shared" si="741"/>
        <v/>
      </c>
      <c r="X1237" s="10"/>
      <c r="Y1237" s="219">
        <f t="shared" si="759"/>
        <v>1.0109890109890082E-3</v>
      </c>
      <c r="Z1237" s="78">
        <f t="shared" si="761"/>
        <v>0.57081718966034711</v>
      </c>
      <c r="AA1237" s="78">
        <f t="shared" si="745"/>
        <v>0.56254453859238684</v>
      </c>
      <c r="AB1237" s="74">
        <f t="shared" si="752"/>
        <v>1236</v>
      </c>
      <c r="AC1237" s="80">
        <f t="shared" si="763"/>
        <v>-2.4608328841302044E-3</v>
      </c>
      <c r="AD1237" s="79">
        <f t="shared" si="744"/>
        <v>8.2726510679602683E-3</v>
      </c>
      <c r="AE1237" s="81">
        <f t="shared" si="764"/>
        <v>1.0733483952090473E-2</v>
      </c>
      <c r="AF1237" s="19">
        <f t="shared" si="747"/>
        <v>1.4705770833115374E-2</v>
      </c>
      <c r="AG1237" s="93">
        <f t="shared" si="746"/>
        <v>-0.26601188154570904</v>
      </c>
      <c r="AH1237" s="91">
        <f t="shared" si="748"/>
        <v>4.5735504436019445E-4</v>
      </c>
      <c r="AI1237" s="96">
        <f t="shared" si="749"/>
        <v>1241.2213739876927</v>
      </c>
      <c r="AJ1237" s="5">
        <f t="shared" si="753"/>
        <v>0</v>
      </c>
      <c r="AK1237" s="5">
        <f t="shared" si="756"/>
        <v>0</v>
      </c>
      <c r="AL1237" s="5">
        <f t="shared" si="758"/>
        <v>0</v>
      </c>
      <c r="AM1237" s="95">
        <f t="shared" si="765"/>
        <v>2.8571428571428437E-3</v>
      </c>
      <c r="AN1237" s="95">
        <f t="shared" si="766"/>
        <v>-2.1428571428571291E-3</v>
      </c>
      <c r="AO1237" s="78">
        <f t="shared" si="767"/>
        <v>1.3333333333333357</v>
      </c>
      <c r="AP1237" s="8">
        <f t="shared" si="768"/>
        <v>57.142857142857189</v>
      </c>
      <c r="AQ1237" s="8">
        <f t="shared" si="762"/>
        <v>57.142857142857189</v>
      </c>
      <c r="AR1237" s="8">
        <f t="shared" si="751"/>
        <v>1</v>
      </c>
      <c r="AS1237" s="114">
        <f t="shared" si="757"/>
        <v>104500</v>
      </c>
      <c r="AT1237" s="103">
        <f t="shared" si="742"/>
        <v>0.19859488603872233</v>
      </c>
      <c r="AU1237" s="5">
        <f t="shared" si="754"/>
        <v>0.57999999999999996</v>
      </c>
      <c r="AW1237" s="210">
        <f t="shared" si="755"/>
        <v>1.7543859649122823E-2</v>
      </c>
      <c r="AX1237" s="276">
        <f t="shared" si="760"/>
        <v>-8.134641364742427E-3</v>
      </c>
      <c r="AY1237" s="19">
        <f t="shared" si="743"/>
        <v>0.18962147161490528</v>
      </c>
    </row>
    <row r="1238" spans="1:51">
      <c r="A1238" s="4">
        <v>40126</v>
      </c>
      <c r="B1238" s="9">
        <f t="shared" si="750"/>
        <v>40126</v>
      </c>
      <c r="C1238" s="5">
        <v>0.57999999999999996</v>
      </c>
      <c r="D1238" s="5">
        <v>0.6</v>
      </c>
      <c r="E1238" s="5">
        <v>0.57999999999999996</v>
      </c>
      <c r="F1238" s="5">
        <v>0.6</v>
      </c>
      <c r="G1238" s="6">
        <v>189500</v>
      </c>
      <c r="H1238" s="112">
        <v>0.6</v>
      </c>
      <c r="I1238" s="19">
        <f t="shared" ref="I1238:I1301" si="769">IF(A1239&gt;A1238,(H1238-H1237)/H1237, (H1238-H1239)/H1239)</f>
        <v>3.4482758620689689E-2</v>
      </c>
      <c r="J1238" s="8">
        <f t="shared" ref="J1238:J1301" si="770">(L1238)+2*STDEVPA(H1219:H1238)</f>
        <v>0.59605843797877944</v>
      </c>
      <c r="K1238" s="8">
        <f t="shared" ref="K1238:K1301" si="771">(L1238)-(2*STDEVPA(H1219:H1238))</f>
        <v>0.54894156202122057</v>
      </c>
      <c r="L1238" s="8">
        <f t="shared" ref="L1238:L1301" si="772">AVERAGE(H1219:H1238)</f>
        <v>0.57250000000000001</v>
      </c>
      <c r="M1238" s="19">
        <f t="shared" ref="M1238:M1301" si="773">(J1238-K1238)/K1238</f>
        <v>8.5832225536126294E-2</v>
      </c>
      <c r="N1238" s="19">
        <f t="shared" ref="N1238:N1301" si="774">IF(A1239&gt;A1238,(M1238-M1237)/M1237, (M1238-M1239)/M1239)</f>
        <v>0.15318808639100448</v>
      </c>
      <c r="O1238" s="19">
        <f t="shared" ref="O1238:O1301" si="775">IF(A1239&gt;A1238,(J1238-J1237)/J1237, (J1238-J1239)/J1239)</f>
        <v>8.6111864974762024E-3</v>
      </c>
      <c r="P1238" s="19">
        <f t="shared" ref="P1238:P1301" si="776">IF(A1239&gt;A1238,(K1238-K1237)/K1237, (K1238-K1239)/K1239)</f>
        <v>-1.9797965158552273E-3</v>
      </c>
      <c r="Q1238" s="214"/>
      <c r="R1238" s="305"/>
      <c r="S1238" s="215"/>
      <c r="T1238" t="str">
        <f t="shared" ref="T1238:T1301" si="777">IF(C1238&gt;$J1238,"BrokeBandUpper", IF(C1238&lt;$K1238,"BrokeBandLower", ""))</f>
        <v/>
      </c>
      <c r="U1238" t="str">
        <f t="shared" ref="U1238:U1301" si="778">IF(D1238&gt;$J1238,"BrokeBandUpper", IF(D1238&lt;$K1238,"BrokeBandLower", ""))</f>
        <v>BrokeBandUpper</v>
      </c>
      <c r="V1238" t="str">
        <f t="shared" ref="V1238:V1301" si="779">IF(E1238&gt;$J1238,"BrokeBandUpper", IF(E1238&lt;$K1238,"BrokeBandLower", ""))</f>
        <v/>
      </c>
      <c r="W1238" t="str">
        <f t="shared" ref="W1238:W1301" si="780">IF(F1238&gt;$J1238,"BrokeBandUpper", IF(F1238&lt;$K1238,"BrokeBandLower", ""))</f>
        <v>BrokeBandUpper</v>
      </c>
      <c r="X1238" s="10"/>
      <c r="Y1238" s="219">
        <f t="shared" si="759"/>
        <v>2.0439560439560397E-3</v>
      </c>
      <c r="Z1238" s="78">
        <f t="shared" si="761"/>
        <v>0.5753113424526537</v>
      </c>
      <c r="AA1238" s="78">
        <f t="shared" si="745"/>
        <v>0.56531624273655023</v>
      </c>
      <c r="AB1238" s="74">
        <f t="shared" si="752"/>
        <v>1237</v>
      </c>
      <c r="AC1238" s="80">
        <f t="shared" si="763"/>
        <v>-5.9070738878960923E-4</v>
      </c>
      <c r="AD1238" s="79">
        <f t="shared" si="744"/>
        <v>9.9950997161034616E-3</v>
      </c>
      <c r="AE1238" s="81">
        <f t="shared" si="764"/>
        <v>1.0585807104893071E-2</v>
      </c>
      <c r="AF1238" s="19">
        <f t="shared" si="747"/>
        <v>1.7680545791006745E-2</v>
      </c>
      <c r="AG1238" s="93">
        <f t="shared" si="746"/>
        <v>-0.75995631698558097</v>
      </c>
      <c r="AH1238" s="91">
        <f t="shared" si="748"/>
        <v>5.9016430926747535E-4</v>
      </c>
      <c r="AI1238" s="96">
        <f t="shared" si="749"/>
        <v>1239.6940691555485</v>
      </c>
      <c r="AJ1238" s="5">
        <f t="shared" si="753"/>
        <v>2.0000000000000018E-2</v>
      </c>
      <c r="AK1238" s="5">
        <f t="shared" si="756"/>
        <v>2.0000000000000018E-2</v>
      </c>
      <c r="AL1238" s="5">
        <f t="shared" si="758"/>
        <v>0</v>
      </c>
      <c r="AM1238" s="95">
        <f t="shared" si="765"/>
        <v>4.2857142857142738E-3</v>
      </c>
      <c r="AN1238" s="95">
        <f t="shared" si="766"/>
        <v>-2.1428571428571291E-3</v>
      </c>
      <c r="AO1238" s="78">
        <f t="shared" si="767"/>
        <v>2.0000000000000071</v>
      </c>
      <c r="AP1238" s="8">
        <f t="shared" si="768"/>
        <v>66.666666666666742</v>
      </c>
      <c r="AQ1238" s="8">
        <f t="shared" si="762"/>
        <v>60.000000000000085</v>
      </c>
      <c r="AR1238" s="8">
        <f t="shared" si="751"/>
        <v>1</v>
      </c>
      <c r="AS1238" s="114">
        <f t="shared" si="757"/>
        <v>189500</v>
      </c>
      <c r="AT1238" s="103">
        <f t="shared" si="742"/>
        <v>0.32817573255301241</v>
      </c>
      <c r="AU1238" s="5">
        <f t="shared" si="754"/>
        <v>0.6</v>
      </c>
      <c r="AW1238" s="210">
        <f t="shared" si="755"/>
        <v>3.4482758620689689E-2</v>
      </c>
      <c r="AX1238" s="276">
        <f t="shared" si="760"/>
        <v>-7.9295880767803247E-3</v>
      </c>
      <c r="AY1238" s="19">
        <f t="shared" si="743"/>
        <v>2.5207415885702664E-2</v>
      </c>
    </row>
    <row r="1239" spans="1:51">
      <c r="A1239" s="4">
        <v>40127</v>
      </c>
      <c r="B1239" s="9">
        <f t="shared" si="750"/>
        <v>40127</v>
      </c>
      <c r="C1239" s="5">
        <v>0.6</v>
      </c>
      <c r="D1239" s="5">
        <v>0.61</v>
      </c>
      <c r="E1239" s="5">
        <v>0.6</v>
      </c>
      <c r="F1239" s="5">
        <v>0.6</v>
      </c>
      <c r="G1239" s="6">
        <v>378700</v>
      </c>
      <c r="H1239" s="112">
        <v>0.6</v>
      </c>
      <c r="I1239" s="19">
        <f t="shared" si="769"/>
        <v>0</v>
      </c>
      <c r="J1239" s="8">
        <f t="shared" si="770"/>
        <v>0.59837715508089906</v>
      </c>
      <c r="K1239" s="8">
        <f t="shared" si="771"/>
        <v>0.54762284491910107</v>
      </c>
      <c r="L1239" s="8">
        <f t="shared" si="772"/>
        <v>0.57300000000000006</v>
      </c>
      <c r="M1239" s="19">
        <f t="shared" si="773"/>
        <v>9.2681141104140372E-2</v>
      </c>
      <c r="N1239" s="19">
        <f t="shared" si="774"/>
        <v>7.9794220937815574E-2</v>
      </c>
      <c r="O1239" s="19">
        <f t="shared" si="775"/>
        <v>3.8900835125870092E-3</v>
      </c>
      <c r="P1239" s="19">
        <f t="shared" si="776"/>
        <v>-2.4022905047742155E-3</v>
      </c>
      <c r="Q1239" s="214"/>
      <c r="R1239" s="305"/>
      <c r="S1239" s="215"/>
      <c r="T1239" t="str">
        <f t="shared" si="777"/>
        <v>BrokeBandUpper</v>
      </c>
      <c r="U1239" t="str">
        <f t="shared" si="778"/>
        <v>BrokeBandUpper</v>
      </c>
      <c r="V1239" t="str">
        <f t="shared" si="779"/>
        <v>BrokeBandUpper</v>
      </c>
      <c r="W1239" t="str">
        <f t="shared" si="780"/>
        <v>BrokeBandUpper</v>
      </c>
      <c r="X1239" s="10"/>
      <c r="Y1239" s="219">
        <f t="shared" si="759"/>
        <v>2.6153846153846127E-3</v>
      </c>
      <c r="Z1239" s="78">
        <f t="shared" si="761"/>
        <v>0.57911339571494502</v>
      </c>
      <c r="AA1239" s="78">
        <f t="shared" si="745"/>
        <v>0.56788284077404549</v>
      </c>
      <c r="AB1239" s="74">
        <f t="shared" si="752"/>
        <v>1238</v>
      </c>
      <c r="AC1239" s="80">
        <f t="shared" si="763"/>
        <v>5.1579826880516697E-4</v>
      </c>
      <c r="AD1239" s="79">
        <f t="shared" si="744"/>
        <v>1.1230554940899529E-2</v>
      </c>
      <c r="AE1239" s="81">
        <f t="shared" si="764"/>
        <v>1.0714756672094362E-2</v>
      </c>
      <c r="AF1239" s="19">
        <f t="shared" si="747"/>
        <v>1.9776182928140359E-2</v>
      </c>
      <c r="AG1239" s="93">
        <f t="shared" si="746"/>
        <v>-1.8731874335651446</v>
      </c>
      <c r="AH1239" s="91">
        <f t="shared" si="748"/>
        <v>6.9235139560627757E-4</v>
      </c>
      <c r="AI1239" s="96">
        <f t="shared" si="749"/>
        <v>1238.6686052681093</v>
      </c>
      <c r="AJ1239" s="5">
        <f t="shared" si="753"/>
        <v>0</v>
      </c>
      <c r="AK1239" s="5">
        <f t="shared" si="756"/>
        <v>0</v>
      </c>
      <c r="AL1239" s="5">
        <f t="shared" si="758"/>
        <v>0</v>
      </c>
      <c r="AM1239" s="95">
        <f t="shared" si="765"/>
        <v>4.2857142857142738E-3</v>
      </c>
      <c r="AN1239" s="95">
        <f t="shared" si="766"/>
        <v>-1.4285714285714218E-3</v>
      </c>
      <c r="AO1239" s="78">
        <f t="shared" si="767"/>
        <v>3.0000000000000058</v>
      </c>
      <c r="AP1239" s="8">
        <f t="shared" si="768"/>
        <v>75.000000000000028</v>
      </c>
      <c r="AQ1239" s="8">
        <f t="shared" si="762"/>
        <v>60.000000000000043</v>
      </c>
      <c r="AR1239" s="8">
        <f t="shared" si="751"/>
        <v>-1</v>
      </c>
      <c r="AS1239" s="114">
        <f t="shared" si="757"/>
        <v>-378700</v>
      </c>
      <c r="AT1239" s="103">
        <f t="shared" si="742"/>
        <v>9.7102148343289674E-2</v>
      </c>
      <c r="AU1239" s="5">
        <f t="shared" si="754"/>
        <v>0.6</v>
      </c>
      <c r="AW1239" s="210">
        <f t="shared" si="755"/>
        <v>1.6666666666666684E-2</v>
      </c>
      <c r="AX1239" s="276">
        <f t="shared" si="760"/>
        <v>-7.2578840597077076E-3</v>
      </c>
      <c r="AY1239" s="19">
        <f t="shared" si="743"/>
        <v>8.4708563744883864E-2</v>
      </c>
    </row>
    <row r="1240" spans="1:51">
      <c r="A1240" s="4">
        <v>40128</v>
      </c>
      <c r="B1240" s="9">
        <f t="shared" si="750"/>
        <v>40128</v>
      </c>
      <c r="C1240" s="5">
        <v>0.6</v>
      </c>
      <c r="D1240" s="5">
        <v>0.6</v>
      </c>
      <c r="E1240" s="5">
        <v>0.57999999999999996</v>
      </c>
      <c r="F1240" s="5">
        <v>0.6</v>
      </c>
      <c r="G1240" s="6">
        <v>106700</v>
      </c>
      <c r="H1240" s="112">
        <v>0.6</v>
      </c>
      <c r="I1240" s="19">
        <f t="shared" si="769"/>
        <v>0</v>
      </c>
      <c r="J1240" s="8">
        <f t="shared" si="770"/>
        <v>0.60185677655436831</v>
      </c>
      <c r="K1240" s="8">
        <f t="shared" si="771"/>
        <v>0.54614322344563182</v>
      </c>
      <c r="L1240" s="8">
        <f t="shared" si="772"/>
        <v>0.57400000000000007</v>
      </c>
      <c r="M1240" s="19">
        <f t="shared" si="773"/>
        <v>0.10201271519444705</v>
      </c>
      <c r="N1240" s="19">
        <f t="shared" si="774"/>
        <v>0.1006847129754405</v>
      </c>
      <c r="O1240" s="19">
        <f t="shared" si="775"/>
        <v>5.8150974580552231E-3</v>
      </c>
      <c r="P1240" s="19">
        <f t="shared" si="776"/>
        <v>-2.7018987377851831E-3</v>
      </c>
      <c r="Q1240" s="214"/>
      <c r="R1240" s="305"/>
      <c r="S1240" s="215"/>
      <c r="T1240" t="str">
        <f t="shared" si="777"/>
        <v/>
      </c>
      <c r="U1240" t="str">
        <f t="shared" si="778"/>
        <v/>
      </c>
      <c r="V1240" t="str">
        <f t="shared" si="779"/>
        <v/>
      </c>
      <c r="W1240" t="str">
        <f t="shared" si="780"/>
        <v/>
      </c>
      <c r="X1240" s="10"/>
      <c r="Y1240" s="219">
        <f t="shared" si="759"/>
        <v>3.0109890109890104E-3</v>
      </c>
      <c r="Z1240" s="78">
        <f t="shared" si="761"/>
        <v>0.58232993277484346</v>
      </c>
      <c r="AA1240" s="78">
        <f t="shared" si="745"/>
        <v>0.57025951055676616</v>
      </c>
      <c r="AB1240" s="74">
        <f t="shared" si="752"/>
        <v>1239</v>
      </c>
      <c r="AC1240" s="80">
        <f t="shared" si="763"/>
        <v>1.0845324367863528E-3</v>
      </c>
      <c r="AD1240" s="79">
        <f t="shared" si="744"/>
        <v>1.2070422218077304E-2</v>
      </c>
      <c r="AE1240" s="81">
        <f t="shared" si="764"/>
        <v>1.0985889781290951E-2</v>
      </c>
      <c r="AF1240" s="19">
        <f t="shared" si="747"/>
        <v>2.1166542590920559E-2</v>
      </c>
      <c r="AG1240" s="93">
        <f t="shared" si="746"/>
        <v>1.1026290749262178</v>
      </c>
      <c r="AH1240" s="91">
        <f t="shared" si="748"/>
        <v>7.5715784807140049E-4</v>
      </c>
      <c r="AI1240" s="96">
        <f t="shared" si="749"/>
        <v>1238.2526711843673</v>
      </c>
      <c r="AJ1240" s="5">
        <f t="shared" si="753"/>
        <v>0</v>
      </c>
      <c r="AK1240" s="5">
        <f t="shared" si="756"/>
        <v>0</v>
      </c>
      <c r="AL1240" s="5">
        <f t="shared" si="758"/>
        <v>0</v>
      </c>
      <c r="AM1240" s="95">
        <f t="shared" si="765"/>
        <v>4.2857142857142738E-3</v>
      </c>
      <c r="AN1240" s="95">
        <f t="shared" si="766"/>
        <v>-1.4285714285714218E-3</v>
      </c>
      <c r="AO1240" s="78">
        <f t="shared" si="767"/>
        <v>3.0000000000000058</v>
      </c>
      <c r="AP1240" s="8">
        <f t="shared" si="768"/>
        <v>75.000000000000028</v>
      </c>
      <c r="AQ1240" s="8">
        <f t="shared" si="762"/>
        <v>60.000000000000043</v>
      </c>
      <c r="AR1240" s="8">
        <f t="shared" si="751"/>
        <v>1</v>
      </c>
      <c r="AS1240" s="114">
        <f t="shared" si="757"/>
        <v>106700</v>
      </c>
      <c r="AT1240" s="103">
        <f t="shared" ref="AT1240:AT1303" si="781">SUM(AS1221:AS1240)/SUM(G1221:G1240)</f>
        <v>2.0330931196908087E-2</v>
      </c>
      <c r="AU1240" s="5">
        <f t="shared" si="754"/>
        <v>0.6</v>
      </c>
      <c r="AW1240" s="210">
        <f t="shared" si="755"/>
        <v>3.4482758620689689E-2</v>
      </c>
      <c r="AX1240" s="276">
        <f t="shared" si="760"/>
        <v>-6.617938975205905E-3</v>
      </c>
      <c r="AY1240" s="19">
        <f t="shared" ref="AY1240:AY1303" si="782">IF((AX1240&gt;AX1239),ABS(AX1240-AX1239)/ABS(AX1239),-1*ABS(AX1240-AX1239)/ABS(AX1239))</f>
        <v>8.8172403862782925E-2</v>
      </c>
    </row>
    <row r="1241" spans="1:51">
      <c r="A1241" s="4">
        <v>40129</v>
      </c>
      <c r="B1241" s="9">
        <f t="shared" si="750"/>
        <v>40129</v>
      </c>
      <c r="C1241" s="5">
        <v>0.6</v>
      </c>
      <c r="D1241" s="5">
        <v>0.6</v>
      </c>
      <c r="E1241" s="5">
        <v>0.6</v>
      </c>
      <c r="F1241" s="5">
        <v>0.6</v>
      </c>
      <c r="G1241" s="6">
        <v>0</v>
      </c>
      <c r="H1241" s="112">
        <v>0.6</v>
      </c>
      <c r="I1241" s="19">
        <f t="shared" si="769"/>
        <v>0</v>
      </c>
      <c r="J1241" s="8">
        <f t="shared" si="770"/>
        <v>0.60380870177950563</v>
      </c>
      <c r="K1241" s="8">
        <f t="shared" si="771"/>
        <v>0.54519129822049439</v>
      </c>
      <c r="L1241" s="8">
        <f t="shared" si="772"/>
        <v>0.57450000000000001</v>
      </c>
      <c r="M1241" s="19">
        <f t="shared" si="773"/>
        <v>0.10751712976773212</v>
      </c>
      <c r="N1241" s="19">
        <f t="shared" si="774"/>
        <v>5.3958122404575488E-2</v>
      </c>
      <c r="O1241" s="19">
        <f t="shared" si="775"/>
        <v>3.2431722980874218E-3</v>
      </c>
      <c r="P1241" s="19">
        <f t="shared" si="776"/>
        <v>-1.7429955811439127E-3</v>
      </c>
      <c r="Q1241" s="214"/>
      <c r="R1241" s="305"/>
      <c r="S1241" s="215"/>
      <c r="T1241" t="str">
        <f t="shared" si="777"/>
        <v/>
      </c>
      <c r="U1241" t="str">
        <f t="shared" si="778"/>
        <v/>
      </c>
      <c r="V1241" t="str">
        <f t="shared" si="779"/>
        <v/>
      </c>
      <c r="W1241" t="str">
        <f t="shared" si="780"/>
        <v/>
      </c>
      <c r="X1241" s="10"/>
      <c r="Y1241" s="219">
        <f t="shared" si="759"/>
        <v>2.9010989010989025E-3</v>
      </c>
      <c r="Z1241" s="78">
        <f t="shared" si="761"/>
        <v>0.58505112312751761</v>
      </c>
      <c r="AA1241" s="78">
        <f t="shared" si="745"/>
        <v>0.57246030677556548</v>
      </c>
      <c r="AB1241" s="74">
        <f t="shared" si="752"/>
        <v>1240</v>
      </c>
      <c r="AC1241" s="80">
        <f t="shared" si="763"/>
        <v>1.2839412565289511E-3</v>
      </c>
      <c r="AD1241" s="79">
        <f t="shared" si="744"/>
        <v>1.2590816351952139E-2</v>
      </c>
      <c r="AE1241" s="81">
        <f t="shared" si="764"/>
        <v>1.1306875095423188E-2</v>
      </c>
      <c r="AF1241" s="19">
        <f t="shared" si="747"/>
        <v>2.1994217246032396E-2</v>
      </c>
      <c r="AG1241" s="93">
        <f t="shared" si="746"/>
        <v>0.18386616479031215</v>
      </c>
      <c r="AH1241" s="91">
        <f t="shared" si="748"/>
        <v>7.6106157194248355E-4</v>
      </c>
      <c r="AI1241" s="96">
        <f t="shared" si="749"/>
        <v>1238.2586129159304</v>
      </c>
      <c r="AJ1241" s="5">
        <f t="shared" si="753"/>
        <v>0</v>
      </c>
      <c r="AK1241" s="5">
        <f t="shared" si="756"/>
        <v>0</v>
      </c>
      <c r="AL1241" s="5">
        <f t="shared" si="758"/>
        <v>0</v>
      </c>
      <c r="AM1241" s="95">
        <f t="shared" si="765"/>
        <v>4.2857142857142738E-3</v>
      </c>
      <c r="AN1241" s="95">
        <f t="shared" si="766"/>
        <v>-7.1428571428570702E-4</v>
      </c>
      <c r="AO1241" s="78">
        <f t="shared" si="767"/>
        <v>6.0000000000000444</v>
      </c>
      <c r="AP1241" s="8">
        <f t="shared" si="768"/>
        <v>85.714285714285808</v>
      </c>
      <c r="AQ1241" s="8">
        <f t="shared" si="762"/>
        <v>60.000000000000178</v>
      </c>
      <c r="AR1241" s="8">
        <f t="shared" si="751"/>
        <v>0</v>
      </c>
      <c r="AS1241" s="114">
        <f t="shared" si="757"/>
        <v>0</v>
      </c>
      <c r="AT1241" s="103">
        <f t="shared" si="781"/>
        <v>-8.1174745634691431E-2</v>
      </c>
      <c r="AU1241" s="5">
        <f t="shared" si="754"/>
        <v>0.6</v>
      </c>
      <c r="AW1241" s="210">
        <f t="shared" si="755"/>
        <v>0</v>
      </c>
      <c r="AX1241" s="276">
        <f t="shared" si="760"/>
        <v>-5.8230486293995047E-3</v>
      </c>
      <c r="AY1241" s="19">
        <f t="shared" si="782"/>
        <v>0.12011146503230921</v>
      </c>
    </row>
    <row r="1242" spans="1:51">
      <c r="A1242" s="4">
        <v>40130</v>
      </c>
      <c r="B1242" s="9">
        <f t="shared" si="750"/>
        <v>40130</v>
      </c>
      <c r="C1242" s="5">
        <v>0.61</v>
      </c>
      <c r="D1242" s="5">
        <v>0.6</v>
      </c>
      <c r="E1242" s="5">
        <v>0.61</v>
      </c>
      <c r="F1242" s="5">
        <v>0.61</v>
      </c>
      <c r="G1242" s="6">
        <v>0</v>
      </c>
      <c r="H1242" s="112">
        <v>0.61</v>
      </c>
      <c r="I1242" s="19">
        <f t="shared" si="769"/>
        <v>1.6666666666666684E-2</v>
      </c>
      <c r="J1242" s="8">
        <f t="shared" si="770"/>
        <v>0.60910589071449361</v>
      </c>
      <c r="K1242" s="8">
        <f t="shared" si="771"/>
        <v>0.5428941092855063</v>
      </c>
      <c r="L1242" s="8">
        <f t="shared" si="772"/>
        <v>0.57599999999999996</v>
      </c>
      <c r="M1242" s="19">
        <f t="shared" si="773"/>
        <v>0.12196076600670343</v>
      </c>
      <c r="N1242" s="19">
        <f t="shared" si="774"/>
        <v>0.13433800056022435</v>
      </c>
      <c r="O1242" s="19">
        <f t="shared" si="775"/>
        <v>8.7729589179096866E-3</v>
      </c>
      <c r="P1242" s="19">
        <f t="shared" si="776"/>
        <v>-4.2135465890342019E-3</v>
      </c>
      <c r="Q1242" s="214"/>
      <c r="R1242" s="305"/>
      <c r="S1242" s="215"/>
      <c r="T1242" t="str">
        <f t="shared" si="777"/>
        <v>BrokeBandUpper</v>
      </c>
      <c r="U1242" t="str">
        <f t="shared" si="778"/>
        <v/>
      </c>
      <c r="V1242" t="str">
        <f t="shared" si="779"/>
        <v>BrokeBandUpper</v>
      </c>
      <c r="W1242" t="str">
        <f t="shared" si="780"/>
        <v>BrokeBandUpper</v>
      </c>
      <c r="X1242" s="10"/>
      <c r="Y1242" s="219">
        <f t="shared" si="759"/>
        <v>3.5164835164835178E-3</v>
      </c>
      <c r="Z1242" s="78">
        <f t="shared" si="761"/>
        <v>0.5888932501658799</v>
      </c>
      <c r="AA1242" s="78">
        <f t="shared" si="745"/>
        <v>0.57523824407417368</v>
      </c>
      <c r="AB1242" s="74">
        <f t="shared" si="752"/>
        <v>1241</v>
      </c>
      <c r="AC1242" s="80">
        <f t="shared" si="763"/>
        <v>1.8785047970264288E-3</v>
      </c>
      <c r="AD1242" s="79">
        <f t="shared" si="744"/>
        <v>1.3655006091706223E-2</v>
      </c>
      <c r="AE1242" s="81">
        <f t="shared" si="764"/>
        <v>1.1776501294679794E-2</v>
      </c>
      <c r="AF1242" s="19">
        <f t="shared" si="747"/>
        <v>2.3738001136700305E-2</v>
      </c>
      <c r="AG1242" s="93">
        <f t="shared" si="746"/>
        <v>0.46307690283653652</v>
      </c>
      <c r="AH1242" s="91">
        <f t="shared" si="748"/>
        <v>7.7127480160978925E-4</v>
      </c>
      <c r="AI1242" s="96">
        <f t="shared" si="749"/>
        <v>1238.2970366463101</v>
      </c>
      <c r="AJ1242" s="5">
        <f t="shared" si="753"/>
        <v>1.0000000000000009E-2</v>
      </c>
      <c r="AK1242" s="5">
        <f t="shared" si="756"/>
        <v>1.0000000000000009E-2</v>
      </c>
      <c r="AL1242" s="5">
        <f t="shared" si="758"/>
        <v>0</v>
      </c>
      <c r="AM1242" s="95">
        <f t="shared" si="765"/>
        <v>3.5714285714285665E-3</v>
      </c>
      <c r="AN1242" s="95">
        <f t="shared" si="766"/>
        <v>-7.1428571428570702E-4</v>
      </c>
      <c r="AO1242" s="78">
        <f t="shared" si="767"/>
        <v>5.0000000000000444</v>
      </c>
      <c r="AP1242" s="8">
        <f t="shared" si="768"/>
        <v>83.333333333333456</v>
      </c>
      <c r="AQ1242" s="8">
        <f t="shared" si="762"/>
        <v>55.555555555555777</v>
      </c>
      <c r="AR1242" s="8">
        <f t="shared" si="751"/>
        <v>-1</v>
      </c>
      <c r="AS1242" s="114">
        <f t="shared" si="757"/>
        <v>0</v>
      </c>
      <c r="AT1242" s="103">
        <f t="shared" si="781"/>
        <v>-3.3147879751273993E-2</v>
      </c>
      <c r="AU1242" s="5">
        <f t="shared" si="754"/>
        <v>0.61</v>
      </c>
      <c r="AW1242" s="210">
        <f t="shared" si="755"/>
        <v>-1.6393442622950834E-2</v>
      </c>
      <c r="AX1242" s="276">
        <f t="shared" si="760"/>
        <v>-4.376641769695393E-3</v>
      </c>
      <c r="AY1242" s="19">
        <f t="shared" si="782"/>
        <v>0.24839340210924371</v>
      </c>
    </row>
    <row r="1243" spans="1:51">
      <c r="A1243" s="4">
        <v>40135</v>
      </c>
      <c r="B1243" s="9">
        <f t="shared" si="750"/>
        <v>40135</v>
      </c>
      <c r="C1243" s="5">
        <v>0.6</v>
      </c>
      <c r="D1243" s="5">
        <v>0.62</v>
      </c>
      <c r="E1243" s="5">
        <v>0.57999999999999996</v>
      </c>
      <c r="F1243" s="5">
        <v>0.6</v>
      </c>
      <c r="G1243" s="6">
        <v>589100</v>
      </c>
      <c r="H1243" s="112">
        <v>0.6</v>
      </c>
      <c r="I1243" s="19">
        <f t="shared" si="769"/>
        <v>-1.6393442622950834E-2</v>
      </c>
      <c r="J1243" s="8">
        <f t="shared" si="770"/>
        <v>0.61206877203488708</v>
      </c>
      <c r="K1243" s="8">
        <f t="shared" si="771"/>
        <v>0.54293122796511273</v>
      </c>
      <c r="L1243" s="8">
        <f t="shared" si="772"/>
        <v>0.5774999999999999</v>
      </c>
      <c r="M1243" s="19">
        <f t="shared" si="773"/>
        <v>0.12734125522471684</v>
      </c>
      <c r="N1243" s="19">
        <f t="shared" si="774"/>
        <v>4.4116558088177986E-2</v>
      </c>
      <c r="O1243" s="19">
        <f t="shared" si="775"/>
        <v>4.864312372546491E-3</v>
      </c>
      <c r="P1243" s="19">
        <f t="shared" si="776"/>
        <v>6.8371859210777952E-5</v>
      </c>
      <c r="Q1243" s="214"/>
      <c r="R1243" s="305"/>
      <c r="S1243" s="215"/>
      <c r="T1243" t="str">
        <f t="shared" si="777"/>
        <v/>
      </c>
      <c r="U1243" t="str">
        <f t="shared" si="778"/>
        <v>BrokeBandUpper</v>
      </c>
      <c r="V1243" t="str">
        <f t="shared" si="779"/>
        <v/>
      </c>
      <c r="W1243" t="str">
        <f t="shared" si="780"/>
        <v/>
      </c>
      <c r="X1243" s="10"/>
      <c r="Y1243" s="219">
        <f t="shared" si="759"/>
        <v>3.6703296703296702E-3</v>
      </c>
      <c r="Z1243" s="78">
        <f t="shared" si="761"/>
        <v>0.59060368964033438</v>
      </c>
      <c r="AA1243" s="78">
        <f t="shared" si="745"/>
        <v>0.57707061401268478</v>
      </c>
      <c r="AB1243" s="74">
        <f t="shared" si="752"/>
        <v>1242</v>
      </c>
      <c r="AC1243" s="80">
        <f t="shared" si="763"/>
        <v>1.4052594663758484E-3</v>
      </c>
      <c r="AD1243" s="79">
        <f t="shared" ref="AD1243:AD1306" si="783">Z1243-AA1243</f>
        <v>1.3533075627649604E-2</v>
      </c>
      <c r="AE1243" s="81">
        <f t="shared" si="764"/>
        <v>1.2127816161273756E-2</v>
      </c>
      <c r="AF1243" s="19">
        <f t="shared" si="747"/>
        <v>2.3451333855915472E-2</v>
      </c>
      <c r="AG1243" s="93">
        <f t="shared" si="746"/>
        <v>-0.25192660215704643</v>
      </c>
      <c r="AH1243" s="91">
        <f t="shared" si="748"/>
        <v>7.5361039624099394E-4</v>
      </c>
      <c r="AI1243" s="96">
        <f t="shared" si="749"/>
        <v>1238.5530575026917</v>
      </c>
      <c r="AJ1243" s="5">
        <f t="shared" si="753"/>
        <v>-1.0000000000000009E-2</v>
      </c>
      <c r="AK1243" s="5">
        <f t="shared" si="756"/>
        <v>0</v>
      </c>
      <c r="AL1243" s="5">
        <f t="shared" si="758"/>
        <v>-1.0000000000000009E-2</v>
      </c>
      <c r="AM1243" s="95">
        <f t="shared" si="765"/>
        <v>3.5714285714285665E-3</v>
      </c>
      <c r="AN1243" s="95">
        <f t="shared" si="766"/>
        <v>-1.4285714285714218E-3</v>
      </c>
      <c r="AO1243" s="78">
        <f t="shared" si="767"/>
        <v>2.5000000000000084</v>
      </c>
      <c r="AP1243" s="8">
        <f t="shared" si="768"/>
        <v>71.428571428571502</v>
      </c>
      <c r="AQ1243" s="8">
        <f t="shared" si="762"/>
        <v>55.555555555555642</v>
      </c>
      <c r="AR1243" s="8">
        <f t="shared" si="751"/>
        <v>0</v>
      </c>
      <c r="AS1243" s="114">
        <f t="shared" si="757"/>
        <v>0</v>
      </c>
      <c r="AT1243" s="103">
        <f t="shared" si="781"/>
        <v>2.1176018447348195E-2</v>
      </c>
      <c r="AU1243" s="5">
        <f t="shared" si="754"/>
        <v>0.6</v>
      </c>
      <c r="AW1243" s="210">
        <f t="shared" si="755"/>
        <v>6.8965517241379379E-2</v>
      </c>
      <c r="AX1243" s="276">
        <f t="shared" si="760"/>
        <v>-2.5973709376928599E-3</v>
      </c>
      <c r="AY1243" s="19">
        <f t="shared" si="782"/>
        <v>0.40653791779864301</v>
      </c>
    </row>
    <row r="1244" spans="1:51">
      <c r="A1244" s="4">
        <v>40136</v>
      </c>
      <c r="B1244" s="9">
        <f t="shared" si="750"/>
        <v>40136</v>
      </c>
      <c r="C1244" s="5">
        <v>0.6</v>
      </c>
      <c r="D1244" s="5">
        <v>0.6</v>
      </c>
      <c r="E1244" s="5">
        <v>0.56999999999999995</v>
      </c>
      <c r="F1244" s="5">
        <v>0.57999999999999996</v>
      </c>
      <c r="G1244" s="6">
        <v>532200</v>
      </c>
      <c r="H1244" s="112">
        <v>0.57999999999999996</v>
      </c>
      <c r="I1244" s="19">
        <f t="shared" si="769"/>
        <v>-3.3333333333333368E-2</v>
      </c>
      <c r="J1244" s="8">
        <f t="shared" si="770"/>
        <v>0.61240930106817038</v>
      </c>
      <c r="K1244" s="8">
        <f t="shared" si="771"/>
        <v>0.54359069893182954</v>
      </c>
      <c r="L1244" s="8">
        <f t="shared" si="772"/>
        <v>0.57799999999999996</v>
      </c>
      <c r="M1244" s="19">
        <f t="shared" si="773"/>
        <v>0.1266000361514118</v>
      </c>
      <c r="N1244" s="19">
        <f t="shared" si="774"/>
        <v>-5.8207300689554833E-3</v>
      </c>
      <c r="O1244" s="19">
        <f t="shared" si="775"/>
        <v>5.5635746968624828E-4</v>
      </c>
      <c r="P1244" s="19">
        <f t="shared" si="776"/>
        <v>1.2146491723979244E-3</v>
      </c>
      <c r="Q1244" s="214"/>
      <c r="R1244" s="305"/>
      <c r="S1244" s="215"/>
      <c r="T1244" t="str">
        <f t="shared" si="777"/>
        <v/>
      </c>
      <c r="U1244" t="str">
        <f t="shared" si="778"/>
        <v/>
      </c>
      <c r="V1244" t="str">
        <f t="shared" si="779"/>
        <v/>
      </c>
      <c r="W1244" t="str">
        <f t="shared" si="780"/>
        <v/>
      </c>
      <c r="X1244" s="10"/>
      <c r="Y1244" s="219">
        <f t="shared" si="759"/>
        <v>3.1208791208791197E-3</v>
      </c>
      <c r="Z1244" s="78">
        <f t="shared" si="761"/>
        <v>0.58897072143572293</v>
      </c>
      <c r="AA1244" s="78">
        <f t="shared" si="745"/>
        <v>0.57728738857574613</v>
      </c>
      <c r="AB1244" s="74">
        <f t="shared" si="752"/>
        <v>1243</v>
      </c>
      <c r="AC1244" s="80">
        <f t="shared" si="763"/>
        <v>-3.5558664103756306E-4</v>
      </c>
      <c r="AD1244" s="79">
        <f t="shared" si="783"/>
        <v>1.1683332859976803E-2</v>
      </c>
      <c r="AE1244" s="81">
        <f t="shared" si="764"/>
        <v>1.2038919501014366E-2</v>
      </c>
      <c r="AF1244" s="19">
        <f t="shared" si="747"/>
        <v>2.0238330320711359E-2</v>
      </c>
      <c r="AG1244" s="93">
        <f t="shared" si="746"/>
        <v>-1.253039847477148</v>
      </c>
      <c r="AH1244" s="91">
        <f t="shared" si="748"/>
        <v>6.7267226984767125E-4</v>
      </c>
      <c r="AI1244" s="96">
        <f t="shared" si="749"/>
        <v>1239.0267511853256</v>
      </c>
      <c r="AJ1244" s="5">
        <f t="shared" si="753"/>
        <v>-2.0000000000000018E-2</v>
      </c>
      <c r="AK1244" s="5">
        <f t="shared" si="756"/>
        <v>0</v>
      </c>
      <c r="AL1244" s="5">
        <f t="shared" si="758"/>
        <v>-2.0000000000000018E-2</v>
      </c>
      <c r="AM1244" s="95">
        <f t="shared" si="765"/>
        <v>3.5714285714285665E-3</v>
      </c>
      <c r="AN1244" s="95">
        <f t="shared" si="766"/>
        <v>-2.8571428571428519E-3</v>
      </c>
      <c r="AO1244" s="78">
        <f t="shared" si="767"/>
        <v>1.2500000000000007</v>
      </c>
      <c r="AP1244" s="8">
        <f t="shared" si="768"/>
        <v>55.555555555555571</v>
      </c>
      <c r="AQ1244" s="8">
        <f t="shared" si="762"/>
        <v>48.387096774193559</v>
      </c>
      <c r="AR1244" s="8">
        <f t="shared" si="751"/>
        <v>-0.33333333333333331</v>
      </c>
      <c r="AS1244" s="114">
        <f t="shared" si="757"/>
        <v>-177400</v>
      </c>
      <c r="AT1244" s="103">
        <f t="shared" si="781"/>
        <v>-3.97529660328294E-2</v>
      </c>
      <c r="AU1244" s="5">
        <f t="shared" si="754"/>
        <v>0.57999999999999996</v>
      </c>
      <c r="AW1244" s="210">
        <f t="shared" si="755"/>
        <v>5.2631578947368474E-2</v>
      </c>
      <c r="AX1244" s="276">
        <f t="shared" si="760"/>
        <v>-7.278835009795787E-4</v>
      </c>
      <c r="AY1244" s="19">
        <f t="shared" si="782"/>
        <v>0.71976143629830236</v>
      </c>
    </row>
    <row r="1245" spans="1:51">
      <c r="A1245" s="4">
        <v>40137</v>
      </c>
      <c r="B1245" s="9">
        <f t="shared" si="750"/>
        <v>40137</v>
      </c>
      <c r="C1245" s="5">
        <v>0.57999999999999996</v>
      </c>
      <c r="D1245" s="5">
        <v>0.6</v>
      </c>
      <c r="E1245" s="5">
        <v>0.57999999999999996</v>
      </c>
      <c r="F1245" s="5">
        <v>0.57999999999999996</v>
      </c>
      <c r="G1245" s="6">
        <v>209700</v>
      </c>
      <c r="H1245" s="112">
        <v>0.57999999999999996</v>
      </c>
      <c r="I1245" s="19">
        <f t="shared" si="769"/>
        <v>0</v>
      </c>
      <c r="J1245" s="8">
        <f t="shared" si="770"/>
        <v>0.61240658617698007</v>
      </c>
      <c r="K1245" s="8">
        <f t="shared" si="771"/>
        <v>0.54559341382301985</v>
      </c>
      <c r="L1245" s="8">
        <f t="shared" si="772"/>
        <v>0.57899999999999996</v>
      </c>
      <c r="M1245" s="19">
        <f t="shared" si="773"/>
        <v>0.12245963873682894</v>
      </c>
      <c r="N1245" s="19">
        <f t="shared" si="774"/>
        <v>-3.2704551597686773E-2</v>
      </c>
      <c r="O1245" s="19">
        <f t="shared" si="775"/>
        <v>-4.4331318704135492E-6</v>
      </c>
      <c r="P1245" s="19">
        <f t="shared" si="776"/>
        <v>3.6842331833964303E-3</v>
      </c>
      <c r="Q1245" s="214"/>
      <c r="R1245" s="305"/>
      <c r="S1245" s="215"/>
      <c r="T1245" t="str">
        <f t="shared" si="777"/>
        <v/>
      </c>
      <c r="U1245" t="str">
        <f t="shared" si="778"/>
        <v/>
      </c>
      <c r="V1245" t="str">
        <f t="shared" si="779"/>
        <v/>
      </c>
      <c r="W1245" t="str">
        <f t="shared" si="780"/>
        <v/>
      </c>
      <c r="X1245" s="10"/>
      <c r="Y1245" s="219">
        <f t="shared" si="759"/>
        <v>2.5274725274725247E-3</v>
      </c>
      <c r="Z1245" s="78">
        <f t="shared" si="761"/>
        <v>0.58758923033462163</v>
      </c>
      <c r="AA1245" s="78">
        <f t="shared" si="745"/>
        <v>0.57748812182114095</v>
      </c>
      <c r="AB1245" s="74">
        <f t="shared" si="752"/>
        <v>1244</v>
      </c>
      <c r="AC1245" s="80">
        <f t="shared" si="763"/>
        <v>-1.5502487900269542E-3</v>
      </c>
      <c r="AD1245" s="79">
        <f t="shared" si="783"/>
        <v>1.0101108513480672E-2</v>
      </c>
      <c r="AE1245" s="81">
        <f t="shared" si="764"/>
        <v>1.1651357303507626E-2</v>
      </c>
      <c r="AF1245" s="19">
        <f t="shared" si="747"/>
        <v>1.7491456762134368E-2</v>
      </c>
      <c r="AG1245" s="93">
        <f t="shared" si="746"/>
        <v>3.3596935630188387</v>
      </c>
      <c r="AH1245" s="91">
        <f t="shared" si="748"/>
        <v>5.5197729913569976E-4</v>
      </c>
      <c r="AI1245" s="96">
        <f t="shared" si="749"/>
        <v>1239.5369533425669</v>
      </c>
      <c r="AJ1245" s="5">
        <f t="shared" si="753"/>
        <v>0</v>
      </c>
      <c r="AK1245" s="5">
        <f t="shared" si="756"/>
        <v>0</v>
      </c>
      <c r="AL1245" s="5">
        <f t="shared" si="758"/>
        <v>0</v>
      </c>
      <c r="AM1245" s="95">
        <f t="shared" si="765"/>
        <v>3.5714285714285665E-3</v>
      </c>
      <c r="AN1245" s="95">
        <f t="shared" si="766"/>
        <v>-2.8571428571428519E-3</v>
      </c>
      <c r="AO1245" s="78">
        <f t="shared" si="767"/>
        <v>1.2500000000000007</v>
      </c>
      <c r="AP1245" s="8">
        <f t="shared" si="768"/>
        <v>55.555555555555571</v>
      </c>
      <c r="AQ1245" s="8">
        <f t="shared" si="762"/>
        <v>48.387096774193559</v>
      </c>
      <c r="AR1245" s="8">
        <f t="shared" si="751"/>
        <v>-1</v>
      </c>
      <c r="AS1245" s="114">
        <f t="shared" si="757"/>
        <v>-209700</v>
      </c>
      <c r="AT1245" s="103">
        <f t="shared" si="781"/>
        <v>-8.5641771642576262E-2</v>
      </c>
      <c r="AU1245" s="5">
        <f t="shared" si="754"/>
        <v>0.57999999999999996</v>
      </c>
      <c r="AW1245" s="210">
        <f t="shared" si="755"/>
        <v>3.4482758620689689E-2</v>
      </c>
      <c r="AX1245" s="276">
        <f t="shared" si="760"/>
        <v>1.0798039866337557E-3</v>
      </c>
      <c r="AY1245" s="19">
        <f t="shared" si="782"/>
        <v>2.4834846306868692</v>
      </c>
    </row>
    <row r="1246" spans="1:51">
      <c r="A1246" s="4">
        <v>40140</v>
      </c>
      <c r="B1246" s="9">
        <f t="shared" si="750"/>
        <v>40140</v>
      </c>
      <c r="C1246" s="5">
        <v>0.57999999999999996</v>
      </c>
      <c r="D1246" s="5">
        <v>0.6</v>
      </c>
      <c r="E1246" s="5">
        <v>0.56999999999999995</v>
      </c>
      <c r="F1246" s="5">
        <v>0.6</v>
      </c>
      <c r="G1246" s="6">
        <v>262400</v>
      </c>
      <c r="H1246" s="112">
        <v>0.6</v>
      </c>
      <c r="I1246" s="19">
        <f t="shared" si="769"/>
        <v>3.4482758620689689E-2</v>
      </c>
      <c r="J1246" s="8">
        <f t="shared" si="770"/>
        <v>0.61440658617697996</v>
      </c>
      <c r="K1246" s="8">
        <f t="shared" si="771"/>
        <v>0.54759341382301974</v>
      </c>
      <c r="L1246" s="8">
        <f t="shared" si="772"/>
        <v>0.58099999999999985</v>
      </c>
      <c r="M1246" s="19">
        <f t="shared" si="773"/>
        <v>0.12201237390257219</v>
      </c>
      <c r="N1246" s="19">
        <f t="shared" si="774"/>
        <v>-3.652344877628957E-3</v>
      </c>
      <c r="O1246" s="19">
        <f t="shared" si="775"/>
        <v>3.2658041979677674E-3</v>
      </c>
      <c r="P1246" s="19">
        <f t="shared" si="776"/>
        <v>3.6657334002361194E-3</v>
      </c>
      <c r="Q1246" s="214"/>
      <c r="R1246" s="305"/>
      <c r="S1246" s="215"/>
      <c r="T1246" t="str">
        <f t="shared" si="777"/>
        <v/>
      </c>
      <c r="U1246" t="str">
        <f t="shared" si="778"/>
        <v/>
      </c>
      <c r="V1246" t="str">
        <f t="shared" si="779"/>
        <v/>
      </c>
      <c r="W1246" t="str">
        <f t="shared" si="780"/>
        <v/>
      </c>
      <c r="X1246" s="10"/>
      <c r="Y1246" s="219">
        <f t="shared" si="759"/>
        <v>2.4615384615384577E-3</v>
      </c>
      <c r="Z1246" s="78">
        <f t="shared" si="761"/>
        <v>0.58950048886308992</v>
      </c>
      <c r="AA1246" s="78">
        <f t="shared" si="745"/>
        <v>0.57915400080637647</v>
      </c>
      <c r="AB1246" s="74">
        <f t="shared" si="752"/>
        <v>1245</v>
      </c>
      <c r="AC1246" s="80">
        <f t="shared" si="763"/>
        <v>-1.0438953974353377E-3</v>
      </c>
      <c r="AD1246" s="79">
        <f t="shared" si="783"/>
        <v>1.0346488056713454E-2</v>
      </c>
      <c r="AE1246" s="81">
        <f t="shared" si="764"/>
        <v>1.1390383454148792E-2</v>
      </c>
      <c r="AF1246" s="19">
        <f t="shared" si="747"/>
        <v>1.786483049811911E-2</v>
      </c>
      <c r="AG1246" s="93">
        <f t="shared" si="746"/>
        <v>-0.32662718129443763</v>
      </c>
      <c r="AH1246" s="91">
        <f t="shared" si="748"/>
        <v>4.4519517586850716E-4</v>
      </c>
      <c r="AI1246" s="96">
        <f t="shared" si="749"/>
        <v>1240.0657793350833</v>
      </c>
      <c r="AJ1246" s="5">
        <f t="shared" si="753"/>
        <v>2.0000000000000018E-2</v>
      </c>
      <c r="AK1246" s="5">
        <f t="shared" si="756"/>
        <v>2.0000000000000018E-2</v>
      </c>
      <c r="AL1246" s="5">
        <f t="shared" si="758"/>
        <v>0</v>
      </c>
      <c r="AM1246" s="95">
        <f t="shared" si="765"/>
        <v>4.9999999999999966E-3</v>
      </c>
      <c r="AN1246" s="95">
        <f t="shared" si="766"/>
        <v>-2.8571428571428519E-3</v>
      </c>
      <c r="AO1246" s="78">
        <f t="shared" si="767"/>
        <v>1.750000000000002</v>
      </c>
      <c r="AP1246" s="8">
        <f t="shared" si="768"/>
        <v>63.636363636363662</v>
      </c>
      <c r="AQ1246" s="8">
        <f t="shared" si="762"/>
        <v>51.219512195121979</v>
      </c>
      <c r="AR1246" s="8">
        <f t="shared" si="751"/>
        <v>1</v>
      </c>
      <c r="AS1246" s="114">
        <f t="shared" si="757"/>
        <v>262400</v>
      </c>
      <c r="AT1246" s="103">
        <f t="shared" si="781"/>
        <v>-4.2003231017769573E-3</v>
      </c>
      <c r="AU1246" s="5">
        <f t="shared" si="754"/>
        <v>0.6</v>
      </c>
      <c r="AW1246" s="210">
        <f t="shared" si="755"/>
        <v>5.2631578947368474E-2</v>
      </c>
      <c r="AX1246" s="276">
        <f t="shared" si="760"/>
        <v>2.9109374960869976E-3</v>
      </c>
      <c r="AY1246" s="19">
        <f t="shared" si="782"/>
        <v>1.6958017678391104</v>
      </c>
    </row>
    <row r="1247" spans="1:51">
      <c r="A1247" s="4">
        <v>40141</v>
      </c>
      <c r="B1247" s="9">
        <f t="shared" si="750"/>
        <v>40141</v>
      </c>
      <c r="C1247" s="5">
        <v>0.57999999999999996</v>
      </c>
      <c r="D1247" s="5">
        <v>0.6</v>
      </c>
      <c r="E1247" s="5">
        <v>0.56999999999999995</v>
      </c>
      <c r="F1247" s="5">
        <v>0.6</v>
      </c>
      <c r="G1247" s="6">
        <v>495400</v>
      </c>
      <c r="H1247" s="112">
        <v>0.6</v>
      </c>
      <c r="I1247" s="19">
        <f t="shared" si="769"/>
        <v>0</v>
      </c>
      <c r="J1247" s="8">
        <f t="shared" si="770"/>
        <v>0.61466087290176563</v>
      </c>
      <c r="K1247" s="8">
        <f t="shared" si="771"/>
        <v>0.55233912709823418</v>
      </c>
      <c r="L1247" s="8">
        <f t="shared" si="772"/>
        <v>0.58349999999999991</v>
      </c>
      <c r="M1247" s="19">
        <f t="shared" si="773"/>
        <v>0.11283239362553334</v>
      </c>
      <c r="N1247" s="19">
        <f t="shared" si="774"/>
        <v>-7.5238108918109725E-2</v>
      </c>
      <c r="O1247" s="19">
        <f t="shared" si="775"/>
        <v>4.1387369619182602E-4</v>
      </c>
      <c r="P1247" s="19">
        <f t="shared" si="776"/>
        <v>8.6664907857132208E-3</v>
      </c>
      <c r="Q1247" s="214"/>
      <c r="R1247" s="305"/>
      <c r="S1247" s="215"/>
      <c r="T1247" t="str">
        <f t="shared" si="777"/>
        <v/>
      </c>
      <c r="U1247" t="str">
        <f t="shared" si="778"/>
        <v/>
      </c>
      <c r="V1247" t="str">
        <f t="shared" si="779"/>
        <v/>
      </c>
      <c r="W1247" t="str">
        <f t="shared" si="780"/>
        <v/>
      </c>
      <c r="X1247" s="10"/>
      <c r="Y1247" s="219">
        <f t="shared" si="759"/>
        <v>1.9340659340659327E-3</v>
      </c>
      <c r="Z1247" s="78">
        <f t="shared" si="761"/>
        <v>0.59111741357817404</v>
      </c>
      <c r="AA1247" s="78">
        <f t="shared" ref="AA1247:AA1310" si="784">AA1246+(0.074*(F1247-AA1246))</f>
        <v>0.58069660474670459</v>
      </c>
      <c r="AB1247" s="74">
        <f t="shared" si="752"/>
        <v>1246</v>
      </c>
      <c r="AC1247" s="80">
        <f t="shared" si="763"/>
        <v>-7.7565969814347158E-4</v>
      </c>
      <c r="AD1247" s="79">
        <f t="shared" si="783"/>
        <v>1.0420808831469452E-2</v>
      </c>
      <c r="AE1247" s="81">
        <f t="shared" si="764"/>
        <v>1.1196468529612924E-2</v>
      </c>
      <c r="AF1247" s="19">
        <f t="shared" si="747"/>
        <v>1.7945358637002758E-2</v>
      </c>
      <c r="AG1247" s="93">
        <f t="shared" si="746"/>
        <v>-0.25695649195395698</v>
      </c>
      <c r="AH1247" s="91">
        <f t="shared" si="748"/>
        <v>3.2217871571452839E-4</v>
      </c>
      <c r="AI1247" s="96">
        <f t="shared" si="749"/>
        <v>1240.5834689965939</v>
      </c>
      <c r="AJ1247" s="5">
        <f t="shared" si="753"/>
        <v>0</v>
      </c>
      <c r="AK1247" s="5">
        <f t="shared" si="756"/>
        <v>0</v>
      </c>
      <c r="AL1247" s="5">
        <f t="shared" si="758"/>
        <v>0</v>
      </c>
      <c r="AM1247" s="95">
        <f t="shared" si="765"/>
        <v>4.9999999999999966E-3</v>
      </c>
      <c r="AN1247" s="95">
        <f t="shared" si="766"/>
        <v>-2.1428571428571447E-3</v>
      </c>
      <c r="AO1247" s="78">
        <f t="shared" si="767"/>
        <v>2.3333333333333299</v>
      </c>
      <c r="AP1247" s="8">
        <f t="shared" si="768"/>
        <v>69.999999999999972</v>
      </c>
      <c r="AQ1247" s="8">
        <f t="shared" si="762"/>
        <v>48.275862068965473</v>
      </c>
      <c r="AR1247" s="8">
        <f t="shared" si="751"/>
        <v>1</v>
      </c>
      <c r="AS1247" s="114">
        <f t="shared" si="757"/>
        <v>495400</v>
      </c>
      <c r="AT1247" s="103">
        <f t="shared" si="781"/>
        <v>0.12870863318975906</v>
      </c>
      <c r="AU1247" s="5">
        <f t="shared" si="754"/>
        <v>0.6</v>
      </c>
      <c r="AW1247" s="210">
        <f t="shared" si="755"/>
        <v>5.2631578947368474E-2</v>
      </c>
      <c r="AX1247" s="276">
        <f t="shared" si="760"/>
        <v>3.7387391888956899E-3</v>
      </c>
      <c r="AY1247" s="19">
        <f t="shared" si="782"/>
        <v>0.28437631997301815</v>
      </c>
    </row>
    <row r="1248" spans="1:51">
      <c r="A1248" s="4">
        <v>40142</v>
      </c>
      <c r="B1248" s="9">
        <f t="shared" si="750"/>
        <v>40142</v>
      </c>
      <c r="C1248" s="5">
        <v>0.6</v>
      </c>
      <c r="D1248" s="5">
        <v>0.6</v>
      </c>
      <c r="E1248" s="5">
        <v>0.57999999999999996</v>
      </c>
      <c r="F1248" s="5">
        <v>0.59</v>
      </c>
      <c r="G1248" s="6">
        <v>208100</v>
      </c>
      <c r="H1248" s="112">
        <v>0.59</v>
      </c>
      <c r="I1248" s="19">
        <f t="shared" si="769"/>
        <v>-1.6666666666666684E-2</v>
      </c>
      <c r="J1248" s="8">
        <f t="shared" si="770"/>
        <v>0.61514310689208906</v>
      </c>
      <c r="K1248" s="8">
        <f t="shared" si="771"/>
        <v>0.55385689310791075</v>
      </c>
      <c r="L1248" s="8">
        <f t="shared" si="772"/>
        <v>0.58449999999999991</v>
      </c>
      <c r="M1248" s="19">
        <f t="shared" si="773"/>
        <v>0.11065351816834318</v>
      </c>
      <c r="N1248" s="19">
        <f t="shared" si="774"/>
        <v>-1.9310726176929124E-2</v>
      </c>
      <c r="O1248" s="19">
        <f t="shared" si="775"/>
        <v>7.8455293249242333E-4</v>
      </c>
      <c r="P1248" s="19">
        <f t="shared" si="776"/>
        <v>2.7478879101871636E-3</v>
      </c>
      <c r="Q1248" s="214"/>
      <c r="R1248" s="305"/>
      <c r="S1248" s="215"/>
      <c r="T1248" t="str">
        <f t="shared" si="777"/>
        <v/>
      </c>
      <c r="U1248" t="str">
        <f t="shared" si="778"/>
        <v/>
      </c>
      <c r="V1248" t="str">
        <f t="shared" si="779"/>
        <v/>
      </c>
      <c r="W1248" t="str">
        <f t="shared" si="780"/>
        <v/>
      </c>
      <c r="X1248" s="10"/>
      <c r="Y1248" s="219">
        <f t="shared" si="759"/>
        <v>9.4505494505494594E-4</v>
      </c>
      <c r="Z1248" s="78">
        <f t="shared" si="761"/>
        <v>0.59094533188713527</v>
      </c>
      <c r="AA1248" s="78">
        <f t="shared" si="784"/>
        <v>0.58138505599544843</v>
      </c>
      <c r="AB1248" s="74">
        <f t="shared" si="752"/>
        <v>1247</v>
      </c>
      <c r="AC1248" s="80">
        <f t="shared" si="763"/>
        <v>-1.308954110340866E-3</v>
      </c>
      <c r="AD1248" s="79">
        <f t="shared" si="783"/>
        <v>9.5602758916868424E-3</v>
      </c>
      <c r="AE1248" s="81">
        <f t="shared" si="764"/>
        <v>1.0869230002027708E-2</v>
      </c>
      <c r="AF1248" s="19">
        <f t="shared" si="747"/>
        <v>1.6443965652535947E-2</v>
      </c>
      <c r="AG1248" s="93">
        <f t="shared" si="746"/>
        <v>0.6875365749617075</v>
      </c>
      <c r="AH1248" s="91">
        <f t="shared" si="748"/>
        <v>1.6516584056039426E-4</v>
      </c>
      <c r="AI1248" s="96">
        <f t="shared" si="749"/>
        <v>1241.0689432897861</v>
      </c>
      <c r="AJ1248" s="5">
        <f t="shared" si="753"/>
        <v>-1.0000000000000009E-2</v>
      </c>
      <c r="AK1248" s="5">
        <f t="shared" si="756"/>
        <v>0</v>
      </c>
      <c r="AL1248" s="5">
        <f t="shared" si="758"/>
        <v>-1.0000000000000009E-2</v>
      </c>
      <c r="AM1248" s="95">
        <f t="shared" si="765"/>
        <v>4.9999999999999966E-3</v>
      </c>
      <c r="AN1248" s="95">
        <f t="shared" si="766"/>
        <v>-2.8571428571428597E-3</v>
      </c>
      <c r="AO1248" s="78">
        <f t="shared" si="767"/>
        <v>1.7499999999999973</v>
      </c>
      <c r="AP1248" s="8">
        <f t="shared" si="768"/>
        <v>63.636363636363598</v>
      </c>
      <c r="AQ1248" s="8">
        <f t="shared" si="762"/>
        <v>51.219512195121908</v>
      </c>
      <c r="AR1248" s="8">
        <f t="shared" si="751"/>
        <v>0</v>
      </c>
      <c r="AS1248" s="114">
        <f t="shared" si="757"/>
        <v>0</v>
      </c>
      <c r="AT1248" s="103">
        <f t="shared" si="781"/>
        <v>7.1545325437444823E-2</v>
      </c>
      <c r="AU1248" s="5">
        <f t="shared" si="754"/>
        <v>0.59</v>
      </c>
      <c r="AW1248" s="210">
        <f t="shared" si="755"/>
        <v>3.4482758620689689E-2</v>
      </c>
      <c r="AX1248" s="276">
        <f t="shared" si="760"/>
        <v>3.7458866193914382E-3</v>
      </c>
      <c r="AY1248" s="19">
        <f t="shared" si="782"/>
        <v>1.9117221433837006E-3</v>
      </c>
    </row>
    <row r="1249" spans="1:51">
      <c r="A1249" s="4">
        <v>40143</v>
      </c>
      <c r="B1249" s="9">
        <f t="shared" si="750"/>
        <v>40143</v>
      </c>
      <c r="C1249" s="5">
        <v>0.6</v>
      </c>
      <c r="D1249" s="5">
        <v>0.6</v>
      </c>
      <c r="E1249" s="5">
        <v>0.57999999999999996</v>
      </c>
      <c r="F1249" s="5">
        <v>0.57999999999999996</v>
      </c>
      <c r="G1249" s="6">
        <v>281500</v>
      </c>
      <c r="H1249" s="112">
        <v>0.57999999999999996</v>
      </c>
      <c r="I1249" s="19">
        <f t="shared" si="769"/>
        <v>-1.6949152542372899E-2</v>
      </c>
      <c r="J1249" s="8">
        <f t="shared" si="770"/>
        <v>0.61499999999999988</v>
      </c>
      <c r="K1249" s="8">
        <f t="shared" si="771"/>
        <v>0.55499999999999983</v>
      </c>
      <c r="L1249" s="8">
        <f t="shared" si="772"/>
        <v>0.58499999999999985</v>
      </c>
      <c r="M1249" s="19">
        <f t="shared" si="773"/>
        <v>0.10810810810810824</v>
      </c>
      <c r="N1249" s="19">
        <f t="shared" si="774"/>
        <v>-2.300342639230386E-2</v>
      </c>
      <c r="O1249" s="19">
        <f t="shared" si="775"/>
        <v>-2.3263999951524881E-4</v>
      </c>
      <c r="P1249" s="19">
        <f t="shared" si="776"/>
        <v>2.0639029798377121E-3</v>
      </c>
      <c r="Q1249" s="214"/>
      <c r="R1249" s="305"/>
      <c r="S1249" s="215"/>
      <c r="T1249" t="str">
        <f t="shared" si="777"/>
        <v/>
      </c>
      <c r="U1249" t="str">
        <f t="shared" si="778"/>
        <v/>
      </c>
      <c r="V1249" t="str">
        <f t="shared" si="779"/>
        <v/>
      </c>
      <c r="W1249" t="str">
        <f t="shared" si="780"/>
        <v/>
      </c>
      <c r="X1249" s="10"/>
      <c r="Y1249" s="219">
        <f t="shared" si="759"/>
        <v>-1.3186813186813199E-4</v>
      </c>
      <c r="Z1249" s="78">
        <f t="shared" si="761"/>
        <v>0.58925975077651649</v>
      </c>
      <c r="AA1249" s="78">
        <f t="shared" si="784"/>
        <v>0.58128256185178528</v>
      </c>
      <c r="AB1249" s="74">
        <f t="shared" si="752"/>
        <v>1248</v>
      </c>
      <c r="AC1249" s="80">
        <f t="shared" si="763"/>
        <v>-2.3136328618372035E-3</v>
      </c>
      <c r="AD1249" s="79">
        <f t="shared" si="783"/>
        <v>7.9771889247312044E-3</v>
      </c>
      <c r="AE1249" s="81">
        <f t="shared" si="764"/>
        <v>1.0290821786568408E-2</v>
      </c>
      <c r="AF1249" s="19">
        <f t="shared" si="747"/>
        <v>1.372342720779093E-2</v>
      </c>
      <c r="AG1249" s="93">
        <f t="shared" si="746"/>
        <v>0.76754314269635338</v>
      </c>
      <c r="AH1249" s="91">
        <f t="shared" si="748"/>
        <v>-1.0922600282106227E-5</v>
      </c>
      <c r="AI1249" s="96">
        <f t="shared" si="749"/>
        <v>1241.4597186639558</v>
      </c>
      <c r="AJ1249" s="5">
        <f t="shared" si="753"/>
        <v>-1.0000000000000009E-2</v>
      </c>
      <c r="AK1249" s="5">
        <f t="shared" si="756"/>
        <v>0</v>
      </c>
      <c r="AL1249" s="5">
        <f t="shared" si="758"/>
        <v>-1.0000000000000009E-2</v>
      </c>
      <c r="AM1249" s="95">
        <f t="shared" si="765"/>
        <v>4.2857142857142894E-3</v>
      </c>
      <c r="AN1249" s="95">
        <f t="shared" si="766"/>
        <v>-3.5714285714285748E-3</v>
      </c>
      <c r="AO1249" s="78">
        <f t="shared" si="767"/>
        <v>1.2</v>
      </c>
      <c r="AP1249" s="8">
        <f t="shared" si="768"/>
        <v>54.545454545454547</v>
      </c>
      <c r="AQ1249" s="8">
        <f t="shared" si="762"/>
        <v>54.545454545454547</v>
      </c>
      <c r="AR1249" s="8">
        <f t="shared" si="751"/>
        <v>-1</v>
      </c>
      <c r="AS1249" s="114">
        <f t="shared" si="757"/>
        <v>-281500</v>
      </c>
      <c r="AT1249" s="103">
        <f t="shared" si="781"/>
        <v>2.3233796473990008E-2</v>
      </c>
      <c r="AU1249" s="5">
        <f t="shared" si="754"/>
        <v>0.57999999999999996</v>
      </c>
      <c r="AW1249" s="210">
        <f t="shared" si="755"/>
        <v>3.4482758620689689E-2</v>
      </c>
      <c r="AX1249" s="276">
        <f t="shared" si="760"/>
        <v>3.2342623446907611E-3</v>
      </c>
      <c r="AY1249" s="19">
        <f t="shared" si="782"/>
        <v>-0.13658295797105474</v>
      </c>
    </row>
    <row r="1250" spans="1:51">
      <c r="A1250" s="4">
        <v>40144</v>
      </c>
      <c r="B1250" s="9">
        <f t="shared" si="750"/>
        <v>40144</v>
      </c>
      <c r="C1250" s="5">
        <v>0.57999999999999996</v>
      </c>
      <c r="D1250" s="5">
        <v>0.57999999999999996</v>
      </c>
      <c r="E1250" s="5">
        <v>0.56999999999999995</v>
      </c>
      <c r="F1250" s="5">
        <v>0.56999999999999995</v>
      </c>
      <c r="G1250" s="6">
        <v>595200</v>
      </c>
      <c r="H1250" s="112">
        <v>0.56999999999999995</v>
      </c>
      <c r="I1250" s="19">
        <f t="shared" si="769"/>
        <v>-1.7241379310344845E-2</v>
      </c>
      <c r="J1250" s="8">
        <f t="shared" si="770"/>
        <v>0.61499999999999988</v>
      </c>
      <c r="K1250" s="8">
        <f t="shared" si="771"/>
        <v>0.55499999999999983</v>
      </c>
      <c r="L1250" s="8">
        <f t="shared" si="772"/>
        <v>0.58499999999999985</v>
      </c>
      <c r="M1250" s="19">
        <f t="shared" si="773"/>
        <v>0.10810810810810824</v>
      </c>
      <c r="N1250" s="19">
        <f t="shared" si="774"/>
        <v>0</v>
      </c>
      <c r="O1250" s="19">
        <f t="shared" si="775"/>
        <v>0</v>
      </c>
      <c r="P1250" s="19">
        <f t="shared" si="776"/>
        <v>0</v>
      </c>
      <c r="Q1250" s="214"/>
      <c r="R1250" s="305"/>
      <c r="S1250" s="215"/>
      <c r="T1250" t="str">
        <f t="shared" si="777"/>
        <v/>
      </c>
      <c r="U1250" t="str">
        <f t="shared" si="778"/>
        <v/>
      </c>
      <c r="V1250" t="str">
        <f t="shared" si="779"/>
        <v/>
      </c>
      <c r="W1250" t="str">
        <f t="shared" si="780"/>
        <v/>
      </c>
      <c r="X1250" s="10"/>
      <c r="Y1250" s="219">
        <f t="shared" si="759"/>
        <v>-1.2087912087912099E-3</v>
      </c>
      <c r="Z1250" s="78">
        <f t="shared" si="761"/>
        <v>0.586293749156933</v>
      </c>
      <c r="AA1250" s="78">
        <f t="shared" si="784"/>
        <v>0.58044765227475315</v>
      </c>
      <c r="AB1250" s="74">
        <f t="shared" si="752"/>
        <v>1249</v>
      </c>
      <c r="AC1250" s="80">
        <f t="shared" si="763"/>
        <v>-3.5557799235108444E-3</v>
      </c>
      <c r="AD1250" s="79">
        <f t="shared" si="783"/>
        <v>5.846096882179852E-3</v>
      </c>
      <c r="AE1250" s="81">
        <f t="shared" si="764"/>
        <v>9.4018768056906964E-3</v>
      </c>
      <c r="AF1250" s="19">
        <f t="shared" si="747"/>
        <v>1.0071703898308852E-2</v>
      </c>
      <c r="AG1250" s="93">
        <f t="shared" si="746"/>
        <v>0.53688166439997742</v>
      </c>
      <c r="AH1250" s="91">
        <f t="shared" si="748"/>
        <v>-1.8970746859492291E-4</v>
      </c>
      <c r="AI1250" s="96">
        <f t="shared" si="749"/>
        <v>1241.8061466422744</v>
      </c>
      <c r="AJ1250" s="5">
        <f t="shared" si="753"/>
        <v>-1.0000000000000009E-2</v>
      </c>
      <c r="AK1250" s="5">
        <f t="shared" si="756"/>
        <v>0</v>
      </c>
      <c r="AL1250" s="5">
        <f t="shared" si="758"/>
        <v>-1.0000000000000009E-2</v>
      </c>
      <c r="AM1250" s="95">
        <f t="shared" si="765"/>
        <v>3.5714285714285748E-3</v>
      </c>
      <c r="AN1250" s="95">
        <f t="shared" si="766"/>
        <v>-4.2857142857142894E-3</v>
      </c>
      <c r="AO1250" s="78">
        <f t="shared" si="767"/>
        <v>0.83333333333333337</v>
      </c>
      <c r="AP1250" s="8">
        <f t="shared" si="768"/>
        <v>45.45454545454546</v>
      </c>
      <c r="AQ1250" s="8">
        <f t="shared" si="762"/>
        <v>58.139534883720927</v>
      </c>
      <c r="AR1250" s="8">
        <f t="shared" si="751"/>
        <v>-1</v>
      </c>
      <c r="AS1250" s="114">
        <f t="shared" si="757"/>
        <v>-595200</v>
      </c>
      <c r="AT1250" s="103">
        <f t="shared" si="781"/>
        <v>-0.10243979081094419</v>
      </c>
      <c r="AU1250" s="5">
        <f t="shared" si="754"/>
        <v>0.56999999999999995</v>
      </c>
      <c r="AW1250" s="210">
        <f t="shared" si="755"/>
        <v>1.7543859649122823E-2</v>
      </c>
      <c r="AX1250" s="276">
        <f t="shared" si="760"/>
        <v>2.1836614461866318E-3</v>
      </c>
      <c r="AY1250" s="19">
        <f t="shared" si="782"/>
        <v>-0.32483478040325164</v>
      </c>
    </row>
    <row r="1251" spans="1:51">
      <c r="A1251" s="4">
        <v>40147</v>
      </c>
      <c r="B1251" s="9">
        <f t="shared" si="750"/>
        <v>40147</v>
      </c>
      <c r="C1251" s="5">
        <v>0.56999999999999995</v>
      </c>
      <c r="D1251" s="5">
        <v>0.56999999999999995</v>
      </c>
      <c r="E1251" s="5">
        <v>0.56000000000000005</v>
      </c>
      <c r="F1251" s="5">
        <v>0.56000000000000005</v>
      </c>
      <c r="G1251" s="6">
        <v>325300</v>
      </c>
      <c r="H1251" s="112">
        <v>0.56000000000000005</v>
      </c>
      <c r="I1251" s="19">
        <f t="shared" si="769"/>
        <v>-1.7543859649122629E-2</v>
      </c>
      <c r="J1251" s="8">
        <f t="shared" si="770"/>
        <v>0.61578897569432389</v>
      </c>
      <c r="K1251" s="8">
        <f t="shared" si="771"/>
        <v>0.55321102430567592</v>
      </c>
      <c r="L1251" s="8">
        <f t="shared" si="772"/>
        <v>0.58449999999999991</v>
      </c>
      <c r="M1251" s="19">
        <f t="shared" si="773"/>
        <v>0.11311768681252928</v>
      </c>
      <c r="N1251" s="19">
        <f t="shared" si="774"/>
        <v>4.6338603015894528E-2</v>
      </c>
      <c r="O1251" s="19">
        <f t="shared" si="775"/>
        <v>1.2828873078439226E-3</v>
      </c>
      <c r="P1251" s="19">
        <f t="shared" si="776"/>
        <v>-3.2233796294124373E-3</v>
      </c>
      <c r="Q1251" s="214"/>
      <c r="R1251" s="305"/>
      <c r="S1251" s="215"/>
      <c r="T1251" t="str">
        <f t="shared" si="777"/>
        <v/>
      </c>
      <c r="U1251" t="str">
        <f t="shared" si="778"/>
        <v/>
      </c>
      <c r="V1251" t="str">
        <f t="shared" si="779"/>
        <v/>
      </c>
      <c r="W1251" t="str">
        <f t="shared" si="780"/>
        <v/>
      </c>
      <c r="X1251" s="10"/>
      <c r="Y1251" s="219">
        <f t="shared" si="759"/>
        <v>-2.5274725274725264E-3</v>
      </c>
      <c r="Z1251" s="78">
        <f t="shared" si="761"/>
        <v>0.58224451178676528</v>
      </c>
      <c r="AA1251" s="78">
        <f t="shared" si="784"/>
        <v>0.57893452600642137</v>
      </c>
      <c r="AB1251" s="74">
        <f t="shared" si="752"/>
        <v>1250</v>
      </c>
      <c r="AC1251" s="80">
        <f t="shared" si="763"/>
        <v>-4.8735128202774241E-3</v>
      </c>
      <c r="AD1251" s="79">
        <f t="shared" si="783"/>
        <v>3.3099857803439159E-3</v>
      </c>
      <c r="AE1251" s="81">
        <f t="shared" si="764"/>
        <v>8.18349860062134E-3</v>
      </c>
      <c r="AF1251" s="19">
        <f t="shared" si="747"/>
        <v>5.7173749908762611E-3</v>
      </c>
      <c r="AG1251" s="93">
        <f t="shared" ref="AG1251:AG1314" si="785">IF(A1252&gt;A1251,(AC1251-AC1250)/AC1250, (AC1251-AC1252)/AC1252)</f>
        <v>0.37058899175781929</v>
      </c>
      <c r="AH1251" s="91">
        <f t="shared" si="748"/>
        <v>-3.7584733010283711E-4</v>
      </c>
      <c r="AI1251" s="96">
        <f t="shared" si="749"/>
        <v>1242.2336579183891</v>
      </c>
      <c r="AJ1251" s="5">
        <f t="shared" si="753"/>
        <v>-9.9999999999998979E-3</v>
      </c>
      <c r="AK1251" s="5">
        <f t="shared" si="756"/>
        <v>0</v>
      </c>
      <c r="AL1251" s="5">
        <f t="shared" si="758"/>
        <v>-9.9999999999998979E-3</v>
      </c>
      <c r="AM1251" s="95">
        <f t="shared" si="765"/>
        <v>3.5714285714285748E-3</v>
      </c>
      <c r="AN1251" s="95">
        <f t="shared" si="766"/>
        <v>-4.9999999999999966E-3</v>
      </c>
      <c r="AO1251" s="78">
        <f t="shared" si="767"/>
        <v>0.71428571428571541</v>
      </c>
      <c r="AP1251" s="8">
        <f t="shared" si="768"/>
        <v>41.6666666666667</v>
      </c>
      <c r="AQ1251" s="8">
        <f t="shared" si="762"/>
        <v>58.823529411764738</v>
      </c>
      <c r="AR1251" s="8">
        <f t="shared" si="751"/>
        <v>-1</v>
      </c>
      <c r="AS1251" s="114">
        <f t="shared" si="757"/>
        <v>-325300</v>
      </c>
      <c r="AT1251" s="103">
        <f t="shared" si="781"/>
        <v>-0.14529677047042974</v>
      </c>
      <c r="AU1251" s="5">
        <f t="shared" si="754"/>
        <v>0.56000000000000005</v>
      </c>
      <c r="AW1251" s="210">
        <f t="shared" si="755"/>
        <v>1.7857142857142672E-2</v>
      </c>
      <c r="AX1251" s="276">
        <f t="shared" si="760"/>
        <v>1.1768175502796618E-3</v>
      </c>
      <c r="AY1251" s="19">
        <f t="shared" si="782"/>
        <v>-0.46108058447670086</v>
      </c>
    </row>
    <row r="1252" spans="1:51">
      <c r="A1252" s="4">
        <v>40148</v>
      </c>
      <c r="B1252" s="9">
        <f t="shared" si="750"/>
        <v>40148</v>
      </c>
      <c r="C1252" s="5">
        <v>0.56999999999999995</v>
      </c>
      <c r="D1252" s="5">
        <v>0.56999999999999995</v>
      </c>
      <c r="E1252" s="5">
        <v>0.56000000000000005</v>
      </c>
      <c r="F1252" s="5">
        <v>0.56999999999999995</v>
      </c>
      <c r="G1252" s="6">
        <v>126200</v>
      </c>
      <c r="H1252" s="112">
        <v>0.56999999999999995</v>
      </c>
      <c r="I1252" s="19">
        <f t="shared" si="769"/>
        <v>1.7857142857142672E-2</v>
      </c>
      <c r="J1252" s="8">
        <f t="shared" si="770"/>
        <v>0.615788975694324</v>
      </c>
      <c r="K1252" s="8">
        <f t="shared" si="771"/>
        <v>0.55321102430567604</v>
      </c>
      <c r="L1252" s="8">
        <f t="shared" si="772"/>
        <v>0.58450000000000002</v>
      </c>
      <c r="M1252" s="19">
        <f t="shared" si="773"/>
        <v>0.11311768681252925</v>
      </c>
      <c r="N1252" s="19">
        <f t="shared" si="774"/>
        <v>-2.4536901697458172E-16</v>
      </c>
      <c r="O1252" s="19">
        <f t="shared" si="775"/>
        <v>1.802927737336221E-16</v>
      </c>
      <c r="P1252" s="19">
        <f t="shared" si="776"/>
        <v>2.0068707524738416E-16</v>
      </c>
      <c r="Q1252" s="214"/>
      <c r="R1252" s="305"/>
      <c r="S1252" s="215"/>
      <c r="T1252" t="str">
        <f t="shared" si="777"/>
        <v/>
      </c>
      <c r="U1252" t="str">
        <f t="shared" si="778"/>
        <v/>
      </c>
      <c r="V1252" t="str">
        <f t="shared" si="779"/>
        <v/>
      </c>
      <c r="W1252" t="str">
        <f t="shared" si="780"/>
        <v/>
      </c>
      <c r="X1252" s="10"/>
      <c r="Y1252" s="219">
        <f t="shared" si="759"/>
        <v>-2.8131868131868127E-3</v>
      </c>
      <c r="Z1252" s="78">
        <f t="shared" si="761"/>
        <v>0.58035885697160339</v>
      </c>
      <c r="AA1252" s="78">
        <f t="shared" si="784"/>
        <v>0.57827337108194621</v>
      </c>
      <c r="AB1252" s="74">
        <f t="shared" si="752"/>
        <v>1251</v>
      </c>
      <c r="AC1252" s="80">
        <f t="shared" si="763"/>
        <v>-4.8784101687713282E-3</v>
      </c>
      <c r="AD1252" s="79">
        <f t="shared" si="783"/>
        <v>2.0854858896571793E-3</v>
      </c>
      <c r="AE1252" s="81">
        <f t="shared" si="764"/>
        <v>6.9638960584285075E-3</v>
      </c>
      <c r="AF1252" s="19">
        <f t="shared" ref="AF1252:AF1315" si="786">AD1252/AA1252</f>
        <v>3.606401390669688E-3</v>
      </c>
      <c r="AG1252" s="93">
        <f t="shared" si="785"/>
        <v>1.0048908609673723E-3</v>
      </c>
      <c r="AH1252" s="91">
        <f t="shared" ref="AH1252:AH1315" si="787">SLOPE(AC1239:AC1252,AB1239:AB1252)</f>
        <v>-4.8986944046353683E-4</v>
      </c>
      <c r="AI1252" s="96">
        <f t="shared" ref="AI1252:AI1315" si="788">INTERCEPT(AB1239:AB1252,AC1239:AC1252)</f>
        <v>1242.7279976642587</v>
      </c>
      <c r="AJ1252" s="5">
        <f t="shared" si="753"/>
        <v>9.9999999999998979E-3</v>
      </c>
      <c r="AK1252" s="5">
        <f t="shared" si="756"/>
        <v>9.9999999999998979E-3</v>
      </c>
      <c r="AL1252" s="5">
        <f t="shared" si="758"/>
        <v>0</v>
      </c>
      <c r="AM1252" s="95">
        <f t="shared" si="765"/>
        <v>2.8571428571428519E-3</v>
      </c>
      <c r="AN1252" s="95">
        <f t="shared" si="766"/>
        <v>-4.9999999999999966E-3</v>
      </c>
      <c r="AO1252" s="78">
        <f t="shared" si="767"/>
        <v>0.57142857142857073</v>
      </c>
      <c r="AP1252" s="8">
        <f t="shared" si="768"/>
        <v>36.363636363636338</v>
      </c>
      <c r="AQ1252" s="8">
        <f t="shared" si="762"/>
        <v>53.3333333333333</v>
      </c>
      <c r="AR1252" s="8">
        <f t="shared" si="751"/>
        <v>1</v>
      </c>
      <c r="AS1252" s="114">
        <f t="shared" si="757"/>
        <v>126200</v>
      </c>
      <c r="AT1252" s="103">
        <f t="shared" si="781"/>
        <v>-0.12893711155588322</v>
      </c>
      <c r="AU1252" s="5">
        <f t="shared" si="754"/>
        <v>0.56999999999999995</v>
      </c>
      <c r="AW1252" s="210">
        <f t="shared" si="755"/>
        <v>1.7857142857142672E-2</v>
      </c>
      <c r="AX1252" s="276">
        <f t="shared" si="760"/>
        <v>3.7580462436795234E-4</v>
      </c>
      <c r="AY1252" s="19">
        <f t="shared" si="782"/>
        <v>-0.68066024824438998</v>
      </c>
    </row>
    <row r="1253" spans="1:51">
      <c r="A1253" s="4">
        <v>40149</v>
      </c>
      <c r="B1253" s="9">
        <f t="shared" si="750"/>
        <v>40149</v>
      </c>
      <c r="C1253" s="5">
        <v>0.56999999999999995</v>
      </c>
      <c r="D1253" s="5">
        <v>0.57999999999999996</v>
      </c>
      <c r="E1253" s="5">
        <v>0.56000000000000005</v>
      </c>
      <c r="F1253" s="5">
        <v>0.56999999999999995</v>
      </c>
      <c r="G1253" s="6">
        <v>216000</v>
      </c>
      <c r="H1253" s="112">
        <v>0.56999999999999995</v>
      </c>
      <c r="I1253" s="19">
        <f t="shared" si="769"/>
        <v>0</v>
      </c>
      <c r="J1253" s="8">
        <f t="shared" si="770"/>
        <v>0.6150000000000001</v>
      </c>
      <c r="K1253" s="8">
        <f t="shared" si="771"/>
        <v>0.55500000000000005</v>
      </c>
      <c r="L1253" s="8">
        <f t="shared" si="772"/>
        <v>0.58500000000000008</v>
      </c>
      <c r="M1253" s="19">
        <f t="shared" si="773"/>
        <v>0.1081081081081082</v>
      </c>
      <c r="N1253" s="19">
        <f t="shared" si="774"/>
        <v>-4.4286431641087753E-2</v>
      </c>
      <c r="O1253" s="19">
        <f t="shared" si="775"/>
        <v>-1.2812436166696603E-3</v>
      </c>
      <c r="P1253" s="19">
        <f t="shared" si="776"/>
        <v>3.2338034054352413E-3</v>
      </c>
      <c r="Q1253" s="214"/>
      <c r="R1253" s="305"/>
      <c r="S1253" s="215"/>
      <c r="T1253" t="str">
        <f t="shared" si="777"/>
        <v/>
      </c>
      <c r="U1253" t="str">
        <f t="shared" si="778"/>
        <v/>
      </c>
      <c r="V1253" t="str">
        <f t="shared" si="779"/>
        <v/>
      </c>
      <c r="W1253" t="str">
        <f t="shared" si="780"/>
        <v/>
      </c>
      <c r="X1253" s="10"/>
      <c r="Y1253" s="219">
        <f t="shared" si="759"/>
        <v>-2.9670329670329672E-3</v>
      </c>
      <c r="Z1253" s="78">
        <f t="shared" si="761"/>
        <v>0.57876359299797642</v>
      </c>
      <c r="AA1253" s="78">
        <f t="shared" si="784"/>
        <v>0.5776611416218822</v>
      </c>
      <c r="AB1253" s="74">
        <f t="shared" si="752"/>
        <v>1252</v>
      </c>
      <c r="AC1253" s="80">
        <f t="shared" si="763"/>
        <v>-4.6891557458674333E-3</v>
      </c>
      <c r="AD1253" s="79">
        <f t="shared" si="783"/>
        <v>1.1024513760942156E-3</v>
      </c>
      <c r="AE1253" s="81">
        <f t="shared" si="764"/>
        <v>5.7916071219616489E-3</v>
      </c>
      <c r="AF1253" s="19">
        <f t="shared" si="786"/>
        <v>1.9084741843616057E-3</v>
      </c>
      <c r="AG1253" s="93">
        <f t="shared" si="785"/>
        <v>-3.8794282636459884E-2</v>
      </c>
      <c r="AH1253" s="91">
        <f t="shared" si="787"/>
        <v>-5.4315902791954264E-4</v>
      </c>
      <c r="AI1253" s="96">
        <f t="shared" si="788"/>
        <v>1243.1542591113257</v>
      </c>
      <c r="AJ1253" s="5">
        <f t="shared" si="753"/>
        <v>0</v>
      </c>
      <c r="AK1253" s="5">
        <f t="shared" si="756"/>
        <v>0</v>
      </c>
      <c r="AL1253" s="5">
        <f t="shared" si="758"/>
        <v>0</v>
      </c>
      <c r="AM1253" s="95">
        <f t="shared" si="765"/>
        <v>2.8571428571428519E-3</v>
      </c>
      <c r="AN1253" s="95">
        <f t="shared" si="766"/>
        <v>-4.9999999999999966E-3</v>
      </c>
      <c r="AO1253" s="78">
        <f t="shared" si="767"/>
        <v>0.57142857142857073</v>
      </c>
      <c r="AP1253" s="8">
        <f t="shared" si="768"/>
        <v>36.363636363636338</v>
      </c>
      <c r="AQ1253" s="8">
        <f t="shared" si="762"/>
        <v>53.3333333333333</v>
      </c>
      <c r="AR1253" s="8">
        <f t="shared" si="751"/>
        <v>-5.5511151231258087E-15</v>
      </c>
      <c r="AS1253" s="114">
        <f t="shared" si="757"/>
        <v>-1.1990408665951746E-9</v>
      </c>
      <c r="AT1253" s="103">
        <f t="shared" si="781"/>
        <v>-0.11817904063550279</v>
      </c>
      <c r="AU1253" s="5">
        <f t="shared" si="754"/>
        <v>0.56999999999999995</v>
      </c>
      <c r="AW1253" s="210">
        <f t="shared" si="755"/>
        <v>3.5714285714285546E-2</v>
      </c>
      <c r="AX1253" s="276">
        <f t="shared" si="760"/>
        <v>-4.624867898735784E-4</v>
      </c>
      <c r="AY1253" s="19">
        <f t="shared" si="782"/>
        <v>-2.2306575275687801</v>
      </c>
    </row>
    <row r="1254" spans="1:51">
      <c r="A1254" s="4">
        <v>40150</v>
      </c>
      <c r="B1254" s="9">
        <f t="shared" si="750"/>
        <v>40150</v>
      </c>
      <c r="C1254" s="5">
        <v>0.57999999999999996</v>
      </c>
      <c r="D1254" s="5">
        <v>0.57999999999999996</v>
      </c>
      <c r="E1254" s="5">
        <v>0.56000000000000005</v>
      </c>
      <c r="F1254" s="5">
        <v>0.56999999999999995</v>
      </c>
      <c r="G1254" s="6">
        <v>212600</v>
      </c>
      <c r="H1254" s="112">
        <v>0.56999999999999995</v>
      </c>
      <c r="I1254" s="19">
        <f t="shared" si="769"/>
        <v>0</v>
      </c>
      <c r="J1254" s="8">
        <f t="shared" si="770"/>
        <v>0.6141181760425084</v>
      </c>
      <c r="K1254" s="8">
        <f t="shared" si="771"/>
        <v>0.55688182395749164</v>
      </c>
      <c r="L1254" s="8">
        <f t="shared" si="772"/>
        <v>0.58550000000000002</v>
      </c>
      <c r="M1254" s="19">
        <f t="shared" si="773"/>
        <v>0.10278006862975972</v>
      </c>
      <c r="N1254" s="19">
        <f t="shared" si="774"/>
        <v>-4.9284365174723385E-2</v>
      </c>
      <c r="O1254" s="19">
        <f t="shared" si="775"/>
        <v>-1.4338600934824402E-3</v>
      </c>
      <c r="P1254" s="19">
        <f t="shared" si="776"/>
        <v>3.3906737972821451E-3</v>
      </c>
      <c r="Q1254" s="214"/>
      <c r="R1254" s="305"/>
      <c r="S1254" s="215"/>
      <c r="T1254" t="str">
        <f t="shared" si="777"/>
        <v/>
      </c>
      <c r="U1254" t="str">
        <f t="shared" si="778"/>
        <v/>
      </c>
      <c r="V1254" t="str">
        <f t="shared" si="779"/>
        <v/>
      </c>
      <c r="W1254" t="str">
        <f t="shared" si="780"/>
        <v/>
      </c>
      <c r="X1254" s="10"/>
      <c r="Y1254" s="219">
        <f t="shared" si="759"/>
        <v>-2.9890109890109897E-3</v>
      </c>
      <c r="Z1254" s="78">
        <f t="shared" si="761"/>
        <v>0.57741399967628804</v>
      </c>
      <c r="AA1254" s="78">
        <f t="shared" si="784"/>
        <v>0.57709421714186293</v>
      </c>
      <c r="AB1254" s="74">
        <f t="shared" si="752"/>
        <v>1253</v>
      </c>
      <c r="AC1254" s="80">
        <f t="shared" si="763"/>
        <v>-4.3774596700292346E-3</v>
      </c>
      <c r="AD1254" s="79">
        <f t="shared" si="783"/>
        <v>3.1978253442510596E-4</v>
      </c>
      <c r="AE1254" s="81">
        <f t="shared" si="764"/>
        <v>4.6972422044543405E-3</v>
      </c>
      <c r="AF1254" s="19">
        <f t="shared" si="786"/>
        <v>5.5412534890554295E-4</v>
      </c>
      <c r="AG1254" s="93">
        <f t="shared" si="785"/>
        <v>-6.6471683332953363E-2</v>
      </c>
      <c r="AH1254" s="91">
        <f t="shared" si="787"/>
        <v>-5.4591461639761523E-4</v>
      </c>
      <c r="AI1254" s="96">
        <f t="shared" si="788"/>
        <v>1243.5081873446977</v>
      </c>
      <c r="AJ1254" s="5">
        <f t="shared" si="753"/>
        <v>0</v>
      </c>
      <c r="AK1254" s="5">
        <f t="shared" si="756"/>
        <v>0</v>
      </c>
      <c r="AL1254" s="5">
        <f t="shared" si="758"/>
        <v>0</v>
      </c>
      <c r="AM1254" s="95">
        <f t="shared" si="765"/>
        <v>2.8571428571428519E-3</v>
      </c>
      <c r="AN1254" s="95">
        <f t="shared" si="766"/>
        <v>-4.9999999999999966E-3</v>
      </c>
      <c r="AO1254" s="78">
        <f t="shared" si="767"/>
        <v>0.57142857142857073</v>
      </c>
      <c r="AP1254" s="8">
        <f t="shared" si="768"/>
        <v>36.363636363636338</v>
      </c>
      <c r="AQ1254" s="8">
        <f t="shared" si="762"/>
        <v>53.3333333333333</v>
      </c>
      <c r="AR1254" s="8">
        <f t="shared" si="751"/>
        <v>-5.5511151231258087E-15</v>
      </c>
      <c r="AS1254" s="114">
        <f t="shared" si="757"/>
        <v>-1.180167075176547E-9</v>
      </c>
      <c r="AT1254" s="103">
        <f t="shared" si="781"/>
        <v>-0.11550866016324957</v>
      </c>
      <c r="AU1254" s="5">
        <f t="shared" si="754"/>
        <v>0.56999999999999995</v>
      </c>
      <c r="AW1254" s="210">
        <f t="shared" si="755"/>
        <v>3.5714285714285546E-2</v>
      </c>
      <c r="AX1254" s="276">
        <f t="shared" si="760"/>
        <v>-1.213184436800528E-3</v>
      </c>
      <c r="AY1254" s="19">
        <f t="shared" si="782"/>
        <v>-1.6231764092811258</v>
      </c>
    </row>
    <row r="1255" spans="1:51">
      <c r="A1255" s="4">
        <v>40151</v>
      </c>
      <c r="B1255" s="9">
        <f t="shared" si="750"/>
        <v>40151</v>
      </c>
      <c r="C1255" s="5">
        <v>0.56999999999999995</v>
      </c>
      <c r="D1255" s="5">
        <v>0.57999999999999996</v>
      </c>
      <c r="E1255" s="5">
        <v>0.56000000000000005</v>
      </c>
      <c r="F1255" s="5">
        <v>0.56999999999999995</v>
      </c>
      <c r="G1255" s="6">
        <v>385200</v>
      </c>
      <c r="H1255" s="112">
        <v>0.56999999999999995</v>
      </c>
      <c r="I1255" s="19">
        <f t="shared" si="769"/>
        <v>0</v>
      </c>
      <c r="J1255" s="8">
        <f t="shared" si="770"/>
        <v>0.6141181760425084</v>
      </c>
      <c r="K1255" s="8">
        <f t="shared" si="771"/>
        <v>0.55688182395749164</v>
      </c>
      <c r="L1255" s="8">
        <f t="shared" si="772"/>
        <v>0.58550000000000002</v>
      </c>
      <c r="M1255" s="19">
        <f t="shared" si="773"/>
        <v>0.10278006862975972</v>
      </c>
      <c r="N1255" s="19">
        <f t="shared" si="774"/>
        <v>0</v>
      </c>
      <c r="O1255" s="19">
        <f t="shared" si="775"/>
        <v>0</v>
      </c>
      <c r="P1255" s="19">
        <f t="shared" si="776"/>
        <v>0</v>
      </c>
      <c r="Q1255" s="214"/>
      <c r="R1255" s="305"/>
      <c r="S1255" s="215"/>
      <c r="T1255" t="str">
        <f t="shared" si="777"/>
        <v/>
      </c>
      <c r="U1255" t="str">
        <f t="shared" si="778"/>
        <v/>
      </c>
      <c r="V1255" t="str">
        <f t="shared" si="779"/>
        <v/>
      </c>
      <c r="W1255" t="str">
        <f t="shared" si="780"/>
        <v/>
      </c>
      <c r="X1255" s="10"/>
      <c r="Y1255" s="219">
        <f t="shared" si="759"/>
        <v>-2.87912087912088E-3</v>
      </c>
      <c r="Z1255" s="78">
        <f t="shared" si="761"/>
        <v>0.57627224372613972</v>
      </c>
      <c r="AA1255" s="78">
        <f t="shared" si="784"/>
        <v>0.57656924507336504</v>
      </c>
      <c r="AB1255" s="74">
        <f t="shared" si="752"/>
        <v>1254</v>
      </c>
      <c r="AC1255" s="80">
        <f t="shared" si="763"/>
        <v>-3.995394841343731E-3</v>
      </c>
      <c r="AD1255" s="79">
        <f t="shared" si="783"/>
        <v>-2.9700134722532301E-4</v>
      </c>
      <c r="AE1255" s="81">
        <f t="shared" si="764"/>
        <v>3.698393494118408E-3</v>
      </c>
      <c r="AF1255" s="19">
        <f t="shared" si="786"/>
        <v>-5.1511826161926364E-4</v>
      </c>
      <c r="AG1255" s="93">
        <f t="shared" si="785"/>
        <v>-8.7280033966127199E-2</v>
      </c>
      <c r="AH1255" s="91">
        <f t="shared" si="787"/>
        <v>-5.071713932653986E-4</v>
      </c>
      <c r="AI1255" s="96">
        <f t="shared" si="788"/>
        <v>1243.8081319109679</v>
      </c>
      <c r="AJ1255" s="5">
        <f t="shared" si="753"/>
        <v>0</v>
      </c>
      <c r="AK1255" s="5">
        <f t="shared" si="756"/>
        <v>0</v>
      </c>
      <c r="AL1255" s="5">
        <f t="shared" si="758"/>
        <v>0</v>
      </c>
      <c r="AM1255" s="95">
        <f t="shared" si="765"/>
        <v>2.8571428571428519E-3</v>
      </c>
      <c r="AN1255" s="95">
        <f t="shared" si="766"/>
        <v>-4.9999999999999966E-3</v>
      </c>
      <c r="AO1255" s="78">
        <f t="shared" si="767"/>
        <v>0.57142857142857073</v>
      </c>
      <c r="AP1255" s="8">
        <f t="shared" si="768"/>
        <v>36.363636363636338</v>
      </c>
      <c r="AQ1255" s="8">
        <f t="shared" si="762"/>
        <v>53.3333333333333</v>
      </c>
      <c r="AR1255" s="8">
        <f t="shared" si="751"/>
        <v>-5.5511151231258087E-15</v>
      </c>
      <c r="AS1255" s="114">
        <f t="shared" si="757"/>
        <v>-2.1382895454280614E-9</v>
      </c>
      <c r="AT1255" s="103">
        <f t="shared" si="781"/>
        <v>-0.11054652003783259</v>
      </c>
      <c r="AU1255" s="5">
        <f t="shared" si="754"/>
        <v>0.56999999999999995</v>
      </c>
      <c r="AW1255" s="210">
        <f t="shared" si="755"/>
        <v>3.5714285714285546E-2</v>
      </c>
      <c r="AX1255" s="276">
        <f t="shared" si="760"/>
        <v>-1.7857908491590148E-3</v>
      </c>
      <c r="AY1255" s="19">
        <f t="shared" si="782"/>
        <v>-0.47198628253803987</v>
      </c>
    </row>
    <row r="1256" spans="1:51">
      <c r="A1256" s="4">
        <v>40154</v>
      </c>
      <c r="B1256" s="9">
        <f t="shared" si="750"/>
        <v>40154</v>
      </c>
      <c r="C1256" s="5">
        <v>0.56999999999999995</v>
      </c>
      <c r="D1256" s="5">
        <v>0.56999999999999995</v>
      </c>
      <c r="E1256" s="5">
        <v>0.56000000000000005</v>
      </c>
      <c r="F1256" s="5">
        <v>0.56000000000000005</v>
      </c>
      <c r="G1256" s="6">
        <v>103600</v>
      </c>
      <c r="H1256" s="112">
        <v>0.56000000000000005</v>
      </c>
      <c r="I1256" s="19">
        <f t="shared" si="769"/>
        <v>-1.7543859649122629E-2</v>
      </c>
      <c r="J1256" s="8">
        <f t="shared" si="770"/>
        <v>0.61514310689208918</v>
      </c>
      <c r="K1256" s="8">
        <f t="shared" si="771"/>
        <v>0.55385689310791086</v>
      </c>
      <c r="L1256" s="8">
        <f t="shared" si="772"/>
        <v>0.58450000000000002</v>
      </c>
      <c r="M1256" s="19">
        <f t="shared" si="773"/>
        <v>0.11065351816834317</v>
      </c>
      <c r="N1256" s="19">
        <f t="shared" si="774"/>
        <v>7.6604828577665568E-2</v>
      </c>
      <c r="O1256" s="19">
        <f t="shared" si="775"/>
        <v>1.6689472638403554E-3</v>
      </c>
      <c r="P1256" s="19">
        <f t="shared" si="776"/>
        <v>-5.4319080268844929E-3</v>
      </c>
      <c r="Q1256" s="214"/>
      <c r="R1256" s="305"/>
      <c r="S1256" s="215"/>
      <c r="T1256" t="str">
        <f t="shared" si="777"/>
        <v/>
      </c>
      <c r="U1256" t="str">
        <f t="shared" si="778"/>
        <v/>
      </c>
      <c r="V1256" t="str">
        <f t="shared" si="779"/>
        <v/>
      </c>
      <c r="W1256" t="str">
        <f t="shared" si="780"/>
        <v/>
      </c>
      <c r="X1256" s="10"/>
      <c r="Y1256" s="219">
        <f t="shared" si="759"/>
        <v>-2.593406593406592E-3</v>
      </c>
      <c r="Z1256" s="78">
        <f t="shared" si="761"/>
        <v>0.57376631819231416</v>
      </c>
      <c r="AA1256" s="78">
        <f t="shared" si="784"/>
        <v>0.57534312093793605</v>
      </c>
      <c r="AB1256" s="74">
        <f t="shared" si="752"/>
        <v>1255</v>
      </c>
      <c r="AC1256" s="80">
        <f t="shared" si="763"/>
        <v>-4.2201569917922352E-3</v>
      </c>
      <c r="AD1256" s="79">
        <f t="shared" si="783"/>
        <v>-1.5768027456218858E-3</v>
      </c>
      <c r="AE1256" s="81">
        <f t="shared" si="764"/>
        <v>2.6433542461703494E-3</v>
      </c>
      <c r="AF1256" s="19">
        <f t="shared" si="786"/>
        <v>-2.7406302226249788E-3</v>
      </c>
      <c r="AG1256" s="93">
        <f t="shared" si="785"/>
        <v>5.6255303761896094E-2</v>
      </c>
      <c r="AH1256" s="91">
        <f t="shared" si="787"/>
        <v>-4.3204307706202366E-4</v>
      </c>
      <c r="AI1256" s="96">
        <f t="shared" si="788"/>
        <v>1243.6650698496492</v>
      </c>
      <c r="AJ1256" s="5">
        <f t="shared" si="753"/>
        <v>-9.9999999999998979E-3</v>
      </c>
      <c r="AK1256" s="5">
        <f t="shared" si="756"/>
        <v>0</v>
      </c>
      <c r="AL1256" s="5">
        <f t="shared" si="758"/>
        <v>-9.9999999999998979E-3</v>
      </c>
      <c r="AM1256" s="95">
        <f t="shared" si="765"/>
        <v>2.1428571428571369E-3</v>
      </c>
      <c r="AN1256" s="95">
        <f t="shared" si="766"/>
        <v>-5.7142857142857039E-3</v>
      </c>
      <c r="AO1256" s="78">
        <f t="shared" si="767"/>
        <v>0.37499999999999967</v>
      </c>
      <c r="AP1256" s="8">
        <f t="shared" si="768"/>
        <v>27.272727272727252</v>
      </c>
      <c r="AQ1256" s="8">
        <f t="shared" si="762"/>
        <v>56.756756756756729</v>
      </c>
      <c r="AR1256" s="8">
        <f t="shared" si="751"/>
        <v>-1</v>
      </c>
      <c r="AS1256" s="114">
        <f t="shared" si="757"/>
        <v>-103600</v>
      </c>
      <c r="AT1256" s="103">
        <f t="shared" si="781"/>
        <v>-0.1478231458689574</v>
      </c>
      <c r="AU1256" s="5">
        <f t="shared" si="754"/>
        <v>0.56000000000000005</v>
      </c>
      <c r="AW1256" s="210">
        <f t="shared" si="755"/>
        <v>1.7857142857142672E-2</v>
      </c>
      <c r="AX1256" s="276">
        <f t="shared" si="760"/>
        <v>-1.6364554816007994E-3</v>
      </c>
      <c r="AY1256" s="19">
        <f t="shared" si="782"/>
        <v>8.3624220399909743E-2</v>
      </c>
    </row>
    <row r="1257" spans="1:51">
      <c r="A1257" s="4">
        <v>40155</v>
      </c>
      <c r="B1257" s="9">
        <f t="shared" si="750"/>
        <v>40155</v>
      </c>
      <c r="C1257" s="5">
        <v>0.56000000000000005</v>
      </c>
      <c r="D1257" s="5">
        <v>0.56999999999999995</v>
      </c>
      <c r="E1257" s="5">
        <v>0.56000000000000005</v>
      </c>
      <c r="F1257" s="5">
        <v>0.56999999999999995</v>
      </c>
      <c r="G1257" s="6">
        <v>333800</v>
      </c>
      <c r="H1257" s="112">
        <v>0.56999999999999995</v>
      </c>
      <c r="I1257" s="19">
        <f t="shared" si="769"/>
        <v>1.7857142857142672E-2</v>
      </c>
      <c r="J1257" s="8">
        <f t="shared" si="770"/>
        <v>0.6152409987036267</v>
      </c>
      <c r="K1257" s="8">
        <f t="shared" si="771"/>
        <v>0.55275900129637345</v>
      </c>
      <c r="L1257" s="8">
        <f t="shared" si="772"/>
        <v>0.58400000000000007</v>
      </c>
      <c r="M1257" s="19">
        <f t="shared" si="773"/>
        <v>0.11303659869982324</v>
      </c>
      <c r="N1257" s="19">
        <f t="shared" si="774"/>
        <v>2.1536419003456979E-2</v>
      </c>
      <c r="O1257" s="19">
        <f t="shared" si="775"/>
        <v>1.591366471325721E-4</v>
      </c>
      <c r="P1257" s="19">
        <f t="shared" si="776"/>
        <v>-1.982266222916724E-3</v>
      </c>
      <c r="Q1257" s="214"/>
      <c r="R1257" s="305"/>
      <c r="S1257" s="215"/>
      <c r="T1257" t="str">
        <f t="shared" si="777"/>
        <v/>
      </c>
      <c r="U1257" t="str">
        <f t="shared" si="778"/>
        <v/>
      </c>
      <c r="V1257" t="str">
        <f t="shared" si="779"/>
        <v/>
      </c>
      <c r="W1257" t="str">
        <f t="shared" si="780"/>
        <v/>
      </c>
      <c r="X1257" s="10"/>
      <c r="Y1257" s="219">
        <f t="shared" si="759"/>
        <v>-2.1318681318681309E-3</v>
      </c>
      <c r="Z1257" s="78">
        <f t="shared" si="761"/>
        <v>0.5731863051906978</v>
      </c>
      <c r="AA1257" s="78">
        <f t="shared" si="784"/>
        <v>0.57494772998852872</v>
      </c>
      <c r="AB1257" s="74">
        <f t="shared" si="752"/>
        <v>1256</v>
      </c>
      <c r="AC1257" s="80">
        <f t="shared" si="763"/>
        <v>-3.5238232352010185E-3</v>
      </c>
      <c r="AD1257" s="79">
        <f t="shared" si="783"/>
        <v>-1.7614247978309239E-3</v>
      </c>
      <c r="AE1257" s="81">
        <f t="shared" si="764"/>
        <v>1.7623984373700947E-3</v>
      </c>
      <c r="AF1257" s="19">
        <f t="shared" si="786"/>
        <v>-3.0636259714706023E-3</v>
      </c>
      <c r="AG1257" s="93">
        <f t="shared" si="785"/>
        <v>-0.16500186081833287</v>
      </c>
      <c r="AH1257" s="91">
        <f t="shared" si="787"/>
        <v>-3.2581370052114434E-4</v>
      </c>
      <c r="AI1257" s="96">
        <f t="shared" si="788"/>
        <v>1243.4074931960149</v>
      </c>
      <c r="AJ1257" s="5">
        <f t="shared" si="753"/>
        <v>9.9999999999998979E-3</v>
      </c>
      <c r="AK1257" s="5">
        <f t="shared" si="756"/>
        <v>9.9999999999998979E-3</v>
      </c>
      <c r="AL1257" s="5">
        <f t="shared" si="758"/>
        <v>0</v>
      </c>
      <c r="AM1257" s="95">
        <f t="shared" si="765"/>
        <v>2.8571428571428437E-3</v>
      </c>
      <c r="AN1257" s="95">
        <f t="shared" si="766"/>
        <v>-4.9999999999999888E-3</v>
      </c>
      <c r="AO1257" s="78">
        <f t="shared" si="767"/>
        <v>0.57142857142857006</v>
      </c>
      <c r="AP1257" s="8">
        <f t="shared" si="768"/>
        <v>36.36363636363631</v>
      </c>
      <c r="AQ1257" s="8">
        <f t="shared" si="762"/>
        <v>53.333333333333286</v>
      </c>
      <c r="AR1257" s="8">
        <f t="shared" si="751"/>
        <v>1</v>
      </c>
      <c r="AS1257" s="114">
        <f t="shared" si="757"/>
        <v>333800</v>
      </c>
      <c r="AT1257" s="103">
        <f t="shared" si="781"/>
        <v>-0.10041072200605354</v>
      </c>
      <c r="AU1257" s="5">
        <f t="shared" si="754"/>
        <v>0.56999999999999995</v>
      </c>
      <c r="AW1257" s="210">
        <f t="shared" si="755"/>
        <v>1.7857142857142672E-2</v>
      </c>
      <c r="AX1257" s="276">
        <f t="shared" si="760"/>
        <v>-1.191951145127941E-3</v>
      </c>
      <c r="AY1257" s="19">
        <f t="shared" si="782"/>
        <v>0.27162629321149584</v>
      </c>
    </row>
    <row r="1258" spans="1:51">
      <c r="A1258" s="4">
        <v>40156</v>
      </c>
      <c r="B1258" s="9">
        <f t="shared" si="750"/>
        <v>40156</v>
      </c>
      <c r="C1258" s="5">
        <v>0.56999999999999995</v>
      </c>
      <c r="D1258" s="5">
        <v>0.56999999999999995</v>
      </c>
      <c r="E1258" s="5">
        <v>0.56000000000000005</v>
      </c>
      <c r="F1258" s="5">
        <v>0.56000000000000005</v>
      </c>
      <c r="G1258" s="6">
        <v>515700</v>
      </c>
      <c r="H1258" s="112">
        <v>0.56000000000000005</v>
      </c>
      <c r="I1258" s="19">
        <f t="shared" si="769"/>
        <v>-1.7543859649122629E-2</v>
      </c>
      <c r="J1258" s="8">
        <f t="shared" si="770"/>
        <v>0.6140000000000001</v>
      </c>
      <c r="K1258" s="8">
        <f t="shared" si="771"/>
        <v>0.55000000000000004</v>
      </c>
      <c r="L1258" s="8">
        <f t="shared" si="772"/>
        <v>0.58200000000000007</v>
      </c>
      <c r="M1258" s="19">
        <f t="shared" si="773"/>
        <v>0.11636363636363646</v>
      </c>
      <c r="N1258" s="19">
        <f t="shared" si="774"/>
        <v>2.9433278266346317E-2</v>
      </c>
      <c r="O1258" s="19">
        <f t="shared" si="775"/>
        <v>-2.0170936368699437E-3</v>
      </c>
      <c r="P1258" s="19">
        <f t="shared" si="776"/>
        <v>-4.9913276670353343E-3</v>
      </c>
      <c r="Q1258" s="214"/>
      <c r="R1258" s="305"/>
      <c r="S1258" s="215"/>
      <c r="T1258" t="str">
        <f t="shared" si="777"/>
        <v/>
      </c>
      <c r="U1258" t="str">
        <f t="shared" si="778"/>
        <v/>
      </c>
      <c r="V1258" t="str">
        <f t="shared" si="779"/>
        <v/>
      </c>
      <c r="W1258" t="str">
        <f t="shared" si="780"/>
        <v/>
      </c>
      <c r="X1258" s="10"/>
      <c r="Y1258" s="219">
        <f t="shared" si="759"/>
        <v>-2.4835164835164802E-3</v>
      </c>
      <c r="Z1258" s="78">
        <f t="shared" si="761"/>
        <v>0.57115561419133032</v>
      </c>
      <c r="AA1258" s="78">
        <f t="shared" si="784"/>
        <v>0.57384159796937761</v>
      </c>
      <c r="AB1258" s="74">
        <f t="shared" si="752"/>
        <v>1257</v>
      </c>
      <c r="AC1258" s="80">
        <f t="shared" si="763"/>
        <v>-3.5587057723339127E-3</v>
      </c>
      <c r="AD1258" s="79">
        <f t="shared" si="783"/>
        <v>-2.6859837780472962E-3</v>
      </c>
      <c r="AE1258" s="81">
        <f t="shared" si="764"/>
        <v>8.7272199428661639E-4</v>
      </c>
      <c r="AF1258" s="19">
        <f t="shared" si="786"/>
        <v>-4.6807059431593009E-3</v>
      </c>
      <c r="AG1258" s="93">
        <f t="shared" si="785"/>
        <v>9.8990598576106578E-3</v>
      </c>
      <c r="AH1258" s="91">
        <f t="shared" si="787"/>
        <v>-2.5696454198196857E-4</v>
      </c>
      <c r="AI1258" s="96">
        <f t="shared" si="788"/>
        <v>1244.0383523734336</v>
      </c>
      <c r="AJ1258" s="5">
        <f t="shared" si="753"/>
        <v>-9.9999999999998979E-3</v>
      </c>
      <c r="AK1258" s="5">
        <f t="shared" si="756"/>
        <v>0</v>
      </c>
      <c r="AL1258" s="5">
        <f t="shared" si="758"/>
        <v>-9.9999999999998979E-3</v>
      </c>
      <c r="AM1258" s="95">
        <f t="shared" si="765"/>
        <v>2.8571428571428437E-3</v>
      </c>
      <c r="AN1258" s="95">
        <f t="shared" si="766"/>
        <v>-4.285714285714266E-3</v>
      </c>
      <c r="AO1258" s="78">
        <f t="shared" si="767"/>
        <v>0.66666666666666663</v>
      </c>
      <c r="AP1258" s="8">
        <f t="shared" si="768"/>
        <v>39.999999999999993</v>
      </c>
      <c r="AQ1258" s="8">
        <f t="shared" si="762"/>
        <v>57.142857142857146</v>
      </c>
      <c r="AR1258" s="8">
        <f t="shared" si="751"/>
        <v>-1</v>
      </c>
      <c r="AS1258" s="114">
        <f t="shared" si="757"/>
        <v>-515700</v>
      </c>
      <c r="AT1258" s="103">
        <f t="shared" si="781"/>
        <v>-0.21482288086568965</v>
      </c>
      <c r="AU1258" s="5">
        <f t="shared" si="754"/>
        <v>0.56000000000000005</v>
      </c>
      <c r="AW1258" s="210">
        <f t="shared" si="755"/>
        <v>1.7857142857142672E-2</v>
      </c>
      <c r="AX1258" s="276">
        <f t="shared" si="760"/>
        <v>-6.1394677221599837E-4</v>
      </c>
      <c r="AY1258" s="19">
        <f t="shared" si="782"/>
        <v>0.48492287227921671</v>
      </c>
    </row>
    <row r="1259" spans="1:51">
      <c r="A1259" s="4">
        <v>40157</v>
      </c>
      <c r="B1259" s="9">
        <f t="shared" si="750"/>
        <v>40157</v>
      </c>
      <c r="C1259" s="5">
        <v>0.56000000000000005</v>
      </c>
      <c r="D1259" s="5">
        <v>0.56999999999999995</v>
      </c>
      <c r="E1259" s="5">
        <v>0.55000000000000004</v>
      </c>
      <c r="F1259" s="5">
        <v>0.56999999999999995</v>
      </c>
      <c r="G1259" s="6">
        <v>3663400</v>
      </c>
      <c r="H1259" s="112">
        <v>0.56999999999999995</v>
      </c>
      <c r="I1259" s="19">
        <f t="shared" si="769"/>
        <v>1.7857142857142672E-2</v>
      </c>
      <c r="J1259" s="8">
        <f t="shared" si="770"/>
        <v>0.61178897569432411</v>
      </c>
      <c r="K1259" s="8">
        <f t="shared" si="771"/>
        <v>0.54921102430567614</v>
      </c>
      <c r="L1259" s="8">
        <f t="shared" si="772"/>
        <v>0.58050000000000013</v>
      </c>
      <c r="M1259" s="19">
        <f t="shared" si="773"/>
        <v>0.11394154272077896</v>
      </c>
      <c r="N1259" s="19">
        <f t="shared" si="774"/>
        <v>-2.0814867243306653E-2</v>
      </c>
      <c r="O1259" s="19">
        <f t="shared" si="775"/>
        <v>-3.6010167844885833E-3</v>
      </c>
      <c r="P1259" s="19">
        <f t="shared" si="776"/>
        <v>-1.4345012624070932E-3</v>
      </c>
      <c r="Q1259" s="214"/>
      <c r="R1259" s="305"/>
      <c r="S1259" s="215"/>
      <c r="T1259" t="str">
        <f t="shared" si="777"/>
        <v/>
      </c>
      <c r="U1259" t="str">
        <f t="shared" si="778"/>
        <v/>
      </c>
      <c r="V1259" t="str">
        <f t="shared" si="779"/>
        <v/>
      </c>
      <c r="W1259" t="str">
        <f t="shared" si="780"/>
        <v/>
      </c>
      <c r="X1259" s="10"/>
      <c r="Y1259" s="219">
        <f t="shared" si="759"/>
        <v>-2.4615384615384599E-3</v>
      </c>
      <c r="Z1259" s="78">
        <f t="shared" si="761"/>
        <v>0.57097764960586539</v>
      </c>
      <c r="AA1259" s="78">
        <f t="shared" si="784"/>
        <v>0.57355731971964363</v>
      </c>
      <c r="AB1259" s="74">
        <f t="shared" si="752"/>
        <v>1258</v>
      </c>
      <c r="AC1259" s="80">
        <f t="shared" si="763"/>
        <v>-2.7619136864518875E-3</v>
      </c>
      <c r="AD1259" s="79">
        <f t="shared" si="783"/>
        <v>-2.579670113778243E-3</v>
      </c>
      <c r="AE1259" s="81">
        <f t="shared" si="764"/>
        <v>1.8224357267364441E-4</v>
      </c>
      <c r="AF1259" s="19">
        <f t="shared" si="786"/>
        <v>-4.4976674956204773E-3</v>
      </c>
      <c r="AG1259" s="93">
        <f t="shared" si="785"/>
        <v>-0.22389939962905772</v>
      </c>
      <c r="AH1259" s="91">
        <f t="shared" si="787"/>
        <v>-1.9065471719176388E-4</v>
      </c>
      <c r="AI1259" s="96">
        <f t="shared" si="788"/>
        <v>1246.0859256550241</v>
      </c>
      <c r="AJ1259" s="5">
        <f t="shared" si="753"/>
        <v>9.9999999999998979E-3</v>
      </c>
      <c r="AK1259" s="5">
        <f t="shared" si="756"/>
        <v>9.9999999999998979E-3</v>
      </c>
      <c r="AL1259" s="5">
        <f t="shared" si="758"/>
        <v>0</v>
      </c>
      <c r="AM1259" s="95">
        <f t="shared" si="765"/>
        <v>3.5714285714285509E-3</v>
      </c>
      <c r="AN1259" s="95">
        <f t="shared" si="766"/>
        <v>-4.285714285714266E-3</v>
      </c>
      <c r="AO1259" s="78">
        <f t="shared" si="767"/>
        <v>0.83333333333333237</v>
      </c>
      <c r="AP1259" s="8">
        <f t="shared" si="768"/>
        <v>45.454545454545425</v>
      </c>
      <c r="AQ1259" s="8">
        <f t="shared" si="762"/>
        <v>55.555555555555529</v>
      </c>
      <c r="AR1259" s="8">
        <f t="shared" si="751"/>
        <v>1</v>
      </c>
      <c r="AS1259" s="114">
        <f t="shared" si="757"/>
        <v>3663400</v>
      </c>
      <c r="AT1259" s="103">
        <f t="shared" si="781"/>
        <v>0.30336931489505631</v>
      </c>
      <c r="AU1259" s="5">
        <f t="shared" si="754"/>
        <v>0.56999999999999995</v>
      </c>
      <c r="AW1259" s="210">
        <f t="shared" si="755"/>
        <v>3.6363636363636188E-2</v>
      </c>
      <c r="AX1259" s="276">
        <f t="shared" si="760"/>
        <v>-1.9664652897513179E-4</v>
      </c>
      <c r="AY1259" s="19">
        <f t="shared" si="782"/>
        <v>0.67970101338695899</v>
      </c>
    </row>
    <row r="1260" spans="1:51">
      <c r="A1260" s="4">
        <v>40158</v>
      </c>
      <c r="B1260" s="9">
        <f t="shared" si="750"/>
        <v>40158</v>
      </c>
      <c r="C1260" s="5">
        <v>0.56999999999999995</v>
      </c>
      <c r="D1260" s="5">
        <v>0.57999999999999996</v>
      </c>
      <c r="E1260" s="5">
        <v>0.56999999999999995</v>
      </c>
      <c r="F1260" s="5">
        <v>0.56999999999999995</v>
      </c>
      <c r="G1260" s="6">
        <v>95600</v>
      </c>
      <c r="H1260" s="112">
        <v>0.56999999999999995</v>
      </c>
      <c r="I1260" s="19">
        <f t="shared" si="769"/>
        <v>0</v>
      </c>
      <c r="J1260" s="8">
        <f t="shared" si="770"/>
        <v>0.60926549190084323</v>
      </c>
      <c r="K1260" s="8">
        <f t="shared" si="771"/>
        <v>0.54873450809915714</v>
      </c>
      <c r="L1260" s="8">
        <f t="shared" si="772"/>
        <v>0.57900000000000018</v>
      </c>
      <c r="M1260" s="19">
        <f t="shared" si="773"/>
        <v>0.11031014617864719</v>
      </c>
      <c r="N1260" s="19">
        <f t="shared" si="774"/>
        <v>-3.1870698389881685E-2</v>
      </c>
      <c r="O1260" s="19">
        <f t="shared" si="775"/>
        <v>-4.124761794893351E-3</v>
      </c>
      <c r="P1260" s="19">
        <f t="shared" si="776"/>
        <v>-8.676377301810867E-4</v>
      </c>
      <c r="Q1260" s="214"/>
      <c r="R1260" s="305"/>
      <c r="S1260" s="215"/>
      <c r="T1260" t="str">
        <f t="shared" si="777"/>
        <v/>
      </c>
      <c r="U1260" t="str">
        <f t="shared" si="778"/>
        <v/>
      </c>
      <c r="V1260" t="str">
        <f t="shared" si="779"/>
        <v/>
      </c>
      <c r="W1260" t="str">
        <f t="shared" si="780"/>
        <v/>
      </c>
      <c r="X1260" s="10"/>
      <c r="Y1260" s="219">
        <f t="shared" si="759"/>
        <v>-1.7362637362637356E-3</v>
      </c>
      <c r="Z1260" s="78">
        <f t="shared" si="761"/>
        <v>0.57082709156656208</v>
      </c>
      <c r="AA1260" s="78">
        <f t="shared" si="784"/>
        <v>0.57329407806039001</v>
      </c>
      <c r="AB1260" s="74">
        <f t="shared" si="752"/>
        <v>1259</v>
      </c>
      <c r="AC1260" s="80">
        <f t="shared" si="763"/>
        <v>-2.1193840532012574E-3</v>
      </c>
      <c r="AD1260" s="79">
        <f t="shared" si="783"/>
        <v>-2.4669864938279273E-3</v>
      </c>
      <c r="AE1260" s="81">
        <f t="shared" si="764"/>
        <v>-3.4760244062666994E-4</v>
      </c>
      <c r="AF1260" s="19">
        <f t="shared" si="786"/>
        <v>-4.303178051610815E-3</v>
      </c>
      <c r="AG1260" s="93">
        <f t="shared" si="785"/>
        <v>-0.2326392878975376</v>
      </c>
      <c r="AH1260" s="91">
        <f t="shared" si="787"/>
        <v>-8.3967934348850817E-5</v>
      </c>
      <c r="AI1260" s="96">
        <f t="shared" si="788"/>
        <v>1249.6556007619117</v>
      </c>
      <c r="AJ1260" s="5">
        <f t="shared" si="753"/>
        <v>0</v>
      </c>
      <c r="AK1260" s="5">
        <f t="shared" si="756"/>
        <v>0</v>
      </c>
      <c r="AL1260" s="5">
        <f t="shared" si="758"/>
        <v>0</v>
      </c>
      <c r="AM1260" s="95">
        <f t="shared" si="765"/>
        <v>2.1428571428571208E-3</v>
      </c>
      <c r="AN1260" s="95">
        <f t="shared" si="766"/>
        <v>-4.285714285714266E-3</v>
      </c>
      <c r="AO1260" s="78">
        <f t="shared" si="767"/>
        <v>0.49999999999999717</v>
      </c>
      <c r="AP1260" s="8">
        <f t="shared" si="768"/>
        <v>33.333333333333201</v>
      </c>
      <c r="AQ1260" s="8">
        <f t="shared" si="762"/>
        <v>49.999999999999858</v>
      </c>
      <c r="AR1260" s="8">
        <f t="shared" si="751"/>
        <v>-1</v>
      </c>
      <c r="AS1260" s="114">
        <f t="shared" si="757"/>
        <v>-95600</v>
      </c>
      <c r="AT1260" s="103">
        <f t="shared" si="781"/>
        <v>0.28163042290460011</v>
      </c>
      <c r="AU1260" s="5">
        <f t="shared" si="754"/>
        <v>0.56999999999999995</v>
      </c>
      <c r="AW1260" s="210">
        <f t="shared" si="755"/>
        <v>1.7543859649122823E-2</v>
      </c>
      <c r="AX1260" s="276">
        <f t="shared" si="760"/>
        <v>1.3959671310207711E-4</v>
      </c>
      <c r="AY1260" s="19">
        <f t="shared" si="782"/>
        <v>1.7098864842904538</v>
      </c>
    </row>
    <row r="1261" spans="1:51">
      <c r="A1261" s="4">
        <v>40161</v>
      </c>
      <c r="B1261" s="9">
        <f t="shared" si="750"/>
        <v>40161</v>
      </c>
      <c r="C1261" s="5">
        <v>0.56999999999999995</v>
      </c>
      <c r="D1261" s="5">
        <v>0.57999999999999996</v>
      </c>
      <c r="E1261" s="5">
        <v>0.56999999999999995</v>
      </c>
      <c r="F1261" s="5">
        <v>0.57999999999999996</v>
      </c>
      <c r="G1261" s="6">
        <v>127400</v>
      </c>
      <c r="H1261" s="112">
        <v>0.57999999999999996</v>
      </c>
      <c r="I1261" s="19">
        <f t="shared" si="769"/>
        <v>1.7543859649122823E-2</v>
      </c>
      <c r="J1261" s="8">
        <f t="shared" si="770"/>
        <v>0.6067054001888148</v>
      </c>
      <c r="K1261" s="8">
        <f t="shared" si="771"/>
        <v>0.54929459981118556</v>
      </c>
      <c r="L1261" s="8">
        <f t="shared" si="772"/>
        <v>0.57800000000000018</v>
      </c>
      <c r="M1261" s="19">
        <f t="shared" si="773"/>
        <v>0.10451732166557549</v>
      </c>
      <c r="N1261" s="19">
        <f t="shared" si="774"/>
        <v>-5.2513977306223703E-2</v>
      </c>
      <c r="O1261" s="19">
        <f t="shared" si="775"/>
        <v>-4.2019312533871072E-3</v>
      </c>
      <c r="P1261" s="19">
        <f t="shared" si="776"/>
        <v>1.0206970834923538E-3</v>
      </c>
      <c r="Q1261" s="214"/>
      <c r="R1261" s="305"/>
      <c r="S1261" s="215"/>
      <c r="T1261" t="str">
        <f t="shared" si="777"/>
        <v/>
      </c>
      <c r="U1261" t="str">
        <f t="shared" si="778"/>
        <v/>
      </c>
      <c r="V1261" t="str">
        <f t="shared" si="779"/>
        <v/>
      </c>
      <c r="W1261" t="str">
        <f t="shared" si="780"/>
        <v/>
      </c>
      <c r="X1261" s="10"/>
      <c r="Y1261" s="219">
        <f t="shared" si="759"/>
        <v>-5.9340659340659317E-4</v>
      </c>
      <c r="Z1261" s="78">
        <f t="shared" si="761"/>
        <v>0.57223971946531149</v>
      </c>
      <c r="AA1261" s="78">
        <f t="shared" si="784"/>
        <v>0.57379031628392119</v>
      </c>
      <c r="AB1261" s="74">
        <f t="shared" si="752"/>
        <v>1260</v>
      </c>
      <c r="AC1261" s="80">
        <f t="shared" si="763"/>
        <v>-9.6239550238642023E-4</v>
      </c>
      <c r="AD1261" s="79">
        <f t="shared" si="783"/>
        <v>-1.5505968186096952E-3</v>
      </c>
      <c r="AE1261" s="81">
        <f t="shared" si="764"/>
        <v>-5.88201316223275E-4</v>
      </c>
      <c r="AF1261" s="19">
        <f t="shared" si="786"/>
        <v>-2.7023753705917087E-3</v>
      </c>
      <c r="AG1261" s="93">
        <f t="shared" si="785"/>
        <v>-0.5459079250253136</v>
      </c>
      <c r="AH1261" s="91">
        <f t="shared" si="787"/>
        <v>6.9346022035826475E-5</v>
      </c>
      <c r="AI1261" s="96">
        <f t="shared" si="788"/>
        <v>1255.960053795776</v>
      </c>
      <c r="AJ1261" s="5">
        <f t="shared" si="753"/>
        <v>1.0000000000000009E-2</v>
      </c>
      <c r="AK1261" s="5">
        <f t="shared" si="756"/>
        <v>1.0000000000000009E-2</v>
      </c>
      <c r="AL1261" s="5">
        <f t="shared" si="758"/>
        <v>0</v>
      </c>
      <c r="AM1261" s="95">
        <f t="shared" si="765"/>
        <v>2.8571428571428359E-3</v>
      </c>
      <c r="AN1261" s="95">
        <f t="shared" si="766"/>
        <v>-4.285714285714266E-3</v>
      </c>
      <c r="AO1261" s="78">
        <f t="shared" si="767"/>
        <v>0.66666666666666474</v>
      </c>
      <c r="AP1261" s="8">
        <f t="shared" si="768"/>
        <v>39.999999999999929</v>
      </c>
      <c r="AQ1261" s="8">
        <f t="shared" si="762"/>
        <v>49.999999999999936</v>
      </c>
      <c r="AR1261" s="8">
        <f t="shared" si="751"/>
        <v>1</v>
      </c>
      <c r="AS1261" s="114">
        <f t="shared" si="757"/>
        <v>127400</v>
      </c>
      <c r="AT1261" s="103">
        <f t="shared" si="781"/>
        <v>0.29149422314192053</v>
      </c>
      <c r="AU1261" s="5">
        <f t="shared" si="754"/>
        <v>0.57999999999999996</v>
      </c>
      <c r="AW1261" s="210">
        <f t="shared" si="755"/>
        <v>1.7543859649122823E-2</v>
      </c>
      <c r="AX1261" s="276">
        <f t="shared" si="760"/>
        <v>5.9132334569033457E-5</v>
      </c>
      <c r="AY1261" s="19">
        <f t="shared" si="782"/>
        <v>-0.57640596791276733</v>
      </c>
    </row>
    <row r="1262" spans="1:51">
      <c r="A1262" s="4">
        <v>40162</v>
      </c>
      <c r="B1262" s="9">
        <f t="shared" si="750"/>
        <v>40162</v>
      </c>
      <c r="C1262" s="5">
        <v>0.56999999999999995</v>
      </c>
      <c r="D1262" s="5">
        <v>0.59</v>
      </c>
      <c r="E1262" s="5">
        <v>0.55000000000000004</v>
      </c>
      <c r="F1262" s="5">
        <v>0.57999999999999996</v>
      </c>
      <c r="G1262" s="6">
        <v>860700</v>
      </c>
      <c r="H1262" s="112">
        <v>0.57999999999999996</v>
      </c>
      <c r="I1262" s="19">
        <f t="shared" si="769"/>
        <v>0</v>
      </c>
      <c r="J1262" s="8">
        <f t="shared" si="770"/>
        <v>0.60121841418861666</v>
      </c>
      <c r="K1262" s="8">
        <f t="shared" si="771"/>
        <v>0.55178158581138359</v>
      </c>
      <c r="L1262" s="8">
        <f t="shared" si="772"/>
        <v>0.57650000000000012</v>
      </c>
      <c r="M1262" s="19">
        <f t="shared" si="773"/>
        <v>8.9594922426664919E-2</v>
      </c>
      <c r="N1262" s="19">
        <f t="shared" si="774"/>
        <v>-0.14277441290217746</v>
      </c>
      <c r="O1262" s="19">
        <f t="shared" si="775"/>
        <v>-9.0439049965444895E-3</v>
      </c>
      <c r="P1262" s="19">
        <f t="shared" si="776"/>
        <v>4.5275995814502978E-3</v>
      </c>
      <c r="Q1262" s="214"/>
      <c r="R1262" s="305"/>
      <c r="S1262" s="215"/>
      <c r="T1262" t="str">
        <f t="shared" si="777"/>
        <v/>
      </c>
      <c r="U1262" t="str">
        <f t="shared" si="778"/>
        <v/>
      </c>
      <c r="V1262" t="str">
        <f t="shared" si="779"/>
        <v>BrokeBandLower</v>
      </c>
      <c r="W1262" t="str">
        <f t="shared" si="780"/>
        <v/>
      </c>
      <c r="X1262" s="10"/>
      <c r="Y1262" s="219">
        <f t="shared" si="759"/>
        <v>3.0769230769230721E-4</v>
      </c>
      <c r="Z1262" s="78">
        <f t="shared" si="761"/>
        <v>0.57343480266765356</v>
      </c>
      <c r="AA1262" s="78">
        <f t="shared" si="784"/>
        <v>0.57424983287891107</v>
      </c>
      <c r="AB1262" s="74">
        <f t="shared" si="752"/>
        <v>1261</v>
      </c>
      <c r="AC1262" s="80">
        <f t="shared" si="763"/>
        <v>-1.8146311602738473E-4</v>
      </c>
      <c r="AD1262" s="79">
        <f t="shared" si="783"/>
        <v>-8.1503021125750585E-4</v>
      </c>
      <c r="AE1262" s="81">
        <f t="shared" si="764"/>
        <v>-6.3356709523012113E-4</v>
      </c>
      <c r="AF1262" s="19">
        <f t="shared" si="786"/>
        <v>-1.4192955131941097E-3</v>
      </c>
      <c r="AG1262" s="93">
        <f t="shared" si="785"/>
        <v>-0.81144642137518652</v>
      </c>
      <c r="AH1262" s="91">
        <f t="shared" si="787"/>
        <v>2.2821201457037723E-4</v>
      </c>
      <c r="AI1262" s="96">
        <f t="shared" si="788"/>
        <v>1260.7241597400093</v>
      </c>
      <c r="AJ1262" s="5">
        <f t="shared" si="753"/>
        <v>0</v>
      </c>
      <c r="AK1262" s="5">
        <f t="shared" si="756"/>
        <v>0</v>
      </c>
      <c r="AL1262" s="5">
        <f t="shared" si="758"/>
        <v>0</v>
      </c>
      <c r="AM1262" s="95">
        <f t="shared" si="765"/>
        <v>2.8571428571428359E-3</v>
      </c>
      <c r="AN1262" s="95">
        <f t="shared" si="766"/>
        <v>-3.5714285714285509E-3</v>
      </c>
      <c r="AO1262" s="78">
        <f t="shared" si="767"/>
        <v>0.7999999999999986</v>
      </c>
      <c r="AP1262" s="8">
        <f t="shared" si="768"/>
        <v>44.4444444444444</v>
      </c>
      <c r="AQ1262" s="8">
        <f t="shared" si="762"/>
        <v>49.999999999999957</v>
      </c>
      <c r="AR1262" s="8">
        <f t="shared" si="751"/>
        <v>0.49999999999999861</v>
      </c>
      <c r="AS1262" s="114">
        <f t="shared" si="757"/>
        <v>430349.99999999878</v>
      </c>
      <c r="AT1262" s="103">
        <f t="shared" si="781"/>
        <v>0.30919410993086111</v>
      </c>
      <c r="AU1262" s="5">
        <f t="shared" si="754"/>
        <v>0.57999999999999996</v>
      </c>
      <c r="AW1262" s="210">
        <f t="shared" si="755"/>
        <v>7.2727272727272585E-2</v>
      </c>
      <c r="AX1262" s="276">
        <f t="shared" si="760"/>
        <v>-4.8296760010417317E-4</v>
      </c>
      <c r="AY1262" s="19">
        <f t="shared" si="782"/>
        <v>-9.167571999721023</v>
      </c>
    </row>
    <row r="1263" spans="1:51">
      <c r="A1263" s="4">
        <v>40163</v>
      </c>
      <c r="B1263" s="9">
        <f t="shared" si="750"/>
        <v>40163</v>
      </c>
      <c r="C1263" s="5">
        <v>0.57999999999999996</v>
      </c>
      <c r="D1263" s="5">
        <v>0.6</v>
      </c>
      <c r="E1263" s="5">
        <v>0.56999999999999995</v>
      </c>
      <c r="F1263" s="5">
        <v>0.6</v>
      </c>
      <c r="G1263" s="6">
        <v>715200</v>
      </c>
      <c r="H1263" s="112">
        <v>0.6</v>
      </c>
      <c r="I1263" s="19">
        <f t="shared" si="769"/>
        <v>3.4482758620689689E-2</v>
      </c>
      <c r="J1263" s="8">
        <f t="shared" si="770"/>
        <v>0.60121841418861666</v>
      </c>
      <c r="K1263" s="8">
        <f t="shared" si="771"/>
        <v>0.55178158581138359</v>
      </c>
      <c r="L1263" s="8">
        <f t="shared" si="772"/>
        <v>0.57650000000000012</v>
      </c>
      <c r="M1263" s="19">
        <f t="shared" si="773"/>
        <v>8.9594922426664919E-2</v>
      </c>
      <c r="N1263" s="19">
        <f t="shared" si="774"/>
        <v>0</v>
      </c>
      <c r="O1263" s="19">
        <f t="shared" si="775"/>
        <v>0</v>
      </c>
      <c r="P1263" s="19">
        <f t="shared" si="776"/>
        <v>0</v>
      </c>
      <c r="Q1263" s="214"/>
      <c r="R1263" s="305"/>
      <c r="S1263" s="215"/>
      <c r="T1263" t="str">
        <f t="shared" si="777"/>
        <v/>
      </c>
      <c r="U1263" t="str">
        <f t="shared" si="778"/>
        <v/>
      </c>
      <c r="V1263" t="str">
        <f t="shared" si="779"/>
        <v/>
      </c>
      <c r="W1263" t="str">
        <f t="shared" si="780"/>
        <v/>
      </c>
      <c r="X1263" s="10"/>
      <c r="Y1263" s="219">
        <f t="shared" si="759"/>
        <v>1.4945054945054936E-3</v>
      </c>
      <c r="Z1263" s="78">
        <f t="shared" si="761"/>
        <v>0.57752584305683496</v>
      </c>
      <c r="AA1263" s="78">
        <f t="shared" si="784"/>
        <v>0.57615534524587164</v>
      </c>
      <c r="AB1263" s="74">
        <f t="shared" si="752"/>
        <v>1262</v>
      </c>
      <c r="AC1263" s="80">
        <f t="shared" si="763"/>
        <v>1.6032519249547549E-3</v>
      </c>
      <c r="AD1263" s="79">
        <f t="shared" si="783"/>
        <v>1.3704978109633226E-3</v>
      </c>
      <c r="AE1263" s="81">
        <f t="shared" si="764"/>
        <v>-2.3275411399143234E-4</v>
      </c>
      <c r="AF1263" s="19">
        <f t="shared" si="786"/>
        <v>2.3786949514084071E-3</v>
      </c>
      <c r="AG1263" s="93">
        <f t="shared" si="785"/>
        <v>-9.8351393939075038</v>
      </c>
      <c r="AH1263" s="91">
        <f t="shared" si="787"/>
        <v>3.9999258352623737E-4</v>
      </c>
      <c r="AI1263" s="96">
        <f t="shared" si="788"/>
        <v>1261.051929190942</v>
      </c>
      <c r="AJ1263" s="5">
        <f t="shared" si="753"/>
        <v>2.0000000000000018E-2</v>
      </c>
      <c r="AK1263" s="5">
        <f t="shared" si="756"/>
        <v>2.0000000000000018E-2</v>
      </c>
      <c r="AL1263" s="5">
        <f t="shared" si="758"/>
        <v>0</v>
      </c>
      <c r="AM1263" s="95">
        <f t="shared" si="765"/>
        <v>4.285714285714266E-3</v>
      </c>
      <c r="AN1263" s="95">
        <f t="shared" si="766"/>
        <v>-2.8571428571428359E-3</v>
      </c>
      <c r="AO1263" s="78">
        <f t="shared" si="767"/>
        <v>1.5000000000000042</v>
      </c>
      <c r="AP1263" s="8">
        <f t="shared" si="768"/>
        <v>60.000000000000071</v>
      </c>
      <c r="AQ1263" s="8">
        <f t="shared" si="762"/>
        <v>54.545454545454625</v>
      </c>
      <c r="AR1263" s="8">
        <f t="shared" si="751"/>
        <v>1</v>
      </c>
      <c r="AS1263" s="114">
        <f t="shared" si="757"/>
        <v>715200</v>
      </c>
      <c r="AT1263" s="103">
        <f t="shared" si="781"/>
        <v>0.37506819155983262</v>
      </c>
      <c r="AU1263" s="5">
        <f t="shared" si="754"/>
        <v>0.6</v>
      </c>
      <c r="AW1263" s="210">
        <f t="shared" si="755"/>
        <v>5.2631578947368474E-2</v>
      </c>
      <c r="AX1263" s="276">
        <f t="shared" si="760"/>
        <v>-1.0164168961403854E-3</v>
      </c>
      <c r="AY1263" s="19">
        <f t="shared" si="782"/>
        <v>-1.1045239803273565</v>
      </c>
    </row>
    <row r="1264" spans="1:51">
      <c r="A1264" s="4">
        <v>40164</v>
      </c>
      <c r="B1264" s="9">
        <f t="shared" si="750"/>
        <v>40164</v>
      </c>
      <c r="C1264" s="5">
        <v>0.57999999999999996</v>
      </c>
      <c r="D1264" s="5">
        <v>0.59</v>
      </c>
      <c r="E1264" s="5">
        <v>0.57999999999999996</v>
      </c>
      <c r="F1264" s="5">
        <v>0.59</v>
      </c>
      <c r="G1264" s="6">
        <v>306700</v>
      </c>
      <c r="H1264" s="112">
        <v>0.59</v>
      </c>
      <c r="I1264" s="19">
        <f t="shared" si="769"/>
        <v>-1.6666666666666684E-2</v>
      </c>
      <c r="J1264" s="8">
        <f t="shared" si="770"/>
        <v>0.60237715508089917</v>
      </c>
      <c r="K1264" s="8">
        <f t="shared" si="771"/>
        <v>0.55162284491910119</v>
      </c>
      <c r="L1264" s="8">
        <f t="shared" si="772"/>
        <v>0.57700000000000018</v>
      </c>
      <c r="M1264" s="19">
        <f t="shared" si="773"/>
        <v>9.2009079444926561E-2</v>
      </c>
      <c r="N1264" s="19">
        <f t="shared" si="774"/>
        <v>2.6945243690987889E-2</v>
      </c>
      <c r="O1264" s="19">
        <f t="shared" si="775"/>
        <v>1.9273210283259757E-3</v>
      </c>
      <c r="P1264" s="19">
        <f t="shared" si="776"/>
        <v>-2.8768791196426014E-4</v>
      </c>
      <c r="Q1264" s="214"/>
      <c r="R1264" s="305"/>
      <c r="S1264" s="215"/>
      <c r="T1264" t="str">
        <f t="shared" si="777"/>
        <v/>
      </c>
      <c r="U1264" t="str">
        <f t="shared" si="778"/>
        <v/>
      </c>
      <c r="V1264" t="str">
        <f t="shared" si="779"/>
        <v/>
      </c>
      <c r="W1264" t="str">
        <f t="shared" si="780"/>
        <v/>
      </c>
      <c r="X1264" s="10"/>
      <c r="Y1264" s="219">
        <f t="shared" si="759"/>
        <v>1.9780219780219763E-3</v>
      </c>
      <c r="Z1264" s="78">
        <f t="shared" si="761"/>
        <v>0.57944686322608241</v>
      </c>
      <c r="AA1264" s="78">
        <f t="shared" si="784"/>
        <v>0.57717984969767711</v>
      </c>
      <c r="AB1264" s="74">
        <f t="shared" si="752"/>
        <v>1263</v>
      </c>
      <c r="AC1264" s="80">
        <f t="shared" si="763"/>
        <v>1.9998141139173889E-3</v>
      </c>
      <c r="AD1264" s="79">
        <f t="shared" si="783"/>
        <v>2.2670135284053039E-3</v>
      </c>
      <c r="AE1264" s="81">
        <f t="shared" si="764"/>
        <v>2.6719941448791499E-4</v>
      </c>
      <c r="AF1264" s="19">
        <f t="shared" si="786"/>
        <v>3.927741984743144E-3</v>
      </c>
      <c r="AG1264" s="93">
        <f t="shared" si="785"/>
        <v>0.24734864358502193</v>
      </c>
      <c r="AH1264" s="91">
        <f t="shared" si="787"/>
        <v>5.2493652162017602E-4</v>
      </c>
      <c r="AI1264" s="96">
        <f t="shared" si="788"/>
        <v>1260.8385097210664</v>
      </c>
      <c r="AJ1264" s="5">
        <f t="shared" si="753"/>
        <v>-1.0000000000000009E-2</v>
      </c>
      <c r="AK1264" s="5">
        <f t="shared" si="756"/>
        <v>0</v>
      </c>
      <c r="AL1264" s="5">
        <f t="shared" si="758"/>
        <v>-1.0000000000000009E-2</v>
      </c>
      <c r="AM1264" s="95">
        <f t="shared" si="765"/>
        <v>4.285714285714266E-3</v>
      </c>
      <c r="AN1264" s="95">
        <f t="shared" si="766"/>
        <v>-2.8571428571428359E-3</v>
      </c>
      <c r="AO1264" s="78">
        <f t="shared" si="767"/>
        <v>1.5000000000000042</v>
      </c>
      <c r="AP1264" s="8">
        <f t="shared" si="768"/>
        <v>60.000000000000071</v>
      </c>
      <c r="AQ1264" s="8">
        <f t="shared" si="762"/>
        <v>54.545454545454625</v>
      </c>
      <c r="AR1264" s="8">
        <f t="shared" si="751"/>
        <v>1</v>
      </c>
      <c r="AS1264" s="114">
        <f t="shared" si="757"/>
        <v>306700</v>
      </c>
      <c r="AT1264" s="103">
        <f t="shared" si="781"/>
        <v>0.43171110690558429</v>
      </c>
      <c r="AU1264" s="5">
        <f t="shared" si="754"/>
        <v>0.59</v>
      </c>
      <c r="AW1264" s="210">
        <f t="shared" si="755"/>
        <v>1.7241379310344845E-2</v>
      </c>
      <c r="AX1264" s="276">
        <f t="shared" si="760"/>
        <v>-1.3995136370111298E-3</v>
      </c>
      <c r="AY1264" s="19">
        <f t="shared" si="782"/>
        <v>-0.37690906391409679</v>
      </c>
    </row>
    <row r="1265" spans="1:51">
      <c r="A1265" s="4">
        <v>40165</v>
      </c>
      <c r="B1265" s="9">
        <f t="shared" si="750"/>
        <v>40165</v>
      </c>
      <c r="C1265" s="5">
        <v>0.57999999999999996</v>
      </c>
      <c r="D1265" s="5">
        <v>0.65</v>
      </c>
      <c r="E1265" s="5">
        <v>0.57999999999999996</v>
      </c>
      <c r="F1265" s="5">
        <v>0.64</v>
      </c>
      <c r="G1265" s="6">
        <v>1212300</v>
      </c>
      <c r="H1265" s="112">
        <v>0.64</v>
      </c>
      <c r="I1265" s="19">
        <f t="shared" si="769"/>
        <v>8.4745762711864486E-2</v>
      </c>
      <c r="J1265" s="8">
        <f t="shared" si="770"/>
        <v>0.61741657386773963</v>
      </c>
      <c r="K1265" s="8">
        <f t="shared" si="771"/>
        <v>0.54258342613226074</v>
      </c>
      <c r="L1265" s="8">
        <f t="shared" si="772"/>
        <v>0.58000000000000018</v>
      </c>
      <c r="M1265" s="19">
        <f t="shared" si="773"/>
        <v>0.13792007667635148</v>
      </c>
      <c r="N1265" s="19">
        <f t="shared" si="774"/>
        <v>0.49898333412742862</v>
      </c>
      <c r="O1265" s="19">
        <f t="shared" si="775"/>
        <v>2.4966781459068881E-2</v>
      </c>
      <c r="P1265" s="19">
        <f t="shared" si="776"/>
        <v>-1.6386955090966424E-2</v>
      </c>
      <c r="Q1265" s="214"/>
      <c r="R1265" s="305"/>
      <c r="S1265" s="215"/>
      <c r="T1265" t="str">
        <f t="shared" si="777"/>
        <v/>
      </c>
      <c r="U1265" t="str">
        <f t="shared" si="778"/>
        <v>BrokeBandUpper</v>
      </c>
      <c r="V1265" t="str">
        <f t="shared" si="779"/>
        <v/>
      </c>
      <c r="W1265" t="str">
        <f t="shared" si="780"/>
        <v>BrokeBandUpper</v>
      </c>
      <c r="X1265" s="10"/>
      <c r="Y1265" s="219">
        <f t="shared" si="759"/>
        <v>3.4725274725274742E-3</v>
      </c>
      <c r="Z1265" s="78">
        <f t="shared" si="761"/>
        <v>0.58877204628926572</v>
      </c>
      <c r="AA1265" s="78">
        <f t="shared" si="784"/>
        <v>0.58182854082004898</v>
      </c>
      <c r="AB1265" s="74">
        <f t="shared" si="752"/>
        <v>1264</v>
      </c>
      <c r="AC1265" s="80">
        <f t="shared" si="763"/>
        <v>5.3410448437830578E-3</v>
      </c>
      <c r="AD1265" s="79">
        <f t="shared" si="783"/>
        <v>6.9435054692167375E-3</v>
      </c>
      <c r="AE1265" s="81">
        <f t="shared" si="764"/>
        <v>1.6024606254336795E-3</v>
      </c>
      <c r="AF1265" s="19">
        <f t="shared" si="786"/>
        <v>1.1933937547013978E-2</v>
      </c>
      <c r="AG1265" s="93">
        <f t="shared" si="785"/>
        <v>1.6707706514385032</v>
      </c>
      <c r="AH1265" s="91">
        <f t="shared" si="787"/>
        <v>6.7748225743257317E-4</v>
      </c>
      <c r="AI1265" s="96">
        <f t="shared" si="788"/>
        <v>1259.8660987526171</v>
      </c>
      <c r="AJ1265" s="5">
        <f t="shared" si="753"/>
        <v>5.0000000000000044E-2</v>
      </c>
      <c r="AK1265" s="5">
        <f t="shared" si="756"/>
        <v>5.0000000000000044E-2</v>
      </c>
      <c r="AL1265" s="5">
        <f t="shared" si="758"/>
        <v>0</v>
      </c>
      <c r="AM1265" s="95">
        <f t="shared" si="765"/>
        <v>7.8571428571428403E-3</v>
      </c>
      <c r="AN1265" s="95">
        <f t="shared" si="766"/>
        <v>-2.1428571428571291E-3</v>
      </c>
      <c r="AO1265" s="78">
        <f t="shared" si="767"/>
        <v>3.6666666666666825</v>
      </c>
      <c r="AP1265" s="8">
        <f t="shared" si="768"/>
        <v>78.57142857142864</v>
      </c>
      <c r="AQ1265" s="8">
        <f t="shared" si="762"/>
        <v>64.705882352941273</v>
      </c>
      <c r="AR1265" s="8">
        <f t="shared" si="751"/>
        <v>0.7142857142857143</v>
      </c>
      <c r="AS1265" s="114">
        <f t="shared" si="757"/>
        <v>865928.57142857148</v>
      </c>
      <c r="AT1265" s="103">
        <f t="shared" si="781"/>
        <v>0.48992316559308896</v>
      </c>
      <c r="AU1265" s="5">
        <f t="shared" si="754"/>
        <v>0.64</v>
      </c>
      <c r="AW1265" s="210">
        <f t="shared" si="755"/>
        <v>0.12068965517241391</v>
      </c>
      <c r="AX1265" s="276">
        <f t="shared" si="760"/>
        <v>-2.3495169238472473E-4</v>
      </c>
      <c r="AY1265" s="19">
        <f t="shared" si="782"/>
        <v>0.83211904037855666</v>
      </c>
    </row>
    <row r="1266" spans="1:51">
      <c r="A1266" s="4">
        <v>40168</v>
      </c>
      <c r="B1266" s="9">
        <f t="shared" si="750"/>
        <v>40168</v>
      </c>
      <c r="C1266" s="5">
        <v>0.64</v>
      </c>
      <c r="D1266" s="5">
        <v>0.64</v>
      </c>
      <c r="E1266" s="5">
        <v>0.62</v>
      </c>
      <c r="F1266" s="5">
        <v>0.62</v>
      </c>
      <c r="G1266" s="6">
        <v>436500</v>
      </c>
      <c r="H1266" s="112">
        <v>0.62</v>
      </c>
      <c r="I1266" s="19">
        <f t="shared" si="769"/>
        <v>-3.1250000000000028E-2</v>
      </c>
      <c r="J1266" s="8">
        <f t="shared" si="770"/>
        <v>0.62144749683231348</v>
      </c>
      <c r="K1266" s="8">
        <f t="shared" si="771"/>
        <v>0.54055250316768666</v>
      </c>
      <c r="L1266" s="8">
        <f t="shared" si="772"/>
        <v>0.58100000000000007</v>
      </c>
      <c r="M1266" s="19">
        <f t="shared" si="773"/>
        <v>0.1496524263426306</v>
      </c>
      <c r="N1266" s="19">
        <f t="shared" si="774"/>
        <v>8.5066293095317061E-2</v>
      </c>
      <c r="O1266" s="19">
        <f t="shared" si="775"/>
        <v>6.5286925152050496E-3</v>
      </c>
      <c r="P1266" s="19">
        <f t="shared" si="776"/>
        <v>-3.7430611897810123E-3</v>
      </c>
      <c r="Q1266" s="214"/>
      <c r="R1266" s="305"/>
      <c r="S1266" s="215"/>
      <c r="T1266" t="str">
        <f t="shared" si="777"/>
        <v>BrokeBandUpper</v>
      </c>
      <c r="U1266" t="str">
        <f t="shared" si="778"/>
        <v>BrokeBandUpper</v>
      </c>
      <c r="V1266" t="str">
        <f t="shared" si="779"/>
        <v/>
      </c>
      <c r="W1266" t="str">
        <f t="shared" si="780"/>
        <v/>
      </c>
      <c r="X1266" s="10"/>
      <c r="Y1266" s="219">
        <f t="shared" si="759"/>
        <v>4.3736263736263749E-3</v>
      </c>
      <c r="Z1266" s="78">
        <f t="shared" si="761"/>
        <v>0.59358115116071875</v>
      </c>
      <c r="AA1266" s="78">
        <f t="shared" si="784"/>
        <v>0.58465322879936532</v>
      </c>
      <c r="AB1266" s="74">
        <f t="shared" si="752"/>
        <v>1265</v>
      </c>
      <c r="AC1266" s="80">
        <f t="shared" si="763"/>
        <v>5.860369388735796E-3</v>
      </c>
      <c r="AD1266" s="79">
        <f t="shared" si="783"/>
        <v>8.9279223613534242E-3</v>
      </c>
      <c r="AE1266" s="81">
        <f t="shared" si="764"/>
        <v>3.0675529726176282E-3</v>
      </c>
      <c r="AF1266" s="19">
        <f t="shared" si="786"/>
        <v>1.5270457634669469E-2</v>
      </c>
      <c r="AG1266" s="93">
        <f t="shared" si="785"/>
        <v>9.7232762529082417E-2</v>
      </c>
      <c r="AH1266" s="91">
        <f t="shared" si="787"/>
        <v>7.9980523176992845E-4</v>
      </c>
      <c r="AI1266" s="96">
        <f t="shared" si="788"/>
        <v>1259.7263452279842</v>
      </c>
      <c r="AJ1266" s="5">
        <f t="shared" si="753"/>
        <v>-2.0000000000000018E-2</v>
      </c>
      <c r="AK1266" s="5">
        <f t="shared" si="756"/>
        <v>0</v>
      </c>
      <c r="AL1266" s="5">
        <f t="shared" si="758"/>
        <v>-2.0000000000000018E-2</v>
      </c>
      <c r="AM1266" s="95">
        <f t="shared" si="765"/>
        <v>7.1428571428571331E-3</v>
      </c>
      <c r="AN1266" s="95">
        <f t="shared" si="766"/>
        <v>-3.5714285714285587E-3</v>
      </c>
      <c r="AO1266" s="78">
        <f t="shared" si="767"/>
        <v>2.0000000000000044</v>
      </c>
      <c r="AP1266" s="8">
        <f t="shared" si="768"/>
        <v>66.666666666666714</v>
      </c>
      <c r="AQ1266" s="8">
        <f t="shared" si="762"/>
        <v>61.538461538461583</v>
      </c>
      <c r="AR1266" s="8">
        <f t="shared" si="751"/>
        <v>-1</v>
      </c>
      <c r="AS1266" s="114">
        <f t="shared" si="757"/>
        <v>-436500</v>
      </c>
      <c r="AT1266" s="103">
        <f t="shared" si="781"/>
        <v>0.42000807491071701</v>
      </c>
      <c r="AU1266" s="5">
        <f t="shared" si="754"/>
        <v>0.62</v>
      </c>
      <c r="AW1266" s="210">
        <f t="shared" si="755"/>
        <v>3.2258064516129059E-2</v>
      </c>
      <c r="AX1266" s="276">
        <f t="shared" si="760"/>
        <v>1.1557987487998862E-3</v>
      </c>
      <c r="AY1266" s="19">
        <f t="shared" si="782"/>
        <v>5.9193037814228999</v>
      </c>
    </row>
    <row r="1267" spans="1:51">
      <c r="A1267" s="4">
        <v>40169</v>
      </c>
      <c r="B1267" s="9">
        <f t="shared" si="750"/>
        <v>40169</v>
      </c>
      <c r="C1267" s="5">
        <v>0.62</v>
      </c>
      <c r="D1267" s="5">
        <v>0.64</v>
      </c>
      <c r="E1267" s="5">
        <v>0.62</v>
      </c>
      <c r="F1267" s="5">
        <v>0.63</v>
      </c>
      <c r="G1267" s="6">
        <v>171000</v>
      </c>
      <c r="H1267" s="112">
        <v>0.63</v>
      </c>
      <c r="I1267" s="19">
        <f t="shared" si="769"/>
        <v>1.612903225806453E-2</v>
      </c>
      <c r="J1267" s="8">
        <f t="shared" si="770"/>
        <v>0.62761097427456003</v>
      </c>
      <c r="K1267" s="8">
        <f t="shared" si="771"/>
        <v>0.53738902572544023</v>
      </c>
      <c r="L1267" s="8">
        <f t="shared" si="772"/>
        <v>0.58250000000000013</v>
      </c>
      <c r="M1267" s="19">
        <f t="shared" si="773"/>
        <v>0.16788945108681005</v>
      </c>
      <c r="N1267" s="19">
        <f t="shared" si="774"/>
        <v>0.12186253968529467</v>
      </c>
      <c r="O1267" s="19">
        <f t="shared" si="775"/>
        <v>9.917937514695066E-3</v>
      </c>
      <c r="P1267" s="19">
        <f t="shared" si="776"/>
        <v>-5.8523037516396044E-3</v>
      </c>
      <c r="Q1267" s="214"/>
      <c r="R1267" s="305"/>
      <c r="S1267" s="215"/>
      <c r="T1267" t="str">
        <f t="shared" si="777"/>
        <v/>
      </c>
      <c r="U1267" t="str">
        <f t="shared" si="778"/>
        <v>BrokeBandUpper</v>
      </c>
      <c r="V1267" t="str">
        <f t="shared" si="779"/>
        <v/>
      </c>
      <c r="W1267" t="str">
        <f t="shared" si="780"/>
        <v>BrokeBandUpper</v>
      </c>
      <c r="X1267" s="10"/>
      <c r="Y1267" s="219">
        <f t="shared" si="759"/>
        <v>5.3406593406593421E-3</v>
      </c>
      <c r="Z1267" s="78">
        <f t="shared" si="761"/>
        <v>0.5991896538819681</v>
      </c>
      <c r="AA1267" s="78">
        <f t="shared" si="784"/>
        <v>0.58800888986821231</v>
      </c>
      <c r="AB1267" s="74">
        <f t="shared" si="752"/>
        <v>1266</v>
      </c>
      <c r="AC1267" s="80">
        <f t="shared" si="763"/>
        <v>6.4905688329105248E-3</v>
      </c>
      <c r="AD1267" s="79">
        <f t="shared" si="783"/>
        <v>1.1180764013755784E-2</v>
      </c>
      <c r="AE1267" s="81">
        <f t="shared" si="764"/>
        <v>4.6901951808452592E-3</v>
      </c>
      <c r="AF1267" s="19">
        <f t="shared" si="786"/>
        <v>1.9014617306656156E-2</v>
      </c>
      <c r="AG1267" s="93">
        <f t="shared" si="785"/>
        <v>0.1075357886801528</v>
      </c>
      <c r="AH1267" s="91">
        <f t="shared" si="787"/>
        <v>8.9916963468490078E-4</v>
      </c>
      <c r="AI1267" s="96">
        <f t="shared" si="788"/>
        <v>1259.8198232020657</v>
      </c>
      <c r="AJ1267" s="5">
        <f t="shared" si="753"/>
        <v>1.0000000000000009E-2</v>
      </c>
      <c r="AK1267" s="5">
        <f t="shared" si="756"/>
        <v>1.0000000000000009E-2</v>
      </c>
      <c r="AL1267" s="5">
        <f t="shared" si="758"/>
        <v>0</v>
      </c>
      <c r="AM1267" s="95">
        <f t="shared" si="765"/>
        <v>7.857142857142849E-3</v>
      </c>
      <c r="AN1267" s="95">
        <f t="shared" si="766"/>
        <v>-3.5714285714285587E-3</v>
      </c>
      <c r="AO1267" s="78">
        <f t="shared" si="767"/>
        <v>2.2000000000000055</v>
      </c>
      <c r="AP1267" s="8">
        <f t="shared" si="768"/>
        <v>68.750000000000057</v>
      </c>
      <c r="AQ1267" s="8">
        <f t="shared" si="762"/>
        <v>59.459459459459516</v>
      </c>
      <c r="AR1267" s="8">
        <f t="shared" si="751"/>
        <v>0</v>
      </c>
      <c r="AS1267" s="114">
        <f t="shared" si="757"/>
        <v>0</v>
      </c>
      <c r="AT1267" s="103">
        <f t="shared" si="781"/>
        <v>0.38703438959131153</v>
      </c>
      <c r="AU1267" s="5">
        <f t="shared" si="754"/>
        <v>0.63</v>
      </c>
      <c r="AW1267" s="210">
        <f t="shared" si="755"/>
        <v>3.2258064516129059E-2</v>
      </c>
      <c r="AX1267" s="276">
        <f t="shared" si="760"/>
        <v>2.7418638318478252E-3</v>
      </c>
      <c r="AY1267" s="19">
        <f t="shared" si="782"/>
        <v>1.3722675203575156</v>
      </c>
    </row>
    <row r="1268" spans="1:51">
      <c r="A1268" s="4">
        <v>40170</v>
      </c>
      <c r="B1268" s="9">
        <f t="shared" si="750"/>
        <v>40170</v>
      </c>
      <c r="C1268" s="5">
        <v>0.64</v>
      </c>
      <c r="D1268" s="5">
        <v>0.69</v>
      </c>
      <c r="E1268" s="5">
        <v>0.63</v>
      </c>
      <c r="F1268" s="5">
        <v>0.69</v>
      </c>
      <c r="G1268" s="6">
        <v>219300</v>
      </c>
      <c r="H1268" s="112">
        <v>0.69</v>
      </c>
      <c r="I1268" s="19">
        <f t="shared" si="769"/>
        <v>9.523809523809515E-2</v>
      </c>
      <c r="J1268" s="8">
        <f t="shared" si="770"/>
        <v>0.65257687761409577</v>
      </c>
      <c r="K1268" s="8">
        <f t="shared" si="771"/>
        <v>0.52242312238590427</v>
      </c>
      <c r="L1268" s="8">
        <f t="shared" si="772"/>
        <v>0.58750000000000002</v>
      </c>
      <c r="M1268" s="19">
        <f t="shared" si="773"/>
        <v>0.24913475237041544</v>
      </c>
      <c r="N1268" s="19">
        <f t="shared" si="774"/>
        <v>0.48392141827657853</v>
      </c>
      <c r="O1268" s="19">
        <f t="shared" si="775"/>
        <v>3.9779265122623475E-2</v>
      </c>
      <c r="P1268" s="19">
        <f t="shared" si="776"/>
        <v>-2.7849290966321764E-2</v>
      </c>
      <c r="Q1268" s="214"/>
      <c r="R1268" s="305"/>
      <c r="S1268" s="215"/>
      <c r="T1268" t="str">
        <f t="shared" si="777"/>
        <v/>
      </c>
      <c r="U1268" t="str">
        <f t="shared" si="778"/>
        <v>BrokeBandUpper</v>
      </c>
      <c r="V1268" t="str">
        <f t="shared" si="779"/>
        <v/>
      </c>
      <c r="W1268" t="str">
        <f t="shared" si="780"/>
        <v>BrokeBandUpper</v>
      </c>
      <c r="X1268" s="10"/>
      <c r="Y1268" s="219">
        <f t="shared" si="759"/>
        <v>7.7582417582417575E-3</v>
      </c>
      <c r="Z1268" s="78">
        <f t="shared" si="761"/>
        <v>0.61317444718414504</v>
      </c>
      <c r="AA1268" s="78">
        <f t="shared" si="784"/>
        <v>0.59555623201796459</v>
      </c>
      <c r="AB1268" s="74">
        <f t="shared" si="752"/>
        <v>1267</v>
      </c>
      <c r="AC1268" s="80">
        <f t="shared" si="763"/>
        <v>1.0342415988268154E-2</v>
      </c>
      <c r="AD1268" s="79">
        <f t="shared" si="783"/>
        <v>1.7618215166180451E-2</v>
      </c>
      <c r="AE1268" s="81">
        <f t="shared" si="764"/>
        <v>7.2757991779122972E-3</v>
      </c>
      <c r="AF1268" s="19">
        <f t="shared" si="786"/>
        <v>2.9582790371420389E-2</v>
      </c>
      <c r="AG1268" s="93">
        <f t="shared" si="785"/>
        <v>0.59345293987589831</v>
      </c>
      <c r="AH1268" s="91">
        <f t="shared" si="787"/>
        <v>1.0697208617749636E-3</v>
      </c>
      <c r="AI1268" s="96">
        <f t="shared" si="788"/>
        <v>1259.8661649621292</v>
      </c>
      <c r="AJ1268" s="5">
        <f t="shared" si="753"/>
        <v>5.9999999999999942E-2</v>
      </c>
      <c r="AK1268" s="5">
        <f t="shared" si="756"/>
        <v>5.9999999999999942E-2</v>
      </c>
      <c r="AL1268" s="5">
        <f t="shared" si="758"/>
        <v>0</v>
      </c>
      <c r="AM1268" s="95">
        <f t="shared" si="765"/>
        <v>1.2142857142857131E-2</v>
      </c>
      <c r="AN1268" s="95">
        <f t="shared" si="766"/>
        <v>-3.5714285714285587E-3</v>
      </c>
      <c r="AO1268" s="78">
        <f t="shared" si="767"/>
        <v>3.4000000000000088</v>
      </c>
      <c r="AP1268" s="8">
        <f t="shared" si="768"/>
        <v>77.272727272727323</v>
      </c>
      <c r="AQ1268" s="8">
        <f t="shared" si="762"/>
        <v>66.019417475728204</v>
      </c>
      <c r="AR1268" s="8">
        <f t="shared" si="751"/>
        <v>1</v>
      </c>
      <c r="AS1268" s="114">
        <f t="shared" si="757"/>
        <v>219300</v>
      </c>
      <c r="AT1268" s="103">
        <f t="shared" si="781"/>
        <v>0.4067501808119236</v>
      </c>
      <c r="AU1268" s="5">
        <f t="shared" si="754"/>
        <v>0.69</v>
      </c>
      <c r="AW1268" s="210">
        <f t="shared" si="755"/>
        <v>9.523809523809515E-2</v>
      </c>
      <c r="AX1268" s="276">
        <f t="shared" si="760"/>
        <v>6.2107984501798066E-3</v>
      </c>
      <c r="AY1268" s="19">
        <f t="shared" si="782"/>
        <v>1.2651739222199672</v>
      </c>
    </row>
    <row r="1269" spans="1:51">
      <c r="A1269" s="4">
        <v>40171</v>
      </c>
      <c r="B1269" s="9">
        <f t="shared" si="750"/>
        <v>40171</v>
      </c>
      <c r="C1269" s="5">
        <v>0.66</v>
      </c>
      <c r="D1269" s="5">
        <v>0.69</v>
      </c>
      <c r="E1269" s="5">
        <v>0.66</v>
      </c>
      <c r="F1269" s="5">
        <v>0.69</v>
      </c>
      <c r="G1269" s="6">
        <v>158300</v>
      </c>
      <c r="H1269" s="112">
        <v>0.69</v>
      </c>
      <c r="I1269" s="19">
        <f t="shared" si="769"/>
        <v>0</v>
      </c>
      <c r="J1269" s="8">
        <f t="shared" si="770"/>
        <v>0.67176547467006087</v>
      </c>
      <c r="K1269" s="8">
        <f t="shared" si="771"/>
        <v>0.51423452532993907</v>
      </c>
      <c r="L1269" s="8">
        <f t="shared" si="772"/>
        <v>0.59299999999999997</v>
      </c>
      <c r="M1269" s="19">
        <f t="shared" si="773"/>
        <v>0.30634067060948122</v>
      </c>
      <c r="N1269" s="19">
        <f t="shared" si="774"/>
        <v>0.22961837999225254</v>
      </c>
      <c r="O1269" s="19">
        <f t="shared" si="775"/>
        <v>2.9404347156952681E-2</v>
      </c>
      <c r="P1269" s="19">
        <f t="shared" si="776"/>
        <v>-1.5674262307854805E-2</v>
      </c>
      <c r="Q1269" s="214"/>
      <c r="R1269" s="305"/>
      <c r="S1269" s="215"/>
      <c r="T1269" t="str">
        <f t="shared" si="777"/>
        <v/>
      </c>
      <c r="U1269" t="str">
        <f t="shared" si="778"/>
        <v>BrokeBandUpper</v>
      </c>
      <c r="V1269" t="str">
        <f t="shared" si="779"/>
        <v/>
      </c>
      <c r="W1269" t="str">
        <f t="shared" si="780"/>
        <v>BrokeBandUpper</v>
      </c>
      <c r="X1269" s="10"/>
      <c r="Y1269" s="219">
        <f t="shared" si="759"/>
        <v>9.6483516483516461E-3</v>
      </c>
      <c r="Z1269" s="78">
        <f t="shared" si="761"/>
        <v>0.62500558231778669</v>
      </c>
      <c r="AA1269" s="78">
        <f t="shared" si="784"/>
        <v>0.60254507084863518</v>
      </c>
      <c r="AB1269" s="74">
        <f t="shared" si="752"/>
        <v>1268</v>
      </c>
      <c r="AC1269" s="80">
        <f t="shared" si="763"/>
        <v>1.2147769832991371E-2</v>
      </c>
      <c r="AD1269" s="79">
        <f t="shared" si="783"/>
        <v>2.2460511469151512E-2</v>
      </c>
      <c r="AE1269" s="81">
        <f t="shared" si="764"/>
        <v>1.031274163616014E-2</v>
      </c>
      <c r="AF1269" s="19">
        <f t="shared" si="786"/>
        <v>3.7276068722158377E-2</v>
      </c>
      <c r="AG1269" s="93">
        <f t="shared" si="785"/>
        <v>0.1745582315361428</v>
      </c>
      <c r="AH1269" s="91">
        <f t="shared" si="787"/>
        <v>1.2397464209421463E-3</v>
      </c>
      <c r="AI1269" s="96">
        <f t="shared" si="788"/>
        <v>1260.0674643213536</v>
      </c>
      <c r="AJ1269" s="5">
        <f t="shared" si="753"/>
        <v>0</v>
      </c>
      <c r="AK1269" s="5">
        <f t="shared" si="756"/>
        <v>0</v>
      </c>
      <c r="AL1269" s="5">
        <f t="shared" si="758"/>
        <v>0</v>
      </c>
      <c r="AM1269" s="95">
        <f t="shared" si="765"/>
        <v>1.2142857142857131E-2</v>
      </c>
      <c r="AN1269" s="95">
        <f t="shared" si="766"/>
        <v>-3.5714285714285587E-3</v>
      </c>
      <c r="AO1269" s="78">
        <f t="shared" si="767"/>
        <v>3.4000000000000088</v>
      </c>
      <c r="AP1269" s="8">
        <f t="shared" si="768"/>
        <v>77.272727272727323</v>
      </c>
      <c r="AQ1269" s="8">
        <f t="shared" si="762"/>
        <v>66.019417475728204</v>
      </c>
      <c r="AR1269" s="8">
        <f t="shared" si="751"/>
        <v>1</v>
      </c>
      <c r="AS1269" s="114">
        <f t="shared" si="757"/>
        <v>158300</v>
      </c>
      <c r="AT1269" s="103">
        <f t="shared" si="781"/>
        <v>0.45219652796183352</v>
      </c>
      <c r="AU1269" s="5">
        <f t="shared" si="754"/>
        <v>0.69</v>
      </c>
      <c r="AW1269" s="210">
        <f t="shared" si="755"/>
        <v>4.5454545454545324E-2</v>
      </c>
      <c r="AX1269" s="276">
        <f t="shared" si="760"/>
        <v>1.0670870584174522E-2</v>
      </c>
      <c r="AY1269" s="19">
        <f t="shared" si="782"/>
        <v>0.71811574144152002</v>
      </c>
    </row>
    <row r="1270" spans="1:51">
      <c r="A1270" s="4">
        <v>40176</v>
      </c>
      <c r="B1270" s="9">
        <f t="shared" si="750"/>
        <v>40176</v>
      </c>
      <c r="C1270" s="5">
        <v>0.68</v>
      </c>
      <c r="D1270" s="5">
        <v>0.71</v>
      </c>
      <c r="E1270" s="5">
        <v>0.68</v>
      </c>
      <c r="F1270" s="5">
        <v>0.69</v>
      </c>
      <c r="G1270" s="6">
        <v>289600</v>
      </c>
      <c r="H1270" s="112">
        <v>0.69</v>
      </c>
      <c r="I1270" s="19">
        <f t="shared" si="769"/>
        <v>0</v>
      </c>
      <c r="J1270" s="8">
        <f t="shared" si="770"/>
        <v>0.68752118390532291</v>
      </c>
      <c r="K1270" s="8">
        <f t="shared" si="771"/>
        <v>0.51047881609467705</v>
      </c>
      <c r="L1270" s="8">
        <f t="shared" si="772"/>
        <v>0.59899999999999998</v>
      </c>
      <c r="M1270" s="19">
        <f t="shared" si="773"/>
        <v>0.34681628743201426</v>
      </c>
      <c r="N1270" s="19">
        <f t="shared" si="774"/>
        <v>0.13212616118520801</v>
      </c>
      <c r="O1270" s="19">
        <f t="shared" si="775"/>
        <v>2.3454181301890351E-2</v>
      </c>
      <c r="P1270" s="19">
        <f t="shared" si="776"/>
        <v>-7.3034949041049313E-3</v>
      </c>
      <c r="Q1270" s="214"/>
      <c r="R1270" s="305"/>
      <c r="S1270" s="215"/>
      <c r="T1270" t="str">
        <f t="shared" si="777"/>
        <v/>
      </c>
      <c r="U1270" t="str">
        <f t="shared" si="778"/>
        <v>BrokeBandUpper</v>
      </c>
      <c r="V1270" t="str">
        <f t="shared" si="779"/>
        <v/>
      </c>
      <c r="W1270" t="str">
        <f t="shared" si="780"/>
        <v>BrokeBandUpper</v>
      </c>
      <c r="X1270" s="10"/>
      <c r="Y1270" s="219">
        <f t="shared" si="759"/>
        <v>1.0681318681318681E-2</v>
      </c>
      <c r="Z1270" s="78">
        <f t="shared" si="761"/>
        <v>0.63501472264084757</v>
      </c>
      <c r="AA1270" s="78">
        <f t="shared" si="784"/>
        <v>0.60901673560583613</v>
      </c>
      <c r="AB1270" s="74">
        <f t="shared" si="752"/>
        <v>1269</v>
      </c>
      <c r="AC1270" s="80">
        <f t="shared" si="763"/>
        <v>1.2548196319081037E-2</v>
      </c>
      <c r="AD1270" s="79">
        <f t="shared" si="783"/>
        <v>2.5997987035011438E-2</v>
      </c>
      <c r="AE1270" s="81">
        <f t="shared" si="764"/>
        <v>1.3449790715930401E-2</v>
      </c>
      <c r="AF1270" s="19">
        <f t="shared" si="786"/>
        <v>4.2688460784495889E-2</v>
      </c>
      <c r="AG1270" s="93">
        <f t="shared" si="785"/>
        <v>3.296296288082215E-2</v>
      </c>
      <c r="AH1270" s="91">
        <f t="shared" si="787"/>
        <v>1.3428440300296985E-3</v>
      </c>
      <c r="AI1270" s="96">
        <f t="shared" si="788"/>
        <v>1260.2974996874373</v>
      </c>
      <c r="AJ1270" s="5">
        <f t="shared" si="753"/>
        <v>0</v>
      </c>
      <c r="AK1270" s="5">
        <f t="shared" si="756"/>
        <v>0</v>
      </c>
      <c r="AL1270" s="5">
        <f t="shared" si="758"/>
        <v>0</v>
      </c>
      <c r="AM1270" s="95">
        <f t="shared" si="765"/>
        <v>1.2142857142857131E-2</v>
      </c>
      <c r="AN1270" s="95">
        <f t="shared" si="766"/>
        <v>-2.8571428571428519E-3</v>
      </c>
      <c r="AO1270" s="78">
        <f t="shared" si="767"/>
        <v>4.2500000000000036</v>
      </c>
      <c r="AP1270" s="8">
        <f t="shared" si="768"/>
        <v>80.952380952380963</v>
      </c>
      <c r="AQ1270" s="8">
        <f t="shared" si="762"/>
        <v>64.556962025316466</v>
      </c>
      <c r="AR1270" s="8">
        <f t="shared" si="751"/>
        <v>-0.33333333333333826</v>
      </c>
      <c r="AS1270" s="114">
        <f t="shared" si="757"/>
        <v>-96533.333333334755</v>
      </c>
      <c r="AT1270" s="103">
        <f t="shared" si="781"/>
        <v>0.51299790327801409</v>
      </c>
      <c r="AU1270" s="5">
        <f t="shared" si="754"/>
        <v>0.69</v>
      </c>
      <c r="AW1270" s="210">
        <f t="shared" si="755"/>
        <v>4.41176470588234E-2</v>
      </c>
      <c r="AX1270" s="276">
        <f t="shared" si="760"/>
        <v>1.5652181306767564E-2</v>
      </c>
      <c r="AY1270" s="19">
        <f t="shared" si="782"/>
        <v>0.46681390082460517</v>
      </c>
    </row>
    <row r="1271" spans="1:51">
      <c r="A1271" s="4">
        <v>40177</v>
      </c>
      <c r="B1271" s="9">
        <f t="shared" si="750"/>
        <v>40177</v>
      </c>
      <c r="C1271" s="5">
        <v>0.7</v>
      </c>
      <c r="D1271" s="5">
        <v>0.7</v>
      </c>
      <c r="E1271" s="5">
        <v>0.69</v>
      </c>
      <c r="F1271" s="5">
        <v>0.69</v>
      </c>
      <c r="G1271" s="6">
        <v>142800</v>
      </c>
      <c r="H1271" s="112">
        <v>0.69</v>
      </c>
      <c r="I1271" s="19">
        <f t="shared" si="769"/>
        <v>0</v>
      </c>
      <c r="J1271" s="8">
        <f t="shared" si="770"/>
        <v>0.70046841580230756</v>
      </c>
      <c r="K1271" s="8">
        <f t="shared" si="771"/>
        <v>0.51053158419769229</v>
      </c>
      <c r="L1271" s="8">
        <f t="shared" si="772"/>
        <v>0.60549999999999993</v>
      </c>
      <c r="M1271" s="19">
        <f t="shared" si="773"/>
        <v>0.37203737728215919</v>
      </c>
      <c r="N1271" s="19">
        <f t="shared" si="774"/>
        <v>7.2721757207233159E-2</v>
      </c>
      <c r="O1271" s="19">
        <f t="shared" si="775"/>
        <v>1.8831757042656584E-2</v>
      </c>
      <c r="P1271" s="19">
        <f t="shared" si="776"/>
        <v>1.0336981937651467E-4</v>
      </c>
      <c r="Q1271" s="214"/>
      <c r="R1271" s="305"/>
      <c r="S1271" s="215"/>
      <c r="T1271" t="str">
        <f t="shared" si="777"/>
        <v/>
      </c>
      <c r="U1271" t="str">
        <f t="shared" si="778"/>
        <v/>
      </c>
      <c r="V1271" t="str">
        <f t="shared" si="779"/>
        <v/>
      </c>
      <c r="W1271" t="str">
        <f t="shared" si="780"/>
        <v/>
      </c>
      <c r="X1271" s="10"/>
      <c r="Y1271" s="219">
        <f t="shared" si="759"/>
        <v>1.1472527472527468E-2</v>
      </c>
      <c r="Z1271" s="78">
        <f t="shared" si="761"/>
        <v>0.64348245535415705</v>
      </c>
      <c r="AA1271" s="78">
        <f t="shared" si="784"/>
        <v>0.61500949717100428</v>
      </c>
      <c r="AB1271" s="74">
        <f t="shared" si="752"/>
        <v>1270</v>
      </c>
      <c r="AC1271" s="80">
        <f t="shared" si="763"/>
        <v>1.201853397377789E-2</v>
      </c>
      <c r="AD1271" s="79">
        <f t="shared" si="783"/>
        <v>2.8472958183152763E-2</v>
      </c>
      <c r="AE1271" s="81">
        <f t="shared" si="764"/>
        <v>1.6454424209374874E-2</v>
      </c>
      <c r="AF1271" s="19">
        <f t="shared" si="786"/>
        <v>4.6296778040219137E-2</v>
      </c>
      <c r="AG1271" s="93">
        <f t="shared" si="785"/>
        <v>-4.2210237378716514E-2</v>
      </c>
      <c r="AH1271" s="91">
        <f t="shared" si="787"/>
        <v>1.3800574396407241E-3</v>
      </c>
      <c r="AI1271" s="96">
        <f t="shared" si="788"/>
        <v>1260.5519774406011</v>
      </c>
      <c r="AJ1271" s="5">
        <f t="shared" si="753"/>
        <v>0</v>
      </c>
      <c r="AK1271" s="5">
        <f t="shared" si="756"/>
        <v>0</v>
      </c>
      <c r="AL1271" s="5">
        <f t="shared" si="758"/>
        <v>0</v>
      </c>
      <c r="AM1271" s="95">
        <f t="shared" si="765"/>
        <v>1.1428571428571423E-2</v>
      </c>
      <c r="AN1271" s="95">
        <f t="shared" si="766"/>
        <v>-2.8571428571428519E-3</v>
      </c>
      <c r="AO1271" s="78">
        <f t="shared" si="767"/>
        <v>4.0000000000000053</v>
      </c>
      <c r="AP1271" s="8">
        <f t="shared" si="768"/>
        <v>80.000000000000028</v>
      </c>
      <c r="AQ1271" s="8">
        <f t="shared" si="762"/>
        <v>66.6666666666667</v>
      </c>
      <c r="AR1271" s="8">
        <f t="shared" si="751"/>
        <v>-1</v>
      </c>
      <c r="AS1271" s="114">
        <f t="shared" si="757"/>
        <v>-142800</v>
      </c>
      <c r="AT1271" s="103">
        <f t="shared" si="781"/>
        <v>0.53982697442602745</v>
      </c>
      <c r="AU1271" s="5">
        <f t="shared" si="754"/>
        <v>0.69</v>
      </c>
      <c r="AW1271" s="210">
        <f t="shared" si="755"/>
        <v>1.449275362318842E-2</v>
      </c>
      <c r="AX1271" s="276">
        <f t="shared" si="760"/>
        <v>2.0394579584298501E-2</v>
      </c>
      <c r="AY1271" s="19">
        <f t="shared" si="782"/>
        <v>0.30298641349627464</v>
      </c>
    </row>
    <row r="1272" spans="1:51">
      <c r="A1272" s="4">
        <v>40178</v>
      </c>
      <c r="B1272" s="9">
        <f t="shared" si="750"/>
        <v>40178</v>
      </c>
      <c r="C1272" s="5">
        <v>0.69</v>
      </c>
      <c r="D1272" s="5">
        <v>0.7</v>
      </c>
      <c r="E1272" s="5">
        <v>0.69</v>
      </c>
      <c r="F1272" s="5">
        <v>0.69</v>
      </c>
      <c r="G1272" s="6">
        <v>303800</v>
      </c>
      <c r="H1272" s="112">
        <v>0.69</v>
      </c>
      <c r="I1272" s="19">
        <f t="shared" si="769"/>
        <v>0</v>
      </c>
      <c r="J1272" s="8">
        <f t="shared" si="770"/>
        <v>0.71175467570143525</v>
      </c>
      <c r="K1272" s="8">
        <f t="shared" si="771"/>
        <v>0.5112453242985644</v>
      </c>
      <c r="L1272" s="8">
        <f t="shared" si="772"/>
        <v>0.61149999999999982</v>
      </c>
      <c r="M1272" s="19">
        <f t="shared" si="773"/>
        <v>0.39219791726794262</v>
      </c>
      <c r="N1272" s="19">
        <f t="shared" si="774"/>
        <v>5.4189555181422946E-2</v>
      </c>
      <c r="O1272" s="19">
        <f t="shared" si="775"/>
        <v>1.6112446535081162E-2</v>
      </c>
      <c r="P1272" s="19">
        <f t="shared" si="776"/>
        <v>1.3980331931740511E-3</v>
      </c>
      <c r="Q1272" s="214"/>
      <c r="R1272" s="305"/>
      <c r="S1272" s="215"/>
      <c r="T1272" t="str">
        <f t="shared" si="777"/>
        <v/>
      </c>
      <c r="U1272" t="str">
        <f t="shared" si="778"/>
        <v/>
      </c>
      <c r="V1272" t="str">
        <f t="shared" si="779"/>
        <v/>
      </c>
      <c r="W1272" t="str">
        <f t="shared" si="780"/>
        <v/>
      </c>
      <c r="X1272" s="10"/>
      <c r="Y1272" s="219">
        <f t="shared" si="759"/>
        <v>1.1406593406593406E-2</v>
      </c>
      <c r="Z1272" s="78">
        <f t="shared" si="761"/>
        <v>0.65064615722961683</v>
      </c>
      <c r="AA1272" s="78">
        <f t="shared" si="784"/>
        <v>0.62055879438035</v>
      </c>
      <c r="AB1272" s="74">
        <f t="shared" si="752"/>
        <v>1271</v>
      </c>
      <c r="AC1272" s="80">
        <f t="shared" si="763"/>
        <v>1.0906350911913564E-2</v>
      </c>
      <c r="AD1272" s="79">
        <f t="shared" si="783"/>
        <v>3.008736284926683E-2</v>
      </c>
      <c r="AE1272" s="81">
        <f t="shared" si="764"/>
        <v>1.9181011937353266E-2</v>
      </c>
      <c r="AF1272" s="19">
        <f t="shared" si="786"/>
        <v>4.8484306598716616E-2</v>
      </c>
      <c r="AG1272" s="93">
        <f t="shared" si="785"/>
        <v>-9.2538995545620881E-2</v>
      </c>
      <c r="AH1272" s="91">
        <f t="shared" si="787"/>
        <v>1.3160261629238661E-3</v>
      </c>
      <c r="AI1272" s="96">
        <f t="shared" si="788"/>
        <v>1260.7438916859282</v>
      </c>
      <c r="AJ1272" s="5">
        <f t="shared" si="753"/>
        <v>0</v>
      </c>
      <c r="AK1272" s="5">
        <f t="shared" si="756"/>
        <v>0</v>
      </c>
      <c r="AL1272" s="5">
        <f t="shared" si="758"/>
        <v>0</v>
      </c>
      <c r="AM1272" s="95">
        <f t="shared" si="765"/>
        <v>1.1428571428571423E-2</v>
      </c>
      <c r="AN1272" s="95">
        <f t="shared" si="766"/>
        <v>-2.1428571428571447E-3</v>
      </c>
      <c r="AO1272" s="78">
        <f t="shared" si="767"/>
        <v>5.3333333333333259</v>
      </c>
      <c r="AP1272" s="8">
        <f t="shared" si="768"/>
        <v>84.210526315789451</v>
      </c>
      <c r="AQ1272" s="8">
        <f t="shared" si="762"/>
        <v>63.999999999999972</v>
      </c>
      <c r="AR1272" s="8">
        <f t="shared" si="751"/>
        <v>-1</v>
      </c>
      <c r="AS1272" s="114">
        <f t="shared" si="757"/>
        <v>-303800</v>
      </c>
      <c r="AT1272" s="103">
        <f t="shared" si="781"/>
        <v>0.48959790229669337</v>
      </c>
      <c r="AU1272" s="5">
        <f t="shared" si="754"/>
        <v>0.69</v>
      </c>
      <c r="AW1272" s="210">
        <f t="shared" si="755"/>
        <v>1.449275362318842E-2</v>
      </c>
      <c r="AX1272" s="276">
        <f t="shared" si="760"/>
        <v>2.4684210889538691E-2</v>
      </c>
      <c r="AY1272" s="19">
        <f t="shared" si="782"/>
        <v>0.21033193096771241</v>
      </c>
    </row>
    <row r="1273" spans="1:51">
      <c r="A1273" s="4">
        <v>40182</v>
      </c>
      <c r="B1273" s="9">
        <f t="shared" si="750"/>
        <v>40182</v>
      </c>
      <c r="C1273" s="5">
        <v>0.7</v>
      </c>
      <c r="D1273" s="5">
        <v>0.71</v>
      </c>
      <c r="E1273" s="5">
        <v>0.7</v>
      </c>
      <c r="F1273" s="5">
        <v>0.71</v>
      </c>
      <c r="G1273" s="6">
        <v>122500</v>
      </c>
      <c r="H1273" s="112">
        <v>0.71</v>
      </c>
      <c r="I1273" s="19">
        <f t="shared" si="769"/>
        <v>2.898550724637684E-2</v>
      </c>
      <c r="J1273" s="8">
        <f t="shared" si="770"/>
        <v>0.72550934538627909</v>
      </c>
      <c r="K1273" s="8">
        <f t="shared" si="771"/>
        <v>0.51149065461372056</v>
      </c>
      <c r="L1273" s="8">
        <f t="shared" si="772"/>
        <v>0.61849999999999983</v>
      </c>
      <c r="M1273" s="19">
        <f t="shared" si="773"/>
        <v>0.41842150749398571</v>
      </c>
      <c r="N1273" s="19">
        <f t="shared" si="774"/>
        <v>6.6863155237327804E-2</v>
      </c>
      <c r="O1273" s="19">
        <f t="shared" si="775"/>
        <v>1.9325014860335971E-2</v>
      </c>
      <c r="P1273" s="19">
        <f t="shared" si="776"/>
        <v>4.7986808582115356E-4</v>
      </c>
      <c r="Q1273" s="214"/>
      <c r="R1273" s="305"/>
      <c r="S1273" s="215"/>
      <c r="T1273" t="str">
        <f t="shared" si="777"/>
        <v/>
      </c>
      <c r="U1273" t="str">
        <f t="shared" si="778"/>
        <v/>
      </c>
      <c r="V1273" t="str">
        <f t="shared" si="779"/>
        <v/>
      </c>
      <c r="W1273" t="str">
        <f t="shared" si="780"/>
        <v/>
      </c>
      <c r="X1273" s="10"/>
      <c r="Y1273" s="219">
        <f t="shared" si="759"/>
        <v>1.1670329670329669E-2</v>
      </c>
      <c r="Z1273" s="78">
        <f t="shared" si="761"/>
        <v>0.65978664901625583</v>
      </c>
      <c r="AA1273" s="78">
        <f t="shared" si="784"/>
        <v>0.62717744359620409</v>
      </c>
      <c r="AB1273" s="74">
        <f t="shared" si="752"/>
        <v>1272</v>
      </c>
      <c r="AC1273" s="80">
        <f t="shared" si="763"/>
        <v>1.0742554786158785E-2</v>
      </c>
      <c r="AD1273" s="79">
        <f t="shared" si="783"/>
        <v>3.2609205420051746E-2</v>
      </c>
      <c r="AE1273" s="81">
        <f t="shared" si="764"/>
        <v>2.186665063389296E-2</v>
      </c>
      <c r="AF1273" s="19">
        <f t="shared" si="786"/>
        <v>5.1993587704736624E-2</v>
      </c>
      <c r="AG1273" s="93">
        <f t="shared" si="785"/>
        <v>-1.5018416982700971E-2</v>
      </c>
      <c r="AH1273" s="91">
        <f t="shared" si="787"/>
        <v>1.2100002011189268E-3</v>
      </c>
      <c r="AI1273" s="96">
        <f t="shared" si="788"/>
        <v>1260.8958133015794</v>
      </c>
      <c r="AJ1273" s="5">
        <f t="shared" si="753"/>
        <v>2.0000000000000018E-2</v>
      </c>
      <c r="AK1273" s="5">
        <f t="shared" si="756"/>
        <v>2.0000000000000018E-2</v>
      </c>
      <c r="AL1273" s="5">
        <f t="shared" si="758"/>
        <v>0</v>
      </c>
      <c r="AM1273" s="95">
        <f t="shared" si="765"/>
        <v>1.2142857142857146E-2</v>
      </c>
      <c r="AN1273" s="95">
        <f t="shared" si="766"/>
        <v>-2.1428571428571447E-3</v>
      </c>
      <c r="AO1273" s="78">
        <f t="shared" si="767"/>
        <v>5.6666666666666634</v>
      </c>
      <c r="AP1273" s="8">
        <f t="shared" si="768"/>
        <v>85</v>
      </c>
      <c r="AQ1273" s="8">
        <f t="shared" si="762"/>
        <v>65.384615384615358</v>
      </c>
      <c r="AR1273" s="8">
        <f t="shared" si="751"/>
        <v>1</v>
      </c>
      <c r="AS1273" s="114">
        <f t="shared" si="757"/>
        <v>122500</v>
      </c>
      <c r="AT1273" s="103">
        <f t="shared" si="781"/>
        <v>0.50581584792745105</v>
      </c>
      <c r="AU1273" s="5">
        <f t="shared" si="754"/>
        <v>0.71</v>
      </c>
      <c r="AW1273" s="210">
        <f t="shared" si="755"/>
        <v>1.4285714285714299E-2</v>
      </c>
      <c r="AX1273" s="276">
        <f t="shared" si="760"/>
        <v>2.8430780011234013E-2</v>
      </c>
      <c r="AY1273" s="19">
        <f t="shared" si="782"/>
        <v>0.15177998350691208</v>
      </c>
    </row>
    <row r="1274" spans="1:51">
      <c r="A1274" s="4">
        <v>40183</v>
      </c>
      <c r="B1274" s="9">
        <f t="shared" si="750"/>
        <v>40183</v>
      </c>
      <c r="C1274" s="5">
        <v>0.71</v>
      </c>
      <c r="D1274" s="5">
        <v>0.71</v>
      </c>
      <c r="E1274" s="5">
        <v>0.68</v>
      </c>
      <c r="F1274" s="5">
        <v>0.7</v>
      </c>
      <c r="G1274" s="6">
        <v>487900</v>
      </c>
      <c r="H1274" s="112">
        <v>0.7</v>
      </c>
      <c r="I1274" s="19">
        <f t="shared" si="769"/>
        <v>-1.4084507042253534E-2</v>
      </c>
      <c r="J1274" s="8">
        <f t="shared" si="770"/>
        <v>0.73518166816671426</v>
      </c>
      <c r="K1274" s="8">
        <f t="shared" si="771"/>
        <v>0.51481833183328529</v>
      </c>
      <c r="L1274" s="8">
        <f t="shared" si="772"/>
        <v>0.62499999999999978</v>
      </c>
      <c r="M1274" s="19">
        <f t="shared" si="773"/>
        <v>0.42804096650697687</v>
      </c>
      <c r="N1274" s="19">
        <f t="shared" si="774"/>
        <v>2.2989877051502731E-2</v>
      </c>
      <c r="O1274" s="19">
        <f t="shared" si="775"/>
        <v>1.3331768697321725E-2</v>
      </c>
      <c r="P1274" s="19">
        <f t="shared" si="776"/>
        <v>6.5058416797034177E-3</v>
      </c>
      <c r="Q1274" s="214"/>
      <c r="R1274" s="305"/>
      <c r="S1274" s="215"/>
      <c r="T1274" t="str">
        <f t="shared" si="777"/>
        <v/>
      </c>
      <c r="U1274" t="str">
        <f t="shared" si="778"/>
        <v/>
      </c>
      <c r="V1274" t="str">
        <f t="shared" si="779"/>
        <v/>
      </c>
      <c r="W1274" t="str">
        <f t="shared" si="780"/>
        <v/>
      </c>
      <c r="X1274" s="10"/>
      <c r="Y1274" s="219">
        <f t="shared" si="759"/>
        <v>1.1032967032967031E-2</v>
      </c>
      <c r="Z1274" s="78">
        <f t="shared" si="761"/>
        <v>0.66597950506775239</v>
      </c>
      <c r="AA1274" s="78">
        <f t="shared" si="784"/>
        <v>0.63256631277008502</v>
      </c>
      <c r="AB1274" s="74">
        <f t="shared" si="752"/>
        <v>1273</v>
      </c>
      <c r="AC1274" s="80">
        <f t="shared" si="763"/>
        <v>9.2372333310195287E-3</v>
      </c>
      <c r="AD1274" s="79">
        <f t="shared" si="783"/>
        <v>3.3413192297667371E-2</v>
      </c>
      <c r="AE1274" s="81">
        <f t="shared" si="764"/>
        <v>2.4175958966647842E-2</v>
      </c>
      <c r="AF1274" s="19">
        <f t="shared" si="786"/>
        <v>5.2821643554407646E-2</v>
      </c>
      <c r="AG1274" s="93">
        <f t="shared" si="785"/>
        <v>-0.1401269516520208</v>
      </c>
      <c r="AH1274" s="91">
        <f t="shared" si="787"/>
        <v>1.0227870495045984E-3</v>
      </c>
      <c r="AI1274" s="96">
        <f t="shared" si="788"/>
        <v>1261.0893025518112</v>
      </c>
      <c r="AJ1274" s="5">
        <f t="shared" si="753"/>
        <v>-1.0000000000000009E-2</v>
      </c>
      <c r="AK1274" s="5">
        <f t="shared" si="756"/>
        <v>0</v>
      </c>
      <c r="AL1274" s="5">
        <f t="shared" si="758"/>
        <v>-1.0000000000000009E-2</v>
      </c>
      <c r="AM1274" s="95">
        <f t="shared" si="765"/>
        <v>1.2142857142857146E-2</v>
      </c>
      <c r="AN1274" s="95">
        <f t="shared" si="766"/>
        <v>-2.8571428571428597E-3</v>
      </c>
      <c r="AO1274" s="78">
        <f t="shared" si="767"/>
        <v>4.2499999999999973</v>
      </c>
      <c r="AP1274" s="8">
        <f t="shared" si="768"/>
        <v>80.952380952380935</v>
      </c>
      <c r="AQ1274" s="8">
        <f t="shared" si="762"/>
        <v>67.999999999999986</v>
      </c>
      <c r="AR1274" s="8">
        <f t="shared" si="751"/>
        <v>0.33333333333333087</v>
      </c>
      <c r="AS1274" s="114">
        <f t="shared" si="757"/>
        <v>162633.33333333212</v>
      </c>
      <c r="AT1274" s="103">
        <f t="shared" si="781"/>
        <v>0.50801109455452065</v>
      </c>
      <c r="AU1274" s="5">
        <f t="shared" si="754"/>
        <v>0.7</v>
      </c>
      <c r="AW1274" s="210">
        <f t="shared" si="755"/>
        <v>4.41176470588234E-2</v>
      </c>
      <c r="AX1274" s="276">
        <f t="shared" si="760"/>
        <v>3.0994100977963394E-2</v>
      </c>
      <c r="AY1274" s="19">
        <f t="shared" si="782"/>
        <v>9.0160064750827176E-2</v>
      </c>
    </row>
    <row r="1275" spans="1:51">
      <c r="A1275" s="4">
        <v>40184</v>
      </c>
      <c r="B1275" s="9">
        <f t="shared" si="750"/>
        <v>40184</v>
      </c>
      <c r="C1275" s="5">
        <v>0.71</v>
      </c>
      <c r="D1275" s="5">
        <v>0.71</v>
      </c>
      <c r="E1275" s="5">
        <v>0.7</v>
      </c>
      <c r="F1275" s="5">
        <v>0.7</v>
      </c>
      <c r="G1275" s="6">
        <v>405300</v>
      </c>
      <c r="H1275" s="112">
        <v>0.7</v>
      </c>
      <c r="I1275" s="19">
        <f t="shared" si="769"/>
        <v>0</v>
      </c>
      <c r="J1275" s="8">
        <f t="shared" si="770"/>
        <v>0.74326314240392466</v>
      </c>
      <c r="K1275" s="8">
        <f t="shared" si="771"/>
        <v>0.5197368575960748</v>
      </c>
      <c r="L1275" s="8">
        <f t="shared" si="772"/>
        <v>0.63149999999999973</v>
      </c>
      <c r="M1275" s="19">
        <f t="shared" si="773"/>
        <v>0.43007587693841859</v>
      </c>
      <c r="N1275" s="19">
        <f t="shared" si="774"/>
        <v>4.7540085895225832E-3</v>
      </c>
      <c r="O1275" s="19">
        <f t="shared" si="775"/>
        <v>1.0992486057715181E-2</v>
      </c>
      <c r="P1275" s="19">
        <f t="shared" si="776"/>
        <v>9.5539056374983194E-3</v>
      </c>
      <c r="Q1275" s="214"/>
      <c r="R1275" s="305"/>
      <c r="S1275" s="215"/>
      <c r="T1275" t="str">
        <f t="shared" si="777"/>
        <v/>
      </c>
      <c r="U1275" t="str">
        <f t="shared" si="778"/>
        <v/>
      </c>
      <c r="V1275" t="str">
        <f t="shared" si="779"/>
        <v/>
      </c>
      <c r="W1275" t="str">
        <f t="shared" si="780"/>
        <v/>
      </c>
      <c r="X1275" s="10"/>
      <c r="Y1275" s="219">
        <f t="shared" si="759"/>
        <v>1.0153846153846152E-2</v>
      </c>
      <c r="Z1275" s="78">
        <f t="shared" si="761"/>
        <v>0.67121866128731855</v>
      </c>
      <c r="AA1275" s="78">
        <f t="shared" si="784"/>
        <v>0.63755640562509874</v>
      </c>
      <c r="AB1275" s="74">
        <f t="shared" si="752"/>
        <v>1274</v>
      </c>
      <c r="AC1275" s="80">
        <f t="shared" si="763"/>
        <v>7.5890373564575717E-3</v>
      </c>
      <c r="AD1275" s="79">
        <f t="shared" si="783"/>
        <v>3.3662255662219809E-2</v>
      </c>
      <c r="AE1275" s="81">
        <f t="shared" si="764"/>
        <v>2.6073218305762237E-2</v>
      </c>
      <c r="AF1275" s="19">
        <f t="shared" si="786"/>
        <v>5.2798866681004177E-2</v>
      </c>
      <c r="AG1275" s="93">
        <f t="shared" si="785"/>
        <v>-0.17842961366225907</v>
      </c>
      <c r="AH1275" s="91">
        <f t="shared" si="787"/>
        <v>7.7670586673527105E-4</v>
      </c>
      <c r="AI1275" s="96">
        <f t="shared" si="788"/>
        <v>1261.7213156197374</v>
      </c>
      <c r="AJ1275" s="5">
        <f t="shared" si="753"/>
        <v>0</v>
      </c>
      <c r="AK1275" s="5">
        <f t="shared" si="756"/>
        <v>0</v>
      </c>
      <c r="AL1275" s="5">
        <f t="shared" si="758"/>
        <v>0</v>
      </c>
      <c r="AM1275" s="95">
        <f t="shared" si="765"/>
        <v>1.142857142857143E-2</v>
      </c>
      <c r="AN1275" s="95">
        <f t="shared" si="766"/>
        <v>-2.8571428571428597E-3</v>
      </c>
      <c r="AO1275" s="78">
        <f t="shared" si="767"/>
        <v>3.9999999999999969</v>
      </c>
      <c r="AP1275" s="8">
        <f t="shared" si="768"/>
        <v>79.999999999999986</v>
      </c>
      <c r="AQ1275" s="8">
        <f t="shared" si="762"/>
        <v>70.588235294117638</v>
      </c>
      <c r="AR1275" s="8">
        <f t="shared" si="751"/>
        <v>-1</v>
      </c>
      <c r="AS1275" s="114">
        <f t="shared" si="757"/>
        <v>-405300</v>
      </c>
      <c r="AT1275" s="103">
        <f t="shared" si="781"/>
        <v>0.46907421438879315</v>
      </c>
      <c r="AU1275" s="5">
        <f t="shared" si="754"/>
        <v>0.7</v>
      </c>
      <c r="AW1275" s="210">
        <f t="shared" si="755"/>
        <v>1.4285714285714299E-2</v>
      </c>
      <c r="AX1275" s="276">
        <f t="shared" si="760"/>
        <v>3.2027971015585105E-2</v>
      </c>
      <c r="AY1275" s="19">
        <f t="shared" si="782"/>
        <v>3.335699391173777E-2</v>
      </c>
    </row>
    <row r="1276" spans="1:51">
      <c r="A1276" s="4">
        <v>40185</v>
      </c>
      <c r="B1276" s="9">
        <f t="shared" si="750"/>
        <v>40185</v>
      </c>
      <c r="C1276" s="5">
        <v>0.71</v>
      </c>
      <c r="D1276" s="5">
        <v>0.71</v>
      </c>
      <c r="E1276" s="5">
        <v>0.69</v>
      </c>
      <c r="F1276" s="5">
        <v>0.7</v>
      </c>
      <c r="G1276" s="6">
        <v>142400</v>
      </c>
      <c r="H1276" s="112">
        <v>0.7</v>
      </c>
      <c r="I1276" s="19">
        <f t="shared" si="769"/>
        <v>0</v>
      </c>
      <c r="J1276" s="8">
        <f t="shared" si="770"/>
        <v>0.7490033936130468</v>
      </c>
      <c r="K1276" s="8">
        <f t="shared" si="771"/>
        <v>0.52799660638695289</v>
      </c>
      <c r="L1276" s="8">
        <f t="shared" si="772"/>
        <v>0.63849999999999985</v>
      </c>
      <c r="M1276" s="19">
        <f t="shared" si="773"/>
        <v>0.41857615096890349</v>
      </c>
      <c r="N1276" s="19">
        <f t="shared" si="774"/>
        <v>-2.673883048586264E-2</v>
      </c>
      <c r="O1276" s="19">
        <f t="shared" si="775"/>
        <v>7.7230403091918844E-3</v>
      </c>
      <c r="P1276" s="19">
        <f t="shared" si="776"/>
        <v>1.5892174415110167E-2</v>
      </c>
      <c r="Q1276" s="214"/>
      <c r="R1276" s="305"/>
      <c r="S1276" s="215"/>
      <c r="T1276" t="str">
        <f t="shared" si="777"/>
        <v/>
      </c>
      <c r="U1276" t="str">
        <f t="shared" si="778"/>
        <v/>
      </c>
      <c r="V1276" t="str">
        <f t="shared" si="779"/>
        <v/>
      </c>
      <c r="W1276" t="str">
        <f t="shared" si="780"/>
        <v/>
      </c>
      <c r="X1276" s="10"/>
      <c r="Y1276" s="219">
        <f t="shared" si="759"/>
        <v>8.7472527472527446E-3</v>
      </c>
      <c r="Z1276" s="78">
        <f t="shared" si="761"/>
        <v>0.67565098744907148</v>
      </c>
      <c r="AA1276" s="78">
        <f t="shared" si="784"/>
        <v>0.64217723160884144</v>
      </c>
      <c r="AB1276" s="74">
        <f t="shared" si="752"/>
        <v>1275</v>
      </c>
      <c r="AC1276" s="80">
        <f t="shared" si="763"/>
        <v>5.9204300275742458E-3</v>
      </c>
      <c r="AD1276" s="79">
        <f t="shared" si="783"/>
        <v>3.3473755840230046E-2</v>
      </c>
      <c r="AE1276" s="81">
        <f t="shared" si="764"/>
        <v>2.75533258126558E-2</v>
      </c>
      <c r="AF1276" s="19">
        <f t="shared" si="786"/>
        <v>5.2125416773759661E-2</v>
      </c>
      <c r="AG1276" s="93">
        <f t="shared" si="785"/>
        <v>-0.21987074914890156</v>
      </c>
      <c r="AH1276" s="91">
        <f t="shared" si="787"/>
        <v>4.7110649671806289E-4</v>
      </c>
      <c r="AI1276" s="96">
        <f t="shared" si="788"/>
        <v>1263.4912408676246</v>
      </c>
      <c r="AJ1276" s="5">
        <f t="shared" si="753"/>
        <v>0</v>
      </c>
      <c r="AK1276" s="5">
        <f t="shared" si="756"/>
        <v>0</v>
      </c>
      <c r="AL1276" s="5">
        <f t="shared" si="758"/>
        <v>0</v>
      </c>
      <c r="AM1276" s="95">
        <f t="shared" si="765"/>
        <v>1.142857142857143E-2</v>
      </c>
      <c r="AN1276" s="95">
        <f t="shared" si="766"/>
        <v>-2.8571428571428597E-3</v>
      </c>
      <c r="AO1276" s="78">
        <f t="shared" si="767"/>
        <v>3.9999999999999969</v>
      </c>
      <c r="AP1276" s="8">
        <f t="shared" si="768"/>
        <v>79.999999999999986</v>
      </c>
      <c r="AQ1276" s="8">
        <f t="shared" si="762"/>
        <v>70.588235294117638</v>
      </c>
      <c r="AR1276" s="8">
        <f t="shared" si="751"/>
        <v>0</v>
      </c>
      <c r="AS1276" s="114">
        <f t="shared" si="757"/>
        <v>0</v>
      </c>
      <c r="AT1276" s="103">
        <f t="shared" si="781"/>
        <v>0.47704791427130838</v>
      </c>
      <c r="AU1276" s="5">
        <f t="shared" si="754"/>
        <v>0.7</v>
      </c>
      <c r="AW1276" s="210">
        <f t="shared" si="755"/>
        <v>2.898550724637684E-2</v>
      </c>
      <c r="AX1276" s="276">
        <f t="shared" si="760"/>
        <v>3.0810303609837483E-2</v>
      </c>
      <c r="AY1276" s="19">
        <f t="shared" si="782"/>
        <v>-3.8018874350644737E-2</v>
      </c>
    </row>
    <row r="1277" spans="1:51">
      <c r="A1277" s="4">
        <v>40186</v>
      </c>
      <c r="B1277" s="9">
        <f t="shared" si="750"/>
        <v>40186</v>
      </c>
      <c r="C1277" s="5">
        <v>0.7</v>
      </c>
      <c r="D1277" s="5">
        <v>0.7</v>
      </c>
      <c r="E1277" s="5">
        <v>0.69</v>
      </c>
      <c r="F1277" s="5">
        <v>0.7</v>
      </c>
      <c r="G1277" s="6">
        <v>71600</v>
      </c>
      <c r="H1277" s="112">
        <v>0.7</v>
      </c>
      <c r="I1277" s="19">
        <f t="shared" si="769"/>
        <v>0</v>
      </c>
      <c r="J1277" s="8">
        <f t="shared" si="770"/>
        <v>0.75390362712049563</v>
      </c>
      <c r="K1277" s="8">
        <f t="shared" si="771"/>
        <v>0.53609637287950396</v>
      </c>
      <c r="L1277" s="8">
        <f t="shared" si="772"/>
        <v>0.6449999999999998</v>
      </c>
      <c r="M1277" s="19">
        <f t="shared" si="773"/>
        <v>0.40628376773208885</v>
      </c>
      <c r="N1277" s="19">
        <f t="shared" si="774"/>
        <v>-2.9367137158580869E-2</v>
      </c>
      <c r="O1277" s="19">
        <f t="shared" si="775"/>
        <v>6.5423381913011936E-3</v>
      </c>
      <c r="P1277" s="19">
        <f t="shared" si="776"/>
        <v>1.5340565440329719E-2</v>
      </c>
      <c r="Q1277" s="214"/>
      <c r="R1277" s="305"/>
      <c r="S1277" s="215"/>
      <c r="T1277" t="str">
        <f t="shared" si="777"/>
        <v/>
      </c>
      <c r="U1277" t="str">
        <f t="shared" si="778"/>
        <v/>
      </c>
      <c r="V1277" t="str">
        <f t="shared" si="779"/>
        <v/>
      </c>
      <c r="W1277" t="str">
        <f t="shared" si="780"/>
        <v/>
      </c>
      <c r="X1277" s="10"/>
      <c r="Y1277" s="219">
        <f t="shared" si="759"/>
        <v>7.4725274725274691E-3</v>
      </c>
      <c r="Z1277" s="78">
        <f t="shared" si="761"/>
        <v>0.67940073538191448</v>
      </c>
      <c r="AA1277" s="78">
        <f t="shared" si="784"/>
        <v>0.64645611646978718</v>
      </c>
      <c r="AB1277" s="74">
        <f t="shared" si="752"/>
        <v>1276</v>
      </c>
      <c r="AC1277" s="80">
        <f t="shared" si="763"/>
        <v>4.3130344795771977E-3</v>
      </c>
      <c r="AD1277" s="79">
        <f t="shared" si="783"/>
        <v>3.2944618912127299E-2</v>
      </c>
      <c r="AE1277" s="81">
        <f t="shared" si="764"/>
        <v>2.8631584432550101E-2</v>
      </c>
      <c r="AF1277" s="19">
        <f t="shared" si="786"/>
        <v>5.0961879813333007E-2</v>
      </c>
      <c r="AG1277" s="93">
        <f t="shared" si="785"/>
        <v>-0.27149979655373779</v>
      </c>
      <c r="AH1277" s="91">
        <f t="shared" si="787"/>
        <v>1.5159679088451905E-4</v>
      </c>
      <c r="AI1277" s="96">
        <f t="shared" si="788"/>
        <v>1267.5273997039249</v>
      </c>
      <c r="AJ1277" s="5">
        <f t="shared" si="753"/>
        <v>0</v>
      </c>
      <c r="AK1277" s="5">
        <f t="shared" si="756"/>
        <v>0</v>
      </c>
      <c r="AL1277" s="5">
        <f t="shared" si="758"/>
        <v>0</v>
      </c>
      <c r="AM1277" s="95">
        <f t="shared" si="765"/>
        <v>0.01</v>
      </c>
      <c r="AN1277" s="95">
        <f t="shared" si="766"/>
        <v>-2.8571428571428597E-3</v>
      </c>
      <c r="AO1277" s="78">
        <f t="shared" si="767"/>
        <v>3.4999999999999969</v>
      </c>
      <c r="AP1277" s="8">
        <f t="shared" si="768"/>
        <v>77.777777777777757</v>
      </c>
      <c r="AQ1277" s="8">
        <f t="shared" si="762"/>
        <v>72.413793103448256</v>
      </c>
      <c r="AR1277" s="8">
        <f t="shared" si="751"/>
        <v>1</v>
      </c>
      <c r="AS1277" s="114">
        <f t="shared" si="757"/>
        <v>71600</v>
      </c>
      <c r="AT1277" s="103">
        <f t="shared" si="781"/>
        <v>0.46392405928680774</v>
      </c>
      <c r="AU1277" s="5">
        <f t="shared" si="754"/>
        <v>0.7</v>
      </c>
      <c r="AW1277" s="210">
        <f t="shared" si="755"/>
        <v>1.449275362318842E-2</v>
      </c>
      <c r="AX1277" s="276">
        <f t="shared" si="760"/>
        <v>2.7795353920214993E-2</v>
      </c>
      <c r="AY1277" s="19">
        <f t="shared" si="782"/>
        <v>-9.7855241149257657E-2</v>
      </c>
    </row>
    <row r="1278" spans="1:51">
      <c r="A1278" s="4">
        <v>40189</v>
      </c>
      <c r="B1278" s="9">
        <f t="shared" si="750"/>
        <v>40189</v>
      </c>
      <c r="C1278" s="5">
        <v>0.7</v>
      </c>
      <c r="D1278" s="5">
        <v>0.7</v>
      </c>
      <c r="E1278" s="5">
        <v>0.7</v>
      </c>
      <c r="F1278" s="5">
        <v>0.7</v>
      </c>
      <c r="G1278" s="6">
        <v>115300</v>
      </c>
      <c r="H1278" s="112">
        <v>0.7</v>
      </c>
      <c r="I1278" s="19">
        <f t="shared" si="769"/>
        <v>0</v>
      </c>
      <c r="J1278" s="8">
        <f t="shared" si="770"/>
        <v>0.75603845442911943</v>
      </c>
      <c r="K1278" s="8">
        <f t="shared" si="771"/>
        <v>0.54796154557088017</v>
      </c>
      <c r="L1278" s="8">
        <f t="shared" si="772"/>
        <v>0.6519999999999998</v>
      </c>
      <c r="M1278" s="19">
        <f t="shared" si="773"/>
        <v>0.37972903489324145</v>
      </c>
      <c r="N1278" s="19">
        <f t="shared" si="774"/>
        <v>-6.5360063452887182E-2</v>
      </c>
      <c r="O1278" s="19">
        <f t="shared" si="775"/>
        <v>2.8316978879352065E-3</v>
      </c>
      <c r="P1278" s="19">
        <f t="shared" si="776"/>
        <v>2.2132536781857871E-2</v>
      </c>
      <c r="Q1278" s="214"/>
      <c r="R1278" s="305"/>
      <c r="S1278" s="215"/>
      <c r="T1278" t="str">
        <f t="shared" si="777"/>
        <v/>
      </c>
      <c r="U1278" t="str">
        <f t="shared" si="778"/>
        <v/>
      </c>
      <c r="V1278" t="str">
        <f t="shared" si="779"/>
        <v/>
      </c>
      <c r="W1278" t="str">
        <f t="shared" si="780"/>
        <v/>
      </c>
      <c r="X1278" s="10"/>
      <c r="Y1278" s="219">
        <f t="shared" si="759"/>
        <v>5.428571428571425E-3</v>
      </c>
      <c r="Z1278" s="78">
        <f t="shared" si="761"/>
        <v>0.68257302213309967</v>
      </c>
      <c r="AA1278" s="78">
        <f t="shared" si="784"/>
        <v>0.65041836385102292</v>
      </c>
      <c r="AB1278" s="74">
        <f t="shared" si="752"/>
        <v>1277</v>
      </c>
      <c r="AC1278" s="80">
        <f t="shared" si="763"/>
        <v>2.8184590796213223E-3</v>
      </c>
      <c r="AD1278" s="79">
        <f t="shared" si="783"/>
        <v>3.2154658282076753E-2</v>
      </c>
      <c r="AE1278" s="81">
        <f t="shared" si="764"/>
        <v>2.9336199202455431E-2</v>
      </c>
      <c r="AF1278" s="19">
        <f t="shared" si="786"/>
        <v>4.9436885655709618E-2</v>
      </c>
      <c r="AG1278" s="93">
        <f t="shared" si="785"/>
        <v>-0.34652526128248973</v>
      </c>
      <c r="AH1278" s="91">
        <f t="shared" si="787"/>
        <v>-2.0945272258469894E-4</v>
      </c>
      <c r="AI1278" s="96">
        <f t="shared" si="788"/>
        <v>1273.4406691807096</v>
      </c>
      <c r="AJ1278" s="5">
        <f t="shared" si="753"/>
        <v>0</v>
      </c>
      <c r="AK1278" s="5">
        <f t="shared" si="756"/>
        <v>0</v>
      </c>
      <c r="AL1278" s="5">
        <f t="shared" si="758"/>
        <v>0</v>
      </c>
      <c r="AM1278" s="95">
        <f t="shared" si="765"/>
        <v>0.01</v>
      </c>
      <c r="AN1278" s="95">
        <f t="shared" si="766"/>
        <v>-2.1428571428571447E-3</v>
      </c>
      <c r="AO1278" s="78">
        <f t="shared" si="767"/>
        <v>4.6666666666666625</v>
      </c>
      <c r="AP1278" s="8">
        <f t="shared" si="768"/>
        <v>82.35294117647058</v>
      </c>
      <c r="AQ1278" s="8">
        <f t="shared" si="762"/>
        <v>69.999999999999986</v>
      </c>
      <c r="AR1278" s="8">
        <f t="shared" si="751"/>
        <v>0</v>
      </c>
      <c r="AS1278" s="114">
        <f t="shared" si="757"/>
        <v>0</v>
      </c>
      <c r="AT1278" s="103">
        <f t="shared" si="781"/>
        <v>0.53373726774837449</v>
      </c>
      <c r="AU1278" s="5">
        <f t="shared" si="754"/>
        <v>0.7</v>
      </c>
      <c r="AW1278" s="210">
        <f t="shared" si="755"/>
        <v>0</v>
      </c>
      <c r="AX1278" s="276">
        <f t="shared" si="760"/>
        <v>2.2709246291599223E-2</v>
      </c>
      <c r="AY1278" s="19">
        <f t="shared" si="782"/>
        <v>-0.18298409306876096</v>
      </c>
    </row>
    <row r="1279" spans="1:51">
      <c r="A1279" s="4">
        <v>40190</v>
      </c>
      <c r="B1279" s="9">
        <f t="shared" si="750"/>
        <v>40190</v>
      </c>
      <c r="C1279" s="5">
        <v>0.69</v>
      </c>
      <c r="D1279" s="5">
        <v>0.69</v>
      </c>
      <c r="E1279" s="5">
        <v>0.69</v>
      </c>
      <c r="F1279" s="5">
        <v>0.69</v>
      </c>
      <c r="G1279" s="6">
        <v>107200</v>
      </c>
      <c r="H1279" s="112">
        <v>0.69</v>
      </c>
      <c r="I1279" s="19">
        <f t="shared" si="769"/>
        <v>-1.4285714285714299E-2</v>
      </c>
      <c r="J1279" s="8">
        <f t="shared" si="770"/>
        <v>0.75610198774744541</v>
      </c>
      <c r="K1279" s="8">
        <f t="shared" si="771"/>
        <v>0.55989801225255398</v>
      </c>
      <c r="L1279" s="8">
        <f t="shared" si="772"/>
        <v>0.6579999999999997</v>
      </c>
      <c r="M1279" s="19">
        <f t="shared" si="773"/>
        <v>0.35042806225643364</v>
      </c>
      <c r="N1279" s="19">
        <f t="shared" si="774"/>
        <v>-7.7162844935061661E-2</v>
      </c>
      <c r="O1279" s="19">
        <f t="shared" si="775"/>
        <v>8.4034506384936277E-5</v>
      </c>
      <c r="P1279" s="19">
        <f t="shared" si="776"/>
        <v>2.1783402098477723E-2</v>
      </c>
      <c r="Q1279" s="214"/>
      <c r="R1279" s="305"/>
      <c r="S1279" s="215"/>
      <c r="T1279" t="str">
        <f t="shared" si="777"/>
        <v/>
      </c>
      <c r="U1279" t="str">
        <f t="shared" si="778"/>
        <v/>
      </c>
      <c r="V1279" t="str">
        <f t="shared" si="779"/>
        <v/>
      </c>
      <c r="W1279" t="str">
        <f t="shared" si="780"/>
        <v/>
      </c>
      <c r="X1279" s="10"/>
      <c r="Y1279" s="219">
        <f t="shared" si="759"/>
        <v>4.2637362637362626E-3</v>
      </c>
      <c r="Z1279" s="78">
        <f t="shared" si="761"/>
        <v>0.68371677672460229</v>
      </c>
      <c r="AA1279" s="78">
        <f t="shared" si="784"/>
        <v>0.65334740492604726</v>
      </c>
      <c r="AB1279" s="74">
        <f t="shared" si="752"/>
        <v>1278</v>
      </c>
      <c r="AC1279" s="80">
        <f t="shared" si="763"/>
        <v>8.2653807687968137E-4</v>
      </c>
      <c r="AD1279" s="79">
        <f t="shared" si="783"/>
        <v>3.0369371798555034E-2</v>
      </c>
      <c r="AE1279" s="81">
        <f t="shared" si="764"/>
        <v>2.9542833721675352E-2</v>
      </c>
      <c r="AF1279" s="19">
        <f t="shared" si="786"/>
        <v>4.6482731192592032E-2</v>
      </c>
      <c r="AG1279" s="93">
        <f t="shared" si="785"/>
        <v>-0.70674114701330626</v>
      </c>
      <c r="AH1279" s="91">
        <f t="shared" si="787"/>
        <v>-5.2086224049142059E-4</v>
      </c>
      <c r="AI1279" s="96">
        <f t="shared" si="788"/>
        <v>1276.7473713372722</v>
      </c>
      <c r="AJ1279" s="5">
        <f t="shared" si="753"/>
        <v>-1.0000000000000009E-2</v>
      </c>
      <c r="AK1279" s="5">
        <f t="shared" si="756"/>
        <v>0</v>
      </c>
      <c r="AL1279" s="5">
        <f t="shared" si="758"/>
        <v>-1.0000000000000009E-2</v>
      </c>
      <c r="AM1279" s="95">
        <f t="shared" si="765"/>
        <v>6.4285714285714267E-3</v>
      </c>
      <c r="AN1279" s="95">
        <f t="shared" si="766"/>
        <v>-2.8571428571428597E-3</v>
      </c>
      <c r="AO1279" s="78">
        <f t="shared" si="767"/>
        <v>2.2499999999999973</v>
      </c>
      <c r="AP1279" s="8">
        <f t="shared" si="768"/>
        <v>69.230769230769198</v>
      </c>
      <c r="AQ1279" s="8">
        <f t="shared" si="762"/>
        <v>69.230769230769198</v>
      </c>
      <c r="AR1279" s="8">
        <f t="shared" si="751"/>
        <v>0</v>
      </c>
      <c r="AS1279" s="114">
        <f t="shared" si="757"/>
        <v>0</v>
      </c>
      <c r="AT1279" s="103">
        <f t="shared" si="781"/>
        <v>0.26178922442440267</v>
      </c>
      <c r="AU1279" s="5">
        <f t="shared" si="754"/>
        <v>0.69</v>
      </c>
      <c r="AW1279" s="210">
        <f t="shared" si="755"/>
        <v>0</v>
      </c>
      <c r="AX1279" s="276">
        <f t="shared" si="760"/>
        <v>1.7034814274623555E-2</v>
      </c>
      <c r="AY1279" s="19">
        <f t="shared" si="782"/>
        <v>-0.24987319896542742</v>
      </c>
    </row>
    <row r="1280" spans="1:51">
      <c r="A1280" s="4">
        <v>40191</v>
      </c>
      <c r="B1280" s="9">
        <f t="shared" si="750"/>
        <v>40191</v>
      </c>
      <c r="C1280" s="5">
        <v>0.69</v>
      </c>
      <c r="D1280" s="5">
        <v>0.69</v>
      </c>
      <c r="E1280" s="5">
        <v>0.65</v>
      </c>
      <c r="F1280" s="5">
        <v>0.67</v>
      </c>
      <c r="G1280" s="6">
        <v>264600</v>
      </c>
      <c r="H1280" s="112">
        <v>0.67</v>
      </c>
      <c r="I1280" s="19">
        <f t="shared" si="769"/>
        <v>-2.898550724637668E-2</v>
      </c>
      <c r="J1280" s="8">
        <f t="shared" si="770"/>
        <v>0.75246507698537979</v>
      </c>
      <c r="K1280" s="8">
        <f t="shared" si="771"/>
        <v>0.57353492301461961</v>
      </c>
      <c r="L1280" s="8">
        <f t="shared" si="772"/>
        <v>0.6629999999999997</v>
      </c>
      <c r="M1280" s="19">
        <f t="shared" si="773"/>
        <v>0.3119777833758855</v>
      </c>
      <c r="N1280" s="19">
        <f t="shared" si="774"/>
        <v>-0.10972374367784302</v>
      </c>
      <c r="O1280" s="19">
        <f t="shared" si="775"/>
        <v>-4.8100796202118091E-3</v>
      </c>
      <c r="P1280" s="19">
        <f t="shared" si="776"/>
        <v>2.4356062110673139E-2</v>
      </c>
      <c r="Q1280" s="214"/>
      <c r="R1280" s="305"/>
      <c r="S1280" s="215"/>
      <c r="T1280" t="str">
        <f t="shared" si="777"/>
        <v/>
      </c>
      <c r="U1280" t="str">
        <f t="shared" si="778"/>
        <v/>
      </c>
      <c r="V1280" t="str">
        <f t="shared" si="779"/>
        <v/>
      </c>
      <c r="W1280" t="str">
        <f t="shared" si="780"/>
        <v/>
      </c>
      <c r="X1280" s="10"/>
      <c r="Y1280" s="219">
        <f t="shared" si="759"/>
        <v>1.6483516483516501E-3</v>
      </c>
      <c r="Z1280" s="78">
        <f t="shared" si="761"/>
        <v>0.68160439310901355</v>
      </c>
      <c r="AA1280" s="78">
        <f t="shared" si="784"/>
        <v>0.65457969696151974</v>
      </c>
      <c r="AB1280" s="74">
        <f t="shared" si="752"/>
        <v>1279</v>
      </c>
      <c r="AC1280" s="80">
        <f t="shared" si="763"/>
        <v>-2.0145100593452342E-3</v>
      </c>
      <c r="AD1280" s="79">
        <f t="shared" si="783"/>
        <v>2.702469614749381E-2</v>
      </c>
      <c r="AE1280" s="81">
        <f t="shared" si="764"/>
        <v>2.9039206206839044E-2</v>
      </c>
      <c r="AF1280" s="19">
        <f t="shared" si="786"/>
        <v>4.1285570378884646E-2</v>
      </c>
      <c r="AG1280" s="93">
        <f t="shared" si="785"/>
        <v>-3.4372864550298088</v>
      </c>
      <c r="AH1280" s="91">
        <f t="shared" si="787"/>
        <v>-8.7647998710765028E-4</v>
      </c>
      <c r="AI1280" s="96">
        <f t="shared" si="788"/>
        <v>1277.9541594209509</v>
      </c>
      <c r="AJ1280" s="5">
        <f t="shared" si="753"/>
        <v>-1.9999999999999907E-2</v>
      </c>
      <c r="AK1280" s="5">
        <f t="shared" si="756"/>
        <v>0</v>
      </c>
      <c r="AL1280" s="5">
        <f t="shared" si="758"/>
        <v>-1.9999999999999907E-2</v>
      </c>
      <c r="AM1280" s="95">
        <f t="shared" si="765"/>
        <v>6.4285714285714267E-3</v>
      </c>
      <c r="AN1280" s="95">
        <f t="shared" si="766"/>
        <v>-2.8571428571428519E-3</v>
      </c>
      <c r="AO1280" s="78">
        <f t="shared" si="767"/>
        <v>2.2500000000000036</v>
      </c>
      <c r="AP1280" s="8">
        <f t="shared" si="768"/>
        <v>69.230769230769269</v>
      </c>
      <c r="AQ1280" s="8">
        <f t="shared" si="762"/>
        <v>69.230769230769269</v>
      </c>
      <c r="AR1280" s="8">
        <f t="shared" si="751"/>
        <v>2.7755575615628965E-15</v>
      </c>
      <c r="AS1280" s="114">
        <f t="shared" si="757"/>
        <v>7.344125307895424E-10</v>
      </c>
      <c r="AT1280" s="103">
        <f t="shared" si="781"/>
        <v>0.26950011582315903</v>
      </c>
      <c r="AU1280" s="5">
        <f t="shared" si="754"/>
        <v>0.67</v>
      </c>
      <c r="AW1280" s="210">
        <f t="shared" si="755"/>
        <v>6.1538461538461417E-2</v>
      </c>
      <c r="AX1280" s="276">
        <f t="shared" si="760"/>
        <v>9.7144825837729362E-3</v>
      </c>
      <c r="AY1280" s="19">
        <f t="shared" si="782"/>
        <v>-0.42972770778931124</v>
      </c>
    </row>
    <row r="1281" spans="1:51">
      <c r="A1281" s="4">
        <v>40192</v>
      </c>
      <c r="B1281" s="9">
        <f t="shared" si="750"/>
        <v>40192</v>
      </c>
      <c r="C1281" s="5">
        <v>0.67</v>
      </c>
      <c r="D1281" s="5">
        <v>0.68</v>
      </c>
      <c r="E1281" s="5">
        <v>0.67</v>
      </c>
      <c r="F1281" s="5">
        <v>0.68</v>
      </c>
      <c r="G1281" s="6">
        <v>591700</v>
      </c>
      <c r="H1281" s="112">
        <v>0.68</v>
      </c>
      <c r="I1281" s="19">
        <f t="shared" si="769"/>
        <v>1.492537313432837E-2</v>
      </c>
      <c r="J1281" s="8">
        <f t="shared" si="770"/>
        <v>0.74914185110040288</v>
      </c>
      <c r="K1281" s="8">
        <f t="shared" si="771"/>
        <v>0.58685814889959653</v>
      </c>
      <c r="L1281" s="8">
        <f t="shared" si="772"/>
        <v>0.66799999999999971</v>
      </c>
      <c r="M1281" s="19">
        <f t="shared" si="773"/>
        <v>0.27652969036061026</v>
      </c>
      <c r="N1281" s="19">
        <f t="shared" si="774"/>
        <v>-0.11362377356391981</v>
      </c>
      <c r="O1281" s="19">
        <f t="shared" si="775"/>
        <v>-4.4164519877664433E-3</v>
      </c>
      <c r="P1281" s="19">
        <f t="shared" si="776"/>
        <v>2.3230016779008426E-2</v>
      </c>
      <c r="Q1281" s="214"/>
      <c r="R1281" s="305"/>
      <c r="S1281" s="215"/>
      <c r="T1281" t="str">
        <f t="shared" si="777"/>
        <v/>
      </c>
      <c r="U1281" t="str">
        <f t="shared" si="778"/>
        <v/>
      </c>
      <c r="V1281" t="str">
        <f t="shared" si="779"/>
        <v/>
      </c>
      <c r="W1281" t="str">
        <f t="shared" si="780"/>
        <v/>
      </c>
      <c r="X1281" s="10"/>
      <c r="Y1281" s="219">
        <f t="shared" si="759"/>
        <v>-5.7142857142856605E-4</v>
      </c>
      <c r="Z1281" s="78">
        <f t="shared" si="761"/>
        <v>0.68135731657022547</v>
      </c>
      <c r="AA1281" s="78">
        <f t="shared" si="784"/>
        <v>0.65646079938636726</v>
      </c>
      <c r="AB1281" s="74">
        <f t="shared" si="752"/>
        <v>1280</v>
      </c>
      <c r="AC1281" s="80">
        <f t="shared" si="763"/>
        <v>-3.3141512183846658E-3</v>
      </c>
      <c r="AD1281" s="79">
        <f t="shared" si="783"/>
        <v>2.4896517183858213E-2</v>
      </c>
      <c r="AE1281" s="81">
        <f t="shared" si="764"/>
        <v>2.8210668402242879E-2</v>
      </c>
      <c r="AF1281" s="19">
        <f t="shared" si="786"/>
        <v>3.7925367679426496E-2</v>
      </c>
      <c r="AG1281" s="93">
        <f t="shared" si="785"/>
        <v>0.645140069174858</v>
      </c>
      <c r="AH1281" s="91">
        <f t="shared" si="787"/>
        <v>-1.2138396776991097E-3</v>
      </c>
      <c r="AI1281" s="96">
        <f t="shared" si="788"/>
        <v>1278.3992101847339</v>
      </c>
      <c r="AJ1281" s="5">
        <f t="shared" si="753"/>
        <v>1.0000000000000009E-2</v>
      </c>
      <c r="AK1281" s="5">
        <f t="shared" si="756"/>
        <v>1.0000000000000009E-2</v>
      </c>
      <c r="AL1281" s="5">
        <f t="shared" si="758"/>
        <v>0</v>
      </c>
      <c r="AM1281" s="95">
        <f t="shared" si="765"/>
        <v>6.4285714285714267E-3</v>
      </c>
      <c r="AN1281" s="95">
        <f t="shared" si="766"/>
        <v>-2.8571428571428519E-3</v>
      </c>
      <c r="AO1281" s="78">
        <f t="shared" si="767"/>
        <v>2.2500000000000036</v>
      </c>
      <c r="AP1281" s="8">
        <f t="shared" si="768"/>
        <v>69.230769230769269</v>
      </c>
      <c r="AQ1281" s="8">
        <f t="shared" si="762"/>
        <v>69.230769230769269</v>
      </c>
      <c r="AR1281" s="8">
        <f t="shared" si="751"/>
        <v>1</v>
      </c>
      <c r="AS1281" s="114">
        <f t="shared" si="757"/>
        <v>591700</v>
      </c>
      <c r="AT1281" s="103">
        <f t="shared" si="781"/>
        <v>0.3171050811161969</v>
      </c>
      <c r="AU1281" s="5">
        <f t="shared" si="754"/>
        <v>0.68</v>
      </c>
      <c r="AW1281" s="210">
        <f t="shared" si="755"/>
        <v>1.492537313432837E-2</v>
      </c>
      <c r="AX1281" s="276">
        <f t="shared" si="760"/>
        <v>1.2690507784115506E-3</v>
      </c>
      <c r="AY1281" s="19">
        <f t="shared" si="782"/>
        <v>-0.86936506731389152</v>
      </c>
    </row>
    <row r="1282" spans="1:51">
      <c r="A1282" s="4">
        <v>40193</v>
      </c>
      <c r="B1282" s="9">
        <f t="shared" ref="B1282:B1333" si="789">A1282</f>
        <v>40193</v>
      </c>
      <c r="C1282" s="5">
        <v>0.69</v>
      </c>
      <c r="D1282" s="5">
        <v>0.69</v>
      </c>
      <c r="E1282" s="5">
        <v>0.67</v>
      </c>
      <c r="F1282" s="5">
        <v>0.69</v>
      </c>
      <c r="G1282" s="6">
        <v>78500</v>
      </c>
      <c r="H1282" s="112">
        <v>0.69</v>
      </c>
      <c r="I1282" s="19">
        <f t="shared" si="769"/>
        <v>1.4705882352941025E-2</v>
      </c>
      <c r="J1282" s="8">
        <f t="shared" si="770"/>
        <v>0.74428841713161809</v>
      </c>
      <c r="K1282" s="8">
        <f t="shared" si="771"/>
        <v>0.60271158286838145</v>
      </c>
      <c r="L1282" s="8">
        <f t="shared" si="772"/>
        <v>0.67349999999999977</v>
      </c>
      <c r="M1282" s="19">
        <f t="shared" si="773"/>
        <v>0.23489980661970092</v>
      </c>
      <c r="N1282" s="19">
        <f t="shared" si="774"/>
        <v>-0.15054399289501838</v>
      </c>
      <c r="O1282" s="19">
        <f t="shared" si="775"/>
        <v>-6.4786581628775092E-3</v>
      </c>
      <c r="P1282" s="19">
        <f t="shared" si="776"/>
        <v>2.701408167972329E-2</v>
      </c>
      <c r="Q1282" s="214"/>
      <c r="R1282" s="305"/>
      <c r="S1282" s="215"/>
      <c r="T1282" t="str">
        <f t="shared" si="777"/>
        <v/>
      </c>
      <c r="U1282" t="str">
        <f t="shared" si="778"/>
        <v/>
      </c>
      <c r="V1282" t="str">
        <f t="shared" si="779"/>
        <v/>
      </c>
      <c r="W1282" t="str">
        <f t="shared" si="780"/>
        <v/>
      </c>
      <c r="X1282" s="10"/>
      <c r="Y1282" s="219">
        <f t="shared" si="759"/>
        <v>-7.4725274725274309E-4</v>
      </c>
      <c r="Z1282" s="78">
        <f t="shared" si="761"/>
        <v>0.68268828981841079</v>
      </c>
      <c r="AA1282" s="78">
        <f t="shared" si="784"/>
        <v>0.65894270023177604</v>
      </c>
      <c r="AB1282" s="74">
        <f t="shared" si="752"/>
        <v>1281</v>
      </c>
      <c r="AC1282" s="80">
        <f t="shared" si="763"/>
        <v>-3.5720630524865016E-3</v>
      </c>
      <c r="AD1282" s="79">
        <f t="shared" si="783"/>
        <v>2.3745589586634752E-2</v>
      </c>
      <c r="AE1282" s="81">
        <f t="shared" si="764"/>
        <v>2.7317652639121254E-2</v>
      </c>
      <c r="AF1282" s="19">
        <f t="shared" si="786"/>
        <v>3.6035894438594576E-2</v>
      </c>
      <c r="AG1282" s="93">
        <f t="shared" si="785"/>
        <v>7.7821383849691478E-2</v>
      </c>
      <c r="AH1282" s="91">
        <f t="shared" si="787"/>
        <v>-1.3884866351265453E-3</v>
      </c>
      <c r="AI1282" s="96">
        <f t="shared" si="788"/>
        <v>1278.4513890178616</v>
      </c>
      <c r="AJ1282" s="5">
        <f t="shared" si="753"/>
        <v>9.9999999999998979E-3</v>
      </c>
      <c r="AK1282" s="5">
        <f t="shared" si="756"/>
        <v>9.9999999999998979E-3</v>
      </c>
      <c r="AL1282" s="5">
        <f t="shared" si="758"/>
        <v>0</v>
      </c>
      <c r="AM1282" s="95">
        <f t="shared" si="765"/>
        <v>2.8571428571428519E-3</v>
      </c>
      <c r="AN1282" s="95">
        <f t="shared" si="766"/>
        <v>-2.8571428571428519E-3</v>
      </c>
      <c r="AO1282" s="78">
        <f t="shared" si="767"/>
        <v>1</v>
      </c>
      <c r="AP1282" s="8">
        <f t="shared" si="768"/>
        <v>50</v>
      </c>
      <c r="AQ1282" s="8">
        <f t="shared" si="762"/>
        <v>50</v>
      </c>
      <c r="AR1282" s="8">
        <f t="shared" ref="AR1282:AR1345" si="790">IF(ISERROR(((F1282-E1282)-(D1282-F1282))/(D1282-E1282)),0,((F1282-E1282)-(D1282-F1282))/(D1282-E1282))</f>
        <v>1</v>
      </c>
      <c r="AS1282" s="114">
        <f t="shared" si="757"/>
        <v>78500</v>
      </c>
      <c r="AT1282" s="103">
        <f t="shared" si="781"/>
        <v>0.30073765414719267</v>
      </c>
      <c r="AU1282" s="5">
        <f t="shared" si="754"/>
        <v>0.69</v>
      </c>
      <c r="AW1282" s="210">
        <f t="shared" si="755"/>
        <v>2.9850746268656577E-2</v>
      </c>
      <c r="AX1282" s="276">
        <f t="shared" si="760"/>
        <v>-6.1649292641483833E-3</v>
      </c>
      <c r="AY1282" s="19">
        <f t="shared" si="782"/>
        <v>-5.8579059002390128</v>
      </c>
    </row>
    <row r="1283" spans="1:51">
      <c r="A1283" s="4">
        <v>40196</v>
      </c>
      <c r="B1283" s="9">
        <f t="shared" si="789"/>
        <v>40196</v>
      </c>
      <c r="C1283" s="5">
        <v>0.68</v>
      </c>
      <c r="D1283" s="5">
        <v>0.68</v>
      </c>
      <c r="E1283" s="5">
        <v>0.66</v>
      </c>
      <c r="F1283" s="5">
        <v>0.67</v>
      </c>
      <c r="G1283" s="6">
        <v>186300</v>
      </c>
      <c r="H1283" s="112">
        <v>0.67</v>
      </c>
      <c r="I1283" s="19">
        <f t="shared" si="769"/>
        <v>-2.898550724637668E-2</v>
      </c>
      <c r="J1283" s="8">
        <f t="shared" si="770"/>
        <v>0.73932174580353127</v>
      </c>
      <c r="K1283" s="8">
        <f t="shared" si="771"/>
        <v>0.61467825419646838</v>
      </c>
      <c r="L1283" s="8">
        <f t="shared" si="772"/>
        <v>0.67699999999999982</v>
      </c>
      <c r="M1283" s="19">
        <f t="shared" si="773"/>
        <v>0.20277843043268512</v>
      </c>
      <c r="N1283" s="19">
        <f t="shared" si="774"/>
        <v>-0.13674500907112197</v>
      </c>
      <c r="O1283" s="19">
        <f t="shared" si="775"/>
        <v>-6.6730466493455046E-3</v>
      </c>
      <c r="P1283" s="19">
        <f t="shared" si="776"/>
        <v>1.9854722670395702E-2</v>
      </c>
      <c r="Q1283" s="214"/>
      <c r="R1283" s="305"/>
      <c r="S1283" s="215"/>
      <c r="T1283" t="str">
        <f t="shared" si="777"/>
        <v/>
      </c>
      <c r="U1283" t="str">
        <f t="shared" si="778"/>
        <v/>
      </c>
      <c r="V1283" t="str">
        <f t="shared" si="779"/>
        <v/>
      </c>
      <c r="W1283" t="str">
        <f t="shared" si="780"/>
        <v/>
      </c>
      <c r="X1283" s="10"/>
      <c r="Y1283" s="219">
        <f t="shared" si="759"/>
        <v>-1.4945054945054888E-3</v>
      </c>
      <c r="Z1283" s="78">
        <f t="shared" si="761"/>
        <v>0.68073429318637557</v>
      </c>
      <c r="AA1283" s="78">
        <f t="shared" si="784"/>
        <v>0.65976094041462463</v>
      </c>
      <c r="AB1283" s="74">
        <f t="shared" ref="AB1283:AB1346" si="791">AB1282+1</f>
        <v>1282</v>
      </c>
      <c r="AC1283" s="80">
        <f t="shared" si="763"/>
        <v>-5.0754398938962497E-3</v>
      </c>
      <c r="AD1283" s="79">
        <f t="shared" si="783"/>
        <v>2.0973352771750942E-2</v>
      </c>
      <c r="AE1283" s="81">
        <f t="shared" si="764"/>
        <v>2.6048792665647191E-2</v>
      </c>
      <c r="AF1283" s="19">
        <f t="shared" si="786"/>
        <v>3.1789321687595365E-2</v>
      </c>
      <c r="AG1283" s="93">
        <f t="shared" si="785"/>
        <v>0.42087074593021317</v>
      </c>
      <c r="AH1283" s="91">
        <f t="shared" si="787"/>
        <v>-1.4854075116440227E-3</v>
      </c>
      <c r="AI1283" s="96">
        <f t="shared" si="788"/>
        <v>1278.4673579623125</v>
      </c>
      <c r="AJ1283" s="5">
        <f t="shared" ref="AJ1283:AJ1346" si="792">F1283-F1282</f>
        <v>-1.9999999999999907E-2</v>
      </c>
      <c r="AK1283" s="5">
        <f t="shared" si="756"/>
        <v>0</v>
      </c>
      <c r="AL1283" s="5">
        <f t="shared" si="758"/>
        <v>-1.9999999999999907E-2</v>
      </c>
      <c r="AM1283" s="95">
        <f t="shared" si="765"/>
        <v>2.8571428571428519E-3</v>
      </c>
      <c r="AN1283" s="95">
        <f t="shared" si="766"/>
        <v>-4.2857142857142738E-3</v>
      </c>
      <c r="AO1283" s="78">
        <f t="shared" si="767"/>
        <v>0.6666666666666673</v>
      </c>
      <c r="AP1283" s="8">
        <f t="shared" si="768"/>
        <v>40.000000000000028</v>
      </c>
      <c r="AQ1283" s="8">
        <f t="shared" si="762"/>
        <v>47.058823529411789</v>
      </c>
      <c r="AR1283" s="8">
        <f t="shared" si="790"/>
        <v>0</v>
      </c>
      <c r="AS1283" s="114">
        <f t="shared" si="757"/>
        <v>0</v>
      </c>
      <c r="AT1283" s="103">
        <f t="shared" si="781"/>
        <v>0.20507578289331388</v>
      </c>
      <c r="AU1283" s="5">
        <f t="shared" ref="AU1283:AU1346" si="793">F1283</f>
        <v>0.67</v>
      </c>
      <c r="AW1283" s="210">
        <f t="shared" ref="AW1283:AW1346" si="794">(D1283-E1283)/E1283</f>
        <v>3.0303030303030328E-2</v>
      </c>
      <c r="AX1283" s="276">
        <f t="shared" si="760"/>
        <v>-1.2568182329441922E-2</v>
      </c>
      <c r="AY1283" s="19">
        <f t="shared" si="782"/>
        <v>-1.0386579944284369</v>
      </c>
    </row>
    <row r="1284" spans="1:51">
      <c r="A1284" s="4">
        <v>40197</v>
      </c>
      <c r="B1284" s="9">
        <f t="shared" si="789"/>
        <v>40197</v>
      </c>
      <c r="C1284" s="5">
        <v>0.67</v>
      </c>
      <c r="D1284" s="5">
        <v>0.67</v>
      </c>
      <c r="E1284" s="5">
        <v>0.65</v>
      </c>
      <c r="F1284" s="5">
        <v>0.65</v>
      </c>
      <c r="G1284" s="6">
        <v>374200</v>
      </c>
      <c r="H1284" s="112">
        <v>0.65</v>
      </c>
      <c r="I1284" s="19">
        <f t="shared" si="769"/>
        <v>-2.985074626865674E-2</v>
      </c>
      <c r="J1284" s="8">
        <f t="shared" si="770"/>
        <v>0.72979959839195485</v>
      </c>
      <c r="K1284" s="8">
        <f t="shared" si="771"/>
        <v>0.63020040160804502</v>
      </c>
      <c r="L1284" s="8">
        <f t="shared" si="772"/>
        <v>0.67999999999999994</v>
      </c>
      <c r="M1284" s="19">
        <f t="shared" si="773"/>
        <v>0.15804368980052766</v>
      </c>
      <c r="N1284" s="19">
        <f t="shared" si="774"/>
        <v>-0.22060896978393235</v>
      </c>
      <c r="O1284" s="19">
        <f t="shared" si="775"/>
        <v>-1.2879571669067141E-2</v>
      </c>
      <c r="P1284" s="19">
        <f t="shared" si="776"/>
        <v>2.5252475267516679E-2</v>
      </c>
      <c r="Q1284" s="214"/>
      <c r="R1284" s="305"/>
      <c r="S1284" s="215"/>
      <c r="T1284" t="str">
        <f t="shared" si="777"/>
        <v/>
      </c>
      <c r="U1284" t="str">
        <f t="shared" si="778"/>
        <v/>
      </c>
      <c r="V1284" t="str">
        <f t="shared" si="779"/>
        <v/>
      </c>
      <c r="W1284" t="str">
        <f t="shared" si="780"/>
        <v/>
      </c>
      <c r="X1284" s="10"/>
      <c r="Y1284" s="219">
        <f t="shared" si="759"/>
        <v>-2.7252747252747189E-3</v>
      </c>
      <c r="Z1284" s="78">
        <f t="shared" si="761"/>
        <v>0.67600121203567376</v>
      </c>
      <c r="AA1284" s="78">
        <f t="shared" si="784"/>
        <v>0.65903863082394243</v>
      </c>
      <c r="AB1284" s="74">
        <f t="shared" si="791"/>
        <v>1283</v>
      </c>
      <c r="AC1284" s="80">
        <f t="shared" si="763"/>
        <v>-7.268969163132688E-3</v>
      </c>
      <c r="AD1284" s="79">
        <f t="shared" si="783"/>
        <v>1.6962581211731331E-2</v>
      </c>
      <c r="AE1284" s="81">
        <f t="shared" si="764"/>
        <v>2.4231550374864019E-2</v>
      </c>
      <c r="AF1284" s="19">
        <f t="shared" si="786"/>
        <v>2.5738371649814209E-2</v>
      </c>
      <c r="AG1284" s="93">
        <f t="shared" si="785"/>
        <v>0.43218505491009518</v>
      </c>
      <c r="AH1284" s="91">
        <f t="shared" si="787"/>
        <v>-1.5560933634471122E-3</v>
      </c>
      <c r="AI1284" s="96">
        <f t="shared" si="788"/>
        <v>1278.4559605165703</v>
      </c>
      <c r="AJ1284" s="5">
        <f t="shared" si="792"/>
        <v>-2.0000000000000018E-2</v>
      </c>
      <c r="AK1284" s="5">
        <f t="shared" ref="AK1284:AK1347" si="795">IF(AJ1284&gt;0,AJ1284,0)</f>
        <v>0</v>
      </c>
      <c r="AL1284" s="5">
        <f t="shared" si="758"/>
        <v>-2.0000000000000018E-2</v>
      </c>
      <c r="AM1284" s="95">
        <f t="shared" si="765"/>
        <v>2.8571428571428519E-3</v>
      </c>
      <c r="AN1284" s="95">
        <f t="shared" si="766"/>
        <v>-5.7142857142857039E-3</v>
      </c>
      <c r="AO1284" s="78">
        <f t="shared" si="767"/>
        <v>0.5</v>
      </c>
      <c r="AP1284" s="8">
        <f t="shared" si="768"/>
        <v>33.333333333333329</v>
      </c>
      <c r="AQ1284" s="8">
        <f t="shared" si="762"/>
        <v>45.45454545454546</v>
      </c>
      <c r="AR1284" s="8">
        <f t="shared" si="790"/>
        <v>-1</v>
      </c>
      <c r="AS1284" s="114">
        <f t="shared" si="757"/>
        <v>-374200</v>
      </c>
      <c r="AT1284" s="103">
        <f t="shared" si="781"/>
        <v>8.6944376295007647E-2</v>
      </c>
      <c r="AU1284" s="5">
        <f t="shared" si="793"/>
        <v>0.65</v>
      </c>
      <c r="AW1284" s="210">
        <f t="shared" si="794"/>
        <v>3.0769230769230795E-2</v>
      </c>
      <c r="AX1284" s="276">
        <f t="shared" si="760"/>
        <v>-1.8459991209079329E-2</v>
      </c>
      <c r="AY1284" s="19">
        <f t="shared" si="782"/>
        <v>-0.4687876675559835</v>
      </c>
    </row>
    <row r="1285" spans="1:51">
      <c r="A1285" s="4">
        <v>40198</v>
      </c>
      <c r="B1285" s="9">
        <f t="shared" si="789"/>
        <v>40198</v>
      </c>
      <c r="C1285" s="5">
        <v>0.65</v>
      </c>
      <c r="D1285" s="5">
        <v>0.67</v>
      </c>
      <c r="E1285" s="5">
        <v>0.65</v>
      </c>
      <c r="F1285" s="5">
        <v>0.66</v>
      </c>
      <c r="G1285" s="6">
        <v>196100</v>
      </c>
      <c r="H1285" s="112">
        <v>0.66</v>
      </c>
      <c r="I1285" s="19">
        <f t="shared" si="769"/>
        <v>1.5384615384615398E-2</v>
      </c>
      <c r="J1285" s="8">
        <f t="shared" si="770"/>
        <v>0.72828636167014738</v>
      </c>
      <c r="K1285" s="8">
        <f t="shared" si="771"/>
        <v>0.63371363832985228</v>
      </c>
      <c r="L1285" s="8">
        <f t="shared" si="772"/>
        <v>0.68099999999999983</v>
      </c>
      <c r="M1285" s="19">
        <f t="shared" si="773"/>
        <v>0.14923573933100259</v>
      </c>
      <c r="N1285" s="19">
        <f t="shared" si="774"/>
        <v>-5.5731111318913659E-2</v>
      </c>
      <c r="O1285" s="19">
        <f t="shared" si="775"/>
        <v>-2.0734962380655614E-3</v>
      </c>
      <c r="P1285" s="19">
        <f t="shared" si="776"/>
        <v>5.574792895787971E-3</v>
      </c>
      <c r="Q1285" s="214"/>
      <c r="R1285" s="305"/>
      <c r="S1285" s="215"/>
      <c r="T1285" t="str">
        <f t="shared" si="777"/>
        <v/>
      </c>
      <c r="U1285" t="str">
        <f t="shared" si="778"/>
        <v/>
      </c>
      <c r="V1285" t="str">
        <f t="shared" si="779"/>
        <v/>
      </c>
      <c r="W1285" t="str">
        <f t="shared" si="780"/>
        <v/>
      </c>
      <c r="X1285" s="10"/>
      <c r="Y1285" s="219">
        <f t="shared" si="759"/>
        <v>-3.4945054945054875E-3</v>
      </c>
      <c r="Z1285" s="78">
        <f t="shared" si="761"/>
        <v>0.67353702538217997</v>
      </c>
      <c r="AA1285" s="78">
        <f t="shared" si="784"/>
        <v>0.65910977214297073</v>
      </c>
      <c r="AB1285" s="74">
        <f t="shared" si="791"/>
        <v>1284</v>
      </c>
      <c r="AC1285" s="80">
        <f t="shared" si="763"/>
        <v>-7.8434377085238247E-3</v>
      </c>
      <c r="AD1285" s="79">
        <f t="shared" si="783"/>
        <v>1.4427253239209237E-2</v>
      </c>
      <c r="AE1285" s="81">
        <f t="shared" si="764"/>
        <v>2.2270690947733061E-2</v>
      </c>
      <c r="AF1285" s="19">
        <f t="shared" si="786"/>
        <v>2.1888999145471249E-2</v>
      </c>
      <c r="AG1285" s="93">
        <f t="shared" si="785"/>
        <v>7.9030263094906225E-2</v>
      </c>
      <c r="AH1285" s="91">
        <f t="shared" si="787"/>
        <v>-1.5735455785583431E-3</v>
      </c>
      <c r="AI1285" s="96">
        <f t="shared" si="788"/>
        <v>1278.5458529074383</v>
      </c>
      <c r="AJ1285" s="5">
        <f t="shared" si="792"/>
        <v>1.0000000000000009E-2</v>
      </c>
      <c r="AK1285" s="5">
        <f t="shared" si="795"/>
        <v>1.0000000000000009E-2</v>
      </c>
      <c r="AL1285" s="5">
        <f t="shared" si="758"/>
        <v>0</v>
      </c>
      <c r="AM1285" s="95">
        <f t="shared" si="765"/>
        <v>3.5714285714285665E-3</v>
      </c>
      <c r="AN1285" s="95">
        <f t="shared" si="766"/>
        <v>-5.7142857142857039E-3</v>
      </c>
      <c r="AO1285" s="78">
        <f t="shared" si="767"/>
        <v>0.62500000000000033</v>
      </c>
      <c r="AP1285" s="8">
        <f t="shared" si="768"/>
        <v>38.461538461538481</v>
      </c>
      <c r="AQ1285" s="8">
        <f t="shared" si="762"/>
        <v>43.859649122807035</v>
      </c>
      <c r="AR1285" s="8">
        <f t="shared" si="790"/>
        <v>0</v>
      </c>
      <c r="AS1285" s="114">
        <f t="shared" ref="AS1285:AS1348" si="796">IF(ISERROR(AR1285*G1285),0,AR1285*G1285)</f>
        <v>0</v>
      </c>
      <c r="AT1285" s="103">
        <f t="shared" si="781"/>
        <v>-7.2889473576024585E-2</v>
      </c>
      <c r="AU1285" s="5">
        <f t="shared" si="793"/>
        <v>0.66</v>
      </c>
      <c r="AW1285" s="210">
        <f t="shared" si="794"/>
        <v>3.0769230769230795E-2</v>
      </c>
      <c r="AX1285" s="276">
        <f t="shared" si="760"/>
        <v>-2.2942221655944593E-2</v>
      </c>
      <c r="AY1285" s="19">
        <f t="shared" si="782"/>
        <v>-0.24280783214353491</v>
      </c>
    </row>
    <row r="1286" spans="1:51">
      <c r="A1286" s="4">
        <v>40199</v>
      </c>
      <c r="B1286" s="9">
        <f t="shared" si="789"/>
        <v>40199</v>
      </c>
      <c r="C1286" s="5">
        <v>0.66</v>
      </c>
      <c r="D1286" s="5">
        <v>0.68</v>
      </c>
      <c r="E1286" s="5">
        <v>0.66</v>
      </c>
      <c r="F1286" s="5">
        <v>0.68</v>
      </c>
      <c r="G1286" s="6">
        <v>27100</v>
      </c>
      <c r="H1286" s="112">
        <v>0.68</v>
      </c>
      <c r="I1286" s="19">
        <f t="shared" si="769"/>
        <v>3.0303030303030328E-2</v>
      </c>
      <c r="J1286" s="8">
        <f t="shared" si="770"/>
        <v>0.72215756805667775</v>
      </c>
      <c r="K1286" s="8">
        <f t="shared" si="771"/>
        <v>0.64584243194332214</v>
      </c>
      <c r="L1286" s="8">
        <f t="shared" si="772"/>
        <v>0.68399999999999994</v>
      </c>
      <c r="M1286" s="19">
        <f t="shared" si="773"/>
        <v>0.11816370733605325</v>
      </c>
      <c r="N1286" s="19">
        <f t="shared" si="774"/>
        <v>-0.20820771307355573</v>
      </c>
      <c r="O1286" s="19">
        <f t="shared" si="775"/>
        <v>-8.4153623300245988E-3</v>
      </c>
      <c r="P1286" s="19">
        <f t="shared" si="776"/>
        <v>1.9139234000762877E-2</v>
      </c>
      <c r="Q1286" s="214"/>
      <c r="R1286" s="305"/>
      <c r="S1286" s="215"/>
      <c r="T1286" t="str">
        <f t="shared" si="777"/>
        <v/>
      </c>
      <c r="U1286" t="str">
        <f t="shared" si="778"/>
        <v/>
      </c>
      <c r="V1286" t="str">
        <f t="shared" si="779"/>
        <v/>
      </c>
      <c r="W1286" t="str">
        <f t="shared" si="780"/>
        <v/>
      </c>
      <c r="X1286" s="10"/>
      <c r="Y1286" s="219">
        <f t="shared" si="759"/>
        <v>-3.5604395604395527E-3</v>
      </c>
      <c r="Z1286" s="78">
        <f t="shared" si="761"/>
        <v>0.67453232347332426</v>
      </c>
      <c r="AA1286" s="78">
        <f t="shared" si="784"/>
        <v>0.66065564900439089</v>
      </c>
      <c r="AB1286" s="74">
        <f t="shared" si="791"/>
        <v>1285</v>
      </c>
      <c r="AC1286" s="80">
        <f t="shared" si="763"/>
        <v>-6.7152131830397546E-3</v>
      </c>
      <c r="AD1286" s="79">
        <f t="shared" si="783"/>
        <v>1.387667446893337E-2</v>
      </c>
      <c r="AE1286" s="81">
        <f t="shared" si="764"/>
        <v>2.0591887651973124E-2</v>
      </c>
      <c r="AF1286" s="19">
        <f t="shared" si="786"/>
        <v>2.1004398418216115E-2</v>
      </c>
      <c r="AG1286" s="93">
        <f t="shared" si="785"/>
        <v>-0.14384311668058211</v>
      </c>
      <c r="AH1286" s="91">
        <f t="shared" si="787"/>
        <v>-1.5081228128609344E-3</v>
      </c>
      <c r="AI1286" s="96">
        <f t="shared" si="788"/>
        <v>1278.7602946853531</v>
      </c>
      <c r="AJ1286" s="5">
        <f t="shared" si="792"/>
        <v>2.0000000000000018E-2</v>
      </c>
      <c r="AK1286" s="5">
        <f t="shared" si="795"/>
        <v>2.0000000000000018E-2</v>
      </c>
      <c r="AL1286" s="5">
        <f t="shared" si="758"/>
        <v>0</v>
      </c>
      <c r="AM1286" s="95">
        <f t="shared" si="765"/>
        <v>4.9999999999999966E-3</v>
      </c>
      <c r="AN1286" s="95">
        <f t="shared" si="766"/>
        <v>-5.7142857142857039E-3</v>
      </c>
      <c r="AO1286" s="78">
        <f t="shared" si="767"/>
        <v>0.875000000000001</v>
      </c>
      <c r="AP1286" s="8">
        <f t="shared" si="768"/>
        <v>46.666666666666693</v>
      </c>
      <c r="AQ1286" s="8">
        <f t="shared" si="762"/>
        <v>46.6666666666667</v>
      </c>
      <c r="AR1286" s="8">
        <f t="shared" si="790"/>
        <v>1</v>
      </c>
      <c r="AS1286" s="114">
        <f t="shared" si="796"/>
        <v>27100</v>
      </c>
      <c r="AT1286" s="103">
        <f t="shared" si="781"/>
        <v>2.4464145438221979E-2</v>
      </c>
      <c r="AU1286" s="5">
        <f t="shared" si="793"/>
        <v>0.68</v>
      </c>
      <c r="AW1286" s="210">
        <f t="shared" si="794"/>
        <v>3.0303030303030328E-2</v>
      </c>
      <c r="AX1286" s="276">
        <f t="shared" si="760"/>
        <v>-2.6668243400052243E-2</v>
      </c>
      <c r="AY1286" s="19">
        <f t="shared" si="782"/>
        <v>-0.16240893318813329</v>
      </c>
    </row>
    <row r="1287" spans="1:51">
      <c r="A1287" s="4">
        <v>40200</v>
      </c>
      <c r="B1287" s="9">
        <f t="shared" si="789"/>
        <v>40200</v>
      </c>
      <c r="C1287" s="5">
        <v>0.66</v>
      </c>
      <c r="D1287" s="5">
        <v>0.66</v>
      </c>
      <c r="E1287" s="5">
        <v>0.64</v>
      </c>
      <c r="F1287" s="5">
        <v>0.66</v>
      </c>
      <c r="G1287" s="6">
        <v>193600</v>
      </c>
      <c r="H1287" s="112">
        <v>0.66</v>
      </c>
      <c r="I1287" s="19">
        <f t="shared" si="769"/>
        <v>-2.9411764705882377E-2</v>
      </c>
      <c r="J1287" s="8">
        <f t="shared" si="770"/>
        <v>0.71678897569432398</v>
      </c>
      <c r="K1287" s="8">
        <f t="shared" si="771"/>
        <v>0.65421102430567601</v>
      </c>
      <c r="L1287" s="8">
        <f t="shared" si="772"/>
        <v>0.6855</v>
      </c>
      <c r="M1287" s="19">
        <f t="shared" si="773"/>
        <v>9.5654076534498769E-2</v>
      </c>
      <c r="N1287" s="19">
        <f t="shared" si="774"/>
        <v>-0.19049529935226148</v>
      </c>
      <c r="O1287" s="19">
        <f t="shared" si="775"/>
        <v>-7.4341010879393227E-3</v>
      </c>
      <c r="P1287" s="19">
        <f t="shared" si="776"/>
        <v>1.2957637882622566E-2</v>
      </c>
      <c r="Q1287" s="214"/>
      <c r="R1287" s="305"/>
      <c r="S1287" s="215"/>
      <c r="T1287" t="str">
        <f t="shared" si="777"/>
        <v/>
      </c>
      <c r="U1287" t="str">
        <f t="shared" si="778"/>
        <v/>
      </c>
      <c r="V1287" t="str">
        <f t="shared" si="779"/>
        <v>BrokeBandLower</v>
      </c>
      <c r="W1287" t="str">
        <f t="shared" si="780"/>
        <v/>
      </c>
      <c r="X1287" s="10"/>
      <c r="Y1287" s="219">
        <f t="shared" si="759"/>
        <v>-3.4945054945054871E-3</v>
      </c>
      <c r="Z1287" s="78">
        <f t="shared" si="761"/>
        <v>0.67229434565843238</v>
      </c>
      <c r="AA1287" s="78">
        <f t="shared" si="784"/>
        <v>0.660607130978066</v>
      </c>
      <c r="AB1287" s="74">
        <f t="shared" si="791"/>
        <v>1286</v>
      </c>
      <c r="AC1287" s="80">
        <f t="shared" si="763"/>
        <v>-7.1237383772853984E-3</v>
      </c>
      <c r="AD1287" s="79">
        <f t="shared" si="783"/>
        <v>1.1687214680366376E-2</v>
      </c>
      <c r="AE1287" s="81">
        <f t="shared" si="764"/>
        <v>1.8810953057651774E-2</v>
      </c>
      <c r="AF1287" s="19">
        <f t="shared" si="786"/>
        <v>1.7691626584567438E-2</v>
      </c>
      <c r="AG1287" s="93">
        <f t="shared" si="785"/>
        <v>6.0835774399155843E-2</v>
      </c>
      <c r="AH1287" s="91">
        <f t="shared" si="787"/>
        <v>-1.382314643254972E-3</v>
      </c>
      <c r="AI1287" s="96">
        <f t="shared" si="788"/>
        <v>1278.900912707649</v>
      </c>
      <c r="AJ1287" s="5">
        <f t="shared" si="792"/>
        <v>-2.0000000000000018E-2</v>
      </c>
      <c r="AK1287" s="5">
        <f t="shared" si="795"/>
        <v>0</v>
      </c>
      <c r="AL1287" s="5">
        <f t="shared" si="758"/>
        <v>-2.0000000000000018E-2</v>
      </c>
      <c r="AM1287" s="95">
        <f t="shared" si="765"/>
        <v>3.5714285714285665E-3</v>
      </c>
      <c r="AN1287" s="95">
        <f t="shared" si="766"/>
        <v>-7.1428571428571331E-3</v>
      </c>
      <c r="AO1287" s="78">
        <f t="shared" si="767"/>
        <v>0.5</v>
      </c>
      <c r="AP1287" s="8">
        <f t="shared" si="768"/>
        <v>33.333333333333329</v>
      </c>
      <c r="AQ1287" s="8">
        <f t="shared" si="762"/>
        <v>42.857142857142854</v>
      </c>
      <c r="AR1287" s="8">
        <f t="shared" si="790"/>
        <v>1</v>
      </c>
      <c r="AS1287" s="114">
        <f t="shared" si="796"/>
        <v>193600</v>
      </c>
      <c r="AT1287" s="103">
        <f t="shared" si="781"/>
        <v>6.7573301176837949E-2</v>
      </c>
      <c r="AU1287" s="5">
        <f t="shared" si="793"/>
        <v>0.66</v>
      </c>
      <c r="AW1287" s="210">
        <f t="shared" si="794"/>
        <v>3.1250000000000028E-2</v>
      </c>
      <c r="AX1287" s="276">
        <f t="shared" si="760"/>
        <v>-2.8968337511557203E-2</v>
      </c>
      <c r="AY1287" s="19">
        <f t="shared" si="782"/>
        <v>-8.6248429527250176E-2</v>
      </c>
    </row>
    <row r="1288" spans="1:51">
      <c r="A1288" s="4">
        <v>40203</v>
      </c>
      <c r="B1288" s="9">
        <f t="shared" si="789"/>
        <v>40203</v>
      </c>
      <c r="C1288" s="5">
        <v>0.67</v>
      </c>
      <c r="D1288" s="5">
        <v>0.67</v>
      </c>
      <c r="E1288" s="5">
        <v>0.64</v>
      </c>
      <c r="F1288" s="5">
        <v>0.67</v>
      </c>
      <c r="G1288" s="6">
        <v>146500</v>
      </c>
      <c r="H1288" s="112">
        <v>0.67</v>
      </c>
      <c r="I1288" s="19">
        <f t="shared" si="769"/>
        <v>1.5151515151515164E-2</v>
      </c>
      <c r="J1288" s="8">
        <f t="shared" si="770"/>
        <v>0.71642177939902463</v>
      </c>
      <c r="K1288" s="8">
        <f t="shared" si="771"/>
        <v>0.65257822060097537</v>
      </c>
      <c r="L1288" s="8">
        <f t="shared" si="772"/>
        <v>0.6845</v>
      </c>
      <c r="M1288" s="19">
        <f t="shared" si="773"/>
        <v>9.7832806524333821E-2</v>
      </c>
      <c r="N1288" s="19">
        <f t="shared" si="774"/>
        <v>2.2777178650083635E-2</v>
      </c>
      <c r="O1288" s="19">
        <f t="shared" si="775"/>
        <v>-5.1227949612878273E-4</v>
      </c>
      <c r="P1288" s="19">
        <f t="shared" si="776"/>
        <v>-2.4958364259201628E-3</v>
      </c>
      <c r="Q1288" s="214"/>
      <c r="R1288" s="305"/>
      <c r="S1288" s="215"/>
      <c r="T1288" t="str">
        <f t="shared" si="777"/>
        <v/>
      </c>
      <c r="U1288" t="str">
        <f t="shared" si="778"/>
        <v/>
      </c>
      <c r="V1288" t="str">
        <f t="shared" si="779"/>
        <v>BrokeBandLower</v>
      </c>
      <c r="W1288" t="str">
        <f t="shared" si="780"/>
        <v/>
      </c>
      <c r="X1288" s="10"/>
      <c r="Y1288" s="219">
        <f t="shared" si="759"/>
        <v>-3.2527472527472449E-3</v>
      </c>
      <c r="Z1288" s="78">
        <f t="shared" si="761"/>
        <v>0.67194101642703385</v>
      </c>
      <c r="AA1288" s="78">
        <f t="shared" si="784"/>
        <v>0.66130220328568912</v>
      </c>
      <c r="AB1288" s="74">
        <f t="shared" si="791"/>
        <v>1287</v>
      </c>
      <c r="AC1288" s="80">
        <f t="shared" si="763"/>
        <v>-6.5377119330456285E-3</v>
      </c>
      <c r="AD1288" s="79">
        <f t="shared" si="783"/>
        <v>1.0638813141344738E-2</v>
      </c>
      <c r="AE1288" s="81">
        <f t="shared" si="764"/>
        <v>1.7176525074390367E-2</v>
      </c>
      <c r="AF1288" s="19">
        <f t="shared" si="786"/>
        <v>1.6087672305468891E-2</v>
      </c>
      <c r="AG1288" s="93">
        <f t="shared" si="785"/>
        <v>-8.2263891962731456E-2</v>
      </c>
      <c r="AH1288" s="91">
        <f t="shared" si="787"/>
        <v>-1.2108556862316113E-3</v>
      </c>
      <c r="AI1288" s="96">
        <f t="shared" si="788"/>
        <v>1279.0126452325383</v>
      </c>
      <c r="AJ1288" s="5">
        <f t="shared" si="792"/>
        <v>1.0000000000000009E-2</v>
      </c>
      <c r="AK1288" s="5">
        <f t="shared" si="795"/>
        <v>1.0000000000000009E-2</v>
      </c>
      <c r="AL1288" s="5">
        <f t="shared" si="758"/>
        <v>0</v>
      </c>
      <c r="AM1288" s="95">
        <f t="shared" si="765"/>
        <v>4.2857142857142816E-3</v>
      </c>
      <c r="AN1288" s="95">
        <f t="shared" si="766"/>
        <v>-6.428571428571418E-3</v>
      </c>
      <c r="AO1288" s="78">
        <f t="shared" si="767"/>
        <v>0.66666666666666707</v>
      </c>
      <c r="AP1288" s="8">
        <f t="shared" si="768"/>
        <v>40.000000000000014</v>
      </c>
      <c r="AQ1288" s="8">
        <f t="shared" si="762"/>
        <v>40.000000000000014</v>
      </c>
      <c r="AR1288" s="8">
        <f t="shared" si="790"/>
        <v>1</v>
      </c>
      <c r="AS1288" s="114">
        <f t="shared" si="796"/>
        <v>146500</v>
      </c>
      <c r="AT1288" s="103">
        <f t="shared" si="781"/>
        <v>5.2164438290240867E-2</v>
      </c>
      <c r="AU1288" s="5">
        <f t="shared" si="793"/>
        <v>0.67</v>
      </c>
      <c r="AW1288" s="210">
        <f t="shared" si="794"/>
        <v>4.6875000000000042E-2</v>
      </c>
      <c r="AX1288" s="276">
        <f t="shared" si="760"/>
        <v>-2.9470299234091401E-2</v>
      </c>
      <c r="AY1288" s="19">
        <f t="shared" si="782"/>
        <v>-1.7327943736292609E-2</v>
      </c>
    </row>
    <row r="1289" spans="1:51">
      <c r="A1289" s="4">
        <v>40205</v>
      </c>
      <c r="B1289" s="9">
        <f t="shared" si="789"/>
        <v>40205</v>
      </c>
      <c r="C1289" s="5">
        <v>0.68</v>
      </c>
      <c r="D1289" s="5">
        <v>0.68</v>
      </c>
      <c r="E1289" s="5">
        <v>0.65</v>
      </c>
      <c r="F1289" s="5">
        <v>0.67</v>
      </c>
      <c r="G1289" s="6">
        <v>114600</v>
      </c>
      <c r="H1289" s="112">
        <v>0.67</v>
      </c>
      <c r="I1289" s="19">
        <f t="shared" si="769"/>
        <v>0</v>
      </c>
      <c r="J1289" s="8">
        <f t="shared" si="770"/>
        <v>0.71591913015489461</v>
      </c>
      <c r="K1289" s="8">
        <f t="shared" si="771"/>
        <v>0.65108086984510538</v>
      </c>
      <c r="L1289" s="8">
        <f t="shared" si="772"/>
        <v>0.6835</v>
      </c>
      <c r="M1289" s="19">
        <f t="shared" si="773"/>
        <v>9.9585571182907742E-2</v>
      </c>
      <c r="N1289" s="19">
        <f t="shared" si="774"/>
        <v>1.7915919218140376E-2</v>
      </c>
      <c r="O1289" s="19">
        <f t="shared" si="775"/>
        <v>-7.0161078094480381E-4</v>
      </c>
      <c r="P1289" s="19">
        <f t="shared" si="776"/>
        <v>-2.2945153678145111E-3</v>
      </c>
      <c r="Q1289" s="214"/>
      <c r="R1289" s="305"/>
      <c r="S1289" s="215"/>
      <c r="T1289" t="str">
        <f t="shared" si="777"/>
        <v/>
      </c>
      <c r="U1289" t="str">
        <f t="shared" si="778"/>
        <v/>
      </c>
      <c r="V1289" t="str">
        <f t="shared" si="779"/>
        <v>BrokeBandLower</v>
      </c>
      <c r="W1289" t="str">
        <f t="shared" si="780"/>
        <v/>
      </c>
      <c r="X1289" s="10"/>
      <c r="Y1289" s="219">
        <f t="shared" si="759"/>
        <v>-2.8791208791208714E-3</v>
      </c>
      <c r="Z1289" s="78">
        <f t="shared" si="761"/>
        <v>0.67164209989727064</v>
      </c>
      <c r="AA1289" s="78">
        <f t="shared" si="784"/>
        <v>0.6619458402425481</v>
      </c>
      <c r="AB1289" s="74">
        <f t="shared" si="791"/>
        <v>1288</v>
      </c>
      <c r="AC1289" s="80">
        <f t="shared" si="763"/>
        <v>-5.9842123357342625E-3</v>
      </c>
      <c r="AD1289" s="79">
        <f t="shared" si="783"/>
        <v>9.6962596547225388E-3</v>
      </c>
      <c r="AE1289" s="81">
        <f t="shared" si="764"/>
        <v>1.5680471990456801E-2</v>
      </c>
      <c r="AF1289" s="19">
        <f t="shared" si="786"/>
        <v>1.4648116303849974E-2</v>
      </c>
      <c r="AG1289" s="93">
        <f t="shared" si="785"/>
        <v>-8.4662585776170043E-2</v>
      </c>
      <c r="AH1289" s="91">
        <f t="shared" si="787"/>
        <v>-1.0085781672857252E-3</v>
      </c>
      <c r="AI1289" s="96">
        <f t="shared" si="788"/>
        <v>1279.0766967765173</v>
      </c>
      <c r="AJ1289" s="5">
        <f t="shared" si="792"/>
        <v>0</v>
      </c>
      <c r="AK1289" s="5">
        <f t="shared" si="795"/>
        <v>0</v>
      </c>
      <c r="AL1289" s="5">
        <f t="shared" si="758"/>
        <v>0</v>
      </c>
      <c r="AM1289" s="95">
        <f t="shared" si="765"/>
        <v>4.2857142857142816E-3</v>
      </c>
      <c r="AN1289" s="95">
        <f t="shared" si="766"/>
        <v>-6.428571428571418E-3</v>
      </c>
      <c r="AO1289" s="78">
        <f t="shared" si="767"/>
        <v>0.66666666666666707</v>
      </c>
      <c r="AP1289" s="8">
        <f t="shared" si="768"/>
        <v>40.000000000000014</v>
      </c>
      <c r="AQ1289" s="8">
        <f t="shared" si="762"/>
        <v>40.000000000000014</v>
      </c>
      <c r="AR1289" s="8">
        <f t="shared" si="790"/>
        <v>0.33333333333333331</v>
      </c>
      <c r="AS1289" s="114">
        <f t="shared" si="796"/>
        <v>38200</v>
      </c>
      <c r="AT1289" s="103">
        <f t="shared" si="781"/>
        <v>2.5151320616287148E-2</v>
      </c>
      <c r="AU1289" s="5">
        <f t="shared" si="793"/>
        <v>0.67</v>
      </c>
      <c r="AW1289" s="210">
        <f t="shared" si="794"/>
        <v>4.6153846153846191E-2</v>
      </c>
      <c r="AX1289" s="276">
        <f t="shared" si="760"/>
        <v>-2.840363256761819E-2</v>
      </c>
      <c r="AY1289" s="19">
        <f t="shared" si="782"/>
        <v>3.619463304394565E-2</v>
      </c>
    </row>
    <row r="1290" spans="1:51">
      <c r="A1290" s="4">
        <v>40206</v>
      </c>
      <c r="B1290" s="9">
        <f t="shared" si="789"/>
        <v>40206</v>
      </c>
      <c r="C1290" s="5">
        <v>0.68</v>
      </c>
      <c r="D1290" s="5">
        <v>0.71</v>
      </c>
      <c r="E1290" s="5">
        <v>0.65</v>
      </c>
      <c r="F1290" s="5">
        <v>0.71</v>
      </c>
      <c r="G1290" s="6">
        <v>1857800</v>
      </c>
      <c r="H1290" s="112">
        <v>0.71</v>
      </c>
      <c r="I1290" s="19">
        <f t="shared" si="769"/>
        <v>5.9701492537313314E-2</v>
      </c>
      <c r="J1290" s="8">
        <f t="shared" si="770"/>
        <v>0.71883656942677887</v>
      </c>
      <c r="K1290" s="8">
        <f t="shared" si="771"/>
        <v>0.65016343057322135</v>
      </c>
      <c r="L1290" s="8">
        <f t="shared" si="772"/>
        <v>0.68450000000000011</v>
      </c>
      <c r="M1290" s="19">
        <f t="shared" si="773"/>
        <v>0.10562442552791895</v>
      </c>
      <c r="N1290" s="19">
        <f t="shared" si="774"/>
        <v>6.0639852473404122E-2</v>
      </c>
      <c r="O1290" s="19">
        <f t="shared" si="775"/>
        <v>4.075096123291256E-3</v>
      </c>
      <c r="P1290" s="19">
        <f t="shared" si="776"/>
        <v>-1.4091018710199509E-3</v>
      </c>
      <c r="Q1290" s="214"/>
      <c r="R1290" s="305"/>
      <c r="S1290" s="215"/>
      <c r="T1290" t="str">
        <f t="shared" si="777"/>
        <v/>
      </c>
      <c r="U1290" t="str">
        <f t="shared" si="778"/>
        <v/>
      </c>
      <c r="V1290" t="str">
        <f t="shared" si="779"/>
        <v>BrokeBandLower</v>
      </c>
      <c r="W1290" t="str">
        <f t="shared" si="780"/>
        <v/>
      </c>
      <c r="X1290" s="10"/>
      <c r="Y1290" s="219">
        <f t="shared" si="759"/>
        <v>-1.2307692307692263E-3</v>
      </c>
      <c r="Z1290" s="78">
        <f t="shared" si="761"/>
        <v>0.67754921651309097</v>
      </c>
      <c r="AA1290" s="78">
        <f t="shared" si="784"/>
        <v>0.66550184806459955</v>
      </c>
      <c r="AB1290" s="74">
        <f t="shared" si="791"/>
        <v>1289</v>
      </c>
      <c r="AC1290" s="80">
        <f t="shared" si="763"/>
        <v>-2.9064828335723103E-3</v>
      </c>
      <c r="AD1290" s="79">
        <f t="shared" si="783"/>
        <v>1.2047368448491413E-2</v>
      </c>
      <c r="AE1290" s="81">
        <f t="shared" si="764"/>
        <v>1.4953851282063724E-2</v>
      </c>
      <c r="AF1290" s="19">
        <f t="shared" si="786"/>
        <v>1.8102682184170264E-2</v>
      </c>
      <c r="AG1290" s="93">
        <f t="shared" si="785"/>
        <v>-0.51430820457080506</v>
      </c>
      <c r="AH1290" s="91">
        <f t="shared" si="787"/>
        <v>-7.1371191651733589E-4</v>
      </c>
      <c r="AI1290" s="96">
        <f t="shared" si="788"/>
        <v>1279.5264019965375</v>
      </c>
      <c r="AJ1290" s="5">
        <f t="shared" si="792"/>
        <v>3.9999999999999925E-2</v>
      </c>
      <c r="AK1290" s="5">
        <f t="shared" si="795"/>
        <v>3.9999999999999925E-2</v>
      </c>
      <c r="AL1290" s="5">
        <f t="shared" ref="AL1290:AL1353" si="797">IF(AJ1290&lt;0,AJ1290,0)</f>
        <v>0</v>
      </c>
      <c r="AM1290" s="95">
        <f t="shared" si="765"/>
        <v>7.1428571428571331E-3</v>
      </c>
      <c r="AN1290" s="95">
        <f t="shared" si="766"/>
        <v>-6.428571428571418E-3</v>
      </c>
      <c r="AO1290" s="78">
        <f t="shared" si="767"/>
        <v>1.1111111111111114</v>
      </c>
      <c r="AP1290" s="8">
        <f t="shared" si="768"/>
        <v>52.631578947368432</v>
      </c>
      <c r="AQ1290" s="8">
        <f t="shared" si="762"/>
        <v>48.076923076923087</v>
      </c>
      <c r="AR1290" s="8">
        <f t="shared" si="790"/>
        <v>1</v>
      </c>
      <c r="AS1290" s="114">
        <f t="shared" si="796"/>
        <v>1857800</v>
      </c>
      <c r="AT1290" s="103">
        <f t="shared" si="781"/>
        <v>0.34807806896241572</v>
      </c>
      <c r="AU1290" s="5">
        <f t="shared" si="793"/>
        <v>0.71</v>
      </c>
      <c r="AW1290" s="210">
        <f t="shared" si="794"/>
        <v>9.2307692307692216E-2</v>
      </c>
      <c r="AX1290" s="276">
        <f t="shared" si="760"/>
        <v>-2.6090834410038514E-2</v>
      </c>
      <c r="AY1290" s="19">
        <f t="shared" si="782"/>
        <v>8.1426139845802756E-2</v>
      </c>
    </row>
    <row r="1291" spans="1:51">
      <c r="A1291" s="4">
        <v>40207</v>
      </c>
      <c r="B1291" s="9">
        <f t="shared" si="789"/>
        <v>40207</v>
      </c>
      <c r="C1291" s="5">
        <v>0.72</v>
      </c>
      <c r="D1291" s="5">
        <v>0.74</v>
      </c>
      <c r="E1291" s="5">
        <v>0.71</v>
      </c>
      <c r="F1291" s="5">
        <v>0.71</v>
      </c>
      <c r="G1291" s="6">
        <v>206900</v>
      </c>
      <c r="H1291" s="112">
        <v>0.71</v>
      </c>
      <c r="I1291" s="19">
        <f t="shared" si="769"/>
        <v>0</v>
      </c>
      <c r="J1291" s="8">
        <f t="shared" si="770"/>
        <v>0.72154164258188014</v>
      </c>
      <c r="K1291" s="8">
        <f t="shared" si="771"/>
        <v>0.64945835741811986</v>
      </c>
      <c r="L1291" s="8">
        <f t="shared" si="772"/>
        <v>0.6855</v>
      </c>
      <c r="M1291" s="19">
        <f t="shared" si="773"/>
        <v>0.1109898492188518</v>
      </c>
      <c r="N1291" s="19">
        <f t="shared" si="774"/>
        <v>5.0797186958566158E-2</v>
      </c>
      <c r="O1291" s="19">
        <f t="shared" si="775"/>
        <v>3.7631267942564071E-3</v>
      </c>
      <c r="P1291" s="19">
        <f t="shared" si="776"/>
        <v>-1.0844552645476457E-3</v>
      </c>
      <c r="Q1291" s="214"/>
      <c r="R1291" s="305"/>
      <c r="S1291" s="215"/>
      <c r="T1291" t="str">
        <f t="shared" si="777"/>
        <v/>
      </c>
      <c r="U1291" t="str">
        <f t="shared" si="778"/>
        <v>BrokeBandUpper</v>
      </c>
      <c r="V1291" t="str">
        <f t="shared" si="779"/>
        <v/>
      </c>
      <c r="W1291" t="str">
        <f t="shared" si="780"/>
        <v/>
      </c>
      <c r="X1291" s="10"/>
      <c r="Y1291" s="219">
        <f t="shared" si="759"/>
        <v>3.7362637362637518E-4</v>
      </c>
      <c r="Z1291" s="78">
        <f t="shared" si="761"/>
        <v>0.68254663717007491</v>
      </c>
      <c r="AA1291" s="78">
        <f t="shared" si="784"/>
        <v>0.6687947113078192</v>
      </c>
      <c r="AB1291" s="74">
        <f t="shared" si="791"/>
        <v>1290</v>
      </c>
      <c r="AC1291" s="80">
        <f t="shared" si="763"/>
        <v>-9.6154033584641176E-4</v>
      </c>
      <c r="AD1291" s="79">
        <f t="shared" si="783"/>
        <v>1.3751925862255709E-2</v>
      </c>
      <c r="AE1291" s="81">
        <f t="shared" si="764"/>
        <v>1.4713466198102121E-2</v>
      </c>
      <c r="AF1291" s="19">
        <f t="shared" si="786"/>
        <v>2.0562252705862462E-2</v>
      </c>
      <c r="AG1291" s="93">
        <f t="shared" si="785"/>
        <v>-0.66917391537984816</v>
      </c>
      <c r="AH1291" s="91">
        <f t="shared" si="787"/>
        <v>-3.7746732514944311E-4</v>
      </c>
      <c r="AI1291" s="96">
        <f t="shared" si="788"/>
        <v>1281.0419352512813</v>
      </c>
      <c r="AJ1291" s="5">
        <f t="shared" si="792"/>
        <v>0</v>
      </c>
      <c r="AK1291" s="5">
        <f t="shared" si="795"/>
        <v>0</v>
      </c>
      <c r="AL1291" s="5">
        <f t="shared" si="797"/>
        <v>0</v>
      </c>
      <c r="AM1291" s="95">
        <f t="shared" si="765"/>
        <v>7.1428571428571331E-3</v>
      </c>
      <c r="AN1291" s="95">
        <f t="shared" si="766"/>
        <v>-6.428571428571418E-3</v>
      </c>
      <c r="AO1291" s="78">
        <f t="shared" si="767"/>
        <v>1.1111111111111114</v>
      </c>
      <c r="AP1291" s="8">
        <f t="shared" si="768"/>
        <v>52.631578947368432</v>
      </c>
      <c r="AQ1291" s="8">
        <f t="shared" si="762"/>
        <v>48.076923076923087</v>
      </c>
      <c r="AR1291" s="8">
        <f t="shared" si="790"/>
        <v>-1</v>
      </c>
      <c r="AS1291" s="114">
        <f t="shared" si="796"/>
        <v>-206900</v>
      </c>
      <c r="AT1291" s="103">
        <f t="shared" si="781"/>
        <v>0.33366144469099135</v>
      </c>
      <c r="AU1291" s="5">
        <f t="shared" si="793"/>
        <v>0.71</v>
      </c>
      <c r="AW1291" s="210">
        <f t="shared" si="794"/>
        <v>4.2253521126760604E-2</v>
      </c>
      <c r="AX1291" s="276">
        <f t="shared" si="760"/>
        <v>-2.2654369856168994E-2</v>
      </c>
      <c r="AY1291" s="19">
        <f t="shared" si="782"/>
        <v>0.13171156199386752</v>
      </c>
    </row>
    <row r="1292" spans="1:51">
      <c r="A1292" s="4">
        <v>40210</v>
      </c>
      <c r="B1292" s="9">
        <f t="shared" si="789"/>
        <v>40210</v>
      </c>
      <c r="C1292" s="5">
        <v>0.74</v>
      </c>
      <c r="D1292" s="5">
        <v>0.78</v>
      </c>
      <c r="E1292" s="5">
        <v>0.7</v>
      </c>
      <c r="F1292" s="5">
        <v>0.72</v>
      </c>
      <c r="G1292" s="6">
        <v>613600</v>
      </c>
      <c r="H1292" s="112">
        <v>0.72</v>
      </c>
      <c r="I1292" s="19">
        <f t="shared" si="769"/>
        <v>1.4084507042253534E-2</v>
      </c>
      <c r="J1292" s="8">
        <f t="shared" si="770"/>
        <v>0.72603844259188621</v>
      </c>
      <c r="K1292" s="8">
        <f t="shared" si="771"/>
        <v>0.6479615574081139</v>
      </c>
      <c r="L1292" s="8">
        <f t="shared" si="772"/>
        <v>0.68700000000000006</v>
      </c>
      <c r="M1292" s="19">
        <f t="shared" si="773"/>
        <v>0.12049616877903167</v>
      </c>
      <c r="N1292" s="19">
        <f t="shared" si="774"/>
        <v>8.5650351154501883E-2</v>
      </c>
      <c r="O1292" s="19">
        <f t="shared" si="775"/>
        <v>6.232211343915303E-3</v>
      </c>
      <c r="P1292" s="19">
        <f t="shared" si="776"/>
        <v>-2.3046897355457762E-3</v>
      </c>
      <c r="Q1292" s="214"/>
      <c r="R1292" s="305"/>
      <c r="S1292" s="215"/>
      <c r="T1292" t="str">
        <f t="shared" si="777"/>
        <v>BrokeBandUpper</v>
      </c>
      <c r="U1292" t="str">
        <f t="shared" si="778"/>
        <v>BrokeBandUpper</v>
      </c>
      <c r="V1292" t="str">
        <f t="shared" si="779"/>
        <v/>
      </c>
      <c r="W1292" t="str">
        <f t="shared" si="780"/>
        <v/>
      </c>
      <c r="X1292" s="10"/>
      <c r="Y1292" s="219">
        <f t="shared" si="759"/>
        <v>2.2197802197802185E-3</v>
      </c>
      <c r="Z1292" s="78">
        <f t="shared" si="761"/>
        <v>0.6883144550458834</v>
      </c>
      <c r="AA1292" s="78">
        <f t="shared" si="784"/>
        <v>0.67258390267104062</v>
      </c>
      <c r="AB1292" s="74">
        <f t="shared" si="791"/>
        <v>1291</v>
      </c>
      <c r="AC1292" s="80">
        <f t="shared" si="763"/>
        <v>8.1366894139252473E-4</v>
      </c>
      <c r="AD1292" s="79">
        <f t="shared" si="783"/>
        <v>1.5730552374842777E-2</v>
      </c>
      <c r="AE1292" s="81">
        <f t="shared" si="764"/>
        <v>1.4916883433450252E-2</v>
      </c>
      <c r="AF1292" s="19">
        <f t="shared" si="786"/>
        <v>2.3388237976513924E-2</v>
      </c>
      <c r="AG1292" s="93">
        <f t="shared" si="785"/>
        <v>-1.8462140495398762</v>
      </c>
      <c r="AH1292" s="91">
        <f t="shared" si="787"/>
        <v>-1.658924095602214E-5</v>
      </c>
      <c r="AI1292" s="96">
        <f t="shared" si="788"/>
        <v>1284.3652790600468</v>
      </c>
      <c r="AJ1292" s="5">
        <f t="shared" si="792"/>
        <v>1.0000000000000009E-2</v>
      </c>
      <c r="AK1292" s="5">
        <f t="shared" si="795"/>
        <v>1.0000000000000009E-2</v>
      </c>
      <c r="AL1292" s="5">
        <f t="shared" si="797"/>
        <v>0</v>
      </c>
      <c r="AM1292" s="95">
        <f t="shared" si="765"/>
        <v>7.857142857142849E-3</v>
      </c>
      <c r="AN1292" s="95">
        <f t="shared" si="766"/>
        <v>-6.428571428571418E-3</v>
      </c>
      <c r="AO1292" s="78">
        <f t="shared" si="767"/>
        <v>1.222222222222223</v>
      </c>
      <c r="AP1292" s="8">
        <f t="shared" si="768"/>
        <v>55.000000000000021</v>
      </c>
      <c r="AQ1292" s="8">
        <f t="shared" si="762"/>
        <v>46.61016949152544</v>
      </c>
      <c r="AR1292" s="8">
        <f t="shared" si="790"/>
        <v>-0.5</v>
      </c>
      <c r="AS1292" s="114">
        <f t="shared" si="796"/>
        <v>-306800</v>
      </c>
      <c r="AT1292" s="103">
        <f t="shared" si="781"/>
        <v>0.31678749517479149</v>
      </c>
      <c r="AU1292" s="5">
        <f t="shared" si="793"/>
        <v>0.72</v>
      </c>
      <c r="AW1292" s="210">
        <f t="shared" si="794"/>
        <v>0.11428571428571439</v>
      </c>
      <c r="AX1292" s="276">
        <f t="shared" si="760"/>
        <v>-1.8523731678725629E-2</v>
      </c>
      <c r="AY1292" s="19">
        <f t="shared" si="782"/>
        <v>0.18233295402469796</v>
      </c>
    </row>
    <row r="1293" spans="1:51">
      <c r="A1293" s="4">
        <v>40211</v>
      </c>
      <c r="B1293" s="9">
        <f t="shared" si="789"/>
        <v>40211</v>
      </c>
      <c r="C1293" s="5">
        <v>0.75</v>
      </c>
      <c r="D1293" s="5">
        <v>0.76</v>
      </c>
      <c r="E1293" s="5">
        <v>0.7</v>
      </c>
      <c r="F1293" s="5">
        <v>0.7</v>
      </c>
      <c r="G1293" s="6">
        <v>255100</v>
      </c>
      <c r="H1293" s="112">
        <v>0.7</v>
      </c>
      <c r="I1293" s="19">
        <f t="shared" si="769"/>
        <v>-2.7777777777777804E-2</v>
      </c>
      <c r="J1293" s="8">
        <f t="shared" si="770"/>
        <v>0.72459199390948159</v>
      </c>
      <c r="K1293" s="8">
        <f t="shared" si="771"/>
        <v>0.64840800609051819</v>
      </c>
      <c r="L1293" s="8">
        <f t="shared" si="772"/>
        <v>0.68649999999999989</v>
      </c>
      <c r="M1293" s="19">
        <f t="shared" si="773"/>
        <v>0.11749390368928922</v>
      </c>
      <c r="N1293" s="19">
        <f t="shared" si="774"/>
        <v>-2.4915855169205157E-2</v>
      </c>
      <c r="O1293" s="19">
        <f t="shared" si="775"/>
        <v>-1.9922480650486516E-3</v>
      </c>
      <c r="P1293" s="19">
        <f t="shared" si="776"/>
        <v>6.8900489126254673E-4</v>
      </c>
      <c r="Q1293" s="214"/>
      <c r="R1293" s="305"/>
      <c r="S1293" s="215"/>
      <c r="T1293" t="str">
        <f t="shared" si="777"/>
        <v>BrokeBandUpper</v>
      </c>
      <c r="U1293" t="str">
        <f t="shared" si="778"/>
        <v>BrokeBandUpper</v>
      </c>
      <c r="V1293" t="str">
        <f t="shared" si="779"/>
        <v/>
      </c>
      <c r="W1293" t="str">
        <f t="shared" si="780"/>
        <v/>
      </c>
      <c r="X1293" s="10"/>
      <c r="Y1293" s="219">
        <f t="shared" si="759"/>
        <v>3.0769230769230717E-3</v>
      </c>
      <c r="Z1293" s="78">
        <f t="shared" si="761"/>
        <v>0.69011402896881735</v>
      </c>
      <c r="AA1293" s="78">
        <f t="shared" si="784"/>
        <v>0.67461269387338363</v>
      </c>
      <c r="AB1293" s="74">
        <f t="shared" si="791"/>
        <v>1292</v>
      </c>
      <c r="AC1293" s="80">
        <f t="shared" si="763"/>
        <v>4.6756132958677629E-4</v>
      </c>
      <c r="AD1293" s="79">
        <f t="shared" si="783"/>
        <v>1.5501335095433721E-2</v>
      </c>
      <c r="AE1293" s="81">
        <f t="shared" si="764"/>
        <v>1.5033773765846945E-2</v>
      </c>
      <c r="AF1293" s="19">
        <f t="shared" si="786"/>
        <v>2.2978125428430092E-2</v>
      </c>
      <c r="AG1293" s="93">
        <f t="shared" si="785"/>
        <v>-0.42536662541575554</v>
      </c>
      <c r="AH1293" s="91">
        <f t="shared" si="787"/>
        <v>2.7754459330741688E-4</v>
      </c>
      <c r="AI1293" s="96">
        <f t="shared" si="788"/>
        <v>1287.8374639528092</v>
      </c>
      <c r="AJ1293" s="5">
        <f t="shared" si="792"/>
        <v>-2.0000000000000018E-2</v>
      </c>
      <c r="AK1293" s="5">
        <f t="shared" si="795"/>
        <v>0</v>
      </c>
      <c r="AL1293" s="5">
        <f t="shared" si="797"/>
        <v>-2.0000000000000018E-2</v>
      </c>
      <c r="AM1293" s="95">
        <f t="shared" si="765"/>
        <v>7.857142857142849E-3</v>
      </c>
      <c r="AN1293" s="95">
        <f t="shared" si="766"/>
        <v>-7.1428571428571331E-3</v>
      </c>
      <c r="AO1293" s="78">
        <f t="shared" si="767"/>
        <v>1.1000000000000003</v>
      </c>
      <c r="AP1293" s="8">
        <f t="shared" si="768"/>
        <v>52.380952380952394</v>
      </c>
      <c r="AQ1293" s="8">
        <f t="shared" si="762"/>
        <v>44.000000000000007</v>
      </c>
      <c r="AR1293" s="8">
        <f t="shared" si="790"/>
        <v>-1</v>
      </c>
      <c r="AS1293" s="114">
        <f t="shared" si="796"/>
        <v>-255100</v>
      </c>
      <c r="AT1293" s="103">
        <f t="shared" si="781"/>
        <v>0.25159382460937696</v>
      </c>
      <c r="AU1293" s="5">
        <f t="shared" si="793"/>
        <v>0.7</v>
      </c>
      <c r="AW1293" s="210">
        <f t="shared" si="794"/>
        <v>8.5714285714285798E-2</v>
      </c>
      <c r="AX1293" s="276">
        <f t="shared" si="760"/>
        <v>-1.4305353508953369E-2</v>
      </c>
      <c r="AY1293" s="19">
        <f t="shared" si="782"/>
        <v>0.22772831322195392</v>
      </c>
    </row>
    <row r="1294" spans="1:51">
      <c r="A1294" s="4">
        <v>40212</v>
      </c>
      <c r="B1294" s="9">
        <f t="shared" si="789"/>
        <v>40212</v>
      </c>
      <c r="C1294" s="5">
        <v>0.72</v>
      </c>
      <c r="D1294" s="5">
        <v>0.72</v>
      </c>
      <c r="E1294" s="5">
        <v>0.69</v>
      </c>
      <c r="F1294" s="5">
        <v>0.72</v>
      </c>
      <c r="G1294" s="6">
        <v>194800</v>
      </c>
      <c r="H1294" s="112">
        <v>0.72</v>
      </c>
      <c r="I1294" s="19">
        <f t="shared" si="769"/>
        <v>2.8571428571428598E-2</v>
      </c>
      <c r="J1294" s="8">
        <f t="shared" si="770"/>
        <v>0.72793513323831138</v>
      </c>
      <c r="K1294" s="8">
        <f t="shared" si="771"/>
        <v>0.64706486676168862</v>
      </c>
      <c r="L1294" s="8">
        <f t="shared" si="772"/>
        <v>0.6875</v>
      </c>
      <c r="M1294" s="19">
        <f t="shared" si="773"/>
        <v>0.12498015366117375</v>
      </c>
      <c r="N1294" s="19">
        <f t="shared" si="774"/>
        <v>6.371607153067109E-2</v>
      </c>
      <c r="O1294" s="19">
        <f t="shared" si="775"/>
        <v>4.6138231679764153E-3</v>
      </c>
      <c r="P1294" s="19">
        <f t="shared" si="776"/>
        <v>-2.0714416173357132E-3</v>
      </c>
      <c r="Q1294" s="214"/>
      <c r="R1294" s="305"/>
      <c r="S1294" s="215"/>
      <c r="T1294" t="str">
        <f t="shared" si="777"/>
        <v/>
      </c>
      <c r="U1294" t="str">
        <f t="shared" si="778"/>
        <v/>
      </c>
      <c r="V1294" t="str">
        <f t="shared" si="779"/>
        <v/>
      </c>
      <c r="W1294" t="str">
        <f t="shared" si="780"/>
        <v/>
      </c>
      <c r="X1294" s="10"/>
      <c r="Y1294" s="219">
        <f t="shared" ref="Y1294:Y1357" si="798">SLOPE(H1281:H1294,AB1281:AB1294)</f>
        <v>3.8021978021977971E-3</v>
      </c>
      <c r="Z1294" s="78">
        <f t="shared" si="761"/>
        <v>0.69471646850761948</v>
      </c>
      <c r="AA1294" s="78">
        <f t="shared" si="784"/>
        <v>0.67797135452675328</v>
      </c>
      <c r="AB1294" s="74">
        <f t="shared" si="791"/>
        <v>1293</v>
      </c>
      <c r="AC1294" s="80">
        <f t="shared" si="763"/>
        <v>1.3690721720154043E-3</v>
      </c>
      <c r="AD1294" s="79">
        <f t="shared" si="783"/>
        <v>1.67451139808662E-2</v>
      </c>
      <c r="AE1294" s="81">
        <f t="shared" si="764"/>
        <v>1.5376041808850795E-2</v>
      </c>
      <c r="AF1294" s="19">
        <f t="shared" si="786"/>
        <v>2.469885175687821E-2</v>
      </c>
      <c r="AG1294" s="93">
        <f t="shared" si="785"/>
        <v>1.9281124964405629</v>
      </c>
      <c r="AH1294" s="91">
        <f t="shared" si="787"/>
        <v>5.0535287241214007E-4</v>
      </c>
      <c r="AI1294" s="96">
        <f t="shared" si="788"/>
        <v>1289.7752142771055</v>
      </c>
      <c r="AJ1294" s="5">
        <f t="shared" si="792"/>
        <v>2.0000000000000018E-2</v>
      </c>
      <c r="AK1294" s="5">
        <f t="shared" si="795"/>
        <v>2.0000000000000018E-2</v>
      </c>
      <c r="AL1294" s="5">
        <f t="shared" si="797"/>
        <v>0</v>
      </c>
      <c r="AM1294" s="95">
        <f t="shared" si="765"/>
        <v>9.2857142857142774E-3</v>
      </c>
      <c r="AN1294" s="95">
        <f t="shared" si="766"/>
        <v>-5.7142857142857117E-3</v>
      </c>
      <c r="AO1294" s="78">
        <f t="shared" si="767"/>
        <v>1.6249999999999993</v>
      </c>
      <c r="AP1294" s="8">
        <f t="shared" si="768"/>
        <v>61.904761904761891</v>
      </c>
      <c r="AQ1294" s="8">
        <f t="shared" si="762"/>
        <v>44.827586206896548</v>
      </c>
      <c r="AR1294" s="8">
        <f t="shared" si="790"/>
        <v>1</v>
      </c>
      <c r="AS1294" s="114">
        <f t="shared" si="796"/>
        <v>194800</v>
      </c>
      <c r="AT1294" s="103">
        <f t="shared" si="781"/>
        <v>0.26883383253027754</v>
      </c>
      <c r="AU1294" s="5">
        <f t="shared" si="793"/>
        <v>0.72</v>
      </c>
      <c r="AW1294" s="210">
        <f t="shared" si="794"/>
        <v>4.3478260869565258E-2</v>
      </c>
      <c r="AX1294" s="276">
        <f t="shared" ref="AX1294:AX1357" si="799">SLOPE(M1281:M1294,AB1281:AB1294)</f>
        <v>-1.0116787683004034E-2</v>
      </c>
      <c r="AY1294" s="19">
        <f t="shared" si="782"/>
        <v>0.29279708630253803</v>
      </c>
    </row>
    <row r="1295" spans="1:51">
      <c r="A1295" s="4">
        <v>40213</v>
      </c>
      <c r="B1295" s="9">
        <f t="shared" si="789"/>
        <v>40213</v>
      </c>
      <c r="C1295" s="5">
        <v>0.71</v>
      </c>
      <c r="D1295" s="5">
        <v>0.71</v>
      </c>
      <c r="E1295" s="5">
        <v>0.7</v>
      </c>
      <c r="F1295" s="5">
        <v>0.7</v>
      </c>
      <c r="G1295" s="6">
        <v>59800</v>
      </c>
      <c r="H1295" s="112">
        <v>0.7</v>
      </c>
      <c r="I1295" s="19">
        <f t="shared" si="769"/>
        <v>-2.7777777777777804E-2</v>
      </c>
      <c r="J1295" s="8">
        <f t="shared" si="770"/>
        <v>0.72793513323831138</v>
      </c>
      <c r="K1295" s="8">
        <f t="shared" si="771"/>
        <v>0.64706486676168862</v>
      </c>
      <c r="L1295" s="8">
        <f t="shared" si="772"/>
        <v>0.6875</v>
      </c>
      <c r="M1295" s="19">
        <f t="shared" si="773"/>
        <v>0.12498015366117375</v>
      </c>
      <c r="N1295" s="19">
        <f t="shared" si="774"/>
        <v>0</v>
      </c>
      <c r="O1295" s="19">
        <f t="shared" si="775"/>
        <v>0</v>
      </c>
      <c r="P1295" s="19">
        <f t="shared" si="776"/>
        <v>0</v>
      </c>
      <c r="Q1295" s="214"/>
      <c r="R1295" s="305"/>
      <c r="S1295" s="215"/>
      <c r="T1295" t="str">
        <f t="shared" si="777"/>
        <v/>
      </c>
      <c r="U1295" t="str">
        <f t="shared" si="778"/>
        <v/>
      </c>
      <c r="V1295" t="str">
        <f t="shared" si="779"/>
        <v/>
      </c>
      <c r="W1295" t="str">
        <f t="shared" si="780"/>
        <v/>
      </c>
      <c r="X1295" s="10"/>
      <c r="Y1295" s="219">
        <f t="shared" si="798"/>
        <v>4.0659340659340605E-3</v>
      </c>
      <c r="Z1295" s="78">
        <f t="shared" si="761"/>
        <v>0.6955301323574461</v>
      </c>
      <c r="AA1295" s="78">
        <f t="shared" si="784"/>
        <v>0.67960147429177353</v>
      </c>
      <c r="AB1295" s="74">
        <f t="shared" si="791"/>
        <v>1294</v>
      </c>
      <c r="AC1295" s="80">
        <f t="shared" si="763"/>
        <v>4.4209300545741334E-4</v>
      </c>
      <c r="AD1295" s="79">
        <f t="shared" si="783"/>
        <v>1.5928658065672563E-2</v>
      </c>
      <c r="AE1295" s="81">
        <f t="shared" si="764"/>
        <v>1.548656506021515E-2</v>
      </c>
      <c r="AF1295" s="19">
        <f t="shared" si="786"/>
        <v>2.3438233535723479E-2</v>
      </c>
      <c r="AG1295" s="93">
        <f t="shared" si="785"/>
        <v>-0.67708568292158733</v>
      </c>
      <c r="AH1295" s="91">
        <f t="shared" si="787"/>
        <v>6.4895783060792535E-4</v>
      </c>
      <c r="AI1295" s="96">
        <f t="shared" si="788"/>
        <v>1290.9725903419842</v>
      </c>
      <c r="AJ1295" s="5">
        <f t="shared" si="792"/>
        <v>-2.0000000000000018E-2</v>
      </c>
      <c r="AK1295" s="5">
        <f t="shared" si="795"/>
        <v>0</v>
      </c>
      <c r="AL1295" s="5">
        <f t="shared" si="797"/>
        <v>-2.0000000000000018E-2</v>
      </c>
      <c r="AM1295" s="95">
        <f t="shared" si="765"/>
        <v>8.5714285714285632E-3</v>
      </c>
      <c r="AN1295" s="95">
        <f t="shared" si="766"/>
        <v>-7.1428571428571409E-3</v>
      </c>
      <c r="AO1295" s="78">
        <f t="shared" si="767"/>
        <v>1.1999999999999991</v>
      </c>
      <c r="AP1295" s="8">
        <f t="shared" si="768"/>
        <v>54.545454545454533</v>
      </c>
      <c r="AQ1295" s="8">
        <f t="shared" si="762"/>
        <v>46.153846153846132</v>
      </c>
      <c r="AR1295" s="8">
        <f t="shared" si="790"/>
        <v>-1</v>
      </c>
      <c r="AS1295" s="114">
        <f t="shared" si="796"/>
        <v>-59800</v>
      </c>
      <c r="AT1295" s="103">
        <f t="shared" si="781"/>
        <v>0.34444693585387326</v>
      </c>
      <c r="AU1295" s="5">
        <f t="shared" si="793"/>
        <v>0.7</v>
      </c>
      <c r="AW1295" s="210">
        <f t="shared" si="794"/>
        <v>1.4285714285714299E-2</v>
      </c>
      <c r="AX1295" s="276">
        <f t="shared" si="799"/>
        <v>-6.2748727049661401E-3</v>
      </c>
      <c r="AY1295" s="19">
        <f t="shared" si="782"/>
        <v>0.37975641067294719</v>
      </c>
    </row>
    <row r="1296" spans="1:51">
      <c r="A1296" s="4">
        <v>40214</v>
      </c>
      <c r="B1296" s="9">
        <f t="shared" si="789"/>
        <v>40214</v>
      </c>
      <c r="C1296" s="5">
        <v>0.68</v>
      </c>
      <c r="D1296" s="5">
        <v>0.72</v>
      </c>
      <c r="E1296" s="5">
        <v>0.68</v>
      </c>
      <c r="F1296" s="5">
        <v>0.7</v>
      </c>
      <c r="G1296" s="6">
        <v>154400</v>
      </c>
      <c r="H1296" s="112">
        <v>0.7</v>
      </c>
      <c r="I1296" s="19">
        <f t="shared" si="769"/>
        <v>0</v>
      </c>
      <c r="J1296" s="8">
        <f t="shared" si="770"/>
        <v>0.72793513323831138</v>
      </c>
      <c r="K1296" s="8">
        <f t="shared" si="771"/>
        <v>0.64706486676168862</v>
      </c>
      <c r="L1296" s="8">
        <f t="shared" si="772"/>
        <v>0.6875</v>
      </c>
      <c r="M1296" s="19">
        <f t="shared" si="773"/>
        <v>0.12498015366117375</v>
      </c>
      <c r="N1296" s="19">
        <f t="shared" si="774"/>
        <v>0</v>
      </c>
      <c r="O1296" s="19">
        <f t="shared" si="775"/>
        <v>0</v>
      </c>
      <c r="P1296" s="19">
        <f t="shared" si="776"/>
        <v>0</v>
      </c>
      <c r="Q1296" s="214"/>
      <c r="R1296" s="305"/>
      <c r="S1296" s="215"/>
      <c r="T1296" t="str">
        <f t="shared" si="777"/>
        <v/>
      </c>
      <c r="U1296" t="str">
        <f t="shared" si="778"/>
        <v/>
      </c>
      <c r="V1296" t="str">
        <f t="shared" si="779"/>
        <v/>
      </c>
      <c r="W1296" t="str">
        <f t="shared" si="780"/>
        <v/>
      </c>
      <c r="X1296" s="10"/>
      <c r="Y1296" s="219">
        <f t="shared" si="798"/>
        <v>4.571428571428564E-3</v>
      </c>
      <c r="Z1296" s="78">
        <f t="shared" si="761"/>
        <v>0.69621849197439944</v>
      </c>
      <c r="AA1296" s="78">
        <f t="shared" si="784"/>
        <v>0.68111096519418224</v>
      </c>
      <c r="AB1296" s="74">
        <f t="shared" si="791"/>
        <v>1295</v>
      </c>
      <c r="AC1296" s="80">
        <f t="shared" si="763"/>
        <v>-3.0323062399835454E-4</v>
      </c>
      <c r="AD1296" s="79">
        <f t="shared" si="783"/>
        <v>1.5107526780217206E-2</v>
      </c>
      <c r="AE1296" s="81">
        <f t="shared" si="764"/>
        <v>1.5410757404215561E-2</v>
      </c>
      <c r="AF1296" s="19">
        <f t="shared" si="786"/>
        <v>2.2180712912043789E-2</v>
      </c>
      <c r="AG1296" s="93">
        <f t="shared" si="785"/>
        <v>-1.6858978094091666</v>
      </c>
      <c r="AH1296" s="91">
        <f t="shared" si="787"/>
        <v>7.4625427640341048E-4</v>
      </c>
      <c r="AI1296" s="96">
        <f t="shared" si="788"/>
        <v>1292.0025259026168</v>
      </c>
      <c r="AJ1296" s="5">
        <f t="shared" si="792"/>
        <v>0</v>
      </c>
      <c r="AK1296" s="5">
        <f t="shared" si="795"/>
        <v>0</v>
      </c>
      <c r="AL1296" s="5">
        <f t="shared" si="797"/>
        <v>0</v>
      </c>
      <c r="AM1296" s="95">
        <f t="shared" si="765"/>
        <v>7.8571428571428559E-3</v>
      </c>
      <c r="AN1296" s="95">
        <f t="shared" si="766"/>
        <v>-7.1428571428571409E-3</v>
      </c>
      <c r="AO1296" s="78">
        <f t="shared" si="767"/>
        <v>1.1000000000000001</v>
      </c>
      <c r="AP1296" s="8">
        <f t="shared" si="768"/>
        <v>52.38095238095238</v>
      </c>
      <c r="AQ1296" s="8">
        <f t="shared" si="762"/>
        <v>47.826086956521735</v>
      </c>
      <c r="AR1296" s="8">
        <f t="shared" si="790"/>
        <v>-2.7755575615628965E-15</v>
      </c>
      <c r="AS1296" s="114">
        <f t="shared" si="796"/>
        <v>-4.285460875053112E-10</v>
      </c>
      <c r="AT1296" s="103">
        <f t="shared" si="781"/>
        <v>0.34373547687488176</v>
      </c>
      <c r="AU1296" s="5">
        <f t="shared" si="793"/>
        <v>0.7</v>
      </c>
      <c r="AW1296" s="210">
        <f t="shared" si="794"/>
        <v>5.8823529411764594E-2</v>
      </c>
      <c r="AX1296" s="276">
        <f t="shared" si="799"/>
        <v>-3.139219666960701E-3</v>
      </c>
      <c r="AY1296" s="19">
        <f t="shared" si="782"/>
        <v>0.49971580069246352</v>
      </c>
    </row>
    <row r="1297" spans="1:51">
      <c r="A1297" s="4">
        <v>40217</v>
      </c>
      <c r="B1297" s="9">
        <f t="shared" si="789"/>
        <v>40217</v>
      </c>
      <c r="C1297" s="5">
        <v>0.7</v>
      </c>
      <c r="D1297" s="5">
        <v>0.71</v>
      </c>
      <c r="E1297" s="5">
        <v>0.7</v>
      </c>
      <c r="F1297" s="5">
        <v>0.7</v>
      </c>
      <c r="G1297" s="6">
        <v>40000</v>
      </c>
      <c r="H1297" s="112">
        <v>0.7</v>
      </c>
      <c r="I1297" s="19">
        <f t="shared" si="769"/>
        <v>0</v>
      </c>
      <c r="J1297" s="8">
        <f t="shared" si="770"/>
        <v>0.72793513323831138</v>
      </c>
      <c r="K1297" s="8">
        <f t="shared" si="771"/>
        <v>0.64706486676168862</v>
      </c>
      <c r="L1297" s="8">
        <f t="shared" si="772"/>
        <v>0.6875</v>
      </c>
      <c r="M1297" s="19">
        <f t="shared" si="773"/>
        <v>0.12498015366117375</v>
      </c>
      <c r="N1297" s="19">
        <f t="shared" si="774"/>
        <v>0</v>
      </c>
      <c r="O1297" s="19">
        <f t="shared" si="775"/>
        <v>0</v>
      </c>
      <c r="P1297" s="19">
        <f t="shared" si="776"/>
        <v>0</v>
      </c>
      <c r="Q1297" s="214"/>
      <c r="R1297" s="305"/>
      <c r="S1297" s="215"/>
      <c r="T1297" t="str">
        <f t="shared" si="777"/>
        <v/>
      </c>
      <c r="U1297" t="str">
        <f t="shared" si="778"/>
        <v/>
      </c>
      <c r="V1297" t="str">
        <f t="shared" si="779"/>
        <v/>
      </c>
      <c r="W1297" t="str">
        <f t="shared" si="780"/>
        <v/>
      </c>
      <c r="X1297" s="10"/>
      <c r="Y1297" s="219">
        <f t="shared" si="798"/>
        <v>4.3736263736263662E-3</v>
      </c>
      <c r="Z1297" s="78">
        <f t="shared" ref="Z1297:Z1360" si="800">Z1296+(0.154*(F1297-Z1296))</f>
        <v>0.69680084421034194</v>
      </c>
      <c r="AA1297" s="78">
        <f t="shared" si="784"/>
        <v>0.68250875376981279</v>
      </c>
      <c r="AB1297" s="74">
        <f t="shared" si="791"/>
        <v>1296</v>
      </c>
      <c r="AC1297" s="80">
        <f t="shared" si="763"/>
        <v>-8.9493357094913052E-4</v>
      </c>
      <c r="AD1297" s="79">
        <f t="shared" si="783"/>
        <v>1.4292090440529148E-2</v>
      </c>
      <c r="AE1297" s="81">
        <f t="shared" si="764"/>
        <v>1.5187024011478279E-2</v>
      </c>
      <c r="AF1297" s="19">
        <f t="shared" si="786"/>
        <v>2.094052327034239E-2</v>
      </c>
      <c r="AG1297" s="93">
        <f t="shared" si="785"/>
        <v>1.9513297804445595</v>
      </c>
      <c r="AH1297" s="91">
        <f t="shared" si="787"/>
        <v>7.6271455563080184E-4</v>
      </c>
      <c r="AI1297" s="96">
        <f t="shared" si="788"/>
        <v>1292.7218709579122</v>
      </c>
      <c r="AJ1297" s="5">
        <f t="shared" si="792"/>
        <v>0</v>
      </c>
      <c r="AK1297" s="5">
        <f t="shared" si="795"/>
        <v>0</v>
      </c>
      <c r="AL1297" s="5">
        <f t="shared" si="797"/>
        <v>0</v>
      </c>
      <c r="AM1297" s="95">
        <f t="shared" si="765"/>
        <v>7.8571428571428559E-3</v>
      </c>
      <c r="AN1297" s="95">
        <f t="shared" si="766"/>
        <v>-5.7142857142857195E-3</v>
      </c>
      <c r="AO1297" s="78">
        <f t="shared" si="767"/>
        <v>1.3749999999999984</v>
      </c>
      <c r="AP1297" s="8">
        <f t="shared" si="768"/>
        <v>57.894736842105232</v>
      </c>
      <c r="AQ1297" s="8">
        <f t="shared" ref="AQ1297:AQ1360" si="801">100-(100/(1+(SUMIF(AJ1284:AJ1297,"&gt;0")/COUNTIF(AJ1284:AJ1297,"&gt;0"))/ABS((SUMIF(AJ1284:AJ1297,"&lt;0")/COUNTIF(AJ1284:AJ1297,"&lt;0")))))</f>
        <v>47.826086956521713</v>
      </c>
      <c r="AR1297" s="8">
        <f t="shared" si="790"/>
        <v>-1</v>
      </c>
      <c r="AS1297" s="114">
        <f t="shared" si="796"/>
        <v>-40000</v>
      </c>
      <c r="AT1297" s="103">
        <f t="shared" si="781"/>
        <v>0.32630103321160941</v>
      </c>
      <c r="AU1297" s="5">
        <f t="shared" si="793"/>
        <v>0.7</v>
      </c>
      <c r="AW1297" s="210">
        <f t="shared" si="794"/>
        <v>1.4285714285714299E-2</v>
      </c>
      <c r="AX1297" s="276">
        <f t="shared" si="799"/>
        <v>-5.7934978695126809E-4</v>
      </c>
      <c r="AY1297" s="19">
        <f t="shared" si="782"/>
        <v>0.81544783468046456</v>
      </c>
    </row>
    <row r="1298" spans="1:51">
      <c r="A1298" s="4">
        <v>40218</v>
      </c>
      <c r="B1298" s="9">
        <f t="shared" si="789"/>
        <v>40218</v>
      </c>
      <c r="C1298" s="5">
        <v>0.69</v>
      </c>
      <c r="D1298" s="5">
        <v>0.69</v>
      </c>
      <c r="E1298" s="5">
        <v>0.66</v>
      </c>
      <c r="F1298" s="5">
        <v>0.68</v>
      </c>
      <c r="G1298" s="6">
        <v>363100</v>
      </c>
      <c r="H1298" s="112">
        <v>0.68</v>
      </c>
      <c r="I1298" s="19">
        <f t="shared" si="769"/>
        <v>-2.8571428571428439E-2</v>
      </c>
      <c r="J1298" s="8">
        <f t="shared" si="770"/>
        <v>0.72663726448077881</v>
      </c>
      <c r="K1298" s="8">
        <f t="shared" si="771"/>
        <v>0.64636273551922097</v>
      </c>
      <c r="L1298" s="8">
        <f t="shared" si="772"/>
        <v>0.68649999999999989</v>
      </c>
      <c r="M1298" s="19">
        <f t="shared" si="773"/>
        <v>0.12419424040136472</v>
      </c>
      <c r="N1298" s="19">
        <f t="shared" si="774"/>
        <v>-6.2883044770426291E-3</v>
      </c>
      <c r="O1298" s="19">
        <f t="shared" si="775"/>
        <v>-1.7829456201115599E-3</v>
      </c>
      <c r="P1298" s="19">
        <f t="shared" si="776"/>
        <v>-1.0851017858248884E-3</v>
      </c>
      <c r="Q1298" s="214"/>
      <c r="R1298" s="305"/>
      <c r="S1298" s="215"/>
      <c r="T1298" t="str">
        <f t="shared" si="777"/>
        <v/>
      </c>
      <c r="U1298" t="str">
        <f t="shared" si="778"/>
        <v/>
      </c>
      <c r="V1298" t="str">
        <f t="shared" si="779"/>
        <v/>
      </c>
      <c r="W1298" t="str">
        <f t="shared" si="780"/>
        <v/>
      </c>
      <c r="X1298" s="10"/>
      <c r="Y1298" s="219">
        <f t="shared" si="798"/>
        <v>2.8131868131868079E-3</v>
      </c>
      <c r="Z1298" s="78">
        <f t="shared" si="800"/>
        <v>0.69421351420194932</v>
      </c>
      <c r="AA1298" s="78">
        <f t="shared" si="784"/>
        <v>0.68232310599084667</v>
      </c>
      <c r="AB1298" s="74">
        <f t="shared" si="791"/>
        <v>1297</v>
      </c>
      <c r="AC1298" s="80">
        <f t="shared" ref="AC1298:AC1361" si="802">AD1298-AE1298</f>
        <v>-2.6372926403004995E-3</v>
      </c>
      <c r="AD1298" s="79">
        <f t="shared" si="783"/>
        <v>1.1890408211102654E-2</v>
      </c>
      <c r="AE1298" s="81">
        <f t="shared" ref="AE1298:AE1361" si="803">AE1297+(0.2*(AD1298-AE1297))</f>
        <v>1.4527700851403154E-2</v>
      </c>
      <c r="AF1298" s="19">
        <f t="shared" si="786"/>
        <v>1.7426360190214873E-2</v>
      </c>
      <c r="AG1298" s="93">
        <f t="shared" si="785"/>
        <v>1.9469144145564827</v>
      </c>
      <c r="AH1298" s="91">
        <f t="shared" si="787"/>
        <v>6.3870314346037196E-4</v>
      </c>
      <c r="AI1298" s="96">
        <f t="shared" si="788"/>
        <v>1293.2134652178797</v>
      </c>
      <c r="AJ1298" s="5">
        <f t="shared" si="792"/>
        <v>-1.9999999999999907E-2</v>
      </c>
      <c r="AK1298" s="5">
        <f t="shared" si="795"/>
        <v>0</v>
      </c>
      <c r="AL1298" s="5">
        <f t="shared" si="797"/>
        <v>-1.9999999999999907E-2</v>
      </c>
      <c r="AM1298" s="95">
        <f t="shared" si="765"/>
        <v>7.8571428571428559E-3</v>
      </c>
      <c r="AN1298" s="95">
        <f t="shared" si="766"/>
        <v>-5.7142857142857117E-3</v>
      </c>
      <c r="AO1298" s="78">
        <f t="shared" si="767"/>
        <v>1.3750000000000004</v>
      </c>
      <c r="AP1298" s="8">
        <f t="shared" si="768"/>
        <v>57.894736842105274</v>
      </c>
      <c r="AQ1298" s="8">
        <f t="shared" si="801"/>
        <v>47.826086956521749</v>
      </c>
      <c r="AR1298" s="8">
        <f t="shared" si="790"/>
        <v>0.33333333333333826</v>
      </c>
      <c r="AS1298" s="114">
        <f t="shared" si="796"/>
        <v>121033.33333333512</v>
      </c>
      <c r="AT1298" s="103">
        <f t="shared" si="781"/>
        <v>0.33296824264148683</v>
      </c>
      <c r="AU1298" s="5">
        <f t="shared" si="793"/>
        <v>0.68</v>
      </c>
      <c r="AW1298" s="210">
        <f t="shared" si="794"/>
        <v>4.5454545454545324E-2</v>
      </c>
      <c r="AX1298" s="276">
        <f t="shared" si="799"/>
        <v>8.2526420664749049E-4</v>
      </c>
      <c r="AY1298" s="19">
        <f t="shared" si="782"/>
        <v>2.4244662296163191</v>
      </c>
    </row>
    <row r="1299" spans="1:51">
      <c r="A1299" s="4">
        <v>40219</v>
      </c>
      <c r="B1299" s="9">
        <f t="shared" si="789"/>
        <v>40219</v>
      </c>
      <c r="C1299" s="5">
        <v>0.68</v>
      </c>
      <c r="D1299" s="5">
        <v>0.68</v>
      </c>
      <c r="E1299" s="5">
        <v>0.68</v>
      </c>
      <c r="F1299" s="5">
        <v>0.68</v>
      </c>
      <c r="G1299" s="6">
        <v>80000</v>
      </c>
      <c r="H1299" s="112">
        <v>0.68</v>
      </c>
      <c r="I1299" s="19">
        <f t="shared" si="769"/>
        <v>0</v>
      </c>
      <c r="J1299" s="8">
        <f t="shared" si="770"/>
        <v>0.72619950248448328</v>
      </c>
      <c r="K1299" s="8">
        <f t="shared" si="771"/>
        <v>0.64580049751551638</v>
      </c>
      <c r="L1299" s="8">
        <f t="shared" si="772"/>
        <v>0.68599999999999983</v>
      </c>
      <c r="M1299" s="19">
        <f t="shared" si="773"/>
        <v>0.12449511153718984</v>
      </c>
      <c r="N1299" s="19">
        <f t="shared" si="774"/>
        <v>2.4225852571969756E-3</v>
      </c>
      <c r="O1299" s="19">
        <f t="shared" si="775"/>
        <v>-6.0244914167501635E-4</v>
      </c>
      <c r="P1299" s="19">
        <f t="shared" si="776"/>
        <v>-8.6984903802187949E-4</v>
      </c>
      <c r="Q1299" s="214"/>
      <c r="R1299" s="305"/>
      <c r="S1299" s="215"/>
      <c r="T1299" t="str">
        <f t="shared" si="777"/>
        <v/>
      </c>
      <c r="U1299" t="str">
        <f t="shared" si="778"/>
        <v/>
      </c>
      <c r="V1299" t="str">
        <f t="shared" si="779"/>
        <v/>
      </c>
      <c r="W1299" t="str">
        <f t="shared" si="780"/>
        <v/>
      </c>
      <c r="X1299" s="10"/>
      <c r="Y1299" s="219">
        <f t="shared" si="798"/>
        <v>1.450549450549448E-3</v>
      </c>
      <c r="Z1299" s="78">
        <f t="shared" si="800"/>
        <v>0.69202463301484918</v>
      </c>
      <c r="AA1299" s="78">
        <f t="shared" si="784"/>
        <v>0.68215119614752406</v>
      </c>
      <c r="AB1299" s="74">
        <f t="shared" si="791"/>
        <v>1298</v>
      </c>
      <c r="AC1299" s="80">
        <f t="shared" si="802"/>
        <v>-3.7234111872624324E-3</v>
      </c>
      <c r="AD1299" s="79">
        <f t="shared" si="783"/>
        <v>9.8734368673251138E-3</v>
      </c>
      <c r="AE1299" s="81">
        <f t="shared" si="803"/>
        <v>1.3596848054587546E-2</v>
      </c>
      <c r="AF1299" s="19">
        <f t="shared" si="786"/>
        <v>1.4473971346947334E-2</v>
      </c>
      <c r="AG1299" s="93">
        <f t="shared" si="785"/>
        <v>0.41183087927556566</v>
      </c>
      <c r="AH1299" s="91">
        <f t="shared" si="787"/>
        <v>4.4436223164810371E-4</v>
      </c>
      <c r="AI1299" s="96">
        <f t="shared" si="788"/>
        <v>1293.5460663441575</v>
      </c>
      <c r="AJ1299" s="5">
        <f t="shared" si="792"/>
        <v>0</v>
      </c>
      <c r="AK1299" s="5">
        <f t="shared" si="795"/>
        <v>0</v>
      </c>
      <c r="AL1299" s="5">
        <f t="shared" si="797"/>
        <v>0</v>
      </c>
      <c r="AM1299" s="95">
        <f t="shared" ref="AM1299:AM1362" si="804">(AVERAGE(AK1286:AK1299))</f>
        <v>7.1428571428571409E-3</v>
      </c>
      <c r="AN1299" s="95">
        <f t="shared" ref="AN1299:AN1362" si="805">(AVERAGE(AL1286:AL1299))</f>
        <v>-5.7142857142857117E-3</v>
      </c>
      <c r="AO1299" s="78">
        <f t="shared" ref="AO1299:AO1362" si="806">ABS(AM1299/AN1299)</f>
        <v>1.2500000000000002</v>
      </c>
      <c r="AP1299" s="8">
        <f t="shared" ref="AP1299:AP1362" si="807">IF(AN1299=0,100,100-(100/(1+AO1299)))</f>
        <v>55.555555555555557</v>
      </c>
      <c r="AQ1299" s="8">
        <f t="shared" si="801"/>
        <v>50.000000000000014</v>
      </c>
      <c r="AR1299" s="8">
        <f t="shared" si="790"/>
        <v>0</v>
      </c>
      <c r="AS1299" s="114">
        <f t="shared" si="796"/>
        <v>0</v>
      </c>
      <c r="AT1299" s="103">
        <f t="shared" si="781"/>
        <v>0.33447802579447805</v>
      </c>
      <c r="AU1299" s="5">
        <f t="shared" si="793"/>
        <v>0.68</v>
      </c>
      <c r="AW1299" s="210">
        <f t="shared" si="794"/>
        <v>0</v>
      </c>
      <c r="AX1299" s="276">
        <f t="shared" si="799"/>
        <v>2.0968913134796043E-3</v>
      </c>
      <c r="AY1299" s="19">
        <f t="shared" si="782"/>
        <v>1.5408727248669907</v>
      </c>
    </row>
    <row r="1300" spans="1:51">
      <c r="A1300" s="4">
        <v>40220</v>
      </c>
      <c r="B1300" s="9">
        <f t="shared" si="789"/>
        <v>40220</v>
      </c>
      <c r="C1300" s="5">
        <v>0.68</v>
      </c>
      <c r="D1300" s="5">
        <v>0.69</v>
      </c>
      <c r="E1300" s="5">
        <v>0.68</v>
      </c>
      <c r="F1300" s="5">
        <v>0.69</v>
      </c>
      <c r="G1300" s="6">
        <v>274300</v>
      </c>
      <c r="H1300" s="112">
        <v>0.69</v>
      </c>
      <c r="I1300" s="19">
        <f t="shared" si="769"/>
        <v>1.4705882352941025E-2</v>
      </c>
      <c r="J1300" s="8">
        <f t="shared" si="770"/>
        <v>0.72654743986657011</v>
      </c>
      <c r="K1300" s="8">
        <f t="shared" si="771"/>
        <v>0.64745256013342956</v>
      </c>
      <c r="L1300" s="8">
        <f t="shared" si="772"/>
        <v>0.68699999999999983</v>
      </c>
      <c r="M1300" s="19">
        <f t="shared" si="773"/>
        <v>0.12216320484830637</v>
      </c>
      <c r="N1300" s="19">
        <f t="shared" si="774"/>
        <v>-1.8730909672600864E-2</v>
      </c>
      <c r="O1300" s="19">
        <f t="shared" si="775"/>
        <v>4.7912093150223741E-4</v>
      </c>
      <c r="P1300" s="19">
        <f t="shared" si="776"/>
        <v>2.5581625041617151E-3</v>
      </c>
      <c r="Q1300" s="214"/>
      <c r="R1300" s="305"/>
      <c r="S1300" s="215"/>
      <c r="T1300" t="str">
        <f t="shared" si="777"/>
        <v/>
      </c>
      <c r="U1300" t="str">
        <f t="shared" si="778"/>
        <v/>
      </c>
      <c r="V1300" t="str">
        <f t="shared" si="779"/>
        <v/>
      </c>
      <c r="W1300" t="str">
        <f t="shared" si="780"/>
        <v/>
      </c>
      <c r="X1300" s="10"/>
      <c r="Y1300" s="219">
        <f t="shared" si="798"/>
        <v>9.4505494505494269E-4</v>
      </c>
      <c r="Z1300" s="78">
        <f t="shared" si="800"/>
        <v>0.6917128395305624</v>
      </c>
      <c r="AA1300" s="78">
        <f t="shared" si="784"/>
        <v>0.68273200763260733</v>
      </c>
      <c r="AB1300" s="74">
        <f t="shared" si="791"/>
        <v>1299</v>
      </c>
      <c r="AC1300" s="80">
        <f t="shared" si="802"/>
        <v>-3.6928129253059848E-3</v>
      </c>
      <c r="AD1300" s="79">
        <f t="shared" si="783"/>
        <v>8.9808318979550661E-3</v>
      </c>
      <c r="AE1300" s="81">
        <f t="shared" si="803"/>
        <v>1.2673644823261051E-2</v>
      </c>
      <c r="AF1300" s="19">
        <f t="shared" si="786"/>
        <v>1.3154256425001013E-2</v>
      </c>
      <c r="AG1300" s="93">
        <f t="shared" si="785"/>
        <v>-8.2178036261808581E-3</v>
      </c>
      <c r="AH1300" s="91">
        <f t="shared" si="787"/>
        <v>2.6997976433071921E-4</v>
      </c>
      <c r="AI1300" s="96">
        <f t="shared" si="788"/>
        <v>1293.8194062659663</v>
      </c>
      <c r="AJ1300" s="5">
        <f t="shared" si="792"/>
        <v>9.9999999999998979E-3</v>
      </c>
      <c r="AK1300" s="5">
        <f t="shared" si="795"/>
        <v>9.9999999999998979E-3</v>
      </c>
      <c r="AL1300" s="5">
        <f t="shared" si="797"/>
        <v>0</v>
      </c>
      <c r="AM1300" s="95">
        <f t="shared" si="804"/>
        <v>6.428571428571418E-3</v>
      </c>
      <c r="AN1300" s="95">
        <f t="shared" si="805"/>
        <v>-5.7142857142857117E-3</v>
      </c>
      <c r="AO1300" s="78">
        <f t="shared" si="806"/>
        <v>1.1249999999999987</v>
      </c>
      <c r="AP1300" s="8">
        <f t="shared" si="807"/>
        <v>52.941176470588204</v>
      </c>
      <c r="AQ1300" s="8">
        <f t="shared" si="801"/>
        <v>47.368421052631554</v>
      </c>
      <c r="AR1300" s="8">
        <f t="shared" si="790"/>
        <v>1</v>
      </c>
      <c r="AS1300" s="114">
        <f t="shared" si="796"/>
        <v>274300</v>
      </c>
      <c r="AT1300" s="103">
        <f t="shared" si="781"/>
        <v>0.37959079510906979</v>
      </c>
      <c r="AU1300" s="5">
        <f t="shared" si="793"/>
        <v>0.69</v>
      </c>
      <c r="AW1300" s="210">
        <f t="shared" si="794"/>
        <v>1.4705882352941025E-2</v>
      </c>
      <c r="AX1300" s="276">
        <f t="shared" si="799"/>
        <v>2.3862898240653452E-3</v>
      </c>
      <c r="AY1300" s="19">
        <f t="shared" si="782"/>
        <v>0.1380131190993919</v>
      </c>
    </row>
    <row r="1301" spans="1:51">
      <c r="A1301" s="4">
        <v>40221</v>
      </c>
      <c r="B1301" s="9">
        <f t="shared" si="789"/>
        <v>40221</v>
      </c>
      <c r="C1301" s="5">
        <v>0.69</v>
      </c>
      <c r="D1301" s="5">
        <v>0.71</v>
      </c>
      <c r="E1301" s="5">
        <v>0.69</v>
      </c>
      <c r="F1301" s="5">
        <v>0.71</v>
      </c>
      <c r="G1301" s="6">
        <v>1081300</v>
      </c>
      <c r="H1301" s="112">
        <v>0.71</v>
      </c>
      <c r="I1301" s="19">
        <f t="shared" si="769"/>
        <v>2.898550724637684E-2</v>
      </c>
      <c r="J1301" s="8">
        <f t="shared" si="770"/>
        <v>0.72913249930781976</v>
      </c>
      <c r="K1301" s="8">
        <f t="shared" si="771"/>
        <v>0.6478675006921798</v>
      </c>
      <c r="L1301" s="8">
        <f t="shared" si="772"/>
        <v>0.68849999999999978</v>
      </c>
      <c r="M1301" s="19">
        <f t="shared" si="773"/>
        <v>0.12543459662479853</v>
      </c>
      <c r="N1301" s="19">
        <f t="shared" si="774"/>
        <v>2.6778863411076551E-2</v>
      </c>
      <c r="O1301" s="19">
        <f t="shared" si="775"/>
        <v>3.5580050240413661E-3</v>
      </c>
      <c r="P1301" s="19">
        <f t="shared" si="776"/>
        <v>6.4088179474451449E-4</v>
      </c>
      <c r="Q1301" s="214"/>
      <c r="R1301" s="305"/>
      <c r="S1301" s="215"/>
      <c r="T1301" t="str">
        <f t="shared" si="777"/>
        <v/>
      </c>
      <c r="U1301" t="str">
        <f t="shared" si="778"/>
        <v/>
      </c>
      <c r="V1301" t="str">
        <f t="shared" si="779"/>
        <v/>
      </c>
      <c r="W1301" t="str">
        <f t="shared" si="780"/>
        <v/>
      </c>
      <c r="X1301" s="10"/>
      <c r="Y1301" s="219">
        <f t="shared" si="798"/>
        <v>3.0769230769230602E-4</v>
      </c>
      <c r="Z1301" s="78">
        <f t="shared" si="800"/>
        <v>0.69452906224285582</v>
      </c>
      <c r="AA1301" s="78">
        <f t="shared" si="784"/>
        <v>0.68474983906779441</v>
      </c>
      <c r="AB1301" s="74">
        <f t="shared" si="791"/>
        <v>1300</v>
      </c>
      <c r="AC1301" s="80">
        <f t="shared" si="802"/>
        <v>-2.3155373185597093E-3</v>
      </c>
      <c r="AD1301" s="79">
        <f t="shared" si="783"/>
        <v>9.7792231750614134E-3</v>
      </c>
      <c r="AE1301" s="81">
        <f t="shared" si="803"/>
        <v>1.2094760493621123E-2</v>
      </c>
      <c r="AF1301" s="19">
        <f t="shared" si="786"/>
        <v>1.4281453776425364E-2</v>
      </c>
      <c r="AG1301" s="93">
        <f t="shared" si="785"/>
        <v>-0.37296110975677305</v>
      </c>
      <c r="AH1301" s="91">
        <f t="shared" si="787"/>
        <v>1.0819488922992667E-4</v>
      </c>
      <c r="AI1301" s="96">
        <f t="shared" si="788"/>
        <v>1294.0901544671808</v>
      </c>
      <c r="AJ1301" s="5">
        <f t="shared" si="792"/>
        <v>2.0000000000000018E-2</v>
      </c>
      <c r="AK1301" s="5">
        <f t="shared" si="795"/>
        <v>2.0000000000000018E-2</v>
      </c>
      <c r="AL1301" s="5">
        <f t="shared" si="797"/>
        <v>0</v>
      </c>
      <c r="AM1301" s="95">
        <f t="shared" si="804"/>
        <v>7.857142857142849E-3</v>
      </c>
      <c r="AN1301" s="95">
        <f t="shared" si="805"/>
        <v>-4.2857142857142816E-3</v>
      </c>
      <c r="AO1301" s="78">
        <f t="shared" si="806"/>
        <v>1.8333333333333333</v>
      </c>
      <c r="AP1301" s="8">
        <f t="shared" si="807"/>
        <v>64.705882352941174</v>
      </c>
      <c r="AQ1301" s="8">
        <f t="shared" si="801"/>
        <v>47.826086956521735</v>
      </c>
      <c r="AR1301" s="8">
        <f t="shared" si="790"/>
        <v>1</v>
      </c>
      <c r="AS1301" s="114">
        <f t="shared" si="796"/>
        <v>1081300</v>
      </c>
      <c r="AT1301" s="103">
        <f t="shared" si="781"/>
        <v>0.42633630860777699</v>
      </c>
      <c r="AU1301" s="5">
        <f t="shared" si="793"/>
        <v>0.71</v>
      </c>
      <c r="AW1301" s="210">
        <f t="shared" si="794"/>
        <v>2.898550724637684E-2</v>
      </c>
      <c r="AX1301" s="276">
        <f t="shared" si="799"/>
        <v>2.0095007215666337E-3</v>
      </c>
      <c r="AY1301" s="19">
        <f t="shared" si="782"/>
        <v>-0.15789746019065021</v>
      </c>
    </row>
    <row r="1302" spans="1:51">
      <c r="A1302" s="4">
        <v>40224</v>
      </c>
      <c r="B1302" s="9">
        <f t="shared" si="789"/>
        <v>40224</v>
      </c>
      <c r="C1302" s="5">
        <v>0.71</v>
      </c>
      <c r="D1302" s="5">
        <v>0.75</v>
      </c>
      <c r="E1302" s="5">
        <v>0.71</v>
      </c>
      <c r="F1302" s="5">
        <v>0.73</v>
      </c>
      <c r="G1302" s="6">
        <v>189100</v>
      </c>
      <c r="H1302" s="112">
        <v>0.73</v>
      </c>
      <c r="I1302" s="19">
        <f t="shared" ref="I1302:I1353" si="808">IF(A1303&gt;A1302,(H1302-H1301)/H1301, (H1302-H1303)/H1303)</f>
        <v>2.8169014084507067E-2</v>
      </c>
      <c r="J1302" s="8">
        <f t="shared" ref="J1302:J1353" si="809">(L1302)+2*STDEVPA(H1283:H1302)</f>
        <v>0.73498595283907031</v>
      </c>
      <c r="K1302" s="8">
        <f t="shared" ref="K1302:K1353" si="810">(L1302)-(2*STDEVPA(H1283:H1302))</f>
        <v>0.64601404716092947</v>
      </c>
      <c r="L1302" s="8">
        <f t="shared" ref="L1302:L1353" si="811">AVERAGE(H1283:H1302)</f>
        <v>0.69049999999999989</v>
      </c>
      <c r="M1302" s="19">
        <f t="shared" ref="M1302:M1353" si="812">(J1302-K1302)/K1302</f>
        <v>0.13772441337638114</v>
      </c>
      <c r="N1302" s="19">
        <f t="shared" ref="N1302:N1353" si="813">IF(A1303&gt;A1302,(M1302-M1301)/M1301, (M1302-M1303)/M1303)</f>
        <v>9.7977887140212661E-2</v>
      </c>
      <c r="O1302" s="19">
        <f t="shared" ref="O1302:O1353" si="814">IF(A1303&gt;A1302,(J1302-J1301)/J1301, (J1302-J1303)/J1303)</f>
        <v>8.0279695896251415E-3</v>
      </c>
      <c r="P1302" s="19">
        <f t="shared" ref="P1302:P1353" si="815">IF(A1303&gt;A1302,(K1302-K1301)/K1301, (K1302-K1303)/K1303)</f>
        <v>-2.8608527658357643E-3</v>
      </c>
      <c r="Q1302" s="214"/>
      <c r="R1302" s="305"/>
      <c r="S1302" s="215"/>
      <c r="T1302" t="str">
        <f t="shared" ref="T1302:T1365" si="816">IF(C1302&gt;$J1302,"BrokeBandUpper", IF(C1302&lt;$K1302,"BrokeBandLower", ""))</f>
        <v/>
      </c>
      <c r="U1302" t="str">
        <f t="shared" ref="U1302:U1365" si="817">IF(D1302&gt;$J1302,"BrokeBandUpper", IF(D1302&lt;$K1302,"BrokeBandLower", ""))</f>
        <v>BrokeBandUpper</v>
      </c>
      <c r="V1302" t="str">
        <f t="shared" ref="V1302:V1365" si="818">IF(E1302&gt;$J1302,"BrokeBandUpper", IF(E1302&lt;$K1302,"BrokeBandLower", ""))</f>
        <v/>
      </c>
      <c r="W1302" t="str">
        <f t="shared" ref="W1302:W1365" si="819">IF(F1302&gt;$J1302,"BrokeBandUpper", IF(F1302&lt;$K1302,"BrokeBandLower", ""))</f>
        <v/>
      </c>
      <c r="X1302" s="10"/>
      <c r="Y1302" s="219">
        <f t="shared" si="798"/>
        <v>3.5164835164835169E-4</v>
      </c>
      <c r="Z1302" s="78">
        <f t="shared" si="800"/>
        <v>0.69999158665745598</v>
      </c>
      <c r="AA1302" s="78">
        <f t="shared" si="784"/>
        <v>0.68809835097677763</v>
      </c>
      <c r="AB1302" s="74">
        <f t="shared" si="791"/>
        <v>1301</v>
      </c>
      <c r="AC1302" s="80">
        <f t="shared" si="802"/>
        <v>-1.6121985035421824E-4</v>
      </c>
      <c r="AD1302" s="79">
        <f t="shared" si="783"/>
        <v>1.1893235680678349E-2</v>
      </c>
      <c r="AE1302" s="81">
        <f t="shared" si="803"/>
        <v>1.2054455531032567E-2</v>
      </c>
      <c r="AF1302" s="19">
        <f t="shared" si="786"/>
        <v>1.7284208956169594E-2</v>
      </c>
      <c r="AG1302" s="93">
        <f t="shared" si="785"/>
        <v>-0.93037475619071486</v>
      </c>
      <c r="AH1302" s="91">
        <f t="shared" si="787"/>
        <v>6.1465451902694083E-6</v>
      </c>
      <c r="AI1302" s="96">
        <f t="shared" si="788"/>
        <v>1294.5347515682968</v>
      </c>
      <c r="AJ1302" s="5">
        <f t="shared" si="792"/>
        <v>2.0000000000000018E-2</v>
      </c>
      <c r="AK1302" s="5">
        <f t="shared" si="795"/>
        <v>2.0000000000000018E-2</v>
      </c>
      <c r="AL1302" s="5">
        <f t="shared" si="797"/>
        <v>0</v>
      </c>
      <c r="AM1302" s="95">
        <f t="shared" si="804"/>
        <v>8.5714285714285632E-3</v>
      </c>
      <c r="AN1302" s="95">
        <f t="shared" si="805"/>
        <v>-4.2857142857142816E-3</v>
      </c>
      <c r="AO1302" s="78">
        <f t="shared" si="806"/>
        <v>2</v>
      </c>
      <c r="AP1302" s="8">
        <f t="shared" si="807"/>
        <v>66.666666666666657</v>
      </c>
      <c r="AQ1302" s="8">
        <f t="shared" si="801"/>
        <v>50</v>
      </c>
      <c r="AR1302" s="8">
        <f t="shared" si="790"/>
        <v>0</v>
      </c>
      <c r="AS1302" s="114">
        <f t="shared" si="796"/>
        <v>0</v>
      </c>
      <c r="AT1302" s="103">
        <f t="shared" si="781"/>
        <v>0.40732278142622264</v>
      </c>
      <c r="AU1302" s="5">
        <f t="shared" si="793"/>
        <v>0.73</v>
      </c>
      <c r="AW1302" s="210">
        <f t="shared" si="794"/>
        <v>5.6338028169014134E-2</v>
      </c>
      <c r="AX1302" s="276">
        <f t="shared" si="799"/>
        <v>1.9247721189305611E-3</v>
      </c>
      <c r="AY1302" s="19">
        <f t="shared" si="782"/>
        <v>-4.2164007072372216E-2</v>
      </c>
    </row>
    <row r="1303" spans="1:51">
      <c r="A1303" s="4">
        <v>40225</v>
      </c>
      <c r="B1303" s="9">
        <f t="shared" si="789"/>
        <v>40225</v>
      </c>
      <c r="C1303" s="5">
        <v>0.73</v>
      </c>
      <c r="D1303" s="5">
        <v>0.75</v>
      </c>
      <c r="E1303" s="5">
        <v>0.73</v>
      </c>
      <c r="F1303" s="5">
        <v>0.74</v>
      </c>
      <c r="G1303" s="6">
        <v>76000</v>
      </c>
      <c r="H1303" s="112">
        <v>0.74</v>
      </c>
      <c r="I1303" s="19">
        <f t="shared" si="808"/>
        <v>1.3698630136986314E-2</v>
      </c>
      <c r="J1303" s="8">
        <f t="shared" si="809"/>
        <v>0.74233218389437805</v>
      </c>
      <c r="K1303" s="8">
        <f t="shared" si="810"/>
        <v>0.64566781610562163</v>
      </c>
      <c r="L1303" s="8">
        <f t="shared" si="811"/>
        <v>0.69399999999999984</v>
      </c>
      <c r="M1303" s="19">
        <f t="shared" si="812"/>
        <v>0.14971222876152088</v>
      </c>
      <c r="N1303" s="19">
        <f t="shared" si="813"/>
        <v>8.7042050797332154E-2</v>
      </c>
      <c r="O1303" s="19">
        <f t="shared" si="814"/>
        <v>9.9950632075770322E-3</v>
      </c>
      <c r="P1303" s="19">
        <f t="shared" si="815"/>
        <v>-5.3594973178902703E-4</v>
      </c>
      <c r="Q1303" s="214"/>
      <c r="R1303" s="305"/>
      <c r="S1303" s="215"/>
      <c r="T1303" t="str">
        <f t="shared" si="816"/>
        <v/>
      </c>
      <c r="U1303" t="str">
        <f t="shared" si="817"/>
        <v>BrokeBandUpper</v>
      </c>
      <c r="V1303" t="str">
        <f t="shared" si="818"/>
        <v/>
      </c>
      <c r="W1303" t="str">
        <f t="shared" si="819"/>
        <v/>
      </c>
      <c r="X1303" s="10"/>
      <c r="Y1303" s="219">
        <f t="shared" si="798"/>
        <v>4.1758241758241992E-4</v>
      </c>
      <c r="Z1303" s="78">
        <f t="shared" si="800"/>
        <v>0.70615288231220774</v>
      </c>
      <c r="AA1303" s="78">
        <f t="shared" si="784"/>
        <v>0.69193907300449609</v>
      </c>
      <c r="AB1303" s="74">
        <f t="shared" si="791"/>
        <v>1302</v>
      </c>
      <c r="AC1303" s="80">
        <f t="shared" si="802"/>
        <v>1.727483021343271E-3</v>
      </c>
      <c r="AD1303" s="79">
        <f t="shared" si="783"/>
        <v>1.4213809307711656E-2</v>
      </c>
      <c r="AE1303" s="81">
        <f t="shared" si="803"/>
        <v>1.2486326286368385E-2</v>
      </c>
      <c r="AF1303" s="19">
        <f t="shared" si="786"/>
        <v>2.0541995476557367E-2</v>
      </c>
      <c r="AG1303" s="93">
        <f t="shared" si="785"/>
        <v>-11.715076447148386</v>
      </c>
      <c r="AH1303" s="91">
        <f t="shared" si="787"/>
        <v>-5.1720156813442744E-5</v>
      </c>
      <c r="AI1303" s="96">
        <f t="shared" si="788"/>
        <v>1295.2580598011921</v>
      </c>
      <c r="AJ1303" s="5">
        <f t="shared" si="792"/>
        <v>1.0000000000000009E-2</v>
      </c>
      <c r="AK1303" s="5">
        <f t="shared" si="795"/>
        <v>1.0000000000000009E-2</v>
      </c>
      <c r="AL1303" s="5">
        <f t="shared" si="797"/>
        <v>0</v>
      </c>
      <c r="AM1303" s="95">
        <f t="shared" si="804"/>
        <v>9.2857142857142774E-3</v>
      </c>
      <c r="AN1303" s="95">
        <f t="shared" si="805"/>
        <v>-4.2857142857142816E-3</v>
      </c>
      <c r="AO1303" s="78">
        <f t="shared" si="806"/>
        <v>2.166666666666667</v>
      </c>
      <c r="AP1303" s="8">
        <f t="shared" si="807"/>
        <v>68.421052631578945</v>
      </c>
      <c r="AQ1303" s="8">
        <f t="shared" si="801"/>
        <v>48.148148148148152</v>
      </c>
      <c r="AR1303" s="8">
        <f t="shared" si="790"/>
        <v>0</v>
      </c>
      <c r="AS1303" s="114">
        <f t="shared" si="796"/>
        <v>0</v>
      </c>
      <c r="AT1303" s="103">
        <f t="shared" si="781"/>
        <v>0.41423654391661435</v>
      </c>
      <c r="AU1303" s="5">
        <f t="shared" si="793"/>
        <v>0.74</v>
      </c>
      <c r="AW1303" s="210">
        <f t="shared" si="794"/>
        <v>2.7397260273972629E-2</v>
      </c>
      <c r="AX1303" s="276">
        <f t="shared" si="799"/>
        <v>2.0649882551545553E-3</v>
      </c>
      <c r="AY1303" s="19">
        <f t="shared" si="782"/>
        <v>7.284817503585872E-2</v>
      </c>
    </row>
    <row r="1304" spans="1:51">
      <c r="A1304" s="4">
        <v>40226</v>
      </c>
      <c r="B1304" s="9">
        <f t="shared" si="789"/>
        <v>40226</v>
      </c>
      <c r="C1304" s="5">
        <v>0.75</v>
      </c>
      <c r="D1304" s="5">
        <v>0.75</v>
      </c>
      <c r="E1304" s="5">
        <v>0.71</v>
      </c>
      <c r="F1304" s="5">
        <v>0.74</v>
      </c>
      <c r="G1304" s="6">
        <v>203000</v>
      </c>
      <c r="H1304" s="112">
        <v>0.74</v>
      </c>
      <c r="I1304" s="19">
        <f t="shared" si="808"/>
        <v>0</v>
      </c>
      <c r="J1304" s="8">
        <f t="shared" si="809"/>
        <v>0.74636439177509717</v>
      </c>
      <c r="K1304" s="8">
        <f t="shared" si="810"/>
        <v>0.65063560822490263</v>
      </c>
      <c r="L1304" s="8">
        <f t="shared" si="811"/>
        <v>0.6984999999999999</v>
      </c>
      <c r="M1304" s="19">
        <f t="shared" si="812"/>
        <v>0.14713117809731735</v>
      </c>
      <c r="N1304" s="19">
        <f t="shared" si="813"/>
        <v>-1.7240079087426623E-2</v>
      </c>
      <c r="O1304" s="19">
        <f t="shared" si="814"/>
        <v>5.4318106747919702E-3</v>
      </c>
      <c r="P1304" s="19">
        <f t="shared" si="815"/>
        <v>7.6940370812417008E-3</v>
      </c>
      <c r="Q1304" s="214"/>
      <c r="R1304" s="305"/>
      <c r="S1304" s="215"/>
      <c r="T1304" t="str">
        <f t="shared" si="816"/>
        <v>BrokeBandUpper</v>
      </c>
      <c r="U1304" t="str">
        <f t="shared" si="817"/>
        <v>BrokeBandUpper</v>
      </c>
      <c r="V1304" t="str">
        <f t="shared" si="818"/>
        <v/>
      </c>
      <c r="W1304" t="str">
        <f t="shared" si="819"/>
        <v/>
      </c>
      <c r="X1304" s="10"/>
      <c r="Y1304" s="219">
        <f t="shared" si="798"/>
        <v>1.4945054945054968E-3</v>
      </c>
      <c r="Z1304" s="78">
        <f t="shared" si="800"/>
        <v>0.7113653384361277</v>
      </c>
      <c r="AA1304" s="78">
        <f t="shared" si="784"/>
        <v>0.6954955816021634</v>
      </c>
      <c r="AB1304" s="74">
        <f t="shared" si="791"/>
        <v>1303</v>
      </c>
      <c r="AC1304" s="80">
        <f t="shared" si="802"/>
        <v>2.7067444380767317E-3</v>
      </c>
      <c r="AD1304" s="79">
        <f t="shared" si="783"/>
        <v>1.5869756833964299E-2</v>
      </c>
      <c r="AE1304" s="81">
        <f t="shared" si="803"/>
        <v>1.3163012395887567E-2</v>
      </c>
      <c r="AF1304" s="19">
        <f t="shared" si="786"/>
        <v>2.2817911793783473E-2</v>
      </c>
      <c r="AG1304" s="93">
        <f t="shared" si="785"/>
        <v>0.56687180402618265</v>
      </c>
      <c r="AH1304" s="91">
        <f t="shared" si="787"/>
        <v>-1.4041913243947817E-5</v>
      </c>
      <c r="AI1304" s="96">
        <f t="shared" si="788"/>
        <v>1296.4681108273787</v>
      </c>
      <c r="AJ1304" s="5">
        <f t="shared" si="792"/>
        <v>0</v>
      </c>
      <c r="AK1304" s="5">
        <f t="shared" si="795"/>
        <v>0</v>
      </c>
      <c r="AL1304" s="5">
        <f t="shared" si="797"/>
        <v>0</v>
      </c>
      <c r="AM1304" s="95">
        <f t="shared" si="804"/>
        <v>6.4285714285714267E-3</v>
      </c>
      <c r="AN1304" s="95">
        <f t="shared" si="805"/>
        <v>-4.2857142857142816E-3</v>
      </c>
      <c r="AO1304" s="78">
        <f t="shared" si="806"/>
        <v>1.5000000000000011</v>
      </c>
      <c r="AP1304" s="8">
        <f t="shared" si="807"/>
        <v>60.000000000000014</v>
      </c>
      <c r="AQ1304" s="8">
        <f t="shared" si="801"/>
        <v>42.857142857142868</v>
      </c>
      <c r="AR1304" s="8">
        <f t="shared" si="790"/>
        <v>0.5</v>
      </c>
      <c r="AS1304" s="114">
        <f t="shared" si="796"/>
        <v>101500</v>
      </c>
      <c r="AT1304" s="103">
        <f t="shared" ref="AT1304:AT1367" si="820">SUM(AS1285:AS1304)/SUM(G1285:G1304)</f>
        <v>0.5006295669948847</v>
      </c>
      <c r="AU1304" s="5">
        <f t="shared" si="793"/>
        <v>0.74</v>
      </c>
      <c r="AW1304" s="210">
        <f t="shared" si="794"/>
        <v>5.6338028169014134E-2</v>
      </c>
      <c r="AX1304" s="276">
        <f t="shared" si="799"/>
        <v>2.1102062405726073E-3</v>
      </c>
      <c r="AY1304" s="19">
        <f t="shared" ref="AY1304:AY1367" si="821">IF((AX1304&gt;AX1303),ABS(AX1304-AX1303)/ABS(AX1303),-1*ABS(AX1304-AX1303)/ABS(AX1303))</f>
        <v>2.1897454043712055E-2</v>
      </c>
    </row>
    <row r="1305" spans="1:51">
      <c r="A1305" s="4">
        <v>40227</v>
      </c>
      <c r="B1305" s="9">
        <f t="shared" si="789"/>
        <v>40227</v>
      </c>
      <c r="C1305" s="5">
        <v>0.75</v>
      </c>
      <c r="D1305" s="5">
        <v>0.75</v>
      </c>
      <c r="E1305" s="5">
        <v>0.75</v>
      </c>
      <c r="F1305" s="5">
        <v>0.75</v>
      </c>
      <c r="G1305" s="6">
        <v>25500</v>
      </c>
      <c r="H1305" s="112">
        <v>0.75</v>
      </c>
      <c r="I1305" s="19">
        <f t="shared" si="808"/>
        <v>1.3513513513513526E-2</v>
      </c>
      <c r="J1305" s="8">
        <f t="shared" si="809"/>
        <v>0.75243682837723302</v>
      </c>
      <c r="K1305" s="8">
        <f t="shared" si="810"/>
        <v>0.65356317162276689</v>
      </c>
      <c r="L1305" s="8">
        <f t="shared" si="811"/>
        <v>0.70299999999999996</v>
      </c>
      <c r="M1305" s="19">
        <f t="shared" si="812"/>
        <v>0.15128400902542818</v>
      </c>
      <c r="N1305" s="19">
        <f t="shared" si="813"/>
        <v>2.8225363120276362E-2</v>
      </c>
      <c r="O1305" s="19">
        <f t="shared" si="814"/>
        <v>8.1360213175411915E-3</v>
      </c>
      <c r="P1305" s="19">
        <f t="shared" si="815"/>
        <v>4.4995437705160216E-3</v>
      </c>
      <c r="Q1305" s="214"/>
      <c r="R1305" s="305"/>
      <c r="S1305" s="215"/>
      <c r="T1305" t="str">
        <f t="shared" si="816"/>
        <v/>
      </c>
      <c r="U1305" t="str">
        <f t="shared" si="817"/>
        <v/>
      </c>
      <c r="V1305" t="str">
        <f t="shared" si="818"/>
        <v/>
      </c>
      <c r="W1305" t="str">
        <f t="shared" si="819"/>
        <v/>
      </c>
      <c r="X1305" s="10"/>
      <c r="Y1305" s="219">
        <f t="shared" si="798"/>
        <v>2.7252747252747276E-3</v>
      </c>
      <c r="Z1305" s="78">
        <f t="shared" si="800"/>
        <v>0.71731507631696401</v>
      </c>
      <c r="AA1305" s="78">
        <f t="shared" si="784"/>
        <v>0.69952890856360328</v>
      </c>
      <c r="AB1305" s="74">
        <f t="shared" si="791"/>
        <v>1304</v>
      </c>
      <c r="AC1305" s="80">
        <f t="shared" si="802"/>
        <v>3.6985242859785272E-3</v>
      </c>
      <c r="AD1305" s="79">
        <f t="shared" si="783"/>
        <v>1.7786167753360727E-2</v>
      </c>
      <c r="AE1305" s="81">
        <f t="shared" si="803"/>
        <v>1.4087643467382199E-2</v>
      </c>
      <c r="AF1305" s="19">
        <f t="shared" si="786"/>
        <v>2.5425922410958594E-2</v>
      </c>
      <c r="AG1305" s="93">
        <f t="shared" si="785"/>
        <v>0.36641059789394137</v>
      </c>
      <c r="AH1305" s="91">
        <f t="shared" si="787"/>
        <v>9.1418354381181678E-5</v>
      </c>
      <c r="AI1305" s="96">
        <f t="shared" si="788"/>
        <v>1297.5553146912594</v>
      </c>
      <c r="AJ1305" s="5">
        <f t="shared" si="792"/>
        <v>1.0000000000000009E-2</v>
      </c>
      <c r="AK1305" s="5">
        <f t="shared" si="795"/>
        <v>1.0000000000000009E-2</v>
      </c>
      <c r="AL1305" s="5">
        <f t="shared" si="797"/>
        <v>0</v>
      </c>
      <c r="AM1305" s="95">
        <f t="shared" si="804"/>
        <v>7.1428571428571409E-3</v>
      </c>
      <c r="AN1305" s="95">
        <f t="shared" si="805"/>
        <v>-4.2857142857142816E-3</v>
      </c>
      <c r="AO1305" s="78">
        <f t="shared" si="806"/>
        <v>1.6666666666666679</v>
      </c>
      <c r="AP1305" s="8">
        <f t="shared" si="807"/>
        <v>62.500000000000014</v>
      </c>
      <c r="AQ1305" s="8">
        <f t="shared" si="801"/>
        <v>41.666666666666686</v>
      </c>
      <c r="AR1305" s="8">
        <f t="shared" si="790"/>
        <v>0</v>
      </c>
      <c r="AS1305" s="114">
        <f t="shared" si="796"/>
        <v>0</v>
      </c>
      <c r="AT1305" s="103">
        <f t="shared" si="820"/>
        <v>0.51450228755515881</v>
      </c>
      <c r="AU1305" s="5">
        <f t="shared" si="793"/>
        <v>0.75</v>
      </c>
      <c r="AW1305" s="210">
        <f t="shared" si="794"/>
        <v>0</v>
      </c>
      <c r="AX1305" s="276">
        <f t="shared" si="799"/>
        <v>2.2685113738821687E-3</v>
      </c>
      <c r="AY1305" s="19">
        <f t="shared" si="821"/>
        <v>7.5018796867269755E-2</v>
      </c>
    </row>
    <row r="1306" spans="1:51">
      <c r="A1306" s="4">
        <v>40228</v>
      </c>
      <c r="B1306" s="9">
        <f t="shared" si="789"/>
        <v>40228</v>
      </c>
      <c r="C1306" s="5">
        <v>0.74</v>
      </c>
      <c r="D1306" s="5">
        <v>0.75</v>
      </c>
      <c r="E1306" s="5">
        <v>0.74</v>
      </c>
      <c r="F1306" s="5">
        <v>0.75</v>
      </c>
      <c r="G1306" s="6">
        <v>57900</v>
      </c>
      <c r="H1306" s="112">
        <v>0.75</v>
      </c>
      <c r="I1306" s="19">
        <f t="shared" si="808"/>
        <v>0</v>
      </c>
      <c r="J1306" s="8">
        <f t="shared" si="809"/>
        <v>0.75875897052181551</v>
      </c>
      <c r="K1306" s="8">
        <f t="shared" si="810"/>
        <v>0.6542410294781843</v>
      </c>
      <c r="L1306" s="8">
        <f t="shared" si="811"/>
        <v>0.70649999999999991</v>
      </c>
      <c r="M1306" s="19">
        <f t="shared" si="812"/>
        <v>0.1597544885361189</v>
      </c>
      <c r="N1306" s="19">
        <f t="shared" si="813"/>
        <v>5.5990580665184357E-2</v>
      </c>
      <c r="O1306" s="19">
        <f t="shared" si="814"/>
        <v>8.4022231583445184E-3</v>
      </c>
      <c r="P1306" s="19">
        <f t="shared" si="815"/>
        <v>1.0371726634080651E-3</v>
      </c>
      <c r="Q1306" s="214"/>
      <c r="R1306" s="305"/>
      <c r="S1306" s="215"/>
      <c r="T1306" t="str">
        <f t="shared" si="816"/>
        <v/>
      </c>
      <c r="U1306" t="str">
        <f t="shared" si="817"/>
        <v/>
      </c>
      <c r="V1306" t="str">
        <f t="shared" si="818"/>
        <v/>
      </c>
      <c r="W1306" t="str">
        <f t="shared" si="819"/>
        <v/>
      </c>
      <c r="X1306" s="10"/>
      <c r="Y1306" s="219">
        <f t="shared" si="798"/>
        <v>4.1098901098901132E-3</v>
      </c>
      <c r="Z1306" s="78">
        <f t="shared" si="800"/>
        <v>0.72234855456415159</v>
      </c>
      <c r="AA1306" s="78">
        <f t="shared" si="784"/>
        <v>0.70326376932989665</v>
      </c>
      <c r="AB1306" s="74">
        <f t="shared" si="791"/>
        <v>1305</v>
      </c>
      <c r="AC1306" s="80">
        <f t="shared" si="802"/>
        <v>3.997713413498194E-3</v>
      </c>
      <c r="AD1306" s="79">
        <f t="shared" si="783"/>
        <v>1.9084785234254942E-2</v>
      </c>
      <c r="AE1306" s="81">
        <f t="shared" si="803"/>
        <v>1.5087071820756748E-2</v>
      </c>
      <c r="AF1306" s="19">
        <f t="shared" si="786"/>
        <v>2.7137449797022584E-2</v>
      </c>
      <c r="AG1306" s="93">
        <f t="shared" si="785"/>
        <v>8.0894190327186019E-2</v>
      </c>
      <c r="AH1306" s="91">
        <f t="shared" si="787"/>
        <v>2.4346646502321188E-4</v>
      </c>
      <c r="AI1306" s="96">
        <f t="shared" si="788"/>
        <v>1298.4675364217667</v>
      </c>
      <c r="AJ1306" s="5">
        <f t="shared" si="792"/>
        <v>0</v>
      </c>
      <c r="AK1306" s="5">
        <f t="shared" si="795"/>
        <v>0</v>
      </c>
      <c r="AL1306" s="5">
        <f t="shared" si="797"/>
        <v>0</v>
      </c>
      <c r="AM1306" s="95">
        <f t="shared" si="804"/>
        <v>6.4285714285714267E-3</v>
      </c>
      <c r="AN1306" s="95">
        <f t="shared" si="805"/>
        <v>-4.2857142857142816E-3</v>
      </c>
      <c r="AO1306" s="78">
        <f t="shared" si="806"/>
        <v>1.5000000000000011</v>
      </c>
      <c r="AP1306" s="8">
        <f t="shared" si="807"/>
        <v>60.000000000000014</v>
      </c>
      <c r="AQ1306" s="8">
        <f t="shared" si="801"/>
        <v>42.857142857142868</v>
      </c>
      <c r="AR1306" s="8">
        <f t="shared" si="790"/>
        <v>1</v>
      </c>
      <c r="AS1306" s="114">
        <f t="shared" si="796"/>
        <v>57900</v>
      </c>
      <c r="AT1306" s="103">
        <f t="shared" si="820"/>
        <v>0.51691906539740029</v>
      </c>
      <c r="AU1306" s="5">
        <f t="shared" si="793"/>
        <v>0.75</v>
      </c>
      <c r="AW1306" s="210">
        <f t="shared" si="794"/>
        <v>1.3513513513513526E-2</v>
      </c>
      <c r="AX1306" s="276">
        <f t="shared" si="799"/>
        <v>2.8051081718698059E-3</v>
      </c>
      <c r="AY1306" s="19">
        <f t="shared" si="821"/>
        <v>0.23654137429751726</v>
      </c>
    </row>
    <row r="1307" spans="1:51">
      <c r="A1307" s="4">
        <v>40231</v>
      </c>
      <c r="B1307" s="9">
        <f t="shared" si="789"/>
        <v>40231</v>
      </c>
      <c r="C1307" s="5">
        <v>0.75</v>
      </c>
      <c r="D1307" s="5">
        <v>0.78</v>
      </c>
      <c r="E1307" s="5">
        <v>0.75</v>
      </c>
      <c r="F1307" s="5">
        <v>0.75</v>
      </c>
      <c r="G1307" s="6">
        <v>159800</v>
      </c>
      <c r="H1307" s="112">
        <v>0.75</v>
      </c>
      <c r="I1307" s="19">
        <f t="shared" si="808"/>
        <v>0</v>
      </c>
      <c r="J1307" s="8">
        <f t="shared" si="809"/>
        <v>0.76195095681142799</v>
      </c>
      <c r="K1307" s="8">
        <f t="shared" si="810"/>
        <v>0.66004904318857194</v>
      </c>
      <c r="L1307" s="8">
        <f t="shared" si="811"/>
        <v>0.71099999999999997</v>
      </c>
      <c r="M1307" s="19">
        <f t="shared" si="812"/>
        <v>0.15438536677606138</v>
      </c>
      <c r="N1307" s="19">
        <f t="shared" si="813"/>
        <v>-3.3608581575744687E-2</v>
      </c>
      <c r="O1307" s="19">
        <f t="shared" si="814"/>
        <v>4.2068514688100231E-3</v>
      </c>
      <c r="P1307" s="19">
        <f t="shared" si="815"/>
        <v>8.8774831425966188E-3</v>
      </c>
      <c r="Q1307" s="214"/>
      <c r="R1307" s="305"/>
      <c r="S1307" s="215"/>
      <c r="T1307" t="str">
        <f t="shared" si="816"/>
        <v/>
      </c>
      <c r="U1307" t="str">
        <f t="shared" si="817"/>
        <v>BrokeBandUpper</v>
      </c>
      <c r="V1307" t="str">
        <f t="shared" si="818"/>
        <v/>
      </c>
      <c r="W1307" t="str">
        <f t="shared" si="819"/>
        <v/>
      </c>
      <c r="X1307" s="10"/>
      <c r="Y1307" s="219">
        <f t="shared" si="798"/>
        <v>4.7032967032967056E-3</v>
      </c>
      <c r="Z1307" s="78">
        <f t="shared" si="800"/>
        <v>0.72660687716127226</v>
      </c>
      <c r="AA1307" s="78">
        <f t="shared" si="784"/>
        <v>0.70672225039948433</v>
      </c>
      <c r="AB1307" s="74">
        <f t="shared" si="791"/>
        <v>1306</v>
      </c>
      <c r="AC1307" s="80">
        <f t="shared" si="802"/>
        <v>3.8380439528249433E-3</v>
      </c>
      <c r="AD1307" s="79">
        <f t="shared" ref="AD1307:AD1370" si="822">Z1307-AA1307</f>
        <v>1.9884626761787927E-2</v>
      </c>
      <c r="AE1307" s="81">
        <f t="shared" si="803"/>
        <v>1.6046582808962984E-2</v>
      </c>
      <c r="AF1307" s="19">
        <f t="shared" si="786"/>
        <v>2.8136409672325828E-2</v>
      </c>
      <c r="AG1307" s="93">
        <f t="shared" si="785"/>
        <v>-3.9940196847060169E-2</v>
      </c>
      <c r="AH1307" s="91">
        <f t="shared" si="787"/>
        <v>3.6554665014864907E-4</v>
      </c>
      <c r="AI1307" s="96">
        <f t="shared" si="788"/>
        <v>1299.250198585893</v>
      </c>
      <c r="AJ1307" s="5">
        <f t="shared" si="792"/>
        <v>0</v>
      </c>
      <c r="AK1307" s="5">
        <f t="shared" si="795"/>
        <v>0</v>
      </c>
      <c r="AL1307" s="5">
        <f t="shared" si="797"/>
        <v>0</v>
      </c>
      <c r="AM1307" s="95">
        <f t="shared" si="804"/>
        <v>6.4285714285714267E-3</v>
      </c>
      <c r="AN1307" s="95">
        <f t="shared" si="805"/>
        <v>-2.8571428571428519E-3</v>
      </c>
      <c r="AO1307" s="78">
        <f t="shared" si="806"/>
        <v>2.2500000000000036</v>
      </c>
      <c r="AP1307" s="8">
        <f t="shared" si="807"/>
        <v>69.230769230769269</v>
      </c>
      <c r="AQ1307" s="8">
        <f t="shared" si="801"/>
        <v>42.857142857142897</v>
      </c>
      <c r="AR1307" s="8">
        <f t="shared" si="790"/>
        <v>-1</v>
      </c>
      <c r="AS1307" s="114">
        <f t="shared" si="796"/>
        <v>-159800</v>
      </c>
      <c r="AT1307" s="103">
        <f t="shared" si="820"/>
        <v>0.46232767259825058</v>
      </c>
      <c r="AU1307" s="5">
        <f t="shared" si="793"/>
        <v>0.75</v>
      </c>
      <c r="AW1307" s="210">
        <f t="shared" si="794"/>
        <v>4.0000000000000036E-2</v>
      </c>
      <c r="AX1307" s="276">
        <f t="shared" si="799"/>
        <v>2.9167616759210495E-3</v>
      </c>
      <c r="AY1307" s="19">
        <f t="shared" si="821"/>
        <v>3.9803635799477412E-2</v>
      </c>
    </row>
    <row r="1308" spans="1:51">
      <c r="A1308" s="4">
        <v>40232</v>
      </c>
      <c r="B1308" s="9">
        <f t="shared" si="789"/>
        <v>40232</v>
      </c>
      <c r="C1308" s="5">
        <v>0.76</v>
      </c>
      <c r="D1308" s="5">
        <v>0.78</v>
      </c>
      <c r="E1308" s="5">
        <v>0.75</v>
      </c>
      <c r="F1308" s="5">
        <v>0.75</v>
      </c>
      <c r="G1308" s="6">
        <v>127400</v>
      </c>
      <c r="H1308" s="112">
        <v>0.75</v>
      </c>
      <c r="I1308" s="19">
        <f t="shared" si="808"/>
        <v>0</v>
      </c>
      <c r="J1308" s="8">
        <f t="shared" si="809"/>
        <v>0.76500000000000012</v>
      </c>
      <c r="K1308" s="8">
        <f t="shared" si="810"/>
        <v>0.66500000000000004</v>
      </c>
      <c r="L1308" s="8">
        <f t="shared" si="811"/>
        <v>0.71500000000000008</v>
      </c>
      <c r="M1308" s="19">
        <f t="shared" si="812"/>
        <v>0.15037593984962419</v>
      </c>
      <c r="N1308" s="19">
        <f t="shared" si="813"/>
        <v>-2.5970252298930182E-2</v>
      </c>
      <c r="O1308" s="19">
        <f t="shared" si="814"/>
        <v>4.0016265631210779E-3</v>
      </c>
      <c r="P1308" s="19">
        <f t="shared" si="815"/>
        <v>7.5008923390161479E-3</v>
      </c>
      <c r="Q1308" s="214"/>
      <c r="R1308" s="305"/>
      <c r="S1308" s="215"/>
      <c r="T1308" t="str">
        <f t="shared" si="816"/>
        <v/>
      </c>
      <c r="U1308" t="str">
        <f t="shared" si="817"/>
        <v>BrokeBandUpper</v>
      </c>
      <c r="V1308" t="str">
        <f t="shared" si="818"/>
        <v/>
      </c>
      <c r="W1308" t="str">
        <f t="shared" si="819"/>
        <v/>
      </c>
      <c r="X1308" s="10"/>
      <c r="Y1308" s="219">
        <f t="shared" si="798"/>
        <v>5.7362637362637393E-3</v>
      </c>
      <c r="Z1308" s="78">
        <f t="shared" si="800"/>
        <v>0.73020941807843631</v>
      </c>
      <c r="AA1308" s="78">
        <f t="shared" si="784"/>
        <v>0.70992480386992252</v>
      </c>
      <c r="AB1308" s="74">
        <f t="shared" si="791"/>
        <v>1307</v>
      </c>
      <c r="AC1308" s="80">
        <f t="shared" si="802"/>
        <v>3.3904251196406505E-3</v>
      </c>
      <c r="AD1308" s="79">
        <f t="shared" si="822"/>
        <v>2.0284614208513796E-2</v>
      </c>
      <c r="AE1308" s="81">
        <f t="shared" si="803"/>
        <v>1.6894189088873145E-2</v>
      </c>
      <c r="AF1308" s="19">
        <f t="shared" si="786"/>
        <v>2.8572905324534183E-2</v>
      </c>
      <c r="AG1308" s="93">
        <f t="shared" si="785"/>
        <v>-0.11662681269057083</v>
      </c>
      <c r="AH1308" s="91">
        <f t="shared" si="787"/>
        <v>4.8974255518300345E-4</v>
      </c>
      <c r="AI1308" s="96">
        <f t="shared" si="788"/>
        <v>1300.0375128147912</v>
      </c>
      <c r="AJ1308" s="5">
        <f t="shared" si="792"/>
        <v>0</v>
      </c>
      <c r="AK1308" s="5">
        <f t="shared" si="795"/>
        <v>0</v>
      </c>
      <c r="AL1308" s="5">
        <f t="shared" si="797"/>
        <v>0</v>
      </c>
      <c r="AM1308" s="95">
        <f t="shared" si="804"/>
        <v>4.9999999999999966E-3</v>
      </c>
      <c r="AN1308" s="95">
        <f t="shared" si="805"/>
        <v>-2.8571428571428519E-3</v>
      </c>
      <c r="AO1308" s="78">
        <f t="shared" si="806"/>
        <v>1.750000000000002</v>
      </c>
      <c r="AP1308" s="8">
        <f t="shared" si="807"/>
        <v>63.636363636363662</v>
      </c>
      <c r="AQ1308" s="8">
        <f t="shared" si="801"/>
        <v>41.176470588235325</v>
      </c>
      <c r="AR1308" s="8">
        <f t="shared" si="790"/>
        <v>-1</v>
      </c>
      <c r="AS1308" s="114">
        <f t="shared" si="796"/>
        <v>-127400</v>
      </c>
      <c r="AT1308" s="103">
        <f t="shared" si="820"/>
        <v>0.4191173274213183</v>
      </c>
      <c r="AU1308" s="5">
        <f t="shared" si="793"/>
        <v>0.75</v>
      </c>
      <c r="AW1308" s="210">
        <f t="shared" si="794"/>
        <v>4.0000000000000036E-2</v>
      </c>
      <c r="AX1308" s="276">
        <f t="shared" si="799"/>
        <v>2.9984992972493054E-3</v>
      </c>
      <c r="AY1308" s="19">
        <f t="shared" si="821"/>
        <v>2.8023414460986069E-2</v>
      </c>
    </row>
    <row r="1309" spans="1:51">
      <c r="A1309" s="4">
        <v>40233</v>
      </c>
      <c r="B1309" s="9">
        <f t="shared" si="789"/>
        <v>40233</v>
      </c>
      <c r="C1309" s="5">
        <v>0.75</v>
      </c>
      <c r="D1309" s="5">
        <v>0.75</v>
      </c>
      <c r="E1309" s="5">
        <v>0.71</v>
      </c>
      <c r="F1309" s="5">
        <v>0.75</v>
      </c>
      <c r="G1309" s="6">
        <v>190300</v>
      </c>
      <c r="H1309" s="112">
        <v>0.75</v>
      </c>
      <c r="I1309" s="19">
        <f t="shared" si="808"/>
        <v>0</v>
      </c>
      <c r="J1309" s="8">
        <f t="shared" si="809"/>
        <v>0.76670744176750627</v>
      </c>
      <c r="K1309" s="8">
        <f t="shared" si="810"/>
        <v>0.67129255823249367</v>
      </c>
      <c r="L1309" s="8">
        <f t="shared" si="811"/>
        <v>0.71899999999999997</v>
      </c>
      <c r="M1309" s="19">
        <f t="shared" si="812"/>
        <v>0.14213606625736921</v>
      </c>
      <c r="N1309" s="19">
        <f t="shared" si="813"/>
        <v>-5.4795159388495544E-2</v>
      </c>
      <c r="O1309" s="19">
        <f t="shared" si="814"/>
        <v>2.2319500228838505E-3</v>
      </c>
      <c r="P1309" s="19">
        <f t="shared" si="815"/>
        <v>9.4624935826972019E-3</v>
      </c>
      <c r="Q1309" s="214"/>
      <c r="R1309" s="305"/>
      <c r="S1309" s="215"/>
      <c r="T1309" t="str">
        <f t="shared" si="816"/>
        <v/>
      </c>
      <c r="U1309" t="str">
        <f t="shared" si="817"/>
        <v/>
      </c>
      <c r="V1309" t="str">
        <f t="shared" si="818"/>
        <v/>
      </c>
      <c r="W1309" t="str">
        <f t="shared" si="819"/>
        <v/>
      </c>
      <c r="X1309" s="10"/>
      <c r="Y1309" s="219">
        <f t="shared" si="798"/>
        <v>5.9780219780219794E-3</v>
      </c>
      <c r="Z1309" s="78">
        <f t="shared" si="800"/>
        <v>0.73325716769435711</v>
      </c>
      <c r="AA1309" s="78">
        <f t="shared" si="784"/>
        <v>0.71289036838354825</v>
      </c>
      <c r="AB1309" s="74">
        <f t="shared" si="791"/>
        <v>1308</v>
      </c>
      <c r="AC1309" s="80">
        <f t="shared" si="802"/>
        <v>2.778088177548578E-3</v>
      </c>
      <c r="AD1309" s="79">
        <f t="shared" si="822"/>
        <v>2.036679931080887E-2</v>
      </c>
      <c r="AE1309" s="81">
        <f t="shared" si="803"/>
        <v>1.7588711133260292E-2</v>
      </c>
      <c r="AF1309" s="19">
        <f t="shared" si="786"/>
        <v>2.8569328769288624E-2</v>
      </c>
      <c r="AG1309" s="93">
        <f t="shared" si="785"/>
        <v>-0.18060771746434376</v>
      </c>
      <c r="AH1309" s="91">
        <f t="shared" si="787"/>
        <v>5.5699829836940769E-4</v>
      </c>
      <c r="AI1309" s="96">
        <f t="shared" si="788"/>
        <v>1300.8055907094893</v>
      </c>
      <c r="AJ1309" s="5">
        <f t="shared" si="792"/>
        <v>0</v>
      </c>
      <c r="AK1309" s="5">
        <f t="shared" si="795"/>
        <v>0</v>
      </c>
      <c r="AL1309" s="5">
        <f t="shared" si="797"/>
        <v>0</v>
      </c>
      <c r="AM1309" s="95">
        <f t="shared" si="804"/>
        <v>4.9999999999999966E-3</v>
      </c>
      <c r="AN1309" s="95">
        <f t="shared" si="805"/>
        <v>-1.4285714285714218E-3</v>
      </c>
      <c r="AO1309" s="78">
        <f t="shared" si="806"/>
        <v>3.5000000000000142</v>
      </c>
      <c r="AP1309" s="8">
        <f t="shared" si="807"/>
        <v>77.777777777777857</v>
      </c>
      <c r="AQ1309" s="8">
        <f t="shared" si="801"/>
        <v>41.176470588235389</v>
      </c>
      <c r="AR1309" s="8">
        <f t="shared" si="790"/>
        <v>1</v>
      </c>
      <c r="AS1309" s="114">
        <f t="shared" si="796"/>
        <v>190300</v>
      </c>
      <c r="AT1309" s="103">
        <f t="shared" si="820"/>
        <v>0.43850072194221268</v>
      </c>
      <c r="AU1309" s="5">
        <f t="shared" si="793"/>
        <v>0.75</v>
      </c>
      <c r="AW1309" s="210">
        <f t="shared" si="794"/>
        <v>5.6338028169014134E-2</v>
      </c>
      <c r="AX1309" s="276">
        <f t="shared" si="799"/>
        <v>2.733182129399065E-3</v>
      </c>
      <c r="AY1309" s="19">
        <f t="shared" si="821"/>
        <v>-8.8483318336486178E-2</v>
      </c>
    </row>
    <row r="1310" spans="1:51">
      <c r="A1310" s="4">
        <v>40234</v>
      </c>
      <c r="B1310" s="9">
        <f t="shared" si="789"/>
        <v>40234</v>
      </c>
      <c r="C1310" s="5">
        <v>0.75</v>
      </c>
      <c r="D1310" s="5">
        <v>0.76</v>
      </c>
      <c r="E1310" s="5">
        <v>0.75</v>
      </c>
      <c r="F1310" s="5">
        <v>0.75</v>
      </c>
      <c r="G1310" s="6">
        <v>33500</v>
      </c>
      <c r="H1310" s="112">
        <v>0.75</v>
      </c>
      <c r="I1310" s="19">
        <f t="shared" si="808"/>
        <v>0</v>
      </c>
      <c r="J1310" s="8">
        <f t="shared" si="809"/>
        <v>0.77035585071701229</v>
      </c>
      <c r="K1310" s="8">
        <f t="shared" si="810"/>
        <v>0.67164414928298766</v>
      </c>
      <c r="L1310" s="8">
        <f t="shared" si="811"/>
        <v>0.72099999999999997</v>
      </c>
      <c r="M1310" s="19">
        <f t="shared" si="812"/>
        <v>0.14697023943319407</v>
      </c>
      <c r="N1310" s="19">
        <f t="shared" si="813"/>
        <v>3.4010883395854626E-2</v>
      </c>
      <c r="O1310" s="19">
        <f t="shared" si="814"/>
        <v>4.7585411993592624E-3</v>
      </c>
      <c r="P1310" s="19">
        <f t="shared" si="815"/>
        <v>5.2375234341896758E-4</v>
      </c>
      <c r="Q1310" s="214"/>
      <c r="R1310" s="305"/>
      <c r="S1310" s="215"/>
      <c r="T1310" t="str">
        <f t="shared" si="816"/>
        <v/>
      </c>
      <c r="U1310" t="str">
        <f t="shared" si="817"/>
        <v/>
      </c>
      <c r="V1310" t="str">
        <f t="shared" si="818"/>
        <v/>
      </c>
      <c r="W1310" t="str">
        <f t="shared" si="819"/>
        <v/>
      </c>
      <c r="X1310" s="10"/>
      <c r="Y1310" s="219">
        <f t="shared" si="798"/>
        <v>6.000000000000001E-3</v>
      </c>
      <c r="Z1310" s="78">
        <f t="shared" si="800"/>
        <v>0.73583556386942617</v>
      </c>
      <c r="AA1310" s="78">
        <f t="shared" si="784"/>
        <v>0.71563648112316569</v>
      </c>
      <c r="AB1310" s="74">
        <f t="shared" si="791"/>
        <v>1309</v>
      </c>
      <c r="AC1310" s="80">
        <f t="shared" si="802"/>
        <v>2.0882972904001477E-3</v>
      </c>
      <c r="AD1310" s="79">
        <f t="shared" si="822"/>
        <v>2.0199082746260477E-2</v>
      </c>
      <c r="AE1310" s="81">
        <f t="shared" si="803"/>
        <v>1.8110785455860329E-2</v>
      </c>
      <c r="AF1310" s="19">
        <f t="shared" si="786"/>
        <v>2.8225339650877975E-2</v>
      </c>
      <c r="AG1310" s="93">
        <f t="shared" si="785"/>
        <v>-0.24829697369689357</v>
      </c>
      <c r="AH1310" s="91">
        <f t="shared" si="787"/>
        <v>5.6970651118449654E-4</v>
      </c>
      <c r="AI1310" s="96">
        <f t="shared" si="788"/>
        <v>1301.5958888519569</v>
      </c>
      <c r="AJ1310" s="5">
        <f t="shared" si="792"/>
        <v>0</v>
      </c>
      <c r="AK1310" s="5">
        <f t="shared" si="795"/>
        <v>0</v>
      </c>
      <c r="AL1310" s="5">
        <f t="shared" si="797"/>
        <v>0</v>
      </c>
      <c r="AM1310" s="95">
        <f t="shared" si="804"/>
        <v>4.9999999999999966E-3</v>
      </c>
      <c r="AN1310" s="95">
        <f t="shared" si="805"/>
        <v>-1.4285714285714218E-3</v>
      </c>
      <c r="AO1310" s="78">
        <f t="shared" si="806"/>
        <v>3.5000000000000142</v>
      </c>
      <c r="AP1310" s="8">
        <f t="shared" si="807"/>
        <v>77.777777777777857</v>
      </c>
      <c r="AQ1310" s="8">
        <f t="shared" si="801"/>
        <v>41.176470588235389</v>
      </c>
      <c r="AR1310" s="8">
        <f t="shared" si="790"/>
        <v>-1</v>
      </c>
      <c r="AS1310" s="114">
        <f t="shared" si="796"/>
        <v>-33500</v>
      </c>
      <c r="AT1310" s="103">
        <f t="shared" si="820"/>
        <v>0.18966513140894128</v>
      </c>
      <c r="AU1310" s="5">
        <f t="shared" si="793"/>
        <v>0.75</v>
      </c>
      <c r="AW1310" s="210">
        <f t="shared" si="794"/>
        <v>1.3333333333333345E-2</v>
      </c>
      <c r="AX1310" s="276">
        <f t="shared" si="799"/>
        <v>2.5305735903253788E-3</v>
      </c>
      <c r="AY1310" s="19">
        <f t="shared" si="821"/>
        <v>-7.4129175986612006E-2</v>
      </c>
    </row>
    <row r="1311" spans="1:51">
      <c r="A1311" s="4">
        <v>40235</v>
      </c>
      <c r="B1311" s="9">
        <f t="shared" si="789"/>
        <v>40235</v>
      </c>
      <c r="C1311" s="5">
        <v>0.76</v>
      </c>
      <c r="D1311" s="5">
        <v>0.76</v>
      </c>
      <c r="E1311" s="5">
        <v>0.73</v>
      </c>
      <c r="F1311" s="5">
        <v>0.73</v>
      </c>
      <c r="G1311" s="6">
        <v>50000</v>
      </c>
      <c r="H1311" s="112">
        <v>0.73</v>
      </c>
      <c r="I1311" s="19">
        <f t="shared" si="808"/>
        <v>-2.6666666666666689E-2</v>
      </c>
      <c r="J1311" s="8">
        <f t="shared" si="809"/>
        <v>0.77123413450036471</v>
      </c>
      <c r="K1311" s="8">
        <f t="shared" si="810"/>
        <v>0.67276586549963524</v>
      </c>
      <c r="L1311" s="8">
        <f t="shared" si="811"/>
        <v>0.72199999999999998</v>
      </c>
      <c r="M1311" s="19">
        <f t="shared" si="812"/>
        <v>0.14636335469785047</v>
      </c>
      <c r="N1311" s="19">
        <f t="shared" si="813"/>
        <v>-4.1293035765887524E-3</v>
      </c>
      <c r="O1311" s="19">
        <f t="shared" si="814"/>
        <v>1.1401013992883308E-3</v>
      </c>
      <c r="P1311" s="19">
        <f t="shared" si="815"/>
        <v>1.6701049474562824E-3</v>
      </c>
      <c r="Q1311" s="214"/>
      <c r="R1311" s="305"/>
      <c r="S1311" s="215"/>
      <c r="T1311" t="str">
        <f t="shared" si="816"/>
        <v/>
      </c>
      <c r="U1311" t="str">
        <f t="shared" si="817"/>
        <v/>
      </c>
      <c r="V1311" t="str">
        <f t="shared" si="818"/>
        <v/>
      </c>
      <c r="W1311" t="str">
        <f t="shared" si="819"/>
        <v/>
      </c>
      <c r="X1311" s="10"/>
      <c r="Y1311" s="219">
        <f t="shared" si="798"/>
        <v>5.2307692307692298E-3</v>
      </c>
      <c r="Z1311" s="78">
        <f t="shared" si="800"/>
        <v>0.73493688703353455</v>
      </c>
      <c r="AA1311" s="78">
        <f t="shared" ref="AA1311:AA1374" si="823">AA1310+(0.074*(F1311-AA1310))</f>
        <v>0.71669938152005142</v>
      </c>
      <c r="AB1311" s="74">
        <f t="shared" si="791"/>
        <v>1310</v>
      </c>
      <c r="AC1311" s="80">
        <f t="shared" si="802"/>
        <v>1.0137604609824352E-4</v>
      </c>
      <c r="AD1311" s="79">
        <f t="shared" si="822"/>
        <v>1.8237505513483132E-2</v>
      </c>
      <c r="AE1311" s="81">
        <f t="shared" si="803"/>
        <v>1.8136129467384889E-2</v>
      </c>
      <c r="AF1311" s="19">
        <f t="shared" si="786"/>
        <v>2.5446520512970323E-2</v>
      </c>
      <c r="AG1311" s="93">
        <f t="shared" si="785"/>
        <v>-0.95145516562020804</v>
      </c>
      <c r="AH1311" s="91">
        <f t="shared" si="787"/>
        <v>4.9562664441940216E-4</v>
      </c>
      <c r="AI1311" s="96">
        <f t="shared" si="788"/>
        <v>1302.6218453952022</v>
      </c>
      <c r="AJ1311" s="5">
        <f t="shared" si="792"/>
        <v>-2.0000000000000018E-2</v>
      </c>
      <c r="AK1311" s="5">
        <f t="shared" si="795"/>
        <v>0</v>
      </c>
      <c r="AL1311" s="5">
        <f t="shared" si="797"/>
        <v>-2.0000000000000018E-2</v>
      </c>
      <c r="AM1311" s="95">
        <f t="shared" si="804"/>
        <v>4.9999999999999966E-3</v>
      </c>
      <c r="AN1311" s="95">
        <f t="shared" si="805"/>
        <v>-2.8571428571428519E-3</v>
      </c>
      <c r="AO1311" s="78">
        <f t="shared" si="806"/>
        <v>1.750000000000002</v>
      </c>
      <c r="AP1311" s="8">
        <f t="shared" si="807"/>
        <v>63.636363636363662</v>
      </c>
      <c r="AQ1311" s="8">
        <f t="shared" si="801"/>
        <v>41.176470588235325</v>
      </c>
      <c r="AR1311" s="8">
        <f t="shared" si="790"/>
        <v>-1</v>
      </c>
      <c r="AS1311" s="114">
        <f t="shared" si="796"/>
        <v>-50000</v>
      </c>
      <c r="AT1311" s="103">
        <f t="shared" si="820"/>
        <v>0.233803904876761</v>
      </c>
      <c r="AU1311" s="5">
        <f t="shared" si="793"/>
        <v>0.73</v>
      </c>
      <c r="AW1311" s="210">
        <f t="shared" si="794"/>
        <v>4.1095890410958943E-2</v>
      </c>
      <c r="AX1311" s="276">
        <f t="shared" si="799"/>
        <v>2.2139657697055224E-3</v>
      </c>
      <c r="AY1311" s="19">
        <f t="shared" si="821"/>
        <v>-0.12511306599826927</v>
      </c>
    </row>
    <row r="1312" spans="1:51">
      <c r="A1312" s="4">
        <v>40238</v>
      </c>
      <c r="B1312" s="9">
        <f t="shared" si="789"/>
        <v>40238</v>
      </c>
      <c r="C1312" s="5">
        <v>0.75</v>
      </c>
      <c r="D1312" s="5">
        <v>0.76</v>
      </c>
      <c r="E1312" s="5">
        <v>0.73</v>
      </c>
      <c r="F1312" s="5">
        <v>0.74</v>
      </c>
      <c r="G1312" s="6">
        <v>395000</v>
      </c>
      <c r="H1312" s="112">
        <v>0.74</v>
      </c>
      <c r="I1312" s="19">
        <f t="shared" si="808"/>
        <v>1.3698630136986314E-2</v>
      </c>
      <c r="J1312" s="8">
        <f t="shared" si="809"/>
        <v>0.77283974317750859</v>
      </c>
      <c r="K1312" s="8">
        <f t="shared" si="810"/>
        <v>0.67316025682249159</v>
      </c>
      <c r="L1312" s="8">
        <f t="shared" si="811"/>
        <v>0.72300000000000009</v>
      </c>
      <c r="M1312" s="19">
        <f t="shared" si="812"/>
        <v>0.14807690344871607</v>
      </c>
      <c r="N1312" s="19">
        <f t="shared" si="813"/>
        <v>1.1707498467789401E-2</v>
      </c>
      <c r="O1312" s="19">
        <f t="shared" si="814"/>
        <v>2.0818693122083508E-3</v>
      </c>
      <c r="P1312" s="19">
        <f t="shared" si="815"/>
        <v>5.8622374154409379E-4</v>
      </c>
      <c r="Q1312" s="214"/>
      <c r="R1312" s="305"/>
      <c r="S1312" s="215"/>
      <c r="T1312" t="str">
        <f t="shared" si="816"/>
        <v/>
      </c>
      <c r="U1312" t="str">
        <f t="shared" si="817"/>
        <v/>
      </c>
      <c r="V1312" t="str">
        <f t="shared" si="818"/>
        <v/>
      </c>
      <c r="W1312" t="str">
        <f t="shared" si="819"/>
        <v/>
      </c>
      <c r="X1312" s="10"/>
      <c r="Y1312" s="219">
        <f t="shared" si="798"/>
        <v>3.956043956043956E-3</v>
      </c>
      <c r="Z1312" s="78">
        <f t="shared" si="800"/>
        <v>0.73571660643037018</v>
      </c>
      <c r="AA1312" s="78">
        <f t="shared" si="823"/>
        <v>0.71842362728756759</v>
      </c>
      <c r="AB1312" s="74">
        <f t="shared" si="791"/>
        <v>1311</v>
      </c>
      <c r="AC1312" s="80">
        <f t="shared" si="802"/>
        <v>-6.7452025966583881E-4</v>
      </c>
      <c r="AD1312" s="79">
        <f t="shared" si="822"/>
        <v>1.7292979142802589E-2</v>
      </c>
      <c r="AE1312" s="81">
        <f t="shared" si="803"/>
        <v>1.7967499402468428E-2</v>
      </c>
      <c r="AF1312" s="19">
        <f t="shared" si="786"/>
        <v>2.4070727194890305E-2</v>
      </c>
      <c r="AG1312" s="93">
        <f t="shared" si="785"/>
        <v>-7.6536453691650319</v>
      </c>
      <c r="AH1312" s="91">
        <f t="shared" si="787"/>
        <v>3.3755851996354212E-4</v>
      </c>
      <c r="AI1312" s="96">
        <f t="shared" si="788"/>
        <v>1303.7306994773887</v>
      </c>
      <c r="AJ1312" s="5">
        <f t="shared" si="792"/>
        <v>1.0000000000000009E-2</v>
      </c>
      <c r="AK1312" s="5">
        <f t="shared" si="795"/>
        <v>1.0000000000000009E-2</v>
      </c>
      <c r="AL1312" s="5">
        <f t="shared" si="797"/>
        <v>0</v>
      </c>
      <c r="AM1312" s="95">
        <f t="shared" si="804"/>
        <v>5.7142857142857117E-3</v>
      </c>
      <c r="AN1312" s="95">
        <f t="shared" si="805"/>
        <v>-1.4285714285714299E-3</v>
      </c>
      <c r="AO1312" s="78">
        <f t="shared" si="806"/>
        <v>3.9999999999999947</v>
      </c>
      <c r="AP1312" s="8">
        <f t="shared" si="807"/>
        <v>79.999999999999972</v>
      </c>
      <c r="AQ1312" s="8">
        <f t="shared" si="801"/>
        <v>39.999999999999964</v>
      </c>
      <c r="AR1312" s="8">
        <f t="shared" si="790"/>
        <v>-0.33333333333333331</v>
      </c>
      <c r="AS1312" s="114">
        <f t="shared" si="796"/>
        <v>-131666.66666666666</v>
      </c>
      <c r="AT1312" s="103">
        <f t="shared" si="820"/>
        <v>0.29021935183569009</v>
      </c>
      <c r="AU1312" s="5">
        <f t="shared" si="793"/>
        <v>0.74</v>
      </c>
      <c r="AW1312" s="210">
        <f t="shared" si="794"/>
        <v>4.1095890410958943E-2</v>
      </c>
      <c r="AX1312" s="276">
        <f t="shared" si="799"/>
        <v>1.8264151640104216E-3</v>
      </c>
      <c r="AY1312" s="19">
        <f t="shared" si="821"/>
        <v>-0.17504814708433752</v>
      </c>
    </row>
    <row r="1313" spans="1:51">
      <c r="A1313" s="4">
        <v>40239</v>
      </c>
      <c r="B1313" s="9">
        <f t="shared" si="789"/>
        <v>40239</v>
      </c>
      <c r="C1313" s="5">
        <v>0.74</v>
      </c>
      <c r="D1313" s="5">
        <v>0.74</v>
      </c>
      <c r="E1313" s="5">
        <v>0.7</v>
      </c>
      <c r="F1313" s="5">
        <v>0.71</v>
      </c>
      <c r="G1313" s="6">
        <v>728500</v>
      </c>
      <c r="H1313" s="112">
        <v>0.71</v>
      </c>
      <c r="I1313" s="19">
        <f t="shared" si="808"/>
        <v>-4.0540540540540577E-2</v>
      </c>
      <c r="J1313" s="8">
        <f t="shared" si="809"/>
        <v>0.77260193478876382</v>
      </c>
      <c r="K1313" s="8">
        <f t="shared" si="810"/>
        <v>0.67439806521123646</v>
      </c>
      <c r="L1313" s="8">
        <f t="shared" si="811"/>
        <v>0.72350000000000014</v>
      </c>
      <c r="M1313" s="19">
        <f t="shared" si="812"/>
        <v>0.14561706897360052</v>
      </c>
      <c r="N1313" s="19">
        <f t="shared" si="813"/>
        <v>-1.6611871384570612E-2</v>
      </c>
      <c r="O1313" s="19">
        <f t="shared" si="814"/>
        <v>-3.0770724570532853E-4</v>
      </c>
      <c r="P1313" s="19">
        <f t="shared" si="815"/>
        <v>1.8388019438160018E-3</v>
      </c>
      <c r="Q1313" s="214"/>
      <c r="R1313" s="305"/>
      <c r="S1313" s="215"/>
      <c r="T1313" t="str">
        <f t="shared" si="816"/>
        <v/>
      </c>
      <c r="U1313" t="str">
        <f t="shared" si="817"/>
        <v/>
      </c>
      <c r="V1313" t="str">
        <f t="shared" si="818"/>
        <v/>
      </c>
      <c r="W1313" t="str">
        <f t="shared" si="819"/>
        <v/>
      </c>
      <c r="X1313" s="10"/>
      <c r="Y1313" s="219">
        <f t="shared" si="798"/>
        <v>1.5604395604395616E-3</v>
      </c>
      <c r="Z1313" s="78">
        <f t="shared" si="800"/>
        <v>0.73175624904009318</v>
      </c>
      <c r="AA1313" s="78">
        <f t="shared" si="823"/>
        <v>0.71780027886828757</v>
      </c>
      <c r="AB1313" s="74">
        <f t="shared" si="791"/>
        <v>1312</v>
      </c>
      <c r="AC1313" s="80">
        <f t="shared" si="802"/>
        <v>-3.2092233845302555E-3</v>
      </c>
      <c r="AD1313" s="79">
        <f t="shared" si="822"/>
        <v>1.395597017180561E-2</v>
      </c>
      <c r="AE1313" s="81">
        <f t="shared" si="803"/>
        <v>1.7165193556335865E-2</v>
      </c>
      <c r="AF1313" s="19">
        <f t="shared" si="786"/>
        <v>1.9442692602194507E-2</v>
      </c>
      <c r="AG1313" s="93">
        <f t="shared" si="785"/>
        <v>3.7577864986888949</v>
      </c>
      <c r="AH1313" s="91">
        <f t="shared" si="787"/>
        <v>6.2636629378153179E-5</v>
      </c>
      <c r="AI1313" s="96">
        <f t="shared" si="788"/>
        <v>1305.3446402876248</v>
      </c>
      <c r="AJ1313" s="5">
        <f t="shared" si="792"/>
        <v>-3.0000000000000027E-2</v>
      </c>
      <c r="AK1313" s="5">
        <f t="shared" si="795"/>
        <v>0</v>
      </c>
      <c r="AL1313" s="5">
        <f t="shared" si="797"/>
        <v>-3.0000000000000027E-2</v>
      </c>
      <c r="AM1313" s="95">
        <f t="shared" si="804"/>
        <v>5.7142857142857117E-3</v>
      </c>
      <c r="AN1313" s="95">
        <f t="shared" si="805"/>
        <v>-3.5714285714285748E-3</v>
      </c>
      <c r="AO1313" s="78">
        <f t="shared" si="806"/>
        <v>1.5999999999999979</v>
      </c>
      <c r="AP1313" s="8">
        <f t="shared" si="807"/>
        <v>61.538461538461505</v>
      </c>
      <c r="AQ1313" s="8">
        <f t="shared" si="801"/>
        <v>34.782608695652144</v>
      </c>
      <c r="AR1313" s="8">
        <f t="shared" si="790"/>
        <v>-0.5</v>
      </c>
      <c r="AS1313" s="114">
        <f t="shared" si="796"/>
        <v>-364250</v>
      </c>
      <c r="AT1313" s="103">
        <f t="shared" si="820"/>
        <v>0.23523354967251778</v>
      </c>
      <c r="AU1313" s="5">
        <f t="shared" si="793"/>
        <v>0.71</v>
      </c>
      <c r="AW1313" s="210">
        <f t="shared" si="794"/>
        <v>5.7142857142857197E-2</v>
      </c>
      <c r="AX1313" s="276">
        <f t="shared" si="799"/>
        <v>1.2735236632959192E-3</v>
      </c>
      <c r="AY1313" s="19">
        <f t="shared" si="821"/>
        <v>-0.30271950847170453</v>
      </c>
    </row>
    <row r="1314" spans="1:51">
      <c r="A1314" s="4">
        <v>40240</v>
      </c>
      <c r="B1314" s="9">
        <f t="shared" si="789"/>
        <v>40240</v>
      </c>
      <c r="C1314" s="5">
        <v>0.71</v>
      </c>
      <c r="D1314" s="5">
        <v>0.71</v>
      </c>
      <c r="E1314" s="5">
        <v>0.7</v>
      </c>
      <c r="F1314" s="5">
        <v>0.7</v>
      </c>
      <c r="G1314" s="6">
        <v>19200</v>
      </c>
      <c r="H1314" s="112">
        <v>0.7</v>
      </c>
      <c r="I1314" s="19">
        <f t="shared" si="808"/>
        <v>-1.4084507042253534E-2</v>
      </c>
      <c r="J1314" s="8">
        <f t="shared" si="809"/>
        <v>0.77264977567247928</v>
      </c>
      <c r="K1314" s="8">
        <f t="shared" si="810"/>
        <v>0.67235022432752056</v>
      </c>
      <c r="L1314" s="8">
        <f t="shared" si="811"/>
        <v>0.72249999999999992</v>
      </c>
      <c r="M1314" s="19">
        <f t="shared" si="812"/>
        <v>0.14917753830643476</v>
      </c>
      <c r="N1314" s="19">
        <f t="shared" si="813"/>
        <v>2.4450906462618983E-2</v>
      </c>
      <c r="O1314" s="19">
        <f t="shared" si="814"/>
        <v>6.1921775705280207E-5</v>
      </c>
      <c r="P1314" s="19">
        <f t="shared" si="815"/>
        <v>-3.0365462022410635E-3</v>
      </c>
      <c r="Q1314" s="214"/>
      <c r="R1314" s="305"/>
      <c r="S1314" s="215"/>
      <c r="T1314" t="str">
        <f t="shared" si="816"/>
        <v/>
      </c>
      <c r="U1314" t="str">
        <f t="shared" si="817"/>
        <v/>
      </c>
      <c r="V1314" t="str">
        <f t="shared" si="818"/>
        <v/>
      </c>
      <c r="W1314" t="str">
        <f t="shared" si="819"/>
        <v/>
      </c>
      <c r="X1314" s="10"/>
      <c r="Y1314" s="219">
        <f t="shared" si="798"/>
        <v>-9.2307692307692392E-4</v>
      </c>
      <c r="Z1314" s="78">
        <f t="shared" si="800"/>
        <v>0.72686578668791879</v>
      </c>
      <c r="AA1314" s="78">
        <f t="shared" si="823"/>
        <v>0.71648305823203429</v>
      </c>
      <c r="AB1314" s="74">
        <f t="shared" si="791"/>
        <v>1313</v>
      </c>
      <c r="AC1314" s="80">
        <f t="shared" si="802"/>
        <v>-5.425972080361087E-3</v>
      </c>
      <c r="AD1314" s="79">
        <f t="shared" si="822"/>
        <v>1.0382728455884505E-2</v>
      </c>
      <c r="AE1314" s="81">
        <f t="shared" si="803"/>
        <v>1.5808700536245592E-2</v>
      </c>
      <c r="AF1314" s="19">
        <f t="shared" si="786"/>
        <v>1.4491240702194021E-2</v>
      </c>
      <c r="AG1314" s="93">
        <f t="shared" si="785"/>
        <v>0.69074303350662647</v>
      </c>
      <c r="AH1314" s="91">
        <f t="shared" si="787"/>
        <v>-2.7687237048617749E-4</v>
      </c>
      <c r="AI1314" s="96">
        <f t="shared" si="788"/>
        <v>1307.0009098662749</v>
      </c>
      <c r="AJ1314" s="5">
        <f t="shared" si="792"/>
        <v>-1.0000000000000009E-2</v>
      </c>
      <c r="AK1314" s="5">
        <f t="shared" si="795"/>
        <v>0</v>
      </c>
      <c r="AL1314" s="5">
        <f t="shared" si="797"/>
        <v>-1.0000000000000009E-2</v>
      </c>
      <c r="AM1314" s="95">
        <f t="shared" si="804"/>
        <v>5.0000000000000044E-3</v>
      </c>
      <c r="AN1314" s="95">
        <f t="shared" si="805"/>
        <v>-4.2857142857142894E-3</v>
      </c>
      <c r="AO1314" s="78">
        <f t="shared" si="806"/>
        <v>1.1666666666666667</v>
      </c>
      <c r="AP1314" s="8">
        <f t="shared" si="807"/>
        <v>53.846153846153854</v>
      </c>
      <c r="AQ1314" s="8">
        <f t="shared" si="801"/>
        <v>41.17647058823529</v>
      </c>
      <c r="AR1314" s="8">
        <f t="shared" si="790"/>
        <v>-1</v>
      </c>
      <c r="AS1314" s="114">
        <f t="shared" si="796"/>
        <v>-19200</v>
      </c>
      <c r="AT1314" s="103">
        <f t="shared" si="820"/>
        <v>0.19514789969282698</v>
      </c>
      <c r="AU1314" s="5">
        <f t="shared" si="793"/>
        <v>0.7</v>
      </c>
      <c r="AW1314" s="210">
        <f t="shared" si="794"/>
        <v>1.4285714285714299E-2</v>
      </c>
      <c r="AX1314" s="276">
        <f t="shared" si="799"/>
        <v>6.526400441655303E-4</v>
      </c>
      <c r="AY1314" s="19">
        <f t="shared" si="821"/>
        <v>-0.48753206322332687</v>
      </c>
    </row>
    <row r="1315" spans="1:51">
      <c r="A1315" s="4">
        <v>40241</v>
      </c>
      <c r="B1315" s="9">
        <f t="shared" si="789"/>
        <v>40241</v>
      </c>
      <c r="C1315" s="5">
        <v>0.7</v>
      </c>
      <c r="D1315" s="5">
        <v>0.71</v>
      </c>
      <c r="E1315" s="5">
        <v>0.7</v>
      </c>
      <c r="F1315" s="5">
        <v>0.7</v>
      </c>
      <c r="G1315" s="6">
        <v>20400</v>
      </c>
      <c r="H1315" s="112">
        <v>0.7</v>
      </c>
      <c r="I1315" s="19">
        <f t="shared" si="808"/>
        <v>0</v>
      </c>
      <c r="J1315" s="8">
        <f t="shared" si="809"/>
        <v>0.77264977567247928</v>
      </c>
      <c r="K1315" s="8">
        <f t="shared" si="810"/>
        <v>0.67235022432752056</v>
      </c>
      <c r="L1315" s="8">
        <f t="shared" si="811"/>
        <v>0.72249999999999992</v>
      </c>
      <c r="M1315" s="19">
        <f t="shared" si="812"/>
        <v>0.14917753830643476</v>
      </c>
      <c r="N1315" s="19">
        <f t="shared" si="813"/>
        <v>0</v>
      </c>
      <c r="O1315" s="19">
        <f t="shared" si="814"/>
        <v>0</v>
      </c>
      <c r="P1315" s="19">
        <f t="shared" si="815"/>
        <v>0</v>
      </c>
      <c r="Q1315" s="214"/>
      <c r="R1315" s="305"/>
      <c r="S1315" s="215"/>
      <c r="T1315" t="str">
        <f t="shared" si="816"/>
        <v/>
      </c>
      <c r="U1315" t="str">
        <f t="shared" si="817"/>
        <v/>
      </c>
      <c r="V1315" t="str">
        <f t="shared" si="818"/>
        <v/>
      </c>
      <c r="W1315" t="str">
        <f t="shared" si="819"/>
        <v/>
      </c>
      <c r="X1315" s="10"/>
      <c r="Y1315" s="219">
        <f t="shared" si="798"/>
        <v>-2.7912087912087937E-3</v>
      </c>
      <c r="Z1315" s="78">
        <f t="shared" si="800"/>
        <v>0.72272845553797926</v>
      </c>
      <c r="AA1315" s="78">
        <f t="shared" si="823"/>
        <v>0.71526331192286374</v>
      </c>
      <c r="AB1315" s="74">
        <f t="shared" si="791"/>
        <v>1314</v>
      </c>
      <c r="AC1315" s="80">
        <f t="shared" si="802"/>
        <v>-6.6748455369040564E-3</v>
      </c>
      <c r="AD1315" s="79">
        <f t="shared" si="822"/>
        <v>7.4651436151155215E-3</v>
      </c>
      <c r="AE1315" s="81">
        <f t="shared" si="803"/>
        <v>1.4139989152019578E-2</v>
      </c>
      <c r="AF1315" s="19">
        <f t="shared" si="786"/>
        <v>1.0436916713995511E-2</v>
      </c>
      <c r="AG1315" s="93">
        <f t="shared" ref="AG1315:AG1378" si="824">IF(A1316&gt;A1315,(AC1315-AC1314)/AC1314, (AC1315-AC1316)/AC1316)</f>
        <v>0.23016584642283297</v>
      </c>
      <c r="AH1315" s="91">
        <f t="shared" si="787"/>
        <v>-5.9904049677634186E-4</v>
      </c>
      <c r="AI1315" s="96">
        <f t="shared" si="788"/>
        <v>1308.0031348516998</v>
      </c>
      <c r="AJ1315" s="5">
        <f t="shared" si="792"/>
        <v>0</v>
      </c>
      <c r="AK1315" s="5">
        <f t="shared" si="795"/>
        <v>0</v>
      </c>
      <c r="AL1315" s="5">
        <f t="shared" si="797"/>
        <v>0</v>
      </c>
      <c r="AM1315" s="95">
        <f t="shared" si="804"/>
        <v>3.5714285714285748E-3</v>
      </c>
      <c r="AN1315" s="95">
        <f t="shared" si="805"/>
        <v>-4.2857142857142894E-3</v>
      </c>
      <c r="AO1315" s="78">
        <f t="shared" si="806"/>
        <v>0.83333333333333337</v>
      </c>
      <c r="AP1315" s="8">
        <f t="shared" si="807"/>
        <v>45.45454545454546</v>
      </c>
      <c r="AQ1315" s="8">
        <f t="shared" si="801"/>
        <v>38.46153846153846</v>
      </c>
      <c r="AR1315" s="8">
        <f t="shared" si="790"/>
        <v>-1</v>
      </c>
      <c r="AS1315" s="114">
        <f t="shared" si="796"/>
        <v>-20400</v>
      </c>
      <c r="AT1315" s="103">
        <f t="shared" si="820"/>
        <v>0.20617908652907627</v>
      </c>
      <c r="AU1315" s="5">
        <f t="shared" si="793"/>
        <v>0.7</v>
      </c>
      <c r="AW1315" s="210">
        <f t="shared" si="794"/>
        <v>1.4285714285714299E-2</v>
      </c>
      <c r="AX1315" s="276">
        <f t="shared" si="799"/>
        <v>2.0860182685966249E-5</v>
      </c>
      <c r="AY1315" s="19">
        <f t="shared" si="821"/>
        <v>-0.96803723143798481</v>
      </c>
    </row>
    <row r="1316" spans="1:51">
      <c r="A1316" s="4">
        <v>40242</v>
      </c>
      <c r="B1316" s="9">
        <f t="shared" si="789"/>
        <v>40242</v>
      </c>
      <c r="C1316" s="5">
        <v>0.7</v>
      </c>
      <c r="D1316" s="5">
        <v>0.71</v>
      </c>
      <c r="E1316" s="5">
        <v>0.69</v>
      </c>
      <c r="F1316" s="5">
        <v>0.71</v>
      </c>
      <c r="G1316" s="6">
        <v>138900</v>
      </c>
      <c r="H1316" s="112">
        <v>0.71</v>
      </c>
      <c r="I1316" s="19">
        <f t="shared" si="808"/>
        <v>1.4285714285714299E-2</v>
      </c>
      <c r="J1316" s="8">
        <f t="shared" si="809"/>
        <v>0.77243682837723315</v>
      </c>
      <c r="K1316" s="8">
        <f t="shared" si="810"/>
        <v>0.67356317162276702</v>
      </c>
      <c r="L1316" s="8">
        <f t="shared" si="811"/>
        <v>0.72300000000000009</v>
      </c>
      <c r="M1316" s="19">
        <f t="shared" si="812"/>
        <v>0.14679195793359215</v>
      </c>
      <c r="N1316" s="19">
        <f t="shared" si="813"/>
        <v>-1.5991552078988249E-2</v>
      </c>
      <c r="O1316" s="19">
        <f t="shared" si="814"/>
        <v>-2.7560649333106265E-4</v>
      </c>
      <c r="P1316" s="19">
        <f t="shared" si="815"/>
        <v>1.8040408872617519E-3</v>
      </c>
      <c r="Q1316" s="214"/>
      <c r="R1316" s="305"/>
      <c r="S1316" s="215"/>
      <c r="T1316" t="str">
        <f t="shared" si="816"/>
        <v/>
      </c>
      <c r="U1316" t="str">
        <f t="shared" si="817"/>
        <v/>
      </c>
      <c r="V1316" t="str">
        <f t="shared" si="818"/>
        <v/>
      </c>
      <c r="W1316" t="str">
        <f t="shared" si="819"/>
        <v/>
      </c>
      <c r="X1316" s="10"/>
      <c r="Y1316" s="219">
        <f t="shared" si="798"/>
        <v>-3.6703296703296737E-3</v>
      </c>
      <c r="Z1316" s="78">
        <f t="shared" si="800"/>
        <v>0.7207682733851305</v>
      </c>
      <c r="AA1316" s="78">
        <f t="shared" si="823"/>
        <v>0.71487382684057177</v>
      </c>
      <c r="AB1316" s="74">
        <f t="shared" si="791"/>
        <v>1315</v>
      </c>
      <c r="AC1316" s="80">
        <f t="shared" si="802"/>
        <v>-6.5964340859686783E-3</v>
      </c>
      <c r="AD1316" s="79">
        <f t="shared" si="822"/>
        <v>5.8944465445587291E-3</v>
      </c>
      <c r="AE1316" s="81">
        <f t="shared" si="803"/>
        <v>1.2490880630527407E-2</v>
      </c>
      <c r="AF1316" s="19">
        <f t="shared" ref="AF1316:AF1379" si="825">AD1316/AA1316</f>
        <v>8.2454362199964621E-3</v>
      </c>
      <c r="AG1316" s="93">
        <f t="shared" si="824"/>
        <v>-1.1747305686978793E-2</v>
      </c>
      <c r="AH1316" s="91">
        <f t="shared" ref="AH1316:AH1379" si="826">SLOPE(AC1303:AC1316,AB1303:AB1316)</f>
        <v>-8.2878504653478944E-4</v>
      </c>
      <c r="AI1316" s="96">
        <f t="shared" ref="AI1316:AI1379" si="827">INTERCEPT(AB1303:AB1316,AC1303:AC1316)</f>
        <v>1308.6139468395031</v>
      </c>
      <c r="AJ1316" s="5">
        <f t="shared" si="792"/>
        <v>1.0000000000000009E-2</v>
      </c>
      <c r="AK1316" s="5">
        <f t="shared" si="795"/>
        <v>1.0000000000000009E-2</v>
      </c>
      <c r="AL1316" s="5">
        <f t="shared" si="797"/>
        <v>0</v>
      </c>
      <c r="AM1316" s="95">
        <f t="shared" si="804"/>
        <v>2.8571428571428597E-3</v>
      </c>
      <c r="AN1316" s="95">
        <f t="shared" si="805"/>
        <v>-4.2857142857142894E-3</v>
      </c>
      <c r="AO1316" s="78">
        <f t="shared" si="806"/>
        <v>0.66666666666666674</v>
      </c>
      <c r="AP1316" s="8">
        <f t="shared" si="807"/>
        <v>40</v>
      </c>
      <c r="AQ1316" s="8">
        <f t="shared" si="801"/>
        <v>33.333333333333329</v>
      </c>
      <c r="AR1316" s="8">
        <f t="shared" si="790"/>
        <v>1</v>
      </c>
      <c r="AS1316" s="114">
        <f t="shared" si="796"/>
        <v>138900</v>
      </c>
      <c r="AT1316" s="103">
        <f t="shared" si="820"/>
        <v>0.23958823160600687</v>
      </c>
      <c r="AU1316" s="5">
        <f t="shared" si="793"/>
        <v>0.71</v>
      </c>
      <c r="AW1316" s="210">
        <f t="shared" si="794"/>
        <v>2.898550724637684E-2</v>
      </c>
      <c r="AX1316" s="276">
        <f t="shared" si="799"/>
        <v>-3.782849028298333E-4</v>
      </c>
      <c r="AY1316" s="19">
        <f t="shared" si="821"/>
        <v>-19.134304407809701</v>
      </c>
    </row>
    <row r="1317" spans="1:51">
      <c r="A1317" s="4">
        <v>40245</v>
      </c>
      <c r="B1317" s="9">
        <f t="shared" si="789"/>
        <v>40245</v>
      </c>
      <c r="C1317" s="5">
        <v>0.71</v>
      </c>
      <c r="D1317" s="5">
        <v>0.71</v>
      </c>
      <c r="E1317" s="5">
        <v>0.7</v>
      </c>
      <c r="F1317" s="5">
        <v>0.7</v>
      </c>
      <c r="G1317" s="6">
        <v>71100</v>
      </c>
      <c r="H1317" s="112">
        <v>0.7</v>
      </c>
      <c r="I1317" s="19">
        <f t="shared" si="808"/>
        <v>-1.4084507042253534E-2</v>
      </c>
      <c r="J1317" s="8">
        <f t="shared" si="809"/>
        <v>0.77243682837723293</v>
      </c>
      <c r="K1317" s="8">
        <f t="shared" si="810"/>
        <v>0.6735631716227668</v>
      </c>
      <c r="L1317" s="8">
        <f t="shared" si="811"/>
        <v>0.72299999999999986</v>
      </c>
      <c r="M1317" s="19">
        <f t="shared" si="812"/>
        <v>0.1467919579335922</v>
      </c>
      <c r="N1317" s="19">
        <f t="shared" si="813"/>
        <v>3.7816207381313598E-16</v>
      </c>
      <c r="O1317" s="19">
        <f t="shared" si="814"/>
        <v>-2.874598889743666E-16</v>
      </c>
      <c r="P1317" s="19">
        <f t="shared" si="815"/>
        <v>-3.2965668890428692E-16</v>
      </c>
      <c r="Q1317" s="214"/>
      <c r="R1317" s="305"/>
      <c r="S1317" s="215"/>
      <c r="T1317" t="str">
        <f t="shared" si="816"/>
        <v/>
      </c>
      <c r="U1317" t="str">
        <f t="shared" si="817"/>
        <v/>
      </c>
      <c r="V1317" t="str">
        <f t="shared" si="818"/>
        <v/>
      </c>
      <c r="W1317" t="str">
        <f t="shared" si="819"/>
        <v/>
      </c>
      <c r="X1317" s="10"/>
      <c r="Y1317" s="219">
        <f t="shared" si="798"/>
        <v>-4.4175824175824207E-3</v>
      </c>
      <c r="Z1317" s="78">
        <f t="shared" si="800"/>
        <v>0.71756995928382039</v>
      </c>
      <c r="AA1317" s="78">
        <f t="shared" si="823"/>
        <v>0.71377316365436949</v>
      </c>
      <c r="AB1317" s="74">
        <f t="shared" si="791"/>
        <v>1316</v>
      </c>
      <c r="AC1317" s="80">
        <f t="shared" si="802"/>
        <v>-6.9552680008612058E-3</v>
      </c>
      <c r="AD1317" s="79">
        <f t="shared" si="822"/>
        <v>3.7967956294508998E-3</v>
      </c>
      <c r="AE1317" s="81">
        <f t="shared" si="803"/>
        <v>1.0752063630312106E-2</v>
      </c>
      <c r="AF1317" s="19">
        <f t="shared" si="825"/>
        <v>5.3193308781911879E-3</v>
      </c>
      <c r="AG1317" s="93">
        <f t="shared" si="824"/>
        <v>5.4398165768957743E-2</v>
      </c>
      <c r="AH1317" s="91">
        <f t="shared" si="826"/>
        <v>-9.7823040804469121E-4</v>
      </c>
      <c r="AI1317" s="96">
        <f t="shared" si="827"/>
        <v>1309.0562489322913</v>
      </c>
      <c r="AJ1317" s="5">
        <f t="shared" si="792"/>
        <v>-1.0000000000000009E-2</v>
      </c>
      <c r="AK1317" s="5">
        <f t="shared" si="795"/>
        <v>0</v>
      </c>
      <c r="AL1317" s="5">
        <f t="shared" si="797"/>
        <v>-1.0000000000000009E-2</v>
      </c>
      <c r="AM1317" s="95">
        <f t="shared" si="804"/>
        <v>2.1428571428571447E-3</v>
      </c>
      <c r="AN1317" s="95">
        <f t="shared" si="805"/>
        <v>-5.0000000000000044E-3</v>
      </c>
      <c r="AO1317" s="78">
        <f t="shared" si="806"/>
        <v>0.42857142857142855</v>
      </c>
      <c r="AP1317" s="8">
        <f t="shared" si="807"/>
        <v>30</v>
      </c>
      <c r="AQ1317" s="8">
        <f t="shared" si="801"/>
        <v>36.36363636363636</v>
      </c>
      <c r="AR1317" s="8">
        <f t="shared" si="790"/>
        <v>-1</v>
      </c>
      <c r="AS1317" s="114">
        <f t="shared" si="796"/>
        <v>-71100</v>
      </c>
      <c r="AT1317" s="103">
        <f t="shared" si="820"/>
        <v>0.23058998358347182</v>
      </c>
      <c r="AU1317" s="5">
        <f t="shared" si="793"/>
        <v>0.7</v>
      </c>
      <c r="AW1317" s="210">
        <f t="shared" si="794"/>
        <v>1.4285714285714299E-2</v>
      </c>
      <c r="AX1317" s="276">
        <f t="shared" si="799"/>
        <v>-4.2208462205403988E-4</v>
      </c>
      <c r="AY1317" s="19">
        <f t="shared" si="821"/>
        <v>-0.11578500462628648</v>
      </c>
    </row>
    <row r="1318" spans="1:51">
      <c r="A1318" s="4">
        <v>40246</v>
      </c>
      <c r="B1318" s="9">
        <f t="shared" si="789"/>
        <v>40246</v>
      </c>
      <c r="C1318" s="5">
        <v>0.69</v>
      </c>
      <c r="D1318" s="5">
        <v>0.69</v>
      </c>
      <c r="E1318" s="5">
        <v>0.67</v>
      </c>
      <c r="F1318" s="5">
        <v>0.68</v>
      </c>
      <c r="G1318" s="6">
        <v>208900</v>
      </c>
      <c r="H1318" s="112">
        <v>0.68</v>
      </c>
      <c r="I1318" s="19">
        <f t="shared" si="808"/>
        <v>-2.8571428571428439E-2</v>
      </c>
      <c r="J1318" s="8">
        <f t="shared" si="809"/>
        <v>0.77243682837723293</v>
      </c>
      <c r="K1318" s="8">
        <f t="shared" si="810"/>
        <v>0.6735631716227668</v>
      </c>
      <c r="L1318" s="8">
        <f t="shared" si="811"/>
        <v>0.72299999999999986</v>
      </c>
      <c r="M1318" s="19">
        <f t="shared" si="812"/>
        <v>0.1467919579335922</v>
      </c>
      <c r="N1318" s="19">
        <f t="shared" si="813"/>
        <v>0</v>
      </c>
      <c r="O1318" s="19">
        <f t="shared" si="814"/>
        <v>0</v>
      </c>
      <c r="P1318" s="19">
        <f t="shared" si="815"/>
        <v>0</v>
      </c>
      <c r="Q1318" s="214"/>
      <c r="R1318" s="305"/>
      <c r="S1318" s="215"/>
      <c r="T1318" t="str">
        <f t="shared" si="816"/>
        <v/>
      </c>
      <c r="U1318" t="str">
        <f t="shared" si="817"/>
        <v/>
      </c>
      <c r="V1318" t="str">
        <f t="shared" si="818"/>
        <v>BrokeBandLower</v>
      </c>
      <c r="W1318" t="str">
        <f t="shared" si="819"/>
        <v/>
      </c>
      <c r="X1318" s="10"/>
      <c r="Y1318" s="219">
        <f t="shared" si="798"/>
        <v>-5.5604395604395623E-3</v>
      </c>
      <c r="Z1318" s="78">
        <f t="shared" si="800"/>
        <v>0.71178418555411205</v>
      </c>
      <c r="AA1318" s="78">
        <f t="shared" si="823"/>
        <v>0.71127394954394618</v>
      </c>
      <c r="AB1318" s="74">
        <f t="shared" si="791"/>
        <v>1317</v>
      </c>
      <c r="AC1318" s="80">
        <f t="shared" si="802"/>
        <v>-8.1934620961169914E-3</v>
      </c>
      <c r="AD1318" s="79">
        <f t="shared" si="822"/>
        <v>5.1023601016586539E-4</v>
      </c>
      <c r="AE1318" s="81">
        <f t="shared" si="803"/>
        <v>8.7036981062828568E-3</v>
      </c>
      <c r="AF1318" s="19">
        <f t="shared" si="825"/>
        <v>7.1735512103742577E-4</v>
      </c>
      <c r="AG1318" s="93">
        <f t="shared" si="824"/>
        <v>0.17802248527338871</v>
      </c>
      <c r="AH1318" s="91">
        <f t="shared" si="826"/>
        <v>-1.0926034617368228E-3</v>
      </c>
      <c r="AI1318" s="96">
        <f t="shared" si="827"/>
        <v>1309.4042363058297</v>
      </c>
      <c r="AJ1318" s="5">
        <f t="shared" si="792"/>
        <v>-1.9999999999999907E-2</v>
      </c>
      <c r="AK1318" s="5">
        <f t="shared" si="795"/>
        <v>0</v>
      </c>
      <c r="AL1318" s="5">
        <f t="shared" si="797"/>
        <v>-1.9999999999999907E-2</v>
      </c>
      <c r="AM1318" s="95">
        <f t="shared" si="804"/>
        <v>2.1428571428571447E-3</v>
      </c>
      <c r="AN1318" s="95">
        <f t="shared" si="805"/>
        <v>-6.4285714285714267E-3</v>
      </c>
      <c r="AO1318" s="78">
        <f t="shared" si="806"/>
        <v>0.3333333333333337</v>
      </c>
      <c r="AP1318" s="8">
        <f t="shared" si="807"/>
        <v>25.000000000000014</v>
      </c>
      <c r="AQ1318" s="8">
        <f t="shared" si="801"/>
        <v>35.714285714285737</v>
      </c>
      <c r="AR1318" s="8">
        <f t="shared" si="790"/>
        <v>5.5511151231258087E-15</v>
      </c>
      <c r="AS1318" s="114">
        <f t="shared" si="796"/>
        <v>1.1596279492209814E-9</v>
      </c>
      <c r="AT1318" s="103">
        <f t="shared" si="820"/>
        <v>0.20989403000734472</v>
      </c>
      <c r="AU1318" s="5">
        <f t="shared" si="793"/>
        <v>0.68</v>
      </c>
      <c r="AW1318" s="210">
        <f t="shared" si="794"/>
        <v>2.9850746268656577E-2</v>
      </c>
      <c r="AX1318" s="276">
        <f t="shared" si="799"/>
        <v>-5.3813756832702796E-4</v>
      </c>
      <c r="AY1318" s="19">
        <f t="shared" si="821"/>
        <v>-0.27495184664209282</v>
      </c>
    </row>
    <row r="1319" spans="1:51">
      <c r="A1319" s="4">
        <v>40247</v>
      </c>
      <c r="B1319" s="9">
        <f t="shared" si="789"/>
        <v>40247</v>
      </c>
      <c r="C1319" s="5">
        <v>0.68</v>
      </c>
      <c r="D1319" s="5">
        <v>0.69</v>
      </c>
      <c r="E1319" s="5">
        <v>0.65</v>
      </c>
      <c r="F1319" s="5">
        <v>0.68</v>
      </c>
      <c r="G1319" s="6">
        <v>204200</v>
      </c>
      <c r="H1319" s="112">
        <v>0.68</v>
      </c>
      <c r="I1319" s="19">
        <f t="shared" si="808"/>
        <v>0</v>
      </c>
      <c r="J1319" s="8">
        <f t="shared" si="809"/>
        <v>0.77243682837723293</v>
      </c>
      <c r="K1319" s="8">
        <f t="shared" si="810"/>
        <v>0.6735631716227668</v>
      </c>
      <c r="L1319" s="8">
        <f t="shared" si="811"/>
        <v>0.72299999999999986</v>
      </c>
      <c r="M1319" s="19">
        <f t="shared" si="812"/>
        <v>0.1467919579335922</v>
      </c>
      <c r="N1319" s="19">
        <f t="shared" si="813"/>
        <v>0</v>
      </c>
      <c r="O1319" s="19">
        <f t="shared" si="814"/>
        <v>0</v>
      </c>
      <c r="P1319" s="19">
        <f t="shared" si="815"/>
        <v>0</v>
      </c>
      <c r="Q1319" s="214"/>
      <c r="R1319" s="305"/>
      <c r="S1319" s="215"/>
      <c r="T1319" t="str">
        <f t="shared" si="816"/>
        <v/>
      </c>
      <c r="U1319" t="str">
        <f t="shared" si="817"/>
        <v/>
      </c>
      <c r="V1319" t="str">
        <f t="shared" si="818"/>
        <v>BrokeBandLower</v>
      </c>
      <c r="W1319" t="str">
        <f t="shared" si="819"/>
        <v/>
      </c>
      <c r="X1319" s="10"/>
      <c r="Y1319" s="219">
        <f t="shared" si="798"/>
        <v>-6.1098901098901098E-3</v>
      </c>
      <c r="Z1319" s="78">
        <f t="shared" si="800"/>
        <v>0.70688942097877883</v>
      </c>
      <c r="AA1319" s="78">
        <f t="shared" si="823"/>
        <v>0.70895967727769416</v>
      </c>
      <c r="AB1319" s="74">
        <f t="shared" si="791"/>
        <v>1318</v>
      </c>
      <c r="AC1319" s="80">
        <f t="shared" si="802"/>
        <v>-8.619163524158549E-3</v>
      </c>
      <c r="AD1319" s="79">
        <f t="shared" si="822"/>
        <v>-2.0702562989153295E-3</v>
      </c>
      <c r="AE1319" s="81">
        <f t="shared" si="803"/>
        <v>6.5489072252432196E-3</v>
      </c>
      <c r="AF1319" s="19">
        <f t="shared" si="825"/>
        <v>-2.9201326468450556E-3</v>
      </c>
      <c r="AG1319" s="93">
        <f t="shared" si="824"/>
        <v>5.1956233280593817E-2</v>
      </c>
      <c r="AH1319" s="91">
        <f t="shared" si="826"/>
        <v>-1.1385303786764834E-3</v>
      </c>
      <c r="AI1319" s="96">
        <f t="shared" si="827"/>
        <v>1309.6851306044862</v>
      </c>
      <c r="AJ1319" s="5">
        <f t="shared" si="792"/>
        <v>0</v>
      </c>
      <c r="AK1319" s="5">
        <f t="shared" si="795"/>
        <v>0</v>
      </c>
      <c r="AL1319" s="5">
        <f t="shared" si="797"/>
        <v>0</v>
      </c>
      <c r="AM1319" s="95">
        <f t="shared" si="804"/>
        <v>1.4285714285714299E-3</v>
      </c>
      <c r="AN1319" s="95">
        <f t="shared" si="805"/>
        <v>-6.4285714285714267E-3</v>
      </c>
      <c r="AO1319" s="78">
        <f t="shared" si="806"/>
        <v>0.22222222222222249</v>
      </c>
      <c r="AP1319" s="8">
        <f t="shared" si="807"/>
        <v>18.181818181818201</v>
      </c>
      <c r="AQ1319" s="8">
        <f t="shared" si="801"/>
        <v>35.714285714285737</v>
      </c>
      <c r="AR1319" s="8">
        <f t="shared" si="790"/>
        <v>0.50000000000000422</v>
      </c>
      <c r="AS1319" s="114">
        <f t="shared" si="796"/>
        <v>102100.00000000086</v>
      </c>
      <c r="AT1319" s="103">
        <f t="shared" si="820"/>
        <v>0.22776563320248577</v>
      </c>
      <c r="AU1319" s="5">
        <f t="shared" si="793"/>
        <v>0.68</v>
      </c>
      <c r="AW1319" s="210">
        <f t="shared" si="794"/>
        <v>6.1538461538461417E-2</v>
      </c>
      <c r="AX1319" s="276">
        <f t="shared" si="799"/>
        <v>-5.1579292284372412E-4</v>
      </c>
      <c r="AY1319" s="19">
        <f t="shared" si="821"/>
        <v>4.1522180941147235E-2</v>
      </c>
    </row>
    <row r="1320" spans="1:51">
      <c r="A1320" s="4">
        <v>40248</v>
      </c>
      <c r="B1320" s="9">
        <f t="shared" si="789"/>
        <v>40248</v>
      </c>
      <c r="C1320" s="5">
        <v>0.68</v>
      </c>
      <c r="D1320" s="5">
        <v>0.71</v>
      </c>
      <c r="E1320" s="5">
        <v>0.68</v>
      </c>
      <c r="F1320" s="5">
        <v>0.7</v>
      </c>
      <c r="G1320" s="6">
        <v>38200</v>
      </c>
      <c r="H1320" s="112">
        <v>0.7</v>
      </c>
      <c r="I1320" s="19">
        <f t="shared" si="808"/>
        <v>2.9411764705882214E-2</v>
      </c>
      <c r="J1320" s="8">
        <f t="shared" si="809"/>
        <v>0.77178043081829317</v>
      </c>
      <c r="K1320" s="8">
        <f t="shared" si="810"/>
        <v>0.67521956918170667</v>
      </c>
      <c r="L1320" s="8">
        <f t="shared" si="811"/>
        <v>0.72349999999999992</v>
      </c>
      <c r="M1320" s="19">
        <f t="shared" si="812"/>
        <v>0.14300661006257248</v>
      </c>
      <c r="N1320" s="19">
        <f t="shared" si="813"/>
        <v>-2.5787161124536478E-2</v>
      </c>
      <c r="O1320" s="19">
        <f t="shared" si="814"/>
        <v>-8.4977506875060004E-4</v>
      </c>
      <c r="P1320" s="19">
        <f t="shared" si="815"/>
        <v>2.4591569562053581E-3</v>
      </c>
      <c r="Q1320" s="214"/>
      <c r="R1320" s="305"/>
      <c r="S1320" s="215"/>
      <c r="T1320" t="str">
        <f t="shared" si="816"/>
        <v/>
      </c>
      <c r="U1320" t="str">
        <f t="shared" si="817"/>
        <v/>
      </c>
      <c r="V1320" t="str">
        <f t="shared" si="818"/>
        <v/>
      </c>
      <c r="W1320" t="str">
        <f t="shared" si="819"/>
        <v/>
      </c>
      <c r="X1320" s="10"/>
      <c r="Y1320" s="219">
        <f t="shared" si="798"/>
        <v>-5.7802197802197799E-3</v>
      </c>
      <c r="Z1320" s="78">
        <f t="shared" si="800"/>
        <v>0.70582845014804685</v>
      </c>
      <c r="AA1320" s="78">
        <f t="shared" si="823"/>
        <v>0.7082966611591448</v>
      </c>
      <c r="AB1320" s="74">
        <f t="shared" si="791"/>
        <v>1319</v>
      </c>
      <c r="AC1320" s="80">
        <f t="shared" si="802"/>
        <v>-7.2136945890729385E-3</v>
      </c>
      <c r="AD1320" s="79">
        <f t="shared" si="822"/>
        <v>-2.4682110110979538E-3</v>
      </c>
      <c r="AE1320" s="81">
        <f t="shared" si="803"/>
        <v>4.7454835779749847E-3</v>
      </c>
      <c r="AF1320" s="19">
        <f t="shared" si="825"/>
        <v>-3.4847136044078848E-3</v>
      </c>
      <c r="AG1320" s="93">
        <f t="shared" si="824"/>
        <v>-0.16306326375479924</v>
      </c>
      <c r="AH1320" s="91">
        <f t="shared" si="826"/>
        <v>-1.0802939798157435E-3</v>
      </c>
      <c r="AI1320" s="96">
        <f t="shared" si="827"/>
        <v>1309.9625651429651</v>
      </c>
      <c r="AJ1320" s="5">
        <f t="shared" si="792"/>
        <v>1.9999999999999907E-2</v>
      </c>
      <c r="AK1320" s="5">
        <f t="shared" si="795"/>
        <v>1.9999999999999907E-2</v>
      </c>
      <c r="AL1320" s="5">
        <f t="shared" si="797"/>
        <v>0</v>
      </c>
      <c r="AM1320" s="95">
        <f t="shared" si="804"/>
        <v>2.8571428571428519E-3</v>
      </c>
      <c r="AN1320" s="95">
        <f t="shared" si="805"/>
        <v>-6.4285714285714267E-3</v>
      </c>
      <c r="AO1320" s="78">
        <f t="shared" si="806"/>
        <v>0.44444444444444375</v>
      </c>
      <c r="AP1320" s="8">
        <f t="shared" si="807"/>
        <v>30.769230769230731</v>
      </c>
      <c r="AQ1320" s="8">
        <f t="shared" si="801"/>
        <v>42.553191489361666</v>
      </c>
      <c r="AR1320" s="8">
        <f t="shared" si="790"/>
        <v>0.33333333333333087</v>
      </c>
      <c r="AS1320" s="114">
        <f t="shared" si="796"/>
        <v>12733.333333333239</v>
      </c>
      <c r="AT1320" s="103">
        <f t="shared" si="820"/>
        <v>0.17605312494815306</v>
      </c>
      <c r="AU1320" s="5">
        <f t="shared" si="793"/>
        <v>0.7</v>
      </c>
      <c r="AW1320" s="210">
        <f t="shared" si="794"/>
        <v>4.41176470588234E-2</v>
      </c>
      <c r="AX1320" s="276">
        <f t="shared" si="799"/>
        <v>-3.0260921687519767E-4</v>
      </c>
      <c r="AY1320" s="19">
        <f t="shared" si="821"/>
        <v>0.4133125844247329</v>
      </c>
    </row>
    <row r="1321" spans="1:51">
      <c r="A1321" s="4">
        <v>40249</v>
      </c>
      <c r="B1321" s="9">
        <f t="shared" si="789"/>
        <v>40249</v>
      </c>
      <c r="C1321" s="5">
        <v>0.7</v>
      </c>
      <c r="D1321" s="5">
        <v>0.72</v>
      </c>
      <c r="E1321" s="5">
        <v>0.68</v>
      </c>
      <c r="F1321" s="5">
        <v>0.71</v>
      </c>
      <c r="G1321" s="6">
        <v>253000</v>
      </c>
      <c r="H1321" s="112">
        <v>0.71</v>
      </c>
      <c r="I1321" s="19">
        <f t="shared" si="808"/>
        <v>1.4285714285714299E-2</v>
      </c>
      <c r="J1321" s="8">
        <f t="shared" si="809"/>
        <v>0.77178043081829317</v>
      </c>
      <c r="K1321" s="8">
        <f t="shared" si="810"/>
        <v>0.67521956918170667</v>
      </c>
      <c r="L1321" s="8">
        <f t="shared" si="811"/>
        <v>0.72349999999999992</v>
      </c>
      <c r="M1321" s="19">
        <f t="shared" si="812"/>
        <v>0.14300661006257248</v>
      </c>
      <c r="N1321" s="19">
        <f t="shared" si="813"/>
        <v>0</v>
      </c>
      <c r="O1321" s="19">
        <f t="shared" si="814"/>
        <v>0</v>
      </c>
      <c r="P1321" s="19">
        <f t="shared" si="815"/>
        <v>0</v>
      </c>
      <c r="Q1321" s="214"/>
      <c r="R1321" s="305"/>
      <c r="S1321" s="215"/>
      <c r="T1321" t="str">
        <f t="shared" si="816"/>
        <v/>
      </c>
      <c r="U1321" t="str">
        <f t="shared" si="817"/>
        <v/>
      </c>
      <c r="V1321" t="str">
        <f t="shared" si="818"/>
        <v/>
      </c>
      <c r="W1321" t="str">
        <f t="shared" si="819"/>
        <v/>
      </c>
      <c r="X1321" s="10"/>
      <c r="Y1321" s="219">
        <f t="shared" si="798"/>
        <v>-4.9450549450549448E-3</v>
      </c>
      <c r="Z1321" s="78">
        <f t="shared" si="800"/>
        <v>0.70647086882524768</v>
      </c>
      <c r="AA1321" s="78">
        <f t="shared" si="823"/>
        <v>0.70842270823336806</v>
      </c>
      <c r="AB1321" s="74">
        <f t="shared" si="791"/>
        <v>1320</v>
      </c>
      <c r="AC1321" s="80">
        <f t="shared" si="802"/>
        <v>-5.3578583888762932E-3</v>
      </c>
      <c r="AD1321" s="79">
        <f t="shared" si="822"/>
        <v>-1.9518394081203816E-3</v>
      </c>
      <c r="AE1321" s="81">
        <f t="shared" si="803"/>
        <v>3.4060189807559116E-3</v>
      </c>
      <c r="AF1321" s="19">
        <f t="shared" si="825"/>
        <v>-2.7551903481295636E-3</v>
      </c>
      <c r="AG1321" s="93">
        <f t="shared" si="824"/>
        <v>-0.25726570168465457</v>
      </c>
      <c r="AH1321" s="91">
        <f t="shared" si="826"/>
        <v>-9.2501660359764167E-4</v>
      </c>
      <c r="AI1321" s="96">
        <f t="shared" si="827"/>
        <v>1310.3302900438007</v>
      </c>
      <c r="AJ1321" s="5">
        <f t="shared" si="792"/>
        <v>1.0000000000000009E-2</v>
      </c>
      <c r="AK1321" s="5">
        <f t="shared" si="795"/>
        <v>1.0000000000000009E-2</v>
      </c>
      <c r="AL1321" s="5">
        <f t="shared" si="797"/>
        <v>0</v>
      </c>
      <c r="AM1321" s="95">
        <f t="shared" si="804"/>
        <v>3.5714285714285665E-3</v>
      </c>
      <c r="AN1321" s="95">
        <f t="shared" si="805"/>
        <v>-6.4285714285714267E-3</v>
      </c>
      <c r="AO1321" s="78">
        <f t="shared" si="806"/>
        <v>0.55555555555555491</v>
      </c>
      <c r="AP1321" s="8">
        <f t="shared" si="807"/>
        <v>35.714285714285694</v>
      </c>
      <c r="AQ1321" s="8">
        <f t="shared" si="801"/>
        <v>40.983606557377023</v>
      </c>
      <c r="AR1321" s="8">
        <f t="shared" si="790"/>
        <v>0.49999999999999861</v>
      </c>
      <c r="AS1321" s="114">
        <f t="shared" si="796"/>
        <v>126499.99999999965</v>
      </c>
      <c r="AT1321" s="103">
        <f t="shared" si="820"/>
        <v>-7.7552065372999676E-2</v>
      </c>
      <c r="AU1321" s="5">
        <f t="shared" si="793"/>
        <v>0.71</v>
      </c>
      <c r="AW1321" s="210">
        <f t="shared" si="794"/>
        <v>5.8823529411764594E-2</v>
      </c>
      <c r="AX1321" s="276">
        <f t="shared" si="799"/>
        <v>-1.9281247673913273E-4</v>
      </c>
      <c r="AY1321" s="19">
        <f t="shared" si="821"/>
        <v>0.36283343009128299</v>
      </c>
    </row>
    <row r="1322" spans="1:51">
      <c r="A1322" s="4">
        <v>40252</v>
      </c>
      <c r="B1322" s="9">
        <f t="shared" si="789"/>
        <v>40252</v>
      </c>
      <c r="C1322" s="5">
        <v>0.7</v>
      </c>
      <c r="D1322" s="5">
        <v>0.71</v>
      </c>
      <c r="E1322" s="5">
        <v>0.69</v>
      </c>
      <c r="F1322" s="5">
        <v>0.71</v>
      </c>
      <c r="G1322" s="6">
        <v>84000</v>
      </c>
      <c r="H1322" s="112">
        <v>0.71</v>
      </c>
      <c r="I1322" s="19">
        <f t="shared" si="808"/>
        <v>0</v>
      </c>
      <c r="J1322" s="8">
        <f t="shared" si="809"/>
        <v>0.77102834223420369</v>
      </c>
      <c r="K1322" s="8">
        <f t="shared" si="810"/>
        <v>0.67397165776579615</v>
      </c>
      <c r="L1322" s="8">
        <f t="shared" si="811"/>
        <v>0.72249999999999992</v>
      </c>
      <c r="M1322" s="19">
        <f t="shared" si="812"/>
        <v>0.14400707114324168</v>
      </c>
      <c r="N1322" s="19">
        <f t="shared" si="813"/>
        <v>6.9959079530061601E-3</v>
      </c>
      <c r="O1322" s="19">
        <f t="shared" si="814"/>
        <v>-9.7448516969012619E-4</v>
      </c>
      <c r="P1322" s="19">
        <f t="shared" si="815"/>
        <v>-1.8481564706764242E-3</v>
      </c>
      <c r="Q1322" s="214"/>
      <c r="R1322" s="305"/>
      <c r="S1322" s="215"/>
      <c r="T1322" t="str">
        <f t="shared" si="816"/>
        <v/>
      </c>
      <c r="U1322" t="str">
        <f t="shared" si="817"/>
        <v/>
      </c>
      <c r="V1322" t="str">
        <f t="shared" si="818"/>
        <v/>
      </c>
      <c r="W1322" t="str">
        <f t="shared" si="819"/>
        <v/>
      </c>
      <c r="X1322" s="10"/>
      <c r="Y1322" s="219">
        <f t="shared" si="798"/>
        <v>-3.9340659340659345E-3</v>
      </c>
      <c r="Z1322" s="78">
        <f t="shared" si="800"/>
        <v>0.7070143550261595</v>
      </c>
      <c r="AA1322" s="78">
        <f t="shared" si="823"/>
        <v>0.70853942782409884</v>
      </c>
      <c r="AB1322" s="74">
        <f t="shared" si="791"/>
        <v>1321</v>
      </c>
      <c r="AC1322" s="80">
        <f t="shared" si="802"/>
        <v>-3.9448734229562028E-3</v>
      </c>
      <c r="AD1322" s="79">
        <f t="shared" si="822"/>
        <v>-1.5250727979393419E-3</v>
      </c>
      <c r="AE1322" s="81">
        <f t="shared" si="803"/>
        <v>2.4198006250168609E-3</v>
      </c>
      <c r="AF1322" s="19">
        <f t="shared" si="825"/>
        <v>-2.1524176891930913E-3</v>
      </c>
      <c r="AG1322" s="93">
        <f t="shared" si="824"/>
        <v>-0.26372196937001102</v>
      </c>
      <c r="AH1322" s="91">
        <f t="shared" si="826"/>
        <v>-7.0370334442877215E-4</v>
      </c>
      <c r="AI1322" s="96">
        <f t="shared" si="827"/>
        <v>1310.9598614998692</v>
      </c>
      <c r="AJ1322" s="5">
        <f t="shared" si="792"/>
        <v>0</v>
      </c>
      <c r="AK1322" s="5">
        <f t="shared" si="795"/>
        <v>0</v>
      </c>
      <c r="AL1322" s="5">
        <f t="shared" si="797"/>
        <v>0</v>
      </c>
      <c r="AM1322" s="95">
        <f t="shared" si="804"/>
        <v>3.5714285714285665E-3</v>
      </c>
      <c r="AN1322" s="95">
        <f t="shared" si="805"/>
        <v>-6.4285714285714267E-3</v>
      </c>
      <c r="AO1322" s="78">
        <f t="shared" si="806"/>
        <v>0.55555555555555491</v>
      </c>
      <c r="AP1322" s="8">
        <f t="shared" si="807"/>
        <v>35.714285714285694</v>
      </c>
      <c r="AQ1322" s="8">
        <f t="shared" si="801"/>
        <v>40.983606557377023</v>
      </c>
      <c r="AR1322" s="8">
        <f t="shared" si="790"/>
        <v>1</v>
      </c>
      <c r="AS1322" s="114">
        <f t="shared" si="796"/>
        <v>84000</v>
      </c>
      <c r="AT1322" s="103">
        <f t="shared" si="820"/>
        <v>-5.2963995504840405E-2</v>
      </c>
      <c r="AU1322" s="5">
        <f t="shared" si="793"/>
        <v>0.71</v>
      </c>
      <c r="AW1322" s="210">
        <f t="shared" si="794"/>
        <v>2.898550724637684E-2</v>
      </c>
      <c r="AX1322" s="276">
        <f t="shared" si="799"/>
        <v>-1.3659353093467308E-4</v>
      </c>
      <c r="AY1322" s="19">
        <f t="shared" si="821"/>
        <v>0.2915731738694563</v>
      </c>
    </row>
    <row r="1323" spans="1:51">
      <c r="A1323" s="4">
        <v>40253</v>
      </c>
      <c r="B1323" s="9">
        <f t="shared" si="789"/>
        <v>40253</v>
      </c>
      <c r="C1323" s="5">
        <v>0.71</v>
      </c>
      <c r="D1323" s="5">
        <v>0.71</v>
      </c>
      <c r="E1323" s="5">
        <v>0.67</v>
      </c>
      <c r="F1323" s="5">
        <v>0.69</v>
      </c>
      <c r="G1323" s="6">
        <v>153300</v>
      </c>
      <c r="H1323" s="112">
        <v>0.69</v>
      </c>
      <c r="I1323" s="19">
        <f t="shared" si="808"/>
        <v>-2.8169014084507067E-2</v>
      </c>
      <c r="J1323" s="8">
        <f t="shared" si="809"/>
        <v>0.76979959839195489</v>
      </c>
      <c r="K1323" s="8">
        <f t="shared" si="810"/>
        <v>0.67020040160804506</v>
      </c>
      <c r="L1323" s="8">
        <f t="shared" si="811"/>
        <v>0.72</v>
      </c>
      <c r="M1323" s="19">
        <f t="shared" si="812"/>
        <v>0.14861106699568746</v>
      </c>
      <c r="N1323" s="19">
        <f t="shared" si="813"/>
        <v>3.1970623497135461E-2</v>
      </c>
      <c r="O1323" s="19">
        <f t="shared" si="814"/>
        <v>-1.5936428986362292E-3</v>
      </c>
      <c r="P1323" s="19">
        <f t="shared" si="815"/>
        <v>-5.595570843813724E-3</v>
      </c>
      <c r="Q1323" s="214"/>
      <c r="R1323" s="305"/>
      <c r="S1323" s="215"/>
      <c r="T1323" t="str">
        <f t="shared" si="816"/>
        <v/>
      </c>
      <c r="U1323" t="str">
        <f t="shared" si="817"/>
        <v/>
      </c>
      <c r="V1323" t="str">
        <f t="shared" si="818"/>
        <v>BrokeBandLower</v>
      </c>
      <c r="W1323" t="str">
        <f t="shared" si="819"/>
        <v/>
      </c>
      <c r="X1323" s="10"/>
      <c r="Y1323" s="219">
        <f t="shared" si="798"/>
        <v>-3.3186813186813196E-3</v>
      </c>
      <c r="Z1323" s="78">
        <f t="shared" si="800"/>
        <v>0.70439414435213088</v>
      </c>
      <c r="AA1323" s="78">
        <f t="shared" si="823"/>
        <v>0.70716751016511548</v>
      </c>
      <c r="AB1323" s="74">
        <f t="shared" si="791"/>
        <v>1322</v>
      </c>
      <c r="AC1323" s="80">
        <f t="shared" si="802"/>
        <v>-4.1545331504011657E-3</v>
      </c>
      <c r="AD1323" s="79">
        <f t="shared" si="822"/>
        <v>-2.7733658129845962E-3</v>
      </c>
      <c r="AE1323" s="81">
        <f t="shared" si="803"/>
        <v>1.3811673374165695E-3</v>
      </c>
      <c r="AF1323" s="19">
        <f t="shared" si="825"/>
        <v>-3.9217947277258918E-3</v>
      </c>
      <c r="AG1323" s="93">
        <f t="shared" si="824"/>
        <v>5.3147390287581996E-2</v>
      </c>
      <c r="AH1323" s="91">
        <f t="shared" si="826"/>
        <v>-4.7632422482687362E-4</v>
      </c>
      <c r="AI1323" s="96">
        <f t="shared" si="827"/>
        <v>1311.8044835070493</v>
      </c>
      <c r="AJ1323" s="5">
        <f t="shared" si="792"/>
        <v>-2.0000000000000018E-2</v>
      </c>
      <c r="AK1323" s="5">
        <f t="shared" si="795"/>
        <v>0</v>
      </c>
      <c r="AL1323" s="5">
        <f t="shared" si="797"/>
        <v>-2.0000000000000018E-2</v>
      </c>
      <c r="AM1323" s="95">
        <f t="shared" si="804"/>
        <v>3.5714285714285665E-3</v>
      </c>
      <c r="AN1323" s="95">
        <f t="shared" si="805"/>
        <v>-7.8571428571428559E-3</v>
      </c>
      <c r="AO1323" s="78">
        <f t="shared" si="806"/>
        <v>0.45454545454545398</v>
      </c>
      <c r="AP1323" s="8">
        <f t="shared" si="807"/>
        <v>31.249999999999972</v>
      </c>
      <c r="AQ1323" s="8">
        <f t="shared" si="801"/>
        <v>40.540540540540512</v>
      </c>
      <c r="AR1323" s="8">
        <f t="shared" si="790"/>
        <v>-2.7755575615628965E-15</v>
      </c>
      <c r="AS1323" s="114">
        <f t="shared" si="796"/>
        <v>-4.2549297418759202E-10</v>
      </c>
      <c r="AT1323" s="103">
        <f t="shared" si="820"/>
        <v>-5.166924933851938E-2</v>
      </c>
      <c r="AU1323" s="5">
        <f t="shared" si="793"/>
        <v>0.69</v>
      </c>
      <c r="AW1323" s="210">
        <f t="shared" si="794"/>
        <v>5.9701492537313314E-2</v>
      </c>
      <c r="AX1323" s="276">
        <f t="shared" si="799"/>
        <v>-1.9248100356815734E-4</v>
      </c>
      <c r="AY1323" s="19">
        <f t="shared" si="821"/>
        <v>-0.40915167981280809</v>
      </c>
    </row>
    <row r="1324" spans="1:51">
      <c r="A1324" s="4">
        <v>40254</v>
      </c>
      <c r="B1324" s="9">
        <f t="shared" si="789"/>
        <v>40254</v>
      </c>
      <c r="C1324" s="5">
        <v>0.69</v>
      </c>
      <c r="D1324" s="5">
        <v>0.7</v>
      </c>
      <c r="E1324" s="5">
        <v>0.67</v>
      </c>
      <c r="F1324" s="5">
        <v>0.7</v>
      </c>
      <c r="G1324" s="6">
        <v>169400</v>
      </c>
      <c r="H1324" s="112">
        <v>0.7</v>
      </c>
      <c r="I1324" s="19">
        <f t="shared" si="808"/>
        <v>1.449275362318842E-2</v>
      </c>
      <c r="J1324" s="8">
        <f t="shared" si="809"/>
        <v>0.76763869458396328</v>
      </c>
      <c r="K1324" s="8">
        <f t="shared" si="810"/>
        <v>0.66836130541603644</v>
      </c>
      <c r="L1324" s="8">
        <f t="shared" si="811"/>
        <v>0.71799999999999986</v>
      </c>
      <c r="M1324" s="19">
        <f t="shared" si="812"/>
        <v>0.14853850509213637</v>
      </c>
      <c r="N1324" s="19">
        <f t="shared" si="813"/>
        <v>-4.882671594922301E-4</v>
      </c>
      <c r="O1324" s="19">
        <f t="shared" si="814"/>
        <v>-2.8070991625684812E-3</v>
      </c>
      <c r="P1324" s="19">
        <f t="shared" si="815"/>
        <v>-2.7440989107078732E-3</v>
      </c>
      <c r="Q1324" s="214"/>
      <c r="R1324" s="305"/>
      <c r="S1324" s="215"/>
      <c r="T1324" t="str">
        <f t="shared" si="816"/>
        <v/>
      </c>
      <c r="U1324" t="str">
        <f t="shared" si="817"/>
        <v/>
      </c>
      <c r="V1324" t="str">
        <f t="shared" si="818"/>
        <v/>
      </c>
      <c r="W1324" t="str">
        <f t="shared" si="819"/>
        <v/>
      </c>
      <c r="X1324" s="10"/>
      <c r="Y1324" s="219">
        <f t="shared" si="798"/>
        <v>-2.1538461538461546E-3</v>
      </c>
      <c r="Z1324" s="78">
        <f t="shared" si="800"/>
        <v>0.70371744612190268</v>
      </c>
      <c r="AA1324" s="78">
        <f t="shared" si="823"/>
        <v>0.70663711441289689</v>
      </c>
      <c r="AB1324" s="74">
        <f t="shared" si="791"/>
        <v>1323</v>
      </c>
      <c r="AC1324" s="80">
        <f t="shared" si="802"/>
        <v>-3.4406685027286278E-3</v>
      </c>
      <c r="AD1324" s="79">
        <f t="shared" si="822"/>
        <v>-2.9196682909942151E-3</v>
      </c>
      <c r="AE1324" s="81">
        <f t="shared" si="803"/>
        <v>5.2100021173441253E-4</v>
      </c>
      <c r="AF1324" s="19">
        <f t="shared" si="825"/>
        <v>-4.1317788599598186E-3</v>
      </c>
      <c r="AG1324" s="93">
        <f t="shared" si="824"/>
        <v>-0.17182788578870922</v>
      </c>
      <c r="AH1324" s="91">
        <f t="shared" si="826"/>
        <v>-2.2081627056911589E-4</v>
      </c>
      <c r="AI1324" s="96">
        <f t="shared" si="827"/>
        <v>1313.6908882081977</v>
      </c>
      <c r="AJ1324" s="5">
        <f t="shared" si="792"/>
        <v>1.0000000000000009E-2</v>
      </c>
      <c r="AK1324" s="5">
        <f t="shared" si="795"/>
        <v>1.0000000000000009E-2</v>
      </c>
      <c r="AL1324" s="5">
        <f t="shared" si="797"/>
        <v>0</v>
      </c>
      <c r="AM1324" s="95">
        <f t="shared" si="804"/>
        <v>4.2857142857142816E-3</v>
      </c>
      <c r="AN1324" s="95">
        <f t="shared" si="805"/>
        <v>-7.8571428571428559E-3</v>
      </c>
      <c r="AO1324" s="78">
        <f t="shared" si="806"/>
        <v>0.54545454545454497</v>
      </c>
      <c r="AP1324" s="8">
        <f t="shared" si="807"/>
        <v>35.294117647058798</v>
      </c>
      <c r="AQ1324" s="8">
        <f t="shared" si="801"/>
        <v>39.560439560439534</v>
      </c>
      <c r="AR1324" s="8">
        <f t="shared" si="790"/>
        <v>1</v>
      </c>
      <c r="AS1324" s="114">
        <f t="shared" si="796"/>
        <v>169400</v>
      </c>
      <c r="AT1324" s="103">
        <f t="shared" si="820"/>
        <v>-3.0520483724894389E-2</v>
      </c>
      <c r="AU1324" s="5">
        <f t="shared" si="793"/>
        <v>0.7</v>
      </c>
      <c r="AW1324" s="210">
        <f t="shared" si="794"/>
        <v>4.4776119402984947E-2</v>
      </c>
      <c r="AX1324" s="276">
        <f t="shared" si="799"/>
        <v>-1.195348686970876E-4</v>
      </c>
      <c r="AY1324" s="19">
        <f t="shared" si="821"/>
        <v>0.37897835900070831</v>
      </c>
    </row>
    <row r="1325" spans="1:51">
      <c r="A1325" s="4">
        <v>40255</v>
      </c>
      <c r="B1325" s="9">
        <f t="shared" si="789"/>
        <v>40255</v>
      </c>
      <c r="C1325" s="5">
        <v>0.69</v>
      </c>
      <c r="D1325" s="5">
        <v>0.7</v>
      </c>
      <c r="E1325" s="5">
        <v>0.69</v>
      </c>
      <c r="F1325" s="5">
        <v>0.7</v>
      </c>
      <c r="G1325" s="6">
        <v>72100</v>
      </c>
      <c r="H1325" s="112">
        <v>0.7</v>
      </c>
      <c r="I1325" s="19">
        <f t="shared" si="808"/>
        <v>0</v>
      </c>
      <c r="J1325" s="8">
        <f t="shared" si="809"/>
        <v>0.76344788837894728</v>
      </c>
      <c r="K1325" s="8">
        <f t="shared" si="810"/>
        <v>0.66755211162105232</v>
      </c>
      <c r="L1325" s="8">
        <f t="shared" si="811"/>
        <v>0.7154999999999998</v>
      </c>
      <c r="M1325" s="19">
        <f t="shared" si="812"/>
        <v>0.14365287007335822</v>
      </c>
      <c r="N1325" s="19">
        <f t="shared" si="813"/>
        <v>-3.2891370596113467E-2</v>
      </c>
      <c r="O1325" s="19">
        <f t="shared" si="814"/>
        <v>-5.4593472613926591E-3</v>
      </c>
      <c r="P1325" s="19">
        <f t="shared" si="815"/>
        <v>-1.2107131104491741E-3</v>
      </c>
      <c r="Q1325" s="214"/>
      <c r="R1325" s="305"/>
      <c r="S1325" s="215"/>
      <c r="T1325" t="str">
        <f t="shared" si="816"/>
        <v/>
      </c>
      <c r="U1325" t="str">
        <f t="shared" si="817"/>
        <v/>
      </c>
      <c r="V1325" t="str">
        <f t="shared" si="818"/>
        <v/>
      </c>
      <c r="W1325" t="str">
        <f t="shared" si="819"/>
        <v/>
      </c>
      <c r="X1325" s="10"/>
      <c r="Y1325" s="219">
        <f t="shared" si="798"/>
        <v>-1.4285714285714299E-3</v>
      </c>
      <c r="Z1325" s="78">
        <f t="shared" si="800"/>
        <v>0.70314495941912969</v>
      </c>
      <c r="AA1325" s="78">
        <f t="shared" si="823"/>
        <v>0.70614596794634255</v>
      </c>
      <c r="AB1325" s="74">
        <f t="shared" si="791"/>
        <v>1324</v>
      </c>
      <c r="AC1325" s="80">
        <f t="shared" si="802"/>
        <v>-2.817606991157815E-3</v>
      </c>
      <c r="AD1325" s="79">
        <f t="shared" si="822"/>
        <v>-3.0010085272128562E-3</v>
      </c>
      <c r="AE1325" s="81">
        <f t="shared" si="803"/>
        <v>-1.8340153605504131E-4</v>
      </c>
      <c r="AF1325" s="19">
        <f t="shared" si="825"/>
        <v>-4.2498416240208453E-3</v>
      </c>
      <c r="AG1325" s="93">
        <f t="shared" si="824"/>
        <v>-0.18108734133401486</v>
      </c>
      <c r="AH1325" s="91">
        <f t="shared" si="826"/>
        <v>1.1293689341717927E-5</v>
      </c>
      <c r="AI1325" s="96">
        <f t="shared" si="827"/>
        <v>1317.6981904941081</v>
      </c>
      <c r="AJ1325" s="5">
        <f t="shared" si="792"/>
        <v>0</v>
      </c>
      <c r="AK1325" s="5">
        <f t="shared" si="795"/>
        <v>0</v>
      </c>
      <c r="AL1325" s="5">
        <f t="shared" si="797"/>
        <v>0</v>
      </c>
      <c r="AM1325" s="95">
        <f t="shared" si="804"/>
        <v>4.2857142857142816E-3</v>
      </c>
      <c r="AN1325" s="95">
        <f t="shared" si="805"/>
        <v>-6.4285714285714267E-3</v>
      </c>
      <c r="AO1325" s="78">
        <f t="shared" si="806"/>
        <v>0.66666666666666619</v>
      </c>
      <c r="AP1325" s="8">
        <f t="shared" si="807"/>
        <v>39.999999999999979</v>
      </c>
      <c r="AQ1325" s="8">
        <f t="shared" si="801"/>
        <v>39.999999999999979</v>
      </c>
      <c r="AR1325" s="8">
        <f t="shared" si="790"/>
        <v>1</v>
      </c>
      <c r="AS1325" s="114">
        <f t="shared" si="796"/>
        <v>72100</v>
      </c>
      <c r="AT1325" s="103">
        <f t="shared" si="820"/>
        <v>-7.3645974405001707E-3</v>
      </c>
      <c r="AU1325" s="5">
        <f t="shared" si="793"/>
        <v>0.7</v>
      </c>
      <c r="AW1325" s="210">
        <f t="shared" si="794"/>
        <v>1.449275362318842E-2</v>
      </c>
      <c r="AX1325" s="276">
        <f t="shared" si="799"/>
        <v>-2.1307897029229127E-4</v>
      </c>
      <c r="AY1325" s="19">
        <f t="shared" si="821"/>
        <v>-0.7825674852435992</v>
      </c>
    </row>
    <row r="1326" spans="1:51">
      <c r="A1326" s="4">
        <v>40256</v>
      </c>
      <c r="B1326" s="9">
        <f t="shared" si="789"/>
        <v>40256</v>
      </c>
      <c r="C1326" s="5">
        <v>0.69</v>
      </c>
      <c r="D1326" s="5">
        <v>0.69</v>
      </c>
      <c r="E1326" s="5">
        <v>0.69</v>
      </c>
      <c r="F1326" s="5">
        <v>0.69</v>
      </c>
      <c r="G1326" s="6">
        <v>57800</v>
      </c>
      <c r="H1326" s="112">
        <v>0.69</v>
      </c>
      <c r="I1326" s="19">
        <f t="shared" si="808"/>
        <v>-1.4285714285714299E-2</v>
      </c>
      <c r="J1326" s="8">
        <f t="shared" si="809"/>
        <v>0.75892197755374047</v>
      </c>
      <c r="K1326" s="8">
        <f t="shared" si="810"/>
        <v>0.66607802244625913</v>
      </c>
      <c r="L1326" s="8">
        <f t="shared" si="811"/>
        <v>0.7124999999999998</v>
      </c>
      <c r="M1326" s="19">
        <f t="shared" si="812"/>
        <v>0.13938900846255173</v>
      </c>
      <c r="N1326" s="19">
        <f t="shared" si="813"/>
        <v>-2.9681701511630777E-2</v>
      </c>
      <c r="O1326" s="19">
        <f t="shared" si="814"/>
        <v>-5.9282511538761625E-3</v>
      </c>
      <c r="P1326" s="19">
        <f t="shared" si="815"/>
        <v>-2.2082009016698074E-3</v>
      </c>
      <c r="Q1326" s="214"/>
      <c r="R1326" s="305"/>
      <c r="S1326" s="215"/>
      <c r="T1326" t="str">
        <f t="shared" si="816"/>
        <v/>
      </c>
      <c r="U1326" t="str">
        <f t="shared" si="817"/>
        <v/>
      </c>
      <c r="V1326" t="str">
        <f t="shared" si="818"/>
        <v/>
      </c>
      <c r="W1326" t="str">
        <f t="shared" si="819"/>
        <v/>
      </c>
      <c r="X1326" s="10"/>
      <c r="Y1326" s="219">
        <f t="shared" si="798"/>
        <v>-5.2747252747252895E-4</v>
      </c>
      <c r="Z1326" s="78">
        <f t="shared" si="800"/>
        <v>0.70112063566858374</v>
      </c>
      <c r="AA1326" s="78">
        <f t="shared" si="823"/>
        <v>0.70495116631831323</v>
      </c>
      <c r="AB1326" s="74">
        <f t="shared" si="791"/>
        <v>1325</v>
      </c>
      <c r="AC1326" s="80">
        <f t="shared" si="802"/>
        <v>-2.9177032909395596E-3</v>
      </c>
      <c r="AD1326" s="79">
        <f t="shared" si="822"/>
        <v>-3.8305306497294911E-3</v>
      </c>
      <c r="AE1326" s="81">
        <f t="shared" si="803"/>
        <v>-9.1282735878993131E-4</v>
      </c>
      <c r="AF1326" s="19">
        <f t="shared" si="825"/>
        <v>-5.4337531913520596E-3</v>
      </c>
      <c r="AG1326" s="93">
        <f t="shared" si="824"/>
        <v>3.5525287982272113E-2</v>
      </c>
      <c r="AH1326" s="91">
        <f t="shared" si="826"/>
        <v>2.2779545055120706E-4</v>
      </c>
      <c r="AI1326" s="96">
        <f t="shared" si="827"/>
        <v>1323.8687251399001</v>
      </c>
      <c r="AJ1326" s="5">
        <f t="shared" si="792"/>
        <v>-1.0000000000000009E-2</v>
      </c>
      <c r="AK1326" s="5">
        <f t="shared" si="795"/>
        <v>0</v>
      </c>
      <c r="AL1326" s="5">
        <f t="shared" si="797"/>
        <v>-1.0000000000000009E-2</v>
      </c>
      <c r="AM1326" s="95">
        <f t="shared" si="804"/>
        <v>3.5714285714285665E-3</v>
      </c>
      <c r="AN1326" s="95">
        <f t="shared" si="805"/>
        <v>-7.1428571428571409E-3</v>
      </c>
      <c r="AO1326" s="78">
        <f t="shared" si="806"/>
        <v>0.49999999999999944</v>
      </c>
      <c r="AP1326" s="8">
        <f t="shared" si="807"/>
        <v>33.333333333333314</v>
      </c>
      <c r="AQ1326" s="8">
        <f t="shared" si="801"/>
        <v>42.857142857142826</v>
      </c>
      <c r="AR1326" s="8">
        <f t="shared" si="790"/>
        <v>0</v>
      </c>
      <c r="AS1326" s="114">
        <f t="shared" si="796"/>
        <v>0</v>
      </c>
      <c r="AT1326" s="103">
        <f t="shared" si="820"/>
        <v>-2.5601049868766032E-2</v>
      </c>
      <c r="AU1326" s="5">
        <f t="shared" si="793"/>
        <v>0.69</v>
      </c>
      <c r="AW1326" s="210">
        <f t="shared" si="794"/>
        <v>0</v>
      </c>
      <c r="AX1326" s="276">
        <f t="shared" si="799"/>
        <v>-3.6004285304906843E-4</v>
      </c>
      <c r="AY1326" s="19">
        <f t="shared" si="821"/>
        <v>-0.68971556674588452</v>
      </c>
    </row>
    <row r="1327" spans="1:51">
      <c r="A1327" s="4">
        <v>40259</v>
      </c>
      <c r="B1327" s="9">
        <f t="shared" si="789"/>
        <v>40259</v>
      </c>
      <c r="C1327" s="5">
        <v>0.7</v>
      </c>
      <c r="D1327" s="5">
        <v>0.7</v>
      </c>
      <c r="E1327" s="5">
        <v>0.68</v>
      </c>
      <c r="F1327" s="5">
        <v>0.7</v>
      </c>
      <c r="G1327" s="6">
        <v>88400</v>
      </c>
      <c r="H1327" s="112">
        <v>0.7</v>
      </c>
      <c r="I1327" s="19">
        <f t="shared" si="808"/>
        <v>1.449275362318842E-2</v>
      </c>
      <c r="J1327" s="8">
        <f t="shared" si="809"/>
        <v>0.75335896677735736</v>
      </c>
      <c r="K1327" s="8">
        <f t="shared" si="810"/>
        <v>0.66664103322264212</v>
      </c>
      <c r="L1327" s="8">
        <f t="shared" si="811"/>
        <v>0.70999999999999974</v>
      </c>
      <c r="M1327" s="19">
        <f t="shared" si="812"/>
        <v>0.13008190200280326</v>
      </c>
      <c r="N1327" s="19">
        <f t="shared" si="813"/>
        <v>-6.6770734381462513E-2</v>
      </c>
      <c r="O1327" s="19">
        <f t="shared" si="814"/>
        <v>-7.330148474965173E-3</v>
      </c>
      <c r="P1327" s="19">
        <f t="shared" si="815"/>
        <v>8.4526250290507593E-4</v>
      </c>
      <c r="Q1327" s="214"/>
      <c r="R1327" s="305"/>
      <c r="S1327" s="215"/>
      <c r="T1327" t="str">
        <f t="shared" si="816"/>
        <v/>
      </c>
      <c r="U1327" t="str">
        <f t="shared" si="817"/>
        <v/>
      </c>
      <c r="V1327" t="str">
        <f t="shared" si="818"/>
        <v/>
      </c>
      <c r="W1327" t="str">
        <f t="shared" si="819"/>
        <v/>
      </c>
      <c r="X1327" s="10"/>
      <c r="Y1327" s="219">
        <f t="shared" si="798"/>
        <v>-1.0989010989011194E-4</v>
      </c>
      <c r="Z1327" s="78">
        <f t="shared" si="800"/>
        <v>0.70094805777562186</v>
      </c>
      <c r="AA1327" s="78">
        <f t="shared" si="823"/>
        <v>0.70458478001075808</v>
      </c>
      <c r="AB1327" s="74">
        <f t="shared" si="791"/>
        <v>1326</v>
      </c>
      <c r="AC1327" s="80">
        <f t="shared" si="802"/>
        <v>-2.1791159010770347E-3</v>
      </c>
      <c r="AD1327" s="79">
        <f t="shared" si="822"/>
        <v>-3.6367222351362249E-3</v>
      </c>
      <c r="AE1327" s="81">
        <f t="shared" si="803"/>
        <v>-1.45760633405919E-3</v>
      </c>
      <c r="AF1327" s="19">
        <f t="shared" si="825"/>
        <v>-5.1615112024995732E-3</v>
      </c>
      <c r="AG1327" s="93">
        <f t="shared" si="824"/>
        <v>-0.25313999273198362</v>
      </c>
      <c r="AH1327" s="91">
        <f t="shared" si="826"/>
        <v>3.9169821232727637E-4</v>
      </c>
      <c r="AI1327" s="96">
        <f t="shared" si="827"/>
        <v>1327.7376217070992</v>
      </c>
      <c r="AJ1327" s="5">
        <f t="shared" si="792"/>
        <v>1.0000000000000009E-2</v>
      </c>
      <c r="AK1327" s="5">
        <f t="shared" si="795"/>
        <v>1.0000000000000009E-2</v>
      </c>
      <c r="AL1327" s="5">
        <f t="shared" si="797"/>
        <v>0</v>
      </c>
      <c r="AM1327" s="95">
        <f t="shared" si="804"/>
        <v>4.2857142857142816E-3</v>
      </c>
      <c r="AN1327" s="95">
        <f t="shared" si="805"/>
        <v>-4.9999999999999966E-3</v>
      </c>
      <c r="AO1327" s="78">
        <f t="shared" si="806"/>
        <v>0.85714285714285687</v>
      </c>
      <c r="AP1327" s="8">
        <f t="shared" si="807"/>
        <v>46.153846153846146</v>
      </c>
      <c r="AQ1327" s="8">
        <f t="shared" si="801"/>
        <v>46.153846153846146</v>
      </c>
      <c r="AR1327" s="8">
        <f t="shared" si="790"/>
        <v>1</v>
      </c>
      <c r="AS1327" s="114">
        <f t="shared" si="796"/>
        <v>88400</v>
      </c>
      <c r="AT1327" s="103">
        <f t="shared" si="820"/>
        <v>5.3781629935129485E-2</v>
      </c>
      <c r="AU1327" s="5">
        <f t="shared" si="793"/>
        <v>0.7</v>
      </c>
      <c r="AW1327" s="210">
        <f t="shared" si="794"/>
        <v>2.9411764705882214E-2</v>
      </c>
      <c r="AX1327" s="276">
        <f t="shared" si="799"/>
        <v>-8.1582895807207577E-4</v>
      </c>
      <c r="AY1327" s="19">
        <f t="shared" si="821"/>
        <v>-1.2659218233694269</v>
      </c>
    </row>
    <row r="1328" spans="1:51">
      <c r="A1328" s="4">
        <v>40260</v>
      </c>
      <c r="B1328" s="9">
        <f t="shared" si="789"/>
        <v>40260</v>
      </c>
      <c r="C1328" s="5">
        <v>0.69</v>
      </c>
      <c r="D1328" s="5">
        <v>0.69</v>
      </c>
      <c r="E1328" s="5">
        <v>0.67</v>
      </c>
      <c r="F1328" s="5">
        <v>0.69</v>
      </c>
      <c r="G1328" s="6">
        <v>124200</v>
      </c>
      <c r="H1328" s="112">
        <v>0.69</v>
      </c>
      <c r="I1328" s="19">
        <f t="shared" si="808"/>
        <v>-1.4285714285714299E-2</v>
      </c>
      <c r="J1328" s="8">
        <f t="shared" si="809"/>
        <v>0.74704996878900132</v>
      </c>
      <c r="K1328" s="8">
        <f t="shared" si="810"/>
        <v>0.66695003121099816</v>
      </c>
      <c r="L1328" s="8">
        <f t="shared" si="811"/>
        <v>0.70699999999999974</v>
      </c>
      <c r="M1328" s="19">
        <f t="shared" si="812"/>
        <v>0.12009885872943683</v>
      </c>
      <c r="N1328" s="19">
        <f t="shared" si="813"/>
        <v>-7.6744290479019053E-2</v>
      </c>
      <c r="O1328" s="19">
        <f t="shared" si="814"/>
        <v>-8.3744911344774183E-3</v>
      </c>
      <c r="P1328" s="19">
        <f t="shared" si="815"/>
        <v>4.6351480475526513E-4</v>
      </c>
      <c r="Q1328" s="214"/>
      <c r="R1328" s="305"/>
      <c r="S1328" s="215"/>
      <c r="T1328" t="str">
        <f t="shared" si="816"/>
        <v/>
      </c>
      <c r="U1328" t="str">
        <f t="shared" si="817"/>
        <v/>
      </c>
      <c r="V1328" t="str">
        <f t="shared" si="818"/>
        <v/>
      </c>
      <c r="W1328" t="str">
        <f t="shared" si="819"/>
        <v/>
      </c>
      <c r="X1328" s="10"/>
      <c r="Y1328" s="219">
        <f t="shared" si="798"/>
        <v>-2.6373626373626691E-4</v>
      </c>
      <c r="Z1328" s="78">
        <f t="shared" si="800"/>
        <v>0.69926205687817611</v>
      </c>
      <c r="AA1328" s="78">
        <f t="shared" si="823"/>
        <v>0.703505506289962</v>
      </c>
      <c r="AB1328" s="74">
        <f t="shared" si="791"/>
        <v>1327</v>
      </c>
      <c r="AC1328" s="80">
        <f t="shared" si="802"/>
        <v>-2.2286744621813626E-3</v>
      </c>
      <c r="AD1328" s="79">
        <f t="shared" si="822"/>
        <v>-4.2434494117858934E-3</v>
      </c>
      <c r="AE1328" s="81">
        <f t="shared" si="803"/>
        <v>-2.0147749496045309E-3</v>
      </c>
      <c r="AF1328" s="19">
        <f t="shared" si="825"/>
        <v>-6.0318638217408379E-3</v>
      </c>
      <c r="AG1328" s="93">
        <f t="shared" si="824"/>
        <v>2.2742508133612054E-2</v>
      </c>
      <c r="AH1328" s="91">
        <f t="shared" si="826"/>
        <v>4.7657744289735638E-4</v>
      </c>
      <c r="AI1328" s="96">
        <f t="shared" si="827"/>
        <v>1328.817888591394</v>
      </c>
      <c r="AJ1328" s="5">
        <f t="shared" si="792"/>
        <v>-1.0000000000000009E-2</v>
      </c>
      <c r="AK1328" s="5">
        <f t="shared" si="795"/>
        <v>0</v>
      </c>
      <c r="AL1328" s="5">
        <f t="shared" si="797"/>
        <v>-1.0000000000000009E-2</v>
      </c>
      <c r="AM1328" s="95">
        <f t="shared" si="804"/>
        <v>4.2857142857142816E-3</v>
      </c>
      <c r="AN1328" s="95">
        <f t="shared" si="805"/>
        <v>-4.9999999999999966E-3</v>
      </c>
      <c r="AO1328" s="78">
        <f t="shared" si="806"/>
        <v>0.85714285714285687</v>
      </c>
      <c r="AP1328" s="8">
        <f t="shared" si="807"/>
        <v>46.153846153846146</v>
      </c>
      <c r="AQ1328" s="8">
        <f t="shared" si="801"/>
        <v>46.153846153846146</v>
      </c>
      <c r="AR1328" s="8">
        <f t="shared" si="790"/>
        <v>1</v>
      </c>
      <c r="AS1328" s="114">
        <f t="shared" si="796"/>
        <v>124200</v>
      </c>
      <c r="AT1328" s="103">
        <f t="shared" si="820"/>
        <v>0.13498795854298409</v>
      </c>
      <c r="AU1328" s="5">
        <f t="shared" si="793"/>
        <v>0.69</v>
      </c>
      <c r="AW1328" s="210">
        <f t="shared" si="794"/>
        <v>2.9850746268656577E-2</v>
      </c>
      <c r="AX1328" s="276">
        <f t="shared" si="799"/>
        <v>-1.3711803128086113E-3</v>
      </c>
      <c r="AY1328" s="19">
        <f t="shared" si="821"/>
        <v>-0.68072032653622983</v>
      </c>
    </row>
    <row r="1329" spans="1:51">
      <c r="A1329" s="4">
        <v>40261</v>
      </c>
      <c r="B1329" s="9">
        <f t="shared" si="789"/>
        <v>40261</v>
      </c>
      <c r="C1329" s="5">
        <v>0.68</v>
      </c>
      <c r="D1329" s="5">
        <v>0.68</v>
      </c>
      <c r="E1329" s="5">
        <v>0.68</v>
      </c>
      <c r="F1329" s="5">
        <v>0.68</v>
      </c>
      <c r="G1329" s="6">
        <v>32300</v>
      </c>
      <c r="H1329" s="112">
        <v>0.68</v>
      </c>
      <c r="I1329" s="19">
        <f t="shared" si="808"/>
        <v>-1.4492753623188259E-2</v>
      </c>
      <c r="J1329" s="8">
        <f t="shared" si="809"/>
        <v>0.73998287269390917</v>
      </c>
      <c r="K1329" s="8">
        <f t="shared" si="810"/>
        <v>0.66701712730609042</v>
      </c>
      <c r="L1329" s="8">
        <f t="shared" si="811"/>
        <v>0.70349999999999979</v>
      </c>
      <c r="M1329" s="19">
        <f t="shared" si="812"/>
        <v>0.10939111216305421</v>
      </c>
      <c r="N1329" s="19">
        <f t="shared" si="813"/>
        <v>-8.9157771186697404E-2</v>
      </c>
      <c r="O1329" s="19">
        <f t="shared" si="814"/>
        <v>-9.4600045383151608E-3</v>
      </c>
      <c r="P1329" s="19">
        <f t="shared" si="815"/>
        <v>1.0060138234108487E-4</v>
      </c>
      <c r="Q1329" s="214"/>
      <c r="R1329" s="305"/>
      <c r="S1329" s="215"/>
      <c r="T1329" t="str">
        <f t="shared" si="816"/>
        <v/>
      </c>
      <c r="U1329" t="str">
        <f t="shared" si="817"/>
        <v/>
      </c>
      <c r="V1329" t="str">
        <f t="shared" si="818"/>
        <v/>
      </c>
      <c r="W1329" t="str">
        <f t="shared" si="819"/>
        <v/>
      </c>
      <c r="X1329" s="10"/>
      <c r="Y1329" s="219">
        <f t="shared" si="798"/>
        <v>-6.5934065934066064E-4</v>
      </c>
      <c r="Z1329" s="78">
        <f t="shared" si="800"/>
        <v>0.69629570011893704</v>
      </c>
      <c r="AA1329" s="78">
        <f t="shared" si="823"/>
        <v>0.7017660988245048</v>
      </c>
      <c r="AB1329" s="74">
        <f t="shared" si="791"/>
        <v>1328</v>
      </c>
      <c r="AC1329" s="80">
        <f t="shared" si="802"/>
        <v>-2.7644990047705821E-3</v>
      </c>
      <c r="AD1329" s="79">
        <f t="shared" si="822"/>
        <v>-5.4703987055677583E-3</v>
      </c>
      <c r="AE1329" s="81">
        <f t="shared" si="803"/>
        <v>-2.7058997007971763E-3</v>
      </c>
      <c r="AF1329" s="19">
        <f t="shared" si="825"/>
        <v>-7.7951880473151446E-3</v>
      </c>
      <c r="AG1329" s="93">
        <f t="shared" si="824"/>
        <v>0.24042297414076788</v>
      </c>
      <c r="AH1329" s="91">
        <f t="shared" si="826"/>
        <v>4.9092169294399934E-4</v>
      </c>
      <c r="AI1329" s="96">
        <f t="shared" si="827"/>
        <v>1329.3818310870085</v>
      </c>
      <c r="AJ1329" s="5">
        <f t="shared" si="792"/>
        <v>-9.9999999999998979E-3</v>
      </c>
      <c r="AK1329" s="5">
        <f t="shared" si="795"/>
        <v>0</v>
      </c>
      <c r="AL1329" s="5">
        <f t="shared" si="797"/>
        <v>-9.9999999999998979E-3</v>
      </c>
      <c r="AM1329" s="95">
        <f t="shared" si="804"/>
        <v>4.2857142857142816E-3</v>
      </c>
      <c r="AN1329" s="95">
        <f t="shared" si="805"/>
        <v>-5.7142857142857039E-3</v>
      </c>
      <c r="AO1329" s="78">
        <f t="shared" si="806"/>
        <v>0.75000000000000067</v>
      </c>
      <c r="AP1329" s="8">
        <f t="shared" si="807"/>
        <v>42.857142857142875</v>
      </c>
      <c r="AQ1329" s="8">
        <f t="shared" si="801"/>
        <v>47.368421052631604</v>
      </c>
      <c r="AR1329" s="8">
        <f t="shared" si="790"/>
        <v>0</v>
      </c>
      <c r="AS1329" s="114">
        <f t="shared" si="796"/>
        <v>0</v>
      </c>
      <c r="AT1329" s="103">
        <f t="shared" si="820"/>
        <v>7.7561401123799584E-2</v>
      </c>
      <c r="AU1329" s="5">
        <f t="shared" si="793"/>
        <v>0.68</v>
      </c>
      <c r="AW1329" s="210">
        <f t="shared" si="794"/>
        <v>0</v>
      </c>
      <c r="AX1329" s="276">
        <f t="shared" si="799"/>
        <v>-2.1046489119604835E-3</v>
      </c>
      <c r="AY1329" s="19">
        <f t="shared" si="821"/>
        <v>-0.53491768536954576</v>
      </c>
    </row>
    <row r="1330" spans="1:51">
      <c r="A1330" s="4">
        <v>40262</v>
      </c>
      <c r="B1330" s="9">
        <f t="shared" si="789"/>
        <v>40262</v>
      </c>
      <c r="C1330" s="5">
        <v>0.67</v>
      </c>
      <c r="D1330" s="5">
        <v>0.7</v>
      </c>
      <c r="E1330" s="5">
        <v>0.67</v>
      </c>
      <c r="F1330" s="5">
        <v>0.7</v>
      </c>
      <c r="G1330" s="6">
        <v>280200</v>
      </c>
      <c r="H1330" s="112">
        <v>0.7</v>
      </c>
      <c r="I1330" s="19">
        <f t="shared" si="808"/>
        <v>2.9411764705882214E-2</v>
      </c>
      <c r="J1330" s="8">
        <f t="shared" si="809"/>
        <v>0.73059729717389721</v>
      </c>
      <c r="K1330" s="8">
        <f t="shared" si="810"/>
        <v>0.67140270282610226</v>
      </c>
      <c r="L1330" s="8">
        <f t="shared" si="811"/>
        <v>0.70099999999999973</v>
      </c>
      <c r="M1330" s="19">
        <f t="shared" si="812"/>
        <v>8.8165558611292549E-2</v>
      </c>
      <c r="N1330" s="19">
        <f t="shared" si="813"/>
        <v>-0.1940336205753504</v>
      </c>
      <c r="O1330" s="19">
        <f t="shared" si="814"/>
        <v>-1.2683503721976361E-2</v>
      </c>
      <c r="P1330" s="19">
        <f t="shared" si="815"/>
        <v>6.5749069108975459E-3</v>
      </c>
      <c r="Q1330" s="214"/>
      <c r="R1330" s="305"/>
      <c r="S1330" s="215"/>
      <c r="T1330" t="str">
        <f t="shared" si="816"/>
        <v>BrokeBandLower</v>
      </c>
      <c r="U1330" t="str">
        <f t="shared" si="817"/>
        <v/>
      </c>
      <c r="V1330" t="str">
        <f t="shared" si="818"/>
        <v>BrokeBandLower</v>
      </c>
      <c r="W1330" t="str">
        <f t="shared" si="819"/>
        <v/>
      </c>
      <c r="X1330" s="10"/>
      <c r="Y1330" s="219">
        <f t="shared" si="798"/>
        <v>-6.5934065934068192E-5</v>
      </c>
      <c r="Z1330" s="78">
        <f t="shared" si="800"/>
        <v>0.69686616230062071</v>
      </c>
      <c r="AA1330" s="78">
        <f t="shared" si="823"/>
        <v>0.70163540751149145</v>
      </c>
      <c r="AB1330" s="74">
        <f t="shared" si="791"/>
        <v>1329</v>
      </c>
      <c r="AC1330" s="80">
        <f t="shared" si="802"/>
        <v>-1.6506764080588534E-3</v>
      </c>
      <c r="AD1330" s="79">
        <f t="shared" si="822"/>
        <v>-4.7692452108707428E-3</v>
      </c>
      <c r="AE1330" s="81">
        <f t="shared" si="803"/>
        <v>-3.1185688028118894E-3</v>
      </c>
      <c r="AF1330" s="19">
        <f t="shared" si="825"/>
        <v>-6.7973268734911043E-3</v>
      </c>
      <c r="AG1330" s="93">
        <f t="shared" si="824"/>
        <v>-0.40290215145299413</v>
      </c>
      <c r="AH1330" s="91">
        <f t="shared" si="826"/>
        <v>5.2248610223683181E-4</v>
      </c>
      <c r="AI1330" s="96">
        <f t="shared" si="827"/>
        <v>1329.7347055670118</v>
      </c>
      <c r="AJ1330" s="5">
        <f t="shared" si="792"/>
        <v>1.9999999999999907E-2</v>
      </c>
      <c r="AK1330" s="5">
        <f t="shared" si="795"/>
        <v>1.9999999999999907E-2</v>
      </c>
      <c r="AL1330" s="5">
        <f t="shared" si="797"/>
        <v>0</v>
      </c>
      <c r="AM1330" s="95">
        <f t="shared" si="804"/>
        <v>4.9999999999999888E-3</v>
      </c>
      <c r="AN1330" s="95">
        <f t="shared" si="805"/>
        <v>-5.7142857142857039E-3</v>
      </c>
      <c r="AO1330" s="78">
        <f t="shared" si="806"/>
        <v>0.87499999999999967</v>
      </c>
      <c r="AP1330" s="8">
        <f t="shared" si="807"/>
        <v>46.666666666666657</v>
      </c>
      <c r="AQ1330" s="8">
        <f t="shared" si="801"/>
        <v>51.219512195121951</v>
      </c>
      <c r="AR1330" s="8">
        <f t="shared" si="790"/>
        <v>1</v>
      </c>
      <c r="AS1330" s="114">
        <f t="shared" si="796"/>
        <v>280200</v>
      </c>
      <c r="AT1330" s="103">
        <f t="shared" si="820"/>
        <v>0.16992777481630175</v>
      </c>
      <c r="AU1330" s="5">
        <f t="shared" si="793"/>
        <v>0.7</v>
      </c>
      <c r="AW1330" s="210">
        <f t="shared" si="794"/>
        <v>4.4776119402984947E-2</v>
      </c>
      <c r="AX1330" s="276">
        <f t="shared" si="799"/>
        <v>-3.3483220154613223E-3</v>
      </c>
      <c r="AY1330" s="19">
        <f t="shared" si="821"/>
        <v>-0.59091713417529368</v>
      </c>
    </row>
    <row r="1331" spans="1:51">
      <c r="A1331" s="4">
        <v>40263</v>
      </c>
      <c r="B1331" s="9">
        <f t="shared" si="789"/>
        <v>40263</v>
      </c>
      <c r="C1331" s="5">
        <v>0.69</v>
      </c>
      <c r="D1331" s="5">
        <v>0.69</v>
      </c>
      <c r="E1331" s="5">
        <v>0.69</v>
      </c>
      <c r="F1331" s="5">
        <v>0.69</v>
      </c>
      <c r="G1331" s="6">
        <v>55000</v>
      </c>
      <c r="H1331" s="112">
        <v>0.69</v>
      </c>
      <c r="I1331" s="19">
        <f t="shared" si="808"/>
        <v>-1.4285714285714299E-2</v>
      </c>
      <c r="J1331" s="8">
        <f t="shared" si="809"/>
        <v>0.72575817632051898</v>
      </c>
      <c r="K1331" s="8">
        <f t="shared" si="810"/>
        <v>0.67224182367948049</v>
      </c>
      <c r="L1331" s="8">
        <f t="shared" si="811"/>
        <v>0.69899999999999973</v>
      </c>
      <c r="M1331" s="19">
        <f t="shared" si="812"/>
        <v>7.9608781774569648E-2</v>
      </c>
      <c r="N1331" s="19">
        <f t="shared" si="813"/>
        <v>-9.7053509006258587E-2</v>
      </c>
      <c r="O1331" s="19">
        <f t="shared" si="814"/>
        <v>-6.6235132159631043E-3</v>
      </c>
      <c r="P1331" s="19">
        <f t="shared" si="815"/>
        <v>1.2498026145056581E-3</v>
      </c>
      <c r="Q1331" s="214"/>
      <c r="R1331" s="305"/>
      <c r="S1331" s="215"/>
      <c r="T1331" t="str">
        <f t="shared" si="816"/>
        <v/>
      </c>
      <c r="U1331" t="str">
        <f t="shared" si="817"/>
        <v/>
      </c>
      <c r="V1331" t="str">
        <f t="shared" si="818"/>
        <v/>
      </c>
      <c r="W1331" t="str">
        <f t="shared" si="819"/>
        <v/>
      </c>
      <c r="X1331" s="10"/>
      <c r="Y1331" s="219">
        <f t="shared" si="798"/>
        <v>-4.3956043956047654E-5</v>
      </c>
      <c r="Z1331" s="78">
        <f t="shared" si="800"/>
        <v>0.69580877330632507</v>
      </c>
      <c r="AA1331" s="78">
        <f t="shared" si="823"/>
        <v>0.70077438735564113</v>
      </c>
      <c r="AB1331" s="74">
        <f t="shared" si="791"/>
        <v>1330</v>
      </c>
      <c r="AC1331" s="80">
        <f t="shared" si="802"/>
        <v>-1.4776361972033353E-3</v>
      </c>
      <c r="AD1331" s="79">
        <f t="shared" si="822"/>
        <v>-4.9656140493160583E-3</v>
      </c>
      <c r="AE1331" s="81">
        <f t="shared" si="803"/>
        <v>-3.487977852112723E-3</v>
      </c>
      <c r="AF1331" s="19">
        <f t="shared" si="825"/>
        <v>-7.0858954592414669E-3</v>
      </c>
      <c r="AG1331" s="93">
        <f t="shared" si="824"/>
        <v>-0.10482988065420301</v>
      </c>
      <c r="AH1331" s="91">
        <f t="shared" si="826"/>
        <v>5.2542523386354143E-4</v>
      </c>
      <c r="AI1331" s="96">
        <f t="shared" si="827"/>
        <v>1330.0900782220792</v>
      </c>
      <c r="AJ1331" s="5">
        <f t="shared" si="792"/>
        <v>-1.0000000000000009E-2</v>
      </c>
      <c r="AK1331" s="5">
        <f t="shared" si="795"/>
        <v>0</v>
      </c>
      <c r="AL1331" s="5">
        <f t="shared" si="797"/>
        <v>-1.0000000000000009E-2</v>
      </c>
      <c r="AM1331" s="95">
        <f t="shared" si="804"/>
        <v>4.9999999999999888E-3</v>
      </c>
      <c r="AN1331" s="95">
        <f t="shared" si="805"/>
        <v>-5.7142857142857039E-3</v>
      </c>
      <c r="AO1331" s="78">
        <f t="shared" si="806"/>
        <v>0.87499999999999967</v>
      </c>
      <c r="AP1331" s="8">
        <f t="shared" si="807"/>
        <v>46.666666666666657</v>
      </c>
      <c r="AQ1331" s="8">
        <f t="shared" si="801"/>
        <v>51.219512195121951</v>
      </c>
      <c r="AR1331" s="8">
        <f t="shared" si="790"/>
        <v>0</v>
      </c>
      <c r="AS1331" s="114">
        <f t="shared" si="796"/>
        <v>0</v>
      </c>
      <c r="AT1331" s="103">
        <f t="shared" si="820"/>
        <v>0.18531563403358314</v>
      </c>
      <c r="AU1331" s="5">
        <f t="shared" si="793"/>
        <v>0.69</v>
      </c>
      <c r="AW1331" s="210">
        <f t="shared" si="794"/>
        <v>0</v>
      </c>
      <c r="AX1331" s="276">
        <f t="shared" si="799"/>
        <v>-4.5787759985946837E-3</v>
      </c>
      <c r="AY1331" s="19">
        <f t="shared" si="821"/>
        <v>-0.36748376573447133</v>
      </c>
    </row>
    <row r="1332" spans="1:51">
      <c r="A1332" s="4">
        <v>40266</v>
      </c>
      <c r="B1332" s="9">
        <f t="shared" si="789"/>
        <v>40266</v>
      </c>
      <c r="C1332" s="5">
        <v>0.7</v>
      </c>
      <c r="D1332" s="5">
        <v>0.7</v>
      </c>
      <c r="E1332" s="5">
        <v>0.68</v>
      </c>
      <c r="F1332" s="5">
        <v>0.7</v>
      </c>
      <c r="G1332" s="6">
        <v>208800</v>
      </c>
      <c r="H1332" s="112">
        <v>0.7</v>
      </c>
      <c r="I1332" s="19">
        <f t="shared" si="808"/>
        <v>1.449275362318842E-2</v>
      </c>
      <c r="J1332" s="8">
        <f t="shared" si="809"/>
        <v>0.71607878402833858</v>
      </c>
      <c r="K1332" s="8">
        <f t="shared" si="810"/>
        <v>0.67792121597166088</v>
      </c>
      <c r="L1332" s="8">
        <f t="shared" si="811"/>
        <v>0.69699999999999973</v>
      </c>
      <c r="M1332" s="19">
        <f t="shared" si="812"/>
        <v>5.6286139388611184E-2</v>
      </c>
      <c r="N1332" s="19">
        <f t="shared" si="813"/>
        <v>-0.29296569883460627</v>
      </c>
      <c r="O1332" s="19">
        <f t="shared" si="814"/>
        <v>-1.3336938677361394E-2</v>
      </c>
      <c r="P1332" s="19">
        <f t="shared" si="815"/>
        <v>8.448436399113848E-3</v>
      </c>
      <c r="Q1332" s="214"/>
      <c r="R1332" s="305"/>
      <c r="S1332" s="215"/>
      <c r="T1332" t="str">
        <f t="shared" si="816"/>
        <v/>
      </c>
      <c r="U1332" t="str">
        <f t="shared" si="817"/>
        <v/>
      </c>
      <c r="V1332" t="str">
        <f t="shared" si="818"/>
        <v/>
      </c>
      <c r="W1332" t="str">
        <f t="shared" si="819"/>
        <v/>
      </c>
      <c r="X1332" s="10"/>
      <c r="Y1332" s="219">
        <f t="shared" si="798"/>
        <v>-3.5164835164835343E-4</v>
      </c>
      <c r="Z1332" s="78">
        <f t="shared" si="800"/>
        <v>0.69645422221715103</v>
      </c>
      <c r="AA1332" s="78">
        <f t="shared" si="823"/>
        <v>0.70071708269132371</v>
      </c>
      <c r="AB1332" s="74">
        <f t="shared" si="791"/>
        <v>1331</v>
      </c>
      <c r="AC1332" s="80">
        <f t="shared" si="802"/>
        <v>-6.1990609764796603E-4</v>
      </c>
      <c r="AD1332" s="79">
        <f t="shared" si="822"/>
        <v>-4.2628604741726805E-3</v>
      </c>
      <c r="AE1332" s="81">
        <f t="shared" si="803"/>
        <v>-3.6429543765247145E-3</v>
      </c>
      <c r="AF1332" s="19">
        <f t="shared" si="825"/>
        <v>-6.0835686462785065E-3</v>
      </c>
      <c r="AG1332" s="93">
        <f t="shared" si="824"/>
        <v>-0.58047447753294201</v>
      </c>
      <c r="AH1332" s="91">
        <f t="shared" si="826"/>
        <v>4.8797385177171772E-4</v>
      </c>
      <c r="AI1332" s="96">
        <f t="shared" si="827"/>
        <v>1330.5640491121833</v>
      </c>
      <c r="AJ1332" s="5">
        <f t="shared" si="792"/>
        <v>1.0000000000000009E-2</v>
      </c>
      <c r="AK1332" s="5">
        <f t="shared" si="795"/>
        <v>1.0000000000000009E-2</v>
      </c>
      <c r="AL1332" s="5">
        <f t="shared" si="797"/>
        <v>0</v>
      </c>
      <c r="AM1332" s="95">
        <f t="shared" si="804"/>
        <v>5.7142857142857039E-3</v>
      </c>
      <c r="AN1332" s="95">
        <f t="shared" si="805"/>
        <v>-4.2857142857142816E-3</v>
      </c>
      <c r="AO1332" s="78">
        <f t="shared" si="806"/>
        <v>1.3333333333333321</v>
      </c>
      <c r="AP1332" s="8">
        <f t="shared" si="807"/>
        <v>57.142857142857125</v>
      </c>
      <c r="AQ1332" s="8">
        <f t="shared" si="801"/>
        <v>52.631578947368389</v>
      </c>
      <c r="AR1332" s="8">
        <f t="shared" si="790"/>
        <v>1</v>
      </c>
      <c r="AS1332" s="114">
        <f t="shared" si="796"/>
        <v>208800</v>
      </c>
      <c r="AT1332" s="103">
        <f t="shared" si="820"/>
        <v>0.30997816860046357</v>
      </c>
      <c r="AU1332" s="5">
        <f t="shared" si="793"/>
        <v>0.7</v>
      </c>
      <c r="AW1332" s="210">
        <f t="shared" si="794"/>
        <v>2.9411764705882214E-2</v>
      </c>
      <c r="AX1332" s="276">
        <f t="shared" si="799"/>
        <v>-6.1802805283201652E-3</v>
      </c>
      <c r="AY1332" s="19">
        <f t="shared" si="821"/>
        <v>-0.34976695304968286</v>
      </c>
    </row>
    <row r="1333" spans="1:51">
      <c r="A1333" s="4">
        <v>40267</v>
      </c>
      <c r="B1333" s="9">
        <f t="shared" si="789"/>
        <v>40267</v>
      </c>
      <c r="C1333" s="5">
        <v>0.7</v>
      </c>
      <c r="D1333" s="5">
        <v>0.7</v>
      </c>
      <c r="E1333" s="5">
        <v>0.68</v>
      </c>
      <c r="F1333" s="5">
        <v>0.69</v>
      </c>
      <c r="G1333" s="6">
        <v>115300</v>
      </c>
      <c r="H1333" s="112">
        <v>0.69</v>
      </c>
      <c r="I1333" s="19">
        <f t="shared" si="808"/>
        <v>-1.4285714285714299E-2</v>
      </c>
      <c r="J1333" s="8">
        <f t="shared" si="809"/>
        <v>0.71433030277982312</v>
      </c>
      <c r="K1333" s="8">
        <f t="shared" si="810"/>
        <v>0.67766969722017656</v>
      </c>
      <c r="L1333" s="8">
        <f t="shared" si="811"/>
        <v>0.69599999999999984</v>
      </c>
      <c r="M1333" s="19">
        <f t="shared" si="812"/>
        <v>5.4098044681693123E-2</v>
      </c>
      <c r="N1333" s="19">
        <f t="shared" si="813"/>
        <v>-3.8874485453887692E-2</v>
      </c>
      <c r="O1333" s="19">
        <f t="shared" si="814"/>
        <v>-2.4417442431114659E-3</v>
      </c>
      <c r="P1333" s="19">
        <f t="shared" si="815"/>
        <v>-3.7101472200397925E-4</v>
      </c>
      <c r="Q1333" s="214"/>
      <c r="R1333" s="305"/>
      <c r="S1333" s="215"/>
      <c r="T1333" t="str">
        <f t="shared" si="816"/>
        <v/>
      </c>
      <c r="U1333" t="str">
        <f t="shared" si="817"/>
        <v/>
      </c>
      <c r="V1333" t="str">
        <f t="shared" si="818"/>
        <v/>
      </c>
      <c r="W1333" t="str">
        <f t="shared" si="819"/>
        <v/>
      </c>
      <c r="X1333" s="10"/>
      <c r="Y1333" s="219">
        <f t="shared" si="798"/>
        <v>-1.0329670329670326E-3</v>
      </c>
      <c r="Z1333" s="78">
        <f t="shared" si="800"/>
        <v>0.69546027199570981</v>
      </c>
      <c r="AA1333" s="78">
        <f t="shared" si="823"/>
        <v>0.6999240185721658</v>
      </c>
      <c r="AB1333" s="74">
        <f t="shared" si="791"/>
        <v>1332</v>
      </c>
      <c r="AC1333" s="80">
        <f t="shared" si="802"/>
        <v>-6.5663375994501599E-4</v>
      </c>
      <c r="AD1333" s="79">
        <f t="shared" si="822"/>
        <v>-4.4637465764559847E-3</v>
      </c>
      <c r="AE1333" s="81">
        <f t="shared" si="803"/>
        <v>-3.8071128165109687E-3</v>
      </c>
      <c r="AF1333" s="19">
        <f t="shared" si="825"/>
        <v>-6.3774730656649828E-3</v>
      </c>
      <c r="AG1333" s="93">
        <f t="shared" si="824"/>
        <v>5.9247138294656623E-2</v>
      </c>
      <c r="AH1333" s="91">
        <f t="shared" si="826"/>
        <v>4.0214863885039268E-4</v>
      </c>
      <c r="AI1333" s="96">
        <f t="shared" si="827"/>
        <v>1331.8890640817185</v>
      </c>
      <c r="AJ1333" s="5">
        <f t="shared" si="792"/>
        <v>-1.0000000000000009E-2</v>
      </c>
      <c r="AK1333" s="5">
        <f t="shared" si="795"/>
        <v>0</v>
      </c>
      <c r="AL1333" s="5">
        <f t="shared" si="797"/>
        <v>-1.0000000000000009E-2</v>
      </c>
      <c r="AM1333" s="95">
        <f t="shared" si="804"/>
        <v>5.7142857142857039E-3</v>
      </c>
      <c r="AN1333" s="95">
        <f t="shared" si="805"/>
        <v>-4.9999999999999966E-3</v>
      </c>
      <c r="AO1333" s="78">
        <f t="shared" si="806"/>
        <v>1.1428571428571415</v>
      </c>
      <c r="AP1333" s="8">
        <f t="shared" si="807"/>
        <v>53.3333333333333</v>
      </c>
      <c r="AQ1333" s="8">
        <f t="shared" si="801"/>
        <v>53.3333333333333</v>
      </c>
      <c r="AR1333" s="8">
        <f t="shared" si="790"/>
        <v>-5.5511151231258087E-15</v>
      </c>
      <c r="AS1333" s="114">
        <f t="shared" si="796"/>
        <v>-6.4004357369640574E-10</v>
      </c>
      <c r="AT1333" s="103">
        <f t="shared" si="820"/>
        <v>0.54145961219916217</v>
      </c>
      <c r="AU1333" s="5">
        <f t="shared" si="793"/>
        <v>0.69</v>
      </c>
      <c r="AW1333" s="210">
        <f t="shared" si="794"/>
        <v>2.9411764705882214E-2</v>
      </c>
      <c r="AX1333" s="276">
        <f t="shared" si="799"/>
        <v>-7.4464742758477845E-3</v>
      </c>
      <c r="AY1333" s="19">
        <f t="shared" si="821"/>
        <v>-0.20487641972326098</v>
      </c>
    </row>
    <row r="1334" spans="1:51">
      <c r="A1334" s="4">
        <v>40268</v>
      </c>
      <c r="B1334" s="9">
        <f t="shared" ref="B1334:B1353" si="828">A1334</f>
        <v>40268</v>
      </c>
      <c r="C1334" s="5">
        <v>0.69</v>
      </c>
      <c r="D1334" s="5">
        <v>0.7</v>
      </c>
      <c r="E1334" s="5">
        <v>0.68</v>
      </c>
      <c r="F1334" s="5">
        <v>0.69</v>
      </c>
      <c r="G1334" s="6">
        <v>206800</v>
      </c>
      <c r="H1334" s="112">
        <v>0.69</v>
      </c>
      <c r="I1334" s="19">
        <f t="shared" si="808"/>
        <v>0</v>
      </c>
      <c r="J1334" s="8">
        <f t="shared" si="809"/>
        <v>0.71391195263952167</v>
      </c>
      <c r="K1334" s="8">
        <f t="shared" si="810"/>
        <v>0.6770880473604779</v>
      </c>
      <c r="L1334" s="8">
        <f t="shared" si="811"/>
        <v>0.69549999999999979</v>
      </c>
      <c r="M1334" s="19">
        <f t="shared" si="812"/>
        <v>5.4385696841933673E-2</v>
      </c>
      <c r="N1334" s="19">
        <f t="shared" si="813"/>
        <v>5.3172376549478388E-3</v>
      </c>
      <c r="O1334" s="19">
        <f t="shared" si="814"/>
        <v>-5.8565363764274785E-4</v>
      </c>
      <c r="P1334" s="19">
        <f t="shared" si="815"/>
        <v>-8.5830879274167028E-4</v>
      </c>
      <c r="Q1334" s="214"/>
      <c r="R1334" s="305"/>
      <c r="S1334" s="215"/>
      <c r="T1334" t="str">
        <f t="shared" si="816"/>
        <v/>
      </c>
      <c r="U1334" t="str">
        <f t="shared" si="817"/>
        <v/>
      </c>
      <c r="V1334" t="str">
        <f t="shared" si="818"/>
        <v/>
      </c>
      <c r="W1334" t="str">
        <f t="shared" si="819"/>
        <v/>
      </c>
      <c r="X1334" s="10"/>
      <c r="Y1334" s="219">
        <f t="shared" si="798"/>
        <v>-1.0989010989010991E-3</v>
      </c>
      <c r="Z1334" s="78">
        <f t="shared" si="800"/>
        <v>0.69461939010837048</v>
      </c>
      <c r="AA1334" s="78">
        <f t="shared" si="823"/>
        <v>0.69918964119782556</v>
      </c>
      <c r="AB1334" s="74">
        <f t="shared" si="791"/>
        <v>1333</v>
      </c>
      <c r="AC1334" s="80">
        <f t="shared" si="802"/>
        <v>-6.1051061835528872E-4</v>
      </c>
      <c r="AD1334" s="79">
        <f t="shared" si="822"/>
        <v>-4.5702510894550796E-3</v>
      </c>
      <c r="AE1334" s="81">
        <f t="shared" si="803"/>
        <v>-3.9597404710997909E-3</v>
      </c>
      <c r="AF1334" s="19">
        <f t="shared" si="825"/>
        <v>-6.5364971392103243E-3</v>
      </c>
      <c r="AG1334" s="93">
        <f t="shared" si="824"/>
        <v>-7.0241806625339284E-2</v>
      </c>
      <c r="AH1334" s="91">
        <f t="shared" si="826"/>
        <v>3.2897523985988869E-4</v>
      </c>
      <c r="AI1334" s="96">
        <f t="shared" si="827"/>
        <v>1333.4805757953889</v>
      </c>
      <c r="AJ1334" s="5">
        <f t="shared" si="792"/>
        <v>0</v>
      </c>
      <c r="AK1334" s="5">
        <f t="shared" si="795"/>
        <v>0</v>
      </c>
      <c r="AL1334" s="5">
        <f t="shared" si="797"/>
        <v>0</v>
      </c>
      <c r="AM1334" s="95">
        <f t="shared" si="804"/>
        <v>4.2857142857142816E-3</v>
      </c>
      <c r="AN1334" s="95">
        <f t="shared" si="805"/>
        <v>-4.9999999999999966E-3</v>
      </c>
      <c r="AO1334" s="78">
        <f t="shared" si="806"/>
        <v>0.85714285714285687</v>
      </c>
      <c r="AP1334" s="8">
        <f t="shared" si="807"/>
        <v>46.153846153846146</v>
      </c>
      <c r="AQ1334" s="8">
        <f t="shared" si="801"/>
        <v>50.704225352112672</v>
      </c>
      <c r="AR1334" s="8">
        <f t="shared" si="790"/>
        <v>-5.5511151231258087E-15</v>
      </c>
      <c r="AS1334" s="114">
        <f t="shared" si="796"/>
        <v>-1.1479706074624172E-9</v>
      </c>
      <c r="AT1334" s="103">
        <f t="shared" si="820"/>
        <v>0.50955866217454693</v>
      </c>
      <c r="AU1334" s="5">
        <f t="shared" si="793"/>
        <v>0.69</v>
      </c>
      <c r="AW1334" s="210">
        <f t="shared" si="794"/>
        <v>2.9411764705882214E-2</v>
      </c>
      <c r="AX1334" s="276">
        <f t="shared" si="799"/>
        <v>-8.4217953057454508E-3</v>
      </c>
      <c r="AY1334" s="19">
        <f t="shared" si="821"/>
        <v>-0.13097755981794829</v>
      </c>
    </row>
    <row r="1335" spans="1:51">
      <c r="A1335" s="4">
        <v>40269</v>
      </c>
      <c r="B1335" s="9">
        <f t="shared" si="828"/>
        <v>40269</v>
      </c>
      <c r="C1335" s="5">
        <v>0.7</v>
      </c>
      <c r="D1335" s="5">
        <v>0.7</v>
      </c>
      <c r="E1335" s="5">
        <v>0.68</v>
      </c>
      <c r="F1335" s="5">
        <v>0.68</v>
      </c>
      <c r="G1335" s="6">
        <v>108500</v>
      </c>
      <c r="H1335" s="112">
        <v>0.68</v>
      </c>
      <c r="I1335" s="19">
        <f t="shared" si="808"/>
        <v>-1.4492753623188259E-2</v>
      </c>
      <c r="J1335" s="8">
        <f t="shared" si="809"/>
        <v>0.71396792233393147</v>
      </c>
      <c r="K1335" s="8">
        <f t="shared" si="810"/>
        <v>0.6750320776660681</v>
      </c>
      <c r="L1335" s="8">
        <f t="shared" si="811"/>
        <v>0.69449999999999978</v>
      </c>
      <c r="M1335" s="19">
        <f t="shared" si="812"/>
        <v>5.7679991745702729E-2</v>
      </c>
      <c r="N1335" s="19">
        <f t="shared" si="813"/>
        <v>6.0572817763898085E-2</v>
      </c>
      <c r="O1335" s="19">
        <f t="shared" si="814"/>
        <v>7.8398595517082604E-5</v>
      </c>
      <c r="P1335" s="19">
        <f t="shared" si="815"/>
        <v>-3.0364879463234884E-3</v>
      </c>
      <c r="Q1335" s="214"/>
      <c r="S1335" s="66"/>
      <c r="T1335" t="str">
        <f t="shared" si="816"/>
        <v/>
      </c>
      <c r="U1335" t="str">
        <f t="shared" si="817"/>
        <v/>
      </c>
      <c r="V1335" t="str">
        <f t="shared" si="818"/>
        <v/>
      </c>
      <c r="W1335" t="str">
        <f t="shared" si="819"/>
        <v/>
      </c>
      <c r="Y1335" s="219">
        <f t="shared" si="798"/>
        <v>-1.0769230769230745E-3</v>
      </c>
      <c r="Z1335" s="78">
        <f t="shared" si="800"/>
        <v>0.69236800403168142</v>
      </c>
      <c r="AA1335" s="78">
        <f t="shared" si="823"/>
        <v>0.6977696077491865</v>
      </c>
      <c r="AB1335" s="74">
        <f t="shared" si="791"/>
        <v>1334</v>
      </c>
      <c r="AC1335" s="80">
        <f t="shared" si="802"/>
        <v>-1.1534905971242373E-3</v>
      </c>
      <c r="AD1335" s="79">
        <f t="shared" si="822"/>
        <v>-5.4016037175050879E-3</v>
      </c>
      <c r="AE1335" s="81">
        <f t="shared" si="803"/>
        <v>-4.2481131203808507E-3</v>
      </c>
      <c r="AF1335" s="19">
        <f t="shared" si="825"/>
        <v>-7.7412424638688129E-3</v>
      </c>
      <c r="AG1335" s="93">
        <f t="shared" si="824"/>
        <v>0.88938662562779458</v>
      </c>
      <c r="AH1335" s="91">
        <f t="shared" si="826"/>
        <v>2.7244455589689692E-4</v>
      </c>
      <c r="AI1335" s="96">
        <f t="shared" si="827"/>
        <v>1334.6558596006173</v>
      </c>
      <c r="AJ1335" s="5">
        <f t="shared" si="792"/>
        <v>-9.9999999999998979E-3</v>
      </c>
      <c r="AK1335" s="5">
        <f t="shared" si="795"/>
        <v>0</v>
      </c>
      <c r="AL1335" s="5">
        <f t="shared" si="797"/>
        <v>-9.9999999999998979E-3</v>
      </c>
      <c r="AM1335" s="95">
        <f t="shared" si="804"/>
        <v>3.5714285714285665E-3</v>
      </c>
      <c r="AN1335" s="95">
        <f t="shared" si="805"/>
        <v>-5.7142857142857039E-3</v>
      </c>
      <c r="AO1335" s="78">
        <f t="shared" si="806"/>
        <v>0.62500000000000033</v>
      </c>
      <c r="AP1335" s="8">
        <f t="shared" si="807"/>
        <v>38.461538461538481</v>
      </c>
      <c r="AQ1335" s="8">
        <f t="shared" si="801"/>
        <v>52.238805970149265</v>
      </c>
      <c r="AR1335" s="8">
        <f t="shared" si="790"/>
        <v>-1</v>
      </c>
      <c r="AS1335" s="114">
        <f t="shared" si="796"/>
        <v>-108500</v>
      </c>
      <c r="AT1335" s="103">
        <f t="shared" si="820"/>
        <v>0.4597563411224283</v>
      </c>
      <c r="AU1335" s="5">
        <f t="shared" si="793"/>
        <v>0.68</v>
      </c>
      <c r="AW1335" s="210">
        <f t="shared" si="794"/>
        <v>2.9411764705882214E-2</v>
      </c>
      <c r="AX1335" s="276">
        <f t="shared" si="799"/>
        <v>-8.9134511484117405E-3</v>
      </c>
      <c r="AY1335" s="19">
        <f t="shared" si="821"/>
        <v>-5.8378982724844451E-2</v>
      </c>
    </row>
    <row r="1336" spans="1:51">
      <c r="A1336" s="4">
        <v>40274</v>
      </c>
      <c r="B1336" s="9">
        <f t="shared" si="828"/>
        <v>40274</v>
      </c>
      <c r="C1336" s="5">
        <v>0.69</v>
      </c>
      <c r="D1336" s="5">
        <v>0.69</v>
      </c>
      <c r="E1336" s="5">
        <v>0.68</v>
      </c>
      <c r="F1336" s="5">
        <v>0.69</v>
      </c>
      <c r="G1336" s="6">
        <v>74000</v>
      </c>
      <c r="H1336" s="112">
        <v>0.69</v>
      </c>
      <c r="I1336" s="19">
        <f t="shared" si="808"/>
        <v>1.4705882352941025E-2</v>
      </c>
      <c r="J1336" s="8">
        <f t="shared" si="809"/>
        <v>0.71169340539866</v>
      </c>
      <c r="K1336" s="8">
        <f t="shared" si="810"/>
        <v>0.67530659460133957</v>
      </c>
      <c r="L1336" s="8">
        <f t="shared" si="811"/>
        <v>0.69349999999999978</v>
      </c>
      <c r="M1336" s="19">
        <f t="shared" si="812"/>
        <v>5.3881912435345028E-2</v>
      </c>
      <c r="N1336" s="19">
        <f t="shared" si="813"/>
        <v>-6.5847431586025934E-2</v>
      </c>
      <c r="O1336" s="19">
        <f t="shared" si="814"/>
        <v>-3.1857410734030937E-3</v>
      </c>
      <c r="P1336" s="19">
        <f t="shared" si="815"/>
        <v>4.0667242988010223E-4</v>
      </c>
      <c r="Q1336" s="214"/>
      <c r="S1336" s="66"/>
      <c r="T1336" t="str">
        <f t="shared" si="816"/>
        <v/>
      </c>
      <c r="U1336" t="str">
        <f t="shared" si="817"/>
        <v/>
      </c>
      <c r="V1336" t="str">
        <f t="shared" si="818"/>
        <v/>
      </c>
      <c r="W1336" t="str">
        <f t="shared" si="819"/>
        <v/>
      </c>
      <c r="Y1336" s="219">
        <f t="shared" si="798"/>
        <v>-6.3736263736263548E-4</v>
      </c>
      <c r="Z1336" s="78">
        <f t="shared" si="800"/>
        <v>0.6920033314108025</v>
      </c>
      <c r="AA1336" s="78">
        <f t="shared" si="823"/>
        <v>0.69719465677574666</v>
      </c>
      <c r="AB1336" s="74">
        <f t="shared" si="791"/>
        <v>1335</v>
      </c>
      <c r="AC1336" s="80">
        <f t="shared" si="802"/>
        <v>-7.5456979565064353E-4</v>
      </c>
      <c r="AD1336" s="79">
        <f t="shared" si="822"/>
        <v>-5.1913253649441549E-3</v>
      </c>
      <c r="AE1336" s="81">
        <f t="shared" si="803"/>
        <v>-4.4367555692935113E-3</v>
      </c>
      <c r="AF1336" s="19">
        <f t="shared" si="825"/>
        <v>-7.4460200096082346E-3</v>
      </c>
      <c r="AG1336" s="93">
        <f t="shared" si="824"/>
        <v>-0.34583793094468351</v>
      </c>
      <c r="AH1336" s="91">
        <f t="shared" si="826"/>
        <v>2.5541279352611163E-4</v>
      </c>
      <c r="AI1336" s="96">
        <f t="shared" si="827"/>
        <v>1335.1273302749128</v>
      </c>
      <c r="AJ1336" s="5">
        <f t="shared" si="792"/>
        <v>9.9999999999998979E-3</v>
      </c>
      <c r="AK1336" s="5">
        <f t="shared" si="795"/>
        <v>9.9999999999998979E-3</v>
      </c>
      <c r="AL1336" s="5">
        <f t="shared" si="797"/>
        <v>0</v>
      </c>
      <c r="AM1336" s="95">
        <f t="shared" si="804"/>
        <v>4.2857142857142738E-3</v>
      </c>
      <c r="AN1336" s="95">
        <f t="shared" si="805"/>
        <v>-5.7142857142857039E-3</v>
      </c>
      <c r="AO1336" s="78">
        <f t="shared" si="806"/>
        <v>0.74999999999999933</v>
      </c>
      <c r="AP1336" s="8">
        <f t="shared" si="807"/>
        <v>42.857142857142833</v>
      </c>
      <c r="AQ1336" s="8">
        <f t="shared" si="801"/>
        <v>51.219512195121929</v>
      </c>
      <c r="AR1336" s="8">
        <f t="shared" si="790"/>
        <v>1</v>
      </c>
      <c r="AS1336" s="114">
        <f t="shared" si="796"/>
        <v>74000</v>
      </c>
      <c r="AT1336" s="103">
        <f t="shared" si="820"/>
        <v>0.44629949465873442</v>
      </c>
      <c r="AU1336" s="5">
        <f t="shared" si="793"/>
        <v>0.69</v>
      </c>
      <c r="AW1336" s="210">
        <f t="shared" si="794"/>
        <v>1.4705882352941025E-2</v>
      </c>
      <c r="AX1336" s="276">
        <f t="shared" si="799"/>
        <v>-9.1055792508381896E-3</v>
      </c>
      <c r="AY1336" s="19">
        <f t="shared" si="821"/>
        <v>-2.1554849993280514E-2</v>
      </c>
    </row>
    <row r="1337" spans="1:51">
      <c r="A1337" s="4">
        <v>40275</v>
      </c>
      <c r="B1337" s="9">
        <f t="shared" si="828"/>
        <v>40275</v>
      </c>
      <c r="C1337" s="5">
        <v>0.69</v>
      </c>
      <c r="D1337" s="5">
        <v>0.69</v>
      </c>
      <c r="E1337" s="5">
        <v>0.69</v>
      </c>
      <c r="F1337" s="5">
        <v>0.69</v>
      </c>
      <c r="G1337" s="6">
        <v>108700</v>
      </c>
      <c r="H1337" s="112">
        <v>0.69</v>
      </c>
      <c r="I1337" s="19">
        <f t="shared" si="808"/>
        <v>0</v>
      </c>
      <c r="J1337" s="8">
        <f t="shared" si="809"/>
        <v>0.71099999999999974</v>
      </c>
      <c r="K1337" s="8">
        <f t="shared" si="810"/>
        <v>0.67499999999999993</v>
      </c>
      <c r="L1337" s="8">
        <f t="shared" si="811"/>
        <v>0.69299999999999984</v>
      </c>
      <c r="M1337" s="19">
        <f t="shared" si="812"/>
        <v>5.3333333333333059E-2</v>
      </c>
      <c r="N1337" s="19">
        <f t="shared" si="813"/>
        <v>-1.0181136437394085E-2</v>
      </c>
      <c r="O1337" s="19">
        <f t="shared" si="814"/>
        <v>-9.743035321113252E-4</v>
      </c>
      <c r="P1337" s="19">
        <f t="shared" si="815"/>
        <v>-4.5400800731204636E-4</v>
      </c>
      <c r="Q1337" s="214"/>
      <c r="S1337" s="66"/>
      <c r="T1337" t="str">
        <f t="shared" si="816"/>
        <v/>
      </c>
      <c r="U1337" t="str">
        <f t="shared" si="817"/>
        <v/>
      </c>
      <c r="V1337" t="str">
        <f t="shared" si="818"/>
        <v/>
      </c>
      <c r="W1337" t="str">
        <f t="shared" si="819"/>
        <v/>
      </c>
      <c r="Y1337" s="219">
        <f t="shared" si="798"/>
        <v>-7.6923076923076847E-4</v>
      </c>
      <c r="Z1337" s="78">
        <f t="shared" si="800"/>
        <v>0.69169481837353886</v>
      </c>
      <c r="AA1337" s="78">
        <f t="shared" si="823"/>
        <v>0.69666225217434141</v>
      </c>
      <c r="AB1337" s="74">
        <f t="shared" si="791"/>
        <v>1336</v>
      </c>
      <c r="AC1337" s="80">
        <f t="shared" si="802"/>
        <v>-4.2454258520723594E-4</v>
      </c>
      <c r="AD1337" s="79">
        <f t="shared" si="822"/>
        <v>-4.9674338008025565E-3</v>
      </c>
      <c r="AE1337" s="81">
        <f t="shared" si="803"/>
        <v>-4.5428912155953205E-3</v>
      </c>
      <c r="AF1337" s="19">
        <f t="shared" si="825"/>
        <v>-7.1303329343577583E-3</v>
      </c>
      <c r="AG1337" s="93">
        <f t="shared" si="824"/>
        <v>-0.4373713503319262</v>
      </c>
      <c r="AH1337" s="91">
        <f t="shared" si="826"/>
        <v>2.268752082311038E-4</v>
      </c>
      <c r="AI1337" s="96">
        <f t="shared" si="827"/>
        <v>1335.8690317861792</v>
      </c>
      <c r="AJ1337" s="5">
        <f t="shared" si="792"/>
        <v>0</v>
      </c>
      <c r="AK1337" s="5">
        <f t="shared" si="795"/>
        <v>0</v>
      </c>
      <c r="AL1337" s="5">
        <f t="shared" si="797"/>
        <v>0</v>
      </c>
      <c r="AM1337" s="95">
        <f t="shared" si="804"/>
        <v>4.2857142857142738E-3</v>
      </c>
      <c r="AN1337" s="95">
        <f t="shared" si="805"/>
        <v>-4.2857142857142738E-3</v>
      </c>
      <c r="AO1337" s="78">
        <f t="shared" si="806"/>
        <v>1</v>
      </c>
      <c r="AP1337" s="8">
        <f t="shared" si="807"/>
        <v>50</v>
      </c>
      <c r="AQ1337" s="8">
        <f t="shared" si="801"/>
        <v>54.545454545454547</v>
      </c>
      <c r="AR1337" s="8">
        <f t="shared" si="790"/>
        <v>0</v>
      </c>
      <c r="AS1337" s="114">
        <f t="shared" si="796"/>
        <v>0</v>
      </c>
      <c r="AT1337" s="103">
        <f t="shared" si="820"/>
        <v>0.46685079389101153</v>
      </c>
      <c r="AU1337" s="5">
        <f t="shared" si="793"/>
        <v>0.69</v>
      </c>
      <c r="AW1337" s="210">
        <f t="shared" si="794"/>
        <v>0</v>
      </c>
      <c r="AX1337" s="276">
        <f t="shared" si="799"/>
        <v>-8.7654464150749168E-3</v>
      </c>
      <c r="AY1337" s="19">
        <f t="shared" si="821"/>
        <v>3.7354332590314093E-2</v>
      </c>
    </row>
    <row r="1338" spans="1:51">
      <c r="A1338" s="4">
        <v>40276</v>
      </c>
      <c r="B1338" s="9">
        <f t="shared" si="828"/>
        <v>40276</v>
      </c>
      <c r="C1338" s="5">
        <v>0.69</v>
      </c>
      <c r="D1338" s="5">
        <v>0.7</v>
      </c>
      <c r="E1338" s="5">
        <v>0.69</v>
      </c>
      <c r="F1338" s="5">
        <v>0.69</v>
      </c>
      <c r="G1338" s="6">
        <v>64000</v>
      </c>
      <c r="H1338" s="112">
        <v>0.69</v>
      </c>
      <c r="I1338" s="19">
        <f t="shared" si="808"/>
        <v>0</v>
      </c>
      <c r="J1338" s="8">
        <f t="shared" si="809"/>
        <v>0.71055872210923177</v>
      </c>
      <c r="K1338" s="8">
        <f t="shared" si="810"/>
        <v>0.6764412778907678</v>
      </c>
      <c r="L1338" s="8">
        <f t="shared" si="811"/>
        <v>0.69349999999999978</v>
      </c>
      <c r="M1338" s="19">
        <f t="shared" si="812"/>
        <v>5.0436668094600332E-2</v>
      </c>
      <c r="N1338" s="19">
        <f t="shared" si="813"/>
        <v>-5.4312473226238923E-2</v>
      </c>
      <c r="O1338" s="19">
        <f t="shared" si="814"/>
        <v>-6.2064400951895534E-4</v>
      </c>
      <c r="P1338" s="19">
        <f t="shared" si="815"/>
        <v>2.1352265048412847E-3</v>
      </c>
      <c r="Q1338" s="214"/>
      <c r="S1338" s="66"/>
      <c r="T1338" t="str">
        <f t="shared" si="816"/>
        <v/>
      </c>
      <c r="U1338" t="str">
        <f t="shared" si="817"/>
        <v/>
      </c>
      <c r="V1338" t="str">
        <f t="shared" si="818"/>
        <v/>
      </c>
      <c r="W1338" t="str">
        <f t="shared" si="819"/>
        <v/>
      </c>
      <c r="Y1338" s="219">
        <f t="shared" si="798"/>
        <v>-5.7142857142857147E-4</v>
      </c>
      <c r="Z1338" s="78">
        <f t="shared" si="800"/>
        <v>0.69143381634401391</v>
      </c>
      <c r="AA1338" s="78">
        <f t="shared" si="823"/>
        <v>0.69616924551344017</v>
      </c>
      <c r="AB1338" s="74">
        <f t="shared" si="791"/>
        <v>1337</v>
      </c>
      <c r="AC1338" s="80">
        <f t="shared" si="802"/>
        <v>-1.5403036306475479E-4</v>
      </c>
      <c r="AD1338" s="79">
        <f t="shared" si="822"/>
        <v>-4.735429169426264E-3</v>
      </c>
      <c r="AE1338" s="81">
        <f t="shared" si="803"/>
        <v>-4.5813988063615092E-3</v>
      </c>
      <c r="AF1338" s="19">
        <f t="shared" si="825"/>
        <v>-6.8021234777956626E-3</v>
      </c>
      <c r="AG1338" s="93">
        <f t="shared" si="824"/>
        <v>-0.63718512952106676</v>
      </c>
      <c r="AH1338" s="91">
        <f t="shared" si="826"/>
        <v>2.1320498001862879E-4</v>
      </c>
      <c r="AI1338" s="96">
        <f t="shared" si="827"/>
        <v>1336.2692877914233</v>
      </c>
      <c r="AJ1338" s="5">
        <f t="shared" si="792"/>
        <v>0</v>
      </c>
      <c r="AK1338" s="5">
        <f t="shared" si="795"/>
        <v>0</v>
      </c>
      <c r="AL1338" s="5">
        <f t="shared" si="797"/>
        <v>0</v>
      </c>
      <c r="AM1338" s="95">
        <f t="shared" si="804"/>
        <v>3.5714285714285587E-3</v>
      </c>
      <c r="AN1338" s="95">
        <f t="shared" si="805"/>
        <v>-4.2857142857142738E-3</v>
      </c>
      <c r="AO1338" s="78">
        <f t="shared" si="806"/>
        <v>0.8333333333333327</v>
      </c>
      <c r="AP1338" s="8">
        <f t="shared" si="807"/>
        <v>45.454545454545432</v>
      </c>
      <c r="AQ1338" s="8">
        <f t="shared" si="801"/>
        <v>55.555555555555536</v>
      </c>
      <c r="AR1338" s="8">
        <f t="shared" si="790"/>
        <v>-1</v>
      </c>
      <c r="AS1338" s="114">
        <f t="shared" si="796"/>
        <v>-64000</v>
      </c>
      <c r="AT1338" s="103">
        <f t="shared" si="820"/>
        <v>0.46831051690550451</v>
      </c>
      <c r="AU1338" s="5">
        <f t="shared" si="793"/>
        <v>0.69</v>
      </c>
      <c r="AW1338" s="210">
        <f t="shared" si="794"/>
        <v>1.449275362318842E-2</v>
      </c>
      <c r="AX1338" s="276">
        <f t="shared" si="799"/>
        <v>-8.0916643690524832E-3</v>
      </c>
      <c r="AY1338" s="19">
        <f t="shared" si="821"/>
        <v>7.6867967028314207E-2</v>
      </c>
    </row>
    <row r="1339" spans="1:51">
      <c r="A1339" s="4">
        <v>40277</v>
      </c>
      <c r="B1339" s="9">
        <f t="shared" si="828"/>
        <v>40277</v>
      </c>
      <c r="C1339" s="5">
        <v>0.7</v>
      </c>
      <c r="D1339" s="5">
        <v>0.7</v>
      </c>
      <c r="E1339" s="5">
        <v>0.68</v>
      </c>
      <c r="F1339" s="5">
        <v>0.7</v>
      </c>
      <c r="G1339" s="6">
        <v>255800</v>
      </c>
      <c r="H1339" s="112">
        <v>0.7</v>
      </c>
      <c r="I1339" s="19">
        <f t="shared" si="808"/>
        <v>1.449275362318842E-2</v>
      </c>
      <c r="J1339" s="8">
        <f t="shared" si="809"/>
        <v>0.71059347693943098</v>
      </c>
      <c r="K1339" s="8">
        <f t="shared" si="810"/>
        <v>0.67840652306056881</v>
      </c>
      <c r="L1339" s="8">
        <f t="shared" si="811"/>
        <v>0.6944999999999999</v>
      </c>
      <c r="M1339" s="19">
        <f t="shared" si="812"/>
        <v>4.7444935720331337E-2</v>
      </c>
      <c r="N1339" s="19">
        <f t="shared" si="813"/>
        <v>-5.9316614028857406E-2</v>
      </c>
      <c r="O1339" s="19">
        <f t="shared" si="814"/>
        <v>4.8911974644468783E-5</v>
      </c>
      <c r="P1339" s="19">
        <f t="shared" si="815"/>
        <v>2.9052709141714444E-3</v>
      </c>
      <c r="Q1339" s="214"/>
      <c r="S1339" s="66"/>
      <c r="T1339" t="str">
        <f t="shared" si="816"/>
        <v/>
      </c>
      <c r="U1339" t="str">
        <f t="shared" si="817"/>
        <v/>
      </c>
      <c r="V1339" t="str">
        <f t="shared" si="818"/>
        <v/>
      </c>
      <c r="W1339" t="str">
        <f t="shared" si="819"/>
        <v/>
      </c>
      <c r="Y1339" s="219">
        <f t="shared" si="798"/>
        <v>-4.3956043956044483E-5</v>
      </c>
      <c r="Z1339" s="78">
        <f t="shared" si="800"/>
        <v>0.6927530086270357</v>
      </c>
      <c r="AA1339" s="78">
        <f t="shared" si="823"/>
        <v>0.69645272134544556</v>
      </c>
      <c r="AB1339" s="74">
        <f t="shared" si="791"/>
        <v>1338</v>
      </c>
      <c r="AC1339" s="80">
        <f t="shared" si="802"/>
        <v>7.0534887036132442E-4</v>
      </c>
      <c r="AD1339" s="79">
        <f t="shared" si="822"/>
        <v>-3.6997127184098533E-3</v>
      </c>
      <c r="AE1339" s="81">
        <f t="shared" si="803"/>
        <v>-4.4050615887711777E-3</v>
      </c>
      <c r="AF1339" s="19">
        <f t="shared" si="825"/>
        <v>-5.3122237949800033E-3</v>
      </c>
      <c r="AG1339" s="93">
        <f t="shared" si="824"/>
        <v>-5.579284605495566</v>
      </c>
      <c r="AH1339" s="91">
        <f t="shared" si="826"/>
        <v>2.3018217252873286E-4</v>
      </c>
      <c r="AI1339" s="96">
        <f t="shared" si="827"/>
        <v>1335.948086076869</v>
      </c>
      <c r="AJ1339" s="5">
        <f t="shared" si="792"/>
        <v>1.0000000000000009E-2</v>
      </c>
      <c r="AK1339" s="5">
        <f t="shared" si="795"/>
        <v>1.0000000000000009E-2</v>
      </c>
      <c r="AL1339" s="5">
        <f t="shared" si="797"/>
        <v>0</v>
      </c>
      <c r="AM1339" s="95">
        <f t="shared" si="804"/>
        <v>4.2857142857142738E-3</v>
      </c>
      <c r="AN1339" s="95">
        <f t="shared" si="805"/>
        <v>-4.2857142857142738E-3</v>
      </c>
      <c r="AO1339" s="78">
        <f t="shared" si="806"/>
        <v>1</v>
      </c>
      <c r="AP1339" s="8">
        <f t="shared" si="807"/>
        <v>50</v>
      </c>
      <c r="AQ1339" s="8">
        <f t="shared" si="801"/>
        <v>54.545454545454547</v>
      </c>
      <c r="AR1339" s="8">
        <f t="shared" si="790"/>
        <v>1</v>
      </c>
      <c r="AS1339" s="114">
        <f t="shared" si="796"/>
        <v>255800</v>
      </c>
      <c r="AT1339" s="103">
        <f t="shared" si="820"/>
        <v>0.51911261013935628</v>
      </c>
      <c r="AU1339" s="5">
        <f t="shared" si="793"/>
        <v>0.7</v>
      </c>
      <c r="AW1339" s="210">
        <f t="shared" si="794"/>
        <v>2.9411764705882214E-2</v>
      </c>
      <c r="AX1339" s="276">
        <f t="shared" si="799"/>
        <v>-7.2332084156720225E-3</v>
      </c>
      <c r="AY1339" s="19">
        <f t="shared" si="821"/>
        <v>0.10609139408497044</v>
      </c>
    </row>
    <row r="1340" spans="1:51">
      <c r="A1340" s="4">
        <v>40280</v>
      </c>
      <c r="B1340" s="9">
        <f t="shared" si="828"/>
        <v>40280</v>
      </c>
      <c r="C1340" s="5">
        <v>0.7</v>
      </c>
      <c r="D1340" s="5">
        <v>0.7</v>
      </c>
      <c r="E1340" s="5">
        <v>0.69</v>
      </c>
      <c r="F1340" s="5">
        <v>0.7</v>
      </c>
      <c r="G1340" s="6">
        <v>195400</v>
      </c>
      <c r="H1340" s="112">
        <v>0.7</v>
      </c>
      <c r="I1340" s="19">
        <f t="shared" si="808"/>
        <v>0</v>
      </c>
      <c r="J1340" s="8">
        <f t="shared" si="809"/>
        <v>0.71059347693943087</v>
      </c>
      <c r="K1340" s="8">
        <f t="shared" si="810"/>
        <v>0.6784065230605687</v>
      </c>
      <c r="L1340" s="8">
        <f t="shared" si="811"/>
        <v>0.69449999999999978</v>
      </c>
      <c r="M1340" s="19">
        <f t="shared" si="812"/>
        <v>4.7444935720331351E-2</v>
      </c>
      <c r="N1340" s="19">
        <f t="shared" si="813"/>
        <v>2.9250303740779396E-16</v>
      </c>
      <c r="O1340" s="19">
        <f t="shared" si="814"/>
        <v>-1.5623884269342777E-16</v>
      </c>
      <c r="P1340" s="19">
        <f t="shared" si="815"/>
        <v>-1.6365158454203641E-16</v>
      </c>
      <c r="Q1340" s="214"/>
      <c r="S1340" s="66"/>
      <c r="T1340" t="str">
        <f t="shared" si="816"/>
        <v/>
      </c>
      <c r="U1340" t="str">
        <f t="shared" si="817"/>
        <v/>
      </c>
      <c r="V1340" t="str">
        <f t="shared" si="818"/>
        <v/>
      </c>
      <c r="W1340" t="str">
        <f t="shared" si="819"/>
        <v/>
      </c>
      <c r="Y1340" s="219">
        <f t="shared" si="798"/>
        <v>1.5384615384615252E-4</v>
      </c>
      <c r="Z1340" s="78">
        <f t="shared" si="800"/>
        <v>0.69386904529847215</v>
      </c>
      <c r="AA1340" s="78">
        <f t="shared" si="823"/>
        <v>0.69671521996588259</v>
      </c>
      <c r="AB1340" s="74">
        <f t="shared" si="791"/>
        <v>1339</v>
      </c>
      <c r="AC1340" s="80">
        <f t="shared" si="802"/>
        <v>1.2471095370885903E-3</v>
      </c>
      <c r="AD1340" s="79">
        <f t="shared" si="822"/>
        <v>-2.8461746674104393E-3</v>
      </c>
      <c r="AE1340" s="81">
        <f t="shared" si="803"/>
        <v>-4.0932842044990297E-3</v>
      </c>
      <c r="AF1340" s="19">
        <f t="shared" si="825"/>
        <v>-4.085133474692592E-3</v>
      </c>
      <c r="AG1340" s="93">
        <f t="shared" si="824"/>
        <v>0.76807476341422609</v>
      </c>
      <c r="AH1340" s="91">
        <f t="shared" si="826"/>
        <v>2.4385284294584794E-4</v>
      </c>
      <c r="AI1340" s="96">
        <f t="shared" si="827"/>
        <v>1335.6407869934226</v>
      </c>
      <c r="AJ1340" s="5">
        <f t="shared" si="792"/>
        <v>0</v>
      </c>
      <c r="AK1340" s="5">
        <f t="shared" si="795"/>
        <v>0</v>
      </c>
      <c r="AL1340" s="5">
        <f t="shared" si="797"/>
        <v>0</v>
      </c>
      <c r="AM1340" s="95">
        <f t="shared" si="804"/>
        <v>4.2857142857142738E-3</v>
      </c>
      <c r="AN1340" s="95">
        <f t="shared" si="805"/>
        <v>-3.5714285714285587E-3</v>
      </c>
      <c r="AO1340" s="78">
        <f t="shared" si="806"/>
        <v>1.2000000000000008</v>
      </c>
      <c r="AP1340" s="8">
        <f t="shared" si="807"/>
        <v>54.545454545454568</v>
      </c>
      <c r="AQ1340" s="8">
        <f t="shared" si="801"/>
        <v>54.545454545454568</v>
      </c>
      <c r="AR1340" s="8">
        <f t="shared" si="790"/>
        <v>1</v>
      </c>
      <c r="AS1340" s="114">
        <f t="shared" si="796"/>
        <v>195400</v>
      </c>
      <c r="AT1340" s="103">
        <f t="shared" si="820"/>
        <v>0.55644625046176477</v>
      </c>
      <c r="AU1340" s="5">
        <f t="shared" si="793"/>
        <v>0.7</v>
      </c>
      <c r="AW1340" s="210">
        <f t="shared" si="794"/>
        <v>1.449275362318842E-2</v>
      </c>
      <c r="AX1340" s="276">
        <f t="shared" si="799"/>
        <v>-6.0924273094477011E-3</v>
      </c>
      <c r="AY1340" s="19">
        <f t="shared" si="821"/>
        <v>0.15771439735548307</v>
      </c>
    </row>
    <row r="1341" spans="1:51">
      <c r="A1341" s="4">
        <v>40281</v>
      </c>
      <c r="B1341" s="9">
        <f t="shared" si="828"/>
        <v>40281</v>
      </c>
      <c r="C1341" s="5">
        <v>0.69</v>
      </c>
      <c r="D1341" s="5">
        <v>0.7</v>
      </c>
      <c r="E1341" s="5">
        <v>0.69</v>
      </c>
      <c r="F1341" s="5">
        <v>0.69</v>
      </c>
      <c r="G1341" s="6">
        <v>92400</v>
      </c>
      <c r="H1341" s="112">
        <v>0.69</v>
      </c>
      <c r="I1341" s="19">
        <f t="shared" si="808"/>
        <v>-1.4285714285714299E-2</v>
      </c>
      <c r="J1341" s="8">
        <f t="shared" si="809"/>
        <v>0.70802583904633365</v>
      </c>
      <c r="K1341" s="8">
        <f t="shared" si="810"/>
        <v>0.67897416095366592</v>
      </c>
      <c r="L1341" s="8">
        <f t="shared" si="811"/>
        <v>0.69349999999999978</v>
      </c>
      <c r="M1341" s="19">
        <f t="shared" si="812"/>
        <v>4.2787604835893389E-2</v>
      </c>
      <c r="N1341" s="19">
        <f t="shared" si="813"/>
        <v>-9.8162866357139528E-2</v>
      </c>
      <c r="O1341" s="19">
        <f t="shared" si="814"/>
        <v>-3.6133710432527341E-3</v>
      </c>
      <c r="P1341" s="19">
        <f t="shared" si="815"/>
        <v>8.3672233948513762E-4</v>
      </c>
      <c r="Q1341" s="214"/>
      <c r="S1341" s="66"/>
      <c r="T1341" t="str">
        <f t="shared" si="816"/>
        <v/>
      </c>
      <c r="U1341" t="str">
        <f t="shared" si="817"/>
        <v/>
      </c>
      <c r="V1341" t="str">
        <f t="shared" si="818"/>
        <v/>
      </c>
      <c r="W1341" t="str">
        <f t="shared" si="819"/>
        <v/>
      </c>
      <c r="Y1341" s="219">
        <f t="shared" si="798"/>
        <v>3.5164835164834952E-4</v>
      </c>
      <c r="Z1341" s="78">
        <f t="shared" si="800"/>
        <v>0.69327321232250738</v>
      </c>
      <c r="AA1341" s="78">
        <f t="shared" si="823"/>
        <v>0.69621829368840726</v>
      </c>
      <c r="AB1341" s="74">
        <f t="shared" si="791"/>
        <v>1340</v>
      </c>
      <c r="AC1341" s="80">
        <f t="shared" si="802"/>
        <v>9.1856227087931805E-4</v>
      </c>
      <c r="AD1341" s="79">
        <f t="shared" si="822"/>
        <v>-2.945081365899882E-3</v>
      </c>
      <c r="AE1341" s="81">
        <f t="shared" si="803"/>
        <v>-3.8636436367792001E-3</v>
      </c>
      <c r="AF1341" s="19">
        <f t="shared" si="825"/>
        <v>-4.2301120102683689E-3</v>
      </c>
      <c r="AG1341" s="93">
        <f t="shared" si="824"/>
        <v>-0.26344699999350052</v>
      </c>
      <c r="AH1341" s="91">
        <f t="shared" si="826"/>
        <v>2.5417861387100929E-4</v>
      </c>
      <c r="AI1341" s="96">
        <f t="shared" si="827"/>
        <v>1335.8259917373925</v>
      </c>
      <c r="AJ1341" s="5">
        <f t="shared" si="792"/>
        <v>-1.0000000000000009E-2</v>
      </c>
      <c r="AK1341" s="5">
        <f t="shared" si="795"/>
        <v>0</v>
      </c>
      <c r="AL1341" s="5">
        <f t="shared" si="797"/>
        <v>-1.0000000000000009E-2</v>
      </c>
      <c r="AM1341" s="95">
        <f t="shared" si="804"/>
        <v>3.5714285714285587E-3</v>
      </c>
      <c r="AN1341" s="95">
        <f t="shared" si="805"/>
        <v>-4.2857142857142738E-3</v>
      </c>
      <c r="AO1341" s="78">
        <f t="shared" si="806"/>
        <v>0.8333333333333327</v>
      </c>
      <c r="AP1341" s="8">
        <f t="shared" si="807"/>
        <v>45.454545454545432</v>
      </c>
      <c r="AQ1341" s="8">
        <f t="shared" si="801"/>
        <v>55.555555555555536</v>
      </c>
      <c r="AR1341" s="8">
        <f t="shared" si="790"/>
        <v>-1</v>
      </c>
      <c r="AS1341" s="114">
        <f t="shared" si="796"/>
        <v>-92400</v>
      </c>
      <c r="AT1341" s="103">
        <f t="shared" si="820"/>
        <v>0.50557650015708355</v>
      </c>
      <c r="AU1341" s="5">
        <f t="shared" si="793"/>
        <v>0.69</v>
      </c>
      <c r="AW1341" s="210">
        <f t="shared" si="794"/>
        <v>1.449275362318842E-2</v>
      </c>
      <c r="AX1341" s="276">
        <f t="shared" si="799"/>
        <v>-4.9873907151123491E-3</v>
      </c>
      <c r="AY1341" s="19">
        <f t="shared" si="821"/>
        <v>0.1813787080597154</v>
      </c>
    </row>
    <row r="1342" spans="1:51">
      <c r="A1342" s="4">
        <v>40282</v>
      </c>
      <c r="B1342" s="9">
        <f t="shared" si="828"/>
        <v>40282</v>
      </c>
      <c r="C1342" s="5">
        <v>0.68</v>
      </c>
      <c r="D1342" s="5">
        <v>0.68</v>
      </c>
      <c r="E1342" s="5">
        <v>0.68</v>
      </c>
      <c r="F1342" s="5">
        <v>0.68</v>
      </c>
      <c r="G1342" s="6">
        <v>128200</v>
      </c>
      <c r="H1342" s="112">
        <v>0.68</v>
      </c>
      <c r="I1342" s="19">
        <f t="shared" si="808"/>
        <v>-1.4492753623188259E-2</v>
      </c>
      <c r="J1342" s="8">
        <f t="shared" si="809"/>
        <v>0.70556465996625028</v>
      </c>
      <c r="K1342" s="8">
        <f t="shared" si="810"/>
        <v>0.67843534003374939</v>
      </c>
      <c r="L1342" s="8">
        <f t="shared" si="811"/>
        <v>0.69199999999999984</v>
      </c>
      <c r="M1342" s="19">
        <f t="shared" si="812"/>
        <v>3.9988070095451279E-2</v>
      </c>
      <c r="N1342" s="19">
        <f t="shared" si="813"/>
        <v>-6.542863876534763E-2</v>
      </c>
      <c r="O1342" s="19">
        <f t="shared" si="814"/>
        <v>-3.4761147748483558E-3</v>
      </c>
      <c r="P1342" s="19">
        <f t="shared" si="815"/>
        <v>-7.9358089144322696E-4</v>
      </c>
      <c r="Q1342" s="214"/>
      <c r="S1342" s="66"/>
      <c r="T1342" t="str">
        <f t="shared" si="816"/>
        <v/>
      </c>
      <c r="U1342" t="str">
        <f t="shared" si="817"/>
        <v/>
      </c>
      <c r="V1342" t="str">
        <f t="shared" si="818"/>
        <v/>
      </c>
      <c r="W1342" t="str">
        <f t="shared" si="819"/>
        <v/>
      </c>
      <c r="Y1342" s="219">
        <f t="shared" si="798"/>
        <v>-2.1978021978022242E-5</v>
      </c>
      <c r="Z1342" s="78">
        <f t="shared" si="800"/>
        <v>0.69122913762484128</v>
      </c>
      <c r="AA1342" s="78">
        <f t="shared" si="823"/>
        <v>0.69501813995546513</v>
      </c>
      <c r="AB1342" s="74">
        <f t="shared" si="791"/>
        <v>1341</v>
      </c>
      <c r="AC1342" s="80">
        <f t="shared" si="802"/>
        <v>5.9713044924282043E-5</v>
      </c>
      <c r="AD1342" s="79">
        <f t="shared" si="822"/>
        <v>-3.7890023306238474E-3</v>
      </c>
      <c r="AE1342" s="81">
        <f t="shared" si="803"/>
        <v>-3.8487153755481294E-3</v>
      </c>
      <c r="AF1342" s="19">
        <f t="shared" si="825"/>
        <v>-5.451659622677814E-3</v>
      </c>
      <c r="AG1342" s="93">
        <f t="shared" si="824"/>
        <v>-0.93499292664489675</v>
      </c>
      <c r="AH1342" s="91">
        <f t="shared" si="826"/>
        <v>2.2471586897662536E-4</v>
      </c>
      <c r="AI1342" s="96">
        <f t="shared" si="827"/>
        <v>1336.2979453553128</v>
      </c>
      <c r="AJ1342" s="5">
        <f t="shared" si="792"/>
        <v>-9.9999999999998979E-3</v>
      </c>
      <c r="AK1342" s="5">
        <f t="shared" si="795"/>
        <v>0</v>
      </c>
      <c r="AL1342" s="5">
        <f t="shared" si="797"/>
        <v>-9.9999999999998979E-3</v>
      </c>
      <c r="AM1342" s="95">
        <f t="shared" si="804"/>
        <v>3.5714285714285587E-3</v>
      </c>
      <c r="AN1342" s="95">
        <f t="shared" si="805"/>
        <v>-4.285714285714266E-3</v>
      </c>
      <c r="AO1342" s="78">
        <f t="shared" si="806"/>
        <v>0.83333333333333426</v>
      </c>
      <c r="AP1342" s="8">
        <f t="shared" si="807"/>
        <v>45.454545454545489</v>
      </c>
      <c r="AQ1342" s="8">
        <f t="shared" si="801"/>
        <v>55.555555555555578</v>
      </c>
      <c r="AR1342" s="8">
        <f t="shared" si="790"/>
        <v>0</v>
      </c>
      <c r="AS1342" s="114">
        <f t="shared" si="796"/>
        <v>0</v>
      </c>
      <c r="AT1342" s="103">
        <f t="shared" si="820"/>
        <v>0.46452559252682685</v>
      </c>
      <c r="AU1342" s="5">
        <f t="shared" si="793"/>
        <v>0.68</v>
      </c>
      <c r="AW1342" s="210">
        <f t="shared" si="794"/>
        <v>0</v>
      </c>
      <c r="AX1342" s="276">
        <f t="shared" si="799"/>
        <v>-3.9077409480130897E-3</v>
      </c>
      <c r="AY1342" s="19">
        <f t="shared" si="821"/>
        <v>0.21647587461471593</v>
      </c>
    </row>
    <row r="1343" spans="1:51">
      <c r="A1343" s="4">
        <v>40283</v>
      </c>
      <c r="B1343" s="9">
        <f t="shared" si="828"/>
        <v>40283</v>
      </c>
      <c r="C1343" s="5">
        <v>0.69</v>
      </c>
      <c r="D1343" s="5">
        <v>0.69</v>
      </c>
      <c r="E1343" s="5">
        <v>0.68</v>
      </c>
      <c r="F1343" s="5">
        <v>0.68</v>
      </c>
      <c r="G1343" s="6">
        <v>44000</v>
      </c>
      <c r="H1343" s="112">
        <v>0.68</v>
      </c>
      <c r="I1343" s="19">
        <f t="shared" si="808"/>
        <v>0</v>
      </c>
      <c r="J1343" s="8">
        <f t="shared" si="809"/>
        <v>0.70602583904633365</v>
      </c>
      <c r="K1343" s="8">
        <f t="shared" si="810"/>
        <v>0.67697416095366592</v>
      </c>
      <c r="L1343" s="8">
        <f t="shared" si="811"/>
        <v>0.69149999999999978</v>
      </c>
      <c r="M1343" s="19">
        <f t="shared" si="812"/>
        <v>4.2914013219857758E-2</v>
      </c>
      <c r="N1343" s="19">
        <f t="shared" si="813"/>
        <v>7.3170401007657287E-2</v>
      </c>
      <c r="O1343" s="19">
        <f t="shared" si="814"/>
        <v>6.536312066783822E-4</v>
      </c>
      <c r="P1343" s="19">
        <f t="shared" si="815"/>
        <v>-2.1537484766209064E-3</v>
      </c>
      <c r="Q1343" s="214"/>
      <c r="S1343" s="66"/>
      <c r="T1343" t="str">
        <f t="shared" si="816"/>
        <v/>
      </c>
      <c r="U1343" t="str">
        <f t="shared" si="817"/>
        <v/>
      </c>
      <c r="V1343" t="str">
        <f t="shared" si="818"/>
        <v/>
      </c>
      <c r="W1343" t="str">
        <f t="shared" si="819"/>
        <v/>
      </c>
      <c r="Y1343" s="219">
        <f t="shared" si="798"/>
        <v>-6.8131868131867681E-4</v>
      </c>
      <c r="Z1343" s="78">
        <f t="shared" si="800"/>
        <v>0.68949985043061568</v>
      </c>
      <c r="AA1343" s="78">
        <f t="shared" si="823"/>
        <v>0.69390679759876073</v>
      </c>
      <c r="AB1343" s="74">
        <f t="shared" si="791"/>
        <v>1342</v>
      </c>
      <c r="AC1343" s="80">
        <f t="shared" si="802"/>
        <v>-4.4658543407753454E-4</v>
      </c>
      <c r="AD1343" s="79">
        <f t="shared" si="822"/>
        <v>-4.4069471681450478E-3</v>
      </c>
      <c r="AE1343" s="81">
        <f t="shared" si="803"/>
        <v>-3.9603617340675133E-3</v>
      </c>
      <c r="AF1343" s="19">
        <f t="shared" si="825"/>
        <v>-6.3509208778399755E-3</v>
      </c>
      <c r="AG1343" s="93">
        <f t="shared" si="824"/>
        <v>-8.478858843052107</v>
      </c>
      <c r="AH1343" s="91">
        <f t="shared" si="826"/>
        <v>1.5306406170845419E-4</v>
      </c>
      <c r="AI1343" s="96">
        <f t="shared" si="827"/>
        <v>1336.813598159451</v>
      </c>
      <c r="AJ1343" s="5">
        <f t="shared" si="792"/>
        <v>0</v>
      </c>
      <c r="AK1343" s="5">
        <f t="shared" si="795"/>
        <v>0</v>
      </c>
      <c r="AL1343" s="5">
        <f t="shared" si="797"/>
        <v>0</v>
      </c>
      <c r="AM1343" s="95">
        <f t="shared" si="804"/>
        <v>3.5714285714285587E-3</v>
      </c>
      <c r="AN1343" s="95">
        <f t="shared" si="805"/>
        <v>-3.5714285714285587E-3</v>
      </c>
      <c r="AO1343" s="78">
        <f t="shared" si="806"/>
        <v>1</v>
      </c>
      <c r="AP1343" s="8">
        <f t="shared" si="807"/>
        <v>50</v>
      </c>
      <c r="AQ1343" s="8">
        <f t="shared" si="801"/>
        <v>55.555555555555557</v>
      </c>
      <c r="AR1343" s="8">
        <f t="shared" si="790"/>
        <v>-1</v>
      </c>
      <c r="AS1343" s="114">
        <f t="shared" si="796"/>
        <v>-44000</v>
      </c>
      <c r="AT1343" s="103">
        <f t="shared" si="820"/>
        <v>0.46725506790795074</v>
      </c>
      <c r="AU1343" s="5">
        <f t="shared" si="793"/>
        <v>0.68</v>
      </c>
      <c r="AW1343" s="210">
        <f t="shared" si="794"/>
        <v>1.4705882352941025E-2</v>
      </c>
      <c r="AX1343" s="276">
        <f t="shared" si="799"/>
        <v>-2.7453601053324785E-3</v>
      </c>
      <c r="AY1343" s="19">
        <f t="shared" si="821"/>
        <v>0.29745596193412704</v>
      </c>
    </row>
    <row r="1344" spans="1:51">
      <c r="A1344" s="4">
        <v>40284</v>
      </c>
      <c r="B1344" s="9">
        <f t="shared" si="828"/>
        <v>40284</v>
      </c>
      <c r="C1344" s="5">
        <v>0.68</v>
      </c>
      <c r="D1344" s="5">
        <v>0.68</v>
      </c>
      <c r="E1344" s="5">
        <v>0.68</v>
      </c>
      <c r="F1344" s="5">
        <v>0.68</v>
      </c>
      <c r="G1344" s="6">
        <v>40800</v>
      </c>
      <c r="H1344" s="112">
        <v>0.68</v>
      </c>
      <c r="I1344" s="19">
        <f t="shared" si="808"/>
        <v>0</v>
      </c>
      <c r="J1344" s="8">
        <f t="shared" si="809"/>
        <v>0.70529864858694846</v>
      </c>
      <c r="K1344" s="8">
        <f t="shared" si="810"/>
        <v>0.6757013514130511</v>
      </c>
      <c r="L1344" s="8">
        <f t="shared" si="811"/>
        <v>0.69049999999999978</v>
      </c>
      <c r="M1344" s="19">
        <f t="shared" si="812"/>
        <v>4.3802335324625921E-2</v>
      </c>
      <c r="N1344" s="19">
        <f t="shared" si="813"/>
        <v>2.0700047329926877E-2</v>
      </c>
      <c r="O1344" s="19">
        <f t="shared" si="814"/>
        <v>-1.029977118638377E-3</v>
      </c>
      <c r="P1344" s="19">
        <f t="shared" si="815"/>
        <v>-1.8801449361402309E-3</v>
      </c>
      <c r="Q1344" s="214"/>
      <c r="S1344" s="66"/>
      <c r="T1344" t="str">
        <f t="shared" si="816"/>
        <v/>
      </c>
      <c r="U1344" t="str">
        <f t="shared" si="817"/>
        <v/>
      </c>
      <c r="V1344" t="str">
        <f t="shared" si="818"/>
        <v/>
      </c>
      <c r="W1344" t="str">
        <f t="shared" si="819"/>
        <v/>
      </c>
      <c r="Y1344" s="219">
        <f t="shared" si="798"/>
        <v>-6.8131868131867507E-4</v>
      </c>
      <c r="Z1344" s="78">
        <f t="shared" si="800"/>
        <v>0.68803687346430087</v>
      </c>
      <c r="AA1344" s="78">
        <f t="shared" si="823"/>
        <v>0.69287769457645243</v>
      </c>
      <c r="AB1344" s="74">
        <f t="shared" si="791"/>
        <v>1343</v>
      </c>
      <c r="AC1344" s="80">
        <f t="shared" si="802"/>
        <v>-7.0436750246723797E-4</v>
      </c>
      <c r="AD1344" s="79">
        <f t="shared" si="822"/>
        <v>-4.840821112151561E-3</v>
      </c>
      <c r="AE1344" s="81">
        <f t="shared" si="803"/>
        <v>-4.136453609684323E-3</v>
      </c>
      <c r="AF1344" s="19">
        <f t="shared" si="825"/>
        <v>-6.9865448838134338E-3</v>
      </c>
      <c r="AG1344" s="93">
        <f t="shared" si="824"/>
        <v>0.57722901088831358</v>
      </c>
      <c r="AH1344" s="91">
        <f t="shared" si="826"/>
        <v>1.0057784767154387E-4</v>
      </c>
      <c r="AI1344" s="96">
        <f t="shared" si="827"/>
        <v>1337.3437224093971</v>
      </c>
      <c r="AJ1344" s="5">
        <f t="shared" si="792"/>
        <v>0</v>
      </c>
      <c r="AK1344" s="5">
        <f t="shared" si="795"/>
        <v>0</v>
      </c>
      <c r="AL1344" s="5">
        <f t="shared" si="797"/>
        <v>0</v>
      </c>
      <c r="AM1344" s="95">
        <f t="shared" si="804"/>
        <v>2.1428571428571369E-3</v>
      </c>
      <c r="AN1344" s="95">
        <f t="shared" si="805"/>
        <v>-3.5714285714285587E-3</v>
      </c>
      <c r="AO1344" s="78">
        <f t="shared" si="806"/>
        <v>0.60000000000000042</v>
      </c>
      <c r="AP1344" s="8">
        <f t="shared" si="807"/>
        <v>37.500000000000021</v>
      </c>
      <c r="AQ1344" s="8">
        <f t="shared" si="801"/>
        <v>50.000000000000021</v>
      </c>
      <c r="AR1344" s="8">
        <f t="shared" si="790"/>
        <v>0</v>
      </c>
      <c r="AS1344" s="114">
        <f t="shared" si="796"/>
        <v>0</v>
      </c>
      <c r="AT1344" s="103">
        <f t="shared" si="820"/>
        <v>0.42079313129595702</v>
      </c>
      <c r="AU1344" s="5">
        <f t="shared" si="793"/>
        <v>0.68</v>
      </c>
      <c r="AW1344" s="210">
        <f t="shared" si="794"/>
        <v>0</v>
      </c>
      <c r="AX1344" s="276">
        <f t="shared" si="799"/>
        <v>-1.9651351264497702E-3</v>
      </c>
      <c r="AY1344" s="19">
        <f t="shared" si="821"/>
        <v>0.28419768225204056</v>
      </c>
    </row>
    <row r="1345" spans="1:51">
      <c r="A1345" s="4">
        <v>40287</v>
      </c>
      <c r="B1345" s="9">
        <f t="shared" si="828"/>
        <v>40287</v>
      </c>
      <c r="C1345" s="5">
        <v>0.67</v>
      </c>
      <c r="D1345" s="5">
        <v>0.68</v>
      </c>
      <c r="E1345" s="5">
        <v>0.66</v>
      </c>
      <c r="F1345" s="5">
        <v>0.67</v>
      </c>
      <c r="G1345" s="6">
        <v>153700</v>
      </c>
      <c r="H1345" s="112">
        <v>0.67</v>
      </c>
      <c r="I1345" s="19">
        <f t="shared" si="808"/>
        <v>-1.4705882352941188E-2</v>
      </c>
      <c r="J1345" s="8">
        <f t="shared" si="809"/>
        <v>0.70561324772583589</v>
      </c>
      <c r="K1345" s="8">
        <f t="shared" si="810"/>
        <v>0.67238675227416378</v>
      </c>
      <c r="L1345" s="8">
        <f t="shared" si="811"/>
        <v>0.68899999999999983</v>
      </c>
      <c r="M1345" s="19">
        <f t="shared" si="812"/>
        <v>4.9415749699548067E-2</v>
      </c>
      <c r="N1345" s="19">
        <f t="shared" si="813"/>
        <v>0.12815331267888477</v>
      </c>
      <c r="O1345" s="19">
        <f t="shared" si="814"/>
        <v>4.4605095943076181E-4</v>
      </c>
      <c r="P1345" s="19">
        <f t="shared" si="815"/>
        <v>-4.905420319133165E-3</v>
      </c>
      <c r="Q1345" s="214"/>
      <c r="S1345" s="66"/>
      <c r="T1345" t="str">
        <f t="shared" si="816"/>
        <v>BrokeBandLower</v>
      </c>
      <c r="U1345" t="str">
        <f t="shared" si="817"/>
        <v/>
      </c>
      <c r="V1345" t="str">
        <f t="shared" si="818"/>
        <v>BrokeBandLower</v>
      </c>
      <c r="W1345" t="str">
        <f t="shared" si="819"/>
        <v>BrokeBandLower</v>
      </c>
      <c r="Y1345" s="219">
        <f t="shared" si="798"/>
        <v>-1.2087912087912019E-3</v>
      </c>
      <c r="Z1345" s="78">
        <f t="shared" si="800"/>
        <v>0.68525919495079857</v>
      </c>
      <c r="AA1345" s="78">
        <f t="shared" si="823"/>
        <v>0.69118474517779493</v>
      </c>
      <c r="AB1345" s="74">
        <f t="shared" si="791"/>
        <v>1344</v>
      </c>
      <c r="AC1345" s="80">
        <f t="shared" si="802"/>
        <v>-1.4312772938496355E-3</v>
      </c>
      <c r="AD1345" s="79">
        <f t="shared" si="822"/>
        <v>-5.9255502269963678E-3</v>
      </c>
      <c r="AE1345" s="81">
        <f t="shared" si="803"/>
        <v>-4.4942729331467323E-3</v>
      </c>
      <c r="AF1345" s="19">
        <f t="shared" si="825"/>
        <v>-8.5730338644440501E-3</v>
      </c>
      <c r="AG1345" s="93">
        <f t="shared" si="824"/>
        <v>1.0320035902227163</v>
      </c>
      <c r="AH1345" s="91">
        <f t="shared" si="826"/>
        <v>2.8867805203157456E-5</v>
      </c>
      <c r="AI1345" s="96">
        <f t="shared" si="827"/>
        <v>1337.7427326280988</v>
      </c>
      <c r="AJ1345" s="5">
        <f t="shared" si="792"/>
        <v>-1.0000000000000009E-2</v>
      </c>
      <c r="AK1345" s="5">
        <f t="shared" si="795"/>
        <v>0</v>
      </c>
      <c r="AL1345" s="5">
        <f t="shared" si="797"/>
        <v>-1.0000000000000009E-2</v>
      </c>
      <c r="AM1345" s="95">
        <f t="shared" si="804"/>
        <v>2.1428571428571369E-3</v>
      </c>
      <c r="AN1345" s="95">
        <f t="shared" si="805"/>
        <v>-3.5714285714285587E-3</v>
      </c>
      <c r="AO1345" s="78">
        <f t="shared" si="806"/>
        <v>0.60000000000000042</v>
      </c>
      <c r="AP1345" s="8">
        <f t="shared" si="807"/>
        <v>37.500000000000021</v>
      </c>
      <c r="AQ1345" s="8">
        <f t="shared" si="801"/>
        <v>50.000000000000021</v>
      </c>
      <c r="AR1345" s="8">
        <f t="shared" si="790"/>
        <v>0</v>
      </c>
      <c r="AS1345" s="114">
        <f t="shared" si="796"/>
        <v>0</v>
      </c>
      <c r="AT1345" s="103">
        <f t="shared" si="820"/>
        <v>0.37706938339563656</v>
      </c>
      <c r="AU1345" s="5">
        <f t="shared" si="793"/>
        <v>0.67</v>
      </c>
      <c r="AW1345" s="210">
        <f t="shared" si="794"/>
        <v>3.0303030303030328E-2</v>
      </c>
      <c r="AX1345" s="276">
        <f t="shared" si="799"/>
        <v>-1.1116152444978801E-3</v>
      </c>
      <c r="AY1345" s="19">
        <f t="shared" si="821"/>
        <v>0.43433139556864281</v>
      </c>
    </row>
    <row r="1346" spans="1:51">
      <c r="A1346" s="4">
        <v>40288</v>
      </c>
      <c r="B1346" s="9">
        <f t="shared" si="828"/>
        <v>40288</v>
      </c>
      <c r="C1346" s="5">
        <v>0.67</v>
      </c>
      <c r="D1346" s="5">
        <v>0.68</v>
      </c>
      <c r="E1346" s="5">
        <v>0.67</v>
      </c>
      <c r="F1346" s="5">
        <v>0.68</v>
      </c>
      <c r="G1346" s="6">
        <v>17000</v>
      </c>
      <c r="H1346" s="112">
        <v>0.68</v>
      </c>
      <c r="I1346" s="19">
        <f t="shared" si="808"/>
        <v>1.492537313432837E-2</v>
      </c>
      <c r="J1346" s="8">
        <f t="shared" si="809"/>
        <v>0.70555872210923154</v>
      </c>
      <c r="K1346" s="8">
        <f t="shared" si="810"/>
        <v>0.6714412778907678</v>
      </c>
      <c r="L1346" s="8">
        <f t="shared" si="811"/>
        <v>0.68849999999999967</v>
      </c>
      <c r="M1346" s="19">
        <f t="shared" si="812"/>
        <v>5.0812253196048034E-2</v>
      </c>
      <c r="N1346" s="19">
        <f t="shared" si="813"/>
        <v>2.8260291607247197E-2</v>
      </c>
      <c r="O1346" s="19">
        <f t="shared" si="814"/>
        <v>-7.7274082906017669E-5</v>
      </c>
      <c r="P1346" s="19">
        <f t="shared" si="815"/>
        <v>-1.4061466562185758E-3</v>
      </c>
      <c r="Q1346" s="214"/>
      <c r="S1346" s="66"/>
      <c r="T1346" t="str">
        <f t="shared" si="816"/>
        <v>BrokeBandLower</v>
      </c>
      <c r="U1346" t="str">
        <f t="shared" si="817"/>
        <v/>
      </c>
      <c r="V1346" t="str">
        <f t="shared" si="818"/>
        <v>BrokeBandLower</v>
      </c>
      <c r="W1346" t="str">
        <f t="shared" si="819"/>
        <v/>
      </c>
      <c r="Y1346" s="219">
        <f t="shared" si="798"/>
        <v>-1.032967032967025E-3</v>
      </c>
      <c r="Z1346" s="78">
        <f t="shared" si="800"/>
        <v>0.68444927892837559</v>
      </c>
      <c r="AA1346" s="78">
        <f t="shared" si="823"/>
        <v>0.69035707403463809</v>
      </c>
      <c r="AB1346" s="74">
        <f t="shared" si="791"/>
        <v>1345</v>
      </c>
      <c r="AC1346" s="80">
        <f t="shared" si="802"/>
        <v>-1.1308177384926083E-3</v>
      </c>
      <c r="AD1346" s="79">
        <f t="shared" si="822"/>
        <v>-5.9077951062624923E-3</v>
      </c>
      <c r="AE1346" s="81">
        <f t="shared" si="803"/>
        <v>-4.776977367769884E-3</v>
      </c>
      <c r="AF1346" s="19">
        <f t="shared" si="825"/>
        <v>-8.5575933505478551E-3</v>
      </c>
      <c r="AG1346" s="93">
        <f t="shared" si="824"/>
        <v>-0.20992407037276195</v>
      </c>
      <c r="AH1346" s="91">
        <f t="shared" si="826"/>
        <v>-6.1846374712410691E-6</v>
      </c>
      <c r="AI1346" s="96">
        <f t="shared" si="827"/>
        <v>1338.4454758338893</v>
      </c>
      <c r="AJ1346" s="5">
        <f t="shared" si="792"/>
        <v>1.0000000000000009E-2</v>
      </c>
      <c r="AK1346" s="5">
        <f t="shared" si="795"/>
        <v>1.0000000000000009E-2</v>
      </c>
      <c r="AL1346" s="5">
        <f t="shared" si="797"/>
        <v>0</v>
      </c>
      <c r="AM1346" s="95">
        <f t="shared" si="804"/>
        <v>2.1428571428571369E-3</v>
      </c>
      <c r="AN1346" s="95">
        <f t="shared" si="805"/>
        <v>-3.5714285714285587E-3</v>
      </c>
      <c r="AO1346" s="78">
        <f t="shared" si="806"/>
        <v>0.60000000000000042</v>
      </c>
      <c r="AP1346" s="8">
        <f t="shared" si="807"/>
        <v>37.500000000000021</v>
      </c>
      <c r="AQ1346" s="8">
        <f t="shared" si="801"/>
        <v>50.000000000000021</v>
      </c>
      <c r="AR1346" s="8">
        <f t="shared" ref="AR1346:AR1409" si="829">IF(ISERROR(((F1346-E1346)-(D1346-F1346))/(D1346-E1346)),0,((F1346-E1346)-(D1346-F1346))/(D1346-E1346))</f>
        <v>1</v>
      </c>
      <c r="AS1346" s="114">
        <f t="shared" si="796"/>
        <v>17000</v>
      </c>
      <c r="AT1346" s="103">
        <f t="shared" si="820"/>
        <v>0.39059954042197542</v>
      </c>
      <c r="AU1346" s="5">
        <f t="shared" si="793"/>
        <v>0.68</v>
      </c>
      <c r="AW1346" s="210">
        <f t="shared" si="794"/>
        <v>1.492537313432837E-2</v>
      </c>
      <c r="AX1346" s="276">
        <f t="shared" si="799"/>
        <v>-8.5435695855661474E-4</v>
      </c>
      <c r="AY1346" s="19">
        <f t="shared" si="821"/>
        <v>0.23142745407154766</v>
      </c>
    </row>
    <row r="1347" spans="1:51">
      <c r="A1347" s="4">
        <v>40289</v>
      </c>
      <c r="B1347" s="9">
        <f t="shared" si="828"/>
        <v>40289</v>
      </c>
      <c r="C1347" s="5">
        <v>0.67</v>
      </c>
      <c r="D1347" s="5">
        <v>0.68</v>
      </c>
      <c r="E1347" s="5">
        <v>0.66</v>
      </c>
      <c r="F1347" s="5">
        <v>0.66</v>
      </c>
      <c r="G1347" s="6">
        <v>76500</v>
      </c>
      <c r="H1347" s="112">
        <v>0.66</v>
      </c>
      <c r="I1347" s="19">
        <f t="shared" si="808"/>
        <v>-2.9411764705882377E-2</v>
      </c>
      <c r="J1347" s="8">
        <f t="shared" si="809"/>
        <v>0.70677313493271299</v>
      </c>
      <c r="K1347" s="8">
        <f t="shared" si="810"/>
        <v>0.66622686506728657</v>
      </c>
      <c r="L1347" s="8">
        <f t="shared" si="811"/>
        <v>0.68649999999999978</v>
      </c>
      <c r="M1347" s="19">
        <f t="shared" si="812"/>
        <v>6.0859553991914436E-2</v>
      </c>
      <c r="N1347" s="19">
        <f t="shared" si="813"/>
        <v>0.19773381741410043</v>
      </c>
      <c r="O1347" s="19">
        <f t="shared" si="814"/>
        <v>1.7212073005787854E-3</v>
      </c>
      <c r="P1347" s="19">
        <f t="shared" si="815"/>
        <v>-7.7659997905721945E-3</v>
      </c>
      <c r="Q1347" s="214"/>
      <c r="S1347" s="66"/>
      <c r="T1347" t="str">
        <f t="shared" si="816"/>
        <v/>
      </c>
      <c r="U1347" t="str">
        <f t="shared" si="817"/>
        <v/>
      </c>
      <c r="V1347" t="str">
        <f t="shared" si="818"/>
        <v>BrokeBandLower</v>
      </c>
      <c r="W1347" t="str">
        <f t="shared" si="819"/>
        <v>BrokeBandLower</v>
      </c>
      <c r="Y1347" s="219">
        <f t="shared" si="798"/>
        <v>-1.6703296703296628E-3</v>
      </c>
      <c r="Z1347" s="78">
        <f t="shared" si="800"/>
        <v>0.68068408997340579</v>
      </c>
      <c r="AA1347" s="78">
        <f t="shared" si="823"/>
        <v>0.6881106505560749</v>
      </c>
      <c r="AB1347" s="74">
        <f t="shared" ref="AB1347:AB1410" si="830">AB1346+1</f>
        <v>1346</v>
      </c>
      <c r="AC1347" s="80">
        <f t="shared" si="802"/>
        <v>-2.1196665719193774E-3</v>
      </c>
      <c r="AD1347" s="79">
        <f t="shared" si="822"/>
        <v>-7.4265605826691061E-3</v>
      </c>
      <c r="AE1347" s="81">
        <f t="shared" si="803"/>
        <v>-5.3068940107497287E-3</v>
      </c>
      <c r="AF1347" s="19">
        <f t="shared" si="825"/>
        <v>-1.0792683671830346E-2</v>
      </c>
      <c r="AG1347" s="93">
        <f t="shared" si="824"/>
        <v>0.87445465327145888</v>
      </c>
      <c r="AH1347" s="91">
        <f t="shared" si="826"/>
        <v>-6.8454940557319724E-5</v>
      </c>
      <c r="AI1347" s="96">
        <f t="shared" si="827"/>
        <v>1338.9105777750149</v>
      </c>
      <c r="AJ1347" s="5">
        <f t="shared" ref="AJ1347:AJ1410" si="831">F1347-F1346</f>
        <v>-2.0000000000000018E-2</v>
      </c>
      <c r="AK1347" s="5">
        <f t="shared" si="795"/>
        <v>0</v>
      </c>
      <c r="AL1347" s="5">
        <f t="shared" si="797"/>
        <v>-2.0000000000000018E-2</v>
      </c>
      <c r="AM1347" s="95">
        <f t="shared" si="804"/>
        <v>2.1428571428571369E-3</v>
      </c>
      <c r="AN1347" s="95">
        <f t="shared" si="805"/>
        <v>-4.2857142857142738E-3</v>
      </c>
      <c r="AO1347" s="78">
        <f t="shared" si="806"/>
        <v>0.5</v>
      </c>
      <c r="AP1347" s="8">
        <f t="shared" si="807"/>
        <v>33.333333333333329</v>
      </c>
      <c r="AQ1347" s="8">
        <f t="shared" si="801"/>
        <v>45.45454545454546</v>
      </c>
      <c r="AR1347" s="8">
        <f t="shared" si="829"/>
        <v>-1</v>
      </c>
      <c r="AS1347" s="114">
        <f t="shared" si="796"/>
        <v>-76500</v>
      </c>
      <c r="AT1347" s="103">
        <f t="shared" si="820"/>
        <v>0.32331205911991867</v>
      </c>
      <c r="AU1347" s="5">
        <f t="shared" ref="AU1347:AU1410" si="832">F1347</f>
        <v>0.66</v>
      </c>
      <c r="AW1347" s="210">
        <f t="shared" ref="AW1347:AW1410" si="833">(D1347-E1347)/E1347</f>
        <v>3.0303030303030328E-2</v>
      </c>
      <c r="AX1347" s="276">
        <f t="shared" si="799"/>
        <v>-3.581068877194842E-4</v>
      </c>
      <c r="AY1347" s="19">
        <f t="shared" si="821"/>
        <v>0.58084629131541876</v>
      </c>
    </row>
    <row r="1348" spans="1:51">
      <c r="A1348" s="4">
        <v>40290</v>
      </c>
      <c r="B1348" s="9">
        <f t="shared" si="828"/>
        <v>40290</v>
      </c>
      <c r="C1348" s="5">
        <v>0.66</v>
      </c>
      <c r="D1348" s="5">
        <v>0.66</v>
      </c>
      <c r="E1348" s="5">
        <v>0.64</v>
      </c>
      <c r="F1348" s="5">
        <v>0.64</v>
      </c>
      <c r="G1348" s="6">
        <v>287900</v>
      </c>
      <c r="H1348" s="112">
        <v>0.64</v>
      </c>
      <c r="I1348" s="19">
        <f t="shared" si="808"/>
        <v>-3.0303030303030328E-2</v>
      </c>
      <c r="J1348" s="8">
        <f t="shared" si="809"/>
        <v>0.71256571371417132</v>
      </c>
      <c r="K1348" s="8">
        <f t="shared" si="810"/>
        <v>0.65543428628582856</v>
      </c>
      <c r="L1348" s="8">
        <f t="shared" si="811"/>
        <v>0.68399999999999994</v>
      </c>
      <c r="M1348" s="19">
        <f t="shared" si="812"/>
        <v>8.7165759594438272E-2</v>
      </c>
      <c r="N1348" s="19">
        <f t="shared" si="813"/>
        <v>0.43224446906099206</v>
      </c>
      <c r="O1348" s="19">
        <f t="shared" si="814"/>
        <v>8.19581064298632E-3</v>
      </c>
      <c r="P1348" s="19">
        <f t="shared" si="815"/>
        <v>-1.6199555057522325E-2</v>
      </c>
      <c r="Q1348" s="214"/>
      <c r="S1348" s="66"/>
      <c r="T1348" t="str">
        <f t="shared" si="816"/>
        <v/>
      </c>
      <c r="U1348" t="str">
        <f t="shared" si="817"/>
        <v/>
      </c>
      <c r="V1348" t="str">
        <f t="shared" si="818"/>
        <v>BrokeBandLower</v>
      </c>
      <c r="W1348" t="str">
        <f t="shared" si="819"/>
        <v>BrokeBandLower</v>
      </c>
      <c r="Y1348" s="219">
        <f t="shared" si="798"/>
        <v>-2.747252747252741E-3</v>
      </c>
      <c r="Z1348" s="78">
        <f t="shared" si="800"/>
        <v>0.67441874011750125</v>
      </c>
      <c r="AA1348" s="78">
        <f t="shared" si="823"/>
        <v>0.68455046241492534</v>
      </c>
      <c r="AB1348" s="74">
        <f t="shared" si="830"/>
        <v>1347</v>
      </c>
      <c r="AC1348" s="80">
        <f t="shared" si="802"/>
        <v>-3.8598626293394932E-3</v>
      </c>
      <c r="AD1348" s="79">
        <f t="shared" si="822"/>
        <v>-1.0131722297424095E-2</v>
      </c>
      <c r="AE1348" s="81">
        <f t="shared" si="803"/>
        <v>-6.2718596680846018E-3</v>
      </c>
      <c r="AF1348" s="19">
        <f t="shared" si="825"/>
        <v>-1.4800548467503586E-2</v>
      </c>
      <c r="AG1348" s="93">
        <f t="shared" si="824"/>
        <v>0.82097631791416725</v>
      </c>
      <c r="AH1348" s="91">
        <f t="shared" si="826"/>
        <v>-1.7249367440969922E-4</v>
      </c>
      <c r="AI1348" s="96">
        <f t="shared" si="827"/>
        <v>1339.3379617725006</v>
      </c>
      <c r="AJ1348" s="5">
        <f t="shared" si="831"/>
        <v>-2.0000000000000018E-2</v>
      </c>
      <c r="AK1348" s="5">
        <f t="shared" ref="AK1348:AK1411" si="834">IF(AJ1348&gt;0,AJ1348,0)</f>
        <v>0</v>
      </c>
      <c r="AL1348" s="5">
        <f t="shared" si="797"/>
        <v>-2.0000000000000018E-2</v>
      </c>
      <c r="AM1348" s="95">
        <f t="shared" si="804"/>
        <v>2.1428571428571369E-3</v>
      </c>
      <c r="AN1348" s="95">
        <f t="shared" si="805"/>
        <v>-5.7142857142857039E-3</v>
      </c>
      <c r="AO1348" s="78">
        <f t="shared" si="806"/>
        <v>0.37499999999999967</v>
      </c>
      <c r="AP1348" s="8">
        <f t="shared" si="807"/>
        <v>27.272727272727252</v>
      </c>
      <c r="AQ1348" s="8">
        <f t="shared" si="801"/>
        <v>42.857142857142833</v>
      </c>
      <c r="AR1348" s="8">
        <f t="shared" si="829"/>
        <v>-1</v>
      </c>
      <c r="AS1348" s="114">
        <f t="shared" si="796"/>
        <v>-287900</v>
      </c>
      <c r="AT1348" s="103">
        <f t="shared" si="820"/>
        <v>0.14061210859230666</v>
      </c>
      <c r="AU1348" s="5">
        <f t="shared" si="832"/>
        <v>0.64</v>
      </c>
      <c r="AW1348" s="210">
        <f t="shared" si="833"/>
        <v>3.1250000000000028E-2</v>
      </c>
      <c r="AX1348" s="276">
        <f t="shared" si="799"/>
        <v>8.6951117568022981E-4</v>
      </c>
      <c r="AY1348" s="19">
        <f t="shared" si="821"/>
        <v>3.4280772179990682</v>
      </c>
    </row>
    <row r="1349" spans="1:51">
      <c r="A1349" s="4">
        <v>40291</v>
      </c>
      <c r="B1349" s="9">
        <f t="shared" si="828"/>
        <v>40291</v>
      </c>
      <c r="C1349" s="5">
        <v>0.64</v>
      </c>
      <c r="D1349" s="5">
        <v>0.66</v>
      </c>
      <c r="E1349" s="5">
        <v>0.64</v>
      </c>
      <c r="F1349" s="5">
        <v>0.66</v>
      </c>
      <c r="G1349" s="6">
        <v>101100</v>
      </c>
      <c r="H1349" s="112">
        <v>0.66</v>
      </c>
      <c r="I1349" s="19">
        <f t="shared" si="808"/>
        <v>3.1250000000000028E-2</v>
      </c>
      <c r="J1349" s="8">
        <f t="shared" si="809"/>
        <v>0.71339736830714118</v>
      </c>
      <c r="K1349" s="8">
        <f t="shared" si="810"/>
        <v>0.6526026316928587</v>
      </c>
      <c r="L1349" s="8">
        <f t="shared" si="811"/>
        <v>0.68299999999999994</v>
      </c>
      <c r="M1349" s="19">
        <f t="shared" si="812"/>
        <v>9.3157357420671494E-2</v>
      </c>
      <c r="N1349" s="19">
        <f t="shared" si="813"/>
        <v>6.873797525669155E-2</v>
      </c>
      <c r="O1349" s="19">
        <f t="shared" si="814"/>
        <v>1.1671268726009083E-3</v>
      </c>
      <c r="P1349" s="19">
        <f t="shared" si="815"/>
        <v>-4.3202723022258858E-3</v>
      </c>
      <c r="Q1349" s="214"/>
      <c r="S1349" s="66"/>
      <c r="T1349" t="str">
        <f t="shared" si="816"/>
        <v>BrokeBandLower</v>
      </c>
      <c r="U1349" t="str">
        <f t="shared" si="817"/>
        <v/>
      </c>
      <c r="V1349" t="str">
        <f t="shared" si="818"/>
        <v>BrokeBandLower</v>
      </c>
      <c r="W1349" t="str">
        <f t="shared" si="819"/>
        <v/>
      </c>
      <c r="Y1349" s="219">
        <f t="shared" si="798"/>
        <v>-3.3626373626373532E-3</v>
      </c>
      <c r="Z1349" s="78">
        <f t="shared" si="800"/>
        <v>0.67219825413940604</v>
      </c>
      <c r="AA1349" s="78">
        <f t="shared" si="823"/>
        <v>0.68273372819622091</v>
      </c>
      <c r="AB1349" s="74">
        <f t="shared" si="830"/>
        <v>1348</v>
      </c>
      <c r="AC1349" s="80">
        <f t="shared" si="802"/>
        <v>-3.4108915109842186E-3</v>
      </c>
      <c r="AD1349" s="79">
        <f t="shared" si="822"/>
        <v>-1.0535474056814875E-2</v>
      </c>
      <c r="AE1349" s="81">
        <f t="shared" si="803"/>
        <v>-7.1245825458306567E-3</v>
      </c>
      <c r="AF1349" s="19">
        <f t="shared" si="825"/>
        <v>-1.5431307436135527E-2</v>
      </c>
      <c r="AG1349" s="93">
        <f t="shared" si="824"/>
        <v>-0.11631790078293626</v>
      </c>
      <c r="AH1349" s="91">
        <f t="shared" si="826"/>
        <v>-2.6732223490152321E-4</v>
      </c>
      <c r="AI1349" s="96">
        <f t="shared" si="827"/>
        <v>1339.7921665438923</v>
      </c>
      <c r="AJ1349" s="5">
        <f t="shared" si="831"/>
        <v>2.0000000000000018E-2</v>
      </c>
      <c r="AK1349" s="5">
        <f t="shared" si="834"/>
        <v>2.0000000000000018E-2</v>
      </c>
      <c r="AL1349" s="5">
        <f t="shared" si="797"/>
        <v>0</v>
      </c>
      <c r="AM1349" s="95">
        <f t="shared" si="804"/>
        <v>3.5714285714285665E-3</v>
      </c>
      <c r="AN1349" s="95">
        <f t="shared" si="805"/>
        <v>-4.9999999999999966E-3</v>
      </c>
      <c r="AO1349" s="78">
        <f t="shared" si="806"/>
        <v>0.71428571428571375</v>
      </c>
      <c r="AP1349" s="8">
        <f t="shared" si="807"/>
        <v>41.66666666666665</v>
      </c>
      <c r="AQ1349" s="8">
        <f t="shared" si="801"/>
        <v>47.169811320754704</v>
      </c>
      <c r="AR1349" s="8">
        <f t="shared" si="829"/>
        <v>1</v>
      </c>
      <c r="AS1349" s="114">
        <f t="shared" ref="AS1349:AS1412" si="835">IF(ISERROR(AR1349*G1349),0,AR1349*G1349)</f>
        <v>101100</v>
      </c>
      <c r="AT1349" s="103">
        <f t="shared" si="820"/>
        <v>0.17558624383152829</v>
      </c>
      <c r="AU1349" s="5">
        <f t="shared" si="832"/>
        <v>0.66</v>
      </c>
      <c r="AW1349" s="210">
        <f t="shared" si="833"/>
        <v>3.1250000000000028E-2</v>
      </c>
      <c r="AX1349" s="276">
        <f t="shared" si="799"/>
        <v>2.2328326891734793E-3</v>
      </c>
      <c r="AY1349" s="19">
        <f t="shared" si="821"/>
        <v>1.5679171833837622</v>
      </c>
    </row>
    <row r="1350" spans="1:51">
      <c r="A1350" s="4">
        <v>40295</v>
      </c>
      <c r="B1350" s="9">
        <f t="shared" si="828"/>
        <v>40295</v>
      </c>
      <c r="C1350" s="5">
        <v>0.64</v>
      </c>
      <c r="D1350" s="5">
        <v>0.64</v>
      </c>
      <c r="E1350" s="5">
        <v>0.64</v>
      </c>
      <c r="F1350" s="5">
        <v>0.64</v>
      </c>
      <c r="G1350" s="6">
        <v>464900</v>
      </c>
      <c r="H1350" s="112">
        <v>0.64</v>
      </c>
      <c r="I1350" s="19">
        <f t="shared" si="808"/>
        <v>-3.0303030303030328E-2</v>
      </c>
      <c r="J1350" s="8">
        <f t="shared" si="809"/>
        <v>0.71464101615137743</v>
      </c>
      <c r="K1350" s="8">
        <f t="shared" si="810"/>
        <v>0.64535898384862245</v>
      </c>
      <c r="L1350" s="8">
        <f t="shared" si="811"/>
        <v>0.67999999999999994</v>
      </c>
      <c r="M1350" s="19">
        <f t="shared" si="812"/>
        <v>0.1073542540456925</v>
      </c>
      <c r="N1350" s="19">
        <f t="shared" si="813"/>
        <v>0.15239694446153038</v>
      </c>
      <c r="O1350" s="19">
        <f t="shared" si="814"/>
        <v>1.7432750658828045E-3</v>
      </c>
      <c r="P1350" s="19">
        <f t="shared" si="815"/>
        <v>-1.1099630146213402E-2</v>
      </c>
      <c r="Q1350" s="214"/>
      <c r="S1350" s="66"/>
      <c r="T1350" t="str">
        <f t="shared" si="816"/>
        <v>BrokeBandLower</v>
      </c>
      <c r="U1350" t="str">
        <f t="shared" si="817"/>
        <v>BrokeBandLower</v>
      </c>
      <c r="V1350" t="str">
        <f t="shared" si="818"/>
        <v>BrokeBandLower</v>
      </c>
      <c r="W1350" t="str">
        <f t="shared" si="819"/>
        <v>BrokeBandLower</v>
      </c>
      <c r="Y1350" s="219">
        <f t="shared" si="798"/>
        <v>-4.1318681318681244E-3</v>
      </c>
      <c r="Z1350" s="78">
        <f t="shared" si="800"/>
        <v>0.66723972300193746</v>
      </c>
      <c r="AA1350" s="78">
        <f t="shared" si="823"/>
        <v>0.67957143230970052</v>
      </c>
      <c r="AB1350" s="74">
        <f t="shared" si="830"/>
        <v>1349</v>
      </c>
      <c r="AC1350" s="80">
        <f t="shared" si="802"/>
        <v>-4.165701409545924E-3</v>
      </c>
      <c r="AD1350" s="79">
        <f t="shared" si="822"/>
        <v>-1.2331709307763061E-2</v>
      </c>
      <c r="AE1350" s="81">
        <f t="shared" si="803"/>
        <v>-8.1660078982171373E-3</v>
      </c>
      <c r="AF1350" s="19">
        <f t="shared" si="825"/>
        <v>-1.8146303275066368E-2</v>
      </c>
      <c r="AG1350" s="93">
        <f t="shared" si="824"/>
        <v>0.22129402126422479</v>
      </c>
      <c r="AH1350" s="91">
        <f t="shared" si="826"/>
        <v>-3.6064291590209071E-4</v>
      </c>
      <c r="AI1350" s="96">
        <f t="shared" si="827"/>
        <v>1340.2930647413489</v>
      </c>
      <c r="AJ1350" s="5">
        <f t="shared" si="831"/>
        <v>-2.0000000000000018E-2</v>
      </c>
      <c r="AK1350" s="5">
        <f t="shared" si="834"/>
        <v>0</v>
      </c>
      <c r="AL1350" s="5">
        <f t="shared" si="797"/>
        <v>-2.0000000000000018E-2</v>
      </c>
      <c r="AM1350" s="95">
        <f t="shared" si="804"/>
        <v>2.8571428571428597E-3</v>
      </c>
      <c r="AN1350" s="95">
        <f t="shared" si="805"/>
        <v>-6.4285714285714267E-3</v>
      </c>
      <c r="AO1350" s="78">
        <f t="shared" si="806"/>
        <v>0.44444444444444497</v>
      </c>
      <c r="AP1350" s="8">
        <f t="shared" si="807"/>
        <v>30.769230769230802</v>
      </c>
      <c r="AQ1350" s="8">
        <f t="shared" si="801"/>
        <v>47.058823529411796</v>
      </c>
      <c r="AR1350" s="8">
        <f t="shared" si="829"/>
        <v>0</v>
      </c>
      <c r="AS1350" s="114">
        <f t="shared" si="835"/>
        <v>0</v>
      </c>
      <c r="AT1350" s="103">
        <f t="shared" si="820"/>
        <v>6.3884521937972796E-2</v>
      </c>
      <c r="AU1350" s="5">
        <f t="shared" si="832"/>
        <v>0.64</v>
      </c>
      <c r="AW1350" s="210">
        <f t="shared" si="833"/>
        <v>0</v>
      </c>
      <c r="AX1350" s="276">
        <f t="shared" si="799"/>
        <v>3.7206239501831459E-3</v>
      </c>
      <c r="AY1350" s="19">
        <f t="shared" si="821"/>
        <v>0.66632456082519897</v>
      </c>
    </row>
    <row r="1351" spans="1:51">
      <c r="A1351" s="4">
        <v>40296</v>
      </c>
      <c r="B1351" s="9">
        <f t="shared" si="828"/>
        <v>40296</v>
      </c>
      <c r="C1351" s="5">
        <v>0.61</v>
      </c>
      <c r="D1351" s="5">
        <v>0.62</v>
      </c>
      <c r="E1351" s="5">
        <v>0.61</v>
      </c>
      <c r="F1351" s="5">
        <v>0.62</v>
      </c>
      <c r="G1351" s="6">
        <v>245600</v>
      </c>
      <c r="H1351" s="112">
        <v>0.62</v>
      </c>
      <c r="I1351" s="19">
        <f t="shared" si="808"/>
        <v>-3.1250000000000028E-2</v>
      </c>
      <c r="J1351" s="8">
        <f t="shared" si="809"/>
        <v>0.71952324952859781</v>
      </c>
      <c r="K1351" s="8">
        <f t="shared" si="810"/>
        <v>0.63347675047140217</v>
      </c>
      <c r="L1351" s="8">
        <f t="shared" si="811"/>
        <v>0.67649999999999999</v>
      </c>
      <c r="M1351" s="19">
        <f t="shared" si="812"/>
        <v>0.13583213431773791</v>
      </c>
      <c r="N1351" s="19">
        <f t="shared" si="813"/>
        <v>0.26527016116123869</v>
      </c>
      <c r="O1351" s="19">
        <f t="shared" si="814"/>
        <v>6.8317284718880595E-3</v>
      </c>
      <c r="P1351" s="19">
        <f t="shared" si="815"/>
        <v>-1.8411819893418283E-2</v>
      </c>
      <c r="Q1351" s="214"/>
      <c r="S1351" s="66"/>
      <c r="T1351" t="str">
        <f t="shared" si="816"/>
        <v>BrokeBandLower</v>
      </c>
      <c r="U1351" t="str">
        <f t="shared" si="817"/>
        <v>BrokeBandLower</v>
      </c>
      <c r="V1351" t="str">
        <f t="shared" si="818"/>
        <v>BrokeBandLower</v>
      </c>
      <c r="W1351" t="str">
        <f t="shared" si="819"/>
        <v>BrokeBandLower</v>
      </c>
      <c r="Y1351" s="219">
        <f t="shared" si="798"/>
        <v>-5.2527472527472471E-3</v>
      </c>
      <c r="Z1351" s="78">
        <f t="shared" si="800"/>
        <v>0.65996480565963911</v>
      </c>
      <c r="AA1351" s="78">
        <f t="shared" si="823"/>
        <v>0.67516314631878271</v>
      </c>
      <c r="AB1351" s="74">
        <f t="shared" si="830"/>
        <v>1350</v>
      </c>
      <c r="AC1351" s="80">
        <f t="shared" si="802"/>
        <v>-5.6258662087411739E-3</v>
      </c>
      <c r="AD1351" s="79">
        <f t="shared" si="822"/>
        <v>-1.5198340659143605E-2</v>
      </c>
      <c r="AE1351" s="81">
        <f t="shared" si="803"/>
        <v>-9.5724744504024316E-3</v>
      </c>
      <c r="AF1351" s="19">
        <f t="shared" si="825"/>
        <v>-2.2510619458437693E-2</v>
      </c>
      <c r="AG1351" s="93">
        <f t="shared" si="824"/>
        <v>0.35052075404377409</v>
      </c>
      <c r="AH1351" s="91">
        <f t="shared" si="826"/>
        <v>-4.6980858812265068E-4</v>
      </c>
      <c r="AI1351" s="96">
        <f t="shared" si="827"/>
        <v>1340.8548561475866</v>
      </c>
      <c r="AJ1351" s="5">
        <f t="shared" si="831"/>
        <v>-2.0000000000000018E-2</v>
      </c>
      <c r="AK1351" s="5">
        <f t="shared" si="834"/>
        <v>0</v>
      </c>
      <c r="AL1351" s="5">
        <f t="shared" si="797"/>
        <v>-2.0000000000000018E-2</v>
      </c>
      <c r="AM1351" s="95">
        <f t="shared" si="804"/>
        <v>2.8571428571428597E-3</v>
      </c>
      <c r="AN1351" s="95">
        <f t="shared" si="805"/>
        <v>-7.8571428571428559E-3</v>
      </c>
      <c r="AO1351" s="78">
        <f t="shared" si="806"/>
        <v>0.36363636363636404</v>
      </c>
      <c r="AP1351" s="8">
        <f t="shared" si="807"/>
        <v>26.666666666666686</v>
      </c>
      <c r="AQ1351" s="8">
        <f t="shared" si="801"/>
        <v>45.901639344262321</v>
      </c>
      <c r="AR1351" s="8">
        <f t="shared" si="829"/>
        <v>1</v>
      </c>
      <c r="AS1351" s="114">
        <f t="shared" si="835"/>
        <v>245600</v>
      </c>
      <c r="AT1351" s="103">
        <f t="shared" si="820"/>
        <v>0.14196828795075878</v>
      </c>
      <c r="AU1351" s="5">
        <f t="shared" si="832"/>
        <v>0.62</v>
      </c>
      <c r="AW1351" s="210">
        <f t="shared" si="833"/>
        <v>1.6393442622950834E-2</v>
      </c>
      <c r="AX1351" s="276">
        <f t="shared" si="799"/>
        <v>5.7689406480844951E-3</v>
      </c>
      <c r="AY1351" s="19">
        <f t="shared" si="821"/>
        <v>0.5505304285859155</v>
      </c>
    </row>
    <row r="1352" spans="1:51">
      <c r="A1352" s="4">
        <v>40297</v>
      </c>
      <c r="B1352" s="9">
        <f t="shared" si="828"/>
        <v>40297</v>
      </c>
      <c r="C1352" s="5">
        <v>0.62</v>
      </c>
      <c r="D1352" s="5">
        <v>0.62</v>
      </c>
      <c r="E1352" s="5">
        <v>0.6</v>
      </c>
      <c r="F1352" s="5">
        <v>0.6</v>
      </c>
      <c r="G1352" s="6">
        <v>148500</v>
      </c>
      <c r="H1352" s="112">
        <v>0.6</v>
      </c>
      <c r="I1352" s="19">
        <f t="shared" si="808"/>
        <v>-3.2258064516129059E-2</v>
      </c>
      <c r="J1352" s="8">
        <f t="shared" si="809"/>
        <v>0.72451886456724623</v>
      </c>
      <c r="K1352" s="8">
        <f t="shared" si="810"/>
        <v>0.61848113543275374</v>
      </c>
      <c r="L1352" s="8">
        <f t="shared" si="811"/>
        <v>0.67149999999999999</v>
      </c>
      <c r="M1352" s="19">
        <f t="shared" si="812"/>
        <v>0.17144860701417752</v>
      </c>
      <c r="N1352" s="19">
        <f t="shared" si="813"/>
        <v>0.26220947550692031</v>
      </c>
      <c r="O1352" s="19">
        <f t="shared" si="814"/>
        <v>6.9429515195253925E-3</v>
      </c>
      <c r="P1352" s="19">
        <f t="shared" si="815"/>
        <v>-2.367192644006183E-2</v>
      </c>
      <c r="Q1352" s="214"/>
      <c r="S1352" s="66"/>
      <c r="T1352" t="str">
        <f t="shared" si="816"/>
        <v/>
      </c>
      <c r="U1352" t="str">
        <f t="shared" si="817"/>
        <v/>
      </c>
      <c r="V1352" t="str">
        <f t="shared" si="818"/>
        <v>BrokeBandLower</v>
      </c>
      <c r="W1352" t="str">
        <f t="shared" si="819"/>
        <v>BrokeBandLower</v>
      </c>
      <c r="Y1352" s="219">
        <f t="shared" si="798"/>
        <v>-6.6373626373626348E-3</v>
      </c>
      <c r="Z1352" s="78">
        <f t="shared" si="800"/>
        <v>0.65073022558805471</v>
      </c>
      <c r="AA1352" s="78">
        <f t="shared" si="823"/>
        <v>0.6696010734911928</v>
      </c>
      <c r="AB1352" s="74">
        <f t="shared" si="830"/>
        <v>1351</v>
      </c>
      <c r="AC1352" s="80">
        <f t="shared" si="802"/>
        <v>-7.4386987621885246E-3</v>
      </c>
      <c r="AD1352" s="79">
        <f t="shared" si="822"/>
        <v>-1.8870847903138088E-2</v>
      </c>
      <c r="AE1352" s="81">
        <f t="shared" si="803"/>
        <v>-1.1432149140949564E-2</v>
      </c>
      <c r="AF1352" s="19">
        <f t="shared" si="825"/>
        <v>-2.8182224686033593E-2</v>
      </c>
      <c r="AG1352" s="93">
        <f t="shared" si="824"/>
        <v>0.32223172151350976</v>
      </c>
      <c r="AH1352" s="91">
        <f t="shared" si="826"/>
        <v>-5.9898852982806874E-4</v>
      </c>
      <c r="AI1352" s="96">
        <f t="shared" si="827"/>
        <v>1341.4911775607088</v>
      </c>
      <c r="AJ1352" s="5">
        <f t="shared" si="831"/>
        <v>-2.0000000000000018E-2</v>
      </c>
      <c r="AK1352" s="5">
        <f t="shared" si="834"/>
        <v>0</v>
      </c>
      <c r="AL1352" s="5">
        <f t="shared" si="797"/>
        <v>-2.0000000000000018E-2</v>
      </c>
      <c r="AM1352" s="95">
        <f t="shared" si="804"/>
        <v>2.8571428571428597E-3</v>
      </c>
      <c r="AN1352" s="95">
        <f t="shared" si="805"/>
        <v>-9.285714285714286E-3</v>
      </c>
      <c r="AO1352" s="78">
        <f t="shared" si="806"/>
        <v>0.30769230769230799</v>
      </c>
      <c r="AP1352" s="8">
        <f t="shared" si="807"/>
        <v>23.529411764705898</v>
      </c>
      <c r="AQ1352" s="8">
        <f t="shared" si="801"/>
        <v>45.070422535211286</v>
      </c>
      <c r="AR1352" s="8">
        <f t="shared" si="829"/>
        <v>-1</v>
      </c>
      <c r="AS1352" s="114">
        <f t="shared" si="835"/>
        <v>-148500</v>
      </c>
      <c r="AT1352" s="103">
        <f t="shared" si="820"/>
        <v>2.2908060496397594E-2</v>
      </c>
      <c r="AU1352" s="5">
        <f t="shared" si="832"/>
        <v>0.6</v>
      </c>
      <c r="AW1352" s="210">
        <f t="shared" si="833"/>
        <v>3.3333333333333368E-2</v>
      </c>
      <c r="AX1352" s="276">
        <f t="shared" si="799"/>
        <v>8.3767443009395044E-3</v>
      </c>
      <c r="AY1352" s="19">
        <f t="shared" si="821"/>
        <v>0.45204203196663117</v>
      </c>
    </row>
    <row r="1353" spans="1:51">
      <c r="A1353" s="4">
        <v>40298</v>
      </c>
      <c r="B1353" s="9">
        <f t="shared" si="828"/>
        <v>40298</v>
      </c>
      <c r="C1353" s="5">
        <v>0.61</v>
      </c>
      <c r="D1353" s="5">
        <v>0.62</v>
      </c>
      <c r="E1353" s="5">
        <v>0.61</v>
      </c>
      <c r="F1353" s="5">
        <v>0.61</v>
      </c>
      <c r="G1353" s="6">
        <v>63000</v>
      </c>
      <c r="H1353" s="112">
        <v>0.61</v>
      </c>
      <c r="I1353" s="19">
        <f t="shared" si="808"/>
        <v>1.6666666666666684E-2</v>
      </c>
      <c r="J1353" s="8">
        <f t="shared" si="809"/>
        <v>0.72610887304837024</v>
      </c>
      <c r="K1353" s="8">
        <f t="shared" si="810"/>
        <v>0.6088911269516295</v>
      </c>
      <c r="L1353" s="8">
        <f t="shared" si="811"/>
        <v>0.66749999999999987</v>
      </c>
      <c r="M1353" s="19">
        <f t="shared" si="812"/>
        <v>0.1925101892740384</v>
      </c>
      <c r="N1353" s="19">
        <f t="shared" si="813"/>
        <v>0.1228448724469324</v>
      </c>
      <c r="O1353" s="19">
        <f t="shared" si="814"/>
        <v>2.1945715410373956E-3</v>
      </c>
      <c r="P1353" s="19">
        <f t="shared" si="815"/>
        <v>-1.550574129381338E-2</v>
      </c>
      <c r="Q1353" s="214"/>
      <c r="S1353" s="66"/>
      <c r="T1353" t="str">
        <f t="shared" si="816"/>
        <v/>
      </c>
      <c r="U1353" t="str">
        <f t="shared" si="817"/>
        <v/>
      </c>
      <c r="V1353" t="str">
        <f t="shared" si="818"/>
        <v/>
      </c>
      <c r="W1353" t="str">
        <f t="shared" si="819"/>
        <v/>
      </c>
      <c r="Y1353" s="219">
        <f t="shared" si="798"/>
        <v>-7.0109890109890122E-3</v>
      </c>
      <c r="Z1353" s="78">
        <f t="shared" si="800"/>
        <v>0.64445777084749434</v>
      </c>
      <c r="AA1353" s="78">
        <f t="shared" si="823"/>
        <v>0.66519059405284453</v>
      </c>
      <c r="AB1353" s="74">
        <f t="shared" si="830"/>
        <v>1352</v>
      </c>
      <c r="AC1353" s="80">
        <f t="shared" si="802"/>
        <v>-7.4405392515205036E-3</v>
      </c>
      <c r="AD1353" s="79">
        <f t="shared" si="822"/>
        <v>-2.0732823205350193E-2</v>
      </c>
      <c r="AE1353" s="81">
        <f t="shared" si="803"/>
        <v>-1.3292283953829689E-2</v>
      </c>
      <c r="AF1353" s="19">
        <f t="shared" si="825"/>
        <v>-3.1168244696651741E-2</v>
      </c>
      <c r="AG1353" s="93">
        <f t="shared" si="824"/>
        <v>2.4742087168985516E-4</v>
      </c>
      <c r="AH1353" s="91">
        <f t="shared" si="826"/>
        <v>-6.6786935298772225E-4</v>
      </c>
      <c r="AI1353" s="96">
        <f t="shared" si="827"/>
        <v>1341.8904247601522</v>
      </c>
      <c r="AJ1353" s="5">
        <f t="shared" si="831"/>
        <v>1.0000000000000009E-2</v>
      </c>
      <c r="AK1353" s="5">
        <f t="shared" si="834"/>
        <v>1.0000000000000009E-2</v>
      </c>
      <c r="AL1353" s="5">
        <f t="shared" si="797"/>
        <v>0</v>
      </c>
      <c r="AM1353" s="95">
        <f t="shared" si="804"/>
        <v>2.8571428571428597E-3</v>
      </c>
      <c r="AN1353" s="95">
        <f t="shared" si="805"/>
        <v>-9.285714285714286E-3</v>
      </c>
      <c r="AO1353" s="78">
        <f t="shared" si="806"/>
        <v>0.30769230769230799</v>
      </c>
      <c r="AP1353" s="8">
        <f t="shared" si="807"/>
        <v>23.529411764705898</v>
      </c>
      <c r="AQ1353" s="8">
        <f t="shared" si="801"/>
        <v>45.070422535211286</v>
      </c>
      <c r="AR1353" s="8">
        <f t="shared" si="829"/>
        <v>-1</v>
      </c>
      <c r="AS1353" s="114">
        <f t="shared" si="835"/>
        <v>-63000</v>
      </c>
      <c r="AT1353" s="103">
        <f t="shared" si="820"/>
        <v>1.4251946607337445E-3</v>
      </c>
      <c r="AU1353" s="5">
        <f t="shared" si="832"/>
        <v>0.61</v>
      </c>
      <c r="AW1353" s="210">
        <f t="shared" si="833"/>
        <v>1.6393442622950834E-2</v>
      </c>
      <c r="AX1353" s="276">
        <f t="shared" si="799"/>
        <v>1.0955758296486824E-2</v>
      </c>
      <c r="AY1353" s="19">
        <f t="shared" si="821"/>
        <v>0.30787784643946542</v>
      </c>
    </row>
    <row r="1354" spans="1:51">
      <c r="A1354" s="4">
        <v>40301</v>
      </c>
      <c r="B1354" s="9">
        <f t="shared" ref="B1354:B1374" si="836">A1354</f>
        <v>40301</v>
      </c>
      <c r="C1354" s="5">
        <v>0.6</v>
      </c>
      <c r="D1354" s="5">
        <v>0.61</v>
      </c>
      <c r="E1354" s="5">
        <v>0.6</v>
      </c>
      <c r="F1354" s="5">
        <v>0.61</v>
      </c>
      <c r="G1354" s="6">
        <v>105500</v>
      </c>
      <c r="H1354" s="112">
        <v>0.61</v>
      </c>
      <c r="I1354" s="19">
        <f t="shared" ref="I1354:I1361" si="837">IF(A1355&gt;A1354,(H1354-H1353)/H1353, (H1354-H1355)/H1355)</f>
        <v>0</v>
      </c>
      <c r="J1354" s="8">
        <f t="shared" ref="J1354:J1361" si="838">(L1354)+2*STDEVPA(H1335:H1354)</f>
        <v>0.72619768735766876</v>
      </c>
      <c r="K1354" s="8">
        <f t="shared" ref="K1354:K1361" si="839">(L1354)-(2*STDEVPA(H1335:H1354))</f>
        <v>0.60080231264233097</v>
      </c>
      <c r="L1354" s="8">
        <f t="shared" ref="L1354:L1361" si="840">AVERAGE(H1335:H1354)</f>
        <v>0.66349999999999987</v>
      </c>
      <c r="M1354" s="19">
        <f t="shared" ref="M1354:M1361" si="841">(J1354-K1354)/K1354</f>
        <v>0.20871320245730818</v>
      </c>
      <c r="N1354" s="19">
        <f t="shared" ref="N1354:N1361" si="842">IF(A1355&gt;A1354,(M1354-M1353)/M1353, (M1354-M1355)/M1355)</f>
        <v>8.4167041985527186E-2</v>
      </c>
      <c r="O1354" s="19">
        <f t="shared" ref="O1354:O1361" si="843">IF(A1355&gt;A1354,(J1354-J1353)/J1353, (J1354-J1355)/J1355)</f>
        <v>1.2231541659264014E-4</v>
      </c>
      <c r="P1354" s="19">
        <f t="shared" ref="P1354:P1361" si="844">IF(A1355&gt;A1354,(K1354-K1353)/K1353, (K1354-K1355)/K1355)</f>
        <v>-1.3284500218938334E-2</v>
      </c>
      <c r="Q1354" s="214"/>
      <c r="S1354" s="66"/>
      <c r="T1354" t="str">
        <f t="shared" si="816"/>
        <v>BrokeBandLower</v>
      </c>
      <c r="U1354" t="str">
        <f t="shared" si="817"/>
        <v/>
      </c>
      <c r="V1354" t="str">
        <f t="shared" si="818"/>
        <v>BrokeBandLower</v>
      </c>
      <c r="W1354" t="str">
        <f t="shared" si="819"/>
        <v/>
      </c>
      <c r="Y1354" s="219">
        <f t="shared" si="798"/>
        <v>-6.9890109890109924E-3</v>
      </c>
      <c r="Z1354" s="78">
        <f t="shared" si="800"/>
        <v>0.63915127413698025</v>
      </c>
      <c r="AA1354" s="78">
        <f t="shared" si="823"/>
        <v>0.66110649009293398</v>
      </c>
      <c r="AB1354" s="74">
        <f t="shared" si="830"/>
        <v>1353</v>
      </c>
      <c r="AC1354" s="80">
        <f t="shared" si="802"/>
        <v>-6.9303456016992348E-3</v>
      </c>
      <c r="AD1354" s="79">
        <f t="shared" si="822"/>
        <v>-2.1955215955953733E-2</v>
      </c>
      <c r="AE1354" s="81">
        <f t="shared" si="803"/>
        <v>-1.5024870354254498E-2</v>
      </c>
      <c r="AF1354" s="19">
        <f t="shared" si="825"/>
        <v>-3.3209802482603697E-2</v>
      </c>
      <c r="AG1354" s="93">
        <f t="shared" si="824"/>
        <v>-6.8569445382202471E-2</v>
      </c>
      <c r="AH1354" s="91">
        <f t="shared" si="826"/>
        <v>-6.6850687132902567E-4</v>
      </c>
      <c r="AI1354" s="96">
        <f t="shared" si="827"/>
        <v>1342.0628950283797</v>
      </c>
      <c r="AJ1354" s="5">
        <f t="shared" si="831"/>
        <v>0</v>
      </c>
      <c r="AK1354" s="5">
        <f t="shared" si="834"/>
        <v>0</v>
      </c>
      <c r="AL1354" s="5">
        <f t="shared" ref="AL1354:AL1417" si="845">IF(AJ1354&lt;0,AJ1354,0)</f>
        <v>0</v>
      </c>
      <c r="AM1354" s="95">
        <f t="shared" si="804"/>
        <v>2.8571428571428597E-3</v>
      </c>
      <c r="AN1354" s="95">
        <f t="shared" si="805"/>
        <v>-9.285714285714286E-3</v>
      </c>
      <c r="AO1354" s="78">
        <f t="shared" si="806"/>
        <v>0.30769230769230799</v>
      </c>
      <c r="AP1354" s="8">
        <f t="shared" si="807"/>
        <v>23.529411764705898</v>
      </c>
      <c r="AQ1354" s="8">
        <f t="shared" si="801"/>
        <v>45.070422535211286</v>
      </c>
      <c r="AR1354" s="8">
        <f t="shared" si="829"/>
        <v>1</v>
      </c>
      <c r="AS1354" s="114">
        <f t="shared" si="835"/>
        <v>105500</v>
      </c>
      <c r="AT1354" s="103">
        <f t="shared" si="820"/>
        <v>3.9488380471987029E-2</v>
      </c>
      <c r="AU1354" s="5">
        <f t="shared" si="832"/>
        <v>0.61</v>
      </c>
      <c r="AW1354" s="210">
        <f t="shared" si="833"/>
        <v>1.6666666666666684E-2</v>
      </c>
      <c r="AX1354" s="276">
        <f t="shared" si="799"/>
        <v>1.3360066059671712E-2</v>
      </c>
      <c r="AY1354" s="19">
        <f t="shared" si="821"/>
        <v>0.21945607945329315</v>
      </c>
    </row>
    <row r="1355" spans="1:51">
      <c r="A1355" s="4">
        <v>40302</v>
      </c>
      <c r="B1355" s="9">
        <f t="shared" si="836"/>
        <v>40302</v>
      </c>
      <c r="C1355" s="5">
        <v>0.61</v>
      </c>
      <c r="D1355" s="5">
        <v>0.62</v>
      </c>
      <c r="E1355" s="5">
        <v>0.61</v>
      </c>
      <c r="F1355" s="5">
        <v>0.62</v>
      </c>
      <c r="G1355" s="6">
        <v>2200</v>
      </c>
      <c r="H1355" s="112">
        <v>0.62</v>
      </c>
      <c r="I1355" s="19">
        <f t="shared" si="837"/>
        <v>1.6393442622950834E-2</v>
      </c>
      <c r="J1355" s="8">
        <f t="shared" si="838"/>
        <v>0.72545382975621975</v>
      </c>
      <c r="K1355" s="8">
        <f t="shared" si="839"/>
        <v>0.59554617024377998</v>
      </c>
      <c r="L1355" s="8">
        <f t="shared" si="840"/>
        <v>0.66049999999999986</v>
      </c>
      <c r="M1355" s="19">
        <f t="shared" si="841"/>
        <v>0.21813197028748174</v>
      </c>
      <c r="N1355" s="19">
        <f t="shared" si="842"/>
        <v>4.5127800825633689E-2</v>
      </c>
      <c r="O1355" s="19">
        <f t="shared" si="843"/>
        <v>-1.0243183287399391E-3</v>
      </c>
      <c r="P1355" s="19">
        <f t="shared" si="844"/>
        <v>-8.7485388919933647E-3</v>
      </c>
      <c r="Q1355" s="214"/>
      <c r="S1355" s="66"/>
      <c r="T1355" t="str">
        <f t="shared" si="816"/>
        <v/>
      </c>
      <c r="U1355" t="str">
        <f t="shared" si="817"/>
        <v/>
      </c>
      <c r="V1355" t="str">
        <f t="shared" si="818"/>
        <v/>
      </c>
      <c r="W1355" t="str">
        <f t="shared" si="819"/>
        <v/>
      </c>
      <c r="Y1355" s="219">
        <f t="shared" si="798"/>
        <v>-6.6153846153846219E-3</v>
      </c>
      <c r="Z1355" s="78">
        <f t="shared" si="800"/>
        <v>0.63620197791988531</v>
      </c>
      <c r="AA1355" s="78">
        <f t="shared" si="823"/>
        <v>0.65806460982605686</v>
      </c>
      <c r="AB1355" s="74">
        <f t="shared" si="830"/>
        <v>1354</v>
      </c>
      <c r="AC1355" s="80">
        <f t="shared" si="802"/>
        <v>-5.4702092415336405E-3</v>
      </c>
      <c r="AD1355" s="79">
        <f t="shared" si="822"/>
        <v>-2.1862631906171548E-2</v>
      </c>
      <c r="AE1355" s="81">
        <f t="shared" si="803"/>
        <v>-1.6392422664637907E-2</v>
      </c>
      <c r="AF1355" s="19">
        <f t="shared" si="825"/>
        <v>-3.322262218591332E-2</v>
      </c>
      <c r="AG1355" s="93">
        <f t="shared" si="824"/>
        <v>-0.21068738041109911</v>
      </c>
      <c r="AH1355" s="91">
        <f t="shared" si="826"/>
        <v>-6.0231257875474837E-4</v>
      </c>
      <c r="AI1355" s="96">
        <f t="shared" si="827"/>
        <v>1342.2432507494091</v>
      </c>
      <c r="AJ1355" s="5">
        <f t="shared" si="831"/>
        <v>1.0000000000000009E-2</v>
      </c>
      <c r="AK1355" s="5">
        <f t="shared" si="834"/>
        <v>1.0000000000000009E-2</v>
      </c>
      <c r="AL1355" s="5">
        <f t="shared" si="845"/>
        <v>0</v>
      </c>
      <c r="AM1355" s="95">
        <f t="shared" si="804"/>
        <v>3.5714285714285748E-3</v>
      </c>
      <c r="AN1355" s="95">
        <f t="shared" si="805"/>
        <v>-8.5714285714285719E-3</v>
      </c>
      <c r="AO1355" s="78">
        <f t="shared" si="806"/>
        <v>0.41666666666666702</v>
      </c>
      <c r="AP1355" s="8">
        <f t="shared" si="807"/>
        <v>29.411764705882362</v>
      </c>
      <c r="AQ1355" s="8">
        <f t="shared" si="801"/>
        <v>42.168674698795208</v>
      </c>
      <c r="AR1355" s="8">
        <f t="shared" si="829"/>
        <v>1</v>
      </c>
      <c r="AS1355" s="114">
        <f t="shared" si="835"/>
        <v>2200</v>
      </c>
      <c r="AT1355" s="103">
        <f t="shared" si="820"/>
        <v>8.2534092612018578E-2</v>
      </c>
      <c r="AU1355" s="5">
        <f t="shared" si="832"/>
        <v>0.62</v>
      </c>
      <c r="AW1355" s="210">
        <f t="shared" si="833"/>
        <v>1.6393442622950834E-2</v>
      </c>
      <c r="AX1355" s="276">
        <f t="shared" si="799"/>
        <v>1.5171071592201069E-2</v>
      </c>
      <c r="AY1355" s="19">
        <f t="shared" si="821"/>
        <v>0.13555363607040857</v>
      </c>
    </row>
    <row r="1356" spans="1:51">
      <c r="A1356" s="4">
        <v>40303</v>
      </c>
      <c r="B1356" s="9">
        <f t="shared" si="836"/>
        <v>40303</v>
      </c>
      <c r="C1356" s="5">
        <v>0.62</v>
      </c>
      <c r="D1356" s="5">
        <v>0.62</v>
      </c>
      <c r="E1356" s="5">
        <v>0.62</v>
      </c>
      <c r="F1356" s="5">
        <v>0.62</v>
      </c>
      <c r="G1356" s="6">
        <v>16500</v>
      </c>
      <c r="H1356" s="112">
        <v>0.62</v>
      </c>
      <c r="I1356" s="19">
        <f t="shared" si="837"/>
        <v>0</v>
      </c>
      <c r="J1356" s="8">
        <f t="shared" si="838"/>
        <v>0.72275712889109422</v>
      </c>
      <c r="K1356" s="8">
        <f t="shared" si="839"/>
        <v>0.59124287110890539</v>
      </c>
      <c r="L1356" s="8">
        <f t="shared" si="840"/>
        <v>0.65699999999999981</v>
      </c>
      <c r="M1356" s="19">
        <f t="shared" si="841"/>
        <v>0.22243694462738689</v>
      </c>
      <c r="N1356" s="19">
        <f t="shared" si="842"/>
        <v>1.9735641383661056E-2</v>
      </c>
      <c r="O1356" s="19">
        <f t="shared" si="843"/>
        <v>-3.7172604988958673E-3</v>
      </c>
      <c r="P1356" s="19">
        <f t="shared" si="844"/>
        <v>-7.2258027167114314E-3</v>
      </c>
      <c r="Q1356" s="214"/>
      <c r="S1356" s="66"/>
      <c r="T1356" t="str">
        <f t="shared" si="816"/>
        <v/>
      </c>
      <c r="U1356" t="str">
        <f t="shared" si="817"/>
        <v/>
      </c>
      <c r="V1356" t="str">
        <f t="shared" si="818"/>
        <v/>
      </c>
      <c r="W1356" t="str">
        <f t="shared" si="819"/>
        <v/>
      </c>
      <c r="Y1356" s="219">
        <f t="shared" si="798"/>
        <v>-6.2637362637362696E-3</v>
      </c>
      <c r="Z1356" s="78">
        <f t="shared" si="800"/>
        <v>0.63370687332022302</v>
      </c>
      <c r="AA1356" s="78">
        <f t="shared" si="823"/>
        <v>0.65524782869892861</v>
      </c>
      <c r="AB1356" s="74">
        <f t="shared" si="830"/>
        <v>1355</v>
      </c>
      <c r="AC1356" s="80">
        <f t="shared" si="802"/>
        <v>-4.1188261712541488E-3</v>
      </c>
      <c r="AD1356" s="79">
        <f t="shared" si="822"/>
        <v>-2.1540955378705595E-2</v>
      </c>
      <c r="AE1356" s="81">
        <f t="shared" si="803"/>
        <v>-1.7422129207451446E-2</v>
      </c>
      <c r="AF1356" s="19">
        <f t="shared" si="825"/>
        <v>-3.2874516229191769E-2</v>
      </c>
      <c r="AG1356" s="93">
        <f t="shared" si="824"/>
        <v>-0.24704412767593051</v>
      </c>
      <c r="AH1356" s="91">
        <f t="shared" si="826"/>
        <v>-4.977385399186384E-4</v>
      </c>
      <c r="AI1356" s="96">
        <f t="shared" si="827"/>
        <v>1342.9488650672588</v>
      </c>
      <c r="AJ1356" s="5">
        <f t="shared" si="831"/>
        <v>0</v>
      </c>
      <c r="AK1356" s="5">
        <f t="shared" si="834"/>
        <v>0</v>
      </c>
      <c r="AL1356" s="5">
        <f t="shared" si="845"/>
        <v>0</v>
      </c>
      <c r="AM1356" s="95">
        <f t="shared" si="804"/>
        <v>3.5714285714285748E-3</v>
      </c>
      <c r="AN1356" s="95">
        <f t="shared" si="805"/>
        <v>-7.8571428571428646E-3</v>
      </c>
      <c r="AO1356" s="78">
        <f t="shared" si="806"/>
        <v>0.45454545454545453</v>
      </c>
      <c r="AP1356" s="8">
        <f t="shared" si="807"/>
        <v>31.25</v>
      </c>
      <c r="AQ1356" s="8">
        <f t="shared" si="801"/>
        <v>40.540540540540533</v>
      </c>
      <c r="AR1356" s="8">
        <f t="shared" si="829"/>
        <v>0</v>
      </c>
      <c r="AS1356" s="114">
        <f t="shared" si="835"/>
        <v>0</v>
      </c>
      <c r="AT1356" s="103">
        <f t="shared" si="820"/>
        <v>5.601715357812919E-2</v>
      </c>
      <c r="AU1356" s="5">
        <f t="shared" si="832"/>
        <v>0.62</v>
      </c>
      <c r="AW1356" s="210">
        <f t="shared" si="833"/>
        <v>0</v>
      </c>
      <c r="AX1356" s="276">
        <f t="shared" si="799"/>
        <v>1.6242039573980883E-2</v>
      </c>
      <c r="AY1356" s="19">
        <f t="shared" si="821"/>
        <v>7.0592770937180374E-2</v>
      </c>
    </row>
    <row r="1357" spans="1:51">
      <c r="A1357" s="4">
        <v>40304</v>
      </c>
      <c r="B1357" s="9">
        <f t="shared" si="836"/>
        <v>40304</v>
      </c>
      <c r="C1357" s="5">
        <v>0.61</v>
      </c>
      <c r="D1357" s="5">
        <v>0.63</v>
      </c>
      <c r="E1357" s="5">
        <v>0.61</v>
      </c>
      <c r="F1357" s="5">
        <v>0.61</v>
      </c>
      <c r="G1357" s="6">
        <v>46600</v>
      </c>
      <c r="H1357" s="112">
        <v>0.61</v>
      </c>
      <c r="I1357" s="19">
        <f t="shared" si="837"/>
        <v>-1.612903225806453E-2</v>
      </c>
      <c r="J1357" s="8">
        <f t="shared" si="838"/>
        <v>0.71996267617113263</v>
      </c>
      <c r="K1357" s="8">
        <f t="shared" si="839"/>
        <v>0.58603732382886697</v>
      </c>
      <c r="L1357" s="8">
        <f t="shared" si="840"/>
        <v>0.6529999999999998</v>
      </c>
      <c r="M1357" s="19">
        <f t="shared" si="841"/>
        <v>0.22852700143271792</v>
      </c>
      <c r="N1357" s="19">
        <f t="shared" si="842"/>
        <v>2.7378800835143345E-2</v>
      </c>
      <c r="O1357" s="19">
        <f t="shared" si="843"/>
        <v>-3.86637863295661E-3</v>
      </c>
      <c r="P1357" s="19">
        <f t="shared" si="844"/>
        <v>-8.8044144537001365E-3</v>
      </c>
      <c r="Q1357" s="214"/>
      <c r="S1357" s="66"/>
      <c r="T1357" t="str">
        <f t="shared" si="816"/>
        <v/>
      </c>
      <c r="U1357" t="str">
        <f t="shared" si="817"/>
        <v/>
      </c>
      <c r="V1357" t="str">
        <f t="shared" si="818"/>
        <v/>
      </c>
      <c r="W1357" t="str">
        <f t="shared" si="819"/>
        <v/>
      </c>
      <c r="Y1357" s="219">
        <f t="shared" si="798"/>
        <v>-5.9340659340659397E-3</v>
      </c>
      <c r="Z1357" s="78">
        <f t="shared" si="800"/>
        <v>0.63005601482890872</v>
      </c>
      <c r="AA1357" s="78">
        <f t="shared" si="823"/>
        <v>0.65189948937520792</v>
      </c>
      <c r="AB1357" s="74">
        <f t="shared" si="830"/>
        <v>1356</v>
      </c>
      <c r="AC1357" s="80">
        <f t="shared" si="802"/>
        <v>-3.5370762710782051E-3</v>
      </c>
      <c r="AD1357" s="79">
        <f t="shared" si="822"/>
        <v>-2.1843474546299202E-2</v>
      </c>
      <c r="AE1357" s="81">
        <f t="shared" si="803"/>
        <v>-1.8306398275220997E-2</v>
      </c>
      <c r="AF1357" s="19">
        <f t="shared" si="825"/>
        <v>-3.3507426991903885E-2</v>
      </c>
      <c r="AG1357" s="93">
        <f t="shared" si="824"/>
        <v>-0.14124167323109088</v>
      </c>
      <c r="AH1357" s="91">
        <f t="shared" si="826"/>
        <v>-3.7486702866578847E-4</v>
      </c>
      <c r="AI1357" s="96">
        <f t="shared" si="827"/>
        <v>1344.2644656012928</v>
      </c>
      <c r="AJ1357" s="5">
        <f t="shared" si="831"/>
        <v>-1.0000000000000009E-2</v>
      </c>
      <c r="AK1357" s="5">
        <f t="shared" si="834"/>
        <v>0</v>
      </c>
      <c r="AL1357" s="5">
        <f t="shared" si="845"/>
        <v>-1.0000000000000009E-2</v>
      </c>
      <c r="AM1357" s="95">
        <f t="shared" si="804"/>
        <v>3.5714285714285748E-3</v>
      </c>
      <c r="AN1357" s="95">
        <f t="shared" si="805"/>
        <v>-8.5714285714285788E-3</v>
      </c>
      <c r="AO1357" s="78">
        <f t="shared" si="806"/>
        <v>0.41666666666666669</v>
      </c>
      <c r="AP1357" s="8">
        <f t="shared" si="807"/>
        <v>29.411764705882362</v>
      </c>
      <c r="AQ1357" s="8">
        <f t="shared" si="801"/>
        <v>42.168674698795186</v>
      </c>
      <c r="AR1357" s="8">
        <f t="shared" si="829"/>
        <v>-1</v>
      </c>
      <c r="AS1357" s="114">
        <f t="shared" si="835"/>
        <v>-46600</v>
      </c>
      <c r="AT1357" s="103">
        <f t="shared" si="820"/>
        <v>3.9104173203639785E-2</v>
      </c>
      <c r="AU1357" s="5">
        <f t="shared" si="832"/>
        <v>0.61</v>
      </c>
      <c r="AW1357" s="210">
        <f t="shared" si="833"/>
        <v>3.2786885245901669E-2</v>
      </c>
      <c r="AX1357" s="276">
        <f t="shared" si="799"/>
        <v>1.6781495767346475E-2</v>
      </c>
      <c r="AY1357" s="19">
        <f t="shared" si="821"/>
        <v>3.3213574619641945E-2</v>
      </c>
    </row>
    <row r="1358" spans="1:51">
      <c r="A1358" s="4">
        <v>40305</v>
      </c>
      <c r="B1358" s="9">
        <f t="shared" si="836"/>
        <v>40305</v>
      </c>
      <c r="C1358" s="5">
        <v>0.61</v>
      </c>
      <c r="D1358" s="5">
        <v>0.61</v>
      </c>
      <c r="E1358" s="5">
        <v>0.57999999999999996</v>
      </c>
      <c r="F1358" s="5">
        <v>0.6</v>
      </c>
      <c r="G1358" s="6">
        <v>173600</v>
      </c>
      <c r="H1358" s="112">
        <v>0.6</v>
      </c>
      <c r="I1358" s="19">
        <f t="shared" si="837"/>
        <v>-1.6393442622950834E-2</v>
      </c>
      <c r="J1358" s="8">
        <f t="shared" si="838"/>
        <v>0.71699087530467076</v>
      </c>
      <c r="K1358" s="8">
        <f t="shared" si="839"/>
        <v>0.58000912469532873</v>
      </c>
      <c r="L1358" s="8">
        <f t="shared" si="840"/>
        <v>0.64849999999999974</v>
      </c>
      <c r="M1358" s="19">
        <f t="shared" si="841"/>
        <v>0.23617171657652244</v>
      </c>
      <c r="N1358" s="19">
        <f t="shared" si="842"/>
        <v>3.345213080238682E-2</v>
      </c>
      <c r="O1358" s="19">
        <f t="shared" si="843"/>
        <v>-4.1277151786066812E-3</v>
      </c>
      <c r="P1358" s="19">
        <f t="shared" si="844"/>
        <v>-1.0286374072820294E-2</v>
      </c>
      <c r="Q1358" s="214"/>
      <c r="S1358" s="66"/>
      <c r="T1358" t="str">
        <f t="shared" si="816"/>
        <v/>
      </c>
      <c r="U1358" t="str">
        <f t="shared" si="817"/>
        <v/>
      </c>
      <c r="V1358" t="str">
        <f t="shared" si="818"/>
        <v>BrokeBandLower</v>
      </c>
      <c r="W1358" t="str">
        <f t="shared" si="819"/>
        <v/>
      </c>
      <c r="Y1358" s="219">
        <f t="shared" ref="Y1358:Y1421" si="846">SLOPE(H1345:H1358,AB1345:AB1358)</f>
        <v>-5.5824175824175882E-3</v>
      </c>
      <c r="Z1358" s="78">
        <f t="shared" si="800"/>
        <v>0.62542738854525681</v>
      </c>
      <c r="AA1358" s="78">
        <f t="shared" si="823"/>
        <v>0.64805892716144253</v>
      </c>
      <c r="AB1358" s="74">
        <f t="shared" si="830"/>
        <v>1357</v>
      </c>
      <c r="AC1358" s="80">
        <f t="shared" si="802"/>
        <v>-3.4601122727717787E-3</v>
      </c>
      <c r="AD1358" s="79">
        <f t="shared" si="822"/>
        <v>-2.263153861618572E-2</v>
      </c>
      <c r="AE1358" s="81">
        <f t="shared" si="803"/>
        <v>-1.9171426343413941E-2</v>
      </c>
      <c r="AF1358" s="19">
        <f t="shared" si="825"/>
        <v>-3.4922038209262748E-2</v>
      </c>
      <c r="AG1358" s="93">
        <f t="shared" si="824"/>
        <v>-2.1759213657828631E-2</v>
      </c>
      <c r="AH1358" s="91">
        <f t="shared" si="826"/>
        <v>-2.4471028087197263E-4</v>
      </c>
      <c r="AI1358" s="96">
        <f t="shared" si="827"/>
        <v>1346.160509907857</v>
      </c>
      <c r="AJ1358" s="5">
        <f t="shared" si="831"/>
        <v>-1.0000000000000009E-2</v>
      </c>
      <c r="AK1358" s="5">
        <f t="shared" si="834"/>
        <v>0</v>
      </c>
      <c r="AL1358" s="5">
        <f t="shared" si="845"/>
        <v>-1.0000000000000009E-2</v>
      </c>
      <c r="AM1358" s="95">
        <f t="shared" si="804"/>
        <v>3.5714285714285748E-3</v>
      </c>
      <c r="AN1358" s="95">
        <f t="shared" si="805"/>
        <v>-9.2857142857142947E-3</v>
      </c>
      <c r="AO1358" s="78">
        <f t="shared" si="806"/>
        <v>0.38461538461538458</v>
      </c>
      <c r="AP1358" s="8">
        <f t="shared" si="807"/>
        <v>27.777777777777771</v>
      </c>
      <c r="AQ1358" s="8">
        <f t="shared" si="801"/>
        <v>43.478260869565219</v>
      </c>
      <c r="AR1358" s="8">
        <f t="shared" si="829"/>
        <v>0.33333333333333331</v>
      </c>
      <c r="AS1358" s="114">
        <f t="shared" si="835"/>
        <v>57866.666666666664</v>
      </c>
      <c r="AT1358" s="103">
        <f t="shared" si="820"/>
        <v>8.3320798235058155E-2</v>
      </c>
      <c r="AU1358" s="5">
        <f t="shared" si="832"/>
        <v>0.6</v>
      </c>
      <c r="AW1358" s="210">
        <f t="shared" si="833"/>
        <v>5.1724137931034531E-2</v>
      </c>
      <c r="AX1358" s="276">
        <f t="shared" ref="AX1358:AX1421" si="847">SLOPE(M1345:M1358,AB1345:AB1358)</f>
        <v>1.6752776470635722E-2</v>
      </c>
      <c r="AY1358" s="19">
        <f t="shared" si="821"/>
        <v>-1.711366919189368E-3</v>
      </c>
    </row>
    <row r="1359" spans="1:51">
      <c r="A1359" s="4">
        <v>40308</v>
      </c>
      <c r="B1359" s="9">
        <f t="shared" si="836"/>
        <v>40308</v>
      </c>
      <c r="C1359" s="5">
        <v>0.59</v>
      </c>
      <c r="D1359" s="5">
        <v>0.61</v>
      </c>
      <c r="E1359" s="5">
        <v>0.59</v>
      </c>
      <c r="F1359" s="5">
        <v>0.59</v>
      </c>
      <c r="G1359" s="6">
        <v>44200</v>
      </c>
      <c r="H1359" s="112">
        <v>0.59</v>
      </c>
      <c r="I1359" s="19">
        <f t="shared" si="837"/>
        <v>-1.6666666666666684E-2</v>
      </c>
      <c r="J1359" s="8">
        <f t="shared" si="838"/>
        <v>0.71173136110975821</v>
      </c>
      <c r="K1359" s="8">
        <f t="shared" si="839"/>
        <v>0.57426863889024138</v>
      </c>
      <c r="L1359" s="8">
        <f t="shared" si="840"/>
        <v>0.64299999999999979</v>
      </c>
      <c r="M1359" s="19">
        <f t="shared" si="841"/>
        <v>0.23937006639464037</v>
      </c>
      <c r="N1359" s="19">
        <f t="shared" si="842"/>
        <v>1.3542476061402638E-2</v>
      </c>
      <c r="O1359" s="19">
        <f t="shared" si="843"/>
        <v>-7.3355385348211396E-3</v>
      </c>
      <c r="P1359" s="19">
        <f t="shared" si="844"/>
        <v>-9.8972336135276333E-3</v>
      </c>
      <c r="Q1359" s="214"/>
      <c r="S1359" s="66"/>
      <c r="T1359" t="str">
        <f t="shared" si="816"/>
        <v/>
      </c>
      <c r="U1359" t="str">
        <f t="shared" si="817"/>
        <v/>
      </c>
      <c r="V1359" t="str">
        <f t="shared" si="818"/>
        <v/>
      </c>
      <c r="W1359" t="str">
        <f t="shared" si="819"/>
        <v/>
      </c>
      <c r="Y1359" s="219">
        <f t="shared" si="846"/>
        <v>-5.4945054945054984E-3</v>
      </c>
      <c r="Z1359" s="78">
        <f t="shared" si="800"/>
        <v>0.61997157070928721</v>
      </c>
      <c r="AA1359" s="78">
        <f t="shared" si="823"/>
        <v>0.64376256655149577</v>
      </c>
      <c r="AB1359" s="74">
        <f t="shared" si="830"/>
        <v>1358</v>
      </c>
      <c r="AC1359" s="80">
        <f t="shared" si="802"/>
        <v>-3.6956555990356951E-3</v>
      </c>
      <c r="AD1359" s="79">
        <f t="shared" si="822"/>
        <v>-2.3790995842208562E-2</v>
      </c>
      <c r="AE1359" s="81">
        <f t="shared" si="803"/>
        <v>-2.0095340243172867E-2</v>
      </c>
      <c r="AF1359" s="19">
        <f t="shared" si="825"/>
        <v>-3.6956165329171058E-2</v>
      </c>
      <c r="AG1359" s="93">
        <f t="shared" si="824"/>
        <v>6.8073896941855783E-2</v>
      </c>
      <c r="AH1359" s="91">
        <f t="shared" si="826"/>
        <v>-1.3313423763103117E-4</v>
      </c>
      <c r="AI1359" s="96">
        <f t="shared" si="827"/>
        <v>1348.621301631566</v>
      </c>
      <c r="AJ1359" s="5">
        <f t="shared" si="831"/>
        <v>-1.0000000000000009E-2</v>
      </c>
      <c r="AK1359" s="5">
        <f t="shared" si="834"/>
        <v>0</v>
      </c>
      <c r="AL1359" s="5">
        <f t="shared" si="845"/>
        <v>-1.0000000000000009E-2</v>
      </c>
      <c r="AM1359" s="95">
        <f t="shared" si="804"/>
        <v>3.5714285714285748E-3</v>
      </c>
      <c r="AN1359" s="95">
        <f t="shared" si="805"/>
        <v>-9.2857142857142947E-3</v>
      </c>
      <c r="AO1359" s="78">
        <f t="shared" si="806"/>
        <v>0.38461538461538458</v>
      </c>
      <c r="AP1359" s="8">
        <f t="shared" si="807"/>
        <v>27.777777777777771</v>
      </c>
      <c r="AQ1359" s="8">
        <f t="shared" si="801"/>
        <v>43.478260869565219</v>
      </c>
      <c r="AR1359" s="8">
        <f t="shared" si="829"/>
        <v>-1</v>
      </c>
      <c r="AS1359" s="114">
        <f t="shared" si="835"/>
        <v>-44200</v>
      </c>
      <c r="AT1359" s="103">
        <f t="shared" si="820"/>
        <v>-3.2044996459116418E-2</v>
      </c>
      <c r="AU1359" s="5">
        <f t="shared" si="832"/>
        <v>0.59</v>
      </c>
      <c r="AW1359" s="210">
        <f t="shared" si="833"/>
        <v>3.3898305084745797E-2</v>
      </c>
      <c r="AX1359" s="276">
        <f t="shared" si="847"/>
        <v>1.6154916516244903E-2</v>
      </c>
      <c r="AY1359" s="19">
        <f t="shared" si="821"/>
        <v>-3.568721611243058E-2</v>
      </c>
    </row>
    <row r="1360" spans="1:51">
      <c r="A1360" s="4">
        <v>40309</v>
      </c>
      <c r="B1360" s="9">
        <f t="shared" si="836"/>
        <v>40309</v>
      </c>
      <c r="C1360" s="5">
        <v>0.6</v>
      </c>
      <c r="D1360" s="5">
        <v>0.61</v>
      </c>
      <c r="E1360" s="5">
        <v>0.56000000000000005</v>
      </c>
      <c r="F1360" s="5">
        <v>0.56999999999999995</v>
      </c>
      <c r="G1360" s="6">
        <v>284800</v>
      </c>
      <c r="H1360" s="112">
        <v>0.56999999999999995</v>
      </c>
      <c r="I1360" s="19">
        <f t="shared" si="837"/>
        <v>-3.3898305084745797E-2</v>
      </c>
      <c r="J1360" s="8">
        <f t="shared" si="838"/>
        <v>0.70700531894828922</v>
      </c>
      <c r="K1360" s="8">
        <f t="shared" si="839"/>
        <v>0.56599468105171047</v>
      </c>
      <c r="L1360" s="8">
        <f t="shared" si="840"/>
        <v>0.63649999999999984</v>
      </c>
      <c r="M1360" s="19">
        <f t="shared" si="841"/>
        <v>0.24913774389992141</v>
      </c>
      <c r="N1360" s="19">
        <f t="shared" si="842"/>
        <v>4.0805760103593915E-2</v>
      </c>
      <c r="O1360" s="19">
        <f t="shared" si="843"/>
        <v>-6.6402050263739522E-3</v>
      </c>
      <c r="P1360" s="19">
        <f t="shared" si="844"/>
        <v>-1.440781766268851E-2</v>
      </c>
      <c r="Q1360" s="214"/>
      <c r="S1360" s="66"/>
      <c r="T1360" t="str">
        <f t="shared" si="816"/>
        <v/>
      </c>
      <c r="U1360" t="str">
        <f t="shared" si="817"/>
        <v/>
      </c>
      <c r="V1360" t="str">
        <f t="shared" si="818"/>
        <v>BrokeBandLower</v>
      </c>
      <c r="W1360" t="str">
        <f t="shared" si="819"/>
        <v/>
      </c>
      <c r="Y1360" s="219">
        <f t="shared" si="846"/>
        <v>-5.2967032967033006E-3</v>
      </c>
      <c r="Z1360" s="78">
        <f t="shared" si="800"/>
        <v>0.61227594882005698</v>
      </c>
      <c r="AA1360" s="78">
        <f t="shared" si="823"/>
        <v>0.63830413662668506</v>
      </c>
      <c r="AB1360" s="74">
        <f t="shared" si="830"/>
        <v>1359</v>
      </c>
      <c r="AC1360" s="80">
        <f t="shared" si="802"/>
        <v>-4.7462780507641703E-3</v>
      </c>
      <c r="AD1360" s="79">
        <f t="shared" si="822"/>
        <v>-2.6028187806628078E-2</v>
      </c>
      <c r="AE1360" s="81">
        <f t="shared" si="803"/>
        <v>-2.1281909755863908E-2</v>
      </c>
      <c r="AF1360" s="19">
        <f t="shared" si="825"/>
        <v>-4.0777094042006461E-2</v>
      </c>
      <c r="AG1360" s="93">
        <f t="shared" si="824"/>
        <v>0.2842858116980958</v>
      </c>
      <c r="AH1360" s="91">
        <f t="shared" si="826"/>
        <v>-3.1717407426886785E-5</v>
      </c>
      <c r="AI1360" s="96">
        <f t="shared" si="827"/>
        <v>1351.527297851361</v>
      </c>
      <c r="AJ1360" s="5">
        <f t="shared" si="831"/>
        <v>-2.0000000000000018E-2</v>
      </c>
      <c r="AK1360" s="5">
        <f t="shared" si="834"/>
        <v>0</v>
      </c>
      <c r="AL1360" s="5">
        <f t="shared" si="845"/>
        <v>-2.0000000000000018E-2</v>
      </c>
      <c r="AM1360" s="95">
        <f t="shared" si="804"/>
        <v>2.8571428571428597E-3</v>
      </c>
      <c r="AN1360" s="95">
        <f t="shared" si="805"/>
        <v>-1.0714285714285723E-2</v>
      </c>
      <c r="AO1360" s="78">
        <f t="shared" si="806"/>
        <v>0.26666666666666672</v>
      </c>
      <c r="AP1360" s="8">
        <f t="shared" si="807"/>
        <v>21.05263157894737</v>
      </c>
      <c r="AQ1360" s="8">
        <f t="shared" si="801"/>
        <v>44.444444444444443</v>
      </c>
      <c r="AR1360" s="8">
        <f t="shared" si="829"/>
        <v>-0.60000000000000353</v>
      </c>
      <c r="AS1360" s="114">
        <f t="shared" si="835"/>
        <v>-170880.00000000102</v>
      </c>
      <c r="AT1360" s="103">
        <f t="shared" si="820"/>
        <v>-0.17529102614636752</v>
      </c>
      <c r="AU1360" s="5">
        <f t="shared" si="832"/>
        <v>0.56999999999999995</v>
      </c>
      <c r="AW1360" s="210">
        <f t="shared" si="833"/>
        <v>8.9285714285714163E-2</v>
      </c>
      <c r="AX1360" s="276">
        <f t="shared" si="847"/>
        <v>1.5047207609383686E-2</v>
      </c>
      <c r="AY1360" s="19">
        <f t="shared" si="821"/>
        <v>-6.8567912792823038E-2</v>
      </c>
    </row>
    <row r="1361" spans="1:51">
      <c r="A1361" s="4">
        <v>40310</v>
      </c>
      <c r="B1361" s="9">
        <f t="shared" si="836"/>
        <v>40310</v>
      </c>
      <c r="C1361" s="5">
        <v>0.56999999999999995</v>
      </c>
      <c r="D1361" s="5">
        <v>0.57999999999999996</v>
      </c>
      <c r="E1361" s="5">
        <v>0.56999999999999995</v>
      </c>
      <c r="F1361" s="5">
        <v>0.56999999999999995</v>
      </c>
      <c r="G1361" s="6">
        <v>103600</v>
      </c>
      <c r="H1361" s="112">
        <v>0.56999999999999995</v>
      </c>
      <c r="I1361" s="19">
        <f t="shared" si="837"/>
        <v>0</v>
      </c>
      <c r="J1361" s="8">
        <f t="shared" si="838"/>
        <v>0.702186818872091</v>
      </c>
      <c r="K1361" s="8">
        <f t="shared" si="839"/>
        <v>0.55881318112790868</v>
      </c>
      <c r="L1361" s="8">
        <f t="shared" si="840"/>
        <v>0.63049999999999984</v>
      </c>
      <c r="M1361" s="19">
        <f t="shared" si="841"/>
        <v>0.25656810287616505</v>
      </c>
      <c r="N1361" s="19">
        <f t="shared" si="842"/>
        <v>2.9824300645623626E-2</v>
      </c>
      <c r="O1361" s="19">
        <f t="shared" si="843"/>
        <v>-6.8153660899836115E-3</v>
      </c>
      <c r="P1361" s="19">
        <f t="shared" si="844"/>
        <v>-1.2688281646847625E-2</v>
      </c>
      <c r="Q1361" s="214"/>
      <c r="S1361" s="66"/>
      <c r="T1361" t="str">
        <f t="shared" si="816"/>
        <v/>
      </c>
      <c r="U1361" t="str">
        <f t="shared" si="817"/>
        <v/>
      </c>
      <c r="V1361" t="str">
        <f t="shared" si="818"/>
        <v/>
      </c>
      <c r="W1361" t="str">
        <f t="shared" si="819"/>
        <v/>
      </c>
      <c r="Y1361" s="219">
        <f t="shared" si="846"/>
        <v>-5.2747252747252782E-3</v>
      </c>
      <c r="Z1361" s="78">
        <f t="shared" ref="Z1361:Z1424" si="848">Z1360+(0.154*(F1361-Z1360))</f>
        <v>0.60576545270176818</v>
      </c>
      <c r="AA1361" s="78">
        <f t="shared" si="823"/>
        <v>0.63324963051631034</v>
      </c>
      <c r="AB1361" s="74">
        <f t="shared" si="830"/>
        <v>1360</v>
      </c>
      <c r="AC1361" s="80">
        <f t="shared" si="802"/>
        <v>-4.9618144469425959E-3</v>
      </c>
      <c r="AD1361" s="79">
        <f t="shared" si="822"/>
        <v>-2.7484177814542154E-2</v>
      </c>
      <c r="AE1361" s="81">
        <f t="shared" si="803"/>
        <v>-2.2522363367599559E-2</v>
      </c>
      <c r="AF1361" s="19">
        <f t="shared" si="825"/>
        <v>-4.34018063178866E-2</v>
      </c>
      <c r="AG1361" s="93">
        <f t="shared" si="824"/>
        <v>4.5411666546531851E-2</v>
      </c>
      <c r="AH1361" s="91">
        <f t="shared" si="826"/>
        <v>4.683396117906435E-5</v>
      </c>
      <c r="AI1361" s="96">
        <f t="shared" si="827"/>
        <v>1355.3901750169098</v>
      </c>
      <c r="AJ1361" s="5">
        <f t="shared" si="831"/>
        <v>0</v>
      </c>
      <c r="AK1361" s="5">
        <f t="shared" si="834"/>
        <v>0</v>
      </c>
      <c r="AL1361" s="5">
        <f t="shared" si="845"/>
        <v>0</v>
      </c>
      <c r="AM1361" s="95">
        <f t="shared" si="804"/>
        <v>2.8571428571428597E-3</v>
      </c>
      <c r="AN1361" s="95">
        <f t="shared" si="805"/>
        <v>-9.2857142857142947E-3</v>
      </c>
      <c r="AO1361" s="78">
        <f t="shared" si="806"/>
        <v>0.30769230769230765</v>
      </c>
      <c r="AP1361" s="8">
        <f t="shared" si="807"/>
        <v>23.529411764705884</v>
      </c>
      <c r="AQ1361" s="8">
        <f t="shared" ref="AQ1361:AQ1424" si="849">100-(100/(1+(SUMIF(AJ1348:AJ1361,"&gt;0")/COUNTIF(AJ1348:AJ1361,"&gt;0"))/ABS((SUMIF(AJ1348:AJ1361,"&lt;0")/COUNTIF(AJ1348:AJ1361,"&lt;0")))))</f>
        <v>45.070422535211264</v>
      </c>
      <c r="AR1361" s="8">
        <f t="shared" si="829"/>
        <v>-1</v>
      </c>
      <c r="AS1361" s="114">
        <f t="shared" si="835"/>
        <v>-103600</v>
      </c>
      <c r="AT1361" s="103">
        <f t="shared" si="820"/>
        <v>-0.17891583601496522</v>
      </c>
      <c r="AU1361" s="5">
        <f t="shared" si="832"/>
        <v>0.56999999999999995</v>
      </c>
      <c r="AW1361" s="210">
        <f t="shared" si="833"/>
        <v>1.7543859649122823E-2</v>
      </c>
      <c r="AX1361" s="276">
        <f t="shared" si="847"/>
        <v>1.3611263971140968E-2</v>
      </c>
      <c r="AY1361" s="19">
        <f t="shared" si="821"/>
        <v>-9.5429243452934062E-2</v>
      </c>
    </row>
    <row r="1362" spans="1:51">
      <c r="A1362" s="4">
        <v>40311</v>
      </c>
      <c r="B1362" s="9">
        <f t="shared" si="836"/>
        <v>40311</v>
      </c>
      <c r="C1362" s="5">
        <v>0.56999999999999995</v>
      </c>
      <c r="D1362" s="5">
        <v>0.57999999999999996</v>
      </c>
      <c r="E1362" s="5">
        <v>0.56000000000000005</v>
      </c>
      <c r="F1362" s="5">
        <v>0.56000000000000005</v>
      </c>
      <c r="G1362" s="6">
        <v>123200</v>
      </c>
      <c r="H1362" s="112">
        <v>0.56000000000000005</v>
      </c>
      <c r="I1362" s="19">
        <f t="shared" ref="I1362:I1375" si="850">IF(A1363&gt;A1362,(H1362-H1361)/H1361, (H1362-H1363)/H1363)</f>
        <v>-1.7543859649122629E-2</v>
      </c>
      <c r="J1362" s="8">
        <f t="shared" ref="J1362:J1417" si="851">(L1362)+2*STDEVPA(H1343:H1362)</f>
        <v>0.69865524256584977</v>
      </c>
      <c r="K1362" s="8">
        <f t="shared" ref="K1362:K1417" si="852">(L1362)-(2*STDEVPA(H1343:H1362))</f>
        <v>0.55034475743415034</v>
      </c>
      <c r="L1362" s="8">
        <f t="shared" ref="L1362:L1425" si="853">AVERAGE(H1343:H1362)</f>
        <v>0.62450000000000006</v>
      </c>
      <c r="M1362" s="19">
        <f t="shared" ref="M1362:M1375" si="854">(J1362-K1362)/K1362</f>
        <v>0.26948650482864828</v>
      </c>
      <c r="N1362" s="19">
        <f t="shared" ref="N1362:N1425" si="855">IF(A1363&gt;A1362,(M1362-M1361)/M1361, (M1362-M1363)/M1363)</f>
        <v>5.0350771618397211E-2</v>
      </c>
      <c r="O1362" s="19">
        <f t="shared" ref="O1362:O1375" si="856">IF(A1363&gt;A1362,(J1362-J1361)/J1361, (J1362-J1363)/J1363)</f>
        <v>-5.029397036979329E-3</v>
      </c>
      <c r="P1362" s="19">
        <f t="shared" ref="P1362:P1375" si="857">IF(A1363&gt;A1362,(K1362-K1361)/K1361, (K1362-K1363)/K1363)</f>
        <v>-1.5154301973811108E-2</v>
      </c>
      <c r="Q1362" s="214"/>
      <c r="S1362" s="66"/>
      <c r="T1362" t="str">
        <f t="shared" si="816"/>
        <v/>
      </c>
      <c r="U1362" t="str">
        <f t="shared" si="817"/>
        <v/>
      </c>
      <c r="V1362" t="str">
        <f t="shared" si="818"/>
        <v/>
      </c>
      <c r="W1362" t="str">
        <f t="shared" si="819"/>
        <v/>
      </c>
      <c r="Y1362" s="219">
        <f t="shared" si="846"/>
        <v>-5.8021978021978041E-3</v>
      </c>
      <c r="Z1362" s="78">
        <f t="shared" si="848"/>
        <v>0.59871757298569594</v>
      </c>
      <c r="AA1362" s="78">
        <f t="shared" si="823"/>
        <v>0.62782915785810334</v>
      </c>
      <c r="AB1362" s="74">
        <f t="shared" si="830"/>
        <v>1361</v>
      </c>
      <c r="AC1362" s="80">
        <f t="shared" ref="AC1362:AC1425" si="858">AD1362-AE1362</f>
        <v>-5.271377203846267E-3</v>
      </c>
      <c r="AD1362" s="79">
        <f t="shared" si="822"/>
        <v>-2.9111584872407392E-2</v>
      </c>
      <c r="AE1362" s="81">
        <f t="shared" ref="AE1362:AE1425" si="859">AE1361+(0.2*(AD1362-AE1361))</f>
        <v>-2.3840207668561125E-2</v>
      </c>
      <c r="AF1362" s="19">
        <f t="shared" si="825"/>
        <v>-4.6368641067458909E-2</v>
      </c>
      <c r="AG1362" s="93">
        <f t="shared" si="824"/>
        <v>6.2389023252253914E-2</v>
      </c>
      <c r="AH1362" s="91">
        <f t="shared" si="826"/>
        <v>7.1664536486107746E-5</v>
      </c>
      <c r="AI1362" s="96">
        <f t="shared" si="827"/>
        <v>1357.5780563068083</v>
      </c>
      <c r="AJ1362" s="5">
        <f t="shared" si="831"/>
        <v>-9.9999999999998979E-3</v>
      </c>
      <c r="AK1362" s="5">
        <f t="shared" si="834"/>
        <v>0</v>
      </c>
      <c r="AL1362" s="5">
        <f t="shared" si="845"/>
        <v>-9.9999999999998979E-3</v>
      </c>
      <c r="AM1362" s="95">
        <f t="shared" si="804"/>
        <v>2.8571428571428597E-3</v>
      </c>
      <c r="AN1362" s="95">
        <f t="shared" si="805"/>
        <v>-8.5714285714285719E-3</v>
      </c>
      <c r="AO1362" s="78">
        <f t="shared" si="806"/>
        <v>0.33333333333333359</v>
      </c>
      <c r="AP1362" s="8">
        <f t="shared" si="807"/>
        <v>25.000000000000014</v>
      </c>
      <c r="AQ1362" s="8">
        <f t="shared" si="849"/>
        <v>47.058823529411789</v>
      </c>
      <c r="AR1362" s="8">
        <f t="shared" si="829"/>
        <v>-1</v>
      </c>
      <c r="AS1362" s="114">
        <f t="shared" si="835"/>
        <v>-123200</v>
      </c>
      <c r="AT1362" s="103">
        <f t="shared" si="820"/>
        <v>-0.22771049596309154</v>
      </c>
      <c r="AU1362" s="5">
        <f t="shared" si="832"/>
        <v>0.56000000000000005</v>
      </c>
      <c r="AW1362" s="210">
        <f t="shared" si="833"/>
        <v>3.5714285714285546E-2</v>
      </c>
      <c r="AX1362" s="276">
        <f t="shared" si="847"/>
        <v>1.2551397721143609E-2</v>
      </c>
      <c r="AY1362" s="19">
        <f t="shared" si="821"/>
        <v>-7.7866850003388458E-2</v>
      </c>
    </row>
    <row r="1363" spans="1:51">
      <c r="A1363" s="4">
        <v>40312</v>
      </c>
      <c r="B1363" s="9">
        <f t="shared" si="836"/>
        <v>40312</v>
      </c>
      <c r="C1363" s="5">
        <v>0.56999999999999995</v>
      </c>
      <c r="D1363" s="5">
        <v>0.56999999999999995</v>
      </c>
      <c r="E1363" s="5">
        <v>0.56000000000000005</v>
      </c>
      <c r="F1363" s="5">
        <v>0.56000000000000005</v>
      </c>
      <c r="G1363" s="6">
        <v>56500</v>
      </c>
      <c r="H1363" s="112">
        <v>0.56000000000000005</v>
      </c>
      <c r="I1363" s="19">
        <f t="shared" si="850"/>
        <v>0</v>
      </c>
      <c r="J1363" s="8">
        <f t="shared" si="851"/>
        <v>0.69313913182774844</v>
      </c>
      <c r="K1363" s="8">
        <f t="shared" si="852"/>
        <v>0.54386086817225165</v>
      </c>
      <c r="L1363" s="8">
        <f t="shared" si="853"/>
        <v>0.61850000000000005</v>
      </c>
      <c r="M1363" s="19">
        <f t="shared" si="854"/>
        <v>0.27447877277358623</v>
      </c>
      <c r="N1363" s="19">
        <f t="shared" si="855"/>
        <v>1.8525112966648428E-2</v>
      </c>
      <c r="O1363" s="19">
        <f t="shared" si="856"/>
        <v>-7.8953257658857627E-3</v>
      </c>
      <c r="P1363" s="19">
        <f t="shared" si="857"/>
        <v>-1.1781504546583235E-2</v>
      </c>
      <c r="Q1363" s="214"/>
      <c r="S1363" s="66"/>
      <c r="T1363" t="str">
        <f t="shared" si="816"/>
        <v/>
      </c>
      <c r="U1363" t="str">
        <f t="shared" si="817"/>
        <v/>
      </c>
      <c r="V1363" t="str">
        <f t="shared" si="818"/>
        <v/>
      </c>
      <c r="W1363" t="str">
        <f t="shared" si="819"/>
        <v/>
      </c>
      <c r="Y1363" s="219">
        <f t="shared" si="846"/>
        <v>-5.3186813186813179E-3</v>
      </c>
      <c r="Z1363" s="78">
        <f t="shared" si="848"/>
        <v>0.59275506674589873</v>
      </c>
      <c r="AA1363" s="78">
        <f t="shared" si="823"/>
        <v>0.6228098001766037</v>
      </c>
      <c r="AB1363" s="74">
        <f t="shared" si="830"/>
        <v>1362</v>
      </c>
      <c r="AC1363" s="80">
        <f t="shared" si="858"/>
        <v>-4.9716206097150765E-3</v>
      </c>
      <c r="AD1363" s="79">
        <f t="shared" si="822"/>
        <v>-3.0054733430704972E-2</v>
      </c>
      <c r="AE1363" s="81">
        <f t="shared" si="859"/>
        <v>-2.5083112820989895E-2</v>
      </c>
      <c r="AF1363" s="19">
        <f t="shared" si="825"/>
        <v>-4.8256680325490485E-2</v>
      </c>
      <c r="AG1363" s="93">
        <f t="shared" si="824"/>
        <v>-5.6864948672705994E-2</v>
      </c>
      <c r="AH1363" s="91">
        <f t="shared" si="826"/>
        <v>1.2606529123941078E-4</v>
      </c>
      <c r="AI1363" s="96">
        <f t="shared" si="827"/>
        <v>1361.6758468616772</v>
      </c>
      <c r="AJ1363" s="5">
        <f t="shared" si="831"/>
        <v>0</v>
      </c>
      <c r="AK1363" s="5">
        <f t="shared" si="834"/>
        <v>0</v>
      </c>
      <c r="AL1363" s="5">
        <f t="shared" si="845"/>
        <v>0</v>
      </c>
      <c r="AM1363" s="95">
        <f t="shared" ref="AM1363:AM1426" si="860">(AVERAGE(AK1350:AK1363))</f>
        <v>1.4285714285714299E-3</v>
      </c>
      <c r="AN1363" s="95">
        <f t="shared" ref="AN1363:AN1426" si="861">(AVERAGE(AL1350:AL1363))</f>
        <v>-8.5714285714285719E-3</v>
      </c>
      <c r="AO1363" s="78">
        <f t="shared" ref="AO1363:AO1426" si="862">ABS(AM1363/AN1363)</f>
        <v>0.1666666666666668</v>
      </c>
      <c r="AP1363" s="8">
        <f t="shared" ref="AP1363:AP1426" si="863">IF(AN1363=0,100,100-(100/(1+AO1363)))</f>
        <v>14.285714285714292</v>
      </c>
      <c r="AQ1363" s="8">
        <f t="shared" si="849"/>
        <v>40.000000000000028</v>
      </c>
      <c r="AR1363" s="8">
        <f t="shared" si="829"/>
        <v>-1</v>
      </c>
      <c r="AS1363" s="114">
        <f t="shared" si="835"/>
        <v>-56500</v>
      </c>
      <c r="AT1363" s="103">
        <f t="shared" si="820"/>
        <v>-0.23148778547299542</v>
      </c>
      <c r="AU1363" s="5">
        <f t="shared" si="832"/>
        <v>0.56000000000000005</v>
      </c>
      <c r="AW1363" s="210">
        <f t="shared" si="833"/>
        <v>1.7857142857142672E-2</v>
      </c>
      <c r="AX1363" s="276">
        <f t="shared" si="847"/>
        <v>1.1030283032045748E-2</v>
      </c>
      <c r="AY1363" s="19">
        <f t="shared" si="821"/>
        <v>-0.12119086040397307</v>
      </c>
    </row>
    <row r="1364" spans="1:51">
      <c r="A1364" s="4">
        <v>40315</v>
      </c>
      <c r="B1364" s="9">
        <f t="shared" si="836"/>
        <v>40315</v>
      </c>
      <c r="C1364" s="5">
        <v>0.56000000000000005</v>
      </c>
      <c r="D1364" s="5">
        <v>0.56999999999999995</v>
      </c>
      <c r="E1364" s="5">
        <v>0.55000000000000004</v>
      </c>
      <c r="F1364" s="5">
        <v>0.56999999999999995</v>
      </c>
      <c r="G1364" s="6">
        <v>699100</v>
      </c>
      <c r="H1364" s="112">
        <v>0.56999999999999995</v>
      </c>
      <c r="I1364" s="19">
        <f t="shared" si="850"/>
        <v>1.7857142857142672E-2</v>
      </c>
      <c r="J1364" s="8">
        <f t="shared" si="851"/>
        <v>0.68486097689288683</v>
      </c>
      <c r="K1364" s="8">
        <f t="shared" si="852"/>
        <v>0.54113902310711337</v>
      </c>
      <c r="L1364" s="8">
        <f t="shared" si="853"/>
        <v>0.6130000000000001</v>
      </c>
      <c r="M1364" s="19">
        <f t="shared" si="854"/>
        <v>0.26559155346171559</v>
      </c>
      <c r="N1364" s="19">
        <f t="shared" si="855"/>
        <v>-3.2378530485494363E-2</v>
      </c>
      <c r="O1364" s="19">
        <f t="shared" si="856"/>
        <v>-1.1942991752655532E-2</v>
      </c>
      <c r="P1364" s="19">
        <f t="shared" si="857"/>
        <v>-5.0046716438444348E-3</v>
      </c>
      <c r="Q1364" s="214"/>
      <c r="S1364" s="66"/>
      <c r="T1364" t="str">
        <f t="shared" si="816"/>
        <v/>
      </c>
      <c r="U1364" t="str">
        <f t="shared" si="817"/>
        <v/>
      </c>
      <c r="V1364" t="str">
        <f t="shared" si="818"/>
        <v/>
      </c>
      <c r="W1364" t="str">
        <f t="shared" si="819"/>
        <v/>
      </c>
      <c r="Y1364" s="219">
        <f t="shared" si="846"/>
        <v>-4.7692307692307678E-3</v>
      </c>
      <c r="Z1364" s="78">
        <f t="shared" si="848"/>
        <v>0.58925078646703033</v>
      </c>
      <c r="AA1364" s="78">
        <f t="shared" si="823"/>
        <v>0.61890187496353499</v>
      </c>
      <c r="AB1364" s="74">
        <f t="shared" si="830"/>
        <v>1363</v>
      </c>
      <c r="AC1364" s="80">
        <f t="shared" si="858"/>
        <v>-3.6543805404118147E-3</v>
      </c>
      <c r="AD1364" s="79">
        <f t="shared" si="822"/>
        <v>-2.9651088496504663E-2</v>
      </c>
      <c r="AE1364" s="81">
        <f t="shared" si="859"/>
        <v>-2.5996707956092848E-2</v>
      </c>
      <c r="AF1364" s="19">
        <f t="shared" si="825"/>
        <v>-4.7909191579443303E-2</v>
      </c>
      <c r="AG1364" s="93">
        <f t="shared" si="824"/>
        <v>-0.2649518482422481</v>
      </c>
      <c r="AH1364" s="91">
        <f t="shared" si="826"/>
        <v>2.0007798142123817E-4</v>
      </c>
      <c r="AI1364" s="96">
        <f t="shared" si="827"/>
        <v>1365.7542225321731</v>
      </c>
      <c r="AJ1364" s="5">
        <f t="shared" si="831"/>
        <v>9.9999999999998979E-3</v>
      </c>
      <c r="AK1364" s="5">
        <f t="shared" si="834"/>
        <v>9.9999999999998979E-3</v>
      </c>
      <c r="AL1364" s="5">
        <f t="shared" si="845"/>
        <v>0</v>
      </c>
      <c r="AM1364" s="95">
        <f t="shared" si="860"/>
        <v>2.1428571428571369E-3</v>
      </c>
      <c r="AN1364" s="95">
        <f t="shared" si="861"/>
        <v>-7.1428571428571409E-3</v>
      </c>
      <c r="AO1364" s="78">
        <f t="shared" si="862"/>
        <v>0.29999999999999927</v>
      </c>
      <c r="AP1364" s="8">
        <f t="shared" si="863"/>
        <v>23.076923076923038</v>
      </c>
      <c r="AQ1364" s="8">
        <f t="shared" si="849"/>
        <v>41.17647058823524</v>
      </c>
      <c r="AR1364" s="8">
        <f t="shared" si="829"/>
        <v>1</v>
      </c>
      <c r="AS1364" s="114">
        <f t="shared" si="835"/>
        <v>699100</v>
      </c>
      <c r="AT1364" s="103">
        <f t="shared" si="820"/>
        <v>3.3443269031320964E-2</v>
      </c>
      <c r="AU1364" s="5">
        <f t="shared" si="832"/>
        <v>0.56999999999999995</v>
      </c>
      <c r="AW1364" s="210">
        <f t="shared" si="833"/>
        <v>3.6363636363636188E-2</v>
      </c>
      <c r="AX1364" s="276">
        <f t="shared" si="847"/>
        <v>8.9262601399042966E-3</v>
      </c>
      <c r="AY1364" s="19">
        <f t="shared" si="821"/>
        <v>-0.19074967396835923</v>
      </c>
    </row>
    <row r="1365" spans="1:51">
      <c r="A1365" s="4">
        <v>40316</v>
      </c>
      <c r="B1365" s="9">
        <f t="shared" si="836"/>
        <v>40316</v>
      </c>
      <c r="C1365" s="5">
        <v>0.57999999999999996</v>
      </c>
      <c r="D1365" s="5">
        <v>0.6</v>
      </c>
      <c r="E1365" s="5">
        <v>0.55000000000000004</v>
      </c>
      <c r="F1365" s="5">
        <v>0.56999999999999995</v>
      </c>
      <c r="G1365" s="6">
        <v>152800</v>
      </c>
      <c r="H1365" s="112">
        <v>0.56999999999999995</v>
      </c>
      <c r="I1365" s="19">
        <f t="shared" si="850"/>
        <v>0</v>
      </c>
      <c r="J1365" s="8">
        <f t="shared" si="851"/>
        <v>0.67716646586316254</v>
      </c>
      <c r="K1365" s="8">
        <f t="shared" si="852"/>
        <v>0.53883353413683788</v>
      </c>
      <c r="L1365" s="8">
        <f t="shared" si="853"/>
        <v>0.60800000000000021</v>
      </c>
      <c r="M1365" s="19">
        <f t="shared" si="854"/>
        <v>0.25672665668056721</v>
      </c>
      <c r="N1365" s="19">
        <f t="shared" si="855"/>
        <v>-3.337793188677679E-2</v>
      </c>
      <c r="O1365" s="19">
        <f t="shared" si="856"/>
        <v>-1.123514302805389E-2</v>
      </c>
      <c r="P1365" s="19">
        <f t="shared" si="857"/>
        <v>-4.2604374695394001E-3</v>
      </c>
      <c r="Q1365" s="214"/>
      <c r="S1365" s="66"/>
      <c r="T1365" t="str">
        <f t="shared" si="816"/>
        <v/>
      </c>
      <c r="U1365" t="str">
        <f t="shared" si="817"/>
        <v/>
      </c>
      <c r="V1365" t="str">
        <f t="shared" si="818"/>
        <v/>
      </c>
      <c r="W1365" t="str">
        <f t="shared" si="819"/>
        <v/>
      </c>
      <c r="Y1365" s="219">
        <f t="shared" si="846"/>
        <v>-4.5714285714285718E-3</v>
      </c>
      <c r="Z1365" s="78">
        <f t="shared" si="848"/>
        <v>0.58628616535110767</v>
      </c>
      <c r="AA1365" s="78">
        <f t="shared" si="823"/>
        <v>0.61528313621623343</v>
      </c>
      <c r="AB1365" s="74">
        <f t="shared" si="830"/>
        <v>1364</v>
      </c>
      <c r="AC1365" s="80">
        <f t="shared" si="858"/>
        <v>-2.4002103272263292E-3</v>
      </c>
      <c r="AD1365" s="79">
        <f t="shared" si="822"/>
        <v>-2.899697086512576E-2</v>
      </c>
      <c r="AE1365" s="81">
        <f t="shared" si="859"/>
        <v>-2.659676053789943E-2</v>
      </c>
      <c r="AF1365" s="19">
        <f t="shared" si="825"/>
        <v>-4.7127849210115751E-2</v>
      </c>
      <c r="AG1365" s="93">
        <f t="shared" si="824"/>
        <v>-0.34319639110275918</v>
      </c>
      <c r="AH1365" s="91">
        <f t="shared" si="826"/>
        <v>2.595392409332068E-4</v>
      </c>
      <c r="AI1365" s="96">
        <f t="shared" si="827"/>
        <v>1366.6783042400557</v>
      </c>
      <c r="AJ1365" s="5">
        <f t="shared" si="831"/>
        <v>0</v>
      </c>
      <c r="AK1365" s="5">
        <f t="shared" si="834"/>
        <v>0</v>
      </c>
      <c r="AL1365" s="5">
        <f t="shared" si="845"/>
        <v>0</v>
      </c>
      <c r="AM1365" s="95">
        <f t="shared" si="860"/>
        <v>2.1428571428571369E-3</v>
      </c>
      <c r="AN1365" s="95">
        <f t="shared" si="861"/>
        <v>-5.7142857142857117E-3</v>
      </c>
      <c r="AO1365" s="78">
        <f t="shared" si="862"/>
        <v>0.37499999999999911</v>
      </c>
      <c r="AP1365" s="8">
        <f t="shared" si="863"/>
        <v>27.272727272727224</v>
      </c>
      <c r="AQ1365" s="8">
        <f t="shared" si="849"/>
        <v>42.857142857142797</v>
      </c>
      <c r="AR1365" s="8">
        <f t="shared" si="829"/>
        <v>-0.20000000000000268</v>
      </c>
      <c r="AS1365" s="114">
        <f t="shared" si="835"/>
        <v>-30560.000000000407</v>
      </c>
      <c r="AT1365" s="103">
        <f t="shared" si="820"/>
        <v>2.3941572520825734E-2</v>
      </c>
      <c r="AU1365" s="5">
        <f t="shared" si="832"/>
        <v>0.56999999999999995</v>
      </c>
      <c r="AW1365" s="210">
        <f t="shared" si="833"/>
        <v>9.0909090909090787E-2</v>
      </c>
      <c r="AX1365" s="276">
        <f t="shared" si="847"/>
        <v>6.8122371314852806E-3</v>
      </c>
      <c r="AY1365" s="19">
        <f t="shared" si="821"/>
        <v>-0.23683188427014423</v>
      </c>
    </row>
    <row r="1366" spans="1:51">
      <c r="A1366" s="4">
        <v>40317</v>
      </c>
      <c r="B1366" s="9">
        <f t="shared" si="836"/>
        <v>40317</v>
      </c>
      <c r="C1366" s="5">
        <v>0.56000000000000005</v>
      </c>
      <c r="D1366" s="5">
        <v>0.56999999999999995</v>
      </c>
      <c r="E1366" s="5">
        <v>0.56000000000000005</v>
      </c>
      <c r="F1366" s="5">
        <v>0.56000000000000005</v>
      </c>
      <c r="G1366" s="6">
        <v>100600</v>
      </c>
      <c r="H1366" s="112">
        <v>0.56000000000000005</v>
      </c>
      <c r="I1366" s="19">
        <f t="shared" si="850"/>
        <v>-1.7543859649122629E-2</v>
      </c>
      <c r="J1366" s="8">
        <f t="shared" si="851"/>
        <v>0.66574950980203718</v>
      </c>
      <c r="K1366" s="8">
        <f t="shared" si="852"/>
        <v>0.53825049019796323</v>
      </c>
      <c r="L1366" s="8">
        <f t="shared" si="853"/>
        <v>0.6020000000000002</v>
      </c>
      <c r="M1366" s="19">
        <f t="shared" si="854"/>
        <v>0.23687673662346515</v>
      </c>
      <c r="N1366" s="19">
        <f t="shared" si="855"/>
        <v>-7.731927924337198E-2</v>
      </c>
      <c r="O1366" s="19">
        <f t="shared" si="856"/>
        <v>-1.6859895810954741E-2</v>
      </c>
      <c r="P1366" s="19">
        <f t="shared" si="857"/>
        <v>-1.0820483543375473E-3</v>
      </c>
      <c r="Q1366" s="214"/>
      <c r="S1366" s="66"/>
      <c r="T1366" t="str">
        <f t="shared" ref="T1366:T1429" si="864">IF(C1366&gt;$J1366,"BrokeBandUpper", IF(C1366&lt;$K1366,"BrokeBandLower", ""))</f>
        <v/>
      </c>
      <c r="U1366" t="str">
        <f t="shared" ref="U1366:U1429" si="865">IF(D1366&gt;$J1366,"BrokeBandUpper", IF(D1366&lt;$K1366,"BrokeBandLower", ""))</f>
        <v/>
      </c>
      <c r="V1366" t="str">
        <f t="shared" ref="V1366:V1429" si="866">IF(E1366&gt;$J1366,"BrokeBandUpper", IF(E1366&lt;$K1366,"BrokeBandLower", ""))</f>
        <v/>
      </c>
      <c r="W1366" t="str">
        <f t="shared" ref="W1366:W1429" si="867">IF(F1366&gt;$J1366,"BrokeBandUpper", IF(F1366&lt;$K1366,"BrokeBandLower", ""))</f>
        <v/>
      </c>
      <c r="Y1366" s="219">
        <f t="shared" si="846"/>
        <v>-5.0989010989010977E-3</v>
      </c>
      <c r="Z1366" s="78">
        <f t="shared" si="848"/>
        <v>0.58223809588703712</v>
      </c>
      <c r="AA1366" s="78">
        <f t="shared" si="823"/>
        <v>0.61119218413623211</v>
      </c>
      <c r="AB1366" s="74">
        <f t="shared" si="830"/>
        <v>1365</v>
      </c>
      <c r="AC1366" s="80">
        <f t="shared" si="858"/>
        <v>-1.8858621690364466E-3</v>
      </c>
      <c r="AD1366" s="79">
        <f t="shared" si="822"/>
        <v>-2.8954088249194987E-2</v>
      </c>
      <c r="AE1366" s="81">
        <f t="shared" si="859"/>
        <v>-2.706822608015854E-2</v>
      </c>
      <c r="AF1366" s="19">
        <f t="shared" si="825"/>
        <v>-4.7373132380798322E-2</v>
      </c>
      <c r="AG1366" s="93">
        <f t="shared" si="824"/>
        <v>-0.21429295272813059</v>
      </c>
      <c r="AH1366" s="91">
        <f t="shared" si="826"/>
        <v>2.5975374438304044E-4</v>
      </c>
      <c r="AI1366" s="96">
        <f t="shared" si="827"/>
        <v>1366.9264216354063</v>
      </c>
      <c r="AJ1366" s="5">
        <f t="shared" si="831"/>
        <v>-9.9999999999998979E-3</v>
      </c>
      <c r="AK1366" s="5">
        <f t="shared" si="834"/>
        <v>0</v>
      </c>
      <c r="AL1366" s="5">
        <f t="shared" si="845"/>
        <v>-9.9999999999998979E-3</v>
      </c>
      <c r="AM1366" s="95">
        <f t="shared" si="860"/>
        <v>2.1428571428571369E-3</v>
      </c>
      <c r="AN1366" s="95">
        <f t="shared" si="861"/>
        <v>-4.9999999999999888E-3</v>
      </c>
      <c r="AO1366" s="78">
        <f t="shared" si="862"/>
        <v>0.42857142857142833</v>
      </c>
      <c r="AP1366" s="8">
        <f t="shared" si="863"/>
        <v>29.999999999999986</v>
      </c>
      <c r="AQ1366" s="8">
        <f t="shared" si="849"/>
        <v>46.153846153846146</v>
      </c>
      <c r="AR1366" s="8">
        <f t="shared" si="829"/>
        <v>-1</v>
      </c>
      <c r="AS1366" s="114">
        <f t="shared" si="835"/>
        <v>-100600</v>
      </c>
      <c r="AT1366" s="103">
        <f t="shared" si="820"/>
        <v>-1.2337590115368346E-2</v>
      </c>
      <c r="AU1366" s="5">
        <f t="shared" si="832"/>
        <v>0.56000000000000005</v>
      </c>
      <c r="AW1366" s="210">
        <f t="shared" si="833"/>
        <v>1.7857142857142672E-2</v>
      </c>
      <c r="AX1366" s="276">
        <f t="shared" si="847"/>
        <v>4.7738384856566103E-3</v>
      </c>
      <c r="AY1366" s="19">
        <f t="shared" si="821"/>
        <v>-0.29922602611812427</v>
      </c>
    </row>
    <row r="1367" spans="1:51">
      <c r="A1367" s="4">
        <v>40318</v>
      </c>
      <c r="B1367" s="9">
        <f t="shared" si="836"/>
        <v>40318</v>
      </c>
      <c r="C1367" s="5">
        <v>0.56000000000000005</v>
      </c>
      <c r="D1367" s="5">
        <v>0.56000000000000005</v>
      </c>
      <c r="E1367" s="5">
        <v>0.55000000000000004</v>
      </c>
      <c r="F1367" s="5">
        <v>0.55000000000000004</v>
      </c>
      <c r="G1367" s="6">
        <v>379900</v>
      </c>
      <c r="H1367" s="112">
        <v>0.55000000000000004</v>
      </c>
      <c r="I1367" s="19">
        <f t="shared" si="850"/>
        <v>-1.785714285714287E-2</v>
      </c>
      <c r="J1367" s="8">
        <f t="shared" si="851"/>
        <v>0.65823329733620273</v>
      </c>
      <c r="K1367" s="8">
        <f t="shared" si="852"/>
        <v>0.53476670266379756</v>
      </c>
      <c r="L1367" s="8">
        <f t="shared" si="853"/>
        <v>0.59650000000000014</v>
      </c>
      <c r="M1367" s="19">
        <f t="shared" si="854"/>
        <v>0.23087936114456883</v>
      </c>
      <c r="N1367" s="19">
        <f t="shared" si="855"/>
        <v>-2.5318549910748001E-2</v>
      </c>
      <c r="O1367" s="19">
        <f t="shared" si="856"/>
        <v>-1.1289850544643164E-2</v>
      </c>
      <c r="P1367" s="19">
        <f t="shared" si="857"/>
        <v>-6.4724279821544968E-3</v>
      </c>
      <c r="Q1367" s="214"/>
      <c r="S1367" s="66"/>
      <c r="T1367" t="str">
        <f t="shared" si="864"/>
        <v/>
      </c>
      <c r="U1367" t="str">
        <f t="shared" si="865"/>
        <v/>
      </c>
      <c r="V1367" t="str">
        <f t="shared" si="866"/>
        <v/>
      </c>
      <c r="W1367" t="str">
        <f t="shared" si="867"/>
        <v/>
      </c>
      <c r="Y1367" s="219">
        <f t="shared" si="846"/>
        <v>-5.4065934065934025E-3</v>
      </c>
      <c r="Z1367" s="78">
        <f t="shared" si="848"/>
        <v>0.57727342912043345</v>
      </c>
      <c r="AA1367" s="78">
        <f t="shared" si="823"/>
        <v>0.60666396251015098</v>
      </c>
      <c r="AB1367" s="74">
        <f t="shared" si="830"/>
        <v>1366</v>
      </c>
      <c r="AC1367" s="80">
        <f t="shared" si="858"/>
        <v>-1.8578458476471923E-3</v>
      </c>
      <c r="AD1367" s="79">
        <f t="shared" si="822"/>
        <v>-2.9390533389717532E-2</v>
      </c>
      <c r="AE1367" s="81">
        <f t="shared" si="859"/>
        <v>-2.753268754207034E-2</v>
      </c>
      <c r="AF1367" s="19">
        <f t="shared" si="825"/>
        <v>-4.8446150102785704E-2</v>
      </c>
      <c r="AG1367" s="93">
        <f t="shared" si="824"/>
        <v>-1.4855975080919501E-2</v>
      </c>
      <c r="AH1367" s="91">
        <f t="shared" si="826"/>
        <v>2.3629996574886628E-4</v>
      </c>
      <c r="AI1367" s="96">
        <f t="shared" si="827"/>
        <v>1367.5786334128859</v>
      </c>
      <c r="AJ1367" s="5">
        <f t="shared" si="831"/>
        <v>-1.0000000000000009E-2</v>
      </c>
      <c r="AK1367" s="5">
        <f t="shared" si="834"/>
        <v>0</v>
      </c>
      <c r="AL1367" s="5">
        <f t="shared" si="845"/>
        <v>-1.0000000000000009E-2</v>
      </c>
      <c r="AM1367" s="95">
        <f t="shared" si="860"/>
        <v>1.4285714285714218E-3</v>
      </c>
      <c r="AN1367" s="95">
        <f t="shared" si="861"/>
        <v>-5.7142857142857039E-3</v>
      </c>
      <c r="AO1367" s="78">
        <f t="shared" si="862"/>
        <v>0.24999999999999928</v>
      </c>
      <c r="AP1367" s="8">
        <f t="shared" si="863"/>
        <v>19.999999999999957</v>
      </c>
      <c r="AQ1367" s="8">
        <f t="shared" si="849"/>
        <v>46.6666666666666</v>
      </c>
      <c r="AR1367" s="8">
        <f t="shared" si="829"/>
        <v>-1</v>
      </c>
      <c r="AS1367" s="114">
        <f t="shared" si="835"/>
        <v>-379900</v>
      </c>
      <c r="AT1367" s="103">
        <f t="shared" si="820"/>
        <v>-9.5573271112839878E-2</v>
      </c>
      <c r="AU1367" s="5">
        <f t="shared" si="832"/>
        <v>0.55000000000000004</v>
      </c>
      <c r="AW1367" s="210">
        <f t="shared" si="833"/>
        <v>1.8181818181818195E-2</v>
      </c>
      <c r="AX1367" s="276">
        <f t="shared" si="847"/>
        <v>2.9708279573085689E-3</v>
      </c>
      <c r="AY1367" s="19">
        <f t="shared" si="821"/>
        <v>-0.37768569962417758</v>
      </c>
    </row>
    <row r="1368" spans="1:51">
      <c r="A1368" s="4">
        <v>40319</v>
      </c>
      <c r="B1368" s="9">
        <f t="shared" si="836"/>
        <v>40319</v>
      </c>
      <c r="C1368" s="5">
        <v>0.52</v>
      </c>
      <c r="D1368" s="5">
        <v>0.54</v>
      </c>
      <c r="E1368" s="5">
        <v>0.46</v>
      </c>
      <c r="F1368" s="5">
        <v>0.53</v>
      </c>
      <c r="G1368" s="6">
        <v>600700</v>
      </c>
      <c r="H1368" s="112">
        <v>0.53</v>
      </c>
      <c r="I1368" s="19">
        <f t="shared" si="850"/>
        <v>-3.636363636363639E-2</v>
      </c>
      <c r="J1368" s="8">
        <f t="shared" si="851"/>
        <v>0.65577653896280663</v>
      </c>
      <c r="K1368" s="8">
        <f t="shared" si="852"/>
        <v>0.52622346103719353</v>
      </c>
      <c r="L1368" s="8">
        <f t="shared" si="853"/>
        <v>0.59100000000000008</v>
      </c>
      <c r="M1368" s="19">
        <f t="shared" si="854"/>
        <v>0.24619403640852927</v>
      </c>
      <c r="N1368" s="19">
        <f t="shared" si="855"/>
        <v>6.6331937112260569E-2</v>
      </c>
      <c r="O1368" s="19">
        <f t="shared" si="856"/>
        <v>-3.7323520146099022E-3</v>
      </c>
      <c r="P1368" s="19">
        <f t="shared" si="857"/>
        <v>-1.5975642432575082E-2</v>
      </c>
      <c r="Q1368" s="214"/>
      <c r="S1368" s="66"/>
      <c r="T1368" t="str">
        <f t="shared" si="864"/>
        <v>BrokeBandLower</v>
      </c>
      <c r="U1368" t="str">
        <f t="shared" si="865"/>
        <v/>
      </c>
      <c r="V1368" t="str">
        <f t="shared" si="866"/>
        <v>BrokeBandLower</v>
      </c>
      <c r="W1368" t="str">
        <f t="shared" si="867"/>
        <v/>
      </c>
      <c r="Y1368" s="219">
        <f t="shared" si="846"/>
        <v>-6.0219780219780182E-3</v>
      </c>
      <c r="Z1368" s="78">
        <f t="shared" si="848"/>
        <v>0.56999332103588674</v>
      </c>
      <c r="AA1368" s="78">
        <f t="shared" si="823"/>
        <v>0.60099082928439984</v>
      </c>
      <c r="AB1368" s="74">
        <f t="shared" si="830"/>
        <v>1367</v>
      </c>
      <c r="AC1368" s="80">
        <f t="shared" si="858"/>
        <v>-2.7718565651542112E-3</v>
      </c>
      <c r="AD1368" s="79">
        <f t="shared" si="822"/>
        <v>-3.0997508248513106E-2</v>
      </c>
      <c r="AE1368" s="81">
        <f t="shared" si="859"/>
        <v>-2.8225651683358895E-2</v>
      </c>
      <c r="AF1368" s="19">
        <f t="shared" si="825"/>
        <v>-5.1577339849631081E-2</v>
      </c>
      <c r="AG1368" s="93">
        <f t="shared" si="824"/>
        <v>0.49197338878494018</v>
      </c>
      <c r="AH1368" s="91">
        <f t="shared" si="826"/>
        <v>1.7901185439377163E-4</v>
      </c>
      <c r="AI1368" s="96">
        <f t="shared" si="827"/>
        <v>1368.4454322893127</v>
      </c>
      <c r="AJ1368" s="5">
        <f t="shared" si="831"/>
        <v>-2.0000000000000018E-2</v>
      </c>
      <c r="AK1368" s="5">
        <f t="shared" si="834"/>
        <v>0</v>
      </c>
      <c r="AL1368" s="5">
        <f t="shared" si="845"/>
        <v>-2.0000000000000018E-2</v>
      </c>
      <c r="AM1368" s="95">
        <f t="shared" si="860"/>
        <v>1.4285714285714218E-3</v>
      </c>
      <c r="AN1368" s="95">
        <f t="shared" si="861"/>
        <v>-7.1428571428571331E-3</v>
      </c>
      <c r="AO1368" s="78">
        <f t="shared" si="862"/>
        <v>0.19999999999999934</v>
      </c>
      <c r="AP1368" s="8">
        <f t="shared" si="863"/>
        <v>16.666666666666615</v>
      </c>
      <c r="AQ1368" s="8">
        <f t="shared" si="849"/>
        <v>44.444444444444365</v>
      </c>
      <c r="AR1368" s="8">
        <f t="shared" si="829"/>
        <v>0.74999999999999978</v>
      </c>
      <c r="AS1368" s="114">
        <f t="shared" si="835"/>
        <v>450524.99999999988</v>
      </c>
      <c r="AT1368" s="103">
        <f t="shared" ref="AT1368:AT1431" si="868">SUM(AS1349:AS1368)/SUM(G1349:G1368)</f>
        <v>0.10078245461592811</v>
      </c>
      <c r="AU1368" s="5">
        <f t="shared" si="832"/>
        <v>0.53</v>
      </c>
      <c r="AW1368" s="210">
        <f t="shared" si="833"/>
        <v>0.17391304347826089</v>
      </c>
      <c r="AX1368" s="276">
        <f t="shared" si="847"/>
        <v>1.9708891486077173E-3</v>
      </c>
      <c r="AY1368" s="19">
        <f t="shared" ref="AY1368:AY1431" si="869">IF((AX1368&gt;AX1367),ABS(AX1368-AX1367)/ABS(AX1367),-1*ABS(AX1368-AX1367)/ABS(AX1367))</f>
        <v>-0.33658590233772723</v>
      </c>
    </row>
    <row r="1369" spans="1:51">
      <c r="A1369" s="4">
        <v>40322</v>
      </c>
      <c r="B1369" s="9">
        <f t="shared" si="836"/>
        <v>40322</v>
      </c>
      <c r="C1369" s="5">
        <v>0.53</v>
      </c>
      <c r="D1369" s="5">
        <v>0.54</v>
      </c>
      <c r="E1369" s="5">
        <v>0.53</v>
      </c>
      <c r="F1369" s="5">
        <v>0.54</v>
      </c>
      <c r="G1369" s="6">
        <v>73000</v>
      </c>
      <c r="H1369" s="112">
        <v>0.54</v>
      </c>
      <c r="I1369" s="19">
        <f t="shared" si="850"/>
        <v>1.8867924528301903E-2</v>
      </c>
      <c r="J1369" s="8">
        <f t="shared" si="851"/>
        <v>0.64516643582596545</v>
      </c>
      <c r="K1369" s="8">
        <f t="shared" si="852"/>
        <v>0.52483356417403493</v>
      </c>
      <c r="L1369" s="8">
        <f t="shared" si="853"/>
        <v>0.58500000000000019</v>
      </c>
      <c r="M1369" s="19">
        <f t="shared" si="854"/>
        <v>0.22927815571648177</v>
      </c>
      <c r="N1369" s="19">
        <f t="shared" si="855"/>
        <v>-6.8709546903799226E-2</v>
      </c>
      <c r="O1369" s="19">
        <f t="shared" si="856"/>
        <v>-1.6179449105670058E-2</v>
      </c>
      <c r="P1369" s="19">
        <f t="shared" si="857"/>
        <v>-2.6412673817679971E-3</v>
      </c>
      <c r="Q1369" s="214"/>
      <c r="S1369" s="66"/>
      <c r="T1369" t="str">
        <f t="shared" si="864"/>
        <v/>
      </c>
      <c r="U1369" t="str">
        <f t="shared" si="865"/>
        <v/>
      </c>
      <c r="V1369" t="str">
        <f t="shared" si="866"/>
        <v/>
      </c>
      <c r="W1369" t="str">
        <f t="shared" si="867"/>
        <v/>
      </c>
      <c r="Y1369" s="219">
        <f t="shared" si="846"/>
        <v>-5.670329670329665E-3</v>
      </c>
      <c r="Z1369" s="78">
        <f t="shared" si="848"/>
        <v>0.56537434959636024</v>
      </c>
      <c r="AA1369" s="78">
        <f t="shared" si="823"/>
        <v>0.59647750791735421</v>
      </c>
      <c r="AB1369" s="74">
        <f t="shared" si="830"/>
        <v>1368</v>
      </c>
      <c r="AC1369" s="80">
        <f t="shared" si="858"/>
        <v>-2.3020053101080636E-3</v>
      </c>
      <c r="AD1369" s="79">
        <f t="shared" si="822"/>
        <v>-3.1103158320993973E-2</v>
      </c>
      <c r="AE1369" s="81">
        <f t="shared" si="859"/>
        <v>-2.880115301088591E-2</v>
      </c>
      <c r="AF1369" s="19">
        <f t="shared" si="825"/>
        <v>-5.2144729529857672E-2</v>
      </c>
      <c r="AG1369" s="93">
        <f t="shared" si="824"/>
        <v>-0.16950778079673387</v>
      </c>
      <c r="AH1369" s="91">
        <f t="shared" si="826"/>
        <v>1.6500535544525669E-4</v>
      </c>
      <c r="AI1369" s="96">
        <f t="shared" si="827"/>
        <v>1368.9393124695325</v>
      </c>
      <c r="AJ1369" s="5">
        <f t="shared" si="831"/>
        <v>1.0000000000000009E-2</v>
      </c>
      <c r="AK1369" s="5">
        <f t="shared" si="834"/>
        <v>1.0000000000000009E-2</v>
      </c>
      <c r="AL1369" s="5">
        <f t="shared" si="845"/>
        <v>0</v>
      </c>
      <c r="AM1369" s="95">
        <f t="shared" si="860"/>
        <v>1.4285714285714218E-3</v>
      </c>
      <c r="AN1369" s="95">
        <f t="shared" si="861"/>
        <v>-7.1428571428571331E-3</v>
      </c>
      <c r="AO1369" s="78">
        <f t="shared" si="862"/>
        <v>0.19999999999999934</v>
      </c>
      <c r="AP1369" s="8">
        <f t="shared" si="863"/>
        <v>16.666666666666615</v>
      </c>
      <c r="AQ1369" s="8">
        <f t="shared" si="849"/>
        <v>44.444444444444365</v>
      </c>
      <c r="AR1369" s="8">
        <f t="shared" si="829"/>
        <v>1</v>
      </c>
      <c r="AS1369" s="114">
        <f t="shared" si="835"/>
        <v>73000</v>
      </c>
      <c r="AT1369" s="103">
        <f t="shared" si="868"/>
        <v>9.4278126716089664E-2</v>
      </c>
      <c r="AU1369" s="5">
        <f t="shared" si="832"/>
        <v>0.54</v>
      </c>
      <c r="AW1369" s="210">
        <f t="shared" si="833"/>
        <v>1.8867924528301903E-2</v>
      </c>
      <c r="AX1369" s="276">
        <f t="shared" si="847"/>
        <v>6.3339737409047849E-4</v>
      </c>
      <c r="AY1369" s="19">
        <f t="shared" si="869"/>
        <v>-0.67862354179689632</v>
      </c>
    </row>
    <row r="1370" spans="1:51">
      <c r="A1370" s="4">
        <v>40323</v>
      </c>
      <c r="B1370" s="9">
        <f t="shared" si="836"/>
        <v>40323</v>
      </c>
      <c r="C1370" s="5">
        <v>0.54</v>
      </c>
      <c r="D1370" s="5">
        <v>0.54</v>
      </c>
      <c r="E1370" s="5">
        <v>0.52</v>
      </c>
      <c r="F1370" s="5">
        <v>0.54</v>
      </c>
      <c r="G1370" s="6">
        <v>26100</v>
      </c>
      <c r="H1370" s="112">
        <v>0.54</v>
      </c>
      <c r="I1370" s="19">
        <f t="shared" si="850"/>
        <v>0</v>
      </c>
      <c r="J1370" s="8">
        <f t="shared" si="851"/>
        <v>0.63761944116355174</v>
      </c>
      <c r="K1370" s="8">
        <f t="shared" si="852"/>
        <v>0.52238055883644841</v>
      </c>
      <c r="L1370" s="8">
        <f t="shared" si="853"/>
        <v>0.58000000000000007</v>
      </c>
      <c r="M1370" s="19">
        <f t="shared" si="854"/>
        <v>0.2206033137676231</v>
      </c>
      <c r="N1370" s="19">
        <f t="shared" si="855"/>
        <v>-3.7835448919022685E-2</v>
      </c>
      <c r="O1370" s="19">
        <f t="shared" si="856"/>
        <v>-1.1697748430994822E-2</v>
      </c>
      <c r="P1370" s="19">
        <f t="shared" si="857"/>
        <v>-4.6738728332799719E-3</v>
      </c>
      <c r="Q1370" s="214"/>
      <c r="S1370" s="66"/>
      <c r="T1370" t="str">
        <f t="shared" si="864"/>
        <v/>
      </c>
      <c r="U1370" t="str">
        <f t="shared" si="865"/>
        <v/>
      </c>
      <c r="V1370" t="str">
        <f t="shared" si="866"/>
        <v>BrokeBandLower</v>
      </c>
      <c r="W1370" t="str">
        <f t="shared" si="867"/>
        <v/>
      </c>
      <c r="Y1370" s="219">
        <f t="shared" si="846"/>
        <v>-4.9670329670329621E-3</v>
      </c>
      <c r="Z1370" s="78">
        <f t="shared" si="848"/>
        <v>0.56146669975852082</v>
      </c>
      <c r="AA1370" s="78">
        <f t="shared" si="823"/>
        <v>0.59229817233146997</v>
      </c>
      <c r="AB1370" s="74">
        <f t="shared" si="830"/>
        <v>1369</v>
      </c>
      <c r="AC1370" s="80">
        <f t="shared" si="858"/>
        <v>-1.6242556496505987E-3</v>
      </c>
      <c r="AD1370" s="79">
        <f t="shared" si="822"/>
        <v>-3.0831472572949159E-2</v>
      </c>
      <c r="AE1370" s="81">
        <f t="shared" si="859"/>
        <v>-2.920721692329856E-2</v>
      </c>
      <c r="AF1370" s="19">
        <f t="shared" si="825"/>
        <v>-5.2053972159979638E-2</v>
      </c>
      <c r="AG1370" s="93">
        <f t="shared" si="824"/>
        <v>-0.29441707083883706</v>
      </c>
      <c r="AH1370" s="91">
        <f t="shared" si="826"/>
        <v>2.0098805161166105E-4</v>
      </c>
      <c r="AI1370" s="96">
        <f t="shared" si="827"/>
        <v>1369.8995553625925</v>
      </c>
      <c r="AJ1370" s="5">
        <f t="shared" si="831"/>
        <v>0</v>
      </c>
      <c r="AK1370" s="5">
        <f t="shared" si="834"/>
        <v>0</v>
      </c>
      <c r="AL1370" s="5">
        <f t="shared" si="845"/>
        <v>0</v>
      </c>
      <c r="AM1370" s="95">
        <f t="shared" si="860"/>
        <v>1.4285714285714218E-3</v>
      </c>
      <c r="AN1370" s="95">
        <f t="shared" si="861"/>
        <v>-7.1428571428571331E-3</v>
      </c>
      <c r="AO1370" s="78">
        <f t="shared" si="862"/>
        <v>0.19999999999999934</v>
      </c>
      <c r="AP1370" s="8">
        <f t="shared" si="863"/>
        <v>16.666666666666615</v>
      </c>
      <c r="AQ1370" s="8">
        <f t="shared" si="849"/>
        <v>44.444444444444365</v>
      </c>
      <c r="AR1370" s="8">
        <f t="shared" si="829"/>
        <v>1</v>
      </c>
      <c r="AS1370" s="114">
        <f t="shared" si="835"/>
        <v>26100</v>
      </c>
      <c r="AT1370" s="103">
        <f t="shared" si="868"/>
        <v>0.11385712903849829</v>
      </c>
      <c r="AU1370" s="5">
        <f t="shared" si="832"/>
        <v>0.54</v>
      </c>
      <c r="AW1370" s="210">
        <f t="shared" si="833"/>
        <v>3.8461538461538491E-2</v>
      </c>
      <c r="AX1370" s="276">
        <f t="shared" si="847"/>
        <v>-8.59019018217058E-4</v>
      </c>
      <c r="AY1370" s="19">
        <f t="shared" si="869"/>
        <v>-2.3562086825045006</v>
      </c>
    </row>
    <row r="1371" spans="1:51">
      <c r="A1371" s="4">
        <v>40324</v>
      </c>
      <c r="B1371" s="9">
        <f t="shared" si="836"/>
        <v>40324</v>
      </c>
      <c r="C1371" s="5">
        <v>0.53</v>
      </c>
      <c r="D1371" s="5">
        <v>0.53</v>
      </c>
      <c r="E1371" s="5">
        <v>0.5</v>
      </c>
      <c r="F1371" s="5">
        <v>0.5</v>
      </c>
      <c r="G1371" s="6">
        <v>62500</v>
      </c>
      <c r="H1371" s="112">
        <v>0.5</v>
      </c>
      <c r="I1371" s="19">
        <f t="shared" si="850"/>
        <v>-7.4074074074074139E-2</v>
      </c>
      <c r="J1371" s="8">
        <f t="shared" si="851"/>
        <v>0.63831174076325414</v>
      </c>
      <c r="K1371" s="8">
        <f t="shared" si="852"/>
        <v>0.50968825923674599</v>
      </c>
      <c r="L1371" s="8">
        <f t="shared" si="853"/>
        <v>0.57400000000000007</v>
      </c>
      <c r="M1371" s="19">
        <f t="shared" si="854"/>
        <v>0.25235715988263252</v>
      </c>
      <c r="N1371" s="19">
        <f t="shared" si="855"/>
        <v>0.14394092986498819</v>
      </c>
      <c r="O1371" s="19">
        <f t="shared" si="856"/>
        <v>1.0857567304395112E-3</v>
      </c>
      <c r="P1371" s="19">
        <f t="shared" si="857"/>
        <v>-2.4297036681405742E-2</v>
      </c>
      <c r="Q1371" s="214"/>
      <c r="S1371" s="66"/>
      <c r="T1371" t="str">
        <f t="shared" si="864"/>
        <v/>
      </c>
      <c r="U1371" t="str">
        <f t="shared" si="865"/>
        <v/>
      </c>
      <c r="V1371" t="str">
        <f t="shared" si="866"/>
        <v>BrokeBandLower</v>
      </c>
      <c r="W1371" t="str">
        <f t="shared" si="867"/>
        <v>BrokeBandLower</v>
      </c>
      <c r="Y1371" s="219">
        <f t="shared" si="846"/>
        <v>-5.3846153846153792E-3</v>
      </c>
      <c r="Z1371" s="78">
        <f t="shared" si="848"/>
        <v>0.5520008279957086</v>
      </c>
      <c r="AA1371" s="78">
        <f t="shared" si="823"/>
        <v>0.58546810757894119</v>
      </c>
      <c r="AB1371" s="74">
        <f t="shared" si="830"/>
        <v>1370</v>
      </c>
      <c r="AC1371" s="80">
        <f t="shared" si="858"/>
        <v>-3.408050127947225E-3</v>
      </c>
      <c r="AD1371" s="79">
        <f t="shared" ref="AD1371:AD1434" si="870">Z1371-AA1371</f>
        <v>-3.346727958323259E-2</v>
      </c>
      <c r="AE1371" s="81">
        <f t="shared" si="859"/>
        <v>-3.0059229455285365E-2</v>
      </c>
      <c r="AF1371" s="19">
        <f t="shared" si="825"/>
        <v>-5.7163283789493272E-2</v>
      </c>
      <c r="AG1371" s="93">
        <f t="shared" si="824"/>
        <v>1.0982227327824574</v>
      </c>
      <c r="AH1371" s="91">
        <f t="shared" si="826"/>
        <v>1.9421861424306742E-4</v>
      </c>
      <c r="AI1371" s="96">
        <f t="shared" si="827"/>
        <v>1370.6405031707541</v>
      </c>
      <c r="AJ1371" s="5">
        <f t="shared" si="831"/>
        <v>-4.0000000000000036E-2</v>
      </c>
      <c r="AK1371" s="5">
        <f t="shared" si="834"/>
        <v>0</v>
      </c>
      <c r="AL1371" s="5">
        <f t="shared" si="845"/>
        <v>-4.0000000000000036E-2</v>
      </c>
      <c r="AM1371" s="95">
        <f t="shared" si="860"/>
        <v>1.4285714285714218E-3</v>
      </c>
      <c r="AN1371" s="95">
        <f t="shared" si="861"/>
        <v>-9.2857142857142774E-3</v>
      </c>
      <c r="AO1371" s="78">
        <f t="shared" si="862"/>
        <v>0.15384615384615327</v>
      </c>
      <c r="AP1371" s="8">
        <f t="shared" si="863"/>
        <v>13.333333333333286</v>
      </c>
      <c r="AQ1371" s="8">
        <f t="shared" si="849"/>
        <v>38.095238095238003</v>
      </c>
      <c r="AR1371" s="8">
        <f t="shared" si="829"/>
        <v>-1</v>
      </c>
      <c r="AS1371" s="114">
        <f t="shared" si="835"/>
        <v>-62500</v>
      </c>
      <c r="AT1371" s="103">
        <f t="shared" si="868"/>
        <v>2.5821099839610485E-2</v>
      </c>
      <c r="AU1371" s="5">
        <f t="shared" si="832"/>
        <v>0.5</v>
      </c>
      <c r="AW1371" s="210">
        <f t="shared" si="833"/>
        <v>6.0000000000000053E-2</v>
      </c>
      <c r="AX1371" s="276">
        <f t="shared" si="847"/>
        <v>-1.2353516450419231E-3</v>
      </c>
      <c r="AY1371" s="19">
        <f t="shared" si="869"/>
        <v>-0.43809580328729447</v>
      </c>
    </row>
    <row r="1372" spans="1:51">
      <c r="A1372" s="4">
        <v>40325</v>
      </c>
      <c r="B1372" s="9">
        <f t="shared" si="836"/>
        <v>40325</v>
      </c>
      <c r="C1372" s="5">
        <v>0.52</v>
      </c>
      <c r="D1372" s="5">
        <v>0.55000000000000004</v>
      </c>
      <c r="E1372" s="5">
        <v>0.52</v>
      </c>
      <c r="F1372" s="5">
        <v>0.54</v>
      </c>
      <c r="G1372" s="6">
        <v>135400</v>
      </c>
      <c r="H1372" s="112">
        <v>0.54</v>
      </c>
      <c r="I1372" s="19">
        <f t="shared" si="850"/>
        <v>8.0000000000000071E-2</v>
      </c>
      <c r="J1372" s="8">
        <f t="shared" si="851"/>
        <v>0.63577653896280661</v>
      </c>
      <c r="K1372" s="8">
        <f t="shared" si="852"/>
        <v>0.50622346103719351</v>
      </c>
      <c r="L1372" s="8">
        <f t="shared" si="853"/>
        <v>0.57100000000000006</v>
      </c>
      <c r="M1372" s="19">
        <f t="shared" si="854"/>
        <v>0.25592073046194613</v>
      </c>
      <c r="N1372" s="19">
        <f t="shared" si="855"/>
        <v>1.4121139186108194E-2</v>
      </c>
      <c r="O1372" s="19">
        <f t="shared" si="856"/>
        <v>-3.971729859482279E-3</v>
      </c>
      <c r="P1372" s="19">
        <f t="shared" si="857"/>
        <v>-6.7978772058453606E-3</v>
      </c>
      <c r="Q1372" s="214"/>
      <c r="S1372" s="66"/>
      <c r="T1372" t="str">
        <f t="shared" si="864"/>
        <v/>
      </c>
      <c r="U1372" t="str">
        <f t="shared" si="865"/>
        <v/>
      </c>
      <c r="V1372" t="str">
        <f t="shared" si="866"/>
        <v/>
      </c>
      <c r="W1372" t="str">
        <f t="shared" si="867"/>
        <v/>
      </c>
      <c r="Y1372" s="219">
        <f t="shared" si="846"/>
        <v>-4.5054945054945001E-3</v>
      </c>
      <c r="Z1372" s="78">
        <f t="shared" si="848"/>
        <v>0.55015270048436948</v>
      </c>
      <c r="AA1372" s="78">
        <f t="shared" si="823"/>
        <v>0.5821034676180995</v>
      </c>
      <c r="AB1372" s="74">
        <f t="shared" si="830"/>
        <v>1371</v>
      </c>
      <c r="AC1372" s="80">
        <f t="shared" si="858"/>
        <v>-1.5132301427557213E-3</v>
      </c>
      <c r="AD1372" s="79">
        <f t="shared" si="870"/>
        <v>-3.1950767133730018E-2</v>
      </c>
      <c r="AE1372" s="81">
        <f t="shared" si="859"/>
        <v>-3.0437536990974297E-2</v>
      </c>
      <c r="AF1372" s="19">
        <f t="shared" si="825"/>
        <v>-5.4888467276219613E-2</v>
      </c>
      <c r="AG1372" s="93">
        <f t="shared" si="824"/>
        <v>-0.55598360178252804</v>
      </c>
      <c r="AH1372" s="91">
        <f t="shared" si="826"/>
        <v>2.4355701752463632E-4</v>
      </c>
      <c r="AI1372" s="96">
        <f t="shared" si="827"/>
        <v>1371.9624434609721</v>
      </c>
      <c r="AJ1372" s="5">
        <f t="shared" si="831"/>
        <v>4.0000000000000036E-2</v>
      </c>
      <c r="AK1372" s="5">
        <f t="shared" si="834"/>
        <v>4.0000000000000036E-2</v>
      </c>
      <c r="AL1372" s="5">
        <f t="shared" si="845"/>
        <v>0</v>
      </c>
      <c r="AM1372" s="95">
        <f t="shared" si="860"/>
        <v>4.2857142857142816E-3</v>
      </c>
      <c r="AN1372" s="95">
        <f t="shared" si="861"/>
        <v>-8.5714285714285632E-3</v>
      </c>
      <c r="AO1372" s="78">
        <f t="shared" si="862"/>
        <v>0.5</v>
      </c>
      <c r="AP1372" s="8">
        <f t="shared" si="863"/>
        <v>33.333333333333329</v>
      </c>
      <c r="AQ1372" s="8">
        <f t="shared" si="849"/>
        <v>53.84615384615384</v>
      </c>
      <c r="AR1372" s="8">
        <f t="shared" si="829"/>
        <v>0.33333333333333331</v>
      </c>
      <c r="AS1372" s="114">
        <f t="shared" si="835"/>
        <v>45133.333333333328</v>
      </c>
      <c r="AT1372" s="103">
        <f t="shared" si="868"/>
        <v>8.5508338974705653E-2</v>
      </c>
      <c r="AU1372" s="5">
        <f t="shared" si="832"/>
        <v>0.54</v>
      </c>
      <c r="AW1372" s="210">
        <f t="shared" si="833"/>
        <v>5.7692307692307744E-2</v>
      </c>
      <c r="AX1372" s="276">
        <f t="shared" si="847"/>
        <v>-1.3625923426616991E-3</v>
      </c>
      <c r="AY1372" s="19">
        <f t="shared" si="869"/>
        <v>-0.10299957759432776</v>
      </c>
    </row>
    <row r="1373" spans="1:51">
      <c r="A1373" s="4">
        <v>40326</v>
      </c>
      <c r="B1373" s="9">
        <f t="shared" si="836"/>
        <v>40326</v>
      </c>
      <c r="C1373" s="5">
        <v>0.53</v>
      </c>
      <c r="D1373" s="5">
        <v>0.54</v>
      </c>
      <c r="E1373" s="5">
        <v>0.53</v>
      </c>
      <c r="F1373" s="5">
        <v>0.54</v>
      </c>
      <c r="G1373" s="6">
        <v>69700</v>
      </c>
      <c r="H1373" s="112">
        <v>0.54</v>
      </c>
      <c r="I1373" s="19">
        <f t="shared" si="850"/>
        <v>0</v>
      </c>
      <c r="J1373" s="8">
        <f t="shared" si="851"/>
        <v>0.63102164985262887</v>
      </c>
      <c r="K1373" s="8">
        <f t="shared" si="852"/>
        <v>0.50397835014737091</v>
      </c>
      <c r="L1373" s="8">
        <f t="shared" si="853"/>
        <v>0.56749999999999989</v>
      </c>
      <c r="M1373" s="19">
        <f t="shared" si="854"/>
        <v>0.2520808674977974</v>
      </c>
      <c r="N1373" s="19">
        <f t="shared" si="855"/>
        <v>-1.5004110676058332E-2</v>
      </c>
      <c r="O1373" s="19">
        <f t="shared" si="856"/>
        <v>-7.4788684683690489E-3</v>
      </c>
      <c r="P1373" s="19">
        <f t="shared" si="857"/>
        <v>-4.4350194382983075E-3</v>
      </c>
      <c r="Q1373" s="214"/>
      <c r="S1373" s="66"/>
      <c r="T1373" t="str">
        <f t="shared" si="864"/>
        <v/>
      </c>
      <c r="U1373" t="str">
        <f t="shared" si="865"/>
        <v/>
      </c>
      <c r="V1373" t="str">
        <f t="shared" si="866"/>
        <v/>
      </c>
      <c r="W1373" t="str">
        <f t="shared" si="867"/>
        <v/>
      </c>
      <c r="Y1373" s="219">
        <f t="shared" si="846"/>
        <v>-3.6923076923076879E-3</v>
      </c>
      <c r="Z1373" s="78">
        <f t="shared" si="848"/>
        <v>0.54858918460977657</v>
      </c>
      <c r="AA1373" s="78">
        <f t="shared" si="823"/>
        <v>0.57898781101436014</v>
      </c>
      <c r="AB1373" s="74">
        <f t="shared" si="830"/>
        <v>1372</v>
      </c>
      <c r="AC1373" s="80">
        <f t="shared" si="858"/>
        <v>3.1128469112580437E-5</v>
      </c>
      <c r="AD1373" s="79">
        <f t="shared" si="870"/>
        <v>-3.0398626404583573E-2</v>
      </c>
      <c r="AE1373" s="81">
        <f t="shared" si="859"/>
        <v>-3.0429754873696153E-2</v>
      </c>
      <c r="AF1373" s="19">
        <f t="shared" si="825"/>
        <v>-5.2503050714187871E-2</v>
      </c>
      <c r="AG1373" s="93">
        <f t="shared" si="824"/>
        <v>-1.0205708756606533</v>
      </c>
      <c r="AH1373" s="91">
        <f t="shared" si="826"/>
        <v>3.2069706432334168E-4</v>
      </c>
      <c r="AI1373" s="96">
        <f t="shared" si="827"/>
        <v>1371.9801396873443</v>
      </c>
      <c r="AJ1373" s="5">
        <f t="shared" si="831"/>
        <v>0</v>
      </c>
      <c r="AK1373" s="5">
        <f t="shared" si="834"/>
        <v>0</v>
      </c>
      <c r="AL1373" s="5">
        <f t="shared" si="845"/>
        <v>0</v>
      </c>
      <c r="AM1373" s="95">
        <f t="shared" si="860"/>
        <v>4.2857142857142816E-3</v>
      </c>
      <c r="AN1373" s="95">
        <f t="shared" si="861"/>
        <v>-7.857142857142849E-3</v>
      </c>
      <c r="AO1373" s="78">
        <f t="shared" si="862"/>
        <v>0.54545454545454553</v>
      </c>
      <c r="AP1373" s="8">
        <f t="shared" si="863"/>
        <v>35.294117647058826</v>
      </c>
      <c r="AQ1373" s="8">
        <f t="shared" si="849"/>
        <v>52.173913043478258</v>
      </c>
      <c r="AR1373" s="8">
        <f t="shared" si="829"/>
        <v>1</v>
      </c>
      <c r="AS1373" s="114">
        <f t="shared" si="835"/>
        <v>69700</v>
      </c>
      <c r="AT1373" s="103">
        <f t="shared" si="868"/>
        <v>0.12608168278826914</v>
      </c>
      <c r="AU1373" s="5">
        <f t="shared" si="832"/>
        <v>0.54</v>
      </c>
      <c r="AW1373" s="210">
        <f t="shared" si="833"/>
        <v>1.8867924528301903E-2</v>
      </c>
      <c r="AX1373" s="276">
        <f t="shared" si="847"/>
        <v>-1.5809121590353477E-3</v>
      </c>
      <c r="AY1373" s="19">
        <f t="shared" si="869"/>
        <v>-0.16022386853222798</v>
      </c>
    </row>
    <row r="1374" spans="1:51">
      <c r="A1374" s="4">
        <v>40329</v>
      </c>
      <c r="B1374" s="9">
        <f t="shared" si="836"/>
        <v>40329</v>
      </c>
      <c r="C1374" s="5">
        <v>0.54</v>
      </c>
      <c r="D1374" s="5">
        <v>0.54</v>
      </c>
      <c r="E1374" s="5">
        <v>0.54</v>
      </c>
      <c r="F1374" s="5">
        <v>0.54</v>
      </c>
      <c r="G1374" s="6">
        <v>44000</v>
      </c>
      <c r="H1374" s="112">
        <v>0.54</v>
      </c>
      <c r="I1374" s="19">
        <f t="shared" si="850"/>
        <v>0</v>
      </c>
      <c r="J1374" s="8">
        <f t="shared" si="851"/>
        <v>0.62544916598294864</v>
      </c>
      <c r="K1374" s="8">
        <f t="shared" si="852"/>
        <v>0.50255083401705103</v>
      </c>
      <c r="L1374" s="8">
        <f t="shared" si="853"/>
        <v>0.56399999999999983</v>
      </c>
      <c r="M1374" s="19">
        <f t="shared" si="854"/>
        <v>0.24454905583089293</v>
      </c>
      <c r="N1374" s="19">
        <f t="shared" si="855"/>
        <v>-2.9878553424806369E-2</v>
      </c>
      <c r="O1374" s="19">
        <f t="shared" si="856"/>
        <v>-8.8308917308647841E-3</v>
      </c>
      <c r="P1374" s="19">
        <f t="shared" si="857"/>
        <v>-2.8324949472580642E-3</v>
      </c>
      <c r="Q1374" s="214"/>
      <c r="S1374" s="66"/>
      <c r="T1374" t="str">
        <f t="shared" si="864"/>
        <v/>
      </c>
      <c r="U1374" t="str">
        <f t="shared" si="865"/>
        <v/>
      </c>
      <c r="V1374" t="str">
        <f t="shared" si="866"/>
        <v/>
      </c>
      <c r="W1374" t="str">
        <f t="shared" si="867"/>
        <v/>
      </c>
      <c r="Y1374" s="219">
        <f t="shared" si="846"/>
        <v>-3.3186813186813157E-3</v>
      </c>
      <c r="Z1374" s="78">
        <f t="shared" si="848"/>
        <v>0.54726645017987097</v>
      </c>
      <c r="AA1374" s="78">
        <f t="shared" si="823"/>
        <v>0.57610271299929749</v>
      </c>
      <c r="AB1374" s="74">
        <f t="shared" si="830"/>
        <v>1373</v>
      </c>
      <c r="AC1374" s="80">
        <f t="shared" si="858"/>
        <v>1.274793643415699E-3</v>
      </c>
      <c r="AD1374" s="79">
        <f t="shared" si="870"/>
        <v>-2.8836262819426528E-2</v>
      </c>
      <c r="AE1374" s="81">
        <f t="shared" si="859"/>
        <v>-3.0111056462842227E-2</v>
      </c>
      <c r="AF1374" s="19">
        <f t="shared" si="825"/>
        <v>-5.0054030589961294E-2</v>
      </c>
      <c r="AG1374" s="93">
        <f t="shared" si="824"/>
        <v>39.952661012824962</v>
      </c>
      <c r="AH1374" s="91">
        <f t="shared" si="826"/>
        <v>3.8235302838296318E-4</v>
      </c>
      <c r="AI1374" s="96">
        <f t="shared" si="827"/>
        <v>1371.3429874472445</v>
      </c>
      <c r="AJ1374" s="5">
        <f t="shared" si="831"/>
        <v>0</v>
      </c>
      <c r="AK1374" s="5">
        <f t="shared" si="834"/>
        <v>0</v>
      </c>
      <c r="AL1374" s="5">
        <f t="shared" si="845"/>
        <v>0</v>
      </c>
      <c r="AM1374" s="95">
        <f t="shared" si="860"/>
        <v>4.2857142857142816E-3</v>
      </c>
      <c r="AN1374" s="95">
        <f t="shared" si="861"/>
        <v>-6.428571428571418E-3</v>
      </c>
      <c r="AO1374" s="78">
        <f t="shared" si="862"/>
        <v>0.66666666666666707</v>
      </c>
      <c r="AP1374" s="8">
        <f t="shared" si="863"/>
        <v>40.000000000000014</v>
      </c>
      <c r="AQ1374" s="8">
        <f t="shared" si="849"/>
        <v>52.631578947368432</v>
      </c>
      <c r="AR1374" s="8">
        <f t="shared" si="829"/>
        <v>0</v>
      </c>
      <c r="AS1374" s="114">
        <f t="shared" si="835"/>
        <v>0</v>
      </c>
      <c r="AT1374" s="103">
        <f t="shared" si="868"/>
        <v>9.5488262910797636E-2</v>
      </c>
      <c r="AU1374" s="5">
        <f t="shared" si="832"/>
        <v>0.54</v>
      </c>
      <c r="AW1374" s="210">
        <f t="shared" si="833"/>
        <v>0</v>
      </c>
      <c r="AX1374" s="276">
        <f t="shared" si="847"/>
        <v>-1.7482869013361534E-3</v>
      </c>
      <c r="AY1374" s="19">
        <f t="shared" si="869"/>
        <v>-0.10587225947008699</v>
      </c>
    </row>
    <row r="1375" spans="1:51">
      <c r="A1375" s="4">
        <v>40330</v>
      </c>
      <c r="B1375" s="9">
        <f t="shared" ref="B1375:B1395" si="871">A1375</f>
        <v>40330</v>
      </c>
      <c r="C1375" s="5">
        <v>0.55000000000000004</v>
      </c>
      <c r="D1375" s="5">
        <v>0.55000000000000004</v>
      </c>
      <c r="E1375" s="5">
        <v>0.54</v>
      </c>
      <c r="F1375" s="5">
        <v>0.54</v>
      </c>
      <c r="G1375" s="6">
        <v>165200</v>
      </c>
      <c r="H1375" s="112">
        <v>0.54</v>
      </c>
      <c r="I1375" s="19">
        <f t="shared" si="850"/>
        <v>0</v>
      </c>
      <c r="J1375" s="8">
        <f t="shared" si="851"/>
        <v>0.61656854249492365</v>
      </c>
      <c r="K1375" s="8">
        <f t="shared" si="852"/>
        <v>0.50343145750507601</v>
      </c>
      <c r="L1375" s="8">
        <f t="shared" si="853"/>
        <v>0.55999999999999983</v>
      </c>
      <c r="M1375" s="19">
        <f t="shared" si="854"/>
        <v>0.22473185436312729</v>
      </c>
      <c r="N1375" s="19">
        <f t="shared" si="855"/>
        <v>-8.103568995772098E-2</v>
      </c>
      <c r="O1375" s="19">
        <f t="shared" si="856"/>
        <v>-1.4198793396851527E-2</v>
      </c>
      <c r="P1375" s="19">
        <f t="shared" si="857"/>
        <v>1.7523072859831328E-3</v>
      </c>
      <c r="Q1375" s="6"/>
      <c r="S1375" s="66"/>
      <c r="T1375" t="str">
        <f t="shared" si="864"/>
        <v/>
      </c>
      <c r="U1375" t="str">
        <f t="shared" si="865"/>
        <v/>
      </c>
      <c r="V1375" t="str">
        <f t="shared" si="866"/>
        <v/>
      </c>
      <c r="W1375" t="str">
        <f t="shared" si="867"/>
        <v/>
      </c>
      <c r="Y1375" s="219">
        <f t="shared" si="846"/>
        <v>-2.8131868131868118E-3</v>
      </c>
      <c r="Z1375" s="78">
        <f t="shared" si="848"/>
        <v>0.54614741685217083</v>
      </c>
      <c r="AA1375" s="78">
        <f t="shared" ref="AA1375:AA1438" si="872">AA1374+(0.074*(F1375-AA1374))</f>
        <v>0.57343111223734944</v>
      </c>
      <c r="AB1375" s="74">
        <f t="shared" si="830"/>
        <v>1374</v>
      </c>
      <c r="AC1375" s="80">
        <f t="shared" si="858"/>
        <v>2.2618888621308945E-3</v>
      </c>
      <c r="AD1375" s="79">
        <f t="shared" si="870"/>
        <v>-2.7283695385178608E-2</v>
      </c>
      <c r="AE1375" s="81">
        <f t="shared" si="859"/>
        <v>-2.9545584247309502E-2</v>
      </c>
      <c r="AF1375" s="19">
        <f t="shared" si="825"/>
        <v>-4.7579726322707072E-2</v>
      </c>
      <c r="AG1375" s="93">
        <f t="shared" si="824"/>
        <v>0.77431765040054612</v>
      </c>
      <c r="AH1375" s="91">
        <f t="shared" si="826"/>
        <v>4.3863986829370874E-4</v>
      </c>
      <c r="AI1375" s="96">
        <f t="shared" si="827"/>
        <v>1370.9215946508921</v>
      </c>
      <c r="AJ1375" s="5">
        <f t="shared" si="831"/>
        <v>0</v>
      </c>
      <c r="AK1375" s="5">
        <f t="shared" si="834"/>
        <v>0</v>
      </c>
      <c r="AL1375" s="5">
        <f t="shared" si="845"/>
        <v>0</v>
      </c>
      <c r="AM1375" s="95">
        <f t="shared" si="860"/>
        <v>4.2857142857142816E-3</v>
      </c>
      <c r="AN1375" s="95">
        <f t="shared" si="861"/>
        <v>-6.428571428571418E-3</v>
      </c>
      <c r="AO1375" s="78">
        <f t="shared" si="862"/>
        <v>0.66666666666666707</v>
      </c>
      <c r="AP1375" s="8">
        <f t="shared" si="863"/>
        <v>40.000000000000014</v>
      </c>
      <c r="AQ1375" s="8">
        <f t="shared" si="849"/>
        <v>52.631578947368432</v>
      </c>
      <c r="AR1375" s="8">
        <f t="shared" si="829"/>
        <v>-1</v>
      </c>
      <c r="AS1375" s="114">
        <f t="shared" si="835"/>
        <v>-165200</v>
      </c>
      <c r="AT1375" s="103">
        <f t="shared" si="868"/>
        <v>4.1002084574150811E-2</v>
      </c>
      <c r="AU1375" s="5">
        <f t="shared" si="832"/>
        <v>0.54</v>
      </c>
      <c r="AW1375" s="210">
        <f t="shared" si="833"/>
        <v>1.8518518518518535E-2</v>
      </c>
      <c r="AX1375" s="276">
        <f t="shared" si="847"/>
        <v>-2.2167404530858427E-3</v>
      </c>
      <c r="AY1375" s="19">
        <f t="shared" si="869"/>
        <v>-0.26795004377809323</v>
      </c>
    </row>
    <row r="1376" spans="1:51">
      <c r="A1376" s="4">
        <v>40331</v>
      </c>
      <c r="B1376" s="9">
        <f t="shared" si="871"/>
        <v>40331</v>
      </c>
      <c r="C1376" s="5">
        <v>0.54</v>
      </c>
      <c r="D1376" s="5">
        <v>0.55000000000000004</v>
      </c>
      <c r="E1376" s="5">
        <v>0.54</v>
      </c>
      <c r="F1376" s="5">
        <v>0.55000000000000004</v>
      </c>
      <c r="G1376" s="6">
        <v>134300</v>
      </c>
      <c r="H1376" s="112">
        <v>0.55000000000000004</v>
      </c>
      <c r="I1376" s="19">
        <f t="shared" ref="I1376:I1438" si="873">IF(A1377&gt;A1376,(H1376-H1375)/H1375, (H1376-H1377)/H1377)</f>
        <v>1.8518518518518535E-2</v>
      </c>
      <c r="J1376" s="8">
        <f t="shared" si="851"/>
        <v>0.60600757517794623</v>
      </c>
      <c r="K1376" s="8">
        <f t="shared" si="852"/>
        <v>0.50699242482205376</v>
      </c>
      <c r="L1376" s="8">
        <f t="shared" si="853"/>
        <v>0.55649999999999999</v>
      </c>
      <c r="M1376" s="19">
        <f t="shared" ref="M1376:M1395" si="874">(J1376-K1376)/K1376</f>
        <v>0.19529907254658729</v>
      </c>
      <c r="N1376" s="19">
        <f t="shared" si="855"/>
        <v>-0.13096844637334668</v>
      </c>
      <c r="O1376" s="19">
        <f t="shared" ref="O1376:O1396" si="875">IF(A1377&gt;A1376,(J1376-J1375)/J1375, (J1376-J1377)/J1377)</f>
        <v>-1.7128618456989105E-2</v>
      </c>
      <c r="P1376" s="19">
        <f t="shared" ref="P1376:P1396" si="876">IF(A1377&gt;A1376,(K1376-K1375)/K1375, (K1376-K1377)/K1377)</f>
        <v>7.0733905557378548E-3</v>
      </c>
      <c r="Q1376" s="6"/>
      <c r="S1376" s="66"/>
      <c r="T1376" t="str">
        <f t="shared" si="864"/>
        <v/>
      </c>
      <c r="U1376" t="str">
        <f t="shared" si="865"/>
        <v/>
      </c>
      <c r="V1376" t="str">
        <f t="shared" si="866"/>
        <v/>
      </c>
      <c r="W1376" t="str">
        <f t="shared" si="867"/>
        <v/>
      </c>
      <c r="Y1376" s="219">
        <f t="shared" si="846"/>
        <v>-2.2197802197802172E-3</v>
      </c>
      <c r="Z1376" s="78">
        <f t="shared" si="848"/>
        <v>0.54674071465693652</v>
      </c>
      <c r="AA1376" s="78">
        <f t="shared" si="872"/>
        <v>0.57169720993178563</v>
      </c>
      <c r="AB1376" s="74">
        <f t="shared" si="830"/>
        <v>1375</v>
      </c>
      <c r="AC1376" s="80">
        <f t="shared" si="858"/>
        <v>3.671271177968314E-3</v>
      </c>
      <c r="AD1376" s="79">
        <f t="shared" si="870"/>
        <v>-2.4956495274849111E-2</v>
      </c>
      <c r="AE1376" s="81">
        <f t="shared" si="859"/>
        <v>-2.8627766452817425E-2</v>
      </c>
      <c r="AF1376" s="19">
        <f t="shared" si="825"/>
        <v>-4.3653344534997633E-2</v>
      </c>
      <c r="AG1376" s="93">
        <f t="shared" si="824"/>
        <v>0.62309971963417321</v>
      </c>
      <c r="AH1376" s="91">
        <f t="shared" si="826"/>
        <v>4.932368667411233E-4</v>
      </c>
      <c r="AI1376" s="96">
        <f t="shared" si="827"/>
        <v>1370.5632951666955</v>
      </c>
      <c r="AJ1376" s="5">
        <f t="shared" si="831"/>
        <v>1.0000000000000009E-2</v>
      </c>
      <c r="AK1376" s="5">
        <f t="shared" si="834"/>
        <v>1.0000000000000009E-2</v>
      </c>
      <c r="AL1376" s="5">
        <f t="shared" si="845"/>
        <v>0</v>
      </c>
      <c r="AM1376" s="95">
        <f t="shared" si="860"/>
        <v>4.9999999999999966E-3</v>
      </c>
      <c r="AN1376" s="95">
        <f t="shared" si="861"/>
        <v>-5.7142857142857117E-3</v>
      </c>
      <c r="AO1376" s="78">
        <f t="shared" si="862"/>
        <v>0.87499999999999978</v>
      </c>
      <c r="AP1376" s="8">
        <f t="shared" si="863"/>
        <v>46.666666666666657</v>
      </c>
      <c r="AQ1376" s="8">
        <f t="shared" si="849"/>
        <v>46.666666666666657</v>
      </c>
      <c r="AR1376" s="8">
        <f t="shared" si="829"/>
        <v>1</v>
      </c>
      <c r="AS1376" s="114">
        <f t="shared" si="835"/>
        <v>134300</v>
      </c>
      <c r="AT1376" s="103">
        <f t="shared" si="868"/>
        <v>7.8251050117958007E-2</v>
      </c>
      <c r="AU1376" s="5">
        <f t="shared" si="832"/>
        <v>0.55000000000000004</v>
      </c>
      <c r="AW1376" s="210">
        <f t="shared" si="833"/>
        <v>1.8518518518518535E-2</v>
      </c>
      <c r="AX1376" s="276">
        <f t="shared" si="847"/>
        <v>-2.960309691212885E-3</v>
      </c>
      <c r="AY1376" s="19">
        <f t="shared" si="869"/>
        <v>-0.33543360346582163</v>
      </c>
    </row>
    <row r="1377" spans="1:51">
      <c r="A1377" s="4">
        <v>40332</v>
      </c>
      <c r="B1377" s="9">
        <f t="shared" si="871"/>
        <v>40332</v>
      </c>
      <c r="C1377" s="5">
        <v>0.55000000000000004</v>
      </c>
      <c r="D1377" s="5">
        <v>0.56000000000000005</v>
      </c>
      <c r="E1377" s="5">
        <v>0.55000000000000004</v>
      </c>
      <c r="F1377" s="5">
        <v>0.56000000000000005</v>
      </c>
      <c r="G1377" s="6">
        <v>520700</v>
      </c>
      <c r="H1377" s="112">
        <v>0.56000000000000005</v>
      </c>
      <c r="I1377" s="19">
        <f t="shared" si="873"/>
        <v>1.8181818181818195E-2</v>
      </c>
      <c r="J1377" s="8">
        <f t="shared" si="851"/>
        <v>0.59708131845707602</v>
      </c>
      <c r="K1377" s="8">
        <f t="shared" si="852"/>
        <v>0.51091868154292408</v>
      </c>
      <c r="L1377" s="8">
        <f t="shared" si="853"/>
        <v>0.55400000000000005</v>
      </c>
      <c r="M1377" s="19">
        <f t="shared" si="874"/>
        <v>0.1686425649067074</v>
      </c>
      <c r="N1377" s="19">
        <f t="shared" si="855"/>
        <v>-0.13649070265564708</v>
      </c>
      <c r="O1377" s="19">
        <f t="shared" si="875"/>
        <v>-1.4729612444611998E-2</v>
      </c>
      <c r="P1377" s="19">
        <f t="shared" si="876"/>
        <v>7.744211804048903E-3</v>
      </c>
      <c r="Q1377" s="6"/>
      <c r="S1377" s="66"/>
      <c r="T1377" t="str">
        <f t="shared" si="864"/>
        <v/>
      </c>
      <c r="U1377" t="str">
        <f t="shared" si="865"/>
        <v/>
      </c>
      <c r="V1377" t="str">
        <f t="shared" si="866"/>
        <v/>
      </c>
      <c r="W1377" t="str">
        <f t="shared" si="867"/>
        <v/>
      </c>
      <c r="Y1377" s="219">
        <f t="shared" si="846"/>
        <v>-1.2967032967032921E-3</v>
      </c>
      <c r="Z1377" s="78">
        <f t="shared" si="848"/>
        <v>0.54878264459976833</v>
      </c>
      <c r="AA1377" s="78">
        <f t="shared" si="872"/>
        <v>0.57083161639683355</v>
      </c>
      <c r="AB1377" s="74">
        <f t="shared" si="830"/>
        <v>1376</v>
      </c>
      <c r="AC1377" s="80">
        <f t="shared" si="858"/>
        <v>5.2630357246017632E-3</v>
      </c>
      <c r="AD1377" s="79">
        <f t="shared" si="870"/>
        <v>-2.204897179706522E-2</v>
      </c>
      <c r="AE1377" s="81">
        <f t="shared" si="859"/>
        <v>-2.7312007521666983E-2</v>
      </c>
      <c r="AF1377" s="19">
        <f t="shared" si="825"/>
        <v>-3.8626052173215832E-2</v>
      </c>
      <c r="AG1377" s="93">
        <f t="shared" si="824"/>
        <v>0.43357313297524752</v>
      </c>
      <c r="AH1377" s="91">
        <f t="shared" si="826"/>
        <v>5.6388659322056771E-4</v>
      </c>
      <c r="AI1377" s="96">
        <f t="shared" si="827"/>
        <v>1370.3345476602478</v>
      </c>
      <c r="AJ1377" s="5">
        <f t="shared" si="831"/>
        <v>1.0000000000000009E-2</v>
      </c>
      <c r="AK1377" s="5">
        <f t="shared" si="834"/>
        <v>1.0000000000000009E-2</v>
      </c>
      <c r="AL1377" s="5">
        <f t="shared" si="845"/>
        <v>0</v>
      </c>
      <c r="AM1377" s="95">
        <f t="shared" si="860"/>
        <v>5.7142857142857117E-3</v>
      </c>
      <c r="AN1377" s="95">
        <f t="shared" si="861"/>
        <v>-5.7142857142857117E-3</v>
      </c>
      <c r="AO1377" s="78">
        <f t="shared" si="862"/>
        <v>1</v>
      </c>
      <c r="AP1377" s="8">
        <f t="shared" si="863"/>
        <v>50</v>
      </c>
      <c r="AQ1377" s="8">
        <f t="shared" si="849"/>
        <v>44.444444444444443</v>
      </c>
      <c r="AR1377" s="8">
        <f t="shared" si="829"/>
        <v>1</v>
      </c>
      <c r="AS1377" s="114">
        <f t="shared" si="835"/>
        <v>520700</v>
      </c>
      <c r="AT1377" s="103">
        <f t="shared" si="868"/>
        <v>0.21248259449606277</v>
      </c>
      <c r="AU1377" s="5">
        <f t="shared" si="832"/>
        <v>0.56000000000000005</v>
      </c>
      <c r="AW1377" s="210">
        <f t="shared" si="833"/>
        <v>1.8181818181818195E-2</v>
      </c>
      <c r="AX1377" s="276">
        <f t="shared" si="847"/>
        <v>-3.9748145679778342E-3</v>
      </c>
      <c r="AY1377" s="19">
        <f t="shared" si="869"/>
        <v>-0.34270227867588093</v>
      </c>
    </row>
    <row r="1378" spans="1:51">
      <c r="A1378" s="4">
        <v>40333</v>
      </c>
      <c r="B1378" s="9">
        <f t="shared" si="871"/>
        <v>40333</v>
      </c>
      <c r="C1378" s="5">
        <v>0.56000000000000005</v>
      </c>
      <c r="D1378" s="5">
        <v>0.56999999999999995</v>
      </c>
      <c r="E1378" s="5">
        <v>0.56000000000000005</v>
      </c>
      <c r="F1378" s="5">
        <v>0.56999999999999995</v>
      </c>
      <c r="G1378" s="6">
        <v>58700</v>
      </c>
      <c r="H1378" s="112">
        <v>0.56999999999999995</v>
      </c>
      <c r="I1378" s="19">
        <f t="shared" si="873"/>
        <v>1.7857142857142672E-2</v>
      </c>
      <c r="J1378" s="8">
        <f t="shared" si="851"/>
        <v>0.59090572873934299</v>
      </c>
      <c r="K1378" s="8">
        <f t="shared" si="852"/>
        <v>0.51409427126065699</v>
      </c>
      <c r="L1378" s="8">
        <f t="shared" si="853"/>
        <v>0.55249999999999999</v>
      </c>
      <c r="M1378" s="19">
        <f t="shared" si="874"/>
        <v>0.14941123014331534</v>
      </c>
      <c r="N1378" s="19">
        <f t="shared" si="855"/>
        <v>-0.11403606660056897</v>
      </c>
      <c r="O1378" s="19">
        <f t="shared" si="875"/>
        <v>-1.0342962552724688E-2</v>
      </c>
      <c r="P1378" s="19">
        <f t="shared" si="876"/>
        <v>6.2154503885881391E-3</v>
      </c>
      <c r="Q1378" s="6"/>
      <c r="S1378" s="66"/>
      <c r="T1378" t="str">
        <f t="shared" si="864"/>
        <v/>
      </c>
      <c r="U1378" t="str">
        <f t="shared" si="865"/>
        <v/>
      </c>
      <c r="V1378" t="str">
        <f t="shared" si="866"/>
        <v/>
      </c>
      <c r="W1378" t="str">
        <f t="shared" si="867"/>
        <v/>
      </c>
      <c r="Y1378" s="219">
        <f t="shared" si="846"/>
        <v>2.4175824175824196E-4</v>
      </c>
      <c r="Z1378" s="78">
        <f t="shared" si="848"/>
        <v>0.55205011733140397</v>
      </c>
      <c r="AA1378" s="78">
        <f t="shared" si="872"/>
        <v>0.57077007678346792</v>
      </c>
      <c r="AB1378" s="74">
        <f t="shared" si="830"/>
        <v>1377</v>
      </c>
      <c r="AC1378" s="80">
        <f t="shared" si="858"/>
        <v>6.8736384556824272E-3</v>
      </c>
      <c r="AD1378" s="79">
        <f t="shared" si="870"/>
        <v>-1.871995945206395E-2</v>
      </c>
      <c r="AE1378" s="81">
        <f t="shared" si="859"/>
        <v>-2.5593597907746377E-2</v>
      </c>
      <c r="AF1378" s="19">
        <f t="shared" si="825"/>
        <v>-3.2797724010969323E-2</v>
      </c>
      <c r="AG1378" s="93">
        <f t="shared" si="824"/>
        <v>0.30602162237888531</v>
      </c>
      <c r="AH1378" s="91">
        <f t="shared" si="826"/>
        <v>6.7899153700762488E-4</v>
      </c>
      <c r="AI1378" s="96">
        <f t="shared" si="827"/>
        <v>1370.3703990623476</v>
      </c>
      <c r="AJ1378" s="5">
        <f t="shared" si="831"/>
        <v>9.9999999999998979E-3</v>
      </c>
      <c r="AK1378" s="5">
        <f t="shared" si="834"/>
        <v>9.9999999999998979E-3</v>
      </c>
      <c r="AL1378" s="5">
        <f t="shared" si="845"/>
        <v>0</v>
      </c>
      <c r="AM1378" s="95">
        <f t="shared" si="860"/>
        <v>5.7142857142857117E-3</v>
      </c>
      <c r="AN1378" s="95">
        <f t="shared" si="861"/>
        <v>-5.7142857142857117E-3</v>
      </c>
      <c r="AO1378" s="78">
        <f t="shared" si="862"/>
        <v>1</v>
      </c>
      <c r="AP1378" s="8">
        <f t="shared" si="863"/>
        <v>50</v>
      </c>
      <c r="AQ1378" s="8">
        <f t="shared" si="849"/>
        <v>44.444444444444443</v>
      </c>
      <c r="AR1378" s="8">
        <f t="shared" si="829"/>
        <v>1</v>
      </c>
      <c r="AS1378" s="114">
        <f t="shared" si="835"/>
        <v>58700</v>
      </c>
      <c r="AT1378" s="103">
        <f t="shared" si="868"/>
        <v>0.21906605823554934</v>
      </c>
      <c r="AU1378" s="5">
        <f t="shared" si="832"/>
        <v>0.56999999999999995</v>
      </c>
      <c r="AW1378" s="210">
        <f t="shared" si="833"/>
        <v>1.7857142857142672E-2</v>
      </c>
      <c r="AX1378" s="276">
        <f t="shared" si="847"/>
        <v>-5.3665573037942086E-3</v>
      </c>
      <c r="AY1378" s="19">
        <f t="shared" si="869"/>
        <v>-0.35014029258839519</v>
      </c>
    </row>
    <row r="1379" spans="1:51">
      <c r="A1379" s="4">
        <v>40336</v>
      </c>
      <c r="B1379" s="9">
        <f t="shared" si="871"/>
        <v>40336</v>
      </c>
      <c r="C1379" s="5">
        <v>0.56000000000000005</v>
      </c>
      <c r="D1379" s="5">
        <v>0.56000000000000005</v>
      </c>
      <c r="E1379" s="5">
        <v>0.54</v>
      </c>
      <c r="F1379" s="5">
        <v>0.54</v>
      </c>
      <c r="G1379" s="6">
        <v>175100</v>
      </c>
      <c r="H1379" s="112">
        <v>0.54</v>
      </c>
      <c r="I1379" s="19">
        <f t="shared" si="873"/>
        <v>-5.2631578947368279E-2</v>
      </c>
      <c r="J1379" s="8">
        <f t="shared" si="851"/>
        <v>0.58464101615137765</v>
      </c>
      <c r="K1379" s="8">
        <f t="shared" si="852"/>
        <v>0.51535898384862266</v>
      </c>
      <c r="L1379" s="8">
        <f t="shared" si="853"/>
        <v>0.55000000000000016</v>
      </c>
      <c r="M1379" s="19">
        <f t="shared" si="874"/>
        <v>0.13443450967977172</v>
      </c>
      <c r="N1379" s="19">
        <f t="shared" si="855"/>
        <v>-0.10023825149674452</v>
      </c>
      <c r="O1379" s="19">
        <f t="shared" si="875"/>
        <v>-1.060188162556942E-2</v>
      </c>
      <c r="P1379" s="19">
        <f t="shared" si="876"/>
        <v>2.4600791307484546E-3</v>
      </c>
      <c r="Q1379" s="6"/>
      <c r="S1379" s="66"/>
      <c r="T1379" t="str">
        <f t="shared" si="864"/>
        <v/>
      </c>
      <c r="U1379" t="str">
        <f t="shared" si="865"/>
        <v/>
      </c>
      <c r="V1379" t="str">
        <f t="shared" si="866"/>
        <v/>
      </c>
      <c r="W1379" t="str">
        <f t="shared" si="867"/>
        <v/>
      </c>
      <c r="Y1379" s="219">
        <f t="shared" si="846"/>
        <v>9.2307692307692121E-4</v>
      </c>
      <c r="Z1379" s="78">
        <f t="shared" si="848"/>
        <v>0.55019439926236779</v>
      </c>
      <c r="AA1379" s="78">
        <f t="shared" si="872"/>
        <v>0.56849309110149127</v>
      </c>
      <c r="AB1379" s="74">
        <f t="shared" si="830"/>
        <v>1378</v>
      </c>
      <c r="AC1379" s="80">
        <f t="shared" si="858"/>
        <v>5.835924854898325E-3</v>
      </c>
      <c r="AD1379" s="79">
        <f t="shared" si="870"/>
        <v>-1.8298691839123471E-2</v>
      </c>
      <c r="AE1379" s="81">
        <f t="shared" si="859"/>
        <v>-2.4134616694021796E-2</v>
      </c>
      <c r="AF1379" s="19">
        <f t="shared" si="825"/>
        <v>-3.2188063717130844E-2</v>
      </c>
      <c r="AG1379" s="93">
        <f t="shared" ref="AG1379:AG1442" si="877">IF(A1380&gt;A1379,(AC1379-AC1378)/AC1378, (AC1379-AC1380)/AC1380)</f>
        <v>-0.15097005864866603</v>
      </c>
      <c r="AH1379" s="91">
        <f t="shared" si="826"/>
        <v>7.5951678496039726E-4</v>
      </c>
      <c r="AI1379" s="96">
        <f t="shared" si="827"/>
        <v>1370.7347006428192</v>
      </c>
      <c r="AJ1379" s="5">
        <f t="shared" si="831"/>
        <v>-2.9999999999999916E-2</v>
      </c>
      <c r="AK1379" s="5">
        <f t="shared" si="834"/>
        <v>0</v>
      </c>
      <c r="AL1379" s="5">
        <f t="shared" si="845"/>
        <v>-2.9999999999999916E-2</v>
      </c>
      <c r="AM1379" s="95">
        <f t="shared" si="860"/>
        <v>5.7142857142857117E-3</v>
      </c>
      <c r="AN1379" s="95">
        <f t="shared" si="861"/>
        <v>-7.857142857142849E-3</v>
      </c>
      <c r="AO1379" s="78">
        <f t="shared" si="862"/>
        <v>0.72727272727272774</v>
      </c>
      <c r="AP1379" s="8">
        <f t="shared" si="863"/>
        <v>42.105263157894754</v>
      </c>
      <c r="AQ1379" s="8">
        <f t="shared" si="849"/>
        <v>42.105263157894761</v>
      </c>
      <c r="AR1379" s="8">
        <f t="shared" si="829"/>
        <v>-1</v>
      </c>
      <c r="AS1379" s="114">
        <f t="shared" si="835"/>
        <v>-175100</v>
      </c>
      <c r="AT1379" s="103">
        <f t="shared" si="868"/>
        <v>0.17882910142296371</v>
      </c>
      <c r="AU1379" s="5">
        <f t="shared" si="832"/>
        <v>0.54</v>
      </c>
      <c r="AW1379" s="210">
        <f t="shared" si="833"/>
        <v>3.703703703703707E-2</v>
      </c>
      <c r="AX1379" s="276">
        <f t="shared" si="847"/>
        <v>-6.9677729431413364E-3</v>
      </c>
      <c r="AY1379" s="19">
        <f t="shared" si="869"/>
        <v>-0.29836924283190874</v>
      </c>
    </row>
    <row r="1380" spans="1:51">
      <c r="A1380" s="4">
        <v>40337</v>
      </c>
      <c r="B1380" s="9">
        <f t="shared" si="871"/>
        <v>40337</v>
      </c>
      <c r="C1380" s="5">
        <v>0.54</v>
      </c>
      <c r="D1380" s="5">
        <v>0.54</v>
      </c>
      <c r="E1380" s="5">
        <v>0.52</v>
      </c>
      <c r="F1380" s="5">
        <v>0.53</v>
      </c>
      <c r="G1380" s="6">
        <v>117700</v>
      </c>
      <c r="H1380" s="112">
        <v>0.53</v>
      </c>
      <c r="I1380" s="19">
        <f t="shared" si="873"/>
        <v>-1.8518518518518535E-2</v>
      </c>
      <c r="J1380" s="8">
        <f t="shared" si="851"/>
        <v>0.58240930106817068</v>
      </c>
      <c r="K1380" s="8">
        <f t="shared" si="852"/>
        <v>0.51359069893182963</v>
      </c>
      <c r="L1380" s="8">
        <f t="shared" si="853"/>
        <v>0.54800000000000015</v>
      </c>
      <c r="M1380" s="19">
        <f t="shared" si="874"/>
        <v>0.13399503199623861</v>
      </c>
      <c r="N1380" s="19">
        <f t="shared" si="855"/>
        <v>-3.2690838429802419E-3</v>
      </c>
      <c r="O1380" s="19">
        <f t="shared" si="875"/>
        <v>-3.8172400183245432E-3</v>
      </c>
      <c r="P1380" s="19">
        <f t="shared" si="876"/>
        <v>-3.4311712266811688E-3</v>
      </c>
      <c r="Q1380" s="6"/>
      <c r="S1380" s="66"/>
      <c r="T1380" t="str">
        <f t="shared" si="864"/>
        <v/>
      </c>
      <c r="U1380" t="str">
        <f t="shared" si="865"/>
        <v/>
      </c>
      <c r="V1380" t="str">
        <f t="shared" si="866"/>
        <v/>
      </c>
      <c r="W1380" t="str">
        <f t="shared" si="867"/>
        <v/>
      </c>
      <c r="Y1380" s="219">
        <f t="shared" si="846"/>
        <v>1.1208791208791196E-3</v>
      </c>
      <c r="Z1380" s="78">
        <f t="shared" si="848"/>
        <v>0.54708446177596315</v>
      </c>
      <c r="AA1380" s="78">
        <f t="shared" si="872"/>
        <v>0.56564460235998093</v>
      </c>
      <c r="AB1380" s="74">
        <f t="shared" si="830"/>
        <v>1379</v>
      </c>
      <c r="AC1380" s="80">
        <f t="shared" si="858"/>
        <v>4.4595808880032103E-3</v>
      </c>
      <c r="AD1380" s="79">
        <f t="shared" si="870"/>
        <v>-1.8560140584017781E-2</v>
      </c>
      <c r="AE1380" s="81">
        <f t="shared" si="859"/>
        <v>-2.3019721472020992E-2</v>
      </c>
      <c r="AF1380" s="19">
        <f t="shared" ref="AF1380:AF1443" si="878">AD1380/AA1380</f>
        <v>-3.2812371065826865E-2</v>
      </c>
      <c r="AG1380" s="93">
        <f t="shared" si="877"/>
        <v>-0.23583990560466078</v>
      </c>
      <c r="AH1380" s="91">
        <f t="shared" ref="AH1380:AH1443" si="879">SLOPE(AC1367:AC1380,AB1367:AB1380)</f>
        <v>7.814716602515488E-4</v>
      </c>
      <c r="AI1380" s="96">
        <f t="shared" ref="AI1380:AI1443" si="880">INTERCEPT(AB1367:AB1380,AC1367:AC1380)</f>
        <v>1371.2411285256169</v>
      </c>
      <c r="AJ1380" s="5">
        <f t="shared" si="831"/>
        <v>-1.0000000000000009E-2</v>
      </c>
      <c r="AK1380" s="5">
        <f t="shared" si="834"/>
        <v>0</v>
      </c>
      <c r="AL1380" s="5">
        <f t="shared" si="845"/>
        <v>-1.0000000000000009E-2</v>
      </c>
      <c r="AM1380" s="95">
        <f t="shared" si="860"/>
        <v>5.7142857142857117E-3</v>
      </c>
      <c r="AN1380" s="95">
        <f t="shared" si="861"/>
        <v>-7.8571428571428559E-3</v>
      </c>
      <c r="AO1380" s="78">
        <f t="shared" si="862"/>
        <v>0.72727272727272707</v>
      </c>
      <c r="AP1380" s="8">
        <f t="shared" si="863"/>
        <v>42.105263157894733</v>
      </c>
      <c r="AQ1380" s="8">
        <f t="shared" si="849"/>
        <v>42.105263157894733</v>
      </c>
      <c r="AR1380" s="8">
        <f t="shared" si="829"/>
        <v>0</v>
      </c>
      <c r="AS1380" s="114">
        <f t="shared" si="835"/>
        <v>0</v>
      </c>
      <c r="AT1380" s="103">
        <f t="shared" si="868"/>
        <v>0.23167798603067621</v>
      </c>
      <c r="AU1380" s="5">
        <f t="shared" si="832"/>
        <v>0.53</v>
      </c>
      <c r="AW1380" s="210">
        <f t="shared" si="833"/>
        <v>3.8461538461538491E-2</v>
      </c>
      <c r="AX1380" s="276">
        <f t="shared" si="847"/>
        <v>-8.6983901577431227E-3</v>
      </c>
      <c r="AY1380" s="19">
        <f t="shared" si="869"/>
        <v>-0.24837451345272429</v>
      </c>
    </row>
    <row r="1381" spans="1:51">
      <c r="A1381" s="4">
        <v>40338</v>
      </c>
      <c r="B1381" s="9">
        <f t="shared" si="871"/>
        <v>40338</v>
      </c>
      <c r="C1381" s="5">
        <v>0.53</v>
      </c>
      <c r="D1381" s="5">
        <v>0.53</v>
      </c>
      <c r="E1381" s="5">
        <v>0.52</v>
      </c>
      <c r="F1381" s="5">
        <v>0.53</v>
      </c>
      <c r="G1381" s="6">
        <v>74400</v>
      </c>
      <c r="H1381" s="112">
        <v>0.53</v>
      </c>
      <c r="I1381" s="19">
        <f t="shared" si="873"/>
        <v>0</v>
      </c>
      <c r="J1381" s="8">
        <f t="shared" si="851"/>
        <v>0.57970459909270544</v>
      </c>
      <c r="K1381" s="8">
        <f t="shared" si="852"/>
        <v>0.51229540090729464</v>
      </c>
      <c r="L1381" s="8">
        <f t="shared" si="853"/>
        <v>0.54600000000000004</v>
      </c>
      <c r="M1381" s="19">
        <f t="shared" si="874"/>
        <v>0.13158267293836046</v>
      </c>
      <c r="N1381" s="19">
        <f t="shared" si="855"/>
        <v>-1.8003347004281973E-2</v>
      </c>
      <c r="O1381" s="19">
        <f t="shared" si="875"/>
        <v>-4.6439882922622768E-3</v>
      </c>
      <c r="P1381" s="19">
        <f t="shared" si="876"/>
        <v>-2.5220433844089416E-3</v>
      </c>
      <c r="Q1381" s="6"/>
      <c r="S1381" s="66"/>
      <c r="T1381" t="str">
        <f t="shared" si="864"/>
        <v/>
      </c>
      <c r="U1381" t="str">
        <f t="shared" si="865"/>
        <v/>
      </c>
      <c r="V1381" t="str">
        <f t="shared" si="866"/>
        <v/>
      </c>
      <c r="W1381" t="str">
        <f t="shared" si="867"/>
        <v/>
      </c>
      <c r="Y1381" s="219">
        <f t="shared" si="846"/>
        <v>1.1208791208791203E-3</v>
      </c>
      <c r="Z1381" s="78">
        <f t="shared" si="848"/>
        <v>0.54445345466246486</v>
      </c>
      <c r="AA1381" s="78">
        <f t="shared" si="872"/>
        <v>0.5630069017853423</v>
      </c>
      <c r="AB1381" s="74">
        <f t="shared" si="830"/>
        <v>1380</v>
      </c>
      <c r="AC1381" s="80">
        <f t="shared" si="858"/>
        <v>3.5730194793148484E-3</v>
      </c>
      <c r="AD1381" s="79">
        <f t="shared" si="870"/>
        <v>-1.8553447122877431E-2</v>
      </c>
      <c r="AE1381" s="81">
        <f t="shared" si="859"/>
        <v>-2.212646660219228E-2</v>
      </c>
      <c r="AF1381" s="19">
        <f t="shared" si="878"/>
        <v>-3.29542090230917E-2</v>
      </c>
      <c r="AG1381" s="93">
        <f t="shared" si="877"/>
        <v>-0.1987992663331469</v>
      </c>
      <c r="AH1381" s="91">
        <f t="shared" si="879"/>
        <v>7.5112776717744948E-4</v>
      </c>
      <c r="AI1381" s="96">
        <f t="shared" si="880"/>
        <v>1371.8294541504815</v>
      </c>
      <c r="AJ1381" s="5">
        <f t="shared" si="831"/>
        <v>0</v>
      </c>
      <c r="AK1381" s="5">
        <f t="shared" si="834"/>
        <v>0</v>
      </c>
      <c r="AL1381" s="5">
        <f t="shared" si="845"/>
        <v>0</v>
      </c>
      <c r="AM1381" s="95">
        <f t="shared" si="860"/>
        <v>5.7142857142857117E-3</v>
      </c>
      <c r="AN1381" s="95">
        <f t="shared" si="861"/>
        <v>-7.1428571428571409E-3</v>
      </c>
      <c r="AO1381" s="78">
        <f t="shared" si="862"/>
        <v>0.79999999999999982</v>
      </c>
      <c r="AP1381" s="8">
        <f t="shared" si="863"/>
        <v>44.444444444444436</v>
      </c>
      <c r="AQ1381" s="8">
        <f t="shared" si="849"/>
        <v>39.024390243902438</v>
      </c>
      <c r="AR1381" s="8">
        <f t="shared" si="829"/>
        <v>1</v>
      </c>
      <c r="AS1381" s="114">
        <f t="shared" si="835"/>
        <v>74400</v>
      </c>
      <c r="AT1381" s="103">
        <f t="shared" si="868"/>
        <v>0.28069246958121102</v>
      </c>
      <c r="AU1381" s="5">
        <f t="shared" si="832"/>
        <v>0.53</v>
      </c>
      <c r="AW1381" s="210">
        <f t="shared" si="833"/>
        <v>1.9230769230769246E-2</v>
      </c>
      <c r="AX1381" s="276">
        <f t="shared" si="847"/>
        <v>-1.0243420318897457E-2</v>
      </c>
      <c r="AY1381" s="19">
        <f t="shared" si="869"/>
        <v>-0.17762254085360621</v>
      </c>
    </row>
    <row r="1382" spans="1:51">
      <c r="A1382" s="4">
        <v>40339</v>
      </c>
      <c r="B1382" s="9">
        <f t="shared" si="871"/>
        <v>40339</v>
      </c>
      <c r="C1382" s="5">
        <v>0.52</v>
      </c>
      <c r="D1382" s="5">
        <v>0.53</v>
      </c>
      <c r="E1382" s="5">
        <v>0.52</v>
      </c>
      <c r="F1382" s="5">
        <v>0.53</v>
      </c>
      <c r="G1382" s="6">
        <v>40600</v>
      </c>
      <c r="H1382" s="112">
        <v>0.53</v>
      </c>
      <c r="I1382" s="19">
        <f t="shared" si="873"/>
        <v>0</v>
      </c>
      <c r="J1382" s="8">
        <f t="shared" si="851"/>
        <v>0.57824907406137238</v>
      </c>
      <c r="K1382" s="8">
        <f t="shared" si="852"/>
        <v>0.51075092593862759</v>
      </c>
      <c r="L1382" s="8">
        <f t="shared" si="853"/>
        <v>0.54449999999999998</v>
      </c>
      <c r="M1382" s="19">
        <f t="shared" si="874"/>
        <v>0.13215472492526709</v>
      </c>
      <c r="N1382" s="19">
        <f t="shared" si="855"/>
        <v>4.3474720047266867E-3</v>
      </c>
      <c r="O1382" s="19">
        <f t="shared" si="875"/>
        <v>-2.5108046988260913E-3</v>
      </c>
      <c r="P1382" s="19">
        <f t="shared" si="876"/>
        <v>-3.0148132619026631E-3</v>
      </c>
      <c r="Q1382" s="6"/>
      <c r="S1382" s="66"/>
      <c r="T1382" t="str">
        <f t="shared" si="864"/>
        <v/>
      </c>
      <c r="U1382" t="str">
        <f t="shared" si="865"/>
        <v/>
      </c>
      <c r="V1382" t="str">
        <f t="shared" si="866"/>
        <v/>
      </c>
      <c r="W1382" t="str">
        <f t="shared" si="867"/>
        <v/>
      </c>
      <c r="Y1382" s="219">
        <f t="shared" si="846"/>
        <v>5.4945054945054869E-4</v>
      </c>
      <c r="Z1382" s="78">
        <f t="shared" si="848"/>
        <v>0.54222762264444524</v>
      </c>
      <c r="AA1382" s="78">
        <f t="shared" si="872"/>
        <v>0.56056439105322697</v>
      </c>
      <c r="AB1382" s="74">
        <f t="shared" si="830"/>
        <v>1381</v>
      </c>
      <c r="AC1382" s="80">
        <f t="shared" si="858"/>
        <v>3.0317585547284358E-3</v>
      </c>
      <c r="AD1382" s="79">
        <f t="shared" si="870"/>
        <v>-1.8336768408781734E-2</v>
      </c>
      <c r="AE1382" s="81">
        <f t="shared" si="859"/>
        <v>-2.136852696351017E-2</v>
      </c>
      <c r="AF1382" s="19">
        <f t="shared" si="878"/>
        <v>-3.271126154540311E-2</v>
      </c>
      <c r="AG1382" s="93">
        <f t="shared" si="877"/>
        <v>-0.15148557899555679</v>
      </c>
      <c r="AH1382" s="91">
        <f t="shared" si="879"/>
        <v>6.5131511929861869E-4</v>
      </c>
      <c r="AI1382" s="96">
        <f t="shared" si="880"/>
        <v>1372.4141478533866</v>
      </c>
      <c r="AJ1382" s="5">
        <f t="shared" si="831"/>
        <v>0</v>
      </c>
      <c r="AK1382" s="5">
        <f t="shared" si="834"/>
        <v>0</v>
      </c>
      <c r="AL1382" s="5">
        <f t="shared" si="845"/>
        <v>0</v>
      </c>
      <c r="AM1382" s="95">
        <f t="shared" si="860"/>
        <v>5.7142857142857117E-3</v>
      </c>
      <c r="AN1382" s="95">
        <f t="shared" si="861"/>
        <v>-5.7142857142857117E-3</v>
      </c>
      <c r="AO1382" s="78">
        <f t="shared" si="862"/>
        <v>1</v>
      </c>
      <c r="AP1382" s="8">
        <f t="shared" si="863"/>
        <v>50</v>
      </c>
      <c r="AQ1382" s="8">
        <f t="shared" si="849"/>
        <v>37.5</v>
      </c>
      <c r="AR1382" s="8">
        <f t="shared" si="829"/>
        <v>1</v>
      </c>
      <c r="AS1382" s="114">
        <f t="shared" si="835"/>
        <v>40600</v>
      </c>
      <c r="AT1382" s="103">
        <f t="shared" si="868"/>
        <v>0.33140719645601646</v>
      </c>
      <c r="AU1382" s="5">
        <f t="shared" si="832"/>
        <v>0.53</v>
      </c>
      <c r="AW1382" s="210">
        <f t="shared" si="833"/>
        <v>1.9230769230769246E-2</v>
      </c>
      <c r="AX1382" s="276">
        <f t="shared" si="847"/>
        <v>-1.0830757774114184E-2</v>
      </c>
      <c r="AY1382" s="19">
        <f t="shared" si="869"/>
        <v>-5.7338021572070477E-2</v>
      </c>
    </row>
    <row r="1383" spans="1:51">
      <c r="A1383" s="4">
        <v>40340</v>
      </c>
      <c r="B1383" s="9">
        <f t="shared" si="871"/>
        <v>40340</v>
      </c>
      <c r="C1383" s="5">
        <v>0.54</v>
      </c>
      <c r="D1383" s="5">
        <v>0.54</v>
      </c>
      <c r="E1383" s="5">
        <v>0.54</v>
      </c>
      <c r="F1383" s="5">
        <v>0.54</v>
      </c>
      <c r="G1383" s="6">
        <v>100</v>
      </c>
      <c r="H1383" s="112">
        <v>0.54</v>
      </c>
      <c r="I1383" s="19">
        <f t="shared" si="873"/>
        <v>1.8867924528301903E-2</v>
      </c>
      <c r="J1383" s="8">
        <f t="shared" si="851"/>
        <v>0.57653028912982751</v>
      </c>
      <c r="K1383" s="8">
        <f t="shared" si="852"/>
        <v>0.51046971087017268</v>
      </c>
      <c r="L1383" s="8">
        <f t="shared" si="853"/>
        <v>0.54350000000000009</v>
      </c>
      <c r="M1383" s="19">
        <f t="shared" si="874"/>
        <v>0.12941135752608046</v>
      </c>
      <c r="N1383" s="19">
        <f t="shared" si="855"/>
        <v>-2.0758753807236078E-2</v>
      </c>
      <c r="O1383" s="19">
        <f t="shared" si="875"/>
        <v>-2.9723954756604538E-3</v>
      </c>
      <c r="P1383" s="19">
        <f t="shared" si="876"/>
        <v>-5.5059140213619675E-4</v>
      </c>
      <c r="Q1383" s="6"/>
      <c r="S1383" s="66"/>
      <c r="T1383" t="str">
        <f t="shared" si="864"/>
        <v/>
      </c>
      <c r="U1383" t="str">
        <f t="shared" si="865"/>
        <v/>
      </c>
      <c r="V1383" t="str">
        <f t="shared" si="866"/>
        <v/>
      </c>
      <c r="W1383" t="str">
        <f t="shared" si="867"/>
        <v/>
      </c>
      <c r="Y1383" s="219">
        <f t="shared" si="846"/>
        <v>5.9340659340659317E-4</v>
      </c>
      <c r="Z1383" s="78">
        <f t="shared" si="848"/>
        <v>0.5418845687572007</v>
      </c>
      <c r="AA1383" s="78">
        <f t="shared" si="872"/>
        <v>0.55904262611528821</v>
      </c>
      <c r="AB1383" s="74">
        <f t="shared" si="830"/>
        <v>1382</v>
      </c>
      <c r="AC1383" s="80">
        <f t="shared" si="858"/>
        <v>3.3683756843381277E-3</v>
      </c>
      <c r="AD1383" s="79">
        <f t="shared" si="870"/>
        <v>-1.7158057358087508E-2</v>
      </c>
      <c r="AE1383" s="81">
        <f t="shared" si="859"/>
        <v>-2.0526433042425636E-2</v>
      </c>
      <c r="AF1383" s="19">
        <f t="shared" si="878"/>
        <v>-3.0691858825357441E-2</v>
      </c>
      <c r="AG1383" s="93">
        <f t="shared" si="877"/>
        <v>0.11103032234697323</v>
      </c>
      <c r="AH1383" s="91">
        <f t="shared" si="879"/>
        <v>5.5109930937770639E-4</v>
      </c>
      <c r="AI1383" s="96">
        <f t="shared" si="880"/>
        <v>1373.044365010591</v>
      </c>
      <c r="AJ1383" s="5">
        <f t="shared" si="831"/>
        <v>1.0000000000000009E-2</v>
      </c>
      <c r="AK1383" s="5">
        <f t="shared" si="834"/>
        <v>1.0000000000000009E-2</v>
      </c>
      <c r="AL1383" s="5">
        <f t="shared" si="845"/>
        <v>0</v>
      </c>
      <c r="AM1383" s="95">
        <f t="shared" si="860"/>
        <v>5.7142857142857117E-3</v>
      </c>
      <c r="AN1383" s="95">
        <f t="shared" si="861"/>
        <v>-5.7142857142857117E-3</v>
      </c>
      <c r="AO1383" s="78">
        <f t="shared" si="862"/>
        <v>1</v>
      </c>
      <c r="AP1383" s="8">
        <f t="shared" si="863"/>
        <v>50</v>
      </c>
      <c r="AQ1383" s="8">
        <f t="shared" si="849"/>
        <v>37.5</v>
      </c>
      <c r="AR1383" s="8">
        <f t="shared" si="829"/>
        <v>0</v>
      </c>
      <c r="AS1383" s="114">
        <f t="shared" si="835"/>
        <v>0</v>
      </c>
      <c r="AT1383" s="103">
        <f t="shared" si="868"/>
        <v>0.35211764813896679</v>
      </c>
      <c r="AU1383" s="5">
        <f t="shared" si="832"/>
        <v>0.54</v>
      </c>
      <c r="AW1383" s="210">
        <f t="shared" si="833"/>
        <v>0</v>
      </c>
      <c r="AX1383" s="276">
        <f t="shared" si="847"/>
        <v>-1.1552871852635557E-2</v>
      </c>
      <c r="AY1383" s="19">
        <f t="shared" si="869"/>
        <v>-6.6672535161597449E-2</v>
      </c>
    </row>
    <row r="1384" spans="1:51">
      <c r="A1384" s="4">
        <v>40344</v>
      </c>
      <c r="B1384" s="9">
        <f t="shared" si="871"/>
        <v>40344</v>
      </c>
      <c r="C1384" s="5">
        <v>0.55000000000000004</v>
      </c>
      <c r="D1384" s="5">
        <v>0.55000000000000004</v>
      </c>
      <c r="E1384" s="5">
        <v>0.54</v>
      </c>
      <c r="F1384" s="5">
        <v>0.55000000000000004</v>
      </c>
      <c r="G1384" s="6">
        <v>36800</v>
      </c>
      <c r="H1384" s="112">
        <v>0.55000000000000004</v>
      </c>
      <c r="I1384" s="19">
        <f t="shared" si="873"/>
        <v>1.8518518518518535E-2</v>
      </c>
      <c r="J1384" s="8">
        <f t="shared" si="851"/>
        <v>0.57340307428072501</v>
      </c>
      <c r="K1384" s="8">
        <f t="shared" si="852"/>
        <v>0.51159692571927518</v>
      </c>
      <c r="L1384" s="8">
        <f t="shared" si="853"/>
        <v>0.54250000000000009</v>
      </c>
      <c r="M1384" s="19">
        <f t="shared" si="874"/>
        <v>0.12081024231049478</v>
      </c>
      <c r="N1384" s="19">
        <f t="shared" si="855"/>
        <v>-6.6463372149173888E-2</v>
      </c>
      <c r="O1384" s="19">
        <f t="shared" si="875"/>
        <v>-5.4241987074477704E-3</v>
      </c>
      <c r="P1384" s="19">
        <f t="shared" si="876"/>
        <v>2.2081914462289843E-3</v>
      </c>
      <c r="Q1384" s="6"/>
      <c r="S1384" s="66"/>
      <c r="T1384" t="str">
        <f t="shared" si="864"/>
        <v/>
      </c>
      <c r="U1384" t="str">
        <f t="shared" si="865"/>
        <v/>
      </c>
      <c r="V1384" t="str">
        <f t="shared" si="866"/>
        <v/>
      </c>
      <c r="W1384" t="str">
        <f t="shared" si="867"/>
        <v/>
      </c>
      <c r="Y1384" s="219">
        <f t="shared" si="846"/>
        <v>9.230769230769237E-4</v>
      </c>
      <c r="Z1384" s="78">
        <f t="shared" si="848"/>
        <v>0.54313434516859183</v>
      </c>
      <c r="AA1384" s="78">
        <f t="shared" si="872"/>
        <v>0.55837347178275687</v>
      </c>
      <c r="AB1384" s="74">
        <f t="shared" si="830"/>
        <v>1383</v>
      </c>
      <c r="AC1384" s="80">
        <f t="shared" si="858"/>
        <v>4.2298451426084731E-3</v>
      </c>
      <c r="AD1384" s="79">
        <f t="shared" si="870"/>
        <v>-1.5239126614165044E-2</v>
      </c>
      <c r="AE1384" s="81">
        <f t="shared" si="859"/>
        <v>-1.9468971756773517E-2</v>
      </c>
      <c r="AF1384" s="19">
        <f t="shared" si="878"/>
        <v>-2.7291996099868519E-2</v>
      </c>
      <c r="AG1384" s="93">
        <f t="shared" si="877"/>
        <v>0.25575219007663058</v>
      </c>
      <c r="AH1384" s="91">
        <f t="shared" si="879"/>
        <v>4.7291555632598991E-4</v>
      </c>
      <c r="AI1384" s="96">
        <f t="shared" si="880"/>
        <v>1373.6714699542281</v>
      </c>
      <c r="AJ1384" s="5">
        <f t="shared" si="831"/>
        <v>1.0000000000000009E-2</v>
      </c>
      <c r="AK1384" s="5">
        <f t="shared" si="834"/>
        <v>1.0000000000000009E-2</v>
      </c>
      <c r="AL1384" s="5">
        <f t="shared" si="845"/>
        <v>0</v>
      </c>
      <c r="AM1384" s="95">
        <f t="shared" si="860"/>
        <v>6.4285714285714267E-3</v>
      </c>
      <c r="AN1384" s="95">
        <f t="shared" si="861"/>
        <v>-5.7142857142857117E-3</v>
      </c>
      <c r="AO1384" s="78">
        <f t="shared" si="862"/>
        <v>1.1250000000000002</v>
      </c>
      <c r="AP1384" s="8">
        <f t="shared" si="863"/>
        <v>52.941176470588232</v>
      </c>
      <c r="AQ1384" s="8">
        <f t="shared" si="849"/>
        <v>36</v>
      </c>
      <c r="AR1384" s="8">
        <f t="shared" si="829"/>
        <v>1</v>
      </c>
      <c r="AS1384" s="114">
        <f t="shared" si="835"/>
        <v>36800</v>
      </c>
      <c r="AT1384" s="103">
        <f t="shared" si="868"/>
        <v>0.20755932127255763</v>
      </c>
      <c r="AU1384" s="5">
        <f t="shared" si="832"/>
        <v>0.55000000000000004</v>
      </c>
      <c r="AW1384" s="210">
        <f t="shared" si="833"/>
        <v>1.8518518518518535E-2</v>
      </c>
      <c r="AX1384" s="276">
        <f t="shared" si="847"/>
        <v>-1.2367740943584827E-2</v>
      </c>
      <c r="AY1384" s="19">
        <f t="shared" si="869"/>
        <v>-7.0533898527003383E-2</v>
      </c>
    </row>
    <row r="1385" spans="1:51">
      <c r="A1385" s="4">
        <v>40345</v>
      </c>
      <c r="B1385" s="9">
        <f t="shared" si="871"/>
        <v>40345</v>
      </c>
      <c r="C1385" s="5">
        <v>0.55000000000000004</v>
      </c>
      <c r="D1385" s="5">
        <v>0.55000000000000004</v>
      </c>
      <c r="E1385" s="5">
        <v>0.54</v>
      </c>
      <c r="F1385" s="5">
        <v>0.55000000000000004</v>
      </c>
      <c r="G1385" s="6">
        <v>222600</v>
      </c>
      <c r="H1385" s="112">
        <v>0.55000000000000004</v>
      </c>
      <c r="I1385" s="19">
        <f t="shared" si="873"/>
        <v>0</v>
      </c>
      <c r="J1385" s="8">
        <f t="shared" si="851"/>
        <v>0.56997806173179633</v>
      </c>
      <c r="K1385" s="8">
        <f t="shared" si="852"/>
        <v>0.51302193826820386</v>
      </c>
      <c r="L1385" s="8">
        <f t="shared" si="853"/>
        <v>0.54150000000000009</v>
      </c>
      <c r="M1385" s="19">
        <f t="shared" si="874"/>
        <v>0.11102083403266909</v>
      </c>
      <c r="N1385" s="19">
        <f t="shared" si="855"/>
        <v>-8.1031277568882815E-2</v>
      </c>
      <c r="O1385" s="19">
        <f t="shared" si="875"/>
        <v>-5.9731325180371764E-3</v>
      </c>
      <c r="P1385" s="19">
        <f t="shared" si="876"/>
        <v>2.785420469298559E-3</v>
      </c>
      <c r="Q1385" s="6"/>
      <c r="S1385" s="66"/>
      <c r="T1385" t="str">
        <f t="shared" si="864"/>
        <v/>
      </c>
      <c r="U1385" t="str">
        <f t="shared" si="865"/>
        <v/>
      </c>
      <c r="V1385" t="str">
        <f t="shared" si="866"/>
        <v/>
      </c>
      <c r="W1385" t="str">
        <f t="shared" si="867"/>
        <v/>
      </c>
      <c r="Y1385" s="219">
        <f t="shared" si="846"/>
        <v>-1.0989010989010974E-4</v>
      </c>
      <c r="Z1385" s="78">
        <f t="shared" si="848"/>
        <v>0.54419165601262864</v>
      </c>
      <c r="AA1385" s="78">
        <f t="shared" si="872"/>
        <v>0.55775383487083285</v>
      </c>
      <c r="AB1385" s="74">
        <f t="shared" si="830"/>
        <v>1384</v>
      </c>
      <c r="AC1385" s="80">
        <f t="shared" si="858"/>
        <v>4.7254343188554461E-3</v>
      </c>
      <c r="AD1385" s="79">
        <f t="shared" si="870"/>
        <v>-1.356217885820421E-2</v>
      </c>
      <c r="AE1385" s="81">
        <f t="shared" si="859"/>
        <v>-1.8287613177059656E-2</v>
      </c>
      <c r="AF1385" s="19">
        <f t="shared" si="878"/>
        <v>-2.4315707056223112E-2</v>
      </c>
      <c r="AG1385" s="93">
        <f t="shared" si="877"/>
        <v>0.11716485108515147</v>
      </c>
      <c r="AH1385" s="91">
        <f t="shared" si="879"/>
        <v>3.2435277147700562E-4</v>
      </c>
      <c r="AI1385" s="96">
        <f t="shared" si="880"/>
        <v>1373.7713955575964</v>
      </c>
      <c r="AJ1385" s="5">
        <f t="shared" si="831"/>
        <v>0</v>
      </c>
      <c r="AK1385" s="5">
        <f t="shared" si="834"/>
        <v>0</v>
      </c>
      <c r="AL1385" s="5">
        <f t="shared" si="845"/>
        <v>0</v>
      </c>
      <c r="AM1385" s="95">
        <f t="shared" si="860"/>
        <v>6.4285714285714267E-3</v>
      </c>
      <c r="AN1385" s="95">
        <f t="shared" si="861"/>
        <v>-2.8571428571428519E-3</v>
      </c>
      <c r="AO1385" s="78">
        <f t="shared" si="862"/>
        <v>2.2500000000000036</v>
      </c>
      <c r="AP1385" s="8">
        <f t="shared" si="863"/>
        <v>69.230769230769269</v>
      </c>
      <c r="AQ1385" s="8">
        <f t="shared" si="849"/>
        <v>42.857142857142897</v>
      </c>
      <c r="AR1385" s="8">
        <f t="shared" si="829"/>
        <v>1</v>
      </c>
      <c r="AS1385" s="114">
        <f t="shared" si="835"/>
        <v>222600</v>
      </c>
      <c r="AT1385" s="103">
        <f t="shared" si="868"/>
        <v>0.28611906564409773</v>
      </c>
      <c r="AU1385" s="5">
        <f t="shared" si="832"/>
        <v>0.55000000000000004</v>
      </c>
      <c r="AW1385" s="210">
        <f t="shared" si="833"/>
        <v>1.8518518518518535E-2</v>
      </c>
      <c r="AX1385" s="276">
        <f t="shared" si="847"/>
        <v>-1.1976826458649118E-2</v>
      </c>
      <c r="AY1385" s="19">
        <f t="shared" si="869"/>
        <v>3.1607589997143089E-2</v>
      </c>
    </row>
    <row r="1386" spans="1:51">
      <c r="A1386" s="4">
        <v>40346</v>
      </c>
      <c r="B1386" s="9">
        <f t="shared" si="871"/>
        <v>40346</v>
      </c>
      <c r="C1386" s="5">
        <v>0.55000000000000004</v>
      </c>
      <c r="D1386" s="5">
        <v>0.55000000000000004</v>
      </c>
      <c r="E1386" s="5">
        <v>0.55000000000000004</v>
      </c>
      <c r="F1386" s="5">
        <v>0.55000000000000004</v>
      </c>
      <c r="G1386" s="6">
        <v>61800</v>
      </c>
      <c r="H1386" s="112">
        <v>0.55000000000000004</v>
      </c>
      <c r="I1386" s="19">
        <f t="shared" si="873"/>
        <v>0</v>
      </c>
      <c r="J1386" s="8">
        <f t="shared" si="851"/>
        <v>0.56849545416973513</v>
      </c>
      <c r="K1386" s="8">
        <f t="shared" si="852"/>
        <v>0.51350454583026495</v>
      </c>
      <c r="L1386" s="8">
        <f t="shared" si="853"/>
        <v>0.54100000000000004</v>
      </c>
      <c r="M1386" s="19">
        <f t="shared" si="874"/>
        <v>0.107089428489007</v>
      </c>
      <c r="N1386" s="19">
        <f t="shared" si="855"/>
        <v>-3.5411421450006648E-2</v>
      </c>
      <c r="O1386" s="19">
        <f t="shared" si="875"/>
        <v>-2.6011660125242544E-3</v>
      </c>
      <c r="P1386" s="19">
        <f t="shared" si="876"/>
        <v>9.4071525223700012E-4</v>
      </c>
      <c r="Q1386" s="6"/>
      <c r="S1386" s="66"/>
      <c r="T1386" t="str">
        <f t="shared" si="864"/>
        <v/>
      </c>
      <c r="U1386" t="str">
        <f t="shared" si="865"/>
        <v/>
      </c>
      <c r="V1386" t="str">
        <f t="shared" si="866"/>
        <v/>
      </c>
      <c r="W1386" t="str">
        <f t="shared" si="867"/>
        <v/>
      </c>
      <c r="Y1386" s="219">
        <f t="shared" si="846"/>
        <v>-4.3956043956043263E-5</v>
      </c>
      <c r="Z1386" s="78">
        <f t="shared" si="848"/>
        <v>0.54508614098668384</v>
      </c>
      <c r="AA1386" s="78">
        <f t="shared" si="872"/>
        <v>0.55718005109039126</v>
      </c>
      <c r="AB1386" s="74">
        <f t="shared" si="830"/>
        <v>1385</v>
      </c>
      <c r="AC1386" s="80">
        <f t="shared" si="858"/>
        <v>4.9549624586817907E-3</v>
      </c>
      <c r="AD1386" s="79">
        <f t="shared" si="870"/>
        <v>-1.2093910103707417E-2</v>
      </c>
      <c r="AE1386" s="81">
        <f t="shared" si="859"/>
        <v>-1.7048872562389208E-2</v>
      </c>
      <c r="AF1386" s="19">
        <f t="shared" si="878"/>
        <v>-2.1705569106503102E-2</v>
      </c>
      <c r="AG1386" s="93">
        <f t="shared" si="877"/>
        <v>4.8572919299815588E-2</v>
      </c>
      <c r="AH1386" s="91">
        <f t="shared" si="879"/>
        <v>2.0906294641265792E-4</v>
      </c>
      <c r="AI1386" s="96">
        <f t="shared" si="880"/>
        <v>1374.2013985832764</v>
      </c>
      <c r="AJ1386" s="5">
        <f t="shared" si="831"/>
        <v>0</v>
      </c>
      <c r="AK1386" s="5">
        <f t="shared" si="834"/>
        <v>0</v>
      </c>
      <c r="AL1386" s="5">
        <f t="shared" si="845"/>
        <v>0</v>
      </c>
      <c r="AM1386" s="95">
        <f t="shared" si="860"/>
        <v>3.5714285714285665E-3</v>
      </c>
      <c r="AN1386" s="95">
        <f t="shared" si="861"/>
        <v>-2.8571428571428519E-3</v>
      </c>
      <c r="AO1386" s="78">
        <f t="shared" si="862"/>
        <v>1.2500000000000007</v>
      </c>
      <c r="AP1386" s="8">
        <f t="shared" si="863"/>
        <v>55.555555555555571</v>
      </c>
      <c r="AQ1386" s="8">
        <f t="shared" si="849"/>
        <v>33.333333333333343</v>
      </c>
      <c r="AR1386" s="8">
        <f t="shared" si="829"/>
        <v>0</v>
      </c>
      <c r="AS1386" s="114">
        <f t="shared" si="835"/>
        <v>0</v>
      </c>
      <c r="AT1386" s="103">
        <f t="shared" si="868"/>
        <v>0.32336156214227763</v>
      </c>
      <c r="AU1386" s="5">
        <f t="shared" si="832"/>
        <v>0.55000000000000004</v>
      </c>
      <c r="AW1386" s="210">
        <f t="shared" si="833"/>
        <v>0</v>
      </c>
      <c r="AX1386" s="276">
        <f t="shared" si="847"/>
        <v>-1.0959498922456212E-2</v>
      </c>
      <c r="AY1386" s="19">
        <f t="shared" si="869"/>
        <v>8.4941327296116795E-2</v>
      </c>
    </row>
    <row r="1387" spans="1:51">
      <c r="A1387" s="4">
        <v>40347</v>
      </c>
      <c r="B1387" s="9">
        <f t="shared" si="871"/>
        <v>40347</v>
      </c>
      <c r="C1387" s="5">
        <v>0.55000000000000004</v>
      </c>
      <c r="D1387" s="5">
        <v>0.55000000000000004</v>
      </c>
      <c r="E1387" s="5">
        <v>0.55000000000000004</v>
      </c>
      <c r="F1387" s="5">
        <v>0.55000000000000004</v>
      </c>
      <c r="G1387" s="6">
        <v>7619400</v>
      </c>
      <c r="H1387" s="112">
        <v>0.55000000000000004</v>
      </c>
      <c r="I1387" s="19">
        <f t="shared" si="873"/>
        <v>0</v>
      </c>
      <c r="J1387" s="8">
        <f t="shared" si="851"/>
        <v>0.56849545416973524</v>
      </c>
      <c r="K1387" s="8">
        <f t="shared" si="852"/>
        <v>0.51350454583026506</v>
      </c>
      <c r="L1387" s="8">
        <f t="shared" si="853"/>
        <v>0.54100000000000015</v>
      </c>
      <c r="M1387" s="19">
        <f t="shared" si="874"/>
        <v>0.10708942848900699</v>
      </c>
      <c r="N1387" s="19">
        <f t="shared" si="855"/>
        <v>-1.2959064217285505E-16</v>
      </c>
      <c r="O1387" s="19">
        <f t="shared" si="875"/>
        <v>1.9529145158189397E-16</v>
      </c>
      <c r="P1387" s="19">
        <f t="shared" si="876"/>
        <v>2.1620510152058758E-16</v>
      </c>
      <c r="Q1387" s="6"/>
      <c r="S1387" s="66"/>
      <c r="T1387" t="str">
        <f t="shared" si="864"/>
        <v/>
      </c>
      <c r="U1387" t="str">
        <f t="shared" si="865"/>
        <v/>
      </c>
      <c r="V1387" t="str">
        <f t="shared" si="866"/>
        <v/>
      </c>
      <c r="W1387" t="str">
        <f t="shared" si="867"/>
        <v/>
      </c>
      <c r="Y1387" s="219">
        <f t="shared" si="846"/>
        <v>-2.1978021978020778E-5</v>
      </c>
      <c r="Z1387" s="78">
        <f t="shared" si="848"/>
        <v>0.54584287527473452</v>
      </c>
      <c r="AA1387" s="78">
        <f t="shared" si="872"/>
        <v>0.55664872730970227</v>
      </c>
      <c r="AB1387" s="74">
        <f t="shared" si="830"/>
        <v>1386</v>
      </c>
      <c r="AC1387" s="80">
        <f t="shared" si="858"/>
        <v>4.9944164219371603E-3</v>
      </c>
      <c r="AD1387" s="79">
        <f t="shared" si="870"/>
        <v>-1.0805852034967756E-2</v>
      </c>
      <c r="AE1387" s="81">
        <f t="shared" si="859"/>
        <v>-1.5800268456904916E-2</v>
      </c>
      <c r="AF1387" s="19">
        <f t="shared" si="878"/>
        <v>-1.9412335831957648E-2</v>
      </c>
      <c r="AG1387" s="93">
        <f t="shared" si="877"/>
        <v>7.9625150713787413E-3</v>
      </c>
      <c r="AH1387" s="91">
        <f t="shared" si="879"/>
        <v>1.1738168288120988E-4</v>
      </c>
      <c r="AI1387" s="96">
        <f t="shared" si="880"/>
        <v>1375.4464681660006</v>
      </c>
      <c r="AJ1387" s="5">
        <f t="shared" si="831"/>
        <v>0</v>
      </c>
      <c r="AK1387" s="5">
        <f t="shared" si="834"/>
        <v>0</v>
      </c>
      <c r="AL1387" s="5">
        <f t="shared" si="845"/>
        <v>0</v>
      </c>
      <c r="AM1387" s="95">
        <f t="shared" si="860"/>
        <v>3.5714285714285665E-3</v>
      </c>
      <c r="AN1387" s="95">
        <f t="shared" si="861"/>
        <v>-2.8571428571428519E-3</v>
      </c>
      <c r="AO1387" s="78">
        <f t="shared" si="862"/>
        <v>1.2500000000000007</v>
      </c>
      <c r="AP1387" s="8">
        <f t="shared" si="863"/>
        <v>55.555555555555571</v>
      </c>
      <c r="AQ1387" s="8">
        <f t="shared" si="849"/>
        <v>33.333333333333343</v>
      </c>
      <c r="AR1387" s="8">
        <f t="shared" si="829"/>
        <v>0</v>
      </c>
      <c r="AS1387" s="114">
        <f t="shared" si="835"/>
        <v>0</v>
      </c>
      <c r="AT1387" s="103">
        <f t="shared" si="868"/>
        <v>0.13182778580823273</v>
      </c>
      <c r="AU1387" s="5">
        <f t="shared" si="832"/>
        <v>0.55000000000000004</v>
      </c>
      <c r="AW1387" s="210">
        <f t="shared" si="833"/>
        <v>0</v>
      </c>
      <c r="AX1387" s="276">
        <f t="shared" si="847"/>
        <v>-9.4145567500355121E-3</v>
      </c>
      <c r="AY1387" s="19">
        <f t="shared" si="869"/>
        <v>0.14096832194171627</v>
      </c>
    </row>
    <row r="1388" spans="1:51">
      <c r="A1388" s="4">
        <v>40350</v>
      </c>
      <c r="B1388" s="9">
        <f t="shared" si="871"/>
        <v>40350</v>
      </c>
      <c r="C1388" s="5">
        <v>0.54</v>
      </c>
      <c r="D1388" s="5">
        <v>0.56000000000000005</v>
      </c>
      <c r="E1388" s="5">
        <v>0.54</v>
      </c>
      <c r="F1388" s="5">
        <v>0.56000000000000005</v>
      </c>
      <c r="G1388" s="6">
        <v>2034700</v>
      </c>
      <c r="H1388" s="112">
        <v>0.56000000000000005</v>
      </c>
      <c r="I1388" s="19">
        <f t="shared" si="873"/>
        <v>1.8181818181818195E-2</v>
      </c>
      <c r="J1388" s="8">
        <f t="shared" si="851"/>
        <v>0.57069574435974357</v>
      </c>
      <c r="K1388" s="8">
        <f t="shared" si="852"/>
        <v>0.51430425564025684</v>
      </c>
      <c r="L1388" s="8">
        <f t="shared" si="853"/>
        <v>0.5425000000000002</v>
      </c>
      <c r="M1388" s="19">
        <f t="shared" si="874"/>
        <v>0.10964616392155851</v>
      </c>
      <c r="N1388" s="19">
        <f t="shared" si="855"/>
        <v>2.3874769607291187E-2</v>
      </c>
      <c r="O1388" s="19">
        <f t="shared" si="875"/>
        <v>3.8703742903657364E-3</v>
      </c>
      <c r="P1388" s="19">
        <f t="shared" si="876"/>
        <v>1.5573568267029821E-3</v>
      </c>
      <c r="Q1388" s="6"/>
      <c r="S1388" s="66"/>
      <c r="T1388" t="str">
        <f t="shared" si="864"/>
        <v/>
      </c>
      <c r="U1388" t="str">
        <f t="shared" si="865"/>
        <v/>
      </c>
      <c r="V1388" t="str">
        <f t="shared" si="866"/>
        <v/>
      </c>
      <c r="W1388" t="str">
        <f t="shared" si="867"/>
        <v/>
      </c>
      <c r="Y1388" s="219">
        <f t="shared" si="846"/>
        <v>2.4175824175824367E-4</v>
      </c>
      <c r="Z1388" s="78">
        <f t="shared" si="848"/>
        <v>0.54802307248242543</v>
      </c>
      <c r="AA1388" s="78">
        <f t="shared" si="872"/>
        <v>0.55689672148878433</v>
      </c>
      <c r="AB1388" s="74">
        <f t="shared" si="830"/>
        <v>1387</v>
      </c>
      <c r="AC1388" s="80">
        <f t="shared" si="858"/>
        <v>5.5412955604368149E-3</v>
      </c>
      <c r="AD1388" s="79">
        <f t="shared" si="870"/>
        <v>-8.8736490063588969E-3</v>
      </c>
      <c r="AE1388" s="81">
        <f t="shared" si="859"/>
        <v>-1.4414944566795712E-2</v>
      </c>
      <c r="AF1388" s="19">
        <f t="shared" si="878"/>
        <v>-1.593410171752575E-2</v>
      </c>
      <c r="AG1388" s="93">
        <f t="shared" si="877"/>
        <v>0.10949810594438562</v>
      </c>
      <c r="AH1388" s="91">
        <f t="shared" si="879"/>
        <v>6.0508838051724687E-5</v>
      </c>
      <c r="AI1388" s="96">
        <f t="shared" si="880"/>
        <v>1377.3583960732078</v>
      </c>
      <c r="AJ1388" s="5">
        <f t="shared" si="831"/>
        <v>1.0000000000000009E-2</v>
      </c>
      <c r="AK1388" s="5">
        <f t="shared" si="834"/>
        <v>1.0000000000000009E-2</v>
      </c>
      <c r="AL1388" s="5">
        <f t="shared" si="845"/>
        <v>0</v>
      </c>
      <c r="AM1388" s="95">
        <f t="shared" si="860"/>
        <v>4.2857142857142816E-3</v>
      </c>
      <c r="AN1388" s="95">
        <f t="shared" si="861"/>
        <v>-2.8571428571428519E-3</v>
      </c>
      <c r="AO1388" s="78">
        <f t="shared" si="862"/>
        <v>1.5000000000000013</v>
      </c>
      <c r="AP1388" s="8">
        <f t="shared" si="863"/>
        <v>60.000000000000021</v>
      </c>
      <c r="AQ1388" s="8">
        <f t="shared" si="849"/>
        <v>33.333333333333357</v>
      </c>
      <c r="AR1388" s="8">
        <f t="shared" si="829"/>
        <v>1</v>
      </c>
      <c r="AS1388" s="114">
        <f t="shared" si="835"/>
        <v>2034700</v>
      </c>
      <c r="AT1388" s="103">
        <f t="shared" si="868"/>
        <v>0.2513478628378224</v>
      </c>
      <c r="AU1388" s="5">
        <f t="shared" si="832"/>
        <v>0.56000000000000005</v>
      </c>
      <c r="AW1388" s="210">
        <f t="shared" si="833"/>
        <v>3.703703703703707E-2</v>
      </c>
      <c r="AX1388" s="276">
        <f t="shared" si="847"/>
        <v>-7.4075414707199076E-3</v>
      </c>
      <c r="AY1388" s="19">
        <f t="shared" si="869"/>
        <v>0.21318213194774507</v>
      </c>
    </row>
    <row r="1389" spans="1:51">
      <c r="A1389" s="4">
        <v>40351</v>
      </c>
      <c r="B1389" s="9">
        <f t="shared" si="871"/>
        <v>40351</v>
      </c>
      <c r="C1389" s="5">
        <v>0.56000000000000005</v>
      </c>
      <c r="D1389" s="5">
        <v>0.56000000000000005</v>
      </c>
      <c r="E1389" s="5">
        <v>0.56000000000000005</v>
      </c>
      <c r="F1389" s="5">
        <v>0.56000000000000005</v>
      </c>
      <c r="G1389" s="6">
        <v>28500</v>
      </c>
      <c r="H1389" s="112">
        <v>0.56000000000000005</v>
      </c>
      <c r="I1389" s="19">
        <f t="shared" si="873"/>
        <v>0</v>
      </c>
      <c r="J1389" s="8">
        <f t="shared" si="851"/>
        <v>0.57267190429162984</v>
      </c>
      <c r="K1389" s="8">
        <f t="shared" si="852"/>
        <v>0.51432809570837057</v>
      </c>
      <c r="L1389" s="8">
        <f t="shared" si="853"/>
        <v>0.54350000000000021</v>
      </c>
      <c r="M1389" s="19">
        <f t="shared" si="874"/>
        <v>0.11343694631906873</v>
      </c>
      <c r="N1389" s="19">
        <f t="shared" si="855"/>
        <v>3.4572868415370731E-2</v>
      </c>
      <c r="O1389" s="19">
        <f t="shared" si="875"/>
        <v>3.4627206377774848E-3</v>
      </c>
      <c r="P1389" s="19">
        <f t="shared" si="876"/>
        <v>4.635401681453247E-5</v>
      </c>
      <c r="Q1389" s="6"/>
      <c r="S1389" s="66"/>
      <c r="T1389" t="str">
        <f t="shared" si="864"/>
        <v/>
      </c>
      <c r="U1389" t="str">
        <f t="shared" si="865"/>
        <v/>
      </c>
      <c r="V1389" t="str">
        <f t="shared" si="866"/>
        <v/>
      </c>
      <c r="W1389" t="str">
        <f t="shared" si="867"/>
        <v/>
      </c>
      <c r="Y1389" s="219">
        <f t="shared" si="846"/>
        <v>4.1758241758242014E-4</v>
      </c>
      <c r="Z1389" s="78">
        <f t="shared" si="848"/>
        <v>0.54986751932013189</v>
      </c>
      <c r="AA1389" s="78">
        <f t="shared" si="872"/>
        <v>0.55712636409861427</v>
      </c>
      <c r="AB1389" s="74">
        <f t="shared" si="830"/>
        <v>1388</v>
      </c>
      <c r="AC1389" s="80">
        <f t="shared" si="858"/>
        <v>5.7248798306506685E-3</v>
      </c>
      <c r="AD1389" s="79">
        <f t="shared" si="870"/>
        <v>-7.2588447784823762E-3</v>
      </c>
      <c r="AE1389" s="81">
        <f t="shared" si="859"/>
        <v>-1.2983724609133045E-2</v>
      </c>
      <c r="AF1389" s="19">
        <f t="shared" si="878"/>
        <v>-1.3029081454844816E-2</v>
      </c>
      <c r="AG1389" s="93">
        <f t="shared" si="877"/>
        <v>3.3130207225290434E-2</v>
      </c>
      <c r="AH1389" s="91">
        <f t="shared" si="879"/>
        <v>2.2669004122164357E-5</v>
      </c>
      <c r="AI1389" s="96">
        <f t="shared" si="880"/>
        <v>1379.9144921739578</v>
      </c>
      <c r="AJ1389" s="5">
        <f t="shared" si="831"/>
        <v>0</v>
      </c>
      <c r="AK1389" s="5">
        <f t="shared" si="834"/>
        <v>0</v>
      </c>
      <c r="AL1389" s="5">
        <f t="shared" si="845"/>
        <v>0</v>
      </c>
      <c r="AM1389" s="95">
        <f t="shared" si="860"/>
        <v>4.2857142857142816E-3</v>
      </c>
      <c r="AN1389" s="95">
        <f t="shared" si="861"/>
        <v>-2.8571428571428519E-3</v>
      </c>
      <c r="AO1389" s="78">
        <f t="shared" si="862"/>
        <v>1.5000000000000013</v>
      </c>
      <c r="AP1389" s="8">
        <f t="shared" si="863"/>
        <v>60.000000000000021</v>
      </c>
      <c r="AQ1389" s="8">
        <f t="shared" si="849"/>
        <v>33.333333333333357</v>
      </c>
      <c r="AR1389" s="8">
        <f t="shared" si="829"/>
        <v>0</v>
      </c>
      <c r="AS1389" s="114">
        <f t="shared" si="835"/>
        <v>0</v>
      </c>
      <c r="AT1389" s="103">
        <f t="shared" si="868"/>
        <v>0.2460319507867301</v>
      </c>
      <c r="AU1389" s="5">
        <f t="shared" si="832"/>
        <v>0.56000000000000005</v>
      </c>
      <c r="AW1389" s="210">
        <f t="shared" si="833"/>
        <v>0</v>
      </c>
      <c r="AX1389" s="276">
        <f t="shared" si="847"/>
        <v>-5.3525527123497564E-3</v>
      </c>
      <c r="AY1389" s="19">
        <f t="shared" si="869"/>
        <v>0.27741846150885408</v>
      </c>
    </row>
    <row r="1390" spans="1:51">
      <c r="A1390" s="4">
        <v>40352</v>
      </c>
      <c r="B1390" s="9">
        <f t="shared" si="871"/>
        <v>40352</v>
      </c>
      <c r="C1390" s="5">
        <v>0.56000000000000005</v>
      </c>
      <c r="D1390" s="5">
        <v>0.56000000000000005</v>
      </c>
      <c r="E1390" s="5">
        <v>0.54</v>
      </c>
      <c r="F1390" s="5">
        <v>0.54</v>
      </c>
      <c r="G1390" s="6">
        <v>564600</v>
      </c>
      <c r="H1390" s="112">
        <v>0.54</v>
      </c>
      <c r="I1390" s="19">
        <f t="shared" si="873"/>
        <v>-3.571428571428574E-2</v>
      </c>
      <c r="J1390" s="8">
        <f t="shared" si="851"/>
        <v>0.57267190429162984</v>
      </c>
      <c r="K1390" s="8">
        <f t="shared" si="852"/>
        <v>0.51432809570837057</v>
      </c>
      <c r="L1390" s="8">
        <f t="shared" si="853"/>
        <v>0.54350000000000021</v>
      </c>
      <c r="M1390" s="19">
        <f t="shared" si="874"/>
        <v>0.11343694631906873</v>
      </c>
      <c r="N1390" s="19">
        <f t="shared" si="855"/>
        <v>0</v>
      </c>
      <c r="O1390" s="19">
        <f t="shared" si="875"/>
        <v>0</v>
      </c>
      <c r="P1390" s="19">
        <f t="shared" si="876"/>
        <v>0</v>
      </c>
      <c r="Q1390" s="6"/>
      <c r="S1390" s="66"/>
      <c r="T1390" t="str">
        <f t="shared" si="864"/>
        <v/>
      </c>
      <c r="U1390" t="str">
        <f t="shared" si="865"/>
        <v/>
      </c>
      <c r="V1390" t="str">
        <f t="shared" si="866"/>
        <v/>
      </c>
      <c r="W1390" t="str">
        <f t="shared" si="867"/>
        <v/>
      </c>
      <c r="Y1390" s="219">
        <f t="shared" si="846"/>
        <v>2.6373626373626664E-4</v>
      </c>
      <c r="Z1390" s="78">
        <f t="shared" si="848"/>
        <v>0.54834792134483157</v>
      </c>
      <c r="AA1390" s="78">
        <f t="shared" si="872"/>
        <v>0.55585901315531683</v>
      </c>
      <c r="AB1390" s="74">
        <f t="shared" si="830"/>
        <v>1389</v>
      </c>
      <c r="AC1390" s="80">
        <f t="shared" si="858"/>
        <v>4.3781062389182286E-3</v>
      </c>
      <c r="AD1390" s="79">
        <f t="shared" si="870"/>
        <v>-7.5110918104852598E-3</v>
      </c>
      <c r="AE1390" s="81">
        <f t="shared" si="859"/>
        <v>-1.1889198049403488E-2</v>
      </c>
      <c r="AF1390" s="19">
        <f t="shared" si="878"/>
        <v>-1.3512584365320938E-2</v>
      </c>
      <c r="AG1390" s="93">
        <f t="shared" si="877"/>
        <v>-0.23524923344624521</v>
      </c>
      <c r="AH1390" s="91">
        <f t="shared" si="879"/>
        <v>-2.2408860339264084E-5</v>
      </c>
      <c r="AI1390" s="96">
        <f t="shared" si="880"/>
        <v>1384.1982948187799</v>
      </c>
      <c r="AJ1390" s="5">
        <f t="shared" si="831"/>
        <v>-2.0000000000000018E-2</v>
      </c>
      <c r="AK1390" s="5">
        <f t="shared" si="834"/>
        <v>0</v>
      </c>
      <c r="AL1390" s="5">
        <f t="shared" si="845"/>
        <v>-2.0000000000000018E-2</v>
      </c>
      <c r="AM1390" s="95">
        <f t="shared" si="860"/>
        <v>3.5714285714285665E-3</v>
      </c>
      <c r="AN1390" s="95">
        <f t="shared" si="861"/>
        <v>-4.2857142857142816E-3</v>
      </c>
      <c r="AO1390" s="78">
        <f t="shared" si="862"/>
        <v>0.83333333333333304</v>
      </c>
      <c r="AP1390" s="8">
        <f t="shared" si="863"/>
        <v>45.454545454545446</v>
      </c>
      <c r="AQ1390" s="8">
        <f t="shared" si="849"/>
        <v>33.333333333333329</v>
      </c>
      <c r="AR1390" s="8">
        <f t="shared" si="829"/>
        <v>-1</v>
      </c>
      <c r="AS1390" s="114">
        <f t="shared" si="835"/>
        <v>-564600</v>
      </c>
      <c r="AT1390" s="103">
        <f t="shared" si="868"/>
        <v>0.18659247569889648</v>
      </c>
      <c r="AU1390" s="5">
        <f t="shared" si="832"/>
        <v>0.54</v>
      </c>
      <c r="AW1390" s="210">
        <f t="shared" si="833"/>
        <v>3.703703703703707E-2</v>
      </c>
      <c r="AX1390" s="276">
        <f t="shared" si="847"/>
        <v>-3.7786670554301161E-3</v>
      </c>
      <c r="AY1390" s="19">
        <f t="shared" si="869"/>
        <v>0.29404393408182034</v>
      </c>
    </row>
    <row r="1391" spans="1:51">
      <c r="A1391" s="4">
        <v>40353</v>
      </c>
      <c r="B1391" s="9">
        <f t="shared" si="871"/>
        <v>40353</v>
      </c>
      <c r="C1391" s="5">
        <v>0.52</v>
      </c>
      <c r="D1391" s="5">
        <v>0.53</v>
      </c>
      <c r="E1391" s="5">
        <v>0.52</v>
      </c>
      <c r="F1391" s="5">
        <v>0.53</v>
      </c>
      <c r="G1391" s="6">
        <v>452400</v>
      </c>
      <c r="H1391" s="112">
        <v>0.53</v>
      </c>
      <c r="I1391" s="19">
        <f t="shared" si="873"/>
        <v>-1.8518518518518535E-2</v>
      </c>
      <c r="J1391" s="8">
        <f t="shared" si="851"/>
        <v>0.56736067977499793</v>
      </c>
      <c r="K1391" s="8">
        <f t="shared" si="852"/>
        <v>0.52263932022500215</v>
      </c>
      <c r="L1391" s="8">
        <f t="shared" si="853"/>
        <v>0.54500000000000004</v>
      </c>
      <c r="M1391" s="19">
        <f t="shared" si="874"/>
        <v>8.5568302688635703E-2</v>
      </c>
      <c r="N1391" s="19">
        <f t="shared" si="855"/>
        <v>-0.2456751925606826</v>
      </c>
      <c r="O1391" s="19">
        <f t="shared" si="875"/>
        <v>-9.27446322550372E-3</v>
      </c>
      <c r="P1391" s="19">
        <f t="shared" si="876"/>
        <v>1.6159382670287038E-2</v>
      </c>
      <c r="Q1391" s="6"/>
      <c r="S1391" s="66"/>
      <c r="T1391" t="str">
        <f t="shared" si="864"/>
        <v>BrokeBandLower</v>
      </c>
      <c r="U1391" t="str">
        <f t="shared" si="865"/>
        <v/>
      </c>
      <c r="V1391" t="str">
        <f t="shared" si="866"/>
        <v>BrokeBandLower</v>
      </c>
      <c r="W1391" t="str">
        <f t="shared" si="867"/>
        <v/>
      </c>
      <c r="Y1391" s="219">
        <f t="shared" si="846"/>
        <v>1.9780219780220115E-4</v>
      </c>
      <c r="Z1391" s="78">
        <f t="shared" si="848"/>
        <v>0.54552234145772749</v>
      </c>
      <c r="AA1391" s="78">
        <f t="shared" si="872"/>
        <v>0.5539454461818234</v>
      </c>
      <c r="AB1391" s="74">
        <f t="shared" si="830"/>
        <v>1390</v>
      </c>
      <c r="AC1391" s="80">
        <f t="shared" si="858"/>
        <v>2.7728746602460642E-3</v>
      </c>
      <c r="AD1391" s="79">
        <f t="shared" si="870"/>
        <v>-8.4231047240959089E-3</v>
      </c>
      <c r="AE1391" s="81">
        <f t="shared" si="859"/>
        <v>-1.1195979384341973E-2</v>
      </c>
      <c r="AF1391" s="19">
        <f t="shared" si="878"/>
        <v>-1.5205657492364626E-2</v>
      </c>
      <c r="AG1391" s="93">
        <f t="shared" si="877"/>
        <v>-0.36664975472792444</v>
      </c>
      <c r="AH1391" s="91">
        <f t="shared" si="879"/>
        <v>-6.3981697207585281E-5</v>
      </c>
      <c r="AI1391" s="96">
        <f t="shared" si="880"/>
        <v>1387.2822235908711</v>
      </c>
      <c r="AJ1391" s="5">
        <f t="shared" si="831"/>
        <v>-1.0000000000000009E-2</v>
      </c>
      <c r="AK1391" s="5">
        <f t="shared" si="834"/>
        <v>0</v>
      </c>
      <c r="AL1391" s="5">
        <f t="shared" si="845"/>
        <v>-1.0000000000000009E-2</v>
      </c>
      <c r="AM1391" s="95">
        <f t="shared" si="860"/>
        <v>2.8571428571428519E-3</v>
      </c>
      <c r="AN1391" s="95">
        <f t="shared" si="861"/>
        <v>-4.9999999999999966E-3</v>
      </c>
      <c r="AO1391" s="78">
        <f t="shared" si="862"/>
        <v>0.57142857142857073</v>
      </c>
      <c r="AP1391" s="8">
        <f t="shared" si="863"/>
        <v>36.363636363636338</v>
      </c>
      <c r="AQ1391" s="8">
        <f t="shared" si="849"/>
        <v>36.363636363636338</v>
      </c>
      <c r="AR1391" s="8">
        <f t="shared" si="829"/>
        <v>1</v>
      </c>
      <c r="AS1391" s="114">
        <f t="shared" si="835"/>
        <v>452400</v>
      </c>
      <c r="AT1391" s="103">
        <f t="shared" si="868"/>
        <v>0.22180456117716704</v>
      </c>
      <c r="AU1391" s="5">
        <f t="shared" si="832"/>
        <v>0.53</v>
      </c>
      <c r="AW1391" s="210">
        <f t="shared" si="833"/>
        <v>1.9230769230769246E-2</v>
      </c>
      <c r="AX1391" s="276">
        <f t="shared" si="847"/>
        <v>-3.5199808036506749E-3</v>
      </c>
      <c r="AY1391" s="19">
        <f t="shared" si="869"/>
        <v>6.8459657330141671E-2</v>
      </c>
    </row>
    <row r="1392" spans="1:51">
      <c r="A1392" s="4">
        <v>40354</v>
      </c>
      <c r="B1392" s="9">
        <f t="shared" si="871"/>
        <v>40354</v>
      </c>
      <c r="C1392" s="5">
        <v>0.52</v>
      </c>
      <c r="D1392" s="5">
        <v>0.55000000000000004</v>
      </c>
      <c r="E1392" s="5">
        <v>0.51</v>
      </c>
      <c r="F1392" s="5">
        <v>0.55000000000000004</v>
      </c>
      <c r="G1392" s="6">
        <v>662500</v>
      </c>
      <c r="H1392" s="112">
        <v>0.55000000000000004</v>
      </c>
      <c r="I1392" s="19">
        <f t="shared" si="873"/>
        <v>3.7735849056603807E-2</v>
      </c>
      <c r="J1392" s="8">
        <f t="shared" si="851"/>
        <v>0.56783830790368872</v>
      </c>
      <c r="K1392" s="8">
        <f t="shared" si="852"/>
        <v>0.52316169209631147</v>
      </c>
      <c r="L1392" s="8">
        <f t="shared" si="853"/>
        <v>0.5455000000000001</v>
      </c>
      <c r="M1392" s="19">
        <f t="shared" si="874"/>
        <v>8.5397337921203353E-2</v>
      </c>
      <c r="N1392" s="19">
        <f t="shared" si="855"/>
        <v>-1.9979918037459827E-3</v>
      </c>
      <c r="O1392" s="19">
        <f t="shared" si="875"/>
        <v>8.4184213978346929E-4</v>
      </c>
      <c r="P1392" s="19">
        <f t="shared" si="876"/>
        <v>9.9948827249437904E-4</v>
      </c>
      <c r="Q1392" s="6"/>
      <c r="S1392" s="66"/>
      <c r="T1392" t="str">
        <f t="shared" si="864"/>
        <v>BrokeBandLower</v>
      </c>
      <c r="U1392" t="str">
        <f t="shared" si="865"/>
        <v/>
      </c>
      <c r="V1392" t="str">
        <f t="shared" si="866"/>
        <v>BrokeBandLower</v>
      </c>
      <c r="W1392" t="str">
        <f t="shared" si="867"/>
        <v/>
      </c>
      <c r="Y1392" s="219">
        <f t="shared" si="846"/>
        <v>1.1648351648351658E-3</v>
      </c>
      <c r="Z1392" s="78">
        <f t="shared" si="848"/>
        <v>0.54621190087323745</v>
      </c>
      <c r="AA1392" s="78">
        <f t="shared" si="872"/>
        <v>0.55365348316436847</v>
      </c>
      <c r="AB1392" s="74">
        <f t="shared" si="830"/>
        <v>1391</v>
      </c>
      <c r="AC1392" s="80">
        <f t="shared" si="858"/>
        <v>3.0035176745687696E-3</v>
      </c>
      <c r="AD1392" s="79">
        <f t="shared" si="870"/>
        <v>-7.4415822911310103E-3</v>
      </c>
      <c r="AE1392" s="81">
        <f t="shared" si="859"/>
        <v>-1.044509996569978E-2</v>
      </c>
      <c r="AF1392" s="19">
        <f t="shared" si="878"/>
        <v>-1.3440866024357253E-2</v>
      </c>
      <c r="AG1392" s="93">
        <f t="shared" si="877"/>
        <v>8.3178305038222725E-2</v>
      </c>
      <c r="AH1392" s="91">
        <f t="shared" si="879"/>
        <v>-3.4922177414111941E-5</v>
      </c>
      <c r="AI1392" s="96">
        <f t="shared" si="880"/>
        <v>1386.944704666585</v>
      </c>
      <c r="AJ1392" s="5">
        <f t="shared" si="831"/>
        <v>2.0000000000000018E-2</v>
      </c>
      <c r="AK1392" s="5">
        <f t="shared" si="834"/>
        <v>2.0000000000000018E-2</v>
      </c>
      <c r="AL1392" s="5">
        <f t="shared" si="845"/>
        <v>0</v>
      </c>
      <c r="AM1392" s="95">
        <f t="shared" si="860"/>
        <v>3.5714285714285748E-3</v>
      </c>
      <c r="AN1392" s="95">
        <f t="shared" si="861"/>
        <v>-4.9999999999999966E-3</v>
      </c>
      <c r="AO1392" s="78">
        <f t="shared" si="862"/>
        <v>0.71428571428571541</v>
      </c>
      <c r="AP1392" s="8">
        <f t="shared" si="863"/>
        <v>41.6666666666667</v>
      </c>
      <c r="AQ1392" s="8">
        <f t="shared" si="849"/>
        <v>41.6666666666667</v>
      </c>
      <c r="AR1392" s="8">
        <f t="shared" si="829"/>
        <v>1</v>
      </c>
      <c r="AS1392" s="114">
        <f t="shared" si="835"/>
        <v>662500</v>
      </c>
      <c r="AT1392" s="103">
        <f t="shared" si="868"/>
        <v>0.26005441844112565</v>
      </c>
      <c r="AU1392" s="5">
        <f t="shared" si="832"/>
        <v>0.55000000000000004</v>
      </c>
      <c r="AW1392" s="210">
        <f t="shared" si="833"/>
        <v>7.8431372549019676E-2</v>
      </c>
      <c r="AX1392" s="276">
        <f t="shared" si="847"/>
        <v>-3.5350177144896047E-3</v>
      </c>
      <c r="AY1392" s="19">
        <f t="shared" si="869"/>
        <v>-4.2718729668453368E-3</v>
      </c>
    </row>
    <row r="1393" spans="1:51">
      <c r="A1393" s="4">
        <v>40357</v>
      </c>
      <c r="B1393" s="9">
        <f t="shared" si="871"/>
        <v>40357</v>
      </c>
      <c r="C1393" s="5">
        <v>0.52</v>
      </c>
      <c r="D1393" s="5">
        <v>0.54</v>
      </c>
      <c r="E1393" s="5">
        <v>0.52</v>
      </c>
      <c r="F1393" s="5">
        <v>0.54</v>
      </c>
      <c r="G1393" s="6">
        <v>785800</v>
      </c>
      <c r="H1393" s="112">
        <v>0.54</v>
      </c>
      <c r="I1393" s="19">
        <f t="shared" si="873"/>
        <v>-1.8181818181818195E-2</v>
      </c>
      <c r="J1393" s="8">
        <f t="shared" si="851"/>
        <v>0.56783830790368861</v>
      </c>
      <c r="K1393" s="8">
        <f t="shared" si="852"/>
        <v>0.52316169209631136</v>
      </c>
      <c r="L1393" s="8">
        <f t="shared" si="853"/>
        <v>0.54549999999999998</v>
      </c>
      <c r="M1393" s="19">
        <f t="shared" si="874"/>
        <v>8.5397337921203367E-2</v>
      </c>
      <c r="N1393" s="19">
        <f t="shared" si="855"/>
        <v>1.6250843580884895E-16</v>
      </c>
      <c r="O1393" s="19">
        <f t="shared" si="875"/>
        <v>-1.9551745790519331E-16</v>
      </c>
      <c r="P1393" s="19">
        <f t="shared" si="876"/>
        <v>-2.1221412832741774E-16</v>
      </c>
      <c r="Q1393" s="6"/>
      <c r="S1393" s="66"/>
      <c r="T1393" t="str">
        <f t="shared" si="864"/>
        <v>BrokeBandLower</v>
      </c>
      <c r="U1393" t="str">
        <f t="shared" si="865"/>
        <v/>
      </c>
      <c r="V1393" t="str">
        <f t="shared" si="866"/>
        <v>BrokeBandLower</v>
      </c>
      <c r="W1393" t="str">
        <f t="shared" si="867"/>
        <v/>
      </c>
      <c r="Y1393" s="219">
        <f t="shared" si="846"/>
        <v>9.4505494505494594E-4</v>
      </c>
      <c r="Z1393" s="78">
        <f t="shared" si="848"/>
        <v>0.54525526813875891</v>
      </c>
      <c r="AA1393" s="78">
        <f t="shared" si="872"/>
        <v>0.55264312541020522</v>
      </c>
      <c r="AB1393" s="74">
        <f t="shared" si="830"/>
        <v>1392</v>
      </c>
      <c r="AC1393" s="80">
        <f t="shared" si="858"/>
        <v>2.4457941554027786E-3</v>
      </c>
      <c r="AD1393" s="79">
        <f t="shared" si="870"/>
        <v>-7.3878572714463075E-3</v>
      </c>
      <c r="AE1393" s="81">
        <f t="shared" si="859"/>
        <v>-9.8336514268490861E-3</v>
      </c>
      <c r="AF1393" s="19">
        <f t="shared" si="878"/>
        <v>-1.3368224323721737E-2</v>
      </c>
      <c r="AG1393" s="93">
        <f t="shared" si="877"/>
        <v>-0.18569010726599644</v>
      </c>
      <c r="AH1393" s="91">
        <f t="shared" si="879"/>
        <v>-3.899643388150036E-5</v>
      </c>
      <c r="AI1393" s="96">
        <f t="shared" si="880"/>
        <v>1387.9974797470877</v>
      </c>
      <c r="AJ1393" s="5">
        <f t="shared" si="831"/>
        <v>-1.0000000000000009E-2</v>
      </c>
      <c r="AK1393" s="5">
        <f t="shared" si="834"/>
        <v>0</v>
      </c>
      <c r="AL1393" s="5">
        <f t="shared" si="845"/>
        <v>-1.0000000000000009E-2</v>
      </c>
      <c r="AM1393" s="95">
        <f t="shared" si="860"/>
        <v>3.5714285714285748E-3</v>
      </c>
      <c r="AN1393" s="95">
        <f t="shared" si="861"/>
        <v>-3.5714285714285748E-3</v>
      </c>
      <c r="AO1393" s="78">
        <f t="shared" si="862"/>
        <v>1</v>
      </c>
      <c r="AP1393" s="8">
        <f t="shared" si="863"/>
        <v>50</v>
      </c>
      <c r="AQ1393" s="8">
        <f t="shared" si="849"/>
        <v>50</v>
      </c>
      <c r="AR1393" s="8">
        <f t="shared" si="829"/>
        <v>1</v>
      </c>
      <c r="AS1393" s="114">
        <f t="shared" si="835"/>
        <v>785800</v>
      </c>
      <c r="AT1393" s="103">
        <f t="shared" si="868"/>
        <v>0.29845143805389895</v>
      </c>
      <c r="AU1393" s="5">
        <f t="shared" si="832"/>
        <v>0.54</v>
      </c>
      <c r="AW1393" s="210">
        <f t="shared" si="833"/>
        <v>3.8461538461538491E-2</v>
      </c>
      <c r="AX1393" s="276">
        <f t="shared" si="847"/>
        <v>-3.7624129165569507E-3</v>
      </c>
      <c r="AY1393" s="19">
        <f t="shared" si="869"/>
        <v>-6.4326467484245087E-2</v>
      </c>
    </row>
    <row r="1394" spans="1:51">
      <c r="A1394" s="4">
        <v>40358</v>
      </c>
      <c r="B1394" s="9">
        <f t="shared" si="871"/>
        <v>40358</v>
      </c>
      <c r="C1394" s="5">
        <v>0.51</v>
      </c>
      <c r="D1394" s="5">
        <v>0.54</v>
      </c>
      <c r="E1394" s="5">
        <v>0.51</v>
      </c>
      <c r="F1394" s="5">
        <v>0.54</v>
      </c>
      <c r="G1394" s="6">
        <v>693600</v>
      </c>
      <c r="H1394" s="112">
        <v>0.54</v>
      </c>
      <c r="I1394" s="19">
        <f t="shared" si="873"/>
        <v>0</v>
      </c>
      <c r="J1394" s="8">
        <f t="shared" si="851"/>
        <v>0.56783830790368861</v>
      </c>
      <c r="K1394" s="8">
        <f t="shared" si="852"/>
        <v>0.52316169209631136</v>
      </c>
      <c r="L1394" s="8">
        <f t="shared" si="853"/>
        <v>0.54549999999999998</v>
      </c>
      <c r="M1394" s="19">
        <f t="shared" si="874"/>
        <v>8.5397337921203367E-2</v>
      </c>
      <c r="N1394" s="19">
        <f t="shared" si="855"/>
        <v>0</v>
      </c>
      <c r="O1394" s="19">
        <f t="shared" si="875"/>
        <v>0</v>
      </c>
      <c r="P1394" s="19">
        <f t="shared" si="876"/>
        <v>0</v>
      </c>
      <c r="Q1394" s="6"/>
      <c r="S1394" s="66"/>
      <c r="T1394" t="str">
        <f t="shared" si="864"/>
        <v>BrokeBandLower</v>
      </c>
      <c r="U1394" t="str">
        <f t="shared" si="865"/>
        <v/>
      </c>
      <c r="V1394" t="str">
        <f t="shared" si="866"/>
        <v>BrokeBandLower</v>
      </c>
      <c r="W1394" t="str">
        <f t="shared" si="867"/>
        <v/>
      </c>
      <c r="Y1394" s="219">
        <f t="shared" si="846"/>
        <v>3.9560439560439595E-4</v>
      </c>
      <c r="Z1394" s="78">
        <f t="shared" si="848"/>
        <v>0.54444595684538999</v>
      </c>
      <c r="AA1394" s="78">
        <f t="shared" si="872"/>
        <v>0.55170753412985007</v>
      </c>
      <c r="AB1394" s="74">
        <f t="shared" si="830"/>
        <v>1393</v>
      </c>
      <c r="AC1394" s="80">
        <f t="shared" si="858"/>
        <v>2.0576593139112007E-3</v>
      </c>
      <c r="AD1394" s="79">
        <f t="shared" si="870"/>
        <v>-7.2615772844600857E-3</v>
      </c>
      <c r="AE1394" s="81">
        <f t="shared" si="859"/>
        <v>-9.3192365983712864E-3</v>
      </c>
      <c r="AF1394" s="19">
        <f t="shared" si="878"/>
        <v>-1.3162004930588819E-2</v>
      </c>
      <c r="AG1394" s="93">
        <f t="shared" si="877"/>
        <v>-0.15869481110427258</v>
      </c>
      <c r="AH1394" s="91">
        <f t="shared" si="879"/>
        <v>-8.4632560774880293E-5</v>
      </c>
      <c r="AI1394" s="96">
        <f t="shared" si="880"/>
        <v>1390.6692846981607</v>
      </c>
      <c r="AJ1394" s="5">
        <f t="shared" si="831"/>
        <v>0</v>
      </c>
      <c r="AK1394" s="5">
        <f t="shared" si="834"/>
        <v>0</v>
      </c>
      <c r="AL1394" s="5">
        <f t="shared" si="845"/>
        <v>0</v>
      </c>
      <c r="AM1394" s="95">
        <f t="shared" si="860"/>
        <v>3.5714285714285748E-3</v>
      </c>
      <c r="AN1394" s="95">
        <f t="shared" si="861"/>
        <v>-2.8571428571428597E-3</v>
      </c>
      <c r="AO1394" s="78">
        <f t="shared" si="862"/>
        <v>1.25</v>
      </c>
      <c r="AP1394" s="8">
        <f t="shared" si="863"/>
        <v>55.555555555555557</v>
      </c>
      <c r="AQ1394" s="8">
        <f t="shared" si="849"/>
        <v>48.387096774193552</v>
      </c>
      <c r="AR1394" s="8">
        <f t="shared" si="829"/>
        <v>1</v>
      </c>
      <c r="AS1394" s="114">
        <f t="shared" si="835"/>
        <v>693600</v>
      </c>
      <c r="AT1394" s="103">
        <f t="shared" si="868"/>
        <v>0.33303574518149415</v>
      </c>
      <c r="AU1394" s="5">
        <f t="shared" si="832"/>
        <v>0.54</v>
      </c>
      <c r="AW1394" s="210">
        <f t="shared" si="833"/>
        <v>5.8823529411764754E-2</v>
      </c>
      <c r="AX1394" s="276">
        <f t="shared" si="847"/>
        <v>-3.788748386175639E-3</v>
      </c>
      <c r="AY1394" s="19">
        <f t="shared" si="869"/>
        <v>-6.9996223707387032E-3</v>
      </c>
    </row>
    <row r="1395" spans="1:51">
      <c r="A1395" s="4">
        <v>40359</v>
      </c>
      <c r="B1395" s="9">
        <f t="shared" si="871"/>
        <v>40359</v>
      </c>
      <c r="C1395" s="5">
        <v>0.52</v>
      </c>
      <c r="D1395" s="5">
        <v>0.55000000000000004</v>
      </c>
      <c r="E1395" s="5">
        <v>0.52</v>
      </c>
      <c r="F1395" s="5">
        <v>0.54</v>
      </c>
      <c r="G1395" s="6">
        <v>479000</v>
      </c>
      <c r="H1395" s="112">
        <v>0.54</v>
      </c>
      <c r="I1395" s="19">
        <f t="shared" si="873"/>
        <v>0</v>
      </c>
      <c r="J1395" s="8">
        <f t="shared" si="851"/>
        <v>0.56783830790368861</v>
      </c>
      <c r="K1395" s="8">
        <f t="shared" si="852"/>
        <v>0.52316169209631136</v>
      </c>
      <c r="L1395" s="8">
        <f t="shared" si="853"/>
        <v>0.54549999999999998</v>
      </c>
      <c r="M1395" s="19">
        <f t="shared" si="874"/>
        <v>8.5397337921203367E-2</v>
      </c>
      <c r="N1395" s="19">
        <f t="shared" si="855"/>
        <v>0</v>
      </c>
      <c r="O1395" s="19">
        <f t="shared" si="875"/>
        <v>0</v>
      </c>
      <c r="P1395" s="19">
        <f t="shared" si="876"/>
        <v>0</v>
      </c>
      <c r="Q1395" s="6"/>
      <c r="S1395" s="66"/>
      <c r="T1395" t="str">
        <f t="shared" si="864"/>
        <v>BrokeBandLower</v>
      </c>
      <c r="U1395" t="str">
        <f t="shared" si="865"/>
        <v/>
      </c>
      <c r="V1395" t="str">
        <f t="shared" si="866"/>
        <v>BrokeBandLower</v>
      </c>
      <c r="W1395" t="str">
        <f t="shared" si="867"/>
        <v/>
      </c>
      <c r="Y1395" s="219">
        <f t="shared" si="846"/>
        <v>-1.9780219780219798E-4</v>
      </c>
      <c r="Z1395" s="78">
        <f t="shared" si="848"/>
        <v>0.5437612794911999</v>
      </c>
      <c r="AA1395" s="78">
        <f t="shared" si="872"/>
        <v>0.55084117660424115</v>
      </c>
      <c r="AB1395" s="74">
        <f t="shared" si="830"/>
        <v>1394</v>
      </c>
      <c r="AC1395" s="80">
        <f t="shared" si="858"/>
        <v>1.791471588264034E-3</v>
      </c>
      <c r="AD1395" s="79">
        <f t="shared" si="870"/>
        <v>-7.0798971130412447E-3</v>
      </c>
      <c r="AE1395" s="81">
        <f t="shared" si="859"/>
        <v>-8.8713687013052787E-3</v>
      </c>
      <c r="AF1395" s="19">
        <f t="shared" si="878"/>
        <v>-1.2852882852161735E-2</v>
      </c>
      <c r="AG1395" s="93">
        <f t="shared" si="877"/>
        <v>-0.12936433346742751</v>
      </c>
      <c r="AH1395" s="91">
        <f t="shared" si="879"/>
        <v>-1.5654345341673182E-4</v>
      </c>
      <c r="AI1395" s="96">
        <f t="shared" si="880"/>
        <v>1393.5643520361614</v>
      </c>
      <c r="AJ1395" s="5">
        <f t="shared" si="831"/>
        <v>0</v>
      </c>
      <c r="AK1395" s="5">
        <f t="shared" si="834"/>
        <v>0</v>
      </c>
      <c r="AL1395" s="5">
        <f t="shared" si="845"/>
        <v>0</v>
      </c>
      <c r="AM1395" s="95">
        <f t="shared" si="860"/>
        <v>3.5714285714285748E-3</v>
      </c>
      <c r="AN1395" s="95">
        <f t="shared" si="861"/>
        <v>-2.8571428571428597E-3</v>
      </c>
      <c r="AO1395" s="78">
        <f t="shared" si="862"/>
        <v>1.25</v>
      </c>
      <c r="AP1395" s="8">
        <f t="shared" si="863"/>
        <v>55.555555555555557</v>
      </c>
      <c r="AQ1395" s="8">
        <f t="shared" si="849"/>
        <v>48.387096774193552</v>
      </c>
      <c r="AR1395" s="8">
        <f t="shared" si="829"/>
        <v>0.33333333333333331</v>
      </c>
      <c r="AS1395" s="114">
        <f t="shared" si="835"/>
        <v>159666.66666666666</v>
      </c>
      <c r="AT1395" s="103">
        <f t="shared" si="868"/>
        <v>0.34796195069304742</v>
      </c>
      <c r="AU1395" s="5">
        <f t="shared" si="832"/>
        <v>0.54</v>
      </c>
      <c r="AW1395" s="210">
        <f t="shared" si="833"/>
        <v>5.7692307692307744E-2</v>
      </c>
      <c r="AX1395" s="276">
        <f t="shared" si="847"/>
        <v>-3.6809959386912535E-3</v>
      </c>
      <c r="AY1395" s="19">
        <f t="shared" si="869"/>
        <v>2.8440117025863198E-2</v>
      </c>
    </row>
    <row r="1396" spans="1:51">
      <c r="A1396" s="4">
        <v>40360</v>
      </c>
      <c r="B1396" s="9">
        <f t="shared" ref="B1396:B1417" si="881">A1396</f>
        <v>40360</v>
      </c>
      <c r="C1396" s="5">
        <v>0.52</v>
      </c>
      <c r="D1396" s="5">
        <v>0.53</v>
      </c>
      <c r="E1396" s="5">
        <v>0.52</v>
      </c>
      <c r="F1396" s="5">
        <v>0.52</v>
      </c>
      <c r="G1396" s="6">
        <v>371100</v>
      </c>
      <c r="H1396" s="112">
        <v>0.52</v>
      </c>
      <c r="I1396" s="19">
        <f t="shared" si="873"/>
        <v>-3.703703703703707E-2</v>
      </c>
      <c r="J1396" s="8">
        <f t="shared" si="851"/>
        <v>0.56881934729198158</v>
      </c>
      <c r="K1396" s="8">
        <f t="shared" si="852"/>
        <v>0.51918065270801828</v>
      </c>
      <c r="L1396" s="8">
        <f t="shared" si="853"/>
        <v>0.54399999999999993</v>
      </c>
      <c r="M1396" s="19">
        <f>(J1396-K1396)/K1396</f>
        <v>9.5609677142340629E-2</v>
      </c>
      <c r="N1396" s="19">
        <f t="shared" si="855"/>
        <v>0.11958615420260815</v>
      </c>
      <c r="O1396" s="19">
        <f t="shared" si="875"/>
        <v>1.7276738371433808E-3</v>
      </c>
      <c r="P1396" s="19">
        <f t="shared" si="876"/>
        <v>-7.6095773991804337E-3</v>
      </c>
      <c r="Q1396" s="6"/>
      <c r="S1396" s="66"/>
      <c r="T1396" t="str">
        <f t="shared" si="864"/>
        <v/>
      </c>
      <c r="U1396" t="str">
        <f t="shared" si="865"/>
        <v/>
      </c>
      <c r="V1396" t="str">
        <f t="shared" si="866"/>
        <v/>
      </c>
      <c r="W1396" t="str">
        <f t="shared" si="867"/>
        <v/>
      </c>
      <c r="Y1396" s="219">
        <f t="shared" si="846"/>
        <v>-1.4065934065934078E-3</v>
      </c>
      <c r="Z1396" s="78">
        <f t="shared" si="848"/>
        <v>0.54010204244955506</v>
      </c>
      <c r="AA1396" s="78">
        <f t="shared" si="872"/>
        <v>0.54855892953552732</v>
      </c>
      <c r="AB1396" s="74">
        <f t="shared" si="830"/>
        <v>1395</v>
      </c>
      <c r="AC1396" s="80">
        <f t="shared" si="858"/>
        <v>3.3158529226641996E-4</v>
      </c>
      <c r="AD1396" s="79">
        <f t="shared" si="870"/>
        <v>-8.4568870859722534E-3</v>
      </c>
      <c r="AE1396" s="81">
        <f t="shared" si="859"/>
        <v>-8.7884723782386733E-3</v>
      </c>
      <c r="AF1396" s="19">
        <f t="shared" si="878"/>
        <v>-1.5416551678655237E-2</v>
      </c>
      <c r="AG1396" s="93">
        <f t="shared" si="877"/>
        <v>-0.81490898631123054</v>
      </c>
      <c r="AH1396" s="91">
        <f t="shared" si="879"/>
        <v>-2.8017817009081097E-4</v>
      </c>
      <c r="AI1396" s="96">
        <f t="shared" si="880"/>
        <v>1395.4235689561699</v>
      </c>
      <c r="AJ1396" s="5">
        <f t="shared" si="831"/>
        <v>-2.0000000000000018E-2</v>
      </c>
      <c r="AK1396" s="5">
        <f t="shared" si="834"/>
        <v>0</v>
      </c>
      <c r="AL1396" s="5">
        <f t="shared" si="845"/>
        <v>-2.0000000000000018E-2</v>
      </c>
      <c r="AM1396" s="95">
        <f t="shared" si="860"/>
        <v>3.5714285714285748E-3</v>
      </c>
      <c r="AN1396" s="95">
        <f t="shared" si="861"/>
        <v>-4.2857142857142894E-3</v>
      </c>
      <c r="AO1396" s="78">
        <f t="shared" si="862"/>
        <v>0.83333333333333337</v>
      </c>
      <c r="AP1396" s="8">
        <f t="shared" si="863"/>
        <v>45.45454545454546</v>
      </c>
      <c r="AQ1396" s="8">
        <f t="shared" si="849"/>
        <v>45.45454545454546</v>
      </c>
      <c r="AR1396" s="8">
        <f t="shared" si="829"/>
        <v>-1</v>
      </c>
      <c r="AS1396" s="114">
        <f t="shared" si="835"/>
        <v>-371100</v>
      </c>
      <c r="AT1396" s="103">
        <f t="shared" si="868"/>
        <v>0.30877571927298264</v>
      </c>
      <c r="AU1396" s="5">
        <f t="shared" si="832"/>
        <v>0.52</v>
      </c>
      <c r="AW1396" s="210">
        <f t="shared" si="833"/>
        <v>1.9230769230769246E-2</v>
      </c>
      <c r="AX1396" s="276">
        <f t="shared" si="847"/>
        <v>-3.0595910522778608E-3</v>
      </c>
      <c r="AY1396" s="19">
        <f t="shared" si="869"/>
        <v>0.16881433632722992</v>
      </c>
    </row>
    <row r="1397" spans="1:51">
      <c r="A1397" s="4">
        <v>40361</v>
      </c>
      <c r="B1397" s="9">
        <f t="shared" si="881"/>
        <v>40361</v>
      </c>
      <c r="C1397" s="5">
        <v>0.52</v>
      </c>
      <c r="D1397" s="5">
        <v>0.52</v>
      </c>
      <c r="E1397" s="5">
        <v>0.52</v>
      </c>
      <c r="F1397" s="5">
        <v>0.52</v>
      </c>
      <c r="G1397" s="6">
        <v>170000</v>
      </c>
      <c r="H1397" s="112">
        <v>0.52</v>
      </c>
      <c r="I1397" s="19">
        <f t="shared" si="873"/>
        <v>0</v>
      </c>
      <c r="J1397" s="8">
        <f t="shared" si="851"/>
        <v>0.56776819745345031</v>
      </c>
      <c r="K1397" s="8">
        <f t="shared" si="852"/>
        <v>0.51623180254654977</v>
      </c>
      <c r="L1397" s="8">
        <f t="shared" si="853"/>
        <v>0.54200000000000004</v>
      </c>
      <c r="M1397" s="19">
        <f t="shared" ref="M1397:M1418" si="882">(J1397-K1397)/K1397</f>
        <v>9.9831886862982236E-2</v>
      </c>
      <c r="N1397" s="19">
        <f t="shared" si="855"/>
        <v>4.4160903444488323E-2</v>
      </c>
      <c r="O1397" s="19">
        <f t="shared" ref="O1397:O1418" si="883">IF(A1398&gt;A1397,(J1397-J1396)/J1396, (J1397-J1398)/J1398)</f>
        <v>-1.8479502209894172E-3</v>
      </c>
      <c r="P1397" s="19">
        <f t="shared" ref="P1397:P1418" si="884">IF(A1398&gt;A1397,(K1397-K1396)/K1396, (K1397-K1398)/K1398)</f>
        <v>-5.6798151974413232E-3</v>
      </c>
      <c r="Q1397" s="6"/>
      <c r="S1397" s="66"/>
      <c r="T1397" t="str">
        <f t="shared" si="864"/>
        <v/>
      </c>
      <c r="U1397" t="str">
        <f t="shared" si="865"/>
        <v/>
      </c>
      <c r="V1397" t="str">
        <f t="shared" si="866"/>
        <v/>
      </c>
      <c r="W1397" t="str">
        <f t="shared" si="867"/>
        <v/>
      </c>
      <c r="Y1397" s="219">
        <f t="shared" si="846"/>
        <v>-2.2417582417582436E-3</v>
      </c>
      <c r="Z1397" s="78">
        <f t="shared" si="848"/>
        <v>0.53700632791232361</v>
      </c>
      <c r="AA1397" s="78">
        <f t="shared" si="872"/>
        <v>0.54644556874989825</v>
      </c>
      <c r="AB1397" s="74">
        <f t="shared" si="830"/>
        <v>1396</v>
      </c>
      <c r="AC1397" s="80">
        <f t="shared" si="858"/>
        <v>-5.2061476746876993E-4</v>
      </c>
      <c r="AD1397" s="79">
        <f t="shared" si="870"/>
        <v>-9.4392408375746362E-3</v>
      </c>
      <c r="AE1397" s="81">
        <f t="shared" si="859"/>
        <v>-8.9186260701058662E-3</v>
      </c>
      <c r="AF1397" s="19">
        <f t="shared" si="878"/>
        <v>-1.7273890351364285E-2</v>
      </c>
      <c r="AG1397" s="93">
        <f t="shared" si="877"/>
        <v>-2.5700779847933357</v>
      </c>
      <c r="AH1397" s="91">
        <f t="shared" si="879"/>
        <v>-4.0519529842969899E-4</v>
      </c>
      <c r="AI1397" s="96">
        <f t="shared" si="880"/>
        <v>1395.7530952401519</v>
      </c>
      <c r="AJ1397" s="5">
        <f t="shared" si="831"/>
        <v>0</v>
      </c>
      <c r="AK1397" s="5">
        <f t="shared" si="834"/>
        <v>0</v>
      </c>
      <c r="AL1397" s="5">
        <f t="shared" si="845"/>
        <v>0</v>
      </c>
      <c r="AM1397" s="95">
        <f t="shared" si="860"/>
        <v>2.8571428571428597E-3</v>
      </c>
      <c r="AN1397" s="95">
        <f t="shared" si="861"/>
        <v>-4.2857142857142894E-3</v>
      </c>
      <c r="AO1397" s="78">
        <f t="shared" si="862"/>
        <v>0.66666666666666674</v>
      </c>
      <c r="AP1397" s="8">
        <f t="shared" si="863"/>
        <v>40</v>
      </c>
      <c r="AQ1397" s="8">
        <f t="shared" si="849"/>
        <v>47.058823529411761</v>
      </c>
      <c r="AR1397" s="8">
        <f t="shared" si="829"/>
        <v>0</v>
      </c>
      <c r="AS1397" s="114">
        <f t="shared" si="835"/>
        <v>0</v>
      </c>
      <c r="AT1397" s="103">
        <f t="shared" si="868"/>
        <v>0.28062355227290314</v>
      </c>
      <c r="AU1397" s="5">
        <f t="shared" si="832"/>
        <v>0.52</v>
      </c>
      <c r="AW1397" s="210">
        <f t="shared" si="833"/>
        <v>0</v>
      </c>
      <c r="AX1397" s="276">
        <f t="shared" si="847"/>
        <v>-2.2473547132350309E-3</v>
      </c>
      <c r="AY1397" s="19">
        <f t="shared" si="869"/>
        <v>0.26547219061780208</v>
      </c>
    </row>
    <row r="1398" spans="1:51">
      <c r="A1398" s="4">
        <v>40364</v>
      </c>
      <c r="B1398" s="9">
        <f t="shared" si="881"/>
        <v>40364</v>
      </c>
      <c r="C1398" s="5">
        <v>0.52</v>
      </c>
      <c r="D1398" s="5">
        <v>0.52</v>
      </c>
      <c r="E1398" s="5">
        <v>0.51</v>
      </c>
      <c r="F1398" s="5">
        <v>0.52</v>
      </c>
      <c r="G1398" s="6">
        <v>811800</v>
      </c>
      <c r="H1398" s="112">
        <v>0.52</v>
      </c>
      <c r="I1398" s="19">
        <f t="shared" si="873"/>
        <v>0</v>
      </c>
      <c r="J1398" s="8">
        <f t="shared" si="851"/>
        <v>0.56356241883103197</v>
      </c>
      <c r="K1398" s="8">
        <f t="shared" si="852"/>
        <v>0.51543758116896798</v>
      </c>
      <c r="L1398" s="8">
        <f t="shared" si="853"/>
        <v>0.53949999999999998</v>
      </c>
      <c r="M1398" s="19">
        <f t="shared" si="882"/>
        <v>9.3366955418580477E-2</v>
      </c>
      <c r="N1398" s="19">
        <f t="shared" si="855"/>
        <v>-6.4758181454336122E-2</v>
      </c>
      <c r="O1398" s="19">
        <f t="shared" si="883"/>
        <v>-7.4075628773891521E-3</v>
      </c>
      <c r="P1398" s="19">
        <f t="shared" si="884"/>
        <v>-1.5384975773749744E-3</v>
      </c>
      <c r="Q1398" s="6"/>
      <c r="S1398" s="66"/>
      <c r="T1398" t="str">
        <f t="shared" si="864"/>
        <v/>
      </c>
      <c r="U1398" t="str">
        <f t="shared" si="865"/>
        <v/>
      </c>
      <c r="V1398" t="str">
        <f t="shared" si="866"/>
        <v>BrokeBandLower</v>
      </c>
      <c r="W1398" t="str">
        <f t="shared" si="867"/>
        <v/>
      </c>
      <c r="Y1398" s="219">
        <f t="shared" si="846"/>
        <v>-2.6593406593406616E-3</v>
      </c>
      <c r="Z1398" s="78">
        <f t="shared" si="848"/>
        <v>0.53438735341382582</v>
      </c>
      <c r="AA1398" s="78">
        <f t="shared" si="872"/>
        <v>0.54448859666240579</v>
      </c>
      <c r="AB1398" s="74">
        <f t="shared" si="830"/>
        <v>1397</v>
      </c>
      <c r="AC1398" s="80">
        <f t="shared" si="858"/>
        <v>-9.4609374277928454E-4</v>
      </c>
      <c r="AD1398" s="79">
        <f t="shared" si="870"/>
        <v>-1.0101243248579972E-2</v>
      </c>
      <c r="AE1398" s="81">
        <f t="shared" si="859"/>
        <v>-9.1551495058006874E-3</v>
      </c>
      <c r="AF1398" s="19">
        <f t="shared" si="878"/>
        <v>-1.8551799450894566E-2</v>
      </c>
      <c r="AG1398" s="93">
        <f t="shared" si="877"/>
        <v>0.81726259395059853</v>
      </c>
      <c r="AH1398" s="91">
        <f t="shared" si="879"/>
        <v>-4.9687441336499947E-4</v>
      </c>
      <c r="AI1398" s="96">
        <f t="shared" si="880"/>
        <v>1395.6793745259781</v>
      </c>
      <c r="AJ1398" s="5">
        <f t="shared" si="831"/>
        <v>0</v>
      </c>
      <c r="AK1398" s="5">
        <f t="shared" si="834"/>
        <v>0</v>
      </c>
      <c r="AL1398" s="5">
        <f t="shared" si="845"/>
        <v>0</v>
      </c>
      <c r="AM1398" s="95">
        <f t="shared" si="860"/>
        <v>2.1428571428571447E-3</v>
      </c>
      <c r="AN1398" s="95">
        <f t="shared" si="861"/>
        <v>-4.2857142857142894E-3</v>
      </c>
      <c r="AO1398" s="78">
        <f t="shared" si="862"/>
        <v>0.5</v>
      </c>
      <c r="AP1398" s="8">
        <f t="shared" si="863"/>
        <v>33.333333333333329</v>
      </c>
      <c r="AQ1398" s="8">
        <f t="shared" si="849"/>
        <v>50</v>
      </c>
      <c r="AR1398" s="8">
        <f t="shared" si="829"/>
        <v>1</v>
      </c>
      <c r="AS1398" s="114">
        <f t="shared" si="835"/>
        <v>811800</v>
      </c>
      <c r="AT1398" s="103">
        <f t="shared" si="868"/>
        <v>0.31579721906616892</v>
      </c>
      <c r="AU1398" s="5">
        <f t="shared" si="832"/>
        <v>0.52</v>
      </c>
      <c r="AW1398" s="210">
        <f t="shared" si="833"/>
        <v>1.9607843137254919E-2</v>
      </c>
      <c r="AX1398" s="276">
        <f t="shared" si="847"/>
        <v>-1.7733642987742045E-3</v>
      </c>
      <c r="AY1398" s="19">
        <f t="shared" si="869"/>
        <v>0.21091037016516404</v>
      </c>
    </row>
    <row r="1399" spans="1:51">
      <c r="A1399" s="4">
        <v>40365</v>
      </c>
      <c r="B1399" s="9">
        <f t="shared" si="881"/>
        <v>40365</v>
      </c>
      <c r="C1399" s="5">
        <v>0.51</v>
      </c>
      <c r="D1399" s="5">
        <v>0.51</v>
      </c>
      <c r="E1399" s="5">
        <v>0.51</v>
      </c>
      <c r="F1399" s="5">
        <v>0.51</v>
      </c>
      <c r="G1399" s="6">
        <v>286200</v>
      </c>
      <c r="H1399" s="112">
        <v>0.51</v>
      </c>
      <c r="I1399" s="19">
        <f t="shared" si="873"/>
        <v>-1.9230769230769246E-2</v>
      </c>
      <c r="J1399" s="8">
        <f t="shared" si="851"/>
        <v>0.56527636339397158</v>
      </c>
      <c r="K1399" s="8">
        <f t="shared" si="852"/>
        <v>0.51072363660602804</v>
      </c>
      <c r="L1399" s="8">
        <f t="shared" si="853"/>
        <v>0.53799999999999981</v>
      </c>
      <c r="M1399" s="19">
        <f t="shared" si="882"/>
        <v>0.10681457226156441</v>
      </c>
      <c r="N1399" s="19">
        <f t="shared" si="855"/>
        <v>0.14402972424982582</v>
      </c>
      <c r="O1399" s="19">
        <f t="shared" si="883"/>
        <v>3.0412683771475608E-3</v>
      </c>
      <c r="P1399" s="19">
        <f t="shared" si="884"/>
        <v>-9.1455197198642806E-3</v>
      </c>
      <c r="Q1399" s="6"/>
      <c r="S1399" s="66"/>
      <c r="T1399" t="str">
        <f t="shared" si="864"/>
        <v>BrokeBandLower</v>
      </c>
      <c r="U1399" t="str">
        <f t="shared" si="865"/>
        <v>BrokeBandLower</v>
      </c>
      <c r="V1399" t="str">
        <f t="shared" si="866"/>
        <v>BrokeBandLower</v>
      </c>
      <c r="W1399" t="str">
        <f t="shared" si="867"/>
        <v>BrokeBandLower</v>
      </c>
      <c r="Y1399" s="219">
        <f t="shared" si="846"/>
        <v>-3.2307692307692337E-3</v>
      </c>
      <c r="Z1399" s="78">
        <f t="shared" si="848"/>
        <v>0.53063170098809664</v>
      </c>
      <c r="AA1399" s="78">
        <f t="shared" si="872"/>
        <v>0.54193644050938772</v>
      </c>
      <c r="AB1399" s="74">
        <f t="shared" si="830"/>
        <v>1398</v>
      </c>
      <c r="AC1399" s="80">
        <f t="shared" si="858"/>
        <v>-1.7196720123923096E-3</v>
      </c>
      <c r="AD1399" s="79">
        <f t="shared" si="870"/>
        <v>-1.1304739521291074E-2</v>
      </c>
      <c r="AE1399" s="81">
        <f t="shared" si="859"/>
        <v>-9.5850675088987643E-3</v>
      </c>
      <c r="AF1399" s="19">
        <f t="shared" si="878"/>
        <v>-2.0859899199000713E-2</v>
      </c>
      <c r="AG1399" s="93">
        <f t="shared" si="877"/>
        <v>0.81765498981161122</v>
      </c>
      <c r="AH1399" s="91">
        <f t="shared" si="879"/>
        <v>-5.7156628014752911E-4</v>
      </c>
      <c r="AI1399" s="96">
        <f t="shared" si="880"/>
        <v>1395.5435172571094</v>
      </c>
      <c r="AJ1399" s="5">
        <f t="shared" si="831"/>
        <v>-1.0000000000000009E-2</v>
      </c>
      <c r="AK1399" s="5">
        <f t="shared" si="834"/>
        <v>0</v>
      </c>
      <c r="AL1399" s="5">
        <f t="shared" si="845"/>
        <v>-1.0000000000000009E-2</v>
      </c>
      <c r="AM1399" s="95">
        <f t="shared" si="860"/>
        <v>2.1428571428571447E-3</v>
      </c>
      <c r="AN1399" s="95">
        <f t="shared" si="861"/>
        <v>-5.0000000000000044E-3</v>
      </c>
      <c r="AO1399" s="78">
        <f t="shared" si="862"/>
        <v>0.42857142857142855</v>
      </c>
      <c r="AP1399" s="8">
        <f t="shared" si="863"/>
        <v>30</v>
      </c>
      <c r="AQ1399" s="8">
        <f t="shared" si="849"/>
        <v>51.724137931034477</v>
      </c>
      <c r="AR1399" s="8">
        <f t="shared" si="829"/>
        <v>0</v>
      </c>
      <c r="AS1399" s="114">
        <f t="shared" si="835"/>
        <v>0</v>
      </c>
      <c r="AT1399" s="103">
        <f t="shared" si="868"/>
        <v>0.32482252131463146</v>
      </c>
      <c r="AU1399" s="5">
        <f t="shared" si="832"/>
        <v>0.51</v>
      </c>
      <c r="AW1399" s="210">
        <f t="shared" si="833"/>
        <v>0</v>
      </c>
      <c r="AX1399" s="276">
        <f t="shared" si="847"/>
        <v>-1.117254173159016E-3</v>
      </c>
      <c r="AY1399" s="19">
        <f t="shared" si="869"/>
        <v>0.36998045244776206</v>
      </c>
    </row>
    <row r="1400" spans="1:51">
      <c r="A1400" s="4">
        <v>40366</v>
      </c>
      <c r="B1400" s="9">
        <f t="shared" si="881"/>
        <v>40366</v>
      </c>
      <c r="C1400" s="5">
        <v>0.51</v>
      </c>
      <c r="D1400" s="5">
        <v>0.51</v>
      </c>
      <c r="E1400" s="5">
        <v>0.5</v>
      </c>
      <c r="F1400" s="5">
        <v>0.5</v>
      </c>
      <c r="G1400" s="6">
        <v>57200</v>
      </c>
      <c r="H1400" s="112">
        <v>0.5</v>
      </c>
      <c r="I1400" s="19">
        <f t="shared" si="873"/>
        <v>-1.9607843137254919E-2</v>
      </c>
      <c r="J1400" s="8">
        <f t="shared" si="851"/>
        <v>0.56829622619116926</v>
      </c>
      <c r="K1400" s="8">
        <f t="shared" si="852"/>
        <v>0.50470377380883069</v>
      </c>
      <c r="L1400" s="8">
        <f t="shared" si="853"/>
        <v>0.53649999999999998</v>
      </c>
      <c r="M1400" s="19">
        <f t="shared" si="882"/>
        <v>0.1259995579237056</v>
      </c>
      <c r="N1400" s="19">
        <f t="shared" si="855"/>
        <v>0.17961019040699389</v>
      </c>
      <c r="O1400" s="19">
        <f t="shared" si="883"/>
        <v>5.3422767919503048E-3</v>
      </c>
      <c r="P1400" s="19">
        <f t="shared" si="884"/>
        <v>-1.1786928126534056E-2</v>
      </c>
      <c r="Q1400" s="6"/>
      <c r="S1400" s="66"/>
      <c r="T1400" t="str">
        <f t="shared" si="864"/>
        <v/>
      </c>
      <c r="U1400" t="str">
        <f t="shared" si="865"/>
        <v/>
      </c>
      <c r="V1400" t="str">
        <f t="shared" si="866"/>
        <v>BrokeBandLower</v>
      </c>
      <c r="W1400" t="str">
        <f t="shared" si="867"/>
        <v>BrokeBandLower</v>
      </c>
      <c r="Y1400" s="219">
        <f t="shared" si="846"/>
        <v>-3.9120879120879155E-3</v>
      </c>
      <c r="Z1400" s="78">
        <f t="shared" si="848"/>
        <v>0.52591441903592973</v>
      </c>
      <c r="AA1400" s="78">
        <f t="shared" si="872"/>
        <v>0.53883314391169301</v>
      </c>
      <c r="AB1400" s="74">
        <f t="shared" si="830"/>
        <v>1399</v>
      </c>
      <c r="AC1400" s="80">
        <f t="shared" si="858"/>
        <v>-2.666925893491618E-3</v>
      </c>
      <c r="AD1400" s="79">
        <f t="shared" si="870"/>
        <v>-1.2918724875763288E-2</v>
      </c>
      <c r="AE1400" s="81">
        <f t="shared" si="859"/>
        <v>-1.025179898227167E-2</v>
      </c>
      <c r="AF1400" s="19">
        <f t="shared" si="878"/>
        <v>-2.3975371637273452E-2</v>
      </c>
      <c r="AG1400" s="93">
        <f t="shared" si="877"/>
        <v>0.55083403944077847</v>
      </c>
      <c r="AH1400" s="91">
        <f t="shared" si="879"/>
        <v>-6.374255440606088E-4</v>
      </c>
      <c r="AI1400" s="96">
        <f t="shared" si="880"/>
        <v>1395.4252312785502</v>
      </c>
      <c r="AJ1400" s="5">
        <f t="shared" si="831"/>
        <v>-1.0000000000000009E-2</v>
      </c>
      <c r="AK1400" s="5">
        <f t="shared" si="834"/>
        <v>0</v>
      </c>
      <c r="AL1400" s="5">
        <f t="shared" si="845"/>
        <v>-1.0000000000000009E-2</v>
      </c>
      <c r="AM1400" s="95">
        <f t="shared" si="860"/>
        <v>2.1428571428571447E-3</v>
      </c>
      <c r="AN1400" s="95">
        <f t="shared" si="861"/>
        <v>-5.7142857142857195E-3</v>
      </c>
      <c r="AO1400" s="78">
        <f t="shared" si="862"/>
        <v>0.375</v>
      </c>
      <c r="AP1400" s="8">
        <f t="shared" si="863"/>
        <v>27.272727272727266</v>
      </c>
      <c r="AQ1400" s="8">
        <f t="shared" si="849"/>
        <v>52.941176470588232</v>
      </c>
      <c r="AR1400" s="8">
        <f t="shared" si="829"/>
        <v>-1</v>
      </c>
      <c r="AS1400" s="114">
        <f t="shared" si="835"/>
        <v>-57200</v>
      </c>
      <c r="AT1400" s="103">
        <f t="shared" si="868"/>
        <v>0.32239270221940369</v>
      </c>
      <c r="AU1400" s="5">
        <f t="shared" si="832"/>
        <v>0.5</v>
      </c>
      <c r="AW1400" s="210">
        <f t="shared" si="833"/>
        <v>2.0000000000000018E-2</v>
      </c>
      <c r="AX1400" s="276">
        <f t="shared" si="847"/>
        <v>-2.4119313488633565E-5</v>
      </c>
      <c r="AY1400" s="19">
        <f t="shared" si="869"/>
        <v>0.97841197279179837</v>
      </c>
    </row>
    <row r="1401" spans="1:51">
      <c r="A1401" s="4">
        <v>40367</v>
      </c>
      <c r="B1401" s="9">
        <f t="shared" si="881"/>
        <v>40367</v>
      </c>
      <c r="C1401" s="5">
        <v>0.49</v>
      </c>
      <c r="D1401" s="5">
        <v>0.5</v>
      </c>
      <c r="E1401" s="5">
        <v>0.49</v>
      </c>
      <c r="F1401" s="5">
        <v>0.5</v>
      </c>
      <c r="G1401" s="6">
        <v>101800</v>
      </c>
      <c r="H1401" s="112">
        <v>0.5</v>
      </c>
      <c r="I1401" s="19">
        <f t="shared" si="873"/>
        <v>0</v>
      </c>
      <c r="J1401" s="8">
        <f t="shared" si="851"/>
        <v>0.57049647869859765</v>
      </c>
      <c r="K1401" s="8">
        <f t="shared" si="852"/>
        <v>0.49950352130140219</v>
      </c>
      <c r="L1401" s="8">
        <f t="shared" si="853"/>
        <v>0.53499999999999992</v>
      </c>
      <c r="M1401" s="19">
        <f t="shared" si="882"/>
        <v>0.14212704089098516</v>
      </c>
      <c r="N1401" s="19">
        <f t="shared" si="855"/>
        <v>0.12799634564626777</v>
      </c>
      <c r="O1401" s="19">
        <f t="shared" si="883"/>
        <v>3.8716648220152839E-3</v>
      </c>
      <c r="P1401" s="19">
        <f t="shared" si="884"/>
        <v>-1.0303573655064905E-2</v>
      </c>
      <c r="Q1401" s="6"/>
      <c r="S1401" s="66"/>
      <c r="T1401" t="str">
        <f t="shared" si="864"/>
        <v>BrokeBandLower</v>
      </c>
      <c r="U1401" t="str">
        <f t="shared" si="865"/>
        <v/>
      </c>
      <c r="V1401" t="str">
        <f t="shared" si="866"/>
        <v>BrokeBandLower</v>
      </c>
      <c r="W1401" t="str">
        <f t="shared" si="867"/>
        <v/>
      </c>
      <c r="Y1401" s="219">
        <f t="shared" si="846"/>
        <v>-4.3736263736263775E-3</v>
      </c>
      <c r="Z1401" s="78">
        <f t="shared" si="848"/>
        <v>0.52192359850439651</v>
      </c>
      <c r="AA1401" s="78">
        <f t="shared" si="872"/>
        <v>0.53595949126222775</v>
      </c>
      <c r="AB1401" s="74">
        <f t="shared" si="830"/>
        <v>1400</v>
      </c>
      <c r="AC1401" s="80">
        <f t="shared" si="858"/>
        <v>-3.0272750204476534E-3</v>
      </c>
      <c r="AD1401" s="79">
        <f t="shared" si="870"/>
        <v>-1.4035892757831236E-2</v>
      </c>
      <c r="AE1401" s="81">
        <f t="shared" si="859"/>
        <v>-1.1008617737383583E-2</v>
      </c>
      <c r="AF1401" s="19">
        <f t="shared" si="878"/>
        <v>-2.6188346296052298E-2</v>
      </c>
      <c r="AG1401" s="93">
        <f t="shared" si="877"/>
        <v>0.13511778780034103</v>
      </c>
      <c r="AH1401" s="91">
        <f t="shared" si="879"/>
        <v>-6.7877701126435055E-4</v>
      </c>
      <c r="AI1401" s="96">
        <f t="shared" si="880"/>
        <v>1395.4748065571844</v>
      </c>
      <c r="AJ1401" s="5">
        <f t="shared" si="831"/>
        <v>0</v>
      </c>
      <c r="AK1401" s="5">
        <f t="shared" si="834"/>
        <v>0</v>
      </c>
      <c r="AL1401" s="5">
        <f t="shared" si="845"/>
        <v>0</v>
      </c>
      <c r="AM1401" s="95">
        <f t="shared" si="860"/>
        <v>2.1428571428571447E-3</v>
      </c>
      <c r="AN1401" s="95">
        <f t="shared" si="861"/>
        <v>-5.7142857142857195E-3</v>
      </c>
      <c r="AO1401" s="78">
        <f t="shared" si="862"/>
        <v>0.375</v>
      </c>
      <c r="AP1401" s="8">
        <f t="shared" si="863"/>
        <v>27.272727272727266</v>
      </c>
      <c r="AQ1401" s="8">
        <f t="shared" si="849"/>
        <v>52.941176470588232</v>
      </c>
      <c r="AR1401" s="8">
        <f t="shared" si="829"/>
        <v>1</v>
      </c>
      <c r="AS1401" s="114">
        <f t="shared" si="835"/>
        <v>101800</v>
      </c>
      <c r="AT1401" s="103">
        <f t="shared" si="868"/>
        <v>0.32359204590721663</v>
      </c>
      <c r="AU1401" s="5">
        <f t="shared" si="832"/>
        <v>0.5</v>
      </c>
      <c r="AW1401" s="210">
        <f t="shared" si="833"/>
        <v>2.0408163265306142E-2</v>
      </c>
      <c r="AX1401" s="276">
        <f t="shared" si="847"/>
        <v>1.4466793257536983E-3</v>
      </c>
      <c r="AY1401" s="19">
        <f t="shared" si="869"/>
        <v>60.980120347764398</v>
      </c>
    </row>
    <row r="1402" spans="1:51">
      <c r="A1402" s="4">
        <v>40368</v>
      </c>
      <c r="B1402" s="9">
        <f t="shared" si="881"/>
        <v>40368</v>
      </c>
      <c r="C1402" s="5">
        <v>0.5</v>
      </c>
      <c r="D1402" s="5">
        <v>0.5</v>
      </c>
      <c r="E1402" s="5">
        <v>0.5</v>
      </c>
      <c r="F1402" s="5">
        <v>0.5</v>
      </c>
      <c r="G1402" s="6">
        <v>174400</v>
      </c>
      <c r="H1402" s="112">
        <v>0.5</v>
      </c>
      <c r="I1402" s="19">
        <f t="shared" si="873"/>
        <v>0</v>
      </c>
      <c r="J1402" s="8">
        <f t="shared" si="851"/>
        <v>0.57211346915261563</v>
      </c>
      <c r="K1402" s="8">
        <f t="shared" si="852"/>
        <v>0.49488653084738432</v>
      </c>
      <c r="L1402" s="8">
        <f t="shared" si="853"/>
        <v>0.53349999999999997</v>
      </c>
      <c r="M1402" s="19">
        <f t="shared" si="882"/>
        <v>0.15604978816658671</v>
      </c>
      <c r="N1402" s="19">
        <f t="shared" si="855"/>
        <v>9.7959875814769379E-2</v>
      </c>
      <c r="O1402" s="19">
        <f t="shared" si="883"/>
        <v>2.834356590082051E-3</v>
      </c>
      <c r="P1402" s="19">
        <f t="shared" si="884"/>
        <v>-9.2431589711095517E-3</v>
      </c>
      <c r="Q1402" s="6"/>
      <c r="S1402" s="66"/>
      <c r="T1402" t="str">
        <f t="shared" si="864"/>
        <v/>
      </c>
      <c r="U1402" t="str">
        <f t="shared" si="865"/>
        <v/>
      </c>
      <c r="V1402" t="str">
        <f t="shared" si="866"/>
        <v/>
      </c>
      <c r="W1402" t="str">
        <f t="shared" si="867"/>
        <v/>
      </c>
      <c r="Y1402" s="219">
        <f t="shared" si="846"/>
        <v>-4.2857142857142894E-3</v>
      </c>
      <c r="Z1402" s="78">
        <f t="shared" si="848"/>
        <v>0.51854736433471948</v>
      </c>
      <c r="AA1402" s="78">
        <f t="shared" si="872"/>
        <v>0.53329848890882292</v>
      </c>
      <c r="AB1402" s="74">
        <f t="shared" si="830"/>
        <v>1401</v>
      </c>
      <c r="AC1402" s="80">
        <f t="shared" si="858"/>
        <v>-2.9940054693758829E-3</v>
      </c>
      <c r="AD1402" s="79">
        <f t="shared" si="870"/>
        <v>-1.4751124574103436E-2</v>
      </c>
      <c r="AE1402" s="81">
        <f t="shared" si="859"/>
        <v>-1.1757119104727553E-2</v>
      </c>
      <c r="AF1402" s="19">
        <f t="shared" si="878"/>
        <v>-2.7660165706236247E-2</v>
      </c>
      <c r="AG1402" s="93">
        <f t="shared" si="877"/>
        <v>-1.0989933470547658E-2</v>
      </c>
      <c r="AH1402" s="91">
        <f t="shared" si="879"/>
        <v>-6.6588875511381176E-4</v>
      </c>
      <c r="AI1402" s="96">
        <f t="shared" si="880"/>
        <v>1395.6117108943545</v>
      </c>
      <c r="AJ1402" s="5">
        <f t="shared" si="831"/>
        <v>0</v>
      </c>
      <c r="AK1402" s="5">
        <f t="shared" si="834"/>
        <v>0</v>
      </c>
      <c r="AL1402" s="5">
        <f t="shared" si="845"/>
        <v>0</v>
      </c>
      <c r="AM1402" s="95">
        <f t="shared" si="860"/>
        <v>1.4285714285714299E-3</v>
      </c>
      <c r="AN1402" s="95">
        <f t="shared" si="861"/>
        <v>-5.7142857142857195E-3</v>
      </c>
      <c r="AO1402" s="78">
        <f t="shared" si="862"/>
        <v>0.25</v>
      </c>
      <c r="AP1402" s="8">
        <f t="shared" si="863"/>
        <v>20</v>
      </c>
      <c r="AQ1402" s="8">
        <f t="shared" si="849"/>
        <v>60</v>
      </c>
      <c r="AR1402" s="8">
        <f t="shared" si="829"/>
        <v>0</v>
      </c>
      <c r="AS1402" s="114">
        <f t="shared" si="835"/>
        <v>0</v>
      </c>
      <c r="AT1402" s="103">
        <f t="shared" si="868"/>
        <v>0.31821898302624307</v>
      </c>
      <c r="AU1402" s="5">
        <f t="shared" si="832"/>
        <v>0.5</v>
      </c>
      <c r="AW1402" s="210">
        <f t="shared" si="833"/>
        <v>0</v>
      </c>
      <c r="AX1402" s="276">
        <f t="shared" si="847"/>
        <v>3.2455472425062205E-3</v>
      </c>
      <c r="AY1402" s="19">
        <f t="shared" si="869"/>
        <v>1.2434462045106913</v>
      </c>
    </row>
    <row r="1403" spans="1:51">
      <c r="A1403" s="4">
        <v>40371</v>
      </c>
      <c r="B1403" s="9">
        <f t="shared" si="881"/>
        <v>40371</v>
      </c>
      <c r="C1403" s="5">
        <v>0.5</v>
      </c>
      <c r="D1403" s="5">
        <v>0.5</v>
      </c>
      <c r="E1403" s="5">
        <v>0.49</v>
      </c>
      <c r="F1403" s="5">
        <v>0.5</v>
      </c>
      <c r="G1403" s="6">
        <v>237000</v>
      </c>
      <c r="H1403" s="112">
        <v>0.5</v>
      </c>
      <c r="I1403" s="19">
        <f t="shared" si="873"/>
        <v>0</v>
      </c>
      <c r="J1403" s="8">
        <f t="shared" si="851"/>
        <v>0.57262177038990414</v>
      </c>
      <c r="K1403" s="8">
        <f t="shared" si="852"/>
        <v>0.49037822961009575</v>
      </c>
      <c r="L1403" s="8">
        <f t="shared" si="853"/>
        <v>0.53149999999999997</v>
      </c>
      <c r="M1403" s="19">
        <f t="shared" si="882"/>
        <v>0.16771450242642497</v>
      </c>
      <c r="N1403" s="19">
        <f t="shared" si="855"/>
        <v>7.4749952543260778E-2</v>
      </c>
      <c r="O1403" s="19">
        <f t="shared" si="883"/>
        <v>8.8846228011618049E-4</v>
      </c>
      <c r="P1403" s="19">
        <f t="shared" si="884"/>
        <v>-9.1097675048239755E-3</v>
      </c>
      <c r="Q1403" s="6"/>
      <c r="S1403" s="66"/>
      <c r="T1403" t="str">
        <f t="shared" si="864"/>
        <v/>
      </c>
      <c r="U1403" t="str">
        <f t="shared" si="865"/>
        <v/>
      </c>
      <c r="V1403" t="str">
        <f t="shared" si="866"/>
        <v>BrokeBandLower</v>
      </c>
      <c r="W1403" t="str">
        <f t="shared" si="867"/>
        <v/>
      </c>
      <c r="Y1403" s="219">
        <f t="shared" si="846"/>
        <v>-3.9340659340659379E-3</v>
      </c>
      <c r="Z1403" s="78">
        <f t="shared" si="848"/>
        <v>0.51569107022717264</v>
      </c>
      <c r="AA1403" s="78">
        <f t="shared" si="872"/>
        <v>0.53083440072957</v>
      </c>
      <c r="AB1403" s="74">
        <f t="shared" si="830"/>
        <v>1402</v>
      </c>
      <c r="AC1403" s="80">
        <f t="shared" si="858"/>
        <v>-2.7089691181358434E-3</v>
      </c>
      <c r="AD1403" s="79">
        <f t="shared" si="870"/>
        <v>-1.5143330502397356E-2</v>
      </c>
      <c r="AE1403" s="81">
        <f t="shared" si="859"/>
        <v>-1.2434361384261513E-2</v>
      </c>
      <c r="AF1403" s="19">
        <f t="shared" si="878"/>
        <v>-2.8527409831737759E-2</v>
      </c>
      <c r="AG1403" s="93">
        <f t="shared" si="877"/>
        <v>-9.5202348210625301E-2</v>
      </c>
      <c r="AH1403" s="91">
        <f t="shared" si="879"/>
        <v>-6.0128656780073766E-4</v>
      </c>
      <c r="AI1403" s="96">
        <f t="shared" si="880"/>
        <v>1395.7503308570695</v>
      </c>
      <c r="AJ1403" s="5">
        <f t="shared" si="831"/>
        <v>0</v>
      </c>
      <c r="AK1403" s="5">
        <f t="shared" si="834"/>
        <v>0</v>
      </c>
      <c r="AL1403" s="5">
        <f t="shared" si="845"/>
        <v>0</v>
      </c>
      <c r="AM1403" s="95">
        <f t="shared" si="860"/>
        <v>1.4285714285714299E-3</v>
      </c>
      <c r="AN1403" s="95">
        <f t="shared" si="861"/>
        <v>-5.7142857142857195E-3</v>
      </c>
      <c r="AO1403" s="78">
        <f t="shared" si="862"/>
        <v>0.25</v>
      </c>
      <c r="AP1403" s="8">
        <f t="shared" si="863"/>
        <v>20</v>
      </c>
      <c r="AQ1403" s="8">
        <f t="shared" si="849"/>
        <v>60</v>
      </c>
      <c r="AR1403" s="8">
        <f t="shared" si="829"/>
        <v>1</v>
      </c>
      <c r="AS1403" s="114">
        <f t="shared" si="835"/>
        <v>237000</v>
      </c>
      <c r="AT1403" s="103">
        <f t="shared" si="868"/>
        <v>0.32841467312674544</v>
      </c>
      <c r="AU1403" s="5">
        <f t="shared" si="832"/>
        <v>0.5</v>
      </c>
      <c r="AW1403" s="210">
        <f t="shared" si="833"/>
        <v>2.0408163265306142E-2</v>
      </c>
      <c r="AX1403" s="276">
        <f t="shared" si="847"/>
        <v>5.2986915831059831E-3</v>
      </c>
      <c r="AY1403" s="19">
        <f t="shared" si="869"/>
        <v>0.63260343701369726</v>
      </c>
    </row>
    <row r="1404" spans="1:51">
      <c r="A1404" s="4">
        <v>40372</v>
      </c>
      <c r="B1404" s="9">
        <f t="shared" si="881"/>
        <v>40372</v>
      </c>
      <c r="C1404" s="5">
        <v>0.49</v>
      </c>
      <c r="D1404" s="5">
        <v>0.5</v>
      </c>
      <c r="E1404" s="5">
        <v>0.49</v>
      </c>
      <c r="F1404" s="5">
        <v>0.5</v>
      </c>
      <c r="G1404" s="6">
        <v>101500</v>
      </c>
      <c r="H1404" s="112">
        <v>0.5</v>
      </c>
      <c r="I1404" s="19">
        <f t="shared" si="873"/>
        <v>0</v>
      </c>
      <c r="J1404" s="8">
        <f t="shared" si="851"/>
        <v>0.57137924020083419</v>
      </c>
      <c r="K1404" s="8">
        <f t="shared" si="852"/>
        <v>0.48662075979916569</v>
      </c>
      <c r="L1404" s="8">
        <f t="shared" si="853"/>
        <v>0.52899999999999991</v>
      </c>
      <c r="M1404" s="19">
        <f t="shared" si="882"/>
        <v>0.17417769113806275</v>
      </c>
      <c r="N1404" s="19">
        <f t="shared" si="855"/>
        <v>3.853685052950704E-2</v>
      </c>
      <c r="O1404" s="19">
        <f t="shared" si="883"/>
        <v>-2.1698968731557202E-3</v>
      </c>
      <c r="P1404" s="19">
        <f t="shared" si="884"/>
        <v>-7.662391158591313E-3</v>
      </c>
      <c r="Q1404" s="6"/>
      <c r="S1404" s="66"/>
      <c r="T1404" t="str">
        <f t="shared" si="864"/>
        <v/>
      </c>
      <c r="U1404" t="str">
        <f t="shared" si="865"/>
        <v/>
      </c>
      <c r="V1404" t="str">
        <f t="shared" si="866"/>
        <v/>
      </c>
      <c r="W1404" t="str">
        <f t="shared" si="867"/>
        <v/>
      </c>
      <c r="Y1404" s="219">
        <f t="shared" si="846"/>
        <v>-3.9780219780219811E-3</v>
      </c>
      <c r="Z1404" s="78">
        <f t="shared" si="848"/>
        <v>0.51327464541218804</v>
      </c>
      <c r="AA1404" s="78">
        <f t="shared" si="872"/>
        <v>0.5285526550755818</v>
      </c>
      <c r="AB1404" s="74">
        <f t="shared" si="830"/>
        <v>1403</v>
      </c>
      <c r="AC1404" s="80">
        <f t="shared" si="858"/>
        <v>-2.2749186233058018E-3</v>
      </c>
      <c r="AD1404" s="79">
        <f t="shared" si="870"/>
        <v>-1.5278009663393766E-2</v>
      </c>
      <c r="AE1404" s="81">
        <f t="shared" si="859"/>
        <v>-1.3003091040087964E-2</v>
      </c>
      <c r="AF1404" s="19">
        <f t="shared" si="878"/>
        <v>-2.890536925069281E-2</v>
      </c>
      <c r="AG1404" s="93">
        <f t="shared" si="877"/>
        <v>-0.16022718454934995</v>
      </c>
      <c r="AH1404" s="91">
        <f t="shared" si="879"/>
        <v>-5.3161020366485697E-4</v>
      </c>
      <c r="AI1404" s="96">
        <f t="shared" si="880"/>
        <v>1395.9556247274925</v>
      </c>
      <c r="AJ1404" s="5">
        <f t="shared" si="831"/>
        <v>0</v>
      </c>
      <c r="AK1404" s="5">
        <f t="shared" si="834"/>
        <v>0</v>
      </c>
      <c r="AL1404" s="5">
        <f t="shared" si="845"/>
        <v>0</v>
      </c>
      <c r="AM1404" s="95">
        <f t="shared" si="860"/>
        <v>1.4285714285714299E-3</v>
      </c>
      <c r="AN1404" s="95">
        <f t="shared" si="861"/>
        <v>-4.2857142857142894E-3</v>
      </c>
      <c r="AO1404" s="78">
        <f t="shared" si="862"/>
        <v>0.33333333333333337</v>
      </c>
      <c r="AP1404" s="8">
        <f t="shared" si="863"/>
        <v>25.000000000000014</v>
      </c>
      <c r="AQ1404" s="8">
        <f t="shared" si="849"/>
        <v>62.500000000000007</v>
      </c>
      <c r="AR1404" s="8">
        <f t="shared" si="829"/>
        <v>1</v>
      </c>
      <c r="AS1404" s="114">
        <f t="shared" si="835"/>
        <v>101500</v>
      </c>
      <c r="AT1404" s="103">
        <f t="shared" si="868"/>
        <v>0.33114474623908591</v>
      </c>
      <c r="AU1404" s="5">
        <f t="shared" si="832"/>
        <v>0.5</v>
      </c>
      <c r="AW1404" s="210">
        <f t="shared" si="833"/>
        <v>2.0408163265306142E-2</v>
      </c>
      <c r="AX1404" s="276">
        <f t="shared" si="847"/>
        <v>7.297915794115809E-3</v>
      </c>
      <c r="AY1404" s="19">
        <f t="shared" si="869"/>
        <v>0.37730526105426243</v>
      </c>
    </row>
    <row r="1405" spans="1:51">
      <c r="A1405" s="4">
        <v>40373</v>
      </c>
      <c r="B1405" s="9">
        <f t="shared" si="881"/>
        <v>40373</v>
      </c>
      <c r="C1405" s="5">
        <v>0.5</v>
      </c>
      <c r="D1405" s="5">
        <v>0.5</v>
      </c>
      <c r="E1405" s="5">
        <v>0.49</v>
      </c>
      <c r="F1405" s="5">
        <v>0.5</v>
      </c>
      <c r="G1405" s="6">
        <v>73400</v>
      </c>
      <c r="H1405" s="112">
        <v>0.5</v>
      </c>
      <c r="I1405" s="19">
        <f t="shared" si="873"/>
        <v>0</v>
      </c>
      <c r="J1405" s="8">
        <f t="shared" si="851"/>
        <v>0.5695232495285979</v>
      </c>
      <c r="K1405" s="8">
        <f t="shared" si="852"/>
        <v>0.48347675047140204</v>
      </c>
      <c r="L1405" s="8">
        <f t="shared" si="853"/>
        <v>0.52649999999999997</v>
      </c>
      <c r="M1405" s="19">
        <f t="shared" si="882"/>
        <v>0.17797442994580059</v>
      </c>
      <c r="N1405" s="19">
        <f t="shared" si="855"/>
        <v>2.1798077485872404E-2</v>
      </c>
      <c r="O1405" s="19">
        <f t="shared" si="883"/>
        <v>-3.2482640979114566E-3</v>
      </c>
      <c r="P1405" s="19">
        <f t="shared" si="884"/>
        <v>-6.4609025908825253E-3</v>
      </c>
      <c r="Q1405" s="6"/>
      <c r="S1405" s="66"/>
      <c r="T1405" t="str">
        <f t="shared" si="864"/>
        <v/>
      </c>
      <c r="U1405" t="str">
        <f t="shared" si="865"/>
        <v/>
      </c>
      <c r="V1405" t="str">
        <f t="shared" si="866"/>
        <v/>
      </c>
      <c r="W1405" t="str">
        <f t="shared" si="867"/>
        <v/>
      </c>
      <c r="Y1405" s="219">
        <f t="shared" si="846"/>
        <v>-4.1758241758241797E-3</v>
      </c>
      <c r="Z1405" s="78">
        <f t="shared" si="848"/>
        <v>0.51123035001871109</v>
      </c>
      <c r="AA1405" s="78">
        <f t="shared" si="872"/>
        <v>0.52643975859998871</v>
      </c>
      <c r="AB1405" s="74">
        <f t="shared" si="830"/>
        <v>1404</v>
      </c>
      <c r="AC1405" s="80">
        <f t="shared" si="858"/>
        <v>-1.7650540329517232E-3</v>
      </c>
      <c r="AD1405" s="79">
        <f t="shared" si="870"/>
        <v>-1.5209408581277617E-2</v>
      </c>
      <c r="AE1405" s="81">
        <f t="shared" si="859"/>
        <v>-1.3444354548325894E-2</v>
      </c>
      <c r="AF1405" s="19">
        <f t="shared" si="878"/>
        <v>-2.8891071262788819E-2</v>
      </c>
      <c r="AG1405" s="93">
        <f t="shared" si="877"/>
        <v>-0.22412432037378463</v>
      </c>
      <c r="AH1405" s="91">
        <f t="shared" si="879"/>
        <v>-4.710419368499243E-4</v>
      </c>
      <c r="AI1405" s="96">
        <f t="shared" si="880"/>
        <v>1396.3855859475125</v>
      </c>
      <c r="AJ1405" s="5">
        <f t="shared" si="831"/>
        <v>0</v>
      </c>
      <c r="AK1405" s="5">
        <f t="shared" si="834"/>
        <v>0</v>
      </c>
      <c r="AL1405" s="5">
        <f t="shared" si="845"/>
        <v>0</v>
      </c>
      <c r="AM1405" s="95">
        <f t="shared" si="860"/>
        <v>1.4285714285714299E-3</v>
      </c>
      <c r="AN1405" s="95">
        <f t="shared" si="861"/>
        <v>-3.5714285714285748E-3</v>
      </c>
      <c r="AO1405" s="78">
        <f t="shared" si="862"/>
        <v>0.39999999999999997</v>
      </c>
      <c r="AP1405" s="8">
        <f t="shared" si="863"/>
        <v>28.571428571428569</v>
      </c>
      <c r="AQ1405" s="8">
        <f t="shared" si="849"/>
        <v>61.53846153846154</v>
      </c>
      <c r="AR1405" s="8">
        <f t="shared" si="829"/>
        <v>1</v>
      </c>
      <c r="AS1405" s="114">
        <f t="shared" si="835"/>
        <v>73400</v>
      </c>
      <c r="AT1405" s="103">
        <f t="shared" si="868"/>
        <v>0.32481538093999801</v>
      </c>
      <c r="AU1405" s="5">
        <f t="shared" si="832"/>
        <v>0.5</v>
      </c>
      <c r="AW1405" s="210">
        <f t="shared" si="833"/>
        <v>2.0408163265306142E-2</v>
      </c>
      <c r="AX1405" s="276">
        <f t="shared" si="847"/>
        <v>8.2198794785456521E-3</v>
      </c>
      <c r="AY1405" s="19">
        <f t="shared" si="869"/>
        <v>0.12633246401297304</v>
      </c>
    </row>
    <row r="1406" spans="1:51">
      <c r="A1406" s="4">
        <v>40374</v>
      </c>
      <c r="B1406" s="9">
        <f t="shared" si="881"/>
        <v>40374</v>
      </c>
      <c r="C1406" s="5">
        <v>0.49</v>
      </c>
      <c r="D1406" s="5">
        <v>0.51</v>
      </c>
      <c r="E1406" s="5">
        <v>0.49</v>
      </c>
      <c r="F1406" s="5">
        <v>0.51</v>
      </c>
      <c r="G1406" s="6">
        <v>180800</v>
      </c>
      <c r="H1406" s="112">
        <v>0.51</v>
      </c>
      <c r="I1406" s="19">
        <f t="shared" si="873"/>
        <v>2.0000000000000018E-2</v>
      </c>
      <c r="J1406" s="8">
        <f t="shared" si="851"/>
        <v>0.56667819341792625</v>
      </c>
      <c r="K1406" s="8">
        <f t="shared" si="852"/>
        <v>0.48232180658207363</v>
      </c>
      <c r="L1406" s="8">
        <f t="shared" si="853"/>
        <v>0.52449999999999997</v>
      </c>
      <c r="M1406" s="19">
        <f t="shared" si="882"/>
        <v>0.17489648132153907</v>
      </c>
      <c r="N1406" s="19">
        <f t="shared" si="855"/>
        <v>-1.7294330568716366E-2</v>
      </c>
      <c r="O1406" s="19">
        <f t="shared" si="883"/>
        <v>-4.9955047718008745E-3</v>
      </c>
      <c r="P1406" s="19">
        <f t="shared" si="884"/>
        <v>-2.38883025544105E-3</v>
      </c>
      <c r="Q1406" s="6"/>
      <c r="S1406" s="66"/>
      <c r="T1406" t="str">
        <f t="shared" si="864"/>
        <v/>
      </c>
      <c r="U1406" t="str">
        <f t="shared" si="865"/>
        <v/>
      </c>
      <c r="V1406" t="str">
        <f t="shared" si="866"/>
        <v/>
      </c>
      <c r="W1406" t="str">
        <f t="shared" si="867"/>
        <v/>
      </c>
      <c r="Y1406" s="219">
        <f t="shared" si="846"/>
        <v>-3.2967032967032997E-3</v>
      </c>
      <c r="Z1406" s="78">
        <f t="shared" si="848"/>
        <v>0.5110408761158296</v>
      </c>
      <c r="AA1406" s="78">
        <f t="shared" si="872"/>
        <v>0.52522321646358949</v>
      </c>
      <c r="AB1406" s="74">
        <f t="shared" si="830"/>
        <v>1405</v>
      </c>
      <c r="AC1406" s="80">
        <f t="shared" si="858"/>
        <v>-5.903886395471989E-4</v>
      </c>
      <c r="AD1406" s="79">
        <f t="shared" si="870"/>
        <v>-1.4182340347759892E-2</v>
      </c>
      <c r="AE1406" s="81">
        <f t="shared" si="859"/>
        <v>-1.3591951708212693E-2</v>
      </c>
      <c r="AF1406" s="19">
        <f t="shared" si="878"/>
        <v>-2.7002500847643066E-2</v>
      </c>
      <c r="AG1406" s="93">
        <f t="shared" si="877"/>
        <v>-0.66551242708423819</v>
      </c>
      <c r="AH1406" s="91">
        <f t="shared" si="879"/>
        <v>-3.493612464844532E-4</v>
      </c>
      <c r="AI1406" s="96">
        <f t="shared" si="880"/>
        <v>1396.9974706220739</v>
      </c>
      <c r="AJ1406" s="5">
        <f t="shared" si="831"/>
        <v>1.0000000000000009E-2</v>
      </c>
      <c r="AK1406" s="5">
        <f t="shared" si="834"/>
        <v>1.0000000000000009E-2</v>
      </c>
      <c r="AL1406" s="5">
        <f t="shared" si="845"/>
        <v>0</v>
      </c>
      <c r="AM1406" s="95">
        <f t="shared" si="860"/>
        <v>7.1428571428571494E-4</v>
      </c>
      <c r="AN1406" s="95">
        <f t="shared" si="861"/>
        <v>-3.5714285714285748E-3</v>
      </c>
      <c r="AO1406" s="78">
        <f t="shared" si="862"/>
        <v>0.19999999999999998</v>
      </c>
      <c r="AP1406" s="8">
        <f t="shared" si="863"/>
        <v>16.666666666666657</v>
      </c>
      <c r="AQ1406" s="8">
        <f t="shared" si="849"/>
        <v>44.444444444444443</v>
      </c>
      <c r="AR1406" s="8">
        <f t="shared" si="829"/>
        <v>1</v>
      </c>
      <c r="AS1406" s="114">
        <f t="shared" si="835"/>
        <v>180800</v>
      </c>
      <c r="AT1406" s="103">
        <f t="shared" si="868"/>
        <v>0.33376348959546426</v>
      </c>
      <c r="AU1406" s="5">
        <f t="shared" si="832"/>
        <v>0.51</v>
      </c>
      <c r="AW1406" s="210">
        <f t="shared" si="833"/>
        <v>4.0816326530612283E-2</v>
      </c>
      <c r="AX1406" s="276">
        <f t="shared" si="847"/>
        <v>8.6420847934343646E-3</v>
      </c>
      <c r="AY1406" s="19">
        <f t="shared" si="869"/>
        <v>5.1363930090543554E-2</v>
      </c>
    </row>
    <row r="1407" spans="1:51">
      <c r="A1407" s="4">
        <v>40375</v>
      </c>
      <c r="B1407" s="9">
        <f t="shared" si="881"/>
        <v>40375</v>
      </c>
      <c r="C1407" s="5">
        <v>0.5</v>
      </c>
      <c r="D1407" s="5">
        <v>0.5</v>
      </c>
      <c r="E1407" s="5">
        <v>0.5</v>
      </c>
      <c r="F1407" s="5">
        <v>0.5</v>
      </c>
      <c r="G1407" s="6">
        <v>262700</v>
      </c>
      <c r="H1407" s="112">
        <v>0.5</v>
      </c>
      <c r="I1407" s="19">
        <f t="shared" si="873"/>
        <v>-1.9607843137254919E-2</v>
      </c>
      <c r="J1407" s="8">
        <f t="shared" si="851"/>
        <v>0.56376122603564227</v>
      </c>
      <c r="K1407" s="8">
        <f t="shared" si="852"/>
        <v>0.48023877396435777</v>
      </c>
      <c r="L1407" s="8">
        <f t="shared" si="853"/>
        <v>0.52200000000000002</v>
      </c>
      <c r="M1407" s="19">
        <f t="shared" si="882"/>
        <v>0.17391859341512342</v>
      </c>
      <c r="N1407" s="19">
        <f t="shared" si="855"/>
        <v>-5.5912383086646894E-3</v>
      </c>
      <c r="O1407" s="19">
        <f t="shared" si="883"/>
        <v>-5.1474847914832426E-3</v>
      </c>
      <c r="P1407" s="19">
        <f t="shared" si="884"/>
        <v>-4.3187610207323411E-3</v>
      </c>
      <c r="Q1407" s="6"/>
      <c r="S1407" s="66"/>
      <c r="T1407" t="str">
        <f t="shared" si="864"/>
        <v/>
      </c>
      <c r="U1407" t="str">
        <f t="shared" si="865"/>
        <v/>
      </c>
      <c r="V1407" t="str">
        <f t="shared" si="866"/>
        <v/>
      </c>
      <c r="W1407" t="str">
        <f t="shared" si="867"/>
        <v/>
      </c>
      <c r="Y1407" s="219">
        <f t="shared" si="846"/>
        <v>-2.8571428571428606E-3</v>
      </c>
      <c r="Z1407" s="78">
        <f t="shared" si="848"/>
        <v>0.50934058119399184</v>
      </c>
      <c r="AA1407" s="78">
        <f t="shared" si="872"/>
        <v>0.52335669844528387</v>
      </c>
      <c r="AB1407" s="74">
        <f t="shared" si="830"/>
        <v>1406</v>
      </c>
      <c r="AC1407" s="80">
        <f t="shared" si="858"/>
        <v>-3.3933243446347509E-4</v>
      </c>
      <c r="AD1407" s="79">
        <f t="shared" si="870"/>
        <v>-1.4016117251292037E-2</v>
      </c>
      <c r="AE1407" s="81">
        <f t="shared" si="859"/>
        <v>-1.3676784816828562E-2</v>
      </c>
      <c r="AF1407" s="19">
        <f t="shared" si="878"/>
        <v>-2.6781193959930564E-2</v>
      </c>
      <c r="AG1407" s="93">
        <f t="shared" si="877"/>
        <v>-0.42523888209683786</v>
      </c>
      <c r="AH1407" s="91">
        <f t="shared" si="879"/>
        <v>-2.2309662093913498E-4</v>
      </c>
      <c r="AI1407" s="96">
        <f t="shared" si="880"/>
        <v>1397.9575433166642</v>
      </c>
      <c r="AJ1407" s="5">
        <f t="shared" si="831"/>
        <v>-1.0000000000000009E-2</v>
      </c>
      <c r="AK1407" s="5">
        <f t="shared" si="834"/>
        <v>0</v>
      </c>
      <c r="AL1407" s="5">
        <f t="shared" si="845"/>
        <v>-1.0000000000000009E-2</v>
      </c>
      <c r="AM1407" s="95">
        <f t="shared" si="860"/>
        <v>7.1428571428571494E-4</v>
      </c>
      <c r="AN1407" s="95">
        <f t="shared" si="861"/>
        <v>-3.5714285714285748E-3</v>
      </c>
      <c r="AO1407" s="78">
        <f t="shared" si="862"/>
        <v>0.19999999999999998</v>
      </c>
      <c r="AP1407" s="8">
        <f t="shared" si="863"/>
        <v>16.666666666666657</v>
      </c>
      <c r="AQ1407" s="8">
        <f t="shared" si="849"/>
        <v>44.444444444444443</v>
      </c>
      <c r="AR1407" s="8">
        <f t="shared" si="829"/>
        <v>0</v>
      </c>
      <c r="AS1407" s="114">
        <f t="shared" si="835"/>
        <v>0</v>
      </c>
      <c r="AT1407" s="103">
        <f t="shared" si="868"/>
        <v>0.62165161996326268</v>
      </c>
      <c r="AU1407" s="5">
        <f t="shared" si="832"/>
        <v>0.5</v>
      </c>
      <c r="AW1407" s="210">
        <f t="shared" si="833"/>
        <v>0</v>
      </c>
      <c r="AX1407" s="276">
        <f t="shared" si="847"/>
        <v>8.6429476257207146E-3</v>
      </c>
      <c r="AY1407" s="19">
        <f t="shared" si="869"/>
        <v>9.9840756828203209E-5</v>
      </c>
    </row>
    <row r="1408" spans="1:51">
      <c r="A1408" s="4">
        <v>40378</v>
      </c>
      <c r="B1408" s="9">
        <f t="shared" si="881"/>
        <v>40378</v>
      </c>
      <c r="C1408" s="5">
        <v>0.48</v>
      </c>
      <c r="D1408" s="5">
        <v>0.5</v>
      </c>
      <c r="E1408" s="5">
        <v>0.48</v>
      </c>
      <c r="F1408" s="5">
        <v>0.5</v>
      </c>
      <c r="G1408" s="6">
        <v>164300</v>
      </c>
      <c r="H1408" s="112">
        <v>0.5</v>
      </c>
      <c r="I1408" s="19">
        <f t="shared" si="873"/>
        <v>0</v>
      </c>
      <c r="J1408" s="8">
        <f t="shared" si="851"/>
        <v>0.5579358446678635</v>
      </c>
      <c r="K1408" s="8">
        <f t="shared" si="852"/>
        <v>0.48006415533213631</v>
      </c>
      <c r="L1408" s="8">
        <f t="shared" si="853"/>
        <v>0.51899999999999991</v>
      </c>
      <c r="M1408" s="19">
        <f t="shared" si="882"/>
        <v>0.1622110054891539</v>
      </c>
      <c r="N1408" s="19">
        <f t="shared" si="855"/>
        <v>-6.731648236151995E-2</v>
      </c>
      <c r="O1408" s="19">
        <f t="shared" si="883"/>
        <v>-1.0333064955074573E-2</v>
      </c>
      <c r="P1408" s="19">
        <f t="shared" si="884"/>
        <v>-3.6360794189937051E-4</v>
      </c>
      <c r="Q1408" s="6"/>
      <c r="S1408" s="66"/>
      <c r="T1408" t="str">
        <f t="shared" si="864"/>
        <v>BrokeBandLower</v>
      </c>
      <c r="U1408" t="str">
        <f t="shared" si="865"/>
        <v/>
      </c>
      <c r="V1408" t="str">
        <f t="shared" si="866"/>
        <v>BrokeBandLower</v>
      </c>
      <c r="W1408" t="str">
        <f t="shared" si="867"/>
        <v/>
      </c>
      <c r="Y1408" s="219">
        <f t="shared" si="846"/>
        <v>-2.2417582417582436E-3</v>
      </c>
      <c r="Z1408" s="78">
        <f t="shared" si="848"/>
        <v>0.50790213169011711</v>
      </c>
      <c r="AA1408" s="78">
        <f t="shared" si="872"/>
        <v>0.5216283027603329</v>
      </c>
      <c r="AB1408" s="74">
        <f t="shared" si="830"/>
        <v>1407</v>
      </c>
      <c r="AC1408" s="80">
        <f t="shared" si="858"/>
        <v>-3.9509002709780389E-5</v>
      </c>
      <c r="AD1408" s="79">
        <f t="shared" si="870"/>
        <v>-1.3726171070215787E-2</v>
      </c>
      <c r="AE1408" s="81">
        <f t="shared" si="859"/>
        <v>-1.3686662067506006E-2</v>
      </c>
      <c r="AF1408" s="19">
        <f t="shared" si="878"/>
        <v>-2.6314084181360855E-2</v>
      </c>
      <c r="AG1408" s="93">
        <f t="shared" si="877"/>
        <v>-0.88356844587447458</v>
      </c>
      <c r="AH1408" s="91">
        <f t="shared" si="879"/>
        <v>-8.8818951063801582E-5</v>
      </c>
      <c r="AI1408" s="96">
        <f t="shared" si="880"/>
        <v>1399.5654087814521</v>
      </c>
      <c r="AJ1408" s="5">
        <f t="shared" si="831"/>
        <v>0</v>
      </c>
      <c r="AK1408" s="5">
        <f t="shared" si="834"/>
        <v>0</v>
      </c>
      <c r="AL1408" s="5">
        <f t="shared" si="845"/>
        <v>0</v>
      </c>
      <c r="AM1408" s="95">
        <f t="shared" si="860"/>
        <v>7.1428571428571494E-4</v>
      </c>
      <c r="AN1408" s="95">
        <f t="shared" si="861"/>
        <v>-3.5714285714285748E-3</v>
      </c>
      <c r="AO1408" s="78">
        <f t="shared" si="862"/>
        <v>0.19999999999999998</v>
      </c>
      <c r="AP1408" s="8">
        <f t="shared" si="863"/>
        <v>16.666666666666657</v>
      </c>
      <c r="AQ1408" s="8">
        <f t="shared" si="849"/>
        <v>44.444444444444443</v>
      </c>
      <c r="AR1408" s="8">
        <f t="shared" si="829"/>
        <v>1</v>
      </c>
      <c r="AS1408" s="114">
        <f t="shared" si="835"/>
        <v>164300</v>
      </c>
      <c r="AT1408" s="103">
        <f t="shared" si="868"/>
        <v>0.5153736020584907</v>
      </c>
      <c r="AU1408" s="5">
        <f t="shared" si="832"/>
        <v>0.5</v>
      </c>
      <c r="AW1408" s="210">
        <f t="shared" si="833"/>
        <v>4.1666666666666706E-2</v>
      </c>
      <c r="AX1408" s="276">
        <f t="shared" si="847"/>
        <v>7.9202035260830146E-3</v>
      </c>
      <c r="AY1408" s="19">
        <f t="shared" si="869"/>
        <v>-8.3622408804939638E-2</v>
      </c>
    </row>
    <row r="1409" spans="1:51">
      <c r="A1409" s="4">
        <v>40379</v>
      </c>
      <c r="B1409" s="9">
        <f t="shared" si="881"/>
        <v>40379</v>
      </c>
      <c r="C1409" s="5">
        <v>0.49</v>
      </c>
      <c r="D1409" s="5">
        <v>0.49</v>
      </c>
      <c r="E1409" s="5">
        <v>0.49</v>
      </c>
      <c r="F1409" s="5">
        <v>0.49</v>
      </c>
      <c r="G1409" s="6">
        <v>59300</v>
      </c>
      <c r="H1409" s="112">
        <v>0.49</v>
      </c>
      <c r="I1409" s="19">
        <f t="shared" si="873"/>
        <v>-2.0000000000000018E-2</v>
      </c>
      <c r="J1409" s="8">
        <f t="shared" si="851"/>
        <v>0.55154164258188032</v>
      </c>
      <c r="K1409" s="8">
        <f t="shared" si="852"/>
        <v>0.47945835741811982</v>
      </c>
      <c r="L1409" s="8">
        <f t="shared" si="853"/>
        <v>0.51550000000000007</v>
      </c>
      <c r="M1409" s="19">
        <f t="shared" si="882"/>
        <v>0.1503431612954429</v>
      </c>
      <c r="N1409" s="19">
        <f t="shared" si="855"/>
        <v>-7.3163002460425175E-2</v>
      </c>
      <c r="O1409" s="19">
        <f t="shared" si="883"/>
        <v>-1.1460461175047138E-2</v>
      </c>
      <c r="P1409" s="19">
        <f t="shared" si="884"/>
        <v>-1.2619103244593765E-3</v>
      </c>
      <c r="Q1409" s="6"/>
      <c r="S1409" s="66"/>
      <c r="T1409" t="str">
        <f t="shared" si="864"/>
        <v/>
      </c>
      <c r="U1409" t="str">
        <f t="shared" si="865"/>
        <v/>
      </c>
      <c r="V1409" t="str">
        <f t="shared" si="866"/>
        <v/>
      </c>
      <c r="W1409" t="str">
        <f t="shared" si="867"/>
        <v/>
      </c>
      <c r="Y1409" s="219">
        <f t="shared" si="846"/>
        <v>-1.7362637362637377E-3</v>
      </c>
      <c r="Z1409" s="78">
        <f t="shared" si="848"/>
        <v>0.50514520340983904</v>
      </c>
      <c r="AA1409" s="78">
        <f t="shared" si="872"/>
        <v>0.51928780835606825</v>
      </c>
      <c r="AB1409" s="74">
        <f t="shared" si="830"/>
        <v>1408</v>
      </c>
      <c r="AC1409" s="80">
        <f t="shared" si="858"/>
        <v>-3.647543029785625E-4</v>
      </c>
      <c r="AD1409" s="79">
        <f t="shared" si="870"/>
        <v>-1.4142604946229209E-2</v>
      </c>
      <c r="AE1409" s="81">
        <f t="shared" si="859"/>
        <v>-1.3777850643250647E-2</v>
      </c>
      <c r="AF1409" s="19">
        <f t="shared" si="878"/>
        <v>-2.7234617718064791E-2</v>
      </c>
      <c r="AG1409" s="93">
        <f t="shared" si="877"/>
        <v>8.2321819828742004</v>
      </c>
      <c r="AH1409" s="91">
        <f t="shared" si="879"/>
        <v>3.6608898690741181E-5</v>
      </c>
      <c r="AI1409" s="96">
        <f t="shared" si="880"/>
        <v>1402.1418855051961</v>
      </c>
      <c r="AJ1409" s="5">
        <f t="shared" si="831"/>
        <v>-1.0000000000000009E-2</v>
      </c>
      <c r="AK1409" s="5">
        <f t="shared" si="834"/>
        <v>0</v>
      </c>
      <c r="AL1409" s="5">
        <f t="shared" si="845"/>
        <v>-1.0000000000000009E-2</v>
      </c>
      <c r="AM1409" s="95">
        <f t="shared" si="860"/>
        <v>7.1428571428571494E-4</v>
      </c>
      <c r="AN1409" s="95">
        <f t="shared" si="861"/>
        <v>-4.2857142857142894E-3</v>
      </c>
      <c r="AO1409" s="78">
        <f t="shared" si="862"/>
        <v>0.16666666666666669</v>
      </c>
      <c r="AP1409" s="8">
        <f t="shared" si="863"/>
        <v>14.285714285714292</v>
      </c>
      <c r="AQ1409" s="8">
        <f t="shared" si="849"/>
        <v>45.45454545454546</v>
      </c>
      <c r="AR1409" s="8">
        <f t="shared" si="829"/>
        <v>0</v>
      </c>
      <c r="AS1409" s="114">
        <f t="shared" si="835"/>
        <v>0</v>
      </c>
      <c r="AT1409" s="103">
        <f t="shared" si="868"/>
        <v>0.5130006677230643</v>
      </c>
      <c r="AU1409" s="5">
        <f t="shared" si="832"/>
        <v>0.49</v>
      </c>
      <c r="AW1409" s="210">
        <f t="shared" si="833"/>
        <v>0</v>
      </c>
      <c r="AX1409" s="276">
        <f t="shared" si="847"/>
        <v>6.5207356689636767E-3</v>
      </c>
      <c r="AY1409" s="19">
        <f t="shared" si="869"/>
        <v>-0.17669594632392652</v>
      </c>
    </row>
    <row r="1410" spans="1:51">
      <c r="A1410" s="4">
        <v>40380</v>
      </c>
      <c r="B1410" s="9">
        <f t="shared" si="881"/>
        <v>40380</v>
      </c>
      <c r="C1410" s="5">
        <v>0.5</v>
      </c>
      <c r="D1410" s="5">
        <v>0.51</v>
      </c>
      <c r="E1410" s="5">
        <v>0.49</v>
      </c>
      <c r="F1410" s="5">
        <v>0.51</v>
      </c>
      <c r="G1410" s="6">
        <v>197600</v>
      </c>
      <c r="H1410" s="112">
        <v>0.51</v>
      </c>
      <c r="I1410" s="19">
        <f t="shared" si="873"/>
        <v>4.0816326530612283E-2</v>
      </c>
      <c r="J1410" s="8">
        <f t="shared" si="851"/>
        <v>0.54829285639896452</v>
      </c>
      <c r="K1410" s="8">
        <f t="shared" si="852"/>
        <v>0.4797071436010355</v>
      </c>
      <c r="L1410" s="8">
        <f t="shared" si="853"/>
        <v>0.51400000000000001</v>
      </c>
      <c r="M1410" s="19">
        <f t="shared" si="882"/>
        <v>0.14297413268244058</v>
      </c>
      <c r="N1410" s="19">
        <f t="shared" si="855"/>
        <v>-4.9014724377926727E-2</v>
      </c>
      <c r="O1410" s="19">
        <f t="shared" si="883"/>
        <v>-5.8903733319347531E-3</v>
      </c>
      <c r="P1410" s="19">
        <f t="shared" si="884"/>
        <v>5.18890074740579E-4</v>
      </c>
      <c r="Q1410" s="6"/>
      <c r="S1410" s="66"/>
      <c r="T1410" t="str">
        <f t="shared" si="864"/>
        <v/>
      </c>
      <c r="U1410" t="str">
        <f t="shared" si="865"/>
        <v/>
      </c>
      <c r="V1410" t="str">
        <f t="shared" si="866"/>
        <v/>
      </c>
      <c r="W1410" t="str">
        <f t="shared" si="867"/>
        <v/>
      </c>
      <c r="Y1410" s="219">
        <f t="shared" si="846"/>
        <v>-1.0989010989011E-3</v>
      </c>
      <c r="Z1410" s="78">
        <f t="shared" si="848"/>
        <v>0.50589284208472385</v>
      </c>
      <c r="AA1410" s="78">
        <f t="shared" si="872"/>
        <v>0.51860051053771916</v>
      </c>
      <c r="AB1410" s="74">
        <f t="shared" si="830"/>
        <v>1409</v>
      </c>
      <c r="AC1410" s="80">
        <f t="shared" si="858"/>
        <v>8.5614575220426675E-4</v>
      </c>
      <c r="AD1410" s="79">
        <f t="shared" si="870"/>
        <v>-1.2707668452995313E-2</v>
      </c>
      <c r="AE1410" s="81">
        <f t="shared" si="859"/>
        <v>-1.356381420519958E-2</v>
      </c>
      <c r="AF1410" s="19">
        <f t="shared" si="878"/>
        <v>-2.4503771582907171E-2</v>
      </c>
      <c r="AG1410" s="93">
        <f t="shared" si="877"/>
        <v>-3.3471847904549175</v>
      </c>
      <c r="AH1410" s="91">
        <f t="shared" si="879"/>
        <v>1.582694035219824E-4</v>
      </c>
      <c r="AI1410" s="96">
        <f t="shared" si="880"/>
        <v>1404.9244072656436</v>
      </c>
      <c r="AJ1410" s="5">
        <f t="shared" si="831"/>
        <v>2.0000000000000018E-2</v>
      </c>
      <c r="AK1410" s="5">
        <f t="shared" si="834"/>
        <v>2.0000000000000018E-2</v>
      </c>
      <c r="AL1410" s="5">
        <f t="shared" si="845"/>
        <v>0</v>
      </c>
      <c r="AM1410" s="95">
        <f t="shared" si="860"/>
        <v>2.1428571428571447E-3</v>
      </c>
      <c r="AN1410" s="95">
        <f t="shared" si="861"/>
        <v>-2.8571428571428597E-3</v>
      </c>
      <c r="AO1410" s="78">
        <f t="shared" si="862"/>
        <v>0.75</v>
      </c>
      <c r="AP1410" s="8">
        <f t="shared" si="863"/>
        <v>42.857142857142854</v>
      </c>
      <c r="AQ1410" s="8">
        <f t="shared" si="849"/>
        <v>60</v>
      </c>
      <c r="AR1410" s="8">
        <f t="shared" ref="AR1410:AR1473" si="885">IF(ISERROR(((F1410-E1410)-(D1410-F1410))/(D1410-E1410)),0,((F1410-E1410)-(D1410-F1410))/(D1410-E1410))</f>
        <v>1</v>
      </c>
      <c r="AS1410" s="114">
        <f t="shared" si="835"/>
        <v>197600</v>
      </c>
      <c r="AT1410" s="103">
        <f t="shared" si="868"/>
        <v>0.6633345986756084</v>
      </c>
      <c r="AU1410" s="5">
        <f t="shared" si="832"/>
        <v>0.51</v>
      </c>
      <c r="AW1410" s="210">
        <f t="shared" si="833"/>
        <v>4.0816326530612283E-2</v>
      </c>
      <c r="AX1410" s="276">
        <f t="shared" si="847"/>
        <v>4.9619185142609334E-3</v>
      </c>
      <c r="AY1410" s="19">
        <f t="shared" si="869"/>
        <v>-0.23905541243178197</v>
      </c>
    </row>
    <row r="1411" spans="1:51">
      <c r="A1411" s="4">
        <v>40381</v>
      </c>
      <c r="B1411" s="9">
        <f t="shared" si="881"/>
        <v>40381</v>
      </c>
      <c r="C1411" s="5">
        <v>0.54</v>
      </c>
      <c r="D1411" s="5">
        <v>0.55000000000000004</v>
      </c>
      <c r="E1411" s="5">
        <v>0.52</v>
      </c>
      <c r="F1411" s="5">
        <v>0.55000000000000004</v>
      </c>
      <c r="G1411" s="6">
        <v>500300</v>
      </c>
      <c r="H1411" s="112">
        <v>0.55000000000000004</v>
      </c>
      <c r="I1411" s="19">
        <f t="shared" si="873"/>
        <v>7.8431372549019676E-2</v>
      </c>
      <c r="J1411" s="8">
        <f t="shared" si="851"/>
        <v>0.55214835124201345</v>
      </c>
      <c r="K1411" s="8">
        <f t="shared" si="852"/>
        <v>0.47785164875798658</v>
      </c>
      <c r="L1411" s="8">
        <f t="shared" si="853"/>
        <v>0.51500000000000001</v>
      </c>
      <c r="M1411" s="19">
        <f t="shared" si="882"/>
        <v>0.15548068668829743</v>
      </c>
      <c r="N1411" s="19">
        <f t="shared" si="855"/>
        <v>8.7474242866261098E-2</v>
      </c>
      <c r="O1411" s="19">
        <f t="shared" si="883"/>
        <v>7.0318166615752475E-3</v>
      </c>
      <c r="P1411" s="19">
        <f t="shared" si="884"/>
        <v>-3.8679741750773382E-3</v>
      </c>
      <c r="Q1411" s="6"/>
      <c r="S1411" s="66"/>
      <c r="T1411" t="str">
        <f t="shared" si="864"/>
        <v/>
      </c>
      <c r="U1411" t="str">
        <f t="shared" si="865"/>
        <v/>
      </c>
      <c r="V1411" t="str">
        <f t="shared" si="866"/>
        <v/>
      </c>
      <c r="W1411" t="str">
        <f t="shared" si="867"/>
        <v/>
      </c>
      <c r="Y1411" s="219">
        <f t="shared" si="846"/>
        <v>7.2527472527472595E-4</v>
      </c>
      <c r="Z1411" s="78">
        <f t="shared" si="848"/>
        <v>0.51268534440367641</v>
      </c>
      <c r="AA1411" s="78">
        <f t="shared" si="872"/>
        <v>0.52092407275792796</v>
      </c>
      <c r="AB1411" s="74">
        <f t="shared" ref="AB1411:AB1474" si="886">AB1410+1</f>
        <v>1410</v>
      </c>
      <c r="AC1411" s="80">
        <f t="shared" si="858"/>
        <v>4.2600686807584276E-3</v>
      </c>
      <c r="AD1411" s="79">
        <f t="shared" si="870"/>
        <v>-8.2387283542515455E-3</v>
      </c>
      <c r="AE1411" s="81">
        <f t="shared" si="859"/>
        <v>-1.2498797035009973E-2</v>
      </c>
      <c r="AF1411" s="19">
        <f t="shared" si="878"/>
        <v>-1.5815603050619742E-2</v>
      </c>
      <c r="AG1411" s="93">
        <f t="shared" si="877"/>
        <v>3.9758685011171124</v>
      </c>
      <c r="AH1411" s="91">
        <f t="shared" si="879"/>
        <v>3.4678458144179618E-4</v>
      </c>
      <c r="AI1411" s="96">
        <f t="shared" si="880"/>
        <v>1405.1285629048668</v>
      </c>
      <c r="AJ1411" s="5">
        <f t="shared" ref="AJ1411:AJ1474" si="887">F1411-F1410</f>
        <v>4.0000000000000036E-2</v>
      </c>
      <c r="AK1411" s="5">
        <f t="shared" si="834"/>
        <v>4.0000000000000036E-2</v>
      </c>
      <c r="AL1411" s="5">
        <f t="shared" si="845"/>
        <v>0</v>
      </c>
      <c r="AM1411" s="95">
        <f t="shared" si="860"/>
        <v>5.0000000000000044E-3</v>
      </c>
      <c r="AN1411" s="95">
        <f t="shared" si="861"/>
        <v>-2.8571428571428597E-3</v>
      </c>
      <c r="AO1411" s="78">
        <f t="shared" si="862"/>
        <v>1.75</v>
      </c>
      <c r="AP1411" s="8">
        <f t="shared" si="863"/>
        <v>63.636363636363633</v>
      </c>
      <c r="AQ1411" s="8">
        <f t="shared" si="849"/>
        <v>70</v>
      </c>
      <c r="AR1411" s="8">
        <f t="shared" si="885"/>
        <v>1</v>
      </c>
      <c r="AS1411" s="114">
        <f t="shared" si="835"/>
        <v>500300</v>
      </c>
      <c r="AT1411" s="103">
        <f t="shared" si="868"/>
        <v>0.66586607642758833</v>
      </c>
      <c r="AU1411" s="5">
        <f t="shared" ref="AU1411:AU1474" si="888">F1411</f>
        <v>0.55000000000000004</v>
      </c>
      <c r="AW1411" s="210">
        <f t="shared" ref="AW1411:AW1474" si="889">(D1411-E1411)/E1411</f>
        <v>5.7692307692307744E-2</v>
      </c>
      <c r="AX1411" s="276">
        <f t="shared" si="847"/>
        <v>3.6914297920978864E-3</v>
      </c>
      <c r="AY1411" s="19">
        <f t="shared" si="869"/>
        <v>-0.25604788117974231</v>
      </c>
    </row>
    <row r="1412" spans="1:51">
      <c r="A1412" s="4">
        <v>40382</v>
      </c>
      <c r="B1412" s="9">
        <f t="shared" si="881"/>
        <v>40382</v>
      </c>
      <c r="C1412" s="5">
        <v>0.56000000000000005</v>
      </c>
      <c r="D1412" s="5">
        <v>0.56000000000000005</v>
      </c>
      <c r="E1412" s="5">
        <v>0.52</v>
      </c>
      <c r="F1412" s="5">
        <v>0.54</v>
      </c>
      <c r="G1412" s="6">
        <v>294300</v>
      </c>
      <c r="H1412" s="112">
        <v>0.54</v>
      </c>
      <c r="I1412" s="19">
        <f t="shared" si="873"/>
        <v>-1.8181818181818195E-2</v>
      </c>
      <c r="J1412" s="8">
        <f t="shared" si="851"/>
        <v>0.54998238999842031</v>
      </c>
      <c r="K1412" s="8">
        <f t="shared" si="852"/>
        <v>0.47901761000157961</v>
      </c>
      <c r="L1412" s="8">
        <f t="shared" si="853"/>
        <v>0.51449999999999996</v>
      </c>
      <c r="M1412" s="19">
        <f t="shared" si="882"/>
        <v>0.14814649506644795</v>
      </c>
      <c r="N1412" s="19">
        <f t="shared" si="855"/>
        <v>-4.7171078145241442E-2</v>
      </c>
      <c r="O1412" s="19">
        <f t="shared" si="883"/>
        <v>-3.9227885743405438E-3</v>
      </c>
      <c r="P1412" s="19">
        <f t="shared" si="884"/>
        <v>2.4400067397979037E-3</v>
      </c>
      <c r="Q1412" s="6"/>
      <c r="S1412" s="66"/>
      <c r="T1412" t="str">
        <f t="shared" si="864"/>
        <v>BrokeBandUpper</v>
      </c>
      <c r="U1412" t="str">
        <f t="shared" si="865"/>
        <v>BrokeBandUpper</v>
      </c>
      <c r="V1412" t="str">
        <f t="shared" si="866"/>
        <v/>
      </c>
      <c r="W1412" t="str">
        <f t="shared" si="867"/>
        <v/>
      </c>
      <c r="Y1412" s="219">
        <f t="shared" si="846"/>
        <v>2.1318681318681339E-3</v>
      </c>
      <c r="Z1412" s="78">
        <f t="shared" si="848"/>
        <v>0.51689180136551027</v>
      </c>
      <c r="AA1412" s="78">
        <f t="shared" si="872"/>
        <v>0.52233569137384128</v>
      </c>
      <c r="AB1412" s="74">
        <f t="shared" si="886"/>
        <v>1411</v>
      </c>
      <c r="AC1412" s="80">
        <f t="shared" si="858"/>
        <v>5.6439256213431706E-3</v>
      </c>
      <c r="AD1412" s="79">
        <f t="shared" si="870"/>
        <v>-5.4438900083310093E-3</v>
      </c>
      <c r="AE1412" s="81">
        <f t="shared" si="859"/>
        <v>-1.108781562967418E-2</v>
      </c>
      <c r="AF1412" s="19">
        <f t="shared" si="878"/>
        <v>-1.0422205677755914E-2</v>
      </c>
      <c r="AG1412" s="93">
        <f t="shared" si="877"/>
        <v>0.32484380987453293</v>
      </c>
      <c r="AH1412" s="91">
        <f t="shared" si="879"/>
        <v>5.3979775650774085E-4</v>
      </c>
      <c r="AI1412" s="96">
        <f t="shared" si="880"/>
        <v>1405.2460632326367</v>
      </c>
      <c r="AJ1412" s="5">
        <f t="shared" si="887"/>
        <v>-1.0000000000000009E-2</v>
      </c>
      <c r="AK1412" s="5">
        <f t="shared" ref="AK1412:AK1475" si="890">IF(AJ1412&gt;0,AJ1412,0)</f>
        <v>0</v>
      </c>
      <c r="AL1412" s="5">
        <f t="shared" si="845"/>
        <v>-1.0000000000000009E-2</v>
      </c>
      <c r="AM1412" s="95">
        <f t="shared" si="860"/>
        <v>5.0000000000000044E-3</v>
      </c>
      <c r="AN1412" s="95">
        <f t="shared" si="861"/>
        <v>-3.5714285714285748E-3</v>
      </c>
      <c r="AO1412" s="78">
        <f t="shared" si="862"/>
        <v>1.4</v>
      </c>
      <c r="AP1412" s="8">
        <f t="shared" si="863"/>
        <v>58.333333333333329</v>
      </c>
      <c r="AQ1412" s="8">
        <f t="shared" si="849"/>
        <v>70</v>
      </c>
      <c r="AR1412" s="8">
        <f t="shared" si="885"/>
        <v>0</v>
      </c>
      <c r="AS1412" s="114">
        <f t="shared" si="835"/>
        <v>0</v>
      </c>
      <c r="AT1412" s="103">
        <f t="shared" si="868"/>
        <v>0.59633572694001546</v>
      </c>
      <c r="AU1412" s="5">
        <f t="shared" si="888"/>
        <v>0.54</v>
      </c>
      <c r="AW1412" s="210">
        <f t="shared" si="889"/>
        <v>7.6923076923076983E-2</v>
      </c>
      <c r="AX1412" s="276">
        <f t="shared" si="847"/>
        <v>1.7536530207025349E-3</v>
      </c>
      <c r="AY1412" s="19">
        <f t="shared" si="869"/>
        <v>-0.52493935426957916</v>
      </c>
    </row>
    <row r="1413" spans="1:51">
      <c r="A1413" s="4">
        <v>40385</v>
      </c>
      <c r="B1413" s="9">
        <f t="shared" si="881"/>
        <v>40385</v>
      </c>
      <c r="C1413" s="5">
        <v>0.54</v>
      </c>
      <c r="D1413" s="5">
        <v>0.55000000000000004</v>
      </c>
      <c r="E1413" s="5">
        <v>0.54</v>
      </c>
      <c r="F1413" s="5">
        <v>0.54</v>
      </c>
      <c r="G1413" s="6">
        <v>331100</v>
      </c>
      <c r="H1413" s="112">
        <v>0.54</v>
      </c>
      <c r="I1413" s="19">
        <f t="shared" si="873"/>
        <v>0</v>
      </c>
      <c r="J1413" s="8">
        <f t="shared" si="851"/>
        <v>0.54998238999842031</v>
      </c>
      <c r="K1413" s="8">
        <f t="shared" si="852"/>
        <v>0.47901761000157961</v>
      </c>
      <c r="L1413" s="8">
        <f t="shared" si="853"/>
        <v>0.51449999999999996</v>
      </c>
      <c r="M1413" s="19">
        <f t="shared" si="882"/>
        <v>0.14814649506644795</v>
      </c>
      <c r="N1413" s="19">
        <f t="shared" si="855"/>
        <v>0</v>
      </c>
      <c r="O1413" s="19">
        <f t="shared" si="883"/>
        <v>0</v>
      </c>
      <c r="P1413" s="19">
        <f t="shared" si="884"/>
        <v>0</v>
      </c>
      <c r="Q1413" s="6"/>
      <c r="S1413" s="66"/>
      <c r="T1413" t="str">
        <f t="shared" si="864"/>
        <v/>
      </c>
      <c r="U1413" t="str">
        <f t="shared" si="865"/>
        <v>BrokeBandUpper</v>
      </c>
      <c r="V1413" t="str">
        <f t="shared" si="866"/>
        <v/>
      </c>
      <c r="W1413" t="str">
        <f t="shared" si="867"/>
        <v/>
      </c>
      <c r="Y1413" s="219">
        <f t="shared" si="846"/>
        <v>3.1208791208791236E-3</v>
      </c>
      <c r="Z1413" s="78">
        <f t="shared" si="848"/>
        <v>0.52045046395522165</v>
      </c>
      <c r="AA1413" s="78">
        <f t="shared" si="872"/>
        <v>0.52364285021217705</v>
      </c>
      <c r="AB1413" s="74">
        <f t="shared" si="886"/>
        <v>1412</v>
      </c>
      <c r="AC1413" s="80">
        <f t="shared" si="858"/>
        <v>6.3163434981750293E-3</v>
      </c>
      <c r="AD1413" s="79">
        <f t="shared" si="870"/>
        <v>-3.1923862569553929E-3</v>
      </c>
      <c r="AE1413" s="81">
        <f t="shared" si="859"/>
        <v>-9.5087297551304222E-3</v>
      </c>
      <c r="AF1413" s="19">
        <f t="shared" si="878"/>
        <v>-6.0964954561336156E-3</v>
      </c>
      <c r="AG1413" s="93">
        <f t="shared" si="877"/>
        <v>0.11914010246503447</v>
      </c>
      <c r="AH1413" s="91">
        <f t="shared" si="879"/>
        <v>6.9755317251077092E-4</v>
      </c>
      <c r="AI1413" s="96">
        <f t="shared" si="880"/>
        <v>1405.4737970572955</v>
      </c>
      <c r="AJ1413" s="5">
        <f t="shared" si="887"/>
        <v>0</v>
      </c>
      <c r="AK1413" s="5">
        <f t="shared" si="890"/>
        <v>0</v>
      </c>
      <c r="AL1413" s="5">
        <f t="shared" si="845"/>
        <v>0</v>
      </c>
      <c r="AM1413" s="95">
        <f t="shared" si="860"/>
        <v>5.0000000000000044E-3</v>
      </c>
      <c r="AN1413" s="95">
        <f t="shared" si="861"/>
        <v>-2.8571428571428597E-3</v>
      </c>
      <c r="AO1413" s="78">
        <f t="shared" si="862"/>
        <v>1.75</v>
      </c>
      <c r="AP1413" s="8">
        <f t="shared" si="863"/>
        <v>63.636363636363633</v>
      </c>
      <c r="AQ1413" s="8">
        <f t="shared" si="849"/>
        <v>70</v>
      </c>
      <c r="AR1413" s="8">
        <f t="shared" si="885"/>
        <v>-1</v>
      </c>
      <c r="AS1413" s="114">
        <f t="shared" ref="AS1413:AS1476" si="891">IF(ISERROR(AR1413*G1413),0,AR1413*G1413)</f>
        <v>-331100</v>
      </c>
      <c r="AT1413" s="103">
        <f t="shared" si="868"/>
        <v>0.44387761233490763</v>
      </c>
      <c r="AU1413" s="5">
        <f t="shared" si="888"/>
        <v>0.54</v>
      </c>
      <c r="AW1413" s="210">
        <f t="shared" si="889"/>
        <v>1.8518518518518535E-2</v>
      </c>
      <c r="AX1413" s="276">
        <f t="shared" si="847"/>
        <v>1.8415091832509498E-5</v>
      </c>
      <c r="AY1413" s="19">
        <f t="shared" si="869"/>
        <v>-0.98949901057101242</v>
      </c>
    </row>
    <row r="1414" spans="1:51">
      <c r="A1414" s="4">
        <v>40386</v>
      </c>
      <c r="B1414" s="9">
        <f t="shared" si="881"/>
        <v>40386</v>
      </c>
      <c r="C1414" s="5">
        <v>0.52</v>
      </c>
      <c r="D1414" s="5">
        <v>0.54</v>
      </c>
      <c r="E1414" s="5">
        <v>0.52</v>
      </c>
      <c r="F1414" s="5">
        <v>0.54</v>
      </c>
      <c r="G1414" s="6">
        <v>527300</v>
      </c>
      <c r="H1414" s="112">
        <v>0.54</v>
      </c>
      <c r="I1414" s="19">
        <f t="shared" si="873"/>
        <v>0</v>
      </c>
      <c r="J1414" s="8">
        <f t="shared" si="851"/>
        <v>0.54998238999842031</v>
      </c>
      <c r="K1414" s="8">
        <f t="shared" si="852"/>
        <v>0.47901761000157961</v>
      </c>
      <c r="L1414" s="8">
        <f t="shared" si="853"/>
        <v>0.51449999999999996</v>
      </c>
      <c r="M1414" s="19">
        <f t="shared" si="882"/>
        <v>0.14814649506644795</v>
      </c>
      <c r="N1414" s="19">
        <f t="shared" si="855"/>
        <v>0</v>
      </c>
      <c r="O1414" s="19">
        <f t="shared" si="883"/>
        <v>0</v>
      </c>
      <c r="P1414" s="19">
        <f t="shared" si="884"/>
        <v>0</v>
      </c>
      <c r="Q1414" s="6"/>
      <c r="S1414" s="66"/>
      <c r="T1414" t="str">
        <f t="shared" si="864"/>
        <v/>
      </c>
      <c r="U1414" t="str">
        <f t="shared" si="865"/>
        <v/>
      </c>
      <c r="V1414" t="str">
        <f t="shared" si="866"/>
        <v/>
      </c>
      <c r="W1414" t="str">
        <f t="shared" si="867"/>
        <v/>
      </c>
      <c r="Y1414" s="219">
        <f t="shared" si="846"/>
        <v>3.6483516483516516E-3</v>
      </c>
      <c r="Z1414" s="78">
        <f t="shared" si="848"/>
        <v>0.5234610925061175</v>
      </c>
      <c r="AA1414" s="78">
        <f t="shared" si="872"/>
        <v>0.52485327929647596</v>
      </c>
      <c r="AB1414" s="74">
        <f t="shared" si="886"/>
        <v>1413</v>
      </c>
      <c r="AC1414" s="80">
        <f t="shared" si="858"/>
        <v>6.4932343718175668E-3</v>
      </c>
      <c r="AD1414" s="79">
        <f t="shared" si="870"/>
        <v>-1.3921867903584628E-3</v>
      </c>
      <c r="AE1414" s="81">
        <f t="shared" si="859"/>
        <v>-7.8854211621760296E-3</v>
      </c>
      <c r="AF1414" s="19">
        <f t="shared" si="878"/>
        <v>-2.6525256586461235E-3</v>
      </c>
      <c r="AG1414" s="93">
        <f t="shared" si="877"/>
        <v>2.8005265022975127E-2</v>
      </c>
      <c r="AH1414" s="91">
        <f t="shared" si="879"/>
        <v>7.9381131844727078E-4</v>
      </c>
      <c r="AI1414" s="96">
        <f t="shared" si="880"/>
        <v>1405.7404352329738</v>
      </c>
      <c r="AJ1414" s="5">
        <f t="shared" si="887"/>
        <v>0</v>
      </c>
      <c r="AK1414" s="5">
        <f t="shared" si="890"/>
        <v>0</v>
      </c>
      <c r="AL1414" s="5">
        <f t="shared" si="845"/>
        <v>0</v>
      </c>
      <c r="AM1414" s="95">
        <f t="shared" si="860"/>
        <v>5.0000000000000044E-3</v>
      </c>
      <c r="AN1414" s="95">
        <f t="shared" si="861"/>
        <v>-2.1428571428571447E-3</v>
      </c>
      <c r="AO1414" s="78">
        <f t="shared" si="862"/>
        <v>2.3333333333333335</v>
      </c>
      <c r="AP1414" s="8">
        <f t="shared" si="863"/>
        <v>70</v>
      </c>
      <c r="AQ1414" s="8">
        <f t="shared" si="849"/>
        <v>70</v>
      </c>
      <c r="AR1414" s="8">
        <f t="shared" si="885"/>
        <v>1</v>
      </c>
      <c r="AS1414" s="114">
        <f t="shared" si="891"/>
        <v>527300</v>
      </c>
      <c r="AT1414" s="103">
        <f t="shared" si="868"/>
        <v>0.4266909491863497</v>
      </c>
      <c r="AU1414" s="5">
        <f t="shared" si="888"/>
        <v>0.54</v>
      </c>
      <c r="AW1414" s="210">
        <f t="shared" si="889"/>
        <v>3.8461538461538491E-2</v>
      </c>
      <c r="AX1414" s="276">
        <f t="shared" si="847"/>
        <v>-1.2660295638015795E-3</v>
      </c>
      <c r="AY1414" s="19">
        <f t="shared" si="869"/>
        <v>-69.749565590901128</v>
      </c>
    </row>
    <row r="1415" spans="1:51">
      <c r="A1415" s="4">
        <v>40387</v>
      </c>
      <c r="B1415" s="9">
        <f t="shared" si="881"/>
        <v>40387</v>
      </c>
      <c r="C1415" s="5">
        <v>0.52</v>
      </c>
      <c r="D1415" s="5">
        <v>0.53</v>
      </c>
      <c r="E1415" s="5">
        <v>0.52</v>
      </c>
      <c r="F1415" s="5">
        <v>0.53</v>
      </c>
      <c r="G1415" s="6">
        <v>310200</v>
      </c>
      <c r="H1415" s="112">
        <v>0.53</v>
      </c>
      <c r="I1415" s="19">
        <f t="shared" si="873"/>
        <v>-1.8518518518518535E-2</v>
      </c>
      <c r="J1415" s="8">
        <f t="shared" si="851"/>
        <v>0.54829285639896452</v>
      </c>
      <c r="K1415" s="8">
        <f t="shared" si="852"/>
        <v>0.4797071436010355</v>
      </c>
      <c r="L1415" s="8">
        <f t="shared" si="853"/>
        <v>0.51400000000000001</v>
      </c>
      <c r="M1415" s="19">
        <f t="shared" si="882"/>
        <v>0.14297413268244058</v>
      </c>
      <c r="N1415" s="19">
        <f t="shared" si="855"/>
        <v>-3.4913835671153845E-2</v>
      </c>
      <c r="O1415" s="19">
        <f t="shared" si="883"/>
        <v>-3.0719776308849385E-3</v>
      </c>
      <c r="P1415" s="19">
        <f t="shared" si="884"/>
        <v>1.4394744265322937E-3</v>
      </c>
      <c r="Q1415" s="6"/>
      <c r="S1415" s="66"/>
      <c r="T1415" t="str">
        <f t="shared" si="864"/>
        <v/>
      </c>
      <c r="U1415" t="str">
        <f t="shared" si="865"/>
        <v/>
      </c>
      <c r="V1415" t="str">
        <f t="shared" si="866"/>
        <v/>
      </c>
      <c r="W1415" t="str">
        <f t="shared" si="867"/>
        <v/>
      </c>
      <c r="Y1415" s="219">
        <f t="shared" si="846"/>
        <v>3.7142857142857181E-3</v>
      </c>
      <c r="Z1415" s="78">
        <f t="shared" si="848"/>
        <v>0.52446808426017544</v>
      </c>
      <c r="AA1415" s="78">
        <f t="shared" si="872"/>
        <v>0.5252341366285368</v>
      </c>
      <c r="AB1415" s="74">
        <f t="shared" si="886"/>
        <v>1414</v>
      </c>
      <c r="AC1415" s="80">
        <f t="shared" si="858"/>
        <v>5.6954950350517368E-3</v>
      </c>
      <c r="AD1415" s="79">
        <f t="shared" si="870"/>
        <v>-7.6605236836135848E-4</v>
      </c>
      <c r="AE1415" s="81">
        <f t="shared" si="859"/>
        <v>-6.4615474034130952E-3</v>
      </c>
      <c r="AF1415" s="19">
        <f t="shared" si="878"/>
        <v>-1.4584969158300089E-3</v>
      </c>
      <c r="AG1415" s="93">
        <f t="shared" si="877"/>
        <v>-0.12285700639857379</v>
      </c>
      <c r="AH1415" s="91">
        <f t="shared" si="879"/>
        <v>8.1513282963011188E-4</v>
      </c>
      <c r="AI1415" s="96">
        <f t="shared" si="880"/>
        <v>1406.0555820406755</v>
      </c>
      <c r="AJ1415" s="5">
        <f t="shared" si="887"/>
        <v>-1.0000000000000009E-2</v>
      </c>
      <c r="AK1415" s="5">
        <f t="shared" si="890"/>
        <v>0</v>
      </c>
      <c r="AL1415" s="5">
        <f t="shared" si="845"/>
        <v>-1.0000000000000009E-2</v>
      </c>
      <c r="AM1415" s="95">
        <f t="shared" si="860"/>
        <v>5.0000000000000044E-3</v>
      </c>
      <c r="AN1415" s="95">
        <f t="shared" si="861"/>
        <v>-2.8571428571428597E-3</v>
      </c>
      <c r="AO1415" s="78">
        <f t="shared" si="862"/>
        <v>1.75</v>
      </c>
      <c r="AP1415" s="8">
        <f t="shared" si="863"/>
        <v>63.636363636363633</v>
      </c>
      <c r="AQ1415" s="8">
        <f t="shared" si="849"/>
        <v>70</v>
      </c>
      <c r="AR1415" s="8">
        <f t="shared" si="885"/>
        <v>1</v>
      </c>
      <c r="AS1415" s="114">
        <f t="shared" si="891"/>
        <v>310200</v>
      </c>
      <c r="AT1415" s="103">
        <f t="shared" si="868"/>
        <v>0.46938971279473551</v>
      </c>
      <c r="AU1415" s="5">
        <f t="shared" si="888"/>
        <v>0.53</v>
      </c>
      <c r="AW1415" s="210">
        <f t="shared" si="889"/>
        <v>1.9230769230769246E-2</v>
      </c>
      <c r="AX1415" s="276">
        <f t="shared" si="847"/>
        <v>-2.2639299134321238E-3</v>
      </c>
      <c r="AY1415" s="19">
        <f t="shared" si="869"/>
        <v>-0.78821251743449949</v>
      </c>
    </row>
    <row r="1416" spans="1:51">
      <c r="A1416" s="4">
        <v>40388</v>
      </c>
      <c r="B1416" s="9">
        <f t="shared" si="881"/>
        <v>40388</v>
      </c>
      <c r="C1416" s="5">
        <v>0.5</v>
      </c>
      <c r="D1416" s="5">
        <v>0.53</v>
      </c>
      <c r="E1416" s="5">
        <v>0.5</v>
      </c>
      <c r="F1416" s="5">
        <v>0.52</v>
      </c>
      <c r="G1416" s="6">
        <v>457400</v>
      </c>
      <c r="H1416" s="112">
        <v>0.52</v>
      </c>
      <c r="I1416" s="19">
        <f t="shared" si="873"/>
        <v>-1.8867924528301903E-2</v>
      </c>
      <c r="J1416" s="8">
        <f t="shared" si="851"/>
        <v>0.5482928563989643</v>
      </c>
      <c r="K1416" s="8">
        <f t="shared" si="852"/>
        <v>0.47970714360103528</v>
      </c>
      <c r="L1416" s="8">
        <f t="shared" si="853"/>
        <v>0.51399999999999979</v>
      </c>
      <c r="M1416" s="19">
        <f t="shared" si="882"/>
        <v>0.14297413268244064</v>
      </c>
      <c r="N1416" s="19">
        <f t="shared" si="855"/>
        <v>3.8826010124889851E-16</v>
      </c>
      <c r="O1416" s="19">
        <f t="shared" si="883"/>
        <v>-4.0497446270476461E-16</v>
      </c>
      <c r="P1416" s="19">
        <f t="shared" si="884"/>
        <v>-4.6287533526851572E-16</v>
      </c>
      <c r="Q1416" s="6"/>
      <c r="S1416" s="66"/>
      <c r="T1416" t="str">
        <f t="shared" si="864"/>
        <v/>
      </c>
      <c r="U1416" t="str">
        <f t="shared" si="865"/>
        <v/>
      </c>
      <c r="V1416" t="str">
        <f t="shared" si="866"/>
        <v/>
      </c>
      <c r="W1416" t="str">
        <f t="shared" si="867"/>
        <v/>
      </c>
      <c r="Y1416" s="219">
        <f t="shared" si="846"/>
        <v>3.3626373626373658E-3</v>
      </c>
      <c r="Z1416" s="78">
        <f t="shared" si="848"/>
        <v>0.52377999928410846</v>
      </c>
      <c r="AA1416" s="78">
        <f t="shared" si="872"/>
        <v>0.52484681051802506</v>
      </c>
      <c r="AB1416" s="74">
        <f t="shared" si="886"/>
        <v>1415</v>
      </c>
      <c r="AC1416" s="80">
        <f t="shared" si="858"/>
        <v>4.3157889355971892E-3</v>
      </c>
      <c r="AD1416" s="79">
        <f t="shared" si="870"/>
        <v>-1.0668112339166091E-3</v>
      </c>
      <c r="AE1416" s="81">
        <f t="shared" si="859"/>
        <v>-5.3826001695137984E-3</v>
      </c>
      <c r="AF1416" s="19">
        <f t="shared" si="878"/>
        <v>-2.0326144934817532E-3</v>
      </c>
      <c r="AG1416" s="93">
        <f t="shared" si="877"/>
        <v>-0.24224515884281067</v>
      </c>
      <c r="AH1416" s="91">
        <f t="shared" si="879"/>
        <v>7.5978911853200493E-4</v>
      </c>
      <c r="AI1416" s="96">
        <f t="shared" si="880"/>
        <v>1406.4510459625692</v>
      </c>
      <c r="AJ1416" s="5">
        <f t="shared" si="887"/>
        <v>-1.0000000000000009E-2</v>
      </c>
      <c r="AK1416" s="5">
        <f t="shared" si="890"/>
        <v>0</v>
      </c>
      <c r="AL1416" s="5">
        <f t="shared" si="845"/>
        <v>-1.0000000000000009E-2</v>
      </c>
      <c r="AM1416" s="95">
        <f t="shared" si="860"/>
        <v>5.0000000000000044E-3</v>
      </c>
      <c r="AN1416" s="95">
        <f t="shared" si="861"/>
        <v>-3.5714285714285748E-3</v>
      </c>
      <c r="AO1416" s="78">
        <f t="shared" si="862"/>
        <v>1.4</v>
      </c>
      <c r="AP1416" s="8">
        <f t="shared" si="863"/>
        <v>58.333333333333329</v>
      </c>
      <c r="AQ1416" s="8">
        <f t="shared" si="849"/>
        <v>70</v>
      </c>
      <c r="AR1416" s="8">
        <f t="shared" si="885"/>
        <v>0.33333333333333331</v>
      </c>
      <c r="AS1416" s="114">
        <f t="shared" si="891"/>
        <v>152466.66666666666</v>
      </c>
      <c r="AT1416" s="103">
        <f t="shared" si="868"/>
        <v>0.56055687665924325</v>
      </c>
      <c r="AU1416" s="5">
        <f t="shared" si="888"/>
        <v>0.52</v>
      </c>
      <c r="AW1416" s="210">
        <f t="shared" si="889"/>
        <v>6.0000000000000053E-2</v>
      </c>
      <c r="AX1416" s="276">
        <f t="shared" si="847"/>
        <v>-2.8065620750382437E-3</v>
      </c>
      <c r="AY1416" s="19">
        <f t="shared" si="869"/>
        <v>-0.23968593655953249</v>
      </c>
    </row>
    <row r="1417" spans="1:51">
      <c r="A1417" s="4">
        <v>40389</v>
      </c>
      <c r="B1417" s="9">
        <f t="shared" si="881"/>
        <v>40389</v>
      </c>
      <c r="C1417" s="5">
        <v>0.52</v>
      </c>
      <c r="D1417" s="5">
        <v>0.54</v>
      </c>
      <c r="E1417" s="5">
        <v>0.52</v>
      </c>
      <c r="F1417" s="5">
        <v>0.53</v>
      </c>
      <c r="G1417" s="6">
        <v>231600</v>
      </c>
      <c r="H1417" s="112">
        <v>0.53</v>
      </c>
      <c r="I1417" s="19">
        <f t="shared" si="873"/>
        <v>1.9230769230769246E-2</v>
      </c>
      <c r="J1417" s="8">
        <f t="shared" si="851"/>
        <v>0.5494141805001922</v>
      </c>
      <c r="K1417" s="8">
        <f t="shared" si="852"/>
        <v>0.47958581949980772</v>
      </c>
      <c r="L1417" s="8">
        <f t="shared" si="853"/>
        <v>0.51449999999999996</v>
      </c>
      <c r="M1417" s="19">
        <f t="shared" si="882"/>
        <v>0.14560138803356021</v>
      </c>
      <c r="N1417" s="19">
        <f t="shared" si="855"/>
        <v>1.8375739036339957E-2</v>
      </c>
      <c r="O1417" s="19">
        <f t="shared" si="883"/>
        <v>2.0451189325945999E-3</v>
      </c>
      <c r="P1417" s="19">
        <f t="shared" si="884"/>
        <v>-2.5291285077977366E-4</v>
      </c>
      <c r="Q1417" s="6"/>
      <c r="S1417" s="66"/>
      <c r="T1417" t="str">
        <f t="shared" si="864"/>
        <v/>
      </c>
      <c r="U1417" t="str">
        <f t="shared" si="865"/>
        <v/>
      </c>
      <c r="V1417" t="str">
        <f t="shared" si="866"/>
        <v/>
      </c>
      <c r="W1417" t="str">
        <f t="shared" si="867"/>
        <v/>
      </c>
      <c r="Y1417" s="219">
        <f t="shared" si="846"/>
        <v>3.2087912087912125E-3</v>
      </c>
      <c r="Z1417" s="78">
        <f t="shared" si="848"/>
        <v>0.52473787939435579</v>
      </c>
      <c r="AA1417" s="78">
        <f t="shared" si="872"/>
        <v>0.52522814653969119</v>
      </c>
      <c r="AB1417" s="74">
        <f t="shared" si="886"/>
        <v>1416</v>
      </c>
      <c r="AC1417" s="80">
        <f t="shared" si="858"/>
        <v>3.9138664193427196E-3</v>
      </c>
      <c r="AD1417" s="79">
        <f t="shared" si="870"/>
        <v>-4.9026714533539906E-4</v>
      </c>
      <c r="AE1417" s="81">
        <f t="shared" si="859"/>
        <v>-4.4041335646781187E-3</v>
      </c>
      <c r="AF1417" s="19">
        <f t="shared" si="878"/>
        <v>-9.334365428916515E-4</v>
      </c>
      <c r="AG1417" s="93">
        <f t="shared" si="877"/>
        <v>-9.3128399523748795E-2</v>
      </c>
      <c r="AH1417" s="91">
        <f t="shared" si="879"/>
        <v>6.7022774534015376E-4</v>
      </c>
      <c r="AI1417" s="96">
        <f t="shared" si="880"/>
        <v>1406.8964533803583</v>
      </c>
      <c r="AJ1417" s="5">
        <f t="shared" si="887"/>
        <v>1.0000000000000009E-2</v>
      </c>
      <c r="AK1417" s="5">
        <f t="shared" si="890"/>
        <v>1.0000000000000009E-2</v>
      </c>
      <c r="AL1417" s="5">
        <f t="shared" si="845"/>
        <v>0</v>
      </c>
      <c r="AM1417" s="95">
        <f t="shared" si="860"/>
        <v>5.7142857142857195E-3</v>
      </c>
      <c r="AN1417" s="95">
        <f t="shared" si="861"/>
        <v>-3.5714285714285748E-3</v>
      </c>
      <c r="AO1417" s="78">
        <f t="shared" si="862"/>
        <v>1.5999999999999999</v>
      </c>
      <c r="AP1417" s="8">
        <f t="shared" si="863"/>
        <v>61.538461538461533</v>
      </c>
      <c r="AQ1417" s="8">
        <f t="shared" si="849"/>
        <v>66.666666666666657</v>
      </c>
      <c r="AR1417" s="8">
        <f t="shared" si="885"/>
        <v>0</v>
      </c>
      <c r="AS1417" s="114">
        <f t="shared" si="891"/>
        <v>0</v>
      </c>
      <c r="AT1417" s="103">
        <f t="shared" si="868"/>
        <v>0.55411489621034038</v>
      </c>
      <c r="AU1417" s="5">
        <f t="shared" si="888"/>
        <v>0.53</v>
      </c>
      <c r="AW1417" s="210">
        <f t="shared" si="889"/>
        <v>3.8461538461538491E-2</v>
      </c>
      <c r="AX1417" s="276">
        <f t="shared" si="847"/>
        <v>-2.8321033697643189E-3</v>
      </c>
      <c r="AY1417" s="19">
        <f t="shared" si="869"/>
        <v>-9.1005629104879571E-3</v>
      </c>
    </row>
    <row r="1418" spans="1:51">
      <c r="A1418" s="4">
        <v>40392</v>
      </c>
      <c r="B1418" s="9">
        <f t="shared" ref="B1418:B1439" si="892">A1418</f>
        <v>40392</v>
      </c>
      <c r="C1418" s="5">
        <v>0.52</v>
      </c>
      <c r="D1418" s="5">
        <v>0.53</v>
      </c>
      <c r="E1418" s="5">
        <v>0.52</v>
      </c>
      <c r="F1418" s="5">
        <v>0.53</v>
      </c>
      <c r="G1418" s="6">
        <v>271600</v>
      </c>
      <c r="H1418" s="112">
        <v>0.53</v>
      </c>
      <c r="I1418" s="19">
        <f t="shared" si="873"/>
        <v>0</v>
      </c>
      <c r="J1418" s="8">
        <f t="shared" ref="J1418:J1481" si="893">(L1418)+2*STDEVPA(H1399:H1418)</f>
        <v>0.55049647869859764</v>
      </c>
      <c r="K1418" s="8">
        <f t="shared" ref="K1418:K1481" si="894">(L1418)-(2*STDEVPA(H1399:H1418))</f>
        <v>0.47950352130140217</v>
      </c>
      <c r="L1418" s="8">
        <f t="shared" si="853"/>
        <v>0.5149999999999999</v>
      </c>
      <c r="M1418" s="19">
        <f t="shared" si="882"/>
        <v>0.14805513253482727</v>
      </c>
      <c r="N1418" s="19">
        <f t="shared" si="855"/>
        <v>1.6852480147383556E-2</v>
      </c>
      <c r="O1418" s="19">
        <f t="shared" si="883"/>
        <v>1.9699131125813047E-3</v>
      </c>
      <c r="P1418" s="19">
        <f t="shared" si="884"/>
        <v>-1.7160265182858145E-4</v>
      </c>
      <c r="Q1418" s="6"/>
      <c r="S1418" s="66"/>
      <c r="T1418" t="str">
        <f t="shared" si="864"/>
        <v/>
      </c>
      <c r="U1418" t="str">
        <f t="shared" si="865"/>
        <v/>
      </c>
      <c r="V1418" t="str">
        <f t="shared" si="866"/>
        <v/>
      </c>
      <c r="W1418" t="str">
        <f t="shared" si="867"/>
        <v/>
      </c>
      <c r="Y1418" s="219">
        <f t="shared" si="846"/>
        <v>2.9230769230769254E-3</v>
      </c>
      <c r="Z1418" s="78">
        <f t="shared" si="848"/>
        <v>0.52554824596762495</v>
      </c>
      <c r="AA1418" s="78">
        <f t="shared" si="872"/>
        <v>0.52558126369575409</v>
      </c>
      <c r="AB1418" s="74">
        <f t="shared" si="886"/>
        <v>1417</v>
      </c>
      <c r="AC1418" s="80">
        <f t="shared" si="858"/>
        <v>3.4968926692391855E-3</v>
      </c>
      <c r="AD1418" s="79">
        <f t="shared" si="870"/>
        <v>-3.3017728129136614E-5</v>
      </c>
      <c r="AE1418" s="81">
        <f t="shared" si="859"/>
        <v>-3.5299103973683221E-3</v>
      </c>
      <c r="AF1418" s="19">
        <f t="shared" si="878"/>
        <v>-6.2821356866803673E-5</v>
      </c>
      <c r="AG1418" s="93">
        <f t="shared" si="877"/>
        <v>-0.10653755274906883</v>
      </c>
      <c r="AH1418" s="91">
        <f t="shared" si="879"/>
        <v>5.5395082840357197E-4</v>
      </c>
      <c r="AI1418" s="96">
        <f t="shared" si="880"/>
        <v>1407.4695466683279</v>
      </c>
      <c r="AJ1418" s="5">
        <f t="shared" si="887"/>
        <v>0</v>
      </c>
      <c r="AK1418" s="5">
        <f t="shared" si="890"/>
        <v>0</v>
      </c>
      <c r="AL1418" s="5">
        <f t="shared" ref="AL1418:AL1481" si="895">IF(AJ1418&lt;0,AJ1418,0)</f>
        <v>0</v>
      </c>
      <c r="AM1418" s="95">
        <f t="shared" si="860"/>
        <v>5.7142857142857195E-3</v>
      </c>
      <c r="AN1418" s="95">
        <f t="shared" si="861"/>
        <v>-3.5714285714285748E-3</v>
      </c>
      <c r="AO1418" s="78">
        <f t="shared" si="862"/>
        <v>1.5999999999999999</v>
      </c>
      <c r="AP1418" s="8">
        <f t="shared" si="863"/>
        <v>61.538461538461533</v>
      </c>
      <c r="AQ1418" s="8">
        <f t="shared" si="849"/>
        <v>66.666666666666657</v>
      </c>
      <c r="AR1418" s="8">
        <f t="shared" si="885"/>
        <v>1</v>
      </c>
      <c r="AS1418" s="114">
        <f t="shared" si="891"/>
        <v>271600</v>
      </c>
      <c r="AT1418" s="103">
        <f t="shared" si="868"/>
        <v>0.50414246196403867</v>
      </c>
      <c r="AU1418" s="5">
        <f t="shared" si="888"/>
        <v>0.53</v>
      </c>
      <c r="AW1418" s="210">
        <f t="shared" si="889"/>
        <v>1.9230769230769246E-2</v>
      </c>
      <c r="AX1418" s="276">
        <f t="shared" si="847"/>
        <v>-2.4772650205854081E-3</v>
      </c>
      <c r="AY1418" s="19">
        <f t="shared" si="869"/>
        <v>0.12529145403631209</v>
      </c>
    </row>
    <row r="1419" spans="1:51">
      <c r="A1419" s="4">
        <v>40393</v>
      </c>
      <c r="B1419" s="9">
        <f t="shared" si="892"/>
        <v>40393</v>
      </c>
      <c r="C1419" s="5">
        <v>0.53</v>
      </c>
      <c r="D1419" s="5">
        <v>0.53</v>
      </c>
      <c r="E1419" s="5">
        <v>0.52</v>
      </c>
      <c r="F1419" s="5">
        <v>0.52</v>
      </c>
      <c r="G1419" s="6">
        <v>196100</v>
      </c>
      <c r="H1419" s="112">
        <v>0.52</v>
      </c>
      <c r="I1419" s="19">
        <f t="shared" si="873"/>
        <v>-1.8867924528301903E-2</v>
      </c>
      <c r="J1419" s="8">
        <f t="shared" si="893"/>
        <v>0.5509823899984202</v>
      </c>
      <c r="K1419" s="8">
        <f t="shared" si="894"/>
        <v>0.4800176100015795</v>
      </c>
      <c r="L1419" s="8">
        <f t="shared" si="853"/>
        <v>0.51549999999999985</v>
      </c>
      <c r="M1419" s="19">
        <f>(J1419-K1419)/K1419</f>
        <v>0.14783786785782127</v>
      </c>
      <c r="N1419" s="19">
        <f t="shared" si="855"/>
        <v>-1.4674579211557833E-3</v>
      </c>
      <c r="O1419" s="19">
        <f>IF(A1420&gt;A1419,(J1419-J1418)/J1418, (J1419-J1420)/J1420)</f>
        <v>8.8267830699168296E-4</v>
      </c>
      <c r="P1419" s="19">
        <f>IF(A1420&gt;A1419,(K1419-K1418)/K1418, (K1419-K1420)/K1420)</f>
        <v>1.0721270592175427E-3</v>
      </c>
      <c r="Q1419" s="6"/>
      <c r="S1419" s="66"/>
      <c r="T1419" t="str">
        <f t="shared" si="864"/>
        <v/>
      </c>
      <c r="U1419" t="str">
        <f t="shared" si="865"/>
        <v/>
      </c>
      <c r="V1419" t="str">
        <f t="shared" si="866"/>
        <v/>
      </c>
      <c r="W1419" t="str">
        <f t="shared" si="867"/>
        <v/>
      </c>
      <c r="Y1419" s="219">
        <f t="shared" si="846"/>
        <v>2.2197802197802211E-3</v>
      </c>
      <c r="Z1419" s="78">
        <f t="shared" si="848"/>
        <v>0.52469381608861076</v>
      </c>
      <c r="AA1419" s="78">
        <f t="shared" si="872"/>
        <v>0.52516825018226831</v>
      </c>
      <c r="AB1419" s="74">
        <f t="shared" si="886"/>
        <v>1418</v>
      </c>
      <c r="AC1419" s="80">
        <f t="shared" si="858"/>
        <v>2.4443810429686181E-3</v>
      </c>
      <c r="AD1419" s="79">
        <f t="shared" si="870"/>
        <v>-4.7443409365754974E-4</v>
      </c>
      <c r="AE1419" s="81">
        <f t="shared" si="859"/>
        <v>-2.9188151366261678E-3</v>
      </c>
      <c r="AF1419" s="19">
        <f t="shared" si="878"/>
        <v>-9.0339447118688071E-4</v>
      </c>
      <c r="AG1419" s="93">
        <f t="shared" si="877"/>
        <v>-0.30098482447834496</v>
      </c>
      <c r="AH1419" s="91">
        <f t="shared" si="879"/>
        <v>3.9904027438721822E-4</v>
      </c>
      <c r="AI1419" s="96">
        <f t="shared" si="880"/>
        <v>1408.5118801721346</v>
      </c>
      <c r="AJ1419" s="5">
        <f t="shared" si="887"/>
        <v>-1.0000000000000009E-2</v>
      </c>
      <c r="AK1419" s="5">
        <f t="shared" si="890"/>
        <v>0</v>
      </c>
      <c r="AL1419" s="5">
        <f t="shared" si="895"/>
        <v>-1.0000000000000009E-2</v>
      </c>
      <c r="AM1419" s="95">
        <f t="shared" si="860"/>
        <v>5.7142857142857195E-3</v>
      </c>
      <c r="AN1419" s="95">
        <f t="shared" si="861"/>
        <v>-4.2857142857142894E-3</v>
      </c>
      <c r="AO1419" s="78">
        <f t="shared" si="862"/>
        <v>1.3333333333333335</v>
      </c>
      <c r="AP1419" s="8">
        <f t="shared" si="863"/>
        <v>57.142857142857146</v>
      </c>
      <c r="AQ1419" s="8">
        <f t="shared" si="849"/>
        <v>66.666666666666657</v>
      </c>
      <c r="AR1419" s="8">
        <f t="shared" si="885"/>
        <v>-1</v>
      </c>
      <c r="AS1419" s="114">
        <f t="shared" si="891"/>
        <v>-196100</v>
      </c>
      <c r="AT1419" s="103">
        <f t="shared" si="868"/>
        <v>0.47228623579074958</v>
      </c>
      <c r="AU1419" s="5">
        <f t="shared" si="888"/>
        <v>0.52</v>
      </c>
      <c r="AW1419" s="210">
        <f t="shared" si="889"/>
        <v>1.9230769230769246E-2</v>
      </c>
      <c r="AX1419" s="276">
        <f t="shared" si="847"/>
        <v>-1.8886425867439484E-3</v>
      </c>
      <c r="AY1419" s="19">
        <f t="shared" si="869"/>
        <v>0.23760979505630811</v>
      </c>
    </row>
    <row r="1420" spans="1:51">
      <c r="A1420" s="4">
        <v>40394</v>
      </c>
      <c r="B1420" s="9">
        <f t="shared" si="892"/>
        <v>40394</v>
      </c>
      <c r="C1420" s="5">
        <v>0.52</v>
      </c>
      <c r="D1420" s="5">
        <v>0.53</v>
      </c>
      <c r="E1420" s="5">
        <v>0.52</v>
      </c>
      <c r="F1420" s="5">
        <v>0.53</v>
      </c>
      <c r="G1420" s="6">
        <v>107000</v>
      </c>
      <c r="H1420" s="112">
        <v>0.53</v>
      </c>
      <c r="I1420" s="19">
        <f t="shared" si="873"/>
        <v>1.9230769230769246E-2</v>
      </c>
      <c r="J1420" s="8">
        <f t="shared" si="893"/>
        <v>0.55227038417709673</v>
      </c>
      <c r="K1420" s="8">
        <f t="shared" si="894"/>
        <v>0.48172961582290308</v>
      </c>
      <c r="L1420" s="8">
        <f t="shared" si="853"/>
        <v>0.5169999999999999</v>
      </c>
      <c r="M1420" s="19">
        <f t="shared" ref="M1420:M1440" si="896">(J1420-K1420)/K1420</f>
        <v>0.1464322849108915</v>
      </c>
      <c r="N1420" s="19">
        <f t="shared" si="855"/>
        <v>-9.5075975275938866E-3</v>
      </c>
      <c r="O1420" s="19">
        <f t="shared" ref="O1420:O1440" si="897">IF(A1421&gt;A1420,(J1420-J1419)/J1419, (J1420-J1421)/J1421)</f>
        <v>2.3376322039624997E-3</v>
      </c>
      <c r="P1420" s="19">
        <f t="shared" ref="P1420:P1440" si="898">IF(A1421&gt;A1420,(K1420-K1419)/K1419, (K1420-K1421)/K1421)</f>
        <v>3.5665479466845972E-3</v>
      </c>
      <c r="Q1420" s="6"/>
      <c r="S1420" s="66"/>
      <c r="T1420" t="str">
        <f t="shared" si="864"/>
        <v/>
      </c>
      <c r="U1420" t="str">
        <f t="shared" si="865"/>
        <v/>
      </c>
      <c r="V1420" t="str">
        <f t="shared" si="866"/>
        <v/>
      </c>
      <c r="W1420" t="str">
        <f t="shared" si="867"/>
        <v/>
      </c>
      <c r="Y1420" s="219">
        <f t="shared" si="846"/>
        <v>2.0439560439560458E-3</v>
      </c>
      <c r="Z1420" s="78">
        <f t="shared" si="848"/>
        <v>0.52551096841096467</v>
      </c>
      <c r="AA1420" s="78">
        <f t="shared" si="872"/>
        <v>0.52552579966878044</v>
      </c>
      <c r="AB1420" s="74">
        <f t="shared" si="886"/>
        <v>1419</v>
      </c>
      <c r="AC1420" s="80">
        <f t="shared" si="858"/>
        <v>2.3231871030483251E-3</v>
      </c>
      <c r="AD1420" s="79">
        <f t="shared" si="870"/>
        <v>-1.4831257815761667E-5</v>
      </c>
      <c r="AE1420" s="81">
        <f t="shared" si="859"/>
        <v>-2.3380183608640867E-3</v>
      </c>
      <c r="AF1420" s="19">
        <f t="shared" si="878"/>
        <v>-2.8221750150248118E-5</v>
      </c>
      <c r="AG1420" s="93">
        <f t="shared" si="877"/>
        <v>-4.9580625029355917E-2</v>
      </c>
      <c r="AH1420" s="91">
        <f t="shared" si="879"/>
        <v>2.6088925780001489E-4</v>
      </c>
      <c r="AI1420" s="96">
        <f t="shared" si="880"/>
        <v>1410.0621404198239</v>
      </c>
      <c r="AJ1420" s="5">
        <f t="shared" si="887"/>
        <v>1.0000000000000009E-2</v>
      </c>
      <c r="AK1420" s="5">
        <f t="shared" si="890"/>
        <v>1.0000000000000009E-2</v>
      </c>
      <c r="AL1420" s="5">
        <f t="shared" si="895"/>
        <v>0</v>
      </c>
      <c r="AM1420" s="95">
        <f t="shared" si="860"/>
        <v>5.7142857142857195E-3</v>
      </c>
      <c r="AN1420" s="95">
        <f t="shared" si="861"/>
        <v>-4.2857142857142894E-3</v>
      </c>
      <c r="AO1420" s="78">
        <f t="shared" si="862"/>
        <v>1.3333333333333335</v>
      </c>
      <c r="AP1420" s="8">
        <f t="shared" si="863"/>
        <v>57.142857142857146</v>
      </c>
      <c r="AQ1420" s="8">
        <f t="shared" si="849"/>
        <v>66.666666666666657</v>
      </c>
      <c r="AR1420" s="8">
        <f t="shared" si="885"/>
        <v>1</v>
      </c>
      <c r="AS1420" s="114">
        <f t="shared" si="891"/>
        <v>107000</v>
      </c>
      <c r="AT1420" s="103">
        <f t="shared" si="868"/>
        <v>0.50171907581368425</v>
      </c>
      <c r="AU1420" s="5">
        <f t="shared" si="888"/>
        <v>0.53</v>
      </c>
      <c r="AW1420" s="210">
        <f t="shared" si="889"/>
        <v>1.9230769230769246E-2</v>
      </c>
      <c r="AX1420" s="276">
        <f t="shared" si="847"/>
        <v>-1.3091820946564464E-3</v>
      </c>
      <c r="AY1420" s="19">
        <f t="shared" si="869"/>
        <v>0.30681320867941542</v>
      </c>
    </row>
    <row r="1421" spans="1:51">
      <c r="A1421" s="4">
        <v>40395</v>
      </c>
      <c r="B1421" s="9">
        <f t="shared" si="892"/>
        <v>40395</v>
      </c>
      <c r="C1421" s="5">
        <v>0.52</v>
      </c>
      <c r="D1421" s="5">
        <v>0.52</v>
      </c>
      <c r="E1421" s="5">
        <v>0.52</v>
      </c>
      <c r="F1421" s="5">
        <v>0.52</v>
      </c>
      <c r="G1421" s="6">
        <v>69400</v>
      </c>
      <c r="H1421" s="112">
        <v>0.52</v>
      </c>
      <c r="I1421" s="19">
        <f t="shared" si="873"/>
        <v>-1.8867924528301903E-2</v>
      </c>
      <c r="J1421" s="8">
        <f t="shared" si="893"/>
        <v>0.55240930106817043</v>
      </c>
      <c r="K1421" s="8">
        <f t="shared" si="894"/>
        <v>0.48359069893182938</v>
      </c>
      <c r="L1421" s="8">
        <f t="shared" si="853"/>
        <v>0.5179999999999999</v>
      </c>
      <c r="M1421" s="19">
        <f t="shared" si="896"/>
        <v>0.14230753876852839</v>
      </c>
      <c r="N1421" s="19">
        <f t="shared" si="855"/>
        <v>-2.8168283687392704E-2</v>
      </c>
      <c r="O1421" s="19">
        <f t="shared" si="897"/>
        <v>2.5153782468472402E-4</v>
      </c>
      <c r="P1421" s="19">
        <f t="shared" si="898"/>
        <v>3.8633354641216056E-3</v>
      </c>
      <c r="Q1421" s="6"/>
      <c r="S1421" s="66"/>
      <c r="T1421" t="str">
        <f t="shared" si="864"/>
        <v/>
      </c>
      <c r="U1421" t="str">
        <f t="shared" si="865"/>
        <v/>
      </c>
      <c r="V1421" t="str">
        <f t="shared" si="866"/>
        <v/>
      </c>
      <c r="W1421" t="str">
        <f t="shared" si="867"/>
        <v/>
      </c>
      <c r="Y1421" s="219">
        <f t="shared" si="846"/>
        <v>1.1648351648351658E-3</v>
      </c>
      <c r="Z1421" s="78">
        <f t="shared" si="848"/>
        <v>0.5246622792756761</v>
      </c>
      <c r="AA1421" s="78">
        <f t="shared" si="872"/>
        <v>0.52511689049329069</v>
      </c>
      <c r="AB1421" s="74">
        <f t="shared" si="886"/>
        <v>1420</v>
      </c>
      <c r="AC1421" s="80">
        <f t="shared" si="858"/>
        <v>1.5067257145996E-3</v>
      </c>
      <c r="AD1421" s="79">
        <f t="shared" si="870"/>
        <v>-4.5461121761458667E-4</v>
      </c>
      <c r="AE1421" s="81">
        <f t="shared" si="859"/>
        <v>-1.9613369322141866E-3</v>
      </c>
      <c r="AF1421" s="19">
        <f t="shared" si="878"/>
        <v>-8.6573337450168188E-4</v>
      </c>
      <c r="AG1421" s="93">
        <f t="shared" si="877"/>
        <v>-0.35144022079729226</v>
      </c>
      <c r="AH1421" s="91">
        <f t="shared" si="879"/>
        <v>9.488042481991331E-5</v>
      </c>
      <c r="AI1421" s="96">
        <f t="shared" si="880"/>
        <v>1412.442489674728</v>
      </c>
      <c r="AJ1421" s="5">
        <f t="shared" si="887"/>
        <v>-1.0000000000000009E-2</v>
      </c>
      <c r="AK1421" s="5">
        <f t="shared" si="890"/>
        <v>0</v>
      </c>
      <c r="AL1421" s="5">
        <f t="shared" si="895"/>
        <v>-1.0000000000000009E-2</v>
      </c>
      <c r="AM1421" s="95">
        <f t="shared" si="860"/>
        <v>5.7142857142857195E-3</v>
      </c>
      <c r="AN1421" s="95">
        <f t="shared" si="861"/>
        <v>-4.2857142857142894E-3</v>
      </c>
      <c r="AO1421" s="78">
        <f t="shared" si="862"/>
        <v>1.3333333333333335</v>
      </c>
      <c r="AP1421" s="8">
        <f t="shared" si="863"/>
        <v>57.142857142857146</v>
      </c>
      <c r="AQ1421" s="8">
        <f t="shared" si="849"/>
        <v>66.666666666666657</v>
      </c>
      <c r="AR1421" s="8">
        <f t="shared" si="885"/>
        <v>0</v>
      </c>
      <c r="AS1421" s="114">
        <f t="shared" si="891"/>
        <v>0</v>
      </c>
      <c r="AT1421" s="103">
        <f t="shared" si="868"/>
        <v>0.48369950638608611</v>
      </c>
      <c r="AU1421" s="5">
        <f t="shared" si="888"/>
        <v>0.52</v>
      </c>
      <c r="AW1421" s="210">
        <f t="shared" si="889"/>
        <v>0</v>
      </c>
      <c r="AX1421" s="276">
        <f t="shared" si="847"/>
        <v>-7.5469220833962621E-4</v>
      </c>
      <c r="AY1421" s="19">
        <f t="shared" si="869"/>
        <v>0.42353916126719454</v>
      </c>
    </row>
    <row r="1422" spans="1:51">
      <c r="A1422" s="4">
        <v>40396</v>
      </c>
      <c r="B1422" s="9">
        <f t="shared" si="892"/>
        <v>40396</v>
      </c>
      <c r="C1422" s="5">
        <v>0.53</v>
      </c>
      <c r="D1422" s="5">
        <v>0.53</v>
      </c>
      <c r="E1422" s="5">
        <v>0.52</v>
      </c>
      <c r="F1422" s="5">
        <v>0.52</v>
      </c>
      <c r="G1422" s="6">
        <v>36500</v>
      </c>
      <c r="H1422" s="112">
        <v>0.52</v>
      </c>
      <c r="I1422" s="19">
        <f t="shared" si="873"/>
        <v>0</v>
      </c>
      <c r="J1422" s="8">
        <f t="shared" si="893"/>
        <v>0.55240658617698002</v>
      </c>
      <c r="K1422" s="8">
        <f t="shared" si="894"/>
        <v>0.48559341382301974</v>
      </c>
      <c r="L1422" s="8">
        <f t="shared" si="853"/>
        <v>0.51899999999999991</v>
      </c>
      <c r="M1422" s="19">
        <f t="shared" si="896"/>
        <v>0.13759077131616768</v>
      </c>
      <c r="N1422" s="19">
        <f t="shared" si="855"/>
        <v>-3.3144888128750619E-2</v>
      </c>
      <c r="O1422" s="19">
        <f t="shared" si="897"/>
        <v>-4.9146370004349039E-6</v>
      </c>
      <c r="P1422" s="19">
        <f t="shared" si="898"/>
        <v>4.1413428662172803E-3</v>
      </c>
      <c r="Q1422" s="6"/>
      <c r="S1422" s="66"/>
      <c r="T1422" t="str">
        <f t="shared" si="864"/>
        <v/>
      </c>
      <c r="U1422" t="str">
        <f t="shared" si="865"/>
        <v/>
      </c>
      <c r="V1422" t="str">
        <f t="shared" si="866"/>
        <v/>
      </c>
      <c r="W1422" t="str">
        <f t="shared" si="867"/>
        <v/>
      </c>
      <c r="Y1422" s="219">
        <f t="shared" ref="Y1422:Y1485" si="899">SLOPE(H1409:H1422,AB1409:AB1422)</f>
        <v>1.9780219780219798E-4</v>
      </c>
      <c r="Z1422" s="78">
        <f t="shared" si="848"/>
        <v>0.52394428826722195</v>
      </c>
      <c r="AA1422" s="78">
        <f t="shared" si="872"/>
        <v>0.5247382405967872</v>
      </c>
      <c r="AB1422" s="74">
        <f t="shared" si="886"/>
        <v>1421</v>
      </c>
      <c r="AC1422" s="80">
        <f t="shared" si="858"/>
        <v>9.339076821191488E-4</v>
      </c>
      <c r="AD1422" s="79">
        <f t="shared" si="870"/>
        <v>-7.9395232956525064E-4</v>
      </c>
      <c r="AE1422" s="81">
        <f t="shared" si="859"/>
        <v>-1.7278600116843994E-3</v>
      </c>
      <c r="AF1422" s="19">
        <f t="shared" si="878"/>
        <v>-1.5130445394303358E-3</v>
      </c>
      <c r="AG1422" s="93">
        <f t="shared" si="877"/>
        <v>-0.38017406016905531</v>
      </c>
      <c r="AH1422" s="91">
        <f t="shared" si="879"/>
        <v>-8.5724890015279528E-5</v>
      </c>
      <c r="AI1422" s="96">
        <f t="shared" si="880"/>
        <v>1415.5643184778155</v>
      </c>
      <c r="AJ1422" s="5">
        <f t="shared" si="887"/>
        <v>0</v>
      </c>
      <c r="AK1422" s="5">
        <f t="shared" si="890"/>
        <v>0</v>
      </c>
      <c r="AL1422" s="5">
        <f t="shared" si="895"/>
        <v>0</v>
      </c>
      <c r="AM1422" s="95">
        <f t="shared" si="860"/>
        <v>5.7142857142857195E-3</v>
      </c>
      <c r="AN1422" s="95">
        <f t="shared" si="861"/>
        <v>-4.2857142857142894E-3</v>
      </c>
      <c r="AO1422" s="78">
        <f t="shared" si="862"/>
        <v>1.3333333333333335</v>
      </c>
      <c r="AP1422" s="8">
        <f t="shared" si="863"/>
        <v>57.142857142857146</v>
      </c>
      <c r="AQ1422" s="8">
        <f t="shared" si="849"/>
        <v>66.666666666666657</v>
      </c>
      <c r="AR1422" s="8">
        <f t="shared" si="885"/>
        <v>-1</v>
      </c>
      <c r="AS1422" s="114">
        <f t="shared" si="891"/>
        <v>-36500</v>
      </c>
      <c r="AT1422" s="103">
        <f t="shared" si="868"/>
        <v>0.49025180428399934</v>
      </c>
      <c r="AU1422" s="5">
        <f t="shared" si="888"/>
        <v>0.52</v>
      </c>
      <c r="AW1422" s="210">
        <f t="shared" si="889"/>
        <v>1.9230769230769246E-2</v>
      </c>
      <c r="AX1422" s="276">
        <f t="shared" ref="AX1422:AX1485" si="900">SLOPE(M1409:M1422,AB1409:AB1422)</f>
        <v>-5.8198185274157925E-4</v>
      </c>
      <c r="AY1422" s="19">
        <f t="shared" si="869"/>
        <v>0.22884873288677698</v>
      </c>
    </row>
    <row r="1423" spans="1:51">
      <c r="A1423" s="4">
        <v>40399</v>
      </c>
      <c r="B1423" s="9">
        <f t="shared" si="892"/>
        <v>40399</v>
      </c>
      <c r="C1423" s="5">
        <v>0.53</v>
      </c>
      <c r="D1423" s="5">
        <v>0.53</v>
      </c>
      <c r="E1423" s="5">
        <v>0.52</v>
      </c>
      <c r="F1423" s="5">
        <v>0.52</v>
      </c>
      <c r="G1423" s="6">
        <v>16000</v>
      </c>
      <c r="H1423" s="112">
        <v>0.52</v>
      </c>
      <c r="I1423" s="19">
        <f t="shared" si="873"/>
        <v>0</v>
      </c>
      <c r="J1423" s="8">
        <f t="shared" si="893"/>
        <v>0.55224903099319411</v>
      </c>
      <c r="K1423" s="8">
        <f t="shared" si="894"/>
        <v>0.4877509690068057</v>
      </c>
      <c r="L1423" s="8">
        <f t="shared" si="853"/>
        <v>0.51999999999999991</v>
      </c>
      <c r="M1423" s="19">
        <f t="shared" si="896"/>
        <v>0.13223564090036374</v>
      </c>
      <c r="N1423" s="19">
        <f t="shared" si="855"/>
        <v>-3.8920709322127878E-2</v>
      </c>
      <c r="O1423" s="19">
        <f t="shared" si="897"/>
        <v>-2.8521597629074845E-4</v>
      </c>
      <c r="P1423" s="19">
        <f t="shared" si="898"/>
        <v>4.4431310688499382E-3</v>
      </c>
      <c r="Q1423" s="6"/>
      <c r="S1423" s="66"/>
      <c r="T1423" t="str">
        <f t="shared" si="864"/>
        <v/>
      </c>
      <c r="U1423" t="str">
        <f t="shared" si="865"/>
        <v/>
      </c>
      <c r="V1423" t="str">
        <f t="shared" si="866"/>
        <v/>
      </c>
      <c r="W1423" t="str">
        <f t="shared" si="867"/>
        <v/>
      </c>
      <c r="Y1423" s="219">
        <f t="shared" si="899"/>
        <v>-1.1868131868131879E-3</v>
      </c>
      <c r="Z1423" s="78">
        <f t="shared" si="848"/>
        <v>0.52333686787406974</v>
      </c>
      <c r="AA1423" s="78">
        <f t="shared" si="872"/>
        <v>0.52438761079262497</v>
      </c>
      <c r="AB1423" s="74">
        <f t="shared" si="886"/>
        <v>1422</v>
      </c>
      <c r="AC1423" s="80">
        <f t="shared" si="858"/>
        <v>5.4169367450333924E-4</v>
      </c>
      <c r="AD1423" s="79">
        <f t="shared" si="870"/>
        <v>-1.0507429185552253E-3</v>
      </c>
      <c r="AE1423" s="81">
        <f t="shared" si="859"/>
        <v>-1.5924365930585645E-3</v>
      </c>
      <c r="AF1423" s="19">
        <f t="shared" si="878"/>
        <v>-2.0037523712030515E-3</v>
      </c>
      <c r="AG1423" s="93">
        <f t="shared" si="877"/>
        <v>-0.41997085485562002</v>
      </c>
      <c r="AH1423" s="91">
        <f t="shared" si="879"/>
        <v>-2.9253744654870345E-4</v>
      </c>
      <c r="AI1423" s="96">
        <f t="shared" si="880"/>
        <v>1419.5997853294596</v>
      </c>
      <c r="AJ1423" s="5">
        <f t="shared" si="887"/>
        <v>0</v>
      </c>
      <c r="AK1423" s="5">
        <f t="shared" si="890"/>
        <v>0</v>
      </c>
      <c r="AL1423" s="5">
        <f t="shared" si="895"/>
        <v>0</v>
      </c>
      <c r="AM1423" s="95">
        <f t="shared" si="860"/>
        <v>5.7142857142857195E-3</v>
      </c>
      <c r="AN1423" s="95">
        <f t="shared" si="861"/>
        <v>-3.5714285714285748E-3</v>
      </c>
      <c r="AO1423" s="78">
        <f t="shared" si="862"/>
        <v>1.5999999999999999</v>
      </c>
      <c r="AP1423" s="8">
        <f t="shared" si="863"/>
        <v>61.538461538461533</v>
      </c>
      <c r="AQ1423" s="8">
        <f t="shared" si="849"/>
        <v>66.666666666666657</v>
      </c>
      <c r="AR1423" s="8">
        <f t="shared" si="885"/>
        <v>-1</v>
      </c>
      <c r="AS1423" s="114">
        <f t="shared" si="891"/>
        <v>-16000</v>
      </c>
      <c r="AT1423" s="103">
        <f t="shared" si="868"/>
        <v>0.457288913195394</v>
      </c>
      <c r="AU1423" s="5">
        <f t="shared" si="888"/>
        <v>0.52</v>
      </c>
      <c r="AW1423" s="210">
        <f t="shared" si="889"/>
        <v>1.9230769230769246E-2</v>
      </c>
      <c r="AX1423" s="276">
        <f t="shared" si="900"/>
        <v>-8.4530202453945275E-4</v>
      </c>
      <c r="AY1423" s="19">
        <f t="shared" si="869"/>
        <v>-0.4524542656397863</v>
      </c>
    </row>
    <row r="1424" spans="1:51">
      <c r="A1424" s="4">
        <v>40400</v>
      </c>
      <c r="B1424" s="9">
        <f t="shared" si="892"/>
        <v>40400</v>
      </c>
      <c r="C1424" s="5">
        <v>0.53</v>
      </c>
      <c r="D1424" s="5">
        <v>0.53</v>
      </c>
      <c r="E1424" s="5">
        <v>0.52</v>
      </c>
      <c r="F1424" s="5">
        <v>0.53</v>
      </c>
      <c r="G1424" s="6">
        <v>151900</v>
      </c>
      <c r="H1424" s="112">
        <v>0.53</v>
      </c>
      <c r="I1424" s="19">
        <f t="shared" si="873"/>
        <v>1.9230769230769246E-2</v>
      </c>
      <c r="J1424" s="8">
        <f t="shared" si="893"/>
        <v>0.55266087290176569</v>
      </c>
      <c r="K1424" s="8">
        <f t="shared" si="894"/>
        <v>0.49033912709823407</v>
      </c>
      <c r="L1424" s="8">
        <f t="shared" si="853"/>
        <v>0.52149999999999985</v>
      </c>
      <c r="M1424" s="19">
        <f t="shared" si="896"/>
        <v>0.12709927142127928</v>
      </c>
      <c r="N1424" s="19">
        <f t="shared" si="855"/>
        <v>-3.8842549891330694E-2</v>
      </c>
      <c r="O1424" s="19">
        <f t="shared" si="897"/>
        <v>7.4575397231733801E-4</v>
      </c>
      <c r="P1424" s="19">
        <f t="shared" si="898"/>
        <v>5.3063105065656131E-3</v>
      </c>
      <c r="Q1424" s="6"/>
      <c r="S1424" s="66"/>
      <c r="T1424" t="str">
        <f t="shared" si="864"/>
        <v/>
      </c>
      <c r="U1424" t="str">
        <f t="shared" si="865"/>
        <v/>
      </c>
      <c r="V1424" t="str">
        <f t="shared" si="866"/>
        <v/>
      </c>
      <c r="W1424" t="str">
        <f t="shared" si="867"/>
        <v/>
      </c>
      <c r="Y1424" s="219">
        <f t="shared" si="899"/>
        <v>-1.7582417582417598E-3</v>
      </c>
      <c r="Z1424" s="78">
        <f t="shared" si="848"/>
        <v>0.52436299022146304</v>
      </c>
      <c r="AA1424" s="78">
        <f t="shared" si="872"/>
        <v>0.52480292759397074</v>
      </c>
      <c r="AB1424" s="74">
        <f t="shared" si="886"/>
        <v>1423</v>
      </c>
      <c r="AC1424" s="80">
        <f t="shared" si="858"/>
        <v>9.2199937644069736E-4</v>
      </c>
      <c r="AD1424" s="79">
        <f t="shared" si="870"/>
        <v>-4.3993737250769271E-4</v>
      </c>
      <c r="AE1424" s="81">
        <f t="shared" si="859"/>
        <v>-1.3619367489483901E-3</v>
      </c>
      <c r="AF1424" s="19">
        <f t="shared" si="878"/>
        <v>-8.3829062182378528E-4</v>
      </c>
      <c r="AG1424" s="93">
        <f t="shared" si="877"/>
        <v>0.70206782880757779</v>
      </c>
      <c r="AH1424" s="91">
        <f t="shared" si="879"/>
        <v>-4.5221906022945853E-4</v>
      </c>
      <c r="AI1424" s="96">
        <f t="shared" si="880"/>
        <v>1422.8848258722364</v>
      </c>
      <c r="AJ1424" s="5">
        <f t="shared" si="887"/>
        <v>1.0000000000000009E-2</v>
      </c>
      <c r="AK1424" s="5">
        <f t="shared" si="890"/>
        <v>1.0000000000000009E-2</v>
      </c>
      <c r="AL1424" s="5">
        <f t="shared" si="895"/>
        <v>0</v>
      </c>
      <c r="AM1424" s="95">
        <f t="shared" si="860"/>
        <v>5.0000000000000044E-3</v>
      </c>
      <c r="AN1424" s="95">
        <f t="shared" si="861"/>
        <v>-3.5714285714285748E-3</v>
      </c>
      <c r="AO1424" s="78">
        <f t="shared" si="862"/>
        <v>1.4</v>
      </c>
      <c r="AP1424" s="8">
        <f t="shared" si="863"/>
        <v>58.333333333333329</v>
      </c>
      <c r="AQ1424" s="8">
        <f t="shared" si="849"/>
        <v>63.636363636363633</v>
      </c>
      <c r="AR1424" s="8">
        <f t="shared" si="885"/>
        <v>1</v>
      </c>
      <c r="AS1424" s="114">
        <f t="shared" si="891"/>
        <v>151900</v>
      </c>
      <c r="AT1424" s="103">
        <f t="shared" si="868"/>
        <v>0.46345108287525161</v>
      </c>
      <c r="AU1424" s="5">
        <f t="shared" si="888"/>
        <v>0.53</v>
      </c>
      <c r="AW1424" s="210">
        <f t="shared" si="889"/>
        <v>1.9230769230769246E-2</v>
      </c>
      <c r="AX1424" s="276">
        <f t="shared" si="900"/>
        <v>-1.4187171230032039E-3</v>
      </c>
      <c r="AY1424" s="19">
        <f t="shared" si="869"/>
        <v>-0.6783552881896453</v>
      </c>
    </row>
    <row r="1425" spans="1:51">
      <c r="A1425" s="4">
        <v>40401</v>
      </c>
      <c r="B1425" s="9">
        <f t="shared" si="892"/>
        <v>40401</v>
      </c>
      <c r="C1425" s="5">
        <v>0.52</v>
      </c>
      <c r="D1425" s="5">
        <v>0.53</v>
      </c>
      <c r="E1425" s="5">
        <v>0.52</v>
      </c>
      <c r="F1425" s="5">
        <v>0.53</v>
      </c>
      <c r="G1425" s="6">
        <v>120800</v>
      </c>
      <c r="H1425" s="112">
        <v>0.53</v>
      </c>
      <c r="I1425" s="19">
        <f t="shared" si="873"/>
        <v>0</v>
      </c>
      <c r="J1425" s="8">
        <f t="shared" si="893"/>
        <v>0.5527321374946369</v>
      </c>
      <c r="K1425" s="8">
        <f t="shared" si="894"/>
        <v>0.49326786250536286</v>
      </c>
      <c r="L1425" s="8">
        <f t="shared" si="853"/>
        <v>0.52299999999999991</v>
      </c>
      <c r="M1425" s="19">
        <f t="shared" si="896"/>
        <v>0.12055169109791242</v>
      </c>
      <c r="N1425" s="19">
        <f t="shared" si="855"/>
        <v>-5.1515482741552883E-2</v>
      </c>
      <c r="O1425" s="19">
        <f t="shared" si="897"/>
        <v>1.2894814227943187E-4</v>
      </c>
      <c r="P1425" s="19">
        <f t="shared" si="898"/>
        <v>5.9728772298076284E-3</v>
      </c>
      <c r="Q1425" s="6"/>
      <c r="S1425" s="66"/>
      <c r="T1425" t="str">
        <f t="shared" si="864"/>
        <v/>
      </c>
      <c r="U1425" t="str">
        <f t="shared" si="865"/>
        <v/>
      </c>
      <c r="V1425" t="str">
        <f t="shared" si="866"/>
        <v/>
      </c>
      <c r="W1425" t="str">
        <f t="shared" si="867"/>
        <v/>
      </c>
      <c r="Y1425" s="219">
        <f t="shared" si="899"/>
        <v>-1.0989010989011E-3</v>
      </c>
      <c r="Z1425" s="78">
        <f t="shared" ref="Z1425:Z1488" si="901">Z1424+(0.154*(F1425-Z1424))</f>
        <v>0.52523108972735777</v>
      </c>
      <c r="AA1425" s="78">
        <f t="shared" si="872"/>
        <v>0.52518751095201688</v>
      </c>
      <c r="AB1425" s="74">
        <f t="shared" si="886"/>
        <v>1424</v>
      </c>
      <c r="AC1425" s="80">
        <f t="shared" si="858"/>
        <v>1.1244124194314249E-3</v>
      </c>
      <c r="AD1425" s="79">
        <f t="shared" si="870"/>
        <v>4.3578775340891163E-5</v>
      </c>
      <c r="AE1425" s="81">
        <f t="shared" si="859"/>
        <v>-1.0808336440905337E-3</v>
      </c>
      <c r="AF1425" s="19">
        <f t="shared" si="878"/>
        <v>8.2977554553601501E-5</v>
      </c>
      <c r="AG1425" s="93">
        <f t="shared" si="877"/>
        <v>0.21953707145890533</v>
      </c>
      <c r="AH1425" s="91">
        <f t="shared" si="879"/>
        <v>-4.9418967118775427E-4</v>
      </c>
      <c r="AI1425" s="96">
        <f t="shared" si="880"/>
        <v>1423.5671783232683</v>
      </c>
      <c r="AJ1425" s="5">
        <f t="shared" si="887"/>
        <v>0</v>
      </c>
      <c r="AK1425" s="5">
        <f t="shared" si="890"/>
        <v>0</v>
      </c>
      <c r="AL1425" s="5">
        <f t="shared" si="895"/>
        <v>0</v>
      </c>
      <c r="AM1425" s="95">
        <f t="shared" si="860"/>
        <v>2.1428571428571447E-3</v>
      </c>
      <c r="AN1425" s="95">
        <f t="shared" si="861"/>
        <v>-3.5714285714285748E-3</v>
      </c>
      <c r="AO1425" s="78">
        <f t="shared" si="862"/>
        <v>0.6</v>
      </c>
      <c r="AP1425" s="8">
        <f t="shared" si="863"/>
        <v>37.5</v>
      </c>
      <c r="AQ1425" s="8">
        <f t="shared" ref="AQ1425:AQ1488" si="902">100-(100/(1+(SUMIF(AJ1412:AJ1425,"&gt;0")/COUNTIF(AJ1412:AJ1425,"&gt;0"))/ABS((SUMIF(AJ1412:AJ1425,"&lt;0")/COUNTIF(AJ1412:AJ1425,"&lt;0")))))</f>
        <v>50</v>
      </c>
      <c r="AR1425" s="8">
        <f t="shared" si="885"/>
        <v>1</v>
      </c>
      <c r="AS1425" s="114">
        <f t="shared" si="891"/>
        <v>120800</v>
      </c>
      <c r="AT1425" s="103">
        <f t="shared" si="868"/>
        <v>0.46912011650543156</v>
      </c>
      <c r="AU1425" s="5">
        <f t="shared" si="888"/>
        <v>0.53</v>
      </c>
      <c r="AW1425" s="210">
        <f t="shared" si="889"/>
        <v>1.9230769230769246E-2</v>
      </c>
      <c r="AX1425" s="276">
        <f t="shared" si="900"/>
        <v>-1.697122356837492E-3</v>
      </c>
      <c r="AY1425" s="19">
        <f t="shared" si="869"/>
        <v>-0.19623731138519526</v>
      </c>
    </row>
    <row r="1426" spans="1:51">
      <c r="A1426" s="4">
        <v>40402</v>
      </c>
      <c r="B1426" s="9">
        <f t="shared" si="892"/>
        <v>40402</v>
      </c>
      <c r="C1426" s="5">
        <v>0.53</v>
      </c>
      <c r="D1426" s="5">
        <v>0.53</v>
      </c>
      <c r="E1426" s="5">
        <v>0.53</v>
      </c>
      <c r="F1426" s="5">
        <v>0.53</v>
      </c>
      <c r="G1426" s="6">
        <v>9300</v>
      </c>
      <c r="H1426" s="112">
        <v>0.53</v>
      </c>
      <c r="I1426" s="19">
        <f t="shared" si="873"/>
        <v>0</v>
      </c>
      <c r="J1426" s="8">
        <f t="shared" si="893"/>
        <v>0.55325747767665556</v>
      </c>
      <c r="K1426" s="8">
        <f t="shared" si="894"/>
        <v>0.49474252232334431</v>
      </c>
      <c r="L1426" s="8">
        <f t="shared" ref="L1426:L1489" si="903">AVERAGE(H1407:H1426)</f>
        <v>0.52399999999999991</v>
      </c>
      <c r="M1426" s="19">
        <f t="shared" si="896"/>
        <v>0.11827355182352442</v>
      </c>
      <c r="N1426" s="19">
        <f t="shared" ref="N1426:N1489" si="904">IF(A1427&gt;A1426,(M1426-M1425)/M1425, (M1426-M1427)/M1427)</f>
        <v>-1.8897613576716116E-2</v>
      </c>
      <c r="O1426" s="19">
        <f t="shared" si="897"/>
        <v>9.5044262199022302E-4</v>
      </c>
      <c r="P1426" s="19">
        <f t="shared" si="898"/>
        <v>2.9895720562282059E-3</v>
      </c>
      <c r="Q1426" s="6"/>
      <c r="S1426" s="66"/>
      <c r="T1426" t="str">
        <f t="shared" si="864"/>
        <v/>
      </c>
      <c r="U1426" t="str">
        <f t="shared" si="865"/>
        <v/>
      </c>
      <c r="V1426" t="str">
        <f t="shared" si="866"/>
        <v/>
      </c>
      <c r="W1426" t="str">
        <f t="shared" si="867"/>
        <v/>
      </c>
      <c r="Y1426" s="219">
        <f t="shared" si="899"/>
        <v>-6.813186813186819E-4</v>
      </c>
      <c r="Z1426" s="78">
        <f t="shared" si="901"/>
        <v>0.52596550190934466</v>
      </c>
      <c r="AA1426" s="78">
        <f t="shared" si="872"/>
        <v>0.52554363514156766</v>
      </c>
      <c r="AB1426" s="74">
        <f t="shared" si="886"/>
        <v>1425</v>
      </c>
      <c r="AC1426" s="80">
        <f t="shared" ref="AC1426:AC1489" si="905">AD1426-AE1426</f>
        <v>1.2021603294940283E-3</v>
      </c>
      <c r="AD1426" s="79">
        <f t="shared" si="870"/>
        <v>4.2186676777700161E-4</v>
      </c>
      <c r="AE1426" s="81">
        <f t="shared" ref="AE1426:AE1489" si="906">AE1425+(0.2*(AD1426-AE1425))</f>
        <v>-7.8029356171702667E-4</v>
      </c>
      <c r="AF1426" s="19">
        <f t="shared" si="878"/>
        <v>8.0272453050137655E-4</v>
      </c>
      <c r="AG1426" s="93">
        <f t="shared" si="877"/>
        <v>6.9145367588449178E-2</v>
      </c>
      <c r="AH1426" s="91">
        <f t="shared" si="879"/>
        <v>-4.745341514598106E-4</v>
      </c>
      <c r="AI1426" s="96">
        <f t="shared" si="880"/>
        <v>1424.0182903818261</v>
      </c>
      <c r="AJ1426" s="5">
        <f t="shared" si="887"/>
        <v>0</v>
      </c>
      <c r="AK1426" s="5">
        <f t="shared" si="890"/>
        <v>0</v>
      </c>
      <c r="AL1426" s="5">
        <f t="shared" si="895"/>
        <v>0</v>
      </c>
      <c r="AM1426" s="95">
        <f t="shared" si="860"/>
        <v>2.1428571428571447E-3</v>
      </c>
      <c r="AN1426" s="95">
        <f t="shared" si="861"/>
        <v>-2.8571428571428597E-3</v>
      </c>
      <c r="AO1426" s="78">
        <f t="shared" si="862"/>
        <v>0.75</v>
      </c>
      <c r="AP1426" s="8">
        <f t="shared" si="863"/>
        <v>42.857142857142854</v>
      </c>
      <c r="AQ1426" s="8">
        <f t="shared" si="902"/>
        <v>50</v>
      </c>
      <c r="AR1426" s="8">
        <f t="shared" si="885"/>
        <v>0</v>
      </c>
      <c r="AS1426" s="114">
        <f t="shared" si="891"/>
        <v>0</v>
      </c>
      <c r="AT1426" s="103">
        <f t="shared" si="868"/>
        <v>0.44586336632133561</v>
      </c>
      <c r="AU1426" s="5">
        <f t="shared" si="888"/>
        <v>0.53</v>
      </c>
      <c r="AW1426" s="210">
        <f t="shared" si="889"/>
        <v>0</v>
      </c>
      <c r="AX1426" s="276">
        <f t="shared" si="900"/>
        <v>-2.1288697746586279E-3</v>
      </c>
      <c r="AY1426" s="19">
        <f t="shared" si="869"/>
        <v>-0.25439969963372411</v>
      </c>
    </row>
    <row r="1427" spans="1:51">
      <c r="A1427" s="4">
        <v>40403</v>
      </c>
      <c r="B1427" s="9">
        <f t="shared" si="892"/>
        <v>40403</v>
      </c>
      <c r="C1427" s="5">
        <v>0.51</v>
      </c>
      <c r="D1427" s="5">
        <v>0.52</v>
      </c>
      <c r="E1427" s="5">
        <v>0.51</v>
      </c>
      <c r="F1427" s="5">
        <v>0.52</v>
      </c>
      <c r="G1427" s="6">
        <v>317000</v>
      </c>
      <c r="H1427" s="112">
        <v>0.52</v>
      </c>
      <c r="I1427" s="19">
        <f t="shared" si="873"/>
        <v>-1.8867924528301903E-2</v>
      </c>
      <c r="J1427" s="8">
        <f t="shared" si="893"/>
        <v>0.55220294101747081</v>
      </c>
      <c r="K1427" s="8">
        <f t="shared" si="894"/>
        <v>0.49779705898252902</v>
      </c>
      <c r="L1427" s="8">
        <f t="shared" si="903"/>
        <v>0.52499999999999991</v>
      </c>
      <c r="M1427" s="19">
        <f t="shared" si="896"/>
        <v>0.10929329744563888</v>
      </c>
      <c r="N1427" s="19">
        <f t="shared" si="904"/>
        <v>-7.5927832042153795E-2</v>
      </c>
      <c r="O1427" s="19">
        <f t="shared" si="897"/>
        <v>-1.9060504407697638E-3</v>
      </c>
      <c r="P1427" s="19">
        <f t="shared" si="898"/>
        <v>6.1739925746434584E-3</v>
      </c>
      <c r="Q1427" s="6"/>
      <c r="S1427" s="66"/>
      <c r="T1427" t="str">
        <f t="shared" si="864"/>
        <v/>
      </c>
      <c r="U1427" t="str">
        <f t="shared" si="865"/>
        <v/>
      </c>
      <c r="V1427" t="str">
        <f t="shared" si="866"/>
        <v/>
      </c>
      <c r="W1427" t="str">
        <f t="shared" si="867"/>
        <v/>
      </c>
      <c r="Y1427" s="219">
        <f t="shared" si="899"/>
        <v>-5.0549450549450595E-4</v>
      </c>
      <c r="Z1427" s="78">
        <f t="shared" si="901"/>
        <v>0.52504681461530556</v>
      </c>
      <c r="AA1427" s="78">
        <f t="shared" si="872"/>
        <v>0.52513340614109161</v>
      </c>
      <c r="AB1427" s="74">
        <f t="shared" si="886"/>
        <v>1426</v>
      </c>
      <c r="AC1427" s="80">
        <f t="shared" si="905"/>
        <v>5.5496162874478093E-4</v>
      </c>
      <c r="AD1427" s="79">
        <f t="shared" si="870"/>
        <v>-8.659152578605056E-5</v>
      </c>
      <c r="AE1427" s="81">
        <f t="shared" si="906"/>
        <v>-6.4155315453083149E-4</v>
      </c>
      <c r="AF1427" s="19">
        <f t="shared" si="878"/>
        <v>-1.6489433879737856E-4</v>
      </c>
      <c r="AG1427" s="93">
        <f t="shared" si="877"/>
        <v>-0.53836304931276835</v>
      </c>
      <c r="AH1427" s="91">
        <f t="shared" si="879"/>
        <v>-4.3167815782761194E-4</v>
      </c>
      <c r="AI1427" s="96">
        <f t="shared" si="880"/>
        <v>1424.5172611939081</v>
      </c>
      <c r="AJ1427" s="5">
        <f t="shared" si="887"/>
        <v>-1.0000000000000009E-2</v>
      </c>
      <c r="AK1427" s="5">
        <f t="shared" si="890"/>
        <v>0</v>
      </c>
      <c r="AL1427" s="5">
        <f t="shared" si="895"/>
        <v>-1.0000000000000009E-2</v>
      </c>
      <c r="AM1427" s="95">
        <f t="shared" ref="AM1427:AM1490" si="907">(AVERAGE(AK1414:AK1427))</f>
        <v>2.1428571428571447E-3</v>
      </c>
      <c r="AN1427" s="95">
        <f t="shared" ref="AN1427:AN1490" si="908">(AVERAGE(AL1414:AL1427))</f>
        <v>-3.5714285714285748E-3</v>
      </c>
      <c r="AO1427" s="78">
        <f t="shared" ref="AO1427:AO1490" si="909">ABS(AM1427/AN1427)</f>
        <v>0.6</v>
      </c>
      <c r="AP1427" s="8">
        <f t="shared" ref="AP1427:AP1490" si="910">IF(AN1427=0,100,100-(100/(1+AO1427)))</f>
        <v>37.5</v>
      </c>
      <c r="AQ1427" s="8">
        <f t="shared" si="902"/>
        <v>50</v>
      </c>
      <c r="AR1427" s="8">
        <f t="shared" si="885"/>
        <v>1</v>
      </c>
      <c r="AS1427" s="114">
        <f t="shared" si="891"/>
        <v>317000</v>
      </c>
      <c r="AT1427" s="103">
        <f t="shared" si="868"/>
        <v>0.51287861448081185</v>
      </c>
      <c r="AU1427" s="5">
        <f t="shared" si="888"/>
        <v>0.52</v>
      </c>
      <c r="AW1427" s="210">
        <f t="shared" si="889"/>
        <v>1.9607843137254919E-2</v>
      </c>
      <c r="AX1427" s="276">
        <f t="shared" si="900"/>
        <v>-2.6858862483625438E-3</v>
      </c>
      <c r="AY1427" s="19">
        <f t="shared" si="869"/>
        <v>-0.26164891828258291</v>
      </c>
    </row>
    <row r="1428" spans="1:51">
      <c r="A1428" s="4">
        <v>40406</v>
      </c>
      <c r="B1428" s="9">
        <f t="shared" si="892"/>
        <v>40406</v>
      </c>
      <c r="C1428" s="5">
        <v>0.51</v>
      </c>
      <c r="D1428" s="5">
        <v>0.52</v>
      </c>
      <c r="E1428" s="5">
        <v>0.5</v>
      </c>
      <c r="F1428" s="5">
        <v>0.52</v>
      </c>
      <c r="G1428" s="6">
        <v>301100</v>
      </c>
      <c r="H1428" s="112">
        <v>0.52</v>
      </c>
      <c r="I1428" s="19">
        <f t="shared" si="873"/>
        <v>0</v>
      </c>
      <c r="J1428" s="8">
        <f t="shared" si="893"/>
        <v>0.55081934729198168</v>
      </c>
      <c r="K1428" s="8">
        <f t="shared" si="894"/>
        <v>0.50118065270801815</v>
      </c>
      <c r="L1428" s="8">
        <f t="shared" si="903"/>
        <v>0.52599999999999991</v>
      </c>
      <c r="M1428" s="19">
        <f t="shared" si="896"/>
        <v>9.9043517174399867E-2</v>
      </c>
      <c r="N1428" s="19">
        <f t="shared" si="904"/>
        <v>-9.3782331678089678E-2</v>
      </c>
      <c r="O1428" s="19">
        <f t="shared" si="897"/>
        <v>-2.5055892004844553E-3</v>
      </c>
      <c r="P1428" s="19">
        <f t="shared" si="898"/>
        <v>6.7971348251936615E-3</v>
      </c>
      <c r="Q1428" s="6"/>
      <c r="S1428" s="66"/>
      <c r="T1428" t="str">
        <f t="shared" si="864"/>
        <v/>
      </c>
      <c r="U1428" t="str">
        <f t="shared" si="865"/>
        <v/>
      </c>
      <c r="V1428" t="str">
        <f t="shared" si="866"/>
        <v>BrokeBandLower</v>
      </c>
      <c r="W1428" t="str">
        <f t="shared" si="867"/>
        <v/>
      </c>
      <c r="Y1428" s="219">
        <f t="shared" si="899"/>
        <v>-2.4175824175824196E-4</v>
      </c>
      <c r="Z1428" s="78">
        <f t="shared" si="901"/>
        <v>0.52426960516454846</v>
      </c>
      <c r="AA1428" s="78">
        <f t="shared" si="872"/>
        <v>0.52475353408665082</v>
      </c>
      <c r="AB1428" s="74">
        <f t="shared" si="886"/>
        <v>1427</v>
      </c>
      <c r="AC1428" s="80">
        <f t="shared" si="905"/>
        <v>1.2609938594277618E-4</v>
      </c>
      <c r="AD1428" s="79">
        <f t="shared" si="870"/>
        <v>-4.8392892210236127E-4</v>
      </c>
      <c r="AE1428" s="81">
        <f t="shared" si="906"/>
        <v>-6.1002830804513745E-4</v>
      </c>
      <c r="AF1428" s="19">
        <f t="shared" si="878"/>
        <v>-9.2220231149972912E-4</v>
      </c>
      <c r="AG1428" s="93">
        <f t="shared" si="877"/>
        <v>-0.77277818967774525</v>
      </c>
      <c r="AH1428" s="91">
        <f t="shared" si="879"/>
        <v>-3.6991904839964954E-4</v>
      </c>
      <c r="AI1428" s="96">
        <f t="shared" si="880"/>
        <v>1425.2523955515626</v>
      </c>
      <c r="AJ1428" s="5">
        <f t="shared" si="887"/>
        <v>0</v>
      </c>
      <c r="AK1428" s="5">
        <f t="shared" si="890"/>
        <v>0</v>
      </c>
      <c r="AL1428" s="5">
        <f t="shared" si="895"/>
        <v>0</v>
      </c>
      <c r="AM1428" s="95">
        <f t="shared" si="907"/>
        <v>2.1428571428571447E-3</v>
      </c>
      <c r="AN1428" s="95">
        <f t="shared" si="908"/>
        <v>-3.5714285714285748E-3</v>
      </c>
      <c r="AO1428" s="78">
        <f t="shared" si="909"/>
        <v>0.6</v>
      </c>
      <c r="AP1428" s="8">
        <f t="shared" si="910"/>
        <v>37.5</v>
      </c>
      <c r="AQ1428" s="8">
        <f t="shared" si="902"/>
        <v>50</v>
      </c>
      <c r="AR1428" s="8">
        <f t="shared" si="885"/>
        <v>1</v>
      </c>
      <c r="AS1428" s="114">
        <f t="shared" si="891"/>
        <v>301100</v>
      </c>
      <c r="AT1428" s="103">
        <f t="shared" si="868"/>
        <v>0.52766804267092793</v>
      </c>
      <c r="AU1428" s="5">
        <f t="shared" si="888"/>
        <v>0.52</v>
      </c>
      <c r="AW1428" s="210">
        <f t="shared" si="889"/>
        <v>4.0000000000000036E-2</v>
      </c>
      <c r="AX1428" s="276">
        <f t="shared" si="900"/>
        <v>-3.3649703007136884E-3</v>
      </c>
      <c r="AY1428" s="19">
        <f t="shared" si="869"/>
        <v>-0.25283425638935736</v>
      </c>
    </row>
    <row r="1429" spans="1:51">
      <c r="A1429" s="4">
        <v>40407</v>
      </c>
      <c r="B1429" s="9">
        <f t="shared" si="892"/>
        <v>40407</v>
      </c>
      <c r="C1429" s="5">
        <v>0.51</v>
      </c>
      <c r="D1429" s="5">
        <v>0.52</v>
      </c>
      <c r="E1429" s="5">
        <v>0.5</v>
      </c>
      <c r="F1429" s="5">
        <v>0.51</v>
      </c>
      <c r="G1429" s="6">
        <v>472600</v>
      </c>
      <c r="H1429" s="112">
        <v>0.51</v>
      </c>
      <c r="I1429" s="19">
        <f t="shared" si="873"/>
        <v>-1.9230769230769246E-2</v>
      </c>
      <c r="J1429" s="8">
        <f t="shared" si="893"/>
        <v>0.54709975124224175</v>
      </c>
      <c r="K1429" s="8">
        <f t="shared" si="894"/>
        <v>0.50690024875775808</v>
      </c>
      <c r="L1429" s="8">
        <f t="shared" si="903"/>
        <v>0.52699999999999991</v>
      </c>
      <c r="M1429" s="19">
        <f t="shared" si="896"/>
        <v>7.9304562550519805E-2</v>
      </c>
      <c r="N1429" s="19">
        <f t="shared" si="904"/>
        <v>-0.19929577610943383</v>
      </c>
      <c r="O1429" s="19">
        <f t="shared" si="897"/>
        <v>-6.7528420488981479E-3</v>
      </c>
      <c r="P1429" s="19">
        <f t="shared" si="898"/>
        <v>1.1412244305192875E-2</v>
      </c>
      <c r="Q1429" s="6"/>
      <c r="S1429" s="66"/>
      <c r="T1429" t="str">
        <f t="shared" si="864"/>
        <v/>
      </c>
      <c r="U1429" t="str">
        <f t="shared" si="865"/>
        <v/>
      </c>
      <c r="V1429" t="str">
        <f t="shared" si="866"/>
        <v>BrokeBandLower</v>
      </c>
      <c r="W1429" t="str">
        <f t="shared" si="867"/>
        <v/>
      </c>
      <c r="Y1429" s="219">
        <f t="shared" si="899"/>
        <v>-5.0549450549450595E-4</v>
      </c>
      <c r="Z1429" s="78">
        <f t="shared" si="901"/>
        <v>0.52207208596920796</v>
      </c>
      <c r="AA1429" s="78">
        <f t="shared" si="872"/>
        <v>0.52366177256423863</v>
      </c>
      <c r="AB1429" s="74">
        <f t="shared" si="886"/>
        <v>1428</v>
      </c>
      <c r="AC1429" s="80">
        <f t="shared" si="905"/>
        <v>-7.8372662958842642E-4</v>
      </c>
      <c r="AD1429" s="79">
        <f t="shared" si="870"/>
        <v>-1.5896865950306704E-3</v>
      </c>
      <c r="AE1429" s="81">
        <f t="shared" si="906"/>
        <v>-8.0595996544224403E-4</v>
      </c>
      <c r="AF1429" s="19">
        <f t="shared" si="878"/>
        <v>-3.0357125120025071E-3</v>
      </c>
      <c r="AG1429" s="93">
        <f t="shared" si="877"/>
        <v>-7.215150246204062</v>
      </c>
      <c r="AH1429" s="91">
        <f t="shared" si="879"/>
        <v>-3.3246666046980473E-4</v>
      </c>
      <c r="AI1429" s="96">
        <f t="shared" si="880"/>
        <v>1425.7256267289908</v>
      </c>
      <c r="AJ1429" s="5">
        <f t="shared" si="887"/>
        <v>-1.0000000000000009E-2</v>
      </c>
      <c r="AK1429" s="5">
        <f t="shared" si="890"/>
        <v>0</v>
      </c>
      <c r="AL1429" s="5">
        <f t="shared" si="895"/>
        <v>-1.0000000000000009E-2</v>
      </c>
      <c r="AM1429" s="95">
        <f t="shared" si="907"/>
        <v>2.1428571428571447E-3</v>
      </c>
      <c r="AN1429" s="95">
        <f t="shared" si="908"/>
        <v>-3.5714285714285748E-3</v>
      </c>
      <c r="AO1429" s="78">
        <f t="shared" si="909"/>
        <v>0.6</v>
      </c>
      <c r="AP1429" s="8">
        <f t="shared" si="910"/>
        <v>37.5</v>
      </c>
      <c r="AQ1429" s="8">
        <f t="shared" si="902"/>
        <v>50</v>
      </c>
      <c r="AR1429" s="8">
        <f t="shared" si="885"/>
        <v>0</v>
      </c>
      <c r="AS1429" s="114">
        <f t="shared" si="891"/>
        <v>0</v>
      </c>
      <c r="AT1429" s="103">
        <f t="shared" si="868"/>
        <v>0.48333367214869938</v>
      </c>
      <c r="AU1429" s="5">
        <f t="shared" si="888"/>
        <v>0.51</v>
      </c>
      <c r="AW1429" s="210">
        <f t="shared" si="889"/>
        <v>4.0000000000000036E-2</v>
      </c>
      <c r="AX1429" s="276">
        <f t="shared" si="900"/>
        <v>-4.5627046609471528E-3</v>
      </c>
      <c r="AY1429" s="19">
        <f t="shared" si="869"/>
        <v>-0.35594203015088505</v>
      </c>
    </row>
    <row r="1430" spans="1:51">
      <c r="A1430" s="4">
        <v>40408</v>
      </c>
      <c r="B1430" s="9">
        <f t="shared" si="892"/>
        <v>40408</v>
      </c>
      <c r="C1430" s="5">
        <v>0.51</v>
      </c>
      <c r="D1430" s="5">
        <v>0.52</v>
      </c>
      <c r="E1430" s="5">
        <v>0.51</v>
      </c>
      <c r="F1430" s="5">
        <v>0.52</v>
      </c>
      <c r="G1430" s="6">
        <v>409000</v>
      </c>
      <c r="H1430" s="112">
        <v>0.52</v>
      </c>
      <c r="I1430" s="19">
        <f t="shared" si="873"/>
        <v>1.9607843137254919E-2</v>
      </c>
      <c r="J1430" s="8">
        <f t="shared" si="893"/>
        <v>0.54634144368141679</v>
      </c>
      <c r="K1430" s="8">
        <f t="shared" si="894"/>
        <v>0.50865855631858314</v>
      </c>
      <c r="L1430" s="8">
        <f t="shared" si="903"/>
        <v>0.52749999999999997</v>
      </c>
      <c r="M1430" s="19">
        <f t="shared" si="896"/>
        <v>7.4082873264854895E-2</v>
      </c>
      <c r="N1430" s="19">
        <f t="shared" si="904"/>
        <v>-6.5843491442733951E-2</v>
      </c>
      <c r="O1430" s="19">
        <f t="shared" si="897"/>
        <v>-1.3860499097342789E-3</v>
      </c>
      <c r="P1430" s="19">
        <f t="shared" si="898"/>
        <v>3.4687447187766976E-3</v>
      </c>
      <c r="Q1430" s="6"/>
      <c r="S1430" s="66"/>
      <c r="T1430" t="str">
        <f t="shared" ref="T1430:T1493" si="911">IF(C1430&gt;$J1430,"BrokeBandUpper", IF(C1430&lt;$K1430,"BrokeBandLower", ""))</f>
        <v/>
      </c>
      <c r="U1430" t="str">
        <f t="shared" ref="U1430:U1493" si="912">IF(D1430&gt;$J1430,"BrokeBandUpper", IF(D1430&lt;$K1430,"BrokeBandLower", ""))</f>
        <v/>
      </c>
      <c r="V1430" t="str">
        <f t="shared" ref="V1430:V1493" si="913">IF(E1430&gt;$J1430,"BrokeBandUpper", IF(E1430&lt;$K1430,"BrokeBandLower", ""))</f>
        <v/>
      </c>
      <c r="W1430" t="str">
        <f t="shared" ref="W1430:W1493" si="914">IF(F1430&gt;$J1430,"BrokeBandUpper", IF(F1430&lt;$K1430,"BrokeBandLower", ""))</f>
        <v/>
      </c>
      <c r="Y1430" s="219">
        <f t="shared" si="899"/>
        <v>-7.2527472527472595E-4</v>
      </c>
      <c r="Z1430" s="78">
        <f t="shared" si="901"/>
        <v>0.52175298472994991</v>
      </c>
      <c r="AA1430" s="78">
        <f t="shared" si="872"/>
        <v>0.52339080139448502</v>
      </c>
      <c r="AB1430" s="74">
        <f t="shared" si="886"/>
        <v>1429</v>
      </c>
      <c r="AC1430" s="80">
        <f t="shared" si="905"/>
        <v>-6.6548535927429104E-4</v>
      </c>
      <c r="AD1430" s="79">
        <f t="shared" si="870"/>
        <v>-1.6378166645351078E-3</v>
      </c>
      <c r="AE1430" s="81">
        <f t="shared" si="906"/>
        <v>-9.7233130526081673E-4</v>
      </c>
      <c r="AF1430" s="19">
        <f t="shared" si="878"/>
        <v>-3.1292423561350832E-3</v>
      </c>
      <c r="AG1430" s="93">
        <f t="shared" si="877"/>
        <v>-0.15087055339210526</v>
      </c>
      <c r="AH1430" s="91">
        <f t="shared" si="879"/>
        <v>-3.086406717673317E-4</v>
      </c>
      <c r="AI1430" s="96">
        <f t="shared" si="880"/>
        <v>1426.0297583312961</v>
      </c>
      <c r="AJ1430" s="5">
        <f t="shared" si="887"/>
        <v>1.0000000000000009E-2</v>
      </c>
      <c r="AK1430" s="5">
        <f t="shared" si="890"/>
        <v>1.0000000000000009E-2</v>
      </c>
      <c r="AL1430" s="5">
        <f t="shared" si="895"/>
        <v>0</v>
      </c>
      <c r="AM1430" s="95">
        <f t="shared" si="907"/>
        <v>2.8571428571428597E-3</v>
      </c>
      <c r="AN1430" s="95">
        <f t="shared" si="908"/>
        <v>-2.8571428571428597E-3</v>
      </c>
      <c r="AO1430" s="78">
        <f t="shared" si="909"/>
        <v>1</v>
      </c>
      <c r="AP1430" s="8">
        <f t="shared" si="910"/>
        <v>50</v>
      </c>
      <c r="AQ1430" s="8">
        <f t="shared" si="902"/>
        <v>50</v>
      </c>
      <c r="AR1430" s="8">
        <f t="shared" si="885"/>
        <v>1</v>
      </c>
      <c r="AS1430" s="114">
        <f t="shared" si="891"/>
        <v>409000</v>
      </c>
      <c r="AT1430" s="103">
        <f t="shared" si="868"/>
        <v>0.50462268135009591</v>
      </c>
      <c r="AU1430" s="5">
        <f t="shared" si="888"/>
        <v>0.52</v>
      </c>
      <c r="AW1430" s="210">
        <f t="shared" si="889"/>
        <v>1.9607843137254919E-2</v>
      </c>
      <c r="AX1430" s="276">
        <f t="shared" si="900"/>
        <v>-5.6297639012900707E-3</v>
      </c>
      <c r="AY1430" s="19">
        <f t="shared" si="869"/>
        <v>-0.23386550733297112</v>
      </c>
    </row>
    <row r="1431" spans="1:51">
      <c r="A1431" s="4">
        <v>40409</v>
      </c>
      <c r="B1431" s="9">
        <f t="shared" si="892"/>
        <v>40409</v>
      </c>
      <c r="C1431" s="5">
        <v>0.51</v>
      </c>
      <c r="D1431" s="5">
        <v>0.51</v>
      </c>
      <c r="E1431" s="5">
        <v>0.51</v>
      </c>
      <c r="F1431" s="5">
        <v>0.51</v>
      </c>
      <c r="G1431" s="6">
        <v>379600</v>
      </c>
      <c r="H1431" s="112">
        <v>0.51</v>
      </c>
      <c r="I1431" s="19">
        <f t="shared" si="873"/>
        <v>-1.9230769230769246E-2</v>
      </c>
      <c r="J1431" s="8">
        <f t="shared" si="893"/>
        <v>0.54279161646579055</v>
      </c>
      <c r="K1431" s="8">
        <f t="shared" si="894"/>
        <v>0.50820838353420938</v>
      </c>
      <c r="L1431" s="8">
        <f t="shared" si="903"/>
        <v>0.52549999999999997</v>
      </c>
      <c r="M1431" s="19">
        <f t="shared" si="896"/>
        <v>6.8049316091719367E-2</v>
      </c>
      <c r="N1431" s="19">
        <f t="shared" si="904"/>
        <v>-8.1443347257399962E-2</v>
      </c>
      <c r="O1431" s="19">
        <f t="shared" si="897"/>
        <v>-6.4974518347105728E-3</v>
      </c>
      <c r="P1431" s="19">
        <f t="shared" si="898"/>
        <v>-8.850195849095415E-4</v>
      </c>
      <c r="Q1431" s="6"/>
      <c r="S1431" s="66"/>
      <c r="T1431" t="str">
        <f t="shared" si="911"/>
        <v/>
      </c>
      <c r="U1431" t="str">
        <f t="shared" si="912"/>
        <v/>
      </c>
      <c r="V1431" t="str">
        <f t="shared" si="913"/>
        <v/>
      </c>
      <c r="W1431" t="str">
        <f t="shared" si="914"/>
        <v/>
      </c>
      <c r="Y1431" s="219">
        <f t="shared" si="899"/>
        <v>-9.010989010989019E-4</v>
      </c>
      <c r="Z1431" s="78">
        <f t="shared" si="901"/>
        <v>0.51994302508153767</v>
      </c>
      <c r="AA1431" s="78">
        <f t="shared" si="872"/>
        <v>0.52239988209129318</v>
      </c>
      <c r="AB1431" s="74">
        <f t="shared" si="886"/>
        <v>1430</v>
      </c>
      <c r="AC1431" s="80">
        <f t="shared" si="905"/>
        <v>-1.1876205635957535E-3</v>
      </c>
      <c r="AD1431" s="79">
        <f t="shared" si="870"/>
        <v>-2.4568570097555087E-3</v>
      </c>
      <c r="AE1431" s="81">
        <f t="shared" si="906"/>
        <v>-1.2692364461597552E-3</v>
      </c>
      <c r="AF1431" s="19">
        <f t="shared" si="878"/>
        <v>-4.7030198397444416E-3</v>
      </c>
      <c r="AG1431" s="93">
        <f t="shared" si="877"/>
        <v>0.78459307488123964</v>
      </c>
      <c r="AH1431" s="91">
        <f t="shared" si="879"/>
        <v>-2.9108731341706323E-4</v>
      </c>
      <c r="AI1431" s="96">
        <f t="shared" si="880"/>
        <v>1426.1771519130598</v>
      </c>
      <c r="AJ1431" s="5">
        <f t="shared" si="887"/>
        <v>-1.0000000000000009E-2</v>
      </c>
      <c r="AK1431" s="5">
        <f t="shared" si="890"/>
        <v>0</v>
      </c>
      <c r="AL1431" s="5">
        <f t="shared" si="895"/>
        <v>-1.0000000000000009E-2</v>
      </c>
      <c r="AM1431" s="95">
        <f t="shared" si="907"/>
        <v>2.1428571428571447E-3</v>
      </c>
      <c r="AN1431" s="95">
        <f t="shared" si="908"/>
        <v>-3.5714285714285748E-3</v>
      </c>
      <c r="AO1431" s="78">
        <f t="shared" si="909"/>
        <v>0.6</v>
      </c>
      <c r="AP1431" s="8">
        <f t="shared" si="910"/>
        <v>37.5</v>
      </c>
      <c r="AQ1431" s="8">
        <f t="shared" si="902"/>
        <v>50</v>
      </c>
      <c r="AR1431" s="8">
        <f t="shared" si="885"/>
        <v>0</v>
      </c>
      <c r="AS1431" s="114">
        <f t="shared" si="891"/>
        <v>0</v>
      </c>
      <c r="AT1431" s="103">
        <f t="shared" si="868"/>
        <v>0.41691617762518796</v>
      </c>
      <c r="AU1431" s="5">
        <f t="shared" si="888"/>
        <v>0.51</v>
      </c>
      <c r="AW1431" s="210">
        <f t="shared" si="889"/>
        <v>0</v>
      </c>
      <c r="AX1431" s="276">
        <f t="shared" si="900"/>
        <v>-6.4797789529490255E-3</v>
      </c>
      <c r="AY1431" s="19">
        <f t="shared" si="869"/>
        <v>-0.15098591460721333</v>
      </c>
    </row>
    <row r="1432" spans="1:51">
      <c r="A1432" s="4">
        <v>40410</v>
      </c>
      <c r="B1432" s="9">
        <f t="shared" si="892"/>
        <v>40410</v>
      </c>
      <c r="C1432" s="5">
        <v>0.51</v>
      </c>
      <c r="D1432" s="5">
        <v>0.52</v>
      </c>
      <c r="E1432" s="5">
        <v>0.51</v>
      </c>
      <c r="F1432" s="5">
        <v>0.52</v>
      </c>
      <c r="G1432" s="6">
        <v>169000</v>
      </c>
      <c r="H1432" s="112">
        <v>0.52</v>
      </c>
      <c r="I1432" s="19">
        <f t="shared" si="873"/>
        <v>1.9607843137254919E-2</v>
      </c>
      <c r="J1432" s="8">
        <f t="shared" si="893"/>
        <v>0.54059347693943105</v>
      </c>
      <c r="K1432" s="8">
        <f t="shared" si="894"/>
        <v>0.50840652306056888</v>
      </c>
      <c r="L1432" s="8">
        <f t="shared" si="903"/>
        <v>0.52449999999999997</v>
      </c>
      <c r="M1432" s="19">
        <f t="shared" si="896"/>
        <v>6.3309482508405152E-2</v>
      </c>
      <c r="N1432" s="19">
        <f t="shared" si="904"/>
        <v>-6.9652920198723142E-2</v>
      </c>
      <c r="O1432" s="19">
        <f t="shared" si="897"/>
        <v>-4.0496932149983516E-3</v>
      </c>
      <c r="P1432" s="19">
        <f t="shared" si="898"/>
        <v>3.8987850806707541E-4</v>
      </c>
      <c r="Q1432" s="6"/>
      <c r="S1432" s="66"/>
      <c r="T1432" t="str">
        <f t="shared" si="911"/>
        <v/>
      </c>
      <c r="U1432" t="str">
        <f t="shared" si="912"/>
        <v/>
      </c>
      <c r="V1432" t="str">
        <f t="shared" si="913"/>
        <v/>
      </c>
      <c r="W1432" t="str">
        <f t="shared" si="914"/>
        <v/>
      </c>
      <c r="Y1432" s="219">
        <f t="shared" si="899"/>
        <v>-7.0329670329670392E-4</v>
      </c>
      <c r="Z1432" s="78">
        <f t="shared" si="901"/>
        <v>0.51995179921898083</v>
      </c>
      <c r="AA1432" s="78">
        <f t="shared" si="872"/>
        <v>0.52222229081653748</v>
      </c>
      <c r="AB1432" s="74">
        <f t="shared" si="886"/>
        <v>1431</v>
      </c>
      <c r="AC1432" s="80">
        <f t="shared" si="905"/>
        <v>-8.0100412111752109E-4</v>
      </c>
      <c r="AD1432" s="79">
        <f t="shared" si="870"/>
        <v>-2.2704915975566564E-3</v>
      </c>
      <c r="AE1432" s="81">
        <f t="shared" si="906"/>
        <v>-1.4694874764391353E-3</v>
      </c>
      <c r="AF1432" s="19">
        <f t="shared" si="878"/>
        <v>-4.3477492965812627E-3</v>
      </c>
      <c r="AG1432" s="93">
        <f t="shared" si="877"/>
        <v>-0.32553868999007185</v>
      </c>
      <c r="AH1432" s="91">
        <f t="shared" si="879"/>
        <v>-2.5381003975571585E-4</v>
      </c>
      <c r="AI1432" s="96">
        <f t="shared" si="880"/>
        <v>1426.5055754267364</v>
      </c>
      <c r="AJ1432" s="5">
        <f t="shared" si="887"/>
        <v>1.0000000000000009E-2</v>
      </c>
      <c r="AK1432" s="5">
        <f t="shared" si="890"/>
        <v>1.0000000000000009E-2</v>
      </c>
      <c r="AL1432" s="5">
        <f t="shared" si="895"/>
        <v>0</v>
      </c>
      <c r="AM1432" s="95">
        <f t="shared" si="907"/>
        <v>2.8571428571428597E-3</v>
      </c>
      <c r="AN1432" s="95">
        <f t="shared" si="908"/>
        <v>-3.5714285714285748E-3</v>
      </c>
      <c r="AO1432" s="78">
        <f t="shared" si="909"/>
        <v>0.79999999999999993</v>
      </c>
      <c r="AP1432" s="8">
        <f t="shared" si="910"/>
        <v>44.444444444444436</v>
      </c>
      <c r="AQ1432" s="8">
        <f t="shared" si="902"/>
        <v>50</v>
      </c>
      <c r="AR1432" s="8">
        <f t="shared" si="885"/>
        <v>1</v>
      </c>
      <c r="AS1432" s="114">
        <f t="shared" si="891"/>
        <v>169000</v>
      </c>
      <c r="AT1432" s="103">
        <f t="shared" ref="AT1432:AT1495" si="915">SUM(AS1413:AS1432)/SUM(G1413:G1432)</f>
        <v>0.46221039342136688</v>
      </c>
      <c r="AU1432" s="5">
        <f t="shared" si="888"/>
        <v>0.52</v>
      </c>
      <c r="AW1432" s="210">
        <f t="shared" si="889"/>
        <v>1.9607843137254919E-2</v>
      </c>
      <c r="AX1432" s="276">
        <f t="shared" si="900"/>
        <v>-7.0434369170923701E-3</v>
      </c>
      <c r="AY1432" s="19">
        <f t="shared" ref="AY1432:AY1495" si="916">IF((AX1432&gt;AX1431),ABS(AX1432-AX1431)/ABS(AX1431),-1*ABS(AX1432-AX1431)/ABS(AX1431))</f>
        <v>-8.6987221051239252E-2</v>
      </c>
    </row>
    <row r="1433" spans="1:51">
      <c r="A1433" s="4">
        <v>40413</v>
      </c>
      <c r="B1433" s="9">
        <f t="shared" si="892"/>
        <v>40413</v>
      </c>
      <c r="C1433" s="5">
        <v>0.51</v>
      </c>
      <c r="D1433" s="5">
        <v>0.51</v>
      </c>
      <c r="E1433" s="5">
        <v>0.51</v>
      </c>
      <c r="F1433" s="5">
        <v>0.51</v>
      </c>
      <c r="G1433" s="6">
        <v>261000</v>
      </c>
      <c r="H1433" s="112">
        <v>0.51</v>
      </c>
      <c r="I1433" s="19">
        <f t="shared" si="873"/>
        <v>-1.9230769230769246E-2</v>
      </c>
      <c r="J1433" s="8">
        <f t="shared" si="893"/>
        <v>0.53862049935181322</v>
      </c>
      <c r="K1433" s="8">
        <f t="shared" si="894"/>
        <v>0.5073795006481866</v>
      </c>
      <c r="L1433" s="8">
        <f t="shared" si="903"/>
        <v>0.52299999999999991</v>
      </c>
      <c r="M1433" s="19">
        <f t="shared" si="896"/>
        <v>6.1573237909130489E-2</v>
      </c>
      <c r="N1433" s="19">
        <f t="shared" si="904"/>
        <v>-2.7424716337622151E-2</v>
      </c>
      <c r="O1433" s="19">
        <f t="shared" si="897"/>
        <v>-3.6496511182262854E-3</v>
      </c>
      <c r="P1433" s="19">
        <f t="shared" si="898"/>
        <v>-2.0200811079285259E-3</v>
      </c>
      <c r="Q1433" s="6"/>
      <c r="S1433" s="66"/>
      <c r="T1433" t="str">
        <f t="shared" si="911"/>
        <v/>
      </c>
      <c r="U1433" t="str">
        <f t="shared" si="912"/>
        <v/>
      </c>
      <c r="V1433" t="str">
        <f t="shared" si="913"/>
        <v/>
      </c>
      <c r="W1433" t="str">
        <f t="shared" si="914"/>
        <v/>
      </c>
      <c r="Y1433" s="219">
        <f t="shared" si="899"/>
        <v>-1.076923076923078E-3</v>
      </c>
      <c r="Z1433" s="78">
        <f t="shared" si="901"/>
        <v>0.51841922213925773</v>
      </c>
      <c r="AA1433" s="78">
        <f t="shared" si="872"/>
        <v>0.52131784129611369</v>
      </c>
      <c r="AB1433" s="74">
        <f t="shared" si="886"/>
        <v>1432</v>
      </c>
      <c r="AC1433" s="80">
        <f t="shared" si="905"/>
        <v>-1.1433053443334628E-3</v>
      </c>
      <c r="AD1433" s="79">
        <f t="shared" si="870"/>
        <v>-2.8986191568559638E-3</v>
      </c>
      <c r="AE1433" s="81">
        <f t="shared" si="906"/>
        <v>-1.755313812522501E-3</v>
      </c>
      <c r="AF1433" s="19">
        <f t="shared" si="878"/>
        <v>-5.5601763976643173E-3</v>
      </c>
      <c r="AG1433" s="93">
        <f t="shared" si="877"/>
        <v>0.42734015243065182</v>
      </c>
      <c r="AH1433" s="91">
        <f t="shared" si="879"/>
        <v>-2.4211913250129653E-4</v>
      </c>
      <c r="AI1433" s="96">
        <f t="shared" si="880"/>
        <v>1426.6748543167189</v>
      </c>
      <c r="AJ1433" s="5">
        <f t="shared" si="887"/>
        <v>-1.0000000000000009E-2</v>
      </c>
      <c r="AK1433" s="5">
        <f t="shared" si="890"/>
        <v>0</v>
      </c>
      <c r="AL1433" s="5">
        <f t="shared" si="895"/>
        <v>-1.0000000000000009E-2</v>
      </c>
      <c r="AM1433" s="95">
        <f t="shared" si="907"/>
        <v>2.8571428571428597E-3</v>
      </c>
      <c r="AN1433" s="95">
        <f t="shared" si="908"/>
        <v>-3.5714285714285748E-3</v>
      </c>
      <c r="AO1433" s="78">
        <f t="shared" si="909"/>
        <v>0.79999999999999993</v>
      </c>
      <c r="AP1433" s="8">
        <f t="shared" si="910"/>
        <v>44.444444444444436</v>
      </c>
      <c r="AQ1433" s="8">
        <f t="shared" si="902"/>
        <v>50</v>
      </c>
      <c r="AR1433" s="8">
        <f t="shared" si="885"/>
        <v>0</v>
      </c>
      <c r="AS1433" s="114">
        <f t="shared" si="891"/>
        <v>0</v>
      </c>
      <c r="AT1433" s="103">
        <f t="shared" si="915"/>
        <v>0.53771324914146446</v>
      </c>
      <c r="AU1433" s="5">
        <f t="shared" si="888"/>
        <v>0.51</v>
      </c>
      <c r="AW1433" s="210">
        <f t="shared" si="889"/>
        <v>0</v>
      </c>
      <c r="AX1433" s="276">
        <f t="shared" si="900"/>
        <v>-7.2913560897913537E-3</v>
      </c>
      <c r="AY1433" s="19">
        <f t="shared" si="916"/>
        <v>-3.5198607670831272E-2</v>
      </c>
    </row>
    <row r="1434" spans="1:51">
      <c r="A1434" s="4">
        <v>40414</v>
      </c>
      <c r="B1434" s="9">
        <f t="shared" si="892"/>
        <v>40414</v>
      </c>
      <c r="C1434" s="5">
        <v>0.51</v>
      </c>
      <c r="D1434" s="5">
        <v>0.51</v>
      </c>
      <c r="E1434" s="5">
        <v>0.5</v>
      </c>
      <c r="F1434" s="5">
        <v>0.5</v>
      </c>
      <c r="G1434" s="6">
        <v>22400</v>
      </c>
      <c r="H1434" s="112">
        <v>0.5</v>
      </c>
      <c r="I1434" s="19">
        <f t="shared" si="873"/>
        <v>-1.9607843137254919E-2</v>
      </c>
      <c r="J1434" s="8">
        <f t="shared" si="893"/>
        <v>0.53761324772583619</v>
      </c>
      <c r="K1434" s="8">
        <f t="shared" si="894"/>
        <v>0.50438675227416385</v>
      </c>
      <c r="L1434" s="8">
        <f t="shared" si="903"/>
        <v>0.52100000000000002</v>
      </c>
      <c r="M1434" s="19">
        <f t="shared" si="896"/>
        <v>6.5875035975591564E-2</v>
      </c>
      <c r="N1434" s="19">
        <f t="shared" si="904"/>
        <v>6.986473689770302E-2</v>
      </c>
      <c r="O1434" s="19">
        <f t="shared" si="897"/>
        <v>-1.870058096914584E-3</v>
      </c>
      <c r="P1434" s="19">
        <f t="shared" si="898"/>
        <v>-5.8984416402307459E-3</v>
      </c>
      <c r="Q1434" s="6"/>
      <c r="S1434" s="66"/>
      <c r="T1434" t="str">
        <f t="shared" si="911"/>
        <v/>
      </c>
      <c r="U1434" t="str">
        <f t="shared" si="912"/>
        <v/>
      </c>
      <c r="V1434" t="str">
        <f t="shared" si="913"/>
        <v>BrokeBandLower</v>
      </c>
      <c r="W1434" t="str">
        <f t="shared" si="914"/>
        <v>BrokeBandLower</v>
      </c>
      <c r="Y1434" s="219">
        <f t="shared" si="899"/>
        <v>-1.3626373626373638E-3</v>
      </c>
      <c r="Z1434" s="78">
        <f t="shared" si="901"/>
        <v>0.51558266192981206</v>
      </c>
      <c r="AA1434" s="78">
        <f t="shared" si="872"/>
        <v>0.51974032104020129</v>
      </c>
      <c r="AB1434" s="74">
        <f t="shared" si="886"/>
        <v>1433</v>
      </c>
      <c r="AC1434" s="80">
        <f t="shared" si="905"/>
        <v>-1.9218762382933862E-3</v>
      </c>
      <c r="AD1434" s="79">
        <f t="shared" si="870"/>
        <v>-4.1576591103892335E-3</v>
      </c>
      <c r="AE1434" s="81">
        <f t="shared" si="906"/>
        <v>-2.2357828720958473E-3</v>
      </c>
      <c r="AF1434" s="19">
        <f t="shared" si="878"/>
        <v>-7.9994930969914946E-3</v>
      </c>
      <c r="AG1434" s="93">
        <f t="shared" si="877"/>
        <v>0.68098246703624343</v>
      </c>
      <c r="AH1434" s="91">
        <f t="shared" si="879"/>
        <v>-2.4089846249012833E-4</v>
      </c>
      <c r="AI1434" s="96">
        <f t="shared" si="880"/>
        <v>1426.6038345752597</v>
      </c>
      <c r="AJ1434" s="5">
        <f t="shared" si="887"/>
        <v>-1.0000000000000009E-2</v>
      </c>
      <c r="AK1434" s="5">
        <f t="shared" si="890"/>
        <v>0</v>
      </c>
      <c r="AL1434" s="5">
        <f t="shared" si="895"/>
        <v>-1.0000000000000009E-2</v>
      </c>
      <c r="AM1434" s="95">
        <f t="shared" si="907"/>
        <v>2.1428571428571447E-3</v>
      </c>
      <c r="AN1434" s="95">
        <f t="shared" si="908"/>
        <v>-4.2857142857142894E-3</v>
      </c>
      <c r="AO1434" s="78">
        <f t="shared" si="909"/>
        <v>0.5</v>
      </c>
      <c r="AP1434" s="8">
        <f t="shared" si="910"/>
        <v>33.333333333333329</v>
      </c>
      <c r="AQ1434" s="8">
        <f t="shared" si="902"/>
        <v>50</v>
      </c>
      <c r="AR1434" s="8">
        <f t="shared" si="885"/>
        <v>-1</v>
      </c>
      <c r="AS1434" s="114">
        <f t="shared" si="891"/>
        <v>-22400</v>
      </c>
      <c r="AT1434" s="103">
        <f t="shared" si="915"/>
        <v>0.47315620528290209</v>
      </c>
      <c r="AU1434" s="5">
        <f t="shared" si="888"/>
        <v>0.5</v>
      </c>
      <c r="AW1434" s="210">
        <f t="shared" si="889"/>
        <v>2.0000000000000018E-2</v>
      </c>
      <c r="AX1434" s="276">
        <f t="shared" si="900"/>
        <v>-7.0835194590674168E-3</v>
      </c>
      <c r="AY1434" s="19">
        <f t="shared" si="916"/>
        <v>2.8504523460996443E-2</v>
      </c>
    </row>
    <row r="1435" spans="1:51">
      <c r="A1435" s="4">
        <v>40415</v>
      </c>
      <c r="B1435" s="9">
        <f t="shared" si="892"/>
        <v>40415</v>
      </c>
      <c r="C1435" s="5">
        <v>0.51</v>
      </c>
      <c r="D1435" s="5">
        <v>0.51</v>
      </c>
      <c r="E1435" s="5">
        <v>0.5</v>
      </c>
      <c r="F1435" s="5">
        <v>0.51</v>
      </c>
      <c r="G1435" s="6">
        <v>550700</v>
      </c>
      <c r="H1435" s="112">
        <v>0.51</v>
      </c>
      <c r="I1435" s="19">
        <f t="shared" si="873"/>
        <v>2.0000000000000018E-2</v>
      </c>
      <c r="J1435" s="8">
        <f t="shared" si="893"/>
        <v>0.53673320053068141</v>
      </c>
      <c r="K1435" s="8">
        <f t="shared" si="894"/>
        <v>0.5032667994693184</v>
      </c>
      <c r="L1435" s="8">
        <f t="shared" si="903"/>
        <v>0.51999999999999991</v>
      </c>
      <c r="M1435" s="19">
        <f t="shared" si="896"/>
        <v>6.6498328712826765E-2</v>
      </c>
      <c r="N1435" s="19">
        <f t="shared" si="904"/>
        <v>9.461744164605046E-3</v>
      </c>
      <c r="O1435" s="19">
        <f t="shared" si="897"/>
        <v>-1.6369522121664109E-3</v>
      </c>
      <c r="P1435" s="19">
        <f t="shared" si="898"/>
        <v>-2.2204247034559059E-3</v>
      </c>
      <c r="Q1435" s="6"/>
      <c r="S1435" s="66"/>
      <c r="T1435" t="str">
        <f t="shared" si="911"/>
        <v/>
      </c>
      <c r="U1435" t="str">
        <f t="shared" si="912"/>
        <v/>
      </c>
      <c r="V1435" t="str">
        <f t="shared" si="913"/>
        <v>BrokeBandLower</v>
      </c>
      <c r="W1435" t="str">
        <f t="shared" si="914"/>
        <v/>
      </c>
      <c r="Y1435" s="219">
        <f t="shared" si="899"/>
        <v>-1.5604395604395618E-3</v>
      </c>
      <c r="Z1435" s="78">
        <f t="shared" si="901"/>
        <v>0.51472293199262098</v>
      </c>
      <c r="AA1435" s="78">
        <f t="shared" si="872"/>
        <v>0.51901953728322636</v>
      </c>
      <c r="AB1435" s="74">
        <f t="shared" si="886"/>
        <v>1434</v>
      </c>
      <c r="AC1435" s="80">
        <f t="shared" si="905"/>
        <v>-1.6486579348076276E-3</v>
      </c>
      <c r="AD1435" s="79">
        <f t="shared" ref="AD1435:AD1498" si="917">Z1435-AA1435</f>
        <v>-4.296605290605382E-3</v>
      </c>
      <c r="AE1435" s="81">
        <f t="shared" si="906"/>
        <v>-2.6479473557977544E-3</v>
      </c>
      <c r="AF1435" s="19">
        <f t="shared" si="878"/>
        <v>-8.2783112811045216E-3</v>
      </c>
      <c r="AG1435" s="93">
        <f t="shared" si="877"/>
        <v>-0.14216227769607825</v>
      </c>
      <c r="AH1435" s="91">
        <f t="shared" si="879"/>
        <v>-2.4012824566298782E-4</v>
      </c>
      <c r="AI1435" s="96">
        <f t="shared" si="880"/>
        <v>1426.8013001942077</v>
      </c>
      <c r="AJ1435" s="5">
        <f t="shared" si="887"/>
        <v>1.0000000000000009E-2</v>
      </c>
      <c r="AK1435" s="5">
        <f t="shared" si="890"/>
        <v>1.0000000000000009E-2</v>
      </c>
      <c r="AL1435" s="5">
        <f t="shared" si="895"/>
        <v>0</v>
      </c>
      <c r="AM1435" s="95">
        <f t="shared" si="907"/>
        <v>2.8571428571428597E-3</v>
      </c>
      <c r="AN1435" s="95">
        <f t="shared" si="908"/>
        <v>-3.5714285714285748E-3</v>
      </c>
      <c r="AO1435" s="78">
        <f t="shared" si="909"/>
        <v>0.79999999999999993</v>
      </c>
      <c r="AP1435" s="8">
        <f t="shared" si="910"/>
        <v>44.444444444444436</v>
      </c>
      <c r="AQ1435" s="8">
        <f t="shared" si="902"/>
        <v>50</v>
      </c>
      <c r="AR1435" s="8">
        <f t="shared" si="885"/>
        <v>1</v>
      </c>
      <c r="AS1435" s="114">
        <f t="shared" si="891"/>
        <v>550700</v>
      </c>
      <c r="AT1435" s="103">
        <f t="shared" si="915"/>
        <v>0.50100366300366295</v>
      </c>
      <c r="AU1435" s="5">
        <f t="shared" si="888"/>
        <v>0.51</v>
      </c>
      <c r="AW1435" s="210">
        <f t="shared" si="889"/>
        <v>2.0000000000000018E-2</v>
      </c>
      <c r="AX1435" s="276">
        <f t="shared" si="900"/>
        <v>-6.6397573089605998E-3</v>
      </c>
      <c r="AY1435" s="19">
        <f t="shared" si="916"/>
        <v>6.264712798081884E-2</v>
      </c>
    </row>
    <row r="1436" spans="1:51">
      <c r="A1436" s="4">
        <v>40416</v>
      </c>
      <c r="B1436" s="9">
        <f t="shared" si="892"/>
        <v>40416</v>
      </c>
      <c r="C1436" s="5">
        <v>0.51</v>
      </c>
      <c r="D1436" s="5">
        <v>0.51</v>
      </c>
      <c r="E1436" s="5">
        <v>0.5</v>
      </c>
      <c r="F1436" s="5">
        <v>0.51</v>
      </c>
      <c r="G1436" s="6">
        <v>226000</v>
      </c>
      <c r="H1436" s="112">
        <v>0.51</v>
      </c>
      <c r="I1436" s="19">
        <f t="shared" si="873"/>
        <v>0</v>
      </c>
      <c r="J1436" s="8">
        <f t="shared" si="893"/>
        <v>0.53679161646579054</v>
      </c>
      <c r="K1436" s="8">
        <f t="shared" si="894"/>
        <v>0.50220838353420938</v>
      </c>
      <c r="L1436" s="8">
        <f t="shared" si="903"/>
        <v>0.51949999999999996</v>
      </c>
      <c r="M1436" s="19">
        <f t="shared" si="896"/>
        <v>6.8862317048965449E-2</v>
      </c>
      <c r="N1436" s="19">
        <f t="shared" si="904"/>
        <v>3.5549590221245625E-2</v>
      </c>
      <c r="O1436" s="19">
        <f t="shared" si="897"/>
        <v>1.0883607544936262E-4</v>
      </c>
      <c r="P1436" s="19">
        <f t="shared" si="898"/>
        <v>-2.1030911163325231E-3</v>
      </c>
      <c r="Q1436" s="6"/>
      <c r="S1436" s="66"/>
      <c r="T1436" t="str">
        <f t="shared" si="911"/>
        <v/>
      </c>
      <c r="U1436" t="str">
        <f t="shared" si="912"/>
        <v/>
      </c>
      <c r="V1436" t="str">
        <f t="shared" si="913"/>
        <v>BrokeBandLower</v>
      </c>
      <c r="W1436" t="str">
        <f t="shared" si="914"/>
        <v/>
      </c>
      <c r="Y1436" s="219">
        <f t="shared" si="899"/>
        <v>-1.7142857142857157E-3</v>
      </c>
      <c r="Z1436" s="78">
        <f t="shared" si="901"/>
        <v>0.51399560046575732</v>
      </c>
      <c r="AA1436" s="78">
        <f t="shared" si="872"/>
        <v>0.51835209152426764</v>
      </c>
      <c r="AB1436" s="74">
        <f t="shared" si="886"/>
        <v>1435</v>
      </c>
      <c r="AC1436" s="80">
        <f t="shared" si="905"/>
        <v>-1.3668349621700571E-3</v>
      </c>
      <c r="AD1436" s="79">
        <f t="shared" si="917"/>
        <v>-4.3564910585103256E-3</v>
      </c>
      <c r="AE1436" s="81">
        <f t="shared" si="906"/>
        <v>-2.9896560963402685E-3</v>
      </c>
      <c r="AF1436" s="19">
        <f t="shared" si="878"/>
        <v>-8.4045017464858974E-3</v>
      </c>
      <c r="AG1436" s="93">
        <f t="shared" si="877"/>
        <v>-0.17094084023588238</v>
      </c>
      <c r="AH1436" s="91">
        <f t="shared" si="879"/>
        <v>-2.3632023662508662E-4</v>
      </c>
      <c r="AI1436" s="96">
        <f t="shared" si="880"/>
        <v>1427.2124470046599</v>
      </c>
      <c r="AJ1436" s="5">
        <f t="shared" si="887"/>
        <v>0</v>
      </c>
      <c r="AK1436" s="5">
        <f t="shared" si="890"/>
        <v>0</v>
      </c>
      <c r="AL1436" s="5">
        <f t="shared" si="895"/>
        <v>0</v>
      </c>
      <c r="AM1436" s="95">
        <f t="shared" si="907"/>
        <v>2.8571428571428597E-3</v>
      </c>
      <c r="AN1436" s="95">
        <f t="shared" si="908"/>
        <v>-3.5714285714285748E-3</v>
      </c>
      <c r="AO1436" s="78">
        <f t="shared" si="909"/>
        <v>0.79999999999999993</v>
      </c>
      <c r="AP1436" s="8">
        <f t="shared" si="910"/>
        <v>44.444444444444436</v>
      </c>
      <c r="AQ1436" s="8">
        <f t="shared" si="902"/>
        <v>50</v>
      </c>
      <c r="AR1436" s="8">
        <f t="shared" si="885"/>
        <v>1</v>
      </c>
      <c r="AS1436" s="114">
        <f t="shared" si="891"/>
        <v>226000</v>
      </c>
      <c r="AT1436" s="103">
        <f t="shared" si="915"/>
        <v>0.54487565414717731</v>
      </c>
      <c r="AU1436" s="5">
        <f t="shared" si="888"/>
        <v>0.51</v>
      </c>
      <c r="AW1436" s="210">
        <f t="shared" si="889"/>
        <v>2.0000000000000018E-2</v>
      </c>
      <c r="AX1436" s="276">
        <f t="shared" si="900"/>
        <v>-5.9507231661157711E-3</v>
      </c>
      <c r="AY1436" s="19">
        <f t="shared" si="916"/>
        <v>0.10377399516017723</v>
      </c>
    </row>
    <row r="1437" spans="1:51">
      <c r="A1437" s="4">
        <v>40417</v>
      </c>
      <c r="B1437" s="9">
        <f t="shared" si="892"/>
        <v>40417</v>
      </c>
      <c r="C1437" s="5">
        <v>0.51</v>
      </c>
      <c r="D1437" s="5">
        <v>0.51</v>
      </c>
      <c r="E1437" s="5">
        <v>0.5</v>
      </c>
      <c r="F1437" s="5">
        <v>0.5</v>
      </c>
      <c r="G1437" s="6">
        <v>41700</v>
      </c>
      <c r="H1437" s="112">
        <v>0.5</v>
      </c>
      <c r="I1437" s="19">
        <f t="shared" si="873"/>
        <v>-1.9607843137254919E-2</v>
      </c>
      <c r="J1437" s="8">
        <f t="shared" si="893"/>
        <v>0.53654723699099138</v>
      </c>
      <c r="K1437" s="8">
        <f t="shared" si="894"/>
        <v>0.49945276300900848</v>
      </c>
      <c r="L1437" s="8">
        <f t="shared" si="903"/>
        <v>0.5179999999999999</v>
      </c>
      <c r="M1437" s="19">
        <f t="shared" si="896"/>
        <v>7.4270234803594112E-2</v>
      </c>
      <c r="N1437" s="19">
        <f t="shared" si="904"/>
        <v>7.8532323430001535E-2</v>
      </c>
      <c r="O1437" s="19">
        <f t="shared" si="897"/>
        <v>-4.5525948487821696E-4</v>
      </c>
      <c r="P1437" s="19">
        <f t="shared" si="898"/>
        <v>-5.4870062220161841E-3</v>
      </c>
      <c r="Q1437" s="6"/>
      <c r="S1437" s="66"/>
      <c r="T1437" t="str">
        <f t="shared" si="911"/>
        <v/>
      </c>
      <c r="U1437" t="str">
        <f t="shared" si="912"/>
        <v/>
      </c>
      <c r="V1437" t="str">
        <f t="shared" si="913"/>
        <v/>
      </c>
      <c r="W1437" t="str">
        <f t="shared" si="914"/>
        <v/>
      </c>
      <c r="Y1437" s="219">
        <f t="shared" si="899"/>
        <v>-2.1098901098901119E-3</v>
      </c>
      <c r="Z1437" s="78">
        <f t="shared" si="901"/>
        <v>0.51184027799403065</v>
      </c>
      <c r="AA1437" s="78">
        <f t="shared" si="872"/>
        <v>0.51699403675147182</v>
      </c>
      <c r="AB1437" s="74">
        <f t="shared" si="886"/>
        <v>1436</v>
      </c>
      <c r="AC1437" s="80">
        <f t="shared" si="905"/>
        <v>-1.731282128880724E-3</v>
      </c>
      <c r="AD1437" s="79">
        <f t="shared" si="917"/>
        <v>-5.1537587574411736E-3</v>
      </c>
      <c r="AE1437" s="81">
        <f t="shared" si="906"/>
        <v>-3.4224766285604496E-3</v>
      </c>
      <c r="AF1437" s="19">
        <f t="shared" si="878"/>
        <v>-9.9687005866156177E-3</v>
      </c>
      <c r="AG1437" s="93">
        <f t="shared" si="877"/>
        <v>0.26663582421981069</v>
      </c>
      <c r="AH1437" s="91">
        <f t="shared" si="879"/>
        <v>-2.4574198141772921E-4</v>
      </c>
      <c r="AI1437" s="96">
        <f t="shared" si="880"/>
        <v>1427.6439669162421</v>
      </c>
      <c r="AJ1437" s="5">
        <f t="shared" si="887"/>
        <v>-1.0000000000000009E-2</v>
      </c>
      <c r="AK1437" s="5">
        <f t="shared" si="890"/>
        <v>0</v>
      </c>
      <c r="AL1437" s="5">
        <f t="shared" si="895"/>
        <v>-1.0000000000000009E-2</v>
      </c>
      <c r="AM1437" s="95">
        <f t="shared" si="907"/>
        <v>2.8571428571428597E-3</v>
      </c>
      <c r="AN1437" s="95">
        <f t="shared" si="908"/>
        <v>-4.2857142857142894E-3</v>
      </c>
      <c r="AO1437" s="78">
        <f t="shared" si="909"/>
        <v>0.66666666666666674</v>
      </c>
      <c r="AP1437" s="8">
        <f t="shared" si="910"/>
        <v>40</v>
      </c>
      <c r="AQ1437" s="8">
        <f t="shared" si="902"/>
        <v>50</v>
      </c>
      <c r="AR1437" s="8">
        <f t="shared" si="885"/>
        <v>-1</v>
      </c>
      <c r="AS1437" s="114">
        <f t="shared" si="891"/>
        <v>-41700</v>
      </c>
      <c r="AT1437" s="103">
        <f t="shared" si="915"/>
        <v>0.55983723690265697</v>
      </c>
      <c r="AU1437" s="5">
        <f t="shared" si="888"/>
        <v>0.5</v>
      </c>
      <c r="AW1437" s="210">
        <f t="shared" si="889"/>
        <v>2.0000000000000018E-2</v>
      </c>
      <c r="AX1437" s="276">
        <f t="shared" si="900"/>
        <v>-4.9816167527049664E-3</v>
      </c>
      <c r="AY1437" s="19">
        <f t="shared" si="916"/>
        <v>0.16285523395358545</v>
      </c>
    </row>
    <row r="1438" spans="1:51">
      <c r="A1438" s="4">
        <v>40420</v>
      </c>
      <c r="B1438" s="9">
        <f t="shared" si="892"/>
        <v>40420</v>
      </c>
      <c r="C1438" s="5">
        <v>0.5</v>
      </c>
      <c r="D1438" s="5">
        <v>0.5</v>
      </c>
      <c r="E1438" s="5">
        <v>0.5</v>
      </c>
      <c r="F1438" s="5">
        <v>0.5</v>
      </c>
      <c r="G1438" s="6">
        <v>461100</v>
      </c>
      <c r="H1438" s="112">
        <v>0.5</v>
      </c>
      <c r="I1438" s="19">
        <f t="shared" si="873"/>
        <v>0</v>
      </c>
      <c r="J1438" s="8">
        <f t="shared" si="893"/>
        <v>0.53576136028425825</v>
      </c>
      <c r="K1438" s="8">
        <f t="shared" si="894"/>
        <v>0.49723863971574173</v>
      </c>
      <c r="L1438" s="8">
        <f t="shared" si="903"/>
        <v>0.51649999999999996</v>
      </c>
      <c r="M1438" s="19">
        <f t="shared" si="896"/>
        <v>7.7473304549579958E-2</v>
      </c>
      <c r="N1438" s="19">
        <f t="shared" si="904"/>
        <v>4.3127233331849403E-2</v>
      </c>
      <c r="O1438" s="19">
        <f t="shared" si="897"/>
        <v>-1.4646924866120036E-3</v>
      </c>
      <c r="P1438" s="19">
        <f t="shared" si="898"/>
        <v>-4.4330984974985934E-3</v>
      </c>
      <c r="Q1438" s="6"/>
      <c r="S1438" s="66"/>
      <c r="T1438" t="str">
        <f t="shared" si="911"/>
        <v/>
      </c>
      <c r="U1438" t="str">
        <f t="shared" si="912"/>
        <v/>
      </c>
      <c r="V1438" t="str">
        <f t="shared" si="913"/>
        <v/>
      </c>
      <c r="W1438" t="str">
        <f t="shared" si="914"/>
        <v/>
      </c>
      <c r="Y1438" s="219">
        <f t="shared" si="899"/>
        <v>-2.0879120879120899E-3</v>
      </c>
      <c r="Z1438" s="78">
        <f t="shared" si="901"/>
        <v>0.51001687518294991</v>
      </c>
      <c r="AA1438" s="78">
        <f t="shared" si="872"/>
        <v>0.51573647803186295</v>
      </c>
      <c r="AB1438" s="74">
        <f t="shared" si="886"/>
        <v>1437</v>
      </c>
      <c r="AC1438" s="80">
        <f t="shared" si="905"/>
        <v>-1.8377009762820733E-3</v>
      </c>
      <c r="AD1438" s="79">
        <f t="shared" si="917"/>
        <v>-5.7196028489130413E-3</v>
      </c>
      <c r="AE1438" s="81">
        <f t="shared" si="906"/>
        <v>-3.881901872630968E-3</v>
      </c>
      <c r="AF1438" s="19">
        <f t="shared" si="878"/>
        <v>-1.1090165409164011E-2</v>
      </c>
      <c r="AG1438" s="93">
        <f t="shared" si="877"/>
        <v>6.1468229600538382E-2</v>
      </c>
      <c r="AH1438" s="91">
        <f t="shared" si="879"/>
        <v>-2.3567561166177629E-4</v>
      </c>
      <c r="AI1438" s="96">
        <f t="shared" si="880"/>
        <v>1427.8998802720266</v>
      </c>
      <c r="AJ1438" s="5">
        <f t="shared" si="887"/>
        <v>0</v>
      </c>
      <c r="AK1438" s="5">
        <f t="shared" si="890"/>
        <v>0</v>
      </c>
      <c r="AL1438" s="5">
        <f t="shared" si="895"/>
        <v>0</v>
      </c>
      <c r="AM1438" s="95">
        <f t="shared" si="907"/>
        <v>2.1428571428571447E-3</v>
      </c>
      <c r="AN1438" s="95">
        <f t="shared" si="908"/>
        <v>-4.2857142857142894E-3</v>
      </c>
      <c r="AO1438" s="78">
        <f t="shared" si="909"/>
        <v>0.5</v>
      </c>
      <c r="AP1438" s="8">
        <f t="shared" si="910"/>
        <v>33.333333333333329</v>
      </c>
      <c r="AQ1438" s="8">
        <f t="shared" si="902"/>
        <v>50</v>
      </c>
      <c r="AR1438" s="8">
        <f t="shared" si="885"/>
        <v>0</v>
      </c>
      <c r="AS1438" s="114">
        <f t="shared" si="891"/>
        <v>0</v>
      </c>
      <c r="AT1438" s="103">
        <f t="shared" si="915"/>
        <v>0.47237274790421935</v>
      </c>
      <c r="AU1438" s="5">
        <f t="shared" si="888"/>
        <v>0.5</v>
      </c>
      <c r="AW1438" s="210">
        <f t="shared" si="889"/>
        <v>0</v>
      </c>
      <c r="AX1438" s="276">
        <f t="shared" si="900"/>
        <v>-3.8355319289533115E-3</v>
      </c>
      <c r="AY1438" s="19">
        <f t="shared" si="916"/>
        <v>0.23006282511181589</v>
      </c>
    </row>
    <row r="1439" spans="1:51">
      <c r="A1439" s="4">
        <v>40421</v>
      </c>
      <c r="B1439" s="9">
        <f t="shared" si="892"/>
        <v>40421</v>
      </c>
      <c r="C1439" s="5">
        <v>0.49</v>
      </c>
      <c r="D1439" s="5">
        <v>0.5</v>
      </c>
      <c r="E1439" s="5">
        <v>0.49</v>
      </c>
      <c r="F1439" s="5">
        <v>0.49</v>
      </c>
      <c r="G1439" s="6">
        <v>444300</v>
      </c>
      <c r="H1439" s="112">
        <v>0.49</v>
      </c>
      <c r="I1439" s="19">
        <f t="shared" ref="I1439:I1502" si="918">IF(A1440&gt;A1439,(H1439-H1438)/H1438, (H1439-H1440)/H1440)</f>
        <v>-2.0000000000000018E-2</v>
      </c>
      <c r="J1439" s="8">
        <f t="shared" si="893"/>
        <v>0.5373606797749978</v>
      </c>
      <c r="K1439" s="8">
        <f t="shared" si="894"/>
        <v>0.49263932022500201</v>
      </c>
      <c r="L1439" s="8">
        <f t="shared" si="903"/>
        <v>0.5149999999999999</v>
      </c>
      <c r="M1439" s="19">
        <f t="shared" si="896"/>
        <v>9.0779111033139431E-2</v>
      </c>
      <c r="N1439" s="19">
        <f t="shared" si="904"/>
        <v>0.17174698511852254</v>
      </c>
      <c r="O1439" s="19">
        <f t="shared" si="897"/>
        <v>2.9851340714287405E-3</v>
      </c>
      <c r="P1439" s="19">
        <f t="shared" si="898"/>
        <v>-9.2497226148173586E-3</v>
      </c>
      <c r="Q1439" s="6"/>
      <c r="S1439" s="66"/>
      <c r="T1439" t="str">
        <f t="shared" si="911"/>
        <v>BrokeBandLower</v>
      </c>
      <c r="U1439" t="str">
        <f t="shared" si="912"/>
        <v/>
      </c>
      <c r="V1439" t="str">
        <f t="shared" si="913"/>
        <v>BrokeBandLower</v>
      </c>
      <c r="W1439" t="str">
        <f t="shared" si="914"/>
        <v>BrokeBandLower</v>
      </c>
      <c r="Y1439" s="219">
        <f t="shared" si="899"/>
        <v>-2.2197802197802216E-3</v>
      </c>
      <c r="Z1439" s="78">
        <f t="shared" si="901"/>
        <v>0.50693427640477562</v>
      </c>
      <c r="AA1439" s="78">
        <f t="shared" ref="AA1439:AA1502" si="919">AA1438+(0.074*(F1439-AA1438))</f>
        <v>0.51383197865750507</v>
      </c>
      <c r="AB1439" s="74">
        <f t="shared" si="886"/>
        <v>1438</v>
      </c>
      <c r="AC1439" s="80">
        <f t="shared" si="905"/>
        <v>-2.4126403040787888E-3</v>
      </c>
      <c r="AD1439" s="79">
        <f t="shared" si="917"/>
        <v>-6.897702252729454E-3</v>
      </c>
      <c r="AE1439" s="81">
        <f t="shared" si="906"/>
        <v>-4.4850619486506652E-3</v>
      </c>
      <c r="AF1439" s="19">
        <f t="shared" si="878"/>
        <v>-1.342404237033118E-2</v>
      </c>
      <c r="AG1439" s="93">
        <f t="shared" si="877"/>
        <v>0.31285793239327675</v>
      </c>
      <c r="AH1439" s="91">
        <f t="shared" si="879"/>
        <v>-2.2323257138066042E-4</v>
      </c>
      <c r="AI1439" s="96">
        <f t="shared" si="880"/>
        <v>1427.8182269429158</v>
      </c>
      <c r="AJ1439" s="5">
        <f t="shared" si="887"/>
        <v>-1.0000000000000009E-2</v>
      </c>
      <c r="AK1439" s="5">
        <f t="shared" si="890"/>
        <v>0</v>
      </c>
      <c r="AL1439" s="5">
        <f t="shared" si="895"/>
        <v>-1.0000000000000009E-2</v>
      </c>
      <c r="AM1439" s="95">
        <f t="shared" si="907"/>
        <v>2.1428571428571447E-3</v>
      </c>
      <c r="AN1439" s="95">
        <f t="shared" si="908"/>
        <v>-5.0000000000000044E-3</v>
      </c>
      <c r="AO1439" s="78">
        <f t="shared" si="909"/>
        <v>0.42857142857142855</v>
      </c>
      <c r="AP1439" s="8">
        <f t="shared" si="910"/>
        <v>30</v>
      </c>
      <c r="AQ1439" s="8">
        <f t="shared" si="902"/>
        <v>50</v>
      </c>
      <c r="AR1439" s="8">
        <f t="shared" si="885"/>
        <v>-1</v>
      </c>
      <c r="AS1439" s="114">
        <f t="shared" si="891"/>
        <v>-444300</v>
      </c>
      <c r="AT1439" s="103">
        <f t="shared" si="915"/>
        <v>0.39234407848633496</v>
      </c>
      <c r="AU1439" s="5">
        <f t="shared" si="888"/>
        <v>0.49</v>
      </c>
      <c r="AW1439" s="210">
        <f t="shared" si="889"/>
        <v>2.0408163265306142E-2</v>
      </c>
      <c r="AX1439" s="276">
        <f t="shared" si="900"/>
        <v>-2.3069993839287565E-3</v>
      </c>
      <c r="AY1439" s="19">
        <f t="shared" si="916"/>
        <v>0.39851905116109415</v>
      </c>
    </row>
    <row r="1440" spans="1:51">
      <c r="A1440" s="4">
        <v>40422</v>
      </c>
      <c r="B1440" s="9">
        <f t="shared" ref="B1440:B1461" si="920">A1440</f>
        <v>40422</v>
      </c>
      <c r="C1440" s="5">
        <v>0.5</v>
      </c>
      <c r="D1440" s="5">
        <v>0.5</v>
      </c>
      <c r="E1440" s="5">
        <v>0.5</v>
      </c>
      <c r="F1440" s="5">
        <v>0.5</v>
      </c>
      <c r="G1440" s="6">
        <v>158700</v>
      </c>
      <c r="H1440" s="112">
        <v>0.5</v>
      </c>
      <c r="I1440" s="19">
        <f t="shared" si="918"/>
        <v>2.0408163265306142E-2</v>
      </c>
      <c r="J1440" s="8">
        <f t="shared" si="893"/>
        <v>0.5356585198061603</v>
      </c>
      <c r="K1440" s="8">
        <f t="shared" si="894"/>
        <v>0.49134148019383961</v>
      </c>
      <c r="L1440" s="8">
        <f t="shared" si="903"/>
        <v>0.51349999999999996</v>
      </c>
      <c r="M1440" s="19">
        <f t="shared" si="896"/>
        <v>9.01960070516276E-2</v>
      </c>
      <c r="N1440" s="19">
        <f t="shared" si="904"/>
        <v>-6.42332773339195E-3</v>
      </c>
      <c r="O1440" s="19">
        <f t="shared" si="897"/>
        <v>-3.1676302954473986E-3</v>
      </c>
      <c r="P1440" s="19">
        <f t="shared" si="898"/>
        <v>-2.6344629384630548E-3</v>
      </c>
      <c r="Q1440" s="6"/>
      <c r="S1440" s="66"/>
      <c r="T1440" t="str">
        <f t="shared" si="911"/>
        <v/>
      </c>
      <c r="U1440" t="str">
        <f t="shared" si="912"/>
        <v/>
      </c>
      <c r="V1440" t="str">
        <f t="shared" si="913"/>
        <v/>
      </c>
      <c r="W1440" t="str">
        <f t="shared" si="914"/>
        <v/>
      </c>
      <c r="Y1440" s="219">
        <f t="shared" si="899"/>
        <v>-1.8901098901098919E-3</v>
      </c>
      <c r="Z1440" s="78">
        <f t="shared" si="901"/>
        <v>0.50586639783844012</v>
      </c>
      <c r="AA1440" s="78">
        <f t="shared" si="919"/>
        <v>0.5128084122368497</v>
      </c>
      <c r="AB1440" s="74">
        <f t="shared" si="886"/>
        <v>1439</v>
      </c>
      <c r="AC1440" s="80">
        <f t="shared" si="905"/>
        <v>-1.9655619598071316E-3</v>
      </c>
      <c r="AD1440" s="79">
        <f t="shared" si="917"/>
        <v>-6.9420143984095795E-3</v>
      </c>
      <c r="AE1440" s="81">
        <f t="shared" si="906"/>
        <v>-4.9764524386024479E-3</v>
      </c>
      <c r="AF1440" s="19">
        <f t="shared" si="878"/>
        <v>-1.3537247503660853E-2</v>
      </c>
      <c r="AG1440" s="93">
        <f t="shared" si="877"/>
        <v>-0.18530667149837068</v>
      </c>
      <c r="AH1440" s="91">
        <f t="shared" si="879"/>
        <v>-1.7990526170725646E-4</v>
      </c>
      <c r="AI1440" s="96">
        <f t="shared" si="880"/>
        <v>1427.0208986826947</v>
      </c>
      <c r="AJ1440" s="5">
        <f t="shared" si="887"/>
        <v>1.0000000000000009E-2</v>
      </c>
      <c r="AK1440" s="5">
        <f t="shared" si="890"/>
        <v>1.0000000000000009E-2</v>
      </c>
      <c r="AL1440" s="5">
        <f t="shared" si="895"/>
        <v>0</v>
      </c>
      <c r="AM1440" s="95">
        <f t="shared" si="907"/>
        <v>2.8571428571428597E-3</v>
      </c>
      <c r="AN1440" s="95">
        <f t="shared" si="908"/>
        <v>-5.0000000000000044E-3</v>
      </c>
      <c r="AO1440" s="78">
        <f t="shared" si="909"/>
        <v>0.5714285714285714</v>
      </c>
      <c r="AP1440" s="8">
        <f t="shared" si="910"/>
        <v>36.36363636363636</v>
      </c>
      <c r="AQ1440" s="8">
        <f t="shared" si="902"/>
        <v>50</v>
      </c>
      <c r="AR1440" s="8">
        <f t="shared" si="885"/>
        <v>0</v>
      </c>
      <c r="AS1440" s="114">
        <f t="shared" si="891"/>
        <v>0</v>
      </c>
      <c r="AT1440" s="103">
        <f t="shared" si="915"/>
        <v>0.3647820532253524</v>
      </c>
      <c r="AU1440" s="5">
        <f t="shared" si="888"/>
        <v>0.5</v>
      </c>
      <c r="AW1440" s="210">
        <f t="shared" si="889"/>
        <v>0</v>
      </c>
      <c r="AX1440" s="276">
        <f t="shared" si="900"/>
        <v>-7.3936196142272356E-4</v>
      </c>
      <c r="AY1440" s="19">
        <f t="shared" si="916"/>
        <v>0.67951358523398886</v>
      </c>
    </row>
    <row r="1441" spans="1:51">
      <c r="A1441" s="4">
        <v>40423</v>
      </c>
      <c r="B1441" s="9">
        <f t="shared" si="920"/>
        <v>40423</v>
      </c>
      <c r="C1441" s="5">
        <v>0.49</v>
      </c>
      <c r="D1441" s="5">
        <v>0.49</v>
      </c>
      <c r="E1441" s="5">
        <v>0.49</v>
      </c>
      <c r="F1441" s="5">
        <v>0.49</v>
      </c>
      <c r="G1441" s="6">
        <v>58900</v>
      </c>
      <c r="H1441" s="112">
        <v>0.49</v>
      </c>
      <c r="I1441" s="19">
        <f t="shared" si="918"/>
        <v>-2.0000000000000018E-2</v>
      </c>
      <c r="J1441" s="8">
        <f t="shared" si="893"/>
        <v>0.53616609194718912</v>
      </c>
      <c r="K1441" s="8">
        <f t="shared" si="894"/>
        <v>0.48783390805281074</v>
      </c>
      <c r="L1441" s="8">
        <f t="shared" si="903"/>
        <v>0.5119999999999999</v>
      </c>
      <c r="M1441" s="19">
        <f>(J1441-K1441)/K1441</f>
        <v>9.9075080875981561E-2</v>
      </c>
      <c r="N1441" s="19">
        <f t="shared" si="904"/>
        <v>9.8441983349347589E-2</v>
      </c>
      <c r="O1441" s="19">
        <f>IF(A1442&gt;A1441,(J1441-J1440)/J1440, (J1441-J1442)/J1442)</f>
        <v>9.475666348263955E-4</v>
      </c>
      <c r="P1441" s="19">
        <f>IF(A1442&gt;A1441,(K1441-K1440)/K1440, (K1441-K1442)/K1442)</f>
        <v>-7.1387665858072755E-3</v>
      </c>
      <c r="Q1441" s="6"/>
      <c r="S1441" s="66"/>
      <c r="T1441" t="str">
        <f t="shared" si="911"/>
        <v/>
      </c>
      <c r="U1441" t="str">
        <f t="shared" si="912"/>
        <v/>
      </c>
      <c r="V1441" t="str">
        <f t="shared" si="913"/>
        <v/>
      </c>
      <c r="W1441" t="str">
        <f t="shared" si="914"/>
        <v/>
      </c>
      <c r="Y1441" s="219">
        <f t="shared" si="899"/>
        <v>-2.0439560439560458E-3</v>
      </c>
      <c r="Z1441" s="78">
        <f t="shared" si="901"/>
        <v>0.50342297257132029</v>
      </c>
      <c r="AA1441" s="78">
        <f t="shared" si="919"/>
        <v>0.51112058973132279</v>
      </c>
      <c r="AB1441" s="74">
        <f t="shared" si="886"/>
        <v>1440</v>
      </c>
      <c r="AC1441" s="80">
        <f t="shared" si="905"/>
        <v>-2.1769317771200428E-3</v>
      </c>
      <c r="AD1441" s="79">
        <f t="shared" si="917"/>
        <v>-7.6976171600025012E-3</v>
      </c>
      <c r="AE1441" s="81">
        <f t="shared" si="906"/>
        <v>-5.5206853828824584E-3</v>
      </c>
      <c r="AF1441" s="19">
        <f t="shared" si="878"/>
        <v>-1.506027601832447E-2</v>
      </c>
      <c r="AG1441" s="93">
        <f t="shared" si="877"/>
        <v>0.10753658324444357</v>
      </c>
      <c r="AH1441" s="91">
        <f t="shared" si="879"/>
        <v>-1.5002925655627951E-4</v>
      </c>
      <c r="AI1441" s="96">
        <f t="shared" si="880"/>
        <v>1425.9512261439761</v>
      </c>
      <c r="AJ1441" s="5">
        <f t="shared" si="887"/>
        <v>-1.0000000000000009E-2</v>
      </c>
      <c r="AK1441" s="5">
        <f t="shared" si="890"/>
        <v>0</v>
      </c>
      <c r="AL1441" s="5">
        <f t="shared" si="895"/>
        <v>-1.0000000000000009E-2</v>
      </c>
      <c r="AM1441" s="95">
        <f t="shared" si="907"/>
        <v>2.8571428571428597E-3</v>
      </c>
      <c r="AN1441" s="95">
        <f t="shared" si="908"/>
        <v>-5.0000000000000044E-3</v>
      </c>
      <c r="AO1441" s="78">
        <f t="shared" si="909"/>
        <v>0.5714285714285714</v>
      </c>
      <c r="AP1441" s="8">
        <f t="shared" si="910"/>
        <v>36.36363636363636</v>
      </c>
      <c r="AQ1441" s="8">
        <f t="shared" si="902"/>
        <v>50</v>
      </c>
      <c r="AR1441" s="8">
        <f t="shared" si="885"/>
        <v>0</v>
      </c>
      <c r="AS1441" s="114">
        <f t="shared" si="891"/>
        <v>0</v>
      </c>
      <c r="AT1441" s="103">
        <f t="shared" si="915"/>
        <v>0.36561333449084121</v>
      </c>
      <c r="AU1441" s="5">
        <f t="shared" si="888"/>
        <v>0.49</v>
      </c>
      <c r="AW1441" s="210">
        <f t="shared" si="889"/>
        <v>0</v>
      </c>
      <c r="AX1441" s="276">
        <f t="shared" si="900"/>
        <v>9.0932872172531346E-4</v>
      </c>
      <c r="AY1441" s="19">
        <f t="shared" si="916"/>
        <v>2.229883019645114</v>
      </c>
    </row>
    <row r="1442" spans="1:51">
      <c r="A1442" s="4">
        <v>40424</v>
      </c>
      <c r="B1442" s="9">
        <f t="shared" si="920"/>
        <v>40424</v>
      </c>
      <c r="C1442" s="5">
        <v>0.48</v>
      </c>
      <c r="D1442" s="5">
        <v>0.48</v>
      </c>
      <c r="E1442" s="5">
        <v>0.48</v>
      </c>
      <c r="F1442" s="5">
        <v>0.48</v>
      </c>
      <c r="G1442" s="6">
        <v>196000</v>
      </c>
      <c r="H1442" s="112">
        <v>0.48</v>
      </c>
      <c r="I1442" s="19">
        <f t="shared" si="918"/>
        <v>-2.0408163265306142E-2</v>
      </c>
      <c r="J1442" s="8">
        <f t="shared" si="893"/>
        <v>0.53756809750418044</v>
      </c>
      <c r="K1442" s="8">
        <f t="shared" si="894"/>
        <v>0.48243190249581952</v>
      </c>
      <c r="L1442" s="8">
        <f t="shared" si="903"/>
        <v>0.51</v>
      </c>
      <c r="M1442" s="19">
        <f t="shared" ref="M1442:M1461" si="921">(J1442-K1442)/K1442</f>
        <v>0.11428803676356934</v>
      </c>
      <c r="N1442" s="19">
        <f t="shared" si="904"/>
        <v>0.1535497700640869</v>
      </c>
      <c r="O1442" s="19">
        <f t="shared" ref="O1442:O1461" si="922">IF(A1443&gt;A1442,(J1442-J1441)/J1441, (J1442-J1443)/J1443)</f>
        <v>2.6148717310706393E-3</v>
      </c>
      <c r="P1442" s="19">
        <f t="shared" ref="P1442:P1461" si="923">IF(A1443&gt;A1442,(K1442-K1441)/K1441, (K1442-K1443)/K1443)</f>
        <v>-1.1073452393978365E-2</v>
      </c>
      <c r="Q1442" s="6"/>
      <c r="S1442" s="66"/>
      <c r="T1442" t="str">
        <f t="shared" si="911"/>
        <v>BrokeBandLower</v>
      </c>
      <c r="U1442" t="str">
        <f t="shared" si="912"/>
        <v>BrokeBandLower</v>
      </c>
      <c r="V1442" t="str">
        <f t="shared" si="913"/>
        <v>BrokeBandLower</v>
      </c>
      <c r="W1442" t="str">
        <f t="shared" si="914"/>
        <v>BrokeBandLower</v>
      </c>
      <c r="Y1442" s="219">
        <f t="shared" si="899"/>
        <v>-2.3516483516483537E-3</v>
      </c>
      <c r="Z1442" s="78">
        <f t="shared" si="901"/>
        <v>0.49981583479533698</v>
      </c>
      <c r="AA1442" s="78">
        <f t="shared" si="919"/>
        <v>0.50881766609120493</v>
      </c>
      <c r="AB1442" s="74">
        <f t="shared" si="886"/>
        <v>1441</v>
      </c>
      <c r="AC1442" s="80">
        <f t="shared" si="905"/>
        <v>-2.7849167303883992E-3</v>
      </c>
      <c r="AD1442" s="79">
        <f t="shared" si="917"/>
        <v>-9.0018312958679569E-3</v>
      </c>
      <c r="AE1442" s="81">
        <f t="shared" si="906"/>
        <v>-6.2169145654795577E-3</v>
      </c>
      <c r="AF1442" s="19">
        <f t="shared" si="878"/>
        <v>-1.7691664216419697E-2</v>
      </c>
      <c r="AG1442" s="93">
        <f t="shared" si="877"/>
        <v>0.27928525811345634</v>
      </c>
      <c r="AH1442" s="91">
        <f t="shared" si="879"/>
        <v>-1.3965424310373995E-4</v>
      </c>
      <c r="AI1442" s="96">
        <f t="shared" si="880"/>
        <v>1424.935762750478</v>
      </c>
      <c r="AJ1442" s="5">
        <f t="shared" si="887"/>
        <v>-1.0000000000000009E-2</v>
      </c>
      <c r="AK1442" s="5">
        <f t="shared" si="890"/>
        <v>0</v>
      </c>
      <c r="AL1442" s="5">
        <f t="shared" si="895"/>
        <v>-1.0000000000000009E-2</v>
      </c>
      <c r="AM1442" s="95">
        <f t="shared" si="907"/>
        <v>2.8571428571428597E-3</v>
      </c>
      <c r="AN1442" s="95">
        <f t="shared" si="908"/>
        <v>-5.7142857142857195E-3</v>
      </c>
      <c r="AO1442" s="78">
        <f t="shared" si="909"/>
        <v>0.5</v>
      </c>
      <c r="AP1442" s="8">
        <f t="shared" si="910"/>
        <v>33.333333333333329</v>
      </c>
      <c r="AQ1442" s="8">
        <f t="shared" si="902"/>
        <v>50</v>
      </c>
      <c r="AR1442" s="8">
        <f t="shared" si="885"/>
        <v>0</v>
      </c>
      <c r="AS1442" s="114">
        <f t="shared" si="891"/>
        <v>0</v>
      </c>
      <c r="AT1442" s="103">
        <f t="shared" si="915"/>
        <v>0.36103710851461057</v>
      </c>
      <c r="AU1442" s="5">
        <f t="shared" si="888"/>
        <v>0.48</v>
      </c>
      <c r="AW1442" s="210">
        <f t="shared" si="889"/>
        <v>0</v>
      </c>
      <c r="AX1442" s="276">
        <f t="shared" si="900"/>
        <v>2.6996856809379005E-3</v>
      </c>
      <c r="AY1442" s="19">
        <f t="shared" si="916"/>
        <v>1.9688776087657893</v>
      </c>
    </row>
    <row r="1443" spans="1:51">
      <c r="A1443" s="4">
        <v>40427</v>
      </c>
      <c r="B1443" s="9">
        <f t="shared" si="920"/>
        <v>40427</v>
      </c>
      <c r="C1443" s="5">
        <v>0.49</v>
      </c>
      <c r="D1443" s="5">
        <v>0.49</v>
      </c>
      <c r="E1443" s="5">
        <v>0.49</v>
      </c>
      <c r="F1443" s="5">
        <v>0.49</v>
      </c>
      <c r="G1443" s="6">
        <v>362900</v>
      </c>
      <c r="H1443" s="112">
        <v>0.49</v>
      </c>
      <c r="I1443" s="19">
        <f t="shared" si="918"/>
        <v>2.0833333333333353E-2</v>
      </c>
      <c r="J1443" s="8">
        <f t="shared" si="893"/>
        <v>0.53697806173179641</v>
      </c>
      <c r="K1443" s="8">
        <f t="shared" si="894"/>
        <v>0.48002193826820377</v>
      </c>
      <c r="L1443" s="8">
        <f t="shared" si="903"/>
        <v>0.50850000000000006</v>
      </c>
      <c r="M1443" s="19">
        <f t="shared" si="921"/>
        <v>0.11865316753870821</v>
      </c>
      <c r="N1443" s="19">
        <f t="shared" si="904"/>
        <v>3.8194118113771831E-2</v>
      </c>
      <c r="O1443" s="19">
        <f t="shared" si="922"/>
        <v>-1.0976019133640011E-3</v>
      </c>
      <c r="P1443" s="19">
        <f t="shared" si="923"/>
        <v>-4.9954495445844391E-3</v>
      </c>
      <c r="Q1443" s="6"/>
      <c r="S1443" s="66"/>
      <c r="T1443" t="str">
        <f t="shared" si="911"/>
        <v/>
      </c>
      <c r="U1443" t="str">
        <f t="shared" si="912"/>
        <v/>
      </c>
      <c r="V1443" t="str">
        <f t="shared" si="913"/>
        <v/>
      </c>
      <c r="W1443" t="str">
        <f t="shared" si="914"/>
        <v/>
      </c>
      <c r="Y1443" s="219">
        <f t="shared" si="899"/>
        <v>-2.5274725274725299E-3</v>
      </c>
      <c r="Z1443" s="78">
        <f t="shared" si="901"/>
        <v>0.49830419623685507</v>
      </c>
      <c r="AA1443" s="78">
        <f t="shared" si="919"/>
        <v>0.5074251588004558</v>
      </c>
      <c r="AB1443" s="74">
        <f t="shared" si="886"/>
        <v>1442</v>
      </c>
      <c r="AC1443" s="80">
        <f t="shared" si="905"/>
        <v>-2.3232383984969395E-3</v>
      </c>
      <c r="AD1443" s="79">
        <f t="shared" si="917"/>
        <v>-9.1209625636007319E-3</v>
      </c>
      <c r="AE1443" s="81">
        <f t="shared" si="906"/>
        <v>-6.7977241651037924E-3</v>
      </c>
      <c r="AF1443" s="19">
        <f t="shared" si="878"/>
        <v>-1.7974990804875596E-2</v>
      </c>
      <c r="AG1443" s="93">
        <f t="shared" ref="AG1443:AG1506" si="924">IF(A1444&gt;A1443,(AC1443-AC1442)/AC1442, (AC1443-AC1444)/AC1444)</f>
        <v>-0.16577814584318706</v>
      </c>
      <c r="AH1443" s="91">
        <f t="shared" si="879"/>
        <v>-1.3328700918024817E-4</v>
      </c>
      <c r="AI1443" s="96">
        <f t="shared" si="880"/>
        <v>1425.1240681162058</v>
      </c>
      <c r="AJ1443" s="5">
        <f t="shared" si="887"/>
        <v>1.0000000000000009E-2</v>
      </c>
      <c r="AK1443" s="5">
        <f t="shared" si="890"/>
        <v>1.0000000000000009E-2</v>
      </c>
      <c r="AL1443" s="5">
        <f t="shared" si="895"/>
        <v>0</v>
      </c>
      <c r="AM1443" s="95">
        <f t="shared" si="907"/>
        <v>3.5714285714285748E-3</v>
      </c>
      <c r="AN1443" s="95">
        <f t="shared" si="908"/>
        <v>-5.0000000000000044E-3</v>
      </c>
      <c r="AO1443" s="78">
        <f t="shared" si="909"/>
        <v>0.7142857142857143</v>
      </c>
      <c r="AP1443" s="8">
        <f t="shared" si="910"/>
        <v>41.666666666666671</v>
      </c>
      <c r="AQ1443" s="8">
        <f t="shared" si="902"/>
        <v>50</v>
      </c>
      <c r="AR1443" s="8">
        <f t="shared" si="885"/>
        <v>0</v>
      </c>
      <c r="AS1443" s="114">
        <f t="shared" si="891"/>
        <v>0</v>
      </c>
      <c r="AT1443" s="103">
        <f t="shared" si="915"/>
        <v>0.33967540086038328</v>
      </c>
      <c r="AU1443" s="5">
        <f t="shared" si="888"/>
        <v>0.49</v>
      </c>
      <c r="AW1443" s="210">
        <f t="shared" si="889"/>
        <v>0</v>
      </c>
      <c r="AX1443" s="276">
        <f t="shared" si="900"/>
        <v>3.8970170171620613E-3</v>
      </c>
      <c r="AY1443" s="19">
        <f t="shared" si="916"/>
        <v>0.44350768116390299</v>
      </c>
    </row>
    <row r="1444" spans="1:51">
      <c r="A1444" s="4">
        <v>40428</v>
      </c>
      <c r="B1444" s="9">
        <f t="shared" si="920"/>
        <v>40428</v>
      </c>
      <c r="C1444" s="5">
        <v>0.5</v>
      </c>
      <c r="D1444" s="5">
        <v>0.5</v>
      </c>
      <c r="E1444" s="5">
        <v>0.5</v>
      </c>
      <c r="F1444" s="5">
        <v>0.5</v>
      </c>
      <c r="G1444" s="6">
        <v>0</v>
      </c>
      <c r="H1444" s="112">
        <v>0.5</v>
      </c>
      <c r="I1444" s="19">
        <f t="shared" si="918"/>
        <v>2.0408163265306142E-2</v>
      </c>
      <c r="J1444" s="8">
        <f t="shared" si="893"/>
        <v>0.53390724809414747</v>
      </c>
      <c r="K1444" s="8">
        <f t="shared" si="894"/>
        <v>0.48009275190585254</v>
      </c>
      <c r="L1444" s="8">
        <f t="shared" si="903"/>
        <v>0.50700000000000001</v>
      </c>
      <c r="M1444" s="19">
        <f t="shared" si="921"/>
        <v>0.11209187386117442</v>
      </c>
      <c r="N1444" s="19">
        <f t="shared" si="904"/>
        <v>-5.529809118153798E-2</v>
      </c>
      <c r="O1444" s="19">
        <f t="shared" si="922"/>
        <v>-5.7186947782286003E-3</v>
      </c>
      <c r="P1444" s="19">
        <f t="shared" si="923"/>
        <v>1.4752166933087993E-4</v>
      </c>
      <c r="Q1444" s="6"/>
      <c r="S1444" s="66"/>
      <c r="T1444" t="str">
        <f t="shared" si="911"/>
        <v/>
      </c>
      <c r="U1444" t="str">
        <f t="shared" si="912"/>
        <v/>
      </c>
      <c r="V1444" t="str">
        <f t="shared" si="913"/>
        <v/>
      </c>
      <c r="W1444" t="str">
        <f t="shared" si="914"/>
        <v/>
      </c>
      <c r="Y1444" s="219">
        <f t="shared" si="899"/>
        <v>-2.0000000000000018E-3</v>
      </c>
      <c r="Z1444" s="78">
        <f t="shared" si="901"/>
        <v>0.49856535001637936</v>
      </c>
      <c r="AA1444" s="78">
        <f t="shared" si="919"/>
        <v>0.50687569704922208</v>
      </c>
      <c r="AB1444" s="74">
        <f t="shared" si="886"/>
        <v>1443</v>
      </c>
      <c r="AC1444" s="80">
        <f t="shared" si="905"/>
        <v>-1.2100982941911451E-3</v>
      </c>
      <c r="AD1444" s="79">
        <f t="shared" si="917"/>
        <v>-8.3103470328427242E-3</v>
      </c>
      <c r="AE1444" s="81">
        <f t="shared" si="906"/>
        <v>-7.1002487386515791E-3</v>
      </c>
      <c r="AF1444" s="19">
        <f t="shared" ref="AF1444:AF1507" si="925">AD1444/AA1444</f>
        <v>-1.6395236704425616E-2</v>
      </c>
      <c r="AG1444" s="93">
        <f t="shared" si="924"/>
        <v>-0.47913296587468601</v>
      </c>
      <c r="AH1444" s="91">
        <f t="shared" ref="AH1444:AH1507" si="926">SLOPE(AC1431:AC1444,AB1431:AB1444)</f>
        <v>-8.4450623721581944E-5</v>
      </c>
      <c r="AI1444" s="96">
        <f t="shared" ref="AI1444:AI1507" si="927">INTERCEPT(AB1431:AB1444,AC1431:AC1444)</f>
        <v>1428.3721109816224</v>
      </c>
      <c r="AJ1444" s="5">
        <f t="shared" si="887"/>
        <v>1.0000000000000009E-2</v>
      </c>
      <c r="AK1444" s="5">
        <f t="shared" si="890"/>
        <v>1.0000000000000009E-2</v>
      </c>
      <c r="AL1444" s="5">
        <f t="shared" si="895"/>
        <v>0</v>
      </c>
      <c r="AM1444" s="95">
        <f t="shared" si="907"/>
        <v>3.5714285714285748E-3</v>
      </c>
      <c r="AN1444" s="95">
        <f t="shared" si="908"/>
        <v>-5.0000000000000044E-3</v>
      </c>
      <c r="AO1444" s="78">
        <f t="shared" si="909"/>
        <v>0.7142857142857143</v>
      </c>
      <c r="AP1444" s="8">
        <f t="shared" si="910"/>
        <v>41.666666666666671</v>
      </c>
      <c r="AQ1444" s="8">
        <f t="shared" si="902"/>
        <v>50</v>
      </c>
      <c r="AR1444" s="8">
        <f t="shared" si="885"/>
        <v>0</v>
      </c>
      <c r="AS1444" s="114">
        <f t="shared" si="891"/>
        <v>0</v>
      </c>
      <c r="AT1444" s="103">
        <f t="shared" si="915"/>
        <v>0.31946151830878056</v>
      </c>
      <c r="AU1444" s="5">
        <f t="shared" si="888"/>
        <v>0.5</v>
      </c>
      <c r="AW1444" s="210">
        <f t="shared" si="889"/>
        <v>0</v>
      </c>
      <c r="AX1444" s="276">
        <f t="shared" si="900"/>
        <v>4.5617783158712994E-3</v>
      </c>
      <c r="AY1444" s="19">
        <f t="shared" si="916"/>
        <v>0.17058208773061495</v>
      </c>
    </row>
    <row r="1445" spans="1:51">
      <c r="A1445" s="4">
        <v>40429</v>
      </c>
      <c r="B1445" s="9">
        <f t="shared" si="920"/>
        <v>40429</v>
      </c>
      <c r="C1445" s="5">
        <v>0.48</v>
      </c>
      <c r="D1445" s="5">
        <v>0.49</v>
      </c>
      <c r="E1445" s="5">
        <v>0.48</v>
      </c>
      <c r="F1445" s="5">
        <v>0.49</v>
      </c>
      <c r="G1445" s="6">
        <v>133300</v>
      </c>
      <c r="H1445" s="112">
        <v>0.49</v>
      </c>
      <c r="I1445" s="19">
        <f t="shared" si="918"/>
        <v>-2.0000000000000018E-2</v>
      </c>
      <c r="J1445" s="8">
        <f t="shared" si="893"/>
        <v>0.53069046515733043</v>
      </c>
      <c r="K1445" s="8">
        <f t="shared" si="894"/>
        <v>0.4793095348426698</v>
      </c>
      <c r="L1445" s="8">
        <f t="shared" si="903"/>
        <v>0.50500000000000012</v>
      </c>
      <c r="M1445" s="19">
        <f t="shared" si="921"/>
        <v>0.10719780555069924</v>
      </c>
      <c r="N1445" s="19">
        <f t="shared" si="904"/>
        <v>-4.3661223083276038E-2</v>
      </c>
      <c r="O1445" s="19">
        <f t="shared" si="922"/>
        <v>-6.0249845798118944E-3</v>
      </c>
      <c r="P1445" s="19">
        <f t="shared" si="923"/>
        <v>-1.631386976940511E-3</v>
      </c>
      <c r="Q1445" s="6"/>
      <c r="S1445" s="66"/>
      <c r="T1445" t="str">
        <f t="shared" si="911"/>
        <v/>
      </c>
      <c r="U1445" t="str">
        <f t="shared" si="912"/>
        <v/>
      </c>
      <c r="V1445" t="str">
        <f t="shared" si="913"/>
        <v/>
      </c>
      <c r="W1445" t="str">
        <f t="shared" si="914"/>
        <v/>
      </c>
      <c r="Y1445" s="219">
        <f t="shared" si="899"/>
        <v>-2.0000000000000018E-3</v>
      </c>
      <c r="Z1445" s="78">
        <f t="shared" si="901"/>
        <v>0.49724628611385696</v>
      </c>
      <c r="AA1445" s="78">
        <f t="shared" si="919"/>
        <v>0.50562689546757966</v>
      </c>
      <c r="AB1445" s="74">
        <f t="shared" si="886"/>
        <v>1444</v>
      </c>
      <c r="AC1445" s="80">
        <f t="shared" si="905"/>
        <v>-1.0242884920568978E-3</v>
      </c>
      <c r="AD1445" s="79">
        <f t="shared" si="917"/>
        <v>-8.3806093537227011E-3</v>
      </c>
      <c r="AE1445" s="81">
        <f t="shared" si="906"/>
        <v>-7.3563208616658033E-3</v>
      </c>
      <c r="AF1445" s="19">
        <f t="shared" si="925"/>
        <v>-1.657469060456666E-2</v>
      </c>
      <c r="AG1445" s="93">
        <f t="shared" si="924"/>
        <v>-0.15354934638466414</v>
      </c>
      <c r="AH1445" s="91">
        <f t="shared" si="926"/>
        <v>-4.5124732256856378E-5</v>
      </c>
      <c r="AI1445" s="96">
        <f t="shared" si="927"/>
        <v>1433.3930976634399</v>
      </c>
      <c r="AJ1445" s="5">
        <f t="shared" si="887"/>
        <v>-1.0000000000000009E-2</v>
      </c>
      <c r="AK1445" s="5">
        <f t="shared" si="890"/>
        <v>0</v>
      </c>
      <c r="AL1445" s="5">
        <f t="shared" si="895"/>
        <v>-1.0000000000000009E-2</v>
      </c>
      <c r="AM1445" s="95">
        <f t="shared" si="907"/>
        <v>3.5714285714285748E-3</v>
      </c>
      <c r="AN1445" s="95">
        <f t="shared" si="908"/>
        <v>-5.0000000000000044E-3</v>
      </c>
      <c r="AO1445" s="78">
        <f t="shared" si="909"/>
        <v>0.7142857142857143</v>
      </c>
      <c r="AP1445" s="8">
        <f t="shared" si="910"/>
        <v>41.666666666666671</v>
      </c>
      <c r="AQ1445" s="8">
        <f t="shared" si="902"/>
        <v>50</v>
      </c>
      <c r="AR1445" s="8">
        <f t="shared" si="885"/>
        <v>1</v>
      </c>
      <c r="AS1445" s="114">
        <f t="shared" si="891"/>
        <v>133300</v>
      </c>
      <c r="AT1445" s="103">
        <f t="shared" si="915"/>
        <v>0.32117155148152615</v>
      </c>
      <c r="AU1445" s="5">
        <f t="shared" si="888"/>
        <v>0.49</v>
      </c>
      <c r="AW1445" s="210">
        <f t="shared" si="889"/>
        <v>2.0833333333333353E-2</v>
      </c>
      <c r="AX1445" s="276">
        <f t="shared" si="900"/>
        <v>4.7207280830951536E-3</v>
      </c>
      <c r="AY1445" s="19">
        <f t="shared" si="916"/>
        <v>3.4843816647301226E-2</v>
      </c>
    </row>
    <row r="1446" spans="1:51">
      <c r="A1446" s="4">
        <v>40430</v>
      </c>
      <c r="B1446" s="9">
        <f t="shared" si="920"/>
        <v>40430</v>
      </c>
      <c r="C1446" s="5">
        <v>0.49</v>
      </c>
      <c r="D1446" s="5">
        <v>0.52</v>
      </c>
      <c r="E1446" s="5">
        <v>0.49</v>
      </c>
      <c r="F1446" s="5">
        <v>0.52</v>
      </c>
      <c r="G1446" s="6">
        <v>95900</v>
      </c>
      <c r="H1446" s="112">
        <v>0.52</v>
      </c>
      <c r="I1446" s="19">
        <f t="shared" si="918"/>
        <v>6.1224489795918421E-2</v>
      </c>
      <c r="J1446" s="8">
        <f t="shared" si="893"/>
        <v>0.52856241883103194</v>
      </c>
      <c r="K1446" s="8">
        <f t="shared" si="894"/>
        <v>0.48043758116896801</v>
      </c>
      <c r="L1446" s="8">
        <f t="shared" si="903"/>
        <v>0.50449999999999995</v>
      </c>
      <c r="M1446" s="19">
        <f t="shared" si="921"/>
        <v>0.10016876187114641</v>
      </c>
      <c r="N1446" s="19">
        <f t="shared" si="904"/>
        <v>-6.55707795830619E-2</v>
      </c>
      <c r="O1446" s="19">
        <f t="shared" si="922"/>
        <v>-4.0099577173816278E-3</v>
      </c>
      <c r="P1446" s="19">
        <f t="shared" si="923"/>
        <v>2.353481924094162E-3</v>
      </c>
      <c r="Q1446" s="6"/>
      <c r="S1446" s="66"/>
      <c r="T1446" t="str">
        <f t="shared" si="911"/>
        <v/>
      </c>
      <c r="U1446" t="str">
        <f t="shared" si="912"/>
        <v/>
      </c>
      <c r="V1446" t="str">
        <f t="shared" si="913"/>
        <v/>
      </c>
      <c r="W1446" t="str">
        <f t="shared" si="914"/>
        <v/>
      </c>
      <c r="Y1446" s="219">
        <f t="shared" si="899"/>
        <v>-7.2527472527472584E-4</v>
      </c>
      <c r="Z1446" s="78">
        <f t="shared" si="901"/>
        <v>0.50075035805232304</v>
      </c>
      <c r="AA1446" s="78">
        <f t="shared" si="919"/>
        <v>0.50669050520297876</v>
      </c>
      <c r="AB1446" s="74">
        <f t="shared" si="886"/>
        <v>1445</v>
      </c>
      <c r="AC1446" s="80">
        <f t="shared" si="905"/>
        <v>1.1329389688080694E-3</v>
      </c>
      <c r="AD1446" s="79">
        <f t="shared" si="917"/>
        <v>-5.9401471506557169E-3</v>
      </c>
      <c r="AE1446" s="81">
        <f t="shared" si="906"/>
        <v>-7.0730861194637862E-3</v>
      </c>
      <c r="AF1446" s="19">
        <f t="shared" si="925"/>
        <v>-1.1723423055413504E-2</v>
      </c>
      <c r="AG1446" s="93">
        <f t="shared" si="924"/>
        <v>-2.1060740968913825</v>
      </c>
      <c r="AH1446" s="91">
        <f t="shared" si="926"/>
        <v>6.7863883351474349E-5</v>
      </c>
      <c r="AI1446" s="96">
        <f t="shared" si="927"/>
        <v>1440.6589899805626</v>
      </c>
      <c r="AJ1446" s="5">
        <f t="shared" si="887"/>
        <v>3.0000000000000027E-2</v>
      </c>
      <c r="AK1446" s="5">
        <f t="shared" si="890"/>
        <v>3.0000000000000027E-2</v>
      </c>
      <c r="AL1446" s="5">
        <f t="shared" si="895"/>
        <v>0</v>
      </c>
      <c r="AM1446" s="95">
        <f t="shared" si="907"/>
        <v>5.0000000000000044E-3</v>
      </c>
      <c r="AN1446" s="95">
        <f t="shared" si="908"/>
        <v>-5.0000000000000044E-3</v>
      </c>
      <c r="AO1446" s="78">
        <f t="shared" si="909"/>
        <v>1</v>
      </c>
      <c r="AP1446" s="8">
        <f t="shared" si="910"/>
        <v>50</v>
      </c>
      <c r="AQ1446" s="8">
        <f t="shared" si="902"/>
        <v>58.333333333333329</v>
      </c>
      <c r="AR1446" s="8">
        <f t="shared" si="885"/>
        <v>1</v>
      </c>
      <c r="AS1446" s="114">
        <f t="shared" si="891"/>
        <v>95900</v>
      </c>
      <c r="AT1446" s="103">
        <f t="shared" si="915"/>
        <v>0.33462419979451513</v>
      </c>
      <c r="AU1446" s="5">
        <f t="shared" si="888"/>
        <v>0.52</v>
      </c>
      <c r="AW1446" s="210">
        <f t="shared" si="889"/>
        <v>6.1224489795918421E-2</v>
      </c>
      <c r="AX1446" s="276">
        <f t="shared" si="900"/>
        <v>4.3505085085566789E-3</v>
      </c>
      <c r="AY1446" s="19">
        <f t="shared" si="916"/>
        <v>-7.8424253213021239E-2</v>
      </c>
    </row>
    <row r="1447" spans="1:51">
      <c r="A1447" s="4">
        <v>40431</v>
      </c>
      <c r="B1447" s="9">
        <f t="shared" si="920"/>
        <v>40431</v>
      </c>
      <c r="C1447" s="5">
        <v>0.52</v>
      </c>
      <c r="D1447" s="5">
        <v>0.56000000000000005</v>
      </c>
      <c r="E1447" s="5">
        <v>0.52</v>
      </c>
      <c r="F1447" s="5">
        <v>0.56000000000000005</v>
      </c>
      <c r="G1447" s="6">
        <v>318400</v>
      </c>
      <c r="H1447" s="112">
        <v>0.56000000000000005</v>
      </c>
      <c r="I1447" s="19">
        <f t="shared" si="918"/>
        <v>7.6923076923076983E-2</v>
      </c>
      <c r="J1447" s="8">
        <f t="shared" si="893"/>
        <v>0.5401303434416006</v>
      </c>
      <c r="K1447" s="8">
        <f t="shared" si="894"/>
        <v>0.47286965655839958</v>
      </c>
      <c r="L1447" s="8">
        <f t="shared" si="903"/>
        <v>0.50650000000000006</v>
      </c>
      <c r="M1447" s="19">
        <f t="shared" si="921"/>
        <v>0.14223938024006899</v>
      </c>
      <c r="N1447" s="19">
        <f t="shared" si="904"/>
        <v>0.41999738823806915</v>
      </c>
      <c r="O1447" s="19">
        <f t="shared" si="922"/>
        <v>2.1885635827367876E-2</v>
      </c>
      <c r="P1447" s="19">
        <f t="shared" si="923"/>
        <v>-1.5752149513688488E-2</v>
      </c>
      <c r="Q1447" s="6"/>
      <c r="S1447" s="66"/>
      <c r="T1447" t="str">
        <f t="shared" si="911"/>
        <v/>
      </c>
      <c r="U1447" t="str">
        <f t="shared" si="912"/>
        <v>BrokeBandUpper</v>
      </c>
      <c r="V1447" t="str">
        <f t="shared" si="913"/>
        <v/>
      </c>
      <c r="W1447" t="str">
        <f t="shared" si="914"/>
        <v>BrokeBandUpper</v>
      </c>
      <c r="Y1447" s="219">
        <f t="shared" si="899"/>
        <v>1.3626373626373638E-3</v>
      </c>
      <c r="Z1447" s="78">
        <f t="shared" si="901"/>
        <v>0.50987480291226528</v>
      </c>
      <c r="AA1447" s="78">
        <f t="shared" si="919"/>
        <v>0.51063540781795835</v>
      </c>
      <c r="AB1447" s="74">
        <f t="shared" si="886"/>
        <v>1446</v>
      </c>
      <c r="AC1447" s="80">
        <f t="shared" si="905"/>
        <v>5.0499849710165697E-3</v>
      </c>
      <c r="AD1447" s="79">
        <f t="shared" si="917"/>
        <v>-7.6060490569307415E-4</v>
      </c>
      <c r="AE1447" s="81">
        <f t="shared" si="906"/>
        <v>-5.8105898767096438E-3</v>
      </c>
      <c r="AF1447" s="19">
        <f t="shared" si="925"/>
        <v>-1.4895263705728568E-3</v>
      </c>
      <c r="AG1447" s="93">
        <f t="shared" si="924"/>
        <v>3.4574201347575726</v>
      </c>
      <c r="AH1447" s="91">
        <f t="shared" si="926"/>
        <v>2.7298259456556373E-4</v>
      </c>
      <c r="AI1447" s="96">
        <f t="shared" si="927"/>
        <v>1440.8644697120185</v>
      </c>
      <c r="AJ1447" s="5">
        <f t="shared" si="887"/>
        <v>4.0000000000000036E-2</v>
      </c>
      <c r="AK1447" s="5">
        <f t="shared" si="890"/>
        <v>4.0000000000000036E-2</v>
      </c>
      <c r="AL1447" s="5">
        <f t="shared" si="895"/>
        <v>0</v>
      </c>
      <c r="AM1447" s="95">
        <f t="shared" si="907"/>
        <v>7.8571428571428646E-3</v>
      </c>
      <c r="AN1447" s="95">
        <f t="shared" si="908"/>
        <v>-4.2857142857142894E-3</v>
      </c>
      <c r="AO1447" s="78">
        <f t="shared" si="909"/>
        <v>1.8333333333333335</v>
      </c>
      <c r="AP1447" s="8">
        <f t="shared" si="910"/>
        <v>64.705882352941188</v>
      </c>
      <c r="AQ1447" s="8">
        <f t="shared" si="902"/>
        <v>64.705882352941188</v>
      </c>
      <c r="AR1447" s="8">
        <f t="shared" si="885"/>
        <v>1</v>
      </c>
      <c r="AS1447" s="114">
        <f t="shared" si="891"/>
        <v>318400</v>
      </c>
      <c r="AT1447" s="103">
        <f t="shared" si="915"/>
        <v>0.33480820131948014</v>
      </c>
      <c r="AU1447" s="5">
        <f t="shared" si="888"/>
        <v>0.56000000000000005</v>
      </c>
      <c r="AW1447" s="210">
        <f t="shared" si="889"/>
        <v>7.6923076923076983E-2</v>
      </c>
      <c r="AX1447" s="276">
        <f t="shared" si="900"/>
        <v>4.96304895837291E-3</v>
      </c>
      <c r="AY1447" s="19">
        <f t="shared" si="916"/>
        <v>0.14079743749758739</v>
      </c>
    </row>
    <row r="1448" spans="1:51">
      <c r="A1448" s="4">
        <v>40434</v>
      </c>
      <c r="B1448" s="9">
        <f t="shared" si="920"/>
        <v>40434</v>
      </c>
      <c r="C1448" s="5">
        <v>0.56000000000000005</v>
      </c>
      <c r="D1448" s="5">
        <v>0.57999999999999996</v>
      </c>
      <c r="E1448" s="5">
        <v>0.55000000000000004</v>
      </c>
      <c r="F1448" s="5">
        <v>0.56000000000000005</v>
      </c>
      <c r="G1448" s="6">
        <v>1807200</v>
      </c>
      <c r="H1448" s="112">
        <v>0.56000000000000005</v>
      </c>
      <c r="I1448" s="19">
        <f t="shared" si="918"/>
        <v>0</v>
      </c>
      <c r="J1448" s="8">
        <f t="shared" si="893"/>
        <v>0.54913249930782015</v>
      </c>
      <c r="K1448" s="8">
        <f t="shared" si="894"/>
        <v>0.46786750069217997</v>
      </c>
      <c r="L1448" s="8">
        <f t="shared" si="903"/>
        <v>0.50850000000000006</v>
      </c>
      <c r="M1448" s="19">
        <f t="shared" si="921"/>
        <v>0.1736923348927075</v>
      </c>
      <c r="N1448" s="19">
        <f t="shared" si="904"/>
        <v>0.22112691013946201</v>
      </c>
      <c r="O1448" s="19">
        <f t="shared" si="922"/>
        <v>1.6666636073173834E-2</v>
      </c>
      <c r="P1448" s="19">
        <f t="shared" si="923"/>
        <v>-1.0578297416302574E-2</v>
      </c>
      <c r="Q1448" s="6"/>
      <c r="S1448" s="66"/>
      <c r="T1448" t="str">
        <f t="shared" si="911"/>
        <v>BrokeBandUpper</v>
      </c>
      <c r="U1448" t="str">
        <f t="shared" si="912"/>
        <v>BrokeBandUpper</v>
      </c>
      <c r="V1448" t="str">
        <f t="shared" si="913"/>
        <v>BrokeBandUpper</v>
      </c>
      <c r="W1448" t="str">
        <f t="shared" si="914"/>
        <v>BrokeBandUpper</v>
      </c>
      <c r="Y1448" s="219">
        <f t="shared" si="899"/>
        <v>2.9010989010989038E-3</v>
      </c>
      <c r="Z1448" s="78">
        <f t="shared" si="901"/>
        <v>0.51759408326377643</v>
      </c>
      <c r="AA1448" s="78">
        <f t="shared" si="919"/>
        <v>0.51428838763942941</v>
      </c>
      <c r="AB1448" s="74">
        <f t="shared" si="886"/>
        <v>1447</v>
      </c>
      <c r="AC1448" s="80">
        <f t="shared" si="905"/>
        <v>7.2930284008453274E-3</v>
      </c>
      <c r="AD1448" s="79">
        <f t="shared" si="917"/>
        <v>3.3056956243470159E-3</v>
      </c>
      <c r="AE1448" s="81">
        <f t="shared" si="906"/>
        <v>-3.9873327764983115E-3</v>
      </c>
      <c r="AF1448" s="19">
        <f t="shared" si="925"/>
        <v>6.4277080793522763E-3</v>
      </c>
      <c r="AG1448" s="93">
        <f t="shared" si="924"/>
        <v>0.44416833766878117</v>
      </c>
      <c r="AH1448" s="91">
        <f t="shared" si="926"/>
        <v>4.892978344558618E-4</v>
      </c>
      <c r="AI1448" s="96">
        <f t="shared" si="927"/>
        <v>1440.9740258046877</v>
      </c>
      <c r="AJ1448" s="5">
        <f t="shared" si="887"/>
        <v>0</v>
      </c>
      <c r="AK1448" s="5">
        <f t="shared" si="890"/>
        <v>0</v>
      </c>
      <c r="AL1448" s="5">
        <f t="shared" si="895"/>
        <v>0</v>
      </c>
      <c r="AM1448" s="95">
        <f t="shared" si="907"/>
        <v>7.8571428571428646E-3</v>
      </c>
      <c r="AN1448" s="95">
        <f t="shared" si="908"/>
        <v>-3.5714285714285748E-3</v>
      </c>
      <c r="AO1448" s="78">
        <f t="shared" si="909"/>
        <v>2.2000000000000002</v>
      </c>
      <c r="AP1448" s="8">
        <f t="shared" si="910"/>
        <v>68.75</v>
      </c>
      <c r="AQ1448" s="8">
        <f t="shared" si="902"/>
        <v>64.705882352941188</v>
      </c>
      <c r="AR1448" s="8">
        <f t="shared" si="885"/>
        <v>-0.33333333333333087</v>
      </c>
      <c r="AS1448" s="114">
        <f t="shared" si="891"/>
        <v>-602399.99999999558</v>
      </c>
      <c r="AT1448" s="103">
        <f t="shared" si="915"/>
        <v>0.12049568407751982</v>
      </c>
      <c r="AU1448" s="5">
        <f t="shared" si="888"/>
        <v>0.56000000000000005</v>
      </c>
      <c r="AW1448" s="210">
        <f t="shared" si="889"/>
        <v>5.454545454545439E-2</v>
      </c>
      <c r="AX1448" s="276">
        <f t="shared" si="900"/>
        <v>6.2614863242756022E-3</v>
      </c>
      <c r="AY1448" s="19">
        <f t="shared" si="916"/>
        <v>0.26162090617948952</v>
      </c>
    </row>
    <row r="1449" spans="1:51">
      <c r="A1449" s="4">
        <v>40435</v>
      </c>
      <c r="B1449" s="9">
        <f t="shared" si="920"/>
        <v>40435</v>
      </c>
      <c r="C1449" s="5">
        <v>0.56999999999999995</v>
      </c>
      <c r="D1449" s="5">
        <v>0.56999999999999995</v>
      </c>
      <c r="E1449" s="5">
        <v>0.56999999999999995</v>
      </c>
      <c r="F1449" s="5">
        <v>0.56999999999999995</v>
      </c>
      <c r="G1449" s="6">
        <v>345100</v>
      </c>
      <c r="H1449" s="112">
        <v>0.56999999999999995</v>
      </c>
      <c r="I1449" s="19">
        <f t="shared" si="918"/>
        <v>1.7857142857142672E-2</v>
      </c>
      <c r="J1449" s="8">
        <f t="shared" si="893"/>
        <v>0.56019291529575943</v>
      </c>
      <c r="K1449" s="8">
        <f t="shared" si="894"/>
        <v>0.46280708470424065</v>
      </c>
      <c r="L1449" s="8">
        <f t="shared" si="903"/>
        <v>0.51150000000000007</v>
      </c>
      <c r="M1449" s="19">
        <f t="shared" si="921"/>
        <v>0.21042424329729897</v>
      </c>
      <c r="N1449" s="19">
        <f t="shared" si="904"/>
        <v>0.21147685317997111</v>
      </c>
      <c r="O1449" s="19">
        <f t="shared" si="922"/>
        <v>2.0141616097901504E-2</v>
      </c>
      <c r="P1449" s="19">
        <f t="shared" si="923"/>
        <v>-1.0815916857770128E-2</v>
      </c>
      <c r="Q1449" s="6"/>
      <c r="S1449" s="66"/>
      <c r="T1449" t="str">
        <f t="shared" si="911"/>
        <v>BrokeBandUpper</v>
      </c>
      <c r="U1449" t="str">
        <f t="shared" si="912"/>
        <v>BrokeBandUpper</v>
      </c>
      <c r="V1449" t="str">
        <f t="shared" si="913"/>
        <v>BrokeBandUpper</v>
      </c>
      <c r="W1449" t="str">
        <f t="shared" si="914"/>
        <v>BrokeBandUpper</v>
      </c>
      <c r="Y1449" s="219">
        <f t="shared" si="899"/>
        <v>4.7912087912087929E-3</v>
      </c>
      <c r="Z1449" s="78">
        <f t="shared" si="901"/>
        <v>0.52566459444115488</v>
      </c>
      <c r="AA1449" s="78">
        <f t="shared" si="919"/>
        <v>0.51841104695411167</v>
      </c>
      <c r="AB1449" s="74">
        <f t="shared" si="886"/>
        <v>1448</v>
      </c>
      <c r="AC1449" s="80">
        <f t="shared" si="905"/>
        <v>8.9927042108332179E-3</v>
      </c>
      <c r="AD1449" s="79">
        <f t="shared" si="917"/>
        <v>7.2535474870432104E-3</v>
      </c>
      <c r="AE1449" s="81">
        <f t="shared" si="906"/>
        <v>-1.739156723790007E-3</v>
      </c>
      <c r="AF1449" s="19">
        <f t="shared" si="925"/>
        <v>1.3991884489462422E-2</v>
      </c>
      <c r="AG1449" s="93">
        <f t="shared" si="924"/>
        <v>0.23305487330762112</v>
      </c>
      <c r="AH1449" s="91">
        <f t="shared" si="926"/>
        <v>7.2267736182715224E-4</v>
      </c>
      <c r="AI1449" s="96">
        <f t="shared" si="927"/>
        <v>1441.2846482110908</v>
      </c>
      <c r="AJ1449" s="5">
        <f t="shared" si="887"/>
        <v>9.9999999999998979E-3</v>
      </c>
      <c r="AK1449" s="5">
        <f t="shared" si="890"/>
        <v>9.9999999999998979E-3</v>
      </c>
      <c r="AL1449" s="5">
        <f t="shared" si="895"/>
        <v>0</v>
      </c>
      <c r="AM1449" s="95">
        <f t="shared" si="907"/>
        <v>7.8571428571428559E-3</v>
      </c>
      <c r="AN1449" s="95">
        <f t="shared" si="908"/>
        <v>-3.5714285714285748E-3</v>
      </c>
      <c r="AO1449" s="78">
        <f t="shared" si="909"/>
        <v>2.1999999999999975</v>
      </c>
      <c r="AP1449" s="8">
        <f t="shared" si="910"/>
        <v>68.749999999999972</v>
      </c>
      <c r="AQ1449" s="8">
        <f t="shared" si="902"/>
        <v>64.70588235294116</v>
      </c>
      <c r="AR1449" s="8">
        <f t="shared" si="885"/>
        <v>0</v>
      </c>
      <c r="AS1449" s="114">
        <f t="shared" si="891"/>
        <v>0</v>
      </c>
      <c r="AT1449" s="103">
        <f t="shared" si="915"/>
        <v>0.12288082965907042</v>
      </c>
      <c r="AU1449" s="5">
        <f t="shared" si="888"/>
        <v>0.56999999999999995</v>
      </c>
      <c r="AW1449" s="210">
        <f t="shared" si="889"/>
        <v>0</v>
      </c>
      <c r="AX1449" s="276">
        <f t="shared" si="900"/>
        <v>8.1560327066266137E-3</v>
      </c>
      <c r="AY1449" s="19">
        <f t="shared" si="916"/>
        <v>0.30257135194976148</v>
      </c>
    </row>
    <row r="1450" spans="1:51">
      <c r="A1450" s="4">
        <v>40436</v>
      </c>
      <c r="B1450" s="9">
        <f t="shared" si="920"/>
        <v>40436</v>
      </c>
      <c r="C1450" s="5">
        <v>0.56000000000000005</v>
      </c>
      <c r="D1450" s="5">
        <v>0.56000000000000005</v>
      </c>
      <c r="E1450" s="5">
        <v>0.55000000000000004</v>
      </c>
      <c r="F1450" s="5">
        <v>0.56000000000000005</v>
      </c>
      <c r="G1450" s="6">
        <v>232500</v>
      </c>
      <c r="H1450" s="112">
        <v>0.56000000000000005</v>
      </c>
      <c r="I1450" s="19">
        <f t="shared" si="918"/>
        <v>-1.7543859649122629E-2</v>
      </c>
      <c r="J1450" s="8">
        <f t="shared" si="893"/>
        <v>0.56651886456724632</v>
      </c>
      <c r="K1450" s="8">
        <f t="shared" si="894"/>
        <v>0.46048113543275382</v>
      </c>
      <c r="L1450" s="8">
        <f t="shared" si="903"/>
        <v>0.51350000000000007</v>
      </c>
      <c r="M1450" s="19">
        <f t="shared" si="921"/>
        <v>0.23027594612500185</v>
      </c>
      <c r="N1450" s="19">
        <f t="shared" si="904"/>
        <v>9.4341329290918707E-2</v>
      </c>
      <c r="O1450" s="19">
        <f t="shared" si="922"/>
        <v>1.1292447831381513E-2</v>
      </c>
      <c r="P1450" s="19">
        <f t="shared" si="923"/>
        <v>-5.0257425790558872E-3</v>
      </c>
      <c r="Q1450" s="6"/>
      <c r="S1450" s="66"/>
      <c r="T1450" t="str">
        <f t="shared" si="911"/>
        <v/>
      </c>
      <c r="U1450" t="str">
        <f t="shared" si="912"/>
        <v/>
      </c>
      <c r="V1450" t="str">
        <f t="shared" si="913"/>
        <v/>
      </c>
      <c r="W1450" t="str">
        <f t="shared" si="914"/>
        <v/>
      </c>
      <c r="Y1450" s="219">
        <f t="shared" si="899"/>
        <v>6.1318681318681349E-3</v>
      </c>
      <c r="Z1450" s="78">
        <f t="shared" si="901"/>
        <v>0.53095224689721698</v>
      </c>
      <c r="AA1450" s="78">
        <f t="shared" si="919"/>
        <v>0.52148862947950736</v>
      </c>
      <c r="AB1450" s="74">
        <f t="shared" si="886"/>
        <v>1449</v>
      </c>
      <c r="AC1450" s="80">
        <f t="shared" si="905"/>
        <v>8.9622193131997045E-3</v>
      </c>
      <c r="AD1450" s="79">
        <f t="shared" si="917"/>
        <v>9.4636174177096244E-3</v>
      </c>
      <c r="AE1450" s="81">
        <f t="shared" si="906"/>
        <v>5.013981045099195E-4</v>
      </c>
      <c r="AF1450" s="19">
        <f t="shared" si="925"/>
        <v>1.8147313062520973E-2</v>
      </c>
      <c r="AG1450" s="93">
        <f t="shared" si="924"/>
        <v>-3.3899588954331731E-3</v>
      </c>
      <c r="AH1450" s="91">
        <f t="shared" si="926"/>
        <v>9.1770154113041222E-4</v>
      </c>
      <c r="AI1450" s="96">
        <f t="shared" si="927"/>
        <v>1441.7103022364668</v>
      </c>
      <c r="AJ1450" s="5">
        <f t="shared" si="887"/>
        <v>-9.9999999999998979E-3</v>
      </c>
      <c r="AK1450" s="5">
        <f t="shared" si="890"/>
        <v>0</v>
      </c>
      <c r="AL1450" s="5">
        <f t="shared" si="895"/>
        <v>-9.9999999999998979E-3</v>
      </c>
      <c r="AM1450" s="95">
        <f t="shared" si="907"/>
        <v>7.8571428571428559E-3</v>
      </c>
      <c r="AN1450" s="95">
        <f t="shared" si="908"/>
        <v>-4.2857142857142816E-3</v>
      </c>
      <c r="AO1450" s="78">
        <f t="shared" si="909"/>
        <v>1.8333333333333348</v>
      </c>
      <c r="AP1450" s="8">
        <f t="shared" si="910"/>
        <v>64.705882352941188</v>
      </c>
      <c r="AQ1450" s="8">
        <f t="shared" si="902"/>
        <v>64.705882352941188</v>
      </c>
      <c r="AR1450" s="8">
        <f t="shared" si="885"/>
        <v>1</v>
      </c>
      <c r="AS1450" s="114">
        <f t="shared" si="891"/>
        <v>232500</v>
      </c>
      <c r="AT1450" s="103">
        <f t="shared" si="915"/>
        <v>9.8169106262072314E-2</v>
      </c>
      <c r="AU1450" s="5">
        <f t="shared" si="888"/>
        <v>0.56000000000000005</v>
      </c>
      <c r="AW1450" s="210">
        <f t="shared" si="889"/>
        <v>1.8181818181818195E-2</v>
      </c>
      <c r="AX1450" s="276">
        <f t="shared" si="900"/>
        <v>1.0063062896962842E-2</v>
      </c>
      <c r="AY1450" s="19">
        <f t="shared" si="916"/>
        <v>0.23381835984875396</v>
      </c>
    </row>
    <row r="1451" spans="1:51">
      <c r="A1451" s="4">
        <v>40437</v>
      </c>
      <c r="B1451" s="9">
        <f t="shared" si="920"/>
        <v>40437</v>
      </c>
      <c r="C1451" s="5">
        <v>0.56000000000000005</v>
      </c>
      <c r="D1451" s="5">
        <v>0.56000000000000005</v>
      </c>
      <c r="E1451" s="5">
        <v>0.56000000000000005</v>
      </c>
      <c r="F1451" s="5">
        <v>0.56000000000000005</v>
      </c>
      <c r="G1451" s="6">
        <v>5000</v>
      </c>
      <c r="H1451" s="112">
        <v>0.56000000000000005</v>
      </c>
      <c r="I1451" s="19">
        <f t="shared" si="918"/>
        <v>0</v>
      </c>
      <c r="J1451" s="8">
        <f t="shared" si="893"/>
        <v>0.57270978751503143</v>
      </c>
      <c r="K1451" s="8">
        <f t="shared" si="894"/>
        <v>0.45929021248496882</v>
      </c>
      <c r="L1451" s="8">
        <f t="shared" si="903"/>
        <v>0.51600000000000013</v>
      </c>
      <c r="M1451" s="19">
        <f t="shared" si="921"/>
        <v>0.24694533422868117</v>
      </c>
      <c r="N1451" s="19">
        <f t="shared" si="904"/>
        <v>7.2388750905969981E-2</v>
      </c>
      <c r="O1451" s="19">
        <f t="shared" si="922"/>
        <v>1.092800846537432E-2</v>
      </c>
      <c r="P1451" s="19">
        <f t="shared" si="923"/>
        <v>-2.5862578423886734E-3</v>
      </c>
      <c r="Q1451" s="6"/>
      <c r="S1451" s="66"/>
      <c r="T1451" t="str">
        <f t="shared" si="911"/>
        <v/>
      </c>
      <c r="U1451" t="str">
        <f t="shared" si="912"/>
        <v/>
      </c>
      <c r="V1451" t="str">
        <f t="shared" si="913"/>
        <v/>
      </c>
      <c r="W1451" t="str">
        <f t="shared" si="914"/>
        <v/>
      </c>
      <c r="Y1451" s="219">
        <f t="shared" si="899"/>
        <v>6.9230769230769276E-3</v>
      </c>
      <c r="Z1451" s="78">
        <f t="shared" si="901"/>
        <v>0.53542560087504554</v>
      </c>
      <c r="AA1451" s="78">
        <f t="shared" si="919"/>
        <v>0.52433847089802377</v>
      </c>
      <c r="AB1451" s="74">
        <f t="shared" si="886"/>
        <v>1450</v>
      </c>
      <c r="AC1451" s="80">
        <f t="shared" si="905"/>
        <v>8.4685854980094816E-3</v>
      </c>
      <c r="AD1451" s="79">
        <f t="shared" si="917"/>
        <v>1.108712997702177E-2</v>
      </c>
      <c r="AE1451" s="81">
        <f t="shared" si="906"/>
        <v>2.6185444790122895E-3</v>
      </c>
      <c r="AF1451" s="19">
        <f t="shared" si="925"/>
        <v>2.1144986668693352E-2</v>
      </c>
      <c r="AG1451" s="93">
        <f t="shared" si="924"/>
        <v>-5.5079417043855515E-2</v>
      </c>
      <c r="AH1451" s="91">
        <f t="shared" si="926"/>
        <v>1.0412047190075792E-3</v>
      </c>
      <c r="AI1451" s="96">
        <f t="shared" si="927"/>
        <v>1442.1579413713716</v>
      </c>
      <c r="AJ1451" s="5">
        <f t="shared" si="887"/>
        <v>0</v>
      </c>
      <c r="AK1451" s="5">
        <f t="shared" si="890"/>
        <v>0</v>
      </c>
      <c r="AL1451" s="5">
        <f t="shared" si="895"/>
        <v>0</v>
      </c>
      <c r="AM1451" s="95">
        <f t="shared" si="907"/>
        <v>7.8571428571428559E-3</v>
      </c>
      <c r="AN1451" s="95">
        <f t="shared" si="908"/>
        <v>-3.5714285714285665E-3</v>
      </c>
      <c r="AO1451" s="78">
        <f t="shared" si="909"/>
        <v>2.2000000000000028</v>
      </c>
      <c r="AP1451" s="8">
        <f t="shared" si="910"/>
        <v>68.750000000000028</v>
      </c>
      <c r="AQ1451" s="8">
        <f t="shared" si="902"/>
        <v>64.705882352941217</v>
      </c>
      <c r="AR1451" s="8">
        <f t="shared" si="885"/>
        <v>0</v>
      </c>
      <c r="AS1451" s="114">
        <f t="shared" si="891"/>
        <v>0</v>
      </c>
      <c r="AT1451" s="103">
        <f t="shared" si="915"/>
        <v>0.10441248875231396</v>
      </c>
      <c r="AU1451" s="5">
        <f t="shared" si="888"/>
        <v>0.56000000000000005</v>
      </c>
      <c r="AW1451" s="210">
        <f t="shared" si="889"/>
        <v>0</v>
      </c>
      <c r="AX1451" s="276">
        <f t="shared" si="900"/>
        <v>1.1915133864255523E-2</v>
      </c>
      <c r="AY1451" s="19">
        <f t="shared" si="916"/>
        <v>0.18404644651994165</v>
      </c>
    </row>
    <row r="1452" spans="1:51">
      <c r="A1452" s="4">
        <v>40438</v>
      </c>
      <c r="B1452" s="9">
        <f t="shared" si="920"/>
        <v>40438</v>
      </c>
      <c r="C1452" s="5">
        <v>0.55000000000000004</v>
      </c>
      <c r="D1452" s="5">
        <v>0.55000000000000004</v>
      </c>
      <c r="E1452" s="5">
        <v>0.54</v>
      </c>
      <c r="F1452" s="5">
        <v>0.55000000000000004</v>
      </c>
      <c r="G1452" s="6">
        <v>53000</v>
      </c>
      <c r="H1452" s="112">
        <v>0.55000000000000004</v>
      </c>
      <c r="I1452" s="19">
        <f t="shared" si="918"/>
        <v>-1.785714285714287E-2</v>
      </c>
      <c r="J1452" s="8">
        <f t="shared" si="893"/>
        <v>0.57610887304837066</v>
      </c>
      <c r="K1452" s="8">
        <f t="shared" si="894"/>
        <v>0.45889112695162976</v>
      </c>
      <c r="L1452" s="8">
        <f t="shared" si="903"/>
        <v>0.51750000000000018</v>
      </c>
      <c r="M1452" s="19">
        <f t="shared" si="921"/>
        <v>0.25543694181974552</v>
      </c>
      <c r="N1452" s="19">
        <f t="shared" si="904"/>
        <v>3.4386588503837787E-2</v>
      </c>
      <c r="O1452" s="19">
        <f t="shared" si="922"/>
        <v>5.9350924454910194E-3</v>
      </c>
      <c r="P1452" s="19">
        <f t="shared" si="923"/>
        <v>-8.6891800106043342E-4</v>
      </c>
      <c r="Q1452" s="6"/>
      <c r="S1452" s="66"/>
      <c r="T1452" t="str">
        <f t="shared" si="911"/>
        <v/>
      </c>
      <c r="U1452" t="str">
        <f t="shared" si="912"/>
        <v/>
      </c>
      <c r="V1452" t="str">
        <f t="shared" si="913"/>
        <v/>
      </c>
      <c r="W1452" t="str">
        <f t="shared" si="914"/>
        <v/>
      </c>
      <c r="Y1452" s="219">
        <f t="shared" si="899"/>
        <v>7.1648351648351694E-3</v>
      </c>
      <c r="Z1452" s="78">
        <f t="shared" si="901"/>
        <v>0.53767005834028858</v>
      </c>
      <c r="AA1452" s="78">
        <f t="shared" si="919"/>
        <v>0.52623742405157004</v>
      </c>
      <c r="AB1452" s="74">
        <f t="shared" si="886"/>
        <v>1451</v>
      </c>
      <c r="AC1452" s="80">
        <f t="shared" si="905"/>
        <v>7.0512718477650053E-3</v>
      </c>
      <c r="AD1452" s="79">
        <f t="shared" si="917"/>
        <v>1.1432634288718546E-2</v>
      </c>
      <c r="AE1452" s="81">
        <f t="shared" si="906"/>
        <v>4.3813624409535408E-3</v>
      </c>
      <c r="AF1452" s="19">
        <f t="shared" si="925"/>
        <v>2.1725239912998233E-2</v>
      </c>
      <c r="AG1452" s="93">
        <f t="shared" si="924"/>
        <v>-0.16736132032647152</v>
      </c>
      <c r="AH1452" s="91">
        <f t="shared" si="926"/>
        <v>1.0758703245375397E-3</v>
      </c>
      <c r="AI1452" s="96">
        <f t="shared" si="927"/>
        <v>1442.6635062113446</v>
      </c>
      <c r="AJ1452" s="5">
        <f t="shared" si="887"/>
        <v>-1.0000000000000009E-2</v>
      </c>
      <c r="AK1452" s="5">
        <f t="shared" si="890"/>
        <v>0</v>
      </c>
      <c r="AL1452" s="5">
        <f t="shared" si="895"/>
        <v>-1.0000000000000009E-2</v>
      </c>
      <c r="AM1452" s="95">
        <f t="shared" si="907"/>
        <v>7.8571428571428559E-3</v>
      </c>
      <c r="AN1452" s="95">
        <f t="shared" si="908"/>
        <v>-4.2857142857142816E-3</v>
      </c>
      <c r="AO1452" s="78">
        <f t="shared" si="909"/>
        <v>1.8333333333333348</v>
      </c>
      <c r="AP1452" s="8">
        <f t="shared" si="910"/>
        <v>64.705882352941188</v>
      </c>
      <c r="AQ1452" s="8">
        <f t="shared" si="902"/>
        <v>64.705882352941188</v>
      </c>
      <c r="AR1452" s="8">
        <f t="shared" si="885"/>
        <v>1</v>
      </c>
      <c r="AS1452" s="114">
        <f t="shared" si="891"/>
        <v>53000</v>
      </c>
      <c r="AT1452" s="103">
        <f t="shared" si="915"/>
        <v>8.642039452035892E-2</v>
      </c>
      <c r="AU1452" s="5">
        <f t="shared" si="888"/>
        <v>0.55000000000000004</v>
      </c>
      <c r="AW1452" s="210">
        <f t="shared" si="889"/>
        <v>1.8518518518518535E-2</v>
      </c>
      <c r="AX1452" s="276">
        <f t="shared" si="900"/>
        <v>1.3356406471160187E-2</v>
      </c>
      <c r="AY1452" s="19">
        <f t="shared" si="916"/>
        <v>0.12096151191623369</v>
      </c>
    </row>
    <row r="1453" spans="1:51">
      <c r="A1453" s="4">
        <v>40441</v>
      </c>
      <c r="B1453" s="9">
        <f t="shared" si="920"/>
        <v>40441</v>
      </c>
      <c r="C1453" s="5">
        <v>0.55000000000000004</v>
      </c>
      <c r="D1453" s="5">
        <v>0.55000000000000004</v>
      </c>
      <c r="E1453" s="5">
        <v>0.53</v>
      </c>
      <c r="F1453" s="5">
        <v>0.54</v>
      </c>
      <c r="G1453" s="6">
        <v>65000</v>
      </c>
      <c r="H1453" s="112">
        <v>0.54</v>
      </c>
      <c r="I1453" s="19">
        <f t="shared" si="918"/>
        <v>-1.8181818181818195E-2</v>
      </c>
      <c r="J1453" s="8">
        <f t="shared" si="893"/>
        <v>0.57829586832149449</v>
      </c>
      <c r="K1453" s="8">
        <f t="shared" si="894"/>
        <v>0.45970413167850571</v>
      </c>
      <c r="L1453" s="8">
        <f t="shared" si="903"/>
        <v>0.51900000000000013</v>
      </c>
      <c r="M1453" s="19">
        <f t="shared" si="921"/>
        <v>0.25797404998292678</v>
      </c>
      <c r="N1453" s="19">
        <f t="shared" si="904"/>
        <v>9.9324245941357237E-3</v>
      </c>
      <c r="O1453" s="19">
        <f t="shared" si="922"/>
        <v>3.7961492617736578E-3</v>
      </c>
      <c r="P1453" s="19">
        <f t="shared" si="923"/>
        <v>1.7716723621933326E-3</v>
      </c>
      <c r="Q1453" s="6"/>
      <c r="S1453" s="66"/>
      <c r="T1453" t="str">
        <f t="shared" si="911"/>
        <v/>
      </c>
      <c r="U1453" t="str">
        <f t="shared" si="912"/>
        <v/>
      </c>
      <c r="V1453" t="str">
        <f t="shared" si="913"/>
        <v/>
      </c>
      <c r="W1453" t="str">
        <f t="shared" si="914"/>
        <v/>
      </c>
      <c r="Y1453" s="219">
        <f t="shared" si="899"/>
        <v>6.5714285714285761E-3</v>
      </c>
      <c r="Z1453" s="78">
        <f t="shared" si="901"/>
        <v>0.53802886935588412</v>
      </c>
      <c r="AA1453" s="78">
        <f t="shared" si="919"/>
        <v>0.52725585467175384</v>
      </c>
      <c r="AB1453" s="74">
        <f t="shared" si="886"/>
        <v>1452</v>
      </c>
      <c r="AC1453" s="80">
        <f t="shared" si="905"/>
        <v>5.1133217945413898E-3</v>
      </c>
      <c r="AD1453" s="79">
        <f t="shared" si="917"/>
        <v>1.0773014684130278E-2</v>
      </c>
      <c r="AE1453" s="81">
        <f t="shared" si="906"/>
        <v>5.6596928895888878E-3</v>
      </c>
      <c r="AF1453" s="19">
        <f t="shared" si="925"/>
        <v>2.0432233399925125E-2</v>
      </c>
      <c r="AG1453" s="93">
        <f t="shared" si="924"/>
        <v>-0.27483695070384706</v>
      </c>
      <c r="AH1453" s="91">
        <f t="shared" si="926"/>
        <v>9.9713947675551806E-4</v>
      </c>
      <c r="AI1453" s="96">
        <f t="shared" si="927"/>
        <v>1443.2741161439549</v>
      </c>
      <c r="AJ1453" s="5">
        <f t="shared" si="887"/>
        <v>-1.0000000000000009E-2</v>
      </c>
      <c r="AK1453" s="5">
        <f t="shared" si="890"/>
        <v>0</v>
      </c>
      <c r="AL1453" s="5">
        <f t="shared" si="895"/>
        <v>-1.0000000000000009E-2</v>
      </c>
      <c r="AM1453" s="95">
        <f t="shared" si="907"/>
        <v>7.8571428571428559E-3</v>
      </c>
      <c r="AN1453" s="95">
        <f t="shared" si="908"/>
        <v>-4.2857142857142816E-3</v>
      </c>
      <c r="AO1453" s="78">
        <f t="shared" si="909"/>
        <v>1.8333333333333348</v>
      </c>
      <c r="AP1453" s="8">
        <f t="shared" si="910"/>
        <v>64.705882352941188</v>
      </c>
      <c r="AQ1453" s="8">
        <f t="shared" si="902"/>
        <v>64.705882352941188</v>
      </c>
      <c r="AR1453" s="8">
        <f t="shared" si="885"/>
        <v>0</v>
      </c>
      <c r="AS1453" s="114">
        <f t="shared" si="891"/>
        <v>0</v>
      </c>
      <c r="AT1453" s="103">
        <f t="shared" si="915"/>
        <v>8.9456983560711426E-2</v>
      </c>
      <c r="AU1453" s="5">
        <f t="shared" si="888"/>
        <v>0.54</v>
      </c>
      <c r="AW1453" s="210">
        <f t="shared" si="889"/>
        <v>3.7735849056603807E-2</v>
      </c>
      <c r="AX1453" s="276">
        <f t="shared" si="900"/>
        <v>1.4526563097481153E-2</v>
      </c>
      <c r="AY1453" s="19">
        <f t="shared" si="916"/>
        <v>8.7610138913309196E-2</v>
      </c>
    </row>
    <row r="1454" spans="1:51">
      <c r="A1454" s="4">
        <v>40442</v>
      </c>
      <c r="B1454" s="9">
        <f t="shared" si="920"/>
        <v>40442</v>
      </c>
      <c r="C1454" s="5">
        <v>0.53</v>
      </c>
      <c r="D1454" s="5">
        <v>0.56000000000000005</v>
      </c>
      <c r="E1454" s="5">
        <v>0.53</v>
      </c>
      <c r="F1454" s="5">
        <v>0.54</v>
      </c>
      <c r="G1454" s="6">
        <v>95000</v>
      </c>
      <c r="H1454" s="112">
        <v>0.54</v>
      </c>
      <c r="I1454" s="19">
        <f t="shared" si="918"/>
        <v>0</v>
      </c>
      <c r="J1454" s="8">
        <f t="shared" si="893"/>
        <v>0.58029586832149449</v>
      </c>
      <c r="K1454" s="8">
        <f t="shared" si="894"/>
        <v>0.46170413167850571</v>
      </c>
      <c r="L1454" s="8">
        <f t="shared" si="903"/>
        <v>0.52100000000000013</v>
      </c>
      <c r="M1454" s="19">
        <f t="shared" si="921"/>
        <v>0.25685656355695491</v>
      </c>
      <c r="N1454" s="19">
        <f t="shared" si="904"/>
        <v>-4.3317784329308592E-3</v>
      </c>
      <c r="O1454" s="19">
        <f t="shared" si="922"/>
        <v>3.4584372975117526E-3</v>
      </c>
      <c r="P1454" s="19">
        <f t="shared" si="923"/>
        <v>4.3506243737628679E-3</v>
      </c>
      <c r="Q1454" s="6"/>
      <c r="S1454" s="66"/>
      <c r="T1454" t="str">
        <f t="shared" si="911"/>
        <v/>
      </c>
      <c r="U1454" t="str">
        <f t="shared" si="912"/>
        <v/>
      </c>
      <c r="V1454" t="str">
        <f t="shared" si="913"/>
        <v/>
      </c>
      <c r="W1454" t="str">
        <f t="shared" si="914"/>
        <v/>
      </c>
      <c r="Y1454" s="219">
        <f t="shared" si="899"/>
        <v>6.0879120879120925E-3</v>
      </c>
      <c r="Z1454" s="78">
        <f t="shared" si="901"/>
        <v>0.53833242347507793</v>
      </c>
      <c r="AA1454" s="78">
        <f t="shared" si="919"/>
        <v>0.52819892142604408</v>
      </c>
      <c r="AB1454" s="74">
        <f t="shared" si="886"/>
        <v>1453</v>
      </c>
      <c r="AC1454" s="80">
        <f t="shared" si="905"/>
        <v>3.5790473275559686E-3</v>
      </c>
      <c r="AD1454" s="79">
        <f t="shared" si="917"/>
        <v>1.0133502049033849E-2</v>
      </c>
      <c r="AE1454" s="81">
        <f t="shared" si="906"/>
        <v>6.5544547214778804E-3</v>
      </c>
      <c r="AF1454" s="19">
        <f t="shared" si="925"/>
        <v>1.9185010869910861E-2</v>
      </c>
      <c r="AG1454" s="93">
        <f t="shared" si="924"/>
        <v>-0.30005435382989215</v>
      </c>
      <c r="AH1454" s="91">
        <f t="shared" si="926"/>
        <v>8.5622991006365932E-4</v>
      </c>
      <c r="AI1454" s="96">
        <f t="shared" si="927"/>
        <v>1444.1231993002268</v>
      </c>
      <c r="AJ1454" s="5">
        <f t="shared" si="887"/>
        <v>0</v>
      </c>
      <c r="AK1454" s="5">
        <f t="shared" si="890"/>
        <v>0</v>
      </c>
      <c r="AL1454" s="5">
        <f t="shared" si="895"/>
        <v>0</v>
      </c>
      <c r="AM1454" s="95">
        <f t="shared" si="907"/>
        <v>7.1428571428571409E-3</v>
      </c>
      <c r="AN1454" s="95">
        <f t="shared" si="908"/>
        <v>-4.2857142857142816E-3</v>
      </c>
      <c r="AO1454" s="78">
        <f t="shared" si="909"/>
        <v>1.6666666666666679</v>
      </c>
      <c r="AP1454" s="8">
        <f t="shared" si="910"/>
        <v>62.500000000000014</v>
      </c>
      <c r="AQ1454" s="8">
        <f t="shared" si="902"/>
        <v>66.666666666666686</v>
      </c>
      <c r="AR1454" s="8">
        <f t="shared" si="885"/>
        <v>-0.33333333333333331</v>
      </c>
      <c r="AS1454" s="114">
        <f t="shared" si="891"/>
        <v>-31666.666666666664</v>
      </c>
      <c r="AT1454" s="103">
        <f t="shared" si="915"/>
        <v>8.6667728482017758E-2</v>
      </c>
      <c r="AU1454" s="5">
        <f t="shared" si="888"/>
        <v>0.54</v>
      </c>
      <c r="AW1454" s="210">
        <f t="shared" si="889"/>
        <v>5.660377358490571E-2</v>
      </c>
      <c r="AX1454" s="276">
        <f t="shared" si="900"/>
        <v>1.491064552345072E-2</v>
      </c>
      <c r="AY1454" s="19">
        <f t="shared" si="916"/>
        <v>2.6440006723694065E-2</v>
      </c>
    </row>
    <row r="1455" spans="1:51">
      <c r="A1455" s="4">
        <v>40443</v>
      </c>
      <c r="B1455" s="9">
        <f t="shared" si="920"/>
        <v>40443</v>
      </c>
      <c r="C1455" s="5">
        <v>0.54</v>
      </c>
      <c r="D1455" s="5">
        <v>0.56000000000000005</v>
      </c>
      <c r="E1455" s="5">
        <v>0.53</v>
      </c>
      <c r="F1455" s="5">
        <v>0.54</v>
      </c>
      <c r="G1455" s="6">
        <v>179000</v>
      </c>
      <c r="H1455" s="112">
        <v>0.54</v>
      </c>
      <c r="I1455" s="19">
        <f t="shared" si="918"/>
        <v>0</v>
      </c>
      <c r="J1455" s="8">
        <f t="shared" si="893"/>
        <v>0.58212382074305558</v>
      </c>
      <c r="K1455" s="8">
        <f t="shared" si="894"/>
        <v>0.4628761792569448</v>
      </c>
      <c r="L1455" s="8">
        <f t="shared" si="903"/>
        <v>0.52250000000000019</v>
      </c>
      <c r="M1455" s="19">
        <f t="shared" si="921"/>
        <v>0.25762319780105997</v>
      </c>
      <c r="N1455" s="19">
        <f t="shared" si="904"/>
        <v>2.9846784270905567E-3</v>
      </c>
      <c r="O1455" s="19">
        <f t="shared" si="922"/>
        <v>3.1500352171185309E-3</v>
      </c>
      <c r="P1455" s="19">
        <f t="shared" si="923"/>
        <v>2.5385252113256053E-3</v>
      </c>
      <c r="Q1455" s="6"/>
      <c r="S1455" s="66"/>
      <c r="T1455" t="str">
        <f t="shared" si="911"/>
        <v/>
      </c>
      <c r="U1455" t="str">
        <f t="shared" si="912"/>
        <v/>
      </c>
      <c r="V1455" t="str">
        <f t="shared" si="913"/>
        <v/>
      </c>
      <c r="W1455" t="str">
        <f t="shared" si="914"/>
        <v/>
      </c>
      <c r="Y1455" s="219">
        <f t="shared" si="899"/>
        <v>5.0989010989011038E-3</v>
      </c>
      <c r="Z1455" s="78">
        <f t="shared" si="901"/>
        <v>0.5385892302599159</v>
      </c>
      <c r="AA1455" s="78">
        <f t="shared" si="919"/>
        <v>0.52907220124051679</v>
      </c>
      <c r="AB1455" s="74">
        <f t="shared" si="886"/>
        <v>1454</v>
      </c>
      <c r="AC1455" s="80">
        <f t="shared" si="905"/>
        <v>2.3700594383369786E-3</v>
      </c>
      <c r="AD1455" s="79">
        <f t="shared" si="917"/>
        <v>9.5170290193991036E-3</v>
      </c>
      <c r="AE1455" s="81">
        <f t="shared" si="906"/>
        <v>7.146969581062125E-3</v>
      </c>
      <c r="AF1455" s="19">
        <f t="shared" si="925"/>
        <v>1.7988147925905962E-2</v>
      </c>
      <c r="AG1455" s="93">
        <f t="shared" si="924"/>
        <v>-0.3377960050739463</v>
      </c>
      <c r="AH1455" s="91">
        <f t="shared" si="926"/>
        <v>6.4943768756022522E-4</v>
      </c>
      <c r="AI1455" s="96">
        <f t="shared" si="927"/>
        <v>1445.2667527118288</v>
      </c>
      <c r="AJ1455" s="5">
        <f t="shared" si="887"/>
        <v>0</v>
      </c>
      <c r="AK1455" s="5">
        <f t="shared" si="890"/>
        <v>0</v>
      </c>
      <c r="AL1455" s="5">
        <f t="shared" si="895"/>
        <v>0</v>
      </c>
      <c r="AM1455" s="95">
        <f t="shared" si="907"/>
        <v>7.1428571428571409E-3</v>
      </c>
      <c r="AN1455" s="95">
        <f t="shared" si="908"/>
        <v>-3.5714285714285665E-3</v>
      </c>
      <c r="AO1455" s="78">
        <f t="shared" si="909"/>
        <v>2.0000000000000022</v>
      </c>
      <c r="AP1455" s="8">
        <f t="shared" si="910"/>
        <v>66.666666666666686</v>
      </c>
      <c r="AQ1455" s="8">
        <f t="shared" si="902"/>
        <v>66.666666666666686</v>
      </c>
      <c r="AR1455" s="8">
        <f t="shared" si="885"/>
        <v>-0.33333333333333331</v>
      </c>
      <c r="AS1455" s="114">
        <f t="shared" si="891"/>
        <v>-59666.666666666664</v>
      </c>
      <c r="AT1455" s="103">
        <f t="shared" si="915"/>
        <v>-2.2851550167328833E-2</v>
      </c>
      <c r="AU1455" s="5">
        <f t="shared" si="888"/>
        <v>0.54</v>
      </c>
      <c r="AW1455" s="210">
        <f t="shared" si="889"/>
        <v>5.660377358490571E-2</v>
      </c>
      <c r="AX1455" s="276">
        <f t="shared" si="900"/>
        <v>1.4876774629701647E-2</v>
      </c>
      <c r="AY1455" s="19">
        <f t="shared" si="916"/>
        <v>-2.271591373814275E-3</v>
      </c>
    </row>
    <row r="1456" spans="1:51">
      <c r="A1456" s="4">
        <v>40444</v>
      </c>
      <c r="B1456" s="9">
        <f t="shared" si="920"/>
        <v>40444</v>
      </c>
      <c r="C1456" s="5">
        <v>0.55000000000000004</v>
      </c>
      <c r="D1456" s="5">
        <v>0.55000000000000004</v>
      </c>
      <c r="E1456" s="5">
        <v>0.55000000000000004</v>
      </c>
      <c r="F1456" s="5">
        <v>0.55000000000000004</v>
      </c>
      <c r="G1456" s="6">
        <v>24800</v>
      </c>
      <c r="H1456" s="112">
        <v>0.55000000000000004</v>
      </c>
      <c r="I1456" s="19">
        <f t="shared" si="918"/>
        <v>1.8518518518518535E-2</v>
      </c>
      <c r="J1456" s="8">
        <f t="shared" si="893"/>
        <v>0.58498966853934653</v>
      </c>
      <c r="K1456" s="8">
        <f t="shared" si="894"/>
        <v>0.46401033146065362</v>
      </c>
      <c r="L1456" s="8">
        <f t="shared" si="903"/>
        <v>0.52450000000000008</v>
      </c>
      <c r="M1456" s="19">
        <f t="shared" si="921"/>
        <v>0.26072552457584991</v>
      </c>
      <c r="N1456" s="19">
        <f t="shared" si="904"/>
        <v>1.2042109566490206E-2</v>
      </c>
      <c r="O1456" s="19">
        <f t="shared" si="922"/>
        <v>4.9230897176357176E-3</v>
      </c>
      <c r="P1456" s="19">
        <f t="shared" si="923"/>
        <v>2.450228062134201E-3</v>
      </c>
      <c r="Q1456" s="6"/>
      <c r="S1456" s="66"/>
      <c r="T1456" t="str">
        <f t="shared" si="911"/>
        <v/>
      </c>
      <c r="U1456" t="str">
        <f t="shared" si="912"/>
        <v/>
      </c>
      <c r="V1456" t="str">
        <f t="shared" si="913"/>
        <v/>
      </c>
      <c r="W1456" t="str">
        <f t="shared" si="914"/>
        <v/>
      </c>
      <c r="Y1456" s="219">
        <f t="shared" si="899"/>
        <v>3.846153846153849E-3</v>
      </c>
      <c r="Z1456" s="78">
        <f t="shared" si="901"/>
        <v>0.54034648879988889</v>
      </c>
      <c r="AA1456" s="78">
        <f t="shared" si="919"/>
        <v>0.53062085834871853</v>
      </c>
      <c r="AB1456" s="74">
        <f t="shared" si="886"/>
        <v>1455</v>
      </c>
      <c r="AC1456" s="80">
        <f t="shared" si="905"/>
        <v>2.0629286960865915E-3</v>
      </c>
      <c r="AD1456" s="79">
        <f t="shared" si="917"/>
        <v>9.725630451170364E-3</v>
      </c>
      <c r="AE1456" s="81">
        <f t="shared" si="906"/>
        <v>7.6627017550837725E-3</v>
      </c>
      <c r="AF1456" s="19">
        <f t="shared" si="925"/>
        <v>1.8328775241584605E-2</v>
      </c>
      <c r="AG1456" s="93">
        <f t="shared" si="924"/>
        <v>-0.12958778049292061</v>
      </c>
      <c r="AH1456" s="91">
        <f t="shared" si="926"/>
        <v>3.9384006642119874E-4</v>
      </c>
      <c r="AI1456" s="96">
        <f t="shared" si="927"/>
        <v>1446.7160939594405</v>
      </c>
      <c r="AJ1456" s="5">
        <f t="shared" si="887"/>
        <v>1.0000000000000009E-2</v>
      </c>
      <c r="AK1456" s="5">
        <f t="shared" si="890"/>
        <v>1.0000000000000009E-2</v>
      </c>
      <c r="AL1456" s="5">
        <f t="shared" si="895"/>
        <v>0</v>
      </c>
      <c r="AM1456" s="95">
        <f t="shared" si="907"/>
        <v>7.8571428571428559E-3</v>
      </c>
      <c r="AN1456" s="95">
        <f t="shared" si="908"/>
        <v>-2.8571428571428519E-3</v>
      </c>
      <c r="AO1456" s="78">
        <f t="shared" si="909"/>
        <v>2.7500000000000044</v>
      </c>
      <c r="AP1456" s="8">
        <f t="shared" si="910"/>
        <v>73.333333333333371</v>
      </c>
      <c r="AQ1456" s="8">
        <f t="shared" si="902"/>
        <v>64.705882352941217</v>
      </c>
      <c r="AR1456" s="8">
        <f t="shared" si="885"/>
        <v>0</v>
      </c>
      <c r="AS1456" s="114">
        <f t="shared" si="891"/>
        <v>0</v>
      </c>
      <c r="AT1456" s="103">
        <f t="shared" si="915"/>
        <v>-6.8264471490277076E-2</v>
      </c>
      <c r="AU1456" s="5">
        <f t="shared" si="888"/>
        <v>0.55000000000000004</v>
      </c>
      <c r="AW1456" s="210">
        <f t="shared" si="889"/>
        <v>0</v>
      </c>
      <c r="AX1456" s="276">
        <f t="shared" si="900"/>
        <v>1.4736152862405172E-2</v>
      </c>
      <c r="AY1456" s="19">
        <f t="shared" si="916"/>
        <v>-9.4524364855082359E-3</v>
      </c>
    </row>
    <row r="1457" spans="1:51">
      <c r="A1457" s="4">
        <v>40445</v>
      </c>
      <c r="B1457" s="9">
        <f t="shared" si="920"/>
        <v>40445</v>
      </c>
      <c r="C1457" s="5">
        <v>0.55000000000000004</v>
      </c>
      <c r="D1457" s="5">
        <v>0.56000000000000005</v>
      </c>
      <c r="E1457" s="5">
        <v>0.54</v>
      </c>
      <c r="F1457" s="5">
        <v>0.56000000000000005</v>
      </c>
      <c r="G1457" s="6">
        <v>39000</v>
      </c>
      <c r="H1457" s="112">
        <v>0.56000000000000005</v>
      </c>
      <c r="I1457" s="19">
        <f t="shared" si="918"/>
        <v>1.8181818181818195E-2</v>
      </c>
      <c r="J1457" s="8">
        <f t="shared" si="893"/>
        <v>0.58877805479941425</v>
      </c>
      <c r="K1457" s="8">
        <f t="shared" si="894"/>
        <v>0.46622194520058591</v>
      </c>
      <c r="L1457" s="8">
        <f t="shared" si="903"/>
        <v>0.52750000000000008</v>
      </c>
      <c r="M1457" s="19">
        <f t="shared" si="921"/>
        <v>0.26287074398889604</v>
      </c>
      <c r="N1457" s="19">
        <f t="shared" si="904"/>
        <v>8.2278841572415544E-3</v>
      </c>
      <c r="O1457" s="19">
        <f t="shared" si="922"/>
        <v>6.4759883187798803E-3</v>
      </c>
      <c r="P1457" s="19">
        <f t="shared" si="923"/>
        <v>4.7663027953932964E-3</v>
      </c>
      <c r="Q1457" s="6"/>
      <c r="S1457" s="66"/>
      <c r="T1457" t="str">
        <f t="shared" si="911"/>
        <v/>
      </c>
      <c r="U1457" t="str">
        <f t="shared" si="912"/>
        <v/>
      </c>
      <c r="V1457" t="str">
        <f t="shared" si="913"/>
        <v/>
      </c>
      <c r="W1457" t="str">
        <f t="shared" si="914"/>
        <v/>
      </c>
      <c r="Y1457" s="219">
        <f t="shared" si="899"/>
        <v>2.9010989010989055E-3</v>
      </c>
      <c r="Z1457" s="78">
        <f t="shared" si="901"/>
        <v>0.54337312952470596</v>
      </c>
      <c r="AA1457" s="78">
        <f t="shared" si="919"/>
        <v>0.53279491483091335</v>
      </c>
      <c r="AB1457" s="74">
        <f t="shared" si="886"/>
        <v>1456</v>
      </c>
      <c r="AC1457" s="80">
        <f t="shared" si="905"/>
        <v>2.3324103509670697E-3</v>
      </c>
      <c r="AD1457" s="79">
        <f t="shared" si="917"/>
        <v>1.0578214693792609E-2</v>
      </c>
      <c r="AE1457" s="81">
        <f t="shared" si="906"/>
        <v>8.2458043428255395E-3</v>
      </c>
      <c r="AF1457" s="19">
        <f t="shared" si="925"/>
        <v>1.9854196050556692E-2</v>
      </c>
      <c r="AG1457" s="93">
        <f t="shared" si="924"/>
        <v>0.13063062014294977</v>
      </c>
      <c r="AH1457" s="91">
        <f t="shared" si="926"/>
        <v>1.3985287525770677E-4</v>
      </c>
      <c r="AI1457" s="96">
        <f t="shared" si="927"/>
        <v>1448.6492668719829</v>
      </c>
      <c r="AJ1457" s="5">
        <f t="shared" si="887"/>
        <v>1.0000000000000009E-2</v>
      </c>
      <c r="AK1457" s="5">
        <f t="shared" si="890"/>
        <v>1.0000000000000009E-2</v>
      </c>
      <c r="AL1457" s="5">
        <f t="shared" si="895"/>
        <v>0</v>
      </c>
      <c r="AM1457" s="95">
        <f t="shared" si="907"/>
        <v>7.8571428571428559E-3</v>
      </c>
      <c r="AN1457" s="95">
        <f t="shared" si="908"/>
        <v>-2.8571428571428519E-3</v>
      </c>
      <c r="AO1457" s="78">
        <f t="shared" si="909"/>
        <v>2.7500000000000044</v>
      </c>
      <c r="AP1457" s="8">
        <f t="shared" si="910"/>
        <v>73.333333333333371</v>
      </c>
      <c r="AQ1457" s="8">
        <f t="shared" si="902"/>
        <v>64.705882352941217</v>
      </c>
      <c r="AR1457" s="8">
        <f t="shared" si="885"/>
        <v>1</v>
      </c>
      <c r="AS1457" s="114">
        <f t="shared" si="891"/>
        <v>39000</v>
      </c>
      <c r="AT1457" s="103">
        <f t="shared" si="915"/>
        <v>-5.2399624309536541E-2</v>
      </c>
      <c r="AU1457" s="5">
        <f t="shared" si="888"/>
        <v>0.56000000000000005</v>
      </c>
      <c r="AW1457" s="210">
        <f t="shared" si="889"/>
        <v>3.703703703703707E-2</v>
      </c>
      <c r="AX1457" s="276">
        <f t="shared" si="900"/>
        <v>1.4157047223399073E-2</v>
      </c>
      <c r="AY1457" s="19">
        <f t="shared" si="916"/>
        <v>-3.9298292058540747E-2</v>
      </c>
    </row>
    <row r="1458" spans="1:51">
      <c r="A1458" s="4">
        <v>40448</v>
      </c>
      <c r="B1458" s="9">
        <f t="shared" si="920"/>
        <v>40448</v>
      </c>
      <c r="C1458" s="5">
        <v>0.55000000000000004</v>
      </c>
      <c r="D1458" s="5">
        <v>0.56999999999999995</v>
      </c>
      <c r="E1458" s="5">
        <v>0.54</v>
      </c>
      <c r="F1458" s="5">
        <v>0.56000000000000005</v>
      </c>
      <c r="G1458" s="6">
        <v>88600</v>
      </c>
      <c r="H1458" s="112">
        <v>0.56000000000000005</v>
      </c>
      <c r="I1458" s="19">
        <f t="shared" si="918"/>
        <v>0</v>
      </c>
      <c r="J1458" s="8">
        <f t="shared" si="893"/>
        <v>0.59197357155721497</v>
      </c>
      <c r="K1458" s="8">
        <f t="shared" si="894"/>
        <v>0.46902642844278541</v>
      </c>
      <c r="L1458" s="8">
        <f t="shared" si="903"/>
        <v>0.53050000000000019</v>
      </c>
      <c r="M1458" s="19">
        <f t="shared" si="921"/>
        <v>0.26213265534444691</v>
      </c>
      <c r="N1458" s="19">
        <f t="shared" si="904"/>
        <v>-2.8078006447165094E-3</v>
      </c>
      <c r="O1458" s="19">
        <f t="shared" si="922"/>
        <v>5.4273706904537627E-3</v>
      </c>
      <c r="P1458" s="19">
        <f t="shared" si="923"/>
        <v>6.0153394130619802E-3</v>
      </c>
      <c r="Q1458" s="6"/>
      <c r="S1458" s="66"/>
      <c r="T1458" t="str">
        <f t="shared" si="911"/>
        <v/>
      </c>
      <c r="U1458" t="str">
        <f t="shared" si="912"/>
        <v/>
      </c>
      <c r="V1458" t="str">
        <f t="shared" si="913"/>
        <v/>
      </c>
      <c r="W1458" t="str">
        <f t="shared" si="914"/>
        <v/>
      </c>
      <c r="Y1458" s="219">
        <f t="shared" si="899"/>
        <v>1.9780219780219811E-3</v>
      </c>
      <c r="Z1458" s="78">
        <f t="shared" si="901"/>
        <v>0.54593366757790129</v>
      </c>
      <c r="AA1458" s="78">
        <f t="shared" si="919"/>
        <v>0.53480809113342576</v>
      </c>
      <c r="AB1458" s="74">
        <f t="shared" si="886"/>
        <v>1457</v>
      </c>
      <c r="AC1458" s="80">
        <f t="shared" si="905"/>
        <v>2.3038176813199984E-3</v>
      </c>
      <c r="AD1458" s="79">
        <f t="shared" si="917"/>
        <v>1.1125576444475538E-2</v>
      </c>
      <c r="AE1458" s="81">
        <f t="shared" si="906"/>
        <v>8.8217587631555395E-3</v>
      </c>
      <c r="AF1458" s="19">
        <f t="shared" si="925"/>
        <v>2.0802932171233534E-2</v>
      </c>
      <c r="AG1458" s="93">
        <f t="shared" si="924"/>
        <v>-1.2258850435651756E-2</v>
      </c>
      <c r="AH1458" s="91">
        <f t="shared" si="926"/>
        <v>-9.8718712916231338E-5</v>
      </c>
      <c r="AI1458" s="96">
        <f t="shared" si="927"/>
        <v>1451.2652905635857</v>
      </c>
      <c r="AJ1458" s="5">
        <f t="shared" si="887"/>
        <v>0</v>
      </c>
      <c r="AK1458" s="5">
        <f t="shared" si="890"/>
        <v>0</v>
      </c>
      <c r="AL1458" s="5">
        <f t="shared" si="895"/>
        <v>0</v>
      </c>
      <c r="AM1458" s="95">
        <f t="shared" si="907"/>
        <v>7.1428571428571409E-3</v>
      </c>
      <c r="AN1458" s="95">
        <f t="shared" si="908"/>
        <v>-2.8571428571428519E-3</v>
      </c>
      <c r="AO1458" s="78">
        <f t="shared" si="909"/>
        <v>2.500000000000004</v>
      </c>
      <c r="AP1458" s="8">
        <f t="shared" si="910"/>
        <v>71.428571428571459</v>
      </c>
      <c r="AQ1458" s="8">
        <f t="shared" si="902"/>
        <v>66.666666666666714</v>
      </c>
      <c r="AR1458" s="8">
        <f t="shared" si="885"/>
        <v>0.33333333333333826</v>
      </c>
      <c r="AS1458" s="114">
        <f t="shared" si="891"/>
        <v>29533.333333333769</v>
      </c>
      <c r="AT1458" s="103">
        <f t="shared" si="915"/>
        <v>-5.0270063369198981E-2</v>
      </c>
      <c r="AU1458" s="5">
        <f t="shared" si="888"/>
        <v>0.56000000000000005</v>
      </c>
      <c r="AW1458" s="210">
        <f t="shared" si="889"/>
        <v>5.5555555555555393E-2</v>
      </c>
      <c r="AX1458" s="276">
        <f t="shared" si="900"/>
        <v>1.2706623539467209E-2</v>
      </c>
      <c r="AY1458" s="19">
        <f t="shared" si="916"/>
        <v>-0.10245241546800607</v>
      </c>
    </row>
    <row r="1459" spans="1:51">
      <c r="A1459" s="4">
        <v>40449</v>
      </c>
      <c r="B1459" s="9">
        <f t="shared" si="920"/>
        <v>40449</v>
      </c>
      <c r="C1459" s="5">
        <v>0.54</v>
      </c>
      <c r="D1459" s="5">
        <v>0.56000000000000005</v>
      </c>
      <c r="E1459" s="5">
        <v>0.53</v>
      </c>
      <c r="F1459" s="5">
        <v>0.53</v>
      </c>
      <c r="G1459" s="6">
        <v>119400</v>
      </c>
      <c r="H1459" s="112">
        <v>0.53</v>
      </c>
      <c r="I1459" s="19">
        <f t="shared" si="918"/>
        <v>-5.3571428571428617E-2</v>
      </c>
      <c r="J1459" s="8">
        <f t="shared" si="893"/>
        <v>0.59110887304837056</v>
      </c>
      <c r="K1459" s="8">
        <f t="shared" si="894"/>
        <v>0.4738911269516296</v>
      </c>
      <c r="L1459" s="8">
        <f t="shared" si="903"/>
        <v>0.53250000000000008</v>
      </c>
      <c r="M1459" s="19">
        <f t="shared" si="921"/>
        <v>0.24735163718038017</v>
      </c>
      <c r="N1459" s="19">
        <f t="shared" si="904"/>
        <v>-5.6387549825275385E-2</v>
      </c>
      <c r="O1459" s="19">
        <f t="shared" si="922"/>
        <v>-1.4607045827565866E-3</v>
      </c>
      <c r="P1459" s="19">
        <f t="shared" si="923"/>
        <v>1.0371907026637017E-2</v>
      </c>
      <c r="Q1459" s="6"/>
      <c r="S1459" s="66"/>
      <c r="T1459" t="str">
        <f t="shared" si="911"/>
        <v/>
      </c>
      <c r="U1459" t="str">
        <f t="shared" si="912"/>
        <v/>
      </c>
      <c r="V1459" t="str">
        <f t="shared" si="913"/>
        <v/>
      </c>
      <c r="W1459" t="str">
        <f t="shared" si="914"/>
        <v/>
      </c>
      <c r="Y1459" s="219">
        <f t="shared" si="899"/>
        <v>-3.9560439560439427E-4</v>
      </c>
      <c r="Z1459" s="78">
        <f t="shared" si="901"/>
        <v>0.54347988277090453</v>
      </c>
      <c r="AA1459" s="78">
        <f t="shared" si="919"/>
        <v>0.53445229238955227</v>
      </c>
      <c r="AB1459" s="74">
        <f t="shared" si="886"/>
        <v>1458</v>
      </c>
      <c r="AC1459" s="80">
        <f t="shared" si="905"/>
        <v>1.6466529455737462E-4</v>
      </c>
      <c r="AD1459" s="79">
        <f t="shared" si="917"/>
        <v>9.0275903813522573E-3</v>
      </c>
      <c r="AE1459" s="81">
        <f t="shared" si="906"/>
        <v>8.8629250867948827E-3</v>
      </c>
      <c r="AF1459" s="19">
        <f t="shared" si="925"/>
        <v>1.6891293217191808E-2</v>
      </c>
      <c r="AG1459" s="93">
        <f t="shared" si="924"/>
        <v>-0.92852503221390859</v>
      </c>
      <c r="AH1459" s="91">
        <f t="shared" si="926"/>
        <v>-4.0772912734714245E-4</v>
      </c>
      <c r="AI1459" s="96">
        <f t="shared" si="927"/>
        <v>1455.0360907687266</v>
      </c>
      <c r="AJ1459" s="5">
        <f t="shared" si="887"/>
        <v>-3.0000000000000027E-2</v>
      </c>
      <c r="AK1459" s="5">
        <f t="shared" si="890"/>
        <v>0</v>
      </c>
      <c r="AL1459" s="5">
        <f t="shared" si="895"/>
        <v>-3.0000000000000027E-2</v>
      </c>
      <c r="AM1459" s="95">
        <f t="shared" si="907"/>
        <v>7.1428571428571409E-3</v>
      </c>
      <c r="AN1459" s="95">
        <f t="shared" si="908"/>
        <v>-4.2857142857142816E-3</v>
      </c>
      <c r="AO1459" s="78">
        <f t="shared" si="909"/>
        <v>1.6666666666666679</v>
      </c>
      <c r="AP1459" s="8">
        <f t="shared" si="910"/>
        <v>62.500000000000014</v>
      </c>
      <c r="AQ1459" s="8">
        <f t="shared" si="902"/>
        <v>57.14285714285716</v>
      </c>
      <c r="AR1459" s="8">
        <f t="shared" si="885"/>
        <v>-1</v>
      </c>
      <c r="AS1459" s="114">
        <f t="shared" si="891"/>
        <v>-119400</v>
      </c>
      <c r="AT1459" s="103">
        <f t="shared" si="915"/>
        <v>2.0216095209814489E-2</v>
      </c>
      <c r="AU1459" s="5">
        <f t="shared" si="888"/>
        <v>0.53</v>
      </c>
      <c r="AW1459" s="210">
        <f t="shared" si="889"/>
        <v>5.660377358490571E-2</v>
      </c>
      <c r="AX1459" s="276">
        <f t="shared" si="900"/>
        <v>1.0013022220905587E-2</v>
      </c>
      <c r="AY1459" s="19">
        <f t="shared" si="916"/>
        <v>-0.21198403416888867</v>
      </c>
    </row>
    <row r="1460" spans="1:51">
      <c r="A1460" s="4">
        <v>40450</v>
      </c>
      <c r="B1460" s="9">
        <f t="shared" si="920"/>
        <v>40450</v>
      </c>
      <c r="C1460" s="5">
        <v>0.55000000000000004</v>
      </c>
      <c r="D1460" s="5">
        <v>0.56000000000000005</v>
      </c>
      <c r="E1460" s="5">
        <v>0.54</v>
      </c>
      <c r="F1460" s="5">
        <v>0.55000000000000004</v>
      </c>
      <c r="G1460" s="6">
        <v>451400</v>
      </c>
      <c r="H1460" s="112">
        <v>0.55000000000000004</v>
      </c>
      <c r="I1460" s="19">
        <f t="shared" si="918"/>
        <v>3.7735849056603807E-2</v>
      </c>
      <c r="J1460" s="8">
        <f t="shared" si="893"/>
        <v>0.59209640969448096</v>
      </c>
      <c r="K1460" s="8">
        <f t="shared" si="894"/>
        <v>0.47790359030551932</v>
      </c>
      <c r="L1460" s="8">
        <f t="shared" si="903"/>
        <v>0.53500000000000014</v>
      </c>
      <c r="M1460" s="19">
        <f t="shared" si="921"/>
        <v>0.23894530550808216</v>
      </c>
      <c r="N1460" s="19">
        <f t="shared" si="904"/>
        <v>-3.3985348826164143E-2</v>
      </c>
      <c r="O1460" s="19">
        <f t="shared" si="922"/>
        <v>1.670651027479312E-3</v>
      </c>
      <c r="P1460" s="19">
        <f t="shared" si="923"/>
        <v>8.467057359145852E-3</v>
      </c>
      <c r="Q1460" s="6"/>
      <c r="S1460" s="66"/>
      <c r="T1460" t="str">
        <f t="shared" si="911"/>
        <v/>
      </c>
      <c r="U1460" t="str">
        <f t="shared" si="912"/>
        <v/>
      </c>
      <c r="V1460" t="str">
        <f t="shared" si="913"/>
        <v/>
      </c>
      <c r="W1460" t="str">
        <f t="shared" si="914"/>
        <v/>
      </c>
      <c r="Y1460" s="219">
        <f t="shared" si="899"/>
        <v>-1.3846153846153837E-3</v>
      </c>
      <c r="Z1460" s="78">
        <f t="shared" si="901"/>
        <v>0.54448398082418525</v>
      </c>
      <c r="AA1460" s="78">
        <f t="shared" si="919"/>
        <v>0.53560282275272542</v>
      </c>
      <c r="AB1460" s="74">
        <f t="shared" si="886"/>
        <v>1459</v>
      </c>
      <c r="AC1460" s="80">
        <f t="shared" si="905"/>
        <v>1.458638773196505E-5</v>
      </c>
      <c r="AD1460" s="79">
        <f t="shared" si="917"/>
        <v>8.8811580714598382E-3</v>
      </c>
      <c r="AE1460" s="81">
        <f t="shared" si="906"/>
        <v>8.8665716837278731E-3</v>
      </c>
      <c r="AF1460" s="19">
        <f t="shared" si="925"/>
        <v>1.6581611773095618E-2</v>
      </c>
      <c r="AG1460" s="93">
        <f t="shared" si="924"/>
        <v>-0.91141795986110063</v>
      </c>
      <c r="AH1460" s="91">
        <f t="shared" si="926"/>
        <v>-6.5513629221538184E-4</v>
      </c>
      <c r="AI1460" s="96">
        <f t="shared" si="927"/>
        <v>1457.6992139628051</v>
      </c>
      <c r="AJ1460" s="5">
        <f t="shared" si="887"/>
        <v>2.0000000000000018E-2</v>
      </c>
      <c r="AK1460" s="5">
        <f t="shared" si="890"/>
        <v>2.0000000000000018E-2</v>
      </c>
      <c r="AL1460" s="5">
        <f t="shared" si="895"/>
        <v>0</v>
      </c>
      <c r="AM1460" s="95">
        <f t="shared" si="907"/>
        <v>6.4285714285714267E-3</v>
      </c>
      <c r="AN1460" s="95">
        <f t="shared" si="908"/>
        <v>-4.2857142857142816E-3</v>
      </c>
      <c r="AO1460" s="78">
        <f t="shared" si="909"/>
        <v>1.5000000000000011</v>
      </c>
      <c r="AP1460" s="8">
        <f t="shared" si="910"/>
        <v>60.000000000000014</v>
      </c>
      <c r="AQ1460" s="8">
        <f t="shared" si="902"/>
        <v>54.545454545454568</v>
      </c>
      <c r="AR1460" s="8">
        <f t="shared" si="885"/>
        <v>0</v>
      </c>
      <c r="AS1460" s="114">
        <f t="shared" si="891"/>
        <v>0</v>
      </c>
      <c r="AT1460" s="103">
        <f t="shared" si="915"/>
        <v>1.8949126413156239E-2</v>
      </c>
      <c r="AU1460" s="5">
        <f t="shared" si="888"/>
        <v>0.55000000000000004</v>
      </c>
      <c r="AW1460" s="210">
        <f t="shared" si="889"/>
        <v>3.703703703703707E-2</v>
      </c>
      <c r="AX1460" s="276">
        <f t="shared" si="900"/>
        <v>6.2314524843384098E-3</v>
      </c>
      <c r="AY1460" s="19">
        <f t="shared" si="916"/>
        <v>-0.37766516972986092</v>
      </c>
    </row>
    <row r="1461" spans="1:51">
      <c r="A1461" s="4">
        <v>40451</v>
      </c>
      <c r="B1461" s="9">
        <f t="shared" si="920"/>
        <v>40451</v>
      </c>
      <c r="C1461" s="5">
        <v>0.55000000000000004</v>
      </c>
      <c r="D1461" s="5">
        <v>0.56000000000000005</v>
      </c>
      <c r="E1461" s="5">
        <v>0.55000000000000004</v>
      </c>
      <c r="F1461" s="5">
        <v>0.56000000000000005</v>
      </c>
      <c r="G1461" s="6">
        <v>95500</v>
      </c>
      <c r="H1461" s="112">
        <v>0.56000000000000005</v>
      </c>
      <c r="I1461" s="19">
        <f t="shared" si="918"/>
        <v>1.8181818181818195E-2</v>
      </c>
      <c r="J1461" s="8">
        <f t="shared" si="893"/>
        <v>0.59263871073455687</v>
      </c>
      <c r="K1461" s="8">
        <f t="shared" si="894"/>
        <v>0.48436128926544353</v>
      </c>
      <c r="L1461" s="8">
        <f t="shared" si="903"/>
        <v>0.5385000000000002</v>
      </c>
      <c r="M1461" s="19">
        <f t="shared" si="921"/>
        <v>0.2235468107563284</v>
      </c>
      <c r="N1461" s="19">
        <f t="shared" si="904"/>
        <v>-6.4443596073214801E-2</v>
      </c>
      <c r="O1461" s="19">
        <f t="shared" si="922"/>
        <v>9.1589989602493065E-4</v>
      </c>
      <c r="P1461" s="19">
        <f t="shared" si="923"/>
        <v>1.3512555860473575E-2</v>
      </c>
      <c r="Q1461" s="6"/>
      <c r="S1461" s="66"/>
      <c r="T1461" t="str">
        <f t="shared" si="911"/>
        <v/>
      </c>
      <c r="U1461" t="str">
        <f t="shared" si="912"/>
        <v/>
      </c>
      <c r="V1461" t="str">
        <f t="shared" si="913"/>
        <v/>
      </c>
      <c r="W1461" t="str">
        <f t="shared" si="914"/>
        <v/>
      </c>
      <c r="Y1461" s="219">
        <f t="shared" si="899"/>
        <v>-9.0109890109889919E-4</v>
      </c>
      <c r="Z1461" s="78">
        <f t="shared" si="901"/>
        <v>0.54687344777726077</v>
      </c>
      <c r="AA1461" s="78">
        <f t="shared" si="919"/>
        <v>0.53740821386902371</v>
      </c>
      <c r="AB1461" s="74">
        <f t="shared" si="886"/>
        <v>1460</v>
      </c>
      <c r="AC1461" s="80">
        <f t="shared" si="905"/>
        <v>4.7892977960734863E-4</v>
      </c>
      <c r="AD1461" s="79">
        <f t="shared" si="917"/>
        <v>9.4652339082370585E-3</v>
      </c>
      <c r="AE1461" s="81">
        <f t="shared" si="906"/>
        <v>8.9863041286297098E-3</v>
      </c>
      <c r="AF1461" s="19">
        <f t="shared" si="925"/>
        <v>1.7612745142268911E-2</v>
      </c>
      <c r="AG1461" s="93">
        <f t="shared" si="924"/>
        <v>31.834022268433703</v>
      </c>
      <c r="AH1461" s="91">
        <f t="shared" si="926"/>
        <v>-7.5522728282063293E-4</v>
      </c>
      <c r="AI1461" s="96">
        <f t="shared" si="927"/>
        <v>1458.4949440151483</v>
      </c>
      <c r="AJ1461" s="5">
        <f t="shared" si="887"/>
        <v>1.0000000000000009E-2</v>
      </c>
      <c r="AK1461" s="5">
        <f t="shared" si="890"/>
        <v>1.0000000000000009E-2</v>
      </c>
      <c r="AL1461" s="5">
        <f t="shared" si="895"/>
        <v>0</v>
      </c>
      <c r="AM1461" s="95">
        <f t="shared" si="907"/>
        <v>4.2857142857142816E-3</v>
      </c>
      <c r="AN1461" s="95">
        <f t="shared" si="908"/>
        <v>-4.2857142857142816E-3</v>
      </c>
      <c r="AO1461" s="78">
        <f t="shared" si="909"/>
        <v>1</v>
      </c>
      <c r="AP1461" s="8">
        <f t="shared" si="910"/>
        <v>50</v>
      </c>
      <c r="AQ1461" s="8">
        <f t="shared" si="902"/>
        <v>44.444444444444436</v>
      </c>
      <c r="AR1461" s="8">
        <f t="shared" si="885"/>
        <v>1</v>
      </c>
      <c r="AS1461" s="114">
        <f t="shared" si="891"/>
        <v>95500</v>
      </c>
      <c r="AT1461" s="103">
        <f t="shared" si="915"/>
        <v>3.9090715954961733E-2</v>
      </c>
      <c r="AU1461" s="5">
        <f t="shared" si="888"/>
        <v>0.56000000000000005</v>
      </c>
      <c r="AW1461" s="210">
        <f t="shared" si="889"/>
        <v>1.8181818181818195E-2</v>
      </c>
      <c r="AX1461" s="276">
        <f t="shared" si="900"/>
        <v>2.7868624323584158E-3</v>
      </c>
      <c r="AY1461" s="19">
        <f t="shared" si="916"/>
        <v>-0.55277482427047742</v>
      </c>
    </row>
    <row r="1462" spans="1:51">
      <c r="A1462" s="4">
        <v>40455</v>
      </c>
      <c r="B1462" s="9">
        <f t="shared" ref="B1462:B1481" si="928">A1462</f>
        <v>40455</v>
      </c>
      <c r="C1462" s="5">
        <v>0.56000000000000005</v>
      </c>
      <c r="D1462" s="5">
        <v>0.56000000000000005</v>
      </c>
      <c r="E1462" s="5">
        <v>0.55000000000000004</v>
      </c>
      <c r="F1462" s="5">
        <v>0.55000000000000004</v>
      </c>
      <c r="G1462" s="6">
        <v>22300</v>
      </c>
      <c r="H1462" s="112">
        <v>0.55000000000000004</v>
      </c>
      <c r="I1462" s="19">
        <f t="shared" si="918"/>
        <v>-1.785714285714287E-2</v>
      </c>
      <c r="J1462" s="8">
        <f t="shared" si="893"/>
        <v>0.58915930449020648</v>
      </c>
      <c r="K1462" s="8">
        <f t="shared" si="894"/>
        <v>0.49484069550979359</v>
      </c>
      <c r="L1462" s="8">
        <f t="shared" si="903"/>
        <v>0.54200000000000004</v>
      </c>
      <c r="M1462" s="19">
        <f>(J1462-K1462)/K1462</f>
        <v>0.19060398596207653</v>
      </c>
      <c r="N1462" s="19">
        <f t="shared" si="904"/>
        <v>-0.14736432464769256</v>
      </c>
      <c r="O1462" s="19">
        <f>IF(A1463&gt;A1462,(J1462-J1461)/J1461, (J1462-J1463)/J1463)</f>
        <v>-5.87104112729622E-3</v>
      </c>
      <c r="P1462" s="19">
        <f>IF(A1463&gt;A1462,(K1462-K1461)/K1461, (K1462-K1463)/K1463)</f>
        <v>2.1635515629753511E-2</v>
      </c>
      <c r="Q1462" s="6"/>
      <c r="S1462" s="66"/>
      <c r="T1462" t="str">
        <f t="shared" si="911"/>
        <v/>
      </c>
      <c r="U1462" t="str">
        <f t="shared" si="912"/>
        <v/>
      </c>
      <c r="V1462" t="str">
        <f t="shared" si="913"/>
        <v/>
      </c>
      <c r="W1462" t="str">
        <f t="shared" si="914"/>
        <v/>
      </c>
      <c r="Y1462" s="219">
        <f t="shared" si="899"/>
        <v>-7.0329670329670078E-4</v>
      </c>
      <c r="Z1462" s="78">
        <f t="shared" si="901"/>
        <v>0.5473549368195626</v>
      </c>
      <c r="AA1462" s="78">
        <f t="shared" si="919"/>
        <v>0.53834000604271592</v>
      </c>
      <c r="AB1462" s="74">
        <f t="shared" si="886"/>
        <v>1461</v>
      </c>
      <c r="AC1462" s="80">
        <f t="shared" si="905"/>
        <v>2.2901318573572554E-5</v>
      </c>
      <c r="AD1462" s="79">
        <f t="shared" si="917"/>
        <v>9.0149307768466747E-3</v>
      </c>
      <c r="AE1462" s="81">
        <f t="shared" si="906"/>
        <v>8.9920294582731021E-3</v>
      </c>
      <c r="AF1462" s="19">
        <f t="shared" si="925"/>
        <v>1.6745793876837313E-2</v>
      </c>
      <c r="AG1462" s="93">
        <f t="shared" si="924"/>
        <v>-0.9521823040689843</v>
      </c>
      <c r="AH1462" s="91">
        <f t="shared" si="926"/>
        <v>-7.7430862103728857E-4</v>
      </c>
      <c r="AI1462" s="96">
        <f t="shared" si="927"/>
        <v>1458.8570237278045</v>
      </c>
      <c r="AJ1462" s="5">
        <f t="shared" si="887"/>
        <v>-1.0000000000000009E-2</v>
      </c>
      <c r="AK1462" s="5">
        <f t="shared" si="890"/>
        <v>0</v>
      </c>
      <c r="AL1462" s="5">
        <f t="shared" si="895"/>
        <v>-1.0000000000000009E-2</v>
      </c>
      <c r="AM1462" s="95">
        <f t="shared" si="907"/>
        <v>4.2857142857142816E-3</v>
      </c>
      <c r="AN1462" s="95">
        <f t="shared" si="908"/>
        <v>-4.9999999999999966E-3</v>
      </c>
      <c r="AO1462" s="78">
        <f t="shared" si="909"/>
        <v>0.85714285714285687</v>
      </c>
      <c r="AP1462" s="8">
        <f t="shared" si="910"/>
        <v>46.153846153846146</v>
      </c>
      <c r="AQ1462" s="8">
        <f t="shared" si="902"/>
        <v>46.153846153846146</v>
      </c>
      <c r="AR1462" s="8">
        <f t="shared" si="885"/>
        <v>-1</v>
      </c>
      <c r="AS1462" s="114">
        <f t="shared" si="891"/>
        <v>-22300</v>
      </c>
      <c r="AT1462" s="103">
        <f t="shared" si="915"/>
        <v>3.566937992191227E-2</v>
      </c>
      <c r="AU1462" s="5">
        <f t="shared" si="888"/>
        <v>0.55000000000000004</v>
      </c>
      <c r="AW1462" s="210">
        <f t="shared" si="889"/>
        <v>1.8181818181818195E-2</v>
      </c>
      <c r="AX1462" s="276">
        <f t="shared" si="900"/>
        <v>-9.1943589120007546E-4</v>
      </c>
      <c r="AY1462" s="19">
        <f t="shared" si="916"/>
        <v>-1.3299179322683652</v>
      </c>
    </row>
    <row r="1463" spans="1:51">
      <c r="A1463" s="4">
        <v>40456</v>
      </c>
      <c r="B1463" s="9">
        <f t="shared" si="928"/>
        <v>40456</v>
      </c>
      <c r="C1463" s="5">
        <v>0.54</v>
      </c>
      <c r="D1463" s="5">
        <v>0.56000000000000005</v>
      </c>
      <c r="E1463" s="5">
        <v>0.54</v>
      </c>
      <c r="F1463" s="5">
        <v>0.56000000000000005</v>
      </c>
      <c r="G1463" s="6">
        <v>44500</v>
      </c>
      <c r="H1463" s="112">
        <v>0.56000000000000005</v>
      </c>
      <c r="I1463" s="19">
        <f t="shared" si="918"/>
        <v>1.8181818181818195E-2</v>
      </c>
      <c r="J1463" s="8">
        <f t="shared" si="893"/>
        <v>0.58671892769105005</v>
      </c>
      <c r="K1463" s="8">
        <f t="shared" si="894"/>
        <v>0.50428107230895014</v>
      </c>
      <c r="L1463" s="8">
        <f t="shared" si="903"/>
        <v>0.5455000000000001</v>
      </c>
      <c r="M1463" s="19">
        <f t="shared" ref="M1463:M1482" si="929">(J1463-K1463)/K1463</f>
        <v>0.16347600556301264</v>
      </c>
      <c r="N1463" s="19">
        <f t="shared" si="904"/>
        <v>-0.14232640656560772</v>
      </c>
      <c r="O1463" s="19">
        <f t="shared" ref="O1463:O1482" si="930">IF(A1464&gt;A1463,(J1463-J1462)/J1462, (J1463-J1464)/J1464)</f>
        <v>-4.1421340214054039E-3</v>
      </c>
      <c r="P1463" s="19">
        <f t="shared" ref="P1463:P1482" si="931">IF(A1464&gt;A1463,(K1463-K1462)/K1462, (K1463-K1464)/K1464)</f>
        <v>1.9077607975291733E-2</v>
      </c>
      <c r="Q1463" s="6"/>
      <c r="S1463" s="66"/>
      <c r="T1463" t="str">
        <f t="shared" si="911"/>
        <v/>
      </c>
      <c r="U1463" t="str">
        <f t="shared" si="912"/>
        <v/>
      </c>
      <c r="V1463" t="str">
        <f t="shared" si="913"/>
        <v/>
      </c>
      <c r="W1463" t="str">
        <f t="shared" si="914"/>
        <v/>
      </c>
      <c r="Y1463" s="219">
        <f t="shared" si="899"/>
        <v>1.5384615384615399E-4</v>
      </c>
      <c r="Z1463" s="78">
        <f t="shared" si="901"/>
        <v>0.54930227654934993</v>
      </c>
      <c r="AA1463" s="78">
        <f t="shared" si="919"/>
        <v>0.53994284559555494</v>
      </c>
      <c r="AB1463" s="74">
        <f t="shared" si="886"/>
        <v>1462</v>
      </c>
      <c r="AC1463" s="80">
        <f t="shared" si="905"/>
        <v>2.939211964175098E-4</v>
      </c>
      <c r="AD1463" s="79">
        <f t="shared" si="917"/>
        <v>9.3594309537949893E-3</v>
      </c>
      <c r="AE1463" s="81">
        <f t="shared" si="906"/>
        <v>9.0655097573774795E-3</v>
      </c>
      <c r="AF1463" s="19">
        <f t="shared" si="925"/>
        <v>1.7334114212535907E-2</v>
      </c>
      <c r="AG1463" s="93">
        <f t="shared" si="924"/>
        <v>11.834247751860287</v>
      </c>
      <c r="AH1463" s="91">
        <f t="shared" si="926"/>
        <v>-6.9765666315211401E-4</v>
      </c>
      <c r="AI1463" s="96">
        <f t="shared" si="927"/>
        <v>1459.3200895801194</v>
      </c>
      <c r="AJ1463" s="5">
        <f t="shared" si="887"/>
        <v>1.0000000000000009E-2</v>
      </c>
      <c r="AK1463" s="5">
        <f t="shared" si="890"/>
        <v>1.0000000000000009E-2</v>
      </c>
      <c r="AL1463" s="5">
        <f t="shared" si="895"/>
        <v>0</v>
      </c>
      <c r="AM1463" s="95">
        <f t="shared" si="907"/>
        <v>4.2857142857142894E-3</v>
      </c>
      <c r="AN1463" s="95">
        <f t="shared" si="908"/>
        <v>-4.9999999999999966E-3</v>
      </c>
      <c r="AO1463" s="78">
        <f t="shared" si="909"/>
        <v>0.85714285714285843</v>
      </c>
      <c r="AP1463" s="8">
        <f t="shared" si="910"/>
        <v>46.153846153846196</v>
      </c>
      <c r="AQ1463" s="8">
        <f t="shared" si="902"/>
        <v>46.153846153846196</v>
      </c>
      <c r="AR1463" s="8">
        <f t="shared" si="885"/>
        <v>1</v>
      </c>
      <c r="AS1463" s="114">
        <f t="shared" si="891"/>
        <v>44500</v>
      </c>
      <c r="AT1463" s="103">
        <f t="shared" si="915"/>
        <v>4.8921682602198126E-2</v>
      </c>
      <c r="AU1463" s="5">
        <f t="shared" si="888"/>
        <v>0.56000000000000005</v>
      </c>
      <c r="AW1463" s="210">
        <f t="shared" si="889"/>
        <v>3.703703703703707E-2</v>
      </c>
      <c r="AX1463" s="276">
        <f t="shared" si="900"/>
        <v>-4.2642142614787784E-3</v>
      </c>
      <c r="AY1463" s="19">
        <f t="shared" si="916"/>
        <v>-3.6378592594563584</v>
      </c>
    </row>
    <row r="1464" spans="1:51">
      <c r="A1464" s="4">
        <v>40457</v>
      </c>
      <c r="B1464" s="9">
        <f t="shared" si="928"/>
        <v>40457</v>
      </c>
      <c r="C1464" s="5">
        <v>0.55000000000000004</v>
      </c>
      <c r="D1464" s="5">
        <v>0.55000000000000004</v>
      </c>
      <c r="E1464" s="5">
        <v>0.54</v>
      </c>
      <c r="F1464" s="5">
        <v>0.54</v>
      </c>
      <c r="G1464" s="6">
        <v>60500</v>
      </c>
      <c r="H1464" s="112">
        <v>0.54</v>
      </c>
      <c r="I1464" s="19">
        <f t="shared" si="918"/>
        <v>-3.571428571428574E-2</v>
      </c>
      <c r="J1464" s="8">
        <f t="shared" si="893"/>
        <v>0.58320714214271441</v>
      </c>
      <c r="K1464" s="8">
        <f t="shared" si="894"/>
        <v>0.51179285785728579</v>
      </c>
      <c r="L1464" s="8">
        <f t="shared" si="903"/>
        <v>0.5475000000000001</v>
      </c>
      <c r="M1464" s="19">
        <f t="shared" si="929"/>
        <v>0.13953747729973714</v>
      </c>
      <c r="N1464" s="19">
        <f t="shared" si="904"/>
        <v>-0.14643450689188925</v>
      </c>
      <c r="O1464" s="19">
        <f t="shared" si="930"/>
        <v>-5.985464900809972E-3</v>
      </c>
      <c r="P1464" s="19">
        <f t="shared" si="931"/>
        <v>1.489602914093416E-2</v>
      </c>
      <c r="Q1464" s="6"/>
      <c r="S1464" s="66"/>
      <c r="T1464" t="str">
        <f t="shared" si="911"/>
        <v/>
      </c>
      <c r="U1464" t="str">
        <f t="shared" si="912"/>
        <v/>
      </c>
      <c r="V1464" t="str">
        <f t="shared" si="913"/>
        <v/>
      </c>
      <c r="W1464" t="str">
        <f t="shared" si="914"/>
        <v/>
      </c>
      <c r="Y1464" s="219">
        <f t="shared" si="899"/>
        <v>1.5384615384615399E-4</v>
      </c>
      <c r="Z1464" s="78">
        <f t="shared" si="901"/>
        <v>0.54786972596075001</v>
      </c>
      <c r="AA1464" s="78">
        <f t="shared" si="919"/>
        <v>0.53994707502148387</v>
      </c>
      <c r="AB1464" s="74">
        <f t="shared" si="886"/>
        <v>1463</v>
      </c>
      <c r="AC1464" s="80">
        <f t="shared" si="905"/>
        <v>-9.1428705448907098E-4</v>
      </c>
      <c r="AD1464" s="79">
        <f t="shared" si="917"/>
        <v>7.9226509392661404E-3</v>
      </c>
      <c r="AE1464" s="81">
        <f t="shared" si="906"/>
        <v>8.8369379937552114E-3</v>
      </c>
      <c r="AF1464" s="19">
        <f t="shared" si="925"/>
        <v>1.4673013904095892E-2</v>
      </c>
      <c r="AG1464" s="93">
        <f t="shared" si="924"/>
        <v>-4.1106536909653242</v>
      </c>
      <c r="AH1464" s="91">
        <f t="shared" si="926"/>
        <v>-6.1829352877783316E-4</v>
      </c>
      <c r="AI1464" s="96">
        <f t="shared" si="927"/>
        <v>1459.7591758866183</v>
      </c>
      <c r="AJ1464" s="5">
        <f t="shared" si="887"/>
        <v>-2.0000000000000018E-2</v>
      </c>
      <c r="AK1464" s="5">
        <f t="shared" si="890"/>
        <v>0</v>
      </c>
      <c r="AL1464" s="5">
        <f t="shared" si="895"/>
        <v>-2.0000000000000018E-2</v>
      </c>
      <c r="AM1464" s="95">
        <f t="shared" si="907"/>
        <v>4.2857142857142894E-3</v>
      </c>
      <c r="AN1464" s="95">
        <f t="shared" si="908"/>
        <v>-5.7142857142857195E-3</v>
      </c>
      <c r="AO1464" s="78">
        <f t="shared" si="909"/>
        <v>0.75</v>
      </c>
      <c r="AP1464" s="8">
        <f t="shared" si="910"/>
        <v>42.857142857142854</v>
      </c>
      <c r="AQ1464" s="8">
        <f t="shared" si="902"/>
        <v>42.857142857142854</v>
      </c>
      <c r="AR1464" s="8">
        <f t="shared" si="885"/>
        <v>-1</v>
      </c>
      <c r="AS1464" s="114">
        <f t="shared" si="891"/>
        <v>-60500</v>
      </c>
      <c r="AT1464" s="103">
        <f t="shared" si="915"/>
        <v>3.4078682696357041E-2</v>
      </c>
      <c r="AU1464" s="5">
        <f t="shared" si="888"/>
        <v>0.54</v>
      </c>
      <c r="AW1464" s="210">
        <f t="shared" si="889"/>
        <v>1.8518518518518535E-2</v>
      </c>
      <c r="AX1464" s="276">
        <f t="shared" si="900"/>
        <v>-7.4321329604134486E-3</v>
      </c>
      <c r="AY1464" s="19">
        <f t="shared" si="916"/>
        <v>-0.74290795552943767</v>
      </c>
    </row>
    <row r="1465" spans="1:51">
      <c r="A1465" s="4">
        <v>40458</v>
      </c>
      <c r="B1465" s="9">
        <f t="shared" si="928"/>
        <v>40458</v>
      </c>
      <c r="C1465" s="5">
        <v>0.54</v>
      </c>
      <c r="D1465" s="5">
        <v>0.56000000000000005</v>
      </c>
      <c r="E1465" s="5">
        <v>0.54</v>
      </c>
      <c r="F1465" s="5">
        <v>0.56000000000000005</v>
      </c>
      <c r="G1465" s="6">
        <v>12700</v>
      </c>
      <c r="H1465" s="112">
        <v>0.56000000000000005</v>
      </c>
      <c r="I1465" s="19">
        <f t="shared" si="918"/>
        <v>3.703703703703707E-2</v>
      </c>
      <c r="J1465" s="8">
        <f t="shared" si="893"/>
        <v>0.57541311123146743</v>
      </c>
      <c r="K1465" s="8">
        <f t="shared" si="894"/>
        <v>0.52658688876853266</v>
      </c>
      <c r="L1465" s="8">
        <f t="shared" si="903"/>
        <v>0.55100000000000005</v>
      </c>
      <c r="M1465" s="19">
        <f t="shared" si="929"/>
        <v>9.2722062596581098E-2</v>
      </c>
      <c r="N1465" s="19">
        <f t="shared" si="904"/>
        <v>-0.33550423591644102</v>
      </c>
      <c r="O1465" s="19">
        <f t="shared" si="930"/>
        <v>-1.3364086870766968E-2</v>
      </c>
      <c r="P1465" s="19">
        <f t="shared" si="931"/>
        <v>2.8906286369811372E-2</v>
      </c>
      <c r="Q1465" s="6"/>
      <c r="S1465" s="66"/>
      <c r="T1465" t="str">
        <f t="shared" si="911"/>
        <v/>
      </c>
      <c r="U1465" t="str">
        <f t="shared" si="912"/>
        <v/>
      </c>
      <c r="V1465" t="str">
        <f t="shared" si="913"/>
        <v/>
      </c>
      <c r="W1465" t="str">
        <f t="shared" si="914"/>
        <v/>
      </c>
      <c r="Y1465" s="219">
        <f t="shared" si="899"/>
        <v>8.1318681318681392E-4</v>
      </c>
      <c r="Z1465" s="78">
        <f t="shared" si="901"/>
        <v>0.54973778816279451</v>
      </c>
      <c r="AA1465" s="78">
        <f t="shared" si="919"/>
        <v>0.54143099146989404</v>
      </c>
      <c r="AB1465" s="74">
        <f t="shared" si="886"/>
        <v>1464</v>
      </c>
      <c r="AC1465" s="80">
        <f t="shared" si="905"/>
        <v>-4.2411304068379688E-4</v>
      </c>
      <c r="AD1465" s="79">
        <f t="shared" si="917"/>
        <v>8.3067966929004644E-3</v>
      </c>
      <c r="AE1465" s="81">
        <f t="shared" si="906"/>
        <v>8.7309097335842613E-3</v>
      </c>
      <c r="AF1465" s="19">
        <f t="shared" si="925"/>
        <v>1.5342299986095936E-2</v>
      </c>
      <c r="AG1465" s="93">
        <f t="shared" si="924"/>
        <v>-0.53612704171907688</v>
      </c>
      <c r="AH1465" s="91">
        <f t="shared" si="926"/>
        <v>-4.9778585003653535E-4</v>
      </c>
      <c r="AI1465" s="96">
        <f t="shared" si="927"/>
        <v>1460.4102223251368</v>
      </c>
      <c r="AJ1465" s="5">
        <f t="shared" si="887"/>
        <v>2.0000000000000018E-2</v>
      </c>
      <c r="AK1465" s="5">
        <f t="shared" si="890"/>
        <v>2.0000000000000018E-2</v>
      </c>
      <c r="AL1465" s="5">
        <f t="shared" si="895"/>
        <v>0</v>
      </c>
      <c r="AM1465" s="95">
        <f t="shared" si="907"/>
        <v>5.7142857142857195E-3</v>
      </c>
      <c r="AN1465" s="95">
        <f t="shared" si="908"/>
        <v>-5.7142857142857195E-3</v>
      </c>
      <c r="AO1465" s="78">
        <f t="shared" si="909"/>
        <v>1</v>
      </c>
      <c r="AP1465" s="8">
        <f t="shared" si="910"/>
        <v>50</v>
      </c>
      <c r="AQ1465" s="8">
        <f t="shared" si="902"/>
        <v>45.454545454545453</v>
      </c>
      <c r="AR1465" s="8">
        <f t="shared" si="885"/>
        <v>1</v>
      </c>
      <c r="AS1465" s="114">
        <f t="shared" si="891"/>
        <v>12700</v>
      </c>
      <c r="AT1465" s="103">
        <f t="shared" si="915"/>
        <v>6.0412053528460753E-3</v>
      </c>
      <c r="AU1465" s="5">
        <f t="shared" si="888"/>
        <v>0.56000000000000005</v>
      </c>
      <c r="AW1465" s="210">
        <f t="shared" si="889"/>
        <v>3.703703703703707E-2</v>
      </c>
      <c r="AX1465" s="276">
        <f t="shared" si="900"/>
        <v>-1.0989244257008139E-2</v>
      </c>
      <c r="AY1465" s="19">
        <f t="shared" si="916"/>
        <v>-0.47861244080821841</v>
      </c>
    </row>
    <row r="1466" spans="1:51">
      <c r="A1466" s="4">
        <v>40459</v>
      </c>
      <c r="B1466" s="9">
        <f t="shared" si="928"/>
        <v>40459</v>
      </c>
      <c r="C1466" s="5">
        <v>0.55000000000000004</v>
      </c>
      <c r="D1466" s="5">
        <v>0.55000000000000004</v>
      </c>
      <c r="E1466" s="5">
        <v>0.55000000000000004</v>
      </c>
      <c r="F1466" s="5">
        <v>0.55000000000000004</v>
      </c>
      <c r="G1466" s="6">
        <v>48700</v>
      </c>
      <c r="H1466" s="112">
        <v>0.55000000000000004</v>
      </c>
      <c r="I1466" s="19">
        <f t="shared" si="918"/>
        <v>-1.785714285714287E-2</v>
      </c>
      <c r="J1466" s="8">
        <f t="shared" si="893"/>
        <v>0.57237460691435194</v>
      </c>
      <c r="K1466" s="8">
        <f t="shared" si="894"/>
        <v>0.53262539308564827</v>
      </c>
      <c r="L1466" s="8">
        <f t="shared" si="903"/>
        <v>0.5525000000000001</v>
      </c>
      <c r="M1466" s="19">
        <f t="shared" si="929"/>
        <v>7.4628837349314733E-2</v>
      </c>
      <c r="N1466" s="19">
        <f t="shared" si="904"/>
        <v>-0.19513398149895675</v>
      </c>
      <c r="O1466" s="19">
        <f t="shared" si="930"/>
        <v>-5.2805614919212707E-3</v>
      </c>
      <c r="P1466" s="19">
        <f t="shared" si="931"/>
        <v>1.1467251551281797E-2</v>
      </c>
      <c r="Q1466" s="6"/>
      <c r="S1466" s="66"/>
      <c r="T1466" t="str">
        <f t="shared" si="911"/>
        <v/>
      </c>
      <c r="U1466" t="str">
        <f t="shared" si="912"/>
        <v/>
      </c>
      <c r="V1466" t="str">
        <f t="shared" si="913"/>
        <v/>
      </c>
      <c r="W1466" t="str">
        <f t="shared" si="914"/>
        <v/>
      </c>
      <c r="Y1466" s="219">
        <f t="shared" si="899"/>
        <v>8.5714285714285786E-4</v>
      </c>
      <c r="Z1466" s="78">
        <f t="shared" si="901"/>
        <v>0.54977816878572416</v>
      </c>
      <c r="AA1466" s="78">
        <f t="shared" si="919"/>
        <v>0.54206509810112191</v>
      </c>
      <c r="AB1466" s="74">
        <f t="shared" si="886"/>
        <v>1465</v>
      </c>
      <c r="AC1466" s="80">
        <f t="shared" si="905"/>
        <v>-8.1427123918560718E-4</v>
      </c>
      <c r="AD1466" s="79">
        <f t="shared" si="917"/>
        <v>7.7130706846022523E-3</v>
      </c>
      <c r="AE1466" s="81">
        <f t="shared" si="906"/>
        <v>8.5273419237878595E-3</v>
      </c>
      <c r="AF1466" s="19">
        <f t="shared" si="925"/>
        <v>1.4229048709502755E-2</v>
      </c>
      <c r="AG1466" s="93">
        <f t="shared" si="924"/>
        <v>0.91993916969107759</v>
      </c>
      <c r="AH1466" s="91">
        <f t="shared" si="926"/>
        <v>-3.9606138944205983E-4</v>
      </c>
      <c r="AI1466" s="96">
        <f t="shared" si="927"/>
        <v>1461.0440784054078</v>
      </c>
      <c r="AJ1466" s="5">
        <f t="shared" si="887"/>
        <v>-1.0000000000000009E-2</v>
      </c>
      <c r="AK1466" s="5">
        <f t="shared" si="890"/>
        <v>0</v>
      </c>
      <c r="AL1466" s="5">
        <f t="shared" si="895"/>
        <v>-1.0000000000000009E-2</v>
      </c>
      <c r="AM1466" s="95">
        <f t="shared" si="907"/>
        <v>5.7142857142857195E-3</v>
      </c>
      <c r="AN1466" s="95">
        <f t="shared" si="908"/>
        <v>-5.7142857142857195E-3</v>
      </c>
      <c r="AO1466" s="78">
        <f t="shared" si="909"/>
        <v>1</v>
      </c>
      <c r="AP1466" s="8">
        <f t="shared" si="910"/>
        <v>50</v>
      </c>
      <c r="AQ1466" s="8">
        <f t="shared" si="902"/>
        <v>45.454545454545453</v>
      </c>
      <c r="AR1466" s="8">
        <f t="shared" si="885"/>
        <v>0</v>
      </c>
      <c r="AS1466" s="114">
        <f t="shared" si="891"/>
        <v>0</v>
      </c>
      <c r="AT1466" s="103">
        <f t="shared" si="915"/>
        <v>-1.7236342389715439E-2</v>
      </c>
      <c r="AU1466" s="5">
        <f t="shared" si="888"/>
        <v>0.55000000000000004</v>
      </c>
      <c r="AW1466" s="210">
        <f t="shared" si="889"/>
        <v>0</v>
      </c>
      <c r="AX1466" s="276">
        <f t="shared" si="900"/>
        <v>-1.4105457248293596E-2</v>
      </c>
      <c r="AY1466" s="19">
        <f t="shared" si="916"/>
        <v>-0.28356936277016165</v>
      </c>
    </row>
    <row r="1467" spans="1:51">
      <c r="A1467" s="4">
        <v>40462</v>
      </c>
      <c r="B1467" s="9">
        <f t="shared" si="928"/>
        <v>40462</v>
      </c>
      <c r="C1467" s="5">
        <v>0.55000000000000004</v>
      </c>
      <c r="D1467" s="5">
        <v>0.56000000000000005</v>
      </c>
      <c r="E1467" s="5">
        <v>0.55000000000000004</v>
      </c>
      <c r="F1467" s="5">
        <v>0.56000000000000005</v>
      </c>
      <c r="G1467" s="6">
        <v>44300</v>
      </c>
      <c r="H1467" s="112">
        <v>0.56000000000000005</v>
      </c>
      <c r="I1467" s="19">
        <f t="shared" si="918"/>
        <v>1.8181818181818195E-2</v>
      </c>
      <c r="J1467" s="8">
        <f t="shared" si="893"/>
        <v>0.57237460691435205</v>
      </c>
      <c r="K1467" s="8">
        <f t="shared" si="894"/>
        <v>0.53262539308564838</v>
      </c>
      <c r="L1467" s="8">
        <f t="shared" si="903"/>
        <v>0.55250000000000021</v>
      </c>
      <c r="M1467" s="19">
        <f t="shared" si="929"/>
        <v>7.4628837349314719E-2</v>
      </c>
      <c r="N1467" s="19">
        <f t="shared" si="904"/>
        <v>-1.8595744353964382E-16</v>
      </c>
      <c r="O1467" s="19">
        <f t="shared" si="930"/>
        <v>1.9396790339989459E-16</v>
      </c>
      <c r="P1467" s="19">
        <f t="shared" si="931"/>
        <v>2.0844350251371292E-16</v>
      </c>
      <c r="Q1467" s="6"/>
      <c r="S1467" s="66"/>
      <c r="T1467" t="str">
        <f t="shared" si="911"/>
        <v/>
      </c>
      <c r="U1467" t="str">
        <f t="shared" si="912"/>
        <v/>
      </c>
      <c r="V1467" t="str">
        <f t="shared" si="913"/>
        <v/>
      </c>
      <c r="W1467" t="str">
        <f t="shared" si="914"/>
        <v/>
      </c>
      <c r="Y1467" s="219">
        <f t="shared" si="899"/>
        <v>8.5714285714285786E-4</v>
      </c>
      <c r="Z1467" s="78">
        <f t="shared" si="901"/>
        <v>0.55135233079272261</v>
      </c>
      <c r="AA1467" s="78">
        <f t="shared" si="919"/>
        <v>0.54339228084163893</v>
      </c>
      <c r="AB1467" s="74">
        <f t="shared" si="886"/>
        <v>1466</v>
      </c>
      <c r="AC1467" s="80">
        <f t="shared" si="905"/>
        <v>-4.5383357816334256E-4</v>
      </c>
      <c r="AD1467" s="79">
        <f t="shared" si="917"/>
        <v>7.9600499510836809E-3</v>
      </c>
      <c r="AE1467" s="81">
        <f t="shared" si="906"/>
        <v>8.4138835292470234E-3</v>
      </c>
      <c r="AF1467" s="19">
        <f t="shared" si="925"/>
        <v>1.4648809399269847E-2</v>
      </c>
      <c r="AG1467" s="93">
        <f t="shared" si="924"/>
        <v>-0.44265061035774284</v>
      </c>
      <c r="AH1467" s="91">
        <f t="shared" si="926"/>
        <v>-3.1335335748750422E-4</v>
      </c>
      <c r="AI1467" s="96">
        <f t="shared" si="927"/>
        <v>1461.5784970056782</v>
      </c>
      <c r="AJ1467" s="5">
        <f t="shared" si="887"/>
        <v>1.0000000000000009E-2</v>
      </c>
      <c r="AK1467" s="5">
        <f t="shared" si="890"/>
        <v>1.0000000000000009E-2</v>
      </c>
      <c r="AL1467" s="5">
        <f t="shared" si="895"/>
        <v>0</v>
      </c>
      <c r="AM1467" s="95">
        <f t="shared" si="907"/>
        <v>6.4285714285714345E-3</v>
      </c>
      <c r="AN1467" s="95">
        <f t="shared" si="908"/>
        <v>-5.0000000000000044E-3</v>
      </c>
      <c r="AO1467" s="78">
        <f t="shared" si="909"/>
        <v>1.2857142857142858</v>
      </c>
      <c r="AP1467" s="8">
        <f t="shared" si="910"/>
        <v>56.25</v>
      </c>
      <c r="AQ1467" s="8">
        <f t="shared" si="902"/>
        <v>42.352941176470587</v>
      </c>
      <c r="AR1467" s="8">
        <f t="shared" si="885"/>
        <v>1</v>
      </c>
      <c r="AS1467" s="114">
        <f t="shared" si="891"/>
        <v>44300</v>
      </c>
      <c r="AT1467" s="103">
        <f t="shared" si="915"/>
        <v>-8.9970001304289851E-2</v>
      </c>
      <c r="AU1467" s="5">
        <f t="shared" si="888"/>
        <v>0.56000000000000005</v>
      </c>
      <c r="AW1467" s="210">
        <f t="shared" si="889"/>
        <v>1.8181818181818195E-2</v>
      </c>
      <c r="AX1467" s="276">
        <f t="shared" si="900"/>
        <v>-1.6343268412351401E-2</v>
      </c>
      <c r="AY1467" s="19">
        <f t="shared" si="916"/>
        <v>-0.15864860845461237</v>
      </c>
    </row>
    <row r="1468" spans="1:51">
      <c r="A1468" s="4">
        <v>40463</v>
      </c>
      <c r="B1468" s="9">
        <f t="shared" si="928"/>
        <v>40463</v>
      </c>
      <c r="C1468" s="5">
        <v>0.55000000000000004</v>
      </c>
      <c r="D1468" s="5">
        <v>0.55000000000000004</v>
      </c>
      <c r="E1468" s="5">
        <v>0.55000000000000004</v>
      </c>
      <c r="F1468" s="5">
        <v>0.55000000000000004</v>
      </c>
      <c r="G1468" s="6">
        <v>95100</v>
      </c>
      <c r="H1468" s="112">
        <v>0.55000000000000004</v>
      </c>
      <c r="I1468" s="19">
        <f t="shared" si="918"/>
        <v>-1.785714285714287E-2</v>
      </c>
      <c r="J1468" s="8">
        <f t="shared" si="893"/>
        <v>0.57159591794226561</v>
      </c>
      <c r="K1468" s="8">
        <f t="shared" si="894"/>
        <v>0.53240408205773471</v>
      </c>
      <c r="L1468" s="8">
        <f t="shared" si="903"/>
        <v>0.55200000000000016</v>
      </c>
      <c r="M1468" s="19">
        <f t="shared" si="929"/>
        <v>7.3612951525568654E-2</v>
      </c>
      <c r="N1468" s="19">
        <f t="shared" si="904"/>
        <v>-1.3612510389127667E-2</v>
      </c>
      <c r="O1468" s="19">
        <f t="shared" si="930"/>
        <v>-1.3604533860862888E-3</v>
      </c>
      <c r="P1468" s="19">
        <f t="shared" si="931"/>
        <v>-4.1550971993947999E-4</v>
      </c>
      <c r="Q1468" s="6"/>
      <c r="S1468" s="66"/>
      <c r="T1468" t="str">
        <f t="shared" si="911"/>
        <v/>
      </c>
      <c r="U1468" t="str">
        <f t="shared" si="912"/>
        <v/>
      </c>
      <c r="V1468" t="str">
        <f t="shared" si="913"/>
        <v/>
      </c>
      <c r="W1468" t="str">
        <f t="shared" si="914"/>
        <v/>
      </c>
      <c r="Y1468" s="219">
        <f t="shared" si="899"/>
        <v>4.8351648351648393E-4</v>
      </c>
      <c r="Z1468" s="78">
        <f t="shared" si="901"/>
        <v>0.55114407185064329</v>
      </c>
      <c r="AA1468" s="78">
        <f t="shared" si="919"/>
        <v>0.54388125205935767</v>
      </c>
      <c r="AB1468" s="74">
        <f t="shared" si="886"/>
        <v>1467</v>
      </c>
      <c r="AC1468" s="80">
        <f t="shared" si="905"/>
        <v>-9.2085099036911915E-4</v>
      </c>
      <c r="AD1468" s="79">
        <f t="shared" si="917"/>
        <v>7.262819791285624E-3</v>
      </c>
      <c r="AE1468" s="81">
        <f t="shared" si="906"/>
        <v>8.1836707816547432E-3</v>
      </c>
      <c r="AF1468" s="19">
        <f t="shared" si="925"/>
        <v>1.3353686606746615E-2</v>
      </c>
      <c r="AG1468" s="93">
        <f t="shared" si="924"/>
        <v>1.0290499308045666</v>
      </c>
      <c r="AH1468" s="91">
        <f t="shared" si="926"/>
        <v>-2.7009814447371113E-4</v>
      </c>
      <c r="AI1468" s="96">
        <f t="shared" si="927"/>
        <v>1461.8842407706868</v>
      </c>
      <c r="AJ1468" s="5">
        <f t="shared" si="887"/>
        <v>-1.0000000000000009E-2</v>
      </c>
      <c r="AK1468" s="5">
        <f t="shared" si="890"/>
        <v>0</v>
      </c>
      <c r="AL1468" s="5">
        <f t="shared" si="895"/>
        <v>-1.0000000000000009E-2</v>
      </c>
      <c r="AM1468" s="95">
        <f t="shared" si="907"/>
        <v>6.4285714285714345E-3</v>
      </c>
      <c r="AN1468" s="95">
        <f t="shared" si="908"/>
        <v>-5.7142857142857195E-3</v>
      </c>
      <c r="AO1468" s="78">
        <f t="shared" si="909"/>
        <v>1.125</v>
      </c>
      <c r="AP1468" s="8">
        <f t="shared" si="910"/>
        <v>52.941176470588232</v>
      </c>
      <c r="AQ1468" s="8">
        <f t="shared" si="902"/>
        <v>44.554455445544555</v>
      </c>
      <c r="AR1468" s="8">
        <f t="shared" si="885"/>
        <v>0</v>
      </c>
      <c r="AS1468" s="114">
        <f t="shared" si="891"/>
        <v>0</v>
      </c>
      <c r="AT1468" s="103">
        <f t="shared" si="915"/>
        <v>0.12138210615631209</v>
      </c>
      <c r="AU1468" s="5">
        <f t="shared" si="888"/>
        <v>0.55000000000000004</v>
      </c>
      <c r="AW1468" s="210">
        <f t="shared" si="889"/>
        <v>0</v>
      </c>
      <c r="AX1468" s="276">
        <f t="shared" si="900"/>
        <v>-1.7841032074938992E-2</v>
      </c>
      <c r="AY1468" s="19">
        <f t="shared" si="916"/>
        <v>-9.1644071724090323E-2</v>
      </c>
    </row>
    <row r="1469" spans="1:51">
      <c r="A1469" s="4">
        <v>40464</v>
      </c>
      <c r="B1469" s="9">
        <f t="shared" si="928"/>
        <v>40464</v>
      </c>
      <c r="C1469" s="5">
        <v>0.55000000000000004</v>
      </c>
      <c r="D1469" s="5">
        <v>0.56000000000000005</v>
      </c>
      <c r="E1469" s="5">
        <v>0.53</v>
      </c>
      <c r="F1469" s="5">
        <v>0.55000000000000004</v>
      </c>
      <c r="G1469" s="6">
        <v>127700</v>
      </c>
      <c r="H1469" s="112">
        <v>0.55000000000000004</v>
      </c>
      <c r="I1469" s="19">
        <f t="shared" si="918"/>
        <v>0</v>
      </c>
      <c r="J1469" s="8">
        <f t="shared" si="893"/>
        <v>0.56877638883463133</v>
      </c>
      <c r="K1469" s="8">
        <f t="shared" si="894"/>
        <v>0.53322361116536898</v>
      </c>
      <c r="L1469" s="8">
        <f t="shared" si="903"/>
        <v>0.55100000000000016</v>
      </c>
      <c r="M1469" s="19">
        <f t="shared" si="929"/>
        <v>6.6675175151305041E-2</v>
      </c>
      <c r="N1469" s="19">
        <f t="shared" si="904"/>
        <v>-9.4246681195140666E-2</v>
      </c>
      <c r="O1469" s="19">
        <f t="shared" si="930"/>
        <v>-4.9327313564178849E-3</v>
      </c>
      <c r="P1469" s="19">
        <f t="shared" si="931"/>
        <v>1.5392990686074509E-3</v>
      </c>
      <c r="Q1469" s="6"/>
      <c r="S1469" s="66"/>
      <c r="T1469" t="str">
        <f t="shared" si="911"/>
        <v/>
      </c>
      <c r="U1469" t="str">
        <f t="shared" si="912"/>
        <v/>
      </c>
      <c r="V1469" t="str">
        <f t="shared" si="913"/>
        <v>BrokeBandLower</v>
      </c>
      <c r="W1469" t="str">
        <f t="shared" si="914"/>
        <v/>
      </c>
      <c r="Y1469" s="219">
        <f t="shared" si="899"/>
        <v>6.5934065934065996E-5</v>
      </c>
      <c r="Z1469" s="78">
        <f t="shared" si="901"/>
        <v>0.55096788478564418</v>
      </c>
      <c r="AA1469" s="78">
        <f t="shared" si="919"/>
        <v>0.54433403940696523</v>
      </c>
      <c r="AB1469" s="74">
        <f t="shared" si="886"/>
        <v>1468</v>
      </c>
      <c r="AC1469" s="80">
        <f t="shared" si="905"/>
        <v>-1.239860322380635E-3</v>
      </c>
      <c r="AD1469" s="79">
        <f t="shared" si="917"/>
        <v>6.6338453786789486E-3</v>
      </c>
      <c r="AE1469" s="81">
        <f t="shared" si="906"/>
        <v>7.8737057010595836E-3</v>
      </c>
      <c r="AF1469" s="19">
        <f t="shared" si="925"/>
        <v>1.2187085316042909E-2</v>
      </c>
      <c r="AG1469" s="93">
        <f t="shared" si="924"/>
        <v>0.34642883088353121</v>
      </c>
      <c r="AH1469" s="91">
        <f t="shared" si="926"/>
        <v>-2.5603445457768591E-4</v>
      </c>
      <c r="AI1469" s="96">
        <f t="shared" si="927"/>
        <v>1462.1361040557949</v>
      </c>
      <c r="AJ1469" s="5">
        <f t="shared" si="887"/>
        <v>0</v>
      </c>
      <c r="AK1469" s="5">
        <f t="shared" si="890"/>
        <v>0</v>
      </c>
      <c r="AL1469" s="5">
        <f t="shared" si="895"/>
        <v>0</v>
      </c>
      <c r="AM1469" s="95">
        <f t="shared" si="907"/>
        <v>6.4285714285714345E-3</v>
      </c>
      <c r="AN1469" s="95">
        <f t="shared" si="908"/>
        <v>-5.7142857142857195E-3</v>
      </c>
      <c r="AO1469" s="78">
        <f t="shared" si="909"/>
        <v>1.125</v>
      </c>
      <c r="AP1469" s="8">
        <f t="shared" si="910"/>
        <v>52.941176470588232</v>
      </c>
      <c r="AQ1469" s="8">
        <f t="shared" si="902"/>
        <v>44.554455445544555</v>
      </c>
      <c r="AR1469" s="8">
        <f t="shared" si="885"/>
        <v>0.33333333333333331</v>
      </c>
      <c r="AS1469" s="114">
        <f t="shared" si="891"/>
        <v>42566.666666666664</v>
      </c>
      <c r="AT1469" s="103">
        <f t="shared" si="915"/>
        <v>0.15759803921568652</v>
      </c>
      <c r="AU1469" s="5">
        <f t="shared" si="888"/>
        <v>0.55000000000000004</v>
      </c>
      <c r="AW1469" s="210">
        <f t="shared" si="889"/>
        <v>5.660377358490571E-2</v>
      </c>
      <c r="AX1469" s="276">
        <f t="shared" si="900"/>
        <v>-1.8706277836737745E-2</v>
      </c>
      <c r="AY1469" s="19">
        <f t="shared" si="916"/>
        <v>-4.8497517305299269E-2</v>
      </c>
    </row>
    <row r="1470" spans="1:51">
      <c r="A1470" s="4">
        <v>40465</v>
      </c>
      <c r="B1470" s="9">
        <f t="shared" si="928"/>
        <v>40465</v>
      </c>
      <c r="C1470" s="5">
        <v>0.55000000000000004</v>
      </c>
      <c r="D1470" s="5">
        <v>0.56000000000000005</v>
      </c>
      <c r="E1470" s="5">
        <v>0.54</v>
      </c>
      <c r="F1470" s="5">
        <v>0.55000000000000004</v>
      </c>
      <c r="G1470" s="6">
        <v>113300</v>
      </c>
      <c r="H1470" s="112">
        <v>0.55000000000000004</v>
      </c>
      <c r="I1470" s="19">
        <f t="shared" si="918"/>
        <v>0</v>
      </c>
      <c r="J1470" s="8">
        <f t="shared" si="893"/>
        <v>0.56779161646579079</v>
      </c>
      <c r="K1470" s="8">
        <f t="shared" si="894"/>
        <v>0.53320838353420963</v>
      </c>
      <c r="L1470" s="8">
        <f t="shared" si="903"/>
        <v>0.55050000000000021</v>
      </c>
      <c r="M1470" s="19">
        <f t="shared" si="929"/>
        <v>6.4858756912929097E-2</v>
      </c>
      <c r="N1470" s="19">
        <f t="shared" si="904"/>
        <v>-2.7242796651886877E-2</v>
      </c>
      <c r="O1470" s="19">
        <f t="shared" si="930"/>
        <v>-1.7313875684225239E-3</v>
      </c>
      <c r="P1470" s="19">
        <f t="shared" si="931"/>
        <v>-2.855768356932528E-5</v>
      </c>
      <c r="Q1470" s="6"/>
      <c r="S1470" s="66"/>
      <c r="T1470" t="str">
        <f t="shared" si="911"/>
        <v/>
      </c>
      <c r="U1470" t="str">
        <f t="shared" si="912"/>
        <v/>
      </c>
      <c r="V1470" t="str">
        <f t="shared" si="913"/>
        <v/>
      </c>
      <c r="W1470" t="str">
        <f t="shared" si="914"/>
        <v/>
      </c>
      <c r="Y1470" s="219">
        <f t="shared" si="899"/>
        <v>-6.5934065934065996E-5</v>
      </c>
      <c r="Z1470" s="78">
        <f t="shared" si="901"/>
        <v>0.55081883052865499</v>
      </c>
      <c r="AA1470" s="78">
        <f t="shared" si="919"/>
        <v>0.54475332049084979</v>
      </c>
      <c r="AB1470" s="74">
        <f t="shared" si="886"/>
        <v>1469</v>
      </c>
      <c r="AC1470" s="80">
        <f t="shared" si="905"/>
        <v>-1.4465565306035072E-3</v>
      </c>
      <c r="AD1470" s="79">
        <f t="shared" si="917"/>
        <v>6.0655100378051996E-3</v>
      </c>
      <c r="AE1470" s="81">
        <f t="shared" si="906"/>
        <v>7.5120665684087068E-3</v>
      </c>
      <c r="AF1470" s="19">
        <f t="shared" si="925"/>
        <v>1.1134415908359905E-2</v>
      </c>
      <c r="AG1470" s="93">
        <f t="shared" si="924"/>
        <v>0.1667092691747715</v>
      </c>
      <c r="AH1470" s="91">
        <f t="shared" si="926"/>
        <v>-2.4213378076785391E-4</v>
      </c>
      <c r="AI1470" s="96">
        <f t="shared" si="927"/>
        <v>1462.3639654685478</v>
      </c>
      <c r="AJ1470" s="5">
        <f t="shared" si="887"/>
        <v>0</v>
      </c>
      <c r="AK1470" s="5">
        <f t="shared" si="890"/>
        <v>0</v>
      </c>
      <c r="AL1470" s="5">
        <f t="shared" si="895"/>
        <v>0</v>
      </c>
      <c r="AM1470" s="95">
        <f t="shared" si="907"/>
        <v>5.7142857142857195E-3</v>
      </c>
      <c r="AN1470" s="95">
        <f t="shared" si="908"/>
        <v>-5.7142857142857195E-3</v>
      </c>
      <c r="AO1470" s="78">
        <f t="shared" si="909"/>
        <v>1</v>
      </c>
      <c r="AP1470" s="8">
        <f t="shared" si="910"/>
        <v>50</v>
      </c>
      <c r="AQ1470" s="8">
        <f t="shared" si="902"/>
        <v>45.454545454545453</v>
      </c>
      <c r="AR1470" s="8">
        <f t="shared" si="885"/>
        <v>0</v>
      </c>
      <c r="AS1470" s="114">
        <f t="shared" si="891"/>
        <v>0</v>
      </c>
      <c r="AT1470" s="103">
        <f t="shared" si="915"/>
        <v>3.785671597191119E-2</v>
      </c>
      <c r="AU1470" s="5">
        <f t="shared" si="888"/>
        <v>0.55000000000000004</v>
      </c>
      <c r="AW1470" s="210">
        <f t="shared" si="889"/>
        <v>3.703703703703707E-2</v>
      </c>
      <c r="AX1470" s="276">
        <f t="shared" si="900"/>
        <v>-1.8681814785739857E-2</v>
      </c>
      <c r="AY1470" s="19">
        <f t="shared" si="916"/>
        <v>1.3077455179161934E-3</v>
      </c>
    </row>
    <row r="1471" spans="1:51">
      <c r="A1471" s="4">
        <v>40466</v>
      </c>
      <c r="B1471" s="9">
        <f t="shared" si="928"/>
        <v>40466</v>
      </c>
      <c r="C1471" s="5">
        <v>0.54</v>
      </c>
      <c r="D1471" s="5">
        <v>0.56000000000000005</v>
      </c>
      <c r="E1471" s="5">
        <v>0.54</v>
      </c>
      <c r="F1471" s="5">
        <v>0.56000000000000005</v>
      </c>
      <c r="G1471" s="6">
        <v>60800</v>
      </c>
      <c r="H1471" s="112">
        <v>0.56000000000000005</v>
      </c>
      <c r="I1471" s="19">
        <f t="shared" si="918"/>
        <v>1.8181818181818195E-2</v>
      </c>
      <c r="J1471" s="8">
        <f t="shared" si="893"/>
        <v>0.56779161646579079</v>
      </c>
      <c r="K1471" s="8">
        <f t="shared" si="894"/>
        <v>0.53320838353420963</v>
      </c>
      <c r="L1471" s="8">
        <f t="shared" si="903"/>
        <v>0.55050000000000021</v>
      </c>
      <c r="M1471" s="19">
        <f t="shared" si="929"/>
        <v>6.4858756912929097E-2</v>
      </c>
      <c r="N1471" s="19">
        <f t="shared" si="904"/>
        <v>0</v>
      </c>
      <c r="O1471" s="19">
        <f t="shared" si="930"/>
        <v>0</v>
      </c>
      <c r="P1471" s="19">
        <f t="shared" si="931"/>
        <v>0</v>
      </c>
      <c r="Q1471" s="6"/>
      <c r="S1471" s="66"/>
      <c r="T1471" t="str">
        <f t="shared" si="911"/>
        <v/>
      </c>
      <c r="U1471" t="str">
        <f t="shared" si="912"/>
        <v/>
      </c>
      <c r="V1471" t="str">
        <f t="shared" si="913"/>
        <v/>
      </c>
      <c r="W1471" t="str">
        <f t="shared" si="914"/>
        <v/>
      </c>
      <c r="Y1471" s="219">
        <f t="shared" si="899"/>
        <v>4.1758241758241797E-4</v>
      </c>
      <c r="Z1471" s="78">
        <f t="shared" si="901"/>
        <v>0.5522327306272421</v>
      </c>
      <c r="AA1471" s="78">
        <f t="shared" si="919"/>
        <v>0.54588157477452692</v>
      </c>
      <c r="AB1471" s="74">
        <f t="shared" si="886"/>
        <v>1470</v>
      </c>
      <c r="AC1471" s="80">
        <f t="shared" si="905"/>
        <v>-9.2872857255482666E-4</v>
      </c>
      <c r="AD1471" s="79">
        <f t="shared" si="917"/>
        <v>6.3511558527151735E-3</v>
      </c>
      <c r="AE1471" s="81">
        <f t="shared" si="906"/>
        <v>7.2798844252700001E-3</v>
      </c>
      <c r="AF1471" s="19">
        <f t="shared" si="925"/>
        <v>1.1634677091525721E-2</v>
      </c>
      <c r="AG1471" s="93">
        <f t="shared" si="924"/>
        <v>-0.35797284592302892</v>
      </c>
      <c r="AH1471" s="91">
        <f t="shared" si="926"/>
        <v>-1.8912770315314235E-4</v>
      </c>
      <c r="AI1471" s="96">
        <f t="shared" si="927"/>
        <v>1462.4945502030391</v>
      </c>
      <c r="AJ1471" s="5">
        <f t="shared" si="887"/>
        <v>1.0000000000000009E-2</v>
      </c>
      <c r="AK1471" s="5">
        <f t="shared" si="890"/>
        <v>1.0000000000000009E-2</v>
      </c>
      <c r="AL1471" s="5">
        <f t="shared" si="895"/>
        <v>0</v>
      </c>
      <c r="AM1471" s="95">
        <f t="shared" si="907"/>
        <v>5.7142857142857195E-3</v>
      </c>
      <c r="AN1471" s="95">
        <f t="shared" si="908"/>
        <v>-5.7142857142857195E-3</v>
      </c>
      <c r="AO1471" s="78">
        <f t="shared" si="909"/>
        <v>1</v>
      </c>
      <c r="AP1471" s="8">
        <f t="shared" si="910"/>
        <v>50</v>
      </c>
      <c r="AQ1471" s="8">
        <f t="shared" si="902"/>
        <v>45.454545454545453</v>
      </c>
      <c r="AR1471" s="8">
        <f t="shared" si="885"/>
        <v>1</v>
      </c>
      <c r="AS1471" s="114">
        <f t="shared" si="891"/>
        <v>60800</v>
      </c>
      <c r="AT1471" s="103">
        <f t="shared" si="915"/>
        <v>6.9741750878337005E-2</v>
      </c>
      <c r="AU1471" s="5">
        <f t="shared" si="888"/>
        <v>0.56000000000000005</v>
      </c>
      <c r="AW1471" s="210">
        <f t="shared" si="889"/>
        <v>3.703703703703707E-2</v>
      </c>
      <c r="AX1471" s="276">
        <f t="shared" si="900"/>
        <v>-1.77256773907386E-2</v>
      </c>
      <c r="AY1471" s="19">
        <f t="shared" si="916"/>
        <v>5.1180113172468254E-2</v>
      </c>
    </row>
    <row r="1472" spans="1:51">
      <c r="A1472" s="4">
        <v>40469</v>
      </c>
      <c r="B1472" s="9">
        <f t="shared" si="928"/>
        <v>40469</v>
      </c>
      <c r="C1472" s="5">
        <v>0.56000000000000005</v>
      </c>
      <c r="D1472" s="5">
        <v>0.57999999999999996</v>
      </c>
      <c r="E1472" s="5">
        <v>0.56000000000000005</v>
      </c>
      <c r="F1472" s="5">
        <v>0.56000000000000005</v>
      </c>
      <c r="G1472" s="6">
        <v>74000</v>
      </c>
      <c r="H1472" s="112">
        <v>0.56000000000000005</v>
      </c>
      <c r="I1472" s="19">
        <f t="shared" si="918"/>
        <v>0</v>
      </c>
      <c r="J1472" s="8">
        <f t="shared" si="893"/>
        <v>0.56877638883463122</v>
      </c>
      <c r="K1472" s="8">
        <f t="shared" si="894"/>
        <v>0.53322361116536887</v>
      </c>
      <c r="L1472" s="8">
        <f t="shared" si="903"/>
        <v>0.55100000000000005</v>
      </c>
      <c r="M1472" s="19">
        <f t="shared" si="929"/>
        <v>6.6675175151305055E-2</v>
      </c>
      <c r="N1472" s="19">
        <f t="shared" si="904"/>
        <v>2.8005751649148074E-2</v>
      </c>
      <c r="O1472" s="19">
        <f t="shared" si="930"/>
        <v>1.7343904705217805E-3</v>
      </c>
      <c r="P1472" s="19">
        <f t="shared" si="931"/>
        <v>2.8558499133698545E-5</v>
      </c>
      <c r="Q1472" s="6"/>
      <c r="S1472" s="66"/>
      <c r="T1472" t="str">
        <f t="shared" si="911"/>
        <v/>
      </c>
      <c r="U1472" t="str">
        <f t="shared" si="912"/>
        <v>BrokeBandUpper</v>
      </c>
      <c r="V1472" t="str">
        <f t="shared" si="913"/>
        <v/>
      </c>
      <c r="W1472" t="str">
        <f t="shared" si="914"/>
        <v/>
      </c>
      <c r="Y1472" s="219">
        <f t="shared" si="899"/>
        <v>9.010989010989019E-4</v>
      </c>
      <c r="Z1472" s="78">
        <f t="shared" si="901"/>
        <v>0.55342889011064678</v>
      </c>
      <c r="AA1472" s="78">
        <f t="shared" si="919"/>
        <v>0.54692633824121195</v>
      </c>
      <c r="AB1472" s="74">
        <f t="shared" si="886"/>
        <v>1471</v>
      </c>
      <c r="AC1472" s="80">
        <f t="shared" si="905"/>
        <v>-6.2186604466814028E-4</v>
      </c>
      <c r="AD1472" s="79">
        <f t="shared" si="917"/>
        <v>6.502551869434825E-3</v>
      </c>
      <c r="AE1472" s="81">
        <f t="shared" si="906"/>
        <v>7.1244179141029653E-3</v>
      </c>
      <c r="AF1472" s="19">
        <f t="shared" si="925"/>
        <v>1.1889264448930218E-2</v>
      </c>
      <c r="AG1472" s="93">
        <f t="shared" si="924"/>
        <v>-0.33041142154434044</v>
      </c>
      <c r="AH1472" s="91">
        <f t="shared" si="926"/>
        <v>-1.1396206363762928E-4</v>
      </c>
      <c r="AI1472" s="96">
        <f t="shared" si="927"/>
        <v>1461.8035730444735</v>
      </c>
      <c r="AJ1472" s="5">
        <f t="shared" si="887"/>
        <v>0</v>
      </c>
      <c r="AK1472" s="5">
        <f t="shared" si="890"/>
        <v>0</v>
      </c>
      <c r="AL1472" s="5">
        <f t="shared" si="895"/>
        <v>0</v>
      </c>
      <c r="AM1472" s="95">
        <f t="shared" si="907"/>
        <v>5.7142857142857195E-3</v>
      </c>
      <c r="AN1472" s="95">
        <f t="shared" si="908"/>
        <v>-5.7142857142857195E-3</v>
      </c>
      <c r="AO1472" s="78">
        <f t="shared" si="909"/>
        <v>1</v>
      </c>
      <c r="AP1472" s="8">
        <f t="shared" si="910"/>
        <v>50</v>
      </c>
      <c r="AQ1472" s="8">
        <f t="shared" si="902"/>
        <v>45.454545454545453</v>
      </c>
      <c r="AR1472" s="8">
        <f t="shared" si="885"/>
        <v>-1</v>
      </c>
      <c r="AS1472" s="114">
        <f t="shared" si="891"/>
        <v>-74000</v>
      </c>
      <c r="AT1472" s="103">
        <f t="shared" si="915"/>
        <v>7.3413551067205284E-4</v>
      </c>
      <c r="AU1472" s="5">
        <f t="shared" si="888"/>
        <v>0.56000000000000005</v>
      </c>
      <c r="AW1472" s="210">
        <f t="shared" si="889"/>
        <v>3.5714285714285546E-2</v>
      </c>
      <c r="AX1472" s="276">
        <f t="shared" si="900"/>
        <v>-1.5871592563684412E-2</v>
      </c>
      <c r="AY1472" s="19">
        <f t="shared" si="916"/>
        <v>0.10459881369740597</v>
      </c>
    </row>
    <row r="1473" spans="1:51">
      <c r="A1473" s="4">
        <v>40470</v>
      </c>
      <c r="B1473" s="9">
        <f t="shared" si="928"/>
        <v>40470</v>
      </c>
      <c r="C1473" s="5">
        <v>0.57999999999999996</v>
      </c>
      <c r="D1473" s="5">
        <v>0.67</v>
      </c>
      <c r="E1473" s="5">
        <v>0.57999999999999996</v>
      </c>
      <c r="F1473" s="5">
        <v>0.63</v>
      </c>
      <c r="G1473" s="6">
        <v>342000</v>
      </c>
      <c r="H1473" s="112">
        <v>0.63</v>
      </c>
      <c r="I1473" s="19">
        <f t="shared" si="918"/>
        <v>0.1249999999999999</v>
      </c>
      <c r="J1473" s="8">
        <f t="shared" si="893"/>
        <v>0.59369685850956866</v>
      </c>
      <c r="K1473" s="8">
        <f t="shared" si="894"/>
        <v>0.51730314149043155</v>
      </c>
      <c r="L1473" s="8">
        <f t="shared" si="903"/>
        <v>0.5555000000000001</v>
      </c>
      <c r="M1473" s="19">
        <f t="shared" si="929"/>
        <v>0.14767688593391259</v>
      </c>
      <c r="N1473" s="19">
        <f t="shared" si="904"/>
        <v>1.214870611120128</v>
      </c>
      <c r="O1473" s="19">
        <f t="shared" si="930"/>
        <v>4.381417752941031E-2</v>
      </c>
      <c r="P1473" s="19">
        <f t="shared" si="931"/>
        <v>-2.9857023097951112E-2</v>
      </c>
      <c r="Q1473" s="6"/>
      <c r="S1473" s="66"/>
      <c r="T1473" t="str">
        <f t="shared" si="911"/>
        <v/>
      </c>
      <c r="U1473" t="str">
        <f t="shared" si="912"/>
        <v>BrokeBandUpper</v>
      </c>
      <c r="V1473" t="str">
        <f t="shared" si="913"/>
        <v/>
      </c>
      <c r="W1473" t="str">
        <f t="shared" si="914"/>
        <v>BrokeBandUpper</v>
      </c>
      <c r="Y1473" s="219">
        <f t="shared" si="899"/>
        <v>2.3956043956043943E-3</v>
      </c>
      <c r="Z1473" s="78">
        <f t="shared" si="901"/>
        <v>0.56522084103360715</v>
      </c>
      <c r="AA1473" s="78">
        <f t="shared" si="919"/>
        <v>0.5530737892113623</v>
      </c>
      <c r="AB1473" s="74">
        <f t="shared" si="886"/>
        <v>1472</v>
      </c>
      <c r="AC1473" s="80">
        <f t="shared" si="905"/>
        <v>4.0181071265135062E-3</v>
      </c>
      <c r="AD1473" s="79">
        <f t="shared" si="917"/>
        <v>1.2147051822244848E-2</v>
      </c>
      <c r="AE1473" s="81">
        <f t="shared" si="906"/>
        <v>8.1289446957313414E-3</v>
      </c>
      <c r="AF1473" s="19">
        <f t="shared" si="925"/>
        <v>2.1962805070848763E-2</v>
      </c>
      <c r="AG1473" s="93">
        <f t="shared" si="924"/>
        <v>-7.4613708385666477</v>
      </c>
      <c r="AH1473" s="91">
        <f t="shared" si="926"/>
        <v>3.6112878901836098E-5</v>
      </c>
      <c r="AI1473" s="96">
        <f t="shared" si="927"/>
        <v>1465.5734467837981</v>
      </c>
      <c r="AJ1473" s="5">
        <f t="shared" si="887"/>
        <v>6.9999999999999951E-2</v>
      </c>
      <c r="AK1473" s="5">
        <f t="shared" si="890"/>
        <v>6.9999999999999951E-2</v>
      </c>
      <c r="AL1473" s="5">
        <f t="shared" si="895"/>
        <v>0</v>
      </c>
      <c r="AM1473" s="95">
        <f t="shared" si="907"/>
        <v>1.0714285714285716E-2</v>
      </c>
      <c r="AN1473" s="95">
        <f t="shared" si="908"/>
        <v>-3.5714285714285748E-3</v>
      </c>
      <c r="AO1473" s="78">
        <f t="shared" si="909"/>
        <v>2.9999999999999978</v>
      </c>
      <c r="AP1473" s="8">
        <f t="shared" si="910"/>
        <v>74.999999999999986</v>
      </c>
      <c r="AQ1473" s="8">
        <f t="shared" si="902"/>
        <v>63.157894736842088</v>
      </c>
      <c r="AR1473" s="8">
        <f t="shared" si="885"/>
        <v>0.1111111111111111</v>
      </c>
      <c r="AS1473" s="114">
        <f t="shared" si="891"/>
        <v>38000</v>
      </c>
      <c r="AT1473" s="103">
        <f t="shared" si="915"/>
        <v>1.8407681037439023E-2</v>
      </c>
      <c r="AU1473" s="5">
        <f t="shared" si="888"/>
        <v>0.63</v>
      </c>
      <c r="AW1473" s="210">
        <f t="shared" si="889"/>
        <v>0.15517241379310359</v>
      </c>
      <c r="AX1473" s="276">
        <f t="shared" si="900"/>
        <v>-1.1331305696851804E-2</v>
      </c>
      <c r="AY1473" s="19">
        <f t="shared" si="916"/>
        <v>0.28606372351197956</v>
      </c>
    </row>
    <row r="1474" spans="1:51">
      <c r="A1474" s="4">
        <v>40471</v>
      </c>
      <c r="B1474" s="9">
        <f t="shared" si="928"/>
        <v>40471</v>
      </c>
      <c r="C1474" s="5">
        <v>0.64</v>
      </c>
      <c r="D1474" s="5">
        <v>0.64</v>
      </c>
      <c r="E1474" s="5">
        <v>0.59</v>
      </c>
      <c r="F1474" s="5">
        <v>0.62</v>
      </c>
      <c r="G1474" s="6">
        <v>201200</v>
      </c>
      <c r="H1474" s="112">
        <v>0.62</v>
      </c>
      <c r="I1474" s="19">
        <f t="shared" si="918"/>
        <v>-1.5873015873015886E-2</v>
      </c>
      <c r="J1474" s="8">
        <f t="shared" si="893"/>
        <v>0.60617976006793528</v>
      </c>
      <c r="K1474" s="8">
        <f t="shared" si="894"/>
        <v>0.51282023993206494</v>
      </c>
      <c r="L1474" s="8">
        <f t="shared" si="903"/>
        <v>0.55950000000000011</v>
      </c>
      <c r="M1474" s="19">
        <f t="shared" si="929"/>
        <v>0.18205116114028183</v>
      </c>
      <c r="N1474" s="19">
        <f t="shared" si="904"/>
        <v>0.23276679345576254</v>
      </c>
      <c r="O1474" s="19">
        <f t="shared" si="930"/>
        <v>2.1025716035796463E-2</v>
      </c>
      <c r="P1474" s="19">
        <f t="shared" si="931"/>
        <v>-8.6659082437633601E-3</v>
      </c>
      <c r="Q1474" s="6"/>
      <c r="S1474" s="66"/>
      <c r="T1474" t="str">
        <f t="shared" si="911"/>
        <v>BrokeBandUpper</v>
      </c>
      <c r="U1474" t="str">
        <f t="shared" si="912"/>
        <v>BrokeBandUpper</v>
      </c>
      <c r="V1474" t="str">
        <f t="shared" si="913"/>
        <v/>
      </c>
      <c r="W1474" t="str">
        <f t="shared" si="914"/>
        <v>BrokeBandUpper</v>
      </c>
      <c r="Y1474" s="219">
        <f t="shared" si="899"/>
        <v>3.8241758241758217E-3</v>
      </c>
      <c r="Z1474" s="78">
        <f t="shared" si="901"/>
        <v>0.5736568315144317</v>
      </c>
      <c r="AA1474" s="78">
        <f t="shared" si="919"/>
        <v>0.55802632880972147</v>
      </c>
      <c r="AB1474" s="74">
        <f t="shared" si="886"/>
        <v>1473</v>
      </c>
      <c r="AC1474" s="80">
        <f t="shared" si="905"/>
        <v>6.0012464071831067E-3</v>
      </c>
      <c r="AD1474" s="79">
        <f t="shared" si="917"/>
        <v>1.5630502704710225E-2</v>
      </c>
      <c r="AE1474" s="81">
        <f t="shared" si="906"/>
        <v>9.6292562975271185E-3</v>
      </c>
      <c r="AF1474" s="19">
        <f t="shared" si="925"/>
        <v>2.8010331946254796E-2</v>
      </c>
      <c r="AG1474" s="93">
        <f t="shared" si="924"/>
        <v>0.49355062426878643</v>
      </c>
      <c r="AH1474" s="91">
        <f t="shared" si="926"/>
        <v>2.2096308162242542E-4</v>
      </c>
      <c r="AI1474" s="96">
        <f t="shared" si="927"/>
        <v>1466.3156597096995</v>
      </c>
      <c r="AJ1474" s="5">
        <f t="shared" si="887"/>
        <v>-1.0000000000000009E-2</v>
      </c>
      <c r="AK1474" s="5">
        <f t="shared" si="890"/>
        <v>0</v>
      </c>
      <c r="AL1474" s="5">
        <f t="shared" si="895"/>
        <v>-1.0000000000000009E-2</v>
      </c>
      <c r="AM1474" s="95">
        <f t="shared" si="907"/>
        <v>9.285714285714286E-3</v>
      </c>
      <c r="AN1474" s="95">
        <f t="shared" si="908"/>
        <v>-4.2857142857142894E-3</v>
      </c>
      <c r="AO1474" s="78">
        <f t="shared" si="909"/>
        <v>2.1666666666666647</v>
      </c>
      <c r="AP1474" s="8">
        <f t="shared" si="910"/>
        <v>68.421052631578931</v>
      </c>
      <c r="AQ1474" s="8">
        <f t="shared" si="902"/>
        <v>64.356435643564339</v>
      </c>
      <c r="AR1474" s="8">
        <f t="shared" ref="AR1474:AR1537" si="932">IF(ISERROR(((F1474-E1474)-(D1474-F1474))/(D1474-E1474)),0,((F1474-E1474)-(D1474-F1474))/(D1474-E1474))</f>
        <v>0.2</v>
      </c>
      <c r="AS1474" s="114">
        <f t="shared" si="891"/>
        <v>40240</v>
      </c>
      <c r="AT1474" s="103">
        <f t="shared" si="915"/>
        <v>4.9569375148491523E-2</v>
      </c>
      <c r="AU1474" s="5">
        <f t="shared" si="888"/>
        <v>0.62</v>
      </c>
      <c r="AW1474" s="210">
        <f t="shared" si="889"/>
        <v>8.4745762711864486E-2</v>
      </c>
      <c r="AX1474" s="276">
        <f t="shared" si="900"/>
        <v>-5.647897719928502E-3</v>
      </c>
      <c r="AY1474" s="19">
        <f t="shared" si="916"/>
        <v>0.50156690931940284</v>
      </c>
    </row>
    <row r="1475" spans="1:51">
      <c r="A1475" s="4">
        <v>40472</v>
      </c>
      <c r="B1475" s="9">
        <f t="shared" si="928"/>
        <v>40472</v>
      </c>
      <c r="C1475" s="5">
        <v>0.63</v>
      </c>
      <c r="D1475" s="5">
        <v>0.67</v>
      </c>
      <c r="E1475" s="5">
        <v>0.6</v>
      </c>
      <c r="F1475" s="5">
        <v>0.67</v>
      </c>
      <c r="G1475" s="6">
        <v>954700</v>
      </c>
      <c r="H1475" s="112">
        <v>0.67</v>
      </c>
      <c r="I1475" s="19">
        <f t="shared" si="918"/>
        <v>8.0645161290322648E-2</v>
      </c>
      <c r="J1475" s="8">
        <f t="shared" si="893"/>
        <v>0.63215134163416498</v>
      </c>
      <c r="K1475" s="8">
        <f t="shared" si="894"/>
        <v>0.49984865836583514</v>
      </c>
      <c r="L1475" s="8">
        <f t="shared" si="903"/>
        <v>0.56600000000000006</v>
      </c>
      <c r="M1475" s="19">
        <f t="shared" si="929"/>
        <v>0.264685482403553</v>
      </c>
      <c r="N1475" s="19">
        <f t="shared" si="904"/>
        <v>0.45390713657462606</v>
      </c>
      <c r="O1475" s="19">
        <f t="shared" si="930"/>
        <v>4.2844686142801978E-2</v>
      </c>
      <c r="P1475" s="19">
        <f t="shared" si="931"/>
        <v>-2.5294597514224838E-2</v>
      </c>
      <c r="Q1475" s="6"/>
      <c r="S1475" s="66"/>
      <c r="T1475" t="str">
        <f t="shared" si="911"/>
        <v/>
      </c>
      <c r="U1475" t="str">
        <f t="shared" si="912"/>
        <v>BrokeBandUpper</v>
      </c>
      <c r="V1475" t="str">
        <f t="shared" si="913"/>
        <v/>
      </c>
      <c r="W1475" t="str">
        <f t="shared" si="914"/>
        <v>BrokeBandUpper</v>
      </c>
      <c r="Y1475" s="219">
        <f t="shared" si="899"/>
        <v>6.7032967032967013E-3</v>
      </c>
      <c r="Z1475" s="78">
        <f t="shared" si="901"/>
        <v>0.58849367946120923</v>
      </c>
      <c r="AA1475" s="78">
        <f t="shared" si="919"/>
        <v>0.56631238047780208</v>
      </c>
      <c r="AB1475" s="74">
        <f t="shared" ref="AB1475:AB1538" si="933">AB1474+1</f>
        <v>1474</v>
      </c>
      <c r="AC1475" s="80">
        <f t="shared" si="905"/>
        <v>1.0041634148704025E-2</v>
      </c>
      <c r="AD1475" s="79">
        <f t="shared" si="917"/>
        <v>2.2181298983407149E-2</v>
      </c>
      <c r="AE1475" s="81">
        <f t="shared" si="906"/>
        <v>1.2139664834703124E-2</v>
      </c>
      <c r="AF1475" s="19">
        <f t="shared" si="925"/>
        <v>3.916795702875614E-2</v>
      </c>
      <c r="AG1475" s="93">
        <f t="shared" si="924"/>
        <v>0.67325809796525504</v>
      </c>
      <c r="AH1475" s="91">
        <f t="shared" si="926"/>
        <v>5.1024596891224643E-4</v>
      </c>
      <c r="AI1475" s="96">
        <f t="shared" si="927"/>
        <v>1466.7996385041827</v>
      </c>
      <c r="AJ1475" s="5">
        <f t="shared" ref="AJ1475:AJ1538" si="934">F1475-F1474</f>
        <v>5.0000000000000044E-2</v>
      </c>
      <c r="AK1475" s="5">
        <f t="shared" si="890"/>
        <v>5.0000000000000044E-2</v>
      </c>
      <c r="AL1475" s="5">
        <f t="shared" si="895"/>
        <v>0</v>
      </c>
      <c r="AM1475" s="95">
        <f t="shared" si="907"/>
        <v>1.2142857142857146E-2</v>
      </c>
      <c r="AN1475" s="95">
        <f t="shared" si="908"/>
        <v>-4.2857142857142894E-3</v>
      </c>
      <c r="AO1475" s="78">
        <f t="shared" si="909"/>
        <v>2.8333333333333317</v>
      </c>
      <c r="AP1475" s="8">
        <f t="shared" si="910"/>
        <v>73.91304347826086</v>
      </c>
      <c r="AQ1475" s="8">
        <f t="shared" si="902"/>
        <v>70.24793388429751</v>
      </c>
      <c r="AR1475" s="8">
        <f t="shared" si="932"/>
        <v>1</v>
      </c>
      <c r="AS1475" s="114">
        <f t="shared" si="891"/>
        <v>954700</v>
      </c>
      <c r="AT1475" s="103">
        <f t="shared" si="915"/>
        <v>0.37266677702367174</v>
      </c>
      <c r="AU1475" s="5">
        <f t="shared" ref="AU1475:AU1538" si="935">F1475</f>
        <v>0.67</v>
      </c>
      <c r="AW1475" s="210">
        <f t="shared" ref="AW1475:AW1538" si="936">(D1475-E1475)/E1475</f>
        <v>0.11666666666666678</v>
      </c>
      <c r="AX1475" s="276">
        <f t="shared" si="900"/>
        <v>2.1389323314603362E-3</v>
      </c>
      <c r="AY1475" s="19">
        <f t="shared" si="916"/>
        <v>1.3787130074812002</v>
      </c>
    </row>
    <row r="1476" spans="1:51">
      <c r="A1476" s="4">
        <v>40473</v>
      </c>
      <c r="B1476" s="9">
        <f t="shared" si="928"/>
        <v>40473</v>
      </c>
      <c r="C1476" s="5">
        <v>0.66</v>
      </c>
      <c r="D1476" s="5">
        <v>0.66</v>
      </c>
      <c r="E1476" s="5">
        <v>0.63</v>
      </c>
      <c r="F1476" s="5">
        <v>0.64</v>
      </c>
      <c r="G1476" s="6">
        <v>156200</v>
      </c>
      <c r="H1476" s="112">
        <v>0.64</v>
      </c>
      <c r="I1476" s="19">
        <f t="shared" si="918"/>
        <v>-4.4776119402985114E-2</v>
      </c>
      <c r="J1476" s="8">
        <f t="shared" si="893"/>
        <v>0.64356846104852627</v>
      </c>
      <c r="K1476" s="8">
        <f t="shared" si="894"/>
        <v>0.49743153895147374</v>
      </c>
      <c r="L1476" s="8">
        <f t="shared" si="903"/>
        <v>0.57050000000000001</v>
      </c>
      <c r="M1476" s="19">
        <f t="shared" si="929"/>
        <v>0.2937829844989156</v>
      </c>
      <c r="N1476" s="19">
        <f t="shared" si="904"/>
        <v>0.10993236890491435</v>
      </c>
      <c r="O1476" s="19">
        <f t="shared" si="930"/>
        <v>1.8060737457025834E-2</v>
      </c>
      <c r="P1476" s="19">
        <f t="shared" si="931"/>
        <v>-4.8357025149647027E-3</v>
      </c>
      <c r="Q1476" s="6"/>
      <c r="S1476" s="66"/>
      <c r="T1476" t="str">
        <f t="shared" si="911"/>
        <v>BrokeBandUpper</v>
      </c>
      <c r="U1476" t="str">
        <f t="shared" si="912"/>
        <v>BrokeBandUpper</v>
      </c>
      <c r="V1476" t="str">
        <f t="shared" si="913"/>
        <v/>
      </c>
      <c r="W1476" t="str">
        <f t="shared" si="914"/>
        <v/>
      </c>
      <c r="Y1476" s="219">
        <f t="shared" si="899"/>
        <v>7.9120879120879086E-3</v>
      </c>
      <c r="Z1476" s="78">
        <f t="shared" si="901"/>
        <v>0.59642565282418303</v>
      </c>
      <c r="AA1476" s="78">
        <f t="shared" si="919"/>
        <v>0.57176526432244468</v>
      </c>
      <c r="AB1476" s="74">
        <f t="shared" si="933"/>
        <v>1475</v>
      </c>
      <c r="AC1476" s="80">
        <f t="shared" si="905"/>
        <v>1.0016578933628182E-2</v>
      </c>
      <c r="AD1476" s="79">
        <f t="shared" si="917"/>
        <v>2.4660388501738351E-2</v>
      </c>
      <c r="AE1476" s="81">
        <f t="shared" si="906"/>
        <v>1.4643809568110169E-2</v>
      </c>
      <c r="AF1476" s="19">
        <f t="shared" si="925"/>
        <v>4.3130266982835154E-2</v>
      </c>
      <c r="AG1476" s="93">
        <f t="shared" si="924"/>
        <v>-2.4951332327793918E-3</v>
      </c>
      <c r="AH1476" s="91">
        <f t="shared" si="926"/>
        <v>7.417452222467138E-4</v>
      </c>
      <c r="AI1476" s="96">
        <f t="shared" si="927"/>
        <v>1467.2863296061846</v>
      </c>
      <c r="AJ1476" s="5">
        <f t="shared" si="934"/>
        <v>-3.0000000000000027E-2</v>
      </c>
      <c r="AK1476" s="5">
        <f t="shared" ref="AK1476:AK1539" si="937">IF(AJ1476&gt;0,AJ1476,0)</f>
        <v>0</v>
      </c>
      <c r="AL1476" s="5">
        <f t="shared" si="895"/>
        <v>-3.0000000000000027E-2</v>
      </c>
      <c r="AM1476" s="95">
        <f t="shared" si="907"/>
        <v>1.2142857142857146E-2</v>
      </c>
      <c r="AN1476" s="95">
        <f t="shared" si="908"/>
        <v>-5.7142857142857195E-3</v>
      </c>
      <c r="AO1476" s="78">
        <f t="shared" si="909"/>
        <v>2.1249999999999987</v>
      </c>
      <c r="AP1476" s="8">
        <f t="shared" si="910"/>
        <v>67.999999999999986</v>
      </c>
      <c r="AQ1476" s="8">
        <f t="shared" si="902"/>
        <v>63.90977443609021</v>
      </c>
      <c r="AR1476" s="8">
        <f t="shared" si="932"/>
        <v>-0.33333333333333331</v>
      </c>
      <c r="AS1476" s="114">
        <f t="shared" si="891"/>
        <v>-52066.666666666664</v>
      </c>
      <c r="AT1476" s="103">
        <f t="shared" si="915"/>
        <v>0.34061148302082356</v>
      </c>
      <c r="AU1476" s="5">
        <f t="shared" si="935"/>
        <v>0.64</v>
      </c>
      <c r="AW1476" s="210">
        <f t="shared" si="936"/>
        <v>4.7619047619047658E-2</v>
      </c>
      <c r="AX1476" s="276">
        <f t="shared" si="900"/>
        <v>9.4902630686326626E-3</v>
      </c>
      <c r="AY1476" s="19">
        <f t="shared" si="916"/>
        <v>3.4369159926407176</v>
      </c>
    </row>
    <row r="1477" spans="1:51">
      <c r="A1477" s="4">
        <v>40476</v>
      </c>
      <c r="B1477" s="9">
        <f t="shared" si="928"/>
        <v>40476</v>
      </c>
      <c r="C1477" s="5">
        <v>0.66</v>
      </c>
      <c r="D1477" s="5">
        <v>0.66</v>
      </c>
      <c r="E1477" s="5">
        <v>0.65</v>
      </c>
      <c r="F1477" s="5">
        <v>0.66</v>
      </c>
      <c r="G1477" s="6">
        <v>34400</v>
      </c>
      <c r="H1477" s="112">
        <v>0.66</v>
      </c>
      <c r="I1477" s="19">
        <f t="shared" si="918"/>
        <v>3.1250000000000028E-2</v>
      </c>
      <c r="J1477" s="8">
        <f t="shared" si="893"/>
        <v>0.65807723657279893</v>
      </c>
      <c r="K1477" s="8">
        <f t="shared" si="894"/>
        <v>0.49292276342720109</v>
      </c>
      <c r="L1477" s="8">
        <f t="shared" si="903"/>
        <v>0.57550000000000001</v>
      </c>
      <c r="M1477" s="19">
        <f t="shared" si="929"/>
        <v>0.33505142265556825</v>
      </c>
      <c r="N1477" s="19">
        <f t="shared" si="904"/>
        <v>0.14047252677700597</v>
      </c>
      <c r="O1477" s="19">
        <f t="shared" si="930"/>
        <v>2.2544261259531587E-2</v>
      </c>
      <c r="P1477" s="19">
        <f t="shared" si="931"/>
        <v>-9.0641126893091784E-3</v>
      </c>
      <c r="Q1477" s="6"/>
      <c r="S1477" s="66"/>
      <c r="T1477" t="str">
        <f t="shared" si="911"/>
        <v>BrokeBandUpper</v>
      </c>
      <c r="U1477" t="str">
        <f t="shared" si="912"/>
        <v>BrokeBandUpper</v>
      </c>
      <c r="V1477" t="str">
        <f t="shared" si="913"/>
        <v/>
      </c>
      <c r="W1477" t="str">
        <f t="shared" si="914"/>
        <v>BrokeBandUpper</v>
      </c>
      <c r="Y1477" s="219">
        <f t="shared" si="899"/>
        <v>9.6263736263736237E-3</v>
      </c>
      <c r="Z1477" s="78">
        <f t="shared" si="901"/>
        <v>0.60621610228925882</v>
      </c>
      <c r="AA1477" s="78">
        <f t="shared" si="919"/>
        <v>0.5782946347625838</v>
      </c>
      <c r="AB1477" s="74">
        <f t="shared" si="933"/>
        <v>1476</v>
      </c>
      <c r="AC1477" s="80">
        <f t="shared" si="905"/>
        <v>1.0622126366851878E-2</v>
      </c>
      <c r="AD1477" s="79">
        <f t="shared" si="917"/>
        <v>2.7921467526675015E-2</v>
      </c>
      <c r="AE1477" s="81">
        <f t="shared" si="906"/>
        <v>1.7299341159823137E-2</v>
      </c>
      <c r="AF1477" s="19">
        <f t="shared" si="925"/>
        <v>4.828242533866503E-2</v>
      </c>
      <c r="AG1477" s="93">
        <f t="shared" si="924"/>
        <v>6.0454516181240356E-2</v>
      </c>
      <c r="AH1477" s="91">
        <f t="shared" si="926"/>
        <v>9.5555229881075872E-4</v>
      </c>
      <c r="AI1477" s="96">
        <f t="shared" si="927"/>
        <v>1467.773932825138</v>
      </c>
      <c r="AJ1477" s="5">
        <f t="shared" si="934"/>
        <v>2.0000000000000018E-2</v>
      </c>
      <c r="AK1477" s="5">
        <f t="shared" si="937"/>
        <v>2.0000000000000018E-2</v>
      </c>
      <c r="AL1477" s="5">
        <f t="shared" si="895"/>
        <v>0</v>
      </c>
      <c r="AM1477" s="95">
        <f t="shared" si="907"/>
        <v>1.285714285714286E-2</v>
      </c>
      <c r="AN1477" s="95">
        <f t="shared" si="908"/>
        <v>-5.7142857142857195E-3</v>
      </c>
      <c r="AO1477" s="78">
        <f t="shared" si="909"/>
        <v>2.2499999999999987</v>
      </c>
      <c r="AP1477" s="8">
        <f t="shared" si="910"/>
        <v>69.230769230769226</v>
      </c>
      <c r="AQ1477" s="8">
        <f t="shared" si="902"/>
        <v>65.217391304347814</v>
      </c>
      <c r="AR1477" s="8">
        <f t="shared" si="932"/>
        <v>1</v>
      </c>
      <c r="AS1477" s="114">
        <f t="shared" ref="AS1477:AS1540" si="938">IF(ISERROR(AR1477*G1477),0,AR1477*G1477)</f>
        <v>34400</v>
      </c>
      <c r="AT1477" s="103">
        <f t="shared" si="915"/>
        <v>0.33964774039123502</v>
      </c>
      <c r="AU1477" s="5">
        <f t="shared" si="935"/>
        <v>0.66</v>
      </c>
      <c r="AW1477" s="210">
        <f t="shared" si="936"/>
        <v>1.5384615384615398E-2</v>
      </c>
      <c r="AX1477" s="276">
        <f t="shared" si="900"/>
        <v>1.6672828955204656E-2</v>
      </c>
      <c r="AY1477" s="19">
        <f t="shared" si="916"/>
        <v>0.75683527786620586</v>
      </c>
    </row>
    <row r="1478" spans="1:51">
      <c r="A1478" s="4">
        <v>40477</v>
      </c>
      <c r="B1478" s="9">
        <f t="shared" si="928"/>
        <v>40477</v>
      </c>
      <c r="C1478" s="5">
        <v>0.65</v>
      </c>
      <c r="D1478" s="5">
        <v>0.69</v>
      </c>
      <c r="E1478" s="5">
        <v>0.65</v>
      </c>
      <c r="F1478" s="5">
        <v>0.67</v>
      </c>
      <c r="G1478" s="6">
        <v>440500</v>
      </c>
      <c r="H1478" s="112">
        <v>0.67</v>
      </c>
      <c r="I1478" s="19">
        <f t="shared" si="918"/>
        <v>1.5151515151515164E-2</v>
      </c>
      <c r="J1478" s="8">
        <f t="shared" si="893"/>
        <v>0.67284770002564032</v>
      </c>
      <c r="K1478" s="8">
        <f t="shared" si="894"/>
        <v>0.48915229997435983</v>
      </c>
      <c r="L1478" s="8">
        <f t="shared" si="903"/>
        <v>0.58100000000000007</v>
      </c>
      <c r="M1478" s="19">
        <f t="shared" si="929"/>
        <v>0.37553825273009933</v>
      </c>
      <c r="N1478" s="19">
        <f t="shared" si="904"/>
        <v>0.12083766054069678</v>
      </c>
      <c r="O1478" s="19">
        <f t="shared" si="930"/>
        <v>2.2444878248280547E-2</v>
      </c>
      <c r="P1478" s="19">
        <f t="shared" si="931"/>
        <v>-7.6491972629259986E-3</v>
      </c>
      <c r="Q1478" s="6"/>
      <c r="S1478" s="66"/>
      <c r="T1478" t="str">
        <f t="shared" si="911"/>
        <v/>
      </c>
      <c r="U1478" t="str">
        <f t="shared" si="912"/>
        <v>BrokeBandUpper</v>
      </c>
      <c r="V1478" t="str">
        <f t="shared" si="913"/>
        <v/>
      </c>
      <c r="W1478" t="str">
        <f t="shared" si="914"/>
        <v/>
      </c>
      <c r="Y1478" s="219">
        <f t="shared" si="899"/>
        <v>1.0527472527472524E-2</v>
      </c>
      <c r="Z1478" s="78">
        <f t="shared" si="901"/>
        <v>0.61603882253671294</v>
      </c>
      <c r="AA1478" s="78">
        <f t="shared" si="919"/>
        <v>0.58508083179015258</v>
      </c>
      <c r="AB1478" s="74">
        <f t="shared" si="933"/>
        <v>1477</v>
      </c>
      <c r="AC1478" s="80">
        <f t="shared" si="905"/>
        <v>1.092691966938978E-2</v>
      </c>
      <c r="AD1478" s="79">
        <f t="shared" si="917"/>
        <v>3.095799074656036E-2</v>
      </c>
      <c r="AE1478" s="81">
        <f t="shared" si="906"/>
        <v>2.003107107717058E-2</v>
      </c>
      <c r="AF1478" s="19">
        <f t="shared" si="925"/>
        <v>5.2912331193348469E-2</v>
      </c>
      <c r="AG1478" s="93">
        <f t="shared" si="924"/>
        <v>2.8694189092784716E-2</v>
      </c>
      <c r="AH1478" s="91">
        <f t="shared" si="926"/>
        <v>1.0928380101627713E-3</v>
      </c>
      <c r="AI1478" s="96">
        <f t="shared" si="927"/>
        <v>1468.2223583103296</v>
      </c>
      <c r="AJ1478" s="5">
        <f t="shared" si="934"/>
        <v>1.0000000000000009E-2</v>
      </c>
      <c r="AK1478" s="5">
        <f t="shared" si="937"/>
        <v>1.0000000000000009E-2</v>
      </c>
      <c r="AL1478" s="5">
        <f t="shared" si="895"/>
        <v>0</v>
      </c>
      <c r="AM1478" s="95">
        <f t="shared" si="907"/>
        <v>1.3571428571428576E-2</v>
      </c>
      <c r="AN1478" s="95">
        <f t="shared" si="908"/>
        <v>-4.2857142857142894E-3</v>
      </c>
      <c r="AO1478" s="78">
        <f t="shared" si="909"/>
        <v>3.1666666666666652</v>
      </c>
      <c r="AP1478" s="8">
        <f t="shared" si="910"/>
        <v>76</v>
      </c>
      <c r="AQ1478" s="8">
        <f t="shared" si="902"/>
        <v>64.406779661016941</v>
      </c>
      <c r="AR1478" s="8">
        <f t="shared" si="932"/>
        <v>2.7755575615628965E-15</v>
      </c>
      <c r="AS1478" s="114">
        <f t="shared" si="938"/>
        <v>1.2226331058684559E-9</v>
      </c>
      <c r="AT1478" s="103">
        <f t="shared" si="915"/>
        <v>0.29705075445816226</v>
      </c>
      <c r="AU1478" s="5">
        <f t="shared" si="935"/>
        <v>0.67</v>
      </c>
      <c r="AW1478" s="210">
        <f t="shared" si="936"/>
        <v>6.1538461538461417E-2</v>
      </c>
      <c r="AX1478" s="276">
        <f t="shared" si="900"/>
        <v>2.3468801507347328E-2</v>
      </c>
      <c r="AY1478" s="19">
        <f t="shared" si="916"/>
        <v>0.40760764537329552</v>
      </c>
    </row>
    <row r="1479" spans="1:51">
      <c r="A1479" s="4">
        <v>40478</v>
      </c>
      <c r="B1479" s="9">
        <f t="shared" si="928"/>
        <v>40478</v>
      </c>
      <c r="C1479" s="5">
        <v>0.68</v>
      </c>
      <c r="D1479" s="5">
        <v>0.69</v>
      </c>
      <c r="E1479" s="5">
        <v>0.67</v>
      </c>
      <c r="F1479" s="5">
        <v>0.69</v>
      </c>
      <c r="G1479" s="6">
        <v>182200</v>
      </c>
      <c r="H1479" s="112">
        <v>0.69</v>
      </c>
      <c r="I1479" s="19">
        <f t="shared" si="918"/>
        <v>2.9850746268656577E-2</v>
      </c>
      <c r="J1479" s="8">
        <f t="shared" si="893"/>
        <v>0.68917983829094553</v>
      </c>
      <c r="K1479" s="8">
        <f t="shared" si="894"/>
        <v>0.48882016170905446</v>
      </c>
      <c r="L1479" s="8">
        <f t="shared" si="903"/>
        <v>0.58899999999999997</v>
      </c>
      <c r="M1479" s="19">
        <f t="shared" si="929"/>
        <v>0.40988423202794377</v>
      </c>
      <c r="N1479" s="19">
        <f t="shared" si="904"/>
        <v>9.145800473894472E-2</v>
      </c>
      <c r="O1479" s="19">
        <f t="shared" si="930"/>
        <v>2.4273157602653389E-2</v>
      </c>
      <c r="P1479" s="19">
        <f t="shared" si="931"/>
        <v>-6.7900787816551299E-4</v>
      </c>
      <c r="Q1479" s="6"/>
      <c r="S1479" s="66"/>
      <c r="T1479" t="str">
        <f t="shared" si="911"/>
        <v/>
      </c>
      <c r="U1479" t="str">
        <f t="shared" si="912"/>
        <v>BrokeBandUpper</v>
      </c>
      <c r="V1479" t="str">
        <f t="shared" si="913"/>
        <v/>
      </c>
      <c r="W1479" t="str">
        <f t="shared" si="914"/>
        <v>BrokeBandUpper</v>
      </c>
      <c r="Y1479" s="219">
        <f t="shared" si="899"/>
        <v>1.2087912087912085E-2</v>
      </c>
      <c r="Z1479" s="78">
        <f t="shared" si="901"/>
        <v>0.62742884386605913</v>
      </c>
      <c r="AA1479" s="78">
        <f t="shared" si="919"/>
        <v>0.5928448502376813</v>
      </c>
      <c r="AB1479" s="74">
        <f t="shared" si="933"/>
        <v>1478</v>
      </c>
      <c r="AC1479" s="80">
        <f t="shared" si="905"/>
        <v>1.1642338040965799E-2</v>
      </c>
      <c r="AD1479" s="79">
        <f t="shared" si="917"/>
        <v>3.4583993628377829E-2</v>
      </c>
      <c r="AE1479" s="81">
        <f t="shared" si="906"/>
        <v>2.2941655587412031E-2</v>
      </c>
      <c r="AF1479" s="19">
        <f t="shared" si="925"/>
        <v>5.8335656646949931E-2</v>
      </c>
      <c r="AG1479" s="93">
        <f t="shared" si="924"/>
        <v>6.547301464841572E-2</v>
      </c>
      <c r="AH1479" s="91">
        <f t="shared" si="926"/>
        <v>1.2146745689649151E-3</v>
      </c>
      <c r="AI1479" s="96">
        <f t="shared" si="927"/>
        <v>1468.6731016028582</v>
      </c>
      <c r="AJ1479" s="5">
        <f t="shared" si="934"/>
        <v>1.9999999999999907E-2</v>
      </c>
      <c r="AK1479" s="5">
        <f t="shared" si="937"/>
        <v>1.9999999999999907E-2</v>
      </c>
      <c r="AL1479" s="5">
        <f t="shared" si="895"/>
        <v>0</v>
      </c>
      <c r="AM1479" s="95">
        <f t="shared" si="907"/>
        <v>1.3571428571428568E-2</v>
      </c>
      <c r="AN1479" s="95">
        <f t="shared" si="908"/>
        <v>-4.2857142857142894E-3</v>
      </c>
      <c r="AO1479" s="78">
        <f t="shared" si="909"/>
        <v>3.166666666666663</v>
      </c>
      <c r="AP1479" s="8">
        <f t="shared" si="910"/>
        <v>75.999999999999972</v>
      </c>
      <c r="AQ1479" s="8">
        <f t="shared" si="902"/>
        <v>64.406779661016927</v>
      </c>
      <c r="AR1479" s="8">
        <f t="shared" si="932"/>
        <v>1</v>
      </c>
      <c r="AS1479" s="114">
        <f t="shared" si="938"/>
        <v>182200</v>
      </c>
      <c r="AT1479" s="103">
        <f t="shared" si="915"/>
        <v>0.37648512071869766</v>
      </c>
      <c r="AU1479" s="5">
        <f t="shared" si="935"/>
        <v>0.69</v>
      </c>
      <c r="AW1479" s="210">
        <f t="shared" si="936"/>
        <v>2.9850746268656577E-2</v>
      </c>
      <c r="AX1479" s="276">
        <f t="shared" si="900"/>
        <v>2.8665356387982122E-2</v>
      </c>
      <c r="AY1479" s="19">
        <f t="shared" si="916"/>
        <v>0.22142395635362627</v>
      </c>
    </row>
    <row r="1480" spans="1:51">
      <c r="A1480" s="4">
        <v>40479</v>
      </c>
      <c r="B1480" s="9">
        <f t="shared" si="928"/>
        <v>40479</v>
      </c>
      <c r="C1480" s="5">
        <v>0.7</v>
      </c>
      <c r="D1480" s="5">
        <v>0.71</v>
      </c>
      <c r="E1480" s="5">
        <v>0.69</v>
      </c>
      <c r="F1480" s="5">
        <v>0.7</v>
      </c>
      <c r="G1480" s="6">
        <v>2299600</v>
      </c>
      <c r="H1480" s="112">
        <v>0.7</v>
      </c>
      <c r="I1480" s="19">
        <f t="shared" si="918"/>
        <v>1.449275362318842E-2</v>
      </c>
      <c r="J1480" s="8">
        <f t="shared" si="893"/>
        <v>0.70591206514822757</v>
      </c>
      <c r="K1480" s="8">
        <f t="shared" si="894"/>
        <v>0.48708793485177249</v>
      </c>
      <c r="L1480" s="8">
        <f t="shared" si="903"/>
        <v>0.59650000000000003</v>
      </c>
      <c r="M1480" s="19">
        <f t="shared" si="929"/>
        <v>0.44924974453133654</v>
      </c>
      <c r="N1480" s="19">
        <f t="shared" si="904"/>
        <v>9.6040563230812517E-2</v>
      </c>
      <c r="O1480" s="19">
        <f t="shared" si="930"/>
        <v>2.4278462496487498E-2</v>
      </c>
      <c r="P1480" s="19">
        <f t="shared" si="931"/>
        <v>-3.5436894649058925E-3</v>
      </c>
      <c r="Q1480" s="6"/>
      <c r="S1480" s="66"/>
      <c r="T1480" t="str">
        <f t="shared" si="911"/>
        <v/>
      </c>
      <c r="U1480" t="str">
        <f t="shared" si="912"/>
        <v>BrokeBandUpper</v>
      </c>
      <c r="V1480" t="str">
        <f t="shared" si="913"/>
        <v/>
      </c>
      <c r="W1480" t="str">
        <f t="shared" si="914"/>
        <v/>
      </c>
      <c r="Y1480" s="219">
        <f t="shared" si="899"/>
        <v>1.3032967032967026E-2</v>
      </c>
      <c r="Z1480" s="78">
        <f t="shared" si="901"/>
        <v>0.63860480191068603</v>
      </c>
      <c r="AA1480" s="78">
        <f t="shared" si="919"/>
        <v>0.60077433132009284</v>
      </c>
      <c r="AB1480" s="74">
        <f t="shared" si="933"/>
        <v>1479</v>
      </c>
      <c r="AC1480" s="80">
        <f t="shared" si="905"/>
        <v>1.1911052002544928E-2</v>
      </c>
      <c r="AD1480" s="79">
        <f t="shared" si="917"/>
        <v>3.783047059059319E-2</v>
      </c>
      <c r="AE1480" s="81">
        <f t="shared" si="906"/>
        <v>2.5919418588048262E-2</v>
      </c>
      <c r="AF1480" s="19">
        <f t="shared" si="925"/>
        <v>6.2969518866539426E-2</v>
      </c>
      <c r="AG1480" s="93">
        <f t="shared" si="924"/>
        <v>2.3080755827017522E-2</v>
      </c>
      <c r="AH1480" s="91">
        <f t="shared" si="926"/>
        <v>1.2782869659202511E-3</v>
      </c>
      <c r="AI1480" s="96">
        <f t="shared" si="927"/>
        <v>1469.0853989471141</v>
      </c>
      <c r="AJ1480" s="5">
        <f t="shared" si="934"/>
        <v>1.0000000000000009E-2</v>
      </c>
      <c r="AK1480" s="5">
        <f t="shared" si="937"/>
        <v>1.0000000000000009E-2</v>
      </c>
      <c r="AL1480" s="5">
        <f t="shared" si="895"/>
        <v>0</v>
      </c>
      <c r="AM1480" s="95">
        <f t="shared" si="907"/>
        <v>1.4285714285714282E-2</v>
      </c>
      <c r="AN1480" s="95">
        <f t="shared" si="908"/>
        <v>-3.5714285714285748E-3</v>
      </c>
      <c r="AO1480" s="78">
        <f t="shared" si="909"/>
        <v>3.9999999999999951</v>
      </c>
      <c r="AP1480" s="8">
        <f t="shared" si="910"/>
        <v>79.999999999999972</v>
      </c>
      <c r="AQ1480" s="8">
        <f t="shared" si="902"/>
        <v>59.999999999999972</v>
      </c>
      <c r="AR1480" s="8">
        <f t="shared" si="932"/>
        <v>0</v>
      </c>
      <c r="AS1480" s="114">
        <f t="shared" si="938"/>
        <v>0</v>
      </c>
      <c r="AT1480" s="103">
        <f t="shared" si="915"/>
        <v>0.24787253705962833</v>
      </c>
      <c r="AU1480" s="5">
        <f t="shared" si="935"/>
        <v>0.7</v>
      </c>
      <c r="AW1480" s="210">
        <f t="shared" si="936"/>
        <v>2.898550724637684E-2</v>
      </c>
      <c r="AX1480" s="276">
        <f t="shared" si="900"/>
        <v>3.2996040818006771E-2</v>
      </c>
      <c r="AY1480" s="19">
        <f t="shared" si="916"/>
        <v>0.15107729244351129</v>
      </c>
    </row>
    <row r="1481" spans="1:51">
      <c r="A1481" s="4">
        <v>40480</v>
      </c>
      <c r="B1481" s="9">
        <f t="shared" si="928"/>
        <v>40480</v>
      </c>
      <c r="C1481" s="5">
        <v>0.7</v>
      </c>
      <c r="D1481" s="5">
        <v>0.7</v>
      </c>
      <c r="E1481" s="5">
        <v>0.69</v>
      </c>
      <c r="F1481" s="5">
        <v>0.7</v>
      </c>
      <c r="G1481" s="6">
        <v>520900</v>
      </c>
      <c r="H1481" s="112">
        <v>0.7</v>
      </c>
      <c r="I1481" s="19">
        <f t="shared" si="918"/>
        <v>0</v>
      </c>
      <c r="J1481" s="8">
        <f t="shared" si="893"/>
        <v>0.72033749398202607</v>
      </c>
      <c r="K1481" s="8">
        <f t="shared" si="894"/>
        <v>0.48666250601797378</v>
      </c>
      <c r="L1481" s="8">
        <f t="shared" si="903"/>
        <v>0.60349999999999993</v>
      </c>
      <c r="M1481" s="19">
        <f t="shared" si="929"/>
        <v>0.48015818986355613</v>
      </c>
      <c r="N1481" s="19">
        <f t="shared" si="904"/>
        <v>6.8800140030048779E-2</v>
      </c>
      <c r="O1481" s="19">
        <f t="shared" si="930"/>
        <v>2.0435164018296582E-2</v>
      </c>
      <c r="P1481" s="19">
        <f t="shared" si="931"/>
        <v>-8.7341279337614067E-4</v>
      </c>
      <c r="Q1481" s="6"/>
      <c r="S1481" s="66"/>
      <c r="T1481" t="str">
        <f t="shared" si="911"/>
        <v/>
      </c>
      <c r="U1481" t="str">
        <f t="shared" si="912"/>
        <v/>
      </c>
      <c r="V1481" t="str">
        <f t="shared" si="913"/>
        <v/>
      </c>
      <c r="W1481" t="str">
        <f t="shared" si="914"/>
        <v/>
      </c>
      <c r="Y1481" s="219">
        <f t="shared" si="899"/>
        <v>1.3648351648351641E-2</v>
      </c>
      <c r="Z1481" s="78">
        <f t="shared" si="901"/>
        <v>0.64805966241644042</v>
      </c>
      <c r="AA1481" s="78">
        <f t="shared" si="919"/>
        <v>0.60811703080240598</v>
      </c>
      <c r="AB1481" s="74">
        <f t="shared" si="933"/>
        <v>1480</v>
      </c>
      <c r="AC1481" s="80">
        <f t="shared" si="905"/>
        <v>1.1218570420788943E-2</v>
      </c>
      <c r="AD1481" s="79">
        <f t="shared" si="917"/>
        <v>3.9942631614034441E-2</v>
      </c>
      <c r="AE1481" s="81">
        <f t="shared" si="906"/>
        <v>2.8724061193245498E-2</v>
      </c>
      <c r="AF1481" s="19">
        <f t="shared" si="925"/>
        <v>6.5682474903441576E-2</v>
      </c>
      <c r="AG1481" s="93">
        <f t="shared" si="924"/>
        <v>-5.8137734736447212E-2</v>
      </c>
      <c r="AH1481" s="91">
        <f t="shared" si="926"/>
        <v>1.2780612483020593E-3</v>
      </c>
      <c r="AI1481" s="96">
        <f t="shared" si="927"/>
        <v>1469.512383022887</v>
      </c>
      <c r="AJ1481" s="5">
        <f t="shared" si="934"/>
        <v>0</v>
      </c>
      <c r="AK1481" s="5">
        <f t="shared" si="937"/>
        <v>0</v>
      </c>
      <c r="AL1481" s="5">
        <f t="shared" si="895"/>
        <v>0</v>
      </c>
      <c r="AM1481" s="95">
        <f t="shared" si="907"/>
        <v>1.3571428571428568E-2</v>
      </c>
      <c r="AN1481" s="95">
        <f t="shared" si="908"/>
        <v>-3.5714285714285748E-3</v>
      </c>
      <c r="AO1481" s="78">
        <f t="shared" si="909"/>
        <v>3.7999999999999954</v>
      </c>
      <c r="AP1481" s="8">
        <f t="shared" si="910"/>
        <v>79.166666666666643</v>
      </c>
      <c r="AQ1481" s="8">
        <f t="shared" si="902"/>
        <v>61.956521739130409</v>
      </c>
      <c r="AR1481" s="8">
        <f t="shared" si="932"/>
        <v>1</v>
      </c>
      <c r="AS1481" s="114">
        <f t="shared" si="938"/>
        <v>520900</v>
      </c>
      <c r="AT1481" s="103">
        <f t="shared" si="915"/>
        <v>0.3027006648845022</v>
      </c>
      <c r="AU1481" s="5">
        <f t="shared" si="935"/>
        <v>0.7</v>
      </c>
      <c r="AW1481" s="210">
        <f t="shared" si="936"/>
        <v>1.449275362318842E-2</v>
      </c>
      <c r="AX1481" s="276">
        <f t="shared" si="900"/>
        <v>3.6563138379800228E-2</v>
      </c>
      <c r="AY1481" s="19">
        <f t="shared" si="916"/>
        <v>0.10810683564940925</v>
      </c>
    </row>
    <row r="1482" spans="1:51">
      <c r="A1482" s="4">
        <v>40483</v>
      </c>
      <c r="B1482" s="9">
        <f t="shared" ref="B1482:B1502" si="939">A1482</f>
        <v>40483</v>
      </c>
      <c r="C1482" s="5">
        <v>0.7</v>
      </c>
      <c r="D1482" s="5">
        <v>0.7</v>
      </c>
      <c r="E1482" s="5">
        <v>0.69</v>
      </c>
      <c r="F1482" s="5">
        <v>0.69</v>
      </c>
      <c r="G1482" s="6">
        <v>139500</v>
      </c>
      <c r="H1482" s="112">
        <v>0.69</v>
      </c>
      <c r="I1482" s="19">
        <f t="shared" si="918"/>
        <v>-1.4285714285714299E-2</v>
      </c>
      <c r="J1482" s="8">
        <f t="shared" ref="J1482:J1545" si="940">(L1482)+2*STDEVPA(H1463:H1482)</f>
        <v>0.73041246807567584</v>
      </c>
      <c r="K1482" s="8">
        <f t="shared" ref="K1482:K1545" si="941">(L1482)-(2*STDEVPA(H1463:H1482))</f>
        <v>0.49058753192432403</v>
      </c>
      <c r="L1482" s="8">
        <f t="shared" si="903"/>
        <v>0.61049999999999993</v>
      </c>
      <c r="M1482" s="19">
        <f t="shared" si="929"/>
        <v>0.48885248919931007</v>
      </c>
      <c r="N1482" s="19">
        <f t="shared" si="904"/>
        <v>1.8107156181642037E-2</v>
      </c>
      <c r="O1482" s="19">
        <f t="shared" si="930"/>
        <v>1.3986463536633789E-2</v>
      </c>
      <c r="P1482" s="19">
        <f t="shared" si="931"/>
        <v>8.0651906769355301E-3</v>
      </c>
      <c r="Q1482" s="6"/>
      <c r="S1482" s="66"/>
      <c r="T1482" t="str">
        <f t="shared" si="911"/>
        <v/>
      </c>
      <c r="U1482" t="str">
        <f t="shared" si="912"/>
        <v/>
      </c>
      <c r="V1482" t="str">
        <f t="shared" si="913"/>
        <v/>
      </c>
      <c r="W1482" t="str">
        <f t="shared" si="914"/>
        <v/>
      </c>
      <c r="Y1482" s="219">
        <f t="shared" si="899"/>
        <v>1.3032967032967026E-2</v>
      </c>
      <c r="Z1482" s="78">
        <f t="shared" si="901"/>
        <v>0.65451847440430855</v>
      </c>
      <c r="AA1482" s="78">
        <f t="shared" si="919"/>
        <v>0.61417637052302798</v>
      </c>
      <c r="AB1482" s="74">
        <f t="shared" si="933"/>
        <v>1481</v>
      </c>
      <c r="AC1482" s="80">
        <f t="shared" si="905"/>
        <v>9.2944341504280562E-3</v>
      </c>
      <c r="AD1482" s="79">
        <f t="shared" si="917"/>
        <v>4.0342103881280567E-2</v>
      </c>
      <c r="AE1482" s="81">
        <f t="shared" si="906"/>
        <v>3.104766973085251E-2</v>
      </c>
      <c r="AF1482" s="19">
        <f t="shared" si="925"/>
        <v>6.5684884371122146E-2</v>
      </c>
      <c r="AG1482" s="93">
        <f t="shared" si="924"/>
        <v>-0.1715134993310112</v>
      </c>
      <c r="AH1482" s="91">
        <f t="shared" si="926"/>
        <v>1.1561567599241251E-3</v>
      </c>
      <c r="AI1482" s="96">
        <f t="shared" si="927"/>
        <v>1470.0096441018102</v>
      </c>
      <c r="AJ1482" s="5">
        <f t="shared" si="934"/>
        <v>-1.0000000000000009E-2</v>
      </c>
      <c r="AK1482" s="5">
        <f t="shared" si="937"/>
        <v>0</v>
      </c>
      <c r="AL1482" s="5">
        <f t="shared" ref="AL1482:AL1545" si="942">IF(AJ1482&lt;0,AJ1482,0)</f>
        <v>-1.0000000000000009E-2</v>
      </c>
      <c r="AM1482" s="95">
        <f t="shared" si="907"/>
        <v>1.3571428571428568E-2</v>
      </c>
      <c r="AN1482" s="95">
        <f t="shared" si="908"/>
        <v>-3.5714285714285748E-3</v>
      </c>
      <c r="AO1482" s="78">
        <f t="shared" si="909"/>
        <v>3.7999999999999954</v>
      </c>
      <c r="AP1482" s="8">
        <f t="shared" si="910"/>
        <v>79.166666666666643</v>
      </c>
      <c r="AQ1482" s="8">
        <f t="shared" si="902"/>
        <v>61.956521739130409</v>
      </c>
      <c r="AR1482" s="8">
        <f t="shared" si="932"/>
        <v>-1</v>
      </c>
      <c r="AS1482" s="114">
        <f t="shared" si="938"/>
        <v>-139500</v>
      </c>
      <c r="AT1482" s="103">
        <f t="shared" si="915"/>
        <v>0.27705281548179028</v>
      </c>
      <c r="AU1482" s="5">
        <f t="shared" si="935"/>
        <v>0.69</v>
      </c>
      <c r="AW1482" s="210">
        <f t="shared" si="936"/>
        <v>1.449275362318842E-2</v>
      </c>
      <c r="AX1482" s="276">
        <f t="shared" si="900"/>
        <v>3.856260714814342E-2</v>
      </c>
      <c r="AY1482" s="19">
        <f t="shared" si="916"/>
        <v>5.4685370483618656E-2</v>
      </c>
    </row>
    <row r="1483" spans="1:51">
      <c r="A1483" s="4">
        <v>40484</v>
      </c>
      <c r="B1483" s="9">
        <f t="shared" si="939"/>
        <v>40484</v>
      </c>
      <c r="C1483" s="5">
        <v>0.69</v>
      </c>
      <c r="D1483" s="5">
        <v>0.69</v>
      </c>
      <c r="E1483" s="5">
        <v>0.69</v>
      </c>
      <c r="F1483" s="5">
        <v>0.69</v>
      </c>
      <c r="G1483" s="6">
        <v>12300</v>
      </c>
      <c r="H1483" s="112">
        <v>0.69</v>
      </c>
      <c r="I1483" s="19">
        <f t="shared" si="918"/>
        <v>0</v>
      </c>
      <c r="J1483" s="8">
        <f t="shared" si="940"/>
        <v>0.73932742946698393</v>
      </c>
      <c r="K1483" s="8">
        <f t="shared" si="941"/>
        <v>0.49467257053301561</v>
      </c>
      <c r="L1483" s="8">
        <f t="shared" si="903"/>
        <v>0.61699999999999977</v>
      </c>
      <c r="M1483" s="19">
        <f t="shared" ref="M1483:M1503" si="943">(J1483-K1483)/K1483</f>
        <v>0.49457939151618974</v>
      </c>
      <c r="N1483" s="19">
        <f t="shared" si="904"/>
        <v>1.1714990602297521E-2</v>
      </c>
      <c r="O1483" s="19">
        <f t="shared" ref="O1483:O1503" si="944">IF(A1484&gt;A1483,(J1483-J1482)/J1482, (J1483-J1484)/J1484)</f>
        <v>1.2205379536846082E-2</v>
      </c>
      <c r="P1483" s="19">
        <f t="shared" ref="P1483:P1503" si="945">IF(A1484&gt;A1483,(K1483-K1482)/K1482, (K1483-K1484)/K1484)</f>
        <v>8.3268292462877411E-3</v>
      </c>
      <c r="Q1483" s="6"/>
      <c r="S1483" s="66"/>
      <c r="T1483" t="str">
        <f t="shared" si="911"/>
        <v/>
      </c>
      <c r="U1483" t="str">
        <f t="shared" si="912"/>
        <v/>
      </c>
      <c r="V1483" t="str">
        <f t="shared" si="913"/>
        <v/>
      </c>
      <c r="W1483" t="str">
        <f t="shared" si="914"/>
        <v/>
      </c>
      <c r="Y1483" s="219">
        <f t="shared" si="899"/>
        <v>1.1802197802197793E-2</v>
      </c>
      <c r="Z1483" s="78">
        <f t="shared" si="901"/>
        <v>0.65998262934604501</v>
      </c>
      <c r="AA1483" s="78">
        <f t="shared" si="919"/>
        <v>0.61978731910432394</v>
      </c>
      <c r="AB1483" s="74">
        <f t="shared" si="933"/>
        <v>1482</v>
      </c>
      <c r="AC1483" s="80">
        <f t="shared" si="905"/>
        <v>7.3181124086948504E-3</v>
      </c>
      <c r="AD1483" s="79">
        <f t="shared" si="917"/>
        <v>4.0195310241721072E-2</v>
      </c>
      <c r="AE1483" s="81">
        <f t="shared" si="906"/>
        <v>3.2877197833026221E-2</v>
      </c>
      <c r="AF1483" s="19">
        <f t="shared" si="925"/>
        <v>6.4853392450508182E-2</v>
      </c>
      <c r="AG1483" s="93">
        <f t="shared" si="924"/>
        <v>-0.21263497161278894</v>
      </c>
      <c r="AH1483" s="91">
        <f t="shared" si="926"/>
        <v>9.2236679263564525E-4</v>
      </c>
      <c r="AI1483" s="96">
        <f t="shared" si="927"/>
        <v>1470.7804215131964</v>
      </c>
      <c r="AJ1483" s="5">
        <f t="shared" si="934"/>
        <v>0</v>
      </c>
      <c r="AK1483" s="5">
        <f t="shared" si="937"/>
        <v>0</v>
      </c>
      <c r="AL1483" s="5">
        <f t="shared" si="942"/>
        <v>0</v>
      </c>
      <c r="AM1483" s="95">
        <f t="shared" si="907"/>
        <v>1.3571428571428568E-2</v>
      </c>
      <c r="AN1483" s="95">
        <f t="shared" si="908"/>
        <v>-3.5714285714285748E-3</v>
      </c>
      <c r="AO1483" s="78">
        <f t="shared" si="909"/>
        <v>3.7999999999999954</v>
      </c>
      <c r="AP1483" s="8">
        <f t="shared" si="910"/>
        <v>79.166666666666643</v>
      </c>
      <c r="AQ1483" s="8">
        <f t="shared" si="902"/>
        <v>61.956521739130409</v>
      </c>
      <c r="AR1483" s="8">
        <f t="shared" si="932"/>
        <v>0</v>
      </c>
      <c r="AS1483" s="114">
        <f t="shared" si="938"/>
        <v>0</v>
      </c>
      <c r="AT1483" s="103">
        <f t="shared" si="915"/>
        <v>0.27104347532344719</v>
      </c>
      <c r="AU1483" s="5">
        <f t="shared" si="935"/>
        <v>0.69</v>
      </c>
      <c r="AW1483" s="210">
        <f t="shared" si="936"/>
        <v>0</v>
      </c>
      <c r="AX1483" s="276">
        <f t="shared" si="900"/>
        <v>3.8671755057493207E-2</v>
      </c>
      <c r="AY1483" s="19">
        <f t="shared" si="916"/>
        <v>2.8304079371625612E-3</v>
      </c>
    </row>
    <row r="1484" spans="1:51">
      <c r="A1484" s="4">
        <v>40485</v>
      </c>
      <c r="B1484" s="9">
        <f t="shared" si="939"/>
        <v>40485</v>
      </c>
      <c r="C1484" s="5">
        <v>0.69</v>
      </c>
      <c r="D1484" s="5">
        <v>0.7</v>
      </c>
      <c r="E1484" s="5">
        <v>0.69</v>
      </c>
      <c r="F1484" s="5">
        <v>0.7</v>
      </c>
      <c r="G1484" s="6">
        <v>130000</v>
      </c>
      <c r="H1484" s="112">
        <v>0.7</v>
      </c>
      <c r="I1484" s="19">
        <f t="shared" si="918"/>
        <v>1.449275362318842E-2</v>
      </c>
      <c r="J1484" s="8">
        <f t="shared" si="940"/>
        <v>0.74706555615733672</v>
      </c>
      <c r="K1484" s="8">
        <f t="shared" si="941"/>
        <v>0.50293444384266284</v>
      </c>
      <c r="L1484" s="8">
        <f t="shared" si="903"/>
        <v>0.62499999999999978</v>
      </c>
      <c r="M1484" s="19">
        <f t="shared" si="943"/>
        <v>0.48541338797437278</v>
      </c>
      <c r="N1484" s="19">
        <f t="shared" si="904"/>
        <v>-1.8532926561532468E-2</v>
      </c>
      <c r="O1484" s="19">
        <f t="shared" si="944"/>
        <v>1.046644068911601E-2</v>
      </c>
      <c r="P1484" s="19">
        <f t="shared" si="945"/>
        <v>1.6701700886194194E-2</v>
      </c>
      <c r="Q1484" s="6"/>
      <c r="S1484" s="66"/>
      <c r="T1484" t="str">
        <f t="shared" si="911"/>
        <v/>
      </c>
      <c r="U1484" t="str">
        <f t="shared" si="912"/>
        <v/>
      </c>
      <c r="V1484" t="str">
        <f t="shared" si="913"/>
        <v/>
      </c>
      <c r="W1484" t="str">
        <f t="shared" si="914"/>
        <v/>
      </c>
      <c r="Y1484" s="219">
        <f t="shared" si="899"/>
        <v>1.0241758241758235E-2</v>
      </c>
      <c r="Z1484" s="78">
        <f t="shared" si="901"/>
        <v>0.66614530442675413</v>
      </c>
      <c r="AA1484" s="78">
        <f t="shared" si="919"/>
        <v>0.62572305749060397</v>
      </c>
      <c r="AB1484" s="74">
        <f t="shared" si="933"/>
        <v>1483</v>
      </c>
      <c r="AC1484" s="80">
        <f t="shared" si="905"/>
        <v>6.0360392824991421E-3</v>
      </c>
      <c r="AD1484" s="79">
        <f t="shared" si="917"/>
        <v>4.0422246936150152E-2</v>
      </c>
      <c r="AE1484" s="81">
        <f t="shared" si="906"/>
        <v>3.438620765365101E-2</v>
      </c>
      <c r="AF1484" s="19">
        <f t="shared" si="925"/>
        <v>6.4600858881977738E-2</v>
      </c>
      <c r="AG1484" s="93">
        <f t="shared" si="924"/>
        <v>-0.17519177823402138</v>
      </c>
      <c r="AH1484" s="91">
        <f t="shared" si="926"/>
        <v>6.0751454133389359E-4</v>
      </c>
      <c r="AI1484" s="96">
        <f t="shared" si="927"/>
        <v>1472.0976597026163</v>
      </c>
      <c r="AJ1484" s="5">
        <f t="shared" si="934"/>
        <v>1.0000000000000009E-2</v>
      </c>
      <c r="AK1484" s="5">
        <f t="shared" si="937"/>
        <v>1.0000000000000009E-2</v>
      </c>
      <c r="AL1484" s="5">
        <f t="shared" si="942"/>
        <v>0</v>
      </c>
      <c r="AM1484" s="95">
        <f t="shared" si="907"/>
        <v>1.4285714285714282E-2</v>
      </c>
      <c r="AN1484" s="95">
        <f t="shared" si="908"/>
        <v>-3.5714285714285748E-3</v>
      </c>
      <c r="AO1484" s="78">
        <f t="shared" si="909"/>
        <v>3.9999999999999951</v>
      </c>
      <c r="AP1484" s="8">
        <f t="shared" si="910"/>
        <v>79.999999999999972</v>
      </c>
      <c r="AQ1484" s="8">
        <f t="shared" si="902"/>
        <v>59.999999999999972</v>
      </c>
      <c r="AR1484" s="8">
        <f t="shared" si="932"/>
        <v>1</v>
      </c>
      <c r="AS1484" s="114">
        <f t="shared" si="938"/>
        <v>130000</v>
      </c>
      <c r="AT1484" s="103">
        <f t="shared" si="915"/>
        <v>0.29970117360311199</v>
      </c>
      <c r="AU1484" s="5">
        <f t="shared" si="935"/>
        <v>0.7</v>
      </c>
      <c r="AW1484" s="210">
        <f t="shared" si="936"/>
        <v>1.449275362318842E-2</v>
      </c>
      <c r="AX1484" s="276">
        <f t="shared" si="900"/>
        <v>3.6578237577064909E-2</v>
      </c>
      <c r="AY1484" s="19">
        <f t="shared" si="916"/>
        <v>-5.4135569417934869E-2</v>
      </c>
    </row>
    <row r="1485" spans="1:51">
      <c r="A1485" s="4">
        <v>40486</v>
      </c>
      <c r="B1485" s="9">
        <f t="shared" si="939"/>
        <v>40486</v>
      </c>
      <c r="C1485" s="5">
        <v>0.68</v>
      </c>
      <c r="D1485" s="5">
        <v>0.69</v>
      </c>
      <c r="E1485" s="5">
        <v>0.67</v>
      </c>
      <c r="F1485" s="5">
        <v>0.69</v>
      </c>
      <c r="G1485" s="6">
        <v>66100</v>
      </c>
      <c r="H1485" s="112">
        <v>0.69</v>
      </c>
      <c r="I1485" s="19">
        <f t="shared" si="918"/>
        <v>-1.4285714285714299E-2</v>
      </c>
      <c r="J1485" s="8">
        <f t="shared" si="940"/>
        <v>0.75287133104650339</v>
      </c>
      <c r="K1485" s="8">
        <f t="shared" si="941"/>
        <v>0.51012866895349607</v>
      </c>
      <c r="L1485" s="8">
        <f t="shared" si="903"/>
        <v>0.63149999999999973</v>
      </c>
      <c r="M1485" s="19">
        <f t="shared" si="943"/>
        <v>0.47584595194577473</v>
      </c>
      <c r="N1485" s="19">
        <f t="shared" si="904"/>
        <v>-1.9709872586174244E-2</v>
      </c>
      <c r="O1485" s="19">
        <f t="shared" si="944"/>
        <v>7.7714396565539664E-3</v>
      </c>
      <c r="P1485" s="19">
        <f t="shared" si="945"/>
        <v>1.4304498725253065E-2</v>
      </c>
      <c r="Q1485" s="6"/>
      <c r="S1485" s="66"/>
      <c r="T1485" t="str">
        <f t="shared" si="911"/>
        <v/>
      </c>
      <c r="U1485" t="str">
        <f t="shared" si="912"/>
        <v/>
      </c>
      <c r="V1485" t="str">
        <f t="shared" si="913"/>
        <v/>
      </c>
      <c r="W1485" t="str">
        <f t="shared" si="914"/>
        <v/>
      </c>
      <c r="Y1485" s="219">
        <f t="shared" si="899"/>
        <v>8.0659340659340554E-3</v>
      </c>
      <c r="Z1485" s="78">
        <f t="shared" si="901"/>
        <v>0.66981892754503403</v>
      </c>
      <c r="AA1485" s="78">
        <f t="shared" si="919"/>
        <v>0.63047955123629928</v>
      </c>
      <c r="AB1485" s="74">
        <f t="shared" si="933"/>
        <v>1484</v>
      </c>
      <c r="AC1485" s="80">
        <f t="shared" si="905"/>
        <v>3.9625349240669863E-3</v>
      </c>
      <c r="AD1485" s="79">
        <f t="shared" si="917"/>
        <v>3.9339376308734741E-2</v>
      </c>
      <c r="AE1485" s="81">
        <f t="shared" si="906"/>
        <v>3.5376841384667755E-2</v>
      </c>
      <c r="AF1485" s="19">
        <f t="shared" si="925"/>
        <v>6.2395959126025045E-2</v>
      </c>
      <c r="AG1485" s="93">
        <f t="shared" si="924"/>
        <v>-0.34352068656081525</v>
      </c>
      <c r="AH1485" s="91">
        <f t="shared" si="926"/>
        <v>2.1760002868028889E-4</v>
      </c>
      <c r="AI1485" s="96">
        <f t="shared" si="927"/>
        <v>1475.2807932099479</v>
      </c>
      <c r="AJ1485" s="5">
        <f t="shared" si="934"/>
        <v>-1.0000000000000009E-2</v>
      </c>
      <c r="AK1485" s="5">
        <f t="shared" si="937"/>
        <v>0</v>
      </c>
      <c r="AL1485" s="5">
        <f t="shared" si="942"/>
        <v>-1.0000000000000009E-2</v>
      </c>
      <c r="AM1485" s="95">
        <f t="shared" si="907"/>
        <v>1.3571428571428568E-2</v>
      </c>
      <c r="AN1485" s="95">
        <f t="shared" si="908"/>
        <v>-4.2857142857142894E-3</v>
      </c>
      <c r="AO1485" s="78">
        <f t="shared" si="909"/>
        <v>3.166666666666663</v>
      </c>
      <c r="AP1485" s="8">
        <f t="shared" si="910"/>
        <v>75.999999999999972</v>
      </c>
      <c r="AQ1485" s="8">
        <f t="shared" si="902"/>
        <v>64.406779661016927</v>
      </c>
      <c r="AR1485" s="8">
        <f t="shared" si="932"/>
        <v>1</v>
      </c>
      <c r="AS1485" s="114">
        <f t="shared" si="938"/>
        <v>66100</v>
      </c>
      <c r="AT1485" s="103">
        <f t="shared" si="915"/>
        <v>0.30588897162240442</v>
      </c>
      <c r="AU1485" s="5">
        <f t="shared" si="935"/>
        <v>0.69</v>
      </c>
      <c r="AW1485" s="210">
        <f t="shared" si="936"/>
        <v>2.9850746268656577E-2</v>
      </c>
      <c r="AX1485" s="276">
        <f t="shared" si="900"/>
        <v>3.2362772996648324E-2</v>
      </c>
      <c r="AY1485" s="19">
        <f t="shared" si="916"/>
        <v>-0.11524515284628538</v>
      </c>
    </row>
    <row r="1486" spans="1:51">
      <c r="A1486" s="4">
        <v>40487</v>
      </c>
      <c r="B1486" s="9">
        <f t="shared" si="939"/>
        <v>40487</v>
      </c>
      <c r="C1486" s="5">
        <v>0.7</v>
      </c>
      <c r="D1486" s="5">
        <v>0.7</v>
      </c>
      <c r="E1486" s="5">
        <v>0.68</v>
      </c>
      <c r="F1486" s="5">
        <v>0.69</v>
      </c>
      <c r="G1486" s="6">
        <v>267000</v>
      </c>
      <c r="H1486" s="112">
        <v>0.69</v>
      </c>
      <c r="I1486" s="19">
        <f t="shared" si="918"/>
        <v>0</v>
      </c>
      <c r="J1486" s="8">
        <f t="shared" si="940"/>
        <v>0.75636008654332454</v>
      </c>
      <c r="K1486" s="8">
        <f t="shared" si="941"/>
        <v>0.52063991345667515</v>
      </c>
      <c r="L1486" s="8">
        <f t="shared" si="903"/>
        <v>0.63849999999999985</v>
      </c>
      <c r="M1486" s="19">
        <f t="shared" si="943"/>
        <v>0.45275086867934639</v>
      </c>
      <c r="N1486" s="19">
        <f t="shared" si="904"/>
        <v>-4.8534789824292025E-2</v>
      </c>
      <c r="O1486" s="19">
        <f t="shared" si="944"/>
        <v>4.6339332538691876E-3</v>
      </c>
      <c r="P1486" s="19">
        <f t="shared" si="945"/>
        <v>2.0605084840149029E-2</v>
      </c>
      <c r="Q1486" s="6"/>
      <c r="S1486" s="66"/>
      <c r="T1486" t="str">
        <f t="shared" si="911"/>
        <v/>
      </c>
      <c r="U1486" t="str">
        <f t="shared" si="912"/>
        <v/>
      </c>
      <c r="V1486" t="str">
        <f t="shared" si="913"/>
        <v/>
      </c>
      <c r="W1486" t="str">
        <f t="shared" si="914"/>
        <v/>
      </c>
      <c r="Y1486" s="219">
        <f t="shared" ref="Y1486:Y1549" si="946">SLOPE(H1473:H1486,AB1473:AB1486)</f>
        <v>5.3186813186813127E-3</v>
      </c>
      <c r="Z1486" s="78">
        <f t="shared" si="901"/>
        <v>0.67292681270309873</v>
      </c>
      <c r="AA1486" s="78">
        <f t="shared" si="919"/>
        <v>0.63488406444481316</v>
      </c>
      <c r="AB1486" s="74">
        <f t="shared" si="933"/>
        <v>1485</v>
      </c>
      <c r="AC1486" s="80">
        <f t="shared" si="905"/>
        <v>2.1327254988942543E-3</v>
      </c>
      <c r="AD1486" s="79">
        <f t="shared" si="917"/>
        <v>3.8042748258285575E-2</v>
      </c>
      <c r="AE1486" s="81">
        <f t="shared" si="906"/>
        <v>3.591002275939132E-2</v>
      </c>
      <c r="AF1486" s="19">
        <f t="shared" si="925"/>
        <v>5.992077985380339E-2</v>
      </c>
      <c r="AG1486" s="93">
        <f t="shared" si="924"/>
        <v>-0.46177748846051542</v>
      </c>
      <c r="AH1486" s="91">
        <f t="shared" si="926"/>
        <v>-2.3597846551658759E-4</v>
      </c>
      <c r="AI1486" s="96">
        <f t="shared" si="927"/>
        <v>1481.6886792412572</v>
      </c>
      <c r="AJ1486" s="5">
        <f t="shared" si="934"/>
        <v>0</v>
      </c>
      <c r="AK1486" s="5">
        <f t="shared" si="937"/>
        <v>0</v>
      </c>
      <c r="AL1486" s="5">
        <f t="shared" si="942"/>
        <v>0</v>
      </c>
      <c r="AM1486" s="95">
        <f t="shared" si="907"/>
        <v>1.3571428571428568E-2</v>
      </c>
      <c r="AN1486" s="95">
        <f t="shared" si="908"/>
        <v>-4.2857142857142894E-3</v>
      </c>
      <c r="AO1486" s="78">
        <f t="shared" si="909"/>
        <v>3.166666666666663</v>
      </c>
      <c r="AP1486" s="8">
        <f t="shared" si="910"/>
        <v>75.999999999999972</v>
      </c>
      <c r="AQ1486" s="8">
        <f t="shared" si="902"/>
        <v>64.406779661016927</v>
      </c>
      <c r="AR1486" s="8">
        <f t="shared" si="932"/>
        <v>-5.5511151231258087E-15</v>
      </c>
      <c r="AS1486" s="114">
        <f t="shared" si="938"/>
        <v>-1.482147737874591E-9</v>
      </c>
      <c r="AT1486" s="103">
        <f t="shared" si="915"/>
        <v>0.29522501517135646</v>
      </c>
      <c r="AU1486" s="5">
        <f t="shared" si="935"/>
        <v>0.69</v>
      </c>
      <c r="AW1486" s="210">
        <f t="shared" si="936"/>
        <v>2.9411764705882214E-2</v>
      </c>
      <c r="AX1486" s="276">
        <f t="shared" ref="AX1486:AX1549" si="947">SLOPE(M1473:M1486,AB1473:AB1486)</f>
        <v>2.5740793693256776E-2</v>
      </c>
      <c r="AY1486" s="19">
        <f t="shared" si="916"/>
        <v>-0.20461717863538326</v>
      </c>
    </row>
    <row r="1487" spans="1:51">
      <c r="A1487" s="4">
        <v>40490</v>
      </c>
      <c r="B1487" s="9">
        <f t="shared" si="939"/>
        <v>40490</v>
      </c>
      <c r="C1487" s="5">
        <v>0.69</v>
      </c>
      <c r="D1487" s="5">
        <v>0.69</v>
      </c>
      <c r="E1487" s="5">
        <v>0.68</v>
      </c>
      <c r="F1487" s="5">
        <v>0.69</v>
      </c>
      <c r="G1487" s="6">
        <v>543900</v>
      </c>
      <c r="H1487" s="112">
        <v>0.69</v>
      </c>
      <c r="I1487" s="19">
        <f t="shared" si="918"/>
        <v>0</v>
      </c>
      <c r="J1487" s="8">
        <f t="shared" si="940"/>
        <v>0.75910521460476699</v>
      </c>
      <c r="K1487" s="8">
        <f t="shared" si="941"/>
        <v>0.5308947853952326</v>
      </c>
      <c r="L1487" s="8">
        <f t="shared" si="903"/>
        <v>0.6449999999999998</v>
      </c>
      <c r="M1487" s="19">
        <f t="shared" si="943"/>
        <v>0.42985999389622881</v>
      </c>
      <c r="N1487" s="19">
        <f t="shared" si="904"/>
        <v>-5.0559538074193458E-2</v>
      </c>
      <c r="O1487" s="19">
        <f t="shared" si="944"/>
        <v>3.6293930765015402E-3</v>
      </c>
      <c r="P1487" s="19">
        <f t="shared" si="945"/>
        <v>1.9696668798349453E-2</v>
      </c>
      <c r="Q1487" s="6"/>
      <c r="S1487" s="66"/>
      <c r="T1487" t="str">
        <f t="shared" si="911"/>
        <v/>
      </c>
      <c r="U1487" t="str">
        <f t="shared" si="912"/>
        <v/>
      </c>
      <c r="V1487" t="str">
        <f t="shared" si="913"/>
        <v/>
      </c>
      <c r="W1487" t="str">
        <f t="shared" si="914"/>
        <v/>
      </c>
      <c r="Y1487" s="219">
        <f t="shared" si="946"/>
        <v>4.3076923076922997E-3</v>
      </c>
      <c r="Z1487" s="78">
        <f t="shared" si="901"/>
        <v>0.67555608354682151</v>
      </c>
      <c r="AA1487" s="78">
        <f t="shared" si="919"/>
        <v>0.63896264367589695</v>
      </c>
      <c r="AB1487" s="74">
        <f t="shared" si="933"/>
        <v>1486</v>
      </c>
      <c r="AC1487" s="80">
        <f t="shared" si="905"/>
        <v>5.467336892265931E-4</v>
      </c>
      <c r="AD1487" s="79">
        <f t="shared" si="917"/>
        <v>3.659343987092456E-2</v>
      </c>
      <c r="AE1487" s="81">
        <f t="shared" si="906"/>
        <v>3.6046706181697967E-2</v>
      </c>
      <c r="AF1487" s="19">
        <f t="shared" si="925"/>
        <v>5.7270077105612403E-2</v>
      </c>
      <c r="AG1487" s="93">
        <f t="shared" si="924"/>
        <v>-0.74364554204933742</v>
      </c>
      <c r="AH1487" s="91">
        <f t="shared" si="926"/>
        <v>-5.9401295761473826E-4</v>
      </c>
      <c r="AI1487" s="96">
        <f t="shared" si="927"/>
        <v>1485.5266058219318</v>
      </c>
      <c r="AJ1487" s="5">
        <f t="shared" si="934"/>
        <v>0</v>
      </c>
      <c r="AK1487" s="5">
        <f t="shared" si="937"/>
        <v>0</v>
      </c>
      <c r="AL1487" s="5">
        <f t="shared" si="942"/>
        <v>0</v>
      </c>
      <c r="AM1487" s="95">
        <f t="shared" si="907"/>
        <v>8.5714285714285719E-3</v>
      </c>
      <c r="AN1487" s="95">
        <f t="shared" si="908"/>
        <v>-4.2857142857142894E-3</v>
      </c>
      <c r="AO1487" s="78">
        <f t="shared" si="909"/>
        <v>1.9999999999999984</v>
      </c>
      <c r="AP1487" s="8">
        <f t="shared" si="910"/>
        <v>66.666666666666657</v>
      </c>
      <c r="AQ1487" s="8">
        <f t="shared" si="902"/>
        <v>57.142857142857125</v>
      </c>
      <c r="AR1487" s="8">
        <f t="shared" si="932"/>
        <v>1</v>
      </c>
      <c r="AS1487" s="114">
        <f t="shared" si="938"/>
        <v>543900</v>
      </c>
      <c r="AT1487" s="103">
        <f t="shared" si="915"/>
        <v>0.3473008548525453</v>
      </c>
      <c r="AU1487" s="5">
        <f t="shared" si="935"/>
        <v>0.69</v>
      </c>
      <c r="AW1487" s="210">
        <f t="shared" si="936"/>
        <v>1.4705882352941025E-2</v>
      </c>
      <c r="AX1487" s="276">
        <f t="shared" si="947"/>
        <v>1.9438139450310272E-2</v>
      </c>
      <c r="AY1487" s="19">
        <f t="shared" si="916"/>
        <v>-0.24485081221864533</v>
      </c>
    </row>
    <row r="1488" spans="1:51">
      <c r="A1488" s="4">
        <v>40491</v>
      </c>
      <c r="B1488" s="9">
        <f t="shared" si="939"/>
        <v>40491</v>
      </c>
      <c r="C1488" s="5">
        <v>0.69</v>
      </c>
      <c r="D1488" s="5">
        <v>0.7</v>
      </c>
      <c r="E1488" s="5">
        <v>0.69</v>
      </c>
      <c r="F1488" s="5">
        <v>0.7</v>
      </c>
      <c r="G1488" s="6">
        <v>175400</v>
      </c>
      <c r="H1488" s="112">
        <v>0.7</v>
      </c>
      <c r="I1488" s="19">
        <f t="shared" si="918"/>
        <v>1.449275362318842E-2</v>
      </c>
      <c r="J1488" s="8">
        <f t="shared" si="940"/>
        <v>0.7601800817235943</v>
      </c>
      <c r="K1488" s="8">
        <f t="shared" si="941"/>
        <v>0.54481991827640541</v>
      </c>
      <c r="L1488" s="8">
        <f t="shared" si="903"/>
        <v>0.65249999999999986</v>
      </c>
      <c r="M1488" s="19">
        <f t="shared" si="943"/>
        <v>0.39528687594334511</v>
      </c>
      <c r="N1488" s="19">
        <f t="shared" si="904"/>
        <v>-8.0428787148845243E-2</v>
      </c>
      <c r="O1488" s="19">
        <f t="shared" si="944"/>
        <v>1.4159659269195677E-3</v>
      </c>
      <c r="P1488" s="19">
        <f t="shared" si="945"/>
        <v>2.6229552943915307E-2</v>
      </c>
      <c r="Q1488" s="6"/>
      <c r="S1488" s="66"/>
      <c r="T1488" t="str">
        <f t="shared" si="911"/>
        <v/>
      </c>
      <c r="U1488" t="str">
        <f t="shared" si="912"/>
        <v/>
      </c>
      <c r="V1488" t="str">
        <f t="shared" si="913"/>
        <v/>
      </c>
      <c r="W1488" t="str">
        <f t="shared" si="914"/>
        <v/>
      </c>
      <c r="Y1488" s="219">
        <f t="shared" si="946"/>
        <v>2.9890109890109819E-3</v>
      </c>
      <c r="Z1488" s="78">
        <f t="shared" si="901"/>
        <v>0.67932044668061098</v>
      </c>
      <c r="AA1488" s="78">
        <f t="shared" si="919"/>
        <v>0.6434794080438806</v>
      </c>
      <c r="AB1488" s="74">
        <f t="shared" si="933"/>
        <v>1487</v>
      </c>
      <c r="AC1488" s="80">
        <f t="shared" si="905"/>
        <v>-1.6453403597406491E-4</v>
      </c>
      <c r="AD1488" s="79">
        <f t="shared" si="917"/>
        <v>3.5841038636730382E-2</v>
      </c>
      <c r="AE1488" s="81">
        <f t="shared" si="906"/>
        <v>3.6005572672704447E-2</v>
      </c>
      <c r="AF1488" s="19">
        <f t="shared" si="925"/>
        <v>5.569881209669772E-2</v>
      </c>
      <c r="AG1488" s="93">
        <f t="shared" si="924"/>
        <v>-1.300939999155373</v>
      </c>
      <c r="AH1488" s="91">
        <f t="shared" si="926"/>
        <v>-8.9173238233484673E-4</v>
      </c>
      <c r="AI1488" s="96">
        <f t="shared" si="927"/>
        <v>1486.9096676680031</v>
      </c>
      <c r="AJ1488" s="5">
        <f t="shared" si="934"/>
        <v>1.0000000000000009E-2</v>
      </c>
      <c r="AK1488" s="5">
        <f t="shared" si="937"/>
        <v>1.0000000000000009E-2</v>
      </c>
      <c r="AL1488" s="5">
        <f t="shared" si="942"/>
        <v>0</v>
      </c>
      <c r="AM1488" s="95">
        <f t="shared" si="907"/>
        <v>9.285714285714286E-3</v>
      </c>
      <c r="AN1488" s="95">
        <f t="shared" si="908"/>
        <v>-3.5714285714285748E-3</v>
      </c>
      <c r="AO1488" s="78">
        <f t="shared" si="909"/>
        <v>2.5999999999999974</v>
      </c>
      <c r="AP1488" s="8">
        <f t="shared" si="910"/>
        <v>72.2222222222222</v>
      </c>
      <c r="AQ1488" s="8">
        <f t="shared" si="902"/>
        <v>52.70270270270268</v>
      </c>
      <c r="AR1488" s="8">
        <f t="shared" si="932"/>
        <v>1</v>
      </c>
      <c r="AS1488" s="114">
        <f t="shared" si="938"/>
        <v>175400</v>
      </c>
      <c r="AT1488" s="103">
        <f t="shared" si="915"/>
        <v>0.36886154026046158</v>
      </c>
      <c r="AU1488" s="5">
        <f t="shared" si="935"/>
        <v>0.7</v>
      </c>
      <c r="AW1488" s="210">
        <f t="shared" si="936"/>
        <v>1.449275362318842E-2</v>
      </c>
      <c r="AX1488" s="276">
        <f t="shared" si="947"/>
        <v>1.204053439150315E-2</v>
      </c>
      <c r="AY1488" s="19">
        <f t="shared" si="916"/>
        <v>-0.38057166313255569</v>
      </c>
    </row>
    <row r="1489" spans="1:51">
      <c r="A1489" s="4">
        <v>40492</v>
      </c>
      <c r="B1489" s="9">
        <f t="shared" si="939"/>
        <v>40492</v>
      </c>
      <c r="C1489" s="5">
        <v>0.7</v>
      </c>
      <c r="D1489" s="5">
        <v>0.77</v>
      </c>
      <c r="E1489" s="5">
        <v>0.7</v>
      </c>
      <c r="F1489" s="5">
        <v>0.75</v>
      </c>
      <c r="G1489" s="6">
        <v>733600</v>
      </c>
      <c r="H1489" s="112">
        <v>0.75</v>
      </c>
      <c r="I1489" s="19">
        <f t="shared" si="918"/>
        <v>7.1428571428571494E-2</v>
      </c>
      <c r="J1489" s="8">
        <f t="shared" si="940"/>
        <v>0.76735704554296746</v>
      </c>
      <c r="K1489" s="8">
        <f t="shared" si="941"/>
        <v>0.55764295445703227</v>
      </c>
      <c r="L1489" s="8">
        <f t="shared" si="903"/>
        <v>0.66249999999999987</v>
      </c>
      <c r="M1489" s="19">
        <f t="shared" si="943"/>
        <v>0.37607234057163036</v>
      </c>
      <c r="N1489" s="19">
        <f t="shared" si="904"/>
        <v>-4.8609090109201322E-2</v>
      </c>
      <c r="O1489" s="19">
        <f t="shared" si="944"/>
        <v>9.441136372713781E-3</v>
      </c>
      <c r="P1489" s="19">
        <f t="shared" si="945"/>
        <v>2.3536283734254555E-2</v>
      </c>
      <c r="Q1489" s="6"/>
      <c r="S1489" s="66"/>
      <c r="T1489" t="str">
        <f t="shared" si="911"/>
        <v/>
      </c>
      <c r="U1489" t="str">
        <f t="shared" si="912"/>
        <v>BrokeBandUpper</v>
      </c>
      <c r="V1489" t="str">
        <f t="shared" si="913"/>
        <v/>
      </c>
      <c r="W1489" t="str">
        <f t="shared" si="914"/>
        <v/>
      </c>
      <c r="Y1489" s="219">
        <f t="shared" si="946"/>
        <v>4.3956043956043904E-3</v>
      </c>
      <c r="Z1489" s="78">
        <f t="shared" ref="Z1489:Z1552" si="948">Z1488+(0.154*(F1489-Z1488))</f>
        <v>0.69020509789179685</v>
      </c>
      <c r="AA1489" s="78">
        <f t="shared" si="919"/>
        <v>0.65136193184863345</v>
      </c>
      <c r="AB1489" s="74">
        <f t="shared" si="933"/>
        <v>1488</v>
      </c>
      <c r="AC1489" s="80">
        <f t="shared" si="905"/>
        <v>2.2700746963671622E-3</v>
      </c>
      <c r="AD1489" s="79">
        <f t="shared" si="917"/>
        <v>3.8843166043163402E-2</v>
      </c>
      <c r="AE1489" s="81">
        <f t="shared" si="906"/>
        <v>3.657309134679624E-2</v>
      </c>
      <c r="AF1489" s="19">
        <f t="shared" si="925"/>
        <v>5.9633767562870039E-2</v>
      </c>
      <c r="AG1489" s="93">
        <f t="shared" si="924"/>
        <v>-14.796991503478274</v>
      </c>
      <c r="AH1489" s="91">
        <f t="shared" si="926"/>
        <v>-9.5958963006690203E-4</v>
      </c>
      <c r="AI1489" s="96">
        <f t="shared" si="927"/>
        <v>1487.4610179550273</v>
      </c>
      <c r="AJ1489" s="5">
        <f t="shared" si="934"/>
        <v>5.0000000000000044E-2</v>
      </c>
      <c r="AK1489" s="5">
        <f t="shared" si="937"/>
        <v>5.0000000000000044E-2</v>
      </c>
      <c r="AL1489" s="5">
        <f t="shared" si="942"/>
        <v>0</v>
      </c>
      <c r="AM1489" s="95">
        <f t="shared" si="907"/>
        <v>9.285714285714286E-3</v>
      </c>
      <c r="AN1489" s="95">
        <f t="shared" si="908"/>
        <v>-3.5714285714285748E-3</v>
      </c>
      <c r="AO1489" s="78">
        <f t="shared" si="909"/>
        <v>2.5999999999999974</v>
      </c>
      <c r="AP1489" s="8">
        <f t="shared" si="910"/>
        <v>72.2222222222222</v>
      </c>
      <c r="AQ1489" s="8">
        <f t="shared" ref="AQ1489:AQ1552" si="949">100-(100/(1+(SUMIF(AJ1476:AJ1489,"&gt;0")/COUNTIF(AJ1476:AJ1489,"&gt;0"))/ABS((SUMIF(AJ1476:AJ1489,"&lt;0")/COUNTIF(AJ1476:AJ1489,"&lt;0")))))</f>
        <v>52.70270270270268</v>
      </c>
      <c r="AR1489" s="8">
        <f t="shared" si="932"/>
        <v>0.42857142857142855</v>
      </c>
      <c r="AS1489" s="114">
        <f t="shared" si="938"/>
        <v>314400</v>
      </c>
      <c r="AT1489" s="103">
        <f t="shared" si="915"/>
        <v>0.37535223875252871</v>
      </c>
      <c r="AU1489" s="5">
        <f t="shared" si="935"/>
        <v>0.75</v>
      </c>
      <c r="AW1489" s="210">
        <f t="shared" si="936"/>
        <v>0.10000000000000009</v>
      </c>
      <c r="AX1489" s="276">
        <f t="shared" si="947"/>
        <v>5.8808511557963544E-3</v>
      </c>
      <c r="AY1489" s="19">
        <f t="shared" si="916"/>
        <v>-0.51157889138654877</v>
      </c>
    </row>
    <row r="1490" spans="1:51">
      <c r="A1490" s="4">
        <v>40493</v>
      </c>
      <c r="B1490" s="9">
        <f t="shared" si="939"/>
        <v>40493</v>
      </c>
      <c r="C1490" s="5">
        <v>0.74</v>
      </c>
      <c r="D1490" s="5">
        <v>0.77</v>
      </c>
      <c r="E1490" s="5">
        <v>0.71</v>
      </c>
      <c r="F1490" s="5">
        <v>0.74</v>
      </c>
      <c r="G1490" s="6">
        <v>332100</v>
      </c>
      <c r="H1490" s="112">
        <v>0.74</v>
      </c>
      <c r="I1490" s="19">
        <f t="shared" si="918"/>
        <v>-1.3333333333333345E-2</v>
      </c>
      <c r="J1490" s="8">
        <f t="shared" si="940"/>
        <v>0.76845724441429974</v>
      </c>
      <c r="K1490" s="8">
        <f t="shared" si="941"/>
        <v>0.57554275558569989</v>
      </c>
      <c r="L1490" s="8">
        <f t="shared" ref="L1490:L1553" si="950">AVERAGE(H1471:H1490)</f>
        <v>0.67199999999999982</v>
      </c>
      <c r="M1490" s="19">
        <f t="shared" si="943"/>
        <v>0.33518706813063925</v>
      </c>
      <c r="N1490" s="19">
        <f t="shared" ref="N1490:N1553" si="951">IF(A1491&gt;A1490,(M1490-M1489)/M1489, (M1490-M1491)/M1491)</f>
        <v>-0.10871651017685971</v>
      </c>
      <c r="O1490" s="19">
        <f t="shared" si="944"/>
        <v>1.4337509217157193E-3</v>
      </c>
      <c r="P1490" s="19">
        <f t="shared" si="945"/>
        <v>3.209903574608302E-2</v>
      </c>
      <c r="Q1490" s="6"/>
      <c r="S1490" s="66"/>
      <c r="T1490" t="str">
        <f t="shared" si="911"/>
        <v/>
      </c>
      <c r="U1490" t="str">
        <f t="shared" si="912"/>
        <v>BrokeBandUpper</v>
      </c>
      <c r="V1490" t="str">
        <f t="shared" si="913"/>
        <v/>
      </c>
      <c r="W1490" t="str">
        <f t="shared" si="914"/>
        <v/>
      </c>
      <c r="Y1490" s="219">
        <f t="shared" si="946"/>
        <v>4.1758241758241737E-3</v>
      </c>
      <c r="Z1490" s="78">
        <f t="shared" si="948"/>
        <v>0.69787351281646015</v>
      </c>
      <c r="AA1490" s="78">
        <f t="shared" si="919"/>
        <v>0.65792114889183462</v>
      </c>
      <c r="AB1490" s="74">
        <f t="shared" si="933"/>
        <v>1489</v>
      </c>
      <c r="AC1490" s="80">
        <f t="shared" ref="AC1490:AC1553" si="952">AD1490-AE1490</f>
        <v>2.7034180622634366E-3</v>
      </c>
      <c r="AD1490" s="79">
        <f t="shared" si="917"/>
        <v>3.9952363924625534E-2</v>
      </c>
      <c r="AE1490" s="81">
        <f t="shared" ref="AE1490:AE1553" si="953">AE1489+(0.2*(AD1490-AE1489))</f>
        <v>3.7248945862362097E-2</v>
      </c>
      <c r="AF1490" s="19">
        <f t="shared" si="925"/>
        <v>6.0725155274183006E-2</v>
      </c>
      <c r="AG1490" s="93">
        <f t="shared" si="924"/>
        <v>0.19089387965504431</v>
      </c>
      <c r="AH1490" s="91">
        <f t="shared" si="926"/>
        <v>-9.8173093398535834E-4</v>
      </c>
      <c r="AI1490" s="96">
        <f t="shared" si="927"/>
        <v>1488.0284244219827</v>
      </c>
      <c r="AJ1490" s="5">
        <f t="shared" si="934"/>
        <v>-1.0000000000000009E-2</v>
      </c>
      <c r="AK1490" s="5">
        <f t="shared" si="937"/>
        <v>0</v>
      </c>
      <c r="AL1490" s="5">
        <f t="shared" si="942"/>
        <v>-1.0000000000000009E-2</v>
      </c>
      <c r="AM1490" s="95">
        <f t="shared" si="907"/>
        <v>9.285714285714286E-3</v>
      </c>
      <c r="AN1490" s="95">
        <f t="shared" si="908"/>
        <v>-2.1428571428571447E-3</v>
      </c>
      <c r="AO1490" s="78">
        <f t="shared" si="909"/>
        <v>4.3333333333333295</v>
      </c>
      <c r="AP1490" s="8">
        <f t="shared" si="910"/>
        <v>81.249999999999986</v>
      </c>
      <c r="AQ1490" s="8">
        <f t="shared" si="949"/>
        <v>64.999999999999986</v>
      </c>
      <c r="AR1490" s="8">
        <f t="shared" si="932"/>
        <v>0</v>
      </c>
      <c r="AS1490" s="114">
        <f t="shared" si="938"/>
        <v>0</v>
      </c>
      <c r="AT1490" s="103">
        <f t="shared" si="915"/>
        <v>0.36463963963963958</v>
      </c>
      <c r="AU1490" s="5">
        <f t="shared" si="935"/>
        <v>0.74</v>
      </c>
      <c r="AW1490" s="210">
        <f t="shared" si="936"/>
        <v>8.4507042253521208E-2</v>
      </c>
      <c r="AX1490" s="276">
        <f t="shared" si="947"/>
        <v>-9.7733697362164694E-4</v>
      </c>
      <c r="AY1490" s="19">
        <f t="shared" si="916"/>
        <v>-1.1661897143338431</v>
      </c>
    </row>
    <row r="1491" spans="1:51">
      <c r="A1491" s="4">
        <v>40494</v>
      </c>
      <c r="B1491" s="9">
        <f t="shared" si="939"/>
        <v>40494</v>
      </c>
      <c r="C1491" s="5">
        <v>0.72</v>
      </c>
      <c r="D1491" s="5">
        <v>0.72</v>
      </c>
      <c r="E1491" s="5">
        <v>0.7</v>
      </c>
      <c r="F1491" s="5">
        <v>0.7</v>
      </c>
      <c r="G1491" s="6">
        <v>304600</v>
      </c>
      <c r="H1491" s="112">
        <v>0.7</v>
      </c>
      <c r="I1491" s="19">
        <f t="shared" si="918"/>
        <v>-5.4054054054054106E-2</v>
      </c>
      <c r="J1491" s="8">
        <f t="shared" si="940"/>
        <v>0.76119489035213783</v>
      </c>
      <c r="K1491" s="8">
        <f t="shared" si="941"/>
        <v>0.59680510964786182</v>
      </c>
      <c r="L1491" s="8">
        <f t="shared" si="950"/>
        <v>0.67899999999999983</v>
      </c>
      <c r="M1491" s="19">
        <f t="shared" si="943"/>
        <v>0.27544968708674822</v>
      </c>
      <c r="N1491" s="19">
        <f t="shared" si="951"/>
        <v>-0.17822101961466</v>
      </c>
      <c r="O1491" s="19">
        <f t="shared" si="944"/>
        <v>-9.4505635999269037E-3</v>
      </c>
      <c r="P1491" s="19">
        <f t="shared" si="945"/>
        <v>3.6943135598196064E-2</v>
      </c>
      <c r="Q1491" s="6"/>
      <c r="S1491" s="66"/>
      <c r="T1491" t="str">
        <f t="shared" si="911"/>
        <v/>
      </c>
      <c r="U1491" t="str">
        <f t="shared" si="912"/>
        <v/>
      </c>
      <c r="V1491" t="str">
        <f t="shared" si="913"/>
        <v/>
      </c>
      <c r="W1491" t="str">
        <f t="shared" si="914"/>
        <v/>
      </c>
      <c r="Y1491" s="219">
        <f t="shared" si="946"/>
        <v>3.0329670329670329E-3</v>
      </c>
      <c r="Z1491" s="78">
        <f t="shared" si="948"/>
        <v>0.69820099184272533</v>
      </c>
      <c r="AA1491" s="78">
        <f t="shared" si="919"/>
        <v>0.66103498387383886</v>
      </c>
      <c r="AB1491" s="74">
        <f t="shared" si="933"/>
        <v>1490</v>
      </c>
      <c r="AC1491" s="80">
        <f t="shared" si="952"/>
        <v>-6.6350314780500019E-5</v>
      </c>
      <c r="AD1491" s="79">
        <f t="shared" si="917"/>
        <v>3.7166007968886472E-2</v>
      </c>
      <c r="AE1491" s="81">
        <f t="shared" si="953"/>
        <v>3.7232358283666972E-2</v>
      </c>
      <c r="AF1491" s="19">
        <f t="shared" si="925"/>
        <v>5.6223965259877613E-2</v>
      </c>
      <c r="AG1491" s="93">
        <f t="shared" si="924"/>
        <v>-1.0245431203211495</v>
      </c>
      <c r="AH1491" s="91">
        <f t="shared" si="926"/>
        <v>-1.0308996129818062E-3</v>
      </c>
      <c r="AI1491" s="96">
        <f t="shared" si="927"/>
        <v>1488.3045645203067</v>
      </c>
      <c r="AJ1491" s="5">
        <f t="shared" si="934"/>
        <v>-4.0000000000000036E-2</v>
      </c>
      <c r="AK1491" s="5">
        <f t="shared" si="937"/>
        <v>0</v>
      </c>
      <c r="AL1491" s="5">
        <f t="shared" si="942"/>
        <v>-4.0000000000000036E-2</v>
      </c>
      <c r="AM1491" s="95">
        <f t="shared" ref="AM1491:AM1554" si="954">(AVERAGE(AK1478:AK1491))</f>
        <v>7.8571428571428559E-3</v>
      </c>
      <c r="AN1491" s="95">
        <f t="shared" ref="AN1491:AN1554" si="955">(AVERAGE(AL1478:AL1491))</f>
        <v>-5.0000000000000044E-3</v>
      </c>
      <c r="AO1491" s="78">
        <f t="shared" ref="AO1491:AO1554" si="956">ABS(AM1491/AN1491)</f>
        <v>1.5714285714285698</v>
      </c>
      <c r="AP1491" s="8">
        <f t="shared" ref="AP1491:AP1554" si="957">IF(AN1491=0,100,100-(100/(1+AO1491)))</f>
        <v>61.111111111111086</v>
      </c>
      <c r="AQ1491" s="8">
        <f t="shared" si="949"/>
        <v>51.162790697674396</v>
      </c>
      <c r="AR1491" s="8">
        <f t="shared" si="932"/>
        <v>-1</v>
      </c>
      <c r="AS1491" s="114">
        <f t="shared" si="938"/>
        <v>-304600</v>
      </c>
      <c r="AT1491" s="103">
        <f t="shared" si="915"/>
        <v>0.30720757165853368</v>
      </c>
      <c r="AU1491" s="5">
        <f t="shared" si="935"/>
        <v>0.7</v>
      </c>
      <c r="AW1491" s="210">
        <f t="shared" si="936"/>
        <v>2.8571428571428598E-2</v>
      </c>
      <c r="AX1491" s="276">
        <f t="shared" si="947"/>
        <v>-8.3638054293786405E-3</v>
      </c>
      <c r="AY1491" s="19">
        <f t="shared" si="916"/>
        <v>-7.5577499420547767</v>
      </c>
    </row>
    <row r="1492" spans="1:51">
      <c r="A1492" s="4">
        <v>40497</v>
      </c>
      <c r="B1492" s="9">
        <f t="shared" si="939"/>
        <v>40497</v>
      </c>
      <c r="C1492" s="5">
        <v>0.7</v>
      </c>
      <c r="D1492" s="5">
        <v>0.75</v>
      </c>
      <c r="E1492" s="5">
        <v>0.7</v>
      </c>
      <c r="F1492" s="5">
        <v>0.74</v>
      </c>
      <c r="G1492" s="6">
        <v>143400</v>
      </c>
      <c r="H1492" s="112">
        <v>0.74</v>
      </c>
      <c r="I1492" s="19">
        <f t="shared" si="918"/>
        <v>5.7142857142857197E-2</v>
      </c>
      <c r="J1492" s="8">
        <f t="shared" si="940"/>
        <v>0.7539090282131361</v>
      </c>
      <c r="K1492" s="8">
        <f t="shared" si="941"/>
        <v>0.62209097178686357</v>
      </c>
      <c r="L1492" s="8">
        <f t="shared" si="950"/>
        <v>0.68799999999999983</v>
      </c>
      <c r="M1492" s="19">
        <f t="shared" si="943"/>
        <v>0.21189514460826336</v>
      </c>
      <c r="N1492" s="19">
        <f t="shared" si="951"/>
        <v>-0.23073013133781281</v>
      </c>
      <c r="O1492" s="19">
        <f t="shared" si="944"/>
        <v>-9.5716119897116016E-3</v>
      </c>
      <c r="P1492" s="19">
        <f t="shared" si="945"/>
        <v>4.2368709198755669E-2</v>
      </c>
      <c r="Q1492" s="6"/>
      <c r="S1492" s="66"/>
      <c r="T1492" t="str">
        <f t="shared" si="911"/>
        <v/>
      </c>
      <c r="U1492" t="str">
        <f t="shared" si="912"/>
        <v/>
      </c>
      <c r="V1492" t="str">
        <f t="shared" si="913"/>
        <v/>
      </c>
      <c r="W1492" t="str">
        <f t="shared" si="914"/>
        <v/>
      </c>
      <c r="Y1492" s="219">
        <f t="shared" si="946"/>
        <v>3.1868131868131896E-3</v>
      </c>
      <c r="Z1492" s="78">
        <f t="shared" si="948"/>
        <v>0.70463803909894562</v>
      </c>
      <c r="AA1492" s="78">
        <f t="shared" si="919"/>
        <v>0.66687839506717483</v>
      </c>
      <c r="AB1492" s="74">
        <f t="shared" si="933"/>
        <v>1491</v>
      </c>
      <c r="AC1492" s="80">
        <f t="shared" si="952"/>
        <v>4.2182859848305387E-4</v>
      </c>
      <c r="AD1492" s="79">
        <f t="shared" si="917"/>
        <v>3.7759644031770789E-2</v>
      </c>
      <c r="AE1492" s="81">
        <f t="shared" si="953"/>
        <v>3.7337815433287735E-2</v>
      </c>
      <c r="AF1492" s="19">
        <f t="shared" si="925"/>
        <v>5.6621483483457656E-2</v>
      </c>
      <c r="AG1492" s="93">
        <f t="shared" si="924"/>
        <v>-7.3575975468774555</v>
      </c>
      <c r="AH1492" s="91">
        <f t="shared" si="926"/>
        <v>-1.0090898770908705E-3</v>
      </c>
      <c r="AI1492" s="96">
        <f t="shared" si="927"/>
        <v>1488.6956655340477</v>
      </c>
      <c r="AJ1492" s="5">
        <f t="shared" si="934"/>
        <v>4.0000000000000036E-2</v>
      </c>
      <c r="AK1492" s="5">
        <f t="shared" si="937"/>
        <v>4.0000000000000036E-2</v>
      </c>
      <c r="AL1492" s="5">
        <f t="shared" si="942"/>
        <v>0</v>
      </c>
      <c r="AM1492" s="95">
        <f t="shared" si="954"/>
        <v>0.01</v>
      </c>
      <c r="AN1492" s="95">
        <f t="shared" si="955"/>
        <v>-5.0000000000000044E-3</v>
      </c>
      <c r="AO1492" s="78">
        <f t="shared" si="956"/>
        <v>1.9999999999999982</v>
      </c>
      <c r="AP1492" s="8">
        <f t="shared" si="957"/>
        <v>66.666666666666657</v>
      </c>
      <c r="AQ1492" s="8">
        <f t="shared" si="949"/>
        <v>57.142857142857125</v>
      </c>
      <c r="AR1492" s="8">
        <f t="shared" si="932"/>
        <v>0.6</v>
      </c>
      <c r="AS1492" s="114">
        <f t="shared" si="938"/>
        <v>86040</v>
      </c>
      <c r="AT1492" s="103">
        <f t="shared" si="915"/>
        <v>0.32459187595034</v>
      </c>
      <c r="AU1492" s="5">
        <f t="shared" si="935"/>
        <v>0.74</v>
      </c>
      <c r="AW1492" s="210">
        <f t="shared" si="936"/>
        <v>7.1428571428571494E-2</v>
      </c>
      <c r="AX1492" s="276">
        <f t="shared" si="947"/>
        <v>-1.59694016432998E-2</v>
      </c>
      <c r="AY1492" s="19">
        <f t="shared" si="916"/>
        <v>-0.90934638283260383</v>
      </c>
    </row>
    <row r="1493" spans="1:51">
      <c r="A1493" s="4">
        <v>40498</v>
      </c>
      <c r="B1493" s="9">
        <f t="shared" si="939"/>
        <v>40498</v>
      </c>
      <c r="C1493" s="5">
        <v>0.74</v>
      </c>
      <c r="D1493" s="5">
        <v>0.74</v>
      </c>
      <c r="E1493" s="5">
        <v>0.72</v>
      </c>
      <c r="F1493" s="5">
        <v>0.72</v>
      </c>
      <c r="G1493" s="6">
        <v>75200</v>
      </c>
      <c r="H1493" s="112">
        <v>0.72</v>
      </c>
      <c r="I1493" s="19">
        <f t="shared" si="918"/>
        <v>-2.7027027027027053E-2</v>
      </c>
      <c r="J1493" s="8">
        <f t="shared" si="940"/>
        <v>0.7541035713250458</v>
      </c>
      <c r="K1493" s="8">
        <f t="shared" si="941"/>
        <v>0.63089642867495421</v>
      </c>
      <c r="L1493" s="8">
        <f t="shared" si="950"/>
        <v>0.6925</v>
      </c>
      <c r="M1493" s="19">
        <f t="shared" si="943"/>
        <v>0.19528901583554448</v>
      </c>
      <c r="N1493" s="19">
        <f t="shared" si="951"/>
        <v>-7.8369557751873514E-2</v>
      </c>
      <c r="O1493" s="19">
        <f t="shared" si="944"/>
        <v>2.5804587109241558E-4</v>
      </c>
      <c r="P1493" s="19">
        <f t="shared" si="945"/>
        <v>1.4154612890134515E-2</v>
      </c>
      <c r="Q1493" s="6"/>
      <c r="S1493" s="66"/>
      <c r="T1493" t="str">
        <f t="shared" si="911"/>
        <v/>
      </c>
      <c r="U1493" t="str">
        <f t="shared" si="912"/>
        <v/>
      </c>
      <c r="V1493" t="str">
        <f t="shared" si="913"/>
        <v/>
      </c>
      <c r="W1493" t="str">
        <f t="shared" si="914"/>
        <v/>
      </c>
      <c r="Y1493" s="219">
        <f t="shared" si="946"/>
        <v>3.1208791208791236E-3</v>
      </c>
      <c r="Z1493" s="78">
        <f t="shared" si="948"/>
        <v>0.707003781077708</v>
      </c>
      <c r="AA1493" s="78">
        <f t="shared" si="919"/>
        <v>0.67080939383220395</v>
      </c>
      <c r="AB1493" s="74">
        <f t="shared" si="933"/>
        <v>1492</v>
      </c>
      <c r="AC1493" s="80">
        <f t="shared" si="952"/>
        <v>-9.1474255022694351E-4</v>
      </c>
      <c r="AD1493" s="79">
        <f t="shared" si="917"/>
        <v>3.6194387245504056E-2</v>
      </c>
      <c r="AE1493" s="81">
        <f t="shared" si="953"/>
        <v>3.7109129795731E-2</v>
      </c>
      <c r="AF1493" s="19">
        <f t="shared" si="925"/>
        <v>5.3956291575961005E-2</v>
      </c>
      <c r="AG1493" s="93">
        <f t="shared" si="924"/>
        <v>-3.1685171501327014</v>
      </c>
      <c r="AH1493" s="91">
        <f t="shared" si="926"/>
        <v>-9.5570644277746548E-4</v>
      </c>
      <c r="AI1493" s="96">
        <f t="shared" si="927"/>
        <v>1489.037787829694</v>
      </c>
      <c r="AJ1493" s="5">
        <f t="shared" si="934"/>
        <v>-2.0000000000000018E-2</v>
      </c>
      <c r="AK1493" s="5">
        <f t="shared" si="937"/>
        <v>0</v>
      </c>
      <c r="AL1493" s="5">
        <f t="shared" si="942"/>
        <v>-2.0000000000000018E-2</v>
      </c>
      <c r="AM1493" s="95">
        <f t="shared" si="954"/>
        <v>8.5714285714285788E-3</v>
      </c>
      <c r="AN1493" s="95">
        <f t="shared" si="955"/>
        <v>-6.4285714285714345E-3</v>
      </c>
      <c r="AO1493" s="78">
        <f t="shared" si="956"/>
        <v>1.3333333333333333</v>
      </c>
      <c r="AP1493" s="8">
        <f t="shared" si="957"/>
        <v>57.142857142857139</v>
      </c>
      <c r="AQ1493" s="8">
        <f t="shared" si="949"/>
        <v>57.142857142857139</v>
      </c>
      <c r="AR1493" s="8">
        <f t="shared" si="932"/>
        <v>-1</v>
      </c>
      <c r="AS1493" s="114">
        <f t="shared" si="938"/>
        <v>-75200</v>
      </c>
      <c r="AT1493" s="103">
        <f t="shared" si="915"/>
        <v>0.32114320782768035</v>
      </c>
      <c r="AU1493" s="5">
        <f t="shared" si="935"/>
        <v>0.72</v>
      </c>
      <c r="AW1493" s="210">
        <f t="shared" si="936"/>
        <v>2.7777777777777804E-2</v>
      </c>
      <c r="AX1493" s="276">
        <f t="shared" si="947"/>
        <v>-2.2197863282130869E-2</v>
      </c>
      <c r="AY1493" s="19">
        <f t="shared" si="916"/>
        <v>-0.39002473467403287</v>
      </c>
    </row>
    <row r="1494" spans="1:51">
      <c r="A1494" s="4">
        <v>40499</v>
      </c>
      <c r="B1494" s="9">
        <f t="shared" si="939"/>
        <v>40499</v>
      </c>
      <c r="C1494" s="5">
        <v>0.73</v>
      </c>
      <c r="D1494" s="5">
        <v>0.79</v>
      </c>
      <c r="E1494" s="5">
        <v>0.72</v>
      </c>
      <c r="F1494" s="5">
        <v>0.79</v>
      </c>
      <c r="G1494" s="6">
        <v>735100</v>
      </c>
      <c r="H1494" s="112">
        <v>0.79</v>
      </c>
      <c r="I1494" s="19">
        <f t="shared" si="918"/>
        <v>9.7222222222222307E-2</v>
      </c>
      <c r="J1494" s="8">
        <f t="shared" si="940"/>
        <v>0.7669999999999999</v>
      </c>
      <c r="K1494" s="8">
        <f t="shared" si="941"/>
        <v>0.63500000000000001</v>
      </c>
      <c r="L1494" s="8">
        <f t="shared" si="950"/>
        <v>0.70099999999999996</v>
      </c>
      <c r="M1494" s="19">
        <f t="shared" si="943"/>
        <v>0.20787401574803133</v>
      </c>
      <c r="N1494" s="19">
        <f t="shared" si="951"/>
        <v>6.4442948102543807E-2</v>
      </c>
      <c r="O1494" s="19">
        <f t="shared" si="944"/>
        <v>1.7101667682455891E-2</v>
      </c>
      <c r="P1494" s="19">
        <f t="shared" si="945"/>
        <v>6.5043502206286984E-3</v>
      </c>
      <c r="Q1494" s="6"/>
      <c r="S1494" s="66"/>
      <c r="T1494" t="str">
        <f t="shared" ref="T1494:T1557" si="958">IF(C1494&gt;$J1494,"BrokeBandUpper", IF(C1494&lt;$K1494,"BrokeBandLower", ""))</f>
        <v/>
      </c>
      <c r="U1494" t="str">
        <f t="shared" ref="U1494:U1557" si="959">IF(D1494&gt;$J1494,"BrokeBandUpper", IF(D1494&lt;$K1494,"BrokeBandLower", ""))</f>
        <v>BrokeBandUpper</v>
      </c>
      <c r="V1494" t="str">
        <f t="shared" ref="V1494:V1557" si="960">IF(E1494&gt;$J1494,"BrokeBandUpper", IF(E1494&lt;$K1494,"BrokeBandLower", ""))</f>
        <v/>
      </c>
      <c r="W1494" t="str">
        <f t="shared" ref="W1494:W1557" si="961">IF(F1494&gt;$J1494,"BrokeBandUpper", IF(F1494&lt;$K1494,"BrokeBandLower", ""))</f>
        <v>BrokeBandUpper</v>
      </c>
      <c r="Y1494" s="219">
        <f t="shared" si="946"/>
        <v>5.2527472527472575E-3</v>
      </c>
      <c r="Z1494" s="78">
        <f t="shared" si="948"/>
        <v>0.71978519879174097</v>
      </c>
      <c r="AA1494" s="78">
        <f t="shared" si="919"/>
        <v>0.67962949868862088</v>
      </c>
      <c r="AB1494" s="74">
        <f t="shared" si="933"/>
        <v>1493</v>
      </c>
      <c r="AC1494" s="80">
        <f t="shared" si="952"/>
        <v>2.4372562459112693E-3</v>
      </c>
      <c r="AD1494" s="79">
        <f t="shared" si="917"/>
        <v>4.0155700103120084E-2</v>
      </c>
      <c r="AE1494" s="81">
        <f t="shared" si="953"/>
        <v>3.7718443857208815E-2</v>
      </c>
      <c r="AF1494" s="19">
        <f t="shared" si="925"/>
        <v>5.9084692734206676E-2</v>
      </c>
      <c r="AG1494" s="93">
        <f t="shared" si="924"/>
        <v>-3.6644177045296482</v>
      </c>
      <c r="AH1494" s="91">
        <f t="shared" si="926"/>
        <v>-7.4249695361599589E-4</v>
      </c>
      <c r="AI1494" s="96">
        <f t="shared" si="927"/>
        <v>1489.6096407942191</v>
      </c>
      <c r="AJ1494" s="5">
        <f t="shared" si="934"/>
        <v>7.0000000000000062E-2</v>
      </c>
      <c r="AK1494" s="5">
        <f t="shared" si="937"/>
        <v>7.0000000000000062E-2</v>
      </c>
      <c r="AL1494" s="5">
        <f t="shared" si="942"/>
        <v>0</v>
      </c>
      <c r="AM1494" s="95">
        <f t="shared" si="954"/>
        <v>1.2857142857142869E-2</v>
      </c>
      <c r="AN1494" s="95">
        <f t="shared" si="955"/>
        <v>-6.4285714285714345E-3</v>
      </c>
      <c r="AO1494" s="78">
        <f t="shared" si="956"/>
        <v>2</v>
      </c>
      <c r="AP1494" s="8">
        <f t="shared" si="957"/>
        <v>66.666666666666657</v>
      </c>
      <c r="AQ1494" s="8">
        <f t="shared" si="949"/>
        <v>66.666666666666657</v>
      </c>
      <c r="AR1494" s="8">
        <f t="shared" si="932"/>
        <v>1</v>
      </c>
      <c r="AS1494" s="114">
        <f t="shared" si="938"/>
        <v>735100</v>
      </c>
      <c r="AT1494" s="103">
        <f t="shared" si="915"/>
        <v>0.38461121822466354</v>
      </c>
      <c r="AU1494" s="5">
        <f t="shared" si="935"/>
        <v>0.79</v>
      </c>
      <c r="AW1494" s="210">
        <f t="shared" si="936"/>
        <v>9.7222222222222307E-2</v>
      </c>
      <c r="AX1494" s="276">
        <f t="shared" si="947"/>
        <v>-2.5825713670856402E-2</v>
      </c>
      <c r="AY1494" s="19">
        <f t="shared" si="916"/>
        <v>-0.16343241431016148</v>
      </c>
    </row>
    <row r="1495" spans="1:51">
      <c r="A1495" s="4">
        <v>40500</v>
      </c>
      <c r="B1495" s="9">
        <f t="shared" si="939"/>
        <v>40500</v>
      </c>
      <c r="C1495" s="5">
        <v>0.8</v>
      </c>
      <c r="D1495" s="5">
        <v>0.8</v>
      </c>
      <c r="E1495" s="5">
        <v>0.75</v>
      </c>
      <c r="F1495" s="5">
        <v>0.78</v>
      </c>
      <c r="G1495" s="6">
        <v>446800</v>
      </c>
      <c r="H1495" s="112">
        <v>0.78</v>
      </c>
      <c r="I1495" s="19">
        <f t="shared" si="918"/>
        <v>-1.2658227848101276E-2</v>
      </c>
      <c r="J1495" s="8">
        <f t="shared" si="940"/>
        <v>0.77923926037567326</v>
      </c>
      <c r="K1495" s="8">
        <f t="shared" si="941"/>
        <v>0.63376073962432655</v>
      </c>
      <c r="L1495" s="8">
        <f t="shared" si="950"/>
        <v>0.70649999999999991</v>
      </c>
      <c r="M1495" s="19">
        <f t="shared" si="943"/>
        <v>0.22954801655524101</v>
      </c>
      <c r="N1495" s="19">
        <f t="shared" si="951"/>
        <v>0.10426507964074365</v>
      </c>
      <c r="O1495" s="19">
        <f t="shared" si="944"/>
        <v>1.5957314701008286E-2</v>
      </c>
      <c r="P1495" s="19">
        <f t="shared" si="945"/>
        <v>-1.951591142792845E-3</v>
      </c>
      <c r="Q1495" s="6"/>
      <c r="S1495" s="66"/>
      <c r="T1495" t="str">
        <f t="shared" si="958"/>
        <v>BrokeBandUpper</v>
      </c>
      <c r="U1495" t="str">
        <f t="shared" si="959"/>
        <v>BrokeBandUpper</v>
      </c>
      <c r="V1495" t="str">
        <f t="shared" si="960"/>
        <v/>
      </c>
      <c r="W1495" t="str">
        <f t="shared" si="961"/>
        <v>BrokeBandUpper</v>
      </c>
      <c r="Y1495" s="219">
        <f t="shared" si="946"/>
        <v>6.70329670329671E-3</v>
      </c>
      <c r="Z1495" s="78">
        <f t="shared" si="948"/>
        <v>0.72905827817781288</v>
      </c>
      <c r="AA1495" s="78">
        <f t="shared" si="919"/>
        <v>0.68705691578566297</v>
      </c>
      <c r="AB1495" s="74">
        <f t="shared" si="933"/>
        <v>1494</v>
      </c>
      <c r="AC1495" s="80">
        <f t="shared" si="952"/>
        <v>3.426334827952876E-3</v>
      </c>
      <c r="AD1495" s="79">
        <f t="shared" si="917"/>
        <v>4.200136239214991E-2</v>
      </c>
      <c r="AE1495" s="81">
        <f t="shared" si="953"/>
        <v>3.8575027564197034E-2</v>
      </c>
      <c r="AF1495" s="19">
        <f t="shared" si="925"/>
        <v>6.1132289664998909E-2</v>
      </c>
      <c r="AG1495" s="93">
        <f t="shared" si="924"/>
        <v>0.40581641085170295</v>
      </c>
      <c r="AH1495" s="91">
        <f t="shared" si="926"/>
        <v>-4.8221408126009014E-4</v>
      </c>
      <c r="AI1495" s="96">
        <f t="shared" si="927"/>
        <v>1490.1343713914582</v>
      </c>
      <c r="AJ1495" s="5">
        <f t="shared" si="934"/>
        <v>-1.0000000000000009E-2</v>
      </c>
      <c r="AK1495" s="5">
        <f t="shared" si="937"/>
        <v>0</v>
      </c>
      <c r="AL1495" s="5">
        <f t="shared" si="942"/>
        <v>-1.0000000000000009E-2</v>
      </c>
      <c r="AM1495" s="95">
        <f t="shared" si="954"/>
        <v>1.2857142857142869E-2</v>
      </c>
      <c r="AN1495" s="95">
        <f t="shared" si="955"/>
        <v>-7.1428571428571496E-3</v>
      </c>
      <c r="AO1495" s="78">
        <f t="shared" si="956"/>
        <v>1.8</v>
      </c>
      <c r="AP1495" s="8">
        <f t="shared" si="957"/>
        <v>64.285714285714278</v>
      </c>
      <c r="AQ1495" s="8">
        <f t="shared" si="949"/>
        <v>68.354430379746844</v>
      </c>
      <c r="AR1495" s="8">
        <f t="shared" si="932"/>
        <v>0.2</v>
      </c>
      <c r="AS1495" s="114">
        <f t="shared" si="938"/>
        <v>89360</v>
      </c>
      <c r="AT1495" s="103">
        <f t="shared" si="915"/>
        <v>0.29803500973449798</v>
      </c>
      <c r="AU1495" s="5">
        <f t="shared" si="935"/>
        <v>0.78</v>
      </c>
      <c r="AW1495" s="210">
        <f t="shared" si="936"/>
        <v>6.6666666666666721E-2</v>
      </c>
      <c r="AX1495" s="276">
        <f t="shared" si="947"/>
        <v>-2.6754354943002524E-2</v>
      </c>
      <c r="AY1495" s="19">
        <f t="shared" si="916"/>
        <v>-3.595801006630335E-2</v>
      </c>
    </row>
    <row r="1496" spans="1:51">
      <c r="A1496" s="4">
        <v>40501</v>
      </c>
      <c r="B1496" s="9">
        <f t="shared" si="939"/>
        <v>40501</v>
      </c>
      <c r="C1496" s="5">
        <v>0.79</v>
      </c>
      <c r="D1496" s="5">
        <v>0.79</v>
      </c>
      <c r="E1496" s="5">
        <v>0.73</v>
      </c>
      <c r="F1496" s="5">
        <v>0.75</v>
      </c>
      <c r="G1496" s="6">
        <v>443200</v>
      </c>
      <c r="H1496" s="112">
        <v>0.75</v>
      </c>
      <c r="I1496" s="19">
        <f t="shared" si="918"/>
        <v>-3.8461538461538491E-2</v>
      </c>
      <c r="J1496" s="8">
        <f t="shared" si="940"/>
        <v>0.78029348431585532</v>
      </c>
      <c r="K1496" s="8">
        <f t="shared" si="941"/>
        <v>0.64370651568414439</v>
      </c>
      <c r="L1496" s="8">
        <f t="shared" si="950"/>
        <v>0.71199999999999986</v>
      </c>
      <c r="M1496" s="19">
        <f t="shared" si="943"/>
        <v>0.21218826484386838</v>
      </c>
      <c r="N1496" s="19">
        <f t="shared" si="951"/>
        <v>-7.5625797041879425E-2</v>
      </c>
      <c r="O1496" s="19">
        <f t="shared" si="944"/>
        <v>1.3528886361216196E-3</v>
      </c>
      <c r="P1496" s="19">
        <f t="shared" si="945"/>
        <v>1.5693266303800042E-2</v>
      </c>
      <c r="Q1496" s="6"/>
      <c r="S1496" s="66"/>
      <c r="T1496" t="str">
        <f t="shared" si="958"/>
        <v>BrokeBandUpper</v>
      </c>
      <c r="U1496" t="str">
        <f t="shared" si="959"/>
        <v>BrokeBandUpper</v>
      </c>
      <c r="V1496" t="str">
        <f t="shared" si="960"/>
        <v/>
      </c>
      <c r="W1496" t="str">
        <f t="shared" si="961"/>
        <v/>
      </c>
      <c r="Y1496" s="219">
        <f t="shared" si="946"/>
        <v>6.6153846153846211E-3</v>
      </c>
      <c r="Z1496" s="78">
        <f t="shared" si="948"/>
        <v>0.73228330333842973</v>
      </c>
      <c r="AA1496" s="78">
        <f t="shared" si="919"/>
        <v>0.69171470401752388</v>
      </c>
      <c r="AB1496" s="74">
        <f t="shared" si="933"/>
        <v>1495</v>
      </c>
      <c r="AC1496" s="80">
        <f t="shared" si="952"/>
        <v>1.5948574053670436E-3</v>
      </c>
      <c r="AD1496" s="79">
        <f t="shared" si="917"/>
        <v>4.056859932090584E-2</v>
      </c>
      <c r="AE1496" s="81">
        <f t="shared" si="953"/>
        <v>3.8973741915538797E-2</v>
      </c>
      <c r="AF1496" s="19">
        <f t="shared" si="925"/>
        <v>5.8649323319687703E-2</v>
      </c>
      <c r="AG1496" s="93">
        <f t="shared" si="924"/>
        <v>-0.53452961095459572</v>
      </c>
      <c r="AH1496" s="91">
        <f t="shared" si="926"/>
        <v>-3.0344061409837576E-4</v>
      </c>
      <c r="AI1496" s="96">
        <f t="shared" si="927"/>
        <v>1490.6571282630507</v>
      </c>
      <c r="AJ1496" s="5">
        <f t="shared" si="934"/>
        <v>-3.0000000000000027E-2</v>
      </c>
      <c r="AK1496" s="5">
        <f t="shared" si="937"/>
        <v>0</v>
      </c>
      <c r="AL1496" s="5">
        <f t="shared" si="942"/>
        <v>-3.0000000000000027E-2</v>
      </c>
      <c r="AM1496" s="95">
        <f t="shared" si="954"/>
        <v>1.2857142857142869E-2</v>
      </c>
      <c r="AN1496" s="95">
        <f t="shared" si="955"/>
        <v>-8.5714285714285788E-3</v>
      </c>
      <c r="AO1496" s="78">
        <f t="shared" si="956"/>
        <v>1.5</v>
      </c>
      <c r="AP1496" s="8">
        <f t="shared" si="957"/>
        <v>60</v>
      </c>
      <c r="AQ1496" s="8">
        <f t="shared" si="949"/>
        <v>64.285714285714278</v>
      </c>
      <c r="AR1496" s="8">
        <f t="shared" si="932"/>
        <v>-0.33333333333333331</v>
      </c>
      <c r="AS1496" s="114">
        <f t="shared" si="938"/>
        <v>-147733.33333333331</v>
      </c>
      <c r="AT1496" s="103">
        <f t="shared" ref="AT1496:AT1559" si="962">SUM(AS1477:AS1496)/SUM(G1477:G1496)</f>
        <v>0.27545748295081685</v>
      </c>
      <c r="AU1496" s="5">
        <f t="shared" si="935"/>
        <v>0.75</v>
      </c>
      <c r="AW1496" s="210">
        <f t="shared" si="936"/>
        <v>8.2191780821917887E-2</v>
      </c>
      <c r="AX1496" s="276">
        <f t="shared" si="947"/>
        <v>-2.6790780688983606E-2</v>
      </c>
      <c r="AY1496" s="19">
        <f t="shared" ref="AY1496:AY1559" si="963">IF((AX1496&gt;AX1495),ABS(AX1496-AX1495)/ABS(AX1495),-1*ABS(AX1496-AX1495)/ABS(AX1495))</f>
        <v>-1.3614884776210648E-3</v>
      </c>
    </row>
    <row r="1497" spans="1:51">
      <c r="A1497" s="4">
        <v>40504</v>
      </c>
      <c r="B1497" s="9">
        <f t="shared" si="939"/>
        <v>40504</v>
      </c>
      <c r="C1497" s="5">
        <v>0.8</v>
      </c>
      <c r="D1497" s="5">
        <v>0.8</v>
      </c>
      <c r="E1497" s="5">
        <v>0.75</v>
      </c>
      <c r="F1497" s="5">
        <v>0.77</v>
      </c>
      <c r="G1497" s="6">
        <v>145700</v>
      </c>
      <c r="H1497" s="112">
        <v>0.77</v>
      </c>
      <c r="I1497" s="19">
        <f t="shared" si="918"/>
        <v>2.6666666666666689E-2</v>
      </c>
      <c r="J1497" s="8">
        <f t="shared" si="940"/>
        <v>0.78587397165588679</v>
      </c>
      <c r="K1497" s="8">
        <f t="shared" si="941"/>
        <v>0.64912602834411326</v>
      </c>
      <c r="L1497" s="8">
        <f t="shared" si="950"/>
        <v>0.71750000000000003</v>
      </c>
      <c r="M1497" s="19">
        <f t="shared" si="943"/>
        <v>0.2106647050659953</v>
      </c>
      <c r="N1497" s="19">
        <f t="shared" si="951"/>
        <v>-7.1802263852533956E-3</v>
      </c>
      <c r="O1497" s="19">
        <f t="shared" si="944"/>
        <v>7.1517800061143945E-3</v>
      </c>
      <c r="P1497" s="19">
        <f t="shared" si="945"/>
        <v>8.4192291485645498E-3</v>
      </c>
      <c r="Q1497" s="6"/>
      <c r="S1497" s="66"/>
      <c r="T1497" t="str">
        <f t="shared" si="958"/>
        <v>BrokeBandUpper</v>
      </c>
      <c r="U1497" t="str">
        <f t="shared" si="959"/>
        <v>BrokeBandUpper</v>
      </c>
      <c r="V1497" t="str">
        <f t="shared" si="960"/>
        <v/>
      </c>
      <c r="W1497" t="str">
        <f t="shared" si="961"/>
        <v/>
      </c>
      <c r="Y1497" s="219">
        <f t="shared" si="946"/>
        <v>6.8351648351648421E-3</v>
      </c>
      <c r="Z1497" s="78">
        <f t="shared" si="948"/>
        <v>0.73809167462431158</v>
      </c>
      <c r="AA1497" s="78">
        <f t="shared" si="919"/>
        <v>0.69750781592022715</v>
      </c>
      <c r="AB1497" s="74">
        <f t="shared" si="933"/>
        <v>1496</v>
      </c>
      <c r="AC1497" s="80">
        <f t="shared" si="952"/>
        <v>1.2880934308365094E-3</v>
      </c>
      <c r="AD1497" s="79">
        <f t="shared" si="917"/>
        <v>4.058385870408443E-2</v>
      </c>
      <c r="AE1497" s="81">
        <f t="shared" si="953"/>
        <v>3.9295765273247921E-2</v>
      </c>
      <c r="AF1497" s="19">
        <f t="shared" si="925"/>
        <v>5.8184091672925341E-2</v>
      </c>
      <c r="AG1497" s="93">
        <f t="shared" si="924"/>
        <v>-0.1923457065805422</v>
      </c>
      <c r="AH1497" s="91">
        <f t="shared" si="926"/>
        <v>-1.6474100255154712E-4</v>
      </c>
      <c r="AI1497" s="96">
        <f t="shared" si="927"/>
        <v>1491.0175750514377</v>
      </c>
      <c r="AJ1497" s="5">
        <f t="shared" si="934"/>
        <v>2.0000000000000018E-2</v>
      </c>
      <c r="AK1497" s="5">
        <f t="shared" si="937"/>
        <v>2.0000000000000018E-2</v>
      </c>
      <c r="AL1497" s="5">
        <f t="shared" si="942"/>
        <v>0</v>
      </c>
      <c r="AM1497" s="95">
        <f t="shared" si="954"/>
        <v>1.4285714285714299E-2</v>
      </c>
      <c r="AN1497" s="95">
        <f t="shared" si="955"/>
        <v>-8.5714285714285788E-3</v>
      </c>
      <c r="AO1497" s="78">
        <f t="shared" si="956"/>
        <v>1.6666666666666667</v>
      </c>
      <c r="AP1497" s="8">
        <f t="shared" si="957"/>
        <v>62.500000000000007</v>
      </c>
      <c r="AQ1497" s="8">
        <f t="shared" si="949"/>
        <v>62.5</v>
      </c>
      <c r="AR1497" s="8">
        <f t="shared" si="932"/>
        <v>-0.2</v>
      </c>
      <c r="AS1497" s="114">
        <f t="shared" si="938"/>
        <v>-29140</v>
      </c>
      <c r="AT1497" s="103">
        <f t="shared" si="962"/>
        <v>0.26388107147099898</v>
      </c>
      <c r="AU1497" s="5">
        <f t="shared" si="935"/>
        <v>0.77</v>
      </c>
      <c r="AW1497" s="210">
        <f t="shared" si="936"/>
        <v>6.6666666666666721E-2</v>
      </c>
      <c r="AX1497" s="276">
        <f t="shared" si="947"/>
        <v>-2.5465831256169674E-2</v>
      </c>
      <c r="AY1497" s="19">
        <f t="shared" si="963"/>
        <v>4.9455424543068775E-2</v>
      </c>
    </row>
    <row r="1498" spans="1:51">
      <c r="A1498" s="4">
        <v>40505</v>
      </c>
      <c r="B1498" s="9">
        <f t="shared" si="939"/>
        <v>40505</v>
      </c>
      <c r="C1498" s="5">
        <v>0.76</v>
      </c>
      <c r="D1498" s="5">
        <v>0.77</v>
      </c>
      <c r="E1498" s="5">
        <v>0.76</v>
      </c>
      <c r="F1498" s="5">
        <v>0.77</v>
      </c>
      <c r="G1498" s="6">
        <v>142600</v>
      </c>
      <c r="H1498" s="112">
        <v>0.77</v>
      </c>
      <c r="I1498" s="19">
        <f t="shared" si="918"/>
        <v>0</v>
      </c>
      <c r="J1498" s="8">
        <f t="shared" si="940"/>
        <v>0.79087397165588669</v>
      </c>
      <c r="K1498" s="8">
        <f t="shared" si="941"/>
        <v>0.65412602834411315</v>
      </c>
      <c r="L1498" s="8">
        <f t="shared" si="950"/>
        <v>0.72249999999999992</v>
      </c>
      <c r="M1498" s="19">
        <f t="shared" si="943"/>
        <v>0.20905442894230034</v>
      </c>
      <c r="N1498" s="19">
        <f t="shared" si="951"/>
        <v>-7.6437869513571854E-3</v>
      </c>
      <c r="O1498" s="19">
        <f t="shared" si="944"/>
        <v>6.362343302278574E-3</v>
      </c>
      <c r="P1498" s="19">
        <f t="shared" si="945"/>
        <v>7.7026644775817004E-3</v>
      </c>
      <c r="Q1498" s="6"/>
      <c r="S1498" s="66"/>
      <c r="T1498" t="str">
        <f t="shared" si="958"/>
        <v/>
      </c>
      <c r="U1498" t="str">
        <f t="shared" si="959"/>
        <v/>
      </c>
      <c r="V1498" t="str">
        <f t="shared" si="960"/>
        <v/>
      </c>
      <c r="W1498" t="str">
        <f t="shared" si="961"/>
        <v/>
      </c>
      <c r="Y1498" s="219">
        <f t="shared" si="946"/>
        <v>7.032967032967039E-3</v>
      </c>
      <c r="Z1498" s="78">
        <f t="shared" si="948"/>
        <v>0.74300555673216762</v>
      </c>
      <c r="AA1498" s="78">
        <f t="shared" si="919"/>
        <v>0.70287223754213035</v>
      </c>
      <c r="AB1498" s="74">
        <f t="shared" si="933"/>
        <v>1497</v>
      </c>
      <c r="AC1498" s="80">
        <f t="shared" si="952"/>
        <v>6.7004313343147631E-4</v>
      </c>
      <c r="AD1498" s="79">
        <f t="shared" si="917"/>
        <v>4.0133319190037264E-2</v>
      </c>
      <c r="AE1498" s="81">
        <f t="shared" si="953"/>
        <v>3.9463276056605788E-2</v>
      </c>
      <c r="AF1498" s="19">
        <f t="shared" si="925"/>
        <v>5.7099024611327973E-2</v>
      </c>
      <c r="AG1498" s="93">
        <f t="shared" si="924"/>
        <v>-0.47981790964003357</v>
      </c>
      <c r="AH1498" s="91">
        <f t="shared" si="926"/>
        <v>-5.946054002336535E-5</v>
      </c>
      <c r="AI1498" s="96">
        <f t="shared" si="927"/>
        <v>1491.2286580298871</v>
      </c>
      <c r="AJ1498" s="5">
        <f t="shared" si="934"/>
        <v>0</v>
      </c>
      <c r="AK1498" s="5">
        <f t="shared" si="937"/>
        <v>0</v>
      </c>
      <c r="AL1498" s="5">
        <f t="shared" si="942"/>
        <v>0</v>
      </c>
      <c r="AM1498" s="95">
        <f t="shared" si="954"/>
        <v>1.3571428571428583E-2</v>
      </c>
      <c r="AN1498" s="95">
        <f t="shared" si="955"/>
        <v>-8.5714285714285788E-3</v>
      </c>
      <c r="AO1498" s="78">
        <f t="shared" si="956"/>
        <v>1.5833333333333333</v>
      </c>
      <c r="AP1498" s="8">
        <f t="shared" si="957"/>
        <v>61.29032258064516</v>
      </c>
      <c r="AQ1498" s="8">
        <f t="shared" si="949"/>
        <v>65.517241379310349</v>
      </c>
      <c r="AR1498" s="8">
        <f t="shared" si="932"/>
        <v>1</v>
      </c>
      <c r="AS1498" s="114">
        <f t="shared" si="938"/>
        <v>142600</v>
      </c>
      <c r="AT1498" s="103">
        <f t="shared" si="962"/>
        <v>0.29209953396605076</v>
      </c>
      <c r="AU1498" s="5">
        <f t="shared" si="935"/>
        <v>0.77</v>
      </c>
      <c r="AW1498" s="210">
        <f t="shared" si="936"/>
        <v>1.3157894736842117E-2</v>
      </c>
      <c r="AX1498" s="276">
        <f t="shared" si="947"/>
        <v>-2.3241089009806076E-2</v>
      </c>
      <c r="AY1498" s="19">
        <f t="shared" si="963"/>
        <v>8.7361854556567989E-2</v>
      </c>
    </row>
    <row r="1499" spans="1:51">
      <c r="A1499" s="4">
        <v>40506</v>
      </c>
      <c r="B1499" s="9">
        <f t="shared" si="939"/>
        <v>40506</v>
      </c>
      <c r="C1499" s="5">
        <v>0.77</v>
      </c>
      <c r="D1499" s="5">
        <v>0.77</v>
      </c>
      <c r="E1499" s="5">
        <v>0.75</v>
      </c>
      <c r="F1499" s="5">
        <v>0.76</v>
      </c>
      <c r="G1499" s="6">
        <v>114200</v>
      </c>
      <c r="H1499" s="112">
        <v>0.76</v>
      </c>
      <c r="I1499" s="19">
        <f t="shared" si="918"/>
        <v>-1.2987012987012998E-2</v>
      </c>
      <c r="J1499" s="8">
        <f t="shared" si="940"/>
        <v>0.7945273667960473</v>
      </c>
      <c r="K1499" s="8">
        <f t="shared" si="941"/>
        <v>0.65747263320395266</v>
      </c>
      <c r="L1499" s="8">
        <f t="shared" si="950"/>
        <v>0.72599999999999998</v>
      </c>
      <c r="M1499" s="19">
        <f t="shared" si="943"/>
        <v>0.20845694051812996</v>
      </c>
      <c r="N1499" s="19">
        <f t="shared" si="951"/>
        <v>-2.8580519781060522E-3</v>
      </c>
      <c r="O1499" s="19">
        <f t="shared" si="944"/>
        <v>4.6194403547145943E-3</v>
      </c>
      <c r="P1499" s="19">
        <f t="shared" si="945"/>
        <v>5.116146911798126E-3</v>
      </c>
      <c r="Q1499" s="6"/>
      <c r="S1499" s="66"/>
      <c r="T1499" t="str">
        <f t="shared" si="958"/>
        <v/>
      </c>
      <c r="U1499" t="str">
        <f t="shared" si="959"/>
        <v/>
      </c>
      <c r="V1499" t="str">
        <f t="shared" si="960"/>
        <v/>
      </c>
      <c r="W1499" t="str">
        <f t="shared" si="961"/>
        <v/>
      </c>
      <c r="Y1499" s="219">
        <f t="shared" si="946"/>
        <v>6.3076923076923136E-3</v>
      </c>
      <c r="Z1499" s="78">
        <f t="shared" si="948"/>
        <v>0.74562270099541383</v>
      </c>
      <c r="AA1499" s="78">
        <f t="shared" si="919"/>
        <v>0.70709969196401268</v>
      </c>
      <c r="AB1499" s="74">
        <f t="shared" si="933"/>
        <v>1498</v>
      </c>
      <c r="AC1499" s="80">
        <f t="shared" si="952"/>
        <v>-7.5221362016370669E-4</v>
      </c>
      <c r="AD1499" s="79">
        <f t="shared" ref="AD1499:AD1562" si="964">Z1499-AA1499</f>
        <v>3.8523009031401156E-2</v>
      </c>
      <c r="AE1499" s="81">
        <f t="shared" si="953"/>
        <v>3.9275222651564863E-2</v>
      </c>
      <c r="AF1499" s="19">
        <f t="shared" si="925"/>
        <v>5.448030803747226E-2</v>
      </c>
      <c r="AG1499" s="93">
        <f t="shared" si="924"/>
        <v>-2.1226346225076775</v>
      </c>
      <c r="AH1499" s="91">
        <f t="shared" si="926"/>
        <v>-3.9586475022841622E-5</v>
      </c>
      <c r="AI1499" s="96">
        <f t="shared" si="927"/>
        <v>1491.919981375594</v>
      </c>
      <c r="AJ1499" s="5">
        <f t="shared" si="934"/>
        <v>-1.0000000000000009E-2</v>
      </c>
      <c r="AK1499" s="5">
        <f t="shared" si="937"/>
        <v>0</v>
      </c>
      <c r="AL1499" s="5">
        <f t="shared" si="942"/>
        <v>-1.0000000000000009E-2</v>
      </c>
      <c r="AM1499" s="95">
        <f t="shared" si="954"/>
        <v>1.3571428571428583E-2</v>
      </c>
      <c r="AN1499" s="95">
        <f t="shared" si="955"/>
        <v>-8.5714285714285788E-3</v>
      </c>
      <c r="AO1499" s="78">
        <f t="shared" si="956"/>
        <v>1.5833333333333333</v>
      </c>
      <c r="AP1499" s="8">
        <f t="shared" si="957"/>
        <v>61.29032258064516</v>
      </c>
      <c r="AQ1499" s="8">
        <f t="shared" si="949"/>
        <v>65.517241379310349</v>
      </c>
      <c r="AR1499" s="8">
        <f t="shared" si="932"/>
        <v>0</v>
      </c>
      <c r="AS1499" s="114">
        <f t="shared" si="938"/>
        <v>0</v>
      </c>
      <c r="AT1499" s="103">
        <f t="shared" si="962"/>
        <v>0.27120993754718253</v>
      </c>
      <c r="AU1499" s="5">
        <f t="shared" si="935"/>
        <v>0.76</v>
      </c>
      <c r="AW1499" s="210">
        <f t="shared" si="936"/>
        <v>2.6666666666666689E-2</v>
      </c>
      <c r="AX1499" s="276">
        <f t="shared" si="947"/>
        <v>-2.0134063185154656E-2</v>
      </c>
      <c r="AY1499" s="19">
        <f t="shared" si="963"/>
        <v>0.13368675724878801</v>
      </c>
    </row>
    <row r="1500" spans="1:51">
      <c r="A1500" s="4">
        <v>40507</v>
      </c>
      <c r="B1500" s="9">
        <f t="shared" si="939"/>
        <v>40507</v>
      </c>
      <c r="C1500" s="5">
        <v>0.78</v>
      </c>
      <c r="D1500" s="5">
        <v>0.78</v>
      </c>
      <c r="E1500" s="5">
        <v>0.76</v>
      </c>
      <c r="F1500" s="5">
        <v>0.78</v>
      </c>
      <c r="G1500" s="6">
        <v>69500</v>
      </c>
      <c r="H1500" s="112">
        <v>0.78</v>
      </c>
      <c r="I1500" s="19">
        <f t="shared" si="918"/>
        <v>2.6315789473684233E-2</v>
      </c>
      <c r="J1500" s="8">
        <f t="shared" si="940"/>
        <v>0.8012741187248219</v>
      </c>
      <c r="K1500" s="8">
        <f t="shared" si="941"/>
        <v>0.65872588127517806</v>
      </c>
      <c r="L1500" s="8">
        <f t="shared" si="950"/>
        <v>0.73</v>
      </c>
      <c r="M1500" s="19">
        <f t="shared" si="943"/>
        <v>0.21639993433033997</v>
      </c>
      <c r="N1500" s="19">
        <f t="shared" si="951"/>
        <v>3.8103762784138066E-2</v>
      </c>
      <c r="O1500" s="19">
        <f t="shared" si="944"/>
        <v>8.4915286882830277E-3</v>
      </c>
      <c r="P1500" s="19">
        <f t="shared" si="945"/>
        <v>1.9061600558462068E-3</v>
      </c>
      <c r="Q1500" s="6"/>
      <c r="S1500" s="66"/>
      <c r="T1500" t="str">
        <f t="shared" si="958"/>
        <v/>
      </c>
      <c r="U1500" t="str">
        <f t="shared" si="959"/>
        <v/>
      </c>
      <c r="V1500" t="str">
        <f t="shared" si="960"/>
        <v/>
      </c>
      <c r="W1500" t="str">
        <f t="shared" si="961"/>
        <v/>
      </c>
      <c r="Y1500" s="219">
        <f t="shared" si="946"/>
        <v>5.8461538461538525E-3</v>
      </c>
      <c r="Z1500" s="78">
        <f t="shared" si="948"/>
        <v>0.75091680504212011</v>
      </c>
      <c r="AA1500" s="78">
        <f t="shared" si="919"/>
        <v>0.71249431475867575</v>
      </c>
      <c r="AB1500" s="74">
        <f t="shared" si="933"/>
        <v>1499</v>
      </c>
      <c r="AC1500" s="80">
        <f t="shared" si="952"/>
        <v>-6.8218589449640932E-4</v>
      </c>
      <c r="AD1500" s="79">
        <f t="shared" si="964"/>
        <v>3.8422490283444355E-2</v>
      </c>
      <c r="AE1500" s="81">
        <f t="shared" si="953"/>
        <v>3.9104676177940764E-2</v>
      </c>
      <c r="AF1500" s="19">
        <f t="shared" si="925"/>
        <v>5.3926732449027584E-2</v>
      </c>
      <c r="AG1500" s="93">
        <f t="shared" si="924"/>
        <v>-9.3095530033153365E-2</v>
      </c>
      <c r="AH1500" s="91">
        <f t="shared" si="926"/>
        <v>-5.7310836078262326E-5</v>
      </c>
      <c r="AI1500" s="96">
        <f t="shared" si="927"/>
        <v>1492.966587354158</v>
      </c>
      <c r="AJ1500" s="5">
        <f t="shared" si="934"/>
        <v>2.0000000000000018E-2</v>
      </c>
      <c r="AK1500" s="5">
        <f t="shared" si="937"/>
        <v>2.0000000000000018E-2</v>
      </c>
      <c r="AL1500" s="5">
        <f t="shared" si="942"/>
        <v>0</v>
      </c>
      <c r="AM1500" s="95">
        <f t="shared" si="954"/>
        <v>1.5000000000000013E-2</v>
      </c>
      <c r="AN1500" s="95">
        <f t="shared" si="955"/>
        <v>-8.5714285714285788E-3</v>
      </c>
      <c r="AO1500" s="78">
        <f t="shared" si="956"/>
        <v>1.75</v>
      </c>
      <c r="AP1500" s="8">
        <f t="shared" si="957"/>
        <v>63.636363636363633</v>
      </c>
      <c r="AQ1500" s="8">
        <f t="shared" si="949"/>
        <v>63.636363636363633</v>
      </c>
      <c r="AR1500" s="8">
        <f t="shared" si="932"/>
        <v>1</v>
      </c>
      <c r="AS1500" s="114">
        <f t="shared" si="938"/>
        <v>69500</v>
      </c>
      <c r="AT1500" s="103">
        <f t="shared" si="962"/>
        <v>0.39290513917212561</v>
      </c>
      <c r="AU1500" s="5">
        <f t="shared" si="935"/>
        <v>0.78</v>
      </c>
      <c r="AW1500" s="210">
        <f t="shared" si="936"/>
        <v>2.6315789473684233E-2</v>
      </c>
      <c r="AX1500" s="276">
        <f t="shared" si="947"/>
        <v>-1.6386134737607427E-2</v>
      </c>
      <c r="AY1500" s="19">
        <f t="shared" si="963"/>
        <v>0.18614863840849918</v>
      </c>
    </row>
    <row r="1501" spans="1:51">
      <c r="A1501" s="4">
        <v>40508</v>
      </c>
      <c r="B1501" s="9">
        <f t="shared" si="939"/>
        <v>40508</v>
      </c>
      <c r="C1501" s="5">
        <v>0.78</v>
      </c>
      <c r="D1501" s="5">
        <v>0.8</v>
      </c>
      <c r="E1501" s="5">
        <v>0.78</v>
      </c>
      <c r="F1501" s="5">
        <v>0.8</v>
      </c>
      <c r="G1501" s="6">
        <v>212900</v>
      </c>
      <c r="H1501" s="112">
        <v>0.8</v>
      </c>
      <c r="I1501" s="19">
        <f t="shared" si="918"/>
        <v>2.5641025641025664E-2</v>
      </c>
      <c r="J1501" s="8">
        <f t="shared" si="940"/>
        <v>0.81102631123499302</v>
      </c>
      <c r="K1501" s="8">
        <f t="shared" si="941"/>
        <v>0.65897368876500717</v>
      </c>
      <c r="L1501" s="8">
        <f t="shared" si="950"/>
        <v>0.7350000000000001</v>
      </c>
      <c r="M1501" s="19">
        <f t="shared" si="943"/>
        <v>0.23074156838484711</v>
      </c>
      <c r="N1501" s="19">
        <f t="shared" si="951"/>
        <v>6.6273744947696125E-2</v>
      </c>
      <c r="O1501" s="19">
        <f t="shared" si="944"/>
        <v>1.217085674212357E-2</v>
      </c>
      <c r="P1501" s="19">
        <f t="shared" si="945"/>
        <v>3.7619212615329242E-4</v>
      </c>
      <c r="Q1501" s="6"/>
      <c r="S1501" s="66"/>
      <c r="T1501" t="str">
        <f t="shared" si="958"/>
        <v/>
      </c>
      <c r="U1501" t="str">
        <f t="shared" si="959"/>
        <v/>
      </c>
      <c r="V1501" t="str">
        <f t="shared" si="960"/>
        <v/>
      </c>
      <c r="W1501" t="str">
        <f t="shared" si="961"/>
        <v/>
      </c>
      <c r="Y1501" s="219">
        <f t="shared" si="946"/>
        <v>5.5604395604395666E-3</v>
      </c>
      <c r="Z1501" s="78">
        <f t="shared" si="948"/>
        <v>0.7584756170656336</v>
      </c>
      <c r="AA1501" s="78">
        <f t="shared" si="919"/>
        <v>0.71896973546653375</v>
      </c>
      <c r="AB1501" s="74">
        <f t="shared" si="933"/>
        <v>1500</v>
      </c>
      <c r="AC1501" s="80">
        <f t="shared" si="952"/>
        <v>3.2096433692726384E-4</v>
      </c>
      <c r="AD1501" s="79">
        <f t="shared" si="964"/>
        <v>3.9505881599099846E-2</v>
      </c>
      <c r="AE1501" s="81">
        <f t="shared" si="953"/>
        <v>3.9184917262172582E-2</v>
      </c>
      <c r="AF1501" s="19">
        <f t="shared" si="925"/>
        <v>5.4947906219536199E-2</v>
      </c>
      <c r="AG1501" s="93">
        <f t="shared" si="924"/>
        <v>-1.470493951160043</v>
      </c>
      <c r="AH1501" s="91">
        <f t="shared" si="926"/>
        <v>-8.6285969330882683E-5</v>
      </c>
      <c r="AI1501" s="96">
        <f t="shared" si="927"/>
        <v>1494.1843680663255</v>
      </c>
      <c r="AJ1501" s="5">
        <f t="shared" si="934"/>
        <v>2.0000000000000018E-2</v>
      </c>
      <c r="AK1501" s="5">
        <f t="shared" si="937"/>
        <v>2.0000000000000018E-2</v>
      </c>
      <c r="AL1501" s="5">
        <f t="shared" si="942"/>
        <v>0</v>
      </c>
      <c r="AM1501" s="95">
        <f t="shared" si="954"/>
        <v>1.6428571428571442E-2</v>
      </c>
      <c r="AN1501" s="95">
        <f t="shared" si="955"/>
        <v>-8.5714285714285788E-3</v>
      </c>
      <c r="AO1501" s="78">
        <f t="shared" si="956"/>
        <v>1.9166666666666665</v>
      </c>
      <c r="AP1501" s="8">
        <f t="shared" si="957"/>
        <v>65.714285714285722</v>
      </c>
      <c r="AQ1501" s="8">
        <f t="shared" si="949"/>
        <v>62.162162162162161</v>
      </c>
      <c r="AR1501" s="8">
        <f t="shared" si="932"/>
        <v>1</v>
      </c>
      <c r="AS1501" s="114">
        <f t="shared" si="938"/>
        <v>212900</v>
      </c>
      <c r="AT1501" s="103">
        <f t="shared" si="962"/>
        <v>0.35717388673380318</v>
      </c>
      <c r="AU1501" s="5">
        <f t="shared" si="935"/>
        <v>0.8</v>
      </c>
      <c r="AW1501" s="210">
        <f t="shared" si="936"/>
        <v>2.5641025641025664E-2</v>
      </c>
      <c r="AX1501" s="276">
        <f t="shared" si="947"/>
        <v>-1.194418433476384E-2</v>
      </c>
      <c r="AY1501" s="19">
        <f t="shared" si="963"/>
        <v>0.27107981680688686</v>
      </c>
    </row>
    <row r="1502" spans="1:51">
      <c r="A1502" s="4">
        <v>40511</v>
      </c>
      <c r="B1502" s="9">
        <f t="shared" si="939"/>
        <v>40511</v>
      </c>
      <c r="C1502" s="5">
        <v>0.79</v>
      </c>
      <c r="D1502" s="5">
        <v>0.8</v>
      </c>
      <c r="E1502" s="5">
        <v>0.75</v>
      </c>
      <c r="F1502" s="5">
        <v>0.77</v>
      </c>
      <c r="G1502" s="6">
        <v>266100</v>
      </c>
      <c r="H1502" s="112">
        <v>0.77</v>
      </c>
      <c r="I1502" s="19">
        <f t="shared" si="918"/>
        <v>-3.7500000000000033E-2</v>
      </c>
      <c r="J1502" s="8">
        <f t="shared" si="940"/>
        <v>0.81353858061433693</v>
      </c>
      <c r="K1502" s="8">
        <f t="shared" si="941"/>
        <v>0.66446141938566305</v>
      </c>
      <c r="L1502" s="8">
        <f t="shared" si="950"/>
        <v>0.73899999999999999</v>
      </c>
      <c r="M1502" s="19">
        <f t="shared" si="943"/>
        <v>0.22435788877931426</v>
      </c>
      <c r="N1502" s="19">
        <f t="shared" si="951"/>
        <v>-2.7665927947952997E-2</v>
      </c>
      <c r="O1502" s="19">
        <f t="shared" si="944"/>
        <v>3.0976422645503749E-3</v>
      </c>
      <c r="P1502" s="19">
        <f t="shared" si="945"/>
        <v>8.3276930691125548E-3</v>
      </c>
      <c r="Q1502" s="6"/>
      <c r="S1502" s="66"/>
      <c r="T1502" t="str">
        <f t="shared" si="958"/>
        <v/>
      </c>
      <c r="U1502" t="str">
        <f t="shared" si="959"/>
        <v/>
      </c>
      <c r="V1502" t="str">
        <f t="shared" si="960"/>
        <v/>
      </c>
      <c r="W1502" t="str">
        <f t="shared" si="961"/>
        <v/>
      </c>
      <c r="Y1502" s="219">
        <f t="shared" si="946"/>
        <v>4.2637362637362687E-3</v>
      </c>
      <c r="Z1502" s="78">
        <f t="shared" si="948"/>
        <v>0.76025037203752599</v>
      </c>
      <c r="AA1502" s="78">
        <f t="shared" si="919"/>
        <v>0.72274597504201021</v>
      </c>
      <c r="AB1502" s="74">
        <f t="shared" si="933"/>
        <v>1501</v>
      </c>
      <c r="AC1502" s="80">
        <f t="shared" si="952"/>
        <v>-1.3444162133254417E-3</v>
      </c>
      <c r="AD1502" s="79">
        <f t="shared" si="964"/>
        <v>3.7504396995515776E-2</v>
      </c>
      <c r="AE1502" s="81">
        <f t="shared" si="953"/>
        <v>3.8848813208841218E-2</v>
      </c>
      <c r="AF1502" s="19">
        <f t="shared" si="925"/>
        <v>5.1891533527164649E-2</v>
      </c>
      <c r="AG1502" s="93">
        <f t="shared" si="924"/>
        <v>-5.1886778643264346</v>
      </c>
      <c r="AH1502" s="91">
        <f t="shared" si="926"/>
        <v>-1.8529939780701158E-4</v>
      </c>
      <c r="AI1502" s="96">
        <f t="shared" si="927"/>
        <v>1495.6602556601263</v>
      </c>
      <c r="AJ1502" s="5">
        <f t="shared" si="934"/>
        <v>-3.0000000000000027E-2</v>
      </c>
      <c r="AK1502" s="5">
        <f t="shared" si="937"/>
        <v>0</v>
      </c>
      <c r="AL1502" s="5">
        <f t="shared" si="942"/>
        <v>-3.0000000000000027E-2</v>
      </c>
      <c r="AM1502" s="95">
        <f t="shared" si="954"/>
        <v>1.5714285714285729E-2</v>
      </c>
      <c r="AN1502" s="95">
        <f t="shared" si="955"/>
        <v>-1.0714285714285723E-2</v>
      </c>
      <c r="AO1502" s="78">
        <f t="shared" si="956"/>
        <v>1.4666666666666668</v>
      </c>
      <c r="AP1502" s="8">
        <f t="shared" si="957"/>
        <v>59.45945945945946</v>
      </c>
      <c r="AQ1502" s="8">
        <f t="shared" si="949"/>
        <v>63.114754098360656</v>
      </c>
      <c r="AR1502" s="8">
        <f t="shared" si="932"/>
        <v>-0.2</v>
      </c>
      <c r="AS1502" s="114">
        <f t="shared" si="938"/>
        <v>-53220</v>
      </c>
      <c r="AT1502" s="103">
        <f t="shared" si="962"/>
        <v>0.3648350964917188</v>
      </c>
      <c r="AU1502" s="5">
        <f t="shared" si="935"/>
        <v>0.77</v>
      </c>
      <c r="AW1502" s="210">
        <f t="shared" si="936"/>
        <v>6.6666666666666721E-2</v>
      </c>
      <c r="AX1502" s="276">
        <f t="shared" si="947"/>
        <v>-7.9491520706947982E-3</v>
      </c>
      <c r="AY1502" s="19">
        <f t="shared" si="963"/>
        <v>0.33447510119560053</v>
      </c>
    </row>
    <row r="1503" spans="1:51">
      <c r="A1503" s="3">
        <v>40512</v>
      </c>
      <c r="B1503" s="9">
        <f t="shared" ref="B1503:B1513" si="965">A1503</f>
        <v>40512</v>
      </c>
      <c r="C1503" s="5">
        <v>0.77</v>
      </c>
      <c r="D1503" s="5">
        <v>0.77</v>
      </c>
      <c r="E1503" s="5">
        <v>0.72</v>
      </c>
      <c r="F1503" s="5">
        <v>0.76</v>
      </c>
      <c r="G1503" s="6">
        <v>227900</v>
      </c>
      <c r="H1503" s="113">
        <v>0.76</v>
      </c>
      <c r="I1503" s="19">
        <f t="shared" ref="I1503:I1566" si="966">IF(A1504&gt;A1503,(H1503-H1502)/H1502, (H1503-H1504)/H1504)</f>
        <v>-1.2987012987012998E-2</v>
      </c>
      <c r="J1503" s="8">
        <f t="shared" si="940"/>
        <v>0.81401922818375483</v>
      </c>
      <c r="K1503" s="8">
        <f t="shared" si="941"/>
        <v>0.67098077181624505</v>
      </c>
      <c r="L1503" s="8">
        <f t="shared" si="950"/>
        <v>0.74249999999999994</v>
      </c>
      <c r="M1503" s="19">
        <f t="shared" si="943"/>
        <v>0.21317817495772043</v>
      </c>
      <c r="N1503" s="19">
        <f t="shared" si="951"/>
        <v>-4.9829822710582554E-2</v>
      </c>
      <c r="O1503" s="19">
        <f t="shared" si="944"/>
        <v>5.908110332701682E-4</v>
      </c>
      <c r="P1503" s="19">
        <f t="shared" si="945"/>
        <v>9.8114837677250686E-3</v>
      </c>
      <c r="Q1503" s="6"/>
      <c r="S1503" s="66"/>
      <c r="T1503" t="str">
        <f t="shared" si="958"/>
        <v/>
      </c>
      <c r="U1503" t="str">
        <f t="shared" si="959"/>
        <v/>
      </c>
      <c r="V1503" t="str">
        <f t="shared" si="960"/>
        <v/>
      </c>
      <c r="W1503" t="str">
        <f t="shared" si="961"/>
        <v/>
      </c>
      <c r="Y1503" s="219">
        <f t="shared" si="946"/>
        <v>4.0219780219780269E-3</v>
      </c>
      <c r="Z1503" s="78">
        <f t="shared" si="948"/>
        <v>0.76021181474374699</v>
      </c>
      <c r="AA1503" s="78">
        <f t="shared" ref="AA1503:AA1566" si="967">AA1502+(0.074*(F1503-AA1502))</f>
        <v>0.72550277288890141</v>
      </c>
      <c r="AB1503" s="74">
        <f t="shared" si="933"/>
        <v>1502</v>
      </c>
      <c r="AC1503" s="80">
        <f t="shared" si="952"/>
        <v>-3.3118170831965138E-3</v>
      </c>
      <c r="AD1503" s="79">
        <f t="shared" si="964"/>
        <v>3.4709041854845579E-2</v>
      </c>
      <c r="AE1503" s="81">
        <f t="shared" si="953"/>
        <v>3.8020858938042093E-2</v>
      </c>
      <c r="AF1503" s="19">
        <f t="shared" si="925"/>
        <v>4.7841363468035546E-2</v>
      </c>
      <c r="AG1503" s="93">
        <f t="shared" si="924"/>
        <v>1.4633867476238365</v>
      </c>
      <c r="AH1503" s="91">
        <f t="shared" si="926"/>
        <v>-2.5507615808204769E-4</v>
      </c>
      <c r="AI1503" s="96">
        <f t="shared" si="927"/>
        <v>1496.0691690734513</v>
      </c>
      <c r="AJ1503" s="5">
        <f t="shared" si="934"/>
        <v>-1.0000000000000009E-2</v>
      </c>
      <c r="AK1503" s="5">
        <f t="shared" si="937"/>
        <v>0</v>
      </c>
      <c r="AL1503" s="5">
        <f t="shared" si="942"/>
        <v>-1.0000000000000009E-2</v>
      </c>
      <c r="AM1503" s="95">
        <f t="shared" si="954"/>
        <v>1.2142857142857153E-2</v>
      </c>
      <c r="AN1503" s="95">
        <f t="shared" si="955"/>
        <v>-1.1428571428571439E-2</v>
      </c>
      <c r="AO1503" s="78">
        <f t="shared" si="956"/>
        <v>1.0625</v>
      </c>
      <c r="AP1503" s="8">
        <f t="shared" si="957"/>
        <v>51.515151515151516</v>
      </c>
      <c r="AQ1503" s="8">
        <f t="shared" si="949"/>
        <v>62.962962962962962</v>
      </c>
      <c r="AR1503" s="8">
        <f t="shared" si="932"/>
        <v>0.6</v>
      </c>
      <c r="AS1503" s="114">
        <f t="shared" si="938"/>
        <v>136740</v>
      </c>
      <c r="AT1503" s="103">
        <f t="shared" si="962"/>
        <v>0.37525275172038552</v>
      </c>
      <c r="AU1503" s="5">
        <f t="shared" si="935"/>
        <v>0.76</v>
      </c>
      <c r="AW1503" s="210">
        <f t="shared" si="936"/>
        <v>6.9444444444444503E-2</v>
      </c>
      <c r="AX1503" s="276">
        <f t="shared" si="947"/>
        <v>-4.155650215259557E-3</v>
      </c>
      <c r="AY1503" s="19">
        <f t="shared" si="963"/>
        <v>0.47722094403254622</v>
      </c>
    </row>
    <row r="1504" spans="1:51">
      <c r="A1504" s="3">
        <v>40513</v>
      </c>
      <c r="B1504" s="9">
        <f t="shared" si="965"/>
        <v>40513</v>
      </c>
      <c r="C1504" s="5">
        <v>0.76</v>
      </c>
      <c r="D1504" s="5">
        <v>0.77</v>
      </c>
      <c r="E1504" s="5">
        <v>0.76</v>
      </c>
      <c r="F1504" s="5">
        <v>0.77</v>
      </c>
      <c r="G1504" s="6">
        <v>202600</v>
      </c>
      <c r="H1504" s="113">
        <v>0.77</v>
      </c>
      <c r="I1504" s="19">
        <f t="shared" si="966"/>
        <v>1.3157894736842117E-2</v>
      </c>
      <c r="J1504" s="8">
        <f t="shared" si="940"/>
        <v>0.81568500556073731</v>
      </c>
      <c r="K1504" s="8">
        <f t="shared" si="941"/>
        <v>0.67631499443926246</v>
      </c>
      <c r="L1504" s="8">
        <f t="shared" si="950"/>
        <v>0.74599999999999989</v>
      </c>
      <c r="M1504" s="19">
        <f>(J1504-K1504)/K1504</f>
        <v>0.2060726322311211</v>
      </c>
      <c r="N1504" s="19">
        <f t="shared" si="951"/>
        <v>-3.3331473674584979E-2</v>
      </c>
      <c r="O1504" s="19">
        <f>IF(A1505&gt;A1504,(J1504-J1503)/J1503, (J1504-J1505)/J1505)</f>
        <v>2.0463612152002526E-3</v>
      </c>
      <c r="P1504" s="19">
        <f>IF(A1505&gt;A1504,(K1504-K1503)/K1503, (K1504-K1505)/K1505)</f>
        <v>7.9498889492443554E-3</v>
      </c>
      <c r="Q1504" s="6"/>
      <c r="S1504" s="66"/>
      <c r="T1504" t="str">
        <f t="shared" si="958"/>
        <v/>
      </c>
      <c r="U1504" t="str">
        <f t="shared" si="959"/>
        <v/>
      </c>
      <c r="V1504" t="str">
        <f t="shared" si="960"/>
        <v/>
      </c>
      <c r="W1504" t="str">
        <f t="shared" si="961"/>
        <v/>
      </c>
      <c r="Y1504" s="219">
        <f t="shared" si="946"/>
        <v>3.6923076923076957E-3</v>
      </c>
      <c r="Z1504" s="78">
        <f t="shared" si="948"/>
        <v>0.76171919527320997</v>
      </c>
      <c r="AA1504" s="78">
        <f t="shared" si="967"/>
        <v>0.72879556769512266</v>
      </c>
      <c r="AB1504" s="74">
        <f t="shared" si="933"/>
        <v>1503</v>
      </c>
      <c r="AC1504" s="80">
        <f t="shared" si="952"/>
        <v>-4.0777850879638242E-3</v>
      </c>
      <c r="AD1504" s="79">
        <f t="shared" si="964"/>
        <v>3.2923627578087311E-2</v>
      </c>
      <c r="AE1504" s="81">
        <f t="shared" si="953"/>
        <v>3.7001412666051135E-2</v>
      </c>
      <c r="AF1504" s="19">
        <f t="shared" si="925"/>
        <v>4.517539490835689E-2</v>
      </c>
      <c r="AG1504" s="93">
        <f t="shared" si="924"/>
        <v>0.23128330627125399</v>
      </c>
      <c r="AH1504" s="91">
        <f t="shared" si="926"/>
        <v>-3.07915885421707E-4</v>
      </c>
      <c r="AI1504" s="96">
        <f t="shared" si="927"/>
        <v>1496.4079457167632</v>
      </c>
      <c r="AJ1504" s="5">
        <f t="shared" si="934"/>
        <v>1.0000000000000009E-2</v>
      </c>
      <c r="AK1504" s="5">
        <f t="shared" si="937"/>
        <v>1.0000000000000009E-2</v>
      </c>
      <c r="AL1504" s="5">
        <f t="shared" si="942"/>
        <v>0</v>
      </c>
      <c r="AM1504" s="95">
        <f t="shared" si="954"/>
        <v>1.2857142857142869E-2</v>
      </c>
      <c r="AN1504" s="95">
        <f t="shared" si="955"/>
        <v>-1.0714285714285723E-2</v>
      </c>
      <c r="AO1504" s="78">
        <f t="shared" si="956"/>
        <v>1.2000000000000002</v>
      </c>
      <c r="AP1504" s="8">
        <f t="shared" si="957"/>
        <v>54.545454545454547</v>
      </c>
      <c r="AQ1504" s="8">
        <f t="shared" si="949"/>
        <v>58.333333333333343</v>
      </c>
      <c r="AR1504" s="8">
        <f t="shared" si="932"/>
        <v>1</v>
      </c>
      <c r="AS1504" s="114">
        <f t="shared" si="938"/>
        <v>202600</v>
      </c>
      <c r="AT1504" s="103">
        <f t="shared" si="962"/>
        <v>0.38328346228981836</v>
      </c>
      <c r="AU1504" s="5">
        <f t="shared" si="935"/>
        <v>0.77</v>
      </c>
      <c r="AW1504" s="210">
        <f t="shared" si="936"/>
        <v>1.3157894736842117E-2</v>
      </c>
      <c r="AX1504" s="276">
        <f t="shared" si="947"/>
        <v>-1.1970116803360481E-3</v>
      </c>
      <c r="AY1504" s="19">
        <f t="shared" si="963"/>
        <v>0.71195562226565201</v>
      </c>
    </row>
    <row r="1505" spans="1:51">
      <c r="A1505" s="3">
        <v>40514</v>
      </c>
      <c r="B1505" s="9">
        <f t="shared" si="965"/>
        <v>40514</v>
      </c>
      <c r="C1505" s="5">
        <v>0.77</v>
      </c>
      <c r="D1505" s="5">
        <v>0.8</v>
      </c>
      <c r="E1505" s="5">
        <v>0.77</v>
      </c>
      <c r="F1505" s="5">
        <v>0.78</v>
      </c>
      <c r="G1505" s="6">
        <v>256800</v>
      </c>
      <c r="H1505" s="113">
        <v>0.78</v>
      </c>
      <c r="I1505" s="19">
        <f t="shared" si="966"/>
        <v>1.2987012987012998E-2</v>
      </c>
      <c r="J1505" s="8">
        <f t="shared" si="940"/>
        <v>0.81667401302626286</v>
      </c>
      <c r="K1505" s="8">
        <f t="shared" si="941"/>
        <v>0.68432598697373703</v>
      </c>
      <c r="L1505" s="8">
        <f t="shared" si="950"/>
        <v>0.75049999999999994</v>
      </c>
      <c r="M1505" s="19">
        <f>(J1505-K1505)/K1505</f>
        <v>0.19339909425009905</v>
      </c>
      <c r="N1505" s="19">
        <f t="shared" si="951"/>
        <v>-6.15003450181974E-2</v>
      </c>
      <c r="O1505" s="19">
        <f>IF(A1506&gt;A1505,(J1505-J1504)/J1504, (J1505-J1506)/J1506)</f>
        <v>1.2124870002307596E-3</v>
      </c>
      <c r="P1505" s="19">
        <f>IF(A1506&gt;A1505,(K1505-K1504)/K1504, (K1505-K1506)/K1506)</f>
        <v>1.1845061251549717E-2</v>
      </c>
      <c r="Q1505" s="6"/>
      <c r="S1505" s="66"/>
      <c r="T1505" t="str">
        <f t="shared" si="958"/>
        <v/>
      </c>
      <c r="U1505" t="str">
        <f t="shared" si="959"/>
        <v/>
      </c>
      <c r="V1505" t="str">
        <f t="shared" si="960"/>
        <v/>
      </c>
      <c r="W1505" t="str">
        <f t="shared" si="961"/>
        <v/>
      </c>
      <c r="Y1505" s="219">
        <f t="shared" si="946"/>
        <v>2.1978021978022E-3</v>
      </c>
      <c r="Z1505" s="78">
        <f t="shared" si="948"/>
        <v>0.76453443920113562</v>
      </c>
      <c r="AA1505" s="78">
        <f t="shared" si="967"/>
        <v>0.73258469568568363</v>
      </c>
      <c r="AB1505" s="74">
        <f t="shared" si="933"/>
        <v>1504</v>
      </c>
      <c r="AC1505" s="80">
        <f t="shared" si="952"/>
        <v>-4.0413353204793168E-3</v>
      </c>
      <c r="AD1505" s="79">
        <f t="shared" si="964"/>
        <v>3.1949743515451989E-2</v>
      </c>
      <c r="AE1505" s="81">
        <f t="shared" si="953"/>
        <v>3.5991078835931306E-2</v>
      </c>
      <c r="AF1505" s="19">
        <f t="shared" si="925"/>
        <v>4.3612354590000971E-2</v>
      </c>
      <c r="AG1505" s="93">
        <f t="shared" si="924"/>
        <v>-8.9386190537834361E-3</v>
      </c>
      <c r="AH1505" s="91">
        <f t="shared" si="926"/>
        <v>-4.2121774985566507E-4</v>
      </c>
      <c r="AI1505" s="96">
        <f t="shared" si="927"/>
        <v>1497.0035473718924</v>
      </c>
      <c r="AJ1505" s="5">
        <f t="shared" si="934"/>
        <v>1.0000000000000009E-2</v>
      </c>
      <c r="AK1505" s="5">
        <f t="shared" si="937"/>
        <v>1.0000000000000009E-2</v>
      </c>
      <c r="AL1505" s="5">
        <f t="shared" si="942"/>
        <v>0</v>
      </c>
      <c r="AM1505" s="95">
        <f t="shared" si="954"/>
        <v>1.3571428571428583E-2</v>
      </c>
      <c r="AN1505" s="95">
        <f t="shared" si="955"/>
        <v>-7.8571428571428646E-3</v>
      </c>
      <c r="AO1505" s="78">
        <f t="shared" si="956"/>
        <v>1.7272727272727271</v>
      </c>
      <c r="AP1505" s="8">
        <f t="shared" si="957"/>
        <v>63.333333333333329</v>
      </c>
      <c r="AQ1505" s="8">
        <f t="shared" si="949"/>
        <v>59.68586387434555</v>
      </c>
      <c r="AR1505" s="8">
        <f t="shared" si="932"/>
        <v>-0.33333333333333331</v>
      </c>
      <c r="AS1505" s="114">
        <f t="shared" si="938"/>
        <v>-85600</v>
      </c>
      <c r="AT1505" s="103">
        <f t="shared" si="962"/>
        <v>0.34478242501056161</v>
      </c>
      <c r="AU1505" s="5">
        <f t="shared" si="935"/>
        <v>0.78</v>
      </c>
      <c r="AW1505" s="210">
        <f t="shared" si="936"/>
        <v>3.8961038961038995E-2</v>
      </c>
      <c r="AX1505" s="276">
        <f t="shared" si="947"/>
        <v>-2.3024588468601992E-6</v>
      </c>
      <c r="AY1505" s="19">
        <f t="shared" si="963"/>
        <v>0.99807649425257583</v>
      </c>
    </row>
    <row r="1506" spans="1:51">
      <c r="A1506" s="3">
        <v>40515</v>
      </c>
      <c r="B1506" s="9">
        <f t="shared" si="965"/>
        <v>40515</v>
      </c>
      <c r="C1506" s="5">
        <v>0.79</v>
      </c>
      <c r="D1506" s="5">
        <v>0.79</v>
      </c>
      <c r="E1506" s="5">
        <v>0.76</v>
      </c>
      <c r="F1506" s="5">
        <v>0.76</v>
      </c>
      <c r="G1506" s="6">
        <v>209600</v>
      </c>
      <c r="H1506" s="113">
        <v>0.76</v>
      </c>
      <c r="I1506" s="19">
        <f t="shared" si="966"/>
        <v>-2.5641025641025664E-2</v>
      </c>
      <c r="J1506" s="8">
        <f t="shared" si="940"/>
        <v>0.81413318551349156</v>
      </c>
      <c r="K1506" s="8">
        <f t="shared" si="941"/>
        <v>0.69386681448650822</v>
      </c>
      <c r="L1506" s="8">
        <f t="shared" si="950"/>
        <v>0.75399999999999989</v>
      </c>
      <c r="M1506" s="19">
        <f t="shared" ref="M1506:M1514" si="968">(J1506-K1506)/K1506</f>
        <v>0.17332774606894222</v>
      </c>
      <c r="N1506" s="19">
        <f t="shared" si="951"/>
        <v>-0.10378201748556819</v>
      </c>
      <c r="O1506" s="19">
        <f t="shared" ref="O1506:O1514" si="969">IF(A1507&gt;A1506,(J1506-J1505)/J1505, (J1506-J1507)/J1507)</f>
        <v>-3.1111893757412657E-3</v>
      </c>
      <c r="P1506" s="19">
        <f t="shared" ref="P1506:P1514" si="970">IF(A1507&gt;A1506,(K1506-K1505)/K1505, (K1506-K1507)/K1507)</f>
        <v>1.3941933660831947E-2</v>
      </c>
      <c r="Q1506" s="6"/>
      <c r="S1506" s="66"/>
      <c r="T1506" t="str">
        <f t="shared" si="958"/>
        <v/>
      </c>
      <c r="U1506" t="str">
        <f t="shared" si="959"/>
        <v/>
      </c>
      <c r="V1506" t="str">
        <f t="shared" si="960"/>
        <v/>
      </c>
      <c r="W1506" t="str">
        <f t="shared" si="961"/>
        <v/>
      </c>
      <c r="Y1506" s="219">
        <f t="shared" si="946"/>
        <v>1.0989010989011E-3</v>
      </c>
      <c r="Z1506" s="78">
        <f t="shared" si="948"/>
        <v>0.76383613556416075</v>
      </c>
      <c r="AA1506" s="78">
        <f t="shared" si="967"/>
        <v>0.73461342820494302</v>
      </c>
      <c r="AB1506" s="74">
        <f t="shared" si="933"/>
        <v>1505</v>
      </c>
      <c r="AC1506" s="80">
        <f t="shared" si="952"/>
        <v>-5.4146971813708658E-3</v>
      </c>
      <c r="AD1506" s="79">
        <f t="shared" si="964"/>
        <v>2.9222707359217726E-2</v>
      </c>
      <c r="AE1506" s="81">
        <f t="shared" si="953"/>
        <v>3.4637404540588591E-2</v>
      </c>
      <c r="AF1506" s="19">
        <f t="shared" si="925"/>
        <v>3.9779707581203042E-2</v>
      </c>
      <c r="AG1506" s="93">
        <f t="shared" si="924"/>
        <v>0.33982873282800585</v>
      </c>
      <c r="AH1506" s="91">
        <f t="shared" si="926"/>
        <v>-5.4019225270992904E-4</v>
      </c>
      <c r="AI1506" s="96">
        <f t="shared" si="927"/>
        <v>1497.458316460484</v>
      </c>
      <c r="AJ1506" s="5">
        <f t="shared" si="934"/>
        <v>-2.0000000000000018E-2</v>
      </c>
      <c r="AK1506" s="5">
        <f t="shared" si="937"/>
        <v>0</v>
      </c>
      <c r="AL1506" s="5">
        <f t="shared" si="942"/>
        <v>-2.0000000000000018E-2</v>
      </c>
      <c r="AM1506" s="95">
        <f t="shared" si="954"/>
        <v>1.0714285714285723E-2</v>
      </c>
      <c r="AN1506" s="95">
        <f t="shared" si="955"/>
        <v>-9.2857142857142947E-3</v>
      </c>
      <c r="AO1506" s="78">
        <f t="shared" si="956"/>
        <v>1.1538461538461537</v>
      </c>
      <c r="AP1506" s="8">
        <f t="shared" si="957"/>
        <v>53.571428571428569</v>
      </c>
      <c r="AQ1506" s="8">
        <f t="shared" si="949"/>
        <v>57.377049180327866</v>
      </c>
      <c r="AR1506" s="8">
        <f t="shared" si="932"/>
        <v>-1</v>
      </c>
      <c r="AS1506" s="114">
        <f t="shared" si="938"/>
        <v>-209600</v>
      </c>
      <c r="AT1506" s="103">
        <f t="shared" si="962"/>
        <v>0.31195022947946222</v>
      </c>
      <c r="AU1506" s="5">
        <f t="shared" si="935"/>
        <v>0.76</v>
      </c>
      <c r="AW1506" s="210">
        <f t="shared" si="936"/>
        <v>3.9473684210526348E-2</v>
      </c>
      <c r="AX1506" s="276">
        <f t="shared" si="947"/>
        <v>-1.1156030788060532E-3</v>
      </c>
      <c r="AY1506" s="19">
        <f t="shared" si="963"/>
        <v>-483.52682675626141</v>
      </c>
    </row>
    <row r="1507" spans="1:51">
      <c r="A1507" s="3">
        <v>40518</v>
      </c>
      <c r="B1507" s="9">
        <f t="shared" si="965"/>
        <v>40518</v>
      </c>
      <c r="C1507" s="5">
        <v>0.75</v>
      </c>
      <c r="D1507" s="5">
        <v>0.76</v>
      </c>
      <c r="E1507" s="5">
        <v>0.75</v>
      </c>
      <c r="F1507" s="5">
        <v>0.76</v>
      </c>
      <c r="G1507" s="6">
        <v>129000</v>
      </c>
      <c r="H1507" s="113">
        <v>0.76</v>
      </c>
      <c r="I1507" s="19">
        <f t="shared" si="966"/>
        <v>0</v>
      </c>
      <c r="J1507" s="8">
        <f t="shared" si="940"/>
        <v>0.80998809388804272</v>
      </c>
      <c r="K1507" s="8">
        <f t="shared" si="941"/>
        <v>0.70501190611195697</v>
      </c>
      <c r="L1507" s="8">
        <f t="shared" si="950"/>
        <v>0.75749999999999984</v>
      </c>
      <c r="M1507" s="19">
        <f t="shared" si="968"/>
        <v>0.14889987937227173</v>
      </c>
      <c r="N1507" s="19">
        <f t="shared" si="951"/>
        <v>-0.14093454308783401</v>
      </c>
      <c r="O1507" s="19">
        <f t="shared" si="969"/>
        <v>-5.0914171037438416E-3</v>
      </c>
      <c r="P1507" s="19">
        <f t="shared" si="970"/>
        <v>1.6062292348851703E-2</v>
      </c>
      <c r="Q1507" s="6"/>
      <c r="S1507" s="66"/>
      <c r="T1507" t="str">
        <f t="shared" si="958"/>
        <v/>
      </c>
      <c r="U1507" t="str">
        <f t="shared" si="959"/>
        <v/>
      </c>
      <c r="V1507" t="str">
        <f t="shared" si="960"/>
        <v/>
      </c>
      <c r="W1507" t="str">
        <f t="shared" si="961"/>
        <v/>
      </c>
      <c r="Y1507" s="219">
        <f t="shared" si="946"/>
        <v>-7.4725274725274797E-4</v>
      </c>
      <c r="Z1507" s="78">
        <f t="shared" si="948"/>
        <v>0.76324537068728004</v>
      </c>
      <c r="AA1507" s="78">
        <f t="shared" si="967"/>
        <v>0.73649203451777723</v>
      </c>
      <c r="AB1507" s="74">
        <f t="shared" si="933"/>
        <v>1506</v>
      </c>
      <c r="AC1507" s="80">
        <f t="shared" si="952"/>
        <v>-6.3072546968686166E-3</v>
      </c>
      <c r="AD1507" s="79">
        <f t="shared" si="964"/>
        <v>2.6753336169502817E-2</v>
      </c>
      <c r="AE1507" s="81">
        <f t="shared" si="953"/>
        <v>3.3060590866371434E-2</v>
      </c>
      <c r="AF1507" s="19">
        <f t="shared" si="925"/>
        <v>3.6325357119469368E-2</v>
      </c>
      <c r="AG1507" s="93">
        <f t="shared" ref="AG1507:AG1570" si="971">IF(A1508&gt;A1507,(AC1507-AC1506)/AC1506, (AC1507-AC1508)/AC1508)</f>
        <v>0.16483978431306801</v>
      </c>
      <c r="AH1507" s="91">
        <f t="shared" si="926"/>
        <v>-7.0307612561345233E-4</v>
      </c>
      <c r="AI1507" s="96">
        <f t="shared" si="927"/>
        <v>1497.9526442554561</v>
      </c>
      <c r="AJ1507" s="5">
        <f t="shared" si="934"/>
        <v>0</v>
      </c>
      <c r="AK1507" s="5">
        <f t="shared" si="937"/>
        <v>0</v>
      </c>
      <c r="AL1507" s="5">
        <f t="shared" si="942"/>
        <v>0</v>
      </c>
      <c r="AM1507" s="95">
        <f t="shared" si="954"/>
        <v>1.0714285714285723E-2</v>
      </c>
      <c r="AN1507" s="95">
        <f t="shared" si="955"/>
        <v>-7.8571428571428646E-3</v>
      </c>
      <c r="AO1507" s="78">
        <f t="shared" si="956"/>
        <v>1.3636363636363635</v>
      </c>
      <c r="AP1507" s="8">
        <f t="shared" si="957"/>
        <v>57.692307692307686</v>
      </c>
      <c r="AQ1507" s="8">
        <f t="shared" si="949"/>
        <v>57.692307692307686</v>
      </c>
      <c r="AR1507" s="8">
        <f t="shared" si="932"/>
        <v>1</v>
      </c>
      <c r="AS1507" s="114">
        <f t="shared" si="938"/>
        <v>129000</v>
      </c>
      <c r="AT1507" s="103">
        <f t="shared" si="962"/>
        <v>0.25875308250874285</v>
      </c>
      <c r="AU1507" s="5">
        <f t="shared" si="935"/>
        <v>0.76</v>
      </c>
      <c r="AW1507" s="210">
        <f t="shared" si="936"/>
        <v>1.3333333333333345E-2</v>
      </c>
      <c r="AX1507" s="276">
        <f t="shared" si="947"/>
        <v>-3.3047705154000974E-3</v>
      </c>
      <c r="AY1507" s="19">
        <f t="shared" si="963"/>
        <v>-1.9623174928281366</v>
      </c>
    </row>
    <row r="1508" spans="1:51">
      <c r="A1508" s="3">
        <v>40519</v>
      </c>
      <c r="B1508" s="9">
        <f t="shared" si="965"/>
        <v>40519</v>
      </c>
      <c r="C1508" s="5">
        <v>0.77</v>
      </c>
      <c r="D1508" s="5">
        <v>0.77</v>
      </c>
      <c r="E1508" s="5">
        <v>0.75</v>
      </c>
      <c r="F1508" s="5">
        <v>0.77</v>
      </c>
      <c r="G1508" s="6">
        <v>164700</v>
      </c>
      <c r="H1508" s="113">
        <v>0.77</v>
      </c>
      <c r="I1508" s="19">
        <f t="shared" si="966"/>
        <v>1.3157894736842117E-2</v>
      </c>
      <c r="J1508" s="8">
        <f t="shared" si="940"/>
        <v>0.80656314299957799</v>
      </c>
      <c r="K1508" s="8">
        <f t="shared" si="941"/>
        <v>0.71543685700042181</v>
      </c>
      <c r="L1508" s="8">
        <f t="shared" si="950"/>
        <v>0.7609999999999999</v>
      </c>
      <c r="M1508" s="19">
        <f t="shared" si="968"/>
        <v>0.12737152846893721</v>
      </c>
      <c r="N1508" s="19">
        <f t="shared" si="951"/>
        <v>-0.14458272897260352</v>
      </c>
      <c r="O1508" s="19">
        <f t="shared" si="969"/>
        <v>-4.2283965829973402E-3</v>
      </c>
      <c r="P1508" s="19">
        <f t="shared" si="970"/>
        <v>1.4786914657877208E-2</v>
      </c>
      <c r="Q1508" s="6"/>
      <c r="S1508" s="66"/>
      <c r="T1508" t="str">
        <f t="shared" si="958"/>
        <v/>
      </c>
      <c r="U1508" t="str">
        <f t="shared" si="959"/>
        <v/>
      </c>
      <c r="V1508" t="str">
        <f t="shared" si="960"/>
        <v/>
      </c>
      <c r="W1508" t="str">
        <f t="shared" si="961"/>
        <v/>
      </c>
      <c r="Y1508" s="219">
        <f t="shared" si="946"/>
        <v>-1.7582417582417598E-4</v>
      </c>
      <c r="Z1508" s="78">
        <f t="shared" si="948"/>
        <v>0.76428558360143894</v>
      </c>
      <c r="AA1508" s="78">
        <f t="shared" si="967"/>
        <v>0.73897162396346172</v>
      </c>
      <c r="AB1508" s="74">
        <f t="shared" si="933"/>
        <v>1507</v>
      </c>
      <c r="AC1508" s="80">
        <f t="shared" si="952"/>
        <v>-6.1973049827153681E-3</v>
      </c>
      <c r="AD1508" s="79">
        <f t="shared" si="964"/>
        <v>2.5313959637977224E-2</v>
      </c>
      <c r="AE1508" s="81">
        <f t="shared" si="953"/>
        <v>3.1511264620692592E-2</v>
      </c>
      <c r="AF1508" s="19">
        <f t="shared" ref="AF1508:AF1571" si="972">AD1508/AA1508</f>
        <v>3.4255658562647145E-2</v>
      </c>
      <c r="AG1508" s="93">
        <f t="shared" si="971"/>
        <v>-1.7432261647501821E-2</v>
      </c>
      <c r="AH1508" s="91">
        <f t="shared" ref="AH1508:AH1571" si="973">SLOPE(AC1495:AC1508,AB1495:AB1508)</f>
        <v>-7.2860977319972524E-4</v>
      </c>
      <c r="AI1508" s="96">
        <f t="shared" ref="AI1508:AI1571" si="974">INTERCEPT(AB1495:AB1508,AC1495:AC1508)</f>
        <v>1498.1804518942618</v>
      </c>
      <c r="AJ1508" s="5">
        <f t="shared" si="934"/>
        <v>1.0000000000000009E-2</v>
      </c>
      <c r="AK1508" s="5">
        <f t="shared" si="937"/>
        <v>1.0000000000000009E-2</v>
      </c>
      <c r="AL1508" s="5">
        <f t="shared" si="942"/>
        <v>0</v>
      </c>
      <c r="AM1508" s="95">
        <f t="shared" si="954"/>
        <v>6.4285714285714345E-3</v>
      </c>
      <c r="AN1508" s="95">
        <f t="shared" si="955"/>
        <v>-7.8571428571428646E-3</v>
      </c>
      <c r="AO1508" s="78">
        <f t="shared" si="956"/>
        <v>0.81818181818181812</v>
      </c>
      <c r="AP1508" s="8">
        <f t="shared" si="957"/>
        <v>45</v>
      </c>
      <c r="AQ1508" s="8">
        <f t="shared" si="949"/>
        <v>45</v>
      </c>
      <c r="AR1508" s="8">
        <f t="shared" si="932"/>
        <v>1</v>
      </c>
      <c r="AS1508" s="114">
        <f t="shared" si="938"/>
        <v>164700</v>
      </c>
      <c r="AT1508" s="103">
        <f t="shared" si="962"/>
        <v>0.25727213882042477</v>
      </c>
      <c r="AU1508" s="5">
        <f t="shared" si="935"/>
        <v>0.77</v>
      </c>
      <c r="AW1508" s="210">
        <f t="shared" si="936"/>
        <v>2.6666666666666689E-2</v>
      </c>
      <c r="AX1508" s="276">
        <f t="shared" si="947"/>
        <v>-5.4902352929380996E-3</v>
      </c>
      <c r="AY1508" s="19">
        <f t="shared" si="963"/>
        <v>-0.66130606266118153</v>
      </c>
    </row>
    <row r="1509" spans="1:51">
      <c r="A1509" s="3">
        <v>40520</v>
      </c>
      <c r="B1509" s="9">
        <f t="shared" si="965"/>
        <v>40520</v>
      </c>
      <c r="C1509" s="5">
        <v>0.77</v>
      </c>
      <c r="D1509" s="5">
        <v>0.77</v>
      </c>
      <c r="E1509" s="5">
        <v>0.76</v>
      </c>
      <c r="F1509" s="5">
        <v>0.76</v>
      </c>
      <c r="G1509" s="6">
        <v>70600</v>
      </c>
      <c r="H1509" s="113">
        <v>0.76</v>
      </c>
      <c r="I1509" s="19">
        <f t="shared" si="966"/>
        <v>-1.2987012987012998E-2</v>
      </c>
      <c r="J1509" s="8">
        <f t="shared" si="940"/>
        <v>0.80678796749689685</v>
      </c>
      <c r="K1509" s="8">
        <f t="shared" si="941"/>
        <v>0.71621203250310284</v>
      </c>
      <c r="L1509" s="8">
        <f t="shared" si="950"/>
        <v>0.76149999999999984</v>
      </c>
      <c r="M1509" s="19">
        <f t="shared" si="968"/>
        <v>0.12646525174568554</v>
      </c>
      <c r="N1509" s="19">
        <f t="shared" si="951"/>
        <v>-7.1152221704922315E-3</v>
      </c>
      <c r="O1509" s="19">
        <f t="shared" si="969"/>
        <v>2.7874382715127702E-4</v>
      </c>
      <c r="P1509" s="19">
        <f t="shared" si="970"/>
        <v>1.0834995361170884E-3</v>
      </c>
      <c r="Q1509" s="6"/>
      <c r="S1509" s="66"/>
      <c r="T1509" t="str">
        <f t="shared" si="958"/>
        <v/>
      </c>
      <c r="U1509" t="str">
        <f t="shared" si="959"/>
        <v/>
      </c>
      <c r="V1509" t="str">
        <f t="shared" si="960"/>
        <v/>
      </c>
      <c r="W1509" t="str">
        <f t="shared" si="961"/>
        <v/>
      </c>
      <c r="Y1509" s="219">
        <f t="shared" si="946"/>
        <v>-1.3186813186813199E-4</v>
      </c>
      <c r="Z1509" s="78">
        <f t="shared" si="948"/>
        <v>0.76362560372681731</v>
      </c>
      <c r="AA1509" s="78">
        <f t="shared" si="967"/>
        <v>0.74052772379016552</v>
      </c>
      <c r="AB1509" s="74">
        <f t="shared" si="933"/>
        <v>1508</v>
      </c>
      <c r="AC1509" s="80">
        <f t="shared" si="952"/>
        <v>-6.7307077472326324E-3</v>
      </c>
      <c r="AD1509" s="79">
        <f t="shared" si="964"/>
        <v>2.30978799366518E-2</v>
      </c>
      <c r="AE1509" s="81">
        <f t="shared" si="953"/>
        <v>2.9828587683884432E-2</v>
      </c>
      <c r="AF1509" s="19">
        <f t="shared" si="972"/>
        <v>3.1191107631234033E-2</v>
      </c>
      <c r="AG1509" s="93">
        <f t="shared" si="971"/>
        <v>8.6070116930658497E-2</v>
      </c>
      <c r="AH1509" s="91">
        <f t="shared" si="973"/>
        <v>-6.9882239826038733E-4</v>
      </c>
      <c r="AI1509" s="96">
        <f t="shared" si="974"/>
        <v>1498.1015070572096</v>
      </c>
      <c r="AJ1509" s="5">
        <f t="shared" si="934"/>
        <v>-1.0000000000000009E-2</v>
      </c>
      <c r="AK1509" s="5">
        <f t="shared" si="937"/>
        <v>0</v>
      </c>
      <c r="AL1509" s="5">
        <f t="shared" si="942"/>
        <v>-1.0000000000000009E-2</v>
      </c>
      <c r="AM1509" s="95">
        <f t="shared" si="954"/>
        <v>6.4285714285714345E-3</v>
      </c>
      <c r="AN1509" s="95">
        <f t="shared" si="955"/>
        <v>-7.8571428571428646E-3</v>
      </c>
      <c r="AO1509" s="78">
        <f t="shared" si="956"/>
        <v>0.81818181818181812</v>
      </c>
      <c r="AP1509" s="8">
        <f t="shared" si="957"/>
        <v>45</v>
      </c>
      <c r="AQ1509" s="8">
        <f t="shared" si="949"/>
        <v>45</v>
      </c>
      <c r="AR1509" s="8">
        <f t="shared" si="932"/>
        <v>-1</v>
      </c>
      <c r="AS1509" s="114">
        <f t="shared" si="938"/>
        <v>-70600</v>
      </c>
      <c r="AT1509" s="103">
        <f t="shared" si="962"/>
        <v>0.2115770930116922</v>
      </c>
      <c r="AU1509" s="5">
        <f t="shared" si="935"/>
        <v>0.76</v>
      </c>
      <c r="AW1509" s="210">
        <f t="shared" si="936"/>
        <v>1.3157894736842117E-2</v>
      </c>
      <c r="AX1509" s="276">
        <f t="shared" si="947"/>
        <v>-6.633209105060581E-3</v>
      </c>
      <c r="AY1509" s="19">
        <f t="shared" si="963"/>
        <v>-0.20818302880254499</v>
      </c>
    </row>
    <row r="1510" spans="1:51">
      <c r="A1510" s="3">
        <v>40521</v>
      </c>
      <c r="B1510" s="9">
        <f t="shared" si="965"/>
        <v>40521</v>
      </c>
      <c r="C1510" s="5">
        <v>0.77</v>
      </c>
      <c r="D1510" s="5">
        <v>0.82</v>
      </c>
      <c r="E1510" s="5">
        <v>0.77</v>
      </c>
      <c r="F1510" s="5">
        <v>0.82</v>
      </c>
      <c r="G1510" s="6">
        <v>910300</v>
      </c>
      <c r="H1510" s="113">
        <v>0.82</v>
      </c>
      <c r="I1510" s="19">
        <f t="shared" si="966"/>
        <v>7.8947368421052558E-2</v>
      </c>
      <c r="J1510" s="8">
        <f t="shared" si="940"/>
        <v>0.81628385570237838</v>
      </c>
      <c r="K1510" s="8">
        <f t="shared" si="941"/>
        <v>0.71471614429762131</v>
      </c>
      <c r="L1510" s="8">
        <f t="shared" si="950"/>
        <v>0.76549999999999985</v>
      </c>
      <c r="M1510" s="19">
        <f t="shared" si="968"/>
        <v>0.14210916069983492</v>
      </c>
      <c r="N1510" s="19">
        <f t="shared" si="951"/>
        <v>0.12370124392436586</v>
      </c>
      <c r="O1510" s="19">
        <f t="shared" si="969"/>
        <v>1.1769992349964059E-2</v>
      </c>
      <c r="P1510" s="19">
        <f t="shared" si="970"/>
        <v>-2.0886108269551318E-3</v>
      </c>
      <c r="Q1510" s="6"/>
      <c r="S1510" s="66"/>
      <c r="T1510" t="str">
        <f t="shared" si="958"/>
        <v/>
      </c>
      <c r="U1510" t="str">
        <f t="shared" si="959"/>
        <v>BrokeBandUpper</v>
      </c>
      <c r="V1510" t="str">
        <f t="shared" si="960"/>
        <v/>
      </c>
      <c r="W1510" t="str">
        <f t="shared" si="961"/>
        <v>BrokeBandUpper</v>
      </c>
      <c r="Y1510" s="219">
        <f t="shared" si="946"/>
        <v>7.2527472527472269E-4</v>
      </c>
      <c r="Z1510" s="78">
        <f t="shared" si="948"/>
        <v>0.77230726075288747</v>
      </c>
      <c r="AA1510" s="78">
        <f t="shared" si="967"/>
        <v>0.74640867222969332</v>
      </c>
      <c r="AB1510" s="74">
        <f t="shared" si="933"/>
        <v>1509</v>
      </c>
      <c r="AC1510" s="80">
        <f t="shared" si="952"/>
        <v>-3.1439993285522216E-3</v>
      </c>
      <c r="AD1510" s="79">
        <f t="shared" si="964"/>
        <v>2.5898588523194155E-2</v>
      </c>
      <c r="AE1510" s="81">
        <f t="shared" si="953"/>
        <v>2.9042587851746376E-2</v>
      </c>
      <c r="AF1510" s="19">
        <f t="shared" si="972"/>
        <v>3.4697598630290767E-2</v>
      </c>
      <c r="AG1510" s="93">
        <f t="shared" si="971"/>
        <v>-0.53288726139611475</v>
      </c>
      <c r="AH1510" s="91">
        <f t="shared" si="973"/>
        <v>-5.8228967550911809E-4</v>
      </c>
      <c r="AI1510" s="96">
        <f t="shared" si="974"/>
        <v>1498.7014921807659</v>
      </c>
      <c r="AJ1510" s="5">
        <f t="shared" si="934"/>
        <v>5.9999999999999942E-2</v>
      </c>
      <c r="AK1510" s="5">
        <f t="shared" si="937"/>
        <v>5.9999999999999942E-2</v>
      </c>
      <c r="AL1510" s="5">
        <f t="shared" si="942"/>
        <v>0</v>
      </c>
      <c r="AM1510" s="95">
        <f t="shared" si="954"/>
        <v>1.0714285714285716E-2</v>
      </c>
      <c r="AN1510" s="95">
        <f t="shared" si="955"/>
        <v>-5.7142857142857195E-3</v>
      </c>
      <c r="AO1510" s="78">
        <f t="shared" si="956"/>
        <v>1.8749999999999987</v>
      </c>
      <c r="AP1510" s="8">
        <f t="shared" si="957"/>
        <v>65.217391304347814</v>
      </c>
      <c r="AQ1510" s="8">
        <f t="shared" si="949"/>
        <v>57.251908396946554</v>
      </c>
      <c r="AR1510" s="8">
        <f t="shared" si="932"/>
        <v>1</v>
      </c>
      <c r="AS1510" s="114">
        <f t="shared" si="938"/>
        <v>910300</v>
      </c>
      <c r="AT1510" s="103">
        <f t="shared" si="962"/>
        <v>0.36107358781715615</v>
      </c>
      <c r="AU1510" s="5">
        <f t="shared" si="935"/>
        <v>0.82</v>
      </c>
      <c r="AW1510" s="210">
        <f t="shared" si="936"/>
        <v>6.4935064935064846E-2</v>
      </c>
      <c r="AX1510" s="276">
        <f t="shared" si="947"/>
        <v>-7.4484025427820422E-3</v>
      </c>
      <c r="AY1510" s="19">
        <f t="shared" si="963"/>
        <v>-0.1228957846511332</v>
      </c>
    </row>
    <row r="1511" spans="1:51">
      <c r="A1511" s="3">
        <v>40522</v>
      </c>
      <c r="B1511" s="9">
        <f t="shared" si="965"/>
        <v>40522</v>
      </c>
      <c r="C1511" s="5">
        <v>0.82</v>
      </c>
      <c r="D1511" s="5">
        <v>0.84</v>
      </c>
      <c r="E1511" s="5">
        <v>0.82</v>
      </c>
      <c r="F1511" s="5">
        <v>0.82</v>
      </c>
      <c r="G1511" s="6">
        <v>830100</v>
      </c>
      <c r="H1511" s="113">
        <v>0.82</v>
      </c>
      <c r="I1511" s="19">
        <f t="shared" si="966"/>
        <v>0</v>
      </c>
      <c r="J1511" s="8">
        <f t="shared" si="940"/>
        <v>0.8180939910288868</v>
      </c>
      <c r="K1511" s="8">
        <f t="shared" si="941"/>
        <v>0.7249060089711129</v>
      </c>
      <c r="L1511" s="8">
        <f t="shared" si="950"/>
        <v>0.77149999999999985</v>
      </c>
      <c r="M1511" s="19">
        <f t="shared" si="968"/>
        <v>0.12855181348274269</v>
      </c>
      <c r="N1511" s="19">
        <f t="shared" si="951"/>
        <v>-9.540093791510218E-2</v>
      </c>
      <c r="O1511" s="19">
        <f t="shared" si="969"/>
        <v>2.2175317003554794E-3</v>
      </c>
      <c r="P1511" s="19">
        <f t="shared" si="970"/>
        <v>1.4257219113898085E-2</v>
      </c>
      <c r="Q1511" s="6"/>
      <c r="S1511" s="66"/>
      <c r="T1511" t="str">
        <f t="shared" si="958"/>
        <v>BrokeBandUpper</v>
      </c>
      <c r="U1511" t="str">
        <f t="shared" si="959"/>
        <v>BrokeBandUpper</v>
      </c>
      <c r="V1511" t="str">
        <f t="shared" si="960"/>
        <v>BrokeBandUpper</v>
      </c>
      <c r="W1511" t="str">
        <f t="shared" si="961"/>
        <v>BrokeBandUpper</v>
      </c>
      <c r="Y1511" s="219">
        <f t="shared" si="946"/>
        <v>1.9340659340659299E-3</v>
      </c>
      <c r="Z1511" s="78">
        <f t="shared" si="948"/>
        <v>0.77965194259694282</v>
      </c>
      <c r="AA1511" s="78">
        <f t="shared" si="967"/>
        <v>0.75185443048469602</v>
      </c>
      <c r="AB1511" s="74">
        <f t="shared" si="933"/>
        <v>1510</v>
      </c>
      <c r="AC1511" s="80">
        <f t="shared" si="952"/>
        <v>-9.9606059159966856E-4</v>
      </c>
      <c r="AD1511" s="79">
        <f t="shared" si="964"/>
        <v>2.7797512112246792E-2</v>
      </c>
      <c r="AE1511" s="81">
        <f t="shared" si="953"/>
        <v>2.879357270384646E-2</v>
      </c>
      <c r="AF1511" s="19">
        <f t="shared" si="972"/>
        <v>3.6971933641897464E-2</v>
      </c>
      <c r="AG1511" s="93">
        <f t="shared" si="971"/>
        <v>-0.68318676707277037</v>
      </c>
      <c r="AH1511" s="91">
        <f t="shared" si="973"/>
        <v>-3.9367023313089544E-4</v>
      </c>
      <c r="AI1511" s="96">
        <f t="shared" si="974"/>
        <v>1500.3366560979548</v>
      </c>
      <c r="AJ1511" s="5">
        <f t="shared" si="934"/>
        <v>0</v>
      </c>
      <c r="AK1511" s="5">
        <f t="shared" si="937"/>
        <v>0</v>
      </c>
      <c r="AL1511" s="5">
        <f t="shared" si="942"/>
        <v>0</v>
      </c>
      <c r="AM1511" s="95">
        <f t="shared" si="954"/>
        <v>9.285714285714286E-3</v>
      </c>
      <c r="AN1511" s="95">
        <f t="shared" si="955"/>
        <v>-5.7142857142857195E-3</v>
      </c>
      <c r="AO1511" s="78">
        <f t="shared" si="956"/>
        <v>1.6249999999999987</v>
      </c>
      <c r="AP1511" s="8">
        <f t="shared" si="957"/>
        <v>61.904761904761884</v>
      </c>
      <c r="AQ1511" s="8">
        <f t="shared" si="949"/>
        <v>57.522123893805286</v>
      </c>
      <c r="AR1511" s="8">
        <f t="shared" si="932"/>
        <v>-1</v>
      </c>
      <c r="AS1511" s="114">
        <f t="shared" si="938"/>
        <v>-830100</v>
      </c>
      <c r="AT1511" s="103">
        <f t="shared" si="962"/>
        <v>0.23767690883264617</v>
      </c>
      <c r="AU1511" s="5">
        <f t="shared" si="935"/>
        <v>0.82</v>
      </c>
      <c r="AW1511" s="210">
        <f t="shared" si="936"/>
        <v>2.4390243902439046E-2</v>
      </c>
      <c r="AX1511" s="276">
        <f t="shared" si="947"/>
        <v>-8.3931359853435666E-3</v>
      </c>
      <c r="AY1511" s="19">
        <f t="shared" si="963"/>
        <v>-0.12683705494368439</v>
      </c>
    </row>
    <row r="1512" spans="1:51">
      <c r="A1512" s="3">
        <v>40525</v>
      </c>
      <c r="B1512" s="9">
        <f t="shared" si="965"/>
        <v>40525</v>
      </c>
      <c r="C1512" s="5">
        <v>0.82</v>
      </c>
      <c r="D1512" s="5">
        <v>0.83</v>
      </c>
      <c r="E1512" s="5">
        <v>0.82</v>
      </c>
      <c r="F1512" s="5">
        <v>0.83</v>
      </c>
      <c r="G1512" s="6">
        <v>240400</v>
      </c>
      <c r="H1512" s="113">
        <v>0.83</v>
      </c>
      <c r="I1512" s="19">
        <f t="shared" si="966"/>
        <v>1.2195121951219523E-2</v>
      </c>
      <c r="J1512" s="8">
        <f t="shared" si="940"/>
        <v>0.82675431016179801</v>
      </c>
      <c r="K1512" s="8">
        <f t="shared" si="941"/>
        <v>0.72524568983820181</v>
      </c>
      <c r="L1512" s="8">
        <f t="shared" si="950"/>
        <v>0.77599999999999991</v>
      </c>
      <c r="M1512" s="19">
        <f t="shared" si="968"/>
        <v>0.13996445859091172</v>
      </c>
      <c r="N1512" s="19">
        <f t="shared" si="951"/>
        <v>8.8778561725238569E-2</v>
      </c>
      <c r="O1512" s="19">
        <f t="shared" si="969"/>
        <v>1.0585970839389058E-2</v>
      </c>
      <c r="P1512" s="19">
        <f t="shared" si="970"/>
        <v>4.6858608272682377E-4</v>
      </c>
      <c r="Q1512" s="6"/>
      <c r="S1512" s="66"/>
      <c r="T1512" t="str">
        <f t="shared" si="958"/>
        <v/>
      </c>
      <c r="U1512" t="str">
        <f t="shared" si="959"/>
        <v>BrokeBandUpper</v>
      </c>
      <c r="V1512" t="str">
        <f t="shared" si="960"/>
        <v/>
      </c>
      <c r="W1512" t="str">
        <f t="shared" si="961"/>
        <v>BrokeBandUpper</v>
      </c>
      <c r="Y1512" s="219">
        <f t="shared" si="946"/>
        <v>3.2087912087912038E-3</v>
      </c>
      <c r="Z1512" s="78">
        <f t="shared" si="948"/>
        <v>0.78740554343701363</v>
      </c>
      <c r="AA1512" s="78">
        <f t="shared" si="967"/>
        <v>0.7576372026288285</v>
      </c>
      <c r="AB1512" s="74">
        <f t="shared" si="933"/>
        <v>1511</v>
      </c>
      <c r="AC1512" s="80">
        <f t="shared" si="952"/>
        <v>7.7981448347094057E-4</v>
      </c>
      <c r="AD1512" s="79">
        <f t="shared" si="964"/>
        <v>2.9768340808185134E-2</v>
      </c>
      <c r="AE1512" s="81">
        <f t="shared" si="953"/>
        <v>2.8988526324714194E-2</v>
      </c>
      <c r="AF1512" s="19">
        <f t="shared" si="972"/>
        <v>3.9291023071327244E-2</v>
      </c>
      <c r="AG1512" s="93">
        <f t="shared" si="971"/>
        <v>-1.7828986409537217</v>
      </c>
      <c r="AH1512" s="91">
        <f t="shared" si="973"/>
        <v>-1.6464654996209085E-4</v>
      </c>
      <c r="AI1512" s="96">
        <f t="shared" si="974"/>
        <v>1503.1930072783884</v>
      </c>
      <c r="AJ1512" s="5">
        <f t="shared" si="934"/>
        <v>1.0000000000000009E-2</v>
      </c>
      <c r="AK1512" s="5">
        <f t="shared" si="937"/>
        <v>1.0000000000000009E-2</v>
      </c>
      <c r="AL1512" s="5">
        <f t="shared" si="942"/>
        <v>0</v>
      </c>
      <c r="AM1512" s="95">
        <f t="shared" si="954"/>
        <v>0.01</v>
      </c>
      <c r="AN1512" s="95">
        <f t="shared" si="955"/>
        <v>-5.7142857142857195E-3</v>
      </c>
      <c r="AO1512" s="78">
        <f t="shared" si="956"/>
        <v>1.7499999999999984</v>
      </c>
      <c r="AP1512" s="8">
        <f t="shared" si="957"/>
        <v>63.636363636363612</v>
      </c>
      <c r="AQ1512" s="8">
        <f t="shared" si="949"/>
        <v>55.555555555555536</v>
      </c>
      <c r="AR1512" s="8">
        <f t="shared" si="932"/>
        <v>1</v>
      </c>
      <c r="AS1512" s="114">
        <f t="shared" si="938"/>
        <v>240400</v>
      </c>
      <c r="AT1512" s="103">
        <f t="shared" si="962"/>
        <v>0.25995735269995879</v>
      </c>
      <c r="AU1512" s="5">
        <f t="shared" si="935"/>
        <v>0.83</v>
      </c>
      <c r="AW1512" s="210">
        <f t="shared" si="936"/>
        <v>1.2195121951219523E-2</v>
      </c>
      <c r="AX1512" s="276">
        <f t="shared" si="947"/>
        <v>-8.7039440922627217E-3</v>
      </c>
      <c r="AY1512" s="19">
        <f t="shared" si="963"/>
        <v>-3.7031224975015382E-2</v>
      </c>
    </row>
    <row r="1513" spans="1:51">
      <c r="A1513" s="3">
        <v>40526</v>
      </c>
      <c r="B1513" s="9">
        <f t="shared" si="965"/>
        <v>40526</v>
      </c>
      <c r="C1513" s="5">
        <v>0.83</v>
      </c>
      <c r="D1513" s="5">
        <v>0.84</v>
      </c>
      <c r="E1513" s="5">
        <v>0.82</v>
      </c>
      <c r="F1513" s="5">
        <v>0.84</v>
      </c>
      <c r="G1513" s="6">
        <v>625000</v>
      </c>
      <c r="H1513" s="113">
        <v>0.84</v>
      </c>
      <c r="I1513" s="19">
        <f t="shared" si="966"/>
        <v>1.2048192771084348E-2</v>
      </c>
      <c r="J1513" s="8">
        <f t="shared" si="940"/>
        <v>0.8332249938994627</v>
      </c>
      <c r="K1513" s="8">
        <f t="shared" si="941"/>
        <v>0.73077500610053714</v>
      </c>
      <c r="L1513" s="8">
        <f t="shared" si="950"/>
        <v>0.78199999999999992</v>
      </c>
      <c r="M1513" s="19">
        <f t="shared" si="968"/>
        <v>0.14019361218387222</v>
      </c>
      <c r="N1513" s="19">
        <f t="shared" si="951"/>
        <v>1.6372270165404372E-3</v>
      </c>
      <c r="O1513" s="19">
        <f t="shared" si="969"/>
        <v>7.8266102252292514E-3</v>
      </c>
      <c r="P1513" s="19">
        <f t="shared" si="970"/>
        <v>7.6240594598623338E-3</v>
      </c>
      <c r="Q1513" s="6"/>
      <c r="S1513" s="66"/>
      <c r="T1513" t="str">
        <f t="shared" si="958"/>
        <v/>
      </c>
      <c r="U1513" t="str">
        <f t="shared" si="959"/>
        <v>BrokeBandUpper</v>
      </c>
      <c r="V1513" t="str">
        <f t="shared" si="960"/>
        <v/>
      </c>
      <c r="W1513" t="str">
        <f t="shared" si="961"/>
        <v>BrokeBandUpper</v>
      </c>
      <c r="Y1513" s="219">
        <f t="shared" si="946"/>
        <v>4.1758241758241702E-3</v>
      </c>
      <c r="Z1513" s="78">
        <f t="shared" si="948"/>
        <v>0.7955050897477135</v>
      </c>
      <c r="AA1513" s="78">
        <f t="shared" si="967"/>
        <v>0.7637320496342952</v>
      </c>
      <c r="AB1513" s="74">
        <f t="shared" si="933"/>
        <v>1512</v>
      </c>
      <c r="AC1513" s="80">
        <f t="shared" si="952"/>
        <v>2.2276110309632884E-3</v>
      </c>
      <c r="AD1513" s="79">
        <f t="shared" si="964"/>
        <v>3.1773040113418305E-2</v>
      </c>
      <c r="AE1513" s="81">
        <f t="shared" si="953"/>
        <v>2.9545429082455017E-2</v>
      </c>
      <c r="AF1513" s="19">
        <f t="shared" si="972"/>
        <v>4.1602339627664547E-2</v>
      </c>
      <c r="AG1513" s="93">
        <f t="shared" si="971"/>
        <v>1.8565909946276336</v>
      </c>
      <c r="AH1513" s="91">
        <f t="shared" si="973"/>
        <v>5.837265213724958E-5</v>
      </c>
      <c r="AI1513" s="96">
        <f t="shared" si="974"/>
        <v>1505.8438350382073</v>
      </c>
      <c r="AJ1513" s="5">
        <f t="shared" si="934"/>
        <v>1.0000000000000009E-2</v>
      </c>
      <c r="AK1513" s="5">
        <f t="shared" si="937"/>
        <v>1.0000000000000009E-2</v>
      </c>
      <c r="AL1513" s="5">
        <f t="shared" si="942"/>
        <v>0</v>
      </c>
      <c r="AM1513" s="95">
        <f t="shared" si="954"/>
        <v>1.0714285714285716E-2</v>
      </c>
      <c r="AN1513" s="95">
        <f t="shared" si="955"/>
        <v>-5.0000000000000044E-3</v>
      </c>
      <c r="AO1513" s="78">
        <f t="shared" si="956"/>
        <v>2.1428571428571415</v>
      </c>
      <c r="AP1513" s="8">
        <f t="shared" si="957"/>
        <v>68.181818181818173</v>
      </c>
      <c r="AQ1513" s="8">
        <f t="shared" si="949"/>
        <v>51.72413793103447</v>
      </c>
      <c r="AR1513" s="8">
        <f t="shared" si="932"/>
        <v>1</v>
      </c>
      <c r="AS1513" s="114">
        <f t="shared" si="938"/>
        <v>625000</v>
      </c>
      <c r="AT1513" s="103">
        <f t="shared" si="962"/>
        <v>0.34644917301712946</v>
      </c>
      <c r="AU1513" s="5">
        <f t="shared" si="935"/>
        <v>0.84</v>
      </c>
      <c r="AW1513" s="210">
        <f t="shared" si="936"/>
        <v>2.4390243902439046E-2</v>
      </c>
      <c r="AX1513" s="276">
        <f t="shared" si="947"/>
        <v>-8.7242101968770247E-3</v>
      </c>
      <c r="AY1513" s="19">
        <f t="shared" si="963"/>
        <v>-2.3283817542346526E-3</v>
      </c>
    </row>
    <row r="1514" spans="1:51">
      <c r="A1514" s="3">
        <v>40527</v>
      </c>
      <c r="B1514" s="9">
        <f>A1514</f>
        <v>40527</v>
      </c>
      <c r="C1514" s="5">
        <v>0.85</v>
      </c>
      <c r="D1514" s="5">
        <v>0.88</v>
      </c>
      <c r="E1514" s="5">
        <v>0.82</v>
      </c>
      <c r="F1514" s="5">
        <v>0.85</v>
      </c>
      <c r="G1514" s="6">
        <v>3984400</v>
      </c>
      <c r="H1514" s="113">
        <v>0.85</v>
      </c>
      <c r="I1514" s="19">
        <f t="shared" si="966"/>
        <v>1.1904761904761916E-2</v>
      </c>
      <c r="J1514" s="8">
        <f t="shared" si="940"/>
        <v>0.84416079783099607</v>
      </c>
      <c r="K1514" s="8">
        <f t="shared" si="941"/>
        <v>0.72583920216900377</v>
      </c>
      <c r="L1514" s="8">
        <f t="shared" si="950"/>
        <v>0.78499999999999992</v>
      </c>
      <c r="M1514" s="19">
        <f t="shared" si="968"/>
        <v>0.16301350947760246</v>
      </c>
      <c r="N1514" s="19">
        <f t="shared" si="951"/>
        <v>0.16277415880975085</v>
      </c>
      <c r="O1514" s="19">
        <f t="shared" si="969"/>
        <v>1.312467102115385E-2</v>
      </c>
      <c r="P1514" s="19">
        <f t="shared" si="970"/>
        <v>-6.7542046325190248E-3</v>
      </c>
      <c r="Q1514" s="6"/>
      <c r="S1514" s="66"/>
      <c r="T1514" t="str">
        <f t="shared" si="958"/>
        <v>BrokeBandUpper</v>
      </c>
      <c r="U1514" t="str">
        <f t="shared" si="959"/>
        <v>BrokeBandUpper</v>
      </c>
      <c r="V1514" t="str">
        <f t="shared" si="960"/>
        <v/>
      </c>
      <c r="W1514" t="str">
        <f t="shared" si="961"/>
        <v>BrokeBandUpper</v>
      </c>
      <c r="Y1514" s="219">
        <f t="shared" si="946"/>
        <v>5.7362637362637315E-3</v>
      </c>
      <c r="Z1514" s="78">
        <f t="shared" si="948"/>
        <v>0.80389730592656561</v>
      </c>
      <c r="AA1514" s="78">
        <f t="shared" si="967"/>
        <v>0.77011587796135739</v>
      </c>
      <c r="AB1514" s="74">
        <f t="shared" si="933"/>
        <v>1513</v>
      </c>
      <c r="AC1514" s="80">
        <f t="shared" si="952"/>
        <v>3.3887991062025655E-3</v>
      </c>
      <c r="AD1514" s="79">
        <f t="shared" si="964"/>
        <v>3.3781427965208222E-2</v>
      </c>
      <c r="AE1514" s="81">
        <f t="shared" si="953"/>
        <v>3.0392628859005656E-2</v>
      </c>
      <c r="AF1514" s="19">
        <f t="shared" si="972"/>
        <v>4.3865383031231692E-2</v>
      </c>
      <c r="AG1514" s="93">
        <f t="shared" si="971"/>
        <v>0.52127057152214906</v>
      </c>
      <c r="AH1514" s="91">
        <f t="shared" si="973"/>
        <v>3.0377913239233972E-4</v>
      </c>
      <c r="AI1514" s="96">
        <f t="shared" si="974"/>
        <v>1507.7301790903955</v>
      </c>
      <c r="AJ1514" s="5">
        <f t="shared" si="934"/>
        <v>1.0000000000000009E-2</v>
      </c>
      <c r="AK1514" s="5">
        <f t="shared" si="937"/>
        <v>1.0000000000000009E-2</v>
      </c>
      <c r="AL1514" s="5">
        <f t="shared" si="942"/>
        <v>0</v>
      </c>
      <c r="AM1514" s="95">
        <f t="shared" si="954"/>
        <v>0.01</v>
      </c>
      <c r="AN1514" s="95">
        <f t="shared" si="955"/>
        <v>-5.0000000000000044E-3</v>
      </c>
      <c r="AO1514" s="78">
        <f t="shared" si="956"/>
        <v>1.9999999999999982</v>
      </c>
      <c r="AP1514" s="8">
        <f t="shared" si="957"/>
        <v>66.666666666666657</v>
      </c>
      <c r="AQ1514" s="8">
        <f t="shared" si="949"/>
        <v>49.999999999999979</v>
      </c>
      <c r="AR1514" s="8">
        <f t="shared" si="932"/>
        <v>0</v>
      </c>
      <c r="AS1514" s="114">
        <f t="shared" si="938"/>
        <v>0</v>
      </c>
      <c r="AT1514" s="103">
        <f t="shared" si="962"/>
        <v>0.15446191517752741</v>
      </c>
      <c r="AU1514" s="5">
        <f t="shared" si="935"/>
        <v>0.85</v>
      </c>
      <c r="AW1514" s="210">
        <f t="shared" si="936"/>
        <v>7.3170731707317138E-2</v>
      </c>
      <c r="AX1514" s="276">
        <f t="shared" si="947"/>
        <v>-7.5305637110074635E-3</v>
      </c>
      <c r="AY1514" s="19">
        <f t="shared" si="963"/>
        <v>0.13682000535668509</v>
      </c>
    </row>
    <row r="1515" spans="1:51">
      <c r="A1515" s="3">
        <v>40528</v>
      </c>
      <c r="B1515" s="9">
        <f t="shared" ref="B1515:B1554" si="975">A1515</f>
        <v>40528</v>
      </c>
      <c r="C1515" s="5">
        <v>0.87</v>
      </c>
      <c r="D1515" s="5">
        <v>0.88</v>
      </c>
      <c r="E1515" s="5">
        <v>0.86</v>
      </c>
      <c r="F1515" s="5">
        <v>0.88</v>
      </c>
      <c r="G1515" s="6">
        <v>465500</v>
      </c>
      <c r="H1515" s="113">
        <v>0.88</v>
      </c>
      <c r="I1515" s="19">
        <f t="shared" si="966"/>
        <v>3.5294117647058858E-2</v>
      </c>
      <c r="J1515" s="8">
        <f t="shared" si="940"/>
        <v>0.86211102550927976</v>
      </c>
      <c r="K1515" s="8">
        <f t="shared" si="941"/>
        <v>0.71788897449072031</v>
      </c>
      <c r="L1515" s="8">
        <f t="shared" si="950"/>
        <v>0.79</v>
      </c>
      <c r="M1515" s="19">
        <f t="shared" ref="M1515:M1523" si="976">(J1515-K1515)/K1515</f>
        <v>0.20089743141809976</v>
      </c>
      <c r="N1515" s="19">
        <f t="shared" si="951"/>
        <v>0.23239743786819361</v>
      </c>
      <c r="O1515" s="19">
        <f t="shared" ref="O1515:O1523" si="977">IF(A1516&gt;A1515,(J1515-J1514)/J1514, (J1515-J1516)/J1516)</f>
        <v>2.1263991083695633E-2</v>
      </c>
      <c r="P1515" s="19">
        <f t="shared" ref="P1515:P1523" si="978">IF(A1516&gt;A1515,(K1515-K1514)/K1514, (K1515-K1516)/K1516)</f>
        <v>-1.0953152784426677E-2</v>
      </c>
      <c r="Q1515" s="6"/>
      <c r="S1515" s="66"/>
      <c r="T1515" t="str">
        <f t="shared" si="958"/>
        <v>BrokeBandUpper</v>
      </c>
      <c r="U1515" t="str">
        <f t="shared" si="959"/>
        <v>BrokeBandUpper</v>
      </c>
      <c r="V1515" t="str">
        <f t="shared" si="960"/>
        <v/>
      </c>
      <c r="W1515" t="str">
        <f t="shared" si="961"/>
        <v>BrokeBandUpper</v>
      </c>
      <c r="Y1515" s="219">
        <f t="shared" si="946"/>
        <v>8.5054945054945028E-3</v>
      </c>
      <c r="Z1515" s="78">
        <f t="shared" si="948"/>
        <v>0.8156171208138745</v>
      </c>
      <c r="AA1515" s="78">
        <f t="shared" si="967"/>
        <v>0.77824730299221689</v>
      </c>
      <c r="AB1515" s="74">
        <f t="shared" si="933"/>
        <v>1514</v>
      </c>
      <c r="AC1515" s="80">
        <f t="shared" si="952"/>
        <v>5.5817511701215586E-3</v>
      </c>
      <c r="AD1515" s="79">
        <f t="shared" si="964"/>
        <v>3.7369817821657603E-2</v>
      </c>
      <c r="AE1515" s="81">
        <f t="shared" si="953"/>
        <v>3.1788066651536044E-2</v>
      </c>
      <c r="AF1515" s="19">
        <f t="shared" si="972"/>
        <v>4.8017921395907916E-2</v>
      </c>
      <c r="AG1515" s="93">
        <f t="shared" si="971"/>
        <v>0.64711775327879506</v>
      </c>
      <c r="AH1515" s="91">
        <f t="shared" si="973"/>
        <v>6.2701783308897726E-4</v>
      </c>
      <c r="AI1515" s="96">
        <f t="shared" si="974"/>
        <v>1509.0451674450328</v>
      </c>
      <c r="AJ1515" s="5">
        <f t="shared" si="934"/>
        <v>3.0000000000000027E-2</v>
      </c>
      <c r="AK1515" s="5">
        <f t="shared" si="937"/>
        <v>3.0000000000000027E-2</v>
      </c>
      <c r="AL1515" s="5">
        <f t="shared" si="942"/>
        <v>0</v>
      </c>
      <c r="AM1515" s="95">
        <f t="shared" si="954"/>
        <v>1.0714285714285716E-2</v>
      </c>
      <c r="AN1515" s="95">
        <f t="shared" si="955"/>
        <v>-5.0000000000000044E-3</v>
      </c>
      <c r="AO1515" s="78">
        <f t="shared" si="956"/>
        <v>2.1428571428571415</v>
      </c>
      <c r="AP1515" s="8">
        <f t="shared" si="957"/>
        <v>68.181818181818173</v>
      </c>
      <c r="AQ1515" s="8">
        <f t="shared" si="949"/>
        <v>51.72413793103447</v>
      </c>
      <c r="AR1515" s="8">
        <f t="shared" si="932"/>
        <v>1</v>
      </c>
      <c r="AS1515" s="114">
        <f t="shared" si="938"/>
        <v>465500</v>
      </c>
      <c r="AT1515" s="103">
        <f t="shared" si="962"/>
        <v>0.19289747471106947</v>
      </c>
      <c r="AU1515" s="5">
        <f t="shared" si="935"/>
        <v>0.88</v>
      </c>
      <c r="AW1515" s="210">
        <f t="shared" si="936"/>
        <v>2.3255813953488393E-2</v>
      </c>
      <c r="AX1515" s="276">
        <f t="shared" si="947"/>
        <v>-4.5470527289850488E-3</v>
      </c>
      <c r="AY1515" s="19">
        <f t="shared" si="963"/>
        <v>0.39618693852379222</v>
      </c>
    </row>
    <row r="1516" spans="1:51">
      <c r="A1516" s="3">
        <v>40529</v>
      </c>
      <c r="B1516" s="9">
        <f t="shared" si="975"/>
        <v>40529</v>
      </c>
      <c r="C1516" s="5">
        <v>0.87</v>
      </c>
      <c r="D1516" s="5">
        <v>0.89</v>
      </c>
      <c r="E1516" s="5">
        <v>0.87</v>
      </c>
      <c r="F1516" s="5">
        <v>0.88</v>
      </c>
      <c r="G1516" s="6">
        <v>393200</v>
      </c>
      <c r="H1516" s="113">
        <v>0.88</v>
      </c>
      <c r="I1516" s="19">
        <f t="shared" si="966"/>
        <v>0</v>
      </c>
      <c r="J1516" s="8">
        <f t="shared" si="940"/>
        <v>0.87606758133813045</v>
      </c>
      <c r="K1516" s="8">
        <f t="shared" si="941"/>
        <v>0.71693241866186974</v>
      </c>
      <c r="L1516" s="8">
        <f t="shared" si="950"/>
        <v>0.7965000000000001</v>
      </c>
      <c r="M1516" s="19">
        <f t="shared" si="976"/>
        <v>0.22196675521143422</v>
      </c>
      <c r="N1516" s="19">
        <f t="shared" si="951"/>
        <v>0.10487602377297604</v>
      </c>
      <c r="O1516" s="19">
        <f t="shared" si="977"/>
        <v>1.6188814915812099E-2</v>
      </c>
      <c r="P1516" s="19">
        <f t="shared" si="978"/>
        <v>-1.3324564979273605E-3</v>
      </c>
      <c r="Q1516" s="6"/>
      <c r="S1516" s="66"/>
      <c r="T1516" t="str">
        <f t="shared" si="958"/>
        <v/>
      </c>
      <c r="U1516" t="str">
        <f t="shared" si="959"/>
        <v>BrokeBandUpper</v>
      </c>
      <c r="V1516" t="str">
        <f t="shared" si="960"/>
        <v/>
      </c>
      <c r="W1516" t="str">
        <f t="shared" si="961"/>
        <v>BrokeBandUpper</v>
      </c>
      <c r="Y1516" s="219">
        <f t="shared" si="946"/>
        <v>9.9340659340659294E-3</v>
      </c>
      <c r="Z1516" s="78">
        <f t="shared" si="948"/>
        <v>0.82553208420853785</v>
      </c>
      <c r="AA1516" s="78">
        <f t="shared" si="967"/>
        <v>0.78577700257079286</v>
      </c>
      <c r="AB1516" s="74">
        <f t="shared" si="933"/>
        <v>1515</v>
      </c>
      <c r="AC1516" s="80">
        <f t="shared" si="952"/>
        <v>6.3736119889671594E-3</v>
      </c>
      <c r="AD1516" s="79">
        <f t="shared" si="964"/>
        <v>3.9755081637744993E-2</v>
      </c>
      <c r="AE1516" s="81">
        <f t="shared" si="953"/>
        <v>3.3381469648777834E-2</v>
      </c>
      <c r="AF1516" s="19">
        <f t="shared" si="972"/>
        <v>5.0593338196053078E-2</v>
      </c>
      <c r="AG1516" s="93">
        <f t="shared" si="971"/>
        <v>0.14186601923144412</v>
      </c>
      <c r="AH1516" s="91">
        <f t="shared" si="973"/>
        <v>8.9485413537861158E-4</v>
      </c>
      <c r="AI1516" s="96">
        <f t="shared" si="974"/>
        <v>1509.7124573590065</v>
      </c>
      <c r="AJ1516" s="5">
        <f t="shared" si="934"/>
        <v>0</v>
      </c>
      <c r="AK1516" s="5">
        <f t="shared" si="937"/>
        <v>0</v>
      </c>
      <c r="AL1516" s="5">
        <f t="shared" si="942"/>
        <v>0</v>
      </c>
      <c r="AM1516" s="95">
        <f t="shared" si="954"/>
        <v>1.0714285714285716E-2</v>
      </c>
      <c r="AN1516" s="95">
        <f t="shared" si="955"/>
        <v>-2.8571428571428597E-3</v>
      </c>
      <c r="AO1516" s="78">
        <f t="shared" si="956"/>
        <v>3.7499999999999973</v>
      </c>
      <c r="AP1516" s="8">
        <f t="shared" si="957"/>
        <v>78.947368421052616</v>
      </c>
      <c r="AQ1516" s="8">
        <f t="shared" si="949"/>
        <v>58.441558441558428</v>
      </c>
      <c r="AR1516" s="8">
        <f t="shared" si="932"/>
        <v>0</v>
      </c>
      <c r="AS1516" s="114">
        <f t="shared" si="938"/>
        <v>0</v>
      </c>
      <c r="AT1516" s="103">
        <f t="shared" si="962"/>
        <v>0.20918735961743487</v>
      </c>
      <c r="AU1516" s="5">
        <f t="shared" si="935"/>
        <v>0.88</v>
      </c>
      <c r="AW1516" s="210">
        <f t="shared" si="936"/>
        <v>2.2988505747126457E-2</v>
      </c>
      <c r="AX1516" s="276">
        <f t="shared" si="947"/>
        <v>-1.0408290235256017E-3</v>
      </c>
      <c r="AY1516" s="19">
        <f t="shared" si="963"/>
        <v>0.77109809681975561</v>
      </c>
    </row>
    <row r="1517" spans="1:51">
      <c r="A1517" s="3">
        <v>40532</v>
      </c>
      <c r="B1517" s="9">
        <f t="shared" si="975"/>
        <v>40532</v>
      </c>
      <c r="C1517" s="5">
        <v>0.88</v>
      </c>
      <c r="D1517" s="5">
        <v>0.88</v>
      </c>
      <c r="E1517" s="5">
        <v>0.87</v>
      </c>
      <c r="F1517" s="5">
        <v>0.88</v>
      </c>
      <c r="G1517" s="6">
        <v>297700</v>
      </c>
      <c r="H1517" s="113">
        <v>0.88</v>
      </c>
      <c r="I1517" s="19">
        <f t="shared" si="966"/>
        <v>0</v>
      </c>
      <c r="J1517" s="8">
        <f t="shared" si="940"/>
        <v>0.88839444426582082</v>
      </c>
      <c r="K1517" s="8">
        <f t="shared" si="941"/>
        <v>0.7156055557341795</v>
      </c>
      <c r="L1517" s="8">
        <f t="shared" si="950"/>
        <v>0.80200000000000016</v>
      </c>
      <c r="M1517" s="19">
        <f t="shared" si="976"/>
        <v>0.24145828263500219</v>
      </c>
      <c r="N1517" s="19">
        <f t="shared" si="951"/>
        <v>8.7812823163546869E-2</v>
      </c>
      <c r="O1517" s="19">
        <f t="shared" si="977"/>
        <v>1.4070675813459462E-2</v>
      </c>
      <c r="P1517" s="19">
        <f t="shared" si="978"/>
        <v>-1.8507503540804964E-3</v>
      </c>
      <c r="Q1517" s="6"/>
      <c r="S1517" s="66"/>
      <c r="T1517" t="str">
        <f t="shared" si="958"/>
        <v/>
      </c>
      <c r="U1517" t="str">
        <f t="shared" si="959"/>
        <v/>
      </c>
      <c r="V1517" t="str">
        <f t="shared" si="960"/>
        <v/>
      </c>
      <c r="W1517" t="str">
        <f t="shared" si="961"/>
        <v/>
      </c>
      <c r="Y1517" s="219">
        <f t="shared" si="946"/>
        <v>1.0549450549450548E-2</v>
      </c>
      <c r="Z1517" s="78">
        <f t="shared" si="948"/>
        <v>0.83392014324042307</v>
      </c>
      <c r="AA1517" s="78">
        <f t="shared" si="967"/>
        <v>0.79274950438055414</v>
      </c>
      <c r="AB1517" s="74">
        <f t="shared" si="933"/>
        <v>1516</v>
      </c>
      <c r="AC1517" s="80">
        <f t="shared" si="952"/>
        <v>6.2313353688728812E-3</v>
      </c>
      <c r="AD1517" s="79">
        <f t="shared" si="964"/>
        <v>4.1170638859868935E-2</v>
      </c>
      <c r="AE1517" s="81">
        <f t="shared" si="953"/>
        <v>3.4939303490996054E-2</v>
      </c>
      <c r="AF1517" s="19">
        <f t="shared" si="972"/>
        <v>5.1933982465292398E-2</v>
      </c>
      <c r="AG1517" s="93">
        <f t="shared" si="971"/>
        <v>-2.2322761464074324E-2</v>
      </c>
      <c r="AH1517" s="91">
        <f t="shared" si="973"/>
        <v>1.059840623352033E-3</v>
      </c>
      <c r="AI1517" s="96">
        <f t="shared" si="974"/>
        <v>1510.1772447662747</v>
      </c>
      <c r="AJ1517" s="5">
        <f t="shared" si="934"/>
        <v>0</v>
      </c>
      <c r="AK1517" s="5">
        <f t="shared" si="937"/>
        <v>0</v>
      </c>
      <c r="AL1517" s="5">
        <f t="shared" si="942"/>
        <v>0</v>
      </c>
      <c r="AM1517" s="95">
        <f t="shared" si="954"/>
        <v>1.0714285714285716E-2</v>
      </c>
      <c r="AN1517" s="95">
        <f t="shared" si="955"/>
        <v>-2.1428571428571447E-3</v>
      </c>
      <c r="AO1517" s="78">
        <f t="shared" si="956"/>
        <v>4.9999999999999964</v>
      </c>
      <c r="AP1517" s="8">
        <f t="shared" si="957"/>
        <v>83.333333333333329</v>
      </c>
      <c r="AQ1517" s="8">
        <f t="shared" si="949"/>
        <v>55.555555555555536</v>
      </c>
      <c r="AR1517" s="8">
        <f t="shared" si="932"/>
        <v>1</v>
      </c>
      <c r="AS1517" s="114">
        <f t="shared" si="938"/>
        <v>297700</v>
      </c>
      <c r="AT1517" s="103">
        <f t="shared" si="962"/>
        <v>0.23925365073218452</v>
      </c>
      <c r="AU1517" s="5">
        <f t="shared" si="935"/>
        <v>0.88</v>
      </c>
      <c r="AW1517" s="210">
        <f t="shared" si="936"/>
        <v>1.1494252873563229E-2</v>
      </c>
      <c r="AX1517" s="276">
        <f t="shared" si="947"/>
        <v>2.6642439485673308E-3</v>
      </c>
      <c r="AY1517" s="19">
        <f t="shared" si="963"/>
        <v>3.5597325673555233</v>
      </c>
    </row>
    <row r="1518" spans="1:51">
      <c r="A1518" s="3">
        <v>40533</v>
      </c>
      <c r="B1518" s="9">
        <f t="shared" si="975"/>
        <v>40533</v>
      </c>
      <c r="C1518" s="5">
        <v>0.87</v>
      </c>
      <c r="D1518" s="5">
        <v>0.88</v>
      </c>
      <c r="E1518" s="5">
        <v>0.86</v>
      </c>
      <c r="F1518" s="5">
        <v>0.86</v>
      </c>
      <c r="G1518" s="6">
        <v>350300</v>
      </c>
      <c r="H1518" s="113">
        <v>0.86</v>
      </c>
      <c r="I1518" s="19">
        <f t="shared" si="966"/>
        <v>-2.2727272727272749E-2</v>
      </c>
      <c r="J1518" s="8">
        <f t="shared" si="940"/>
        <v>0.89510586888011434</v>
      </c>
      <c r="K1518" s="8">
        <f t="shared" si="941"/>
        <v>0.71789413111988587</v>
      </c>
      <c r="L1518" s="8">
        <f t="shared" si="950"/>
        <v>0.80650000000000011</v>
      </c>
      <c r="M1518" s="19">
        <f t="shared" si="976"/>
        <v>0.24684940310597792</v>
      </c>
      <c r="N1518" s="19">
        <f t="shared" si="951"/>
        <v>2.2327337095845907E-2</v>
      </c>
      <c r="O1518" s="19">
        <f t="shared" si="977"/>
        <v>7.554554913769101E-3</v>
      </c>
      <c r="P1518" s="19">
        <f t="shared" si="978"/>
        <v>3.1980961681584404E-3</v>
      </c>
      <c r="Q1518" s="6"/>
      <c r="S1518" s="66"/>
      <c r="T1518" t="str">
        <f t="shared" si="958"/>
        <v/>
      </c>
      <c r="U1518" t="str">
        <f t="shared" si="959"/>
        <v/>
      </c>
      <c r="V1518" t="str">
        <f t="shared" si="960"/>
        <v/>
      </c>
      <c r="W1518" t="str">
        <f t="shared" si="961"/>
        <v/>
      </c>
      <c r="Y1518" s="219">
        <f t="shared" si="946"/>
        <v>1.0395604395604392E-2</v>
      </c>
      <c r="Z1518" s="78">
        <f t="shared" si="948"/>
        <v>0.83793644118139787</v>
      </c>
      <c r="AA1518" s="78">
        <f t="shared" si="967"/>
        <v>0.79772604105639311</v>
      </c>
      <c r="AB1518" s="74">
        <f t="shared" si="933"/>
        <v>1517</v>
      </c>
      <c r="AC1518" s="80">
        <f t="shared" si="952"/>
        <v>4.216877307206969E-3</v>
      </c>
      <c r="AD1518" s="79">
        <f t="shared" si="964"/>
        <v>4.0210400125004764E-2</v>
      </c>
      <c r="AE1518" s="81">
        <f t="shared" si="953"/>
        <v>3.5993522817797795E-2</v>
      </c>
      <c r="AF1518" s="19">
        <f t="shared" si="972"/>
        <v>5.0406277412927275E-2</v>
      </c>
      <c r="AG1518" s="93">
        <f t="shared" si="971"/>
        <v>-0.3232787103272674</v>
      </c>
      <c r="AH1518" s="91">
        <f t="shared" si="973"/>
        <v>1.100071551375333E-3</v>
      </c>
      <c r="AI1518" s="96">
        <f t="shared" si="974"/>
        <v>1510.7222271150572</v>
      </c>
      <c r="AJ1518" s="5">
        <f t="shared" si="934"/>
        <v>-2.0000000000000018E-2</v>
      </c>
      <c r="AK1518" s="5">
        <f t="shared" si="937"/>
        <v>0</v>
      </c>
      <c r="AL1518" s="5">
        <f t="shared" si="942"/>
        <v>-2.0000000000000018E-2</v>
      </c>
      <c r="AM1518" s="95">
        <f t="shared" si="954"/>
        <v>0.01</v>
      </c>
      <c r="AN1518" s="95">
        <f t="shared" si="955"/>
        <v>-3.5714285714285748E-3</v>
      </c>
      <c r="AO1518" s="78">
        <f t="shared" si="956"/>
        <v>2.7999999999999976</v>
      </c>
      <c r="AP1518" s="8">
        <f t="shared" si="957"/>
        <v>73.68421052631578</v>
      </c>
      <c r="AQ1518" s="8">
        <f t="shared" si="949"/>
        <v>54.545454545454533</v>
      </c>
      <c r="AR1518" s="8">
        <f t="shared" si="932"/>
        <v>-1</v>
      </c>
      <c r="AS1518" s="114">
        <f t="shared" si="938"/>
        <v>-350300</v>
      </c>
      <c r="AT1518" s="103">
        <f t="shared" si="962"/>
        <v>0.18510697748682739</v>
      </c>
      <c r="AU1518" s="5">
        <f t="shared" si="935"/>
        <v>0.86</v>
      </c>
      <c r="AW1518" s="210">
        <f t="shared" si="936"/>
        <v>2.3255813953488393E-2</v>
      </c>
      <c r="AX1518" s="276">
        <f t="shared" si="947"/>
        <v>6.1647921071858259E-3</v>
      </c>
      <c r="AY1518" s="19">
        <f t="shared" si="963"/>
        <v>1.3138992623032431</v>
      </c>
    </row>
    <row r="1519" spans="1:51">
      <c r="A1519" s="3">
        <v>40534</v>
      </c>
      <c r="B1519" s="9">
        <f t="shared" si="975"/>
        <v>40534</v>
      </c>
      <c r="C1519" s="5">
        <v>0.86</v>
      </c>
      <c r="D1519" s="5">
        <v>0.86</v>
      </c>
      <c r="E1519" s="5">
        <v>0.82</v>
      </c>
      <c r="F1519" s="5">
        <v>0.85</v>
      </c>
      <c r="G1519" s="6">
        <v>4198000</v>
      </c>
      <c r="H1519" s="113">
        <v>0.85</v>
      </c>
      <c r="I1519" s="19">
        <f t="shared" si="966"/>
        <v>-1.1627906976744196E-2</v>
      </c>
      <c r="J1519" s="8">
        <f t="shared" si="940"/>
        <v>0.89884076502399113</v>
      </c>
      <c r="K1519" s="8">
        <f t="shared" si="941"/>
        <v>0.7231592349760092</v>
      </c>
      <c r="L1519" s="8">
        <f t="shared" si="950"/>
        <v>0.81100000000000017</v>
      </c>
      <c r="M1519" s="19">
        <f t="shared" si="976"/>
        <v>0.24293616336630225</v>
      </c>
      <c r="N1519" s="19">
        <f t="shared" si="951"/>
        <v>-1.5852741349330412E-2</v>
      </c>
      <c r="O1519" s="19">
        <f t="shared" si="977"/>
        <v>4.1725747464370815E-3</v>
      </c>
      <c r="P1519" s="19">
        <f t="shared" si="978"/>
        <v>7.3340951372732116E-3</v>
      </c>
      <c r="Q1519" s="6"/>
      <c r="S1519" s="66"/>
      <c r="T1519" t="str">
        <f t="shared" si="958"/>
        <v/>
      </c>
      <c r="U1519" t="str">
        <f t="shared" si="959"/>
        <v/>
      </c>
      <c r="V1519" t="str">
        <f t="shared" si="960"/>
        <v/>
      </c>
      <c r="W1519" t="str">
        <f t="shared" si="961"/>
        <v/>
      </c>
      <c r="Y1519" s="219">
        <f t="shared" si="946"/>
        <v>9.8901098901098879E-3</v>
      </c>
      <c r="Z1519" s="78">
        <f t="shared" si="948"/>
        <v>0.83979422923946256</v>
      </c>
      <c r="AA1519" s="78">
        <f t="shared" si="967"/>
        <v>0.80159431401822001</v>
      </c>
      <c r="AB1519" s="74">
        <f t="shared" si="933"/>
        <v>1518</v>
      </c>
      <c r="AC1519" s="80">
        <f t="shared" si="952"/>
        <v>1.765113922755808E-3</v>
      </c>
      <c r="AD1519" s="79">
        <f t="shared" si="964"/>
        <v>3.8199915221242553E-2</v>
      </c>
      <c r="AE1519" s="81">
        <f t="shared" si="953"/>
        <v>3.6434801298486745E-2</v>
      </c>
      <c r="AF1519" s="19">
        <f t="shared" si="972"/>
        <v>4.7654922887058151E-2</v>
      </c>
      <c r="AG1519" s="93">
        <f t="shared" si="971"/>
        <v>-0.58141681766763953</v>
      </c>
      <c r="AH1519" s="91">
        <f t="shared" si="973"/>
        <v>1.0349936831877777E-3</v>
      </c>
      <c r="AI1519" s="96">
        <f t="shared" si="974"/>
        <v>1511.4043295800084</v>
      </c>
      <c r="AJ1519" s="5">
        <f t="shared" si="934"/>
        <v>-1.0000000000000009E-2</v>
      </c>
      <c r="AK1519" s="5">
        <f t="shared" si="937"/>
        <v>0</v>
      </c>
      <c r="AL1519" s="5">
        <f t="shared" si="942"/>
        <v>-1.0000000000000009E-2</v>
      </c>
      <c r="AM1519" s="95">
        <f t="shared" si="954"/>
        <v>9.285714285714286E-3</v>
      </c>
      <c r="AN1519" s="95">
        <f t="shared" si="955"/>
        <v>-4.2857142857142894E-3</v>
      </c>
      <c r="AO1519" s="78">
        <f t="shared" si="956"/>
        <v>2.1666666666666647</v>
      </c>
      <c r="AP1519" s="8">
        <f t="shared" si="957"/>
        <v>68.421052631578931</v>
      </c>
      <c r="AQ1519" s="8">
        <f t="shared" si="949"/>
        <v>59.090909090909072</v>
      </c>
      <c r="AR1519" s="8">
        <f t="shared" si="932"/>
        <v>0.5</v>
      </c>
      <c r="AS1519" s="114">
        <f t="shared" si="938"/>
        <v>2099000</v>
      </c>
      <c r="AT1519" s="103">
        <f t="shared" si="962"/>
        <v>0.2803284034995675</v>
      </c>
      <c r="AU1519" s="5">
        <f t="shared" si="935"/>
        <v>0.85</v>
      </c>
      <c r="AW1519" s="210">
        <f t="shared" si="936"/>
        <v>4.8780487804878092E-2</v>
      </c>
      <c r="AX1519" s="276">
        <f t="shared" si="947"/>
        <v>8.9564859183739291E-3</v>
      </c>
      <c r="AY1519" s="19">
        <f t="shared" si="963"/>
        <v>0.452844761453357</v>
      </c>
    </row>
    <row r="1520" spans="1:51">
      <c r="A1520" s="3">
        <v>40535</v>
      </c>
      <c r="B1520" s="9">
        <f t="shared" si="975"/>
        <v>40535</v>
      </c>
      <c r="C1520" s="5">
        <v>0.84</v>
      </c>
      <c r="D1520" s="5">
        <v>0.85</v>
      </c>
      <c r="E1520" s="5">
        <v>0.84</v>
      </c>
      <c r="F1520" s="5">
        <v>0.85</v>
      </c>
      <c r="G1520" s="6">
        <v>365800</v>
      </c>
      <c r="H1520" s="113">
        <v>0.85</v>
      </c>
      <c r="I1520" s="19">
        <f t="shared" si="966"/>
        <v>0</v>
      </c>
      <c r="J1520" s="8">
        <f t="shared" si="940"/>
        <v>0.90269863944528861</v>
      </c>
      <c r="K1520" s="8">
        <f t="shared" si="941"/>
        <v>0.72630136055471162</v>
      </c>
      <c r="L1520" s="8">
        <f t="shared" si="950"/>
        <v>0.81450000000000011</v>
      </c>
      <c r="M1520" s="19">
        <f t="shared" si="976"/>
        <v>0.24287064360701985</v>
      </c>
      <c r="N1520" s="19">
        <f t="shared" si="951"/>
        <v>-2.696994896704996E-4</v>
      </c>
      <c r="O1520" s="19">
        <f t="shared" si="977"/>
        <v>4.292055469017929E-3</v>
      </c>
      <c r="P1520" s="19">
        <f t="shared" si="978"/>
        <v>4.3449982061096884E-3</v>
      </c>
      <c r="Q1520" s="6"/>
      <c r="S1520" s="66"/>
      <c r="T1520" t="str">
        <f t="shared" si="958"/>
        <v/>
      </c>
      <c r="U1520" t="str">
        <f t="shared" si="959"/>
        <v/>
      </c>
      <c r="V1520" t="str">
        <f t="shared" si="960"/>
        <v/>
      </c>
      <c r="W1520" t="str">
        <f t="shared" si="961"/>
        <v/>
      </c>
      <c r="Y1520" s="219">
        <f t="shared" si="946"/>
        <v>8.4175824175824164E-3</v>
      </c>
      <c r="Z1520" s="78">
        <f t="shared" si="948"/>
        <v>0.84136591793658533</v>
      </c>
      <c r="AA1520" s="78">
        <f t="shared" si="967"/>
        <v>0.80517633478087169</v>
      </c>
      <c r="AB1520" s="74">
        <f t="shared" si="933"/>
        <v>1519</v>
      </c>
      <c r="AC1520" s="80">
        <f t="shared" si="952"/>
        <v>-1.9617451421848758E-4</v>
      </c>
      <c r="AD1520" s="79">
        <f t="shared" si="964"/>
        <v>3.6189583155713634E-2</v>
      </c>
      <c r="AE1520" s="81">
        <f t="shared" si="953"/>
        <v>3.6385757669932121E-2</v>
      </c>
      <c r="AF1520" s="19">
        <f t="shared" si="972"/>
        <v>4.4946158490317044E-2</v>
      </c>
      <c r="AG1520" s="93">
        <f t="shared" si="971"/>
        <v>-1.111139859976974</v>
      </c>
      <c r="AH1520" s="91">
        <f t="shared" si="973"/>
        <v>8.4308048295514719E-4</v>
      </c>
      <c r="AI1520" s="96">
        <f t="shared" si="974"/>
        <v>1512.1571754227496</v>
      </c>
      <c r="AJ1520" s="5">
        <f t="shared" si="934"/>
        <v>0</v>
      </c>
      <c r="AK1520" s="5">
        <f t="shared" si="937"/>
        <v>0</v>
      </c>
      <c r="AL1520" s="5">
        <f t="shared" si="942"/>
        <v>0</v>
      </c>
      <c r="AM1520" s="95">
        <f t="shared" si="954"/>
        <v>9.285714285714286E-3</v>
      </c>
      <c r="AN1520" s="95">
        <f t="shared" si="955"/>
        <v>-2.8571428571428597E-3</v>
      </c>
      <c r="AO1520" s="78">
        <f t="shared" si="956"/>
        <v>3.2499999999999973</v>
      </c>
      <c r="AP1520" s="8">
        <f t="shared" si="957"/>
        <v>76.470588235294102</v>
      </c>
      <c r="AQ1520" s="8">
        <f t="shared" si="949"/>
        <v>61.904761904761884</v>
      </c>
      <c r="AR1520" s="8">
        <f t="shared" si="932"/>
        <v>1</v>
      </c>
      <c r="AS1520" s="114">
        <f t="shared" si="938"/>
        <v>365800</v>
      </c>
      <c r="AT1520" s="103">
        <f t="shared" si="962"/>
        <v>0.29513572068412391</v>
      </c>
      <c r="AU1520" s="5">
        <f t="shared" si="935"/>
        <v>0.85</v>
      </c>
      <c r="AW1520" s="210">
        <f t="shared" si="936"/>
        <v>1.1904761904761916E-2</v>
      </c>
      <c r="AX1520" s="276">
        <f t="shared" si="947"/>
        <v>1.0866869580506144E-2</v>
      </c>
      <c r="AY1520" s="19">
        <f t="shared" si="963"/>
        <v>0.21329611630529419</v>
      </c>
    </row>
    <row r="1521" spans="1:51">
      <c r="A1521" s="3">
        <v>40536</v>
      </c>
      <c r="B1521" s="9">
        <f t="shared" si="975"/>
        <v>40536</v>
      </c>
      <c r="C1521" s="5">
        <v>0.85</v>
      </c>
      <c r="D1521" s="5">
        <v>0.85</v>
      </c>
      <c r="E1521" s="5">
        <v>0.83</v>
      </c>
      <c r="F1521" s="5">
        <v>0.83</v>
      </c>
      <c r="G1521" s="6">
        <v>737400</v>
      </c>
      <c r="H1521" s="113">
        <v>0.83</v>
      </c>
      <c r="I1521" s="19">
        <f t="shared" si="966"/>
        <v>-2.3529411764705903E-2</v>
      </c>
      <c r="J1521" s="8">
        <f t="shared" si="940"/>
        <v>0.90418163074019442</v>
      </c>
      <c r="K1521" s="8">
        <f t="shared" si="941"/>
        <v>0.7278183692598057</v>
      </c>
      <c r="L1521" s="8">
        <f t="shared" si="950"/>
        <v>0.81600000000000006</v>
      </c>
      <c r="M1521" s="19">
        <f t="shared" si="976"/>
        <v>0.24231768381959209</v>
      </c>
      <c r="N1521" s="19">
        <f t="shared" si="951"/>
        <v>-2.2767666738779586E-3</v>
      </c>
      <c r="O1521" s="19">
        <f t="shared" si="977"/>
        <v>1.6428420627919793E-3</v>
      </c>
      <c r="P1521" s="19">
        <f t="shared" si="978"/>
        <v>2.0886766671281841E-3</v>
      </c>
      <c r="Q1521" s="6"/>
      <c r="S1521" s="66"/>
      <c r="T1521" t="str">
        <f t="shared" si="958"/>
        <v/>
      </c>
      <c r="U1521" t="str">
        <f t="shared" si="959"/>
        <v/>
      </c>
      <c r="V1521" t="str">
        <f t="shared" si="960"/>
        <v/>
      </c>
      <c r="W1521" t="str">
        <f t="shared" si="961"/>
        <v/>
      </c>
      <c r="Y1521" s="219">
        <f t="shared" si="946"/>
        <v>5.9780219780219777E-3</v>
      </c>
      <c r="Z1521" s="78">
        <f t="shared" si="948"/>
        <v>0.83961556657435121</v>
      </c>
      <c r="AA1521" s="78">
        <f t="shared" si="967"/>
        <v>0.80701328600708722</v>
      </c>
      <c r="AB1521" s="74">
        <f t="shared" si="933"/>
        <v>1520</v>
      </c>
      <c r="AC1521" s="80">
        <f t="shared" si="952"/>
        <v>-3.0267816821345009E-3</v>
      </c>
      <c r="AD1521" s="79">
        <f t="shared" si="964"/>
        <v>3.2602280567263997E-2</v>
      </c>
      <c r="AE1521" s="81">
        <f t="shared" si="953"/>
        <v>3.5629062249398498E-2</v>
      </c>
      <c r="AF1521" s="19">
        <f t="shared" si="972"/>
        <v>4.0398691239115096E-2</v>
      </c>
      <c r="AG1521" s="93">
        <f t="shared" si="971"/>
        <v>14.429026008768144</v>
      </c>
      <c r="AH1521" s="91">
        <f t="shared" si="973"/>
        <v>5.179292579979471E-4</v>
      </c>
      <c r="AI1521" s="96">
        <f t="shared" si="974"/>
        <v>1513.1467881968949</v>
      </c>
      <c r="AJ1521" s="5">
        <f t="shared" si="934"/>
        <v>-2.0000000000000018E-2</v>
      </c>
      <c r="AK1521" s="5">
        <f t="shared" si="937"/>
        <v>0</v>
      </c>
      <c r="AL1521" s="5">
        <f t="shared" si="942"/>
        <v>-2.0000000000000018E-2</v>
      </c>
      <c r="AM1521" s="95">
        <f t="shared" si="954"/>
        <v>9.285714285714286E-3</v>
      </c>
      <c r="AN1521" s="95">
        <f t="shared" si="955"/>
        <v>-4.2857142857142894E-3</v>
      </c>
      <c r="AO1521" s="78">
        <f t="shared" si="956"/>
        <v>2.1666666666666647</v>
      </c>
      <c r="AP1521" s="8">
        <f t="shared" si="957"/>
        <v>68.421052631578931</v>
      </c>
      <c r="AQ1521" s="8">
        <f t="shared" si="949"/>
        <v>59.090909090909072</v>
      </c>
      <c r="AR1521" s="8">
        <f t="shared" si="932"/>
        <v>-1</v>
      </c>
      <c r="AS1521" s="114">
        <f t="shared" si="938"/>
        <v>-737400</v>
      </c>
      <c r="AT1521" s="103">
        <f t="shared" si="962"/>
        <v>0.22109424203036435</v>
      </c>
      <c r="AU1521" s="5">
        <f t="shared" si="935"/>
        <v>0.83</v>
      </c>
      <c r="AW1521" s="210">
        <f t="shared" si="936"/>
        <v>2.4096385542168697E-2</v>
      </c>
      <c r="AX1521" s="276">
        <f t="shared" si="947"/>
        <v>1.1650457038764129E-2</v>
      </c>
      <c r="AY1521" s="19">
        <f t="shared" si="963"/>
        <v>7.2107928824658551E-2</v>
      </c>
    </row>
    <row r="1522" spans="1:51">
      <c r="A1522" s="3">
        <v>40541</v>
      </c>
      <c r="B1522" s="9">
        <f t="shared" si="975"/>
        <v>40541</v>
      </c>
      <c r="C1522" s="5">
        <v>0.83</v>
      </c>
      <c r="D1522" s="5">
        <v>0.84</v>
      </c>
      <c r="E1522" s="5">
        <v>0.81</v>
      </c>
      <c r="F1522" s="5">
        <v>0.81</v>
      </c>
      <c r="G1522" s="6">
        <v>232100</v>
      </c>
      <c r="H1522" s="113">
        <v>0.81</v>
      </c>
      <c r="I1522" s="19">
        <f t="shared" si="966"/>
        <v>-2.4096385542168565E-2</v>
      </c>
      <c r="J1522" s="8">
        <f t="shared" si="940"/>
        <v>0.90369714114251409</v>
      </c>
      <c r="K1522" s="8">
        <f t="shared" si="941"/>
        <v>0.73230285885748581</v>
      </c>
      <c r="L1522" s="8">
        <f t="shared" si="950"/>
        <v>0.81799999999999995</v>
      </c>
      <c r="M1522" s="19">
        <f t="shared" si="976"/>
        <v>0.23404835883398278</v>
      </c>
      <c r="N1522" s="19">
        <f t="shared" si="951"/>
        <v>-3.412596577873328E-2</v>
      </c>
      <c r="O1522" s="19">
        <f t="shared" si="977"/>
        <v>-5.3583216160198535E-4</v>
      </c>
      <c r="P1522" s="19">
        <f t="shared" si="978"/>
        <v>6.1615504459455349E-3</v>
      </c>
      <c r="Q1522" s="6"/>
      <c r="S1522" s="66"/>
      <c r="T1522" t="str">
        <f t="shared" si="958"/>
        <v/>
      </c>
      <c r="U1522" t="str">
        <f t="shared" si="959"/>
        <v/>
      </c>
      <c r="V1522" t="str">
        <f t="shared" si="960"/>
        <v/>
      </c>
      <c r="W1522" t="str">
        <f t="shared" si="961"/>
        <v/>
      </c>
      <c r="Y1522" s="219">
        <f t="shared" si="946"/>
        <v>2.9890109890109919E-3</v>
      </c>
      <c r="Z1522" s="78">
        <f t="shared" si="948"/>
        <v>0.83505476932190115</v>
      </c>
      <c r="AA1522" s="78">
        <f t="shared" si="967"/>
        <v>0.80723430284256281</v>
      </c>
      <c r="AB1522" s="74">
        <f t="shared" si="933"/>
        <v>1521</v>
      </c>
      <c r="AC1522" s="80">
        <f t="shared" si="952"/>
        <v>-6.2468766160481276E-3</v>
      </c>
      <c r="AD1522" s="79">
        <f t="shared" si="964"/>
        <v>2.7820466479338335E-2</v>
      </c>
      <c r="AE1522" s="81">
        <f t="shared" si="953"/>
        <v>3.4067343095386463E-2</v>
      </c>
      <c r="AF1522" s="19">
        <f t="shared" si="972"/>
        <v>3.446392996602405E-2</v>
      </c>
      <c r="AG1522" s="93">
        <f t="shared" si="971"/>
        <v>1.0638675900941756</v>
      </c>
      <c r="AH1522" s="91">
        <f t="shared" si="973"/>
        <v>8.9980374891193761E-5</v>
      </c>
      <c r="AI1522" s="96">
        <f t="shared" si="974"/>
        <v>1514.4391037414412</v>
      </c>
      <c r="AJ1522" s="5">
        <f t="shared" si="934"/>
        <v>-1.9999999999999907E-2</v>
      </c>
      <c r="AK1522" s="5">
        <f t="shared" si="937"/>
        <v>0</v>
      </c>
      <c r="AL1522" s="5">
        <f t="shared" si="942"/>
        <v>-1.9999999999999907E-2</v>
      </c>
      <c r="AM1522" s="95">
        <f t="shared" si="954"/>
        <v>8.5714285714285719E-3</v>
      </c>
      <c r="AN1522" s="95">
        <f t="shared" si="955"/>
        <v>-5.7142857142857117E-3</v>
      </c>
      <c r="AO1522" s="78">
        <f t="shared" si="956"/>
        <v>1.5000000000000007</v>
      </c>
      <c r="AP1522" s="8">
        <f t="shared" si="957"/>
        <v>60.000000000000014</v>
      </c>
      <c r="AQ1522" s="8">
        <f t="shared" si="949"/>
        <v>60.000000000000014</v>
      </c>
      <c r="AR1522" s="8">
        <f t="shared" si="932"/>
        <v>-1</v>
      </c>
      <c r="AS1522" s="114">
        <f t="shared" si="938"/>
        <v>-232100</v>
      </c>
      <c r="AT1522" s="103">
        <f t="shared" si="962"/>
        <v>0.20958674134063957</v>
      </c>
      <c r="AU1522" s="5">
        <f t="shared" si="935"/>
        <v>0.81</v>
      </c>
      <c r="AW1522" s="210">
        <f t="shared" si="936"/>
        <v>3.7037037037036931E-2</v>
      </c>
      <c r="AX1522" s="276">
        <f t="shared" si="947"/>
        <v>1.1077424503049415E-2</v>
      </c>
      <c r="AY1522" s="19">
        <f t="shared" si="963"/>
        <v>-4.9185412538588283E-2</v>
      </c>
    </row>
    <row r="1523" spans="1:51">
      <c r="A1523" s="3">
        <v>40547</v>
      </c>
      <c r="B1523" s="9">
        <f>A1523</f>
        <v>40547</v>
      </c>
      <c r="C1523" s="5">
        <v>0.82</v>
      </c>
      <c r="D1523" s="5">
        <v>0.83</v>
      </c>
      <c r="E1523" s="5">
        <v>0.82</v>
      </c>
      <c r="F1523" s="5">
        <v>0.83</v>
      </c>
      <c r="G1523" s="6">
        <v>91500</v>
      </c>
      <c r="H1523" s="113">
        <v>0.83</v>
      </c>
      <c r="I1523" s="19">
        <f t="shared" si="966"/>
        <v>2.4691358024691242E-2</v>
      </c>
      <c r="J1523" s="8">
        <f t="shared" si="940"/>
        <v>0.90305366331440928</v>
      </c>
      <c r="K1523" s="8">
        <f t="shared" si="941"/>
        <v>0.73994633668559096</v>
      </c>
      <c r="L1523" s="8">
        <f t="shared" si="950"/>
        <v>0.82150000000000012</v>
      </c>
      <c r="M1523" s="19">
        <f t="shared" si="976"/>
        <v>0.22043129148989074</v>
      </c>
      <c r="N1523" s="19">
        <f t="shared" si="951"/>
        <v>-5.8180571792648288E-2</v>
      </c>
      <c r="O1523" s="19">
        <f t="shared" si="977"/>
        <v>-7.1205030845984847E-4</v>
      </c>
      <c r="P1523" s="19">
        <f t="shared" si="978"/>
        <v>1.043759113549037E-2</v>
      </c>
      <c r="Q1523" s="6"/>
      <c r="S1523" s="66"/>
      <c r="T1523" t="str">
        <f t="shared" si="958"/>
        <v/>
      </c>
      <c r="U1523" t="str">
        <f t="shared" si="959"/>
        <v/>
      </c>
      <c r="V1523" t="str">
        <f t="shared" si="960"/>
        <v/>
      </c>
      <c r="W1523" t="str">
        <f t="shared" si="961"/>
        <v/>
      </c>
      <c r="Y1523" s="219">
        <f t="shared" si="946"/>
        <v>6.593406593406868E-5</v>
      </c>
      <c r="Z1523" s="78">
        <f t="shared" si="948"/>
        <v>0.83427633484632835</v>
      </c>
      <c r="AA1523" s="78">
        <f t="shared" si="967"/>
        <v>0.80891896443221312</v>
      </c>
      <c r="AB1523" s="74">
        <f t="shared" si="933"/>
        <v>1522</v>
      </c>
      <c r="AC1523" s="80">
        <f t="shared" si="952"/>
        <v>-6.9679781450169842E-3</v>
      </c>
      <c r="AD1523" s="79">
        <f t="shared" si="964"/>
        <v>2.5357370414115232E-2</v>
      </c>
      <c r="AE1523" s="81">
        <f t="shared" si="953"/>
        <v>3.2325348559132216E-2</v>
      </c>
      <c r="AF1523" s="19">
        <f t="shared" si="972"/>
        <v>3.1347231959030379E-2</v>
      </c>
      <c r="AG1523" s="93">
        <f t="shared" si="971"/>
        <v>0.11543393175340748</v>
      </c>
      <c r="AH1523" s="91">
        <f t="shared" si="973"/>
        <v>-3.7593821827641363E-4</v>
      </c>
      <c r="AI1523" s="96">
        <f t="shared" si="974"/>
        <v>1515.7449357771698</v>
      </c>
      <c r="AJ1523" s="5">
        <f t="shared" si="934"/>
        <v>1.9999999999999907E-2</v>
      </c>
      <c r="AK1523" s="5">
        <f t="shared" si="937"/>
        <v>1.9999999999999907E-2</v>
      </c>
      <c r="AL1523" s="5">
        <f t="shared" si="942"/>
        <v>0</v>
      </c>
      <c r="AM1523" s="95">
        <f t="shared" si="954"/>
        <v>9.9999999999999933E-3</v>
      </c>
      <c r="AN1523" s="95">
        <f t="shared" si="955"/>
        <v>-4.9999999999999966E-3</v>
      </c>
      <c r="AO1523" s="78">
        <f t="shared" si="956"/>
        <v>2</v>
      </c>
      <c r="AP1523" s="8">
        <f t="shared" si="957"/>
        <v>66.666666666666657</v>
      </c>
      <c r="AQ1523" s="8">
        <f t="shared" si="949"/>
        <v>57.142857142857139</v>
      </c>
      <c r="AR1523" s="8">
        <f t="shared" si="932"/>
        <v>1</v>
      </c>
      <c r="AS1523" s="114">
        <f t="shared" si="938"/>
        <v>91500</v>
      </c>
      <c r="AT1523" s="103">
        <f t="shared" si="962"/>
        <v>0.20845814977973567</v>
      </c>
      <c r="AU1523" s="5">
        <f t="shared" si="935"/>
        <v>0.83</v>
      </c>
      <c r="AW1523" s="210">
        <f t="shared" si="936"/>
        <v>1.2195121951219523E-2</v>
      </c>
      <c r="AX1523" s="276">
        <f t="shared" si="947"/>
        <v>9.6165465012862054E-3</v>
      </c>
      <c r="AY1523" s="19">
        <f t="shared" si="963"/>
        <v>-0.1318788497598026</v>
      </c>
    </row>
    <row r="1524" spans="1:51">
      <c r="A1524" s="3">
        <v>40548</v>
      </c>
      <c r="B1524" s="9">
        <f t="shared" si="975"/>
        <v>40548</v>
      </c>
      <c r="C1524" s="5">
        <v>0.84</v>
      </c>
      <c r="D1524" s="5">
        <v>0.84</v>
      </c>
      <c r="E1524" s="5">
        <v>0.83</v>
      </c>
      <c r="F1524" s="5">
        <v>0.83</v>
      </c>
      <c r="G1524" s="6">
        <v>74100</v>
      </c>
      <c r="H1524" s="113">
        <v>0.83</v>
      </c>
      <c r="I1524" s="19">
        <f t="shared" si="966"/>
        <v>0</v>
      </c>
      <c r="J1524" s="8">
        <f t="shared" si="940"/>
        <v>0.90259609465267787</v>
      </c>
      <c r="K1524" s="8">
        <f t="shared" si="941"/>
        <v>0.74640390534732237</v>
      </c>
      <c r="L1524" s="8">
        <f t="shared" si="950"/>
        <v>0.82450000000000012</v>
      </c>
      <c r="M1524" s="19">
        <f>(J1524-K1524)/K1524</f>
        <v>0.20925960888786474</v>
      </c>
      <c r="N1524" s="19">
        <f t="shared" si="951"/>
        <v>-5.0681019588992196E-2</v>
      </c>
      <c r="O1524" s="19">
        <f>IF(A1525&gt;A1524,(J1524-J1523)/J1523, (J1524-J1525)/J1525)</f>
        <v>-5.0669044412270212E-4</v>
      </c>
      <c r="P1524" s="19">
        <f>IF(A1525&gt;A1524,(K1524-K1523)/K1523, (K1524-K1525)/K1525)</f>
        <v>8.7270770075793865E-3</v>
      </c>
      <c r="Q1524" s="6"/>
      <c r="S1524" s="66"/>
      <c r="T1524" t="str">
        <f t="shared" si="958"/>
        <v/>
      </c>
      <c r="U1524" t="str">
        <f t="shared" si="959"/>
        <v/>
      </c>
      <c r="V1524" t="str">
        <f t="shared" si="960"/>
        <v/>
      </c>
      <c r="W1524" t="str">
        <f t="shared" si="961"/>
        <v/>
      </c>
      <c r="Y1524" s="219">
        <f t="shared" si="946"/>
        <v>-1.1868131868131857E-3</v>
      </c>
      <c r="Z1524" s="78">
        <f t="shared" si="948"/>
        <v>0.83361777927999381</v>
      </c>
      <c r="AA1524" s="78">
        <f t="shared" si="967"/>
        <v>0.81047896106422934</v>
      </c>
      <c r="AB1524" s="74">
        <f t="shared" si="933"/>
        <v>1523</v>
      </c>
      <c r="AC1524" s="80">
        <f t="shared" si="952"/>
        <v>-7.3492242746941994E-3</v>
      </c>
      <c r="AD1524" s="79">
        <f t="shared" si="964"/>
        <v>2.3138818215764467E-2</v>
      </c>
      <c r="AE1524" s="81">
        <f t="shared" si="953"/>
        <v>3.0488042490458667E-2</v>
      </c>
      <c r="AF1524" s="19">
        <f t="shared" si="972"/>
        <v>2.8549560602265586E-2</v>
      </c>
      <c r="AG1524" s="93">
        <f t="shared" si="971"/>
        <v>5.4714024892551651E-2</v>
      </c>
      <c r="AH1524" s="91">
        <f t="shared" si="973"/>
        <v>-7.3346347652100761E-4</v>
      </c>
      <c r="AI1524" s="96">
        <f t="shared" si="974"/>
        <v>1516.7312864205019</v>
      </c>
      <c r="AJ1524" s="5">
        <f t="shared" si="934"/>
        <v>0</v>
      </c>
      <c r="AK1524" s="5">
        <f t="shared" si="937"/>
        <v>0</v>
      </c>
      <c r="AL1524" s="5">
        <f t="shared" si="942"/>
        <v>0</v>
      </c>
      <c r="AM1524" s="95">
        <f t="shared" si="954"/>
        <v>5.7142857142857117E-3</v>
      </c>
      <c r="AN1524" s="95">
        <f t="shared" si="955"/>
        <v>-4.9999999999999966E-3</v>
      </c>
      <c r="AO1524" s="78">
        <f t="shared" si="956"/>
        <v>1.142857142857143</v>
      </c>
      <c r="AP1524" s="8">
        <f t="shared" si="957"/>
        <v>53.333333333333343</v>
      </c>
      <c r="AQ1524" s="8">
        <f t="shared" si="949"/>
        <v>47.761194029850756</v>
      </c>
      <c r="AR1524" s="8">
        <f t="shared" si="932"/>
        <v>-1</v>
      </c>
      <c r="AS1524" s="114">
        <f t="shared" si="938"/>
        <v>-74100</v>
      </c>
      <c r="AT1524" s="103">
        <f t="shared" si="962"/>
        <v>0.19137182511195433</v>
      </c>
      <c r="AU1524" s="5">
        <f t="shared" si="935"/>
        <v>0.83</v>
      </c>
      <c r="AW1524" s="210">
        <f t="shared" si="936"/>
        <v>1.2048192771084348E-2</v>
      </c>
      <c r="AX1524" s="276">
        <f t="shared" si="947"/>
        <v>7.9391732929240851E-3</v>
      </c>
      <c r="AY1524" s="19">
        <f t="shared" si="963"/>
        <v>-0.17442573673800391</v>
      </c>
    </row>
    <row r="1525" spans="1:51">
      <c r="A1525" s="3">
        <v>40549</v>
      </c>
      <c r="B1525" s="9">
        <f t="shared" si="975"/>
        <v>40549</v>
      </c>
      <c r="C1525" s="5">
        <v>0.83</v>
      </c>
      <c r="D1525" s="5">
        <v>0.83</v>
      </c>
      <c r="E1525" s="5">
        <v>0.82</v>
      </c>
      <c r="F1525" s="5">
        <v>0.82</v>
      </c>
      <c r="G1525" s="6">
        <v>98000</v>
      </c>
      <c r="H1525" s="113">
        <v>0.82</v>
      </c>
      <c r="I1525" s="19">
        <f t="shared" si="966"/>
        <v>-1.2048192771084348E-2</v>
      </c>
      <c r="J1525" s="8">
        <f t="shared" si="940"/>
        <v>0.90193871685016913</v>
      </c>
      <c r="K1525" s="8">
        <f t="shared" si="941"/>
        <v>0.75106128314983089</v>
      </c>
      <c r="L1525" s="8">
        <f t="shared" si="950"/>
        <v>0.82650000000000001</v>
      </c>
      <c r="M1525" s="19">
        <f t="shared" ref="M1525:M1554" si="979">(J1525-K1525)/K1525</f>
        <v>0.20088564952726948</v>
      </c>
      <c r="N1525" s="19">
        <f t="shared" si="951"/>
        <v>-4.0017084066531865E-2</v>
      </c>
      <c r="O1525" s="19">
        <f t="shared" ref="O1525:O1555" si="980">IF(A1526&gt;A1525,(J1525-J1524)/J1524, (J1525-J1526)/J1526)</f>
        <v>-7.2831890853871013E-4</v>
      </c>
      <c r="P1525" s="19">
        <f t="shared" ref="P1525:P1555" si="981">IF(A1526&gt;A1525,(K1525-K1524)/K1524, (K1525-K1526)/K1526)</f>
        <v>6.2397554047380222E-3</v>
      </c>
      <c r="Q1525" s="6"/>
      <c r="S1525" s="66"/>
      <c r="T1525" t="str">
        <f t="shared" si="958"/>
        <v/>
      </c>
      <c r="U1525" t="str">
        <f t="shared" si="959"/>
        <v/>
      </c>
      <c r="V1525" t="str">
        <f t="shared" si="960"/>
        <v/>
      </c>
      <c r="W1525" t="str">
        <f t="shared" si="961"/>
        <v/>
      </c>
      <c r="Y1525" s="219">
        <f t="shared" si="946"/>
        <v>-2.7692307692307699E-3</v>
      </c>
      <c r="Z1525" s="78">
        <f t="shared" si="948"/>
        <v>0.83152064127087477</v>
      </c>
      <c r="AA1525" s="78">
        <f t="shared" si="967"/>
        <v>0.81118351794547638</v>
      </c>
      <c r="AB1525" s="74">
        <f t="shared" si="933"/>
        <v>1524</v>
      </c>
      <c r="AC1525" s="80">
        <f t="shared" si="952"/>
        <v>-8.1207353320482227E-3</v>
      </c>
      <c r="AD1525" s="79">
        <f t="shared" si="964"/>
        <v>2.0337123325398387E-2</v>
      </c>
      <c r="AE1525" s="81">
        <f t="shared" si="953"/>
        <v>2.845785865744661E-2</v>
      </c>
      <c r="AF1525" s="19">
        <f t="shared" si="972"/>
        <v>2.5070927694521211E-2</v>
      </c>
      <c r="AG1525" s="93">
        <f t="shared" si="971"/>
        <v>0.10497857032484233</v>
      </c>
      <c r="AH1525" s="91">
        <f t="shared" si="973"/>
        <v>-1.0237362354228107E-3</v>
      </c>
      <c r="AI1525" s="96">
        <f t="shared" si="974"/>
        <v>1517.4388239204277</v>
      </c>
      <c r="AJ1525" s="5">
        <f t="shared" si="934"/>
        <v>-1.0000000000000009E-2</v>
      </c>
      <c r="AK1525" s="5">
        <f t="shared" si="937"/>
        <v>0</v>
      </c>
      <c r="AL1525" s="5">
        <f t="shared" si="942"/>
        <v>-1.0000000000000009E-2</v>
      </c>
      <c r="AM1525" s="95">
        <f t="shared" si="954"/>
        <v>5.7142857142857117E-3</v>
      </c>
      <c r="AN1525" s="95">
        <f t="shared" si="955"/>
        <v>-5.7142857142857117E-3</v>
      </c>
      <c r="AO1525" s="78">
        <f t="shared" si="956"/>
        <v>1</v>
      </c>
      <c r="AP1525" s="8">
        <f t="shared" si="957"/>
        <v>50</v>
      </c>
      <c r="AQ1525" s="8">
        <f t="shared" si="949"/>
        <v>50</v>
      </c>
      <c r="AR1525" s="8">
        <f t="shared" si="932"/>
        <v>-1</v>
      </c>
      <c r="AS1525" s="114">
        <f t="shared" si="938"/>
        <v>-98000</v>
      </c>
      <c r="AT1525" s="103">
        <f t="shared" si="962"/>
        <v>0.19261527402420564</v>
      </c>
      <c r="AU1525" s="5">
        <f t="shared" si="935"/>
        <v>0.82</v>
      </c>
      <c r="AW1525" s="210">
        <f t="shared" si="936"/>
        <v>1.2195121951219523E-2</v>
      </c>
      <c r="AX1525" s="276">
        <f t="shared" si="947"/>
        <v>5.2804317849571673E-3</v>
      </c>
      <c r="AY1525" s="19">
        <f t="shared" si="963"/>
        <v>-0.33488896259974116</v>
      </c>
    </row>
    <row r="1526" spans="1:51">
      <c r="A1526" s="3">
        <v>40550</v>
      </c>
      <c r="B1526" s="9">
        <f t="shared" si="975"/>
        <v>40550</v>
      </c>
      <c r="C1526" s="5">
        <v>0.84</v>
      </c>
      <c r="D1526" s="5">
        <v>0.85</v>
      </c>
      <c r="E1526" s="5">
        <v>0.82</v>
      </c>
      <c r="F1526" s="5">
        <v>0.82</v>
      </c>
      <c r="G1526" s="6">
        <v>176300</v>
      </c>
      <c r="H1526" s="113">
        <v>0.82</v>
      </c>
      <c r="I1526" s="19">
        <f t="shared" si="966"/>
        <v>0</v>
      </c>
      <c r="J1526" s="8">
        <f t="shared" si="940"/>
        <v>0.89863031173081753</v>
      </c>
      <c r="K1526" s="8">
        <f t="shared" si="941"/>
        <v>0.7603696882691825</v>
      </c>
      <c r="L1526" s="8">
        <f t="shared" si="950"/>
        <v>0.82950000000000002</v>
      </c>
      <c r="M1526" s="19">
        <f t="shared" si="979"/>
        <v>0.18183342339218639</v>
      </c>
      <c r="N1526" s="19">
        <f t="shared" si="951"/>
        <v>-9.4841150574555208E-2</v>
      </c>
      <c r="O1526" s="19">
        <f t="shared" si="980"/>
        <v>-3.6681041156604362E-3</v>
      </c>
      <c r="P1526" s="19">
        <f t="shared" si="981"/>
        <v>1.2393669236035762E-2</v>
      </c>
      <c r="Q1526" s="6"/>
      <c r="S1526" s="66"/>
      <c r="T1526" t="str">
        <f t="shared" si="958"/>
        <v/>
      </c>
      <c r="U1526" t="str">
        <f t="shared" si="959"/>
        <v/>
      </c>
      <c r="V1526" t="str">
        <f t="shared" si="960"/>
        <v/>
      </c>
      <c r="W1526" t="str">
        <f t="shared" si="961"/>
        <v/>
      </c>
      <c r="Y1526" s="219">
        <f t="shared" si="946"/>
        <v>-4.0219780219780243E-3</v>
      </c>
      <c r="Z1526" s="78">
        <f t="shared" si="948"/>
        <v>0.82974646251516004</v>
      </c>
      <c r="AA1526" s="78">
        <f t="shared" si="967"/>
        <v>0.81183593761751116</v>
      </c>
      <c r="AB1526" s="74">
        <f t="shared" si="933"/>
        <v>1525</v>
      </c>
      <c r="AC1526" s="80">
        <f t="shared" si="952"/>
        <v>-8.4378670078381832E-3</v>
      </c>
      <c r="AD1526" s="79">
        <f t="shared" si="964"/>
        <v>1.7910524897648883E-2</v>
      </c>
      <c r="AE1526" s="81">
        <f t="shared" si="953"/>
        <v>2.6348391905487066E-2</v>
      </c>
      <c r="AF1526" s="19">
        <f t="shared" si="972"/>
        <v>2.2061754189166307E-2</v>
      </c>
      <c r="AG1526" s="93">
        <f t="shared" si="971"/>
        <v>3.9052088613011487E-2</v>
      </c>
      <c r="AH1526" s="91">
        <f t="shared" si="973"/>
        <v>-1.2332073155956315E-3</v>
      </c>
      <c r="AI1526" s="96">
        <f t="shared" si="974"/>
        <v>1518.0054438753041</v>
      </c>
      <c r="AJ1526" s="5">
        <f t="shared" si="934"/>
        <v>0</v>
      </c>
      <c r="AK1526" s="5">
        <f t="shared" si="937"/>
        <v>0</v>
      </c>
      <c r="AL1526" s="5">
        <f t="shared" si="942"/>
        <v>0</v>
      </c>
      <c r="AM1526" s="95">
        <f t="shared" si="954"/>
        <v>4.9999999999999966E-3</v>
      </c>
      <c r="AN1526" s="95">
        <f t="shared" si="955"/>
        <v>-5.7142857142857117E-3</v>
      </c>
      <c r="AO1526" s="78">
        <f t="shared" si="956"/>
        <v>0.87499999999999978</v>
      </c>
      <c r="AP1526" s="8">
        <f t="shared" si="957"/>
        <v>46.666666666666657</v>
      </c>
      <c r="AQ1526" s="8">
        <f t="shared" si="949"/>
        <v>52.238805970149251</v>
      </c>
      <c r="AR1526" s="8">
        <f t="shared" si="932"/>
        <v>-1</v>
      </c>
      <c r="AS1526" s="114">
        <f t="shared" si="938"/>
        <v>-176300</v>
      </c>
      <c r="AT1526" s="103">
        <f t="shared" si="962"/>
        <v>0.19536662417558057</v>
      </c>
      <c r="AU1526" s="5">
        <f t="shared" si="935"/>
        <v>0.82</v>
      </c>
      <c r="AW1526" s="210">
        <f t="shared" si="936"/>
        <v>3.6585365853658569E-2</v>
      </c>
      <c r="AX1526" s="276">
        <f t="shared" si="947"/>
        <v>2.1356310786988237E-3</v>
      </c>
      <c r="AY1526" s="19">
        <f t="shared" si="963"/>
        <v>-0.59555749119176493</v>
      </c>
    </row>
    <row r="1527" spans="1:51">
      <c r="A1527" s="3">
        <v>40553</v>
      </c>
      <c r="B1527" s="9">
        <f t="shared" si="975"/>
        <v>40553</v>
      </c>
      <c r="C1527" s="5">
        <v>0.82</v>
      </c>
      <c r="D1527" s="5">
        <v>0.85</v>
      </c>
      <c r="E1527" s="5">
        <v>0.81</v>
      </c>
      <c r="F1527" s="5">
        <v>0.81</v>
      </c>
      <c r="G1527" s="6">
        <v>128500</v>
      </c>
      <c r="H1527" s="113">
        <v>0.81</v>
      </c>
      <c r="I1527" s="19">
        <f t="shared" si="966"/>
        <v>-1.2195121951219388E-2</v>
      </c>
      <c r="J1527" s="8">
        <f t="shared" si="940"/>
        <v>0.89416108107168024</v>
      </c>
      <c r="K1527" s="8">
        <f t="shared" si="941"/>
        <v>0.7698389189283199</v>
      </c>
      <c r="L1527" s="8">
        <f t="shared" si="950"/>
        <v>0.83200000000000007</v>
      </c>
      <c r="M1527" s="19">
        <f t="shared" si="979"/>
        <v>0.16149113676459378</v>
      </c>
      <c r="N1527" s="19">
        <f t="shared" si="951"/>
        <v>-0.1118731982717911</v>
      </c>
      <c r="O1527" s="19">
        <f t="shared" si="980"/>
        <v>-4.973380711506689E-3</v>
      </c>
      <c r="P1527" s="19">
        <f t="shared" si="981"/>
        <v>1.2453456266374934E-2</v>
      </c>
      <c r="Q1527" s="6"/>
      <c r="S1527" s="66"/>
      <c r="T1527" t="str">
        <f t="shared" si="958"/>
        <v/>
      </c>
      <c r="U1527" t="str">
        <f t="shared" si="959"/>
        <v/>
      </c>
      <c r="V1527" t="str">
        <f t="shared" si="960"/>
        <v/>
      </c>
      <c r="W1527" t="str">
        <f t="shared" si="961"/>
        <v/>
      </c>
      <c r="Y1527" s="219">
        <f t="shared" si="946"/>
        <v>-5.1868131868131875E-3</v>
      </c>
      <c r="Z1527" s="78">
        <f t="shared" si="948"/>
        <v>0.82670550728782544</v>
      </c>
      <c r="AA1527" s="78">
        <f t="shared" si="967"/>
        <v>0.81170007823381529</v>
      </c>
      <c r="AB1527" s="74">
        <f t="shared" si="933"/>
        <v>1526</v>
      </c>
      <c r="AC1527" s="80">
        <f t="shared" si="952"/>
        <v>-9.0743702811815381E-3</v>
      </c>
      <c r="AD1527" s="79">
        <f t="shared" si="964"/>
        <v>1.5005429054010144E-2</v>
      </c>
      <c r="AE1527" s="81">
        <f t="shared" si="953"/>
        <v>2.4079799335191682E-2</v>
      </c>
      <c r="AF1527" s="19">
        <f t="shared" si="972"/>
        <v>1.8486420608287459E-2</v>
      </c>
      <c r="AG1527" s="93">
        <f t="shared" si="971"/>
        <v>7.5434143812895885E-2</v>
      </c>
      <c r="AH1527" s="91">
        <f t="shared" si="973"/>
        <v>-1.3726173657870465E-3</v>
      </c>
      <c r="AI1527" s="96">
        <f t="shared" si="974"/>
        <v>1518.4822185862195</v>
      </c>
      <c r="AJ1527" s="5">
        <f t="shared" si="934"/>
        <v>-9.9999999999998979E-3</v>
      </c>
      <c r="AK1527" s="5">
        <f t="shared" si="937"/>
        <v>0</v>
      </c>
      <c r="AL1527" s="5">
        <f t="shared" si="942"/>
        <v>-9.9999999999998979E-3</v>
      </c>
      <c r="AM1527" s="95">
        <f t="shared" si="954"/>
        <v>4.2857142857142816E-3</v>
      </c>
      <c r="AN1527" s="95">
        <f t="shared" si="955"/>
        <v>-6.428571428571418E-3</v>
      </c>
      <c r="AO1527" s="78">
        <f t="shared" si="956"/>
        <v>0.66666666666666707</v>
      </c>
      <c r="AP1527" s="8">
        <f t="shared" si="957"/>
        <v>40.000000000000014</v>
      </c>
      <c r="AQ1527" s="8">
        <f t="shared" si="949"/>
        <v>57.142857142857153</v>
      </c>
      <c r="AR1527" s="8">
        <f t="shared" si="932"/>
        <v>-1</v>
      </c>
      <c r="AS1527" s="114">
        <f t="shared" si="938"/>
        <v>-128500</v>
      </c>
      <c r="AT1527" s="103">
        <f t="shared" si="962"/>
        <v>0.1775334455691116</v>
      </c>
      <c r="AU1527" s="5">
        <f t="shared" si="935"/>
        <v>0.81</v>
      </c>
      <c r="AW1527" s="210">
        <f t="shared" si="936"/>
        <v>4.9382716049382616E-2</v>
      </c>
      <c r="AX1527" s="276">
        <f t="shared" si="947"/>
        <v>-1.7668627085855532E-3</v>
      </c>
      <c r="AY1527" s="19">
        <f t="shared" si="963"/>
        <v>-1.8273258083798114</v>
      </c>
    </row>
    <row r="1528" spans="1:51">
      <c r="A1528" s="3">
        <v>40554</v>
      </c>
      <c r="B1528" s="9">
        <f t="shared" si="975"/>
        <v>40554</v>
      </c>
      <c r="C1528" s="5">
        <v>0.82</v>
      </c>
      <c r="D1528" s="5">
        <v>0.84</v>
      </c>
      <c r="E1528" s="5">
        <v>0.82</v>
      </c>
      <c r="F1528" s="5">
        <v>0.84</v>
      </c>
      <c r="G1528" s="6">
        <v>428800</v>
      </c>
      <c r="H1528" s="113">
        <v>0.84</v>
      </c>
      <c r="I1528" s="19">
        <f t="shared" si="966"/>
        <v>3.7037037037036931E-2</v>
      </c>
      <c r="J1528" s="8">
        <f t="shared" si="940"/>
        <v>0.89080822723609931</v>
      </c>
      <c r="K1528" s="8">
        <f t="shared" si="941"/>
        <v>0.78019177276390073</v>
      </c>
      <c r="L1528" s="8">
        <f t="shared" si="950"/>
        <v>0.83550000000000002</v>
      </c>
      <c r="M1528" s="19">
        <f t="shared" si="979"/>
        <v>0.14178110861170667</v>
      </c>
      <c r="N1528" s="19">
        <f t="shared" si="951"/>
        <v>-0.12205021617761283</v>
      </c>
      <c r="O1528" s="19">
        <f t="shared" si="980"/>
        <v>-3.7497201640250611E-3</v>
      </c>
      <c r="P1528" s="19">
        <f t="shared" si="981"/>
        <v>1.3448078008309659E-2</v>
      </c>
      <c r="Q1528" s="6"/>
      <c r="S1528" s="66"/>
      <c r="T1528" t="str">
        <f t="shared" si="958"/>
        <v/>
      </c>
      <c r="U1528" t="str">
        <f t="shared" si="959"/>
        <v/>
      </c>
      <c r="V1528" t="str">
        <f t="shared" si="960"/>
        <v/>
      </c>
      <c r="W1528" t="str">
        <f t="shared" si="961"/>
        <v/>
      </c>
      <c r="Y1528" s="219">
        <f t="shared" si="946"/>
        <v>-5.0329670329670347E-3</v>
      </c>
      <c r="Z1528" s="78">
        <f t="shared" si="948"/>
        <v>0.82875285916550034</v>
      </c>
      <c r="AA1528" s="78">
        <f t="shared" si="967"/>
        <v>0.81379427244451297</v>
      </c>
      <c r="AB1528" s="74">
        <f t="shared" si="933"/>
        <v>1527</v>
      </c>
      <c r="AC1528" s="80">
        <f t="shared" si="952"/>
        <v>-7.2969700913634444E-3</v>
      </c>
      <c r="AD1528" s="79">
        <f t="shared" si="964"/>
        <v>1.4958586720987377E-2</v>
      </c>
      <c r="AE1528" s="81">
        <f t="shared" si="953"/>
        <v>2.2255556812350821E-2</v>
      </c>
      <c r="AF1528" s="19">
        <f t="shared" si="972"/>
        <v>1.8381287786720445E-2</v>
      </c>
      <c r="AG1528" s="93">
        <f t="shared" si="971"/>
        <v>-0.19587036177089584</v>
      </c>
      <c r="AH1528" s="91">
        <f t="shared" si="973"/>
        <v>-1.3732845891201886E-3</v>
      </c>
      <c r="AI1528" s="96">
        <f t="shared" si="974"/>
        <v>1518.9847526273156</v>
      </c>
      <c r="AJ1528" s="5">
        <f t="shared" si="934"/>
        <v>2.9999999999999916E-2</v>
      </c>
      <c r="AK1528" s="5">
        <f t="shared" si="937"/>
        <v>2.9999999999999916E-2</v>
      </c>
      <c r="AL1528" s="5">
        <f t="shared" si="942"/>
        <v>0</v>
      </c>
      <c r="AM1528" s="95">
        <f t="shared" si="954"/>
        <v>5.7142857142857039E-3</v>
      </c>
      <c r="AN1528" s="95">
        <f t="shared" si="955"/>
        <v>-6.428571428571418E-3</v>
      </c>
      <c r="AO1528" s="78">
        <f t="shared" si="956"/>
        <v>0.88888888888888873</v>
      </c>
      <c r="AP1528" s="8">
        <f t="shared" si="957"/>
        <v>47.058823529411761</v>
      </c>
      <c r="AQ1528" s="8">
        <f t="shared" si="949"/>
        <v>63.999999999999993</v>
      </c>
      <c r="AR1528" s="8">
        <f t="shared" si="932"/>
        <v>1</v>
      </c>
      <c r="AS1528" s="114">
        <f t="shared" si="938"/>
        <v>428800</v>
      </c>
      <c r="AT1528" s="103">
        <f t="shared" si="962"/>
        <v>0.19231187916723363</v>
      </c>
      <c r="AU1528" s="5">
        <f t="shared" si="935"/>
        <v>0.84</v>
      </c>
      <c r="AW1528" s="210">
        <f t="shared" si="936"/>
        <v>2.4390243902439046E-2</v>
      </c>
      <c r="AX1528" s="276">
        <f t="shared" si="947"/>
        <v>-5.573811343656792E-3</v>
      </c>
      <c r="AY1528" s="19">
        <f t="shared" si="963"/>
        <v>-2.1546374919638542</v>
      </c>
    </row>
    <row r="1529" spans="1:51">
      <c r="A1529" s="3">
        <v>40555</v>
      </c>
      <c r="B1529" s="9">
        <f t="shared" si="975"/>
        <v>40555</v>
      </c>
      <c r="C1529" s="5">
        <v>0.84</v>
      </c>
      <c r="D1529" s="5">
        <v>0.85</v>
      </c>
      <c r="E1529" s="5">
        <v>0.83</v>
      </c>
      <c r="F1529" s="5">
        <v>0.84</v>
      </c>
      <c r="G1529" s="6">
        <v>78200</v>
      </c>
      <c r="H1529" s="113">
        <v>0.84</v>
      </c>
      <c r="I1529" s="19">
        <f t="shared" si="966"/>
        <v>0</v>
      </c>
      <c r="J1529" s="8">
        <f t="shared" si="940"/>
        <v>0.88261612227462038</v>
      </c>
      <c r="K1529" s="8">
        <f t="shared" si="941"/>
        <v>0.79638387772537989</v>
      </c>
      <c r="L1529" s="8">
        <f t="shared" si="950"/>
        <v>0.83950000000000014</v>
      </c>
      <c r="M1529" s="19">
        <f t="shared" si="979"/>
        <v>0.108279746691427</v>
      </c>
      <c r="N1529" s="19">
        <f t="shared" si="951"/>
        <v>-0.23628932125244728</v>
      </c>
      <c r="O1529" s="19">
        <f t="shared" si="980"/>
        <v>-9.1962610032200551E-3</v>
      </c>
      <c r="P1529" s="19">
        <f t="shared" si="981"/>
        <v>2.0754006292731268E-2</v>
      </c>
      <c r="Q1529" s="6"/>
      <c r="S1529" s="66"/>
      <c r="T1529" t="str">
        <f t="shared" si="958"/>
        <v/>
      </c>
      <c r="U1529" t="str">
        <f t="shared" si="959"/>
        <v/>
      </c>
      <c r="V1529" t="str">
        <f t="shared" si="960"/>
        <v/>
      </c>
      <c r="W1529" t="str">
        <f t="shared" si="961"/>
        <v/>
      </c>
      <c r="Y1529" s="219">
        <f t="shared" si="946"/>
        <v>-3.8461538461538472E-3</v>
      </c>
      <c r="Z1529" s="78">
        <f t="shared" si="948"/>
        <v>0.83048491885401332</v>
      </c>
      <c r="AA1529" s="78">
        <f t="shared" si="967"/>
        <v>0.81573349628361902</v>
      </c>
      <c r="AB1529" s="74">
        <f t="shared" si="933"/>
        <v>1528</v>
      </c>
      <c r="AC1529" s="80">
        <f t="shared" si="952"/>
        <v>-6.0033073935652145E-3</v>
      </c>
      <c r="AD1529" s="79">
        <f t="shared" si="964"/>
        <v>1.4751422570394301E-2</v>
      </c>
      <c r="AE1529" s="81">
        <f t="shared" si="953"/>
        <v>2.0754729963959516E-2</v>
      </c>
      <c r="AF1529" s="19">
        <f t="shared" si="972"/>
        <v>1.8083629809980784E-2</v>
      </c>
      <c r="AG1529" s="93">
        <f t="shared" si="971"/>
        <v>-0.17728765249146142</v>
      </c>
      <c r="AH1529" s="91">
        <f t="shared" si="973"/>
        <v>-1.2177244840460913E-3</v>
      </c>
      <c r="AI1529" s="96">
        <f t="shared" si="974"/>
        <v>1519.4245693921266</v>
      </c>
      <c r="AJ1529" s="5">
        <f t="shared" si="934"/>
        <v>0</v>
      </c>
      <c r="AK1529" s="5">
        <f t="shared" si="937"/>
        <v>0</v>
      </c>
      <c r="AL1529" s="5">
        <f t="shared" si="942"/>
        <v>0</v>
      </c>
      <c r="AM1529" s="95">
        <f t="shared" si="954"/>
        <v>3.5714285714285587E-3</v>
      </c>
      <c r="AN1529" s="95">
        <f t="shared" si="955"/>
        <v>-6.428571428571418E-3</v>
      </c>
      <c r="AO1529" s="78">
        <f t="shared" si="956"/>
        <v>0.55555555555555447</v>
      </c>
      <c r="AP1529" s="8">
        <f t="shared" si="957"/>
        <v>35.714285714285666</v>
      </c>
      <c r="AQ1529" s="8">
        <f t="shared" si="949"/>
        <v>62.499999999999957</v>
      </c>
      <c r="AR1529" s="8">
        <f t="shared" si="932"/>
        <v>0</v>
      </c>
      <c r="AS1529" s="114">
        <f t="shared" si="938"/>
        <v>0</v>
      </c>
      <c r="AT1529" s="103">
        <f t="shared" si="962"/>
        <v>0.19701338265694701</v>
      </c>
      <c r="AU1529" s="5">
        <f t="shared" si="935"/>
        <v>0.84</v>
      </c>
      <c r="AW1529" s="210">
        <f t="shared" si="936"/>
        <v>2.4096385542168697E-2</v>
      </c>
      <c r="AX1529" s="276">
        <f t="shared" si="947"/>
        <v>-8.9956920097706353E-3</v>
      </c>
      <c r="AY1529" s="19">
        <f t="shared" si="963"/>
        <v>-0.61392114930622343</v>
      </c>
    </row>
    <row r="1530" spans="1:51">
      <c r="A1530" s="3">
        <v>40556</v>
      </c>
      <c r="B1530" s="9">
        <f t="shared" si="975"/>
        <v>40556</v>
      </c>
      <c r="C1530" s="5">
        <v>0.83</v>
      </c>
      <c r="D1530" s="5">
        <v>0.84</v>
      </c>
      <c r="E1530" s="5">
        <v>0.82</v>
      </c>
      <c r="F1530" s="5">
        <v>0.84</v>
      </c>
      <c r="G1530" s="6">
        <v>338200</v>
      </c>
      <c r="H1530" s="113">
        <v>0.84</v>
      </c>
      <c r="I1530" s="19">
        <f t="shared" si="966"/>
        <v>0</v>
      </c>
      <c r="J1530" s="8">
        <f t="shared" si="940"/>
        <v>0.88267819341792642</v>
      </c>
      <c r="K1530" s="8">
        <f t="shared" si="941"/>
        <v>0.79832180658207386</v>
      </c>
      <c r="L1530" s="8">
        <f t="shared" si="950"/>
        <v>0.84050000000000014</v>
      </c>
      <c r="M1530" s="19">
        <f t="shared" si="979"/>
        <v>0.10566714593080585</v>
      </c>
      <c r="N1530" s="19">
        <f t="shared" si="951"/>
        <v>-2.4128249653801542E-2</v>
      </c>
      <c r="O1530" s="19">
        <f t="shared" si="980"/>
        <v>7.032631938114263E-5</v>
      </c>
      <c r="P1530" s="19">
        <f t="shared" si="981"/>
        <v>2.4334104580683571E-3</v>
      </c>
      <c r="Q1530" s="6"/>
      <c r="S1530" s="66"/>
      <c r="T1530" t="str">
        <f t="shared" si="958"/>
        <v/>
      </c>
      <c r="U1530" t="str">
        <f t="shared" si="959"/>
        <v/>
      </c>
      <c r="V1530" t="str">
        <f t="shared" si="960"/>
        <v/>
      </c>
      <c r="W1530" t="str">
        <f t="shared" si="961"/>
        <v/>
      </c>
      <c r="Y1530" s="219">
        <f t="shared" si="946"/>
        <v>-2.4835164835164841E-3</v>
      </c>
      <c r="Z1530" s="78">
        <f t="shared" si="948"/>
        <v>0.83195024135049522</v>
      </c>
      <c r="AA1530" s="78">
        <f t="shared" si="967"/>
        <v>0.81752921755863117</v>
      </c>
      <c r="AB1530" s="74">
        <f t="shared" si="933"/>
        <v>1529</v>
      </c>
      <c r="AC1530" s="80">
        <f t="shared" si="952"/>
        <v>-5.0669649376763708E-3</v>
      </c>
      <c r="AD1530" s="79">
        <f t="shared" si="964"/>
        <v>1.4421023791864052E-2</v>
      </c>
      <c r="AE1530" s="81">
        <f t="shared" si="953"/>
        <v>1.9487988729540422E-2</v>
      </c>
      <c r="AF1530" s="19">
        <f t="shared" si="972"/>
        <v>1.7639765628107124E-2</v>
      </c>
      <c r="AG1530" s="93">
        <f t="shared" si="971"/>
        <v>-0.15597109967956735</v>
      </c>
      <c r="AH1530" s="91">
        <f t="shared" si="973"/>
        <v>-9.5838310130910969E-4</v>
      </c>
      <c r="AI1530" s="96">
        <f t="shared" si="974"/>
        <v>1519.8316717955106</v>
      </c>
      <c r="AJ1530" s="5">
        <f t="shared" si="934"/>
        <v>0</v>
      </c>
      <c r="AK1530" s="5">
        <f t="shared" si="937"/>
        <v>0</v>
      </c>
      <c r="AL1530" s="5">
        <f t="shared" si="942"/>
        <v>0</v>
      </c>
      <c r="AM1530" s="95">
        <f t="shared" si="954"/>
        <v>3.5714285714285587E-3</v>
      </c>
      <c r="AN1530" s="95">
        <f t="shared" si="955"/>
        <v>-6.428571428571418E-3</v>
      </c>
      <c r="AO1530" s="78">
        <f t="shared" si="956"/>
        <v>0.55555555555555447</v>
      </c>
      <c r="AP1530" s="8">
        <f t="shared" si="957"/>
        <v>35.714285714285666</v>
      </c>
      <c r="AQ1530" s="8">
        <f t="shared" si="949"/>
        <v>62.499999999999957</v>
      </c>
      <c r="AR1530" s="8">
        <f t="shared" si="932"/>
        <v>1</v>
      </c>
      <c r="AS1530" s="114">
        <f t="shared" si="938"/>
        <v>338200</v>
      </c>
      <c r="AT1530" s="103">
        <f t="shared" si="962"/>
        <v>0.16450985247815475</v>
      </c>
      <c r="AU1530" s="5">
        <f t="shared" si="935"/>
        <v>0.84</v>
      </c>
      <c r="AW1530" s="210">
        <f t="shared" si="936"/>
        <v>2.4390243902439046E-2</v>
      </c>
      <c r="AX1530" s="276">
        <f t="shared" si="947"/>
        <v>-1.1390514617719011E-2</v>
      </c>
      <c r="AY1530" s="19">
        <f t="shared" si="963"/>
        <v>-0.26621883067442148</v>
      </c>
    </row>
    <row r="1531" spans="1:51">
      <c r="A1531" s="3">
        <v>40557</v>
      </c>
      <c r="B1531" s="9">
        <f t="shared" si="975"/>
        <v>40557</v>
      </c>
      <c r="C1531" s="5">
        <v>0.84</v>
      </c>
      <c r="D1531" s="5">
        <v>0.84</v>
      </c>
      <c r="E1531" s="5">
        <v>0.83</v>
      </c>
      <c r="F1531" s="5">
        <v>0.83</v>
      </c>
      <c r="G1531" s="6">
        <v>175500</v>
      </c>
      <c r="H1531" s="113">
        <v>0.83</v>
      </c>
      <c r="I1531" s="19">
        <f t="shared" si="966"/>
        <v>-1.1904761904761916E-2</v>
      </c>
      <c r="J1531" s="8">
        <f t="shared" si="940"/>
        <v>0.88242463035441587</v>
      </c>
      <c r="K1531" s="8">
        <f t="shared" si="941"/>
        <v>0.79957536964558407</v>
      </c>
      <c r="L1531" s="8">
        <f t="shared" si="950"/>
        <v>0.84099999999999997</v>
      </c>
      <c r="M1531" s="19">
        <f t="shared" si="979"/>
        <v>0.10361657431438286</v>
      </c>
      <c r="N1531" s="19">
        <f t="shared" si="951"/>
        <v>-1.9405952515891507E-2</v>
      </c>
      <c r="O1531" s="19">
        <f t="shared" si="980"/>
        <v>-2.8726558036818578E-4</v>
      </c>
      <c r="P1531" s="19">
        <f t="shared" si="981"/>
        <v>1.5702478037988229E-3</v>
      </c>
      <c r="Q1531" s="6"/>
      <c r="S1531" s="66"/>
      <c r="T1531" t="str">
        <f t="shared" si="958"/>
        <v/>
      </c>
      <c r="U1531" t="str">
        <f t="shared" si="959"/>
        <v/>
      </c>
      <c r="V1531" t="str">
        <f t="shared" si="960"/>
        <v/>
      </c>
      <c r="W1531" t="str">
        <f t="shared" si="961"/>
        <v/>
      </c>
      <c r="Y1531" s="219">
        <f t="shared" si="946"/>
        <v>-1.2307692307692319E-3</v>
      </c>
      <c r="Z1531" s="78">
        <f t="shared" si="948"/>
        <v>0.83164990418251894</v>
      </c>
      <c r="AA1531" s="78">
        <f t="shared" si="967"/>
        <v>0.81845205545929245</v>
      </c>
      <c r="AB1531" s="74">
        <f t="shared" si="933"/>
        <v>1530</v>
      </c>
      <c r="AC1531" s="80">
        <f t="shared" si="952"/>
        <v>-5.0321120050511453E-3</v>
      </c>
      <c r="AD1531" s="79">
        <f t="shared" si="964"/>
        <v>1.3197848723226491E-2</v>
      </c>
      <c r="AE1531" s="81">
        <f t="shared" si="953"/>
        <v>1.8229960728277636E-2</v>
      </c>
      <c r="AF1531" s="19">
        <f t="shared" si="972"/>
        <v>1.6125377943879957E-2</v>
      </c>
      <c r="AG1531" s="93">
        <f t="shared" si="971"/>
        <v>-6.8784633511216791E-3</v>
      </c>
      <c r="AH1531" s="91">
        <f t="shared" si="973"/>
        <v>-6.524481082952028E-4</v>
      </c>
      <c r="AI1531" s="96">
        <f t="shared" si="974"/>
        <v>1520.1631822148258</v>
      </c>
      <c r="AJ1531" s="5">
        <f t="shared" si="934"/>
        <v>-1.0000000000000009E-2</v>
      </c>
      <c r="AK1531" s="5">
        <f t="shared" si="937"/>
        <v>0</v>
      </c>
      <c r="AL1531" s="5">
        <f t="shared" si="942"/>
        <v>-1.0000000000000009E-2</v>
      </c>
      <c r="AM1531" s="95">
        <f t="shared" si="954"/>
        <v>3.5714285714285587E-3</v>
      </c>
      <c r="AN1531" s="95">
        <f t="shared" si="955"/>
        <v>-7.1428571428571331E-3</v>
      </c>
      <c r="AO1531" s="78">
        <f t="shared" si="956"/>
        <v>0.49999999999999889</v>
      </c>
      <c r="AP1531" s="8">
        <f t="shared" si="957"/>
        <v>33.333333333333286</v>
      </c>
      <c r="AQ1531" s="8">
        <f t="shared" si="949"/>
        <v>63.636363636363591</v>
      </c>
      <c r="AR1531" s="8">
        <f t="shared" si="932"/>
        <v>-1</v>
      </c>
      <c r="AS1531" s="114">
        <f t="shared" si="938"/>
        <v>-175500</v>
      </c>
      <c r="AT1531" s="103">
        <f t="shared" si="962"/>
        <v>0.22106403341518965</v>
      </c>
      <c r="AU1531" s="5">
        <f t="shared" si="935"/>
        <v>0.83</v>
      </c>
      <c r="AW1531" s="210">
        <f t="shared" si="936"/>
        <v>1.2048192771084348E-2</v>
      </c>
      <c r="AX1531" s="276">
        <f t="shared" si="947"/>
        <v>-1.2690140085225017E-2</v>
      </c>
      <c r="AY1531" s="19">
        <f t="shared" si="963"/>
        <v>-0.1140971686638563</v>
      </c>
    </row>
    <row r="1532" spans="1:51">
      <c r="A1532" s="3">
        <v>40560</v>
      </c>
      <c r="B1532" s="9">
        <f t="shared" si="975"/>
        <v>40560</v>
      </c>
      <c r="C1532" s="5">
        <v>0.83</v>
      </c>
      <c r="D1532" s="5">
        <v>0.85</v>
      </c>
      <c r="E1532" s="5">
        <v>0.83</v>
      </c>
      <c r="F1532" s="5">
        <v>0.83</v>
      </c>
      <c r="G1532" s="6">
        <v>48700</v>
      </c>
      <c r="H1532" s="113">
        <v>0.83</v>
      </c>
      <c r="I1532" s="19">
        <f t="shared" si="966"/>
        <v>0</v>
      </c>
      <c r="J1532" s="8">
        <f t="shared" si="940"/>
        <v>0.88242463035441587</v>
      </c>
      <c r="K1532" s="8">
        <f t="shared" si="941"/>
        <v>0.79957536964558407</v>
      </c>
      <c r="L1532" s="8">
        <f t="shared" si="950"/>
        <v>0.84099999999999997</v>
      </c>
      <c r="M1532" s="19">
        <f t="shared" si="979"/>
        <v>0.10361657431438286</v>
      </c>
      <c r="N1532" s="19">
        <f t="shared" si="951"/>
        <v>0</v>
      </c>
      <c r="O1532" s="19">
        <f t="shared" si="980"/>
        <v>0</v>
      </c>
      <c r="P1532" s="19">
        <f t="shared" si="981"/>
        <v>0</v>
      </c>
      <c r="Q1532" s="6"/>
      <c r="S1532" s="66"/>
      <c r="T1532" t="str">
        <f t="shared" si="958"/>
        <v/>
      </c>
      <c r="U1532" t="str">
        <f t="shared" si="959"/>
        <v/>
      </c>
      <c r="V1532" t="str">
        <f t="shared" si="960"/>
        <v/>
      </c>
      <c r="W1532" t="str">
        <f t="shared" si="961"/>
        <v/>
      </c>
      <c r="Y1532" s="219">
        <f t="shared" si="946"/>
        <v>-4.1758241758241895E-4</v>
      </c>
      <c r="Z1532" s="78">
        <f t="shared" si="948"/>
        <v>0.83139581893841097</v>
      </c>
      <c r="AA1532" s="78">
        <f t="shared" si="967"/>
        <v>0.81930660335530481</v>
      </c>
      <c r="AB1532" s="74">
        <f t="shared" si="933"/>
        <v>1531</v>
      </c>
      <c r="AC1532" s="80">
        <f t="shared" si="952"/>
        <v>-4.9125961161371814E-3</v>
      </c>
      <c r="AD1532" s="79">
        <f t="shared" si="964"/>
        <v>1.2089215583106161E-2</v>
      </c>
      <c r="AE1532" s="81">
        <f t="shared" si="953"/>
        <v>1.7001811699243342E-2</v>
      </c>
      <c r="AF1532" s="19">
        <f t="shared" si="972"/>
        <v>1.475542310241028E-2</v>
      </c>
      <c r="AG1532" s="93">
        <f t="shared" si="971"/>
        <v>-2.3750641637943656E-2</v>
      </c>
      <c r="AH1532" s="91">
        <f t="shared" si="973"/>
        <v>-3.5999942214120622E-4</v>
      </c>
      <c r="AI1532" s="96">
        <f t="shared" si="974"/>
        <v>1520.9615935796239</v>
      </c>
      <c r="AJ1532" s="5">
        <f t="shared" si="934"/>
        <v>0</v>
      </c>
      <c r="AK1532" s="5">
        <f t="shared" si="937"/>
        <v>0</v>
      </c>
      <c r="AL1532" s="5">
        <f t="shared" si="942"/>
        <v>0</v>
      </c>
      <c r="AM1532" s="95">
        <f t="shared" si="954"/>
        <v>3.5714285714285587E-3</v>
      </c>
      <c r="AN1532" s="95">
        <f t="shared" si="955"/>
        <v>-5.7142857142857039E-3</v>
      </c>
      <c r="AO1532" s="78">
        <f t="shared" si="956"/>
        <v>0.62499999999999889</v>
      </c>
      <c r="AP1532" s="8">
        <f t="shared" si="957"/>
        <v>38.461538461538417</v>
      </c>
      <c r="AQ1532" s="8">
        <f t="shared" si="949"/>
        <v>65.217391304347785</v>
      </c>
      <c r="AR1532" s="8">
        <f t="shared" si="932"/>
        <v>-1</v>
      </c>
      <c r="AS1532" s="114">
        <f t="shared" si="938"/>
        <v>-48700</v>
      </c>
      <c r="AT1532" s="103">
        <f t="shared" si="962"/>
        <v>0.20249563489674274</v>
      </c>
      <c r="AU1532" s="5">
        <f t="shared" si="935"/>
        <v>0.83</v>
      </c>
      <c r="AW1532" s="210">
        <f t="shared" si="936"/>
        <v>2.4096385542168697E-2</v>
      </c>
      <c r="AX1532" s="276">
        <f t="shared" si="947"/>
        <v>-1.3206138687443386E-2</v>
      </c>
      <c r="AY1532" s="19">
        <f t="shared" si="963"/>
        <v>-4.0661379524024342E-2</v>
      </c>
    </row>
    <row r="1533" spans="1:51">
      <c r="A1533" s="3">
        <v>40561</v>
      </c>
      <c r="B1533" s="9">
        <f t="shared" si="975"/>
        <v>40561</v>
      </c>
      <c r="C1533" s="5">
        <v>0.83</v>
      </c>
      <c r="D1533" s="5">
        <v>0.85</v>
      </c>
      <c r="E1533" s="5">
        <v>0.83</v>
      </c>
      <c r="F1533" s="5">
        <v>0.85</v>
      </c>
      <c r="G1533" s="6">
        <v>322300</v>
      </c>
      <c r="H1533" s="113">
        <v>0.85</v>
      </c>
      <c r="I1533" s="19">
        <f t="shared" si="966"/>
        <v>2.4096385542168697E-2</v>
      </c>
      <c r="J1533" s="8">
        <f t="shared" si="940"/>
        <v>0.88310528812542954</v>
      </c>
      <c r="K1533" s="8">
        <f t="shared" si="941"/>
        <v>0.79989471187457073</v>
      </c>
      <c r="L1533" s="8">
        <f t="shared" si="950"/>
        <v>0.84150000000000014</v>
      </c>
      <c r="M1533" s="19">
        <f t="shared" si="979"/>
        <v>0.10402691131168128</v>
      </c>
      <c r="N1533" s="19">
        <f t="shared" si="951"/>
        <v>3.9601482679153133E-3</v>
      </c>
      <c r="O1533" s="19">
        <f t="shared" si="980"/>
        <v>7.7134947008481879E-4</v>
      </c>
      <c r="P1533" s="19">
        <f t="shared" si="981"/>
        <v>3.9938977751179767E-4</v>
      </c>
      <c r="Q1533" s="6"/>
      <c r="S1533" s="66"/>
      <c r="T1533" t="str">
        <f t="shared" si="958"/>
        <v/>
      </c>
      <c r="U1533" t="str">
        <f t="shared" si="959"/>
        <v/>
      </c>
      <c r="V1533" t="str">
        <f t="shared" si="960"/>
        <v/>
      </c>
      <c r="W1533" t="str">
        <f t="shared" si="961"/>
        <v/>
      </c>
      <c r="Y1533" s="219">
        <f t="shared" si="946"/>
        <v>7.6923076923076793E-4</v>
      </c>
      <c r="Z1533" s="78">
        <f t="shared" si="948"/>
        <v>0.83426086282189571</v>
      </c>
      <c r="AA1533" s="78">
        <f t="shared" si="967"/>
        <v>0.82157791470701225</v>
      </c>
      <c r="AB1533" s="74">
        <f t="shared" si="933"/>
        <v>1532</v>
      </c>
      <c r="AC1533" s="80">
        <f t="shared" si="952"/>
        <v>-3.4550908674879019E-3</v>
      </c>
      <c r="AD1533" s="79">
        <f t="shared" si="964"/>
        <v>1.2682948114883463E-2</v>
      </c>
      <c r="AE1533" s="81">
        <f t="shared" si="953"/>
        <v>1.6138038982371365E-2</v>
      </c>
      <c r="AF1533" s="19">
        <f t="shared" si="972"/>
        <v>1.5437304104512601E-2</v>
      </c>
      <c r="AG1533" s="93">
        <f t="shared" si="971"/>
        <v>-0.29668737551242641</v>
      </c>
      <c r="AH1533" s="91">
        <f t="shared" si="973"/>
        <v>-6.6605539696305106E-5</v>
      </c>
      <c r="AI1533" s="96">
        <f t="shared" si="974"/>
        <v>1524.3410223792218</v>
      </c>
      <c r="AJ1533" s="5">
        <f t="shared" si="934"/>
        <v>2.0000000000000018E-2</v>
      </c>
      <c r="AK1533" s="5">
        <f t="shared" si="937"/>
        <v>2.0000000000000018E-2</v>
      </c>
      <c r="AL1533" s="5">
        <f t="shared" si="942"/>
        <v>0</v>
      </c>
      <c r="AM1533" s="95">
        <f t="shared" si="954"/>
        <v>4.9999999999999888E-3</v>
      </c>
      <c r="AN1533" s="95">
        <f t="shared" si="955"/>
        <v>-4.9999999999999888E-3</v>
      </c>
      <c r="AO1533" s="78">
        <f t="shared" si="956"/>
        <v>1</v>
      </c>
      <c r="AP1533" s="8">
        <f t="shared" si="957"/>
        <v>50</v>
      </c>
      <c r="AQ1533" s="8">
        <f t="shared" si="949"/>
        <v>62.500000000000007</v>
      </c>
      <c r="AR1533" s="8">
        <f t="shared" si="932"/>
        <v>1</v>
      </c>
      <c r="AS1533" s="114">
        <f t="shared" si="938"/>
        <v>322300</v>
      </c>
      <c r="AT1533" s="103">
        <f t="shared" si="962"/>
        <v>0.18390388540182526</v>
      </c>
      <c r="AU1533" s="5">
        <f t="shared" si="935"/>
        <v>0.85</v>
      </c>
      <c r="AW1533" s="210">
        <f t="shared" si="936"/>
        <v>2.4096385542168697E-2</v>
      </c>
      <c r="AX1533" s="276">
        <f t="shared" si="947"/>
        <v>-1.3209826427127839E-2</v>
      </c>
      <c r="AY1533" s="19">
        <f t="shared" si="963"/>
        <v>-2.7924435535115367E-4</v>
      </c>
    </row>
    <row r="1534" spans="1:51">
      <c r="A1534" s="3">
        <v>40562</v>
      </c>
      <c r="B1534" s="9">
        <f t="shared" si="975"/>
        <v>40562</v>
      </c>
      <c r="C1534" s="5">
        <v>0.84</v>
      </c>
      <c r="D1534" s="5">
        <v>0.85</v>
      </c>
      <c r="E1534" s="5">
        <v>0.83</v>
      </c>
      <c r="F1534" s="5">
        <v>0.84</v>
      </c>
      <c r="G1534" s="6">
        <v>119300</v>
      </c>
      <c r="H1534" s="113">
        <v>0.84</v>
      </c>
      <c r="I1534" s="19">
        <f t="shared" si="966"/>
        <v>-1.1764705882352951E-2</v>
      </c>
      <c r="J1534" s="8">
        <f t="shared" si="940"/>
        <v>0.88242463035441587</v>
      </c>
      <c r="K1534" s="8">
        <f t="shared" si="941"/>
        <v>0.79957536964558407</v>
      </c>
      <c r="L1534" s="8">
        <f t="shared" si="950"/>
        <v>0.84099999999999997</v>
      </c>
      <c r="M1534" s="19">
        <f t="shared" si="979"/>
        <v>0.10361657431438286</v>
      </c>
      <c r="N1534" s="19">
        <f t="shared" si="951"/>
        <v>-3.9445273547436812E-3</v>
      </c>
      <c r="O1534" s="19">
        <f t="shared" si="980"/>
        <v>-7.7075494866360179E-4</v>
      </c>
      <c r="P1534" s="19">
        <f t="shared" si="981"/>
        <v>-3.992303289995226E-4</v>
      </c>
      <c r="Q1534" s="6"/>
      <c r="S1534" s="66"/>
      <c r="T1534" t="str">
        <f t="shared" si="958"/>
        <v/>
      </c>
      <c r="U1534" t="str">
        <f t="shared" si="959"/>
        <v/>
      </c>
      <c r="V1534" t="str">
        <f t="shared" si="960"/>
        <v/>
      </c>
      <c r="W1534" t="str">
        <f t="shared" si="961"/>
        <v/>
      </c>
      <c r="Y1534" s="219">
        <f t="shared" si="946"/>
        <v>1.6703296703296689E-3</v>
      </c>
      <c r="Z1534" s="78">
        <f t="shared" si="948"/>
        <v>0.83514468994732372</v>
      </c>
      <c r="AA1534" s="78">
        <f t="shared" si="967"/>
        <v>0.82294114901869331</v>
      </c>
      <c r="AB1534" s="74">
        <f t="shared" si="933"/>
        <v>1533</v>
      </c>
      <c r="AC1534" s="80">
        <f t="shared" si="952"/>
        <v>-3.1475984429927654E-3</v>
      </c>
      <c r="AD1534" s="79">
        <f t="shared" si="964"/>
        <v>1.2203540928630408E-2</v>
      </c>
      <c r="AE1534" s="81">
        <f t="shared" si="953"/>
        <v>1.5351139371623173E-2</v>
      </c>
      <c r="AF1534" s="19">
        <f t="shared" si="972"/>
        <v>1.4829178177786321E-2</v>
      </c>
      <c r="AG1534" s="93">
        <f t="shared" si="971"/>
        <v>-8.8996913912919876E-2</v>
      </c>
      <c r="AH1534" s="91">
        <f t="shared" si="973"/>
        <v>1.9386193515367233E-4</v>
      </c>
      <c r="AI1534" s="96">
        <f t="shared" si="974"/>
        <v>1531.7141655244034</v>
      </c>
      <c r="AJ1534" s="5">
        <f t="shared" si="934"/>
        <v>-1.0000000000000009E-2</v>
      </c>
      <c r="AK1534" s="5">
        <f t="shared" si="937"/>
        <v>0</v>
      </c>
      <c r="AL1534" s="5">
        <f t="shared" si="942"/>
        <v>-1.0000000000000009E-2</v>
      </c>
      <c r="AM1534" s="95">
        <f t="shared" si="954"/>
        <v>4.9999999999999888E-3</v>
      </c>
      <c r="AN1534" s="95">
        <f t="shared" si="955"/>
        <v>-5.7142857142857039E-3</v>
      </c>
      <c r="AO1534" s="78">
        <f t="shared" si="956"/>
        <v>0.87499999999999967</v>
      </c>
      <c r="AP1534" s="8">
        <f t="shared" si="957"/>
        <v>46.666666666666657</v>
      </c>
      <c r="AQ1534" s="8">
        <f t="shared" si="949"/>
        <v>63.636363636363626</v>
      </c>
      <c r="AR1534" s="8">
        <f t="shared" si="932"/>
        <v>0</v>
      </c>
      <c r="AS1534" s="114">
        <f t="shared" si="938"/>
        <v>0</v>
      </c>
      <c r="AT1534" s="103">
        <f t="shared" si="962"/>
        <v>0.2618483672171415</v>
      </c>
      <c r="AU1534" s="5">
        <f t="shared" si="935"/>
        <v>0.84</v>
      </c>
      <c r="AW1534" s="210">
        <f t="shared" si="936"/>
        <v>2.4096385542168697E-2</v>
      </c>
      <c r="AX1534" s="276">
        <f t="shared" si="947"/>
        <v>-1.2616807954163657E-2</v>
      </c>
      <c r="AY1534" s="19">
        <f t="shared" si="963"/>
        <v>4.4892222939913386E-2</v>
      </c>
    </row>
    <row r="1535" spans="1:51">
      <c r="A1535" s="3">
        <v>40563</v>
      </c>
      <c r="B1535" s="9">
        <f t="shared" si="975"/>
        <v>40563</v>
      </c>
      <c r="C1535" s="5">
        <v>0.85</v>
      </c>
      <c r="D1535" s="5">
        <v>0.85</v>
      </c>
      <c r="E1535" s="5">
        <v>0.84</v>
      </c>
      <c r="F1535" s="5">
        <v>0.85</v>
      </c>
      <c r="G1535" s="6">
        <v>205500</v>
      </c>
      <c r="H1535" s="113">
        <v>0.85</v>
      </c>
      <c r="I1535" s="19">
        <f t="shared" si="966"/>
        <v>1.1904761904761916E-2</v>
      </c>
      <c r="J1535" s="8">
        <f t="shared" si="940"/>
        <v>0.87716961640367486</v>
      </c>
      <c r="K1535" s="8">
        <f t="shared" si="941"/>
        <v>0.80183038359632541</v>
      </c>
      <c r="L1535" s="8">
        <f t="shared" si="950"/>
        <v>0.83950000000000014</v>
      </c>
      <c r="M1535" s="19">
        <f t="shared" si="979"/>
        <v>9.3959064595983591E-2</v>
      </c>
      <c r="N1535" s="19">
        <f t="shared" si="951"/>
        <v>-9.3204294605392313E-2</v>
      </c>
      <c r="O1535" s="19">
        <f t="shared" si="980"/>
        <v>-5.9551986311062056E-3</v>
      </c>
      <c r="P1535" s="19">
        <f t="shared" si="981"/>
        <v>2.8202644007667391E-3</v>
      </c>
      <c r="Q1535" s="6"/>
      <c r="S1535" s="66"/>
      <c r="T1535" t="str">
        <f t="shared" si="958"/>
        <v/>
      </c>
      <c r="U1535" t="str">
        <f t="shared" si="959"/>
        <v/>
      </c>
      <c r="V1535" t="str">
        <f t="shared" si="960"/>
        <v/>
      </c>
      <c r="W1535" t="str">
        <f t="shared" si="961"/>
        <v/>
      </c>
      <c r="Y1535" s="219">
        <f t="shared" si="946"/>
        <v>2.2417582417582397E-3</v>
      </c>
      <c r="Z1535" s="78">
        <f t="shared" si="948"/>
        <v>0.83743240769543581</v>
      </c>
      <c r="AA1535" s="78">
        <f t="shared" si="967"/>
        <v>0.82494350399131</v>
      </c>
      <c r="AB1535" s="74">
        <f t="shared" si="933"/>
        <v>1534</v>
      </c>
      <c r="AC1535" s="80">
        <f t="shared" si="952"/>
        <v>-2.289788533997892E-3</v>
      </c>
      <c r="AD1535" s="79">
        <f t="shared" si="964"/>
        <v>1.2488903704125809E-2</v>
      </c>
      <c r="AE1535" s="81">
        <f t="shared" si="953"/>
        <v>1.4778692238123701E-2</v>
      </c>
      <c r="AF1535" s="19">
        <f t="shared" si="972"/>
        <v>1.513910182176229E-2</v>
      </c>
      <c r="AG1535" s="93">
        <f t="shared" si="971"/>
        <v>-0.27252838140918001</v>
      </c>
      <c r="AH1535" s="91">
        <f t="shared" si="973"/>
        <v>3.9849483671956559E-4</v>
      </c>
      <c r="AI1535" s="96">
        <f t="shared" si="974"/>
        <v>1537.1898532820871</v>
      </c>
      <c r="AJ1535" s="5">
        <f t="shared" si="934"/>
        <v>1.0000000000000009E-2</v>
      </c>
      <c r="AK1535" s="5">
        <f t="shared" si="937"/>
        <v>1.0000000000000009E-2</v>
      </c>
      <c r="AL1535" s="5">
        <f t="shared" si="942"/>
        <v>0</v>
      </c>
      <c r="AM1535" s="95">
        <f t="shared" si="954"/>
        <v>5.7142857142857039E-3</v>
      </c>
      <c r="AN1535" s="95">
        <f t="shared" si="955"/>
        <v>-4.2857142857142738E-3</v>
      </c>
      <c r="AO1535" s="78">
        <f t="shared" si="956"/>
        <v>1.3333333333333346</v>
      </c>
      <c r="AP1535" s="8">
        <f t="shared" si="957"/>
        <v>57.142857142857167</v>
      </c>
      <c r="AQ1535" s="8">
        <f t="shared" si="949"/>
        <v>62.500000000000021</v>
      </c>
      <c r="AR1535" s="8">
        <f t="shared" si="932"/>
        <v>1</v>
      </c>
      <c r="AS1535" s="114">
        <f t="shared" si="938"/>
        <v>205500</v>
      </c>
      <c r="AT1535" s="103">
        <f t="shared" si="962"/>
        <v>0.24018556561392421</v>
      </c>
      <c r="AU1535" s="5">
        <f t="shared" si="935"/>
        <v>0.85</v>
      </c>
      <c r="AW1535" s="210">
        <f t="shared" si="936"/>
        <v>1.1904761904761916E-2</v>
      </c>
      <c r="AX1535" s="276">
        <f t="shared" si="947"/>
        <v>-1.1705841974749661E-2</v>
      </c>
      <c r="AY1535" s="19">
        <f t="shared" si="963"/>
        <v>7.2202571579396121E-2</v>
      </c>
    </row>
    <row r="1536" spans="1:51">
      <c r="A1536" s="3">
        <v>40564</v>
      </c>
      <c r="B1536" s="9">
        <f t="shared" si="975"/>
        <v>40564</v>
      </c>
      <c r="C1536" s="5">
        <v>0.85</v>
      </c>
      <c r="D1536" s="5">
        <v>0.87</v>
      </c>
      <c r="E1536" s="5">
        <v>0.85</v>
      </c>
      <c r="F1536" s="5">
        <v>0.87</v>
      </c>
      <c r="G1536" s="6">
        <v>292000</v>
      </c>
      <c r="H1536" s="113">
        <v>0.87</v>
      </c>
      <c r="I1536" s="19">
        <f t="shared" si="966"/>
        <v>2.3529411764705903E-2</v>
      </c>
      <c r="J1536" s="8">
        <f t="shared" si="940"/>
        <v>0.87472114219898356</v>
      </c>
      <c r="K1536" s="8">
        <f t="shared" si="941"/>
        <v>0.8032788578010166</v>
      </c>
      <c r="L1536" s="8">
        <f t="shared" si="950"/>
        <v>0.83900000000000008</v>
      </c>
      <c r="M1536" s="19">
        <f t="shared" si="979"/>
        <v>8.8938335304306254E-2</v>
      </c>
      <c r="N1536" s="19">
        <f t="shared" si="951"/>
        <v>-5.343528390013319E-2</v>
      </c>
      <c r="O1536" s="19">
        <f t="shared" si="980"/>
        <v>-2.7913349469739341E-3</v>
      </c>
      <c r="P1536" s="19">
        <f t="shared" si="981"/>
        <v>1.8064596133094497E-3</v>
      </c>
      <c r="Q1536" s="6"/>
      <c r="S1536" s="66"/>
      <c r="T1536" t="str">
        <f t="shared" si="958"/>
        <v/>
      </c>
      <c r="U1536" t="str">
        <f t="shared" si="959"/>
        <v/>
      </c>
      <c r="V1536" t="str">
        <f t="shared" si="960"/>
        <v/>
      </c>
      <c r="W1536" t="str">
        <f t="shared" si="961"/>
        <v/>
      </c>
      <c r="Y1536" s="219">
        <f t="shared" si="946"/>
        <v>2.6373626373626387E-3</v>
      </c>
      <c r="Z1536" s="78">
        <f t="shared" si="948"/>
        <v>0.84244781691033865</v>
      </c>
      <c r="AA1536" s="78">
        <f t="shared" si="967"/>
        <v>0.82827768469595309</v>
      </c>
      <c r="AB1536" s="74">
        <f t="shared" si="933"/>
        <v>1535</v>
      </c>
      <c r="AC1536" s="80">
        <f t="shared" si="952"/>
        <v>-4.8684801899050688E-4</v>
      </c>
      <c r="AD1536" s="79">
        <f t="shared" si="964"/>
        <v>1.4170132214385567E-2</v>
      </c>
      <c r="AE1536" s="81">
        <f t="shared" si="953"/>
        <v>1.4656980233376074E-2</v>
      </c>
      <c r="AF1536" s="19">
        <f t="shared" si="972"/>
        <v>1.7107948790854102E-2</v>
      </c>
      <c r="AG1536" s="93">
        <f t="shared" si="971"/>
        <v>-0.78738297805147661</v>
      </c>
      <c r="AH1536" s="91">
        <f t="shared" si="973"/>
        <v>5.452438182637411E-4</v>
      </c>
      <c r="AI1536" s="96">
        <f t="shared" si="974"/>
        <v>1536.7675566070484</v>
      </c>
      <c r="AJ1536" s="5">
        <f t="shared" si="934"/>
        <v>2.0000000000000018E-2</v>
      </c>
      <c r="AK1536" s="5">
        <f t="shared" si="937"/>
        <v>2.0000000000000018E-2</v>
      </c>
      <c r="AL1536" s="5">
        <f t="shared" si="942"/>
        <v>0</v>
      </c>
      <c r="AM1536" s="95">
        <f t="shared" si="954"/>
        <v>7.1428571428571331E-3</v>
      </c>
      <c r="AN1536" s="95">
        <f t="shared" si="955"/>
        <v>-2.8571428571428519E-3</v>
      </c>
      <c r="AO1536" s="78">
        <f t="shared" si="956"/>
        <v>2.5000000000000013</v>
      </c>
      <c r="AP1536" s="8">
        <f t="shared" si="957"/>
        <v>71.428571428571445</v>
      </c>
      <c r="AQ1536" s="8">
        <f t="shared" si="949"/>
        <v>66.666666666666686</v>
      </c>
      <c r="AR1536" s="8">
        <f t="shared" si="932"/>
        <v>1</v>
      </c>
      <c r="AS1536" s="114">
        <f t="shared" si="938"/>
        <v>292000</v>
      </c>
      <c r="AT1536" s="103">
        <f t="shared" si="962"/>
        <v>0.27630106642917496</v>
      </c>
      <c r="AU1536" s="5">
        <f t="shared" si="935"/>
        <v>0.87</v>
      </c>
      <c r="AW1536" s="210">
        <f t="shared" si="936"/>
        <v>2.3529411764705903E-2</v>
      </c>
      <c r="AX1536" s="276">
        <f t="shared" si="947"/>
        <v>-1.0558814714299898E-2</v>
      </c>
      <c r="AY1536" s="19">
        <f t="shared" si="963"/>
        <v>9.7987591402991986E-2</v>
      </c>
    </row>
    <row r="1537" spans="1:51">
      <c r="A1537" s="3">
        <v>40567</v>
      </c>
      <c r="B1537" s="9">
        <f t="shared" si="975"/>
        <v>40567</v>
      </c>
      <c r="C1537" s="5">
        <v>0.85</v>
      </c>
      <c r="D1537" s="5">
        <v>0.85</v>
      </c>
      <c r="E1537" s="5">
        <v>0.83</v>
      </c>
      <c r="F1537" s="5">
        <v>0.85</v>
      </c>
      <c r="G1537" s="6">
        <v>243200</v>
      </c>
      <c r="H1537" s="113">
        <v>0.85</v>
      </c>
      <c r="I1537" s="19">
        <f t="shared" si="966"/>
        <v>-2.2988505747126457E-2</v>
      </c>
      <c r="J1537" s="8">
        <f t="shared" si="940"/>
        <v>0.86840307428072494</v>
      </c>
      <c r="K1537" s="8">
        <f t="shared" si="941"/>
        <v>0.8065969257192751</v>
      </c>
      <c r="L1537" s="8">
        <f t="shared" si="950"/>
        <v>0.83750000000000002</v>
      </c>
      <c r="M1537" s="19">
        <f t="shared" si="979"/>
        <v>7.6625817171736416E-2</v>
      </c>
      <c r="N1537" s="19">
        <f t="shared" si="951"/>
        <v>-0.13843881932849361</v>
      </c>
      <c r="O1537" s="19">
        <f t="shared" si="980"/>
        <v>-7.2229509651218311E-3</v>
      </c>
      <c r="P1537" s="19">
        <f t="shared" si="981"/>
        <v>4.1306551094121248E-3</v>
      </c>
      <c r="Q1537" s="6"/>
      <c r="S1537" s="66"/>
      <c r="T1537" t="str">
        <f t="shared" si="958"/>
        <v/>
      </c>
      <c r="U1537" t="str">
        <f t="shared" si="959"/>
        <v/>
      </c>
      <c r="V1537" t="str">
        <f t="shared" si="960"/>
        <v/>
      </c>
      <c r="W1537" t="str">
        <f t="shared" si="961"/>
        <v/>
      </c>
      <c r="Y1537" s="219">
        <f t="shared" si="946"/>
        <v>2.8571428571428576E-3</v>
      </c>
      <c r="Z1537" s="78">
        <f t="shared" si="948"/>
        <v>0.84361085310614647</v>
      </c>
      <c r="AA1537" s="78">
        <f t="shared" si="967"/>
        <v>0.8298851360284526</v>
      </c>
      <c r="AB1537" s="74">
        <f t="shared" si="933"/>
        <v>1536</v>
      </c>
      <c r="AC1537" s="80">
        <f t="shared" si="952"/>
        <v>-7.450105245457566E-4</v>
      </c>
      <c r="AD1537" s="79">
        <f t="shared" si="964"/>
        <v>1.3725717077693877E-2</v>
      </c>
      <c r="AE1537" s="81">
        <f t="shared" si="953"/>
        <v>1.4470727602239634E-2</v>
      </c>
      <c r="AF1537" s="19">
        <f t="shared" si="972"/>
        <v>1.6539297406121142E-2</v>
      </c>
      <c r="AG1537" s="93">
        <f t="shared" si="971"/>
        <v>0.53027329984942106</v>
      </c>
      <c r="AH1537" s="91">
        <f t="shared" si="973"/>
        <v>6.3552534332249593E-4</v>
      </c>
      <c r="AI1537" s="96">
        <f t="shared" si="974"/>
        <v>1536.7690094072918</v>
      </c>
      <c r="AJ1537" s="5">
        <f t="shared" si="934"/>
        <v>-2.0000000000000018E-2</v>
      </c>
      <c r="AK1537" s="5">
        <f t="shared" si="937"/>
        <v>0</v>
      </c>
      <c r="AL1537" s="5">
        <f t="shared" si="942"/>
        <v>-2.0000000000000018E-2</v>
      </c>
      <c r="AM1537" s="95">
        <f t="shared" si="954"/>
        <v>5.7142857142857117E-3</v>
      </c>
      <c r="AN1537" s="95">
        <f t="shared" si="955"/>
        <v>-4.2857142857142816E-3</v>
      </c>
      <c r="AO1537" s="78">
        <f t="shared" si="956"/>
        <v>1.3333333333333339</v>
      </c>
      <c r="AP1537" s="8">
        <f t="shared" si="957"/>
        <v>57.142857142857153</v>
      </c>
      <c r="AQ1537" s="8">
        <f t="shared" si="949"/>
        <v>62.500000000000007</v>
      </c>
      <c r="AR1537" s="8">
        <f t="shared" si="932"/>
        <v>1</v>
      </c>
      <c r="AS1537" s="114">
        <f t="shared" si="938"/>
        <v>243200</v>
      </c>
      <c r="AT1537" s="103">
        <f t="shared" si="962"/>
        <v>0.27176947734871376</v>
      </c>
      <c r="AU1537" s="5">
        <f t="shared" si="935"/>
        <v>0.85</v>
      </c>
      <c r="AW1537" s="210">
        <f t="shared" si="936"/>
        <v>2.4096385542168697E-2</v>
      </c>
      <c r="AX1537" s="276">
        <f t="shared" si="947"/>
        <v>-9.5746417369829608E-3</v>
      </c>
      <c r="AY1537" s="19">
        <f t="shared" si="963"/>
        <v>9.3208660625899914E-2</v>
      </c>
    </row>
    <row r="1538" spans="1:51">
      <c r="A1538" s="3">
        <v>40568</v>
      </c>
      <c r="B1538" s="9">
        <f t="shared" si="975"/>
        <v>40568</v>
      </c>
      <c r="C1538" s="5">
        <v>0.85</v>
      </c>
      <c r="D1538" s="5">
        <v>0.85</v>
      </c>
      <c r="E1538" s="5">
        <v>0.83</v>
      </c>
      <c r="F1538" s="5">
        <v>0.85</v>
      </c>
      <c r="G1538" s="6">
        <v>175600</v>
      </c>
      <c r="H1538" s="113">
        <v>0.85</v>
      </c>
      <c r="I1538" s="19">
        <f t="shared" si="966"/>
        <v>0</v>
      </c>
      <c r="J1538" s="8">
        <f t="shared" si="940"/>
        <v>0.86673213749463696</v>
      </c>
      <c r="K1538" s="8">
        <f t="shared" si="941"/>
        <v>0.80726786250536298</v>
      </c>
      <c r="L1538" s="8">
        <f t="shared" si="950"/>
        <v>0.83699999999999997</v>
      </c>
      <c r="M1538" s="19">
        <f t="shared" si="979"/>
        <v>7.3661144895234745E-2</v>
      </c>
      <c r="N1538" s="19">
        <f t="shared" si="951"/>
        <v>-3.8690253310540816E-2</v>
      </c>
      <c r="O1538" s="19">
        <f t="shared" si="980"/>
        <v>-1.9241488607948292E-3</v>
      </c>
      <c r="P1538" s="19">
        <f t="shared" si="981"/>
        <v>8.318117323464515E-4</v>
      </c>
      <c r="Q1538" s="6"/>
      <c r="S1538" s="66"/>
      <c r="T1538" t="str">
        <f t="shared" si="958"/>
        <v/>
      </c>
      <c r="U1538" t="str">
        <f t="shared" si="959"/>
        <v/>
      </c>
      <c r="V1538" t="str">
        <f t="shared" si="960"/>
        <v/>
      </c>
      <c r="W1538" t="str">
        <f t="shared" si="961"/>
        <v/>
      </c>
      <c r="Y1538" s="219">
        <f t="shared" si="946"/>
        <v>2.9890109890109897E-3</v>
      </c>
      <c r="Z1538" s="78">
        <f t="shared" si="948"/>
        <v>0.84459478172779989</v>
      </c>
      <c r="AA1538" s="78">
        <f t="shared" si="967"/>
        <v>0.83137363596234715</v>
      </c>
      <c r="AB1538" s="74">
        <f t="shared" si="933"/>
        <v>1537</v>
      </c>
      <c r="AC1538" s="80">
        <f t="shared" si="952"/>
        <v>-9.9966546942950943E-4</v>
      </c>
      <c r="AD1538" s="79">
        <f t="shared" si="964"/>
        <v>1.3221145765452746E-2</v>
      </c>
      <c r="AE1538" s="81">
        <f t="shared" si="953"/>
        <v>1.4220811234882256E-2</v>
      </c>
      <c r="AF1538" s="19">
        <f t="shared" si="972"/>
        <v>1.5902772464210704E-2</v>
      </c>
      <c r="AG1538" s="93">
        <f t="shared" si="971"/>
        <v>0.34181388919172589</v>
      </c>
      <c r="AH1538" s="91">
        <f t="shared" si="973"/>
        <v>6.7860875526127413E-4</v>
      </c>
      <c r="AI1538" s="96">
        <f t="shared" si="974"/>
        <v>1537.0019954322643</v>
      </c>
      <c r="AJ1538" s="5">
        <f t="shared" si="934"/>
        <v>0</v>
      </c>
      <c r="AK1538" s="5">
        <f t="shared" si="937"/>
        <v>0</v>
      </c>
      <c r="AL1538" s="5">
        <f t="shared" si="942"/>
        <v>0</v>
      </c>
      <c r="AM1538" s="95">
        <f t="shared" si="954"/>
        <v>5.7142857142857117E-3</v>
      </c>
      <c r="AN1538" s="95">
        <f t="shared" si="955"/>
        <v>-4.2857142857142816E-3</v>
      </c>
      <c r="AO1538" s="78">
        <f t="shared" si="956"/>
        <v>1.3333333333333339</v>
      </c>
      <c r="AP1538" s="8">
        <f t="shared" si="957"/>
        <v>57.142857142857153</v>
      </c>
      <c r="AQ1538" s="8">
        <f t="shared" si="949"/>
        <v>62.500000000000007</v>
      </c>
      <c r="AR1538" s="8">
        <f t="shared" ref="AR1538:AR1601" si="982">IF(ISERROR(((F1538-E1538)-(D1538-F1538))/(D1538-E1538)),0,((F1538-E1538)-(D1538-F1538))/(D1538-E1538))</f>
        <v>1</v>
      </c>
      <c r="AS1538" s="114">
        <f t="shared" si="938"/>
        <v>175600</v>
      </c>
      <c r="AT1538" s="103">
        <f t="shared" si="962"/>
        <v>0.33899636534177513</v>
      </c>
      <c r="AU1538" s="5">
        <f t="shared" si="935"/>
        <v>0.85</v>
      </c>
      <c r="AW1538" s="210">
        <f t="shared" si="936"/>
        <v>2.4096385542168697E-2</v>
      </c>
      <c r="AX1538" s="276">
        <f t="shared" si="947"/>
        <v>-8.411358935465154E-3</v>
      </c>
      <c r="AY1538" s="19">
        <f t="shared" si="963"/>
        <v>0.12149622236250542</v>
      </c>
    </row>
    <row r="1539" spans="1:51">
      <c r="A1539" s="3">
        <v>40570</v>
      </c>
      <c r="B1539" s="9">
        <f t="shared" si="975"/>
        <v>40570</v>
      </c>
      <c r="C1539" s="5">
        <v>0.86</v>
      </c>
      <c r="D1539" s="5">
        <v>0.88</v>
      </c>
      <c r="E1539" s="5">
        <v>0.86</v>
      </c>
      <c r="F1539" s="5">
        <v>0.88</v>
      </c>
      <c r="G1539" s="6">
        <v>265700</v>
      </c>
      <c r="H1539" s="113">
        <v>0.88</v>
      </c>
      <c r="I1539" s="19">
        <f t="shared" si="966"/>
        <v>3.5294117647058858E-2</v>
      </c>
      <c r="J1539" s="8">
        <f t="shared" si="940"/>
        <v>0.87329942528261062</v>
      </c>
      <c r="K1539" s="8">
        <f t="shared" si="941"/>
        <v>0.80370057471738943</v>
      </c>
      <c r="L1539" s="8">
        <f t="shared" si="950"/>
        <v>0.83850000000000002</v>
      </c>
      <c r="M1539" s="19">
        <f t="shared" si="979"/>
        <v>8.6597985312744985E-2</v>
      </c>
      <c r="N1539" s="19">
        <f t="shared" si="951"/>
        <v>0.17562638261881189</v>
      </c>
      <c r="O1539" s="19">
        <f t="shared" si="980"/>
        <v>7.5770673589616372E-3</v>
      </c>
      <c r="P1539" s="19">
        <f t="shared" si="981"/>
        <v>-4.4189642046475637E-3</v>
      </c>
      <c r="Q1539" s="6"/>
      <c r="S1539" s="66"/>
      <c r="T1539" t="str">
        <f t="shared" si="958"/>
        <v/>
      </c>
      <c r="U1539" t="str">
        <f t="shared" si="959"/>
        <v>BrokeBandUpper</v>
      </c>
      <c r="V1539" t="str">
        <f t="shared" si="960"/>
        <v/>
      </c>
      <c r="W1539" t="str">
        <f t="shared" si="961"/>
        <v>BrokeBandUpper</v>
      </c>
      <c r="Y1539" s="219">
        <f t="shared" si="946"/>
        <v>3.5604395604395618E-3</v>
      </c>
      <c r="Z1539" s="78">
        <f t="shared" si="948"/>
        <v>0.85004718534171875</v>
      </c>
      <c r="AA1539" s="78">
        <f t="shared" si="967"/>
        <v>0.8349719869011335</v>
      </c>
      <c r="AB1539" s="74">
        <f t="shared" ref="AB1539:AB1602" si="983">AB1538+1</f>
        <v>1538</v>
      </c>
      <c r="AC1539" s="80">
        <f t="shared" si="952"/>
        <v>6.8350976456239311E-4</v>
      </c>
      <c r="AD1539" s="79">
        <f t="shared" si="964"/>
        <v>1.5075198440585247E-2</v>
      </c>
      <c r="AE1539" s="81">
        <f t="shared" si="953"/>
        <v>1.4391688676022854E-2</v>
      </c>
      <c r="AF1539" s="19">
        <f t="shared" si="972"/>
        <v>1.8054735580452778E-2</v>
      </c>
      <c r="AG1539" s="93">
        <f t="shared" si="971"/>
        <v>-1.6837384959915236</v>
      </c>
      <c r="AH1539" s="91">
        <f t="shared" si="973"/>
        <v>7.1643830911445898E-4</v>
      </c>
      <c r="AI1539" s="96">
        <f t="shared" si="974"/>
        <v>1536.9054502943038</v>
      </c>
      <c r="AJ1539" s="5">
        <f t="shared" ref="AJ1539:AJ1602" si="984">F1539-F1538</f>
        <v>3.0000000000000027E-2</v>
      </c>
      <c r="AK1539" s="5">
        <f t="shared" si="937"/>
        <v>3.0000000000000027E-2</v>
      </c>
      <c r="AL1539" s="5">
        <f t="shared" si="942"/>
        <v>0</v>
      </c>
      <c r="AM1539" s="95">
        <f t="shared" si="954"/>
        <v>7.8571428571428559E-3</v>
      </c>
      <c r="AN1539" s="95">
        <f t="shared" si="955"/>
        <v>-3.5714285714285665E-3</v>
      </c>
      <c r="AO1539" s="78">
        <f t="shared" si="956"/>
        <v>2.2000000000000028</v>
      </c>
      <c r="AP1539" s="8">
        <f t="shared" si="957"/>
        <v>68.750000000000028</v>
      </c>
      <c r="AQ1539" s="8">
        <f t="shared" si="949"/>
        <v>63.76811594202902</v>
      </c>
      <c r="AR1539" s="8">
        <f t="shared" si="982"/>
        <v>1</v>
      </c>
      <c r="AS1539" s="114">
        <f t="shared" si="938"/>
        <v>265700</v>
      </c>
      <c r="AT1539" s="103">
        <f t="shared" si="962"/>
        <v>0.23016511845454349</v>
      </c>
      <c r="AU1539" s="5">
        <f t="shared" ref="AU1539:AU1602" si="985">F1539</f>
        <v>0.88</v>
      </c>
      <c r="AW1539" s="210">
        <f t="shared" ref="AW1539:AW1602" si="986">(D1539-E1539)/E1539</f>
        <v>2.3255813953488393E-2</v>
      </c>
      <c r="AX1539" s="276">
        <f t="shared" si="947"/>
        <v>-6.5584795119606109E-3</v>
      </c>
      <c r="AY1539" s="19">
        <f t="shared" si="963"/>
        <v>0.22028300512681398</v>
      </c>
    </row>
    <row r="1540" spans="1:51">
      <c r="A1540" s="3">
        <v>40571</v>
      </c>
      <c r="B1540" s="9">
        <f t="shared" si="975"/>
        <v>40571</v>
      </c>
      <c r="C1540" s="5">
        <v>0.88</v>
      </c>
      <c r="D1540" s="5">
        <v>0.88</v>
      </c>
      <c r="E1540" s="5">
        <v>0.85</v>
      </c>
      <c r="F1540" s="5">
        <v>0.87</v>
      </c>
      <c r="G1540" s="6">
        <v>218200</v>
      </c>
      <c r="H1540" s="113">
        <v>0.87</v>
      </c>
      <c r="I1540" s="19">
        <f t="shared" si="966"/>
        <v>-1.1363636363636374E-2</v>
      </c>
      <c r="J1540" s="8">
        <f t="shared" si="940"/>
        <v>0.87663488925525423</v>
      </c>
      <c r="K1540" s="8">
        <f t="shared" si="941"/>
        <v>0.80236511074474559</v>
      </c>
      <c r="L1540" s="8">
        <f t="shared" si="950"/>
        <v>0.83949999999999991</v>
      </c>
      <c r="M1540" s="19">
        <f t="shared" si="979"/>
        <v>9.2563569272811896E-2</v>
      </c>
      <c r="N1540" s="19">
        <f t="shared" si="951"/>
        <v>6.8888253445186468E-2</v>
      </c>
      <c r="O1540" s="19">
        <f t="shared" si="980"/>
        <v>3.8193818478286729E-3</v>
      </c>
      <c r="P1540" s="19">
        <f t="shared" si="981"/>
        <v>-1.6616436701111402E-3</v>
      </c>
      <c r="Q1540" s="6"/>
      <c r="S1540" s="66"/>
      <c r="T1540" t="str">
        <f t="shared" si="958"/>
        <v>BrokeBandUpper</v>
      </c>
      <c r="U1540" t="str">
        <f t="shared" si="959"/>
        <v>BrokeBandUpper</v>
      </c>
      <c r="V1540" t="str">
        <f t="shared" si="960"/>
        <v/>
      </c>
      <c r="W1540" t="str">
        <f t="shared" si="961"/>
        <v/>
      </c>
      <c r="Y1540" s="219">
        <f t="shared" si="946"/>
        <v>3.5824175824175821E-3</v>
      </c>
      <c r="Z1540" s="78">
        <f t="shared" si="948"/>
        <v>0.8531199187990941</v>
      </c>
      <c r="AA1540" s="78">
        <f t="shared" si="967"/>
        <v>0.83756405987044957</v>
      </c>
      <c r="AB1540" s="74">
        <f t="shared" si="983"/>
        <v>1539</v>
      </c>
      <c r="AC1540" s="80">
        <f t="shared" si="952"/>
        <v>9.3133620209734022E-4</v>
      </c>
      <c r="AD1540" s="79">
        <f t="shared" si="964"/>
        <v>1.5555858928644528E-2</v>
      </c>
      <c r="AE1540" s="81">
        <f t="shared" si="953"/>
        <v>1.4624522726547188E-2</v>
      </c>
      <c r="AF1540" s="19">
        <f t="shared" si="972"/>
        <v>1.8572739297159711E-2</v>
      </c>
      <c r="AG1540" s="93">
        <f t="shared" si="971"/>
        <v>0.36257922034751661</v>
      </c>
      <c r="AH1540" s="91">
        <f t="shared" si="973"/>
        <v>7.121937494684868E-4</v>
      </c>
      <c r="AI1540" s="96">
        <f t="shared" si="974"/>
        <v>1537.0269239446534</v>
      </c>
      <c r="AJ1540" s="5">
        <f t="shared" si="984"/>
        <v>-1.0000000000000009E-2</v>
      </c>
      <c r="AK1540" s="5">
        <f t="shared" ref="AK1540:AK1603" si="987">IF(AJ1540&gt;0,AJ1540,0)</f>
        <v>0</v>
      </c>
      <c r="AL1540" s="5">
        <f t="shared" si="942"/>
        <v>-1.0000000000000009E-2</v>
      </c>
      <c r="AM1540" s="95">
        <f t="shared" si="954"/>
        <v>7.8571428571428559E-3</v>
      </c>
      <c r="AN1540" s="95">
        <f t="shared" si="955"/>
        <v>-4.2857142857142816E-3</v>
      </c>
      <c r="AO1540" s="78">
        <f t="shared" si="956"/>
        <v>1.8333333333333348</v>
      </c>
      <c r="AP1540" s="8">
        <f t="shared" si="957"/>
        <v>64.705882352941188</v>
      </c>
      <c r="AQ1540" s="8">
        <f t="shared" si="949"/>
        <v>64.705882352941188</v>
      </c>
      <c r="AR1540" s="8">
        <f t="shared" si="982"/>
        <v>0.33333333333333331</v>
      </c>
      <c r="AS1540" s="114">
        <f t="shared" si="938"/>
        <v>72733.333333333328</v>
      </c>
      <c r="AT1540" s="103">
        <f t="shared" si="962"/>
        <v>0.1719299034261611</v>
      </c>
      <c r="AU1540" s="5">
        <f t="shared" si="985"/>
        <v>0.87</v>
      </c>
      <c r="AW1540" s="210">
        <f t="shared" si="986"/>
        <v>3.5294117647058858E-2</v>
      </c>
      <c r="AX1540" s="276">
        <f t="shared" si="947"/>
        <v>-4.6608868403600848E-3</v>
      </c>
      <c r="AY1540" s="19">
        <f t="shared" si="963"/>
        <v>0.28933423793425167</v>
      </c>
    </row>
    <row r="1541" spans="1:51">
      <c r="A1541" s="3">
        <v>40574</v>
      </c>
      <c r="B1541" s="9">
        <f t="shared" si="975"/>
        <v>40574</v>
      </c>
      <c r="C1541" s="5">
        <v>0.86</v>
      </c>
      <c r="D1541" s="5">
        <v>0.88</v>
      </c>
      <c r="E1541" s="5">
        <v>0.84</v>
      </c>
      <c r="F1541" s="5">
        <v>0.88</v>
      </c>
      <c r="G1541" s="6">
        <v>202700</v>
      </c>
      <c r="H1541" s="113">
        <v>0.88</v>
      </c>
      <c r="I1541" s="19">
        <f t="shared" si="966"/>
        <v>1.1494252873563229E-2</v>
      </c>
      <c r="J1541" s="8">
        <f t="shared" si="940"/>
        <v>0.88279215610874218</v>
      </c>
      <c r="K1541" s="8">
        <f t="shared" si="941"/>
        <v>0.80120784389125754</v>
      </c>
      <c r="L1541" s="8">
        <f t="shared" si="950"/>
        <v>0.84199999999999986</v>
      </c>
      <c r="M1541" s="19">
        <f t="shared" si="979"/>
        <v>0.10182665189752875</v>
      </c>
      <c r="N1541" s="19">
        <f t="shared" si="951"/>
        <v>0.10007266030781334</v>
      </c>
      <c r="O1541" s="19">
        <f t="shared" si="980"/>
        <v>7.023752908943485E-3</v>
      </c>
      <c r="P1541" s="19">
        <f t="shared" si="981"/>
        <v>-1.4423195101465555E-3</v>
      </c>
      <c r="Q1541" s="6"/>
      <c r="S1541" s="66"/>
      <c r="T1541" t="str">
        <f t="shared" si="958"/>
        <v/>
      </c>
      <c r="U1541" t="str">
        <f t="shared" si="959"/>
        <v/>
      </c>
      <c r="V1541" t="str">
        <f t="shared" si="960"/>
        <v/>
      </c>
      <c r="W1541" t="str">
        <f t="shared" si="961"/>
        <v/>
      </c>
      <c r="Y1541" s="219">
        <f t="shared" si="946"/>
        <v>3.3406593406593438E-3</v>
      </c>
      <c r="Z1541" s="78">
        <f t="shared" si="948"/>
        <v>0.85725945130403358</v>
      </c>
      <c r="AA1541" s="78">
        <f t="shared" si="967"/>
        <v>0.84070431944003632</v>
      </c>
      <c r="AB1541" s="74">
        <f t="shared" si="983"/>
        <v>1540</v>
      </c>
      <c r="AC1541" s="80">
        <f t="shared" si="952"/>
        <v>1.54448730996006E-3</v>
      </c>
      <c r="AD1541" s="79">
        <f t="shared" si="964"/>
        <v>1.6555131863997263E-2</v>
      </c>
      <c r="AE1541" s="81">
        <f t="shared" si="953"/>
        <v>1.5010644554037203E-2</v>
      </c>
      <c r="AF1541" s="19">
        <f t="shared" si="972"/>
        <v>1.9691979071814518E-2</v>
      </c>
      <c r="AG1541" s="93">
        <f t="shared" si="971"/>
        <v>0.65835635561242278</v>
      </c>
      <c r="AH1541" s="91">
        <f t="shared" si="973"/>
        <v>6.6330085769546849E-4</v>
      </c>
      <c r="AI1541" s="96">
        <f t="shared" si="974"/>
        <v>1537.2956704718738</v>
      </c>
      <c r="AJ1541" s="5">
        <f t="shared" si="984"/>
        <v>1.0000000000000009E-2</v>
      </c>
      <c r="AK1541" s="5">
        <f t="shared" si="987"/>
        <v>1.0000000000000009E-2</v>
      </c>
      <c r="AL1541" s="5">
        <f t="shared" si="942"/>
        <v>0</v>
      </c>
      <c r="AM1541" s="95">
        <f t="shared" si="954"/>
        <v>8.5714285714285719E-3</v>
      </c>
      <c r="AN1541" s="95">
        <f t="shared" si="955"/>
        <v>-3.5714285714285748E-3</v>
      </c>
      <c r="AO1541" s="78">
        <f t="shared" si="956"/>
        <v>2.3999999999999977</v>
      </c>
      <c r="AP1541" s="8">
        <f t="shared" si="957"/>
        <v>70.588235294117624</v>
      </c>
      <c r="AQ1541" s="8">
        <f t="shared" si="949"/>
        <v>61.538461538461519</v>
      </c>
      <c r="AR1541" s="8">
        <f t="shared" si="982"/>
        <v>1</v>
      </c>
      <c r="AS1541" s="114">
        <f t="shared" ref="AS1541:AS1604" si="988">IF(ISERROR(AR1541*G1541),0,AR1541*G1541)</f>
        <v>202700</v>
      </c>
      <c r="AT1541" s="103">
        <f t="shared" si="962"/>
        <v>0.4355797397642891</v>
      </c>
      <c r="AU1541" s="5">
        <f t="shared" si="985"/>
        <v>0.88</v>
      </c>
      <c r="AW1541" s="210">
        <f t="shared" si="986"/>
        <v>4.7619047619047665E-2</v>
      </c>
      <c r="AX1541" s="276">
        <f t="shared" si="947"/>
        <v>-2.7768645359108135E-3</v>
      </c>
      <c r="AY1541" s="19">
        <f t="shared" si="963"/>
        <v>0.40421970517175609</v>
      </c>
    </row>
    <row r="1542" spans="1:51">
      <c r="A1542" s="3">
        <v>40575</v>
      </c>
      <c r="B1542" s="9">
        <f t="shared" si="975"/>
        <v>40575</v>
      </c>
      <c r="C1542" s="5">
        <v>0.88</v>
      </c>
      <c r="D1542" s="5">
        <v>0.92</v>
      </c>
      <c r="E1542" s="5">
        <v>0.87</v>
      </c>
      <c r="F1542" s="5">
        <v>0.89</v>
      </c>
      <c r="G1542" s="6">
        <v>541300</v>
      </c>
      <c r="H1542" s="113">
        <v>0.89</v>
      </c>
      <c r="I1542" s="19">
        <f t="shared" si="966"/>
        <v>1.1363636363636374E-2</v>
      </c>
      <c r="J1542" s="8">
        <f t="shared" si="940"/>
        <v>0.88908131845707594</v>
      </c>
      <c r="K1542" s="8">
        <f t="shared" si="941"/>
        <v>0.80291868154292378</v>
      </c>
      <c r="L1542" s="8">
        <f t="shared" si="950"/>
        <v>0.84599999999999986</v>
      </c>
      <c r="M1542" s="19">
        <f t="shared" si="979"/>
        <v>0.10731178498497289</v>
      </c>
      <c r="N1542" s="19">
        <f t="shared" si="951"/>
        <v>5.3867361689982643E-2</v>
      </c>
      <c r="O1542" s="19">
        <f t="shared" si="980"/>
        <v>7.1241710801506798E-3</v>
      </c>
      <c r="P1542" s="19">
        <f t="shared" si="981"/>
        <v>2.1353231433146602E-3</v>
      </c>
      <c r="Q1542" s="6"/>
      <c r="S1542" s="66"/>
      <c r="T1542" t="str">
        <f t="shared" si="958"/>
        <v/>
      </c>
      <c r="U1542" t="str">
        <f t="shared" si="959"/>
        <v>BrokeBandUpper</v>
      </c>
      <c r="V1542" t="str">
        <f t="shared" si="960"/>
        <v/>
      </c>
      <c r="W1542" t="str">
        <f t="shared" si="961"/>
        <v>BrokeBandUpper</v>
      </c>
      <c r="Y1542" s="219">
        <f t="shared" si="946"/>
        <v>4.0659340659340692E-3</v>
      </c>
      <c r="Z1542" s="78">
        <f t="shared" si="948"/>
        <v>0.86230149580321236</v>
      </c>
      <c r="AA1542" s="78">
        <f t="shared" si="967"/>
        <v>0.84435219980147358</v>
      </c>
      <c r="AB1542" s="74">
        <f t="shared" si="983"/>
        <v>1541</v>
      </c>
      <c r="AC1542" s="80">
        <f t="shared" si="952"/>
        <v>2.3509211581612607E-3</v>
      </c>
      <c r="AD1542" s="79">
        <f t="shared" si="964"/>
        <v>1.7949296001738779E-2</v>
      </c>
      <c r="AE1542" s="81">
        <f t="shared" si="953"/>
        <v>1.5598374843577519E-2</v>
      </c>
      <c r="AF1542" s="19">
        <f t="shared" si="972"/>
        <v>2.1258067434370476E-2</v>
      </c>
      <c r="AG1542" s="93">
        <f t="shared" si="971"/>
        <v>0.52213692077667828</v>
      </c>
      <c r="AH1542" s="91">
        <f t="shared" si="973"/>
        <v>6.4936824656333777E-4</v>
      </c>
      <c r="AI1542" s="96">
        <f t="shared" si="974"/>
        <v>1537.3484724183747</v>
      </c>
      <c r="AJ1542" s="5">
        <f t="shared" si="984"/>
        <v>1.0000000000000009E-2</v>
      </c>
      <c r="AK1542" s="5">
        <f t="shared" si="987"/>
        <v>1.0000000000000009E-2</v>
      </c>
      <c r="AL1542" s="5">
        <f t="shared" si="942"/>
        <v>0</v>
      </c>
      <c r="AM1542" s="95">
        <f t="shared" si="954"/>
        <v>7.1428571428571496E-3</v>
      </c>
      <c r="AN1542" s="95">
        <f t="shared" si="955"/>
        <v>-3.5714285714285748E-3</v>
      </c>
      <c r="AO1542" s="78">
        <f t="shared" si="956"/>
        <v>2</v>
      </c>
      <c r="AP1542" s="8">
        <f t="shared" si="957"/>
        <v>66.666666666666657</v>
      </c>
      <c r="AQ1542" s="8">
        <f t="shared" si="949"/>
        <v>57.142857142857139</v>
      </c>
      <c r="AR1542" s="8">
        <f t="shared" si="982"/>
        <v>-0.2</v>
      </c>
      <c r="AS1542" s="114">
        <f t="shared" si="988"/>
        <v>-108260</v>
      </c>
      <c r="AT1542" s="103">
        <f t="shared" si="962"/>
        <v>0.43301291157622246</v>
      </c>
      <c r="AU1542" s="5">
        <f t="shared" si="985"/>
        <v>0.89</v>
      </c>
      <c r="AW1542" s="210">
        <f t="shared" si="986"/>
        <v>5.7471264367816147E-2</v>
      </c>
      <c r="AX1542" s="276">
        <f t="shared" si="947"/>
        <v>-1.1236438192030872E-3</v>
      </c>
      <c r="AY1542" s="19">
        <f t="shared" si="963"/>
        <v>0.5953551911978554</v>
      </c>
    </row>
    <row r="1543" spans="1:51">
      <c r="A1543" s="3">
        <v>40576</v>
      </c>
      <c r="B1543" s="9">
        <f t="shared" si="975"/>
        <v>40576</v>
      </c>
      <c r="C1543" s="5">
        <v>0.92</v>
      </c>
      <c r="D1543" s="5">
        <v>0.95</v>
      </c>
      <c r="E1543" s="5">
        <v>0.92</v>
      </c>
      <c r="F1543" s="5">
        <v>0.94</v>
      </c>
      <c r="G1543" s="6">
        <v>1054900</v>
      </c>
      <c r="H1543" s="113">
        <v>0.94</v>
      </c>
      <c r="I1543" s="19">
        <f t="shared" si="966"/>
        <v>5.6179775280898799E-2</v>
      </c>
      <c r="J1543" s="8">
        <f t="shared" si="940"/>
        <v>0.91024521257089808</v>
      </c>
      <c r="K1543" s="8">
        <f t="shared" si="941"/>
        <v>0.79275478742910199</v>
      </c>
      <c r="L1543" s="8">
        <f t="shared" si="950"/>
        <v>0.85150000000000003</v>
      </c>
      <c r="M1543" s="19">
        <f t="shared" si="979"/>
        <v>0.14820525464477696</v>
      </c>
      <c r="N1543" s="19">
        <f t="shared" si="951"/>
        <v>0.38107156325403102</v>
      </c>
      <c r="O1543" s="19">
        <f t="shared" si="980"/>
        <v>2.3804227661143811E-2</v>
      </c>
      <c r="P1543" s="19">
        <f t="shared" si="981"/>
        <v>-1.2658684306971668E-2</v>
      </c>
      <c r="Q1543" s="6"/>
      <c r="S1543" s="66"/>
      <c r="T1543" t="str">
        <f t="shared" si="958"/>
        <v>BrokeBandUpper</v>
      </c>
      <c r="U1543" t="str">
        <f t="shared" si="959"/>
        <v>BrokeBandUpper</v>
      </c>
      <c r="V1543" t="str">
        <f t="shared" si="960"/>
        <v>BrokeBandUpper</v>
      </c>
      <c r="W1543" t="str">
        <f t="shared" si="961"/>
        <v>BrokeBandUpper</v>
      </c>
      <c r="Y1543" s="219">
        <f t="shared" si="946"/>
        <v>6.0000000000000027E-3</v>
      </c>
      <c r="Z1543" s="78">
        <f t="shared" si="948"/>
        <v>0.8742670654495176</v>
      </c>
      <c r="AA1543" s="78">
        <f t="shared" si="967"/>
        <v>0.85143013701616455</v>
      </c>
      <c r="AB1543" s="74">
        <f t="shared" si="983"/>
        <v>1542</v>
      </c>
      <c r="AC1543" s="80">
        <f t="shared" si="952"/>
        <v>5.7908428718204293E-3</v>
      </c>
      <c r="AD1543" s="79">
        <f t="shared" si="964"/>
        <v>2.2836928433353054E-2</v>
      </c>
      <c r="AE1543" s="81">
        <f t="shared" si="953"/>
        <v>1.7046085561532625E-2</v>
      </c>
      <c r="AF1543" s="19">
        <f t="shared" si="972"/>
        <v>2.6821846491580661E-2</v>
      </c>
      <c r="AG1543" s="93">
        <f t="shared" si="971"/>
        <v>1.4632229165650343</v>
      </c>
      <c r="AH1543" s="91">
        <f t="shared" si="973"/>
        <v>7.3395902058613724E-4</v>
      </c>
      <c r="AI1543" s="96">
        <f t="shared" si="974"/>
        <v>1536.8498731652496</v>
      </c>
      <c r="AJ1543" s="5">
        <f t="shared" si="984"/>
        <v>4.9999999999999933E-2</v>
      </c>
      <c r="AK1543" s="5">
        <f t="shared" si="987"/>
        <v>4.9999999999999933E-2</v>
      </c>
      <c r="AL1543" s="5">
        <f t="shared" si="942"/>
        <v>0</v>
      </c>
      <c r="AM1543" s="95">
        <f t="shared" si="954"/>
        <v>1.0714285714285716E-2</v>
      </c>
      <c r="AN1543" s="95">
        <f t="shared" si="955"/>
        <v>-3.5714285714285748E-3</v>
      </c>
      <c r="AO1543" s="78">
        <f t="shared" si="956"/>
        <v>2.9999999999999978</v>
      </c>
      <c r="AP1543" s="8">
        <f t="shared" si="957"/>
        <v>74.999999999999986</v>
      </c>
      <c r="AQ1543" s="8">
        <f t="shared" si="949"/>
        <v>63.157894736842088</v>
      </c>
      <c r="AR1543" s="8">
        <f t="shared" si="982"/>
        <v>0.33333333333333087</v>
      </c>
      <c r="AS1543" s="114">
        <f t="shared" si="988"/>
        <v>351633.33333333075</v>
      </c>
      <c r="AT1543" s="103">
        <f t="shared" si="962"/>
        <v>0.40273889852837169</v>
      </c>
      <c r="AU1543" s="5">
        <f t="shared" si="985"/>
        <v>0.94</v>
      </c>
      <c r="AW1543" s="210">
        <f t="shared" si="986"/>
        <v>3.2608695652173822E-2</v>
      </c>
      <c r="AX1543" s="276">
        <f t="shared" si="947"/>
        <v>7.4503475250843176E-4</v>
      </c>
      <c r="AY1543" s="19">
        <f t="shared" si="963"/>
        <v>1.6630524190813658</v>
      </c>
    </row>
    <row r="1544" spans="1:51">
      <c r="A1544" s="3">
        <v>40577</v>
      </c>
      <c r="B1544" s="9">
        <f t="shared" si="975"/>
        <v>40577</v>
      </c>
      <c r="C1544" s="5">
        <v>0.94</v>
      </c>
      <c r="D1544" s="5">
        <v>1</v>
      </c>
      <c r="E1544" s="5">
        <v>0.94</v>
      </c>
      <c r="F1544" s="5">
        <v>0.97</v>
      </c>
      <c r="G1544" s="6">
        <v>1001200</v>
      </c>
      <c r="H1544" s="113">
        <v>0.97</v>
      </c>
      <c r="I1544" s="19">
        <f t="shared" si="966"/>
        <v>3.1914893617021309E-2</v>
      </c>
      <c r="J1544" s="8">
        <f t="shared" si="940"/>
        <v>0.93577224598780595</v>
      </c>
      <c r="K1544" s="8">
        <f t="shared" si="941"/>
        <v>0.78122775401219391</v>
      </c>
      <c r="L1544" s="8">
        <f t="shared" si="950"/>
        <v>0.85849999999999993</v>
      </c>
      <c r="M1544" s="19">
        <f t="shared" si="979"/>
        <v>0.19782258269999944</v>
      </c>
      <c r="N1544" s="19">
        <f t="shared" si="951"/>
        <v>0.33478791405977382</v>
      </c>
      <c r="O1544" s="19">
        <f t="shared" si="980"/>
        <v>2.8044128180371615E-2</v>
      </c>
      <c r="P1544" s="19">
        <f t="shared" si="981"/>
        <v>-1.4540477837150841E-2</v>
      </c>
      <c r="Q1544" s="6"/>
      <c r="S1544" s="66"/>
      <c r="T1544" t="str">
        <f t="shared" si="958"/>
        <v>BrokeBandUpper</v>
      </c>
      <c r="U1544" t="str">
        <f t="shared" si="959"/>
        <v>BrokeBandUpper</v>
      </c>
      <c r="V1544" t="str">
        <f t="shared" si="960"/>
        <v>BrokeBandUpper</v>
      </c>
      <c r="W1544" t="str">
        <f t="shared" si="961"/>
        <v>BrokeBandUpper</v>
      </c>
      <c r="Y1544" s="219">
        <f t="shared" si="946"/>
        <v>8.3516483516483525E-3</v>
      </c>
      <c r="Z1544" s="78">
        <f t="shared" si="948"/>
        <v>0.88900993737029188</v>
      </c>
      <c r="AA1544" s="78">
        <f t="shared" si="967"/>
        <v>0.86020430687696836</v>
      </c>
      <c r="AB1544" s="74">
        <f t="shared" si="983"/>
        <v>1543</v>
      </c>
      <c r="AC1544" s="80">
        <f t="shared" si="952"/>
        <v>9.4076359454327158E-3</v>
      </c>
      <c r="AD1544" s="79">
        <f t="shared" si="964"/>
        <v>2.880563049332352E-2</v>
      </c>
      <c r="AE1544" s="81">
        <f t="shared" si="953"/>
        <v>1.9397994547890804E-2</v>
      </c>
      <c r="AF1544" s="19">
        <f t="shared" si="972"/>
        <v>3.3486963809684196E-2</v>
      </c>
      <c r="AG1544" s="93">
        <f t="shared" si="971"/>
        <v>0.62457109503219843</v>
      </c>
      <c r="AH1544" s="91">
        <f t="shared" si="973"/>
        <v>9.0091275343205993E-4</v>
      </c>
      <c r="AI1544" s="96">
        <f t="shared" si="974"/>
        <v>1536.5251418807729</v>
      </c>
      <c r="AJ1544" s="5">
        <f t="shared" si="984"/>
        <v>3.0000000000000027E-2</v>
      </c>
      <c r="AK1544" s="5">
        <f t="shared" si="987"/>
        <v>3.0000000000000027E-2</v>
      </c>
      <c r="AL1544" s="5">
        <f t="shared" si="942"/>
        <v>0</v>
      </c>
      <c r="AM1544" s="95">
        <f t="shared" si="954"/>
        <v>1.285714285714286E-2</v>
      </c>
      <c r="AN1544" s="95">
        <f t="shared" si="955"/>
        <v>-3.5714285714285748E-3</v>
      </c>
      <c r="AO1544" s="78">
        <f t="shared" si="956"/>
        <v>3.5999999999999974</v>
      </c>
      <c r="AP1544" s="8">
        <f t="shared" si="957"/>
        <v>78.260869565217376</v>
      </c>
      <c r="AQ1544" s="8">
        <f t="shared" si="949"/>
        <v>64.285714285714278</v>
      </c>
      <c r="AR1544" s="8">
        <f t="shared" si="982"/>
        <v>0</v>
      </c>
      <c r="AS1544" s="114">
        <f t="shared" si="988"/>
        <v>0</v>
      </c>
      <c r="AT1544" s="103">
        <f t="shared" si="962"/>
        <v>0.3537898736799634</v>
      </c>
      <c r="AU1544" s="5">
        <f t="shared" si="985"/>
        <v>0.97</v>
      </c>
      <c r="AW1544" s="210">
        <f t="shared" si="986"/>
        <v>6.3829787234042618E-2</v>
      </c>
      <c r="AX1544" s="276">
        <f t="shared" si="947"/>
        <v>3.7697248349933027E-3</v>
      </c>
      <c r="AY1544" s="19">
        <f t="shared" si="963"/>
        <v>4.0597973078452334</v>
      </c>
    </row>
    <row r="1545" spans="1:51">
      <c r="A1545" s="3">
        <v>40578</v>
      </c>
      <c r="B1545" s="9">
        <f t="shared" si="975"/>
        <v>40578</v>
      </c>
      <c r="C1545" s="5">
        <v>0.99</v>
      </c>
      <c r="D1545" s="5">
        <v>0.99</v>
      </c>
      <c r="E1545" s="5">
        <v>0.98</v>
      </c>
      <c r="F1545" s="5">
        <v>0.98</v>
      </c>
      <c r="G1545" s="6">
        <v>155100</v>
      </c>
      <c r="H1545" s="113">
        <v>0.98</v>
      </c>
      <c r="I1545" s="19">
        <f t="shared" si="966"/>
        <v>1.0309278350515474E-2</v>
      </c>
      <c r="J1545" s="8">
        <f t="shared" si="940"/>
        <v>0.95799316914393107</v>
      </c>
      <c r="K1545" s="8">
        <f t="shared" si="941"/>
        <v>0.77500683085606881</v>
      </c>
      <c r="L1545" s="8">
        <f t="shared" si="950"/>
        <v>0.86649999999999994</v>
      </c>
      <c r="M1545" s="19">
        <f t="shared" si="979"/>
        <v>0.23610932317297956</v>
      </c>
      <c r="N1545" s="19">
        <f t="shared" si="951"/>
        <v>0.19354079777151864</v>
      </c>
      <c r="O1545" s="19">
        <f t="shared" si="980"/>
        <v>2.3746080578259294E-2</v>
      </c>
      <c r="P1545" s="19">
        <f t="shared" si="981"/>
        <v>-7.9630083854240561E-3</v>
      </c>
      <c r="Q1545" s="6"/>
      <c r="S1545" s="66"/>
      <c r="T1545" t="str">
        <f t="shared" si="958"/>
        <v>BrokeBandUpper</v>
      </c>
      <c r="U1545" t="str">
        <f t="shared" si="959"/>
        <v>BrokeBandUpper</v>
      </c>
      <c r="V1545" t="str">
        <f t="shared" si="960"/>
        <v>BrokeBandUpper</v>
      </c>
      <c r="W1545" t="str">
        <f t="shared" si="961"/>
        <v>BrokeBandUpper</v>
      </c>
      <c r="Y1545" s="219">
        <f t="shared" si="946"/>
        <v>1.008791208791209E-2</v>
      </c>
      <c r="Z1545" s="78">
        <f t="shared" si="948"/>
        <v>0.90302240701526693</v>
      </c>
      <c r="AA1545" s="78">
        <f t="shared" si="967"/>
        <v>0.86906918816807266</v>
      </c>
      <c r="AB1545" s="74">
        <f t="shared" si="983"/>
        <v>1544</v>
      </c>
      <c r="AC1545" s="80">
        <f t="shared" si="952"/>
        <v>1.1644179439442771E-2</v>
      </c>
      <c r="AD1545" s="79">
        <f t="shared" si="964"/>
        <v>3.3953218847194266E-2</v>
      </c>
      <c r="AE1545" s="81">
        <f t="shared" si="953"/>
        <v>2.2309039407751495E-2</v>
      </c>
      <c r="AF1545" s="19">
        <f t="shared" si="972"/>
        <v>3.9068487652594033E-2</v>
      </c>
      <c r="AG1545" s="93">
        <f t="shared" si="971"/>
        <v>0.23773703691158121</v>
      </c>
      <c r="AH1545" s="91">
        <f t="shared" si="973"/>
        <v>1.0692921074764241E-3</v>
      </c>
      <c r="AI1545" s="96">
        <f t="shared" si="974"/>
        <v>1536.5576872919555</v>
      </c>
      <c r="AJ1545" s="5">
        <f t="shared" si="984"/>
        <v>1.0000000000000009E-2</v>
      </c>
      <c r="AK1545" s="5">
        <f t="shared" si="987"/>
        <v>1.0000000000000009E-2</v>
      </c>
      <c r="AL1545" s="5">
        <f t="shared" si="942"/>
        <v>0</v>
      </c>
      <c r="AM1545" s="95">
        <f t="shared" si="954"/>
        <v>1.3571428571428576E-2</v>
      </c>
      <c r="AN1545" s="95">
        <f t="shared" si="955"/>
        <v>-2.8571428571428597E-3</v>
      </c>
      <c r="AO1545" s="78">
        <f t="shared" si="956"/>
        <v>4.7499999999999973</v>
      </c>
      <c r="AP1545" s="8">
        <f t="shared" si="957"/>
        <v>82.608695652173907</v>
      </c>
      <c r="AQ1545" s="8">
        <f t="shared" si="949"/>
        <v>61.290322580645153</v>
      </c>
      <c r="AR1545" s="8">
        <f t="shared" si="982"/>
        <v>-1</v>
      </c>
      <c r="AS1545" s="114">
        <f t="shared" si="988"/>
        <v>-155100</v>
      </c>
      <c r="AT1545" s="103">
        <f t="shared" si="962"/>
        <v>0.34126371964393704</v>
      </c>
      <c r="AU1545" s="5">
        <f t="shared" si="985"/>
        <v>0.98</v>
      </c>
      <c r="AW1545" s="210">
        <f t="shared" si="986"/>
        <v>1.0204081632653071E-2</v>
      </c>
      <c r="AX1545" s="276">
        <f t="shared" si="947"/>
        <v>7.4156416831133573E-3</v>
      </c>
      <c r="AY1545" s="19">
        <f t="shared" si="963"/>
        <v>0.9671572880535011</v>
      </c>
    </row>
    <row r="1546" spans="1:51">
      <c r="A1546" s="3">
        <v>40581</v>
      </c>
      <c r="B1546" s="9">
        <f t="shared" si="975"/>
        <v>40581</v>
      </c>
      <c r="C1546" s="5">
        <v>0.98</v>
      </c>
      <c r="D1546" s="5">
        <v>0.99</v>
      </c>
      <c r="E1546" s="5">
        <v>0.96</v>
      </c>
      <c r="F1546" s="5">
        <v>0.98</v>
      </c>
      <c r="G1546" s="6">
        <v>471200</v>
      </c>
      <c r="H1546" s="113">
        <v>0.98</v>
      </c>
      <c r="I1546" s="19">
        <f t="shared" si="966"/>
        <v>0</v>
      </c>
      <c r="J1546" s="8">
        <f t="shared" ref="J1546:J1609" si="989">(L1546)+2*STDEVPA(H1527:H1546)</f>
        <v>0.97578672173587211</v>
      </c>
      <c r="K1546" s="8">
        <f t="shared" ref="K1546:K1609" si="990">(L1546)-(2*STDEVPA(H1527:H1546))</f>
        <v>0.77321327826412778</v>
      </c>
      <c r="L1546" s="8">
        <f t="shared" si="950"/>
        <v>0.87449999999999994</v>
      </c>
      <c r="M1546" s="19">
        <f t="shared" si="979"/>
        <v>0.26198909041826585</v>
      </c>
      <c r="N1546" s="19">
        <f t="shared" si="951"/>
        <v>0.10960925598997262</v>
      </c>
      <c r="O1546" s="19">
        <f t="shared" si="980"/>
        <v>1.8573778149004419E-2</v>
      </c>
      <c r="P1546" s="19">
        <f t="shared" si="981"/>
        <v>-2.3142410112177696E-3</v>
      </c>
      <c r="Q1546" s="6"/>
      <c r="S1546" s="66"/>
      <c r="T1546" t="str">
        <f t="shared" si="958"/>
        <v>BrokeBandUpper</v>
      </c>
      <c r="U1546" t="str">
        <f t="shared" si="959"/>
        <v>BrokeBandUpper</v>
      </c>
      <c r="V1546" t="str">
        <f t="shared" si="960"/>
        <v/>
      </c>
      <c r="W1546" t="str">
        <f t="shared" si="961"/>
        <v>BrokeBandUpper</v>
      </c>
      <c r="Y1546" s="219">
        <f t="shared" si="946"/>
        <v>1.1164835164835164E-2</v>
      </c>
      <c r="Z1546" s="78">
        <f t="shared" si="948"/>
        <v>0.91487695633491584</v>
      </c>
      <c r="AA1546" s="78">
        <f t="shared" si="967"/>
        <v>0.8772780682436353</v>
      </c>
      <c r="AB1546" s="74">
        <f t="shared" si="983"/>
        <v>1545</v>
      </c>
      <c r="AC1546" s="80">
        <f t="shared" si="952"/>
        <v>1.2231878946823233E-2</v>
      </c>
      <c r="AD1546" s="79">
        <f t="shared" si="964"/>
        <v>3.7598888091280536E-2</v>
      </c>
      <c r="AE1546" s="81">
        <f t="shared" si="953"/>
        <v>2.5367009144457303E-2</v>
      </c>
      <c r="AF1546" s="19">
        <f t="shared" si="972"/>
        <v>4.2858575236647399E-2</v>
      </c>
      <c r="AG1546" s="93">
        <f t="shared" si="971"/>
        <v>5.0471526176393694E-2</v>
      </c>
      <c r="AH1546" s="91">
        <f t="shared" si="973"/>
        <v>1.1851005802914864E-3</v>
      </c>
      <c r="AI1546" s="96">
        <f t="shared" si="974"/>
        <v>1536.7364799134939</v>
      </c>
      <c r="AJ1546" s="5">
        <f t="shared" si="984"/>
        <v>0</v>
      </c>
      <c r="AK1546" s="5">
        <f t="shared" si="987"/>
        <v>0</v>
      </c>
      <c r="AL1546" s="5">
        <f t="shared" ref="AL1546:AL1609" si="991">IF(AJ1546&lt;0,AJ1546,0)</f>
        <v>0</v>
      </c>
      <c r="AM1546" s="95">
        <f t="shared" si="954"/>
        <v>1.3571428571428576E-2</v>
      </c>
      <c r="AN1546" s="95">
        <f t="shared" si="955"/>
        <v>-2.8571428571428597E-3</v>
      </c>
      <c r="AO1546" s="78">
        <f t="shared" si="956"/>
        <v>4.7499999999999973</v>
      </c>
      <c r="AP1546" s="8">
        <f t="shared" si="957"/>
        <v>82.608695652173907</v>
      </c>
      <c r="AQ1546" s="8">
        <f t="shared" si="949"/>
        <v>61.290322580645153</v>
      </c>
      <c r="AR1546" s="8">
        <f t="shared" si="982"/>
        <v>0.33333333333333331</v>
      </c>
      <c r="AS1546" s="114">
        <f t="shared" si="988"/>
        <v>157066.66666666666</v>
      </c>
      <c r="AT1546" s="103">
        <f t="shared" si="962"/>
        <v>0.37725573890495512</v>
      </c>
      <c r="AU1546" s="5">
        <f t="shared" si="985"/>
        <v>0.98</v>
      </c>
      <c r="AW1546" s="210">
        <f t="shared" si="986"/>
        <v>3.1250000000000028E-2</v>
      </c>
      <c r="AX1546" s="276">
        <f t="shared" si="947"/>
        <v>1.1218594743258752E-2</v>
      </c>
      <c r="AY1546" s="19">
        <f t="shared" si="963"/>
        <v>0.51282858890085636</v>
      </c>
    </row>
    <row r="1547" spans="1:51">
      <c r="A1547" s="3">
        <v>40582</v>
      </c>
      <c r="B1547" s="9">
        <f t="shared" si="975"/>
        <v>40582</v>
      </c>
      <c r="C1547" s="5">
        <v>0.97</v>
      </c>
      <c r="D1547" s="5">
        <v>1</v>
      </c>
      <c r="E1547" s="5">
        <v>0.96</v>
      </c>
      <c r="F1547" s="5">
        <v>0.98</v>
      </c>
      <c r="G1547" s="6">
        <v>1256600</v>
      </c>
      <c r="H1547" s="113">
        <v>0.98</v>
      </c>
      <c r="I1547" s="19">
        <f t="shared" si="966"/>
        <v>0</v>
      </c>
      <c r="J1547" s="8">
        <f t="shared" si="989"/>
        <v>0.98960206376989146</v>
      </c>
      <c r="K1547" s="8">
        <f t="shared" si="990"/>
        <v>0.77639793623010855</v>
      </c>
      <c r="L1547" s="8">
        <f t="shared" si="950"/>
        <v>0.88300000000000001</v>
      </c>
      <c r="M1547" s="19">
        <f t="shared" si="979"/>
        <v>0.27460676747161461</v>
      </c>
      <c r="N1547" s="19">
        <f t="shared" si="951"/>
        <v>4.8161078131935299E-2</v>
      </c>
      <c r="O1547" s="19">
        <f t="shared" si="980"/>
        <v>1.4158157439816972E-2</v>
      </c>
      <c r="P1547" s="19">
        <f t="shared" si="981"/>
        <v>4.1187316042093419E-3</v>
      </c>
      <c r="Q1547" s="6"/>
      <c r="S1547" s="66"/>
      <c r="T1547" t="str">
        <f t="shared" si="958"/>
        <v/>
      </c>
      <c r="U1547" t="str">
        <f t="shared" si="959"/>
        <v>BrokeBandUpper</v>
      </c>
      <c r="V1547" t="str">
        <f t="shared" si="960"/>
        <v/>
      </c>
      <c r="W1547" t="str">
        <f t="shared" si="961"/>
        <v/>
      </c>
      <c r="Y1547" s="219">
        <f t="shared" si="946"/>
        <v>1.2241758241758242E-2</v>
      </c>
      <c r="Z1547" s="78">
        <f t="shared" si="948"/>
        <v>0.92490590505933878</v>
      </c>
      <c r="AA1547" s="78">
        <f t="shared" si="967"/>
        <v>0.88487949119360632</v>
      </c>
      <c r="AB1547" s="74">
        <f t="shared" si="983"/>
        <v>1546</v>
      </c>
      <c r="AC1547" s="80">
        <f t="shared" si="952"/>
        <v>1.1727523777020132E-2</v>
      </c>
      <c r="AD1547" s="79">
        <f t="shared" si="964"/>
        <v>4.0026413865732469E-2</v>
      </c>
      <c r="AE1547" s="81">
        <f t="shared" si="953"/>
        <v>2.8298890088712336E-2</v>
      </c>
      <c r="AF1547" s="19">
        <f t="shared" si="972"/>
        <v>4.5233745684105736E-2</v>
      </c>
      <c r="AG1547" s="93">
        <f t="shared" si="971"/>
        <v>-4.1232845092379476E-2</v>
      </c>
      <c r="AH1547" s="91">
        <f t="shared" si="973"/>
        <v>1.2591881990326546E-3</v>
      </c>
      <c r="AI1547" s="96">
        <f t="shared" si="974"/>
        <v>1537.0237657336602</v>
      </c>
      <c r="AJ1547" s="5">
        <f t="shared" si="984"/>
        <v>0</v>
      </c>
      <c r="AK1547" s="5">
        <f t="shared" si="987"/>
        <v>0</v>
      </c>
      <c r="AL1547" s="5">
        <f t="shared" si="991"/>
        <v>0</v>
      </c>
      <c r="AM1547" s="95">
        <f t="shared" si="954"/>
        <v>1.2142857142857146E-2</v>
      </c>
      <c r="AN1547" s="95">
        <f t="shared" si="955"/>
        <v>-2.8571428571428597E-3</v>
      </c>
      <c r="AO1547" s="78">
        <f t="shared" si="956"/>
        <v>4.2499999999999973</v>
      </c>
      <c r="AP1547" s="8">
        <f t="shared" si="957"/>
        <v>80.952380952380935</v>
      </c>
      <c r="AQ1547" s="8">
        <f t="shared" si="949"/>
        <v>61.44578313253011</v>
      </c>
      <c r="AR1547" s="8">
        <f t="shared" si="982"/>
        <v>0</v>
      </c>
      <c r="AS1547" s="114">
        <f t="shared" si="988"/>
        <v>0</v>
      </c>
      <c r="AT1547" s="103">
        <f t="shared" si="962"/>
        <v>0.33813612142600019</v>
      </c>
      <c r="AU1547" s="5">
        <f t="shared" si="985"/>
        <v>0.98</v>
      </c>
      <c r="AW1547" s="210">
        <f t="shared" si="986"/>
        <v>4.1666666666666706E-2</v>
      </c>
      <c r="AX1547" s="276">
        <f t="shared" si="947"/>
        <v>1.4699437527459627E-2</v>
      </c>
      <c r="AY1547" s="19">
        <f t="shared" si="963"/>
        <v>0.31027440279831059</v>
      </c>
    </row>
    <row r="1548" spans="1:51">
      <c r="A1548" s="3">
        <v>40583</v>
      </c>
      <c r="B1548" s="9">
        <f t="shared" si="975"/>
        <v>40583</v>
      </c>
      <c r="C1548" s="5">
        <v>0.99</v>
      </c>
      <c r="D1548" s="5">
        <v>1.03</v>
      </c>
      <c r="E1548" s="5">
        <v>0.98</v>
      </c>
      <c r="F1548" s="5">
        <v>1</v>
      </c>
      <c r="G1548" s="6">
        <v>2162700</v>
      </c>
      <c r="H1548" s="113">
        <v>1</v>
      </c>
      <c r="I1548" s="19">
        <f t="shared" si="966"/>
        <v>2.0408163265306142E-2</v>
      </c>
      <c r="J1548" s="8">
        <f t="shared" si="989"/>
        <v>1.0070861748874516</v>
      </c>
      <c r="K1548" s="8">
        <f t="shared" si="990"/>
        <v>0.77491382511254836</v>
      </c>
      <c r="L1548" s="8">
        <f t="shared" si="950"/>
        <v>0.89100000000000001</v>
      </c>
      <c r="M1548" s="19">
        <f t="shared" si="979"/>
        <v>0.29961054023159611</v>
      </c>
      <c r="N1548" s="19">
        <f t="shared" si="951"/>
        <v>9.1053010055792152E-2</v>
      </c>
      <c r="O1548" s="19">
        <f t="shared" si="980"/>
        <v>1.7667819983069086E-2</v>
      </c>
      <c r="P1548" s="19">
        <f t="shared" si="981"/>
        <v>-1.9115340836252991E-3</v>
      </c>
      <c r="Q1548" s="6"/>
      <c r="S1548" s="66"/>
      <c r="T1548" t="str">
        <f t="shared" si="958"/>
        <v/>
      </c>
      <c r="U1548" t="str">
        <f t="shared" si="959"/>
        <v>BrokeBandUpper</v>
      </c>
      <c r="V1548" t="str">
        <f t="shared" si="960"/>
        <v/>
      </c>
      <c r="W1548" t="str">
        <f t="shared" si="961"/>
        <v/>
      </c>
      <c r="Y1548" s="219">
        <f t="shared" si="946"/>
        <v>1.298901098901099E-2</v>
      </c>
      <c r="Z1548" s="78">
        <f t="shared" si="948"/>
        <v>0.93647039568020063</v>
      </c>
      <c r="AA1548" s="78">
        <f t="shared" si="967"/>
        <v>0.89339840884527943</v>
      </c>
      <c r="AB1548" s="74">
        <f t="shared" si="983"/>
        <v>1547</v>
      </c>
      <c r="AC1548" s="80">
        <f t="shared" si="952"/>
        <v>1.1818477396967085E-2</v>
      </c>
      <c r="AD1548" s="79">
        <f t="shared" si="964"/>
        <v>4.3071986834921194E-2</v>
      </c>
      <c r="AE1548" s="81">
        <f t="shared" si="953"/>
        <v>3.1253509437954109E-2</v>
      </c>
      <c r="AF1548" s="19">
        <f t="shared" si="972"/>
        <v>4.821139864194731E-2</v>
      </c>
      <c r="AG1548" s="93">
        <f t="shared" si="971"/>
        <v>7.7555690081118926E-3</v>
      </c>
      <c r="AH1548" s="91">
        <f t="shared" si="973"/>
        <v>1.2792748378567269E-3</v>
      </c>
      <c r="AI1548" s="96">
        <f t="shared" si="974"/>
        <v>1537.2883153183411</v>
      </c>
      <c r="AJ1548" s="5">
        <f t="shared" si="984"/>
        <v>2.0000000000000018E-2</v>
      </c>
      <c r="AK1548" s="5">
        <f t="shared" si="987"/>
        <v>2.0000000000000018E-2</v>
      </c>
      <c r="AL1548" s="5">
        <f t="shared" si="991"/>
        <v>0</v>
      </c>
      <c r="AM1548" s="95">
        <f t="shared" si="954"/>
        <v>1.3571428571428576E-2</v>
      </c>
      <c r="AN1548" s="95">
        <f t="shared" si="955"/>
        <v>-2.1428571428571447E-3</v>
      </c>
      <c r="AO1548" s="78">
        <f t="shared" si="956"/>
        <v>6.3333333333333304</v>
      </c>
      <c r="AP1548" s="8">
        <f t="shared" si="957"/>
        <v>86.36363636363636</v>
      </c>
      <c r="AQ1548" s="8">
        <f t="shared" si="949"/>
        <v>58.461538461538446</v>
      </c>
      <c r="AR1548" s="8">
        <f t="shared" si="982"/>
        <v>-0.2</v>
      </c>
      <c r="AS1548" s="114">
        <f t="shared" si="988"/>
        <v>-432540</v>
      </c>
      <c r="AT1548" s="103">
        <f t="shared" si="962"/>
        <v>0.1829454372630365</v>
      </c>
      <c r="AU1548" s="5">
        <f t="shared" si="985"/>
        <v>1</v>
      </c>
      <c r="AW1548" s="210">
        <f t="shared" si="986"/>
        <v>5.1020408163265356E-2</v>
      </c>
      <c r="AX1548" s="276">
        <f t="shared" si="947"/>
        <v>1.8131344660232841E-2</v>
      </c>
      <c r="AY1548" s="19">
        <f t="shared" si="963"/>
        <v>0.23347200369824761</v>
      </c>
    </row>
    <row r="1549" spans="1:51">
      <c r="A1549" s="3">
        <v>40584</v>
      </c>
      <c r="B1549" s="9">
        <f t="shared" si="975"/>
        <v>40584</v>
      </c>
      <c r="C1549" s="5">
        <v>0.99</v>
      </c>
      <c r="D1549" s="5">
        <v>1</v>
      </c>
      <c r="E1549" s="5">
        <v>0.98</v>
      </c>
      <c r="F1549" s="5">
        <v>1</v>
      </c>
      <c r="G1549" s="6">
        <v>576800</v>
      </c>
      <c r="H1549" s="113">
        <v>1</v>
      </c>
      <c r="I1549" s="19">
        <f t="shared" si="966"/>
        <v>0</v>
      </c>
      <c r="J1549" s="8">
        <f t="shared" si="989"/>
        <v>1.021784363825367</v>
      </c>
      <c r="K1549" s="8">
        <f t="shared" si="990"/>
        <v>0.77621563617463363</v>
      </c>
      <c r="L1549" s="8">
        <f t="shared" si="950"/>
        <v>0.89900000000000024</v>
      </c>
      <c r="M1549" s="19">
        <f t="shared" si="979"/>
        <v>0.31636663345375471</v>
      </c>
      <c r="N1549" s="19">
        <f t="shared" si="951"/>
        <v>5.59262474851729E-2</v>
      </c>
      <c r="O1549" s="19">
        <f t="shared" si="980"/>
        <v>1.4594767860414757E-2</v>
      </c>
      <c r="P1549" s="19">
        <f t="shared" si="981"/>
        <v>1.6799430077224298E-3</v>
      </c>
      <c r="Q1549" s="6"/>
      <c r="S1549" s="66"/>
      <c r="T1549" t="str">
        <f t="shared" si="958"/>
        <v/>
      </c>
      <c r="U1549" t="str">
        <f t="shared" si="959"/>
        <v/>
      </c>
      <c r="V1549" t="str">
        <f t="shared" si="960"/>
        <v/>
      </c>
      <c r="W1549" t="str">
        <f t="shared" si="961"/>
        <v/>
      </c>
      <c r="Y1549" s="219">
        <f t="shared" si="946"/>
        <v>1.3362637362637361E-2</v>
      </c>
      <c r="Z1549" s="78">
        <f t="shared" si="948"/>
        <v>0.94625395474544971</v>
      </c>
      <c r="AA1549" s="78">
        <f t="shared" si="967"/>
        <v>0.90128692659072873</v>
      </c>
      <c r="AB1549" s="74">
        <f t="shared" si="983"/>
        <v>1548</v>
      </c>
      <c r="AC1549" s="80">
        <f t="shared" si="952"/>
        <v>1.0970814973413498E-2</v>
      </c>
      <c r="AD1549" s="79">
        <f t="shared" si="964"/>
        <v>4.4967028154720978E-2</v>
      </c>
      <c r="AE1549" s="81">
        <f t="shared" si="953"/>
        <v>3.399621318130748E-2</v>
      </c>
      <c r="AF1549" s="19">
        <f t="shared" si="972"/>
        <v>4.989202309281953E-2</v>
      </c>
      <c r="AG1549" s="93">
        <f t="shared" si="971"/>
        <v>-7.1723488151791734E-2</v>
      </c>
      <c r="AH1549" s="91">
        <f t="shared" si="973"/>
        <v>1.2376370490957589E-3</v>
      </c>
      <c r="AI1549" s="96">
        <f t="shared" si="974"/>
        <v>1537.5739930278196</v>
      </c>
      <c r="AJ1549" s="5">
        <f t="shared" si="984"/>
        <v>0</v>
      </c>
      <c r="AK1549" s="5">
        <f t="shared" si="987"/>
        <v>0</v>
      </c>
      <c r="AL1549" s="5">
        <f t="shared" si="991"/>
        <v>0</v>
      </c>
      <c r="AM1549" s="95">
        <f t="shared" si="954"/>
        <v>1.285714285714286E-2</v>
      </c>
      <c r="AN1549" s="95">
        <f t="shared" si="955"/>
        <v>-2.1428571428571447E-3</v>
      </c>
      <c r="AO1549" s="78">
        <f t="shared" si="956"/>
        <v>5.9999999999999964</v>
      </c>
      <c r="AP1549" s="8">
        <f t="shared" si="957"/>
        <v>85.714285714285708</v>
      </c>
      <c r="AQ1549" s="8">
        <f t="shared" si="949"/>
        <v>59.999999999999986</v>
      </c>
      <c r="AR1549" s="8">
        <f t="shared" si="982"/>
        <v>1</v>
      </c>
      <c r="AS1549" s="114">
        <f t="shared" si="988"/>
        <v>576800</v>
      </c>
      <c r="AT1549" s="103">
        <f t="shared" si="962"/>
        <v>0.23236013446358703</v>
      </c>
      <c r="AU1549" s="5">
        <f t="shared" si="985"/>
        <v>1</v>
      </c>
      <c r="AW1549" s="210">
        <f t="shared" si="986"/>
        <v>2.0408163265306142E-2</v>
      </c>
      <c r="AX1549" s="276">
        <f t="shared" si="947"/>
        <v>2.0862105934275618E-2</v>
      </c>
      <c r="AY1549" s="19">
        <f t="shared" si="963"/>
        <v>0.15060996992860143</v>
      </c>
    </row>
    <row r="1550" spans="1:51">
      <c r="A1550" s="3">
        <v>40585</v>
      </c>
      <c r="B1550" s="9">
        <f t="shared" si="975"/>
        <v>40585</v>
      </c>
      <c r="C1550" s="5">
        <v>1</v>
      </c>
      <c r="D1550" s="5">
        <v>1.05</v>
      </c>
      <c r="E1550" s="5">
        <v>1</v>
      </c>
      <c r="F1550" s="5">
        <v>1.05</v>
      </c>
      <c r="G1550" s="6">
        <v>1922300</v>
      </c>
      <c r="H1550" s="113">
        <v>1.05</v>
      </c>
      <c r="I1550" s="19">
        <f t="shared" si="966"/>
        <v>5.0000000000000044E-2</v>
      </c>
      <c r="J1550" s="8">
        <f t="shared" si="989"/>
        <v>1.0455110289645662</v>
      </c>
      <c r="K1550" s="8">
        <f t="shared" si="990"/>
        <v>0.77348897103543413</v>
      </c>
      <c r="L1550" s="8">
        <f t="shared" si="950"/>
        <v>0.90950000000000009</v>
      </c>
      <c r="M1550" s="19">
        <f t="shared" si="979"/>
        <v>0.35168188314952781</v>
      </c>
      <c r="N1550" s="19">
        <f t="shared" si="951"/>
        <v>0.11162760532056978</v>
      </c>
      <c r="O1550" s="19">
        <f t="shared" si="980"/>
        <v>2.3220814468496123E-2</v>
      </c>
      <c r="P1550" s="19">
        <f t="shared" si="981"/>
        <v>-3.5127676023599904E-3</v>
      </c>
      <c r="Q1550" s="6"/>
      <c r="S1550" s="66"/>
      <c r="T1550" t="str">
        <f t="shared" si="958"/>
        <v/>
      </c>
      <c r="U1550" t="str">
        <f t="shared" si="959"/>
        <v>BrokeBandUpper</v>
      </c>
      <c r="V1550" t="str">
        <f t="shared" si="960"/>
        <v/>
      </c>
      <c r="W1550" t="str">
        <f t="shared" si="961"/>
        <v>BrokeBandUpper</v>
      </c>
      <c r="Y1550" s="219">
        <f t="shared" ref="Y1550:Y1613" si="992">SLOPE(H1537:H1550,AB1537:AB1550)</f>
        <v>1.516483516483517E-2</v>
      </c>
      <c r="Z1550" s="78">
        <f t="shared" si="948"/>
        <v>0.96223084571465045</v>
      </c>
      <c r="AA1550" s="78">
        <f t="shared" si="967"/>
        <v>0.9122916940230148</v>
      </c>
      <c r="AB1550" s="74">
        <f t="shared" si="983"/>
        <v>1549</v>
      </c>
      <c r="AC1550" s="80">
        <f t="shared" si="952"/>
        <v>1.2754350808262538E-2</v>
      </c>
      <c r="AD1550" s="79">
        <f t="shared" si="964"/>
        <v>4.9939151691635653E-2</v>
      </c>
      <c r="AE1550" s="81">
        <f t="shared" si="953"/>
        <v>3.7184800883373115E-2</v>
      </c>
      <c r="AF1550" s="19">
        <f t="shared" si="972"/>
        <v>5.4740333622258996E-2</v>
      </c>
      <c r="AG1550" s="93">
        <f t="shared" si="971"/>
        <v>0.1625709520369483</v>
      </c>
      <c r="AH1550" s="91">
        <f t="shared" si="973"/>
        <v>1.2481066593750666E-3</v>
      </c>
      <c r="AI1550" s="96">
        <f t="shared" si="974"/>
        <v>1537.9112916705949</v>
      </c>
      <c r="AJ1550" s="5">
        <f t="shared" si="984"/>
        <v>5.0000000000000044E-2</v>
      </c>
      <c r="AK1550" s="5">
        <f t="shared" si="987"/>
        <v>5.0000000000000044E-2</v>
      </c>
      <c r="AL1550" s="5">
        <f t="shared" si="991"/>
        <v>0</v>
      </c>
      <c r="AM1550" s="95">
        <f t="shared" si="954"/>
        <v>1.5000000000000005E-2</v>
      </c>
      <c r="AN1550" s="95">
        <f t="shared" si="955"/>
        <v>-2.1428571428571447E-3</v>
      </c>
      <c r="AO1550" s="78">
        <f t="shared" si="956"/>
        <v>6.9999999999999964</v>
      </c>
      <c r="AP1550" s="8">
        <f t="shared" si="957"/>
        <v>87.5</v>
      </c>
      <c r="AQ1550" s="8">
        <f t="shared" si="949"/>
        <v>63.636363636363626</v>
      </c>
      <c r="AR1550" s="8">
        <f t="shared" si="982"/>
        <v>1</v>
      </c>
      <c r="AS1550" s="114">
        <f t="shared" si="988"/>
        <v>1922300</v>
      </c>
      <c r="AT1550" s="103">
        <f t="shared" si="962"/>
        <v>0.33892744884962761</v>
      </c>
      <c r="AU1550" s="5">
        <f t="shared" si="985"/>
        <v>1.05</v>
      </c>
      <c r="AW1550" s="210">
        <f t="shared" si="986"/>
        <v>5.0000000000000044E-2</v>
      </c>
      <c r="AX1550" s="276">
        <f t="shared" ref="AX1550:AX1613" si="993">SLOPE(M1537:M1550,AB1537:AB1550)</f>
        <v>2.3458740107119149E-2</v>
      </c>
      <c r="AY1550" s="19">
        <f t="shared" si="963"/>
        <v>0.12446654144236532</v>
      </c>
    </row>
    <row r="1551" spans="1:51">
      <c r="A1551" s="3">
        <v>40588</v>
      </c>
      <c r="B1551" s="9">
        <f t="shared" si="975"/>
        <v>40588</v>
      </c>
      <c r="C1551" s="5">
        <v>1.03</v>
      </c>
      <c r="D1551" s="5">
        <v>1.1000000000000001</v>
      </c>
      <c r="E1551" s="5">
        <v>1.03</v>
      </c>
      <c r="F1551" s="5">
        <v>1.0900000000000001</v>
      </c>
      <c r="G1551" s="6">
        <v>1016000</v>
      </c>
      <c r="H1551" s="113">
        <v>1.0900000000000001</v>
      </c>
      <c r="I1551" s="19">
        <f t="shared" si="966"/>
        <v>3.8095238095238126E-2</v>
      </c>
      <c r="J1551" s="8">
        <f t="shared" si="989"/>
        <v>1.0744045753096332</v>
      </c>
      <c r="K1551" s="8">
        <f t="shared" si="990"/>
        <v>0.7705954246903669</v>
      </c>
      <c r="L1551" s="8">
        <f t="shared" si="950"/>
        <v>0.9225000000000001</v>
      </c>
      <c r="M1551" s="19">
        <f t="shared" si="979"/>
        <v>0.39425247138125674</v>
      </c>
      <c r="N1551" s="19">
        <f t="shared" si="951"/>
        <v>0.12104856767281585</v>
      </c>
      <c r="O1551" s="19">
        <f t="shared" si="980"/>
        <v>2.763581210011919E-2</v>
      </c>
      <c r="P1551" s="19">
        <f t="shared" si="981"/>
        <v>-3.7409018789159518E-3</v>
      </c>
      <c r="Q1551" s="6"/>
      <c r="S1551" s="66"/>
      <c r="T1551" t="str">
        <f t="shared" si="958"/>
        <v/>
      </c>
      <c r="U1551" t="str">
        <f t="shared" si="959"/>
        <v>BrokeBandUpper</v>
      </c>
      <c r="V1551" t="str">
        <f t="shared" si="960"/>
        <v/>
      </c>
      <c r="W1551" t="str">
        <f t="shared" si="961"/>
        <v>BrokeBandUpper</v>
      </c>
      <c r="Y1551" s="219">
        <f t="shared" si="992"/>
        <v>1.6659340659340664E-2</v>
      </c>
      <c r="Z1551" s="78">
        <f t="shared" si="948"/>
        <v>0.98190729547459432</v>
      </c>
      <c r="AA1551" s="78">
        <f t="shared" si="967"/>
        <v>0.92544210866531174</v>
      </c>
      <c r="AB1551" s="74">
        <f t="shared" si="983"/>
        <v>1550</v>
      </c>
      <c r="AC1551" s="80">
        <f t="shared" si="952"/>
        <v>1.5424308740727574E-2</v>
      </c>
      <c r="AD1551" s="79">
        <f t="shared" si="964"/>
        <v>5.6465186809282586E-2</v>
      </c>
      <c r="AE1551" s="81">
        <f t="shared" si="953"/>
        <v>4.1040878068555012E-2</v>
      </c>
      <c r="AF1551" s="19">
        <f t="shared" si="972"/>
        <v>6.1014283098396759E-2</v>
      </c>
      <c r="AG1551" s="93">
        <f t="shared" si="971"/>
        <v>0.20933703115139199</v>
      </c>
      <c r="AH1551" s="91">
        <f t="shared" si="973"/>
        <v>1.2681468584108818E-3</v>
      </c>
      <c r="AI1551" s="96">
        <f t="shared" si="974"/>
        <v>1538.1426625183149</v>
      </c>
      <c r="AJ1551" s="5">
        <f t="shared" si="984"/>
        <v>4.0000000000000036E-2</v>
      </c>
      <c r="AK1551" s="5">
        <f t="shared" si="987"/>
        <v>4.0000000000000036E-2</v>
      </c>
      <c r="AL1551" s="5">
        <f t="shared" si="991"/>
        <v>0</v>
      </c>
      <c r="AM1551" s="95">
        <f t="shared" si="954"/>
        <v>1.7857142857142867E-2</v>
      </c>
      <c r="AN1551" s="95">
        <f t="shared" si="955"/>
        <v>-7.1428571428571494E-4</v>
      </c>
      <c r="AO1551" s="78">
        <f t="shared" si="956"/>
        <v>24.999999999999989</v>
      </c>
      <c r="AP1551" s="8">
        <f t="shared" si="957"/>
        <v>96.153846153846146</v>
      </c>
      <c r="AQ1551" s="8">
        <f t="shared" si="949"/>
        <v>73.52941176470587</v>
      </c>
      <c r="AR1551" s="8">
        <f t="shared" si="982"/>
        <v>0.7142857142857143</v>
      </c>
      <c r="AS1551" s="114">
        <f t="shared" si="988"/>
        <v>725714.28571428568</v>
      </c>
      <c r="AT1551" s="103">
        <f t="shared" si="962"/>
        <v>0.38923604997409389</v>
      </c>
      <c r="AU1551" s="5">
        <f t="shared" si="985"/>
        <v>1.0900000000000001</v>
      </c>
      <c r="AW1551" s="210">
        <f t="shared" si="986"/>
        <v>6.7961165048543742E-2</v>
      </c>
      <c r="AX1551" s="276">
        <f t="shared" si="993"/>
        <v>2.571085291586046E-2</v>
      </c>
      <c r="AY1551" s="19">
        <f t="shared" si="963"/>
        <v>9.6003144178141514E-2</v>
      </c>
    </row>
    <row r="1552" spans="1:51">
      <c r="A1552" s="3">
        <v>40589</v>
      </c>
      <c r="B1552" s="9">
        <f t="shared" si="975"/>
        <v>40589</v>
      </c>
      <c r="C1552" s="5">
        <v>1.0900000000000001</v>
      </c>
      <c r="D1552" s="5">
        <v>1.1599999999999999</v>
      </c>
      <c r="E1552" s="5">
        <v>1.05</v>
      </c>
      <c r="F1552" s="5">
        <v>1.1200000000000001</v>
      </c>
      <c r="G1552" s="6">
        <v>3772100</v>
      </c>
      <c r="H1552" s="113">
        <v>1.1200000000000001</v>
      </c>
      <c r="I1552" s="19">
        <f t="shared" si="966"/>
        <v>2.7522935779816536E-2</v>
      </c>
      <c r="J1552" s="8">
        <f t="shared" si="989"/>
        <v>1.1052973558912915</v>
      </c>
      <c r="K1552" s="8">
        <f t="shared" si="990"/>
        <v>0.76870264410870859</v>
      </c>
      <c r="L1552" s="8">
        <f t="shared" si="950"/>
        <v>0.93700000000000006</v>
      </c>
      <c r="M1552" s="19">
        <f t="shared" si="979"/>
        <v>0.43787375308544185</v>
      </c>
      <c r="N1552" s="19">
        <f t="shared" si="951"/>
        <v>0.11064301398380257</v>
      </c>
      <c r="O1552" s="19">
        <f t="shared" si="980"/>
        <v>2.8753396338390812E-2</v>
      </c>
      <c r="P1552" s="19">
        <f t="shared" si="981"/>
        <v>-2.4562572278687663E-3</v>
      </c>
      <c r="Q1552" s="6"/>
      <c r="S1552" s="66"/>
      <c r="T1552" t="str">
        <f t="shared" si="958"/>
        <v/>
      </c>
      <c r="U1552" t="str">
        <f t="shared" si="959"/>
        <v>BrokeBandUpper</v>
      </c>
      <c r="V1552" t="str">
        <f t="shared" si="960"/>
        <v/>
      </c>
      <c r="W1552" t="str">
        <f t="shared" si="961"/>
        <v>BrokeBandUpper</v>
      </c>
      <c r="Y1552" s="219">
        <f t="shared" si="992"/>
        <v>1.7956043956043961E-2</v>
      </c>
      <c r="Z1552" s="78">
        <f t="shared" si="948"/>
        <v>1.0031735719715069</v>
      </c>
      <c r="AA1552" s="78">
        <f t="shared" si="967"/>
        <v>0.93983939262407867</v>
      </c>
      <c r="AB1552" s="74">
        <f t="shared" si="983"/>
        <v>1551</v>
      </c>
      <c r="AC1552" s="80">
        <f t="shared" si="952"/>
        <v>1.7834641023098584E-2</v>
      </c>
      <c r="AD1552" s="79">
        <f t="shared" si="964"/>
        <v>6.3334179347428243E-2</v>
      </c>
      <c r="AE1552" s="81">
        <f t="shared" si="953"/>
        <v>4.5499538324329659E-2</v>
      </c>
      <c r="AF1552" s="19">
        <f t="shared" si="972"/>
        <v>6.7388300431413112E-2</v>
      </c>
      <c r="AG1552" s="93">
        <f t="shared" si="971"/>
        <v>0.15626841519364665</v>
      </c>
      <c r="AH1552" s="91">
        <f t="shared" si="973"/>
        <v>1.2775845452863011E-3</v>
      </c>
      <c r="AI1552" s="96">
        <f t="shared" si="974"/>
        <v>1538.2348693113508</v>
      </c>
      <c r="AJ1552" s="5">
        <f t="shared" si="984"/>
        <v>3.0000000000000027E-2</v>
      </c>
      <c r="AK1552" s="5">
        <f t="shared" si="987"/>
        <v>3.0000000000000027E-2</v>
      </c>
      <c r="AL1552" s="5">
        <f t="shared" si="991"/>
        <v>0</v>
      </c>
      <c r="AM1552" s="95">
        <f t="shared" si="954"/>
        <v>2.0000000000000011E-2</v>
      </c>
      <c r="AN1552" s="95">
        <f t="shared" si="955"/>
        <v>-7.1428571428571494E-4</v>
      </c>
      <c r="AO1552" s="78">
        <f t="shared" si="956"/>
        <v>27.999999999999989</v>
      </c>
      <c r="AP1552" s="8">
        <f t="shared" si="957"/>
        <v>96.551724137931032</v>
      </c>
      <c r="AQ1552" s="8">
        <f t="shared" si="949"/>
        <v>73.68421052631578</v>
      </c>
      <c r="AR1552" s="8">
        <f t="shared" si="982"/>
        <v>0.27272727272727532</v>
      </c>
      <c r="AS1552" s="114">
        <f t="shared" si="988"/>
        <v>1028754.5454545552</v>
      </c>
      <c r="AT1552" s="103">
        <f t="shared" si="962"/>
        <v>0.3659600596256688</v>
      </c>
      <c r="AU1552" s="5">
        <f t="shared" si="985"/>
        <v>1.1200000000000001</v>
      </c>
      <c r="AW1552" s="210">
        <f t="shared" si="986"/>
        <v>0.10476190476190464</v>
      </c>
      <c r="AX1552" s="276">
        <f t="shared" si="993"/>
        <v>2.7715390492926695E-2</v>
      </c>
      <c r="AY1552" s="19">
        <f t="shared" si="963"/>
        <v>7.7964647210504653E-2</v>
      </c>
    </row>
    <row r="1553" spans="1:51">
      <c r="A1553" s="3">
        <v>40590</v>
      </c>
      <c r="B1553" s="9">
        <f t="shared" si="975"/>
        <v>40590</v>
      </c>
      <c r="C1553" s="5">
        <v>1.1499999999999999</v>
      </c>
      <c r="D1553" s="5">
        <v>1.22</v>
      </c>
      <c r="E1553" s="5">
        <v>1.1399999999999999</v>
      </c>
      <c r="F1553" s="5">
        <v>1.18</v>
      </c>
      <c r="G1553" s="6">
        <v>3077300</v>
      </c>
      <c r="H1553" s="113">
        <v>1.18</v>
      </c>
      <c r="I1553" s="19">
        <f t="shared" si="966"/>
        <v>5.3571428571428416E-2</v>
      </c>
      <c r="J1553" s="8">
        <f t="shared" si="989"/>
        <v>1.1472291924310773</v>
      </c>
      <c r="K1553" s="8">
        <f t="shared" si="990"/>
        <v>0.75977080756892301</v>
      </c>
      <c r="L1553" s="8">
        <f t="shared" si="950"/>
        <v>0.95350000000000024</v>
      </c>
      <c r="M1553" s="19">
        <f t="shared" si="979"/>
        <v>0.50996745466165572</v>
      </c>
      <c r="N1553" s="19">
        <f t="shared" si="951"/>
        <v>0.16464494861409584</v>
      </c>
      <c r="O1553" s="19">
        <f t="shared" si="980"/>
        <v>3.793715448271634E-2</v>
      </c>
      <c r="P1553" s="19">
        <f t="shared" si="981"/>
        <v>-1.161936492379549E-2</v>
      </c>
      <c r="Q1553" s="6"/>
      <c r="S1553" s="66"/>
      <c r="T1553" t="str">
        <f t="shared" si="958"/>
        <v>BrokeBandUpper</v>
      </c>
      <c r="U1553" t="str">
        <f t="shared" si="959"/>
        <v>BrokeBandUpper</v>
      </c>
      <c r="V1553" t="str">
        <f t="shared" si="960"/>
        <v/>
      </c>
      <c r="W1553" t="str">
        <f t="shared" si="961"/>
        <v>BrokeBandUpper</v>
      </c>
      <c r="Y1553" s="219">
        <f t="shared" si="992"/>
        <v>2.0769230769230772E-2</v>
      </c>
      <c r="Z1553" s="78">
        <f t="shared" ref="Z1553:Z1616" si="994">Z1552+(0.154*(F1553-Z1552))</f>
        <v>1.0304048418878948</v>
      </c>
      <c r="AA1553" s="78">
        <f t="shared" si="967"/>
        <v>0.95761127756989683</v>
      </c>
      <c r="AB1553" s="74">
        <f t="shared" si="983"/>
        <v>1552</v>
      </c>
      <c r="AC1553" s="80">
        <f t="shared" si="952"/>
        <v>2.1835220794934669E-2</v>
      </c>
      <c r="AD1553" s="79">
        <f t="shared" si="964"/>
        <v>7.2793564317997994E-2</v>
      </c>
      <c r="AE1553" s="81">
        <f t="shared" si="953"/>
        <v>5.0958343523063325E-2</v>
      </c>
      <c r="AF1553" s="19">
        <f t="shared" si="972"/>
        <v>7.6015775944832414E-2</v>
      </c>
      <c r="AG1553" s="93">
        <f t="shared" si="971"/>
        <v>0.22431512732186332</v>
      </c>
      <c r="AH1553" s="91">
        <f t="shared" si="973"/>
        <v>1.374025644378625E-3</v>
      </c>
      <c r="AI1553" s="96">
        <f t="shared" si="974"/>
        <v>1538.7087753758703</v>
      </c>
      <c r="AJ1553" s="5">
        <f t="shared" si="984"/>
        <v>5.9999999999999831E-2</v>
      </c>
      <c r="AK1553" s="5">
        <f t="shared" si="987"/>
        <v>5.9999999999999831E-2</v>
      </c>
      <c r="AL1553" s="5">
        <f t="shared" si="991"/>
        <v>0</v>
      </c>
      <c r="AM1553" s="95">
        <f t="shared" si="954"/>
        <v>2.2142857142857138E-2</v>
      </c>
      <c r="AN1553" s="95">
        <f t="shared" si="955"/>
        <v>-7.1428571428571494E-4</v>
      </c>
      <c r="AO1553" s="78">
        <f t="shared" si="956"/>
        <v>30.999999999999964</v>
      </c>
      <c r="AP1553" s="8">
        <f t="shared" si="957"/>
        <v>96.875</v>
      </c>
      <c r="AQ1553" s="8">
        <f t="shared" ref="AQ1553:AQ1616" si="995">100-(100/(1+(SUMIF(AJ1540:AJ1553,"&gt;0")/COUNTIF(AJ1540:AJ1553,"&gt;0"))/ABS((SUMIF(AJ1540:AJ1553,"&lt;0")/COUNTIF(AJ1540:AJ1553,"&lt;0")))))</f>
        <v>75.609756097560961</v>
      </c>
      <c r="AR1553" s="8">
        <f t="shared" si="982"/>
        <v>0</v>
      </c>
      <c r="AS1553" s="114">
        <f t="shared" si="988"/>
        <v>0</v>
      </c>
      <c r="AT1553" s="103">
        <f t="shared" si="962"/>
        <v>0.29492208441684448</v>
      </c>
      <c r="AU1553" s="5">
        <f t="shared" si="985"/>
        <v>1.18</v>
      </c>
      <c r="AW1553" s="210">
        <f t="shared" si="986"/>
        <v>7.0175438596491294E-2</v>
      </c>
      <c r="AX1553" s="276">
        <f t="shared" si="993"/>
        <v>3.0605302818065491E-2</v>
      </c>
      <c r="AY1553" s="19">
        <f t="shared" si="963"/>
        <v>0.10427103041814752</v>
      </c>
    </row>
    <row r="1554" spans="1:51">
      <c r="A1554" s="3">
        <v>40591</v>
      </c>
      <c r="B1554" s="9">
        <f t="shared" si="975"/>
        <v>40591</v>
      </c>
      <c r="C1554" s="5">
        <v>1.18</v>
      </c>
      <c r="D1554" s="5">
        <v>1.18</v>
      </c>
      <c r="E1554" s="5">
        <v>1.06</v>
      </c>
      <c r="F1554" s="5">
        <v>1.1000000000000001</v>
      </c>
      <c r="G1554" s="6">
        <v>2306300</v>
      </c>
      <c r="H1554" s="113">
        <v>1.1000000000000001</v>
      </c>
      <c r="I1554" s="19">
        <f t="shared" si="966"/>
        <v>-6.77966101694914E-2</v>
      </c>
      <c r="J1554" s="8">
        <f t="shared" si="989"/>
        <v>1.1628950101199069</v>
      </c>
      <c r="K1554" s="8">
        <f t="shared" si="990"/>
        <v>0.77010498988009324</v>
      </c>
      <c r="L1554" s="8">
        <f t="shared" ref="L1554:L1617" si="996">AVERAGE(H1535:H1554)</f>
        <v>0.96650000000000014</v>
      </c>
      <c r="M1554" s="19">
        <f t="shared" si="979"/>
        <v>0.51004736419247432</v>
      </c>
      <c r="N1554" s="19">
        <f t="shared" ref="N1554:N1617" si="997">IF(A1555&gt;A1554,(M1554-M1553)/M1553, (M1554-M1555)/M1555)</f>
        <v>1.5669535396453367E-4</v>
      </c>
      <c r="O1554" s="19">
        <f t="shared" si="980"/>
        <v>1.3655351338848308E-2</v>
      </c>
      <c r="P1554" s="19">
        <f t="shared" si="981"/>
        <v>1.3601710158142336E-2</v>
      </c>
      <c r="Q1554" s="6"/>
      <c r="S1554" s="66"/>
      <c r="T1554" t="str">
        <f t="shared" si="958"/>
        <v>BrokeBandUpper</v>
      </c>
      <c r="U1554" t="str">
        <f t="shared" si="959"/>
        <v>BrokeBandUpper</v>
      </c>
      <c r="V1554" t="str">
        <f t="shared" si="960"/>
        <v/>
      </c>
      <c r="W1554" t="str">
        <f t="shared" si="961"/>
        <v/>
      </c>
      <c r="Y1554" s="219">
        <f t="shared" si="992"/>
        <v>1.9648351648351655E-2</v>
      </c>
      <c r="Z1554" s="78">
        <f t="shared" si="994"/>
        <v>1.041122496237159</v>
      </c>
      <c r="AA1554" s="78">
        <f t="shared" si="967"/>
        <v>0.96814804302972446</v>
      </c>
      <c r="AB1554" s="74">
        <f t="shared" si="983"/>
        <v>1553</v>
      </c>
      <c r="AC1554" s="80">
        <f t="shared" ref="AC1554:AC1617" si="998">AD1554-AE1554</f>
        <v>1.7612887747496989E-2</v>
      </c>
      <c r="AD1554" s="79">
        <f t="shared" si="964"/>
        <v>7.2974453207434564E-2</v>
      </c>
      <c r="AE1554" s="81">
        <f t="shared" ref="AE1554:AE1617" si="999">AE1553+(0.2*(AD1554-AE1553))</f>
        <v>5.5361565459937576E-2</v>
      </c>
      <c r="AF1554" s="19">
        <f t="shared" si="972"/>
        <v>7.5375304151902384E-2</v>
      </c>
      <c r="AG1554" s="93">
        <f t="shared" si="971"/>
        <v>-0.1933725830891152</v>
      </c>
      <c r="AH1554" s="91">
        <f t="shared" si="973"/>
        <v>1.2650242047579593E-3</v>
      </c>
      <c r="AI1554" s="96">
        <f t="shared" si="974"/>
        <v>1538.5585296767013</v>
      </c>
      <c r="AJ1554" s="5">
        <f t="shared" si="984"/>
        <v>-7.9999999999999849E-2</v>
      </c>
      <c r="AK1554" s="5">
        <f t="shared" si="987"/>
        <v>0</v>
      </c>
      <c r="AL1554" s="5">
        <f t="shared" si="991"/>
        <v>-7.9999999999999849E-2</v>
      </c>
      <c r="AM1554" s="95">
        <f t="shared" si="954"/>
        <v>2.2142857142857138E-2</v>
      </c>
      <c r="AN1554" s="95">
        <f t="shared" si="955"/>
        <v>-5.7142857142857039E-3</v>
      </c>
      <c r="AO1554" s="78">
        <f t="shared" si="956"/>
        <v>3.8750000000000062</v>
      </c>
      <c r="AP1554" s="8">
        <f t="shared" si="957"/>
        <v>79.487179487179517</v>
      </c>
      <c r="AQ1554" s="8">
        <f t="shared" si="995"/>
        <v>27.927927927927954</v>
      </c>
      <c r="AR1554" s="8">
        <f t="shared" si="982"/>
        <v>-0.33333333333333209</v>
      </c>
      <c r="AS1554" s="114">
        <f t="shared" si="988"/>
        <v>-768766.66666666383</v>
      </c>
      <c r="AT1554" s="103">
        <f t="shared" si="962"/>
        <v>0.22733201211641929</v>
      </c>
      <c r="AU1554" s="5">
        <f t="shared" si="985"/>
        <v>1.1000000000000001</v>
      </c>
      <c r="AW1554" s="210">
        <f t="shared" si="986"/>
        <v>0.11320754716981121</v>
      </c>
      <c r="AX1554" s="276">
        <f t="shared" si="993"/>
        <v>3.1833201175300613E-2</v>
      </c>
      <c r="AY1554" s="19">
        <f t="shared" si="963"/>
        <v>4.0120444634526735E-2</v>
      </c>
    </row>
    <row r="1555" spans="1:51">
      <c r="A1555" s="3">
        <v>40592</v>
      </c>
      <c r="B1555" s="9">
        <f t="shared" ref="B1555:B1586" si="1000">A1555</f>
        <v>40592</v>
      </c>
      <c r="C1555" s="5">
        <v>1.1000000000000001</v>
      </c>
      <c r="D1555" s="5">
        <v>1.1100000000000001</v>
      </c>
      <c r="E1555" s="5">
        <v>1.07</v>
      </c>
      <c r="F1555" s="5">
        <v>1.1000000000000001</v>
      </c>
      <c r="G1555" s="6">
        <v>821600</v>
      </c>
      <c r="H1555" s="113">
        <v>1.1000000000000001</v>
      </c>
      <c r="I1555" s="19">
        <f t="shared" si="966"/>
        <v>0</v>
      </c>
      <c r="J1555" s="8">
        <f t="shared" si="989"/>
        <v>1.1759670023125683</v>
      </c>
      <c r="K1555" s="8">
        <f t="shared" si="990"/>
        <v>0.78203299768743184</v>
      </c>
      <c r="L1555" s="8">
        <f t="shared" si="996"/>
        <v>0.97900000000000009</v>
      </c>
      <c r="M1555" s="19">
        <f t="shared" ref="M1555:M1586" si="1001">(J1555-K1555)/K1555</f>
        <v>0.50373066838617808</v>
      </c>
      <c r="N1555" s="19">
        <f t="shared" si="997"/>
        <v>-1.2384527888497296E-2</v>
      </c>
      <c r="O1555" s="19">
        <f t="shared" si="980"/>
        <v>1.1240904878690259E-2</v>
      </c>
      <c r="P1555" s="19">
        <f t="shared" si="981"/>
        <v>1.5488807323785573E-2</v>
      </c>
      <c r="Q1555" s="6"/>
      <c r="S1555" s="66"/>
      <c r="T1555" t="str">
        <f t="shared" si="958"/>
        <v/>
      </c>
      <c r="U1555" t="str">
        <f t="shared" si="959"/>
        <v/>
      </c>
      <c r="V1555" t="str">
        <f t="shared" si="960"/>
        <v/>
      </c>
      <c r="W1555" t="str">
        <f t="shared" si="961"/>
        <v/>
      </c>
      <c r="Y1555" s="219">
        <f t="shared" si="992"/>
        <v>1.7846153846153855E-2</v>
      </c>
      <c r="Z1555" s="78">
        <f t="shared" si="994"/>
        <v>1.0501896318166366</v>
      </c>
      <c r="AA1555" s="78">
        <f t="shared" si="967"/>
        <v>0.97790508784552488</v>
      </c>
      <c r="AB1555" s="74">
        <f t="shared" si="983"/>
        <v>1554</v>
      </c>
      <c r="AC1555" s="80">
        <f t="shared" si="998"/>
        <v>1.353838280893932E-2</v>
      </c>
      <c r="AD1555" s="79">
        <f t="shared" si="964"/>
        <v>7.2284543971111725E-2</v>
      </c>
      <c r="AE1555" s="81">
        <f t="shared" si="999"/>
        <v>5.8746161162172406E-2</v>
      </c>
      <c r="AF1555" s="19">
        <f t="shared" si="972"/>
        <v>7.3917750167724033E-2</v>
      </c>
      <c r="AG1555" s="93">
        <f t="shared" si="971"/>
        <v>-0.23133656428013669</v>
      </c>
      <c r="AH1555" s="91">
        <f t="shared" si="973"/>
        <v>9.8649660980958359E-4</v>
      </c>
      <c r="AI1555" s="96">
        <f t="shared" si="974"/>
        <v>1538.5465920077479</v>
      </c>
      <c r="AJ1555" s="5">
        <f t="shared" si="984"/>
        <v>0</v>
      </c>
      <c r="AK1555" s="5">
        <f t="shared" si="987"/>
        <v>0</v>
      </c>
      <c r="AL1555" s="5">
        <f t="shared" si="991"/>
        <v>0</v>
      </c>
      <c r="AM1555" s="95">
        <f t="shared" ref="AM1555:AM1618" si="1002">(AVERAGE(AK1542:AK1555))</f>
        <v>2.1428571428571425E-2</v>
      </c>
      <c r="AN1555" s="95">
        <f t="shared" ref="AN1555:AN1618" si="1003">(AVERAGE(AL1542:AL1555))</f>
        <v>-5.7142857142857039E-3</v>
      </c>
      <c r="AO1555" s="78">
        <f t="shared" ref="AO1555:AO1618" si="1004">ABS(AM1555/AN1555)</f>
        <v>3.7500000000000062</v>
      </c>
      <c r="AP1555" s="8">
        <f t="shared" ref="AP1555:AP1618" si="1005">IF(AN1555=0,100,100-(100/(1+AO1555)))</f>
        <v>78.947368421052659</v>
      </c>
      <c r="AQ1555" s="8">
        <f t="shared" si="995"/>
        <v>29.411764705882391</v>
      </c>
      <c r="AR1555" s="8">
        <f t="shared" si="982"/>
        <v>0.5</v>
      </c>
      <c r="AS1555" s="114">
        <f t="shared" si="988"/>
        <v>410800</v>
      </c>
      <c r="AT1555" s="103">
        <f t="shared" si="962"/>
        <v>0.2303618432268682</v>
      </c>
      <c r="AU1555" s="5">
        <f t="shared" si="985"/>
        <v>1.1000000000000001</v>
      </c>
      <c r="AW1555" s="210">
        <f t="shared" si="986"/>
        <v>3.738317757009349E-2</v>
      </c>
      <c r="AX1555" s="276">
        <f t="shared" si="993"/>
        <v>3.1350905255721609E-2</v>
      </c>
      <c r="AY1555" s="19">
        <f t="shared" si="963"/>
        <v>-1.5150720058691973E-2</v>
      </c>
    </row>
    <row r="1556" spans="1:51">
      <c r="A1556" s="3">
        <v>40595</v>
      </c>
      <c r="B1556" s="9">
        <f t="shared" si="1000"/>
        <v>40595</v>
      </c>
      <c r="C1556" s="5">
        <v>1.0900000000000001</v>
      </c>
      <c r="D1556" s="5">
        <v>1.1299999999999999</v>
      </c>
      <c r="E1556" s="5">
        <v>1.06</v>
      </c>
      <c r="F1556" s="5">
        <v>1.0900000000000001</v>
      </c>
      <c r="G1556" s="6">
        <v>534100</v>
      </c>
      <c r="H1556" s="113">
        <v>1.0900000000000001</v>
      </c>
      <c r="I1556" s="19">
        <f t="shared" si="966"/>
        <v>-9.0909090909090974E-3</v>
      </c>
      <c r="J1556" s="8">
        <f t="shared" si="989"/>
        <v>1.1859591794226545</v>
      </c>
      <c r="K1556" s="8">
        <f t="shared" si="990"/>
        <v>0.79404082057734593</v>
      </c>
      <c r="L1556" s="8">
        <f t="shared" si="996"/>
        <v>0.99000000000000021</v>
      </c>
      <c r="M1556" s="19">
        <f t="shared" si="1001"/>
        <v>0.49357457285425865</v>
      </c>
      <c r="N1556" s="19">
        <f t="shared" si="997"/>
        <v>-2.0161757401940435E-2</v>
      </c>
      <c r="O1556" s="19">
        <f t="shared" ref="O1556:O1587" si="1006">IF(A1557&gt;A1556,(J1556-J1555)/J1555, (J1556-J1557)/J1557)</f>
        <v>8.4969876624397533E-3</v>
      </c>
      <c r="P1556" s="19">
        <f t="shared" ref="P1556:P1587" si="1007">IF(A1557&gt;A1556,(K1556-K1555)/K1555, (K1556-K1557)/K1557)</f>
        <v>1.5354624325856714E-2</v>
      </c>
      <c r="Q1556" s="6"/>
      <c r="S1556" s="66"/>
      <c r="T1556" t="str">
        <f t="shared" si="958"/>
        <v/>
      </c>
      <c r="U1556" t="str">
        <f t="shared" si="959"/>
        <v/>
      </c>
      <c r="V1556" t="str">
        <f t="shared" si="960"/>
        <v/>
      </c>
      <c r="W1556" t="str">
        <f t="shared" si="961"/>
        <v/>
      </c>
      <c r="Y1556" s="219">
        <f t="shared" si="992"/>
        <v>1.5120879120879132E-2</v>
      </c>
      <c r="Z1556" s="78">
        <f t="shared" si="994"/>
        <v>1.0563204285168746</v>
      </c>
      <c r="AA1556" s="78">
        <f t="shared" si="967"/>
        <v>0.986200111344956</v>
      </c>
      <c r="AB1556" s="74">
        <f t="shared" si="983"/>
        <v>1555</v>
      </c>
      <c r="AC1556" s="80">
        <f t="shared" si="998"/>
        <v>9.0993248077969394E-3</v>
      </c>
      <c r="AD1556" s="79">
        <f t="shared" si="964"/>
        <v>7.0120317171918578E-2</v>
      </c>
      <c r="AE1556" s="81">
        <f t="shared" si="999"/>
        <v>6.1020992364121639E-2</v>
      </c>
      <c r="AF1556" s="19">
        <f t="shared" si="972"/>
        <v>7.1101510094427153E-2</v>
      </c>
      <c r="AG1556" s="93">
        <f t="shared" si="971"/>
        <v>-0.32788687273721456</v>
      </c>
      <c r="AH1556" s="91">
        <f t="shared" si="973"/>
        <v>5.5500409774078682E-4</v>
      </c>
      <c r="AI1556" s="96">
        <f t="shared" si="974"/>
        <v>1541.0035400508516</v>
      </c>
      <c r="AJ1556" s="5">
        <f t="shared" si="984"/>
        <v>-1.0000000000000009E-2</v>
      </c>
      <c r="AK1556" s="5">
        <f t="shared" si="987"/>
        <v>0</v>
      </c>
      <c r="AL1556" s="5">
        <f t="shared" si="991"/>
        <v>-1.0000000000000009E-2</v>
      </c>
      <c r="AM1556" s="95">
        <f t="shared" si="1002"/>
        <v>2.0714285714285709E-2</v>
      </c>
      <c r="AN1556" s="95">
        <f t="shared" si="1003"/>
        <v>-6.428571428571418E-3</v>
      </c>
      <c r="AO1556" s="78">
        <f t="shared" si="1004"/>
        <v>3.2222222222222268</v>
      </c>
      <c r="AP1556" s="8">
        <f t="shared" si="1005"/>
        <v>76.315789473684234</v>
      </c>
      <c r="AQ1556" s="8">
        <f t="shared" si="995"/>
        <v>44.615384615384649</v>
      </c>
      <c r="AR1556" s="8">
        <f t="shared" si="982"/>
        <v>-0.14285714285714013</v>
      </c>
      <c r="AS1556" s="114">
        <f t="shared" si="988"/>
        <v>-76299.999999998545</v>
      </c>
      <c r="AT1556" s="103">
        <f t="shared" si="962"/>
        <v>0.21088664002293969</v>
      </c>
      <c r="AU1556" s="5">
        <f t="shared" si="985"/>
        <v>1.0900000000000001</v>
      </c>
      <c r="AW1556" s="210">
        <f t="shared" si="986"/>
        <v>6.603773584905645E-2</v>
      </c>
      <c r="AX1556" s="276">
        <f t="shared" si="993"/>
        <v>2.8992652679921543E-2</v>
      </c>
      <c r="AY1556" s="19">
        <f t="shared" si="963"/>
        <v>-7.5221195578385386E-2</v>
      </c>
    </row>
    <row r="1557" spans="1:51">
      <c r="A1557" s="3">
        <v>40596</v>
      </c>
      <c r="B1557" s="9">
        <f t="shared" si="1000"/>
        <v>40596</v>
      </c>
      <c r="C1557" s="5">
        <v>1.0900000000000001</v>
      </c>
      <c r="D1557" s="5">
        <v>1.0900000000000001</v>
      </c>
      <c r="E1557" s="5">
        <v>1.02</v>
      </c>
      <c r="F1557" s="5">
        <v>1.05</v>
      </c>
      <c r="G1557" s="6">
        <v>377600</v>
      </c>
      <c r="H1557" s="113">
        <v>1.05</v>
      </c>
      <c r="I1557" s="19">
        <f t="shared" si="966"/>
        <v>-3.6697247706422048E-2</v>
      </c>
      <c r="J1557" s="8">
        <f t="shared" si="989"/>
        <v>1.1865475810617765</v>
      </c>
      <c r="K1557" s="8">
        <f t="shared" si="990"/>
        <v>0.81345241893822384</v>
      </c>
      <c r="L1557" s="8">
        <f t="shared" si="996"/>
        <v>1.0000000000000002</v>
      </c>
      <c r="M1557" s="19">
        <f t="shared" si="1001"/>
        <v>0.45865640501818544</v>
      </c>
      <c r="N1557" s="19">
        <f t="shared" si="997"/>
        <v>-7.0745475469182556E-2</v>
      </c>
      <c r="O1557" s="19">
        <f t="shared" si="1006"/>
        <v>4.9613987507431568E-4</v>
      </c>
      <c r="P1557" s="19">
        <f t="shared" si="1007"/>
        <v>2.4446600046032607E-2</v>
      </c>
      <c r="Q1557" s="6"/>
      <c r="S1557" s="66"/>
      <c r="T1557" t="str">
        <f t="shared" si="958"/>
        <v/>
      </c>
      <c r="U1557" t="str">
        <f t="shared" si="959"/>
        <v/>
      </c>
      <c r="V1557" t="str">
        <f t="shared" si="960"/>
        <v/>
      </c>
      <c r="W1557" t="str">
        <f t="shared" si="961"/>
        <v/>
      </c>
      <c r="Y1557" s="219">
        <f t="shared" si="992"/>
        <v>1.202197802197803E-2</v>
      </c>
      <c r="Z1557" s="78">
        <f t="shared" si="994"/>
        <v>1.055347082525276</v>
      </c>
      <c r="AA1557" s="78">
        <f t="shared" si="967"/>
        <v>0.99092130310542925</v>
      </c>
      <c r="AB1557" s="74">
        <f t="shared" si="983"/>
        <v>1556</v>
      </c>
      <c r="AC1557" s="80">
        <f t="shared" si="998"/>
        <v>2.7238296445800739E-3</v>
      </c>
      <c r="AD1557" s="79">
        <f t="shared" si="964"/>
        <v>6.4425779419846729E-2</v>
      </c>
      <c r="AE1557" s="81">
        <f t="shared" si="999"/>
        <v>6.1701949775266655E-2</v>
      </c>
      <c r="AF1557" s="19">
        <f t="shared" si="972"/>
        <v>6.5016040343409728E-2</v>
      </c>
      <c r="AG1557" s="93">
        <f t="shared" si="971"/>
        <v>-0.70065585061365154</v>
      </c>
      <c r="AH1557" s="91">
        <f t="shared" si="973"/>
        <v>2.5095280801214342E-5</v>
      </c>
      <c r="AI1557" s="96">
        <f t="shared" si="974"/>
        <v>1549.231612921641</v>
      </c>
      <c r="AJ1557" s="5">
        <f t="shared" si="984"/>
        <v>-4.0000000000000036E-2</v>
      </c>
      <c r="AK1557" s="5">
        <f t="shared" si="987"/>
        <v>0</v>
      </c>
      <c r="AL1557" s="5">
        <f t="shared" si="991"/>
        <v>-4.0000000000000036E-2</v>
      </c>
      <c r="AM1557" s="95">
        <f t="shared" si="1002"/>
        <v>1.7142857142857144E-2</v>
      </c>
      <c r="AN1557" s="95">
        <f t="shared" si="1003"/>
        <v>-9.2857142857142774E-3</v>
      </c>
      <c r="AO1557" s="78">
        <f t="shared" si="1004"/>
        <v>1.8461538461538478</v>
      </c>
      <c r="AP1557" s="8">
        <f t="shared" si="1005"/>
        <v>64.864864864864884</v>
      </c>
      <c r="AQ1557" s="8">
        <f t="shared" si="995"/>
        <v>44.171779141104317</v>
      </c>
      <c r="AR1557" s="8">
        <f t="shared" si="982"/>
        <v>-0.14285714285714285</v>
      </c>
      <c r="AS1557" s="114">
        <f t="shared" si="988"/>
        <v>-53942.857142857138</v>
      </c>
      <c r="AT1557" s="103">
        <f t="shared" si="962"/>
        <v>0.19603057334979448</v>
      </c>
      <c r="AU1557" s="5">
        <f t="shared" si="985"/>
        <v>1.05</v>
      </c>
      <c r="AW1557" s="210">
        <f t="shared" si="986"/>
        <v>6.8627450980392218E-2</v>
      </c>
      <c r="AX1557" s="276">
        <f t="shared" si="993"/>
        <v>2.528701612014243E-2</v>
      </c>
      <c r="AY1557" s="19">
        <f t="shared" si="963"/>
        <v>-0.12781295318815034</v>
      </c>
    </row>
    <row r="1558" spans="1:51">
      <c r="A1558" s="3">
        <v>40597</v>
      </c>
      <c r="B1558" s="9">
        <f t="shared" si="1000"/>
        <v>40597</v>
      </c>
      <c r="C1558" s="5">
        <v>1.02</v>
      </c>
      <c r="D1558" s="5">
        <v>1.07</v>
      </c>
      <c r="E1558" s="5">
        <v>1</v>
      </c>
      <c r="F1558" s="5">
        <v>1.01</v>
      </c>
      <c r="G1558" s="6">
        <v>588600</v>
      </c>
      <c r="H1558" s="113">
        <v>1.01</v>
      </c>
      <c r="I1558" s="19">
        <f t="shared" si="966"/>
        <v>-3.8095238095238126E-2</v>
      </c>
      <c r="J1558" s="8">
        <f t="shared" si="989"/>
        <v>1.1813897344135462</v>
      </c>
      <c r="K1558" s="8">
        <f t="shared" si="990"/>
        <v>0.83461026558645424</v>
      </c>
      <c r="L1558" s="8">
        <f t="shared" si="996"/>
        <v>1.0080000000000002</v>
      </c>
      <c r="M1558" s="19">
        <f t="shared" si="1001"/>
        <v>0.4154986861842887</v>
      </c>
      <c r="N1558" s="19">
        <f t="shared" si="997"/>
        <v>-9.4095968925116319E-2</v>
      </c>
      <c r="O1558" s="19">
        <f t="shared" si="1006"/>
        <v>-4.3469362127179041E-3</v>
      </c>
      <c r="P1558" s="19">
        <f t="shared" si="1007"/>
        <v>2.6009937589032098E-2</v>
      </c>
      <c r="Q1558" s="6"/>
      <c r="S1558" s="66"/>
      <c r="T1558" t="str">
        <f t="shared" ref="T1558:T1621" si="1008">IF(C1558&gt;$J1558,"BrokeBandUpper", IF(C1558&lt;$K1558,"BrokeBandLower", ""))</f>
        <v/>
      </c>
      <c r="U1558" t="str">
        <f t="shared" ref="U1558:U1621" si="1009">IF(D1558&gt;$J1558,"BrokeBandUpper", IF(D1558&lt;$K1558,"BrokeBandLower", ""))</f>
        <v/>
      </c>
      <c r="V1558" t="str">
        <f t="shared" ref="V1558:V1621" si="1010">IF(E1558&gt;$J1558,"BrokeBandUpper", IF(E1558&lt;$K1558,"BrokeBandLower", ""))</f>
        <v/>
      </c>
      <c r="W1558" t="str">
        <f t="shared" ref="W1558:W1621" si="1011">IF(F1558&gt;$J1558,"BrokeBandUpper", IF(F1558&lt;$K1558,"BrokeBandLower", ""))</f>
        <v/>
      </c>
      <c r="Y1558" s="219">
        <f t="shared" si="992"/>
        <v>8.2857142857142921E-3</v>
      </c>
      <c r="Z1558" s="78">
        <f t="shared" si="994"/>
        <v>1.0483636318163836</v>
      </c>
      <c r="AA1558" s="78">
        <f t="shared" si="967"/>
        <v>0.99233312667562745</v>
      </c>
      <c r="AB1558" s="74">
        <f t="shared" si="983"/>
        <v>1557</v>
      </c>
      <c r="AC1558" s="80">
        <f t="shared" si="998"/>
        <v>-4.5371557076084174E-3</v>
      </c>
      <c r="AD1558" s="79">
        <f t="shared" si="964"/>
        <v>5.6030505140756137E-2</v>
      </c>
      <c r="AE1558" s="81">
        <f t="shared" si="999"/>
        <v>6.0567660848364555E-2</v>
      </c>
      <c r="AF1558" s="19">
        <f t="shared" si="972"/>
        <v>5.6463402898239951E-2</v>
      </c>
      <c r="AG1558" s="93">
        <f t="shared" si="971"/>
        <v>-2.6657266788459157</v>
      </c>
      <c r="AH1558" s="91">
        <f t="shared" si="973"/>
        <v>-5.7955394717085381E-4</v>
      </c>
      <c r="AI1558" s="96">
        <f t="shared" si="974"/>
        <v>1553.3434065026875</v>
      </c>
      <c r="AJ1558" s="5">
        <f t="shared" si="984"/>
        <v>-4.0000000000000036E-2</v>
      </c>
      <c r="AK1558" s="5">
        <f t="shared" si="987"/>
        <v>0</v>
      </c>
      <c r="AL1558" s="5">
        <f t="shared" si="991"/>
        <v>-4.0000000000000036E-2</v>
      </c>
      <c r="AM1558" s="95">
        <f t="shared" si="1002"/>
        <v>1.4999999999999998E-2</v>
      </c>
      <c r="AN1558" s="95">
        <f t="shared" si="1003"/>
        <v>-1.2142857142857138E-2</v>
      </c>
      <c r="AO1558" s="78">
        <f t="shared" si="1004"/>
        <v>1.2352941176470591</v>
      </c>
      <c r="AP1558" s="8">
        <f t="shared" si="1005"/>
        <v>55.263157894736842</v>
      </c>
      <c r="AQ1558" s="8">
        <f t="shared" si="995"/>
        <v>45.161290322580648</v>
      </c>
      <c r="AR1558" s="8">
        <f t="shared" si="982"/>
        <v>-0.7142857142857143</v>
      </c>
      <c r="AS1558" s="114">
        <f t="shared" si="988"/>
        <v>-420428.57142857142</v>
      </c>
      <c r="AT1558" s="103">
        <f t="shared" si="962"/>
        <v>0.16570264127191556</v>
      </c>
      <c r="AU1558" s="5">
        <f t="shared" si="985"/>
        <v>1.01</v>
      </c>
      <c r="AW1558" s="210">
        <f t="shared" si="986"/>
        <v>7.0000000000000062E-2</v>
      </c>
      <c r="AX1558" s="276">
        <f t="shared" si="993"/>
        <v>2.0619417527925652E-2</v>
      </c>
      <c r="AY1558" s="19">
        <f t="shared" si="963"/>
        <v>-0.1845847912636395</v>
      </c>
    </row>
    <row r="1559" spans="1:51">
      <c r="A1559" s="3">
        <v>40598</v>
      </c>
      <c r="B1559" s="9">
        <f t="shared" si="1000"/>
        <v>40598</v>
      </c>
      <c r="C1559" s="5">
        <v>1.04</v>
      </c>
      <c r="D1559" s="5">
        <v>1.06</v>
      </c>
      <c r="E1559" s="5">
        <v>1.01</v>
      </c>
      <c r="F1559" s="5">
        <v>1.03</v>
      </c>
      <c r="G1559" s="6">
        <v>2563600</v>
      </c>
      <c r="H1559" s="113">
        <v>1.03</v>
      </c>
      <c r="I1559" s="19">
        <f t="shared" si="966"/>
        <v>1.980198019801982E-2</v>
      </c>
      <c r="J1559" s="8">
        <f t="shared" si="989"/>
        <v>1.1787758402213875</v>
      </c>
      <c r="K1559" s="8">
        <f t="shared" si="990"/>
        <v>0.85222415977861266</v>
      </c>
      <c r="L1559" s="8">
        <f t="shared" si="996"/>
        <v>1.0155000000000001</v>
      </c>
      <c r="M1559" s="19">
        <f t="shared" si="1001"/>
        <v>0.38317580732234241</v>
      </c>
      <c r="N1559" s="19">
        <f t="shared" si="997"/>
        <v>-7.7792974891886718E-2</v>
      </c>
      <c r="O1559" s="19">
        <f t="shared" si="1006"/>
        <v>-2.2125587484102377E-3</v>
      </c>
      <c r="P1559" s="19">
        <f t="shared" si="1007"/>
        <v>2.1104334464160577E-2</v>
      </c>
      <c r="Q1559" s="6"/>
      <c r="S1559" s="66"/>
      <c r="T1559" t="str">
        <f t="shared" si="1008"/>
        <v/>
      </c>
      <c r="U1559" t="str">
        <f t="shared" si="1009"/>
        <v/>
      </c>
      <c r="V1559" t="str">
        <f t="shared" si="1010"/>
        <v/>
      </c>
      <c r="W1559" t="str">
        <f t="shared" si="1011"/>
        <v/>
      </c>
      <c r="Y1559" s="219">
        <f t="shared" si="992"/>
        <v>5.2747252747252773E-3</v>
      </c>
      <c r="Z1559" s="78">
        <f t="shared" si="994"/>
        <v>1.0455356325166605</v>
      </c>
      <c r="AA1559" s="78">
        <f t="shared" si="967"/>
        <v>0.99512047530163106</v>
      </c>
      <c r="AB1559" s="74">
        <f t="shared" si="983"/>
        <v>1558</v>
      </c>
      <c r="AC1559" s="80">
        <f t="shared" si="998"/>
        <v>-8.1220029066681049E-3</v>
      </c>
      <c r="AD1559" s="79">
        <f t="shared" si="964"/>
        <v>5.0415157215029427E-2</v>
      </c>
      <c r="AE1559" s="81">
        <f t="shared" si="999"/>
        <v>5.8537160121697532E-2</v>
      </c>
      <c r="AF1559" s="19">
        <f t="shared" si="972"/>
        <v>5.0662365478660341E-2</v>
      </c>
      <c r="AG1559" s="93">
        <f t="shared" si="971"/>
        <v>0.79010892067208738</v>
      </c>
      <c r="AH1559" s="91">
        <f t="shared" si="973"/>
        <v>-1.1515993902452139E-3</v>
      </c>
      <c r="AI1559" s="96">
        <f t="shared" si="974"/>
        <v>1554.4704858148998</v>
      </c>
      <c r="AJ1559" s="5">
        <f t="shared" si="984"/>
        <v>2.0000000000000018E-2</v>
      </c>
      <c r="AK1559" s="5">
        <f t="shared" si="987"/>
        <v>2.0000000000000018E-2</v>
      </c>
      <c r="AL1559" s="5">
        <f t="shared" si="991"/>
        <v>0</v>
      </c>
      <c r="AM1559" s="95">
        <f t="shared" si="1002"/>
        <v>1.5714285714285712E-2</v>
      </c>
      <c r="AN1559" s="95">
        <f t="shared" si="1003"/>
        <v>-1.2142857142857138E-2</v>
      </c>
      <c r="AO1559" s="78">
        <f t="shared" si="1004"/>
        <v>1.2941176470588238</v>
      </c>
      <c r="AP1559" s="8">
        <f t="shared" si="1005"/>
        <v>56.410256410256416</v>
      </c>
      <c r="AQ1559" s="8">
        <f t="shared" si="995"/>
        <v>46.315789473684212</v>
      </c>
      <c r="AR1559" s="8">
        <f t="shared" si="982"/>
        <v>-0.2</v>
      </c>
      <c r="AS1559" s="114">
        <f t="shared" si="988"/>
        <v>-512720</v>
      </c>
      <c r="AT1559" s="103">
        <f t="shared" si="962"/>
        <v>0.11861983530857105</v>
      </c>
      <c r="AU1559" s="5">
        <f t="shared" si="985"/>
        <v>1.03</v>
      </c>
      <c r="AW1559" s="210">
        <f t="shared" si="986"/>
        <v>4.9504950495049549E-2</v>
      </c>
      <c r="AX1559" s="276">
        <f t="shared" si="993"/>
        <v>1.5333690309161234E-2</v>
      </c>
      <c r="AY1559" s="19">
        <f t="shared" si="963"/>
        <v>-0.25634706759324116</v>
      </c>
    </row>
    <row r="1560" spans="1:51">
      <c r="A1560" s="3">
        <v>40599</v>
      </c>
      <c r="B1560" s="9">
        <f t="shared" si="1000"/>
        <v>40599</v>
      </c>
      <c r="C1560" s="5">
        <v>1.04</v>
      </c>
      <c r="D1560" s="5">
        <v>1.0900000000000001</v>
      </c>
      <c r="E1560" s="5">
        <v>1.04</v>
      </c>
      <c r="F1560" s="5">
        <v>1.06</v>
      </c>
      <c r="G1560" s="6">
        <v>912100</v>
      </c>
      <c r="H1560" s="113">
        <v>1.06</v>
      </c>
      <c r="I1560" s="19">
        <f t="shared" si="966"/>
        <v>2.9126213592233035E-2</v>
      </c>
      <c r="J1560" s="8">
        <f t="shared" si="989"/>
        <v>1.1748666073546741</v>
      </c>
      <c r="K1560" s="8">
        <f t="shared" si="990"/>
        <v>0.87513339264532619</v>
      </c>
      <c r="L1560" s="8">
        <f t="shared" si="996"/>
        <v>1.0250000000000001</v>
      </c>
      <c r="M1560" s="19">
        <f t="shared" si="1001"/>
        <v>0.34250003168468246</v>
      </c>
      <c r="N1560" s="19">
        <f t="shared" si="997"/>
        <v>-0.10615434184612262</v>
      </c>
      <c r="O1560" s="19">
        <f t="shared" si="1006"/>
        <v>-3.3163496682958905E-3</v>
      </c>
      <c r="P1560" s="19">
        <f t="shared" si="1007"/>
        <v>2.6881698440308011E-2</v>
      </c>
      <c r="Q1560" s="6"/>
      <c r="S1560" s="66"/>
      <c r="T1560" t="str">
        <f t="shared" si="1008"/>
        <v/>
      </c>
      <c r="U1560" t="str">
        <f t="shared" si="1009"/>
        <v/>
      </c>
      <c r="V1560" t="str">
        <f t="shared" si="1010"/>
        <v/>
      </c>
      <c r="W1560" t="str">
        <f t="shared" si="1011"/>
        <v/>
      </c>
      <c r="Y1560" s="219">
        <f t="shared" si="992"/>
        <v>2.9010989010989055E-3</v>
      </c>
      <c r="Z1560" s="78">
        <f t="shared" si="994"/>
        <v>1.0477631451090947</v>
      </c>
      <c r="AA1560" s="78">
        <f t="shared" si="967"/>
        <v>0.99992156012931033</v>
      </c>
      <c r="AB1560" s="74">
        <f t="shared" si="983"/>
        <v>1559</v>
      </c>
      <c r="AC1560" s="80">
        <f t="shared" si="998"/>
        <v>-8.5564601135304924E-3</v>
      </c>
      <c r="AD1560" s="79">
        <f t="shared" si="964"/>
        <v>4.7841584979784413E-2</v>
      </c>
      <c r="AE1560" s="81">
        <f t="shared" si="999"/>
        <v>5.6398045093314905E-2</v>
      </c>
      <c r="AF1560" s="19">
        <f t="shared" si="972"/>
        <v>4.784533796190725E-2</v>
      </c>
      <c r="AG1560" s="93">
        <f t="shared" si="971"/>
        <v>5.3491387759255951E-2</v>
      </c>
      <c r="AH1560" s="91">
        <f t="shared" si="973"/>
        <v>-1.6297988693333809E-3</v>
      </c>
      <c r="AI1560" s="96">
        <f t="shared" si="974"/>
        <v>1555.1596489617182</v>
      </c>
      <c r="AJ1560" s="5">
        <f t="shared" si="984"/>
        <v>3.0000000000000027E-2</v>
      </c>
      <c r="AK1560" s="5">
        <f t="shared" si="987"/>
        <v>3.0000000000000027E-2</v>
      </c>
      <c r="AL1560" s="5">
        <f t="shared" si="991"/>
        <v>0</v>
      </c>
      <c r="AM1560" s="95">
        <f t="shared" si="1002"/>
        <v>1.7857142857142856E-2</v>
      </c>
      <c r="AN1560" s="95">
        <f t="shared" si="1003"/>
        <v>-1.2142857142857138E-2</v>
      </c>
      <c r="AO1560" s="78">
        <f t="shared" si="1004"/>
        <v>1.4705882352941182</v>
      </c>
      <c r="AP1560" s="8">
        <f t="shared" si="1005"/>
        <v>59.523809523809533</v>
      </c>
      <c r="AQ1560" s="8">
        <f t="shared" si="995"/>
        <v>45.662100456621012</v>
      </c>
      <c r="AR1560" s="8">
        <f t="shared" si="982"/>
        <v>-0.2</v>
      </c>
      <c r="AS1560" s="114">
        <f t="shared" si="988"/>
        <v>-182420</v>
      </c>
      <c r="AT1560" s="103">
        <f t="shared" ref="AT1560:AT1623" si="1012">SUM(AS1541:AS1560)/SUM(G1541:G1560)</f>
        <v>0.10528878119035426</v>
      </c>
      <c r="AU1560" s="5">
        <f t="shared" si="985"/>
        <v>1.06</v>
      </c>
      <c r="AW1560" s="210">
        <f t="shared" si="986"/>
        <v>4.8076923076923121E-2</v>
      </c>
      <c r="AX1560" s="276">
        <f t="shared" si="993"/>
        <v>9.0925311279594235E-3</v>
      </c>
      <c r="AY1560" s="19">
        <f t="shared" ref="AY1560:AY1623" si="1013">IF((AX1560&gt;AX1559),ABS(AX1560-AX1559)/ABS(AX1559),-1*ABS(AX1560-AX1559)/ABS(AX1559))</f>
        <v>-0.4070226446058442</v>
      </c>
    </row>
    <row r="1561" spans="1:51">
      <c r="A1561" s="3">
        <v>40602</v>
      </c>
      <c r="B1561" s="9">
        <f t="shared" si="1000"/>
        <v>40602</v>
      </c>
      <c r="C1561" s="5">
        <v>1.08</v>
      </c>
      <c r="D1561" s="5">
        <v>1.0900000000000001</v>
      </c>
      <c r="E1561" s="5">
        <v>1.03</v>
      </c>
      <c r="F1561" s="5">
        <v>1.03</v>
      </c>
      <c r="G1561" s="6">
        <v>333700</v>
      </c>
      <c r="H1561" s="113">
        <v>1.03</v>
      </c>
      <c r="I1561" s="19">
        <f t="shared" si="966"/>
        <v>-2.8301886792452855E-2</v>
      </c>
      <c r="J1561" s="8">
        <f t="shared" si="989"/>
        <v>1.1667944526032259</v>
      </c>
      <c r="K1561" s="8">
        <f t="shared" si="990"/>
        <v>0.89820554739677461</v>
      </c>
      <c r="L1561" s="8">
        <f t="shared" si="996"/>
        <v>1.0325000000000002</v>
      </c>
      <c r="M1561" s="19">
        <f t="shared" si="1001"/>
        <v>0.29902833041377824</v>
      </c>
      <c r="N1561" s="19">
        <f t="shared" si="997"/>
        <v>-0.12692466350171258</v>
      </c>
      <c r="O1561" s="19">
        <f t="shared" si="1006"/>
        <v>-6.8706989380040492E-3</v>
      </c>
      <c r="P1561" s="19">
        <f t="shared" si="1007"/>
        <v>2.6364157676244782E-2</v>
      </c>
      <c r="Q1561" s="6"/>
      <c r="S1561" s="66"/>
      <c r="T1561" t="str">
        <f t="shared" si="1008"/>
        <v/>
      </c>
      <c r="U1561" t="str">
        <f t="shared" si="1009"/>
        <v/>
      </c>
      <c r="V1561" t="str">
        <f t="shared" si="1010"/>
        <v/>
      </c>
      <c r="W1561" t="str">
        <f t="shared" si="1011"/>
        <v/>
      </c>
      <c r="Y1561" s="219">
        <f t="shared" si="992"/>
        <v>-6.8131868131868049E-4</v>
      </c>
      <c r="Z1561" s="78">
        <f t="shared" si="994"/>
        <v>1.0450276207622942</v>
      </c>
      <c r="AA1561" s="78">
        <f t="shared" si="967"/>
        <v>1.0021473646797414</v>
      </c>
      <c r="AB1561" s="74">
        <f t="shared" si="983"/>
        <v>1560</v>
      </c>
      <c r="AC1561" s="80">
        <f t="shared" si="998"/>
        <v>-1.0814231208609727E-2</v>
      </c>
      <c r="AD1561" s="79">
        <f t="shared" si="964"/>
        <v>4.2880256082552748E-2</v>
      </c>
      <c r="AE1561" s="81">
        <f t="shared" si="999"/>
        <v>5.3694487291162475E-2</v>
      </c>
      <c r="AF1561" s="19">
        <f t="shared" si="972"/>
        <v>4.2788373839865453E-2</v>
      </c>
      <c r="AG1561" s="93">
        <f t="shared" si="971"/>
        <v>0.26386742474367159</v>
      </c>
      <c r="AH1561" s="91">
        <f t="shared" si="973"/>
        <v>-2.0977558729542278E-3</v>
      </c>
      <c r="AI1561" s="96">
        <f t="shared" si="974"/>
        <v>1555.6932648638549</v>
      </c>
      <c r="AJ1561" s="5">
        <f t="shared" si="984"/>
        <v>-3.0000000000000027E-2</v>
      </c>
      <c r="AK1561" s="5">
        <f t="shared" si="987"/>
        <v>0</v>
      </c>
      <c r="AL1561" s="5">
        <f t="shared" si="991"/>
        <v>-3.0000000000000027E-2</v>
      </c>
      <c r="AM1561" s="95">
        <f t="shared" si="1002"/>
        <v>1.7857142857142856E-2</v>
      </c>
      <c r="AN1561" s="95">
        <f t="shared" si="1003"/>
        <v>-1.4285714285714282E-2</v>
      </c>
      <c r="AO1561" s="78">
        <f t="shared" si="1004"/>
        <v>1.2500000000000002</v>
      </c>
      <c r="AP1561" s="8">
        <f t="shared" si="1005"/>
        <v>55.555555555555557</v>
      </c>
      <c r="AQ1561" s="8">
        <f t="shared" si="995"/>
        <v>47.169811320754718</v>
      </c>
      <c r="AR1561" s="8">
        <f t="shared" si="982"/>
        <v>-1</v>
      </c>
      <c r="AS1561" s="114">
        <f t="shared" si="988"/>
        <v>-333700</v>
      </c>
      <c r="AT1561" s="103">
        <f t="shared" si="1012"/>
        <v>8.3666039273995657E-2</v>
      </c>
      <c r="AU1561" s="5">
        <f t="shared" si="985"/>
        <v>1.03</v>
      </c>
      <c r="AW1561" s="210">
        <f t="shared" si="986"/>
        <v>5.825242718446607E-2</v>
      </c>
      <c r="AX1561" s="276">
        <f t="shared" si="993"/>
        <v>1.6713964670777119E-3</v>
      </c>
      <c r="AY1561" s="19">
        <f t="shared" si="1013"/>
        <v>-0.81617918668013267</v>
      </c>
    </row>
    <row r="1562" spans="1:51">
      <c r="A1562" s="3">
        <v>40603</v>
      </c>
      <c r="B1562" s="9">
        <f t="shared" si="1000"/>
        <v>40603</v>
      </c>
      <c r="C1562" s="5">
        <v>1.03</v>
      </c>
      <c r="D1562" s="5">
        <v>1.06</v>
      </c>
      <c r="E1562" s="5">
        <v>0.99</v>
      </c>
      <c r="F1562" s="5">
        <v>1.04</v>
      </c>
      <c r="G1562" s="6">
        <v>782200</v>
      </c>
      <c r="H1562" s="113">
        <v>1.04</v>
      </c>
      <c r="I1562" s="19">
        <f t="shared" si="966"/>
        <v>9.7087378640776777E-3</v>
      </c>
      <c r="J1562" s="8">
        <f t="shared" si="989"/>
        <v>1.1573030263889215</v>
      </c>
      <c r="K1562" s="8">
        <f t="shared" si="990"/>
        <v>0.9226969736110785</v>
      </c>
      <c r="L1562" s="8">
        <f t="shared" si="996"/>
        <v>1.04</v>
      </c>
      <c r="M1562" s="19">
        <f t="shared" si="1001"/>
        <v>0.25426121412286179</v>
      </c>
      <c r="N1562" s="19">
        <f t="shared" si="997"/>
        <v>-0.14970861198659768</v>
      </c>
      <c r="O1562" s="19">
        <f t="shared" si="1006"/>
        <v>-8.1346171925382287E-3</v>
      </c>
      <c r="P1562" s="19">
        <f t="shared" si="1007"/>
        <v>2.7267061849357531E-2</v>
      </c>
      <c r="Q1562" s="6"/>
      <c r="S1562" s="66"/>
      <c r="T1562" t="str">
        <f t="shared" si="1008"/>
        <v/>
      </c>
      <c r="U1562" t="str">
        <f t="shared" si="1009"/>
        <v/>
      </c>
      <c r="V1562" t="str">
        <f t="shared" si="1010"/>
        <v/>
      </c>
      <c r="W1562" t="str">
        <f t="shared" si="1011"/>
        <v/>
      </c>
      <c r="Y1562" s="219">
        <f t="shared" si="992"/>
        <v>-3.5384615384615394E-3</v>
      </c>
      <c r="Z1562" s="78">
        <f t="shared" si="994"/>
        <v>1.0442533671649008</v>
      </c>
      <c r="AA1562" s="78">
        <f t="shared" si="967"/>
        <v>1.0049484596934406</v>
      </c>
      <c r="AB1562" s="74">
        <f t="shared" si="983"/>
        <v>1561</v>
      </c>
      <c r="AC1562" s="80">
        <f t="shared" si="998"/>
        <v>-1.1511663855761814E-2</v>
      </c>
      <c r="AD1562" s="79">
        <f t="shared" si="964"/>
        <v>3.9304907471460204E-2</v>
      </c>
      <c r="AE1562" s="81">
        <f t="shared" si="999"/>
        <v>5.0816571327222018E-2</v>
      </c>
      <c r="AF1562" s="19">
        <f t="shared" si="972"/>
        <v>3.9111366451021937E-2</v>
      </c>
      <c r="AG1562" s="93">
        <f t="shared" si="971"/>
        <v>6.4492115407781103E-2</v>
      </c>
      <c r="AH1562" s="91">
        <f t="shared" si="973"/>
        <v>-2.4835564153498279E-3</v>
      </c>
      <c r="AI1562" s="96">
        <f t="shared" si="974"/>
        <v>1556.1875929646376</v>
      </c>
      <c r="AJ1562" s="5">
        <f t="shared" si="984"/>
        <v>1.0000000000000009E-2</v>
      </c>
      <c r="AK1562" s="5">
        <f t="shared" si="987"/>
        <v>1.0000000000000009E-2</v>
      </c>
      <c r="AL1562" s="5">
        <f t="shared" si="991"/>
        <v>0</v>
      </c>
      <c r="AM1562" s="95">
        <f t="shared" si="1002"/>
        <v>1.7142857142857144E-2</v>
      </c>
      <c r="AN1562" s="95">
        <f t="shared" si="1003"/>
        <v>-1.4285714285714282E-2</v>
      </c>
      <c r="AO1562" s="78">
        <f t="shared" si="1004"/>
        <v>1.2000000000000004</v>
      </c>
      <c r="AP1562" s="8">
        <f t="shared" si="1005"/>
        <v>54.545454545454547</v>
      </c>
      <c r="AQ1562" s="8">
        <f t="shared" si="995"/>
        <v>46.153846153846153</v>
      </c>
      <c r="AR1562" s="8">
        <f t="shared" si="982"/>
        <v>0.42857142857142855</v>
      </c>
      <c r="AS1562" s="114">
        <f t="shared" si="988"/>
        <v>335228.57142857142</v>
      </c>
      <c r="AT1562" s="103">
        <f t="shared" si="1012"/>
        <v>0.1001471349123771</v>
      </c>
      <c r="AU1562" s="5">
        <f t="shared" si="985"/>
        <v>1.04</v>
      </c>
      <c r="AW1562" s="210">
        <f t="shared" si="986"/>
        <v>7.0707070707070774E-2</v>
      </c>
      <c r="AX1562" s="276">
        <f t="shared" si="993"/>
        <v>-6.3118459877963481E-3</v>
      </c>
      <c r="AY1562" s="19">
        <f t="shared" si="1013"/>
        <v>-4.7763906482535825</v>
      </c>
    </row>
    <row r="1563" spans="1:51">
      <c r="A1563" s="3">
        <v>40604</v>
      </c>
      <c r="B1563" s="9">
        <f t="shared" si="1000"/>
        <v>40604</v>
      </c>
      <c r="C1563" s="5">
        <v>1.04</v>
      </c>
      <c r="D1563" s="5">
        <v>1.1100000000000001</v>
      </c>
      <c r="E1563" s="5">
        <v>1.04</v>
      </c>
      <c r="F1563" s="5">
        <v>1.0900000000000001</v>
      </c>
      <c r="G1563" s="6">
        <v>2011800</v>
      </c>
      <c r="H1563" s="113">
        <v>1.0900000000000001</v>
      </c>
      <c r="I1563" s="19">
        <f t="shared" si="966"/>
        <v>4.8076923076923121E-2</v>
      </c>
      <c r="J1563" s="8">
        <f t="shared" si="989"/>
        <v>1.1572041475970711</v>
      </c>
      <c r="K1563" s="8">
        <f t="shared" si="990"/>
        <v>0.93779585240292862</v>
      </c>
      <c r="L1563" s="8">
        <f t="shared" si="996"/>
        <v>1.0474999999999999</v>
      </c>
      <c r="M1563" s="19">
        <f t="shared" si="1001"/>
        <v>0.23396168220615318</v>
      </c>
      <c r="N1563" s="19">
        <f t="shared" si="997"/>
        <v>-7.9837312138766284E-2</v>
      </c>
      <c r="O1563" s="19">
        <f t="shared" si="1006"/>
        <v>-8.5438981490317938E-5</v>
      </c>
      <c r="P1563" s="19">
        <f t="shared" si="1007"/>
        <v>1.6363854248658646E-2</v>
      </c>
      <c r="Q1563" s="6"/>
      <c r="S1563" s="66"/>
      <c r="T1563" t="str">
        <f t="shared" si="1008"/>
        <v/>
      </c>
      <c r="U1563" t="str">
        <f t="shared" si="1009"/>
        <v/>
      </c>
      <c r="V1563" t="str">
        <f t="shared" si="1010"/>
        <v/>
      </c>
      <c r="W1563" t="str">
        <f t="shared" si="1011"/>
        <v/>
      </c>
      <c r="Y1563" s="219">
        <f t="shared" si="992"/>
        <v>-5.1428571428571443E-3</v>
      </c>
      <c r="Z1563" s="78">
        <f t="shared" si="994"/>
        <v>1.0512983486215062</v>
      </c>
      <c r="AA1563" s="78">
        <f t="shared" si="967"/>
        <v>1.011242273676126</v>
      </c>
      <c r="AB1563" s="74">
        <f t="shared" si="983"/>
        <v>1562</v>
      </c>
      <c r="AC1563" s="80">
        <f t="shared" si="998"/>
        <v>-8.6083971054734393E-3</v>
      </c>
      <c r="AD1563" s="79">
        <f t="shared" ref="AD1563:AD1626" si="1014">Z1563-AA1563</f>
        <v>4.0056074945380216E-2</v>
      </c>
      <c r="AE1563" s="81">
        <f t="shared" si="999"/>
        <v>4.8664472050853655E-2</v>
      </c>
      <c r="AF1563" s="19">
        <f t="shared" si="972"/>
        <v>3.9610759941597448E-2</v>
      </c>
      <c r="AG1563" s="93">
        <f t="shared" si="971"/>
        <v>-0.25220218264410427</v>
      </c>
      <c r="AH1563" s="91">
        <f t="shared" si="973"/>
        <v>-2.7118013227874012E-3</v>
      </c>
      <c r="AI1563" s="96">
        <f t="shared" si="974"/>
        <v>1556.7821276747854</v>
      </c>
      <c r="AJ1563" s="5">
        <f t="shared" si="984"/>
        <v>5.0000000000000044E-2</v>
      </c>
      <c r="AK1563" s="5">
        <f t="shared" si="987"/>
        <v>5.0000000000000044E-2</v>
      </c>
      <c r="AL1563" s="5">
        <f t="shared" si="991"/>
        <v>0</v>
      </c>
      <c r="AM1563" s="95">
        <f t="shared" si="1002"/>
        <v>2.0714285714285716E-2</v>
      </c>
      <c r="AN1563" s="95">
        <f t="shared" si="1003"/>
        <v>-1.4285714285714282E-2</v>
      </c>
      <c r="AO1563" s="78">
        <f t="shared" si="1004"/>
        <v>1.4500000000000006</v>
      </c>
      <c r="AP1563" s="8">
        <f t="shared" si="1005"/>
        <v>59.183673469387763</v>
      </c>
      <c r="AQ1563" s="8">
        <f t="shared" si="995"/>
        <v>47.540983606557383</v>
      </c>
      <c r="AR1563" s="8">
        <f t="shared" si="982"/>
        <v>0.42857142857142855</v>
      </c>
      <c r="AS1563" s="114">
        <f t="shared" si="988"/>
        <v>862200</v>
      </c>
      <c r="AT1563" s="103">
        <f t="shared" si="1012"/>
        <v>0.11571360377533932</v>
      </c>
      <c r="AU1563" s="5">
        <f t="shared" si="985"/>
        <v>1.0900000000000001</v>
      </c>
      <c r="AW1563" s="210">
        <f t="shared" si="986"/>
        <v>6.730769230769236E-2</v>
      </c>
      <c r="AX1563" s="276">
        <f t="shared" si="993"/>
        <v>-1.4123338694027253E-2</v>
      </c>
      <c r="AY1563" s="19">
        <f t="shared" si="1013"/>
        <v>-1.2375924129539999</v>
      </c>
    </row>
    <row r="1564" spans="1:51">
      <c r="A1564" s="3">
        <v>40605</v>
      </c>
      <c r="B1564" s="9">
        <f t="shared" si="1000"/>
        <v>40605</v>
      </c>
      <c r="C1564" s="5">
        <v>1.1399999999999999</v>
      </c>
      <c r="D1564" s="5">
        <v>1.17</v>
      </c>
      <c r="E1564" s="5">
        <v>1.1100000000000001</v>
      </c>
      <c r="F1564" s="5">
        <v>1.1299999999999999</v>
      </c>
      <c r="G1564" s="6">
        <v>2913600</v>
      </c>
      <c r="H1564" s="113">
        <v>1.1299999999999999</v>
      </c>
      <c r="I1564" s="19">
        <f t="shared" si="966"/>
        <v>3.6697247706421847E-2</v>
      </c>
      <c r="J1564" s="8">
        <f t="shared" si="989"/>
        <v>1.164765731132867</v>
      </c>
      <c r="K1564" s="8">
        <f t="shared" si="990"/>
        <v>0.9462342688671328</v>
      </c>
      <c r="L1564" s="8">
        <f t="shared" si="996"/>
        <v>1.0554999999999999</v>
      </c>
      <c r="M1564" s="19">
        <f t="shared" si="1001"/>
        <v>0.23094858161009985</v>
      </c>
      <c r="N1564" s="19">
        <f t="shared" si="997"/>
        <v>-1.287860716182734E-2</v>
      </c>
      <c r="O1564" s="19">
        <f t="shared" si="1006"/>
        <v>6.5343557154521328E-3</v>
      </c>
      <c r="P1564" s="19">
        <f t="shared" si="1007"/>
        <v>8.9981379663626113E-3</v>
      </c>
      <c r="Q1564" s="6"/>
      <c r="S1564" s="66"/>
      <c r="T1564" t="str">
        <f t="shared" si="1008"/>
        <v/>
      </c>
      <c r="U1564" t="str">
        <f t="shared" si="1009"/>
        <v>BrokeBandUpper</v>
      </c>
      <c r="V1564" t="str">
        <f t="shared" si="1010"/>
        <v/>
      </c>
      <c r="W1564" t="str">
        <f t="shared" si="1011"/>
        <v/>
      </c>
      <c r="Y1564" s="219">
        <f t="shared" si="992"/>
        <v>-4.3516483516483568E-3</v>
      </c>
      <c r="Z1564" s="78">
        <f t="shared" si="994"/>
        <v>1.0634184029337943</v>
      </c>
      <c r="AA1564" s="78">
        <f t="shared" si="967"/>
        <v>1.0200303454240927</v>
      </c>
      <c r="AB1564" s="74">
        <f t="shared" si="983"/>
        <v>1563</v>
      </c>
      <c r="AC1564" s="80">
        <f t="shared" si="998"/>
        <v>-4.221131632921607E-3</v>
      </c>
      <c r="AD1564" s="79">
        <f t="shared" si="1014"/>
        <v>4.338805750970165E-2</v>
      </c>
      <c r="AE1564" s="81">
        <f t="shared" si="999"/>
        <v>4.7609189142623257E-2</v>
      </c>
      <c r="AF1564" s="19">
        <f t="shared" si="972"/>
        <v>4.25360458189726E-2</v>
      </c>
      <c r="AG1564" s="93">
        <f t="shared" si="971"/>
        <v>-0.50964952229751304</v>
      </c>
      <c r="AH1564" s="91">
        <f t="shared" si="973"/>
        <v>-2.6698354328102843E-3</v>
      </c>
      <c r="AI1564" s="96">
        <f t="shared" si="974"/>
        <v>1557.4074964463312</v>
      </c>
      <c r="AJ1564" s="5">
        <f t="shared" si="984"/>
        <v>3.9999999999999813E-2</v>
      </c>
      <c r="AK1564" s="5">
        <f t="shared" si="987"/>
        <v>3.9999999999999813E-2</v>
      </c>
      <c r="AL1564" s="5">
        <f t="shared" si="991"/>
        <v>0</v>
      </c>
      <c r="AM1564" s="95">
        <f t="shared" si="1002"/>
        <v>1.9999999999999987E-2</v>
      </c>
      <c r="AN1564" s="95">
        <f t="shared" si="1003"/>
        <v>-1.4285714285714282E-2</v>
      </c>
      <c r="AO1564" s="78">
        <f t="shared" si="1004"/>
        <v>1.3999999999999995</v>
      </c>
      <c r="AP1564" s="8">
        <f t="shared" si="1005"/>
        <v>58.333333333333321</v>
      </c>
      <c r="AQ1564" s="8">
        <f t="shared" si="995"/>
        <v>46.666666666666657</v>
      </c>
      <c r="AR1564" s="8">
        <f t="shared" si="982"/>
        <v>-0.33333333333333826</v>
      </c>
      <c r="AS1564" s="114">
        <f t="shared" si="988"/>
        <v>-971200.00000001432</v>
      </c>
      <c r="AT1564" s="103">
        <f t="shared" si="1012"/>
        <v>7.3952855477826304E-2</v>
      </c>
      <c r="AU1564" s="5">
        <f t="shared" si="985"/>
        <v>1.1299999999999999</v>
      </c>
      <c r="AW1564" s="210">
        <f t="shared" si="986"/>
        <v>5.4054054054053897E-2</v>
      </c>
      <c r="AX1564" s="276">
        <f t="shared" si="993"/>
        <v>-2.049446142183375E-2</v>
      </c>
      <c r="AY1564" s="19">
        <f t="shared" si="1013"/>
        <v>-0.45110599312475874</v>
      </c>
    </row>
    <row r="1565" spans="1:51">
      <c r="A1565" s="3">
        <v>40606</v>
      </c>
      <c r="B1565" s="9">
        <f t="shared" si="1000"/>
        <v>40606</v>
      </c>
      <c r="C1565" s="5">
        <v>1.1499999999999999</v>
      </c>
      <c r="D1565" s="5">
        <v>1.1499999999999999</v>
      </c>
      <c r="E1565" s="5">
        <v>1.1200000000000001</v>
      </c>
      <c r="F1565" s="5">
        <v>1.1200000000000001</v>
      </c>
      <c r="G1565" s="6">
        <v>1219800</v>
      </c>
      <c r="H1565" s="113">
        <v>1.1200000000000001</v>
      </c>
      <c r="I1565" s="19">
        <f t="shared" si="966"/>
        <v>-8.8495575221237063E-3</v>
      </c>
      <c r="J1565" s="8">
        <f t="shared" si="989"/>
        <v>1.1694345594277173</v>
      </c>
      <c r="K1565" s="8">
        <f t="shared" si="990"/>
        <v>0.95556544057228265</v>
      </c>
      <c r="L1565" s="8">
        <f t="shared" si="996"/>
        <v>1.0625</v>
      </c>
      <c r="M1565" s="19">
        <f t="shared" si="1001"/>
        <v>0.22381420442261882</v>
      </c>
      <c r="N1565" s="19">
        <f t="shared" si="997"/>
        <v>-3.0891625909725991E-2</v>
      </c>
      <c r="O1565" s="19">
        <f t="shared" si="1006"/>
        <v>4.0083839780463097E-3</v>
      </c>
      <c r="P1565" s="19">
        <f t="shared" si="1007"/>
        <v>9.8613757841612346E-3</v>
      </c>
      <c r="Q1565" s="6"/>
      <c r="S1565" s="66"/>
      <c r="T1565" t="str">
        <f t="shared" si="1008"/>
        <v/>
      </c>
      <c r="U1565" t="str">
        <f t="shared" si="1009"/>
        <v/>
      </c>
      <c r="V1565" t="str">
        <f t="shared" si="1010"/>
        <v/>
      </c>
      <c r="W1565" t="str">
        <f t="shared" si="1011"/>
        <v/>
      </c>
      <c r="Y1565" s="219">
        <f t="shared" si="992"/>
        <v>-2.8791208791208813E-3</v>
      </c>
      <c r="Z1565" s="78">
        <f t="shared" si="994"/>
        <v>1.0721319688819899</v>
      </c>
      <c r="AA1565" s="78">
        <f t="shared" si="967"/>
        <v>1.0274280998627099</v>
      </c>
      <c r="AB1565" s="74">
        <f t="shared" si="983"/>
        <v>1564</v>
      </c>
      <c r="AC1565" s="80">
        <f t="shared" si="998"/>
        <v>-2.3242560986745792E-3</v>
      </c>
      <c r="AD1565" s="79">
        <f t="shared" si="1014"/>
        <v>4.4703869019280029E-2</v>
      </c>
      <c r="AE1565" s="81">
        <f t="shared" si="999"/>
        <v>4.7028125117954608E-2</v>
      </c>
      <c r="AF1565" s="19">
        <f t="shared" si="972"/>
        <v>4.3510459783272025E-2</v>
      </c>
      <c r="AG1565" s="93">
        <f t="shared" si="971"/>
        <v>-0.44937606765277005</v>
      </c>
      <c r="AH1565" s="91">
        <f t="shared" si="973"/>
        <v>-2.4110350025813988E-3</v>
      </c>
      <c r="AI1565" s="96">
        <f t="shared" si="974"/>
        <v>1558.0087985996668</v>
      </c>
      <c r="AJ1565" s="5">
        <f t="shared" si="984"/>
        <v>-9.9999999999997868E-3</v>
      </c>
      <c r="AK1565" s="5">
        <f t="shared" si="987"/>
        <v>0</v>
      </c>
      <c r="AL1565" s="5">
        <f t="shared" si="991"/>
        <v>-9.9999999999997868E-3</v>
      </c>
      <c r="AM1565" s="95">
        <f t="shared" si="1002"/>
        <v>1.7142857142857126E-2</v>
      </c>
      <c r="AN1565" s="95">
        <f t="shared" si="1003"/>
        <v>-1.4999999999999982E-2</v>
      </c>
      <c r="AO1565" s="78">
        <f t="shared" si="1004"/>
        <v>1.142857142857143</v>
      </c>
      <c r="AP1565" s="8">
        <f t="shared" si="1005"/>
        <v>53.333333333333343</v>
      </c>
      <c r="AQ1565" s="8">
        <f t="shared" si="995"/>
        <v>49.484536082474229</v>
      </c>
      <c r="AR1565" s="8">
        <f t="shared" si="982"/>
        <v>-1</v>
      </c>
      <c r="AS1565" s="114">
        <f t="shared" si="988"/>
        <v>-1219800</v>
      </c>
      <c r="AT1565" s="103">
        <f t="shared" si="1012"/>
        <v>3.5349290142672976E-2</v>
      </c>
      <c r="AU1565" s="5">
        <f t="shared" si="985"/>
        <v>1.1200000000000001</v>
      </c>
      <c r="AW1565" s="210">
        <f t="shared" si="986"/>
        <v>2.6785714285714107E-2</v>
      </c>
      <c r="AX1565" s="276">
        <f t="shared" si="993"/>
        <v>-2.5135301681250059E-2</v>
      </c>
      <c r="AY1565" s="19">
        <f t="shared" si="1013"/>
        <v>-0.22644363098374443</v>
      </c>
    </row>
    <row r="1566" spans="1:51">
      <c r="A1566" s="3">
        <v>40609</v>
      </c>
      <c r="B1566" s="9">
        <f t="shared" si="1000"/>
        <v>40609</v>
      </c>
      <c r="C1566" s="5">
        <v>1.1399999999999999</v>
      </c>
      <c r="D1566" s="5">
        <v>1.1399999999999999</v>
      </c>
      <c r="E1566" s="5">
        <v>1.1000000000000001</v>
      </c>
      <c r="F1566" s="5">
        <v>1.1200000000000001</v>
      </c>
      <c r="G1566" s="6">
        <v>585600</v>
      </c>
      <c r="H1566" s="113">
        <v>1.1200000000000001</v>
      </c>
      <c r="I1566" s="19">
        <f t="shared" si="966"/>
        <v>0</v>
      </c>
      <c r="J1566" s="8">
        <f t="shared" si="989"/>
        <v>1.1721596317936123</v>
      </c>
      <c r="K1566" s="8">
        <f t="shared" si="990"/>
        <v>0.96684036820638808</v>
      </c>
      <c r="L1566" s="8">
        <f t="shared" si="996"/>
        <v>1.0695000000000001</v>
      </c>
      <c r="M1566" s="19">
        <f t="shared" si="1001"/>
        <v>0.21236107876641264</v>
      </c>
      <c r="N1566" s="19">
        <f t="shared" si="997"/>
        <v>-5.1172469976837269E-2</v>
      </c>
      <c r="O1566" s="19">
        <f t="shared" si="1006"/>
        <v>2.3302478483520112E-3</v>
      </c>
      <c r="P1566" s="19">
        <f t="shared" si="1007"/>
        <v>1.179922081249918E-2</v>
      </c>
      <c r="Q1566" s="6"/>
      <c r="S1566" s="66"/>
      <c r="T1566" t="str">
        <f t="shared" si="1008"/>
        <v/>
      </c>
      <c r="U1566" t="str">
        <f t="shared" si="1009"/>
        <v/>
      </c>
      <c r="V1566" t="str">
        <f t="shared" si="1010"/>
        <v/>
      </c>
      <c r="W1566" t="str">
        <f t="shared" si="1011"/>
        <v/>
      </c>
      <c r="Y1566" s="219">
        <f t="shared" si="992"/>
        <v>-5.4945054945054804E-4</v>
      </c>
      <c r="Z1566" s="78">
        <f t="shared" si="994"/>
        <v>1.0795036456741636</v>
      </c>
      <c r="AA1566" s="78">
        <f t="shared" si="967"/>
        <v>1.0342784204728694</v>
      </c>
      <c r="AB1566" s="74">
        <f t="shared" si="983"/>
        <v>1565</v>
      </c>
      <c r="AC1566" s="80">
        <f t="shared" si="998"/>
        <v>-1.4423199333283843E-3</v>
      </c>
      <c r="AD1566" s="79">
        <f t="shared" si="1014"/>
        <v>4.5225225201294128E-2</v>
      </c>
      <c r="AE1566" s="81">
        <f t="shared" si="999"/>
        <v>4.6667545134622512E-2</v>
      </c>
      <c r="AF1566" s="19">
        <f t="shared" si="972"/>
        <v>4.3726354824861639E-2</v>
      </c>
      <c r="AG1566" s="93">
        <f t="shared" si="971"/>
        <v>-0.37944879045348068</v>
      </c>
      <c r="AH1566" s="91">
        <f t="shared" si="973"/>
        <v>-1.9695592227615905E-3</v>
      </c>
      <c r="AI1566" s="96">
        <f t="shared" si="974"/>
        <v>1558.5953893776091</v>
      </c>
      <c r="AJ1566" s="5">
        <f t="shared" si="984"/>
        <v>0</v>
      </c>
      <c r="AK1566" s="5">
        <f t="shared" si="987"/>
        <v>0</v>
      </c>
      <c r="AL1566" s="5">
        <f t="shared" si="991"/>
        <v>0</v>
      </c>
      <c r="AM1566" s="95">
        <f t="shared" si="1002"/>
        <v>1.4999999999999982E-2</v>
      </c>
      <c r="AN1566" s="95">
        <f t="shared" si="1003"/>
        <v>-1.4999999999999982E-2</v>
      </c>
      <c r="AO1566" s="78">
        <f t="shared" si="1004"/>
        <v>1</v>
      </c>
      <c r="AP1566" s="8">
        <f t="shared" si="1005"/>
        <v>50</v>
      </c>
      <c r="AQ1566" s="8">
        <f t="shared" si="995"/>
        <v>50</v>
      </c>
      <c r="AR1566" s="8">
        <f t="shared" si="982"/>
        <v>5.5511151231258087E-15</v>
      </c>
      <c r="AS1566" s="114">
        <f t="shared" si="988"/>
        <v>3.2507330161024737E-9</v>
      </c>
      <c r="AT1566" s="103">
        <f t="shared" si="1012"/>
        <v>2.9930965728560518E-2</v>
      </c>
      <c r="AU1566" s="5">
        <f t="shared" si="985"/>
        <v>1.1200000000000001</v>
      </c>
      <c r="AW1566" s="210">
        <f t="shared" si="986"/>
        <v>3.6363636363636188E-2</v>
      </c>
      <c r="AX1566" s="276">
        <f t="shared" si="993"/>
        <v>-2.7916130674843567E-2</v>
      </c>
      <c r="AY1566" s="19">
        <f t="shared" si="1013"/>
        <v>-0.11063439893653225</v>
      </c>
    </row>
    <row r="1567" spans="1:51">
      <c r="A1567" s="3">
        <v>40610</v>
      </c>
      <c r="B1567" s="9">
        <f t="shared" si="1000"/>
        <v>40610</v>
      </c>
      <c r="C1567" s="5">
        <v>1.1100000000000001</v>
      </c>
      <c r="D1567" s="5">
        <v>1.1200000000000001</v>
      </c>
      <c r="E1567" s="5">
        <v>1.07</v>
      </c>
      <c r="F1567" s="5">
        <v>1.1000000000000001</v>
      </c>
      <c r="G1567" s="6">
        <v>406500</v>
      </c>
      <c r="H1567" s="113">
        <v>1.1000000000000001</v>
      </c>
      <c r="I1567" s="19">
        <f t="shared" ref="I1567:I1630" si="1015">IF(A1568&gt;A1567,(H1567-H1566)/H1566, (H1567-H1568)/H1568)</f>
        <v>-1.785714285714287E-2</v>
      </c>
      <c r="J1567" s="8">
        <f t="shared" si="989"/>
        <v>1.170257585448343</v>
      </c>
      <c r="K1567" s="8">
        <f t="shared" si="990"/>
        <v>0.98074241455165723</v>
      </c>
      <c r="L1567" s="8">
        <f t="shared" si="996"/>
        <v>1.0755000000000001</v>
      </c>
      <c r="M1567" s="19">
        <f t="shared" si="1001"/>
        <v>0.19323643811542704</v>
      </c>
      <c r="N1567" s="19">
        <f t="shared" si="997"/>
        <v>-9.0057183557735718E-2</v>
      </c>
      <c r="O1567" s="19">
        <f t="shared" si="1006"/>
        <v>-1.6226854207210496E-3</v>
      </c>
      <c r="P1567" s="19">
        <f t="shared" si="1007"/>
        <v>1.437884350139332E-2</v>
      </c>
      <c r="Q1567" s="6"/>
      <c r="S1567" s="66"/>
      <c r="T1567" t="str">
        <f t="shared" si="1008"/>
        <v/>
      </c>
      <c r="U1567" t="str">
        <f t="shared" si="1009"/>
        <v/>
      </c>
      <c r="V1567" t="str">
        <f t="shared" si="1010"/>
        <v/>
      </c>
      <c r="W1567" t="str">
        <f t="shared" si="1011"/>
        <v/>
      </c>
      <c r="Y1567" s="219">
        <f t="shared" si="992"/>
        <v>3.1868131868131862E-3</v>
      </c>
      <c r="Z1567" s="78">
        <f t="shared" si="994"/>
        <v>1.0826600842403424</v>
      </c>
      <c r="AA1567" s="78">
        <f t="shared" ref="AA1567:AA1630" si="1016">AA1566+(0.074*(F1567-AA1566))</f>
        <v>1.039141817357877</v>
      </c>
      <c r="AB1567" s="74">
        <f t="shared" si="983"/>
        <v>1566</v>
      </c>
      <c r="AC1567" s="80">
        <f t="shared" si="998"/>
        <v>-2.5194226017256835E-3</v>
      </c>
      <c r="AD1567" s="79">
        <f t="shared" si="1014"/>
        <v>4.3518266882465406E-2</v>
      </c>
      <c r="AE1567" s="81">
        <f t="shared" si="999"/>
        <v>4.603768948419109E-2</v>
      </c>
      <c r="AF1567" s="19">
        <f t="shared" si="972"/>
        <v>4.1879044953762899E-2</v>
      </c>
      <c r="AG1567" s="93">
        <f t="shared" si="971"/>
        <v>0.74678484537873113</v>
      </c>
      <c r="AH1567" s="91">
        <f t="shared" si="973"/>
        <v>-1.3422366653566599E-3</v>
      </c>
      <c r="AI1567" s="96">
        <f t="shared" si="974"/>
        <v>1559.0991671661254</v>
      </c>
      <c r="AJ1567" s="5">
        <f t="shared" si="984"/>
        <v>-2.0000000000000018E-2</v>
      </c>
      <c r="AK1567" s="5">
        <f t="shared" si="987"/>
        <v>0</v>
      </c>
      <c r="AL1567" s="5">
        <f t="shared" si="991"/>
        <v>-2.0000000000000018E-2</v>
      </c>
      <c r="AM1567" s="95">
        <f t="shared" si="1002"/>
        <v>1.0714285714285707E-2</v>
      </c>
      <c r="AN1567" s="95">
        <f t="shared" si="1003"/>
        <v>-1.642857142857141E-2</v>
      </c>
      <c r="AO1567" s="78">
        <f t="shared" si="1004"/>
        <v>0.6521739130434786</v>
      </c>
      <c r="AP1567" s="8">
        <f t="shared" si="1005"/>
        <v>39.473684210526322</v>
      </c>
      <c r="AQ1567" s="8">
        <f t="shared" si="995"/>
        <v>47.727272727272741</v>
      </c>
      <c r="AR1567" s="8">
        <f t="shared" si="982"/>
        <v>0.2</v>
      </c>
      <c r="AS1567" s="114">
        <f t="shared" si="988"/>
        <v>81300</v>
      </c>
      <c r="AT1567" s="103">
        <f t="shared" si="1012"/>
        <v>3.3626548241062093E-2</v>
      </c>
      <c r="AU1567" s="5">
        <f t="shared" si="985"/>
        <v>1.1000000000000001</v>
      </c>
      <c r="AW1567" s="210">
        <f t="shared" si="986"/>
        <v>4.6728971962616862E-2</v>
      </c>
      <c r="AX1567" s="276">
        <f t="shared" si="993"/>
        <v>-2.7875398033671245E-2</v>
      </c>
      <c r="AY1567" s="19">
        <f t="shared" si="1013"/>
        <v>1.4591076982250874E-3</v>
      </c>
    </row>
    <row r="1568" spans="1:51">
      <c r="A1568" s="3">
        <v>40611</v>
      </c>
      <c r="B1568" s="9">
        <f t="shared" si="1000"/>
        <v>40611</v>
      </c>
      <c r="C1568" s="5">
        <v>1.1200000000000001</v>
      </c>
      <c r="D1568" s="5">
        <v>1.1200000000000001</v>
      </c>
      <c r="E1568" s="5">
        <v>1.03</v>
      </c>
      <c r="F1568" s="5">
        <v>1.04</v>
      </c>
      <c r="G1568" s="6">
        <v>564400</v>
      </c>
      <c r="H1568" s="113">
        <v>1.04</v>
      </c>
      <c r="I1568" s="19">
        <f t="shared" si="1015"/>
        <v>-5.4545454545454591E-2</v>
      </c>
      <c r="J1568" s="8">
        <f t="shared" si="989"/>
        <v>1.1673610037780573</v>
      </c>
      <c r="K1568" s="8">
        <f t="shared" si="990"/>
        <v>0.98763899622194296</v>
      </c>
      <c r="L1568" s="8">
        <f t="shared" si="996"/>
        <v>1.0775000000000001</v>
      </c>
      <c r="M1568" s="19">
        <f t="shared" si="1001"/>
        <v>0.18197135617732035</v>
      </c>
      <c r="N1568" s="19">
        <f t="shared" si="997"/>
        <v>-5.8296882554715941E-2</v>
      </c>
      <c r="O1568" s="19">
        <f t="shared" si="1006"/>
        <v>-2.4751659004850642E-3</v>
      </c>
      <c r="P1568" s="19">
        <f t="shared" si="1007"/>
        <v>7.0320010310133017E-3</v>
      </c>
      <c r="Q1568" s="6"/>
      <c r="S1568" s="66"/>
      <c r="T1568" t="str">
        <f t="shared" si="1008"/>
        <v/>
      </c>
      <c r="U1568" t="str">
        <f t="shared" si="1009"/>
        <v/>
      </c>
      <c r="V1568" t="str">
        <f t="shared" si="1010"/>
        <v/>
      </c>
      <c r="W1568" t="str">
        <f t="shared" si="1011"/>
        <v/>
      </c>
      <c r="Y1568" s="219">
        <f t="shared" si="992"/>
        <v>2.9230769230769232E-3</v>
      </c>
      <c r="Z1568" s="78">
        <f t="shared" si="994"/>
        <v>1.0760904312673296</v>
      </c>
      <c r="AA1568" s="78">
        <f t="shared" si="1016"/>
        <v>1.0392053228733942</v>
      </c>
      <c r="AB1568" s="74">
        <f t="shared" si="983"/>
        <v>1567</v>
      </c>
      <c r="AC1568" s="80">
        <f t="shared" si="998"/>
        <v>-7.3220648722045201E-3</v>
      </c>
      <c r="AD1568" s="79">
        <f t="shared" si="1014"/>
        <v>3.688510839393544E-2</v>
      </c>
      <c r="AE1568" s="81">
        <f t="shared" si="999"/>
        <v>4.420717326613996E-2</v>
      </c>
      <c r="AF1568" s="19">
        <f t="shared" si="972"/>
        <v>3.5493571464730776E-2</v>
      </c>
      <c r="AG1568" s="93">
        <f t="shared" si="971"/>
        <v>1.906247196158857</v>
      </c>
      <c r="AH1568" s="91">
        <f t="shared" si="973"/>
        <v>-8.8427687374177243E-4</v>
      </c>
      <c r="AI1568" s="96">
        <f t="shared" si="974"/>
        <v>1559.5839748882486</v>
      </c>
      <c r="AJ1568" s="5">
        <f t="shared" si="984"/>
        <v>-6.0000000000000053E-2</v>
      </c>
      <c r="AK1568" s="5">
        <f t="shared" si="987"/>
        <v>0</v>
      </c>
      <c r="AL1568" s="5">
        <f t="shared" si="991"/>
        <v>-6.0000000000000053E-2</v>
      </c>
      <c r="AM1568" s="95">
        <f t="shared" si="1002"/>
        <v>1.0714285714285707E-2</v>
      </c>
      <c r="AN1568" s="95">
        <f t="shared" si="1003"/>
        <v>-1.4999999999999998E-2</v>
      </c>
      <c r="AO1568" s="78">
        <f t="shared" si="1004"/>
        <v>0.71428571428571397</v>
      </c>
      <c r="AP1568" s="8">
        <f t="shared" si="1005"/>
        <v>41.666666666666657</v>
      </c>
      <c r="AQ1568" s="8">
        <f t="shared" si="995"/>
        <v>49.999999999999986</v>
      </c>
      <c r="AR1568" s="8">
        <f t="shared" si="982"/>
        <v>-0.77777777777777779</v>
      </c>
      <c r="AS1568" s="114">
        <f t="shared" si="988"/>
        <v>-438977.77777777781</v>
      </c>
      <c r="AT1568" s="103">
        <f t="shared" si="1012"/>
        <v>3.5360314065144477E-2</v>
      </c>
      <c r="AU1568" s="5">
        <f t="shared" si="985"/>
        <v>1.04</v>
      </c>
      <c r="AW1568" s="210">
        <f t="shared" si="986"/>
        <v>8.7378640776699101E-2</v>
      </c>
      <c r="AX1568" s="276">
        <f t="shared" si="993"/>
        <v>-2.6761666247753096E-2</v>
      </c>
      <c r="AY1568" s="19">
        <f t="shared" si="1013"/>
        <v>3.995393301910348E-2</v>
      </c>
    </row>
    <row r="1569" spans="1:51">
      <c r="A1569" s="3">
        <v>40612</v>
      </c>
      <c r="B1569" s="9">
        <f t="shared" si="1000"/>
        <v>40612</v>
      </c>
      <c r="C1569" s="5">
        <v>1.06</v>
      </c>
      <c r="D1569" s="5">
        <v>1.06</v>
      </c>
      <c r="E1569" s="5">
        <v>0.99</v>
      </c>
      <c r="F1569" s="5">
        <v>1.01</v>
      </c>
      <c r="G1569" s="6">
        <v>605400</v>
      </c>
      <c r="H1569" s="113">
        <v>1.01</v>
      </c>
      <c r="I1569" s="19">
        <f t="shared" si="1015"/>
        <v>-2.8846153846153872E-2</v>
      </c>
      <c r="J1569" s="8">
        <f t="shared" si="989"/>
        <v>1.1662269800004512</v>
      </c>
      <c r="K1569" s="8">
        <f t="shared" si="990"/>
        <v>0.98977301999954892</v>
      </c>
      <c r="L1569" s="8">
        <f t="shared" si="996"/>
        <v>1.0780000000000001</v>
      </c>
      <c r="M1569" s="19">
        <f t="shared" si="1001"/>
        <v>0.17827719733255884</v>
      </c>
      <c r="N1569" s="19">
        <f t="shared" si="997"/>
        <v>-2.0300771079387755E-2</v>
      </c>
      <c r="O1569" s="19">
        <f t="shared" si="1006"/>
        <v>-9.7144223075459109E-4</v>
      </c>
      <c r="P1569" s="19">
        <f t="shared" si="1007"/>
        <v>2.1607326014559322E-3</v>
      </c>
      <c r="Q1569" s="6"/>
      <c r="S1569" s="66"/>
      <c r="T1569" t="str">
        <f t="shared" si="1008"/>
        <v/>
      </c>
      <c r="U1569" t="str">
        <f t="shared" si="1009"/>
        <v/>
      </c>
      <c r="V1569" t="str">
        <f t="shared" si="1010"/>
        <v/>
      </c>
      <c r="W1569" t="str">
        <f t="shared" si="1011"/>
        <v/>
      </c>
      <c r="Y1569" s="219">
        <f t="shared" si="992"/>
        <v>2.0659340659340661E-3</v>
      </c>
      <c r="Z1569" s="78">
        <f t="shared" si="994"/>
        <v>1.0659125048521609</v>
      </c>
      <c r="AA1569" s="78">
        <f t="shared" si="1016"/>
        <v>1.037044128980763</v>
      </c>
      <c r="AB1569" s="74">
        <f t="shared" si="983"/>
        <v>1568</v>
      </c>
      <c r="AC1569" s="80">
        <f t="shared" si="998"/>
        <v>-1.2271037915793648E-2</v>
      </c>
      <c r="AD1569" s="79">
        <f t="shared" si="1014"/>
        <v>2.88683758713979E-2</v>
      </c>
      <c r="AE1569" s="81">
        <f t="shared" si="999"/>
        <v>4.1139413787191548E-2</v>
      </c>
      <c r="AF1569" s="19">
        <f t="shared" si="972"/>
        <v>2.7837172078463601E-2</v>
      </c>
      <c r="AG1569" s="93">
        <f t="shared" si="971"/>
        <v>0.67589855183830072</v>
      </c>
      <c r="AH1569" s="91">
        <f t="shared" si="973"/>
        <v>-5.9243646323813893E-4</v>
      </c>
      <c r="AI1569" s="96">
        <f t="shared" si="974"/>
        <v>1560.0102318481061</v>
      </c>
      <c r="AJ1569" s="5">
        <f t="shared" si="984"/>
        <v>-3.0000000000000027E-2</v>
      </c>
      <c r="AK1569" s="5">
        <f t="shared" si="987"/>
        <v>0</v>
      </c>
      <c r="AL1569" s="5">
        <f t="shared" si="991"/>
        <v>-3.0000000000000027E-2</v>
      </c>
      <c r="AM1569" s="95">
        <f t="shared" si="1002"/>
        <v>1.0714285714285707E-2</v>
      </c>
      <c r="AN1569" s="95">
        <f t="shared" si="1003"/>
        <v>-1.7142857142857144E-2</v>
      </c>
      <c r="AO1569" s="78">
        <f t="shared" si="1004"/>
        <v>0.62499999999999956</v>
      </c>
      <c r="AP1569" s="8">
        <f t="shared" si="1005"/>
        <v>38.461538461538446</v>
      </c>
      <c r="AQ1569" s="8">
        <f t="shared" si="995"/>
        <v>49.999999999999986</v>
      </c>
      <c r="AR1569" s="8">
        <f t="shared" si="982"/>
        <v>-0.42857142857142855</v>
      </c>
      <c r="AS1569" s="114">
        <f t="shared" si="988"/>
        <v>-259457.14285714284</v>
      </c>
      <c r="AT1569" s="103">
        <f t="shared" si="1012"/>
        <v>4.7075332138998638E-3</v>
      </c>
      <c r="AU1569" s="5">
        <f t="shared" si="985"/>
        <v>1.01</v>
      </c>
      <c r="AW1569" s="210">
        <f t="shared" si="986"/>
        <v>7.0707070707070774E-2</v>
      </c>
      <c r="AX1569" s="276">
        <f t="shared" si="993"/>
        <v>-2.4519632233364699E-2</v>
      </c>
      <c r="AY1569" s="19">
        <f t="shared" si="1013"/>
        <v>8.3777818377681834E-2</v>
      </c>
    </row>
    <row r="1570" spans="1:51">
      <c r="A1570" s="3">
        <v>40613</v>
      </c>
      <c r="B1570" s="9">
        <f t="shared" si="1000"/>
        <v>40613</v>
      </c>
      <c r="C1570" s="5">
        <v>0.99</v>
      </c>
      <c r="D1570" s="5">
        <v>1.07</v>
      </c>
      <c r="E1570" s="5">
        <v>0.97</v>
      </c>
      <c r="F1570" s="5">
        <v>1.04</v>
      </c>
      <c r="G1570" s="6">
        <v>1291100</v>
      </c>
      <c r="H1570" s="113">
        <v>1.04</v>
      </c>
      <c r="I1570" s="19">
        <f t="shared" si="1015"/>
        <v>2.9702970297029729E-2</v>
      </c>
      <c r="J1570" s="8">
        <f t="shared" si="989"/>
        <v>1.1664662857491535</v>
      </c>
      <c r="K1570" s="8">
        <f t="shared" si="990"/>
        <v>0.9885337142508468</v>
      </c>
      <c r="L1570" s="8">
        <f t="shared" si="996"/>
        <v>1.0775000000000001</v>
      </c>
      <c r="M1570" s="19">
        <f t="shared" si="1001"/>
        <v>0.17999646236967404</v>
      </c>
      <c r="N1570" s="19">
        <f t="shared" si="997"/>
        <v>9.6437742057840139E-3</v>
      </c>
      <c r="O1570" s="19">
        <f t="shared" si="1006"/>
        <v>2.0519654647514819E-4</v>
      </c>
      <c r="P1570" s="19">
        <f t="shared" si="1007"/>
        <v>-1.2521110635069534E-3</v>
      </c>
      <c r="Q1570" s="6"/>
      <c r="S1570" s="66"/>
      <c r="T1570" t="str">
        <f t="shared" si="1008"/>
        <v/>
      </c>
      <c r="U1570" t="str">
        <f t="shared" si="1009"/>
        <v/>
      </c>
      <c r="V1570" t="str">
        <f t="shared" si="1010"/>
        <v>BrokeBandLower</v>
      </c>
      <c r="W1570" t="str">
        <f t="shared" si="1011"/>
        <v/>
      </c>
      <c r="Y1570" s="219">
        <f t="shared" si="992"/>
        <v>2.1318681318681335E-3</v>
      </c>
      <c r="Z1570" s="78">
        <f t="shared" si="994"/>
        <v>1.0619219791049281</v>
      </c>
      <c r="AA1570" s="78">
        <f t="shared" si="1016"/>
        <v>1.0372628634361867</v>
      </c>
      <c r="AB1570" s="74">
        <f t="shared" si="983"/>
        <v>1569</v>
      </c>
      <c r="AC1570" s="80">
        <f t="shared" si="998"/>
        <v>-1.3184238494760067E-2</v>
      </c>
      <c r="AD1570" s="79">
        <f t="shared" si="1014"/>
        <v>2.465911566874146E-2</v>
      </c>
      <c r="AE1570" s="81">
        <f t="shared" si="999"/>
        <v>3.7843354163501527E-2</v>
      </c>
      <c r="AF1570" s="19">
        <f t="shared" si="972"/>
        <v>2.3773256074214509E-2</v>
      </c>
      <c r="AG1570" s="93">
        <f t="shared" si="971"/>
        <v>7.4419179961221466E-2</v>
      </c>
      <c r="AH1570" s="91">
        <f t="shared" si="973"/>
        <v>-3.5958206612842451E-4</v>
      </c>
      <c r="AI1570" s="96">
        <f t="shared" si="974"/>
        <v>1560.6089723692198</v>
      </c>
      <c r="AJ1570" s="5">
        <f t="shared" si="984"/>
        <v>3.0000000000000027E-2</v>
      </c>
      <c r="AK1570" s="5">
        <f t="shared" si="987"/>
        <v>3.0000000000000027E-2</v>
      </c>
      <c r="AL1570" s="5">
        <f t="shared" si="991"/>
        <v>0</v>
      </c>
      <c r="AM1570" s="95">
        <f t="shared" si="1002"/>
        <v>1.2857142857142853E-2</v>
      </c>
      <c r="AN1570" s="95">
        <f t="shared" si="1003"/>
        <v>-1.6428571428571428E-2</v>
      </c>
      <c r="AO1570" s="78">
        <f t="shared" si="1004"/>
        <v>0.78260869565217372</v>
      </c>
      <c r="AP1570" s="8">
        <f t="shared" si="1005"/>
        <v>43.90243902439024</v>
      </c>
      <c r="AQ1570" s="8">
        <f t="shared" si="995"/>
        <v>47.72727272727272</v>
      </c>
      <c r="AR1570" s="8">
        <f t="shared" si="982"/>
        <v>0.4</v>
      </c>
      <c r="AS1570" s="114">
        <f t="shared" si="988"/>
        <v>516440</v>
      </c>
      <c r="AT1570" s="103">
        <f t="shared" si="1012"/>
        <v>-4.7867798454305312E-2</v>
      </c>
      <c r="AU1570" s="5">
        <f t="shared" si="985"/>
        <v>1.04</v>
      </c>
      <c r="AW1570" s="210">
        <f t="shared" si="986"/>
        <v>0.10309278350515473</v>
      </c>
      <c r="AX1570" s="276">
        <f t="shared" si="993"/>
        <v>-2.1132727989062138E-2</v>
      </c>
      <c r="AY1570" s="19">
        <f t="shared" si="1013"/>
        <v>0.1381303035897041</v>
      </c>
    </row>
    <row r="1571" spans="1:51">
      <c r="A1571" s="3">
        <v>40616</v>
      </c>
      <c r="B1571" s="9">
        <f t="shared" si="1000"/>
        <v>40616</v>
      </c>
      <c r="C1571" s="5">
        <v>1.03</v>
      </c>
      <c r="D1571" s="5">
        <v>1.08</v>
      </c>
      <c r="E1571" s="5">
        <v>1</v>
      </c>
      <c r="F1571" s="5">
        <v>1.05</v>
      </c>
      <c r="G1571" s="6">
        <v>1939000</v>
      </c>
      <c r="H1571" s="113">
        <v>1.05</v>
      </c>
      <c r="I1571" s="19">
        <f t="shared" si="1015"/>
        <v>9.6153846153846229E-3</v>
      </c>
      <c r="J1571" s="8">
        <f t="shared" si="989"/>
        <v>1.1650488693395959</v>
      </c>
      <c r="K1571" s="8">
        <f t="shared" si="990"/>
        <v>0.9859511306604043</v>
      </c>
      <c r="L1571" s="8">
        <f t="shared" si="996"/>
        <v>1.0755000000000001</v>
      </c>
      <c r="M1571" s="19">
        <f t="shared" si="1001"/>
        <v>0.18164971174507341</v>
      </c>
      <c r="N1571" s="19">
        <f t="shared" si="997"/>
        <v>9.1848992676531321E-3</v>
      </c>
      <c r="O1571" s="19">
        <f t="shared" si="1006"/>
        <v>-1.2151370570021914E-3</v>
      </c>
      <c r="P1571" s="19">
        <f t="shared" si="1007"/>
        <v>-2.6125397173729094E-3</v>
      </c>
      <c r="Q1571" s="6"/>
      <c r="S1571" s="66"/>
      <c r="T1571" t="str">
        <f t="shared" si="1008"/>
        <v/>
      </c>
      <c r="U1571" t="str">
        <f t="shared" si="1009"/>
        <v/>
      </c>
      <c r="V1571" t="str">
        <f t="shared" si="1010"/>
        <v/>
      </c>
      <c r="W1571" t="str">
        <f t="shared" si="1011"/>
        <v/>
      </c>
      <c r="Y1571" s="219">
        <f t="shared" si="992"/>
        <v>1.3846153846153863E-3</v>
      </c>
      <c r="Z1571" s="78">
        <f t="shared" si="994"/>
        <v>1.0600859943227692</v>
      </c>
      <c r="AA1571" s="78">
        <f t="shared" si="1016"/>
        <v>1.0382054115419088</v>
      </c>
      <c r="AB1571" s="74">
        <f t="shared" si="983"/>
        <v>1570</v>
      </c>
      <c r="AC1571" s="80">
        <f t="shared" si="998"/>
        <v>-1.2770217106112938E-2</v>
      </c>
      <c r="AD1571" s="79">
        <f t="shared" si="1014"/>
        <v>2.1880582780860358E-2</v>
      </c>
      <c r="AE1571" s="81">
        <f t="shared" si="999"/>
        <v>3.4650799886973296E-2</v>
      </c>
      <c r="AF1571" s="19">
        <f t="shared" si="972"/>
        <v>2.1075388875467362E-2</v>
      </c>
      <c r="AG1571" s="93">
        <f t="shared" ref="AG1571:AG1634" si="1017">IF(A1572&gt;A1571,(AC1571-AC1570)/AC1570, (AC1571-AC1572)/AC1572)</f>
        <v>-3.1402753280872248E-2</v>
      </c>
      <c r="AH1571" s="91">
        <f t="shared" si="973"/>
        <v>-2.2712991691041637E-4</v>
      </c>
      <c r="AI1571" s="96">
        <f t="shared" si="974"/>
        <v>1561.6828333160222</v>
      </c>
      <c r="AJ1571" s="5">
        <f t="shared" si="984"/>
        <v>1.0000000000000009E-2</v>
      </c>
      <c r="AK1571" s="5">
        <f t="shared" si="987"/>
        <v>1.0000000000000009E-2</v>
      </c>
      <c r="AL1571" s="5">
        <f t="shared" si="991"/>
        <v>0</v>
      </c>
      <c r="AM1571" s="95">
        <f t="shared" si="1002"/>
        <v>1.3571428571428568E-2</v>
      </c>
      <c r="AN1571" s="95">
        <f t="shared" si="1003"/>
        <v>-1.3571428571428568E-2</v>
      </c>
      <c r="AO1571" s="78">
        <f t="shared" si="1004"/>
        <v>1</v>
      </c>
      <c r="AP1571" s="8">
        <f t="shared" si="1005"/>
        <v>50</v>
      </c>
      <c r="AQ1571" s="8">
        <f t="shared" si="995"/>
        <v>46.153846153846153</v>
      </c>
      <c r="AR1571" s="8">
        <f t="shared" si="982"/>
        <v>0.25</v>
      </c>
      <c r="AS1571" s="114">
        <f t="shared" si="988"/>
        <v>484750</v>
      </c>
      <c r="AT1571" s="103">
        <f t="shared" si="1012"/>
        <v>-5.4995939310808227E-2</v>
      </c>
      <c r="AU1571" s="5">
        <f t="shared" si="985"/>
        <v>1.05</v>
      </c>
      <c r="AW1571" s="210">
        <f t="shared" si="986"/>
        <v>8.0000000000000071E-2</v>
      </c>
      <c r="AX1571" s="276">
        <f t="shared" si="993"/>
        <v>-1.7471371117708454E-2</v>
      </c>
      <c r="AY1571" s="19">
        <f t="shared" si="1013"/>
        <v>0.17325528787616662</v>
      </c>
    </row>
    <row r="1572" spans="1:51">
      <c r="A1572" s="3">
        <v>40617</v>
      </c>
      <c r="B1572" s="9">
        <f t="shared" si="1000"/>
        <v>40617</v>
      </c>
      <c r="C1572" s="5">
        <v>1.05</v>
      </c>
      <c r="D1572" s="5">
        <v>1.05</v>
      </c>
      <c r="E1572" s="5">
        <v>0.99</v>
      </c>
      <c r="F1572" s="5">
        <v>1</v>
      </c>
      <c r="G1572" s="6">
        <v>1823700</v>
      </c>
      <c r="H1572" s="113">
        <v>1</v>
      </c>
      <c r="I1572" s="19">
        <f t="shared" si="1015"/>
        <v>-4.7619047619047658E-2</v>
      </c>
      <c r="J1572" s="8">
        <f t="shared" si="989"/>
        <v>1.1623385695710571</v>
      </c>
      <c r="K1572" s="8">
        <f t="shared" si="990"/>
        <v>0.97666143042894304</v>
      </c>
      <c r="L1572" s="8">
        <f t="shared" si="996"/>
        <v>1.0695000000000001</v>
      </c>
      <c r="M1572" s="19">
        <f t="shared" si="1001"/>
        <v>0.19011413101525459</v>
      </c>
      <c r="N1572" s="19">
        <f t="shared" si="997"/>
        <v>4.6597482533086106E-2</v>
      </c>
      <c r="O1572" s="19">
        <f t="shared" si="1006"/>
        <v>-2.3263399844121518E-3</v>
      </c>
      <c r="P1572" s="19">
        <f t="shared" si="1007"/>
        <v>-9.4220696569807423E-3</v>
      </c>
      <c r="Q1572" s="6"/>
      <c r="S1572" s="66"/>
      <c r="T1572" t="str">
        <f t="shared" si="1008"/>
        <v/>
      </c>
      <c r="U1572" t="str">
        <f t="shared" si="1009"/>
        <v/>
      </c>
      <c r="V1572" t="str">
        <f t="shared" si="1010"/>
        <v/>
      </c>
      <c r="W1572" t="str">
        <f t="shared" si="1011"/>
        <v/>
      </c>
      <c r="Y1572" s="219">
        <f t="shared" si="992"/>
        <v>-2.1098901098901101E-3</v>
      </c>
      <c r="Z1572" s="78">
        <f t="shared" si="994"/>
        <v>1.0508327511970628</v>
      </c>
      <c r="AA1572" s="78">
        <f t="shared" si="1016"/>
        <v>1.0353782110878076</v>
      </c>
      <c r="AB1572" s="74">
        <f t="shared" si="983"/>
        <v>1571</v>
      </c>
      <c r="AC1572" s="80">
        <f t="shared" si="998"/>
        <v>-1.5357007822174494E-2</v>
      </c>
      <c r="AD1572" s="79">
        <f t="shared" si="1014"/>
        <v>1.5454540109255177E-2</v>
      </c>
      <c r="AE1572" s="81">
        <f t="shared" si="999"/>
        <v>3.0811547931429671E-2</v>
      </c>
      <c r="AF1572" s="19">
        <f t="shared" ref="AF1572:AF1635" si="1018">AD1572/AA1572</f>
        <v>1.492646836079161E-2</v>
      </c>
      <c r="AG1572" s="93">
        <f t="shared" si="1017"/>
        <v>0.20256434910752555</v>
      </c>
      <c r="AH1572" s="91">
        <f t="shared" ref="AH1572:AH1635" si="1019">SLOPE(AC1559:AC1572,AB1559:AB1572)</f>
        <v>-3.3985351734129078E-4</v>
      </c>
      <c r="AI1572" s="96">
        <f t="shared" ref="AI1572:AI1635" si="1020">INTERCEPT(AB1559:AB1572,AC1559:AC1572)</f>
        <v>1561.9661081334505</v>
      </c>
      <c r="AJ1572" s="5">
        <f t="shared" si="984"/>
        <v>-5.0000000000000044E-2</v>
      </c>
      <c r="AK1572" s="5">
        <f t="shared" si="987"/>
        <v>0</v>
      </c>
      <c r="AL1572" s="5">
        <f t="shared" si="991"/>
        <v>-5.0000000000000044E-2</v>
      </c>
      <c r="AM1572" s="95">
        <f t="shared" si="1002"/>
        <v>1.3571428571428568E-2</v>
      </c>
      <c r="AN1572" s="95">
        <f t="shared" si="1003"/>
        <v>-1.4285714285714282E-2</v>
      </c>
      <c r="AO1572" s="78">
        <f t="shared" si="1004"/>
        <v>0.95</v>
      </c>
      <c r="AP1572" s="8">
        <f t="shared" si="1005"/>
        <v>48.717948717948715</v>
      </c>
      <c r="AQ1572" s="8">
        <f t="shared" si="995"/>
        <v>44.881889763779526</v>
      </c>
      <c r="AR1572" s="8">
        <f t="shared" si="982"/>
        <v>-0.66666666666666663</v>
      </c>
      <c r="AS1572" s="114">
        <f t="shared" si="988"/>
        <v>-1215800</v>
      </c>
      <c r="AT1572" s="103">
        <f t="shared" si="1012"/>
        <v>-0.1466518997756821</v>
      </c>
      <c r="AU1572" s="5">
        <f t="shared" si="985"/>
        <v>1</v>
      </c>
      <c r="AW1572" s="210">
        <f t="shared" si="986"/>
        <v>6.0606060606060663E-2</v>
      </c>
      <c r="AX1572" s="276">
        <f t="shared" si="993"/>
        <v>-1.3773343796794041E-2</v>
      </c>
      <c r="AY1572" s="19">
        <f t="shared" si="1013"/>
        <v>0.21166211260696099</v>
      </c>
    </row>
    <row r="1573" spans="1:51">
      <c r="A1573" s="3">
        <v>40618</v>
      </c>
      <c r="B1573" s="9">
        <f t="shared" si="1000"/>
        <v>40618</v>
      </c>
      <c r="C1573" s="5">
        <v>1</v>
      </c>
      <c r="D1573" s="5">
        <v>1.03</v>
      </c>
      <c r="E1573" s="5">
        <v>1</v>
      </c>
      <c r="F1573" s="5">
        <v>1.02</v>
      </c>
      <c r="G1573" s="6">
        <v>485600</v>
      </c>
      <c r="H1573" s="113">
        <v>1.02</v>
      </c>
      <c r="I1573" s="19">
        <f t="shared" si="1015"/>
        <v>2.0000000000000018E-2</v>
      </c>
      <c r="J1573" s="8">
        <f t="shared" si="989"/>
        <v>1.1415687204843441</v>
      </c>
      <c r="K1573" s="8">
        <f t="shared" si="990"/>
        <v>0.98143127951565612</v>
      </c>
      <c r="L1573" s="8">
        <f t="shared" si="996"/>
        <v>1.0615000000000001</v>
      </c>
      <c r="M1573" s="19">
        <f t="shared" si="1001"/>
        <v>0.16316724798879148</v>
      </c>
      <c r="N1573" s="19">
        <f t="shared" si="997"/>
        <v>-0.14174055806667479</v>
      </c>
      <c r="O1573" s="19">
        <f t="shared" si="1006"/>
        <v>-1.786901822794865E-2</v>
      </c>
      <c r="P1573" s="19">
        <f t="shared" si="1007"/>
        <v>4.8838307095000043E-3</v>
      </c>
      <c r="Q1573" s="6"/>
      <c r="S1573" s="66"/>
      <c r="T1573" t="str">
        <f t="shared" si="1008"/>
        <v/>
      </c>
      <c r="U1573" t="str">
        <f t="shared" si="1009"/>
        <v/>
      </c>
      <c r="V1573" t="str">
        <f t="shared" si="1010"/>
        <v/>
      </c>
      <c r="W1573" t="str">
        <f t="shared" si="1011"/>
        <v/>
      </c>
      <c r="Y1573" s="219">
        <f t="shared" si="992"/>
        <v>-4.3296703296703308E-3</v>
      </c>
      <c r="Z1573" s="78">
        <f t="shared" si="994"/>
        <v>1.0460845075127152</v>
      </c>
      <c r="AA1573" s="78">
        <f t="shared" si="1016"/>
        <v>1.0342402234673098</v>
      </c>
      <c r="AB1573" s="74">
        <f t="shared" si="983"/>
        <v>1572</v>
      </c>
      <c r="AC1573" s="80">
        <f t="shared" si="998"/>
        <v>-1.5173811108819428E-2</v>
      </c>
      <c r="AD1573" s="79">
        <f t="shared" si="1014"/>
        <v>1.1844284045405384E-2</v>
      </c>
      <c r="AE1573" s="81">
        <f t="shared" si="999"/>
        <v>2.7018095154224812E-2</v>
      </c>
      <c r="AF1573" s="19">
        <f t="shared" si="1018"/>
        <v>1.1452159543454228E-2</v>
      </c>
      <c r="AG1573" s="93">
        <f t="shared" si="1017"/>
        <v>-1.1929193204586522E-2</v>
      </c>
      <c r="AH1573" s="91">
        <f t="shared" si="1019"/>
        <v>-5.1796491224062071E-4</v>
      </c>
      <c r="AI1573" s="96">
        <f t="shared" si="1020"/>
        <v>1561.9655084749113</v>
      </c>
      <c r="AJ1573" s="5">
        <f t="shared" si="984"/>
        <v>2.0000000000000018E-2</v>
      </c>
      <c r="AK1573" s="5">
        <f t="shared" si="987"/>
        <v>2.0000000000000018E-2</v>
      </c>
      <c r="AL1573" s="5">
        <f t="shared" si="991"/>
        <v>0</v>
      </c>
      <c r="AM1573" s="95">
        <f t="shared" si="1002"/>
        <v>1.3571428571428568E-2</v>
      </c>
      <c r="AN1573" s="95">
        <f t="shared" si="1003"/>
        <v>-1.4285714285714282E-2</v>
      </c>
      <c r="AO1573" s="78">
        <f t="shared" si="1004"/>
        <v>0.95</v>
      </c>
      <c r="AP1573" s="8">
        <f t="shared" si="1005"/>
        <v>48.717948717948715</v>
      </c>
      <c r="AQ1573" s="8">
        <f t="shared" si="995"/>
        <v>44.881889763779526</v>
      </c>
      <c r="AR1573" s="8">
        <f t="shared" si="982"/>
        <v>0.33333333333333331</v>
      </c>
      <c r="AS1573" s="114">
        <f t="shared" si="988"/>
        <v>161866.66666666666</v>
      </c>
      <c r="AT1573" s="103">
        <f t="shared" si="1012"/>
        <v>-0.1561120672920141</v>
      </c>
      <c r="AU1573" s="5">
        <f t="shared" si="985"/>
        <v>1.02</v>
      </c>
      <c r="AW1573" s="210">
        <f t="shared" si="986"/>
        <v>3.0000000000000027E-2</v>
      </c>
      <c r="AX1573" s="276">
        <f t="shared" si="993"/>
        <v>-1.0920115491121712E-2</v>
      </c>
      <c r="AY1573" s="19">
        <f t="shared" si="1013"/>
        <v>0.2071558183522916</v>
      </c>
    </row>
    <row r="1574" spans="1:51">
      <c r="A1574" s="3">
        <v>40619</v>
      </c>
      <c r="B1574" s="9">
        <f t="shared" si="1000"/>
        <v>40619</v>
      </c>
      <c r="C1574" s="5">
        <v>1</v>
      </c>
      <c r="D1574" s="5">
        <v>1.02</v>
      </c>
      <c r="E1574" s="5">
        <v>1</v>
      </c>
      <c r="F1574" s="5">
        <v>1</v>
      </c>
      <c r="G1574" s="6">
        <v>642500</v>
      </c>
      <c r="H1574" s="113">
        <v>1</v>
      </c>
      <c r="I1574" s="19">
        <f t="shared" si="1015"/>
        <v>-1.9607843137254919E-2</v>
      </c>
      <c r="J1574" s="8">
        <f t="shared" si="989"/>
        <v>1.1387860863086832</v>
      </c>
      <c r="K1574" s="8">
        <f t="shared" si="990"/>
        <v>0.97421391369131738</v>
      </c>
      <c r="L1574" s="8">
        <f t="shared" si="996"/>
        <v>1.0565000000000002</v>
      </c>
      <c r="M1574" s="19">
        <f t="shared" si="1001"/>
        <v>0.16892816896219259</v>
      </c>
      <c r="N1574" s="19">
        <f t="shared" si="997"/>
        <v>3.5306846468335665E-2</v>
      </c>
      <c r="O1574" s="19">
        <f t="shared" si="1006"/>
        <v>-2.4375529267132703E-3</v>
      </c>
      <c r="P1574" s="19">
        <f t="shared" si="1007"/>
        <v>-7.3539186848625461E-3</v>
      </c>
      <c r="Q1574" s="6"/>
      <c r="S1574" s="66"/>
      <c r="T1574" t="str">
        <f t="shared" si="1008"/>
        <v/>
      </c>
      <c r="U1574" t="str">
        <f t="shared" si="1009"/>
        <v/>
      </c>
      <c r="V1574" t="str">
        <f t="shared" si="1010"/>
        <v/>
      </c>
      <c r="W1574" t="str">
        <f t="shared" si="1011"/>
        <v/>
      </c>
      <c r="Y1574" s="219">
        <f t="shared" si="992"/>
        <v>-6.0879120879120891E-3</v>
      </c>
      <c r="Z1574" s="78">
        <f t="shared" si="994"/>
        <v>1.038987493355757</v>
      </c>
      <c r="AA1574" s="78">
        <f t="shared" si="1016"/>
        <v>1.0317064469307289</v>
      </c>
      <c r="AB1574" s="74">
        <f t="shared" si="983"/>
        <v>1573</v>
      </c>
      <c r="AC1574" s="80">
        <f t="shared" si="998"/>
        <v>-1.5789638983357342E-2</v>
      </c>
      <c r="AD1574" s="79">
        <f t="shared" si="1014"/>
        <v>7.281046425028137E-3</v>
      </c>
      <c r="AE1574" s="81">
        <f t="shared" si="999"/>
        <v>2.3070685408385479E-2</v>
      </c>
      <c r="AF1574" s="19">
        <f t="shared" si="1018"/>
        <v>7.0572849929249329E-3</v>
      </c>
      <c r="AG1574" s="93">
        <f t="shared" si="1017"/>
        <v>4.0584917666464021E-2</v>
      </c>
      <c r="AH1574" s="91">
        <f t="shared" si="1019"/>
        <v>-6.9699719520066746E-4</v>
      </c>
      <c r="AI1574" s="96">
        <f t="shared" si="1020"/>
        <v>1562.0892537719506</v>
      </c>
      <c r="AJ1574" s="5">
        <f t="shared" si="984"/>
        <v>-2.0000000000000018E-2</v>
      </c>
      <c r="AK1574" s="5">
        <f t="shared" si="987"/>
        <v>0</v>
      </c>
      <c r="AL1574" s="5">
        <f t="shared" si="991"/>
        <v>-2.0000000000000018E-2</v>
      </c>
      <c r="AM1574" s="95">
        <f t="shared" si="1002"/>
        <v>1.1428571428571423E-2</v>
      </c>
      <c r="AN1574" s="95">
        <f t="shared" si="1003"/>
        <v>-1.5714285714285712E-2</v>
      </c>
      <c r="AO1574" s="78">
        <f t="shared" si="1004"/>
        <v>0.72727272727272707</v>
      </c>
      <c r="AP1574" s="8">
        <f t="shared" si="1005"/>
        <v>42.105263157894733</v>
      </c>
      <c r="AQ1574" s="8">
        <f t="shared" si="995"/>
        <v>45.901639344262286</v>
      </c>
      <c r="AR1574" s="8">
        <f t="shared" si="982"/>
        <v>-1</v>
      </c>
      <c r="AS1574" s="114">
        <f t="shared" si="988"/>
        <v>-642500</v>
      </c>
      <c r="AT1574" s="103">
        <f t="shared" si="1012"/>
        <v>-0.1623483757089649</v>
      </c>
      <c r="AU1574" s="5">
        <f t="shared" si="985"/>
        <v>1</v>
      </c>
      <c r="AW1574" s="210">
        <f t="shared" si="986"/>
        <v>2.0000000000000018E-2</v>
      </c>
      <c r="AX1574" s="276">
        <f t="shared" si="993"/>
        <v>-8.27617848928143E-3</v>
      </c>
      <c r="AY1574" s="19">
        <f t="shared" si="1013"/>
        <v>0.24211621241459028</v>
      </c>
    </row>
    <row r="1575" spans="1:51">
      <c r="A1575" s="3">
        <v>40620</v>
      </c>
      <c r="B1575" s="9">
        <f t="shared" si="1000"/>
        <v>40620</v>
      </c>
      <c r="C1575" s="5">
        <v>1.03</v>
      </c>
      <c r="D1575" s="5">
        <v>1.07</v>
      </c>
      <c r="E1575" s="5">
        <v>1.01</v>
      </c>
      <c r="F1575" s="5">
        <v>1.04</v>
      </c>
      <c r="G1575" s="6">
        <v>1405300</v>
      </c>
      <c r="H1575" s="113">
        <v>1.04</v>
      </c>
      <c r="I1575" s="19">
        <f t="shared" si="1015"/>
        <v>4.0000000000000036E-2</v>
      </c>
      <c r="J1575" s="8">
        <f t="shared" si="989"/>
        <v>1.1335687204843441</v>
      </c>
      <c r="K1575" s="8">
        <f t="shared" si="990"/>
        <v>0.97343127951565611</v>
      </c>
      <c r="L1575" s="8">
        <f t="shared" si="996"/>
        <v>1.0535000000000001</v>
      </c>
      <c r="M1575" s="19">
        <f t="shared" si="1001"/>
        <v>0.16450821371629493</v>
      </c>
      <c r="N1575" s="19">
        <f t="shared" si="997"/>
        <v>-2.6164702269915008E-2</v>
      </c>
      <c r="O1575" s="19">
        <f t="shared" si="1006"/>
        <v>-4.5815152530102425E-3</v>
      </c>
      <c r="P1575" s="19">
        <f t="shared" si="1007"/>
        <v>-8.0334941295988056E-4</v>
      </c>
      <c r="Q1575" s="6"/>
      <c r="S1575" s="66"/>
      <c r="T1575" t="str">
        <f t="shared" si="1008"/>
        <v/>
      </c>
      <c r="U1575" t="str">
        <f t="shared" si="1009"/>
        <v/>
      </c>
      <c r="V1575" t="str">
        <f t="shared" si="1010"/>
        <v/>
      </c>
      <c r="W1575" t="str">
        <f t="shared" si="1011"/>
        <v/>
      </c>
      <c r="Y1575" s="219">
        <f t="shared" si="992"/>
        <v>-7.4285714285714302E-3</v>
      </c>
      <c r="Z1575" s="78">
        <f t="shared" si="994"/>
        <v>1.0391434193789704</v>
      </c>
      <c r="AA1575" s="78">
        <f t="shared" si="1016"/>
        <v>1.032320169857855</v>
      </c>
      <c r="AB1575" s="74">
        <f t="shared" si="983"/>
        <v>1574</v>
      </c>
      <c r="AC1575" s="80">
        <f t="shared" si="998"/>
        <v>-1.2997948709816104E-2</v>
      </c>
      <c r="AD1575" s="79">
        <f t="shared" si="1014"/>
        <v>6.8232495211153488E-3</v>
      </c>
      <c r="AE1575" s="81">
        <f t="shared" si="999"/>
        <v>1.9821198230931453E-2</v>
      </c>
      <c r="AF1575" s="19">
        <f t="shared" si="1018"/>
        <v>6.6096253084494839E-3</v>
      </c>
      <c r="AG1575" s="93">
        <f t="shared" si="1017"/>
        <v>-0.17680519969352981</v>
      </c>
      <c r="AH1575" s="91">
        <f t="shared" si="1019"/>
        <v>-8.3890472020576614E-4</v>
      </c>
      <c r="AI1575" s="96">
        <f t="shared" si="1020"/>
        <v>1562.2584797288991</v>
      </c>
      <c r="AJ1575" s="5">
        <f t="shared" si="984"/>
        <v>4.0000000000000036E-2</v>
      </c>
      <c r="AK1575" s="5">
        <f t="shared" si="987"/>
        <v>4.0000000000000036E-2</v>
      </c>
      <c r="AL1575" s="5">
        <f t="shared" si="991"/>
        <v>0</v>
      </c>
      <c r="AM1575" s="95">
        <f t="shared" si="1002"/>
        <v>1.4285714285714282E-2</v>
      </c>
      <c r="AN1575" s="95">
        <f t="shared" si="1003"/>
        <v>-1.3571428571428568E-2</v>
      </c>
      <c r="AO1575" s="78">
        <f t="shared" si="1004"/>
        <v>1.0526315789473684</v>
      </c>
      <c r="AP1575" s="8">
        <f t="shared" si="1005"/>
        <v>51.282051282051277</v>
      </c>
      <c r="AQ1575" s="8">
        <f t="shared" si="995"/>
        <v>47.430830039525688</v>
      </c>
      <c r="AR1575" s="8">
        <f t="shared" si="982"/>
        <v>0</v>
      </c>
      <c r="AS1575" s="114">
        <f t="shared" si="988"/>
        <v>0</v>
      </c>
      <c r="AT1575" s="103">
        <f t="shared" si="1012"/>
        <v>-0.1767227220306884</v>
      </c>
      <c r="AU1575" s="5">
        <f t="shared" si="985"/>
        <v>1.04</v>
      </c>
      <c r="AW1575" s="210">
        <f t="shared" si="986"/>
        <v>5.9405940594059459E-2</v>
      </c>
      <c r="AX1575" s="276">
        <f t="shared" si="993"/>
        <v>-6.4287056892329171E-3</v>
      </c>
      <c r="AY1575" s="19">
        <f t="shared" si="1013"/>
        <v>0.22322776175516215</v>
      </c>
    </row>
    <row r="1576" spans="1:51">
      <c r="A1576" s="3">
        <v>40623</v>
      </c>
      <c r="B1576" s="9">
        <f t="shared" si="1000"/>
        <v>40623</v>
      </c>
      <c r="C1576" s="5">
        <v>1.05</v>
      </c>
      <c r="D1576" s="5">
        <v>1.08</v>
      </c>
      <c r="E1576" s="5">
        <v>1.05</v>
      </c>
      <c r="F1576" s="5">
        <v>1.08</v>
      </c>
      <c r="G1576" s="6">
        <v>1337700</v>
      </c>
      <c r="H1576" s="113">
        <v>1.08</v>
      </c>
      <c r="I1576" s="19">
        <f t="shared" si="1015"/>
        <v>3.8461538461538491E-2</v>
      </c>
      <c r="J1576" s="8">
        <f t="shared" si="989"/>
        <v>1.1322716847304259</v>
      </c>
      <c r="K1576" s="8">
        <f t="shared" si="990"/>
        <v>0.97372831526957448</v>
      </c>
      <c r="L1576" s="8">
        <f t="shared" si="996"/>
        <v>1.0530000000000002</v>
      </c>
      <c r="M1576" s="19">
        <f t="shared" si="1001"/>
        <v>0.16282095013017989</v>
      </c>
      <c r="N1576" s="19">
        <f t="shared" si="997"/>
        <v>-1.025640937919875E-2</v>
      </c>
      <c r="O1576" s="19">
        <f t="shared" si="1006"/>
        <v>-1.1442056670053166E-3</v>
      </c>
      <c r="P1576" s="19">
        <f t="shared" si="1007"/>
        <v>3.051430133477603E-4</v>
      </c>
      <c r="Q1576" s="6"/>
      <c r="S1576" s="66"/>
      <c r="T1576" t="str">
        <f t="shared" si="1008"/>
        <v/>
      </c>
      <c r="U1576" t="str">
        <f t="shared" si="1009"/>
        <v/>
      </c>
      <c r="V1576" t="str">
        <f t="shared" si="1010"/>
        <v/>
      </c>
      <c r="W1576" t="str">
        <f t="shared" si="1011"/>
        <v/>
      </c>
      <c r="Y1576" s="219">
        <f t="shared" si="992"/>
        <v>-7.3406593406593404E-3</v>
      </c>
      <c r="Z1576" s="78">
        <f t="shared" si="994"/>
        <v>1.0454353327946089</v>
      </c>
      <c r="AA1576" s="78">
        <f t="shared" si="1016"/>
        <v>1.0358484772883738</v>
      </c>
      <c r="AB1576" s="74">
        <f t="shared" si="983"/>
        <v>1575</v>
      </c>
      <c r="AC1576" s="80">
        <f t="shared" si="998"/>
        <v>-8.1874741797571156E-3</v>
      </c>
      <c r="AD1576" s="79">
        <f t="shared" si="1014"/>
        <v>9.5868555062350591E-3</v>
      </c>
      <c r="AE1576" s="81">
        <f t="shared" si="999"/>
        <v>1.7774329685992175E-2</v>
      </c>
      <c r="AF1576" s="19">
        <f t="shared" si="1018"/>
        <v>9.2550751547478861E-3</v>
      </c>
      <c r="AG1576" s="93">
        <f t="shared" si="1017"/>
        <v>-0.37009490016113838</v>
      </c>
      <c r="AH1576" s="91">
        <f t="shared" si="1019"/>
        <v>-8.5676364260449476E-4</v>
      </c>
      <c r="AI1576" s="96">
        <f t="shared" si="1020"/>
        <v>1563.2494817977849</v>
      </c>
      <c r="AJ1576" s="5">
        <f t="shared" si="984"/>
        <v>4.0000000000000036E-2</v>
      </c>
      <c r="AK1576" s="5">
        <f t="shared" si="987"/>
        <v>4.0000000000000036E-2</v>
      </c>
      <c r="AL1576" s="5">
        <f t="shared" si="991"/>
        <v>0</v>
      </c>
      <c r="AM1576" s="95">
        <f t="shared" si="1002"/>
        <v>1.6428571428571428E-2</v>
      </c>
      <c r="AN1576" s="95">
        <f t="shared" si="1003"/>
        <v>-1.3571428571428568E-2</v>
      </c>
      <c r="AO1576" s="78">
        <f t="shared" si="1004"/>
        <v>1.2105263157894739</v>
      </c>
      <c r="AP1576" s="8">
        <f t="shared" si="1005"/>
        <v>54.761904761904766</v>
      </c>
      <c r="AQ1576" s="8">
        <f t="shared" si="995"/>
        <v>50.922509225092256</v>
      </c>
      <c r="AR1576" s="8">
        <f t="shared" si="982"/>
        <v>1</v>
      </c>
      <c r="AS1576" s="114">
        <f t="shared" si="988"/>
        <v>1337700</v>
      </c>
      <c r="AT1576" s="103">
        <f t="shared" si="1012"/>
        <v>-0.10844593243956167</v>
      </c>
      <c r="AU1576" s="5">
        <f t="shared" si="985"/>
        <v>1.08</v>
      </c>
      <c r="AW1576" s="210">
        <f t="shared" si="986"/>
        <v>2.8571428571428595E-2</v>
      </c>
      <c r="AX1576" s="276">
        <f t="shared" si="993"/>
        <v>-5.5139822025652282E-3</v>
      </c>
      <c r="AY1576" s="19">
        <f t="shared" si="1013"/>
        <v>0.14228734847820279</v>
      </c>
    </row>
    <row r="1577" spans="1:51">
      <c r="A1577" s="3">
        <v>40624</v>
      </c>
      <c r="B1577" s="9">
        <f t="shared" si="1000"/>
        <v>40624</v>
      </c>
      <c r="C1577" s="5">
        <v>1.08</v>
      </c>
      <c r="D1577" s="5">
        <v>1.0900000000000001</v>
      </c>
      <c r="E1577" s="5">
        <v>1.02</v>
      </c>
      <c r="F1577" s="5">
        <v>1.05</v>
      </c>
      <c r="G1577" s="6">
        <v>1045200</v>
      </c>
      <c r="H1577" s="113">
        <v>1.05</v>
      </c>
      <c r="I1577" s="19">
        <f t="shared" si="1015"/>
        <v>-2.7777777777777801E-2</v>
      </c>
      <c r="J1577" s="8">
        <f t="shared" si="989"/>
        <v>1.1322716847304257</v>
      </c>
      <c r="K1577" s="8">
        <f t="shared" si="990"/>
        <v>0.97372831526957426</v>
      </c>
      <c r="L1577" s="8">
        <f t="shared" si="996"/>
        <v>1.0529999999999999</v>
      </c>
      <c r="M1577" s="19">
        <f t="shared" si="1001"/>
        <v>0.16282095013017991</v>
      </c>
      <c r="N1577" s="19">
        <f t="shared" si="997"/>
        <v>1.7046685695813441E-16</v>
      </c>
      <c r="O1577" s="19">
        <f t="shared" si="1006"/>
        <v>-1.9610541173066272E-16</v>
      </c>
      <c r="P1577" s="19">
        <f t="shared" si="1007"/>
        <v>-2.2803548119431937E-16</v>
      </c>
      <c r="Q1577" s="6"/>
      <c r="S1577" s="66"/>
      <c r="T1577" t="str">
        <f t="shared" si="1008"/>
        <v/>
      </c>
      <c r="U1577" t="str">
        <f t="shared" si="1009"/>
        <v/>
      </c>
      <c r="V1577" t="str">
        <f t="shared" si="1010"/>
        <v/>
      </c>
      <c r="W1577" t="str">
        <f t="shared" si="1011"/>
        <v/>
      </c>
      <c r="Y1577" s="219">
        <f t="shared" si="992"/>
        <v>-6.6373626373626366E-3</v>
      </c>
      <c r="Z1577" s="78">
        <f t="shared" si="994"/>
        <v>1.0461382915442392</v>
      </c>
      <c r="AA1577" s="78">
        <f t="shared" si="1016"/>
        <v>1.0368956899690343</v>
      </c>
      <c r="AB1577" s="74">
        <f t="shared" si="983"/>
        <v>1576</v>
      </c>
      <c r="AC1577" s="80">
        <f t="shared" si="998"/>
        <v>-6.8253824886297734E-3</v>
      </c>
      <c r="AD1577" s="79">
        <f t="shared" si="1014"/>
        <v>9.2426015752049562E-3</v>
      </c>
      <c r="AE1577" s="81">
        <f t="shared" si="999"/>
        <v>1.606798406383473E-2</v>
      </c>
      <c r="AF1577" s="19">
        <f t="shared" si="1018"/>
        <v>8.9137235930462563E-3</v>
      </c>
      <c r="AG1577" s="93">
        <f t="shared" si="1017"/>
        <v>-0.16636286859933025</v>
      </c>
      <c r="AH1577" s="91">
        <f t="shared" si="1019"/>
        <v>-7.5460539162526389E-4</v>
      </c>
      <c r="AI1577" s="96">
        <f t="shared" si="1020"/>
        <v>1565.0137062671251</v>
      </c>
      <c r="AJ1577" s="5">
        <f t="shared" si="984"/>
        <v>-3.0000000000000027E-2</v>
      </c>
      <c r="AK1577" s="5">
        <f t="shared" si="987"/>
        <v>0</v>
      </c>
      <c r="AL1577" s="5">
        <f t="shared" si="991"/>
        <v>-3.0000000000000027E-2</v>
      </c>
      <c r="AM1577" s="95">
        <f t="shared" si="1002"/>
        <v>1.2857142857142853E-2</v>
      </c>
      <c r="AN1577" s="95">
        <f t="shared" si="1003"/>
        <v>-1.5714285714285712E-2</v>
      </c>
      <c r="AO1577" s="78">
        <f t="shared" si="1004"/>
        <v>0.81818181818181812</v>
      </c>
      <c r="AP1577" s="8">
        <f t="shared" si="1005"/>
        <v>45</v>
      </c>
      <c r="AQ1577" s="8">
        <f t="shared" si="995"/>
        <v>48.837209302325576</v>
      </c>
      <c r="AR1577" s="8">
        <f t="shared" si="982"/>
        <v>-0.14285714285714285</v>
      </c>
      <c r="AS1577" s="114">
        <f t="shared" si="988"/>
        <v>-149314.28571428571</v>
      </c>
      <c r="AT1577" s="103">
        <f t="shared" si="1012"/>
        <v>-0.10942527900289679</v>
      </c>
      <c r="AU1577" s="5">
        <f t="shared" si="985"/>
        <v>1.05</v>
      </c>
      <c r="AW1577" s="210">
        <f t="shared" si="986"/>
        <v>6.8627450980392218E-2</v>
      </c>
      <c r="AX1577" s="276">
        <f t="shared" si="993"/>
        <v>-4.8665388274695513E-3</v>
      </c>
      <c r="AY1577" s="19">
        <f t="shared" si="1013"/>
        <v>0.11741847385623981</v>
      </c>
    </row>
    <row r="1578" spans="1:51">
      <c r="A1578" s="3">
        <v>40625</v>
      </c>
      <c r="B1578" s="9">
        <f t="shared" si="1000"/>
        <v>40625</v>
      </c>
      <c r="C1578" s="5">
        <v>1.06</v>
      </c>
      <c r="D1578" s="5">
        <v>1.06</v>
      </c>
      <c r="E1578" s="5">
        <v>1.02</v>
      </c>
      <c r="F1578" s="5">
        <v>1.03</v>
      </c>
      <c r="G1578" s="6">
        <v>550300</v>
      </c>
      <c r="H1578" s="113">
        <v>1.03</v>
      </c>
      <c r="I1578" s="19">
        <f t="shared" si="1015"/>
        <v>-1.9047619047619063E-2</v>
      </c>
      <c r="J1578" s="8">
        <f t="shared" si="989"/>
        <v>1.1315628777186613</v>
      </c>
      <c r="K1578" s="8">
        <f t="shared" si="990"/>
        <v>0.97643712228133872</v>
      </c>
      <c r="L1578" s="8">
        <f t="shared" si="996"/>
        <v>1.054</v>
      </c>
      <c r="M1578" s="19">
        <f t="shared" si="1001"/>
        <v>0.15886917026965153</v>
      </c>
      <c r="N1578" s="19">
        <f t="shared" si="997"/>
        <v>-2.4270708759338577E-2</v>
      </c>
      <c r="O1578" s="19">
        <f t="shared" si="1006"/>
        <v>-6.2600436036975605E-4</v>
      </c>
      <c r="P1578" s="19">
        <f t="shared" si="1007"/>
        <v>2.7818920013787745E-3</v>
      </c>
      <c r="Q1578" s="6"/>
      <c r="S1578" s="66"/>
      <c r="T1578" t="str">
        <f t="shared" si="1008"/>
        <v/>
      </c>
      <c r="U1578" t="str">
        <f t="shared" si="1009"/>
        <v/>
      </c>
      <c r="V1578" t="str">
        <f t="shared" si="1010"/>
        <v/>
      </c>
      <c r="W1578" t="str">
        <f t="shared" si="1011"/>
        <v/>
      </c>
      <c r="Y1578" s="219">
        <f t="shared" si="992"/>
        <v>-5.0109890109890148E-3</v>
      </c>
      <c r="Z1578" s="78">
        <f t="shared" si="994"/>
        <v>1.0436529946464264</v>
      </c>
      <c r="AA1578" s="78">
        <f t="shared" si="1016"/>
        <v>1.0363854089113258</v>
      </c>
      <c r="AB1578" s="74">
        <f t="shared" si="983"/>
        <v>1577</v>
      </c>
      <c r="AC1578" s="80">
        <f t="shared" si="998"/>
        <v>-7.0403186629873389E-3</v>
      </c>
      <c r="AD1578" s="79">
        <f t="shared" si="1014"/>
        <v>7.2675857351005568E-3</v>
      </c>
      <c r="AE1578" s="81">
        <f t="shared" si="999"/>
        <v>1.4307904398087896E-2</v>
      </c>
      <c r="AF1578" s="19">
        <f t="shared" si="1018"/>
        <v>7.0124354054104396E-3</v>
      </c>
      <c r="AG1578" s="93">
        <f t="shared" si="1017"/>
        <v>3.1490714947568443E-2</v>
      </c>
      <c r="AH1578" s="91">
        <f t="shared" si="1019"/>
        <v>-5.2179047561758953E-4</v>
      </c>
      <c r="AI1578" s="96">
        <f t="shared" si="1020"/>
        <v>1567.1289952436109</v>
      </c>
      <c r="AJ1578" s="5">
        <f t="shared" si="984"/>
        <v>-2.0000000000000018E-2</v>
      </c>
      <c r="AK1578" s="5">
        <f t="shared" si="987"/>
        <v>0</v>
      </c>
      <c r="AL1578" s="5">
        <f t="shared" si="991"/>
        <v>-2.0000000000000018E-2</v>
      </c>
      <c r="AM1578" s="95">
        <f t="shared" si="1002"/>
        <v>1.0000000000000009E-2</v>
      </c>
      <c r="AN1578" s="95">
        <f t="shared" si="1003"/>
        <v>-1.7142857142857144E-2</v>
      </c>
      <c r="AO1578" s="78">
        <f t="shared" si="1004"/>
        <v>0.58333333333333381</v>
      </c>
      <c r="AP1578" s="8">
        <f t="shared" si="1005"/>
        <v>36.842105263157919</v>
      </c>
      <c r="AQ1578" s="8">
        <f t="shared" si="995"/>
        <v>48.275862068965544</v>
      </c>
      <c r="AR1578" s="8">
        <f t="shared" si="982"/>
        <v>-0.5</v>
      </c>
      <c r="AS1578" s="114">
        <f t="shared" si="988"/>
        <v>-275150</v>
      </c>
      <c r="AT1578" s="103">
        <f t="shared" si="1012"/>
        <v>-0.10340081251004436</v>
      </c>
      <c r="AU1578" s="5">
        <f t="shared" si="985"/>
        <v>1.03</v>
      </c>
      <c r="AW1578" s="210">
        <f t="shared" si="986"/>
        <v>3.9215686274509838E-2</v>
      </c>
      <c r="AX1578" s="276">
        <f t="shared" si="993"/>
        <v>-4.1186299204523848E-3</v>
      </c>
      <c r="AY1578" s="19">
        <f t="shared" si="1013"/>
        <v>0.15368394942120617</v>
      </c>
    </row>
    <row r="1579" spans="1:51">
      <c r="A1579" s="3">
        <v>40626</v>
      </c>
      <c r="B1579" s="9">
        <f t="shared" si="1000"/>
        <v>40626</v>
      </c>
      <c r="C1579" s="5">
        <v>1.02</v>
      </c>
      <c r="D1579" s="5">
        <v>1.06</v>
      </c>
      <c r="E1579" s="5">
        <v>1.01</v>
      </c>
      <c r="F1579" s="5">
        <v>1.06</v>
      </c>
      <c r="G1579" s="6">
        <v>593900</v>
      </c>
      <c r="H1579" s="113">
        <v>1.06</v>
      </c>
      <c r="I1579" s="19">
        <f t="shared" si="1015"/>
        <v>2.9126213592233035E-2</v>
      </c>
      <c r="J1579" s="8">
        <f t="shared" si="989"/>
        <v>1.1323049477572895</v>
      </c>
      <c r="K1579" s="8">
        <f t="shared" si="990"/>
        <v>0.97869505224271014</v>
      </c>
      <c r="L1579" s="8">
        <f t="shared" si="996"/>
        <v>1.0554999999999999</v>
      </c>
      <c r="M1579" s="19">
        <f t="shared" si="1001"/>
        <v>0.15695378776318275</v>
      </c>
      <c r="N1579" s="19">
        <f t="shared" si="997"/>
        <v>-1.2056351167553549E-2</v>
      </c>
      <c r="O1579" s="19">
        <f t="shared" si="1006"/>
        <v>6.557921377947064E-4</v>
      </c>
      <c r="P1579" s="19">
        <f t="shared" si="1007"/>
        <v>2.312417164247107E-3</v>
      </c>
      <c r="Q1579" s="6"/>
      <c r="S1579" s="66"/>
      <c r="T1579" t="str">
        <f t="shared" si="1008"/>
        <v/>
      </c>
      <c r="U1579" t="str">
        <f t="shared" si="1009"/>
        <v/>
      </c>
      <c r="V1579" t="str">
        <f t="shared" si="1010"/>
        <v/>
      </c>
      <c r="W1579" t="str">
        <f t="shared" si="1011"/>
        <v/>
      </c>
      <c r="Y1579" s="219">
        <f t="shared" si="992"/>
        <v>-2.4175824175824197E-3</v>
      </c>
      <c r="Z1579" s="78">
        <f t="shared" si="994"/>
        <v>1.0461704334708768</v>
      </c>
      <c r="AA1579" s="78">
        <f t="shared" si="1016"/>
        <v>1.0381328886518877</v>
      </c>
      <c r="AB1579" s="74">
        <f t="shared" si="983"/>
        <v>1578</v>
      </c>
      <c r="AC1579" s="80">
        <f t="shared" si="998"/>
        <v>-5.0162876632790319E-3</v>
      </c>
      <c r="AD1579" s="79">
        <f t="shared" si="1014"/>
        <v>8.0375448189891063E-3</v>
      </c>
      <c r="AE1579" s="81">
        <f t="shared" si="999"/>
        <v>1.3053832482268138E-2</v>
      </c>
      <c r="AF1579" s="19">
        <f t="shared" si="1018"/>
        <v>7.7423082409291619E-3</v>
      </c>
      <c r="AG1579" s="93">
        <f t="shared" si="1017"/>
        <v>-0.28749139017657377</v>
      </c>
      <c r="AH1579" s="91">
        <f t="shared" si="1019"/>
        <v>-1.5621971330212418E-4</v>
      </c>
      <c r="AI1579" s="96">
        <f t="shared" si="1020"/>
        <v>1570.3616889127841</v>
      </c>
      <c r="AJ1579" s="5">
        <f t="shared" si="984"/>
        <v>3.0000000000000027E-2</v>
      </c>
      <c r="AK1579" s="5">
        <f t="shared" si="987"/>
        <v>3.0000000000000027E-2</v>
      </c>
      <c r="AL1579" s="5">
        <f t="shared" si="991"/>
        <v>0</v>
      </c>
      <c r="AM1579" s="95">
        <f t="shared" si="1002"/>
        <v>1.2142857142857153E-2</v>
      </c>
      <c r="AN1579" s="95">
        <f t="shared" si="1003"/>
        <v>-1.6428571428571442E-2</v>
      </c>
      <c r="AO1579" s="78">
        <f t="shared" si="1004"/>
        <v>0.73913043478260876</v>
      </c>
      <c r="AP1579" s="8">
        <f t="shared" si="1005"/>
        <v>42.500000000000007</v>
      </c>
      <c r="AQ1579" s="8">
        <f t="shared" si="995"/>
        <v>46.303501945525298</v>
      </c>
      <c r="AR1579" s="8">
        <f t="shared" si="982"/>
        <v>1</v>
      </c>
      <c r="AS1579" s="114">
        <f t="shared" si="988"/>
        <v>593900</v>
      </c>
      <c r="AT1579" s="103">
        <f t="shared" si="1012"/>
        <v>-6.130399769942188E-2</v>
      </c>
      <c r="AU1579" s="5">
        <f t="shared" si="985"/>
        <v>1.06</v>
      </c>
      <c r="AW1579" s="210">
        <f t="shared" si="986"/>
        <v>4.9504950495049549E-2</v>
      </c>
      <c r="AX1579" s="276">
        <f t="shared" si="993"/>
        <v>-3.3438128985240367E-3</v>
      </c>
      <c r="AY1579" s="19">
        <f t="shared" si="1013"/>
        <v>0.18812494370536775</v>
      </c>
    </row>
    <row r="1580" spans="1:51">
      <c r="A1580" s="3">
        <v>40627</v>
      </c>
      <c r="B1580" s="9">
        <f t="shared" si="1000"/>
        <v>40627</v>
      </c>
      <c r="C1580" s="5">
        <v>1.08</v>
      </c>
      <c r="D1580" s="5">
        <v>1.1499999999999999</v>
      </c>
      <c r="E1580" s="5">
        <v>1.08</v>
      </c>
      <c r="F1580" s="5">
        <v>1.1299999999999999</v>
      </c>
      <c r="G1580" s="6">
        <v>2297200</v>
      </c>
      <c r="H1580" s="113">
        <v>1.1299999999999999</v>
      </c>
      <c r="I1580" s="19">
        <f t="shared" si="1015"/>
        <v>6.603773584905645E-2</v>
      </c>
      <c r="J1580" s="8">
        <f t="shared" si="989"/>
        <v>1.1424026378479724</v>
      </c>
      <c r="K1580" s="8">
        <f t="shared" si="990"/>
        <v>0.97559736215202797</v>
      </c>
      <c r="L1580" s="8">
        <f t="shared" si="996"/>
        <v>1.0590000000000002</v>
      </c>
      <c r="M1580" s="19">
        <f t="shared" si="1001"/>
        <v>0.17097757965232283</v>
      </c>
      <c r="N1580" s="19">
        <f t="shared" si="997"/>
        <v>8.9349814929599869E-2</v>
      </c>
      <c r="O1580" s="19">
        <f t="shared" si="1006"/>
        <v>8.9178185705917189E-3</v>
      </c>
      <c r="P1580" s="19">
        <f t="shared" si="1007"/>
        <v>-3.1651228680309737E-3</v>
      </c>
      <c r="Q1580" s="6"/>
      <c r="S1580" s="66"/>
      <c r="T1580" t="str">
        <f t="shared" si="1008"/>
        <v/>
      </c>
      <c r="U1580" t="str">
        <f t="shared" si="1009"/>
        <v>BrokeBandUpper</v>
      </c>
      <c r="V1580" t="str">
        <f t="shared" si="1010"/>
        <v/>
      </c>
      <c r="W1580" t="str">
        <f t="shared" si="1011"/>
        <v/>
      </c>
      <c r="Y1580" s="219">
        <f t="shared" si="992"/>
        <v>2.4395604395604353E-3</v>
      </c>
      <c r="Z1580" s="78">
        <f t="shared" si="994"/>
        <v>1.0590801867163617</v>
      </c>
      <c r="AA1580" s="78">
        <f t="shared" si="1016"/>
        <v>1.0449310548916479</v>
      </c>
      <c r="AB1580" s="74">
        <f t="shared" si="983"/>
        <v>1579</v>
      </c>
      <c r="AC1580" s="80">
        <f t="shared" si="998"/>
        <v>8.7623947395651207E-4</v>
      </c>
      <c r="AD1580" s="79">
        <f t="shared" si="1014"/>
        <v>1.4149131824713779E-2</v>
      </c>
      <c r="AE1580" s="81">
        <f t="shared" si="999"/>
        <v>1.3272892350757267E-2</v>
      </c>
      <c r="AF1580" s="19">
        <f t="shared" si="1018"/>
        <v>1.3540732432515315E-2</v>
      </c>
      <c r="AG1580" s="93">
        <f t="shared" si="1017"/>
        <v>-1.1746788726593351</v>
      </c>
      <c r="AH1580" s="91">
        <f t="shared" si="1019"/>
        <v>4.1861689163633873E-4</v>
      </c>
      <c r="AI1580" s="96">
        <f t="shared" si="1020"/>
        <v>1575.1233169210193</v>
      </c>
      <c r="AJ1580" s="5">
        <f t="shared" si="984"/>
        <v>6.999999999999984E-2</v>
      </c>
      <c r="AK1580" s="5">
        <f t="shared" si="987"/>
        <v>6.999999999999984E-2</v>
      </c>
      <c r="AL1580" s="5">
        <f t="shared" si="991"/>
        <v>0</v>
      </c>
      <c r="AM1580" s="95">
        <f t="shared" si="1002"/>
        <v>1.7142857142857144E-2</v>
      </c>
      <c r="AN1580" s="95">
        <f t="shared" si="1003"/>
        <v>-1.6428571428571442E-2</v>
      </c>
      <c r="AO1580" s="78">
        <f t="shared" si="1004"/>
        <v>1.0434782608695645</v>
      </c>
      <c r="AP1580" s="8">
        <f t="shared" si="1005"/>
        <v>51.063829787234027</v>
      </c>
      <c r="AQ1580" s="8">
        <f t="shared" si="995"/>
        <v>51.063829787234027</v>
      </c>
      <c r="AR1580" s="8">
        <f t="shared" si="982"/>
        <v>0.42857142857142677</v>
      </c>
      <c r="AS1580" s="114">
        <f t="shared" si="988"/>
        <v>984514.28571428161</v>
      </c>
      <c r="AT1580" s="103">
        <f t="shared" si="1012"/>
        <v>-6.4814067546781441E-3</v>
      </c>
      <c r="AU1580" s="5">
        <f t="shared" si="985"/>
        <v>1.1299999999999999</v>
      </c>
      <c r="AW1580" s="210">
        <f t="shared" si="986"/>
        <v>6.4814814814814659E-2</v>
      </c>
      <c r="AX1580" s="276">
        <f t="shared" si="993"/>
        <v>-2.251999738058107E-3</v>
      </c>
      <c r="AY1580" s="19">
        <f t="shared" si="1013"/>
        <v>0.32651741996325734</v>
      </c>
    </row>
    <row r="1581" spans="1:51">
      <c r="A1581" s="3">
        <v>40630</v>
      </c>
      <c r="B1581" s="9">
        <f t="shared" si="1000"/>
        <v>40630</v>
      </c>
      <c r="C1581" s="5">
        <v>1.1599999999999999</v>
      </c>
      <c r="D1581" s="5">
        <v>1.19</v>
      </c>
      <c r="E1581" s="5">
        <v>1.1299999999999999</v>
      </c>
      <c r="F1581" s="5">
        <v>1.1299999999999999</v>
      </c>
      <c r="G1581" s="6">
        <v>1166500</v>
      </c>
      <c r="H1581" s="113">
        <v>1.1299999999999999</v>
      </c>
      <c r="I1581" s="19">
        <f t="shared" si="1015"/>
        <v>0</v>
      </c>
      <c r="J1581" s="8">
        <f t="shared" si="989"/>
        <v>1.1517268487978449</v>
      </c>
      <c r="K1581" s="8">
        <f t="shared" si="990"/>
        <v>0.97627315120215463</v>
      </c>
      <c r="L1581" s="8">
        <f t="shared" si="996"/>
        <v>1.0639999999999998</v>
      </c>
      <c r="M1581" s="19">
        <f t="shared" si="1001"/>
        <v>0.17971783550499332</v>
      </c>
      <c r="N1581" s="19">
        <f t="shared" si="997"/>
        <v>5.111930973899332E-2</v>
      </c>
      <c r="O1581" s="19">
        <f t="shared" si="1006"/>
        <v>8.1619305146539839E-3</v>
      </c>
      <c r="P1581" s="19">
        <f t="shared" si="1007"/>
        <v>6.9269257620374147E-4</v>
      </c>
      <c r="Q1581" s="6"/>
      <c r="S1581" s="66"/>
      <c r="T1581" t="str">
        <f t="shared" si="1008"/>
        <v>BrokeBandUpper</v>
      </c>
      <c r="U1581" t="str">
        <f t="shared" si="1009"/>
        <v>BrokeBandUpper</v>
      </c>
      <c r="V1581" t="str">
        <f t="shared" si="1010"/>
        <v/>
      </c>
      <c r="W1581" t="str">
        <f t="shared" si="1011"/>
        <v/>
      </c>
      <c r="Y1581" s="219">
        <f t="shared" si="992"/>
        <v>6.5934065934065873E-3</v>
      </c>
      <c r="Z1581" s="78">
        <f t="shared" si="994"/>
        <v>1.070001837962042</v>
      </c>
      <c r="AA1581" s="78">
        <f t="shared" si="1016"/>
        <v>1.0512261568296659</v>
      </c>
      <c r="AB1581" s="74">
        <f t="shared" si="983"/>
        <v>1580</v>
      </c>
      <c r="AC1581" s="80">
        <f t="shared" si="998"/>
        <v>4.4022310252950208E-3</v>
      </c>
      <c r="AD1581" s="79">
        <f t="shared" si="1014"/>
        <v>1.8775681132376043E-2</v>
      </c>
      <c r="AE1581" s="81">
        <f t="shared" si="999"/>
        <v>1.4373450107081022E-2</v>
      </c>
      <c r="AF1581" s="19">
        <f t="shared" si="1018"/>
        <v>1.7860743866001744E-2</v>
      </c>
      <c r="AG1581" s="93">
        <f t="shared" si="1017"/>
        <v>4.0240044601249094</v>
      </c>
      <c r="AH1581" s="91">
        <f t="shared" si="1019"/>
        <v>1.0484957632272663E-3</v>
      </c>
      <c r="AI1581" s="96">
        <f t="shared" si="1020"/>
        <v>1577.921415289969</v>
      </c>
      <c r="AJ1581" s="5">
        <f t="shared" si="984"/>
        <v>0</v>
      </c>
      <c r="AK1581" s="5">
        <f t="shared" si="987"/>
        <v>0</v>
      </c>
      <c r="AL1581" s="5">
        <f t="shared" si="991"/>
        <v>0</v>
      </c>
      <c r="AM1581" s="95">
        <f t="shared" si="1002"/>
        <v>1.7142857142857144E-2</v>
      </c>
      <c r="AN1581" s="95">
        <f t="shared" si="1003"/>
        <v>-1.5000000000000013E-2</v>
      </c>
      <c r="AO1581" s="78">
        <f t="shared" si="1004"/>
        <v>1.1428571428571419</v>
      </c>
      <c r="AP1581" s="8">
        <f t="shared" si="1005"/>
        <v>53.333333333333314</v>
      </c>
      <c r="AQ1581" s="8">
        <f t="shared" si="995"/>
        <v>49.484536082474207</v>
      </c>
      <c r="AR1581" s="8">
        <f t="shared" si="982"/>
        <v>-1</v>
      </c>
      <c r="AS1581" s="114">
        <f t="shared" si="988"/>
        <v>-1166500</v>
      </c>
      <c r="AT1581" s="103">
        <f t="shared" si="1012"/>
        <v>-4.1441131119295316E-2</v>
      </c>
      <c r="AU1581" s="5">
        <f t="shared" si="985"/>
        <v>1.1299999999999999</v>
      </c>
      <c r="AW1581" s="210">
        <f t="shared" si="986"/>
        <v>5.3097345132743418E-2</v>
      </c>
      <c r="AX1581" s="276">
        <f t="shared" si="993"/>
        <v>-1.359042150013908E-3</v>
      </c>
      <c r="AY1581" s="19">
        <f t="shared" si="1013"/>
        <v>0.39651762518151706</v>
      </c>
    </row>
    <row r="1582" spans="1:51">
      <c r="A1582" s="3">
        <v>40631</v>
      </c>
      <c r="B1582" s="9">
        <f t="shared" si="1000"/>
        <v>40631</v>
      </c>
      <c r="C1582" s="5">
        <v>1.1399999999999999</v>
      </c>
      <c r="D1582" s="5">
        <v>1.17</v>
      </c>
      <c r="E1582" s="5">
        <v>1.1200000000000001</v>
      </c>
      <c r="F1582" s="5">
        <v>1.1299999999999999</v>
      </c>
      <c r="G1582" s="6">
        <v>886100</v>
      </c>
      <c r="H1582" s="113">
        <v>1.1299999999999999</v>
      </c>
      <c r="I1582" s="19">
        <f t="shared" si="1015"/>
        <v>0</v>
      </c>
      <c r="J1582" s="8">
        <f t="shared" si="989"/>
        <v>1.1599931691439309</v>
      </c>
      <c r="K1582" s="8">
        <f t="shared" si="990"/>
        <v>0.97700683085606865</v>
      </c>
      <c r="L1582" s="8">
        <f t="shared" si="996"/>
        <v>1.0684999999999998</v>
      </c>
      <c r="M1582" s="19">
        <f t="shared" si="1001"/>
        <v>0.18729279316043959</v>
      </c>
      <c r="N1582" s="19">
        <f t="shared" si="997"/>
        <v>4.2149170304445434E-2</v>
      </c>
      <c r="O1582" s="19">
        <f t="shared" si="1006"/>
        <v>7.1773271194591386E-3</v>
      </c>
      <c r="P1582" s="19">
        <f t="shared" si="1007"/>
        <v>7.5151063307496381E-4</v>
      </c>
      <c r="Q1582" s="6"/>
      <c r="S1582" s="66"/>
      <c r="T1582" t="str">
        <f t="shared" si="1008"/>
        <v/>
      </c>
      <c r="U1582" t="str">
        <f t="shared" si="1009"/>
        <v>BrokeBandUpper</v>
      </c>
      <c r="V1582" t="str">
        <f t="shared" si="1010"/>
        <v/>
      </c>
      <c r="W1582" t="str">
        <f t="shared" si="1011"/>
        <v/>
      </c>
      <c r="Y1582" s="219">
        <f t="shared" si="992"/>
        <v>8.6373626373626288E-3</v>
      </c>
      <c r="Z1582" s="78">
        <f t="shared" si="994"/>
        <v>1.0792415549158876</v>
      </c>
      <c r="AA1582" s="78">
        <f t="shared" si="1016"/>
        <v>1.0570554212242707</v>
      </c>
      <c r="AB1582" s="74">
        <f t="shared" si="983"/>
        <v>1581</v>
      </c>
      <c r="AC1582" s="80">
        <f t="shared" si="998"/>
        <v>6.2501468676287239E-3</v>
      </c>
      <c r="AD1582" s="79">
        <f t="shared" si="1014"/>
        <v>2.2186133691616927E-2</v>
      </c>
      <c r="AE1582" s="81">
        <f t="shared" si="999"/>
        <v>1.5935986823988203E-2</v>
      </c>
      <c r="AF1582" s="19">
        <f t="shared" si="1018"/>
        <v>2.0988619183203445E-2</v>
      </c>
      <c r="AG1582" s="93">
        <f t="shared" si="1017"/>
        <v>0.41976802937321145</v>
      </c>
      <c r="AH1582" s="91">
        <f t="shared" si="1019"/>
        <v>1.5424185131459171E-3</v>
      </c>
      <c r="AI1582" s="96">
        <f t="shared" si="1020"/>
        <v>1578.5150343944665</v>
      </c>
      <c r="AJ1582" s="5">
        <f t="shared" si="984"/>
        <v>0</v>
      </c>
      <c r="AK1582" s="5">
        <f t="shared" si="987"/>
        <v>0</v>
      </c>
      <c r="AL1582" s="5">
        <f t="shared" si="991"/>
        <v>0</v>
      </c>
      <c r="AM1582" s="95">
        <f t="shared" si="1002"/>
        <v>1.7142857142857144E-2</v>
      </c>
      <c r="AN1582" s="95">
        <f t="shared" si="1003"/>
        <v>-1.0714285714285723E-2</v>
      </c>
      <c r="AO1582" s="78">
        <f t="shared" si="1004"/>
        <v>1.5999999999999988</v>
      </c>
      <c r="AP1582" s="8">
        <f t="shared" si="1005"/>
        <v>61.538461538461519</v>
      </c>
      <c r="AQ1582" s="8">
        <f t="shared" si="995"/>
        <v>53.333333333333314</v>
      </c>
      <c r="AR1582" s="8">
        <f t="shared" si="982"/>
        <v>-0.60000000000000708</v>
      </c>
      <c r="AS1582" s="114">
        <f t="shared" si="988"/>
        <v>-531660.00000000629</v>
      </c>
      <c r="AT1582" s="103">
        <f t="shared" si="1012"/>
        <v>-7.7728017683931616E-2</v>
      </c>
      <c r="AU1582" s="5">
        <f t="shared" si="985"/>
        <v>1.1299999999999999</v>
      </c>
      <c r="AW1582" s="210">
        <f t="shared" si="986"/>
        <v>4.4642857142856977E-2</v>
      </c>
      <c r="AX1582" s="276">
        <f t="shared" si="993"/>
        <v>-5.6161109895856958E-4</v>
      </c>
      <c r="AY1582" s="19">
        <f t="shared" si="1013"/>
        <v>0.58675961672504251</v>
      </c>
    </row>
    <row r="1583" spans="1:51">
      <c r="A1583" s="3">
        <v>40632</v>
      </c>
      <c r="B1583" s="9">
        <f t="shared" si="1000"/>
        <v>40632</v>
      </c>
      <c r="C1583" s="5">
        <v>1.1499999999999999</v>
      </c>
      <c r="D1583" s="5">
        <v>1.18</v>
      </c>
      <c r="E1583" s="5">
        <v>1.1399999999999999</v>
      </c>
      <c r="F1583" s="5">
        <v>1.17</v>
      </c>
      <c r="G1583" s="6">
        <v>647000</v>
      </c>
      <c r="H1583" s="113">
        <v>1.17</v>
      </c>
      <c r="I1583" s="19">
        <f t="shared" si="1015"/>
        <v>3.5398230088495609E-2</v>
      </c>
      <c r="J1583" s="8">
        <f t="shared" si="989"/>
        <v>1.1738656746635663</v>
      </c>
      <c r="K1583" s="8">
        <f t="shared" si="990"/>
        <v>0.9711343253364334</v>
      </c>
      <c r="L1583" s="8">
        <f t="shared" si="996"/>
        <v>1.0724999999999998</v>
      </c>
      <c r="M1583" s="19">
        <f t="shared" si="1001"/>
        <v>0.20875726872994627</v>
      </c>
      <c r="N1583" s="19">
        <f t="shared" si="997"/>
        <v>0.11460385211469232</v>
      </c>
      <c r="O1583" s="19">
        <f t="shared" si="1006"/>
        <v>1.1959126905784462E-2</v>
      </c>
      <c r="P1583" s="19">
        <f t="shared" si="1007"/>
        <v>-6.0107108099640106E-3</v>
      </c>
      <c r="Q1583" s="6"/>
      <c r="S1583" s="66"/>
      <c r="T1583" t="str">
        <f t="shared" si="1008"/>
        <v/>
      </c>
      <c r="U1583" t="str">
        <f t="shared" si="1009"/>
        <v>BrokeBandUpper</v>
      </c>
      <c r="V1583" t="str">
        <f t="shared" si="1010"/>
        <v/>
      </c>
      <c r="W1583" t="str">
        <f t="shared" si="1011"/>
        <v/>
      </c>
      <c r="Y1583" s="219">
        <f t="shared" si="992"/>
        <v>1.043956043956043E-2</v>
      </c>
      <c r="Z1583" s="78">
        <f t="shared" si="994"/>
        <v>1.0932183554588408</v>
      </c>
      <c r="AA1583" s="78">
        <f t="shared" si="1016"/>
        <v>1.0654133200536746</v>
      </c>
      <c r="AB1583" s="74">
        <f t="shared" si="983"/>
        <v>1582</v>
      </c>
      <c r="AC1583" s="80">
        <f t="shared" si="998"/>
        <v>9.4952388649424055E-3</v>
      </c>
      <c r="AD1583" s="79">
        <f t="shared" si="1014"/>
        <v>2.7805035405166212E-2</v>
      </c>
      <c r="AE1583" s="81">
        <f t="shared" si="999"/>
        <v>1.8309796540223806E-2</v>
      </c>
      <c r="AF1583" s="19">
        <f t="shared" si="1018"/>
        <v>2.6097886033342833E-2</v>
      </c>
      <c r="AG1583" s="93">
        <f t="shared" si="1017"/>
        <v>0.51920251892334401</v>
      </c>
      <c r="AH1583" s="91">
        <f t="shared" si="1019"/>
        <v>1.906247146210885E-3</v>
      </c>
      <c r="AI1583" s="96">
        <f t="shared" si="1020"/>
        <v>1578.4364426458001</v>
      </c>
      <c r="AJ1583" s="5">
        <f t="shared" si="984"/>
        <v>4.0000000000000036E-2</v>
      </c>
      <c r="AK1583" s="5">
        <f t="shared" si="987"/>
        <v>4.0000000000000036E-2</v>
      </c>
      <c r="AL1583" s="5">
        <f t="shared" si="991"/>
        <v>0</v>
      </c>
      <c r="AM1583" s="95">
        <f t="shared" si="1002"/>
        <v>0.02</v>
      </c>
      <c r="AN1583" s="95">
        <f t="shared" si="1003"/>
        <v>-8.5714285714285788E-3</v>
      </c>
      <c r="AO1583" s="78">
        <f t="shared" si="1004"/>
        <v>2.3333333333333313</v>
      </c>
      <c r="AP1583" s="8">
        <f t="shared" si="1005"/>
        <v>69.999999999999986</v>
      </c>
      <c r="AQ1583" s="8">
        <f t="shared" si="995"/>
        <v>53.846153846153825</v>
      </c>
      <c r="AR1583" s="8">
        <f t="shared" si="982"/>
        <v>0.5</v>
      </c>
      <c r="AS1583" s="114">
        <f t="shared" si="988"/>
        <v>323500</v>
      </c>
      <c r="AT1583" s="103">
        <f t="shared" si="1012"/>
        <v>-0.10650475997787578</v>
      </c>
      <c r="AU1583" s="5">
        <f t="shared" si="985"/>
        <v>1.17</v>
      </c>
      <c r="AW1583" s="210">
        <f t="shared" si="986"/>
        <v>3.5087719298245647E-2</v>
      </c>
      <c r="AX1583" s="276">
        <f t="shared" si="993"/>
        <v>7.0391429443946254E-4</v>
      </c>
      <c r="AY1583" s="19">
        <f t="shared" si="1013"/>
        <v>2.2533838731904954</v>
      </c>
    </row>
    <row r="1584" spans="1:51">
      <c r="A1584" s="3">
        <v>40633</v>
      </c>
      <c r="B1584" s="9">
        <f t="shared" si="1000"/>
        <v>40633</v>
      </c>
      <c r="C1584" s="5">
        <v>1.17</v>
      </c>
      <c r="D1584" s="5">
        <v>1.27</v>
      </c>
      <c r="E1584" s="5">
        <v>1.1499999999999999</v>
      </c>
      <c r="F1584" s="5">
        <v>1.24</v>
      </c>
      <c r="G1584" s="6">
        <v>2667200</v>
      </c>
      <c r="H1584" s="113">
        <v>1.24</v>
      </c>
      <c r="I1584" s="19">
        <f t="shared" si="1015"/>
        <v>5.9829059829059887E-2</v>
      </c>
      <c r="J1584" s="8">
        <f t="shared" si="989"/>
        <v>1.2008983319658975</v>
      </c>
      <c r="K1584" s="8">
        <f t="shared" si="990"/>
        <v>0.95510166803410212</v>
      </c>
      <c r="L1584" s="8">
        <f t="shared" si="996"/>
        <v>1.0779999999999998</v>
      </c>
      <c r="M1584" s="19">
        <f t="shared" si="1001"/>
        <v>0.257351308408582</v>
      </c>
      <c r="N1584" s="19">
        <f t="shared" si="997"/>
        <v>0.23277771343855924</v>
      </c>
      <c r="O1584" s="19">
        <f t="shared" si="1006"/>
        <v>2.3028748421388863E-2</v>
      </c>
      <c r="P1584" s="19">
        <f t="shared" si="1007"/>
        <v>-1.6509206691645906E-2</v>
      </c>
      <c r="Q1584" s="6"/>
      <c r="S1584" s="66"/>
      <c r="T1584" t="str">
        <f t="shared" si="1008"/>
        <v/>
      </c>
      <c r="U1584" t="str">
        <f t="shared" si="1009"/>
        <v>BrokeBandUpper</v>
      </c>
      <c r="V1584" t="str">
        <f t="shared" si="1010"/>
        <v/>
      </c>
      <c r="W1584" t="str">
        <f t="shared" si="1011"/>
        <v>BrokeBandUpper</v>
      </c>
      <c r="Y1584" s="219">
        <f t="shared" si="992"/>
        <v>1.4527472527472518E-2</v>
      </c>
      <c r="Z1584" s="78">
        <f t="shared" si="994"/>
        <v>1.1158227287181794</v>
      </c>
      <c r="AA1584" s="78">
        <f t="shared" si="1016"/>
        <v>1.0783327343697027</v>
      </c>
      <c r="AB1584" s="74">
        <f t="shared" si="983"/>
        <v>1583</v>
      </c>
      <c r="AC1584" s="80">
        <f t="shared" si="998"/>
        <v>1.5344158246602374E-2</v>
      </c>
      <c r="AD1584" s="79">
        <f t="shared" si="1014"/>
        <v>3.7489994348476774E-2</v>
      </c>
      <c r="AE1584" s="81">
        <f t="shared" si="999"/>
        <v>2.21458361018744E-2</v>
      </c>
      <c r="AF1584" s="19">
        <f t="shared" si="1018"/>
        <v>3.476662921708492E-2</v>
      </c>
      <c r="AG1584" s="93">
        <f t="shared" si="1017"/>
        <v>0.61598443860690022</v>
      </c>
      <c r="AH1584" s="91">
        <f t="shared" si="1019"/>
        <v>2.3114063061233504E-3</v>
      </c>
      <c r="AI1584" s="96">
        <f t="shared" si="1020"/>
        <v>1578.2613659920878</v>
      </c>
      <c r="AJ1584" s="5">
        <f t="shared" si="984"/>
        <v>7.0000000000000062E-2</v>
      </c>
      <c r="AK1584" s="5">
        <f t="shared" si="987"/>
        <v>7.0000000000000062E-2</v>
      </c>
      <c r="AL1584" s="5">
        <f t="shared" si="991"/>
        <v>0</v>
      </c>
      <c r="AM1584" s="95">
        <f t="shared" si="1002"/>
        <v>2.2857142857142861E-2</v>
      </c>
      <c r="AN1584" s="95">
        <f t="shared" si="1003"/>
        <v>-8.5714285714285788E-3</v>
      </c>
      <c r="AO1584" s="78">
        <f t="shared" si="1004"/>
        <v>2.6666666666666647</v>
      </c>
      <c r="AP1584" s="8">
        <f t="shared" si="1005"/>
        <v>72.72727272727272</v>
      </c>
      <c r="AQ1584" s="8">
        <f t="shared" si="995"/>
        <v>57.142857142857125</v>
      </c>
      <c r="AR1584" s="8">
        <f t="shared" si="982"/>
        <v>0.5</v>
      </c>
      <c r="AS1584" s="114">
        <f t="shared" si="988"/>
        <v>1333600</v>
      </c>
      <c r="AT1584" s="103">
        <f t="shared" si="1012"/>
        <v>-3.6817804137302085E-3</v>
      </c>
      <c r="AU1584" s="5">
        <f t="shared" si="985"/>
        <v>1.24</v>
      </c>
      <c r="AW1584" s="210">
        <f t="shared" si="986"/>
        <v>0.10434782608695663</v>
      </c>
      <c r="AX1584" s="276">
        <f t="shared" si="993"/>
        <v>3.280541552857754E-3</v>
      </c>
      <c r="AY1584" s="19">
        <f t="shared" si="1013"/>
        <v>3.6604275247316842</v>
      </c>
    </row>
    <row r="1585" spans="1:51">
      <c r="A1585" s="3">
        <v>40634</v>
      </c>
      <c r="B1585" s="9">
        <f t="shared" si="1000"/>
        <v>40634</v>
      </c>
      <c r="C1585" s="5">
        <v>1.25</v>
      </c>
      <c r="D1585" s="5">
        <v>1.37</v>
      </c>
      <c r="E1585" s="5">
        <v>1.25</v>
      </c>
      <c r="F1585" s="5">
        <v>1.36</v>
      </c>
      <c r="G1585" s="6">
        <v>3210700</v>
      </c>
      <c r="H1585" s="113">
        <v>1.36</v>
      </c>
      <c r="I1585" s="19">
        <f t="shared" si="1015"/>
        <v>9.6774193548387177E-2</v>
      </c>
      <c r="J1585" s="8">
        <f t="shared" si="989"/>
        <v>1.2634358671094303</v>
      </c>
      <c r="K1585" s="8">
        <f t="shared" si="990"/>
        <v>0.9165641328905697</v>
      </c>
      <c r="L1585" s="8">
        <f t="shared" si="996"/>
        <v>1.0900000000000001</v>
      </c>
      <c r="M1585" s="19">
        <f t="shared" si="1001"/>
        <v>0.37844785953485954</v>
      </c>
      <c r="N1585" s="19">
        <f t="shared" si="997"/>
        <v>0.4705495840495959</v>
      </c>
      <c r="O1585" s="19">
        <f t="shared" si="1006"/>
        <v>5.2075628285000231E-2</v>
      </c>
      <c r="P1585" s="19">
        <f t="shared" si="1007"/>
        <v>-4.0349144424440923E-2</v>
      </c>
      <c r="Q1585" s="6"/>
      <c r="S1585" s="66"/>
      <c r="T1585" t="str">
        <f t="shared" si="1008"/>
        <v/>
      </c>
      <c r="U1585" t="str">
        <f t="shared" si="1009"/>
        <v>BrokeBandUpper</v>
      </c>
      <c r="V1585" t="str">
        <f t="shared" si="1010"/>
        <v/>
      </c>
      <c r="W1585" t="str">
        <f t="shared" si="1011"/>
        <v>BrokeBandUpper</v>
      </c>
      <c r="Y1585" s="219">
        <f t="shared" si="992"/>
        <v>2.1494505494505489E-2</v>
      </c>
      <c r="Z1585" s="78">
        <f t="shared" si="994"/>
        <v>1.1534260284955797</v>
      </c>
      <c r="AA1585" s="78">
        <f t="shared" si="1016"/>
        <v>1.0991761120263446</v>
      </c>
      <c r="AB1585" s="74">
        <f t="shared" si="983"/>
        <v>1584</v>
      </c>
      <c r="AC1585" s="80">
        <f t="shared" si="998"/>
        <v>2.5683264293888609E-2</v>
      </c>
      <c r="AD1585" s="79">
        <f t="shared" si="1014"/>
        <v>5.424991646923516E-2</v>
      </c>
      <c r="AE1585" s="81">
        <f t="shared" si="999"/>
        <v>2.8566652175346551E-2</v>
      </c>
      <c r="AF1585" s="19">
        <f t="shared" si="1018"/>
        <v>4.935507229066758E-2</v>
      </c>
      <c r="AG1585" s="93">
        <f t="shared" si="1017"/>
        <v>0.67381383071799339</v>
      </c>
      <c r="AH1585" s="91">
        <f t="shared" si="1019"/>
        <v>2.9002180066109882E-3</v>
      </c>
      <c r="AI1585" s="96">
        <f t="shared" si="1020"/>
        <v>1578.0527910686069</v>
      </c>
      <c r="AJ1585" s="5">
        <f t="shared" si="984"/>
        <v>0.12000000000000011</v>
      </c>
      <c r="AK1585" s="5">
        <f t="shared" si="987"/>
        <v>0.12000000000000011</v>
      </c>
      <c r="AL1585" s="5">
        <f t="shared" si="991"/>
        <v>0</v>
      </c>
      <c r="AM1585" s="95">
        <f t="shared" si="1002"/>
        <v>3.0714285714285725E-2</v>
      </c>
      <c r="AN1585" s="95">
        <f t="shared" si="1003"/>
        <v>-8.5714285714285788E-3</v>
      </c>
      <c r="AO1585" s="78">
        <f t="shared" si="1004"/>
        <v>3.5833333333333317</v>
      </c>
      <c r="AP1585" s="8">
        <f t="shared" si="1005"/>
        <v>78.181818181818173</v>
      </c>
      <c r="AQ1585" s="8">
        <f t="shared" si="995"/>
        <v>64.179104477611929</v>
      </c>
      <c r="AR1585" s="8">
        <f t="shared" si="982"/>
        <v>0.83333333333333337</v>
      </c>
      <c r="AS1585" s="114">
        <f t="shared" si="988"/>
        <v>2675583.3333333335</v>
      </c>
      <c r="AT1585" s="103">
        <f t="shared" si="1012"/>
        <v>0.15791523625890017</v>
      </c>
      <c r="AU1585" s="5">
        <f t="shared" si="985"/>
        <v>1.36</v>
      </c>
      <c r="AW1585" s="210">
        <f t="shared" si="986"/>
        <v>9.6000000000000085E-2</v>
      </c>
      <c r="AX1585" s="276">
        <f t="shared" si="993"/>
        <v>9.0315516974184256E-3</v>
      </c>
      <c r="AY1585" s="19">
        <f t="shared" si="1013"/>
        <v>1.7530673066923468</v>
      </c>
    </row>
    <row r="1586" spans="1:51">
      <c r="A1586" s="3">
        <v>40637</v>
      </c>
      <c r="B1586" s="9">
        <f t="shared" si="1000"/>
        <v>40637</v>
      </c>
      <c r="C1586" s="5">
        <v>1.4</v>
      </c>
      <c r="D1586" s="5">
        <v>1.47</v>
      </c>
      <c r="E1586" s="5">
        <v>1.37</v>
      </c>
      <c r="F1586" s="5">
        <v>1.42</v>
      </c>
      <c r="G1586" s="6">
        <v>3614100</v>
      </c>
      <c r="H1586" s="113">
        <v>1.42</v>
      </c>
      <c r="I1586" s="19">
        <f t="shared" si="1015"/>
        <v>4.41176470588234E-2</v>
      </c>
      <c r="J1586" s="8">
        <f t="shared" si="989"/>
        <v>1.3303441811984571</v>
      </c>
      <c r="K1586" s="8">
        <f t="shared" si="990"/>
        <v>0.87965581880154242</v>
      </c>
      <c r="L1586" s="8">
        <f t="shared" si="996"/>
        <v>1.1049999999999998</v>
      </c>
      <c r="M1586" s="19">
        <f t="shared" si="1001"/>
        <v>0.51234625266384293</v>
      </c>
      <c r="N1586" s="19">
        <f t="shared" si="997"/>
        <v>0.35380935512108441</v>
      </c>
      <c r="O1586" s="19">
        <f t="shared" si="1006"/>
        <v>5.2957428098114621E-2</v>
      </c>
      <c r="P1586" s="19">
        <f t="shared" si="1007"/>
        <v>-4.0268119561507908E-2</v>
      </c>
      <c r="Q1586" s="6"/>
      <c r="S1586" s="66"/>
      <c r="T1586" t="str">
        <f t="shared" si="1008"/>
        <v>BrokeBandUpper</v>
      </c>
      <c r="U1586" t="str">
        <f t="shared" si="1009"/>
        <v>BrokeBandUpper</v>
      </c>
      <c r="V1586" t="str">
        <f t="shared" si="1010"/>
        <v>BrokeBandUpper</v>
      </c>
      <c r="W1586" t="str">
        <f t="shared" si="1011"/>
        <v>BrokeBandUpper</v>
      </c>
      <c r="Y1586" s="219">
        <f t="shared" si="992"/>
        <v>2.7164835164835165E-2</v>
      </c>
      <c r="Z1586" s="78">
        <f t="shared" si="994"/>
        <v>1.1944784201072605</v>
      </c>
      <c r="AA1586" s="78">
        <f t="shared" si="1016"/>
        <v>1.122917079736395</v>
      </c>
      <c r="AB1586" s="74">
        <f t="shared" si="983"/>
        <v>1585</v>
      </c>
      <c r="AC1586" s="80">
        <f t="shared" si="998"/>
        <v>3.4395750556415139E-2</v>
      </c>
      <c r="AD1586" s="79">
        <f t="shared" si="1014"/>
        <v>7.1561340370865478E-2</v>
      </c>
      <c r="AE1586" s="81">
        <f t="shared" si="999"/>
        <v>3.7165589814450339E-2</v>
      </c>
      <c r="AF1586" s="19">
        <f t="shared" si="1018"/>
        <v>6.3728071878347878E-2</v>
      </c>
      <c r="AG1586" s="93">
        <f t="shared" si="1017"/>
        <v>0.3392281511739022</v>
      </c>
      <c r="AH1586" s="91">
        <f t="shared" si="1019"/>
        <v>3.4836527793445995E-3</v>
      </c>
      <c r="AI1586" s="96">
        <f t="shared" si="1020"/>
        <v>1578.0232982324374</v>
      </c>
      <c r="AJ1586" s="5">
        <f t="shared" si="984"/>
        <v>5.9999999999999831E-2</v>
      </c>
      <c r="AK1586" s="5">
        <f t="shared" si="987"/>
        <v>5.9999999999999831E-2</v>
      </c>
      <c r="AL1586" s="5">
        <f t="shared" si="991"/>
        <v>0</v>
      </c>
      <c r="AM1586" s="95">
        <f t="shared" si="1002"/>
        <v>3.4999999999999996E-2</v>
      </c>
      <c r="AN1586" s="95">
        <f t="shared" si="1003"/>
        <v>-5.0000000000000044E-3</v>
      </c>
      <c r="AO1586" s="78">
        <f t="shared" si="1004"/>
        <v>6.9999999999999929</v>
      </c>
      <c r="AP1586" s="8">
        <f t="shared" si="1005"/>
        <v>87.499999999999986</v>
      </c>
      <c r="AQ1586" s="8">
        <f t="shared" si="995"/>
        <v>69.999999999999972</v>
      </c>
      <c r="AR1586" s="8">
        <f t="shared" si="982"/>
        <v>-2.2204460492503162E-15</v>
      </c>
      <c r="AS1586" s="114">
        <f t="shared" si="988"/>
        <v>-8.0249140665955681E-9</v>
      </c>
      <c r="AT1586" s="103">
        <f t="shared" si="1012"/>
        <v>0.14031932564240054</v>
      </c>
      <c r="AU1586" s="5">
        <f t="shared" si="985"/>
        <v>1.42</v>
      </c>
      <c r="AW1586" s="210">
        <f t="shared" si="986"/>
        <v>7.2992700729926904E-2</v>
      </c>
      <c r="AX1586" s="276">
        <f t="shared" si="993"/>
        <v>1.8022230202748169E-2</v>
      </c>
      <c r="AY1586" s="19">
        <f t="shared" si="1013"/>
        <v>0.99547439980879859</v>
      </c>
    </row>
    <row r="1587" spans="1:51">
      <c r="A1587" s="3">
        <v>40638</v>
      </c>
      <c r="B1587" s="9">
        <f t="shared" ref="B1587:B1618" si="1021">A1587</f>
        <v>40638</v>
      </c>
      <c r="C1587" s="5">
        <v>1.42</v>
      </c>
      <c r="D1587" s="5">
        <v>1.42</v>
      </c>
      <c r="E1587" s="5">
        <v>1.34</v>
      </c>
      <c r="F1587" s="5">
        <v>1.36</v>
      </c>
      <c r="G1587" s="6">
        <v>1257000</v>
      </c>
      <c r="H1587" s="113">
        <v>1.36</v>
      </c>
      <c r="I1587" s="19">
        <f t="shared" si="1015"/>
        <v>-4.2253521126760445E-2</v>
      </c>
      <c r="J1587" s="8">
        <f t="shared" si="989"/>
        <v>1.3692050954897268</v>
      </c>
      <c r="K1587" s="8">
        <f t="shared" si="990"/>
        <v>0.86679490451027241</v>
      </c>
      <c r="L1587" s="8">
        <f t="shared" si="996"/>
        <v>1.1179999999999997</v>
      </c>
      <c r="M1587" s="19">
        <f t="shared" ref="M1587:M1618" si="1022">(J1587-K1587)/K1587</f>
        <v>0.57961830228260225</v>
      </c>
      <c r="N1587" s="19">
        <f t="shared" si="997"/>
        <v>0.13130192573672905</v>
      </c>
      <c r="O1587" s="19">
        <f t="shared" si="1006"/>
        <v>2.9211173198999796E-2</v>
      </c>
      <c r="P1587" s="19">
        <f t="shared" si="1007"/>
        <v>-1.4620393586200488E-2</v>
      </c>
      <c r="Q1587" s="6"/>
      <c r="S1587" s="66"/>
      <c r="T1587" t="str">
        <f t="shared" si="1008"/>
        <v>BrokeBandUpper</v>
      </c>
      <c r="U1587" t="str">
        <f t="shared" si="1009"/>
        <v>BrokeBandUpper</v>
      </c>
      <c r="V1587" t="str">
        <f t="shared" si="1010"/>
        <v/>
      </c>
      <c r="W1587" t="str">
        <f t="shared" si="1011"/>
        <v/>
      </c>
      <c r="Y1587" s="219">
        <f t="shared" si="992"/>
        <v>2.9934065934065935E-2</v>
      </c>
      <c r="Z1587" s="78">
        <f t="shared" si="994"/>
        <v>1.2199687434107425</v>
      </c>
      <c r="AA1587" s="78">
        <f t="shared" si="1016"/>
        <v>1.1404612158359018</v>
      </c>
      <c r="AB1587" s="74">
        <f t="shared" si="983"/>
        <v>1586</v>
      </c>
      <c r="AC1587" s="80">
        <f t="shared" si="998"/>
        <v>3.3873550208312286E-2</v>
      </c>
      <c r="AD1587" s="79">
        <f t="shared" si="1014"/>
        <v>7.9507527574840697E-2</v>
      </c>
      <c r="AE1587" s="81">
        <f t="shared" si="999"/>
        <v>4.5633977366528411E-2</v>
      </c>
      <c r="AF1587" s="19">
        <f t="shared" si="1018"/>
        <v>6.9715240177251975E-2</v>
      </c>
      <c r="AG1587" s="93">
        <f t="shared" si="1017"/>
        <v>-1.5182118129573921E-2</v>
      </c>
      <c r="AH1587" s="91">
        <f t="shared" si="1019"/>
        <v>3.8395135507986724E-3</v>
      </c>
      <c r="AI1587" s="96">
        <f t="shared" si="1020"/>
        <v>1578.2042362569746</v>
      </c>
      <c r="AJ1587" s="5">
        <f t="shared" si="984"/>
        <v>-5.9999999999999831E-2</v>
      </c>
      <c r="AK1587" s="5">
        <f t="shared" si="987"/>
        <v>0</v>
      </c>
      <c r="AL1587" s="5">
        <f t="shared" si="991"/>
        <v>-5.9999999999999831E-2</v>
      </c>
      <c r="AM1587" s="95">
        <f t="shared" si="1002"/>
        <v>3.3571428571428572E-2</v>
      </c>
      <c r="AN1587" s="95">
        <f t="shared" si="1003"/>
        <v>-9.2857142857142774E-3</v>
      </c>
      <c r="AO1587" s="78">
        <f t="shared" si="1004"/>
        <v>3.6153846153846185</v>
      </c>
      <c r="AP1587" s="8">
        <f t="shared" si="1005"/>
        <v>78.333333333333343</v>
      </c>
      <c r="AQ1587" s="8">
        <f t="shared" si="995"/>
        <v>64.383561643835634</v>
      </c>
      <c r="AR1587" s="8">
        <f t="shared" si="982"/>
        <v>-0.49999999999999861</v>
      </c>
      <c r="AS1587" s="114">
        <f t="shared" si="988"/>
        <v>-628499.99999999825</v>
      </c>
      <c r="AT1587" s="103">
        <f t="shared" si="1012"/>
        <v>0.1107387139934521</v>
      </c>
      <c r="AU1587" s="5">
        <f t="shared" si="985"/>
        <v>1.36</v>
      </c>
      <c r="AW1587" s="210">
        <f t="shared" si="986"/>
        <v>5.9701492537313314E-2</v>
      </c>
      <c r="AX1587" s="276">
        <f t="shared" si="993"/>
        <v>2.6630203557198237E-2</v>
      </c>
      <c r="AY1587" s="19">
        <f t="shared" si="1013"/>
        <v>0.47763086241887298</v>
      </c>
    </row>
    <row r="1588" spans="1:51">
      <c r="A1588" s="3">
        <v>40639</v>
      </c>
      <c r="B1588" s="9">
        <f t="shared" si="1021"/>
        <v>40639</v>
      </c>
      <c r="C1588" s="5">
        <v>1.35</v>
      </c>
      <c r="D1588" s="5">
        <v>1.36</v>
      </c>
      <c r="E1588" s="5">
        <v>1.28</v>
      </c>
      <c r="F1588" s="5">
        <v>1.34</v>
      </c>
      <c r="G1588" s="6">
        <v>1262700</v>
      </c>
      <c r="H1588" s="113">
        <v>1.34</v>
      </c>
      <c r="I1588" s="19">
        <f t="shared" si="1015"/>
        <v>-1.4705882352941188E-2</v>
      </c>
      <c r="J1588" s="8">
        <f t="shared" si="989"/>
        <v>1.3991653621341491</v>
      </c>
      <c r="K1588" s="8">
        <f t="shared" si="990"/>
        <v>0.86683463786585002</v>
      </c>
      <c r="L1588" s="8">
        <f t="shared" si="996"/>
        <v>1.1329999999999996</v>
      </c>
      <c r="M1588" s="19">
        <f t="shared" si="1022"/>
        <v>0.61410873656237275</v>
      </c>
      <c r="N1588" s="19">
        <f t="shared" si="997"/>
        <v>5.9505426491784814E-2</v>
      </c>
      <c r="O1588" s="19">
        <f t="shared" ref="O1588:O1619" si="1023">IF(A1589&gt;A1588,(J1588-J1587)/J1587, (J1588-J1589)/J1589)</f>
        <v>2.1881503905524357E-2</v>
      </c>
      <c r="P1588" s="19">
        <f t="shared" ref="P1588:P1619" si="1024">IF(A1589&gt;A1588,(K1588-K1587)/K1587, (K1588-K1589)/K1589)</f>
        <v>4.5839396806396748E-5</v>
      </c>
      <c r="Q1588" s="6"/>
      <c r="S1588" s="66"/>
      <c r="T1588" t="str">
        <f t="shared" si="1008"/>
        <v/>
      </c>
      <c r="U1588" t="str">
        <f t="shared" si="1009"/>
        <v/>
      </c>
      <c r="V1588" t="str">
        <f t="shared" si="1010"/>
        <v/>
      </c>
      <c r="W1588" t="str">
        <f t="shared" si="1011"/>
        <v/>
      </c>
      <c r="Y1588" s="219">
        <f t="shared" si="992"/>
        <v>2.9978021978021976E-2</v>
      </c>
      <c r="Z1588" s="78">
        <f t="shared" si="994"/>
        <v>1.2384535569254882</v>
      </c>
      <c r="AA1588" s="78">
        <f t="shared" si="1016"/>
        <v>1.155227085864045</v>
      </c>
      <c r="AB1588" s="74">
        <f t="shared" si="983"/>
        <v>1587</v>
      </c>
      <c r="AC1588" s="80">
        <f t="shared" si="998"/>
        <v>3.007399495593184E-2</v>
      </c>
      <c r="AD1588" s="79">
        <f t="shared" si="1014"/>
        <v>8.3226471061443208E-2</v>
      </c>
      <c r="AE1588" s="81">
        <f t="shared" si="999"/>
        <v>5.3152476105511368E-2</v>
      </c>
      <c r="AF1588" s="19">
        <f t="shared" si="1018"/>
        <v>7.2043386170429408E-2</v>
      </c>
      <c r="AG1588" s="93">
        <f t="shared" si="1017"/>
        <v>-0.11216879332146493</v>
      </c>
      <c r="AH1588" s="91">
        <f t="shared" si="1019"/>
        <v>3.8509207859158704E-3</v>
      </c>
      <c r="AI1588" s="96">
        <f t="shared" si="1020"/>
        <v>1578.4098396733848</v>
      </c>
      <c r="AJ1588" s="5">
        <f t="shared" si="984"/>
        <v>-2.0000000000000018E-2</v>
      </c>
      <c r="AK1588" s="5">
        <f t="shared" si="987"/>
        <v>0</v>
      </c>
      <c r="AL1588" s="5">
        <f t="shared" si="991"/>
        <v>-2.0000000000000018E-2</v>
      </c>
      <c r="AM1588" s="95">
        <f t="shared" si="1002"/>
        <v>3.3571428571428572E-2</v>
      </c>
      <c r="AN1588" s="95">
        <f t="shared" si="1003"/>
        <v>-9.2857142857142774E-3</v>
      </c>
      <c r="AO1588" s="78">
        <f t="shared" si="1004"/>
        <v>3.6153846153846185</v>
      </c>
      <c r="AP1588" s="8">
        <f t="shared" si="1005"/>
        <v>78.333333333333343</v>
      </c>
      <c r="AQ1588" s="8">
        <f t="shared" si="995"/>
        <v>64.383561643835634</v>
      </c>
      <c r="AR1588" s="8">
        <f t="shared" si="982"/>
        <v>0.5</v>
      </c>
      <c r="AS1588" s="114">
        <f t="shared" si="988"/>
        <v>631350</v>
      </c>
      <c r="AT1588" s="103">
        <f t="shared" si="1012"/>
        <v>0.1453040168594914</v>
      </c>
      <c r="AU1588" s="5">
        <f t="shared" si="985"/>
        <v>1.34</v>
      </c>
      <c r="AW1588" s="210">
        <f t="shared" si="986"/>
        <v>6.2500000000000056E-2</v>
      </c>
      <c r="AX1588" s="276">
        <f t="shared" si="993"/>
        <v>3.4582984277912954E-2</v>
      </c>
      <c r="AY1588" s="19">
        <f t="shared" si="1013"/>
        <v>0.29863762414106865</v>
      </c>
    </row>
    <row r="1589" spans="1:51">
      <c r="A1589" s="3">
        <v>40640</v>
      </c>
      <c r="B1589" s="9">
        <f t="shared" si="1021"/>
        <v>40640</v>
      </c>
      <c r="C1589" s="5">
        <v>1.37</v>
      </c>
      <c r="D1589" s="5">
        <v>1.41</v>
      </c>
      <c r="E1589" s="5">
        <v>1.36</v>
      </c>
      <c r="F1589" s="5">
        <v>1.4</v>
      </c>
      <c r="G1589" s="6">
        <v>770000</v>
      </c>
      <c r="H1589" s="113">
        <v>1.4</v>
      </c>
      <c r="I1589" s="19">
        <f t="shared" si="1015"/>
        <v>4.4776119402984947E-2</v>
      </c>
      <c r="J1589" s="8">
        <f t="shared" si="989"/>
        <v>1.4363221273967246</v>
      </c>
      <c r="K1589" s="8">
        <f t="shared" si="990"/>
        <v>0.86867787260327467</v>
      </c>
      <c r="L1589" s="8">
        <f t="shared" si="996"/>
        <v>1.1524999999999996</v>
      </c>
      <c r="M1589" s="19">
        <f t="shared" si="1022"/>
        <v>0.65345771165129374</v>
      </c>
      <c r="N1589" s="19">
        <f t="shared" si="997"/>
        <v>6.4074931272247837E-2</v>
      </c>
      <c r="O1589" s="19">
        <f t="shared" si="1023"/>
        <v>2.65563787298881E-2</v>
      </c>
      <c r="P1589" s="19">
        <f t="shared" si="1024"/>
        <v>2.1263971891602057E-3</v>
      </c>
      <c r="Q1589" s="6"/>
      <c r="S1589" s="66"/>
      <c r="T1589" t="str">
        <f t="shared" si="1008"/>
        <v/>
      </c>
      <c r="U1589" t="str">
        <f t="shared" si="1009"/>
        <v/>
      </c>
      <c r="V1589" t="str">
        <f t="shared" si="1010"/>
        <v/>
      </c>
      <c r="W1589" t="str">
        <f t="shared" si="1011"/>
        <v/>
      </c>
      <c r="Y1589" s="219">
        <f t="shared" si="992"/>
        <v>3.1560439560439559E-2</v>
      </c>
      <c r="Z1589" s="78">
        <f t="shared" si="994"/>
        <v>1.2633317091589631</v>
      </c>
      <c r="AA1589" s="78">
        <f t="shared" si="1016"/>
        <v>1.1733402815101057</v>
      </c>
      <c r="AB1589" s="74">
        <f t="shared" si="983"/>
        <v>1588</v>
      </c>
      <c r="AC1589" s="80">
        <f t="shared" si="998"/>
        <v>2.9471161234676801E-2</v>
      </c>
      <c r="AD1589" s="79">
        <f t="shared" si="1014"/>
        <v>8.9991427648857369E-2</v>
      </c>
      <c r="AE1589" s="81">
        <f t="shared" si="999"/>
        <v>6.0520266414180568E-2</v>
      </c>
      <c r="AF1589" s="19">
        <f t="shared" si="1018"/>
        <v>7.6696785294916414E-2</v>
      </c>
      <c r="AG1589" s="93">
        <f t="shared" si="1017"/>
        <v>-2.0045016371731984E-2</v>
      </c>
      <c r="AH1589" s="91">
        <f t="shared" si="1019"/>
        <v>3.7355395547654297E-3</v>
      </c>
      <c r="AI1589" s="96">
        <f t="shared" si="1020"/>
        <v>1578.6299780003758</v>
      </c>
      <c r="AJ1589" s="5">
        <f t="shared" si="984"/>
        <v>5.9999999999999831E-2</v>
      </c>
      <c r="AK1589" s="5">
        <f t="shared" si="987"/>
        <v>5.9999999999999831E-2</v>
      </c>
      <c r="AL1589" s="5">
        <f t="shared" si="991"/>
        <v>0</v>
      </c>
      <c r="AM1589" s="95">
        <f t="shared" si="1002"/>
        <v>3.4999999999999983E-2</v>
      </c>
      <c r="AN1589" s="95">
        <f t="shared" si="1003"/>
        <v>-9.2857142857142774E-3</v>
      </c>
      <c r="AO1589" s="78">
        <f t="shared" si="1004"/>
        <v>3.7692307692307709</v>
      </c>
      <c r="AP1589" s="8">
        <f t="shared" si="1005"/>
        <v>79.032258064516128</v>
      </c>
      <c r="AQ1589" s="8">
        <f t="shared" si="995"/>
        <v>65.333333333333343</v>
      </c>
      <c r="AR1589" s="8">
        <f t="shared" si="982"/>
        <v>0.5999999999999982</v>
      </c>
      <c r="AS1589" s="114">
        <f t="shared" si="988"/>
        <v>461999.9999999986</v>
      </c>
      <c r="AT1589" s="103">
        <f t="shared" si="1012"/>
        <v>0.16944636726104709</v>
      </c>
      <c r="AU1589" s="5">
        <f t="shared" si="985"/>
        <v>1.4</v>
      </c>
      <c r="AW1589" s="210">
        <f t="shared" si="986"/>
        <v>3.6764705882352811E-2</v>
      </c>
      <c r="AX1589" s="276">
        <f t="shared" si="993"/>
        <v>4.1557470959654362E-2</v>
      </c>
      <c r="AY1589" s="19">
        <f t="shared" si="1013"/>
        <v>0.20167393957946508</v>
      </c>
    </row>
    <row r="1590" spans="1:51">
      <c r="A1590" s="3">
        <v>40641</v>
      </c>
      <c r="B1590" s="9">
        <f t="shared" si="1021"/>
        <v>40641</v>
      </c>
      <c r="C1590" s="5">
        <v>1.4</v>
      </c>
      <c r="D1590" s="5">
        <v>1.4</v>
      </c>
      <c r="E1590" s="5">
        <v>1.34</v>
      </c>
      <c r="F1590" s="5">
        <v>1.36</v>
      </c>
      <c r="G1590" s="6">
        <v>494600</v>
      </c>
      <c r="H1590" s="113">
        <v>1.36</v>
      </c>
      <c r="I1590" s="19">
        <f t="shared" si="1015"/>
        <v>-2.8571428571428439E-2</v>
      </c>
      <c r="J1590" s="8">
        <f t="shared" si="989"/>
        <v>1.4610935747756642</v>
      </c>
      <c r="K1590" s="8">
        <f t="shared" si="990"/>
        <v>0.87590642522433515</v>
      </c>
      <c r="L1590" s="8">
        <f t="shared" si="996"/>
        <v>1.1684999999999997</v>
      </c>
      <c r="M1590" s="19">
        <f t="shared" si="1022"/>
        <v>0.66809322628436274</v>
      </c>
      <c r="N1590" s="19">
        <f t="shared" si="997"/>
        <v>2.2397034072924045E-2</v>
      </c>
      <c r="O1590" s="19">
        <f t="shared" si="1023"/>
        <v>1.724644277661919E-2</v>
      </c>
      <c r="P1590" s="19">
        <f t="shared" si="1024"/>
        <v>8.321326983266859E-3</v>
      </c>
      <c r="Q1590" s="6"/>
      <c r="S1590" s="66"/>
      <c r="T1590" t="str">
        <f t="shared" si="1008"/>
        <v/>
      </c>
      <c r="U1590" t="str">
        <f t="shared" si="1009"/>
        <v/>
      </c>
      <c r="V1590" t="str">
        <f t="shared" si="1010"/>
        <v/>
      </c>
      <c r="W1590" t="str">
        <f t="shared" si="1011"/>
        <v/>
      </c>
      <c r="Y1590" s="219">
        <f t="shared" si="992"/>
        <v>3.1736263736263745E-2</v>
      </c>
      <c r="Z1590" s="78">
        <f t="shared" si="994"/>
        <v>1.2782186259484827</v>
      </c>
      <c r="AA1590" s="78">
        <f t="shared" si="1016"/>
        <v>1.187153100678358</v>
      </c>
      <c r="AB1590" s="74">
        <f t="shared" si="983"/>
        <v>1589</v>
      </c>
      <c r="AC1590" s="80">
        <f t="shared" si="998"/>
        <v>2.4436207084755288E-2</v>
      </c>
      <c r="AD1590" s="79">
        <f t="shared" si="1014"/>
        <v>9.1065525270124681E-2</v>
      </c>
      <c r="AE1590" s="81">
        <f t="shared" si="999"/>
        <v>6.6629318185369393E-2</v>
      </c>
      <c r="AF1590" s="19">
        <f t="shared" si="1018"/>
        <v>7.6709166844687857E-2</v>
      </c>
      <c r="AG1590" s="93">
        <f t="shared" si="1017"/>
        <v>-0.17084342587753923</v>
      </c>
      <c r="AH1590" s="91">
        <f t="shared" si="1019"/>
        <v>3.4482121568301977E-3</v>
      </c>
      <c r="AI1590" s="96">
        <f t="shared" si="1020"/>
        <v>1579.0111492132494</v>
      </c>
      <c r="AJ1590" s="5">
        <f t="shared" si="984"/>
        <v>-3.9999999999999813E-2</v>
      </c>
      <c r="AK1590" s="5">
        <f t="shared" si="987"/>
        <v>0</v>
      </c>
      <c r="AL1590" s="5">
        <f t="shared" si="991"/>
        <v>-3.9999999999999813E-2</v>
      </c>
      <c r="AM1590" s="95">
        <f t="shared" si="1002"/>
        <v>3.2142857142857126E-2</v>
      </c>
      <c r="AN1590" s="95">
        <f t="shared" si="1003"/>
        <v>-1.2142857142857122E-2</v>
      </c>
      <c r="AO1590" s="78">
        <f t="shared" si="1004"/>
        <v>2.6470588235294148</v>
      </c>
      <c r="AP1590" s="8">
        <f t="shared" si="1005"/>
        <v>72.580645161290349</v>
      </c>
      <c r="AQ1590" s="8">
        <f t="shared" si="995"/>
        <v>65.406976744186068</v>
      </c>
      <c r="AR1590" s="8">
        <f t="shared" si="982"/>
        <v>-0.33333333333333087</v>
      </c>
      <c r="AS1590" s="114">
        <f t="shared" si="988"/>
        <v>-164866.66666666546</v>
      </c>
      <c r="AT1590" s="103">
        <f t="shared" si="1012"/>
        <v>0.15000100843646022</v>
      </c>
      <c r="AU1590" s="5">
        <f t="shared" si="985"/>
        <v>1.36</v>
      </c>
      <c r="AW1590" s="210">
        <f t="shared" si="986"/>
        <v>4.4776119402984947E-2</v>
      </c>
      <c r="AX1590" s="276">
        <f t="shared" si="993"/>
        <v>4.6745262565721424E-2</v>
      </c>
      <c r="AY1590" s="19">
        <f t="shared" si="1013"/>
        <v>0.12483415102674499</v>
      </c>
    </row>
    <row r="1591" spans="1:51">
      <c r="A1591" s="3">
        <v>40644</v>
      </c>
      <c r="B1591" s="9">
        <f t="shared" si="1021"/>
        <v>40644</v>
      </c>
      <c r="C1591" s="5">
        <v>1.36</v>
      </c>
      <c r="D1591" s="5">
        <v>1.44</v>
      </c>
      <c r="E1591" s="5">
        <v>1.33</v>
      </c>
      <c r="F1591" s="5">
        <v>1.38</v>
      </c>
      <c r="G1591" s="6">
        <v>829300</v>
      </c>
      <c r="H1591" s="113">
        <v>1.38</v>
      </c>
      <c r="I1591" s="19">
        <f t="shared" si="1015"/>
        <v>1.4705882352941025E-2</v>
      </c>
      <c r="J1591" s="8">
        <f t="shared" si="989"/>
        <v>1.4860979906940619</v>
      </c>
      <c r="K1591" s="8">
        <f t="shared" si="990"/>
        <v>0.88390200930593776</v>
      </c>
      <c r="L1591" s="8">
        <f t="shared" si="996"/>
        <v>1.1849999999999998</v>
      </c>
      <c r="M1591" s="19">
        <f t="shared" si="1022"/>
        <v>0.68129269426707573</v>
      </c>
      <c r="N1591" s="19">
        <f t="shared" si="997"/>
        <v>1.9756925326308957E-2</v>
      </c>
      <c r="O1591" s="19">
        <f t="shared" si="1023"/>
        <v>1.7113493858349847E-2</v>
      </c>
      <c r="P1591" s="19">
        <f t="shared" si="1024"/>
        <v>9.1283541841296612E-3</v>
      </c>
      <c r="Q1591" s="6"/>
      <c r="S1591" s="66"/>
      <c r="T1591" t="str">
        <f t="shared" si="1008"/>
        <v/>
      </c>
      <c r="U1591" t="str">
        <f t="shared" si="1009"/>
        <v/>
      </c>
      <c r="V1591" t="str">
        <f t="shared" si="1010"/>
        <v/>
      </c>
      <c r="W1591" t="str">
        <f t="shared" si="1011"/>
        <v/>
      </c>
      <c r="Y1591" s="219">
        <f t="shared" si="992"/>
        <v>3.0263736263736261E-2</v>
      </c>
      <c r="Z1591" s="78">
        <f t="shared" si="994"/>
        <v>1.2938929575524163</v>
      </c>
      <c r="AA1591" s="78">
        <f t="shared" si="1016"/>
        <v>1.2014237712281595</v>
      </c>
      <c r="AB1591" s="74">
        <f t="shared" si="983"/>
        <v>1590</v>
      </c>
      <c r="AC1591" s="80">
        <f t="shared" si="998"/>
        <v>2.0671894511109942E-2</v>
      </c>
      <c r="AD1591" s="79">
        <f t="shared" si="1014"/>
        <v>9.2469186324256825E-2</v>
      </c>
      <c r="AE1591" s="81">
        <f t="shared" si="999"/>
        <v>7.1797291813146882E-2</v>
      </c>
      <c r="AF1591" s="19">
        <f t="shared" si="1018"/>
        <v>7.6966336557274778E-2</v>
      </c>
      <c r="AG1591" s="93">
        <f t="shared" si="1017"/>
        <v>-0.1540465163267396</v>
      </c>
      <c r="AH1591" s="91">
        <f t="shared" si="1019"/>
        <v>2.9548362959949557E-3</v>
      </c>
      <c r="AI1591" s="96">
        <f t="shared" si="1020"/>
        <v>1579.5322800391009</v>
      </c>
      <c r="AJ1591" s="5">
        <f t="shared" si="984"/>
        <v>1.9999999999999796E-2</v>
      </c>
      <c r="AK1591" s="5">
        <f t="shared" si="987"/>
        <v>1.9999999999999796E-2</v>
      </c>
      <c r="AL1591" s="5">
        <f t="shared" si="991"/>
        <v>0</v>
      </c>
      <c r="AM1591" s="95">
        <f t="shared" si="1002"/>
        <v>3.3571428571428537E-2</v>
      </c>
      <c r="AN1591" s="95">
        <f t="shared" si="1003"/>
        <v>-9.9999999999999777E-3</v>
      </c>
      <c r="AO1591" s="78">
        <f t="shared" si="1004"/>
        <v>3.3571428571428612</v>
      </c>
      <c r="AP1591" s="8">
        <f t="shared" si="1005"/>
        <v>77.049180327868868</v>
      </c>
      <c r="AQ1591" s="8">
        <f t="shared" si="995"/>
        <v>62.666666666666693</v>
      </c>
      <c r="AR1591" s="8">
        <f t="shared" si="982"/>
        <v>-9.0909090909093104E-2</v>
      </c>
      <c r="AS1591" s="114">
        <f t="shared" si="988"/>
        <v>-75390.909090910907</v>
      </c>
      <c r="AT1591" s="103">
        <f t="shared" si="1012"/>
        <v>0.13541285023835553</v>
      </c>
      <c r="AU1591" s="5">
        <f t="shared" si="985"/>
        <v>1.38</v>
      </c>
      <c r="AW1591" s="210">
        <f t="shared" si="986"/>
        <v>8.2706766917293131E-2</v>
      </c>
      <c r="AX1591" s="276">
        <f t="shared" si="993"/>
        <v>5.0089204790397079E-2</v>
      </c>
      <c r="AY1591" s="19">
        <f t="shared" si="1013"/>
        <v>7.1535425006421682E-2</v>
      </c>
    </row>
    <row r="1592" spans="1:51">
      <c r="A1592" s="3">
        <v>40645</v>
      </c>
      <c r="B1592" s="9">
        <f t="shared" si="1021"/>
        <v>40645</v>
      </c>
      <c r="C1592" s="5">
        <v>1.35</v>
      </c>
      <c r="D1592" s="5">
        <v>1.37</v>
      </c>
      <c r="E1592" s="5">
        <v>1.32</v>
      </c>
      <c r="F1592" s="5">
        <v>1.34</v>
      </c>
      <c r="G1592" s="6">
        <v>695000</v>
      </c>
      <c r="H1592" s="113">
        <v>1.34</v>
      </c>
      <c r="I1592" s="19">
        <f t="shared" si="1015"/>
        <v>-2.898550724637668E-2</v>
      </c>
      <c r="J1592" s="8">
        <f t="shared" si="989"/>
        <v>1.4977431317883831</v>
      </c>
      <c r="K1592" s="8">
        <f t="shared" si="990"/>
        <v>0.90625686821161633</v>
      </c>
      <c r="L1592" s="8">
        <f t="shared" si="996"/>
        <v>1.2019999999999997</v>
      </c>
      <c r="M1592" s="19">
        <f t="shared" si="1022"/>
        <v>0.65266955134253535</v>
      </c>
      <c r="N1592" s="19">
        <f t="shared" si="997"/>
        <v>-4.2012989667139643E-2</v>
      </c>
      <c r="O1592" s="19">
        <f t="shared" si="1023"/>
        <v>7.8360519745286367E-3</v>
      </c>
      <c r="P1592" s="19">
        <f t="shared" si="1024"/>
        <v>2.52911054283406E-2</v>
      </c>
      <c r="Q1592" s="6"/>
      <c r="S1592" s="66"/>
      <c r="T1592" t="str">
        <f t="shared" si="1008"/>
        <v/>
      </c>
      <c r="U1592" t="str">
        <f t="shared" si="1009"/>
        <v/>
      </c>
      <c r="V1592" t="str">
        <f t="shared" si="1010"/>
        <v/>
      </c>
      <c r="W1592" t="str">
        <f t="shared" si="1011"/>
        <v/>
      </c>
      <c r="Y1592" s="219">
        <f t="shared" si="992"/>
        <v>2.5538461538461548E-2</v>
      </c>
      <c r="Z1592" s="78">
        <f t="shared" si="994"/>
        <v>1.3009934420893441</v>
      </c>
      <c r="AA1592" s="78">
        <f t="shared" si="1016"/>
        <v>1.2116784121572757</v>
      </c>
      <c r="AB1592" s="74">
        <f t="shared" si="983"/>
        <v>1591</v>
      </c>
      <c r="AC1592" s="80">
        <f t="shared" si="998"/>
        <v>1.4014190495137219E-2</v>
      </c>
      <c r="AD1592" s="79">
        <f t="shared" si="1014"/>
        <v>8.9315029932068413E-2</v>
      </c>
      <c r="AE1592" s="81">
        <f t="shared" si="999"/>
        <v>7.5300839436931194E-2</v>
      </c>
      <c r="AF1592" s="19">
        <f t="shared" si="1018"/>
        <v>7.3711827359416005E-2</v>
      </c>
      <c r="AG1592" s="93">
        <f t="shared" si="1017"/>
        <v>-0.32206549875700047</v>
      </c>
      <c r="AH1592" s="91">
        <f t="shared" si="1019"/>
        <v>2.1432873608245749E-3</v>
      </c>
      <c r="AI1592" s="96">
        <f t="shared" si="1020"/>
        <v>1580.5337317165242</v>
      </c>
      <c r="AJ1592" s="5">
        <f t="shared" si="984"/>
        <v>-3.9999999999999813E-2</v>
      </c>
      <c r="AK1592" s="5">
        <f t="shared" si="987"/>
        <v>0</v>
      </c>
      <c r="AL1592" s="5">
        <f t="shared" si="991"/>
        <v>-3.9999999999999813E-2</v>
      </c>
      <c r="AM1592" s="95">
        <f t="shared" si="1002"/>
        <v>3.3571428571428537E-2</v>
      </c>
      <c r="AN1592" s="95">
        <f t="shared" si="1003"/>
        <v>-1.142857142857139E-2</v>
      </c>
      <c r="AO1592" s="78">
        <f t="shared" si="1004"/>
        <v>2.9375000000000067</v>
      </c>
      <c r="AP1592" s="8">
        <f t="shared" si="1005"/>
        <v>74.603174603174651</v>
      </c>
      <c r="AQ1592" s="8">
        <f t="shared" si="995"/>
        <v>59.493670886076011</v>
      </c>
      <c r="AR1592" s="8">
        <f t="shared" si="982"/>
        <v>-0.2</v>
      </c>
      <c r="AS1592" s="114">
        <f t="shared" si="988"/>
        <v>-139000</v>
      </c>
      <c r="AT1592" s="103">
        <f t="shared" si="1012"/>
        <v>0.18296661462231678</v>
      </c>
      <c r="AU1592" s="5">
        <f t="shared" si="985"/>
        <v>1.34</v>
      </c>
      <c r="AW1592" s="210">
        <f t="shared" si="986"/>
        <v>3.7878787878787908E-2</v>
      </c>
      <c r="AX1592" s="276">
        <f t="shared" si="993"/>
        <v>5.0206067797049114E-2</v>
      </c>
      <c r="AY1592" s="19">
        <f t="shared" si="1013"/>
        <v>2.3330976632801211E-3</v>
      </c>
    </row>
    <row r="1593" spans="1:51">
      <c r="A1593" s="3">
        <v>40646</v>
      </c>
      <c r="B1593" s="9">
        <f t="shared" si="1021"/>
        <v>40646</v>
      </c>
      <c r="C1593" s="5">
        <v>1.29</v>
      </c>
      <c r="D1593" s="5">
        <v>1.34</v>
      </c>
      <c r="E1593" s="5">
        <v>1.28</v>
      </c>
      <c r="F1593" s="5">
        <v>1.33</v>
      </c>
      <c r="G1593" s="6">
        <v>443500</v>
      </c>
      <c r="H1593" s="113">
        <v>1.33</v>
      </c>
      <c r="I1593" s="19">
        <f t="shared" si="1015"/>
        <v>-7.462686567164185E-3</v>
      </c>
      <c r="J1593" s="8">
        <f t="shared" si="989"/>
        <v>1.5058660867716616</v>
      </c>
      <c r="K1593" s="8">
        <f t="shared" si="990"/>
        <v>0.92913391322833805</v>
      </c>
      <c r="L1593" s="8">
        <f t="shared" si="996"/>
        <v>1.2174999999999998</v>
      </c>
      <c r="M1593" s="19">
        <f t="shared" si="1022"/>
        <v>0.62072018396081241</v>
      </c>
      <c r="N1593" s="19">
        <f t="shared" si="997"/>
        <v>-4.8951827637743139E-2</v>
      </c>
      <c r="O1593" s="19">
        <f t="shared" si="1023"/>
        <v>5.4234633502069128E-3</v>
      </c>
      <c r="P1593" s="19">
        <f t="shared" si="1024"/>
        <v>2.5243444567616558E-2</v>
      </c>
      <c r="Q1593" s="6"/>
      <c r="S1593" s="66"/>
      <c r="T1593" t="str">
        <f t="shared" si="1008"/>
        <v/>
      </c>
      <c r="U1593" t="str">
        <f t="shared" si="1009"/>
        <v/>
      </c>
      <c r="V1593" t="str">
        <f t="shared" si="1010"/>
        <v/>
      </c>
      <c r="W1593" t="str">
        <f t="shared" si="1011"/>
        <v/>
      </c>
      <c r="Y1593" s="219">
        <f t="shared" si="992"/>
        <v>2.0153846153846168E-2</v>
      </c>
      <c r="Z1593" s="78">
        <f t="shared" si="994"/>
        <v>1.3054604520075852</v>
      </c>
      <c r="AA1593" s="78">
        <f t="shared" si="1016"/>
        <v>1.2204342096576373</v>
      </c>
      <c r="AB1593" s="74">
        <f t="shared" si="983"/>
        <v>1592</v>
      </c>
      <c r="AC1593" s="80">
        <f t="shared" si="998"/>
        <v>7.7803223304133973E-3</v>
      </c>
      <c r="AD1593" s="79">
        <f t="shared" si="1014"/>
        <v>8.5026242349947934E-2</v>
      </c>
      <c r="AE1593" s="81">
        <f t="shared" si="999"/>
        <v>7.7245920019534536E-2</v>
      </c>
      <c r="AF1593" s="19">
        <f t="shared" si="1018"/>
        <v>6.9668845462632481E-2</v>
      </c>
      <c r="AG1593" s="93">
        <f t="shared" si="1017"/>
        <v>-0.44482541941233855</v>
      </c>
      <c r="AH1593" s="91">
        <f t="shared" si="1019"/>
        <v>1.1278069103530194E-3</v>
      </c>
      <c r="AI1593" s="96">
        <f t="shared" si="1020"/>
        <v>1582.7641352168637</v>
      </c>
      <c r="AJ1593" s="5">
        <f t="shared" si="984"/>
        <v>-1.0000000000000009E-2</v>
      </c>
      <c r="AK1593" s="5">
        <f t="shared" si="987"/>
        <v>0</v>
      </c>
      <c r="AL1593" s="5">
        <f t="shared" si="991"/>
        <v>-1.0000000000000009E-2</v>
      </c>
      <c r="AM1593" s="95">
        <f t="shared" si="1002"/>
        <v>3.1428571428571396E-2</v>
      </c>
      <c r="AN1593" s="95">
        <f t="shared" si="1003"/>
        <v>-1.2142857142857106E-2</v>
      </c>
      <c r="AO1593" s="78">
        <f t="shared" si="1004"/>
        <v>2.5882352941176521</v>
      </c>
      <c r="AP1593" s="8">
        <f t="shared" si="1005"/>
        <v>72.131147540983648</v>
      </c>
      <c r="AQ1593" s="8">
        <f t="shared" si="995"/>
        <v>64.896755162241931</v>
      </c>
      <c r="AR1593" s="8">
        <f t="shared" si="982"/>
        <v>0.66666666666666663</v>
      </c>
      <c r="AS1593" s="114">
        <f t="shared" si="988"/>
        <v>295666.66666666663</v>
      </c>
      <c r="AT1593" s="103">
        <f t="shared" si="1012"/>
        <v>0.18844786619986234</v>
      </c>
      <c r="AU1593" s="5">
        <f t="shared" si="985"/>
        <v>1.33</v>
      </c>
      <c r="AW1593" s="210">
        <f t="shared" si="986"/>
        <v>4.6875000000000042E-2</v>
      </c>
      <c r="AX1593" s="276">
        <f t="shared" si="993"/>
        <v>4.7176396131821591E-2</v>
      </c>
      <c r="AY1593" s="19">
        <f t="shared" si="1013"/>
        <v>-6.0344731188161166E-2</v>
      </c>
    </row>
    <row r="1594" spans="1:51">
      <c r="A1594" s="3">
        <v>40647</v>
      </c>
      <c r="B1594" s="9">
        <f t="shared" si="1021"/>
        <v>40647</v>
      </c>
      <c r="C1594" s="5">
        <v>1.32</v>
      </c>
      <c r="D1594" s="5">
        <v>1.33</v>
      </c>
      <c r="E1594" s="5">
        <v>1.28</v>
      </c>
      <c r="F1594" s="5">
        <v>1.33</v>
      </c>
      <c r="G1594" s="6">
        <v>416600</v>
      </c>
      <c r="H1594" s="113">
        <v>1.33</v>
      </c>
      <c r="I1594" s="19">
        <f t="shared" si="1015"/>
        <v>0</v>
      </c>
      <c r="J1594" s="8">
        <f t="shared" si="989"/>
        <v>1.5081094671841926</v>
      </c>
      <c r="K1594" s="8">
        <f t="shared" si="990"/>
        <v>0.9598905328158065</v>
      </c>
      <c r="L1594" s="8">
        <f t="shared" si="996"/>
        <v>1.2339999999999995</v>
      </c>
      <c r="M1594" s="19">
        <f t="shared" si="1022"/>
        <v>0.57112651456224317</v>
      </c>
      <c r="N1594" s="19">
        <f t="shared" si="997"/>
        <v>-7.9896982054155671E-2</v>
      </c>
      <c r="O1594" s="19">
        <f t="shared" si="1023"/>
        <v>1.4897608972259139E-3</v>
      </c>
      <c r="P1594" s="19">
        <f t="shared" si="1024"/>
        <v>3.3102461496214805E-2</v>
      </c>
      <c r="Q1594" s="6"/>
      <c r="S1594" s="66"/>
      <c r="T1594" t="str">
        <f t="shared" si="1008"/>
        <v/>
      </c>
      <c r="U1594" t="str">
        <f t="shared" si="1009"/>
        <v/>
      </c>
      <c r="V1594" t="str">
        <f t="shared" si="1010"/>
        <v/>
      </c>
      <c r="W1594" t="str">
        <f t="shared" si="1011"/>
        <v/>
      </c>
      <c r="Y1594" s="219">
        <f t="shared" si="992"/>
        <v>1.5890109890109902E-2</v>
      </c>
      <c r="Z1594" s="78">
        <f t="shared" si="994"/>
        <v>1.3092395423984171</v>
      </c>
      <c r="AA1594" s="78">
        <f t="shared" si="1016"/>
        <v>1.2285420781429721</v>
      </c>
      <c r="AB1594" s="74">
        <f t="shared" si="983"/>
        <v>1593</v>
      </c>
      <c r="AC1594" s="80">
        <f t="shared" si="998"/>
        <v>2.7612353887283697E-3</v>
      </c>
      <c r="AD1594" s="79">
        <f t="shared" si="1014"/>
        <v>8.0697464255444995E-2</v>
      </c>
      <c r="AE1594" s="81">
        <f t="shared" si="999"/>
        <v>7.7936228866716625E-2</v>
      </c>
      <c r="AF1594" s="19">
        <f t="shared" si="1018"/>
        <v>6.5685551753689134E-2</v>
      </c>
      <c r="AG1594" s="93">
        <f t="shared" si="1017"/>
        <v>-0.64510012934365724</v>
      </c>
      <c r="AH1594" s="91">
        <f t="shared" si="1019"/>
        <v>1.0693427708859162E-4</v>
      </c>
      <c r="AI1594" s="96">
        <f t="shared" si="1020"/>
        <v>1586.2288317416569</v>
      </c>
      <c r="AJ1594" s="5">
        <f t="shared" si="984"/>
        <v>0</v>
      </c>
      <c r="AK1594" s="5">
        <f t="shared" si="987"/>
        <v>0</v>
      </c>
      <c r="AL1594" s="5">
        <f t="shared" si="991"/>
        <v>0</v>
      </c>
      <c r="AM1594" s="95">
        <f t="shared" si="1002"/>
        <v>2.6428571428571405E-2</v>
      </c>
      <c r="AN1594" s="95">
        <f t="shared" si="1003"/>
        <v>-1.2142857142857106E-2</v>
      </c>
      <c r="AO1594" s="78">
        <f t="shared" si="1004"/>
        <v>2.1764705882352988</v>
      </c>
      <c r="AP1594" s="8">
        <f t="shared" si="1005"/>
        <v>68.518518518518562</v>
      </c>
      <c r="AQ1594" s="8">
        <f t="shared" si="995"/>
        <v>64.459930313588899</v>
      </c>
      <c r="AR1594" s="8">
        <f t="shared" si="982"/>
        <v>1</v>
      </c>
      <c r="AS1594" s="114">
        <f t="shared" si="988"/>
        <v>416600</v>
      </c>
      <c r="AT1594" s="103">
        <f t="shared" si="1012"/>
        <v>0.23149885010267357</v>
      </c>
      <c r="AU1594" s="5">
        <f t="shared" si="985"/>
        <v>1.33</v>
      </c>
      <c r="AW1594" s="210">
        <f t="shared" si="986"/>
        <v>3.9062500000000035E-2</v>
      </c>
      <c r="AX1594" s="276">
        <f t="shared" si="993"/>
        <v>4.1153551683649987E-2</v>
      </c>
      <c r="AY1594" s="19">
        <f t="shared" si="1013"/>
        <v>-0.12766648031660588</v>
      </c>
    </row>
    <row r="1595" spans="1:51">
      <c r="A1595" s="3">
        <v>40648</v>
      </c>
      <c r="B1595" s="9">
        <f t="shared" si="1021"/>
        <v>40648</v>
      </c>
      <c r="C1595" s="5">
        <v>1.33</v>
      </c>
      <c r="D1595" s="5">
        <v>1.33</v>
      </c>
      <c r="E1595" s="5">
        <v>1.28</v>
      </c>
      <c r="F1595" s="5">
        <v>1.29</v>
      </c>
      <c r="G1595" s="6">
        <v>253100</v>
      </c>
      <c r="H1595" s="113">
        <v>1.29</v>
      </c>
      <c r="I1595" s="19">
        <f t="shared" si="1015"/>
        <v>-3.0075187969924838E-2</v>
      </c>
      <c r="J1595" s="8">
        <f t="shared" si="989"/>
        <v>1.5065211529856806</v>
      </c>
      <c r="K1595" s="8">
        <f t="shared" si="990"/>
        <v>0.98647884701431887</v>
      </c>
      <c r="L1595" s="8">
        <f t="shared" si="996"/>
        <v>1.2464999999999997</v>
      </c>
      <c r="M1595" s="19">
        <f t="shared" si="1022"/>
        <v>0.52717025564747177</v>
      </c>
      <c r="N1595" s="19">
        <f t="shared" si="997"/>
        <v>-7.6964136306056405E-2</v>
      </c>
      <c r="O1595" s="19">
        <f t="shared" si="1023"/>
        <v>-1.0531823008031228E-3</v>
      </c>
      <c r="P1595" s="19">
        <f t="shared" si="1024"/>
        <v>2.7699319130189203E-2</v>
      </c>
      <c r="Q1595" s="6"/>
      <c r="S1595" s="66"/>
      <c r="T1595" t="str">
        <f t="shared" si="1008"/>
        <v/>
      </c>
      <c r="U1595" t="str">
        <f t="shared" si="1009"/>
        <v/>
      </c>
      <c r="V1595" t="str">
        <f t="shared" si="1010"/>
        <v/>
      </c>
      <c r="W1595" t="str">
        <f t="shared" si="1011"/>
        <v/>
      </c>
      <c r="Y1595" s="219">
        <f t="shared" si="992"/>
        <v>9.6043956043956116E-3</v>
      </c>
      <c r="Z1595" s="78">
        <f t="shared" si="994"/>
        <v>1.3062766528690608</v>
      </c>
      <c r="AA1595" s="78">
        <f t="shared" si="1016"/>
        <v>1.2330899643603921</v>
      </c>
      <c r="AB1595" s="74">
        <f t="shared" si="983"/>
        <v>1594</v>
      </c>
      <c r="AC1595" s="80">
        <f t="shared" si="998"/>
        <v>-3.7996322864383286E-3</v>
      </c>
      <c r="AD1595" s="79">
        <f t="shared" si="1014"/>
        <v>7.3186688508668718E-2</v>
      </c>
      <c r="AE1595" s="81">
        <f t="shared" si="999"/>
        <v>7.6986320795107047E-2</v>
      </c>
      <c r="AF1595" s="19">
        <f t="shared" si="1018"/>
        <v>5.935227000783426E-2</v>
      </c>
      <c r="AG1595" s="93">
        <f t="shared" si="1017"/>
        <v>-2.376062432760639</v>
      </c>
      <c r="AH1595" s="91">
        <f t="shared" si="1019"/>
        <v>-9.9343593493766719E-4</v>
      </c>
      <c r="AI1595" s="96">
        <f t="shared" si="1020"/>
        <v>1589.5725454872534</v>
      </c>
      <c r="AJ1595" s="5">
        <f t="shared" si="984"/>
        <v>-4.0000000000000036E-2</v>
      </c>
      <c r="AK1595" s="5">
        <f t="shared" si="987"/>
        <v>0</v>
      </c>
      <c r="AL1595" s="5">
        <f t="shared" si="991"/>
        <v>-4.0000000000000036E-2</v>
      </c>
      <c r="AM1595" s="95">
        <f t="shared" si="1002"/>
        <v>2.6428571428571405E-2</v>
      </c>
      <c r="AN1595" s="95">
        <f t="shared" si="1003"/>
        <v>-1.4999999999999966E-2</v>
      </c>
      <c r="AO1595" s="78">
        <f t="shared" si="1004"/>
        <v>1.7619047619047643</v>
      </c>
      <c r="AP1595" s="8">
        <f t="shared" si="1005"/>
        <v>63.793103448275893</v>
      </c>
      <c r="AQ1595" s="8">
        <f t="shared" si="995"/>
        <v>63.793103448275893</v>
      </c>
      <c r="AR1595" s="8">
        <f t="shared" si="982"/>
        <v>-0.6</v>
      </c>
      <c r="AS1595" s="114">
        <f t="shared" si="988"/>
        <v>-151860</v>
      </c>
      <c r="AT1595" s="103">
        <f t="shared" si="1012"/>
        <v>0.23619949603450432</v>
      </c>
      <c r="AU1595" s="5">
        <f t="shared" si="985"/>
        <v>1.29</v>
      </c>
      <c r="AW1595" s="210">
        <f t="shared" si="986"/>
        <v>3.9062500000000035E-2</v>
      </c>
      <c r="AX1595" s="276">
        <f t="shared" si="993"/>
        <v>3.2404058009276607E-2</v>
      </c>
      <c r="AY1595" s="19">
        <f t="shared" si="1013"/>
        <v>-0.2126060404611321</v>
      </c>
    </row>
    <row r="1596" spans="1:51">
      <c r="A1596" s="3">
        <v>40651</v>
      </c>
      <c r="B1596" s="9">
        <f t="shared" si="1021"/>
        <v>40651</v>
      </c>
      <c r="C1596" s="5">
        <v>1.29</v>
      </c>
      <c r="D1596" s="5">
        <v>1.38</v>
      </c>
      <c r="E1596" s="5">
        <v>1.28</v>
      </c>
      <c r="F1596" s="5">
        <v>1.36</v>
      </c>
      <c r="G1596" s="6">
        <v>370400</v>
      </c>
      <c r="H1596" s="113">
        <v>1.36</v>
      </c>
      <c r="I1596" s="19">
        <f t="shared" si="1015"/>
        <v>5.4263565891472916E-2</v>
      </c>
      <c r="J1596" s="8">
        <f t="shared" si="989"/>
        <v>1.5132033834359957</v>
      </c>
      <c r="K1596" s="8">
        <f t="shared" si="990"/>
        <v>1.0077966165640038</v>
      </c>
      <c r="L1596" s="8">
        <f t="shared" si="996"/>
        <v>1.2604999999999997</v>
      </c>
      <c r="M1596" s="19">
        <f t="shared" si="1022"/>
        <v>0.50149678870240011</v>
      </c>
      <c r="N1596" s="19">
        <f t="shared" si="997"/>
        <v>-4.8700522592154696E-2</v>
      </c>
      <c r="O1596" s="19">
        <f t="shared" si="1023"/>
        <v>4.435537089586849E-3</v>
      </c>
      <c r="P1596" s="19">
        <f t="shared" si="1024"/>
        <v>2.1609961140277207E-2</v>
      </c>
      <c r="Q1596" s="6"/>
      <c r="S1596" s="66"/>
      <c r="T1596" t="str">
        <f t="shared" si="1008"/>
        <v/>
      </c>
      <c r="U1596" t="str">
        <f t="shared" si="1009"/>
        <v/>
      </c>
      <c r="V1596" t="str">
        <f t="shared" si="1010"/>
        <v/>
      </c>
      <c r="W1596" t="str">
        <f t="shared" si="1011"/>
        <v/>
      </c>
      <c r="Y1596" s="219">
        <f t="shared" si="992"/>
        <v>4.6153846153846228E-3</v>
      </c>
      <c r="Z1596" s="78">
        <f t="shared" si="994"/>
        <v>1.3145500483272254</v>
      </c>
      <c r="AA1596" s="78">
        <f t="shared" si="1016"/>
        <v>1.2424813069977232</v>
      </c>
      <c r="AB1596" s="74">
        <f t="shared" si="983"/>
        <v>1595</v>
      </c>
      <c r="AC1596" s="80">
        <f t="shared" si="998"/>
        <v>-3.9340635724838396E-3</v>
      </c>
      <c r="AD1596" s="79">
        <f t="shared" si="1014"/>
        <v>7.2068741329502251E-2</v>
      </c>
      <c r="AE1596" s="81">
        <f t="shared" si="999"/>
        <v>7.600280490198609E-2</v>
      </c>
      <c r="AF1596" s="19">
        <f t="shared" si="1018"/>
        <v>5.8003883779665033E-2</v>
      </c>
      <c r="AG1596" s="93">
        <f t="shared" si="1017"/>
        <v>3.5380077836827527E-2</v>
      </c>
      <c r="AH1596" s="91">
        <f t="shared" si="1019"/>
        <v>-2.0006745919312215E-3</v>
      </c>
      <c r="AI1596" s="96">
        <f t="shared" si="1020"/>
        <v>1591.9197438526132</v>
      </c>
      <c r="AJ1596" s="5">
        <f t="shared" si="984"/>
        <v>7.0000000000000062E-2</v>
      </c>
      <c r="AK1596" s="5">
        <f t="shared" si="987"/>
        <v>7.0000000000000062E-2</v>
      </c>
      <c r="AL1596" s="5">
        <f t="shared" si="991"/>
        <v>0</v>
      </c>
      <c r="AM1596" s="95">
        <f t="shared" si="1002"/>
        <v>3.142857142857141E-2</v>
      </c>
      <c r="AN1596" s="95">
        <f t="shared" si="1003"/>
        <v>-1.4999999999999966E-2</v>
      </c>
      <c r="AO1596" s="78">
        <f t="shared" si="1004"/>
        <v>2.0952380952380985</v>
      </c>
      <c r="AP1596" s="8">
        <f t="shared" si="1005"/>
        <v>67.692307692307736</v>
      </c>
      <c r="AQ1596" s="8">
        <f t="shared" si="995"/>
        <v>64.233576642335805</v>
      </c>
      <c r="AR1596" s="8">
        <f t="shared" si="982"/>
        <v>0.60000000000000353</v>
      </c>
      <c r="AS1596" s="114">
        <f t="shared" si="988"/>
        <v>222240.00000000131</v>
      </c>
      <c r="AT1596" s="103">
        <f t="shared" si="1012"/>
        <v>0.19840788500589704</v>
      </c>
      <c r="AU1596" s="5">
        <f t="shared" si="985"/>
        <v>1.36</v>
      </c>
      <c r="AW1596" s="210">
        <f t="shared" si="986"/>
        <v>7.8124999999999889E-2</v>
      </c>
      <c r="AX1596" s="276">
        <f t="shared" si="993"/>
        <v>2.1643497201410487E-2</v>
      </c>
      <c r="AY1596" s="19">
        <f t="shared" si="1013"/>
        <v>-0.33207448291771346</v>
      </c>
    </row>
    <row r="1597" spans="1:51">
      <c r="A1597" s="3">
        <v>40652</v>
      </c>
      <c r="B1597" s="9">
        <f t="shared" si="1021"/>
        <v>40652</v>
      </c>
      <c r="C1597" s="5">
        <v>1.3</v>
      </c>
      <c r="D1597" s="5">
        <v>1.32</v>
      </c>
      <c r="E1597" s="5">
        <v>1.29</v>
      </c>
      <c r="F1597" s="5">
        <v>1.32</v>
      </c>
      <c r="G1597" s="6">
        <v>527500</v>
      </c>
      <c r="H1597" s="113">
        <v>1.32</v>
      </c>
      <c r="I1597" s="19">
        <f t="shared" si="1015"/>
        <v>-2.9411764705882377E-2</v>
      </c>
      <c r="J1597" s="8">
        <f t="shared" si="989"/>
        <v>1.5084696142360454</v>
      </c>
      <c r="K1597" s="8">
        <f t="shared" si="990"/>
        <v>1.0395303857639542</v>
      </c>
      <c r="L1597" s="8">
        <f t="shared" si="996"/>
        <v>1.2739999999999998</v>
      </c>
      <c r="M1597" s="19">
        <f t="shared" si="1022"/>
        <v>0.45110680254667718</v>
      </c>
      <c r="N1597" s="19">
        <f t="shared" si="997"/>
        <v>-0.10047918010822104</v>
      </c>
      <c r="O1597" s="19">
        <f t="shared" si="1023"/>
        <v>-3.1283099494539973E-3</v>
      </c>
      <c r="P1597" s="19">
        <f t="shared" si="1024"/>
        <v>3.1488267253906826E-2</v>
      </c>
      <c r="Q1597" s="6"/>
      <c r="S1597" s="66"/>
      <c r="T1597" t="str">
        <f t="shared" si="1008"/>
        <v/>
      </c>
      <c r="U1597" t="str">
        <f t="shared" si="1009"/>
        <v/>
      </c>
      <c r="V1597" t="str">
        <f t="shared" si="1010"/>
        <v/>
      </c>
      <c r="W1597" t="str">
        <f t="shared" si="1011"/>
        <v/>
      </c>
      <c r="Y1597" s="219">
        <f t="shared" si="992"/>
        <v>-1.2087912087912045E-3</v>
      </c>
      <c r="Z1597" s="78">
        <f t="shared" si="994"/>
        <v>1.3153893408848327</v>
      </c>
      <c r="AA1597" s="78">
        <f t="shared" si="1016"/>
        <v>1.2482176902798916</v>
      </c>
      <c r="AB1597" s="74">
        <f t="shared" si="983"/>
        <v>1596</v>
      </c>
      <c r="AC1597" s="80">
        <f t="shared" si="998"/>
        <v>-7.0649234376359699E-3</v>
      </c>
      <c r="AD1597" s="79">
        <f t="shared" si="1014"/>
        <v>6.7171650604941124E-2</v>
      </c>
      <c r="AE1597" s="81">
        <f t="shared" si="999"/>
        <v>7.4236574042577094E-2</v>
      </c>
      <c r="AF1597" s="19">
        <f t="shared" si="1018"/>
        <v>5.3814051129077514E-2</v>
      </c>
      <c r="AG1597" s="93">
        <f t="shared" si="1017"/>
        <v>0.79583357194591731</v>
      </c>
      <c r="AH1597" s="91">
        <f t="shared" si="1019"/>
        <v>-2.9456195728963077E-3</v>
      </c>
      <c r="AI1597" s="96">
        <f t="shared" si="1020"/>
        <v>1593.3342164763201</v>
      </c>
      <c r="AJ1597" s="5">
        <f t="shared" si="984"/>
        <v>-4.0000000000000036E-2</v>
      </c>
      <c r="AK1597" s="5">
        <f t="shared" si="987"/>
        <v>0</v>
      </c>
      <c r="AL1597" s="5">
        <f t="shared" si="991"/>
        <v>-4.0000000000000036E-2</v>
      </c>
      <c r="AM1597" s="95">
        <f t="shared" si="1002"/>
        <v>2.857142857142855E-2</v>
      </c>
      <c r="AN1597" s="95">
        <f t="shared" si="1003"/>
        <v>-1.7857142857142825E-2</v>
      </c>
      <c r="AO1597" s="78">
        <f t="shared" si="1004"/>
        <v>1.6000000000000016</v>
      </c>
      <c r="AP1597" s="8">
        <f t="shared" si="1005"/>
        <v>61.538461538461561</v>
      </c>
      <c r="AQ1597" s="8">
        <f t="shared" si="995"/>
        <v>65.116279069767472</v>
      </c>
      <c r="AR1597" s="8">
        <f t="shared" si="982"/>
        <v>1</v>
      </c>
      <c r="AS1597" s="114">
        <f t="shared" si="988"/>
        <v>527500</v>
      </c>
      <c r="AT1597" s="103">
        <f t="shared" si="1012"/>
        <v>0.23237034030666082</v>
      </c>
      <c r="AU1597" s="5">
        <f t="shared" si="985"/>
        <v>1.32</v>
      </c>
      <c r="AW1597" s="210">
        <f t="shared" si="986"/>
        <v>2.3255813953488393E-2</v>
      </c>
      <c r="AX1597" s="276">
        <f t="shared" si="993"/>
        <v>8.7697261131801495E-3</v>
      </c>
      <c r="AY1597" s="19">
        <f t="shared" si="1013"/>
        <v>-0.59481011633329595</v>
      </c>
    </row>
    <row r="1598" spans="1:51">
      <c r="A1598" s="3">
        <v>40653</v>
      </c>
      <c r="B1598" s="9">
        <f t="shared" si="1021"/>
        <v>40653</v>
      </c>
      <c r="C1598" s="5">
        <v>1.31</v>
      </c>
      <c r="D1598" s="5">
        <v>1.31</v>
      </c>
      <c r="E1598" s="5">
        <v>1.29</v>
      </c>
      <c r="F1598" s="5">
        <v>1.31</v>
      </c>
      <c r="G1598" s="6">
        <v>295000</v>
      </c>
      <c r="H1598" s="113">
        <v>1.31</v>
      </c>
      <c r="I1598" s="19">
        <f t="shared" si="1015"/>
        <v>-7.575757575757582E-3</v>
      </c>
      <c r="J1598" s="8">
        <f t="shared" si="989"/>
        <v>1.4942619693496597</v>
      </c>
      <c r="K1598" s="8">
        <f t="shared" si="990"/>
        <v>1.0817380306503399</v>
      </c>
      <c r="L1598" s="8">
        <f t="shared" si="996"/>
        <v>1.2879999999999998</v>
      </c>
      <c r="M1598" s="19">
        <f t="shared" si="1022"/>
        <v>0.38135290339317257</v>
      </c>
      <c r="N1598" s="19">
        <f t="shared" si="997"/>
        <v>-0.15462834690081401</v>
      </c>
      <c r="O1598" s="19">
        <f t="shared" si="1023"/>
        <v>-9.4185820863094249E-3</v>
      </c>
      <c r="P1598" s="19">
        <f t="shared" si="1024"/>
        <v>4.0602608124212937E-2</v>
      </c>
      <c r="Q1598" s="6"/>
      <c r="S1598" s="66"/>
      <c r="T1598" t="str">
        <f t="shared" si="1008"/>
        <v/>
      </c>
      <c r="U1598" t="str">
        <f t="shared" si="1009"/>
        <v/>
      </c>
      <c r="V1598" t="str">
        <f t="shared" si="1010"/>
        <v/>
      </c>
      <c r="W1598" t="str">
        <f t="shared" si="1011"/>
        <v/>
      </c>
      <c r="Y1598" s="219">
        <f t="shared" si="992"/>
        <v>-5.6703296703296668E-3</v>
      </c>
      <c r="Z1598" s="78">
        <f t="shared" si="994"/>
        <v>1.3145593823885684</v>
      </c>
      <c r="AA1598" s="78">
        <f t="shared" si="1016"/>
        <v>1.2527895811991796</v>
      </c>
      <c r="AB1598" s="74">
        <f t="shared" si="983"/>
        <v>1597</v>
      </c>
      <c r="AC1598" s="80">
        <f t="shared" si="998"/>
        <v>-9.9734182825506335E-3</v>
      </c>
      <c r="AD1598" s="79">
        <f t="shared" si="1014"/>
        <v>6.1769801189388795E-2</v>
      </c>
      <c r="AE1598" s="81">
        <f t="shared" si="999"/>
        <v>7.1743219471939429E-2</v>
      </c>
      <c r="AF1598" s="19">
        <f t="shared" si="1018"/>
        <v>4.9305806909937959E-2</v>
      </c>
      <c r="AG1598" s="93">
        <f t="shared" si="1017"/>
        <v>0.41168101403911178</v>
      </c>
      <c r="AH1598" s="91">
        <f t="shared" si="1019"/>
        <v>-3.7080509662874052E-3</v>
      </c>
      <c r="AI1598" s="96">
        <f t="shared" si="1020"/>
        <v>1593.9952541881469</v>
      </c>
      <c r="AJ1598" s="5">
        <f t="shared" si="984"/>
        <v>-1.0000000000000009E-2</v>
      </c>
      <c r="AK1598" s="5">
        <f t="shared" si="987"/>
        <v>0</v>
      </c>
      <c r="AL1598" s="5">
        <f t="shared" si="991"/>
        <v>-1.0000000000000009E-2</v>
      </c>
      <c r="AM1598" s="95">
        <f t="shared" si="1002"/>
        <v>2.3571428571428545E-2</v>
      </c>
      <c r="AN1598" s="95">
        <f t="shared" si="1003"/>
        <v>-1.8571428571428541E-2</v>
      </c>
      <c r="AO1598" s="78">
        <f t="shared" si="1004"/>
        <v>1.2692307692307698</v>
      </c>
      <c r="AP1598" s="8">
        <f t="shared" si="1005"/>
        <v>55.932203389830526</v>
      </c>
      <c r="AQ1598" s="8">
        <f t="shared" si="995"/>
        <v>67.005076142131998</v>
      </c>
      <c r="AR1598" s="8">
        <f t="shared" si="982"/>
        <v>1</v>
      </c>
      <c r="AS1598" s="114">
        <f t="shared" si="988"/>
        <v>295000</v>
      </c>
      <c r="AT1598" s="103">
        <f t="shared" si="1012"/>
        <v>0.26010365548286113</v>
      </c>
      <c r="AU1598" s="5">
        <f t="shared" si="985"/>
        <v>1.31</v>
      </c>
      <c r="AW1598" s="210">
        <f t="shared" si="986"/>
        <v>1.5503875968992262E-2</v>
      </c>
      <c r="AX1598" s="276">
        <f t="shared" si="993"/>
        <v>-5.5602848903237882E-3</v>
      </c>
      <c r="AY1598" s="19">
        <f t="shared" si="1013"/>
        <v>-1.6340317609197799</v>
      </c>
    </row>
    <row r="1599" spans="1:51">
      <c r="A1599" s="3">
        <v>40654</v>
      </c>
      <c r="B1599" s="9">
        <f t="shared" si="1021"/>
        <v>40654</v>
      </c>
      <c r="C1599" s="5">
        <v>1.31</v>
      </c>
      <c r="D1599" s="5">
        <v>1.35</v>
      </c>
      <c r="E1599" s="5">
        <v>1.29</v>
      </c>
      <c r="F1599" s="5">
        <v>1.33</v>
      </c>
      <c r="G1599" s="6">
        <v>327200</v>
      </c>
      <c r="H1599" s="113">
        <v>1.33</v>
      </c>
      <c r="I1599" s="19">
        <f t="shared" si="1015"/>
        <v>1.5267175572519097E-2</v>
      </c>
      <c r="J1599" s="8">
        <f t="shared" si="989"/>
        <v>1.479744214492364</v>
      </c>
      <c r="K1599" s="8">
        <f t="shared" si="990"/>
        <v>1.1232557855076353</v>
      </c>
      <c r="L1599" s="8">
        <f t="shared" si="996"/>
        <v>1.3014999999999997</v>
      </c>
      <c r="M1599" s="19">
        <f t="shared" si="1022"/>
        <v>0.31737065910025136</v>
      </c>
      <c r="N1599" s="19">
        <f t="shared" si="997"/>
        <v>-0.16777699533325932</v>
      </c>
      <c r="O1599" s="19">
        <f t="shared" si="1023"/>
        <v>-9.7156691096235044E-3</v>
      </c>
      <c r="P1599" s="19">
        <f t="shared" si="1024"/>
        <v>3.8380600183146867E-2</v>
      </c>
      <c r="Q1599" s="6"/>
      <c r="S1599" s="66"/>
      <c r="T1599" t="str">
        <f t="shared" si="1008"/>
        <v/>
      </c>
      <c r="U1599" t="str">
        <f t="shared" si="1009"/>
        <v/>
      </c>
      <c r="V1599" t="str">
        <f t="shared" si="1010"/>
        <v/>
      </c>
      <c r="W1599" t="str">
        <f t="shared" si="1011"/>
        <v/>
      </c>
      <c r="Y1599" s="219">
        <f t="shared" si="992"/>
        <v>-5.9120879120879051E-3</v>
      </c>
      <c r="Z1599" s="78">
        <f t="shared" si="994"/>
        <v>1.3169372375007289</v>
      </c>
      <c r="AA1599" s="78">
        <f t="shared" si="1016"/>
        <v>1.2585031521904404</v>
      </c>
      <c r="AB1599" s="74">
        <f t="shared" si="983"/>
        <v>1598</v>
      </c>
      <c r="AC1599" s="80">
        <f t="shared" si="998"/>
        <v>-1.064730732932076E-2</v>
      </c>
      <c r="AD1599" s="79">
        <f t="shared" si="1014"/>
        <v>5.8434085310288486E-2</v>
      </c>
      <c r="AE1599" s="81">
        <f t="shared" si="999"/>
        <v>6.9081392639609246E-2</v>
      </c>
      <c r="AF1599" s="19">
        <f t="shared" si="1018"/>
        <v>4.6431417520554664E-2</v>
      </c>
      <c r="AG1599" s="93">
        <f t="shared" si="1017"/>
        <v>6.7568513390153725E-2</v>
      </c>
      <c r="AH1599" s="91">
        <f t="shared" si="1019"/>
        <v>-4.037600631855231E-3</v>
      </c>
      <c r="AI1599" s="96">
        <f t="shared" si="1020"/>
        <v>1594.2913495422995</v>
      </c>
      <c r="AJ1599" s="5">
        <f t="shared" si="984"/>
        <v>2.0000000000000018E-2</v>
      </c>
      <c r="AK1599" s="5">
        <f t="shared" si="987"/>
        <v>2.0000000000000018E-2</v>
      </c>
      <c r="AL1599" s="5">
        <f t="shared" si="991"/>
        <v>0</v>
      </c>
      <c r="AM1599" s="95">
        <f t="shared" si="1002"/>
        <v>1.6428571428571397E-2</v>
      </c>
      <c r="AN1599" s="95">
        <f t="shared" si="1003"/>
        <v>-1.8571428571428541E-2</v>
      </c>
      <c r="AO1599" s="78">
        <f t="shared" si="1004"/>
        <v>0.88461538461538436</v>
      </c>
      <c r="AP1599" s="8">
        <f t="shared" si="1005"/>
        <v>46.938775510204074</v>
      </c>
      <c r="AQ1599" s="8">
        <f t="shared" si="995"/>
        <v>58.598726114649672</v>
      </c>
      <c r="AR1599" s="8">
        <f t="shared" si="982"/>
        <v>0.33333333333333331</v>
      </c>
      <c r="AS1599" s="114">
        <f t="shared" si="988"/>
        <v>109066.66666666666</v>
      </c>
      <c r="AT1599" s="103">
        <f t="shared" si="1012"/>
        <v>0.24158155459363098</v>
      </c>
      <c r="AU1599" s="5">
        <f t="shared" si="985"/>
        <v>1.33</v>
      </c>
      <c r="AW1599" s="210">
        <f t="shared" si="986"/>
        <v>4.6511627906976785E-2</v>
      </c>
      <c r="AX1599" s="276">
        <f t="shared" si="993"/>
        <v>-1.8271227979284852E-2</v>
      </c>
      <c r="AY1599" s="19">
        <f t="shared" si="1013"/>
        <v>-2.2860237091594198</v>
      </c>
    </row>
    <row r="1600" spans="1:51">
      <c r="A1600" s="3">
        <v>40660</v>
      </c>
      <c r="B1600" s="9">
        <f t="shared" si="1021"/>
        <v>40660</v>
      </c>
      <c r="C1600" s="5">
        <v>1.3</v>
      </c>
      <c r="D1600" s="5">
        <v>1.3</v>
      </c>
      <c r="E1600" s="5">
        <v>1.24</v>
      </c>
      <c r="F1600" s="5">
        <v>1.3</v>
      </c>
      <c r="G1600" s="6">
        <v>820100</v>
      </c>
      <c r="H1600" s="113">
        <v>1.3</v>
      </c>
      <c r="I1600" s="19">
        <f t="shared" si="1015"/>
        <v>-2.2556390977443629E-2</v>
      </c>
      <c r="J1600" s="8">
        <f t="shared" si="989"/>
        <v>1.4700000000000002</v>
      </c>
      <c r="K1600" s="8">
        <f t="shared" si="990"/>
        <v>1.1499999999999999</v>
      </c>
      <c r="L1600" s="8">
        <f t="shared" si="996"/>
        <v>1.31</v>
      </c>
      <c r="M1600" s="19">
        <f t="shared" si="1022"/>
        <v>0.27826086956521767</v>
      </c>
      <c r="N1600" s="19">
        <f t="shared" si="997"/>
        <v>-0.12323064030528308</v>
      </c>
      <c r="O1600" s="19">
        <f t="shared" si="1023"/>
        <v>-6.5850667952816848E-3</v>
      </c>
      <c r="P1600" s="19">
        <f t="shared" si="1024"/>
        <v>2.3809549736953341E-2</v>
      </c>
      <c r="Q1600" s="6"/>
      <c r="S1600" s="66"/>
      <c r="T1600" t="str">
        <f t="shared" si="1008"/>
        <v/>
      </c>
      <c r="U1600" t="str">
        <f t="shared" si="1009"/>
        <v/>
      </c>
      <c r="V1600" t="str">
        <f t="shared" si="1010"/>
        <v/>
      </c>
      <c r="W1600" t="str">
        <f t="shared" si="1011"/>
        <v/>
      </c>
      <c r="Y1600" s="219">
        <f t="shared" si="992"/>
        <v>-4.9010989010988982E-3</v>
      </c>
      <c r="Z1600" s="78">
        <f t="shared" si="994"/>
        <v>1.3143289029256167</v>
      </c>
      <c r="AA1600" s="78">
        <f t="shared" si="1016"/>
        <v>1.2615739189283479</v>
      </c>
      <c r="AB1600" s="74">
        <f t="shared" si="983"/>
        <v>1599</v>
      </c>
      <c r="AC1600" s="80">
        <f t="shared" si="998"/>
        <v>-1.3061126913872401E-2</v>
      </c>
      <c r="AD1600" s="79">
        <f t="shared" si="1014"/>
        <v>5.2754983997268745E-2</v>
      </c>
      <c r="AE1600" s="81">
        <f t="shared" si="999"/>
        <v>6.5816110911141146E-2</v>
      </c>
      <c r="AF1600" s="19">
        <f t="shared" si="1018"/>
        <v>4.1816799797257859E-2</v>
      </c>
      <c r="AG1600" s="93">
        <f t="shared" si="1017"/>
        <v>0.22670704525494609</v>
      </c>
      <c r="AH1600" s="91">
        <f t="shared" si="1019"/>
        <v>-3.9891969291040571E-3</v>
      </c>
      <c r="AI1600" s="96">
        <f t="shared" si="1020"/>
        <v>1594.4892615647357</v>
      </c>
      <c r="AJ1600" s="5">
        <f t="shared" si="984"/>
        <v>-3.0000000000000027E-2</v>
      </c>
      <c r="AK1600" s="5">
        <f t="shared" si="987"/>
        <v>0</v>
      </c>
      <c r="AL1600" s="5">
        <f t="shared" si="991"/>
        <v>-3.0000000000000027E-2</v>
      </c>
      <c r="AM1600" s="95">
        <f t="shared" si="1002"/>
        <v>1.2142857142857122E-2</v>
      </c>
      <c r="AN1600" s="95">
        <f t="shared" si="1003"/>
        <v>-2.0714285714285685E-2</v>
      </c>
      <c r="AO1600" s="78">
        <f t="shared" si="1004"/>
        <v>0.58620689655172398</v>
      </c>
      <c r="AP1600" s="8">
        <f t="shared" si="1005"/>
        <v>36.95652173913043</v>
      </c>
      <c r="AQ1600" s="8">
        <f t="shared" si="995"/>
        <v>56.87732342007434</v>
      </c>
      <c r="AR1600" s="8">
        <f t="shared" si="982"/>
        <v>1</v>
      </c>
      <c r="AS1600" s="114">
        <f t="shared" si="988"/>
        <v>820100</v>
      </c>
      <c r="AT1600" s="103">
        <f t="shared" si="1012"/>
        <v>0.25076498028544392</v>
      </c>
      <c r="AU1600" s="5">
        <f t="shared" si="985"/>
        <v>1.3</v>
      </c>
      <c r="AW1600" s="210">
        <f t="shared" si="986"/>
        <v>4.8387096774193589E-2</v>
      </c>
      <c r="AX1600" s="276">
        <f t="shared" si="993"/>
        <v>-2.741688967517222E-2</v>
      </c>
      <c r="AY1600" s="19">
        <f t="shared" si="1013"/>
        <v>-0.50054991959250539</v>
      </c>
    </row>
    <row r="1601" spans="1:51">
      <c r="A1601" s="3">
        <v>40661</v>
      </c>
      <c r="B1601" s="9">
        <f t="shared" si="1021"/>
        <v>40661</v>
      </c>
      <c r="C1601" s="5">
        <v>1.29</v>
      </c>
      <c r="D1601" s="5">
        <v>1.32</v>
      </c>
      <c r="E1601" s="5">
        <v>1.28</v>
      </c>
      <c r="F1601" s="5">
        <v>1.32</v>
      </c>
      <c r="G1601" s="6">
        <v>376300</v>
      </c>
      <c r="H1601" s="113">
        <v>1.32</v>
      </c>
      <c r="I1601" s="19">
        <f t="shared" si="1015"/>
        <v>1.5384615384615398E-2</v>
      </c>
      <c r="J1601" s="8">
        <f t="shared" si="989"/>
        <v>1.4565364914904055</v>
      </c>
      <c r="K1601" s="8">
        <f t="shared" si="990"/>
        <v>1.1824635085095943</v>
      </c>
      <c r="L1601" s="8">
        <f t="shared" si="996"/>
        <v>1.3194999999999999</v>
      </c>
      <c r="M1601" s="19">
        <f t="shared" si="1022"/>
        <v>0.23178134547784865</v>
      </c>
      <c r="N1601" s="19">
        <f t="shared" si="997"/>
        <v>-0.16703578968898225</v>
      </c>
      <c r="O1601" s="19">
        <f t="shared" si="1023"/>
        <v>-9.158849326254867E-3</v>
      </c>
      <c r="P1601" s="19">
        <f t="shared" si="1024"/>
        <v>2.8229137834429863E-2</v>
      </c>
      <c r="Q1601" s="6"/>
      <c r="S1601" s="66"/>
      <c r="T1601" t="str">
        <f t="shared" si="1008"/>
        <v/>
      </c>
      <c r="U1601" t="str">
        <f t="shared" si="1009"/>
        <v/>
      </c>
      <c r="V1601" t="str">
        <f t="shared" si="1010"/>
        <v/>
      </c>
      <c r="W1601" t="str">
        <f t="shared" si="1011"/>
        <v/>
      </c>
      <c r="Y1601" s="219">
        <f t="shared" si="992"/>
        <v>-4.7692307692307652E-3</v>
      </c>
      <c r="Z1601" s="78">
        <f t="shared" si="994"/>
        <v>1.3152022518750717</v>
      </c>
      <c r="AA1601" s="78">
        <f t="shared" si="1016"/>
        <v>1.2658974489276502</v>
      </c>
      <c r="AB1601" s="74">
        <f t="shared" si="983"/>
        <v>1600</v>
      </c>
      <c r="AC1601" s="80">
        <f t="shared" si="998"/>
        <v>-1.3209046370975752E-2</v>
      </c>
      <c r="AD1601" s="79">
        <f t="shared" si="1014"/>
        <v>4.9304802947421456E-2</v>
      </c>
      <c r="AE1601" s="81">
        <f t="shared" si="999"/>
        <v>6.2513849318397208E-2</v>
      </c>
      <c r="AF1601" s="19">
        <f t="shared" si="1018"/>
        <v>3.8948496964890694E-2</v>
      </c>
      <c r="AG1601" s="93">
        <f t="shared" si="1017"/>
        <v>1.1325168040917225E-2</v>
      </c>
      <c r="AH1601" s="91">
        <f t="shared" si="1019"/>
        <v>-3.7536332334370827E-3</v>
      </c>
      <c r="AI1601" s="96">
        <f t="shared" si="1020"/>
        <v>1594.7206069352007</v>
      </c>
      <c r="AJ1601" s="5">
        <f t="shared" si="984"/>
        <v>2.0000000000000018E-2</v>
      </c>
      <c r="AK1601" s="5">
        <f t="shared" si="987"/>
        <v>2.0000000000000018E-2</v>
      </c>
      <c r="AL1601" s="5">
        <f t="shared" si="991"/>
        <v>0</v>
      </c>
      <c r="AM1601" s="95">
        <f t="shared" si="1002"/>
        <v>1.3571428571428552E-2</v>
      </c>
      <c r="AN1601" s="95">
        <f t="shared" si="1003"/>
        <v>-1.642857142857141E-2</v>
      </c>
      <c r="AO1601" s="78">
        <f t="shared" si="1004"/>
        <v>0.82608695652173891</v>
      </c>
      <c r="AP1601" s="8">
        <f t="shared" si="1005"/>
        <v>45.238095238095227</v>
      </c>
      <c r="AQ1601" s="8">
        <f t="shared" si="995"/>
        <v>56.928838951310851</v>
      </c>
      <c r="AR1601" s="8">
        <f t="shared" si="982"/>
        <v>1</v>
      </c>
      <c r="AS1601" s="114">
        <f t="shared" si="988"/>
        <v>376300</v>
      </c>
      <c r="AT1601" s="103">
        <f t="shared" si="1012"/>
        <v>0.33710728800247369</v>
      </c>
      <c r="AU1601" s="5">
        <f t="shared" si="985"/>
        <v>1.32</v>
      </c>
      <c r="AW1601" s="210">
        <f t="shared" si="986"/>
        <v>3.1250000000000028E-2</v>
      </c>
      <c r="AX1601" s="276">
        <f t="shared" si="993"/>
        <v>-3.4643831157119283E-2</v>
      </c>
      <c r="AY1601" s="19">
        <f t="shared" si="1013"/>
        <v>-0.26359450570687926</v>
      </c>
    </row>
    <row r="1602" spans="1:51">
      <c r="A1602" s="3">
        <v>40662</v>
      </c>
      <c r="B1602" s="9">
        <f t="shared" si="1021"/>
        <v>40662</v>
      </c>
      <c r="C1602" s="5">
        <v>1.32</v>
      </c>
      <c r="D1602" s="5">
        <v>1.32</v>
      </c>
      <c r="E1602" s="5">
        <v>1.25</v>
      </c>
      <c r="F1602" s="5">
        <v>1.26</v>
      </c>
      <c r="G1602" s="6">
        <v>830300</v>
      </c>
      <c r="H1602" s="113">
        <v>1.26</v>
      </c>
      <c r="I1602" s="19">
        <f t="shared" si="1015"/>
        <v>-4.5454545454545491E-2</v>
      </c>
      <c r="J1602" s="8">
        <f t="shared" si="989"/>
        <v>1.4361635148313634</v>
      </c>
      <c r="K1602" s="8">
        <f t="shared" si="990"/>
        <v>1.2158364851686367</v>
      </c>
      <c r="L1602" s="8">
        <f t="shared" si="996"/>
        <v>1.3260000000000001</v>
      </c>
      <c r="M1602" s="19">
        <f t="shared" si="1022"/>
        <v>0.18121435929122268</v>
      </c>
      <c r="N1602" s="19">
        <f t="shared" si="997"/>
        <v>-0.21816676438034854</v>
      </c>
      <c r="O1602" s="19">
        <f t="shared" si="1023"/>
        <v>-1.3987275140765906E-2</v>
      </c>
      <c r="P1602" s="19">
        <f t="shared" si="1024"/>
        <v>2.8223261368214732E-2</v>
      </c>
      <c r="Q1602" s="6"/>
      <c r="S1602" s="66"/>
      <c r="T1602" t="str">
        <f t="shared" si="1008"/>
        <v/>
      </c>
      <c r="U1602" t="str">
        <f t="shared" si="1009"/>
        <v/>
      </c>
      <c r="V1602" t="str">
        <f t="shared" si="1010"/>
        <v/>
      </c>
      <c r="W1602" t="str">
        <f t="shared" si="1011"/>
        <v/>
      </c>
      <c r="Y1602" s="219">
        <f t="shared" si="992"/>
        <v>-6.83516483516483E-3</v>
      </c>
      <c r="Z1602" s="78">
        <f t="shared" si="994"/>
        <v>1.3067011050863107</v>
      </c>
      <c r="AA1602" s="78">
        <f t="shared" si="1016"/>
        <v>1.2654610377070041</v>
      </c>
      <c r="AB1602" s="74">
        <f t="shared" si="983"/>
        <v>1601</v>
      </c>
      <c r="AC1602" s="80">
        <f t="shared" si="998"/>
        <v>-1.7019025551272549E-2</v>
      </c>
      <c r="AD1602" s="79">
        <f t="shared" si="1014"/>
        <v>4.1240067379306522E-2</v>
      </c>
      <c r="AE1602" s="81">
        <f t="shared" si="999"/>
        <v>5.8259092930579071E-2</v>
      </c>
      <c r="AF1602" s="19">
        <f t="shared" si="1018"/>
        <v>3.2588966511393258E-2</v>
      </c>
      <c r="AG1602" s="93">
        <f t="shared" si="1017"/>
        <v>0.28843711145328904</v>
      </c>
      <c r="AH1602" s="91">
        <f t="shared" si="1019"/>
        <v>-3.5452296805634918E-3</v>
      </c>
      <c r="AI1602" s="96">
        <f t="shared" si="1020"/>
        <v>1594.8851768637526</v>
      </c>
      <c r="AJ1602" s="5">
        <f t="shared" si="984"/>
        <v>-6.0000000000000053E-2</v>
      </c>
      <c r="AK1602" s="5">
        <f t="shared" si="987"/>
        <v>0</v>
      </c>
      <c r="AL1602" s="5">
        <f t="shared" si="991"/>
        <v>-6.0000000000000053E-2</v>
      </c>
      <c r="AM1602" s="95">
        <f t="shared" si="1002"/>
        <v>1.3571428571428552E-2</v>
      </c>
      <c r="AN1602" s="95">
        <f t="shared" si="1003"/>
        <v>-1.9285714285714271E-2</v>
      </c>
      <c r="AO1602" s="78">
        <f t="shared" si="1004"/>
        <v>0.70370370370370328</v>
      </c>
      <c r="AP1602" s="8">
        <f t="shared" si="1005"/>
        <v>41.304347826086939</v>
      </c>
      <c r="AQ1602" s="8">
        <f t="shared" si="995"/>
        <v>52.961672473867573</v>
      </c>
      <c r="AR1602" s="8">
        <f t="shared" ref="AR1602:AR1665" si="1025">IF(ISERROR(((F1602-E1602)-(D1602-F1602))/(D1602-E1602)),0,((F1602-E1602)-(D1602-F1602))/(D1602-E1602))</f>
        <v>-0.7142857142857143</v>
      </c>
      <c r="AS1602" s="114">
        <f t="shared" si="988"/>
        <v>-593071.42857142864</v>
      </c>
      <c r="AT1602" s="103">
        <f t="shared" si="1012"/>
        <v>0.33498864421102753</v>
      </c>
      <c r="AU1602" s="5">
        <f t="shared" si="985"/>
        <v>1.26</v>
      </c>
      <c r="AW1602" s="210">
        <f t="shared" si="986"/>
        <v>5.600000000000005E-2</v>
      </c>
      <c r="AX1602" s="276">
        <f t="shared" si="993"/>
        <v>-4.0649542732736826E-2</v>
      </c>
      <c r="AY1602" s="19">
        <f t="shared" si="1013"/>
        <v>-0.17335587246052531</v>
      </c>
    </row>
    <row r="1603" spans="1:51">
      <c r="A1603" s="3">
        <v>40665</v>
      </c>
      <c r="B1603" s="9">
        <f t="shared" si="1021"/>
        <v>40665</v>
      </c>
      <c r="C1603" s="5">
        <v>1.26</v>
      </c>
      <c r="D1603" s="5">
        <v>1.27</v>
      </c>
      <c r="E1603" s="5">
        <v>1.22</v>
      </c>
      <c r="F1603" s="5">
        <v>1.23</v>
      </c>
      <c r="G1603" s="6">
        <v>646800</v>
      </c>
      <c r="H1603" s="113">
        <v>1.23</v>
      </c>
      <c r="I1603" s="19">
        <f t="shared" si="1015"/>
        <v>-2.3809523809523829E-2</v>
      </c>
      <c r="J1603" s="8">
        <f t="shared" si="989"/>
        <v>1.4242680429105166</v>
      </c>
      <c r="K1603" s="8">
        <f t="shared" si="990"/>
        <v>1.2337319570894838</v>
      </c>
      <c r="L1603" s="8">
        <f t="shared" si="996"/>
        <v>1.3290000000000002</v>
      </c>
      <c r="M1603" s="19">
        <f t="shared" si="1022"/>
        <v>0.15443880230721219</v>
      </c>
      <c r="N1603" s="19">
        <f t="shared" si="997"/>
        <v>-0.14775626550090612</v>
      </c>
      <c r="O1603" s="19">
        <f t="shared" si="1023"/>
        <v>-8.2828116701207377E-3</v>
      </c>
      <c r="P1603" s="19">
        <f t="shared" si="1024"/>
        <v>1.4718650196095206E-2</v>
      </c>
      <c r="Q1603" s="6"/>
      <c r="S1603" s="66"/>
      <c r="T1603" t="str">
        <f t="shared" si="1008"/>
        <v/>
      </c>
      <c r="U1603" t="str">
        <f t="shared" si="1009"/>
        <v/>
      </c>
      <c r="V1603" t="str">
        <f t="shared" si="1010"/>
        <v>BrokeBandLower</v>
      </c>
      <c r="W1603" t="str">
        <f t="shared" si="1011"/>
        <v>BrokeBandLower</v>
      </c>
      <c r="Y1603" s="219">
        <f t="shared" si="992"/>
        <v>-7.4285714285714302E-3</v>
      </c>
      <c r="Z1603" s="78">
        <f t="shared" si="994"/>
        <v>1.2948891349030187</v>
      </c>
      <c r="AA1603" s="78">
        <f t="shared" si="1016"/>
        <v>1.2628369209166859</v>
      </c>
      <c r="AB1603" s="74">
        <f t="shared" ref="AB1603:AB1666" si="1026">AB1602+1</f>
        <v>1602</v>
      </c>
      <c r="AC1603" s="80">
        <f t="shared" si="998"/>
        <v>-2.0965503155396983E-2</v>
      </c>
      <c r="AD1603" s="79">
        <f t="shared" si="1014"/>
        <v>3.2052213986332845E-2</v>
      </c>
      <c r="AE1603" s="81">
        <f t="shared" si="999"/>
        <v>5.3017717141729828E-2</v>
      </c>
      <c r="AF1603" s="19">
        <f t="shared" si="1018"/>
        <v>2.5381118856634577E-2</v>
      </c>
      <c r="AG1603" s="93">
        <f t="shared" si="1017"/>
        <v>0.23188622593197461</v>
      </c>
      <c r="AH1603" s="91">
        <f t="shared" si="1019"/>
        <v>-3.2624539818833826E-3</v>
      </c>
      <c r="AI1603" s="96">
        <f t="shared" si="1020"/>
        <v>1594.8861019730812</v>
      </c>
      <c r="AJ1603" s="5">
        <f t="shared" ref="AJ1603:AJ1666" si="1027">F1603-F1602</f>
        <v>-3.0000000000000027E-2</v>
      </c>
      <c r="AK1603" s="5">
        <f t="shared" si="987"/>
        <v>0</v>
      </c>
      <c r="AL1603" s="5">
        <f t="shared" si="991"/>
        <v>-3.0000000000000027E-2</v>
      </c>
      <c r="AM1603" s="95">
        <f t="shared" si="1002"/>
        <v>9.2857142857142774E-3</v>
      </c>
      <c r="AN1603" s="95">
        <f t="shared" si="1003"/>
        <v>-2.1428571428571415E-2</v>
      </c>
      <c r="AO1603" s="78">
        <f t="shared" si="1004"/>
        <v>0.43333333333333324</v>
      </c>
      <c r="AP1603" s="8">
        <f t="shared" si="1005"/>
        <v>30.232558139534873</v>
      </c>
      <c r="AQ1603" s="8">
        <f t="shared" si="995"/>
        <v>49.36708860759493</v>
      </c>
      <c r="AR1603" s="8">
        <f t="shared" si="1025"/>
        <v>-0.6</v>
      </c>
      <c r="AS1603" s="114">
        <f t="shared" si="988"/>
        <v>-388080</v>
      </c>
      <c r="AT1603" s="103">
        <f t="shared" si="1012"/>
        <v>0.29960301492672631</v>
      </c>
      <c r="AU1603" s="5">
        <f t="shared" ref="AU1603:AU1666" si="1028">F1603</f>
        <v>1.23</v>
      </c>
      <c r="AW1603" s="210">
        <f t="shared" ref="AW1603:AW1666" si="1029">(D1603-E1603)/E1603</f>
        <v>4.0983606557377088E-2</v>
      </c>
      <c r="AX1603" s="276">
        <f t="shared" si="993"/>
        <v>-4.4220218835642339E-2</v>
      </c>
      <c r="AY1603" s="19">
        <f t="shared" si="1013"/>
        <v>-8.7840498634438338E-2</v>
      </c>
    </row>
    <row r="1604" spans="1:51">
      <c r="A1604" s="3">
        <v>40666</v>
      </c>
      <c r="B1604" s="9">
        <f t="shared" si="1021"/>
        <v>40666</v>
      </c>
      <c r="C1604" s="5">
        <v>1.22</v>
      </c>
      <c r="D1604" s="5">
        <v>1.28</v>
      </c>
      <c r="E1604" s="5">
        <v>1.1599999999999999</v>
      </c>
      <c r="F1604" s="5">
        <v>1.26</v>
      </c>
      <c r="G1604" s="6">
        <v>799000</v>
      </c>
      <c r="H1604" s="113">
        <v>1.26</v>
      </c>
      <c r="I1604" s="19">
        <f t="shared" si="1015"/>
        <v>2.4390243902439046E-2</v>
      </c>
      <c r="J1604" s="8">
        <f t="shared" si="989"/>
        <v>1.4218694726228469</v>
      </c>
      <c r="K1604" s="8">
        <f t="shared" si="990"/>
        <v>1.2381305273771532</v>
      </c>
      <c r="L1604" s="8">
        <f t="shared" si="996"/>
        <v>1.33</v>
      </c>
      <c r="M1604" s="19">
        <f t="shared" si="1022"/>
        <v>0.14840030286219089</v>
      </c>
      <c r="N1604" s="19">
        <f t="shared" si="997"/>
        <v>-3.9099626226117831E-2</v>
      </c>
      <c r="O1604" s="19">
        <f t="shared" si="1023"/>
        <v>-1.6840722500296604E-3</v>
      </c>
      <c r="P1604" s="19">
        <f t="shared" si="1024"/>
        <v>3.5652560204780378E-3</v>
      </c>
      <c r="Q1604" s="6"/>
      <c r="S1604" s="66"/>
      <c r="T1604" t="str">
        <f t="shared" si="1008"/>
        <v>BrokeBandLower</v>
      </c>
      <c r="U1604" t="str">
        <f t="shared" si="1009"/>
        <v/>
      </c>
      <c r="V1604" t="str">
        <f t="shared" si="1010"/>
        <v>BrokeBandLower</v>
      </c>
      <c r="W1604" t="str">
        <f t="shared" si="1011"/>
        <v/>
      </c>
      <c r="Y1604" s="219">
        <f t="shared" si="992"/>
        <v>-7.7362637362637376E-3</v>
      </c>
      <c r="Z1604" s="78">
        <f t="shared" si="994"/>
        <v>1.2895162081279539</v>
      </c>
      <c r="AA1604" s="78">
        <f t="shared" si="1016"/>
        <v>1.262626988768851</v>
      </c>
      <c r="AB1604" s="74">
        <f t="shared" si="1026"/>
        <v>1603</v>
      </c>
      <c r="AC1604" s="80">
        <f t="shared" si="998"/>
        <v>-2.0902798226101603E-2</v>
      </c>
      <c r="AD1604" s="79">
        <f t="shared" si="1014"/>
        <v>2.6889219359102823E-2</v>
      </c>
      <c r="AE1604" s="81">
        <f t="shared" si="999"/>
        <v>4.7792017585204426E-2</v>
      </c>
      <c r="AF1604" s="19">
        <f t="shared" si="1018"/>
        <v>2.1296249484831366E-2</v>
      </c>
      <c r="AG1604" s="93">
        <f t="shared" si="1017"/>
        <v>-2.9908621238712713E-3</v>
      </c>
      <c r="AH1604" s="91">
        <f t="shared" si="1019"/>
        <v>-2.9221745895501635E-3</v>
      </c>
      <c r="AI1604" s="96">
        <f t="shared" si="1020"/>
        <v>1594.7882159837877</v>
      </c>
      <c r="AJ1604" s="5">
        <f t="shared" si="1027"/>
        <v>3.0000000000000027E-2</v>
      </c>
      <c r="AK1604" s="5">
        <f t="shared" ref="AK1604:AK1667" si="1030">IF(AJ1604&gt;0,AJ1604,0)</f>
        <v>3.0000000000000027E-2</v>
      </c>
      <c r="AL1604" s="5">
        <f t="shared" si="991"/>
        <v>0</v>
      </c>
      <c r="AM1604" s="95">
        <f t="shared" si="1002"/>
        <v>1.1428571428571423E-2</v>
      </c>
      <c r="AN1604" s="95">
        <f t="shared" si="1003"/>
        <v>-1.8571428571428572E-2</v>
      </c>
      <c r="AO1604" s="78">
        <f t="shared" si="1004"/>
        <v>0.61538461538461509</v>
      </c>
      <c r="AP1604" s="8">
        <f t="shared" si="1005"/>
        <v>38.095238095238081</v>
      </c>
      <c r="AQ1604" s="8">
        <f t="shared" si="995"/>
        <v>49.612403100775182</v>
      </c>
      <c r="AR1604" s="8">
        <f t="shared" si="1025"/>
        <v>0.66666666666666663</v>
      </c>
      <c r="AS1604" s="114">
        <f t="shared" si="988"/>
        <v>532666.66666666663</v>
      </c>
      <c r="AT1604" s="103">
        <f t="shared" si="1012"/>
        <v>0.28637792935020845</v>
      </c>
      <c r="AU1604" s="5">
        <f t="shared" si="1028"/>
        <v>1.26</v>
      </c>
      <c r="AW1604" s="210">
        <f t="shared" si="1029"/>
        <v>0.10344827586206906</v>
      </c>
      <c r="AX1604" s="276">
        <f t="shared" si="993"/>
        <v>-4.5287444289319446E-2</v>
      </c>
      <c r="AY1604" s="19">
        <f t="shared" si="1013"/>
        <v>-2.413433225294E-2</v>
      </c>
    </row>
    <row r="1605" spans="1:51">
      <c r="A1605" s="3">
        <v>40667</v>
      </c>
      <c r="B1605" s="9">
        <f t="shared" si="1021"/>
        <v>40667</v>
      </c>
      <c r="C1605" s="5">
        <v>1.26</v>
      </c>
      <c r="D1605" s="5">
        <v>1.33</v>
      </c>
      <c r="E1605" s="5">
        <v>1.23</v>
      </c>
      <c r="F1605" s="5">
        <v>1.3</v>
      </c>
      <c r="G1605" s="6">
        <v>817300</v>
      </c>
      <c r="H1605" s="113">
        <v>1.3</v>
      </c>
      <c r="I1605" s="19">
        <f t="shared" si="1015"/>
        <v>3.1746031746031772E-2</v>
      </c>
      <c r="J1605" s="8">
        <f t="shared" si="989"/>
        <v>1.4186733330909269</v>
      </c>
      <c r="K1605" s="8">
        <f t="shared" si="990"/>
        <v>1.2353266669090734</v>
      </c>
      <c r="L1605" s="8">
        <f t="shared" si="996"/>
        <v>1.3270000000000002</v>
      </c>
      <c r="M1605" s="19">
        <f t="shared" si="1022"/>
        <v>0.14841958090373578</v>
      </c>
      <c r="N1605" s="19">
        <f t="shared" si="997"/>
        <v>1.2990567521140633E-4</v>
      </c>
      <c r="O1605" s="19">
        <f t="shared" si="1023"/>
        <v>-2.2478431343098226E-3</v>
      </c>
      <c r="P1605" s="19">
        <f t="shared" si="1024"/>
        <v>-2.2645919845135118E-3</v>
      </c>
      <c r="Q1605" s="6"/>
      <c r="S1605" s="66"/>
      <c r="T1605" t="str">
        <f t="shared" si="1008"/>
        <v/>
      </c>
      <c r="U1605" t="str">
        <f t="shared" si="1009"/>
        <v/>
      </c>
      <c r="V1605" t="str">
        <f t="shared" si="1010"/>
        <v>BrokeBandLower</v>
      </c>
      <c r="W1605" t="str">
        <f t="shared" si="1011"/>
        <v/>
      </c>
      <c r="Y1605" s="219">
        <f t="shared" si="992"/>
        <v>-5.8021978021978076E-3</v>
      </c>
      <c r="Z1605" s="78">
        <f t="shared" si="994"/>
        <v>1.291130712076249</v>
      </c>
      <c r="AA1605" s="78">
        <f t="shared" si="1016"/>
        <v>1.265392591599956</v>
      </c>
      <c r="AB1605" s="74">
        <f t="shared" si="1026"/>
        <v>1604</v>
      </c>
      <c r="AC1605" s="80">
        <f t="shared" si="998"/>
        <v>-1.7643117687129159E-2</v>
      </c>
      <c r="AD1605" s="79">
        <f t="shared" si="1014"/>
        <v>2.573812047629298E-2</v>
      </c>
      <c r="AE1605" s="81">
        <f t="shared" si="999"/>
        <v>4.3381238163422139E-2</v>
      </c>
      <c r="AF1605" s="19">
        <f t="shared" si="1018"/>
        <v>2.034002778833234E-2</v>
      </c>
      <c r="AG1605" s="93">
        <f t="shared" si="1017"/>
        <v>-0.15594469715074019</v>
      </c>
      <c r="AH1605" s="91">
        <f t="shared" si="1019"/>
        <v>-2.4135673532088672E-3</v>
      </c>
      <c r="AI1605" s="96">
        <f t="shared" si="1020"/>
        <v>1594.4400392256107</v>
      </c>
      <c r="AJ1605" s="5">
        <f t="shared" si="1027"/>
        <v>4.0000000000000036E-2</v>
      </c>
      <c r="AK1605" s="5">
        <f t="shared" si="1030"/>
        <v>4.0000000000000036E-2</v>
      </c>
      <c r="AL1605" s="5">
        <f t="shared" si="991"/>
        <v>0</v>
      </c>
      <c r="AM1605" s="95">
        <f t="shared" si="1002"/>
        <v>1.2857142857142869E-2</v>
      </c>
      <c r="AN1605" s="95">
        <f t="shared" si="1003"/>
        <v>-1.8571428571428572E-2</v>
      </c>
      <c r="AO1605" s="78">
        <f t="shared" si="1004"/>
        <v>0.69230769230769296</v>
      </c>
      <c r="AP1605" s="8">
        <f t="shared" si="1005"/>
        <v>40.909090909090935</v>
      </c>
      <c r="AQ1605" s="8">
        <f t="shared" si="995"/>
        <v>52.55474452554747</v>
      </c>
      <c r="AR1605" s="8">
        <f t="shared" si="1025"/>
        <v>0.4</v>
      </c>
      <c r="AS1605" s="114">
        <f t="shared" ref="AS1605:AS1668" si="1031">IF(ISERROR(AR1605*G1605),0,AR1605*G1605)</f>
        <v>326920</v>
      </c>
      <c r="AT1605" s="103">
        <f t="shared" si="1012"/>
        <v>0.18141343420155423</v>
      </c>
      <c r="AU1605" s="5">
        <f t="shared" si="1028"/>
        <v>1.3</v>
      </c>
      <c r="AW1605" s="210">
        <f t="shared" si="1029"/>
        <v>8.1300813008130149E-2</v>
      </c>
      <c r="AX1605" s="276">
        <f t="shared" si="993"/>
        <v>-4.3634607147117165E-2</v>
      </c>
      <c r="AY1605" s="19">
        <f t="shared" si="1013"/>
        <v>3.6496586816493988E-2</v>
      </c>
    </row>
    <row r="1606" spans="1:51">
      <c r="A1606" s="3">
        <v>40668</v>
      </c>
      <c r="B1606" s="9">
        <f t="shared" si="1021"/>
        <v>40668</v>
      </c>
      <c r="C1606" s="5">
        <v>1.31</v>
      </c>
      <c r="D1606" s="5">
        <v>1.32</v>
      </c>
      <c r="E1606" s="5">
        <v>1.28</v>
      </c>
      <c r="F1606" s="5">
        <v>1.29</v>
      </c>
      <c r="G1606" s="6">
        <v>430600</v>
      </c>
      <c r="H1606" s="113">
        <v>1.29</v>
      </c>
      <c r="I1606" s="19">
        <f t="shared" si="1015"/>
        <v>-7.6923076923076988E-3</v>
      </c>
      <c r="J1606" s="8">
        <f t="shared" si="989"/>
        <v>1.4028346828499387</v>
      </c>
      <c r="K1606" s="8">
        <f t="shared" si="990"/>
        <v>1.2381653171500613</v>
      </c>
      <c r="L1606" s="8">
        <f t="shared" si="996"/>
        <v>1.3205</v>
      </c>
      <c r="M1606" s="19">
        <f t="shared" si="1022"/>
        <v>0.13299465218336437</v>
      </c>
      <c r="N1606" s="19">
        <f t="shared" si="997"/>
        <v>-0.10392785524961116</v>
      </c>
      <c r="O1606" s="19">
        <f t="shared" si="1023"/>
        <v>-1.1164409643536337E-2</v>
      </c>
      <c r="P1606" s="19">
        <f t="shared" si="1024"/>
        <v>2.2978944088452827E-3</v>
      </c>
      <c r="Q1606" s="6"/>
      <c r="S1606" s="66"/>
      <c r="T1606" t="str">
        <f t="shared" si="1008"/>
        <v/>
      </c>
      <c r="U1606" t="str">
        <f t="shared" si="1009"/>
        <v/>
      </c>
      <c r="V1606" t="str">
        <f t="shared" si="1010"/>
        <v/>
      </c>
      <c r="W1606" t="str">
        <f t="shared" si="1011"/>
        <v/>
      </c>
      <c r="Y1606" s="219">
        <f t="shared" si="992"/>
        <v>-5.1208791208791253E-3</v>
      </c>
      <c r="Z1606" s="78">
        <f t="shared" si="994"/>
        <v>1.2909565824165066</v>
      </c>
      <c r="AA1606" s="78">
        <f t="shared" si="1016"/>
        <v>1.2672135398215592</v>
      </c>
      <c r="AB1606" s="74">
        <f t="shared" si="1026"/>
        <v>1605</v>
      </c>
      <c r="AC1606" s="80">
        <f t="shared" si="998"/>
        <v>-1.5710556454779777E-2</v>
      </c>
      <c r="AD1606" s="79">
        <f t="shared" si="1014"/>
        <v>2.3743042594947417E-2</v>
      </c>
      <c r="AE1606" s="81">
        <f t="shared" si="999"/>
        <v>3.9453599049727194E-2</v>
      </c>
      <c r="AF1606" s="19">
        <f t="shared" si="1018"/>
        <v>1.8736418013881668E-2</v>
      </c>
      <c r="AG1606" s="93">
        <f t="shared" si="1017"/>
        <v>-0.1095362660171567</v>
      </c>
      <c r="AH1606" s="91">
        <f t="shared" si="1019"/>
        <v>-1.9008111934006931E-3</v>
      </c>
      <c r="AI1606" s="96">
        <f t="shared" si="1020"/>
        <v>1593.893723049051</v>
      </c>
      <c r="AJ1606" s="5">
        <f t="shared" si="1027"/>
        <v>-1.0000000000000009E-2</v>
      </c>
      <c r="AK1606" s="5">
        <f t="shared" si="1030"/>
        <v>0</v>
      </c>
      <c r="AL1606" s="5">
        <f t="shared" si="991"/>
        <v>-1.0000000000000009E-2</v>
      </c>
      <c r="AM1606" s="95">
        <f t="shared" si="1002"/>
        <v>1.2857142857142869E-2</v>
      </c>
      <c r="AN1606" s="95">
        <f t="shared" si="1003"/>
        <v>-1.6428571428571442E-2</v>
      </c>
      <c r="AO1606" s="78">
        <f t="shared" si="1004"/>
        <v>0.78260869565217406</v>
      </c>
      <c r="AP1606" s="8">
        <f t="shared" si="1005"/>
        <v>43.902439024390247</v>
      </c>
      <c r="AQ1606" s="8">
        <f t="shared" si="995"/>
        <v>55.598455598455594</v>
      </c>
      <c r="AR1606" s="8">
        <f t="shared" si="1025"/>
        <v>-0.5</v>
      </c>
      <c r="AS1606" s="114">
        <f t="shared" si="1031"/>
        <v>-215300</v>
      </c>
      <c r="AT1606" s="103">
        <f t="shared" si="1012"/>
        <v>0.21002037510333799</v>
      </c>
      <c r="AU1606" s="5">
        <f t="shared" si="1028"/>
        <v>1.29</v>
      </c>
      <c r="AW1606" s="210">
        <f t="shared" si="1029"/>
        <v>3.1250000000000028E-2</v>
      </c>
      <c r="AX1606" s="276">
        <f t="shared" si="993"/>
        <v>-4.1023802951082468E-2</v>
      </c>
      <c r="AY1606" s="19">
        <f t="shared" si="1013"/>
        <v>5.9833337956548702E-2</v>
      </c>
    </row>
    <row r="1607" spans="1:51">
      <c r="A1607" s="3">
        <v>40669</v>
      </c>
      <c r="B1607" s="9">
        <f t="shared" si="1021"/>
        <v>40669</v>
      </c>
      <c r="C1607" s="5">
        <v>1.29</v>
      </c>
      <c r="D1607" s="5">
        <v>1.29</v>
      </c>
      <c r="E1607" s="5">
        <v>1.26</v>
      </c>
      <c r="F1607" s="5">
        <v>1.28</v>
      </c>
      <c r="G1607" s="6">
        <v>525600</v>
      </c>
      <c r="H1607" s="113">
        <v>1.28</v>
      </c>
      <c r="I1607" s="19">
        <f t="shared" si="1015"/>
        <v>-7.7519379844961309E-3</v>
      </c>
      <c r="J1607" s="8">
        <f t="shared" si="989"/>
        <v>1.3985426718238749</v>
      </c>
      <c r="K1607" s="8">
        <f t="shared" si="990"/>
        <v>1.2344573281761255</v>
      </c>
      <c r="L1607" s="8">
        <f t="shared" si="996"/>
        <v>1.3165000000000002</v>
      </c>
      <c r="M1607" s="19">
        <f t="shared" si="1022"/>
        <v>0.13292103331767707</v>
      </c>
      <c r="N1607" s="19">
        <f t="shared" si="997"/>
        <v>-5.5354756359523574E-4</v>
      </c>
      <c r="O1607" s="19">
        <f t="shared" si="1023"/>
        <v>-3.0595273117601691E-3</v>
      </c>
      <c r="P1607" s="19">
        <f t="shared" si="1024"/>
        <v>-2.9947446617795753E-3</v>
      </c>
      <c r="Q1607" s="6"/>
      <c r="S1607" s="66"/>
      <c r="T1607" t="str">
        <f t="shared" si="1008"/>
        <v/>
      </c>
      <c r="U1607" t="str">
        <f t="shared" si="1009"/>
        <v/>
      </c>
      <c r="V1607" t="str">
        <f t="shared" si="1010"/>
        <v/>
      </c>
      <c r="W1607" t="str">
        <f t="shared" si="1011"/>
        <v/>
      </c>
      <c r="Y1607" s="219">
        <f t="shared" si="992"/>
        <v>-4.8351648351648395E-3</v>
      </c>
      <c r="Z1607" s="78">
        <f t="shared" si="994"/>
        <v>1.2892692687243645</v>
      </c>
      <c r="AA1607" s="78">
        <f t="shared" si="1016"/>
        <v>1.2681597378747638</v>
      </c>
      <c r="AB1607" s="74">
        <f t="shared" si="1026"/>
        <v>1606</v>
      </c>
      <c r="AC1607" s="80">
        <f t="shared" si="998"/>
        <v>-1.4675254560101145E-2</v>
      </c>
      <c r="AD1607" s="79">
        <f t="shared" si="1014"/>
        <v>2.1109530849600766E-2</v>
      </c>
      <c r="AE1607" s="81">
        <f t="shared" si="999"/>
        <v>3.5784785409701911E-2</v>
      </c>
      <c r="AF1607" s="19">
        <f t="shared" si="1018"/>
        <v>1.6645798016720684E-2</v>
      </c>
      <c r="AG1607" s="93">
        <f t="shared" si="1017"/>
        <v>-6.5898486642314444E-2</v>
      </c>
      <c r="AH1607" s="91">
        <f t="shared" si="1019"/>
        <v>-1.4333288884061481E-3</v>
      </c>
      <c r="AI1607" s="96">
        <f t="shared" si="1020"/>
        <v>1593.273196921006</v>
      </c>
      <c r="AJ1607" s="5">
        <f t="shared" si="1027"/>
        <v>-1.0000000000000009E-2</v>
      </c>
      <c r="AK1607" s="5">
        <f t="shared" si="1030"/>
        <v>0</v>
      </c>
      <c r="AL1607" s="5">
        <f t="shared" si="991"/>
        <v>-1.0000000000000009E-2</v>
      </c>
      <c r="AM1607" s="95">
        <f t="shared" si="1002"/>
        <v>1.2857142857142869E-2</v>
      </c>
      <c r="AN1607" s="95">
        <f t="shared" si="1003"/>
        <v>-1.6428571428571442E-2</v>
      </c>
      <c r="AO1607" s="78">
        <f t="shared" si="1004"/>
        <v>0.78260869565217406</v>
      </c>
      <c r="AP1607" s="8">
        <f t="shared" si="1005"/>
        <v>43.902439024390247</v>
      </c>
      <c r="AQ1607" s="8">
        <f t="shared" si="995"/>
        <v>55.598455598455594</v>
      </c>
      <c r="AR1607" s="8">
        <f t="shared" si="1025"/>
        <v>0.33333333333333331</v>
      </c>
      <c r="AS1607" s="114">
        <f t="shared" si="1031"/>
        <v>175200</v>
      </c>
      <c r="AT1607" s="103">
        <f t="shared" si="1012"/>
        <v>0.29025815283599682</v>
      </c>
      <c r="AU1607" s="5">
        <f t="shared" si="1028"/>
        <v>1.28</v>
      </c>
      <c r="AW1607" s="210">
        <f t="shared" si="1029"/>
        <v>2.3809523809523829E-2</v>
      </c>
      <c r="AX1607" s="276">
        <f t="shared" si="993"/>
        <v>-3.7184092727930065E-2</v>
      </c>
      <c r="AY1607" s="19">
        <f t="shared" si="1013"/>
        <v>9.3597130127866079E-2</v>
      </c>
    </row>
    <row r="1608" spans="1:51">
      <c r="A1608" s="3">
        <v>40672</v>
      </c>
      <c r="B1608" s="9">
        <f t="shared" si="1021"/>
        <v>40672</v>
      </c>
      <c r="C1608" s="5">
        <v>1.28</v>
      </c>
      <c r="D1608" s="5">
        <v>1.35</v>
      </c>
      <c r="E1608" s="5">
        <v>1.26</v>
      </c>
      <c r="F1608" s="5">
        <v>1.34</v>
      </c>
      <c r="G1608" s="6">
        <v>362700</v>
      </c>
      <c r="H1608" s="113">
        <v>1.34</v>
      </c>
      <c r="I1608" s="19">
        <f t="shared" si="1015"/>
        <v>4.6875000000000042E-2</v>
      </c>
      <c r="J1608" s="8">
        <f t="shared" si="989"/>
        <v>1.3985426718238749</v>
      </c>
      <c r="K1608" s="8">
        <f t="shared" si="990"/>
        <v>1.2344573281761255</v>
      </c>
      <c r="L1608" s="8">
        <f t="shared" si="996"/>
        <v>1.3165000000000002</v>
      </c>
      <c r="M1608" s="19">
        <f t="shared" si="1022"/>
        <v>0.13292103331767707</v>
      </c>
      <c r="N1608" s="19">
        <f t="shared" si="997"/>
        <v>0</v>
      </c>
      <c r="O1608" s="19">
        <f t="shared" si="1023"/>
        <v>0</v>
      </c>
      <c r="P1608" s="19">
        <f t="shared" si="1024"/>
        <v>0</v>
      </c>
      <c r="Q1608" s="6"/>
      <c r="S1608" s="66"/>
      <c r="T1608" t="str">
        <f t="shared" si="1008"/>
        <v/>
      </c>
      <c r="U1608" t="str">
        <f t="shared" si="1009"/>
        <v/>
      </c>
      <c r="V1608" t="str">
        <f t="shared" si="1010"/>
        <v/>
      </c>
      <c r="W1608" t="str">
        <f t="shared" si="1011"/>
        <v/>
      </c>
      <c r="Y1608" s="219">
        <f t="shared" si="992"/>
        <v>-2.6153846153846175E-3</v>
      </c>
      <c r="Z1608" s="78">
        <f t="shared" si="994"/>
        <v>1.2970818013408123</v>
      </c>
      <c r="AA1608" s="78">
        <f t="shared" si="1016"/>
        <v>1.2734759172720314</v>
      </c>
      <c r="AB1608" s="74">
        <f t="shared" si="1026"/>
        <v>1607</v>
      </c>
      <c r="AC1608" s="80">
        <f t="shared" si="998"/>
        <v>-9.7431210727367684E-3</v>
      </c>
      <c r="AD1608" s="79">
        <f t="shared" si="1014"/>
        <v>2.3605884068780947E-2</v>
      </c>
      <c r="AE1608" s="81">
        <f t="shared" si="999"/>
        <v>3.3349005141517715E-2</v>
      </c>
      <c r="AF1608" s="19">
        <f t="shared" si="1018"/>
        <v>1.8536576741355382E-2</v>
      </c>
      <c r="AG1608" s="93">
        <f t="shared" si="1017"/>
        <v>-0.33608503805949536</v>
      </c>
      <c r="AH1608" s="91">
        <f t="shared" si="1019"/>
        <v>-8.9168705595777742E-4</v>
      </c>
      <c r="AI1608" s="96">
        <f t="shared" si="1020"/>
        <v>1594.0430481873741</v>
      </c>
      <c r="AJ1608" s="5">
        <f t="shared" si="1027"/>
        <v>6.0000000000000053E-2</v>
      </c>
      <c r="AK1608" s="5">
        <f t="shared" si="1030"/>
        <v>6.0000000000000053E-2</v>
      </c>
      <c r="AL1608" s="5">
        <f t="shared" si="991"/>
        <v>0</v>
      </c>
      <c r="AM1608" s="95">
        <f t="shared" si="1002"/>
        <v>1.7142857142857158E-2</v>
      </c>
      <c r="AN1608" s="95">
        <f t="shared" si="1003"/>
        <v>-1.6428571428571442E-2</v>
      </c>
      <c r="AO1608" s="78">
        <f t="shared" si="1004"/>
        <v>1.0434782608695652</v>
      </c>
      <c r="AP1608" s="8">
        <f t="shared" si="1005"/>
        <v>51.063829787234049</v>
      </c>
      <c r="AQ1608" s="8">
        <f t="shared" si="995"/>
        <v>58.18181818181818</v>
      </c>
      <c r="AR1608" s="8">
        <f t="shared" si="1025"/>
        <v>0.77777777777777779</v>
      </c>
      <c r="AS1608" s="114">
        <f t="shared" si="1031"/>
        <v>282100</v>
      </c>
      <c r="AT1608" s="103">
        <f t="shared" si="1012"/>
        <v>0.28227896143297415</v>
      </c>
      <c r="AU1608" s="5">
        <f t="shared" si="1028"/>
        <v>1.34</v>
      </c>
      <c r="AW1608" s="210">
        <f t="shared" si="1029"/>
        <v>7.1428571428571494E-2</v>
      </c>
      <c r="AX1608" s="276">
        <f t="shared" si="993"/>
        <v>-3.2835166548057369E-2</v>
      </c>
      <c r="AY1608" s="19">
        <f t="shared" si="1013"/>
        <v>0.11695663012926197</v>
      </c>
    </row>
    <row r="1609" spans="1:51">
      <c r="A1609" s="3">
        <v>40673</v>
      </c>
      <c r="B1609" s="9">
        <f t="shared" si="1021"/>
        <v>40673</v>
      </c>
      <c r="C1609" s="5">
        <v>1.33</v>
      </c>
      <c r="D1609" s="5">
        <v>1.46</v>
      </c>
      <c r="E1609" s="5">
        <v>1.33</v>
      </c>
      <c r="F1609" s="5">
        <v>1.41</v>
      </c>
      <c r="G1609" s="6">
        <v>2791500</v>
      </c>
      <c r="H1609" s="113">
        <v>1.41</v>
      </c>
      <c r="I1609" s="19">
        <f t="shared" si="1015"/>
        <v>5.2238805970149134E-2</v>
      </c>
      <c r="J1609" s="8">
        <f t="shared" si="989"/>
        <v>1.4011665016500037</v>
      </c>
      <c r="K1609" s="8">
        <f t="shared" si="990"/>
        <v>1.2328334983499971</v>
      </c>
      <c r="L1609" s="8">
        <f t="shared" si="996"/>
        <v>1.3170000000000004</v>
      </c>
      <c r="M1609" s="19">
        <f t="shared" si="1022"/>
        <v>0.13654155530759063</v>
      </c>
      <c r="N1609" s="19">
        <f t="shared" si="997"/>
        <v>2.7238142072373319E-2</v>
      </c>
      <c r="O1609" s="19">
        <f t="shared" si="1023"/>
        <v>1.8761171031749357E-3</v>
      </c>
      <c r="P1609" s="19">
        <f t="shared" si="1024"/>
        <v>-1.3154199736718076E-3</v>
      </c>
      <c r="Q1609" s="6"/>
      <c r="S1609" s="66"/>
      <c r="T1609" t="str">
        <f t="shared" si="1008"/>
        <v/>
      </c>
      <c r="U1609" t="str">
        <f t="shared" si="1009"/>
        <v>BrokeBandUpper</v>
      </c>
      <c r="V1609" t="str">
        <f t="shared" si="1010"/>
        <v/>
      </c>
      <c r="W1609" t="str">
        <f t="shared" si="1011"/>
        <v>BrokeBandUpper</v>
      </c>
      <c r="Y1609" s="219">
        <f t="shared" si="992"/>
        <v>2.4175824175823562E-4</v>
      </c>
      <c r="Z1609" s="78">
        <f t="shared" si="994"/>
        <v>1.3144712039343271</v>
      </c>
      <c r="AA1609" s="78">
        <f t="shared" si="1016"/>
        <v>1.2835786993939011</v>
      </c>
      <c r="AB1609" s="74">
        <f t="shared" si="1026"/>
        <v>1608</v>
      </c>
      <c r="AC1609" s="80">
        <f t="shared" si="998"/>
        <v>-1.9652004808733553E-3</v>
      </c>
      <c r="AD1609" s="79">
        <f t="shared" si="1014"/>
        <v>3.0892504540426025E-2</v>
      </c>
      <c r="AE1609" s="81">
        <f t="shared" si="999"/>
        <v>3.285770502129938E-2</v>
      </c>
      <c r="AF1609" s="19">
        <f t="shared" si="1018"/>
        <v>2.4067479894309012E-2</v>
      </c>
      <c r="AG1609" s="93">
        <f t="shared" si="1017"/>
        <v>-0.79829866977919572</v>
      </c>
      <c r="AH1609" s="91">
        <f t="shared" si="1019"/>
        <v>-2.8914705759807888E-4</v>
      </c>
      <c r="AI1609" s="96">
        <f t="shared" si="1020"/>
        <v>1599.5984200988278</v>
      </c>
      <c r="AJ1609" s="5">
        <f t="shared" si="1027"/>
        <v>6.999999999999984E-2</v>
      </c>
      <c r="AK1609" s="5">
        <f t="shared" si="1030"/>
        <v>6.999999999999984E-2</v>
      </c>
      <c r="AL1609" s="5">
        <f t="shared" si="991"/>
        <v>0</v>
      </c>
      <c r="AM1609" s="95">
        <f t="shared" si="1002"/>
        <v>2.2142857142857148E-2</v>
      </c>
      <c r="AN1609" s="95">
        <f t="shared" si="1003"/>
        <v>-1.3571428571428583E-2</v>
      </c>
      <c r="AO1609" s="78">
        <f t="shared" si="1004"/>
        <v>1.6315789473684201</v>
      </c>
      <c r="AP1609" s="8">
        <f t="shared" si="1005"/>
        <v>61.999999999999993</v>
      </c>
      <c r="AQ1609" s="8">
        <f t="shared" si="995"/>
        <v>61.999999999999993</v>
      </c>
      <c r="AR1609" s="8">
        <f t="shared" si="1025"/>
        <v>0.23076923076922945</v>
      </c>
      <c r="AS1609" s="114">
        <f t="shared" si="1031"/>
        <v>644192.30769230402</v>
      </c>
      <c r="AT1609" s="103">
        <f t="shared" si="1012"/>
        <v>0.25251933003610827</v>
      </c>
      <c r="AU1609" s="5">
        <f t="shared" si="1028"/>
        <v>1.41</v>
      </c>
      <c r="AW1609" s="210">
        <f t="shared" si="1029"/>
        <v>9.774436090225555E-2</v>
      </c>
      <c r="AX1609" s="276">
        <f t="shared" si="993"/>
        <v>-2.7905726379972719E-2</v>
      </c>
      <c r="AY1609" s="19">
        <f t="shared" si="1013"/>
        <v>0.1501268513704643</v>
      </c>
    </row>
    <row r="1610" spans="1:51">
      <c r="A1610" s="3">
        <v>40674</v>
      </c>
      <c r="B1610" s="9">
        <f t="shared" si="1021"/>
        <v>40674</v>
      </c>
      <c r="C1610" s="5">
        <v>1.4</v>
      </c>
      <c r="D1610" s="5">
        <v>1.4</v>
      </c>
      <c r="E1610" s="5">
        <v>1.37</v>
      </c>
      <c r="F1610" s="5">
        <v>1.38</v>
      </c>
      <c r="G1610" s="6">
        <v>920500</v>
      </c>
      <c r="H1610" s="113">
        <v>1.38</v>
      </c>
      <c r="I1610" s="19">
        <f t="shared" si="1015"/>
        <v>-2.1276595744680871E-2</v>
      </c>
      <c r="J1610" s="8">
        <f t="shared" ref="J1610:J1667" si="1032">(L1610)+2*STDEVPA(H1591:H1610)</f>
        <v>1.404625631310831</v>
      </c>
      <c r="K1610" s="8">
        <f t="shared" ref="K1610:K1667" si="1033">(L1610)-(2*STDEVPA(H1591:H1610))</f>
        <v>1.2313743686891692</v>
      </c>
      <c r="L1610" s="8">
        <f t="shared" si="996"/>
        <v>1.3180000000000001</v>
      </c>
      <c r="M1610" s="19">
        <f t="shared" si="1022"/>
        <v>0.14069747351172526</v>
      </c>
      <c r="N1610" s="19">
        <f t="shared" si="997"/>
        <v>3.0437021130838095E-2</v>
      </c>
      <c r="O1610" s="19">
        <f t="shared" si="1023"/>
        <v>2.4687498999967816E-3</v>
      </c>
      <c r="P1610" s="19">
        <f t="shared" si="1024"/>
        <v>-1.183557765733025E-3</v>
      </c>
      <c r="Q1610" s="6"/>
      <c r="S1610" s="66"/>
      <c r="T1610" t="str">
        <f t="shared" si="1008"/>
        <v/>
      </c>
      <c r="U1610" t="str">
        <f t="shared" si="1009"/>
        <v/>
      </c>
      <c r="V1610" t="str">
        <f t="shared" si="1010"/>
        <v/>
      </c>
      <c r="W1610" t="str">
        <f t="shared" si="1011"/>
        <v/>
      </c>
      <c r="Y1610" s="219">
        <f t="shared" si="992"/>
        <v>4.0219780219780139E-3</v>
      </c>
      <c r="Z1610" s="78">
        <f t="shared" si="994"/>
        <v>1.3245626385284408</v>
      </c>
      <c r="AA1610" s="78">
        <f t="shared" si="1016"/>
        <v>1.2907138756387524</v>
      </c>
      <c r="AB1610" s="74">
        <f t="shared" si="1026"/>
        <v>1609</v>
      </c>
      <c r="AC1610" s="80">
        <f t="shared" si="998"/>
        <v>7.9284629471122747E-4</v>
      </c>
      <c r="AD1610" s="79">
        <f t="shared" si="1014"/>
        <v>3.3848762889688411E-2</v>
      </c>
      <c r="AE1610" s="81">
        <f t="shared" si="999"/>
        <v>3.3055916594977183E-2</v>
      </c>
      <c r="AF1610" s="19">
        <f t="shared" si="1018"/>
        <v>2.6224838462310038E-2</v>
      </c>
      <c r="AG1610" s="93">
        <f t="shared" si="1017"/>
        <v>-1.4034429578191832</v>
      </c>
      <c r="AH1610" s="91">
        <f t="shared" si="1019"/>
        <v>3.7969904006005217E-4</v>
      </c>
      <c r="AI1610" s="96">
        <f t="shared" si="1020"/>
        <v>1604.4668616254214</v>
      </c>
      <c r="AJ1610" s="5">
        <f t="shared" si="1027"/>
        <v>-3.0000000000000027E-2</v>
      </c>
      <c r="AK1610" s="5">
        <f t="shared" si="1030"/>
        <v>0</v>
      </c>
      <c r="AL1610" s="5">
        <f t="shared" ref="AL1610:AL1673" si="1034">IF(AJ1610&lt;0,AJ1610,0)</f>
        <v>-3.0000000000000027E-2</v>
      </c>
      <c r="AM1610" s="95">
        <f t="shared" si="1002"/>
        <v>1.7142857142857144E-2</v>
      </c>
      <c r="AN1610" s="95">
        <f t="shared" si="1003"/>
        <v>-1.5714285714285729E-2</v>
      </c>
      <c r="AO1610" s="78">
        <f t="shared" si="1004"/>
        <v>1.0909090909090899</v>
      </c>
      <c r="AP1610" s="8">
        <f t="shared" si="1005"/>
        <v>52.173913043478237</v>
      </c>
      <c r="AQ1610" s="8">
        <f t="shared" si="995"/>
        <v>59.259259259259238</v>
      </c>
      <c r="AR1610" s="8">
        <f t="shared" si="1025"/>
        <v>-0.3333333333333432</v>
      </c>
      <c r="AS1610" s="114">
        <f t="shared" si="1031"/>
        <v>-306833.33333334239</v>
      </c>
      <c r="AT1610" s="103">
        <f t="shared" si="1012"/>
        <v>0.2340070065732788</v>
      </c>
      <c r="AU1610" s="5">
        <f t="shared" si="1028"/>
        <v>1.38</v>
      </c>
      <c r="AW1610" s="210">
        <f t="shared" si="1029"/>
        <v>2.1897810218977957E-2</v>
      </c>
      <c r="AX1610" s="276">
        <f t="shared" si="993"/>
        <v>-2.1986874490662934E-2</v>
      </c>
      <c r="AY1610" s="19">
        <f t="shared" si="1013"/>
        <v>0.21210169585686203</v>
      </c>
    </row>
    <row r="1611" spans="1:51">
      <c r="A1611" s="3">
        <v>40675</v>
      </c>
      <c r="B1611" s="9">
        <f t="shared" si="1021"/>
        <v>40675</v>
      </c>
      <c r="C1611" s="5">
        <v>1.34</v>
      </c>
      <c r="D1611" s="5">
        <v>1.37</v>
      </c>
      <c r="E1611" s="5">
        <v>1.32</v>
      </c>
      <c r="F1611" s="5">
        <v>1.34</v>
      </c>
      <c r="G1611" s="6">
        <v>251200</v>
      </c>
      <c r="H1611" s="113">
        <v>1.34</v>
      </c>
      <c r="I1611" s="19">
        <f t="shared" si="1015"/>
        <v>-2.898550724637668E-2</v>
      </c>
      <c r="J1611" s="8">
        <f t="shared" si="1032"/>
        <v>1.3985590697622015</v>
      </c>
      <c r="K1611" s="8">
        <f t="shared" si="1033"/>
        <v>1.2334409302377991</v>
      </c>
      <c r="L1611" s="8">
        <f t="shared" si="996"/>
        <v>1.3160000000000003</v>
      </c>
      <c r="M1611" s="19">
        <f t="shared" si="1022"/>
        <v>0.13386789385412132</v>
      </c>
      <c r="N1611" s="19">
        <f t="shared" si="997"/>
        <v>-4.8540883408505493E-2</v>
      </c>
      <c r="O1611" s="19">
        <f t="shared" si="1023"/>
        <v>-4.3189882153638597E-3</v>
      </c>
      <c r="P1611" s="19">
        <f t="shared" si="1024"/>
        <v>1.6782561024311813E-3</v>
      </c>
      <c r="Q1611" s="6"/>
      <c r="S1611" s="66"/>
      <c r="T1611" t="str">
        <f t="shared" si="1008"/>
        <v/>
      </c>
      <c r="U1611" t="str">
        <f t="shared" si="1009"/>
        <v/>
      </c>
      <c r="V1611" t="str">
        <f t="shared" si="1010"/>
        <v/>
      </c>
      <c r="W1611" t="str">
        <f t="shared" si="1011"/>
        <v/>
      </c>
      <c r="Y1611" s="219">
        <f t="shared" si="992"/>
        <v>5.2527472527472471E-3</v>
      </c>
      <c r="Z1611" s="78">
        <f t="shared" si="994"/>
        <v>1.3269399921950609</v>
      </c>
      <c r="AA1611" s="78">
        <f t="shared" si="1016"/>
        <v>1.2943610488414847</v>
      </c>
      <c r="AB1611" s="74">
        <f t="shared" si="1026"/>
        <v>1610</v>
      </c>
      <c r="AC1611" s="80">
        <f t="shared" si="998"/>
        <v>-3.8157859312083764E-4</v>
      </c>
      <c r="AD1611" s="79">
        <f t="shared" si="1014"/>
        <v>3.257894335357614E-2</v>
      </c>
      <c r="AE1611" s="81">
        <f t="shared" si="999"/>
        <v>3.2960521946696977E-2</v>
      </c>
      <c r="AF1611" s="19">
        <f t="shared" si="1018"/>
        <v>2.5169904009963724E-2</v>
      </c>
      <c r="AG1611" s="93">
        <f t="shared" si="1017"/>
        <v>-1.4812768826268112</v>
      </c>
      <c r="AH1611" s="91">
        <f t="shared" si="1019"/>
        <v>8.9099735474348256E-4</v>
      </c>
      <c r="AI1611" s="96">
        <f t="shared" si="1020"/>
        <v>1607.1779024187158</v>
      </c>
      <c r="AJ1611" s="5">
        <f t="shared" si="1027"/>
        <v>-3.9999999999999813E-2</v>
      </c>
      <c r="AK1611" s="5">
        <f t="shared" si="1030"/>
        <v>0</v>
      </c>
      <c r="AL1611" s="5">
        <f t="shared" si="1034"/>
        <v>-3.9999999999999813E-2</v>
      </c>
      <c r="AM1611" s="95">
        <f t="shared" si="1002"/>
        <v>1.7142857142857144E-2</v>
      </c>
      <c r="AN1611" s="95">
        <f t="shared" si="1003"/>
        <v>-1.5714285714285712E-2</v>
      </c>
      <c r="AO1611" s="78">
        <f t="shared" si="1004"/>
        <v>1.0909090909090911</v>
      </c>
      <c r="AP1611" s="8">
        <f t="shared" si="1005"/>
        <v>52.173913043478258</v>
      </c>
      <c r="AQ1611" s="8">
        <f t="shared" si="995"/>
        <v>59.259259259259267</v>
      </c>
      <c r="AR1611" s="8">
        <f t="shared" si="1025"/>
        <v>-0.2</v>
      </c>
      <c r="AS1611" s="114">
        <f t="shared" si="1031"/>
        <v>-50240</v>
      </c>
      <c r="AT1611" s="103">
        <f t="shared" si="1012"/>
        <v>0.24644327574669653</v>
      </c>
      <c r="AU1611" s="5">
        <f t="shared" si="1028"/>
        <v>1.34</v>
      </c>
      <c r="AW1611" s="210">
        <f t="shared" si="1029"/>
        <v>3.7878787878787908E-2</v>
      </c>
      <c r="AX1611" s="276">
        <f t="shared" si="993"/>
        <v>-1.6338430727734114E-2</v>
      </c>
      <c r="AY1611" s="19">
        <f t="shared" si="1013"/>
        <v>0.25690071434789513</v>
      </c>
    </row>
    <row r="1612" spans="1:51">
      <c r="A1612" s="3">
        <v>40676</v>
      </c>
      <c r="B1612" s="9">
        <f t="shared" si="1021"/>
        <v>40676</v>
      </c>
      <c r="C1612" s="5">
        <v>1.33</v>
      </c>
      <c r="D1612" s="5">
        <v>1.33</v>
      </c>
      <c r="E1612" s="5">
        <v>1.27</v>
      </c>
      <c r="F1612" s="5">
        <v>1.29</v>
      </c>
      <c r="G1612" s="6">
        <v>475700</v>
      </c>
      <c r="H1612" s="113">
        <v>1.29</v>
      </c>
      <c r="I1612" s="19">
        <f t="shared" si="1015"/>
        <v>-3.7313432835820927E-2</v>
      </c>
      <c r="J1612" s="8">
        <f t="shared" si="1032"/>
        <v>1.396028782857861</v>
      </c>
      <c r="K1612" s="8">
        <f t="shared" si="1033"/>
        <v>1.2309712171421388</v>
      </c>
      <c r="L1612" s="8">
        <f t="shared" si="996"/>
        <v>1.3134999999999999</v>
      </c>
      <c r="M1612" s="19">
        <f t="shared" si="1022"/>
        <v>0.13408726655601672</v>
      </c>
      <c r="N1612" s="19">
        <f t="shared" si="997"/>
        <v>1.6387252804205125E-3</v>
      </c>
      <c r="O1612" s="19">
        <f t="shared" si="1023"/>
        <v>-1.8092098925579568E-3</v>
      </c>
      <c r="P1612" s="19">
        <f t="shared" si="1024"/>
        <v>-2.0022953958437305E-3</v>
      </c>
      <c r="Q1612" s="6"/>
      <c r="S1612" s="66"/>
      <c r="T1612" t="str">
        <f t="shared" si="1008"/>
        <v/>
      </c>
      <c r="U1612" t="str">
        <f t="shared" si="1009"/>
        <v/>
      </c>
      <c r="V1612" t="str">
        <f t="shared" si="1010"/>
        <v/>
      </c>
      <c r="W1612" t="str">
        <f t="shared" si="1011"/>
        <v/>
      </c>
      <c r="Y1612" s="219">
        <f t="shared" si="992"/>
        <v>4.6373626373626339E-3</v>
      </c>
      <c r="Z1612" s="78">
        <f t="shared" si="994"/>
        <v>1.3212512333970214</v>
      </c>
      <c r="AA1612" s="78">
        <f t="shared" si="1016"/>
        <v>1.2940383312272148</v>
      </c>
      <c r="AB1612" s="74">
        <f t="shared" si="1026"/>
        <v>1611</v>
      </c>
      <c r="AC1612" s="80">
        <f t="shared" si="998"/>
        <v>-4.5980958215122575E-3</v>
      </c>
      <c r="AD1612" s="79">
        <f t="shared" si="1014"/>
        <v>2.7212902169806652E-2</v>
      </c>
      <c r="AE1612" s="81">
        <f t="shared" si="999"/>
        <v>3.1810997991318909E-2</v>
      </c>
      <c r="AF1612" s="19">
        <f t="shared" si="1018"/>
        <v>2.1029440560697311E-2</v>
      </c>
      <c r="AG1612" s="93">
        <f t="shared" si="1017"/>
        <v>11.050193340002542</v>
      </c>
      <c r="AH1612" s="91">
        <f t="shared" si="1019"/>
        <v>1.1565619632030917E-3</v>
      </c>
      <c r="AI1612" s="96">
        <f t="shared" si="1020"/>
        <v>1608.8109688961747</v>
      </c>
      <c r="AJ1612" s="5">
        <f t="shared" si="1027"/>
        <v>-5.0000000000000044E-2</v>
      </c>
      <c r="AK1612" s="5">
        <f t="shared" si="1030"/>
        <v>0</v>
      </c>
      <c r="AL1612" s="5">
        <f t="shared" si="1034"/>
        <v>-5.0000000000000044E-2</v>
      </c>
      <c r="AM1612" s="95">
        <f t="shared" si="1002"/>
        <v>1.7142857142857144E-2</v>
      </c>
      <c r="AN1612" s="95">
        <f t="shared" si="1003"/>
        <v>-1.8571428571428572E-2</v>
      </c>
      <c r="AO1612" s="78">
        <f t="shared" si="1004"/>
        <v>0.92307692307692313</v>
      </c>
      <c r="AP1612" s="8">
        <f t="shared" si="1005"/>
        <v>48</v>
      </c>
      <c r="AQ1612" s="8">
        <f t="shared" si="995"/>
        <v>55.172413793103452</v>
      </c>
      <c r="AR1612" s="8">
        <f t="shared" si="1025"/>
        <v>-0.33333333333333331</v>
      </c>
      <c r="AS1612" s="114">
        <f t="shared" si="1031"/>
        <v>-158566.66666666666</v>
      </c>
      <c r="AT1612" s="103">
        <f t="shared" si="1012"/>
        <v>0.24916219504300705</v>
      </c>
      <c r="AU1612" s="5">
        <f t="shared" si="1028"/>
        <v>1.29</v>
      </c>
      <c r="AW1612" s="210">
        <f t="shared" si="1029"/>
        <v>4.7244094488189017E-2</v>
      </c>
      <c r="AX1612" s="276">
        <f t="shared" si="993"/>
        <v>-1.1588841524789523E-2</v>
      </c>
      <c r="AY1612" s="19">
        <f t="shared" si="1013"/>
        <v>0.29070045233183078</v>
      </c>
    </row>
    <row r="1613" spans="1:51">
      <c r="A1613" s="3">
        <v>40679</v>
      </c>
      <c r="B1613" s="9">
        <f t="shared" si="1021"/>
        <v>40679</v>
      </c>
      <c r="C1613" s="5">
        <v>1.27</v>
      </c>
      <c r="D1613" s="5">
        <v>1.28</v>
      </c>
      <c r="E1613" s="5">
        <v>1.23</v>
      </c>
      <c r="F1613" s="5">
        <v>1.27</v>
      </c>
      <c r="G1613" s="6">
        <v>592200</v>
      </c>
      <c r="H1613" s="113">
        <v>1.27</v>
      </c>
      <c r="I1613" s="19">
        <f t="shared" si="1015"/>
        <v>-1.5503875968992262E-2</v>
      </c>
      <c r="J1613" s="8">
        <f t="shared" si="1032"/>
        <v>1.3947555636145175</v>
      </c>
      <c r="K1613" s="8">
        <f t="shared" si="1033"/>
        <v>1.2262444363854825</v>
      </c>
      <c r="L1613" s="8">
        <f t="shared" si="996"/>
        <v>1.3105</v>
      </c>
      <c r="M1613" s="19">
        <f t="shared" si="1022"/>
        <v>0.13742050298368225</v>
      </c>
      <c r="N1613" s="19">
        <f t="shared" si="997"/>
        <v>2.4858709654380404E-2</v>
      </c>
      <c r="O1613" s="19">
        <f t="shared" si="1023"/>
        <v>-9.1202936427793872E-4</v>
      </c>
      <c r="P1613" s="19">
        <f t="shared" si="1024"/>
        <v>-3.8398791871267842E-3</v>
      </c>
      <c r="Q1613" s="6"/>
      <c r="S1613" s="66"/>
      <c r="T1613" t="str">
        <f t="shared" si="1008"/>
        <v/>
      </c>
      <c r="U1613" t="str">
        <f t="shared" si="1009"/>
        <v/>
      </c>
      <c r="V1613" t="str">
        <f t="shared" si="1010"/>
        <v/>
      </c>
      <c r="W1613" t="str">
        <f t="shared" si="1011"/>
        <v/>
      </c>
      <c r="Y1613" s="219">
        <f t="shared" si="992"/>
        <v>4.1978021978021952E-3</v>
      </c>
      <c r="Z1613" s="78">
        <f t="shared" si="994"/>
        <v>1.3133585434538801</v>
      </c>
      <c r="AA1613" s="78">
        <f t="shared" si="1016"/>
        <v>1.292259494716401</v>
      </c>
      <c r="AB1613" s="74">
        <f t="shared" si="1026"/>
        <v>1612</v>
      </c>
      <c r="AC1613" s="80">
        <f t="shared" si="998"/>
        <v>-8.5695594030718129E-3</v>
      </c>
      <c r="AD1613" s="79">
        <f t="shared" si="1014"/>
        <v>2.1099048737479142E-2</v>
      </c>
      <c r="AE1613" s="81">
        <f t="shared" si="999"/>
        <v>2.9668608140550955E-2</v>
      </c>
      <c r="AF1613" s="19">
        <f t="shared" si="1018"/>
        <v>1.632725379364269E-2</v>
      </c>
      <c r="AG1613" s="93">
        <f t="shared" si="1017"/>
        <v>0.86371918631599753</v>
      </c>
      <c r="AH1613" s="91">
        <f t="shared" si="1019"/>
        <v>1.2628122701596176E-3</v>
      </c>
      <c r="AI1613" s="96">
        <f t="shared" si="1020"/>
        <v>1610.098399096632</v>
      </c>
      <c r="AJ1613" s="5">
        <f t="shared" si="1027"/>
        <v>-2.0000000000000018E-2</v>
      </c>
      <c r="AK1613" s="5">
        <f t="shared" si="1030"/>
        <v>0</v>
      </c>
      <c r="AL1613" s="5">
        <f t="shared" si="1034"/>
        <v>-2.0000000000000018E-2</v>
      </c>
      <c r="AM1613" s="95">
        <f t="shared" si="1002"/>
        <v>1.5714285714285712E-2</v>
      </c>
      <c r="AN1613" s="95">
        <f t="shared" si="1003"/>
        <v>-0.02</v>
      </c>
      <c r="AO1613" s="78">
        <f t="shared" si="1004"/>
        <v>0.78571428571428559</v>
      </c>
      <c r="AP1613" s="8">
        <f t="shared" si="1005"/>
        <v>43.999999999999993</v>
      </c>
      <c r="AQ1613" s="8">
        <f t="shared" si="995"/>
        <v>58.57988165680473</v>
      </c>
      <c r="AR1613" s="8">
        <f t="shared" si="1025"/>
        <v>0.6</v>
      </c>
      <c r="AS1613" s="114">
        <f t="shared" si="1031"/>
        <v>355320</v>
      </c>
      <c r="AT1613" s="103">
        <f t="shared" si="1012"/>
        <v>0.25092397365889829</v>
      </c>
      <c r="AU1613" s="5">
        <f t="shared" si="1028"/>
        <v>1.27</v>
      </c>
      <c r="AW1613" s="210">
        <f t="shared" si="1029"/>
        <v>4.0650406504065074E-2</v>
      </c>
      <c r="AX1613" s="276">
        <f t="shared" si="993"/>
        <v>-7.7664398320863677E-3</v>
      </c>
      <c r="AY1613" s="19">
        <f t="shared" si="1013"/>
        <v>0.32983466764358726</v>
      </c>
    </row>
    <row r="1614" spans="1:51">
      <c r="A1614" s="3">
        <v>40680</v>
      </c>
      <c r="B1614" s="9">
        <f t="shared" si="1021"/>
        <v>40680</v>
      </c>
      <c r="C1614" s="5">
        <v>1.27</v>
      </c>
      <c r="D1614" s="5">
        <v>1.3</v>
      </c>
      <c r="E1614" s="5">
        <v>1.25</v>
      </c>
      <c r="F1614" s="5">
        <v>1.28</v>
      </c>
      <c r="G1614" s="6">
        <v>243900</v>
      </c>
      <c r="H1614" s="113">
        <v>1.28</v>
      </c>
      <c r="I1614" s="19">
        <f t="shared" si="1015"/>
        <v>7.8740157480315029E-3</v>
      </c>
      <c r="J1614" s="8">
        <f t="shared" si="1032"/>
        <v>1.3927584804016684</v>
      </c>
      <c r="K1614" s="8">
        <f t="shared" si="1033"/>
        <v>1.2232415195983317</v>
      </c>
      <c r="L1614" s="8">
        <f t="shared" si="996"/>
        <v>1.3080000000000001</v>
      </c>
      <c r="M1614" s="19">
        <f t="shared" si="1022"/>
        <v>0.13858012345673151</v>
      </c>
      <c r="N1614" s="19">
        <f t="shared" si="997"/>
        <v>8.4384822342482881E-3</v>
      </c>
      <c r="O1614" s="19">
        <f t="shared" si="1023"/>
        <v>-1.4318517630957709E-3</v>
      </c>
      <c r="P1614" s="19">
        <f t="shared" si="1024"/>
        <v>-2.4488729147691835E-3</v>
      </c>
      <c r="Q1614" s="6"/>
      <c r="S1614" s="66"/>
      <c r="T1614" t="str">
        <f t="shared" si="1008"/>
        <v/>
      </c>
      <c r="U1614" t="str">
        <f t="shared" si="1009"/>
        <v/>
      </c>
      <c r="V1614" t="str">
        <f t="shared" si="1010"/>
        <v/>
      </c>
      <c r="W1614" t="str">
        <f t="shared" si="1011"/>
        <v/>
      </c>
      <c r="Y1614" s="219">
        <f t="shared" ref="Y1614:Y1677" si="1035">SLOPE(H1601:H1614,AB1601:AB1614)</f>
        <v>3.3186813186813187E-3</v>
      </c>
      <c r="Z1614" s="78">
        <f t="shared" si="994"/>
        <v>1.3082213277619825</v>
      </c>
      <c r="AA1614" s="78">
        <f t="shared" si="1016"/>
        <v>1.2913522921073872</v>
      </c>
      <c r="AB1614" s="74">
        <f t="shared" si="1026"/>
        <v>1613</v>
      </c>
      <c r="AC1614" s="80">
        <f t="shared" si="998"/>
        <v>-1.0239657988764524E-2</v>
      </c>
      <c r="AD1614" s="79">
        <f t="shared" si="1014"/>
        <v>1.6869035654595299E-2</v>
      </c>
      <c r="AE1614" s="81">
        <f t="shared" si="999"/>
        <v>2.7108693643359823E-2</v>
      </c>
      <c r="AF1614" s="19">
        <f t="shared" si="1018"/>
        <v>1.3063077951459966E-2</v>
      </c>
      <c r="AG1614" s="93">
        <f t="shared" si="1017"/>
        <v>0.19488733400856689</v>
      </c>
      <c r="AH1614" s="91">
        <f t="shared" si="1019"/>
        <v>1.2326360469298188E-3</v>
      </c>
      <c r="AI1614" s="96">
        <f t="shared" si="1020"/>
        <v>1610.9255914817284</v>
      </c>
      <c r="AJ1614" s="5">
        <f t="shared" si="1027"/>
        <v>1.0000000000000009E-2</v>
      </c>
      <c r="AK1614" s="5">
        <f t="shared" si="1030"/>
        <v>1.0000000000000009E-2</v>
      </c>
      <c r="AL1614" s="5">
        <f t="shared" si="1034"/>
        <v>0</v>
      </c>
      <c r="AM1614" s="95">
        <f t="shared" si="1002"/>
        <v>1.6428571428571428E-2</v>
      </c>
      <c r="AN1614" s="95">
        <f t="shared" si="1003"/>
        <v>-1.7857142857142856E-2</v>
      </c>
      <c r="AO1614" s="78">
        <f t="shared" si="1004"/>
        <v>0.92</v>
      </c>
      <c r="AP1614" s="8">
        <f t="shared" si="1005"/>
        <v>47.916666666666664</v>
      </c>
      <c r="AQ1614" s="8">
        <f t="shared" si="995"/>
        <v>55.089820359281433</v>
      </c>
      <c r="AR1614" s="8">
        <f t="shared" si="1025"/>
        <v>0.2</v>
      </c>
      <c r="AS1614" s="114">
        <f t="shared" si="1031"/>
        <v>48780</v>
      </c>
      <c r="AT1614" s="103">
        <f t="shared" si="1012"/>
        <v>0.22528693538340361</v>
      </c>
      <c r="AU1614" s="5">
        <f t="shared" si="1028"/>
        <v>1.28</v>
      </c>
      <c r="AW1614" s="210">
        <f t="shared" si="1029"/>
        <v>4.0000000000000036E-2</v>
      </c>
      <c r="AX1614" s="276">
        <f t="shared" ref="AX1614:AX1677" si="1036">SLOPE(M1601:M1614,AB1601:AB1614)</f>
        <v>-4.4092501495870051E-3</v>
      </c>
      <c r="AY1614" s="19">
        <f t="shared" si="1013"/>
        <v>0.43226880721195143</v>
      </c>
    </row>
    <row r="1615" spans="1:51">
      <c r="A1615" s="3">
        <v>40681</v>
      </c>
      <c r="B1615" s="9">
        <f t="shared" si="1021"/>
        <v>40681</v>
      </c>
      <c r="C1615" s="5">
        <v>1.29</v>
      </c>
      <c r="D1615" s="5">
        <v>1.3</v>
      </c>
      <c r="E1615" s="5">
        <v>1.26</v>
      </c>
      <c r="F1615" s="5">
        <v>1.3</v>
      </c>
      <c r="G1615" s="6">
        <v>391300</v>
      </c>
      <c r="H1615" s="113">
        <v>1.3</v>
      </c>
      <c r="I1615" s="19">
        <f t="shared" si="1015"/>
        <v>1.5625000000000014E-2</v>
      </c>
      <c r="J1615" s="8">
        <f t="shared" si="1032"/>
        <v>1.3929452485341833</v>
      </c>
      <c r="K1615" s="8">
        <f t="shared" si="1033"/>
        <v>1.2240547514658167</v>
      </c>
      <c r="L1615" s="8">
        <f t="shared" si="996"/>
        <v>1.3085</v>
      </c>
      <c r="M1615" s="19">
        <f t="shared" si="1022"/>
        <v>0.1379762603479287</v>
      </c>
      <c r="N1615" s="19">
        <f t="shared" si="997"/>
        <v>-4.3575015935914691E-3</v>
      </c>
      <c r="O1615" s="19">
        <f t="shared" si="1023"/>
        <v>1.3409944017076368E-4</v>
      </c>
      <c r="P1615" s="19">
        <f t="shared" si="1024"/>
        <v>6.6481709004774341E-4</v>
      </c>
      <c r="Q1615" s="6"/>
      <c r="S1615" s="66"/>
      <c r="T1615" t="str">
        <f t="shared" si="1008"/>
        <v/>
      </c>
      <c r="U1615" t="str">
        <f t="shared" si="1009"/>
        <v/>
      </c>
      <c r="V1615" t="str">
        <f t="shared" si="1010"/>
        <v/>
      </c>
      <c r="W1615" t="str">
        <f t="shared" si="1011"/>
        <v/>
      </c>
      <c r="Y1615" s="219">
        <f t="shared" si="1035"/>
        <v>3.7582417582417596E-3</v>
      </c>
      <c r="Z1615" s="78">
        <f t="shared" si="994"/>
        <v>1.3069552432866371</v>
      </c>
      <c r="AA1615" s="78">
        <f t="shared" si="1016"/>
        <v>1.2919922224914406</v>
      </c>
      <c r="AB1615" s="74">
        <f t="shared" si="1026"/>
        <v>1614</v>
      </c>
      <c r="AC1615" s="80">
        <f t="shared" si="998"/>
        <v>-9.7165382785306467E-3</v>
      </c>
      <c r="AD1615" s="79">
        <f t="shared" si="1014"/>
        <v>1.4963020795196513E-2</v>
      </c>
      <c r="AE1615" s="81">
        <f t="shared" si="999"/>
        <v>2.467955907372716E-2</v>
      </c>
      <c r="AF1615" s="19">
        <f t="shared" si="1018"/>
        <v>1.1581355161985616E-2</v>
      </c>
      <c r="AG1615" s="93">
        <f t="shared" si="1017"/>
        <v>-5.1087615505114654E-2</v>
      </c>
      <c r="AH1615" s="91">
        <f t="shared" si="1019"/>
        <v>1.2001275743072162E-3</v>
      </c>
      <c r="AI1615" s="96">
        <f t="shared" si="1020"/>
        <v>1611.7339733903755</v>
      </c>
      <c r="AJ1615" s="5">
        <f t="shared" si="1027"/>
        <v>2.0000000000000018E-2</v>
      </c>
      <c r="AK1615" s="5">
        <f t="shared" si="1030"/>
        <v>2.0000000000000018E-2</v>
      </c>
      <c r="AL1615" s="5">
        <f t="shared" si="1034"/>
        <v>0</v>
      </c>
      <c r="AM1615" s="95">
        <f t="shared" si="1002"/>
        <v>1.6428571428571428E-2</v>
      </c>
      <c r="AN1615" s="95">
        <f t="shared" si="1003"/>
        <v>-1.7857142857142856E-2</v>
      </c>
      <c r="AO1615" s="78">
        <f t="shared" si="1004"/>
        <v>0.92</v>
      </c>
      <c r="AP1615" s="8">
        <f t="shared" si="1005"/>
        <v>47.916666666666664</v>
      </c>
      <c r="AQ1615" s="8">
        <f t="shared" si="995"/>
        <v>55.089820359281433</v>
      </c>
      <c r="AR1615" s="8">
        <f t="shared" si="1025"/>
        <v>1</v>
      </c>
      <c r="AS1615" s="114">
        <f t="shared" si="1031"/>
        <v>391300</v>
      </c>
      <c r="AT1615" s="103">
        <f t="shared" si="1012"/>
        <v>0.26530423462530195</v>
      </c>
      <c r="AU1615" s="5">
        <f t="shared" si="1028"/>
        <v>1.3</v>
      </c>
      <c r="AW1615" s="210">
        <f t="shared" si="1029"/>
        <v>3.1746031746031772E-2</v>
      </c>
      <c r="AX1615" s="276">
        <f t="shared" si="1036"/>
        <v>-1.9876244000722578E-3</v>
      </c>
      <c r="AY1615" s="19">
        <f t="shared" si="1013"/>
        <v>0.54921487041091788</v>
      </c>
    </row>
    <row r="1616" spans="1:51">
      <c r="A1616" s="3">
        <v>40682</v>
      </c>
      <c r="B1616" s="9">
        <f t="shared" si="1021"/>
        <v>40682</v>
      </c>
      <c r="C1616" s="5">
        <v>1.32</v>
      </c>
      <c r="D1616" s="5">
        <v>1.37</v>
      </c>
      <c r="E1616" s="5">
        <v>1.29</v>
      </c>
      <c r="F1616" s="5">
        <v>1.33</v>
      </c>
      <c r="G1616" s="6">
        <v>312200</v>
      </c>
      <c r="H1616" s="113">
        <v>1.33</v>
      </c>
      <c r="I1616" s="19">
        <f t="shared" si="1015"/>
        <v>2.3076923076923096E-2</v>
      </c>
      <c r="J1616" s="8">
        <f t="shared" si="1032"/>
        <v>1.3887557337438787</v>
      </c>
      <c r="K1616" s="8">
        <f t="shared" si="1033"/>
        <v>1.2252442662561212</v>
      </c>
      <c r="L1616" s="8">
        <f t="shared" si="996"/>
        <v>1.3069999999999999</v>
      </c>
      <c r="M1616" s="19">
        <f t="shared" si="1022"/>
        <v>0.13345213847634335</v>
      </c>
      <c r="N1616" s="19">
        <f t="shared" si="997"/>
        <v>-3.2789132421599712E-2</v>
      </c>
      <c r="O1616" s="19">
        <f t="shared" si="1023"/>
        <v>-3.0076665215041957E-3</v>
      </c>
      <c r="P1616" s="19">
        <f t="shared" si="1024"/>
        <v>9.7178233970338047E-4</v>
      </c>
      <c r="Q1616" s="6"/>
      <c r="S1616" s="66"/>
      <c r="T1616" t="str">
        <f t="shared" si="1008"/>
        <v/>
      </c>
      <c r="U1616" t="str">
        <f t="shared" si="1009"/>
        <v/>
      </c>
      <c r="V1616" t="str">
        <f t="shared" si="1010"/>
        <v/>
      </c>
      <c r="W1616" t="str">
        <f t="shared" si="1011"/>
        <v/>
      </c>
      <c r="Y1616" s="219">
        <f t="shared" si="1035"/>
        <v>3.1648351648351676E-3</v>
      </c>
      <c r="Z1616" s="78">
        <f t="shared" si="994"/>
        <v>1.310504135820495</v>
      </c>
      <c r="AA1616" s="78">
        <f t="shared" si="1016"/>
        <v>1.294804798027074</v>
      </c>
      <c r="AB1616" s="74">
        <f t="shared" si="1026"/>
        <v>1615</v>
      </c>
      <c r="AC1616" s="80">
        <f t="shared" si="998"/>
        <v>-7.1841770242449914E-3</v>
      </c>
      <c r="AD1616" s="79">
        <f t="shared" si="1014"/>
        <v>1.569933779342092E-2</v>
      </c>
      <c r="AE1616" s="81">
        <f t="shared" si="999"/>
        <v>2.2883514817665911E-2</v>
      </c>
      <c r="AF1616" s="19">
        <f t="shared" si="1018"/>
        <v>1.2124868410545272E-2</v>
      </c>
      <c r="AG1616" s="93">
        <f t="shared" si="1017"/>
        <v>-0.26062381289446263</v>
      </c>
      <c r="AH1616" s="91">
        <f t="shared" si="1019"/>
        <v>1.0990168872151002E-3</v>
      </c>
      <c r="AI1616" s="96">
        <f t="shared" si="1020"/>
        <v>1612.3015425547624</v>
      </c>
      <c r="AJ1616" s="5">
        <f t="shared" si="1027"/>
        <v>3.0000000000000027E-2</v>
      </c>
      <c r="AK1616" s="5">
        <f t="shared" si="1030"/>
        <v>3.0000000000000027E-2</v>
      </c>
      <c r="AL1616" s="5">
        <f t="shared" si="1034"/>
        <v>0</v>
      </c>
      <c r="AM1616" s="95">
        <f t="shared" si="1002"/>
        <v>1.8571428571428572E-2</v>
      </c>
      <c r="AN1616" s="95">
        <f t="shared" si="1003"/>
        <v>-1.3571428571428568E-2</v>
      </c>
      <c r="AO1616" s="78">
        <f t="shared" si="1004"/>
        <v>1.3684210526315794</v>
      </c>
      <c r="AP1616" s="8">
        <f t="shared" si="1005"/>
        <v>57.777777777777793</v>
      </c>
      <c r="AQ1616" s="8">
        <f t="shared" si="995"/>
        <v>57.777777777777793</v>
      </c>
      <c r="AR1616" s="8">
        <f t="shared" si="1025"/>
        <v>0</v>
      </c>
      <c r="AS1616" s="114">
        <f t="shared" si="1031"/>
        <v>0</v>
      </c>
      <c r="AT1616" s="103">
        <f t="shared" si="1012"/>
        <v>0.24906800025549383</v>
      </c>
      <c r="AU1616" s="5">
        <f t="shared" si="1028"/>
        <v>1.33</v>
      </c>
      <c r="AW1616" s="210">
        <f t="shared" si="1029"/>
        <v>6.2015503875969047E-2</v>
      </c>
      <c r="AX1616" s="276">
        <f t="shared" si="1036"/>
        <v>-9.4997273159082762E-4</v>
      </c>
      <c r="AY1616" s="19">
        <f t="shared" si="1013"/>
        <v>0.52205621366074362</v>
      </c>
    </row>
    <row r="1617" spans="1:51">
      <c r="A1617" s="3">
        <v>40683</v>
      </c>
      <c r="B1617" s="9">
        <f t="shared" si="1021"/>
        <v>40683</v>
      </c>
      <c r="C1617" s="5">
        <v>1.33</v>
      </c>
      <c r="D1617" s="5">
        <v>1.38</v>
      </c>
      <c r="E1617" s="5">
        <v>1.33</v>
      </c>
      <c r="F1617" s="5">
        <v>1.36</v>
      </c>
      <c r="G1617" s="6">
        <v>636100</v>
      </c>
      <c r="H1617" s="113">
        <v>1.36</v>
      </c>
      <c r="I1617" s="19">
        <f t="shared" si="1015"/>
        <v>2.2556390977443629E-2</v>
      </c>
      <c r="J1617" s="8">
        <f t="shared" si="1032"/>
        <v>1.393829240241794</v>
      </c>
      <c r="K1617" s="8">
        <f t="shared" si="1033"/>
        <v>1.2241707597582059</v>
      </c>
      <c r="L1617" s="8">
        <f t="shared" si="996"/>
        <v>1.3089999999999999</v>
      </c>
      <c r="M1617" s="19">
        <f t="shared" si="1022"/>
        <v>0.13859053496515347</v>
      </c>
      <c r="N1617" s="19">
        <f t="shared" si="997"/>
        <v>3.8503665415005606E-2</v>
      </c>
      <c r="O1617" s="19">
        <f t="shared" si="1023"/>
        <v>3.6532749241926453E-3</v>
      </c>
      <c r="P1617" s="19">
        <f t="shared" si="1024"/>
        <v>-8.7615712840305102E-4</v>
      </c>
      <c r="Q1617" s="6"/>
      <c r="S1617" s="66"/>
      <c r="T1617" t="str">
        <f t="shared" si="1008"/>
        <v/>
      </c>
      <c r="U1617" t="str">
        <f t="shared" si="1009"/>
        <v/>
      </c>
      <c r="V1617" t="str">
        <f t="shared" si="1010"/>
        <v/>
      </c>
      <c r="W1617" t="str">
        <f t="shared" si="1011"/>
        <v/>
      </c>
      <c r="Y1617" s="219">
        <f t="shared" si="1035"/>
        <v>2.1318681318681356E-3</v>
      </c>
      <c r="Z1617" s="78">
        <f t="shared" ref="Z1617:Z1680" si="1037">Z1616+(0.154*(F1617-Z1616))</f>
        <v>1.3181264989041388</v>
      </c>
      <c r="AA1617" s="78">
        <f t="shared" si="1016"/>
        <v>1.2996292429730705</v>
      </c>
      <c r="AB1617" s="74">
        <f t="shared" si="1026"/>
        <v>1616</v>
      </c>
      <c r="AC1617" s="80">
        <f t="shared" si="998"/>
        <v>-3.5090071092780707E-3</v>
      </c>
      <c r="AD1617" s="79">
        <f t="shared" si="1014"/>
        <v>1.8497255931068324E-2</v>
      </c>
      <c r="AE1617" s="81">
        <f t="shared" si="999"/>
        <v>2.2006263040346394E-2</v>
      </c>
      <c r="AF1617" s="19">
        <f t="shared" si="1018"/>
        <v>1.4232717547008601E-2</v>
      </c>
      <c r="AG1617" s="93">
        <f t="shared" si="1017"/>
        <v>-0.51156449828060246</v>
      </c>
      <c r="AH1617" s="91">
        <f t="shared" si="1019"/>
        <v>9.295772941419918E-4</v>
      </c>
      <c r="AI1617" s="96">
        <f t="shared" si="1020"/>
        <v>1612.7952978054559</v>
      </c>
      <c r="AJ1617" s="5">
        <f t="shared" si="1027"/>
        <v>3.0000000000000027E-2</v>
      </c>
      <c r="AK1617" s="5">
        <f t="shared" si="1030"/>
        <v>3.0000000000000027E-2</v>
      </c>
      <c r="AL1617" s="5">
        <f t="shared" si="1034"/>
        <v>0</v>
      </c>
      <c r="AM1617" s="95">
        <f t="shared" si="1002"/>
        <v>2.0714285714285716E-2</v>
      </c>
      <c r="AN1617" s="95">
        <f t="shared" si="1003"/>
        <v>-1.1428571428571423E-2</v>
      </c>
      <c r="AO1617" s="78">
        <f t="shared" si="1004"/>
        <v>1.8125000000000011</v>
      </c>
      <c r="AP1617" s="8">
        <f t="shared" si="1005"/>
        <v>64.444444444444457</v>
      </c>
      <c r="AQ1617" s="8">
        <f t="shared" ref="AQ1617:AQ1680" si="1038">100-(100/(1+(SUMIF(AJ1604:AJ1617,"&gt;0")/COUNTIF(AJ1604:AJ1617,"&gt;0"))/ABS((SUMIF(AJ1604:AJ1617,"&lt;0")/COUNTIF(AJ1604:AJ1617,"&lt;0")))))</f>
        <v>57.615894039735117</v>
      </c>
      <c r="AR1617" s="8">
        <f t="shared" si="1025"/>
        <v>0.20000000000000534</v>
      </c>
      <c r="AS1617" s="114">
        <f t="shared" si="1031"/>
        <v>127220.00000000339</v>
      </c>
      <c r="AT1617" s="103">
        <f t="shared" si="1012"/>
        <v>0.21580119204812598</v>
      </c>
      <c r="AU1617" s="5">
        <f t="shared" si="1028"/>
        <v>1.36</v>
      </c>
      <c r="AW1617" s="210">
        <f t="shared" si="1029"/>
        <v>3.7593984962405881E-2</v>
      </c>
      <c r="AX1617" s="276">
        <f t="shared" si="1036"/>
        <v>-4.3827657690251163E-4</v>
      </c>
      <c r="AY1617" s="19">
        <f t="shared" si="1013"/>
        <v>0.53864299223771184</v>
      </c>
    </row>
    <row r="1618" spans="1:51">
      <c r="A1618" s="3">
        <v>40686</v>
      </c>
      <c r="B1618" s="9">
        <f t="shared" si="1021"/>
        <v>40686</v>
      </c>
      <c r="C1618" s="5">
        <v>1.39</v>
      </c>
      <c r="D1618" s="5">
        <v>1.52</v>
      </c>
      <c r="E1618" s="5">
        <v>1.39</v>
      </c>
      <c r="F1618" s="5">
        <v>1.49</v>
      </c>
      <c r="G1618" s="6">
        <v>2954400</v>
      </c>
      <c r="H1618" s="113">
        <v>1.49</v>
      </c>
      <c r="I1618" s="19">
        <f t="shared" si="1015"/>
        <v>9.5588235294117557E-2</v>
      </c>
      <c r="J1618" s="8">
        <f t="shared" si="1032"/>
        <v>1.4338619868636817</v>
      </c>
      <c r="K1618" s="8">
        <f t="shared" si="1033"/>
        <v>1.202138013136318</v>
      </c>
      <c r="L1618" s="8">
        <f t="shared" ref="L1618:L1679" si="1039">AVERAGE(H1599:H1618)</f>
        <v>1.3179999999999998</v>
      </c>
      <c r="M1618" s="19">
        <f t="shared" si="1022"/>
        <v>0.19275987548451903</v>
      </c>
      <c r="N1618" s="19">
        <f t="shared" ref="N1618:N1679" si="1040">IF(A1619&gt;A1618,(M1618-M1617)/M1617, (M1618-M1619)/M1619)</f>
        <v>0.39085887454713725</v>
      </c>
      <c r="O1618" s="19">
        <f t="shared" si="1023"/>
        <v>2.8721413976753027E-2</v>
      </c>
      <c r="P1618" s="19">
        <f t="shared" si="1024"/>
        <v>-1.799809907748471E-2</v>
      </c>
      <c r="Q1618" s="6"/>
      <c r="S1618" s="66"/>
      <c r="T1618" t="str">
        <f t="shared" si="1008"/>
        <v/>
      </c>
      <c r="U1618" t="str">
        <f t="shared" si="1009"/>
        <v>BrokeBandUpper</v>
      </c>
      <c r="V1618" t="str">
        <f t="shared" si="1010"/>
        <v/>
      </c>
      <c r="W1618" t="str">
        <f t="shared" si="1011"/>
        <v>BrokeBandUpper</v>
      </c>
      <c r="Y1618" s="219">
        <f t="shared" si="1035"/>
        <v>5.2307692307692324E-3</v>
      </c>
      <c r="Z1618" s="78">
        <f t="shared" si="1037"/>
        <v>1.3445950180729014</v>
      </c>
      <c r="AA1618" s="78">
        <f t="shared" si="1016"/>
        <v>1.3137166789930632</v>
      </c>
      <c r="AB1618" s="74">
        <f t="shared" si="1026"/>
        <v>1617</v>
      </c>
      <c r="AC1618" s="80">
        <f t="shared" ref="AC1618:AC1681" si="1041">AD1618-AE1618</f>
        <v>7.0976608315934178E-3</v>
      </c>
      <c r="AD1618" s="79">
        <f t="shared" si="1014"/>
        <v>3.0878339079838169E-2</v>
      </c>
      <c r="AE1618" s="81">
        <f t="shared" ref="AE1618:AE1681" si="1042">AE1617+(0.2*(AD1618-AE1617))</f>
        <v>2.3780678248244751E-2</v>
      </c>
      <c r="AF1618" s="19">
        <f t="shared" si="1018"/>
        <v>2.3504565005223028E-2</v>
      </c>
      <c r="AG1618" s="93">
        <f t="shared" si="1017"/>
        <v>-3.022697763372062</v>
      </c>
      <c r="AH1618" s="91">
        <f t="shared" si="1019"/>
        <v>9.8852070124145976E-4</v>
      </c>
      <c r="AI1618" s="96">
        <f t="shared" si="1020"/>
        <v>1612.9793636304976</v>
      </c>
      <c r="AJ1618" s="5">
        <f t="shared" si="1027"/>
        <v>0.12999999999999989</v>
      </c>
      <c r="AK1618" s="5">
        <f t="shared" si="1030"/>
        <v>0.12999999999999989</v>
      </c>
      <c r="AL1618" s="5">
        <f t="shared" si="1034"/>
        <v>0</v>
      </c>
      <c r="AM1618" s="95">
        <f t="shared" si="1002"/>
        <v>2.7857142857142851E-2</v>
      </c>
      <c r="AN1618" s="95">
        <f t="shared" si="1003"/>
        <v>-1.1428571428571423E-2</v>
      </c>
      <c r="AO1618" s="78">
        <f t="shared" si="1004"/>
        <v>2.4375000000000004</v>
      </c>
      <c r="AP1618" s="8">
        <f t="shared" si="1005"/>
        <v>70.909090909090907</v>
      </c>
      <c r="AQ1618" s="8">
        <f t="shared" si="1038"/>
        <v>64.640883977900558</v>
      </c>
      <c r="AR1618" s="8">
        <f t="shared" si="1025"/>
        <v>0.53846153846153844</v>
      </c>
      <c r="AS1618" s="114">
        <f t="shared" si="1031"/>
        <v>1590830.7692307692</v>
      </c>
      <c r="AT1618" s="103">
        <f t="shared" si="1012"/>
        <v>0.26236254227276357</v>
      </c>
      <c r="AU1618" s="5">
        <f t="shared" si="1028"/>
        <v>1.49</v>
      </c>
      <c r="AW1618" s="210">
        <f t="shared" si="1029"/>
        <v>9.3525179856115193E-2</v>
      </c>
      <c r="AX1618" s="276">
        <f t="shared" si="1036"/>
        <v>1.4917063245122883E-3</v>
      </c>
      <c r="AY1618" s="19">
        <f t="shared" si="1013"/>
        <v>4.403573001903994</v>
      </c>
    </row>
    <row r="1619" spans="1:51">
      <c r="A1619" s="3">
        <v>40687</v>
      </c>
      <c r="B1619" s="9">
        <f t="shared" ref="B1619:B1650" si="1043">A1619</f>
        <v>40687</v>
      </c>
      <c r="C1619" s="5">
        <v>1.47</v>
      </c>
      <c r="D1619" s="5">
        <v>1.49</v>
      </c>
      <c r="E1619" s="5">
        <v>1.4</v>
      </c>
      <c r="F1619" s="5">
        <v>1.47</v>
      </c>
      <c r="G1619" s="6">
        <v>864400</v>
      </c>
      <c r="H1619" s="113">
        <v>1.47</v>
      </c>
      <c r="I1619" s="19">
        <f t="shared" si="1015"/>
        <v>-1.3422818791946321E-2</v>
      </c>
      <c r="J1619" s="8">
        <f t="shared" si="1032"/>
        <v>1.4584915727677217</v>
      </c>
      <c r="K1619" s="8">
        <f t="shared" si="1033"/>
        <v>1.1915084272322778</v>
      </c>
      <c r="L1619" s="8">
        <f t="shared" si="1039"/>
        <v>1.3249999999999997</v>
      </c>
      <c r="M1619" s="19">
        <f t="shared" ref="M1619:M1650" si="1044">(J1619-K1619)/K1619</f>
        <v>0.2240715545383189</v>
      </c>
      <c r="N1619" s="19">
        <f t="shared" si="1040"/>
        <v>0.16243878024456687</v>
      </c>
      <c r="O1619" s="19">
        <f t="shared" si="1023"/>
        <v>1.7177096631114969E-2</v>
      </c>
      <c r="P1619" s="19">
        <f t="shared" si="1024"/>
        <v>-8.8422342425626445E-3</v>
      </c>
      <c r="Q1619" s="6"/>
      <c r="S1619" s="66"/>
      <c r="T1619" t="str">
        <f t="shared" si="1008"/>
        <v>BrokeBandUpper</v>
      </c>
      <c r="U1619" t="str">
        <f t="shared" si="1009"/>
        <v>BrokeBandUpper</v>
      </c>
      <c r="V1619" t="str">
        <f t="shared" si="1010"/>
        <v/>
      </c>
      <c r="W1619" t="str">
        <f t="shared" si="1011"/>
        <v>BrokeBandUpper</v>
      </c>
      <c r="Y1619" s="219">
        <f t="shared" si="1035"/>
        <v>8.0659340659340675E-3</v>
      </c>
      <c r="Z1619" s="78">
        <f t="shared" si="1037"/>
        <v>1.3639073852896746</v>
      </c>
      <c r="AA1619" s="78">
        <f t="shared" si="1016"/>
        <v>1.3252816447475766</v>
      </c>
      <c r="AB1619" s="74">
        <f t="shared" si="1026"/>
        <v>1618</v>
      </c>
      <c r="AC1619" s="80">
        <f t="shared" si="1041"/>
        <v>1.1876049835082596E-2</v>
      </c>
      <c r="AD1619" s="79">
        <f t="shared" si="1014"/>
        <v>3.8625740542097997E-2</v>
      </c>
      <c r="AE1619" s="81">
        <f t="shared" si="1042"/>
        <v>2.6749690707015401E-2</v>
      </c>
      <c r="AF1619" s="19">
        <f t="shared" si="1018"/>
        <v>2.9145307109006972E-2</v>
      </c>
      <c r="AG1619" s="93">
        <f t="shared" si="1017"/>
        <v>0.67323433971646052</v>
      </c>
      <c r="AH1619" s="91">
        <f t="shared" si="1019"/>
        <v>1.1683725633179734E-3</v>
      </c>
      <c r="AI1619" s="96">
        <f t="shared" si="1020"/>
        <v>1613.0891471305781</v>
      </c>
      <c r="AJ1619" s="5">
        <f t="shared" si="1027"/>
        <v>-2.0000000000000018E-2</v>
      </c>
      <c r="AK1619" s="5">
        <f t="shared" si="1030"/>
        <v>0</v>
      </c>
      <c r="AL1619" s="5">
        <f t="shared" si="1034"/>
        <v>-2.0000000000000018E-2</v>
      </c>
      <c r="AM1619" s="95">
        <f t="shared" ref="AM1619:AM1682" si="1045">(AVERAGE(AK1606:AK1619))</f>
        <v>2.4999999999999991E-2</v>
      </c>
      <c r="AN1619" s="95">
        <f t="shared" ref="AN1619:AN1682" si="1046">(AVERAGE(AL1606:AL1619))</f>
        <v>-1.2857142857142853E-2</v>
      </c>
      <c r="AO1619" s="78">
        <f t="shared" ref="AO1619:AO1682" si="1047">ABS(AM1619/AN1619)</f>
        <v>1.9444444444444442</v>
      </c>
      <c r="AP1619" s="8">
        <f t="shared" ref="AP1619:AP1682" si="1048">IF(AN1619=0,100,100-(100/(1+AO1619)))</f>
        <v>66.037735849056602</v>
      </c>
      <c r="AQ1619" s="8">
        <f t="shared" si="1038"/>
        <v>66.037735849056602</v>
      </c>
      <c r="AR1619" s="8">
        <f t="shared" si="1025"/>
        <v>0.55555555555555558</v>
      </c>
      <c r="AS1619" s="114">
        <f t="shared" si="1031"/>
        <v>480222.22222222225</v>
      </c>
      <c r="AT1619" s="103">
        <f t="shared" si="1012"/>
        <v>0.27671318201734985</v>
      </c>
      <c r="AU1619" s="5">
        <f t="shared" si="1028"/>
        <v>1.47</v>
      </c>
      <c r="AW1619" s="210">
        <f t="shared" si="1029"/>
        <v>6.4285714285714349E-2</v>
      </c>
      <c r="AX1619" s="276">
        <f t="shared" si="1036"/>
        <v>4.1219570348895391E-3</v>
      </c>
      <c r="AY1619" s="19">
        <f t="shared" si="1013"/>
        <v>1.7632496873921937</v>
      </c>
    </row>
    <row r="1620" spans="1:51">
      <c r="A1620" s="3">
        <v>40688</v>
      </c>
      <c r="B1620" s="9">
        <f t="shared" si="1043"/>
        <v>40688</v>
      </c>
      <c r="C1620" s="5">
        <v>1.45</v>
      </c>
      <c r="D1620" s="5">
        <v>1.46</v>
      </c>
      <c r="E1620" s="5">
        <v>1.41</v>
      </c>
      <c r="F1620" s="5">
        <v>1.44</v>
      </c>
      <c r="G1620" s="6">
        <v>554800</v>
      </c>
      <c r="H1620" s="113">
        <v>1.44</v>
      </c>
      <c r="I1620" s="19">
        <f t="shared" si="1015"/>
        <v>-2.0408163265306142E-2</v>
      </c>
      <c r="J1620" s="8">
        <f t="shared" si="1032"/>
        <v>1.4739295599936815</v>
      </c>
      <c r="K1620" s="8">
        <f t="shared" si="1033"/>
        <v>1.1900704400063187</v>
      </c>
      <c r="L1620" s="8">
        <f t="shared" si="1039"/>
        <v>1.3320000000000001</v>
      </c>
      <c r="M1620" s="19">
        <f t="shared" si="1044"/>
        <v>0.23852295666284731</v>
      </c>
      <c r="N1620" s="19">
        <f t="shared" si="1040"/>
        <v>6.4494585911649291E-2</v>
      </c>
      <c r="O1620" s="19">
        <f t="shared" ref="O1620:O1651" si="1049">IF(A1621&gt;A1620,(J1620-J1619)/J1619, (J1620-J1621)/J1621)</f>
        <v>1.0584899847356496E-2</v>
      </c>
      <c r="P1620" s="19">
        <f t="shared" ref="P1620:P1651" si="1050">IF(A1621&gt;A1620,(K1620-K1619)/K1619, (K1620-K1621)/K1621)</f>
        <v>-1.206862824545333E-3</v>
      </c>
      <c r="Q1620" s="6"/>
      <c r="S1620" s="66"/>
      <c r="T1620" t="str">
        <f t="shared" si="1008"/>
        <v/>
      </c>
      <c r="U1620" t="str">
        <f t="shared" si="1009"/>
        <v/>
      </c>
      <c r="V1620" t="str">
        <f t="shared" si="1010"/>
        <v/>
      </c>
      <c r="W1620" t="str">
        <f t="shared" si="1011"/>
        <v/>
      </c>
      <c r="Y1620" s="219">
        <f t="shared" si="1035"/>
        <v>8.9670329670329674E-3</v>
      </c>
      <c r="Z1620" s="78">
        <f t="shared" si="1037"/>
        <v>1.3756256479550646</v>
      </c>
      <c r="AA1620" s="78">
        <f t="shared" si="1016"/>
        <v>1.3337708030362558</v>
      </c>
      <c r="AB1620" s="74">
        <f t="shared" si="1026"/>
        <v>1619</v>
      </c>
      <c r="AC1620" s="80">
        <f t="shared" si="1041"/>
        <v>1.2084123369434683E-2</v>
      </c>
      <c r="AD1620" s="79">
        <f t="shared" si="1014"/>
        <v>4.1854844918808753E-2</v>
      </c>
      <c r="AE1620" s="81">
        <f t="shared" si="1042"/>
        <v>2.9770721549374071E-2</v>
      </c>
      <c r="AF1620" s="19">
        <f t="shared" si="1018"/>
        <v>3.1380837564841349E-2</v>
      </c>
      <c r="AG1620" s="93">
        <f t="shared" si="1017"/>
        <v>1.7520432908375325E-2</v>
      </c>
      <c r="AH1620" s="91">
        <f t="shared" si="1019"/>
        <v>1.288125610861288E-3</v>
      </c>
      <c r="AI1620" s="96">
        <f t="shared" si="1020"/>
        <v>1613.3978317644367</v>
      </c>
      <c r="AJ1620" s="5">
        <f t="shared" si="1027"/>
        <v>-3.0000000000000027E-2</v>
      </c>
      <c r="AK1620" s="5">
        <f t="shared" si="1030"/>
        <v>0</v>
      </c>
      <c r="AL1620" s="5">
        <f t="shared" si="1034"/>
        <v>-3.0000000000000027E-2</v>
      </c>
      <c r="AM1620" s="95">
        <f t="shared" si="1045"/>
        <v>2.4999999999999991E-2</v>
      </c>
      <c r="AN1620" s="95">
        <f t="shared" si="1046"/>
        <v>-1.4285714285714282E-2</v>
      </c>
      <c r="AO1620" s="78">
        <f t="shared" si="1047"/>
        <v>1.7499999999999998</v>
      </c>
      <c r="AP1620" s="8">
        <f t="shared" si="1048"/>
        <v>63.636363636363633</v>
      </c>
      <c r="AQ1620" s="8">
        <f t="shared" si="1038"/>
        <v>63.636363636363633</v>
      </c>
      <c r="AR1620" s="8">
        <f t="shared" si="1025"/>
        <v>0.2</v>
      </c>
      <c r="AS1620" s="114">
        <f t="shared" si="1031"/>
        <v>110960</v>
      </c>
      <c r="AT1620" s="103">
        <f t="shared" si="1012"/>
        <v>0.2364180655925491</v>
      </c>
      <c r="AU1620" s="5">
        <f t="shared" si="1028"/>
        <v>1.44</v>
      </c>
      <c r="AW1620" s="210">
        <f t="shared" si="1029"/>
        <v>3.5460992907801449E-2</v>
      </c>
      <c r="AX1620" s="276">
        <f t="shared" si="1036"/>
        <v>6.3240546673418059E-3</v>
      </c>
      <c r="AY1620" s="19">
        <f t="shared" si="1013"/>
        <v>0.53423595001428226</v>
      </c>
    </row>
    <row r="1621" spans="1:51">
      <c r="A1621" s="3">
        <v>40689</v>
      </c>
      <c r="B1621" s="9">
        <f t="shared" si="1043"/>
        <v>40689</v>
      </c>
      <c r="C1621" s="5">
        <v>1.45</v>
      </c>
      <c r="D1621" s="5">
        <v>1.56</v>
      </c>
      <c r="E1621" s="5">
        <v>1.45</v>
      </c>
      <c r="F1621" s="5">
        <v>1.56</v>
      </c>
      <c r="G1621" s="6">
        <v>1303600</v>
      </c>
      <c r="H1621" s="113">
        <v>1.56</v>
      </c>
      <c r="I1621" s="19">
        <f t="shared" si="1015"/>
        <v>8.3333333333333412E-2</v>
      </c>
      <c r="J1621" s="8">
        <f t="shared" si="1032"/>
        <v>1.5170202300310571</v>
      </c>
      <c r="K1621" s="8">
        <f t="shared" si="1033"/>
        <v>1.1709797699689426</v>
      </c>
      <c r="L1621" s="8">
        <f t="shared" si="1039"/>
        <v>1.3439999999999999</v>
      </c>
      <c r="M1621" s="19">
        <f t="shared" si="1044"/>
        <v>0.29551361085537148</v>
      </c>
      <c r="N1621" s="19">
        <f t="shared" si="1040"/>
        <v>0.23893152671707224</v>
      </c>
      <c r="O1621" s="19">
        <f t="shared" si="1049"/>
        <v>2.9235230235534714E-2</v>
      </c>
      <c r="P1621" s="19">
        <f t="shared" si="1050"/>
        <v>-1.6041630306584807E-2</v>
      </c>
      <c r="Q1621" s="6"/>
      <c r="S1621" s="66"/>
      <c r="T1621" t="str">
        <f t="shared" si="1008"/>
        <v/>
      </c>
      <c r="U1621" t="str">
        <f t="shared" si="1009"/>
        <v>BrokeBandUpper</v>
      </c>
      <c r="V1621" t="str">
        <f t="shared" si="1010"/>
        <v/>
      </c>
      <c r="W1621" t="str">
        <f t="shared" si="1011"/>
        <v>BrokeBandUpper</v>
      </c>
      <c r="Y1621" s="219">
        <f t="shared" si="1035"/>
        <v>1.2307692307692309E-2</v>
      </c>
      <c r="Z1621" s="78">
        <f t="shared" si="1037"/>
        <v>1.4040192981699846</v>
      </c>
      <c r="AA1621" s="78">
        <f t="shared" si="1016"/>
        <v>1.3505117636115729</v>
      </c>
      <c r="AB1621" s="74">
        <f t="shared" si="1026"/>
        <v>1620</v>
      </c>
      <c r="AC1621" s="80">
        <f t="shared" si="1041"/>
        <v>1.898945040723013E-2</v>
      </c>
      <c r="AD1621" s="79">
        <f t="shared" si="1014"/>
        <v>5.3507534558411729E-2</v>
      </c>
      <c r="AE1621" s="81">
        <f t="shared" si="1042"/>
        <v>3.4518084151181599E-2</v>
      </c>
      <c r="AF1621" s="19">
        <f t="shared" si="1018"/>
        <v>3.962019139716378E-2</v>
      </c>
      <c r="AG1621" s="93">
        <f t="shared" si="1017"/>
        <v>0.57143797913066907</v>
      </c>
      <c r="AH1621" s="91">
        <f t="shared" si="1019"/>
        <v>1.5171301315102974E-3</v>
      </c>
      <c r="AI1621" s="96">
        <f t="shared" si="1020"/>
        <v>1613.60828729881</v>
      </c>
      <c r="AJ1621" s="5">
        <f t="shared" si="1027"/>
        <v>0.12000000000000011</v>
      </c>
      <c r="AK1621" s="5">
        <f t="shared" si="1030"/>
        <v>0.12000000000000011</v>
      </c>
      <c r="AL1621" s="5">
        <f t="shared" si="1034"/>
        <v>0</v>
      </c>
      <c r="AM1621" s="95">
        <f t="shared" si="1045"/>
        <v>3.3571428571428572E-2</v>
      </c>
      <c r="AN1621" s="95">
        <f t="shared" si="1046"/>
        <v>-1.3571428571428568E-2</v>
      </c>
      <c r="AO1621" s="78">
        <f t="shared" si="1047"/>
        <v>2.4736842105263164</v>
      </c>
      <c r="AP1621" s="8">
        <f t="shared" si="1048"/>
        <v>71.212121212121218</v>
      </c>
      <c r="AQ1621" s="8">
        <f t="shared" si="1038"/>
        <v>64.976958525345623</v>
      </c>
      <c r="AR1621" s="8">
        <f t="shared" si="1025"/>
        <v>1</v>
      </c>
      <c r="AS1621" s="114">
        <f t="shared" si="1031"/>
        <v>1303600</v>
      </c>
      <c r="AT1621" s="103">
        <f t="shared" si="1012"/>
        <v>0.27880703164136517</v>
      </c>
      <c r="AU1621" s="5">
        <f t="shared" si="1028"/>
        <v>1.56</v>
      </c>
      <c r="AW1621" s="210">
        <f t="shared" si="1029"/>
        <v>7.586206896551731E-2</v>
      </c>
      <c r="AX1621" s="276">
        <f t="shared" si="1036"/>
        <v>9.6881690306919593E-3</v>
      </c>
      <c r="AY1621" s="19">
        <f t="shared" si="1013"/>
        <v>0.53195529455538271</v>
      </c>
    </row>
    <row r="1622" spans="1:51">
      <c r="A1622" s="3">
        <v>40690</v>
      </c>
      <c r="B1622" s="9">
        <f t="shared" si="1043"/>
        <v>40690</v>
      </c>
      <c r="C1622" s="5">
        <v>1.64</v>
      </c>
      <c r="D1622" s="5">
        <v>1.66</v>
      </c>
      <c r="E1622" s="5">
        <v>1.58</v>
      </c>
      <c r="F1622" s="5">
        <v>1.62</v>
      </c>
      <c r="G1622" s="6">
        <v>2467100</v>
      </c>
      <c r="H1622" s="113">
        <v>1.62</v>
      </c>
      <c r="I1622" s="19">
        <f t="shared" si="1015"/>
        <v>3.8461538461538491E-2</v>
      </c>
      <c r="J1622" s="8">
        <f t="shared" si="1032"/>
        <v>1.5680679499582597</v>
      </c>
      <c r="K1622" s="8">
        <f t="shared" si="1033"/>
        <v>1.1559320500417396</v>
      </c>
      <c r="L1622" s="8">
        <f t="shared" si="1039"/>
        <v>1.3619999999999997</v>
      </c>
      <c r="M1622" s="19">
        <f t="shared" si="1044"/>
        <v>0.35653990206572977</v>
      </c>
      <c r="N1622" s="19">
        <f t="shared" si="1040"/>
        <v>0.2065092400776945</v>
      </c>
      <c r="O1622" s="19">
        <f t="shared" si="1049"/>
        <v>3.3649992871985307E-2</v>
      </c>
      <c r="P1622" s="19">
        <f t="shared" si="1050"/>
        <v>-1.2850537911173392E-2</v>
      </c>
      <c r="Q1622" s="6"/>
      <c r="S1622" s="66"/>
      <c r="T1622" t="str">
        <f t="shared" ref="T1622:T1668" si="1051">IF(C1622&gt;$J1622,"BrokeBandUpper", IF(C1622&lt;$K1622,"BrokeBandLower", ""))</f>
        <v>BrokeBandUpper</v>
      </c>
      <c r="U1622" t="str">
        <f t="shared" ref="U1622:U1668" si="1052">IF(D1622&gt;$J1622,"BrokeBandUpper", IF(D1622&lt;$K1622,"BrokeBandLower", ""))</f>
        <v>BrokeBandUpper</v>
      </c>
      <c r="V1622" t="str">
        <f t="shared" ref="V1622:V1668" si="1053">IF(E1622&gt;$J1622,"BrokeBandUpper", IF(E1622&lt;$K1622,"BrokeBandLower", ""))</f>
        <v>BrokeBandUpper</v>
      </c>
      <c r="W1622" t="str">
        <f t="shared" ref="W1622:W1668" si="1054">IF(F1622&gt;$J1622,"BrokeBandUpper", IF(F1622&lt;$K1622,"BrokeBandLower", ""))</f>
        <v>BrokeBandUpper</v>
      </c>
      <c r="Y1622" s="219">
        <f t="shared" si="1035"/>
        <v>1.8109890109890114E-2</v>
      </c>
      <c r="Z1622" s="78">
        <f t="shared" si="1037"/>
        <v>1.437280326251807</v>
      </c>
      <c r="AA1622" s="78">
        <f t="shared" si="1016"/>
        <v>1.3704538931043164</v>
      </c>
      <c r="AB1622" s="74">
        <f t="shared" si="1026"/>
        <v>1621</v>
      </c>
      <c r="AC1622" s="80">
        <f t="shared" si="1041"/>
        <v>2.5846679197047195E-2</v>
      </c>
      <c r="AD1622" s="79">
        <f t="shared" si="1014"/>
        <v>6.6826433147490594E-2</v>
      </c>
      <c r="AE1622" s="81">
        <f t="shared" si="1042"/>
        <v>4.0979753950443398E-2</v>
      </c>
      <c r="AF1622" s="19">
        <f t="shared" si="1018"/>
        <v>4.8762262987277233E-2</v>
      </c>
      <c r="AG1622" s="93">
        <f t="shared" si="1017"/>
        <v>0.36110728024051786</v>
      </c>
      <c r="AH1622" s="91">
        <f t="shared" si="1019"/>
        <v>1.9566765568701317E-3</v>
      </c>
      <c r="AI1622" s="96">
        <f t="shared" si="1020"/>
        <v>1613.9160420403928</v>
      </c>
      <c r="AJ1622" s="5">
        <f t="shared" si="1027"/>
        <v>6.0000000000000053E-2</v>
      </c>
      <c r="AK1622" s="5">
        <f t="shared" si="1030"/>
        <v>6.0000000000000053E-2</v>
      </c>
      <c r="AL1622" s="5">
        <f t="shared" si="1034"/>
        <v>0</v>
      </c>
      <c r="AM1622" s="95">
        <f t="shared" si="1045"/>
        <v>3.3571428571428572E-2</v>
      </c>
      <c r="AN1622" s="95">
        <f t="shared" si="1046"/>
        <v>-1.3571428571428568E-2</v>
      </c>
      <c r="AO1622" s="78">
        <f t="shared" si="1047"/>
        <v>2.4736842105263164</v>
      </c>
      <c r="AP1622" s="8">
        <f t="shared" si="1048"/>
        <v>71.212121212121218</v>
      </c>
      <c r="AQ1622" s="8">
        <f t="shared" si="1038"/>
        <v>64.976958525345623</v>
      </c>
      <c r="AR1622" s="8">
        <f t="shared" si="1025"/>
        <v>2.7755575615628965E-15</v>
      </c>
      <c r="AS1622" s="114">
        <f t="shared" si="1031"/>
        <v>6.8475780601318217E-9</v>
      </c>
      <c r="AT1622" s="103">
        <f t="shared" si="1012"/>
        <v>0.28626141387892434</v>
      </c>
      <c r="AU1622" s="5">
        <f t="shared" si="1028"/>
        <v>1.62</v>
      </c>
      <c r="AW1622" s="210">
        <f t="shared" si="1029"/>
        <v>5.0632911392404965E-2</v>
      </c>
      <c r="AX1622" s="276">
        <f t="shared" si="1036"/>
        <v>1.4081199065820728E-2</v>
      </c>
      <c r="AY1622" s="19">
        <f t="shared" si="1013"/>
        <v>0.4534427528268471</v>
      </c>
    </row>
    <row r="1623" spans="1:51">
      <c r="A1623" s="3">
        <v>40693</v>
      </c>
      <c r="B1623" s="9">
        <f t="shared" si="1043"/>
        <v>40693</v>
      </c>
      <c r="C1623" s="5">
        <v>1.6</v>
      </c>
      <c r="D1623" s="5">
        <v>1.6</v>
      </c>
      <c r="E1623" s="5">
        <v>1.54</v>
      </c>
      <c r="F1623" s="5">
        <v>1.57</v>
      </c>
      <c r="G1623" s="6">
        <v>1152100</v>
      </c>
      <c r="H1623" s="113">
        <v>1.57</v>
      </c>
      <c r="I1623" s="19">
        <f t="shared" si="1015"/>
        <v>-3.0864197530864224E-2</v>
      </c>
      <c r="J1623" s="8">
        <f t="shared" si="1032"/>
        <v>1.5945829306786603</v>
      </c>
      <c r="K1623" s="8">
        <f t="shared" si="1033"/>
        <v>1.1634170693213397</v>
      </c>
      <c r="L1623" s="8">
        <f t="shared" si="1039"/>
        <v>1.379</v>
      </c>
      <c r="M1623" s="19">
        <f t="shared" si="1044"/>
        <v>0.37060300448302186</v>
      </c>
      <c r="N1623" s="19">
        <f t="shared" si="1040"/>
        <v>3.9443277837383502E-2</v>
      </c>
      <c r="O1623" s="19">
        <f t="shared" si="1049"/>
        <v>1.6909331461756102E-2</v>
      </c>
      <c r="P1623" s="19">
        <f t="shared" si="1050"/>
        <v>6.4753107929915307E-3</v>
      </c>
      <c r="Q1623" s="6"/>
      <c r="S1623" s="66"/>
      <c r="T1623" t="str">
        <f t="shared" si="1051"/>
        <v>BrokeBandUpper</v>
      </c>
      <c r="U1623" t="str">
        <f t="shared" si="1052"/>
        <v>BrokeBandUpper</v>
      </c>
      <c r="V1623" t="str">
        <f t="shared" si="1053"/>
        <v/>
      </c>
      <c r="W1623" t="str">
        <f t="shared" si="1054"/>
        <v/>
      </c>
      <c r="Y1623" s="219">
        <f t="shared" si="1035"/>
        <v>2.3560439560439565E-2</v>
      </c>
      <c r="Z1623" s="78">
        <f t="shared" si="1037"/>
        <v>1.4577191560090288</v>
      </c>
      <c r="AA1623" s="78">
        <f t="shared" si="1016"/>
        <v>1.385220305014597</v>
      </c>
      <c r="AB1623" s="74">
        <f t="shared" si="1026"/>
        <v>1622</v>
      </c>
      <c r="AC1623" s="80">
        <f t="shared" si="1041"/>
        <v>2.5215277635190693E-2</v>
      </c>
      <c r="AD1623" s="79">
        <f t="shared" si="1014"/>
        <v>7.2498850994431763E-2</v>
      </c>
      <c r="AE1623" s="81">
        <f t="shared" si="1042"/>
        <v>4.728357335924107E-2</v>
      </c>
      <c r="AF1623" s="19">
        <f t="shared" si="1018"/>
        <v>5.2337415739561938E-2</v>
      </c>
      <c r="AG1623" s="93">
        <f t="shared" si="1017"/>
        <v>-2.4428730555399E-2</v>
      </c>
      <c r="AH1623" s="91">
        <f t="shared" si="1019"/>
        <v>2.4781592196678748E-3</v>
      </c>
      <c r="AI1623" s="96">
        <f t="shared" si="1020"/>
        <v>1614.4052515381975</v>
      </c>
      <c r="AJ1623" s="5">
        <f t="shared" si="1027"/>
        <v>-5.0000000000000044E-2</v>
      </c>
      <c r="AK1623" s="5">
        <f t="shared" si="1030"/>
        <v>0</v>
      </c>
      <c r="AL1623" s="5">
        <f t="shared" si="1034"/>
        <v>-5.0000000000000044E-2</v>
      </c>
      <c r="AM1623" s="95">
        <f t="shared" si="1045"/>
        <v>2.8571428571428581E-2</v>
      </c>
      <c r="AN1623" s="95">
        <f t="shared" si="1046"/>
        <v>-1.7142857142857144E-2</v>
      </c>
      <c r="AO1623" s="78">
        <f t="shared" si="1047"/>
        <v>1.6666666666666672</v>
      </c>
      <c r="AP1623" s="8">
        <f t="shared" si="1048"/>
        <v>62.500000000000007</v>
      </c>
      <c r="AQ1623" s="8">
        <f t="shared" si="1038"/>
        <v>62.500000000000007</v>
      </c>
      <c r="AR1623" s="8">
        <f t="shared" si="1025"/>
        <v>0</v>
      </c>
      <c r="AS1623" s="114">
        <f t="shared" si="1031"/>
        <v>0</v>
      </c>
      <c r="AT1623" s="103">
        <f t="shared" si="1012"/>
        <v>0.29917818795364381</v>
      </c>
      <c r="AU1623" s="5">
        <f t="shared" si="1028"/>
        <v>1.57</v>
      </c>
      <c r="AW1623" s="210">
        <f t="shared" si="1029"/>
        <v>3.8961038961038995E-2</v>
      </c>
      <c r="AX1623" s="276">
        <f t="shared" si="1036"/>
        <v>1.8012449812548164E-2</v>
      </c>
      <c r="AY1623" s="19">
        <f t="shared" si="1013"/>
        <v>0.27918437402605539</v>
      </c>
    </row>
    <row r="1624" spans="1:51">
      <c r="A1624" s="3">
        <v>40694</v>
      </c>
      <c r="B1624" s="9">
        <f t="shared" si="1043"/>
        <v>40694</v>
      </c>
      <c r="C1624" s="5">
        <v>1.59</v>
      </c>
      <c r="D1624" s="5">
        <v>1.63</v>
      </c>
      <c r="E1624" s="5">
        <v>1.57</v>
      </c>
      <c r="F1624" s="5">
        <v>1.58</v>
      </c>
      <c r="G1624" s="6">
        <v>1150400</v>
      </c>
      <c r="H1624" s="113">
        <v>1.58</v>
      </c>
      <c r="I1624" s="19">
        <f t="shared" si="1015"/>
        <v>6.3694267515923622E-3</v>
      </c>
      <c r="J1624" s="8">
        <f t="shared" si="1032"/>
        <v>1.620166604983954</v>
      </c>
      <c r="K1624" s="8">
        <f t="shared" si="1033"/>
        <v>1.169833395016046</v>
      </c>
      <c r="L1624" s="8">
        <f t="shared" si="1039"/>
        <v>1.395</v>
      </c>
      <c r="M1624" s="19">
        <f t="shared" si="1044"/>
        <v>0.3849549960588457</v>
      </c>
      <c r="N1624" s="19">
        <f t="shared" si="1040"/>
        <v>3.8726052952118846E-2</v>
      </c>
      <c r="O1624" s="19">
        <f t="shared" si="1049"/>
        <v>1.6044116497851403E-2</v>
      </c>
      <c r="P1624" s="19">
        <f t="shared" si="1050"/>
        <v>5.5150692420639419E-3</v>
      </c>
      <c r="Q1624" s="6"/>
      <c r="S1624" s="66"/>
      <c r="T1624" t="str">
        <f t="shared" si="1051"/>
        <v/>
      </c>
      <c r="U1624" t="str">
        <f t="shared" si="1052"/>
        <v>BrokeBandUpper</v>
      </c>
      <c r="V1624" t="str">
        <f t="shared" si="1053"/>
        <v/>
      </c>
      <c r="W1624" t="str">
        <f t="shared" si="1054"/>
        <v/>
      </c>
      <c r="Y1624" s="219">
        <f t="shared" si="1035"/>
        <v>2.7604395604395607E-2</v>
      </c>
      <c r="Z1624" s="78">
        <f t="shared" si="1037"/>
        <v>1.4765504059836383</v>
      </c>
      <c r="AA1624" s="78">
        <f t="shared" si="1016"/>
        <v>1.3996340024435168</v>
      </c>
      <c r="AB1624" s="74">
        <f t="shared" si="1026"/>
        <v>1623</v>
      </c>
      <c r="AC1624" s="80">
        <f t="shared" si="1041"/>
        <v>2.3706264144704364E-2</v>
      </c>
      <c r="AD1624" s="79">
        <f t="shared" si="1014"/>
        <v>7.6916403540121525E-2</v>
      </c>
      <c r="AE1624" s="81">
        <f t="shared" si="1042"/>
        <v>5.3210139395417161E-2</v>
      </c>
      <c r="AF1624" s="19">
        <f t="shared" si="1018"/>
        <v>5.4954654863942222E-2</v>
      </c>
      <c r="AG1624" s="93">
        <f t="shared" si="1017"/>
        <v>-5.984520624037605E-2</v>
      </c>
      <c r="AH1624" s="91">
        <f t="shared" si="1019"/>
        <v>2.9279772012025824E-3</v>
      </c>
      <c r="AI1624" s="96">
        <f t="shared" si="1020"/>
        <v>1614.9392300505654</v>
      </c>
      <c r="AJ1624" s="5">
        <f t="shared" si="1027"/>
        <v>1.0000000000000009E-2</v>
      </c>
      <c r="AK1624" s="5">
        <f t="shared" si="1030"/>
        <v>1.0000000000000009E-2</v>
      </c>
      <c r="AL1624" s="5">
        <f t="shared" si="1034"/>
        <v>0</v>
      </c>
      <c r="AM1624" s="95">
        <f t="shared" si="1045"/>
        <v>2.9285714285714297E-2</v>
      </c>
      <c r="AN1624" s="95">
        <f t="shared" si="1046"/>
        <v>-1.4999999999999998E-2</v>
      </c>
      <c r="AO1624" s="78">
        <f t="shared" si="1047"/>
        <v>1.9523809523809534</v>
      </c>
      <c r="AP1624" s="8">
        <f t="shared" si="1048"/>
        <v>66.129032258064527</v>
      </c>
      <c r="AQ1624" s="8">
        <f t="shared" si="1038"/>
        <v>59.420289855072475</v>
      </c>
      <c r="AR1624" s="8">
        <f t="shared" si="1025"/>
        <v>-0.66666666666666541</v>
      </c>
      <c r="AS1624" s="114">
        <f t="shared" si="1031"/>
        <v>-766933.33333333186</v>
      </c>
      <c r="AT1624" s="103">
        <f t="shared" ref="AT1624:AT1687" si="1055">SUM(AS1605:AS1624)/SUM(G1605:G1624)</f>
        <v>0.22600595729736864</v>
      </c>
      <c r="AU1624" s="5">
        <f t="shared" si="1028"/>
        <v>1.58</v>
      </c>
      <c r="AW1624" s="210">
        <f t="shared" si="1029"/>
        <v>3.8216560509554034E-2</v>
      </c>
      <c r="AX1624" s="276">
        <f t="shared" si="1036"/>
        <v>2.1461924219048939E-2</v>
      </c>
      <c r="AY1624" s="19">
        <f t="shared" ref="AY1624:AY1687" si="1056">IF((AX1624&gt;AX1623),ABS(AX1624-AX1623)/ABS(AX1623),-1*ABS(AX1624-AX1623)/ABS(AX1623))</f>
        <v>0.1915050113892747</v>
      </c>
    </row>
    <row r="1625" spans="1:51">
      <c r="A1625" s="3">
        <v>40695</v>
      </c>
      <c r="B1625" s="9">
        <f t="shared" si="1043"/>
        <v>40695</v>
      </c>
      <c r="C1625" s="5">
        <v>1.59</v>
      </c>
      <c r="D1625" s="5">
        <v>1.59</v>
      </c>
      <c r="E1625" s="5">
        <v>1.52</v>
      </c>
      <c r="F1625" s="5">
        <v>1.55</v>
      </c>
      <c r="G1625" s="6">
        <v>548500</v>
      </c>
      <c r="H1625" s="113">
        <v>1.55</v>
      </c>
      <c r="I1625" s="19">
        <f t="shared" si="1015"/>
        <v>-1.8987341772151913E-2</v>
      </c>
      <c r="J1625" s="8">
        <f t="shared" si="1032"/>
        <v>1.6378801206701656</v>
      </c>
      <c r="K1625" s="8">
        <f t="shared" si="1033"/>
        <v>1.1771198793298348</v>
      </c>
      <c r="L1625" s="8">
        <f t="shared" si="1039"/>
        <v>1.4075000000000002</v>
      </c>
      <c r="M1625" s="19">
        <f t="shared" si="1044"/>
        <v>0.39143017583107492</v>
      </c>
      <c r="N1625" s="19">
        <f t="shared" si="1040"/>
        <v>1.6820614977132033E-2</v>
      </c>
      <c r="O1625" s="19">
        <f t="shared" si="1049"/>
        <v>1.0933144549283581E-2</v>
      </c>
      <c r="P1625" s="19">
        <f t="shared" si="1050"/>
        <v>6.2286513146505018E-3</v>
      </c>
      <c r="Q1625" s="6"/>
      <c r="S1625" s="66"/>
      <c r="T1625" t="str">
        <f t="shared" si="1051"/>
        <v/>
      </c>
      <c r="U1625" t="str">
        <f t="shared" si="1052"/>
        <v/>
      </c>
      <c r="V1625" t="str">
        <f t="shared" si="1053"/>
        <v/>
      </c>
      <c r="W1625" t="str">
        <f t="shared" si="1054"/>
        <v/>
      </c>
      <c r="Y1625" s="219">
        <f t="shared" si="1035"/>
        <v>2.8593406593406596E-2</v>
      </c>
      <c r="Z1625" s="78">
        <f t="shared" si="1037"/>
        <v>1.4878616434621581</v>
      </c>
      <c r="AA1625" s="78">
        <f t="shared" si="1016"/>
        <v>1.4107610862626965</v>
      </c>
      <c r="AB1625" s="74">
        <f t="shared" si="1026"/>
        <v>1624</v>
      </c>
      <c r="AC1625" s="80">
        <f t="shared" si="1041"/>
        <v>1.9112334243235572E-2</v>
      </c>
      <c r="AD1625" s="79">
        <f t="shared" si="1014"/>
        <v>7.7100557199461628E-2</v>
      </c>
      <c r="AE1625" s="81">
        <f t="shared" si="1042"/>
        <v>5.7988222956226056E-2</v>
      </c>
      <c r="AF1625" s="19">
        <f t="shared" si="1018"/>
        <v>5.4651746458155993E-2</v>
      </c>
      <c r="AG1625" s="93">
        <f t="shared" si="1017"/>
        <v>-0.19378548528048056</v>
      </c>
      <c r="AH1625" s="91">
        <f t="shared" si="1019"/>
        <v>3.107104418481109E-3</v>
      </c>
      <c r="AI1625" s="96">
        <f t="shared" si="1020"/>
        <v>1615.5340324536196</v>
      </c>
      <c r="AJ1625" s="5">
        <f t="shared" si="1027"/>
        <v>-3.0000000000000027E-2</v>
      </c>
      <c r="AK1625" s="5">
        <f t="shared" si="1030"/>
        <v>0</v>
      </c>
      <c r="AL1625" s="5">
        <f t="shared" si="1034"/>
        <v>-3.0000000000000027E-2</v>
      </c>
      <c r="AM1625" s="95">
        <f t="shared" si="1045"/>
        <v>2.9285714285714297E-2</v>
      </c>
      <c r="AN1625" s="95">
        <f t="shared" si="1046"/>
        <v>-1.4285714285714299E-2</v>
      </c>
      <c r="AO1625" s="78">
        <f t="shared" si="1047"/>
        <v>2.0499999999999989</v>
      </c>
      <c r="AP1625" s="8">
        <f t="shared" si="1048"/>
        <v>67.213114754098342</v>
      </c>
      <c r="AQ1625" s="8">
        <f t="shared" si="1038"/>
        <v>60.591133004926093</v>
      </c>
      <c r="AR1625" s="8">
        <f t="shared" si="1025"/>
        <v>-0.14285714285714285</v>
      </c>
      <c r="AS1625" s="114">
        <f t="shared" si="1031"/>
        <v>-78357.142857142855</v>
      </c>
      <c r="AT1625" s="103">
        <f t="shared" si="1055"/>
        <v>0.2078047643249874</v>
      </c>
      <c r="AU1625" s="5">
        <f t="shared" si="1028"/>
        <v>1.55</v>
      </c>
      <c r="AW1625" s="210">
        <f t="shared" si="1029"/>
        <v>4.6052631578947407E-2</v>
      </c>
      <c r="AX1625" s="276">
        <f t="shared" si="1036"/>
        <v>2.3797593344408344E-2</v>
      </c>
      <c r="AY1625" s="19">
        <f t="shared" si="1056"/>
        <v>0.10882850491505966</v>
      </c>
    </row>
    <row r="1626" spans="1:51">
      <c r="A1626" s="3">
        <v>40696</v>
      </c>
      <c r="B1626" s="9">
        <f t="shared" si="1043"/>
        <v>40696</v>
      </c>
      <c r="C1626" s="5">
        <v>1.51</v>
      </c>
      <c r="D1626" s="5">
        <v>1.53</v>
      </c>
      <c r="E1626" s="5">
        <v>1.48</v>
      </c>
      <c r="F1626" s="5">
        <v>1.49</v>
      </c>
      <c r="G1626" s="6">
        <v>668900</v>
      </c>
      <c r="H1626" s="113">
        <v>1.49</v>
      </c>
      <c r="I1626" s="19">
        <f t="shared" si="1015"/>
        <v>-3.8709677419354875E-2</v>
      </c>
      <c r="J1626" s="8">
        <f t="shared" si="1032"/>
        <v>1.6439398374844849</v>
      </c>
      <c r="K1626" s="8">
        <f t="shared" si="1033"/>
        <v>1.1910601625155146</v>
      </c>
      <c r="L1626" s="8">
        <f t="shared" si="1039"/>
        <v>1.4174999999999998</v>
      </c>
      <c r="M1626" s="19">
        <f t="shared" si="1044"/>
        <v>0.38023240909383632</v>
      </c>
      <c r="N1626" s="19">
        <f t="shared" si="1040"/>
        <v>-2.8607316013548979E-2</v>
      </c>
      <c r="O1626" s="19">
        <f t="shared" si="1049"/>
        <v>3.6997315846533617E-3</v>
      </c>
      <c r="P1626" s="19">
        <f t="shared" si="1050"/>
        <v>1.184270474950812E-2</v>
      </c>
      <c r="Q1626" s="6"/>
      <c r="S1626" s="66"/>
      <c r="T1626" t="str">
        <f t="shared" si="1051"/>
        <v/>
      </c>
      <c r="U1626" t="str">
        <f t="shared" si="1052"/>
        <v/>
      </c>
      <c r="V1626" t="str">
        <f t="shared" si="1053"/>
        <v/>
      </c>
      <c r="W1626" t="str">
        <f t="shared" si="1054"/>
        <v/>
      </c>
      <c r="Y1626" s="219">
        <f t="shared" si="1035"/>
        <v>2.5296703296703305E-2</v>
      </c>
      <c r="Z1626" s="78">
        <f t="shared" si="1037"/>
        <v>1.4881909503689859</v>
      </c>
      <c r="AA1626" s="78">
        <f t="shared" si="1016"/>
        <v>1.416624765879257</v>
      </c>
      <c r="AB1626" s="74">
        <f t="shared" si="1026"/>
        <v>1625</v>
      </c>
      <c r="AC1626" s="80">
        <f t="shared" si="1041"/>
        <v>1.0862369226802233E-2</v>
      </c>
      <c r="AD1626" s="79">
        <f t="shared" si="1014"/>
        <v>7.1566184489728846E-2</v>
      </c>
      <c r="AE1626" s="81">
        <f t="shared" si="1042"/>
        <v>6.0703815262926612E-2</v>
      </c>
      <c r="AF1626" s="19">
        <f t="shared" si="1018"/>
        <v>5.0518800894540222E-2</v>
      </c>
      <c r="AG1626" s="93">
        <f t="shared" si="1017"/>
        <v>-0.4316565894798145</v>
      </c>
      <c r="AH1626" s="91">
        <f t="shared" si="1019"/>
        <v>2.8258247581503674E-3</v>
      </c>
      <c r="AI1626" s="96">
        <f t="shared" si="1020"/>
        <v>1616.3158154451723</v>
      </c>
      <c r="AJ1626" s="5">
        <f t="shared" si="1027"/>
        <v>-6.0000000000000053E-2</v>
      </c>
      <c r="AK1626" s="5">
        <f t="shared" si="1030"/>
        <v>0</v>
      </c>
      <c r="AL1626" s="5">
        <f t="shared" si="1034"/>
        <v>-6.0000000000000053E-2</v>
      </c>
      <c r="AM1626" s="95">
        <f t="shared" si="1045"/>
        <v>2.9285714285714297E-2</v>
      </c>
      <c r="AN1626" s="95">
        <f t="shared" si="1046"/>
        <v>-1.5000000000000013E-2</v>
      </c>
      <c r="AO1626" s="78">
        <f t="shared" si="1047"/>
        <v>1.9523809523809514</v>
      </c>
      <c r="AP1626" s="8">
        <f t="shared" si="1048"/>
        <v>66.129032258064512</v>
      </c>
      <c r="AQ1626" s="8">
        <f t="shared" si="1038"/>
        <v>59.420289855072454</v>
      </c>
      <c r="AR1626" s="8">
        <f t="shared" si="1025"/>
        <v>-0.6</v>
      </c>
      <c r="AS1626" s="114">
        <f t="shared" si="1031"/>
        <v>-401340</v>
      </c>
      <c r="AT1626" s="103">
        <f t="shared" si="1055"/>
        <v>0.19551496172894289</v>
      </c>
      <c r="AU1626" s="5">
        <f t="shared" si="1028"/>
        <v>1.49</v>
      </c>
      <c r="AW1626" s="210">
        <f t="shared" si="1029"/>
        <v>3.3783783783783813E-2</v>
      </c>
      <c r="AX1626" s="276">
        <f t="shared" si="1036"/>
        <v>2.4688416445570883E-2</v>
      </c>
      <c r="AY1626" s="19">
        <f t="shared" si="1056"/>
        <v>3.7433327323069553E-2</v>
      </c>
    </row>
    <row r="1627" spans="1:51">
      <c r="A1627" s="3">
        <v>40697</v>
      </c>
      <c r="B1627" s="9">
        <f t="shared" si="1043"/>
        <v>40697</v>
      </c>
      <c r="C1627" s="5">
        <v>1.5</v>
      </c>
      <c r="D1627" s="5">
        <v>1.55</v>
      </c>
      <c r="E1627" s="5">
        <v>1.5</v>
      </c>
      <c r="F1627" s="5">
        <v>1.5</v>
      </c>
      <c r="G1627" s="6">
        <v>539400</v>
      </c>
      <c r="H1627" s="113">
        <v>1.5</v>
      </c>
      <c r="I1627" s="19">
        <f t="shared" si="1015"/>
        <v>6.7114093959731603E-3</v>
      </c>
      <c r="J1627" s="8">
        <f t="shared" si="1032"/>
        <v>1.6484340810333862</v>
      </c>
      <c r="K1627" s="8">
        <f t="shared" si="1033"/>
        <v>1.208565918966614</v>
      </c>
      <c r="L1627" s="8">
        <f t="shared" si="1039"/>
        <v>1.4285000000000001</v>
      </c>
      <c r="M1627" s="19">
        <f t="shared" si="1044"/>
        <v>0.36395876729908289</v>
      </c>
      <c r="N1627" s="19">
        <f t="shared" si="1040"/>
        <v>-4.2799197031985023E-2</v>
      </c>
      <c r="O1627" s="19">
        <f t="shared" si="1049"/>
        <v>2.7338248313139271E-3</v>
      </c>
      <c r="P1627" s="19">
        <f t="shared" si="1050"/>
        <v>1.4697625696864319E-2</v>
      </c>
      <c r="Q1627" s="6"/>
      <c r="S1627" s="66"/>
      <c r="T1627" t="str">
        <f t="shared" si="1051"/>
        <v/>
      </c>
      <c r="U1627" t="str">
        <f t="shared" si="1052"/>
        <v/>
      </c>
      <c r="V1627" t="str">
        <f t="shared" si="1053"/>
        <v/>
      </c>
      <c r="W1627" t="str">
        <f t="shared" si="1054"/>
        <v/>
      </c>
      <c r="Y1627" s="219">
        <f t="shared" si="1035"/>
        <v>2.074725274725275E-2</v>
      </c>
      <c r="Z1627" s="78">
        <f t="shared" si="1037"/>
        <v>1.4900095440121621</v>
      </c>
      <c r="AA1627" s="78">
        <f t="shared" si="1016"/>
        <v>1.422794533204192</v>
      </c>
      <c r="AB1627" s="74">
        <f t="shared" si="1026"/>
        <v>1626</v>
      </c>
      <c r="AC1627" s="80">
        <f t="shared" si="1041"/>
        <v>5.2089564360347923E-3</v>
      </c>
      <c r="AD1627" s="79">
        <f t="shared" ref="AD1627:AD1690" si="1057">Z1627-AA1627</f>
        <v>6.7215010807970099E-2</v>
      </c>
      <c r="AE1627" s="81">
        <f t="shared" si="1042"/>
        <v>6.2006054371935307E-2</v>
      </c>
      <c r="AF1627" s="19">
        <f t="shared" si="1018"/>
        <v>4.7241544186003528E-2</v>
      </c>
      <c r="AG1627" s="93">
        <f t="shared" si="1017"/>
        <v>-0.52045853650582874</v>
      </c>
      <c r="AH1627" s="91">
        <f t="shared" si="1019"/>
        <v>2.1841335591383086E-3</v>
      </c>
      <c r="AI1627" s="96">
        <f t="shared" si="1020"/>
        <v>1617.3571065494721</v>
      </c>
      <c r="AJ1627" s="5">
        <f t="shared" si="1027"/>
        <v>1.0000000000000009E-2</v>
      </c>
      <c r="AK1627" s="5">
        <f t="shared" si="1030"/>
        <v>1.0000000000000009E-2</v>
      </c>
      <c r="AL1627" s="5">
        <f t="shared" si="1034"/>
        <v>0</v>
      </c>
      <c r="AM1627" s="95">
        <f t="shared" si="1045"/>
        <v>3.0000000000000009E-2</v>
      </c>
      <c r="AN1627" s="95">
        <f t="shared" si="1046"/>
        <v>-1.3571428571428583E-2</v>
      </c>
      <c r="AO1627" s="78">
        <f t="shared" si="1047"/>
        <v>2.2105263157894726</v>
      </c>
      <c r="AP1627" s="8">
        <f t="shared" si="1048"/>
        <v>68.852459016393425</v>
      </c>
      <c r="AQ1627" s="8">
        <f t="shared" si="1038"/>
        <v>55.11811023622046</v>
      </c>
      <c r="AR1627" s="8">
        <f t="shared" si="1025"/>
        <v>-1</v>
      </c>
      <c r="AS1627" s="114">
        <f t="shared" si="1031"/>
        <v>-539400</v>
      </c>
      <c r="AT1627" s="103">
        <f t="shared" si="1055"/>
        <v>0.15811848364544007</v>
      </c>
      <c r="AU1627" s="5">
        <f t="shared" si="1028"/>
        <v>1.5</v>
      </c>
      <c r="AW1627" s="210">
        <f t="shared" si="1029"/>
        <v>3.3333333333333361E-2</v>
      </c>
      <c r="AX1627" s="276">
        <f t="shared" si="1036"/>
        <v>2.4142208597299458E-2</v>
      </c>
      <c r="AY1627" s="19">
        <f t="shared" si="1056"/>
        <v>-2.2124053580982725E-2</v>
      </c>
    </row>
    <row r="1628" spans="1:51">
      <c r="A1628" s="3">
        <v>40700</v>
      </c>
      <c r="B1628" s="9">
        <f t="shared" si="1043"/>
        <v>40700</v>
      </c>
      <c r="C1628" s="5">
        <v>1.5</v>
      </c>
      <c r="D1628" s="5">
        <v>1.5</v>
      </c>
      <c r="E1628" s="5">
        <v>1.43</v>
      </c>
      <c r="F1628" s="5">
        <v>1.46</v>
      </c>
      <c r="G1628" s="6">
        <v>336000</v>
      </c>
      <c r="H1628" s="113">
        <v>1.46</v>
      </c>
      <c r="I1628" s="19">
        <f t="shared" si="1015"/>
        <v>-2.6666666666666689E-2</v>
      </c>
      <c r="J1628" s="8">
        <f t="shared" si="1032"/>
        <v>1.6509693973752408</v>
      </c>
      <c r="K1628" s="8">
        <f t="shared" si="1033"/>
        <v>1.2180306026247589</v>
      </c>
      <c r="L1628" s="8">
        <f t="shared" si="1039"/>
        <v>1.4344999999999999</v>
      </c>
      <c r="M1628" s="19">
        <f t="shared" si="1044"/>
        <v>0.35544163982213034</v>
      </c>
      <c r="N1628" s="19">
        <f t="shared" si="1040"/>
        <v>-2.3401352686617936E-2</v>
      </c>
      <c r="O1628" s="19">
        <f t="shared" si="1049"/>
        <v>1.5380149992199276E-3</v>
      </c>
      <c r="P1628" s="19">
        <f t="shared" si="1050"/>
        <v>7.8313342363962174E-3</v>
      </c>
      <c r="Q1628" s="6"/>
      <c r="S1628" s="66"/>
      <c r="T1628" t="str">
        <f t="shared" si="1051"/>
        <v/>
      </c>
      <c r="U1628" t="str">
        <f t="shared" si="1052"/>
        <v/>
      </c>
      <c r="V1628" t="str">
        <f t="shared" si="1053"/>
        <v/>
      </c>
      <c r="W1628" t="str">
        <f t="shared" si="1054"/>
        <v/>
      </c>
      <c r="Y1628" s="219">
        <f t="shared" si="1035"/>
        <v>1.4373626373626372E-2</v>
      </c>
      <c r="Z1628" s="78">
        <f t="shared" si="1037"/>
        <v>1.4853880742342891</v>
      </c>
      <c r="AA1628" s="78">
        <f t="shared" si="1016"/>
        <v>1.4255477377470818</v>
      </c>
      <c r="AB1628" s="74">
        <f t="shared" si="1026"/>
        <v>1627</v>
      </c>
      <c r="AC1628" s="80">
        <f t="shared" si="1041"/>
        <v>-1.7325743077823835E-3</v>
      </c>
      <c r="AD1628" s="79">
        <f t="shared" si="1057"/>
        <v>5.9840336487207324E-2</v>
      </c>
      <c r="AE1628" s="81">
        <f t="shared" si="1042"/>
        <v>6.1572910794989708E-2</v>
      </c>
      <c r="AF1628" s="19">
        <f t="shared" si="1018"/>
        <v>4.1977083546692211E-2</v>
      </c>
      <c r="AG1628" s="93">
        <f t="shared" si="1017"/>
        <v>-1.3326144745225148</v>
      </c>
      <c r="AH1628" s="91">
        <f t="shared" si="1019"/>
        <v>1.228489810382894E-3</v>
      </c>
      <c r="AI1628" s="96">
        <f t="shared" si="1020"/>
        <v>1619.0347267990408</v>
      </c>
      <c r="AJ1628" s="5">
        <f t="shared" si="1027"/>
        <v>-4.0000000000000036E-2</v>
      </c>
      <c r="AK1628" s="5">
        <f t="shared" si="1030"/>
        <v>0</v>
      </c>
      <c r="AL1628" s="5">
        <f t="shared" si="1034"/>
        <v>-4.0000000000000036E-2</v>
      </c>
      <c r="AM1628" s="95">
        <f t="shared" si="1045"/>
        <v>2.9285714285714297E-2</v>
      </c>
      <c r="AN1628" s="95">
        <f t="shared" si="1046"/>
        <v>-1.6428571428571442E-2</v>
      </c>
      <c r="AO1628" s="78">
        <f t="shared" si="1047"/>
        <v>1.7826086956521732</v>
      </c>
      <c r="AP1628" s="8">
        <f t="shared" si="1048"/>
        <v>64.062499999999986</v>
      </c>
      <c r="AQ1628" s="8">
        <f t="shared" si="1038"/>
        <v>57.209302325581383</v>
      </c>
      <c r="AR1628" s="8">
        <f t="shared" si="1025"/>
        <v>-0.14285714285714285</v>
      </c>
      <c r="AS1628" s="114">
        <f t="shared" si="1031"/>
        <v>-48000</v>
      </c>
      <c r="AT1628" s="103">
        <f t="shared" si="1055"/>
        <v>0.14110507475931239</v>
      </c>
      <c r="AU1628" s="5">
        <f t="shared" si="1028"/>
        <v>1.46</v>
      </c>
      <c r="AW1628" s="210">
        <f t="shared" si="1029"/>
        <v>4.8951048951048994E-2</v>
      </c>
      <c r="AX1628" s="276">
        <f t="shared" si="1036"/>
        <v>2.2395110905653427E-2</v>
      </c>
      <c r="AY1628" s="19">
        <f t="shared" si="1056"/>
        <v>-7.236693712610294E-2</v>
      </c>
    </row>
    <row r="1629" spans="1:51">
      <c r="A1629" s="3">
        <v>40701</v>
      </c>
      <c r="B1629" s="9">
        <f t="shared" si="1043"/>
        <v>40701</v>
      </c>
      <c r="C1629" s="5">
        <v>1.45</v>
      </c>
      <c r="D1629" s="5">
        <v>1.45</v>
      </c>
      <c r="E1629" s="5">
        <v>1.36</v>
      </c>
      <c r="F1629" s="5">
        <v>1.43</v>
      </c>
      <c r="G1629" s="6">
        <v>2144500</v>
      </c>
      <c r="H1629" s="113">
        <v>1.43</v>
      </c>
      <c r="I1629" s="19">
        <f t="shared" si="1015"/>
        <v>-2.0547945205479472E-2</v>
      </c>
      <c r="J1629" s="8">
        <f t="shared" si="1032"/>
        <v>1.6516920442569523</v>
      </c>
      <c r="K1629" s="8">
        <f t="shared" si="1033"/>
        <v>1.2193079557430477</v>
      </c>
      <c r="L1629" s="8">
        <f t="shared" si="1039"/>
        <v>1.4355</v>
      </c>
      <c r="M1629" s="19">
        <f t="shared" si="1044"/>
        <v>0.35461434207604192</v>
      </c>
      <c r="N1629" s="19">
        <f t="shared" si="1040"/>
        <v>-2.3275206205508538E-3</v>
      </c>
      <c r="O1629" s="19">
        <f t="shared" si="1049"/>
        <v>4.3771064615752696E-4</v>
      </c>
      <c r="P1629" s="19">
        <f t="shared" si="1050"/>
        <v>1.0487036331732634E-3</v>
      </c>
      <c r="Q1629" s="6"/>
      <c r="S1629" s="66"/>
      <c r="T1629" t="str">
        <f t="shared" si="1051"/>
        <v/>
      </c>
      <c r="U1629" t="str">
        <f t="shared" si="1052"/>
        <v/>
      </c>
      <c r="V1629" t="str">
        <f t="shared" si="1053"/>
        <v/>
      </c>
      <c r="W1629" t="str">
        <f t="shared" si="1054"/>
        <v/>
      </c>
      <c r="Y1629" s="219">
        <f t="shared" si="1035"/>
        <v>7.0109890109890062E-3</v>
      </c>
      <c r="Z1629" s="78">
        <f t="shared" si="1037"/>
        <v>1.4768583108022086</v>
      </c>
      <c r="AA1629" s="78">
        <f t="shared" si="1016"/>
        <v>1.4258772051537978</v>
      </c>
      <c r="AB1629" s="74">
        <f t="shared" si="1026"/>
        <v>1628</v>
      </c>
      <c r="AC1629" s="80">
        <f t="shared" si="1041"/>
        <v>-8.4734441172630848E-3</v>
      </c>
      <c r="AD1629" s="79">
        <f t="shared" si="1057"/>
        <v>5.0981105648410852E-2</v>
      </c>
      <c r="AE1629" s="81">
        <f t="shared" si="1042"/>
        <v>5.9454549765673936E-2</v>
      </c>
      <c r="AF1629" s="19">
        <f t="shared" si="1018"/>
        <v>3.5754204825030451E-2</v>
      </c>
      <c r="AG1629" s="93">
        <f t="shared" si="1017"/>
        <v>3.8906670722300554</v>
      </c>
      <c r="AH1629" s="91">
        <f t="shared" si="1019"/>
        <v>6.0101711667687488E-5</v>
      </c>
      <c r="AI1629" s="96">
        <f t="shared" si="1020"/>
        <v>1621.4258028871291</v>
      </c>
      <c r="AJ1629" s="5">
        <f t="shared" si="1027"/>
        <v>-3.0000000000000027E-2</v>
      </c>
      <c r="AK1629" s="5">
        <f t="shared" si="1030"/>
        <v>0</v>
      </c>
      <c r="AL1629" s="5">
        <f t="shared" si="1034"/>
        <v>-3.0000000000000027E-2</v>
      </c>
      <c r="AM1629" s="95">
        <f t="shared" si="1045"/>
        <v>2.7857142857142865E-2</v>
      </c>
      <c r="AN1629" s="95">
        <f t="shared" si="1046"/>
        <v>-1.8571428571428589E-2</v>
      </c>
      <c r="AO1629" s="78">
        <f t="shared" si="1047"/>
        <v>1.4999999999999989</v>
      </c>
      <c r="AP1629" s="8">
        <f t="shared" si="1048"/>
        <v>59.999999999999986</v>
      </c>
      <c r="AQ1629" s="8">
        <f t="shared" si="1038"/>
        <v>59.999999999999986</v>
      </c>
      <c r="AR1629" s="8">
        <f t="shared" si="1025"/>
        <v>0.55555555555555447</v>
      </c>
      <c r="AS1629" s="114">
        <f t="shared" si="1031"/>
        <v>1191388.8888888867</v>
      </c>
      <c r="AT1629" s="103">
        <f t="shared" si="1055"/>
        <v>0.17560470542012863</v>
      </c>
      <c r="AU1629" s="5">
        <f t="shared" si="1028"/>
        <v>1.43</v>
      </c>
      <c r="AW1629" s="210">
        <f t="shared" si="1029"/>
        <v>6.6176470588235184E-2</v>
      </c>
      <c r="AX1629" s="276">
        <f t="shared" si="1036"/>
        <v>1.9651231125959068E-2</v>
      </c>
      <c r="AY1629" s="19">
        <f t="shared" si="1056"/>
        <v>-0.12252137492213505</v>
      </c>
    </row>
    <row r="1630" spans="1:51">
      <c r="A1630" s="3">
        <v>40702</v>
      </c>
      <c r="B1630" s="9">
        <f t="shared" si="1043"/>
        <v>40702</v>
      </c>
      <c r="C1630" s="5">
        <v>1.47</v>
      </c>
      <c r="D1630" s="5">
        <v>1.52</v>
      </c>
      <c r="E1630" s="5">
        <v>1.46</v>
      </c>
      <c r="F1630" s="5">
        <v>1.48</v>
      </c>
      <c r="G1630" s="6">
        <v>785700</v>
      </c>
      <c r="H1630" s="113">
        <v>1.48</v>
      </c>
      <c r="I1630" s="19">
        <f t="shared" si="1015"/>
        <v>3.4965034965034995E-2</v>
      </c>
      <c r="J1630" s="8">
        <f t="shared" si="1032"/>
        <v>1.6559506904143033</v>
      </c>
      <c r="K1630" s="8">
        <f t="shared" si="1033"/>
        <v>1.2250493095856965</v>
      </c>
      <c r="L1630" s="8">
        <f t="shared" si="1039"/>
        <v>1.4404999999999999</v>
      </c>
      <c r="M1630" s="19">
        <f t="shared" si="1044"/>
        <v>0.35174207067169799</v>
      </c>
      <c r="N1630" s="19">
        <f t="shared" si="1040"/>
        <v>-8.0997045622255518E-3</v>
      </c>
      <c r="O1630" s="19">
        <f t="shared" si="1049"/>
        <v>2.5783536175273481E-3</v>
      </c>
      <c r="P1630" s="19">
        <f t="shared" si="1050"/>
        <v>4.7086987463720318E-3</v>
      </c>
      <c r="Q1630" s="6"/>
      <c r="S1630" s="66"/>
      <c r="T1630" t="str">
        <f t="shared" si="1051"/>
        <v/>
      </c>
      <c r="U1630" t="str">
        <f t="shared" si="1052"/>
        <v/>
      </c>
      <c r="V1630" t="str">
        <f t="shared" si="1053"/>
        <v/>
      </c>
      <c r="W1630" t="str">
        <f t="shared" si="1054"/>
        <v/>
      </c>
      <c r="Y1630" s="219">
        <f t="shared" si="1035"/>
        <v>1.4945054945054901E-3</v>
      </c>
      <c r="Z1630" s="78">
        <f t="shared" si="1037"/>
        <v>1.4773421309386685</v>
      </c>
      <c r="AA1630" s="78">
        <f t="shared" si="1016"/>
        <v>1.4298822919724168</v>
      </c>
      <c r="AB1630" s="74">
        <f t="shared" si="1026"/>
        <v>1629</v>
      </c>
      <c r="AC1630" s="80">
        <f t="shared" si="1041"/>
        <v>-9.5957686395377745E-3</v>
      </c>
      <c r="AD1630" s="79">
        <f t="shared" si="1057"/>
        <v>4.7459838966251722E-2</v>
      </c>
      <c r="AE1630" s="81">
        <f t="shared" si="1042"/>
        <v>5.7055607605789496E-2</v>
      </c>
      <c r="AF1630" s="19">
        <f t="shared" si="1018"/>
        <v>3.3191430674188144E-2</v>
      </c>
      <c r="AG1630" s="93">
        <f t="shared" si="1017"/>
        <v>0.132451988440941</v>
      </c>
      <c r="AH1630" s="91">
        <f t="shared" si="1019"/>
        <v>-1.0623325151745988E-3</v>
      </c>
      <c r="AI1630" s="96">
        <f t="shared" si="1020"/>
        <v>1623.7296580718019</v>
      </c>
      <c r="AJ1630" s="5">
        <f t="shared" si="1027"/>
        <v>5.0000000000000044E-2</v>
      </c>
      <c r="AK1630" s="5">
        <f t="shared" si="1030"/>
        <v>5.0000000000000044E-2</v>
      </c>
      <c r="AL1630" s="5">
        <f t="shared" si="1034"/>
        <v>0</v>
      </c>
      <c r="AM1630" s="95">
        <f t="shared" si="1045"/>
        <v>2.9285714285714297E-2</v>
      </c>
      <c r="AN1630" s="95">
        <f t="shared" si="1046"/>
        <v>-1.8571428571428589E-2</v>
      </c>
      <c r="AO1630" s="78">
        <f t="shared" si="1047"/>
        <v>1.576923076923076</v>
      </c>
      <c r="AP1630" s="8">
        <f t="shared" si="1048"/>
        <v>61.194029850746254</v>
      </c>
      <c r="AQ1630" s="8">
        <f t="shared" si="1038"/>
        <v>61.194029850746254</v>
      </c>
      <c r="AR1630" s="8">
        <f t="shared" si="1025"/>
        <v>-0.33333333333333331</v>
      </c>
      <c r="AS1630" s="114">
        <f t="shared" si="1031"/>
        <v>-261900</v>
      </c>
      <c r="AT1630" s="103">
        <f t="shared" si="1055"/>
        <v>0.17933883093579206</v>
      </c>
      <c r="AU1630" s="5">
        <f t="shared" si="1028"/>
        <v>1.48</v>
      </c>
      <c r="AW1630" s="210">
        <f t="shared" si="1029"/>
        <v>4.1095890410958943E-2</v>
      </c>
      <c r="AX1630" s="276">
        <f t="shared" si="1036"/>
        <v>1.572388426981091E-2</v>
      </c>
      <c r="AY1630" s="19">
        <f t="shared" si="1056"/>
        <v>-0.19985245865640316</v>
      </c>
    </row>
    <row r="1631" spans="1:51">
      <c r="A1631" s="3">
        <v>40703</v>
      </c>
      <c r="B1631" s="9">
        <f t="shared" si="1043"/>
        <v>40703</v>
      </c>
      <c r="C1631" s="5">
        <v>1.5</v>
      </c>
      <c r="D1631" s="5">
        <v>1.51</v>
      </c>
      <c r="E1631" s="5">
        <v>1.47</v>
      </c>
      <c r="F1631" s="5">
        <v>1.47</v>
      </c>
      <c r="G1631" s="6">
        <v>266700</v>
      </c>
      <c r="H1631" s="113">
        <v>1.47</v>
      </c>
      <c r="I1631" s="19">
        <f t="shared" ref="I1631:I1668" si="1058">IF(A1632&gt;A1631,(H1631-H1630)/H1630, (H1631-H1632)/H1632)</f>
        <v>-6.7567567567567632E-3</v>
      </c>
      <c r="J1631" s="8">
        <f t="shared" si="1032"/>
        <v>1.6577225664232478</v>
      </c>
      <c r="K1631" s="8">
        <f t="shared" si="1033"/>
        <v>1.2362774335767523</v>
      </c>
      <c r="L1631" s="8">
        <f t="shared" si="1039"/>
        <v>1.4470000000000001</v>
      </c>
      <c r="M1631" s="19">
        <f t="shared" si="1044"/>
        <v>0.34089850821525219</v>
      </c>
      <c r="N1631" s="19">
        <f t="shared" si="1040"/>
        <v>-3.0828164614311229E-2</v>
      </c>
      <c r="O1631" s="19">
        <f t="shared" si="1049"/>
        <v>1.0700052961728922E-3</v>
      </c>
      <c r="P1631" s="19">
        <f t="shared" si="1050"/>
        <v>9.165446568720698E-3</v>
      </c>
      <c r="Q1631" s="6"/>
      <c r="S1631" s="66"/>
      <c r="T1631" t="str">
        <f t="shared" si="1051"/>
        <v/>
      </c>
      <c r="U1631" t="str">
        <f t="shared" si="1052"/>
        <v/>
      </c>
      <c r="V1631" t="str">
        <f t="shared" si="1053"/>
        <v/>
      </c>
      <c r="W1631" t="str">
        <f t="shared" si="1054"/>
        <v/>
      </c>
      <c r="Y1631" s="219">
        <f t="shared" si="1035"/>
        <v>-3.978021978021982E-3</v>
      </c>
      <c r="Z1631" s="78">
        <f t="shared" si="1037"/>
        <v>1.4762114427741135</v>
      </c>
      <c r="AA1631" s="78">
        <f t="shared" ref="AA1631:AA1686" si="1059">AA1630+(0.074*(F1631-AA1630))</f>
        <v>1.432851002366458</v>
      </c>
      <c r="AB1631" s="74">
        <f t="shared" si="1026"/>
        <v>1630</v>
      </c>
      <c r="AC1631" s="80">
        <f t="shared" si="1041"/>
        <v>-1.0956133758507181E-2</v>
      </c>
      <c r="AD1631" s="79">
        <f t="shared" si="1057"/>
        <v>4.3360440407655521E-2</v>
      </c>
      <c r="AE1631" s="81">
        <f t="shared" si="1042"/>
        <v>5.4316574166162701E-2</v>
      </c>
      <c r="AF1631" s="19">
        <f t="shared" si="1018"/>
        <v>3.0261653400139015E-2</v>
      </c>
      <c r="AG1631" s="93">
        <f t="shared" si="1017"/>
        <v>0.14176718614955419</v>
      </c>
      <c r="AH1631" s="91">
        <f t="shared" si="1019"/>
        <v>-2.0918744663938364E-3</v>
      </c>
      <c r="AI1631" s="96">
        <f t="shared" si="1020"/>
        <v>1625.5263141222126</v>
      </c>
      <c r="AJ1631" s="5">
        <f t="shared" si="1027"/>
        <v>-1.0000000000000009E-2</v>
      </c>
      <c r="AK1631" s="5">
        <f t="shared" si="1030"/>
        <v>0</v>
      </c>
      <c r="AL1631" s="5">
        <f t="shared" si="1034"/>
        <v>-1.0000000000000009E-2</v>
      </c>
      <c r="AM1631" s="95">
        <f t="shared" si="1045"/>
        <v>2.7142857142857153E-2</v>
      </c>
      <c r="AN1631" s="95">
        <f t="shared" si="1046"/>
        <v>-1.9285714285714302E-2</v>
      </c>
      <c r="AO1631" s="78">
        <f t="shared" si="1047"/>
        <v>1.4074074074074068</v>
      </c>
      <c r="AP1631" s="8">
        <f t="shared" si="1048"/>
        <v>58.461538461538446</v>
      </c>
      <c r="AQ1631" s="8">
        <f t="shared" si="1038"/>
        <v>65.236051502145912</v>
      </c>
      <c r="AR1631" s="8">
        <f t="shared" si="1025"/>
        <v>-1</v>
      </c>
      <c r="AS1631" s="114">
        <f t="shared" si="1031"/>
        <v>-266700</v>
      </c>
      <c r="AT1631" s="103">
        <f t="shared" si="1055"/>
        <v>0.16741578633148679</v>
      </c>
      <c r="AU1631" s="5">
        <f t="shared" si="1028"/>
        <v>1.47</v>
      </c>
      <c r="AW1631" s="210">
        <f t="shared" si="1029"/>
        <v>2.721088435374152E-2</v>
      </c>
      <c r="AX1631" s="276">
        <f t="shared" si="1036"/>
        <v>1.06966028444488E-2</v>
      </c>
      <c r="AY1631" s="19">
        <f t="shared" si="1056"/>
        <v>-0.31972261682275571</v>
      </c>
    </row>
    <row r="1632" spans="1:51">
      <c r="A1632" s="3">
        <v>40704</v>
      </c>
      <c r="B1632" s="9">
        <f t="shared" si="1043"/>
        <v>40704</v>
      </c>
      <c r="C1632" s="5">
        <v>1.47</v>
      </c>
      <c r="D1632" s="5">
        <v>1.48</v>
      </c>
      <c r="E1632" s="5">
        <v>1.43</v>
      </c>
      <c r="F1632" s="5">
        <v>1.43</v>
      </c>
      <c r="G1632" s="6">
        <v>461900</v>
      </c>
      <c r="H1632" s="113">
        <v>1.43</v>
      </c>
      <c r="I1632" s="19">
        <f t="shared" si="1058"/>
        <v>-2.721088435374152E-2</v>
      </c>
      <c r="J1632" s="8">
        <f t="shared" si="1032"/>
        <v>1.6523330532210909</v>
      </c>
      <c r="K1632" s="8">
        <f t="shared" si="1033"/>
        <v>1.2556669467789094</v>
      </c>
      <c r="L1632" s="8">
        <f t="shared" si="1039"/>
        <v>1.4540000000000002</v>
      </c>
      <c r="M1632" s="19">
        <f t="shared" si="1044"/>
        <v>0.31590073104952421</v>
      </c>
      <c r="N1632" s="19">
        <f t="shared" si="1040"/>
        <v>-7.3329089342754589E-2</v>
      </c>
      <c r="O1632" s="19">
        <f t="shared" si="1049"/>
        <v>-3.2511551156508868E-3</v>
      </c>
      <c r="P1632" s="19">
        <f t="shared" si="1050"/>
        <v>1.5683788020024007E-2</v>
      </c>
      <c r="Q1632" s="6"/>
      <c r="S1632" s="66"/>
      <c r="T1632" t="str">
        <f t="shared" si="1051"/>
        <v/>
      </c>
      <c r="U1632" t="str">
        <f t="shared" si="1052"/>
        <v/>
      </c>
      <c r="V1632" t="str">
        <f t="shared" si="1053"/>
        <v/>
      </c>
      <c r="W1632" t="str">
        <f t="shared" si="1054"/>
        <v/>
      </c>
      <c r="Y1632" s="219">
        <f t="shared" si="1035"/>
        <v>-6.7912087912087964E-3</v>
      </c>
      <c r="Z1632" s="78">
        <f t="shared" si="1037"/>
        <v>1.4690948805869</v>
      </c>
      <c r="AA1632" s="78">
        <f t="shared" si="1059"/>
        <v>1.4326400281913401</v>
      </c>
      <c r="AB1632" s="74">
        <f t="shared" si="1026"/>
        <v>1631</v>
      </c>
      <c r="AC1632" s="80">
        <f t="shared" si="1041"/>
        <v>-1.4289377416482243E-2</v>
      </c>
      <c r="AD1632" s="79">
        <f t="shared" si="1057"/>
        <v>3.64548523955599E-2</v>
      </c>
      <c r="AE1632" s="81">
        <f t="shared" si="1042"/>
        <v>5.0744229812042144E-2</v>
      </c>
      <c r="AF1632" s="19">
        <f t="shared" si="1018"/>
        <v>2.5445926176991526E-2</v>
      </c>
      <c r="AG1632" s="93">
        <f t="shared" si="1017"/>
        <v>0.30423539283525791</v>
      </c>
      <c r="AH1632" s="91">
        <f t="shared" si="1019"/>
        <v>-2.8342469563870198E-3</v>
      </c>
      <c r="AI1632" s="96">
        <f t="shared" si="1020"/>
        <v>1626.3506530308468</v>
      </c>
      <c r="AJ1632" s="5">
        <f t="shared" si="1027"/>
        <v>-4.0000000000000036E-2</v>
      </c>
      <c r="AK1632" s="5">
        <f t="shared" si="1030"/>
        <v>0</v>
      </c>
      <c r="AL1632" s="5">
        <f t="shared" si="1034"/>
        <v>-4.0000000000000036E-2</v>
      </c>
      <c r="AM1632" s="95">
        <f t="shared" si="1045"/>
        <v>1.7857142857142873E-2</v>
      </c>
      <c r="AN1632" s="95">
        <f t="shared" si="1046"/>
        <v>-2.2142857142857162E-2</v>
      </c>
      <c r="AO1632" s="78">
        <f t="shared" si="1047"/>
        <v>0.80645161290322587</v>
      </c>
      <c r="AP1632" s="8">
        <f t="shared" si="1048"/>
        <v>44.642857142857146</v>
      </c>
      <c r="AQ1632" s="8">
        <f t="shared" si="1038"/>
        <v>59.210526315789473</v>
      </c>
      <c r="AR1632" s="8">
        <f t="shared" si="1025"/>
        <v>-1</v>
      </c>
      <c r="AS1632" s="114">
        <f t="shared" si="1031"/>
        <v>-461900</v>
      </c>
      <c r="AT1632" s="103">
        <f t="shared" si="1055"/>
        <v>0.15103278006277385</v>
      </c>
      <c r="AU1632" s="5">
        <f t="shared" si="1028"/>
        <v>1.43</v>
      </c>
      <c r="AW1632" s="210">
        <f t="shared" si="1029"/>
        <v>3.4965034965034995E-2</v>
      </c>
      <c r="AX1632" s="276">
        <f t="shared" si="1036"/>
        <v>5.8516358325720035E-3</v>
      </c>
      <c r="AY1632" s="19">
        <f t="shared" si="1056"/>
        <v>-0.45294446118387782</v>
      </c>
    </row>
    <row r="1633" spans="1:51">
      <c r="A1633" s="3">
        <v>40708</v>
      </c>
      <c r="B1633" s="9">
        <f t="shared" si="1043"/>
        <v>40708</v>
      </c>
      <c r="C1633" s="5">
        <v>1.4</v>
      </c>
      <c r="D1633" s="5">
        <v>1.45</v>
      </c>
      <c r="E1633" s="5">
        <v>1.39</v>
      </c>
      <c r="F1633" s="5">
        <v>1.43</v>
      </c>
      <c r="G1633" s="6">
        <v>715300</v>
      </c>
      <c r="H1633" s="113">
        <v>1.43</v>
      </c>
      <c r="I1633" s="19">
        <f t="shared" si="1058"/>
        <v>0</v>
      </c>
      <c r="J1633" s="8">
        <f t="shared" si="1032"/>
        <v>1.642066654325558</v>
      </c>
      <c r="K1633" s="8">
        <f t="shared" si="1033"/>
        <v>1.2819333456744419</v>
      </c>
      <c r="L1633" s="8">
        <f t="shared" si="1039"/>
        <v>1.462</v>
      </c>
      <c r="M1633" s="19">
        <f t="shared" si="1044"/>
        <v>0.28092982358739188</v>
      </c>
      <c r="N1633" s="19">
        <f t="shared" si="1040"/>
        <v>-0.11070220491718295</v>
      </c>
      <c r="O1633" s="19">
        <f t="shared" si="1049"/>
        <v>-6.2132745426349808E-3</v>
      </c>
      <c r="P1633" s="19">
        <f t="shared" si="1050"/>
        <v>2.0918284870771024E-2</v>
      </c>
      <c r="Q1633" s="6"/>
      <c r="S1633" s="66"/>
      <c r="T1633" t="str">
        <f t="shared" si="1051"/>
        <v/>
      </c>
      <c r="U1633" t="str">
        <f t="shared" si="1052"/>
        <v/>
      </c>
      <c r="V1633" t="str">
        <f t="shared" si="1053"/>
        <v/>
      </c>
      <c r="W1633" t="str">
        <f t="shared" si="1054"/>
        <v/>
      </c>
      <c r="Y1633" s="219">
        <f t="shared" si="1035"/>
        <v>-1.0000000000000009E-2</v>
      </c>
      <c r="Z1633" s="78">
        <f t="shared" si="1037"/>
        <v>1.4630742689765173</v>
      </c>
      <c r="AA1633" s="78">
        <f t="shared" si="1059"/>
        <v>1.4324446661051808</v>
      </c>
      <c r="AB1633" s="74">
        <f t="shared" si="1026"/>
        <v>1632</v>
      </c>
      <c r="AC1633" s="80">
        <f t="shared" si="1041"/>
        <v>-1.6091701552564577E-2</v>
      </c>
      <c r="AD1633" s="79">
        <f t="shared" si="1057"/>
        <v>3.0629602871336425E-2</v>
      </c>
      <c r="AE1633" s="81">
        <f t="shared" si="1042"/>
        <v>4.6721304423901003E-2</v>
      </c>
      <c r="AF1633" s="19">
        <f t="shared" si="1018"/>
        <v>2.1382747687293473E-2</v>
      </c>
      <c r="AG1633" s="93">
        <f t="shared" si="1017"/>
        <v>0.12613034728884848</v>
      </c>
      <c r="AH1633" s="91">
        <f t="shared" si="1019"/>
        <v>-3.3765761545573045E-3</v>
      </c>
      <c r="AI1633" s="96">
        <f t="shared" si="1020"/>
        <v>1626.8796696083455</v>
      </c>
      <c r="AJ1633" s="5">
        <f t="shared" si="1027"/>
        <v>0</v>
      </c>
      <c r="AK1633" s="5">
        <f t="shared" si="1030"/>
        <v>0</v>
      </c>
      <c r="AL1633" s="5">
        <f t="shared" si="1034"/>
        <v>0</v>
      </c>
      <c r="AM1633" s="95">
        <f t="shared" si="1045"/>
        <v>1.7857142857142873E-2</v>
      </c>
      <c r="AN1633" s="95">
        <f t="shared" si="1046"/>
        <v>-2.0714285714285734E-2</v>
      </c>
      <c r="AO1633" s="78">
        <f t="shared" si="1047"/>
        <v>0.86206896551724133</v>
      </c>
      <c r="AP1633" s="8">
        <f t="shared" si="1048"/>
        <v>46.296296296296298</v>
      </c>
      <c r="AQ1633" s="8">
        <f t="shared" si="1038"/>
        <v>57.971014492753625</v>
      </c>
      <c r="AR1633" s="8">
        <f t="shared" si="1025"/>
        <v>0.33333333333333331</v>
      </c>
      <c r="AS1633" s="114">
        <f t="shared" si="1031"/>
        <v>238433.33333333331</v>
      </c>
      <c r="AT1633" s="103">
        <f t="shared" si="1055"/>
        <v>0.1437084930413656</v>
      </c>
      <c r="AU1633" s="5">
        <f t="shared" si="1028"/>
        <v>1.43</v>
      </c>
      <c r="AW1633" s="210">
        <f t="shared" si="1029"/>
        <v>4.3165467625899324E-2</v>
      </c>
      <c r="AX1633" s="276">
        <f t="shared" si="1036"/>
        <v>4.9847470568261071E-4</v>
      </c>
      <c r="AY1633" s="19">
        <f t="shared" si="1056"/>
        <v>-0.91481446898866337</v>
      </c>
    </row>
    <row r="1634" spans="1:51">
      <c r="A1634" s="3">
        <v>40709</v>
      </c>
      <c r="B1634" s="9">
        <f t="shared" si="1043"/>
        <v>40709</v>
      </c>
      <c r="C1634" s="5">
        <v>1.46</v>
      </c>
      <c r="D1634" s="5">
        <v>1.46</v>
      </c>
      <c r="E1634" s="5">
        <v>1.38</v>
      </c>
      <c r="F1634" s="5">
        <v>1.38</v>
      </c>
      <c r="G1634" s="6">
        <v>522600</v>
      </c>
      <c r="H1634" s="113">
        <v>1.38</v>
      </c>
      <c r="I1634" s="19">
        <f t="shared" si="1058"/>
        <v>-3.4965034965034995E-2</v>
      </c>
      <c r="J1634" s="8">
        <f t="shared" si="1032"/>
        <v>1.6314506004853735</v>
      </c>
      <c r="K1634" s="8">
        <f t="shared" si="1033"/>
        <v>1.3025493995146262</v>
      </c>
      <c r="L1634" s="8">
        <f t="shared" si="1039"/>
        <v>1.4669999999999999</v>
      </c>
      <c r="M1634" s="19">
        <f t="shared" si="1044"/>
        <v>0.25250574073682497</v>
      </c>
      <c r="N1634" s="19">
        <f t="shared" si="1040"/>
        <v>-0.10117858790355423</v>
      </c>
      <c r="O1634" s="19">
        <f t="shared" si="1049"/>
        <v>-6.465056587209487E-3</v>
      </c>
      <c r="P1634" s="19">
        <f t="shared" si="1050"/>
        <v>1.608200138466474E-2</v>
      </c>
      <c r="Q1634" s="6"/>
      <c r="S1634" s="66"/>
      <c r="T1634" t="str">
        <f t="shared" si="1051"/>
        <v/>
      </c>
      <c r="U1634" t="str">
        <f t="shared" si="1052"/>
        <v/>
      </c>
      <c r="V1634" t="str">
        <f t="shared" si="1053"/>
        <v/>
      </c>
      <c r="W1634" t="str">
        <f t="shared" si="1054"/>
        <v/>
      </c>
      <c r="Y1634" s="219">
        <f t="shared" si="1035"/>
        <v>-1.5450549450549463E-2</v>
      </c>
      <c r="Z1634" s="78">
        <f t="shared" si="1037"/>
        <v>1.4502808315541336</v>
      </c>
      <c r="AA1634" s="78">
        <f t="shared" si="1059"/>
        <v>1.4285637608133974</v>
      </c>
      <c r="AB1634" s="74">
        <f t="shared" si="1026"/>
        <v>1633</v>
      </c>
      <c r="AC1634" s="80">
        <f t="shared" si="1041"/>
        <v>-2.0003386946531886E-2</v>
      </c>
      <c r="AD1634" s="79">
        <f t="shared" si="1057"/>
        <v>2.1717070740736144E-2</v>
      </c>
      <c r="AE1634" s="81">
        <f t="shared" si="1042"/>
        <v>4.172045768726803E-2</v>
      </c>
      <c r="AF1634" s="19">
        <f t="shared" si="1018"/>
        <v>1.5202031114362618E-2</v>
      </c>
      <c r="AG1634" s="93">
        <f t="shared" si="1017"/>
        <v>0.24308712047570211</v>
      </c>
      <c r="AH1634" s="91">
        <f t="shared" si="1019"/>
        <v>-3.9008730545539616E-3</v>
      </c>
      <c r="AI1634" s="96">
        <f t="shared" si="1020"/>
        <v>1627.3136593963782</v>
      </c>
      <c r="AJ1634" s="5">
        <f t="shared" si="1027"/>
        <v>-5.0000000000000044E-2</v>
      </c>
      <c r="AK1634" s="5">
        <f t="shared" si="1030"/>
        <v>0</v>
      </c>
      <c r="AL1634" s="5">
        <f t="shared" si="1034"/>
        <v>-5.0000000000000044E-2</v>
      </c>
      <c r="AM1634" s="95">
        <f t="shared" si="1045"/>
        <v>1.7857142857142873E-2</v>
      </c>
      <c r="AN1634" s="95">
        <f t="shared" si="1046"/>
        <v>-2.2142857142857162E-2</v>
      </c>
      <c r="AO1634" s="78">
        <f t="shared" si="1047"/>
        <v>0.80645161290322587</v>
      </c>
      <c r="AP1634" s="8">
        <f t="shared" si="1048"/>
        <v>44.642857142857146</v>
      </c>
      <c r="AQ1634" s="8">
        <f t="shared" si="1038"/>
        <v>56.338028169014081</v>
      </c>
      <c r="AR1634" s="8">
        <f t="shared" si="1025"/>
        <v>-1</v>
      </c>
      <c r="AS1634" s="114">
        <f t="shared" si="1031"/>
        <v>-522600</v>
      </c>
      <c r="AT1634" s="103">
        <f t="shared" si="1055"/>
        <v>0.1111437927068608</v>
      </c>
      <c r="AU1634" s="5">
        <f t="shared" si="1028"/>
        <v>1.38</v>
      </c>
      <c r="AW1634" s="210">
        <f t="shared" si="1029"/>
        <v>5.7971014492753679E-2</v>
      </c>
      <c r="AX1634" s="276">
        <f t="shared" si="1036"/>
        <v>-5.440309681179506E-3</v>
      </c>
      <c r="AY1634" s="19">
        <f t="shared" si="1056"/>
        <v>-11.91391322199499</v>
      </c>
    </row>
    <row r="1635" spans="1:51">
      <c r="A1635" s="3">
        <v>40710</v>
      </c>
      <c r="B1635" s="9">
        <f t="shared" si="1043"/>
        <v>40710</v>
      </c>
      <c r="C1635" s="5">
        <v>1.37</v>
      </c>
      <c r="D1635" s="5">
        <v>1.37</v>
      </c>
      <c r="E1635" s="5">
        <v>1.28</v>
      </c>
      <c r="F1635" s="5">
        <v>1.29</v>
      </c>
      <c r="G1635" s="6">
        <v>1944000</v>
      </c>
      <c r="H1635" s="113">
        <v>1.29</v>
      </c>
      <c r="I1635" s="19">
        <f t="shared" si="1058"/>
        <v>-6.5217391304347727E-2</v>
      </c>
      <c r="J1635" s="8">
        <f t="shared" si="1032"/>
        <v>1.633026274203202</v>
      </c>
      <c r="K1635" s="8">
        <f t="shared" si="1033"/>
        <v>1.2999737257967978</v>
      </c>
      <c r="L1635" s="8">
        <f t="shared" si="1039"/>
        <v>1.4664999999999999</v>
      </c>
      <c r="M1635" s="19">
        <f t="shared" si="1044"/>
        <v>0.2561994460328535</v>
      </c>
      <c r="N1635" s="19">
        <f t="shared" si="1040"/>
        <v>1.462820324500386E-2</v>
      </c>
      <c r="O1635" s="19">
        <f t="shared" si="1049"/>
        <v>9.6581147928091673E-4</v>
      </c>
      <c r="P1635" s="19">
        <f t="shared" si="1050"/>
        <v>-1.9774096236105832E-3</v>
      </c>
      <c r="Q1635" s="6"/>
      <c r="S1635" s="66"/>
      <c r="T1635" t="str">
        <f t="shared" si="1051"/>
        <v/>
      </c>
      <c r="U1635" t="str">
        <f t="shared" si="1052"/>
        <v/>
      </c>
      <c r="V1635" t="str">
        <f t="shared" si="1053"/>
        <v>BrokeBandLower</v>
      </c>
      <c r="W1635" t="str">
        <f t="shared" si="1054"/>
        <v>BrokeBandLower</v>
      </c>
      <c r="Y1635" s="219">
        <f t="shared" si="1035"/>
        <v>-1.9252747252747265E-2</v>
      </c>
      <c r="Z1635" s="78">
        <f t="shared" si="1037"/>
        <v>1.4255975834947969</v>
      </c>
      <c r="AA1635" s="78">
        <f t="shared" si="1059"/>
        <v>1.418310042513206</v>
      </c>
      <c r="AB1635" s="74">
        <f t="shared" si="1026"/>
        <v>1634</v>
      </c>
      <c r="AC1635" s="80">
        <f t="shared" si="1041"/>
        <v>-2.7546333364541702E-2</v>
      </c>
      <c r="AD1635" s="79">
        <f t="shared" si="1057"/>
        <v>7.2875409815909009E-3</v>
      </c>
      <c r="AE1635" s="81">
        <f t="shared" si="1042"/>
        <v>3.4833874346132603E-2</v>
      </c>
      <c r="AF1635" s="19">
        <f t="shared" si="1018"/>
        <v>5.13818612514199E-3</v>
      </c>
      <c r="AG1635" s="93">
        <f t="shared" ref="AG1635:AG1694" si="1060">IF(A1636&gt;A1635,(AC1635-AC1634)/AC1634, (AC1635-AC1636)/AC1636)</f>
        <v>0.37708346282415861</v>
      </c>
      <c r="AH1635" s="91">
        <f t="shared" si="1019"/>
        <v>-4.2719905638588891E-3</v>
      </c>
      <c r="AI1635" s="96">
        <f t="shared" si="1020"/>
        <v>1627.5204634635406</v>
      </c>
      <c r="AJ1635" s="5">
        <f t="shared" si="1027"/>
        <v>-8.9999999999999858E-2</v>
      </c>
      <c r="AK1635" s="5">
        <f t="shared" si="1030"/>
        <v>0</v>
      </c>
      <c r="AL1635" s="5">
        <f t="shared" si="1034"/>
        <v>-8.9999999999999858E-2</v>
      </c>
      <c r="AM1635" s="95">
        <f t="shared" si="1045"/>
        <v>9.2857142857142947E-3</v>
      </c>
      <c r="AN1635" s="95">
        <f t="shared" si="1046"/>
        <v>-2.8571428571428581E-2</v>
      </c>
      <c r="AO1635" s="78">
        <f t="shared" si="1047"/>
        <v>0.32500000000000023</v>
      </c>
      <c r="AP1635" s="8">
        <f t="shared" si="1048"/>
        <v>24.528301886792462</v>
      </c>
      <c r="AQ1635" s="8">
        <f t="shared" si="1038"/>
        <v>42.238267148014451</v>
      </c>
      <c r="AR1635" s="8">
        <f t="shared" si="1025"/>
        <v>-0.77777777777777779</v>
      </c>
      <c r="AS1635" s="114">
        <f t="shared" si="1031"/>
        <v>-1512000</v>
      </c>
      <c r="AT1635" s="103">
        <f t="shared" si="1055"/>
        <v>9.0279083402077642E-3</v>
      </c>
      <c r="AU1635" s="5">
        <f t="shared" si="1028"/>
        <v>1.29</v>
      </c>
      <c r="AW1635" s="210">
        <f t="shared" si="1029"/>
        <v>7.0312500000000056E-2</v>
      </c>
      <c r="AX1635" s="276">
        <f t="shared" si="1036"/>
        <v>-9.4562096425728805E-3</v>
      </c>
      <c r="AY1635" s="19">
        <f t="shared" si="1056"/>
        <v>-0.73817488281709231</v>
      </c>
    </row>
    <row r="1636" spans="1:51">
      <c r="A1636" s="3">
        <v>40711</v>
      </c>
      <c r="B1636" s="9">
        <f t="shared" si="1043"/>
        <v>40711</v>
      </c>
      <c r="C1636" s="5">
        <v>1.3</v>
      </c>
      <c r="D1636" s="5">
        <v>1.33</v>
      </c>
      <c r="E1636" s="5">
        <v>1.26</v>
      </c>
      <c r="F1636" s="5">
        <v>1.3</v>
      </c>
      <c r="G1636" s="6">
        <v>1374500</v>
      </c>
      <c r="H1636" s="113">
        <v>1.3</v>
      </c>
      <c r="I1636" s="19">
        <f t="shared" si="1058"/>
        <v>7.7519379844961309E-3</v>
      </c>
      <c r="J1636" s="8">
        <f t="shared" si="1032"/>
        <v>1.6368720454291508</v>
      </c>
      <c r="K1636" s="8">
        <f t="shared" si="1033"/>
        <v>1.2931279545708494</v>
      </c>
      <c r="L1636" s="8">
        <f t="shared" si="1039"/>
        <v>1.4650000000000001</v>
      </c>
      <c r="M1636" s="19">
        <f t="shared" si="1044"/>
        <v>0.26582372582949826</v>
      </c>
      <c r="N1636" s="19">
        <f t="shared" si="1040"/>
        <v>3.7565576138718908E-2</v>
      </c>
      <c r="O1636" s="19">
        <f t="shared" si="1049"/>
        <v>2.3549965402884982E-3</v>
      </c>
      <c r="P1636" s="19">
        <f t="shared" si="1050"/>
        <v>-5.2660842985518212E-3</v>
      </c>
      <c r="Q1636" s="6"/>
      <c r="S1636" s="66"/>
      <c r="T1636" t="str">
        <f t="shared" si="1051"/>
        <v/>
      </c>
      <c r="U1636" t="str">
        <f t="shared" si="1052"/>
        <v/>
      </c>
      <c r="V1636" t="str">
        <f t="shared" si="1053"/>
        <v>BrokeBandLower</v>
      </c>
      <c r="W1636" t="str">
        <f t="shared" si="1054"/>
        <v/>
      </c>
      <c r="Y1636" s="219">
        <f t="shared" si="1035"/>
        <v>-1.9604395604395614E-2</v>
      </c>
      <c r="Z1636" s="78">
        <f t="shared" si="1037"/>
        <v>1.4062555556365983</v>
      </c>
      <c r="AA1636" s="78">
        <f t="shared" si="1059"/>
        <v>1.4095550993672288</v>
      </c>
      <c r="AB1636" s="74">
        <f t="shared" si="1026"/>
        <v>1635</v>
      </c>
      <c r="AC1636" s="80">
        <f t="shared" si="1041"/>
        <v>-3.0506734461410452E-2</v>
      </c>
      <c r="AD1636" s="79">
        <f t="shared" si="1057"/>
        <v>-3.2995437306304609E-3</v>
      </c>
      <c r="AE1636" s="81">
        <f t="shared" si="1042"/>
        <v>2.7207190730779991E-2</v>
      </c>
      <c r="AF1636" s="19">
        <f t="shared" ref="AF1636:AF1686" si="1061">AD1636/AA1636</f>
        <v>-2.3408405475682913E-3</v>
      </c>
      <c r="AG1636" s="93">
        <f t="shared" si="1060"/>
        <v>0.10746987839330549</v>
      </c>
      <c r="AH1636" s="91">
        <f t="shared" ref="AH1636:AH1678" si="1062">SLOPE(AC1623:AC1636,AB1623:AB1636)</f>
        <v>-4.2970755783692987E-3</v>
      </c>
      <c r="AI1636" s="96">
        <f t="shared" ref="AI1636:AI1678" si="1063">INTERCEPT(AB1623:AB1636,AC1623:AC1636)</f>
        <v>1627.6118087577947</v>
      </c>
      <c r="AJ1636" s="5">
        <f t="shared" si="1027"/>
        <v>1.0000000000000009E-2</v>
      </c>
      <c r="AK1636" s="5">
        <f t="shared" si="1030"/>
        <v>1.0000000000000009E-2</v>
      </c>
      <c r="AL1636" s="5">
        <f t="shared" si="1034"/>
        <v>0</v>
      </c>
      <c r="AM1636" s="95">
        <f t="shared" si="1045"/>
        <v>5.7142857142857195E-3</v>
      </c>
      <c r="AN1636" s="95">
        <f t="shared" si="1046"/>
        <v>-2.8571428571428581E-2</v>
      </c>
      <c r="AO1636" s="78">
        <f t="shared" si="1047"/>
        <v>0.20000000000000012</v>
      </c>
      <c r="AP1636" s="8">
        <f t="shared" si="1048"/>
        <v>16.666666666666686</v>
      </c>
      <c r="AQ1636" s="8">
        <f t="shared" si="1038"/>
        <v>31.034482758620697</v>
      </c>
      <c r="AR1636" s="8">
        <f t="shared" si="1025"/>
        <v>0.14285714285714285</v>
      </c>
      <c r="AS1636" s="114">
        <f t="shared" si="1031"/>
        <v>196357.14285714284</v>
      </c>
      <c r="AT1636" s="103">
        <f t="shared" si="1055"/>
        <v>1.7759041477539064E-2</v>
      </c>
      <c r="AU1636" s="5">
        <f t="shared" si="1028"/>
        <v>1.3</v>
      </c>
      <c r="AW1636" s="210">
        <f t="shared" si="1029"/>
        <v>5.5555555555555601E-2</v>
      </c>
      <c r="AX1636" s="276">
        <f t="shared" si="1036"/>
        <v>-1.1012464911313961E-2</v>
      </c>
      <c r="AY1636" s="19">
        <f t="shared" si="1056"/>
        <v>-0.16457495419038207</v>
      </c>
    </row>
    <row r="1637" spans="1:51">
      <c r="A1637" s="3">
        <v>40714</v>
      </c>
      <c r="B1637" s="9">
        <f t="shared" si="1043"/>
        <v>40714</v>
      </c>
      <c r="C1637" s="5">
        <v>1.29</v>
      </c>
      <c r="D1637" s="5">
        <v>1.31</v>
      </c>
      <c r="E1637" s="5">
        <v>1.21</v>
      </c>
      <c r="F1637" s="5">
        <v>1.23</v>
      </c>
      <c r="G1637" s="6">
        <v>903600</v>
      </c>
      <c r="H1637" s="113">
        <v>1.23</v>
      </c>
      <c r="I1637" s="19">
        <f t="shared" si="1058"/>
        <v>-5.3846153846153891E-2</v>
      </c>
      <c r="J1637" s="8">
        <f t="shared" si="1032"/>
        <v>1.6539763412794499</v>
      </c>
      <c r="K1637" s="8">
        <f t="shared" si="1033"/>
        <v>1.2630236587205499</v>
      </c>
      <c r="L1637" s="8">
        <f t="shared" si="1039"/>
        <v>1.4584999999999999</v>
      </c>
      <c r="M1637" s="19">
        <f t="shared" si="1044"/>
        <v>0.30953710158916364</v>
      </c>
      <c r="N1637" s="19">
        <f t="shared" si="1040"/>
        <v>0.1644449742898553</v>
      </c>
      <c r="O1637" s="19">
        <f t="shared" si="1049"/>
        <v>1.0449378678108464E-2</v>
      </c>
      <c r="P1637" s="19">
        <f t="shared" si="1050"/>
        <v>-2.3280214261774443E-2</v>
      </c>
      <c r="Q1637" s="6"/>
      <c r="S1637" s="66"/>
      <c r="T1637" t="str">
        <f t="shared" si="1051"/>
        <v/>
      </c>
      <c r="U1637" t="str">
        <f t="shared" si="1052"/>
        <v/>
      </c>
      <c r="V1637" t="str">
        <f t="shared" si="1053"/>
        <v>BrokeBandLower</v>
      </c>
      <c r="W1637" t="str">
        <f t="shared" si="1054"/>
        <v>BrokeBandLower</v>
      </c>
      <c r="Y1637" s="219">
        <f t="shared" si="1035"/>
        <v>-2.2197802197802201E-2</v>
      </c>
      <c r="Z1637" s="78">
        <f t="shared" si="1037"/>
        <v>1.3791122000685623</v>
      </c>
      <c r="AA1637" s="78">
        <f t="shared" si="1059"/>
        <v>1.3962680220140538</v>
      </c>
      <c r="AB1637" s="74">
        <f t="shared" si="1026"/>
        <v>1636</v>
      </c>
      <c r="AC1637" s="80">
        <f t="shared" si="1041"/>
        <v>-3.5490410141017177E-2</v>
      </c>
      <c r="AD1637" s="79">
        <f t="shared" si="1057"/>
        <v>-1.7155821945491478E-2</v>
      </c>
      <c r="AE1637" s="81">
        <f t="shared" si="1042"/>
        <v>1.8334588195525699E-2</v>
      </c>
      <c r="AF1637" s="19">
        <f t="shared" si="1061"/>
        <v>-1.2286911735430979E-2</v>
      </c>
      <c r="AG1637" s="93">
        <f t="shared" si="1060"/>
        <v>0.16336313170165212</v>
      </c>
      <c r="AH1637" s="91">
        <f t="shared" si="1062"/>
        <v>-4.2376594499034855E-3</v>
      </c>
      <c r="AI1637" s="96">
        <f t="shared" si="1063"/>
        <v>1627.6076795156728</v>
      </c>
      <c r="AJ1637" s="5">
        <f t="shared" si="1027"/>
        <v>-7.0000000000000062E-2</v>
      </c>
      <c r="AK1637" s="5">
        <f t="shared" si="1030"/>
        <v>0</v>
      </c>
      <c r="AL1637" s="5">
        <f t="shared" si="1034"/>
        <v>-7.0000000000000062E-2</v>
      </c>
      <c r="AM1637" s="95">
        <f t="shared" si="1045"/>
        <v>5.7142857142857195E-3</v>
      </c>
      <c r="AN1637" s="95">
        <f t="shared" si="1046"/>
        <v>-3.0000000000000009E-2</v>
      </c>
      <c r="AO1637" s="78">
        <f t="shared" si="1047"/>
        <v>0.19047619047619058</v>
      </c>
      <c r="AP1637" s="8">
        <f t="shared" si="1048"/>
        <v>16.000000000000014</v>
      </c>
      <c r="AQ1637" s="8">
        <f t="shared" si="1038"/>
        <v>30.000000000000014</v>
      </c>
      <c r="AR1637" s="8">
        <f t="shared" si="1025"/>
        <v>-0.6</v>
      </c>
      <c r="AS1637" s="114">
        <f t="shared" si="1031"/>
        <v>-542160</v>
      </c>
      <c r="AT1637" s="103">
        <f t="shared" si="1055"/>
        <v>-1.3366551530035162E-2</v>
      </c>
      <c r="AU1637" s="5">
        <f t="shared" si="1028"/>
        <v>1.23</v>
      </c>
      <c r="AW1637" s="210">
        <f t="shared" si="1029"/>
        <v>8.2644628099173625E-2</v>
      </c>
      <c r="AX1637" s="276">
        <f t="shared" si="1036"/>
        <v>-1.0457395402895718E-2</v>
      </c>
      <c r="AY1637" s="19">
        <f t="shared" si="1056"/>
        <v>5.0403748197006944E-2</v>
      </c>
    </row>
    <row r="1638" spans="1:51">
      <c r="A1638" s="3">
        <v>40715</v>
      </c>
      <c r="B1638" s="9">
        <f t="shared" si="1043"/>
        <v>40715</v>
      </c>
      <c r="C1638" s="5">
        <v>1.24</v>
      </c>
      <c r="D1638" s="5">
        <v>1.25</v>
      </c>
      <c r="E1638" s="5">
        <v>1.17</v>
      </c>
      <c r="F1638" s="5">
        <v>1.21</v>
      </c>
      <c r="G1638" s="6">
        <v>772500</v>
      </c>
      <c r="H1638" s="113">
        <v>1.21</v>
      </c>
      <c r="I1638" s="19">
        <f t="shared" si="1058"/>
        <v>-1.6260162601626032E-2</v>
      </c>
      <c r="J1638" s="8">
        <f t="shared" si="1032"/>
        <v>1.6671634231300689</v>
      </c>
      <c r="K1638" s="8">
        <f t="shared" si="1033"/>
        <v>1.2218365768699313</v>
      </c>
      <c r="L1638" s="8">
        <f t="shared" si="1039"/>
        <v>1.4445000000000001</v>
      </c>
      <c r="M1638" s="19">
        <f t="shared" si="1044"/>
        <v>0.36447333030491214</v>
      </c>
      <c r="N1638" s="19">
        <f t="shared" si="1040"/>
        <v>0.1774786558176899</v>
      </c>
      <c r="O1638" s="19">
        <f t="shared" si="1049"/>
        <v>7.9729567597188293E-3</v>
      </c>
      <c r="P1638" s="19">
        <f t="shared" si="1050"/>
        <v>-3.2609905258893832E-2</v>
      </c>
      <c r="Q1638" s="6"/>
      <c r="S1638" s="66"/>
      <c r="T1638" t="str">
        <f t="shared" si="1051"/>
        <v/>
      </c>
      <c r="U1638" t="str">
        <f t="shared" si="1052"/>
        <v/>
      </c>
      <c r="V1638" t="str">
        <f t="shared" si="1053"/>
        <v>BrokeBandLower</v>
      </c>
      <c r="W1638" t="str">
        <f t="shared" si="1054"/>
        <v>BrokeBandLower</v>
      </c>
      <c r="Y1638" s="219">
        <f t="shared" si="1035"/>
        <v>-2.3538461538461539E-2</v>
      </c>
      <c r="Z1638" s="78">
        <f t="shared" si="1037"/>
        <v>1.3530689212580036</v>
      </c>
      <c r="AA1638" s="78">
        <f t="shared" si="1059"/>
        <v>1.3824841883850139</v>
      </c>
      <c r="AB1638" s="74">
        <f t="shared" si="1026"/>
        <v>1637</v>
      </c>
      <c r="AC1638" s="80">
        <f t="shared" si="1041"/>
        <v>-3.8199884258028768E-2</v>
      </c>
      <c r="AD1638" s="79">
        <f t="shared" si="1057"/>
        <v>-2.9415267127010258E-2</v>
      </c>
      <c r="AE1638" s="81">
        <f t="shared" si="1042"/>
        <v>8.7846171310185066E-3</v>
      </c>
      <c r="AF1638" s="19">
        <f t="shared" si="1061"/>
        <v>-2.127710926037606E-2</v>
      </c>
      <c r="AG1638" s="93">
        <f t="shared" si="1060"/>
        <v>7.6343837849317572E-2</v>
      </c>
      <c r="AH1638" s="91">
        <f t="shared" si="1062"/>
        <v>-4.0385663770992793E-3</v>
      </c>
      <c r="AI1638" s="96">
        <f t="shared" si="1063"/>
        <v>1627.4417357670231</v>
      </c>
      <c r="AJ1638" s="5">
        <f t="shared" si="1027"/>
        <v>-2.0000000000000018E-2</v>
      </c>
      <c r="AK1638" s="5">
        <f t="shared" si="1030"/>
        <v>0</v>
      </c>
      <c r="AL1638" s="5">
        <f t="shared" si="1034"/>
        <v>-2.0000000000000018E-2</v>
      </c>
      <c r="AM1638" s="95">
        <f t="shared" si="1045"/>
        <v>5.0000000000000044E-3</v>
      </c>
      <c r="AN1638" s="95">
        <f t="shared" si="1046"/>
        <v>-3.1428571428571438E-2</v>
      </c>
      <c r="AO1638" s="78">
        <f t="shared" si="1047"/>
        <v>0.1590909090909092</v>
      </c>
      <c r="AP1638" s="8">
        <f t="shared" si="1048"/>
        <v>13.725490196078439</v>
      </c>
      <c r="AQ1638" s="8">
        <f t="shared" si="1038"/>
        <v>34.653465346534674</v>
      </c>
      <c r="AR1638" s="8">
        <f t="shared" si="1025"/>
        <v>0</v>
      </c>
      <c r="AS1638" s="114">
        <f t="shared" si="1031"/>
        <v>0</v>
      </c>
      <c r="AT1638" s="103">
        <f t="shared" si="1055"/>
        <v>-9.6543469765557624E-2</v>
      </c>
      <c r="AU1638" s="5">
        <f t="shared" si="1028"/>
        <v>1.21</v>
      </c>
      <c r="AW1638" s="210">
        <f t="shared" si="1029"/>
        <v>6.8376068376068438E-2</v>
      </c>
      <c r="AX1638" s="276">
        <f t="shared" si="1036"/>
        <v>-7.5911552291372452E-3</v>
      </c>
      <c r="AY1638" s="19">
        <f t="shared" si="1056"/>
        <v>0.27408738632612029</v>
      </c>
    </row>
    <row r="1639" spans="1:51">
      <c r="A1639" s="3">
        <v>40716</v>
      </c>
      <c r="B1639" s="9">
        <f t="shared" si="1043"/>
        <v>40716</v>
      </c>
      <c r="C1639" s="5">
        <v>1.25</v>
      </c>
      <c r="D1639" s="5">
        <v>1.33</v>
      </c>
      <c r="E1639" s="5">
        <v>1.22</v>
      </c>
      <c r="F1639" s="5">
        <v>1.24</v>
      </c>
      <c r="G1639" s="6">
        <v>471400</v>
      </c>
      <c r="H1639" s="113">
        <v>1.24</v>
      </c>
      <c r="I1639" s="19">
        <f t="shared" si="1058"/>
        <v>2.4793388429752088E-2</v>
      </c>
      <c r="J1639" s="8">
        <f t="shared" si="1032"/>
        <v>1.6723407612589212</v>
      </c>
      <c r="K1639" s="8">
        <f t="shared" si="1033"/>
        <v>1.1936592387410785</v>
      </c>
      <c r="L1639" s="8">
        <f t="shared" si="1039"/>
        <v>1.4329999999999998</v>
      </c>
      <c r="M1639" s="19">
        <f t="shared" si="1044"/>
        <v>0.40102024680234177</v>
      </c>
      <c r="N1639" s="19">
        <f t="shared" si="1040"/>
        <v>0.10027322566195752</v>
      </c>
      <c r="O1639" s="19">
        <f t="shared" si="1049"/>
        <v>3.1054772777655355E-3</v>
      </c>
      <c r="P1639" s="19">
        <f t="shared" si="1050"/>
        <v>-2.3061462279216401E-2</v>
      </c>
      <c r="Q1639" s="6"/>
      <c r="S1639" s="66"/>
      <c r="T1639" t="str">
        <f t="shared" si="1051"/>
        <v/>
      </c>
      <c r="U1639" t="str">
        <f t="shared" si="1052"/>
        <v/>
      </c>
      <c r="V1639" t="str">
        <f t="shared" si="1053"/>
        <v/>
      </c>
      <c r="W1639" t="str">
        <f t="shared" si="1054"/>
        <v/>
      </c>
      <c r="Y1639" s="219">
        <f t="shared" si="1035"/>
        <v>-2.3384615384615382E-2</v>
      </c>
      <c r="Z1639" s="78">
        <f t="shared" si="1037"/>
        <v>1.3356563073842711</v>
      </c>
      <c r="AA1639" s="78">
        <f t="shared" si="1059"/>
        <v>1.3719403584445229</v>
      </c>
      <c r="AB1639" s="74">
        <f t="shared" si="1026"/>
        <v>1638</v>
      </c>
      <c r="AC1639" s="80">
        <f t="shared" si="1041"/>
        <v>-3.6054934553016234E-2</v>
      </c>
      <c r="AD1639" s="79">
        <f t="shared" si="1057"/>
        <v>-3.6284051060251787E-2</v>
      </c>
      <c r="AE1639" s="81">
        <f t="shared" si="1042"/>
        <v>-2.291165072355536E-4</v>
      </c>
      <c r="AF1639" s="19">
        <f t="shared" si="1061"/>
        <v>-2.6447251031662834E-2</v>
      </c>
      <c r="AG1639" s="93">
        <f t="shared" si="1060"/>
        <v>-5.6150685968681009E-2</v>
      </c>
      <c r="AH1639" s="91">
        <f t="shared" si="1062"/>
        <v>-3.657522327484967E-3</v>
      </c>
      <c r="AI1639" s="96">
        <f t="shared" si="1063"/>
        <v>1627.078228931751</v>
      </c>
      <c r="AJ1639" s="5">
        <f t="shared" si="1027"/>
        <v>3.0000000000000027E-2</v>
      </c>
      <c r="AK1639" s="5">
        <f t="shared" si="1030"/>
        <v>3.0000000000000027E-2</v>
      </c>
      <c r="AL1639" s="5">
        <f t="shared" si="1034"/>
        <v>0</v>
      </c>
      <c r="AM1639" s="95">
        <f t="shared" si="1045"/>
        <v>7.1428571428571496E-3</v>
      </c>
      <c r="AN1639" s="95">
        <f t="shared" si="1046"/>
        <v>-2.9285714285714297E-2</v>
      </c>
      <c r="AO1639" s="78">
        <f t="shared" si="1047"/>
        <v>0.24390243902439038</v>
      </c>
      <c r="AP1639" s="8">
        <f t="shared" si="1048"/>
        <v>19.607843137254918</v>
      </c>
      <c r="AQ1639" s="8">
        <f t="shared" si="1038"/>
        <v>35.433070866141748</v>
      </c>
      <c r="AR1639" s="8">
        <f t="shared" si="1025"/>
        <v>-0.63636363636363635</v>
      </c>
      <c r="AS1639" s="114">
        <f t="shared" si="1031"/>
        <v>-299981.81818181818</v>
      </c>
      <c r="AT1639" s="103">
        <f t="shared" si="1055"/>
        <v>-0.13941535511268496</v>
      </c>
      <c r="AU1639" s="5">
        <f t="shared" si="1028"/>
        <v>1.24</v>
      </c>
      <c r="AW1639" s="210">
        <f t="shared" si="1029"/>
        <v>9.0163934426229594E-2</v>
      </c>
      <c r="AX1639" s="276">
        <f t="shared" si="1036"/>
        <v>-3.3772206761306591E-3</v>
      </c>
      <c r="AY1639" s="19">
        <f t="shared" si="1056"/>
        <v>0.55511110309431921</v>
      </c>
    </row>
    <row r="1640" spans="1:51">
      <c r="A1640" s="3">
        <v>40717</v>
      </c>
      <c r="B1640" s="9">
        <f t="shared" si="1043"/>
        <v>40717</v>
      </c>
      <c r="C1640" s="5">
        <v>1.25</v>
      </c>
      <c r="D1640" s="5">
        <v>1.3</v>
      </c>
      <c r="E1640" s="5">
        <v>1.24</v>
      </c>
      <c r="F1640" s="5">
        <v>1.25</v>
      </c>
      <c r="G1640" s="6">
        <v>265400</v>
      </c>
      <c r="H1640" s="113">
        <v>1.25</v>
      </c>
      <c r="I1640" s="19">
        <f t="shared" si="1058"/>
        <v>8.0645161290322648E-3</v>
      </c>
      <c r="J1640" s="8">
        <f t="shared" si="1032"/>
        <v>1.6757122122340626</v>
      </c>
      <c r="K1640" s="8">
        <f t="shared" si="1033"/>
        <v>1.1712877877659369</v>
      </c>
      <c r="L1640" s="8">
        <f t="shared" si="1039"/>
        <v>1.4234999999999998</v>
      </c>
      <c r="M1640" s="19">
        <f t="shared" si="1044"/>
        <v>0.43065797299077352</v>
      </c>
      <c r="N1640" s="19">
        <f t="shared" si="1040"/>
        <v>7.3905810055121327E-2</v>
      </c>
      <c r="O1640" s="19">
        <f t="shared" si="1049"/>
        <v>2.0160071758362642E-3</v>
      </c>
      <c r="P1640" s="19">
        <f t="shared" si="1050"/>
        <v>-1.8741907446497195E-2</v>
      </c>
      <c r="Q1640" s="6"/>
      <c r="S1640" s="66"/>
      <c r="T1640" t="str">
        <f t="shared" si="1051"/>
        <v/>
      </c>
      <c r="U1640" t="str">
        <f t="shared" si="1052"/>
        <v/>
      </c>
      <c r="V1640" t="str">
        <f t="shared" si="1053"/>
        <v/>
      </c>
      <c r="W1640" t="str">
        <f t="shared" si="1054"/>
        <v/>
      </c>
      <c r="Y1640" s="219">
        <f t="shared" si="1035"/>
        <v>-2.3560439560439558E-2</v>
      </c>
      <c r="Z1640" s="78">
        <f t="shared" si="1037"/>
        <v>1.3224652360470934</v>
      </c>
      <c r="AA1640" s="78">
        <f t="shared" si="1059"/>
        <v>1.3629167719196282</v>
      </c>
      <c r="AB1640" s="74">
        <f t="shared" si="1026"/>
        <v>1639</v>
      </c>
      <c r="AC1640" s="80">
        <f t="shared" si="1041"/>
        <v>-3.21779354922394E-2</v>
      </c>
      <c r="AD1640" s="79">
        <f t="shared" si="1057"/>
        <v>-4.0451535872534805E-2</v>
      </c>
      <c r="AE1640" s="81">
        <f t="shared" si="1042"/>
        <v>-8.2736003802954036E-3</v>
      </c>
      <c r="AF1640" s="19">
        <f t="shared" si="1061"/>
        <v>-2.9680121857741912E-2</v>
      </c>
      <c r="AG1640" s="93">
        <f t="shared" si="1060"/>
        <v>-0.1075303313912824</v>
      </c>
      <c r="AH1640" s="91">
        <f t="shared" si="1062"/>
        <v>-3.1951902555935074E-3</v>
      </c>
      <c r="AI1640" s="96">
        <f t="shared" si="1063"/>
        <v>1626.7313376556319</v>
      </c>
      <c r="AJ1640" s="5">
        <f t="shared" si="1027"/>
        <v>1.0000000000000009E-2</v>
      </c>
      <c r="AK1640" s="5">
        <f t="shared" si="1030"/>
        <v>1.0000000000000009E-2</v>
      </c>
      <c r="AL1640" s="5">
        <f t="shared" si="1034"/>
        <v>0</v>
      </c>
      <c r="AM1640" s="95">
        <f t="shared" si="1045"/>
        <v>7.8571428571428646E-3</v>
      </c>
      <c r="AN1640" s="95">
        <f t="shared" si="1046"/>
        <v>-2.5000000000000005E-2</v>
      </c>
      <c r="AO1640" s="78">
        <f t="shared" si="1047"/>
        <v>0.3142857142857145</v>
      </c>
      <c r="AP1640" s="8">
        <f t="shared" si="1048"/>
        <v>23.913043478260889</v>
      </c>
      <c r="AQ1640" s="8">
        <f t="shared" si="1038"/>
        <v>33.460076045627389</v>
      </c>
      <c r="AR1640" s="8">
        <f t="shared" si="1025"/>
        <v>-0.66666666666666663</v>
      </c>
      <c r="AS1640" s="114">
        <f t="shared" si="1031"/>
        <v>-176933.33333333331</v>
      </c>
      <c r="AT1640" s="103">
        <f t="shared" si="1055"/>
        <v>-0.15688041793042801</v>
      </c>
      <c r="AU1640" s="5">
        <f t="shared" si="1028"/>
        <v>1.25</v>
      </c>
      <c r="AW1640" s="210">
        <f t="shared" si="1029"/>
        <v>4.8387096774193589E-2</v>
      </c>
      <c r="AX1640" s="276">
        <f t="shared" si="1036"/>
        <v>1.2721947503891151E-3</v>
      </c>
      <c r="AY1640" s="19">
        <f t="shared" si="1056"/>
        <v>1.3766987331863343</v>
      </c>
    </row>
    <row r="1641" spans="1:51">
      <c r="A1641" s="3">
        <v>40718</v>
      </c>
      <c r="B1641" s="9">
        <f t="shared" si="1043"/>
        <v>40718</v>
      </c>
      <c r="C1641" s="5">
        <v>1.25</v>
      </c>
      <c r="D1641" s="5">
        <v>1.28</v>
      </c>
      <c r="E1641" s="5">
        <v>1.21</v>
      </c>
      <c r="F1641" s="5">
        <v>1.28</v>
      </c>
      <c r="G1641" s="6">
        <v>639800</v>
      </c>
      <c r="H1641" s="113">
        <v>1.28</v>
      </c>
      <c r="I1641" s="19">
        <f t="shared" si="1058"/>
        <v>2.4000000000000021E-2</v>
      </c>
      <c r="J1641" s="8">
        <f t="shared" si="1032"/>
        <v>1.6609338879308038</v>
      </c>
      <c r="K1641" s="8">
        <f t="shared" si="1033"/>
        <v>1.1580661120691962</v>
      </c>
      <c r="L1641" s="8">
        <f t="shared" si="1039"/>
        <v>1.4095</v>
      </c>
      <c r="M1641" s="19">
        <f t="shared" si="1044"/>
        <v>0.43423062864960205</v>
      </c>
      <c r="N1641" s="19">
        <f t="shared" si="1040"/>
        <v>8.2958075384455231E-3</v>
      </c>
      <c r="O1641" s="19">
        <f t="shared" si="1049"/>
        <v>-8.8191302750944226E-3</v>
      </c>
      <c r="P1641" s="19">
        <f t="shared" si="1050"/>
        <v>-1.1288152949975816E-2</v>
      </c>
      <c r="Q1641" s="6"/>
      <c r="S1641" s="66"/>
      <c r="T1641" t="str">
        <f t="shared" si="1051"/>
        <v/>
      </c>
      <c r="U1641" t="str">
        <f t="shared" si="1052"/>
        <v/>
      </c>
      <c r="V1641" t="str">
        <f t="shared" si="1053"/>
        <v/>
      </c>
      <c r="W1641" t="str">
        <f t="shared" si="1054"/>
        <v/>
      </c>
      <c r="Y1641" s="219">
        <f t="shared" si="1035"/>
        <v>-2.1494505494505489E-2</v>
      </c>
      <c r="Z1641" s="78">
        <f t="shared" si="1037"/>
        <v>1.3159255896958411</v>
      </c>
      <c r="AA1641" s="78">
        <f t="shared" si="1059"/>
        <v>1.3567809307975758</v>
      </c>
      <c r="AB1641" s="74">
        <f t="shared" si="1026"/>
        <v>1640</v>
      </c>
      <c r="AC1641" s="80">
        <f t="shared" si="1041"/>
        <v>-2.6065392577151455E-2</v>
      </c>
      <c r="AD1641" s="79">
        <f t="shared" si="1057"/>
        <v>-4.0855341101734721E-2</v>
      </c>
      <c r="AE1641" s="81">
        <f t="shared" si="1042"/>
        <v>-1.4789948524583266E-2</v>
      </c>
      <c r="AF1641" s="19">
        <f t="shared" si="1061"/>
        <v>-3.011196588510287E-2</v>
      </c>
      <c r="AG1641" s="93">
        <f t="shared" si="1060"/>
        <v>-0.18996069267906121</v>
      </c>
      <c r="AH1641" s="91">
        <f t="shared" si="1062"/>
        <v>-2.5554021936521247E-3</v>
      </c>
      <c r="AI1641" s="96">
        <f t="shared" si="1063"/>
        <v>1626.5412784926777</v>
      </c>
      <c r="AJ1641" s="5">
        <f t="shared" si="1027"/>
        <v>3.0000000000000027E-2</v>
      </c>
      <c r="AK1641" s="5">
        <f t="shared" si="1030"/>
        <v>3.0000000000000027E-2</v>
      </c>
      <c r="AL1641" s="5">
        <f t="shared" si="1034"/>
        <v>0</v>
      </c>
      <c r="AM1641" s="95">
        <f t="shared" si="1045"/>
        <v>9.2857142857142947E-3</v>
      </c>
      <c r="AN1641" s="95">
        <f t="shared" si="1046"/>
        <v>-2.5000000000000005E-2</v>
      </c>
      <c r="AO1641" s="78">
        <f t="shared" si="1047"/>
        <v>0.37142857142857172</v>
      </c>
      <c r="AP1641" s="8">
        <f t="shared" si="1048"/>
        <v>27.083333333333343</v>
      </c>
      <c r="AQ1641" s="8">
        <f t="shared" si="1038"/>
        <v>37.275985663082459</v>
      </c>
      <c r="AR1641" s="8">
        <f t="shared" si="1025"/>
        <v>1</v>
      </c>
      <c r="AS1641" s="114">
        <f t="shared" si="1031"/>
        <v>639800</v>
      </c>
      <c r="AT1641" s="103">
        <f t="shared" si="1055"/>
        <v>-0.19923698243417134</v>
      </c>
      <c r="AU1641" s="5">
        <f t="shared" si="1028"/>
        <v>1.28</v>
      </c>
      <c r="AW1641" s="210">
        <f t="shared" si="1029"/>
        <v>5.7851239669421538E-2</v>
      </c>
      <c r="AX1641" s="276">
        <f t="shared" si="1036"/>
        <v>5.2655415370178862E-3</v>
      </c>
      <c r="AY1641" s="19">
        <f t="shared" si="1056"/>
        <v>3.1389429844820227</v>
      </c>
    </row>
    <row r="1642" spans="1:51">
      <c r="A1642" s="3">
        <v>40721</v>
      </c>
      <c r="B1642" s="9">
        <f t="shared" si="1043"/>
        <v>40721</v>
      </c>
      <c r="C1642" s="5">
        <v>1.27</v>
      </c>
      <c r="D1642" s="5">
        <v>1.29</v>
      </c>
      <c r="E1642" s="5">
        <v>1.25</v>
      </c>
      <c r="F1642" s="5">
        <v>1.29</v>
      </c>
      <c r="G1642" s="6">
        <v>783700</v>
      </c>
      <c r="H1642" s="113">
        <v>1.29</v>
      </c>
      <c r="I1642" s="19">
        <f t="shared" si="1058"/>
        <v>7.8125000000000069E-3</v>
      </c>
      <c r="J1642" s="8">
        <f t="shared" si="1032"/>
        <v>1.6299050442687957</v>
      </c>
      <c r="K1642" s="8">
        <f t="shared" si="1033"/>
        <v>1.1560949557312044</v>
      </c>
      <c r="L1642" s="8">
        <f t="shared" si="1039"/>
        <v>1.393</v>
      </c>
      <c r="M1642" s="19">
        <f t="shared" si="1044"/>
        <v>0.40983665415088416</v>
      </c>
      <c r="N1642" s="19">
        <f t="shared" si="1040"/>
        <v>-5.6177461674179488E-2</v>
      </c>
      <c r="O1642" s="19">
        <f t="shared" si="1049"/>
        <v>-1.8681564562851992E-2</v>
      </c>
      <c r="P1642" s="19">
        <f t="shared" si="1050"/>
        <v>-1.702110369562434E-3</v>
      </c>
      <c r="Q1642" s="6"/>
      <c r="S1642" s="66"/>
      <c r="T1642" t="str">
        <f t="shared" si="1051"/>
        <v/>
      </c>
      <c r="U1642" t="str">
        <f t="shared" si="1052"/>
        <v/>
      </c>
      <c r="V1642" t="str">
        <f t="shared" si="1053"/>
        <v/>
      </c>
      <c r="W1642" t="str">
        <f t="shared" si="1054"/>
        <v/>
      </c>
      <c r="Y1642" s="219">
        <f t="shared" si="1035"/>
        <v>-1.9494505494505494E-2</v>
      </c>
      <c r="Z1642" s="78">
        <f t="shared" si="1037"/>
        <v>1.3119330488826815</v>
      </c>
      <c r="AA1642" s="78">
        <f t="shared" si="1059"/>
        <v>1.3518391419185551</v>
      </c>
      <c r="AB1642" s="74">
        <f t="shared" si="1026"/>
        <v>1641</v>
      </c>
      <c r="AC1642" s="80">
        <f t="shared" si="1041"/>
        <v>-2.009291560903232E-2</v>
      </c>
      <c r="AD1642" s="79">
        <f t="shared" si="1057"/>
        <v>-3.9906093035873669E-2</v>
      </c>
      <c r="AE1642" s="81">
        <f t="shared" si="1042"/>
        <v>-1.9813177426841348E-2</v>
      </c>
      <c r="AF1642" s="19">
        <f t="shared" si="1061"/>
        <v>-2.9519853212149342E-2</v>
      </c>
      <c r="AG1642" s="93">
        <f t="shared" si="1060"/>
        <v>-0.22913435700003695</v>
      </c>
      <c r="AH1642" s="91">
        <f t="shared" si="1062"/>
        <v>-1.8363439395026903E-3</v>
      </c>
      <c r="AI1642" s="96">
        <f t="shared" si="1063"/>
        <v>1627.5809431941527</v>
      </c>
      <c r="AJ1642" s="5">
        <f t="shared" si="1027"/>
        <v>1.0000000000000009E-2</v>
      </c>
      <c r="AK1642" s="5">
        <f t="shared" si="1030"/>
        <v>1.0000000000000009E-2</v>
      </c>
      <c r="AL1642" s="5">
        <f t="shared" si="1034"/>
        <v>0</v>
      </c>
      <c r="AM1642" s="95">
        <f t="shared" si="1045"/>
        <v>1.0000000000000009E-2</v>
      </c>
      <c r="AN1642" s="95">
        <f t="shared" si="1046"/>
        <v>-2.2142857142857148E-2</v>
      </c>
      <c r="AO1642" s="78">
        <f t="shared" si="1047"/>
        <v>0.45161290322580677</v>
      </c>
      <c r="AP1642" s="8">
        <f t="shared" si="1048"/>
        <v>31.111111111111128</v>
      </c>
      <c r="AQ1642" s="8">
        <f t="shared" si="1038"/>
        <v>34.507042253521149</v>
      </c>
      <c r="AR1642" s="8">
        <f t="shared" si="1025"/>
        <v>1</v>
      </c>
      <c r="AS1642" s="114">
        <f t="shared" si="1031"/>
        <v>783700</v>
      </c>
      <c r="AT1642" s="103">
        <f t="shared" si="1055"/>
        <v>-0.17197929473799095</v>
      </c>
      <c r="AU1642" s="5">
        <f t="shared" si="1028"/>
        <v>1.29</v>
      </c>
      <c r="AW1642" s="210">
        <f t="shared" si="1029"/>
        <v>3.2000000000000028E-2</v>
      </c>
      <c r="AX1642" s="276">
        <f t="shared" si="1036"/>
        <v>7.9722458987265283E-3</v>
      </c>
      <c r="AY1642" s="19">
        <f t="shared" si="1056"/>
        <v>0.51404102364019544</v>
      </c>
    </row>
    <row r="1643" spans="1:51">
      <c r="A1643" s="3">
        <v>40722</v>
      </c>
      <c r="B1643" s="9">
        <f t="shared" si="1043"/>
        <v>40722</v>
      </c>
      <c r="C1643" s="5">
        <v>1.29</v>
      </c>
      <c r="D1643" s="5">
        <v>1.35</v>
      </c>
      <c r="E1643" s="5">
        <v>1.28</v>
      </c>
      <c r="F1643" s="5">
        <v>1.28</v>
      </c>
      <c r="G1643" s="6">
        <v>426800</v>
      </c>
      <c r="H1643" s="113">
        <v>1.28</v>
      </c>
      <c r="I1643" s="19">
        <f t="shared" si="1058"/>
        <v>-7.7519379844961309E-3</v>
      </c>
      <c r="J1643" s="8">
        <f t="shared" si="1032"/>
        <v>1.6055924921700409</v>
      </c>
      <c r="K1643" s="8">
        <f t="shared" si="1033"/>
        <v>1.1514075078299593</v>
      </c>
      <c r="L1643" s="8">
        <f t="shared" si="1039"/>
        <v>1.3785000000000001</v>
      </c>
      <c r="M1643" s="19">
        <f t="shared" si="1044"/>
        <v>0.39446067639082649</v>
      </c>
      <c r="N1643" s="19">
        <f t="shared" si="1040"/>
        <v>-3.7517331854844044E-2</v>
      </c>
      <c r="O1643" s="19">
        <f t="shared" si="1049"/>
        <v>-1.4916545098283236E-2</v>
      </c>
      <c r="P1643" s="19">
        <f t="shared" si="1050"/>
        <v>-4.0545526801303126E-3</v>
      </c>
      <c r="Q1643" s="6"/>
      <c r="S1643" s="66"/>
      <c r="T1643" t="str">
        <f t="shared" si="1051"/>
        <v/>
      </c>
      <c r="U1643" t="str">
        <f t="shared" si="1052"/>
        <v/>
      </c>
      <c r="V1643" t="str">
        <f t="shared" si="1053"/>
        <v/>
      </c>
      <c r="W1643" t="str">
        <f t="shared" si="1054"/>
        <v/>
      </c>
      <c r="Y1643" s="219">
        <f t="shared" si="1035"/>
        <v>-1.8021978021978021E-2</v>
      </c>
      <c r="Z1643" s="78">
        <f t="shared" si="1037"/>
        <v>1.3070153593547484</v>
      </c>
      <c r="AA1643" s="78">
        <f t="shared" si="1059"/>
        <v>1.346523045416582</v>
      </c>
      <c r="AB1643" s="74">
        <f t="shared" si="1026"/>
        <v>1642</v>
      </c>
      <c r="AC1643" s="80">
        <f t="shared" si="1041"/>
        <v>-1.5755606907993741E-2</v>
      </c>
      <c r="AD1643" s="79">
        <f t="shared" si="1057"/>
        <v>-3.9507686061833525E-2</v>
      </c>
      <c r="AE1643" s="81">
        <f t="shared" si="1042"/>
        <v>-2.3752079153839784E-2</v>
      </c>
      <c r="AF1643" s="19">
        <f t="shared" si="1061"/>
        <v>-2.9340519790072211E-2</v>
      </c>
      <c r="AG1643" s="93">
        <f t="shared" si="1060"/>
        <v>-0.21586258487488194</v>
      </c>
      <c r="AH1643" s="91">
        <f t="shared" si="1062"/>
        <v>-1.1348842599163528E-3</v>
      </c>
      <c r="AI1643" s="96">
        <f t="shared" si="1063"/>
        <v>1630.5420364828176</v>
      </c>
      <c r="AJ1643" s="5">
        <f t="shared" si="1027"/>
        <v>-1.0000000000000009E-2</v>
      </c>
      <c r="AK1643" s="5">
        <f t="shared" si="1030"/>
        <v>0</v>
      </c>
      <c r="AL1643" s="5">
        <f t="shared" si="1034"/>
        <v>-1.0000000000000009E-2</v>
      </c>
      <c r="AM1643" s="95">
        <f t="shared" si="1045"/>
        <v>1.0000000000000009E-2</v>
      </c>
      <c r="AN1643" s="95">
        <f t="shared" si="1046"/>
        <v>-2.0714285714285716E-2</v>
      </c>
      <c r="AO1643" s="78">
        <f t="shared" si="1047"/>
        <v>0.48275862068965553</v>
      </c>
      <c r="AP1643" s="8">
        <f t="shared" si="1048"/>
        <v>32.558139534883736</v>
      </c>
      <c r="AQ1643" s="8">
        <f t="shared" si="1038"/>
        <v>36.029411764705898</v>
      </c>
      <c r="AR1643" s="8">
        <f t="shared" si="1025"/>
        <v>-1</v>
      </c>
      <c r="AS1643" s="114">
        <f t="shared" si="1031"/>
        <v>-426800</v>
      </c>
      <c r="AT1643" s="103">
        <f t="shared" si="1055"/>
        <v>-0.20706074843694428</v>
      </c>
      <c r="AU1643" s="5">
        <f t="shared" si="1028"/>
        <v>1.28</v>
      </c>
      <c r="AW1643" s="210">
        <f t="shared" si="1029"/>
        <v>5.4687500000000049E-2</v>
      </c>
      <c r="AX1643" s="276">
        <f t="shared" si="1036"/>
        <v>9.9732640939965284E-3</v>
      </c>
      <c r="AY1643" s="19">
        <f t="shared" si="1056"/>
        <v>0.250998052580094</v>
      </c>
    </row>
    <row r="1644" spans="1:51">
      <c r="A1644" s="3">
        <v>40723</v>
      </c>
      <c r="B1644" s="9">
        <f t="shared" si="1043"/>
        <v>40723</v>
      </c>
      <c r="C1644" s="5">
        <v>1.28</v>
      </c>
      <c r="D1644" s="5">
        <v>1.43</v>
      </c>
      <c r="E1644" s="5">
        <v>1.28</v>
      </c>
      <c r="F1644" s="5">
        <v>1.42</v>
      </c>
      <c r="G1644" s="6">
        <v>604100</v>
      </c>
      <c r="H1644" s="113">
        <v>1.42</v>
      </c>
      <c r="I1644" s="19">
        <f t="shared" si="1058"/>
        <v>0.10937499999999992</v>
      </c>
      <c r="J1644" s="8">
        <f t="shared" si="1032"/>
        <v>1.5791600105434678</v>
      </c>
      <c r="K1644" s="8">
        <f t="shared" si="1033"/>
        <v>1.1618399894565328</v>
      </c>
      <c r="L1644" s="8">
        <f t="shared" si="1039"/>
        <v>1.3705000000000003</v>
      </c>
      <c r="M1644" s="19">
        <f t="shared" si="1044"/>
        <v>0.35918889423159067</v>
      </c>
      <c r="N1644" s="19">
        <f t="shared" si="1040"/>
        <v>-8.9417739892249742E-2</v>
      </c>
      <c r="O1644" s="19">
        <f t="shared" si="1049"/>
        <v>-1.6462758611214118E-2</v>
      </c>
      <c r="P1644" s="19">
        <f t="shared" si="1050"/>
        <v>9.060633664127701E-3</v>
      </c>
      <c r="Q1644" s="6"/>
      <c r="S1644" s="66"/>
      <c r="T1644" t="str">
        <f t="shared" si="1051"/>
        <v/>
      </c>
      <c r="U1644" t="str">
        <f t="shared" si="1052"/>
        <v/>
      </c>
      <c r="V1644" t="str">
        <f t="shared" si="1053"/>
        <v/>
      </c>
      <c r="W1644" t="str">
        <f t="shared" si="1054"/>
        <v/>
      </c>
      <c r="X1644" s="63" t="s">
        <v>89</v>
      </c>
      <c r="Y1644" s="219">
        <f t="shared" si="1035"/>
        <v>-1.0241758241758237E-2</v>
      </c>
      <c r="Z1644" s="78">
        <f t="shared" si="1037"/>
        <v>1.3244149940141172</v>
      </c>
      <c r="AA1644" s="78">
        <f t="shared" si="1059"/>
        <v>1.3519603400557549</v>
      </c>
      <c r="AB1644" s="74">
        <f t="shared" si="1026"/>
        <v>1643</v>
      </c>
      <c r="AC1644" s="80">
        <f t="shared" si="1041"/>
        <v>-3.0346135102383501E-3</v>
      </c>
      <c r="AD1644" s="79">
        <f t="shared" si="1057"/>
        <v>-2.7545346041637719E-2</v>
      </c>
      <c r="AE1644" s="81">
        <f t="shared" si="1042"/>
        <v>-2.4510732531399369E-2</v>
      </c>
      <c r="AF1644" s="19">
        <f t="shared" si="1061"/>
        <v>-2.0374374325582471E-2</v>
      </c>
      <c r="AG1644" s="93">
        <f t="shared" si="1060"/>
        <v>-0.8073946926983363</v>
      </c>
      <c r="AH1644" s="91">
        <f t="shared" si="1062"/>
        <v>-7.4957828861529265E-5</v>
      </c>
      <c r="AI1644" s="96">
        <f t="shared" si="1063"/>
        <v>1636.2285458911913</v>
      </c>
      <c r="AJ1644" s="5">
        <f t="shared" si="1027"/>
        <v>0.1399999999999999</v>
      </c>
      <c r="AK1644" s="5">
        <f t="shared" si="1030"/>
        <v>0.1399999999999999</v>
      </c>
      <c r="AL1644" s="5">
        <f t="shared" si="1034"/>
        <v>0</v>
      </c>
      <c r="AM1644" s="95">
        <f t="shared" si="1045"/>
        <v>1.6428571428571428E-2</v>
      </c>
      <c r="AN1644" s="95">
        <f t="shared" si="1046"/>
        <v>-2.0714285714285716E-2</v>
      </c>
      <c r="AO1644" s="78">
        <f t="shared" si="1047"/>
        <v>0.79310344827586199</v>
      </c>
      <c r="AP1644" s="8">
        <f t="shared" si="1048"/>
        <v>44.230769230769234</v>
      </c>
      <c r="AQ1644" s="8">
        <f t="shared" si="1038"/>
        <v>48.059701492537307</v>
      </c>
      <c r="AR1644" s="8">
        <f t="shared" si="1025"/>
        <v>0.86666666666666647</v>
      </c>
      <c r="AS1644" s="114">
        <f t="shared" si="1031"/>
        <v>523553.3333333332</v>
      </c>
      <c r="AT1644" s="103">
        <f t="shared" si="1055"/>
        <v>-0.12947616165476783</v>
      </c>
      <c r="AU1644" s="5">
        <f t="shared" si="1028"/>
        <v>1.42</v>
      </c>
      <c r="AW1644" s="210">
        <f t="shared" si="1029"/>
        <v>0.11718749999999993</v>
      </c>
      <c r="AX1644" s="276">
        <f t="shared" si="1036"/>
        <v>1.0696678096376866E-2</v>
      </c>
      <c r="AY1644" s="19">
        <f t="shared" si="1056"/>
        <v>7.2535330014553756E-2</v>
      </c>
    </row>
    <row r="1645" spans="1:51">
      <c r="A1645" s="3">
        <v>40724</v>
      </c>
      <c r="B1645" s="9">
        <f t="shared" si="1043"/>
        <v>40724</v>
      </c>
      <c r="C1645" s="5">
        <v>1.44</v>
      </c>
      <c r="D1645" s="5">
        <v>1.51</v>
      </c>
      <c r="E1645" s="5">
        <v>1.43</v>
      </c>
      <c r="F1645" s="5">
        <v>1.5</v>
      </c>
      <c r="G1645" s="6">
        <v>1260600</v>
      </c>
      <c r="H1645" s="113">
        <v>1.5</v>
      </c>
      <c r="I1645" s="19">
        <f t="shared" si="1058"/>
        <v>5.6338028169014134E-2</v>
      </c>
      <c r="J1645" s="8">
        <f t="shared" si="1032"/>
        <v>1.5690572057897949</v>
      </c>
      <c r="K1645" s="8">
        <f t="shared" si="1033"/>
        <v>1.1669427942102049</v>
      </c>
      <c r="L1645" s="8">
        <f t="shared" si="1039"/>
        <v>1.3679999999999999</v>
      </c>
      <c r="M1645" s="19">
        <f t="shared" si="1044"/>
        <v>0.3445879383074163</v>
      </c>
      <c r="N1645" s="19">
        <f t="shared" si="1040"/>
        <v>-4.0649797804606563E-2</v>
      </c>
      <c r="O1645" s="19">
        <f t="shared" si="1049"/>
        <v>-6.3975814269739443E-3</v>
      </c>
      <c r="P1645" s="19">
        <f t="shared" si="1050"/>
        <v>4.3920030296590116E-3</v>
      </c>
      <c r="Q1645" s="6"/>
      <c r="S1645" s="66"/>
      <c r="T1645" t="str">
        <f t="shared" si="1051"/>
        <v/>
      </c>
      <c r="U1645" t="str">
        <f t="shared" si="1052"/>
        <v/>
      </c>
      <c r="V1645" t="str">
        <f t="shared" si="1053"/>
        <v/>
      </c>
      <c r="W1645" t="str">
        <f t="shared" si="1054"/>
        <v/>
      </c>
      <c r="Y1645" s="219">
        <f t="shared" si="1035"/>
        <v>-2.417582417582366E-4</v>
      </c>
      <c r="Z1645" s="78">
        <f t="shared" si="1037"/>
        <v>1.3514550849359432</v>
      </c>
      <c r="AA1645" s="78">
        <f t="shared" si="1059"/>
        <v>1.3629152748916291</v>
      </c>
      <c r="AB1645" s="74">
        <f t="shared" si="1026"/>
        <v>1644</v>
      </c>
      <c r="AC1645" s="80">
        <f t="shared" si="1041"/>
        <v>1.0440434060570797E-2</v>
      </c>
      <c r="AD1645" s="79">
        <f t="shared" si="1057"/>
        <v>-1.1460189955685873E-2</v>
      </c>
      <c r="AE1645" s="81">
        <f t="shared" si="1042"/>
        <v>-2.190062401625667E-2</v>
      </c>
      <c r="AF1645" s="19">
        <f t="shared" si="1061"/>
        <v>-8.4085857476335936E-3</v>
      </c>
      <c r="AG1645" s="93">
        <f t="shared" si="1060"/>
        <v>-4.4404493439926611</v>
      </c>
      <c r="AH1645" s="91">
        <f t="shared" si="1062"/>
        <v>1.2962825173084126E-3</v>
      </c>
      <c r="AI1645" s="96">
        <f t="shared" si="1063"/>
        <v>1640.1563736524286</v>
      </c>
      <c r="AJ1645" s="5">
        <f t="shared" si="1027"/>
        <v>8.0000000000000071E-2</v>
      </c>
      <c r="AK1645" s="5">
        <f t="shared" si="1030"/>
        <v>8.0000000000000071E-2</v>
      </c>
      <c r="AL1645" s="5">
        <f t="shared" si="1034"/>
        <v>0</v>
      </c>
      <c r="AM1645" s="95">
        <f t="shared" si="1045"/>
        <v>2.2142857142857148E-2</v>
      </c>
      <c r="AN1645" s="95">
        <f t="shared" si="1046"/>
        <v>-0.02</v>
      </c>
      <c r="AO1645" s="78">
        <f t="shared" si="1047"/>
        <v>1.1071428571428574</v>
      </c>
      <c r="AP1645" s="8">
        <f t="shared" si="1048"/>
        <v>52.542372881355945</v>
      </c>
      <c r="AQ1645" s="8">
        <f t="shared" si="1038"/>
        <v>48.691099476439796</v>
      </c>
      <c r="AR1645" s="8">
        <f t="shared" si="1025"/>
        <v>0.75</v>
      </c>
      <c r="AS1645" s="114">
        <f t="shared" si="1031"/>
        <v>945450</v>
      </c>
      <c r="AT1645" s="103">
        <f t="shared" si="1055"/>
        <v>-5.9231369078795504E-2</v>
      </c>
      <c r="AU1645" s="5">
        <f t="shared" si="1028"/>
        <v>1.5</v>
      </c>
      <c r="AW1645" s="210">
        <f t="shared" si="1029"/>
        <v>5.5944055944056E-2</v>
      </c>
      <c r="AX1645" s="276">
        <f t="shared" si="1036"/>
        <v>1.0612708558140197E-2</v>
      </c>
      <c r="AY1645" s="19">
        <f t="shared" si="1056"/>
        <v>-7.850057511323099E-3</v>
      </c>
    </row>
    <row r="1646" spans="1:51">
      <c r="A1646" s="3">
        <v>40725</v>
      </c>
      <c r="B1646" s="9">
        <f t="shared" si="1043"/>
        <v>40725</v>
      </c>
      <c r="C1646" s="5">
        <v>1.52</v>
      </c>
      <c r="D1646" s="5">
        <v>1.56</v>
      </c>
      <c r="E1646" s="5">
        <v>1.45</v>
      </c>
      <c r="F1646" s="5">
        <v>1.47</v>
      </c>
      <c r="G1646" s="6">
        <v>563400</v>
      </c>
      <c r="H1646" s="113">
        <v>1.47</v>
      </c>
      <c r="I1646" s="19">
        <f t="shared" si="1058"/>
        <v>-2.0000000000000018E-2</v>
      </c>
      <c r="J1646" s="8">
        <f t="shared" si="1032"/>
        <v>1.5658064385275283</v>
      </c>
      <c r="K1646" s="8">
        <f t="shared" si="1033"/>
        <v>1.1681935614724712</v>
      </c>
      <c r="L1646" s="8">
        <f t="shared" si="1039"/>
        <v>1.3669999999999998</v>
      </c>
      <c r="M1646" s="19">
        <f t="shared" si="1044"/>
        <v>0.34036557824704888</v>
      </c>
      <c r="N1646" s="19">
        <f t="shared" si="1040"/>
        <v>-1.2253360001824937E-2</v>
      </c>
      <c r="O1646" s="19">
        <f t="shared" si="1049"/>
        <v>-2.0717965223137234E-3</v>
      </c>
      <c r="P1646" s="19">
        <f t="shared" si="1050"/>
        <v>1.0718325426679457E-3</v>
      </c>
      <c r="Q1646" s="6"/>
      <c r="S1646" s="66"/>
      <c r="T1646" t="str">
        <f t="shared" si="1051"/>
        <v/>
      </c>
      <c r="U1646" t="str">
        <f t="shared" si="1052"/>
        <v/>
      </c>
      <c r="V1646" t="str">
        <f t="shared" si="1053"/>
        <v/>
      </c>
      <c r="W1646" t="str">
        <f t="shared" si="1054"/>
        <v/>
      </c>
      <c r="Y1646" s="219">
        <f t="shared" si="1035"/>
        <v>7.4505494505494527E-3</v>
      </c>
      <c r="Z1646" s="78">
        <f t="shared" si="1037"/>
        <v>1.3697110018558081</v>
      </c>
      <c r="AA1646" s="78">
        <f t="shared" si="1059"/>
        <v>1.3708395445496486</v>
      </c>
      <c r="AB1646" s="74">
        <f t="shared" si="1026"/>
        <v>1645</v>
      </c>
      <c r="AC1646" s="80">
        <f t="shared" si="1041"/>
        <v>1.6617665057932895E-2</v>
      </c>
      <c r="AD1646" s="79">
        <f t="shared" si="1057"/>
        <v>-1.1285426938405507E-3</v>
      </c>
      <c r="AE1646" s="81">
        <f t="shared" si="1042"/>
        <v>-1.7746207751773446E-2</v>
      </c>
      <c r="AF1646" s="19">
        <f t="shared" si="1061"/>
        <v>-8.2324929881658917E-4</v>
      </c>
      <c r="AG1646" s="93">
        <f t="shared" si="1060"/>
        <v>0.59166419341614784</v>
      </c>
      <c r="AH1646" s="91">
        <f t="shared" si="1062"/>
        <v>2.6400771765726964E-3</v>
      </c>
      <c r="AI1646" s="96">
        <f t="shared" si="1063"/>
        <v>1641.6197624829813</v>
      </c>
      <c r="AJ1646" s="5">
        <f t="shared" si="1027"/>
        <v>-3.0000000000000027E-2</v>
      </c>
      <c r="AK1646" s="5">
        <f t="shared" si="1030"/>
        <v>0</v>
      </c>
      <c r="AL1646" s="5">
        <f t="shared" si="1034"/>
        <v>-3.0000000000000027E-2</v>
      </c>
      <c r="AM1646" s="95">
        <f t="shared" si="1045"/>
        <v>2.2142857142857148E-2</v>
      </c>
      <c r="AN1646" s="95">
        <f t="shared" si="1046"/>
        <v>-1.9285714285714288E-2</v>
      </c>
      <c r="AO1646" s="78">
        <f t="shared" si="1047"/>
        <v>1.1481481481481484</v>
      </c>
      <c r="AP1646" s="8">
        <f t="shared" si="1048"/>
        <v>53.448275862068968</v>
      </c>
      <c r="AQ1646" s="8">
        <f t="shared" si="1038"/>
        <v>49.6</v>
      </c>
      <c r="AR1646" s="8">
        <f t="shared" si="1025"/>
        <v>-0.63636363636363635</v>
      </c>
      <c r="AS1646" s="114">
        <f t="shared" si="1031"/>
        <v>-358527.27272727271</v>
      </c>
      <c r="AT1646" s="103">
        <f t="shared" si="1055"/>
        <v>-5.6914549314704084E-2</v>
      </c>
      <c r="AU1646" s="5">
        <f t="shared" si="1028"/>
        <v>1.47</v>
      </c>
      <c r="AW1646" s="210">
        <f t="shared" si="1029"/>
        <v>7.586206896551731E-2</v>
      </c>
      <c r="AX1646" s="276">
        <f t="shared" si="1036"/>
        <v>9.5677803419804003E-3</v>
      </c>
      <c r="AY1646" s="19">
        <f t="shared" si="1056"/>
        <v>-9.8460087774511873E-2</v>
      </c>
    </row>
    <row r="1647" spans="1:51">
      <c r="A1647" s="3">
        <v>40728</v>
      </c>
      <c r="B1647" s="9">
        <f t="shared" si="1043"/>
        <v>40728</v>
      </c>
      <c r="C1647" s="5">
        <v>1.56</v>
      </c>
      <c r="D1647" s="5">
        <v>1.56</v>
      </c>
      <c r="E1647" s="5">
        <v>1.5</v>
      </c>
      <c r="F1647" s="5">
        <v>1.51</v>
      </c>
      <c r="G1647" s="6">
        <v>855500</v>
      </c>
      <c r="H1647" s="113">
        <v>1.51</v>
      </c>
      <c r="I1647" s="19">
        <f t="shared" si="1058"/>
        <v>2.721088435374152E-2</v>
      </c>
      <c r="J1647" s="8">
        <f t="shared" si="1032"/>
        <v>1.567687412191676</v>
      </c>
      <c r="K1647" s="8">
        <f t="shared" si="1033"/>
        <v>1.1673125878083239</v>
      </c>
      <c r="L1647" s="8">
        <f t="shared" si="1039"/>
        <v>1.3674999999999999</v>
      </c>
      <c r="M1647" s="19">
        <f t="shared" si="1044"/>
        <v>0.34298852643666922</v>
      </c>
      <c r="N1647" s="19">
        <f t="shared" si="1040"/>
        <v>7.7062674878260115E-3</v>
      </c>
      <c r="O1647" s="19">
        <f t="shared" si="1049"/>
        <v>1.2012810893257573E-3</v>
      </c>
      <c r="P1647" s="19">
        <f t="shared" si="1050"/>
        <v>-7.5413329879755564E-4</v>
      </c>
      <c r="Q1647" s="6"/>
      <c r="S1647" s="66"/>
      <c r="T1647" t="str">
        <f t="shared" si="1051"/>
        <v/>
      </c>
      <c r="U1647" t="str">
        <f t="shared" si="1052"/>
        <v/>
      </c>
      <c r="V1647" t="str">
        <f t="shared" si="1053"/>
        <v/>
      </c>
      <c r="W1647" t="str">
        <f t="shared" si="1054"/>
        <v/>
      </c>
      <c r="Y1647" s="219">
        <f t="shared" si="1035"/>
        <v>1.6109890109890109E-2</v>
      </c>
      <c r="Z1647" s="78">
        <f t="shared" si="1037"/>
        <v>1.3913155075700137</v>
      </c>
      <c r="AA1647" s="78">
        <f t="shared" si="1059"/>
        <v>1.3811374182529745</v>
      </c>
      <c r="AB1647" s="74">
        <f t="shared" si="1026"/>
        <v>1646</v>
      </c>
      <c r="AC1647" s="80">
        <f t="shared" si="1041"/>
        <v>2.2339437655050053E-2</v>
      </c>
      <c r="AD1647" s="79">
        <f t="shared" si="1057"/>
        <v>1.0178089317039118E-2</v>
      </c>
      <c r="AE1647" s="81">
        <f t="shared" si="1042"/>
        <v>-1.2161348338010932E-2</v>
      </c>
      <c r="AF1647" s="19">
        <f t="shared" si="1061"/>
        <v>7.369353101672943E-3</v>
      </c>
      <c r="AG1647" s="93">
        <f t="shared" si="1060"/>
        <v>0.34431868599889209</v>
      </c>
      <c r="AH1647" s="91">
        <f t="shared" si="1062"/>
        <v>3.952078641930294E-3</v>
      </c>
      <c r="AI1647" s="96">
        <f t="shared" si="1063"/>
        <v>1642.2979767898764</v>
      </c>
      <c r="AJ1647" s="5">
        <f t="shared" si="1027"/>
        <v>4.0000000000000036E-2</v>
      </c>
      <c r="AK1647" s="5">
        <f t="shared" si="1030"/>
        <v>4.0000000000000036E-2</v>
      </c>
      <c r="AL1647" s="5">
        <f t="shared" si="1034"/>
        <v>0</v>
      </c>
      <c r="AM1647" s="95">
        <f t="shared" si="1045"/>
        <v>2.5000000000000005E-2</v>
      </c>
      <c r="AN1647" s="95">
        <f t="shared" si="1046"/>
        <v>-1.9285714285714288E-2</v>
      </c>
      <c r="AO1647" s="78">
        <f t="shared" si="1047"/>
        <v>1.2962962962962965</v>
      </c>
      <c r="AP1647" s="8">
        <f t="shared" si="1048"/>
        <v>56.451612903225815</v>
      </c>
      <c r="AQ1647" s="8">
        <f t="shared" si="1038"/>
        <v>49.295774647887328</v>
      </c>
      <c r="AR1647" s="8">
        <f t="shared" si="1025"/>
        <v>-0.66666666666666663</v>
      </c>
      <c r="AS1647" s="114">
        <f t="shared" si="1031"/>
        <v>-570333.33333333326</v>
      </c>
      <c r="AT1647" s="103">
        <f t="shared" si="1055"/>
        <v>-5.7718540139337908E-2</v>
      </c>
      <c r="AU1647" s="5">
        <f t="shared" si="1028"/>
        <v>1.51</v>
      </c>
      <c r="AW1647" s="210">
        <f t="shared" si="1029"/>
        <v>4.0000000000000036E-2</v>
      </c>
      <c r="AX1647" s="276">
        <f t="shared" si="1036"/>
        <v>7.3373686535964898E-3</v>
      </c>
      <c r="AY1647" s="19">
        <f t="shared" si="1056"/>
        <v>-0.23311694130325797</v>
      </c>
    </row>
    <row r="1648" spans="1:51">
      <c r="A1648" s="3">
        <v>40729</v>
      </c>
      <c r="B1648" s="9">
        <f t="shared" si="1043"/>
        <v>40729</v>
      </c>
      <c r="C1648" s="5">
        <v>1.53</v>
      </c>
      <c r="D1648" s="5">
        <v>1.55</v>
      </c>
      <c r="E1648" s="5">
        <v>1.5</v>
      </c>
      <c r="F1648" s="5">
        <v>1.5</v>
      </c>
      <c r="G1648" s="6">
        <v>692600</v>
      </c>
      <c r="H1648" s="113">
        <v>1.5</v>
      </c>
      <c r="I1648" s="19">
        <f t="shared" si="1058"/>
        <v>-6.6225165562913968E-3</v>
      </c>
      <c r="J1648" s="8">
        <f t="shared" si="1032"/>
        <v>1.5740947213395304</v>
      </c>
      <c r="K1648" s="8">
        <f t="shared" si="1033"/>
        <v>1.1649052786604699</v>
      </c>
      <c r="L1648" s="8">
        <f t="shared" si="1039"/>
        <v>1.3695000000000002</v>
      </c>
      <c r="M1648" s="19">
        <f t="shared" si="1044"/>
        <v>0.35126413295129832</v>
      </c>
      <c r="N1648" s="19">
        <f t="shared" si="1040"/>
        <v>2.4127939790304177E-2</v>
      </c>
      <c r="O1648" s="19">
        <f t="shared" si="1049"/>
        <v>4.087108882820498E-3</v>
      </c>
      <c r="P1648" s="19">
        <f t="shared" si="1050"/>
        <v>-2.062266074225971E-3</v>
      </c>
      <c r="Q1648" s="6"/>
      <c r="S1648" s="66"/>
      <c r="T1648" t="str">
        <f t="shared" si="1051"/>
        <v/>
      </c>
      <c r="U1648" t="str">
        <f t="shared" si="1052"/>
        <v/>
      </c>
      <c r="V1648" t="str">
        <f t="shared" si="1053"/>
        <v/>
      </c>
      <c r="W1648" t="str">
        <f t="shared" si="1054"/>
        <v/>
      </c>
      <c r="Y1648" s="219">
        <f t="shared" si="1035"/>
        <v>2.2483516483516479E-2</v>
      </c>
      <c r="Z1648" s="78">
        <f t="shared" si="1037"/>
        <v>1.4080529194042315</v>
      </c>
      <c r="AA1648" s="78">
        <f t="shared" si="1059"/>
        <v>1.3899332493022545</v>
      </c>
      <c r="AB1648" s="74">
        <f t="shared" si="1026"/>
        <v>1647</v>
      </c>
      <c r="AC1648" s="80">
        <f t="shared" si="1041"/>
        <v>2.4224814751990356E-2</v>
      </c>
      <c r="AD1648" s="79">
        <f t="shared" si="1057"/>
        <v>1.8119670101977015E-2</v>
      </c>
      <c r="AE1648" s="81">
        <f t="shared" si="1042"/>
        <v>-6.1051446500133425E-3</v>
      </c>
      <c r="AF1648" s="19">
        <f t="shared" si="1061"/>
        <v>1.303635991949475E-2</v>
      </c>
      <c r="AG1648" s="93">
        <f t="shared" si="1060"/>
        <v>8.439680201681779E-2</v>
      </c>
      <c r="AH1648" s="91">
        <f t="shared" si="1062"/>
        <v>5.0200632785746711E-3</v>
      </c>
      <c r="AI1648" s="96">
        <f t="shared" si="1063"/>
        <v>1642.7482648751247</v>
      </c>
      <c r="AJ1648" s="5">
        <f t="shared" si="1027"/>
        <v>-1.0000000000000009E-2</v>
      </c>
      <c r="AK1648" s="5">
        <f t="shared" si="1030"/>
        <v>0</v>
      </c>
      <c r="AL1648" s="5">
        <f t="shared" si="1034"/>
        <v>-1.0000000000000009E-2</v>
      </c>
      <c r="AM1648" s="95">
        <f t="shared" si="1045"/>
        <v>2.5000000000000005E-2</v>
      </c>
      <c r="AN1648" s="95">
        <f t="shared" si="1046"/>
        <v>-1.6428571428571428E-2</v>
      </c>
      <c r="AO1648" s="78">
        <f t="shared" si="1047"/>
        <v>1.5217391304347829</v>
      </c>
      <c r="AP1648" s="8">
        <f t="shared" si="1048"/>
        <v>60.344827586206904</v>
      </c>
      <c r="AQ1648" s="8">
        <f t="shared" si="1038"/>
        <v>53.299492385786813</v>
      </c>
      <c r="AR1648" s="8">
        <f t="shared" si="1025"/>
        <v>-1</v>
      </c>
      <c r="AS1648" s="114">
        <f t="shared" si="1031"/>
        <v>-692600</v>
      </c>
      <c r="AT1648" s="103">
        <f t="shared" si="1055"/>
        <v>-9.5642134063609066E-2</v>
      </c>
      <c r="AU1648" s="5">
        <f t="shared" si="1028"/>
        <v>1.5</v>
      </c>
      <c r="AW1648" s="210">
        <f t="shared" si="1029"/>
        <v>3.3333333333333361E-2</v>
      </c>
      <c r="AX1648" s="276">
        <f t="shared" si="1036"/>
        <v>4.1335596822084522E-3</v>
      </c>
      <c r="AY1648" s="19">
        <f t="shared" si="1056"/>
        <v>-0.4366427697234016</v>
      </c>
    </row>
    <row r="1649" spans="1:51">
      <c r="A1649" s="3">
        <v>40730</v>
      </c>
      <c r="B1649" s="9">
        <f t="shared" si="1043"/>
        <v>40730</v>
      </c>
      <c r="C1649" s="5">
        <v>1.51</v>
      </c>
      <c r="D1649" s="5">
        <v>1.54</v>
      </c>
      <c r="E1649" s="5">
        <v>1.51</v>
      </c>
      <c r="F1649" s="5">
        <v>1.54</v>
      </c>
      <c r="G1649" s="6">
        <v>247900</v>
      </c>
      <c r="H1649" s="113">
        <v>1.54</v>
      </c>
      <c r="I1649" s="19">
        <f t="shared" si="1058"/>
        <v>2.6666666666666689E-2</v>
      </c>
      <c r="J1649" s="8">
        <f t="shared" si="1032"/>
        <v>1.5913792966066764</v>
      </c>
      <c r="K1649" s="8">
        <f t="shared" si="1033"/>
        <v>1.158620703393324</v>
      </c>
      <c r="L1649" s="8">
        <f t="shared" si="1039"/>
        <v>1.3750000000000002</v>
      </c>
      <c r="M1649" s="19">
        <f t="shared" si="1044"/>
        <v>0.37351187661838392</v>
      </c>
      <c r="N1649" s="19">
        <f t="shared" si="1040"/>
        <v>6.3336223599493369E-2</v>
      </c>
      <c r="O1649" s="19">
        <f t="shared" si="1049"/>
        <v>1.0980644959178243E-2</v>
      </c>
      <c r="P1649" s="19">
        <f t="shared" si="1050"/>
        <v>-5.3949238468320258E-3</v>
      </c>
      <c r="Q1649" s="6"/>
      <c r="S1649" s="66"/>
      <c r="T1649" t="str">
        <f t="shared" si="1051"/>
        <v/>
      </c>
      <c r="U1649" t="str">
        <f t="shared" si="1052"/>
        <v/>
      </c>
      <c r="V1649" t="str">
        <f t="shared" si="1053"/>
        <v/>
      </c>
      <c r="W1649" t="str">
        <f t="shared" si="1054"/>
        <v/>
      </c>
      <c r="Y1649" s="219">
        <f t="shared" si="1035"/>
        <v>2.6505494505494512E-2</v>
      </c>
      <c r="Z1649" s="78">
        <f t="shared" si="1037"/>
        <v>1.4283727698159798</v>
      </c>
      <c r="AA1649" s="78">
        <f t="shared" si="1059"/>
        <v>1.4010381888538876</v>
      </c>
      <c r="AB1649" s="74">
        <f t="shared" si="1026"/>
        <v>1648</v>
      </c>
      <c r="AC1649" s="80">
        <f t="shared" si="1041"/>
        <v>2.6751780489684417E-2</v>
      </c>
      <c r="AD1649" s="79">
        <f t="shared" si="1057"/>
        <v>2.7334580962092181E-2</v>
      </c>
      <c r="AE1649" s="81">
        <f t="shared" si="1042"/>
        <v>5.8280047240776272E-4</v>
      </c>
      <c r="AF1649" s="19">
        <f t="shared" si="1061"/>
        <v>1.9510232611470141E-2</v>
      </c>
      <c r="AG1649" s="93">
        <f t="shared" si="1060"/>
        <v>0.10431310883343044</v>
      </c>
      <c r="AH1649" s="91">
        <f t="shared" si="1062"/>
        <v>5.7171686952692275E-3</v>
      </c>
      <c r="AI1649" s="96">
        <f t="shared" si="1063"/>
        <v>1643.0576599261981</v>
      </c>
      <c r="AJ1649" s="5">
        <f t="shared" si="1027"/>
        <v>4.0000000000000036E-2</v>
      </c>
      <c r="AK1649" s="5">
        <f t="shared" si="1030"/>
        <v>4.0000000000000036E-2</v>
      </c>
      <c r="AL1649" s="5">
        <f t="shared" si="1034"/>
        <v>0</v>
      </c>
      <c r="AM1649" s="95">
        <f t="shared" si="1045"/>
        <v>2.7857142857142865E-2</v>
      </c>
      <c r="AN1649" s="95">
        <f t="shared" si="1046"/>
        <v>-1.0000000000000009E-2</v>
      </c>
      <c r="AO1649" s="78">
        <f t="shared" si="1047"/>
        <v>2.7857142857142838</v>
      </c>
      <c r="AP1649" s="8">
        <f t="shared" si="1048"/>
        <v>73.584905660377345</v>
      </c>
      <c r="AQ1649" s="8">
        <f t="shared" si="1038"/>
        <v>60.74766355140185</v>
      </c>
      <c r="AR1649" s="8">
        <f t="shared" si="1025"/>
        <v>1</v>
      </c>
      <c r="AS1649" s="114">
        <f t="shared" si="1031"/>
        <v>247900</v>
      </c>
      <c r="AT1649" s="103">
        <f t="shared" si="1055"/>
        <v>-0.17291124797719118</v>
      </c>
      <c r="AU1649" s="5">
        <f t="shared" si="1028"/>
        <v>1.54</v>
      </c>
      <c r="AW1649" s="210">
        <f t="shared" si="1029"/>
        <v>1.986754966887419E-2</v>
      </c>
      <c r="AX1649" s="276">
        <f t="shared" si="1036"/>
        <v>1.2530682112239138E-3</v>
      </c>
      <c r="AY1649" s="19">
        <f t="shared" si="1056"/>
        <v>-0.69685493677100308</v>
      </c>
    </row>
    <row r="1650" spans="1:51">
      <c r="A1650" s="3">
        <v>40731</v>
      </c>
      <c r="B1650" s="9">
        <f t="shared" si="1043"/>
        <v>40731</v>
      </c>
      <c r="C1650" s="5">
        <v>1.54</v>
      </c>
      <c r="D1650" s="5">
        <v>1.62</v>
      </c>
      <c r="E1650" s="5">
        <v>1.53</v>
      </c>
      <c r="F1650" s="5">
        <v>1.59</v>
      </c>
      <c r="G1650" s="6">
        <v>730200</v>
      </c>
      <c r="H1650" s="113">
        <v>1.59</v>
      </c>
      <c r="I1650" s="19">
        <f t="shared" si="1058"/>
        <v>3.2467532467532492E-2</v>
      </c>
      <c r="J1650" s="8">
        <f t="shared" si="1032"/>
        <v>1.612316737963418</v>
      </c>
      <c r="K1650" s="8">
        <f t="shared" si="1033"/>
        <v>1.1486832620365821</v>
      </c>
      <c r="L1650" s="8">
        <f t="shared" si="1039"/>
        <v>1.3805000000000001</v>
      </c>
      <c r="M1650" s="19">
        <f t="shared" si="1044"/>
        <v>0.40362168689115152</v>
      </c>
      <c r="N1650" s="19">
        <f t="shared" si="1040"/>
        <v>8.0612725210691794E-2</v>
      </c>
      <c r="O1650" s="19">
        <f t="shared" si="1049"/>
        <v>1.3156788831793165E-2</v>
      </c>
      <c r="P1650" s="19">
        <f t="shared" si="1050"/>
        <v>-8.5769582121547686E-3</v>
      </c>
      <c r="Q1650" s="6"/>
      <c r="S1650" s="66"/>
      <c r="T1650" t="str">
        <f t="shared" si="1051"/>
        <v/>
      </c>
      <c r="U1650" t="str">
        <f t="shared" si="1052"/>
        <v>BrokeBandUpper</v>
      </c>
      <c r="V1650" t="str">
        <f t="shared" si="1053"/>
        <v/>
      </c>
      <c r="W1650" t="str">
        <f t="shared" si="1054"/>
        <v/>
      </c>
      <c r="X1650" s="63" t="s">
        <v>89</v>
      </c>
      <c r="Y1650" s="219">
        <f t="shared" si="1035"/>
        <v>3.1186813186813191E-2</v>
      </c>
      <c r="Z1650" s="78">
        <f t="shared" si="1037"/>
        <v>1.453263363264319</v>
      </c>
      <c r="AA1650" s="78">
        <f t="shared" si="1059"/>
        <v>1.4150213628787001</v>
      </c>
      <c r="AB1650" s="74">
        <f t="shared" si="1026"/>
        <v>1649</v>
      </c>
      <c r="AC1650" s="80">
        <f t="shared" si="1041"/>
        <v>3.0127359930568972E-2</v>
      </c>
      <c r="AD1650" s="79">
        <f t="shared" si="1057"/>
        <v>3.8242000385618979E-2</v>
      </c>
      <c r="AE1650" s="81">
        <f t="shared" si="1042"/>
        <v>8.1146404550500074E-3</v>
      </c>
      <c r="AF1650" s="19">
        <f t="shared" si="1061"/>
        <v>2.7025740662897115E-2</v>
      </c>
      <c r="AG1650" s="93">
        <f t="shared" si="1060"/>
        <v>0.12618148695509035</v>
      </c>
      <c r="AH1650" s="91">
        <f t="shared" si="1062"/>
        <v>6.1744505703594217E-3</v>
      </c>
      <c r="AI1650" s="96">
        <f t="shared" si="1063"/>
        <v>1643.3445940710269</v>
      </c>
      <c r="AJ1650" s="5">
        <f t="shared" si="1027"/>
        <v>5.0000000000000044E-2</v>
      </c>
      <c r="AK1650" s="5">
        <f t="shared" si="1030"/>
        <v>5.0000000000000044E-2</v>
      </c>
      <c r="AL1650" s="5">
        <f t="shared" si="1034"/>
        <v>0</v>
      </c>
      <c r="AM1650" s="95">
        <f t="shared" si="1045"/>
        <v>3.0714285714285725E-2</v>
      </c>
      <c r="AN1650" s="95">
        <f t="shared" si="1046"/>
        <v>-1.0000000000000009E-2</v>
      </c>
      <c r="AO1650" s="78">
        <f t="shared" si="1047"/>
        <v>3.0714285714285698</v>
      </c>
      <c r="AP1650" s="8">
        <f t="shared" si="1048"/>
        <v>75.438596491228054</v>
      </c>
      <c r="AQ1650" s="8">
        <f t="shared" si="1038"/>
        <v>63.049853372434008</v>
      </c>
      <c r="AR1650" s="8">
        <f t="shared" si="1025"/>
        <v>0.33333333333333331</v>
      </c>
      <c r="AS1650" s="114">
        <f t="shared" si="1031"/>
        <v>243400</v>
      </c>
      <c r="AT1650" s="103">
        <f t="shared" si="1055"/>
        <v>-0.13873069802116525</v>
      </c>
      <c r="AU1650" s="5">
        <f t="shared" si="1028"/>
        <v>1.59</v>
      </c>
      <c r="AW1650" s="210">
        <f t="shared" si="1029"/>
        <v>5.8823529411764754E-2</v>
      </c>
      <c r="AX1650" s="276">
        <f t="shared" si="1036"/>
        <v>-9.6551805245383387E-4</v>
      </c>
      <c r="AY1650" s="19">
        <f t="shared" si="1056"/>
        <v>-1.7705231397664938</v>
      </c>
    </row>
    <row r="1651" spans="1:51">
      <c r="A1651" s="3">
        <v>40732</v>
      </c>
      <c r="B1651" s="9">
        <f t="shared" ref="B1651:B1665" si="1064">A1651</f>
        <v>40732</v>
      </c>
      <c r="C1651" s="5">
        <v>1.61</v>
      </c>
      <c r="D1651" s="5">
        <v>1.64</v>
      </c>
      <c r="E1651" s="5">
        <v>1.6</v>
      </c>
      <c r="F1651" s="5">
        <v>1.61</v>
      </c>
      <c r="G1651" s="6">
        <v>621400</v>
      </c>
      <c r="H1651" s="113">
        <v>1.61</v>
      </c>
      <c r="I1651" s="19">
        <f t="shared" si="1058"/>
        <v>1.2578616352201269E-2</v>
      </c>
      <c r="J1651" s="8">
        <f t="shared" si="1032"/>
        <v>1.6374499949989996</v>
      </c>
      <c r="K1651" s="8">
        <f t="shared" si="1033"/>
        <v>1.1375500050009999</v>
      </c>
      <c r="L1651" s="8">
        <f t="shared" si="1039"/>
        <v>1.3874999999999997</v>
      </c>
      <c r="M1651" s="19">
        <f t="shared" ref="M1651:M1663" si="1065">(J1651-K1651)/K1651</f>
        <v>0.43945320012333017</v>
      </c>
      <c r="N1651" s="19">
        <f t="shared" si="1040"/>
        <v>8.8774994991390715E-2</v>
      </c>
      <c r="O1651" s="19">
        <f t="shared" si="1049"/>
        <v>1.5588287613591597E-2</v>
      </c>
      <c r="P1651" s="19">
        <f t="shared" si="1050"/>
        <v>-9.6921905311332466E-3</v>
      </c>
      <c r="Q1651" s="6"/>
      <c r="S1651" s="66"/>
      <c r="T1651" t="str">
        <f t="shared" si="1051"/>
        <v/>
      </c>
      <c r="U1651" t="str">
        <f t="shared" si="1052"/>
        <v>BrokeBandUpper</v>
      </c>
      <c r="V1651" t="str">
        <f t="shared" si="1053"/>
        <v/>
      </c>
      <c r="W1651" t="str">
        <f t="shared" si="1054"/>
        <v/>
      </c>
      <c r="Y1651" s="219">
        <f t="shared" si="1035"/>
        <v>3.2857142857142863E-2</v>
      </c>
      <c r="Z1651" s="78">
        <f t="shared" si="1037"/>
        <v>1.4774008053216139</v>
      </c>
      <c r="AA1651" s="78">
        <f t="shared" si="1059"/>
        <v>1.4294497820256762</v>
      </c>
      <c r="AB1651" s="74">
        <f t="shared" si="1026"/>
        <v>1650</v>
      </c>
      <c r="AC1651" s="80">
        <f t="shared" si="1041"/>
        <v>3.1869106272710154E-2</v>
      </c>
      <c r="AD1651" s="79">
        <f t="shared" si="1057"/>
        <v>4.79510232959377E-2</v>
      </c>
      <c r="AE1651" s="81">
        <f t="shared" si="1042"/>
        <v>1.6081917023227546E-2</v>
      </c>
      <c r="AF1651" s="19">
        <f t="shared" si="1061"/>
        <v>3.3545091194449803E-2</v>
      </c>
      <c r="AG1651" s="93">
        <f t="shared" si="1060"/>
        <v>5.7812777029091926E-2</v>
      </c>
      <c r="AH1651" s="91">
        <f t="shared" si="1062"/>
        <v>6.2506761343941791E-3</v>
      </c>
      <c r="AI1651" s="96">
        <f t="shared" si="1063"/>
        <v>1643.5990592669568</v>
      </c>
      <c r="AJ1651" s="5">
        <f t="shared" si="1027"/>
        <v>2.0000000000000018E-2</v>
      </c>
      <c r="AK1651" s="5">
        <f t="shared" si="1030"/>
        <v>2.0000000000000018E-2</v>
      </c>
      <c r="AL1651" s="5">
        <f t="shared" si="1034"/>
        <v>0</v>
      </c>
      <c r="AM1651" s="95">
        <f t="shared" si="1045"/>
        <v>3.2142857142857154E-2</v>
      </c>
      <c r="AN1651" s="95">
        <f t="shared" si="1046"/>
        <v>-5.0000000000000044E-3</v>
      </c>
      <c r="AO1651" s="78">
        <f t="shared" si="1047"/>
        <v>6.4285714285714253</v>
      </c>
      <c r="AP1651" s="8">
        <f t="shared" si="1048"/>
        <v>86.538461538461533</v>
      </c>
      <c r="AQ1651" s="8">
        <f t="shared" si="1038"/>
        <v>71.999999999999986</v>
      </c>
      <c r="AR1651" s="8">
        <f t="shared" si="1025"/>
        <v>-0.49999999999999722</v>
      </c>
      <c r="AS1651" s="114">
        <f t="shared" si="1031"/>
        <v>-310699.99999999825</v>
      </c>
      <c r="AT1651" s="103">
        <f t="shared" si="1055"/>
        <v>-0.13838017581051257</v>
      </c>
      <c r="AU1651" s="5">
        <f t="shared" si="1028"/>
        <v>1.61</v>
      </c>
      <c r="AW1651" s="210">
        <f t="shared" si="1029"/>
        <v>2.4999999999999883E-2</v>
      </c>
      <c r="AX1651" s="276">
        <f t="shared" si="1036"/>
        <v>-1.3249518187909296E-3</v>
      </c>
      <c r="AY1651" s="19">
        <f t="shared" si="1056"/>
        <v>-0.3722703738408682</v>
      </c>
    </row>
    <row r="1652" spans="1:51">
      <c r="A1652" s="3">
        <v>40735</v>
      </c>
      <c r="B1652" s="9">
        <f t="shared" si="1064"/>
        <v>40735</v>
      </c>
      <c r="C1652" s="5">
        <v>1.64</v>
      </c>
      <c r="D1652" s="5">
        <v>1.69</v>
      </c>
      <c r="E1652" s="5">
        <v>1.62</v>
      </c>
      <c r="F1652" s="5">
        <v>1.65</v>
      </c>
      <c r="G1652" s="6">
        <v>734800</v>
      </c>
      <c r="H1652" s="113">
        <v>1.65</v>
      </c>
      <c r="I1652" s="19">
        <f t="shared" si="1058"/>
        <v>2.4844720496894294E-2</v>
      </c>
      <c r="J1652" s="8">
        <f t="shared" si="1032"/>
        <v>1.6731106334430623</v>
      </c>
      <c r="K1652" s="8">
        <f t="shared" si="1033"/>
        <v>1.1238893665569374</v>
      </c>
      <c r="L1652" s="8">
        <f t="shared" si="1039"/>
        <v>1.3984999999999999</v>
      </c>
      <c r="M1652" s="19">
        <f t="shared" si="1065"/>
        <v>0.48867912023109333</v>
      </c>
      <c r="N1652" s="19">
        <f t="shared" si="1040"/>
        <v>0.11201629682966964</v>
      </c>
      <c r="O1652" s="19">
        <f t="shared" ref="O1652:O1663" si="1066">IF(A1653&gt;A1652,(J1652-J1651)/J1651, (J1652-J1653)/J1653)</f>
        <v>2.1778154174463531E-2</v>
      </c>
      <c r="P1652" s="19">
        <f t="shared" ref="P1652:P1663" si="1067">IF(A1653&gt;A1652,(K1652-K1651)/K1651, (K1652-K1653)/K1653)</f>
        <v>-1.2008824565079672E-2</v>
      </c>
      <c r="Q1652" s="6"/>
      <c r="S1652" s="66"/>
      <c r="T1652" t="str">
        <f t="shared" si="1051"/>
        <v/>
      </c>
      <c r="U1652" t="str">
        <f t="shared" si="1052"/>
        <v>BrokeBandUpper</v>
      </c>
      <c r="V1652" t="str">
        <f t="shared" si="1053"/>
        <v/>
      </c>
      <c r="W1652" t="str">
        <f t="shared" si="1054"/>
        <v/>
      </c>
      <c r="X1652" s="63" t="s">
        <v>89</v>
      </c>
      <c r="Y1652" s="219">
        <f t="shared" si="1035"/>
        <v>3.3340659340659343E-2</v>
      </c>
      <c r="Z1652" s="78">
        <f t="shared" si="1037"/>
        <v>1.5039810813020853</v>
      </c>
      <c r="AA1652" s="78">
        <f t="shared" si="1059"/>
        <v>1.4457704981557762</v>
      </c>
      <c r="AB1652" s="74">
        <f t="shared" si="1026"/>
        <v>1651</v>
      </c>
      <c r="AC1652" s="80">
        <f t="shared" si="1041"/>
        <v>3.3702932898465252E-2</v>
      </c>
      <c r="AD1652" s="79">
        <f t="shared" si="1057"/>
        <v>5.8210583146309114E-2</v>
      </c>
      <c r="AE1652" s="81">
        <f t="shared" si="1042"/>
        <v>2.4507650247843862E-2</v>
      </c>
      <c r="AF1652" s="19">
        <f t="shared" si="1061"/>
        <v>4.0262671855984401E-2</v>
      </c>
      <c r="AG1652" s="93">
        <f t="shared" si="1060"/>
        <v>5.7542455381794685E-2</v>
      </c>
      <c r="AH1652" s="91">
        <f t="shared" si="1062"/>
        <v>5.9938876359062719E-3</v>
      </c>
      <c r="AI1652" s="96">
        <f t="shared" si="1063"/>
        <v>1643.7909461872835</v>
      </c>
      <c r="AJ1652" s="5">
        <f t="shared" si="1027"/>
        <v>3.9999999999999813E-2</v>
      </c>
      <c r="AK1652" s="5">
        <f t="shared" si="1030"/>
        <v>3.9999999999999813E-2</v>
      </c>
      <c r="AL1652" s="5">
        <f t="shared" si="1034"/>
        <v>0</v>
      </c>
      <c r="AM1652" s="95">
        <f t="shared" si="1045"/>
        <v>3.4999999999999996E-2</v>
      </c>
      <c r="AN1652" s="95">
        <f t="shared" si="1046"/>
        <v>-3.5714285714285748E-3</v>
      </c>
      <c r="AO1652" s="78">
        <f t="shared" si="1047"/>
        <v>9.7999999999999901</v>
      </c>
      <c r="AP1652" s="8">
        <f t="shared" si="1048"/>
        <v>90.740740740740733</v>
      </c>
      <c r="AQ1652" s="8">
        <f t="shared" si="1038"/>
        <v>72.772277227722753</v>
      </c>
      <c r="AR1652" s="8">
        <f t="shared" si="1025"/>
        <v>-0.14285714285714649</v>
      </c>
      <c r="AS1652" s="114">
        <f t="shared" si="1031"/>
        <v>-104971.42857143124</v>
      </c>
      <c r="AT1652" s="103">
        <f t="shared" si="1055"/>
        <v>-0.1122935986294458</v>
      </c>
      <c r="AU1652" s="5">
        <f t="shared" si="1028"/>
        <v>1.65</v>
      </c>
      <c r="AW1652" s="210">
        <f t="shared" si="1029"/>
        <v>4.3209876543209777E-2</v>
      </c>
      <c r="AX1652" s="276">
        <f t="shared" si="1036"/>
        <v>9.6209396447376823E-4</v>
      </c>
      <c r="AY1652" s="19">
        <f t="shared" si="1056"/>
        <v>1.7261350570103873</v>
      </c>
    </row>
    <row r="1653" spans="1:51">
      <c r="A1653" s="3">
        <v>40736</v>
      </c>
      <c r="B1653" s="9">
        <f t="shared" si="1064"/>
        <v>40736</v>
      </c>
      <c r="C1653" s="5">
        <v>1.67</v>
      </c>
      <c r="D1653" s="5">
        <v>1.67</v>
      </c>
      <c r="E1653" s="5">
        <v>1.61</v>
      </c>
      <c r="F1653" s="5">
        <v>1.66</v>
      </c>
      <c r="G1653" s="6">
        <v>1152700</v>
      </c>
      <c r="H1653" s="113">
        <v>1.66</v>
      </c>
      <c r="I1653" s="19">
        <f t="shared" si="1058"/>
        <v>6.0606060606060667E-3</v>
      </c>
      <c r="J1653" s="8">
        <f t="shared" si="1032"/>
        <v>1.7072541000558314</v>
      </c>
      <c r="K1653" s="8">
        <f t="shared" si="1033"/>
        <v>1.1127458999441679</v>
      </c>
      <c r="L1653" s="8">
        <f t="shared" si="1039"/>
        <v>1.4099999999999997</v>
      </c>
      <c r="M1653" s="19">
        <f t="shared" si="1065"/>
        <v>0.53427130141885304</v>
      </c>
      <c r="N1653" s="19">
        <f t="shared" si="1040"/>
        <v>9.3296765301123255E-2</v>
      </c>
      <c r="O1653" s="19">
        <f t="shared" si="1066"/>
        <v>2.0407178061205636E-2</v>
      </c>
      <c r="P1653" s="19">
        <f t="shared" si="1067"/>
        <v>-9.9150921294928872E-3</v>
      </c>
      <c r="Q1653" s="6"/>
      <c r="S1653" s="66"/>
      <c r="T1653" t="str">
        <f t="shared" si="1051"/>
        <v/>
      </c>
      <c r="U1653" t="str">
        <f t="shared" si="1052"/>
        <v/>
      </c>
      <c r="V1653" t="str">
        <f t="shared" si="1053"/>
        <v/>
      </c>
      <c r="W1653" t="str">
        <f t="shared" si="1054"/>
        <v/>
      </c>
      <c r="Y1653" s="219">
        <f t="shared" si="1035"/>
        <v>3.3164835164835163E-2</v>
      </c>
      <c r="Z1653" s="78">
        <f t="shared" si="1037"/>
        <v>1.5280079947815641</v>
      </c>
      <c r="AA1653" s="78">
        <f t="shared" si="1059"/>
        <v>1.4616234812922488</v>
      </c>
      <c r="AB1653" s="74">
        <f t="shared" si="1026"/>
        <v>1652</v>
      </c>
      <c r="AC1653" s="80">
        <f t="shared" si="1041"/>
        <v>3.3501490593177141E-2</v>
      </c>
      <c r="AD1653" s="79">
        <f t="shared" si="1057"/>
        <v>6.6384513489315289E-2</v>
      </c>
      <c r="AE1653" s="81">
        <f t="shared" si="1042"/>
        <v>3.2883022896138148E-2</v>
      </c>
      <c r="AF1653" s="19">
        <f t="shared" si="1061"/>
        <v>4.5418340864791996E-2</v>
      </c>
      <c r="AG1653" s="93">
        <f t="shared" si="1060"/>
        <v>-5.9769963016270177E-3</v>
      </c>
      <c r="AH1653" s="91">
        <f t="shared" si="1062"/>
        <v>5.4859999314699108E-3</v>
      </c>
      <c r="AI1653" s="96">
        <f t="shared" si="1063"/>
        <v>1643.9238203750613</v>
      </c>
      <c r="AJ1653" s="5">
        <f t="shared" si="1027"/>
        <v>1.0000000000000009E-2</v>
      </c>
      <c r="AK1653" s="5">
        <f t="shared" si="1030"/>
        <v>1.0000000000000009E-2</v>
      </c>
      <c r="AL1653" s="5">
        <f t="shared" si="1034"/>
        <v>0</v>
      </c>
      <c r="AM1653" s="95">
        <f t="shared" si="1045"/>
        <v>3.3571428571428572E-2</v>
      </c>
      <c r="AN1653" s="95">
        <f t="shared" si="1046"/>
        <v>-3.5714285714285748E-3</v>
      </c>
      <c r="AO1653" s="78">
        <f t="shared" si="1047"/>
        <v>9.3999999999999915</v>
      </c>
      <c r="AP1653" s="8">
        <f t="shared" si="1048"/>
        <v>90.384615384615373</v>
      </c>
      <c r="AQ1653" s="8">
        <f t="shared" si="1038"/>
        <v>71.938775510204067</v>
      </c>
      <c r="AR1653" s="8">
        <f t="shared" si="1025"/>
        <v>0.66666666666666541</v>
      </c>
      <c r="AS1653" s="114">
        <f t="shared" si="1031"/>
        <v>768466.66666666523</v>
      </c>
      <c r="AT1653" s="103">
        <f t="shared" si="1055"/>
        <v>-7.5091057863500635E-2</v>
      </c>
      <c r="AU1653" s="5">
        <f t="shared" si="1028"/>
        <v>1.66</v>
      </c>
      <c r="AW1653" s="210">
        <f t="shared" si="1029"/>
        <v>3.7267080745341505E-2</v>
      </c>
      <c r="AX1653" s="276">
        <f t="shared" si="1036"/>
        <v>5.2106573808152964E-3</v>
      </c>
      <c r="AY1653" s="19">
        <f t="shared" si="1056"/>
        <v>4.4159547541339625</v>
      </c>
    </row>
    <row r="1654" spans="1:51">
      <c r="A1654" s="3">
        <v>40737</v>
      </c>
      <c r="B1654" s="9">
        <f t="shared" si="1064"/>
        <v>40737</v>
      </c>
      <c r="C1654" s="5">
        <v>1.67</v>
      </c>
      <c r="D1654" s="5">
        <v>1.67</v>
      </c>
      <c r="E1654" s="5">
        <v>1.64</v>
      </c>
      <c r="F1654" s="5">
        <v>1.65</v>
      </c>
      <c r="G1654" s="6">
        <v>408600</v>
      </c>
      <c r="H1654" s="113">
        <v>1.65</v>
      </c>
      <c r="I1654" s="19">
        <f t="shared" si="1058"/>
        <v>-6.0240963855421742E-3</v>
      </c>
      <c r="J1654" s="8">
        <f t="shared" si="1032"/>
        <v>1.7380965670505659</v>
      </c>
      <c r="K1654" s="8">
        <f t="shared" si="1033"/>
        <v>1.1089034329494336</v>
      </c>
      <c r="L1654" s="8">
        <f t="shared" si="1039"/>
        <v>1.4234999999999998</v>
      </c>
      <c r="M1654" s="19">
        <f t="shared" si="1065"/>
        <v>0.56740119599740091</v>
      </c>
      <c r="N1654" s="19">
        <f t="shared" si="1040"/>
        <v>6.2009496842831545E-2</v>
      </c>
      <c r="O1654" s="19">
        <f t="shared" si="1066"/>
        <v>1.8065539859430328E-2</v>
      </c>
      <c r="P1654" s="19">
        <f t="shared" si="1067"/>
        <v>-3.453139656526378E-3</v>
      </c>
      <c r="Q1654" s="6"/>
      <c r="S1654" s="66"/>
      <c r="T1654" t="str">
        <f t="shared" si="1051"/>
        <v/>
      </c>
      <c r="U1654" t="str">
        <f t="shared" si="1052"/>
        <v/>
      </c>
      <c r="V1654" t="str">
        <f t="shared" si="1053"/>
        <v/>
      </c>
      <c r="W1654" t="str">
        <f t="shared" si="1054"/>
        <v/>
      </c>
      <c r="Y1654" s="219">
        <f t="shared" si="1035"/>
        <v>3.1186813186813187E-2</v>
      </c>
      <c r="Z1654" s="78">
        <f t="shared" si="1037"/>
        <v>1.5467947635852033</v>
      </c>
      <c r="AA1654" s="78">
        <f t="shared" si="1059"/>
        <v>1.4755633436766225</v>
      </c>
      <c r="AB1654" s="74">
        <f t="shared" si="1026"/>
        <v>1653</v>
      </c>
      <c r="AC1654" s="80">
        <f t="shared" si="1041"/>
        <v>3.0678717609954151E-2</v>
      </c>
      <c r="AD1654" s="79">
        <f t="shared" si="1057"/>
        <v>7.123141990858084E-2</v>
      </c>
      <c r="AE1654" s="81">
        <f t="shared" si="1042"/>
        <v>4.0552702298626689E-2</v>
      </c>
      <c r="AF1654" s="19">
        <f t="shared" si="1061"/>
        <v>4.8274050865952919E-2</v>
      </c>
      <c r="AG1654" s="93">
        <f t="shared" si="1060"/>
        <v>-8.4258131003814851E-2</v>
      </c>
      <c r="AH1654" s="91">
        <f t="shared" si="1062"/>
        <v>4.7195321981046891E-3</v>
      </c>
      <c r="AI1654" s="96">
        <f t="shared" si="1063"/>
        <v>1643.9721732445639</v>
      </c>
      <c r="AJ1654" s="5">
        <f t="shared" si="1027"/>
        <v>-1.0000000000000009E-2</v>
      </c>
      <c r="AK1654" s="5">
        <f t="shared" si="1030"/>
        <v>0</v>
      </c>
      <c r="AL1654" s="5">
        <f t="shared" si="1034"/>
        <v>-1.0000000000000009E-2</v>
      </c>
      <c r="AM1654" s="95">
        <f t="shared" si="1045"/>
        <v>3.2857142857142856E-2</v>
      </c>
      <c r="AN1654" s="95">
        <f t="shared" si="1046"/>
        <v>-4.2857142857142894E-3</v>
      </c>
      <c r="AO1654" s="78">
        <f t="shared" si="1047"/>
        <v>7.6666666666666599</v>
      </c>
      <c r="AP1654" s="8">
        <f t="shared" si="1048"/>
        <v>88.461538461538453</v>
      </c>
      <c r="AQ1654" s="8">
        <f t="shared" si="1038"/>
        <v>75.409836065573757</v>
      </c>
      <c r="AR1654" s="8">
        <f t="shared" si="1025"/>
        <v>-0.33333333333333331</v>
      </c>
      <c r="AS1654" s="114">
        <f t="shared" si="1031"/>
        <v>-136200</v>
      </c>
      <c r="AT1654" s="103">
        <f t="shared" si="1055"/>
        <v>-5.0640957924744955E-2</v>
      </c>
      <c r="AU1654" s="5">
        <f t="shared" si="1028"/>
        <v>1.65</v>
      </c>
      <c r="AW1654" s="210">
        <f t="shared" si="1029"/>
        <v>1.8292682926829285E-2</v>
      </c>
      <c r="AX1654" s="276">
        <f t="shared" si="1036"/>
        <v>1.079713818861743E-2</v>
      </c>
      <c r="AY1654" s="19">
        <f t="shared" si="1056"/>
        <v>1.0721259141640269</v>
      </c>
    </row>
    <row r="1655" spans="1:51">
      <c r="A1655" s="3">
        <v>40738</v>
      </c>
      <c r="B1655" s="9">
        <f t="shared" si="1064"/>
        <v>40738</v>
      </c>
      <c r="C1655" s="5">
        <v>1.65</v>
      </c>
      <c r="D1655" s="5">
        <v>1.65</v>
      </c>
      <c r="E1655" s="5">
        <v>1.54</v>
      </c>
      <c r="F1655" s="5">
        <v>1.55</v>
      </c>
      <c r="G1655" s="6">
        <v>1006700</v>
      </c>
      <c r="H1655" s="113">
        <v>1.55</v>
      </c>
      <c r="I1655" s="19">
        <f t="shared" si="1058"/>
        <v>-6.0606060606060531E-2</v>
      </c>
      <c r="J1655" s="8">
        <f t="shared" si="1032"/>
        <v>1.7494392912371377</v>
      </c>
      <c r="K1655" s="8">
        <f t="shared" si="1033"/>
        <v>1.1235607087628621</v>
      </c>
      <c r="L1655" s="8">
        <f t="shared" si="1039"/>
        <v>1.4364999999999999</v>
      </c>
      <c r="M1655" s="19">
        <f t="shared" si="1065"/>
        <v>0.55704918977045959</v>
      </c>
      <c r="N1655" s="19">
        <f t="shared" si="1040"/>
        <v>-1.8244597120991517E-2</v>
      </c>
      <c r="O1655" s="19">
        <f t="shared" si="1066"/>
        <v>6.5259459120960298E-3</v>
      </c>
      <c r="P1655" s="19">
        <f t="shared" si="1067"/>
        <v>1.3217810837183005E-2</v>
      </c>
      <c r="Q1655" s="6"/>
      <c r="S1655" s="66"/>
      <c r="T1655" t="str">
        <f t="shared" si="1051"/>
        <v/>
      </c>
      <c r="U1655" t="str">
        <f t="shared" si="1052"/>
        <v/>
      </c>
      <c r="V1655" t="str">
        <f t="shared" si="1053"/>
        <v/>
      </c>
      <c r="W1655" t="str">
        <f t="shared" si="1054"/>
        <v/>
      </c>
      <c r="Y1655" s="219">
        <f t="shared" si="1035"/>
        <v>2.5582417582417576E-2</v>
      </c>
      <c r="Z1655" s="78">
        <f t="shared" si="1037"/>
        <v>1.5472883699930819</v>
      </c>
      <c r="AA1655" s="78">
        <f t="shared" si="1059"/>
        <v>1.4810716562445525</v>
      </c>
      <c r="AB1655" s="74">
        <f t="shared" si="1026"/>
        <v>1654</v>
      </c>
      <c r="AC1655" s="80">
        <f t="shared" si="1041"/>
        <v>2.0531209159922202E-2</v>
      </c>
      <c r="AD1655" s="79">
        <f t="shared" si="1057"/>
        <v>6.6216713748529443E-2</v>
      </c>
      <c r="AE1655" s="81">
        <f t="shared" si="1042"/>
        <v>4.5685504588607241E-2</v>
      </c>
      <c r="AF1655" s="19">
        <f t="shared" si="1061"/>
        <v>4.4708649624981972E-2</v>
      </c>
      <c r="AG1655" s="93">
        <f t="shared" si="1060"/>
        <v>-0.33076703462792212</v>
      </c>
      <c r="AH1655" s="91">
        <f t="shared" si="1062"/>
        <v>3.5883550750065345E-3</v>
      </c>
      <c r="AI1655" s="96">
        <f t="shared" si="1063"/>
        <v>1644.1514170311448</v>
      </c>
      <c r="AJ1655" s="5">
        <f t="shared" si="1027"/>
        <v>-9.9999999999999867E-2</v>
      </c>
      <c r="AK1655" s="5">
        <f t="shared" si="1030"/>
        <v>0</v>
      </c>
      <c r="AL1655" s="5">
        <f t="shared" si="1034"/>
        <v>-9.9999999999999867E-2</v>
      </c>
      <c r="AM1655" s="95">
        <f t="shared" si="1045"/>
        <v>3.0714285714285711E-2</v>
      </c>
      <c r="AN1655" s="95">
        <f t="shared" si="1046"/>
        <v>-1.1428571428571423E-2</v>
      </c>
      <c r="AO1655" s="78">
        <f t="shared" si="1047"/>
        <v>2.6875000000000009</v>
      </c>
      <c r="AP1655" s="8">
        <f t="shared" si="1048"/>
        <v>72.881355932203391</v>
      </c>
      <c r="AQ1655" s="8">
        <f t="shared" si="1038"/>
        <v>59.888579387186638</v>
      </c>
      <c r="AR1655" s="8">
        <f t="shared" si="1025"/>
        <v>-0.81818181818181779</v>
      </c>
      <c r="AS1655" s="114">
        <f t="shared" si="1031"/>
        <v>-823663.636363636</v>
      </c>
      <c r="AT1655" s="103">
        <f t="shared" si="1055"/>
        <v>-6.4923106359571778E-3</v>
      </c>
      <c r="AU1655" s="5">
        <f t="shared" si="1028"/>
        <v>1.55</v>
      </c>
      <c r="AW1655" s="210">
        <f t="shared" si="1029"/>
        <v>7.1428571428571341E-2</v>
      </c>
      <c r="AX1655" s="276">
        <f t="shared" si="1036"/>
        <v>1.5604558134702943E-2</v>
      </c>
      <c r="AY1655" s="19">
        <f t="shared" si="1056"/>
        <v>0.44524945982015823</v>
      </c>
    </row>
    <row r="1656" spans="1:51">
      <c r="A1656" s="3">
        <v>40739</v>
      </c>
      <c r="B1656" s="9">
        <f t="shared" si="1064"/>
        <v>40739</v>
      </c>
      <c r="C1656" s="5">
        <v>1.55</v>
      </c>
      <c r="D1656" s="5">
        <v>1.59</v>
      </c>
      <c r="E1656" s="5">
        <v>1.53</v>
      </c>
      <c r="F1656" s="5">
        <v>1.54</v>
      </c>
      <c r="G1656" s="6">
        <v>844800</v>
      </c>
      <c r="H1656" s="113">
        <v>1.54</v>
      </c>
      <c r="I1656" s="19">
        <f t="shared" si="1058"/>
        <v>-6.4516129032258117E-3</v>
      </c>
      <c r="J1656" s="8">
        <f t="shared" si="1032"/>
        <v>1.7579688998914156</v>
      </c>
      <c r="K1656" s="8">
        <f t="shared" si="1033"/>
        <v>1.1390311001085838</v>
      </c>
      <c r="L1656" s="8">
        <f t="shared" si="1039"/>
        <v>1.4484999999999997</v>
      </c>
      <c r="M1656" s="19">
        <f t="shared" si="1065"/>
        <v>0.54338972809770381</v>
      </c>
      <c r="N1656" s="19">
        <f t="shared" si="1040"/>
        <v>-2.4521105000411839E-2</v>
      </c>
      <c r="O1656" s="19">
        <f t="shared" si="1066"/>
        <v>4.8756242625864754E-3</v>
      </c>
      <c r="P1656" s="19">
        <f t="shared" si="1067"/>
        <v>1.3769074714935471E-2</v>
      </c>
      <c r="Q1656" s="6"/>
      <c r="S1656" s="66"/>
      <c r="T1656" t="str">
        <f t="shared" si="1051"/>
        <v/>
      </c>
      <c r="U1656" t="str">
        <f t="shared" si="1052"/>
        <v/>
      </c>
      <c r="V1656" t="str">
        <f t="shared" si="1053"/>
        <v/>
      </c>
      <c r="W1656" t="str">
        <f t="shared" si="1054"/>
        <v/>
      </c>
      <c r="Y1656" s="219">
        <f t="shared" si="1035"/>
        <v>1.8835164835164838E-2</v>
      </c>
      <c r="Z1656" s="78">
        <f t="shared" si="1037"/>
        <v>1.5461659610141474</v>
      </c>
      <c r="AA1656" s="78">
        <f t="shared" si="1059"/>
        <v>1.4854323536824556</v>
      </c>
      <c r="AB1656" s="74">
        <f t="shared" si="1026"/>
        <v>1655</v>
      </c>
      <c r="AC1656" s="80">
        <f t="shared" si="1041"/>
        <v>1.2038482194467612E-2</v>
      </c>
      <c r="AD1656" s="79">
        <f t="shared" si="1057"/>
        <v>6.0733607331691752E-2</v>
      </c>
      <c r="AE1656" s="81">
        <f t="shared" si="1042"/>
        <v>4.8695125137224141E-2</v>
      </c>
      <c r="AF1656" s="19">
        <f t="shared" si="1061"/>
        <v>4.0886148185159912E-2</v>
      </c>
      <c r="AG1656" s="93">
        <f t="shared" si="1060"/>
        <v>-0.4136496247884297</v>
      </c>
      <c r="AH1656" s="91">
        <f t="shared" si="1062"/>
        <v>2.2066032277253699E-3</v>
      </c>
      <c r="AI1656" s="96">
        <f t="shared" si="1063"/>
        <v>1644.9519706878139</v>
      </c>
      <c r="AJ1656" s="5">
        <f t="shared" si="1027"/>
        <v>-1.0000000000000009E-2</v>
      </c>
      <c r="AK1656" s="5">
        <f t="shared" si="1030"/>
        <v>0</v>
      </c>
      <c r="AL1656" s="5">
        <f t="shared" si="1034"/>
        <v>-1.0000000000000009E-2</v>
      </c>
      <c r="AM1656" s="95">
        <f t="shared" si="1045"/>
        <v>2.9999999999999995E-2</v>
      </c>
      <c r="AN1656" s="95">
        <f t="shared" si="1046"/>
        <v>-1.2142857142857138E-2</v>
      </c>
      <c r="AO1656" s="78">
        <f t="shared" si="1047"/>
        <v>2.4705882352941182</v>
      </c>
      <c r="AP1656" s="8">
        <f t="shared" si="1048"/>
        <v>71.186440677966104</v>
      </c>
      <c r="AQ1656" s="8">
        <f t="shared" si="1038"/>
        <v>64.948453608247434</v>
      </c>
      <c r="AR1656" s="8">
        <f t="shared" si="1025"/>
        <v>-0.66666666666666663</v>
      </c>
      <c r="AS1656" s="114">
        <f t="shared" si="1031"/>
        <v>-563200</v>
      </c>
      <c r="AT1656" s="103">
        <f t="shared" si="1055"/>
        <v>-6.1044637508370525E-2</v>
      </c>
      <c r="AU1656" s="5">
        <f t="shared" si="1028"/>
        <v>1.54</v>
      </c>
      <c r="AW1656" s="210">
        <f t="shared" si="1029"/>
        <v>3.9215686274509838E-2</v>
      </c>
      <c r="AX1656" s="276">
        <f t="shared" si="1036"/>
        <v>1.8677648978660304E-2</v>
      </c>
      <c r="AY1656" s="19">
        <f t="shared" si="1056"/>
        <v>0.19693546061539038</v>
      </c>
    </row>
    <row r="1657" spans="1:51">
      <c r="A1657" s="3">
        <v>40742</v>
      </c>
      <c r="B1657" s="9">
        <f t="shared" si="1064"/>
        <v>40742</v>
      </c>
      <c r="C1657" s="5">
        <v>1.58</v>
      </c>
      <c r="D1657" s="5">
        <v>1.59</v>
      </c>
      <c r="E1657" s="5">
        <v>1.55</v>
      </c>
      <c r="F1657" s="5">
        <v>1.57</v>
      </c>
      <c r="G1657" s="6">
        <v>307100</v>
      </c>
      <c r="H1657" s="113">
        <v>1.57</v>
      </c>
      <c r="I1657" s="19">
        <f t="shared" si="1058"/>
        <v>1.9480519480519497E-2</v>
      </c>
      <c r="J1657" s="8">
        <f t="shared" si="1032"/>
        <v>1.7621799622488881</v>
      </c>
      <c r="K1657" s="8">
        <f t="shared" si="1033"/>
        <v>1.168820037751112</v>
      </c>
      <c r="L1657" s="8">
        <f t="shared" si="1039"/>
        <v>1.4655</v>
      </c>
      <c r="M1657" s="19">
        <f t="shared" si="1065"/>
        <v>0.50765721439841183</v>
      </c>
      <c r="N1657" s="19">
        <f t="shared" si="1040"/>
        <v>-6.5758537292164493E-2</v>
      </c>
      <c r="O1657" s="19">
        <f t="shared" si="1066"/>
        <v>2.3954134556831968E-3</v>
      </c>
      <c r="P1657" s="19">
        <f t="shared" si="1067"/>
        <v>2.6152874701742941E-2</v>
      </c>
      <c r="Q1657" s="6"/>
      <c r="S1657" s="66"/>
      <c r="T1657" t="str">
        <f t="shared" si="1051"/>
        <v/>
      </c>
      <c r="U1657" t="str">
        <f t="shared" si="1052"/>
        <v/>
      </c>
      <c r="V1657" t="str">
        <f t="shared" si="1053"/>
        <v/>
      </c>
      <c r="W1657" t="str">
        <f t="shared" si="1054"/>
        <v/>
      </c>
      <c r="Y1657" s="219">
        <f t="shared" si="1035"/>
        <v>1.151648351648352E-2</v>
      </c>
      <c r="Z1657" s="78">
        <f t="shared" si="1037"/>
        <v>1.5498364030179688</v>
      </c>
      <c r="AA1657" s="78">
        <f t="shared" si="1059"/>
        <v>1.491690359509954</v>
      </c>
      <c r="AB1657" s="74">
        <f t="shared" si="1026"/>
        <v>1656</v>
      </c>
      <c r="AC1657" s="80">
        <f t="shared" si="1041"/>
        <v>7.5607346966325081E-3</v>
      </c>
      <c r="AD1657" s="79">
        <f t="shared" si="1057"/>
        <v>5.8146043508014778E-2</v>
      </c>
      <c r="AE1657" s="81">
        <f t="shared" si="1042"/>
        <v>5.0585308811382269E-2</v>
      </c>
      <c r="AF1657" s="19">
        <f t="shared" si="1061"/>
        <v>3.8979968689424764E-2</v>
      </c>
      <c r="AG1657" s="93">
        <f t="shared" si="1060"/>
        <v>-0.37195282806439595</v>
      </c>
      <c r="AH1657" s="91">
        <f t="shared" si="1062"/>
        <v>6.9866702316227736E-4</v>
      </c>
      <c r="AI1657" s="96">
        <f t="shared" si="1063"/>
        <v>1647.4247707340758</v>
      </c>
      <c r="AJ1657" s="5">
        <f t="shared" si="1027"/>
        <v>3.0000000000000027E-2</v>
      </c>
      <c r="AK1657" s="5">
        <f t="shared" si="1030"/>
        <v>3.0000000000000027E-2</v>
      </c>
      <c r="AL1657" s="5">
        <f t="shared" si="1034"/>
        <v>0</v>
      </c>
      <c r="AM1657" s="95">
        <f t="shared" si="1045"/>
        <v>3.214285714285714E-2</v>
      </c>
      <c r="AN1657" s="95">
        <f t="shared" si="1046"/>
        <v>-1.1428571428571423E-2</v>
      </c>
      <c r="AO1657" s="78">
        <f t="shared" si="1047"/>
        <v>2.8125000000000009</v>
      </c>
      <c r="AP1657" s="8">
        <f t="shared" si="1048"/>
        <v>73.770491803278702</v>
      </c>
      <c r="AQ1657" s="8">
        <f t="shared" si="1038"/>
        <v>60.975609756097569</v>
      </c>
      <c r="AR1657" s="8">
        <f t="shared" si="1025"/>
        <v>0</v>
      </c>
      <c r="AS1657" s="114">
        <f t="shared" si="1031"/>
        <v>0</v>
      </c>
      <c r="AT1657" s="103">
        <f t="shared" si="1055"/>
        <v>-2.3274146565408854E-2</v>
      </c>
      <c r="AU1657" s="5">
        <f t="shared" si="1028"/>
        <v>1.57</v>
      </c>
      <c r="AW1657" s="210">
        <f t="shared" si="1029"/>
        <v>2.5806451612903247E-2</v>
      </c>
      <c r="AX1657" s="276">
        <f t="shared" si="1036"/>
        <v>1.9635864015177442E-2</v>
      </c>
      <c r="AY1657" s="19">
        <f t="shared" si="1056"/>
        <v>5.1302765011373958E-2</v>
      </c>
    </row>
    <row r="1658" spans="1:51">
      <c r="A1658" s="3">
        <v>40743</v>
      </c>
      <c r="B1658" s="9">
        <f t="shared" si="1064"/>
        <v>40743</v>
      </c>
      <c r="C1658" s="5">
        <v>1.54</v>
      </c>
      <c r="D1658" s="5">
        <v>1.61</v>
      </c>
      <c r="E1658" s="5">
        <v>1.52</v>
      </c>
      <c r="F1658" s="5">
        <v>1.55</v>
      </c>
      <c r="G1658" s="6">
        <v>417200</v>
      </c>
      <c r="H1658" s="113">
        <v>1.55</v>
      </c>
      <c r="I1658" s="19">
        <f t="shared" si="1058"/>
        <v>-1.2738853503184724E-2</v>
      </c>
      <c r="J1658" s="8">
        <f t="shared" si="1032"/>
        <v>1.7567899925261583</v>
      </c>
      <c r="K1658" s="8">
        <f t="shared" si="1033"/>
        <v>1.2082100074738416</v>
      </c>
      <c r="L1658" s="8">
        <f t="shared" si="1039"/>
        <v>1.4824999999999999</v>
      </c>
      <c r="M1658" s="19">
        <f t="shared" si="1065"/>
        <v>0.45404356995792705</v>
      </c>
      <c r="N1658" s="19">
        <f t="shared" si="1040"/>
        <v>-0.10560993308056986</v>
      </c>
      <c r="O1658" s="19">
        <f t="shared" si="1066"/>
        <v>-3.0586942526863708E-3</v>
      </c>
      <c r="P1658" s="19">
        <f t="shared" si="1067"/>
        <v>3.3700628369204302E-2</v>
      </c>
      <c r="Q1658" s="6"/>
      <c r="S1658" s="66"/>
      <c r="T1658" t="str">
        <f t="shared" si="1051"/>
        <v/>
      </c>
      <c r="U1658" t="str">
        <f t="shared" si="1052"/>
        <v/>
      </c>
      <c r="V1658" t="str">
        <f t="shared" si="1053"/>
        <v/>
      </c>
      <c r="W1658" t="str">
        <f t="shared" si="1054"/>
        <v/>
      </c>
      <c r="Y1658" s="219">
        <f t="shared" si="1035"/>
        <v>6.9670329670329665E-3</v>
      </c>
      <c r="Z1658" s="78">
        <f t="shared" si="1037"/>
        <v>1.5498615969532017</v>
      </c>
      <c r="AA1658" s="78">
        <f t="shared" si="1059"/>
        <v>1.4960052729062174</v>
      </c>
      <c r="AB1658" s="74">
        <f t="shared" si="1026"/>
        <v>1657</v>
      </c>
      <c r="AC1658" s="80">
        <f t="shared" si="1041"/>
        <v>2.6168121884815945E-3</v>
      </c>
      <c r="AD1658" s="79">
        <f t="shared" si="1057"/>
        <v>5.3856324046984261E-2</v>
      </c>
      <c r="AE1658" s="81">
        <f t="shared" si="1042"/>
        <v>5.1239511858502666E-2</v>
      </c>
      <c r="AF1658" s="19">
        <f t="shared" si="1061"/>
        <v>3.6000089720512933E-2</v>
      </c>
      <c r="AG1658" s="93">
        <f t="shared" si="1060"/>
        <v>-0.65389445689092862</v>
      </c>
      <c r="AH1658" s="91">
        <f t="shared" si="1062"/>
        <v>-6.3364011513462556E-4</v>
      </c>
      <c r="AI1658" s="96">
        <f t="shared" si="1063"/>
        <v>1652.7574268142343</v>
      </c>
      <c r="AJ1658" s="5">
        <f t="shared" si="1027"/>
        <v>-2.0000000000000018E-2</v>
      </c>
      <c r="AK1658" s="5">
        <f t="shared" si="1030"/>
        <v>0</v>
      </c>
      <c r="AL1658" s="5">
        <f t="shared" si="1034"/>
        <v>-2.0000000000000018E-2</v>
      </c>
      <c r="AM1658" s="95">
        <f t="shared" si="1045"/>
        <v>2.2142857142857148E-2</v>
      </c>
      <c r="AN1658" s="95">
        <f t="shared" si="1046"/>
        <v>-1.2857142857142853E-2</v>
      </c>
      <c r="AO1658" s="78">
        <f t="shared" si="1047"/>
        <v>1.7222222222222232</v>
      </c>
      <c r="AP1658" s="8">
        <f t="shared" si="1048"/>
        <v>63.26530612244899</v>
      </c>
      <c r="AQ1658" s="8">
        <f t="shared" si="1038"/>
        <v>56.363636363636381</v>
      </c>
      <c r="AR1658" s="8">
        <f t="shared" si="1025"/>
        <v>-0.33333333333333331</v>
      </c>
      <c r="AS1658" s="114">
        <f t="shared" si="1031"/>
        <v>-139066.66666666666</v>
      </c>
      <c r="AT1658" s="103">
        <f t="shared" si="1055"/>
        <v>-3.4577511502181961E-2</v>
      </c>
      <c r="AU1658" s="5">
        <f t="shared" si="1028"/>
        <v>1.55</v>
      </c>
      <c r="AW1658" s="210">
        <f t="shared" si="1029"/>
        <v>5.9210526315789526E-2</v>
      </c>
      <c r="AX1658" s="276">
        <f t="shared" si="1036"/>
        <v>1.7401887433826427E-2</v>
      </c>
      <c r="AY1658" s="19">
        <f t="shared" si="1056"/>
        <v>-0.11377022063425749</v>
      </c>
    </row>
    <row r="1659" spans="1:51">
      <c r="A1659" s="3">
        <v>40744</v>
      </c>
      <c r="B1659" s="9">
        <f t="shared" si="1064"/>
        <v>40744</v>
      </c>
      <c r="C1659" s="5">
        <v>1.57</v>
      </c>
      <c r="D1659" s="5">
        <v>1.61</v>
      </c>
      <c r="E1659" s="5">
        <v>1.57</v>
      </c>
      <c r="F1659" s="5">
        <v>1.6</v>
      </c>
      <c r="G1659" s="6">
        <v>561500</v>
      </c>
      <c r="H1659" s="113">
        <v>1.6</v>
      </c>
      <c r="I1659" s="19">
        <f t="shared" si="1058"/>
        <v>3.2258064516129059E-2</v>
      </c>
      <c r="J1659" s="8">
        <f t="shared" si="1032"/>
        <v>1.755331316756791</v>
      </c>
      <c r="K1659" s="8">
        <f t="shared" si="1033"/>
        <v>1.2456686832432089</v>
      </c>
      <c r="L1659" s="8">
        <f t="shared" si="1039"/>
        <v>1.5004999999999999</v>
      </c>
      <c r="M1659" s="19">
        <f t="shared" si="1065"/>
        <v>0.40914782587825055</v>
      </c>
      <c r="N1659" s="19">
        <f t="shared" si="1040"/>
        <v>-9.8879814736362565E-2</v>
      </c>
      <c r="O1659" s="19">
        <f t="shared" si="1066"/>
        <v>-8.3030742181643721E-4</v>
      </c>
      <c r="P1659" s="19">
        <f t="shared" si="1067"/>
        <v>3.1003447693408008E-2</v>
      </c>
      <c r="Q1659" s="6"/>
      <c r="S1659" s="66"/>
      <c r="T1659" t="str">
        <f t="shared" si="1051"/>
        <v/>
      </c>
      <c r="U1659" t="str">
        <f t="shared" si="1052"/>
        <v/>
      </c>
      <c r="V1659" t="str">
        <f t="shared" si="1053"/>
        <v/>
      </c>
      <c r="W1659" t="str">
        <f t="shared" si="1054"/>
        <v/>
      </c>
      <c r="Y1659" s="219">
        <f t="shared" si="1035"/>
        <v>5.9120879120879146E-3</v>
      </c>
      <c r="Z1659" s="78">
        <f t="shared" si="1037"/>
        <v>1.5575829110224086</v>
      </c>
      <c r="AA1659" s="78">
        <f t="shared" si="1059"/>
        <v>1.5037008827111573</v>
      </c>
      <c r="AB1659" s="74">
        <f t="shared" si="1026"/>
        <v>1658</v>
      </c>
      <c r="AC1659" s="80">
        <f t="shared" si="1041"/>
        <v>2.1140131621989328E-3</v>
      </c>
      <c r="AD1659" s="79">
        <f t="shared" si="1057"/>
        <v>5.3882028311251329E-2</v>
      </c>
      <c r="AE1659" s="81">
        <f t="shared" si="1042"/>
        <v>5.1768015149052396E-2</v>
      </c>
      <c r="AF1659" s="19">
        <f t="shared" si="1061"/>
        <v>3.5832943194196033E-2</v>
      </c>
      <c r="AG1659" s="93">
        <f t="shared" si="1060"/>
        <v>-0.19214180845527587</v>
      </c>
      <c r="AH1659" s="91">
        <f t="shared" si="1062"/>
        <v>-1.5609220340402699E-3</v>
      </c>
      <c r="AI1659" s="96">
        <f t="shared" si="1063"/>
        <v>1656.0771377835272</v>
      </c>
      <c r="AJ1659" s="5">
        <f t="shared" si="1027"/>
        <v>5.0000000000000044E-2</v>
      </c>
      <c r="AK1659" s="5">
        <f t="shared" si="1030"/>
        <v>5.0000000000000044E-2</v>
      </c>
      <c r="AL1659" s="5">
        <f t="shared" si="1034"/>
        <v>0</v>
      </c>
      <c r="AM1659" s="95">
        <f t="shared" si="1045"/>
        <v>0.02</v>
      </c>
      <c r="AN1659" s="95">
        <f t="shared" si="1046"/>
        <v>-1.2857142857142853E-2</v>
      </c>
      <c r="AO1659" s="78">
        <f t="shared" si="1047"/>
        <v>1.555555555555556</v>
      </c>
      <c r="AP1659" s="8">
        <f t="shared" si="1048"/>
        <v>60.869565217391312</v>
      </c>
      <c r="AQ1659" s="8">
        <f t="shared" si="1038"/>
        <v>53.846153846153854</v>
      </c>
      <c r="AR1659" s="8">
        <f t="shared" si="1025"/>
        <v>0.5</v>
      </c>
      <c r="AS1659" s="114">
        <f t="shared" si="1031"/>
        <v>280750</v>
      </c>
      <c r="AT1659" s="103">
        <f t="shared" si="1055"/>
        <v>9.906766503438311E-3</v>
      </c>
      <c r="AU1659" s="5">
        <f t="shared" si="1028"/>
        <v>1.6</v>
      </c>
      <c r="AW1659" s="210">
        <f t="shared" si="1029"/>
        <v>2.5477707006369449E-2</v>
      </c>
      <c r="AX1659" s="276">
        <f t="shared" si="1036"/>
        <v>1.2986881482473036E-2</v>
      </c>
      <c r="AY1659" s="19">
        <f t="shared" si="1056"/>
        <v>-0.25370845364574313</v>
      </c>
    </row>
    <row r="1660" spans="1:51">
      <c r="A1660" s="3">
        <v>40745</v>
      </c>
      <c r="B1660" s="9">
        <f t="shared" si="1064"/>
        <v>40745</v>
      </c>
      <c r="C1660" s="5">
        <v>1.59</v>
      </c>
      <c r="D1660" s="5">
        <v>1.61</v>
      </c>
      <c r="E1660" s="5">
        <v>1.58</v>
      </c>
      <c r="F1660" s="5">
        <v>1.59</v>
      </c>
      <c r="G1660" s="6">
        <v>238400</v>
      </c>
      <c r="H1660" s="113">
        <v>1.59</v>
      </c>
      <c r="I1660" s="19">
        <f t="shared" si="1058"/>
        <v>-6.2500000000000056E-3</v>
      </c>
      <c r="J1660" s="8">
        <f t="shared" si="1032"/>
        <v>1.7473586522191409</v>
      </c>
      <c r="K1660" s="8">
        <f t="shared" si="1033"/>
        <v>1.2876413477808588</v>
      </c>
      <c r="L1660" s="8">
        <f t="shared" si="1039"/>
        <v>1.5174999999999998</v>
      </c>
      <c r="M1660" s="19">
        <f t="shared" si="1065"/>
        <v>0.35702278839567092</v>
      </c>
      <c r="N1660" s="19">
        <f t="shared" si="1040"/>
        <v>-0.12739903327285526</v>
      </c>
      <c r="O1660" s="19">
        <f t="shared" si="1066"/>
        <v>-4.5419713426982384E-3</v>
      </c>
      <c r="P1660" s="19">
        <f t="shared" si="1067"/>
        <v>3.3694886210328706E-2</v>
      </c>
      <c r="Q1660" s="6"/>
      <c r="S1660" s="66"/>
      <c r="T1660" t="str">
        <f t="shared" si="1051"/>
        <v/>
      </c>
      <c r="U1660" t="str">
        <f t="shared" si="1052"/>
        <v/>
      </c>
      <c r="V1660" t="str">
        <f t="shared" si="1053"/>
        <v/>
      </c>
      <c r="W1660" t="str">
        <f t="shared" si="1054"/>
        <v/>
      </c>
      <c r="Y1660" s="219">
        <f t="shared" si="1035"/>
        <v>3.1428571428571473E-3</v>
      </c>
      <c r="Z1660" s="78">
        <f t="shared" si="1037"/>
        <v>1.5625751427249577</v>
      </c>
      <c r="AA1660" s="78">
        <f t="shared" si="1059"/>
        <v>1.5100870173905316</v>
      </c>
      <c r="AB1660" s="74">
        <f t="shared" si="1026"/>
        <v>1659</v>
      </c>
      <c r="AC1660" s="80">
        <f t="shared" si="1041"/>
        <v>5.7608814829891719E-4</v>
      </c>
      <c r="AD1660" s="79">
        <f t="shared" si="1057"/>
        <v>5.2488125334426039E-2</v>
      </c>
      <c r="AE1660" s="81">
        <f t="shared" si="1042"/>
        <v>5.1912037186127122E-2</v>
      </c>
      <c r="AF1660" s="19">
        <f t="shared" si="1061"/>
        <v>3.4758344870169697E-2</v>
      </c>
      <c r="AG1660" s="93">
        <f t="shared" si="1060"/>
        <v>-0.72749074669918912</v>
      </c>
      <c r="AH1660" s="91">
        <f t="shared" si="1062"/>
        <v>-2.2919000373932217E-3</v>
      </c>
      <c r="AI1660" s="96">
        <f t="shared" si="1063"/>
        <v>1657.6523306018526</v>
      </c>
      <c r="AJ1660" s="5">
        <f t="shared" si="1027"/>
        <v>-1.0000000000000009E-2</v>
      </c>
      <c r="AK1660" s="5">
        <f t="shared" si="1030"/>
        <v>0</v>
      </c>
      <c r="AL1660" s="5">
        <f t="shared" si="1034"/>
        <v>-1.0000000000000009E-2</v>
      </c>
      <c r="AM1660" s="95">
        <f t="shared" si="1045"/>
        <v>0.02</v>
      </c>
      <c r="AN1660" s="95">
        <f t="shared" si="1046"/>
        <v>-1.1428571428571423E-2</v>
      </c>
      <c r="AO1660" s="78">
        <f t="shared" si="1047"/>
        <v>1.7500000000000009</v>
      </c>
      <c r="AP1660" s="8">
        <f t="shared" si="1048"/>
        <v>63.636363636363647</v>
      </c>
      <c r="AQ1660" s="8">
        <f t="shared" si="1038"/>
        <v>56.756756756756772</v>
      </c>
      <c r="AR1660" s="8">
        <f t="shared" si="1025"/>
        <v>-0.33333333333333331</v>
      </c>
      <c r="AS1660" s="114">
        <f t="shared" si="1031"/>
        <v>-79466.666666666657</v>
      </c>
      <c r="AT1660" s="103">
        <f t="shared" si="1055"/>
        <v>1.7368641731511689E-2</v>
      </c>
      <c r="AU1660" s="5">
        <f t="shared" si="1028"/>
        <v>1.59</v>
      </c>
      <c r="AW1660" s="210">
        <f t="shared" si="1029"/>
        <v>1.8987341772151913E-2</v>
      </c>
      <c r="AX1660" s="276">
        <f t="shared" si="1036"/>
        <v>6.6596103370081781E-3</v>
      </c>
      <c r="AY1660" s="19">
        <f t="shared" si="1056"/>
        <v>-0.48720481156342876</v>
      </c>
    </row>
    <row r="1661" spans="1:51">
      <c r="A1661" s="3">
        <v>40746</v>
      </c>
      <c r="B1661" s="9">
        <f t="shared" si="1064"/>
        <v>40746</v>
      </c>
      <c r="C1661" s="5">
        <v>1.6</v>
      </c>
      <c r="D1661" s="5">
        <v>1.61</v>
      </c>
      <c r="E1661" s="5">
        <v>1.59</v>
      </c>
      <c r="F1661" s="5">
        <v>1.61</v>
      </c>
      <c r="G1661" s="6">
        <v>424600</v>
      </c>
      <c r="H1661" s="113">
        <v>1.61</v>
      </c>
      <c r="I1661" s="19">
        <f t="shared" si="1058"/>
        <v>1.2578616352201269E-2</v>
      </c>
      <c r="J1661" s="8">
        <f t="shared" si="1032"/>
        <v>1.739367962447895</v>
      </c>
      <c r="K1661" s="8">
        <f t="shared" si="1033"/>
        <v>1.328632037552105</v>
      </c>
      <c r="L1661" s="8">
        <f t="shared" si="1039"/>
        <v>1.534</v>
      </c>
      <c r="M1661" s="19">
        <f t="shared" si="1065"/>
        <v>0.30914196954977624</v>
      </c>
      <c r="N1661" s="19">
        <f t="shared" si="1040"/>
        <v>-0.1341113800075717</v>
      </c>
      <c r="O1661" s="19">
        <f t="shared" si="1066"/>
        <v>-4.5730106759122894E-3</v>
      </c>
      <c r="P1661" s="19">
        <f t="shared" si="1067"/>
        <v>3.1833934070143212E-2</v>
      </c>
      <c r="Q1661" s="6"/>
      <c r="S1661" s="66"/>
      <c r="T1661" t="str">
        <f t="shared" si="1051"/>
        <v/>
      </c>
      <c r="U1661" t="str">
        <f t="shared" si="1052"/>
        <v/>
      </c>
      <c r="V1661" t="str">
        <f t="shared" si="1053"/>
        <v/>
      </c>
      <c r="W1661" t="str">
        <f t="shared" si="1054"/>
        <v/>
      </c>
      <c r="Y1661" s="219">
        <f t="shared" si="1035"/>
        <v>1.7362637362637423E-3</v>
      </c>
      <c r="Z1661" s="78">
        <f t="shared" si="1037"/>
        <v>1.5698785707453142</v>
      </c>
      <c r="AA1661" s="78">
        <f t="shared" si="1059"/>
        <v>1.5174805781036322</v>
      </c>
      <c r="AB1661" s="74">
        <f t="shared" si="1026"/>
        <v>1660</v>
      </c>
      <c r="AC1661" s="80">
        <f t="shared" si="1041"/>
        <v>3.8876436444389151E-4</v>
      </c>
      <c r="AD1661" s="79">
        <f t="shared" si="1057"/>
        <v>5.239799264168199E-2</v>
      </c>
      <c r="AE1661" s="81">
        <f t="shared" si="1042"/>
        <v>5.2009228277238098E-2</v>
      </c>
      <c r="AF1661" s="19">
        <f t="shared" si="1061"/>
        <v>3.4529596884305964E-2</v>
      </c>
      <c r="AG1661" s="93">
        <f t="shared" si="1060"/>
        <v>-0.32516514080034198</v>
      </c>
      <c r="AH1661" s="91">
        <f t="shared" si="1062"/>
        <v>-2.7690878570408774E-3</v>
      </c>
      <c r="AI1661" s="96">
        <f t="shared" si="1063"/>
        <v>1658.4055260823618</v>
      </c>
      <c r="AJ1661" s="5">
        <f t="shared" si="1027"/>
        <v>2.0000000000000018E-2</v>
      </c>
      <c r="AK1661" s="5">
        <f t="shared" si="1030"/>
        <v>2.0000000000000018E-2</v>
      </c>
      <c r="AL1661" s="5">
        <f t="shared" si="1034"/>
        <v>0</v>
      </c>
      <c r="AM1661" s="95">
        <f t="shared" si="1045"/>
        <v>1.8571428571428572E-2</v>
      </c>
      <c r="AN1661" s="95">
        <f t="shared" si="1046"/>
        <v>-1.1428571428571423E-2</v>
      </c>
      <c r="AO1661" s="78">
        <f t="shared" si="1047"/>
        <v>1.6250000000000009</v>
      </c>
      <c r="AP1661" s="8">
        <f t="shared" si="1048"/>
        <v>61.904761904761919</v>
      </c>
      <c r="AQ1661" s="8">
        <f t="shared" si="1038"/>
        <v>54.92957746478875</v>
      </c>
      <c r="AR1661" s="8">
        <f t="shared" si="1025"/>
        <v>1</v>
      </c>
      <c r="AS1661" s="114">
        <f t="shared" si="1031"/>
        <v>424600</v>
      </c>
      <c r="AT1661" s="103">
        <f t="shared" si="1055"/>
        <v>9.5407725699733065E-4</v>
      </c>
      <c r="AU1661" s="5">
        <f t="shared" si="1028"/>
        <v>1.61</v>
      </c>
      <c r="AW1661" s="210">
        <f t="shared" si="1029"/>
        <v>1.2578616352201269E-2</v>
      </c>
      <c r="AX1661" s="276">
        <f t="shared" si="1036"/>
        <v>-1.0224318907634221E-3</v>
      </c>
      <c r="AY1661" s="19">
        <f t="shared" si="1056"/>
        <v>-1.1535272844841473</v>
      </c>
    </row>
    <row r="1662" spans="1:51">
      <c r="A1662" s="3">
        <v>40749</v>
      </c>
      <c r="B1662" s="9">
        <f t="shared" si="1064"/>
        <v>40749</v>
      </c>
      <c r="C1662" s="5">
        <v>1.6</v>
      </c>
      <c r="D1662" s="5">
        <v>1.61</v>
      </c>
      <c r="E1662" s="5">
        <v>1.58</v>
      </c>
      <c r="F1662" s="5">
        <v>1.58</v>
      </c>
      <c r="G1662" s="6">
        <v>158900</v>
      </c>
      <c r="H1662" s="113">
        <v>1.58</v>
      </c>
      <c r="I1662" s="19">
        <f t="shared" si="1058"/>
        <v>-1.8633540372670822E-2</v>
      </c>
      <c r="J1662" s="8">
        <f t="shared" si="1032"/>
        <v>1.7212744194028735</v>
      </c>
      <c r="K1662" s="8">
        <f t="shared" si="1033"/>
        <v>1.3757255805971265</v>
      </c>
      <c r="L1662" s="8">
        <f t="shared" si="1039"/>
        <v>1.5485</v>
      </c>
      <c r="M1662" s="19">
        <f t="shared" si="1065"/>
        <v>0.25117570224707414</v>
      </c>
      <c r="N1662" s="19">
        <f t="shared" si="1040"/>
        <v>-0.18750694830314429</v>
      </c>
      <c r="O1662" s="19">
        <f t="shared" si="1066"/>
        <v>-1.0402366512234496E-2</v>
      </c>
      <c r="P1662" s="19">
        <f t="shared" si="1067"/>
        <v>3.5445135834438715E-2</v>
      </c>
      <c r="Q1662" s="6"/>
      <c r="S1662" s="66"/>
      <c r="T1662" t="str">
        <f t="shared" si="1051"/>
        <v/>
      </c>
      <c r="U1662" t="str">
        <f t="shared" si="1052"/>
        <v/>
      </c>
      <c r="V1662" t="str">
        <f t="shared" si="1053"/>
        <v/>
      </c>
      <c r="W1662" t="str">
        <f t="shared" si="1054"/>
        <v/>
      </c>
      <c r="Y1662" s="219">
        <f t="shared" si="1035"/>
        <v>-1.2967032967032906E-3</v>
      </c>
      <c r="Z1662" s="78">
        <f t="shared" si="1037"/>
        <v>1.5714372708505358</v>
      </c>
      <c r="AA1662" s="78">
        <f t="shared" si="1059"/>
        <v>1.5221070153239635</v>
      </c>
      <c r="AB1662" s="74">
        <f t="shared" si="1026"/>
        <v>1661</v>
      </c>
      <c r="AC1662" s="80">
        <f t="shared" si="1041"/>
        <v>-2.1431782005327041E-3</v>
      </c>
      <c r="AD1662" s="79">
        <f t="shared" si="1057"/>
        <v>4.933025552657222E-2</v>
      </c>
      <c r="AE1662" s="81">
        <f t="shared" si="1042"/>
        <v>5.1473433727104924E-2</v>
      </c>
      <c r="AF1662" s="19">
        <f t="shared" si="1061"/>
        <v>3.2409190043758404E-2</v>
      </c>
      <c r="AG1662" s="93">
        <f t="shared" si="1060"/>
        <v>-6.5127948869449908</v>
      </c>
      <c r="AH1662" s="91">
        <f t="shared" si="1062"/>
        <v>-3.1599751279179369E-3</v>
      </c>
      <c r="AI1662" s="96">
        <f t="shared" si="1063"/>
        <v>1658.8973290959152</v>
      </c>
      <c r="AJ1662" s="5">
        <f t="shared" si="1027"/>
        <v>-3.0000000000000027E-2</v>
      </c>
      <c r="AK1662" s="5">
        <f t="shared" si="1030"/>
        <v>0</v>
      </c>
      <c r="AL1662" s="5">
        <f t="shared" si="1034"/>
        <v>-3.0000000000000027E-2</v>
      </c>
      <c r="AM1662" s="95">
        <f t="shared" si="1045"/>
        <v>1.8571428571428572E-2</v>
      </c>
      <c r="AN1662" s="95">
        <f t="shared" si="1046"/>
        <v>-1.2857142857142853E-2</v>
      </c>
      <c r="AO1662" s="78">
        <f t="shared" si="1047"/>
        <v>1.4444444444444449</v>
      </c>
      <c r="AP1662" s="8">
        <f t="shared" si="1048"/>
        <v>59.090909090909093</v>
      </c>
      <c r="AQ1662" s="8">
        <f t="shared" si="1038"/>
        <v>52.000000000000014</v>
      </c>
      <c r="AR1662" s="8">
        <f t="shared" si="1025"/>
        <v>-1</v>
      </c>
      <c r="AS1662" s="114">
        <f t="shared" si="1031"/>
        <v>-158900</v>
      </c>
      <c r="AT1662" s="103">
        <f t="shared" si="1055"/>
        <v>-7.5895267040497191E-2</v>
      </c>
      <c r="AU1662" s="5">
        <f t="shared" si="1028"/>
        <v>1.58</v>
      </c>
      <c r="AW1662" s="210">
        <f t="shared" si="1029"/>
        <v>1.8987341772151913E-2</v>
      </c>
      <c r="AX1662" s="276">
        <f t="shared" si="1036"/>
        <v>-9.939054917308442E-3</v>
      </c>
      <c r="AY1662" s="19">
        <f t="shared" si="1056"/>
        <v>-8.7209946277078849</v>
      </c>
    </row>
    <row r="1663" spans="1:51">
      <c r="A1663" s="4">
        <v>40750</v>
      </c>
      <c r="B1663" s="9">
        <f t="shared" si="1064"/>
        <v>40750</v>
      </c>
      <c r="C1663" s="5">
        <v>1.58</v>
      </c>
      <c r="D1663" s="5">
        <v>1.6</v>
      </c>
      <c r="E1663" s="5">
        <v>1.54</v>
      </c>
      <c r="F1663" s="5">
        <v>1.56</v>
      </c>
      <c r="G1663" s="6">
        <v>403100</v>
      </c>
      <c r="H1663" s="113">
        <v>1.56</v>
      </c>
      <c r="I1663" s="19">
        <f t="shared" si="1058"/>
        <v>-1.2658227848101276E-2</v>
      </c>
      <c r="J1663" s="8">
        <f t="shared" si="1032"/>
        <v>1.683640414395857</v>
      </c>
      <c r="K1663" s="8">
        <f t="shared" si="1033"/>
        <v>1.4413595856041426</v>
      </c>
      <c r="L1663" s="8">
        <f t="shared" si="1039"/>
        <v>1.5624999999999998</v>
      </c>
      <c r="M1663" s="19">
        <f t="shared" si="1065"/>
        <v>0.16809187048918328</v>
      </c>
      <c r="N1663" s="19">
        <f t="shared" si="1040"/>
        <v>-0.33077973312945591</v>
      </c>
      <c r="O1663" s="19">
        <f t="shared" si="1066"/>
        <v>-2.1864035497647212E-2</v>
      </c>
      <c r="P1663" s="19">
        <f t="shared" si="1067"/>
        <v>4.7708646210189685E-2</v>
      </c>
      <c r="Q1663" s="6"/>
      <c r="S1663" s="66"/>
      <c r="T1663" t="str">
        <f t="shared" si="1051"/>
        <v/>
      </c>
      <c r="U1663" t="str">
        <f t="shared" si="1052"/>
        <v/>
      </c>
      <c r="V1663" t="str">
        <f t="shared" si="1053"/>
        <v/>
      </c>
      <c r="W1663" t="str">
        <f t="shared" si="1054"/>
        <v/>
      </c>
      <c r="X1663" t="s">
        <v>89</v>
      </c>
      <c r="Y1663" s="219">
        <f t="shared" si="1035"/>
        <v>-3.9340659340659275E-3</v>
      </c>
      <c r="Z1663" s="78">
        <f t="shared" si="1037"/>
        <v>1.5696759311395532</v>
      </c>
      <c r="AA1663" s="78">
        <f t="shared" si="1059"/>
        <v>1.5249110961899903</v>
      </c>
      <c r="AB1663" s="74">
        <f t="shared" si="1026"/>
        <v>1662</v>
      </c>
      <c r="AC1663" s="80">
        <f t="shared" si="1041"/>
        <v>-5.3668790220336576E-3</v>
      </c>
      <c r="AD1663" s="79">
        <f t="shared" si="1057"/>
        <v>4.4764834949562848E-2</v>
      </c>
      <c r="AE1663" s="81">
        <f t="shared" si="1042"/>
        <v>5.0131713971596506E-2</v>
      </c>
      <c r="AF1663" s="19">
        <f t="shared" si="1061"/>
        <v>2.9355701497227184E-2</v>
      </c>
      <c r="AG1663" s="93">
        <f t="shared" si="1060"/>
        <v>1.5041683517962607</v>
      </c>
      <c r="AH1663" s="91">
        <f t="shared" si="1062"/>
        <v>-3.4437583080456661E-3</v>
      </c>
      <c r="AI1663" s="96">
        <f t="shared" si="1063"/>
        <v>1659.2147713722454</v>
      </c>
      <c r="AJ1663" s="5">
        <f t="shared" si="1027"/>
        <v>-2.0000000000000018E-2</v>
      </c>
      <c r="AK1663" s="5">
        <f t="shared" si="1030"/>
        <v>0</v>
      </c>
      <c r="AL1663" s="5">
        <f t="shared" si="1034"/>
        <v>-2.0000000000000018E-2</v>
      </c>
      <c r="AM1663" s="95">
        <f t="shared" si="1045"/>
        <v>1.5714285714285712E-2</v>
      </c>
      <c r="AN1663" s="95">
        <f t="shared" si="1046"/>
        <v>-1.4285714285714282E-2</v>
      </c>
      <c r="AO1663" s="78">
        <f t="shared" si="1047"/>
        <v>1.1000000000000001</v>
      </c>
      <c r="AP1663" s="8">
        <f t="shared" si="1048"/>
        <v>52.38095238095238</v>
      </c>
      <c r="AQ1663" s="8">
        <f t="shared" si="1038"/>
        <v>52.38095238095238</v>
      </c>
      <c r="AR1663" s="8">
        <f t="shared" si="1025"/>
        <v>-0.33333333333333331</v>
      </c>
      <c r="AS1663" s="114">
        <f t="shared" si="1031"/>
        <v>-134366.66666666666</v>
      </c>
      <c r="AT1663" s="103">
        <f t="shared" si="1055"/>
        <v>-5.2139157845339894E-2</v>
      </c>
      <c r="AU1663" s="5">
        <f t="shared" si="1028"/>
        <v>1.56</v>
      </c>
      <c r="AW1663" s="210">
        <f t="shared" si="1029"/>
        <v>3.8961038961038995E-2</v>
      </c>
      <c r="AX1663" s="276">
        <f t="shared" si="1036"/>
        <v>-2.0056110463497083E-2</v>
      </c>
      <c r="AY1663" s="19">
        <f t="shared" si="1056"/>
        <v>-1.0179092107208523</v>
      </c>
    </row>
    <row r="1664" spans="1:51">
      <c r="A1664" s="16">
        <v>40751</v>
      </c>
      <c r="B1664" s="9">
        <f t="shared" si="1064"/>
        <v>40751</v>
      </c>
      <c r="C1664" s="5">
        <v>1.57</v>
      </c>
      <c r="D1664" s="5">
        <v>1.59</v>
      </c>
      <c r="E1664" s="5">
        <v>1.56</v>
      </c>
      <c r="F1664" s="5">
        <v>1.58</v>
      </c>
      <c r="G1664" s="6">
        <v>176600</v>
      </c>
      <c r="H1664" s="112">
        <v>1.58</v>
      </c>
      <c r="I1664" s="19">
        <f t="shared" si="1058"/>
        <v>1.2820512820512832E-2</v>
      </c>
      <c r="J1664" s="8">
        <f t="shared" si="1032"/>
        <v>1.6725735029280373</v>
      </c>
      <c r="K1664" s="8">
        <f t="shared" si="1033"/>
        <v>1.4684264970719632</v>
      </c>
      <c r="L1664" s="8">
        <f t="shared" si="1039"/>
        <v>1.5705000000000002</v>
      </c>
      <c r="M1664" s="19">
        <f t="shared" ref="M1664:M1671" si="1068">(J1664-K1664)/K1664</f>
        <v>0.1390243272394924</v>
      </c>
      <c r="N1664" s="19">
        <f t="shared" si="1040"/>
        <v>-0.17292652622103682</v>
      </c>
      <c r="O1664" s="19">
        <f>IF(A1665&gt;A1664,(J1664-J1663)/J1663, (J1664-J1665)/J1665)</f>
        <v>-6.5732037394640704E-3</v>
      </c>
      <c r="P1664" s="19">
        <f>IF(A1665&gt;A1664,(K1664-K1663)/K1663, (K1664-K1665)/K1665)</f>
        <v>1.8778736228042325E-2</v>
      </c>
      <c r="Q1664" s="6"/>
      <c r="S1664" s="66"/>
      <c r="T1664" t="str">
        <f t="shared" si="1051"/>
        <v/>
      </c>
      <c r="U1664" t="str">
        <f t="shared" si="1052"/>
        <v/>
      </c>
      <c r="V1664" t="str">
        <f t="shared" si="1053"/>
        <v/>
      </c>
      <c r="W1664" t="str">
        <f t="shared" si="1054"/>
        <v/>
      </c>
      <c r="Y1664" s="219">
        <f t="shared" si="1035"/>
        <v>-4.439560439560431E-3</v>
      </c>
      <c r="Z1664" s="78">
        <f t="shared" si="1037"/>
        <v>1.571265837744062</v>
      </c>
      <c r="AA1664" s="78">
        <f t="shared" si="1059"/>
        <v>1.5289876750719311</v>
      </c>
      <c r="AB1664" s="74">
        <f t="shared" si="1026"/>
        <v>1663</v>
      </c>
      <c r="AC1664" s="80">
        <f t="shared" si="1041"/>
        <v>-6.2828410395724746E-3</v>
      </c>
      <c r="AD1664" s="79">
        <f t="shared" si="1057"/>
        <v>4.2278162672130915E-2</v>
      </c>
      <c r="AE1664" s="81">
        <f t="shared" si="1042"/>
        <v>4.8561003711703389E-2</v>
      </c>
      <c r="AF1664" s="19">
        <f t="shared" si="1061"/>
        <v>2.765108140596486E-2</v>
      </c>
      <c r="AG1664" s="93">
        <f t="shared" si="1060"/>
        <v>0.17066939906384063</v>
      </c>
      <c r="AH1664" s="91">
        <f t="shared" si="1062"/>
        <v>-3.5012480718905406E-3</v>
      </c>
      <c r="AI1664" s="96">
        <f t="shared" si="1063"/>
        <v>1659.5142780009046</v>
      </c>
      <c r="AJ1664" s="5">
        <f t="shared" si="1027"/>
        <v>2.0000000000000018E-2</v>
      </c>
      <c r="AK1664" s="5">
        <f t="shared" si="1030"/>
        <v>2.0000000000000018E-2</v>
      </c>
      <c r="AL1664" s="5">
        <f t="shared" si="1034"/>
        <v>0</v>
      </c>
      <c r="AM1664" s="95">
        <f t="shared" si="1045"/>
        <v>1.3571428571428568E-2</v>
      </c>
      <c r="AN1664" s="95">
        <f t="shared" si="1046"/>
        <v>-1.4285714285714282E-2</v>
      </c>
      <c r="AO1664" s="78">
        <f t="shared" si="1047"/>
        <v>0.95</v>
      </c>
      <c r="AP1664" s="8">
        <f t="shared" si="1048"/>
        <v>48.717948717948715</v>
      </c>
      <c r="AQ1664" s="8">
        <f t="shared" si="1038"/>
        <v>48.717948717948715</v>
      </c>
      <c r="AR1664" s="8">
        <f t="shared" si="1025"/>
        <v>0.33333333333333331</v>
      </c>
      <c r="AS1664" s="114">
        <f t="shared" si="1031"/>
        <v>58866.666666666664</v>
      </c>
      <c r="AT1664" s="103">
        <f t="shared" si="1055"/>
        <v>-9.338525381247266E-2</v>
      </c>
      <c r="AU1664" s="5">
        <f t="shared" si="1028"/>
        <v>1.58</v>
      </c>
      <c r="AW1664" s="210">
        <f t="shared" si="1029"/>
        <v>1.9230769230769246E-2</v>
      </c>
      <c r="AX1664" s="276">
        <f t="shared" si="1036"/>
        <v>-2.9108091055611147E-2</v>
      </c>
      <c r="AY1664" s="19">
        <f t="shared" si="1056"/>
        <v>-0.45133280496181089</v>
      </c>
    </row>
    <row r="1665" spans="1:51">
      <c r="A1665" s="16">
        <v>40752</v>
      </c>
      <c r="B1665" s="9">
        <f t="shared" si="1064"/>
        <v>40752</v>
      </c>
      <c r="C1665" s="5">
        <v>1.56</v>
      </c>
      <c r="D1665" s="5">
        <v>1.57</v>
      </c>
      <c r="E1665" s="5">
        <v>1.51</v>
      </c>
      <c r="F1665" s="5">
        <v>1.54</v>
      </c>
      <c r="G1665" s="6">
        <v>314240</v>
      </c>
      <c r="H1665" s="113">
        <v>1.54</v>
      </c>
      <c r="I1665" s="19">
        <f t="shared" si="1058"/>
        <v>-2.5316455696202552E-2</v>
      </c>
      <c r="J1665" s="8">
        <f t="shared" si="1032"/>
        <v>1.6704540708699747</v>
      </c>
      <c r="K1665" s="8">
        <f t="shared" si="1033"/>
        <v>1.4745459291300258</v>
      </c>
      <c r="L1665" s="8">
        <f t="shared" si="1039"/>
        <v>1.5725000000000002</v>
      </c>
      <c r="M1665" s="19">
        <f t="shared" si="1068"/>
        <v>0.13285997938059049</v>
      </c>
      <c r="N1665" s="19">
        <f t="shared" si="1040"/>
        <v>-4.4340066097085296E-2</v>
      </c>
      <c r="O1665" s="19">
        <f>IF(A1666&gt;A1665,(J1665-J1664)/J1664, (J1665-J1666)/J1666)</f>
        <v>-1.2671682615755461E-3</v>
      </c>
      <c r="P1665" s="19">
        <f>IF(A1666&gt;A1665,(K1665-K1664)/K1664, (K1665-K1666)/K1666)</f>
        <v>4.1673397138125541E-3</v>
      </c>
      <c r="Q1665" s="6"/>
      <c r="S1665" s="66"/>
      <c r="T1665" t="str">
        <f t="shared" si="1051"/>
        <v/>
      </c>
      <c r="U1665" t="str">
        <f t="shared" si="1052"/>
        <v/>
      </c>
      <c r="V1665" t="str">
        <f t="shared" si="1053"/>
        <v/>
      </c>
      <c r="W1665" t="str">
        <f t="shared" si="1054"/>
        <v/>
      </c>
      <c r="Y1665" s="219">
        <f t="shared" si="1035"/>
        <v>-5.3846153846153731E-3</v>
      </c>
      <c r="Z1665" s="78">
        <f t="shared" si="1037"/>
        <v>1.5664508987314765</v>
      </c>
      <c r="AA1665" s="78">
        <f t="shared" si="1059"/>
        <v>1.5298025871166083</v>
      </c>
      <c r="AB1665" s="74">
        <f t="shared" si="1026"/>
        <v>1664</v>
      </c>
      <c r="AC1665" s="80">
        <f t="shared" si="1041"/>
        <v>-9.5301536774681922E-3</v>
      </c>
      <c r="AD1665" s="79">
        <f t="shared" si="1057"/>
        <v>3.6648311614868145E-2</v>
      </c>
      <c r="AE1665" s="81">
        <f t="shared" si="1042"/>
        <v>4.6178465292336338E-2</v>
      </c>
      <c r="AF1665" s="19">
        <f t="shared" si="1061"/>
        <v>2.3956235872200578E-2</v>
      </c>
      <c r="AG1665" s="93">
        <f t="shared" si="1060"/>
        <v>0.51685417750385831</v>
      </c>
      <c r="AH1665" s="91">
        <f t="shared" si="1062"/>
        <v>-3.4340531483073779E-3</v>
      </c>
      <c r="AI1665" s="96">
        <f t="shared" si="1063"/>
        <v>1659.767026259254</v>
      </c>
      <c r="AJ1665" s="5">
        <f t="shared" si="1027"/>
        <v>-4.0000000000000036E-2</v>
      </c>
      <c r="AK1665" s="5">
        <f t="shared" si="1030"/>
        <v>0</v>
      </c>
      <c r="AL1665" s="5">
        <f t="shared" si="1034"/>
        <v>-4.0000000000000036E-2</v>
      </c>
      <c r="AM1665" s="95">
        <f t="shared" si="1045"/>
        <v>1.2142857142857138E-2</v>
      </c>
      <c r="AN1665" s="95">
        <f t="shared" si="1046"/>
        <v>-1.7142857142857144E-2</v>
      </c>
      <c r="AO1665" s="78">
        <f t="shared" si="1047"/>
        <v>0.70833333333333304</v>
      </c>
      <c r="AP1665" s="8">
        <f t="shared" si="1048"/>
        <v>41.463414634146332</v>
      </c>
      <c r="AQ1665" s="8">
        <f t="shared" si="1038"/>
        <v>48.571428571428562</v>
      </c>
      <c r="AR1665" s="8">
        <f t="shared" si="1025"/>
        <v>0</v>
      </c>
      <c r="AS1665" s="114">
        <f t="shared" si="1031"/>
        <v>0</v>
      </c>
      <c r="AT1665" s="103">
        <f t="shared" si="1055"/>
        <v>-0.18857892069257576</v>
      </c>
      <c r="AU1665" s="5">
        <f t="shared" si="1028"/>
        <v>1.54</v>
      </c>
      <c r="AW1665" s="210">
        <f t="shared" si="1029"/>
        <v>3.9735099337748381E-2</v>
      </c>
      <c r="AX1665" s="276">
        <f t="shared" si="1036"/>
        <v>-3.599187187713121E-2</v>
      </c>
      <c r="AY1665" s="19">
        <f t="shared" si="1056"/>
        <v>-0.23649028747259884</v>
      </c>
    </row>
    <row r="1666" spans="1:51">
      <c r="A1666" s="16">
        <v>40753</v>
      </c>
      <c r="B1666" s="9">
        <f t="shared" ref="B1666:B1711" si="1069">A1666</f>
        <v>40753</v>
      </c>
      <c r="C1666" s="5">
        <v>1.55</v>
      </c>
      <c r="D1666" s="5">
        <v>1.5649999999999999</v>
      </c>
      <c r="E1666" s="5">
        <v>1.52</v>
      </c>
      <c r="F1666" s="5">
        <v>1.5449999999999999</v>
      </c>
      <c r="G1666" s="6">
        <v>352400</v>
      </c>
      <c r="H1666" s="113">
        <v>1.5449999999999999</v>
      </c>
      <c r="I1666" s="19">
        <f t="shared" si="1058"/>
        <v>3.2467532467531776E-3</v>
      </c>
      <c r="J1666" s="8">
        <f t="shared" si="1032"/>
        <v>1.6633634318001538</v>
      </c>
      <c r="K1666" s="8">
        <f t="shared" si="1033"/>
        <v>1.489136568199847</v>
      </c>
      <c r="L1666" s="8">
        <f t="shared" si="1039"/>
        <v>1.5762500000000004</v>
      </c>
      <c r="M1666" s="19">
        <f t="shared" si="1068"/>
        <v>0.11699857979508364</v>
      </c>
      <c r="N1666" s="19">
        <f t="shared" si="1040"/>
        <v>-0.11938432972407972</v>
      </c>
      <c r="O1666" s="19">
        <f>IF(A1671&gt;A1666,(J1666-J1665)/J1665, (J1666-J1671)/J1671)</f>
        <v>-4.2447375198577395E-3</v>
      </c>
      <c r="P1666" s="19">
        <f>IF(A1667&gt;A1666,(K1666-K1665)/K1665, (K1666-K1667)/K1667)</f>
        <v>9.8950048157737374E-3</v>
      </c>
      <c r="Q1666" s="6"/>
      <c r="S1666" s="66"/>
      <c r="T1666" t="str">
        <f t="shared" si="1051"/>
        <v/>
      </c>
      <c r="U1666" t="str">
        <f t="shared" si="1052"/>
        <v/>
      </c>
      <c r="V1666" t="str">
        <f t="shared" si="1053"/>
        <v/>
      </c>
      <c r="W1666" t="str">
        <f t="shared" si="1054"/>
        <v/>
      </c>
      <c r="Y1666" s="219">
        <f t="shared" si="1035"/>
        <v>-4.5604395604395562E-3</v>
      </c>
      <c r="Z1666" s="78">
        <f t="shared" si="1037"/>
        <v>1.5631474603268292</v>
      </c>
      <c r="AA1666" s="78">
        <f t="shared" si="1059"/>
        <v>1.5309271956699793</v>
      </c>
      <c r="AB1666" s="74">
        <f t="shared" si="1026"/>
        <v>1665</v>
      </c>
      <c r="AC1666" s="80">
        <f t="shared" si="1041"/>
        <v>-1.1166560508389142E-2</v>
      </c>
      <c r="AD1666" s="79">
        <f t="shared" si="1057"/>
        <v>3.2220264656849906E-2</v>
      </c>
      <c r="AE1666" s="81">
        <f t="shared" si="1042"/>
        <v>4.3386825165239049E-2</v>
      </c>
      <c r="AF1666" s="19">
        <f t="shared" si="1061"/>
        <v>2.1046242269378044E-2</v>
      </c>
      <c r="AG1666" s="93">
        <f t="shared" si="1060"/>
        <v>0.17170833611947406</v>
      </c>
      <c r="AH1666" s="91">
        <f t="shared" si="1062"/>
        <v>-3.1711821137688084E-3</v>
      </c>
      <c r="AI1666" s="96">
        <f t="shared" si="1063"/>
        <v>1660.0083354643525</v>
      </c>
      <c r="AJ1666" s="5">
        <f t="shared" si="1027"/>
        <v>4.9999999999998934E-3</v>
      </c>
      <c r="AK1666" s="5">
        <f t="shared" si="1030"/>
        <v>4.9999999999998934E-3</v>
      </c>
      <c r="AL1666" s="5">
        <f t="shared" si="1034"/>
        <v>0</v>
      </c>
      <c r="AM1666" s="95">
        <f t="shared" si="1045"/>
        <v>9.642857142857144E-3</v>
      </c>
      <c r="AN1666" s="95">
        <f t="shared" si="1046"/>
        <v>-1.7142857142857144E-2</v>
      </c>
      <c r="AO1666" s="78">
        <f t="shared" si="1047"/>
        <v>0.5625</v>
      </c>
      <c r="AP1666" s="8">
        <f t="shared" si="1048"/>
        <v>36</v>
      </c>
      <c r="AQ1666" s="8">
        <f t="shared" si="1038"/>
        <v>42.857142857142854</v>
      </c>
      <c r="AR1666" s="8">
        <f t="shared" ref="AR1666:AR1708" si="1070">IF(ISERROR(((F1666-E1666)-(D1666-F1666))/(D1666-E1666)),0,((F1666-E1666)-(D1666-F1666))/(D1666-E1666))</f>
        <v>0.11111111111110891</v>
      </c>
      <c r="AS1666" s="114">
        <f t="shared" si="1031"/>
        <v>39155.555555554783</v>
      </c>
      <c r="AT1666" s="103">
        <f t="shared" si="1055"/>
        <v>-0.1549715763171374</v>
      </c>
      <c r="AU1666" s="5">
        <f t="shared" si="1028"/>
        <v>1.5449999999999999</v>
      </c>
      <c r="AW1666" s="210">
        <f t="shared" si="1029"/>
        <v>2.960526315789469E-2</v>
      </c>
      <c r="AX1666" s="276">
        <f t="shared" si="1036"/>
        <v>-4.0358340504166992E-2</v>
      </c>
      <c r="AY1666" s="19">
        <f t="shared" si="1056"/>
        <v>-0.1213181865600656</v>
      </c>
    </row>
    <row r="1667" spans="1:51">
      <c r="A1667" s="16">
        <v>40756</v>
      </c>
      <c r="B1667" s="9">
        <f t="shared" si="1069"/>
        <v>40756</v>
      </c>
      <c r="C1667" s="5">
        <v>1.59</v>
      </c>
      <c r="D1667" s="5">
        <v>1.59</v>
      </c>
      <c r="E1667" s="5">
        <v>1.55</v>
      </c>
      <c r="F1667" s="5">
        <v>1.57</v>
      </c>
      <c r="G1667" s="6">
        <v>216199</v>
      </c>
      <c r="H1667" s="113">
        <v>1.57</v>
      </c>
      <c r="I1667" s="19">
        <f t="shared" si="1058"/>
        <v>1.6181229773462869E-2</v>
      </c>
      <c r="J1667" s="8">
        <f t="shared" si="1032"/>
        <v>1.6609980886626718</v>
      </c>
      <c r="K1667" s="8">
        <f t="shared" si="1033"/>
        <v>1.4975019113373291</v>
      </c>
      <c r="L1667" s="8">
        <f t="shared" si="1039"/>
        <v>1.5792500000000005</v>
      </c>
      <c r="M1667" s="19">
        <f t="shared" si="1068"/>
        <v>0.10917927789443292</v>
      </c>
      <c r="N1667" s="19">
        <f t="shared" si="1040"/>
        <v>-6.6832451422451311E-2</v>
      </c>
      <c r="O1667" s="19">
        <f>IF(A1668&gt;A1667,(J1667-J1666)/J1666, (J1667-J1668)/J1668)</f>
        <v>-1.4220242505404079E-3</v>
      </c>
      <c r="P1667" s="19">
        <f>IF(A1668&gt;A1667,(K1667-K1666)/K1666, (K1667-K1668)/K1668)</f>
        <v>5.617579553227052E-3</v>
      </c>
      <c r="Q1667" s="6"/>
      <c r="S1667" s="66"/>
      <c r="T1667" t="str">
        <f t="shared" si="1051"/>
        <v/>
      </c>
      <c r="U1667" t="str">
        <f t="shared" si="1052"/>
        <v/>
      </c>
      <c r="V1667" t="str">
        <f t="shared" si="1053"/>
        <v/>
      </c>
      <c r="W1667" t="str">
        <f t="shared" si="1054"/>
        <v/>
      </c>
      <c r="Y1667" s="219">
        <f t="shared" si="1035"/>
        <v>-2.2307692307692289E-3</v>
      </c>
      <c r="Z1667" s="78">
        <f t="shared" si="1037"/>
        <v>1.5642027514364976</v>
      </c>
      <c r="AA1667" s="78">
        <f t="shared" si="1059"/>
        <v>1.5338185831904008</v>
      </c>
      <c r="AB1667" s="74">
        <f t="shared" ref="AB1667:AB1686" si="1071">AB1666+1</f>
        <v>1666</v>
      </c>
      <c r="AC1667" s="80">
        <f t="shared" si="1041"/>
        <v>-1.0402125535313798E-2</v>
      </c>
      <c r="AD1667" s="79">
        <f t="shared" si="1057"/>
        <v>3.0384168246096799E-2</v>
      </c>
      <c r="AE1667" s="81">
        <f t="shared" si="1042"/>
        <v>4.0786293781410597E-2</v>
      </c>
      <c r="AF1667" s="19">
        <f t="shared" si="1061"/>
        <v>1.9809492842951856E-2</v>
      </c>
      <c r="AG1667" s="93">
        <f t="shared" si="1060"/>
        <v>-6.8457514066309316E-2</v>
      </c>
      <c r="AH1667" s="91">
        <f t="shared" si="1062"/>
        <v>-2.69588249267119E-3</v>
      </c>
      <c r="AI1667" s="96">
        <f t="shared" si="1063"/>
        <v>1660.2282057375305</v>
      </c>
      <c r="AJ1667" s="5">
        <f t="shared" ref="AJ1667:AJ1697" si="1072">F1667-F1666</f>
        <v>2.5000000000000133E-2</v>
      </c>
      <c r="AK1667" s="5">
        <f t="shared" si="1030"/>
        <v>2.5000000000000133E-2</v>
      </c>
      <c r="AL1667" s="5">
        <f t="shared" si="1034"/>
        <v>0</v>
      </c>
      <c r="AM1667" s="95">
        <f t="shared" si="1045"/>
        <v>1.0714285714285723E-2</v>
      </c>
      <c r="AN1667" s="95">
        <f t="shared" si="1046"/>
        <v>-1.7142857142857144E-2</v>
      </c>
      <c r="AO1667" s="78">
        <f t="shared" si="1047"/>
        <v>0.62500000000000044</v>
      </c>
      <c r="AP1667" s="8">
        <f t="shared" si="1048"/>
        <v>38.461538461538481</v>
      </c>
      <c r="AQ1667" s="8">
        <f t="shared" si="1038"/>
        <v>45.454545454545482</v>
      </c>
      <c r="AR1667" s="8">
        <f t="shared" si="1070"/>
        <v>0</v>
      </c>
      <c r="AS1667" s="114">
        <f t="shared" si="1031"/>
        <v>0</v>
      </c>
      <c r="AT1667" s="103">
        <f t="shared" si="1055"/>
        <v>-0.10789238336479162</v>
      </c>
      <c r="AU1667" s="5">
        <f t="shared" ref="AU1667:AU1713" si="1073">F1667</f>
        <v>1.57</v>
      </c>
      <c r="AW1667" s="210">
        <f t="shared" ref="AW1667:AW1730" si="1074">(D1667-E1667)/E1667</f>
        <v>2.5806451612903247E-2</v>
      </c>
      <c r="AX1667" s="276">
        <f t="shared" si="1036"/>
        <v>-4.1811418199378725E-2</v>
      </c>
      <c r="AY1667" s="19">
        <f t="shared" si="1056"/>
        <v>-3.6004396540083271E-2</v>
      </c>
    </row>
    <row r="1668" spans="1:51">
      <c r="A1668" s="16">
        <v>40757</v>
      </c>
      <c r="B1668" s="9">
        <f t="shared" si="1069"/>
        <v>40757</v>
      </c>
      <c r="C1668" s="5">
        <v>1.57</v>
      </c>
      <c r="D1668" s="5">
        <v>1.57</v>
      </c>
      <c r="E1668" s="5">
        <v>1.5349999999999999</v>
      </c>
      <c r="F1668" s="5">
        <v>1.57</v>
      </c>
      <c r="G1668" s="6">
        <v>133200</v>
      </c>
      <c r="H1668" s="113">
        <v>1.57</v>
      </c>
      <c r="I1668" s="19">
        <f t="shared" si="1058"/>
        <v>0</v>
      </c>
      <c r="J1668" s="8">
        <f t="shared" ref="J1668:J1679" si="1075">(L1668)+2*STDEVPA(H1649:H1668)</f>
        <v>1.656198961871493</v>
      </c>
      <c r="K1668" s="8">
        <f t="shared" ref="K1668:K1679" si="1076">(L1668)-(2*STDEVPA(H1649:H1668))</f>
        <v>1.5093010381285077</v>
      </c>
      <c r="L1668" s="8">
        <f t="shared" si="1039"/>
        <v>1.5827500000000003</v>
      </c>
      <c r="M1668" s="19">
        <f t="shared" si="1068"/>
        <v>9.7328445440635694E-2</v>
      </c>
      <c r="N1668" s="19">
        <f t="shared" si="1040"/>
        <v>-0.10854470447456133</v>
      </c>
      <c r="O1668" s="19">
        <f>IF(A1671&gt;A1668,(J1668-J1667)/J1667, (J1668-J1671)/J1671)</f>
        <v>-2.88930301842962E-3</v>
      </c>
      <c r="P1668" s="19">
        <f>IF(A1671&gt;A1668,(K1668-K1667)/K1667, (K1668-K1671)/K1671)</f>
        <v>7.8792064984020398E-3</v>
      </c>
      <c r="Q1668" s="6"/>
      <c r="S1668" s="66"/>
      <c r="T1668" t="str">
        <f t="shared" si="1051"/>
        <v/>
      </c>
      <c r="U1668" t="str">
        <f t="shared" si="1052"/>
        <v/>
      </c>
      <c r="V1668" t="str">
        <f t="shared" si="1053"/>
        <v/>
      </c>
      <c r="W1668" t="str">
        <f t="shared" si="1054"/>
        <v/>
      </c>
      <c r="Y1668" s="219">
        <f t="shared" si="1035"/>
        <v>1.6483516483516278E-4</v>
      </c>
      <c r="Z1668" s="78">
        <f t="shared" si="1037"/>
        <v>1.5650955277152769</v>
      </c>
      <c r="AA1668" s="78">
        <f t="shared" si="1059"/>
        <v>1.5364960080343111</v>
      </c>
      <c r="AB1668" s="74">
        <f t="shared" si="1071"/>
        <v>1667</v>
      </c>
      <c r="AC1668" s="80">
        <f t="shared" si="1041"/>
        <v>-9.7494192803557894E-3</v>
      </c>
      <c r="AD1668" s="79">
        <f t="shared" si="1057"/>
        <v>2.8599519680965857E-2</v>
      </c>
      <c r="AE1668" s="81">
        <f t="shared" si="1042"/>
        <v>3.8348938961321646E-2</v>
      </c>
      <c r="AF1668" s="19">
        <f t="shared" si="1061"/>
        <v>1.8613468262474789E-2</v>
      </c>
      <c r="AG1668" s="93">
        <f t="shared" si="1060"/>
        <v>-6.2747392611458133E-2</v>
      </c>
      <c r="AH1668" s="91">
        <f t="shared" si="1062"/>
        <v>-2.1020096433909544E-3</v>
      </c>
      <c r="AI1668" s="96">
        <f t="shared" si="1063"/>
        <v>1660.2315216911138</v>
      </c>
      <c r="AJ1668" s="5">
        <f t="shared" si="1072"/>
        <v>0</v>
      </c>
      <c r="AK1668" s="5">
        <f t="shared" ref="AK1668:AK1742" si="1077">IF(AJ1668&gt;0,AJ1668,0)</f>
        <v>0</v>
      </c>
      <c r="AL1668" s="5">
        <f t="shared" si="1034"/>
        <v>0</v>
      </c>
      <c r="AM1668" s="95">
        <f t="shared" si="1045"/>
        <v>1.0714285714285723E-2</v>
      </c>
      <c r="AN1668" s="95">
        <f t="shared" si="1046"/>
        <v>-1.6428571428571428E-2</v>
      </c>
      <c r="AO1668" s="78">
        <f t="shared" si="1047"/>
        <v>0.65217391304347883</v>
      </c>
      <c r="AP1668" s="8">
        <f t="shared" si="1048"/>
        <v>39.473684210526343</v>
      </c>
      <c r="AQ1668" s="8">
        <f t="shared" si="1038"/>
        <v>43.209876543209901</v>
      </c>
      <c r="AR1668" s="8">
        <f t="shared" si="1070"/>
        <v>1</v>
      </c>
      <c r="AS1668" s="114">
        <f t="shared" si="1031"/>
        <v>133200</v>
      </c>
      <c r="AT1668" s="103">
        <f t="shared" si="1055"/>
        <v>-2.689753209273869E-2</v>
      </c>
      <c r="AU1668" s="5">
        <f t="shared" si="1073"/>
        <v>1.57</v>
      </c>
      <c r="AW1668" s="210">
        <f t="shared" si="1074"/>
        <v>2.2801302931596185E-2</v>
      </c>
      <c r="AX1668" s="276">
        <f t="shared" si="1036"/>
        <v>-4.0642360413650457E-2</v>
      </c>
      <c r="AY1668" s="19">
        <f t="shared" si="1056"/>
        <v>2.7960251913809499E-2</v>
      </c>
    </row>
    <row r="1669" spans="1:51">
      <c r="A1669" s="16">
        <v>40758</v>
      </c>
      <c r="B1669" s="9">
        <f t="shared" si="1069"/>
        <v>40758</v>
      </c>
      <c r="C1669" s="5">
        <v>1.52</v>
      </c>
      <c r="D1669" s="5">
        <v>1.55</v>
      </c>
      <c r="E1669" s="5">
        <v>1.5</v>
      </c>
      <c r="F1669" s="5">
        <v>1.54</v>
      </c>
      <c r="G1669" s="6">
        <v>295792</v>
      </c>
      <c r="H1669" s="113">
        <v>1.54</v>
      </c>
      <c r="I1669" s="19">
        <f t="shared" ref="I1669:I1679" si="1078">IF(A1670&gt;A1669,(H1669-H1668)/H1668, (H1669-H1670)/H1670)</f>
        <v>-1.9108280254777087E-2</v>
      </c>
      <c r="J1669" s="8">
        <f t="shared" si="1075"/>
        <v>1.6561989618714927</v>
      </c>
      <c r="K1669" s="8">
        <f t="shared" si="1076"/>
        <v>1.5093010381285075</v>
      </c>
      <c r="L1669" s="8">
        <f t="shared" si="1039"/>
        <v>1.5827500000000001</v>
      </c>
      <c r="M1669" s="19">
        <f t="shared" si="1068"/>
        <v>9.7328445440635708E-2</v>
      </c>
      <c r="N1669" s="19">
        <f t="shared" si="1040"/>
        <v>1.4258717217752178E-16</v>
      </c>
      <c r="O1669" s="19">
        <f>IF(A1671&gt;A1669,(J1669-J1668)/J1668, (J1669-J1671)/J1671)</f>
        <v>-1.3406879851809742E-16</v>
      </c>
      <c r="P1669" s="19">
        <f>IF(A1671&gt;A1669,(K1669-K1668)/K1668, (K1669-K1671)/K1671)</f>
        <v>-1.4711750625995766E-16</v>
      </c>
      <c r="Q1669" s="6"/>
      <c r="S1669" s="66"/>
      <c r="T1669" t="str">
        <f t="shared" ref="T1669:W1675" si="1079">IF(C1669&gt;$J1669,"BrokeBandUpper", IF(C1669&lt;$K1669,"BrokeBandLower", ""))</f>
        <v/>
      </c>
      <c r="U1669" t="str">
        <f t="shared" si="1079"/>
        <v/>
      </c>
      <c r="V1669" t="str">
        <f t="shared" si="1079"/>
        <v>BrokeBandLower</v>
      </c>
      <c r="W1669" t="str">
        <f t="shared" si="1079"/>
        <v/>
      </c>
      <c r="Y1669" s="219">
        <f t="shared" si="1035"/>
        <v>-1.2417582417582446E-3</v>
      </c>
      <c r="Z1669" s="78">
        <f t="shared" si="1037"/>
        <v>1.5612308164471242</v>
      </c>
      <c r="AA1669" s="78">
        <f t="shared" si="1059"/>
        <v>1.5367553034397721</v>
      </c>
      <c r="AB1669" s="74">
        <f t="shared" si="1071"/>
        <v>1668</v>
      </c>
      <c r="AC1669" s="80">
        <f t="shared" si="1041"/>
        <v>-1.1098740763175574E-2</v>
      </c>
      <c r="AD1669" s="79">
        <f t="shared" si="1057"/>
        <v>2.4475513007352179E-2</v>
      </c>
      <c r="AE1669" s="81">
        <f t="shared" si="1042"/>
        <v>3.5574253770527753E-2</v>
      </c>
      <c r="AF1669" s="19">
        <f t="shared" si="1061"/>
        <v>1.5926747057627064E-2</v>
      </c>
      <c r="AG1669" s="93">
        <f t="shared" si="1060"/>
        <v>0.13840019020810268</v>
      </c>
      <c r="AH1669" s="91">
        <f t="shared" si="1062"/>
        <v>-1.7035159858613041E-3</v>
      </c>
      <c r="AI1669" s="96">
        <f t="shared" si="1063"/>
        <v>1659.9272371141763</v>
      </c>
      <c r="AJ1669" s="5">
        <f t="shared" si="1072"/>
        <v>-3.0000000000000027E-2</v>
      </c>
      <c r="AK1669" s="5">
        <f t="shared" si="1077"/>
        <v>0</v>
      </c>
      <c r="AL1669" s="5">
        <f t="shared" si="1034"/>
        <v>-3.0000000000000027E-2</v>
      </c>
      <c r="AM1669" s="95">
        <f t="shared" si="1045"/>
        <v>1.0714285714285723E-2</v>
      </c>
      <c r="AN1669" s="95">
        <f t="shared" si="1046"/>
        <v>-1.1428571428571439E-2</v>
      </c>
      <c r="AO1669" s="78">
        <f t="shared" si="1047"/>
        <v>0.93749999999999989</v>
      </c>
      <c r="AP1669" s="8">
        <f t="shared" si="1048"/>
        <v>48.387096774193552</v>
      </c>
      <c r="AQ1669" s="8">
        <f t="shared" si="1038"/>
        <v>52.238805970149251</v>
      </c>
      <c r="AR1669" s="8">
        <f t="shared" si="1070"/>
        <v>0.6</v>
      </c>
      <c r="AS1669" s="114">
        <f t="shared" ref="AS1669:AS1732" si="1080">IF(ISERROR(AR1669*G1669),0,AR1669*G1669)</f>
        <v>177475.19999999998</v>
      </c>
      <c r="AT1669" s="103">
        <f t="shared" si="1055"/>
        <v>-3.4176273538880142E-2</v>
      </c>
      <c r="AU1669" s="5">
        <f t="shared" si="1073"/>
        <v>1.54</v>
      </c>
      <c r="AW1669" s="210">
        <f t="shared" si="1074"/>
        <v>3.3333333333333361E-2</v>
      </c>
      <c r="AX1669" s="276">
        <f t="shared" si="1036"/>
        <v>-3.7748323709879524E-2</v>
      </c>
      <c r="AY1669" s="19">
        <f t="shared" si="1056"/>
        <v>7.1207397265216896E-2</v>
      </c>
    </row>
    <row r="1670" spans="1:51">
      <c r="A1670" s="16">
        <v>40759</v>
      </c>
      <c r="B1670" s="9">
        <f t="shared" si="1069"/>
        <v>40759</v>
      </c>
      <c r="C1670" s="5">
        <v>1.52</v>
      </c>
      <c r="D1670" s="5">
        <v>1.53</v>
      </c>
      <c r="E1670" s="5">
        <v>1.45</v>
      </c>
      <c r="F1670" s="5">
        <v>1.45</v>
      </c>
      <c r="G1670" s="6">
        <v>1001795</v>
      </c>
      <c r="H1670" s="113">
        <v>1.45</v>
      </c>
      <c r="I1670" s="19">
        <f t="shared" si="1078"/>
        <v>-5.8441558441558489E-2</v>
      </c>
      <c r="J1670" s="8">
        <f t="shared" si="1075"/>
        <v>1.6690921126823259</v>
      </c>
      <c r="K1670" s="8">
        <f t="shared" si="1076"/>
        <v>1.4824078873176745</v>
      </c>
      <c r="L1670" s="8">
        <f t="shared" si="1039"/>
        <v>1.5757500000000002</v>
      </c>
      <c r="M1670" s="19">
        <f t="shared" si="1068"/>
        <v>0.12593310313698144</v>
      </c>
      <c r="N1670" s="19">
        <f t="shared" si="1040"/>
        <v>0.29389822848647879</v>
      </c>
      <c r="O1670" s="19">
        <f>IF(A1671&gt;A1670,(J1670-J1669)/J1669, (J1670-J1671)/J1671)</f>
        <v>7.7847837775867415E-3</v>
      </c>
      <c r="P1670" s="19">
        <f t="shared" ref="P1670:P1675" si="1081">IF(A1671&gt;A1670,(K1670-K1669)/K1669, (K1670-K1671)/K1671)</f>
        <v>-1.7818281529958908E-2</v>
      </c>
      <c r="Q1670" s="6"/>
      <c r="S1670" s="66"/>
      <c r="T1670" t="str">
        <f t="shared" si="1079"/>
        <v/>
      </c>
      <c r="U1670" t="str">
        <f t="shared" si="1079"/>
        <v/>
      </c>
      <c r="V1670" t="str">
        <f t="shared" si="1079"/>
        <v>BrokeBandLower</v>
      </c>
      <c r="W1670" t="str">
        <f t="shared" si="1079"/>
        <v>BrokeBandLower</v>
      </c>
      <c r="Y1670" s="219">
        <f t="shared" si="1035"/>
        <v>-5.5054945054945114E-3</v>
      </c>
      <c r="Z1670" s="78">
        <f t="shared" si="1037"/>
        <v>1.5441012707142672</v>
      </c>
      <c r="AA1670" s="78">
        <f t="shared" si="1059"/>
        <v>1.530335410985229</v>
      </c>
      <c r="AB1670" s="74">
        <f t="shared" si="1071"/>
        <v>1669</v>
      </c>
      <c r="AC1670" s="80">
        <f t="shared" si="1041"/>
        <v>-1.7446715233191634E-2</v>
      </c>
      <c r="AD1670" s="79">
        <f t="shared" si="1057"/>
        <v>1.376585972903821E-2</v>
      </c>
      <c r="AE1670" s="81">
        <f t="shared" si="1042"/>
        <v>3.1212574962229844E-2</v>
      </c>
      <c r="AF1670" s="19">
        <f t="shared" si="1061"/>
        <v>8.9953219602856588E-3</v>
      </c>
      <c r="AG1670" s="93">
        <f t="shared" si="1060"/>
        <v>0.57195447713113146</v>
      </c>
      <c r="AH1670" s="91">
        <f t="shared" si="1062"/>
        <v>-1.6273402904104059E-3</v>
      </c>
      <c r="AI1670" s="96">
        <f t="shared" si="1063"/>
        <v>1659.6054485151071</v>
      </c>
      <c r="AJ1670" s="5">
        <f t="shared" si="1072"/>
        <v>-9.000000000000008E-2</v>
      </c>
      <c r="AK1670" s="5">
        <f t="shared" si="1077"/>
        <v>0</v>
      </c>
      <c r="AL1670" s="5">
        <f t="shared" si="1034"/>
        <v>-9.000000000000008E-2</v>
      </c>
      <c r="AM1670" s="95">
        <f t="shared" si="1045"/>
        <v>1.0714285714285723E-2</v>
      </c>
      <c r="AN1670" s="95">
        <f t="shared" si="1046"/>
        <v>-1.7142857142857158E-2</v>
      </c>
      <c r="AO1670" s="78">
        <f t="shared" si="1047"/>
        <v>0.625</v>
      </c>
      <c r="AP1670" s="8">
        <f t="shared" si="1048"/>
        <v>38.46153846153846</v>
      </c>
      <c r="AQ1670" s="8">
        <f t="shared" si="1038"/>
        <v>42.168674698795186</v>
      </c>
      <c r="AR1670" s="8">
        <f t="shared" si="1070"/>
        <v>-1</v>
      </c>
      <c r="AS1670" s="114">
        <f t="shared" si="1080"/>
        <v>-1001795</v>
      </c>
      <c r="AT1670" s="103">
        <f t="shared" si="1055"/>
        <v>-0.16067674497961201</v>
      </c>
      <c r="AU1670" s="5">
        <f t="shared" si="1073"/>
        <v>1.45</v>
      </c>
      <c r="AW1670" s="210">
        <f t="shared" si="1074"/>
        <v>5.5172413793103496E-2</v>
      </c>
      <c r="AX1670" s="276">
        <f t="shared" si="1036"/>
        <v>-3.2466572470678245E-2</v>
      </c>
      <c r="AY1670" s="19">
        <f t="shared" si="1056"/>
        <v>0.13992015327077778</v>
      </c>
    </row>
    <row r="1671" spans="1:51">
      <c r="A1671" s="16">
        <v>40760</v>
      </c>
      <c r="B1671" s="9">
        <f t="shared" si="1069"/>
        <v>40760</v>
      </c>
      <c r="C1671" s="5">
        <v>1.33</v>
      </c>
      <c r="D1671" s="5">
        <v>1.4</v>
      </c>
      <c r="E1671" s="5">
        <v>1.26</v>
      </c>
      <c r="F1671" s="5">
        <v>1.385</v>
      </c>
      <c r="G1671" s="6">
        <v>1120699</v>
      </c>
      <c r="H1671" s="113">
        <v>1.385</v>
      </c>
      <c r="I1671" s="19">
        <f t="shared" si="1078"/>
        <v>-4.4827586206896516E-2</v>
      </c>
      <c r="J1671" s="8">
        <f t="shared" si="1075"/>
        <v>1.6879868414042565</v>
      </c>
      <c r="K1671" s="8">
        <f t="shared" si="1076"/>
        <v>1.4410131585957435</v>
      </c>
      <c r="L1671" s="8">
        <f t="shared" si="1039"/>
        <v>1.5645</v>
      </c>
      <c r="M1671" s="19">
        <f t="shared" si="1068"/>
        <v>0.17138891573286322</v>
      </c>
      <c r="N1671" s="19">
        <f t="shared" si="1040"/>
        <v>0.36095205679509096</v>
      </c>
      <c r="O1671" s="19">
        <f>IF(A1673&gt;A1671,(J1671-J1670)/J1670, (J1671-J1673)/J1673)</f>
        <v>1.1320363075448028E-2</v>
      </c>
      <c r="P1671" s="19">
        <f t="shared" si="1081"/>
        <v>-2.7923980353903914E-2</v>
      </c>
      <c r="Q1671" s="6">
        <v>393</v>
      </c>
      <c r="S1671" s="66"/>
      <c r="T1671" t="str">
        <f t="shared" si="1079"/>
        <v>BrokeBandLower</v>
      </c>
      <c r="U1671" t="str">
        <f t="shared" si="1079"/>
        <v>BrokeBandLower</v>
      </c>
      <c r="V1671" t="str">
        <f t="shared" si="1079"/>
        <v>BrokeBandLower</v>
      </c>
      <c r="W1671" t="str">
        <f t="shared" si="1079"/>
        <v>BrokeBandLower</v>
      </c>
      <c r="Y1671" s="219">
        <f t="shared" si="1035"/>
        <v>-1.0241758241758247E-2</v>
      </c>
      <c r="Z1671" s="78">
        <f t="shared" si="1037"/>
        <v>1.51959967502427</v>
      </c>
      <c r="AA1671" s="78">
        <f t="shared" si="1059"/>
        <v>1.5195805905723221</v>
      </c>
      <c r="AB1671" s="74">
        <f t="shared" si="1071"/>
        <v>1670</v>
      </c>
      <c r="AC1671" s="80">
        <f t="shared" si="1041"/>
        <v>-2.4954792408225578E-2</v>
      </c>
      <c r="AD1671" s="79">
        <f t="shared" si="1057"/>
        <v>1.9084451947870562E-5</v>
      </c>
      <c r="AE1671" s="81">
        <f t="shared" si="1042"/>
        <v>2.4973876860173449E-2</v>
      </c>
      <c r="AF1671" s="19">
        <f t="shared" si="1061"/>
        <v>1.2559025869554411E-5</v>
      </c>
      <c r="AG1671" s="93">
        <f t="shared" si="1060"/>
        <v>0.43034330959618955</v>
      </c>
      <c r="AH1671" s="91">
        <f t="shared" si="1062"/>
        <v>-1.7836938716356597E-3</v>
      </c>
      <c r="AI1671" s="96">
        <f t="shared" si="1063"/>
        <v>1659.8071921030119</v>
      </c>
      <c r="AJ1671" s="5">
        <f t="shared" si="1072"/>
        <v>-6.4999999999999947E-2</v>
      </c>
      <c r="AK1671" s="5">
        <f t="shared" si="1077"/>
        <v>0</v>
      </c>
      <c r="AL1671" s="5">
        <f t="shared" si="1034"/>
        <v>-6.4999999999999947E-2</v>
      </c>
      <c r="AM1671" s="95">
        <f t="shared" si="1045"/>
        <v>8.5714285714285788E-3</v>
      </c>
      <c r="AN1671" s="95">
        <f t="shared" si="1046"/>
        <v>-2.1785714285714297E-2</v>
      </c>
      <c r="AO1671" s="78">
        <f t="shared" si="1047"/>
        <v>0.39344262295081983</v>
      </c>
      <c r="AP1671" s="8">
        <f t="shared" si="1048"/>
        <v>28.235294117647072</v>
      </c>
      <c r="AQ1671" s="8">
        <f t="shared" si="1038"/>
        <v>38.631790744466805</v>
      </c>
      <c r="AR1671" s="8">
        <f t="shared" si="1070"/>
        <v>0.78571428571428692</v>
      </c>
      <c r="AS1671" s="114">
        <f t="shared" si="1080"/>
        <v>880549.2142857156</v>
      </c>
      <c r="AT1671" s="103">
        <f t="shared" si="1055"/>
        <v>-3.6863840784127952E-2</v>
      </c>
      <c r="AU1671" s="5">
        <f t="shared" si="1073"/>
        <v>1.385</v>
      </c>
      <c r="AW1671" s="210">
        <f t="shared" si="1074"/>
        <v>0.11111111111111104</v>
      </c>
      <c r="AX1671" s="276">
        <f t="shared" si="1036"/>
        <v>-2.5229104510205491E-2</v>
      </c>
      <c r="AY1671" s="19">
        <f t="shared" si="1056"/>
        <v>0.22292060447739526</v>
      </c>
    </row>
    <row r="1672" spans="1:51">
      <c r="A1672" s="16">
        <v>40763</v>
      </c>
      <c r="B1672" s="9">
        <f t="shared" si="1069"/>
        <v>40763</v>
      </c>
      <c r="C1672" s="5">
        <v>1.28</v>
      </c>
      <c r="D1672" s="5">
        <v>1.35</v>
      </c>
      <c r="E1672" s="5">
        <v>1.2350000000000001</v>
      </c>
      <c r="F1672" s="5">
        <v>1.2350000000000001</v>
      </c>
      <c r="G1672" s="6">
        <v>912317</v>
      </c>
      <c r="H1672" s="113">
        <v>1.2350000000000001</v>
      </c>
      <c r="I1672" s="19">
        <f t="shared" si="1078"/>
        <v>-0.10830324909747285</v>
      </c>
      <c r="J1672" s="8">
        <f t="shared" si="1075"/>
        <v>1.7275399616409992</v>
      </c>
      <c r="K1672" s="8">
        <f t="shared" si="1076"/>
        <v>1.3599600383590007</v>
      </c>
      <c r="L1672" s="8">
        <f t="shared" si="1039"/>
        <v>1.54375</v>
      </c>
      <c r="M1672" s="19">
        <f t="shared" ref="M1672:M1679" si="1082">(J1672-K1672)/K1672</f>
        <v>0.27028729735731044</v>
      </c>
      <c r="N1672" s="19">
        <f t="shared" si="1040"/>
        <v>0.57704071002232149</v>
      </c>
      <c r="O1672" s="19">
        <f t="shared" ref="O1672:O1679" si="1083">IF(A1673&gt;A1672,(J1672-J1671)/J1671, (J1672-J1673)/J1673)</f>
        <v>2.3432125930459281E-2</v>
      </c>
      <c r="P1672" s="19">
        <f t="shared" si="1081"/>
        <v>-5.624731443516344E-2</v>
      </c>
      <c r="Q1672" s="6">
        <v>431</v>
      </c>
      <c r="R1672" s="191">
        <v>1176607.9140000001</v>
      </c>
      <c r="S1672" s="66">
        <f t="shared" ref="S1672:S1735" si="1084">R1672/Q1672</f>
        <v>2729.9487563805105</v>
      </c>
      <c r="T1672" t="str">
        <f t="shared" si="1079"/>
        <v>BrokeBandLower</v>
      </c>
      <c r="U1672" t="str">
        <f t="shared" si="1079"/>
        <v>BrokeBandLower</v>
      </c>
      <c r="V1672" t="str">
        <f t="shared" si="1079"/>
        <v>BrokeBandLower</v>
      </c>
      <c r="W1672" t="str">
        <f t="shared" si="1079"/>
        <v>BrokeBandLower</v>
      </c>
      <c r="Y1672" s="219">
        <f t="shared" si="1035"/>
        <v>-1.9109890109890119E-2</v>
      </c>
      <c r="Z1672" s="78">
        <f t="shared" si="1037"/>
        <v>1.4757713250705324</v>
      </c>
      <c r="AA1672" s="78">
        <f t="shared" si="1059"/>
        <v>1.4985216268699704</v>
      </c>
      <c r="AB1672" s="74">
        <f t="shared" si="1071"/>
        <v>1671</v>
      </c>
      <c r="AC1672" s="80">
        <f t="shared" si="1041"/>
        <v>-3.8179342927689104E-2</v>
      </c>
      <c r="AD1672" s="79">
        <f t="shared" si="1057"/>
        <v>-2.2750301799437933E-2</v>
      </c>
      <c r="AE1672" s="81">
        <f t="shared" si="1042"/>
        <v>1.5429041128251171E-2</v>
      </c>
      <c r="AF1672" s="19">
        <f t="shared" si="1061"/>
        <v>-1.5181830806778219E-2</v>
      </c>
      <c r="AG1672" s="93">
        <f t="shared" si="1060"/>
        <v>0.52994031379337225</v>
      </c>
      <c r="AH1672" s="91">
        <f t="shared" si="1062"/>
        <v>-2.3379528158621742E-3</v>
      </c>
      <c r="AI1672" s="96">
        <f t="shared" si="1063"/>
        <v>1660.9638857228113</v>
      </c>
      <c r="AJ1672" s="5">
        <f t="shared" si="1072"/>
        <v>-0.14999999999999991</v>
      </c>
      <c r="AK1672" s="5">
        <f t="shared" si="1077"/>
        <v>0</v>
      </c>
      <c r="AL1672" s="5">
        <f t="shared" si="1034"/>
        <v>-0.14999999999999991</v>
      </c>
      <c r="AM1672" s="95">
        <f t="shared" si="1045"/>
        <v>8.5714285714285788E-3</v>
      </c>
      <c r="AN1672" s="95">
        <f t="shared" si="1046"/>
        <v>-3.1071428571428576E-2</v>
      </c>
      <c r="AO1672" s="78">
        <f t="shared" si="1047"/>
        <v>0.27586206896551746</v>
      </c>
      <c r="AP1672" s="8">
        <f t="shared" si="1048"/>
        <v>21.621621621621628</v>
      </c>
      <c r="AQ1672" s="8">
        <f t="shared" si="1038"/>
        <v>30.622009569378008</v>
      </c>
      <c r="AR1672" s="8">
        <f t="shared" si="1070"/>
        <v>-1</v>
      </c>
      <c r="AS1672" s="114">
        <f t="shared" si="1080"/>
        <v>-912317</v>
      </c>
      <c r="AT1672" s="103">
        <f t="shared" si="1055"/>
        <v>-0.11351873926963128</v>
      </c>
      <c r="AU1672" s="5">
        <f t="shared" si="1073"/>
        <v>1.2350000000000001</v>
      </c>
      <c r="AV1672" s="93">
        <f t="shared" ref="AV1672:AV1735" si="1085">AS1672/R1672</f>
        <v>-0.77537894241972605</v>
      </c>
      <c r="AW1672" s="210">
        <f t="shared" si="1074"/>
        <v>9.3117408906882582E-2</v>
      </c>
      <c r="AX1672" s="276">
        <f t="shared" si="1036"/>
        <v>-1.5455348875355499E-2</v>
      </c>
      <c r="AY1672" s="19">
        <f t="shared" si="1056"/>
        <v>0.38740002170494736</v>
      </c>
    </row>
    <row r="1673" spans="1:51">
      <c r="A1673" s="16">
        <v>40764</v>
      </c>
      <c r="B1673" s="9">
        <f t="shared" si="1069"/>
        <v>40764</v>
      </c>
      <c r="C1673" s="5">
        <v>1.1499999999999999</v>
      </c>
      <c r="D1673" s="5">
        <v>1.2749999999999999</v>
      </c>
      <c r="E1673" s="5">
        <v>1.1399999999999999</v>
      </c>
      <c r="F1673" s="5">
        <v>1.26</v>
      </c>
      <c r="G1673" s="6">
        <v>1430463</v>
      </c>
      <c r="H1673" s="113">
        <v>1.26</v>
      </c>
      <c r="I1673" s="19">
        <f t="shared" si="1078"/>
        <v>2.0242914979757012E-2</v>
      </c>
      <c r="J1673" s="8">
        <f t="shared" si="1075"/>
        <v>1.7372418031213379</v>
      </c>
      <c r="K1673" s="8">
        <f t="shared" si="1076"/>
        <v>1.3102581968786624</v>
      </c>
      <c r="L1673" s="8">
        <f t="shared" si="1039"/>
        <v>1.5237500000000002</v>
      </c>
      <c r="M1673" s="19">
        <f t="shared" si="1082"/>
        <v>0.3258774547336159</v>
      </c>
      <c r="N1673" s="19">
        <f t="shared" si="1040"/>
        <v>0.2056706249972865</v>
      </c>
      <c r="O1673" s="19">
        <f t="shared" si="1083"/>
        <v>5.6159867185491168E-3</v>
      </c>
      <c r="P1673" s="19">
        <f t="shared" si="1081"/>
        <v>-3.6546545544316987E-2</v>
      </c>
      <c r="Q1673" s="6">
        <v>978</v>
      </c>
      <c r="R1673" s="191">
        <v>1711314.9839999999</v>
      </c>
      <c r="S1673" s="66">
        <f t="shared" si="1084"/>
        <v>1749.8108220858894</v>
      </c>
      <c r="T1673" t="str">
        <f t="shared" si="1079"/>
        <v>BrokeBandLower</v>
      </c>
      <c r="U1673" t="str">
        <f t="shared" si="1079"/>
        <v>BrokeBandLower</v>
      </c>
      <c r="V1673" t="str">
        <f t="shared" si="1079"/>
        <v>BrokeBandLower</v>
      </c>
      <c r="W1673" t="str">
        <f t="shared" si="1079"/>
        <v>BrokeBandLower</v>
      </c>
      <c r="Y1673" s="219">
        <f t="shared" si="1035"/>
        <v>-2.4230769230769236E-2</v>
      </c>
      <c r="Z1673" s="78">
        <f t="shared" si="1037"/>
        <v>1.4425425410096704</v>
      </c>
      <c r="AA1673" s="78">
        <f t="shared" si="1059"/>
        <v>1.4808710264815925</v>
      </c>
      <c r="AB1673" s="74">
        <f t="shared" si="1071"/>
        <v>1672</v>
      </c>
      <c r="AC1673" s="80">
        <f t="shared" si="1041"/>
        <v>-4.3006021280138647E-2</v>
      </c>
      <c r="AD1673" s="79">
        <f t="shared" si="1057"/>
        <v>-3.8328485471922136E-2</v>
      </c>
      <c r="AE1673" s="81">
        <f t="shared" si="1042"/>
        <v>4.6775358082165094E-3</v>
      </c>
      <c r="AF1673" s="19">
        <f t="shared" si="1061"/>
        <v>-2.5882392717876949E-2</v>
      </c>
      <c r="AG1673" s="93">
        <f t="shared" si="1060"/>
        <v>0.12642120011313901</v>
      </c>
      <c r="AH1673" s="91">
        <f t="shared" si="1062"/>
        <v>-2.8673688891958154E-3</v>
      </c>
      <c r="AI1673" s="96">
        <f t="shared" si="1063"/>
        <v>1661.7092966794264</v>
      </c>
      <c r="AJ1673" s="5">
        <f t="shared" si="1072"/>
        <v>2.4999999999999911E-2</v>
      </c>
      <c r="AK1673" s="5">
        <f t="shared" si="1077"/>
        <v>2.4999999999999911E-2</v>
      </c>
      <c r="AL1673" s="5">
        <f t="shared" si="1034"/>
        <v>0</v>
      </c>
      <c r="AM1673" s="95">
        <f t="shared" si="1045"/>
        <v>6.7857142857142838E-3</v>
      </c>
      <c r="AN1673" s="95">
        <f t="shared" si="1046"/>
        <v>-3.1071428571428576E-2</v>
      </c>
      <c r="AO1673" s="78">
        <f t="shared" si="1047"/>
        <v>0.21839080459770105</v>
      </c>
      <c r="AP1673" s="8">
        <f t="shared" si="1048"/>
        <v>17.924528301886781</v>
      </c>
      <c r="AQ1673" s="8">
        <f t="shared" si="1038"/>
        <v>25.894378194207832</v>
      </c>
      <c r="AR1673" s="8">
        <f t="shared" si="1070"/>
        <v>0.77777777777777923</v>
      </c>
      <c r="AS1673" s="114">
        <f t="shared" si="1080"/>
        <v>1112582.3333333354</v>
      </c>
      <c r="AT1673" s="103">
        <f t="shared" si="1055"/>
        <v>-7.8492090526631392E-2</v>
      </c>
      <c r="AU1673" s="5">
        <f t="shared" si="1073"/>
        <v>1.26</v>
      </c>
      <c r="AV1673" s="93">
        <f t="shared" si="1085"/>
        <v>0.6501329934789698</v>
      </c>
      <c r="AW1673" s="210">
        <f t="shared" si="1074"/>
        <v>0.11842105263157897</v>
      </c>
      <c r="AX1673" s="276">
        <f t="shared" si="1036"/>
        <v>-4.7656626253449429E-3</v>
      </c>
      <c r="AY1673" s="19">
        <f t="shared" si="1056"/>
        <v>0.69164962474939118</v>
      </c>
    </row>
    <row r="1674" spans="1:51">
      <c r="A1674" s="16">
        <v>40765</v>
      </c>
      <c r="B1674" s="9">
        <f t="shared" si="1069"/>
        <v>40765</v>
      </c>
      <c r="C1674" s="5">
        <v>1.36</v>
      </c>
      <c r="D1674" s="5">
        <v>1.365</v>
      </c>
      <c r="E1674" s="5">
        <v>1.28</v>
      </c>
      <c r="F1674" s="5">
        <v>1.2849999999999999</v>
      </c>
      <c r="G1674" s="6">
        <v>595470</v>
      </c>
      <c r="H1674" s="113">
        <v>1.2849999999999999</v>
      </c>
      <c r="I1674" s="19">
        <f t="shared" si="1078"/>
        <v>1.9841269841269771E-2</v>
      </c>
      <c r="J1674" s="8">
        <f t="shared" si="1075"/>
        <v>1.7345392979381486</v>
      </c>
      <c r="K1674" s="8">
        <f t="shared" si="1076"/>
        <v>1.2764607020618515</v>
      </c>
      <c r="L1674" s="8">
        <f t="shared" si="1039"/>
        <v>1.5055000000000001</v>
      </c>
      <c r="M1674" s="19">
        <f t="shared" si="1082"/>
        <v>0.35886619551731469</v>
      </c>
      <c r="N1674" s="19">
        <f t="shared" si="1040"/>
        <v>0.10123050951979783</v>
      </c>
      <c r="O1674" s="19">
        <f t="shared" si="1083"/>
        <v>-1.5556298370978737E-3</v>
      </c>
      <c r="P1674" s="19">
        <f t="shared" si="1081"/>
        <v>-2.5794530343198289E-2</v>
      </c>
      <c r="Q1674" s="6">
        <v>263</v>
      </c>
      <c r="R1674" s="191">
        <v>787640.97499999998</v>
      </c>
      <c r="S1674" s="66">
        <f t="shared" si="1084"/>
        <v>2994.8326045627377</v>
      </c>
      <c r="T1674" t="str">
        <f t="shared" si="1079"/>
        <v/>
      </c>
      <c r="U1674" t="str">
        <f t="shared" si="1079"/>
        <v/>
      </c>
      <c r="V1674" t="str">
        <f t="shared" si="1079"/>
        <v/>
      </c>
      <c r="W1674" t="str">
        <f t="shared" si="1079"/>
        <v/>
      </c>
      <c r="Y1674" s="219">
        <f t="shared" si="1035"/>
        <v>-2.7472527472527479E-2</v>
      </c>
      <c r="Z1674" s="78">
        <f t="shared" si="1037"/>
        <v>1.418280989694181</v>
      </c>
      <c r="AA1674" s="78">
        <f t="shared" si="1059"/>
        <v>1.4663765705219547</v>
      </c>
      <c r="AB1674" s="74">
        <f t="shared" si="1071"/>
        <v>1673</v>
      </c>
      <c r="AC1674" s="80">
        <f t="shared" si="1041"/>
        <v>-4.2218493308792127E-2</v>
      </c>
      <c r="AD1674" s="79">
        <f t="shared" si="1057"/>
        <v>-4.8095580827773654E-2</v>
      </c>
      <c r="AE1674" s="81">
        <f t="shared" si="1042"/>
        <v>-5.877087518981524E-3</v>
      </c>
      <c r="AF1674" s="19">
        <f t="shared" si="1061"/>
        <v>-3.2798928866310306E-2</v>
      </c>
      <c r="AG1674" s="93">
        <f t="shared" si="1060"/>
        <v>-1.8312039754075603E-2</v>
      </c>
      <c r="AH1674" s="91">
        <f t="shared" si="1062"/>
        <v>-3.2266551662576332E-3</v>
      </c>
      <c r="AI1674" s="96">
        <f t="shared" si="1063"/>
        <v>1662.1944307510307</v>
      </c>
      <c r="AJ1674" s="5">
        <f t="shared" si="1072"/>
        <v>2.4999999999999911E-2</v>
      </c>
      <c r="AK1674" s="5">
        <f t="shared" si="1077"/>
        <v>2.4999999999999911E-2</v>
      </c>
      <c r="AL1674" s="5">
        <f t="shared" ref="AL1674:AL1694" si="1086">IF(AJ1674&lt;0,AJ1674,0)</f>
        <v>0</v>
      </c>
      <c r="AM1674" s="95">
        <f t="shared" si="1045"/>
        <v>8.5714285714285632E-3</v>
      </c>
      <c r="AN1674" s="95">
        <f t="shared" si="1046"/>
        <v>-3.035714285714286E-2</v>
      </c>
      <c r="AO1674" s="78">
        <f t="shared" si="1047"/>
        <v>0.28235294117647031</v>
      </c>
      <c r="AP1674" s="8">
        <f t="shared" si="1048"/>
        <v>22.018348623853186</v>
      </c>
      <c r="AQ1674" s="8">
        <f t="shared" si="1038"/>
        <v>24.778761061946881</v>
      </c>
      <c r="AR1674" s="8">
        <f t="shared" si="1070"/>
        <v>-0.882352941176473</v>
      </c>
      <c r="AS1674" s="114">
        <f t="shared" si="1080"/>
        <v>-525414.70588235441</v>
      </c>
      <c r="AT1674" s="103">
        <f t="shared" si="1055"/>
        <v>-0.11281805369161531</v>
      </c>
      <c r="AU1674" s="5">
        <f t="shared" si="1073"/>
        <v>1.2849999999999999</v>
      </c>
      <c r="AV1674" s="93">
        <f t="shared" si="1085"/>
        <v>-0.66707386050142248</v>
      </c>
      <c r="AW1674" s="210">
        <f t="shared" si="1074"/>
        <v>6.6406249999999972E-2</v>
      </c>
      <c r="AX1674" s="276">
        <f t="shared" si="1036"/>
        <v>5.5141748559593695E-3</v>
      </c>
      <c r="AY1674" s="19">
        <f t="shared" si="1056"/>
        <v>2.1570636214644439</v>
      </c>
    </row>
    <row r="1675" spans="1:51">
      <c r="A1675" s="16">
        <v>40766</v>
      </c>
      <c r="B1675" s="9">
        <f t="shared" si="1069"/>
        <v>40766</v>
      </c>
      <c r="C1675" s="5">
        <v>1.2350000000000001</v>
      </c>
      <c r="D1675" s="5">
        <v>1.31</v>
      </c>
      <c r="E1675" s="5">
        <v>1.22</v>
      </c>
      <c r="F1675" s="5">
        <v>1.28</v>
      </c>
      <c r="G1675" s="6">
        <v>770550</v>
      </c>
      <c r="H1675" s="113">
        <v>1.28</v>
      </c>
      <c r="I1675" s="19">
        <f t="shared" si="1078"/>
        <v>-3.8910505836575048E-3</v>
      </c>
      <c r="J1675" s="8">
        <f t="shared" si="1075"/>
        <v>1.7400000000000002</v>
      </c>
      <c r="K1675" s="8">
        <f t="shared" si="1076"/>
        <v>1.2440000000000002</v>
      </c>
      <c r="L1675" s="8">
        <f t="shared" si="1039"/>
        <v>1.4920000000000002</v>
      </c>
      <c r="M1675" s="19">
        <f t="shared" si="1082"/>
        <v>0.39871382636655939</v>
      </c>
      <c r="N1675" s="19">
        <f t="shared" si="1040"/>
        <v>0.11103757151548735</v>
      </c>
      <c r="O1675" s="19">
        <f t="shared" si="1083"/>
        <v>3.1482146690724818E-3</v>
      </c>
      <c r="P1675" s="19">
        <f t="shared" si="1081"/>
        <v>-2.5430240045320532E-2</v>
      </c>
      <c r="Q1675" s="6">
        <v>365</v>
      </c>
      <c r="R1675" s="191">
        <v>974300.12100000004</v>
      </c>
      <c r="S1675" s="66">
        <f t="shared" si="1084"/>
        <v>2669.3154</v>
      </c>
      <c r="T1675" t="str">
        <f t="shared" si="1079"/>
        <v>BrokeBandLower</v>
      </c>
      <c r="U1675" t="str">
        <f t="shared" si="1079"/>
        <v/>
      </c>
      <c r="V1675" t="str">
        <f t="shared" si="1079"/>
        <v>BrokeBandLower</v>
      </c>
      <c r="W1675" t="str">
        <f t="shared" si="1079"/>
        <v/>
      </c>
      <c r="Y1675" s="219">
        <f t="shared" si="1035"/>
        <v>-2.8857142857142862E-2</v>
      </c>
      <c r="Z1675" s="78">
        <f t="shared" si="1037"/>
        <v>1.3969857172812772</v>
      </c>
      <c r="AA1675" s="78">
        <f t="shared" si="1059"/>
        <v>1.45258470430333</v>
      </c>
      <c r="AB1675" s="74">
        <f t="shared" si="1071"/>
        <v>1674</v>
      </c>
      <c r="AC1675" s="80">
        <f t="shared" si="1041"/>
        <v>-3.9777519602457012E-2</v>
      </c>
      <c r="AD1675" s="79">
        <f t="shared" si="1057"/>
        <v>-5.5598987022052793E-2</v>
      </c>
      <c r="AE1675" s="81">
        <f t="shared" si="1042"/>
        <v>-1.5821467419595777E-2</v>
      </c>
      <c r="AF1675" s="19">
        <f t="shared" si="1061"/>
        <v>-3.8275900095422297E-2</v>
      </c>
      <c r="AG1675" s="93">
        <f t="shared" si="1060"/>
        <v>-5.7817641394293302E-2</v>
      </c>
      <c r="AH1675" s="91">
        <f t="shared" si="1062"/>
        <v>-3.3342667964211797E-3</v>
      </c>
      <c r="AI1675" s="96">
        <f t="shared" si="1063"/>
        <v>1662.525957015022</v>
      </c>
      <c r="AJ1675" s="5">
        <f t="shared" si="1072"/>
        <v>-4.9999999999998934E-3</v>
      </c>
      <c r="AK1675" s="5">
        <f t="shared" si="1077"/>
        <v>0</v>
      </c>
      <c r="AL1675" s="5">
        <f t="shared" si="1086"/>
        <v>-4.9999999999998934E-3</v>
      </c>
      <c r="AM1675" s="95">
        <f t="shared" si="1045"/>
        <v>7.1428571428571331E-3</v>
      </c>
      <c r="AN1675" s="95">
        <f t="shared" si="1046"/>
        <v>-3.0714285714285711E-2</v>
      </c>
      <c r="AO1675" s="78">
        <f t="shared" si="1047"/>
        <v>0.23255813953488341</v>
      </c>
      <c r="AP1675" s="8">
        <f t="shared" si="1048"/>
        <v>18.86792452830187</v>
      </c>
      <c r="AQ1675" s="8">
        <f t="shared" si="1038"/>
        <v>27.118644067796581</v>
      </c>
      <c r="AR1675" s="8">
        <f t="shared" si="1070"/>
        <v>0.33333333333333331</v>
      </c>
      <c r="AS1675" s="114">
        <f t="shared" si="1080"/>
        <v>256850</v>
      </c>
      <c r="AT1675" s="103">
        <f t="shared" si="1055"/>
        <v>-1.4097719370705981E-2</v>
      </c>
      <c r="AU1675" s="5">
        <f t="shared" si="1073"/>
        <v>1.28</v>
      </c>
      <c r="AV1675" s="93">
        <f t="shared" si="1085"/>
        <v>0.26362513404634996</v>
      </c>
      <c r="AW1675" s="210">
        <f t="shared" si="1074"/>
        <v>7.3770491803278757E-2</v>
      </c>
      <c r="AX1675" s="276">
        <f t="shared" si="1036"/>
        <v>1.53459246539856E-2</v>
      </c>
      <c r="AY1675" s="19">
        <f t="shared" si="1056"/>
        <v>1.7829956529943372</v>
      </c>
    </row>
    <row r="1676" spans="1:51">
      <c r="A1676" s="16">
        <v>40767</v>
      </c>
      <c r="B1676" s="9">
        <f t="shared" si="1069"/>
        <v>40767</v>
      </c>
      <c r="C1676" s="5">
        <v>1.33</v>
      </c>
      <c r="D1676" s="5">
        <v>1.38</v>
      </c>
      <c r="E1676" s="5">
        <v>1.33</v>
      </c>
      <c r="F1676" s="5">
        <v>1.335</v>
      </c>
      <c r="G1676" s="6">
        <v>733052</v>
      </c>
      <c r="H1676" s="113">
        <v>1.335</v>
      </c>
      <c r="I1676" s="19">
        <f t="shared" si="1078"/>
        <v>4.2968749999999951E-2</v>
      </c>
      <c r="J1676" s="8">
        <f t="shared" si="1075"/>
        <v>1.7377827127536638</v>
      </c>
      <c r="K1676" s="8">
        <f t="shared" si="1076"/>
        <v>1.2257172872463364</v>
      </c>
      <c r="L1676" s="8">
        <f t="shared" si="1039"/>
        <v>1.4817500000000001</v>
      </c>
      <c r="M1676" s="19">
        <f t="shared" si="1082"/>
        <v>0.41776797213794692</v>
      </c>
      <c r="N1676" s="19">
        <f t="shared" si="1040"/>
        <v>4.7789026894367127E-2</v>
      </c>
      <c r="O1676" s="19">
        <f t="shared" si="1083"/>
        <v>-1.2743030151358666E-3</v>
      </c>
      <c r="P1676" s="19">
        <f t="shared" ref="P1676:P1683" si="1087">IF(A1677&gt;A1676,(K1676-K1675)/K1675, (K1676-K1677)/K1677)</f>
        <v>-1.4696714432205606E-2</v>
      </c>
      <c r="Q1676" s="6">
        <v>144</v>
      </c>
      <c r="R1676" s="191">
        <v>723149.73</v>
      </c>
      <c r="S1676" s="66">
        <f t="shared" si="1084"/>
        <v>5021.8731250000001</v>
      </c>
      <c r="T1676" t="str">
        <f t="shared" ref="T1676:T1681" si="1088">IF(C1676&gt;$J1676,"BrokeBandUpper", IF(C1676&lt;$K1676,"BrokeBandLower", ""))</f>
        <v/>
      </c>
      <c r="U1676" t="str">
        <f t="shared" ref="U1676:U1681" si="1089">IF(D1676&gt;$J1676,"BrokeBandUpper", IF(D1676&lt;$K1676,"BrokeBandLower", ""))</f>
        <v/>
      </c>
      <c r="V1676" t="str">
        <f t="shared" ref="V1676:V1681" si="1090">IF(E1676&gt;$J1676,"BrokeBandUpper", IF(E1676&lt;$K1676,"BrokeBandLower", ""))</f>
        <v/>
      </c>
      <c r="W1676" t="str">
        <f t="shared" ref="W1676:W1681" si="1091">IF(F1676&gt;$J1676,"BrokeBandUpper", IF(F1676&lt;$K1676,"BrokeBandLower", ""))</f>
        <v/>
      </c>
      <c r="Y1676" s="219">
        <f t="shared" si="1035"/>
        <v>-2.8208791208791214E-2</v>
      </c>
      <c r="Z1676" s="78">
        <f t="shared" si="1037"/>
        <v>1.3874399168199605</v>
      </c>
      <c r="AA1676" s="78">
        <f t="shared" si="1059"/>
        <v>1.4438834361848836</v>
      </c>
      <c r="AB1676" s="74">
        <f t="shared" si="1071"/>
        <v>1675</v>
      </c>
      <c r="AC1676" s="80">
        <f t="shared" si="1041"/>
        <v>-3.249764155626185E-2</v>
      </c>
      <c r="AD1676" s="79">
        <f t="shared" si="1057"/>
        <v>-5.6443519364923089E-2</v>
      </c>
      <c r="AE1676" s="81">
        <f t="shared" si="1042"/>
        <v>-2.3945877808661239E-2</v>
      </c>
      <c r="AF1676" s="19">
        <f t="shared" si="1061"/>
        <v>-3.9091465384533799E-2</v>
      </c>
      <c r="AG1676" s="93">
        <f t="shared" si="1060"/>
        <v>-0.18301488174605771</v>
      </c>
      <c r="AH1676" s="91">
        <f t="shared" si="1062"/>
        <v>-3.1407974506293627E-3</v>
      </c>
      <c r="AI1676" s="96">
        <f t="shared" si="1063"/>
        <v>1662.930732998469</v>
      </c>
      <c r="AJ1676" s="5">
        <f t="shared" si="1072"/>
        <v>5.4999999999999938E-2</v>
      </c>
      <c r="AK1676" s="5">
        <f t="shared" si="1077"/>
        <v>5.4999999999999938E-2</v>
      </c>
      <c r="AL1676" s="5">
        <f t="shared" si="1086"/>
        <v>0</v>
      </c>
      <c r="AM1676" s="95">
        <f t="shared" si="1045"/>
        <v>1.1071428571428557E-2</v>
      </c>
      <c r="AN1676" s="95">
        <f t="shared" si="1046"/>
        <v>-2.8571428571428564E-2</v>
      </c>
      <c r="AO1676" s="78">
        <f t="shared" si="1047"/>
        <v>0.38749999999999957</v>
      </c>
      <c r="AP1676" s="8">
        <f t="shared" si="1048"/>
        <v>27.927927927927897</v>
      </c>
      <c r="AQ1676" s="8">
        <f t="shared" si="1038"/>
        <v>31.133428981348615</v>
      </c>
      <c r="AR1676" s="8">
        <f t="shared" si="1070"/>
        <v>-0.8000000000000036</v>
      </c>
      <c r="AS1676" s="114">
        <f t="shared" si="1080"/>
        <v>-586441.60000000265</v>
      </c>
      <c r="AT1676" s="103">
        <f t="shared" si="1055"/>
        <v>-1.644701752456432E-2</v>
      </c>
      <c r="AU1676" s="5">
        <f t="shared" si="1073"/>
        <v>1.335</v>
      </c>
      <c r="AV1676" s="93">
        <f t="shared" si="1085"/>
        <v>-0.81095459995539609</v>
      </c>
      <c r="AW1676" s="210">
        <f t="shared" si="1074"/>
        <v>3.7593984962405881E-2</v>
      </c>
      <c r="AX1676" s="276">
        <f t="shared" si="1036"/>
        <v>2.3417380324218296E-2</v>
      </c>
      <c r="AY1676" s="19">
        <f t="shared" si="1056"/>
        <v>0.52596737259076798</v>
      </c>
    </row>
    <row r="1677" spans="1:51">
      <c r="A1677" s="16">
        <v>40770</v>
      </c>
      <c r="B1677" s="9">
        <f t="shared" si="1069"/>
        <v>40770</v>
      </c>
      <c r="C1677" s="5">
        <v>1.39</v>
      </c>
      <c r="D1677" s="5">
        <v>1.425</v>
      </c>
      <c r="E1677" s="5">
        <v>1.38</v>
      </c>
      <c r="F1677" s="5">
        <v>1.38</v>
      </c>
      <c r="G1677" s="6">
        <v>318064</v>
      </c>
      <c r="H1677" s="113">
        <v>1.38</v>
      </c>
      <c r="I1677" s="19">
        <f t="shared" si="1078"/>
        <v>3.3707865168539276E-2</v>
      </c>
      <c r="J1677" s="8">
        <f t="shared" si="1075"/>
        <v>1.7285793779495437</v>
      </c>
      <c r="K1677" s="8">
        <f t="shared" si="1076"/>
        <v>1.2159206220504564</v>
      </c>
      <c r="L1677" s="8">
        <f t="shared" si="1039"/>
        <v>1.4722500000000001</v>
      </c>
      <c r="M1677" s="19">
        <f t="shared" si="1082"/>
        <v>0.4216218942274127</v>
      </c>
      <c r="N1677" s="19">
        <f t="shared" si="1040"/>
        <v>9.2250300322046074E-3</v>
      </c>
      <c r="O1677" s="19">
        <f t="shared" si="1083"/>
        <v>-5.2960216122397681E-3</v>
      </c>
      <c r="P1677" s="19">
        <f t="shared" si="1087"/>
        <v>-7.9925977203837897E-3</v>
      </c>
      <c r="Q1677" s="6">
        <v>336</v>
      </c>
      <c r="R1677" s="191">
        <v>444602.18</v>
      </c>
      <c r="S1677" s="66">
        <f t="shared" si="1084"/>
        <v>1323.2207738095237</v>
      </c>
      <c r="T1677" t="str">
        <f t="shared" si="1088"/>
        <v/>
      </c>
      <c r="U1677" t="str">
        <f t="shared" si="1089"/>
        <v/>
      </c>
      <c r="V1677" t="str">
        <f t="shared" si="1090"/>
        <v/>
      </c>
      <c r="W1677" t="str">
        <f t="shared" si="1091"/>
        <v/>
      </c>
      <c r="X1677" s="63" t="s">
        <v>89</v>
      </c>
      <c r="Y1677" s="219">
        <f t="shared" si="1035"/>
        <v>-2.5857142857142867E-2</v>
      </c>
      <c r="Z1677" s="78">
        <f t="shared" si="1037"/>
        <v>1.3862941696296867</v>
      </c>
      <c r="AA1677" s="78">
        <f t="shared" si="1059"/>
        <v>1.4391560619072021</v>
      </c>
      <c r="AB1677" s="74">
        <f t="shared" si="1071"/>
        <v>1676</v>
      </c>
      <c r="AC1677" s="80">
        <f t="shared" si="1041"/>
        <v>-2.313281157508339E-2</v>
      </c>
      <c r="AD1677" s="79">
        <f t="shared" si="1057"/>
        <v>-5.2861892277515476E-2</v>
      </c>
      <c r="AE1677" s="81">
        <f t="shared" si="1042"/>
        <v>-2.9729080702432086E-2</v>
      </c>
      <c r="AF1677" s="19">
        <f t="shared" si="1061"/>
        <v>-3.6731174385258608E-2</v>
      </c>
      <c r="AG1677" s="93">
        <f t="shared" si="1060"/>
        <v>-0.28816952654750372</v>
      </c>
      <c r="AH1677" s="91">
        <f t="shared" si="1062"/>
        <v>-2.6526111726523521E-3</v>
      </c>
      <c r="AI1677" s="96">
        <f t="shared" si="1063"/>
        <v>1663.9539232933369</v>
      </c>
      <c r="AJ1677" s="5">
        <f t="shared" si="1072"/>
        <v>4.4999999999999929E-2</v>
      </c>
      <c r="AK1677" s="5">
        <f t="shared" si="1077"/>
        <v>4.4999999999999929E-2</v>
      </c>
      <c r="AL1677" s="5">
        <f t="shared" si="1086"/>
        <v>0</v>
      </c>
      <c r="AM1677" s="95">
        <f t="shared" si="1045"/>
        <v>1.4285714285714266E-2</v>
      </c>
      <c r="AN1677" s="95">
        <f t="shared" si="1046"/>
        <v>-2.7142857142857135E-2</v>
      </c>
      <c r="AO1677" s="78">
        <f t="shared" si="1047"/>
        <v>0.52631578947368363</v>
      </c>
      <c r="AP1677" s="8">
        <f t="shared" si="1048"/>
        <v>34.482758620689637</v>
      </c>
      <c r="AQ1677" s="8">
        <f t="shared" si="1038"/>
        <v>31.088082901554387</v>
      </c>
      <c r="AR1677" s="8">
        <f t="shared" si="1070"/>
        <v>-1</v>
      </c>
      <c r="AS1677" s="114">
        <f t="shared" si="1080"/>
        <v>-318064</v>
      </c>
      <c r="AT1677" s="103">
        <f t="shared" si="1055"/>
        <v>-4.6508244286072045E-2</v>
      </c>
      <c r="AU1677" s="5">
        <f t="shared" si="1073"/>
        <v>1.38</v>
      </c>
      <c r="AV1677" s="93">
        <f t="shared" si="1085"/>
        <v>-0.71539010447497131</v>
      </c>
      <c r="AW1677" s="210">
        <f t="shared" si="1074"/>
        <v>3.2608695652174023E-2</v>
      </c>
      <c r="AX1677" s="276">
        <f t="shared" si="1036"/>
        <v>2.8127646919754171E-2</v>
      </c>
      <c r="AY1677" s="19">
        <f t="shared" si="1056"/>
        <v>0.2011440447360591</v>
      </c>
    </row>
    <row r="1678" spans="1:51">
      <c r="A1678" s="16">
        <v>40771</v>
      </c>
      <c r="B1678" s="9">
        <f t="shared" si="1069"/>
        <v>40771</v>
      </c>
      <c r="C1678" s="5">
        <v>1.4</v>
      </c>
      <c r="D1678" s="5">
        <v>1.4</v>
      </c>
      <c r="E1678" s="5">
        <v>1.335</v>
      </c>
      <c r="F1678" s="5">
        <v>1.335</v>
      </c>
      <c r="G1678" s="6">
        <v>263201</v>
      </c>
      <c r="H1678" s="113">
        <v>1.335</v>
      </c>
      <c r="I1678" s="19">
        <f t="shared" si="1078"/>
        <v>-3.2608695652173864E-2</v>
      </c>
      <c r="J1678" s="8">
        <f t="shared" si="1075"/>
        <v>1.7218862515571824</v>
      </c>
      <c r="K1678" s="8">
        <f t="shared" si="1076"/>
        <v>1.2011137484428185</v>
      </c>
      <c r="L1678" s="8">
        <f t="shared" si="1039"/>
        <v>1.4615000000000005</v>
      </c>
      <c r="M1678" s="19">
        <f t="shared" si="1082"/>
        <v>0.43357467499603464</v>
      </c>
      <c r="N1678" s="19">
        <f t="shared" si="1040"/>
        <v>2.8349525800894244E-2</v>
      </c>
      <c r="O1678" s="19">
        <f t="shared" si="1083"/>
        <v>-3.8720387838369042E-3</v>
      </c>
      <c r="P1678" s="19">
        <f t="shared" si="1087"/>
        <v>-1.2177500191310557E-2</v>
      </c>
      <c r="Q1678" s="6">
        <v>629</v>
      </c>
      <c r="R1678" s="191">
        <v>360029.32500000001</v>
      </c>
      <c r="S1678" s="66">
        <f t="shared" si="1084"/>
        <v>572.38366454689981</v>
      </c>
      <c r="T1678" t="str">
        <f t="shared" si="1088"/>
        <v/>
      </c>
      <c r="U1678" t="str">
        <f t="shared" si="1089"/>
        <v/>
      </c>
      <c r="V1678" t="str">
        <f t="shared" si="1090"/>
        <v/>
      </c>
      <c r="W1678" t="str">
        <f t="shared" si="1091"/>
        <v/>
      </c>
      <c r="Y1678" s="219">
        <f t="shared" ref="Y1678:Y1741" si="1092">SLOPE(H1665:H1678,AB1665:AB1678)</f>
        <v>-2.3340659340659348E-2</v>
      </c>
      <c r="Z1678" s="78">
        <f t="shared" si="1037"/>
        <v>1.3783948675067148</v>
      </c>
      <c r="AA1678" s="78">
        <f t="shared" si="1059"/>
        <v>1.4314485133260693</v>
      </c>
      <c r="AB1678" s="74">
        <f t="shared" si="1071"/>
        <v>1677</v>
      </c>
      <c r="AC1678" s="80">
        <f t="shared" si="1041"/>
        <v>-1.8659652093537898E-2</v>
      </c>
      <c r="AD1678" s="79">
        <f t="shared" si="1057"/>
        <v>-5.3053645819354456E-2</v>
      </c>
      <c r="AE1678" s="81">
        <f t="shared" si="1042"/>
        <v>-3.4393993725816557E-2</v>
      </c>
      <c r="AF1678" s="19">
        <f t="shared" si="1061"/>
        <v>-3.706290888247224E-2</v>
      </c>
      <c r="AG1678" s="93">
        <f t="shared" si="1060"/>
        <v>-0.19336860402924744</v>
      </c>
      <c r="AH1678" s="91">
        <f t="shared" si="1062"/>
        <v>-1.9887248768663103E-3</v>
      </c>
      <c r="AI1678" s="96">
        <f t="shared" si="1063"/>
        <v>1665.6603169326124</v>
      </c>
      <c r="AJ1678" s="5">
        <f t="shared" si="1072"/>
        <v>-4.4999999999999929E-2</v>
      </c>
      <c r="AK1678" s="5">
        <f t="shared" si="1077"/>
        <v>0</v>
      </c>
      <c r="AL1678" s="5">
        <f t="shared" si="1086"/>
        <v>-4.4999999999999929E-2</v>
      </c>
      <c r="AM1678" s="95">
        <f t="shared" si="1045"/>
        <v>1.2857142857142836E-2</v>
      </c>
      <c r="AN1678" s="95">
        <f t="shared" si="1046"/>
        <v>-3.0357142857142843E-2</v>
      </c>
      <c r="AO1678" s="78">
        <f t="shared" si="1047"/>
        <v>0.42352941176470538</v>
      </c>
      <c r="AP1678" s="8">
        <f t="shared" si="1048"/>
        <v>29.752066115702448</v>
      </c>
      <c r="AQ1678" s="8">
        <f t="shared" si="1038"/>
        <v>33.070866141732267</v>
      </c>
      <c r="AR1678" s="8">
        <f t="shared" si="1070"/>
        <v>-1</v>
      </c>
      <c r="AS1678" s="114">
        <f t="shared" si="1080"/>
        <v>-263201</v>
      </c>
      <c r="AT1678" s="103">
        <f t="shared" si="1055"/>
        <v>-5.9108026182747297E-2</v>
      </c>
      <c r="AU1678" s="5">
        <f t="shared" si="1073"/>
        <v>1.335</v>
      </c>
      <c r="AV1678" s="93">
        <f t="shared" si="1085"/>
        <v>-0.73105433842090495</v>
      </c>
      <c r="AW1678" s="210">
        <f t="shared" si="1074"/>
        <v>4.8689138576778986E-2</v>
      </c>
      <c r="AX1678" s="276">
        <f t="shared" ref="AX1678:AX1741" si="1093">SLOPE(M1665:M1678,AB1665:AB1678)</f>
        <v>3.1106733193906E-2</v>
      </c>
      <c r="AY1678" s="19">
        <f t="shared" si="1056"/>
        <v>0.10591309975736374</v>
      </c>
    </row>
    <row r="1679" spans="1:51">
      <c r="A1679" s="16">
        <v>40772</v>
      </c>
      <c r="B1679" s="9">
        <f t="shared" si="1069"/>
        <v>40772</v>
      </c>
      <c r="C1679" s="5">
        <v>1.34</v>
      </c>
      <c r="D1679" s="5">
        <v>1.38</v>
      </c>
      <c r="E1679" s="5">
        <v>1.33</v>
      </c>
      <c r="F1679" s="5">
        <v>1.33</v>
      </c>
      <c r="G1679" s="6">
        <v>111576</v>
      </c>
      <c r="H1679" s="113">
        <v>1.33</v>
      </c>
      <c r="I1679" s="19">
        <f t="shared" si="1078"/>
        <v>-3.7453183520598453E-3</v>
      </c>
      <c r="J1679" s="8">
        <f t="shared" si="1075"/>
        <v>1.7062518150952675</v>
      </c>
      <c r="K1679" s="8">
        <f t="shared" si="1076"/>
        <v>1.1897481849047333</v>
      </c>
      <c r="L1679" s="8">
        <f t="shared" si="1039"/>
        <v>1.4480000000000004</v>
      </c>
      <c r="M1679" s="19">
        <f t="shared" si="1082"/>
        <v>0.43412852967024457</v>
      </c>
      <c r="N1679" s="19">
        <f t="shared" si="1040"/>
        <v>1.2774147249605752E-3</v>
      </c>
      <c r="O1679" s="19">
        <f t="shared" si="1083"/>
        <v>-9.0798311722252428E-3</v>
      </c>
      <c r="P1679" s="19">
        <f t="shared" si="1087"/>
        <v>-9.4625205587897214E-3</v>
      </c>
      <c r="Q1679" s="6">
        <v>278</v>
      </c>
      <c r="R1679" s="191">
        <v>150454.17000000001</v>
      </c>
      <c r="S1679" s="66">
        <f t="shared" si="1084"/>
        <v>541.2020503597123</v>
      </c>
      <c r="T1679" t="str">
        <f t="shared" si="1088"/>
        <v/>
      </c>
      <c r="U1679" t="str">
        <f t="shared" si="1089"/>
        <v/>
      </c>
      <c r="V1679" t="str">
        <f t="shared" si="1090"/>
        <v/>
      </c>
      <c r="W1679" t="str">
        <f t="shared" si="1091"/>
        <v/>
      </c>
      <c r="X1679" s="249" t="s">
        <v>89</v>
      </c>
      <c r="Y1679" s="219">
        <f t="shared" si="1092"/>
        <v>-2.1208791208791211E-2</v>
      </c>
      <c r="Z1679" s="78">
        <f t="shared" si="1037"/>
        <v>1.3709420579106808</v>
      </c>
      <c r="AA1679" s="78">
        <f t="shared" si="1059"/>
        <v>1.4239413233399401</v>
      </c>
      <c r="AB1679" s="74">
        <f t="shared" si="1071"/>
        <v>1678</v>
      </c>
      <c r="AC1679" s="80">
        <f t="shared" si="1041"/>
        <v>-1.4884217362754158E-2</v>
      </c>
      <c r="AD1679" s="79">
        <f t="shared" si="1057"/>
        <v>-5.2999265429259257E-2</v>
      </c>
      <c r="AE1679" s="81">
        <f t="shared" si="1042"/>
        <v>-3.8115048066505099E-2</v>
      </c>
      <c r="AF1679" s="19">
        <f t="shared" si="1061"/>
        <v>-3.7220118947700942E-2</v>
      </c>
      <c r="AG1679" s="93">
        <f t="shared" si="1060"/>
        <v>-0.20233146426621892</v>
      </c>
      <c r="AH1679" s="91">
        <f t="shared" ref="AH1679:AH1687" si="1094">SLOPE(AC1666:AC1679,AB1666:AB1679)</f>
        <v>-1.2696197150589865E-3</v>
      </c>
      <c r="AI1679" s="96">
        <f t="shared" ref="AI1679:AI1687" si="1095">INTERCEPT(AB1666:AB1679,AC1666:AC1679)</f>
        <v>1668.172535532336</v>
      </c>
      <c r="AJ1679" s="5">
        <f t="shared" si="1072"/>
        <v>-4.9999999999998934E-3</v>
      </c>
      <c r="AK1679" s="5">
        <f t="shared" si="1077"/>
        <v>0</v>
      </c>
      <c r="AL1679" s="5">
        <f t="shared" si="1086"/>
        <v>-4.9999999999998934E-3</v>
      </c>
      <c r="AM1679" s="95">
        <f t="shared" si="1045"/>
        <v>1.2857142857142836E-2</v>
      </c>
      <c r="AN1679" s="95">
        <f t="shared" si="1046"/>
        <v>-2.7857142857142834E-2</v>
      </c>
      <c r="AO1679" s="78">
        <f t="shared" si="1047"/>
        <v>0.46153846153846118</v>
      </c>
      <c r="AP1679" s="8">
        <f t="shared" si="1048"/>
        <v>31.578947368421041</v>
      </c>
      <c r="AQ1679" s="8">
        <f t="shared" si="1038"/>
        <v>34.999999999999986</v>
      </c>
      <c r="AR1679" s="8">
        <f t="shared" si="1070"/>
        <v>-1</v>
      </c>
      <c r="AS1679" s="114">
        <f t="shared" si="1080"/>
        <v>-111576</v>
      </c>
      <c r="AT1679" s="103">
        <f t="shared" si="1055"/>
        <v>-0.10112348796979465</v>
      </c>
      <c r="AU1679" s="5">
        <f t="shared" si="1073"/>
        <v>1.33</v>
      </c>
      <c r="AV1679" s="93">
        <f t="shared" si="1085"/>
        <v>-0.74159459987051202</v>
      </c>
      <c r="AW1679" s="210">
        <f t="shared" si="1074"/>
        <v>3.7593984962405881E-2</v>
      </c>
      <c r="AX1679" s="276">
        <f t="shared" si="1093"/>
        <v>3.2603696824910836E-2</v>
      </c>
      <c r="AY1679" s="19">
        <f t="shared" si="1056"/>
        <v>4.8123460013412785E-2</v>
      </c>
    </row>
    <row r="1680" spans="1:51">
      <c r="A1680" s="16">
        <v>40773</v>
      </c>
      <c r="B1680" s="9">
        <f t="shared" si="1069"/>
        <v>40773</v>
      </c>
      <c r="C1680" s="5">
        <v>1.1499999999999999</v>
      </c>
      <c r="D1680" s="5">
        <v>1.23</v>
      </c>
      <c r="E1680" s="5">
        <v>1.075</v>
      </c>
      <c r="F1680" s="5">
        <v>1.1499999999999999</v>
      </c>
      <c r="G1680" s="6">
        <v>6376164</v>
      </c>
      <c r="H1680" s="113">
        <v>1.1499999999999999</v>
      </c>
      <c r="I1680" s="19">
        <f t="shared" ref="I1680:I1687" si="1096">IF(A1681&gt;A1680,(H1680-H1679)/H1679, (H1680-H1681)/H1681)</f>
        <v>-0.13533834586466176</v>
      </c>
      <c r="J1680" s="8">
        <f t="shared" ref="J1680:J1687" si="1097">(L1680)+2*STDEVPA(H1661:H1680)</f>
        <v>1.7061535293370407</v>
      </c>
      <c r="K1680" s="8">
        <f t="shared" ref="K1680:K1687" si="1098">(L1680)-(2*STDEVPA(H1661:H1680))</f>
        <v>1.1458464706629596</v>
      </c>
      <c r="L1680" s="8">
        <f t="shared" ref="L1680:L1687" si="1099">AVERAGE(H1661:H1680)</f>
        <v>1.4260000000000002</v>
      </c>
      <c r="M1680" s="19">
        <f t="shared" ref="M1680:M1687" si="1100">(J1680-K1680)/K1680</f>
        <v>0.48898964479063295</v>
      </c>
      <c r="N1680" s="19">
        <f t="shared" ref="N1680:N1687" si="1101">IF(A1681&gt;A1680,(M1680-M1679)/M1679, (M1680-M1681)/M1681)</f>
        <v>0.12637067451443423</v>
      </c>
      <c r="O1680" s="19">
        <f t="shared" ref="O1680:O1687" si="1102">IF(A1681&gt;A1680,(J1680-J1679)/J1679, (J1680-J1681)/J1681)</f>
        <v>-5.7603313506982382E-5</v>
      </c>
      <c r="P1680" s="19">
        <f t="shared" si="1087"/>
        <v>-3.6900005226979213E-2</v>
      </c>
      <c r="Q1680" s="6">
        <v>972</v>
      </c>
      <c r="R1680" s="191">
        <v>7370768.0520000001</v>
      </c>
      <c r="S1680" s="66">
        <f t="shared" si="1084"/>
        <v>7583.094703703704</v>
      </c>
      <c r="T1680" t="str">
        <f t="shared" si="1088"/>
        <v/>
      </c>
      <c r="U1680" t="str">
        <f t="shared" si="1089"/>
        <v/>
      </c>
      <c r="V1680" t="str">
        <f t="shared" si="1090"/>
        <v>BrokeBandLower</v>
      </c>
      <c r="W1680" t="str">
        <f t="shared" si="1091"/>
        <v/>
      </c>
      <c r="Y1680" s="219">
        <f t="shared" si="1092"/>
        <v>-2.3131868131868141E-2</v>
      </c>
      <c r="Z1680" s="78">
        <f t="shared" si="1037"/>
        <v>1.3369169809924359</v>
      </c>
      <c r="AA1680" s="78">
        <f t="shared" si="1059"/>
        <v>1.4036696654127845</v>
      </c>
      <c r="AB1680" s="74">
        <f t="shared" si="1071"/>
        <v>1679</v>
      </c>
      <c r="AC1680" s="80">
        <f t="shared" si="1041"/>
        <v>-2.2910109083074753E-2</v>
      </c>
      <c r="AD1680" s="79">
        <f t="shared" si="1057"/>
        <v>-6.675268442034854E-2</v>
      </c>
      <c r="AE1680" s="81">
        <f t="shared" si="1042"/>
        <v>-4.3842575337273787E-2</v>
      </c>
      <c r="AF1680" s="19">
        <f t="shared" si="1061"/>
        <v>-4.7555836009833714E-2</v>
      </c>
      <c r="AG1680" s="93">
        <f t="shared" si="1060"/>
        <v>0.53922161472892471</v>
      </c>
      <c r="AH1680" s="91">
        <f t="shared" si="1094"/>
        <v>-8.1023887733388178E-4</v>
      </c>
      <c r="AI1680" s="96">
        <f t="shared" si="1095"/>
        <v>1670.1013728081457</v>
      </c>
      <c r="AJ1680" s="5">
        <f t="shared" si="1072"/>
        <v>-0.18000000000000016</v>
      </c>
      <c r="AK1680" s="5">
        <f t="shared" si="1077"/>
        <v>0</v>
      </c>
      <c r="AL1680" s="5">
        <f t="shared" si="1086"/>
        <v>-0.18000000000000016</v>
      </c>
      <c r="AM1680" s="95">
        <f t="shared" si="1045"/>
        <v>1.2499999999999987E-2</v>
      </c>
      <c r="AN1680" s="95">
        <f t="shared" si="1046"/>
        <v>-4.0714285714285703E-2</v>
      </c>
      <c r="AO1680" s="78">
        <f t="shared" si="1047"/>
        <v>0.30701754385964891</v>
      </c>
      <c r="AP1680" s="8">
        <f t="shared" si="1048"/>
        <v>23.489932885906029</v>
      </c>
      <c r="AQ1680" s="8">
        <f t="shared" si="1038"/>
        <v>32.941176470588218</v>
      </c>
      <c r="AR1680" s="8">
        <f t="shared" si="1070"/>
        <v>-3.2258064516129774E-2</v>
      </c>
      <c r="AS1680" s="114">
        <f t="shared" si="1080"/>
        <v>-205682.70967742408</v>
      </c>
      <c r="AT1680" s="103">
        <f t="shared" si="1055"/>
        <v>-7.0427912150653957E-2</v>
      </c>
      <c r="AU1680" s="5">
        <f t="shared" si="1073"/>
        <v>1.1499999999999999</v>
      </c>
      <c r="AV1680" s="93">
        <f t="shared" si="1085"/>
        <v>-2.7905193627903363E-2</v>
      </c>
      <c r="AW1680" s="210">
        <f t="shared" si="1074"/>
        <v>0.14418604651162795</v>
      </c>
      <c r="AX1680" s="276">
        <f t="shared" si="1093"/>
        <v>3.382096024097752E-2</v>
      </c>
      <c r="AY1680" s="19">
        <f t="shared" si="1056"/>
        <v>3.7335134803996667E-2</v>
      </c>
    </row>
    <row r="1681" spans="1:51">
      <c r="A1681" s="16">
        <v>40774</v>
      </c>
      <c r="B1681" s="9">
        <f t="shared" si="1069"/>
        <v>40774</v>
      </c>
      <c r="C1681" s="5">
        <v>1.1000000000000001</v>
      </c>
      <c r="D1681" s="5">
        <v>1.115</v>
      </c>
      <c r="E1681" s="5">
        <v>1.07</v>
      </c>
      <c r="F1681" s="5">
        <v>1.095</v>
      </c>
      <c r="G1681" s="6">
        <v>1480117</v>
      </c>
      <c r="H1681" s="113">
        <v>1.095</v>
      </c>
      <c r="I1681" s="19">
        <f t="shared" si="1096"/>
        <v>-4.7826086956521692E-2</v>
      </c>
      <c r="J1681" s="8">
        <f t="shared" si="1097"/>
        <v>1.7018702082089316</v>
      </c>
      <c r="K1681" s="8">
        <f t="shared" si="1098"/>
        <v>1.0986297917910688</v>
      </c>
      <c r="L1681" s="8">
        <f t="shared" si="1099"/>
        <v>1.4002500000000002</v>
      </c>
      <c r="M1681" s="19">
        <f t="shared" si="1100"/>
        <v>0.54908434208252721</v>
      </c>
      <c r="N1681" s="19">
        <f t="shared" si="1101"/>
        <v>0.12289564397140672</v>
      </c>
      <c r="O1681" s="19">
        <f t="shared" si="1102"/>
        <v>-2.5105133005078376E-3</v>
      </c>
      <c r="P1681" s="19">
        <f t="shared" si="1087"/>
        <v>-4.1206810930414089E-2</v>
      </c>
      <c r="Q1681" s="6">
        <v>845</v>
      </c>
      <c r="R1681" s="191">
        <v>1613019.527</v>
      </c>
      <c r="S1681" s="66">
        <f t="shared" si="1084"/>
        <v>1908.8988485207101</v>
      </c>
      <c r="T1681" t="str">
        <f t="shared" si="1088"/>
        <v/>
      </c>
      <c r="U1681" t="str">
        <f t="shared" si="1089"/>
        <v/>
      </c>
      <c r="V1681" t="str">
        <f t="shared" si="1090"/>
        <v>BrokeBandLower</v>
      </c>
      <c r="W1681" t="str">
        <f t="shared" si="1091"/>
        <v>BrokeBandLower</v>
      </c>
      <c r="Y1681" s="219">
        <f t="shared" si="1092"/>
        <v>-2.4065934065934071E-2</v>
      </c>
      <c r="Z1681" s="78">
        <f t="shared" ref="Z1681:Z1686" si="1103">Z1680+(0.154*(F1681-Z1680))</f>
        <v>1.2996617659196008</v>
      </c>
      <c r="AA1681" s="78">
        <f t="shared" si="1059"/>
        <v>1.3808281101722384</v>
      </c>
      <c r="AB1681" s="74">
        <f t="shared" si="1071"/>
        <v>1680</v>
      </c>
      <c r="AC1681" s="80">
        <f t="shared" si="1041"/>
        <v>-2.9859015132291035E-2</v>
      </c>
      <c r="AD1681" s="79">
        <f t="shared" si="1057"/>
        <v>-8.1166344252637579E-2</v>
      </c>
      <c r="AE1681" s="81">
        <f t="shared" si="1042"/>
        <v>-5.1307329120346544E-2</v>
      </c>
      <c r="AF1681" s="19">
        <f t="shared" si="1061"/>
        <v>-5.8780918243700332E-2</v>
      </c>
      <c r="AG1681" s="93">
        <f t="shared" si="1060"/>
        <v>0.30331178363309969</v>
      </c>
      <c r="AH1681" s="91">
        <f t="shared" si="1094"/>
        <v>-4.7257706575011874E-4</v>
      </c>
      <c r="AI1681" s="96">
        <f t="shared" si="1095"/>
        <v>1671.8376453411561</v>
      </c>
      <c r="AJ1681" s="5">
        <f t="shared" si="1072"/>
        <v>-5.4999999999999938E-2</v>
      </c>
      <c r="AK1681" s="5">
        <f t="shared" si="1077"/>
        <v>0</v>
      </c>
      <c r="AL1681" s="5">
        <f t="shared" si="1086"/>
        <v>-5.4999999999999938E-2</v>
      </c>
      <c r="AM1681" s="95">
        <f t="shared" si="1045"/>
        <v>1.0714285714285692E-2</v>
      </c>
      <c r="AN1681" s="95">
        <f t="shared" si="1046"/>
        <v>-4.464285714285713E-2</v>
      </c>
      <c r="AO1681" s="78">
        <f t="shared" si="1047"/>
        <v>0.23999999999999957</v>
      </c>
      <c r="AP1681" s="8">
        <f t="shared" si="1048"/>
        <v>19.354838709677395</v>
      </c>
      <c r="AQ1681" s="8">
        <f t="shared" ref="AQ1681:AQ1699" si="1104">100-(100/(1+(SUMIF(AJ1668:AJ1681,"&gt;0")/COUNTIF(AJ1668:AJ1681,"&gt;0"))/ABS((SUMIF(AJ1668:AJ1681,"&lt;0")/COUNTIF(AJ1668:AJ1681,"&lt;0")))))</f>
        <v>35.064935064935028</v>
      </c>
      <c r="AR1681" s="8">
        <f t="shared" si="1070"/>
        <v>0.11111111111110891</v>
      </c>
      <c r="AS1681" s="114">
        <f t="shared" si="1080"/>
        <v>164457.44444444118</v>
      </c>
      <c r="AT1681" s="103">
        <f t="shared" si="1055"/>
        <v>-8.1253232027334477E-2</v>
      </c>
      <c r="AU1681" s="5">
        <f t="shared" si="1073"/>
        <v>1.095</v>
      </c>
      <c r="AV1681" s="93">
        <f t="shared" si="1085"/>
        <v>0.10195626382174676</v>
      </c>
      <c r="AW1681" s="210">
        <f t="shared" si="1074"/>
        <v>4.2056074766355069E-2</v>
      </c>
      <c r="AX1681" s="276">
        <f t="shared" si="1093"/>
        <v>3.4862310264283249E-2</v>
      </c>
      <c r="AY1681" s="19">
        <f t="shared" si="1056"/>
        <v>3.0790078575120637E-2</v>
      </c>
    </row>
    <row r="1682" spans="1:51">
      <c r="A1682" s="16">
        <v>40777</v>
      </c>
      <c r="B1682" s="9">
        <f t="shared" si="1069"/>
        <v>40777</v>
      </c>
      <c r="C1682" s="5">
        <v>1.1000000000000001</v>
      </c>
      <c r="D1682" s="5">
        <v>1.115</v>
      </c>
      <c r="E1682" s="5">
        <v>1.0249999999999999</v>
      </c>
      <c r="F1682" s="5">
        <v>1.0249999999999999</v>
      </c>
      <c r="G1682" s="6">
        <v>922509</v>
      </c>
      <c r="H1682" s="113">
        <v>1.0249999999999999</v>
      </c>
      <c r="I1682" s="19">
        <f t="shared" si="1096"/>
        <v>-6.3926940639269458E-2</v>
      </c>
      <c r="J1682" s="8">
        <f t="shared" si="1097"/>
        <v>1.7035513555326429</v>
      </c>
      <c r="K1682" s="8">
        <f t="shared" si="1098"/>
        <v>1.0414486444673567</v>
      </c>
      <c r="L1682" s="8">
        <f t="shared" si="1099"/>
        <v>1.3724999999999998</v>
      </c>
      <c r="M1682" s="19">
        <f t="shared" si="1100"/>
        <v>0.63575166628011215</v>
      </c>
      <c r="N1682" s="19">
        <f t="shared" si="1101"/>
        <v>0.15783972981068703</v>
      </c>
      <c r="O1682" s="19">
        <f t="shared" si="1102"/>
        <v>9.8782346362389956E-4</v>
      </c>
      <c r="P1682" s="19">
        <f t="shared" si="1087"/>
        <v>-5.2047694092193737E-2</v>
      </c>
      <c r="Q1682" s="6">
        <v>262</v>
      </c>
      <c r="R1682" s="191">
        <v>980550.50800000003</v>
      </c>
      <c r="S1682" s="66">
        <f t="shared" si="1084"/>
        <v>3742.5591908396946</v>
      </c>
      <c r="T1682" t="str">
        <f t="shared" ref="T1682:W1683" si="1105">IF(C1682&gt;$J1682,"BrokeBandUpper", IF(C1682&lt;$K1682,"BrokeBandLower", ""))</f>
        <v/>
      </c>
      <c r="U1682" t="str">
        <f t="shared" si="1105"/>
        <v/>
      </c>
      <c r="V1682" t="str">
        <f t="shared" si="1105"/>
        <v>BrokeBandLower</v>
      </c>
      <c r="W1682" t="str">
        <f t="shared" si="1105"/>
        <v>BrokeBandLower</v>
      </c>
      <c r="X1682" t="s">
        <v>89</v>
      </c>
      <c r="Y1682" s="219">
        <f t="shared" si="1092"/>
        <v>-2.4912087912087915E-2</v>
      </c>
      <c r="Z1682" s="78">
        <f t="shared" si="1103"/>
        <v>1.2573638539679823</v>
      </c>
      <c r="AA1682" s="78">
        <f t="shared" si="1059"/>
        <v>1.3544968300194928</v>
      </c>
      <c r="AB1682" s="74">
        <f t="shared" si="1071"/>
        <v>1681</v>
      </c>
      <c r="AC1682" s="80">
        <f t="shared" ref="AC1682:AC1687" si="1106">AD1682-AE1682</f>
        <v>-3.6660517544931166E-2</v>
      </c>
      <c r="AD1682" s="79">
        <f t="shared" si="1057"/>
        <v>-9.71329760515105E-2</v>
      </c>
      <c r="AE1682" s="81">
        <f t="shared" ref="AE1682:AE1687" si="1107">AE1681+(0.2*(AD1682-AE1681))</f>
        <v>-6.0472458506579334E-2</v>
      </c>
      <c r="AF1682" s="19">
        <f t="shared" si="1061"/>
        <v>-7.1711482743088181E-2</v>
      </c>
      <c r="AG1682" s="93">
        <f t="shared" si="1060"/>
        <v>0.22778723218116614</v>
      </c>
      <c r="AH1682" s="91">
        <f t="shared" si="1094"/>
        <v>-2.2220131646525054E-4</v>
      </c>
      <c r="AI1682" s="96">
        <f t="shared" si="1095"/>
        <v>1673.5374084832943</v>
      </c>
      <c r="AJ1682" s="5">
        <f t="shared" si="1072"/>
        <v>-7.0000000000000062E-2</v>
      </c>
      <c r="AK1682" s="5">
        <f t="shared" si="1077"/>
        <v>0</v>
      </c>
      <c r="AL1682" s="5">
        <f t="shared" si="1086"/>
        <v>-7.0000000000000062E-2</v>
      </c>
      <c r="AM1682" s="95">
        <f t="shared" si="1045"/>
        <v>1.0714285714285692E-2</v>
      </c>
      <c r="AN1682" s="95">
        <f t="shared" si="1046"/>
        <v>-4.9642857142857134E-2</v>
      </c>
      <c r="AO1682" s="78">
        <f t="shared" si="1047"/>
        <v>0.21582733812949598</v>
      </c>
      <c r="AP1682" s="8">
        <f t="shared" si="1048"/>
        <v>17.751479289940804</v>
      </c>
      <c r="AQ1682" s="8">
        <f t="shared" si="1104"/>
        <v>35.04672897196258</v>
      </c>
      <c r="AR1682" s="8">
        <f t="shared" si="1070"/>
        <v>-1</v>
      </c>
      <c r="AS1682" s="114">
        <f t="shared" si="1080"/>
        <v>-922509</v>
      </c>
      <c r="AT1682" s="103">
        <f t="shared" si="1055"/>
        <v>-0.12038657397005398</v>
      </c>
      <c r="AU1682" s="5">
        <f t="shared" si="1073"/>
        <v>1.0249999999999999</v>
      </c>
      <c r="AV1682" s="93">
        <f t="shared" si="1085"/>
        <v>-0.94080722254849924</v>
      </c>
      <c r="AW1682" s="210">
        <f t="shared" si="1074"/>
        <v>8.780487804878058E-2</v>
      </c>
      <c r="AX1682" s="276">
        <f t="shared" si="1093"/>
        <v>3.6055534132392174E-2</v>
      </c>
      <c r="AY1682" s="19">
        <f t="shared" si="1056"/>
        <v>3.4226758326208626E-2</v>
      </c>
    </row>
    <row r="1683" spans="1:51">
      <c r="A1683" s="16">
        <v>40778</v>
      </c>
      <c r="B1683" s="9">
        <f t="shared" si="1069"/>
        <v>40778</v>
      </c>
      <c r="C1683" s="5">
        <v>1.0249999999999999</v>
      </c>
      <c r="D1683" s="5">
        <v>1.0900000000000001</v>
      </c>
      <c r="E1683" s="5">
        <v>0.98499999999999999</v>
      </c>
      <c r="F1683" s="5">
        <v>1.075</v>
      </c>
      <c r="G1683" s="6">
        <v>1454464</v>
      </c>
      <c r="H1683" s="113">
        <v>1.075</v>
      </c>
      <c r="I1683" s="19">
        <f t="shared" si="1096"/>
        <v>4.8780487804878099E-2</v>
      </c>
      <c r="J1683" s="8">
        <f t="shared" si="1097"/>
        <v>1.691634259977072</v>
      </c>
      <c r="K1683" s="8">
        <f t="shared" si="1098"/>
        <v>1.0048657400229275</v>
      </c>
      <c r="L1683" s="8">
        <f t="shared" si="1099"/>
        <v>1.3482499999999997</v>
      </c>
      <c r="M1683" s="19">
        <f t="shared" si="1100"/>
        <v>0.68344306368577634</v>
      </c>
      <c r="N1683" s="19">
        <f t="shared" si="1101"/>
        <v>7.501576470056999E-2</v>
      </c>
      <c r="O1683" s="19">
        <f t="shared" si="1102"/>
        <v>-6.9954425012593146E-3</v>
      </c>
      <c r="P1683" s="19">
        <f t="shared" si="1087"/>
        <v>-3.5126940381337166E-2</v>
      </c>
      <c r="Q1683" s="6">
        <v>523</v>
      </c>
      <c r="R1683" s="191">
        <v>1531114.6129999999</v>
      </c>
      <c r="S1683" s="66">
        <f t="shared" si="1084"/>
        <v>2927.5614015296364</v>
      </c>
      <c r="T1683" t="str">
        <f t="shared" si="1105"/>
        <v/>
      </c>
      <c r="U1683" t="str">
        <f t="shared" si="1105"/>
        <v/>
      </c>
      <c r="V1683" t="str">
        <f t="shared" si="1105"/>
        <v>BrokeBandLower</v>
      </c>
      <c r="W1683" t="str">
        <f t="shared" si="1105"/>
        <v/>
      </c>
      <c r="Y1683" s="219">
        <f t="shared" si="1092"/>
        <v>-2.2923076923076931E-2</v>
      </c>
      <c r="Z1683" s="78">
        <f t="shared" si="1103"/>
        <v>1.2292798204569131</v>
      </c>
      <c r="AA1683" s="78">
        <f t="shared" si="1059"/>
        <v>1.3338140645980503</v>
      </c>
      <c r="AB1683" s="74">
        <f t="shared" si="1071"/>
        <v>1682</v>
      </c>
      <c r="AC1683" s="80">
        <f t="shared" si="1106"/>
        <v>-3.5249428507646299E-2</v>
      </c>
      <c r="AD1683" s="79">
        <f t="shared" si="1057"/>
        <v>-0.10453424414113721</v>
      </c>
      <c r="AE1683" s="81">
        <f t="shared" si="1107"/>
        <v>-6.9284815633490912E-2</v>
      </c>
      <c r="AF1683" s="19">
        <f t="shared" si="1061"/>
        <v>-7.8372426049232724E-2</v>
      </c>
      <c r="AG1683" s="93">
        <f t="shared" si="1060"/>
        <v>-3.8490701489836715E-2</v>
      </c>
      <c r="AH1683" s="91">
        <f t="shared" si="1094"/>
        <v>1.4229867847139212E-4</v>
      </c>
      <c r="AI1683" s="96">
        <f t="shared" si="1095"/>
        <v>1676.310494434952</v>
      </c>
      <c r="AJ1683" s="5">
        <f t="shared" si="1072"/>
        <v>5.0000000000000044E-2</v>
      </c>
      <c r="AK1683" s="5">
        <f t="shared" si="1077"/>
        <v>5.0000000000000044E-2</v>
      </c>
      <c r="AL1683" s="5">
        <f t="shared" si="1086"/>
        <v>0</v>
      </c>
      <c r="AM1683" s="95">
        <f t="shared" ref="AM1683:AM1697" si="1108">(AVERAGE(AK1670:AK1683))</f>
        <v>1.4285714285714266E-2</v>
      </c>
      <c r="AN1683" s="95">
        <f t="shared" ref="AN1683:AN1697" si="1109">(AVERAGE(AL1670:AL1683))</f>
        <v>-4.7499999999999987E-2</v>
      </c>
      <c r="AO1683" s="78">
        <f t="shared" ref="AO1683:AO1697" si="1110">ABS(AM1683/AN1683)</f>
        <v>0.30075187969924777</v>
      </c>
      <c r="AP1683" s="8">
        <f t="shared" ref="AP1683:AP1697" si="1111">IF(AN1683=0,100,100-(100/(1+AO1683)))</f>
        <v>23.12138728323697</v>
      </c>
      <c r="AQ1683" s="8">
        <f t="shared" si="1104"/>
        <v>35.121951219512169</v>
      </c>
      <c r="AR1683" s="8">
        <f t="shared" si="1070"/>
        <v>0.71428571428571219</v>
      </c>
      <c r="AS1683" s="114">
        <f t="shared" si="1080"/>
        <v>1038902.8571428541</v>
      </c>
      <c r="AT1683" s="103">
        <f t="shared" si="1055"/>
        <v>-5.1897802152373093E-2</v>
      </c>
      <c r="AU1683" s="5">
        <f t="shared" si="1073"/>
        <v>1.075</v>
      </c>
      <c r="AV1683" s="93">
        <f t="shared" si="1085"/>
        <v>0.67852716466945129</v>
      </c>
      <c r="AW1683" s="210">
        <f t="shared" si="1074"/>
        <v>0.1065989847715737</v>
      </c>
      <c r="AX1683" s="276">
        <f t="shared" si="1093"/>
        <v>3.6244673878731169E-2</v>
      </c>
      <c r="AY1683" s="19">
        <f t="shared" si="1056"/>
        <v>5.2457896101190445E-3</v>
      </c>
    </row>
    <row r="1684" spans="1:51">
      <c r="A1684" s="16">
        <v>40779</v>
      </c>
      <c r="B1684" s="9">
        <f t="shared" si="1069"/>
        <v>40779</v>
      </c>
      <c r="C1684" s="5">
        <v>1.1100000000000001</v>
      </c>
      <c r="D1684" s="5">
        <v>1.1200000000000001</v>
      </c>
      <c r="E1684" s="5">
        <v>1.04</v>
      </c>
      <c r="F1684" s="5">
        <v>1.075</v>
      </c>
      <c r="G1684" s="6">
        <v>711780</v>
      </c>
      <c r="H1684" s="113">
        <v>1.075</v>
      </c>
      <c r="I1684" s="19">
        <f t="shared" si="1096"/>
        <v>0</v>
      </c>
      <c r="J1684" s="8">
        <f t="shared" si="1097"/>
        <v>1.6687658167025774</v>
      </c>
      <c r="K1684" s="8">
        <f t="shared" si="1098"/>
        <v>0.97723418329742207</v>
      </c>
      <c r="L1684" s="8">
        <f t="shared" si="1099"/>
        <v>1.3229999999999997</v>
      </c>
      <c r="M1684" s="19">
        <f t="shared" si="1100"/>
        <v>0.70764167404762901</v>
      </c>
      <c r="N1684" s="19">
        <f t="shared" si="1101"/>
        <v>3.5406914851620119E-2</v>
      </c>
      <c r="O1684" s="19">
        <f t="shared" si="1102"/>
        <v>-1.3518550561162381E-2</v>
      </c>
      <c r="P1684" s="19">
        <f t="shared" ref="P1684:P1690" si="1112">IF(A1685&gt;A1684,(K1684-K1683)/K1683, (K1684-K1685)/K1685)</f>
        <v>-2.7497759775226272E-2</v>
      </c>
      <c r="Q1684" s="6">
        <v>255</v>
      </c>
      <c r="R1684" s="191">
        <v>766764.74399999995</v>
      </c>
      <c r="S1684" s="66">
        <f t="shared" si="1084"/>
        <v>3006.920564705882</v>
      </c>
      <c r="T1684" t="str">
        <f t="shared" ref="T1684:T1692" si="1113">IF(C1684&gt;$J1684,"BrokeBandUpper", IF(C1684&lt;$K1684,"BrokeBandLower", ""))</f>
        <v/>
      </c>
      <c r="U1684" t="str">
        <f t="shared" ref="U1684:U1692" si="1114">IF(D1684&gt;$J1684,"BrokeBandUpper", IF(D1684&lt;$K1684,"BrokeBandLower", ""))</f>
        <v/>
      </c>
      <c r="V1684" t="str">
        <f t="shared" ref="V1684:V1692" si="1115">IF(E1684&gt;$J1684,"BrokeBandUpper", IF(E1684&lt;$K1684,"BrokeBandLower", ""))</f>
        <v/>
      </c>
      <c r="W1684" t="str">
        <f t="shared" ref="W1684:W1692" si="1116">IF(F1684&gt;$J1684,"BrokeBandUpper", IF(F1684&lt;$K1684,"BrokeBandLower", ""))</f>
        <v/>
      </c>
      <c r="Y1684" s="219">
        <f t="shared" si="1092"/>
        <v>-2.1857142857142867E-2</v>
      </c>
      <c r="Z1684" s="78">
        <f t="shared" si="1103"/>
        <v>1.2055207281065485</v>
      </c>
      <c r="AA1684" s="78">
        <f t="shared" si="1059"/>
        <v>1.3146618238177945</v>
      </c>
      <c r="AB1684" s="74">
        <f t="shared" si="1071"/>
        <v>1683</v>
      </c>
      <c r="AC1684" s="80">
        <f t="shared" si="1106"/>
        <v>-3.1885024062204045E-2</v>
      </c>
      <c r="AD1684" s="79">
        <f t="shared" si="1057"/>
        <v>-0.10914109571124597</v>
      </c>
      <c r="AE1684" s="81">
        <f t="shared" si="1107"/>
        <v>-7.7256071649041927E-2</v>
      </c>
      <c r="AF1684" s="19">
        <f t="shared" si="1061"/>
        <v>-8.3018380646590048E-2</v>
      </c>
      <c r="AG1684" s="93">
        <f t="shared" si="1060"/>
        <v>-9.544564516024559E-2</v>
      </c>
      <c r="AH1684" s="91">
        <f t="shared" si="1094"/>
        <v>4.9980750028594636E-4</v>
      </c>
      <c r="AI1684" s="96">
        <f t="shared" si="1095"/>
        <v>1679.9248972296</v>
      </c>
      <c r="AJ1684" s="5">
        <f t="shared" si="1072"/>
        <v>0</v>
      </c>
      <c r="AK1684" s="5">
        <f t="shared" si="1077"/>
        <v>0</v>
      </c>
      <c r="AL1684" s="5">
        <f t="shared" si="1086"/>
        <v>0</v>
      </c>
      <c r="AM1684" s="95">
        <f t="shared" si="1108"/>
        <v>1.4285714285714266E-2</v>
      </c>
      <c r="AN1684" s="95">
        <f t="shared" si="1109"/>
        <v>-4.107142857142855E-2</v>
      </c>
      <c r="AO1684" s="78">
        <f t="shared" si="1110"/>
        <v>0.34782608695652145</v>
      </c>
      <c r="AP1684" s="8">
        <f t="shared" si="1111"/>
        <v>25.806451612903217</v>
      </c>
      <c r="AQ1684" s="8">
        <f t="shared" si="1104"/>
        <v>35.754189944134055</v>
      </c>
      <c r="AR1684" s="8">
        <f t="shared" si="1070"/>
        <v>-0.12500000000000278</v>
      </c>
      <c r="AS1684" s="114">
        <f t="shared" si="1080"/>
        <v>-88972.500000001979</v>
      </c>
      <c r="AT1684" s="103">
        <f t="shared" si="1055"/>
        <v>-5.8050522300436738E-2</v>
      </c>
      <c r="AU1684" s="5">
        <f t="shared" si="1073"/>
        <v>1.075</v>
      </c>
      <c r="AV1684" s="93">
        <f t="shared" si="1085"/>
        <v>-0.11603624279313758</v>
      </c>
      <c r="AW1684" s="210">
        <f t="shared" si="1074"/>
        <v>7.6923076923076983E-2</v>
      </c>
      <c r="AX1684" s="276">
        <f t="shared" si="1093"/>
        <v>3.5491885193551467E-2</v>
      </c>
      <c r="AY1684" s="19">
        <f t="shared" si="1056"/>
        <v>-2.0769636049103694E-2</v>
      </c>
    </row>
    <row r="1685" spans="1:51">
      <c r="A1685" s="16">
        <v>40780</v>
      </c>
      <c r="B1685" s="9">
        <f t="shared" si="1069"/>
        <v>40780</v>
      </c>
      <c r="C1685" s="5">
        <v>1.075</v>
      </c>
      <c r="D1685" s="5">
        <v>1.075</v>
      </c>
      <c r="E1685" s="5">
        <v>1.0249999999999999</v>
      </c>
      <c r="F1685" s="5">
        <v>1.05</v>
      </c>
      <c r="G1685" s="6">
        <v>206244</v>
      </c>
      <c r="H1685" s="113">
        <v>1.05</v>
      </c>
      <c r="I1685" s="19">
        <f t="shared" si="1096"/>
        <v>-2.3255813953488292E-2</v>
      </c>
      <c r="J1685" s="8">
        <f t="shared" si="1097"/>
        <v>1.6487013706426661</v>
      </c>
      <c r="K1685" s="8">
        <f t="shared" si="1098"/>
        <v>0.94829862935733344</v>
      </c>
      <c r="L1685" s="8">
        <f t="shared" si="1099"/>
        <v>1.2984999999999998</v>
      </c>
      <c r="M1685" s="19">
        <f t="shared" si="1100"/>
        <v>0.73858879429151869</v>
      </c>
      <c r="N1685" s="19">
        <f t="shared" si="1101"/>
        <v>4.3732755402710682E-2</v>
      </c>
      <c r="O1685" s="19">
        <f t="shared" si="1102"/>
        <v>-1.2023524127284649E-2</v>
      </c>
      <c r="P1685" s="19">
        <f t="shared" si="1112"/>
        <v>-2.9609641613695024E-2</v>
      </c>
      <c r="Q1685" s="6">
        <v>251</v>
      </c>
      <c r="R1685" s="191">
        <v>216970.03</v>
      </c>
      <c r="S1685" s="66">
        <f t="shared" si="1084"/>
        <v>864.42243027888446</v>
      </c>
      <c r="T1685" t="str">
        <f t="shared" si="1113"/>
        <v/>
      </c>
      <c r="U1685" t="str">
        <f t="shared" si="1114"/>
        <v/>
      </c>
      <c r="V1685" t="str">
        <f t="shared" si="1115"/>
        <v/>
      </c>
      <c r="W1685" t="str">
        <f t="shared" si="1116"/>
        <v/>
      </c>
      <c r="Y1685" s="219">
        <f t="shared" si="1092"/>
        <v>-2.2000000000000002E-2</v>
      </c>
      <c r="Z1685" s="78">
        <f t="shared" si="1103"/>
        <v>1.1815705359781401</v>
      </c>
      <c r="AA1685" s="78">
        <f t="shared" si="1059"/>
        <v>1.2950768488552777</v>
      </c>
      <c r="AB1685" s="74">
        <f t="shared" si="1071"/>
        <v>1684</v>
      </c>
      <c r="AC1685" s="80">
        <f t="shared" si="1106"/>
        <v>-2.9000192982476566E-2</v>
      </c>
      <c r="AD1685" s="79">
        <f t="shared" si="1057"/>
        <v>-0.11350631287713764</v>
      </c>
      <c r="AE1685" s="81">
        <f t="shared" si="1107"/>
        <v>-8.4506119894661072E-2</v>
      </c>
      <c r="AF1685" s="19">
        <f t="shared" si="1061"/>
        <v>-8.7644461390431153E-2</v>
      </c>
      <c r="AG1685" s="93">
        <f t="shared" si="1060"/>
        <v>-9.0476051518716197E-2</v>
      </c>
      <c r="AH1685" s="91">
        <f t="shared" si="1094"/>
        <v>7.5568613324110032E-4</v>
      </c>
      <c r="AI1685" s="96">
        <f t="shared" si="1095"/>
        <v>1682.9032391158639</v>
      </c>
      <c r="AJ1685" s="5">
        <f t="shared" si="1072"/>
        <v>-2.4999999999999911E-2</v>
      </c>
      <c r="AK1685" s="5">
        <f t="shared" si="1077"/>
        <v>0</v>
      </c>
      <c r="AL1685" s="5">
        <f t="shared" si="1086"/>
        <v>-2.4999999999999911E-2</v>
      </c>
      <c r="AM1685" s="95">
        <f t="shared" si="1108"/>
        <v>1.4285714285714266E-2</v>
      </c>
      <c r="AN1685" s="95">
        <f t="shared" si="1109"/>
        <v>-3.8214285714285694E-2</v>
      </c>
      <c r="AO1685" s="78">
        <f t="shared" si="1110"/>
        <v>0.37383177570093429</v>
      </c>
      <c r="AP1685" s="8">
        <f t="shared" si="1111"/>
        <v>27.210884353741477</v>
      </c>
      <c r="AQ1685" s="8">
        <f t="shared" si="1104"/>
        <v>37.426900584795305</v>
      </c>
      <c r="AR1685" s="8">
        <f t="shared" si="1070"/>
        <v>4.4408920985006222E-15</v>
      </c>
      <c r="AS1685" s="114">
        <f t="shared" si="1080"/>
        <v>9.1590734996316231E-10</v>
      </c>
      <c r="AT1685" s="103">
        <f t="shared" si="1055"/>
        <v>-5.8373577340902302E-2</v>
      </c>
      <c r="AU1685" s="5">
        <f t="shared" si="1073"/>
        <v>1.05</v>
      </c>
      <c r="AV1685" s="93">
        <f t="shared" si="1085"/>
        <v>4.2213542117460291E-15</v>
      </c>
      <c r="AW1685" s="210">
        <f t="shared" si="1074"/>
        <v>4.8780487804878099E-2</v>
      </c>
      <c r="AX1685" s="276">
        <f t="shared" si="1093"/>
        <v>3.4564882465047575E-2</v>
      </c>
      <c r="AY1685" s="19">
        <f t="shared" si="1056"/>
        <v>-2.6118723292622388E-2</v>
      </c>
    </row>
    <row r="1686" spans="1:51">
      <c r="A1686" s="16">
        <v>40781</v>
      </c>
      <c r="B1686" s="9">
        <f t="shared" si="1069"/>
        <v>40781</v>
      </c>
      <c r="C1686" s="5">
        <v>1.0449999999999999</v>
      </c>
      <c r="D1686" s="5">
        <v>1.085</v>
      </c>
      <c r="E1686" s="5">
        <v>1.04</v>
      </c>
      <c r="F1686" s="5">
        <v>1.075</v>
      </c>
      <c r="G1686" s="6">
        <v>905243</v>
      </c>
      <c r="H1686" s="113">
        <v>1.075</v>
      </c>
      <c r="I1686" s="19">
        <f t="shared" si="1096"/>
        <v>2.3809523809523725E-2</v>
      </c>
      <c r="J1686" s="8">
        <f t="shared" si="1097"/>
        <v>1.6189040563878274</v>
      </c>
      <c r="K1686" s="8">
        <f t="shared" si="1098"/>
        <v>0.93109594361217185</v>
      </c>
      <c r="L1686" s="8">
        <f t="shared" si="1099"/>
        <v>1.2749999999999997</v>
      </c>
      <c r="M1686" s="19">
        <f t="shared" si="1100"/>
        <v>0.73870809715625541</v>
      </c>
      <c r="N1686" s="19">
        <f t="shared" si="1101"/>
        <v>1.615281272323582E-4</v>
      </c>
      <c r="O1686" s="19">
        <f t="shared" si="1102"/>
        <v>-1.8073202816119231E-2</v>
      </c>
      <c r="P1686" s="19">
        <f t="shared" si="1112"/>
        <v>-1.8140578518836346E-2</v>
      </c>
      <c r="Q1686" s="6">
        <v>160</v>
      </c>
      <c r="R1686" s="191">
        <v>972806.21499999997</v>
      </c>
      <c r="S1686" s="66">
        <f t="shared" si="1084"/>
        <v>6080.0388437499996</v>
      </c>
      <c r="T1686" t="str">
        <f t="shared" si="1113"/>
        <v/>
      </c>
      <c r="U1686" t="str">
        <f t="shared" si="1114"/>
        <v/>
      </c>
      <c r="V1686" t="str">
        <f t="shared" si="1115"/>
        <v/>
      </c>
      <c r="W1686" t="str">
        <f t="shared" si="1116"/>
        <v/>
      </c>
      <c r="Y1686" s="219">
        <f t="shared" si="1092"/>
        <v>-2.4901098901098904E-2</v>
      </c>
      <c r="Z1686" s="78">
        <f t="shared" si="1103"/>
        <v>1.1651586734375066</v>
      </c>
      <c r="AA1686" s="78">
        <f t="shared" si="1059"/>
        <v>1.2787911620399872</v>
      </c>
      <c r="AB1686" s="74">
        <f t="shared" si="1071"/>
        <v>1685</v>
      </c>
      <c r="AC1686" s="80">
        <f t="shared" si="1106"/>
        <v>-2.3301094966255667E-2</v>
      </c>
      <c r="AD1686" s="79">
        <f t="shared" si="1057"/>
        <v>-0.11363248860248065</v>
      </c>
      <c r="AE1686" s="81">
        <f t="shared" si="1107"/>
        <v>-9.0331393636224985E-2</v>
      </c>
      <c r="AF1686" s="19">
        <f t="shared" si="1061"/>
        <v>-8.8859300858170467E-2</v>
      </c>
      <c r="AG1686" s="93">
        <f t="shared" si="1060"/>
        <v>-0.19651931349783061</v>
      </c>
      <c r="AH1686" s="91">
        <f t="shared" si="1094"/>
        <v>7.5620392568509129E-4</v>
      </c>
      <c r="AI1686" s="96">
        <f t="shared" si="1095"/>
        <v>1683.7219279172066</v>
      </c>
      <c r="AJ1686" s="5">
        <f t="shared" si="1072"/>
        <v>2.4999999999999911E-2</v>
      </c>
      <c r="AK1686" s="5">
        <f t="shared" si="1077"/>
        <v>2.4999999999999911E-2</v>
      </c>
      <c r="AL1686" s="5">
        <f t="shared" si="1086"/>
        <v>0</v>
      </c>
      <c r="AM1686" s="95">
        <f t="shared" si="1108"/>
        <v>1.6071428571428546E-2</v>
      </c>
      <c r="AN1686" s="95">
        <f t="shared" si="1109"/>
        <v>-2.7499999999999986E-2</v>
      </c>
      <c r="AO1686" s="78">
        <f t="shared" si="1110"/>
        <v>0.58441558441558372</v>
      </c>
      <c r="AP1686" s="8">
        <f t="shared" si="1111"/>
        <v>36.885245901639323</v>
      </c>
      <c r="AQ1686" s="8">
        <f t="shared" si="1104"/>
        <v>40.540540540540519</v>
      </c>
      <c r="AR1686" s="8">
        <f t="shared" si="1070"/>
        <v>0.55555555555555447</v>
      </c>
      <c r="AS1686" s="114">
        <f t="shared" si="1080"/>
        <v>502912.77777777682</v>
      </c>
      <c r="AT1686" s="103">
        <f t="shared" si="1055"/>
        <v>-3.3521071907606663E-2</v>
      </c>
      <c r="AU1686" s="5">
        <f t="shared" si="1073"/>
        <v>1.075</v>
      </c>
      <c r="AV1686" s="93">
        <f t="shared" si="1085"/>
        <v>0.51697118092299277</v>
      </c>
      <c r="AW1686" s="210">
        <f t="shared" si="1074"/>
        <v>4.3269230769230699E-2</v>
      </c>
      <c r="AX1686" s="276">
        <f t="shared" si="1093"/>
        <v>3.4408488317842538E-2</v>
      </c>
      <c r="AY1686" s="19">
        <f t="shared" si="1056"/>
        <v>-4.5246543905706803E-3</v>
      </c>
    </row>
    <row r="1687" spans="1:51">
      <c r="A1687" s="16">
        <v>40784</v>
      </c>
      <c r="B1687" s="9">
        <f t="shared" si="1069"/>
        <v>40784</v>
      </c>
      <c r="C1687" s="5">
        <v>1.095</v>
      </c>
      <c r="D1687" s="5">
        <v>1.1499999999999999</v>
      </c>
      <c r="E1687" s="5">
        <v>1.0900000000000001</v>
      </c>
      <c r="F1687" s="5">
        <v>1.1000000000000001</v>
      </c>
      <c r="G1687" s="6">
        <v>686000</v>
      </c>
      <c r="H1687" s="113">
        <v>1.1000000000000001</v>
      </c>
      <c r="I1687" s="19">
        <f t="shared" si="1096"/>
        <v>2.3255813953488497E-2</v>
      </c>
      <c r="J1687" s="8">
        <f t="shared" si="1097"/>
        <v>1.5751989341965809</v>
      </c>
      <c r="K1687" s="8">
        <f t="shared" si="1098"/>
        <v>0.92780106580341837</v>
      </c>
      <c r="L1687" s="8">
        <f t="shared" si="1099"/>
        <v>1.2514999999999996</v>
      </c>
      <c r="M1687" s="19">
        <f t="shared" si="1100"/>
        <v>0.69777659484854759</v>
      </c>
      <c r="N1687" s="19">
        <f t="shared" si="1101"/>
        <v>-5.5409575805759399E-2</v>
      </c>
      <c r="O1687" s="19">
        <f t="shared" si="1102"/>
        <v>-2.6996734005820842E-2</v>
      </c>
      <c r="P1687" s="19">
        <f t="shared" si="1112"/>
        <v>-3.5387092290092648E-3</v>
      </c>
      <c r="Q1687" s="6">
        <v>311</v>
      </c>
      <c r="R1687" s="191">
        <v>767141.67200000002</v>
      </c>
      <c r="S1687" s="66">
        <f t="shared" si="1084"/>
        <v>2466.6934790996784</v>
      </c>
      <c r="T1687" t="str">
        <f t="shared" si="1113"/>
        <v/>
      </c>
      <c r="U1687" t="str">
        <f t="shared" si="1114"/>
        <v/>
      </c>
      <c r="V1687" t="str">
        <f t="shared" si="1115"/>
        <v/>
      </c>
      <c r="W1687" t="str">
        <f t="shared" si="1116"/>
        <v/>
      </c>
      <c r="Y1687" s="219">
        <f t="shared" si="1092"/>
        <v>-2.5560439560439557E-2</v>
      </c>
      <c r="Z1687" s="78">
        <f>Z1686+(0.154*(F1687-Z1686))</f>
        <v>1.1551242377281306</v>
      </c>
      <c r="AA1687" s="78">
        <f>AA1686+(0.074*(F1687-AA1686))</f>
        <v>1.2655606160490283</v>
      </c>
      <c r="AB1687" s="74">
        <f>AB1686+1</f>
        <v>1686</v>
      </c>
      <c r="AC1687" s="80">
        <f t="shared" si="1106"/>
        <v>-1.6083987747738171E-2</v>
      </c>
      <c r="AD1687" s="79">
        <f t="shared" si="1057"/>
        <v>-0.1104363783208977</v>
      </c>
      <c r="AE1687" s="81">
        <f t="shared" si="1107"/>
        <v>-9.4352390573159528E-2</v>
      </c>
      <c r="AF1687" s="19">
        <f>AD1687/AA1687</f>
        <v>-8.7262812164359702E-2</v>
      </c>
      <c r="AG1687" s="93">
        <f t="shared" si="1060"/>
        <v>-0.30973253527223565</v>
      </c>
      <c r="AH1687" s="91">
        <f t="shared" si="1094"/>
        <v>7.3840462501065902E-4</v>
      </c>
      <c r="AI1687" s="96">
        <f t="shared" si="1095"/>
        <v>1684.3503984496163</v>
      </c>
      <c r="AJ1687" s="5">
        <f t="shared" si="1072"/>
        <v>2.5000000000000133E-2</v>
      </c>
      <c r="AK1687" s="5">
        <f t="shared" si="1077"/>
        <v>2.5000000000000133E-2</v>
      </c>
      <c r="AL1687" s="5">
        <f t="shared" si="1086"/>
        <v>0</v>
      </c>
      <c r="AM1687" s="95">
        <f t="shared" si="1108"/>
        <v>1.6071428571428563E-2</v>
      </c>
      <c r="AN1687" s="95">
        <f t="shared" si="1109"/>
        <v>-2.7499999999999986E-2</v>
      </c>
      <c r="AO1687" s="78">
        <f t="shared" si="1110"/>
        <v>0.58441558441558439</v>
      </c>
      <c r="AP1687" s="8">
        <f t="shared" si="1111"/>
        <v>36.885245901639337</v>
      </c>
      <c r="AQ1687" s="8">
        <f t="shared" si="1104"/>
        <v>40.540540540540533</v>
      </c>
      <c r="AR1687" s="8">
        <f t="shared" si="1070"/>
        <v>-0.66666666666666541</v>
      </c>
      <c r="AS1687" s="114">
        <f t="shared" si="1080"/>
        <v>-457333.3333333325</v>
      </c>
      <c r="AT1687" s="103">
        <f t="shared" si="1055"/>
        <v>-5.5136989720784547E-2</v>
      </c>
      <c r="AU1687" s="5">
        <f t="shared" si="1073"/>
        <v>1.1000000000000001</v>
      </c>
      <c r="AV1687" s="93">
        <f t="shared" si="1085"/>
        <v>-0.5961523797045567</v>
      </c>
      <c r="AW1687" s="210">
        <f t="shared" si="1074"/>
        <v>5.5045871559632871E-2</v>
      </c>
      <c r="AX1687" s="276">
        <f t="shared" si="1093"/>
        <v>3.2856272700409993E-2</v>
      </c>
      <c r="AY1687" s="19">
        <f t="shared" si="1056"/>
        <v>-4.5111415622047048E-2</v>
      </c>
    </row>
    <row r="1688" spans="1:51">
      <c r="A1688" s="16">
        <v>40785</v>
      </c>
      <c r="B1688" s="9">
        <f t="shared" si="1069"/>
        <v>40785</v>
      </c>
      <c r="C1688" s="5">
        <v>1.1399999999999999</v>
      </c>
      <c r="D1688" s="5">
        <v>1.175</v>
      </c>
      <c r="E1688" s="5">
        <v>1.1299999999999999</v>
      </c>
      <c r="F1688" s="5">
        <v>1.1499999999999999</v>
      </c>
      <c r="G1688" s="6">
        <v>671838</v>
      </c>
      <c r="H1688" s="113">
        <v>1.1499999999999999</v>
      </c>
      <c r="I1688" s="19">
        <f t="shared" ref="I1688:I1694" si="1117">IF(A1689&gt;A1688,(H1688-H1687)/H1687, (H1688-H1689)/H1689)</f>
        <v>4.5454545454545289E-2</v>
      </c>
      <c r="J1688" s="8">
        <f t="shared" ref="J1688:J1694" si="1118">(L1688)+2*STDEVPA(H1669:H1688)</f>
        <v>1.5216855078811471</v>
      </c>
      <c r="K1688" s="8">
        <f t="shared" ref="K1688:K1694" si="1119">(L1688)-(2*STDEVPA(H1669:H1688))</f>
        <v>0.93931449211885221</v>
      </c>
      <c r="L1688" s="8">
        <f t="shared" ref="L1688:L1694" si="1120">AVERAGE(H1669:H1688)</f>
        <v>1.2304999999999997</v>
      </c>
      <c r="M1688" s="19">
        <f t="shared" ref="M1688:M1694" si="1121">(J1688-K1688)/K1688</f>
        <v>0.61999577420403196</v>
      </c>
      <c r="N1688" s="19">
        <f t="shared" ref="N1688:N1694" si="1122">IF(A1689&gt;A1688,(M1688-M1687)/M1687, (M1688-M1689)/M1689)</f>
        <v>-0.11146951792127388</v>
      </c>
      <c r="O1688" s="19">
        <f t="shared" ref="O1688:O1694" si="1123">IF(A1689&gt;A1688,(J1688-J1687)/J1687, (J1688-J1689)/J1689)</f>
        <v>-3.3972487635492155E-2</v>
      </c>
      <c r="P1688" s="19">
        <f t="shared" si="1112"/>
        <v>1.2409369572629154E-2</v>
      </c>
      <c r="Q1688" s="6">
        <v>318</v>
      </c>
      <c r="R1688" s="191">
        <v>773001.03799999994</v>
      </c>
      <c r="S1688" s="66">
        <f t="shared" si="1084"/>
        <v>2430.8208742138363</v>
      </c>
      <c r="T1688" t="str">
        <f t="shared" si="1113"/>
        <v/>
      </c>
      <c r="U1688" t="str">
        <f t="shared" si="1114"/>
        <v/>
      </c>
      <c r="V1688" t="str">
        <f t="shared" si="1115"/>
        <v/>
      </c>
      <c r="W1688" t="str">
        <f t="shared" si="1116"/>
        <v/>
      </c>
      <c r="Y1688" s="219">
        <f t="shared" si="1092"/>
        <v>-2.3263736263736266E-2</v>
      </c>
      <c r="Z1688" s="78">
        <f>Z1687+(0.154*(F1688-Z1687))</f>
        <v>1.1543351051179984</v>
      </c>
      <c r="AA1688" s="78">
        <f>AA1687+(0.074*(F1688-AA1687))</f>
        <v>1.2570091304614002</v>
      </c>
      <c r="AB1688" s="74">
        <f>AB1687+1</f>
        <v>1687</v>
      </c>
      <c r="AC1688" s="80">
        <f>AD1688-AE1688</f>
        <v>-6.6573078161937804E-3</v>
      </c>
      <c r="AD1688" s="79">
        <f t="shared" si="1057"/>
        <v>-0.10267402534340175</v>
      </c>
      <c r="AE1688" s="81">
        <f>AE1687+(0.2*(AD1688-AE1687))</f>
        <v>-9.6016717527207973E-2</v>
      </c>
      <c r="AF1688" s="19">
        <f>AD1688/AA1688</f>
        <v>-8.1681208875319808E-2</v>
      </c>
      <c r="AG1688" s="93">
        <f t="shared" si="1060"/>
        <v>-0.58609096695376606</v>
      </c>
      <c r="AH1688" s="91">
        <f>SLOPE(AC1675:AC1688,AB1675:AB1688)</f>
        <v>8.9756288832627948E-4</v>
      </c>
      <c r="AI1688" s="96">
        <f>INTERCEPT(AB1675:AB1688,AC1675:AC1688)</f>
        <v>1685.0184145695189</v>
      </c>
      <c r="AJ1688" s="5">
        <f t="shared" si="1072"/>
        <v>4.9999999999999822E-2</v>
      </c>
      <c r="AK1688" s="5">
        <f t="shared" si="1077"/>
        <v>4.9999999999999822E-2</v>
      </c>
      <c r="AL1688" s="5">
        <f t="shared" si="1086"/>
        <v>0</v>
      </c>
      <c r="AM1688" s="95">
        <f t="shared" si="1108"/>
        <v>1.7857142857142842E-2</v>
      </c>
      <c r="AN1688" s="95">
        <f t="shared" si="1109"/>
        <v>-2.7499999999999986E-2</v>
      </c>
      <c r="AO1688" s="78">
        <f t="shared" si="1110"/>
        <v>0.64935064935064912</v>
      </c>
      <c r="AP1688" s="8">
        <f t="shared" si="1111"/>
        <v>39.370078740157474</v>
      </c>
      <c r="AQ1688" s="8">
        <f t="shared" si="1104"/>
        <v>43.103448275862064</v>
      </c>
      <c r="AR1688" s="8">
        <f t="shared" si="1070"/>
        <v>-0.1111111111111133</v>
      </c>
      <c r="AS1688" s="114">
        <f t="shared" si="1080"/>
        <v>-74648.666666668141</v>
      </c>
      <c r="AT1688" s="103">
        <f t="shared" ref="AT1688:AT1713" si="1124">SUM(AS1669:AS1688)/SUM(G1669:G1688)</f>
        <v>-6.3633527945972893E-2</v>
      </c>
      <c r="AU1688" s="5">
        <f t="shared" si="1073"/>
        <v>1.1499999999999999</v>
      </c>
      <c r="AV1688" s="93">
        <f t="shared" si="1085"/>
        <v>-9.6569943631392832E-2</v>
      </c>
      <c r="AW1688" s="210">
        <f t="shared" si="1074"/>
        <v>3.982300884955766E-2</v>
      </c>
      <c r="AX1688" s="276">
        <f t="shared" si="1093"/>
        <v>2.8534567331652001E-2</v>
      </c>
      <c r="AY1688" s="19">
        <f t="shared" ref="AY1688:AY1751" si="1125">IF((AX1688&gt;AX1687),ABS(AX1688-AX1687)/ABS(AX1687),-1*ABS(AX1688-AX1687)/ABS(AX1687))</f>
        <v>-0.1315336468066283</v>
      </c>
    </row>
    <row r="1689" spans="1:51">
      <c r="A1689" s="16">
        <v>40786</v>
      </c>
      <c r="B1689" s="9">
        <f t="shared" si="1069"/>
        <v>40786</v>
      </c>
      <c r="C1689" s="5">
        <v>1.17</v>
      </c>
      <c r="D1689" s="5">
        <v>1.19</v>
      </c>
      <c r="E1689" s="5">
        <v>1.17</v>
      </c>
      <c r="F1689" s="5">
        <v>1.18</v>
      </c>
      <c r="G1689" s="6">
        <v>1014335</v>
      </c>
      <c r="H1689" s="113">
        <v>1.18</v>
      </c>
      <c r="I1689" s="19">
        <f t="shared" si="1117"/>
        <v>2.6086956521739157E-2</v>
      </c>
      <c r="J1689" s="8">
        <f t="shared" si="1118"/>
        <v>1.4671468142349346</v>
      </c>
      <c r="K1689" s="8">
        <f t="shared" si="1119"/>
        <v>0.95785318576506517</v>
      </c>
      <c r="L1689" s="8">
        <f t="shared" si="1120"/>
        <v>1.2124999999999999</v>
      </c>
      <c r="M1689" s="19">
        <f t="shared" si="1121"/>
        <v>0.53170322554503158</v>
      </c>
      <c r="N1689" s="19">
        <f t="shared" si="1122"/>
        <v>-0.14240830717330749</v>
      </c>
      <c r="O1689" s="19">
        <f t="shared" si="1123"/>
        <v>-3.5840975920283423E-2</v>
      </c>
      <c r="P1689" s="19">
        <f t="shared" si="1112"/>
        <v>1.973640756291797E-2</v>
      </c>
      <c r="Q1689" s="6">
        <v>249</v>
      </c>
      <c r="R1689" s="191">
        <v>1196782.848</v>
      </c>
      <c r="S1689" s="66">
        <f t="shared" si="1084"/>
        <v>4806.3568192771081</v>
      </c>
      <c r="T1689" t="str">
        <f t="shared" si="1113"/>
        <v/>
      </c>
      <c r="U1689" t="str">
        <f t="shared" si="1114"/>
        <v/>
      </c>
      <c r="V1689" t="str">
        <f t="shared" si="1115"/>
        <v/>
      </c>
      <c r="W1689" t="str">
        <f t="shared" si="1116"/>
        <v/>
      </c>
      <c r="Y1689" s="219">
        <f t="shared" si="1092"/>
        <v>-1.9681318681318678E-2</v>
      </c>
      <c r="Z1689" s="78">
        <f t="shared" ref="Z1689:Z1694" si="1126">Z1688+(0.154*(F1689-Z1688))</f>
        <v>1.1582874989298266</v>
      </c>
      <c r="AA1689" s="78">
        <f t="shared" ref="AA1689:AA1694" si="1127">AA1688+(0.074*(F1689-AA1688))</f>
        <v>1.2513104548072564</v>
      </c>
      <c r="AB1689" s="74">
        <f t="shared" ref="AB1689:AB1694" si="1128">AB1688+1</f>
        <v>1688</v>
      </c>
      <c r="AC1689" s="80">
        <f t="shared" ref="AC1689:AC1694" si="1129">AD1689-AE1689</f>
        <v>2.3950093198225331E-3</v>
      </c>
      <c r="AD1689" s="79">
        <f t="shared" si="1057"/>
        <v>-9.3022955877429814E-2</v>
      </c>
      <c r="AE1689" s="81">
        <f t="shared" ref="AE1689:AE1694" si="1130">AE1688+(0.2*(AD1689-AE1688))</f>
        <v>-9.5417965197252347E-2</v>
      </c>
      <c r="AF1689" s="19">
        <f t="shared" ref="AF1689:AF1694" si="1131">AD1689/AA1689</f>
        <v>-7.434042888402019E-2</v>
      </c>
      <c r="AG1689" s="93">
        <f>IF(A1690&gt;A1689,(AC1689-AC1688)/AC1688, (AC1689-AC1690)/AC1690)</f>
        <v>-1.3597564339742134</v>
      </c>
      <c r="AH1689" s="91">
        <f t="shared" ref="AH1689:AH1694" si="1132">SLOPE(AC1676:AC1689,AB1676:AB1689)</f>
        <v>1.2395175414837503E-3</v>
      </c>
      <c r="AI1689" s="96">
        <f t="shared" ref="AI1689:AI1694" si="1133">INTERCEPT(AB1676:AB1689,AC1676:AC1689)</f>
        <v>1685.4281635938685</v>
      </c>
      <c r="AJ1689" s="5">
        <f t="shared" si="1072"/>
        <v>3.0000000000000027E-2</v>
      </c>
      <c r="AK1689" s="5">
        <f t="shared" si="1077"/>
        <v>3.0000000000000027E-2</v>
      </c>
      <c r="AL1689" s="5">
        <f t="shared" si="1086"/>
        <v>0</v>
      </c>
      <c r="AM1689" s="95">
        <f t="shared" si="1108"/>
        <v>1.9999999999999987E-2</v>
      </c>
      <c r="AN1689" s="95">
        <f t="shared" si="1109"/>
        <v>-2.7142857142857135E-2</v>
      </c>
      <c r="AO1689" s="78">
        <f t="shared" si="1110"/>
        <v>0.73684210526315763</v>
      </c>
      <c r="AP1689" s="8">
        <f t="shared" si="1111"/>
        <v>42.424242424242415</v>
      </c>
      <c r="AQ1689" s="8">
        <f t="shared" si="1104"/>
        <v>38.709677419354826</v>
      </c>
      <c r="AR1689" s="8">
        <f t="shared" si="1070"/>
        <v>0</v>
      </c>
      <c r="AS1689" s="114">
        <f t="shared" si="1080"/>
        <v>0</v>
      </c>
      <c r="AT1689" s="103">
        <f t="shared" si="1124"/>
        <v>-6.9708991236079348E-2</v>
      </c>
      <c r="AU1689" s="5">
        <f t="shared" si="1073"/>
        <v>1.18</v>
      </c>
      <c r="AV1689" s="93">
        <f t="shared" si="1085"/>
        <v>0</v>
      </c>
      <c r="AW1689" s="210">
        <f t="shared" si="1074"/>
        <v>1.709401709401711E-2</v>
      </c>
      <c r="AX1689" s="276">
        <f t="shared" si="1093"/>
        <v>2.1856053551461547E-2</v>
      </c>
      <c r="AY1689" s="19">
        <f t="shared" si="1125"/>
        <v>-0.23404994029057191</v>
      </c>
    </row>
    <row r="1690" spans="1:51">
      <c r="A1690" s="16">
        <v>40787</v>
      </c>
      <c r="B1690" s="9">
        <f t="shared" si="1069"/>
        <v>40787</v>
      </c>
      <c r="C1690" s="5">
        <v>1.2</v>
      </c>
      <c r="D1690" s="5">
        <v>1.25</v>
      </c>
      <c r="E1690" s="5">
        <v>1.19</v>
      </c>
      <c r="F1690" s="5">
        <v>1.2250000000000001</v>
      </c>
      <c r="G1690" s="6">
        <v>993490</v>
      </c>
      <c r="H1690" s="113">
        <v>1.2250000000000001</v>
      </c>
      <c r="I1690" s="19">
        <f t="shared" si="1117"/>
        <v>3.813559322033911E-2</v>
      </c>
      <c r="J1690" s="8">
        <f t="shared" si="1118"/>
        <v>1.4316599607221876</v>
      </c>
      <c r="K1690" s="8">
        <f t="shared" si="1119"/>
        <v>0.97084003927781259</v>
      </c>
      <c r="L1690" s="8">
        <f t="shared" si="1120"/>
        <v>1.2012500000000002</v>
      </c>
      <c r="M1690" s="19">
        <f t="shared" si="1121"/>
        <v>0.47466101808817979</v>
      </c>
      <c r="N1690" s="19">
        <f t="shared" si="1122"/>
        <v>-0.10728204140266347</v>
      </c>
      <c r="O1690" s="19">
        <f t="shared" si="1123"/>
        <v>-2.4187663544259677E-2</v>
      </c>
      <c r="P1690" s="19">
        <f t="shared" si="1112"/>
        <v>1.3558292341403494E-2</v>
      </c>
      <c r="Q1690" s="6">
        <v>321</v>
      </c>
      <c r="R1690" s="191">
        <v>1208603.399</v>
      </c>
      <c r="S1690" s="66">
        <f t="shared" si="1084"/>
        <v>3765.1196230529595</v>
      </c>
      <c r="T1690" t="str">
        <f t="shared" si="1113"/>
        <v/>
      </c>
      <c r="U1690" t="str">
        <f t="shared" si="1114"/>
        <v/>
      </c>
      <c r="V1690" t="str">
        <f t="shared" si="1115"/>
        <v/>
      </c>
      <c r="W1690" t="str">
        <f t="shared" si="1116"/>
        <v/>
      </c>
      <c r="Y1690" s="219">
        <f t="shared" si="1092"/>
        <v>-1.2560439560439556E-2</v>
      </c>
      <c r="Z1690" s="78">
        <f t="shared" si="1126"/>
        <v>1.1685612240946333</v>
      </c>
      <c r="AA1690" s="78">
        <f t="shared" si="1127"/>
        <v>1.2493634811515195</v>
      </c>
      <c r="AB1690" s="74">
        <f t="shared" si="1128"/>
        <v>1689</v>
      </c>
      <c r="AC1690" s="80">
        <f t="shared" si="1129"/>
        <v>1.1692566512292862E-2</v>
      </c>
      <c r="AD1690" s="79">
        <f t="shared" si="1057"/>
        <v>-8.0802257056886262E-2</v>
      </c>
      <c r="AE1690" s="81">
        <f t="shared" si="1130"/>
        <v>-9.2494823569179124E-2</v>
      </c>
      <c r="AF1690" s="19">
        <f t="shared" si="1131"/>
        <v>-6.4674738997823139E-2</v>
      </c>
      <c r="AG1690" s="93">
        <f t="shared" si="1060"/>
        <v>3.8820547024674066</v>
      </c>
      <c r="AH1690" s="91">
        <f t="shared" si="1132"/>
        <v>1.9017389118950296E-3</v>
      </c>
      <c r="AI1690" s="96">
        <f t="shared" si="1133"/>
        <v>1685.7796980523467</v>
      </c>
      <c r="AJ1690" s="5">
        <f t="shared" si="1072"/>
        <v>4.5000000000000151E-2</v>
      </c>
      <c r="AK1690" s="5">
        <f t="shared" si="1077"/>
        <v>4.5000000000000151E-2</v>
      </c>
      <c r="AL1690" s="5">
        <f t="shared" si="1086"/>
        <v>0</v>
      </c>
      <c r="AM1690" s="95">
        <f t="shared" si="1108"/>
        <v>1.9285714285714288E-2</v>
      </c>
      <c r="AN1690" s="95">
        <f t="shared" si="1109"/>
        <v>-2.7142857142857135E-2</v>
      </c>
      <c r="AO1690" s="78">
        <f t="shared" si="1110"/>
        <v>0.71052631578947401</v>
      </c>
      <c r="AP1690" s="8">
        <f t="shared" si="1111"/>
        <v>41.538461538461547</v>
      </c>
      <c r="AQ1690" s="8">
        <f t="shared" si="1104"/>
        <v>37.850467289719639</v>
      </c>
      <c r="AR1690" s="8">
        <f t="shared" si="1070"/>
        <v>0.16666666666667038</v>
      </c>
      <c r="AS1690" s="114">
        <f t="shared" si="1080"/>
        <v>165581.66666667035</v>
      </c>
      <c r="AT1690" s="103">
        <f t="shared" si="1124"/>
        <v>-1.5883889504481011E-2</v>
      </c>
      <c r="AU1690" s="5">
        <f t="shared" si="1073"/>
        <v>1.2250000000000001</v>
      </c>
      <c r="AV1690" s="93">
        <f t="shared" si="1085"/>
        <v>0.13700248303427975</v>
      </c>
      <c r="AW1690" s="210">
        <f t="shared" si="1074"/>
        <v>5.0420168067226941E-2</v>
      </c>
      <c r="AX1690" s="276">
        <f t="shared" si="1093"/>
        <v>1.3591352279567342E-2</v>
      </c>
      <c r="AY1690" s="19">
        <f t="shared" si="1125"/>
        <v>-0.37814243328212982</v>
      </c>
    </row>
    <row r="1691" spans="1:51">
      <c r="A1691" s="16">
        <v>40788</v>
      </c>
      <c r="B1691" s="9">
        <f t="shared" si="1069"/>
        <v>40788</v>
      </c>
      <c r="C1691" s="5">
        <v>1.2350000000000001</v>
      </c>
      <c r="D1691" s="5">
        <v>1.26</v>
      </c>
      <c r="E1691" s="5">
        <v>1.2350000000000001</v>
      </c>
      <c r="F1691" s="5">
        <v>1.26</v>
      </c>
      <c r="G1691" s="6">
        <v>525374</v>
      </c>
      <c r="H1691" s="113">
        <v>1.26</v>
      </c>
      <c r="I1691" s="19">
        <f t="shared" si="1117"/>
        <v>2.8571428571428505E-2</v>
      </c>
      <c r="J1691" s="8">
        <f t="shared" si="1118"/>
        <v>1.4114948036327895</v>
      </c>
      <c r="K1691" s="8">
        <f t="shared" si="1119"/>
        <v>0.97850519636721067</v>
      </c>
      <c r="L1691" s="8">
        <f t="shared" si="1120"/>
        <v>1.1950000000000001</v>
      </c>
      <c r="M1691" s="19">
        <f t="shared" si="1121"/>
        <v>0.44250108111136455</v>
      </c>
      <c r="N1691" s="19">
        <f t="shared" si="1122"/>
        <v>-6.7753482488087435E-2</v>
      </c>
      <c r="O1691" s="19">
        <f t="shared" si="1123"/>
        <v>-1.4085158237732666E-2</v>
      </c>
      <c r="P1691" s="19">
        <f t="shared" ref="P1691:P1696" si="1134">IF(A1692&gt;A1691,(K1691-K1690)/K1690, (K1691-K1692)/K1692)</f>
        <v>7.8953862421043391E-3</v>
      </c>
      <c r="Q1691" s="6">
        <v>655</v>
      </c>
      <c r="R1691" s="191">
        <v>656157.99</v>
      </c>
      <c r="S1691" s="66">
        <f t="shared" si="1084"/>
        <v>1001.7679236641221</v>
      </c>
      <c r="T1691" t="str">
        <f t="shared" si="1113"/>
        <v/>
      </c>
      <c r="U1691" t="str">
        <f t="shared" si="1114"/>
        <v/>
      </c>
      <c r="V1691" t="str">
        <f t="shared" si="1115"/>
        <v/>
      </c>
      <c r="W1691" t="str">
        <f t="shared" si="1116"/>
        <v/>
      </c>
      <c r="Y1691" s="219">
        <f t="shared" si="1092"/>
        <v>-2.4725274725274698E-3</v>
      </c>
      <c r="Z1691" s="78">
        <f t="shared" si="1126"/>
        <v>1.1826427955840597</v>
      </c>
      <c r="AA1691" s="78">
        <f t="shared" si="1127"/>
        <v>1.2501505835463071</v>
      </c>
      <c r="AB1691" s="74">
        <f t="shared" si="1128"/>
        <v>1690</v>
      </c>
      <c r="AC1691" s="80">
        <f t="shared" si="1129"/>
        <v>1.9989628485545349E-2</v>
      </c>
      <c r="AD1691" s="79">
        <f t="shared" ref="AD1691:AD1754" si="1135">Z1691-AA1691</f>
        <v>-6.7507787962247434E-2</v>
      </c>
      <c r="AE1691" s="81">
        <f t="shared" si="1130"/>
        <v>-8.7497416447792783E-2</v>
      </c>
      <c r="AF1691" s="19">
        <f t="shared" si="1131"/>
        <v>-5.3999725193702525E-2</v>
      </c>
      <c r="AG1691" s="93">
        <f t="shared" si="1060"/>
        <v>0.70960143476878701</v>
      </c>
      <c r="AH1691" s="91">
        <f t="shared" si="1132"/>
        <v>2.9155071817191652E-3</v>
      </c>
      <c r="AI1691" s="96">
        <f t="shared" si="1133"/>
        <v>1686.2338756628124</v>
      </c>
      <c r="AJ1691" s="5">
        <f t="shared" si="1072"/>
        <v>3.499999999999992E-2</v>
      </c>
      <c r="AK1691" s="5">
        <f t="shared" si="1077"/>
        <v>3.499999999999992E-2</v>
      </c>
      <c r="AL1691" s="5">
        <f t="shared" si="1086"/>
        <v>0</v>
      </c>
      <c r="AM1691" s="95">
        <f t="shared" si="1108"/>
        <v>1.8571428571428572E-2</v>
      </c>
      <c r="AN1691" s="95">
        <f t="shared" si="1109"/>
        <v>-2.7142857142857135E-2</v>
      </c>
      <c r="AO1691" s="78">
        <f t="shared" si="1110"/>
        <v>0.68421052631578971</v>
      </c>
      <c r="AP1691" s="8">
        <f t="shared" si="1111"/>
        <v>40.625000000000014</v>
      </c>
      <c r="AQ1691" s="8">
        <f t="shared" si="1104"/>
        <v>36.966824644549774</v>
      </c>
      <c r="AR1691" s="8">
        <f t="shared" si="1070"/>
        <v>1</v>
      </c>
      <c r="AS1691" s="114">
        <f t="shared" si="1080"/>
        <v>525374</v>
      </c>
      <c r="AT1691" s="103">
        <f t="shared" si="1124"/>
        <v>-3.3179542174823023E-2</v>
      </c>
      <c r="AU1691" s="5">
        <f t="shared" si="1073"/>
        <v>1.26</v>
      </c>
      <c r="AV1691" s="93">
        <f t="shared" si="1085"/>
        <v>0.80068216497676115</v>
      </c>
      <c r="AW1691" s="210">
        <f t="shared" si="1074"/>
        <v>2.0242914979757012E-2</v>
      </c>
      <c r="AX1691" s="276">
        <f t="shared" si="1093"/>
        <v>4.2847687191960452E-3</v>
      </c>
      <c r="AY1691" s="19">
        <f t="shared" si="1125"/>
        <v>-0.6847430166579096</v>
      </c>
    </row>
    <row r="1692" spans="1:51">
      <c r="A1692" s="16">
        <v>40791</v>
      </c>
      <c r="B1692" s="9">
        <f t="shared" si="1069"/>
        <v>40791</v>
      </c>
      <c r="C1692" s="5">
        <v>1.2250000000000001</v>
      </c>
      <c r="D1692" s="5">
        <v>1.23</v>
      </c>
      <c r="E1692" s="5">
        <v>1.165</v>
      </c>
      <c r="F1692" s="5">
        <v>1.1850000000000001</v>
      </c>
      <c r="G1692" s="6">
        <v>506219</v>
      </c>
      <c r="H1692" s="113">
        <v>1.1850000000000001</v>
      </c>
      <c r="I1692" s="19">
        <f t="shared" si="1117"/>
        <v>-5.9523809523809486E-2</v>
      </c>
      <c r="J1692" s="8">
        <f t="shared" si="1118"/>
        <v>1.4082429025483807</v>
      </c>
      <c r="K1692" s="8">
        <f t="shared" si="1119"/>
        <v>0.97675709745161954</v>
      </c>
      <c r="L1692" s="8">
        <f t="shared" si="1120"/>
        <v>1.1925000000000001</v>
      </c>
      <c r="M1692" s="19">
        <f t="shared" si="1121"/>
        <v>0.44175343718772764</v>
      </c>
      <c r="N1692" s="19">
        <f t="shared" si="1122"/>
        <v>-1.6895866598995927E-3</v>
      </c>
      <c r="O1692" s="19">
        <f t="shared" si="1123"/>
        <v>-2.3038703904819792E-3</v>
      </c>
      <c r="P1692" s="19">
        <f t="shared" si="1134"/>
        <v>-1.7864993687116942E-3</v>
      </c>
      <c r="Q1692" s="6">
        <v>451</v>
      </c>
      <c r="R1692" s="191">
        <v>603318.103</v>
      </c>
      <c r="S1692" s="66">
        <f t="shared" si="1084"/>
        <v>1337.7341529933481</v>
      </c>
      <c r="T1692" t="str">
        <f t="shared" si="1113"/>
        <v/>
      </c>
      <c r="U1692" t="str">
        <f t="shared" si="1114"/>
        <v/>
      </c>
      <c r="V1692" t="str">
        <f t="shared" si="1115"/>
        <v/>
      </c>
      <c r="W1692" t="str">
        <f t="shared" si="1116"/>
        <v/>
      </c>
      <c r="Y1692" s="219">
        <f t="shared" si="1092"/>
        <v>4.51648351648352E-3</v>
      </c>
      <c r="Z1692" s="78">
        <f t="shared" si="1126"/>
        <v>1.1830058050641146</v>
      </c>
      <c r="AA1692" s="78">
        <f t="shared" si="1127"/>
        <v>1.2453294403638804</v>
      </c>
      <c r="AB1692" s="74">
        <f t="shared" si="1128"/>
        <v>1691</v>
      </c>
      <c r="AC1692" s="80">
        <f t="shared" si="1129"/>
        <v>2.013902491842158E-2</v>
      </c>
      <c r="AD1692" s="79">
        <f t="shared" si="1135"/>
        <v>-6.2323635299765812E-2</v>
      </c>
      <c r="AE1692" s="81">
        <f t="shared" si="1130"/>
        <v>-8.2462660218187392E-2</v>
      </c>
      <c r="AF1692" s="19">
        <f t="shared" si="1131"/>
        <v>-5.0045902136189029E-2</v>
      </c>
      <c r="AG1692" s="93">
        <f t="shared" si="1060"/>
        <v>7.4736973218016848E-3</v>
      </c>
      <c r="AH1692" s="91">
        <f t="shared" si="1132"/>
        <v>3.891461530069269E-3</v>
      </c>
      <c r="AI1692" s="96">
        <f t="shared" si="1133"/>
        <v>1686.8225635533277</v>
      </c>
      <c r="AJ1692" s="5">
        <f t="shared" si="1072"/>
        <v>-7.4999999999999956E-2</v>
      </c>
      <c r="AK1692" s="5">
        <f t="shared" si="1077"/>
        <v>0</v>
      </c>
      <c r="AL1692" s="5">
        <f t="shared" si="1086"/>
        <v>-7.4999999999999956E-2</v>
      </c>
      <c r="AM1692" s="95">
        <f t="shared" si="1108"/>
        <v>1.8571428571428572E-2</v>
      </c>
      <c r="AN1692" s="95">
        <f t="shared" si="1109"/>
        <v>-2.928571428571428E-2</v>
      </c>
      <c r="AO1692" s="78">
        <f t="shared" si="1110"/>
        <v>0.63414634146341475</v>
      </c>
      <c r="AP1692" s="8">
        <f t="shared" si="1111"/>
        <v>38.805970149253739</v>
      </c>
      <c r="AQ1692" s="8">
        <f t="shared" si="1104"/>
        <v>35.214446952595949</v>
      </c>
      <c r="AR1692" s="8">
        <f t="shared" si="1070"/>
        <v>-0.38461538461538358</v>
      </c>
      <c r="AS1692" s="114">
        <f t="shared" si="1080"/>
        <v>-194699.61538461485</v>
      </c>
      <c r="AT1692" s="103">
        <f t="shared" si="1124"/>
        <v>8.7627270027844373E-4</v>
      </c>
      <c r="AU1692" s="5">
        <f t="shared" si="1073"/>
        <v>1.1850000000000001</v>
      </c>
      <c r="AV1692" s="93">
        <f t="shared" si="1085"/>
        <v>-0.32271469133193714</v>
      </c>
      <c r="AW1692" s="210">
        <f t="shared" si="1074"/>
        <v>5.5793991416308968E-2</v>
      </c>
      <c r="AX1692" s="276">
        <f t="shared" si="1093"/>
        <v>-4.7409050241331739E-3</v>
      </c>
      <c r="AY1692" s="19">
        <f t="shared" si="1125"/>
        <v>-2.1064552919492732</v>
      </c>
    </row>
    <row r="1693" spans="1:51">
      <c r="A1693" s="16">
        <v>40792</v>
      </c>
      <c r="B1693" s="9">
        <f t="shared" si="1069"/>
        <v>40792</v>
      </c>
      <c r="C1693" s="5">
        <v>1.1399999999999999</v>
      </c>
      <c r="D1693" s="5">
        <v>1.18</v>
      </c>
      <c r="E1693" s="5">
        <v>1.135</v>
      </c>
      <c r="F1693" s="5">
        <v>1.165</v>
      </c>
      <c r="G1693" s="6">
        <v>583881</v>
      </c>
      <c r="H1693" s="113">
        <v>1.165</v>
      </c>
      <c r="I1693" s="19">
        <f t="shared" si="1117"/>
        <v>-1.6877637130801704E-2</v>
      </c>
      <c r="J1693" s="8">
        <f t="shared" si="1118"/>
        <v>1.4015133036795604</v>
      </c>
      <c r="K1693" s="8">
        <f t="shared" si="1119"/>
        <v>0.97398669632043933</v>
      </c>
      <c r="L1693" s="8">
        <f t="shared" si="1120"/>
        <v>1.1877499999999999</v>
      </c>
      <c r="M1693" s="19">
        <f t="shared" si="1121"/>
        <v>0.43894501739525382</v>
      </c>
      <c r="N1693" s="19">
        <f t="shared" si="1122"/>
        <v>-6.3574373305449764E-3</v>
      </c>
      <c r="O1693" s="19">
        <f t="shared" si="1123"/>
        <v>-4.7787202453797558E-3</v>
      </c>
      <c r="P1693" s="19">
        <f t="shared" si="1134"/>
        <v>-2.8363255699991818E-3</v>
      </c>
      <c r="Q1693" s="6">
        <v>334</v>
      </c>
      <c r="R1693" s="191">
        <v>676443.68599999999</v>
      </c>
      <c r="S1693" s="66">
        <f t="shared" si="1084"/>
        <v>2025.2804970059881</v>
      </c>
      <c r="T1693" t="str">
        <f t="shared" ref="T1693:W1697" si="1136">IF(C1693&gt;$J1693,"BrokeBandUpper", IF(C1693&lt;$K1693,"BrokeBandLower", ""))</f>
        <v/>
      </c>
      <c r="U1693" t="str">
        <f t="shared" si="1136"/>
        <v/>
      </c>
      <c r="V1693" t="str">
        <f t="shared" si="1136"/>
        <v/>
      </c>
      <c r="W1693" t="str">
        <f t="shared" si="1136"/>
        <v/>
      </c>
      <c r="X1693" t="s">
        <v>89</v>
      </c>
      <c r="Y1693" s="219">
        <f t="shared" si="1092"/>
        <v>1.1428571428571437E-2</v>
      </c>
      <c r="Z1693" s="78">
        <f t="shared" si="1126"/>
        <v>1.1802329110842409</v>
      </c>
      <c r="AA1693" s="78">
        <f t="shared" si="1127"/>
        <v>1.2393850617769533</v>
      </c>
      <c r="AB1693" s="74">
        <f t="shared" si="1128"/>
        <v>1692</v>
      </c>
      <c r="AC1693" s="80">
        <f t="shared" si="1129"/>
        <v>1.8648407620379989E-2</v>
      </c>
      <c r="AD1693" s="79">
        <f t="shared" si="1135"/>
        <v>-5.9152150692712402E-2</v>
      </c>
      <c r="AE1693" s="81">
        <f t="shared" si="1130"/>
        <v>-7.7800558313092391E-2</v>
      </c>
      <c r="AF1693" s="19">
        <f t="shared" si="1131"/>
        <v>-4.7727016015429238E-2</v>
      </c>
      <c r="AG1693" s="93">
        <f t="shared" si="1060"/>
        <v>-7.4016358988567149E-2</v>
      </c>
      <c r="AH1693" s="91">
        <f t="shared" si="1132"/>
        <v>4.7787480587782689E-3</v>
      </c>
      <c r="AI1693" s="96">
        <f t="shared" si="1133"/>
        <v>1687.4875874372985</v>
      </c>
      <c r="AJ1693" s="5">
        <f t="shared" si="1072"/>
        <v>-2.0000000000000018E-2</v>
      </c>
      <c r="AK1693" s="5">
        <f t="shared" si="1077"/>
        <v>0</v>
      </c>
      <c r="AL1693" s="5">
        <f t="shared" si="1086"/>
        <v>-2.0000000000000018E-2</v>
      </c>
      <c r="AM1693" s="95">
        <f t="shared" si="1108"/>
        <v>1.8571428571428572E-2</v>
      </c>
      <c r="AN1693" s="95">
        <f t="shared" si="1109"/>
        <v>-3.035714285714286E-2</v>
      </c>
      <c r="AO1693" s="78">
        <f t="shared" si="1110"/>
        <v>0.61176470588235288</v>
      </c>
      <c r="AP1693" s="8">
        <f t="shared" si="1111"/>
        <v>37.956204379562045</v>
      </c>
      <c r="AQ1693" s="8">
        <f t="shared" si="1104"/>
        <v>34.399117971334064</v>
      </c>
      <c r="AR1693" s="8">
        <f t="shared" si="1070"/>
        <v>0.33333333333333665</v>
      </c>
      <c r="AS1693" s="114">
        <f t="shared" si="1080"/>
        <v>194627.00000000192</v>
      </c>
      <c r="AT1693" s="103">
        <f t="shared" si="1124"/>
        <v>-4.5378560378974087E-2</v>
      </c>
      <c r="AU1693" s="5">
        <f t="shared" si="1073"/>
        <v>1.165</v>
      </c>
      <c r="AV1693" s="93">
        <f t="shared" si="1085"/>
        <v>0.28772092049655396</v>
      </c>
      <c r="AW1693" s="210">
        <f t="shared" si="1074"/>
        <v>3.9647577092510954E-2</v>
      </c>
      <c r="AX1693" s="276">
        <f t="shared" si="1093"/>
        <v>-1.3864510990698426E-2</v>
      </c>
      <c r="AY1693" s="19">
        <f t="shared" si="1125"/>
        <v>-1.9244439448000563</v>
      </c>
    </row>
    <row r="1694" spans="1:51">
      <c r="A1694" s="16">
        <v>40793</v>
      </c>
      <c r="B1694" s="9">
        <f t="shared" si="1069"/>
        <v>40793</v>
      </c>
      <c r="C1694" s="5">
        <v>1.18</v>
      </c>
      <c r="D1694" s="5">
        <v>1.21</v>
      </c>
      <c r="E1694" s="5">
        <v>1.145</v>
      </c>
      <c r="F1694" s="5">
        <v>1.2</v>
      </c>
      <c r="G1694" s="6">
        <v>317213</v>
      </c>
      <c r="H1694" s="113">
        <v>1.2</v>
      </c>
      <c r="I1694" s="19">
        <f t="shared" si="1117"/>
        <v>3.0042918454935553E-2</v>
      </c>
      <c r="J1694" s="8">
        <f t="shared" si="1118"/>
        <v>1.3926913000103016</v>
      </c>
      <c r="K1694" s="8">
        <f t="shared" si="1119"/>
        <v>0.97430869998969838</v>
      </c>
      <c r="L1694" s="8">
        <f t="shared" si="1120"/>
        <v>1.1835</v>
      </c>
      <c r="M1694" s="19">
        <f t="shared" si="1121"/>
        <v>0.42941482512167539</v>
      </c>
      <c r="N1694" s="19">
        <f t="shared" si="1122"/>
        <v>-2.1711585496815979E-2</v>
      </c>
      <c r="O1694" s="19">
        <f t="shared" si="1123"/>
        <v>-6.2946271334687453E-3</v>
      </c>
      <c r="P1694" s="19">
        <f t="shared" si="1134"/>
        <v>3.3060376540616912E-4</v>
      </c>
      <c r="Q1694" s="6">
        <v>292</v>
      </c>
      <c r="R1694" s="191">
        <v>371774.554</v>
      </c>
      <c r="S1694" s="66">
        <f t="shared" si="1084"/>
        <v>1273.2005273972602</v>
      </c>
      <c r="T1694" t="str">
        <f t="shared" si="1136"/>
        <v/>
      </c>
      <c r="U1694" t="str">
        <f t="shared" si="1136"/>
        <v/>
      </c>
      <c r="V1694" t="str">
        <f t="shared" si="1136"/>
        <v/>
      </c>
      <c r="W1694" t="str">
        <f t="shared" si="1136"/>
        <v/>
      </c>
      <c r="Y1694" s="219">
        <f t="shared" si="1092"/>
        <v>1.4131868131868135E-2</v>
      </c>
      <c r="Z1694" s="78">
        <f t="shared" si="1126"/>
        <v>1.1832770427772679</v>
      </c>
      <c r="AA1694" s="78">
        <f t="shared" si="1127"/>
        <v>1.2364705672054588</v>
      </c>
      <c r="AB1694" s="74">
        <f t="shared" si="1128"/>
        <v>1693</v>
      </c>
      <c r="AC1694" s="80">
        <f t="shared" si="1129"/>
        <v>1.9685627107921183E-2</v>
      </c>
      <c r="AD1694" s="79">
        <f t="shared" si="1135"/>
        <v>-5.3193524428190919E-2</v>
      </c>
      <c r="AE1694" s="81">
        <f t="shared" si="1130"/>
        <v>-7.2879151536112102E-2</v>
      </c>
      <c r="AF1694" s="19">
        <f t="shared" si="1131"/>
        <v>-4.302045340910407E-2</v>
      </c>
      <c r="AG1694" s="93">
        <f t="shared" si="1060"/>
        <v>5.5619734867210016E-2</v>
      </c>
      <c r="AH1694" s="91">
        <f t="shared" si="1132"/>
        <v>5.2836834392827785E-3</v>
      </c>
      <c r="AI1694" s="96">
        <f t="shared" si="1133"/>
        <v>1687.9450450794702</v>
      </c>
      <c r="AJ1694" s="5">
        <f t="shared" si="1072"/>
        <v>3.499999999999992E-2</v>
      </c>
      <c r="AK1694" s="5">
        <f t="shared" si="1077"/>
        <v>3.499999999999992E-2</v>
      </c>
      <c r="AL1694" s="5">
        <f t="shared" si="1086"/>
        <v>0</v>
      </c>
      <c r="AM1694" s="95">
        <f t="shared" si="1108"/>
        <v>2.1071428571428567E-2</v>
      </c>
      <c r="AN1694" s="95">
        <f t="shared" si="1109"/>
        <v>-1.7499999999999991E-2</v>
      </c>
      <c r="AO1694" s="78">
        <f t="shared" si="1110"/>
        <v>1.2040816326530617</v>
      </c>
      <c r="AP1694" s="8">
        <f t="shared" si="1111"/>
        <v>54.62962962962964</v>
      </c>
      <c r="AQ1694" s="8">
        <f t="shared" si="1104"/>
        <v>42.94032023289666</v>
      </c>
      <c r="AR1694" s="8">
        <f t="shared" si="1070"/>
        <v>0.69230769230769174</v>
      </c>
      <c r="AS1694" s="114">
        <f t="shared" si="1080"/>
        <v>219608.99999999983</v>
      </c>
      <c r="AT1694" s="103">
        <f t="shared" si="1124"/>
        <v>-7.9183260537015101E-3</v>
      </c>
      <c r="AU1694" s="5">
        <f t="shared" si="1073"/>
        <v>1.2</v>
      </c>
      <c r="AV1694" s="93">
        <f t="shared" si="1085"/>
        <v>0.59070476351106005</v>
      </c>
      <c r="AW1694" s="210">
        <f t="shared" si="1074"/>
        <v>5.6768558951965017E-2</v>
      </c>
      <c r="AX1694" s="276">
        <f t="shared" si="1093"/>
        <v>-2.1472971348913603E-2</v>
      </c>
      <c r="AY1694" s="19">
        <f t="shared" si="1125"/>
        <v>-0.54877235578807093</v>
      </c>
    </row>
    <row r="1695" spans="1:51">
      <c r="A1695" s="16">
        <v>40794</v>
      </c>
      <c r="B1695" s="9">
        <f t="shared" si="1069"/>
        <v>40794</v>
      </c>
      <c r="C1695" s="5">
        <v>1.21</v>
      </c>
      <c r="D1695" s="5">
        <v>1.2150000000000001</v>
      </c>
      <c r="E1695" s="5">
        <v>1.155</v>
      </c>
      <c r="F1695" s="5">
        <v>1.175</v>
      </c>
      <c r="G1695" s="6">
        <v>322109</v>
      </c>
      <c r="H1695" s="113">
        <v>1.175</v>
      </c>
      <c r="I1695" s="19">
        <f t="shared" ref="I1695:I1702" si="1137">IF(A1696&gt;A1695,(H1695-H1694)/H1694, (H1695-H1696)/H1696)</f>
        <v>-2.0833333333333259E-2</v>
      </c>
      <c r="J1695" s="8">
        <f t="shared" ref="J1695:J1700" si="1138">(L1695)+2*STDEVPA(H1676:H1695)</f>
        <v>1.3827072082368335</v>
      </c>
      <c r="K1695" s="8">
        <f t="shared" ref="K1695:K1700" si="1139">(L1695)-(2*STDEVPA(H1676:H1695))</f>
        <v>0.97379279176316602</v>
      </c>
      <c r="L1695" s="8">
        <f t="shared" ref="L1695:L1700" si="1140">AVERAGE(H1676:H1695)</f>
        <v>1.1782499999999998</v>
      </c>
      <c r="M1695" s="19">
        <f t="shared" ref="M1695:M1700" si="1141">(J1695-K1695)/K1695</f>
        <v>0.41991932979220348</v>
      </c>
      <c r="N1695" s="19">
        <f t="shared" ref="N1695:N1702" si="1142">IF(A1696&gt;A1695,(M1695-M1694)/M1694, (M1695-M1696)/M1696)</f>
        <v>-2.2112639745917831E-2</v>
      </c>
      <c r="O1695" s="19">
        <f t="shared" ref="O1695:O1702" si="1143">IF(A1696&gt;A1695,(J1695-J1694)/J1694, (J1695-J1696)/J1696)</f>
        <v>-7.1689194679354284E-3</v>
      </c>
      <c r="P1695" s="19">
        <f t="shared" si="1134"/>
        <v>-5.2951208024501126E-4</v>
      </c>
      <c r="Q1695" s="6">
        <v>300</v>
      </c>
      <c r="R1695" s="191">
        <v>381014.18099999998</v>
      </c>
      <c r="S1695" s="66">
        <f t="shared" si="1084"/>
        <v>1270.04727</v>
      </c>
      <c r="T1695" t="str">
        <f t="shared" si="1136"/>
        <v/>
      </c>
      <c r="U1695" t="str">
        <f t="shared" si="1136"/>
        <v/>
      </c>
      <c r="V1695" t="str">
        <f t="shared" si="1136"/>
        <v/>
      </c>
      <c r="W1695" t="str">
        <f t="shared" si="1136"/>
        <v/>
      </c>
      <c r="Y1695" s="219">
        <f t="shared" si="1092"/>
        <v>1.4087912087912092E-2</v>
      </c>
      <c r="Z1695" s="78">
        <f t="shared" ref="Z1695:Z1700" si="1144">Z1694+(0.154*(F1695-Z1694))</f>
        <v>1.1820023781895685</v>
      </c>
      <c r="AA1695" s="78">
        <f t="shared" ref="AA1695:AA1700" si="1145">AA1694+(0.074*(F1695-AA1694))</f>
        <v>1.2319217452322548</v>
      </c>
      <c r="AB1695" s="74">
        <f t="shared" ref="AB1695:AB1700" si="1146">AB1694+1</f>
        <v>1694</v>
      </c>
      <c r="AC1695" s="80">
        <f t="shared" ref="AC1695:AC1700" si="1147">AD1695-AE1695</f>
        <v>1.8367827594740649E-2</v>
      </c>
      <c r="AD1695" s="79">
        <f t="shared" si="1135"/>
        <v>-4.9919367042686291E-2</v>
      </c>
      <c r="AE1695" s="81">
        <f t="shared" ref="AE1695:AE1700" si="1148">AE1694+(0.2*(AD1695-AE1694))</f>
        <v>-6.828719463742694E-2</v>
      </c>
      <c r="AF1695" s="19">
        <f t="shared" ref="AF1695:AF1700" si="1149">AD1695/AA1695</f>
        <v>-4.052154062210743E-2</v>
      </c>
      <c r="AG1695" s="93">
        <f t="shared" ref="AG1695:AG1702" si="1150">IF(A1696&gt;A1695,(AC1695-AC1694)/AC1694, (AC1695-AC1696)/AC1696)</f>
        <v>-6.6942216570295227E-2</v>
      </c>
      <c r="AH1695" s="91">
        <f t="shared" ref="AH1695:AH1700" si="1151">SLOPE(AC1682:AC1695,AB1682:AB1695)</f>
        <v>5.3346485850805144E-3</v>
      </c>
      <c r="AI1695" s="96">
        <f t="shared" ref="AI1695:AI1700" si="1152">INTERCEPT(AB1682:AB1695,AC1682:AC1695)</f>
        <v>1688.3434144867374</v>
      </c>
      <c r="AJ1695" s="5">
        <f t="shared" si="1072"/>
        <v>-2.4999999999999911E-2</v>
      </c>
      <c r="AK1695" s="5">
        <f t="shared" si="1077"/>
        <v>0</v>
      </c>
      <c r="AL1695" s="5">
        <f t="shared" ref="AL1695:AL1700" si="1153">IF(AJ1695&lt;0,AJ1695,0)</f>
        <v>-2.4999999999999911E-2</v>
      </c>
      <c r="AM1695" s="95">
        <f t="shared" si="1108"/>
        <v>2.1071428571428567E-2</v>
      </c>
      <c r="AN1695" s="95">
        <f t="shared" si="1109"/>
        <v>-1.5357142857142847E-2</v>
      </c>
      <c r="AO1695" s="78">
        <f t="shared" si="1110"/>
        <v>1.3720930232558146</v>
      </c>
      <c r="AP1695" s="8">
        <f t="shared" si="1111"/>
        <v>57.843137254901976</v>
      </c>
      <c r="AQ1695" s="8">
        <f t="shared" si="1104"/>
        <v>46.16588419405322</v>
      </c>
      <c r="AR1695" s="8">
        <f t="shared" si="1070"/>
        <v>-0.33333333333333331</v>
      </c>
      <c r="AS1695" s="114">
        <f t="shared" si="1080"/>
        <v>-107369.66666666666</v>
      </c>
      <c r="AT1695" s="103">
        <f t="shared" si="1124"/>
        <v>-2.7170433771766467E-2</v>
      </c>
      <c r="AU1695" s="5">
        <f t="shared" si="1073"/>
        <v>1.175</v>
      </c>
      <c r="AV1695" s="93">
        <f t="shared" si="1085"/>
        <v>-0.28179966001492912</v>
      </c>
      <c r="AW1695" s="210">
        <f t="shared" si="1074"/>
        <v>5.1948051948051993E-2</v>
      </c>
      <c r="AX1695" s="276">
        <f t="shared" si="1093"/>
        <v>-2.7109720367715154E-2</v>
      </c>
      <c r="AY1695" s="19">
        <f t="shared" si="1125"/>
        <v>-0.26250437944568555</v>
      </c>
    </row>
    <row r="1696" spans="1:51">
      <c r="A1696" s="16">
        <v>40795</v>
      </c>
      <c r="B1696" s="9">
        <f t="shared" si="1069"/>
        <v>40795</v>
      </c>
      <c r="C1696" s="5">
        <v>1.17</v>
      </c>
      <c r="D1696" s="5">
        <v>1.22</v>
      </c>
      <c r="E1696" s="5">
        <v>1.165</v>
      </c>
      <c r="F1696" s="5">
        <v>1.17</v>
      </c>
      <c r="G1696" s="6">
        <v>192649</v>
      </c>
      <c r="H1696" s="113">
        <f t="shared" ref="H1696:H1701" si="1154">F1696</f>
        <v>1.17</v>
      </c>
      <c r="I1696" s="19">
        <f t="shared" si="1137"/>
        <v>-4.2553191489362683E-3</v>
      </c>
      <c r="J1696" s="8">
        <f t="shared" si="1138"/>
        <v>1.361389654892839</v>
      </c>
      <c r="K1696" s="8">
        <f t="shared" si="1139"/>
        <v>0.97861034510716094</v>
      </c>
      <c r="L1696" s="8">
        <f t="shared" si="1140"/>
        <v>1.17</v>
      </c>
      <c r="M1696" s="19">
        <f t="shared" si="1141"/>
        <v>0.39114578309895398</v>
      </c>
      <c r="N1696" s="19">
        <f t="shared" si="1142"/>
        <v>-6.8521605584310794E-2</v>
      </c>
      <c r="O1696" s="19">
        <f t="shared" si="1143"/>
        <v>-1.5417257693461818E-2</v>
      </c>
      <c r="P1696" s="19">
        <f t="shared" si="1134"/>
        <v>4.9472057964941116E-3</v>
      </c>
      <c r="Q1696" s="6">
        <v>177</v>
      </c>
      <c r="R1696" s="191">
        <v>226710.959</v>
      </c>
      <c r="S1696" s="66">
        <f t="shared" si="1084"/>
        <v>1280.8528757062147</v>
      </c>
      <c r="T1696" t="str">
        <f t="shared" si="1136"/>
        <v/>
      </c>
      <c r="U1696" t="str">
        <f t="shared" si="1136"/>
        <v/>
      </c>
      <c r="V1696" t="str">
        <f t="shared" si="1136"/>
        <v/>
      </c>
      <c r="W1696" t="str">
        <f t="shared" si="1136"/>
        <v/>
      </c>
      <c r="Y1696" s="219">
        <f t="shared" si="1092"/>
        <v>1.1241758241758245E-2</v>
      </c>
      <c r="Z1696" s="78">
        <f t="shared" si="1144"/>
        <v>1.1801540119483749</v>
      </c>
      <c r="AA1696" s="78">
        <f t="shared" si="1145"/>
        <v>1.2273395360850681</v>
      </c>
      <c r="AB1696" s="74">
        <f t="shared" si="1146"/>
        <v>1695</v>
      </c>
      <c r="AC1696" s="80">
        <f t="shared" si="1147"/>
        <v>1.6881336400587005E-2</v>
      </c>
      <c r="AD1696" s="79">
        <f t="shared" si="1135"/>
        <v>-4.7185524136693191E-2</v>
      </c>
      <c r="AE1696" s="81">
        <f t="shared" si="1148"/>
        <v>-6.4066860537280196E-2</v>
      </c>
      <c r="AF1696" s="19">
        <f t="shared" si="1149"/>
        <v>-3.8445371268006408E-2</v>
      </c>
      <c r="AG1696" s="93">
        <f t="shared" si="1150"/>
        <v>-8.092906940063388E-2</v>
      </c>
      <c r="AH1696" s="91">
        <f t="shared" si="1151"/>
        <v>4.9069310777625063E-3</v>
      </c>
      <c r="AI1696" s="96">
        <f t="shared" si="1152"/>
        <v>1688.6838227754072</v>
      </c>
      <c r="AJ1696" s="5">
        <f t="shared" si="1072"/>
        <v>-5.0000000000001155E-3</v>
      </c>
      <c r="AK1696" s="5">
        <f t="shared" si="1077"/>
        <v>0</v>
      </c>
      <c r="AL1696" s="5">
        <f t="shared" si="1153"/>
        <v>-5.0000000000001155E-3</v>
      </c>
      <c r="AM1696" s="95">
        <f t="shared" si="1108"/>
        <v>2.1071428571428567E-2</v>
      </c>
      <c r="AN1696" s="95">
        <f t="shared" si="1109"/>
        <v>-1.0714285714285707E-2</v>
      </c>
      <c r="AO1696" s="78">
        <f t="shared" si="1110"/>
        <v>1.9666666666666675</v>
      </c>
      <c r="AP1696" s="8">
        <f t="shared" si="1111"/>
        <v>66.292134831460686</v>
      </c>
      <c r="AQ1696" s="8">
        <f t="shared" si="1104"/>
        <v>55.14018691588786</v>
      </c>
      <c r="AR1696" s="8">
        <f t="shared" si="1070"/>
        <v>-0.8181818181818219</v>
      </c>
      <c r="AS1696" s="114">
        <f t="shared" si="1080"/>
        <v>-157621.90909090982</v>
      </c>
      <c r="AT1696" s="103">
        <f t="shared" si="1124"/>
        <v>-4.8600027252770151E-3</v>
      </c>
      <c r="AU1696" s="5">
        <f t="shared" si="1073"/>
        <v>1.17</v>
      </c>
      <c r="AV1696" s="93">
        <f t="shared" si="1085"/>
        <v>-0.69525491747802903</v>
      </c>
      <c r="AW1696" s="210">
        <f t="shared" si="1074"/>
        <v>4.7210300429184497E-2</v>
      </c>
      <c r="AX1696" s="276">
        <f t="shared" si="1093"/>
        <v>-3.0143647890841591E-2</v>
      </c>
      <c r="AY1696" s="19">
        <f t="shared" si="1125"/>
        <v>-0.11191290363656896</v>
      </c>
    </row>
    <row r="1697" spans="1:51">
      <c r="A1697" s="16">
        <v>40798</v>
      </c>
      <c r="B1697" s="9">
        <f t="shared" si="1069"/>
        <v>40798</v>
      </c>
      <c r="C1697" s="5">
        <v>1.1499999999999999</v>
      </c>
      <c r="D1697" s="5">
        <v>1.1499999999999999</v>
      </c>
      <c r="E1697" s="5">
        <v>1.1100000000000001</v>
      </c>
      <c r="F1697" s="5">
        <v>1.1299999999999999</v>
      </c>
      <c r="G1697" s="6">
        <v>697751</v>
      </c>
      <c r="H1697" s="113">
        <f t="shared" si="1154"/>
        <v>1.1299999999999999</v>
      </c>
      <c r="I1697" s="19">
        <f t="shared" si="1137"/>
        <v>-3.4188034188034219E-2</v>
      </c>
      <c r="J1697" s="8">
        <f t="shared" si="1138"/>
        <v>1.3233463143998079</v>
      </c>
      <c r="K1697" s="8">
        <f t="shared" si="1139"/>
        <v>0.99165368560019163</v>
      </c>
      <c r="L1697" s="8">
        <f t="shared" si="1140"/>
        <v>1.1574999999999998</v>
      </c>
      <c r="M1697" s="19">
        <f t="shared" si="1141"/>
        <v>0.33448434026528279</v>
      </c>
      <c r="N1697" s="19">
        <f t="shared" si="1142"/>
        <v>-0.14486016539602245</v>
      </c>
      <c r="O1697" s="19">
        <f t="shared" si="1143"/>
        <v>-2.7944490657985578E-2</v>
      </c>
      <c r="P1697" s="19">
        <f t="shared" ref="P1697:P1702" si="1155">IF(A1698&gt;A1697,(K1697-K1696)/K1696, (K1697-K1698)/K1698)</f>
        <v>1.3328431033091521E-2</v>
      </c>
      <c r="Q1697" s="6">
        <v>671</v>
      </c>
      <c r="R1697" s="191">
        <v>788829.03099999996</v>
      </c>
      <c r="S1697" s="66">
        <f t="shared" si="1084"/>
        <v>1175.6021326378539</v>
      </c>
      <c r="T1697" t="str">
        <f t="shared" si="1136"/>
        <v/>
      </c>
      <c r="U1697" t="str">
        <f t="shared" si="1136"/>
        <v/>
      </c>
      <c r="V1697" t="str">
        <f t="shared" si="1136"/>
        <v/>
      </c>
      <c r="W1697" t="str">
        <f t="shared" si="1136"/>
        <v/>
      </c>
      <c r="Y1697" s="219">
        <f t="shared" si="1092"/>
        <v>8.2637362637362592E-3</v>
      </c>
      <c r="Z1697" s="78">
        <f t="shared" si="1144"/>
        <v>1.1724302941083251</v>
      </c>
      <c r="AA1697" s="78">
        <f t="shared" si="1145"/>
        <v>1.2201364104147729</v>
      </c>
      <c r="AB1697" s="74">
        <f t="shared" si="1146"/>
        <v>1696</v>
      </c>
      <c r="AC1697" s="80">
        <f t="shared" si="1147"/>
        <v>1.3088595384665891E-2</v>
      </c>
      <c r="AD1697" s="79">
        <f t="shared" si="1135"/>
        <v>-4.7706116306447832E-2</v>
      </c>
      <c r="AE1697" s="81">
        <f t="shared" si="1148"/>
        <v>-6.0794711691113723E-2</v>
      </c>
      <c r="AF1697" s="19">
        <f t="shared" si="1149"/>
        <v>-3.9099002291252523E-2</v>
      </c>
      <c r="AG1697" s="93">
        <f t="shared" si="1150"/>
        <v>-0.22467066148798689</v>
      </c>
      <c r="AH1697" s="91">
        <f t="shared" si="1151"/>
        <v>4.1820201516780424E-3</v>
      </c>
      <c r="AI1697" s="96">
        <f t="shared" si="1152"/>
        <v>1689.0472813050485</v>
      </c>
      <c r="AJ1697" s="5">
        <f t="shared" si="1072"/>
        <v>-4.0000000000000036E-2</v>
      </c>
      <c r="AK1697" s="5">
        <f>IF(AJ1697&gt;0,AJ1697,0)</f>
        <v>0</v>
      </c>
      <c r="AL1697" s="5">
        <f t="shared" si="1153"/>
        <v>-4.0000000000000036E-2</v>
      </c>
      <c r="AM1697" s="95">
        <f t="shared" si="1108"/>
        <v>1.7499999999999991E-2</v>
      </c>
      <c r="AN1697" s="95">
        <f t="shared" si="1109"/>
        <v>-1.3571428571428568E-2</v>
      </c>
      <c r="AO1697" s="78">
        <f t="shared" si="1110"/>
        <v>1.2894736842105261</v>
      </c>
      <c r="AP1697" s="8">
        <f t="shared" si="1111"/>
        <v>56.321839080459768</v>
      </c>
      <c r="AQ1697" s="8">
        <f t="shared" si="1104"/>
        <v>52.5</v>
      </c>
      <c r="AR1697" s="8">
        <f t="shared" si="1070"/>
        <v>-5.5511151231258087E-15</v>
      </c>
      <c r="AS1697" s="114">
        <f t="shared" si="1080"/>
        <v>-3.8732961282761562E-9</v>
      </c>
      <c r="AT1697" s="103">
        <f t="shared" si="1124"/>
        <v>1.202874335864302E-2</v>
      </c>
      <c r="AU1697" s="5">
        <f t="shared" si="1073"/>
        <v>1.1299999999999999</v>
      </c>
      <c r="AV1697" s="93">
        <f t="shared" si="1085"/>
        <v>-4.9101845597213526E-15</v>
      </c>
      <c r="AW1697" s="210">
        <f t="shared" si="1074"/>
        <v>3.6036036036035862E-2</v>
      </c>
      <c r="AX1697" s="276">
        <f t="shared" si="1093"/>
        <v>-3.2149039214826168E-2</v>
      </c>
      <c r="AY1697" s="19">
        <f t="shared" si="1125"/>
        <v>-6.65278247426008E-2</v>
      </c>
    </row>
    <row r="1698" spans="1:51">
      <c r="A1698" s="16">
        <v>40799</v>
      </c>
      <c r="B1698" s="9">
        <f t="shared" si="1069"/>
        <v>40799</v>
      </c>
      <c r="C1698" s="5">
        <v>1.1299999999999999</v>
      </c>
      <c r="D1698" s="5">
        <v>1.18</v>
      </c>
      <c r="E1698" s="5">
        <v>1.1000000000000001</v>
      </c>
      <c r="F1698" s="5">
        <v>1.18</v>
      </c>
      <c r="G1698" s="6">
        <v>649274</v>
      </c>
      <c r="H1698" s="113">
        <f t="shared" si="1154"/>
        <v>1.18</v>
      </c>
      <c r="I1698" s="19">
        <f t="shared" si="1137"/>
        <v>4.424778761061951E-2</v>
      </c>
      <c r="J1698" s="8">
        <f t="shared" si="1138"/>
        <v>1.2948870042408207</v>
      </c>
      <c r="K1698" s="8">
        <f t="shared" si="1139"/>
        <v>1.0046129957591794</v>
      </c>
      <c r="L1698" s="8">
        <f t="shared" si="1140"/>
        <v>1.14975</v>
      </c>
      <c r="M1698" s="19">
        <f t="shared" si="1141"/>
        <v>0.28894112430059016</v>
      </c>
      <c r="N1698" s="19">
        <f t="shared" si="1142"/>
        <v>-0.13615948635613812</v>
      </c>
      <c r="O1698" s="19">
        <f t="shared" si="1143"/>
        <v>-2.1505564982734426E-2</v>
      </c>
      <c r="P1698" s="19">
        <f t="shared" si="1155"/>
        <v>1.3068382992137256E-2</v>
      </c>
      <c r="Q1698" s="6">
        <v>1118</v>
      </c>
      <c r="R1698" s="191">
        <v>728816.08299999998</v>
      </c>
      <c r="S1698" s="66">
        <f t="shared" si="1084"/>
        <v>651.89273971377463</v>
      </c>
      <c r="T1698" t="str">
        <f t="shared" ref="T1698:W1699" si="1156">IF(C1698&gt;$J1698,"BrokeBandUpper", IF(C1698&lt;$K1698,"BrokeBandLower", ""))</f>
        <v/>
      </c>
      <c r="U1698" t="str">
        <f t="shared" si="1156"/>
        <v/>
      </c>
      <c r="V1698" t="str">
        <f t="shared" si="1156"/>
        <v/>
      </c>
      <c r="W1698" t="str">
        <f t="shared" si="1156"/>
        <v/>
      </c>
      <c r="Y1698" s="219">
        <f t="shared" si="1092"/>
        <v>6.4725274725274673E-3</v>
      </c>
      <c r="Z1698" s="78">
        <f t="shared" si="1144"/>
        <v>1.1735960288156431</v>
      </c>
      <c r="AA1698" s="78">
        <f t="shared" si="1145"/>
        <v>1.2171663160440798</v>
      </c>
      <c r="AB1698" s="74">
        <f t="shared" si="1146"/>
        <v>1697</v>
      </c>
      <c r="AC1698" s="80">
        <f t="shared" si="1147"/>
        <v>1.3779539570141622E-2</v>
      </c>
      <c r="AD1698" s="79">
        <f t="shared" si="1135"/>
        <v>-4.3570287228436699E-2</v>
      </c>
      <c r="AE1698" s="81">
        <f t="shared" si="1148"/>
        <v>-5.7349826798578321E-2</v>
      </c>
      <c r="AF1698" s="19">
        <f t="shared" si="1149"/>
        <v>-3.5796494410102291E-2</v>
      </c>
      <c r="AG1698" s="93">
        <f t="shared" si="1150"/>
        <v>5.2789788756493705E-2</v>
      </c>
      <c r="AH1698" s="91">
        <f t="shared" si="1151"/>
        <v>3.3752900900071913E-3</v>
      </c>
      <c r="AI1698" s="96">
        <f t="shared" si="1152"/>
        <v>1689.3803348395602</v>
      </c>
      <c r="AJ1698" s="5">
        <f t="shared" ref="AJ1698:AJ1703" si="1157">F1698-F1697</f>
        <v>5.0000000000000044E-2</v>
      </c>
      <c r="AK1698" s="5">
        <f t="shared" si="1077"/>
        <v>5.0000000000000044E-2</v>
      </c>
      <c r="AL1698" s="5">
        <f t="shared" si="1153"/>
        <v>0</v>
      </c>
      <c r="AM1698" s="95">
        <f t="shared" ref="AM1698:AN1700" si="1158">(AVERAGE(AK1685:AK1698))</f>
        <v>2.1071428571428567E-2</v>
      </c>
      <c r="AN1698" s="95">
        <f t="shared" si="1158"/>
        <v>-1.3571428571428568E-2</v>
      </c>
      <c r="AO1698" s="78">
        <f t="shared" ref="AO1698:AO1703" si="1159">ABS(AM1698/AN1698)</f>
        <v>1.5526315789473686</v>
      </c>
      <c r="AP1698" s="8">
        <f t="shared" ref="AP1698:AP1703" si="1160">IF(AN1698=0,100,100-(100/(1+AO1698)))</f>
        <v>60.824742268041241</v>
      </c>
      <c r="AQ1698" s="8">
        <f t="shared" si="1104"/>
        <v>53.799392097264445</v>
      </c>
      <c r="AR1698" s="8">
        <f t="shared" si="1070"/>
        <v>1</v>
      </c>
      <c r="AS1698" s="114">
        <f t="shared" si="1080"/>
        <v>649274</v>
      </c>
      <c r="AT1698" s="103">
        <f t="shared" si="1124"/>
        <v>5.8997918858173945E-2</v>
      </c>
      <c r="AU1698" s="5">
        <f t="shared" si="1073"/>
        <v>1.18</v>
      </c>
      <c r="AV1698" s="93">
        <f t="shared" si="1085"/>
        <v>0.89086124077753104</v>
      </c>
      <c r="AW1698" s="210">
        <f t="shared" si="1074"/>
        <v>7.2727272727272585E-2</v>
      </c>
      <c r="AX1698" s="276">
        <f t="shared" si="1093"/>
        <v>-3.312402439655189E-2</v>
      </c>
      <c r="AY1698" s="19">
        <f t="shared" si="1125"/>
        <v>-3.0327039486644707E-2</v>
      </c>
    </row>
    <row r="1699" spans="1:51">
      <c r="A1699" s="16">
        <v>40800</v>
      </c>
      <c r="B1699" s="9">
        <f t="shared" si="1069"/>
        <v>40800</v>
      </c>
      <c r="C1699" s="5">
        <v>1.17</v>
      </c>
      <c r="D1699" s="5">
        <v>1.175</v>
      </c>
      <c r="E1699" s="5">
        <v>1.1200000000000001</v>
      </c>
      <c r="F1699" s="5">
        <v>1.17</v>
      </c>
      <c r="G1699" s="6">
        <v>555098</v>
      </c>
      <c r="H1699" s="113">
        <f t="shared" si="1154"/>
        <v>1.17</v>
      </c>
      <c r="I1699" s="19">
        <f t="shared" si="1137"/>
        <v>-8.4745762711864493E-3</v>
      </c>
      <c r="J1699" s="8">
        <f t="shared" si="1138"/>
        <v>1.2617197878634447</v>
      </c>
      <c r="K1699" s="8">
        <f t="shared" si="1139"/>
        <v>1.0217802121365545</v>
      </c>
      <c r="L1699" s="8">
        <f t="shared" si="1140"/>
        <v>1.1417499999999996</v>
      </c>
      <c r="M1699" s="19">
        <f t="shared" si="1141"/>
        <v>0.23482503661445334</v>
      </c>
      <c r="N1699" s="19">
        <f t="shared" si="1142"/>
        <v>-0.18729105390286699</v>
      </c>
      <c r="O1699" s="19">
        <f t="shared" si="1143"/>
        <v>-2.5613985057191591E-2</v>
      </c>
      <c r="P1699" s="19">
        <f t="shared" si="1155"/>
        <v>1.7088387717303925E-2</v>
      </c>
      <c r="Q1699" s="6">
        <v>677</v>
      </c>
      <c r="R1699" s="191">
        <v>637669.71499999997</v>
      </c>
      <c r="S1699" s="66">
        <f t="shared" si="1084"/>
        <v>941.90504431314616</v>
      </c>
      <c r="T1699" t="str">
        <f t="shared" si="1156"/>
        <v/>
      </c>
      <c r="U1699" t="str">
        <f t="shared" si="1156"/>
        <v/>
      </c>
      <c r="V1699" t="str">
        <f t="shared" si="1156"/>
        <v/>
      </c>
      <c r="W1699" t="str">
        <f t="shared" si="1156"/>
        <v/>
      </c>
      <c r="Y1699" s="219">
        <f t="shared" si="1092"/>
        <v>3.1098901098901041E-3</v>
      </c>
      <c r="Z1699" s="78">
        <f t="shared" si="1144"/>
        <v>1.1730422403780341</v>
      </c>
      <c r="AA1699" s="78">
        <f t="shared" si="1145"/>
        <v>1.2136760086568179</v>
      </c>
      <c r="AB1699" s="74">
        <f t="shared" si="1146"/>
        <v>1698</v>
      </c>
      <c r="AC1699" s="80">
        <f t="shared" si="1147"/>
        <v>1.337284681583558E-2</v>
      </c>
      <c r="AD1699" s="79">
        <f t="shared" si="1135"/>
        <v>-4.0633768278783844E-2</v>
      </c>
      <c r="AE1699" s="81">
        <f t="shared" si="1148"/>
        <v>-5.4006615094619424E-2</v>
      </c>
      <c r="AF1699" s="19">
        <f t="shared" si="1149"/>
        <v>-3.3479913905320964E-2</v>
      </c>
      <c r="AG1699" s="93">
        <f t="shared" si="1150"/>
        <v>-2.9514248443198277E-2</v>
      </c>
      <c r="AH1699" s="91">
        <f t="shared" si="1151"/>
        <v>2.4513212000401696E-3</v>
      </c>
      <c r="AI1699" s="96">
        <f t="shared" si="1152"/>
        <v>1689.6509027158661</v>
      </c>
      <c r="AJ1699" s="5">
        <f t="shared" si="1157"/>
        <v>-1.0000000000000009E-2</v>
      </c>
      <c r="AK1699" s="5">
        <f t="shared" si="1077"/>
        <v>0</v>
      </c>
      <c r="AL1699" s="5">
        <f t="shared" si="1153"/>
        <v>-1.0000000000000009E-2</v>
      </c>
      <c r="AM1699" s="95">
        <f t="shared" si="1158"/>
        <v>2.1071428571428567E-2</v>
      </c>
      <c r="AN1699" s="95">
        <f t="shared" si="1158"/>
        <v>-1.2500000000000002E-2</v>
      </c>
      <c r="AO1699" s="78">
        <f t="shared" si="1159"/>
        <v>1.6857142857142851</v>
      </c>
      <c r="AP1699" s="8">
        <f t="shared" si="1160"/>
        <v>62.7659574468085</v>
      </c>
      <c r="AQ1699" s="8">
        <f t="shared" si="1104"/>
        <v>55.835962145110393</v>
      </c>
      <c r="AR1699" s="8">
        <f t="shared" si="1070"/>
        <v>0.81818181818181379</v>
      </c>
      <c r="AS1699" s="114">
        <f t="shared" si="1080"/>
        <v>454171.0909090885</v>
      </c>
      <c r="AT1699" s="103">
        <f t="shared" si="1124"/>
        <v>8.6288379306052987E-2</v>
      </c>
      <c r="AU1699" s="5">
        <f t="shared" si="1073"/>
        <v>1.17</v>
      </c>
      <c r="AV1699" s="93">
        <f t="shared" si="1085"/>
        <v>0.71223562955171626</v>
      </c>
      <c r="AW1699" s="210">
        <f t="shared" si="1074"/>
        <v>4.9107142857142794E-2</v>
      </c>
      <c r="AX1699" s="276">
        <f t="shared" si="1093"/>
        <v>-3.2784506801942129E-2</v>
      </c>
      <c r="AY1699" s="19">
        <f t="shared" si="1125"/>
        <v>1.0249889643394431E-2</v>
      </c>
    </row>
    <row r="1700" spans="1:51">
      <c r="A1700" s="16">
        <v>40801</v>
      </c>
      <c r="B1700" s="9">
        <f t="shared" si="1069"/>
        <v>40801</v>
      </c>
      <c r="C1700" s="5">
        <v>1.17</v>
      </c>
      <c r="D1700" s="5">
        <v>1.1850000000000001</v>
      </c>
      <c r="E1700" s="5">
        <v>1.155</v>
      </c>
      <c r="F1700" s="5">
        <v>1.165</v>
      </c>
      <c r="G1700" s="6">
        <v>392940</v>
      </c>
      <c r="H1700" s="113">
        <f t="shared" si="1154"/>
        <v>1.165</v>
      </c>
      <c r="I1700" s="19">
        <f t="shared" si="1137"/>
        <v>-4.2735042735041829E-3</v>
      </c>
      <c r="J1700" s="8">
        <f t="shared" si="1138"/>
        <v>1.2628536455617358</v>
      </c>
      <c r="K1700" s="8">
        <f t="shared" si="1139"/>
        <v>1.0221463544382634</v>
      </c>
      <c r="L1700" s="8">
        <f t="shared" si="1140"/>
        <v>1.1424999999999996</v>
      </c>
      <c r="M1700" s="19">
        <f t="shared" si="1141"/>
        <v>0.23549200178457508</v>
      </c>
      <c r="N1700" s="19">
        <f t="shared" si="1142"/>
        <v>2.8402643080039035E-3</v>
      </c>
      <c r="O1700" s="19">
        <f t="shared" si="1143"/>
        <v>8.9866047057179411E-4</v>
      </c>
      <c r="P1700" s="19">
        <f t="shared" si="1155"/>
        <v>3.5833763206604037E-4</v>
      </c>
      <c r="Q1700" s="6">
        <v>445</v>
      </c>
      <c r="R1700" s="191">
        <v>459849.26899999997</v>
      </c>
      <c r="S1700" s="66">
        <f t="shared" si="1084"/>
        <v>1033.3691438202247</v>
      </c>
      <c r="T1700" t="str">
        <f t="shared" ref="T1700:W1701" si="1161">IF(C1700&gt;$J1700,"BrokeBandUpper", IF(C1700&lt;$K1700,"BrokeBandLower", ""))</f>
        <v/>
      </c>
      <c r="U1700" t="str">
        <f t="shared" si="1161"/>
        <v/>
      </c>
      <c r="V1700" t="str">
        <f t="shared" si="1161"/>
        <v/>
      </c>
      <c r="W1700" t="str">
        <f t="shared" si="1161"/>
        <v/>
      </c>
      <c r="Y1700" s="219">
        <f t="shared" si="1092"/>
        <v>-9.8901098901104111E-5</v>
      </c>
      <c r="Z1700" s="78">
        <f t="shared" si="1144"/>
        <v>1.1718037353598167</v>
      </c>
      <c r="AA1700" s="78">
        <f t="shared" si="1145"/>
        <v>1.2100739840162134</v>
      </c>
      <c r="AB1700" s="74">
        <f t="shared" si="1146"/>
        <v>1699</v>
      </c>
      <c r="AC1700" s="80">
        <f t="shared" si="1147"/>
        <v>1.2589093150578254E-2</v>
      </c>
      <c r="AD1700" s="79">
        <f t="shared" si="1135"/>
        <v>-3.827024865639661E-2</v>
      </c>
      <c r="AE1700" s="81">
        <f t="shared" si="1148"/>
        <v>-5.0859341806974864E-2</v>
      </c>
      <c r="AF1700" s="19">
        <f t="shared" si="1149"/>
        <v>-3.1626370917733772E-2</v>
      </c>
      <c r="AG1700" s="93">
        <f t="shared" si="1150"/>
        <v>-5.8607839905055768E-2</v>
      </c>
      <c r="AH1700" s="91">
        <f t="shared" si="1151"/>
        <v>1.5065865803991787E-3</v>
      </c>
      <c r="AI1700" s="96">
        <f t="shared" si="1152"/>
        <v>1689.9672233869569</v>
      </c>
      <c r="AJ1700" s="5">
        <f t="shared" si="1157"/>
        <v>-4.9999999999998934E-3</v>
      </c>
      <c r="AK1700" s="5">
        <f t="shared" si="1077"/>
        <v>0</v>
      </c>
      <c r="AL1700" s="5">
        <f t="shared" si="1153"/>
        <v>-4.9999999999998934E-3</v>
      </c>
      <c r="AM1700" s="95">
        <f t="shared" si="1158"/>
        <v>1.9285714285714288E-2</v>
      </c>
      <c r="AN1700" s="95">
        <f t="shared" si="1158"/>
        <v>-1.2857142857142853E-2</v>
      </c>
      <c r="AO1700" s="78">
        <f t="shared" si="1159"/>
        <v>1.5000000000000007</v>
      </c>
      <c r="AP1700" s="8">
        <f t="shared" si="1160"/>
        <v>60.000000000000014</v>
      </c>
      <c r="AQ1700" s="8"/>
      <c r="AR1700" s="8">
        <f t="shared" si="1070"/>
        <v>-0.33333333333333331</v>
      </c>
      <c r="AS1700" s="114">
        <f t="shared" si="1080"/>
        <v>-130980</v>
      </c>
      <c r="AT1700" s="103">
        <f t="shared" si="1124"/>
        <v>0.12914903938974748</v>
      </c>
      <c r="AU1700" s="5">
        <f t="shared" si="1073"/>
        <v>1.165</v>
      </c>
      <c r="AV1700" s="93">
        <f t="shared" si="1085"/>
        <v>-0.28483246322176931</v>
      </c>
      <c r="AW1700" s="210">
        <f t="shared" si="1074"/>
        <v>2.5974025974025997E-2</v>
      </c>
      <c r="AX1700" s="276">
        <f t="shared" si="1093"/>
        <v>-3.0207653810548268E-2</v>
      </c>
      <c r="AY1700" s="19">
        <f t="shared" si="1125"/>
        <v>7.8599718060764281E-2</v>
      </c>
    </row>
    <row r="1701" spans="1:51">
      <c r="A1701" s="16">
        <v>40802</v>
      </c>
      <c r="B1701" s="9">
        <f t="shared" si="1069"/>
        <v>40802</v>
      </c>
      <c r="C1701" s="5">
        <v>1.165</v>
      </c>
      <c r="D1701" s="5">
        <v>1.2549999999999999</v>
      </c>
      <c r="E1701" s="5">
        <v>1.1399999999999999</v>
      </c>
      <c r="F1701" s="5">
        <v>1.2450000000000001</v>
      </c>
      <c r="G1701" s="6">
        <v>5413812</v>
      </c>
      <c r="H1701" s="113">
        <f t="shared" si="1154"/>
        <v>1.2450000000000001</v>
      </c>
      <c r="I1701" s="19">
        <f t="shared" si="1137"/>
        <v>6.8669527896995763E-2</v>
      </c>
      <c r="J1701" s="8">
        <f t="shared" ref="J1701:J1706" si="1162">(L1701)+2*STDEVPA(H1682:H1701)</f>
        <v>1.2761348484757482</v>
      </c>
      <c r="K1701" s="8">
        <f t="shared" ref="K1701:K1706" si="1163">(L1701)-(2*STDEVPA(H1682:H1701))</f>
        <v>1.0238651515242516</v>
      </c>
      <c r="L1701" s="8">
        <f t="shared" ref="L1701:L1706" si="1164">AVERAGE(H1682:H1701)</f>
        <v>1.1499999999999999</v>
      </c>
      <c r="M1701" s="19">
        <f t="shared" ref="M1701:M1706" si="1165">(J1701-K1701)/K1701</f>
        <v>0.2463895724704927</v>
      </c>
      <c r="N1701" s="19">
        <f t="shared" si="1142"/>
        <v>4.6275757152408829E-2</v>
      </c>
      <c r="O1701" s="19">
        <f t="shared" si="1143"/>
        <v>1.0516818762561107E-2</v>
      </c>
      <c r="P1701" s="19">
        <f t="shared" si="1155"/>
        <v>1.6815567345371031E-3</v>
      </c>
      <c r="Q1701" s="6">
        <v>1681</v>
      </c>
      <c r="R1701" s="191">
        <v>6678138.0350000001</v>
      </c>
      <c r="S1701" s="66">
        <f t="shared" si="1084"/>
        <v>3972.7174509220704</v>
      </c>
      <c r="T1701" t="str">
        <f t="shared" si="1161"/>
        <v/>
      </c>
      <c r="U1701" t="str">
        <f t="shared" si="1161"/>
        <v/>
      </c>
      <c r="V1701" t="str">
        <f t="shared" si="1161"/>
        <v/>
      </c>
      <c r="W1701" t="str">
        <f t="shared" si="1161"/>
        <v/>
      </c>
      <c r="Y1701" s="219">
        <f t="shared" si="1092"/>
        <v>-5.9340659340659197E-4</v>
      </c>
      <c r="Z1701" s="78">
        <f t="shared" ref="Z1701:Z1706" si="1166">Z1700+(0.154*(F1701-Z1700))</f>
        <v>1.183075960114405</v>
      </c>
      <c r="AA1701" s="78">
        <f t="shared" ref="AA1701:AA1706" si="1167">AA1700+(0.074*(F1701-AA1700))</f>
        <v>1.2126585091990136</v>
      </c>
      <c r="AB1701" s="74">
        <f t="shared" ref="AB1701:AB1706" si="1168">AB1700+1</f>
        <v>1700</v>
      </c>
      <c r="AC1701" s="80">
        <f t="shared" ref="AC1701:AC1706" si="1169">AD1701-AE1701</f>
        <v>1.7021434177892959E-2</v>
      </c>
      <c r="AD1701" s="79">
        <f t="shared" si="1135"/>
        <v>-2.9582549084608667E-2</v>
      </c>
      <c r="AE1701" s="81">
        <f t="shared" ref="AE1701:AE1706" si="1170">AE1700+(0.2*(AD1701-AE1700))</f>
        <v>-4.6603983262501626E-2</v>
      </c>
      <c r="AF1701" s="19">
        <f t="shared" ref="AF1701:AF1706" si="1171">AD1701/AA1701</f>
        <v>-2.4394789514278477E-2</v>
      </c>
      <c r="AG1701" s="93">
        <f t="shared" si="1150"/>
        <v>0.35207786409230873</v>
      </c>
      <c r="AH1701" s="91">
        <f t="shared" ref="AH1701:AH1706" si="1172">SLOPE(AC1688:AC1701,AB1688:AB1701)</f>
        <v>7.6865781877837589E-4</v>
      </c>
      <c r="AI1701" s="96">
        <f t="shared" ref="AI1701:AI1706" si="1173">INTERCEPT(AB1688:AB1701,AC1688:AC1701)</f>
        <v>1690.2418331938331</v>
      </c>
      <c r="AJ1701" s="5">
        <f t="shared" si="1157"/>
        <v>8.0000000000000071E-2</v>
      </c>
      <c r="AK1701" s="5">
        <f t="shared" si="1077"/>
        <v>8.0000000000000071E-2</v>
      </c>
      <c r="AL1701" s="5">
        <f t="shared" ref="AL1701:AL1706" si="1174">IF(AJ1701&lt;0,AJ1701,0)</f>
        <v>0</v>
      </c>
      <c r="AM1701" s="95">
        <f t="shared" ref="AM1701:AN1703" si="1175">(AVERAGE(AK1688:AK1701))</f>
        <v>2.3214285714285712E-2</v>
      </c>
      <c r="AN1701" s="95">
        <f t="shared" si="1175"/>
        <v>-1.2857142857142853E-2</v>
      </c>
      <c r="AO1701" s="78">
        <f t="shared" si="1159"/>
        <v>1.8055555555555558</v>
      </c>
      <c r="AP1701" s="8">
        <f t="shared" si="1160"/>
        <v>64.356435643564367</v>
      </c>
      <c r="AQ1701" s="8"/>
      <c r="AR1701" s="8">
        <f t="shared" si="1070"/>
        <v>0.8260869565217428</v>
      </c>
      <c r="AS1701" s="114">
        <f t="shared" si="1080"/>
        <v>4472279.4782608896</v>
      </c>
      <c r="AT1701" s="103">
        <f t="shared" si="1124"/>
        <v>0.34355719254943828</v>
      </c>
      <c r="AU1701" s="5">
        <f t="shared" si="1073"/>
        <v>1.2450000000000001</v>
      </c>
      <c r="AV1701" s="93">
        <f t="shared" si="1085"/>
        <v>0.66968958335718043</v>
      </c>
      <c r="AW1701" s="210">
        <f t="shared" si="1074"/>
        <v>0.10087719298245613</v>
      </c>
      <c r="AX1701" s="276">
        <f t="shared" si="1093"/>
        <v>-2.6456892961913381E-2</v>
      </c>
      <c r="AY1701" s="19">
        <f t="shared" si="1125"/>
        <v>0.12416591080387553</v>
      </c>
    </row>
    <row r="1702" spans="1:51">
      <c r="A1702" s="16">
        <v>40805</v>
      </c>
      <c r="B1702" s="9">
        <f t="shared" si="1069"/>
        <v>40805</v>
      </c>
      <c r="C1702" s="5">
        <v>1.22</v>
      </c>
      <c r="D1702" s="5">
        <v>1.24</v>
      </c>
      <c r="E1702" s="5">
        <v>1.21</v>
      </c>
      <c r="F1702" s="5">
        <v>1.2150000000000001</v>
      </c>
      <c r="G1702" s="6">
        <v>178127</v>
      </c>
      <c r="H1702" s="113">
        <f t="shared" ref="H1702:H1709" si="1176">F1702</f>
        <v>1.2150000000000001</v>
      </c>
      <c r="I1702" s="19">
        <f t="shared" si="1137"/>
        <v>-2.4096385542168693E-2</v>
      </c>
      <c r="J1702" s="8">
        <f t="shared" si="1162"/>
        <v>1.2746911454930456</v>
      </c>
      <c r="K1702" s="8">
        <f t="shared" si="1163"/>
        <v>1.0443088545069543</v>
      </c>
      <c r="L1702" s="8">
        <f t="shared" si="1164"/>
        <v>1.1595</v>
      </c>
      <c r="M1702" s="19">
        <f t="shared" si="1165"/>
        <v>0.22060742853210877</v>
      </c>
      <c r="N1702" s="19">
        <f t="shared" si="1142"/>
        <v>-0.10463975272927417</v>
      </c>
      <c r="O1702" s="19">
        <f t="shared" si="1143"/>
        <v>-1.1313091123770949E-3</v>
      </c>
      <c r="P1702" s="19">
        <f t="shared" si="1155"/>
        <v>1.9967183131750988E-2</v>
      </c>
      <c r="Q1702" s="6">
        <v>216</v>
      </c>
      <c r="R1702" s="191">
        <v>216736.41399999999</v>
      </c>
      <c r="S1702" s="66">
        <f t="shared" si="1084"/>
        <v>1003.409324074074</v>
      </c>
      <c r="T1702" t="str">
        <f t="shared" ref="T1702:W1704" si="1177">IF(C1702&gt;$J1702,"BrokeBandUpper", IF(C1702&lt;$K1702,"BrokeBandLower", ""))</f>
        <v/>
      </c>
      <c r="U1702" t="str">
        <f t="shared" si="1177"/>
        <v/>
      </c>
      <c r="V1702" t="str">
        <f t="shared" si="1177"/>
        <v/>
      </c>
      <c r="W1702" t="str">
        <f t="shared" si="1177"/>
        <v/>
      </c>
      <c r="Y1702" s="219">
        <f t="shared" si="1092"/>
        <v>-9.3406593406593266E-4</v>
      </c>
      <c r="Z1702" s="78">
        <f t="shared" si="1166"/>
        <v>1.1879922622567867</v>
      </c>
      <c r="AA1702" s="78">
        <f t="shared" si="1167"/>
        <v>1.2128317795182866</v>
      </c>
      <c r="AB1702" s="74">
        <f t="shared" si="1168"/>
        <v>1701</v>
      </c>
      <c r="AC1702" s="80">
        <f t="shared" si="1169"/>
        <v>1.741157280080137E-2</v>
      </c>
      <c r="AD1702" s="79">
        <f t="shared" si="1135"/>
        <v>-2.483951726149991E-2</v>
      </c>
      <c r="AE1702" s="81">
        <f t="shared" si="1170"/>
        <v>-4.225109006230128E-2</v>
      </c>
      <c r="AF1702" s="19">
        <f t="shared" si="1171"/>
        <v>-2.0480595644818682E-2</v>
      </c>
      <c r="AG1702" s="93">
        <f t="shared" si="1150"/>
        <v>2.2920431899628852E-2</v>
      </c>
      <c r="AH1702" s="91">
        <f t="shared" si="1172"/>
        <v>2.0712720489320596E-4</v>
      </c>
      <c r="AI1702" s="96">
        <f t="shared" si="1173"/>
        <v>1692.0290869656221</v>
      </c>
      <c r="AJ1702" s="5">
        <f t="shared" si="1157"/>
        <v>-3.0000000000000027E-2</v>
      </c>
      <c r="AK1702" s="5">
        <f t="shared" si="1077"/>
        <v>0</v>
      </c>
      <c r="AL1702" s="5">
        <f t="shared" si="1174"/>
        <v>-3.0000000000000027E-2</v>
      </c>
      <c r="AM1702" s="95">
        <f t="shared" si="1175"/>
        <v>1.9642857142857153E-2</v>
      </c>
      <c r="AN1702" s="95">
        <f t="shared" si="1175"/>
        <v>-1.4999999999999998E-2</v>
      </c>
      <c r="AO1702" s="78">
        <f t="shared" si="1159"/>
        <v>1.3095238095238104</v>
      </c>
      <c r="AP1702" s="8">
        <f t="shared" si="1160"/>
        <v>56.701030927835063</v>
      </c>
      <c r="AQ1702" s="8"/>
      <c r="AR1702" s="8">
        <f t="shared" si="1070"/>
        <v>-0.6666666666666593</v>
      </c>
      <c r="AS1702" s="114">
        <f t="shared" si="1080"/>
        <v>-118751.33333333202</v>
      </c>
      <c r="AT1702" s="103">
        <f t="shared" si="1124"/>
        <v>0.40596179727927434</v>
      </c>
      <c r="AU1702" s="5">
        <f t="shared" si="1073"/>
        <v>1.2150000000000001</v>
      </c>
      <c r="AV1702" s="93">
        <f t="shared" si="1085"/>
        <v>-0.54790669985585361</v>
      </c>
      <c r="AW1702" s="210">
        <f t="shared" si="1074"/>
        <v>2.4793388429752088E-2</v>
      </c>
      <c r="AX1702" s="276">
        <f t="shared" si="1093"/>
        <v>-2.4022848895939176E-2</v>
      </c>
      <c r="AY1702" s="19">
        <f t="shared" si="1125"/>
        <v>9.2000374703038193E-2</v>
      </c>
    </row>
    <row r="1703" spans="1:51">
      <c r="A1703" s="16">
        <v>40806</v>
      </c>
      <c r="B1703" s="9">
        <f t="shared" si="1069"/>
        <v>40806</v>
      </c>
      <c r="C1703" s="5">
        <v>1.21</v>
      </c>
      <c r="D1703" s="5">
        <v>1.2150000000000001</v>
      </c>
      <c r="E1703" s="5">
        <v>1.19</v>
      </c>
      <c r="F1703" s="5">
        <v>1.2</v>
      </c>
      <c r="G1703" s="6">
        <v>471588</v>
      </c>
      <c r="H1703" s="113">
        <f t="shared" si="1176"/>
        <v>1.2</v>
      </c>
      <c r="I1703" s="19">
        <f t="shared" ref="I1703:I1709" si="1178">IF(A1704&gt;A1703,(H1703-H1702)/H1702, (H1703-H1704)/H1704)</f>
        <v>-1.2345679012345781E-2</v>
      </c>
      <c r="J1703" s="8">
        <f t="shared" si="1162"/>
        <v>1.2753526915727895</v>
      </c>
      <c r="K1703" s="8">
        <f t="shared" si="1163"/>
        <v>1.0561473084272106</v>
      </c>
      <c r="L1703" s="8">
        <f t="shared" si="1164"/>
        <v>1.1657500000000001</v>
      </c>
      <c r="M1703" s="19">
        <f t="shared" si="1165"/>
        <v>0.20755190246331673</v>
      </c>
      <c r="N1703" s="19">
        <f t="shared" ref="N1703:N1709" si="1179">IF(A1704&gt;A1703,(M1703-M1702)/M1702, (M1703-M1704)/M1704)</f>
        <v>-5.9179902307287195E-2</v>
      </c>
      <c r="O1703" s="19">
        <f t="shared" ref="O1703:O1709" si="1180">IF(A1704&gt;A1703,(J1703-J1702)/J1702, (J1703-J1704)/J1704)</f>
        <v>5.1898538880020819E-4</v>
      </c>
      <c r="P1703" s="19">
        <f t="shared" ref="P1703:P1709" si="1181">IF(A1704&gt;A1703,(K1703-K1702)/K1702, (K1703-K1704)/K1704)</f>
        <v>1.1336161585880196E-2</v>
      </c>
      <c r="Q1703" s="6">
        <v>667</v>
      </c>
      <c r="R1703" s="191">
        <v>565656.99600000004</v>
      </c>
      <c r="S1703" s="66">
        <f t="shared" si="1084"/>
        <v>848.06146326836586</v>
      </c>
      <c r="T1703" t="str">
        <f t="shared" si="1177"/>
        <v/>
      </c>
      <c r="U1703" t="str">
        <f t="shared" si="1177"/>
        <v/>
      </c>
      <c r="V1703" t="str">
        <f t="shared" si="1177"/>
        <v/>
      </c>
      <c r="W1703" t="str">
        <f t="shared" si="1177"/>
        <v/>
      </c>
      <c r="Y1703" s="219">
        <f t="shared" si="1092"/>
        <v>-1.0000000000000022E-3</v>
      </c>
      <c r="Z1703" s="78">
        <f t="shared" si="1166"/>
        <v>1.1898414538692414</v>
      </c>
      <c r="AA1703" s="78">
        <f t="shared" si="1167"/>
        <v>1.2118822278339334</v>
      </c>
      <c r="AB1703" s="74">
        <f t="shared" si="1168"/>
        <v>1702</v>
      </c>
      <c r="AC1703" s="80">
        <f t="shared" si="1169"/>
        <v>1.6168252878087465E-2</v>
      </c>
      <c r="AD1703" s="79">
        <f t="shared" si="1135"/>
        <v>-2.2040773964691951E-2</v>
      </c>
      <c r="AE1703" s="81">
        <f t="shared" si="1170"/>
        <v>-3.8209026842779416E-2</v>
      </c>
      <c r="AF1703" s="19">
        <f t="shared" si="1171"/>
        <v>-1.8187224351071382E-2</v>
      </c>
      <c r="AG1703" s="93">
        <f t="shared" ref="AG1703:AG1709" si="1182">IF(A1704&gt;A1703,(AC1703-AC1702)/AC1702, (AC1703-AC1704)/AC1704)</f>
        <v>-7.1407674478245933E-2</v>
      </c>
      <c r="AH1703" s="91">
        <f t="shared" si="1172"/>
        <v>-1.9729607534147234E-4</v>
      </c>
      <c r="AI1703" s="96">
        <f t="shared" si="1173"/>
        <v>1702.0551892240051</v>
      </c>
      <c r="AJ1703" s="5">
        <f t="shared" si="1157"/>
        <v>-1.5000000000000124E-2</v>
      </c>
      <c r="AK1703" s="5">
        <f t="shared" si="1077"/>
        <v>0</v>
      </c>
      <c r="AL1703" s="5">
        <f t="shared" si="1174"/>
        <v>-1.5000000000000124E-2</v>
      </c>
      <c r="AM1703" s="95">
        <f t="shared" si="1175"/>
        <v>1.7500000000000009E-2</v>
      </c>
      <c r="AN1703" s="95">
        <f t="shared" si="1175"/>
        <v>-1.6071428571428577E-2</v>
      </c>
      <c r="AO1703" s="78">
        <f t="shared" si="1159"/>
        <v>1.088888888888889</v>
      </c>
      <c r="AP1703" s="8">
        <f t="shared" si="1160"/>
        <v>52.12765957446809</v>
      </c>
      <c r="AQ1703" s="8"/>
      <c r="AR1703" s="8">
        <f t="shared" si="1070"/>
        <v>-0.20000000000000356</v>
      </c>
      <c r="AS1703" s="114">
        <f t="shared" si="1080"/>
        <v>-94317.600000001679</v>
      </c>
      <c r="AT1703" s="103">
        <f t="shared" si="1124"/>
        <v>0.36005920545239678</v>
      </c>
      <c r="AU1703" s="5">
        <f t="shared" si="1073"/>
        <v>1.2</v>
      </c>
      <c r="AV1703" s="93">
        <f t="shared" si="1085"/>
        <v>-0.16673991600379973</v>
      </c>
      <c r="AW1703" s="210">
        <f t="shared" si="1074"/>
        <v>2.1008403361344651E-2</v>
      </c>
      <c r="AX1703" s="276">
        <f t="shared" si="1093"/>
        <v>-2.3117010055097847E-2</v>
      </c>
      <c r="AY1703" s="19">
        <f t="shared" si="1125"/>
        <v>3.7707386195750196E-2</v>
      </c>
    </row>
    <row r="1704" spans="1:51">
      <c r="A1704" s="16">
        <v>40807</v>
      </c>
      <c r="B1704" s="9">
        <f t="shared" si="1069"/>
        <v>40807</v>
      </c>
      <c r="C1704" s="5">
        <v>1.21</v>
      </c>
      <c r="D1704" s="5">
        <v>1.21</v>
      </c>
      <c r="E1704" s="5">
        <v>1.18</v>
      </c>
      <c r="F1704" s="5">
        <v>1.1950000000000001</v>
      </c>
      <c r="G1704" s="6">
        <v>102227</v>
      </c>
      <c r="H1704" s="113">
        <f t="shared" si="1176"/>
        <v>1.1950000000000001</v>
      </c>
      <c r="I1704" s="19">
        <f t="shared" si="1178"/>
        <v>-4.1666666666665781E-3</v>
      </c>
      <c r="J1704" s="8">
        <f t="shared" si="1162"/>
        <v>1.2736948380252771</v>
      </c>
      <c r="K1704" s="8">
        <f t="shared" si="1163"/>
        <v>1.0698051619747226</v>
      </c>
      <c r="L1704" s="8">
        <f t="shared" si="1164"/>
        <v>1.1717499999999998</v>
      </c>
      <c r="M1704" s="19">
        <f t="shared" si="1165"/>
        <v>0.19058580318887255</v>
      </c>
      <c r="N1704" s="19">
        <f t="shared" si="1179"/>
        <v>-8.1743887061901582E-2</v>
      </c>
      <c r="O1704" s="19">
        <f t="shared" si="1180"/>
        <v>-1.2999177078365435E-3</v>
      </c>
      <c r="P1704" s="19">
        <f t="shared" si="1181"/>
        <v>1.2931769497051489E-2</v>
      </c>
      <c r="Q1704" s="6">
        <v>67</v>
      </c>
      <c r="R1704" s="191">
        <v>121869.82</v>
      </c>
      <c r="S1704" s="66">
        <f t="shared" si="1084"/>
        <v>1818.9525373134329</v>
      </c>
      <c r="T1704" t="str">
        <f t="shared" si="1177"/>
        <v/>
      </c>
      <c r="U1704" t="str">
        <f t="shared" si="1177"/>
        <v/>
      </c>
      <c r="V1704" t="str">
        <f t="shared" si="1177"/>
        <v/>
      </c>
      <c r="W1704" t="str">
        <f t="shared" si="1177"/>
        <v/>
      </c>
      <c r="Y1704" s="219">
        <f t="shared" si="1092"/>
        <v>1.8681318681318919E-4</v>
      </c>
      <c r="Z1704" s="78">
        <f t="shared" si="1166"/>
        <v>1.1906358699733783</v>
      </c>
      <c r="AA1704" s="78">
        <f t="shared" si="1167"/>
        <v>1.2106329429742224</v>
      </c>
      <c r="AB1704" s="74">
        <f t="shared" si="1168"/>
        <v>1703</v>
      </c>
      <c r="AC1704" s="80">
        <f t="shared" si="1169"/>
        <v>1.4569563073548272E-2</v>
      </c>
      <c r="AD1704" s="79">
        <f t="shared" si="1135"/>
        <v>-1.9997073000844079E-2</v>
      </c>
      <c r="AE1704" s="81">
        <f t="shared" si="1170"/>
        <v>-3.4566636074392351E-2</v>
      </c>
      <c r="AF1704" s="19">
        <f t="shared" si="1171"/>
        <v>-1.6517866226005935E-2</v>
      </c>
      <c r="AG1704" s="93">
        <f t="shared" si="1182"/>
        <v>-9.8878327583920178E-2</v>
      </c>
      <c r="AH1704" s="91">
        <f t="shared" si="1172"/>
        <v>-4.0142506258380865E-4</v>
      </c>
      <c r="AI1704" s="96">
        <f t="shared" si="1173"/>
        <v>1712.7817077712205</v>
      </c>
      <c r="AJ1704" s="5">
        <f t="shared" ref="AJ1704:AJ1709" si="1183">F1704-F1703</f>
        <v>-4.9999999999998934E-3</v>
      </c>
      <c r="AK1704" s="5">
        <f t="shared" si="1077"/>
        <v>0</v>
      </c>
      <c r="AL1704" s="5">
        <f t="shared" si="1174"/>
        <v>-4.9999999999998934E-3</v>
      </c>
      <c r="AM1704" s="95">
        <f t="shared" ref="AM1704:AN1706" si="1184">(AVERAGE(AK1691:AK1704))</f>
        <v>1.4285714285714282E-2</v>
      </c>
      <c r="AN1704" s="95">
        <f t="shared" si="1184"/>
        <v>-1.6428571428571428E-2</v>
      </c>
      <c r="AO1704" s="78">
        <f t="shared" ref="AO1704:AO1709" si="1185">ABS(AM1704/AN1704)</f>
        <v>0.8695652173913041</v>
      </c>
      <c r="AP1704" s="8">
        <f t="shared" ref="AP1704:AP1709" si="1186">IF(AN1704=0,100,100-(100/(1+AO1704)))</f>
        <v>46.511627906976742</v>
      </c>
      <c r="AQ1704" s="8"/>
      <c r="AR1704" s="8">
        <f t="shared" si="1070"/>
        <v>7.4014868308343696E-15</v>
      </c>
      <c r="AS1704" s="114">
        <f t="shared" si="1080"/>
        <v>7.5663179425570509E-10</v>
      </c>
      <c r="AT1704" s="103">
        <f t="shared" si="1124"/>
        <v>0.38010726583980331</v>
      </c>
      <c r="AU1704" s="5">
        <f t="shared" si="1073"/>
        <v>1.1950000000000001</v>
      </c>
      <c r="AV1704" s="93">
        <f t="shared" si="1085"/>
        <v>6.2085247541655927E-15</v>
      </c>
      <c r="AW1704" s="210">
        <f t="shared" si="1074"/>
        <v>2.5423728813559344E-2</v>
      </c>
      <c r="AX1704" s="276">
        <f t="shared" si="1093"/>
        <v>-2.3151588260975461E-2</v>
      </c>
      <c r="AY1704" s="19">
        <f t="shared" si="1125"/>
        <v>-1.4957905799754861E-3</v>
      </c>
    </row>
    <row r="1705" spans="1:51">
      <c r="A1705" s="16">
        <v>40808</v>
      </c>
      <c r="B1705" s="9">
        <f t="shared" si="1069"/>
        <v>40808</v>
      </c>
      <c r="C1705" s="5">
        <v>1.19</v>
      </c>
      <c r="D1705" s="5">
        <v>1.19</v>
      </c>
      <c r="E1705" s="5">
        <v>1.1399999999999999</v>
      </c>
      <c r="F1705" s="5">
        <v>1.1399999999999999</v>
      </c>
      <c r="G1705" s="6">
        <v>557063</v>
      </c>
      <c r="H1705" s="113">
        <f t="shared" si="1176"/>
        <v>1.1399999999999999</v>
      </c>
      <c r="I1705" s="19">
        <f t="shared" si="1178"/>
        <v>-4.6025104602510594E-2</v>
      </c>
      <c r="J1705" s="8">
        <f t="shared" si="1162"/>
        <v>1.2631335427454475</v>
      </c>
      <c r="K1705" s="8">
        <f t="shared" si="1163"/>
        <v>1.0893664572545525</v>
      </c>
      <c r="L1705" s="8">
        <f t="shared" si="1164"/>
        <v>1.17625</v>
      </c>
      <c r="M1705" s="19">
        <f t="shared" si="1165"/>
        <v>0.15951205797985282</v>
      </c>
      <c r="N1705" s="19">
        <f t="shared" si="1179"/>
        <v>-0.16304333632985937</v>
      </c>
      <c r="O1705" s="19">
        <f t="shared" si="1180"/>
        <v>-8.2918568596883364E-3</v>
      </c>
      <c r="P1705" s="19">
        <f t="shared" si="1181"/>
        <v>1.8284913903128142E-2</v>
      </c>
      <c r="Q1705" s="6">
        <v>355</v>
      </c>
      <c r="R1705" s="191">
        <v>640876.13699999999</v>
      </c>
      <c r="S1705" s="66">
        <f t="shared" si="1084"/>
        <v>1805.2848929577465</v>
      </c>
      <c r="T1705" t="str">
        <f t="shared" ref="T1705:W1706" si="1187">IF(C1705&gt;$J1705,"BrokeBandUpper", IF(C1705&lt;$K1705,"BrokeBandLower", ""))</f>
        <v/>
      </c>
      <c r="U1705" t="str">
        <f t="shared" si="1187"/>
        <v/>
      </c>
      <c r="V1705" t="str">
        <f t="shared" si="1187"/>
        <v/>
      </c>
      <c r="W1705" t="str">
        <f t="shared" si="1187"/>
        <v/>
      </c>
      <c r="Y1705" s="219">
        <f t="shared" si="1092"/>
        <v>1.0879120879120877E-3</v>
      </c>
      <c r="Z1705" s="78">
        <f t="shared" si="1166"/>
        <v>1.182837945997478</v>
      </c>
      <c r="AA1705" s="78">
        <f t="shared" si="1167"/>
        <v>1.2054061051941301</v>
      </c>
      <c r="AB1705" s="74">
        <f t="shared" si="1168"/>
        <v>1704</v>
      </c>
      <c r="AC1705" s="80">
        <f t="shared" si="1169"/>
        <v>9.5987815021922746E-3</v>
      </c>
      <c r="AD1705" s="79">
        <f t="shared" si="1135"/>
        <v>-2.2568159196652005E-2</v>
      </c>
      <c r="AE1705" s="81">
        <f t="shared" si="1170"/>
        <v>-3.2166940698844279E-2</v>
      </c>
      <c r="AF1705" s="19">
        <f t="shared" si="1171"/>
        <v>-1.872245303836205E-2</v>
      </c>
      <c r="AG1705" s="93">
        <f t="shared" si="1182"/>
        <v>-0.34117574743066148</v>
      </c>
      <c r="AH1705" s="91">
        <f t="shared" si="1172"/>
        <v>-4.8669300356537907E-4</v>
      </c>
      <c r="AI1705" s="96">
        <f t="shared" si="1173"/>
        <v>1711.8911147441613</v>
      </c>
      <c r="AJ1705" s="5">
        <f t="shared" si="1183"/>
        <v>-5.500000000000016E-2</v>
      </c>
      <c r="AK1705" s="5">
        <f t="shared" si="1077"/>
        <v>0</v>
      </c>
      <c r="AL1705" s="5">
        <f t="shared" si="1174"/>
        <v>-5.500000000000016E-2</v>
      </c>
      <c r="AM1705" s="95">
        <f t="shared" si="1184"/>
        <v>1.1785714285714288E-2</v>
      </c>
      <c r="AN1705" s="95">
        <f t="shared" si="1184"/>
        <v>-2.0357142857142869E-2</v>
      </c>
      <c r="AO1705" s="78">
        <f t="shared" si="1185"/>
        <v>0.57894736842105243</v>
      </c>
      <c r="AP1705" s="8">
        <f t="shared" si="1186"/>
        <v>36.666666666666657</v>
      </c>
      <c r="AQ1705" s="8"/>
      <c r="AR1705" s="8">
        <f t="shared" si="1070"/>
        <v>-1</v>
      </c>
      <c r="AS1705" s="114">
        <f t="shared" si="1080"/>
        <v>-557063</v>
      </c>
      <c r="AT1705" s="103">
        <f t="shared" si="1124"/>
        <v>0.33623323711623826</v>
      </c>
      <c r="AU1705" s="5">
        <f t="shared" si="1073"/>
        <v>1.1399999999999999</v>
      </c>
      <c r="AV1705" s="93">
        <f t="shared" si="1085"/>
        <v>-0.86922100518153633</v>
      </c>
      <c r="AW1705" s="210">
        <f t="shared" si="1074"/>
        <v>4.3859649122807064E-2</v>
      </c>
      <c r="AX1705" s="276">
        <f t="shared" si="1093"/>
        <v>-2.3885523197778077E-2</v>
      </c>
      <c r="AY1705" s="19">
        <f t="shared" si="1125"/>
        <v>-3.1701278051827854E-2</v>
      </c>
    </row>
    <row r="1706" spans="1:51">
      <c r="A1706" s="16">
        <v>40809.373622685183</v>
      </c>
      <c r="B1706" s="9">
        <f t="shared" si="1069"/>
        <v>40809.373622685183</v>
      </c>
      <c r="C1706" s="5">
        <v>1.1000000000000001</v>
      </c>
      <c r="D1706" s="5">
        <v>1.125</v>
      </c>
      <c r="E1706" s="5">
        <v>1.08</v>
      </c>
      <c r="F1706" s="5">
        <v>1.105</v>
      </c>
      <c r="G1706" s="6">
        <v>452919</v>
      </c>
      <c r="H1706" s="113">
        <f t="shared" si="1176"/>
        <v>1.105</v>
      </c>
      <c r="I1706" s="19">
        <f t="shared" si="1178"/>
        <v>-3.0701754385964845E-2</v>
      </c>
      <c r="J1706" s="8">
        <f t="shared" si="1162"/>
        <v>1.2584020303526204</v>
      </c>
      <c r="K1706" s="8">
        <f t="shared" si="1163"/>
        <v>1.0970979696473797</v>
      </c>
      <c r="L1706" s="8">
        <f t="shared" si="1164"/>
        <v>1.1777500000000001</v>
      </c>
      <c r="M1706" s="19">
        <f t="shared" si="1165"/>
        <v>0.14702794569666897</v>
      </c>
      <c r="N1706" s="19">
        <f t="shared" si="1179"/>
        <v>-7.826437976720646E-2</v>
      </c>
      <c r="O1706" s="19">
        <f t="shared" si="1180"/>
        <v>-3.7458528593445907E-3</v>
      </c>
      <c r="P1706" s="19">
        <f t="shared" si="1181"/>
        <v>7.0972557869207337E-3</v>
      </c>
      <c r="Q1706" s="6">
        <v>546</v>
      </c>
      <c r="R1706" s="191">
        <v>498412.81900000002</v>
      </c>
      <c r="S1706" s="66">
        <f t="shared" si="1084"/>
        <v>912.84399084249083</v>
      </c>
      <c r="T1706" t="str">
        <f t="shared" si="1187"/>
        <v/>
      </c>
      <c r="U1706" t="str">
        <f t="shared" si="1187"/>
        <v/>
      </c>
      <c r="V1706" t="str">
        <f t="shared" si="1187"/>
        <v>BrokeBandLower</v>
      </c>
      <c r="W1706" t="str">
        <f t="shared" si="1187"/>
        <v/>
      </c>
      <c r="Y1706" s="219">
        <f t="shared" si="1092"/>
        <v>-9.5604395604395468E-4</v>
      </c>
      <c r="Z1706" s="78">
        <f t="shared" si="1166"/>
        <v>1.1708509023138665</v>
      </c>
      <c r="AA1706" s="78">
        <f t="shared" si="1167"/>
        <v>1.1979760534097643</v>
      </c>
      <c r="AB1706" s="74">
        <f t="shared" si="1168"/>
        <v>1705</v>
      </c>
      <c r="AC1706" s="80">
        <f t="shared" si="1169"/>
        <v>4.0334316823571366E-3</v>
      </c>
      <c r="AD1706" s="79">
        <f t="shared" si="1135"/>
        <v>-2.7125151095897859E-2</v>
      </c>
      <c r="AE1706" s="81">
        <f t="shared" si="1170"/>
        <v>-3.1158582778254996E-2</v>
      </c>
      <c r="AF1706" s="19">
        <f t="shared" si="1171"/>
        <v>-2.2642481891597357E-2</v>
      </c>
      <c r="AG1706" s="93">
        <f t="shared" si="1182"/>
        <v>-0.57979753144334645</v>
      </c>
      <c r="AH1706" s="91">
        <f t="shared" si="1172"/>
        <v>-6.803717295975146E-4</v>
      </c>
      <c r="AI1706" s="96">
        <f t="shared" si="1173"/>
        <v>1708.6740314790179</v>
      </c>
      <c r="AJ1706" s="5">
        <f t="shared" si="1183"/>
        <v>-3.499999999999992E-2</v>
      </c>
      <c r="AK1706" s="5">
        <f t="shared" si="1077"/>
        <v>0</v>
      </c>
      <c r="AL1706" s="5">
        <f t="shared" si="1174"/>
        <v>-3.499999999999992E-2</v>
      </c>
      <c r="AM1706" s="95">
        <f t="shared" si="1184"/>
        <v>1.1785714285714288E-2</v>
      </c>
      <c r="AN1706" s="95">
        <f t="shared" si="1184"/>
        <v>-1.7500000000000009E-2</v>
      </c>
      <c r="AO1706" s="78">
        <f t="shared" si="1185"/>
        <v>0.6734693877551019</v>
      </c>
      <c r="AP1706" s="8">
        <f t="shared" si="1186"/>
        <v>40.243902439024389</v>
      </c>
      <c r="AQ1706" s="8"/>
      <c r="AR1706" s="8">
        <f t="shared" si="1070"/>
        <v>0.11111111111110891</v>
      </c>
      <c r="AS1706" s="114">
        <f t="shared" si="1080"/>
        <v>50324.333333332339</v>
      </c>
      <c r="AT1706" s="103">
        <f t="shared" si="1124"/>
        <v>0.31657189779383332</v>
      </c>
      <c r="AU1706" s="5">
        <f t="shared" si="1073"/>
        <v>1.105</v>
      </c>
      <c r="AV1706" s="93">
        <f t="shared" si="1085"/>
        <v>0.10096917939290068</v>
      </c>
      <c r="AW1706" s="210">
        <f t="shared" si="1074"/>
        <v>4.1666666666666595E-2</v>
      </c>
      <c r="AX1706" s="276">
        <f t="shared" si="1093"/>
        <v>-2.3756886864850835E-2</v>
      </c>
      <c r="AY1706" s="19">
        <f t="shared" si="1125"/>
        <v>5.3855354920259394E-3</v>
      </c>
    </row>
    <row r="1707" spans="1:51">
      <c r="A1707" s="16">
        <v>40812.306979166664</v>
      </c>
      <c r="B1707" s="9">
        <f t="shared" si="1069"/>
        <v>40812.306979166664</v>
      </c>
      <c r="C1707" s="5">
        <v>1.1000000000000001</v>
      </c>
      <c r="D1707" s="5">
        <v>1.1200000000000001</v>
      </c>
      <c r="E1707" s="5">
        <v>1.08</v>
      </c>
      <c r="F1707" s="5">
        <v>1.0900000000000001</v>
      </c>
      <c r="G1707" s="6">
        <v>331443</v>
      </c>
      <c r="H1707" s="113">
        <f t="shared" si="1176"/>
        <v>1.0900000000000001</v>
      </c>
      <c r="I1707" s="19">
        <f t="shared" si="1178"/>
        <v>-1.3574660633484075E-2</v>
      </c>
      <c r="J1707" s="8">
        <f t="shared" ref="J1707:J1712" si="1188">(L1707)+2*STDEVPA(H1688:H1707)</f>
        <v>1.2599225468338797</v>
      </c>
      <c r="K1707" s="8">
        <f t="shared" ref="K1707:K1712" si="1189">(L1707)-(2*STDEVPA(H1688:H1707))</f>
        <v>1.0945774531661205</v>
      </c>
      <c r="L1707" s="8">
        <f t="shared" ref="L1707:L1712" si="1190">AVERAGE(H1688:H1707)</f>
        <v>1.1772500000000001</v>
      </c>
      <c r="M1707" s="19">
        <f t="shared" ref="M1707:M1712" si="1191">(J1707-K1707)/K1707</f>
        <v>0.15105837708376885</v>
      </c>
      <c r="N1707" s="19">
        <f t="shared" si="1179"/>
        <v>2.7412689254429225E-2</v>
      </c>
      <c r="O1707" s="19">
        <f t="shared" si="1180"/>
        <v>1.208291503497665E-3</v>
      </c>
      <c r="P1707" s="19">
        <f t="shared" si="1181"/>
        <v>-2.2974397464879965E-3</v>
      </c>
      <c r="Q1707" s="6">
        <v>258</v>
      </c>
      <c r="R1707" s="191">
        <v>361518.49300000002</v>
      </c>
      <c r="S1707" s="66">
        <f t="shared" si="1084"/>
        <v>1401.2344689922481</v>
      </c>
      <c r="T1707" t="str">
        <f t="shared" ref="T1707:W1708" si="1192">IF(C1707&gt;$J1707,"BrokeBandUpper", IF(C1707&lt;$K1707,"BrokeBandLower", ""))</f>
        <v/>
      </c>
      <c r="U1707" t="str">
        <f t="shared" si="1192"/>
        <v/>
      </c>
      <c r="V1707" t="str">
        <f t="shared" si="1192"/>
        <v>BrokeBandLower</v>
      </c>
      <c r="W1707" t="str">
        <f t="shared" si="1192"/>
        <v>BrokeBandLower</v>
      </c>
      <c r="X1707" t="s">
        <v>89</v>
      </c>
      <c r="Y1707" s="219">
        <f t="shared" si="1092"/>
        <v>-3.7362637362637306E-3</v>
      </c>
      <c r="Z1707" s="78">
        <f t="shared" ref="Z1707:Z1712" si="1193">Z1706+(0.154*(F1707-Z1706))</f>
        <v>1.158399863357531</v>
      </c>
      <c r="AA1707" s="78">
        <f t="shared" ref="AA1707:AA1712" si="1194">AA1706+(0.074*(F1707-AA1706))</f>
        <v>1.1899858254574418</v>
      </c>
      <c r="AB1707" s="74">
        <f t="shared" ref="AB1707:AB1712" si="1195">AB1706+1</f>
        <v>1706</v>
      </c>
      <c r="AC1707" s="80">
        <f t="shared" ref="AC1707:AC1712" si="1196">AD1707-AE1707</f>
        <v>-3.4190345732466182E-4</v>
      </c>
      <c r="AD1707" s="79">
        <f t="shared" si="1135"/>
        <v>-3.1585962099910825E-2</v>
      </c>
      <c r="AE1707" s="81">
        <f t="shared" ref="AE1707:AE1712" si="1197">AE1706+(0.2*(AD1707-AE1706))</f>
        <v>-3.1244058642586163E-2</v>
      </c>
      <c r="AF1707" s="19">
        <f t="shared" ref="AF1707:AF1712" si="1198">AD1707/AA1707</f>
        <v>-2.6543141459495018E-2</v>
      </c>
      <c r="AG1707" s="93">
        <f t="shared" si="1182"/>
        <v>-1.0847673852566293</v>
      </c>
      <c r="AH1707" s="91">
        <f t="shared" ref="AH1707:AH1712" si="1199">SLOPE(AC1694:AC1707,AB1694:AB1707)</f>
        <v>-9.7740744423263572E-4</v>
      </c>
      <c r="AI1707" s="96">
        <f t="shared" ref="AI1707:AI1712" si="1200">INTERCEPT(AB1694:AB1707,AC1694:AC1707)</f>
        <v>1706.7792602025997</v>
      </c>
      <c r="AJ1707" s="5">
        <f t="shared" si="1183"/>
        <v>-1.4999999999999902E-2</v>
      </c>
      <c r="AK1707" s="5">
        <f t="shared" si="1077"/>
        <v>0</v>
      </c>
      <c r="AL1707" s="5">
        <f t="shared" ref="AL1707:AL1712" si="1201">IF(AJ1707&lt;0,AJ1707,0)</f>
        <v>-1.4999999999999902E-2</v>
      </c>
      <c r="AM1707" s="95">
        <f t="shared" ref="AM1707:AN1711" si="1202">(AVERAGE(AK1694:AK1707))</f>
        <v>1.1785714285714288E-2</v>
      </c>
      <c r="AN1707" s="95">
        <f t="shared" si="1202"/>
        <v>-1.7142857142857144E-2</v>
      </c>
      <c r="AO1707" s="78">
        <f t="shared" si="1185"/>
        <v>0.68750000000000011</v>
      </c>
      <c r="AP1707" s="8">
        <f t="shared" si="1186"/>
        <v>40.74074074074074</v>
      </c>
      <c r="AQ1707" s="8"/>
      <c r="AR1707" s="8">
        <f t="shared" si="1070"/>
        <v>-0.5</v>
      </c>
      <c r="AS1707" s="114">
        <f t="shared" si="1080"/>
        <v>-165721.5</v>
      </c>
      <c r="AT1707" s="103">
        <f t="shared" si="1124"/>
        <v>0.34362294929302262</v>
      </c>
      <c r="AU1707" s="5">
        <f t="shared" si="1073"/>
        <v>1.0900000000000001</v>
      </c>
      <c r="AV1707" s="93">
        <f t="shared" si="1085"/>
        <v>-0.45840393564596982</v>
      </c>
      <c r="AW1707" s="210">
        <f t="shared" si="1074"/>
        <v>3.703703703703707E-2</v>
      </c>
      <c r="AX1707" s="276">
        <f t="shared" si="1093"/>
        <v>-2.2310183951424017E-2</v>
      </c>
      <c r="AY1707" s="19">
        <f t="shared" si="1125"/>
        <v>6.0896148626580646E-2</v>
      </c>
    </row>
    <row r="1708" spans="1:51">
      <c r="A1708" s="16">
        <v>40813.315115740741</v>
      </c>
      <c r="B1708" s="9">
        <f t="shared" si="1069"/>
        <v>40813.315115740741</v>
      </c>
      <c r="C1708" s="5">
        <v>1.0900000000000001</v>
      </c>
      <c r="D1708" s="5">
        <v>1.105</v>
      </c>
      <c r="E1708" s="5">
        <v>1.075</v>
      </c>
      <c r="F1708" s="5">
        <v>1.085</v>
      </c>
      <c r="G1708" s="6">
        <v>291431</v>
      </c>
      <c r="H1708" s="113">
        <f t="shared" si="1176"/>
        <v>1.085</v>
      </c>
      <c r="I1708" s="19">
        <f t="shared" si="1178"/>
        <v>-4.5871559633028575E-3</v>
      </c>
      <c r="J1708" s="8">
        <f t="shared" si="1188"/>
        <v>1.2653564447644501</v>
      </c>
      <c r="K1708" s="8">
        <f t="shared" si="1189"/>
        <v>1.0826435552355502</v>
      </c>
      <c r="L1708" s="8">
        <f t="shared" si="1190"/>
        <v>1.1740000000000002</v>
      </c>
      <c r="M1708" s="19">
        <f t="shared" si="1191"/>
        <v>0.16876550795071893</v>
      </c>
      <c r="N1708" s="19">
        <f t="shared" si="1179"/>
        <v>0.11722044952946013</v>
      </c>
      <c r="O1708" s="19">
        <f t="shared" si="1180"/>
        <v>4.3128825214101205E-3</v>
      </c>
      <c r="P1708" s="19">
        <f t="shared" si="1181"/>
        <v>-1.0902744155793554E-2</v>
      </c>
      <c r="Q1708" s="6">
        <v>333</v>
      </c>
      <c r="R1708" s="191">
        <v>317769.03999999998</v>
      </c>
      <c r="S1708" s="66">
        <f t="shared" si="1084"/>
        <v>954.26138138138128</v>
      </c>
      <c r="T1708" t="str">
        <f t="shared" si="1192"/>
        <v/>
      </c>
      <c r="U1708" t="str">
        <f t="shared" si="1192"/>
        <v/>
      </c>
      <c r="V1708" t="str">
        <f t="shared" si="1192"/>
        <v>BrokeBandLower</v>
      </c>
      <c r="W1708" t="str">
        <f t="shared" si="1192"/>
        <v/>
      </c>
      <c r="Y1708" s="219">
        <f t="shared" si="1092"/>
        <v>-5.1758241758241728E-3</v>
      </c>
      <c r="Z1708" s="78">
        <f t="shared" si="1193"/>
        <v>1.1470962844004713</v>
      </c>
      <c r="AA1708" s="78">
        <f t="shared" si="1194"/>
        <v>1.182216874373591</v>
      </c>
      <c r="AB1708" s="74">
        <f t="shared" si="1195"/>
        <v>1707</v>
      </c>
      <c r="AC1708" s="80">
        <f t="shared" si="1196"/>
        <v>-3.1012250644268519E-3</v>
      </c>
      <c r="AD1708" s="79">
        <f t="shared" si="1135"/>
        <v>-3.5120589973119731E-2</v>
      </c>
      <c r="AE1708" s="81">
        <f t="shared" si="1197"/>
        <v>-3.2019364908692879E-2</v>
      </c>
      <c r="AF1708" s="19">
        <f t="shared" si="1198"/>
        <v>-2.9707400337800723E-2</v>
      </c>
      <c r="AG1708" s="93">
        <f t="shared" si="1182"/>
        <v>8.0704700347092917</v>
      </c>
      <c r="AH1708" s="91">
        <f t="shared" si="1199"/>
        <v>-1.2356129751838034E-3</v>
      </c>
      <c r="AI1708" s="96">
        <f t="shared" si="1200"/>
        <v>1705.991810176725</v>
      </c>
      <c r="AJ1708" s="5">
        <f t="shared" si="1183"/>
        <v>-5.0000000000001155E-3</v>
      </c>
      <c r="AK1708" s="5">
        <f t="shared" si="1077"/>
        <v>0</v>
      </c>
      <c r="AL1708" s="5">
        <f t="shared" si="1201"/>
        <v>-5.0000000000001155E-3</v>
      </c>
      <c r="AM1708" s="95">
        <f t="shared" si="1202"/>
        <v>9.2857142857142947E-3</v>
      </c>
      <c r="AN1708" s="95">
        <f t="shared" si="1202"/>
        <v>-1.7500000000000009E-2</v>
      </c>
      <c r="AO1708" s="78">
        <f t="shared" si="1185"/>
        <v>0.53061224489795944</v>
      </c>
      <c r="AP1708" s="8">
        <f t="shared" si="1186"/>
        <v>34.666666666666671</v>
      </c>
      <c r="AQ1708" s="8"/>
      <c r="AR1708" s="8">
        <f t="shared" si="1070"/>
        <v>-0.33333333333333331</v>
      </c>
      <c r="AS1708" s="114">
        <f t="shared" si="1080"/>
        <v>-97143.666666666657</v>
      </c>
      <c r="AT1708" s="103">
        <f t="shared" si="1124"/>
        <v>0.35106139862035257</v>
      </c>
      <c r="AU1708" s="5">
        <f t="shared" si="1073"/>
        <v>1.085</v>
      </c>
      <c r="AV1708" s="93">
        <f t="shared" si="1085"/>
        <v>-0.30570525897257539</v>
      </c>
      <c r="AW1708" s="210">
        <f t="shared" si="1074"/>
        <v>2.7906976744186074E-2</v>
      </c>
      <c r="AX1708" s="276">
        <f t="shared" si="1093"/>
        <v>-1.9406309394503482E-2</v>
      </c>
      <c r="AY1708" s="19">
        <f t="shared" si="1125"/>
        <v>0.13015914898967859</v>
      </c>
    </row>
    <row r="1709" spans="1:51">
      <c r="A1709" s="16">
        <v>40814.310578703706</v>
      </c>
      <c r="B1709" s="9">
        <f t="shared" si="1069"/>
        <v>40814.310578703706</v>
      </c>
      <c r="C1709" s="5">
        <v>1.0900000000000001</v>
      </c>
      <c r="D1709" s="5">
        <v>1.105</v>
      </c>
      <c r="E1709" s="5">
        <v>1.06</v>
      </c>
      <c r="F1709" s="5">
        <v>1.06</v>
      </c>
      <c r="G1709" s="6">
        <v>391732</v>
      </c>
      <c r="H1709" s="113">
        <f t="shared" si="1176"/>
        <v>1.06</v>
      </c>
      <c r="I1709" s="19">
        <f t="shared" si="1178"/>
        <v>-2.3041474654377798E-2</v>
      </c>
      <c r="J1709" s="8">
        <f t="shared" si="1188"/>
        <v>1.2718941769301824</v>
      </c>
      <c r="K1709" s="8">
        <f t="shared" si="1189"/>
        <v>1.0641058230698179</v>
      </c>
      <c r="L1709" s="8">
        <f t="shared" si="1190"/>
        <v>1.1680000000000001</v>
      </c>
      <c r="M1709" s="19">
        <f t="shared" si="1191"/>
        <v>0.19527038510222591</v>
      </c>
      <c r="N1709" s="19">
        <f t="shared" si="1179"/>
        <v>0.15705150580441266</v>
      </c>
      <c r="O1709" s="19">
        <f t="shared" si="1180"/>
        <v>5.1667118722023798E-3</v>
      </c>
      <c r="P1709" s="19">
        <f t="shared" si="1181"/>
        <v>-1.7122655075242233E-2</v>
      </c>
      <c r="Q1709" s="6">
        <v>170</v>
      </c>
      <c r="R1709" s="191">
        <v>425554.31199999998</v>
      </c>
      <c r="S1709" s="66">
        <f t="shared" si="1084"/>
        <v>2503.2606588235294</v>
      </c>
      <c r="T1709" t="str">
        <f t="shared" ref="T1709:W1710" si="1203">IF(C1709&gt;$J1709,"BrokeBandUpper", IF(C1709&lt;$K1709,"BrokeBandLower", ""))</f>
        <v/>
      </c>
      <c r="U1709" t="str">
        <f t="shared" si="1203"/>
        <v/>
      </c>
      <c r="V1709" t="str">
        <f t="shared" si="1203"/>
        <v>BrokeBandLower</v>
      </c>
      <c r="W1709" t="str">
        <f t="shared" si="1203"/>
        <v>BrokeBandLower</v>
      </c>
      <c r="Y1709" s="219">
        <f t="shared" si="1092"/>
        <v>-7.6483516483516418E-3</v>
      </c>
      <c r="Z1709" s="78">
        <f t="shared" si="1193"/>
        <v>1.1336834566027987</v>
      </c>
      <c r="AA1709" s="78">
        <f t="shared" si="1194"/>
        <v>1.1731728256699452</v>
      </c>
      <c r="AB1709" s="74">
        <f t="shared" si="1195"/>
        <v>1708</v>
      </c>
      <c r="AC1709" s="80">
        <f t="shared" si="1196"/>
        <v>-5.976003326762902E-3</v>
      </c>
      <c r="AD1709" s="79">
        <f t="shared" si="1135"/>
        <v>-3.9489369067146507E-2</v>
      </c>
      <c r="AE1709" s="81">
        <f t="shared" si="1197"/>
        <v>-3.3513365740383605E-2</v>
      </c>
      <c r="AF1709" s="19">
        <f t="shared" si="1198"/>
        <v>-3.3660316880077701E-2</v>
      </c>
      <c r="AG1709" s="93">
        <f t="shared" si="1182"/>
        <v>0.92698150008901337</v>
      </c>
      <c r="AH1709" s="91">
        <f t="shared" si="1199"/>
        <v>-1.5192369803402031E-3</v>
      </c>
      <c r="AI1709" s="96">
        <f t="shared" si="1200"/>
        <v>1705.6777890302019</v>
      </c>
      <c r="AJ1709" s="5">
        <f t="shared" si="1183"/>
        <v>-2.4999999999999911E-2</v>
      </c>
      <c r="AK1709" s="5">
        <f t="shared" si="1077"/>
        <v>0</v>
      </c>
      <c r="AL1709" s="5">
        <f t="shared" si="1201"/>
        <v>-2.4999999999999911E-2</v>
      </c>
      <c r="AM1709" s="95">
        <f t="shared" si="1202"/>
        <v>9.2857142857142947E-3</v>
      </c>
      <c r="AN1709" s="95">
        <f t="shared" si="1202"/>
        <v>-1.7500000000000009E-2</v>
      </c>
      <c r="AO1709" s="78">
        <f t="shared" si="1185"/>
        <v>0.53061224489795944</v>
      </c>
      <c r="AP1709" s="8">
        <f t="shared" si="1186"/>
        <v>34.666666666666671</v>
      </c>
      <c r="AQ1709" s="8"/>
      <c r="AR1709" s="8">
        <f t="shared" ref="AR1709:AR1714" si="1204">IF(ISERROR(((F1709-E1709)-(D1709-F1709))/(D1709-E1709)),0,((F1709-E1709)-(D1709-F1709))/(D1709-E1709))</f>
        <v>-1</v>
      </c>
      <c r="AS1709" s="114">
        <f t="shared" si="1080"/>
        <v>-391732</v>
      </c>
      <c r="AT1709" s="103">
        <f t="shared" si="1124"/>
        <v>0.33862739801180985</v>
      </c>
      <c r="AU1709" s="5">
        <f t="shared" si="1073"/>
        <v>1.06</v>
      </c>
      <c r="AV1709" s="93">
        <f t="shared" si="1085"/>
        <v>-0.92052174999462821</v>
      </c>
      <c r="AW1709" s="210">
        <f t="shared" si="1074"/>
        <v>4.2452830188679173E-2</v>
      </c>
      <c r="AX1709" s="276">
        <f t="shared" si="1093"/>
        <v>-1.4912479656551238E-2</v>
      </c>
      <c r="AY1709" s="19">
        <f t="shared" si="1125"/>
        <v>0.23156539693348635</v>
      </c>
    </row>
    <row r="1710" spans="1:51">
      <c r="A1710" s="16">
        <v>40815.310023148151</v>
      </c>
      <c r="B1710" s="9">
        <f t="shared" si="1069"/>
        <v>40815.310023148151</v>
      </c>
      <c r="C1710" s="5">
        <v>1.02</v>
      </c>
      <c r="D1710" s="5">
        <v>1.075</v>
      </c>
      <c r="E1710" s="5">
        <v>1.02</v>
      </c>
      <c r="F1710" s="5">
        <v>1.06</v>
      </c>
      <c r="G1710" s="6">
        <v>311551</v>
      </c>
      <c r="H1710" s="113">
        <f t="shared" ref="H1710:H1715" si="1205">F1710</f>
        <v>1.06</v>
      </c>
      <c r="I1710" s="19">
        <f t="shared" ref="I1710:I1716" si="1206">IF(A1711&gt;A1710,(H1710-H1709)/H1709, (H1710-H1711)/H1711)</f>
        <v>0</v>
      </c>
      <c r="J1710" s="8">
        <f t="shared" si="1188"/>
        <v>1.2702251103190216</v>
      </c>
      <c r="K1710" s="8">
        <f t="shared" si="1189"/>
        <v>1.0492748896809785</v>
      </c>
      <c r="L1710" s="8">
        <f t="shared" si="1190"/>
        <v>1.1597500000000001</v>
      </c>
      <c r="M1710" s="19">
        <f t="shared" si="1191"/>
        <v>0.21057420015571024</v>
      </c>
      <c r="N1710" s="19">
        <f t="shared" ref="N1710:N1716" si="1207">IF(A1711&gt;A1710,(M1710-M1709)/M1709, (M1710-M1711)/M1711)</f>
        <v>7.8372432386368429E-2</v>
      </c>
      <c r="O1710" s="19">
        <f t="shared" ref="O1710:O1716" si="1208">IF(A1711&gt;A1710,(J1710-J1709)/J1709, (J1710-J1711)/J1711)</f>
        <v>-1.3122684586772421E-3</v>
      </c>
      <c r="P1710" s="19">
        <f t="shared" ref="P1710:P1716" si="1209">IF(A1711&gt;A1710,(K1710-K1709)/K1709, (K1710-K1711)/K1711)</f>
        <v>-1.393746098114E-2</v>
      </c>
      <c r="Q1710" s="6">
        <v>434</v>
      </c>
      <c r="R1710" s="191">
        <v>323037.78000000003</v>
      </c>
      <c r="S1710" s="66">
        <f t="shared" si="1084"/>
        <v>744.32668202764978</v>
      </c>
      <c r="T1710" t="str">
        <f t="shared" si="1203"/>
        <v>BrokeBandLower</v>
      </c>
      <c r="U1710" t="str">
        <f t="shared" si="1203"/>
        <v/>
      </c>
      <c r="V1710" t="str">
        <f t="shared" si="1203"/>
        <v>BrokeBandLower</v>
      </c>
      <c r="W1710" t="str">
        <f t="shared" si="1203"/>
        <v/>
      </c>
      <c r="Y1710" s="219">
        <f t="shared" si="1092"/>
        <v>-9.7802197802197739E-3</v>
      </c>
      <c r="Z1710" s="78">
        <f t="shared" si="1193"/>
        <v>1.1223362042859677</v>
      </c>
      <c r="AA1710" s="78">
        <f t="shared" si="1194"/>
        <v>1.1647980365703692</v>
      </c>
      <c r="AB1710" s="74">
        <f t="shared" si="1195"/>
        <v>1709</v>
      </c>
      <c r="AC1710" s="80">
        <f t="shared" si="1196"/>
        <v>-7.1587732352142996E-3</v>
      </c>
      <c r="AD1710" s="79">
        <f t="shared" si="1135"/>
        <v>-4.2461832284401479E-2</v>
      </c>
      <c r="AE1710" s="81">
        <f t="shared" si="1197"/>
        <v>-3.530305904918718E-2</v>
      </c>
      <c r="AF1710" s="19">
        <f t="shared" si="1198"/>
        <v>-3.6454244385083337E-2</v>
      </c>
      <c r="AG1710" s="93">
        <f t="shared" ref="AG1710:AG1716" si="1210">IF(A1711&gt;A1710,(AC1710-AC1709)/AC1709, (AC1710-AC1711)/AC1711)</f>
        <v>0.19791988788802828</v>
      </c>
      <c r="AH1710" s="91">
        <f t="shared" si="1199"/>
        <v>-1.7786537654508132E-3</v>
      </c>
      <c r="AI1710" s="96">
        <f t="shared" si="1200"/>
        <v>1705.745510496349</v>
      </c>
      <c r="AJ1710" s="5">
        <f t="shared" ref="AJ1710:AJ1715" si="1211">F1710-F1709</f>
        <v>0</v>
      </c>
      <c r="AK1710" s="5">
        <f t="shared" si="1077"/>
        <v>0</v>
      </c>
      <c r="AL1710" s="5">
        <f t="shared" si="1201"/>
        <v>0</v>
      </c>
      <c r="AM1710" s="95">
        <f t="shared" si="1202"/>
        <v>9.2857142857142947E-3</v>
      </c>
      <c r="AN1710" s="95">
        <f t="shared" si="1202"/>
        <v>-1.7142857142857144E-2</v>
      </c>
      <c r="AO1710" s="78">
        <f t="shared" ref="AO1710:AO1715" si="1212">ABS(AM1710/AN1710)</f>
        <v>0.54166666666666718</v>
      </c>
      <c r="AP1710" s="8">
        <f t="shared" ref="AP1710:AP1715" si="1213">IF(AN1710=0,100,100-(100/(1+AO1710)))</f>
        <v>35.135135135135158</v>
      </c>
      <c r="AQ1710" s="8"/>
      <c r="AR1710" s="8">
        <f t="shared" si="1204"/>
        <v>0.45454545454545747</v>
      </c>
      <c r="AS1710" s="114">
        <f t="shared" si="1080"/>
        <v>141614.09090909181</v>
      </c>
      <c r="AT1710" s="103">
        <f t="shared" si="1124"/>
        <v>0.35425329558280583</v>
      </c>
      <c r="AU1710" s="5">
        <f t="shared" si="1073"/>
        <v>1.06</v>
      </c>
      <c r="AV1710" s="93">
        <f t="shared" si="1085"/>
        <v>0.43838244216850364</v>
      </c>
      <c r="AW1710" s="210">
        <f t="shared" si="1074"/>
        <v>5.3921568627450921E-2</v>
      </c>
      <c r="AX1710" s="276">
        <f t="shared" si="1093"/>
        <v>-9.9425086335956803E-3</v>
      </c>
      <c r="AY1710" s="19">
        <f t="shared" si="1125"/>
        <v>0.33327596331520809</v>
      </c>
    </row>
    <row r="1711" spans="1:51">
      <c r="A1711" s="16">
        <v>40816.306898148148</v>
      </c>
      <c r="B1711" s="9">
        <f t="shared" si="1069"/>
        <v>40816.306898148148</v>
      </c>
      <c r="C1711" s="5">
        <v>1.0449999999999999</v>
      </c>
      <c r="D1711" s="5">
        <v>1.095</v>
      </c>
      <c r="E1711" s="5">
        <v>1.0449999999999999</v>
      </c>
      <c r="F1711" s="5">
        <v>1.07</v>
      </c>
      <c r="G1711" s="6">
        <v>129578</v>
      </c>
      <c r="H1711" s="113">
        <f t="shared" si="1205"/>
        <v>1.07</v>
      </c>
      <c r="I1711" s="19">
        <f t="shared" si="1206"/>
        <v>9.4339622641509517E-3</v>
      </c>
      <c r="J1711" s="8">
        <f t="shared" si="1188"/>
        <v>1.2572301383435263</v>
      </c>
      <c r="K1711" s="8">
        <f t="shared" si="1189"/>
        <v>1.0432698616564737</v>
      </c>
      <c r="L1711" s="8">
        <f t="shared" si="1190"/>
        <v>1.15025</v>
      </c>
      <c r="M1711" s="19">
        <f t="shared" si="1191"/>
        <v>0.20508622414083025</v>
      </c>
      <c r="N1711" s="19">
        <f t="shared" si="1207"/>
        <v>-2.606195825899791E-2</v>
      </c>
      <c r="O1711" s="19">
        <f t="shared" si="1208"/>
        <v>-1.0230448028406272E-2</v>
      </c>
      <c r="P1711" s="19">
        <f t="shared" si="1209"/>
        <v>-5.72302652389835E-3</v>
      </c>
      <c r="Q1711" s="6">
        <v>111</v>
      </c>
      <c r="R1711" s="191">
        <v>139420.935</v>
      </c>
      <c r="S1711" s="66">
        <f t="shared" si="1084"/>
        <v>1256.0444594594594</v>
      </c>
      <c r="T1711" t="str">
        <f t="shared" ref="T1711:W1712" si="1214">IF(C1711&gt;$J1711,"BrokeBandUpper", IF(C1711&lt;$K1711,"BrokeBandLower", ""))</f>
        <v/>
      </c>
      <c r="U1711" t="str">
        <f t="shared" si="1214"/>
        <v/>
      </c>
      <c r="V1711" t="str">
        <f t="shared" si="1214"/>
        <v/>
      </c>
      <c r="W1711" t="str">
        <f t="shared" si="1214"/>
        <v/>
      </c>
      <c r="Y1711" s="219">
        <f t="shared" si="1092"/>
        <v>-1.2461538461538458E-2</v>
      </c>
      <c r="Z1711" s="78">
        <f t="shared" si="1193"/>
        <v>1.1142764288259286</v>
      </c>
      <c r="AA1711" s="78">
        <f t="shared" si="1194"/>
        <v>1.1577829818641618</v>
      </c>
      <c r="AB1711" s="74">
        <f t="shared" si="1195"/>
        <v>1710</v>
      </c>
      <c r="AC1711" s="80">
        <f t="shared" si="1196"/>
        <v>-6.562795191236856E-3</v>
      </c>
      <c r="AD1711" s="79">
        <f t="shared" si="1135"/>
        <v>-4.3506553038233253E-2</v>
      </c>
      <c r="AE1711" s="81">
        <f t="shared" si="1197"/>
        <v>-3.6943757846996397E-2</v>
      </c>
      <c r="AF1711" s="19">
        <f t="shared" si="1198"/>
        <v>-3.7577468074528761E-2</v>
      </c>
      <c r="AG1711" s="93">
        <f t="shared" si="1210"/>
        <v>-8.3251420934218626E-2</v>
      </c>
      <c r="AH1711" s="91">
        <f t="shared" si="1199"/>
        <v>-2.0404072129691321E-3</v>
      </c>
      <c r="AI1711" s="96">
        <f t="shared" si="1200"/>
        <v>1706.1541791936963</v>
      </c>
      <c r="AJ1711" s="5">
        <f t="shared" si="1211"/>
        <v>1.0000000000000009E-2</v>
      </c>
      <c r="AK1711" s="5">
        <f t="shared" si="1077"/>
        <v>1.0000000000000009E-2</v>
      </c>
      <c r="AL1711" s="5">
        <f t="shared" si="1201"/>
        <v>0</v>
      </c>
      <c r="AM1711" s="95">
        <f t="shared" si="1202"/>
        <v>1.0000000000000009E-2</v>
      </c>
      <c r="AN1711" s="95">
        <f t="shared" si="1202"/>
        <v>-1.4285714285714282E-2</v>
      </c>
      <c r="AO1711" s="78">
        <f t="shared" si="1212"/>
        <v>0.70000000000000084</v>
      </c>
      <c r="AP1711" s="8">
        <f t="shared" si="1213"/>
        <v>41.176470588235325</v>
      </c>
      <c r="AQ1711" s="8"/>
      <c r="AR1711" s="8">
        <f t="shared" si="1204"/>
        <v>4.4408920985006222E-15</v>
      </c>
      <c r="AS1711" s="114">
        <f t="shared" si="1080"/>
        <v>5.7544191633951362E-10</v>
      </c>
      <c r="AT1711" s="103">
        <f t="shared" si="1124"/>
        <v>0.32427634768678854</v>
      </c>
      <c r="AU1711" s="5">
        <f t="shared" si="1073"/>
        <v>1.07</v>
      </c>
      <c r="AV1711" s="93">
        <f t="shared" si="1085"/>
        <v>4.1273709456869847E-15</v>
      </c>
      <c r="AW1711" s="210">
        <f t="shared" si="1074"/>
        <v>4.7846889952153158E-2</v>
      </c>
      <c r="AX1711" s="276">
        <f t="shared" si="1093"/>
        <v>-6.2035753355017022E-3</v>
      </c>
      <c r="AY1711" s="19">
        <f t="shared" si="1125"/>
        <v>0.37605532324710722</v>
      </c>
    </row>
    <row r="1712" spans="1:51">
      <c r="A1712" s="16">
        <v>40819.308391203704</v>
      </c>
      <c r="B1712" s="9">
        <v>2</v>
      </c>
      <c r="C1712" s="5">
        <v>1.05</v>
      </c>
      <c r="D1712" s="5">
        <v>1.05</v>
      </c>
      <c r="E1712" s="5">
        <v>1.02</v>
      </c>
      <c r="F1712" s="5">
        <v>1.03</v>
      </c>
      <c r="G1712" s="6">
        <v>190280</v>
      </c>
      <c r="H1712" s="113">
        <f t="shared" si="1205"/>
        <v>1.03</v>
      </c>
      <c r="I1712" s="19">
        <f t="shared" si="1206"/>
        <v>-3.738317757009349E-2</v>
      </c>
      <c r="J1712" s="8">
        <f t="shared" si="1188"/>
        <v>1.2602072640069424</v>
      </c>
      <c r="K1712" s="8">
        <f t="shared" si="1189"/>
        <v>1.0247927359930578</v>
      </c>
      <c r="L1712" s="8">
        <f t="shared" si="1190"/>
        <v>1.1425000000000001</v>
      </c>
      <c r="M1712" s="19">
        <f t="shared" si="1191"/>
        <v>0.22971916149050398</v>
      </c>
      <c r="N1712" s="19">
        <f t="shared" si="1207"/>
        <v>0.12011015100048156</v>
      </c>
      <c r="O1712" s="19">
        <f t="shared" si="1208"/>
        <v>2.3680037350509754E-3</v>
      </c>
      <c r="P1712" s="19">
        <f t="shared" si="1209"/>
        <v>-1.7710782552539692E-2</v>
      </c>
      <c r="Q1712" s="6">
        <v>26</v>
      </c>
      <c r="R1712" s="191">
        <v>195331.965</v>
      </c>
      <c r="S1712" s="66">
        <f t="shared" si="1084"/>
        <v>7512.7678846153849</v>
      </c>
      <c r="T1712" t="str">
        <f t="shared" si="1214"/>
        <v/>
      </c>
      <c r="U1712" t="str">
        <f t="shared" si="1214"/>
        <v/>
      </c>
      <c r="V1712" t="str">
        <f t="shared" si="1214"/>
        <v>BrokeBandLower</v>
      </c>
      <c r="W1712" t="str">
        <f t="shared" si="1214"/>
        <v/>
      </c>
      <c r="Y1712" s="219">
        <f t="shared" si="1092"/>
        <v>-1.4373626373626373E-2</v>
      </c>
      <c r="Z1712" s="78">
        <f t="shared" si="1193"/>
        <v>1.1012978587867357</v>
      </c>
      <c r="AA1712" s="78">
        <f t="shared" si="1194"/>
        <v>1.1483270412062139</v>
      </c>
      <c r="AB1712" s="74">
        <f t="shared" si="1195"/>
        <v>1711</v>
      </c>
      <c r="AC1712" s="80">
        <f t="shared" si="1196"/>
        <v>-8.0683396579854239E-3</v>
      </c>
      <c r="AD1712" s="79">
        <f t="shared" si="1135"/>
        <v>-4.7029182419478177E-2</v>
      </c>
      <c r="AE1712" s="81">
        <f t="shared" si="1197"/>
        <v>-3.8960842761492753E-2</v>
      </c>
      <c r="AF1712" s="19">
        <f t="shared" si="1198"/>
        <v>-4.0954519689859664E-2</v>
      </c>
      <c r="AG1712" s="93">
        <f t="shared" si="1210"/>
        <v>0.22940598066489803</v>
      </c>
      <c r="AH1712" s="91">
        <f t="shared" si="1199"/>
        <v>-2.2360180981441319E-3</v>
      </c>
      <c r="AI1712" s="96">
        <f t="shared" si="1200"/>
        <v>1706.5084724884146</v>
      </c>
      <c r="AJ1712" s="5">
        <f t="shared" si="1211"/>
        <v>-4.0000000000000036E-2</v>
      </c>
      <c r="AK1712" s="5">
        <f t="shared" si="1077"/>
        <v>0</v>
      </c>
      <c r="AL1712" s="5">
        <f t="shared" si="1201"/>
        <v>-4.0000000000000036E-2</v>
      </c>
      <c r="AM1712" s="95">
        <f t="shared" ref="AM1712:AN1714" si="1215">(AVERAGE(AK1699:AK1712))</f>
        <v>6.4285714285714345E-3</v>
      </c>
      <c r="AN1712" s="95">
        <f t="shared" si="1215"/>
        <v>-1.7142857142857144E-2</v>
      </c>
      <c r="AO1712" s="78">
        <f t="shared" si="1212"/>
        <v>0.37500000000000033</v>
      </c>
      <c r="AP1712" s="8">
        <f t="shared" si="1213"/>
        <v>27.272727272727295</v>
      </c>
      <c r="AQ1712" s="8"/>
      <c r="AR1712" s="8">
        <f t="shared" si="1204"/>
        <v>-0.33333333333333331</v>
      </c>
      <c r="AS1712" s="114">
        <f t="shared" si="1080"/>
        <v>-63426.666666666664</v>
      </c>
      <c r="AT1712" s="103">
        <f t="shared" si="1124"/>
        <v>0.34292557154145475</v>
      </c>
      <c r="AU1712" s="5">
        <f t="shared" si="1073"/>
        <v>1.03</v>
      </c>
      <c r="AV1712" s="93">
        <f t="shared" si="1085"/>
        <v>-0.32471217225847632</v>
      </c>
      <c r="AW1712" s="210">
        <f t="shared" si="1074"/>
        <v>2.9411764705882377E-2</v>
      </c>
      <c r="AX1712" s="276">
        <f t="shared" si="1093"/>
        <v>-2.6934856015301987E-3</v>
      </c>
      <c r="AY1712" s="19">
        <f t="shared" si="1125"/>
        <v>0.56581721735271417</v>
      </c>
    </row>
    <row r="1713" spans="1:51">
      <c r="A1713" s="16">
        <v>40820.313564814816</v>
      </c>
      <c r="B1713" s="9">
        <v>3</v>
      </c>
      <c r="C1713" s="5">
        <v>1</v>
      </c>
      <c r="D1713" s="5">
        <v>1.0049999999999999</v>
      </c>
      <c r="E1713" s="5">
        <v>0.96499999999999997</v>
      </c>
      <c r="F1713" s="5">
        <v>1</v>
      </c>
      <c r="G1713" s="6">
        <v>500350</v>
      </c>
      <c r="H1713" s="113">
        <f t="shared" si="1205"/>
        <v>1</v>
      </c>
      <c r="I1713" s="19">
        <f t="shared" si="1206"/>
        <v>-2.9126213592233035E-2</v>
      </c>
      <c r="J1713" s="8">
        <f t="shared" ref="J1713:J1718" si="1216">(L1713)+2*STDEVPA(H1694:H1713)</f>
        <v>1.266699046806687</v>
      </c>
      <c r="K1713" s="8">
        <f t="shared" ref="K1713:K1718" si="1217">(L1713)-(2*STDEVPA(H1694:H1713))</f>
        <v>1.001800953193313</v>
      </c>
      <c r="L1713" s="8">
        <f t="shared" ref="L1713:L1718" si="1218">AVERAGE(H1694:H1713)</f>
        <v>1.13425</v>
      </c>
      <c r="M1713" s="19">
        <f t="shared" ref="M1713:M1718" si="1219">(J1713-K1713)/K1713</f>
        <v>0.26442188218027962</v>
      </c>
      <c r="N1713" s="19">
        <f t="shared" si="1207"/>
        <v>0.15106585129691139</v>
      </c>
      <c r="O1713" s="19">
        <f t="shared" si="1208"/>
        <v>5.1513611968109106E-3</v>
      </c>
      <c r="P1713" s="19">
        <f t="shared" si="1209"/>
        <v>-2.243554427370623E-2</v>
      </c>
      <c r="Q1713" s="6">
        <v>132</v>
      </c>
      <c r="R1713" s="191">
        <v>497395.4</v>
      </c>
      <c r="S1713" s="66">
        <f t="shared" si="1084"/>
        <v>3768.1469696969698</v>
      </c>
      <c r="T1713" t="str">
        <f t="shared" ref="T1713:W1714" si="1220">IF(C1713&gt;$J1713,"BrokeBandUpper", IF(C1713&lt;$K1713,"BrokeBandLower", ""))</f>
        <v>BrokeBandLower</v>
      </c>
      <c r="U1713" t="str">
        <f t="shared" si="1220"/>
        <v/>
      </c>
      <c r="V1713" t="str">
        <f t="shared" si="1220"/>
        <v>BrokeBandLower</v>
      </c>
      <c r="W1713" t="str">
        <f t="shared" si="1220"/>
        <v>BrokeBandLower</v>
      </c>
      <c r="Y1713" s="219">
        <f t="shared" si="1092"/>
        <v>-1.6813186813186814E-2</v>
      </c>
      <c r="Z1713" s="78">
        <f t="shared" ref="Z1713:Z1718" si="1221">Z1712+(0.154*(F1713-Z1712))</f>
        <v>1.0856979885335785</v>
      </c>
      <c r="AA1713" s="78">
        <f t="shared" ref="AA1713:AA1718" si="1222">AA1712+(0.074*(F1713-AA1712))</f>
        <v>1.1373508401569541</v>
      </c>
      <c r="AB1713" s="74">
        <f t="shared" ref="AB1713:AB1718" si="1223">AB1712+1</f>
        <v>1712</v>
      </c>
      <c r="AC1713" s="80">
        <f t="shared" ref="AC1713:AC1718" si="1224">AD1713-AE1713</f>
        <v>-1.01536070895063E-2</v>
      </c>
      <c r="AD1713" s="79">
        <f t="shared" si="1135"/>
        <v>-5.1652851623375629E-2</v>
      </c>
      <c r="AE1713" s="81">
        <f t="shared" ref="AE1713:AE1718" si="1225">AE1712+(0.2*(AD1713-AE1712))</f>
        <v>-4.1499244533869328E-2</v>
      </c>
      <c r="AF1713" s="19">
        <f t="shared" ref="AF1713:AF1718" si="1226">AD1713/AA1713</f>
        <v>-4.5415055583242499E-2</v>
      </c>
      <c r="AG1713" s="93">
        <f t="shared" si="1210"/>
        <v>0.25845062552083298</v>
      </c>
      <c r="AH1713" s="91">
        <f t="shared" ref="AH1713:AH1718" si="1227">SLOPE(AC1700:AC1713,AB1700:AB1713)</f>
        <v>-2.4085808722600281E-3</v>
      </c>
      <c r="AI1713" s="96">
        <f t="shared" ref="AI1713:AI1718" si="1228">INTERCEPT(AB1700:AB1713,AC1700:AC1713)</f>
        <v>1706.8387574059689</v>
      </c>
      <c r="AJ1713" s="5">
        <f t="shared" si="1211"/>
        <v>-3.0000000000000027E-2</v>
      </c>
      <c r="AK1713" s="5">
        <f t="shared" si="1077"/>
        <v>0</v>
      </c>
      <c r="AL1713" s="5">
        <f t="shared" ref="AL1713:AL1718" si="1229">IF(AJ1713&lt;0,AJ1713,0)</f>
        <v>-3.0000000000000027E-2</v>
      </c>
      <c r="AM1713" s="95">
        <f t="shared" si="1215"/>
        <v>6.4285714285714345E-3</v>
      </c>
      <c r="AN1713" s="95">
        <f t="shared" si="1215"/>
        <v>-1.8571428571428572E-2</v>
      </c>
      <c r="AO1713" s="78">
        <f t="shared" si="1212"/>
        <v>0.34615384615384648</v>
      </c>
      <c r="AP1713" s="8">
        <f t="shared" si="1213"/>
        <v>25.714285714285737</v>
      </c>
      <c r="AQ1713" s="8"/>
      <c r="AR1713" s="8">
        <f t="shared" si="1204"/>
        <v>0.75000000000000488</v>
      </c>
      <c r="AS1713" s="114">
        <f t="shared" si="1080"/>
        <v>375262.50000000244</v>
      </c>
      <c r="AT1713" s="103">
        <f t="shared" si="1124"/>
        <v>0.35973641148466612</v>
      </c>
      <c r="AU1713" s="5">
        <f t="shared" si="1073"/>
        <v>1</v>
      </c>
      <c r="AV1713" s="93">
        <f t="shared" si="1085"/>
        <v>0.75445510754623468</v>
      </c>
      <c r="AW1713" s="210">
        <f t="shared" si="1074"/>
        <v>4.1450777202072464E-2</v>
      </c>
      <c r="AX1713" s="276">
        <f t="shared" si="1093"/>
        <v>2.8437991111207887E-4</v>
      </c>
      <c r="AY1713" s="19">
        <f t="shared" si="1125"/>
        <v>1.1055806316360182</v>
      </c>
    </row>
    <row r="1714" spans="1:51">
      <c r="A1714" s="16">
        <v>40821.312777777777</v>
      </c>
      <c r="B1714" s="9">
        <v>4</v>
      </c>
      <c r="C1714" s="5">
        <v>1</v>
      </c>
      <c r="D1714" s="5">
        <v>1</v>
      </c>
      <c r="E1714" s="5">
        <v>0.92</v>
      </c>
      <c r="F1714" s="5">
        <v>0.96</v>
      </c>
      <c r="G1714" s="6">
        <v>838338</v>
      </c>
      <c r="H1714" s="113">
        <f t="shared" si="1205"/>
        <v>0.96</v>
      </c>
      <c r="I1714" s="19">
        <f t="shared" si="1206"/>
        <v>-4.0000000000000036E-2</v>
      </c>
      <c r="J1714" s="8">
        <f t="shared" si="1216"/>
        <v>1.2711618866981411</v>
      </c>
      <c r="K1714" s="8">
        <f t="shared" si="1217"/>
        <v>0.97333811330185893</v>
      </c>
      <c r="L1714" s="8">
        <f t="shared" si="1218"/>
        <v>1.12225</v>
      </c>
      <c r="M1714" s="19">
        <f t="shared" si="1219"/>
        <v>0.30598182617751746</v>
      </c>
      <c r="N1714" s="19">
        <f t="shared" si="1207"/>
        <v>0.15717286199824707</v>
      </c>
      <c r="O1714" s="19">
        <f t="shared" si="1208"/>
        <v>3.5232045865233926E-3</v>
      </c>
      <c r="P1714" s="19">
        <f t="shared" si="1209"/>
        <v>-2.8411671800397754E-2</v>
      </c>
      <c r="Q1714" s="6">
        <v>279</v>
      </c>
      <c r="R1714" s="191">
        <v>801838.86</v>
      </c>
      <c r="S1714" s="66">
        <f t="shared" si="1084"/>
        <v>2873.9744086021506</v>
      </c>
      <c r="T1714" t="str">
        <f t="shared" si="1220"/>
        <v/>
      </c>
      <c r="U1714" t="str">
        <f t="shared" si="1220"/>
        <v/>
      </c>
      <c r="V1714" t="str">
        <f t="shared" si="1220"/>
        <v>BrokeBandLower</v>
      </c>
      <c r="W1714" t="str">
        <f t="shared" si="1220"/>
        <v>BrokeBandLower</v>
      </c>
      <c r="Y1714" s="219">
        <f t="shared" si="1092"/>
        <v>-1.981318681318682E-2</v>
      </c>
      <c r="Z1714" s="78">
        <f t="shared" si="1221"/>
        <v>1.0663404982994074</v>
      </c>
      <c r="AA1714" s="78">
        <f t="shared" si="1222"/>
        <v>1.1242268779853395</v>
      </c>
      <c r="AB1714" s="74">
        <f t="shared" si="1223"/>
        <v>1713</v>
      </c>
      <c r="AC1714" s="80">
        <f t="shared" si="1224"/>
        <v>-1.3109708121650243E-2</v>
      </c>
      <c r="AD1714" s="79">
        <f t="shared" si="1135"/>
        <v>-5.7886379685932132E-2</v>
      </c>
      <c r="AE1714" s="81">
        <f t="shared" si="1225"/>
        <v>-4.4776671564281889E-2</v>
      </c>
      <c r="AF1714" s="19">
        <f t="shared" si="1226"/>
        <v>-5.1489944618355765E-2</v>
      </c>
      <c r="AG1714" s="93">
        <f t="shared" si="1210"/>
        <v>0.29113801687274837</v>
      </c>
      <c r="AH1714" s="91">
        <f t="shared" si="1227"/>
        <v>-2.5880287245870176E-3</v>
      </c>
      <c r="AI1714" s="96">
        <f t="shared" si="1228"/>
        <v>1707.1345579808042</v>
      </c>
      <c r="AJ1714" s="5">
        <f t="shared" si="1211"/>
        <v>-4.0000000000000036E-2</v>
      </c>
      <c r="AK1714" s="5">
        <f t="shared" si="1077"/>
        <v>0</v>
      </c>
      <c r="AL1714" s="5">
        <f t="shared" si="1229"/>
        <v>-4.0000000000000036E-2</v>
      </c>
      <c r="AM1714" s="95">
        <f t="shared" si="1215"/>
        <v>6.4285714285714345E-3</v>
      </c>
      <c r="AN1714" s="95">
        <f t="shared" si="1215"/>
        <v>-2.1071428571428581E-2</v>
      </c>
      <c r="AO1714" s="78">
        <f t="shared" si="1212"/>
        <v>0.305084745762712</v>
      </c>
      <c r="AP1714" s="8">
        <f t="shared" si="1213"/>
        <v>23.376623376623385</v>
      </c>
      <c r="AQ1714" s="8"/>
      <c r="AR1714" s="8">
        <f t="shared" si="1204"/>
        <v>-1.3877787807814465E-15</v>
      </c>
      <c r="AS1714" s="114">
        <f t="shared" si="1080"/>
        <v>-1.1634276875227562E-9</v>
      </c>
      <c r="AT1714" s="103">
        <f t="shared" ref="AT1714:AT1719" si="1230">SUM(AS1695:AS1714)/SUM(G1695:G1714)</f>
        <v>0.32835102387987269</v>
      </c>
      <c r="AU1714" s="5">
        <f t="shared" ref="AU1714:AU1719" si="1231">F1714</f>
        <v>0.96</v>
      </c>
      <c r="AV1714" s="93">
        <f t="shared" si="1085"/>
        <v>-1.4509494931721771E-15</v>
      </c>
      <c r="AW1714" s="210">
        <f t="shared" si="1074"/>
        <v>8.6956521739130391E-2</v>
      </c>
      <c r="AX1714" s="276">
        <f t="shared" si="1093"/>
        <v>4.3415642333901059E-3</v>
      </c>
      <c r="AY1714" s="19">
        <f t="shared" si="1125"/>
        <v>14.266775407630757</v>
      </c>
    </row>
    <row r="1715" spans="1:51">
      <c r="A1715" s="16">
        <v>40822.312002314815</v>
      </c>
      <c r="B1715" s="9">
        <v>5</v>
      </c>
      <c r="C1715" s="5">
        <v>0.94499999999999995</v>
      </c>
      <c r="D1715" s="5">
        <v>1</v>
      </c>
      <c r="E1715" s="5">
        <v>0.93</v>
      </c>
      <c r="F1715" s="5">
        <v>0.96499999999999997</v>
      </c>
      <c r="G1715" s="6">
        <v>583264</v>
      </c>
      <c r="H1715" s="113">
        <f t="shared" si="1205"/>
        <v>0.96499999999999997</v>
      </c>
      <c r="I1715" s="19">
        <f t="shared" si="1206"/>
        <v>5.2083333333333382E-3</v>
      </c>
      <c r="J1715" s="8">
        <f t="shared" si="1216"/>
        <v>1.2733753383600481</v>
      </c>
      <c r="K1715" s="8">
        <f t="shared" si="1217"/>
        <v>0.95012466163995202</v>
      </c>
      <c r="L1715" s="8">
        <f t="shared" si="1218"/>
        <v>1.11175</v>
      </c>
      <c r="M1715" s="19">
        <f t="shared" si="1219"/>
        <v>0.34021922571944707</v>
      </c>
      <c r="N1715" s="19">
        <f t="shared" si="1207"/>
        <v>0.11189357214328982</v>
      </c>
      <c r="O1715" s="19">
        <f t="shared" si="1208"/>
        <v>1.7412822749559263E-3</v>
      </c>
      <c r="P1715" s="19">
        <f t="shared" si="1209"/>
        <v>-2.384931951668863E-2</v>
      </c>
      <c r="Q1715" s="6">
        <v>276</v>
      </c>
      <c r="R1715" s="191">
        <v>570332.02</v>
      </c>
      <c r="S1715" s="66">
        <f t="shared" si="1084"/>
        <v>2066.4203623188405</v>
      </c>
      <c r="T1715" t="str">
        <f t="shared" ref="T1715:W1716" si="1232">IF(C1715&gt;$J1715,"BrokeBandUpper", IF(C1715&lt;$K1715,"BrokeBandLower", ""))</f>
        <v>BrokeBandLower</v>
      </c>
      <c r="U1715" t="str">
        <f t="shared" si="1232"/>
        <v/>
      </c>
      <c r="V1715" t="str">
        <f t="shared" si="1232"/>
        <v>BrokeBandLower</v>
      </c>
      <c r="W1715" t="str">
        <f t="shared" si="1232"/>
        <v/>
      </c>
      <c r="Y1715" s="219">
        <f t="shared" si="1092"/>
        <v>-1.9131868131868131E-2</v>
      </c>
      <c r="Z1715" s="78">
        <f t="shared" si="1221"/>
        <v>1.0507340615612986</v>
      </c>
      <c r="AA1715" s="78">
        <f t="shared" si="1222"/>
        <v>1.1124440890144243</v>
      </c>
      <c r="AB1715" s="74">
        <f t="shared" si="1223"/>
        <v>1714</v>
      </c>
      <c r="AC1715" s="80">
        <f t="shared" si="1224"/>
        <v>-1.3546684711075049E-2</v>
      </c>
      <c r="AD1715" s="79">
        <f t="shared" si="1135"/>
        <v>-6.1710027453125704E-2</v>
      </c>
      <c r="AE1715" s="81">
        <f t="shared" si="1225"/>
        <v>-4.8163342742050655E-2</v>
      </c>
      <c r="AF1715" s="19">
        <f t="shared" si="1226"/>
        <v>-5.5472475482159313E-2</v>
      </c>
      <c r="AG1715" s="93">
        <f t="shared" si="1210"/>
        <v>3.3332289732915875E-2</v>
      </c>
      <c r="AH1715" s="91">
        <f t="shared" si="1227"/>
        <v>-2.5208787257235566E-3</v>
      </c>
      <c r="AI1715" s="96">
        <f t="shared" si="1228"/>
        <v>1707.3347066292749</v>
      </c>
      <c r="AJ1715" s="5">
        <f t="shared" si="1211"/>
        <v>5.0000000000000044E-3</v>
      </c>
      <c r="AK1715" s="5">
        <f t="shared" si="1077"/>
        <v>5.0000000000000044E-3</v>
      </c>
      <c r="AL1715" s="5">
        <f t="shared" si="1229"/>
        <v>0</v>
      </c>
      <c r="AM1715" s="95">
        <f t="shared" ref="AM1715:AN1718" si="1233">(AVERAGE(AK1702:AK1715))</f>
        <v>1.0714285714285723E-3</v>
      </c>
      <c r="AN1715" s="95">
        <f t="shared" si="1233"/>
        <v>-2.1071428571428581E-2</v>
      </c>
      <c r="AO1715" s="78">
        <f t="shared" si="1212"/>
        <v>5.0847457627118661E-2</v>
      </c>
      <c r="AP1715" s="8">
        <f t="shared" si="1213"/>
        <v>4.8387096774193594</v>
      </c>
      <c r="AQ1715" s="8"/>
      <c r="AR1715" s="8">
        <f t="shared" ref="AR1715:AR1721" si="1234">IF(ISERROR(((F1715-E1715)-(D1715-F1715))/(D1715-E1715)),0,((F1715-E1715)-(D1715-F1715))/(D1715-E1715))</f>
        <v>-1.5860328923216533E-15</v>
      </c>
      <c r="AS1715" s="114">
        <f t="shared" si="1080"/>
        <v>-9.2507588890709678E-10</v>
      </c>
      <c r="AT1715" s="103">
        <f t="shared" si="1230"/>
        <v>0.32998495003405331</v>
      </c>
      <c r="AU1715" s="5">
        <f t="shared" si="1231"/>
        <v>0.96499999999999997</v>
      </c>
      <c r="AV1715" s="93">
        <f t="shared" si="1085"/>
        <v>-1.6219953579094099E-15</v>
      </c>
      <c r="AW1715" s="210">
        <f t="shared" si="1074"/>
        <v>7.5268817204301022E-2</v>
      </c>
      <c r="AX1715" s="276">
        <f t="shared" si="1093"/>
        <v>9.4263751612680552E-3</v>
      </c>
      <c r="AY1715" s="19">
        <f t="shared" si="1125"/>
        <v>1.171193296824145</v>
      </c>
    </row>
    <row r="1716" spans="1:51">
      <c r="A1716" s="16">
        <v>40823.315057870372</v>
      </c>
      <c r="B1716" s="9">
        <v>6</v>
      </c>
      <c r="C1716" s="5">
        <v>0.96499999999999997</v>
      </c>
      <c r="D1716" s="5">
        <v>0.98</v>
      </c>
      <c r="E1716" s="5">
        <v>0.92500000000000004</v>
      </c>
      <c r="F1716" s="5">
        <v>0.97</v>
      </c>
      <c r="G1716" s="6">
        <v>2143924</v>
      </c>
      <c r="H1716" s="113">
        <f t="shared" ref="H1716:H1721" si="1235">F1716</f>
        <v>0.97</v>
      </c>
      <c r="I1716" s="19">
        <f t="shared" si="1206"/>
        <v>5.1813471502590719E-3</v>
      </c>
      <c r="J1716" s="8">
        <f t="shared" si="1216"/>
        <v>1.2722280044463217</v>
      </c>
      <c r="K1716" s="8">
        <f t="shared" si="1217"/>
        <v>0.93127199555367879</v>
      </c>
      <c r="L1716" s="8">
        <f t="shared" si="1218"/>
        <v>1.1017500000000002</v>
      </c>
      <c r="M1716" s="19">
        <f t="shared" si="1219"/>
        <v>0.36611861037433086</v>
      </c>
      <c r="N1716" s="19">
        <f t="shared" si="1207"/>
        <v>7.612557638421362E-2</v>
      </c>
      <c r="O1716" s="19">
        <f t="shared" si="1208"/>
        <v>-9.0101785323098993E-4</v>
      </c>
      <c r="P1716" s="19">
        <f t="shared" si="1209"/>
        <v>-1.9842307906978014E-2</v>
      </c>
      <c r="Q1716" s="6">
        <v>1004</v>
      </c>
      <c r="R1716" s="191">
        <v>2022720.89</v>
      </c>
      <c r="S1716" s="66">
        <f t="shared" si="1084"/>
        <v>2014.6622410358564</v>
      </c>
      <c r="T1716" t="str">
        <f t="shared" si="1232"/>
        <v/>
      </c>
      <c r="U1716" t="str">
        <f t="shared" si="1232"/>
        <v/>
      </c>
      <c r="V1716" t="str">
        <f t="shared" si="1232"/>
        <v>BrokeBandLower</v>
      </c>
      <c r="W1716" t="str">
        <f t="shared" si="1232"/>
        <v/>
      </c>
      <c r="Y1716" s="219">
        <f t="shared" si="1092"/>
        <v>-1.8065934065934066E-2</v>
      </c>
      <c r="Z1716" s="78">
        <f t="shared" si="1221"/>
        <v>1.0383010160808586</v>
      </c>
      <c r="AA1716" s="78">
        <f t="shared" si="1222"/>
        <v>1.1019032264273569</v>
      </c>
      <c r="AB1716" s="74">
        <f t="shared" si="1223"/>
        <v>1715</v>
      </c>
      <c r="AC1716" s="80">
        <f t="shared" si="1224"/>
        <v>-1.2351094083558181E-2</v>
      </c>
      <c r="AD1716" s="79">
        <f t="shared" si="1135"/>
        <v>-6.3602210346498378E-2</v>
      </c>
      <c r="AE1716" s="81">
        <f t="shared" si="1225"/>
        <v>-5.1251116262940197E-2</v>
      </c>
      <c r="AF1716" s="19">
        <f t="shared" si="1226"/>
        <v>-5.7720323183654242E-2</v>
      </c>
      <c r="AG1716" s="93">
        <f t="shared" si="1210"/>
        <v>-8.8257064589346859E-2</v>
      </c>
      <c r="AH1716" s="91">
        <f t="shared" si="1227"/>
        <v>-2.2723419240484881E-3</v>
      </c>
      <c r="AI1716" s="96">
        <f t="shared" si="1228"/>
        <v>1707.4816760053404</v>
      </c>
      <c r="AJ1716" s="5">
        <f t="shared" ref="AJ1716:AJ1721" si="1236">F1716-F1715</f>
        <v>5.0000000000000044E-3</v>
      </c>
      <c r="AK1716" s="5">
        <f t="shared" si="1077"/>
        <v>5.0000000000000044E-3</v>
      </c>
      <c r="AL1716" s="5">
        <f t="shared" si="1229"/>
        <v>0</v>
      </c>
      <c r="AM1716" s="95">
        <f t="shared" si="1233"/>
        <v>1.4285714285714299E-3</v>
      </c>
      <c r="AN1716" s="95">
        <f t="shared" si="1233"/>
        <v>-1.8928571428571437E-2</v>
      </c>
      <c r="AO1716" s="78">
        <f t="shared" ref="AO1716:AO1721" si="1237">ABS(AM1716/AN1716)</f>
        <v>7.5471698113207586E-2</v>
      </c>
      <c r="AP1716" s="8">
        <f t="shared" ref="AP1716:AP1721" si="1238">IF(AN1716=0,100,100-(100/(1+AO1716)))</f>
        <v>7.0175438596491233</v>
      </c>
      <c r="AQ1716" s="8"/>
      <c r="AR1716" s="8">
        <f t="shared" si="1234"/>
        <v>0.63636363636363558</v>
      </c>
      <c r="AS1716" s="114">
        <f t="shared" si="1080"/>
        <v>1364315.2727272711</v>
      </c>
      <c r="AT1716" s="103">
        <f t="shared" si="1230"/>
        <v>0.3878169810141025</v>
      </c>
      <c r="AU1716" s="5">
        <f t="shared" si="1231"/>
        <v>0.97</v>
      </c>
      <c r="AV1716" s="93">
        <f t="shared" si="1085"/>
        <v>0.67449507219321359</v>
      </c>
      <c r="AW1716" s="210">
        <f t="shared" si="1074"/>
        <v>5.9459459459459386E-2</v>
      </c>
      <c r="AX1716" s="276">
        <f t="shared" si="1093"/>
        <v>1.3988769682420337E-2</v>
      </c>
      <c r="AY1716" s="19">
        <f t="shared" si="1125"/>
        <v>0.48400307043779267</v>
      </c>
    </row>
    <row r="1717" spans="1:51">
      <c r="A1717" s="16">
        <v>40826.315694444442</v>
      </c>
      <c r="B1717" s="9">
        <v>2</v>
      </c>
      <c r="C1717" s="5">
        <v>1.0249999999999999</v>
      </c>
      <c r="D1717" s="5">
        <v>1.04</v>
      </c>
      <c r="E1717" s="5">
        <v>0.99</v>
      </c>
      <c r="F1717" s="5">
        <v>0.99</v>
      </c>
      <c r="G1717" s="6">
        <v>853692</v>
      </c>
      <c r="H1717" s="113">
        <f t="shared" si="1235"/>
        <v>0.99</v>
      </c>
      <c r="I1717" s="19">
        <f t="shared" ref="I1717:I1723" si="1239">IF(A1718&gt;A1717,(H1717-H1716)/H1716, (H1717-H1718)/H1718)</f>
        <v>2.0618556701030948E-2</v>
      </c>
      <c r="J1717" s="8">
        <f t="shared" si="1216"/>
        <v>1.2713986626046174</v>
      </c>
      <c r="K1717" s="8">
        <f t="shared" si="1217"/>
        <v>0.91810133739538236</v>
      </c>
      <c r="L1717" s="8">
        <f t="shared" si="1218"/>
        <v>1.0947499999999999</v>
      </c>
      <c r="M1717" s="19">
        <f t="shared" si="1219"/>
        <v>0.38481299483946485</v>
      </c>
      <c r="N1717" s="19">
        <f t="shared" ref="N1717:N1723" si="1240">IF(A1718&gt;A1717,(M1717-M1716)/M1716, (M1717-M1718)/M1718)</f>
        <v>5.1061005738059273E-2</v>
      </c>
      <c r="O1717" s="19">
        <f t="shared" ref="O1717:O1723" si="1241">IF(A1718&gt;A1717,(J1717-J1716)/J1716, (J1717-J1718)/J1718)</f>
        <v>-6.5188145427216718E-4</v>
      </c>
      <c r="P1717" s="19">
        <f t="shared" ref="P1717:P1723" si="1242">IF(A1718&gt;A1717,(K1717-K1716)/K1716, (K1717-K1718)/K1718)</f>
        <v>-1.4142654585533784E-2</v>
      </c>
      <c r="Q1717" s="6">
        <v>180</v>
      </c>
      <c r="R1717" s="191">
        <v>864898.91500000004</v>
      </c>
      <c r="S1717" s="66">
        <f t="shared" si="1084"/>
        <v>4804.9939722222225</v>
      </c>
      <c r="T1717" t="str">
        <f t="shared" ref="T1717:W1718" si="1243">IF(C1717&gt;$J1717,"BrokeBandUpper", IF(C1717&lt;$K1717,"BrokeBandLower", ""))</f>
        <v/>
      </c>
      <c r="U1717" t="str">
        <f t="shared" si="1243"/>
        <v/>
      </c>
      <c r="V1717" t="str">
        <f t="shared" si="1243"/>
        <v/>
      </c>
      <c r="W1717" t="str">
        <f t="shared" si="1243"/>
        <v/>
      </c>
      <c r="X1717" t="s">
        <v>89</v>
      </c>
      <c r="Y1717" s="219">
        <f t="shared" si="1092"/>
        <v>-1.5846153846153847E-2</v>
      </c>
      <c r="Z1717" s="78">
        <f t="shared" si="1221"/>
        <v>1.0308626596044064</v>
      </c>
      <c r="AA1717" s="78">
        <f t="shared" si="1222"/>
        <v>1.0936223876717326</v>
      </c>
      <c r="AB1717" s="74">
        <f t="shared" si="1223"/>
        <v>1716</v>
      </c>
      <c r="AC1717" s="80">
        <f t="shared" si="1224"/>
        <v>-9.2068894435088158E-3</v>
      </c>
      <c r="AD1717" s="79">
        <f t="shared" si="1135"/>
        <v>-6.2759728067326215E-2</v>
      </c>
      <c r="AE1717" s="81">
        <f t="shared" si="1225"/>
        <v>-5.3552838623817399E-2</v>
      </c>
      <c r="AF1717" s="19">
        <f t="shared" si="1226"/>
        <v>-5.7387018384781371E-2</v>
      </c>
      <c r="AG1717" s="93">
        <f t="shared" ref="AG1717:AG1723" si="1244">IF(A1718&gt;A1717,(AC1717-AC1716)/AC1716, (AC1717-AC1718)/AC1718)</f>
        <v>-0.25456891663022319</v>
      </c>
      <c r="AH1717" s="91">
        <f t="shared" si="1227"/>
        <v>-1.844134363585172E-3</v>
      </c>
      <c r="AI1717" s="96">
        <f t="shared" si="1228"/>
        <v>1707.5685579394171</v>
      </c>
      <c r="AJ1717" s="5">
        <f t="shared" si="1236"/>
        <v>2.0000000000000018E-2</v>
      </c>
      <c r="AK1717" s="5">
        <f>IF(AJ1717&gt;0,AJ1717,0)</f>
        <v>2.0000000000000018E-2</v>
      </c>
      <c r="AL1717" s="5">
        <f t="shared" si="1229"/>
        <v>0</v>
      </c>
      <c r="AM1717" s="95">
        <f t="shared" si="1233"/>
        <v>2.8571428571428597E-3</v>
      </c>
      <c r="AN1717" s="95">
        <f t="shared" si="1233"/>
        <v>-1.7857142857142856E-2</v>
      </c>
      <c r="AO1717" s="78">
        <f t="shared" si="1237"/>
        <v>0.16000000000000014</v>
      </c>
      <c r="AP1717" s="8">
        <f t="shared" si="1238"/>
        <v>13.793103448275872</v>
      </c>
      <c r="AQ1717" s="8"/>
      <c r="AR1717" s="8">
        <f t="shared" si="1234"/>
        <v>-1</v>
      </c>
      <c r="AS1717" s="114">
        <f t="shared" si="1080"/>
        <v>-853692</v>
      </c>
      <c r="AT1717" s="103">
        <f t="shared" si="1230"/>
        <v>0.32821788329564794</v>
      </c>
      <c r="AU1717" s="5">
        <f t="shared" si="1231"/>
        <v>0.99</v>
      </c>
      <c r="AV1717" s="93">
        <f t="shared" si="1085"/>
        <v>-0.98704251467352111</v>
      </c>
      <c r="AW1717" s="210">
        <f t="shared" si="1074"/>
        <v>5.0505050505050553E-2</v>
      </c>
      <c r="AX1717" s="276">
        <f t="shared" si="1093"/>
        <v>1.8015277925177934E-2</v>
      </c>
      <c r="AY1717" s="19">
        <f t="shared" si="1125"/>
        <v>0.28783862585268688</v>
      </c>
    </row>
    <row r="1718" spans="1:51">
      <c r="A1718" s="16">
        <v>40827.309895833336</v>
      </c>
      <c r="B1718" s="9">
        <v>3</v>
      </c>
      <c r="C1718" s="5">
        <v>1.01</v>
      </c>
      <c r="D1718" s="5">
        <v>1.02</v>
      </c>
      <c r="E1718" s="5">
        <v>0.98</v>
      </c>
      <c r="F1718" s="5">
        <v>1.02</v>
      </c>
      <c r="G1718" s="6">
        <v>1387920</v>
      </c>
      <c r="H1718" s="113">
        <f t="shared" si="1235"/>
        <v>1.02</v>
      </c>
      <c r="I1718" s="19">
        <f t="shared" si="1239"/>
        <v>3.0303030303030332E-2</v>
      </c>
      <c r="J1718" s="8">
        <f t="shared" si="1216"/>
        <v>1.2617149964992997</v>
      </c>
      <c r="K1718" s="8">
        <f t="shared" si="1217"/>
        <v>0.91178500350070002</v>
      </c>
      <c r="L1718" s="8">
        <f t="shared" si="1218"/>
        <v>1.0867499999999999</v>
      </c>
      <c r="M1718" s="19">
        <f t="shared" si="1219"/>
        <v>0.38378564207031407</v>
      </c>
      <c r="N1718" s="19">
        <f t="shared" si="1240"/>
        <v>-2.6697455203646852E-3</v>
      </c>
      <c r="O1718" s="19">
        <f t="shared" si="1241"/>
        <v>-7.6165457697426634E-3</v>
      </c>
      <c r="P1718" s="19">
        <f t="shared" si="1242"/>
        <v>-6.8797785575626415E-3</v>
      </c>
      <c r="Q1718" s="6">
        <v>240</v>
      </c>
      <c r="R1718" s="191">
        <v>1393910.7050000001</v>
      </c>
      <c r="S1718" s="66">
        <f t="shared" si="1084"/>
        <v>5807.9612708333334</v>
      </c>
      <c r="T1718" t="str">
        <f t="shared" si="1243"/>
        <v/>
      </c>
      <c r="U1718" t="str">
        <f t="shared" si="1243"/>
        <v/>
      </c>
      <c r="V1718" t="str">
        <f t="shared" si="1243"/>
        <v/>
      </c>
      <c r="W1718" t="str">
        <f t="shared" si="1243"/>
        <v/>
      </c>
      <c r="Y1718" s="219">
        <f t="shared" si="1092"/>
        <v>-1.2010989010989011E-2</v>
      </c>
      <c r="Z1718" s="78">
        <f t="shared" si="1221"/>
        <v>1.0291898100253278</v>
      </c>
      <c r="AA1718" s="78">
        <f t="shared" si="1222"/>
        <v>1.0881743309840244</v>
      </c>
      <c r="AB1718" s="74">
        <f t="shared" si="1223"/>
        <v>1717</v>
      </c>
      <c r="AC1718" s="80">
        <f t="shared" si="1224"/>
        <v>-4.3453458679033191E-3</v>
      </c>
      <c r="AD1718" s="79">
        <f t="shared" si="1135"/>
        <v>-5.8984520958696551E-2</v>
      </c>
      <c r="AE1718" s="81">
        <f t="shared" si="1225"/>
        <v>-5.4639175090793232E-2</v>
      </c>
      <c r="AF1718" s="19">
        <f t="shared" si="1226"/>
        <v>-5.4205028807615303E-2</v>
      </c>
      <c r="AG1718" s="93">
        <f t="shared" si="1244"/>
        <v>-0.5280332304883989</v>
      </c>
      <c r="AH1718" s="91">
        <f t="shared" si="1227"/>
        <v>-1.2181905304669636E-3</v>
      </c>
      <c r="AI1718" s="96">
        <f t="shared" si="1228"/>
        <v>1707.6991866829799</v>
      </c>
      <c r="AJ1718" s="5">
        <f t="shared" si="1236"/>
        <v>3.0000000000000027E-2</v>
      </c>
      <c r="AK1718" s="5">
        <f t="shared" si="1077"/>
        <v>3.0000000000000027E-2</v>
      </c>
      <c r="AL1718" s="5">
        <f t="shared" si="1229"/>
        <v>0</v>
      </c>
      <c r="AM1718" s="95">
        <f t="shared" si="1233"/>
        <v>5.0000000000000044E-3</v>
      </c>
      <c r="AN1718" s="95">
        <f t="shared" si="1233"/>
        <v>-1.7500000000000009E-2</v>
      </c>
      <c r="AO1718" s="78">
        <f t="shared" si="1237"/>
        <v>0.28571428571428581</v>
      </c>
      <c r="AP1718" s="8">
        <f t="shared" si="1238"/>
        <v>22.222222222222229</v>
      </c>
      <c r="AQ1718" s="8"/>
      <c r="AR1718" s="8">
        <f t="shared" si="1234"/>
        <v>1</v>
      </c>
      <c r="AS1718" s="114">
        <f t="shared" si="1080"/>
        <v>1387920</v>
      </c>
      <c r="AT1718" s="103">
        <f t="shared" si="1230"/>
        <v>0.35908188926974438</v>
      </c>
      <c r="AU1718" s="5">
        <f t="shared" si="1231"/>
        <v>1.02</v>
      </c>
      <c r="AV1718" s="93">
        <f t="shared" si="1085"/>
        <v>0.99570223187288021</v>
      </c>
      <c r="AW1718" s="210">
        <f t="shared" si="1074"/>
        <v>4.0816326530612283E-2</v>
      </c>
      <c r="AX1718" s="276">
        <f t="shared" si="1093"/>
        <v>2.0673941640753285E-2</v>
      </c>
      <c r="AY1718" s="19">
        <f t="shared" si="1125"/>
        <v>0.14757827920376598</v>
      </c>
    </row>
    <row r="1719" spans="1:51">
      <c r="A1719" s="16">
        <v>40828.864884259259</v>
      </c>
      <c r="B1719" s="9">
        <v>4</v>
      </c>
      <c r="C1719" s="5">
        <v>1.01</v>
      </c>
      <c r="D1719" s="5">
        <v>1.0149999999999999</v>
      </c>
      <c r="E1719" s="5">
        <v>0.97499999999999998</v>
      </c>
      <c r="F1719" s="5">
        <v>1</v>
      </c>
      <c r="G1719" s="6">
        <v>620874</v>
      </c>
      <c r="H1719" s="113">
        <f t="shared" si="1235"/>
        <v>1</v>
      </c>
      <c r="I1719" s="19">
        <f t="shared" si="1239"/>
        <v>-1.9607843137254919E-2</v>
      </c>
      <c r="J1719" s="8">
        <f t="shared" ref="J1719:J1724" si="1245">(L1719)+2*STDEVPA(H1700:H1719)</f>
        <v>1.2527285087052271</v>
      </c>
      <c r="K1719" s="8">
        <f t="shared" ref="K1719:K1724" si="1246">(L1719)-(2*STDEVPA(H1700:H1719))</f>
        <v>0.90377149129477286</v>
      </c>
      <c r="L1719" s="8">
        <f t="shared" ref="L1719:L1724" si="1247">AVERAGE(H1700:H1719)</f>
        <v>1.0782499999999999</v>
      </c>
      <c r="M1719" s="19">
        <f t="shared" ref="M1719:M1724" si="1248">(J1719-K1719)/K1719</f>
        <v>0.38611199929589163</v>
      </c>
      <c r="N1719" s="19">
        <f t="shared" si="1240"/>
        <v>6.0616056740114875E-3</v>
      </c>
      <c r="O1719" s="19">
        <f t="shared" si="1241"/>
        <v>-7.1224387591541285E-3</v>
      </c>
      <c r="P1719" s="19">
        <f t="shared" si="1242"/>
        <v>-8.7888177313293712E-3</v>
      </c>
      <c r="Q1719" s="6">
        <v>163</v>
      </c>
      <c r="R1719" s="191">
        <v>617382.96499999997</v>
      </c>
      <c r="S1719" s="66">
        <f t="shared" si="1084"/>
        <v>3787.625552147239</v>
      </c>
      <c r="T1719" t="str">
        <f t="shared" ref="T1719:W1720" si="1249">IF(C1719&gt;$J1719,"BrokeBandUpper", IF(C1719&lt;$K1719,"BrokeBandLower", ""))</f>
        <v/>
      </c>
      <c r="U1719" t="str">
        <f t="shared" si="1249"/>
        <v/>
      </c>
      <c r="V1719" t="str">
        <f t="shared" si="1249"/>
        <v/>
      </c>
      <c r="W1719" t="str">
        <f t="shared" si="1249"/>
        <v/>
      </c>
      <c r="Y1719" s="219">
        <f t="shared" si="1092"/>
        <v>-9.7912087912087956E-3</v>
      </c>
      <c r="Z1719" s="78">
        <f t="shared" ref="Z1719:Z1724" si="1250">Z1718+(0.154*(F1719-Z1718))</f>
        <v>1.0246945792814273</v>
      </c>
      <c r="AA1719" s="78">
        <f t="shared" ref="AA1719:AA1724" si="1251">AA1718+(0.074*(F1719-AA1718))</f>
        <v>1.0816494304912065</v>
      </c>
      <c r="AB1719" s="74">
        <f t="shared" ref="AB1719:AB1724" si="1252">AB1718+1</f>
        <v>1718</v>
      </c>
      <c r="AC1719" s="80">
        <f t="shared" ref="AC1719:AC1724" si="1253">AD1719-AE1719</f>
        <v>-1.8525408951888395E-3</v>
      </c>
      <c r="AD1719" s="79">
        <f t="shared" si="1135"/>
        <v>-5.6954851209779278E-2</v>
      </c>
      <c r="AE1719" s="81">
        <f t="shared" ref="AE1719:AE1724" si="1254">AE1718+(0.2*(AD1719-AE1718))</f>
        <v>-5.5102310314590439E-2</v>
      </c>
      <c r="AF1719" s="19">
        <f t="shared" ref="AF1719:AF1724" si="1255">AD1719/AA1719</f>
        <v>-5.2655555121879485E-2</v>
      </c>
      <c r="AG1719" s="93">
        <f t="shared" si="1244"/>
        <v>-0.57367239536154291</v>
      </c>
      <c r="AH1719" s="91">
        <f t="shared" ref="AH1719:AH1724" si="1256">SLOPE(AC1706:AC1719,AB1706:AB1719)</f>
        <v>-6.0175316117765337E-4</v>
      </c>
      <c r="AI1719" s="96">
        <f t="shared" ref="AI1719:AI1724" si="1257">INTERCEPT(AB1706:AB1719,AC1706:AC1719)</f>
        <v>1708.846324079301</v>
      </c>
      <c r="AJ1719" s="5">
        <f t="shared" si="1236"/>
        <v>-2.0000000000000018E-2</v>
      </c>
      <c r="AK1719" s="5">
        <f t="shared" si="1077"/>
        <v>0</v>
      </c>
      <c r="AL1719" s="5">
        <f t="shared" ref="AL1719:AL1724" si="1258">IF(AJ1719&lt;0,AJ1719,0)</f>
        <v>-2.0000000000000018E-2</v>
      </c>
      <c r="AM1719" s="95">
        <f t="shared" ref="AM1719:AN1721" si="1259">(AVERAGE(AK1706:AK1719))</f>
        <v>5.0000000000000044E-3</v>
      </c>
      <c r="AN1719" s="95">
        <f t="shared" si="1259"/>
        <v>-1.4999999999999998E-2</v>
      </c>
      <c r="AO1719" s="78">
        <f t="shared" si="1237"/>
        <v>0.3333333333333337</v>
      </c>
      <c r="AP1719" s="8">
        <f t="shared" si="1238"/>
        <v>25.000000000000014</v>
      </c>
      <c r="AQ1719" s="8"/>
      <c r="AR1719" s="8">
        <f t="shared" si="1234"/>
        <v>0.25000000000000344</v>
      </c>
      <c r="AS1719" s="114">
        <f t="shared" si="1080"/>
        <v>155218.50000000212</v>
      </c>
      <c r="AT1719" s="103">
        <f t="shared" si="1230"/>
        <v>0.33909982260257227</v>
      </c>
      <c r="AU1719" s="5">
        <f t="shared" si="1231"/>
        <v>1</v>
      </c>
      <c r="AV1719" s="93">
        <f t="shared" si="1085"/>
        <v>0.25141364242209391</v>
      </c>
      <c r="AW1719" s="210">
        <f t="shared" si="1074"/>
        <v>4.1025641025640949E-2</v>
      </c>
      <c r="AX1719" s="276">
        <f t="shared" si="1093"/>
        <v>2.1525433461898599E-2</v>
      </c>
      <c r="AY1719" s="19">
        <f t="shared" si="1125"/>
        <v>4.1186718814510928E-2</v>
      </c>
    </row>
    <row r="1720" spans="1:51">
      <c r="A1720" s="16">
        <v>40829.312013888892</v>
      </c>
      <c r="B1720" s="9">
        <v>5</v>
      </c>
      <c r="C1720" s="5">
        <v>1.0249999999999999</v>
      </c>
      <c r="D1720" s="5">
        <v>1.0549999999999999</v>
      </c>
      <c r="E1720" s="5">
        <v>1.0049999999999999</v>
      </c>
      <c r="F1720" s="5">
        <v>1.0149999999999999</v>
      </c>
      <c r="G1720" s="6">
        <v>196597</v>
      </c>
      <c r="H1720" s="113">
        <f t="shared" si="1235"/>
        <v>1.0149999999999999</v>
      </c>
      <c r="I1720" s="19">
        <f t="shared" si="1239"/>
        <v>1.4999999999999902E-2</v>
      </c>
      <c r="J1720" s="8">
        <f t="shared" si="1245"/>
        <v>1.2425427530485498</v>
      </c>
      <c r="K1720" s="8">
        <f t="shared" si="1246"/>
        <v>0.89895724695145007</v>
      </c>
      <c r="L1720" s="8">
        <f t="shared" si="1247"/>
        <v>1.0707499999999999</v>
      </c>
      <c r="M1720" s="19">
        <f t="shared" si="1248"/>
        <v>0.38220450111756615</v>
      </c>
      <c r="N1720" s="19">
        <f t="shared" si="1240"/>
        <v>-1.0120115887232547E-2</v>
      </c>
      <c r="O1720" s="19">
        <f t="shared" si="1241"/>
        <v>-8.1308564352901604E-3</v>
      </c>
      <c r="P1720" s="19">
        <f t="shared" si="1242"/>
        <v>-5.3268380223254631E-3</v>
      </c>
      <c r="Q1720" s="6">
        <v>80</v>
      </c>
      <c r="R1720" s="191">
        <v>202341.59</v>
      </c>
      <c r="S1720" s="66">
        <f t="shared" si="1084"/>
        <v>2529.269875</v>
      </c>
      <c r="T1720" t="str">
        <f t="shared" si="1249"/>
        <v/>
      </c>
      <c r="U1720" t="str">
        <f t="shared" si="1249"/>
        <v/>
      </c>
      <c r="V1720" t="str">
        <f t="shared" si="1249"/>
        <v/>
      </c>
      <c r="W1720" t="str">
        <f t="shared" si="1249"/>
        <v/>
      </c>
      <c r="Y1720" s="219">
        <f t="shared" si="1092"/>
        <v>-7.6813186813186893E-3</v>
      </c>
      <c r="Z1720" s="78">
        <f t="shared" si="1250"/>
        <v>1.0232016140720874</v>
      </c>
      <c r="AA1720" s="78">
        <f t="shared" si="1251"/>
        <v>1.0767173726348573</v>
      </c>
      <c r="AB1720" s="74">
        <f t="shared" si="1252"/>
        <v>1719</v>
      </c>
      <c r="AC1720" s="80">
        <f t="shared" si="1253"/>
        <v>1.269241401456421E-3</v>
      </c>
      <c r="AD1720" s="79">
        <f t="shared" si="1135"/>
        <v>-5.3515758562769911E-2</v>
      </c>
      <c r="AE1720" s="81">
        <f t="shared" si="1254"/>
        <v>-5.4784999964226332E-2</v>
      </c>
      <c r="AF1720" s="19">
        <f t="shared" si="1255"/>
        <v>-4.9702698147992531E-2</v>
      </c>
      <c r="AG1720" s="93">
        <f t="shared" si="1244"/>
        <v>-1.6851354292651339</v>
      </c>
      <c r="AH1720" s="91">
        <f t="shared" si="1256"/>
        <v>-2.9259599902357376E-5</v>
      </c>
      <c r="AI1720" s="96">
        <f t="shared" si="1257"/>
        <v>1712.3432296702265</v>
      </c>
      <c r="AJ1720" s="5">
        <f t="shared" si="1236"/>
        <v>1.4999999999999902E-2</v>
      </c>
      <c r="AK1720" s="5">
        <f t="shared" si="1077"/>
        <v>1.4999999999999902E-2</v>
      </c>
      <c r="AL1720" s="5">
        <f t="shared" si="1258"/>
        <v>0</v>
      </c>
      <c r="AM1720" s="95">
        <f t="shared" si="1259"/>
        <v>6.0714285714285688E-3</v>
      </c>
      <c r="AN1720" s="95">
        <f t="shared" si="1259"/>
        <v>-1.2500000000000002E-2</v>
      </c>
      <c r="AO1720" s="78">
        <f t="shared" si="1237"/>
        <v>0.48571428571428543</v>
      </c>
      <c r="AP1720" s="8">
        <f t="shared" si="1238"/>
        <v>32.692307692307679</v>
      </c>
      <c r="AQ1720" s="8"/>
      <c r="AR1720" s="8">
        <f t="shared" si="1234"/>
        <v>-0.6</v>
      </c>
      <c r="AS1720" s="114">
        <f t="shared" si="1080"/>
        <v>-117958.2</v>
      </c>
      <c r="AT1720" s="103">
        <f t="shared" ref="AT1720:AT1725" si="1260">SUM(AS1701:AS1720)/SUM(G1701:G1720)</f>
        <v>0.34409155296383531</v>
      </c>
      <c r="AU1720" s="5">
        <f t="shared" ref="AU1720:AU1725" si="1261">F1720</f>
        <v>1.0149999999999999</v>
      </c>
      <c r="AV1720" s="93">
        <f t="shared" si="1085"/>
        <v>-0.58296566711766973</v>
      </c>
      <c r="AW1720" s="210">
        <f t="shared" si="1074"/>
        <v>4.9751243781094578E-2</v>
      </c>
      <c r="AX1720" s="276">
        <f t="shared" si="1093"/>
        <v>2.0857674638652551E-2</v>
      </c>
      <c r="AY1720" s="19">
        <f t="shared" si="1125"/>
        <v>-3.1021852564689333E-2</v>
      </c>
    </row>
    <row r="1721" spans="1:51">
      <c r="A1721" s="16">
        <v>40830.311030092591</v>
      </c>
      <c r="B1721" s="9">
        <v>6</v>
      </c>
      <c r="C1721" s="5">
        <v>1.0049999999999999</v>
      </c>
      <c r="D1721" s="5">
        <v>1.05</v>
      </c>
      <c r="E1721" s="5">
        <v>1</v>
      </c>
      <c r="F1721" s="5">
        <v>1.01</v>
      </c>
      <c r="G1721" s="6">
        <v>210965</v>
      </c>
      <c r="H1721" s="113">
        <f t="shared" si="1235"/>
        <v>1.01</v>
      </c>
      <c r="I1721" s="19">
        <f t="shared" si="1239"/>
        <v>-4.9261083743841316E-3</v>
      </c>
      <c r="J1721" s="8">
        <f t="shared" si="1245"/>
        <v>1.2127075144552146</v>
      </c>
      <c r="K1721" s="8">
        <f t="shared" si="1246"/>
        <v>0.90529248554478536</v>
      </c>
      <c r="L1721" s="8">
        <f t="shared" si="1247"/>
        <v>1.0589999999999999</v>
      </c>
      <c r="M1721" s="19">
        <f t="shared" si="1248"/>
        <v>0.3395753679822423</v>
      </c>
      <c r="N1721" s="19">
        <f t="shared" si="1240"/>
        <v>-0.11153487991553276</v>
      </c>
      <c r="O1721" s="19">
        <f t="shared" si="1241"/>
        <v>-2.4011438254446439E-2</v>
      </c>
      <c r="P1721" s="19">
        <f t="shared" si="1242"/>
        <v>7.0473191187004659E-3</v>
      </c>
      <c r="Q1721" s="6">
        <v>104</v>
      </c>
      <c r="R1721" s="191">
        <v>213636.4</v>
      </c>
      <c r="S1721" s="66">
        <f t="shared" si="1084"/>
        <v>2054.1961538461537</v>
      </c>
      <c r="T1721" t="str">
        <f t="shared" ref="T1721:W1722" si="1262">IF(C1721&gt;$J1721,"BrokeBandUpper", IF(C1721&lt;$K1721,"BrokeBandLower", ""))</f>
        <v/>
      </c>
      <c r="U1721" t="str">
        <f t="shared" si="1262"/>
        <v/>
      </c>
      <c r="V1721" t="str">
        <f t="shared" si="1262"/>
        <v/>
      </c>
      <c r="W1721" t="str">
        <f t="shared" si="1262"/>
        <v/>
      </c>
      <c r="Y1721" s="219">
        <f t="shared" si="1092"/>
        <v>-5.8131868131868179E-3</v>
      </c>
      <c r="Z1721" s="78">
        <f t="shared" si="1250"/>
        <v>1.021168565504986</v>
      </c>
      <c r="AA1721" s="78">
        <f t="shared" si="1251"/>
        <v>1.0717802870598778</v>
      </c>
      <c r="AB1721" s="74">
        <f t="shared" si="1252"/>
        <v>1720</v>
      </c>
      <c r="AC1721" s="80">
        <f t="shared" si="1253"/>
        <v>3.3386227274676272E-3</v>
      </c>
      <c r="AD1721" s="79">
        <f t="shared" si="1135"/>
        <v>-5.0611721554891798E-2</v>
      </c>
      <c r="AE1721" s="81">
        <f t="shared" si="1254"/>
        <v>-5.3950344282359425E-2</v>
      </c>
      <c r="AF1721" s="19">
        <f t="shared" si="1255"/>
        <v>-4.7222105282166138E-2</v>
      </c>
      <c r="AG1721" s="93">
        <f t="shared" si="1244"/>
        <v>1.630407993023743</v>
      </c>
      <c r="AH1721" s="91">
        <f t="shared" si="1256"/>
        <v>4.7026761127342263E-4</v>
      </c>
      <c r="AI1721" s="96">
        <f t="shared" si="1257"/>
        <v>1715.5037987387018</v>
      </c>
      <c r="AJ1721" s="5">
        <f t="shared" si="1236"/>
        <v>-4.9999999999998934E-3</v>
      </c>
      <c r="AK1721" s="5">
        <f t="shared" si="1077"/>
        <v>0</v>
      </c>
      <c r="AL1721" s="5">
        <f t="shared" si="1258"/>
        <v>-4.9999999999998934E-3</v>
      </c>
      <c r="AM1721" s="95">
        <f t="shared" si="1259"/>
        <v>6.0714285714285688E-3</v>
      </c>
      <c r="AN1721" s="95">
        <f t="shared" si="1259"/>
        <v>-1.1785714285714288E-2</v>
      </c>
      <c r="AO1721" s="78">
        <f t="shared" si="1237"/>
        <v>0.5151515151515148</v>
      </c>
      <c r="AP1721" s="8">
        <f t="shared" si="1238"/>
        <v>33.999999999999986</v>
      </c>
      <c r="AQ1721" s="8"/>
      <c r="AR1721" s="8">
        <f t="shared" si="1234"/>
        <v>-0.6</v>
      </c>
      <c r="AS1721" s="114">
        <f t="shared" si="1080"/>
        <v>-126579</v>
      </c>
      <c r="AT1721" s="103">
        <f t="shared" si="1260"/>
        <v>8.2676941273639851E-2</v>
      </c>
      <c r="AU1721" s="5">
        <f t="shared" si="1261"/>
        <v>1.01</v>
      </c>
      <c r="AV1721" s="93">
        <f t="shared" si="1085"/>
        <v>-0.5924973459578986</v>
      </c>
      <c r="AW1721" s="210">
        <f t="shared" si="1074"/>
        <v>5.0000000000000044E-2</v>
      </c>
      <c r="AX1721" s="276">
        <f t="shared" si="1093"/>
        <v>1.8071068846627365E-2</v>
      </c>
      <c r="AY1721" s="19">
        <f t="shared" si="1125"/>
        <v>-0.13360098094833484</v>
      </c>
    </row>
    <row r="1722" spans="1:51">
      <c r="A1722" s="16">
        <v>40833.313414351855</v>
      </c>
      <c r="B1722" s="9">
        <v>2</v>
      </c>
      <c r="C1722" s="5">
        <v>1.02</v>
      </c>
      <c r="D1722" s="5">
        <v>1.05</v>
      </c>
      <c r="E1722" s="5">
        <v>1.0149999999999999</v>
      </c>
      <c r="F1722" s="5">
        <v>1.02</v>
      </c>
      <c r="G1722" s="6">
        <v>206108</v>
      </c>
      <c r="H1722" s="113">
        <f t="shared" ref="H1722:H1727" si="1263">F1722</f>
        <v>1.02</v>
      </c>
      <c r="I1722" s="19">
        <f t="shared" si="1239"/>
        <v>9.9009900990099098E-3</v>
      </c>
      <c r="J1722" s="8">
        <f t="shared" si="1245"/>
        <v>1.1859348565130756</v>
      </c>
      <c r="K1722" s="8">
        <f t="shared" si="1246"/>
        <v>0.91256514348692486</v>
      </c>
      <c r="L1722" s="8">
        <f t="shared" si="1247"/>
        <v>1.0492500000000002</v>
      </c>
      <c r="M1722" s="19">
        <f t="shared" si="1248"/>
        <v>0.29956186139391766</v>
      </c>
      <c r="N1722" s="19">
        <f t="shared" si="1240"/>
        <v>-0.11783394898777552</v>
      </c>
      <c r="O1722" s="19">
        <f t="shared" si="1241"/>
        <v>-2.2076764284062435E-2</v>
      </c>
      <c r="P1722" s="19">
        <f t="shared" si="1242"/>
        <v>8.0334897928186887E-3</v>
      </c>
      <c r="Q1722" s="6">
        <v>195</v>
      </c>
      <c r="R1722" s="191">
        <v>213873.345</v>
      </c>
      <c r="S1722" s="66">
        <f t="shared" si="1084"/>
        <v>1096.7863846153846</v>
      </c>
      <c r="T1722" t="str">
        <f t="shared" si="1262"/>
        <v/>
      </c>
      <c r="U1722" t="str">
        <f t="shared" si="1262"/>
        <v/>
      </c>
      <c r="V1722" t="str">
        <f t="shared" si="1262"/>
        <v/>
      </c>
      <c r="W1722" t="str">
        <f t="shared" si="1262"/>
        <v/>
      </c>
      <c r="Y1722" s="219">
        <f t="shared" si="1092"/>
        <v>-3.4725274725274781E-3</v>
      </c>
      <c r="Z1722" s="78">
        <f t="shared" si="1250"/>
        <v>1.0209886064172182</v>
      </c>
      <c r="AA1722" s="78">
        <f t="shared" si="1251"/>
        <v>1.0679485458174469</v>
      </c>
      <c r="AB1722" s="74">
        <f t="shared" si="1252"/>
        <v>1721</v>
      </c>
      <c r="AC1722" s="80">
        <f t="shared" si="1253"/>
        <v>5.5923239057045909E-3</v>
      </c>
      <c r="AD1722" s="79">
        <f t="shared" si="1135"/>
        <v>-4.695993940022869E-2</v>
      </c>
      <c r="AE1722" s="81">
        <f t="shared" si="1254"/>
        <v>-5.2552263305933281E-2</v>
      </c>
      <c r="AF1722" s="19">
        <f t="shared" si="1255"/>
        <v>-4.3972099202854227E-2</v>
      </c>
      <c r="AG1722" s="93">
        <f t="shared" si="1244"/>
        <v>0.67503918897311721</v>
      </c>
      <c r="AH1722" s="91">
        <f t="shared" si="1256"/>
        <v>9.2704150122054996E-4</v>
      </c>
      <c r="AI1722" s="96">
        <f t="shared" si="1257"/>
        <v>1717.1023847516583</v>
      </c>
      <c r="AJ1722" s="5">
        <f t="shared" ref="AJ1722:AJ1727" si="1264">F1722-F1721</f>
        <v>1.0000000000000009E-2</v>
      </c>
      <c r="AK1722" s="5">
        <f t="shared" si="1077"/>
        <v>1.0000000000000009E-2</v>
      </c>
      <c r="AL1722" s="5">
        <f t="shared" si="1258"/>
        <v>0</v>
      </c>
      <c r="AM1722" s="95">
        <f t="shared" ref="AM1722:AN1724" si="1265">(AVERAGE(AK1709:AK1722))</f>
        <v>6.7857142857142838E-3</v>
      </c>
      <c r="AN1722" s="95">
        <f t="shared" si="1265"/>
        <v>-1.1428571428571423E-2</v>
      </c>
      <c r="AO1722" s="78">
        <f t="shared" ref="AO1722:AO1727" si="1266">ABS(AM1722/AN1722)</f>
        <v>0.59375000000000011</v>
      </c>
      <c r="AP1722" s="8">
        <f t="shared" ref="AP1722:AP1727" si="1267">IF(AN1722=0,100,100-(100/(1+AO1722)))</f>
        <v>37.254901960784316</v>
      </c>
      <c r="AQ1722" s="8"/>
      <c r="AR1722" s="8">
        <f t="shared" ref="AR1722:AR1727" si="1268">IF(ISERROR(((F1722-E1722)-(D1722-F1722))/(D1722-E1722)),0,((F1722-E1722)-(D1722-F1722))/(D1722-E1722))</f>
        <v>-0.71428571428570886</v>
      </c>
      <c r="AS1722" s="114">
        <f t="shared" si="1080"/>
        <v>-147219.99999999889</v>
      </c>
      <c r="AT1722" s="103">
        <f t="shared" si="1260"/>
        <v>7.9819301471165491E-2</v>
      </c>
      <c r="AU1722" s="5">
        <f t="shared" si="1261"/>
        <v>1.02</v>
      </c>
      <c r="AV1722" s="93">
        <f t="shared" si="1085"/>
        <v>-0.68835132306926272</v>
      </c>
      <c r="AW1722" s="210">
        <f t="shared" si="1074"/>
        <v>3.44827586206898E-2</v>
      </c>
      <c r="AX1722" s="276">
        <f t="shared" si="1093"/>
        <v>1.3896325462424353E-2</v>
      </c>
      <c r="AY1722" s="19">
        <f t="shared" si="1125"/>
        <v>-0.23101806648156017</v>
      </c>
    </row>
    <row r="1723" spans="1:51">
      <c r="A1723" s="16">
        <v>40834.318136574075</v>
      </c>
      <c r="B1723" s="9">
        <v>3</v>
      </c>
      <c r="C1723" s="5">
        <v>1.0149999999999999</v>
      </c>
      <c r="D1723" s="5">
        <v>1.0249999999999999</v>
      </c>
      <c r="E1723" s="5">
        <v>0.98499999999999999</v>
      </c>
      <c r="F1723" s="5">
        <v>0.99</v>
      </c>
      <c r="G1723" s="6">
        <v>536864</v>
      </c>
      <c r="H1723" s="113">
        <f t="shared" si="1263"/>
        <v>0.99</v>
      </c>
      <c r="I1723" s="19">
        <f t="shared" si="1239"/>
        <v>-2.9411764705882377E-2</v>
      </c>
      <c r="J1723" s="8">
        <f t="shared" si="1245"/>
        <v>1.1587447915536337</v>
      </c>
      <c r="K1723" s="8">
        <f t="shared" si="1246"/>
        <v>0.91875520844636638</v>
      </c>
      <c r="L1723" s="8">
        <f t="shared" si="1247"/>
        <v>1.0387500000000001</v>
      </c>
      <c r="M1723" s="19">
        <f t="shared" si="1248"/>
        <v>0.26121167085745789</v>
      </c>
      <c r="N1723" s="19">
        <f t="shared" si="1240"/>
        <v>-0.12802093817286728</v>
      </c>
      <c r="O1723" s="19">
        <f t="shared" si="1241"/>
        <v>-2.2927115102584123E-2</v>
      </c>
      <c r="P1723" s="19">
        <f t="shared" si="1242"/>
        <v>6.7831485824553766E-3</v>
      </c>
      <c r="Q1723" s="6">
        <v>257</v>
      </c>
      <c r="R1723" s="191">
        <v>537498.29</v>
      </c>
      <c r="S1723" s="66">
        <f t="shared" si="1084"/>
        <v>2091.4330350194555</v>
      </c>
      <c r="T1723" t="str">
        <f t="shared" ref="T1723:W1724" si="1269">IF(C1723&gt;$J1723,"BrokeBandUpper", IF(C1723&lt;$K1723,"BrokeBandLower", ""))</f>
        <v/>
      </c>
      <c r="U1723" t="str">
        <f t="shared" si="1269"/>
        <v/>
      </c>
      <c r="V1723" t="str">
        <f t="shared" si="1269"/>
        <v/>
      </c>
      <c r="W1723" t="str">
        <f t="shared" si="1269"/>
        <v/>
      </c>
      <c r="Y1723" s="219">
        <f t="shared" si="1092"/>
        <v>-2.5274725274725316E-3</v>
      </c>
      <c r="Z1723" s="78">
        <f t="shared" si="1250"/>
        <v>1.0162163610289665</v>
      </c>
      <c r="AA1723" s="78">
        <f t="shared" si="1251"/>
        <v>1.0621803534269558</v>
      </c>
      <c r="AB1723" s="74">
        <f t="shared" si="1252"/>
        <v>1722</v>
      </c>
      <c r="AC1723" s="80">
        <f t="shared" si="1253"/>
        <v>5.2706167263551693E-3</v>
      </c>
      <c r="AD1723" s="79">
        <f t="shared" si="1135"/>
        <v>-4.5963992397989317E-2</v>
      </c>
      <c r="AE1723" s="81">
        <f t="shared" si="1254"/>
        <v>-5.1234609124344486E-2</v>
      </c>
      <c r="AF1723" s="19">
        <f t="shared" si="1255"/>
        <v>-4.3273246628685806E-2</v>
      </c>
      <c r="AG1723" s="93">
        <f t="shared" si="1244"/>
        <v>-5.7526564049921382E-2</v>
      </c>
      <c r="AH1723" s="91">
        <f t="shared" si="1256"/>
        <v>1.2416374456581253E-3</v>
      </c>
      <c r="AI1723" s="96">
        <f t="shared" si="1257"/>
        <v>1717.9223550916488</v>
      </c>
      <c r="AJ1723" s="5">
        <f t="shared" si="1264"/>
        <v>-3.0000000000000027E-2</v>
      </c>
      <c r="AK1723" s="5">
        <f t="shared" si="1077"/>
        <v>0</v>
      </c>
      <c r="AL1723" s="5">
        <f t="shared" si="1258"/>
        <v>-3.0000000000000027E-2</v>
      </c>
      <c r="AM1723" s="95">
        <f t="shared" si="1265"/>
        <v>6.7857142857142838E-3</v>
      </c>
      <c r="AN1723" s="95">
        <f t="shared" si="1265"/>
        <v>-1.1785714285714288E-2</v>
      </c>
      <c r="AO1723" s="78">
        <f t="shared" si="1266"/>
        <v>0.57575757575757547</v>
      </c>
      <c r="AP1723" s="8">
        <f t="shared" si="1267"/>
        <v>36.538461538461526</v>
      </c>
      <c r="AQ1723" s="8"/>
      <c r="AR1723" s="8">
        <f t="shared" si="1268"/>
        <v>-0.74999999999999933</v>
      </c>
      <c r="AS1723" s="114">
        <f t="shared" si="1080"/>
        <v>-402647.99999999965</v>
      </c>
      <c r="AT1723" s="103">
        <f t="shared" si="1260"/>
        <v>5.0887197303007385E-2</v>
      </c>
      <c r="AU1723" s="5">
        <f t="shared" si="1261"/>
        <v>0.99</v>
      </c>
      <c r="AV1723" s="93">
        <f t="shared" si="1085"/>
        <v>-0.74911494137032442</v>
      </c>
      <c r="AW1723" s="210">
        <f t="shared" si="1074"/>
        <v>4.0609137055837484E-2</v>
      </c>
      <c r="AX1723" s="276">
        <f t="shared" si="1093"/>
        <v>8.9247204813251348E-3</v>
      </c>
      <c r="AY1723" s="19">
        <f t="shared" si="1125"/>
        <v>-0.35776399988201429</v>
      </c>
    </row>
    <row r="1724" spans="1:51">
      <c r="A1724" s="16">
        <v>40835.31925925926</v>
      </c>
      <c r="B1724" s="9">
        <v>4</v>
      </c>
      <c r="C1724" s="5">
        <v>1</v>
      </c>
      <c r="D1724" s="5">
        <v>1.04</v>
      </c>
      <c r="E1724" s="5">
        <v>1</v>
      </c>
      <c r="F1724" s="5">
        <v>1.04</v>
      </c>
      <c r="G1724" s="6">
        <v>354930</v>
      </c>
      <c r="H1724" s="113">
        <f t="shared" si="1263"/>
        <v>1.04</v>
      </c>
      <c r="I1724" s="19">
        <f t="shared" ref="I1724:I1730" si="1270">IF(A1725&gt;A1724,(H1724-H1723)/H1723, (H1724-H1725)/H1725)</f>
        <v>5.0505050505050553E-2</v>
      </c>
      <c r="J1724" s="8">
        <f t="shared" si="1245"/>
        <v>1.1273119930226763</v>
      </c>
      <c r="K1724" s="8">
        <f t="shared" si="1246"/>
        <v>0.93468800697732413</v>
      </c>
      <c r="L1724" s="8">
        <f t="shared" si="1247"/>
        <v>1.0310000000000001</v>
      </c>
      <c r="M1724" s="19">
        <f t="shared" si="1248"/>
        <v>0.20608372484448201</v>
      </c>
      <c r="N1724" s="19">
        <f t="shared" ref="N1724:N1730" si="1271">IF(A1725&gt;A1724,(M1724-M1723)/M1723, (M1724-M1725)/M1725)</f>
        <v>-0.21104702493579994</v>
      </c>
      <c r="O1724" s="19">
        <f t="shared" ref="O1724:O1730" si="1272">IF(A1725&gt;A1724,(J1724-J1723)/J1723, (J1724-J1725)/J1725)</f>
        <v>-2.7126593155005853E-2</v>
      </c>
      <c r="P1724" s="19">
        <f t="shared" ref="P1724:P1730" si="1273">IF(A1725&gt;A1724,(K1724-K1723)/K1723, (K1724-K1725)/K1725)</f>
        <v>1.7341723219072066E-2</v>
      </c>
      <c r="Q1724" s="6">
        <v>176</v>
      </c>
      <c r="R1724" s="191">
        <v>361488.245</v>
      </c>
      <c r="S1724" s="66">
        <f t="shared" si="1084"/>
        <v>2053.9104829545454</v>
      </c>
      <c r="T1724" t="str">
        <f t="shared" si="1269"/>
        <v/>
      </c>
      <c r="U1724" t="str">
        <f t="shared" si="1269"/>
        <v/>
      </c>
      <c r="V1724" t="str">
        <f t="shared" si="1269"/>
        <v/>
      </c>
      <c r="W1724" t="str">
        <f t="shared" si="1269"/>
        <v/>
      </c>
      <c r="Y1724" s="219">
        <f t="shared" si="1092"/>
        <v>1.5384615384615277E-4</v>
      </c>
      <c r="Z1724" s="78">
        <f t="shared" si="1250"/>
        <v>1.0198790414305057</v>
      </c>
      <c r="AA1724" s="78">
        <f t="shared" si="1251"/>
        <v>1.0605390072733611</v>
      </c>
      <c r="AB1724" s="74">
        <f t="shared" si="1252"/>
        <v>1723</v>
      </c>
      <c r="AC1724" s="80">
        <f t="shared" si="1253"/>
        <v>8.4597146251912114E-3</v>
      </c>
      <c r="AD1724" s="79">
        <f t="shared" si="1135"/>
        <v>-4.0659965842855472E-2</v>
      </c>
      <c r="AE1724" s="81">
        <f t="shared" si="1254"/>
        <v>-4.9119680468046684E-2</v>
      </c>
      <c r="AF1724" s="19">
        <f t="shared" si="1255"/>
        <v>-3.833896307821056E-2</v>
      </c>
      <c r="AG1724" s="93">
        <f t="shared" ref="AG1724:AG1730" si="1274">IF(A1725&gt;A1724,(AC1724-AC1723)/AC1723, (AC1724-AC1725)/AC1725)</f>
        <v>0.60507110731260172</v>
      </c>
      <c r="AH1724" s="91">
        <f t="shared" si="1256"/>
        <v>1.5589223658140779E-3</v>
      </c>
      <c r="AI1724" s="96">
        <f t="shared" si="1257"/>
        <v>1718.3630433133228</v>
      </c>
      <c r="AJ1724" s="5">
        <f t="shared" si="1264"/>
        <v>5.0000000000000044E-2</v>
      </c>
      <c r="AK1724" s="5">
        <f t="shared" si="1077"/>
        <v>5.0000000000000044E-2</v>
      </c>
      <c r="AL1724" s="5">
        <f t="shared" si="1258"/>
        <v>0</v>
      </c>
      <c r="AM1724" s="95">
        <f t="shared" si="1265"/>
        <v>1.0357142857142858E-2</v>
      </c>
      <c r="AN1724" s="95">
        <f t="shared" si="1265"/>
        <v>-1.1785714285714288E-2</v>
      </c>
      <c r="AO1724" s="78">
        <f t="shared" si="1266"/>
        <v>0.87878787878787867</v>
      </c>
      <c r="AP1724" s="8">
        <f t="shared" si="1267"/>
        <v>46.774193548387096</v>
      </c>
      <c r="AQ1724" s="8"/>
      <c r="AR1724" s="8">
        <f t="shared" si="1268"/>
        <v>1</v>
      </c>
      <c r="AS1724" s="114">
        <f t="shared" si="1080"/>
        <v>354930</v>
      </c>
      <c r="AT1724" s="103">
        <f t="shared" si="1260"/>
        <v>8.1732653770611716E-2</v>
      </c>
      <c r="AU1724" s="5">
        <f t="shared" si="1261"/>
        <v>1.04</v>
      </c>
      <c r="AV1724" s="93">
        <f t="shared" si="1085"/>
        <v>0.98185765349022625</v>
      </c>
      <c r="AW1724" s="210">
        <f t="shared" si="1074"/>
        <v>4.0000000000000036E-2</v>
      </c>
      <c r="AX1724" s="276">
        <f t="shared" si="1093"/>
        <v>2.5927008982987009E-3</v>
      </c>
      <c r="AY1724" s="19">
        <f t="shared" si="1125"/>
        <v>-0.70949220160744586</v>
      </c>
    </row>
    <row r="1725" spans="1:51">
      <c r="A1725" s="16">
        <v>40836.315104166664</v>
      </c>
      <c r="B1725" s="9">
        <v>5</v>
      </c>
      <c r="C1725" s="5">
        <v>1.05</v>
      </c>
      <c r="D1725" s="5">
        <v>1.085</v>
      </c>
      <c r="E1725" s="5">
        <v>1.03</v>
      </c>
      <c r="F1725" s="5">
        <v>1.05</v>
      </c>
      <c r="G1725" s="6">
        <v>257531</v>
      </c>
      <c r="H1725" s="113">
        <f t="shared" si="1263"/>
        <v>1.05</v>
      </c>
      <c r="I1725" s="19">
        <f t="shared" si="1270"/>
        <v>9.6153846153846229E-3</v>
      </c>
      <c r="J1725" s="8">
        <f t="shared" ref="J1725:J1730" si="1275">(L1725)+2*STDEVPA(H1706:H1725)</f>
        <v>1.1095120473184465</v>
      </c>
      <c r="K1725" s="8">
        <f t="shared" ref="K1725:K1730" si="1276">(L1725)-(2*STDEVPA(H1706:H1725))</f>
        <v>0.94348795268155339</v>
      </c>
      <c r="L1725" s="8">
        <f t="shared" ref="L1725:L1730" si="1277">AVERAGE(H1706:H1725)</f>
        <v>1.0265</v>
      </c>
      <c r="M1725" s="19">
        <f t="shared" ref="M1725:M1730" si="1278">(J1725-K1725)/K1725</f>
        <v>0.17596843093229164</v>
      </c>
      <c r="N1725" s="19">
        <f t="shared" si="1271"/>
        <v>-0.14613135479240985</v>
      </c>
      <c r="O1725" s="19">
        <f t="shared" si="1272"/>
        <v>-1.5789724419149033E-2</v>
      </c>
      <c r="P1725" s="19">
        <f t="shared" si="1273"/>
        <v>9.4148482044690996E-3</v>
      </c>
      <c r="Q1725" s="6">
        <v>129</v>
      </c>
      <c r="R1725" s="191">
        <v>271561.74099999998</v>
      </c>
      <c r="S1725" s="66">
        <f t="shared" si="1084"/>
        <v>2105.1297751937982</v>
      </c>
      <c r="T1725" t="str">
        <f t="shared" ref="T1725:W1726" si="1279">IF(C1725&gt;$J1725,"BrokeBandUpper", IF(C1725&lt;$K1725,"BrokeBandLower", ""))</f>
        <v/>
      </c>
      <c r="U1725" t="str">
        <f t="shared" si="1279"/>
        <v/>
      </c>
      <c r="V1725" t="str">
        <f t="shared" si="1279"/>
        <v/>
      </c>
      <c r="W1725" t="str">
        <f t="shared" si="1279"/>
        <v/>
      </c>
      <c r="Y1725" s="219">
        <f t="shared" si="1092"/>
        <v>3.5384615384615407E-3</v>
      </c>
      <c r="Z1725" s="78">
        <f t="shared" ref="Z1725:Z1730" si="1280">Z1724+(0.154*(F1725-Z1724))</f>
        <v>1.0245176690502078</v>
      </c>
      <c r="AA1725" s="78">
        <f t="shared" ref="AA1725:AA1730" si="1281">AA1724+(0.074*(F1725-AA1724))</f>
        <v>1.0597591207351325</v>
      </c>
      <c r="AB1725" s="74">
        <f t="shared" ref="AB1725:AB1730" si="1282">AB1724+1</f>
        <v>1724</v>
      </c>
      <c r="AC1725" s="80">
        <f t="shared" ref="AC1725:AC1730" si="1283">AD1725-AE1725</f>
        <v>1.1102583026497623E-2</v>
      </c>
      <c r="AD1725" s="79">
        <f t="shared" si="1135"/>
        <v>-3.5241451684924652E-2</v>
      </c>
      <c r="AE1725" s="81">
        <f t="shared" ref="AE1725:AE1730" si="1284">AE1724+(0.2*(AD1725-AE1724))</f>
        <v>-4.6344034711422274E-2</v>
      </c>
      <c r="AF1725" s="19">
        <f t="shared" ref="AF1725:AF1730" si="1285">AD1725/AA1725</f>
        <v>-3.3254209372105617E-2</v>
      </c>
      <c r="AG1725" s="93">
        <f t="shared" si="1274"/>
        <v>0.31240633028406389</v>
      </c>
      <c r="AH1725" s="91">
        <f t="shared" ref="AH1725:AH1730" si="1286">SLOPE(AC1712:AC1725,AB1712:AB1725)</f>
        <v>1.9027127456531815E-3</v>
      </c>
      <c r="AI1725" s="96">
        <f t="shared" ref="AI1725:AI1730" si="1287">INTERCEPT(AB1712:AB1725,AC1712:AC1725)</f>
        <v>1718.7252544125499</v>
      </c>
      <c r="AJ1725" s="5">
        <f t="shared" si="1264"/>
        <v>1.0000000000000009E-2</v>
      </c>
      <c r="AK1725" s="5">
        <f t="shared" si="1077"/>
        <v>1.0000000000000009E-2</v>
      </c>
      <c r="AL1725" s="5">
        <f t="shared" ref="AL1725:AL1730" si="1288">IF(AJ1725&lt;0,AJ1725,0)</f>
        <v>0</v>
      </c>
      <c r="AM1725" s="95">
        <f t="shared" ref="AM1725:AN1727" si="1289">(AVERAGE(AK1712:AK1725))</f>
        <v>1.0357142857142858E-2</v>
      </c>
      <c r="AN1725" s="95">
        <f t="shared" si="1289"/>
        <v>-1.1785714285714288E-2</v>
      </c>
      <c r="AO1725" s="78">
        <f t="shared" si="1266"/>
        <v>0.87878787878787867</v>
      </c>
      <c r="AP1725" s="8">
        <f t="shared" si="1267"/>
        <v>46.774193548387096</v>
      </c>
      <c r="AQ1725" s="8"/>
      <c r="AR1725" s="8">
        <f t="shared" si="1268"/>
        <v>-0.27272727272727126</v>
      </c>
      <c r="AS1725" s="114">
        <f t="shared" si="1080"/>
        <v>-70235.727272726901</v>
      </c>
      <c r="AT1725" s="103">
        <f t="shared" si="1260"/>
        <v>0.12911866198637642</v>
      </c>
      <c r="AU1725" s="5">
        <f t="shared" si="1261"/>
        <v>1.05</v>
      </c>
      <c r="AV1725" s="93">
        <f t="shared" si="1085"/>
        <v>-0.25863631236893164</v>
      </c>
      <c r="AW1725" s="210">
        <f t="shared" si="1074"/>
        <v>5.3398058252427126E-2</v>
      </c>
      <c r="AX1725" s="276">
        <f t="shared" si="1093"/>
        <v>-4.7609395868359059E-3</v>
      </c>
      <c r="AY1725" s="19">
        <f t="shared" si="1125"/>
        <v>-2.8362857011234799</v>
      </c>
    </row>
    <row r="1726" spans="1:51">
      <c r="A1726" s="16">
        <v>40837.343993055554</v>
      </c>
      <c r="B1726" s="9">
        <v>6</v>
      </c>
      <c r="C1726" s="5">
        <v>1.05</v>
      </c>
      <c r="D1726" s="5">
        <v>1.05</v>
      </c>
      <c r="E1726" s="5">
        <v>0.99</v>
      </c>
      <c r="F1726" s="5">
        <v>1</v>
      </c>
      <c r="G1726" s="6">
        <v>559251</v>
      </c>
      <c r="H1726" s="113">
        <f t="shared" si="1263"/>
        <v>1</v>
      </c>
      <c r="I1726" s="19">
        <f t="shared" si="1270"/>
        <v>-4.7619047619047658E-2</v>
      </c>
      <c r="J1726" s="8">
        <f t="shared" si="1275"/>
        <v>1.0966738026089908</v>
      </c>
      <c r="K1726" s="8">
        <f t="shared" si="1276"/>
        <v>0.94582619739100915</v>
      </c>
      <c r="L1726" s="8">
        <f t="shared" si="1277"/>
        <v>1.02125</v>
      </c>
      <c r="M1726" s="19">
        <f t="shared" si="1278"/>
        <v>0.15948765812797691</v>
      </c>
      <c r="N1726" s="19">
        <f t="shared" si="1271"/>
        <v>-9.3657553897585927E-2</v>
      </c>
      <c r="O1726" s="19">
        <f t="shared" si="1272"/>
        <v>-1.1571072833759818E-2</v>
      </c>
      <c r="P1726" s="19">
        <f t="shared" si="1273"/>
        <v>2.4782984274574695E-3</v>
      </c>
      <c r="Q1726" s="6">
        <v>190</v>
      </c>
      <c r="R1726" s="191">
        <v>561754.1</v>
      </c>
      <c r="S1726" s="66">
        <f t="shared" si="1084"/>
        <v>2956.6005263157895</v>
      </c>
      <c r="T1726" t="str">
        <f t="shared" si="1279"/>
        <v/>
      </c>
      <c r="U1726" t="str">
        <f t="shared" si="1279"/>
        <v/>
      </c>
      <c r="V1726" t="str">
        <f t="shared" si="1279"/>
        <v/>
      </c>
      <c r="W1726" t="str">
        <f t="shared" si="1279"/>
        <v/>
      </c>
      <c r="Y1726" s="219">
        <f t="shared" si="1092"/>
        <v>4.2637362637362669E-3</v>
      </c>
      <c r="Z1726" s="78">
        <f t="shared" si="1280"/>
        <v>1.0207419480164759</v>
      </c>
      <c r="AA1726" s="78">
        <f t="shared" si="1281"/>
        <v>1.0553369458007327</v>
      </c>
      <c r="AB1726" s="74">
        <f t="shared" si="1282"/>
        <v>1725</v>
      </c>
      <c r="AC1726" s="80">
        <f t="shared" si="1283"/>
        <v>9.3992295417323901E-3</v>
      </c>
      <c r="AD1726" s="79">
        <f t="shared" si="1135"/>
        <v>-3.4594997784256787E-2</v>
      </c>
      <c r="AE1726" s="81">
        <f t="shared" si="1284"/>
        <v>-4.3994227325989177E-2</v>
      </c>
      <c r="AF1726" s="19">
        <f t="shared" si="1285"/>
        <v>-3.2780997502184453E-2</v>
      </c>
      <c r="AG1726" s="93">
        <f t="shared" si="1274"/>
        <v>-0.153419567383552</v>
      </c>
      <c r="AH1726" s="91">
        <f t="shared" si="1286"/>
        <v>2.0705525348578995E-3</v>
      </c>
      <c r="AI1726" s="96">
        <f t="shared" si="1287"/>
        <v>1719.1487856642314</v>
      </c>
      <c r="AJ1726" s="5">
        <f t="shared" si="1264"/>
        <v>-5.0000000000000044E-2</v>
      </c>
      <c r="AK1726" s="5">
        <f t="shared" si="1077"/>
        <v>0</v>
      </c>
      <c r="AL1726" s="5">
        <f t="shared" si="1288"/>
        <v>-5.0000000000000044E-2</v>
      </c>
      <c r="AM1726" s="95">
        <f t="shared" si="1289"/>
        <v>1.0357142857142858E-2</v>
      </c>
      <c r="AN1726" s="95">
        <f t="shared" si="1289"/>
        <v>-1.2500000000000002E-2</v>
      </c>
      <c r="AO1726" s="78">
        <f t="shared" si="1266"/>
        <v>0.82857142857142851</v>
      </c>
      <c r="AP1726" s="8">
        <f t="shared" si="1267"/>
        <v>45.3125</v>
      </c>
      <c r="AQ1726" s="8"/>
      <c r="AR1726" s="8">
        <f t="shared" si="1268"/>
        <v>-0.66666666666666663</v>
      </c>
      <c r="AS1726" s="114">
        <f t="shared" si="1080"/>
        <v>-372834</v>
      </c>
      <c r="AT1726" s="103">
        <f t="shared" ref="AT1726:AT1731" si="1290">SUM(AS1707:AS1726)/SUM(G1707:G1726)</f>
        <v>8.9024792638077638E-2</v>
      </c>
      <c r="AU1726" s="5">
        <f t="shared" ref="AU1726:AU1731" si="1291">F1726</f>
        <v>1</v>
      </c>
      <c r="AV1726" s="93">
        <f t="shared" si="1085"/>
        <v>-0.6636960905136251</v>
      </c>
      <c r="AW1726" s="210">
        <f t="shared" si="1074"/>
        <v>6.0606060606060663E-2</v>
      </c>
      <c r="AX1726" s="276">
        <f t="shared" si="1093"/>
        <v>-1.1645394137451632E-2</v>
      </c>
      <c r="AY1726" s="19">
        <f t="shared" si="1125"/>
        <v>-1.4460285464767042</v>
      </c>
    </row>
    <row r="1727" spans="1:51">
      <c r="A1727" s="16">
        <v>40840.320208333331</v>
      </c>
      <c r="B1727" s="9">
        <v>2</v>
      </c>
      <c r="C1727" s="5">
        <v>1.0049999999999999</v>
      </c>
      <c r="D1727" s="5">
        <v>1.04</v>
      </c>
      <c r="E1727" s="5">
        <v>1.0049999999999999</v>
      </c>
      <c r="F1727" s="5">
        <v>1.0349999999999999</v>
      </c>
      <c r="G1727" s="6">
        <v>328038</v>
      </c>
      <c r="H1727" s="113">
        <f t="shared" si="1263"/>
        <v>1.0349999999999999</v>
      </c>
      <c r="I1727" s="19">
        <f t="shared" si="1270"/>
        <v>3.499999999999992E-2</v>
      </c>
      <c r="J1727" s="8">
        <f t="shared" si="1275"/>
        <v>1.0874274981411629</v>
      </c>
      <c r="K1727" s="8">
        <f t="shared" si="1276"/>
        <v>0.94957250185883713</v>
      </c>
      <c r="L1727" s="8">
        <f t="shared" si="1277"/>
        <v>1.0185</v>
      </c>
      <c r="M1727" s="19">
        <f t="shared" si="1278"/>
        <v>0.14517585125145002</v>
      </c>
      <c r="N1727" s="19">
        <f t="shared" si="1271"/>
        <v>-8.9736140366690531E-2</v>
      </c>
      <c r="O1727" s="19">
        <f t="shared" si="1272"/>
        <v>-8.4312258082858693E-3</v>
      </c>
      <c r="P1727" s="19">
        <f t="shared" si="1273"/>
        <v>3.9608804219653437E-3</v>
      </c>
      <c r="Q1727" s="6">
        <v>214</v>
      </c>
      <c r="R1727" s="191">
        <v>332650.40000000002</v>
      </c>
      <c r="S1727" s="66">
        <f t="shared" si="1084"/>
        <v>1554.4411214953273</v>
      </c>
      <c r="T1727" t="str">
        <f t="shared" ref="T1727:W1728" si="1292">IF(C1727&gt;$J1727,"BrokeBandUpper", IF(C1727&lt;$K1727,"BrokeBandLower", ""))</f>
        <v/>
      </c>
      <c r="U1727" t="str">
        <f t="shared" si="1292"/>
        <v/>
      </c>
      <c r="V1727" t="str">
        <f t="shared" si="1292"/>
        <v/>
      </c>
      <c r="W1727" t="str">
        <f t="shared" si="1292"/>
        <v/>
      </c>
      <c r="X1727" s="63" t="s">
        <v>89</v>
      </c>
      <c r="Y1727" s="219">
        <f t="shared" si="1092"/>
        <v>5.131868131868134E-3</v>
      </c>
      <c r="Z1727" s="78">
        <f t="shared" si="1280"/>
        <v>1.0229376880219385</v>
      </c>
      <c r="AA1727" s="78">
        <f t="shared" si="1281"/>
        <v>1.0538320118114783</v>
      </c>
      <c r="AB1727" s="74">
        <f t="shared" si="1282"/>
        <v>1726</v>
      </c>
      <c r="AC1727" s="80">
        <f t="shared" si="1283"/>
        <v>1.047992282915948E-2</v>
      </c>
      <c r="AD1727" s="79">
        <f t="shared" si="1135"/>
        <v>-3.0894323789539824E-2</v>
      </c>
      <c r="AE1727" s="81">
        <f t="shared" si="1284"/>
        <v>-4.1374246618699304E-2</v>
      </c>
      <c r="AF1727" s="19">
        <f t="shared" si="1285"/>
        <v>-2.931617510501907E-2</v>
      </c>
      <c r="AG1727" s="93">
        <f t="shared" si="1274"/>
        <v>0.11497679492014035</v>
      </c>
      <c r="AH1727" s="91">
        <f t="shared" si="1286"/>
        <v>2.1237436710171307E-3</v>
      </c>
      <c r="AI1727" s="96">
        <f t="shared" si="1287"/>
        <v>1719.4840201994418</v>
      </c>
      <c r="AJ1727" s="5">
        <f t="shared" si="1264"/>
        <v>3.499999999999992E-2</v>
      </c>
      <c r="AK1727" s="5">
        <f t="shared" si="1077"/>
        <v>3.499999999999992E-2</v>
      </c>
      <c r="AL1727" s="5">
        <f t="shared" si="1288"/>
        <v>0</v>
      </c>
      <c r="AM1727" s="95">
        <f t="shared" si="1289"/>
        <v>1.2857142857142853E-2</v>
      </c>
      <c r="AN1727" s="95">
        <f t="shared" si="1289"/>
        <v>-1.0357142857142858E-2</v>
      </c>
      <c r="AO1727" s="78">
        <f t="shared" si="1266"/>
        <v>1.2413793103448272</v>
      </c>
      <c r="AP1727" s="8">
        <f t="shared" si="1267"/>
        <v>55.38461538461538</v>
      </c>
      <c r="AQ1727" s="8"/>
      <c r="AR1727" s="8">
        <f t="shared" si="1268"/>
        <v>0.71428571428570886</v>
      </c>
      <c r="AS1727" s="114">
        <f t="shared" si="1080"/>
        <v>234312.85714285536</v>
      </c>
      <c r="AT1727" s="103">
        <f t="shared" si="1290"/>
        <v>0.12577586900153498</v>
      </c>
      <c r="AU1727" s="5">
        <f t="shared" si="1291"/>
        <v>1.0349999999999999</v>
      </c>
      <c r="AV1727" s="93">
        <f t="shared" si="1085"/>
        <v>0.70438170867329586</v>
      </c>
      <c r="AW1727" s="210">
        <f t="shared" si="1074"/>
        <v>3.4825870646766316E-2</v>
      </c>
      <c r="AX1727" s="276">
        <f t="shared" si="1093"/>
        <v>-1.7486001814052327E-2</v>
      </c>
      <c r="AY1727" s="19">
        <f t="shared" si="1125"/>
        <v>-0.50153799928654008</v>
      </c>
    </row>
    <row r="1728" spans="1:51">
      <c r="A1728" s="16">
        <v>40841.30872685185</v>
      </c>
      <c r="B1728" s="9">
        <v>3</v>
      </c>
      <c r="C1728" s="5">
        <v>1.04</v>
      </c>
      <c r="D1728" s="5">
        <v>1.115</v>
      </c>
      <c r="E1728" s="5">
        <v>1.04</v>
      </c>
      <c r="F1728" s="5">
        <v>1.08</v>
      </c>
      <c r="G1728" s="6">
        <v>620397</v>
      </c>
      <c r="H1728" s="113">
        <f t="shared" ref="H1728:H1733" si="1293">F1728</f>
        <v>1.08</v>
      </c>
      <c r="I1728" s="19">
        <f t="shared" si="1270"/>
        <v>4.3478260869565369E-2</v>
      </c>
      <c r="J1728" s="8">
        <f t="shared" si="1275"/>
        <v>1.0862408082022859</v>
      </c>
      <c r="K1728" s="8">
        <f t="shared" si="1276"/>
        <v>0.95025919179771434</v>
      </c>
      <c r="L1728" s="8">
        <f t="shared" si="1277"/>
        <v>1.0182500000000001</v>
      </c>
      <c r="M1728" s="19">
        <f t="shared" si="1278"/>
        <v>0.14309950125009524</v>
      </c>
      <c r="N1728" s="19">
        <f t="shared" si="1271"/>
        <v>-1.4302309808801919E-2</v>
      </c>
      <c r="O1728" s="19">
        <f t="shared" si="1272"/>
        <v>-1.0912818931888015E-3</v>
      </c>
      <c r="P1728" s="19">
        <f t="shared" si="1273"/>
        <v>7.2315693381283194E-4</v>
      </c>
      <c r="Q1728" s="6">
        <v>162</v>
      </c>
      <c r="R1728" s="191">
        <v>670815.83700000006</v>
      </c>
      <c r="S1728" s="66">
        <f t="shared" si="1084"/>
        <v>4140.8385000000007</v>
      </c>
      <c r="T1728" t="str">
        <f t="shared" si="1292"/>
        <v/>
      </c>
      <c r="U1728" t="str">
        <f t="shared" si="1292"/>
        <v>BrokeBandUpper</v>
      </c>
      <c r="V1728" t="str">
        <f t="shared" si="1292"/>
        <v/>
      </c>
      <c r="W1728" t="str">
        <f t="shared" si="1292"/>
        <v/>
      </c>
      <c r="Y1728" s="219">
        <f t="shared" si="1092"/>
        <v>5.8131868131868162E-3</v>
      </c>
      <c r="Z1728" s="78">
        <f t="shared" si="1280"/>
        <v>1.0317252840665601</v>
      </c>
      <c r="AA1728" s="78">
        <f t="shared" si="1281"/>
        <v>1.055768442937429</v>
      </c>
      <c r="AB1728" s="74">
        <f t="shared" si="1282"/>
        <v>1727</v>
      </c>
      <c r="AC1728" s="80">
        <f t="shared" si="1283"/>
        <v>1.3864870198264288E-2</v>
      </c>
      <c r="AD1728" s="79">
        <f t="shared" si="1135"/>
        <v>-2.4043158870868941E-2</v>
      </c>
      <c r="AE1728" s="81">
        <f t="shared" si="1284"/>
        <v>-3.790802906913323E-2</v>
      </c>
      <c r="AF1728" s="19">
        <f t="shared" si="1285"/>
        <v>-2.2773136507068227E-2</v>
      </c>
      <c r="AG1728" s="93">
        <f t="shared" si="1274"/>
        <v>0.32299353957898286</v>
      </c>
      <c r="AH1728" s="91">
        <f t="shared" si="1286"/>
        <v>2.0854968741628932E-3</v>
      </c>
      <c r="AI1728" s="96">
        <f t="shared" si="1287"/>
        <v>1719.6100894301162</v>
      </c>
      <c r="AJ1728" s="5">
        <f t="shared" ref="AJ1728:AJ1733" si="1294">F1728-F1727</f>
        <v>4.5000000000000151E-2</v>
      </c>
      <c r="AK1728" s="5">
        <f t="shared" si="1077"/>
        <v>4.5000000000000151E-2</v>
      </c>
      <c r="AL1728" s="5">
        <f t="shared" si="1288"/>
        <v>0</v>
      </c>
      <c r="AM1728" s="95">
        <f t="shared" ref="AM1728:AN1730" si="1295">(AVERAGE(AK1715:AK1728))</f>
        <v>1.6071428571428577E-2</v>
      </c>
      <c r="AN1728" s="95">
        <f t="shared" si="1295"/>
        <v>-7.4999999999999989E-3</v>
      </c>
      <c r="AO1728" s="78">
        <f t="shared" ref="AO1728:AO1733" si="1296">ABS(AM1728/AN1728)</f>
        <v>2.1428571428571437</v>
      </c>
      <c r="AP1728" s="8">
        <f t="shared" ref="AP1728:AP1733" si="1297">IF(AN1728=0,100,100-(100/(1+AO1728)))</f>
        <v>68.181818181818187</v>
      </c>
      <c r="AQ1728" s="8"/>
      <c r="AR1728" s="8">
        <f t="shared" ref="AR1728:AR1733" si="1298">IF(ISERROR(((F1728-E1728)-(D1728-F1728))/(D1728-E1728)),0,((F1728-E1728)-(D1728-F1728))/(D1728-E1728))</f>
        <v>6.6666666666668248E-2</v>
      </c>
      <c r="AS1728" s="114">
        <f t="shared" si="1080"/>
        <v>41359.800000000978</v>
      </c>
      <c r="AT1728" s="103">
        <f t="shared" si="1290"/>
        <v>0.1344308226313016</v>
      </c>
      <c r="AU1728" s="5">
        <f t="shared" si="1291"/>
        <v>1.08</v>
      </c>
      <c r="AV1728" s="93">
        <f t="shared" si="1085"/>
        <v>6.1655968328012171E-2</v>
      </c>
      <c r="AW1728" s="210">
        <f t="shared" si="1074"/>
        <v>7.2115384615384567E-2</v>
      </c>
      <c r="AX1728" s="276">
        <f t="shared" si="1093"/>
        <v>-2.1491667354831889E-2</v>
      </c>
      <c r="AY1728" s="19">
        <f t="shared" si="1125"/>
        <v>-0.22907841274272758</v>
      </c>
    </row>
    <row r="1729" spans="1:51">
      <c r="A1729" s="16">
        <v>40842.310763888891</v>
      </c>
      <c r="B1729" s="9">
        <v>4</v>
      </c>
      <c r="C1729" s="5">
        <v>1.07</v>
      </c>
      <c r="D1729" s="5">
        <v>1.085</v>
      </c>
      <c r="E1729" s="5">
        <v>1.06</v>
      </c>
      <c r="F1729" s="5">
        <v>1.075</v>
      </c>
      <c r="G1729" s="6">
        <v>205659</v>
      </c>
      <c r="H1729" s="113">
        <f t="shared" si="1293"/>
        <v>1.075</v>
      </c>
      <c r="I1729" s="19">
        <f t="shared" si="1270"/>
        <v>-4.6296296296297361E-3</v>
      </c>
      <c r="J1729" s="8">
        <f t="shared" si="1275"/>
        <v>1.0891141925718324</v>
      </c>
      <c r="K1729" s="8">
        <f t="shared" si="1276"/>
        <v>0.94888580742816742</v>
      </c>
      <c r="L1729" s="8">
        <f t="shared" si="1277"/>
        <v>1.0189999999999999</v>
      </c>
      <c r="M1729" s="19">
        <f t="shared" si="1278"/>
        <v>0.14778215043993115</v>
      </c>
      <c r="N1729" s="19">
        <f t="shared" si="1271"/>
        <v>3.2723029423086768E-2</v>
      </c>
      <c r="O1729" s="19">
        <f t="shared" si="1272"/>
        <v>2.6452554054767581E-3</v>
      </c>
      <c r="P1729" s="19">
        <f t="shared" si="1273"/>
        <v>-1.4452734384486588E-3</v>
      </c>
      <c r="Q1729" s="6">
        <v>93</v>
      </c>
      <c r="R1729" s="191">
        <v>220360.00099999999</v>
      </c>
      <c r="S1729" s="66">
        <f t="shared" si="1084"/>
        <v>2369.4623763440859</v>
      </c>
      <c r="T1729" t="str">
        <f t="shared" ref="T1729:W1730" si="1299">IF(C1729&gt;$J1729,"BrokeBandUpper", IF(C1729&lt;$K1729,"BrokeBandLower", ""))</f>
        <v/>
      </c>
      <c r="U1729" t="str">
        <f t="shared" si="1299"/>
        <v/>
      </c>
      <c r="V1729" t="str">
        <f t="shared" si="1299"/>
        <v/>
      </c>
      <c r="W1729" t="str">
        <f t="shared" si="1299"/>
        <v/>
      </c>
      <c r="Y1729" s="219">
        <f t="shared" si="1092"/>
        <v>5.9890109890109898E-3</v>
      </c>
      <c r="Z1729" s="78">
        <f t="shared" si="1280"/>
        <v>1.0383895903203098</v>
      </c>
      <c r="AA1729" s="78">
        <f t="shared" si="1281"/>
        <v>1.0571915781600592</v>
      </c>
      <c r="AB1729" s="74">
        <f t="shared" si="1282"/>
        <v>1728</v>
      </c>
      <c r="AC1729" s="80">
        <f t="shared" si="1283"/>
        <v>1.5284832983507066E-2</v>
      </c>
      <c r="AD1729" s="79">
        <f t="shared" si="1135"/>
        <v>-1.8801987839749401E-2</v>
      </c>
      <c r="AE1729" s="81">
        <f t="shared" si="1284"/>
        <v>-3.4086820823256467E-2</v>
      </c>
      <c r="AF1729" s="19">
        <f t="shared" si="1285"/>
        <v>-1.7784844514626634E-2</v>
      </c>
      <c r="AG1729" s="93">
        <f t="shared" si="1274"/>
        <v>0.10241443049503192</v>
      </c>
      <c r="AH1729" s="91">
        <f t="shared" si="1286"/>
        <v>1.9548450459393263E-3</v>
      </c>
      <c r="AI1729" s="96">
        <f t="shared" si="1287"/>
        <v>1719.5639468136626</v>
      </c>
      <c r="AJ1729" s="5">
        <f t="shared" si="1294"/>
        <v>-5.0000000000001155E-3</v>
      </c>
      <c r="AK1729" s="5">
        <f t="shared" si="1077"/>
        <v>0</v>
      </c>
      <c r="AL1729" s="5">
        <f t="shared" si="1288"/>
        <v>-5.0000000000001155E-3</v>
      </c>
      <c r="AM1729" s="95">
        <f t="shared" si="1295"/>
        <v>1.5714285714285719E-2</v>
      </c>
      <c r="AN1729" s="95">
        <f t="shared" si="1295"/>
        <v>-7.8571428571428646E-3</v>
      </c>
      <c r="AO1729" s="78">
        <f t="shared" si="1296"/>
        <v>1.9999999999999987</v>
      </c>
      <c r="AP1729" s="8">
        <f t="shared" si="1297"/>
        <v>66.666666666666657</v>
      </c>
      <c r="AQ1729" s="8"/>
      <c r="AR1729" s="8">
        <f t="shared" si="1298"/>
        <v>0.19999999999999646</v>
      </c>
      <c r="AS1729" s="114">
        <f t="shared" si="1080"/>
        <v>41131.799999999268</v>
      </c>
      <c r="AT1729" s="103">
        <f t="shared" si="1290"/>
        <v>0.17591987130609957</v>
      </c>
      <c r="AU1729" s="5">
        <f t="shared" si="1291"/>
        <v>1.075</v>
      </c>
      <c r="AV1729" s="93">
        <f t="shared" si="1085"/>
        <v>0.1866572872270012</v>
      </c>
      <c r="AW1729" s="210">
        <f t="shared" si="1074"/>
        <v>2.3584905660377273E-2</v>
      </c>
      <c r="AX1729" s="276">
        <f t="shared" si="1093"/>
        <v>-2.351887117593748E-2</v>
      </c>
      <c r="AY1729" s="19">
        <f t="shared" si="1125"/>
        <v>-9.4325106918697166E-2</v>
      </c>
    </row>
    <row r="1730" spans="1:51">
      <c r="A1730" s="16">
        <v>40843.320902777778</v>
      </c>
      <c r="B1730" s="9">
        <v>5</v>
      </c>
      <c r="C1730" s="5">
        <v>1.1000000000000001</v>
      </c>
      <c r="D1730" s="5">
        <v>1.1599999999999999</v>
      </c>
      <c r="E1730" s="5">
        <v>1.095</v>
      </c>
      <c r="F1730" s="5">
        <v>1.1499999999999999</v>
      </c>
      <c r="G1730" s="6">
        <v>256870</v>
      </c>
      <c r="H1730" s="113">
        <f t="shared" si="1293"/>
        <v>1.1499999999999999</v>
      </c>
      <c r="I1730" s="19">
        <f t="shared" si="1270"/>
        <v>6.9767441860465074E-2</v>
      </c>
      <c r="J1730" s="8">
        <f t="shared" si="1275"/>
        <v>1.1125561620551887</v>
      </c>
      <c r="K1730" s="8">
        <f t="shared" si="1276"/>
        <v>0.93444383794481156</v>
      </c>
      <c r="L1730" s="8">
        <f t="shared" si="1277"/>
        <v>1.0235000000000001</v>
      </c>
      <c r="M1730" s="19">
        <f t="shared" si="1278"/>
        <v>0.19060784273789227</v>
      </c>
      <c r="N1730" s="19">
        <f t="shared" si="1271"/>
        <v>0.28978934310046084</v>
      </c>
      <c r="O1730" s="19">
        <f t="shared" si="1272"/>
        <v>2.1523885780976262E-2</v>
      </c>
      <c r="P1730" s="19">
        <f t="shared" si="1273"/>
        <v>-1.5219923588591708E-2</v>
      </c>
      <c r="Q1730" s="6">
        <v>70</v>
      </c>
      <c r="R1730" s="191">
        <v>289561.00099999999</v>
      </c>
      <c r="S1730" s="66">
        <f t="shared" si="1084"/>
        <v>4136.5857285714283</v>
      </c>
      <c r="T1730" t="str">
        <f t="shared" si="1299"/>
        <v/>
      </c>
      <c r="U1730" t="str">
        <f t="shared" si="1299"/>
        <v>BrokeBandUpper</v>
      </c>
      <c r="V1730" t="str">
        <f t="shared" si="1299"/>
        <v/>
      </c>
      <c r="W1730" t="str">
        <f t="shared" si="1299"/>
        <v>BrokeBandUpper</v>
      </c>
      <c r="X1730" t="s">
        <v>89</v>
      </c>
      <c r="Y1730" s="219">
        <f t="shared" si="1092"/>
        <v>7.9890109890109872E-3</v>
      </c>
      <c r="Z1730" s="78">
        <f t="shared" si="1280"/>
        <v>1.0555775934109821</v>
      </c>
      <c r="AA1730" s="78">
        <f t="shared" si="1281"/>
        <v>1.0640594013762148</v>
      </c>
      <c r="AB1730" s="74">
        <f t="shared" si="1282"/>
        <v>1729</v>
      </c>
      <c r="AC1730" s="80">
        <f t="shared" si="1283"/>
        <v>2.0484010286419031E-2</v>
      </c>
      <c r="AD1730" s="79">
        <f t="shared" si="1135"/>
        <v>-8.4818079652326794E-3</v>
      </c>
      <c r="AE1730" s="81">
        <f t="shared" si="1284"/>
        <v>-2.8965818251651711E-2</v>
      </c>
      <c r="AF1730" s="19">
        <f t="shared" si="1285"/>
        <v>-7.9711790096141481E-3</v>
      </c>
      <c r="AG1730" s="93">
        <f t="shared" si="1274"/>
        <v>0.34015270618410304</v>
      </c>
      <c r="AH1730" s="91">
        <f t="shared" si="1286"/>
        <v>1.8854242703782744E-3</v>
      </c>
      <c r="AI1730" s="96">
        <f t="shared" si="1287"/>
        <v>1719.2860591110912</v>
      </c>
      <c r="AJ1730" s="5">
        <f t="shared" si="1294"/>
        <v>7.4999999999999956E-2</v>
      </c>
      <c r="AK1730" s="5">
        <f t="shared" si="1077"/>
        <v>7.4999999999999956E-2</v>
      </c>
      <c r="AL1730" s="5">
        <f t="shared" si="1288"/>
        <v>0</v>
      </c>
      <c r="AM1730" s="95">
        <f t="shared" si="1295"/>
        <v>2.0714285714285716E-2</v>
      </c>
      <c r="AN1730" s="95">
        <f t="shared" si="1295"/>
        <v>-7.8571428571428646E-3</v>
      </c>
      <c r="AO1730" s="78">
        <f t="shared" si="1296"/>
        <v>2.636363636363634</v>
      </c>
      <c r="AP1730" s="8">
        <f t="shared" si="1297"/>
        <v>72.499999999999986</v>
      </c>
      <c r="AQ1730" s="8"/>
      <c r="AR1730" s="8">
        <f t="shared" si="1298"/>
        <v>0.69230769230769174</v>
      </c>
      <c r="AS1730" s="114">
        <f t="shared" si="1080"/>
        <v>177833.07692307676</v>
      </c>
      <c r="AT1730" s="103">
        <f t="shared" si="1290"/>
        <v>0.18009405085255881</v>
      </c>
      <c r="AU1730" s="5">
        <f t="shared" si="1291"/>
        <v>1.1499999999999999</v>
      </c>
      <c r="AV1730" s="93">
        <f t="shared" si="1085"/>
        <v>0.61414719630381709</v>
      </c>
      <c r="AW1730" s="210">
        <f t="shared" si="1074"/>
        <v>5.9360730593607261E-2</v>
      </c>
      <c r="AX1730" s="276">
        <f t="shared" si="1093"/>
        <v>-2.2622780666810588E-2</v>
      </c>
      <c r="AY1730" s="19">
        <f t="shared" si="1125"/>
        <v>3.8100914896106758E-2</v>
      </c>
    </row>
    <row r="1731" spans="1:51">
      <c r="A1731" s="16">
        <v>40844.30369212963</v>
      </c>
      <c r="B1731" s="9">
        <v>6</v>
      </c>
      <c r="C1731" s="5">
        <v>1.1599999999999999</v>
      </c>
      <c r="D1731" s="5">
        <v>1.19</v>
      </c>
      <c r="E1731" s="5">
        <v>1.1399999999999999</v>
      </c>
      <c r="F1731" s="5">
        <v>1.165</v>
      </c>
      <c r="G1731" s="6">
        <v>209894</v>
      </c>
      <c r="H1731" s="113">
        <f t="shared" si="1293"/>
        <v>1.165</v>
      </c>
      <c r="I1731" s="19">
        <f t="shared" ref="I1731:I1737" si="1300">IF(A1732&gt;A1731,(H1731-H1730)/H1730, (H1731-H1732)/H1732)</f>
        <v>1.3043478260869674E-2</v>
      </c>
      <c r="J1731" s="8">
        <f t="shared" ref="J1731:J1736" si="1301">(L1731)+2*STDEVPA(H1712:H1731)</f>
        <v>1.1350804731806428</v>
      </c>
      <c r="K1731" s="8">
        <f t="shared" ref="K1731:K1736" si="1302">(L1731)-(2*STDEVPA(H1712:H1731))</f>
        <v>0.92141952681935746</v>
      </c>
      <c r="L1731" s="8">
        <f t="shared" ref="L1731:L1736" si="1303">AVERAGE(H1712:H1731)</f>
        <v>1.0282500000000001</v>
      </c>
      <c r="M1731" s="19">
        <f t="shared" ref="M1731:M1736" si="1304">(J1731-K1731)/K1731</f>
        <v>0.23188237294994196</v>
      </c>
      <c r="N1731" s="19">
        <f t="shared" ref="N1731:N1737" si="1305">IF(A1732&gt;A1731,(M1731-M1730)/M1730, (M1731-M1732)/M1732)</f>
        <v>0.21654161559766938</v>
      </c>
      <c r="O1731" s="19">
        <f t="shared" ref="O1731:O1737" si="1306">IF(A1732&gt;A1731,(J1731-J1730)/J1730, (J1731-J1732)/J1732)</f>
        <v>2.0245549747210632E-2</v>
      </c>
      <c r="P1731" s="19">
        <f t="shared" ref="P1731:P1737" si="1307">IF(A1732&gt;A1731,(K1731-K1730)/K1730, (K1731-K1732)/K1732)</f>
        <v>-1.3938035221142226E-2</v>
      </c>
      <c r="Q1731" s="6">
        <v>153</v>
      </c>
      <c r="R1731" s="191">
        <v>244130.49400000001</v>
      </c>
      <c r="S1731" s="66">
        <f t="shared" si="1084"/>
        <v>1595.6241437908498</v>
      </c>
      <c r="T1731" t="str">
        <f t="shared" ref="T1731:W1732" si="1308">IF(C1731&gt;$J1731,"BrokeBandUpper", IF(C1731&lt;$K1731,"BrokeBandLower", ""))</f>
        <v>BrokeBandUpper</v>
      </c>
      <c r="U1731" t="str">
        <f t="shared" si="1308"/>
        <v>BrokeBandUpper</v>
      </c>
      <c r="V1731" t="str">
        <f t="shared" si="1308"/>
        <v>BrokeBandUpper</v>
      </c>
      <c r="W1731" t="str">
        <f t="shared" si="1308"/>
        <v>BrokeBandUpper</v>
      </c>
      <c r="Y1731" s="219">
        <f t="shared" si="1092"/>
        <v>1.0285714285714285E-2</v>
      </c>
      <c r="Z1731" s="78">
        <f t="shared" ref="Z1731:Z1736" si="1309">Z1730+(0.154*(F1731-Z1730))</f>
        <v>1.0724286440256909</v>
      </c>
      <c r="AA1731" s="78">
        <f t="shared" ref="AA1731:AA1736" si="1310">AA1730+(0.074*(F1731-AA1730))</f>
        <v>1.0715290056743749</v>
      </c>
      <c r="AB1731" s="74">
        <f t="shared" ref="AB1731:AB1736" si="1311">AB1730+1</f>
        <v>1730</v>
      </c>
      <c r="AC1731" s="80">
        <f t="shared" ref="AC1731:AC1736" si="1312">AD1731-AE1731</f>
        <v>2.3892365282374178E-2</v>
      </c>
      <c r="AD1731" s="79">
        <f t="shared" si="1135"/>
        <v>8.9963835131601222E-4</v>
      </c>
      <c r="AE1731" s="81">
        <f t="shared" ref="AE1731:AE1736" si="1313">AE1730+(0.2*(AD1731-AE1730))</f>
        <v>-2.2992726931058166E-2</v>
      </c>
      <c r="AF1731" s="19">
        <f t="shared" ref="AF1731:AF1736" si="1314">AD1731/AA1731</f>
        <v>8.3958375979735424E-4</v>
      </c>
      <c r="AG1731" s="93">
        <f t="shared" ref="AG1731:AG1737" si="1315">IF(A1732&gt;A1731,(AC1731-AC1730)/AC1730, (AC1731-AC1732)/AC1732)</f>
        <v>0.16639100197166459</v>
      </c>
      <c r="AH1731" s="91">
        <f t="shared" ref="AH1731:AH1736" si="1316">SLOPE(AC1718:AC1731,AB1718:AB1731)</f>
        <v>1.8727100350550306E-3</v>
      </c>
      <c r="AI1731" s="96">
        <f t="shared" ref="AI1731:AI1736" si="1317">INTERCEPT(AB1718:AB1731,AC1718:AC1731)</f>
        <v>1719.0507929435605</v>
      </c>
      <c r="AJ1731" s="5">
        <f t="shared" si="1294"/>
        <v>1.5000000000000124E-2</v>
      </c>
      <c r="AK1731" s="5">
        <f t="shared" si="1077"/>
        <v>1.5000000000000124E-2</v>
      </c>
      <c r="AL1731" s="5">
        <f t="shared" ref="AL1731:AL1736" si="1318">IF(AJ1731&lt;0,AJ1731,0)</f>
        <v>0</v>
      </c>
      <c r="AM1731" s="95">
        <f t="shared" ref="AM1731:AN1733" si="1319">(AVERAGE(AK1718:AK1731))</f>
        <v>2.0357142857142869E-2</v>
      </c>
      <c r="AN1731" s="95">
        <f t="shared" si="1319"/>
        <v>-7.8571428571428646E-3</v>
      </c>
      <c r="AO1731" s="78">
        <f t="shared" si="1296"/>
        <v>2.5909090909090899</v>
      </c>
      <c r="AP1731" s="8">
        <f t="shared" si="1297"/>
        <v>72.151898734177209</v>
      </c>
      <c r="AQ1731" s="8"/>
      <c r="AR1731" s="8">
        <f t="shared" si="1298"/>
        <v>4.4408920985006222E-15</v>
      </c>
      <c r="AS1731" s="114">
        <f t="shared" si="1080"/>
        <v>9.321166061226896E-10</v>
      </c>
      <c r="AT1731" s="103">
        <f t="shared" si="1290"/>
        <v>0.17878644228983515</v>
      </c>
      <c r="AU1731" s="5">
        <f t="shared" si="1291"/>
        <v>1.165</v>
      </c>
      <c r="AV1731" s="93">
        <f t="shared" si="1085"/>
        <v>3.818108057089704E-15</v>
      </c>
      <c r="AW1731" s="210">
        <f t="shared" ref="AW1731:AW1794" si="1320">(D1731-E1731)/E1731</f>
        <v>4.3859649122807064E-2</v>
      </c>
      <c r="AX1731" s="276">
        <f t="shared" si="1093"/>
        <v>-1.915964357525175E-2</v>
      </c>
      <c r="AY1731" s="19">
        <f t="shared" si="1125"/>
        <v>0.15308184889223345</v>
      </c>
    </row>
    <row r="1732" spans="1:51">
      <c r="A1732" s="16">
        <v>40847.309791666667</v>
      </c>
      <c r="B1732" s="9">
        <v>2</v>
      </c>
      <c r="C1732" s="5">
        <v>1.17</v>
      </c>
      <c r="D1732" s="5">
        <v>1.17</v>
      </c>
      <c r="E1732" s="5">
        <v>1.115</v>
      </c>
      <c r="F1732" s="5">
        <v>1.1200000000000001</v>
      </c>
      <c r="G1732" s="6">
        <v>197684</v>
      </c>
      <c r="H1732" s="113">
        <f t="shared" si="1293"/>
        <v>1.1200000000000001</v>
      </c>
      <c r="I1732" s="19">
        <f t="shared" si="1300"/>
        <v>-3.8626609442060027E-2</v>
      </c>
      <c r="J1732" s="8">
        <f t="shared" si="1301"/>
        <v>1.1468322072016492</v>
      </c>
      <c r="K1732" s="8">
        <f t="shared" si="1302"/>
        <v>0.91866779279835087</v>
      </c>
      <c r="L1732" s="8">
        <f t="shared" si="1303"/>
        <v>1.0327500000000001</v>
      </c>
      <c r="M1732" s="19">
        <f t="shared" si="1304"/>
        <v>0.24836444272013447</v>
      </c>
      <c r="N1732" s="19">
        <f t="shared" si="1305"/>
        <v>7.1079442393625181E-2</v>
      </c>
      <c r="O1732" s="19">
        <f t="shared" si="1306"/>
        <v>1.0353216620911999E-2</v>
      </c>
      <c r="P1732" s="19">
        <f t="shared" si="1307"/>
        <v>-2.9864073214350959E-3</v>
      </c>
      <c r="Q1732" s="6">
        <v>93</v>
      </c>
      <c r="R1732" s="191">
        <v>226204.80600000001</v>
      </c>
      <c r="S1732" s="66">
        <f t="shared" si="1084"/>
        <v>2432.309741935484</v>
      </c>
      <c r="T1732" t="str">
        <f t="shared" si="1308"/>
        <v>BrokeBandUpper</v>
      </c>
      <c r="U1732" t="str">
        <f t="shared" si="1308"/>
        <v>BrokeBandUpper</v>
      </c>
      <c r="V1732" t="str">
        <f t="shared" si="1308"/>
        <v/>
      </c>
      <c r="W1732" t="str">
        <f t="shared" si="1308"/>
        <v/>
      </c>
      <c r="Y1732" s="219">
        <f t="shared" si="1092"/>
        <v>1.151648351648352E-2</v>
      </c>
      <c r="Z1732" s="78">
        <f t="shared" si="1309"/>
        <v>1.0797546328457346</v>
      </c>
      <c r="AA1732" s="78">
        <f t="shared" si="1310"/>
        <v>1.0751158592544712</v>
      </c>
      <c r="AB1732" s="74">
        <f t="shared" si="1311"/>
        <v>1731</v>
      </c>
      <c r="AC1732" s="80">
        <f t="shared" si="1312"/>
        <v>2.2105200417857261E-2</v>
      </c>
      <c r="AD1732" s="79">
        <f t="shared" si="1135"/>
        <v>4.638773591263412E-3</v>
      </c>
      <c r="AE1732" s="81">
        <f t="shared" si="1313"/>
        <v>-1.7466426826593849E-2</v>
      </c>
      <c r="AF1732" s="19">
        <f t="shared" si="1314"/>
        <v>4.3146732059930037E-3</v>
      </c>
      <c r="AG1732" s="93">
        <f t="shared" si="1315"/>
        <v>-7.4800667217127317E-2</v>
      </c>
      <c r="AH1732" s="91">
        <f t="shared" si="1316"/>
        <v>1.8237133842232082E-3</v>
      </c>
      <c r="AI1732" s="96">
        <f t="shared" si="1317"/>
        <v>1718.95007702818</v>
      </c>
      <c r="AJ1732" s="5">
        <f t="shared" si="1294"/>
        <v>-4.4999999999999929E-2</v>
      </c>
      <c r="AK1732" s="5">
        <f t="shared" si="1077"/>
        <v>0</v>
      </c>
      <c r="AL1732" s="5">
        <f t="shared" si="1318"/>
        <v>-4.4999999999999929E-2</v>
      </c>
      <c r="AM1732" s="95">
        <f t="shared" si="1319"/>
        <v>1.8214285714285721E-2</v>
      </c>
      <c r="AN1732" s="95">
        <f t="shared" si="1319"/>
        <v>-1.1071428571428574E-2</v>
      </c>
      <c r="AO1732" s="78">
        <f t="shared" si="1296"/>
        <v>1.645161290322581</v>
      </c>
      <c r="AP1732" s="8">
        <f t="shared" si="1297"/>
        <v>62.195121951219519</v>
      </c>
      <c r="AQ1732" s="8"/>
      <c r="AR1732" s="8">
        <f t="shared" si="1298"/>
        <v>-0.81818181818181379</v>
      </c>
      <c r="AS1732" s="114">
        <f t="shared" si="1080"/>
        <v>-161741.45454545369</v>
      </c>
      <c r="AT1732" s="103">
        <f t="shared" ref="AT1732:AT1737" si="1321">SUM(AS1713:AS1732)/SUM(G1713:G1732)</f>
        <v>0.16978498122936522</v>
      </c>
      <c r="AU1732" s="5">
        <f t="shared" ref="AU1732:AU1737" si="1322">F1732</f>
        <v>1.1200000000000001</v>
      </c>
      <c r="AV1732" s="93">
        <f t="shared" si="1085"/>
        <v>-0.71502218456602407</v>
      </c>
      <c r="AW1732" s="210">
        <f t="shared" si="1320"/>
        <v>4.9327354260089634E-2</v>
      </c>
      <c r="AX1732" s="276">
        <f t="shared" si="1093"/>
        <v>-1.4587236463353819E-2</v>
      </c>
      <c r="AY1732" s="19">
        <f t="shared" si="1125"/>
        <v>0.2386478169042793</v>
      </c>
    </row>
    <row r="1733" spans="1:51">
      <c r="A1733" s="16">
        <v>40848.313750000001</v>
      </c>
      <c r="B1733" s="9">
        <v>3</v>
      </c>
      <c r="C1733" s="5">
        <v>1.1200000000000001</v>
      </c>
      <c r="D1733" s="5">
        <v>1.1399999999999999</v>
      </c>
      <c r="E1733" s="5">
        <v>1.105</v>
      </c>
      <c r="F1733" s="5">
        <v>1.115</v>
      </c>
      <c r="G1733" s="6">
        <v>99058</v>
      </c>
      <c r="H1733" s="113">
        <f t="shared" si="1293"/>
        <v>1.115</v>
      </c>
      <c r="I1733" s="19">
        <f t="shared" si="1300"/>
        <v>-4.4642857142858173E-3</v>
      </c>
      <c r="J1733" s="8">
        <f t="shared" si="1301"/>
        <v>1.1569103036057251</v>
      </c>
      <c r="K1733" s="8">
        <f t="shared" si="1302"/>
        <v>0.92008969639427485</v>
      </c>
      <c r="L1733" s="8">
        <f t="shared" si="1303"/>
        <v>1.0385</v>
      </c>
      <c r="M1733" s="19">
        <f t="shared" si="1304"/>
        <v>0.25738860911009309</v>
      </c>
      <c r="N1733" s="19">
        <f t="shared" si="1305"/>
        <v>3.6334373355236524E-2</v>
      </c>
      <c r="O1733" s="19">
        <f t="shared" si="1306"/>
        <v>8.7877689000966618E-3</v>
      </c>
      <c r="P1733" s="19">
        <f t="shared" si="1307"/>
        <v>1.5477886642708168E-3</v>
      </c>
      <c r="Q1733" s="6">
        <v>144</v>
      </c>
      <c r="R1733" s="191">
        <v>110951.181</v>
      </c>
      <c r="S1733" s="66">
        <f t="shared" si="1084"/>
        <v>770.49431249999998</v>
      </c>
      <c r="T1733" t="str">
        <f t="shared" ref="T1733:W1734" si="1323">IF(C1733&gt;$J1733,"BrokeBandUpper", IF(C1733&lt;$K1733,"BrokeBandLower", ""))</f>
        <v/>
      </c>
      <c r="U1733" t="str">
        <f t="shared" si="1323"/>
        <v/>
      </c>
      <c r="V1733" t="str">
        <f t="shared" si="1323"/>
        <v/>
      </c>
      <c r="W1733" t="str">
        <f t="shared" si="1323"/>
        <v/>
      </c>
      <c r="Y1733" s="219">
        <f t="shared" si="1092"/>
        <v>1.1505494505494509E-2</v>
      </c>
      <c r="Z1733" s="78">
        <f t="shared" si="1309"/>
        <v>1.0851824193874915</v>
      </c>
      <c r="AA1733" s="78">
        <f t="shared" si="1310"/>
        <v>1.0780672856696403</v>
      </c>
      <c r="AB1733" s="74">
        <f t="shared" si="1311"/>
        <v>1732</v>
      </c>
      <c r="AC1733" s="80">
        <f t="shared" si="1312"/>
        <v>1.9665248435556053E-2</v>
      </c>
      <c r="AD1733" s="79">
        <f t="shared" si="1135"/>
        <v>7.1151337178512186E-3</v>
      </c>
      <c r="AE1733" s="81">
        <f t="shared" si="1313"/>
        <v>-1.2550114717704834E-2</v>
      </c>
      <c r="AF1733" s="19">
        <f t="shared" si="1314"/>
        <v>6.5998976246011039E-3</v>
      </c>
      <c r="AG1733" s="93">
        <f t="shared" si="1315"/>
        <v>-0.11037909343405636</v>
      </c>
      <c r="AH1733" s="91">
        <f t="shared" si="1316"/>
        <v>1.6709180658073864E-3</v>
      </c>
      <c r="AI1733" s="96">
        <f t="shared" si="1317"/>
        <v>1718.7740079786811</v>
      </c>
      <c r="AJ1733" s="5">
        <f t="shared" si="1294"/>
        <v>-5.0000000000001155E-3</v>
      </c>
      <c r="AK1733" s="5">
        <f t="shared" si="1077"/>
        <v>0</v>
      </c>
      <c r="AL1733" s="5">
        <f t="shared" si="1318"/>
        <v>-5.0000000000001155E-3</v>
      </c>
      <c r="AM1733" s="95">
        <f t="shared" si="1319"/>
        <v>1.8214285714285721E-2</v>
      </c>
      <c r="AN1733" s="95">
        <f t="shared" si="1319"/>
        <v>-1.0000000000000009E-2</v>
      </c>
      <c r="AO1733" s="78">
        <f t="shared" si="1296"/>
        <v>1.8214285714285705</v>
      </c>
      <c r="AP1733" s="8">
        <f t="shared" si="1297"/>
        <v>64.556962025316437</v>
      </c>
      <c r="AQ1733" s="8"/>
      <c r="AR1733" s="8">
        <f t="shared" si="1298"/>
        <v>-0.42857142857142677</v>
      </c>
      <c r="AS1733" s="114">
        <f t="shared" ref="AS1733:AS1755" si="1324">IF(ISERROR(AR1733*G1733),0,AR1733*G1733)</f>
        <v>-42453.428571428391</v>
      </c>
      <c r="AT1733" s="103">
        <f t="shared" si="1321"/>
        <v>0.1370152748943225</v>
      </c>
      <c r="AU1733" s="5">
        <f t="shared" si="1322"/>
        <v>1.115</v>
      </c>
      <c r="AV1733" s="93">
        <f t="shared" si="1085"/>
        <v>-0.38263160598018681</v>
      </c>
      <c r="AW1733" s="210">
        <f t="shared" si="1320"/>
        <v>3.1674208144796309E-2</v>
      </c>
      <c r="AX1733" s="276">
        <f t="shared" si="1093"/>
        <v>-9.0850449115581263E-3</v>
      </c>
      <c r="AY1733" s="19">
        <f t="shared" si="1125"/>
        <v>0.37719218205712546</v>
      </c>
    </row>
    <row r="1734" spans="1:51">
      <c r="A1734" s="16">
        <v>40849.313159722224</v>
      </c>
      <c r="B1734" s="9">
        <v>4</v>
      </c>
      <c r="C1734" s="5">
        <v>1.085</v>
      </c>
      <c r="D1734" s="5">
        <v>1.0900000000000001</v>
      </c>
      <c r="E1734" s="5">
        <v>1.0549999999999999</v>
      </c>
      <c r="F1734" s="5">
        <v>1.0549999999999999</v>
      </c>
      <c r="G1734" s="6">
        <v>343074</v>
      </c>
      <c r="H1734" s="113">
        <f t="shared" ref="H1734:H1739" si="1325">F1734</f>
        <v>1.0549999999999999</v>
      </c>
      <c r="I1734" s="19">
        <f t="shared" si="1300"/>
        <v>-5.3811659192825163E-2</v>
      </c>
      <c r="J1734" s="8">
        <f t="shared" si="1301"/>
        <v>1.1561780744544952</v>
      </c>
      <c r="K1734" s="8">
        <f t="shared" si="1302"/>
        <v>0.93032192554550486</v>
      </c>
      <c r="L1734" s="8">
        <f t="shared" si="1303"/>
        <v>1.04325</v>
      </c>
      <c r="M1734" s="19">
        <f t="shared" si="1304"/>
        <v>0.24277203697693892</v>
      </c>
      <c r="N1734" s="19">
        <f t="shared" si="1305"/>
        <v>-5.6787952597009507E-2</v>
      </c>
      <c r="O1734" s="19">
        <f t="shared" si="1306"/>
        <v>-6.3291782340240072E-4</v>
      </c>
      <c r="P1734" s="19">
        <f t="shared" si="1307"/>
        <v>1.112090396330807E-2</v>
      </c>
      <c r="Q1734" s="6">
        <v>155</v>
      </c>
      <c r="R1734" s="191">
        <v>368202.14500000002</v>
      </c>
      <c r="S1734" s="66">
        <f t="shared" si="1084"/>
        <v>2375.4977096774196</v>
      </c>
      <c r="T1734" t="str">
        <f t="shared" si="1323"/>
        <v/>
      </c>
      <c r="U1734" t="str">
        <f t="shared" si="1323"/>
        <v/>
      </c>
      <c r="V1734" t="str">
        <f t="shared" si="1323"/>
        <v/>
      </c>
      <c r="W1734" t="str">
        <f t="shared" si="1323"/>
        <v/>
      </c>
      <c r="Y1734" s="219">
        <f t="shared" si="1092"/>
        <v>9.7692307692307662E-3</v>
      </c>
      <c r="Z1734" s="78">
        <f t="shared" si="1309"/>
        <v>1.0805343268018177</v>
      </c>
      <c r="AA1734" s="78">
        <f t="shared" si="1310"/>
        <v>1.0763603065300869</v>
      </c>
      <c r="AB1734" s="74">
        <f t="shared" si="1311"/>
        <v>1733</v>
      </c>
      <c r="AC1734" s="80">
        <f t="shared" si="1312"/>
        <v>1.3379307991548555E-2</v>
      </c>
      <c r="AD1734" s="79">
        <f t="shared" si="1135"/>
        <v>4.1740202717308605E-3</v>
      </c>
      <c r="AE1734" s="81">
        <f t="shared" si="1313"/>
        <v>-9.2052877198176945E-3</v>
      </c>
      <c r="AF1734" s="19">
        <f t="shared" si="1314"/>
        <v>3.8779024518163859E-3</v>
      </c>
      <c r="AG1734" s="93">
        <f t="shared" si="1315"/>
        <v>-0.31964714123021742</v>
      </c>
      <c r="AH1734" s="91">
        <f t="shared" si="1316"/>
        <v>1.3468566595148434E-3</v>
      </c>
      <c r="AI1734" s="96">
        <f t="shared" si="1317"/>
        <v>1719.3690943631407</v>
      </c>
      <c r="AJ1734" s="5">
        <f t="shared" ref="AJ1734:AJ1739" si="1326">F1734-F1733</f>
        <v>-6.0000000000000053E-2</v>
      </c>
      <c r="AK1734" s="5">
        <f t="shared" si="1077"/>
        <v>0</v>
      </c>
      <c r="AL1734" s="5">
        <f t="shared" si="1318"/>
        <v>-6.0000000000000053E-2</v>
      </c>
      <c r="AM1734" s="95">
        <f t="shared" ref="AM1734:AN1736" si="1327">(AVERAGE(AK1721:AK1734))</f>
        <v>1.7142857142857158E-2</v>
      </c>
      <c r="AN1734" s="95">
        <f t="shared" si="1327"/>
        <v>-1.4285714285714299E-2</v>
      </c>
      <c r="AO1734" s="78">
        <f t="shared" ref="AO1734:AO1739" si="1328">ABS(AM1734/AN1734)</f>
        <v>1.2</v>
      </c>
      <c r="AP1734" s="8">
        <f t="shared" ref="AP1734:AP1739" si="1329">IF(AN1734=0,100,100-(100/(1+AO1734)))</f>
        <v>54.545454545454547</v>
      </c>
      <c r="AQ1734" s="8"/>
      <c r="AR1734" s="8">
        <f t="shared" ref="AR1734:AR1739" si="1330">IF(ISERROR(((F1734-E1734)-(D1734-F1734))/(D1734-E1734)),0,((F1734-E1734)-(D1734-F1734))/(D1734-E1734))</f>
        <v>-1</v>
      </c>
      <c r="AS1734" s="114">
        <f t="shared" si="1324"/>
        <v>-343074</v>
      </c>
      <c r="AT1734" s="103">
        <f t="shared" si="1321"/>
        <v>0.10996069403768578</v>
      </c>
      <c r="AU1734" s="5">
        <f t="shared" si="1322"/>
        <v>1.0549999999999999</v>
      </c>
      <c r="AV1734" s="93">
        <f t="shared" si="1085"/>
        <v>-0.93175448502615321</v>
      </c>
      <c r="AW1734" s="210">
        <f t="shared" si="1320"/>
        <v>3.3175355450237101E-2</v>
      </c>
      <c r="AX1734" s="276">
        <f t="shared" si="1093"/>
        <v>-3.563471227969657E-3</v>
      </c>
      <c r="AY1734" s="19">
        <f t="shared" si="1125"/>
        <v>0.60776515001745812</v>
      </c>
    </row>
    <row r="1735" spans="1:51">
      <c r="A1735" s="16">
        <v>40850.312199074076</v>
      </c>
      <c r="B1735" s="9">
        <v>5</v>
      </c>
      <c r="C1735" s="5">
        <v>1.0549999999999999</v>
      </c>
      <c r="D1735" s="5">
        <v>1.0549999999999999</v>
      </c>
      <c r="E1735" s="5">
        <v>1.03</v>
      </c>
      <c r="F1735" s="5">
        <v>1.05</v>
      </c>
      <c r="G1735" s="6">
        <v>110621</v>
      </c>
      <c r="H1735" s="113">
        <f t="shared" si="1325"/>
        <v>1.05</v>
      </c>
      <c r="I1735" s="19">
        <f t="shared" si="1300"/>
        <v>-4.7393364928908941E-3</v>
      </c>
      <c r="J1735" s="8">
        <f t="shared" si="1301"/>
        <v>1.1545747402518445</v>
      </c>
      <c r="K1735" s="8">
        <f t="shared" si="1302"/>
        <v>0.94042525974815527</v>
      </c>
      <c r="L1735" s="8">
        <f t="shared" si="1303"/>
        <v>1.0474999999999999</v>
      </c>
      <c r="M1735" s="19">
        <f t="shared" si="1304"/>
        <v>0.2277155768455626</v>
      </c>
      <c r="N1735" s="19">
        <f t="shared" si="1305"/>
        <v>-6.2018922437951714E-2</v>
      </c>
      <c r="O1735" s="19">
        <f t="shared" si="1306"/>
        <v>-1.3867536827379871E-3</v>
      </c>
      <c r="P1735" s="19">
        <f t="shared" si="1307"/>
        <v>1.0860040944134699E-2</v>
      </c>
      <c r="Q1735" s="6">
        <v>71</v>
      </c>
      <c r="R1735" s="191">
        <v>115484.815</v>
      </c>
      <c r="S1735" s="66">
        <f t="shared" si="1084"/>
        <v>1626.5466901408452</v>
      </c>
      <c r="T1735" t="str">
        <f t="shared" ref="T1735:W1736" si="1331">IF(C1735&gt;$J1735,"BrokeBandUpper", IF(C1735&lt;$K1735,"BrokeBandLower", ""))</f>
        <v/>
      </c>
      <c r="U1735" t="str">
        <f t="shared" si="1331"/>
        <v/>
      </c>
      <c r="V1735" t="str">
        <f t="shared" si="1331"/>
        <v/>
      </c>
      <c r="W1735" t="str">
        <f t="shared" si="1331"/>
        <v/>
      </c>
      <c r="Y1735" s="219">
        <f t="shared" si="1092"/>
        <v>7.5494505494505494E-3</v>
      </c>
      <c r="Z1735" s="78">
        <f t="shared" si="1309"/>
        <v>1.0758320404743378</v>
      </c>
      <c r="AA1735" s="78">
        <f t="shared" si="1310"/>
        <v>1.0744096438468604</v>
      </c>
      <c r="AB1735" s="74">
        <f t="shared" si="1311"/>
        <v>1734</v>
      </c>
      <c r="AC1735" s="80">
        <f t="shared" si="1312"/>
        <v>8.5021474778360275E-3</v>
      </c>
      <c r="AD1735" s="79">
        <f t="shared" si="1135"/>
        <v>1.4223966274773403E-3</v>
      </c>
      <c r="AE1735" s="81">
        <f t="shared" si="1313"/>
        <v>-7.0797508503586872E-3</v>
      </c>
      <c r="AF1735" s="19">
        <f t="shared" si="1314"/>
        <v>1.3238866903544657E-3</v>
      </c>
      <c r="AG1735" s="93">
        <f t="shared" si="1315"/>
        <v>-0.36453010251302487</v>
      </c>
      <c r="AH1735" s="91">
        <f t="shared" si="1316"/>
        <v>8.9843811043487315E-4</v>
      </c>
      <c r="AI1735" s="96">
        <f t="shared" si="1317"/>
        <v>1721.8485187644633</v>
      </c>
      <c r="AJ1735" s="5">
        <f t="shared" si="1326"/>
        <v>-4.9999999999998934E-3</v>
      </c>
      <c r="AK1735" s="5">
        <f t="shared" si="1077"/>
        <v>0</v>
      </c>
      <c r="AL1735" s="5">
        <f t="shared" si="1318"/>
        <v>-4.9999999999998934E-3</v>
      </c>
      <c r="AM1735" s="95">
        <f t="shared" si="1327"/>
        <v>1.7142857142857158E-2</v>
      </c>
      <c r="AN1735" s="95">
        <f t="shared" si="1327"/>
        <v>-1.4285714285714299E-2</v>
      </c>
      <c r="AO1735" s="78">
        <f t="shared" si="1328"/>
        <v>1.2</v>
      </c>
      <c r="AP1735" s="8">
        <f t="shared" si="1329"/>
        <v>54.545454545454547</v>
      </c>
      <c r="AQ1735" s="8"/>
      <c r="AR1735" s="8">
        <f t="shared" si="1330"/>
        <v>0.60000000000000708</v>
      </c>
      <c r="AS1735" s="114">
        <f t="shared" si="1324"/>
        <v>66372.600000000777</v>
      </c>
      <c r="AT1735" s="103">
        <f t="shared" si="1321"/>
        <v>0.1221612455984159</v>
      </c>
      <c r="AU1735" s="5">
        <f t="shared" si="1322"/>
        <v>1.05</v>
      </c>
      <c r="AV1735" s="93">
        <f t="shared" si="1085"/>
        <v>0.57473010629147026</v>
      </c>
      <c r="AW1735" s="210">
        <f t="shared" si="1320"/>
        <v>2.4271844660194088E-2</v>
      </c>
      <c r="AX1735" s="276">
        <f t="shared" si="1093"/>
        <v>7.3545179527486368E-4</v>
      </c>
      <c r="AY1735" s="19">
        <f t="shared" si="1125"/>
        <v>1.206386343041669</v>
      </c>
    </row>
    <row r="1736" spans="1:51">
      <c r="A1736" s="16">
        <v>40851.309849537036</v>
      </c>
      <c r="B1736" s="9">
        <v>6</v>
      </c>
      <c r="C1736" s="5">
        <v>1.04</v>
      </c>
      <c r="D1736" s="5">
        <v>1.08</v>
      </c>
      <c r="E1736" s="5">
        <v>1.03</v>
      </c>
      <c r="F1736" s="5">
        <v>1.0449999999999999</v>
      </c>
      <c r="G1736" s="6">
        <v>297130</v>
      </c>
      <c r="H1736" s="113">
        <f t="shared" si="1325"/>
        <v>1.0449999999999999</v>
      </c>
      <c r="I1736" s="19">
        <f t="shared" si="1300"/>
        <v>-4.7619047619048716E-3</v>
      </c>
      <c r="J1736" s="8">
        <f t="shared" si="1301"/>
        <v>1.1522883590523916</v>
      </c>
      <c r="K1736" s="8">
        <f t="shared" si="1302"/>
        <v>0.95021164094760846</v>
      </c>
      <c r="L1736" s="8">
        <f t="shared" si="1303"/>
        <v>1.05125</v>
      </c>
      <c r="M1736" s="19">
        <f t="shared" si="1304"/>
        <v>0.21266495735966778</v>
      </c>
      <c r="N1736" s="19">
        <f t="shared" si="1305"/>
        <v>-6.6093939177916616E-2</v>
      </c>
      <c r="O1736" s="19">
        <f t="shared" si="1306"/>
        <v>-1.9802799418201199E-3</v>
      </c>
      <c r="P1736" s="19">
        <f t="shared" si="1307"/>
        <v>1.0406335961322399E-2</v>
      </c>
      <c r="Q1736" s="6">
        <v>256</v>
      </c>
      <c r="R1736" s="191">
        <v>311124.92499999999</v>
      </c>
      <c r="S1736" s="66">
        <f t="shared" ref="S1736:S1769" si="1332">R1736/Q1736</f>
        <v>1215.33173828125</v>
      </c>
      <c r="T1736" t="str">
        <f t="shared" si="1331"/>
        <v/>
      </c>
      <c r="U1736" t="str">
        <f t="shared" si="1331"/>
        <v/>
      </c>
      <c r="V1736" t="str">
        <f t="shared" si="1331"/>
        <v/>
      </c>
      <c r="W1736" t="str">
        <f t="shared" si="1331"/>
        <v/>
      </c>
      <c r="Y1736" s="219">
        <f t="shared" si="1092"/>
        <v>5.3406593406593395E-3</v>
      </c>
      <c r="Z1736" s="78">
        <f t="shared" si="1309"/>
        <v>1.0710839062412898</v>
      </c>
      <c r="AA1736" s="78">
        <f t="shared" si="1310"/>
        <v>1.0722333302021927</v>
      </c>
      <c r="AB1736" s="74">
        <f t="shared" si="1311"/>
        <v>1735</v>
      </c>
      <c r="AC1736" s="80">
        <f t="shared" si="1312"/>
        <v>4.7442615115646332E-3</v>
      </c>
      <c r="AD1736" s="79">
        <f t="shared" si="1135"/>
        <v>-1.1494239609028956E-3</v>
      </c>
      <c r="AE1736" s="81">
        <f t="shared" si="1313"/>
        <v>-5.8936854724675287E-3</v>
      </c>
      <c r="AF1736" s="19">
        <f t="shared" si="1314"/>
        <v>-1.0719905159879211E-3</v>
      </c>
      <c r="AG1736" s="93">
        <f t="shared" si="1315"/>
        <v>-0.4419925643571469</v>
      </c>
      <c r="AH1736" s="91">
        <f t="shared" si="1316"/>
        <v>3.9425241984125382E-4</v>
      </c>
      <c r="AI1736" s="96">
        <f t="shared" si="1317"/>
        <v>1726.1000944964644</v>
      </c>
      <c r="AJ1736" s="5">
        <f t="shared" si="1326"/>
        <v>-5.0000000000001155E-3</v>
      </c>
      <c r="AK1736" s="5">
        <f t="shared" si="1077"/>
        <v>0</v>
      </c>
      <c r="AL1736" s="5">
        <f t="shared" si="1318"/>
        <v>-5.0000000000001155E-3</v>
      </c>
      <c r="AM1736" s="95">
        <f t="shared" si="1327"/>
        <v>1.6428571428571442E-2</v>
      </c>
      <c r="AN1736" s="95">
        <f t="shared" si="1327"/>
        <v>-1.4642857142857164E-2</v>
      </c>
      <c r="AO1736" s="78">
        <f t="shared" si="1328"/>
        <v>1.1219512195121943</v>
      </c>
      <c r="AP1736" s="8">
        <f t="shared" si="1329"/>
        <v>52.873563218390785</v>
      </c>
      <c r="AQ1736" s="8"/>
      <c r="AR1736" s="8">
        <f t="shared" si="1330"/>
        <v>-0.40000000000000446</v>
      </c>
      <c r="AS1736" s="114">
        <f t="shared" si="1324"/>
        <v>-118852.00000000132</v>
      </c>
      <c r="AT1736" s="103">
        <f t="shared" si="1321"/>
        <v>-3.7973158606618027E-2</v>
      </c>
      <c r="AU1736" s="5">
        <f t="shared" si="1322"/>
        <v>1.0449999999999999</v>
      </c>
      <c r="AV1736" s="93">
        <f t="shared" ref="AV1736:AV1771" si="1333">AS1736/R1736</f>
        <v>-0.38200732390695258</v>
      </c>
      <c r="AW1736" s="210">
        <f t="shared" si="1320"/>
        <v>4.854368932038839E-2</v>
      </c>
      <c r="AX1736" s="276">
        <f t="shared" si="1093"/>
        <v>3.7769219177102801E-3</v>
      </c>
      <c r="AY1736" s="19">
        <f t="shared" si="1125"/>
        <v>4.1355125406944095</v>
      </c>
    </row>
    <row r="1737" spans="1:51">
      <c r="A1737" s="16">
        <v>40854.308865740742</v>
      </c>
      <c r="B1737" s="9">
        <v>2</v>
      </c>
      <c r="C1737" s="5">
        <v>1.04</v>
      </c>
      <c r="D1737" s="5">
        <v>1.0549999999999999</v>
      </c>
      <c r="E1737" s="5">
        <v>1.0249999999999999</v>
      </c>
      <c r="F1737" s="5">
        <v>1.0549999999999999</v>
      </c>
      <c r="G1737" s="6">
        <v>237984</v>
      </c>
      <c r="H1737" s="113">
        <f t="shared" si="1325"/>
        <v>1.0549999999999999</v>
      </c>
      <c r="I1737" s="19">
        <f t="shared" si="1300"/>
        <v>9.5693779904306303E-3</v>
      </c>
      <c r="J1737" s="8">
        <f t="shared" ref="J1737:J1742" si="1334">(L1737)+2*STDEVPA(H1718:H1737)</f>
        <v>1.1515515327029922</v>
      </c>
      <c r="K1737" s="8">
        <f t="shared" ref="K1737:K1742" si="1335">(L1737)-(2*STDEVPA(H1718:H1737))</f>
        <v>0.95744846729700739</v>
      </c>
      <c r="L1737" s="8">
        <f t="shared" ref="L1737:L1742" si="1336">AVERAGE(H1718:H1737)</f>
        <v>1.0544999999999998</v>
      </c>
      <c r="M1737" s="19">
        <f t="shared" ref="M1737:M1742" si="1337">(J1737-K1737)/K1737</f>
        <v>0.20272951708195966</v>
      </c>
      <c r="N1737" s="19">
        <f t="shared" si="1305"/>
        <v>-4.6718746713427246E-2</v>
      </c>
      <c r="O1737" s="19">
        <f t="shared" si="1306"/>
        <v>-6.3944614523865064E-4</v>
      </c>
      <c r="P1737" s="19">
        <f t="shared" si="1307"/>
        <v>7.6160152512780499E-3</v>
      </c>
      <c r="Q1737" s="6">
        <v>269</v>
      </c>
      <c r="R1737" s="191">
        <v>247349.94699999999</v>
      </c>
      <c r="S1737" s="66">
        <f t="shared" si="1332"/>
        <v>919.51653159851298</v>
      </c>
      <c r="T1737" t="str">
        <f t="shared" ref="T1737:W1738" si="1338">IF(C1737&gt;$J1737,"BrokeBandUpper", IF(C1737&lt;$K1737,"BrokeBandLower", ""))</f>
        <v/>
      </c>
      <c r="U1737" t="str">
        <f t="shared" si="1338"/>
        <v/>
      </c>
      <c r="V1737" t="str">
        <f t="shared" si="1338"/>
        <v/>
      </c>
      <c r="W1737" t="str">
        <f t="shared" si="1338"/>
        <v/>
      </c>
      <c r="Y1737" s="219">
        <f t="shared" si="1092"/>
        <v>2.3186813186813148E-3</v>
      </c>
      <c r="Z1737" s="78">
        <f t="shared" ref="Z1737:Z1742" si="1339">Z1736+(0.154*(F1737-Z1736))</f>
        <v>1.0686069846801312</v>
      </c>
      <c r="AA1737" s="78">
        <f t="shared" ref="AA1737:AA1742" si="1340">AA1736+(0.074*(F1737-AA1736))</f>
        <v>1.0709580637672305</v>
      </c>
      <c r="AB1737" s="74">
        <f t="shared" ref="AB1737:AB1747" si="1341">AB1736+1</f>
        <v>1736</v>
      </c>
      <c r="AC1737" s="80">
        <f t="shared" ref="AC1737:AC1742" si="1342">AD1737-AE1737</f>
        <v>2.8340851082945782E-3</v>
      </c>
      <c r="AD1737" s="79">
        <f t="shared" si="1135"/>
        <v>-2.3510790870993059E-3</v>
      </c>
      <c r="AE1737" s="81">
        <f t="shared" ref="AE1737:AE1742" si="1343">AE1736+(0.2*(AD1737-AE1736))</f>
        <v>-5.1851641953938842E-3</v>
      </c>
      <c r="AF1737" s="19">
        <f t="shared" ref="AF1737:AF1742" si="1344">AD1737/AA1737</f>
        <v>-2.1953045283856286E-3</v>
      </c>
      <c r="AG1737" s="93">
        <f t="shared" si="1315"/>
        <v>-0.40262881770193326</v>
      </c>
      <c r="AH1737" s="91">
        <f t="shared" ref="AH1737:AH1742" si="1345">SLOPE(AC1724:AC1737,AB1724:AB1737)</f>
        <v>-1.7138772381713902E-4</v>
      </c>
      <c r="AI1737" s="96">
        <f t="shared" ref="AI1737:AI1742" si="1346">INTERCEPT(AB1724:AB1737,AC1724:AC1737)</f>
        <v>1730.444723761326</v>
      </c>
      <c r="AJ1737" s="5">
        <f t="shared" si="1326"/>
        <v>1.0000000000000009E-2</v>
      </c>
      <c r="AK1737" s="5">
        <f t="shared" si="1077"/>
        <v>1.0000000000000009E-2</v>
      </c>
      <c r="AL1737" s="5">
        <f t="shared" ref="AL1737:AL1742" si="1347">IF(AJ1737&lt;0,AJ1737,0)</f>
        <v>0</v>
      </c>
      <c r="AM1737" s="95">
        <f t="shared" ref="AM1737:AN1739" si="1348">(AVERAGE(AK1724:AK1737))</f>
        <v>1.7142857142857158E-2</v>
      </c>
      <c r="AN1737" s="95">
        <f t="shared" si="1348"/>
        <v>-1.250000000000002E-2</v>
      </c>
      <c r="AO1737" s="78">
        <f t="shared" si="1328"/>
        <v>1.3714285714285703</v>
      </c>
      <c r="AP1737" s="8">
        <f t="shared" si="1329"/>
        <v>57.831325301204792</v>
      </c>
      <c r="AQ1737" s="8"/>
      <c r="AR1737" s="8">
        <f t="shared" si="1330"/>
        <v>1</v>
      </c>
      <c r="AS1737" s="114">
        <f t="shared" si="1324"/>
        <v>237984</v>
      </c>
      <c r="AT1737" s="103">
        <f t="shared" si="1321"/>
        <v>0.10963349429838157</v>
      </c>
      <c r="AU1737" s="5">
        <f t="shared" si="1322"/>
        <v>1.0549999999999999</v>
      </c>
      <c r="AV1737" s="93">
        <f t="shared" si="1333"/>
        <v>0.96213483320455295</v>
      </c>
      <c r="AW1737" s="210">
        <f t="shared" si="1320"/>
        <v>2.9268292682926859E-2</v>
      </c>
      <c r="AX1737" s="276">
        <f t="shared" si="1093"/>
        <v>5.6521947355553607E-3</v>
      </c>
      <c r="AY1737" s="19">
        <f t="shared" si="1125"/>
        <v>0.49650823043277142</v>
      </c>
    </row>
    <row r="1738" spans="1:51">
      <c r="A1738" s="16">
        <v>40855.313622685186</v>
      </c>
      <c r="B1738" s="9">
        <v>3</v>
      </c>
      <c r="C1738" s="5">
        <v>1.08</v>
      </c>
      <c r="D1738" s="5">
        <v>1.135</v>
      </c>
      <c r="E1738" s="5">
        <v>1.08</v>
      </c>
      <c r="F1738" s="5">
        <v>1.135</v>
      </c>
      <c r="G1738" s="6">
        <v>449831</v>
      </c>
      <c r="H1738" s="113">
        <f t="shared" si="1325"/>
        <v>1.135</v>
      </c>
      <c r="I1738" s="19">
        <f t="shared" ref="I1738:I1744" si="1349">IF(A1739&gt;A1738,(H1738-H1737)/H1737, (H1738-H1739)/H1739)</f>
        <v>7.5829383886255999E-2</v>
      </c>
      <c r="J1738" s="8">
        <f t="shared" si="1334"/>
        <v>1.1619591441316857</v>
      </c>
      <c r="K1738" s="8">
        <f t="shared" si="1335"/>
        <v>0.9585408558683145</v>
      </c>
      <c r="L1738" s="8">
        <f t="shared" si="1336"/>
        <v>1.0602500000000001</v>
      </c>
      <c r="M1738" s="19">
        <f t="shared" si="1337"/>
        <v>0.21221660716704704</v>
      </c>
      <c r="N1738" s="19">
        <f t="shared" ref="N1738:N1744" si="1350">IF(A1739&gt;A1738,(M1738-M1737)/M1737, (M1738-M1739)/M1739)</f>
        <v>4.679678727420801E-2</v>
      </c>
      <c r="O1738" s="19">
        <f t="shared" ref="O1738:O1744" si="1351">IF(A1739&gt;A1738,(J1738-J1737)/J1737, (J1738-J1739)/J1739)</f>
        <v>9.0379033270566074E-3</v>
      </c>
      <c r="P1738" s="19">
        <f t="shared" ref="P1738:P1744" si="1352">IF(A1739&gt;A1738,(K1738-K1737)/K1737, (K1738-K1739)/K1739)</f>
        <v>1.1409371977909759E-3</v>
      </c>
      <c r="Q1738" s="6">
        <v>195</v>
      </c>
      <c r="R1738" s="191">
        <v>501399.97700000001</v>
      </c>
      <c r="S1738" s="66">
        <f t="shared" si="1332"/>
        <v>2571.2819333333332</v>
      </c>
      <c r="T1738" t="str">
        <f t="shared" si="1338"/>
        <v/>
      </c>
      <c r="U1738" t="str">
        <f t="shared" si="1338"/>
        <v/>
      </c>
      <c r="V1738" t="str">
        <f t="shared" si="1338"/>
        <v/>
      </c>
      <c r="W1738" t="str">
        <f t="shared" si="1338"/>
        <v/>
      </c>
      <c r="Y1738" s="219">
        <f t="shared" si="1092"/>
        <v>2.9450549450549426E-3</v>
      </c>
      <c r="Z1738" s="78">
        <f t="shared" si="1339"/>
        <v>1.078831509039391</v>
      </c>
      <c r="AA1738" s="78">
        <f t="shared" si="1340"/>
        <v>1.0756971670484554</v>
      </c>
      <c r="AB1738" s="74">
        <f t="shared" si="1341"/>
        <v>1737</v>
      </c>
      <c r="AC1738" s="80">
        <f t="shared" si="1342"/>
        <v>6.6556049490635403E-3</v>
      </c>
      <c r="AD1738" s="79">
        <f t="shared" si="1135"/>
        <v>3.1343419909355408E-3</v>
      </c>
      <c r="AE1738" s="81">
        <f t="shared" si="1343"/>
        <v>-3.5212629581279991E-3</v>
      </c>
      <c r="AF1738" s="19">
        <f t="shared" si="1344"/>
        <v>2.9137773036399125E-3</v>
      </c>
      <c r="AG1738" s="93">
        <f t="shared" ref="AG1738:AG1744" si="1353">IF(A1739&gt;A1738,(AC1738-AC1737)/AC1737, (AC1738-AC1739)/AC1739)</f>
        <v>1.3484139306841694</v>
      </c>
      <c r="AH1738" s="91">
        <f t="shared" si="1345"/>
        <v>-5.1199646165430519E-4</v>
      </c>
      <c r="AI1738" s="96">
        <f t="shared" si="1346"/>
        <v>1733.1954522187257</v>
      </c>
      <c r="AJ1738" s="5">
        <f t="shared" si="1326"/>
        <v>8.0000000000000071E-2</v>
      </c>
      <c r="AK1738" s="5">
        <f t="shared" si="1077"/>
        <v>8.0000000000000071E-2</v>
      </c>
      <c r="AL1738" s="5">
        <f t="shared" si="1347"/>
        <v>0</v>
      </c>
      <c r="AM1738" s="95">
        <f t="shared" si="1348"/>
        <v>1.9285714285714302E-2</v>
      </c>
      <c r="AN1738" s="95">
        <f t="shared" si="1348"/>
        <v>-1.250000000000002E-2</v>
      </c>
      <c r="AO1738" s="78">
        <f t="shared" si="1328"/>
        <v>1.5428571428571418</v>
      </c>
      <c r="AP1738" s="8">
        <f t="shared" si="1329"/>
        <v>60.67415730337077</v>
      </c>
      <c r="AQ1738" s="8"/>
      <c r="AR1738" s="8">
        <f t="shared" si="1330"/>
        <v>1</v>
      </c>
      <c r="AS1738" s="114">
        <f t="shared" si="1324"/>
        <v>449831</v>
      </c>
      <c r="AT1738" s="103">
        <f t="shared" ref="AT1738:AT1743" si="1354">SUM(AS1719:AS1738)/SUM(G1719:G1738)</f>
        <v>-2.2958233268724523E-2</v>
      </c>
      <c r="AU1738" s="5">
        <f t="shared" ref="AU1738:AU1743" si="1355">F1738</f>
        <v>1.135</v>
      </c>
      <c r="AV1738" s="93">
        <f t="shared" si="1333"/>
        <v>0.89715002120951426</v>
      </c>
      <c r="AW1738" s="210">
        <f t="shared" si="1320"/>
        <v>5.0925925925925868E-2</v>
      </c>
      <c r="AX1738" s="276">
        <f t="shared" si="1093"/>
        <v>6.2381868687026278E-3</v>
      </c>
      <c r="AY1738" s="19">
        <f t="shared" si="1125"/>
        <v>0.10367514931165761</v>
      </c>
    </row>
    <row r="1739" spans="1:51">
      <c r="A1739" s="16">
        <v>40856.309189814812</v>
      </c>
      <c r="B1739" s="9">
        <v>4</v>
      </c>
      <c r="C1739" s="5">
        <v>1.1399999999999999</v>
      </c>
      <c r="D1739" s="5">
        <v>1.1499999999999999</v>
      </c>
      <c r="E1739" s="5">
        <v>1.115</v>
      </c>
      <c r="F1739" s="5">
        <v>1.1200000000000001</v>
      </c>
      <c r="G1739" s="6">
        <v>334645</v>
      </c>
      <c r="H1739" s="113">
        <f t="shared" si="1325"/>
        <v>1.1200000000000001</v>
      </c>
      <c r="I1739" s="19">
        <f t="shared" si="1349"/>
        <v>-1.3215859030836918E-2</v>
      </c>
      <c r="J1739" s="8">
        <f t="shared" si="1334"/>
        <v>1.1671893382185559</v>
      </c>
      <c r="K1739" s="8">
        <f t="shared" si="1335"/>
        <v>0.96531066178144431</v>
      </c>
      <c r="L1739" s="8">
        <f t="shared" si="1336"/>
        <v>1.0662500000000001</v>
      </c>
      <c r="M1739" s="19">
        <f t="shared" si="1337"/>
        <v>0.20913337480863631</v>
      </c>
      <c r="N1739" s="19">
        <f t="shared" si="1350"/>
        <v>-1.4528704419366011E-2</v>
      </c>
      <c r="O1739" s="19">
        <f t="shared" si="1351"/>
        <v>4.5011858749806934E-3</v>
      </c>
      <c r="P1739" s="19">
        <f t="shared" si="1352"/>
        <v>7.0626159246986297E-3</v>
      </c>
      <c r="Q1739" s="6">
        <v>170</v>
      </c>
      <c r="R1739" s="191">
        <v>378921.54200000002</v>
      </c>
      <c r="S1739" s="66">
        <f t="shared" si="1332"/>
        <v>2228.9502470588236</v>
      </c>
      <c r="T1739" t="str">
        <f t="shared" ref="T1739:W1740" si="1356">IF(C1739&gt;$J1739,"BrokeBandUpper", IF(C1739&lt;$K1739,"BrokeBandLower", ""))</f>
        <v/>
      </c>
      <c r="U1739" t="str">
        <f t="shared" si="1356"/>
        <v/>
      </c>
      <c r="V1739" t="str">
        <f t="shared" si="1356"/>
        <v/>
      </c>
      <c r="W1739" t="str">
        <f t="shared" si="1356"/>
        <v/>
      </c>
      <c r="Y1739" s="219">
        <f t="shared" si="1092"/>
        <v>3.0549450549450575E-3</v>
      </c>
      <c r="Z1739" s="78">
        <f t="shared" si="1339"/>
        <v>1.0851714566473247</v>
      </c>
      <c r="AA1739" s="78">
        <f t="shared" si="1340"/>
        <v>1.0789755766868698</v>
      </c>
      <c r="AB1739" s="74">
        <f t="shared" si="1341"/>
        <v>1738</v>
      </c>
      <c r="AC1739" s="80">
        <f t="shared" si="1342"/>
        <v>7.7737143348663171E-3</v>
      </c>
      <c r="AD1739" s="79">
        <f t="shared" si="1135"/>
        <v>6.1958799604548975E-3</v>
      </c>
      <c r="AE1739" s="81">
        <f t="shared" si="1343"/>
        <v>-1.5778343744114196E-3</v>
      </c>
      <c r="AF1739" s="19">
        <f t="shared" si="1344"/>
        <v>5.7423727601695358E-3</v>
      </c>
      <c r="AG1739" s="93">
        <f t="shared" si="1353"/>
        <v>0.16799515511510302</v>
      </c>
      <c r="AH1739" s="91">
        <f t="shared" si="1345"/>
        <v>-7.25601534904026E-4</v>
      </c>
      <c r="AI1739" s="96">
        <f t="shared" si="1346"/>
        <v>1735.1024049848327</v>
      </c>
      <c r="AJ1739" s="5">
        <f t="shared" si="1326"/>
        <v>-1.4999999999999902E-2</v>
      </c>
      <c r="AK1739" s="5">
        <f>IF(AJ1739&gt;0,AJ1739,0)</f>
        <v>0</v>
      </c>
      <c r="AL1739" s="5">
        <f t="shared" si="1347"/>
        <v>-1.4999999999999902E-2</v>
      </c>
      <c r="AM1739" s="95">
        <f t="shared" si="1348"/>
        <v>1.8571428571428589E-2</v>
      </c>
      <c r="AN1739" s="95">
        <f t="shared" si="1348"/>
        <v>-1.3571428571428583E-2</v>
      </c>
      <c r="AO1739" s="78">
        <f t="shared" si="1328"/>
        <v>1.368421052631579</v>
      </c>
      <c r="AP1739" s="8">
        <f t="shared" si="1329"/>
        <v>57.777777777777771</v>
      </c>
      <c r="AQ1739" s="8"/>
      <c r="AR1739" s="8">
        <f t="shared" si="1330"/>
        <v>-0.71428571428570709</v>
      </c>
      <c r="AS1739" s="114">
        <f t="shared" si="1324"/>
        <v>-239032.14285714045</v>
      </c>
      <c r="AT1739" s="103">
        <f t="shared" si="1354"/>
        <v>-8.9616011888118685E-2</v>
      </c>
      <c r="AU1739" s="5">
        <f t="shared" si="1355"/>
        <v>1.1200000000000001</v>
      </c>
      <c r="AV1739" s="93">
        <f t="shared" si="1333"/>
        <v>-0.63082225833742767</v>
      </c>
      <c r="AW1739" s="210">
        <f t="shared" si="1320"/>
        <v>3.1390134529147913E-2</v>
      </c>
      <c r="AX1739" s="276">
        <f t="shared" si="1093"/>
        <v>5.7163170370425854E-3</v>
      </c>
      <c r="AY1739" s="19">
        <f t="shared" si="1125"/>
        <v>-8.3657293800911262E-2</v>
      </c>
    </row>
    <row r="1740" spans="1:51">
      <c r="A1740" s="16">
        <v>40857.327303240738</v>
      </c>
      <c r="B1740" s="9">
        <v>5</v>
      </c>
      <c r="C1740" s="5">
        <v>1.07</v>
      </c>
      <c r="D1740" s="5">
        <v>1.1000000000000001</v>
      </c>
      <c r="E1740" s="5">
        <v>1.05</v>
      </c>
      <c r="F1740" s="5">
        <v>1.08</v>
      </c>
      <c r="G1740" s="6">
        <v>273949</v>
      </c>
      <c r="H1740" s="113">
        <f t="shared" ref="H1740:H1745" si="1357">F1740</f>
        <v>1.08</v>
      </c>
      <c r="I1740" s="19">
        <f t="shared" si="1349"/>
        <v>-3.571428571428574E-2</v>
      </c>
      <c r="J1740" s="8">
        <f t="shared" si="1334"/>
        <v>1.167780211639984</v>
      </c>
      <c r="K1740" s="8">
        <f t="shared" si="1335"/>
        <v>0.97121978836001654</v>
      </c>
      <c r="L1740" s="8">
        <f t="shared" si="1336"/>
        <v>1.0695000000000003</v>
      </c>
      <c r="M1740" s="19">
        <f t="shared" si="1337"/>
        <v>0.20238510956605993</v>
      </c>
      <c r="N1740" s="19">
        <f t="shared" si="1350"/>
        <v>-3.2267758547631413E-2</v>
      </c>
      <c r="O1740" s="19">
        <f t="shared" si="1351"/>
        <v>5.0623613674366942E-4</v>
      </c>
      <c r="P1740" s="19">
        <f t="shared" si="1352"/>
        <v>6.12147654897664E-3</v>
      </c>
      <c r="Q1740" s="6">
        <v>125</v>
      </c>
      <c r="R1740" s="191">
        <v>293347.25599999999</v>
      </c>
      <c r="S1740" s="66">
        <f t="shared" si="1332"/>
        <v>2346.7780480000001</v>
      </c>
      <c r="T1740" t="str">
        <f t="shared" si="1356"/>
        <v/>
      </c>
      <c r="U1740" t="str">
        <f t="shared" si="1356"/>
        <v/>
      </c>
      <c r="V1740" t="str">
        <f t="shared" si="1356"/>
        <v/>
      </c>
      <c r="W1740" t="str">
        <f t="shared" si="1356"/>
        <v/>
      </c>
      <c r="X1740" t="s">
        <v>89</v>
      </c>
      <c r="Y1740" s="219">
        <f t="shared" si="1092"/>
        <v>6.5934065934070875E-5</v>
      </c>
      <c r="Z1740" s="78">
        <f t="shared" si="1339"/>
        <v>1.0843750523236366</v>
      </c>
      <c r="AA1740" s="78">
        <f t="shared" si="1340"/>
        <v>1.0790513840120415</v>
      </c>
      <c r="AB1740" s="74">
        <f t="shared" si="1341"/>
        <v>1739</v>
      </c>
      <c r="AC1740" s="80">
        <f t="shared" si="1342"/>
        <v>5.5212021488052496E-3</v>
      </c>
      <c r="AD1740" s="79">
        <f t="shared" si="1135"/>
        <v>5.3236683115951422E-3</v>
      </c>
      <c r="AE1740" s="81">
        <f t="shared" si="1343"/>
        <v>-1.9753383721010718E-4</v>
      </c>
      <c r="AF1740" s="19">
        <f t="shared" si="1344"/>
        <v>4.9336559782733515E-3</v>
      </c>
      <c r="AG1740" s="93">
        <f t="shared" si="1353"/>
        <v>-0.28976009267001235</v>
      </c>
      <c r="AH1740" s="91">
        <f t="shared" si="1345"/>
        <v>-1.0450862198175042E-3</v>
      </c>
      <c r="AI1740" s="96">
        <f t="shared" si="1346"/>
        <v>1737.249857363681</v>
      </c>
      <c r="AJ1740" s="5">
        <f t="shared" ref="AJ1740:AJ1745" si="1358">F1740-F1739</f>
        <v>-4.0000000000000036E-2</v>
      </c>
      <c r="AK1740" s="5">
        <f t="shared" si="1077"/>
        <v>0</v>
      </c>
      <c r="AL1740" s="5">
        <f t="shared" si="1347"/>
        <v>-4.0000000000000036E-2</v>
      </c>
      <c r="AM1740" s="95">
        <f t="shared" ref="AM1740:AN1742" si="1359">(AVERAGE(AK1727:AK1740))</f>
        <v>1.8571428571428589E-2</v>
      </c>
      <c r="AN1740" s="95">
        <f t="shared" si="1359"/>
        <v>-1.2857142857142869E-2</v>
      </c>
      <c r="AO1740" s="78">
        <f t="shared" ref="AO1740:AO1745" si="1360">ABS(AM1740/AN1740)</f>
        <v>1.4444444444444444</v>
      </c>
      <c r="AP1740" s="8">
        <f t="shared" ref="AP1740:AP1745" si="1361">IF(AN1740=0,100,100-(100/(1+AO1740)))</f>
        <v>59.090909090909093</v>
      </c>
      <c r="AQ1740" s="8"/>
      <c r="AR1740" s="8">
        <f t="shared" ref="AR1740:AR1745" si="1362">IF(ISERROR(((F1740-E1740)-(D1740-F1740))/(D1740-E1740)),0,((F1740-E1740)-(D1740-F1740))/(D1740-E1740))</f>
        <v>0.2</v>
      </c>
      <c r="AS1740" s="114">
        <f t="shared" si="1324"/>
        <v>54789.8</v>
      </c>
      <c r="AT1740" s="103">
        <f t="shared" si="1354"/>
        <v>-6.0114250245968198E-2</v>
      </c>
      <c r="AU1740" s="5">
        <f t="shared" si="1355"/>
        <v>1.08</v>
      </c>
      <c r="AV1740" s="93">
        <f t="shared" si="1333"/>
        <v>0.18677454409186633</v>
      </c>
      <c r="AW1740" s="210">
        <f t="shared" si="1320"/>
        <v>4.7619047619047658E-2</v>
      </c>
      <c r="AX1740" s="276">
        <f t="shared" si="1093"/>
        <v>4.3125374735783631E-3</v>
      </c>
      <c r="AY1740" s="19">
        <f t="shared" si="1125"/>
        <v>-0.24557412655168034</v>
      </c>
    </row>
    <row r="1741" spans="1:51">
      <c r="A1741" s="16">
        <v>40858.90415509259</v>
      </c>
      <c r="B1741" s="9">
        <v>6</v>
      </c>
      <c r="C1741" s="5">
        <v>1.08</v>
      </c>
      <c r="D1741" s="5">
        <v>1.095</v>
      </c>
      <c r="E1741" s="5">
        <v>1.06</v>
      </c>
      <c r="F1741" s="5">
        <v>1.075</v>
      </c>
      <c r="G1741" s="6">
        <v>220175</v>
      </c>
      <c r="H1741" s="113">
        <f t="shared" si="1357"/>
        <v>1.075</v>
      </c>
      <c r="I1741" s="19">
        <f t="shared" si="1349"/>
        <v>-4.6296296296297361E-3</v>
      </c>
      <c r="J1741" s="8">
        <f t="shared" si="1334"/>
        <v>1.1671679538011708</v>
      </c>
      <c r="K1741" s="8">
        <f t="shared" si="1335"/>
        <v>0.97833204619882941</v>
      </c>
      <c r="L1741" s="8">
        <f t="shared" si="1336"/>
        <v>1.0727500000000001</v>
      </c>
      <c r="M1741" s="19">
        <f t="shared" si="1337"/>
        <v>0.19301821742018627</v>
      </c>
      <c r="N1741" s="19">
        <f t="shared" si="1350"/>
        <v>-4.6282516366730239E-2</v>
      </c>
      <c r="O1741" s="19">
        <f t="shared" si="1351"/>
        <v>-5.2429201378007212E-4</v>
      </c>
      <c r="P1741" s="19">
        <f t="shared" si="1352"/>
        <v>7.3230157828872988E-3</v>
      </c>
      <c r="Q1741" s="6">
        <v>73</v>
      </c>
      <c r="R1741" s="191">
        <v>236469.10699999999</v>
      </c>
      <c r="S1741" s="66">
        <f t="shared" si="1332"/>
        <v>3239.3028356164382</v>
      </c>
      <c r="T1741" t="str">
        <f t="shared" ref="T1741:W1742" si="1363">IF(C1741&gt;$J1741,"BrokeBandUpper", IF(C1741&lt;$K1741,"BrokeBandLower", ""))</f>
        <v/>
      </c>
      <c r="U1741" t="str">
        <f t="shared" si="1363"/>
        <v/>
      </c>
      <c r="V1741" t="str">
        <f t="shared" si="1363"/>
        <v/>
      </c>
      <c r="W1741" t="str">
        <f t="shared" si="1363"/>
        <v/>
      </c>
      <c r="Y1741" s="219">
        <f t="shared" si="1092"/>
        <v>-2.263736263736263E-3</v>
      </c>
      <c r="Z1741" s="78">
        <f t="shared" si="1339"/>
        <v>1.0829312942657965</v>
      </c>
      <c r="AA1741" s="78">
        <f t="shared" si="1340"/>
        <v>1.0787515815951505</v>
      </c>
      <c r="AB1741" s="74">
        <f t="shared" si="1341"/>
        <v>1740</v>
      </c>
      <c r="AC1741" s="80">
        <f t="shared" si="1342"/>
        <v>3.5017972062848738E-3</v>
      </c>
      <c r="AD1741" s="79">
        <f t="shared" si="1135"/>
        <v>4.1797126706459853E-3</v>
      </c>
      <c r="AE1741" s="81">
        <f t="shared" si="1343"/>
        <v>6.7791546436111137E-4</v>
      </c>
      <c r="AF1741" s="19">
        <f t="shared" si="1344"/>
        <v>3.8745831217836474E-3</v>
      </c>
      <c r="AG1741" s="93">
        <f t="shared" si="1353"/>
        <v>-0.36575457447385101</v>
      </c>
      <c r="AH1741" s="91">
        <f t="shared" si="1345"/>
        <v>-1.3695946633145088E-3</v>
      </c>
      <c r="AI1741" s="96">
        <f t="shared" si="1346"/>
        <v>1738.8483725774704</v>
      </c>
      <c r="AJ1741" s="5">
        <f t="shared" si="1358"/>
        <v>-5.0000000000001155E-3</v>
      </c>
      <c r="AK1741" s="5">
        <f>IF(AJ1741&gt;0,AJ1741,0)</f>
        <v>0</v>
      </c>
      <c r="AL1741" s="5">
        <f t="shared" si="1347"/>
        <v>-5.0000000000001155E-3</v>
      </c>
      <c r="AM1741" s="95">
        <f t="shared" si="1359"/>
        <v>1.6071428571428594E-2</v>
      </c>
      <c r="AN1741" s="95">
        <f t="shared" si="1359"/>
        <v>-1.3214285714285734E-2</v>
      </c>
      <c r="AO1741" s="78">
        <f t="shared" si="1360"/>
        <v>1.2162162162162162</v>
      </c>
      <c r="AP1741" s="8">
        <f t="shared" si="1361"/>
        <v>54.878048780487802</v>
      </c>
      <c r="AQ1741" s="8"/>
      <c r="AR1741" s="8">
        <f t="shared" si="1362"/>
        <v>-0.14285714285714649</v>
      </c>
      <c r="AS1741" s="114">
        <f t="shared" si="1324"/>
        <v>-31453.571428572228</v>
      </c>
      <c r="AT1741" s="103">
        <f t="shared" si="1354"/>
        <v>-4.4428365593053187E-2</v>
      </c>
      <c r="AU1741" s="5">
        <f t="shared" si="1355"/>
        <v>1.075</v>
      </c>
      <c r="AV1741" s="93">
        <f t="shared" si="1333"/>
        <v>-0.13301344868094009</v>
      </c>
      <c r="AW1741" s="210">
        <f t="shared" si="1320"/>
        <v>3.3018867924528225E-2</v>
      </c>
      <c r="AX1741" s="276">
        <f t="shared" si="1093"/>
        <v>1.9807543850142982E-3</v>
      </c>
      <c r="AY1741" s="19">
        <f t="shared" si="1125"/>
        <v>-0.54069862646996292</v>
      </c>
    </row>
    <row r="1742" spans="1:51">
      <c r="A1742" s="16">
        <v>40863.312708333331</v>
      </c>
      <c r="B1742" s="9">
        <v>4</v>
      </c>
      <c r="C1742" s="5">
        <v>1.1100000000000001</v>
      </c>
      <c r="D1742" s="5">
        <v>1.1299999999999999</v>
      </c>
      <c r="E1742" s="5">
        <v>1.07</v>
      </c>
      <c r="F1742" s="5">
        <v>1.075</v>
      </c>
      <c r="G1742" s="6">
        <v>763965</v>
      </c>
      <c r="H1742" s="113">
        <f t="shared" si="1357"/>
        <v>1.075</v>
      </c>
      <c r="I1742" s="19">
        <f t="shared" si="1349"/>
        <v>0</v>
      </c>
      <c r="J1742" s="8">
        <f t="shared" si="1334"/>
        <v>1.1667633551870633</v>
      </c>
      <c r="K1742" s="8">
        <f t="shared" si="1335"/>
        <v>0.98423664481293738</v>
      </c>
      <c r="L1742" s="8">
        <f t="shared" si="1336"/>
        <v>1.0755000000000003</v>
      </c>
      <c r="M1742" s="19">
        <f t="shared" si="1337"/>
        <v>0.18545002498745278</v>
      </c>
      <c r="N1742" s="19">
        <f t="shared" si="1350"/>
        <v>-3.9209731256910837E-2</v>
      </c>
      <c r="O1742" s="19">
        <f t="shared" si="1351"/>
        <v>-3.4664986541978811E-4</v>
      </c>
      <c r="P1742" s="19">
        <f t="shared" si="1352"/>
        <v>6.0353727929586395E-3</v>
      </c>
      <c r="Q1742" s="6">
        <v>160</v>
      </c>
      <c r="R1742" s="191">
        <v>836742.81799999997</v>
      </c>
      <c r="S1742" s="66">
        <f t="shared" si="1332"/>
        <v>5229.6426124999998</v>
      </c>
      <c r="T1742" t="str">
        <f t="shared" si="1363"/>
        <v/>
      </c>
      <c r="U1742" t="str">
        <f t="shared" si="1363"/>
        <v/>
      </c>
      <c r="V1742" t="str">
        <f t="shared" si="1363"/>
        <v/>
      </c>
      <c r="W1742" t="s">
        <v>129</v>
      </c>
      <c r="X1742" s="63" t="s">
        <v>89</v>
      </c>
      <c r="Y1742" s="219">
        <f t="shared" ref="Y1742:Y1805" si="1364">SLOPE(H1729:H1742,AB1729:AB1742)</f>
        <v>-3.2857142857142842E-3</v>
      </c>
      <c r="Z1742" s="78">
        <f t="shared" si="1339"/>
        <v>1.0817098749488638</v>
      </c>
      <c r="AA1742" s="78">
        <f t="shared" si="1340"/>
        <v>1.0784739645571093</v>
      </c>
      <c r="AB1742" s="74">
        <f t="shared" si="1341"/>
        <v>1741</v>
      </c>
      <c r="AC1742" s="80">
        <f t="shared" si="1342"/>
        <v>2.0463959419147319E-3</v>
      </c>
      <c r="AD1742" s="79">
        <f t="shared" si="1135"/>
        <v>3.2359103917545262E-3</v>
      </c>
      <c r="AE1742" s="81">
        <f t="shared" si="1343"/>
        <v>1.1895144498397943E-3</v>
      </c>
      <c r="AF1742" s="19">
        <f t="shared" si="1344"/>
        <v>3.0004529530607621E-3</v>
      </c>
      <c r="AG1742" s="93">
        <f t="shared" si="1353"/>
        <v>-0.41561551929907614</v>
      </c>
      <c r="AH1742" s="91">
        <f t="shared" si="1345"/>
        <v>-1.5934212489092947E-3</v>
      </c>
      <c r="AI1742" s="96">
        <f t="shared" si="1346"/>
        <v>1739.6523995701139</v>
      </c>
      <c r="AJ1742" s="5">
        <f t="shared" si="1358"/>
        <v>0</v>
      </c>
      <c r="AK1742" s="5">
        <f t="shared" si="1077"/>
        <v>0</v>
      </c>
      <c r="AL1742" s="5">
        <f t="shared" si="1347"/>
        <v>0</v>
      </c>
      <c r="AM1742" s="95">
        <f t="shared" si="1359"/>
        <v>1.2857142857142869E-2</v>
      </c>
      <c r="AN1742" s="95">
        <f t="shared" si="1359"/>
        <v>-1.3214285714285734E-2</v>
      </c>
      <c r="AO1742" s="78">
        <f t="shared" si="1360"/>
        <v>0.97297297297297247</v>
      </c>
      <c r="AP1742" s="8">
        <f t="shared" si="1361"/>
        <v>49.315068493150669</v>
      </c>
      <c r="AQ1742" s="8"/>
      <c r="AR1742" s="8">
        <f t="shared" si="1362"/>
        <v>-0.83333333333333637</v>
      </c>
      <c r="AS1742" s="114">
        <f t="shared" si="1324"/>
        <v>-636637.50000000233</v>
      </c>
      <c r="AT1742" s="103">
        <f t="shared" si="1354"/>
        <v>-0.11421872770154047</v>
      </c>
      <c r="AU1742" s="5">
        <f t="shared" si="1355"/>
        <v>1.075</v>
      </c>
      <c r="AV1742" s="93">
        <f t="shared" si="1333"/>
        <v>-0.76085206386558113</v>
      </c>
      <c r="AW1742" s="210">
        <f t="shared" si="1320"/>
        <v>5.6074766355140027E-2</v>
      </c>
      <c r="AX1742" s="276">
        <f t="shared" ref="AX1742:AX1805" si="1365">SLOPE(M1729:M1742,AB1729:AB1742)</f>
        <v>-8.4600998702961136E-4</v>
      </c>
      <c r="AY1742" s="19">
        <f t="shared" si="1125"/>
        <v>-1.4271150393154395</v>
      </c>
    </row>
    <row r="1743" spans="1:51">
      <c r="A1743" s="16">
        <v>40864.311481481483</v>
      </c>
      <c r="B1743" s="9">
        <v>5</v>
      </c>
      <c r="C1743" s="5">
        <v>1.0900000000000001</v>
      </c>
      <c r="D1743" s="5">
        <v>1.1100000000000001</v>
      </c>
      <c r="E1743" s="5">
        <v>1.0649999999999999</v>
      </c>
      <c r="F1743" s="5">
        <v>1.095</v>
      </c>
      <c r="G1743" s="6">
        <v>598076</v>
      </c>
      <c r="H1743" s="113">
        <f t="shared" si="1357"/>
        <v>1.095</v>
      </c>
      <c r="I1743" s="19">
        <f t="shared" si="1349"/>
        <v>1.8604651162790715E-2</v>
      </c>
      <c r="J1743" s="8">
        <f t="shared" ref="J1743:J1748" si="1366">(L1743)+2*STDEVPA(H1724:H1743)</f>
        <v>1.1634104500350684</v>
      </c>
      <c r="K1743" s="8">
        <f t="shared" ref="K1743:K1748" si="1367">(L1743)-(2*STDEVPA(H1724:H1743))</f>
        <v>0.99808954996493193</v>
      </c>
      <c r="L1743" s="8">
        <f t="shared" ref="L1743:L1748" si="1368">AVERAGE(H1724:H1743)</f>
        <v>1.0807500000000001</v>
      </c>
      <c r="M1743" s="19">
        <f t="shared" ref="M1743:M1748" si="1369">(J1743-K1743)/K1743</f>
        <v>0.16563734193584637</v>
      </c>
      <c r="N1743" s="19">
        <f t="shared" si="1350"/>
        <v>-0.10683569901350459</v>
      </c>
      <c r="O1743" s="19">
        <f t="shared" si="1351"/>
        <v>-2.8736805429215536E-3</v>
      </c>
      <c r="P1743" s="19">
        <f t="shared" si="1352"/>
        <v>1.4074770762703534E-2</v>
      </c>
      <c r="Q1743" s="6">
        <v>238</v>
      </c>
      <c r="R1743" s="191">
        <v>649668.9</v>
      </c>
      <c r="S1743" s="66">
        <f t="shared" si="1332"/>
        <v>2729.7012605042019</v>
      </c>
      <c r="T1743" t="str">
        <f t="shared" ref="T1743:W1744" si="1370">IF(C1743&gt;$J1743,"BrokeBandUpper", IF(C1743&lt;$K1743,"BrokeBandLower", ""))</f>
        <v/>
      </c>
      <c r="U1743" t="str">
        <f t="shared" si="1370"/>
        <v/>
      </c>
      <c r="W1743" t="str">
        <f t="shared" si="1370"/>
        <v/>
      </c>
      <c r="X1743" s="63" t="s">
        <v>89</v>
      </c>
      <c r="Y1743" s="219">
        <f t="shared" si="1364"/>
        <v>-3.8791208791208792E-3</v>
      </c>
      <c r="Z1743" s="78">
        <f t="shared" ref="Z1743:Z1748" si="1371">Z1742+(0.154*(F1743-Z1742))</f>
        <v>1.0837565542067389</v>
      </c>
      <c r="AA1743" s="78">
        <f t="shared" ref="AA1743:AA1748" si="1372">AA1742+(0.074*(F1743-AA1742))</f>
        <v>1.0796968911798832</v>
      </c>
      <c r="AB1743" s="74">
        <f>AB1742+1</f>
        <v>1742</v>
      </c>
      <c r="AC1743" s="80">
        <f t="shared" ref="AC1743:AC1748" si="1373">AD1743-AE1743</f>
        <v>2.296118861612705E-3</v>
      </c>
      <c r="AD1743" s="79">
        <f t="shared" si="1135"/>
        <v>4.0596630268556755E-3</v>
      </c>
      <c r="AE1743" s="81">
        <f t="shared" ref="AE1743:AE1748" si="1374">AE1742+(0.2*(AD1743-AE1742))</f>
        <v>1.7635441652429705E-3</v>
      </c>
      <c r="AF1743" s="19">
        <f t="shared" ref="AF1743:AF1748" si="1375">AD1743/AA1743</f>
        <v>3.7600025155387004E-3</v>
      </c>
      <c r="AG1743" s="93">
        <f t="shared" si="1353"/>
        <v>0.12203059759017956</v>
      </c>
      <c r="AH1743" s="91">
        <f t="shared" ref="AH1743:AH1748" si="1376">SLOPE(AC1730:AC1743,AB1730:AB1743)</f>
        <v>-1.7113515965976745E-3</v>
      </c>
      <c r="AI1743" s="96">
        <f t="shared" ref="AI1743:AI1748" si="1377">INTERCEPT(AB1730:AB1743,AC1730:AC1743)</f>
        <v>1740.2718782126815</v>
      </c>
      <c r="AJ1743" s="5">
        <f t="shared" si="1358"/>
        <v>2.0000000000000018E-2</v>
      </c>
      <c r="AK1743" s="5">
        <f t="shared" ref="AK1743:AK1773" si="1378">IF(AJ1743&gt;0,AJ1743,0)</f>
        <v>2.0000000000000018E-2</v>
      </c>
      <c r="AL1743" s="5">
        <f t="shared" ref="AL1743:AL1748" si="1379">IF(AJ1743&lt;0,AJ1743,0)</f>
        <v>0</v>
      </c>
      <c r="AM1743" s="95">
        <f t="shared" ref="AM1743:AN1745" si="1380">(AVERAGE(AK1730:AK1743))</f>
        <v>1.4285714285714299E-2</v>
      </c>
      <c r="AN1743" s="95">
        <f t="shared" si="1380"/>
        <v>-1.2857142857142869E-2</v>
      </c>
      <c r="AO1743" s="78">
        <f t="shared" si="1360"/>
        <v>1.1111111111111112</v>
      </c>
      <c r="AP1743" s="8">
        <f t="shared" si="1361"/>
        <v>52.631578947368425</v>
      </c>
      <c r="AQ1743" s="8"/>
      <c r="AR1743" s="8">
        <f t="shared" si="1362"/>
        <v>0.33333333333333004</v>
      </c>
      <c r="AS1743" s="114">
        <f t="shared" si="1324"/>
        <v>199358.66666666471</v>
      </c>
      <c r="AT1743" s="103">
        <f t="shared" si="1354"/>
        <v>-2.3577293546448969E-2</v>
      </c>
      <c r="AU1743" s="5">
        <f t="shared" si="1355"/>
        <v>1.095</v>
      </c>
      <c r="AV1743" s="93">
        <f t="shared" si="1333"/>
        <v>0.30686195178292314</v>
      </c>
      <c r="AW1743" s="210">
        <f t="shared" si="1320"/>
        <v>4.2253521126760708E-2</v>
      </c>
      <c r="AX1743" s="276">
        <f t="shared" si="1365"/>
        <v>-4.2706341157725527E-3</v>
      </c>
      <c r="AY1743" s="19">
        <f t="shared" si="1125"/>
        <v>-4.0479712784088866</v>
      </c>
    </row>
    <row r="1744" spans="1:51">
      <c r="A1744" s="16">
        <v>40865.307881944442</v>
      </c>
      <c r="B1744" s="9">
        <v>6</v>
      </c>
      <c r="C1744" s="5">
        <v>1.1100000000000001</v>
      </c>
      <c r="D1744" s="5">
        <v>1.1200000000000001</v>
      </c>
      <c r="E1744" s="5">
        <v>1.08</v>
      </c>
      <c r="F1744" s="5">
        <v>1.115</v>
      </c>
      <c r="G1744" s="6">
        <v>980549</v>
      </c>
      <c r="H1744" s="113">
        <f t="shared" si="1357"/>
        <v>1.115</v>
      </c>
      <c r="I1744" s="19">
        <f t="shared" si="1349"/>
        <v>1.8264840182648418E-2</v>
      </c>
      <c r="J1744" s="8">
        <f t="shared" si="1366"/>
        <v>1.1662251491280375</v>
      </c>
      <c r="K1744" s="8">
        <f t="shared" si="1367"/>
        <v>1.0027748508719621</v>
      </c>
      <c r="L1744" s="8">
        <f t="shared" si="1368"/>
        <v>1.0844999999999998</v>
      </c>
      <c r="M1744" s="19">
        <f t="shared" si="1369"/>
        <v>0.16299800310503143</v>
      </c>
      <c r="N1744" s="19">
        <f t="shared" si="1350"/>
        <v>-1.5934443284155018E-2</v>
      </c>
      <c r="O1744" s="19">
        <f t="shared" si="1351"/>
        <v>2.4193517368563443E-3</v>
      </c>
      <c r="P1744" s="19">
        <f t="shared" si="1352"/>
        <v>4.6942690735462967E-3</v>
      </c>
      <c r="Q1744" s="6">
        <v>360</v>
      </c>
      <c r="R1744" s="191">
        <v>1073182.2450000001</v>
      </c>
      <c r="S1744" s="66">
        <f t="shared" si="1332"/>
        <v>2981.061791666667</v>
      </c>
      <c r="T1744" t="str">
        <f t="shared" si="1370"/>
        <v/>
      </c>
      <c r="U1744" t="str">
        <f t="shared" si="1370"/>
        <v/>
      </c>
      <c r="V1744" t="str">
        <f t="shared" si="1370"/>
        <v/>
      </c>
      <c r="W1744" t="str">
        <f t="shared" si="1370"/>
        <v/>
      </c>
      <c r="X1744" s="63" t="s">
        <v>89</v>
      </c>
      <c r="Y1744" s="219">
        <f t="shared" si="1364"/>
        <v>-1.5164835164835197E-3</v>
      </c>
      <c r="Z1744" s="78">
        <f t="shared" si="1371"/>
        <v>1.088568044858901</v>
      </c>
      <c r="AA1744" s="78">
        <f t="shared" si="1372"/>
        <v>1.0823093212325718</v>
      </c>
      <c r="AB1744" s="74">
        <f t="shared" si="1341"/>
        <v>1743</v>
      </c>
      <c r="AC1744" s="80">
        <f t="shared" si="1373"/>
        <v>3.596143568868965E-3</v>
      </c>
      <c r="AD1744" s="79">
        <f t="shared" si="1135"/>
        <v>6.2587236263291768E-3</v>
      </c>
      <c r="AE1744" s="81">
        <f t="shared" si="1374"/>
        <v>2.6625800574602118E-3</v>
      </c>
      <c r="AF1744" s="19">
        <f t="shared" si="1375"/>
        <v>5.7827494446795694E-3</v>
      </c>
      <c r="AG1744" s="93">
        <f t="shared" si="1353"/>
        <v>0.56618354083950728</v>
      </c>
      <c r="AH1744" s="91">
        <f t="shared" si="1376"/>
        <v>-1.5636436827875945E-3</v>
      </c>
      <c r="AI1744" s="96">
        <f t="shared" si="1377"/>
        <v>1740.7597817815058</v>
      </c>
      <c r="AJ1744" s="5">
        <f t="shared" si="1358"/>
        <v>2.0000000000000018E-2</v>
      </c>
      <c r="AK1744" s="5">
        <f t="shared" si="1378"/>
        <v>2.0000000000000018E-2</v>
      </c>
      <c r="AL1744" s="5">
        <f t="shared" si="1379"/>
        <v>0</v>
      </c>
      <c r="AM1744" s="95">
        <f t="shared" si="1380"/>
        <v>1.0357142857142874E-2</v>
      </c>
      <c r="AN1744" s="95">
        <f t="shared" si="1380"/>
        <v>-1.2857142857142869E-2</v>
      </c>
      <c r="AO1744" s="78">
        <f t="shared" si="1360"/>
        <v>0.80555555555555614</v>
      </c>
      <c r="AP1744" s="8">
        <f t="shared" si="1361"/>
        <v>44.615384615384635</v>
      </c>
      <c r="AQ1744" s="8"/>
      <c r="AR1744" s="8">
        <f t="shared" si="1362"/>
        <v>0.74999999999999445</v>
      </c>
      <c r="AS1744" s="114">
        <f t="shared" si="1324"/>
        <v>735411.74999999453</v>
      </c>
      <c r="AT1744" s="103">
        <f t="shared" ref="AT1744:AT1749" si="1381">SUM(AS1725:AS1744)/SUM(G1725:G1744)</f>
        <v>3.0236928892614378E-2</v>
      </c>
      <c r="AU1744" s="5">
        <f t="shared" ref="AU1744:AU1749" si="1382">F1744</f>
        <v>1.115</v>
      </c>
      <c r="AV1744" s="93">
        <f t="shared" si="1333"/>
        <v>0.68526268807214052</v>
      </c>
      <c r="AW1744" s="210">
        <f t="shared" si="1320"/>
        <v>3.703703703703707E-2</v>
      </c>
      <c r="AX1744" s="276">
        <f t="shared" si="1365"/>
        <v>-6.4373162737968309E-3</v>
      </c>
      <c r="AY1744" s="19">
        <f t="shared" si="1125"/>
        <v>-0.50734436603270749</v>
      </c>
    </row>
    <row r="1745" spans="1:51">
      <c r="A1745" s="16">
        <v>40868.31082175926</v>
      </c>
      <c r="B1745" s="9">
        <v>2</v>
      </c>
      <c r="C1745" s="5">
        <v>1.095</v>
      </c>
      <c r="D1745" s="5">
        <v>1.1499999999999999</v>
      </c>
      <c r="E1745" s="5">
        <v>1.085</v>
      </c>
      <c r="F1745" s="5">
        <v>1.1299999999999999</v>
      </c>
      <c r="G1745" s="6">
        <v>507961</v>
      </c>
      <c r="H1745" s="113">
        <f t="shared" si="1357"/>
        <v>1.1299999999999999</v>
      </c>
      <c r="I1745" s="19">
        <f t="shared" ref="I1745:I1751" si="1383">IF(A1746&gt;A1745,(H1745-H1744)/H1744, (H1745-H1746)/H1746)</f>
        <v>1.345291479820619E-2</v>
      </c>
      <c r="J1745" s="8">
        <f t="shared" si="1366"/>
        <v>1.1709075239283402</v>
      </c>
      <c r="K1745" s="8">
        <f t="shared" si="1367"/>
        <v>1.0060924760716594</v>
      </c>
      <c r="L1745" s="8">
        <f t="shared" si="1368"/>
        <v>1.0884999999999998</v>
      </c>
      <c r="M1745" s="19">
        <f t="shared" si="1369"/>
        <v>0.16381699672400865</v>
      </c>
      <c r="N1745" s="19">
        <f t="shared" ref="N1745:N1751" si="1384">IF(A1746&gt;A1745,(M1745-M1744)/M1744, (M1745-M1746)/M1746)</f>
        <v>5.0245622852783276E-3</v>
      </c>
      <c r="O1745" s="19">
        <f t="shared" ref="O1745:O1751" si="1385">IF(A1746&gt;A1745,(J1745-J1744)/J1744, (J1745-J1746)/J1746)</f>
        <v>4.0149835593955088E-3</v>
      </c>
      <c r="P1745" s="19">
        <f t="shared" ref="P1745:P1751" si="1386">IF(A1746&gt;A1745,(K1745-K1744)/K1744, (K1745-K1746)/K1746)</f>
        <v>3.3084447588733624E-3</v>
      </c>
      <c r="Q1745" s="6">
        <v>318</v>
      </c>
      <c r="R1745" s="191">
        <v>561382.14500000002</v>
      </c>
      <c r="S1745" s="66">
        <f t="shared" si="1332"/>
        <v>1765.3526572327044</v>
      </c>
      <c r="T1745" t="str">
        <f t="shared" ref="T1745:W1746" si="1387">IF(C1745&gt;$J1745,"BrokeBandUpper", IF(C1745&lt;$K1745,"BrokeBandLower", ""))</f>
        <v/>
      </c>
      <c r="U1745" t="str">
        <f t="shared" si="1387"/>
        <v/>
      </c>
      <c r="V1745" t="str">
        <f t="shared" si="1387"/>
        <v/>
      </c>
      <c r="W1745" t="str">
        <f t="shared" si="1387"/>
        <v/>
      </c>
      <c r="X1745" s="63" t="s">
        <v>89</v>
      </c>
      <c r="Y1745" s="219">
        <f t="shared" si="1364"/>
        <v>1.9230769230769178E-3</v>
      </c>
      <c r="Z1745" s="78">
        <f t="shared" si="1371"/>
        <v>1.0949485659506302</v>
      </c>
      <c r="AA1745" s="78">
        <f t="shared" si="1372"/>
        <v>1.0858384314613616</v>
      </c>
      <c r="AB1745" s="74">
        <f t="shared" si="1341"/>
        <v>1744</v>
      </c>
      <c r="AC1745" s="80">
        <f t="shared" si="1373"/>
        <v>5.1580435454466802E-3</v>
      </c>
      <c r="AD1745" s="79">
        <f t="shared" si="1135"/>
        <v>9.1101344892685621E-3</v>
      </c>
      <c r="AE1745" s="81">
        <f t="shared" si="1374"/>
        <v>3.9520909438218819E-3</v>
      </c>
      <c r="AF1745" s="19">
        <f t="shared" si="1375"/>
        <v>8.3899539980435266E-3</v>
      </c>
      <c r="AG1745" s="93">
        <f t="shared" ref="AG1745:AG1751" si="1388">IF(A1746&gt;A1745,(AC1745-AC1744)/AC1744, (AC1745-AC1746)/AC1746)</f>
        <v>0.43432636841830918</v>
      </c>
      <c r="AH1745" s="91">
        <f t="shared" si="1376"/>
        <v>-1.1847143226699586E-3</v>
      </c>
      <c r="AI1745" s="96">
        <f t="shared" si="1377"/>
        <v>1741.4603455975393</v>
      </c>
      <c r="AJ1745" s="5">
        <f t="shared" si="1358"/>
        <v>1.4999999999999902E-2</v>
      </c>
      <c r="AK1745" s="5">
        <f t="shared" si="1378"/>
        <v>1.4999999999999902E-2</v>
      </c>
      <c r="AL1745" s="5">
        <f t="shared" si="1379"/>
        <v>0</v>
      </c>
      <c r="AM1745" s="95">
        <f t="shared" si="1380"/>
        <v>1.0357142857142858E-2</v>
      </c>
      <c r="AN1745" s="95">
        <f t="shared" si="1380"/>
        <v>-1.2857142857142869E-2</v>
      </c>
      <c r="AO1745" s="78">
        <f t="shared" si="1360"/>
        <v>0.80555555555555491</v>
      </c>
      <c r="AP1745" s="8">
        <f t="shared" si="1361"/>
        <v>44.615384615384599</v>
      </c>
      <c r="AQ1745" s="8"/>
      <c r="AR1745" s="8">
        <f t="shared" si="1362"/>
        <v>0.38461538461538358</v>
      </c>
      <c r="AS1745" s="114">
        <f t="shared" si="1324"/>
        <v>195369.61538461485</v>
      </c>
      <c r="AT1745" s="103">
        <f t="shared" si="1381"/>
        <v>6.4211850527236256E-2</v>
      </c>
      <c r="AU1745" s="5">
        <f t="shared" si="1382"/>
        <v>1.1299999999999999</v>
      </c>
      <c r="AV1745" s="93">
        <f t="shared" si="1333"/>
        <v>0.34801537085689616</v>
      </c>
      <c r="AW1745" s="210">
        <f t="shared" si="1320"/>
        <v>5.9907834101382444E-2</v>
      </c>
      <c r="AX1745" s="276">
        <f t="shared" si="1365"/>
        <v>-7.0985378834844681E-3</v>
      </c>
      <c r="AY1745" s="19">
        <f t="shared" si="1125"/>
        <v>-0.10271696799785142</v>
      </c>
    </row>
    <row r="1746" spans="1:51">
      <c r="A1746" s="16">
        <v>40869.335243055553</v>
      </c>
      <c r="B1746" s="9">
        <v>3</v>
      </c>
      <c r="C1746" s="5">
        <v>1.125</v>
      </c>
      <c r="D1746" s="5">
        <v>1.1599999999999999</v>
      </c>
      <c r="E1746" s="5">
        <v>1.125</v>
      </c>
      <c r="F1746" s="5">
        <v>1.1499999999999999</v>
      </c>
      <c r="G1746" s="6">
        <v>1482008</v>
      </c>
      <c r="H1746" s="113">
        <f t="shared" ref="H1746:H1751" si="1389">F1746</f>
        <v>1.1499999999999999</v>
      </c>
      <c r="I1746" s="19">
        <f t="shared" si="1383"/>
        <v>1.7699115044247805E-2</v>
      </c>
      <c r="J1746" s="8">
        <f t="shared" si="1366"/>
        <v>1.1718683069535623</v>
      </c>
      <c r="K1746" s="8">
        <f t="shared" si="1367"/>
        <v>1.020131693046437</v>
      </c>
      <c r="L1746" s="8">
        <f t="shared" si="1368"/>
        <v>1.0959999999999996</v>
      </c>
      <c r="M1746" s="19">
        <f t="shared" si="1369"/>
        <v>0.14874218195691141</v>
      </c>
      <c r="N1746" s="19">
        <f t="shared" si="1384"/>
        <v>-9.202228748274878E-2</v>
      </c>
      <c r="O1746" s="19">
        <f t="shared" si="1385"/>
        <v>8.2054560722155494E-4</v>
      </c>
      <c r="P1746" s="19">
        <f t="shared" si="1386"/>
        <v>1.3954201337032623E-2</v>
      </c>
      <c r="Q1746" s="6">
        <v>95</v>
      </c>
      <c r="R1746" s="191">
        <v>1703053.1189999999</v>
      </c>
      <c r="S1746" s="66">
        <f t="shared" si="1332"/>
        <v>17926.874936842105</v>
      </c>
      <c r="T1746" t="str">
        <f t="shared" si="1387"/>
        <v/>
      </c>
      <c r="U1746" t="str">
        <f t="shared" si="1387"/>
        <v/>
      </c>
      <c r="V1746" t="str">
        <f t="shared" si="1387"/>
        <v/>
      </c>
      <c r="W1746" t="str">
        <f t="shared" si="1387"/>
        <v/>
      </c>
      <c r="Y1746" s="219">
        <f t="shared" si="1364"/>
        <v>4.6043956043956002E-3</v>
      </c>
      <c r="Z1746" s="78">
        <f t="shared" si="1371"/>
        <v>1.1034264867942332</v>
      </c>
      <c r="AA1746" s="78">
        <f t="shared" si="1372"/>
        <v>1.0905863875332209</v>
      </c>
      <c r="AB1746" s="74">
        <f t="shared" si="1341"/>
        <v>1745</v>
      </c>
      <c r="AC1746" s="80">
        <f t="shared" si="1373"/>
        <v>7.1104066537523037E-3</v>
      </c>
      <c r="AD1746" s="79">
        <f t="shared" si="1135"/>
        <v>1.2840099261012261E-2</v>
      </c>
      <c r="AE1746" s="81">
        <f t="shared" si="1374"/>
        <v>5.7296926072599574E-3</v>
      </c>
      <c r="AF1746" s="19">
        <f t="shared" si="1375"/>
        <v>1.1773573746922577E-2</v>
      </c>
      <c r="AG1746" s="93">
        <f t="shared" si="1388"/>
        <v>0.37850845792666749</v>
      </c>
      <c r="AH1746" s="91">
        <f t="shared" si="1376"/>
        <v>-7.2657201548842346E-4</v>
      </c>
      <c r="AI1746" s="96">
        <f t="shared" si="1377"/>
        <v>1742.1436304059309</v>
      </c>
      <c r="AJ1746" s="5">
        <f t="shared" ref="AJ1746:AJ1751" si="1390">F1746-F1745</f>
        <v>2.0000000000000018E-2</v>
      </c>
      <c r="AK1746" s="5">
        <f t="shared" si="1378"/>
        <v>2.0000000000000018E-2</v>
      </c>
      <c r="AL1746" s="5">
        <f t="shared" si="1379"/>
        <v>0</v>
      </c>
      <c r="AM1746" s="95">
        <f t="shared" ref="AM1746:AN1748" si="1391">(AVERAGE(AK1733:AK1746))</f>
        <v>1.1785714285714288E-2</v>
      </c>
      <c r="AN1746" s="95">
        <f t="shared" si="1391"/>
        <v>-9.6428571428571596E-3</v>
      </c>
      <c r="AO1746" s="78">
        <f t="shared" ref="AO1746:AO1751" si="1392">ABS(AM1746/AN1746)</f>
        <v>1.2222222222222203</v>
      </c>
      <c r="AP1746" s="8">
        <f t="shared" ref="AP1746:AP1751" si="1393">IF(AN1746=0,100,100-(100/(1+AO1746)))</f>
        <v>54.999999999999964</v>
      </c>
      <c r="AQ1746" s="8"/>
      <c r="AR1746" s="8">
        <f t="shared" ref="AR1746:AR1751" si="1394">IF(ISERROR(((F1746-E1746)-(D1746-F1746))/(D1746-E1746)),0,((F1746-E1746)-(D1746-F1746))/(D1746-E1746))</f>
        <v>0.42857142857142677</v>
      </c>
      <c r="AS1746" s="114">
        <f t="shared" si="1324"/>
        <v>635146.285714283</v>
      </c>
      <c r="AT1746" s="103">
        <f t="shared" si="1381"/>
        <v>0.17559673775764312</v>
      </c>
      <c r="AU1746" s="5">
        <f t="shared" si="1382"/>
        <v>1.1499999999999999</v>
      </c>
      <c r="AV1746" s="93">
        <f t="shared" si="1333"/>
        <v>0.37294566953215685</v>
      </c>
      <c r="AW1746" s="210">
        <f t="shared" si="1320"/>
        <v>3.1111111111111041E-2</v>
      </c>
      <c r="AX1746" s="276">
        <f t="shared" si="1365"/>
        <v>-7.3479150821116881E-3</v>
      </c>
      <c r="AY1746" s="19">
        <f t="shared" si="1125"/>
        <v>-3.5130783651577541E-2</v>
      </c>
    </row>
    <row r="1747" spans="1:51">
      <c r="A1747" s="16">
        <v>40870.312604166669</v>
      </c>
      <c r="B1747" s="9">
        <v>4</v>
      </c>
      <c r="C1747" s="5">
        <v>1.145</v>
      </c>
      <c r="D1747" s="5">
        <v>1.17</v>
      </c>
      <c r="E1747" s="5">
        <v>1.145</v>
      </c>
      <c r="F1747" s="5">
        <v>1.145</v>
      </c>
      <c r="G1747" s="6">
        <v>3999541</v>
      </c>
      <c r="H1747" s="113">
        <f t="shared" si="1389"/>
        <v>1.145</v>
      </c>
      <c r="I1747" s="19">
        <f t="shared" si="1383"/>
        <v>-4.347826086956429E-3</v>
      </c>
      <c r="J1747" s="8">
        <f t="shared" si="1366"/>
        <v>1.1747871066423008</v>
      </c>
      <c r="K1747" s="8">
        <f t="shared" si="1367"/>
        <v>1.0282128933576986</v>
      </c>
      <c r="L1747" s="8">
        <f t="shared" si="1368"/>
        <v>1.1014999999999997</v>
      </c>
      <c r="M1747" s="19">
        <f t="shared" si="1369"/>
        <v>0.14255239769067105</v>
      </c>
      <c r="N1747" s="19">
        <f t="shared" si="1384"/>
        <v>-4.161418223670716E-2</v>
      </c>
      <c r="O1747" s="19">
        <f t="shared" si="1385"/>
        <v>2.4907232932396403E-3</v>
      </c>
      <c r="P1747" s="19">
        <f t="shared" si="1386"/>
        <v>7.9217226230160077E-3</v>
      </c>
      <c r="Q1747" s="6">
        <v>231</v>
      </c>
      <c r="R1747" s="191">
        <v>4601398.4349999996</v>
      </c>
      <c r="S1747" s="66">
        <f t="shared" si="1332"/>
        <v>19919.473744588744</v>
      </c>
      <c r="T1747" t="str">
        <f t="shared" ref="T1747:W1748" si="1395">IF(C1747&gt;$J1747,"BrokeBandUpper", IF(C1747&lt;$K1747,"BrokeBandLower", ""))</f>
        <v/>
      </c>
      <c r="U1747" t="str">
        <f t="shared" si="1395"/>
        <v/>
      </c>
      <c r="V1747" t="str">
        <f t="shared" si="1395"/>
        <v/>
      </c>
      <c r="W1747" t="str">
        <f t="shared" si="1395"/>
        <v/>
      </c>
      <c r="Y1747" s="219">
        <f t="shared" si="1364"/>
        <v>6.8461538461538447E-3</v>
      </c>
      <c r="Z1747" s="78">
        <f t="shared" si="1371"/>
        <v>1.1098288078279213</v>
      </c>
      <c r="AA1747" s="78">
        <f t="shared" si="1372"/>
        <v>1.0946129948557626</v>
      </c>
      <c r="AB1747" s="74">
        <f t="shared" si="1341"/>
        <v>1746</v>
      </c>
      <c r="AC1747" s="80">
        <f t="shared" si="1373"/>
        <v>7.5888962919189798E-3</v>
      </c>
      <c r="AD1747" s="79">
        <f t="shared" si="1135"/>
        <v>1.5215812972158682E-2</v>
      </c>
      <c r="AE1747" s="81">
        <f t="shared" si="1374"/>
        <v>7.6269166802397023E-3</v>
      </c>
      <c r="AF1747" s="19">
        <f t="shared" si="1375"/>
        <v>1.3900632500862712E-2</v>
      </c>
      <c r="AG1747" s="93">
        <f t="shared" si="1388"/>
        <v>6.7294271828203744E-2</v>
      </c>
      <c r="AH1747" s="91">
        <f t="shared" si="1376"/>
        <v>-2.6928537184566068E-4</v>
      </c>
      <c r="AI1747" s="96">
        <f t="shared" si="1377"/>
        <v>1742.4143818690704</v>
      </c>
      <c r="AJ1747" s="5">
        <f t="shared" si="1390"/>
        <v>-4.9999999999998934E-3</v>
      </c>
      <c r="AK1747" s="5">
        <f t="shared" si="1378"/>
        <v>0</v>
      </c>
      <c r="AL1747" s="5">
        <f t="shared" si="1379"/>
        <v>-4.9999999999998934E-3</v>
      </c>
      <c r="AM1747" s="95">
        <f t="shared" si="1391"/>
        <v>1.1785714285714288E-2</v>
      </c>
      <c r="AN1747" s="95">
        <f t="shared" si="1391"/>
        <v>-9.642857142857144E-3</v>
      </c>
      <c r="AO1747" s="78">
        <f t="shared" si="1392"/>
        <v>1.2222222222222223</v>
      </c>
      <c r="AP1747" s="8">
        <f t="shared" si="1393"/>
        <v>55</v>
      </c>
      <c r="AQ1747" s="8"/>
      <c r="AR1747" s="8">
        <f t="shared" si="1394"/>
        <v>-1</v>
      </c>
      <c r="AS1747" s="114">
        <f t="shared" si="1324"/>
        <v>-3999541</v>
      </c>
      <c r="AT1747" s="103">
        <f t="shared" si="1381"/>
        <v>-0.22464359283114871</v>
      </c>
      <c r="AU1747" s="5">
        <f t="shared" si="1382"/>
        <v>1.145</v>
      </c>
      <c r="AV1747" s="93">
        <f t="shared" si="1333"/>
        <v>-0.86920119100705528</v>
      </c>
      <c r="AW1747" s="210">
        <f t="shared" si="1320"/>
        <v>2.1834061135371102E-2</v>
      </c>
      <c r="AX1747" s="276">
        <f t="shared" si="1365"/>
        <v>-7.0387432215857203E-3</v>
      </c>
      <c r="AY1747" s="19">
        <f t="shared" si="1125"/>
        <v>4.2076134123901182E-2</v>
      </c>
    </row>
    <row r="1748" spans="1:51">
      <c r="A1748" s="16">
        <v>40871.483564814815</v>
      </c>
      <c r="B1748" s="9">
        <v>5</v>
      </c>
      <c r="C1748" s="5">
        <v>1.1399999999999999</v>
      </c>
      <c r="D1748" s="5">
        <v>1.1499999999999999</v>
      </c>
      <c r="E1748" s="5">
        <v>1.135</v>
      </c>
      <c r="F1748" s="5">
        <v>1.1399999999999999</v>
      </c>
      <c r="G1748" s="6">
        <v>308207</v>
      </c>
      <c r="H1748" s="113">
        <f t="shared" si="1389"/>
        <v>1.1399999999999999</v>
      </c>
      <c r="I1748" s="19">
        <f t="shared" si="1383"/>
        <v>-4.3668122270743362E-3</v>
      </c>
      <c r="J1748" s="8">
        <f t="shared" si="1366"/>
        <v>1.178924458345358</v>
      </c>
      <c r="K1748" s="8">
        <f t="shared" si="1367"/>
        <v>1.0300755416546412</v>
      </c>
      <c r="L1748" s="8">
        <f t="shared" si="1368"/>
        <v>1.1044999999999996</v>
      </c>
      <c r="M1748" s="19">
        <f t="shared" si="1369"/>
        <v>0.14450291330247128</v>
      </c>
      <c r="N1748" s="19">
        <f t="shared" si="1384"/>
        <v>1.3682797647730352E-2</v>
      </c>
      <c r="O1748" s="19">
        <f t="shared" si="1385"/>
        <v>3.5217884837724224E-3</v>
      </c>
      <c r="P1748" s="19">
        <f t="shared" si="1386"/>
        <v>1.8115395254965148E-3</v>
      </c>
      <c r="Q1748" s="6">
        <v>63</v>
      </c>
      <c r="R1748" s="191">
        <v>351818.33600000001</v>
      </c>
      <c r="S1748" s="66">
        <f t="shared" si="1332"/>
        <v>5584.4180317460323</v>
      </c>
      <c r="T1748" t="str">
        <f t="shared" si="1395"/>
        <v/>
      </c>
      <c r="U1748" t="str">
        <f t="shared" si="1395"/>
        <v/>
      </c>
      <c r="V1748" t="str">
        <f t="shared" si="1395"/>
        <v/>
      </c>
      <c r="W1748" t="str">
        <f t="shared" si="1395"/>
        <v/>
      </c>
      <c r="X1748" s="63" t="s">
        <v>89</v>
      </c>
      <c r="Y1748" s="219">
        <f t="shared" si="1364"/>
        <v>6.8351648351648291E-3</v>
      </c>
      <c r="Z1748" s="78">
        <f t="shared" si="1371"/>
        <v>1.1144751714224215</v>
      </c>
      <c r="AA1748" s="78">
        <f t="shared" si="1372"/>
        <v>1.0979716332364362</v>
      </c>
      <c r="AB1748" s="74">
        <f t="shared" ref="AB1748:AB1753" si="1396">AB1747+1</f>
        <v>1747</v>
      </c>
      <c r="AC1748" s="80">
        <f t="shared" si="1373"/>
        <v>7.1012972045964521E-3</v>
      </c>
      <c r="AD1748" s="79">
        <f t="shared" si="1135"/>
        <v>1.6503538185985267E-2</v>
      </c>
      <c r="AE1748" s="81">
        <f t="shared" si="1374"/>
        <v>9.4022409813888149E-3</v>
      </c>
      <c r="AF1748" s="19">
        <f t="shared" si="1375"/>
        <v>1.5030933119226961E-2</v>
      </c>
      <c r="AG1748" s="93">
        <f t="shared" si="1388"/>
        <v>-6.4251647218021221E-2</v>
      </c>
      <c r="AH1748" s="91">
        <f t="shared" si="1376"/>
        <v>1.9923930021209461E-5</v>
      </c>
      <c r="AI1748" s="96">
        <f t="shared" si="1377"/>
        <v>1740.1124060447514</v>
      </c>
      <c r="AJ1748" s="5">
        <f t="shared" si="1390"/>
        <v>-5.0000000000001155E-3</v>
      </c>
      <c r="AK1748" s="5">
        <f t="shared" si="1378"/>
        <v>0</v>
      </c>
      <c r="AL1748" s="5">
        <f t="shared" si="1379"/>
        <v>-5.0000000000001155E-3</v>
      </c>
      <c r="AM1748" s="95">
        <f t="shared" si="1391"/>
        <v>1.1785714285714288E-2</v>
      </c>
      <c r="AN1748" s="95">
        <f t="shared" si="1391"/>
        <v>-5.7142857142857195E-3</v>
      </c>
      <c r="AO1748" s="78">
        <f t="shared" si="1392"/>
        <v>2.0624999999999987</v>
      </c>
      <c r="AP1748" s="8">
        <f t="shared" si="1393"/>
        <v>67.346938775510182</v>
      </c>
      <c r="AQ1748" s="8"/>
      <c r="AR1748" s="8">
        <f t="shared" si="1394"/>
        <v>-0.3333333333333432</v>
      </c>
      <c r="AS1748" s="114">
        <f t="shared" si="1324"/>
        <v>-102735.66666666971</v>
      </c>
      <c r="AT1748" s="103">
        <f t="shared" si="1381"/>
        <v>-0.24268089992487363</v>
      </c>
      <c r="AU1748" s="5">
        <f t="shared" si="1382"/>
        <v>1.1399999999999999</v>
      </c>
      <c r="AV1748" s="93">
        <f t="shared" si="1333"/>
        <v>-0.29201339485236411</v>
      </c>
      <c r="AW1748" s="210">
        <f t="shared" si="1320"/>
        <v>1.3215859030836918E-2</v>
      </c>
      <c r="AX1748" s="276">
        <f t="shared" si="1365"/>
        <v>-6.6509328032686894E-3</v>
      </c>
      <c r="AY1748" s="19">
        <f t="shared" si="1125"/>
        <v>5.5096542963484207E-2</v>
      </c>
    </row>
    <row r="1749" spans="1:51">
      <c r="A1749" s="16">
        <v>40872.437384259261</v>
      </c>
      <c r="B1749" s="9">
        <v>6</v>
      </c>
      <c r="C1749" s="5">
        <v>1.1499999999999999</v>
      </c>
      <c r="D1749" s="5">
        <v>1.1499999999999999</v>
      </c>
      <c r="E1749" s="5">
        <v>1.075</v>
      </c>
      <c r="F1749" s="5">
        <v>1.0900000000000001</v>
      </c>
      <c r="G1749" s="6">
        <v>546120</v>
      </c>
      <c r="H1749" s="113">
        <f t="shared" si="1389"/>
        <v>1.0900000000000001</v>
      </c>
      <c r="I1749" s="19">
        <f t="shared" si="1383"/>
        <v>-4.3859649122806862E-2</v>
      </c>
      <c r="J1749" s="8">
        <f t="shared" ref="J1749:J1754" si="1397">(L1749)+2*STDEVPA(H1730:H1749)</f>
        <v>1.1787670048356158</v>
      </c>
      <c r="K1749" s="8">
        <f t="shared" ref="K1749:K1754" si="1398">(L1749)-(2*STDEVPA(H1730:H1749))</f>
        <v>1.0317329951643834</v>
      </c>
      <c r="L1749" s="8">
        <f t="shared" ref="L1749:L1754" si="1399">AVERAGE(H1730:H1749)</f>
        <v>1.1052499999999996</v>
      </c>
      <c r="M1749" s="19">
        <f t="shared" ref="M1749:M1754" si="1400">(J1749-K1749)/K1749</f>
        <v>0.14251168699689187</v>
      </c>
      <c r="N1749" s="19">
        <f t="shared" si="1384"/>
        <v>-1.3779835022505071E-2</v>
      </c>
      <c r="O1749" s="19">
        <f t="shared" si="1385"/>
        <v>-1.3355691166434521E-4</v>
      </c>
      <c r="P1749" s="19">
        <f t="shared" si="1386"/>
        <v>1.6090601540541449E-3</v>
      </c>
      <c r="Q1749" s="6">
        <v>217</v>
      </c>
      <c r="R1749" s="191">
        <v>596007.11109999998</v>
      </c>
      <c r="S1749" s="66">
        <f t="shared" si="1332"/>
        <v>2746.576548847926</v>
      </c>
      <c r="T1749" t="str">
        <f t="shared" ref="T1749:W1750" si="1401">IF(C1749&gt;$J1749,"BrokeBandUpper", IF(C1749&lt;$K1749,"BrokeBandLower", ""))</f>
        <v/>
      </c>
      <c r="U1749" t="str">
        <f t="shared" si="1401"/>
        <v/>
      </c>
      <c r="V1749" t="str">
        <f t="shared" si="1401"/>
        <v/>
      </c>
      <c r="W1749" t="str">
        <f t="shared" si="1401"/>
        <v/>
      </c>
      <c r="Y1749" s="219">
        <f t="shared" si="1364"/>
        <v>4.857142857142855E-3</v>
      </c>
      <c r="Z1749" s="78">
        <f t="shared" ref="Z1749:Z1754" si="1402">Z1748+(0.154*(F1749-Z1748))</f>
        <v>1.1107059950233686</v>
      </c>
      <c r="AA1749" s="78">
        <f t="shared" ref="AA1749:AA1754" si="1403">AA1748+(0.074*(F1749-AA1748))</f>
        <v>1.0973817323769399</v>
      </c>
      <c r="AB1749" s="74">
        <f t="shared" si="1396"/>
        <v>1748</v>
      </c>
      <c r="AC1749" s="80">
        <f t="shared" ref="AC1749:AC1754" si="1404">AD1749-AE1749</f>
        <v>3.1376173320319233E-3</v>
      </c>
      <c r="AD1749" s="79">
        <f t="shared" si="1135"/>
        <v>1.3324262646428719E-2</v>
      </c>
      <c r="AE1749" s="81">
        <f t="shared" ref="AE1749:AE1754" si="1405">AE1748+(0.2*(AD1749-AE1748))</f>
        <v>1.0186645314396796E-2</v>
      </c>
      <c r="AF1749" s="19">
        <f t="shared" ref="AF1749:AF1754" si="1406">AD1749/AA1749</f>
        <v>1.2141866638847934E-2</v>
      </c>
      <c r="AG1749" s="93">
        <f t="shared" si="1388"/>
        <v>-0.55816279172190686</v>
      </c>
      <c r="AH1749" s="91">
        <f t="shared" ref="AH1749:AH1754" si="1407">SLOPE(AC1736:AC1749,AB1736:AB1749)</f>
        <v>6.2695375898799225E-5</v>
      </c>
      <c r="AI1749" s="96">
        <f t="shared" ref="AI1749:AI1754" si="1408">INTERCEPT(AB1736:AB1749,AC1736:AC1749)</f>
        <v>1740.2140061732587</v>
      </c>
      <c r="AJ1749" s="5">
        <f t="shared" si="1390"/>
        <v>-4.9999999999999822E-2</v>
      </c>
      <c r="AK1749" s="5">
        <f t="shared" si="1378"/>
        <v>0</v>
      </c>
      <c r="AL1749" s="5">
        <f t="shared" ref="AL1749:AL1754" si="1409">IF(AJ1749&lt;0,AJ1749,0)</f>
        <v>-4.9999999999999822E-2</v>
      </c>
      <c r="AM1749" s="95">
        <f t="shared" ref="AM1749:AN1751" si="1410">(AVERAGE(AK1736:AK1749))</f>
        <v>1.1785714285714288E-2</v>
      </c>
      <c r="AN1749" s="95">
        <f t="shared" si="1410"/>
        <v>-8.9285714285714281E-3</v>
      </c>
      <c r="AO1749" s="78">
        <f t="shared" si="1392"/>
        <v>1.3200000000000003</v>
      </c>
      <c r="AP1749" s="8">
        <f t="shared" si="1393"/>
        <v>56.896551724137936</v>
      </c>
      <c r="AQ1749" s="8"/>
      <c r="AR1749" s="8">
        <f t="shared" si="1394"/>
        <v>-0.59999999999999643</v>
      </c>
      <c r="AS1749" s="114">
        <f t="shared" si="1324"/>
        <v>-327671.99999999802</v>
      </c>
      <c r="AT1749" s="103">
        <f t="shared" si="1381"/>
        <v>-0.26610501444427359</v>
      </c>
      <c r="AU1749" s="5">
        <f t="shared" si="1382"/>
        <v>1.0900000000000001</v>
      </c>
      <c r="AV1749" s="93">
        <f t="shared" si="1333"/>
        <v>-0.54977867528332247</v>
      </c>
      <c r="AW1749" s="210">
        <f t="shared" si="1320"/>
        <v>6.9767441860465074E-2</v>
      </c>
      <c r="AX1749" s="276">
        <f t="shared" si="1365"/>
        <v>-6.3844291906532836E-3</v>
      </c>
      <c r="AY1749" s="19">
        <f t="shared" si="1125"/>
        <v>4.0070110539145595E-2</v>
      </c>
    </row>
    <row r="1750" spans="1:51">
      <c r="A1750" s="16">
        <v>40875.30740740741</v>
      </c>
      <c r="B1750" s="9">
        <v>2</v>
      </c>
      <c r="C1750" s="5">
        <v>1.0900000000000001</v>
      </c>
      <c r="D1750" s="5">
        <v>1.1299999999999999</v>
      </c>
      <c r="E1750" s="5">
        <v>1.08</v>
      </c>
      <c r="F1750" s="5">
        <v>1.08</v>
      </c>
      <c r="G1750" s="6">
        <v>143838</v>
      </c>
      <c r="H1750" s="113">
        <f t="shared" si="1389"/>
        <v>1.08</v>
      </c>
      <c r="I1750" s="19">
        <f t="shared" si="1383"/>
        <v>-9.174311926605512E-3</v>
      </c>
      <c r="J1750" s="8">
        <f t="shared" si="1397"/>
        <v>1.1730434078298966</v>
      </c>
      <c r="K1750" s="8">
        <f t="shared" si="1398"/>
        <v>1.030456592170103</v>
      </c>
      <c r="L1750" s="8">
        <f t="shared" si="1399"/>
        <v>1.1017499999999998</v>
      </c>
      <c r="M1750" s="19">
        <f t="shared" si="1400"/>
        <v>0.13837246201658149</v>
      </c>
      <c r="N1750" s="19">
        <f t="shared" si="1384"/>
        <v>-2.90448107627879E-2</v>
      </c>
      <c r="O1750" s="19">
        <f t="shared" si="1385"/>
        <v>-4.8555795863300466E-3</v>
      </c>
      <c r="P1750" s="19">
        <f t="shared" si="1386"/>
        <v>-1.2371446878822359E-3</v>
      </c>
      <c r="Q1750" s="6">
        <v>35</v>
      </c>
      <c r="R1750" s="191">
        <v>157256.549</v>
      </c>
      <c r="S1750" s="66">
        <f t="shared" si="1332"/>
        <v>4493.0442571428575</v>
      </c>
      <c r="T1750" t="str">
        <f t="shared" si="1401"/>
        <v/>
      </c>
      <c r="U1750" t="str">
        <f t="shared" si="1401"/>
        <v/>
      </c>
      <c r="V1750" t="str">
        <f t="shared" si="1401"/>
        <v/>
      </c>
      <c r="W1750" t="str">
        <f t="shared" si="1401"/>
        <v/>
      </c>
      <c r="X1750" s="63" t="s">
        <v>89</v>
      </c>
      <c r="Y1750" s="219">
        <f t="shared" si="1364"/>
        <v>2.2527472527472526E-3</v>
      </c>
      <c r="Z1750" s="78">
        <f t="shared" si="1402"/>
        <v>1.1059772717897698</v>
      </c>
      <c r="AA1750" s="78">
        <f t="shared" si="1403"/>
        <v>1.0960954841810464</v>
      </c>
      <c r="AB1750" s="74">
        <f t="shared" si="1396"/>
        <v>1749</v>
      </c>
      <c r="AC1750" s="80">
        <f t="shared" si="1404"/>
        <v>-2.4388616453873205E-4</v>
      </c>
      <c r="AD1750" s="79">
        <f t="shared" si="1135"/>
        <v>9.8817876087233802E-3</v>
      </c>
      <c r="AE1750" s="81">
        <f t="shared" si="1405"/>
        <v>1.0125673773262112E-2</v>
      </c>
      <c r="AF1750" s="19">
        <f t="shared" si="1406"/>
        <v>9.0154441390720725E-3</v>
      </c>
      <c r="AG1750" s="93">
        <f t="shared" si="1388"/>
        <v>-1.0777297352513002</v>
      </c>
      <c r="AH1750" s="91">
        <f t="shared" si="1407"/>
        <v>-9.1453562087086246E-5</v>
      </c>
      <c r="AI1750" s="96">
        <f t="shared" si="1408"/>
        <v>1743.6947330832609</v>
      </c>
      <c r="AJ1750" s="5">
        <f t="shared" si="1390"/>
        <v>-1.0000000000000009E-2</v>
      </c>
      <c r="AK1750" s="5">
        <f t="shared" si="1378"/>
        <v>0</v>
      </c>
      <c r="AL1750" s="5">
        <f t="shared" si="1409"/>
        <v>-1.0000000000000009E-2</v>
      </c>
      <c r="AM1750" s="95">
        <f t="shared" si="1410"/>
        <v>1.1785714285714288E-2</v>
      </c>
      <c r="AN1750" s="95">
        <f t="shared" si="1410"/>
        <v>-9.2857142857142774E-3</v>
      </c>
      <c r="AO1750" s="78">
        <f t="shared" si="1392"/>
        <v>1.2692307692307707</v>
      </c>
      <c r="AP1750" s="8">
        <f t="shared" si="1393"/>
        <v>55.932203389830541</v>
      </c>
      <c r="AQ1750" s="8"/>
      <c r="AR1750" s="8">
        <f t="shared" si="1394"/>
        <v>-1</v>
      </c>
      <c r="AS1750" s="114">
        <f t="shared" si="1324"/>
        <v>-143838</v>
      </c>
      <c r="AT1750" s="103">
        <f t="shared" ref="AT1750:AT1755" si="1411">SUM(AS1731:AS1750)/SUM(G1731:G1750)</f>
        <v>-0.29516486658914942</v>
      </c>
      <c r="AU1750" s="5">
        <f t="shared" ref="AU1750:AU1755" si="1412">F1750</f>
        <v>1.08</v>
      </c>
      <c r="AV1750" s="93">
        <f t="shared" si="1333"/>
        <v>-0.91467096864754427</v>
      </c>
      <c r="AW1750" s="210">
        <f t="shared" si="1320"/>
        <v>4.6296296296296127E-2</v>
      </c>
      <c r="AX1750" s="276">
        <f t="shared" si="1365"/>
        <v>-6.3578408249282447E-3</v>
      </c>
      <c r="AY1750" s="19">
        <f t="shared" si="1125"/>
        <v>4.1645642752156965E-3</v>
      </c>
    </row>
    <row r="1751" spans="1:51">
      <c r="A1751" s="16">
        <v>40876.312083333331</v>
      </c>
      <c r="B1751" s="9">
        <v>3</v>
      </c>
      <c r="C1751" s="5">
        <v>1.1200000000000001</v>
      </c>
      <c r="D1751" s="5">
        <v>1.1200000000000001</v>
      </c>
      <c r="E1751" s="5">
        <v>1.08</v>
      </c>
      <c r="F1751" s="5">
        <v>1.1000000000000001</v>
      </c>
      <c r="G1751" s="6">
        <v>300282</v>
      </c>
      <c r="H1751" s="113">
        <f t="shared" si="1389"/>
        <v>1.1000000000000001</v>
      </c>
      <c r="I1751" s="19">
        <f t="shared" si="1383"/>
        <v>1.8518518518518535E-2</v>
      </c>
      <c r="J1751" s="8">
        <f t="shared" si="1397"/>
        <v>1.1636229606206598</v>
      </c>
      <c r="K1751" s="8">
        <f t="shared" si="1398"/>
        <v>1.0333770393793402</v>
      </c>
      <c r="L1751" s="8">
        <f t="shared" si="1399"/>
        <v>1.0985</v>
      </c>
      <c r="M1751" s="19">
        <f t="shared" si="1400"/>
        <v>0.12603910893892806</v>
      </c>
      <c r="N1751" s="19">
        <f t="shared" si="1384"/>
        <v>-8.9131557666260908E-2</v>
      </c>
      <c r="O1751" s="19">
        <f t="shared" si="1385"/>
        <v>-8.0307746042103841E-3</v>
      </c>
      <c r="P1751" s="19">
        <f t="shared" si="1386"/>
        <v>2.834129289315214E-3</v>
      </c>
      <c r="Q1751" s="6">
        <v>194</v>
      </c>
      <c r="R1751" s="191">
        <v>330344.772</v>
      </c>
      <c r="S1751" s="66">
        <f t="shared" si="1332"/>
        <v>1702.8081030927835</v>
      </c>
      <c r="T1751" t="str">
        <f t="shared" ref="T1751:W1752" si="1413">IF(C1751&gt;$J1751,"BrokeBandUpper", IF(C1751&lt;$K1751,"BrokeBandLower", ""))</f>
        <v/>
      </c>
      <c r="U1751" t="str">
        <f t="shared" si="1413"/>
        <v/>
      </c>
      <c r="V1751" t="str">
        <f t="shared" si="1413"/>
        <v/>
      </c>
      <c r="W1751" t="str">
        <f t="shared" si="1413"/>
        <v/>
      </c>
      <c r="X1751" s="63" t="s">
        <v>89</v>
      </c>
      <c r="Y1751" s="219">
        <f t="shared" si="1364"/>
        <v>3.9560439560439644E-4</v>
      </c>
      <c r="Z1751" s="78">
        <f t="shared" si="1402"/>
        <v>1.1050567719341453</v>
      </c>
      <c r="AA1751" s="78">
        <f t="shared" si="1403"/>
        <v>1.0963844183516489</v>
      </c>
      <c r="AB1751" s="74">
        <f t="shared" si="1396"/>
        <v>1750</v>
      </c>
      <c r="AC1751" s="80">
        <f t="shared" si="1404"/>
        <v>-1.1626561526125647E-3</v>
      </c>
      <c r="AD1751" s="79">
        <f t="shared" si="1135"/>
        <v>8.672353582496406E-3</v>
      </c>
      <c r="AE1751" s="81">
        <f t="shared" si="1405"/>
        <v>9.8350097351089707E-3</v>
      </c>
      <c r="AF1751" s="19">
        <f t="shared" si="1406"/>
        <v>7.9099569798107786E-3</v>
      </c>
      <c r="AG1751" s="93">
        <f t="shared" si="1388"/>
        <v>3.7672083195515627</v>
      </c>
      <c r="AH1751" s="91">
        <f t="shared" si="1407"/>
        <v>-3.1289999576924403E-4</v>
      </c>
      <c r="AI1751" s="96">
        <f t="shared" si="1408"/>
        <v>1746.3163326130282</v>
      </c>
      <c r="AJ1751" s="5">
        <f t="shared" si="1390"/>
        <v>2.0000000000000018E-2</v>
      </c>
      <c r="AK1751" s="5">
        <f t="shared" si="1378"/>
        <v>2.0000000000000018E-2</v>
      </c>
      <c r="AL1751" s="5">
        <f t="shared" si="1409"/>
        <v>0</v>
      </c>
      <c r="AM1751" s="95">
        <f t="shared" si="1410"/>
        <v>1.2500000000000002E-2</v>
      </c>
      <c r="AN1751" s="95">
        <f t="shared" si="1410"/>
        <v>-9.2857142857142774E-3</v>
      </c>
      <c r="AO1751" s="78">
        <f t="shared" si="1392"/>
        <v>1.3461538461538476</v>
      </c>
      <c r="AP1751" s="8">
        <f t="shared" si="1393"/>
        <v>57.377049180327894</v>
      </c>
      <c r="AQ1751" s="8"/>
      <c r="AR1751" s="8">
        <f t="shared" si="1394"/>
        <v>0</v>
      </c>
      <c r="AS1751" s="114">
        <f t="shared" si="1324"/>
        <v>0</v>
      </c>
      <c r="AT1751" s="103">
        <f t="shared" si="1411"/>
        <v>-0.29297708285221236</v>
      </c>
      <c r="AU1751" s="5">
        <f t="shared" si="1412"/>
        <v>1.1000000000000001</v>
      </c>
      <c r="AV1751" s="93">
        <f t="shared" si="1333"/>
        <v>0</v>
      </c>
      <c r="AW1751" s="210">
        <f t="shared" si="1320"/>
        <v>3.703703703703707E-2</v>
      </c>
      <c r="AX1751" s="276">
        <f t="shared" si="1365"/>
        <v>-6.684615543794294E-3</v>
      </c>
      <c r="AY1751" s="19">
        <f t="shared" si="1125"/>
        <v>-5.1397121737431564E-2</v>
      </c>
    </row>
    <row r="1752" spans="1:51">
      <c r="A1752" s="16">
        <v>40877.299826388888</v>
      </c>
      <c r="B1752" s="9">
        <v>4</v>
      </c>
      <c r="C1752" s="5">
        <v>1.115</v>
      </c>
      <c r="D1752" s="5">
        <v>1.1399999999999999</v>
      </c>
      <c r="E1752" s="5">
        <v>1.1000000000000001</v>
      </c>
      <c r="F1752" s="5">
        <v>1.1299999999999999</v>
      </c>
      <c r="G1752" s="6">
        <v>248881</v>
      </c>
      <c r="H1752" s="113">
        <f t="shared" ref="H1752:H1757" si="1414">F1752</f>
        <v>1.1299999999999999</v>
      </c>
      <c r="I1752" s="19">
        <f t="shared" ref="I1752:I1758" si="1415">IF(A1753&gt;A1752,(H1752-H1751)/H1751, (H1752-H1753)/H1753)</f>
        <v>2.7272727272727094E-2</v>
      </c>
      <c r="J1752" s="8">
        <f t="shared" si="1397"/>
        <v>1.164924198895398</v>
      </c>
      <c r="K1752" s="8">
        <f t="shared" si="1398"/>
        <v>1.033075801104602</v>
      </c>
      <c r="L1752" s="8">
        <f t="shared" si="1399"/>
        <v>1.099</v>
      </c>
      <c r="M1752" s="19">
        <f t="shared" si="1400"/>
        <v>0.127627031481929</v>
      </c>
      <c r="N1752" s="19">
        <f t="shared" ref="N1752:N1758" si="1416">IF(A1753&gt;A1752,(M1752-M1751)/M1751, (M1752-M1753)/M1753)</f>
        <v>1.2598649390407586E-2</v>
      </c>
      <c r="O1752" s="19">
        <f t="shared" ref="O1752:O1758" si="1417">IF(A1753&gt;A1752,(J1752-J1751)/J1751, (J1752-J1753)/J1753)</f>
        <v>1.1182645227661176E-3</v>
      </c>
      <c r="P1752" s="19">
        <f t="shared" ref="P1752:P1758" si="1418">IF(A1753&gt;A1752,(K1752-K1751)/K1751, (K1752-K1753)/K1753)</f>
        <v>-2.915085813394855E-4</v>
      </c>
      <c r="Q1752" s="6">
        <v>925</v>
      </c>
      <c r="R1752" s="191">
        <v>278660.52899999998</v>
      </c>
      <c r="S1752" s="66">
        <f t="shared" si="1332"/>
        <v>301.25462594594592</v>
      </c>
      <c r="T1752" t="str">
        <f t="shared" si="1413"/>
        <v/>
      </c>
      <c r="U1752" t="str">
        <f t="shared" si="1413"/>
        <v/>
      </c>
      <c r="V1752" t="str">
        <f t="shared" si="1413"/>
        <v/>
      </c>
      <c r="W1752" t="str">
        <f t="shared" si="1413"/>
        <v/>
      </c>
      <c r="Y1752" s="219">
        <f t="shared" si="1364"/>
        <v>1.8351648351648331E-3</v>
      </c>
      <c r="Z1752" s="78">
        <f t="shared" si="1402"/>
        <v>1.1088980290562869</v>
      </c>
      <c r="AA1752" s="78">
        <f t="shared" si="1403"/>
        <v>1.0988719713936268</v>
      </c>
      <c r="AB1752" s="74">
        <f t="shared" si="1396"/>
        <v>1751</v>
      </c>
      <c r="AC1752" s="80">
        <f t="shared" si="1404"/>
        <v>1.5283834204088062E-4</v>
      </c>
      <c r="AD1752" s="79">
        <f t="shared" si="1135"/>
        <v>1.0026057662660071E-2</v>
      </c>
      <c r="AE1752" s="81">
        <f t="shared" si="1405"/>
        <v>9.87321932061919E-3</v>
      </c>
      <c r="AF1752" s="19">
        <f t="shared" si="1406"/>
        <v>9.1239543128438187E-3</v>
      </c>
      <c r="AG1752" s="93">
        <f t="shared" ref="AG1752:AG1758" si="1419">IF(A1753&gt;A1752,(AC1752-AC1751)/AC1751, (AC1752-AC1753)/AC1753)</f>
        <v>-1.1314561847863986</v>
      </c>
      <c r="AH1752" s="91">
        <f t="shared" si="1407"/>
        <v>-3.532086084319656E-4</v>
      </c>
      <c r="AI1752" s="96">
        <f t="shared" si="1408"/>
        <v>1747.1286087089049</v>
      </c>
      <c r="AJ1752" s="5">
        <f t="shared" ref="AJ1752:AJ1757" si="1420">F1752-F1751</f>
        <v>2.9999999999999805E-2</v>
      </c>
      <c r="AK1752" s="5">
        <f t="shared" si="1378"/>
        <v>2.9999999999999805E-2</v>
      </c>
      <c r="AL1752" s="5">
        <f t="shared" si="1409"/>
        <v>0</v>
      </c>
      <c r="AM1752" s="95">
        <f t="shared" ref="AM1752:AN1754" si="1421">(AVERAGE(AK1739:AK1752))</f>
        <v>8.9285714285714125E-3</v>
      </c>
      <c r="AN1752" s="95">
        <f t="shared" si="1421"/>
        <v>-9.2857142857142774E-3</v>
      </c>
      <c r="AO1752" s="78">
        <f t="shared" ref="AO1752:AO1757" si="1422">ABS(AM1752/AN1752)</f>
        <v>0.96153846153846068</v>
      </c>
      <c r="AP1752" s="8">
        <f t="shared" ref="AP1752:AP1757" si="1423">IF(AN1752=0,100,100-(100/(1+AO1752)))</f>
        <v>49.019607843137237</v>
      </c>
      <c r="AQ1752" s="8"/>
      <c r="AR1752" s="8">
        <f t="shared" ref="AR1752:AR1757" si="1424">IF(ISERROR(((F1752-E1752)-(D1752-F1752))/(D1752-E1752)),0,((F1752-E1752)-(D1752-F1752))/(D1752-E1752))</f>
        <v>0.49999999999999722</v>
      </c>
      <c r="AS1752" s="114">
        <f t="shared" si="1324"/>
        <v>124440.49999999932</v>
      </c>
      <c r="AT1752" s="103">
        <f t="shared" si="1411"/>
        <v>-0.26838259610736948</v>
      </c>
      <c r="AU1752" s="5">
        <f t="shared" si="1412"/>
        <v>1.1299999999999999</v>
      </c>
      <c r="AV1752" s="93">
        <f t="shared" si="1333"/>
        <v>0.4465666538657842</v>
      </c>
      <c r="AW1752" s="210">
        <f t="shared" si="1320"/>
        <v>3.6363636363636188E-2</v>
      </c>
      <c r="AX1752" s="276">
        <f t="shared" si="1365"/>
        <v>-6.316159140415536E-3</v>
      </c>
      <c r="AY1752" s="19">
        <f t="shared" ref="AY1752:AY1815" si="1425">IF((AX1752&gt;AX1751),ABS(AX1752-AX1751)/ABS(AX1751),-1*ABS(AX1752-AX1751)/ABS(AX1751))</f>
        <v>5.5120059031789327E-2</v>
      </c>
    </row>
    <row r="1753" spans="1:51">
      <c r="A1753" s="16">
        <v>40878.287766203706</v>
      </c>
      <c r="B1753" s="9">
        <v>5</v>
      </c>
      <c r="C1753" s="5">
        <v>1.1499999999999999</v>
      </c>
      <c r="D1753" s="5">
        <v>1.1599999999999999</v>
      </c>
      <c r="E1753" s="5">
        <v>1.1299999999999999</v>
      </c>
      <c r="F1753" s="5">
        <v>1.145</v>
      </c>
      <c r="G1753" s="6">
        <v>448385</v>
      </c>
      <c r="H1753" s="113">
        <f t="shared" si="1414"/>
        <v>1.145</v>
      </c>
      <c r="I1753" s="19">
        <f t="shared" si="1415"/>
        <v>1.3274336283185952E-2</v>
      </c>
      <c r="J1753" s="8">
        <f t="shared" si="1397"/>
        <v>1.1691221538571908</v>
      </c>
      <c r="K1753" s="8">
        <f t="shared" si="1398"/>
        <v>1.0318778461428089</v>
      </c>
      <c r="L1753" s="8">
        <f t="shared" si="1399"/>
        <v>1.1004999999999998</v>
      </c>
      <c r="M1753" s="19">
        <f t="shared" si="1400"/>
        <v>0.13300441348499276</v>
      </c>
      <c r="N1753" s="19">
        <f t="shared" si="1416"/>
        <v>4.2133566381861304E-2</v>
      </c>
      <c r="O1753" s="19">
        <f t="shared" si="1417"/>
        <v>3.6036292883033388E-3</v>
      </c>
      <c r="P1753" s="19">
        <f t="shared" si="1418"/>
        <v>-1.1596002544171434E-3</v>
      </c>
      <c r="Q1753" s="6">
        <v>531</v>
      </c>
      <c r="R1753" s="191">
        <v>513716.69699999999</v>
      </c>
      <c r="S1753" s="66">
        <f t="shared" si="1332"/>
        <v>967.45140677966094</v>
      </c>
      <c r="T1753" t="str">
        <f t="shared" ref="T1753:W1754" si="1426">IF(C1753&gt;$J1753,"BrokeBandUpper", IF(C1753&lt;$K1753,"BrokeBandLower", ""))</f>
        <v/>
      </c>
      <c r="U1753" t="str">
        <f t="shared" si="1426"/>
        <v/>
      </c>
      <c r="V1753" t="str">
        <f t="shared" si="1426"/>
        <v/>
      </c>
      <c r="W1753" t="str">
        <f t="shared" si="1426"/>
        <v/>
      </c>
      <c r="Y1753" s="219">
        <f t="shared" si="1364"/>
        <v>3.2307692307692332E-3</v>
      </c>
      <c r="Z1753" s="78">
        <f t="shared" si="1402"/>
        <v>1.1144577325816187</v>
      </c>
      <c r="AA1753" s="78">
        <f t="shared" si="1403"/>
        <v>1.1022854455104985</v>
      </c>
      <c r="AB1753" s="74">
        <f t="shared" si="1396"/>
        <v>1752</v>
      </c>
      <c r="AC1753" s="80">
        <f t="shared" si="1404"/>
        <v>1.8392542004008715E-3</v>
      </c>
      <c r="AD1753" s="79">
        <f t="shared" si="1135"/>
        <v>1.217228707112028E-2</v>
      </c>
      <c r="AE1753" s="81">
        <f t="shared" si="1405"/>
        <v>1.0333032870719409E-2</v>
      </c>
      <c r="AF1753" s="19">
        <f t="shared" si="1406"/>
        <v>1.1042772197253282E-2</v>
      </c>
      <c r="AG1753" s="93">
        <f t="shared" si="1419"/>
        <v>11.033984246629126</v>
      </c>
      <c r="AH1753" s="91">
        <f t="shared" si="1407"/>
        <v>-2.7988957239190283E-4</v>
      </c>
      <c r="AI1753" s="96">
        <f t="shared" si="1408"/>
        <v>1747.606920904479</v>
      </c>
      <c r="AJ1753" s="5">
        <f t="shared" si="1420"/>
        <v>1.5000000000000124E-2</v>
      </c>
      <c r="AK1753" s="5">
        <f t="shared" si="1378"/>
        <v>1.5000000000000124E-2</v>
      </c>
      <c r="AL1753" s="5">
        <f t="shared" si="1409"/>
        <v>0</v>
      </c>
      <c r="AM1753" s="95">
        <f t="shared" si="1421"/>
        <v>9.9999999999999933E-3</v>
      </c>
      <c r="AN1753" s="95">
        <f t="shared" si="1421"/>
        <v>-8.2142857142857139E-3</v>
      </c>
      <c r="AO1753" s="78">
        <f t="shared" si="1422"/>
        <v>1.2173913043478253</v>
      </c>
      <c r="AP1753" s="8">
        <f t="shared" si="1423"/>
        <v>54.901960784313708</v>
      </c>
      <c r="AQ1753" s="8"/>
      <c r="AR1753" s="8">
        <f t="shared" si="1424"/>
        <v>7.4014868308343696E-15</v>
      </c>
      <c r="AS1753" s="114">
        <f t="shared" si="1324"/>
        <v>3.3187156726436687E-9</v>
      </c>
      <c r="AT1753" s="103">
        <f t="shared" si="1411"/>
        <v>-0.25756843850682609</v>
      </c>
      <c r="AU1753" s="5">
        <f t="shared" si="1412"/>
        <v>1.145</v>
      </c>
      <c r="AV1753" s="93">
        <f t="shared" si="1333"/>
        <v>6.4602059696020915E-15</v>
      </c>
      <c r="AW1753" s="210">
        <f t="shared" si="1320"/>
        <v>2.6548672566371709E-2</v>
      </c>
      <c r="AX1753" s="276">
        <f t="shared" si="1365"/>
        <v>-5.5238859633358912E-3</v>
      </c>
      <c r="AY1753" s="19">
        <f t="shared" si="1425"/>
        <v>0.12543591120275693</v>
      </c>
    </row>
    <row r="1754" spans="1:51">
      <c r="A1754" s="16">
        <v>40879.296412037038</v>
      </c>
      <c r="B1754" s="9">
        <v>6</v>
      </c>
      <c r="C1754" s="5">
        <v>1.145</v>
      </c>
      <c r="D1754" s="5">
        <v>1.21</v>
      </c>
      <c r="E1754" s="5">
        <v>1.145</v>
      </c>
      <c r="F1754" s="5">
        <v>1.19</v>
      </c>
      <c r="G1754" s="6">
        <v>693167</v>
      </c>
      <c r="H1754" s="113">
        <f t="shared" si="1414"/>
        <v>1.19</v>
      </c>
      <c r="I1754" s="19">
        <f t="shared" si="1415"/>
        <v>3.9301310043668061E-2</v>
      </c>
      <c r="J1754" s="8">
        <f t="shared" si="1397"/>
        <v>1.1828459655008126</v>
      </c>
      <c r="K1754" s="8">
        <f t="shared" si="1398"/>
        <v>1.031654034499188</v>
      </c>
      <c r="L1754" s="8">
        <f t="shared" si="1399"/>
        <v>1.1072500000000003</v>
      </c>
      <c r="M1754" s="19">
        <f t="shared" si="1400"/>
        <v>0.14655293920797779</v>
      </c>
      <c r="N1754" s="19">
        <f t="shared" si="1416"/>
        <v>0.10186523415265281</v>
      </c>
      <c r="O1754" s="19">
        <f t="shared" si="1417"/>
        <v>1.1738560935094702E-2</v>
      </c>
      <c r="P1754" s="19">
        <f t="shared" si="1418"/>
        <v>-2.1689742100526366E-4</v>
      </c>
      <c r="Q1754" s="6">
        <v>245</v>
      </c>
      <c r="R1754" s="191">
        <v>823431.14399999997</v>
      </c>
      <c r="S1754" s="66">
        <f t="shared" si="1332"/>
        <v>3360.9434448979591</v>
      </c>
      <c r="T1754" t="str">
        <f t="shared" si="1426"/>
        <v/>
      </c>
      <c r="U1754" t="str">
        <f t="shared" si="1426"/>
        <v>BrokeBandUpper</v>
      </c>
      <c r="V1754" t="str">
        <f t="shared" si="1426"/>
        <v/>
      </c>
      <c r="W1754" t="str">
        <f t="shared" si="1426"/>
        <v>BrokeBandUpper</v>
      </c>
      <c r="Y1754" s="219">
        <f t="shared" si="1364"/>
        <v>4.4835164835164872E-3</v>
      </c>
      <c r="Z1754" s="78">
        <f t="shared" si="1402"/>
        <v>1.1260912417640494</v>
      </c>
      <c r="AA1754" s="78">
        <f t="shared" si="1403"/>
        <v>1.1087763225427216</v>
      </c>
      <c r="AB1754" s="74">
        <f t="shared" ref="AB1754:AB1759" si="1427">AB1753+1</f>
        <v>1753</v>
      </c>
      <c r="AC1754" s="80">
        <f t="shared" si="1404"/>
        <v>5.5855090804866926E-3</v>
      </c>
      <c r="AD1754" s="79">
        <f t="shared" si="1135"/>
        <v>1.7314919221327774E-2</v>
      </c>
      <c r="AE1754" s="81">
        <f t="shared" si="1405"/>
        <v>1.1729410140841081E-2</v>
      </c>
      <c r="AF1754" s="19">
        <f t="shared" si="1406"/>
        <v>1.561624185987307E-2</v>
      </c>
      <c r="AG1754" s="93">
        <f t="shared" si="1419"/>
        <v>2.0368336683799946</v>
      </c>
      <c r="AH1754" s="91">
        <f t="shared" si="1407"/>
        <v>-1.4770778707902561E-4</v>
      </c>
      <c r="AI1754" s="96">
        <f t="shared" si="1408"/>
        <v>1747.6104160190719</v>
      </c>
      <c r="AJ1754" s="5">
        <f t="shared" si="1420"/>
        <v>4.4999999999999929E-2</v>
      </c>
      <c r="AK1754" s="5">
        <f t="shared" si="1378"/>
        <v>4.4999999999999929E-2</v>
      </c>
      <c r="AL1754" s="5">
        <f t="shared" si="1409"/>
        <v>0</v>
      </c>
      <c r="AM1754" s="95">
        <f t="shared" si="1421"/>
        <v>1.3214285714285703E-2</v>
      </c>
      <c r="AN1754" s="95">
        <f t="shared" si="1421"/>
        <v>-5.3571428571428537E-3</v>
      </c>
      <c r="AO1754" s="78">
        <f t="shared" si="1422"/>
        <v>2.4666666666666659</v>
      </c>
      <c r="AP1754" s="8">
        <f t="shared" si="1423"/>
        <v>71.153846153846146</v>
      </c>
      <c r="AQ1754" s="8"/>
      <c r="AR1754" s="8">
        <f t="shared" si="1424"/>
        <v>0.38461538461538358</v>
      </c>
      <c r="AS1754" s="114">
        <f t="shared" si="1324"/>
        <v>266602.69230769161</v>
      </c>
      <c r="AT1754" s="103">
        <f t="shared" si="1411"/>
        <v>-0.20350644004252749</v>
      </c>
      <c r="AU1754" s="5">
        <f t="shared" si="1412"/>
        <v>1.19</v>
      </c>
      <c r="AV1754" s="93">
        <f t="shared" si="1333"/>
        <v>0.32377047461747649</v>
      </c>
      <c r="AW1754" s="210">
        <f t="shared" si="1320"/>
        <v>5.6768558951965017E-2</v>
      </c>
      <c r="AX1754" s="276">
        <f t="shared" si="1365"/>
        <v>-4.232349537009108E-3</v>
      </c>
      <c r="AY1754" s="19">
        <f t="shared" si="1425"/>
        <v>0.23380939340514922</v>
      </c>
    </row>
    <row r="1755" spans="1:51">
      <c r="A1755" s="16">
        <v>40882.303067129629</v>
      </c>
      <c r="B1755" s="9">
        <v>2</v>
      </c>
      <c r="C1755" s="5">
        <v>1.18</v>
      </c>
      <c r="D1755" s="5">
        <v>1.21</v>
      </c>
      <c r="E1755" s="5">
        <v>1.1599999999999999</v>
      </c>
      <c r="F1755" s="5">
        <v>1.21</v>
      </c>
      <c r="G1755" s="6">
        <v>444282</v>
      </c>
      <c r="H1755" s="113">
        <f t="shared" si="1414"/>
        <v>1.21</v>
      </c>
      <c r="I1755" s="19">
        <f t="shared" si="1415"/>
        <v>1.6806722689075647E-2</v>
      </c>
      <c r="J1755" s="8">
        <f t="shared" ref="J1755:J1760" si="1428">(L1755)+2*STDEVPA(H1736:H1755)</f>
        <v>1.1984049757982047</v>
      </c>
      <c r="K1755" s="8">
        <f t="shared" ref="K1755:K1760" si="1429">(L1755)-(2*STDEVPA(H1736:H1755))</f>
        <v>1.0320950242017954</v>
      </c>
      <c r="L1755" s="8">
        <f t="shared" ref="L1755:L1760" si="1430">AVERAGE(H1736:H1755)</f>
        <v>1.1152500000000001</v>
      </c>
      <c r="M1755" s="19">
        <f t="shared" ref="M1755:M1760" si="1431">(J1755-K1755)/K1755</f>
        <v>0.161138216633716</v>
      </c>
      <c r="N1755" s="19">
        <f t="shared" si="1416"/>
        <v>9.9522244347756042E-2</v>
      </c>
      <c r="O1755" s="19">
        <f t="shared" si="1417"/>
        <v>1.3153876963856849E-2</v>
      </c>
      <c r="P1755" s="19">
        <f t="shared" si="1418"/>
        <v>4.274589037220176E-4</v>
      </c>
      <c r="Q1755" s="6">
        <v>280</v>
      </c>
      <c r="R1755" s="191">
        <v>524173.261</v>
      </c>
      <c r="S1755" s="66">
        <f t="shared" si="1332"/>
        <v>1872.0473607142858</v>
      </c>
      <c r="T1755" t="str">
        <f t="shared" ref="T1755:W1756" si="1432">IF(C1755&gt;$J1755,"BrokeBandUpper", IF(C1755&lt;$K1755,"BrokeBandLower", ""))</f>
        <v/>
      </c>
      <c r="U1755" t="str">
        <f t="shared" si="1432"/>
        <v>BrokeBandUpper</v>
      </c>
      <c r="V1755" t="str">
        <f t="shared" si="1432"/>
        <v/>
      </c>
      <c r="W1755" t="str">
        <f t="shared" si="1432"/>
        <v>BrokeBandUpper</v>
      </c>
      <c r="Y1755" s="219">
        <f t="shared" si="1364"/>
        <v>5.6593406593406616E-3</v>
      </c>
      <c r="Z1755" s="78">
        <f t="shared" ref="Z1755:Z1760" si="1433">Z1754+(0.154*(F1755-Z1754))</f>
        <v>1.1390131905323857</v>
      </c>
      <c r="AA1755" s="78">
        <f t="shared" ref="AA1755:AA1760" si="1434">AA1754+(0.074*(F1755-AA1754))</f>
        <v>1.1162668746745603</v>
      </c>
      <c r="AB1755" s="74">
        <f t="shared" si="1427"/>
        <v>1754</v>
      </c>
      <c r="AC1755" s="80">
        <f t="shared" ref="AC1755:AC1760" si="1435">AD1755-AE1755</f>
        <v>8.8135245735874411E-3</v>
      </c>
      <c r="AD1755" s="79">
        <f t="shared" ref="AD1755:AD1765" si="1436">Z1755-AA1755</f>
        <v>2.2746315857825383E-2</v>
      </c>
      <c r="AE1755" s="81">
        <f t="shared" ref="AE1755:AE1760" si="1437">AE1754+(0.2*(AD1755-AE1754))</f>
        <v>1.3932791284237942E-2</v>
      </c>
      <c r="AF1755" s="19">
        <f t="shared" ref="AF1755:AF1760" si="1438">AD1755/AA1755</f>
        <v>2.0377130571447719E-2</v>
      </c>
      <c r="AG1755" s="93">
        <f t="shared" si="1419"/>
        <v>0.57792681859170403</v>
      </c>
      <c r="AH1755" s="91">
        <f t="shared" ref="AH1755:AH1760" si="1439">SLOPE(AC1742:AC1755,AB1742:AB1755)</f>
        <v>9.8465551770190237E-6</v>
      </c>
      <c r="AI1755" s="96">
        <f t="shared" ref="AI1755:AI1760" si="1440">INTERCEPT(AB1742:AB1755,AC1742:AC1755)</f>
        <v>1747.4349042520787</v>
      </c>
      <c r="AJ1755" s="5">
        <f t="shared" si="1420"/>
        <v>2.0000000000000018E-2</v>
      </c>
      <c r="AK1755" s="5">
        <f t="shared" si="1378"/>
        <v>2.0000000000000018E-2</v>
      </c>
      <c r="AL1755" s="5">
        <f t="shared" ref="AL1755:AL1760" si="1441">IF(AJ1755&lt;0,AJ1755,0)</f>
        <v>0</v>
      </c>
      <c r="AM1755" s="95">
        <f t="shared" ref="AM1755:AN1757" si="1442">(AVERAGE(AK1742:AK1755))</f>
        <v>1.4642857142857133E-2</v>
      </c>
      <c r="AN1755" s="95">
        <f t="shared" si="1442"/>
        <v>-4.9999999999999888E-3</v>
      </c>
      <c r="AO1755" s="78">
        <f t="shared" si="1422"/>
        <v>2.9285714285714333</v>
      </c>
      <c r="AP1755" s="8">
        <f t="shared" si="1423"/>
        <v>74.545454545454575</v>
      </c>
      <c r="AQ1755" s="8"/>
      <c r="AR1755" s="8">
        <f t="shared" si="1424"/>
        <v>1</v>
      </c>
      <c r="AS1755" s="114">
        <f t="shared" si="1324"/>
        <v>444282</v>
      </c>
      <c r="AT1755" s="103">
        <f t="shared" si="1411"/>
        <v>-0.1699337035385208</v>
      </c>
      <c r="AU1755" s="5">
        <f t="shared" si="1412"/>
        <v>1.21</v>
      </c>
      <c r="AV1755" s="93">
        <f t="shared" si="1333"/>
        <v>0.84758615720384867</v>
      </c>
      <c r="AW1755" s="210">
        <f t="shared" si="1320"/>
        <v>4.3103448275862113E-2</v>
      </c>
      <c r="AX1755" s="276">
        <f t="shared" si="1365"/>
        <v>-2.587473407247918E-3</v>
      </c>
      <c r="AY1755" s="19">
        <f t="shared" si="1425"/>
        <v>0.38864373449731221</v>
      </c>
    </row>
    <row r="1756" spans="1:51">
      <c r="A1756" s="16">
        <v>40883.310196759259</v>
      </c>
      <c r="B1756" s="9">
        <v>3</v>
      </c>
      <c r="C1756" s="5">
        <v>1.2150000000000001</v>
      </c>
      <c r="D1756" s="5">
        <v>1.2150000000000001</v>
      </c>
      <c r="E1756" s="5">
        <v>1.17</v>
      </c>
      <c r="F1756" s="5">
        <v>1.19</v>
      </c>
      <c r="G1756" s="6">
        <v>339882</v>
      </c>
      <c r="H1756" s="113">
        <f t="shared" si="1414"/>
        <v>1.19</v>
      </c>
      <c r="I1756" s="19">
        <f t="shared" si="1415"/>
        <v>-1.6528925619834725E-2</v>
      </c>
      <c r="J1756" s="8">
        <f t="shared" si="1428"/>
        <v>1.2051740588092783</v>
      </c>
      <c r="K1756" s="8">
        <f t="shared" si="1429"/>
        <v>1.0398259411907218</v>
      </c>
      <c r="L1756" s="8">
        <f t="shared" si="1430"/>
        <v>1.1225000000000001</v>
      </c>
      <c r="M1756" s="19">
        <f t="shared" si="1431"/>
        <v>0.15901518808928122</v>
      </c>
      <c r="N1756" s="19">
        <f t="shared" si="1416"/>
        <v>-1.3175201940211613E-2</v>
      </c>
      <c r="O1756" s="19">
        <f t="shared" si="1417"/>
        <v>5.6484103018389154E-3</v>
      </c>
      <c r="P1756" s="19">
        <f t="shared" si="1418"/>
        <v>7.4905089237353121E-3</v>
      </c>
      <c r="Q1756" s="6">
        <v>372</v>
      </c>
      <c r="R1756" s="191">
        <v>404523.38</v>
      </c>
      <c r="S1756" s="66">
        <f t="shared" si="1332"/>
        <v>1087.428440860215</v>
      </c>
      <c r="T1756" t="str">
        <f t="shared" si="1432"/>
        <v>BrokeBandUpper</v>
      </c>
      <c r="U1756" t="str">
        <f t="shared" si="1432"/>
        <v>BrokeBandUpper</v>
      </c>
      <c r="V1756" t="str">
        <f t="shared" si="1432"/>
        <v/>
      </c>
      <c r="W1756" t="str">
        <f t="shared" si="1432"/>
        <v/>
      </c>
      <c r="X1756" s="63" t="s">
        <v>89</v>
      </c>
      <c r="Y1756" s="219">
        <f t="shared" si="1364"/>
        <v>5.6703296703296711E-3</v>
      </c>
      <c r="Z1756" s="78">
        <f t="shared" si="1433"/>
        <v>1.1468651591903982</v>
      </c>
      <c r="AA1756" s="78">
        <f t="shared" si="1434"/>
        <v>1.1217231259486429</v>
      </c>
      <c r="AB1756" s="74">
        <f t="shared" si="1427"/>
        <v>1755</v>
      </c>
      <c r="AC1756" s="80">
        <f t="shared" si="1435"/>
        <v>8.9673935660139238E-3</v>
      </c>
      <c r="AD1756" s="79">
        <f t="shared" si="1436"/>
        <v>2.5142033241755346E-2</v>
      </c>
      <c r="AE1756" s="81">
        <f t="shared" si="1437"/>
        <v>1.6174639675741422E-2</v>
      </c>
      <c r="AF1756" s="19">
        <f t="shared" si="1438"/>
        <v>2.2413760276621463E-2</v>
      </c>
      <c r="AG1756" s="93">
        <f t="shared" si="1419"/>
        <v>1.7458281433468809E-2</v>
      </c>
      <c r="AH1756" s="91">
        <f t="shared" si="1439"/>
        <v>1.0046864073281534E-4</v>
      </c>
      <c r="AI1756" s="96">
        <f t="shared" si="1440"/>
        <v>1747.8506608554201</v>
      </c>
      <c r="AJ1756" s="5">
        <f t="shared" si="1420"/>
        <v>-2.0000000000000018E-2</v>
      </c>
      <c r="AK1756" s="5">
        <f t="shared" si="1378"/>
        <v>0</v>
      </c>
      <c r="AL1756" s="5">
        <f t="shared" si="1441"/>
        <v>-2.0000000000000018E-2</v>
      </c>
      <c r="AM1756" s="95">
        <f t="shared" si="1442"/>
        <v>1.4642857142857133E-2</v>
      </c>
      <c r="AN1756" s="95">
        <f t="shared" si="1442"/>
        <v>-6.428571428571418E-3</v>
      </c>
      <c r="AO1756" s="78">
        <f t="shared" si="1422"/>
        <v>2.2777777777777799</v>
      </c>
      <c r="AP1756" s="8">
        <f t="shared" si="1423"/>
        <v>69.491525423728831</v>
      </c>
      <c r="AQ1756" s="8"/>
      <c r="AR1756" s="8">
        <f t="shared" si="1424"/>
        <v>-0.1111111111111133</v>
      </c>
      <c r="AS1756" s="114">
        <f t="shared" ref="AS1756:AS1770" si="1443">IF(ISERROR(AR1756*G1756),0,AR1756*G1756)</f>
        <v>-37764.666666667406</v>
      </c>
      <c r="AT1756" s="103">
        <f t="shared" ref="AT1756:AT1761" si="1444">SUM(AS1737:AS1756)/SUM(G1737:G1756)</f>
        <v>-0.16330150544627536</v>
      </c>
      <c r="AU1756" s="5">
        <f t="shared" ref="AU1756:AU1761" si="1445">F1756</f>
        <v>1.19</v>
      </c>
      <c r="AV1756" s="93">
        <f t="shared" si="1333"/>
        <v>-9.3355955511563768E-2</v>
      </c>
      <c r="AW1756" s="210">
        <f t="shared" si="1320"/>
        <v>3.8461538461538596E-2</v>
      </c>
      <c r="AX1756" s="276">
        <f t="shared" si="1365"/>
        <v>-1.1126242137410446E-3</v>
      </c>
      <c r="AY1756" s="19">
        <f t="shared" si="1425"/>
        <v>0.56999588454729233</v>
      </c>
    </row>
    <row r="1757" spans="1:51">
      <c r="A1757" s="16">
        <v>40884.312430555554</v>
      </c>
      <c r="B1757" s="9">
        <v>4</v>
      </c>
      <c r="C1757" s="5">
        <v>1.19</v>
      </c>
      <c r="D1757" s="5">
        <v>1.2050000000000001</v>
      </c>
      <c r="E1757" s="5">
        <v>1.175</v>
      </c>
      <c r="F1757" s="5">
        <v>1.19</v>
      </c>
      <c r="G1757" s="6">
        <v>232993</v>
      </c>
      <c r="H1757" s="113">
        <f t="shared" si="1414"/>
        <v>1.19</v>
      </c>
      <c r="I1757" s="19">
        <f t="shared" si="1415"/>
        <v>0</v>
      </c>
      <c r="J1757" s="8">
        <f t="shared" si="1428"/>
        <v>1.2108143917405141</v>
      </c>
      <c r="K1757" s="8">
        <f t="shared" si="1429"/>
        <v>1.0476856082594865</v>
      </c>
      <c r="L1757" s="8">
        <f t="shared" si="1430"/>
        <v>1.1292500000000003</v>
      </c>
      <c r="M1757" s="19">
        <f t="shared" si="1431"/>
        <v>0.15570394610271718</v>
      </c>
      <c r="N1757" s="19">
        <f t="shared" si="1416"/>
        <v>-2.0823432191300516E-2</v>
      </c>
      <c r="O1757" s="19">
        <f t="shared" si="1417"/>
        <v>4.6800981899730526E-3</v>
      </c>
      <c r="P1757" s="19">
        <f t="shared" si="1418"/>
        <v>7.5586372270771557E-3</v>
      </c>
      <c r="Q1757" s="6">
        <v>573</v>
      </c>
      <c r="R1757" s="191">
        <v>277463.71899999998</v>
      </c>
      <c r="S1757" s="66">
        <f t="shared" si="1332"/>
        <v>484.22987609075039</v>
      </c>
      <c r="T1757" t="str">
        <f t="shared" ref="T1757:W1758" si="1446">IF(C1757&gt;$J1757,"BrokeBandUpper", IF(C1757&lt;$K1757,"BrokeBandLower", ""))</f>
        <v/>
      </c>
      <c r="U1757" t="str">
        <f t="shared" si="1446"/>
        <v/>
      </c>
      <c r="V1757" t="str">
        <f t="shared" si="1446"/>
        <v/>
      </c>
      <c r="W1757" t="str">
        <f t="shared" si="1446"/>
        <v/>
      </c>
      <c r="Y1757" s="219">
        <f t="shared" si="1364"/>
        <v>5.835164835164836E-3</v>
      </c>
      <c r="Z1757" s="78">
        <f t="shared" si="1433"/>
        <v>1.1535079246750768</v>
      </c>
      <c r="AA1757" s="78">
        <f t="shared" si="1434"/>
        <v>1.1267756146284433</v>
      </c>
      <c r="AB1757" s="74">
        <f t="shared" si="1427"/>
        <v>1756</v>
      </c>
      <c r="AC1757" s="80">
        <f t="shared" si="1435"/>
        <v>8.4461362967136258E-3</v>
      </c>
      <c r="AD1757" s="79">
        <f t="shared" si="1436"/>
        <v>2.6732310046633456E-2</v>
      </c>
      <c r="AE1757" s="81">
        <f t="shared" si="1437"/>
        <v>1.828617374991983E-2</v>
      </c>
      <c r="AF1757" s="19">
        <f t="shared" si="1438"/>
        <v>2.3724608253479548E-2</v>
      </c>
      <c r="AG1757" s="93">
        <f t="shared" si="1419"/>
        <v>-5.812806870391448E-2</v>
      </c>
      <c r="AH1757" s="91">
        <f t="shared" si="1439"/>
        <v>1.5400831759930907E-4</v>
      </c>
      <c r="AI1757" s="96">
        <f t="shared" si="1440"/>
        <v>1748.4752649092986</v>
      </c>
      <c r="AJ1757" s="5">
        <f t="shared" si="1420"/>
        <v>0</v>
      </c>
      <c r="AK1757" s="5">
        <f t="shared" si="1378"/>
        <v>0</v>
      </c>
      <c r="AL1757" s="5">
        <f t="shared" si="1441"/>
        <v>0</v>
      </c>
      <c r="AM1757" s="95">
        <f t="shared" si="1442"/>
        <v>1.3214285714285703E-2</v>
      </c>
      <c r="AN1757" s="95">
        <f t="shared" si="1442"/>
        <v>-6.428571428571418E-3</v>
      </c>
      <c r="AO1757" s="78">
        <f t="shared" si="1422"/>
        <v>2.0555555555555571</v>
      </c>
      <c r="AP1757" s="8">
        <f t="shared" si="1423"/>
        <v>67.27272727272728</v>
      </c>
      <c r="AQ1757" s="8"/>
      <c r="AR1757" s="8">
        <f t="shared" si="1424"/>
        <v>-7.4014868308343696E-15</v>
      </c>
      <c r="AS1757" s="114">
        <f t="shared" si="1443"/>
        <v>-1.7244946211765923E-9</v>
      </c>
      <c r="AT1757" s="103">
        <f t="shared" si="1444"/>
        <v>-0.18123375400038319</v>
      </c>
      <c r="AU1757" s="5">
        <f t="shared" si="1445"/>
        <v>1.19</v>
      </c>
      <c r="AV1757" s="93">
        <f t="shared" si="1333"/>
        <v>-6.215207622069653E-15</v>
      </c>
      <c r="AW1757" s="210">
        <f t="shared" si="1320"/>
        <v>2.5531914893617044E-2</v>
      </c>
      <c r="AX1757" s="276">
        <f t="shared" si="1365"/>
        <v>-2.69350224196996E-4</v>
      </c>
      <c r="AY1757" s="19">
        <f t="shared" si="1425"/>
        <v>0.75791446845171262</v>
      </c>
    </row>
    <row r="1758" spans="1:51">
      <c r="A1758" s="16">
        <v>40885.301678240743</v>
      </c>
      <c r="B1758" s="9">
        <v>5</v>
      </c>
      <c r="C1758" s="5">
        <v>1.1950000000000001</v>
      </c>
      <c r="D1758" s="5">
        <v>1.2</v>
      </c>
      <c r="E1758" s="5">
        <v>1.1850000000000001</v>
      </c>
      <c r="F1758" s="5">
        <v>1.19</v>
      </c>
      <c r="G1758" s="6">
        <v>165605</v>
      </c>
      <c r="H1758" s="113">
        <f t="shared" ref="H1758:H1763" si="1447">F1758</f>
        <v>1.19</v>
      </c>
      <c r="I1758" s="19">
        <f t="shared" si="1415"/>
        <v>0</v>
      </c>
      <c r="J1758" s="8">
        <f t="shared" si="1428"/>
        <v>1.2177554662980734</v>
      </c>
      <c r="K1758" s="8">
        <f t="shared" si="1429"/>
        <v>1.0462445337019268</v>
      </c>
      <c r="L1758" s="8">
        <f t="shared" si="1430"/>
        <v>1.1320000000000001</v>
      </c>
      <c r="M1758" s="19">
        <f t="shared" si="1431"/>
        <v>0.16393006326091805</v>
      </c>
      <c r="N1758" s="19">
        <f t="shared" si="1416"/>
        <v>5.2831783420403115E-2</v>
      </c>
      <c r="O1758" s="19">
        <f t="shared" si="1417"/>
        <v>5.732566944122385E-3</v>
      </c>
      <c r="P1758" s="19">
        <f t="shared" si="1418"/>
        <v>-1.3754837770022967E-3</v>
      </c>
      <c r="Q1758" s="6">
        <v>224</v>
      </c>
      <c r="R1758" s="191">
        <v>197229.06</v>
      </c>
      <c r="S1758" s="66">
        <f t="shared" si="1332"/>
        <v>880.48687499999994</v>
      </c>
      <c r="T1758" t="str">
        <f t="shared" si="1446"/>
        <v/>
      </c>
      <c r="U1758" t="str">
        <f t="shared" si="1446"/>
        <v/>
      </c>
      <c r="V1758" t="str">
        <f t="shared" si="1446"/>
        <v/>
      </c>
      <c r="W1758" t="str">
        <f t="shared" si="1446"/>
        <v/>
      </c>
      <c r="X1758" s="63" t="s">
        <v>89</v>
      </c>
      <c r="Y1758" s="219">
        <f t="shared" si="1364"/>
        <v>6.2417582417582411E-3</v>
      </c>
      <c r="Z1758" s="78">
        <f t="shared" si="1433"/>
        <v>1.1591277042751149</v>
      </c>
      <c r="AA1758" s="78">
        <f t="shared" si="1434"/>
        <v>1.1314542191459385</v>
      </c>
      <c r="AB1758" s="74">
        <f t="shared" si="1427"/>
        <v>1757</v>
      </c>
      <c r="AC1758" s="80">
        <f t="shared" si="1435"/>
        <v>7.5098491034052903E-3</v>
      </c>
      <c r="AD1758" s="79">
        <f t="shared" si="1436"/>
        <v>2.7673485129176445E-2</v>
      </c>
      <c r="AE1758" s="81">
        <f t="shared" si="1437"/>
        <v>2.0163636025771155E-2</v>
      </c>
      <c r="AF1758" s="19">
        <f t="shared" si="1438"/>
        <v>2.4458333939543189E-2</v>
      </c>
      <c r="AG1758" s="93">
        <f t="shared" si="1419"/>
        <v>-0.11085390531439127</v>
      </c>
      <c r="AH1758" s="91">
        <f t="shared" si="1439"/>
        <v>1.9662184551115167E-4</v>
      </c>
      <c r="AI1758" s="96">
        <f t="shared" si="1440"/>
        <v>1749.1592748367927</v>
      </c>
      <c r="AJ1758" s="5">
        <f t="shared" ref="AJ1758:AJ1763" si="1448">F1758-F1757</f>
        <v>0</v>
      </c>
      <c r="AK1758" s="5">
        <f t="shared" si="1378"/>
        <v>0</v>
      </c>
      <c r="AL1758" s="5">
        <f t="shared" si="1441"/>
        <v>0</v>
      </c>
      <c r="AM1758" s="95">
        <f t="shared" ref="AM1758:AN1760" si="1449">(AVERAGE(AK1745:AK1758))</f>
        <v>1.1785714285714273E-2</v>
      </c>
      <c r="AN1758" s="95">
        <f t="shared" si="1449"/>
        <v>-6.428571428571418E-3</v>
      </c>
      <c r="AO1758" s="78">
        <f t="shared" ref="AO1758:AO1763" si="1450">ABS(AM1758/AN1758)</f>
        <v>1.8333333333333344</v>
      </c>
      <c r="AP1758" s="8">
        <f t="shared" ref="AP1758:AP1763" si="1451">IF(AN1758=0,100,100-(100/(1+AO1758)))</f>
        <v>64.705882352941188</v>
      </c>
      <c r="AQ1758" s="8"/>
      <c r="AR1758" s="8">
        <f t="shared" ref="AR1758:AR1763" si="1452">IF(ISERROR(((F1758-E1758)-(D1758-F1758))/(D1758-E1758)),0,((F1758-E1758)-(D1758-F1758))/(D1758-E1758))</f>
        <v>-0.3333333333333432</v>
      </c>
      <c r="AS1758" s="114">
        <f t="shared" si="1443"/>
        <v>-55201.666666668301</v>
      </c>
      <c r="AT1758" s="103">
        <f t="shared" si="1444"/>
        <v>-0.22393803498132242</v>
      </c>
      <c r="AU1758" s="5">
        <f t="shared" si="1445"/>
        <v>1.19</v>
      </c>
      <c r="AV1758" s="93">
        <f t="shared" si="1333"/>
        <v>-0.27988607087955653</v>
      </c>
      <c r="AW1758" s="210">
        <f t="shared" si="1320"/>
        <v>1.2658227848101182E-2</v>
      </c>
      <c r="AX1758" s="276">
        <f t="shared" si="1365"/>
        <v>7.6560779229352665E-4</v>
      </c>
      <c r="AY1758" s="19">
        <f t="shared" si="1425"/>
        <v>3.8424249305008198</v>
      </c>
    </row>
    <row r="1759" spans="1:51">
      <c r="A1759" s="16">
        <v>40886.303807870368</v>
      </c>
      <c r="B1759" s="9">
        <v>6</v>
      </c>
      <c r="C1759" s="5">
        <v>1.1850000000000001</v>
      </c>
      <c r="D1759" s="5">
        <v>1.24</v>
      </c>
      <c r="E1759" s="5">
        <v>1.18</v>
      </c>
      <c r="F1759" s="5">
        <v>1.22</v>
      </c>
      <c r="G1759" s="6">
        <v>294378</v>
      </c>
      <c r="H1759" s="113">
        <f t="shared" si="1447"/>
        <v>1.22</v>
      </c>
      <c r="I1759" s="19">
        <f t="shared" ref="I1759:I1765" si="1453">IF(A1760&gt;A1759,(H1759-H1758)/H1758, (H1759-H1760)/H1760)</f>
        <v>2.521008403361347E-2</v>
      </c>
      <c r="J1759" s="8">
        <f t="shared" si="1428"/>
        <v>1.2306696322187722</v>
      </c>
      <c r="K1759" s="8">
        <f t="shared" si="1429"/>
        <v>1.0433303677812282</v>
      </c>
      <c r="L1759" s="8">
        <f t="shared" si="1430"/>
        <v>1.1370000000000002</v>
      </c>
      <c r="M1759" s="19">
        <f t="shared" si="1431"/>
        <v>0.17955891079442482</v>
      </c>
      <c r="N1759" s="19">
        <f t="shared" ref="N1759:N1765" si="1454">IF(A1760&gt;A1759,(M1759-M1758)/M1758, (M1759-M1760)/M1760)</f>
        <v>9.5338507303759354E-2</v>
      </c>
      <c r="O1759" s="19">
        <f t="shared" ref="O1759:O1765" si="1455">IF(A1760&gt;A1759,(J1759-J1758)/J1758, (J1759-J1760)/J1760)</f>
        <v>1.0604892589772034E-2</v>
      </c>
      <c r="P1759" s="19">
        <f t="shared" ref="P1759:P1765" si="1456">IF(A1760&gt;A1759,(K1759-K1758)/K1758, (K1759-K1760)/K1760)</f>
        <v>-2.7853583238207271E-3</v>
      </c>
      <c r="Q1759" s="6">
        <v>309</v>
      </c>
      <c r="R1759" s="191">
        <v>356248.73100000003</v>
      </c>
      <c r="S1759" s="66">
        <f t="shared" si="1332"/>
        <v>1152.9085145631068</v>
      </c>
      <c r="T1759" t="str">
        <f t="shared" ref="T1759:W1760" si="1457">IF(C1759&gt;$J1759,"BrokeBandUpper", IF(C1759&lt;$K1759,"BrokeBandLower", ""))</f>
        <v/>
      </c>
      <c r="U1759" t="str">
        <f t="shared" si="1457"/>
        <v>BrokeBandUpper</v>
      </c>
      <c r="V1759" t="str">
        <f t="shared" si="1457"/>
        <v/>
      </c>
      <c r="W1759" t="str">
        <f t="shared" si="1457"/>
        <v/>
      </c>
      <c r="Y1759" s="219">
        <f t="shared" si="1364"/>
        <v>7.6703296703296668E-3</v>
      </c>
      <c r="Z1759" s="78">
        <f t="shared" si="1433"/>
        <v>1.1685020378167472</v>
      </c>
      <c r="AA1759" s="78">
        <f t="shared" si="1434"/>
        <v>1.138006606929139</v>
      </c>
      <c r="AB1759" s="74">
        <f t="shared" si="1427"/>
        <v>1758</v>
      </c>
      <c r="AC1759" s="80">
        <f t="shared" si="1435"/>
        <v>8.2654358894696349E-3</v>
      </c>
      <c r="AD1759" s="79">
        <f t="shared" si="1436"/>
        <v>3.0495430887608199E-2</v>
      </c>
      <c r="AE1759" s="81">
        <f t="shared" si="1437"/>
        <v>2.2229994998138564E-2</v>
      </c>
      <c r="AF1759" s="19">
        <f t="shared" si="1438"/>
        <v>2.6797235360433262E-2</v>
      </c>
      <c r="AG1759" s="93">
        <f t="shared" ref="AG1759:AG1765" si="1458">IF(A1760&gt;A1759,(AC1759-AC1758)/AC1758, (AC1759-AC1760)/AC1760)</f>
        <v>0.10061277872037787</v>
      </c>
      <c r="AH1759" s="91">
        <f t="shared" si="1439"/>
        <v>2.9511167407888334E-4</v>
      </c>
      <c r="AI1759" s="96">
        <f t="shared" si="1440"/>
        <v>1749.5166203422129</v>
      </c>
      <c r="AJ1759" s="5">
        <f t="shared" si="1448"/>
        <v>3.0000000000000027E-2</v>
      </c>
      <c r="AK1759" s="5">
        <f t="shared" si="1378"/>
        <v>3.0000000000000027E-2</v>
      </c>
      <c r="AL1759" s="5">
        <f t="shared" si="1441"/>
        <v>0</v>
      </c>
      <c r="AM1759" s="95">
        <f t="shared" si="1449"/>
        <v>1.2857142857142853E-2</v>
      </c>
      <c r="AN1759" s="95">
        <f t="shared" si="1449"/>
        <v>-6.428571428571418E-3</v>
      </c>
      <c r="AO1759" s="78">
        <f t="shared" si="1450"/>
        <v>2.0000000000000027</v>
      </c>
      <c r="AP1759" s="8">
        <f t="shared" si="1451"/>
        <v>66.6666666666667</v>
      </c>
      <c r="AQ1759" s="8"/>
      <c r="AR1759" s="8">
        <f t="shared" si="1452"/>
        <v>0.33333333333333331</v>
      </c>
      <c r="AS1759" s="114">
        <f t="shared" si="1443"/>
        <v>98126</v>
      </c>
      <c r="AT1759" s="103">
        <f t="shared" si="1444"/>
        <v>-0.19868136415505502</v>
      </c>
      <c r="AU1759" s="5">
        <f t="shared" si="1445"/>
        <v>1.22</v>
      </c>
      <c r="AV1759" s="93">
        <f t="shared" si="1333"/>
        <v>0.27544238466354004</v>
      </c>
      <c r="AW1759" s="210">
        <f t="shared" si="1320"/>
        <v>5.0847457627118689E-2</v>
      </c>
      <c r="AX1759" s="276">
        <f t="shared" si="1365"/>
        <v>2.2700071316598142E-3</v>
      </c>
      <c r="AY1759" s="19">
        <f t="shared" si="1425"/>
        <v>1.9649739128954888</v>
      </c>
    </row>
    <row r="1760" spans="1:51">
      <c r="A1760" s="16">
        <v>40889.307557870372</v>
      </c>
      <c r="B1760" s="9">
        <v>2</v>
      </c>
      <c r="C1760" s="5">
        <v>1.2450000000000001</v>
      </c>
      <c r="D1760" s="5">
        <v>1.3049999999999999</v>
      </c>
      <c r="E1760" s="5">
        <v>1.2350000000000001</v>
      </c>
      <c r="F1760" s="5">
        <v>1.2549999999999999</v>
      </c>
      <c r="G1760" s="6">
        <v>498128</v>
      </c>
      <c r="H1760" s="113">
        <f t="shared" si="1447"/>
        <v>1.2549999999999999</v>
      </c>
      <c r="I1760" s="19">
        <f t="shared" si="1453"/>
        <v>2.8688524590163869E-2</v>
      </c>
      <c r="J1760" s="8">
        <f t="shared" si="1428"/>
        <v>1.2487196557243929</v>
      </c>
      <c r="K1760" s="8">
        <f t="shared" si="1429"/>
        <v>1.0427803442756072</v>
      </c>
      <c r="L1760" s="8">
        <f t="shared" si="1430"/>
        <v>1.14575</v>
      </c>
      <c r="M1760" s="19">
        <f t="shared" si="1431"/>
        <v>0.1974905957705278</v>
      </c>
      <c r="N1760" s="19">
        <f t="shared" si="1454"/>
        <v>9.986519129998947E-2</v>
      </c>
      <c r="O1760" s="19">
        <f t="shared" si="1455"/>
        <v>1.4666830994341126E-2</v>
      </c>
      <c r="P1760" s="19">
        <f t="shared" si="1456"/>
        <v>-5.2718057731871543E-4</v>
      </c>
      <c r="Q1760" s="6">
        <v>344</v>
      </c>
      <c r="R1760" s="191">
        <v>633243.83299999998</v>
      </c>
      <c r="S1760" s="66">
        <f t="shared" si="1332"/>
        <v>1840.8250959302325</v>
      </c>
      <c r="T1760" t="str">
        <f t="shared" si="1457"/>
        <v/>
      </c>
      <c r="U1760" t="str">
        <f t="shared" si="1457"/>
        <v>BrokeBandUpper</v>
      </c>
      <c r="V1760" t="str">
        <f t="shared" si="1457"/>
        <v/>
      </c>
      <c r="W1760" t="str">
        <f t="shared" si="1457"/>
        <v>BrokeBandUpper</v>
      </c>
      <c r="Y1760" s="219">
        <f t="shared" si="1364"/>
        <v>1.0362637362637355E-2</v>
      </c>
      <c r="Z1760" s="78">
        <f t="shared" si="1433"/>
        <v>1.1818227239929682</v>
      </c>
      <c r="AA1760" s="78">
        <f t="shared" si="1434"/>
        <v>1.1466641180163828</v>
      </c>
      <c r="AB1760" s="74">
        <f t="shared" ref="AB1760:AB1765" si="1459">AB1759+1</f>
        <v>1759</v>
      </c>
      <c r="AC1760" s="80">
        <f t="shared" si="1435"/>
        <v>1.0342888782757451E-2</v>
      </c>
      <c r="AD1760" s="79">
        <f t="shared" si="1436"/>
        <v>3.5158605976585378E-2</v>
      </c>
      <c r="AE1760" s="81">
        <f t="shared" si="1437"/>
        <v>2.4815717193827927E-2</v>
      </c>
      <c r="AF1760" s="19">
        <f t="shared" si="1438"/>
        <v>3.0661643129992016E-2</v>
      </c>
      <c r="AG1760" s="93">
        <f t="shared" si="1458"/>
        <v>0.25134220639646371</v>
      </c>
      <c r="AH1760" s="91">
        <f t="shared" si="1439"/>
        <v>5.0366205110657122E-4</v>
      </c>
      <c r="AI1760" s="96">
        <f t="shared" si="1440"/>
        <v>1749.3551148013987</v>
      </c>
      <c r="AJ1760" s="5">
        <f t="shared" si="1448"/>
        <v>3.499999999999992E-2</v>
      </c>
      <c r="AK1760" s="5">
        <f t="shared" si="1378"/>
        <v>3.499999999999992E-2</v>
      </c>
      <c r="AL1760" s="5">
        <f t="shared" si="1441"/>
        <v>0</v>
      </c>
      <c r="AM1760" s="95">
        <f t="shared" si="1449"/>
        <v>1.3928571428571417E-2</v>
      </c>
      <c r="AN1760" s="95">
        <f t="shared" si="1449"/>
        <v>-6.428571428571418E-3</v>
      </c>
      <c r="AO1760" s="78">
        <f t="shared" si="1450"/>
        <v>2.1666666666666683</v>
      </c>
      <c r="AP1760" s="8">
        <f t="shared" si="1451"/>
        <v>68.421052631578959</v>
      </c>
      <c r="AQ1760" s="8"/>
      <c r="AR1760" s="8">
        <f t="shared" si="1452"/>
        <v>-0.4285714285714331</v>
      </c>
      <c r="AS1760" s="114">
        <f t="shared" si="1443"/>
        <v>-213483.42857143082</v>
      </c>
      <c r="AT1760" s="103">
        <f t="shared" si="1444"/>
        <v>-0.21560977504478782</v>
      </c>
      <c r="AU1760" s="5">
        <f t="shared" si="1445"/>
        <v>1.2549999999999999</v>
      </c>
      <c r="AV1760" s="93">
        <f t="shared" si="1333"/>
        <v>-0.33712673925310982</v>
      </c>
      <c r="AW1760" s="210">
        <f t="shared" si="1320"/>
        <v>5.6680161943319707E-2</v>
      </c>
      <c r="AX1760" s="276">
        <f t="shared" si="1365"/>
        <v>3.7205731854042285E-3</v>
      </c>
      <c r="AY1760" s="19">
        <f t="shared" si="1425"/>
        <v>0.63901387511666974</v>
      </c>
    </row>
    <row r="1761" spans="1:51">
      <c r="A1761" s="16">
        <v>40890.310983796298</v>
      </c>
      <c r="B1761" s="9">
        <v>3</v>
      </c>
      <c r="C1761" s="5">
        <v>1.2350000000000001</v>
      </c>
      <c r="D1761" s="5">
        <v>1.24</v>
      </c>
      <c r="E1761" s="5">
        <v>1.2050000000000001</v>
      </c>
      <c r="F1761" s="5">
        <v>1.21</v>
      </c>
      <c r="G1761" s="6">
        <v>199758</v>
      </c>
      <c r="H1761" s="113">
        <f t="shared" si="1447"/>
        <v>1.21</v>
      </c>
      <c r="I1761" s="19">
        <f t="shared" si="1453"/>
        <v>-3.585657370517923E-2</v>
      </c>
      <c r="J1761" s="8">
        <f t="shared" ref="J1761:J1766" si="1460">(L1761)+2*STDEVPA(H1742:H1761)</f>
        <v>1.2537175874045614</v>
      </c>
      <c r="K1761" s="8">
        <f t="shared" ref="K1761:K1766" si="1461">(L1761)-(2*STDEVPA(H1742:H1761))</f>
        <v>1.0512824125954388</v>
      </c>
      <c r="L1761" s="8">
        <f t="shared" ref="L1761:L1766" si="1462">AVERAGE(H1742:H1761)</f>
        <v>1.1525000000000001</v>
      </c>
      <c r="M1761" s="19">
        <f t="shared" ref="M1761:M1766" si="1463">(J1761-K1761)/K1761</f>
        <v>0.19256022205236401</v>
      </c>
      <c r="N1761" s="19">
        <f t="shared" si="1454"/>
        <v>-2.4965106307606625E-2</v>
      </c>
      <c r="O1761" s="19">
        <f t="shared" si="1455"/>
        <v>4.0024449501190442E-3</v>
      </c>
      <c r="P1761" s="19">
        <f t="shared" si="1456"/>
        <v>8.1532686787817703E-3</v>
      </c>
      <c r="Q1761" s="6">
        <v>728</v>
      </c>
      <c r="R1761" s="191">
        <v>245183.27600000001</v>
      </c>
      <c r="S1761" s="66">
        <f t="shared" si="1332"/>
        <v>336.79021428571428</v>
      </c>
      <c r="T1761" t="str">
        <f t="shared" ref="T1761:W1762" si="1464">IF(C1761&gt;$J1761,"BrokeBandUpper", IF(C1761&lt;$K1761,"BrokeBandLower", ""))</f>
        <v/>
      </c>
      <c r="U1761" t="str">
        <f t="shared" si="1464"/>
        <v/>
      </c>
      <c r="V1761" t="str">
        <f t="shared" si="1464"/>
        <v/>
      </c>
      <c r="W1761" t="str">
        <f t="shared" si="1464"/>
        <v/>
      </c>
      <c r="Y1761" s="219">
        <f t="shared" si="1364"/>
        <v>1.1142857142857133E-2</v>
      </c>
      <c r="Z1761" s="78">
        <f t="shared" ref="Z1761:Z1766" si="1465">Z1760+(0.154*(F1761-Z1760))</f>
        <v>1.1861620244980511</v>
      </c>
      <c r="AA1761" s="78">
        <f t="shared" ref="AA1761:AA1766" si="1466">AA1760+(0.074*(F1761-AA1760))</f>
        <v>1.1513509732831704</v>
      </c>
      <c r="AB1761" s="74">
        <f t="shared" si="1459"/>
        <v>1760</v>
      </c>
      <c r="AC1761" s="80">
        <f t="shared" ref="AC1761:AC1766" si="1467">AD1761-AE1761</f>
        <v>7.9962672168422226E-3</v>
      </c>
      <c r="AD1761" s="79">
        <f t="shared" si="1436"/>
        <v>3.4811051214880706E-2</v>
      </c>
      <c r="AE1761" s="81">
        <f t="shared" ref="AE1761:AE1766" si="1468">AE1760+(0.2*(AD1761-AE1760))</f>
        <v>2.6814783998038483E-2</v>
      </c>
      <c r="AF1761" s="19">
        <f t="shared" ref="AF1761:AF1766" si="1469">AD1761/AA1761</f>
        <v>3.0234960513920599E-2</v>
      </c>
      <c r="AG1761" s="93">
        <f t="shared" si="1458"/>
        <v>-0.22688260651388445</v>
      </c>
      <c r="AH1761" s="91">
        <f t="shared" ref="AH1761:AH1766" si="1470">SLOPE(AC1748:AC1761,AB1748:AB1761)</f>
        <v>6.4673176870039489E-4</v>
      </c>
      <c r="AI1761" s="96">
        <f t="shared" ref="AI1761:AI1766" si="1471">INTERCEPT(AB1748:AB1761,AC1748:AC1761)</f>
        <v>1749.4785728774568</v>
      </c>
      <c r="AJ1761" s="5">
        <f t="shared" si="1448"/>
        <v>-4.4999999999999929E-2</v>
      </c>
      <c r="AK1761" s="5">
        <f t="shared" si="1378"/>
        <v>0</v>
      </c>
      <c r="AL1761" s="5">
        <f t="shared" ref="AL1761:AL1766" si="1472">IF(AJ1761&lt;0,AJ1761,0)</f>
        <v>-4.4999999999999929E-2</v>
      </c>
      <c r="AM1761" s="95">
        <f t="shared" ref="AM1761:AN1763" si="1473">(AVERAGE(AK1748:AK1761))</f>
        <v>1.3928571428571417E-2</v>
      </c>
      <c r="AN1761" s="95">
        <f t="shared" si="1473"/>
        <v>-9.2857142857142774E-3</v>
      </c>
      <c r="AO1761" s="78">
        <f t="shared" si="1450"/>
        <v>1.5</v>
      </c>
      <c r="AP1761" s="8">
        <f t="shared" si="1451"/>
        <v>60</v>
      </c>
      <c r="AQ1761" s="8"/>
      <c r="AR1761" s="8">
        <f t="shared" si="1452"/>
        <v>-0.71428571428571974</v>
      </c>
      <c r="AS1761" s="114">
        <f t="shared" si="1443"/>
        <v>-142684.28571428682</v>
      </c>
      <c r="AT1761" s="103">
        <f t="shared" si="1444"/>
        <v>-0.22437248847965621</v>
      </c>
      <c r="AU1761" s="5">
        <f t="shared" si="1445"/>
        <v>1.21</v>
      </c>
      <c r="AV1761" s="93">
        <f t="shared" si="1333"/>
        <v>-0.58194950341672902</v>
      </c>
      <c r="AW1761" s="210">
        <f t="shared" si="1320"/>
        <v>2.9045643153526902E-2</v>
      </c>
      <c r="AX1761" s="276">
        <f t="shared" si="1365"/>
        <v>4.6119338546278359E-3</v>
      </c>
      <c r="AY1761" s="19">
        <f t="shared" si="1425"/>
        <v>0.2395761687259389</v>
      </c>
    </row>
    <row r="1762" spans="1:51">
      <c r="A1762" s="16">
        <v>40891.307349537034</v>
      </c>
      <c r="B1762" s="9">
        <v>4</v>
      </c>
      <c r="C1762" s="5">
        <v>1.2</v>
      </c>
      <c r="D1762" s="5">
        <v>1.24</v>
      </c>
      <c r="E1762" s="5">
        <v>1.19</v>
      </c>
      <c r="F1762" s="5">
        <v>1.2250000000000001</v>
      </c>
      <c r="G1762" s="6">
        <v>4184029</v>
      </c>
      <c r="H1762" s="113">
        <f t="shared" si="1447"/>
        <v>1.2250000000000001</v>
      </c>
      <c r="I1762" s="19">
        <f t="shared" si="1453"/>
        <v>1.2396694214876136E-2</v>
      </c>
      <c r="J1762" s="8">
        <f t="shared" si="1460"/>
        <v>1.2593478736561583</v>
      </c>
      <c r="K1762" s="8">
        <f t="shared" si="1461"/>
        <v>1.0606521263438415</v>
      </c>
      <c r="L1762" s="8">
        <f t="shared" si="1462"/>
        <v>1.1599999999999999</v>
      </c>
      <c r="M1762" s="19">
        <f t="shared" si="1463"/>
        <v>0.1873335680731042</v>
      </c>
      <c r="N1762" s="19">
        <f t="shared" si="1454"/>
        <v>-2.7142957790308821E-2</v>
      </c>
      <c r="O1762" s="19">
        <f t="shared" si="1455"/>
        <v>4.4908728314585417E-3</v>
      </c>
      <c r="P1762" s="19">
        <f t="shared" si="1456"/>
        <v>8.9126514779891974E-3</v>
      </c>
      <c r="Q1762" s="6">
        <v>730</v>
      </c>
      <c r="R1762" s="191">
        <v>5044343.557</v>
      </c>
      <c r="S1762" s="66">
        <f t="shared" si="1332"/>
        <v>6910.0596671232879</v>
      </c>
      <c r="T1762" t="str">
        <f t="shared" si="1464"/>
        <v/>
      </c>
      <c r="U1762" t="str">
        <f t="shared" si="1464"/>
        <v/>
      </c>
      <c r="V1762" t="str">
        <f t="shared" si="1464"/>
        <v/>
      </c>
      <c r="W1762" t="str">
        <f t="shared" si="1464"/>
        <v/>
      </c>
      <c r="X1762" t="s">
        <v>89</v>
      </c>
      <c r="Y1762" s="219">
        <f t="shared" si="1364"/>
        <v>1.1901098901098896E-2</v>
      </c>
      <c r="Z1762" s="78">
        <f t="shared" si="1465"/>
        <v>1.1921430727253512</v>
      </c>
      <c r="AA1762" s="78">
        <f t="shared" si="1466"/>
        <v>1.1568010012602157</v>
      </c>
      <c r="AB1762" s="74">
        <f t="shared" si="1459"/>
        <v>1761</v>
      </c>
      <c r="AC1762" s="80">
        <f t="shared" si="1467"/>
        <v>6.8218299736776712E-3</v>
      </c>
      <c r="AD1762" s="79">
        <f t="shared" si="1436"/>
        <v>3.5342071465135572E-2</v>
      </c>
      <c r="AE1762" s="81">
        <f t="shared" si="1468"/>
        <v>2.85202414914579E-2</v>
      </c>
      <c r="AF1762" s="19">
        <f t="shared" si="1469"/>
        <v>3.0551556773061244E-2</v>
      </c>
      <c r="AG1762" s="93">
        <f t="shared" si="1458"/>
        <v>-0.14687318611500133</v>
      </c>
      <c r="AH1762" s="91">
        <f t="shared" si="1470"/>
        <v>7.3838079987482638E-4</v>
      </c>
      <c r="AI1762" s="96">
        <f t="shared" si="1471"/>
        <v>1749.9063460144982</v>
      </c>
      <c r="AJ1762" s="5">
        <f t="shared" si="1448"/>
        <v>1.5000000000000124E-2</v>
      </c>
      <c r="AK1762" s="5">
        <f>IF(AJ1762&gt;0,AJ1762,0)</f>
        <v>1.5000000000000124E-2</v>
      </c>
      <c r="AL1762" s="5">
        <f t="shared" si="1472"/>
        <v>0</v>
      </c>
      <c r="AM1762" s="95">
        <f t="shared" si="1473"/>
        <v>1.4999999999999998E-2</v>
      </c>
      <c r="AN1762" s="95">
        <f t="shared" si="1473"/>
        <v>-8.9285714285714125E-3</v>
      </c>
      <c r="AO1762" s="78">
        <f t="shared" si="1450"/>
        <v>1.6800000000000028</v>
      </c>
      <c r="AP1762" s="8">
        <f t="shared" si="1451"/>
        <v>62.686567164179145</v>
      </c>
      <c r="AQ1762" s="8"/>
      <c r="AR1762" s="8">
        <f t="shared" si="1452"/>
        <v>0.40000000000000446</v>
      </c>
      <c r="AS1762" s="114">
        <f t="shared" si="1443"/>
        <v>1673611.6000000187</v>
      </c>
      <c r="AT1762" s="103">
        <f t="shared" ref="AT1762:AT1767" si="1474">SUM(AS1743:AS1762)/SUM(G1743:G1762)</f>
        <v>-3.9153157408006387E-2</v>
      </c>
      <c r="AU1762" s="5">
        <f t="shared" ref="AU1762:AU1767" si="1475">F1762</f>
        <v>1.2250000000000001</v>
      </c>
      <c r="AV1762" s="93">
        <f t="shared" si="1333"/>
        <v>0.33177986017180761</v>
      </c>
      <c r="AW1762" s="210">
        <f t="shared" si="1320"/>
        <v>4.2016806722689114E-2</v>
      </c>
      <c r="AX1762" s="276">
        <f t="shared" si="1365"/>
        <v>5.1984496529135079E-3</v>
      </c>
      <c r="AY1762" s="19">
        <f t="shared" si="1425"/>
        <v>0.12717350611981001</v>
      </c>
    </row>
    <row r="1763" spans="1:51">
      <c r="A1763" s="16">
        <v>40892.310428240744</v>
      </c>
      <c r="B1763" s="9">
        <v>5</v>
      </c>
      <c r="C1763" s="5">
        <v>1.2050000000000001</v>
      </c>
      <c r="D1763" s="5">
        <v>1.22</v>
      </c>
      <c r="E1763" s="5">
        <v>1.2</v>
      </c>
      <c r="F1763" s="5">
        <v>1.2050000000000001</v>
      </c>
      <c r="G1763" s="6">
        <v>318631</v>
      </c>
      <c r="H1763" s="113">
        <f t="shared" si="1447"/>
        <v>1.2050000000000001</v>
      </c>
      <c r="I1763" s="19">
        <f t="shared" si="1453"/>
        <v>-1.632653061224491E-2</v>
      </c>
      <c r="J1763" s="8">
        <f t="shared" si="1460"/>
        <v>1.2619831591522579</v>
      </c>
      <c r="K1763" s="8">
        <f t="shared" si="1461"/>
        <v>1.0690168408477416</v>
      </c>
      <c r="L1763" s="8">
        <f t="shared" si="1462"/>
        <v>1.1654999999999998</v>
      </c>
      <c r="M1763" s="19">
        <f t="shared" si="1463"/>
        <v>0.18050821178036067</v>
      </c>
      <c r="N1763" s="19">
        <f t="shared" si="1454"/>
        <v>-3.643424060593365E-2</v>
      </c>
      <c r="O1763" s="19">
        <f t="shared" si="1455"/>
        <v>2.092579462137647E-3</v>
      </c>
      <c r="P1763" s="19">
        <f t="shared" si="1456"/>
        <v>7.8863882852278529E-3</v>
      </c>
      <c r="Q1763" s="6">
        <v>116</v>
      </c>
      <c r="R1763" s="191">
        <v>384261.63699999999</v>
      </c>
      <c r="S1763" s="66">
        <f t="shared" si="1332"/>
        <v>3312.6003189655171</v>
      </c>
      <c r="T1763" t="str">
        <f t="shared" ref="T1763:W1764" si="1476">IF(C1763&gt;$J1763,"BrokeBandUpper", IF(C1763&lt;$K1763,"BrokeBandLower", ""))</f>
        <v/>
      </c>
      <c r="U1763" t="str">
        <f t="shared" si="1476"/>
        <v/>
      </c>
      <c r="V1763" t="str">
        <f t="shared" si="1476"/>
        <v/>
      </c>
      <c r="W1763" t="str">
        <f t="shared" si="1476"/>
        <v/>
      </c>
      <c r="Y1763" s="219">
        <f t="shared" si="1364"/>
        <v>1.0065934065934062E-2</v>
      </c>
      <c r="Z1763" s="78">
        <f t="shared" si="1465"/>
        <v>1.1941230395256472</v>
      </c>
      <c r="AA1763" s="78">
        <f t="shared" si="1466"/>
        <v>1.1603677271669597</v>
      </c>
      <c r="AB1763" s="74">
        <f t="shared" si="1459"/>
        <v>1762</v>
      </c>
      <c r="AC1763" s="80">
        <f t="shared" si="1467"/>
        <v>4.1880566937837274E-3</v>
      </c>
      <c r="AD1763" s="79">
        <f t="shared" si="1436"/>
        <v>3.3755312358687561E-2</v>
      </c>
      <c r="AE1763" s="81">
        <f t="shared" si="1468"/>
        <v>2.9567255664903834E-2</v>
      </c>
      <c r="AF1763" s="19">
        <f t="shared" si="1469"/>
        <v>2.9090185437250334E-2</v>
      </c>
      <c r="AG1763" s="93">
        <f t="shared" si="1458"/>
        <v>-0.38608017057834526</v>
      </c>
      <c r="AH1763" s="91">
        <f t="shared" si="1470"/>
        <v>6.2533682826848493E-4</v>
      </c>
      <c r="AI1763" s="96">
        <f t="shared" si="1471"/>
        <v>1751.4784832479015</v>
      </c>
      <c r="AJ1763" s="5">
        <f t="shared" si="1448"/>
        <v>-2.0000000000000018E-2</v>
      </c>
      <c r="AK1763" s="5">
        <f t="shared" si="1378"/>
        <v>0</v>
      </c>
      <c r="AL1763" s="5">
        <f t="shared" si="1472"/>
        <v>-2.0000000000000018E-2</v>
      </c>
      <c r="AM1763" s="95">
        <f t="shared" si="1473"/>
        <v>1.4999999999999998E-2</v>
      </c>
      <c r="AN1763" s="95">
        <f t="shared" si="1473"/>
        <v>-6.7857142857142838E-3</v>
      </c>
      <c r="AO1763" s="78">
        <f t="shared" si="1450"/>
        <v>2.2105263157894739</v>
      </c>
      <c r="AP1763" s="8">
        <f t="shared" si="1451"/>
        <v>68.852459016393453</v>
      </c>
      <c r="AQ1763" s="8"/>
      <c r="AR1763" s="8">
        <f t="shared" si="1452"/>
        <v>-0.4999999999999889</v>
      </c>
      <c r="AS1763" s="114">
        <f t="shared" si="1443"/>
        <v>-159315.49999999645</v>
      </c>
      <c r="AT1763" s="103">
        <f t="shared" si="1474"/>
        <v>-6.1778107220990523E-2</v>
      </c>
      <c r="AU1763" s="5">
        <f t="shared" si="1475"/>
        <v>1.2050000000000001</v>
      </c>
      <c r="AV1763" s="93">
        <f t="shared" si="1333"/>
        <v>-0.41460162727614791</v>
      </c>
      <c r="AW1763" s="210">
        <f t="shared" si="1320"/>
        <v>1.6666666666666684E-2</v>
      </c>
      <c r="AX1763" s="276">
        <f t="shared" si="1365"/>
        <v>5.3360438337692407E-3</v>
      </c>
      <c r="AY1763" s="19">
        <f t="shared" si="1425"/>
        <v>2.6468310754652995E-2</v>
      </c>
    </row>
    <row r="1764" spans="1:51">
      <c r="A1764" s="16">
        <v>40893.408055555556</v>
      </c>
      <c r="B1764" s="9">
        <v>6</v>
      </c>
      <c r="C1764" s="5">
        <v>1.22</v>
      </c>
      <c r="D1764" s="5">
        <v>1.24</v>
      </c>
      <c r="E1764" s="5">
        <v>1.2050000000000001</v>
      </c>
      <c r="F1764" s="5">
        <v>1.24</v>
      </c>
      <c r="G1764" s="6">
        <v>419909</v>
      </c>
      <c r="H1764" s="113">
        <f t="shared" ref="H1764:H1769" si="1477">F1764</f>
        <v>1.24</v>
      </c>
      <c r="I1764" s="19">
        <f t="shared" si="1453"/>
        <v>2.9045643153526902E-2</v>
      </c>
      <c r="J1764" s="8">
        <f t="shared" si="1460"/>
        <v>1.2705060124751903</v>
      </c>
      <c r="K1764" s="8">
        <f t="shared" si="1461"/>
        <v>1.0729939875248093</v>
      </c>
      <c r="L1764" s="8">
        <f t="shared" si="1462"/>
        <v>1.1717499999999998</v>
      </c>
      <c r="M1764" s="19">
        <f t="shared" si="1463"/>
        <v>0.18407561202276934</v>
      </c>
      <c r="N1764" s="19">
        <f t="shared" si="1454"/>
        <v>1.9763091148171291E-2</v>
      </c>
      <c r="O1764" s="19">
        <f t="shared" si="1455"/>
        <v>6.7535396658206714E-3</v>
      </c>
      <c r="P1764" s="19">
        <f t="shared" si="1456"/>
        <v>3.7203779445736354E-3</v>
      </c>
      <c r="Q1764" s="6">
        <v>189</v>
      </c>
      <c r="R1764" s="191">
        <v>511830.00699999998</v>
      </c>
      <c r="S1764" s="66">
        <f t="shared" si="1332"/>
        <v>2708.0952751322752</v>
      </c>
      <c r="T1764" t="str">
        <f t="shared" si="1476"/>
        <v/>
      </c>
      <c r="U1764" t="str">
        <f t="shared" si="1476"/>
        <v/>
      </c>
      <c r="V1764" t="str">
        <f t="shared" si="1476"/>
        <v/>
      </c>
      <c r="W1764" t="str">
        <f t="shared" si="1476"/>
        <v/>
      </c>
      <c r="Y1764" s="219">
        <f t="shared" si="1364"/>
        <v>8.3956043956044026E-3</v>
      </c>
      <c r="Z1764" s="78">
        <f t="shared" si="1465"/>
        <v>1.2011880914386976</v>
      </c>
      <c r="AA1764" s="78">
        <f t="shared" si="1466"/>
        <v>1.1662605153566046</v>
      </c>
      <c r="AB1764" s="74">
        <f t="shared" si="1459"/>
        <v>1763</v>
      </c>
      <c r="AC1764" s="80">
        <f t="shared" si="1467"/>
        <v>4.2882563337513883E-3</v>
      </c>
      <c r="AD1764" s="79">
        <f t="shared" si="1436"/>
        <v>3.492757608209307E-2</v>
      </c>
      <c r="AE1764" s="81">
        <f t="shared" si="1468"/>
        <v>3.0639319748341682E-2</v>
      </c>
      <c r="AF1764" s="19">
        <f t="shared" si="1469"/>
        <v>2.9948348265407366E-2</v>
      </c>
      <c r="AG1764" s="93">
        <f t="shared" si="1458"/>
        <v>2.3925091586364106E-2</v>
      </c>
      <c r="AH1764" s="91">
        <f t="shared" si="1470"/>
        <v>3.9906025039294836E-4</v>
      </c>
      <c r="AI1764" s="96">
        <f t="shared" si="1471"/>
        <v>1753.2266832801351</v>
      </c>
      <c r="AJ1764" s="5">
        <f t="shared" ref="AJ1764:AJ1769" si="1478">F1764-F1763</f>
        <v>3.499999999999992E-2</v>
      </c>
      <c r="AK1764" s="5">
        <f t="shared" si="1378"/>
        <v>3.499999999999992E-2</v>
      </c>
      <c r="AL1764" s="5">
        <f t="shared" si="1472"/>
        <v>0</v>
      </c>
      <c r="AM1764" s="95">
        <f t="shared" ref="AM1764:AN1766" si="1479">(AVERAGE(AK1751:AK1764))</f>
        <v>1.7499999999999991E-2</v>
      </c>
      <c r="AN1764" s="95">
        <f t="shared" si="1479"/>
        <v>-6.0714285714285688E-3</v>
      </c>
      <c r="AO1764" s="78">
        <f t="shared" ref="AO1764:AO1769" si="1480">ABS(AM1764/AN1764)</f>
        <v>2.8823529411764706</v>
      </c>
      <c r="AP1764" s="8">
        <f t="shared" ref="AP1764:AP1769" si="1481">IF(AN1764=0,100,100-(100/(1+AO1764)))</f>
        <v>74.242424242424249</v>
      </c>
      <c r="AQ1764" s="8"/>
      <c r="AR1764" s="8">
        <f t="shared" ref="AR1764:AR1769" si="1482">IF(ISERROR(((F1764-E1764)-(D1764-F1764))/(D1764-E1764)),0,((F1764-E1764)-(D1764-F1764))/(D1764-E1764))</f>
        <v>1</v>
      </c>
      <c r="AS1764" s="114">
        <f t="shared" si="1443"/>
        <v>419909</v>
      </c>
      <c r="AT1764" s="103">
        <f t="shared" si="1474"/>
        <v>-8.3972475942333188E-2</v>
      </c>
      <c r="AU1764" s="5">
        <f t="shared" si="1475"/>
        <v>1.24</v>
      </c>
      <c r="AV1764" s="93">
        <f t="shared" si="1333"/>
        <v>0.82040715522175323</v>
      </c>
      <c r="AW1764" s="210">
        <f t="shared" si="1320"/>
        <v>2.9045643153526902E-2</v>
      </c>
      <c r="AX1764" s="276">
        <f t="shared" si="1365"/>
        <v>5.2720880780968852E-3</v>
      </c>
      <c r="AY1764" s="19">
        <f t="shared" si="1425"/>
        <v>-1.1985612874394034E-2</v>
      </c>
    </row>
    <row r="1765" spans="1:51">
      <c r="A1765" s="16">
        <v>40896.303333333337</v>
      </c>
      <c r="B1765" s="9">
        <v>2</v>
      </c>
      <c r="C1765" s="5">
        <v>1.2150000000000001</v>
      </c>
      <c r="D1765" s="5">
        <v>1.22</v>
      </c>
      <c r="E1765" s="5">
        <v>1.18</v>
      </c>
      <c r="F1765" s="5">
        <v>1.18</v>
      </c>
      <c r="G1765" s="6">
        <v>375598</v>
      </c>
      <c r="H1765" s="113">
        <f t="shared" si="1477"/>
        <v>1.18</v>
      </c>
      <c r="I1765" s="19">
        <f t="shared" si="1453"/>
        <v>-4.8387096774193589E-2</v>
      </c>
      <c r="J1765" s="8">
        <f t="shared" si="1460"/>
        <v>1.2711662009160489</v>
      </c>
      <c r="K1765" s="8">
        <f t="shared" si="1461"/>
        <v>1.0773337990839507</v>
      </c>
      <c r="L1765" s="8">
        <f t="shared" si="1462"/>
        <v>1.1742499999999998</v>
      </c>
      <c r="M1765" s="19">
        <f t="shared" si="1463"/>
        <v>0.17991861203733939</v>
      </c>
      <c r="N1765" s="19">
        <f t="shared" si="1454"/>
        <v>-2.2583111036543785E-2</v>
      </c>
      <c r="O1765" s="19">
        <f t="shared" si="1455"/>
        <v>5.1962638065159849E-4</v>
      </c>
      <c r="P1765" s="19">
        <f t="shared" si="1456"/>
        <v>4.0445814325133595E-3</v>
      </c>
      <c r="Q1765" s="6">
        <v>142</v>
      </c>
      <c r="R1765" s="191">
        <v>450530.71100000001</v>
      </c>
      <c r="S1765" s="66">
        <f t="shared" si="1332"/>
        <v>3172.751485915493</v>
      </c>
      <c r="T1765" t="str">
        <f t="shared" ref="T1765:W1766" si="1483">IF(C1765&gt;$J1765,"BrokeBandUpper", IF(C1765&lt;$K1765,"BrokeBandLower", ""))</f>
        <v/>
      </c>
      <c r="U1765" t="str">
        <f t="shared" si="1483"/>
        <v/>
      </c>
      <c r="V1765" t="str">
        <f t="shared" si="1483"/>
        <v/>
      </c>
      <c r="W1765" t="str">
        <f t="shared" si="1483"/>
        <v/>
      </c>
      <c r="X1765" s="63" t="s">
        <v>89</v>
      </c>
      <c r="Y1765" s="219">
        <f t="shared" si="1364"/>
        <v>4.9670329670329716E-3</v>
      </c>
      <c r="Z1765" s="78">
        <f t="shared" si="1465"/>
        <v>1.1979251253571381</v>
      </c>
      <c r="AA1765" s="78">
        <f t="shared" si="1466"/>
        <v>1.1672772372202158</v>
      </c>
      <c r="AB1765" s="74">
        <f t="shared" si="1459"/>
        <v>1764</v>
      </c>
      <c r="AC1765" s="80">
        <f t="shared" si="1467"/>
        <v>6.8547108645101995E-6</v>
      </c>
      <c r="AD1765" s="79">
        <f t="shared" si="1436"/>
        <v>3.0647888136922319E-2</v>
      </c>
      <c r="AE1765" s="81">
        <f t="shared" si="1468"/>
        <v>3.0641033426057809E-2</v>
      </c>
      <c r="AF1765" s="19">
        <f t="shared" si="1469"/>
        <v>2.6255877489659605E-2</v>
      </c>
      <c r="AG1765" s="93">
        <f t="shared" si="1458"/>
        <v>-0.99840151559724655</v>
      </c>
      <c r="AH1765" s="91">
        <f t="shared" si="1470"/>
        <v>2.4728589056059844E-7</v>
      </c>
      <c r="AI1765" s="96">
        <f t="shared" si="1471"/>
        <v>1757.4977311399552</v>
      </c>
      <c r="AJ1765" s="5">
        <f t="shared" si="1478"/>
        <v>-6.0000000000000053E-2</v>
      </c>
      <c r="AK1765" s="5">
        <f t="shared" si="1378"/>
        <v>0</v>
      </c>
      <c r="AL1765" s="5">
        <f t="shared" si="1472"/>
        <v>-6.0000000000000053E-2</v>
      </c>
      <c r="AM1765" s="95">
        <f t="shared" si="1479"/>
        <v>1.6071428571428563E-2</v>
      </c>
      <c r="AN1765" s="95">
        <f t="shared" si="1479"/>
        <v>-1.0357142857142858E-2</v>
      </c>
      <c r="AO1765" s="78">
        <f t="shared" si="1480"/>
        <v>1.5517241379310336</v>
      </c>
      <c r="AP1765" s="8">
        <f t="shared" si="1481"/>
        <v>60.8108108108108</v>
      </c>
      <c r="AQ1765" s="8"/>
      <c r="AR1765" s="8">
        <f t="shared" si="1482"/>
        <v>-1</v>
      </c>
      <c r="AS1765" s="114">
        <f t="shared" si="1443"/>
        <v>-375598</v>
      </c>
      <c r="AT1765" s="103">
        <f t="shared" si="1474"/>
        <v>-0.121181407749671</v>
      </c>
      <c r="AU1765" s="5">
        <f t="shared" si="1475"/>
        <v>1.18</v>
      </c>
      <c r="AV1765" s="93">
        <f t="shared" si="1333"/>
        <v>-0.83367901639007247</v>
      </c>
      <c r="AW1765" s="210">
        <f t="shared" si="1320"/>
        <v>3.3898305084745797E-2</v>
      </c>
      <c r="AX1765" s="276">
        <f t="shared" si="1365"/>
        <v>4.4818738697041602E-3</v>
      </c>
      <c r="AY1765" s="19">
        <f t="shared" si="1425"/>
        <v>-0.14988638214822389</v>
      </c>
    </row>
    <row r="1766" spans="1:51">
      <c r="A1766" s="16">
        <v>40897.307233796295</v>
      </c>
      <c r="B1766" s="9">
        <v>3</v>
      </c>
      <c r="C1766" s="5">
        <v>1.18</v>
      </c>
      <c r="D1766" s="5">
        <v>1.2</v>
      </c>
      <c r="E1766" s="5">
        <v>1.175</v>
      </c>
      <c r="F1766" s="5">
        <v>1.18</v>
      </c>
      <c r="G1766" s="6">
        <v>205269</v>
      </c>
      <c r="H1766" s="113">
        <f t="shared" si="1477"/>
        <v>1.18</v>
      </c>
      <c r="I1766" s="19">
        <f t="shared" ref="I1766:I1772" si="1484">IF(A1767&gt;A1766,(H1766-H1765)/H1765, (H1766-H1767)/H1767)</f>
        <v>0</v>
      </c>
      <c r="J1766" s="8">
        <f t="shared" si="1460"/>
        <v>1.272045119294801</v>
      </c>
      <c r="K1766" s="8">
        <f t="shared" si="1461"/>
        <v>1.0794548807051987</v>
      </c>
      <c r="L1766" s="8">
        <f t="shared" si="1462"/>
        <v>1.1757499999999999</v>
      </c>
      <c r="M1766" s="19">
        <f t="shared" si="1463"/>
        <v>0.17841434786397442</v>
      </c>
      <c r="N1766" s="19">
        <f t="shared" ref="N1766:N1772" si="1485">IF(A1767&gt;A1766,(M1766-M1765)/M1765, (M1766-M1767)/M1767)</f>
        <v>-8.3608035674084639E-3</v>
      </c>
      <c r="O1766" s="19">
        <f t="shared" ref="O1766:O1772" si="1486">IF(A1767&gt;A1766,(J1766-J1765)/J1765, (J1766-J1767)/J1767)</f>
        <v>6.9142680014518229E-4</v>
      </c>
      <c r="P1766" s="19">
        <f t="shared" ref="P1766:P1772" si="1487">IF(A1767&gt;A1766,(K1766-K1765)/K1765, (K1766-K1767)/K1767)</f>
        <v>1.9688249111385562E-3</v>
      </c>
      <c r="Q1766" s="6">
        <v>116</v>
      </c>
      <c r="R1766" s="191">
        <v>243649.75399999999</v>
      </c>
      <c r="S1766" s="66">
        <f t="shared" si="1332"/>
        <v>2100.4289137931032</v>
      </c>
      <c r="T1766" t="str">
        <f t="shared" si="1483"/>
        <v/>
      </c>
      <c r="U1766" t="str">
        <f t="shared" si="1483"/>
        <v/>
      </c>
      <c r="V1766" t="str">
        <f t="shared" si="1483"/>
        <v/>
      </c>
      <c r="W1766" t="str">
        <f t="shared" si="1483"/>
        <v/>
      </c>
      <c r="X1766" s="63" t="s">
        <v>265</v>
      </c>
      <c r="Y1766" s="219">
        <f t="shared" si="1364"/>
        <v>2.1758241758241771E-3</v>
      </c>
      <c r="Z1766" s="78">
        <f t="shared" si="1465"/>
        <v>1.195164656052139</v>
      </c>
      <c r="AA1766" s="78">
        <f t="shared" si="1466"/>
        <v>1.1682187216659199</v>
      </c>
      <c r="AB1766" s="74">
        <f t="shared" ref="AB1766:AB1771" si="1488">AB1765+1</f>
        <v>1765</v>
      </c>
      <c r="AC1766" s="80">
        <f t="shared" si="1467"/>
        <v>-2.9560792318709984E-3</v>
      </c>
      <c r="AD1766" s="79">
        <f t="shared" ref="AD1766:AD1771" si="1489">Z1766-AA1766</f>
        <v>2.6945934386219061E-2</v>
      </c>
      <c r="AE1766" s="81">
        <f t="shared" si="1468"/>
        <v>2.990201361809006E-2</v>
      </c>
      <c r="AF1766" s="19">
        <f t="shared" si="1469"/>
        <v>2.3065829956733817E-2</v>
      </c>
      <c r="AG1766" s="93">
        <f t="shared" ref="AG1766:AG1772" si="1490">IF(A1767&gt;A1766,(AC1766-AC1765)/AC1765, (AC1766-AC1767)/AC1767)</f>
        <v>-432.24783675062037</v>
      </c>
      <c r="AH1766" s="91">
        <f t="shared" si="1470"/>
        <v>-4.4499369083757213E-4</v>
      </c>
      <c r="AI1766" s="96">
        <f t="shared" si="1471"/>
        <v>1761.5112634302409</v>
      </c>
      <c r="AJ1766" s="5">
        <f t="shared" si="1478"/>
        <v>0</v>
      </c>
      <c r="AK1766" s="5">
        <f t="shared" si="1378"/>
        <v>0</v>
      </c>
      <c r="AL1766" s="5">
        <f t="shared" si="1472"/>
        <v>0</v>
      </c>
      <c r="AM1766" s="95">
        <f t="shared" si="1479"/>
        <v>1.3928571428571433E-2</v>
      </c>
      <c r="AN1766" s="95">
        <f t="shared" si="1479"/>
        <v>-1.0357142857142858E-2</v>
      </c>
      <c r="AO1766" s="78">
        <f t="shared" si="1480"/>
        <v>1.3448275862068968</v>
      </c>
      <c r="AP1766" s="8">
        <f t="shared" si="1481"/>
        <v>57.352941176470594</v>
      </c>
      <c r="AQ1766" s="8"/>
      <c r="AR1766" s="8">
        <f t="shared" si="1482"/>
        <v>-0.60000000000000708</v>
      </c>
      <c r="AS1766" s="114">
        <f t="shared" si="1443"/>
        <v>-123161.40000000145</v>
      </c>
      <c r="AT1766" s="103">
        <f t="shared" si="1474"/>
        <v>-0.18473205510047014</v>
      </c>
      <c r="AU1766" s="5">
        <f t="shared" si="1475"/>
        <v>1.18</v>
      </c>
      <c r="AV1766" s="93">
        <f t="shared" si="1333"/>
        <v>-0.50548542724981149</v>
      </c>
      <c r="AW1766" s="210">
        <f t="shared" si="1320"/>
        <v>2.1276595744680774E-2</v>
      </c>
      <c r="AX1766" s="276">
        <f t="shared" si="1365"/>
        <v>3.464196799101431E-3</v>
      </c>
      <c r="AY1766" s="19">
        <f t="shared" si="1425"/>
        <v>-0.22706508487038349</v>
      </c>
    </row>
    <row r="1767" spans="1:51">
      <c r="A1767" s="16">
        <v>40898.3125462963</v>
      </c>
      <c r="B1767" s="9">
        <v>4</v>
      </c>
      <c r="C1767" s="5">
        <v>1.2</v>
      </c>
      <c r="D1767" s="5">
        <v>1.2150000000000001</v>
      </c>
      <c r="E1767" s="5">
        <v>1.19</v>
      </c>
      <c r="F1767" s="5">
        <v>1.2050000000000001</v>
      </c>
      <c r="G1767" s="6">
        <v>460277</v>
      </c>
      <c r="H1767" s="113">
        <f t="shared" si="1477"/>
        <v>1.2050000000000001</v>
      </c>
      <c r="I1767" s="19">
        <f t="shared" si="1484"/>
        <v>2.1186440677966215E-2</v>
      </c>
      <c r="J1767" s="8">
        <f t="shared" ref="J1767:J1772" si="1491">(L1767)+2*STDEVPA(H1748:H1767)</f>
        <v>1.2747643218483578</v>
      </c>
      <c r="K1767" s="8">
        <f t="shared" ref="K1767:K1772" si="1492">(L1767)-(2*STDEVPA(H1748:H1767))</f>
        <v>1.0827356781516426</v>
      </c>
      <c r="L1767" s="8">
        <f t="shared" ref="L1767:L1772" si="1493">AVERAGE(H1748:H1767)</f>
        <v>1.1787500000000002</v>
      </c>
      <c r="M1767" s="19">
        <f t="shared" ref="M1767:M1772" si="1494">(J1767-K1767)/K1767</f>
        <v>0.1773550531044942</v>
      </c>
      <c r="N1767" s="19">
        <f t="shared" si="1485"/>
        <v>-5.9372733872717354E-3</v>
      </c>
      <c r="O1767" s="19">
        <f t="shared" si="1486"/>
        <v>2.1376620312526409E-3</v>
      </c>
      <c r="P1767" s="19">
        <f t="shared" si="1487"/>
        <v>3.0393094747050682E-3</v>
      </c>
      <c r="Q1767" s="6">
        <v>275</v>
      </c>
      <c r="R1767" s="191">
        <v>552907.09499999997</v>
      </c>
      <c r="S1767" s="66">
        <f t="shared" si="1332"/>
        <v>2010.5712545454544</v>
      </c>
      <c r="T1767" t="str">
        <f t="shared" ref="T1767:W1768" si="1495">IF(C1767&gt;$J1767,"BrokeBandUpper", IF(C1767&lt;$K1767,"BrokeBandLower", ""))</f>
        <v/>
      </c>
      <c r="U1767" t="str">
        <f t="shared" si="1495"/>
        <v/>
      </c>
      <c r="V1767" t="str">
        <f t="shared" si="1495"/>
        <v/>
      </c>
      <c r="W1767" t="str">
        <f t="shared" si="1495"/>
        <v/>
      </c>
      <c r="Y1767" s="219">
        <f t="shared" si="1364"/>
        <v>3.7362637362637935E-4</v>
      </c>
      <c r="Z1767" s="78">
        <f t="shared" ref="Z1767:Z1772" si="1496">Z1766+(0.154*(F1767-Z1766))</f>
        <v>1.1966792990201096</v>
      </c>
      <c r="AA1767" s="78">
        <f t="shared" ref="AA1767:AA1772" si="1497">AA1766+(0.074*(F1767-AA1766))</f>
        <v>1.1709405362626417</v>
      </c>
      <c r="AB1767" s="74">
        <f t="shared" si="1488"/>
        <v>1766</v>
      </c>
      <c r="AC1767" s="80">
        <f t="shared" ref="AC1767:AC1772" si="1498">AD1767-AE1767</f>
        <v>-3.3306006884977341E-3</v>
      </c>
      <c r="AD1767" s="79">
        <f t="shared" si="1489"/>
        <v>2.5738762757467892E-2</v>
      </c>
      <c r="AE1767" s="81">
        <f t="shared" ref="AE1767:AE1772" si="1499">AE1766+(0.2*(AD1767-AE1766))</f>
        <v>2.9069363445965626E-2</v>
      </c>
      <c r="AF1767" s="19">
        <f t="shared" ref="AF1767:AF1772" si="1500">AD1767/AA1767</f>
        <v>2.1981272285285965E-2</v>
      </c>
      <c r="AG1767" s="93">
        <f t="shared" si="1490"/>
        <v>0.12669533772600838</v>
      </c>
      <c r="AH1767" s="91">
        <f t="shared" ref="AH1767:AH1772" si="1501">SLOPE(AC1754:AC1767,AB1754:AB1767)</f>
        <v>-8.3167358166004316E-4</v>
      </c>
      <c r="AI1767" s="96">
        <f t="shared" ref="AI1767:AI1772" si="1502">INTERCEPT(AB1754:AB1767,AC1754:AC1767)</f>
        <v>1763.4356506766451</v>
      </c>
      <c r="AJ1767" s="5">
        <f t="shared" si="1478"/>
        <v>2.5000000000000133E-2</v>
      </c>
      <c r="AK1767" s="5">
        <f t="shared" si="1378"/>
        <v>2.5000000000000133E-2</v>
      </c>
      <c r="AL1767" s="5">
        <f t="shared" ref="AL1767:AL1772" si="1503">IF(AJ1767&lt;0,AJ1767,0)</f>
        <v>0</v>
      </c>
      <c r="AM1767" s="95">
        <f t="shared" ref="AM1767:AN1769" si="1504">(AVERAGE(AK1754:AK1767))</f>
        <v>1.4642857142857148E-2</v>
      </c>
      <c r="AN1767" s="95">
        <f t="shared" si="1504"/>
        <v>-1.0357142857142858E-2</v>
      </c>
      <c r="AO1767" s="78">
        <f t="shared" si="1480"/>
        <v>1.4137931034482762</v>
      </c>
      <c r="AP1767" s="8">
        <f t="shared" si="1481"/>
        <v>58.571428571428577</v>
      </c>
      <c r="AQ1767" s="8"/>
      <c r="AR1767" s="8">
        <f t="shared" si="1482"/>
        <v>0.20000000000000356</v>
      </c>
      <c r="AS1767" s="114">
        <f t="shared" si="1443"/>
        <v>92055.400000001639</v>
      </c>
      <c r="AT1767" s="103">
        <f t="shared" si="1474"/>
        <v>0.13276903980662727</v>
      </c>
      <c r="AU1767" s="5">
        <f t="shared" si="1475"/>
        <v>1.2050000000000001</v>
      </c>
      <c r="AV1767" s="93">
        <f t="shared" si="1333"/>
        <v>0.16649343231886299</v>
      </c>
      <c r="AW1767" s="210">
        <f t="shared" si="1320"/>
        <v>2.1008403361344651E-2</v>
      </c>
      <c r="AX1767" s="276">
        <f t="shared" si="1365"/>
        <v>2.3702895425835868E-3</v>
      </c>
      <c r="AY1767" s="19">
        <f t="shared" si="1425"/>
        <v>-0.3157751478788936</v>
      </c>
    </row>
    <row r="1768" spans="1:51">
      <c r="A1768" s="16">
        <v>40899.310428240744</v>
      </c>
      <c r="B1768" s="9">
        <v>5</v>
      </c>
      <c r="C1768" s="5">
        <v>1.19</v>
      </c>
      <c r="D1768" s="5">
        <v>1.2050000000000001</v>
      </c>
      <c r="E1768" s="5">
        <v>1.18</v>
      </c>
      <c r="F1768" s="5">
        <v>1.19</v>
      </c>
      <c r="G1768" s="6">
        <v>148554</v>
      </c>
      <c r="H1768" s="113">
        <f t="shared" si="1477"/>
        <v>1.19</v>
      </c>
      <c r="I1768" s="19">
        <f t="shared" si="1484"/>
        <v>-1.2448132780083091E-2</v>
      </c>
      <c r="J1768" s="8">
        <f t="shared" si="1491"/>
        <v>1.2756891338376206</v>
      </c>
      <c r="K1768" s="8">
        <f t="shared" si="1492"/>
        <v>1.0868108661623797</v>
      </c>
      <c r="L1768" s="8">
        <f t="shared" si="1493"/>
        <v>1.1812500000000001</v>
      </c>
      <c r="M1768" s="19">
        <f t="shared" si="1494"/>
        <v>0.17379129483880298</v>
      </c>
      <c r="N1768" s="19">
        <f t="shared" si="1485"/>
        <v>-2.0093920095930511E-2</v>
      </c>
      <c r="O1768" s="19">
        <f t="shared" si="1486"/>
        <v>7.2547683788476522E-4</v>
      </c>
      <c r="P1768" s="19">
        <f t="shared" si="1487"/>
        <v>3.7637884231300624E-3</v>
      </c>
      <c r="Q1768" s="6">
        <v>82</v>
      </c>
      <c r="R1768" s="191">
        <v>176905.908</v>
      </c>
      <c r="S1768" s="66">
        <f t="shared" si="1332"/>
        <v>2157.3891219512193</v>
      </c>
      <c r="T1768" t="str">
        <f t="shared" si="1495"/>
        <v/>
      </c>
      <c r="U1768" t="str">
        <f t="shared" si="1495"/>
        <v/>
      </c>
      <c r="V1768" t="str">
        <f t="shared" si="1495"/>
        <v/>
      </c>
      <c r="W1768" t="str">
        <f t="shared" si="1495"/>
        <v/>
      </c>
      <c r="Y1768" s="219">
        <f t="shared" si="1364"/>
        <v>-6.3736263736263352E-4</v>
      </c>
      <c r="Z1768" s="78">
        <f t="shared" si="1496"/>
        <v>1.1956506869710126</v>
      </c>
      <c r="AA1768" s="78">
        <f t="shared" si="1497"/>
        <v>1.1723509365792062</v>
      </c>
      <c r="AB1768" s="74">
        <f t="shared" si="1488"/>
        <v>1767</v>
      </c>
      <c r="AC1768" s="80">
        <f t="shared" si="1498"/>
        <v>-4.6156904433273596E-3</v>
      </c>
      <c r="AD1768" s="79">
        <f t="shared" si="1489"/>
        <v>2.3299750391806429E-2</v>
      </c>
      <c r="AE1768" s="81">
        <f t="shared" si="1499"/>
        <v>2.7915440835133788E-2</v>
      </c>
      <c r="AF1768" s="19">
        <f t="shared" si="1500"/>
        <v>1.9874382034267481E-2</v>
      </c>
      <c r="AG1768" s="93">
        <f t="shared" si="1490"/>
        <v>0.38584323820856015</v>
      </c>
      <c r="AH1768" s="91">
        <f t="shared" si="1501"/>
        <v>-1.1088427776115267E-3</v>
      </c>
      <c r="AI1768" s="96">
        <f t="shared" si="1502"/>
        <v>1763.8403294265308</v>
      </c>
      <c r="AJ1768" s="5">
        <f t="shared" si="1478"/>
        <v>-1.5000000000000124E-2</v>
      </c>
      <c r="AK1768" s="5">
        <f t="shared" si="1378"/>
        <v>0</v>
      </c>
      <c r="AL1768" s="5">
        <f t="shared" si="1503"/>
        <v>-1.5000000000000124E-2</v>
      </c>
      <c r="AM1768" s="95">
        <f t="shared" si="1504"/>
        <v>1.1428571428571439E-2</v>
      </c>
      <c r="AN1768" s="95">
        <f t="shared" si="1504"/>
        <v>-1.1428571428571439E-2</v>
      </c>
      <c r="AO1768" s="78">
        <f t="shared" si="1480"/>
        <v>1</v>
      </c>
      <c r="AP1768" s="8">
        <f t="shared" si="1481"/>
        <v>50</v>
      </c>
      <c r="AQ1768" s="8"/>
      <c r="AR1768" s="8">
        <f t="shared" si="1482"/>
        <v>-0.20000000000000356</v>
      </c>
      <c r="AS1768" s="114">
        <f t="shared" si="1443"/>
        <v>-29710.80000000053</v>
      </c>
      <c r="AT1768" s="103">
        <f t="shared" ref="AT1768:AT1773" si="1505">SUM(AS1749:AS1768)/SUM(G1749:G1768)</f>
        <v>0.14160126163587913</v>
      </c>
      <c r="AU1768" s="5">
        <f t="shared" ref="AU1768:AU1773" si="1506">F1768</f>
        <v>1.19</v>
      </c>
      <c r="AV1768" s="93">
        <f t="shared" si="1333"/>
        <v>-0.16794690655554889</v>
      </c>
      <c r="AW1768" s="210">
        <f t="shared" si="1320"/>
        <v>2.1186440677966215E-2</v>
      </c>
      <c r="AX1768" s="276">
        <f t="shared" si="1365"/>
        <v>1.4262674490367023E-3</v>
      </c>
      <c r="AY1768" s="19">
        <f t="shared" si="1425"/>
        <v>-0.39827290151139588</v>
      </c>
    </row>
    <row r="1769" spans="1:51">
      <c r="A1769" s="16">
        <v>40900.305393518516</v>
      </c>
      <c r="B1769" s="9">
        <v>6</v>
      </c>
      <c r="C1769" s="5">
        <v>1.19</v>
      </c>
      <c r="D1769" s="5">
        <v>1.19</v>
      </c>
      <c r="E1769" s="5">
        <v>1.1599999999999999</v>
      </c>
      <c r="F1769" s="5">
        <v>1.18</v>
      </c>
      <c r="G1769" s="6">
        <v>83470</v>
      </c>
      <c r="H1769" s="113">
        <f t="shared" si="1477"/>
        <v>1.18</v>
      </c>
      <c r="I1769" s="19">
        <f t="shared" si="1484"/>
        <v>-8.4033613445378234E-3</v>
      </c>
      <c r="J1769" s="8">
        <f t="shared" si="1491"/>
        <v>1.2704420893590422</v>
      </c>
      <c r="K1769" s="8">
        <f t="shared" si="1492"/>
        <v>1.1010579106409579</v>
      </c>
      <c r="L1769" s="8">
        <f t="shared" si="1493"/>
        <v>1.1857500000000001</v>
      </c>
      <c r="M1769" s="19">
        <f t="shared" si="1494"/>
        <v>0.15383766564964857</v>
      </c>
      <c r="N1769" s="19">
        <f t="shared" si="1485"/>
        <v>-0.11481374373591063</v>
      </c>
      <c r="O1769" s="19">
        <f t="shared" si="1486"/>
        <v>-4.1131058808926571E-3</v>
      </c>
      <c r="P1769" s="19">
        <f t="shared" si="1487"/>
        <v>1.3109037572366004E-2</v>
      </c>
      <c r="Q1769" s="6">
        <v>90</v>
      </c>
      <c r="R1769" s="191">
        <v>97945.414000000004</v>
      </c>
      <c r="S1769" s="66">
        <f t="shared" si="1332"/>
        <v>1088.2823777777778</v>
      </c>
      <c r="T1769" t="str">
        <f t="shared" ref="T1769:W1770" si="1507">IF(C1769&gt;$J1769,"BrokeBandUpper", IF(C1769&lt;$K1769,"BrokeBandLower", ""))</f>
        <v/>
      </c>
      <c r="U1769" t="str">
        <f t="shared" si="1507"/>
        <v/>
      </c>
      <c r="V1769" t="str">
        <f t="shared" si="1507"/>
        <v/>
      </c>
      <c r="W1769" t="str">
        <f t="shared" si="1507"/>
        <v/>
      </c>
      <c r="Y1769" s="219">
        <f t="shared" si="1364"/>
        <v>-1.2747252747252725E-3</v>
      </c>
      <c r="Z1769" s="78">
        <f t="shared" si="1496"/>
        <v>1.1932404811774766</v>
      </c>
      <c r="AA1769" s="78">
        <f t="shared" si="1497"/>
        <v>1.172916967272345</v>
      </c>
      <c r="AB1769" s="74">
        <f t="shared" si="1488"/>
        <v>1768</v>
      </c>
      <c r="AC1769" s="80">
        <f t="shared" si="1498"/>
        <v>-6.07354154400171E-3</v>
      </c>
      <c r="AD1769" s="79">
        <f t="shared" si="1489"/>
        <v>2.0323513905131652E-2</v>
      </c>
      <c r="AE1769" s="81">
        <f t="shared" si="1499"/>
        <v>2.6397055449133362E-2</v>
      </c>
      <c r="AF1769" s="19">
        <f t="shared" si="1500"/>
        <v>1.7327325353980187E-2</v>
      </c>
      <c r="AG1769" s="93">
        <f t="shared" si="1490"/>
        <v>0.31584680961044137</v>
      </c>
      <c r="AH1769" s="91">
        <f t="shared" si="1501"/>
        <v>-1.2764063315072458E-3</v>
      </c>
      <c r="AI1769" s="96">
        <f t="shared" si="1502"/>
        <v>1763.9031275830168</v>
      </c>
      <c r="AJ1769" s="5">
        <f t="shared" si="1478"/>
        <v>-1.0000000000000009E-2</v>
      </c>
      <c r="AK1769" s="5">
        <f t="shared" si="1378"/>
        <v>0</v>
      </c>
      <c r="AL1769" s="5">
        <f t="shared" si="1503"/>
        <v>-1.0000000000000009E-2</v>
      </c>
      <c r="AM1769" s="95">
        <f t="shared" si="1504"/>
        <v>1.0000000000000009E-2</v>
      </c>
      <c r="AN1769" s="95">
        <f t="shared" si="1504"/>
        <v>-1.2142857142857153E-2</v>
      </c>
      <c r="AO1769" s="78">
        <f t="shared" si="1480"/>
        <v>0.82352941176470595</v>
      </c>
      <c r="AP1769" s="8">
        <f t="shared" si="1481"/>
        <v>45.161290322580648</v>
      </c>
      <c r="AQ1769" s="8"/>
      <c r="AR1769" s="8">
        <f t="shared" si="1482"/>
        <v>0.33333333333333331</v>
      </c>
      <c r="AS1769" s="114">
        <f t="shared" si="1443"/>
        <v>27823.333333333332</v>
      </c>
      <c r="AT1769" s="103">
        <f t="shared" si="1505"/>
        <v>0.1828549726458244</v>
      </c>
      <c r="AU1769" s="5">
        <f t="shared" si="1506"/>
        <v>1.18</v>
      </c>
      <c r="AV1769" s="93">
        <f>AS1769/R1769</f>
        <v>0.28406979149971567</v>
      </c>
      <c r="AW1769" s="210">
        <f t="shared" si="1320"/>
        <v>2.5862068965517265E-2</v>
      </c>
      <c r="AX1769" s="276">
        <f t="shared" si="1365"/>
        <v>2.7324595035886227E-4</v>
      </c>
      <c r="AY1769" s="19">
        <f t="shared" si="1425"/>
        <v>-0.80841885542335568</v>
      </c>
    </row>
    <row r="1770" spans="1:51">
      <c r="A1770" s="16">
        <v>40905.322152777779</v>
      </c>
      <c r="B1770" s="9">
        <v>4</v>
      </c>
      <c r="C1770" s="5">
        <v>1.19</v>
      </c>
      <c r="D1770" s="5">
        <v>1.19</v>
      </c>
      <c r="E1770" s="5">
        <v>1.175</v>
      </c>
      <c r="F1770" s="5">
        <v>1.175</v>
      </c>
      <c r="G1770" s="6">
        <v>99627</v>
      </c>
      <c r="H1770" s="113">
        <f t="shared" ref="H1770:H1776" si="1508">F1770</f>
        <v>1.175</v>
      </c>
      <c r="I1770" s="19">
        <f t="shared" si="1484"/>
        <v>-4.2372881355931301E-3</v>
      </c>
      <c r="J1770" s="8">
        <f t="shared" si="1491"/>
        <v>1.2602782200976781</v>
      </c>
      <c r="K1770" s="8">
        <f t="shared" si="1492"/>
        <v>1.1207217799023221</v>
      </c>
      <c r="L1770" s="8">
        <f t="shared" si="1493"/>
        <v>1.1905000000000001</v>
      </c>
      <c r="M1770" s="19">
        <f t="shared" si="1494"/>
        <v>0.12452371560720375</v>
      </c>
      <c r="N1770" s="19">
        <f t="shared" si="1485"/>
        <v>-0.1905511886094573</v>
      </c>
      <c r="O1770" s="19">
        <f t="shared" si="1486"/>
        <v>-8.000261756513416E-3</v>
      </c>
      <c r="P1770" s="19">
        <f t="shared" si="1487"/>
        <v>1.7859069056519739E-2</v>
      </c>
      <c r="Q1770" s="6">
        <v>115</v>
      </c>
      <c r="R1770" s="191">
        <v>117507.473</v>
      </c>
      <c r="S1770" s="66">
        <f t="shared" ref="S1770:S1776" si="1509">R1770/Q1770</f>
        <v>1021.8041130434782</v>
      </c>
      <c r="T1770" t="str">
        <f t="shared" si="1507"/>
        <v/>
      </c>
      <c r="U1770" t="str">
        <f t="shared" si="1507"/>
        <v/>
      </c>
      <c r="V1770" t="str">
        <f t="shared" si="1507"/>
        <v/>
      </c>
      <c r="W1770" t="str">
        <f t="shared" si="1507"/>
        <v/>
      </c>
      <c r="Y1770" s="219">
        <f t="shared" si="1364"/>
        <v>-2.5824175824175791E-3</v>
      </c>
      <c r="Z1770" s="78">
        <f t="shared" si="1496"/>
        <v>1.1904314470761452</v>
      </c>
      <c r="AA1770" s="78">
        <f t="shared" si="1497"/>
        <v>1.1730711116941914</v>
      </c>
      <c r="AB1770" s="74">
        <f t="shared" si="1488"/>
        <v>1769</v>
      </c>
      <c r="AC1770" s="80">
        <f t="shared" si="1498"/>
        <v>-7.2293760537436441E-3</v>
      </c>
      <c r="AD1770" s="79">
        <f t="shared" si="1489"/>
        <v>1.7360335381953806E-2</v>
      </c>
      <c r="AE1770" s="81">
        <f t="shared" si="1499"/>
        <v>2.4589711435697451E-2</v>
      </c>
      <c r="AF1770" s="19">
        <f t="shared" si="1500"/>
        <v>1.4799047737934137E-2</v>
      </c>
      <c r="AG1770" s="93">
        <f t="shared" si="1490"/>
        <v>0.19030651249655939</v>
      </c>
      <c r="AH1770" s="91">
        <f t="shared" si="1501"/>
        <v>-1.4064834711283926E-3</v>
      </c>
      <c r="AI1770" s="96">
        <f t="shared" si="1502"/>
        <v>1764.0423603792374</v>
      </c>
      <c r="AJ1770" s="5">
        <f t="shared" ref="AJ1770:AJ1776" si="1510">F1770-F1769</f>
        <v>-4.9999999999998934E-3</v>
      </c>
      <c r="AK1770" s="5">
        <f t="shared" si="1378"/>
        <v>0</v>
      </c>
      <c r="AL1770" s="5">
        <f t="shared" si="1503"/>
        <v>-4.9999999999998934E-3</v>
      </c>
      <c r="AM1770" s="95">
        <f t="shared" ref="AM1770:AN1772" si="1511">(AVERAGE(AK1757:AK1770))</f>
        <v>1.0000000000000009E-2</v>
      </c>
      <c r="AN1770" s="95">
        <f t="shared" si="1511"/>
        <v>-1.1071428571428574E-2</v>
      </c>
      <c r="AO1770" s="78">
        <f t="shared" ref="AO1770:AO1776" si="1512">ABS(AM1770/AN1770)</f>
        <v>0.90322580645161354</v>
      </c>
      <c r="AP1770" s="8">
        <f t="shared" ref="AP1770:AP1776" si="1513">IF(AN1770=0,100,100-(100/(1+AO1770)))</f>
        <v>47.457627118644083</v>
      </c>
      <c r="AQ1770" s="8"/>
      <c r="AR1770" s="8">
        <f t="shared" ref="AR1770:AR1776" si="1514">IF(ISERROR(((F1770-E1770)-(D1770-F1770))/(D1770-E1770)),0,((F1770-E1770)-(D1770-F1770))/(D1770-E1770))</f>
        <v>-1</v>
      </c>
      <c r="AS1770" s="114">
        <f t="shared" si="1443"/>
        <v>-99627</v>
      </c>
      <c r="AT1770" s="103">
        <f t="shared" si="1505"/>
        <v>0.18800157837380821</v>
      </c>
      <c r="AU1770" s="5">
        <f t="shared" si="1506"/>
        <v>1.175</v>
      </c>
      <c r="AV1770" s="93">
        <f t="shared" si="1333"/>
        <v>-0.84783543936818384</v>
      </c>
      <c r="AW1770" s="210">
        <f t="shared" si="1320"/>
        <v>1.2765957446808427E-2</v>
      </c>
      <c r="AX1770" s="276">
        <f t="shared" si="1365"/>
        <v>-1.7552165961215479E-3</v>
      </c>
      <c r="AY1770" s="19">
        <f t="shared" si="1425"/>
        <v>-7.4235777101778391</v>
      </c>
    </row>
    <row r="1771" spans="1:51">
      <c r="A1771" s="16">
        <v>40906.30327546296</v>
      </c>
      <c r="B1771" s="9">
        <v>5</v>
      </c>
      <c r="C1771" s="5">
        <v>1.17</v>
      </c>
      <c r="D1771" s="5">
        <v>1.17</v>
      </c>
      <c r="E1771" s="5">
        <v>1.1499999999999999</v>
      </c>
      <c r="F1771" s="5">
        <v>1.1599999999999999</v>
      </c>
      <c r="G1771" s="6">
        <v>143572</v>
      </c>
      <c r="H1771" s="113">
        <f t="shared" si="1508"/>
        <v>1.1599999999999999</v>
      </c>
      <c r="I1771" s="19">
        <f t="shared" si="1484"/>
        <v>-1.2765957446808616E-2</v>
      </c>
      <c r="J1771" s="8">
        <f t="shared" si="1491"/>
        <v>1.2516463670404265</v>
      </c>
      <c r="K1771" s="8">
        <f t="shared" si="1492"/>
        <v>1.1353536329595735</v>
      </c>
      <c r="L1771" s="8">
        <f t="shared" si="1493"/>
        <v>1.1935</v>
      </c>
      <c r="M1771" s="19">
        <f t="shared" si="1494"/>
        <v>0.10242864487755057</v>
      </c>
      <c r="N1771" s="19">
        <f t="shared" si="1485"/>
        <v>-0.17743664828754091</v>
      </c>
      <c r="O1771" s="19">
        <f t="shared" si="1486"/>
        <v>-6.8491646682448783E-3</v>
      </c>
      <c r="P1771" s="19">
        <f t="shared" si="1487"/>
        <v>1.3055740791016481E-2</v>
      </c>
      <c r="Q1771" s="6">
        <v>205</v>
      </c>
      <c r="R1771" s="191">
        <v>166952.24299999999</v>
      </c>
      <c r="S1771" s="66">
        <f t="shared" si="1509"/>
        <v>814.40118536585362</v>
      </c>
      <c r="T1771" t="str">
        <f t="shared" ref="T1771:W1772" si="1515">IF(C1771&gt;$J1771,"BrokeBandUpper", IF(C1771&lt;$K1771,"BrokeBandLower", ""))</f>
        <v/>
      </c>
      <c r="U1771" t="str">
        <f t="shared" si="1515"/>
        <v/>
      </c>
      <c r="V1771" t="str">
        <f t="shared" si="1515"/>
        <v/>
      </c>
      <c r="W1771" t="str">
        <f t="shared" si="1515"/>
        <v/>
      </c>
      <c r="Y1771" s="219">
        <f t="shared" si="1364"/>
        <v>-4.2527472527472522E-3</v>
      </c>
      <c r="Z1771" s="78">
        <f t="shared" si="1496"/>
        <v>1.1857450042264188</v>
      </c>
      <c r="AA1771" s="78">
        <f t="shared" si="1497"/>
        <v>1.1721038494288212</v>
      </c>
      <c r="AB1771" s="74">
        <f t="shared" si="1488"/>
        <v>1770</v>
      </c>
      <c r="AC1771" s="80">
        <f t="shared" si="1498"/>
        <v>-8.7588453104798444E-3</v>
      </c>
      <c r="AD1771" s="79">
        <f t="shared" si="1489"/>
        <v>1.3641154797597643E-2</v>
      </c>
      <c r="AE1771" s="81">
        <f t="shared" si="1499"/>
        <v>2.2400000108077488E-2</v>
      </c>
      <c r="AF1771" s="19">
        <f t="shared" si="1500"/>
        <v>1.1638179333891894E-2</v>
      </c>
      <c r="AG1771" s="93">
        <f t="shared" si="1490"/>
        <v>0.21156310660367203</v>
      </c>
      <c r="AH1771" s="91">
        <f t="shared" si="1501"/>
        <v>-1.5262494462167043E-3</v>
      </c>
      <c r="AI1771" s="96">
        <f t="shared" si="1502"/>
        <v>1764.2213594709508</v>
      </c>
      <c r="AJ1771" s="5">
        <f t="shared" si="1510"/>
        <v>-1.5000000000000124E-2</v>
      </c>
      <c r="AK1771" s="5">
        <f t="shared" si="1378"/>
        <v>0</v>
      </c>
      <c r="AL1771" s="5">
        <f t="shared" si="1503"/>
        <v>-1.5000000000000124E-2</v>
      </c>
      <c r="AM1771" s="95">
        <f t="shared" si="1511"/>
        <v>1.0000000000000009E-2</v>
      </c>
      <c r="AN1771" s="95">
        <f t="shared" si="1511"/>
        <v>-1.2142857142857153E-2</v>
      </c>
      <c r="AO1771" s="78">
        <f t="shared" si="1512"/>
        <v>0.82352941176470595</v>
      </c>
      <c r="AP1771" s="8">
        <f t="shared" si="1513"/>
        <v>45.161290322580648</v>
      </c>
      <c r="AQ1771" s="8"/>
      <c r="AR1771" s="8">
        <f t="shared" si="1514"/>
        <v>0</v>
      </c>
      <c r="AS1771" s="114">
        <f t="shared" ref="AS1771:AS1776" si="1516">IF(ISERROR(AR1771*G1771),0,AR1771*G1771)</f>
        <v>0</v>
      </c>
      <c r="AT1771" s="103">
        <f t="shared" si="1505"/>
        <v>0.19094645683442071</v>
      </c>
      <c r="AU1771" s="5">
        <f t="shared" si="1506"/>
        <v>1.1599999999999999</v>
      </c>
      <c r="AV1771" s="93">
        <f t="shared" si="1333"/>
        <v>0</v>
      </c>
      <c r="AW1771" s="210">
        <f t="shared" si="1320"/>
        <v>1.7391304347826105E-2</v>
      </c>
      <c r="AX1771" s="276">
        <f t="shared" si="1365"/>
        <v>-4.3725178334146986E-3</v>
      </c>
      <c r="AY1771" s="19">
        <f t="shared" si="1425"/>
        <v>-1.49115570299217</v>
      </c>
    </row>
    <row r="1772" spans="1:51">
      <c r="A1772" s="16">
        <v>40907.307673611111</v>
      </c>
      <c r="B1772" s="9">
        <v>6</v>
      </c>
      <c r="C1772" s="5">
        <v>1.1499999999999999</v>
      </c>
      <c r="D1772" s="5">
        <v>1.165</v>
      </c>
      <c r="E1772" s="5">
        <v>1.1299999999999999</v>
      </c>
      <c r="F1772" s="5">
        <v>1.1399999999999999</v>
      </c>
      <c r="G1772" s="6">
        <v>191542</v>
      </c>
      <c r="H1772" s="113">
        <f t="shared" si="1508"/>
        <v>1.1399999999999999</v>
      </c>
      <c r="I1772" s="19">
        <f t="shared" si="1484"/>
        <v>-1.7241379310344845E-2</v>
      </c>
      <c r="J1772" s="8">
        <f t="shared" si="1491"/>
        <v>1.2500892146495211</v>
      </c>
      <c r="K1772" s="8">
        <f t="shared" si="1492"/>
        <v>1.1379107853504797</v>
      </c>
      <c r="L1772" s="8">
        <f t="shared" si="1493"/>
        <v>1.1940000000000004</v>
      </c>
      <c r="M1772" s="19">
        <f t="shared" si="1494"/>
        <v>9.8582798179990924E-2</v>
      </c>
      <c r="N1772" s="19">
        <f t="shared" si="1485"/>
        <v>-3.7546593554539431E-2</v>
      </c>
      <c r="O1772" s="19">
        <f t="shared" si="1486"/>
        <v>-1.2440833384811693E-3</v>
      </c>
      <c r="P1772" s="19">
        <f t="shared" si="1487"/>
        <v>2.2522959513860217E-3</v>
      </c>
      <c r="Q1772" s="6">
        <v>70</v>
      </c>
      <c r="R1772" s="191">
        <v>219757.43900000001</v>
      </c>
      <c r="S1772" s="66">
        <f t="shared" si="1509"/>
        <v>3139.391985714286</v>
      </c>
      <c r="T1772" t="str">
        <f t="shared" si="1515"/>
        <v/>
      </c>
      <c r="U1772" t="str">
        <f t="shared" si="1515"/>
        <v/>
      </c>
      <c r="V1772" t="str">
        <f t="shared" si="1515"/>
        <v>BrokeBandLower</v>
      </c>
      <c r="W1772" t="str">
        <f t="shared" si="1515"/>
        <v/>
      </c>
      <c r="Y1772" s="219">
        <f t="shared" si="1364"/>
        <v>-6.3626373626373654E-3</v>
      </c>
      <c r="Z1772" s="78">
        <f t="shared" si="1496"/>
        <v>1.1787002735755503</v>
      </c>
      <c r="AA1772" s="78">
        <f t="shared" si="1497"/>
        <v>1.1697281645710884</v>
      </c>
      <c r="AB1772" s="74">
        <f t="shared" ref="AB1772:AB2027" si="1517">AB1771+1</f>
        <v>1771</v>
      </c>
      <c r="AC1772" s="80">
        <f t="shared" si="1498"/>
        <v>-1.0742312882892485E-2</v>
      </c>
      <c r="AD1772" s="79">
        <f t="shared" ref="AD1772:AD1777" si="1518">Z1772-AA1772</f>
        <v>8.9721090044618812E-3</v>
      </c>
      <c r="AE1772" s="81">
        <f t="shared" si="1499"/>
        <v>1.9714421887354366E-2</v>
      </c>
      <c r="AF1772" s="19">
        <f t="shared" si="1500"/>
        <v>7.6702513252313977E-3</v>
      </c>
      <c r="AG1772" s="93">
        <f t="shared" si="1490"/>
        <v>0.22645308851835158</v>
      </c>
      <c r="AH1772" s="91">
        <f t="shared" si="1501"/>
        <v>-1.6579262413634827E-3</v>
      </c>
      <c r="AI1772" s="96">
        <f t="shared" si="1502"/>
        <v>1764.4248146886955</v>
      </c>
      <c r="AJ1772" s="5">
        <f t="shared" si="1510"/>
        <v>-2.0000000000000018E-2</v>
      </c>
      <c r="AK1772" s="5">
        <f t="shared" si="1378"/>
        <v>0</v>
      </c>
      <c r="AL1772" s="5">
        <f t="shared" si="1503"/>
        <v>-2.0000000000000018E-2</v>
      </c>
      <c r="AM1772" s="95">
        <f t="shared" si="1511"/>
        <v>1.0000000000000009E-2</v>
      </c>
      <c r="AN1772" s="95">
        <f t="shared" si="1511"/>
        <v>-1.3571428571428583E-2</v>
      </c>
      <c r="AO1772" s="78">
        <f t="shared" si="1512"/>
        <v>0.73684210526315785</v>
      </c>
      <c r="AP1772" s="8">
        <f t="shared" si="1513"/>
        <v>42.424242424242429</v>
      </c>
      <c r="AQ1772" s="8"/>
      <c r="AR1772" s="8">
        <f t="shared" si="1514"/>
        <v>-0.42857142857143038</v>
      </c>
      <c r="AS1772" s="114">
        <f t="shared" si="1516"/>
        <v>-82089.428571428914</v>
      </c>
      <c r="AT1772" s="103">
        <f t="shared" si="1505"/>
        <v>0.17128423218393116</v>
      </c>
      <c r="AU1772" s="5">
        <f t="shared" si="1506"/>
        <v>1.1399999999999999</v>
      </c>
      <c r="AV1772" s="93">
        <f t="shared" ref="AV1772:AV1777" si="1519">AS1772/R1772</f>
        <v>-0.37354561895594768</v>
      </c>
      <c r="AW1772" s="210">
        <f t="shared" si="1320"/>
        <v>3.0973451327433756E-2</v>
      </c>
      <c r="AX1772" s="276">
        <f t="shared" si="1365"/>
        <v>-6.5943325811362655E-3</v>
      </c>
      <c r="AY1772" s="19">
        <f t="shared" si="1425"/>
        <v>-0.5081316606058186</v>
      </c>
    </row>
    <row r="1773" spans="1:51">
      <c r="A1773" s="16">
        <v>40911.305520833332</v>
      </c>
      <c r="B1773" s="9">
        <v>3</v>
      </c>
      <c r="C1773" s="5">
        <v>1.1399999999999999</v>
      </c>
      <c r="D1773" s="5">
        <v>1.175</v>
      </c>
      <c r="E1773" s="5">
        <v>1.1399999999999999</v>
      </c>
      <c r="F1773" s="5">
        <v>1.175</v>
      </c>
      <c r="G1773" s="6">
        <v>83357</v>
      </c>
      <c r="H1773" s="113">
        <f t="shared" si="1508"/>
        <v>1.175</v>
      </c>
      <c r="I1773" s="19">
        <f t="shared" ref="I1773:I1779" si="1520">IF(A1774&gt;A1773,(H1773-H1772)/H1772, (H1773-H1774)/H1774)</f>
        <v>3.0701754385965039E-2</v>
      </c>
      <c r="J1773" s="8">
        <f t="shared" ref="J1773:J1779" si="1521">(L1773)+2*STDEVPA(H1754:H1773)</f>
        <v>1.2477398315464359</v>
      </c>
      <c r="K1773" s="8">
        <f t="shared" ref="K1773:K1779" si="1522">(L1773)-(2*STDEVPA(H1754:H1773))</f>
        <v>1.1432601684535642</v>
      </c>
      <c r="L1773" s="8">
        <f t="shared" ref="L1773:L1779" si="1523">AVERAGE(H1754:H1773)</f>
        <v>1.1955</v>
      </c>
      <c r="M1773" s="19">
        <f t="shared" ref="M1773:M1779" si="1524">(J1773-K1773)/K1773</f>
        <v>9.1387477650163029E-2</v>
      </c>
      <c r="N1773" s="19">
        <f t="shared" ref="N1773:N1779" si="1525">IF(A1774&gt;A1773,(M1773-M1772)/M1772, (M1773-M1774)/M1774)</f>
        <v>-7.2987586705449276E-2</v>
      </c>
      <c r="O1773" s="19">
        <f t="shared" ref="O1773:O1779" si="1526">IF(A1774&gt;A1773,(J1773-J1772)/J1772, (J1773-J1774)/J1774)</f>
        <v>-1.879372348431844E-3</v>
      </c>
      <c r="P1773" s="19">
        <f t="shared" ref="P1773:P1779" si="1527">IF(A1774&gt;A1773,(K1773-K1772)/K1772, (K1773-K1774)/K1774)</f>
        <v>4.70105668383905E-3</v>
      </c>
      <c r="Q1773" s="6">
        <v>249</v>
      </c>
      <c r="R1773" s="191">
        <v>96381.595000000001</v>
      </c>
      <c r="S1773" s="66">
        <f t="shared" si="1509"/>
        <v>387.07467871485943</v>
      </c>
      <c r="T1773" t="str">
        <f t="shared" ref="T1773:W1774" si="1528">IF(C1773&gt;$J1773,"BrokeBandUpper", IF(C1773&lt;$K1773,"BrokeBandLower", ""))</f>
        <v>BrokeBandLower</v>
      </c>
      <c r="U1773" t="str">
        <f t="shared" si="1528"/>
        <v/>
      </c>
      <c r="V1773" t="str">
        <f t="shared" si="1528"/>
        <v>BrokeBandLower</v>
      </c>
      <c r="W1773" t="str">
        <f t="shared" si="1528"/>
        <v/>
      </c>
      <c r="Y1773" s="219">
        <f t="shared" si="1364"/>
        <v>-6.2637362637362652E-3</v>
      </c>
      <c r="Z1773" s="78">
        <f t="shared" ref="Z1773:Z1779" si="1529">Z1772+(0.154*(F1773-Z1772))</f>
        <v>1.1781304314449155</v>
      </c>
      <c r="AA1773" s="78">
        <f t="shared" ref="AA1773:AA1779" si="1530">AA1772+(0.074*(F1773-AA1772))</f>
        <v>1.1701182803928278</v>
      </c>
      <c r="AB1773" s="74">
        <f t="shared" si="1517"/>
        <v>1772</v>
      </c>
      <c r="AC1773" s="80">
        <f t="shared" ref="AC1773:AC1779" si="1531">AD1773-AE1773</f>
        <v>-9.3618166682133859E-3</v>
      </c>
      <c r="AD1773" s="79">
        <f t="shared" si="1518"/>
        <v>8.0121510520876349E-3</v>
      </c>
      <c r="AE1773" s="81">
        <f t="shared" ref="AE1773:AE1779" si="1532">AE1772+(0.2*(AD1773-AE1772))</f>
        <v>1.7373967720301021E-2</v>
      </c>
      <c r="AF1773" s="19">
        <f t="shared" ref="AF1773:AF1779" si="1533">AD1773/AA1773</f>
        <v>6.8473001288363979E-3</v>
      </c>
      <c r="AG1773" s="93">
        <f t="shared" ref="AG1773:AG1779" si="1534">IF(A1774&gt;A1773,(AC1773-AC1772)/AC1772, (AC1773-AC1774)/AC1774)</f>
        <v>-0.12851014764963592</v>
      </c>
      <c r="AH1773" s="91">
        <f t="shared" ref="AH1773:AH1779" si="1535">SLOPE(AC1760:AC1773,AB1760:AB1773)</f>
        <v>-1.6450215495775378E-3</v>
      </c>
      <c r="AI1773" s="96">
        <f t="shared" ref="AI1773:AI1779" si="1536">INTERCEPT(AB1760:AB1773,AC1760:AC1773)</f>
        <v>1764.6842022615535</v>
      </c>
      <c r="AJ1773" s="5">
        <f t="shared" si="1510"/>
        <v>3.5000000000000142E-2</v>
      </c>
      <c r="AK1773" s="5">
        <f t="shared" si="1378"/>
        <v>3.5000000000000142E-2</v>
      </c>
      <c r="AL1773" s="5">
        <f t="shared" ref="AL1773:AL1779" si="1537">IF(AJ1773&lt;0,AJ1773,0)</f>
        <v>0</v>
      </c>
      <c r="AM1773" s="95">
        <f t="shared" ref="AM1773:AN1777" si="1538">(AVERAGE(AK1760:AK1773))</f>
        <v>1.0357142857142874E-2</v>
      </c>
      <c r="AN1773" s="95">
        <f t="shared" si="1538"/>
        <v>-1.3571428571428583E-2</v>
      </c>
      <c r="AO1773" s="78">
        <f t="shared" si="1512"/>
        <v>0.7631578947368427</v>
      </c>
      <c r="AP1773" s="8">
        <f t="shared" si="1513"/>
        <v>43.283582089552255</v>
      </c>
      <c r="AQ1773" s="8"/>
      <c r="AR1773" s="8">
        <f t="shared" si="1514"/>
        <v>1</v>
      </c>
      <c r="AS1773" s="114">
        <f t="shared" si="1516"/>
        <v>83357</v>
      </c>
      <c r="AT1773" s="103">
        <f t="shared" si="1505"/>
        <v>0.18650862316939198</v>
      </c>
      <c r="AU1773" s="5">
        <f t="shared" si="1506"/>
        <v>1.175</v>
      </c>
      <c r="AV1773" s="93">
        <f t="shared" si="1519"/>
        <v>0.86486429281441124</v>
      </c>
      <c r="AW1773" s="210">
        <f t="shared" si="1320"/>
        <v>3.0701754385965039E-2</v>
      </c>
      <c r="AX1773" s="276">
        <f t="shared" si="1365"/>
        <v>-8.219250457920043E-3</v>
      </c>
      <c r="AY1773" s="19">
        <f t="shared" si="1425"/>
        <v>-0.24641127161708742</v>
      </c>
    </row>
    <row r="1774" spans="1:51">
      <c r="A1774" s="16">
        <v>40912.309988425928</v>
      </c>
      <c r="B1774" s="9">
        <v>4</v>
      </c>
      <c r="C1774" s="5">
        <v>1.19</v>
      </c>
      <c r="D1774" s="5">
        <v>1.19</v>
      </c>
      <c r="E1774" s="5">
        <v>1.155</v>
      </c>
      <c r="F1774" s="5">
        <v>1.17</v>
      </c>
      <c r="G1774" s="6">
        <v>88741</v>
      </c>
      <c r="H1774" s="113">
        <f t="shared" si="1508"/>
        <v>1.17</v>
      </c>
      <c r="I1774" s="19">
        <f t="shared" si="1520"/>
        <v>-4.2553191489362683E-3</v>
      </c>
      <c r="J1774" s="8">
        <f t="shared" si="1521"/>
        <v>1.2478760245803302</v>
      </c>
      <c r="K1774" s="8">
        <f t="shared" si="1522"/>
        <v>1.14112397541967</v>
      </c>
      <c r="L1774" s="8">
        <f t="shared" si="1523"/>
        <v>1.1945000000000001</v>
      </c>
      <c r="M1774" s="19">
        <f t="shared" si="1524"/>
        <v>9.3549913471408813E-2</v>
      </c>
      <c r="N1774" s="19">
        <f t="shared" si="1525"/>
        <v>2.3662277117700123E-2</v>
      </c>
      <c r="O1774" s="19">
        <f t="shared" si="1526"/>
        <v>1.0915178825824789E-4</v>
      </c>
      <c r="P1774" s="19">
        <f t="shared" si="1527"/>
        <v>-1.8685099794770678E-3</v>
      </c>
      <c r="Q1774" s="6">
        <v>268</v>
      </c>
      <c r="R1774" s="191">
        <v>104294.375</v>
      </c>
      <c r="S1774" s="66">
        <f t="shared" si="1509"/>
        <v>389.15811567164178</v>
      </c>
      <c r="T1774" t="str">
        <f t="shared" si="1528"/>
        <v/>
      </c>
      <c r="U1774" t="str">
        <f t="shared" si="1528"/>
        <v/>
      </c>
      <c r="V1774" t="str">
        <f t="shared" si="1528"/>
        <v/>
      </c>
      <c r="W1774" t="str">
        <f t="shared" si="1528"/>
        <v/>
      </c>
      <c r="Y1774" s="219">
        <f t="shared" si="1364"/>
        <v>-4.9560439560439613E-3</v>
      </c>
      <c r="Z1774" s="78">
        <f t="shared" si="1529"/>
        <v>1.1768783450023985</v>
      </c>
      <c r="AA1774" s="78">
        <f t="shared" si="1530"/>
        <v>1.1701095276437585</v>
      </c>
      <c r="AB1774" s="74">
        <f t="shared" si="1517"/>
        <v>1773</v>
      </c>
      <c r="AC1774" s="80">
        <f t="shared" si="1531"/>
        <v>-8.484120289328826E-3</v>
      </c>
      <c r="AD1774" s="79">
        <f t="shared" si="1518"/>
        <v>6.7688173586399891E-3</v>
      </c>
      <c r="AE1774" s="81">
        <f t="shared" si="1532"/>
        <v>1.5252937647968815E-2</v>
      </c>
      <c r="AF1774" s="19">
        <f t="shared" si="1533"/>
        <v>5.7847724496956363E-3</v>
      </c>
      <c r="AG1774" s="93">
        <f t="shared" si="1534"/>
        <v>-9.3752784314249979E-2</v>
      </c>
      <c r="AH1774" s="91">
        <f t="shared" si="1535"/>
        <v>-1.4610699315494337E-3</v>
      </c>
      <c r="AI1774" s="96">
        <f t="shared" si="1536"/>
        <v>1764.7665888522185</v>
      </c>
      <c r="AJ1774" s="5">
        <f t="shared" si="1510"/>
        <v>-5.0000000000001155E-3</v>
      </c>
      <c r="AK1774" s="5">
        <f t="shared" ref="AK1774:AK1780" si="1539">IF(AJ1774&gt;0,AJ1774,0)</f>
        <v>0</v>
      </c>
      <c r="AL1774" s="5">
        <f t="shared" si="1537"/>
        <v>-5.0000000000001155E-3</v>
      </c>
      <c r="AM1774" s="95">
        <f t="shared" si="1538"/>
        <v>7.8571428571428802E-3</v>
      </c>
      <c r="AN1774" s="95">
        <f t="shared" si="1538"/>
        <v>-1.3928571428571448E-2</v>
      </c>
      <c r="AO1774" s="78">
        <f t="shared" si="1512"/>
        <v>0.56410256410256499</v>
      </c>
      <c r="AP1774" s="8">
        <f t="shared" si="1513"/>
        <v>36.065573770491838</v>
      </c>
      <c r="AQ1774" s="8"/>
      <c r="AR1774" s="8">
        <f t="shared" si="1514"/>
        <v>-0.14285714285714649</v>
      </c>
      <c r="AS1774" s="114">
        <f t="shared" si="1516"/>
        <v>-12677.285714286036</v>
      </c>
      <c r="AT1774" s="103">
        <f t="shared" ref="AT1774:AT1779" si="1540">SUM(AS1755:AS1774)/SUM(G1755:G1774)</f>
        <v>0.16795697463850423</v>
      </c>
      <c r="AU1774" s="5">
        <f t="shared" ref="AU1774:AU1779" si="1541">F1774</f>
        <v>1.17</v>
      </c>
      <c r="AV1774" s="93">
        <f t="shared" si="1519"/>
        <v>-0.12155291897847832</v>
      </c>
      <c r="AW1774" s="210">
        <f t="shared" si="1320"/>
        <v>3.0303030303030234E-2</v>
      </c>
      <c r="AX1774" s="276">
        <f t="shared" si="1365"/>
        <v>-8.8036632652395089E-3</v>
      </c>
      <c r="AY1774" s="19">
        <f t="shared" si="1425"/>
        <v>-7.1102932111811679E-2</v>
      </c>
    </row>
    <row r="1775" spans="1:51">
      <c r="A1775" s="16">
        <v>40913.324282407404</v>
      </c>
      <c r="B1775" s="9">
        <v>5</v>
      </c>
      <c r="C1775" s="5">
        <v>1.175</v>
      </c>
      <c r="D1775" s="5">
        <v>1.18</v>
      </c>
      <c r="E1775" s="5">
        <v>1.155</v>
      </c>
      <c r="F1775" s="5">
        <v>1.18</v>
      </c>
      <c r="G1775" s="6">
        <v>27723</v>
      </c>
      <c r="H1775" s="113">
        <f t="shared" si="1508"/>
        <v>1.18</v>
      </c>
      <c r="I1775" s="19">
        <f t="shared" si="1520"/>
        <v>8.5470085470085548E-3</v>
      </c>
      <c r="J1775" s="8">
        <f t="shared" si="1521"/>
        <v>1.2462353266168247</v>
      </c>
      <c r="K1775" s="8">
        <f t="shared" si="1522"/>
        <v>1.1397646733831754</v>
      </c>
      <c r="L1775" s="8">
        <f t="shared" si="1523"/>
        <v>1.1930000000000001</v>
      </c>
      <c r="M1775" s="19">
        <f t="shared" si="1524"/>
        <v>9.3414593134924312E-2</v>
      </c>
      <c r="N1775" s="19">
        <f t="shared" si="1525"/>
        <v>-1.4465041330675151E-3</v>
      </c>
      <c r="O1775" s="19">
        <f t="shared" si="1526"/>
        <v>-1.3147924402644891E-3</v>
      </c>
      <c r="P1775" s="19">
        <f t="shared" si="1527"/>
        <v>-1.191195755916602E-3</v>
      </c>
      <c r="Q1775" s="6">
        <v>22</v>
      </c>
      <c r="R1775" s="191">
        <v>32372.474999999999</v>
      </c>
      <c r="S1775" s="66">
        <f t="shared" si="1509"/>
        <v>1471.4761363636362</v>
      </c>
      <c r="T1775" t="str">
        <f t="shared" ref="T1775:W1776" si="1542">IF(C1775&gt;$J1775,"BrokeBandUpper", IF(C1775&lt;$K1775,"BrokeBandLower", ""))</f>
        <v/>
      </c>
      <c r="U1775" t="str">
        <f t="shared" si="1542"/>
        <v/>
      </c>
      <c r="V1775" t="str">
        <f t="shared" si="1542"/>
        <v/>
      </c>
      <c r="W1775" t="str">
        <f t="shared" si="1542"/>
        <v/>
      </c>
      <c r="Y1775" s="219">
        <f t="shared" si="1364"/>
        <v>-4.4725274725274803E-3</v>
      </c>
      <c r="Z1775" s="78">
        <f t="shared" si="1529"/>
        <v>1.177359079872029</v>
      </c>
      <c r="AA1775" s="78">
        <f t="shared" si="1530"/>
        <v>1.1708414225981203</v>
      </c>
      <c r="AB1775" s="74">
        <f t="shared" si="1517"/>
        <v>1774</v>
      </c>
      <c r="AC1775" s="80">
        <f t="shared" si="1531"/>
        <v>-6.9882242992480616E-3</v>
      </c>
      <c r="AD1775" s="79">
        <f t="shared" si="1518"/>
        <v>6.5176572739087391E-3</v>
      </c>
      <c r="AE1775" s="81">
        <f t="shared" si="1532"/>
        <v>1.3505881573156801E-2</v>
      </c>
      <c r="AF1775" s="19">
        <f t="shared" si="1533"/>
        <v>5.5666439093399415E-3</v>
      </c>
      <c r="AG1775" s="93">
        <f t="shared" si="1534"/>
        <v>-0.17631715947760376</v>
      </c>
      <c r="AH1775" s="91">
        <f t="shared" si="1535"/>
        <v>-1.2289834947817825E-3</v>
      </c>
      <c r="AI1775" s="96">
        <f t="shared" si="1536"/>
        <v>1764.9125707348201</v>
      </c>
      <c r="AJ1775" s="5">
        <f t="shared" si="1510"/>
        <v>1.0000000000000009E-2</v>
      </c>
      <c r="AK1775" s="5">
        <f t="shared" si="1539"/>
        <v>1.0000000000000009E-2</v>
      </c>
      <c r="AL1775" s="5">
        <f t="shared" si="1537"/>
        <v>0</v>
      </c>
      <c r="AM1775" s="95">
        <f t="shared" si="1538"/>
        <v>8.5714285714285944E-3</v>
      </c>
      <c r="AN1775" s="95">
        <f t="shared" si="1538"/>
        <v>-1.071428571428574E-2</v>
      </c>
      <c r="AO1775" s="78">
        <f t="shared" si="1512"/>
        <v>0.80000000000000016</v>
      </c>
      <c r="AP1775" s="8">
        <f t="shared" si="1513"/>
        <v>44.44444444444445</v>
      </c>
      <c r="AQ1775" s="8"/>
      <c r="AR1775" s="8">
        <f t="shared" si="1514"/>
        <v>1</v>
      </c>
      <c r="AS1775" s="114">
        <f t="shared" si="1516"/>
        <v>27723</v>
      </c>
      <c r="AT1775" s="103">
        <f t="shared" si="1540"/>
        <v>0.12747183625039438</v>
      </c>
      <c r="AU1775" s="5">
        <f t="shared" si="1541"/>
        <v>1.18</v>
      </c>
      <c r="AV1775" s="93">
        <f t="shared" si="1519"/>
        <v>0.85637567099827872</v>
      </c>
      <c r="AW1775" s="210">
        <f t="shared" si="1320"/>
        <v>2.1645021645021568E-2</v>
      </c>
      <c r="AX1775" s="276">
        <f t="shared" si="1365"/>
        <v>-9.0976000407974721E-3</v>
      </c>
      <c r="AY1775" s="19">
        <f t="shared" si="1425"/>
        <v>-3.3388007548919629E-2</v>
      </c>
    </row>
    <row r="1776" spans="1:51">
      <c r="A1776" s="16">
        <v>40914.385879629626</v>
      </c>
      <c r="B1776" s="9">
        <v>6</v>
      </c>
      <c r="C1776" s="5">
        <v>1.18</v>
      </c>
      <c r="D1776" s="5">
        <v>1.1850000000000001</v>
      </c>
      <c r="E1776" s="5">
        <v>1.155</v>
      </c>
      <c r="F1776" s="5">
        <v>1.155</v>
      </c>
      <c r="G1776" s="6">
        <v>28055</v>
      </c>
      <c r="H1776" s="113">
        <f t="shared" si="1508"/>
        <v>1.155</v>
      </c>
      <c r="I1776" s="19">
        <f t="shared" si="1520"/>
        <v>-2.1186440677966028E-2</v>
      </c>
      <c r="J1776" s="8">
        <f t="shared" si="1521"/>
        <v>1.2470061655783466</v>
      </c>
      <c r="K1776" s="8">
        <f t="shared" si="1522"/>
        <v>1.1354938344216536</v>
      </c>
      <c r="L1776" s="8">
        <f t="shared" si="1523"/>
        <v>1.1912500000000001</v>
      </c>
      <c r="M1776" s="19">
        <f t="shared" si="1524"/>
        <v>9.8206020831007074E-2</v>
      </c>
      <c r="N1776" s="19">
        <f t="shared" si="1525"/>
        <v>5.1292068351271571E-2</v>
      </c>
      <c r="O1776" s="19">
        <f t="shared" si="1526"/>
        <v>6.1853403210337336E-4</v>
      </c>
      <c r="P1776" s="19">
        <f t="shared" si="1527"/>
        <v>-3.747123473168044E-3</v>
      </c>
      <c r="Q1776" s="6">
        <v>33</v>
      </c>
      <c r="R1776" s="191">
        <v>32719.161</v>
      </c>
      <c r="S1776" s="66">
        <f t="shared" si="1509"/>
        <v>991.48972727272724</v>
      </c>
      <c r="T1776" t="str">
        <f t="shared" si="1542"/>
        <v/>
      </c>
      <c r="U1776" t="str">
        <f t="shared" si="1542"/>
        <v/>
      </c>
      <c r="V1776" t="str">
        <f t="shared" si="1542"/>
        <v/>
      </c>
      <c r="W1776" t="str">
        <f t="shared" si="1542"/>
        <v/>
      </c>
      <c r="Y1776" s="219">
        <f t="shared" si="1364"/>
        <v>-4.0769230769230795E-3</v>
      </c>
      <c r="Z1776" s="78">
        <f t="shared" si="1529"/>
        <v>1.1739157815717365</v>
      </c>
      <c r="AA1776" s="78">
        <f t="shared" si="1530"/>
        <v>1.1696691573258593</v>
      </c>
      <c r="AB1776" s="74">
        <f>AB1775+1</f>
        <v>1775</v>
      </c>
      <c r="AC1776" s="80">
        <f t="shared" si="1531"/>
        <v>-7.4074058618236929E-3</v>
      </c>
      <c r="AD1776" s="79">
        <f t="shared" si="1518"/>
        <v>4.2466242458771841E-3</v>
      </c>
      <c r="AE1776" s="81">
        <f t="shared" si="1532"/>
        <v>1.1654030107700877E-2</v>
      </c>
      <c r="AF1776" s="19">
        <f t="shared" si="1533"/>
        <v>3.6306200084697221E-3</v>
      </c>
      <c r="AG1776" s="93">
        <f t="shared" si="1534"/>
        <v>5.9983988009763158E-2</v>
      </c>
      <c r="AH1776" s="91">
        <f t="shared" si="1535"/>
        <v>-9.8172548862681427E-4</v>
      </c>
      <c r="AI1776" s="96">
        <f t="shared" si="1536"/>
        <v>1764.8707313636014</v>
      </c>
      <c r="AJ1776" s="5">
        <f t="shared" si="1510"/>
        <v>-2.4999999999999911E-2</v>
      </c>
      <c r="AK1776" s="5">
        <f t="shared" si="1539"/>
        <v>0</v>
      </c>
      <c r="AL1776" s="5">
        <f t="shared" si="1537"/>
        <v>-2.4999999999999911E-2</v>
      </c>
      <c r="AM1776" s="95">
        <f t="shared" si="1538"/>
        <v>7.5000000000000145E-3</v>
      </c>
      <c r="AN1776" s="95">
        <f t="shared" si="1538"/>
        <v>-1.250000000000002E-2</v>
      </c>
      <c r="AO1776" s="78">
        <f t="shared" si="1512"/>
        <v>0.6000000000000002</v>
      </c>
      <c r="AP1776" s="8">
        <f t="shared" si="1513"/>
        <v>37.5</v>
      </c>
      <c r="AQ1776" s="8"/>
      <c r="AR1776" s="8">
        <f t="shared" si="1514"/>
        <v>-1</v>
      </c>
      <c r="AS1776" s="114">
        <f t="shared" si="1516"/>
        <v>-28055</v>
      </c>
      <c r="AT1776" s="103">
        <f t="shared" si="1540"/>
        <v>0.13346741533925799</v>
      </c>
      <c r="AU1776" s="5">
        <f t="shared" si="1541"/>
        <v>1.155</v>
      </c>
      <c r="AV1776" s="93">
        <f t="shared" si="1519"/>
        <v>-0.85744863690117235</v>
      </c>
      <c r="AW1776" s="210">
        <f t="shared" si="1320"/>
        <v>2.5974025974025997E-2</v>
      </c>
      <c r="AX1776" s="276">
        <f t="shared" si="1365"/>
        <v>-8.9911411939487141E-3</v>
      </c>
      <c r="AY1776" s="19">
        <f t="shared" si="1425"/>
        <v>1.1701860531497505E-2</v>
      </c>
    </row>
    <row r="1777" spans="1:51">
      <c r="A1777" s="16">
        <v>40917.415717592594</v>
      </c>
      <c r="B1777" s="9">
        <v>2</v>
      </c>
      <c r="C1777" s="5">
        <v>1.1599999999999999</v>
      </c>
      <c r="D1777" s="5">
        <v>1.1850000000000001</v>
      </c>
      <c r="E1777" s="5">
        <v>1.1599999999999999</v>
      </c>
      <c r="F1777" s="5">
        <v>1.175</v>
      </c>
      <c r="G1777" s="6">
        <v>72905</v>
      </c>
      <c r="H1777" s="113">
        <f t="shared" ref="H1777:H1782" si="1543">F1777</f>
        <v>1.175</v>
      </c>
      <c r="I1777" s="19">
        <f t="shared" si="1520"/>
        <v>1.731601731601733E-2</v>
      </c>
      <c r="J1777" s="8">
        <f t="shared" si="1521"/>
        <v>1.2467049819855855</v>
      </c>
      <c r="K1777" s="8">
        <f t="shared" si="1522"/>
        <v>1.1342950180144142</v>
      </c>
      <c r="L1777" s="8">
        <f t="shared" si="1523"/>
        <v>1.1904999999999999</v>
      </c>
      <c r="M1777" s="19">
        <f t="shared" si="1524"/>
        <v>9.9101170494379123E-2</v>
      </c>
      <c r="N1777" s="19">
        <f t="shared" si="1525"/>
        <v>9.1150181607747172E-3</v>
      </c>
      <c r="O1777" s="19">
        <f t="shared" si="1526"/>
        <v>-2.4152534371906274E-4</v>
      </c>
      <c r="P1777" s="19">
        <f t="shared" si="1527"/>
        <v>-1.0557665492300968E-3</v>
      </c>
      <c r="Q1777" s="6">
        <v>58</v>
      </c>
      <c r="R1777" s="191">
        <v>85241.154999999999</v>
      </c>
      <c r="S1777" s="66">
        <f t="shared" ref="S1777:S1782" si="1544">R1777/Q1777</f>
        <v>1469.6750862068966</v>
      </c>
      <c r="T1777" t="str">
        <f t="shared" ref="T1777:W1778" si="1545">IF(C1777&gt;$J1777,"BrokeBandUpper", IF(C1777&lt;$K1777,"BrokeBandLower", ""))</f>
        <v/>
      </c>
      <c r="U1777" t="str">
        <f t="shared" si="1545"/>
        <v/>
      </c>
      <c r="V1777" t="str">
        <f t="shared" si="1545"/>
        <v/>
      </c>
      <c r="W1777" t="str">
        <f t="shared" si="1545"/>
        <v/>
      </c>
      <c r="X1777" s="63" t="s">
        <v>89</v>
      </c>
      <c r="Y1777" s="219">
        <f t="shared" si="1364"/>
        <v>-3.4615384615384595E-3</v>
      </c>
      <c r="Z1777" s="78">
        <f t="shared" si="1529"/>
        <v>1.174082751209689</v>
      </c>
      <c r="AA1777" s="78">
        <f t="shared" si="1530"/>
        <v>1.1700636396837456</v>
      </c>
      <c r="AB1777" s="74">
        <f t="shared" si="1517"/>
        <v>1776</v>
      </c>
      <c r="AC1777" s="80">
        <f t="shared" si="1531"/>
        <v>-6.1079348654060096E-3</v>
      </c>
      <c r="AD1777" s="79">
        <f t="shared" si="1518"/>
        <v>4.0191115259433641E-3</v>
      </c>
      <c r="AE1777" s="81">
        <f t="shared" si="1532"/>
        <v>1.0127046391349374E-2</v>
      </c>
      <c r="AF1777" s="19">
        <f t="shared" si="1533"/>
        <v>3.4349512194308358E-3</v>
      </c>
      <c r="AG1777" s="93">
        <f t="shared" si="1534"/>
        <v>-0.17542862112023591</v>
      </c>
      <c r="AH1777" s="91">
        <f t="shared" si="1535"/>
        <v>-7.2162133867838751E-4</v>
      </c>
      <c r="AI1777" s="96">
        <f t="shared" si="1536"/>
        <v>1765.1478383083429</v>
      </c>
      <c r="AJ1777" s="5">
        <f t="shared" ref="AJ1777:AJ1782" si="1546">F1777-F1776</f>
        <v>2.0000000000000018E-2</v>
      </c>
      <c r="AK1777" s="5">
        <f t="shared" si="1539"/>
        <v>2.0000000000000018E-2</v>
      </c>
      <c r="AL1777" s="5">
        <f t="shared" si="1537"/>
        <v>0</v>
      </c>
      <c r="AM1777" s="95">
        <f t="shared" si="1538"/>
        <v>8.9285714285714437E-3</v>
      </c>
      <c r="AN1777" s="95">
        <f t="shared" si="1538"/>
        <v>-1.107142857142859E-2</v>
      </c>
      <c r="AO1777" s="78">
        <f t="shared" ref="AO1777:AO1782" si="1547">ABS(AM1777/AN1777)</f>
        <v>0.80645161290322587</v>
      </c>
      <c r="AP1777" s="8">
        <f t="shared" ref="AP1777:AP1782" si="1548">IF(AN1777=0,100,100-(100/(1+AO1777)))</f>
        <v>44.642857142857146</v>
      </c>
      <c r="AQ1777" s="8"/>
      <c r="AR1777" s="8">
        <f t="shared" ref="AR1777:AR1782" si="1549">IF(ISERROR(((F1777-E1777)-(D1777-F1777))/(D1777-E1777)),0,((F1777-E1777)-(D1777-F1777))/(D1777-E1777))</f>
        <v>0.20000000000000356</v>
      </c>
      <c r="AS1777" s="114">
        <f t="shared" ref="AS1777:AS1782" si="1550">IF(ISERROR(AR1777*G1777),0,AR1777*G1777)</f>
        <v>14581.00000000026</v>
      </c>
      <c r="AT1777" s="103">
        <f t="shared" si="1540"/>
        <v>0.13791134694558602</v>
      </c>
      <c r="AU1777" s="5">
        <f t="shared" si="1541"/>
        <v>1.175</v>
      </c>
      <c r="AV1777" s="93">
        <f t="shared" si="1519"/>
        <v>0.17105587084079585</v>
      </c>
      <c r="AW1777" s="210">
        <f t="shared" si="1320"/>
        <v>2.155172413793115E-2</v>
      </c>
      <c r="AX1777" s="276">
        <f t="shared" si="1365"/>
        <v>-8.6923489499200045E-3</v>
      </c>
      <c r="AY1777" s="19">
        <f t="shared" si="1425"/>
        <v>3.3231848725699578E-2</v>
      </c>
    </row>
    <row r="1778" spans="1:51">
      <c r="A1778" s="16">
        <v>40918.395289351851</v>
      </c>
      <c r="B1778" s="9">
        <v>3</v>
      </c>
      <c r="C1778" s="5">
        <v>1.18</v>
      </c>
      <c r="D1778" s="5">
        <v>1.2250000000000001</v>
      </c>
      <c r="E1778" s="5">
        <v>1.18</v>
      </c>
      <c r="F1778" s="5">
        <v>1.1950000000000001</v>
      </c>
      <c r="G1778" s="6">
        <v>317460</v>
      </c>
      <c r="H1778" s="113">
        <f t="shared" si="1543"/>
        <v>1.1950000000000001</v>
      </c>
      <c r="I1778" s="19">
        <f t="shared" si="1520"/>
        <v>1.7021276595744695E-2</v>
      </c>
      <c r="J1778" s="8">
        <f t="shared" si="1521"/>
        <v>1.2469883321232058</v>
      </c>
      <c r="K1778" s="8">
        <f t="shared" si="1522"/>
        <v>1.1345116678767941</v>
      </c>
      <c r="L1778" s="8">
        <f t="shared" si="1523"/>
        <v>1.19075</v>
      </c>
      <c r="M1778" s="19">
        <f t="shared" si="1524"/>
        <v>9.9141037885408886E-2</v>
      </c>
      <c r="N1778" s="19">
        <f t="shared" si="1525"/>
        <v>4.0228980980627603E-4</v>
      </c>
      <c r="O1778" s="19">
        <f t="shared" si="1526"/>
        <v>2.2727922139926138E-4</v>
      </c>
      <c r="P1778" s="19">
        <f t="shared" si="1527"/>
        <v>1.9099957148639243E-4</v>
      </c>
      <c r="Q1778" s="6">
        <v>265</v>
      </c>
      <c r="R1778" s="191">
        <v>380475.08600000001</v>
      </c>
      <c r="S1778" s="66">
        <f t="shared" si="1544"/>
        <v>1435.755041509434</v>
      </c>
      <c r="T1778" t="str">
        <f t="shared" si="1545"/>
        <v/>
      </c>
      <c r="U1778" t="str">
        <f t="shared" si="1545"/>
        <v/>
      </c>
      <c r="V1778" t="str">
        <f t="shared" si="1545"/>
        <v/>
      </c>
      <c r="W1778" t="str">
        <f t="shared" si="1545"/>
        <v/>
      </c>
      <c r="X1778" s="63" t="s">
        <v>89</v>
      </c>
      <c r="Y1778" s="219">
        <f t="shared" si="1364"/>
        <v>-9.8901098901098402E-4</v>
      </c>
      <c r="Z1778" s="78">
        <f t="shared" si="1529"/>
        <v>1.1773040075233969</v>
      </c>
      <c r="AA1778" s="78">
        <f t="shared" si="1530"/>
        <v>1.1719089303471484</v>
      </c>
      <c r="AB1778" s="74">
        <f t="shared" si="1517"/>
        <v>1777</v>
      </c>
      <c r="AC1778" s="80">
        <f t="shared" si="1531"/>
        <v>-3.785575372080666E-3</v>
      </c>
      <c r="AD1778" s="79">
        <f t="shared" ref="AD1778:AD1783" si="1551">Z1778-AA1778</f>
        <v>5.3950771762485417E-3</v>
      </c>
      <c r="AE1778" s="81">
        <f t="shared" si="1532"/>
        <v>9.1806525483292076E-3</v>
      </c>
      <c r="AF1778" s="19">
        <f t="shared" si="1533"/>
        <v>4.6036658963341005E-3</v>
      </c>
      <c r="AG1778" s="93">
        <f t="shared" si="1534"/>
        <v>-0.38022008166437293</v>
      </c>
      <c r="AH1778" s="91">
        <f t="shared" si="1535"/>
        <v>-3.4660366976045805E-4</v>
      </c>
      <c r="AI1778" s="96">
        <f t="shared" si="1536"/>
        <v>1766.1490171661524</v>
      </c>
      <c r="AJ1778" s="5">
        <f t="shared" si="1546"/>
        <v>2.0000000000000018E-2</v>
      </c>
      <c r="AK1778" s="5">
        <f t="shared" si="1539"/>
        <v>2.0000000000000018E-2</v>
      </c>
      <c r="AL1778" s="5">
        <f t="shared" si="1537"/>
        <v>0</v>
      </c>
      <c r="AM1778" s="95">
        <f t="shared" ref="AM1778:AN1780" si="1552">(AVERAGE(AK1765:AK1778))</f>
        <v>7.8571428571428802E-3</v>
      </c>
      <c r="AN1778" s="95">
        <f t="shared" si="1552"/>
        <v>-1.107142857142859E-2</v>
      </c>
      <c r="AO1778" s="78">
        <f t="shared" si="1547"/>
        <v>0.70967741935483963</v>
      </c>
      <c r="AP1778" s="8">
        <f t="shared" si="1548"/>
        <v>41.509433962264183</v>
      </c>
      <c r="AQ1778" s="8"/>
      <c r="AR1778" s="8">
        <f t="shared" si="1549"/>
        <v>-0.33333333333333004</v>
      </c>
      <c r="AS1778" s="114">
        <f t="shared" si="1550"/>
        <v>-105819.99999999895</v>
      </c>
      <c r="AT1778" s="103">
        <f t="shared" si="1540"/>
        <v>0.12922781235708455</v>
      </c>
      <c r="AU1778" s="5">
        <f t="shared" si="1541"/>
        <v>1.1950000000000001</v>
      </c>
      <c r="AV1778" s="93">
        <f t="shared" ref="AV1778:AV1783" si="1553">AS1778/R1778</f>
        <v>-0.27812596381146215</v>
      </c>
      <c r="AW1778" s="210">
        <f t="shared" si="1320"/>
        <v>3.813559322033911E-2</v>
      </c>
      <c r="AX1778" s="276">
        <f t="shared" si="1365"/>
        <v>-7.9169778876682639E-3</v>
      </c>
      <c r="AY1778" s="19">
        <f t="shared" si="1425"/>
        <v>8.9201557222213942E-2</v>
      </c>
    </row>
    <row r="1779" spans="1:51">
      <c r="A1779" s="16">
        <v>40919.359733796293</v>
      </c>
      <c r="B1779" s="9">
        <v>4</v>
      </c>
      <c r="C1779" s="5">
        <v>1.21</v>
      </c>
      <c r="D1779" s="5">
        <v>1.22</v>
      </c>
      <c r="E1779" s="5">
        <v>1.1950000000000001</v>
      </c>
      <c r="F1779" s="5">
        <v>1.21</v>
      </c>
      <c r="G1779" s="6">
        <v>206381</v>
      </c>
      <c r="H1779" s="113">
        <f t="shared" si="1543"/>
        <v>1.21</v>
      </c>
      <c r="I1779" s="19">
        <f t="shared" si="1520"/>
        <v>1.2552301255230044E-2</v>
      </c>
      <c r="J1779" s="8">
        <f t="shared" si="1521"/>
        <v>1.2456101842482485</v>
      </c>
      <c r="K1779" s="8">
        <f t="shared" si="1522"/>
        <v>1.134889815751752</v>
      </c>
      <c r="L1779" s="8">
        <f t="shared" si="1523"/>
        <v>1.1902500000000003</v>
      </c>
      <c r="M1779" s="19">
        <f t="shared" si="1524"/>
        <v>9.7560456495201966E-2</v>
      </c>
      <c r="N1779" s="19">
        <f t="shared" si="1525"/>
        <v>-1.5942756137310346E-2</v>
      </c>
      <c r="O1779" s="19">
        <f t="shared" si="1526"/>
        <v>-1.105181050580275E-3</v>
      </c>
      <c r="P1779" s="19">
        <f t="shared" si="1527"/>
        <v>3.3331334147097542E-4</v>
      </c>
      <c r="Q1779" s="6">
        <v>174</v>
      </c>
      <c r="R1779" s="191">
        <v>248828.54199999999</v>
      </c>
      <c r="S1779" s="66">
        <f t="shared" si="1544"/>
        <v>1430.049091954023</v>
      </c>
      <c r="T1779" t="str">
        <f t="shared" ref="T1779:W1780" si="1554">IF(C1779&gt;$J1779,"BrokeBandUpper", IF(C1779&lt;$K1779,"BrokeBandLower", ""))</f>
        <v/>
      </c>
      <c r="U1779" t="str">
        <f t="shared" si="1554"/>
        <v/>
      </c>
      <c r="V1779" t="str">
        <f t="shared" si="1554"/>
        <v/>
      </c>
      <c r="W1779" t="str">
        <f t="shared" si="1554"/>
        <v/>
      </c>
      <c r="X1779" s="63" t="s">
        <v>89</v>
      </c>
      <c r="Y1779" s="219">
        <f t="shared" si="1364"/>
        <v>1.3186813186813492E-4</v>
      </c>
      <c r="Z1779" s="78">
        <f t="shared" si="1529"/>
        <v>1.1823391903647937</v>
      </c>
      <c r="AA1779" s="78">
        <f t="shared" si="1530"/>
        <v>1.1747276695014595</v>
      </c>
      <c r="AB1779" s="74">
        <f t="shared" si="1517"/>
        <v>1778</v>
      </c>
      <c r="AC1779" s="80">
        <f t="shared" si="1531"/>
        <v>-1.2553053479959463E-3</v>
      </c>
      <c r="AD1779" s="79">
        <f t="shared" si="1551"/>
        <v>7.6115208633342757E-3</v>
      </c>
      <c r="AE1779" s="81">
        <f t="shared" si="1532"/>
        <v>8.8668262113302219E-3</v>
      </c>
      <c r="AF1779" s="19">
        <f t="shared" si="1533"/>
        <v>6.479391829226697E-3</v>
      </c>
      <c r="AG1779" s="93">
        <f t="shared" si="1534"/>
        <v>-0.66839774020772103</v>
      </c>
      <c r="AH1779" s="91">
        <f t="shared" si="1535"/>
        <v>-4.9483098942598665E-6</v>
      </c>
      <c r="AI1779" s="96">
        <f t="shared" si="1536"/>
        <v>1771.4278718638272</v>
      </c>
      <c r="AJ1779" s="5">
        <f t="shared" si="1546"/>
        <v>1.4999999999999902E-2</v>
      </c>
      <c r="AK1779" s="5">
        <f t="shared" si="1539"/>
        <v>1.4999999999999902E-2</v>
      </c>
      <c r="AL1779" s="5">
        <f t="shared" si="1537"/>
        <v>0</v>
      </c>
      <c r="AM1779" s="95">
        <f t="shared" si="1552"/>
        <v>8.9285714285714437E-3</v>
      </c>
      <c r="AN1779" s="95">
        <f t="shared" si="1552"/>
        <v>-6.7857142857142994E-3</v>
      </c>
      <c r="AO1779" s="78">
        <f t="shared" si="1547"/>
        <v>1.3157894736842102</v>
      </c>
      <c r="AP1779" s="8">
        <f t="shared" si="1548"/>
        <v>56.818181818181813</v>
      </c>
      <c r="AQ1779" s="8"/>
      <c r="AR1779" s="8">
        <f t="shared" si="1549"/>
        <v>0.19999999999999646</v>
      </c>
      <c r="AS1779" s="114">
        <f t="shared" si="1550"/>
        <v>41276.199999999269</v>
      </c>
      <c r="AT1779" s="103">
        <f t="shared" si="1540"/>
        <v>0.12364971616067082</v>
      </c>
      <c r="AU1779" s="5">
        <f t="shared" si="1541"/>
        <v>1.21</v>
      </c>
      <c r="AV1779" s="93">
        <f t="shared" si="1553"/>
        <v>0.16588209563193626</v>
      </c>
      <c r="AW1779" s="210">
        <f t="shared" si="1320"/>
        <v>2.0920502092050135E-2</v>
      </c>
      <c r="AX1779" s="276">
        <f t="shared" si="1365"/>
        <v>-6.9504714618548033E-3</v>
      </c>
      <c r="AY1779" s="19">
        <f t="shared" si="1425"/>
        <v>0.12208022297484521</v>
      </c>
    </row>
    <row r="1780" spans="1:51">
      <c r="A1780" s="16">
        <v>40920.41306712963</v>
      </c>
      <c r="B1780" s="9">
        <v>5</v>
      </c>
      <c r="C1780" s="5">
        <v>1.21</v>
      </c>
      <c r="D1780" s="5">
        <v>1.27</v>
      </c>
      <c r="E1780" s="5">
        <v>1.2</v>
      </c>
      <c r="F1780" s="5">
        <v>1.27</v>
      </c>
      <c r="G1780" s="6">
        <v>279798</v>
      </c>
      <c r="H1780" s="113">
        <f t="shared" si="1543"/>
        <v>1.27</v>
      </c>
      <c r="I1780" s="19">
        <f t="shared" ref="I1780:I1786" si="1555">IF(A1781&gt;A1780,(H1780-H1779)/H1779, (H1780-H1781)/H1781)</f>
        <v>4.9586776859504175E-2</v>
      </c>
      <c r="J1780" s="8">
        <f t="shared" ref="J1780:J1785" si="1556">(L1780)+2*STDEVPA(H1761:H1780)</f>
        <v>1.2501269819963783</v>
      </c>
      <c r="K1780" s="8">
        <f t="shared" ref="K1780:K1785" si="1557">(L1780)-(2*STDEVPA(H1761:H1780))</f>
        <v>1.1318730180036223</v>
      </c>
      <c r="L1780" s="8">
        <f t="shared" ref="L1780:L1785" si="1558">AVERAGE(H1761:H1780)</f>
        <v>1.1910000000000003</v>
      </c>
      <c r="M1780" s="19">
        <f t="shared" ref="M1780:M1785" si="1559">(J1780-K1780)/K1780</f>
        <v>0.10447635212767088</v>
      </c>
      <c r="N1780" s="19">
        <f t="shared" ref="N1780:N1786" si="1560">IF(A1781&gt;A1780,(M1780-M1779)/M1779, (M1780-M1781)/M1781)</f>
        <v>7.0888307424115435E-2</v>
      </c>
      <c r="O1780" s="19">
        <f t="shared" ref="O1780:O1786" si="1561">IF(A1781&gt;A1780,(J1780-J1779)/J1779, (J1780-J1781)/J1781)</f>
        <v>3.626172782824285E-3</v>
      </c>
      <c r="P1780" s="19">
        <f t="shared" ref="P1780:P1786" si="1562">IF(A1781&gt;A1780,(K1780-K1779)/K1779, (K1780-K1781)/K1781)</f>
        <v>-2.6582296415545463E-3</v>
      </c>
      <c r="Q1780" s="6">
        <v>79</v>
      </c>
      <c r="R1780" s="191">
        <v>349372.924</v>
      </c>
      <c r="S1780" s="66">
        <f t="shared" si="1544"/>
        <v>4422.4420759493669</v>
      </c>
      <c r="T1780" t="str">
        <f t="shared" si="1554"/>
        <v/>
      </c>
      <c r="U1780" t="str">
        <f t="shared" si="1554"/>
        <v>BrokeBandUpper</v>
      </c>
      <c r="V1780" t="str">
        <f t="shared" si="1554"/>
        <v/>
      </c>
      <c r="W1780" t="str">
        <f t="shared" si="1554"/>
        <v>BrokeBandUpper</v>
      </c>
      <c r="X1780" s="63" t="s">
        <v>89</v>
      </c>
      <c r="Y1780" s="219">
        <f t="shared" si="1364"/>
        <v>2.8351648351648377E-3</v>
      </c>
      <c r="Z1780" s="78">
        <f t="shared" ref="Z1780:Z1785" si="1563">Z1779+(0.154*(F1780-Z1779))</f>
        <v>1.1958389550486155</v>
      </c>
      <c r="AA1780" s="78">
        <f t="shared" ref="AA1780:AA1785" si="1564">AA1779+(0.074*(F1780-AA1779))</f>
        <v>1.1817778219583515</v>
      </c>
      <c r="AB1780" s="74">
        <f t="shared" si="1517"/>
        <v>1779</v>
      </c>
      <c r="AC1780" s="80">
        <f t="shared" ref="AC1780:AC1785" si="1565">AD1780-AE1780</f>
        <v>4.1554455031470403E-3</v>
      </c>
      <c r="AD1780" s="79">
        <f t="shared" si="1551"/>
        <v>1.4061133090264022E-2</v>
      </c>
      <c r="AE1780" s="81">
        <f t="shared" ref="AE1780:AE1785" si="1566">AE1779+(0.2*(AD1780-AE1779))</f>
        <v>9.9056875871169816E-3</v>
      </c>
      <c r="AF1780" s="19">
        <f t="shared" ref="AF1780:AF1785" si="1567">AD1780/AA1780</f>
        <v>1.1898288179890694E-2</v>
      </c>
      <c r="AG1780" s="93">
        <f t="shared" ref="AG1780:AG1792" si="1568">IF(A1781&gt;A1780,(AC1780-AC1779)/AC1779, (AC1780-AC1781)/AC1781)</f>
        <v>-4.3103065399833378</v>
      </c>
      <c r="AH1780" s="91">
        <f t="shared" ref="AH1780:AH1785" si="1569">SLOPE(AC1767:AC1780,AB1767:AB1780)</f>
        <v>3.9916874676654735E-4</v>
      </c>
      <c r="AI1780" s="96">
        <f t="shared" ref="AI1780:AI1785" si="1570">INTERCEPT(AB1767:AB1780,AC1767:AC1780)</f>
        <v>1775.2235024088461</v>
      </c>
      <c r="AJ1780" s="5">
        <f t="shared" si="1546"/>
        <v>6.0000000000000053E-2</v>
      </c>
      <c r="AK1780" s="5">
        <f t="shared" si="1539"/>
        <v>6.0000000000000053E-2</v>
      </c>
      <c r="AL1780" s="5">
        <f t="shared" ref="AL1780:AL1785" si="1571">IF(AJ1780&lt;0,AJ1780,0)</f>
        <v>0</v>
      </c>
      <c r="AM1780" s="95">
        <f t="shared" si="1552"/>
        <v>1.3214285714285734E-2</v>
      </c>
      <c r="AN1780" s="95">
        <f t="shared" si="1552"/>
        <v>-6.7857142857142994E-3</v>
      </c>
      <c r="AO1780" s="78">
        <f t="shared" si="1547"/>
        <v>1.9473684210526305</v>
      </c>
      <c r="AP1780" s="8">
        <f t="shared" si="1548"/>
        <v>66.071428571428555</v>
      </c>
      <c r="AQ1780" s="8"/>
      <c r="AR1780" s="8">
        <f t="shared" si="1549"/>
        <v>1</v>
      </c>
      <c r="AS1780" s="114">
        <f t="shared" si="1550"/>
        <v>279798</v>
      </c>
      <c r="AT1780" s="103">
        <f t="shared" ref="AT1780:AT1785" si="1572">SUM(AS1761:AS1780)/SUM(G1761:G1780)</f>
        <v>0.18922002835829979</v>
      </c>
      <c r="AU1780" s="5">
        <f t="shared" ref="AU1780:AU1785" si="1573">F1780</f>
        <v>1.27</v>
      </c>
      <c r="AV1780" s="93">
        <f t="shared" si="1553"/>
        <v>0.8008577104274972</v>
      </c>
      <c r="AW1780" s="210">
        <f t="shared" si="1320"/>
        <v>5.833333333333339E-2</v>
      </c>
      <c r="AX1780" s="276">
        <f t="shared" si="1365"/>
        <v>-5.473945274050364E-3</v>
      </c>
      <c r="AY1780" s="19">
        <f t="shared" si="1425"/>
        <v>0.21243540037648229</v>
      </c>
    </row>
    <row r="1781" spans="1:51">
      <c r="A1781" s="16">
        <v>40921.652048611111</v>
      </c>
      <c r="B1781" s="9" t="s">
        <v>146</v>
      </c>
      <c r="C1781" s="5">
        <v>1.3</v>
      </c>
      <c r="D1781" s="5">
        <v>1.32</v>
      </c>
      <c r="E1781" s="5">
        <v>1.28</v>
      </c>
      <c r="F1781" s="5">
        <v>1.2849999999999999</v>
      </c>
      <c r="G1781" s="6">
        <v>397764</v>
      </c>
      <c r="H1781" s="113">
        <f t="shared" si="1543"/>
        <v>1.2849999999999999</v>
      </c>
      <c r="I1781" s="19">
        <f t="shared" si="1555"/>
        <v>1.1811023622047168E-2</v>
      </c>
      <c r="J1781" s="8">
        <f t="shared" si="1556"/>
        <v>1.266407169913415</v>
      </c>
      <c r="K1781" s="8">
        <f t="shared" si="1557"/>
        <v>1.1230928300865854</v>
      </c>
      <c r="L1781" s="8">
        <f t="shared" si="1558"/>
        <v>1.1947500000000002</v>
      </c>
      <c r="M1781" s="19">
        <f t="shared" si="1559"/>
        <v>0.12760685135509289</v>
      </c>
      <c r="N1781" s="19">
        <f t="shared" si="1560"/>
        <v>0.2213945907984648</v>
      </c>
      <c r="O1781" s="19">
        <f t="shared" si="1561"/>
        <v>1.3022827401931747E-2</v>
      </c>
      <c r="P1781" s="19">
        <f t="shared" si="1562"/>
        <v>-7.757219915466464E-3</v>
      </c>
      <c r="Q1781" s="6">
        <v>233</v>
      </c>
      <c r="R1781" s="191">
        <v>515764.05499999999</v>
      </c>
      <c r="S1781" s="66">
        <f t="shared" si="1544"/>
        <v>2213.5796351931331</v>
      </c>
      <c r="T1781" t="str">
        <f t="shared" ref="T1781:W1782" si="1574">IF(C1781&gt;$J1781,"BrokeBandUpper", IF(C1781&lt;$K1781,"BrokeBandLower", ""))</f>
        <v>BrokeBandUpper</v>
      </c>
      <c r="U1781" t="str">
        <f t="shared" si="1574"/>
        <v>BrokeBandUpper</v>
      </c>
      <c r="V1781" t="str">
        <f t="shared" si="1574"/>
        <v>BrokeBandUpper</v>
      </c>
      <c r="W1781" t="str">
        <f t="shared" si="1574"/>
        <v>BrokeBandUpper</v>
      </c>
      <c r="Y1781" s="219">
        <f t="shared" si="1364"/>
        <v>6.3956043956043991E-3</v>
      </c>
      <c r="Z1781" s="78">
        <f t="shared" si="1563"/>
        <v>1.2095697559711287</v>
      </c>
      <c r="AA1781" s="78">
        <f t="shared" si="1564"/>
        <v>1.1894162631334335</v>
      </c>
      <c r="AB1781" s="74">
        <f t="shared" si="1517"/>
        <v>1780</v>
      </c>
      <c r="AC1781" s="80">
        <f t="shared" si="1565"/>
        <v>8.1982442004625636E-3</v>
      </c>
      <c r="AD1781" s="79">
        <f t="shared" si="1551"/>
        <v>2.0153492837695186E-2</v>
      </c>
      <c r="AE1781" s="81">
        <f t="shared" si="1566"/>
        <v>1.1955248637232622E-2</v>
      </c>
      <c r="AF1781" s="19">
        <f t="shared" si="1567"/>
        <v>1.6944019904858394E-2</v>
      </c>
      <c r="AG1781" s="93">
        <f t="shared" si="1568"/>
        <v>0.97289176196722915</v>
      </c>
      <c r="AH1781" s="91">
        <f t="shared" si="1569"/>
        <v>8.7518802704419994E-4</v>
      </c>
      <c r="AI1781" s="96">
        <f t="shared" si="1570"/>
        <v>1776.1394339008762</v>
      </c>
      <c r="AJ1781" s="5">
        <f t="shared" si="1546"/>
        <v>1.4999999999999902E-2</v>
      </c>
      <c r="AK1781" s="5">
        <f t="shared" ref="AK1781:AK1788" si="1575">IF(AJ1781&gt;0,AJ1781,0)</f>
        <v>1.4999999999999902E-2</v>
      </c>
      <c r="AL1781" s="5">
        <f t="shared" si="1571"/>
        <v>0</v>
      </c>
      <c r="AM1781" s="95">
        <f t="shared" ref="AM1781:AN1783" si="1576">(AVERAGE(AK1768:AK1781))</f>
        <v>1.2500000000000002E-2</v>
      </c>
      <c r="AN1781" s="95">
        <f t="shared" si="1576"/>
        <v>-6.7857142857142994E-3</v>
      </c>
      <c r="AO1781" s="78">
        <f t="shared" si="1547"/>
        <v>1.8421052631578914</v>
      </c>
      <c r="AP1781" s="8">
        <f t="shared" si="1548"/>
        <v>64.814814814814767</v>
      </c>
      <c r="AQ1781" s="8"/>
      <c r="AR1781" s="8">
        <f t="shared" si="1549"/>
        <v>-0.75000000000000555</v>
      </c>
      <c r="AS1781" s="114">
        <f t="shared" si="1550"/>
        <v>-298323.00000000221</v>
      </c>
      <c r="AT1781" s="103">
        <f t="shared" si="1572"/>
        <v>0.16547559938524903</v>
      </c>
      <c r="AU1781" s="5">
        <f t="shared" si="1573"/>
        <v>1.2849999999999999</v>
      </c>
      <c r="AV1781" s="93">
        <f t="shared" si="1553"/>
        <v>-0.57840983121633438</v>
      </c>
      <c r="AW1781" s="210">
        <f t="shared" si="1320"/>
        <v>3.1250000000000028E-2</v>
      </c>
      <c r="AX1781" s="276">
        <f t="shared" si="1365"/>
        <v>-3.0464673059450655E-3</v>
      </c>
      <c r="AY1781" s="19">
        <f t="shared" si="1425"/>
        <v>0.44346040133300829</v>
      </c>
    </row>
    <row r="1782" spans="1:51">
      <c r="A1782" s="16">
        <v>40924.394548611112</v>
      </c>
      <c r="B1782" s="9">
        <v>2</v>
      </c>
      <c r="C1782" s="5">
        <v>1.27</v>
      </c>
      <c r="D1782" s="5">
        <v>1.29</v>
      </c>
      <c r="E1782" s="5">
        <v>1.26</v>
      </c>
      <c r="F1782" s="5">
        <v>1.2649999999999999</v>
      </c>
      <c r="G1782" s="6">
        <v>264624</v>
      </c>
      <c r="H1782" s="113">
        <f t="shared" si="1543"/>
        <v>1.2649999999999999</v>
      </c>
      <c r="I1782" s="19">
        <f t="shared" si="1555"/>
        <v>-1.5564202334630364E-2</v>
      </c>
      <c r="J1782" s="8">
        <f t="shared" si="1556"/>
        <v>1.2737094048833542</v>
      </c>
      <c r="K1782" s="8">
        <f t="shared" si="1557"/>
        <v>1.1197905951166462</v>
      </c>
      <c r="L1782" s="8">
        <f t="shared" si="1558"/>
        <v>1.1967500000000002</v>
      </c>
      <c r="M1782" s="19">
        <f t="shared" si="1559"/>
        <v>0.13745320816047263</v>
      </c>
      <c r="N1782" s="19">
        <f t="shared" si="1560"/>
        <v>7.7161662566065339E-2</v>
      </c>
      <c r="O1782" s="19">
        <f t="shared" si="1561"/>
        <v>5.7661036224537967E-3</v>
      </c>
      <c r="P1782" s="19">
        <f t="shared" si="1562"/>
        <v>-2.9403045602958856E-3</v>
      </c>
      <c r="Q1782" s="6">
        <v>89</v>
      </c>
      <c r="R1782" s="191">
        <v>336300.39500000002</v>
      </c>
      <c r="S1782" s="66">
        <f t="shared" si="1544"/>
        <v>3778.656123595506</v>
      </c>
      <c r="T1782" t="str">
        <f t="shared" si="1574"/>
        <v/>
      </c>
      <c r="U1782" t="str">
        <f t="shared" si="1574"/>
        <v>BrokeBandUpper</v>
      </c>
      <c r="V1782" t="str">
        <f t="shared" si="1574"/>
        <v/>
      </c>
      <c r="W1782" t="str">
        <f t="shared" si="1574"/>
        <v/>
      </c>
      <c r="Y1782" s="219">
        <f t="shared" si="1364"/>
        <v>8.5384615384615382E-3</v>
      </c>
      <c r="Z1782" s="78">
        <f t="shared" si="1563"/>
        <v>1.2181060135515749</v>
      </c>
      <c r="AA1782" s="78">
        <f t="shared" si="1564"/>
        <v>1.1950094596615595</v>
      </c>
      <c r="AB1782" s="74">
        <f t="shared" si="1517"/>
        <v>1781</v>
      </c>
      <c r="AC1782" s="80">
        <f t="shared" si="1565"/>
        <v>8.9130442022262342E-3</v>
      </c>
      <c r="AD1782" s="79">
        <f t="shared" si="1551"/>
        <v>2.3096553890015414E-2</v>
      </c>
      <c r="AE1782" s="81">
        <f t="shared" si="1566"/>
        <v>1.418350968778918E-2</v>
      </c>
      <c r="AF1782" s="19">
        <f t="shared" si="1567"/>
        <v>1.9327507161789853E-2</v>
      </c>
      <c r="AG1782" s="93">
        <f t="shared" si="1568"/>
        <v>8.7189401082165857E-2</v>
      </c>
      <c r="AH1782" s="91">
        <f t="shared" si="1569"/>
        <v>1.2785883269318809E-3</v>
      </c>
      <c r="AI1782" s="96">
        <f t="shared" si="1570"/>
        <v>1776.5893125816194</v>
      </c>
      <c r="AJ1782" s="5">
        <f t="shared" si="1546"/>
        <v>-2.0000000000000018E-2</v>
      </c>
      <c r="AK1782" s="5">
        <f t="shared" si="1575"/>
        <v>0</v>
      </c>
      <c r="AL1782" s="5">
        <f t="shared" si="1571"/>
        <v>-2.0000000000000018E-2</v>
      </c>
      <c r="AM1782" s="95">
        <f t="shared" si="1576"/>
        <v>1.2500000000000002E-2</v>
      </c>
      <c r="AN1782" s="95">
        <f t="shared" si="1576"/>
        <v>-7.1428571428571496E-3</v>
      </c>
      <c r="AO1782" s="78">
        <f t="shared" si="1547"/>
        <v>1.7499999999999987</v>
      </c>
      <c r="AP1782" s="8">
        <f t="shared" si="1548"/>
        <v>63.636363636363619</v>
      </c>
      <c r="AQ1782" s="8"/>
      <c r="AR1782" s="8">
        <f t="shared" si="1549"/>
        <v>-0.66666666666667407</v>
      </c>
      <c r="AS1782" s="114">
        <f t="shared" si="1550"/>
        <v>-176416.00000000195</v>
      </c>
      <c r="AT1782" s="103">
        <f t="shared" si="1572"/>
        <v>-0.1196866179661915</v>
      </c>
      <c r="AU1782" s="5">
        <f t="shared" si="1573"/>
        <v>1.2649999999999999</v>
      </c>
      <c r="AV1782" s="93">
        <f t="shared" si="1553"/>
        <v>-0.52457862857996918</v>
      </c>
      <c r="AW1782" s="210">
        <f t="shared" si="1320"/>
        <v>2.3809523809523829E-2</v>
      </c>
      <c r="AX1782" s="276">
        <f t="shared" si="1365"/>
        <v>-2.3647797963455725E-4</v>
      </c>
      <c r="AY1782" s="19">
        <f t="shared" si="1425"/>
        <v>0.92237632776393841</v>
      </c>
    </row>
    <row r="1783" spans="1:51">
      <c r="A1783" s="16">
        <v>40925.302604166667</v>
      </c>
      <c r="B1783" s="9">
        <v>3</v>
      </c>
      <c r="C1783" s="5">
        <v>1.27</v>
      </c>
      <c r="D1783" s="5">
        <v>1.32</v>
      </c>
      <c r="E1783" s="5">
        <v>1.2649999999999999</v>
      </c>
      <c r="F1783" s="5">
        <v>1.32</v>
      </c>
      <c r="G1783" s="6">
        <v>313640</v>
      </c>
      <c r="H1783" s="113">
        <f t="shared" ref="H1783:H1788" si="1577">F1783</f>
        <v>1.32</v>
      </c>
      <c r="I1783" s="19">
        <f t="shared" si="1555"/>
        <v>4.3478260869565348E-2</v>
      </c>
      <c r="J1783" s="8">
        <f t="shared" si="1556"/>
        <v>1.2963882314243911</v>
      </c>
      <c r="K1783" s="8">
        <f t="shared" si="1557"/>
        <v>1.1086117685756092</v>
      </c>
      <c r="L1783" s="8">
        <f t="shared" si="1558"/>
        <v>1.2025000000000001</v>
      </c>
      <c r="M1783" s="19">
        <f t="shared" si="1559"/>
        <v>0.16937982093591247</v>
      </c>
      <c r="N1783" s="19">
        <f t="shared" si="1560"/>
        <v>0.23227259081626128</v>
      </c>
      <c r="O1783" s="19">
        <f t="shared" si="1561"/>
        <v>1.7805338057556262E-2</v>
      </c>
      <c r="P1783" s="19">
        <f t="shared" si="1562"/>
        <v>-9.9829616267429044E-3</v>
      </c>
      <c r="Q1783" s="6">
        <v>209</v>
      </c>
      <c r="R1783" s="191">
        <v>405566.35</v>
      </c>
      <c r="S1783" s="66">
        <f t="shared" ref="S1783:S1788" si="1578">R1783/Q1783</f>
        <v>1940.5088516746409</v>
      </c>
      <c r="T1783" t="str">
        <f t="shared" ref="T1783:W1784" si="1579">IF(C1783&gt;$J1783,"BrokeBandUpper", IF(C1783&lt;$K1783,"BrokeBandLower", ""))</f>
        <v/>
      </c>
      <c r="U1783" t="str">
        <f t="shared" si="1579"/>
        <v>BrokeBandUpper</v>
      </c>
      <c r="V1783" t="str">
        <f t="shared" si="1579"/>
        <v/>
      </c>
      <c r="W1783" t="str">
        <f t="shared" si="1579"/>
        <v>BrokeBandUpper</v>
      </c>
      <c r="Y1783" s="219">
        <f t="shared" si="1364"/>
        <v>1.1593406593406594E-2</v>
      </c>
      <c r="Z1783" s="78">
        <f t="shared" si="1563"/>
        <v>1.2337976874646324</v>
      </c>
      <c r="AA1783" s="78">
        <f t="shared" si="1564"/>
        <v>1.2042587596466041</v>
      </c>
      <c r="AB1783" s="74">
        <f t="shared" si="1517"/>
        <v>1782</v>
      </c>
      <c r="AC1783" s="80">
        <f t="shared" si="1565"/>
        <v>1.2284334504191256E-2</v>
      </c>
      <c r="AD1783" s="79">
        <f t="shared" si="1551"/>
        <v>2.9538927818028249E-2</v>
      </c>
      <c r="AE1783" s="81">
        <f t="shared" si="1566"/>
        <v>1.7254593313836993E-2</v>
      </c>
      <c r="AF1783" s="19">
        <f t="shared" si="1567"/>
        <v>2.4528721573672918E-2</v>
      </c>
      <c r="AG1783" s="93">
        <f t="shared" si="1568"/>
        <v>0.37824229583905411</v>
      </c>
      <c r="AH1783" s="91">
        <f t="shared" si="1569"/>
        <v>1.6707832161037875E-3</v>
      </c>
      <c r="AI1783" s="96">
        <f t="shared" si="1570"/>
        <v>1776.7725612859695</v>
      </c>
      <c r="AJ1783" s="5">
        <f t="shared" ref="AJ1783:AJ1788" si="1580">F1783-F1782</f>
        <v>5.500000000000016E-2</v>
      </c>
      <c r="AK1783" s="5">
        <f t="shared" si="1575"/>
        <v>5.500000000000016E-2</v>
      </c>
      <c r="AL1783" s="5">
        <f t="shared" si="1571"/>
        <v>0</v>
      </c>
      <c r="AM1783" s="95">
        <f t="shared" si="1576"/>
        <v>1.6428571428571442E-2</v>
      </c>
      <c r="AN1783" s="95">
        <f t="shared" si="1576"/>
        <v>-6.4285714285714345E-3</v>
      </c>
      <c r="AO1783" s="78">
        <f t="shared" ref="AO1783:AO1788" si="1581">ABS(AM1783/AN1783)</f>
        <v>2.5555555555555554</v>
      </c>
      <c r="AP1783" s="8">
        <f t="shared" ref="AP1783:AP1788" si="1582">IF(AN1783=0,100,100-(100/(1+AO1783)))</f>
        <v>71.875</v>
      </c>
      <c r="AQ1783" s="8"/>
      <c r="AR1783" s="8">
        <f t="shared" ref="AR1783:AR1788" si="1583">IF(ISERROR(((F1783-E1783)-(D1783-F1783))/(D1783-E1783)),0,((F1783-E1783)-(D1783-F1783))/(D1783-E1783))</f>
        <v>1</v>
      </c>
      <c r="AS1783" s="114">
        <f t="shared" ref="AS1783:AS1788" si="1584">IF(ISERROR(AR1783*G1783),0,AR1783*G1783)</f>
        <v>313640</v>
      </c>
      <c r="AT1783" s="103">
        <f t="shared" si="1572"/>
        <v>-7.4413026534885345E-3</v>
      </c>
      <c r="AU1783" s="5">
        <f t="shared" si="1573"/>
        <v>1.32</v>
      </c>
      <c r="AV1783" s="93">
        <f t="shared" si="1553"/>
        <v>0.77333832059785046</v>
      </c>
      <c r="AW1783" s="210">
        <f t="shared" si="1320"/>
        <v>4.3478260869565348E-2</v>
      </c>
      <c r="AX1783" s="276">
        <f t="shared" si="1365"/>
        <v>2.9876161853574072E-3</v>
      </c>
      <c r="AY1783" s="19">
        <f t="shared" si="1425"/>
        <v>13.633802901962961</v>
      </c>
    </row>
    <row r="1784" spans="1:51">
      <c r="A1784" s="16">
        <v>40926.267627314817</v>
      </c>
      <c r="B1784" s="9">
        <v>4</v>
      </c>
      <c r="C1784" s="5">
        <v>1.3</v>
      </c>
      <c r="D1784" s="5">
        <v>1.3149999999999999</v>
      </c>
      <c r="E1784" s="5">
        <v>1.28</v>
      </c>
      <c r="F1784" s="5">
        <v>1.2849999999999999</v>
      </c>
      <c r="G1784" s="6">
        <v>194460</v>
      </c>
      <c r="H1784" s="113">
        <f t="shared" si="1577"/>
        <v>1.2849999999999999</v>
      </c>
      <c r="I1784" s="19">
        <f t="shared" si="1555"/>
        <v>-2.651515151515162E-2</v>
      </c>
      <c r="J1784" s="8">
        <f t="shared" si="1556"/>
        <v>1.3041217766772841</v>
      </c>
      <c r="K1784" s="8">
        <f t="shared" si="1557"/>
        <v>1.1053782233227163</v>
      </c>
      <c r="L1784" s="8">
        <f t="shared" si="1558"/>
        <v>1.2047500000000002</v>
      </c>
      <c r="M1784" s="19">
        <f t="shared" si="1559"/>
        <v>0.17979687781178991</v>
      </c>
      <c r="N1784" s="19">
        <f t="shared" si="1560"/>
        <v>6.1501168311063996E-2</v>
      </c>
      <c r="O1784" s="19">
        <f t="shared" si="1561"/>
        <v>5.9654546882116537E-3</v>
      </c>
      <c r="P1784" s="19">
        <f t="shared" si="1562"/>
        <v>-2.9167516930182621E-3</v>
      </c>
      <c r="Q1784" s="6">
        <v>192</v>
      </c>
      <c r="R1784" s="191">
        <v>253084.72</v>
      </c>
      <c r="S1784" s="66">
        <f t="shared" si="1578"/>
        <v>1318.1495833333333</v>
      </c>
      <c r="T1784" t="str">
        <f t="shared" si="1579"/>
        <v/>
      </c>
      <c r="U1784" t="str">
        <f t="shared" si="1579"/>
        <v>BrokeBandUpper</v>
      </c>
      <c r="V1784" t="str">
        <f t="shared" si="1579"/>
        <v/>
      </c>
      <c r="W1784" t="str">
        <f t="shared" si="1579"/>
        <v/>
      </c>
      <c r="Y1784" s="219">
        <f t="shared" si="1364"/>
        <v>1.2868131868131872E-2</v>
      </c>
      <c r="Z1784" s="78">
        <f t="shared" si="1563"/>
        <v>1.2416828435950791</v>
      </c>
      <c r="AA1784" s="78">
        <f t="shared" si="1564"/>
        <v>1.2102336114327554</v>
      </c>
      <c r="AB1784" s="74">
        <f t="shared" si="1517"/>
        <v>1783</v>
      </c>
      <c r="AC1784" s="80">
        <f t="shared" si="1565"/>
        <v>1.1355711078789323E-2</v>
      </c>
      <c r="AD1784" s="79">
        <f t="shared" ref="AD1784:AD1789" si="1585">Z1784-AA1784</f>
        <v>3.1449232162323648E-2</v>
      </c>
      <c r="AE1784" s="81">
        <f t="shared" si="1566"/>
        <v>2.0093521083534325E-2</v>
      </c>
      <c r="AF1784" s="19">
        <f t="shared" si="1567"/>
        <v>2.5986083897547637E-2</v>
      </c>
      <c r="AG1784" s="93">
        <f t="shared" si="1568"/>
        <v>-7.5594117457897139E-2</v>
      </c>
      <c r="AH1784" s="91">
        <f t="shared" si="1569"/>
        <v>1.9176476123685731E-3</v>
      </c>
      <c r="AI1784" s="96">
        <f t="shared" si="1570"/>
        <v>1777.1030540514432</v>
      </c>
      <c r="AJ1784" s="5">
        <f t="shared" si="1580"/>
        <v>-3.5000000000000142E-2</v>
      </c>
      <c r="AK1784" s="5">
        <f t="shared" si="1575"/>
        <v>0</v>
      </c>
      <c r="AL1784" s="5">
        <f t="shared" si="1571"/>
        <v>-3.5000000000000142E-2</v>
      </c>
      <c r="AM1784" s="95">
        <f t="shared" ref="AM1784:AN1786" si="1586">(AVERAGE(AK1771:AK1784))</f>
        <v>1.6428571428571442E-2</v>
      </c>
      <c r="AN1784" s="95">
        <f t="shared" si="1586"/>
        <v>-8.5714285714285944E-3</v>
      </c>
      <c r="AO1784" s="78">
        <f t="shared" si="1581"/>
        <v>1.916666666666663</v>
      </c>
      <c r="AP1784" s="8">
        <f t="shared" si="1582"/>
        <v>65.714285714285666</v>
      </c>
      <c r="AQ1784" s="8"/>
      <c r="AR1784" s="8">
        <f t="shared" si="1583"/>
        <v>-0.71428571428571974</v>
      </c>
      <c r="AS1784" s="114">
        <f t="shared" si="1584"/>
        <v>-138900.00000000105</v>
      </c>
      <c r="AT1784" s="103">
        <f t="shared" si="1572"/>
        <v>-0.14816748571485625</v>
      </c>
      <c r="AU1784" s="5">
        <f t="shared" si="1573"/>
        <v>1.2849999999999999</v>
      </c>
      <c r="AV1784" s="93">
        <f t="shared" ref="AV1784:AV1789" si="1587">AS1784/R1784</f>
        <v>-0.54882807622681073</v>
      </c>
      <c r="AW1784" s="210">
        <f t="shared" si="1320"/>
        <v>2.7343749999999938E-2</v>
      </c>
      <c r="AX1784" s="276">
        <f t="shared" si="1365"/>
        <v>5.47462942326631E-3</v>
      </c>
      <c r="AY1784" s="19">
        <f t="shared" si="1425"/>
        <v>0.83244067631511465</v>
      </c>
    </row>
    <row r="1785" spans="1:51">
      <c r="A1785" s="16">
        <v>40927.323344907411</v>
      </c>
      <c r="B1785" s="9">
        <v>5</v>
      </c>
      <c r="C1785" s="5">
        <v>1.28</v>
      </c>
      <c r="D1785" s="5">
        <v>1.28</v>
      </c>
      <c r="E1785" s="5">
        <v>1.22</v>
      </c>
      <c r="F1785" s="5">
        <v>1.25</v>
      </c>
      <c r="G1785" s="6">
        <v>364362</v>
      </c>
      <c r="H1785" s="113">
        <f t="shared" si="1577"/>
        <v>1.25</v>
      </c>
      <c r="I1785" s="19">
        <f t="shared" si="1555"/>
        <v>-2.7237354085603051E-2</v>
      </c>
      <c r="J1785" s="8">
        <f t="shared" si="1556"/>
        <v>1.3088121698254369</v>
      </c>
      <c r="K1785" s="8">
        <f t="shared" si="1557"/>
        <v>1.1076878301745632</v>
      </c>
      <c r="L1785" s="8">
        <f t="shared" si="1558"/>
        <v>1.20825</v>
      </c>
      <c r="M1785" s="19">
        <f t="shared" si="1559"/>
        <v>0.18157131835526086</v>
      </c>
      <c r="N1785" s="19">
        <f t="shared" si="1560"/>
        <v>9.8691399153683999E-3</v>
      </c>
      <c r="O1785" s="19">
        <f t="shared" si="1561"/>
        <v>3.5965913858928373E-3</v>
      </c>
      <c r="P1785" s="19">
        <f t="shared" si="1562"/>
        <v>2.089426770960186E-3</v>
      </c>
      <c r="Q1785" s="6">
        <v>416</v>
      </c>
      <c r="R1785" s="191">
        <v>458031.58899999998</v>
      </c>
      <c r="S1785" s="66">
        <f t="shared" si="1578"/>
        <v>1101.0374735576922</v>
      </c>
      <c r="T1785" t="str">
        <f t="shared" ref="T1785:W1786" si="1588">IF(C1785&gt;$J1785,"BrokeBandUpper", IF(C1785&lt;$K1785,"BrokeBandLower", ""))</f>
        <v/>
      </c>
      <c r="U1785" t="str">
        <f t="shared" si="1588"/>
        <v/>
      </c>
      <c r="V1785" t="str">
        <f t="shared" si="1588"/>
        <v/>
      </c>
      <c r="W1785" t="str">
        <f t="shared" si="1588"/>
        <v/>
      </c>
      <c r="Y1785" s="219">
        <f t="shared" si="1364"/>
        <v>1.2164835164835165E-2</v>
      </c>
      <c r="Z1785" s="78">
        <f t="shared" si="1563"/>
        <v>1.242963685681437</v>
      </c>
      <c r="AA1785" s="78">
        <f t="shared" si="1564"/>
        <v>1.2131763241867315</v>
      </c>
      <c r="AB1785" s="74">
        <f t="shared" si="1517"/>
        <v>1784</v>
      </c>
      <c r="AC1785" s="80">
        <f t="shared" si="1565"/>
        <v>7.7550723289369489E-3</v>
      </c>
      <c r="AD1785" s="79">
        <f t="shared" si="1585"/>
        <v>2.9787361494705511E-2</v>
      </c>
      <c r="AE1785" s="81">
        <f t="shared" si="1566"/>
        <v>2.2032289165768562E-2</v>
      </c>
      <c r="AF1785" s="19">
        <f t="shared" si="1567"/>
        <v>2.4553200471228991E-2</v>
      </c>
      <c r="AG1785" s="93">
        <f t="shared" si="1568"/>
        <v>-0.31707734767731099</v>
      </c>
      <c r="AH1785" s="91">
        <f t="shared" si="1569"/>
        <v>1.9295218616790957E-3</v>
      </c>
      <c r="AI1785" s="96">
        <f t="shared" si="1570"/>
        <v>1777.5492868397223</v>
      </c>
      <c r="AJ1785" s="5">
        <f t="shared" si="1580"/>
        <v>-3.499999999999992E-2</v>
      </c>
      <c r="AK1785" s="5">
        <f t="shared" si="1575"/>
        <v>0</v>
      </c>
      <c r="AL1785" s="5">
        <f t="shared" si="1571"/>
        <v>-3.499999999999992E-2</v>
      </c>
      <c r="AM1785" s="95">
        <f t="shared" si="1586"/>
        <v>1.6428571428571442E-2</v>
      </c>
      <c r="AN1785" s="95">
        <f t="shared" si="1586"/>
        <v>-1.0000000000000009E-2</v>
      </c>
      <c r="AO1785" s="78">
        <f t="shared" si="1581"/>
        <v>1.6428571428571428</v>
      </c>
      <c r="AP1785" s="8">
        <f t="shared" si="1582"/>
        <v>62.162162162162161</v>
      </c>
      <c r="AQ1785" s="8"/>
      <c r="AR1785" s="8">
        <f t="shared" si="1583"/>
        <v>0</v>
      </c>
      <c r="AS1785" s="114">
        <f t="shared" si="1584"/>
        <v>0</v>
      </c>
      <c r="AT1785" s="103">
        <f t="shared" si="1572"/>
        <v>-5.401526015770209E-2</v>
      </c>
      <c r="AU1785" s="5">
        <f t="shared" si="1573"/>
        <v>1.25</v>
      </c>
      <c r="AV1785" s="93">
        <f t="shared" si="1587"/>
        <v>0</v>
      </c>
      <c r="AW1785" s="210">
        <f t="shared" si="1320"/>
        <v>4.9180327868852507E-2</v>
      </c>
      <c r="AX1785" s="276">
        <f t="shared" si="1365"/>
        <v>7.0409730825184026E-3</v>
      </c>
      <c r="AY1785" s="19">
        <f t="shared" si="1425"/>
        <v>0.28610953146808066</v>
      </c>
    </row>
    <row r="1786" spans="1:51">
      <c r="A1786" s="16">
        <v>40928.271331018521</v>
      </c>
      <c r="B1786" s="9">
        <v>6</v>
      </c>
      <c r="C1786" s="5">
        <v>1.27</v>
      </c>
      <c r="D1786" s="5">
        <v>1.27</v>
      </c>
      <c r="E1786" s="5">
        <v>1.25</v>
      </c>
      <c r="F1786" s="5">
        <v>1.26</v>
      </c>
      <c r="G1786" s="6">
        <v>99798</v>
      </c>
      <c r="H1786" s="113">
        <f t="shared" si="1577"/>
        <v>1.26</v>
      </c>
      <c r="I1786" s="19">
        <f t="shared" si="1555"/>
        <v>8.0000000000000071E-3</v>
      </c>
      <c r="J1786" s="8">
        <f t="shared" ref="J1786:J1792" si="1589">(L1786)+2*STDEVPA(H1767:H1786)</f>
        <v>1.3143516650207039</v>
      </c>
      <c r="K1786" s="8">
        <f t="shared" ref="K1786:K1792" si="1590">(L1786)-(2*STDEVPA(H1767:H1786))</f>
        <v>1.1101483349792962</v>
      </c>
      <c r="L1786" s="8">
        <f t="shared" ref="L1786:L1792" si="1591">AVERAGE(H1767:H1786)</f>
        <v>1.21225</v>
      </c>
      <c r="M1786" s="19">
        <f t="shared" ref="M1786:M1792" si="1592">(J1786-K1786)/K1786</f>
        <v>0.18394238283951123</v>
      </c>
      <c r="N1786" s="19">
        <f t="shared" si="1560"/>
        <v>1.3058584944628556E-2</v>
      </c>
      <c r="O1786" s="19">
        <f t="shared" si="1561"/>
        <v>4.2324600297732606E-3</v>
      </c>
      <c r="P1786" s="19">
        <f t="shared" si="1562"/>
        <v>2.2212980387671818E-3</v>
      </c>
      <c r="Q1786" s="6">
        <v>60</v>
      </c>
      <c r="R1786" s="191">
        <v>125519.855</v>
      </c>
      <c r="S1786" s="66">
        <f t="shared" si="1578"/>
        <v>2091.9975833333333</v>
      </c>
      <c r="T1786" t="str">
        <f t="shared" si="1588"/>
        <v/>
      </c>
      <c r="U1786" t="str">
        <f t="shared" si="1588"/>
        <v/>
      </c>
      <c r="V1786" t="str">
        <f t="shared" si="1588"/>
        <v/>
      </c>
      <c r="W1786" t="str">
        <f t="shared" si="1588"/>
        <v/>
      </c>
      <c r="Y1786" s="219">
        <f t="shared" si="1364"/>
        <v>1.069230769230769E-2</v>
      </c>
      <c r="Z1786" s="78">
        <f t="shared" ref="Z1786:Z1792" si="1593">Z1785+(0.154*(F1786-Z1785))</f>
        <v>1.2455872780864956</v>
      </c>
      <c r="AA1786" s="78">
        <f t="shared" ref="AA1786:AA1792" si="1594">AA1785+(0.074*(F1786-AA1785))</f>
        <v>1.2166412761969134</v>
      </c>
      <c r="AB1786" s="74">
        <f t="shared" si="1517"/>
        <v>1785</v>
      </c>
      <c r="AC1786" s="80">
        <f t="shared" ref="AC1786:AC1792" si="1595">AD1786-AE1786</f>
        <v>5.5309701790508987E-3</v>
      </c>
      <c r="AD1786" s="79">
        <f t="shared" si="1585"/>
        <v>2.8946001889582185E-2</v>
      </c>
      <c r="AE1786" s="81">
        <f t="shared" ref="AE1786:AE1792" si="1596">AE1785+(0.2*(AD1786-AE1785))</f>
        <v>2.3415031710531286E-2</v>
      </c>
      <c r="AF1786" s="19">
        <f t="shared" ref="AF1786:AF1792" si="1597">AD1786/AA1786</f>
        <v>2.3791730936553623E-2</v>
      </c>
      <c r="AG1786" s="93">
        <f t="shared" si="1568"/>
        <v>-0.28679321810927921</v>
      </c>
      <c r="AH1786" s="91">
        <f t="shared" ref="AH1786:AH1792" si="1598">SLOPE(AC1773:AC1786,AB1773:AB1786)</f>
        <v>1.73987264546535E-3</v>
      </c>
      <c r="AI1786" s="96">
        <f t="shared" ref="AI1786:AI1792" si="1599">INTERCEPT(AB1773:AB1786,AC1773:AC1786)</f>
        <v>1777.9990337958989</v>
      </c>
      <c r="AJ1786" s="5">
        <f t="shared" si="1580"/>
        <v>1.0000000000000009E-2</v>
      </c>
      <c r="AK1786" s="5">
        <f t="shared" si="1575"/>
        <v>1.0000000000000009E-2</v>
      </c>
      <c r="AL1786" s="5">
        <f t="shared" ref="AL1786:AL1792" si="1600">IF(AJ1786&lt;0,AJ1786,0)</f>
        <v>0</v>
      </c>
      <c r="AM1786" s="95">
        <f t="shared" si="1586"/>
        <v>1.7142857142857158E-2</v>
      </c>
      <c r="AN1786" s="95">
        <f t="shared" si="1586"/>
        <v>-8.5714285714285788E-3</v>
      </c>
      <c r="AO1786" s="78">
        <f t="shared" si="1581"/>
        <v>2</v>
      </c>
      <c r="AP1786" s="8">
        <f t="shared" si="1582"/>
        <v>66.666666666666657</v>
      </c>
      <c r="AQ1786" s="8"/>
      <c r="AR1786" s="8">
        <f t="shared" si="1583"/>
        <v>0</v>
      </c>
      <c r="AS1786" s="114">
        <f t="shared" si="1584"/>
        <v>0</v>
      </c>
      <c r="AT1786" s="103">
        <f t="shared" ref="AT1786:AT1792" si="1601">SUM(AS1767:AS1786)/SUM(G1767:G1786)</f>
        <v>-2.3632173153993328E-2</v>
      </c>
      <c r="AU1786" s="5">
        <f t="shared" ref="AU1786:AU1792" si="1602">F1786</f>
        <v>1.26</v>
      </c>
      <c r="AV1786" s="93">
        <f t="shared" si="1587"/>
        <v>0</v>
      </c>
      <c r="AW1786" s="210">
        <f t="shared" si="1320"/>
        <v>1.6000000000000014E-2</v>
      </c>
      <c r="AX1786" s="276">
        <f t="shared" si="1365"/>
        <v>8.2003954030373978E-3</v>
      </c>
      <c r="AY1786" s="19">
        <f t="shared" si="1425"/>
        <v>0.16466790980889465</v>
      </c>
    </row>
    <row r="1787" spans="1:51">
      <c r="A1787" s="16">
        <v>40931.431493055556</v>
      </c>
      <c r="B1787" s="9">
        <v>2</v>
      </c>
      <c r="C1787" s="5">
        <v>1.25</v>
      </c>
      <c r="D1787" s="5">
        <v>1.26</v>
      </c>
      <c r="E1787" s="5">
        <v>1.2250000000000001</v>
      </c>
      <c r="F1787" s="5">
        <v>1.25</v>
      </c>
      <c r="G1787" s="6">
        <v>107181</v>
      </c>
      <c r="H1787" s="113">
        <f t="shared" si="1577"/>
        <v>1.25</v>
      </c>
      <c r="I1787" s="19">
        <f t="shared" ref="I1787:I1794" si="1603">IF(A1788&gt;A1787,(H1787-H1786)/H1786, (H1787-H1788)/H1788)</f>
        <v>-7.936507936507943E-3</v>
      </c>
      <c r="J1787" s="8">
        <f t="shared" si="1589"/>
        <v>1.3178392471426033</v>
      </c>
      <c r="K1787" s="8">
        <f t="shared" si="1590"/>
        <v>1.111160752857397</v>
      </c>
      <c r="L1787" s="8">
        <f t="shared" si="1591"/>
        <v>1.2145000000000001</v>
      </c>
      <c r="M1787" s="19">
        <f t="shared" si="1592"/>
        <v>0.18600233472404756</v>
      </c>
      <c r="N1787" s="19">
        <f t="shared" ref="N1787:N1794" si="1604">IF(A1788&gt;A1787,(M1787-M1786)/M1786, (M1787-M1788)/M1788)</f>
        <v>1.1198897463091117E-2</v>
      </c>
      <c r="O1787" s="19">
        <f t="shared" ref="O1787:O1794" si="1605">IF(A1788&gt;A1787,(J1787-J1786)/J1786, (J1787-J1788)/J1788)</f>
        <v>2.653461942275876E-3</v>
      </c>
      <c r="P1787" s="19">
        <f t="shared" ref="P1787:P1794" si="1606">IF(A1788&gt;A1787,(K1787-K1786)/K1786, (K1787-K1788)/K1788)</f>
        <v>9.1196630774542675E-4</v>
      </c>
      <c r="Q1787" s="6">
        <v>131</v>
      </c>
      <c r="R1787" s="191">
        <v>133411.78400000001</v>
      </c>
      <c r="S1787" s="66">
        <f t="shared" si="1578"/>
        <v>1018.4105648854963</v>
      </c>
      <c r="T1787" t="str">
        <f t="shared" ref="T1787:W1788" si="1607">IF(C1787&gt;$J1787,"BrokeBandUpper", IF(C1787&lt;$K1787,"BrokeBandLower", ""))</f>
        <v/>
      </c>
      <c r="U1787" t="str">
        <f t="shared" si="1607"/>
        <v/>
      </c>
      <c r="V1787" t="str">
        <f t="shared" si="1607"/>
        <v/>
      </c>
      <c r="W1787" t="str">
        <f t="shared" si="1607"/>
        <v/>
      </c>
      <c r="Y1787" s="219">
        <f t="shared" si="1364"/>
        <v>9.5604395604395615E-3</v>
      </c>
      <c r="Z1787" s="78">
        <f t="shared" si="1593"/>
        <v>1.2462668372611754</v>
      </c>
      <c r="AA1787" s="78">
        <f t="shared" si="1594"/>
        <v>1.2191098217583418</v>
      </c>
      <c r="AB1787" s="74">
        <f t="shared" si="1517"/>
        <v>1786</v>
      </c>
      <c r="AC1787" s="80">
        <f t="shared" si="1595"/>
        <v>2.9935870338418172E-3</v>
      </c>
      <c r="AD1787" s="79">
        <f t="shared" si="1585"/>
        <v>2.7157015502833559E-2</v>
      </c>
      <c r="AE1787" s="81">
        <f t="shared" si="1596"/>
        <v>2.4163428468991742E-2</v>
      </c>
      <c r="AF1787" s="19">
        <f t="shared" si="1597"/>
        <v>2.2276102626804004E-2</v>
      </c>
      <c r="AG1787" s="93">
        <f t="shared" si="1568"/>
        <v>-0.4587591440683722</v>
      </c>
      <c r="AH1787" s="91">
        <f t="shared" si="1598"/>
        <v>1.4517067176221135E-3</v>
      </c>
      <c r="AI1787" s="96">
        <f t="shared" si="1599"/>
        <v>1778.6098102642156</v>
      </c>
      <c r="AJ1787" s="5">
        <f t="shared" si="1580"/>
        <v>-1.0000000000000009E-2</v>
      </c>
      <c r="AK1787" s="5">
        <f t="shared" si="1575"/>
        <v>0</v>
      </c>
      <c r="AL1787" s="5">
        <f t="shared" si="1600"/>
        <v>-1.0000000000000009E-2</v>
      </c>
      <c r="AM1787" s="95">
        <f t="shared" ref="AM1787:AN1789" si="1608">(AVERAGE(AK1774:AK1787))</f>
        <v>1.4642857142857148E-2</v>
      </c>
      <c r="AN1787" s="95">
        <f t="shared" si="1608"/>
        <v>-9.2857142857142947E-3</v>
      </c>
      <c r="AO1787" s="78">
        <f t="shared" si="1581"/>
        <v>1.576923076923076</v>
      </c>
      <c r="AP1787" s="8">
        <f t="shared" si="1582"/>
        <v>61.194029850746254</v>
      </c>
      <c r="AQ1787" s="8"/>
      <c r="AR1787" s="8">
        <f t="shared" si="1583"/>
        <v>0.42857142857142677</v>
      </c>
      <c r="AS1787" s="114">
        <f t="shared" si="1584"/>
        <v>45934.714285714093</v>
      </c>
      <c r="AT1787" s="103">
        <f t="shared" si="1601"/>
        <v>-3.9135985984306544E-2</v>
      </c>
      <c r="AU1787" s="5">
        <f t="shared" si="1602"/>
        <v>1.25</v>
      </c>
      <c r="AV1787" s="93">
        <f t="shared" si="1587"/>
        <v>0.3443077733351807</v>
      </c>
      <c r="AW1787" s="210">
        <f t="shared" si="1320"/>
        <v>2.8571428571428505E-2</v>
      </c>
      <c r="AX1787" s="276">
        <f t="shared" si="1365"/>
        <v>8.8062581570344436E-3</v>
      </c>
      <c r="AY1787" s="19">
        <f t="shared" si="1425"/>
        <v>7.3882139118881557E-2</v>
      </c>
    </row>
    <row r="1788" spans="1:51">
      <c r="A1788" s="16">
        <v>40932.342800925922</v>
      </c>
      <c r="B1788" s="9">
        <v>3</v>
      </c>
      <c r="C1788" s="5">
        <v>1.26</v>
      </c>
      <c r="D1788" s="5">
        <v>1.29</v>
      </c>
      <c r="E1788" s="5">
        <v>1.23</v>
      </c>
      <c r="F1788" s="5">
        <v>1.25</v>
      </c>
      <c r="G1788" s="6">
        <v>101798</v>
      </c>
      <c r="H1788" s="113">
        <f t="shared" si="1577"/>
        <v>1.25</v>
      </c>
      <c r="I1788" s="19">
        <f t="shared" si="1603"/>
        <v>0</v>
      </c>
      <c r="J1788" s="8">
        <f t="shared" si="1589"/>
        <v>1.3213026974601334</v>
      </c>
      <c r="K1788" s="8">
        <f t="shared" si="1590"/>
        <v>1.1136973025398667</v>
      </c>
      <c r="L1788" s="8">
        <f t="shared" si="1591"/>
        <v>1.2175</v>
      </c>
      <c r="M1788" s="19">
        <f t="shared" si="1592"/>
        <v>0.18641097041970717</v>
      </c>
      <c r="N1788" s="19">
        <f t="shared" si="1604"/>
        <v>2.1969385291096175E-3</v>
      </c>
      <c r="O1788" s="19">
        <f t="shared" si="1605"/>
        <v>2.62812807027849E-3</v>
      </c>
      <c r="P1788" s="19">
        <f t="shared" si="1606"/>
        <v>2.2827927245871404E-3</v>
      </c>
      <c r="Q1788" s="6">
        <v>103</v>
      </c>
      <c r="R1788" s="191">
        <v>127978.53200000001</v>
      </c>
      <c r="S1788" s="66">
        <f t="shared" si="1578"/>
        <v>1242.5100194174759</v>
      </c>
      <c r="T1788" t="str">
        <f t="shared" si="1607"/>
        <v/>
      </c>
      <c r="U1788" t="str">
        <f t="shared" si="1607"/>
        <v/>
      </c>
      <c r="V1788" t="str">
        <f t="shared" si="1607"/>
        <v/>
      </c>
      <c r="W1788" t="str">
        <f t="shared" si="1607"/>
        <v/>
      </c>
      <c r="Y1788" s="219">
        <f t="shared" si="1364"/>
        <v>7.9340659340659328E-3</v>
      </c>
      <c r="Z1788" s="78">
        <f t="shared" si="1593"/>
        <v>1.2468417443229545</v>
      </c>
      <c r="AA1788" s="78">
        <f t="shared" si="1594"/>
        <v>1.2213956949482245</v>
      </c>
      <c r="AB1788" s="74">
        <f t="shared" si="1517"/>
        <v>1787</v>
      </c>
      <c r="AC1788" s="80">
        <f t="shared" si="1595"/>
        <v>1.0260967245905583E-3</v>
      </c>
      <c r="AD1788" s="79">
        <f t="shared" si="1585"/>
        <v>2.544604937472994E-2</v>
      </c>
      <c r="AE1788" s="81">
        <f t="shared" si="1596"/>
        <v>2.4419952650139382E-2</v>
      </c>
      <c r="AF1788" s="19">
        <f t="shared" si="1597"/>
        <v>2.0833583645313739E-2</v>
      </c>
      <c r="AG1788" s="93">
        <f t="shared" si="1568"/>
        <v>-0.65723504511785713</v>
      </c>
      <c r="AH1788" s="91">
        <f t="shared" si="1598"/>
        <v>1.0819523595786392E-3</v>
      </c>
      <c r="AI1788" s="96">
        <f t="shared" si="1599"/>
        <v>1779.4351126843962</v>
      </c>
      <c r="AJ1788" s="5">
        <f t="shared" si="1580"/>
        <v>0</v>
      </c>
      <c r="AK1788" s="5">
        <f t="shared" si="1575"/>
        <v>0</v>
      </c>
      <c r="AL1788" s="5">
        <f t="shared" si="1600"/>
        <v>0</v>
      </c>
      <c r="AM1788" s="95">
        <f t="shared" si="1608"/>
        <v>1.4642857142857148E-2</v>
      </c>
      <c r="AN1788" s="95">
        <f t="shared" si="1608"/>
        <v>-8.9285714285714281E-3</v>
      </c>
      <c r="AO1788" s="78">
        <f t="shared" si="1581"/>
        <v>1.6400000000000008</v>
      </c>
      <c r="AP1788" s="8">
        <f t="shared" si="1582"/>
        <v>62.121212121212132</v>
      </c>
      <c r="AQ1788" s="8"/>
      <c r="AR1788" s="8">
        <f t="shared" si="1583"/>
        <v>-0.33333333333333331</v>
      </c>
      <c r="AS1788" s="114">
        <f t="shared" si="1584"/>
        <v>-33932.666666666664</v>
      </c>
      <c r="AT1788" s="103">
        <f t="shared" si="1601"/>
        <v>-4.0881877036659936E-2</v>
      </c>
      <c r="AU1788" s="5">
        <f t="shared" si="1602"/>
        <v>1.25</v>
      </c>
      <c r="AV1788" s="93">
        <f t="shared" si="1587"/>
        <v>-0.26514342785762429</v>
      </c>
      <c r="AW1788" s="210">
        <f t="shared" si="1320"/>
        <v>4.8780487804878092E-2</v>
      </c>
      <c r="AX1788" s="276">
        <f t="shared" si="1365"/>
        <v>9.0791958279864155E-3</v>
      </c>
      <c r="AY1788" s="19">
        <f t="shared" si="1425"/>
        <v>3.099360319501299E-2</v>
      </c>
    </row>
    <row r="1789" spans="1:51">
      <c r="A1789" s="16">
        <v>40933.332071759258</v>
      </c>
      <c r="B1789" s="9">
        <v>4</v>
      </c>
      <c r="C1789" s="5">
        <v>1.2350000000000001</v>
      </c>
      <c r="D1789" s="5">
        <v>1.24</v>
      </c>
      <c r="E1789" s="5">
        <v>1.21</v>
      </c>
      <c r="F1789" s="5">
        <v>1.2250000000000001</v>
      </c>
      <c r="G1789" s="6">
        <v>97657</v>
      </c>
      <c r="H1789" s="113">
        <f t="shared" ref="H1789:H1795" si="1609">F1789</f>
        <v>1.2250000000000001</v>
      </c>
      <c r="I1789" s="19">
        <f t="shared" si="1603"/>
        <v>-1.9999999999999928E-2</v>
      </c>
      <c r="J1789" s="8">
        <f t="shared" si="1589"/>
        <v>1.3221450682406142</v>
      </c>
      <c r="K1789" s="8">
        <f t="shared" si="1590"/>
        <v>1.117354931759386</v>
      </c>
      <c r="L1789" s="8">
        <f t="shared" si="1591"/>
        <v>1.2197500000000001</v>
      </c>
      <c r="M1789" s="19">
        <f t="shared" si="1592"/>
        <v>0.1832811854678672</v>
      </c>
      <c r="N1789" s="19">
        <f t="shared" si="1604"/>
        <v>-1.6789703657425343E-2</v>
      </c>
      <c r="O1789" s="19">
        <f t="shared" si="1605"/>
        <v>6.3753050841416936E-4</v>
      </c>
      <c r="P1789" s="19">
        <f t="shared" si="1606"/>
        <v>3.2842220333818822E-3</v>
      </c>
      <c r="Q1789" s="6">
        <v>170</v>
      </c>
      <c r="R1789" s="191">
        <v>119898.436</v>
      </c>
      <c r="S1789" s="66">
        <f>R1789/Q1789</f>
        <v>705.28491764705882</v>
      </c>
      <c r="T1789" t="str">
        <f t="shared" ref="T1789:W1790" si="1610">IF(C1789&gt;$J1789,"BrokeBandUpper", IF(C1789&lt;$K1789,"BrokeBandLower", ""))</f>
        <v/>
      </c>
      <c r="U1789" t="str">
        <f t="shared" si="1610"/>
        <v/>
      </c>
      <c r="V1789" t="str">
        <f t="shared" si="1610"/>
        <v/>
      </c>
      <c r="W1789" t="str">
        <f t="shared" si="1610"/>
        <v/>
      </c>
      <c r="Y1789" s="219">
        <f t="shared" si="1364"/>
        <v>5.5714285714285718E-3</v>
      </c>
      <c r="Z1789" s="78">
        <f t="shared" si="1593"/>
        <v>1.2434781156972194</v>
      </c>
      <c r="AA1789" s="78">
        <f t="shared" si="1594"/>
        <v>1.221662413522056</v>
      </c>
      <c r="AB1789" s="74">
        <f t="shared" si="1517"/>
        <v>1788</v>
      </c>
      <c r="AC1789" s="80">
        <f t="shared" si="1595"/>
        <v>-2.0834003799807162E-3</v>
      </c>
      <c r="AD1789" s="79">
        <f t="shared" si="1585"/>
        <v>2.1815702175163487E-2</v>
      </c>
      <c r="AE1789" s="81">
        <f t="shared" si="1596"/>
        <v>2.3899102555144203E-2</v>
      </c>
      <c r="AF1789" s="19">
        <f t="shared" si="1597"/>
        <v>1.7857390007005914E-2</v>
      </c>
      <c r="AG1789" s="93">
        <f t="shared" si="1568"/>
        <v>-3.030413244728027</v>
      </c>
      <c r="AH1789" s="91">
        <f t="shared" si="1598"/>
        <v>6.3086732782955182E-4</v>
      </c>
      <c r="AI1789" s="96">
        <f t="shared" si="1599"/>
        <v>1780.7011445476855</v>
      </c>
      <c r="AJ1789" s="5">
        <f t="shared" ref="AJ1789:AJ1795" si="1611">F1789-F1788</f>
        <v>-2.4999999999999911E-2</v>
      </c>
      <c r="AK1789" s="5">
        <f t="shared" ref="AK1789:AK1796" si="1612">IF(AJ1789&gt;0,AJ1789,0)</f>
        <v>0</v>
      </c>
      <c r="AL1789" s="5">
        <f t="shared" si="1600"/>
        <v>-2.4999999999999911E-2</v>
      </c>
      <c r="AM1789" s="95">
        <f t="shared" si="1608"/>
        <v>1.3928571428571433E-2</v>
      </c>
      <c r="AN1789" s="95">
        <f t="shared" si="1608"/>
        <v>-1.0714285714285707E-2</v>
      </c>
      <c r="AO1789" s="78">
        <f t="shared" ref="AO1789:AO1795" si="1613">ABS(AM1789/AN1789)</f>
        <v>1.3000000000000012</v>
      </c>
      <c r="AP1789" s="8">
        <f t="shared" ref="AP1789:AP1795" si="1614">IF(AN1789=0,100,100-(100/(1+AO1789)))</f>
        <v>56.521739130434803</v>
      </c>
      <c r="AQ1789" s="8"/>
      <c r="AR1789" s="8">
        <f t="shared" ref="AR1789:AR1795" si="1615">IF(ISERROR(((F1789-E1789)-(D1789-F1789))/(D1789-E1789)),0,((F1789-E1789)-(D1789-F1789))/(D1789-E1789))</f>
        <v>7.4014868308343696E-15</v>
      </c>
      <c r="AS1789" s="114">
        <f t="shared" ref="AS1789:AS1795" si="1616">IF(ISERROR(AR1789*G1789),0,AR1789*G1789)</f>
        <v>7.2280699943879206E-10</v>
      </c>
      <c r="AT1789" s="103">
        <f t="shared" si="1601"/>
        <v>-4.870942269355541E-2</v>
      </c>
      <c r="AU1789" s="5">
        <f t="shared" si="1602"/>
        <v>1.2250000000000001</v>
      </c>
      <c r="AV1789" s="93">
        <f t="shared" si="1587"/>
        <v>6.0284939783434043E-15</v>
      </c>
      <c r="AW1789" s="210">
        <f t="shared" si="1320"/>
        <v>2.4793388429752088E-2</v>
      </c>
      <c r="AX1789" s="276">
        <f t="shared" si="1365"/>
        <v>8.8500694916465571E-3</v>
      </c>
      <c r="AY1789" s="19">
        <f t="shared" si="1425"/>
        <v>-2.5236413078962527E-2</v>
      </c>
    </row>
    <row r="1790" spans="1:51">
      <c r="A1790" s="16">
        <v>40935.360509259262</v>
      </c>
      <c r="B1790" s="9">
        <v>6</v>
      </c>
      <c r="C1790" s="5">
        <v>1.2050000000000001</v>
      </c>
      <c r="D1790" s="5">
        <v>1.2250000000000001</v>
      </c>
      <c r="E1790" s="5">
        <v>1.2050000000000001</v>
      </c>
      <c r="F1790" s="5">
        <v>1.2050000000000001</v>
      </c>
      <c r="G1790" s="6">
        <v>121458</v>
      </c>
      <c r="H1790" s="113">
        <f t="shared" si="1609"/>
        <v>1.2050000000000001</v>
      </c>
      <c r="I1790" s="19">
        <f t="shared" si="1603"/>
        <v>-1.632653061224491E-2</v>
      </c>
      <c r="J1790" s="8">
        <f t="shared" si="1589"/>
        <v>1.3218419976936537</v>
      </c>
      <c r="K1790" s="8">
        <f t="shared" si="1590"/>
        <v>1.1206580023063466</v>
      </c>
      <c r="L1790" s="8">
        <f t="shared" si="1591"/>
        <v>1.2212500000000002</v>
      </c>
      <c r="M1790" s="19">
        <f t="shared" si="1592"/>
        <v>0.17952309712085637</v>
      </c>
      <c r="N1790" s="19">
        <f t="shared" si="1604"/>
        <v>-2.0504496069345297E-2</v>
      </c>
      <c r="O1790" s="19">
        <f t="shared" si="1605"/>
        <v>-2.2922639447102083E-4</v>
      </c>
      <c r="P1790" s="19">
        <f t="shared" si="1606"/>
        <v>2.9561515800172284E-3</v>
      </c>
      <c r="Q1790" s="6">
        <v>217</v>
      </c>
      <c r="R1790" s="191">
        <v>147390.389</v>
      </c>
      <c r="S1790" s="66">
        <f>R1790/Q1790</f>
        <v>679.21838248847928</v>
      </c>
      <c r="T1790" t="str">
        <f t="shared" si="1610"/>
        <v/>
      </c>
      <c r="U1790" t="str">
        <f t="shared" si="1610"/>
        <v/>
      </c>
      <c r="V1790" t="str">
        <f t="shared" si="1610"/>
        <v/>
      </c>
      <c r="W1790" t="str">
        <f t="shared" si="1610"/>
        <v/>
      </c>
      <c r="Y1790" s="219">
        <f t="shared" si="1364"/>
        <v>1.6153846153846186E-3</v>
      </c>
      <c r="Z1790" s="78">
        <f t="shared" si="1593"/>
        <v>1.2375524858798477</v>
      </c>
      <c r="AA1790" s="78">
        <f t="shared" si="1594"/>
        <v>1.2204293949214238</v>
      </c>
      <c r="AB1790" s="74">
        <f t="shared" si="1517"/>
        <v>1789</v>
      </c>
      <c r="AC1790" s="80">
        <f t="shared" si="1595"/>
        <v>-5.4208092773762387E-3</v>
      </c>
      <c r="AD1790" s="79">
        <f t="shared" ref="AD1790:AD1795" si="1617">Z1790-AA1790</f>
        <v>1.7123090958423903E-2</v>
      </c>
      <c r="AE1790" s="81">
        <f t="shared" si="1596"/>
        <v>2.2543900235800142E-2</v>
      </c>
      <c r="AF1790" s="19">
        <f t="shared" si="1597"/>
        <v>1.4030382281579146E-2</v>
      </c>
      <c r="AG1790" s="93">
        <f t="shared" si="1568"/>
        <v>1.6019047176262939</v>
      </c>
      <c r="AH1790" s="91">
        <f t="shared" si="1598"/>
        <v>4.9048918183077627E-5</v>
      </c>
      <c r="AI1790" s="96">
        <f t="shared" si="1599"/>
        <v>1782.4299929678673</v>
      </c>
      <c r="AJ1790" s="5">
        <f t="shared" si="1611"/>
        <v>-2.0000000000000018E-2</v>
      </c>
      <c r="AK1790" s="5">
        <f t="shared" si="1612"/>
        <v>0</v>
      </c>
      <c r="AL1790" s="5">
        <f t="shared" si="1600"/>
        <v>-2.0000000000000018E-2</v>
      </c>
      <c r="AM1790" s="95">
        <f t="shared" ref="AM1790:AN1792" si="1618">(AVERAGE(AK1777:AK1790))</f>
        <v>1.3928571428571433E-2</v>
      </c>
      <c r="AN1790" s="95">
        <f t="shared" si="1618"/>
        <v>-1.0357142857142858E-2</v>
      </c>
      <c r="AO1790" s="78">
        <f t="shared" si="1613"/>
        <v>1.3448275862068968</v>
      </c>
      <c r="AP1790" s="8">
        <f t="shared" si="1614"/>
        <v>57.352941176470594</v>
      </c>
      <c r="AQ1790" s="8"/>
      <c r="AR1790" s="8">
        <f t="shared" si="1615"/>
        <v>-1</v>
      </c>
      <c r="AS1790" s="114">
        <f t="shared" si="1616"/>
        <v>-121458</v>
      </c>
      <c r="AT1790" s="103">
        <f t="shared" si="1601"/>
        <v>-5.463917368781656E-2</v>
      </c>
      <c r="AU1790" s="5">
        <f t="shared" si="1602"/>
        <v>1.2050000000000001</v>
      </c>
      <c r="AV1790" s="93">
        <f>AS1790/R1790</f>
        <v>-0.8240564450915453</v>
      </c>
      <c r="AW1790" s="210">
        <f t="shared" si="1320"/>
        <v>1.6597510373443997E-2</v>
      </c>
      <c r="AX1790" s="276">
        <f t="shared" si="1365"/>
        <v>8.2765103690742026E-3</v>
      </c>
      <c r="AY1790" s="19">
        <f t="shared" si="1425"/>
        <v>-6.4808431517258486E-2</v>
      </c>
    </row>
    <row r="1791" spans="1:51">
      <c r="A1791" s="16">
        <v>40938.263032407405</v>
      </c>
      <c r="B1791" s="9">
        <v>2</v>
      </c>
      <c r="C1791" s="5">
        <v>1.2050000000000001</v>
      </c>
      <c r="D1791" s="5">
        <v>1.2050000000000001</v>
      </c>
      <c r="E1791" s="5">
        <v>1.17</v>
      </c>
      <c r="F1791" s="5">
        <v>1.19</v>
      </c>
      <c r="G1791" s="6">
        <v>85308</v>
      </c>
      <c r="H1791" s="113">
        <f t="shared" si="1609"/>
        <v>1.19</v>
      </c>
      <c r="I1791" s="19">
        <f t="shared" si="1603"/>
        <v>-1.2448132780083091E-2</v>
      </c>
      <c r="J1791" s="8">
        <f t="shared" si="1589"/>
        <v>1.3204984015214571</v>
      </c>
      <c r="K1791" s="8">
        <f t="shared" si="1590"/>
        <v>1.1250015984785429</v>
      </c>
      <c r="L1791" s="8">
        <f t="shared" si="1591"/>
        <v>1.22275</v>
      </c>
      <c r="M1791" s="19">
        <f t="shared" si="1592"/>
        <v>0.17377468912693547</v>
      </c>
      <c r="N1791" s="19">
        <f t="shared" si="1604"/>
        <v>-3.2020436846914621E-2</v>
      </c>
      <c r="O1791" s="19">
        <f t="shared" si="1605"/>
        <v>-1.0164574696074839E-3</v>
      </c>
      <c r="P1791" s="19">
        <f t="shared" si="1606"/>
        <v>3.8759337489733849E-3</v>
      </c>
      <c r="Q1791" s="6">
        <v>158</v>
      </c>
      <c r="R1791" s="191">
        <v>101555.42</v>
      </c>
      <c r="S1791" s="66">
        <f>R1791/Q1791</f>
        <v>642.75582278481011</v>
      </c>
      <c r="T1791" t="str">
        <f t="shared" ref="T1791:W1792" si="1619">IF(C1791&gt;$J1791,"BrokeBandUpper", IF(C1791&lt;$K1791,"BrokeBandLower", ""))</f>
        <v/>
      </c>
      <c r="U1791" t="str">
        <f t="shared" si="1619"/>
        <v/>
      </c>
      <c r="V1791" t="str">
        <f t="shared" si="1619"/>
        <v/>
      </c>
      <c r="W1791" t="str">
        <f t="shared" si="1619"/>
        <v/>
      </c>
      <c r="X1791" s="63" t="s">
        <v>89</v>
      </c>
      <c r="Y1791" s="219">
        <f t="shared" si="1364"/>
        <v>-2.3296703296703269E-3</v>
      </c>
      <c r="Z1791" s="78">
        <f t="shared" si="1593"/>
        <v>1.230229403054351</v>
      </c>
      <c r="AA1791" s="78">
        <f t="shared" si="1594"/>
        <v>1.2181776196972385</v>
      </c>
      <c r="AB1791" s="74">
        <f t="shared" si="1517"/>
        <v>1790</v>
      </c>
      <c r="AC1791" s="80">
        <f t="shared" si="1595"/>
        <v>-8.3936935029500781E-3</v>
      </c>
      <c r="AD1791" s="79">
        <f t="shared" si="1617"/>
        <v>1.2051783357112544E-2</v>
      </c>
      <c r="AE1791" s="81">
        <f t="shared" si="1596"/>
        <v>2.0445476860062622E-2</v>
      </c>
      <c r="AF1791" s="19">
        <f t="shared" si="1597"/>
        <v>9.8932890920355697E-3</v>
      </c>
      <c r="AG1791" s="93">
        <f t="shared" si="1568"/>
        <v>0.54842073820622672</v>
      </c>
      <c r="AH1791" s="91">
        <f t="shared" si="1598"/>
        <v>-5.8360163026579105E-4</v>
      </c>
      <c r="AI1791" s="96">
        <f t="shared" si="1599"/>
        <v>1784.2209385729495</v>
      </c>
      <c r="AJ1791" s="5">
        <f t="shared" si="1611"/>
        <v>-1.5000000000000124E-2</v>
      </c>
      <c r="AK1791" s="5">
        <f t="shared" si="1612"/>
        <v>0</v>
      </c>
      <c r="AL1791" s="5">
        <f t="shared" si="1600"/>
        <v>-1.5000000000000124E-2</v>
      </c>
      <c r="AM1791" s="95">
        <f t="shared" si="1618"/>
        <v>1.2500000000000002E-2</v>
      </c>
      <c r="AN1791" s="95">
        <f t="shared" si="1618"/>
        <v>-1.1428571428571439E-2</v>
      </c>
      <c r="AO1791" s="78">
        <f t="shared" si="1613"/>
        <v>1.0937499999999991</v>
      </c>
      <c r="AP1791" s="8">
        <f t="shared" si="1614"/>
        <v>52.238805970149237</v>
      </c>
      <c r="AQ1791" s="8"/>
      <c r="AR1791" s="8">
        <f t="shared" si="1615"/>
        <v>0.14285714285713924</v>
      </c>
      <c r="AS1791" s="114">
        <f t="shared" si="1616"/>
        <v>12186.857142856834</v>
      </c>
      <c r="AT1791" s="103">
        <f t="shared" si="1601"/>
        <v>-5.202496667369759E-2</v>
      </c>
      <c r="AU1791" s="5">
        <f t="shared" si="1602"/>
        <v>1.19</v>
      </c>
      <c r="AV1791" s="93">
        <f>AS1791/R1791</f>
        <v>0.12000203576388965</v>
      </c>
      <c r="AW1791" s="210">
        <f t="shared" si="1320"/>
        <v>2.9914529914530037E-2</v>
      </c>
      <c r="AX1791" s="276">
        <f t="shared" si="1365"/>
        <v>7.2107837485895672E-3</v>
      </c>
      <c r="AY1791" s="19">
        <f t="shared" si="1425"/>
        <v>-0.12876521298961965</v>
      </c>
    </row>
    <row r="1792" spans="1:51">
      <c r="A1792" s="16">
        <v>40939.384317129632</v>
      </c>
      <c r="B1792" s="9">
        <v>3</v>
      </c>
      <c r="C1792" s="5">
        <v>1.19</v>
      </c>
      <c r="D1792" s="5">
        <v>1.21</v>
      </c>
      <c r="E1792" s="5">
        <v>1.175</v>
      </c>
      <c r="F1792" s="5">
        <v>1.21</v>
      </c>
      <c r="G1792" s="6">
        <v>232235</v>
      </c>
      <c r="H1792" s="113">
        <f t="shared" si="1609"/>
        <v>1.21</v>
      </c>
      <c r="I1792" s="19">
        <f t="shared" si="1603"/>
        <v>1.6806722689075647E-2</v>
      </c>
      <c r="J1792" s="8">
        <f t="shared" si="1589"/>
        <v>1.3166311374126261</v>
      </c>
      <c r="K1792" s="8">
        <f t="shared" si="1590"/>
        <v>1.1358688625873741</v>
      </c>
      <c r="L1792" s="8">
        <f t="shared" si="1591"/>
        <v>1.2262500000000001</v>
      </c>
      <c r="M1792" s="19">
        <f t="shared" si="1592"/>
        <v>0.15914009158900352</v>
      </c>
      <c r="N1792" s="19">
        <f t="shared" si="1604"/>
        <v>-8.4215932777425132E-2</v>
      </c>
      <c r="O1792" s="19">
        <f t="shared" si="1605"/>
        <v>-2.9286397502452802E-3</v>
      </c>
      <c r="P1792" s="19">
        <f t="shared" si="1606"/>
        <v>9.6597765936760841E-3</v>
      </c>
      <c r="Q1792" s="6">
        <v>138</v>
      </c>
      <c r="R1792" s="191">
        <v>276269.93699999998</v>
      </c>
      <c r="S1792" s="66">
        <f>R1792/Q1792</f>
        <v>2001.9560652173911</v>
      </c>
      <c r="T1792" t="str">
        <f t="shared" si="1619"/>
        <v/>
      </c>
      <c r="U1792" t="str">
        <f t="shared" si="1619"/>
        <v/>
      </c>
      <c r="V1792" t="str">
        <f t="shared" si="1619"/>
        <v/>
      </c>
      <c r="W1792" t="str">
        <f t="shared" si="1619"/>
        <v/>
      </c>
      <c r="X1792" s="63" t="s">
        <v>89</v>
      </c>
      <c r="Y1792" s="219">
        <f t="shared" si="1364"/>
        <v>-5.1098901098901063E-3</v>
      </c>
      <c r="Z1792" s="78">
        <f t="shared" si="1593"/>
        <v>1.2271140749839811</v>
      </c>
      <c r="AA1792" s="78">
        <f t="shared" si="1594"/>
        <v>1.2175724758396429</v>
      </c>
      <c r="AB1792" s="74">
        <f t="shared" si="1517"/>
        <v>1791</v>
      </c>
      <c r="AC1792" s="80">
        <f t="shared" si="1595"/>
        <v>-8.7231021725795652E-3</v>
      </c>
      <c r="AD1792" s="79">
        <f t="shared" si="1617"/>
        <v>9.5415991443381643E-3</v>
      </c>
      <c r="AE1792" s="81">
        <f t="shared" si="1596"/>
        <v>1.8264701316917729E-2</v>
      </c>
      <c r="AF1792" s="19">
        <f t="shared" si="1597"/>
        <v>7.8365759194402272E-3</v>
      </c>
      <c r="AG1792" s="93">
        <f t="shared" si="1568"/>
        <v>3.9244781753552463E-2</v>
      </c>
      <c r="AH1792" s="91">
        <f t="shared" si="1598"/>
        <v>-1.1390552622975499E-3</v>
      </c>
      <c r="AI1792" s="96">
        <f t="shared" si="1599"/>
        <v>1785.5640835903528</v>
      </c>
      <c r="AJ1792" s="5">
        <f t="shared" si="1611"/>
        <v>2.0000000000000018E-2</v>
      </c>
      <c r="AK1792" s="5">
        <f t="shared" si="1612"/>
        <v>2.0000000000000018E-2</v>
      </c>
      <c r="AL1792" s="5">
        <f t="shared" si="1600"/>
        <v>0</v>
      </c>
      <c r="AM1792" s="95">
        <f t="shared" ref="AM1792:AM1797" si="1620">(AVERAGE(AK1779:AK1792))</f>
        <v>1.2500000000000002E-2</v>
      </c>
      <c r="AN1792" s="95">
        <f t="shared" si="1618"/>
        <v>-1.1428571428571439E-2</v>
      </c>
      <c r="AO1792" s="78">
        <f t="shared" si="1613"/>
        <v>1.0937499999999991</v>
      </c>
      <c r="AP1792" s="8">
        <f t="shared" si="1614"/>
        <v>52.238805970149237</v>
      </c>
      <c r="AQ1792" s="8"/>
      <c r="AR1792" s="8">
        <f t="shared" si="1615"/>
        <v>1</v>
      </c>
      <c r="AS1792" s="114">
        <f t="shared" si="1616"/>
        <v>232235</v>
      </c>
      <c r="AT1792" s="103">
        <f t="shared" si="1601"/>
        <v>3.8783718865044343E-2</v>
      </c>
      <c r="AU1792" s="5">
        <f t="shared" si="1602"/>
        <v>1.21</v>
      </c>
      <c r="AV1792" s="93">
        <f>AS1792/R1792</f>
        <v>0.84060901639109586</v>
      </c>
      <c r="AW1792" s="210">
        <f t="shared" si="1320"/>
        <v>2.9787234042553123E-2</v>
      </c>
      <c r="AX1792" s="276">
        <f t="shared" si="1365"/>
        <v>5.4000048327361785E-3</v>
      </c>
      <c r="AY1792" s="19">
        <f t="shared" si="1425"/>
        <v>-0.25112095702600679</v>
      </c>
    </row>
    <row r="1793" spans="1:51">
      <c r="A1793" s="16">
        <v>40940</v>
      </c>
      <c r="B1793" s="9">
        <v>4</v>
      </c>
      <c r="C1793" s="5">
        <v>1.24</v>
      </c>
      <c r="D1793" s="5">
        <v>1.4</v>
      </c>
      <c r="E1793" s="5">
        <v>1.24</v>
      </c>
      <c r="F1793" s="5">
        <v>1.36</v>
      </c>
      <c r="G1793" s="6">
        <v>1283400</v>
      </c>
      <c r="H1793" s="113">
        <f t="shared" si="1609"/>
        <v>1.36</v>
      </c>
      <c r="I1793" s="19">
        <f t="shared" si="1603"/>
        <v>0.12396694214876045</v>
      </c>
      <c r="J1793" s="8">
        <f t="shared" ref="J1793:J1799" si="1621">(L1793)+2*STDEVPA(H1774:H1793)</f>
        <v>1.3398024448419119</v>
      </c>
      <c r="K1793" s="8">
        <f t="shared" ref="K1793:K1799" si="1622">(L1793)-(2*STDEVPA(H1774:H1793))</f>
        <v>1.1311975551580886</v>
      </c>
      <c r="L1793" s="8">
        <f t="shared" ref="L1793:L1799" si="1623">AVERAGE(H1774:H1793)</f>
        <v>1.2355000000000003</v>
      </c>
      <c r="M1793" s="19">
        <f t="shared" ref="M1793:M1799" si="1624">(J1793-K1793)/K1793</f>
        <v>0.18441066172094941</v>
      </c>
      <c r="N1793" s="19">
        <f t="shared" si="1604"/>
        <v>0.15879449282466085</v>
      </c>
      <c r="O1793" s="19">
        <f t="shared" si="1605"/>
        <v>1.7598936232680086E-2</v>
      </c>
      <c r="P1793" s="19">
        <f t="shared" si="1606"/>
        <v>-4.1125411419807491E-3</v>
      </c>
      <c r="Q1793" s="6"/>
      <c r="S1793" s="66"/>
      <c r="T1793" t="str">
        <f t="shared" ref="T1793:W1794" si="1625">IF(C1793&gt;$J1793,"BrokeBandUpper", IF(C1793&lt;$K1793,"BrokeBandLower", ""))</f>
        <v/>
      </c>
      <c r="U1793" t="str">
        <f t="shared" si="1625"/>
        <v>BrokeBandUpper</v>
      </c>
      <c r="V1793" t="str">
        <f t="shared" si="1625"/>
        <v/>
      </c>
      <c r="W1793" t="str">
        <f t="shared" si="1625"/>
        <v>BrokeBandUpper</v>
      </c>
      <c r="Y1793" s="219">
        <f t="shared" si="1364"/>
        <v>-3.1758241758241697E-3</v>
      </c>
      <c r="Z1793" s="78">
        <f t="shared" ref="Z1793:Z1799" si="1626">Z1792+(0.154*(F1793-Z1792))</f>
        <v>1.247578507436448</v>
      </c>
      <c r="AA1793" s="78">
        <f t="shared" ref="AA1793:AA1799" si="1627">AA1792+(0.074*(F1793-AA1792))</f>
        <v>1.2281121126275094</v>
      </c>
      <c r="AB1793" s="74">
        <f t="shared" si="1517"/>
        <v>1792</v>
      </c>
      <c r="AC1793" s="80">
        <f t="shared" ref="AC1793:AC1799" si="1628">AD1793-AE1793</f>
        <v>9.6135479361672549E-4</v>
      </c>
      <c r="AD1793" s="79">
        <f t="shared" si="1617"/>
        <v>1.9466394808938636E-2</v>
      </c>
      <c r="AE1793" s="81">
        <f t="shared" ref="AE1793:AE1799" si="1629">AE1792+(0.2*(AD1793-AE1792))</f>
        <v>1.8505040015321911E-2</v>
      </c>
      <c r="AF1793" s="19">
        <f t="shared" ref="AF1793:AF1799" si="1630">AD1793/AA1793</f>
        <v>1.585066591949074E-2</v>
      </c>
      <c r="AG1793" s="93">
        <f t="shared" ref="AG1793:AG1799" si="1631">IF(A1794&gt;A1793,(AC1793-AC1792)/AC1792, (AC1793-AC1794)/AC1794)</f>
        <v>-1.1102079024866491</v>
      </c>
      <c r="AH1793" s="91">
        <f t="shared" ref="AH1793:AH1799" si="1632">SLOPE(AC1780:AC1793,AB1780:AB1793)</f>
        <v>-1.3126912140593743E-3</v>
      </c>
      <c r="AI1793" s="96">
        <f t="shared" ref="AI1793:AI1799" si="1633">INTERCEPT(AB1780:AB1793,AC1780:AC1793)</f>
        <v>1786.8273693698277</v>
      </c>
      <c r="AJ1793" s="5">
        <f t="shared" si="1611"/>
        <v>0.15000000000000013</v>
      </c>
      <c r="AK1793" s="5">
        <f t="shared" si="1612"/>
        <v>0.15000000000000013</v>
      </c>
      <c r="AL1793" s="5">
        <f t="shared" ref="AL1793:AL1799" si="1634">IF(AJ1793&lt;0,AJ1793,0)</f>
        <v>0</v>
      </c>
      <c r="AM1793" s="95">
        <f t="shared" si="1620"/>
        <v>2.2142857142857162E-2</v>
      </c>
      <c r="AN1793" s="95">
        <f t="shared" ref="AN1793:AN1799" si="1635">(AVERAGE(AL1780:AL1793))</f>
        <v>-1.1428571428571439E-2</v>
      </c>
      <c r="AO1793" s="78">
        <f t="shared" si="1613"/>
        <v>1.9375</v>
      </c>
      <c r="AP1793" s="8">
        <f t="shared" si="1614"/>
        <v>65.957446808510639</v>
      </c>
      <c r="AQ1793" s="8"/>
      <c r="AR1793" s="8">
        <f t="shared" si="1615"/>
        <v>0.50000000000000211</v>
      </c>
      <c r="AS1793" s="114">
        <f t="shared" si="1616"/>
        <v>641700.00000000268</v>
      </c>
      <c r="AT1793" s="103">
        <f t="shared" ref="AT1793:AT1799" si="1636">SUM(AS1774:AS1793)/SUM(G1774:G1793)</f>
        <v>0.14803204335593229</v>
      </c>
      <c r="AU1793" s="5">
        <f t="shared" ref="AU1793:AU1799" si="1637">F1793</f>
        <v>1.36</v>
      </c>
      <c r="AV1793" s="93"/>
      <c r="AW1793" s="210">
        <f t="shared" si="1320"/>
        <v>0.12903225806451607</v>
      </c>
      <c r="AX1793" s="276">
        <f t="shared" si="1365"/>
        <v>3.9954030233773025E-3</v>
      </c>
      <c r="AY1793" s="19">
        <f t="shared" si="1425"/>
        <v>-0.26011121339074161</v>
      </c>
    </row>
    <row r="1794" spans="1:51">
      <c r="A1794" s="16">
        <v>40941.389965277776</v>
      </c>
      <c r="B1794" s="9">
        <v>5</v>
      </c>
      <c r="C1794" s="5">
        <v>1.4</v>
      </c>
      <c r="D1794" s="5">
        <v>1.42</v>
      </c>
      <c r="E1794" s="5">
        <v>1.36</v>
      </c>
      <c r="F1794" s="5">
        <v>1.39</v>
      </c>
      <c r="G1794" s="6">
        <v>1866821</v>
      </c>
      <c r="H1794" s="113">
        <f t="shared" si="1609"/>
        <v>1.39</v>
      </c>
      <c r="I1794" s="19">
        <f t="shared" si="1603"/>
        <v>2.205882352941162E-2</v>
      </c>
      <c r="J1794" s="8">
        <f t="shared" si="1621"/>
        <v>1.3661285919000974</v>
      </c>
      <c r="K1794" s="8">
        <f t="shared" si="1622"/>
        <v>1.1268714080999029</v>
      </c>
      <c r="L1794" s="8">
        <f t="shared" si="1623"/>
        <v>1.2465000000000002</v>
      </c>
      <c r="M1794" s="19">
        <f t="shared" si="1624"/>
        <v>0.21231986372218176</v>
      </c>
      <c r="N1794" s="19">
        <f t="shared" si="1604"/>
        <v>0.15134267043336466</v>
      </c>
      <c r="O1794" s="19">
        <f t="shared" si="1605"/>
        <v>1.964927527900712E-2</v>
      </c>
      <c r="P1794" s="19">
        <f t="shared" si="1606"/>
        <v>-3.8243956932713557E-3</v>
      </c>
      <c r="Q1794" s="6">
        <v>420</v>
      </c>
      <c r="R1794" s="191">
        <v>2594072.2400000002</v>
      </c>
      <c r="S1794" s="66">
        <f t="shared" ref="S1794:S1799" si="1638">R1794/Q1794</f>
        <v>6176.3624761904766</v>
      </c>
      <c r="T1794" t="str">
        <f t="shared" si="1625"/>
        <v>BrokeBandUpper</v>
      </c>
      <c r="U1794" t="str">
        <f t="shared" si="1625"/>
        <v>BrokeBandUpper</v>
      </c>
      <c r="V1794" t="str">
        <f t="shared" si="1625"/>
        <v/>
      </c>
      <c r="W1794" t="str">
        <f t="shared" si="1625"/>
        <v>BrokeBandUpper</v>
      </c>
      <c r="Y1794" s="219">
        <f t="shared" si="1364"/>
        <v>9.3406593406593851E-4</v>
      </c>
      <c r="Z1794" s="78">
        <f t="shared" si="1626"/>
        <v>1.269511417291235</v>
      </c>
      <c r="AA1794" s="78">
        <f t="shared" si="1627"/>
        <v>1.2400918162930736</v>
      </c>
      <c r="AB1794" s="74">
        <f t="shared" si="1517"/>
        <v>1793</v>
      </c>
      <c r="AC1794" s="80">
        <f t="shared" si="1628"/>
        <v>8.7316487862715286E-3</v>
      </c>
      <c r="AD1794" s="79">
        <f t="shared" si="1617"/>
        <v>2.9419600998161322E-2</v>
      </c>
      <c r="AE1794" s="81">
        <f t="shared" si="1629"/>
        <v>2.0687952211889793E-2</v>
      </c>
      <c r="AF1794" s="19">
        <f t="shared" si="1630"/>
        <v>2.3723728043060097E-2</v>
      </c>
      <c r="AG1794" s="93">
        <f t="shared" si="1631"/>
        <v>8.0826496567641577</v>
      </c>
      <c r="AH1794" s="91">
        <f t="shared" si="1632"/>
        <v>-1.0956859254070623E-3</v>
      </c>
      <c r="AI1794" s="96">
        <f t="shared" si="1633"/>
        <v>1787.6780796360536</v>
      </c>
      <c r="AJ1794" s="5">
        <f t="shared" si="1611"/>
        <v>2.9999999999999805E-2</v>
      </c>
      <c r="AK1794" s="5">
        <f t="shared" si="1612"/>
        <v>2.9999999999999805E-2</v>
      </c>
      <c r="AL1794" s="5">
        <f t="shared" si="1634"/>
        <v>0</v>
      </c>
      <c r="AM1794" s="95">
        <f t="shared" si="1620"/>
        <v>0.02</v>
      </c>
      <c r="AN1794" s="95">
        <f t="shared" si="1635"/>
        <v>-1.1428571428571439E-2</v>
      </c>
      <c r="AO1794" s="78">
        <f t="shared" si="1613"/>
        <v>1.7499999999999984</v>
      </c>
      <c r="AP1794" s="8">
        <f t="shared" si="1614"/>
        <v>63.636363636363612</v>
      </c>
      <c r="AQ1794" s="8"/>
      <c r="AR1794" s="8">
        <f t="shared" si="1615"/>
        <v>-3.700743415417199E-15</v>
      </c>
      <c r="AS1794" s="114">
        <f t="shared" si="1616"/>
        <v>-6.9086255235125508E-9</v>
      </c>
      <c r="AT1794" s="103">
        <f t="shared" si="1636"/>
        <v>0.10926642404252383</v>
      </c>
      <c r="AU1794" s="5">
        <f t="shared" si="1637"/>
        <v>1.39</v>
      </c>
      <c r="AV1794" s="93">
        <f t="shared" ref="AV1794:AV1799" si="1639">AS1794/R1794</f>
        <v>-2.6632355942071028E-15</v>
      </c>
      <c r="AW1794" s="210">
        <f t="shared" si="1320"/>
        <v>4.41176470588234E-2</v>
      </c>
      <c r="AX1794" s="276">
        <f t="shared" si="1365"/>
        <v>3.2344444009449308E-3</v>
      </c>
      <c r="AY1794" s="19">
        <f t="shared" si="1425"/>
        <v>-0.19045853897090351</v>
      </c>
    </row>
    <row r="1795" spans="1:51">
      <c r="A1795" s="16">
        <v>40942.381585648145</v>
      </c>
      <c r="B1795" s="9">
        <v>6</v>
      </c>
      <c r="C1795" s="5">
        <v>1.415</v>
      </c>
      <c r="D1795" s="5">
        <v>1.415</v>
      </c>
      <c r="E1795" s="5">
        <v>1.35</v>
      </c>
      <c r="F1795" s="5">
        <v>1.35</v>
      </c>
      <c r="G1795" s="6">
        <v>708198</v>
      </c>
      <c r="H1795" s="113">
        <f t="shared" si="1609"/>
        <v>1.35</v>
      </c>
      <c r="I1795" s="19">
        <f t="shared" ref="I1795:I1800" si="1640">IF(A1796&gt;A1795,(H1795-H1794)/H1794, (H1795-H1796)/H1796)</f>
        <v>-2.8776978417266053E-2</v>
      </c>
      <c r="J1795" s="8">
        <f t="shared" si="1621"/>
        <v>1.3786122971228998</v>
      </c>
      <c r="K1795" s="8">
        <f t="shared" si="1622"/>
        <v>1.1313877028771009</v>
      </c>
      <c r="L1795" s="8">
        <f t="shared" si="1623"/>
        <v>1.2550000000000003</v>
      </c>
      <c r="M1795" s="19">
        <f t="shared" si="1624"/>
        <v>0.21851447882729386</v>
      </c>
      <c r="N1795" s="19">
        <f t="shared" ref="N1795:N1800" si="1641">IF(A1796&gt;A1795,(M1795-M1794)/M1794, (M1795-M1796)/M1796)</f>
        <v>2.9175862288691401E-2</v>
      </c>
      <c r="O1795" s="19">
        <f t="shared" ref="O1795:O1800" si="1642">IF(A1796&gt;A1795,(J1795-J1794)/J1794, (J1795-J1796)/J1796)</f>
        <v>9.1380162137147565E-3</v>
      </c>
      <c r="P1795" s="19">
        <f t="shared" ref="P1795:P1800" si="1643">IF(A1796&gt;A1795,(K1795-K1794)/K1794, (K1795-K1796)/K1796)</f>
        <v>4.007817346979449E-3</v>
      </c>
      <c r="Q1795" s="6">
        <v>404</v>
      </c>
      <c r="R1795" s="191">
        <v>978440.86</v>
      </c>
      <c r="S1795" s="66">
        <f t="shared" si="1638"/>
        <v>2421.8833168316833</v>
      </c>
      <c r="T1795" t="str">
        <f t="shared" ref="T1795:W1796" si="1644">IF(C1795&gt;$J1795,"BrokeBandUpper", IF(C1795&lt;$K1795,"BrokeBandLower", ""))</f>
        <v>BrokeBandUpper</v>
      </c>
      <c r="U1795" t="str">
        <f t="shared" si="1644"/>
        <v>BrokeBandUpper</v>
      </c>
      <c r="V1795" t="str">
        <f t="shared" si="1644"/>
        <v/>
      </c>
      <c r="W1795" t="str">
        <f t="shared" si="1644"/>
        <v/>
      </c>
      <c r="X1795" s="63"/>
      <c r="Y1795" s="219">
        <f t="shared" si="1364"/>
        <v>3.8681318681318727E-3</v>
      </c>
      <c r="Z1795" s="78">
        <f t="shared" si="1626"/>
        <v>1.2819066590283847</v>
      </c>
      <c r="AA1795" s="78">
        <f t="shared" si="1627"/>
        <v>1.2482250218873863</v>
      </c>
      <c r="AB1795" s="74">
        <f t="shared" si="1517"/>
        <v>1794</v>
      </c>
      <c r="AC1795" s="80">
        <f t="shared" si="1628"/>
        <v>1.0394947943286947E-2</v>
      </c>
      <c r="AD1795" s="79">
        <f t="shared" si="1617"/>
        <v>3.3681637140998477E-2</v>
      </c>
      <c r="AE1795" s="81">
        <f t="shared" si="1629"/>
        <v>2.328668919771153E-2</v>
      </c>
      <c r="AF1795" s="19">
        <f t="shared" si="1630"/>
        <v>2.6983625989222642E-2</v>
      </c>
      <c r="AG1795" s="93">
        <f t="shared" si="1631"/>
        <v>0.19049084516896353</v>
      </c>
      <c r="AH1795" s="91">
        <f t="shared" si="1632"/>
        <v>-7.1799390503016907E-4</v>
      </c>
      <c r="AI1795" s="96">
        <f t="shared" si="1633"/>
        <v>1788.2790772056492</v>
      </c>
      <c r="AJ1795" s="5">
        <f t="shared" si="1611"/>
        <v>-3.9999999999999813E-2</v>
      </c>
      <c r="AK1795" s="5">
        <f t="shared" si="1612"/>
        <v>0</v>
      </c>
      <c r="AL1795" s="5">
        <f t="shared" si="1634"/>
        <v>-3.9999999999999813E-2</v>
      </c>
      <c r="AM1795" s="95">
        <f t="shared" si="1620"/>
        <v>1.8928571428571437E-2</v>
      </c>
      <c r="AN1795" s="95">
        <f t="shared" si="1635"/>
        <v>-1.4285714285714282E-2</v>
      </c>
      <c r="AO1795" s="78">
        <f t="shared" si="1613"/>
        <v>1.3250000000000008</v>
      </c>
      <c r="AP1795" s="8">
        <f t="shared" si="1614"/>
        <v>56.989247311827974</v>
      </c>
      <c r="AQ1795" s="8"/>
      <c r="AR1795" s="8">
        <f t="shared" si="1615"/>
        <v>-1</v>
      </c>
      <c r="AS1795" s="114">
        <f t="shared" si="1616"/>
        <v>-708198</v>
      </c>
      <c r="AT1795" s="103">
        <f t="shared" si="1636"/>
        <v>-4.1648653624386097E-3</v>
      </c>
      <c r="AU1795" s="5">
        <f t="shared" si="1637"/>
        <v>1.35</v>
      </c>
      <c r="AV1795" s="93">
        <f t="shared" si="1639"/>
        <v>-0.72380256073933791</v>
      </c>
      <c r="AW1795" s="210">
        <f t="shared" ref="AW1795:AW1824" si="1645">(D1795-E1795)/E1795</f>
        <v>4.8148148148148107E-2</v>
      </c>
      <c r="AX1795" s="276">
        <f t="shared" si="1365"/>
        <v>2.9389812984878679E-3</v>
      </c>
      <c r="AY1795" s="19">
        <f t="shared" si="1425"/>
        <v>-9.1348950803032666E-2</v>
      </c>
    </row>
    <row r="1796" spans="1:51">
      <c r="A1796" s="16">
        <v>40945.324131944442</v>
      </c>
      <c r="B1796" s="9">
        <v>2</v>
      </c>
      <c r="C1796" s="5">
        <v>1.35</v>
      </c>
      <c r="D1796" s="5">
        <v>1.39</v>
      </c>
      <c r="E1796" s="5">
        <v>1.33</v>
      </c>
      <c r="F1796" s="5">
        <v>1.345</v>
      </c>
      <c r="G1796" s="6">
        <v>1058669</v>
      </c>
      <c r="H1796" s="113">
        <f t="shared" ref="H1796:H1802" si="1646">F1796</f>
        <v>1.345</v>
      </c>
      <c r="I1796" s="19">
        <f t="shared" si="1640"/>
        <v>-3.7037037037037888E-3</v>
      </c>
      <c r="J1796" s="8">
        <f t="shared" si="1621"/>
        <v>1.3850777757300243</v>
      </c>
      <c r="K1796" s="8">
        <f t="shared" si="1622"/>
        <v>1.143922224269976</v>
      </c>
      <c r="L1796" s="8">
        <f t="shared" si="1623"/>
        <v>1.2645000000000002</v>
      </c>
      <c r="M1796" s="19">
        <f t="shared" si="1624"/>
        <v>0.21081463961760866</v>
      </c>
      <c r="N1796" s="19">
        <f t="shared" si="1641"/>
        <v>-3.5237203735917572E-2</v>
      </c>
      <c r="O1796" s="19">
        <f t="shared" si="1642"/>
        <v>4.6898454486571008E-3</v>
      </c>
      <c r="P1796" s="19">
        <f t="shared" si="1643"/>
        <v>1.1078891312854165E-2</v>
      </c>
      <c r="Q1796" s="6">
        <v>167</v>
      </c>
      <c r="R1796" s="191">
        <v>1427831.665</v>
      </c>
      <c r="S1796" s="66">
        <f t="shared" si="1638"/>
        <v>8549.8902095808389</v>
      </c>
      <c r="T1796" t="str">
        <f t="shared" si="1644"/>
        <v/>
      </c>
      <c r="U1796" t="str">
        <f t="shared" si="1644"/>
        <v>BrokeBandUpper</v>
      </c>
      <c r="V1796" t="str">
        <f t="shared" si="1644"/>
        <v/>
      </c>
      <c r="W1796" t="str">
        <f t="shared" si="1644"/>
        <v/>
      </c>
      <c r="X1796" s="63"/>
      <c r="Y1796" s="219">
        <f t="shared" si="1364"/>
        <v>5.7142857142857143E-3</v>
      </c>
      <c r="Z1796" s="78">
        <f t="shared" si="1626"/>
        <v>1.2916230335380134</v>
      </c>
      <c r="AA1796" s="78">
        <f t="shared" si="1627"/>
        <v>1.2553863702677197</v>
      </c>
      <c r="AB1796" s="74">
        <f t="shared" si="1517"/>
        <v>1795</v>
      </c>
      <c r="AC1796" s="80">
        <f t="shared" si="1628"/>
        <v>1.0359979258065762E-2</v>
      </c>
      <c r="AD1796" s="79">
        <f t="shared" ref="AD1796:AD1802" si="1647">Z1796-AA1796</f>
        <v>3.6236663270293734E-2</v>
      </c>
      <c r="AE1796" s="81">
        <f t="shared" si="1629"/>
        <v>2.5876684012227973E-2</v>
      </c>
      <c r="AF1796" s="19">
        <f t="shared" si="1630"/>
        <v>2.8864948774747348E-2</v>
      </c>
      <c r="AG1796" s="93">
        <f t="shared" si="1631"/>
        <v>-3.3640077287513418E-3</v>
      </c>
      <c r="AH1796" s="91">
        <f t="shared" si="1632"/>
        <v>-3.2739199535013164E-4</v>
      </c>
      <c r="AI1796" s="96">
        <f t="shared" si="1633"/>
        <v>1788.8569268957854</v>
      </c>
      <c r="AJ1796" s="5">
        <f t="shared" ref="AJ1796:AJ1802" si="1648">F1796-F1795</f>
        <v>-5.0000000000001155E-3</v>
      </c>
      <c r="AK1796" s="5">
        <f t="shared" si="1612"/>
        <v>0</v>
      </c>
      <c r="AL1796" s="5">
        <f t="shared" si="1634"/>
        <v>-5.0000000000001155E-3</v>
      </c>
      <c r="AM1796" s="95">
        <f t="shared" si="1620"/>
        <v>1.8928571428571437E-2</v>
      </c>
      <c r="AN1796" s="95">
        <f t="shared" si="1635"/>
        <v>-1.3214285714285718E-2</v>
      </c>
      <c r="AO1796" s="78">
        <f t="shared" ref="AO1796:AO1802" si="1649">ABS(AM1796/AN1796)</f>
        <v>1.4324324324324327</v>
      </c>
      <c r="AP1796" s="8">
        <f t="shared" ref="AP1796:AP1802" si="1650">IF(AN1796=0,100,100-(100/(1+AO1796)))</f>
        <v>58.888888888888893</v>
      </c>
      <c r="AQ1796" s="8"/>
      <c r="AR1796" s="8">
        <f t="shared" ref="AR1796:AR1802" si="1651">IF(ISERROR(((F1796-E1796)-(D1796-F1796))/(D1796-E1796)),0,((F1796-E1796)-(D1796-F1796))/(D1796-E1796))</f>
        <v>-0.50000000000000189</v>
      </c>
      <c r="AS1796" s="114">
        <f t="shared" ref="AS1796:AS1802" si="1652">IF(ISERROR(AR1796*G1796),0,AR1796*G1796)</f>
        <v>-529334.50000000198</v>
      </c>
      <c r="AT1796" s="103">
        <f t="shared" si="1636"/>
        <v>-6.4966453077282993E-2</v>
      </c>
      <c r="AU1796" s="5">
        <f t="shared" si="1637"/>
        <v>1.345</v>
      </c>
      <c r="AV1796" s="93">
        <f t="shared" si="1639"/>
        <v>-0.37072612477746247</v>
      </c>
      <c r="AW1796" s="210">
        <f t="shared" si="1645"/>
        <v>4.5112781954887091E-2</v>
      </c>
      <c r="AX1796" s="276">
        <f t="shared" si="1365"/>
        <v>2.3485339925371496E-3</v>
      </c>
      <c r="AY1796" s="19">
        <f t="shared" si="1425"/>
        <v>-0.20090202896306578</v>
      </c>
    </row>
    <row r="1797" spans="1:51">
      <c r="A1797" s="16">
        <v>40946.360092592593</v>
      </c>
      <c r="B1797" s="9">
        <v>3</v>
      </c>
      <c r="C1797" s="5">
        <v>1.33</v>
      </c>
      <c r="D1797" s="5">
        <v>1.35</v>
      </c>
      <c r="E1797" s="5">
        <v>1.33</v>
      </c>
      <c r="F1797" s="5">
        <v>1.35</v>
      </c>
      <c r="G1797" s="6">
        <v>254854</v>
      </c>
      <c r="H1797" s="113">
        <f t="shared" si="1646"/>
        <v>1.35</v>
      </c>
      <c r="I1797" s="19">
        <f t="shared" si="1640"/>
        <v>3.7174721189591939E-3</v>
      </c>
      <c r="J1797" s="8">
        <f t="shared" si="1621"/>
        <v>1.3919628889379754</v>
      </c>
      <c r="K1797" s="8">
        <f t="shared" si="1622"/>
        <v>1.1545371110620251</v>
      </c>
      <c r="L1797" s="8">
        <f t="shared" si="1623"/>
        <v>1.2732500000000002</v>
      </c>
      <c r="M1797" s="19">
        <f t="shared" si="1624"/>
        <v>0.20564586066666082</v>
      </c>
      <c r="N1797" s="19">
        <f t="shared" si="1641"/>
        <v>-2.4518121513398456E-2</v>
      </c>
      <c r="O1797" s="19">
        <f t="shared" si="1642"/>
        <v>4.9709217262706778E-3</v>
      </c>
      <c r="P1797" s="19">
        <f t="shared" si="1643"/>
        <v>9.2793780615838591E-3</v>
      </c>
      <c r="Q1797" s="6">
        <v>154</v>
      </c>
      <c r="R1797" s="191">
        <v>342831.65500000003</v>
      </c>
      <c r="S1797" s="66">
        <f t="shared" si="1638"/>
        <v>2226.1795779220779</v>
      </c>
      <c r="T1797" t="str">
        <f t="shared" ref="T1797:W1798" si="1653">IF(C1797&gt;$J1797,"BrokeBandUpper", IF(C1797&lt;$K1797,"BrokeBandLower", ""))</f>
        <v/>
      </c>
      <c r="U1797" t="str">
        <f t="shared" si="1653"/>
        <v/>
      </c>
      <c r="V1797" t="str">
        <f t="shared" si="1653"/>
        <v/>
      </c>
      <c r="W1797" t="str">
        <f t="shared" si="1653"/>
        <v/>
      </c>
      <c r="X1797" s="63"/>
      <c r="Y1797" s="219">
        <f t="shared" si="1364"/>
        <v>9.1648351648351677E-3</v>
      </c>
      <c r="Z1797" s="78">
        <f t="shared" si="1626"/>
        <v>1.3006130863731593</v>
      </c>
      <c r="AA1797" s="78">
        <f t="shared" si="1627"/>
        <v>1.2623877788679085</v>
      </c>
      <c r="AB1797" s="74">
        <f t="shared" si="1517"/>
        <v>1796</v>
      </c>
      <c r="AC1797" s="80">
        <f t="shared" si="1628"/>
        <v>9.8788987944182401E-3</v>
      </c>
      <c r="AD1797" s="79">
        <f t="shared" si="1647"/>
        <v>3.8225307505250772E-2</v>
      </c>
      <c r="AE1797" s="81">
        <f t="shared" si="1629"/>
        <v>2.8346408710832532E-2</v>
      </c>
      <c r="AF1797" s="19">
        <f t="shared" si="1630"/>
        <v>3.0280162835171525E-2</v>
      </c>
      <c r="AG1797" s="93">
        <f t="shared" si="1631"/>
        <v>-4.6436431161092945E-2</v>
      </c>
      <c r="AH1797" s="91">
        <f t="shared" si="1632"/>
        <v>1.5424604266040819E-4</v>
      </c>
      <c r="AI1797" s="96">
        <f t="shared" si="1633"/>
        <v>1789.3313803076735</v>
      </c>
      <c r="AJ1797" s="5">
        <f t="shared" si="1648"/>
        <v>5.0000000000001155E-3</v>
      </c>
      <c r="AK1797" s="5">
        <f t="shared" ref="AK1797:AK1803" si="1654">IF(AJ1797&gt;0,AJ1797,0)</f>
        <v>5.0000000000001155E-3</v>
      </c>
      <c r="AL1797" s="5">
        <f t="shared" si="1634"/>
        <v>0</v>
      </c>
      <c r="AM1797" s="95">
        <f t="shared" si="1620"/>
        <v>1.5357142857142863E-2</v>
      </c>
      <c r="AN1797" s="95">
        <f t="shared" si="1635"/>
        <v>-1.3214285714285718E-2</v>
      </c>
      <c r="AO1797" s="78">
        <f t="shared" si="1649"/>
        <v>1.1621621621621623</v>
      </c>
      <c r="AP1797" s="8">
        <f t="shared" si="1650"/>
        <v>53.75</v>
      </c>
      <c r="AQ1797" s="8"/>
      <c r="AR1797" s="8">
        <f t="shared" si="1651"/>
        <v>1</v>
      </c>
      <c r="AS1797" s="114">
        <f t="shared" si="1652"/>
        <v>254854</v>
      </c>
      <c r="AT1797" s="103">
        <f t="shared" si="1636"/>
        <v>-3.4796799666019791E-2</v>
      </c>
      <c r="AU1797" s="5">
        <f t="shared" si="1637"/>
        <v>1.35</v>
      </c>
      <c r="AV1797" s="93">
        <f t="shared" si="1639"/>
        <v>0.74337942918369071</v>
      </c>
      <c r="AW1797" s="210">
        <f t="shared" si="1645"/>
        <v>1.5037593984962419E-2</v>
      </c>
      <c r="AX1797" s="276">
        <f t="shared" si="1365"/>
        <v>2.3404651533007253E-3</v>
      </c>
      <c r="AY1797" s="19">
        <f t="shared" si="1425"/>
        <v>-3.4356919091076805E-3</v>
      </c>
    </row>
    <row r="1798" spans="1:51">
      <c r="A1798" s="16">
        <v>40947.360543981478</v>
      </c>
      <c r="B1798" s="9">
        <v>4</v>
      </c>
      <c r="C1798" s="5">
        <v>1.35</v>
      </c>
      <c r="D1798" s="5">
        <v>1.37</v>
      </c>
      <c r="E1798" s="5">
        <v>1.335</v>
      </c>
      <c r="F1798" s="5">
        <v>1.365</v>
      </c>
      <c r="G1798" s="6">
        <v>186023</v>
      </c>
      <c r="H1798" s="113">
        <f t="shared" si="1646"/>
        <v>1.365</v>
      </c>
      <c r="I1798" s="19">
        <f t="shared" si="1640"/>
        <v>1.1111111111111039E-2</v>
      </c>
      <c r="J1798" s="8">
        <f t="shared" si="1621"/>
        <v>1.4011767557961785</v>
      </c>
      <c r="K1798" s="8">
        <f t="shared" si="1622"/>
        <v>1.1623232442038218</v>
      </c>
      <c r="L1798" s="8">
        <f t="shared" si="1623"/>
        <v>1.2817500000000002</v>
      </c>
      <c r="M1798" s="19">
        <f t="shared" si="1624"/>
        <v>0.20549663166718188</v>
      </c>
      <c r="N1798" s="19">
        <f t="shared" si="1641"/>
        <v>-7.2566011781212674E-4</v>
      </c>
      <c r="O1798" s="19">
        <f t="shared" si="1642"/>
        <v>6.619333698783471E-3</v>
      </c>
      <c r="P1798" s="19">
        <f t="shared" si="1643"/>
        <v>6.743943583272548E-3</v>
      </c>
      <c r="Q1798" s="6">
        <v>176</v>
      </c>
      <c r="R1798" s="191">
        <v>250767.72500000001</v>
      </c>
      <c r="S1798" s="66">
        <f t="shared" si="1638"/>
        <v>1424.8166193181819</v>
      </c>
      <c r="T1798" t="str">
        <f t="shared" si="1653"/>
        <v/>
      </c>
      <c r="U1798" t="str">
        <f t="shared" si="1653"/>
        <v/>
      </c>
      <c r="V1798" t="str">
        <f t="shared" si="1653"/>
        <v/>
      </c>
      <c r="W1798" t="str">
        <f t="shared" si="1653"/>
        <v/>
      </c>
      <c r="X1798" s="63" t="s">
        <v>89</v>
      </c>
      <c r="Y1798" s="219">
        <f t="shared" si="1364"/>
        <v>1.1758241758241762E-2</v>
      </c>
      <c r="Z1798" s="78">
        <f t="shared" si="1626"/>
        <v>1.3105286710716928</v>
      </c>
      <c r="AA1798" s="78">
        <f t="shared" si="1627"/>
        <v>1.2699810832316833</v>
      </c>
      <c r="AB1798" s="74">
        <f t="shared" si="1517"/>
        <v>1797</v>
      </c>
      <c r="AC1798" s="80">
        <f t="shared" si="1628"/>
        <v>9.7609433033415335E-3</v>
      </c>
      <c r="AD1798" s="79">
        <f t="shared" si="1647"/>
        <v>4.0547587840009447E-2</v>
      </c>
      <c r="AE1798" s="81">
        <f t="shared" si="1629"/>
        <v>3.0786644536667913E-2</v>
      </c>
      <c r="AF1798" s="19">
        <f t="shared" si="1630"/>
        <v>3.1927710085908681E-2</v>
      </c>
      <c r="AG1798" s="93">
        <f t="shared" si="1631"/>
        <v>-1.1940145711721792E-2</v>
      </c>
      <c r="AH1798" s="91">
        <f t="shared" si="1632"/>
        <v>6.1247330848307956E-4</v>
      </c>
      <c r="AI1798" s="96">
        <f t="shared" si="1633"/>
        <v>1789.8304061147523</v>
      </c>
      <c r="AJ1798" s="5">
        <f t="shared" si="1648"/>
        <v>1.4999999999999902E-2</v>
      </c>
      <c r="AK1798" s="5">
        <f t="shared" si="1654"/>
        <v>1.4999999999999902E-2</v>
      </c>
      <c r="AL1798" s="5">
        <f t="shared" si="1634"/>
        <v>0</v>
      </c>
      <c r="AM1798" s="95">
        <f t="shared" ref="AM1798:AM1804" si="1655">(AVERAGE(AK1785:AK1798))</f>
        <v>1.6428571428571428E-2</v>
      </c>
      <c r="AN1798" s="95">
        <f t="shared" si="1635"/>
        <v>-1.0714285714285707E-2</v>
      </c>
      <c r="AO1798" s="78">
        <f t="shared" si="1649"/>
        <v>1.5333333333333343</v>
      </c>
      <c r="AP1798" s="8">
        <f t="shared" si="1650"/>
        <v>60.526315789473699</v>
      </c>
      <c r="AQ1798" s="8"/>
      <c r="AR1798" s="8">
        <f t="shared" si="1651"/>
        <v>0.71428571428570886</v>
      </c>
      <c r="AS1798" s="114">
        <f t="shared" si="1652"/>
        <v>132873.57142857043</v>
      </c>
      <c r="AT1798" s="103">
        <f t="shared" si="1636"/>
        <v>-6.3303876548191536E-3</v>
      </c>
      <c r="AU1798" s="5">
        <f t="shared" si="1637"/>
        <v>1.365</v>
      </c>
      <c r="AV1798" s="93">
        <f t="shared" si="1639"/>
        <v>0.52986711678534559</v>
      </c>
      <c r="AW1798" s="210">
        <f t="shared" si="1645"/>
        <v>2.6217228464419581E-2</v>
      </c>
      <c r="AX1798" s="276">
        <f t="shared" si="1365"/>
        <v>2.5121409221597704E-3</v>
      </c>
      <c r="AY1798" s="19">
        <f t="shared" si="1425"/>
        <v>7.3351132195637742E-2</v>
      </c>
    </row>
    <row r="1799" spans="1:51">
      <c r="A1799" s="16">
        <v>40948.424351851849</v>
      </c>
      <c r="B1799" s="9">
        <v>5</v>
      </c>
      <c r="C1799" s="5">
        <v>1.37</v>
      </c>
      <c r="D1799" s="5">
        <v>1.38</v>
      </c>
      <c r="E1799" s="5">
        <v>1.36</v>
      </c>
      <c r="F1799" s="5">
        <v>1.37</v>
      </c>
      <c r="G1799" s="6">
        <v>115078</v>
      </c>
      <c r="H1799" s="113">
        <f t="shared" si="1646"/>
        <v>1.37</v>
      </c>
      <c r="I1799" s="19">
        <f t="shared" si="1640"/>
        <v>3.6630036630037476E-3</v>
      </c>
      <c r="J1799" s="8">
        <f t="shared" si="1621"/>
        <v>1.4103101509620821</v>
      </c>
      <c r="K1799" s="8">
        <f t="shared" si="1622"/>
        <v>1.1691898490379182</v>
      </c>
      <c r="L1799" s="8">
        <f t="shared" si="1623"/>
        <v>1.2897500000000002</v>
      </c>
      <c r="M1799" s="19">
        <f t="shared" si="1624"/>
        <v>0.20622852834599326</v>
      </c>
      <c r="N1799" s="19">
        <f t="shared" si="1641"/>
        <v>3.5615993939829764E-3</v>
      </c>
      <c r="O1799" s="19">
        <f t="shared" si="1642"/>
        <v>6.518374736179393E-3</v>
      </c>
      <c r="P1799" s="19">
        <f t="shared" si="1643"/>
        <v>5.9076550936567971E-3</v>
      </c>
      <c r="Q1799" s="6">
        <v>64</v>
      </c>
      <c r="R1799" s="191">
        <v>157601.75</v>
      </c>
      <c r="S1799" s="66">
        <f t="shared" si="1638"/>
        <v>2462.52734375</v>
      </c>
      <c r="T1799" t="str">
        <f t="shared" ref="T1799:W1800" si="1656">IF(C1799&gt;$J1799,"BrokeBandUpper", IF(C1799&lt;$K1799,"BrokeBandLower", ""))</f>
        <v/>
      </c>
      <c r="U1799" t="str">
        <f t="shared" si="1656"/>
        <v/>
      </c>
      <c r="V1799" t="str">
        <f t="shared" si="1656"/>
        <v/>
      </c>
      <c r="W1799" t="str">
        <f t="shared" si="1656"/>
        <v/>
      </c>
      <c r="X1799" s="63"/>
      <c r="Y1799" s="219">
        <f t="shared" si="1364"/>
        <v>1.2989010989010992E-2</v>
      </c>
      <c r="Z1799" s="78">
        <f t="shared" si="1626"/>
        <v>1.3196872557266521</v>
      </c>
      <c r="AA1799" s="78">
        <f t="shared" si="1627"/>
        <v>1.2773824830725389</v>
      </c>
      <c r="AB1799" s="74">
        <f t="shared" si="1517"/>
        <v>1798</v>
      </c>
      <c r="AC1799" s="80">
        <f t="shared" si="1628"/>
        <v>9.2145024939562711E-3</v>
      </c>
      <c r="AD1799" s="79">
        <f t="shared" si="1647"/>
        <v>4.2304772654113254E-2</v>
      </c>
      <c r="AE1799" s="81">
        <f t="shared" si="1629"/>
        <v>3.3090270160156983E-2</v>
      </c>
      <c r="AF1799" s="19">
        <f t="shared" si="1630"/>
        <v>3.3118328468350298E-2</v>
      </c>
      <c r="AG1799" s="93">
        <f t="shared" si="1631"/>
        <v>-5.5982377153875634E-2</v>
      </c>
      <c r="AH1799" s="91">
        <f t="shared" si="1632"/>
        <v>9.4339557162685325E-4</v>
      </c>
      <c r="AI1799" s="96">
        <f t="shared" si="1633"/>
        <v>1790.459127733649</v>
      </c>
      <c r="AJ1799" s="5">
        <f t="shared" si="1648"/>
        <v>5.0000000000001155E-3</v>
      </c>
      <c r="AK1799" s="5">
        <f t="shared" si="1654"/>
        <v>5.0000000000001155E-3</v>
      </c>
      <c r="AL1799" s="5">
        <f t="shared" si="1634"/>
        <v>0</v>
      </c>
      <c r="AM1799" s="95">
        <f t="shared" si="1655"/>
        <v>1.6785714285714293E-2</v>
      </c>
      <c r="AN1799" s="95">
        <f t="shared" si="1635"/>
        <v>-8.2142857142857139E-3</v>
      </c>
      <c r="AO1799" s="78">
        <f t="shared" si="1649"/>
        <v>2.0434782608695663</v>
      </c>
      <c r="AP1799" s="8">
        <f t="shared" si="1650"/>
        <v>67.142857142857153</v>
      </c>
      <c r="AQ1799" s="8"/>
      <c r="AR1799" s="8">
        <f t="shared" si="1651"/>
        <v>1.1102230246251679E-14</v>
      </c>
      <c r="AS1799" s="114">
        <f t="shared" si="1652"/>
        <v>1.2776224522781507E-9</v>
      </c>
      <c r="AT1799" s="103">
        <f t="shared" si="1636"/>
        <v>-1.147652499291596E-2</v>
      </c>
      <c r="AU1799" s="5">
        <f t="shared" si="1637"/>
        <v>1.37</v>
      </c>
      <c r="AV1799" s="93">
        <f t="shared" si="1639"/>
        <v>8.1066514317141189E-15</v>
      </c>
      <c r="AW1799" s="210">
        <f t="shared" si="1645"/>
        <v>1.4705882352941025E-2</v>
      </c>
      <c r="AX1799" s="276">
        <f t="shared" si="1365"/>
        <v>2.6502601135810749E-3</v>
      </c>
      <c r="AY1799" s="19">
        <f t="shared" si="1425"/>
        <v>5.4980670153869746E-2</v>
      </c>
    </row>
    <row r="1800" spans="1:51">
      <c r="A1800" s="16">
        <v>40949.3746875</v>
      </c>
      <c r="B1800" s="9">
        <v>6</v>
      </c>
      <c r="C1800" s="5">
        <v>1.37</v>
      </c>
      <c r="D1800" s="5">
        <v>1.37</v>
      </c>
      <c r="E1800" s="5">
        <v>1.36</v>
      </c>
      <c r="F1800" s="5">
        <v>1.37</v>
      </c>
      <c r="G1800" s="6">
        <v>39147</v>
      </c>
      <c r="H1800" s="113">
        <f t="shared" si="1646"/>
        <v>1.37</v>
      </c>
      <c r="I1800" s="19">
        <f t="shared" si="1640"/>
        <v>0</v>
      </c>
      <c r="J1800" s="8">
        <f t="shared" ref="J1800:J1805" si="1657">(L1800)+2*STDEVPA(H1781:H1800)</f>
        <v>1.419828975051765</v>
      </c>
      <c r="K1800" s="8">
        <f t="shared" ref="K1800:K1805" si="1658">(L1800)-(2*STDEVPA(H1781:H1800))</f>
        <v>1.1696710249482352</v>
      </c>
      <c r="L1800" s="8">
        <f t="shared" ref="L1800:L1805" si="1659">AVERAGE(H1781:H1800)</f>
        <v>1.2947500000000001</v>
      </c>
      <c r="M1800" s="19">
        <f t="shared" ref="M1800:M1805" si="1660">(J1800-K1800)/K1800</f>
        <v>0.21387034881418968</v>
      </c>
      <c r="N1800" s="19">
        <f t="shared" si="1641"/>
        <v>3.7055108376546249E-2</v>
      </c>
      <c r="O1800" s="19">
        <f t="shared" si="1642"/>
        <v>6.7494544254604735E-3</v>
      </c>
      <c r="P1800" s="19">
        <f t="shared" si="1643"/>
        <v>4.1154643167050641E-4</v>
      </c>
      <c r="Q1800" s="6">
        <v>39</v>
      </c>
      <c r="R1800" s="191">
        <v>53572</v>
      </c>
      <c r="S1800" s="66">
        <f t="shared" ref="S1800:S1805" si="1661">R1800/Q1800</f>
        <v>1373.6410256410256</v>
      </c>
      <c r="T1800" t="str">
        <f t="shared" si="1656"/>
        <v/>
      </c>
      <c r="U1800" t="str">
        <f t="shared" si="1656"/>
        <v/>
      </c>
      <c r="V1800" t="str">
        <f t="shared" si="1656"/>
        <v/>
      </c>
      <c r="W1800" t="str">
        <f t="shared" si="1656"/>
        <v/>
      </c>
      <c r="X1800" s="63" t="s">
        <v>89</v>
      </c>
      <c r="Y1800" s="219">
        <f t="shared" si="1364"/>
        <v>1.4021978021978028E-2</v>
      </c>
      <c r="Z1800" s="78">
        <f t="shared" ref="Z1800:Z1805" si="1662">Z1799+(0.154*(F1800-Z1799))</f>
        <v>1.3274354183447477</v>
      </c>
      <c r="AA1800" s="78">
        <f t="shared" ref="AA1800:AA1805" si="1663">AA1799+(0.074*(F1800-AA1799))</f>
        <v>1.2842361793251711</v>
      </c>
      <c r="AB1800" s="74">
        <f t="shared" si="1517"/>
        <v>1799</v>
      </c>
      <c r="AC1800" s="80">
        <f t="shared" ref="AC1800:AC1805" si="1664">AD1800-AE1800</f>
        <v>8.0871750875356613E-3</v>
      </c>
      <c r="AD1800" s="79">
        <f t="shared" si="1647"/>
        <v>4.3199239019576563E-2</v>
      </c>
      <c r="AE1800" s="81">
        <f t="shared" ref="AE1800:AE1805" si="1665">AE1799+(0.2*(AD1800-AE1799))</f>
        <v>3.5112063932040902E-2</v>
      </c>
      <c r="AF1800" s="19">
        <f t="shared" ref="AF1800:AF1805" si="1666">AD1800/AA1800</f>
        <v>3.3638079751246774E-2</v>
      </c>
      <c r="AG1800" s="93">
        <f t="shared" ref="AG1800:AG1806" si="1667">IF(A1801&gt;A1800,(AC1800-AC1799)/AC1799, (AC1800-AC1801)/AC1801)</f>
        <v>-0.12234273170581007</v>
      </c>
      <c r="AH1800" s="91">
        <f t="shared" ref="AH1800:AH1805" si="1668">SLOPE(AC1787:AC1800,AB1787:AB1800)</f>
        <v>1.1623713537556877E-3</v>
      </c>
      <c r="AI1800" s="96">
        <f t="shared" ref="AI1800:AI1805" si="1669">INTERCEPT(AB1787:AB1800,AC1787:AC1800)</f>
        <v>1791.1802641321665</v>
      </c>
      <c r="AJ1800" s="5">
        <f t="shared" si="1648"/>
        <v>0</v>
      </c>
      <c r="AK1800" s="5">
        <f t="shared" si="1654"/>
        <v>0</v>
      </c>
      <c r="AL1800" s="5">
        <f t="shared" ref="AL1800:AL1805" si="1670">IF(AJ1800&lt;0,AJ1800,0)</f>
        <v>0</v>
      </c>
      <c r="AM1800" s="95">
        <f t="shared" si="1655"/>
        <v>1.6071428571428577E-2</v>
      </c>
      <c r="AN1800" s="95">
        <f t="shared" ref="AN1800:AN1807" si="1671">(AVERAGE(AL1787:AL1800))</f>
        <v>-8.2142857142857139E-3</v>
      </c>
      <c r="AO1800" s="78">
        <f t="shared" si="1649"/>
        <v>1.9565217391304355</v>
      </c>
      <c r="AP1800" s="8">
        <f t="shared" si="1650"/>
        <v>66.176470588235304</v>
      </c>
      <c r="AQ1800" s="8"/>
      <c r="AR1800" s="8">
        <f t="shared" si="1651"/>
        <v>1</v>
      </c>
      <c r="AS1800" s="114">
        <f t="shared" si="1652"/>
        <v>39147</v>
      </c>
      <c r="AT1800" s="103">
        <f t="shared" ref="AT1800:AT1805" si="1672">SUM(AS1781:AS1800)/SUM(G1781:G1800)</f>
        <v>-4.2317653690323358E-2</v>
      </c>
      <c r="AU1800" s="5">
        <f t="shared" ref="AU1800:AU1805" si="1673">F1800</f>
        <v>1.37</v>
      </c>
      <c r="AV1800" s="93">
        <f t="shared" ref="AV1800:AV1805" si="1674">AS1800/R1800</f>
        <v>0.73073620548047491</v>
      </c>
      <c r="AW1800" s="210">
        <f t="shared" si="1645"/>
        <v>7.3529411764705942E-3</v>
      </c>
      <c r="AX1800" s="276">
        <f t="shared" si="1365"/>
        <v>2.9765006530657742E-3</v>
      </c>
      <c r="AY1800" s="19">
        <f t="shared" si="1425"/>
        <v>0.12309755476939875</v>
      </c>
    </row>
    <row r="1801" spans="1:51">
      <c r="A1801" s="16">
        <v>40952.311782407407</v>
      </c>
      <c r="B1801" s="9">
        <v>2</v>
      </c>
      <c r="C1801" s="5">
        <v>1.375</v>
      </c>
      <c r="D1801" s="5">
        <v>1.49</v>
      </c>
      <c r="E1801" s="5">
        <v>1.37</v>
      </c>
      <c r="F1801" s="5">
        <v>1.46</v>
      </c>
      <c r="G1801" s="6">
        <v>572072</v>
      </c>
      <c r="H1801" s="113">
        <f t="shared" si="1646"/>
        <v>1.46</v>
      </c>
      <c r="I1801" s="19">
        <f t="shared" ref="I1801:I1807" si="1675">IF(A1802&gt;A1801,(H1801-H1800)/H1800, (H1801-H1802)/H1802)</f>
        <v>6.5693430656934199E-2</v>
      </c>
      <c r="J1801" s="8">
        <f t="shared" si="1657"/>
        <v>1.4476561653208078</v>
      </c>
      <c r="K1801" s="8">
        <f t="shared" si="1658"/>
        <v>1.1593438346791924</v>
      </c>
      <c r="L1801" s="8">
        <f t="shared" si="1659"/>
        <v>1.3035000000000001</v>
      </c>
      <c r="M1801" s="19">
        <f t="shared" si="1660"/>
        <v>0.24868578416289727</v>
      </c>
      <c r="N1801" s="19">
        <f t="shared" ref="N1801:N1807" si="1676">IF(A1802&gt;A1801,(M1801-M1800)/M1800, (M1801-M1802)/M1802)</f>
        <v>0.16278757453636178</v>
      </c>
      <c r="O1801" s="19">
        <f t="shared" ref="O1801:O1807" si="1677">IF(A1802&gt;A1801,(J1801-J1800)/J1800, (J1801-J1802)/J1802)</f>
        <v>1.9598973367921477E-2</v>
      </c>
      <c r="P1801" s="19">
        <f t="shared" ref="P1801:P1807" si="1678">IF(A1802&gt;A1801,(K1801-K1800)/K1800, (K1801-K1802)/K1802)</f>
        <v>-8.8291408855748627E-3</v>
      </c>
      <c r="Q1801" s="6">
        <v>194</v>
      </c>
      <c r="R1801" s="191">
        <v>824709.90500000003</v>
      </c>
      <c r="S1801" s="66">
        <f t="shared" si="1661"/>
        <v>4251.0819845360829</v>
      </c>
      <c r="T1801" t="str">
        <f t="shared" ref="T1801:W1802" si="1679">IF(C1801&gt;$J1801,"BrokeBandUpper", IF(C1801&lt;$K1801,"BrokeBandLower", ""))</f>
        <v/>
      </c>
      <c r="U1801" t="str">
        <f t="shared" si="1679"/>
        <v>BrokeBandUpper</v>
      </c>
      <c r="V1801" t="str">
        <f t="shared" si="1679"/>
        <v/>
      </c>
      <c r="W1801" t="str">
        <f t="shared" si="1679"/>
        <v>BrokeBandUpper</v>
      </c>
      <c r="X1801" s="63"/>
      <c r="Y1801" s="219">
        <f t="shared" si="1364"/>
        <v>1.6813186813186814E-2</v>
      </c>
      <c r="Z1801" s="78">
        <f t="shared" si="1662"/>
        <v>1.3478503639196564</v>
      </c>
      <c r="AA1801" s="78">
        <f t="shared" si="1663"/>
        <v>1.2972427020551085</v>
      </c>
      <c r="AB1801" s="74">
        <f t="shared" si="1517"/>
        <v>1800</v>
      </c>
      <c r="AC1801" s="80">
        <f t="shared" si="1664"/>
        <v>1.2396478346005602E-2</v>
      </c>
      <c r="AD1801" s="79">
        <f t="shared" si="1647"/>
        <v>5.0607661864547904E-2</v>
      </c>
      <c r="AE1801" s="81">
        <f t="shared" si="1665"/>
        <v>3.8211183518542302E-2</v>
      </c>
      <c r="AF1801" s="19">
        <f t="shared" si="1666"/>
        <v>3.9011714449712916E-2</v>
      </c>
      <c r="AG1801" s="93">
        <f t="shared" si="1667"/>
        <v>0.53285643155069606</v>
      </c>
      <c r="AH1801" s="91">
        <f t="shared" si="1668"/>
        <v>1.4095840267966181E-3</v>
      </c>
      <c r="AI1801" s="96">
        <f t="shared" si="1669"/>
        <v>1791.7728057489705</v>
      </c>
      <c r="AJ1801" s="5">
        <f t="shared" si="1648"/>
        <v>8.9999999999999858E-2</v>
      </c>
      <c r="AK1801" s="5">
        <f t="shared" si="1654"/>
        <v>8.9999999999999858E-2</v>
      </c>
      <c r="AL1801" s="5">
        <f t="shared" si="1670"/>
        <v>0</v>
      </c>
      <c r="AM1801" s="95">
        <f t="shared" si="1655"/>
        <v>2.2499999999999996E-2</v>
      </c>
      <c r="AN1801" s="95">
        <f t="shared" si="1671"/>
        <v>-7.4999999999999989E-3</v>
      </c>
      <c r="AO1801" s="78">
        <f t="shared" si="1649"/>
        <v>3</v>
      </c>
      <c r="AP1801" s="8">
        <f t="shared" si="1650"/>
        <v>75</v>
      </c>
      <c r="AQ1801" s="8"/>
      <c r="AR1801" s="8">
        <f t="shared" si="1651"/>
        <v>0.49999999999999906</v>
      </c>
      <c r="AS1801" s="114">
        <f t="shared" si="1652"/>
        <v>286035.99999999948</v>
      </c>
      <c r="AT1801" s="103">
        <f t="shared" si="1672"/>
        <v>3.1036904821967685E-2</v>
      </c>
      <c r="AU1801" s="5">
        <f t="shared" si="1673"/>
        <v>1.46</v>
      </c>
      <c r="AV1801" s="93">
        <f t="shared" si="1674"/>
        <v>0.34683225976290349</v>
      </c>
      <c r="AW1801" s="210">
        <f t="shared" si="1645"/>
        <v>8.7591240875912316E-2</v>
      </c>
      <c r="AX1801" s="276">
        <f t="shared" si="1365"/>
        <v>4.2338269196974757E-3</v>
      </c>
      <c r="AY1801" s="19">
        <f t="shared" si="1425"/>
        <v>0.4224176014665626</v>
      </c>
    </row>
    <row r="1802" spans="1:51">
      <c r="A1802" s="16">
        <v>40953.327662037038</v>
      </c>
      <c r="B1802" s="9">
        <v>3</v>
      </c>
      <c r="C1802" s="5">
        <v>1.5</v>
      </c>
      <c r="D1802" s="5">
        <v>1.5</v>
      </c>
      <c r="E1802" s="5">
        <v>1.415</v>
      </c>
      <c r="F1802" s="5">
        <v>1.43</v>
      </c>
      <c r="G1802" s="6">
        <v>262345</v>
      </c>
      <c r="H1802" s="113">
        <f t="shared" si="1646"/>
        <v>1.43</v>
      </c>
      <c r="I1802" s="19">
        <f t="shared" si="1675"/>
        <v>-2.0547945205479472E-2</v>
      </c>
      <c r="J1802" s="8">
        <f t="shared" si="1657"/>
        <v>1.4647622544112073</v>
      </c>
      <c r="K1802" s="8">
        <f t="shared" si="1658"/>
        <v>1.1587377455887931</v>
      </c>
      <c r="L1802" s="8">
        <f t="shared" si="1659"/>
        <v>1.3117500000000002</v>
      </c>
      <c r="M1802" s="19">
        <f t="shared" si="1660"/>
        <v>0.26410161400836485</v>
      </c>
      <c r="N1802" s="19">
        <f t="shared" si="1676"/>
        <v>6.198918807264716E-2</v>
      </c>
      <c r="O1802" s="19">
        <f t="shared" si="1677"/>
        <v>1.1816403300854782E-2</v>
      </c>
      <c r="P1802" s="19">
        <f t="shared" si="1678"/>
        <v>-5.2278631435263585E-4</v>
      </c>
      <c r="Q1802" s="6">
        <v>194</v>
      </c>
      <c r="R1802" s="191">
        <v>382364.42</v>
      </c>
      <c r="S1802" s="66">
        <f t="shared" si="1661"/>
        <v>1970.9506185567009</v>
      </c>
      <c r="T1802" t="str">
        <f t="shared" si="1679"/>
        <v>BrokeBandUpper</v>
      </c>
      <c r="U1802" t="str">
        <f t="shared" si="1679"/>
        <v>BrokeBandUpper</v>
      </c>
      <c r="V1802" t="str">
        <f t="shared" si="1679"/>
        <v/>
      </c>
      <c r="W1802" t="str">
        <f t="shared" si="1679"/>
        <v/>
      </c>
      <c r="X1802" s="63" t="s">
        <v>89</v>
      </c>
      <c r="Y1802" s="219">
        <f t="shared" si="1364"/>
        <v>1.7824175824175822E-2</v>
      </c>
      <c r="Z1802" s="78">
        <f t="shared" si="1662"/>
        <v>1.3605014078760294</v>
      </c>
      <c r="AA1802" s="78">
        <f t="shared" si="1663"/>
        <v>1.3070667421030304</v>
      </c>
      <c r="AB1802" s="74">
        <f t="shared" si="1517"/>
        <v>1801</v>
      </c>
      <c r="AC1802" s="80">
        <f t="shared" si="1664"/>
        <v>1.2178785803565309E-2</v>
      </c>
      <c r="AD1802" s="79">
        <f t="shared" si="1647"/>
        <v>5.3434665772998935E-2</v>
      </c>
      <c r="AE1802" s="81">
        <f t="shared" si="1665"/>
        <v>4.1255879969433626E-2</v>
      </c>
      <c r="AF1802" s="19">
        <f t="shared" si="1666"/>
        <v>4.088135980495089E-2</v>
      </c>
      <c r="AG1802" s="93">
        <f t="shared" si="1667"/>
        <v>-1.7560837551128989E-2</v>
      </c>
      <c r="AH1802" s="91">
        <f t="shared" si="1668"/>
        <v>1.5443832046401409E-3</v>
      </c>
      <c r="AI1802" s="96">
        <f t="shared" si="1669"/>
        <v>1792.3715916350332</v>
      </c>
      <c r="AJ1802" s="5">
        <f t="shared" si="1648"/>
        <v>-3.0000000000000027E-2</v>
      </c>
      <c r="AK1802" s="5">
        <f t="shared" si="1654"/>
        <v>0</v>
      </c>
      <c r="AL1802" s="5">
        <f t="shared" si="1670"/>
        <v>-3.0000000000000027E-2</v>
      </c>
      <c r="AM1802" s="95">
        <f t="shared" si="1655"/>
        <v>2.2499999999999996E-2</v>
      </c>
      <c r="AN1802" s="95">
        <f t="shared" si="1671"/>
        <v>-9.642857142857144E-3</v>
      </c>
      <c r="AO1802" s="78">
        <f t="shared" si="1649"/>
        <v>2.3333333333333326</v>
      </c>
      <c r="AP1802" s="8">
        <f t="shared" si="1650"/>
        <v>70</v>
      </c>
      <c r="AQ1802" s="8"/>
      <c r="AR1802" s="8">
        <f t="shared" si="1651"/>
        <v>-0.64705882352941391</v>
      </c>
      <c r="AS1802" s="114">
        <f t="shared" si="1652"/>
        <v>-169752.64705882408</v>
      </c>
      <c r="AT1802" s="103">
        <f t="shared" si="1672"/>
        <v>3.1871932747710816E-2</v>
      </c>
      <c r="AU1802" s="5">
        <f t="shared" si="1673"/>
        <v>1.43</v>
      </c>
      <c r="AV1802" s="93">
        <f t="shared" si="1674"/>
        <v>-0.44395513332235276</v>
      </c>
      <c r="AW1802" s="210">
        <f t="shared" si="1645"/>
        <v>6.0070671378091849E-2</v>
      </c>
      <c r="AX1802" s="276">
        <f t="shared" si="1365"/>
        <v>5.6695453281935147E-3</v>
      </c>
      <c r="AY1802" s="19">
        <f t="shared" si="1425"/>
        <v>0.33910654255054595</v>
      </c>
    </row>
    <row r="1803" spans="1:51">
      <c r="A1803" s="16">
        <v>40954.319571759261</v>
      </c>
      <c r="B1803" s="9">
        <v>4</v>
      </c>
      <c r="C1803" s="5">
        <v>1.43</v>
      </c>
      <c r="D1803" s="5">
        <v>1.4450000000000001</v>
      </c>
      <c r="E1803" s="5">
        <v>1.415</v>
      </c>
      <c r="F1803" s="5">
        <v>1.44</v>
      </c>
      <c r="G1803" s="6">
        <v>243455</v>
      </c>
      <c r="H1803" s="113">
        <f t="shared" ref="H1803:H1808" si="1680">F1803</f>
        <v>1.44</v>
      </c>
      <c r="I1803" s="19">
        <f t="shared" si="1675"/>
        <v>6.9930069930069999E-3</v>
      </c>
      <c r="J1803" s="8">
        <f t="shared" si="1657"/>
        <v>1.4806755965157103</v>
      </c>
      <c r="K1803" s="8">
        <f t="shared" si="1658"/>
        <v>1.1548244034842901</v>
      </c>
      <c r="L1803" s="8">
        <f t="shared" si="1659"/>
        <v>1.3177500000000002</v>
      </c>
      <c r="M1803" s="19">
        <f t="shared" si="1660"/>
        <v>0.28216514307134061</v>
      </c>
      <c r="N1803" s="19">
        <f t="shared" si="1676"/>
        <v>6.8396132794567605E-2</v>
      </c>
      <c r="O1803" s="19">
        <f t="shared" si="1677"/>
        <v>1.0864112627547004E-2</v>
      </c>
      <c r="P1803" s="19">
        <f t="shared" si="1678"/>
        <v>-3.3772457308832247E-3</v>
      </c>
      <c r="Q1803" s="6">
        <v>279</v>
      </c>
      <c r="R1803" s="191">
        <v>348493.685</v>
      </c>
      <c r="S1803" s="66">
        <f t="shared" si="1661"/>
        <v>1249.0813082437276</v>
      </c>
      <c r="T1803" t="str">
        <f t="shared" ref="T1803:W1804" si="1681">IF(C1803&gt;$J1803,"BrokeBandUpper", IF(C1803&lt;$K1803,"BrokeBandLower", ""))</f>
        <v/>
      </c>
      <c r="U1803" t="str">
        <f t="shared" si="1681"/>
        <v/>
      </c>
      <c r="V1803" t="str">
        <f t="shared" si="1681"/>
        <v/>
      </c>
      <c r="W1803" t="str">
        <f t="shared" si="1681"/>
        <v/>
      </c>
      <c r="X1803" s="63"/>
      <c r="Y1803" s="219">
        <f t="shared" si="1364"/>
        <v>1.7505494505494504E-2</v>
      </c>
      <c r="Z1803" s="78">
        <f t="shared" si="1662"/>
        <v>1.3727441910631208</v>
      </c>
      <c r="AA1803" s="78">
        <f t="shared" si="1663"/>
        <v>1.3169038031874061</v>
      </c>
      <c r="AB1803" s="74">
        <f t="shared" si="1517"/>
        <v>1802</v>
      </c>
      <c r="AC1803" s="80">
        <f t="shared" si="1664"/>
        <v>1.1667606325024914E-2</v>
      </c>
      <c r="AD1803" s="79">
        <f t="shared" ref="AD1803:AD1808" si="1682">Z1803-AA1803</f>
        <v>5.584038787571477E-2</v>
      </c>
      <c r="AE1803" s="81">
        <f t="shared" si="1665"/>
        <v>4.4172781550689856E-2</v>
      </c>
      <c r="AF1803" s="19">
        <f t="shared" si="1666"/>
        <v>4.2402784273657561E-2</v>
      </c>
      <c r="AG1803" s="93">
        <f t="shared" si="1667"/>
        <v>-4.1972942687829258E-2</v>
      </c>
      <c r="AH1803" s="91">
        <f t="shared" si="1668"/>
        <v>1.5130435518297212E-3</v>
      </c>
      <c r="AI1803" s="96">
        <f t="shared" si="1669"/>
        <v>1792.9439137513407</v>
      </c>
      <c r="AJ1803" s="5">
        <f t="shared" ref="AJ1803:AJ1808" si="1683">F1803-F1802</f>
        <v>1.0000000000000009E-2</v>
      </c>
      <c r="AK1803" s="5">
        <f t="shared" si="1654"/>
        <v>1.0000000000000009E-2</v>
      </c>
      <c r="AL1803" s="5">
        <f t="shared" si="1670"/>
        <v>0</v>
      </c>
      <c r="AM1803" s="95">
        <f t="shared" si="1655"/>
        <v>2.3214285714285712E-2</v>
      </c>
      <c r="AN1803" s="95">
        <f t="shared" si="1671"/>
        <v>-7.8571428571428646E-3</v>
      </c>
      <c r="AO1803" s="78">
        <f t="shared" ref="AO1803:AO1808" si="1684">ABS(AM1803/AN1803)</f>
        <v>2.9545454545454515</v>
      </c>
      <c r="AP1803" s="8">
        <f t="shared" ref="AP1803:AP1808" si="1685">IF(AN1803=0,100,100-(100/(1+AO1803)))</f>
        <v>74.712643678160902</v>
      </c>
      <c r="AQ1803" s="8"/>
      <c r="AR1803" s="8">
        <f t="shared" ref="AR1803:AR1808" si="1686">IF(ISERROR(((F1803-E1803)-(D1803-F1803))/(D1803-E1803)),0,((F1803-E1803)-(D1803-F1803))/(D1803-E1803))</f>
        <v>0.6666666666666593</v>
      </c>
      <c r="AS1803" s="114">
        <f t="shared" ref="AS1803:AS1808" si="1687">IF(ISERROR(AR1803*G1803),0,AR1803*G1803)</f>
        <v>162303.33333333154</v>
      </c>
      <c r="AT1803" s="103">
        <f t="shared" si="1672"/>
        <v>1.3221221528059664E-2</v>
      </c>
      <c r="AU1803" s="5">
        <f t="shared" si="1673"/>
        <v>1.44</v>
      </c>
      <c r="AV1803" s="93">
        <f t="shared" si="1674"/>
        <v>0.46572819055051612</v>
      </c>
      <c r="AW1803" s="210">
        <f t="shared" si="1645"/>
        <v>2.1201413427561856E-2</v>
      </c>
      <c r="AX1803" s="276">
        <f t="shared" si="1365"/>
        <v>7.1766875089176209E-3</v>
      </c>
      <c r="AY1803" s="19">
        <f t="shared" si="1425"/>
        <v>0.26583122516533902</v>
      </c>
    </row>
    <row r="1804" spans="1:51">
      <c r="A1804" s="16">
        <v>40955.317326388889</v>
      </c>
      <c r="B1804" s="9">
        <v>5</v>
      </c>
      <c r="C1804" s="5">
        <v>1.43</v>
      </c>
      <c r="D1804" s="5">
        <v>1.45</v>
      </c>
      <c r="E1804" s="5">
        <v>1.38</v>
      </c>
      <c r="F1804" s="5">
        <v>1.45</v>
      </c>
      <c r="G1804" s="6">
        <v>151057</v>
      </c>
      <c r="H1804" s="113">
        <f t="shared" si="1680"/>
        <v>1.45</v>
      </c>
      <c r="I1804" s="19">
        <f t="shared" si="1675"/>
        <v>6.944444444444451E-3</v>
      </c>
      <c r="J1804" s="8">
        <f t="shared" si="1657"/>
        <v>1.4979185853827328</v>
      </c>
      <c r="K1804" s="8">
        <f t="shared" si="1658"/>
        <v>1.1540814146172673</v>
      </c>
      <c r="L1804" s="8">
        <f t="shared" si="1659"/>
        <v>1.3260000000000001</v>
      </c>
      <c r="M1804" s="19">
        <f t="shared" si="1660"/>
        <v>0.29793146862129621</v>
      </c>
      <c r="N1804" s="19">
        <f t="shared" si="1676"/>
        <v>5.5876233961220934E-2</v>
      </c>
      <c r="O1804" s="19">
        <f t="shared" si="1677"/>
        <v>1.1645352234884028E-2</v>
      </c>
      <c r="P1804" s="19">
        <f t="shared" si="1678"/>
        <v>-6.433782181784651E-4</v>
      </c>
      <c r="Q1804" s="6">
        <v>152</v>
      </c>
      <c r="R1804" s="191">
        <v>212183.05499999999</v>
      </c>
      <c r="S1804" s="66">
        <f t="shared" si="1661"/>
        <v>1395.9411513157895</v>
      </c>
      <c r="T1804" t="str">
        <f t="shared" si="1681"/>
        <v/>
      </c>
      <c r="U1804" t="str">
        <f t="shared" si="1681"/>
        <v/>
      </c>
      <c r="V1804" t="str">
        <f t="shared" si="1681"/>
        <v/>
      </c>
      <c r="W1804" t="str">
        <f t="shared" si="1681"/>
        <v/>
      </c>
      <c r="X1804" s="63"/>
      <c r="Y1804" s="219">
        <f t="shared" si="1364"/>
        <v>1.5868131868131866E-2</v>
      </c>
      <c r="Z1804" s="78">
        <f t="shared" si="1662"/>
        <v>1.3846415856394003</v>
      </c>
      <c r="AA1804" s="78">
        <f t="shared" si="1663"/>
        <v>1.3267529217515379</v>
      </c>
      <c r="AB1804" s="74">
        <f t="shared" si="1517"/>
        <v>1803</v>
      </c>
      <c r="AC1804" s="80">
        <f t="shared" si="1664"/>
        <v>1.0972705869738038E-2</v>
      </c>
      <c r="AD1804" s="79">
        <f t="shared" si="1682"/>
        <v>5.7888663887862402E-2</v>
      </c>
      <c r="AE1804" s="81">
        <f t="shared" si="1665"/>
        <v>4.6915958018124364E-2</v>
      </c>
      <c r="AF1804" s="19">
        <f t="shared" si="1666"/>
        <v>4.3631834487644912E-2</v>
      </c>
      <c r="AG1804" s="93">
        <f t="shared" si="1667"/>
        <v>-5.9558099230382813E-2</v>
      </c>
      <c r="AH1804" s="91">
        <f t="shared" si="1668"/>
        <v>1.2913811456354046E-3</v>
      </c>
      <c r="AI1804" s="96">
        <f t="shared" si="1669"/>
        <v>1793.4094549350514</v>
      </c>
      <c r="AJ1804" s="5">
        <f t="shared" si="1683"/>
        <v>1.0000000000000009E-2</v>
      </c>
      <c r="AK1804" s="5">
        <f t="shared" ref="AK1804:AK1810" si="1688">IF(AJ1804&gt;0,AJ1804,0)</f>
        <v>1.0000000000000009E-2</v>
      </c>
      <c r="AL1804" s="5">
        <f t="shared" si="1670"/>
        <v>0</v>
      </c>
      <c r="AM1804" s="95">
        <f t="shared" si="1655"/>
        <v>2.3928571428571428E-2</v>
      </c>
      <c r="AN1804" s="95">
        <f t="shared" si="1671"/>
        <v>-6.4285714285714345E-3</v>
      </c>
      <c r="AO1804" s="78">
        <f t="shared" si="1684"/>
        <v>3.7222222222222188</v>
      </c>
      <c r="AP1804" s="8">
        <f t="shared" si="1685"/>
        <v>78.823529411764696</v>
      </c>
      <c r="AQ1804" s="8"/>
      <c r="AR1804" s="8">
        <f t="shared" si="1686"/>
        <v>1</v>
      </c>
      <c r="AS1804" s="114">
        <f t="shared" si="1687"/>
        <v>151057</v>
      </c>
      <c r="AT1804" s="103">
        <f t="shared" si="1672"/>
        <v>4.9761771155043953E-2</v>
      </c>
      <c r="AU1804" s="5">
        <f t="shared" si="1673"/>
        <v>1.45</v>
      </c>
      <c r="AV1804" s="93">
        <f t="shared" si="1674"/>
        <v>0.71191830092181496</v>
      </c>
      <c r="AW1804" s="210">
        <f t="shared" si="1645"/>
        <v>5.0724637681159472E-2</v>
      </c>
      <c r="AX1804" s="276">
        <f t="shared" si="1365"/>
        <v>8.5757483528006578E-3</v>
      </c>
      <c r="AY1804" s="19">
        <f t="shared" si="1425"/>
        <v>0.19494520865574674</v>
      </c>
    </row>
    <row r="1805" spans="1:51">
      <c r="A1805" s="16">
        <v>40956.330601851849</v>
      </c>
      <c r="B1805" s="9">
        <v>6</v>
      </c>
      <c r="C1805" s="5">
        <v>1.44</v>
      </c>
      <c r="D1805" s="5">
        <v>1.44</v>
      </c>
      <c r="E1805" s="5">
        <v>1.385</v>
      </c>
      <c r="F1805" s="5">
        <v>1.39</v>
      </c>
      <c r="G1805" s="6">
        <v>47726</v>
      </c>
      <c r="H1805" s="113">
        <f t="shared" si="1680"/>
        <v>1.39</v>
      </c>
      <c r="I1805" s="19">
        <f t="shared" si="1675"/>
        <v>-4.1379310344827627E-2</v>
      </c>
      <c r="J1805" s="8">
        <f t="shared" si="1657"/>
        <v>1.503364315512375</v>
      </c>
      <c r="K1805" s="8">
        <f t="shared" si="1658"/>
        <v>1.1626356844876253</v>
      </c>
      <c r="L1805" s="8">
        <f t="shared" si="1659"/>
        <v>1.3330000000000002</v>
      </c>
      <c r="M1805" s="19">
        <f t="shared" si="1660"/>
        <v>0.2930656916615364</v>
      </c>
      <c r="N1805" s="19">
        <f t="shared" si="1676"/>
        <v>-1.6331866460017202E-2</v>
      </c>
      <c r="O1805" s="19">
        <f t="shared" si="1677"/>
        <v>3.6355314519652521E-3</v>
      </c>
      <c r="P1805" s="19">
        <f t="shared" si="1678"/>
        <v>7.4121892632634575E-3</v>
      </c>
      <c r="Q1805" s="6">
        <v>111</v>
      </c>
      <c r="R1805" s="191">
        <v>67458.179999999993</v>
      </c>
      <c r="S1805" s="66">
        <f t="shared" si="1661"/>
        <v>607.73135135135124</v>
      </c>
      <c r="T1805" t="str">
        <f t="shared" ref="T1805:W1806" si="1689">IF(C1805&gt;$J1805,"BrokeBandUpper", IF(C1805&lt;$K1805,"BrokeBandLower", ""))</f>
        <v/>
      </c>
      <c r="U1805" t="str">
        <f t="shared" si="1689"/>
        <v/>
      </c>
      <c r="V1805" t="str">
        <f t="shared" si="1689"/>
        <v/>
      </c>
      <c r="W1805" t="str">
        <f t="shared" si="1689"/>
        <v/>
      </c>
      <c r="X1805" s="63"/>
      <c r="Y1805" s="219">
        <f t="shared" si="1364"/>
        <v>1.0945054945054936E-2</v>
      </c>
      <c r="Z1805" s="78">
        <f t="shared" si="1662"/>
        <v>1.3854667814509327</v>
      </c>
      <c r="AA1805" s="78">
        <f t="shared" si="1663"/>
        <v>1.331433205541924</v>
      </c>
      <c r="AB1805" s="74">
        <f t="shared" si="1517"/>
        <v>1804</v>
      </c>
      <c r="AC1805" s="80">
        <f t="shared" si="1664"/>
        <v>5.6940943127074678E-3</v>
      </c>
      <c r="AD1805" s="79">
        <f t="shared" si="1682"/>
        <v>5.4033575909008702E-2</v>
      </c>
      <c r="AE1805" s="81">
        <f t="shared" si="1665"/>
        <v>4.8339481596301234E-2</v>
      </c>
      <c r="AF1805" s="19">
        <f t="shared" si="1666"/>
        <v>4.058301662006078E-2</v>
      </c>
      <c r="AG1805" s="93">
        <f t="shared" si="1667"/>
        <v>-0.48106744313529948</v>
      </c>
      <c r="AH1805" s="91">
        <f t="shared" si="1668"/>
        <v>7.4883468687134299E-4</v>
      </c>
      <c r="AI1805" s="96">
        <f t="shared" si="1669"/>
        <v>1794.2168592796243</v>
      </c>
      <c r="AJ1805" s="5">
        <f t="shared" si="1683"/>
        <v>-6.0000000000000053E-2</v>
      </c>
      <c r="AK1805" s="5">
        <f t="shared" si="1688"/>
        <v>0</v>
      </c>
      <c r="AL1805" s="5">
        <f t="shared" si="1670"/>
        <v>-6.0000000000000053E-2</v>
      </c>
      <c r="AM1805" s="95">
        <f t="shared" ref="AM1805:AM1810" si="1690">(AVERAGE(AK1792:AK1805))</f>
        <v>2.3928571428571428E-2</v>
      </c>
      <c r="AN1805" s="95">
        <f t="shared" si="1671"/>
        <v>-9.642857142857144E-3</v>
      </c>
      <c r="AO1805" s="78">
        <f t="shared" si="1684"/>
        <v>2.481481481481481</v>
      </c>
      <c r="AP1805" s="8">
        <f t="shared" si="1685"/>
        <v>71.276595744680847</v>
      </c>
      <c r="AQ1805" s="8"/>
      <c r="AR1805" s="8">
        <f t="shared" si="1686"/>
        <v>-0.8181818181818219</v>
      </c>
      <c r="AS1805" s="114">
        <f t="shared" si="1687"/>
        <v>-39048.54545454563</v>
      </c>
      <c r="AT1805" s="103">
        <f t="shared" si="1672"/>
        <v>4.6710772595507606E-2</v>
      </c>
      <c r="AU1805" s="5">
        <f t="shared" si="1673"/>
        <v>1.39</v>
      </c>
      <c r="AV1805" s="93">
        <f t="shared" si="1674"/>
        <v>-0.57885560290161453</v>
      </c>
      <c r="AW1805" s="210">
        <f t="shared" si="1645"/>
        <v>3.9711191335740026E-2</v>
      </c>
      <c r="AX1805" s="276">
        <f t="shared" si="1365"/>
        <v>9.1258026837461748E-3</v>
      </c>
      <c r="AY1805" s="19">
        <f t="shared" si="1425"/>
        <v>6.4140680010261839E-2</v>
      </c>
    </row>
    <row r="1806" spans="1:51">
      <c r="A1806" s="16">
        <v>40959.328217592592</v>
      </c>
      <c r="B1806" s="9">
        <v>2</v>
      </c>
      <c r="C1806" s="5">
        <v>1.45</v>
      </c>
      <c r="D1806" s="5">
        <v>1.45</v>
      </c>
      <c r="E1806" s="5">
        <v>1.425</v>
      </c>
      <c r="F1806" s="5">
        <v>1.44</v>
      </c>
      <c r="G1806" s="6">
        <v>79434</v>
      </c>
      <c r="H1806" s="113">
        <f t="shared" si="1680"/>
        <v>1.44</v>
      </c>
      <c r="I1806" s="19">
        <f t="shared" si="1675"/>
        <v>3.5971223021582767E-2</v>
      </c>
      <c r="J1806" s="8">
        <f t="shared" ref="J1806:J1812" si="1691">(L1806)+2*STDEVPA(H1787:H1806)</f>
        <v>1.5149855485293497</v>
      </c>
      <c r="K1806" s="8">
        <f t="shared" ref="K1806:K1812" si="1692">(L1806)-(2*STDEVPA(H1787:H1806))</f>
        <v>1.1690144514706504</v>
      </c>
      <c r="L1806" s="8">
        <f t="shared" ref="L1806:L1812" si="1693">AVERAGE(H1787:H1806)</f>
        <v>1.3420000000000001</v>
      </c>
      <c r="M1806" s="19">
        <f t="shared" ref="M1806:M1812" si="1694">(J1806-K1806)/K1806</f>
        <v>0.29595108651005875</v>
      </c>
      <c r="N1806" s="19">
        <f t="shared" si="1676"/>
        <v>9.8455565786755815E-3</v>
      </c>
      <c r="O1806" s="19">
        <f t="shared" si="1677"/>
        <v>7.7301509002586453E-3</v>
      </c>
      <c r="P1806" s="19">
        <f t="shared" si="1678"/>
        <v>5.4864710142078724E-3</v>
      </c>
      <c r="Q1806" s="6">
        <v>42</v>
      </c>
      <c r="R1806" s="191">
        <v>114919.39</v>
      </c>
      <c r="S1806" s="66">
        <f t="shared" ref="S1806:S1812" si="1695">R1806/Q1806</f>
        <v>2736.1759523809524</v>
      </c>
      <c r="T1806" t="str">
        <f t="shared" si="1689"/>
        <v/>
      </c>
      <c r="U1806" t="str">
        <f t="shared" si="1689"/>
        <v/>
      </c>
      <c r="V1806" t="str">
        <f t="shared" si="1689"/>
        <v/>
      </c>
      <c r="W1806" t="str">
        <f t="shared" si="1689"/>
        <v/>
      </c>
      <c r="X1806" s="63" t="s">
        <v>89</v>
      </c>
      <c r="Y1806" s="219">
        <f t="shared" ref="Y1806:Y1860" si="1696">SLOPE(H1793:H1806,AB1793:AB1806)</f>
        <v>7.2307692307692212E-3</v>
      </c>
      <c r="Z1806" s="78">
        <f t="shared" ref="Z1806:Z1812" si="1697">Z1805+(0.154*(F1806-Z1805))</f>
        <v>1.3938648971074892</v>
      </c>
      <c r="AA1806" s="78">
        <f t="shared" ref="AA1806:AA1812" si="1698">AA1805+(0.074*(F1806-AA1805))</f>
        <v>1.3394671483318217</v>
      </c>
      <c r="AB1806" s="74">
        <f t="shared" si="1517"/>
        <v>1805</v>
      </c>
      <c r="AC1806" s="80">
        <f t="shared" ref="AC1806:AC1812" si="1699">AD1806-AE1806</f>
        <v>4.8466137434930098E-3</v>
      </c>
      <c r="AD1806" s="79">
        <f t="shared" si="1682"/>
        <v>5.4397748775667498E-2</v>
      </c>
      <c r="AE1806" s="81">
        <f t="shared" ref="AE1806:AE1812" si="1700">AE1805+(0.2*(AD1806-AE1805))</f>
        <v>4.9551135032174488E-2</v>
      </c>
      <c r="AF1806" s="19">
        <f t="shared" ref="AF1806:AF1812" si="1701">AD1806/AA1806</f>
        <v>4.0611484084111131E-2</v>
      </c>
      <c r="AG1806" s="93">
        <f t="shared" si="1667"/>
        <v>-0.14883500740813899</v>
      </c>
      <c r="AH1806" s="91">
        <f t="shared" ref="AH1806:AH1812" si="1702">SLOPE(AC1793:AC1806,AB1793:AB1806)</f>
        <v>1.0929052904014911E-4</v>
      </c>
      <c r="AI1806" s="96">
        <f t="shared" ref="AI1806:AI1812" si="1703">INTERCEPT(AB1793:AB1806,AC1793:AC1806)</f>
        <v>1796.8097685719783</v>
      </c>
      <c r="AJ1806" s="5">
        <f t="shared" si="1683"/>
        <v>5.0000000000000044E-2</v>
      </c>
      <c r="AK1806" s="5">
        <f t="shared" si="1688"/>
        <v>5.0000000000000044E-2</v>
      </c>
      <c r="AL1806" s="5">
        <f t="shared" ref="AL1806:AL1812" si="1704">IF(AJ1806&lt;0,AJ1806,0)</f>
        <v>0</v>
      </c>
      <c r="AM1806" s="95">
        <f t="shared" si="1690"/>
        <v>2.6071428571428572E-2</v>
      </c>
      <c r="AN1806" s="95">
        <f t="shared" si="1671"/>
        <v>-9.642857142857144E-3</v>
      </c>
      <c r="AO1806" s="78">
        <f t="shared" si="1684"/>
        <v>2.7037037037037033</v>
      </c>
      <c r="AP1806" s="8">
        <f t="shared" si="1685"/>
        <v>73</v>
      </c>
      <c r="AQ1806" s="8"/>
      <c r="AR1806" s="8">
        <f t="shared" si="1686"/>
        <v>0.19999999999999646</v>
      </c>
      <c r="AS1806" s="114">
        <f t="shared" si="1687"/>
        <v>15886.799999999719</v>
      </c>
      <c r="AT1806" s="103">
        <f t="shared" ref="AT1806:AT1812" si="1705">SUM(AS1787:AS1806)/SUM(G1787:G1806)</f>
        <v>4.8922251967375464E-2</v>
      </c>
      <c r="AU1806" s="5">
        <f t="shared" ref="AU1806:AU1812" si="1706">F1806</f>
        <v>1.44</v>
      </c>
      <c r="AV1806" s="93">
        <f t="shared" ref="AV1806:AV1812" si="1707">AS1806/R1806</f>
        <v>0.13824298928144083</v>
      </c>
      <c r="AW1806" s="210">
        <f t="shared" si="1645"/>
        <v>1.7543859649122744E-2</v>
      </c>
      <c r="AX1806" s="276">
        <f t="shared" ref="AX1806:AX1869" si="1708">SLOPE(M1793:M1806,AB1793:AB1806)</f>
        <v>8.7514815529172087E-3</v>
      </c>
      <c r="AY1806" s="19">
        <f t="shared" si="1425"/>
        <v>-4.101788563713564E-2</v>
      </c>
    </row>
    <row r="1807" spans="1:51">
      <c r="A1807" s="16">
        <v>40960.471388888887</v>
      </c>
      <c r="B1807" s="9">
        <v>3</v>
      </c>
      <c r="C1807" s="5">
        <v>1.44</v>
      </c>
      <c r="D1807" s="5">
        <v>1.44</v>
      </c>
      <c r="E1807" s="5">
        <v>1.42</v>
      </c>
      <c r="F1807" s="5">
        <v>1.43</v>
      </c>
      <c r="G1807" s="6">
        <v>63345</v>
      </c>
      <c r="H1807" s="113">
        <f t="shared" si="1680"/>
        <v>1.43</v>
      </c>
      <c r="I1807" s="19">
        <f t="shared" si="1675"/>
        <v>-6.944444444444451E-3</v>
      </c>
      <c r="J1807" s="8">
        <f t="shared" si="1691"/>
        <v>1.5226275036233996</v>
      </c>
      <c r="K1807" s="8">
        <f t="shared" si="1692"/>
        <v>1.1793724963766008</v>
      </c>
      <c r="L1807" s="8">
        <f t="shared" si="1693"/>
        <v>1.3510000000000002</v>
      </c>
      <c r="M1807" s="19">
        <f t="shared" si="1694"/>
        <v>0.29104884868977782</v>
      </c>
      <c r="N1807" s="19">
        <f t="shared" si="1676"/>
        <v>-1.656435148824606E-2</v>
      </c>
      <c r="O1807" s="19">
        <f t="shared" si="1677"/>
        <v>5.0442428982033355E-3</v>
      </c>
      <c r="P1807" s="19">
        <f t="shared" si="1678"/>
        <v>8.8604934634637679E-3</v>
      </c>
      <c r="Q1807" s="6">
        <v>32</v>
      </c>
      <c r="R1807" s="191">
        <v>90706.25</v>
      </c>
      <c r="S1807" s="66">
        <f t="shared" si="1695"/>
        <v>2834.5703125</v>
      </c>
      <c r="T1807" t="str">
        <f t="shared" ref="T1807:W1808" si="1709">IF(C1807&gt;$J1807,"BrokeBandUpper", IF(C1807&lt;$K1807,"BrokeBandLower", ""))</f>
        <v/>
      </c>
      <c r="U1807" t="str">
        <f t="shared" si="1709"/>
        <v/>
      </c>
      <c r="V1807" t="str">
        <f t="shared" si="1709"/>
        <v/>
      </c>
      <c r="W1807" t="str">
        <f t="shared" si="1709"/>
        <v/>
      </c>
      <c r="X1807" s="63"/>
      <c r="Y1807" s="219">
        <f t="shared" si="1696"/>
        <v>7.1648351648351564E-3</v>
      </c>
      <c r="Z1807" s="78">
        <f t="shared" si="1697"/>
        <v>1.3994297029529359</v>
      </c>
      <c r="AA1807" s="78">
        <f t="shared" si="1698"/>
        <v>1.3461665793552668</v>
      </c>
      <c r="AB1807" s="74">
        <f t="shared" si="1517"/>
        <v>1806</v>
      </c>
      <c r="AC1807" s="80">
        <f t="shared" si="1699"/>
        <v>2.9695908523956482E-3</v>
      </c>
      <c r="AD1807" s="79">
        <f t="shared" si="1682"/>
        <v>5.3263123597669049E-2</v>
      </c>
      <c r="AE1807" s="81">
        <f t="shared" si="1700"/>
        <v>5.02935327452734E-2</v>
      </c>
      <c r="AF1807" s="19">
        <f t="shared" si="1701"/>
        <v>3.9566517557714807E-2</v>
      </c>
      <c r="AG1807" s="93">
        <f t="shared" ref="AG1807:AG1813" si="1710">IF(A1808&gt;A1807,(AC1807-AC1806)/AC1806, (AC1807-AC1808)/AC1808)</f>
        <v>-0.38728543070250321</v>
      </c>
      <c r="AH1807" s="91">
        <f t="shared" si="1702"/>
        <v>-3.2426214510635572E-4</v>
      </c>
      <c r="AI1807" s="96">
        <f t="shared" si="1703"/>
        <v>1805.9925091255943</v>
      </c>
      <c r="AJ1807" s="5">
        <f t="shared" si="1683"/>
        <v>-1.0000000000000009E-2</v>
      </c>
      <c r="AK1807" s="5">
        <f t="shared" si="1688"/>
        <v>0</v>
      </c>
      <c r="AL1807" s="5">
        <f t="shared" si="1704"/>
        <v>-1.0000000000000009E-2</v>
      </c>
      <c r="AM1807" s="95">
        <f t="shared" si="1690"/>
        <v>1.5357142857142847E-2</v>
      </c>
      <c r="AN1807" s="95">
        <f t="shared" si="1671"/>
        <v>-1.0357142857142858E-2</v>
      </c>
      <c r="AO1807" s="78">
        <f t="shared" si="1684"/>
        <v>1.4827586206896541</v>
      </c>
      <c r="AP1807" s="8">
        <f t="shared" si="1685"/>
        <v>59.7222222222222</v>
      </c>
      <c r="AQ1807" s="8"/>
      <c r="AR1807" s="8">
        <f t="shared" si="1686"/>
        <v>0</v>
      </c>
      <c r="AS1807" s="114">
        <f t="shared" si="1687"/>
        <v>0</v>
      </c>
      <c r="AT1807" s="103">
        <f t="shared" si="1705"/>
        <v>4.3137615814458692E-2</v>
      </c>
      <c r="AU1807" s="5">
        <f t="shared" si="1706"/>
        <v>1.43</v>
      </c>
      <c r="AV1807" s="93">
        <f t="shared" si="1707"/>
        <v>0</v>
      </c>
      <c r="AW1807" s="210">
        <f t="shared" si="1645"/>
        <v>1.4084507042253534E-2</v>
      </c>
      <c r="AX1807" s="276">
        <f t="shared" si="1708"/>
        <v>8.4688251923595078E-3</v>
      </c>
      <c r="AY1807" s="19">
        <f t="shared" si="1425"/>
        <v>-3.2298115336080506E-2</v>
      </c>
    </row>
    <row r="1808" spans="1:51">
      <c r="A1808" s="16">
        <v>40961.352662037039</v>
      </c>
      <c r="B1808" s="9">
        <v>4</v>
      </c>
      <c r="C1808" s="5">
        <v>1.43</v>
      </c>
      <c r="D1808" s="5">
        <v>1.44</v>
      </c>
      <c r="E1808" s="5">
        <v>1.41</v>
      </c>
      <c r="F1808" s="5">
        <v>1.4350000000000001</v>
      </c>
      <c r="G1808" s="6">
        <v>236734</v>
      </c>
      <c r="H1808" s="113">
        <f t="shared" si="1680"/>
        <v>1.4350000000000001</v>
      </c>
      <c r="I1808" s="19">
        <f t="shared" ref="I1808:I1814" si="1711">IF(A1809&gt;A1808,(H1808-H1807)/H1807, (H1808-H1809)/H1809)</f>
        <v>3.4965034965035776E-3</v>
      </c>
      <c r="J1808" s="8">
        <f t="shared" si="1691"/>
        <v>1.5290242575157718</v>
      </c>
      <c r="K1808" s="8">
        <f t="shared" si="1692"/>
        <v>1.1914757424842286</v>
      </c>
      <c r="L1808" s="8">
        <f t="shared" si="1693"/>
        <v>1.3602500000000002</v>
      </c>
      <c r="M1808" s="19">
        <f t="shared" si="1694"/>
        <v>0.28330288481388133</v>
      </c>
      <c r="N1808" s="19">
        <f t="shared" ref="N1808:N1814" si="1712">IF(A1809&gt;A1808,(M1808-M1807)/M1807, (M1808-M1809)/M1809)</f>
        <v>-2.6613965012288129E-2</v>
      </c>
      <c r="O1808" s="19">
        <f t="shared" ref="O1808:O1814" si="1713">IF(A1809&gt;A1808,(J1808-J1807)/J1807, (J1808-J1809)/J1809)</f>
        <v>4.2011285604324012E-3</v>
      </c>
      <c r="P1808" s="19">
        <f t="shared" ref="P1808:P1814" si="1714">IF(A1809&gt;A1808,(K1808-K1807)/K1807, (K1808-K1809)/K1809)</f>
        <v>1.026244561816792E-2</v>
      </c>
      <c r="Q1808" s="6">
        <v>76</v>
      </c>
      <c r="R1808" s="191">
        <v>339038.78499999997</v>
      </c>
      <c r="S1808" s="66">
        <f t="shared" si="1695"/>
        <v>4461.0366447368415</v>
      </c>
      <c r="T1808" t="str">
        <f t="shared" si="1709"/>
        <v/>
      </c>
      <c r="U1808" t="str">
        <f t="shared" si="1709"/>
        <v/>
      </c>
      <c r="V1808" t="str">
        <f t="shared" si="1709"/>
        <v/>
      </c>
      <c r="W1808" t="str">
        <f t="shared" si="1709"/>
        <v/>
      </c>
      <c r="X1808" s="63"/>
      <c r="Y1808" s="219">
        <f t="shared" si="1696"/>
        <v>7.9230769230769129E-3</v>
      </c>
      <c r="Z1808" s="78">
        <f t="shared" si="1697"/>
        <v>1.4049075286981838</v>
      </c>
      <c r="AA1808" s="78">
        <f t="shared" si="1698"/>
        <v>1.352740252482977</v>
      </c>
      <c r="AB1808" s="74">
        <f t="shared" si="1517"/>
        <v>1807</v>
      </c>
      <c r="AC1808" s="80">
        <f t="shared" si="1699"/>
        <v>1.4989947759467062E-3</v>
      </c>
      <c r="AD1808" s="79">
        <f t="shared" si="1682"/>
        <v>5.2167276215206781E-2</v>
      </c>
      <c r="AE1808" s="81">
        <f t="shared" si="1700"/>
        <v>5.0668281439260075E-2</v>
      </c>
      <c r="AF1808" s="19">
        <f t="shared" si="1701"/>
        <v>3.8564148674849356E-2</v>
      </c>
      <c r="AG1808" s="93">
        <f t="shared" si="1710"/>
        <v>-0.49521841544688655</v>
      </c>
      <c r="AH1808" s="91">
        <f t="shared" si="1702"/>
        <v>-5.5249572303653534E-4</v>
      </c>
      <c r="AI1808" s="96">
        <f t="shared" si="1703"/>
        <v>1807.364448439926</v>
      </c>
      <c r="AJ1808" s="5">
        <f t="shared" si="1683"/>
        <v>5.0000000000001155E-3</v>
      </c>
      <c r="AK1808" s="5">
        <f t="shared" si="1688"/>
        <v>5.0000000000001155E-3</v>
      </c>
      <c r="AL1808" s="5">
        <f t="shared" si="1704"/>
        <v>0</v>
      </c>
      <c r="AM1808" s="95">
        <f t="shared" si="1690"/>
        <v>1.3571428571428583E-2</v>
      </c>
      <c r="AN1808" s="95">
        <f t="shared" ref="AN1808:AN1813" si="1715">(AVERAGE(AL1795:AL1808))</f>
        <v>-1.0357142857142858E-2</v>
      </c>
      <c r="AO1808" s="78">
        <f t="shared" si="1684"/>
        <v>1.310344827586208</v>
      </c>
      <c r="AP1808" s="8">
        <f t="shared" si="1685"/>
        <v>56.716417910447788</v>
      </c>
      <c r="AQ1808" s="8"/>
      <c r="AR1808" s="8">
        <f t="shared" si="1686"/>
        <v>0.66666666666667407</v>
      </c>
      <c r="AS1808" s="114">
        <f t="shared" si="1687"/>
        <v>157822.66666666843</v>
      </c>
      <c r="AT1808" s="103">
        <f t="shared" si="1705"/>
        <v>6.7269235528914229E-2</v>
      </c>
      <c r="AU1808" s="5">
        <f t="shared" si="1706"/>
        <v>1.4350000000000001</v>
      </c>
      <c r="AV1808" s="93">
        <f t="shared" si="1707"/>
        <v>0.46550033108061206</v>
      </c>
      <c r="AW1808" s="210">
        <f t="shared" si="1645"/>
        <v>2.1276595744680871E-2</v>
      </c>
      <c r="AX1808" s="276">
        <f t="shared" si="1708"/>
        <v>8.4161998772835089E-3</v>
      </c>
      <c r="AY1808" s="19">
        <f t="shared" si="1425"/>
        <v>-6.2140041718510043E-3</v>
      </c>
    </row>
    <row r="1809" spans="1:51">
      <c r="A1809" s="16">
        <v>40962.312708333331</v>
      </c>
      <c r="B1809" s="9">
        <v>5</v>
      </c>
      <c r="C1809" s="5">
        <v>1.42</v>
      </c>
      <c r="D1809" s="5">
        <v>1.4350000000000001</v>
      </c>
      <c r="E1809" s="5">
        <v>1.42</v>
      </c>
      <c r="F1809" s="5">
        <v>1.4350000000000001</v>
      </c>
      <c r="G1809" s="6">
        <v>61468</v>
      </c>
      <c r="H1809" s="113">
        <f t="shared" ref="H1809:H1814" si="1716">F1809</f>
        <v>1.4350000000000001</v>
      </c>
      <c r="I1809" s="19">
        <f t="shared" si="1711"/>
        <v>0</v>
      </c>
      <c r="J1809" s="8">
        <f t="shared" si="1691"/>
        <v>1.53044580457858</v>
      </c>
      <c r="K1809" s="8">
        <f t="shared" si="1692"/>
        <v>1.2110541954214202</v>
      </c>
      <c r="L1809" s="8">
        <f t="shared" si="1693"/>
        <v>1.3707500000000001</v>
      </c>
      <c r="M1809" s="19">
        <f t="shared" si="1694"/>
        <v>0.26373023632193315</v>
      </c>
      <c r="N1809" s="19">
        <f t="shared" si="1712"/>
        <v>-6.9087360352177926E-2</v>
      </c>
      <c r="O1809" s="19">
        <f t="shared" si="1713"/>
        <v>9.2970863988638748E-4</v>
      </c>
      <c r="P1809" s="19">
        <f t="shared" si="1714"/>
        <v>1.6432103683764913E-2</v>
      </c>
      <c r="Q1809" s="6">
        <v>49</v>
      </c>
      <c r="R1809" s="191">
        <v>87819.5</v>
      </c>
      <c r="S1809" s="66">
        <f t="shared" si="1695"/>
        <v>1792.2346938775511</v>
      </c>
      <c r="T1809" t="str">
        <f t="shared" ref="T1809:W1810" si="1717">IF(C1809&gt;$J1809,"BrokeBandUpper", IF(C1809&lt;$K1809,"BrokeBandLower", ""))</f>
        <v/>
      </c>
      <c r="U1809" t="str">
        <f t="shared" si="1717"/>
        <v/>
      </c>
      <c r="V1809" t="str">
        <f t="shared" si="1717"/>
        <v/>
      </c>
      <c r="W1809" t="str">
        <f t="shared" si="1717"/>
        <v/>
      </c>
      <c r="X1809" s="63"/>
      <c r="Y1809" s="219">
        <f t="shared" si="1696"/>
        <v>7.1648351648351608E-3</v>
      </c>
      <c r="Z1809" s="78">
        <f t="shared" si="1697"/>
        <v>1.4095417692786636</v>
      </c>
      <c r="AA1809" s="78">
        <f t="shared" si="1698"/>
        <v>1.3588274737992367</v>
      </c>
      <c r="AB1809" s="74">
        <f t="shared" si="1517"/>
        <v>1808</v>
      </c>
      <c r="AC1809" s="80">
        <f t="shared" si="1699"/>
        <v>3.6811232133421301E-5</v>
      </c>
      <c r="AD1809" s="79">
        <f t="shared" ref="AD1809:AD1814" si="1718">Z1809-AA1809</f>
        <v>5.0714295479426852E-2</v>
      </c>
      <c r="AE1809" s="81">
        <f t="shared" si="1700"/>
        <v>5.0677484247293431E-2</v>
      </c>
      <c r="AF1809" s="19">
        <f t="shared" si="1701"/>
        <v>3.7322100455940414E-2</v>
      </c>
      <c r="AG1809" s="93">
        <f t="shared" si="1710"/>
        <v>-0.97544272153305356</v>
      </c>
      <c r="AH1809" s="91">
        <f t="shared" si="1702"/>
        <v>-7.3588004974405952E-4</v>
      </c>
      <c r="AI1809" s="96">
        <f t="shared" si="1703"/>
        <v>1807.4939637726482</v>
      </c>
      <c r="AJ1809" s="5">
        <f t="shared" ref="AJ1809:AJ1814" si="1719">F1809-F1808</f>
        <v>0</v>
      </c>
      <c r="AK1809" s="5">
        <f t="shared" si="1688"/>
        <v>0</v>
      </c>
      <c r="AL1809" s="5">
        <f t="shared" si="1704"/>
        <v>0</v>
      </c>
      <c r="AM1809" s="95">
        <f t="shared" si="1690"/>
        <v>1.3571428571428583E-2</v>
      </c>
      <c r="AN1809" s="95">
        <f t="shared" si="1715"/>
        <v>-7.5000000000000145E-3</v>
      </c>
      <c r="AO1809" s="78">
        <f t="shared" ref="AO1809:AO1814" si="1720">ABS(AM1809/AN1809)</f>
        <v>1.8095238095238075</v>
      </c>
      <c r="AP1809" s="8">
        <f t="shared" ref="AP1809:AP1814" si="1721">IF(AN1809=0,100,100-(100/(1+AO1809)))</f>
        <v>64.406779661016927</v>
      </c>
      <c r="AQ1809" s="8"/>
      <c r="AR1809" s="8">
        <f t="shared" ref="AR1809:AR1814" si="1722">IF(ISERROR(((F1809-E1809)-(D1809-F1809))/(D1809-E1809)),0,((F1809-E1809)-(D1809-F1809))/(D1809-E1809))</f>
        <v>1</v>
      </c>
      <c r="AS1809" s="114">
        <f t="shared" ref="AS1809:AS1814" si="1723">IF(ISERROR(AR1809*G1809),0,AR1809*G1809)</f>
        <v>61468</v>
      </c>
      <c r="AT1809" s="103">
        <f t="shared" si="1705"/>
        <v>7.5601983987649182E-2</v>
      </c>
      <c r="AU1809" s="5">
        <f t="shared" si="1706"/>
        <v>1.4350000000000001</v>
      </c>
      <c r="AV1809" s="93">
        <f t="shared" si="1707"/>
        <v>0.69993566349159353</v>
      </c>
      <c r="AW1809" s="210">
        <f t="shared" si="1645"/>
        <v>1.0563380281690229E-2</v>
      </c>
      <c r="AX1809" s="276">
        <f t="shared" si="1708"/>
        <v>7.6965608347304886E-3</v>
      </c>
      <c r="AY1809" s="19">
        <f t="shared" si="1425"/>
        <v>-8.5506410618339274E-2</v>
      </c>
    </row>
    <row r="1810" spans="1:51">
      <c r="A1810" s="16">
        <v>40963.405682870369</v>
      </c>
      <c r="B1810" s="9">
        <v>6</v>
      </c>
      <c r="C1810" s="5">
        <v>1.42</v>
      </c>
      <c r="D1810" s="5">
        <v>1.42</v>
      </c>
      <c r="E1810" s="5">
        <v>1.38</v>
      </c>
      <c r="F1810" s="5">
        <v>1.38</v>
      </c>
      <c r="G1810" s="6">
        <v>244745</v>
      </c>
      <c r="H1810" s="113">
        <f t="shared" si="1716"/>
        <v>1.38</v>
      </c>
      <c r="I1810" s="19">
        <f t="shared" si="1711"/>
        <v>-3.832752613240429E-2</v>
      </c>
      <c r="J1810" s="8">
        <f t="shared" si="1691"/>
        <v>1.5199243568616214</v>
      </c>
      <c r="K1810" s="8">
        <f t="shared" si="1692"/>
        <v>1.2390756431383785</v>
      </c>
      <c r="L1810" s="8">
        <f t="shared" si="1693"/>
        <v>1.3794999999999999</v>
      </c>
      <c r="M1810" s="19">
        <f t="shared" si="1694"/>
        <v>0.22665986154961332</v>
      </c>
      <c r="N1810" s="19">
        <f t="shared" si="1712"/>
        <v>-0.14056171673493045</v>
      </c>
      <c r="O1810" s="19">
        <f t="shared" si="1713"/>
        <v>-6.8747600767580146E-3</v>
      </c>
      <c r="P1810" s="19">
        <f t="shared" si="1714"/>
        <v>2.3138062543276522E-2</v>
      </c>
      <c r="Q1810" s="6">
        <v>387</v>
      </c>
      <c r="R1810" s="191">
        <v>341756.29</v>
      </c>
      <c r="S1810" s="66">
        <f t="shared" si="1695"/>
        <v>883.09118863049093</v>
      </c>
      <c r="T1810" t="str">
        <f t="shared" si="1717"/>
        <v/>
      </c>
      <c r="U1810" t="str">
        <f t="shared" si="1717"/>
        <v/>
      </c>
      <c r="V1810" t="str">
        <f t="shared" si="1717"/>
        <v/>
      </c>
      <c r="W1810" t="str">
        <f t="shared" si="1717"/>
        <v/>
      </c>
      <c r="X1810" s="63"/>
      <c r="Y1810" s="219">
        <f t="shared" si="1696"/>
        <v>4.2967032967032885E-3</v>
      </c>
      <c r="Z1810" s="78">
        <f t="shared" si="1697"/>
        <v>1.4049923368097494</v>
      </c>
      <c r="AA1810" s="78">
        <f t="shared" si="1698"/>
        <v>1.3603942407380931</v>
      </c>
      <c r="AB1810" s="74">
        <f t="shared" si="1517"/>
        <v>1809</v>
      </c>
      <c r="AC1810" s="80">
        <f t="shared" si="1699"/>
        <v>-4.8635105405096871E-3</v>
      </c>
      <c r="AD1810" s="79">
        <f t="shared" si="1718"/>
        <v>4.4598096071656324E-2</v>
      </c>
      <c r="AE1810" s="81">
        <f t="shared" si="1700"/>
        <v>4.9461606612166011E-2</v>
      </c>
      <c r="AF1810" s="19">
        <f t="shared" si="1701"/>
        <v>3.2783214406626168E-2</v>
      </c>
      <c r="AG1810" s="93">
        <f t="shared" si="1710"/>
        <v>-133.12028662561542</v>
      </c>
      <c r="AH1810" s="91">
        <f t="shared" si="1702"/>
        <v>-1.0148961124963557E-3</v>
      </c>
      <c r="AI1810" s="96">
        <f t="shared" si="1703"/>
        <v>1806.8626960138663</v>
      </c>
      <c r="AJ1810" s="5">
        <f t="shared" si="1719"/>
        <v>-5.500000000000016E-2</v>
      </c>
      <c r="AK1810" s="5">
        <f t="shared" si="1688"/>
        <v>0</v>
      </c>
      <c r="AL1810" s="5">
        <f t="shared" si="1704"/>
        <v>-5.500000000000016E-2</v>
      </c>
      <c r="AM1810" s="95">
        <f t="shared" si="1690"/>
        <v>1.3571428571428583E-2</v>
      </c>
      <c r="AN1810" s="95">
        <f t="shared" si="1715"/>
        <v>-1.107142857142859E-2</v>
      </c>
      <c r="AO1810" s="78">
        <f t="shared" si="1720"/>
        <v>1.2258064516129024</v>
      </c>
      <c r="AP1810" s="8">
        <f t="shared" si="1721"/>
        <v>55.072463768115917</v>
      </c>
      <c r="AQ1810" s="8"/>
      <c r="AR1810" s="8">
        <f t="shared" si="1722"/>
        <v>-1</v>
      </c>
      <c r="AS1810" s="114">
        <f t="shared" si="1723"/>
        <v>-244745</v>
      </c>
      <c r="AT1810" s="103">
        <f t="shared" si="1705"/>
        <v>5.8583785614282818E-2</v>
      </c>
      <c r="AU1810" s="5">
        <f t="shared" si="1706"/>
        <v>1.38</v>
      </c>
      <c r="AV1810" s="93">
        <f t="shared" si="1707"/>
        <v>-0.71613897728114972</v>
      </c>
      <c r="AW1810" s="210">
        <f t="shared" si="1645"/>
        <v>2.898550724637684E-2</v>
      </c>
      <c r="AX1810" s="276">
        <f t="shared" si="1708"/>
        <v>5.4651767917934793E-3</v>
      </c>
      <c r="AY1810" s="19">
        <f t="shared" si="1425"/>
        <v>-0.28991962655163578</v>
      </c>
    </row>
    <row r="1811" spans="1:51">
      <c r="A1811" s="16">
        <v>40966.323784722219</v>
      </c>
      <c r="B1811" s="9">
        <v>2</v>
      </c>
      <c r="C1811" s="5">
        <v>1.4</v>
      </c>
      <c r="D1811" s="5">
        <v>1.425</v>
      </c>
      <c r="E1811" s="5">
        <v>1.39</v>
      </c>
      <c r="F1811" s="5">
        <v>1.41</v>
      </c>
      <c r="G1811" s="6">
        <v>566375</v>
      </c>
      <c r="H1811" s="113">
        <f t="shared" si="1716"/>
        <v>1.41</v>
      </c>
      <c r="I1811" s="19">
        <f t="shared" si="1711"/>
        <v>2.1739130434782629E-2</v>
      </c>
      <c r="J1811" s="8">
        <f t="shared" si="1691"/>
        <v>1.5011300140106654</v>
      </c>
      <c r="K1811" s="8">
        <f t="shared" si="1692"/>
        <v>1.2798699859893348</v>
      </c>
      <c r="L1811" s="8">
        <f t="shared" si="1693"/>
        <v>1.3905000000000001</v>
      </c>
      <c r="M1811" s="19">
        <f t="shared" si="1694"/>
        <v>0.17287695659985136</v>
      </c>
      <c r="N1811" s="19">
        <f t="shared" si="1712"/>
        <v>-0.23728464573331381</v>
      </c>
      <c r="O1811" s="19">
        <f t="shared" si="1713"/>
        <v>-1.2365314606684169E-2</v>
      </c>
      <c r="P1811" s="19">
        <f t="shared" si="1714"/>
        <v>3.2923206163290246E-2</v>
      </c>
      <c r="Q1811" s="6">
        <v>190</v>
      </c>
      <c r="R1811" s="191">
        <v>800266.59</v>
      </c>
      <c r="S1811" s="66">
        <f t="shared" si="1695"/>
        <v>4211.9294210526314</v>
      </c>
      <c r="T1811" t="str">
        <f t="shared" ref="T1811:W1812" si="1724">IF(C1811&gt;$J1811,"BrokeBandUpper", IF(C1811&lt;$K1811,"BrokeBandLower", ""))</f>
        <v/>
      </c>
      <c r="U1811" t="str">
        <f t="shared" si="1724"/>
        <v/>
      </c>
      <c r="V1811" t="str">
        <f t="shared" si="1724"/>
        <v/>
      </c>
      <c r="W1811" t="str">
        <f t="shared" si="1724"/>
        <v/>
      </c>
      <c r="X1811" s="63" t="s">
        <v>89</v>
      </c>
      <c r="Y1811" s="219">
        <f t="shared" si="1696"/>
        <v>2.2967032967032897E-3</v>
      </c>
      <c r="Z1811" s="78">
        <f t="shared" si="1697"/>
        <v>1.4057635169410481</v>
      </c>
      <c r="AA1811" s="78">
        <f t="shared" si="1698"/>
        <v>1.3640650669234742</v>
      </c>
      <c r="AB1811" s="74">
        <f t="shared" si="1517"/>
        <v>1810</v>
      </c>
      <c r="AC1811" s="80">
        <f t="shared" si="1699"/>
        <v>-6.2105252756737006E-3</v>
      </c>
      <c r="AD1811" s="79">
        <f t="shared" si="1718"/>
        <v>4.1698450017573885E-2</v>
      </c>
      <c r="AE1811" s="81">
        <f t="shared" si="1700"/>
        <v>4.7908975293247585E-2</v>
      </c>
      <c r="AF1811" s="19">
        <f t="shared" si="1701"/>
        <v>3.0569252910802109E-2</v>
      </c>
      <c r="AG1811" s="93">
        <f t="shared" si="1710"/>
        <v>0.27696346578141656</v>
      </c>
      <c r="AH1811" s="91">
        <f t="shared" si="1702"/>
        <v>-1.2813416673688586E-3</v>
      </c>
      <c r="AI1811" s="96">
        <f t="shared" si="1703"/>
        <v>1806.7852120384262</v>
      </c>
      <c r="AJ1811" s="5">
        <f t="shared" si="1719"/>
        <v>3.0000000000000027E-2</v>
      </c>
      <c r="AK1811" s="5">
        <f t="shared" ref="AK1811:AK1818" si="1725">IF(AJ1811&gt;0,AJ1811,0)</f>
        <v>3.0000000000000027E-2</v>
      </c>
      <c r="AL1811" s="5">
        <f t="shared" si="1704"/>
        <v>0</v>
      </c>
      <c r="AM1811" s="95">
        <f t="shared" ref="AM1811:AM1816" si="1726">(AVERAGE(AK1798:AK1811))</f>
        <v>1.5357142857142863E-2</v>
      </c>
      <c r="AN1811" s="95">
        <f t="shared" si="1715"/>
        <v>-1.107142857142859E-2</v>
      </c>
      <c r="AO1811" s="78">
        <f t="shared" si="1720"/>
        <v>1.3870967741935465</v>
      </c>
      <c r="AP1811" s="8">
        <f t="shared" si="1721"/>
        <v>58.10810810810807</v>
      </c>
      <c r="AQ1811" s="8"/>
      <c r="AR1811" s="8">
        <f t="shared" si="1722"/>
        <v>0.14285714285713924</v>
      </c>
      <c r="AS1811" s="114">
        <f t="shared" si="1723"/>
        <v>80910.714285712238</v>
      </c>
      <c r="AT1811" s="103">
        <f t="shared" si="1705"/>
        <v>6.3484093143968107E-2</v>
      </c>
      <c r="AU1811" s="5">
        <f t="shared" si="1706"/>
        <v>1.41</v>
      </c>
      <c r="AV1811" s="93">
        <f t="shared" si="1707"/>
        <v>0.10110470097934769</v>
      </c>
      <c r="AW1811" s="210">
        <f t="shared" si="1645"/>
        <v>2.5179856115108017E-2</v>
      </c>
      <c r="AX1811" s="276">
        <f t="shared" si="1708"/>
        <v>1.4570896884715664E-3</v>
      </c>
      <c r="AY1811" s="19">
        <f t="shared" si="1425"/>
        <v>-0.7333865410064071</v>
      </c>
    </row>
    <row r="1812" spans="1:51">
      <c r="A1812" s="16">
        <v>40967.30609953704</v>
      </c>
      <c r="B1812" s="9">
        <v>3</v>
      </c>
      <c r="C1812" s="5">
        <v>1.415</v>
      </c>
      <c r="D1812" s="5">
        <v>1.42</v>
      </c>
      <c r="E1812" s="5">
        <v>1.4</v>
      </c>
      <c r="F1812" s="5">
        <v>1.42</v>
      </c>
      <c r="G1812" s="6">
        <v>161855</v>
      </c>
      <c r="H1812" s="113">
        <f t="shared" si="1716"/>
        <v>1.42</v>
      </c>
      <c r="I1812" s="19">
        <f t="shared" si="1711"/>
        <v>7.0921985815602905E-3</v>
      </c>
      <c r="J1812" s="8">
        <f t="shared" si="1691"/>
        <v>1.4748647412504776</v>
      </c>
      <c r="K1812" s="8">
        <f t="shared" si="1692"/>
        <v>1.3271352587495229</v>
      </c>
      <c r="L1812" s="8">
        <f t="shared" si="1693"/>
        <v>1.4010000000000002</v>
      </c>
      <c r="M1812" s="19">
        <f t="shared" si="1694"/>
        <v>0.11131456385248258</v>
      </c>
      <c r="N1812" s="19">
        <f t="shared" si="1712"/>
        <v>-0.35610525519525321</v>
      </c>
      <c r="O1812" s="19">
        <f t="shared" si="1713"/>
        <v>-1.7497000602907896E-2</v>
      </c>
      <c r="P1812" s="19">
        <f t="shared" si="1714"/>
        <v>3.6929745425393519E-2</v>
      </c>
      <c r="Q1812" s="6">
        <v>110</v>
      </c>
      <c r="R1812" s="191">
        <v>228825.57</v>
      </c>
      <c r="S1812" s="66">
        <f t="shared" si="1695"/>
        <v>2080.2324545454544</v>
      </c>
      <c r="T1812" t="str">
        <f t="shared" si="1724"/>
        <v/>
      </c>
      <c r="U1812" t="str">
        <f t="shared" si="1724"/>
        <v/>
      </c>
      <c r="V1812" t="str">
        <f t="shared" si="1724"/>
        <v/>
      </c>
      <c r="W1812" t="str">
        <f t="shared" si="1724"/>
        <v/>
      </c>
      <c r="X1812" s="63"/>
      <c r="Y1812" s="219">
        <f t="shared" si="1696"/>
        <v>8.1318681318680514E-4</v>
      </c>
      <c r="Z1812" s="78">
        <f t="shared" si="1697"/>
        <v>1.4079559353321267</v>
      </c>
      <c r="AA1812" s="78">
        <f t="shared" si="1698"/>
        <v>1.368204251971137</v>
      </c>
      <c r="AB1812" s="74">
        <f t="shared" si="1517"/>
        <v>1811</v>
      </c>
      <c r="AC1812" s="80">
        <f t="shared" si="1699"/>
        <v>-6.5258335458063393E-3</v>
      </c>
      <c r="AD1812" s="79">
        <f t="shared" si="1718"/>
        <v>3.9751683360989665E-2</v>
      </c>
      <c r="AE1812" s="81">
        <f t="shared" si="1700"/>
        <v>4.6277516906796004E-2</v>
      </c>
      <c r="AF1812" s="19">
        <f t="shared" si="1701"/>
        <v>2.9053910118844044E-2</v>
      </c>
      <c r="AG1812" s="93">
        <f t="shared" si="1710"/>
        <v>5.0769984202090696E-2</v>
      </c>
      <c r="AH1812" s="91">
        <f t="shared" si="1702"/>
        <v>-1.4899619293571658E-3</v>
      </c>
      <c r="AI1812" s="96">
        <f t="shared" si="1703"/>
        <v>1806.9741123295066</v>
      </c>
      <c r="AJ1812" s="5">
        <f t="shared" si="1719"/>
        <v>1.0000000000000009E-2</v>
      </c>
      <c r="AK1812" s="5">
        <f t="shared" si="1725"/>
        <v>1.0000000000000009E-2</v>
      </c>
      <c r="AL1812" s="5">
        <f t="shared" si="1704"/>
        <v>0</v>
      </c>
      <c r="AM1812" s="95">
        <f t="shared" si="1726"/>
        <v>1.5000000000000013E-2</v>
      </c>
      <c r="AN1812" s="95">
        <f t="shared" si="1715"/>
        <v>-1.107142857142859E-2</v>
      </c>
      <c r="AO1812" s="78">
        <f t="shared" si="1720"/>
        <v>1.3548387096774184</v>
      </c>
      <c r="AP1812" s="8">
        <f t="shared" si="1721"/>
        <v>57.534246575342443</v>
      </c>
      <c r="AQ1812" s="8"/>
      <c r="AR1812" s="8">
        <f t="shared" si="1722"/>
        <v>1</v>
      </c>
      <c r="AS1812" s="114">
        <f t="shared" si="1723"/>
        <v>161855</v>
      </c>
      <c r="AT1812" s="103">
        <f t="shared" si="1705"/>
        <v>5.5448790382810371E-2</v>
      </c>
      <c r="AU1812" s="5">
        <f t="shared" si="1706"/>
        <v>1.42</v>
      </c>
      <c r="AV1812" s="93">
        <f t="shared" si="1707"/>
        <v>0.707329167802357</v>
      </c>
      <c r="AW1812" s="210">
        <f t="shared" si="1645"/>
        <v>1.4285714285714299E-2</v>
      </c>
      <c r="AX1812" s="276">
        <f t="shared" si="1708"/>
        <v>-4.1708034205082791E-3</v>
      </c>
      <c r="AY1812" s="19">
        <f t="shared" si="1425"/>
        <v>-3.8624205177673714</v>
      </c>
    </row>
    <row r="1813" spans="1:51">
      <c r="A1813" s="16">
        <v>40968.326817129629</v>
      </c>
      <c r="B1813" s="9">
        <v>4</v>
      </c>
      <c r="C1813" s="5">
        <v>1.42</v>
      </c>
      <c r="D1813" s="5">
        <v>1.47</v>
      </c>
      <c r="E1813" s="5">
        <v>1.405</v>
      </c>
      <c r="F1813" s="5">
        <v>1.41</v>
      </c>
      <c r="G1813" s="6">
        <v>844422</v>
      </c>
      <c r="H1813" s="113">
        <f t="shared" si="1716"/>
        <v>1.41</v>
      </c>
      <c r="I1813" s="19">
        <f t="shared" si="1711"/>
        <v>-7.0422535211267668E-3</v>
      </c>
      <c r="J1813" s="8">
        <f t="shared" ref="J1813:J1818" si="1727">(L1813)+2*STDEVPA(H1794:H1813)</f>
        <v>1.4749912582068603</v>
      </c>
      <c r="K1813" s="8">
        <f t="shared" ref="K1813:K1818" si="1728">(L1813)-(2*STDEVPA(H1794:H1813))</f>
        <v>1.3320087417931392</v>
      </c>
      <c r="L1813" s="8">
        <f t="shared" ref="L1813:L1818" si="1729">AVERAGE(H1794:H1813)</f>
        <v>1.4034999999999997</v>
      </c>
      <c r="M1813" s="19">
        <f t="shared" ref="M1813:M1818" si="1730">(J1813-K1813)/K1813</f>
        <v>0.10734352705616569</v>
      </c>
      <c r="N1813" s="19">
        <f t="shared" si="1712"/>
        <v>-3.5674009391793715E-2</v>
      </c>
      <c r="O1813" s="19">
        <f t="shared" si="1713"/>
        <v>8.5782074005913336E-5</v>
      </c>
      <c r="P1813" s="19">
        <f t="shared" si="1714"/>
        <v>3.6721826290775552E-3</v>
      </c>
      <c r="Q1813" s="6">
        <v>190</v>
      </c>
      <c r="R1813" s="191">
        <v>1204286.97</v>
      </c>
      <c r="S1813" s="66">
        <f t="shared" ref="S1813:S1818" si="1731">R1813/Q1813</f>
        <v>6338.3524736842101</v>
      </c>
      <c r="T1813" t="str">
        <f t="shared" ref="T1813:W1814" si="1732">IF(C1813&gt;$J1813,"BrokeBandUpper", IF(C1813&lt;$K1813,"BrokeBandLower", ""))</f>
        <v/>
      </c>
      <c r="U1813" t="str">
        <f t="shared" si="1732"/>
        <v/>
      </c>
      <c r="V1813" t="str">
        <f t="shared" si="1732"/>
        <v/>
      </c>
      <c r="W1813" t="str">
        <f t="shared" si="1732"/>
        <v/>
      </c>
      <c r="X1813" s="63"/>
      <c r="Y1813" s="219">
        <f t="shared" si="1696"/>
        <v>-1.0329670329670383E-3</v>
      </c>
      <c r="Z1813" s="78">
        <f t="shared" ref="Z1813:Z1818" si="1733">Z1812+(0.154*(F1813-Z1812))</f>
        <v>1.4082707212909791</v>
      </c>
      <c r="AA1813" s="78">
        <f t="shared" ref="AA1813:AA1818" si="1734">AA1812+(0.074*(F1813-AA1812))</f>
        <v>1.3712971373252729</v>
      </c>
      <c r="AB1813" s="74">
        <f t="shared" si="1517"/>
        <v>1812</v>
      </c>
      <c r="AC1813" s="80">
        <f t="shared" ref="AC1813:AC1818" si="1735">AD1813-AE1813</f>
        <v>-7.4431463528718753E-3</v>
      </c>
      <c r="AD1813" s="79">
        <f t="shared" si="1718"/>
        <v>3.6973583965706158E-2</v>
      </c>
      <c r="AE1813" s="81">
        <f t="shared" ref="AE1813:AE1818" si="1736">AE1812+(0.2*(AD1813-AE1812))</f>
        <v>4.4416730318578033E-2</v>
      </c>
      <c r="AF1813" s="19">
        <f t="shared" ref="AF1813:AF1818" si="1737">AD1813/AA1813</f>
        <v>2.696248898894623E-2</v>
      </c>
      <c r="AG1813" s="93">
        <f t="shared" si="1710"/>
        <v>0.14056638138663891</v>
      </c>
      <c r="AH1813" s="91">
        <f t="shared" ref="AH1813:AH1818" si="1738">SLOPE(AC1800:AC1813,AB1800:AB1813)</f>
        <v>-1.6712154329593964E-3</v>
      </c>
      <c r="AI1813" s="96">
        <f t="shared" ref="AI1813:AI1818" si="1739">INTERCEPT(AB1800:AB1813,AC1800:AC1813)</f>
        <v>1807.2464464806226</v>
      </c>
      <c r="AJ1813" s="5">
        <f t="shared" si="1719"/>
        <v>-1.0000000000000009E-2</v>
      </c>
      <c r="AK1813" s="5">
        <f t="shared" si="1725"/>
        <v>0</v>
      </c>
      <c r="AL1813" s="5">
        <f t="shared" ref="AL1813:AL1818" si="1740">IF(AJ1813&lt;0,AJ1813,0)</f>
        <v>-1.0000000000000009E-2</v>
      </c>
      <c r="AM1813" s="95">
        <f t="shared" si="1726"/>
        <v>1.4642857142857148E-2</v>
      </c>
      <c r="AN1813" s="95">
        <f t="shared" si="1715"/>
        <v>-1.1785714285714304E-2</v>
      </c>
      <c r="AO1813" s="78">
        <f t="shared" si="1720"/>
        <v>1.2424242424242409</v>
      </c>
      <c r="AP1813" s="8">
        <f t="shared" si="1721"/>
        <v>55.405405405405375</v>
      </c>
      <c r="AQ1813" s="8"/>
      <c r="AR1813" s="8">
        <f t="shared" si="1722"/>
        <v>-0.84615384615384925</v>
      </c>
      <c r="AS1813" s="114">
        <f t="shared" si="1723"/>
        <v>-714510.92307692568</v>
      </c>
      <c r="AT1813" s="103">
        <f t="shared" ref="AT1813:AT1818" si="1741">SUM(AS1794:AS1813)/SUM(G1794:G1813)</f>
        <v>-0.11609944351848583</v>
      </c>
      <c r="AU1813" s="5">
        <f t="shared" ref="AU1813:AU1818" si="1742">F1813</f>
        <v>1.41</v>
      </c>
      <c r="AV1813" s="93">
        <f t="shared" ref="AV1813:AV1818" si="1743">AS1813/R1813</f>
        <v>-0.59330619767224224</v>
      </c>
      <c r="AW1813" s="210">
        <f t="shared" si="1645"/>
        <v>4.6263345195729499E-2</v>
      </c>
      <c r="AX1813" s="276">
        <f t="shared" si="1708"/>
        <v>-9.4740391504563662E-3</v>
      </c>
      <c r="AY1813" s="19">
        <f t="shared" si="1425"/>
        <v>-1.2715141892978028</v>
      </c>
    </row>
    <row r="1814" spans="1:51">
      <c r="A1814" s="16">
        <v>40969.357083333336</v>
      </c>
      <c r="B1814" s="9">
        <v>5</v>
      </c>
      <c r="C1814" s="5">
        <v>1.415</v>
      </c>
      <c r="D1814" s="5">
        <v>1.42</v>
      </c>
      <c r="E1814" s="5">
        <v>1.395</v>
      </c>
      <c r="F1814" s="5">
        <v>1.4</v>
      </c>
      <c r="G1814" s="6">
        <v>115670</v>
      </c>
      <c r="H1814" s="113">
        <f t="shared" si="1716"/>
        <v>1.4</v>
      </c>
      <c r="I1814" s="19">
        <f t="shared" si="1711"/>
        <v>-7.0921985815602905E-3</v>
      </c>
      <c r="J1814" s="8">
        <f t="shared" si="1727"/>
        <v>1.4752460525222271</v>
      </c>
      <c r="K1814" s="8">
        <f t="shared" si="1728"/>
        <v>1.3327539474777723</v>
      </c>
      <c r="L1814" s="8">
        <f t="shared" si="1729"/>
        <v>1.4039999999999997</v>
      </c>
      <c r="M1814" s="19">
        <f t="shared" si="1730"/>
        <v>0.10691553779609514</v>
      </c>
      <c r="N1814" s="19">
        <f t="shared" si="1712"/>
        <v>-3.9870989132545819E-3</v>
      </c>
      <c r="O1814" s="19">
        <f t="shared" si="1713"/>
        <v>1.7274293250832081E-4</v>
      </c>
      <c r="P1814" s="19">
        <f t="shared" si="1714"/>
        <v>5.5946005551728534E-4</v>
      </c>
      <c r="Q1814" s="6">
        <v>155</v>
      </c>
      <c r="R1814" s="191">
        <v>162586.80300000001</v>
      </c>
      <c r="S1814" s="66">
        <f t="shared" si="1731"/>
        <v>1048.9471161290323</v>
      </c>
      <c r="T1814" t="str">
        <f t="shared" si="1732"/>
        <v/>
      </c>
      <c r="U1814" t="str">
        <f t="shared" si="1732"/>
        <v/>
      </c>
      <c r="V1814" t="str">
        <f t="shared" si="1732"/>
        <v/>
      </c>
      <c r="W1814" t="str">
        <f t="shared" si="1732"/>
        <v/>
      </c>
      <c r="X1814" s="63"/>
      <c r="Y1814" s="219">
        <f t="shared" si="1696"/>
        <v>-3.3406593406593425E-3</v>
      </c>
      <c r="Z1814" s="78">
        <f t="shared" si="1733"/>
        <v>1.4069970302121684</v>
      </c>
      <c r="AA1814" s="78">
        <f t="shared" si="1734"/>
        <v>1.3734211491632027</v>
      </c>
      <c r="AB1814" s="74">
        <f t="shared" si="1517"/>
        <v>1813</v>
      </c>
      <c r="AC1814" s="80">
        <f t="shared" si="1735"/>
        <v>-8.672679415689874E-3</v>
      </c>
      <c r="AD1814" s="79">
        <f t="shared" si="1718"/>
        <v>3.3575881048965694E-2</v>
      </c>
      <c r="AE1814" s="81">
        <f t="shared" si="1736"/>
        <v>4.2248560464655568E-2</v>
      </c>
      <c r="AF1814" s="19">
        <f t="shared" si="1737"/>
        <v>2.4446893852932722E-2</v>
      </c>
      <c r="AG1814" s="93">
        <f t="shared" ref="AG1814:AG1819" si="1744">IF(A1815&gt;A1814,(AC1814-AC1813)/AC1813, (AC1814-AC1815)/AC1815)</f>
        <v>0.16518996194984045</v>
      </c>
      <c r="AH1814" s="91">
        <f t="shared" si="1738"/>
        <v>-1.8515426579226969E-3</v>
      </c>
      <c r="AI1814" s="96">
        <f t="shared" si="1739"/>
        <v>1807.5699487108689</v>
      </c>
      <c r="AJ1814" s="5">
        <f t="shared" si="1719"/>
        <v>-1.0000000000000009E-2</v>
      </c>
      <c r="AK1814" s="5">
        <f t="shared" si="1725"/>
        <v>0</v>
      </c>
      <c r="AL1814" s="5">
        <f t="shared" si="1740"/>
        <v>-1.0000000000000009E-2</v>
      </c>
      <c r="AM1814" s="95">
        <f t="shared" si="1726"/>
        <v>1.4642857142857148E-2</v>
      </c>
      <c r="AN1814" s="95">
        <f t="shared" ref="AN1814:AN1819" si="1745">(AVERAGE(AL1801:AL1814))</f>
        <v>-1.250000000000002E-2</v>
      </c>
      <c r="AO1814" s="78">
        <f t="shared" si="1720"/>
        <v>1.1714285714285699</v>
      </c>
      <c r="AP1814" s="8">
        <f t="shared" si="1721"/>
        <v>53.947368421052602</v>
      </c>
      <c r="AQ1814" s="8"/>
      <c r="AR1814" s="8">
        <f t="shared" si="1722"/>
        <v>-0.60000000000000708</v>
      </c>
      <c r="AS1814" s="114">
        <f t="shared" si="1723"/>
        <v>-69402.000000000815</v>
      </c>
      <c r="AT1814" s="103">
        <f t="shared" si="1741"/>
        <v>-0.16145526146711728</v>
      </c>
      <c r="AU1814" s="5">
        <f t="shared" si="1742"/>
        <v>1.4</v>
      </c>
      <c r="AV1814" s="93">
        <f t="shared" si="1743"/>
        <v>-0.426861213329847</v>
      </c>
      <c r="AW1814" s="210">
        <f t="shared" si="1645"/>
        <v>1.7921146953404955E-2</v>
      </c>
      <c r="AX1814" s="276">
        <f t="shared" si="1708"/>
        <v>-1.4102915651345811E-2</v>
      </c>
      <c r="AY1814" s="19">
        <f t="shared" si="1425"/>
        <v>-0.48858532536953586</v>
      </c>
    </row>
    <row r="1815" spans="1:51">
      <c r="A1815" s="16">
        <v>40970.303773148145</v>
      </c>
      <c r="B1815" s="9">
        <v>6</v>
      </c>
      <c r="C1815" s="5">
        <v>1.385</v>
      </c>
      <c r="D1815" s="5">
        <v>1.42</v>
      </c>
      <c r="E1815" s="5">
        <v>1.375</v>
      </c>
      <c r="F1815" s="5">
        <v>1.4</v>
      </c>
      <c r="G1815" s="6">
        <v>160417</v>
      </c>
      <c r="H1815" s="113">
        <f t="shared" ref="H1815:H1820" si="1746">F1815</f>
        <v>1.4</v>
      </c>
      <c r="I1815" s="19">
        <f t="shared" ref="I1815:I1820" si="1747">IF(A1816&gt;A1815,(H1815-H1814)/H1814, (H1815-H1816)/H1816)</f>
        <v>0</v>
      </c>
      <c r="J1815" s="8">
        <f t="shared" si="1727"/>
        <v>1.473365536713616</v>
      </c>
      <c r="K1815" s="8">
        <f t="shared" si="1728"/>
        <v>1.3396344632863832</v>
      </c>
      <c r="L1815" s="8">
        <f t="shared" si="1729"/>
        <v>1.4064999999999996</v>
      </c>
      <c r="M1815" s="19">
        <f t="shared" si="1730"/>
        <v>9.9826540069120437E-2</v>
      </c>
      <c r="N1815" s="19">
        <f t="shared" ref="N1815:N1820" si="1748">IF(A1816&gt;A1815,(M1815-M1814)/M1814, (M1815-M1816)/M1816)</f>
        <v>-6.630465387074555E-2</v>
      </c>
      <c r="O1815" s="19">
        <f t="shared" ref="O1815:O1820" si="1749">IF(A1816&gt;A1815,(J1815-J1814)/J1814, (J1815-J1816)/J1816)</f>
        <v>-1.2747133302922059E-3</v>
      </c>
      <c r="P1815" s="19">
        <f t="shared" ref="P1815:P1820" si="1750">IF(A1816&gt;A1815,(K1815-K1814)/K1814, (K1815-K1816)/K1816)</f>
        <v>5.1626302226545724E-3</v>
      </c>
      <c r="Q1815" s="6">
        <v>95</v>
      </c>
      <c r="R1815" s="191">
        <v>225607.245</v>
      </c>
      <c r="S1815" s="66">
        <f t="shared" si="1731"/>
        <v>2374.8131052631579</v>
      </c>
      <c r="T1815" t="str">
        <f t="shared" ref="T1815:W1816" si="1751">IF(C1815&gt;$J1815,"BrokeBandUpper", IF(C1815&lt;$K1815,"BrokeBandLower", ""))</f>
        <v/>
      </c>
      <c r="U1815" t="str">
        <f t="shared" si="1751"/>
        <v/>
      </c>
      <c r="V1815" t="str">
        <f t="shared" si="1751"/>
        <v/>
      </c>
      <c r="W1815" t="str">
        <f t="shared" si="1751"/>
        <v/>
      </c>
      <c r="X1815" s="63"/>
      <c r="Y1815" s="219">
        <f t="shared" si="1696"/>
        <v>-2.8131868131868157E-3</v>
      </c>
      <c r="Z1815" s="78">
        <f t="shared" si="1733"/>
        <v>1.4059194875594945</v>
      </c>
      <c r="AA1815" s="78">
        <f t="shared" si="1734"/>
        <v>1.3753879841251258</v>
      </c>
      <c r="AB1815" s="74">
        <f t="shared" si="1517"/>
        <v>1814</v>
      </c>
      <c r="AC1815" s="80">
        <f t="shared" si="1735"/>
        <v>-9.3736456242294736E-3</v>
      </c>
      <c r="AD1815" s="79">
        <f t="shared" ref="AD1815:AD1820" si="1752">Z1815-AA1815</f>
        <v>3.0531503434368723E-2</v>
      </c>
      <c r="AE1815" s="81">
        <f t="shared" si="1736"/>
        <v>3.9905149058598197E-2</v>
      </c>
      <c r="AF1815" s="19">
        <f t="shared" si="1737"/>
        <v>2.2198466023236045E-2</v>
      </c>
      <c r="AG1815" s="93">
        <f t="shared" si="1744"/>
        <v>8.0824641952228868E-2</v>
      </c>
      <c r="AH1815" s="91">
        <f t="shared" si="1738"/>
        <v>-1.8361628561332827E-3</v>
      </c>
      <c r="AI1815" s="96">
        <f t="shared" si="1739"/>
        <v>1807.7553215269843</v>
      </c>
      <c r="AJ1815" s="5">
        <f t="shared" ref="AJ1815:AJ1820" si="1753">F1815-F1814</f>
        <v>0</v>
      </c>
      <c r="AK1815" s="5">
        <f t="shared" si="1725"/>
        <v>0</v>
      </c>
      <c r="AL1815" s="5">
        <f t="shared" si="1740"/>
        <v>0</v>
      </c>
      <c r="AM1815" s="95">
        <f t="shared" si="1726"/>
        <v>8.2142857142857295E-3</v>
      </c>
      <c r="AN1815" s="95">
        <f t="shared" si="1745"/>
        <v>-1.250000000000002E-2</v>
      </c>
      <c r="AO1815" s="78">
        <f t="shared" ref="AO1815:AO1820" si="1754">ABS(AM1815/AN1815)</f>
        <v>0.65714285714285736</v>
      </c>
      <c r="AP1815" s="8">
        <f t="shared" ref="AP1815:AP1820" si="1755">IF(AN1815=0,100,100-(100/(1+AO1815)))</f>
        <v>39.655172413793117</v>
      </c>
      <c r="AQ1815" s="8"/>
      <c r="AR1815" s="8">
        <f t="shared" ref="AR1815:AR1820" si="1756">IF(ISERROR(((F1815-E1815)-(D1815-F1815))/(D1815-E1815)),0,((F1815-E1815)-(D1815-F1815))/(D1815-E1815))</f>
        <v>0.11111111111110891</v>
      </c>
      <c r="AS1815" s="114">
        <f t="shared" ref="AS1815:AS1820" si="1757">IF(ISERROR(AR1815*G1815),0,AR1815*G1815)</f>
        <v>17824.111111110757</v>
      </c>
      <c r="AT1815" s="103">
        <f t="shared" si="1741"/>
        <v>-4.4786880244254521E-2</v>
      </c>
      <c r="AU1815" s="5">
        <f t="shared" si="1742"/>
        <v>1.4</v>
      </c>
      <c r="AV1815" s="93">
        <f t="shared" si="1743"/>
        <v>7.900504751569816E-2</v>
      </c>
      <c r="AW1815" s="210">
        <f t="shared" si="1645"/>
        <v>3.2727272727272674E-2</v>
      </c>
      <c r="AX1815" s="276">
        <f t="shared" si="1708"/>
        <v>-1.7316442302089907E-2</v>
      </c>
      <c r="AY1815" s="19">
        <f t="shared" si="1425"/>
        <v>-0.22786257325714313</v>
      </c>
    </row>
    <row r="1816" spans="1:51">
      <c r="A1816" s="16">
        <v>40973.330381944441</v>
      </c>
      <c r="B1816" s="9">
        <v>2</v>
      </c>
      <c r="C1816" s="5">
        <v>1.4</v>
      </c>
      <c r="D1816" s="5">
        <v>1.4</v>
      </c>
      <c r="E1816" s="5">
        <v>1.38</v>
      </c>
      <c r="F1816" s="5">
        <v>1.4</v>
      </c>
      <c r="G1816" s="6">
        <v>143398</v>
      </c>
      <c r="H1816" s="113">
        <f t="shared" si="1746"/>
        <v>1.4</v>
      </c>
      <c r="I1816" s="19">
        <f t="shared" si="1747"/>
        <v>0</v>
      </c>
      <c r="J1816" s="8">
        <f t="shared" si="1727"/>
        <v>1.4700180014481301</v>
      </c>
      <c r="K1816" s="8">
        <f t="shared" si="1728"/>
        <v>1.3484819985518692</v>
      </c>
      <c r="L1816" s="8">
        <f t="shared" si="1729"/>
        <v>1.4092499999999997</v>
      </c>
      <c r="M1816" s="19">
        <f t="shared" si="1730"/>
        <v>9.0128012852064787E-2</v>
      </c>
      <c r="N1816" s="19">
        <f t="shared" si="1748"/>
        <v>-9.7153795076342794E-2</v>
      </c>
      <c r="O1816" s="19">
        <f t="shared" si="1749"/>
        <v>-2.2720330984208419E-3</v>
      </c>
      <c r="P1816" s="19">
        <f t="shared" si="1750"/>
        <v>6.6044398736811111E-3</v>
      </c>
      <c r="Q1816" s="6">
        <v>416</v>
      </c>
      <c r="R1816" s="191">
        <v>199990.37</v>
      </c>
      <c r="S1816" s="66">
        <f t="shared" si="1731"/>
        <v>480.74608173076922</v>
      </c>
      <c r="T1816" t="str">
        <f t="shared" si="1751"/>
        <v/>
      </c>
      <c r="U1816" t="str">
        <f t="shared" si="1751"/>
        <v/>
      </c>
      <c r="V1816" t="str">
        <f t="shared" si="1751"/>
        <v/>
      </c>
      <c r="W1816" t="str">
        <f t="shared" si="1751"/>
        <v/>
      </c>
      <c r="X1816" s="63"/>
      <c r="Y1816" s="219">
        <f t="shared" si="1696"/>
        <v>-3.0109890109890148E-3</v>
      </c>
      <c r="Z1816" s="78">
        <f t="shared" si="1733"/>
        <v>1.4050078864753324</v>
      </c>
      <c r="AA1816" s="78">
        <f t="shared" si="1734"/>
        <v>1.3772092732998664</v>
      </c>
      <c r="AB1816" s="74">
        <f t="shared" si="1517"/>
        <v>1815</v>
      </c>
      <c r="AC1816" s="80">
        <f t="shared" si="1735"/>
        <v>-9.6852287065058024E-3</v>
      </c>
      <c r="AD1816" s="79">
        <f t="shared" si="1752"/>
        <v>2.7798613175465947E-2</v>
      </c>
      <c r="AE1816" s="81">
        <f t="shared" si="1736"/>
        <v>3.7483841881971749E-2</v>
      </c>
      <c r="AF1816" s="19">
        <f t="shared" si="1737"/>
        <v>2.0184741501819106E-2</v>
      </c>
      <c r="AG1816" s="93">
        <f t="shared" si="1744"/>
        <v>3.3240330898677575E-2</v>
      </c>
      <c r="AH1816" s="91">
        <f t="shared" si="1738"/>
        <v>-1.7411692527300802E-3</v>
      </c>
      <c r="AI1816" s="96">
        <f t="shared" si="1739"/>
        <v>1807.9106359338</v>
      </c>
      <c r="AJ1816" s="5">
        <f t="shared" si="1753"/>
        <v>0</v>
      </c>
      <c r="AK1816" s="5">
        <f t="shared" si="1725"/>
        <v>0</v>
      </c>
      <c r="AL1816" s="5">
        <f t="shared" si="1740"/>
        <v>0</v>
      </c>
      <c r="AM1816" s="95">
        <f t="shared" si="1726"/>
        <v>8.2142857142857295E-3</v>
      </c>
      <c r="AN1816" s="95">
        <f t="shared" si="1745"/>
        <v>-1.0357142857142874E-2</v>
      </c>
      <c r="AO1816" s="78">
        <f t="shared" si="1754"/>
        <v>0.79310344827586221</v>
      </c>
      <c r="AP1816" s="8">
        <f t="shared" si="1755"/>
        <v>44.230769230769234</v>
      </c>
      <c r="AQ1816" s="8"/>
      <c r="AR1816" s="8">
        <f t="shared" si="1756"/>
        <v>1</v>
      </c>
      <c r="AS1816" s="114">
        <f t="shared" si="1757"/>
        <v>143398</v>
      </c>
      <c r="AT1816" s="103">
        <f t="shared" si="1741"/>
        <v>9.406875326622828E-2</v>
      </c>
      <c r="AU1816" s="5">
        <f t="shared" si="1742"/>
        <v>1.4</v>
      </c>
      <c r="AV1816" s="93">
        <f t="shared" si="1743"/>
        <v>0.71702452473086575</v>
      </c>
      <c r="AW1816" s="210">
        <f t="shared" si="1645"/>
        <v>1.449275362318842E-2</v>
      </c>
      <c r="AX1816" s="276">
        <f t="shared" si="1708"/>
        <v>-1.9644529212069512E-2</v>
      </c>
      <c r="AY1816" s="19">
        <f t="shared" ref="AY1816:AY1879" si="1758">IF((AX1816&gt;AX1815),ABS(AX1816-AX1815)/ABS(AX1815),-1*ABS(AX1816-AX1815)/ABS(AX1815))</f>
        <v>-0.13444371940641819</v>
      </c>
    </row>
    <row r="1817" spans="1:51">
      <c r="A1817" s="16">
        <v>40974.339236111111</v>
      </c>
      <c r="B1817" s="9">
        <v>3</v>
      </c>
      <c r="C1817" s="5">
        <v>1.37</v>
      </c>
      <c r="D1817" s="5">
        <v>1.395</v>
      </c>
      <c r="E1817" s="5">
        <v>1.37</v>
      </c>
      <c r="F1817" s="5">
        <v>1.39</v>
      </c>
      <c r="G1817" s="6">
        <v>232374</v>
      </c>
      <c r="H1817" s="113">
        <f t="shared" si="1746"/>
        <v>1.39</v>
      </c>
      <c r="I1817" s="19">
        <f t="shared" si="1747"/>
        <v>-7.1428571428571496E-3</v>
      </c>
      <c r="J1817" s="8">
        <f t="shared" si="1727"/>
        <v>1.4664654869579177</v>
      </c>
      <c r="K1817" s="8">
        <f t="shared" si="1728"/>
        <v>1.3560345130420821</v>
      </c>
      <c r="L1817" s="8">
        <f t="shared" si="1729"/>
        <v>1.4112499999999999</v>
      </c>
      <c r="M1817" s="19">
        <f t="shared" si="1730"/>
        <v>8.1436698589697723E-2</v>
      </c>
      <c r="N1817" s="19">
        <f t="shared" si="1748"/>
        <v>-9.643299555081615E-2</v>
      </c>
      <c r="O1817" s="19">
        <f t="shared" si="1749"/>
        <v>-2.4166469299782816E-3</v>
      </c>
      <c r="P1817" s="19">
        <f t="shared" si="1750"/>
        <v>5.6007529194483149E-3</v>
      </c>
      <c r="Q1817" s="6">
        <v>388</v>
      </c>
      <c r="R1817" s="191">
        <v>322336.07</v>
      </c>
      <c r="S1817" s="66">
        <f t="shared" si="1731"/>
        <v>830.76306701030933</v>
      </c>
      <c r="T1817" t="str">
        <f t="shared" ref="T1817:W1818" si="1759">IF(C1817&gt;$J1817,"BrokeBandUpper", IF(C1817&lt;$K1817,"BrokeBandLower", ""))</f>
        <v/>
      </c>
      <c r="U1817" t="str">
        <f t="shared" si="1759"/>
        <v/>
      </c>
      <c r="V1817" t="str">
        <f t="shared" si="1759"/>
        <v/>
      </c>
      <c r="W1817" t="str">
        <f t="shared" si="1759"/>
        <v/>
      </c>
      <c r="X1817" s="63" t="s">
        <v>89</v>
      </c>
      <c r="Y1817" s="219">
        <f t="shared" si="1696"/>
        <v>-3.0329670329670376E-3</v>
      </c>
      <c r="Z1817" s="78">
        <f t="shared" si="1733"/>
        <v>1.4026966719581311</v>
      </c>
      <c r="AA1817" s="78">
        <f t="shared" si="1734"/>
        <v>1.3781557870756762</v>
      </c>
      <c r="AB1817" s="74">
        <f t="shared" si="1517"/>
        <v>1816</v>
      </c>
      <c r="AC1817" s="80">
        <f t="shared" si="1735"/>
        <v>-1.0354365599613502E-2</v>
      </c>
      <c r="AD1817" s="79">
        <f t="shared" si="1752"/>
        <v>2.4540884882454872E-2</v>
      </c>
      <c r="AE1817" s="81">
        <f t="shared" si="1736"/>
        <v>3.4895250482068374E-2</v>
      </c>
      <c r="AF1817" s="19">
        <f t="shared" si="1737"/>
        <v>1.7807047006295595E-2</v>
      </c>
      <c r="AG1817" s="93">
        <f t="shared" si="1744"/>
        <v>6.9088393613072271E-2</v>
      </c>
      <c r="AH1817" s="91">
        <f t="shared" si="1738"/>
        <v>-1.5860403587078973E-3</v>
      </c>
      <c r="AI1817" s="96">
        <f t="shared" si="1739"/>
        <v>1807.9405429090955</v>
      </c>
      <c r="AJ1817" s="5">
        <f t="shared" si="1753"/>
        <v>-1.0000000000000009E-2</v>
      </c>
      <c r="AK1817" s="5">
        <f t="shared" si="1725"/>
        <v>0</v>
      </c>
      <c r="AL1817" s="5">
        <f t="shared" si="1740"/>
        <v>-1.0000000000000009E-2</v>
      </c>
      <c r="AM1817" s="95">
        <f t="shared" ref="AM1817:AM1822" si="1760">(AVERAGE(AK1804:AK1817))</f>
        <v>7.5000000000000145E-3</v>
      </c>
      <c r="AN1817" s="95">
        <f t="shared" si="1745"/>
        <v>-1.107142857142859E-2</v>
      </c>
      <c r="AO1817" s="78">
        <f t="shared" si="1754"/>
        <v>0.67741935483870985</v>
      </c>
      <c r="AP1817" s="8">
        <f t="shared" si="1755"/>
        <v>40.384615384615394</v>
      </c>
      <c r="AQ1817" s="8"/>
      <c r="AR1817" s="8">
        <f t="shared" si="1756"/>
        <v>0.59999999999998932</v>
      </c>
      <c r="AS1817" s="114">
        <f t="shared" si="1757"/>
        <v>139424.39999999752</v>
      </c>
      <c r="AT1817" s="103">
        <f t="shared" si="1741"/>
        <v>6.9038616264373354E-2</v>
      </c>
      <c r="AU1817" s="5">
        <f t="shared" si="1742"/>
        <v>1.39</v>
      </c>
      <c r="AV1817" s="93">
        <f t="shared" si="1743"/>
        <v>0.43254358719456226</v>
      </c>
      <c r="AW1817" s="210">
        <f t="shared" si="1645"/>
        <v>1.8248175182481684E-2</v>
      </c>
      <c r="AX1817" s="276">
        <f t="shared" si="1708"/>
        <v>-2.0860719302606336E-2</v>
      </c>
      <c r="AY1817" s="19">
        <f t="shared" si="1758"/>
        <v>-6.1909861896288242E-2</v>
      </c>
    </row>
    <row r="1818" spans="1:51">
      <c r="A1818" s="16">
        <v>40975.315324074072</v>
      </c>
      <c r="B1818" s="9">
        <v>4</v>
      </c>
      <c r="C1818" s="5">
        <v>1.375</v>
      </c>
      <c r="D1818" s="5">
        <v>1.42</v>
      </c>
      <c r="E1818" s="5">
        <v>1.355</v>
      </c>
      <c r="F1818" s="5">
        <v>1.415</v>
      </c>
      <c r="G1818" s="6">
        <v>332898</v>
      </c>
      <c r="H1818" s="113">
        <f t="shared" si="1746"/>
        <v>1.415</v>
      </c>
      <c r="I1818" s="19">
        <f t="shared" si="1747"/>
        <v>1.7985611510791463E-2</v>
      </c>
      <c r="J1818" s="8">
        <f t="shared" si="1727"/>
        <v>1.4647279364038992</v>
      </c>
      <c r="K1818" s="8">
        <f t="shared" si="1728"/>
        <v>1.3627720635961005</v>
      </c>
      <c r="L1818" s="8">
        <f t="shared" si="1729"/>
        <v>1.4137499999999998</v>
      </c>
      <c r="M1818" s="19">
        <f t="shared" si="1730"/>
        <v>7.4815059342173668E-2</v>
      </c>
      <c r="N1818" s="19">
        <f t="shared" si="1748"/>
        <v>-8.1310261371053863E-2</v>
      </c>
      <c r="O1818" s="19">
        <f t="shared" si="1749"/>
        <v>-1.1848560838775034E-3</v>
      </c>
      <c r="P1818" s="19">
        <f t="shared" si="1750"/>
        <v>4.9685686383479826E-3</v>
      </c>
      <c r="Q1818" s="6">
        <v>504</v>
      </c>
      <c r="R1818" s="191">
        <v>461816.261</v>
      </c>
      <c r="S1818" s="66">
        <f t="shared" si="1731"/>
        <v>916.30210515873011</v>
      </c>
      <c r="T1818" t="str">
        <f t="shared" si="1759"/>
        <v/>
      </c>
      <c r="U1818" t="str">
        <f t="shared" si="1759"/>
        <v/>
      </c>
      <c r="V1818" t="str">
        <f t="shared" si="1759"/>
        <v>BrokeBandLower</v>
      </c>
      <c r="W1818" t="str">
        <f t="shared" si="1759"/>
        <v/>
      </c>
      <c r="X1818" s="63"/>
      <c r="Y1818" s="219">
        <f t="shared" si="1696"/>
        <v>-1.7912087912087926E-3</v>
      </c>
      <c r="Z1818" s="78">
        <f t="shared" si="1733"/>
        <v>1.4045913844765789</v>
      </c>
      <c r="AA1818" s="78">
        <f t="shared" si="1734"/>
        <v>1.3808822588320762</v>
      </c>
      <c r="AB1818" s="74">
        <f t="shared" si="1517"/>
        <v>1817</v>
      </c>
      <c r="AC1818" s="80">
        <f t="shared" si="1735"/>
        <v>-8.9488998700524708E-3</v>
      </c>
      <c r="AD1818" s="79">
        <f t="shared" si="1752"/>
        <v>2.3709125644502782E-2</v>
      </c>
      <c r="AE1818" s="81">
        <f t="shared" si="1736"/>
        <v>3.2658025514555253E-2</v>
      </c>
      <c r="AF1818" s="19">
        <f t="shared" si="1737"/>
        <v>1.7169549027703134E-2</v>
      </c>
      <c r="AG1818" s="93">
        <f t="shared" si="1744"/>
        <v>-0.13573653702294355</v>
      </c>
      <c r="AH1818" s="91">
        <f t="shared" si="1738"/>
        <v>-1.3168642306104019E-3</v>
      </c>
      <c r="AI1818" s="96">
        <f t="shared" si="1739"/>
        <v>1807.7202465654259</v>
      </c>
      <c r="AJ1818" s="5">
        <f t="shared" si="1753"/>
        <v>2.5000000000000133E-2</v>
      </c>
      <c r="AK1818" s="5">
        <f t="shared" si="1725"/>
        <v>2.5000000000000133E-2</v>
      </c>
      <c r="AL1818" s="5">
        <f t="shared" si="1740"/>
        <v>0</v>
      </c>
      <c r="AM1818" s="95">
        <f t="shared" si="1760"/>
        <v>8.5714285714285944E-3</v>
      </c>
      <c r="AN1818" s="95">
        <f t="shared" si="1745"/>
        <v>-1.107142857142859E-2</v>
      </c>
      <c r="AO1818" s="78">
        <f t="shared" si="1754"/>
        <v>0.77419354838709753</v>
      </c>
      <c r="AP1818" s="8">
        <f t="shared" si="1755"/>
        <v>43.636363636363654</v>
      </c>
      <c r="AQ1818" s="8"/>
      <c r="AR1818" s="8">
        <f t="shared" si="1756"/>
        <v>0.84615384615384925</v>
      </c>
      <c r="AS1818" s="114">
        <f t="shared" si="1757"/>
        <v>281682.92307692411</v>
      </c>
      <c r="AT1818" s="103">
        <f t="shared" si="1741"/>
        <v>9.870675059524818E-2</v>
      </c>
      <c r="AU1818" s="5">
        <f t="shared" si="1742"/>
        <v>1.415</v>
      </c>
      <c r="AV1818" s="93">
        <f t="shared" si="1743"/>
        <v>0.60994587428987068</v>
      </c>
      <c r="AW1818" s="210">
        <f t="shared" si="1645"/>
        <v>4.7970479704797009E-2</v>
      </c>
      <c r="AX1818" s="276">
        <f t="shared" si="1708"/>
        <v>-2.0864007278868862E-2</v>
      </c>
      <c r="AY1818" s="19">
        <f t="shared" si="1758"/>
        <v>-1.5761567062148258E-4</v>
      </c>
    </row>
    <row r="1819" spans="1:51">
      <c r="A1819" s="16">
        <v>40976.323680555557</v>
      </c>
      <c r="B1819" s="9">
        <v>5</v>
      </c>
      <c r="C1819" s="5">
        <v>1.41</v>
      </c>
      <c r="D1819" s="5">
        <v>1.4450000000000001</v>
      </c>
      <c r="E1819" s="5">
        <v>1.41</v>
      </c>
      <c r="F1819" s="5">
        <v>1.4450000000000001</v>
      </c>
      <c r="G1819" s="6">
        <v>148415</v>
      </c>
      <c r="H1819" s="113">
        <f t="shared" si="1746"/>
        <v>1.4450000000000001</v>
      </c>
      <c r="I1819" s="19">
        <f t="shared" si="1747"/>
        <v>2.1201413427561856E-2</v>
      </c>
      <c r="J1819" s="8">
        <f t="shared" ref="J1819:J1824" si="1761">(L1819)+2*STDEVPA(H1800:H1819)</f>
        <v>1.4660283422342038</v>
      </c>
      <c r="K1819" s="8">
        <f t="shared" ref="K1819:K1824" si="1762">(L1819)-(2*STDEVPA(H1800:H1819))</f>
        <v>1.3689716577657962</v>
      </c>
      <c r="L1819" s="8">
        <f t="shared" ref="L1819:L1824" si="1763">AVERAGE(H1800:H1819)</f>
        <v>1.4175</v>
      </c>
      <c r="M1819" s="19">
        <f t="shared" ref="M1819:M1824" si="1764">(J1819-K1819)/K1819</f>
        <v>7.0897511952005665E-2</v>
      </c>
      <c r="N1819" s="19">
        <f t="shared" si="1748"/>
        <v>-5.2363086049972016E-2</v>
      </c>
      <c r="O1819" s="19">
        <f t="shared" si="1749"/>
        <v>8.8781390590338583E-4</v>
      </c>
      <c r="P1819" s="19">
        <f t="shared" si="1750"/>
        <v>4.549252465108628E-3</v>
      </c>
      <c r="Q1819" s="6">
        <v>304</v>
      </c>
      <c r="R1819" s="191">
        <v>212665.82500000001</v>
      </c>
      <c r="S1819" s="66">
        <f t="shared" ref="S1819:S1824" si="1765">R1819/Q1819</f>
        <v>699.55863486842111</v>
      </c>
      <c r="T1819" t="str">
        <f t="shared" ref="T1819:W1820" si="1766">IF(C1819&gt;$J1819,"BrokeBandUpper", IF(C1819&lt;$K1819,"BrokeBandLower", ""))</f>
        <v/>
      </c>
      <c r="U1819" t="str">
        <f t="shared" si="1766"/>
        <v/>
      </c>
      <c r="V1819" t="str">
        <f t="shared" si="1766"/>
        <v/>
      </c>
      <c r="W1819" t="str">
        <f t="shared" si="1766"/>
        <v/>
      </c>
      <c r="X1819" s="63"/>
      <c r="Y1819" s="219">
        <f t="shared" si="1696"/>
        <v>-1.5164835164835158E-3</v>
      </c>
      <c r="Z1819" s="78">
        <f t="shared" ref="Z1819:Z1824" si="1767">Z1818+(0.154*(F1819-Z1818))</f>
        <v>1.4108143112671858</v>
      </c>
      <c r="AA1819" s="78">
        <f t="shared" ref="AA1819:AA1824" si="1768">AA1818+(0.074*(F1819-AA1818))</f>
        <v>1.3856269716785026</v>
      </c>
      <c r="AB1819" s="74">
        <f t="shared" si="1517"/>
        <v>1818</v>
      </c>
      <c r="AC1819" s="80">
        <f t="shared" ref="AC1819:AC1824" si="1769">AD1819-AE1819</f>
        <v>-5.9765487406976056E-3</v>
      </c>
      <c r="AD1819" s="79">
        <f t="shared" si="1752"/>
        <v>2.5187339588683244E-2</v>
      </c>
      <c r="AE1819" s="81">
        <f t="shared" ref="AE1819:AE1824" si="1770">AE1818+(0.2*(AD1819-AE1818))</f>
        <v>3.116388832938085E-2</v>
      </c>
      <c r="AF1819" s="19">
        <f t="shared" ref="AF1819:AF1824" si="1771">AD1819/AA1819</f>
        <v>1.8177576002415815E-2</v>
      </c>
      <c r="AG1819" s="93">
        <f t="shared" si="1744"/>
        <v>-0.33214709880729026</v>
      </c>
      <c r="AH1819" s="91">
        <f t="shared" ref="AH1819:AH1824" si="1772">SLOPE(AC1806:AC1819,AB1806:AB1819)</f>
        <v>-1.0492164479948059E-3</v>
      </c>
      <c r="AI1819" s="96">
        <f t="shared" ref="AI1819:AI1824" si="1773">INTERCEPT(AB1806:AB1819,AC1806:AC1819)</f>
        <v>1808.0295401968401</v>
      </c>
      <c r="AJ1819" s="5">
        <f t="shared" si="1753"/>
        <v>3.0000000000000027E-2</v>
      </c>
      <c r="AK1819" s="5">
        <f t="shared" ref="AK1819:AK1825" si="1774">IF(AJ1819&gt;0,AJ1819,0)</f>
        <v>3.0000000000000027E-2</v>
      </c>
      <c r="AL1819" s="5">
        <f t="shared" ref="AL1819:AL1824" si="1775">IF(AJ1819&lt;0,AJ1819,0)</f>
        <v>0</v>
      </c>
      <c r="AM1819" s="95">
        <f t="shared" si="1760"/>
        <v>1.071428571428574E-2</v>
      </c>
      <c r="AN1819" s="95">
        <f t="shared" si="1745"/>
        <v>-6.7857142857142994E-3</v>
      </c>
      <c r="AO1819" s="78">
        <f t="shared" si="1754"/>
        <v>1.5789473684210533</v>
      </c>
      <c r="AP1819" s="8">
        <f t="shared" si="1755"/>
        <v>61.224489795918373</v>
      </c>
      <c r="AQ1819" s="8"/>
      <c r="AR1819" s="8">
        <f t="shared" si="1756"/>
        <v>1</v>
      </c>
      <c r="AS1819" s="114">
        <f t="shared" si="1757"/>
        <v>148415</v>
      </c>
      <c r="AT1819" s="103">
        <f t="shared" ref="AT1819:AT1824" si="1776">SUM(AS1800:AS1819)/SUM(G1800:G1819)</f>
        <v>0.12953606037607715</v>
      </c>
      <c r="AU1819" s="5">
        <f t="shared" ref="AU1819:AU1824" si="1777">F1819</f>
        <v>1.4450000000000001</v>
      </c>
      <c r="AV1819" s="93">
        <f t="shared" ref="AV1819:AV1824" si="1778">AS1819/R1819</f>
        <v>0.69787893753027785</v>
      </c>
      <c r="AW1819" s="210">
        <f t="shared" si="1645"/>
        <v>2.4822695035461095E-2</v>
      </c>
      <c r="AX1819" s="276">
        <f t="shared" si="1708"/>
        <v>-2.015890394064861E-2</v>
      </c>
      <c r="AY1819" s="19">
        <f t="shared" si="1758"/>
        <v>3.3795201889829839E-2</v>
      </c>
    </row>
    <row r="1820" spans="1:51">
      <c r="A1820" s="16">
        <v>40977.326793981483</v>
      </c>
      <c r="B1820" s="9">
        <v>6</v>
      </c>
      <c r="C1820" s="5">
        <v>1.43</v>
      </c>
      <c r="D1820" s="5">
        <v>1.52</v>
      </c>
      <c r="E1820" s="5">
        <v>1.43</v>
      </c>
      <c r="F1820" s="5">
        <v>1.5049999999999999</v>
      </c>
      <c r="G1820" s="6">
        <v>939551</v>
      </c>
      <c r="H1820" s="113">
        <f t="shared" si="1746"/>
        <v>1.5049999999999999</v>
      </c>
      <c r="I1820" s="19">
        <f t="shared" si="1747"/>
        <v>4.1522491349480849E-2</v>
      </c>
      <c r="J1820" s="8">
        <f t="shared" si="1761"/>
        <v>1.4812828852505284</v>
      </c>
      <c r="K1820" s="8">
        <f t="shared" si="1762"/>
        <v>1.3672171147494707</v>
      </c>
      <c r="L1820" s="8">
        <f t="shared" si="1763"/>
        <v>1.4242499999999996</v>
      </c>
      <c r="M1820" s="19">
        <f t="shared" si="1764"/>
        <v>8.342915640136582E-2</v>
      </c>
      <c r="N1820" s="19">
        <f t="shared" si="1748"/>
        <v>0.17675718236548976</v>
      </c>
      <c r="O1820" s="19">
        <f t="shared" si="1749"/>
        <v>1.0405353414298249E-2</v>
      </c>
      <c r="P1820" s="19">
        <f t="shared" si="1750"/>
        <v>-1.2816503587729216E-3</v>
      </c>
      <c r="Q1820" s="6">
        <v>298</v>
      </c>
      <c r="R1820" s="191">
        <v>1392682.84</v>
      </c>
      <c r="S1820" s="66">
        <f t="shared" si="1765"/>
        <v>4673.4323489932885</v>
      </c>
      <c r="T1820" t="str">
        <f t="shared" si="1766"/>
        <v/>
      </c>
      <c r="U1820" t="str">
        <f t="shared" si="1766"/>
        <v>BrokeBandUpper</v>
      </c>
      <c r="V1820" t="str">
        <f t="shared" si="1766"/>
        <v/>
      </c>
      <c r="W1820" t="str">
        <f t="shared" si="1766"/>
        <v>BrokeBandUpper</v>
      </c>
      <c r="X1820" s="63" t="s">
        <v>89</v>
      </c>
      <c r="Y1820" s="219">
        <f t="shared" si="1696"/>
        <v>1.8791208791208776E-3</v>
      </c>
      <c r="Z1820" s="78">
        <f t="shared" si="1767"/>
        <v>1.4253189073320391</v>
      </c>
      <c r="AA1820" s="78">
        <f t="shared" si="1768"/>
        <v>1.3944605757742934</v>
      </c>
      <c r="AB1820" s="74">
        <f t="shared" si="1517"/>
        <v>1819</v>
      </c>
      <c r="AC1820" s="80">
        <f t="shared" si="1769"/>
        <v>-2.4444541730807637E-4</v>
      </c>
      <c r="AD1820" s="79">
        <f t="shared" si="1752"/>
        <v>3.0858331557745755E-2</v>
      </c>
      <c r="AE1820" s="81">
        <f t="shared" si="1770"/>
        <v>3.1102776975053831E-2</v>
      </c>
      <c r="AF1820" s="19">
        <f t="shared" si="1771"/>
        <v>2.2129224801218379E-2</v>
      </c>
      <c r="AG1820" s="93">
        <f t="shared" ref="AG1820:AG1826" si="1779">IF(A1821&gt;A1820,(AC1820-AC1819)/AC1819, (AC1820-AC1821)/AC1821)</f>
        <v>-0.95909923470656011</v>
      </c>
      <c r="AH1820" s="91">
        <f t="shared" si="1772"/>
        <v>-5.9443367467007339E-4</v>
      </c>
      <c r="AI1820" s="96">
        <f t="shared" si="1773"/>
        <v>1809.7821968633862</v>
      </c>
      <c r="AJ1820" s="5">
        <f t="shared" si="1753"/>
        <v>5.9999999999999831E-2</v>
      </c>
      <c r="AK1820" s="5">
        <f t="shared" si="1774"/>
        <v>5.9999999999999831E-2</v>
      </c>
      <c r="AL1820" s="5">
        <f t="shared" si="1775"/>
        <v>0</v>
      </c>
      <c r="AM1820" s="95">
        <f t="shared" si="1760"/>
        <v>1.1428571428571439E-2</v>
      </c>
      <c r="AN1820" s="95">
        <f t="shared" ref="AN1820:AN1826" si="1780">(AVERAGE(AL1807:AL1820))</f>
        <v>-6.7857142857142994E-3</v>
      </c>
      <c r="AO1820" s="78">
        <f t="shared" si="1754"/>
        <v>1.6842105263157876</v>
      </c>
      <c r="AP1820" s="8">
        <f t="shared" si="1755"/>
        <v>62.745098039215662</v>
      </c>
      <c r="AQ1820" s="8"/>
      <c r="AR1820" s="8">
        <f t="shared" si="1756"/>
        <v>0.66666666666666419</v>
      </c>
      <c r="AS1820" s="114">
        <f t="shared" si="1757"/>
        <v>626367.33333333104</v>
      </c>
      <c r="AT1820" s="103">
        <f t="shared" si="1776"/>
        <v>0.21345296874842246</v>
      </c>
      <c r="AU1820" s="5">
        <f t="shared" si="1777"/>
        <v>1.5049999999999999</v>
      </c>
      <c r="AV1820" s="93">
        <f t="shared" si="1778"/>
        <v>0.44975590661642029</v>
      </c>
      <c r="AW1820" s="210">
        <f t="shared" si="1645"/>
        <v>6.2937062937062999E-2</v>
      </c>
      <c r="AX1820" s="276">
        <f t="shared" si="1708"/>
        <v>-1.8024067283772136E-2</v>
      </c>
      <c r="AY1820" s="19">
        <f t="shared" si="1758"/>
        <v>0.10590043303752091</v>
      </c>
    </row>
    <row r="1821" spans="1:51">
      <c r="A1821" s="16">
        <v>40980.324675925927</v>
      </c>
      <c r="B1821" s="9">
        <v>2</v>
      </c>
      <c r="C1821" s="5">
        <v>1.5049999999999999</v>
      </c>
      <c r="D1821" s="5">
        <v>1.605</v>
      </c>
      <c r="E1821" s="5">
        <v>1.5049999999999999</v>
      </c>
      <c r="F1821" s="5">
        <v>1.57</v>
      </c>
      <c r="G1821" s="6">
        <v>455091</v>
      </c>
      <c r="H1821" s="113">
        <f t="shared" ref="H1821:H1826" si="1781">F1821</f>
        <v>1.57</v>
      </c>
      <c r="I1821" s="19">
        <f t="shared" ref="I1821:I1827" si="1782">IF(A1822&gt;A1821,(H1821-H1820)/H1820, (H1821-H1822)/H1822)</f>
        <v>4.3189368770764236E-2</v>
      </c>
      <c r="J1821" s="8">
        <f t="shared" si="1761"/>
        <v>1.5141582341954858</v>
      </c>
      <c r="K1821" s="8">
        <f t="shared" si="1762"/>
        <v>1.3453417658045139</v>
      </c>
      <c r="L1821" s="8">
        <f t="shared" si="1763"/>
        <v>1.4297499999999999</v>
      </c>
      <c r="M1821" s="19">
        <f t="shared" si="1764"/>
        <v>0.12548221773968318</v>
      </c>
      <c r="N1821" s="19">
        <f t="shared" ref="N1821:N1827" si="1783">IF(A1822&gt;A1821,(M1821-M1820)/M1820, (M1821-M1822)/M1822)</f>
        <v>0.50405713244906925</v>
      </c>
      <c r="O1821" s="19">
        <f t="shared" ref="O1821:O1827" si="1784">IF(A1822&gt;A1821,(J1821-J1820)/J1820, (J1821-J1822)/J1822)</f>
        <v>2.2193835676024284E-2</v>
      </c>
      <c r="P1821" s="19">
        <f t="shared" ref="P1821:P1827" si="1785">IF(A1822&gt;A1821,(K1821-K1820)/K1820, (K1821-K1822)/K1822)</f>
        <v>-1.5999908653107551E-2</v>
      </c>
      <c r="Q1821" s="6">
        <v>244</v>
      </c>
      <c r="R1821" s="191">
        <v>712103.85499999998</v>
      </c>
      <c r="S1821" s="66">
        <f t="shared" si="1765"/>
        <v>2918.4584221311475</v>
      </c>
      <c r="T1821" t="str">
        <f t="shared" ref="T1821:W1822" si="1786">IF(C1821&gt;$J1821,"BrokeBandUpper", IF(C1821&lt;$K1821,"BrokeBandLower", ""))</f>
        <v/>
      </c>
      <c r="U1821" t="str">
        <f t="shared" si="1786"/>
        <v>BrokeBandUpper</v>
      </c>
      <c r="V1821" t="str">
        <f t="shared" si="1786"/>
        <v/>
      </c>
      <c r="W1821" t="str">
        <f t="shared" si="1786"/>
        <v>BrokeBandUpper</v>
      </c>
      <c r="X1821" s="63"/>
      <c r="Y1821" s="219">
        <f t="shared" si="1696"/>
        <v>6.5164835164835183E-3</v>
      </c>
      <c r="Z1821" s="78">
        <f t="shared" si="1767"/>
        <v>1.4475997956029052</v>
      </c>
      <c r="AA1821" s="78">
        <f t="shared" si="1768"/>
        <v>1.4074504931669958</v>
      </c>
      <c r="AB1821" s="74">
        <f t="shared" si="1517"/>
        <v>1820</v>
      </c>
      <c r="AC1821" s="80">
        <f t="shared" si="1769"/>
        <v>7.2372203686844674E-3</v>
      </c>
      <c r="AD1821" s="79">
        <f t="shared" ref="AD1821:AD1826" si="1787">Z1821-AA1821</f>
        <v>4.0149302435909417E-2</v>
      </c>
      <c r="AE1821" s="81">
        <f t="shared" si="1770"/>
        <v>3.291208206722495E-2</v>
      </c>
      <c r="AF1821" s="19">
        <f t="shared" si="1771"/>
        <v>2.8526262650679004E-2</v>
      </c>
      <c r="AG1821" s="93">
        <f t="shared" si="1779"/>
        <v>-30.606692767585596</v>
      </c>
      <c r="AH1821" s="91">
        <f t="shared" si="1772"/>
        <v>3.4609384749262764E-5</v>
      </c>
      <c r="AI1821" s="96">
        <f t="shared" si="1773"/>
        <v>1813.6118713971275</v>
      </c>
      <c r="AJ1821" s="5">
        <f t="shared" ref="AJ1821:AJ1826" si="1788">F1821-F1820</f>
        <v>6.5000000000000169E-2</v>
      </c>
      <c r="AK1821" s="5">
        <f t="shared" si="1774"/>
        <v>6.5000000000000169E-2</v>
      </c>
      <c r="AL1821" s="5">
        <f t="shared" si="1775"/>
        <v>0</v>
      </c>
      <c r="AM1821" s="95">
        <f t="shared" si="1760"/>
        <v>1.6071428571428594E-2</v>
      </c>
      <c r="AN1821" s="95">
        <f t="shared" si="1780"/>
        <v>-6.0714285714285844E-3</v>
      </c>
      <c r="AO1821" s="78">
        <f t="shared" ref="AO1821:AO1826" si="1789">ABS(AM1821/AN1821)</f>
        <v>2.6470588235294099</v>
      </c>
      <c r="AP1821" s="8">
        <f t="shared" ref="AP1821:AP1826" si="1790">IF(AN1821=0,100,100-(100/(1+AO1821)))</f>
        <v>72.580645161290306</v>
      </c>
      <c r="AQ1821" s="8"/>
      <c r="AR1821" s="8">
        <f t="shared" ref="AR1821:AR1826" si="1791">IF(ISERROR(((F1821-E1821)-(D1821-F1821))/(D1821-E1821)),0,((F1821-E1821)-(D1821-F1821))/(D1821-E1821))</f>
        <v>0.30000000000000221</v>
      </c>
      <c r="AS1821" s="114">
        <f t="shared" ref="AS1821:AS1826" si="1792">IF(ISERROR(AR1821*G1821),0,AR1821*G1821)</f>
        <v>136527.30000000101</v>
      </c>
      <c r="AT1821" s="103">
        <f t="shared" si="1776"/>
        <v>0.19077151517167978</v>
      </c>
      <c r="AU1821" s="5">
        <f t="shared" si="1777"/>
        <v>1.57</v>
      </c>
      <c r="AV1821" s="93">
        <f t="shared" si="1778"/>
        <v>0.19172386027878055</v>
      </c>
      <c r="AW1821" s="210">
        <f t="shared" si="1645"/>
        <v>6.6445182724252552E-2</v>
      </c>
      <c r="AX1821" s="276">
        <f t="shared" si="1708"/>
        <v>-1.3915164494343364E-2</v>
      </c>
      <c r="AY1821" s="19">
        <f t="shared" si="1758"/>
        <v>0.22796756829287906</v>
      </c>
    </row>
    <row r="1822" spans="1:51">
      <c r="A1822" s="16">
        <v>40981.321516203701</v>
      </c>
      <c r="B1822" s="9">
        <v>3</v>
      </c>
      <c r="C1822" s="5">
        <v>1.55</v>
      </c>
      <c r="D1822" s="5">
        <v>1.6</v>
      </c>
      <c r="E1822" s="5">
        <v>1.55</v>
      </c>
      <c r="F1822" s="5">
        <v>1.59</v>
      </c>
      <c r="G1822" s="6">
        <v>851736</v>
      </c>
      <c r="H1822" s="113">
        <f t="shared" si="1781"/>
        <v>1.59</v>
      </c>
      <c r="I1822" s="19">
        <f t="shared" si="1782"/>
        <v>1.2738853503184724E-2</v>
      </c>
      <c r="J1822" s="8">
        <f t="shared" si="1761"/>
        <v>1.5473161900405412</v>
      </c>
      <c r="K1822" s="8">
        <f t="shared" si="1762"/>
        <v>1.3281838099594585</v>
      </c>
      <c r="L1822" s="8">
        <f t="shared" si="1763"/>
        <v>1.4377499999999999</v>
      </c>
      <c r="M1822" s="19">
        <f t="shared" si="1764"/>
        <v>0.16498648638682886</v>
      </c>
      <c r="N1822" s="19">
        <f t="shared" si="1783"/>
        <v>0.31481965619302754</v>
      </c>
      <c r="O1822" s="19">
        <f t="shared" si="1784"/>
        <v>2.189860682735921E-2</v>
      </c>
      <c r="P1822" s="19">
        <f t="shared" si="1785"/>
        <v>-1.2753603791371901E-2</v>
      </c>
      <c r="Q1822" s="6">
        <v>482</v>
      </c>
      <c r="R1822" s="191">
        <v>1350402.15</v>
      </c>
      <c r="S1822" s="66">
        <f t="shared" si="1765"/>
        <v>2801.664211618257</v>
      </c>
      <c r="T1822" t="str">
        <f t="shared" si="1786"/>
        <v>BrokeBandUpper</v>
      </c>
      <c r="U1822" t="str">
        <f t="shared" si="1786"/>
        <v>BrokeBandUpper</v>
      </c>
      <c r="V1822" t="str">
        <f t="shared" si="1786"/>
        <v>BrokeBandUpper</v>
      </c>
      <c r="W1822" t="str">
        <f t="shared" si="1786"/>
        <v>BrokeBandUpper</v>
      </c>
      <c r="X1822" s="63"/>
      <c r="Y1822" s="219">
        <f t="shared" si="1696"/>
        <v>1.1274725274725282E-2</v>
      </c>
      <c r="Z1822" s="78">
        <f t="shared" si="1767"/>
        <v>1.4695294270800578</v>
      </c>
      <c r="AA1822" s="78">
        <f t="shared" si="1768"/>
        <v>1.4209591566726381</v>
      </c>
      <c r="AB1822" s="74">
        <f t="shared" si="1517"/>
        <v>1821</v>
      </c>
      <c r="AC1822" s="80">
        <f t="shared" si="1769"/>
        <v>1.252655067215587E-2</v>
      </c>
      <c r="AD1822" s="79">
        <f t="shared" si="1787"/>
        <v>4.8570270407419791E-2</v>
      </c>
      <c r="AE1822" s="81">
        <f t="shared" si="1770"/>
        <v>3.6043719735263921E-2</v>
      </c>
      <c r="AF1822" s="19">
        <f t="shared" si="1771"/>
        <v>3.4181327576756987E-2</v>
      </c>
      <c r="AG1822" s="93">
        <f t="shared" si="1779"/>
        <v>0.73085107734986121</v>
      </c>
      <c r="AH1822" s="91">
        <f t="shared" si="1772"/>
        <v>7.4753616673083306E-4</v>
      </c>
      <c r="AI1822" s="96">
        <f t="shared" si="1773"/>
        <v>1815.6744929426259</v>
      </c>
      <c r="AJ1822" s="5">
        <f t="shared" si="1788"/>
        <v>2.0000000000000018E-2</v>
      </c>
      <c r="AK1822" s="5">
        <f t="shared" si="1774"/>
        <v>2.0000000000000018E-2</v>
      </c>
      <c r="AL1822" s="5">
        <f t="shared" si="1775"/>
        <v>0</v>
      </c>
      <c r="AM1822" s="95">
        <f t="shared" si="1760"/>
        <v>1.7142857142857158E-2</v>
      </c>
      <c r="AN1822" s="95">
        <f t="shared" si="1780"/>
        <v>-6.0714285714285844E-3</v>
      </c>
      <c r="AO1822" s="78">
        <f t="shared" si="1789"/>
        <v>2.8235294117647021</v>
      </c>
      <c r="AP1822" s="8">
        <f t="shared" si="1790"/>
        <v>73.846153846153825</v>
      </c>
      <c r="AQ1822" s="8"/>
      <c r="AR1822" s="8">
        <f t="shared" si="1791"/>
        <v>0.6</v>
      </c>
      <c r="AS1822" s="114">
        <f t="shared" si="1792"/>
        <v>511041.6</v>
      </c>
      <c r="AT1822" s="103">
        <f t="shared" si="1776"/>
        <v>0.2842484421108904</v>
      </c>
      <c r="AU1822" s="5">
        <f t="shared" si="1777"/>
        <v>1.59</v>
      </c>
      <c r="AV1822" s="93">
        <f t="shared" si="1778"/>
        <v>0.37843660127466472</v>
      </c>
      <c r="AW1822" s="210">
        <f t="shared" si="1645"/>
        <v>3.2258064516129059E-2</v>
      </c>
      <c r="AX1822" s="276">
        <f t="shared" si="1708"/>
        <v>-8.2051643506846246E-3</v>
      </c>
      <c r="AY1822" s="19">
        <f t="shared" si="1758"/>
        <v>0.41034370423575689</v>
      </c>
    </row>
    <row r="1823" spans="1:51">
      <c r="A1823" s="16">
        <v>40982.312025462961</v>
      </c>
      <c r="B1823" s="9">
        <v>4</v>
      </c>
      <c r="C1823" s="5">
        <v>1.59</v>
      </c>
      <c r="D1823" s="5">
        <v>1.655</v>
      </c>
      <c r="E1823" s="5">
        <v>1.5649999999999999</v>
      </c>
      <c r="F1823" s="5">
        <v>1.575</v>
      </c>
      <c r="G1823" s="6">
        <v>1270222</v>
      </c>
      <c r="H1823" s="113">
        <f t="shared" si="1781"/>
        <v>1.575</v>
      </c>
      <c r="I1823" s="19">
        <f t="shared" si="1782"/>
        <v>-9.4339622641510211E-3</v>
      </c>
      <c r="J1823" s="8">
        <f t="shared" si="1761"/>
        <v>1.5693559169603106</v>
      </c>
      <c r="K1823" s="8">
        <f t="shared" si="1762"/>
        <v>1.3196440830396892</v>
      </c>
      <c r="L1823" s="8">
        <f t="shared" si="1763"/>
        <v>1.4444999999999999</v>
      </c>
      <c r="M1823" s="19">
        <f t="shared" si="1764"/>
        <v>0.1892266537091056</v>
      </c>
      <c r="N1823" s="19">
        <f t="shared" si="1783"/>
        <v>0.14692213800737</v>
      </c>
      <c r="O1823" s="19">
        <f t="shared" si="1784"/>
        <v>1.4243841731657927E-2</v>
      </c>
      <c r="P1823" s="19">
        <f t="shared" si="1785"/>
        <v>-6.4296273269812019E-3</v>
      </c>
      <c r="Q1823" s="6">
        <v>603</v>
      </c>
      <c r="R1823" s="191">
        <v>2039713.128</v>
      </c>
      <c r="S1823" s="66">
        <f t="shared" si="1765"/>
        <v>3382.6088358208954</v>
      </c>
      <c r="T1823" t="str">
        <f t="shared" ref="T1823:W1824" si="1793">IF(C1823&gt;$J1823,"BrokeBandUpper", IF(C1823&lt;$K1823,"BrokeBandLower", ""))</f>
        <v>BrokeBandUpper</v>
      </c>
      <c r="U1823" t="str">
        <f t="shared" si="1793"/>
        <v>BrokeBandUpper</v>
      </c>
      <c r="V1823" t="str">
        <f t="shared" si="1793"/>
        <v/>
      </c>
      <c r="W1823" t="str">
        <f t="shared" si="1793"/>
        <v>BrokeBandUpper</v>
      </c>
      <c r="X1823" s="63"/>
      <c r="Y1823" s="219">
        <f t="shared" si="1696"/>
        <v>1.4923076923076935E-2</v>
      </c>
      <c r="Z1823" s="78">
        <f t="shared" si="1767"/>
        <v>1.485771895309729</v>
      </c>
      <c r="AA1823" s="78">
        <f t="shared" si="1768"/>
        <v>1.4323581790788629</v>
      </c>
      <c r="AB1823" s="74">
        <f t="shared" si="1517"/>
        <v>1822</v>
      </c>
      <c r="AC1823" s="80">
        <f t="shared" si="1769"/>
        <v>1.3895997196481748E-2</v>
      </c>
      <c r="AD1823" s="79">
        <f t="shared" si="1787"/>
        <v>5.3413716230866104E-2</v>
      </c>
      <c r="AE1823" s="81">
        <f t="shared" si="1770"/>
        <v>3.9517719034384356E-2</v>
      </c>
      <c r="AF1823" s="19">
        <f t="shared" si="1771"/>
        <v>3.7290753814954301E-2</v>
      </c>
      <c r="AG1823" s="93">
        <f t="shared" si="1779"/>
        <v>0.10932351292602008</v>
      </c>
      <c r="AH1823" s="91">
        <f t="shared" si="1772"/>
        <v>1.4029133660016758E-3</v>
      </c>
      <c r="AI1823" s="96">
        <f t="shared" si="1773"/>
        <v>1816.6304369278239</v>
      </c>
      <c r="AJ1823" s="5">
        <f t="shared" si="1788"/>
        <v>-1.5000000000000124E-2</v>
      </c>
      <c r="AK1823" s="5">
        <f t="shared" si="1774"/>
        <v>0</v>
      </c>
      <c r="AL1823" s="5">
        <f t="shared" si="1775"/>
        <v>-1.5000000000000124E-2</v>
      </c>
      <c r="AM1823" s="95">
        <f t="shared" ref="AM1823:AM1829" si="1794">(AVERAGE(AK1810:AK1823))</f>
        <v>1.7142857142857158E-2</v>
      </c>
      <c r="AN1823" s="95">
        <f t="shared" si="1780"/>
        <v>-7.1428571428571652E-3</v>
      </c>
      <c r="AO1823" s="78">
        <f t="shared" si="1789"/>
        <v>2.3999999999999946</v>
      </c>
      <c r="AP1823" s="8">
        <f t="shared" si="1790"/>
        <v>70.588235294117595</v>
      </c>
      <c r="AQ1823" s="8"/>
      <c r="AR1823" s="8">
        <f t="shared" si="1791"/>
        <v>-0.77777777777777779</v>
      </c>
      <c r="AS1823" s="114">
        <f t="shared" si="1792"/>
        <v>-987950.4444444445</v>
      </c>
      <c r="AT1823" s="103">
        <f t="shared" si="1776"/>
        <v>8.1332402528323869E-2</v>
      </c>
      <c r="AU1823" s="5">
        <f t="shared" si="1777"/>
        <v>1.575</v>
      </c>
      <c r="AV1823" s="93">
        <f t="shared" si="1778"/>
        <v>-0.48435754561876043</v>
      </c>
      <c r="AW1823" s="210">
        <f t="shared" si="1645"/>
        <v>5.7507987220447337E-2</v>
      </c>
      <c r="AX1823" s="276">
        <f t="shared" si="1708"/>
        <v>-1.9277680649061454E-3</v>
      </c>
      <c r="AY1823" s="19">
        <f t="shared" si="1758"/>
        <v>0.76505430208167668</v>
      </c>
    </row>
    <row r="1824" spans="1:51">
      <c r="A1824" s="16">
        <v>40983.394513888888</v>
      </c>
      <c r="B1824" s="9">
        <v>5</v>
      </c>
      <c r="C1824" s="5">
        <v>1.57</v>
      </c>
      <c r="D1824" s="5">
        <v>1.57</v>
      </c>
      <c r="E1824" s="5">
        <v>1.51</v>
      </c>
      <c r="F1824" s="5">
        <v>1.57</v>
      </c>
      <c r="G1824" s="6">
        <v>317299</v>
      </c>
      <c r="H1824" s="113">
        <f t="shared" si="1781"/>
        <v>1.57</v>
      </c>
      <c r="I1824" s="19">
        <f t="shared" si="1782"/>
        <v>-3.1746031746031069E-3</v>
      </c>
      <c r="J1824" s="8">
        <f t="shared" si="1761"/>
        <v>1.5868414830489974</v>
      </c>
      <c r="K1824" s="8">
        <f t="shared" si="1762"/>
        <v>1.3141585169510028</v>
      </c>
      <c r="L1824" s="8">
        <f t="shared" si="1763"/>
        <v>1.4505000000000001</v>
      </c>
      <c r="M1824" s="19">
        <f t="shared" si="1764"/>
        <v>0.20749625146489181</v>
      </c>
      <c r="N1824" s="19">
        <f t="shared" si="1783"/>
        <v>9.6548754616100227E-2</v>
      </c>
      <c r="O1824" s="19">
        <f t="shared" si="1784"/>
        <v>1.1141874127925439E-2</v>
      </c>
      <c r="P1824" s="19">
        <f t="shared" si="1785"/>
        <v>-4.1568527144461506E-3</v>
      </c>
      <c r="Q1824" s="6">
        <v>172</v>
      </c>
      <c r="R1824" s="191">
        <v>486955.94</v>
      </c>
      <c r="S1824" s="66">
        <f t="shared" si="1765"/>
        <v>2831.1391860465114</v>
      </c>
      <c r="T1824" t="str">
        <f t="shared" si="1793"/>
        <v/>
      </c>
      <c r="U1824" t="str">
        <f t="shared" si="1793"/>
        <v/>
      </c>
      <c r="V1824" t="str">
        <f t="shared" si="1793"/>
        <v/>
      </c>
      <c r="W1824" t="str">
        <f t="shared" si="1793"/>
        <v/>
      </c>
      <c r="X1824" s="63"/>
      <c r="Y1824" s="219">
        <f t="shared" si="1696"/>
        <v>1.6000000000000011E-2</v>
      </c>
      <c r="Z1824" s="78">
        <f t="shared" si="1767"/>
        <v>1.4987430234320307</v>
      </c>
      <c r="AA1824" s="78">
        <f t="shared" si="1768"/>
        <v>1.442543673827027</v>
      </c>
      <c r="AB1824" s="74">
        <f t="shared" si="1517"/>
        <v>1823</v>
      </c>
      <c r="AC1824" s="80">
        <f t="shared" si="1769"/>
        <v>1.3345304456495496E-2</v>
      </c>
      <c r="AD1824" s="79">
        <f t="shared" si="1787"/>
        <v>5.6199349605003723E-2</v>
      </c>
      <c r="AE1824" s="81">
        <f t="shared" si="1770"/>
        <v>4.2854045148508227E-2</v>
      </c>
      <c r="AF1824" s="19">
        <f t="shared" si="1771"/>
        <v>3.8958508241146321E-2</v>
      </c>
      <c r="AG1824" s="93">
        <f t="shared" si="1779"/>
        <v>-3.9629594925773171E-2</v>
      </c>
      <c r="AH1824" s="91">
        <f t="shared" si="1772"/>
        <v>1.8200879188150136E-3</v>
      </c>
      <c r="AI1824" s="96">
        <f t="shared" si="1773"/>
        <v>1817.1814640641956</v>
      </c>
      <c r="AJ1824" s="5">
        <f t="shared" si="1788"/>
        <v>-4.9999999999998934E-3</v>
      </c>
      <c r="AK1824" s="5">
        <f t="shared" si="1774"/>
        <v>0</v>
      </c>
      <c r="AL1824" s="5">
        <f t="shared" si="1775"/>
        <v>-4.9999999999998934E-3</v>
      </c>
      <c r="AM1824" s="95">
        <f t="shared" si="1794"/>
        <v>1.7142857142857158E-2</v>
      </c>
      <c r="AN1824" s="95">
        <f t="shared" si="1780"/>
        <v>-3.5714285714285748E-3</v>
      </c>
      <c r="AO1824" s="78">
        <f t="shared" si="1789"/>
        <v>4.8</v>
      </c>
      <c r="AP1824" s="8">
        <f t="shared" si="1790"/>
        <v>82.758620689655174</v>
      </c>
      <c r="AQ1824" s="8"/>
      <c r="AR1824" s="8">
        <f t="shared" si="1791"/>
        <v>1</v>
      </c>
      <c r="AS1824" s="114">
        <f t="shared" si="1792"/>
        <v>317299</v>
      </c>
      <c r="AT1824" s="103">
        <f t="shared" si="1776"/>
        <v>0.10233026642392466</v>
      </c>
      <c r="AU1824" s="5">
        <f t="shared" si="1777"/>
        <v>1.57</v>
      </c>
      <c r="AV1824" s="93">
        <f t="shared" si="1778"/>
        <v>0.65159693913991479</v>
      </c>
      <c r="AW1824" s="210">
        <f t="shared" si="1645"/>
        <v>3.9735099337748381E-2</v>
      </c>
      <c r="AX1824" s="276">
        <f t="shared" si="1708"/>
        <v>3.9770047361823938E-3</v>
      </c>
      <c r="AY1824" s="19">
        <f t="shared" si="1758"/>
        <v>3.0630099691873549</v>
      </c>
    </row>
    <row r="1825" spans="1:51">
      <c r="A1825" s="16">
        <v>40984.342592592591</v>
      </c>
      <c r="B1825" s="9">
        <v>6</v>
      </c>
      <c r="C1825" s="5">
        <v>1.57</v>
      </c>
      <c r="D1825" s="5">
        <v>1.62</v>
      </c>
      <c r="E1825" s="5">
        <v>1.53</v>
      </c>
      <c r="F1825" s="5">
        <v>1.615</v>
      </c>
      <c r="G1825" s="6">
        <v>2062659</v>
      </c>
      <c r="H1825" s="113">
        <f t="shared" si="1781"/>
        <v>1.615</v>
      </c>
      <c r="I1825" s="19">
        <f t="shared" si="1782"/>
        <v>2.8662420382165557E-2</v>
      </c>
      <c r="J1825" s="8">
        <f t="shared" ref="J1825:J1830" si="1795">(L1825)+2*STDEVPA(H1806:H1825)</f>
        <v>1.6126232912082188</v>
      </c>
      <c r="K1825" s="8">
        <f t="shared" ref="K1825:K1830" si="1796">(L1825)-(2*STDEVPA(H1806:H1825))</f>
        <v>1.310876708791781</v>
      </c>
      <c r="L1825" s="8">
        <f t="shared" ref="L1825:L1830" si="1797">AVERAGE(H1806:H1825)</f>
        <v>1.4617499999999999</v>
      </c>
      <c r="M1825" s="19">
        <f t="shared" ref="M1825:M1830" si="1798">(J1825-K1825)/K1825</f>
        <v>0.23018685158770877</v>
      </c>
      <c r="N1825" s="19">
        <f t="shared" si="1783"/>
        <v>0.10935426525840726</v>
      </c>
      <c r="O1825" s="19">
        <f t="shared" si="1784"/>
        <v>1.624724866007634E-2</v>
      </c>
      <c r="P1825" s="19">
        <f t="shared" si="1785"/>
        <v>-2.4972696344395524E-3</v>
      </c>
      <c r="Q1825" s="6">
        <v>696</v>
      </c>
      <c r="R1825" s="191">
        <v>3318068.2880000002</v>
      </c>
      <c r="S1825" s="66">
        <f t="shared" ref="S1825:S1830" si="1799">R1825/Q1825</f>
        <v>4767.3394942528739</v>
      </c>
      <c r="T1825" t="str">
        <f t="shared" ref="T1825:W1826" si="1800">IF(C1825&gt;$J1825,"BrokeBandUpper", IF(C1825&lt;$K1825,"BrokeBandLower", ""))</f>
        <v/>
      </c>
      <c r="U1825" t="str">
        <f t="shared" si="1800"/>
        <v>BrokeBandUpper</v>
      </c>
      <c r="V1825" t="str">
        <f t="shared" si="1800"/>
        <v/>
      </c>
      <c r="W1825" t="str">
        <f t="shared" si="1800"/>
        <v>BrokeBandUpper</v>
      </c>
      <c r="X1825" s="63"/>
      <c r="Y1825" s="219">
        <f t="shared" si="1696"/>
        <v>1.851648351648353E-2</v>
      </c>
      <c r="Z1825" s="78">
        <f t="shared" ref="Z1825:Z1830" si="1801">Z1824+(0.154*(F1825-Z1824))</f>
        <v>1.516646597823498</v>
      </c>
      <c r="AA1825" s="78">
        <f t="shared" ref="AA1825:AA1830" si="1802">AA1824+(0.074*(F1825-AA1824))</f>
        <v>1.4553054419638269</v>
      </c>
      <c r="AB1825" s="74">
        <f t="shared" si="1517"/>
        <v>1824</v>
      </c>
      <c r="AC1825" s="80">
        <f t="shared" ref="AC1825:AC1830" si="1803">AD1825-AE1825</f>
        <v>1.4789688568930245E-2</v>
      </c>
      <c r="AD1825" s="79">
        <f t="shared" si="1787"/>
        <v>6.1341155859671037E-2</v>
      </c>
      <c r="AE1825" s="81">
        <f t="shared" ref="AE1825:AE1830" si="1804">AE1824+(0.2*(AD1825-AE1824))</f>
        <v>4.6551467290740792E-2</v>
      </c>
      <c r="AF1825" s="19">
        <f t="shared" ref="AF1825:AF1830" si="1805">AD1825/AA1825</f>
        <v>4.2150021631813382E-2</v>
      </c>
      <c r="AG1825" s="93">
        <f t="shared" si="1779"/>
        <v>0.10823163436572859</v>
      </c>
      <c r="AH1825" s="91">
        <f t="shared" ref="AH1825:AH1830" si="1806">SLOPE(AC1812:AC1825,AB1812:AB1825)</f>
        <v>2.154084762705673E-3</v>
      </c>
      <c r="AI1825" s="96">
        <f t="shared" ref="AI1825:AI1830" si="1807">INTERCEPT(AB1812:AB1825,AC1812:AC1825)</f>
        <v>1817.6382280469713</v>
      </c>
      <c r="AJ1825" s="5">
        <f t="shared" si="1788"/>
        <v>4.4999999999999929E-2</v>
      </c>
      <c r="AK1825" s="5">
        <f t="shared" si="1774"/>
        <v>4.4999999999999929E-2</v>
      </c>
      <c r="AL1825" s="5">
        <f t="shared" ref="AL1825:AL1830" si="1808">IF(AJ1825&lt;0,AJ1825,0)</f>
        <v>0</v>
      </c>
      <c r="AM1825" s="95">
        <f t="shared" si="1794"/>
        <v>1.8214285714285721E-2</v>
      </c>
      <c r="AN1825" s="95">
        <f t="shared" si="1780"/>
        <v>-3.5714285714285748E-3</v>
      </c>
      <c r="AO1825" s="78">
        <f t="shared" si="1789"/>
        <v>5.099999999999997</v>
      </c>
      <c r="AP1825" s="8">
        <f t="shared" si="1790"/>
        <v>83.606557377049171</v>
      </c>
      <c r="AQ1825" s="8"/>
      <c r="AR1825" s="8">
        <f t="shared" si="1791"/>
        <v>0.8888888888888864</v>
      </c>
      <c r="AS1825" s="114">
        <f t="shared" si="1792"/>
        <v>1833474.6666666616</v>
      </c>
      <c r="AT1825" s="103">
        <f t="shared" ref="AT1825:AT1830" si="1809">SUM(AS1806:AS1825)/SUM(G1806:G1825)</f>
        <v>0.28173543499053144</v>
      </c>
      <c r="AU1825" s="5">
        <f t="shared" ref="AU1825:AU1830" si="1810">F1825</f>
        <v>1.615</v>
      </c>
      <c r="AV1825" s="93">
        <f t="shared" ref="AV1825:AV1830" si="1811">AS1825/R1825</f>
        <v>0.55257291518005713</v>
      </c>
      <c r="AW1825" s="210">
        <f t="shared" ref="AW1825:AW1830" si="1812">(D1825-E1825)/E1825</f>
        <v>5.8823529411764754E-2</v>
      </c>
      <c r="AX1825" s="276">
        <f t="shared" si="1708"/>
        <v>8.8412532461052962E-3</v>
      </c>
      <c r="AY1825" s="19">
        <f t="shared" si="1758"/>
        <v>1.2230934667159064</v>
      </c>
    </row>
    <row r="1826" spans="1:51">
      <c r="A1826" s="16">
        <v>40987.328784722224</v>
      </c>
      <c r="B1826" s="9">
        <v>2</v>
      </c>
      <c r="C1826" s="5">
        <v>1.64</v>
      </c>
      <c r="D1826" s="5">
        <v>1.66</v>
      </c>
      <c r="E1826" s="5">
        <v>1.605</v>
      </c>
      <c r="F1826" s="5">
        <v>1.63</v>
      </c>
      <c r="G1826" s="6">
        <v>512008</v>
      </c>
      <c r="H1826" s="113">
        <f t="shared" si="1781"/>
        <v>1.63</v>
      </c>
      <c r="I1826" s="19">
        <f t="shared" si="1782"/>
        <v>9.2879256965943662E-3</v>
      </c>
      <c r="J1826" s="8">
        <f t="shared" si="1795"/>
        <v>1.6384886020032456</v>
      </c>
      <c r="K1826" s="8">
        <f t="shared" si="1796"/>
        <v>1.3040113979967543</v>
      </c>
      <c r="L1826" s="8">
        <f t="shared" si="1797"/>
        <v>1.4712499999999999</v>
      </c>
      <c r="M1826" s="19">
        <f t="shared" si="1798"/>
        <v>0.25649868131545572</v>
      </c>
      <c r="N1826" s="19">
        <f t="shared" si="1783"/>
        <v>0.11430639737353235</v>
      </c>
      <c r="O1826" s="19">
        <f t="shared" si="1784"/>
        <v>1.603927646093211E-2</v>
      </c>
      <c r="P1826" s="19">
        <f t="shared" si="1785"/>
        <v>-5.2371903085793609E-3</v>
      </c>
      <c r="Q1826" s="6">
        <v>359</v>
      </c>
      <c r="R1826" s="191">
        <v>834247.49</v>
      </c>
      <c r="S1826" s="66">
        <f t="shared" si="1799"/>
        <v>2323.809164345404</v>
      </c>
      <c r="T1826" t="str">
        <f t="shared" si="1800"/>
        <v>BrokeBandUpper</v>
      </c>
      <c r="U1826" t="str">
        <f t="shared" si="1800"/>
        <v>BrokeBandUpper</v>
      </c>
      <c r="V1826" t="str">
        <f t="shared" si="1800"/>
        <v/>
      </c>
      <c r="W1826" t="str">
        <f t="shared" si="1800"/>
        <v/>
      </c>
      <c r="X1826" s="63"/>
      <c r="Y1826" s="219">
        <f t="shared" si="1696"/>
        <v>2.0890109890109899E-2</v>
      </c>
      <c r="Z1826" s="78">
        <f t="shared" si="1801"/>
        <v>1.5341030217586793</v>
      </c>
      <c r="AA1826" s="78">
        <f t="shared" si="1802"/>
        <v>1.4682328392585038</v>
      </c>
      <c r="AB1826" s="74">
        <f t="shared" si="1517"/>
        <v>1825</v>
      </c>
      <c r="AC1826" s="80">
        <f t="shared" si="1803"/>
        <v>1.5454972167547779E-2</v>
      </c>
      <c r="AD1826" s="79">
        <f t="shared" si="1787"/>
        <v>6.5870182500175511E-2</v>
      </c>
      <c r="AE1826" s="81">
        <f t="shared" si="1804"/>
        <v>5.0415210332627733E-2</v>
      </c>
      <c r="AF1826" s="19">
        <f t="shared" si="1805"/>
        <v>4.4863580720236232E-2</v>
      </c>
      <c r="AG1826" s="93">
        <f t="shared" si="1779"/>
        <v>4.4982934935840498E-2</v>
      </c>
      <c r="AH1826" s="91">
        <f t="shared" si="1806"/>
        <v>2.4043862989937622E-3</v>
      </c>
      <c r="AI1826" s="96">
        <f t="shared" si="1807"/>
        <v>1818.0838396113004</v>
      </c>
      <c r="AJ1826" s="5">
        <f t="shared" si="1788"/>
        <v>1.4999999999999902E-2</v>
      </c>
      <c r="AK1826" s="5">
        <f t="shared" ref="AK1826:AK1832" si="1813">IF(AJ1826&gt;0,AJ1826,0)</f>
        <v>1.4999999999999902E-2</v>
      </c>
      <c r="AL1826" s="5">
        <f t="shared" si="1808"/>
        <v>0</v>
      </c>
      <c r="AM1826" s="95">
        <f t="shared" si="1794"/>
        <v>1.8571428571428572E-2</v>
      </c>
      <c r="AN1826" s="95">
        <f t="shared" si="1780"/>
        <v>-3.5714285714285748E-3</v>
      </c>
      <c r="AO1826" s="78">
        <f t="shared" si="1789"/>
        <v>5.1999999999999948</v>
      </c>
      <c r="AP1826" s="8">
        <f t="shared" si="1790"/>
        <v>83.870967741935473</v>
      </c>
      <c r="AQ1826" s="8"/>
      <c r="AR1826" s="8">
        <f t="shared" si="1791"/>
        <v>-9.0909090909093104E-2</v>
      </c>
      <c r="AS1826" s="114">
        <f t="shared" si="1792"/>
        <v>-46546.181818182944</v>
      </c>
      <c r="AT1826" s="103">
        <f t="shared" si="1809"/>
        <v>0.26277540668451577</v>
      </c>
      <c r="AU1826" s="5">
        <f t="shared" si="1810"/>
        <v>1.63</v>
      </c>
      <c r="AV1826" s="93">
        <f t="shared" si="1811"/>
        <v>-5.5794212600127742E-2</v>
      </c>
      <c r="AW1826" s="210">
        <f t="shared" si="1812"/>
        <v>3.4267912772585632E-2</v>
      </c>
      <c r="AX1826" s="276">
        <f t="shared" si="1708"/>
        <v>1.217582726212592E-2</v>
      </c>
      <c r="AY1826" s="19">
        <f t="shared" si="1758"/>
        <v>0.37716078515108176</v>
      </c>
    </row>
    <row r="1827" spans="1:51">
      <c r="A1827" s="16">
        <v>40988.327905092592</v>
      </c>
      <c r="B1827" s="9">
        <v>3</v>
      </c>
      <c r="C1827" s="5">
        <v>1.62</v>
      </c>
      <c r="D1827" s="5">
        <v>1.62</v>
      </c>
      <c r="E1827" s="5">
        <v>1.585</v>
      </c>
      <c r="F1827" s="5">
        <v>1.61</v>
      </c>
      <c r="G1827" s="6">
        <v>220988</v>
      </c>
      <c r="H1827" s="113">
        <f t="shared" ref="H1827:H1832" si="1814">F1827</f>
        <v>1.61</v>
      </c>
      <c r="I1827" s="19">
        <f t="shared" si="1782"/>
        <v>-1.2269938650306624E-2</v>
      </c>
      <c r="J1827" s="8">
        <f t="shared" si="1795"/>
        <v>1.6567570820108926</v>
      </c>
      <c r="K1827" s="8">
        <f t="shared" si="1796"/>
        <v>1.3037429179891071</v>
      </c>
      <c r="L1827" s="8">
        <f t="shared" si="1797"/>
        <v>1.4802499999999998</v>
      </c>
      <c r="M1827" s="19">
        <f t="shared" si="1798"/>
        <v>0.27076976538156344</v>
      </c>
      <c r="N1827" s="19">
        <f t="shared" si="1783"/>
        <v>5.5638040682775995E-2</v>
      </c>
      <c r="O1827" s="19">
        <f t="shared" si="1784"/>
        <v>1.1149592365373518E-2</v>
      </c>
      <c r="P1827" s="19">
        <f t="shared" si="1785"/>
        <v>-2.0588777679364181E-4</v>
      </c>
      <c r="Q1827" s="6">
        <v>1021</v>
      </c>
      <c r="R1827" s="191">
        <v>354609.45500000002</v>
      </c>
      <c r="S1827" s="66">
        <f t="shared" si="1799"/>
        <v>347.31582272282077</v>
      </c>
      <c r="T1827" t="str">
        <f t="shared" ref="T1827:W1828" si="1815">IF(C1827&gt;$J1827,"BrokeBandUpper", IF(C1827&lt;$K1827,"BrokeBandLower", ""))</f>
        <v/>
      </c>
      <c r="U1827" t="str">
        <f t="shared" si="1815"/>
        <v/>
      </c>
      <c r="V1827" t="str">
        <f t="shared" si="1815"/>
        <v/>
      </c>
      <c r="W1827" t="str">
        <f t="shared" si="1815"/>
        <v/>
      </c>
      <c r="X1827" s="63"/>
      <c r="Y1827" s="219">
        <f t="shared" si="1696"/>
        <v>2.143956043956045E-2</v>
      </c>
      <c r="Z1827" s="78">
        <f t="shared" si="1801"/>
        <v>1.5457911564078426</v>
      </c>
      <c r="AA1827" s="78">
        <f t="shared" si="1802"/>
        <v>1.4787236091533744</v>
      </c>
      <c r="AB1827" s="74">
        <f t="shared" si="1517"/>
        <v>1826</v>
      </c>
      <c r="AC1827" s="80">
        <f t="shared" si="1803"/>
        <v>1.3321869537472351E-2</v>
      </c>
      <c r="AD1827" s="79">
        <f t="shared" ref="AD1827:AD1832" si="1816">Z1827-AA1827</f>
        <v>6.7067547254468174E-2</v>
      </c>
      <c r="AE1827" s="81">
        <f t="shared" si="1804"/>
        <v>5.3745677716995822E-2</v>
      </c>
      <c r="AF1827" s="19">
        <f t="shared" si="1805"/>
        <v>4.5355025671678359E-2</v>
      </c>
      <c r="AG1827" s="93">
        <f t="shared" ref="AG1827:AG1832" si="1817">IF(A1828&gt;A1827,(AC1827-AC1826)/AC1826, (AC1827-AC1828)/AC1828)</f>
        <v>-0.1380204769669206</v>
      </c>
      <c r="AH1827" s="91">
        <f t="shared" si="1806"/>
        <v>2.4668820380869677E-3</v>
      </c>
      <c r="AI1827" s="96">
        <f t="shared" si="1807"/>
        <v>1818.5627650239692</v>
      </c>
      <c r="AJ1827" s="5">
        <f t="shared" ref="AJ1827:AJ1832" si="1818">F1827-F1826</f>
        <v>-1.9999999999999796E-2</v>
      </c>
      <c r="AK1827" s="5">
        <f t="shared" si="1813"/>
        <v>0</v>
      </c>
      <c r="AL1827" s="5">
        <f t="shared" si="1808"/>
        <v>-1.9999999999999796E-2</v>
      </c>
      <c r="AM1827" s="95">
        <f t="shared" si="1794"/>
        <v>1.8571428571428572E-2</v>
      </c>
      <c r="AN1827" s="95">
        <f t="shared" ref="AN1827:AN1832" si="1819">(AVERAGE(AL1814:AL1827))</f>
        <v>-4.2857142857142738E-3</v>
      </c>
      <c r="AO1827" s="78">
        <f t="shared" ref="AO1827:AO1832" si="1820">ABS(AM1827/AN1827)</f>
        <v>4.3333333333333455</v>
      </c>
      <c r="AP1827" s="8">
        <f t="shared" ref="AP1827:AP1832" si="1821">IF(AN1827=0,100,100-(100/(1+AO1827)))</f>
        <v>81.250000000000043</v>
      </c>
      <c r="AQ1827" s="8"/>
      <c r="AR1827" s="8">
        <f t="shared" ref="AR1827:AR1832" si="1822">IF(ISERROR(((F1827-E1827)-(D1827-F1827))/(D1827-E1827)),0,((F1827-E1827)-(D1827-F1827))/(D1827-E1827))</f>
        <v>0.42857142857143038</v>
      </c>
      <c r="AS1827" s="114">
        <f t="shared" ref="AS1827:AS1832" si="1823">IF(ISERROR(AR1827*G1827),0,AR1827*G1827)</f>
        <v>94709.142857143263</v>
      </c>
      <c r="AT1827" s="103">
        <f t="shared" si="1809"/>
        <v>0.26816948305082039</v>
      </c>
      <c r="AU1827" s="5">
        <f t="shared" si="1810"/>
        <v>1.61</v>
      </c>
      <c r="AV1827" s="93">
        <f t="shared" si="1811"/>
        <v>0.26708013991658303</v>
      </c>
      <c r="AW1827" s="210">
        <f t="shared" si="1812"/>
        <v>2.2082018927444887E-2</v>
      </c>
      <c r="AX1827" s="276">
        <f t="shared" si="1708"/>
        <v>1.5149061291308524E-2</v>
      </c>
      <c r="AY1827" s="19">
        <f t="shared" si="1758"/>
        <v>0.24419154158265158</v>
      </c>
    </row>
    <row r="1828" spans="1:51">
      <c r="A1828" s="16">
        <v>40989.318761574075</v>
      </c>
      <c r="B1828" s="9">
        <v>4</v>
      </c>
      <c r="C1828" s="5">
        <v>1.575</v>
      </c>
      <c r="D1828" s="5">
        <v>1.64</v>
      </c>
      <c r="E1828" s="5">
        <v>1.5649999999999999</v>
      </c>
      <c r="F1828" s="5">
        <v>1.64</v>
      </c>
      <c r="G1828" s="6">
        <v>737465</v>
      </c>
      <c r="H1828" s="113">
        <f t="shared" si="1814"/>
        <v>1.64</v>
      </c>
      <c r="I1828" s="19">
        <f t="shared" ref="I1828:I1834" si="1824">IF(A1829&gt;A1828,(H1828-H1827)/H1827, (H1828-H1829)/H1829)</f>
        <v>1.8633540372670686E-2</v>
      </c>
      <c r="J1828" s="8">
        <f t="shared" si="1795"/>
        <v>1.67872592807581</v>
      </c>
      <c r="K1828" s="8">
        <f t="shared" si="1796"/>
        <v>1.3022740719241899</v>
      </c>
      <c r="L1828" s="8">
        <f t="shared" si="1797"/>
        <v>1.4904999999999999</v>
      </c>
      <c r="M1828" s="19">
        <f t="shared" si="1798"/>
        <v>0.28907268006602438</v>
      </c>
      <c r="N1828" s="19">
        <f t="shared" ref="N1828:N1834" si="1825">IF(A1829&gt;A1828,(M1828-M1827)/M1827, (M1828-M1829)/M1829)</f>
        <v>6.7595858269732689E-2</v>
      </c>
      <c r="O1828" s="19">
        <f t="shared" ref="O1828:O1834" si="1826">IF(A1829&gt;A1828,(J1828-J1827)/J1827, (J1828-J1829)/J1829)</f>
        <v>1.3260149181467637E-2</v>
      </c>
      <c r="P1828" s="19">
        <f t="shared" ref="P1828:P1834" si="1827">IF(A1829&gt;A1828,(K1828-K1827)/K1827, (K1828-K1829)/K1829)</f>
        <v>-1.1266378092260781E-3</v>
      </c>
      <c r="Q1828" s="6">
        <v>670</v>
      </c>
      <c r="R1828" s="191">
        <v>1185385.68</v>
      </c>
      <c r="S1828" s="66">
        <f t="shared" si="1799"/>
        <v>1769.232358208955</v>
      </c>
      <c r="T1828" t="str">
        <f t="shared" si="1815"/>
        <v/>
      </c>
      <c r="U1828" t="str">
        <f t="shared" si="1815"/>
        <v/>
      </c>
      <c r="V1828" t="str">
        <f t="shared" si="1815"/>
        <v/>
      </c>
      <c r="W1828" t="str">
        <f t="shared" si="1815"/>
        <v/>
      </c>
      <c r="X1828" s="63"/>
      <c r="Y1828" s="219">
        <f t="shared" si="1696"/>
        <v>2.1637362637362639E-2</v>
      </c>
      <c r="Z1828" s="78">
        <f t="shared" si="1801"/>
        <v>1.5602993183210347</v>
      </c>
      <c r="AA1828" s="78">
        <f t="shared" si="1802"/>
        <v>1.4906580620760248</v>
      </c>
      <c r="AB1828" s="74">
        <f t="shared" si="1517"/>
        <v>1827</v>
      </c>
      <c r="AC1828" s="80">
        <f t="shared" si="1803"/>
        <v>1.2716462822411297E-2</v>
      </c>
      <c r="AD1828" s="79">
        <f t="shared" si="1816"/>
        <v>6.9641256245009941E-2</v>
      </c>
      <c r="AE1828" s="81">
        <f t="shared" si="1804"/>
        <v>5.6924793422598645E-2</v>
      </c>
      <c r="AF1828" s="19">
        <f t="shared" si="1805"/>
        <v>4.6718464828896605E-2</v>
      </c>
      <c r="AG1828" s="93">
        <f t="shared" si="1817"/>
        <v>-4.5444576180403186E-2</v>
      </c>
      <c r="AH1828" s="91">
        <f t="shared" si="1806"/>
        <v>2.3802715903257724E-3</v>
      </c>
      <c r="AI1828" s="96">
        <f t="shared" si="1807"/>
        <v>1819.0215444756161</v>
      </c>
      <c r="AJ1828" s="5">
        <f t="shared" si="1818"/>
        <v>2.9999999999999805E-2</v>
      </c>
      <c r="AK1828" s="5">
        <f t="shared" si="1813"/>
        <v>2.9999999999999805E-2</v>
      </c>
      <c r="AL1828" s="5">
        <f t="shared" si="1808"/>
        <v>0</v>
      </c>
      <c r="AM1828" s="95">
        <f t="shared" si="1794"/>
        <v>2.0714285714285702E-2</v>
      </c>
      <c r="AN1828" s="95">
        <f t="shared" si="1819"/>
        <v>-3.5714285714285587E-3</v>
      </c>
      <c r="AO1828" s="78">
        <f t="shared" si="1820"/>
        <v>5.8000000000000176</v>
      </c>
      <c r="AP1828" s="8">
        <f t="shared" si="1821"/>
        <v>85.294117647058869</v>
      </c>
      <c r="AQ1828" s="8"/>
      <c r="AR1828" s="8">
        <f t="shared" si="1822"/>
        <v>1</v>
      </c>
      <c r="AS1828" s="114">
        <f t="shared" si="1823"/>
        <v>737465</v>
      </c>
      <c r="AT1828" s="103">
        <f t="shared" si="1809"/>
        <v>0.31107912337994204</v>
      </c>
      <c r="AU1828" s="5">
        <f t="shared" si="1810"/>
        <v>1.64</v>
      </c>
      <c r="AV1828" s="93">
        <f t="shared" si="1811"/>
        <v>0.62213084942952912</v>
      </c>
      <c r="AW1828" s="210">
        <f t="shared" si="1812"/>
        <v>4.7923322683706041E-2</v>
      </c>
      <c r="AX1828" s="276">
        <f t="shared" si="1708"/>
        <v>1.7912769112460657E-2</v>
      </c>
      <c r="AY1828" s="19">
        <f t="shared" si="1758"/>
        <v>0.18243426229569459</v>
      </c>
    </row>
    <row r="1829" spans="1:51">
      <c r="A1829" s="16">
        <v>40990.340578703705</v>
      </c>
      <c r="B1829" s="9">
        <v>5</v>
      </c>
      <c r="C1829" s="5">
        <v>1.64</v>
      </c>
      <c r="D1829" s="5">
        <v>1.64</v>
      </c>
      <c r="E1829" s="5">
        <v>1.59</v>
      </c>
      <c r="F1829" s="5">
        <v>1.6</v>
      </c>
      <c r="G1829" s="6">
        <v>613577</v>
      </c>
      <c r="H1829" s="113">
        <f t="shared" si="1814"/>
        <v>1.6</v>
      </c>
      <c r="I1829" s="19">
        <f t="shared" si="1824"/>
        <v>-2.4390243902438911E-2</v>
      </c>
      <c r="J1829" s="8">
        <f t="shared" si="1795"/>
        <v>1.6909445628783497</v>
      </c>
      <c r="K1829" s="8">
        <f t="shared" si="1796"/>
        <v>1.3065554371216499</v>
      </c>
      <c r="L1829" s="8">
        <f t="shared" si="1797"/>
        <v>1.4987499999999998</v>
      </c>
      <c r="M1829" s="19">
        <f t="shared" si="1798"/>
        <v>0.2942003950506008</v>
      </c>
      <c r="N1829" s="19">
        <f t="shared" si="1825"/>
        <v>1.7738497402816664E-2</v>
      </c>
      <c r="O1829" s="19">
        <f t="shared" si="1826"/>
        <v>7.2785167597577746E-3</v>
      </c>
      <c r="P1829" s="19">
        <f t="shared" si="1827"/>
        <v>3.2876068791986698E-3</v>
      </c>
      <c r="Q1829" s="6">
        <v>202</v>
      </c>
      <c r="R1829" s="191">
        <v>998778.42</v>
      </c>
      <c r="S1829" s="66">
        <f t="shared" si="1799"/>
        <v>4944.4476237623767</v>
      </c>
      <c r="T1829" t="str">
        <f t="shared" ref="T1829:W1830" si="1828">IF(C1829&gt;$J1829,"BrokeBandUpper", IF(C1829&lt;$K1829,"BrokeBandLower", ""))</f>
        <v/>
      </c>
      <c r="U1829" t="str">
        <f t="shared" si="1828"/>
        <v/>
      </c>
      <c r="V1829" t="str">
        <f t="shared" si="1828"/>
        <v/>
      </c>
      <c r="W1829" t="str">
        <f t="shared" si="1828"/>
        <v/>
      </c>
      <c r="X1829" s="63" t="s">
        <v>89</v>
      </c>
      <c r="Y1829" s="219">
        <f t="shared" si="1696"/>
        <v>1.9637362637362644E-2</v>
      </c>
      <c r="Z1829" s="78">
        <f t="shared" si="1801"/>
        <v>1.5664132232995953</v>
      </c>
      <c r="AA1829" s="78">
        <f t="shared" si="1802"/>
        <v>1.4987493654823989</v>
      </c>
      <c r="AB1829" s="74">
        <f t="shared" si="1517"/>
        <v>1828</v>
      </c>
      <c r="AC1829" s="80">
        <f t="shared" si="1803"/>
        <v>8.5912515156782165E-3</v>
      </c>
      <c r="AD1829" s="79">
        <f t="shared" si="1816"/>
        <v>6.7663857817196416E-2</v>
      </c>
      <c r="AE1829" s="81">
        <f t="shared" si="1804"/>
        <v>5.9072606301518199E-2</v>
      </c>
      <c r="AF1829" s="19">
        <f t="shared" si="1805"/>
        <v>4.5146880042493037E-2</v>
      </c>
      <c r="AG1829" s="93">
        <f t="shared" si="1817"/>
        <v>-0.32439927394454943</v>
      </c>
      <c r="AH1829" s="91">
        <f t="shared" si="1806"/>
        <v>2.0586709786264983E-3</v>
      </c>
      <c r="AI1829" s="96">
        <f t="shared" si="1807"/>
        <v>1819.5973805802475</v>
      </c>
      <c r="AJ1829" s="5">
        <f t="shared" si="1818"/>
        <v>-3.9999999999999813E-2</v>
      </c>
      <c r="AK1829" s="5">
        <f t="shared" si="1813"/>
        <v>0</v>
      </c>
      <c r="AL1829" s="5">
        <f t="shared" si="1808"/>
        <v>-3.9999999999999813E-2</v>
      </c>
      <c r="AM1829" s="95">
        <f t="shared" si="1794"/>
        <v>2.0714285714285702E-2</v>
      </c>
      <c r="AN1829" s="95">
        <f t="shared" si="1819"/>
        <v>-6.4285714285714024E-3</v>
      </c>
      <c r="AO1829" s="78">
        <f t="shared" si="1820"/>
        <v>3.2222222222222334</v>
      </c>
      <c r="AP1829" s="8">
        <f t="shared" si="1821"/>
        <v>76.315789473684276</v>
      </c>
      <c r="AQ1829" s="8"/>
      <c r="AR1829" s="8">
        <f t="shared" si="1822"/>
        <v>-0.5999999999999982</v>
      </c>
      <c r="AS1829" s="114">
        <f t="shared" si="1823"/>
        <v>-368146.19999999891</v>
      </c>
      <c r="AT1829" s="103">
        <f t="shared" si="1809"/>
        <v>0.25606542779212726</v>
      </c>
      <c r="AU1829" s="5">
        <f t="shared" si="1810"/>
        <v>1.6</v>
      </c>
      <c r="AV1829" s="93">
        <f t="shared" si="1811"/>
        <v>-0.36859647007591423</v>
      </c>
      <c r="AW1829" s="210">
        <f t="shared" si="1812"/>
        <v>3.1446540880503034E-2</v>
      </c>
      <c r="AX1829" s="276">
        <f t="shared" si="1708"/>
        <v>1.9788589119008434E-2</v>
      </c>
      <c r="AY1829" s="19">
        <f t="shared" si="1758"/>
        <v>0.10471971110501838</v>
      </c>
    </row>
    <row r="1830" spans="1:51">
      <c r="A1830" s="16">
        <v>40991.537789351853</v>
      </c>
      <c r="B1830" s="9">
        <v>6</v>
      </c>
      <c r="C1830" s="5">
        <v>1.58</v>
      </c>
      <c r="D1830" s="5">
        <v>1.62</v>
      </c>
      <c r="E1830" s="5">
        <v>1.5649999999999999</v>
      </c>
      <c r="F1830" s="5">
        <v>1.6</v>
      </c>
      <c r="G1830" s="6">
        <v>35447</v>
      </c>
      <c r="H1830" s="113">
        <f t="shared" si="1814"/>
        <v>1.6</v>
      </c>
      <c r="I1830" s="19">
        <f t="shared" si="1824"/>
        <v>0</v>
      </c>
      <c r="J1830" s="8">
        <f t="shared" si="1795"/>
        <v>1.698654076186831</v>
      </c>
      <c r="K1830" s="8">
        <f t="shared" si="1796"/>
        <v>1.3208459238131689</v>
      </c>
      <c r="L1830" s="8">
        <f t="shared" si="1797"/>
        <v>1.5097499999999999</v>
      </c>
      <c r="M1830" s="19">
        <f t="shared" si="1798"/>
        <v>0.2860349913356755</v>
      </c>
      <c r="N1830" s="19">
        <f t="shared" si="1825"/>
        <v>-2.7754564073650879E-2</v>
      </c>
      <c r="O1830" s="19">
        <f t="shared" si="1826"/>
        <v>4.5592939459576367E-3</v>
      </c>
      <c r="P1830" s="19">
        <f t="shared" si="1827"/>
        <v>1.0937528011058632E-2</v>
      </c>
      <c r="Q1830" s="6">
        <v>35</v>
      </c>
      <c r="R1830" s="191">
        <v>56236.59</v>
      </c>
      <c r="S1830" s="66">
        <f t="shared" si="1799"/>
        <v>1606.7597142857142</v>
      </c>
      <c r="T1830" t="str">
        <f t="shared" si="1828"/>
        <v/>
      </c>
      <c r="U1830" t="str">
        <f t="shared" si="1828"/>
        <v/>
      </c>
      <c r="V1830" t="str">
        <f t="shared" si="1828"/>
        <v/>
      </c>
      <c r="W1830" t="str">
        <f t="shared" si="1828"/>
        <v/>
      </c>
      <c r="X1830" s="63"/>
      <c r="Y1830" s="219">
        <f t="shared" si="1696"/>
        <v>1.6758241758241765E-2</v>
      </c>
      <c r="Z1830" s="78">
        <f t="shared" si="1801"/>
        <v>1.5715855869114577</v>
      </c>
      <c r="AA1830" s="78">
        <f t="shared" si="1802"/>
        <v>1.5062419124367015</v>
      </c>
      <c r="AB1830" s="74">
        <f t="shared" si="1517"/>
        <v>1829</v>
      </c>
      <c r="AC1830" s="80">
        <f t="shared" si="1803"/>
        <v>5.0168545385903957E-3</v>
      </c>
      <c r="AD1830" s="79">
        <f t="shared" si="1816"/>
        <v>6.5343674474756197E-2</v>
      </c>
      <c r="AE1830" s="81">
        <f t="shared" si="1804"/>
        <v>6.0326819936165801E-2</v>
      </c>
      <c r="AF1830" s="19">
        <f t="shared" si="1805"/>
        <v>4.3381925529510326E-2</v>
      </c>
      <c r="AG1830" s="93">
        <f t="shared" si="1817"/>
        <v>-0.41605078963930769</v>
      </c>
      <c r="AH1830" s="91">
        <f t="shared" si="1806"/>
        <v>1.5457061884302967E-3</v>
      </c>
      <c r="AI1830" s="96">
        <f t="shared" si="1807"/>
        <v>1820.4192004920822</v>
      </c>
      <c r="AJ1830" s="5">
        <f t="shared" si="1818"/>
        <v>0</v>
      </c>
      <c r="AK1830" s="5">
        <f t="shared" si="1813"/>
        <v>0</v>
      </c>
      <c r="AL1830" s="5">
        <f t="shared" si="1808"/>
        <v>0</v>
      </c>
      <c r="AM1830" s="95">
        <f t="shared" ref="AM1830:AM1835" si="1829">(AVERAGE(AK1817:AK1830))</f>
        <v>2.0714285714285702E-2</v>
      </c>
      <c r="AN1830" s="95">
        <f t="shared" si="1819"/>
        <v>-6.4285714285714024E-3</v>
      </c>
      <c r="AO1830" s="78">
        <f t="shared" si="1820"/>
        <v>3.2222222222222334</v>
      </c>
      <c r="AP1830" s="8">
        <f t="shared" si="1821"/>
        <v>76.315789473684276</v>
      </c>
      <c r="AQ1830" s="8"/>
      <c r="AR1830" s="8">
        <f t="shared" si="1822"/>
        <v>0.27272727272727421</v>
      </c>
      <c r="AS1830" s="114">
        <f t="shared" si="1823"/>
        <v>9667.3636363636888</v>
      </c>
      <c r="AT1830" s="103">
        <f t="shared" si="1809"/>
        <v>0.28479235991527341</v>
      </c>
      <c r="AU1830" s="5">
        <f t="shared" si="1810"/>
        <v>1.6</v>
      </c>
      <c r="AV1830" s="93">
        <f t="shared" si="1811"/>
        <v>0.1719052246297951</v>
      </c>
      <c r="AW1830" s="210">
        <f t="shared" si="1812"/>
        <v>3.5143769968051221E-2</v>
      </c>
      <c r="AX1830" s="276">
        <f t="shared" si="1708"/>
        <v>2.0256989638714831E-2</v>
      </c>
      <c r="AY1830" s="19">
        <f t="shared" si="1758"/>
        <v>2.3670233228323623E-2</v>
      </c>
    </row>
    <row r="1831" spans="1:51">
      <c r="A1831" s="16">
        <v>40994.320532407408</v>
      </c>
      <c r="B1831" s="9">
        <v>2</v>
      </c>
      <c r="C1831" s="5">
        <v>1.61</v>
      </c>
      <c r="D1831" s="5">
        <v>1.64</v>
      </c>
      <c r="E1831" s="5">
        <v>1.61</v>
      </c>
      <c r="F1831" s="5">
        <v>1.61</v>
      </c>
      <c r="G1831" s="6">
        <v>507062</v>
      </c>
      <c r="H1831" s="113">
        <f t="shared" si="1814"/>
        <v>1.61</v>
      </c>
      <c r="I1831" s="19">
        <f t="shared" si="1824"/>
        <v>6.2500000000000056E-3</v>
      </c>
      <c r="J1831" s="8">
        <f t="shared" ref="J1831:J1836" si="1830">(L1831)+2*STDEVPA(H1812:H1831)</f>
        <v>1.7076455827048629</v>
      </c>
      <c r="K1831" s="8">
        <f t="shared" ref="K1831:K1836" si="1831">(L1831)-(2*STDEVPA(H1812:H1831))</f>
        <v>1.331854417295137</v>
      </c>
      <c r="L1831" s="8">
        <f t="shared" ref="L1831:L1836" si="1832">AVERAGE(H1812:H1831)</f>
        <v>1.5197499999999999</v>
      </c>
      <c r="M1831" s="19">
        <f t="shared" ref="M1831:M1836" si="1833">(J1831-K1831)/K1831</f>
        <v>0.28215633820768499</v>
      </c>
      <c r="N1831" s="19">
        <f t="shared" si="1825"/>
        <v>-1.3560065186006333E-2</v>
      </c>
      <c r="O1831" s="19">
        <f t="shared" si="1826"/>
        <v>5.2933123018291213E-3</v>
      </c>
      <c r="P1831" s="19">
        <f t="shared" si="1827"/>
        <v>8.3344266605960421E-3</v>
      </c>
      <c r="Q1831" s="6">
        <v>125</v>
      </c>
      <c r="R1831" s="191">
        <v>823589.78</v>
      </c>
      <c r="S1831" s="66">
        <f t="shared" ref="S1831:S1836" si="1834">R1831/Q1831</f>
        <v>6588.7182400000002</v>
      </c>
      <c r="T1831" t="str">
        <f t="shared" ref="T1831:W1832" si="1835">IF(C1831&gt;$J1831,"BrokeBandUpper", IF(C1831&lt;$K1831,"BrokeBandLower", ""))</f>
        <v/>
      </c>
      <c r="U1831" t="str">
        <f t="shared" si="1835"/>
        <v/>
      </c>
      <c r="V1831" t="str">
        <f t="shared" si="1835"/>
        <v/>
      </c>
      <c r="W1831" t="str">
        <f t="shared" si="1835"/>
        <v/>
      </c>
      <c r="X1831" s="63" t="s">
        <v>89</v>
      </c>
      <c r="Y1831" s="219">
        <f t="shared" si="1696"/>
        <v>1.295604395604396E-2</v>
      </c>
      <c r="Z1831" s="78">
        <f t="shared" ref="Z1831:Z1836" si="1836">Z1830+(0.154*(F1831-Z1830))</f>
        <v>1.5775014065270931</v>
      </c>
      <c r="AA1831" s="78">
        <f t="shared" ref="AA1831:AA1836" si="1837">AA1830+(0.074*(F1831-AA1830))</f>
        <v>1.5139200109163855</v>
      </c>
      <c r="AB1831" s="74">
        <f t="shared" si="1517"/>
        <v>1830</v>
      </c>
      <c r="AC1831" s="80">
        <f t="shared" ref="AC1831:AC1836" si="1838">AD1831-AE1831</f>
        <v>2.6036605396334705E-3</v>
      </c>
      <c r="AD1831" s="79">
        <f t="shared" si="1816"/>
        <v>6.3581395610707636E-2</v>
      </c>
      <c r="AE1831" s="81">
        <f t="shared" ref="AE1831:AE1836" si="1839">AE1830+(0.2*(AD1831-AE1830))</f>
        <v>6.0977735071074166E-2</v>
      </c>
      <c r="AF1831" s="19">
        <f t="shared" ref="AF1831:AF1836" si="1840">AD1831/AA1831</f>
        <v>4.1997856658372204E-2</v>
      </c>
      <c r="AG1831" s="93">
        <f t="shared" si="1817"/>
        <v>-0.48101733474516267</v>
      </c>
      <c r="AH1831" s="91">
        <f t="shared" ref="AH1831:AH1836" si="1841">SLOPE(AC1818:AC1831,AB1818:AB1831)</f>
        <v>8.7710899851267004E-4</v>
      </c>
      <c r="AI1831" s="96">
        <f t="shared" ref="AI1831:AI1836" si="1842">INTERCEPT(AB1818:AB1831,AC1818:AC1831)</f>
        <v>1821.6896500336948</v>
      </c>
      <c r="AJ1831" s="5">
        <f t="shared" si="1818"/>
        <v>1.0000000000000009E-2</v>
      </c>
      <c r="AK1831" s="5">
        <f t="shared" si="1813"/>
        <v>1.0000000000000009E-2</v>
      </c>
      <c r="AL1831" s="5">
        <f t="shared" ref="AL1831:AL1836" si="1843">IF(AJ1831&lt;0,AJ1831,0)</f>
        <v>0</v>
      </c>
      <c r="AM1831" s="95">
        <f t="shared" si="1829"/>
        <v>2.1428571428571415E-2</v>
      </c>
      <c r="AN1831" s="95">
        <f t="shared" si="1819"/>
        <v>-5.7142857142856874E-3</v>
      </c>
      <c r="AO1831" s="78">
        <f t="shared" si="1820"/>
        <v>3.7500000000000151</v>
      </c>
      <c r="AP1831" s="8">
        <f t="shared" si="1821"/>
        <v>78.947368421052701</v>
      </c>
      <c r="AQ1831" s="8"/>
      <c r="AR1831" s="8">
        <f t="shared" si="1822"/>
        <v>-1</v>
      </c>
      <c r="AS1831" s="114">
        <f t="shared" si="1823"/>
        <v>-507062</v>
      </c>
      <c r="AT1831" s="103">
        <f t="shared" ref="AT1831:AT1836" si="1844">SUM(AS1812:AS1831)/SUM(G1812:G1831)</f>
        <v>0.2312328820413927</v>
      </c>
      <c r="AU1831" s="5">
        <f t="shared" ref="AU1831:AU1836" si="1845">F1831</f>
        <v>1.61</v>
      </c>
      <c r="AV1831" s="93">
        <f t="shared" ref="AV1831:AV1836" si="1846">AS1831/R1831</f>
        <v>-0.61567301138680952</v>
      </c>
      <c r="AW1831" s="210">
        <f t="shared" ref="AW1831:AW1836" si="1847">(D1831-E1831)/E1831</f>
        <v>1.8633540372670686E-2</v>
      </c>
      <c r="AX1831" s="276">
        <f t="shared" si="1708"/>
        <v>1.9466915078055074E-2</v>
      </c>
      <c r="AY1831" s="19">
        <f t="shared" si="1758"/>
        <v>-3.9002565275038634E-2</v>
      </c>
    </row>
    <row r="1832" spans="1:51">
      <c r="A1832" s="16">
        <v>40995.307245370372</v>
      </c>
      <c r="B1832" s="9">
        <v>3</v>
      </c>
      <c r="C1832" s="5">
        <v>1.62</v>
      </c>
      <c r="D1832" s="5">
        <v>1.625</v>
      </c>
      <c r="E1832" s="5">
        <v>1.6</v>
      </c>
      <c r="F1832" s="5">
        <v>1.615</v>
      </c>
      <c r="G1832" s="6">
        <v>182257</v>
      </c>
      <c r="H1832" s="113">
        <f t="shared" si="1814"/>
        <v>1.615</v>
      </c>
      <c r="I1832" s="19">
        <f t="shared" si="1824"/>
        <v>3.1055900621117347E-3</v>
      </c>
      <c r="J1832" s="8">
        <f t="shared" si="1830"/>
        <v>1.7159108365948716</v>
      </c>
      <c r="K1832" s="8">
        <f t="shared" si="1831"/>
        <v>1.3430891634051281</v>
      </c>
      <c r="L1832" s="8">
        <f t="shared" si="1832"/>
        <v>1.5294999999999999</v>
      </c>
      <c r="M1832" s="19">
        <f t="shared" si="1833"/>
        <v>0.2775851993657148</v>
      </c>
      <c r="N1832" s="19">
        <f t="shared" si="1825"/>
        <v>-1.620073066941187E-2</v>
      </c>
      <c r="O1832" s="19">
        <f t="shared" si="1826"/>
        <v>4.8401459727473598E-3</v>
      </c>
      <c r="P1832" s="19">
        <f t="shared" si="1827"/>
        <v>8.4354160365422929E-3</v>
      </c>
      <c r="Q1832" s="6">
        <v>346</v>
      </c>
      <c r="R1832" s="191">
        <v>293622.67499999999</v>
      </c>
      <c r="S1832" s="66">
        <f t="shared" si="1834"/>
        <v>848.62044797687861</v>
      </c>
      <c r="T1832" t="str">
        <f t="shared" si="1835"/>
        <v/>
      </c>
      <c r="U1832" t="str">
        <f t="shared" si="1835"/>
        <v/>
      </c>
      <c r="V1832" t="str">
        <f t="shared" si="1835"/>
        <v/>
      </c>
      <c r="W1832" t="str">
        <f t="shared" si="1835"/>
        <v/>
      </c>
      <c r="X1832" s="63"/>
      <c r="Y1832" s="219">
        <f t="shared" si="1696"/>
        <v>9.1538461538461565E-3</v>
      </c>
      <c r="Z1832" s="78">
        <f t="shared" si="1836"/>
        <v>1.5832761899219208</v>
      </c>
      <c r="AA1832" s="78">
        <f t="shared" si="1837"/>
        <v>1.521399930108573</v>
      </c>
      <c r="AB1832" s="74">
        <f t="shared" si="1517"/>
        <v>1831</v>
      </c>
      <c r="AC1832" s="80">
        <f t="shared" si="1838"/>
        <v>7.1881979381888117E-4</v>
      </c>
      <c r="AD1832" s="79">
        <f t="shared" si="1816"/>
        <v>6.1876259813347767E-2</v>
      </c>
      <c r="AE1832" s="81">
        <f t="shared" si="1839"/>
        <v>6.1157440019528886E-2</v>
      </c>
      <c r="AF1832" s="19">
        <f t="shared" si="1840"/>
        <v>4.0670607766448388E-2</v>
      </c>
      <c r="AG1832" s="93">
        <f t="shared" si="1817"/>
        <v>-0.72391954216886012</v>
      </c>
      <c r="AH1832" s="91">
        <f t="shared" si="1841"/>
        <v>1.4403489424192755E-4</v>
      </c>
      <c r="AI1832" s="96">
        <f t="shared" si="1842"/>
        <v>1824.0485789151153</v>
      </c>
      <c r="AJ1832" s="5">
        <f t="shared" si="1818"/>
        <v>4.9999999999998934E-3</v>
      </c>
      <c r="AK1832" s="5">
        <f t="shared" si="1813"/>
        <v>4.9999999999998934E-3</v>
      </c>
      <c r="AL1832" s="5">
        <f t="shared" si="1843"/>
        <v>0</v>
      </c>
      <c r="AM1832" s="95">
        <f t="shared" si="1829"/>
        <v>1.9999999999999969E-2</v>
      </c>
      <c r="AN1832" s="95">
        <f t="shared" si="1819"/>
        <v>-5.7142857142856874E-3</v>
      </c>
      <c r="AO1832" s="78">
        <f t="shared" si="1820"/>
        <v>3.5000000000000111</v>
      </c>
      <c r="AP1832" s="8">
        <f t="shared" si="1821"/>
        <v>77.777777777777828</v>
      </c>
      <c r="AQ1832" s="8"/>
      <c r="AR1832" s="8">
        <f t="shared" si="1822"/>
        <v>0.19999999999999646</v>
      </c>
      <c r="AS1832" s="114">
        <f t="shared" si="1823"/>
        <v>36451.399999999354</v>
      </c>
      <c r="AT1832" s="103">
        <f t="shared" si="1844"/>
        <v>0.21905261908239435</v>
      </c>
      <c r="AU1832" s="5">
        <f t="shared" si="1845"/>
        <v>1.615</v>
      </c>
      <c r="AV1832" s="93">
        <f t="shared" si="1846"/>
        <v>0.12414368202319305</v>
      </c>
      <c r="AW1832" s="210">
        <f t="shared" si="1847"/>
        <v>1.5624999999999944E-2</v>
      </c>
      <c r="AX1832" s="276">
        <f t="shared" si="1708"/>
        <v>1.7445656620924004E-2</v>
      </c>
      <c r="AY1832" s="19">
        <f t="shared" si="1758"/>
        <v>-0.10383044509243387</v>
      </c>
    </row>
    <row r="1833" spans="1:51">
      <c r="A1833" s="16">
        <v>40996.345578703702</v>
      </c>
      <c r="B1833" s="9">
        <v>4</v>
      </c>
      <c r="C1833" s="5">
        <v>1.6</v>
      </c>
      <c r="D1833" s="5">
        <v>1.73</v>
      </c>
      <c r="E1833" s="5">
        <v>1.59</v>
      </c>
      <c r="F1833" s="5">
        <v>1.71</v>
      </c>
      <c r="G1833" s="6">
        <v>704560</v>
      </c>
      <c r="H1833" s="113">
        <f t="shared" ref="H1833:H1839" si="1848">F1833</f>
        <v>1.71</v>
      </c>
      <c r="I1833" s="19">
        <f t="shared" si="1824"/>
        <v>5.8823529411764691E-2</v>
      </c>
      <c r="J1833" s="8">
        <f t="shared" si="1830"/>
        <v>1.7381724038163413</v>
      </c>
      <c r="K1833" s="8">
        <f t="shared" si="1831"/>
        <v>1.3508275961836582</v>
      </c>
      <c r="L1833" s="8">
        <f t="shared" si="1832"/>
        <v>1.5444999999999998</v>
      </c>
      <c r="M1833" s="19">
        <f t="shared" si="1833"/>
        <v>0.28674629443979749</v>
      </c>
      <c r="N1833" s="19">
        <f t="shared" si="1825"/>
        <v>3.3002822538866966E-2</v>
      </c>
      <c r="O1833" s="19">
        <f t="shared" si="1826"/>
        <v>1.2973615380649081E-2</v>
      </c>
      <c r="P1833" s="19">
        <f t="shared" si="1827"/>
        <v>5.7616671993026376E-3</v>
      </c>
      <c r="Q1833" s="6">
        <v>787</v>
      </c>
      <c r="R1833" s="191">
        <v>1163947.351</v>
      </c>
      <c r="S1833" s="66">
        <f t="shared" si="1834"/>
        <v>1478.9674091486659</v>
      </c>
      <c r="T1833" t="str">
        <f t="shared" ref="T1833:W1834" si="1849">IF(C1833&gt;$J1833,"BrokeBandUpper", IF(C1833&lt;$K1833,"BrokeBandLower", ""))</f>
        <v/>
      </c>
      <c r="U1833" t="str">
        <f t="shared" si="1849"/>
        <v/>
      </c>
      <c r="V1833" t="str">
        <f t="shared" si="1849"/>
        <v/>
      </c>
      <c r="W1833" t="str">
        <f t="shared" si="1849"/>
        <v/>
      </c>
      <c r="X1833" s="63"/>
      <c r="Y1833" s="219">
        <f t="shared" si="1696"/>
        <v>8.1758241758241781E-3</v>
      </c>
      <c r="Z1833" s="78">
        <f t="shared" si="1836"/>
        <v>1.6027916566739449</v>
      </c>
      <c r="AA1833" s="78">
        <f t="shared" si="1837"/>
        <v>1.5353563352805386</v>
      </c>
      <c r="AB1833" s="74">
        <f t="shared" si="1517"/>
        <v>1832</v>
      </c>
      <c r="AC1833" s="80">
        <f t="shared" si="1838"/>
        <v>5.0223050991018842E-3</v>
      </c>
      <c r="AD1833" s="79">
        <f t="shared" ref="AD1833:AD1839" si="1850">Z1833-AA1833</f>
        <v>6.7435321393406245E-2</v>
      </c>
      <c r="AE1833" s="81">
        <f t="shared" si="1839"/>
        <v>6.241301629430436E-2</v>
      </c>
      <c r="AF1833" s="19">
        <f t="shared" si="1840"/>
        <v>4.3921609494700482E-2</v>
      </c>
      <c r="AG1833" s="93">
        <f t="shared" ref="AG1833:AG1839" si="1851">IF(A1834&gt;A1833,(AC1833-AC1832)/AC1832, (AC1833-AC1834)/AC1834)</f>
        <v>5.9868764637376399</v>
      </c>
      <c r="AH1833" s="91">
        <f t="shared" si="1841"/>
        <v>-4.1058836039967395E-4</v>
      </c>
      <c r="AI1833" s="96">
        <f t="shared" si="1842"/>
        <v>1827.6231361504222</v>
      </c>
      <c r="AJ1833" s="5">
        <f t="shared" ref="AJ1833:AJ1839" si="1852">F1833-F1832</f>
        <v>9.4999999999999973E-2</v>
      </c>
      <c r="AK1833" s="5">
        <f t="shared" ref="AK1833:AK1840" si="1853">IF(AJ1833&gt;0,AJ1833,0)</f>
        <v>9.4999999999999973E-2</v>
      </c>
      <c r="AL1833" s="5">
        <f t="shared" si="1843"/>
        <v>0</v>
      </c>
      <c r="AM1833" s="95">
        <f t="shared" si="1829"/>
        <v>2.4642857142857109E-2</v>
      </c>
      <c r="AN1833" s="95">
        <f t="shared" ref="AN1833:AN1839" si="1854">(AVERAGE(AL1820:AL1833))</f>
        <v>-5.7142857142856874E-3</v>
      </c>
      <c r="AO1833" s="78">
        <f t="shared" ref="AO1833:AO1839" si="1855">ABS(AM1833/AN1833)</f>
        <v>4.3125000000000142</v>
      </c>
      <c r="AP1833" s="8">
        <f t="shared" ref="AP1833:AP1839" si="1856">IF(AN1833=0,100,100-(100/(1+AO1833)))</f>
        <v>81.176470588235347</v>
      </c>
      <c r="AQ1833" s="8"/>
      <c r="AR1833" s="8">
        <f t="shared" ref="AR1833:AR1839" si="1857">IF(ISERROR(((F1833-E1833)-(D1833-F1833))/(D1833-E1833)),0,((F1833-E1833)-(D1833-F1833))/(D1833-E1833))</f>
        <v>0.71428571428571386</v>
      </c>
      <c r="AS1833" s="114">
        <f t="shared" ref="AS1833:AS1839" si="1858">IF(ISERROR(AR1833*G1833),0,AR1833*G1833)</f>
        <v>503257.14285714255</v>
      </c>
      <c r="AT1833" s="103">
        <f t="shared" si="1844"/>
        <v>0.33746237653539346</v>
      </c>
      <c r="AU1833" s="5">
        <f t="shared" si="1845"/>
        <v>1.71</v>
      </c>
      <c r="AV1833" s="93">
        <f t="shared" si="1846"/>
        <v>0.43237105391817893</v>
      </c>
      <c r="AW1833" s="210">
        <f t="shared" si="1847"/>
        <v>8.8050314465408744E-2</v>
      </c>
      <c r="AX1833" s="276">
        <f t="shared" si="1708"/>
        <v>1.4665696504591768E-2</v>
      </c>
      <c r="AY1833" s="19">
        <f t="shared" si="1758"/>
        <v>-0.15934969813621125</v>
      </c>
    </row>
    <row r="1834" spans="1:51">
      <c r="A1834" s="16">
        <v>40997.315335648149</v>
      </c>
      <c r="B1834" s="9">
        <v>5</v>
      </c>
      <c r="C1834" s="5">
        <v>1.66</v>
      </c>
      <c r="D1834" s="5">
        <v>1.78</v>
      </c>
      <c r="E1834" s="5">
        <v>1.66</v>
      </c>
      <c r="F1834" s="5">
        <v>1.75</v>
      </c>
      <c r="G1834" s="6">
        <v>905004</v>
      </c>
      <c r="H1834" s="113">
        <f t="shared" si="1848"/>
        <v>1.75</v>
      </c>
      <c r="I1834" s="19">
        <f t="shared" si="1824"/>
        <v>2.3391812865497099E-2</v>
      </c>
      <c r="J1834" s="8">
        <f t="shared" si="1830"/>
        <v>1.7633802373620608</v>
      </c>
      <c r="K1834" s="8">
        <f t="shared" si="1831"/>
        <v>1.3606197626379388</v>
      </c>
      <c r="L1834" s="8">
        <f t="shared" si="1832"/>
        <v>1.5619999999999998</v>
      </c>
      <c r="M1834" s="19">
        <f t="shared" si="1833"/>
        <v>0.29601251266794709</v>
      </c>
      <c r="N1834" s="19">
        <f t="shared" si="1825"/>
        <v>3.231504088397226E-2</v>
      </c>
      <c r="O1834" s="19">
        <f t="shared" si="1826"/>
        <v>1.4502493245418621E-2</v>
      </c>
      <c r="P1834" s="19">
        <f t="shared" si="1827"/>
        <v>7.2490127400012512E-3</v>
      </c>
      <c r="Q1834" s="6">
        <v>566</v>
      </c>
      <c r="R1834" s="191">
        <v>1569017.66</v>
      </c>
      <c r="S1834" s="66">
        <f t="shared" si="1834"/>
        <v>2772.1160070671376</v>
      </c>
      <c r="T1834" t="str">
        <f t="shared" si="1849"/>
        <v/>
      </c>
      <c r="U1834" t="str">
        <f t="shared" si="1849"/>
        <v>BrokeBandUpper</v>
      </c>
      <c r="V1834" t="str">
        <f t="shared" si="1849"/>
        <v/>
      </c>
      <c r="W1834" t="str">
        <f t="shared" si="1849"/>
        <v/>
      </c>
      <c r="X1834" s="63"/>
      <c r="Y1834" s="219">
        <f t="shared" si="1696"/>
        <v>9.1538461538461513E-3</v>
      </c>
      <c r="Z1834" s="78">
        <f t="shared" si="1836"/>
        <v>1.6254617415461574</v>
      </c>
      <c r="AA1834" s="78">
        <f t="shared" si="1837"/>
        <v>1.5512399664697787</v>
      </c>
      <c r="AB1834" s="74">
        <f t="shared" si="1517"/>
        <v>1833</v>
      </c>
      <c r="AC1834" s="80">
        <f t="shared" si="1838"/>
        <v>9.4470070256594957E-3</v>
      </c>
      <c r="AD1834" s="79">
        <f t="shared" si="1850"/>
        <v>7.4221775076378727E-2</v>
      </c>
      <c r="AE1834" s="81">
        <f t="shared" si="1839"/>
        <v>6.4774768050719231E-2</v>
      </c>
      <c r="AF1834" s="19">
        <f t="shared" si="1840"/>
        <v>4.784673982149152E-2</v>
      </c>
      <c r="AG1834" s="93">
        <f t="shared" si="1851"/>
        <v>0.88101018143020837</v>
      </c>
      <c r="AH1834" s="91">
        <f t="shared" si="1841"/>
        <v>-6.9816773104898347E-4</v>
      </c>
      <c r="AI1834" s="96">
        <f t="shared" si="1842"/>
        <v>1831.5559978662941</v>
      </c>
      <c r="AJ1834" s="5">
        <f t="shared" si="1852"/>
        <v>4.0000000000000036E-2</v>
      </c>
      <c r="AK1834" s="5">
        <f t="shared" si="1853"/>
        <v>4.0000000000000036E-2</v>
      </c>
      <c r="AL1834" s="5">
        <f t="shared" si="1843"/>
        <v>0</v>
      </c>
      <c r="AM1834" s="95">
        <f t="shared" si="1829"/>
        <v>2.3214285714285694E-2</v>
      </c>
      <c r="AN1834" s="95">
        <f t="shared" si="1854"/>
        <v>-5.7142857142856874E-3</v>
      </c>
      <c r="AO1834" s="78">
        <f t="shared" si="1855"/>
        <v>4.062500000000016</v>
      </c>
      <c r="AP1834" s="8">
        <f t="shared" si="1856"/>
        <v>80.246913580246968</v>
      </c>
      <c r="AQ1834" s="8"/>
      <c r="AR1834" s="8">
        <f t="shared" si="1857"/>
        <v>0.5</v>
      </c>
      <c r="AS1834" s="114">
        <f t="shared" si="1858"/>
        <v>452502</v>
      </c>
      <c r="AT1834" s="103">
        <f t="shared" si="1844"/>
        <v>0.36001124889353353</v>
      </c>
      <c r="AU1834" s="5">
        <f t="shared" si="1845"/>
        <v>1.75</v>
      </c>
      <c r="AV1834" s="93">
        <f t="shared" si="1846"/>
        <v>0.28839828354768171</v>
      </c>
      <c r="AW1834" s="210">
        <f t="shared" si="1847"/>
        <v>7.228915662650609E-2</v>
      </c>
      <c r="AX1834" s="276">
        <f t="shared" si="1708"/>
        <v>1.1614830759096374E-2</v>
      </c>
      <c r="AY1834" s="19">
        <f t="shared" si="1758"/>
        <v>-0.20802733402673246</v>
      </c>
    </row>
    <row r="1835" spans="1:51">
      <c r="A1835" s="16">
        <v>40998.315347222226</v>
      </c>
      <c r="B1835" s="9">
        <v>6</v>
      </c>
      <c r="C1835" s="5">
        <v>1.7150000000000001</v>
      </c>
      <c r="D1835" s="5">
        <v>1.7250000000000001</v>
      </c>
      <c r="E1835" s="5">
        <v>1.655</v>
      </c>
      <c r="F1835" s="5">
        <v>1.72</v>
      </c>
      <c r="G1835" s="6">
        <v>476961</v>
      </c>
      <c r="H1835" s="113">
        <f t="shared" si="1848"/>
        <v>1.72</v>
      </c>
      <c r="I1835" s="19">
        <f t="shared" ref="I1835:I1841" si="1859">IF(A1836&gt;A1835,(H1835-H1834)/H1834, (H1835-H1836)/H1836)</f>
        <v>-1.7142857142857158E-2</v>
      </c>
      <c r="J1835" s="8">
        <f t="shared" si="1830"/>
        <v>1.776176688841044</v>
      </c>
      <c r="K1835" s="8">
        <f t="shared" si="1831"/>
        <v>1.3798233111589557</v>
      </c>
      <c r="L1835" s="8">
        <f t="shared" si="1832"/>
        <v>1.5779999999999998</v>
      </c>
      <c r="M1835" s="19">
        <f t="shared" si="1833"/>
        <v>0.28724937060903755</v>
      </c>
      <c r="N1835" s="19">
        <f t="shared" ref="N1835:N1841" si="1860">IF(A1836&gt;A1835,(M1835-M1834)/M1834, (M1835-M1836)/M1836)</f>
        <v>-2.960395822435934E-2</v>
      </c>
      <c r="O1835" s="19">
        <f t="shared" ref="O1835:O1841" si="1861">IF(A1836&gt;A1835,(J1835-J1834)/J1834, (J1835-J1836)/J1836)</f>
        <v>7.2567737847204442E-3</v>
      </c>
      <c r="P1835" s="19">
        <f t="shared" ref="P1835:P1841" si="1862">IF(A1836&gt;A1835,(K1835-K1834)/K1834, (K1835-K1836)/K1836)</f>
        <v>1.4113824485237158E-2</v>
      </c>
      <c r="Q1835" s="6">
        <v>491</v>
      </c>
      <c r="R1835" s="191">
        <v>812714.13</v>
      </c>
      <c r="S1835" s="66">
        <f t="shared" si="1834"/>
        <v>1655.2222606924643</v>
      </c>
      <c r="T1835" t="str">
        <f t="shared" ref="T1835:W1836" si="1863">IF(C1835&gt;$J1835,"BrokeBandUpper", IF(C1835&lt;$K1835,"BrokeBandLower", ""))</f>
        <v/>
      </c>
      <c r="U1835" t="str">
        <f t="shared" si="1863"/>
        <v/>
      </c>
      <c r="V1835" t="str">
        <f t="shared" si="1863"/>
        <v/>
      </c>
      <c r="W1835" t="str">
        <f t="shared" si="1863"/>
        <v/>
      </c>
      <c r="X1835" s="63"/>
      <c r="Y1835" s="219">
        <f t="shared" si="1696"/>
        <v>1.0340659340659341E-2</v>
      </c>
      <c r="Z1835" s="78">
        <f t="shared" si="1836"/>
        <v>1.6400206333480492</v>
      </c>
      <c r="AA1835" s="78">
        <f t="shared" si="1837"/>
        <v>1.5637282089510152</v>
      </c>
      <c r="AB1835" s="74">
        <f t="shared" si="1517"/>
        <v>1834</v>
      </c>
      <c r="AC1835" s="80">
        <f t="shared" si="1838"/>
        <v>9.2141250770517991E-3</v>
      </c>
      <c r="AD1835" s="79">
        <f t="shared" si="1850"/>
        <v>7.6292424397033987E-2</v>
      </c>
      <c r="AE1835" s="81">
        <f t="shared" si="1839"/>
        <v>6.7078299319982188E-2</v>
      </c>
      <c r="AF1835" s="19">
        <f t="shared" si="1840"/>
        <v>4.8788800995163153E-2</v>
      </c>
      <c r="AG1835" s="93">
        <f t="shared" si="1851"/>
        <v>-2.4651399959283837E-2</v>
      </c>
      <c r="AH1835" s="91">
        <f t="shared" si="1841"/>
        <v>-7.8835234000147313E-4</v>
      </c>
      <c r="AI1835" s="96">
        <f t="shared" si="1842"/>
        <v>1833.4061258622346</v>
      </c>
      <c r="AJ1835" s="5">
        <f t="shared" si="1852"/>
        <v>-3.0000000000000027E-2</v>
      </c>
      <c r="AK1835" s="5">
        <f t="shared" si="1853"/>
        <v>0</v>
      </c>
      <c r="AL1835" s="5">
        <f t="shared" si="1843"/>
        <v>-3.0000000000000027E-2</v>
      </c>
      <c r="AM1835" s="95">
        <f t="shared" si="1829"/>
        <v>1.8571428571428541E-2</v>
      </c>
      <c r="AN1835" s="95">
        <f t="shared" si="1854"/>
        <v>-7.8571428571428317E-3</v>
      </c>
      <c r="AO1835" s="78">
        <f t="shared" si="1855"/>
        <v>2.3636363636363673</v>
      </c>
      <c r="AP1835" s="8">
        <f t="shared" si="1856"/>
        <v>70.270270270270302</v>
      </c>
      <c r="AQ1835" s="8"/>
      <c r="AR1835" s="8">
        <f t="shared" si="1857"/>
        <v>0.85714285714285399</v>
      </c>
      <c r="AS1835" s="114">
        <f t="shared" si="1858"/>
        <v>408823.71428571281</v>
      </c>
      <c r="AT1835" s="103">
        <f t="shared" si="1844"/>
        <v>0.38379362234286857</v>
      </c>
      <c r="AU1835" s="5">
        <f t="shared" si="1845"/>
        <v>1.72</v>
      </c>
      <c r="AV1835" s="93">
        <f t="shared" si="1846"/>
        <v>0.50303507616597343</v>
      </c>
      <c r="AW1835" s="210">
        <f t="shared" si="1847"/>
        <v>4.2296072507552906E-2</v>
      </c>
      <c r="AX1835" s="276">
        <f t="shared" si="1708"/>
        <v>8.7655218504708188E-3</v>
      </c>
      <c r="AY1835" s="19">
        <f t="shared" si="1758"/>
        <v>-0.24531643789936974</v>
      </c>
    </row>
    <row r="1836" spans="1:51">
      <c r="A1836" s="16">
        <v>41001.328101851854</v>
      </c>
      <c r="B1836" s="9">
        <v>2</v>
      </c>
      <c r="C1836" s="5">
        <v>1.7</v>
      </c>
      <c r="D1836" s="5">
        <v>1.75</v>
      </c>
      <c r="E1836" s="5">
        <v>1.6870000000000001</v>
      </c>
      <c r="F1836" s="5">
        <v>1.71</v>
      </c>
      <c r="G1836" s="6">
        <v>438030</v>
      </c>
      <c r="H1836" s="113">
        <f t="shared" si="1848"/>
        <v>1.71</v>
      </c>
      <c r="I1836" s="19">
        <f t="shared" si="1859"/>
        <v>-5.8139534883720981E-3</v>
      </c>
      <c r="J1836" s="8">
        <f t="shared" si="1830"/>
        <v>1.7818109131197659</v>
      </c>
      <c r="K1836" s="8">
        <f t="shared" si="1831"/>
        <v>1.4051890868802344</v>
      </c>
      <c r="L1836" s="8">
        <f t="shared" si="1832"/>
        <v>1.5935000000000001</v>
      </c>
      <c r="M1836" s="19">
        <f t="shared" si="1833"/>
        <v>0.26802216851519811</v>
      </c>
      <c r="N1836" s="19">
        <f t="shared" si="1860"/>
        <v>-6.6935576057392768E-2</v>
      </c>
      <c r="O1836" s="19">
        <f t="shared" si="1861"/>
        <v>3.1721079969799001E-3</v>
      </c>
      <c r="P1836" s="19">
        <f t="shared" si="1862"/>
        <v>1.8383350618981165E-2</v>
      </c>
      <c r="Q1836" s="6">
        <v>219</v>
      </c>
      <c r="R1836" s="191">
        <v>747288.14899999998</v>
      </c>
      <c r="S1836" s="66">
        <f t="shared" si="1834"/>
        <v>3412.2746529680362</v>
      </c>
      <c r="T1836" t="str">
        <f t="shared" si="1863"/>
        <v/>
      </c>
      <c r="U1836" t="str">
        <f t="shared" si="1863"/>
        <v/>
      </c>
      <c r="V1836" t="str">
        <f t="shared" si="1863"/>
        <v/>
      </c>
      <c r="W1836" t="str">
        <f t="shared" si="1863"/>
        <v/>
      </c>
      <c r="X1836" s="63"/>
      <c r="Y1836" s="219">
        <f t="shared" si="1696"/>
        <v>1.1241758241758243E-2</v>
      </c>
      <c r="Z1836" s="78">
        <f t="shared" si="1836"/>
        <v>1.6507974558124496</v>
      </c>
      <c r="AA1836" s="78">
        <f t="shared" si="1837"/>
        <v>1.5745523214886401</v>
      </c>
      <c r="AB1836" s="74">
        <f t="shared" si="1517"/>
        <v>1835</v>
      </c>
      <c r="AC1836" s="80">
        <f t="shared" si="1838"/>
        <v>7.333468003061866E-3</v>
      </c>
      <c r="AD1836" s="79">
        <f t="shared" si="1850"/>
        <v>7.6245134323809527E-2</v>
      </c>
      <c r="AE1836" s="81">
        <f t="shared" si="1839"/>
        <v>6.8911666320747661E-2</v>
      </c>
      <c r="AF1836" s="19">
        <f t="shared" si="1840"/>
        <v>4.8423372969736915E-2</v>
      </c>
      <c r="AG1836" s="93">
        <f t="shared" si="1851"/>
        <v>-0.2041058763868743</v>
      </c>
      <c r="AH1836" s="91">
        <f t="shared" si="1841"/>
        <v>-7.6658617274854028E-4</v>
      </c>
      <c r="AI1836" s="96">
        <f t="shared" si="1842"/>
        <v>1834.0941571172868</v>
      </c>
      <c r="AJ1836" s="5">
        <f t="shared" si="1852"/>
        <v>-1.0000000000000009E-2</v>
      </c>
      <c r="AK1836" s="5">
        <f t="shared" si="1853"/>
        <v>0</v>
      </c>
      <c r="AL1836" s="5">
        <f t="shared" si="1843"/>
        <v>-1.0000000000000009E-2</v>
      </c>
      <c r="AM1836" s="95">
        <f t="shared" ref="AM1836:AM1842" si="1864">(AVERAGE(AK1823:AK1836))</f>
        <v>1.7142857142857109E-2</v>
      </c>
      <c r="AN1836" s="95">
        <f t="shared" si="1854"/>
        <v>-8.5714285714285476E-3</v>
      </c>
      <c r="AO1836" s="78">
        <f t="shared" si="1855"/>
        <v>2.0000000000000018</v>
      </c>
      <c r="AP1836" s="8">
        <f t="shared" si="1856"/>
        <v>66.666666666666686</v>
      </c>
      <c r="AQ1836" s="8"/>
      <c r="AR1836" s="8">
        <f t="shared" si="1857"/>
        <v>-0.2698412698412721</v>
      </c>
      <c r="AS1836" s="114">
        <f t="shared" si="1858"/>
        <v>-118198.57142857242</v>
      </c>
      <c r="AT1836" s="103">
        <f t="shared" si="1844"/>
        <v>0.35242332122046893</v>
      </c>
      <c r="AU1836" s="5">
        <f t="shared" si="1845"/>
        <v>1.71</v>
      </c>
      <c r="AV1836" s="93">
        <f t="shared" si="1846"/>
        <v>-0.15817000655870489</v>
      </c>
      <c r="AW1836" s="210">
        <f t="shared" si="1847"/>
        <v>3.7344398340248927E-2</v>
      </c>
      <c r="AX1836" s="276">
        <f t="shared" si="1708"/>
        <v>5.9581384292047403E-3</v>
      </c>
      <c r="AY1836" s="19">
        <f t="shared" si="1758"/>
        <v>-0.32027567430172871</v>
      </c>
    </row>
    <row r="1837" spans="1:51">
      <c r="A1837" s="16">
        <v>41002.337685185186</v>
      </c>
      <c r="B1837" s="9">
        <v>3</v>
      </c>
      <c r="C1837" s="5">
        <v>1.66</v>
      </c>
      <c r="D1837" s="5">
        <v>1.7250000000000001</v>
      </c>
      <c r="E1837" s="5">
        <v>1.655</v>
      </c>
      <c r="F1837" s="5">
        <v>1.6950000000000001</v>
      </c>
      <c r="G1837" s="6">
        <v>763378</v>
      </c>
      <c r="H1837" s="113">
        <f t="shared" si="1848"/>
        <v>1.6950000000000001</v>
      </c>
      <c r="I1837" s="19">
        <f t="shared" si="1859"/>
        <v>-8.7719298245613458E-3</v>
      </c>
      <c r="J1837" s="8">
        <f t="shared" ref="J1837:J1842" si="1865">(L1837)+2*STDEVPA(H1818:H1837)</f>
        <v>1.7770020430782341</v>
      </c>
      <c r="K1837" s="8">
        <f t="shared" ref="K1837:K1842" si="1866">(L1837)-(2*STDEVPA(H1818:H1837))</f>
        <v>1.4404979569217657</v>
      </c>
      <c r="L1837" s="8">
        <f t="shared" ref="L1837:L1842" si="1867">AVERAGE(H1818:H1837)</f>
        <v>1.6087499999999999</v>
      </c>
      <c r="M1837" s="19">
        <f t="shared" ref="M1837:M1842" si="1868">(J1837-K1837)/K1837</f>
        <v>0.23360261258235443</v>
      </c>
      <c r="N1837" s="19">
        <f t="shared" si="1860"/>
        <v>-0.1284205561186329</v>
      </c>
      <c r="O1837" s="19">
        <f t="shared" si="1861"/>
        <v>-2.6988666452334282E-3</v>
      </c>
      <c r="P1837" s="19">
        <f t="shared" si="1862"/>
        <v>2.5127486664391376E-2</v>
      </c>
      <c r="Q1837" s="6">
        <v>360</v>
      </c>
      <c r="R1837" s="191">
        <v>1287598.7</v>
      </c>
      <c r="S1837" s="66">
        <f t="shared" ref="S1837:S1842" si="1869">R1837/Q1837</f>
        <v>3576.6630555555553</v>
      </c>
      <c r="T1837" t="str">
        <f t="shared" ref="T1837:W1838" si="1870">IF(C1837&gt;$J1837,"BrokeBandUpper", IF(C1837&lt;$K1837,"BrokeBandLower", ""))</f>
        <v/>
      </c>
      <c r="U1837" t="str">
        <f t="shared" si="1870"/>
        <v/>
      </c>
      <c r="V1837" t="str">
        <f t="shared" si="1870"/>
        <v/>
      </c>
      <c r="W1837" t="str">
        <f t="shared" si="1870"/>
        <v/>
      </c>
      <c r="X1837" s="63"/>
      <c r="Y1837" s="219">
        <f t="shared" si="1696"/>
        <v>1.0692307692307692E-2</v>
      </c>
      <c r="Z1837" s="78">
        <f t="shared" ref="Z1837:Z1842" si="1871">Z1836+(0.154*(F1837-Z1836))</f>
        <v>1.6576046476173325</v>
      </c>
      <c r="AA1837" s="78">
        <f t="shared" ref="AA1837:AA1842" si="1872">AA1836+(0.074*(F1837-AA1836))</f>
        <v>1.5834654496984808</v>
      </c>
      <c r="AB1837" s="74">
        <f t="shared" si="1517"/>
        <v>1836</v>
      </c>
      <c r="AC1837" s="80">
        <f t="shared" ref="AC1837:AC1842" si="1873">AD1837-AE1837</f>
        <v>4.1820252784832423E-3</v>
      </c>
      <c r="AD1837" s="79">
        <f t="shared" si="1850"/>
        <v>7.4139197918851707E-2</v>
      </c>
      <c r="AE1837" s="81">
        <f t="shared" ref="AE1837:AE1842" si="1874">AE1836+(0.2*(AD1837-AE1836))</f>
        <v>6.9957172640368465E-2</v>
      </c>
      <c r="AF1837" s="19">
        <f t="shared" ref="AF1837:AF1842" si="1875">AD1837/AA1837</f>
        <v>4.6820849758969538E-2</v>
      </c>
      <c r="AG1837" s="93">
        <f t="shared" si="1851"/>
        <v>-0.42973429805145869</v>
      </c>
      <c r="AH1837" s="91">
        <f t="shared" ref="AH1837:AH1842" si="1876">SLOPE(AC1824:AC1837,AB1824:AB1837)</f>
        <v>-7.66887900476807E-4</v>
      </c>
      <c r="AI1837" s="96">
        <f t="shared" ref="AI1837:AI1842" si="1877">INTERCEPT(AB1824:AB1837,AC1824:AC1837)</f>
        <v>1834.6811785496022</v>
      </c>
      <c r="AJ1837" s="5">
        <f t="shared" si="1852"/>
        <v>-1.4999999999999902E-2</v>
      </c>
      <c r="AK1837" s="5">
        <f t="shared" si="1853"/>
        <v>0</v>
      </c>
      <c r="AL1837" s="5">
        <f t="shared" ref="AL1837:AL1842" si="1878">IF(AJ1837&lt;0,AJ1837,0)</f>
        <v>-1.4999999999999902E-2</v>
      </c>
      <c r="AM1837" s="95">
        <f t="shared" si="1864"/>
        <v>1.7142857142857109E-2</v>
      </c>
      <c r="AN1837" s="95">
        <f t="shared" si="1854"/>
        <v>-8.571428571428532E-3</v>
      </c>
      <c r="AO1837" s="78">
        <f t="shared" si="1855"/>
        <v>2.0000000000000053</v>
      </c>
      <c r="AP1837" s="8">
        <f t="shared" si="1856"/>
        <v>66.666666666666728</v>
      </c>
      <c r="AQ1837" s="8"/>
      <c r="AR1837" s="8">
        <f t="shared" si="1857"/>
        <v>0.14285714285714285</v>
      </c>
      <c r="AS1837" s="114">
        <f t="shared" si="1858"/>
        <v>109054</v>
      </c>
      <c r="AT1837" s="103">
        <f t="shared" ref="AT1837:AT1842" si="1879">SUM(AS1818:AS1837)/SUM(G1818:G1837)</f>
        <v>0.33498721475032167</v>
      </c>
      <c r="AU1837" s="5">
        <f t="shared" ref="AU1837:AU1842" si="1880">F1837</f>
        <v>1.6950000000000001</v>
      </c>
      <c r="AV1837" s="93">
        <f t="shared" ref="AV1837:AV1842" si="1881">AS1837/R1837</f>
        <v>8.4695643137881388E-2</v>
      </c>
      <c r="AW1837" s="210">
        <f t="shared" ref="AW1837:AW1842" si="1882">(D1837-E1837)/E1837</f>
        <v>4.2296072507552906E-2</v>
      </c>
      <c r="AX1837" s="276">
        <f t="shared" si="1708"/>
        <v>2.5135614221154629E-3</v>
      </c>
      <c r="AY1837" s="19">
        <f t="shared" si="1758"/>
        <v>-0.57812973767194609</v>
      </c>
    </row>
    <row r="1838" spans="1:51">
      <c r="A1838" s="16">
        <v>41003.339560185188</v>
      </c>
      <c r="B1838" s="9">
        <v>4</v>
      </c>
      <c r="C1838" s="5">
        <v>1.6950000000000001</v>
      </c>
      <c r="D1838" s="5">
        <v>1.7</v>
      </c>
      <c r="E1838" s="5">
        <v>1.67</v>
      </c>
      <c r="F1838" s="5">
        <v>1.675</v>
      </c>
      <c r="G1838" s="6">
        <v>95409</v>
      </c>
      <c r="H1838" s="113">
        <f t="shared" si="1848"/>
        <v>1.675</v>
      </c>
      <c r="I1838" s="19">
        <f t="shared" si="1859"/>
        <v>-1.1799410029498535E-2</v>
      </c>
      <c r="J1838" s="8">
        <f t="shared" si="1865"/>
        <v>1.7666732555527236</v>
      </c>
      <c r="K1838" s="8">
        <f t="shared" si="1866"/>
        <v>1.4768267444472765</v>
      </c>
      <c r="L1838" s="8">
        <f t="shared" si="1867"/>
        <v>1.62175</v>
      </c>
      <c r="M1838" s="19">
        <f t="shared" si="1868"/>
        <v>0.19626304317364346</v>
      </c>
      <c r="N1838" s="19">
        <f t="shared" si="1860"/>
        <v>-0.15984225945053271</v>
      </c>
      <c r="O1838" s="19">
        <f t="shared" si="1861"/>
        <v>-5.8124792628928565E-3</v>
      </c>
      <c r="P1838" s="19">
        <f t="shared" si="1862"/>
        <v>2.5219603645355089E-2</v>
      </c>
      <c r="Q1838" s="6">
        <v>366</v>
      </c>
      <c r="R1838" s="191">
        <v>160989.10999999999</v>
      </c>
      <c r="S1838" s="66">
        <f t="shared" si="1869"/>
        <v>439.86095628415296</v>
      </c>
      <c r="T1838" t="str">
        <f t="shared" si="1870"/>
        <v/>
      </c>
      <c r="U1838" t="str">
        <f t="shared" si="1870"/>
        <v/>
      </c>
      <c r="V1838" t="str">
        <f t="shared" si="1870"/>
        <v/>
      </c>
      <c r="W1838" t="str">
        <f t="shared" si="1870"/>
        <v/>
      </c>
      <c r="X1838" s="63"/>
      <c r="Y1838" s="219">
        <f t="shared" si="1696"/>
        <v>8.879120879120881E-3</v>
      </c>
      <c r="Z1838" s="78">
        <f t="shared" si="1871"/>
        <v>1.6602835318842633</v>
      </c>
      <c r="AA1838" s="78">
        <f t="shared" si="1872"/>
        <v>1.5902390064207932</v>
      </c>
      <c r="AB1838" s="74">
        <f t="shared" si="1517"/>
        <v>1837</v>
      </c>
      <c r="AC1838" s="80">
        <f t="shared" si="1873"/>
        <v>6.9882258481285264E-5</v>
      </c>
      <c r="AD1838" s="79">
        <f t="shared" si="1850"/>
        <v>7.0044525463470064E-2</v>
      </c>
      <c r="AE1838" s="81">
        <f t="shared" si="1874"/>
        <v>6.9974643204988779E-2</v>
      </c>
      <c r="AF1838" s="19">
        <f t="shared" si="1875"/>
        <v>4.4046539658916896E-2</v>
      </c>
      <c r="AG1838" s="93">
        <f t="shared" si="1851"/>
        <v>-0.98328985268433611</v>
      </c>
      <c r="AH1838" s="91">
        <f t="shared" si="1876"/>
        <v>-8.6013535682885915E-4</v>
      </c>
      <c r="AI1838" s="96">
        <f t="shared" si="1877"/>
        <v>1835.0521996865118</v>
      </c>
      <c r="AJ1838" s="5">
        <f t="shared" si="1852"/>
        <v>-2.0000000000000018E-2</v>
      </c>
      <c r="AK1838" s="5">
        <f t="shared" si="1853"/>
        <v>0</v>
      </c>
      <c r="AL1838" s="5">
        <f t="shared" si="1878"/>
        <v>-2.0000000000000018E-2</v>
      </c>
      <c r="AM1838" s="95">
        <f t="shared" si="1864"/>
        <v>1.7142857142857109E-2</v>
      </c>
      <c r="AN1838" s="95">
        <f t="shared" si="1854"/>
        <v>-9.642857142857111E-3</v>
      </c>
      <c r="AO1838" s="78">
        <f t="shared" si="1855"/>
        <v>1.7777777777777801</v>
      </c>
      <c r="AP1838" s="8">
        <f t="shared" si="1856"/>
        <v>64.000000000000028</v>
      </c>
      <c r="AQ1838" s="8"/>
      <c r="AR1838" s="8">
        <f t="shared" si="1857"/>
        <v>-0.6666666666666593</v>
      </c>
      <c r="AS1838" s="114">
        <f t="shared" si="1858"/>
        <v>-63605.999999999294</v>
      </c>
      <c r="AT1838" s="103">
        <f t="shared" si="1879"/>
        <v>0.31327187926710182</v>
      </c>
      <c r="AU1838" s="5">
        <f t="shared" si="1880"/>
        <v>1.675</v>
      </c>
      <c r="AV1838" s="93">
        <f t="shared" si="1881"/>
        <v>-0.39509504711218851</v>
      </c>
      <c r="AW1838" s="210">
        <f t="shared" si="1882"/>
        <v>1.7964071856287442E-2</v>
      </c>
      <c r="AX1838" s="276">
        <f t="shared" si="1708"/>
        <v>-1.5906251535956744E-3</v>
      </c>
      <c r="AY1838" s="19">
        <f t="shared" si="1758"/>
        <v>-1.6328173004250572</v>
      </c>
    </row>
    <row r="1839" spans="1:51">
      <c r="A1839" s="16">
        <v>41004.331273148149</v>
      </c>
      <c r="B1839" s="9">
        <v>5</v>
      </c>
      <c r="C1839" s="5">
        <v>1.655</v>
      </c>
      <c r="D1839" s="5">
        <v>1.66</v>
      </c>
      <c r="E1839" s="5">
        <v>1.625</v>
      </c>
      <c r="F1839" s="5">
        <v>1.63</v>
      </c>
      <c r="G1839" s="6">
        <v>197756</v>
      </c>
      <c r="H1839" s="113">
        <f t="shared" si="1848"/>
        <v>1.63</v>
      </c>
      <c r="I1839" s="19">
        <f t="shared" si="1859"/>
        <v>-2.6865671641791135E-2</v>
      </c>
      <c r="J1839" s="8">
        <f t="shared" si="1865"/>
        <v>1.7511082844769668</v>
      </c>
      <c r="K1839" s="8">
        <f t="shared" si="1866"/>
        <v>1.5108917155230328</v>
      </c>
      <c r="L1839" s="8">
        <f t="shared" si="1867"/>
        <v>1.6309999999999998</v>
      </c>
      <c r="M1839" s="19">
        <f t="shared" si="1868"/>
        <v>0.1589899305727393</v>
      </c>
      <c r="N1839" s="19">
        <f t="shared" si="1860"/>
        <v>-0.18991406633762845</v>
      </c>
      <c r="O1839" s="19">
        <f t="shared" si="1861"/>
        <v>-8.810328127646417E-3</v>
      </c>
      <c r="P1839" s="19">
        <f t="shared" si="1862"/>
        <v>2.3066328669789662E-2</v>
      </c>
      <c r="Q1839" s="6">
        <v>287</v>
      </c>
      <c r="R1839" s="191">
        <v>324200.24</v>
      </c>
      <c r="S1839" s="66">
        <f t="shared" si="1869"/>
        <v>1129.6175609756096</v>
      </c>
      <c r="T1839" t="str">
        <f t="shared" ref="T1839:W1840" si="1883">IF(C1839&gt;$J1839,"BrokeBandUpper", IF(C1839&lt;$K1839,"BrokeBandLower", ""))</f>
        <v/>
      </c>
      <c r="U1839" t="str">
        <f t="shared" si="1883"/>
        <v/>
      </c>
      <c r="V1839" t="str">
        <f t="shared" si="1883"/>
        <v/>
      </c>
      <c r="W1839" t="str">
        <f t="shared" si="1883"/>
        <v/>
      </c>
      <c r="X1839" s="63"/>
      <c r="Y1839" s="219">
        <f t="shared" si="1696"/>
        <v>6.8021978021978015E-3</v>
      </c>
      <c r="Z1839" s="78">
        <f t="shared" si="1871"/>
        <v>1.6556198679740868</v>
      </c>
      <c r="AA1839" s="78">
        <f t="shared" si="1872"/>
        <v>1.5931813199456546</v>
      </c>
      <c r="AB1839" s="74">
        <f t="shared" si="1517"/>
        <v>1838</v>
      </c>
      <c r="AC1839" s="80">
        <f t="shared" si="1873"/>
        <v>-6.0288761412452818E-3</v>
      </c>
      <c r="AD1839" s="79">
        <f t="shared" si="1850"/>
        <v>6.2438548028432184E-2</v>
      </c>
      <c r="AE1839" s="81">
        <f t="shared" si="1874"/>
        <v>6.8467424169677465E-2</v>
      </c>
      <c r="AF1839" s="19">
        <f t="shared" si="1875"/>
        <v>3.9191112302623558E-2</v>
      </c>
      <c r="AG1839" s="93">
        <f t="shared" si="1851"/>
        <v>-87.271913247621185</v>
      </c>
      <c r="AH1839" s="91">
        <f t="shared" si="1876"/>
        <v>-1.0216624903543086E-3</v>
      </c>
      <c r="AI1839" s="96">
        <f t="shared" si="1877"/>
        <v>1834.7899445247215</v>
      </c>
      <c r="AJ1839" s="5">
        <f t="shared" si="1852"/>
        <v>-4.5000000000000151E-2</v>
      </c>
      <c r="AK1839" s="5">
        <f t="shared" si="1853"/>
        <v>0</v>
      </c>
      <c r="AL1839" s="5">
        <f t="shared" si="1878"/>
        <v>-4.5000000000000151E-2</v>
      </c>
      <c r="AM1839" s="95">
        <f t="shared" si="1864"/>
        <v>1.3928571428571401E-2</v>
      </c>
      <c r="AN1839" s="95">
        <f t="shared" si="1854"/>
        <v>-1.2857142857142836E-2</v>
      </c>
      <c r="AO1839" s="78">
        <f t="shared" si="1855"/>
        <v>1.083333333333333</v>
      </c>
      <c r="AP1839" s="8">
        <f t="shared" si="1856"/>
        <v>51.999999999999993</v>
      </c>
      <c r="AQ1839" s="8"/>
      <c r="AR1839" s="8">
        <f t="shared" si="1857"/>
        <v>-0.71428571428571974</v>
      </c>
      <c r="AS1839" s="114">
        <f t="shared" si="1858"/>
        <v>-141254.28571428679</v>
      </c>
      <c r="AT1839" s="103">
        <f t="shared" si="1879"/>
        <v>0.28843751416037416</v>
      </c>
      <c r="AU1839" s="5">
        <f t="shared" si="1880"/>
        <v>1.63</v>
      </c>
      <c r="AV1839" s="93">
        <f t="shared" si="1881"/>
        <v>-0.43570074381896445</v>
      </c>
      <c r="AW1839" s="210">
        <f t="shared" si="1882"/>
        <v>2.1538461538461489E-2</v>
      </c>
      <c r="AX1839" s="276">
        <f t="shared" si="1708"/>
        <v>-5.9623393015859399E-3</v>
      </c>
      <c r="AY1839" s="19">
        <f t="shared" si="1758"/>
        <v>-2.7484251321612914</v>
      </c>
    </row>
    <row r="1840" spans="1:51">
      <c r="A1840" s="16">
        <v>41009.360949074071</v>
      </c>
      <c r="B1840" s="9">
        <v>3</v>
      </c>
      <c r="C1840" s="5">
        <v>1.62</v>
      </c>
      <c r="D1840" s="5">
        <v>1.625</v>
      </c>
      <c r="E1840" s="5">
        <v>1.575</v>
      </c>
      <c r="F1840" s="5">
        <v>1.625</v>
      </c>
      <c r="G1840" s="6">
        <v>307576</v>
      </c>
      <c r="H1840" s="113">
        <f t="shared" ref="H1840:H1845" si="1884">F1840</f>
        <v>1.625</v>
      </c>
      <c r="I1840" s="19">
        <f t="shared" si="1859"/>
        <v>-3.0674846625766221E-3</v>
      </c>
      <c r="J1840" s="8">
        <f t="shared" si="1865"/>
        <v>1.7424229576515473</v>
      </c>
      <c r="K1840" s="8">
        <f t="shared" si="1866"/>
        <v>1.5315770423484523</v>
      </c>
      <c r="L1840" s="8">
        <f t="shared" si="1867"/>
        <v>1.6369999999999998</v>
      </c>
      <c r="M1840" s="19">
        <f t="shared" si="1868"/>
        <v>0.13766588912810632</v>
      </c>
      <c r="N1840" s="19">
        <f t="shared" si="1860"/>
        <v>-0.13412196211304744</v>
      </c>
      <c r="O1840" s="19">
        <f t="shared" si="1861"/>
        <v>-4.9599027669574658E-3</v>
      </c>
      <c r="P1840" s="19">
        <f t="shared" si="1862"/>
        <v>1.3690806967102018E-2</v>
      </c>
      <c r="Q1840" s="6">
        <v>407</v>
      </c>
      <c r="R1840" s="191">
        <v>492836.65899999999</v>
      </c>
      <c r="S1840" s="66">
        <f t="shared" si="1869"/>
        <v>1210.9008820638821</v>
      </c>
      <c r="T1840" t="str">
        <f t="shared" si="1883"/>
        <v/>
      </c>
      <c r="U1840" t="str">
        <f t="shared" si="1883"/>
        <v/>
      </c>
      <c r="V1840" t="str">
        <f t="shared" si="1883"/>
        <v/>
      </c>
      <c r="W1840" t="str">
        <f t="shared" si="1883"/>
        <v/>
      </c>
      <c r="X1840" s="63"/>
      <c r="Y1840" s="219">
        <f t="shared" si="1696"/>
        <v>5.0109890109890053E-3</v>
      </c>
      <c r="Z1840" s="78">
        <f t="shared" si="1871"/>
        <v>1.6509044083060773</v>
      </c>
      <c r="AA1840" s="78">
        <f t="shared" si="1872"/>
        <v>1.5955359022696762</v>
      </c>
      <c r="AB1840" s="74">
        <f t="shared" si="1517"/>
        <v>1839</v>
      </c>
      <c r="AC1840" s="80">
        <f t="shared" si="1873"/>
        <v>-1.0479134506621107E-2</v>
      </c>
      <c r="AD1840" s="79">
        <f t="shared" ref="AD1840:AD1845" si="1885">Z1840-AA1840</f>
        <v>5.5368506036401088E-2</v>
      </c>
      <c r="AE1840" s="81">
        <f t="shared" si="1874"/>
        <v>6.5847640543022196E-2</v>
      </c>
      <c r="AF1840" s="19">
        <f t="shared" si="1875"/>
        <v>3.4702137355629839E-2</v>
      </c>
      <c r="AG1840" s="93">
        <f t="shared" ref="AG1840:AG1846" si="1886">IF(A1841&gt;A1840,(AC1840-AC1839)/AC1839, (AC1840-AC1841)/AC1841)</f>
        <v>0.73815720560757969</v>
      </c>
      <c r="AH1840" s="91">
        <f t="shared" si="1876"/>
        <v>-1.1968972620122231E-3</v>
      </c>
      <c r="AI1840" s="96">
        <f t="shared" si="1877"/>
        <v>1834.5346848834304</v>
      </c>
      <c r="AJ1840" s="5">
        <f t="shared" ref="AJ1840:AJ1845" si="1887">F1840-F1839</f>
        <v>-4.9999999999998934E-3</v>
      </c>
      <c r="AK1840" s="5">
        <f t="shared" si="1853"/>
        <v>0</v>
      </c>
      <c r="AL1840" s="5">
        <f t="shared" si="1878"/>
        <v>-4.9999999999998934E-3</v>
      </c>
      <c r="AM1840" s="95">
        <f t="shared" si="1864"/>
        <v>1.2857142857142836E-2</v>
      </c>
      <c r="AN1840" s="95">
        <f t="shared" ref="AN1840:AN1845" si="1888">(AVERAGE(AL1827:AL1840))</f>
        <v>-1.3214285714285687E-2</v>
      </c>
      <c r="AO1840" s="78">
        <f t="shared" ref="AO1840:AO1845" si="1889">ABS(AM1840/AN1840)</f>
        <v>0.97297297297297336</v>
      </c>
      <c r="AP1840" s="8">
        <f t="shared" ref="AP1840:AP1845" si="1890">IF(AN1840=0,100,100-(100/(1+AO1840)))</f>
        <v>49.31506849315069</v>
      </c>
      <c r="AQ1840" s="8"/>
      <c r="AR1840" s="8">
        <f t="shared" ref="AR1840:AR1845" si="1891">IF(ISERROR(((F1840-E1840)-(D1840-F1840))/(D1840-E1840)),0,((F1840-E1840)-(D1840-F1840))/(D1840-E1840))</f>
        <v>1</v>
      </c>
      <c r="AS1840" s="114">
        <f t="shared" ref="AS1840:AS1845" si="1892">IF(ISERROR(AR1840*G1840),0,AR1840*G1840)</f>
        <v>307576</v>
      </c>
      <c r="AT1840" s="103">
        <f t="shared" si="1879"/>
        <v>0.27672476706585836</v>
      </c>
      <c r="AU1840" s="5">
        <f t="shared" si="1880"/>
        <v>1.625</v>
      </c>
      <c r="AV1840" s="93">
        <f t="shared" si="1881"/>
        <v>0.62409318459404617</v>
      </c>
      <c r="AW1840" s="210">
        <f t="shared" si="1882"/>
        <v>3.1746031746031772E-2</v>
      </c>
      <c r="AX1840" s="276">
        <f t="shared" si="1708"/>
        <v>-9.7629353195412272E-3</v>
      </c>
      <c r="AY1840" s="19">
        <f t="shared" si="1758"/>
        <v>-0.63743370273213995</v>
      </c>
    </row>
    <row r="1841" spans="1:51">
      <c r="A1841" s="16">
        <v>41010.393541666665</v>
      </c>
      <c r="B1841" s="9">
        <v>4</v>
      </c>
      <c r="C1841" s="5">
        <v>1.6</v>
      </c>
      <c r="D1841" s="5">
        <v>1.64</v>
      </c>
      <c r="E1841" s="5">
        <v>1.585</v>
      </c>
      <c r="F1841" s="5">
        <v>1.615</v>
      </c>
      <c r="G1841" s="6">
        <v>336918</v>
      </c>
      <c r="H1841" s="113">
        <f t="shared" si="1884"/>
        <v>1.615</v>
      </c>
      <c r="I1841" s="19">
        <f t="shared" si="1859"/>
        <v>-6.153846153846159E-3</v>
      </c>
      <c r="J1841" s="8">
        <f t="shared" si="1865"/>
        <v>1.740703191177015</v>
      </c>
      <c r="K1841" s="8">
        <f t="shared" si="1866"/>
        <v>1.5377968088229848</v>
      </c>
      <c r="L1841" s="8">
        <f t="shared" si="1867"/>
        <v>1.6392499999999999</v>
      </c>
      <c r="M1841" s="19">
        <f t="shared" si="1868"/>
        <v>0.13194615906982723</v>
      </c>
      <c r="N1841" s="19">
        <f t="shared" si="1860"/>
        <v>-4.1547910629891278E-2</v>
      </c>
      <c r="O1841" s="19">
        <f t="shared" si="1861"/>
        <v>-9.86997139230896E-4</v>
      </c>
      <c r="P1841" s="19">
        <f t="shared" si="1862"/>
        <v>4.0610209624162103E-3</v>
      </c>
      <c r="Q1841" s="6">
        <v>261</v>
      </c>
      <c r="R1841" s="191">
        <v>544325.23</v>
      </c>
      <c r="S1841" s="66">
        <f t="shared" si="1869"/>
        <v>2085.5372796934867</v>
      </c>
      <c r="T1841" t="str">
        <f t="shared" ref="T1841:W1842" si="1893">IF(C1841&gt;$J1841,"BrokeBandUpper", IF(C1841&lt;$K1841,"BrokeBandLower", ""))</f>
        <v/>
      </c>
      <c r="U1841" t="str">
        <f t="shared" si="1893"/>
        <v/>
      </c>
      <c r="V1841" t="str">
        <f t="shared" si="1893"/>
        <v/>
      </c>
      <c r="W1841" t="str">
        <f t="shared" si="1893"/>
        <v/>
      </c>
      <c r="X1841" s="63"/>
      <c r="Y1841" s="219">
        <f t="shared" si="1696"/>
        <v>2.2967032967032936E-3</v>
      </c>
      <c r="Z1841" s="78">
        <f t="shared" si="1871"/>
        <v>1.6453751294269414</v>
      </c>
      <c r="AA1841" s="78">
        <f t="shared" si="1872"/>
        <v>1.5969762455017202</v>
      </c>
      <c r="AB1841" s="74">
        <f t="shared" si="1517"/>
        <v>1840</v>
      </c>
      <c r="AC1841" s="80">
        <f t="shared" si="1873"/>
        <v>-1.3959005294240809E-2</v>
      </c>
      <c r="AD1841" s="79">
        <f t="shared" si="1885"/>
        <v>4.8398883925221181E-2</v>
      </c>
      <c r="AE1841" s="81">
        <f t="shared" si="1874"/>
        <v>6.235788921946199E-2</v>
      </c>
      <c r="AF1841" s="19">
        <f t="shared" si="1875"/>
        <v>3.0306577234037541E-2</v>
      </c>
      <c r="AG1841" s="93">
        <f t="shared" si="1886"/>
        <v>0.33207616386839867</v>
      </c>
      <c r="AH1841" s="91">
        <f t="shared" si="1876"/>
        <v>-1.4278829047511259E-3</v>
      </c>
      <c r="AI1841" s="96">
        <f t="shared" si="1877"/>
        <v>1834.5055936461583</v>
      </c>
      <c r="AJ1841" s="5">
        <f t="shared" si="1887"/>
        <v>-1.0000000000000009E-2</v>
      </c>
      <c r="AK1841" s="5">
        <f t="shared" ref="AK1841:AK1847" si="1894">IF(AJ1841&gt;0,AJ1841,0)</f>
        <v>0</v>
      </c>
      <c r="AL1841" s="5">
        <f t="shared" si="1878"/>
        <v>-1.0000000000000009E-2</v>
      </c>
      <c r="AM1841" s="95">
        <f t="shared" si="1864"/>
        <v>1.2857142857142836E-2</v>
      </c>
      <c r="AN1841" s="95">
        <f t="shared" si="1888"/>
        <v>-1.2499999999999987E-2</v>
      </c>
      <c r="AO1841" s="78">
        <f t="shared" si="1889"/>
        <v>1.028571428571428</v>
      </c>
      <c r="AP1841" s="8">
        <f t="shared" si="1890"/>
        <v>50.704225352112665</v>
      </c>
      <c r="AQ1841" s="8"/>
      <c r="AR1841" s="8">
        <f t="shared" si="1891"/>
        <v>9.0909090909093104E-2</v>
      </c>
      <c r="AS1841" s="114">
        <f t="shared" si="1892"/>
        <v>30628.90909090983</v>
      </c>
      <c r="AT1841" s="103">
        <f t="shared" si="1879"/>
        <v>0.27037984548167981</v>
      </c>
      <c r="AU1841" s="5">
        <f t="shared" si="1880"/>
        <v>1.615</v>
      </c>
      <c r="AV1841" s="93">
        <f t="shared" si="1881"/>
        <v>5.6269501031414308E-2</v>
      </c>
      <c r="AW1841" s="210">
        <f t="shared" si="1882"/>
        <v>3.4700315457413214E-2</v>
      </c>
      <c r="AX1841" s="276">
        <f t="shared" si="1708"/>
        <v>-1.2734134953741162E-2</v>
      </c>
      <c r="AY1841" s="19">
        <f t="shared" si="1758"/>
        <v>-0.30433466339297177</v>
      </c>
    </row>
    <row r="1842" spans="1:51">
      <c r="A1842" s="16">
        <v>41011.350902777776</v>
      </c>
      <c r="B1842" s="9">
        <v>5</v>
      </c>
      <c r="C1842" s="5">
        <v>1.625</v>
      </c>
      <c r="D1842" s="5">
        <v>1.7</v>
      </c>
      <c r="E1842" s="5">
        <v>1.625</v>
      </c>
      <c r="F1842" s="5">
        <v>1.7</v>
      </c>
      <c r="G1842" s="6">
        <v>205415</v>
      </c>
      <c r="H1842" s="113">
        <f t="shared" si="1884"/>
        <v>1.7</v>
      </c>
      <c r="I1842" s="19">
        <f t="shared" ref="I1842:I1847" si="1895">IF(A1843&gt;A1842,(H1842-H1841)/H1841, (H1842-H1843)/H1843)</f>
        <v>5.2631578947368397E-2</v>
      </c>
      <c r="J1842" s="8">
        <f t="shared" si="1865"/>
        <v>1.7468516650207033</v>
      </c>
      <c r="K1842" s="8">
        <f t="shared" si="1866"/>
        <v>1.5426483349792961</v>
      </c>
      <c r="L1842" s="8">
        <f t="shared" si="1867"/>
        <v>1.6447499999999997</v>
      </c>
      <c r="M1842" s="19">
        <f t="shared" si="1868"/>
        <v>0.13237192522179583</v>
      </c>
      <c r="N1842" s="19">
        <f t="shared" ref="N1842:N1847" si="1896">IF(A1843&gt;A1842,(M1842-M1841)/M1841, (M1842-M1843)/M1843)</f>
        <v>3.2268173243548432E-3</v>
      </c>
      <c r="O1842" s="19">
        <f t="shared" ref="O1842:O1847" si="1897">IF(A1843&gt;A1842,(J1842-J1841)/J1841, (J1842-J1843)/J1843)</f>
        <v>3.5321781880177415E-3</v>
      </c>
      <c r="P1842" s="19">
        <f t="shared" ref="P1842:P1847" si="1898">IF(A1843&gt;A1842,(K1842-K1841)/K1841, (K1842-K1843)/K1843)</f>
        <v>3.1548551333154739E-3</v>
      </c>
      <c r="Q1842" s="6">
        <v>187</v>
      </c>
      <c r="R1842" s="191">
        <v>340998.09499999997</v>
      </c>
      <c r="S1842" s="66">
        <f t="shared" si="1869"/>
        <v>1823.5192245989304</v>
      </c>
      <c r="T1842" t="str">
        <f t="shared" si="1893"/>
        <v/>
      </c>
      <c r="U1842" t="str">
        <f t="shared" si="1893"/>
        <v/>
      </c>
      <c r="V1842" t="str">
        <f t="shared" si="1893"/>
        <v/>
      </c>
      <c r="W1842" t="str">
        <f t="shared" si="1893"/>
        <v/>
      </c>
      <c r="X1842" s="63"/>
      <c r="Y1842" s="219">
        <f t="shared" si="1696"/>
        <v>2.9780219780219702E-3</v>
      </c>
      <c r="Z1842" s="78">
        <f t="shared" si="1871"/>
        <v>1.6537873594951924</v>
      </c>
      <c r="AA1842" s="78">
        <f t="shared" si="1872"/>
        <v>1.6046000033345929</v>
      </c>
      <c r="AB1842" s="74">
        <f t="shared" si="1517"/>
        <v>1841</v>
      </c>
      <c r="AC1842" s="80">
        <f t="shared" si="1873"/>
        <v>-1.053642644708995E-2</v>
      </c>
      <c r="AD1842" s="79">
        <f t="shared" si="1885"/>
        <v>4.9187356160599549E-2</v>
      </c>
      <c r="AE1842" s="81">
        <f t="shared" si="1874"/>
        <v>5.9723782607689499E-2</v>
      </c>
      <c r="AF1842" s="19">
        <f t="shared" si="1875"/>
        <v>3.0653967380269879E-2</v>
      </c>
      <c r="AG1842" s="93">
        <f t="shared" si="1886"/>
        <v>-0.24518787513913637</v>
      </c>
      <c r="AH1842" s="91">
        <f t="shared" si="1876"/>
        <v>-1.4611231102362448E-3</v>
      </c>
      <c r="AI1842" s="96">
        <f t="shared" si="1877"/>
        <v>1834.8241833818345</v>
      </c>
      <c r="AJ1842" s="5">
        <f t="shared" si="1887"/>
        <v>8.4999999999999964E-2</v>
      </c>
      <c r="AK1842" s="5">
        <f t="shared" si="1894"/>
        <v>8.4999999999999964E-2</v>
      </c>
      <c r="AL1842" s="5">
        <f t="shared" si="1878"/>
        <v>0</v>
      </c>
      <c r="AM1842" s="95">
        <f t="shared" si="1864"/>
        <v>1.6785714285714275E-2</v>
      </c>
      <c r="AN1842" s="95">
        <f t="shared" si="1888"/>
        <v>-1.2499999999999987E-2</v>
      </c>
      <c r="AO1842" s="78">
        <f t="shared" si="1889"/>
        <v>1.3428571428571434</v>
      </c>
      <c r="AP1842" s="8">
        <f t="shared" si="1890"/>
        <v>57.317073170731717</v>
      </c>
      <c r="AQ1842" s="8"/>
      <c r="AR1842" s="8">
        <f t="shared" si="1891"/>
        <v>1</v>
      </c>
      <c r="AS1842" s="114">
        <f t="shared" si="1892"/>
        <v>205415</v>
      </c>
      <c r="AT1842" s="103">
        <f t="shared" si="1879"/>
        <v>0.25836198174897007</v>
      </c>
      <c r="AU1842" s="5">
        <f t="shared" si="1880"/>
        <v>1.7</v>
      </c>
      <c r="AV1842" s="93">
        <f t="shared" si="1881"/>
        <v>0.60239339460239516</v>
      </c>
      <c r="AW1842" s="210">
        <f t="shared" si="1882"/>
        <v>4.6153846153846129E-2</v>
      </c>
      <c r="AX1842" s="276">
        <f t="shared" si="1708"/>
        <v>-1.4479563394829056E-2</v>
      </c>
      <c r="AY1842" s="19">
        <f t="shared" si="1758"/>
        <v>-0.13706690304668903</v>
      </c>
    </row>
    <row r="1843" spans="1:51">
      <c r="A1843" s="16">
        <v>41012.316157407404</v>
      </c>
      <c r="B1843" s="9">
        <v>6</v>
      </c>
      <c r="C1843" s="5">
        <v>1.7</v>
      </c>
      <c r="D1843" s="5">
        <v>1.74</v>
      </c>
      <c r="E1843" s="5">
        <v>1.69</v>
      </c>
      <c r="F1843" s="5">
        <v>1.71</v>
      </c>
      <c r="G1843" s="6">
        <v>212796</v>
      </c>
      <c r="H1843" s="113">
        <f t="shared" si="1884"/>
        <v>1.71</v>
      </c>
      <c r="I1843" s="19">
        <f t="shared" si="1895"/>
        <v>5.8823529411764757E-3</v>
      </c>
      <c r="J1843" s="8">
        <f t="shared" ref="J1843:J1848" si="1899">(L1843)+2*STDEVPA(H1824:H1843)</f>
        <v>1.7521031808642249</v>
      </c>
      <c r="K1843" s="8">
        <f t="shared" ref="K1843:K1848" si="1900">(L1843)-(2*STDEVPA(H1824:H1843))</f>
        <v>1.5508968191357746</v>
      </c>
      <c r="L1843" s="8">
        <f t="shared" ref="L1843:L1848" si="1901">AVERAGE(H1824:H1843)</f>
        <v>1.6514999999999997</v>
      </c>
      <c r="M1843" s="19">
        <f t="shared" ref="M1843:M1848" si="1902">(J1843-K1843)/K1843</f>
        <v>0.12973549190756031</v>
      </c>
      <c r="N1843" s="19">
        <f t="shared" si="1896"/>
        <v>-1.9916861598998754E-2</v>
      </c>
      <c r="O1843" s="19">
        <f t="shared" si="1897"/>
        <v>3.0062746303415122E-3</v>
      </c>
      <c r="P1843" s="19">
        <f t="shared" si="1898"/>
        <v>5.3469633807300609E-3</v>
      </c>
      <c r="Q1843" s="6">
        <v>205</v>
      </c>
      <c r="R1843" s="191">
        <v>362323.57900000003</v>
      </c>
      <c r="S1843" s="66">
        <f t="shared" ref="S1843:S1848" si="1903">R1843/Q1843</f>
        <v>1767.4320926829269</v>
      </c>
      <c r="T1843" t="str">
        <f t="shared" ref="T1843:W1844" si="1904">IF(C1843&gt;$J1843,"BrokeBandUpper", IF(C1843&lt;$K1843,"BrokeBandLower", ""))</f>
        <v/>
      </c>
      <c r="U1843" t="str">
        <f t="shared" si="1904"/>
        <v/>
      </c>
      <c r="V1843" t="str">
        <f t="shared" si="1904"/>
        <v/>
      </c>
      <c r="W1843" t="str">
        <f t="shared" si="1904"/>
        <v/>
      </c>
      <c r="X1843" s="63"/>
      <c r="Y1843" s="219">
        <f t="shared" si="1696"/>
        <v>2.3626373626373558E-3</v>
      </c>
      <c r="Z1843" s="78">
        <f t="shared" ref="Z1843:Z1848" si="1905">Z1842+(0.154*(F1843-Z1842))</f>
        <v>1.6624441061329327</v>
      </c>
      <c r="AA1843" s="78">
        <f t="shared" ref="AA1843:AA1848" si="1906">AA1842+(0.074*(F1843-AA1842))</f>
        <v>1.6123996030878329</v>
      </c>
      <c r="AB1843" s="74">
        <f t="shared" si="1517"/>
        <v>1842</v>
      </c>
      <c r="AC1843" s="80">
        <f t="shared" ref="AC1843:AC1848" si="1907">AD1843-AE1843</f>
        <v>-7.7434236500717804E-3</v>
      </c>
      <c r="AD1843" s="79">
        <f t="shared" si="1885"/>
        <v>5.0044503045099775E-2</v>
      </c>
      <c r="AE1843" s="81">
        <f t="shared" ref="AE1843:AE1848" si="1908">AE1842+(0.2*(AD1843-AE1842))</f>
        <v>5.7787926695171556E-2</v>
      </c>
      <c r="AF1843" s="19">
        <f t="shared" ref="AF1843:AF1848" si="1909">AD1843/AA1843</f>
        <v>3.1037283158133897E-2</v>
      </c>
      <c r="AG1843" s="93">
        <f t="shared" si="1886"/>
        <v>-0.26508065244355855</v>
      </c>
      <c r="AH1843" s="91">
        <f t="shared" ref="AH1843:AH1848" si="1910">SLOPE(AC1830:AC1843,AB1830:AB1843)</f>
        <v>-1.448348710668084E-3</v>
      </c>
      <c r="AI1843" s="96">
        <f t="shared" ref="AI1843:AI1848" si="1911">INTERCEPT(AB1830:AB1843,AC1830:AC1843)</f>
        <v>1835.3512772572647</v>
      </c>
      <c r="AJ1843" s="5">
        <f t="shared" si="1887"/>
        <v>1.0000000000000009E-2</v>
      </c>
      <c r="AK1843" s="5">
        <f t="shared" si="1894"/>
        <v>1.0000000000000009E-2</v>
      </c>
      <c r="AL1843" s="5">
        <f t="shared" ref="AL1843:AL1848" si="1912">IF(AJ1843&lt;0,AJ1843,0)</f>
        <v>0</v>
      </c>
      <c r="AM1843" s="95">
        <f t="shared" ref="AM1843:AM1850" si="1913">(AVERAGE(AK1830:AK1843))</f>
        <v>1.7499999999999991E-2</v>
      </c>
      <c r="AN1843" s="95">
        <f t="shared" si="1888"/>
        <v>-9.642857142857144E-3</v>
      </c>
      <c r="AO1843" s="78">
        <f t="shared" si="1889"/>
        <v>1.8148148148148138</v>
      </c>
      <c r="AP1843" s="8">
        <f t="shared" si="1890"/>
        <v>64.473684210526301</v>
      </c>
      <c r="AQ1843" s="8"/>
      <c r="AR1843" s="8">
        <f t="shared" si="1891"/>
        <v>-0.2</v>
      </c>
      <c r="AS1843" s="114">
        <f t="shared" si="1892"/>
        <v>-42559.200000000004</v>
      </c>
      <c r="AT1843" s="103">
        <f t="shared" ref="AT1843:AT1848" si="1914">SUM(AS1824:AS1843)/SUM(G1824:G1843)</f>
        <v>0.38229606419412354</v>
      </c>
      <c r="AU1843" s="5">
        <f t="shared" ref="AU1843:AU1848" si="1915">F1843</f>
        <v>1.71</v>
      </c>
      <c r="AV1843" s="93">
        <f t="shared" ref="AV1843:AV1848" si="1916">AS1843/R1843</f>
        <v>-0.117461855829151</v>
      </c>
      <c r="AW1843" s="210">
        <f t="shared" ref="AW1843:AW1848" si="1917">(D1843-E1843)/E1843</f>
        <v>2.9585798816568074E-2</v>
      </c>
      <c r="AX1843" s="276">
        <f t="shared" si="1708"/>
        <v>-1.5442478426308063E-2</v>
      </c>
      <c r="AY1843" s="19">
        <f t="shared" si="1758"/>
        <v>-6.6501662047550633E-2</v>
      </c>
    </row>
    <row r="1844" spans="1:51">
      <c r="A1844" s="16">
        <v>41015.348553240743</v>
      </c>
      <c r="B1844" s="9">
        <v>2</v>
      </c>
      <c r="C1844" s="5">
        <v>1.69</v>
      </c>
      <c r="D1844" s="5">
        <v>1.7</v>
      </c>
      <c r="E1844" s="5">
        <v>1.665</v>
      </c>
      <c r="F1844" s="5">
        <v>1.7</v>
      </c>
      <c r="G1844" s="6">
        <v>109878</v>
      </c>
      <c r="H1844" s="113">
        <f t="shared" si="1884"/>
        <v>1.7</v>
      </c>
      <c r="I1844" s="19">
        <f t="shared" si="1895"/>
        <v>-5.8479532163742748E-3</v>
      </c>
      <c r="J1844" s="8">
        <f t="shared" si="1899"/>
        <v>1.753362466411057</v>
      </c>
      <c r="K1844" s="8">
        <f t="shared" si="1900"/>
        <v>1.5626375335889429</v>
      </c>
      <c r="L1844" s="8">
        <f t="shared" si="1901"/>
        <v>1.6579999999999999</v>
      </c>
      <c r="M1844" s="19">
        <f t="shared" si="1902"/>
        <v>0.12205321369957887</v>
      </c>
      <c r="N1844" s="19">
        <f t="shared" si="1896"/>
        <v>-5.9214931049517645E-2</v>
      </c>
      <c r="O1844" s="19">
        <f t="shared" si="1897"/>
        <v>7.1872796110725396E-4</v>
      </c>
      <c r="P1844" s="19">
        <f t="shared" si="1898"/>
        <v>7.5702743782211698E-3</v>
      </c>
      <c r="Q1844" s="6">
        <v>123</v>
      </c>
      <c r="R1844" s="191">
        <v>185122.25</v>
      </c>
      <c r="S1844" s="66">
        <f t="shared" si="1903"/>
        <v>1505.0589430894308</v>
      </c>
      <c r="T1844" t="str">
        <f t="shared" si="1904"/>
        <v/>
      </c>
      <c r="U1844" t="str">
        <f t="shared" si="1904"/>
        <v/>
      </c>
      <c r="V1844" t="str">
        <f t="shared" si="1904"/>
        <v/>
      </c>
      <c r="W1844" t="str">
        <f t="shared" si="1904"/>
        <v/>
      </c>
      <c r="X1844" s="63" t="s">
        <v>265</v>
      </c>
      <c r="Y1844" s="219">
        <f t="shared" si="1696"/>
        <v>9.780219780219728E-4</v>
      </c>
      <c r="Z1844" s="78">
        <f t="shared" si="1905"/>
        <v>1.6682277137884611</v>
      </c>
      <c r="AA1844" s="78">
        <f t="shared" si="1906"/>
        <v>1.6188820324593334</v>
      </c>
      <c r="AB1844" s="74">
        <f t="shared" si="1517"/>
        <v>1843</v>
      </c>
      <c r="AC1844" s="80">
        <f t="shared" si="1907"/>
        <v>-6.7537962928350403E-3</v>
      </c>
      <c r="AD1844" s="79">
        <f t="shared" si="1885"/>
        <v>4.9345681329127755E-2</v>
      </c>
      <c r="AE1844" s="81">
        <f t="shared" si="1908"/>
        <v>5.6099477621962796E-2</v>
      </c>
      <c r="AF1844" s="19">
        <f t="shared" si="1909"/>
        <v>3.0481332388477989E-2</v>
      </c>
      <c r="AG1844" s="93">
        <f t="shared" si="1886"/>
        <v>-0.12780230063062176</v>
      </c>
      <c r="AH1844" s="91">
        <f t="shared" si="1910"/>
        <v>-1.4533357367718779E-3</v>
      </c>
      <c r="AI1844" s="96">
        <f t="shared" si="1911"/>
        <v>1836.0100800303533</v>
      </c>
      <c r="AJ1844" s="5">
        <f t="shared" si="1887"/>
        <v>-1.0000000000000009E-2</v>
      </c>
      <c r="AK1844" s="5">
        <f t="shared" si="1894"/>
        <v>0</v>
      </c>
      <c r="AL1844" s="5">
        <f t="shared" si="1912"/>
        <v>-1.0000000000000009E-2</v>
      </c>
      <c r="AM1844" s="95">
        <f t="shared" si="1913"/>
        <v>1.7499999999999991E-2</v>
      </c>
      <c r="AN1844" s="95">
        <f t="shared" si="1888"/>
        <v>-1.0357142857142858E-2</v>
      </c>
      <c r="AO1844" s="78">
        <f t="shared" si="1889"/>
        <v>1.689655172413792</v>
      </c>
      <c r="AP1844" s="8">
        <f t="shared" si="1890"/>
        <v>62.820512820512803</v>
      </c>
      <c r="AQ1844" s="8"/>
      <c r="AR1844" s="8">
        <f t="shared" si="1891"/>
        <v>1</v>
      </c>
      <c r="AS1844" s="114">
        <f t="shared" si="1892"/>
        <v>109878</v>
      </c>
      <c r="AT1844" s="103">
        <f t="shared" si="1914"/>
        <v>0.36898459913253168</v>
      </c>
      <c r="AU1844" s="5">
        <f t="shared" si="1915"/>
        <v>1.7</v>
      </c>
      <c r="AV1844" s="93">
        <f t="shared" si="1916"/>
        <v>0.59354291555985306</v>
      </c>
      <c r="AW1844" s="210">
        <f t="shared" si="1917"/>
        <v>2.1021021021020974E-2</v>
      </c>
      <c r="AX1844" s="276">
        <f t="shared" si="1708"/>
        <v>-1.6171153603153136E-2</v>
      </c>
      <c r="AY1844" s="19">
        <f t="shared" si="1758"/>
        <v>-4.718641378210961E-2</v>
      </c>
    </row>
    <row r="1845" spans="1:51">
      <c r="A1845" s="16">
        <v>41016.342488425929</v>
      </c>
      <c r="B1845" s="9">
        <v>3</v>
      </c>
      <c r="C1845" s="5">
        <v>1.71</v>
      </c>
      <c r="D1845" s="5">
        <v>1.73</v>
      </c>
      <c r="E1845" s="5">
        <v>1.67</v>
      </c>
      <c r="F1845" s="5">
        <v>1.68</v>
      </c>
      <c r="G1845" s="6">
        <v>228938</v>
      </c>
      <c r="H1845" s="113">
        <f t="shared" si="1884"/>
        <v>1.68</v>
      </c>
      <c r="I1845" s="19">
        <f t="shared" si="1895"/>
        <v>-1.1764705882352951E-2</v>
      </c>
      <c r="J1845" s="8">
        <f t="shared" si="1899"/>
        <v>1.7549449838571949</v>
      </c>
      <c r="K1845" s="8">
        <f t="shared" si="1900"/>
        <v>1.5675550161428053</v>
      </c>
      <c r="L1845" s="8">
        <f t="shared" si="1901"/>
        <v>1.6612500000000001</v>
      </c>
      <c r="M1845" s="19">
        <f t="shared" si="1902"/>
        <v>0.11954283312842794</v>
      </c>
      <c r="N1845" s="19">
        <f t="shared" si="1896"/>
        <v>-2.0567918656611336E-2</v>
      </c>
      <c r="O1845" s="19">
        <f t="shared" si="1897"/>
        <v>9.0256149338998433E-4</v>
      </c>
      <c r="P1845" s="19">
        <f t="shared" si="1898"/>
        <v>3.1469118385812722E-3</v>
      </c>
      <c r="Q1845" s="6">
        <v>134</v>
      </c>
      <c r="R1845" s="191">
        <v>389194.34499999997</v>
      </c>
      <c r="S1845" s="66">
        <f t="shared" si="1903"/>
        <v>2904.4354104477611</v>
      </c>
      <c r="T1845" t="str">
        <f t="shared" ref="T1845:W1846" si="1918">IF(C1845&gt;$J1845,"BrokeBandUpper", IF(C1845&lt;$K1845,"BrokeBandLower", ""))</f>
        <v/>
      </c>
      <c r="U1845" t="str">
        <f t="shared" si="1918"/>
        <v/>
      </c>
      <c r="V1845" t="str">
        <f t="shared" si="1918"/>
        <v/>
      </c>
      <c r="W1845" t="str">
        <f t="shared" si="1918"/>
        <v/>
      </c>
      <c r="X1845" s="63"/>
      <c r="Y1845" s="219">
        <f t="shared" si="1696"/>
        <v>-1.0879120879120911E-3</v>
      </c>
      <c r="Z1845" s="78">
        <f t="shared" si="1905"/>
        <v>1.6700406458650381</v>
      </c>
      <c r="AA1845" s="78">
        <f t="shared" si="1906"/>
        <v>1.6234047620573426</v>
      </c>
      <c r="AB1845" s="74">
        <f t="shared" si="1517"/>
        <v>1844</v>
      </c>
      <c r="AC1845" s="80">
        <f t="shared" si="1907"/>
        <v>-7.5708750514138709E-3</v>
      </c>
      <c r="AD1845" s="79">
        <f t="shared" si="1885"/>
        <v>4.6635883807695455E-2</v>
      </c>
      <c r="AE1845" s="81">
        <f t="shared" si="1908"/>
        <v>5.4206758859109326E-2</v>
      </c>
      <c r="AF1845" s="19">
        <f t="shared" si="1909"/>
        <v>2.8727206484594606E-2</v>
      </c>
      <c r="AG1845" s="93">
        <f t="shared" si="1886"/>
        <v>0.12098066378544051</v>
      </c>
      <c r="AH1845" s="91">
        <f t="shared" si="1910"/>
        <v>-1.5094845918493598E-3</v>
      </c>
      <c r="AI1845" s="96">
        <f t="shared" si="1911"/>
        <v>1836.7031247662239</v>
      </c>
      <c r="AJ1845" s="5">
        <f t="shared" si="1887"/>
        <v>-2.0000000000000018E-2</v>
      </c>
      <c r="AK1845" s="5">
        <f t="shared" si="1894"/>
        <v>0</v>
      </c>
      <c r="AL1845" s="5">
        <f t="shared" si="1912"/>
        <v>-2.0000000000000018E-2</v>
      </c>
      <c r="AM1845" s="95">
        <f t="shared" si="1913"/>
        <v>1.6785714285714275E-2</v>
      </c>
      <c r="AN1845" s="95">
        <f t="shared" si="1888"/>
        <v>-1.1785714285714288E-2</v>
      </c>
      <c r="AO1845" s="78">
        <f t="shared" si="1889"/>
        <v>1.424242424242423</v>
      </c>
      <c r="AP1845" s="8">
        <f t="shared" si="1890"/>
        <v>58.749999999999979</v>
      </c>
      <c r="AQ1845" s="8"/>
      <c r="AR1845" s="8">
        <f t="shared" si="1891"/>
        <v>-0.66666666666666663</v>
      </c>
      <c r="AS1845" s="114">
        <f t="shared" si="1892"/>
        <v>-152625.33333333331</v>
      </c>
      <c r="AT1845" s="103">
        <f t="shared" si="1914"/>
        <v>0.20091707258518732</v>
      </c>
      <c r="AU1845" s="5">
        <f t="shared" si="1915"/>
        <v>1.68</v>
      </c>
      <c r="AV1845" s="93">
        <f t="shared" si="1916"/>
        <v>-0.39215711968613864</v>
      </c>
      <c r="AW1845" s="210">
        <f t="shared" si="1917"/>
        <v>3.5928143712574884E-2</v>
      </c>
      <c r="AX1845" s="276">
        <f t="shared" si="1708"/>
        <v>-1.6378622602135847E-2</v>
      </c>
      <c r="AY1845" s="19">
        <f t="shared" si="1758"/>
        <v>-1.2829573206345526E-2</v>
      </c>
    </row>
    <row r="1846" spans="1:51">
      <c r="A1846" s="16">
        <v>41017.321562500001</v>
      </c>
      <c r="B1846" s="9">
        <v>4</v>
      </c>
      <c r="C1846" s="5">
        <v>1.7050000000000001</v>
      </c>
      <c r="D1846" s="5">
        <v>1.7050000000000001</v>
      </c>
      <c r="E1846" s="5">
        <v>1.67</v>
      </c>
      <c r="F1846" s="5">
        <v>1.675</v>
      </c>
      <c r="G1846" s="6">
        <v>168445</v>
      </c>
      <c r="H1846" s="113">
        <f t="shared" ref="H1846:H1851" si="1919">F1846</f>
        <v>1.675</v>
      </c>
      <c r="I1846" s="19">
        <f t="shared" si="1895"/>
        <v>-2.9761904761904127E-3</v>
      </c>
      <c r="J1846" s="8">
        <f t="shared" si="1899"/>
        <v>1.7562415764368924</v>
      </c>
      <c r="K1846" s="8">
        <f t="shared" si="1900"/>
        <v>1.5707584235631071</v>
      </c>
      <c r="L1846" s="8">
        <f t="shared" si="1901"/>
        <v>1.6634999999999998</v>
      </c>
      <c r="M1846" s="19">
        <f t="shared" si="1902"/>
        <v>0.11808509194751629</v>
      </c>
      <c r="N1846" s="19">
        <f t="shared" si="1896"/>
        <v>-1.2194300091127642E-2</v>
      </c>
      <c r="O1846" s="19">
        <f t="shared" si="1897"/>
        <v>7.3882235148347252E-4</v>
      </c>
      <c r="P1846" s="19">
        <f t="shared" si="1898"/>
        <v>2.0435693722471253E-3</v>
      </c>
      <c r="Q1846" s="6">
        <v>189</v>
      </c>
      <c r="R1846" s="191">
        <v>284908.96000000002</v>
      </c>
      <c r="S1846" s="66">
        <f t="shared" si="1903"/>
        <v>1507.4548148148149</v>
      </c>
      <c r="T1846" t="str">
        <f t="shared" si="1918"/>
        <v/>
      </c>
      <c r="U1846" t="str">
        <f t="shared" si="1918"/>
        <v/>
      </c>
      <c r="V1846" t="str">
        <f t="shared" si="1918"/>
        <v/>
      </c>
      <c r="W1846" t="str">
        <f t="shared" si="1918"/>
        <v/>
      </c>
      <c r="X1846" s="63"/>
      <c r="Y1846" s="219">
        <f t="shared" si="1696"/>
        <v>-3.4395604395604405E-3</v>
      </c>
      <c r="Z1846" s="78">
        <f t="shared" si="1905"/>
        <v>1.6708043864018223</v>
      </c>
      <c r="AA1846" s="78">
        <f t="shared" si="1906"/>
        <v>1.6272228096650994</v>
      </c>
      <c r="AB1846" s="74">
        <f t="shared" si="1517"/>
        <v>1845</v>
      </c>
      <c r="AC1846" s="80">
        <f t="shared" si="1907"/>
        <v>-8.5001456979091269E-3</v>
      </c>
      <c r="AD1846" s="79">
        <f t="shared" ref="AD1846:AD1851" si="1920">Z1846-AA1846</f>
        <v>4.3581576736722916E-2</v>
      </c>
      <c r="AE1846" s="81">
        <f t="shared" si="1908"/>
        <v>5.2081722434632043E-2</v>
      </c>
      <c r="AF1846" s="19">
        <f t="shared" si="1909"/>
        <v>2.6782796109951587E-2</v>
      </c>
      <c r="AG1846" s="93">
        <f t="shared" si="1886"/>
        <v>0.12274283225975491</v>
      </c>
      <c r="AH1846" s="91">
        <f t="shared" si="1910"/>
        <v>-1.6095984104643412E-3</v>
      </c>
      <c r="AI1846" s="96">
        <f t="shared" si="1911"/>
        <v>1837.4005951393103</v>
      </c>
      <c r="AJ1846" s="5">
        <f t="shared" ref="AJ1846:AJ1851" si="1921">F1846-F1845</f>
        <v>-4.9999999999998934E-3</v>
      </c>
      <c r="AK1846" s="5">
        <f t="shared" si="1894"/>
        <v>0</v>
      </c>
      <c r="AL1846" s="5">
        <f t="shared" si="1912"/>
        <v>-4.9999999999998934E-3</v>
      </c>
      <c r="AM1846" s="95">
        <f t="shared" si="1913"/>
        <v>1.6428571428571428E-2</v>
      </c>
      <c r="AN1846" s="95">
        <f t="shared" ref="AN1846:AN1852" si="1922">(AVERAGE(AL1833:AL1846))</f>
        <v>-1.2142857142857138E-2</v>
      </c>
      <c r="AO1846" s="78">
        <f t="shared" ref="AO1846:AO1851" si="1923">ABS(AM1846/AN1846)</f>
        <v>1.3529411764705888</v>
      </c>
      <c r="AP1846" s="8">
        <f t="shared" ref="AP1846:AP1851" si="1924">IF(AN1846=0,100,100-(100/(1+AO1846)))</f>
        <v>57.500000000000007</v>
      </c>
      <c r="AQ1846" s="8"/>
      <c r="AR1846" s="8">
        <f t="shared" ref="AR1846:AR1851" si="1925">IF(ISERROR(((F1846-E1846)-(D1846-F1846))/(D1846-E1846)),0,((F1846-E1846)-(D1846-F1846))/(D1846-E1846))</f>
        <v>-0.71428571428570886</v>
      </c>
      <c r="AS1846" s="114">
        <f t="shared" ref="AS1846:AS1851" si="1926">IF(ISERROR(AR1846*G1846),0,AR1846*G1846)</f>
        <v>-120317.85714285623</v>
      </c>
      <c r="AT1846" s="103">
        <f t="shared" si="1914"/>
        <v>0.20028011067719109</v>
      </c>
      <c r="AU1846" s="5">
        <f t="shared" si="1915"/>
        <v>1.675</v>
      </c>
      <c r="AV1846" s="93">
        <f t="shared" si="1916"/>
        <v>-0.42230281961948907</v>
      </c>
      <c r="AW1846" s="210">
        <f t="shared" si="1917"/>
        <v>2.0958083832335415E-2</v>
      </c>
      <c r="AX1846" s="276">
        <f t="shared" si="1708"/>
        <v>-1.6063653596333698E-2</v>
      </c>
      <c r="AY1846" s="19">
        <f t="shared" si="1758"/>
        <v>1.9230494129651374E-2</v>
      </c>
    </row>
    <row r="1847" spans="1:51">
      <c r="A1847" s="16">
        <v>41018.316828703704</v>
      </c>
      <c r="B1847" s="9">
        <v>5</v>
      </c>
      <c r="C1847" s="5">
        <v>1.6950000000000001</v>
      </c>
      <c r="D1847" s="5">
        <v>1.7050000000000001</v>
      </c>
      <c r="E1847" s="5">
        <v>1.67</v>
      </c>
      <c r="F1847" s="5">
        <v>1.7050000000000001</v>
      </c>
      <c r="G1847" s="6">
        <v>383480</v>
      </c>
      <c r="H1847" s="113">
        <f t="shared" si="1919"/>
        <v>1.7050000000000001</v>
      </c>
      <c r="I1847" s="19">
        <f t="shared" si="1895"/>
        <v>1.7910447761194045E-2</v>
      </c>
      <c r="J1847" s="8">
        <f t="shared" si="1899"/>
        <v>1.7592596148766708</v>
      </c>
      <c r="K1847" s="8">
        <f t="shared" si="1900"/>
        <v>1.5772403851233288</v>
      </c>
      <c r="L1847" s="8">
        <f t="shared" si="1901"/>
        <v>1.6682499999999998</v>
      </c>
      <c r="M1847" s="19">
        <f t="shared" si="1902"/>
        <v>0.11540360712936569</v>
      </c>
      <c r="N1847" s="19">
        <f t="shared" si="1896"/>
        <v>-2.2708072407162154E-2</v>
      </c>
      <c r="O1847" s="19">
        <f t="shared" si="1897"/>
        <v>1.7184642934496004E-3</v>
      </c>
      <c r="P1847" s="19">
        <f t="shared" si="1898"/>
        <v>4.1266444686751712E-3</v>
      </c>
      <c r="Q1847" s="6">
        <v>132</v>
      </c>
      <c r="R1847" s="191">
        <v>642428.09499999997</v>
      </c>
      <c r="S1847" s="66">
        <f t="shared" si="1903"/>
        <v>4866.8795075757571</v>
      </c>
      <c r="T1847" t="str">
        <f t="shared" ref="T1847:W1848" si="1927">IF(C1847&gt;$J1847,"BrokeBandUpper", IF(C1847&lt;$K1847,"BrokeBandLower", ""))</f>
        <v/>
      </c>
      <c r="U1847" t="str">
        <f t="shared" si="1927"/>
        <v/>
      </c>
      <c r="V1847" t="str">
        <f t="shared" si="1927"/>
        <v/>
      </c>
      <c r="W1847" t="str">
        <f t="shared" si="1927"/>
        <v/>
      </c>
      <c r="X1847" s="63"/>
      <c r="Y1847" s="219">
        <f t="shared" si="1696"/>
        <v>-2.0659340659340648E-3</v>
      </c>
      <c r="Z1847" s="78">
        <f t="shared" si="1905"/>
        <v>1.6760705108959417</v>
      </c>
      <c r="AA1847" s="78">
        <f t="shared" si="1906"/>
        <v>1.6329783217498821</v>
      </c>
      <c r="AB1847" s="74">
        <f t="shared" si="1517"/>
        <v>1846</v>
      </c>
      <c r="AC1847" s="80">
        <f t="shared" si="1907"/>
        <v>-7.1916266308579418E-3</v>
      </c>
      <c r="AD1847" s="79">
        <f t="shared" si="1920"/>
        <v>4.3092189146059612E-2</v>
      </c>
      <c r="AE1847" s="81">
        <f t="shared" si="1908"/>
        <v>5.0283815776917554E-2</v>
      </c>
      <c r="AF1847" s="19">
        <f t="shared" si="1909"/>
        <v>2.63887086387543E-2</v>
      </c>
      <c r="AG1847" s="93">
        <f t="shared" ref="AG1847:AG1852" si="1928">IF(A1848&gt;A1847,(AC1847-AC1846)/AC1846, (AC1847-AC1848)/AC1848)</f>
        <v>-0.1539407809648552</v>
      </c>
      <c r="AH1847" s="91">
        <f t="shared" si="1910"/>
        <v>-1.4899299028499461E-3</v>
      </c>
      <c r="AI1847" s="96">
        <f t="shared" si="1911"/>
        <v>1838.0607857350001</v>
      </c>
      <c r="AJ1847" s="5">
        <f t="shared" si="1921"/>
        <v>3.0000000000000027E-2</v>
      </c>
      <c r="AK1847" s="5">
        <f t="shared" si="1894"/>
        <v>3.0000000000000027E-2</v>
      </c>
      <c r="AL1847" s="5">
        <f t="shared" si="1912"/>
        <v>0</v>
      </c>
      <c r="AM1847" s="95">
        <f t="shared" si="1913"/>
        <v>1.1785714285714288E-2</v>
      </c>
      <c r="AN1847" s="95">
        <f t="shared" si="1922"/>
        <v>-1.2142857142857138E-2</v>
      </c>
      <c r="AO1847" s="78">
        <f t="shared" si="1923"/>
        <v>0.97058823529411831</v>
      </c>
      <c r="AP1847" s="8">
        <f t="shared" si="1924"/>
        <v>49.253731343283597</v>
      </c>
      <c r="AQ1847" s="8"/>
      <c r="AR1847" s="8">
        <f t="shared" si="1925"/>
        <v>1</v>
      </c>
      <c r="AS1847" s="114">
        <f t="shared" si="1926"/>
        <v>383480</v>
      </c>
      <c r="AT1847" s="103">
        <f t="shared" si="1914"/>
        <v>0.23394832226565621</v>
      </c>
      <c r="AU1847" s="5">
        <f t="shared" si="1915"/>
        <v>1.7050000000000001</v>
      </c>
      <c r="AV1847" s="93">
        <f t="shared" si="1916"/>
        <v>0.59692283538751523</v>
      </c>
      <c r="AW1847" s="210">
        <f t="shared" si="1917"/>
        <v>2.0958083832335415E-2</v>
      </c>
      <c r="AX1847" s="276">
        <f t="shared" si="1708"/>
        <v>-1.48221849458905E-2</v>
      </c>
      <c r="AY1847" s="19">
        <f t="shared" si="1758"/>
        <v>7.7284326569800166E-2</v>
      </c>
    </row>
    <row r="1848" spans="1:51">
      <c r="A1848" s="16">
        <v>41019.357060185182</v>
      </c>
      <c r="B1848" s="9">
        <v>6</v>
      </c>
      <c r="C1848" s="5">
        <v>1.7</v>
      </c>
      <c r="D1848" s="5">
        <v>1.7150000000000001</v>
      </c>
      <c r="E1848" s="5">
        <v>1.6950000000000001</v>
      </c>
      <c r="F1848" s="5">
        <v>1.7</v>
      </c>
      <c r="G1848" s="6">
        <v>433071</v>
      </c>
      <c r="H1848" s="113">
        <f t="shared" si="1919"/>
        <v>1.7</v>
      </c>
      <c r="I1848" s="19">
        <f t="shared" ref="I1848:I1854" si="1929">IF(A1849&gt;A1848,(H1848-H1847)/H1847, (H1848-H1849)/H1849)</f>
        <v>-2.9325513196481615E-3</v>
      </c>
      <c r="J1848" s="8">
        <f t="shared" si="1899"/>
        <v>1.7622925724592622</v>
      </c>
      <c r="K1848" s="8">
        <f t="shared" si="1900"/>
        <v>1.5802074275407381</v>
      </c>
      <c r="L1848" s="8">
        <f t="shared" si="1901"/>
        <v>1.6712500000000001</v>
      </c>
      <c r="M1848" s="19">
        <f t="shared" si="1902"/>
        <v>0.11522863501654433</v>
      </c>
      <c r="N1848" s="19">
        <f t="shared" ref="N1848:N1854" si="1930">IF(A1849&gt;A1848,(M1848-M1847)/M1847, (M1848-M1849)/M1849)</f>
        <v>-1.5161754227076953E-3</v>
      </c>
      <c r="O1848" s="19">
        <f t="shared" ref="O1848:O1854" si="1931">IF(A1849&gt;A1848,(J1848-J1847)/J1847, (J1848-J1849)/J1849)</f>
        <v>1.7239965931941125E-3</v>
      </c>
      <c r="P1848" s="19">
        <f t="shared" ref="P1848:P1854" si="1932">IF(A1849&gt;A1848,(K1848-K1847)/K1847, (K1848-K1849)/K1849)</f>
        <v>1.8811605671492514E-3</v>
      </c>
      <c r="Q1848" s="6">
        <v>92</v>
      </c>
      <c r="R1848" s="191">
        <v>737010.46499999997</v>
      </c>
      <c r="S1848" s="66">
        <f t="shared" si="1903"/>
        <v>8010.9833152173906</v>
      </c>
      <c r="T1848" t="str">
        <f t="shared" si="1927"/>
        <v/>
      </c>
      <c r="U1848" t="str">
        <f t="shared" si="1927"/>
        <v/>
      </c>
      <c r="V1848" t="str">
        <f t="shared" si="1927"/>
        <v/>
      </c>
      <c r="W1848" t="str">
        <f t="shared" si="1927"/>
        <v/>
      </c>
      <c r="X1848" s="63"/>
      <c r="Y1848" s="219">
        <f t="shared" si="1696"/>
        <v>5.0549450549450595E-4</v>
      </c>
      <c r="Z1848" s="78">
        <f t="shared" si="1905"/>
        <v>1.6797556522179666</v>
      </c>
      <c r="AA1848" s="78">
        <f t="shared" si="1906"/>
        <v>1.6379379259403908</v>
      </c>
      <c r="AB1848" s="74">
        <f t="shared" si="1517"/>
        <v>1847</v>
      </c>
      <c r="AC1848" s="80">
        <f t="shared" si="1907"/>
        <v>-6.7728715994733596E-3</v>
      </c>
      <c r="AD1848" s="79">
        <f t="shared" si="1920"/>
        <v>4.1817726277575851E-2</v>
      </c>
      <c r="AE1848" s="81">
        <f t="shared" si="1908"/>
        <v>4.859059787704921E-2</v>
      </c>
      <c r="AF1848" s="19">
        <f t="shared" si="1909"/>
        <v>2.5530714940596423E-2</v>
      </c>
      <c r="AG1848" s="93">
        <f t="shared" si="1928"/>
        <v>-5.8228138483689039E-2</v>
      </c>
      <c r="AH1848" s="91">
        <f t="shared" si="1910"/>
        <v>-1.1587400594854776E-3</v>
      </c>
      <c r="AI1848" s="96">
        <f t="shared" si="1911"/>
        <v>1838.6001068741286</v>
      </c>
      <c r="AJ1848" s="5">
        <f t="shared" si="1921"/>
        <v>-5.0000000000001155E-3</v>
      </c>
      <c r="AK1848" s="5">
        <f t="shared" ref="AK1848:AK1853" si="1933">IF(AJ1848&gt;0,AJ1848,0)</f>
        <v>0</v>
      </c>
      <c r="AL1848" s="5">
        <f t="shared" si="1912"/>
        <v>-5.0000000000001155E-3</v>
      </c>
      <c r="AM1848" s="95">
        <f t="shared" si="1913"/>
        <v>8.9285714285714281E-3</v>
      </c>
      <c r="AN1848" s="95">
        <f t="shared" si="1922"/>
        <v>-1.2500000000000002E-2</v>
      </c>
      <c r="AO1848" s="78">
        <f t="shared" si="1923"/>
        <v>0.71428571428571408</v>
      </c>
      <c r="AP1848" s="8">
        <f t="shared" si="1924"/>
        <v>41.666666666666657</v>
      </c>
      <c r="AQ1848" s="8"/>
      <c r="AR1848" s="8">
        <f t="shared" si="1925"/>
        <v>-0.5000000000000111</v>
      </c>
      <c r="AS1848" s="114">
        <f t="shared" si="1926"/>
        <v>-216535.5000000048</v>
      </c>
      <c r="AT1848" s="103">
        <f t="shared" si="1914"/>
        <v>0.11311707270300166</v>
      </c>
      <c r="AU1848" s="5">
        <f t="shared" si="1915"/>
        <v>1.7</v>
      </c>
      <c r="AV1848" s="93">
        <f t="shared" si="1916"/>
        <v>-0.29380247673960075</v>
      </c>
      <c r="AW1848" s="210">
        <f t="shared" si="1917"/>
        <v>1.1799410029498535E-2</v>
      </c>
      <c r="AX1848" s="276">
        <f t="shared" si="1708"/>
        <v>-1.2527081107367232E-2</v>
      </c>
      <c r="AY1848" s="19">
        <f t="shared" si="1758"/>
        <v>0.1548424774688561</v>
      </c>
    </row>
    <row r="1849" spans="1:51">
      <c r="A1849" s="16">
        <v>41022.364583333336</v>
      </c>
      <c r="B1849" s="9">
        <v>2</v>
      </c>
      <c r="C1849" s="5">
        <v>1.675</v>
      </c>
      <c r="D1849" s="5">
        <v>1.86</v>
      </c>
      <c r="E1849" s="5">
        <v>1.675</v>
      </c>
      <c r="F1849" s="5">
        <v>1.82</v>
      </c>
      <c r="G1849" s="6">
        <v>1312815</v>
      </c>
      <c r="H1849" s="113">
        <f t="shared" si="1919"/>
        <v>1.82</v>
      </c>
      <c r="I1849" s="19">
        <f t="shared" si="1929"/>
        <v>7.0588235294117715E-2</v>
      </c>
      <c r="J1849" s="8">
        <f t="shared" ref="J1849:J1854" si="1934">(L1849)+2*STDEVPA(H1830:H1849)</f>
        <v>1.7881497167135019</v>
      </c>
      <c r="K1849" s="8">
        <f t="shared" ref="K1849:K1854" si="1935">(L1849)-(2*STDEVPA(H1830:H1849))</f>
        <v>1.5763502832864977</v>
      </c>
      <c r="L1849" s="8">
        <f t="shared" ref="L1849:L1854" si="1936">AVERAGE(H1830:H1849)</f>
        <v>1.6822499999999998</v>
      </c>
      <c r="M1849" s="19">
        <f t="shared" ref="M1849:M1854" si="1937">(J1849-K1849)/K1849</f>
        <v>0.13436064031747322</v>
      </c>
      <c r="N1849" s="19">
        <f t="shared" si="1930"/>
        <v>0.16603516389985828</v>
      </c>
      <c r="O1849" s="19">
        <f t="shared" si="1931"/>
        <v>1.4672446935503047E-2</v>
      </c>
      <c r="P1849" s="19">
        <f t="shared" si="1932"/>
        <v>-2.4409100900399938E-3</v>
      </c>
      <c r="Q1849" s="6">
        <v>467</v>
      </c>
      <c r="R1849" s="191">
        <v>2359073.003</v>
      </c>
      <c r="S1849" s="66">
        <f t="shared" ref="S1849:S1854" si="1938">R1849/Q1849</f>
        <v>5051.548186295503</v>
      </c>
      <c r="T1849" t="str">
        <f t="shared" ref="T1849:W1850" si="1939">IF(C1849&gt;$J1849,"BrokeBandUpper", IF(C1849&lt;$K1849,"BrokeBandLower", ""))</f>
        <v/>
      </c>
      <c r="U1849" t="str">
        <f t="shared" si="1939"/>
        <v>BrokeBandUpper</v>
      </c>
      <c r="V1849" t="str">
        <f t="shared" si="1939"/>
        <v/>
      </c>
      <c r="W1849" t="str">
        <f t="shared" si="1939"/>
        <v>BrokeBandUpper</v>
      </c>
      <c r="X1849" s="63" t="s">
        <v>89</v>
      </c>
      <c r="Y1849" s="219">
        <f t="shared" si="1696"/>
        <v>5.7362637362637393E-3</v>
      </c>
      <c r="Z1849" s="78">
        <f t="shared" ref="Z1849:Z1854" si="1940">Z1848+(0.154*(F1849-Z1848))</f>
        <v>1.7013532817763999</v>
      </c>
      <c r="AA1849" s="78">
        <f t="shared" ref="AA1849:AA1854" si="1941">AA1848+(0.074*(F1849-AA1848))</f>
        <v>1.651410519420802</v>
      </c>
      <c r="AB1849" s="74">
        <f t="shared" si="1517"/>
        <v>1848</v>
      </c>
      <c r="AC1849" s="80">
        <f t="shared" ref="AC1849:AC1854" si="1942">AD1849-AE1849</f>
        <v>1.0817315828389601E-3</v>
      </c>
      <c r="AD1849" s="79">
        <f t="shared" si="1920"/>
        <v>4.9942762355597914E-2</v>
      </c>
      <c r="AE1849" s="81">
        <f t="shared" ref="AE1849:AE1854" si="1943">AE1848+(0.2*(AD1849-AE1848))</f>
        <v>4.8861030772758954E-2</v>
      </c>
      <c r="AF1849" s="19">
        <f t="shared" ref="AF1849:AF1854" si="1944">AD1849/AA1849</f>
        <v>3.0242487720808696E-2</v>
      </c>
      <c r="AG1849" s="93">
        <f t="shared" si="1928"/>
        <v>-1.1597153536652123</v>
      </c>
      <c r="AH1849" s="91">
        <f t="shared" ref="AH1849:AH1854" si="1945">SLOPE(AC1836:AC1849,AB1836:AB1849)</f>
        <v>-5.3951423943703015E-4</v>
      </c>
      <c r="AI1849" s="96">
        <f t="shared" ref="AI1849:AI1854" si="1946">INTERCEPT(AB1836:AB1849,AC1836:AC1849)</f>
        <v>1840.1632999639555</v>
      </c>
      <c r="AJ1849" s="5">
        <f t="shared" si="1921"/>
        <v>0.12000000000000011</v>
      </c>
      <c r="AK1849" s="5">
        <f t="shared" si="1933"/>
        <v>0.12000000000000011</v>
      </c>
      <c r="AL1849" s="5">
        <f t="shared" ref="AL1849:AL1854" si="1947">IF(AJ1849&lt;0,AJ1849,0)</f>
        <v>0</v>
      </c>
      <c r="AM1849" s="95">
        <f t="shared" si="1913"/>
        <v>1.7500000000000009E-2</v>
      </c>
      <c r="AN1849" s="95">
        <f t="shared" si="1922"/>
        <v>-1.0357142857142858E-2</v>
      </c>
      <c r="AO1849" s="78">
        <f t="shared" si="1923"/>
        <v>1.6896551724137938</v>
      </c>
      <c r="AP1849" s="8">
        <f t="shared" si="1924"/>
        <v>62.820512820512825</v>
      </c>
      <c r="AQ1849" s="8"/>
      <c r="AR1849" s="8">
        <f t="shared" si="1925"/>
        <v>0.56756756756756732</v>
      </c>
      <c r="AS1849" s="114">
        <f t="shared" si="1926"/>
        <v>745111.21621621586</v>
      </c>
      <c r="AT1849" s="103">
        <f t="shared" ref="AT1849:AT1854" si="1948">SUM(AS1830:AS1849)/SUM(G1830:G1849)</f>
        <v>0.24230337376714967</v>
      </c>
      <c r="AU1849" s="5">
        <f t="shared" ref="AU1849:AU1854" si="1949">F1849</f>
        <v>1.82</v>
      </c>
      <c r="AV1849" s="93">
        <f t="shared" ref="AV1849:AV1854" si="1950">AS1849/R1849</f>
        <v>0.31584915569321864</v>
      </c>
      <c r="AW1849" s="210">
        <f t="shared" ref="AW1849:AW1854" si="1951">(D1849-E1849)/E1849</f>
        <v>0.11044776119402988</v>
      </c>
      <c r="AX1849" s="276">
        <f t="shared" si="1708"/>
        <v>-9.1795889318522367E-3</v>
      </c>
      <c r="AY1849" s="19">
        <f t="shared" si="1758"/>
        <v>0.26722044399842837</v>
      </c>
    </row>
    <row r="1850" spans="1:51">
      <c r="A1850" s="16">
        <v>41023.341493055559</v>
      </c>
      <c r="B1850" s="9">
        <v>3</v>
      </c>
      <c r="C1850" s="5">
        <v>1.8049999999999999</v>
      </c>
      <c r="D1850" s="5">
        <v>1.81</v>
      </c>
      <c r="E1850" s="5">
        <v>1.77</v>
      </c>
      <c r="F1850" s="5">
        <v>1.8</v>
      </c>
      <c r="G1850" s="6">
        <v>280040</v>
      </c>
      <c r="H1850" s="113">
        <f t="shared" si="1919"/>
        <v>1.8</v>
      </c>
      <c r="I1850" s="19">
        <f t="shared" si="1929"/>
        <v>-1.0989010989010999E-2</v>
      </c>
      <c r="J1850" s="8">
        <f t="shared" si="1934"/>
        <v>1.8028608041739138</v>
      </c>
      <c r="K1850" s="8">
        <f t="shared" si="1935"/>
        <v>1.5816391958260854</v>
      </c>
      <c r="L1850" s="8">
        <f t="shared" si="1936"/>
        <v>1.6922499999999996</v>
      </c>
      <c r="M1850" s="19">
        <f t="shared" si="1937"/>
        <v>0.13986856732662412</v>
      </c>
      <c r="N1850" s="19">
        <f t="shared" si="1930"/>
        <v>4.0993604943654081E-2</v>
      </c>
      <c r="O1850" s="19">
        <f t="shared" si="1931"/>
        <v>8.2269886704173321E-3</v>
      </c>
      <c r="P1850" s="19">
        <f t="shared" si="1932"/>
        <v>3.3551632499858436E-3</v>
      </c>
      <c r="Q1850" s="6">
        <v>148</v>
      </c>
      <c r="R1850" s="191">
        <v>503331.61</v>
      </c>
      <c r="S1850" s="66">
        <f t="shared" si="1938"/>
        <v>3400.8892567567568</v>
      </c>
      <c r="T1850" t="str">
        <f t="shared" si="1939"/>
        <v>BrokeBandUpper</v>
      </c>
      <c r="U1850" t="str">
        <f t="shared" si="1939"/>
        <v>BrokeBandUpper</v>
      </c>
      <c r="V1850" t="str">
        <f t="shared" si="1939"/>
        <v/>
      </c>
      <c r="W1850" t="str">
        <f t="shared" si="1939"/>
        <v/>
      </c>
      <c r="X1850" s="63" t="s">
        <v>89</v>
      </c>
      <c r="Y1850" s="219">
        <f t="shared" si="1696"/>
        <v>9.6263736263736306E-3</v>
      </c>
      <c r="Z1850" s="78">
        <f t="shared" si="1940"/>
        <v>1.7165448763828344</v>
      </c>
      <c r="AA1850" s="78">
        <f t="shared" si="1941"/>
        <v>1.6624061409836626</v>
      </c>
      <c r="AB1850" s="74">
        <f t="shared" si="1517"/>
        <v>1849</v>
      </c>
      <c r="AC1850" s="80">
        <f t="shared" si="1942"/>
        <v>4.2221637011302798E-3</v>
      </c>
      <c r="AD1850" s="79">
        <f t="shared" si="1920"/>
        <v>5.41387353991718E-2</v>
      </c>
      <c r="AE1850" s="81">
        <f t="shared" si="1943"/>
        <v>4.991657169804152E-2</v>
      </c>
      <c r="AF1850" s="19">
        <f t="shared" si="1944"/>
        <v>3.2566491463474359E-2</v>
      </c>
      <c r="AG1850" s="93">
        <f t="shared" si="1928"/>
        <v>2.9031528413447858</v>
      </c>
      <c r="AH1850" s="91">
        <f t="shared" si="1945"/>
        <v>1.4318531339463464E-4</v>
      </c>
      <c r="AI1850" s="96">
        <f t="shared" si="1946"/>
        <v>1842.9323521871197</v>
      </c>
      <c r="AJ1850" s="5">
        <f t="shared" si="1921"/>
        <v>-2.0000000000000018E-2</v>
      </c>
      <c r="AK1850" s="5">
        <f t="shared" si="1933"/>
        <v>0</v>
      </c>
      <c r="AL1850" s="5">
        <f t="shared" si="1947"/>
        <v>-2.0000000000000018E-2</v>
      </c>
      <c r="AM1850" s="95">
        <f t="shared" si="1913"/>
        <v>1.7500000000000009E-2</v>
      </c>
      <c r="AN1850" s="95">
        <f t="shared" si="1922"/>
        <v>-1.1071428571428574E-2</v>
      </c>
      <c r="AO1850" s="78">
        <f t="shared" si="1923"/>
        <v>1.580645161290323</v>
      </c>
      <c r="AP1850" s="8">
        <f t="shared" si="1924"/>
        <v>61.250000000000007</v>
      </c>
      <c r="AQ1850" s="8"/>
      <c r="AR1850" s="8">
        <f t="shared" si="1925"/>
        <v>0.5</v>
      </c>
      <c r="AS1850" s="114">
        <f t="shared" si="1926"/>
        <v>140020</v>
      </c>
      <c r="AT1850" s="103">
        <f t="shared" si="1948"/>
        <v>0.25092019139288624</v>
      </c>
      <c r="AU1850" s="5">
        <f t="shared" si="1949"/>
        <v>1.8</v>
      </c>
      <c r="AV1850" s="93">
        <f t="shared" si="1950"/>
        <v>0.27818638292953624</v>
      </c>
      <c r="AW1850" s="210">
        <f t="shared" si="1951"/>
        <v>2.2598870056497196E-2</v>
      </c>
      <c r="AX1850" s="276">
        <f t="shared" si="1708"/>
        <v>-5.6365528436020792E-3</v>
      </c>
      <c r="AY1850" s="19">
        <f t="shared" si="1758"/>
        <v>0.3859689267736362</v>
      </c>
    </row>
    <row r="1851" spans="1:51">
      <c r="A1851" s="16">
        <v>41025.347754629627</v>
      </c>
      <c r="B1851" s="9">
        <v>5</v>
      </c>
      <c r="C1851" s="5">
        <v>1.7849999999999999</v>
      </c>
      <c r="D1851" s="5">
        <v>1.8049999999999999</v>
      </c>
      <c r="E1851" s="5">
        <v>1.7649999999999999</v>
      </c>
      <c r="F1851" s="5">
        <v>1.8</v>
      </c>
      <c r="G1851" s="6">
        <v>692170</v>
      </c>
      <c r="H1851" s="113">
        <f t="shared" si="1919"/>
        <v>1.8</v>
      </c>
      <c r="I1851" s="19">
        <f t="shared" si="1929"/>
        <v>0</v>
      </c>
      <c r="J1851" s="8">
        <f t="shared" si="1934"/>
        <v>1.8150758575965784</v>
      </c>
      <c r="K1851" s="8">
        <f t="shared" si="1935"/>
        <v>1.5884241424034213</v>
      </c>
      <c r="L1851" s="8">
        <f t="shared" si="1936"/>
        <v>1.7017499999999999</v>
      </c>
      <c r="M1851" s="19">
        <f t="shared" si="1937"/>
        <v>0.14268966905162603</v>
      </c>
      <c r="N1851" s="19">
        <f t="shared" si="1930"/>
        <v>2.0169661982838604E-2</v>
      </c>
      <c r="O1851" s="19">
        <f t="shared" si="1931"/>
        <v>6.7753724493786653E-3</v>
      </c>
      <c r="P1851" s="19">
        <f t="shared" si="1932"/>
        <v>4.2898194450676939E-3</v>
      </c>
      <c r="Q1851" s="6">
        <v>585</v>
      </c>
      <c r="R1851" s="191">
        <v>1242739.6399999999</v>
      </c>
      <c r="S1851" s="66">
        <f t="shared" si="1938"/>
        <v>2124.3412649572647</v>
      </c>
      <c r="T1851" t="str">
        <f t="shared" ref="T1851:W1852" si="1952">IF(C1851&gt;$J1851,"BrokeBandUpper", IF(C1851&lt;$K1851,"BrokeBandLower", ""))</f>
        <v/>
      </c>
      <c r="U1851" t="str">
        <f t="shared" si="1952"/>
        <v/>
      </c>
      <c r="V1851" t="str">
        <f t="shared" si="1952"/>
        <v/>
      </c>
      <c r="W1851" t="str">
        <f t="shared" si="1952"/>
        <v/>
      </c>
      <c r="X1851" s="63"/>
      <c r="Y1851" s="219">
        <f t="shared" si="1696"/>
        <v>1.2626373626373633E-2</v>
      </c>
      <c r="Z1851" s="78">
        <f t="shared" si="1940"/>
        <v>1.729396965419878</v>
      </c>
      <c r="AA1851" s="78">
        <f t="shared" si="1941"/>
        <v>1.6725880865508715</v>
      </c>
      <c r="AB1851" s="74">
        <f t="shared" si="1517"/>
        <v>1850</v>
      </c>
      <c r="AC1851" s="80">
        <f t="shared" si="1942"/>
        <v>5.5138457367719246E-3</v>
      </c>
      <c r="AD1851" s="79">
        <f t="shared" si="1920"/>
        <v>5.6808878869006429E-2</v>
      </c>
      <c r="AE1851" s="81">
        <f t="shared" si="1943"/>
        <v>5.1295033132234505E-2</v>
      </c>
      <c r="AF1851" s="19">
        <f t="shared" si="1944"/>
        <v>3.3964655928020442E-2</v>
      </c>
      <c r="AG1851" s="93">
        <f t="shared" si="1928"/>
        <v>0.3059289329060973</v>
      </c>
      <c r="AH1851" s="91">
        <f t="shared" si="1945"/>
        <v>7.7257241391536576E-4</v>
      </c>
      <c r="AI1851" s="96">
        <f t="shared" si="1946"/>
        <v>1845.648755332744</v>
      </c>
      <c r="AJ1851" s="5">
        <f t="shared" si="1921"/>
        <v>0</v>
      </c>
      <c r="AK1851" s="5">
        <f t="shared" si="1933"/>
        <v>0</v>
      </c>
      <c r="AL1851" s="5">
        <f t="shared" si="1947"/>
        <v>0</v>
      </c>
      <c r="AM1851" s="95">
        <f t="shared" ref="AM1851:AM1857" si="1953">(AVERAGE(AK1838:AK1851))</f>
        <v>1.7500000000000009E-2</v>
      </c>
      <c r="AN1851" s="95">
        <f t="shared" si="1922"/>
        <v>-1.0000000000000009E-2</v>
      </c>
      <c r="AO1851" s="78">
        <f t="shared" si="1923"/>
        <v>1.7499999999999993</v>
      </c>
      <c r="AP1851" s="8">
        <f t="shared" si="1924"/>
        <v>63.636363636363626</v>
      </c>
      <c r="AQ1851" s="8"/>
      <c r="AR1851" s="8">
        <f t="shared" si="1925"/>
        <v>0.75000000000000555</v>
      </c>
      <c r="AS1851" s="114">
        <f t="shared" si="1926"/>
        <v>519127.50000000384</v>
      </c>
      <c r="AT1851" s="103">
        <f t="shared" si="1948"/>
        <v>0.36707361510530967</v>
      </c>
      <c r="AU1851" s="5">
        <f t="shared" si="1949"/>
        <v>1.8</v>
      </c>
      <c r="AV1851" s="93">
        <f t="shared" si="1950"/>
        <v>0.4177282861919524</v>
      </c>
      <c r="AW1851" s="210">
        <f t="shared" si="1951"/>
        <v>2.266288951841362E-2</v>
      </c>
      <c r="AX1851" s="276">
        <f t="shared" si="1708"/>
        <v>-2.5843119513749568E-3</v>
      </c>
      <c r="AY1851" s="19">
        <f t="shared" si="1758"/>
        <v>0.54150843200053567</v>
      </c>
    </row>
    <row r="1852" spans="1:51">
      <c r="A1852" s="16">
        <v>41026.313402777778</v>
      </c>
      <c r="B1852" s="9">
        <v>6</v>
      </c>
      <c r="C1852" s="5">
        <v>1.79</v>
      </c>
      <c r="D1852" s="5">
        <v>1.825</v>
      </c>
      <c r="E1852" s="5">
        <v>1.78</v>
      </c>
      <c r="F1852" s="5">
        <v>1.81</v>
      </c>
      <c r="G1852" s="6">
        <v>420886</v>
      </c>
      <c r="H1852" s="113">
        <f t="shared" ref="H1852:H1857" si="1954">F1852</f>
        <v>1.81</v>
      </c>
      <c r="I1852" s="19">
        <f t="shared" si="1929"/>
        <v>5.5555555555555601E-3</v>
      </c>
      <c r="J1852" s="8">
        <f t="shared" si="1934"/>
        <v>1.8268299614150636</v>
      </c>
      <c r="K1852" s="8">
        <f t="shared" si="1935"/>
        <v>1.5961700385849369</v>
      </c>
      <c r="L1852" s="8">
        <f t="shared" si="1936"/>
        <v>1.7115000000000002</v>
      </c>
      <c r="M1852" s="19">
        <f t="shared" si="1937"/>
        <v>0.14450836518308235</v>
      </c>
      <c r="N1852" s="19">
        <f t="shared" si="1930"/>
        <v>1.2745815051251613E-2</v>
      </c>
      <c r="O1852" s="19">
        <f t="shared" si="1931"/>
        <v>6.4758196024100661E-3</v>
      </c>
      <c r="P1852" s="19">
        <f t="shared" si="1932"/>
        <v>4.8764659102922929E-3</v>
      </c>
      <c r="Q1852" s="6">
        <v>224</v>
      </c>
      <c r="R1852" s="191">
        <v>755215.52</v>
      </c>
      <c r="S1852" s="66">
        <f t="shared" si="1938"/>
        <v>3371.4978571428574</v>
      </c>
      <c r="T1852" t="str">
        <f t="shared" si="1952"/>
        <v/>
      </c>
      <c r="U1852" t="str">
        <f t="shared" si="1952"/>
        <v/>
      </c>
      <c r="V1852" t="str">
        <f t="shared" si="1952"/>
        <v/>
      </c>
      <c r="W1852" t="str">
        <f t="shared" si="1952"/>
        <v/>
      </c>
      <c r="X1852" s="63"/>
      <c r="Y1852" s="219">
        <f t="shared" si="1696"/>
        <v>1.47912087912088E-2</v>
      </c>
      <c r="Z1852" s="78">
        <f t="shared" si="1940"/>
        <v>1.7418098327452167</v>
      </c>
      <c r="AA1852" s="78">
        <f t="shared" si="1941"/>
        <v>1.682756568146107</v>
      </c>
      <c r="AB1852" s="74">
        <f t="shared" si="1517"/>
        <v>1851</v>
      </c>
      <c r="AC1852" s="80">
        <f t="shared" si="1942"/>
        <v>6.2065851735002009E-3</v>
      </c>
      <c r="AD1852" s="79">
        <f t="shared" ref="AD1852:AD1857" si="1955">Z1852-AA1852</f>
        <v>5.9053264599109756E-2</v>
      </c>
      <c r="AE1852" s="81">
        <f t="shared" si="1943"/>
        <v>5.2846679425609555E-2</v>
      </c>
      <c r="AF1852" s="19">
        <f t="shared" si="1944"/>
        <v>3.5093171357618733E-2</v>
      </c>
      <c r="AG1852" s="93">
        <f t="shared" si="1928"/>
        <v>0.12563634707956844</v>
      </c>
      <c r="AH1852" s="91">
        <f t="shared" si="1945"/>
        <v>1.2803327594050219E-3</v>
      </c>
      <c r="AI1852" s="96">
        <f t="shared" si="1946"/>
        <v>1847.1523814874224</v>
      </c>
      <c r="AJ1852" s="5">
        <f t="shared" ref="AJ1852:AJ1857" si="1956">F1852-F1851</f>
        <v>1.0000000000000009E-2</v>
      </c>
      <c r="AK1852" s="5">
        <f t="shared" si="1933"/>
        <v>1.0000000000000009E-2</v>
      </c>
      <c r="AL1852" s="5">
        <f t="shared" si="1947"/>
        <v>0</v>
      </c>
      <c r="AM1852" s="95">
        <f t="shared" si="1953"/>
        <v>1.8214285714285721E-2</v>
      </c>
      <c r="AN1852" s="95">
        <f t="shared" si="1922"/>
        <v>-8.5714285714285788E-3</v>
      </c>
      <c r="AO1852" s="78">
        <f t="shared" ref="AO1852:AO1857" si="1957">ABS(AM1852/AN1852)</f>
        <v>2.1249999999999991</v>
      </c>
      <c r="AP1852" s="8">
        <f t="shared" ref="AP1852:AP1857" si="1958">IF(AN1852=0,100,100-(100/(1+AO1852)))</f>
        <v>68</v>
      </c>
      <c r="AQ1852" s="8"/>
      <c r="AR1852" s="8">
        <f t="shared" ref="AR1852:AR1857" si="1959">IF(ISERROR(((F1852-E1852)-(D1852-F1852))/(D1852-E1852)),0,((F1852-E1852)-(D1852-F1852))/(D1852-E1852))</f>
        <v>0.33333333333333665</v>
      </c>
      <c r="AS1852" s="114">
        <f t="shared" ref="AS1852:AS1857" si="1960">IF(ISERROR(AR1852*G1852),0,AR1852*G1852)</f>
        <v>140295.33333333474</v>
      </c>
      <c r="AT1852" s="103">
        <f t="shared" si="1948"/>
        <v>0.36894707736672105</v>
      </c>
      <c r="AU1852" s="5">
        <f t="shared" si="1949"/>
        <v>1.81</v>
      </c>
      <c r="AV1852" s="93">
        <f t="shared" si="1950"/>
        <v>0.18576860461413019</v>
      </c>
      <c r="AW1852" s="210">
        <f t="shared" si="1951"/>
        <v>2.5280898876404456E-2</v>
      </c>
      <c r="AX1852" s="276">
        <f t="shared" si="1708"/>
        <v>-3.1146579400558489E-4</v>
      </c>
      <c r="AY1852" s="19">
        <f t="shared" si="1758"/>
        <v>0.87947825190381035</v>
      </c>
    </row>
    <row r="1853" spans="1:51">
      <c r="A1853" s="16">
        <v>41029.317303240743</v>
      </c>
      <c r="B1853" s="9">
        <v>2</v>
      </c>
      <c r="C1853" s="5">
        <v>1.78</v>
      </c>
      <c r="D1853" s="5">
        <v>1.88</v>
      </c>
      <c r="E1853" s="5">
        <v>1.78</v>
      </c>
      <c r="F1853" s="5">
        <v>1.855</v>
      </c>
      <c r="G1853" s="6">
        <v>695628</v>
      </c>
      <c r="H1853" s="113">
        <f t="shared" si="1954"/>
        <v>1.855</v>
      </c>
      <c r="I1853" s="19">
        <f t="shared" si="1929"/>
        <v>2.4861878453038635E-2</v>
      </c>
      <c r="J1853" s="8">
        <f t="shared" si="1934"/>
        <v>1.8499321253067653</v>
      </c>
      <c r="K1853" s="8">
        <f t="shared" si="1935"/>
        <v>1.5875678746932338</v>
      </c>
      <c r="L1853" s="8">
        <f t="shared" si="1936"/>
        <v>1.7187499999999996</v>
      </c>
      <c r="M1853" s="19">
        <f t="shared" si="1937"/>
        <v>0.16526175340013619</v>
      </c>
      <c r="N1853" s="19">
        <f t="shared" si="1930"/>
        <v>0.14361374990825401</v>
      </c>
      <c r="O1853" s="19">
        <f t="shared" si="1931"/>
        <v>1.2646039521821051E-2</v>
      </c>
      <c r="P1853" s="19">
        <f t="shared" si="1932"/>
        <v>-5.3892528263024091E-3</v>
      </c>
      <c r="Q1853" s="6">
        <v>184</v>
      </c>
      <c r="R1853" s="191">
        <v>1274367.2069999999</v>
      </c>
      <c r="S1853" s="66">
        <f t="shared" si="1938"/>
        <v>6925.9087336956518</v>
      </c>
      <c r="T1853" t="str">
        <f t="shared" ref="T1853:W1854" si="1961">IF(C1853&gt;$J1853,"BrokeBandUpper", IF(C1853&lt;$K1853,"BrokeBandLower", ""))</f>
        <v/>
      </c>
      <c r="U1853" t="str">
        <f t="shared" si="1961"/>
        <v>BrokeBandUpper</v>
      </c>
      <c r="V1853" t="str">
        <f t="shared" si="1961"/>
        <v/>
      </c>
      <c r="W1853" t="str">
        <f t="shared" si="1961"/>
        <v>BrokeBandUpper</v>
      </c>
      <c r="X1853" s="63" t="s">
        <v>89</v>
      </c>
      <c r="Y1853" s="219">
        <f t="shared" si="1696"/>
        <v>1.6164835164835169E-2</v>
      </c>
      <c r="Z1853" s="78">
        <f t="shared" si="1940"/>
        <v>1.7592411185024532</v>
      </c>
      <c r="AA1853" s="78">
        <f t="shared" si="1941"/>
        <v>1.695502582103295</v>
      </c>
      <c r="AB1853" s="74">
        <f t="shared" si="1517"/>
        <v>1852</v>
      </c>
      <c r="AC1853" s="80">
        <f t="shared" si="1942"/>
        <v>8.7134855788389767E-3</v>
      </c>
      <c r="AD1853" s="79">
        <f t="shared" si="1955"/>
        <v>6.3738536399158274E-2</v>
      </c>
      <c r="AE1853" s="81">
        <f t="shared" si="1943"/>
        <v>5.5025050820319298E-2</v>
      </c>
      <c r="AF1853" s="19">
        <f t="shared" si="1944"/>
        <v>3.759270972037667E-2</v>
      </c>
      <c r="AG1853" s="93">
        <f t="shared" ref="AG1853:AG1859" si="1962">IF(A1854&gt;A1853,(AC1853-AC1852)/AC1852, (AC1853-AC1854)/AC1854)</f>
        <v>0.4039097724852474</v>
      </c>
      <c r="AH1853" s="91">
        <f t="shared" si="1945"/>
        <v>1.6316863432319696E-3</v>
      </c>
      <c r="AI1853" s="96">
        <f t="shared" si="1946"/>
        <v>1847.5201013036119</v>
      </c>
      <c r="AJ1853" s="5">
        <f t="shared" si="1956"/>
        <v>4.4999999999999929E-2</v>
      </c>
      <c r="AK1853" s="5">
        <f t="shared" si="1933"/>
        <v>4.4999999999999929E-2</v>
      </c>
      <c r="AL1853" s="5">
        <f t="shared" si="1947"/>
        <v>0</v>
      </c>
      <c r="AM1853" s="95">
        <f t="shared" si="1953"/>
        <v>2.1428571428571432E-2</v>
      </c>
      <c r="AN1853" s="95">
        <f t="shared" ref="AN1853:AN1859" si="1963">(AVERAGE(AL1840:AL1853))</f>
        <v>-5.3571428571428537E-3</v>
      </c>
      <c r="AO1853" s="78">
        <f t="shared" si="1957"/>
        <v>4.0000000000000036</v>
      </c>
      <c r="AP1853" s="8">
        <f t="shared" si="1958"/>
        <v>80.000000000000014</v>
      </c>
      <c r="AQ1853" s="8"/>
      <c r="AR1853" s="8">
        <f t="shared" si="1959"/>
        <v>0.50000000000000111</v>
      </c>
      <c r="AS1853" s="114">
        <f t="shared" si="1960"/>
        <v>347814.00000000076</v>
      </c>
      <c r="AT1853" s="103">
        <f t="shared" si="1948"/>
        <v>0.35138737317722274</v>
      </c>
      <c r="AU1853" s="5">
        <f t="shared" si="1949"/>
        <v>1.855</v>
      </c>
      <c r="AV1853" s="93">
        <f t="shared" si="1950"/>
        <v>0.2729307518974794</v>
      </c>
      <c r="AW1853" s="210">
        <f t="shared" si="1951"/>
        <v>5.6179775280898799E-2</v>
      </c>
      <c r="AX1853" s="276">
        <f t="shared" si="1708"/>
        <v>1.5530434705929301E-3</v>
      </c>
      <c r="AY1853" s="19">
        <f t="shared" si="1758"/>
        <v>5.9862408665173765</v>
      </c>
    </row>
    <row r="1854" spans="1:51">
      <c r="A1854" s="16">
        <v>41030.344756944447</v>
      </c>
      <c r="B1854" s="9">
        <v>3</v>
      </c>
      <c r="C1854" s="5">
        <v>1.835</v>
      </c>
      <c r="D1854" s="5">
        <v>1.85</v>
      </c>
      <c r="E1854" s="5">
        <v>1.81</v>
      </c>
      <c r="F1854" s="5">
        <v>1.835</v>
      </c>
      <c r="G1854" s="6">
        <v>444158</v>
      </c>
      <c r="H1854" s="113">
        <f t="shared" si="1954"/>
        <v>1.835</v>
      </c>
      <c r="I1854" s="19">
        <f t="shared" si="1929"/>
        <v>-1.0781671159029659E-2</v>
      </c>
      <c r="J1854" s="8">
        <f t="shared" si="1934"/>
        <v>1.8631570547635756</v>
      </c>
      <c r="K1854" s="8">
        <f t="shared" si="1935"/>
        <v>1.5828429452364237</v>
      </c>
      <c r="L1854" s="8">
        <f t="shared" si="1936"/>
        <v>1.7229999999999996</v>
      </c>
      <c r="M1854" s="19">
        <f t="shared" si="1937"/>
        <v>0.17709533998351457</v>
      </c>
      <c r="N1854" s="19">
        <f t="shared" si="1930"/>
        <v>7.1605113342387117E-2</v>
      </c>
      <c r="O1854" s="19">
        <f t="shared" si="1931"/>
        <v>7.1488728023560771E-3</v>
      </c>
      <c r="P1854" s="19">
        <f t="shared" si="1932"/>
        <v>-2.9762062662820848E-3</v>
      </c>
      <c r="Q1854" s="6">
        <v>158</v>
      </c>
      <c r="R1854" s="191">
        <v>814162.22</v>
      </c>
      <c r="S1854" s="66">
        <f t="shared" si="1938"/>
        <v>5152.9254430379742</v>
      </c>
      <c r="T1854" t="str">
        <f t="shared" si="1961"/>
        <v/>
      </c>
      <c r="U1854" t="str">
        <f t="shared" si="1961"/>
        <v/>
      </c>
      <c r="V1854" t="str">
        <f t="shared" si="1961"/>
        <v/>
      </c>
      <c r="W1854" t="str">
        <f t="shared" si="1961"/>
        <v/>
      </c>
      <c r="X1854" s="63"/>
      <c r="Y1854" s="219">
        <f t="shared" si="1696"/>
        <v>1.5813186813186816E-2</v>
      </c>
      <c r="Z1854" s="78">
        <f t="shared" si="1940"/>
        <v>1.7709079862530754</v>
      </c>
      <c r="AA1854" s="78">
        <f t="shared" si="1941"/>
        <v>1.7058253910276511</v>
      </c>
      <c r="AB1854" s="74">
        <f t="shared" si="1517"/>
        <v>1853</v>
      </c>
      <c r="AC1854" s="80">
        <f t="shared" si="1942"/>
        <v>8.0460355240840539E-3</v>
      </c>
      <c r="AD1854" s="79">
        <f t="shared" si="1955"/>
        <v>6.5082595225424367E-2</v>
      </c>
      <c r="AE1854" s="81">
        <f t="shared" si="1943"/>
        <v>5.7036559701340313E-2</v>
      </c>
      <c r="AF1854" s="19">
        <f t="shared" si="1944"/>
        <v>3.8153140155931346E-2</v>
      </c>
      <c r="AG1854" s="93">
        <f t="shared" si="1962"/>
        <v>-7.6599662524931472E-2</v>
      </c>
      <c r="AH1854" s="91">
        <f t="shared" si="1945"/>
        <v>1.7524565212729399E-3</v>
      </c>
      <c r="AI1854" s="96">
        <f t="shared" si="1946"/>
        <v>1847.789290203767</v>
      </c>
      <c r="AJ1854" s="5">
        <f t="shared" si="1956"/>
        <v>-2.0000000000000018E-2</v>
      </c>
      <c r="AK1854" s="5">
        <f t="shared" ref="AK1854:AK1859" si="1964">IF(AJ1854&gt;0,AJ1854,0)</f>
        <v>0</v>
      </c>
      <c r="AL1854" s="5">
        <f t="shared" si="1947"/>
        <v>-2.0000000000000018E-2</v>
      </c>
      <c r="AM1854" s="95">
        <f t="shared" si="1953"/>
        <v>2.1428571428571432E-2</v>
      </c>
      <c r="AN1854" s="95">
        <f t="shared" si="1963"/>
        <v>-6.4285714285714345E-3</v>
      </c>
      <c r="AO1854" s="78">
        <f t="shared" si="1957"/>
        <v>3.3333333333333308</v>
      </c>
      <c r="AP1854" s="8">
        <f t="shared" si="1958"/>
        <v>76.923076923076906</v>
      </c>
      <c r="AQ1854" s="8"/>
      <c r="AR1854" s="8">
        <f t="shared" si="1959"/>
        <v>0.24999999999999445</v>
      </c>
      <c r="AS1854" s="114">
        <f t="shared" si="1960"/>
        <v>111039.49999999754</v>
      </c>
      <c r="AT1854" s="103">
        <f t="shared" si="1948"/>
        <v>0.32950383474810818</v>
      </c>
      <c r="AU1854" s="5">
        <f t="shared" si="1949"/>
        <v>1.835</v>
      </c>
      <c r="AV1854" s="93">
        <f t="shared" si="1950"/>
        <v>0.13638498234417895</v>
      </c>
      <c r="AW1854" s="210">
        <f t="shared" si="1951"/>
        <v>2.2099447513812175E-2</v>
      </c>
      <c r="AX1854" s="276">
        <f t="shared" si="1708"/>
        <v>3.0250963797181056E-3</v>
      </c>
      <c r="AY1854" s="19">
        <f t="shared" si="1758"/>
        <v>0.94785042208970904</v>
      </c>
    </row>
    <row r="1855" spans="1:51">
      <c r="A1855" s="16">
        <v>41031.338391203702</v>
      </c>
      <c r="B1855" s="9">
        <v>4</v>
      </c>
      <c r="C1855" s="5">
        <v>1.83</v>
      </c>
      <c r="D1855" s="5">
        <v>1.86</v>
      </c>
      <c r="E1855" s="5">
        <v>1.82</v>
      </c>
      <c r="F1855" s="5">
        <v>1.845</v>
      </c>
      <c r="G1855" s="6">
        <v>751838</v>
      </c>
      <c r="H1855" s="113">
        <f t="shared" si="1954"/>
        <v>1.845</v>
      </c>
      <c r="I1855" s="19">
        <f t="shared" ref="I1855:I1860" si="1965">IF(A1856&gt;A1855,(H1855-H1854)/H1854, (H1855-H1856)/H1856)</f>
        <v>5.449591280653956E-3</v>
      </c>
      <c r="J1855" s="8">
        <f t="shared" ref="J1855:J1860" si="1966">(L1855)+2*STDEVPA(H1836:H1855)</f>
        <v>1.8791257818995448</v>
      </c>
      <c r="K1855" s="8">
        <f t="shared" ref="K1855:K1860" si="1967">(L1855)-(2*STDEVPA(H1836:H1855))</f>
        <v>1.5793742181004546</v>
      </c>
      <c r="L1855" s="8">
        <f t="shared" ref="L1855:L1860" si="1968">AVERAGE(H1836:H1855)</f>
        <v>1.7292499999999997</v>
      </c>
      <c r="M1855" s="19">
        <f t="shared" ref="M1855:M1860" si="1969">(J1855-K1855)/K1855</f>
        <v>0.1897913492342603</v>
      </c>
      <c r="N1855" s="19">
        <f t="shared" ref="N1855:N1860" si="1970">IF(A1856&gt;A1855,(M1855-M1854)/M1854, (M1855-M1856)/M1856)</f>
        <v>7.1690250302055281E-2</v>
      </c>
      <c r="O1855" s="19">
        <f t="shared" ref="O1855:O1860" si="1971">IF(A1856&gt;A1855,(J1855-J1854)/J1854, (J1855-J1856)/J1856)</f>
        <v>8.5707896149396483E-3</v>
      </c>
      <c r="P1855" s="19">
        <f t="shared" ref="P1855:P1860" si="1972">IF(A1856&gt;A1855,(K1855-K1854)/K1854, (K1855-K1856)/K1856)</f>
        <v>-2.1914537676704917E-3</v>
      </c>
      <c r="Q1855" s="6">
        <v>261</v>
      </c>
      <c r="R1855" s="191">
        <v>1385419.04</v>
      </c>
      <c r="S1855" s="66">
        <f t="shared" ref="S1855:S1860" si="1973">R1855/Q1855</f>
        <v>5308.1189272030651</v>
      </c>
      <c r="T1855" t="str">
        <f t="shared" ref="T1855:W1856" si="1974">IF(C1855&gt;$J1855,"BrokeBandUpper", IF(C1855&lt;$K1855,"BrokeBandLower", ""))</f>
        <v/>
      </c>
      <c r="U1855" t="str">
        <f t="shared" si="1974"/>
        <v/>
      </c>
      <c r="V1855" t="str">
        <f t="shared" si="1974"/>
        <v/>
      </c>
      <c r="W1855" t="str">
        <f t="shared" si="1974"/>
        <v/>
      </c>
      <c r="X1855" s="63"/>
      <c r="Y1855" s="219">
        <f t="shared" si="1696"/>
        <v>1.4494505494505499E-2</v>
      </c>
      <c r="Z1855" s="78">
        <f t="shared" ref="Z1855:Z1860" si="1975">Z1854+(0.154*(F1855-Z1854))</f>
        <v>1.7823181563701018</v>
      </c>
      <c r="AA1855" s="78">
        <f t="shared" ref="AA1855:AA1860" si="1976">AA1854+(0.074*(F1855-AA1854))</f>
        <v>1.716124312091605</v>
      </c>
      <c r="AB1855" s="74">
        <f t="shared" si="1517"/>
        <v>1854</v>
      </c>
      <c r="AC1855" s="80">
        <f t="shared" ref="AC1855:AC1860" si="1977">AD1855-AE1855</f>
        <v>7.3258276617252233E-3</v>
      </c>
      <c r="AD1855" s="79">
        <f t="shared" si="1955"/>
        <v>6.6193844278496838E-2</v>
      </c>
      <c r="AE1855" s="81">
        <f t="shared" ref="AE1855:AE1860" si="1978">AE1854+(0.2*(AD1855-AE1854))</f>
        <v>5.8868016616771615E-2</v>
      </c>
      <c r="AF1855" s="19">
        <f t="shared" ref="AF1855:AF1860" si="1979">AD1855/AA1855</f>
        <v>3.8571707079786119E-2</v>
      </c>
      <c r="AG1855" s="93">
        <f t="shared" si="1962"/>
        <v>-8.9510897659231731E-2</v>
      </c>
      <c r="AH1855" s="91">
        <f t="shared" ref="AH1855:AH1860" si="1980">SLOPE(AC1842:AC1855,AB1842:AB1855)</f>
        <v>1.6564989980251833E-3</v>
      </c>
      <c r="AI1855" s="96">
        <f t="shared" ref="AI1855:AI1860" si="1981">INTERCEPT(AB1842:AB1855,AC1842:AC1855)</f>
        <v>1848.0276935892259</v>
      </c>
      <c r="AJ1855" s="5">
        <f t="shared" si="1956"/>
        <v>1.0000000000000009E-2</v>
      </c>
      <c r="AK1855" s="5">
        <f t="shared" si="1964"/>
        <v>1.0000000000000009E-2</v>
      </c>
      <c r="AL1855" s="5">
        <f t="shared" ref="AL1855:AL1860" si="1982">IF(AJ1855&lt;0,AJ1855,0)</f>
        <v>0</v>
      </c>
      <c r="AM1855" s="95">
        <f t="shared" si="1953"/>
        <v>2.2142857142857148E-2</v>
      </c>
      <c r="AN1855" s="95">
        <f t="shared" si="1963"/>
        <v>-5.7142857142857195E-3</v>
      </c>
      <c r="AO1855" s="78">
        <f t="shared" si="1957"/>
        <v>3.8749999999999973</v>
      </c>
      <c r="AP1855" s="8">
        <f t="shared" si="1958"/>
        <v>79.487179487179475</v>
      </c>
      <c r="AQ1855" s="8"/>
      <c r="AR1855" s="8">
        <f t="shared" si="1959"/>
        <v>0.24999999999999445</v>
      </c>
      <c r="AS1855" s="114">
        <f t="shared" si="1960"/>
        <v>187959.49999999584</v>
      </c>
      <c r="AT1855" s="103">
        <f t="shared" ref="AT1855:AT1860" si="1983">SUM(AS1836:AS1855)/SUM(G1836:G1855)</f>
        <v>0.29277178917824598</v>
      </c>
      <c r="AU1855" s="5">
        <f t="shared" ref="AU1855:AU1860" si="1984">F1855</f>
        <v>1.845</v>
      </c>
      <c r="AV1855" s="93">
        <f t="shared" ref="AV1855:AV1860" si="1985">AS1855/R1855</f>
        <v>0.13566978262403254</v>
      </c>
      <c r="AW1855" s="210">
        <f t="shared" ref="AW1855:AW1860" si="1986">(D1855-E1855)/E1855</f>
        <v>2.1978021978021997E-2</v>
      </c>
      <c r="AX1855" s="276">
        <f t="shared" si="1708"/>
        <v>4.4980136134030431E-3</v>
      </c>
      <c r="AY1855" s="19">
        <f t="shared" si="1758"/>
        <v>0.48689927486614221</v>
      </c>
    </row>
    <row r="1856" spans="1:51">
      <c r="A1856" s="16">
        <v>41032.344710648147</v>
      </c>
      <c r="B1856" s="9">
        <v>5</v>
      </c>
      <c r="C1856" s="5">
        <v>1.86</v>
      </c>
      <c r="D1856" s="5">
        <v>1.86</v>
      </c>
      <c r="E1856" s="5">
        <v>1.81</v>
      </c>
      <c r="F1856" s="5">
        <v>1.8149999999999999</v>
      </c>
      <c r="G1856" s="6">
        <v>651998</v>
      </c>
      <c r="H1856" s="113">
        <f t="shared" si="1954"/>
        <v>1.8149999999999999</v>
      </c>
      <c r="I1856" s="19">
        <f t="shared" si="1965"/>
        <v>-1.6260162601626032E-2</v>
      </c>
      <c r="J1856" s="8">
        <f t="shared" si="1966"/>
        <v>1.8886071056116491</v>
      </c>
      <c r="K1856" s="8">
        <f t="shared" si="1967"/>
        <v>1.5803928943883507</v>
      </c>
      <c r="L1856" s="8">
        <f t="shared" si="1968"/>
        <v>1.7344999999999999</v>
      </c>
      <c r="M1856" s="19">
        <f t="shared" si="1969"/>
        <v>0.1950237895384771</v>
      </c>
      <c r="N1856" s="19">
        <f t="shared" si="1970"/>
        <v>2.7569435199906667E-2</v>
      </c>
      <c r="O1856" s="19">
        <f t="shared" si="1971"/>
        <v>5.0456035479008524E-3</v>
      </c>
      <c r="P1856" s="19">
        <f t="shared" si="1972"/>
        <v>6.4498728434434914E-4</v>
      </c>
      <c r="Q1856" s="6">
        <v>291</v>
      </c>
      <c r="R1856" s="191">
        <v>1187790.595</v>
      </c>
      <c r="S1856" s="66">
        <f t="shared" si="1973"/>
        <v>4081.7546219931269</v>
      </c>
      <c r="T1856" t="str">
        <f t="shared" si="1974"/>
        <v/>
      </c>
      <c r="U1856" t="str">
        <f t="shared" si="1974"/>
        <v/>
      </c>
      <c r="V1856" t="str">
        <f t="shared" si="1974"/>
        <v/>
      </c>
      <c r="W1856" t="str">
        <f t="shared" si="1974"/>
        <v/>
      </c>
      <c r="X1856" s="63"/>
      <c r="Y1856" s="219">
        <f t="shared" si="1696"/>
        <v>1.4109890109890109E-2</v>
      </c>
      <c r="Z1856" s="78">
        <f t="shared" si="1975"/>
        <v>1.7873511602891061</v>
      </c>
      <c r="AA1856" s="78">
        <f t="shared" si="1976"/>
        <v>1.7234411129968261</v>
      </c>
      <c r="AB1856" s="74">
        <f t="shared" si="1517"/>
        <v>1855</v>
      </c>
      <c r="AC1856" s="80">
        <f t="shared" si="1977"/>
        <v>4.033624540406712E-3</v>
      </c>
      <c r="AD1856" s="79">
        <f t="shared" si="1955"/>
        <v>6.3910047292280003E-2</v>
      </c>
      <c r="AE1856" s="81">
        <f t="shared" si="1978"/>
        <v>5.9876422751873291E-2</v>
      </c>
      <c r="AF1856" s="19">
        <f t="shared" si="1979"/>
        <v>3.7082814614506472E-2</v>
      </c>
      <c r="AG1856" s="93">
        <f t="shared" si="1962"/>
        <v>-0.44939674714422667</v>
      </c>
      <c r="AH1856" s="91">
        <f t="shared" si="1980"/>
        <v>1.4857510928393829E-3</v>
      </c>
      <c r="AI1856" s="96">
        <f t="shared" si="1981"/>
        <v>1848.47664719049</v>
      </c>
      <c r="AJ1856" s="5">
        <f t="shared" si="1956"/>
        <v>-3.0000000000000027E-2</v>
      </c>
      <c r="AK1856" s="5">
        <f t="shared" si="1964"/>
        <v>0</v>
      </c>
      <c r="AL1856" s="5">
        <f t="shared" si="1982"/>
        <v>-3.0000000000000027E-2</v>
      </c>
      <c r="AM1856" s="95">
        <f t="shared" si="1953"/>
        <v>1.6071428571428577E-2</v>
      </c>
      <c r="AN1856" s="95">
        <f t="shared" si="1963"/>
        <v>-7.8571428571428646E-3</v>
      </c>
      <c r="AO1856" s="78">
        <f t="shared" si="1957"/>
        <v>2.0454545454545441</v>
      </c>
      <c r="AP1856" s="8">
        <f t="shared" si="1958"/>
        <v>67.164179104477597</v>
      </c>
      <c r="AQ1856" s="8"/>
      <c r="AR1856" s="8">
        <f t="shared" si="1959"/>
        <v>-0.80000000000000449</v>
      </c>
      <c r="AS1856" s="114">
        <f t="shared" si="1960"/>
        <v>-521598.40000000293</v>
      </c>
      <c r="AT1856" s="103">
        <f t="shared" si="1983"/>
        <v>0.23915791093060207</v>
      </c>
      <c r="AU1856" s="5">
        <f t="shared" si="1984"/>
        <v>1.8149999999999999</v>
      </c>
      <c r="AV1856" s="93">
        <f t="shared" si="1985"/>
        <v>-0.43913329689228847</v>
      </c>
      <c r="AW1856" s="210">
        <f t="shared" si="1986"/>
        <v>2.7624309392265217E-2</v>
      </c>
      <c r="AX1856" s="276">
        <f t="shared" si="1708"/>
        <v>5.8802008161110159E-3</v>
      </c>
      <c r="AY1856" s="19">
        <f t="shared" si="1758"/>
        <v>0.30728835470603594</v>
      </c>
    </row>
    <row r="1857" spans="1:51">
      <c r="A1857" s="16">
        <v>41033.34306712963</v>
      </c>
      <c r="B1857" s="9">
        <v>6</v>
      </c>
      <c r="C1857" s="5">
        <v>1.81</v>
      </c>
      <c r="D1857" s="5">
        <v>1.81</v>
      </c>
      <c r="E1857" s="5">
        <v>1.78</v>
      </c>
      <c r="F1857" s="5">
        <v>1.8</v>
      </c>
      <c r="G1857" s="6">
        <v>571394</v>
      </c>
      <c r="H1857" s="113">
        <f t="shared" si="1954"/>
        <v>1.8</v>
      </c>
      <c r="I1857" s="19">
        <f t="shared" si="1965"/>
        <v>-8.2644628099173018E-3</v>
      </c>
      <c r="J1857" s="8">
        <f t="shared" si="1966"/>
        <v>1.8952644687802389</v>
      </c>
      <c r="K1857" s="8">
        <f t="shared" si="1967"/>
        <v>1.5842355312197605</v>
      </c>
      <c r="L1857" s="8">
        <f t="shared" si="1968"/>
        <v>1.7397499999999997</v>
      </c>
      <c r="M1857" s="19">
        <f t="shared" si="1969"/>
        <v>0.19632745979444483</v>
      </c>
      <c r="N1857" s="19">
        <f t="shared" si="1970"/>
        <v>6.6846729778600638E-3</v>
      </c>
      <c r="O1857" s="19">
        <f t="shared" si="1971"/>
        <v>3.5250122425191819E-3</v>
      </c>
      <c r="P1857" s="19">
        <f t="shared" si="1972"/>
        <v>2.4314440067746065E-3</v>
      </c>
      <c r="Q1857" s="6">
        <v>320</v>
      </c>
      <c r="R1857" s="191">
        <v>1026782.42</v>
      </c>
      <c r="S1857" s="66">
        <f t="shared" si="1973"/>
        <v>3208.6950624999999</v>
      </c>
      <c r="T1857" t="str">
        <f t="shared" ref="T1857:W1858" si="1987">IF(C1857&gt;$J1857,"BrokeBandUpper", IF(C1857&lt;$K1857,"BrokeBandLower", ""))</f>
        <v/>
      </c>
      <c r="U1857" t="str">
        <f t="shared" si="1987"/>
        <v/>
      </c>
      <c r="V1857" t="str">
        <f t="shared" si="1987"/>
        <v/>
      </c>
      <c r="W1857" t="str">
        <f t="shared" si="1987"/>
        <v/>
      </c>
      <c r="X1857" s="63"/>
      <c r="Y1857" s="219">
        <f t="shared" si="1696"/>
        <v>1.3120879120879121E-2</v>
      </c>
      <c r="Z1857" s="78">
        <f t="shared" si="1975"/>
        <v>1.7892990816045837</v>
      </c>
      <c r="AA1857" s="78">
        <f t="shared" si="1976"/>
        <v>1.729106470635061</v>
      </c>
      <c r="AB1857" s="74">
        <f t="shared" si="1517"/>
        <v>1856</v>
      </c>
      <c r="AC1857" s="80">
        <f t="shared" si="1977"/>
        <v>2.5295057411958699E-4</v>
      </c>
      <c r="AD1857" s="79">
        <f t="shared" si="1955"/>
        <v>6.0192610969522775E-2</v>
      </c>
      <c r="AE1857" s="81">
        <f t="shared" si="1978"/>
        <v>5.9939660395403188E-2</v>
      </c>
      <c r="AF1857" s="19">
        <f t="shared" si="1979"/>
        <v>3.4811396517078222E-2</v>
      </c>
      <c r="AG1857" s="93">
        <f t="shared" si="1962"/>
        <v>-0.93728950932699306</v>
      </c>
      <c r="AH1857" s="91">
        <f t="shared" si="1980"/>
        <v>1.2350167665954434E-3</v>
      </c>
      <c r="AI1857" s="96">
        <f t="shared" si="1981"/>
        <v>1849.1948565352413</v>
      </c>
      <c r="AJ1857" s="5">
        <f t="shared" si="1956"/>
        <v>-1.4999999999999902E-2</v>
      </c>
      <c r="AK1857" s="5">
        <f t="shared" si="1964"/>
        <v>0</v>
      </c>
      <c r="AL1857" s="5">
        <f t="shared" si="1982"/>
        <v>-1.4999999999999902E-2</v>
      </c>
      <c r="AM1857" s="95">
        <f t="shared" si="1953"/>
        <v>1.5357142857142863E-2</v>
      </c>
      <c r="AN1857" s="95">
        <f t="shared" si="1963"/>
        <v>-8.9285714285714281E-3</v>
      </c>
      <c r="AO1857" s="78">
        <f t="shared" si="1957"/>
        <v>1.7200000000000006</v>
      </c>
      <c r="AP1857" s="8">
        <f t="shared" si="1958"/>
        <v>63.235294117647065</v>
      </c>
      <c r="AQ1857" s="8"/>
      <c r="AR1857" s="8">
        <f t="shared" si="1959"/>
        <v>0.33333333333333331</v>
      </c>
      <c r="AS1857" s="114">
        <f t="shared" si="1960"/>
        <v>190464.66666666666</v>
      </c>
      <c r="AT1857" s="103">
        <f t="shared" si="1983"/>
        <v>0.25413626825050317</v>
      </c>
      <c r="AU1857" s="5">
        <f t="shared" si="1984"/>
        <v>1.8</v>
      </c>
      <c r="AV1857" s="93">
        <f t="shared" si="1985"/>
        <v>0.18549661832607794</v>
      </c>
      <c r="AW1857" s="210">
        <f t="shared" si="1986"/>
        <v>1.6853932584269676E-2</v>
      </c>
      <c r="AX1857" s="276">
        <f t="shared" si="1708"/>
        <v>6.9373275462490669E-3</v>
      </c>
      <c r="AY1857" s="19">
        <f t="shared" si="1758"/>
        <v>0.17977731767963701</v>
      </c>
    </row>
    <row r="1858" spans="1:51">
      <c r="A1858" s="16">
        <v>41036.348622685182</v>
      </c>
      <c r="B1858" s="9">
        <v>2</v>
      </c>
      <c r="C1858" s="5">
        <v>1.8</v>
      </c>
      <c r="D1858" s="5">
        <v>1.8</v>
      </c>
      <c r="E1858" s="5">
        <v>1.74</v>
      </c>
      <c r="F1858" s="5">
        <v>1.76</v>
      </c>
      <c r="G1858" s="6">
        <v>478233</v>
      </c>
      <c r="H1858" s="113">
        <f t="shared" ref="H1858:H1863" si="1988">F1858</f>
        <v>1.76</v>
      </c>
      <c r="I1858" s="19">
        <f t="shared" si="1965"/>
        <v>-2.222222222222224E-2</v>
      </c>
      <c r="J1858" s="8">
        <f t="shared" si="1966"/>
        <v>1.8968266992380587</v>
      </c>
      <c r="K1858" s="8">
        <f t="shared" si="1967"/>
        <v>1.5911733007619417</v>
      </c>
      <c r="L1858" s="8">
        <f t="shared" si="1968"/>
        <v>1.7440000000000002</v>
      </c>
      <c r="M1858" s="19">
        <f t="shared" si="1969"/>
        <v>0.19209309151288123</v>
      </c>
      <c r="N1858" s="19">
        <f t="shared" si="1970"/>
        <v>-2.156788605117687E-2</v>
      </c>
      <c r="O1858" s="19">
        <f t="shared" si="1971"/>
        <v>8.2428098218145025E-4</v>
      </c>
      <c r="P1858" s="19">
        <f t="shared" si="1972"/>
        <v>4.3792538454428187E-3</v>
      </c>
      <c r="Q1858" s="6">
        <v>326</v>
      </c>
      <c r="R1858" s="191">
        <v>842490.33900000004</v>
      </c>
      <c r="S1858" s="66">
        <f t="shared" si="1973"/>
        <v>2584.3261932515338</v>
      </c>
      <c r="T1858" t="str">
        <f t="shared" si="1987"/>
        <v/>
      </c>
      <c r="U1858" t="str">
        <f t="shared" si="1987"/>
        <v/>
      </c>
      <c r="V1858" t="str">
        <f t="shared" si="1987"/>
        <v/>
      </c>
      <c r="W1858" t="str">
        <f t="shared" si="1987"/>
        <v/>
      </c>
      <c r="X1858" s="63"/>
      <c r="Y1858" s="219">
        <f t="shared" si="1696"/>
        <v>1.0263736263736263E-2</v>
      </c>
      <c r="Z1858" s="78">
        <f t="shared" si="1975"/>
        <v>1.7847870230374778</v>
      </c>
      <c r="AA1858" s="78">
        <f t="shared" si="1976"/>
        <v>1.7313925918080664</v>
      </c>
      <c r="AB1858" s="74">
        <f t="shared" si="1517"/>
        <v>1857</v>
      </c>
      <c r="AC1858" s="80">
        <f t="shared" si="1977"/>
        <v>-5.2361833327933885E-3</v>
      </c>
      <c r="AD1858" s="79">
        <f t="shared" ref="AD1858:AD1863" si="1989">Z1858-AA1858</f>
        <v>5.3394431229411454E-2</v>
      </c>
      <c r="AE1858" s="81">
        <f t="shared" si="1978"/>
        <v>5.8630614562204843E-2</v>
      </c>
      <c r="AF1858" s="19">
        <f t="shared" si="1979"/>
        <v>3.083900871589873E-2</v>
      </c>
      <c r="AG1858" s="93">
        <f t="shared" si="1962"/>
        <v>-21.700420827342686</v>
      </c>
      <c r="AH1858" s="91">
        <f t="shared" si="1980"/>
        <v>8.2492622303348114E-4</v>
      </c>
      <c r="AI1858" s="96">
        <f t="shared" si="1981"/>
        <v>1850.2513573921376</v>
      </c>
      <c r="AJ1858" s="5">
        <f t="shared" ref="AJ1858:AJ1863" si="1990">F1858-F1857</f>
        <v>-4.0000000000000036E-2</v>
      </c>
      <c r="AK1858" s="5">
        <f t="shared" si="1964"/>
        <v>0</v>
      </c>
      <c r="AL1858" s="5">
        <f t="shared" si="1982"/>
        <v>-4.0000000000000036E-2</v>
      </c>
      <c r="AM1858" s="95">
        <f t="shared" ref="AM1858:AM1863" si="1991">(AVERAGE(AK1845:AK1858))</f>
        <v>1.5357142857142863E-2</v>
      </c>
      <c r="AN1858" s="95">
        <f t="shared" si="1963"/>
        <v>-1.1071428571428574E-2</v>
      </c>
      <c r="AO1858" s="78">
        <f t="shared" ref="AO1858:AO1863" si="1992">ABS(AM1858/AN1858)</f>
        <v>1.3870967741935485</v>
      </c>
      <c r="AP1858" s="8">
        <f t="shared" ref="AP1858:AP1863" si="1993">IF(AN1858=0,100,100-(100/(1+AO1858)))</f>
        <v>58.108108108108112</v>
      </c>
      <c r="AQ1858" s="8"/>
      <c r="AR1858" s="8">
        <f t="shared" ref="AR1858:AR1863" si="1994">IF(ISERROR(((F1858-E1858)-(D1858-F1858))/(D1858-E1858)),0,((F1858-E1858)-(D1858-F1858))/(D1858-E1858))</f>
        <v>-0.33333333333333331</v>
      </c>
      <c r="AS1858" s="114">
        <f t="shared" ref="AS1858:AS1863" si="1995">IF(ISERROR(AR1858*G1858),0,AR1858*G1858)</f>
        <v>-159411</v>
      </c>
      <c r="AT1858" s="103">
        <f t="shared" si="1983"/>
        <v>0.23239979961762991</v>
      </c>
      <c r="AU1858" s="5">
        <f t="shared" si="1984"/>
        <v>1.76</v>
      </c>
      <c r="AV1858" s="93">
        <f t="shared" si="1985"/>
        <v>-0.18921403916537965</v>
      </c>
      <c r="AW1858" s="210">
        <f t="shared" si="1986"/>
        <v>3.4482758620689689E-2</v>
      </c>
      <c r="AX1858" s="276">
        <f t="shared" si="1708"/>
        <v>7.3274984597853201E-3</v>
      </c>
      <c r="AY1858" s="19">
        <f t="shared" si="1758"/>
        <v>5.6242250482639256E-2</v>
      </c>
    </row>
    <row r="1859" spans="1:51">
      <c r="A1859" s="16">
        <v>41037.355243055557</v>
      </c>
      <c r="B1859" s="9">
        <v>3</v>
      </c>
      <c r="C1859" s="5">
        <v>1.76</v>
      </c>
      <c r="D1859" s="5">
        <v>1.81</v>
      </c>
      <c r="E1859" s="5">
        <v>1.76</v>
      </c>
      <c r="F1859" s="5">
        <v>1.8049999999999999</v>
      </c>
      <c r="G1859" s="6">
        <v>472810</v>
      </c>
      <c r="H1859" s="113">
        <f t="shared" si="1988"/>
        <v>1.8049999999999999</v>
      </c>
      <c r="I1859" s="19">
        <f t="shared" si="1965"/>
        <v>2.5568181818181778E-2</v>
      </c>
      <c r="J1859" s="8">
        <f t="shared" si="1966"/>
        <v>1.8983341680952981</v>
      </c>
      <c r="K1859" s="8">
        <f t="shared" si="1967"/>
        <v>1.607165831904702</v>
      </c>
      <c r="L1859" s="8">
        <f t="shared" si="1968"/>
        <v>1.75275</v>
      </c>
      <c r="M1859" s="19">
        <f t="shared" si="1969"/>
        <v>0.1811688193031851</v>
      </c>
      <c r="N1859" s="19">
        <f t="shared" si="1970"/>
        <v>-5.6869677736242706E-2</v>
      </c>
      <c r="O1859" s="19">
        <f t="shared" si="1971"/>
        <v>7.9473198993083632E-4</v>
      </c>
      <c r="P1859" s="19">
        <f t="shared" si="1972"/>
        <v>1.0050778966126515E-2</v>
      </c>
      <c r="Q1859" s="6">
        <v>1041</v>
      </c>
      <c r="R1859" s="191">
        <v>848488.38399999996</v>
      </c>
      <c r="S1859" s="66">
        <f t="shared" si="1973"/>
        <v>815.07049375600377</v>
      </c>
      <c r="T1859" t="str">
        <f t="shared" ref="T1859:W1860" si="1996">IF(C1859&gt;$J1859,"BrokeBandUpper", IF(C1859&lt;$K1859,"BrokeBandLower", ""))</f>
        <v/>
      </c>
      <c r="U1859" t="str">
        <f t="shared" si="1996"/>
        <v/>
      </c>
      <c r="V1859" t="str">
        <f t="shared" si="1996"/>
        <v/>
      </c>
      <c r="W1859" t="str">
        <f t="shared" si="1996"/>
        <v/>
      </c>
      <c r="X1859" s="63"/>
      <c r="Y1859" s="219">
        <f t="shared" si="1696"/>
        <v>7.7692307692307644E-3</v>
      </c>
      <c r="Z1859" s="78">
        <f t="shared" si="1975"/>
        <v>1.7878998214897062</v>
      </c>
      <c r="AA1859" s="78">
        <f t="shared" si="1976"/>
        <v>1.7368395400142695</v>
      </c>
      <c r="AB1859" s="74">
        <f t="shared" si="1517"/>
        <v>1858</v>
      </c>
      <c r="AC1859" s="80">
        <f t="shared" si="1977"/>
        <v>-6.0562664694145812E-3</v>
      </c>
      <c r="AD1859" s="79">
        <f t="shared" si="1989"/>
        <v>5.106028147543662E-2</v>
      </c>
      <c r="AE1859" s="81">
        <f t="shared" si="1978"/>
        <v>5.7116547944851201E-2</v>
      </c>
      <c r="AF1859" s="19">
        <f t="shared" si="1979"/>
        <v>2.9398387300082492E-2</v>
      </c>
      <c r="AG1859" s="93">
        <f t="shared" si="1962"/>
        <v>0.15661849184789647</v>
      </c>
      <c r="AH1859" s="91">
        <f t="shared" si="1980"/>
        <v>3.5779724414219759E-4</v>
      </c>
      <c r="AI1859" s="96">
        <f t="shared" si="1981"/>
        <v>1851.3705699864256</v>
      </c>
      <c r="AJ1859" s="5">
        <f t="shared" si="1990"/>
        <v>4.4999999999999929E-2</v>
      </c>
      <c r="AK1859" s="5">
        <f t="shared" si="1964"/>
        <v>4.4999999999999929E-2</v>
      </c>
      <c r="AL1859" s="5">
        <f t="shared" si="1982"/>
        <v>0</v>
      </c>
      <c r="AM1859" s="95">
        <f t="shared" si="1991"/>
        <v>1.8571428571428572E-2</v>
      </c>
      <c r="AN1859" s="95">
        <f t="shared" si="1963"/>
        <v>-9.642857142857144E-3</v>
      </c>
      <c r="AO1859" s="78">
        <f t="shared" si="1992"/>
        <v>1.9259259259259258</v>
      </c>
      <c r="AP1859" s="8">
        <f t="shared" si="1993"/>
        <v>65.822784810126578</v>
      </c>
      <c r="AQ1859" s="8"/>
      <c r="AR1859" s="8">
        <f t="shared" si="1994"/>
        <v>0.7999999999999956</v>
      </c>
      <c r="AS1859" s="114">
        <f t="shared" si="1995"/>
        <v>378247.9999999979</v>
      </c>
      <c r="AT1859" s="103">
        <f t="shared" si="1983"/>
        <v>0.28214380113559423</v>
      </c>
      <c r="AU1859" s="5">
        <f t="shared" si="1984"/>
        <v>1.8049999999999999</v>
      </c>
      <c r="AV1859" s="93">
        <f t="shared" si="1985"/>
        <v>0.44579042816925341</v>
      </c>
      <c r="AW1859" s="210">
        <f t="shared" si="1986"/>
        <v>2.8409090909090936E-2</v>
      </c>
      <c r="AX1859" s="276">
        <f t="shared" si="1708"/>
        <v>7.0149199163547192E-3</v>
      </c>
      <c r="AY1859" s="19">
        <f t="shared" si="1758"/>
        <v>-4.265828852043986E-2</v>
      </c>
    </row>
    <row r="1860" spans="1:51">
      <c r="A1860" s="16">
        <v>41038.333460648151</v>
      </c>
      <c r="B1860" s="9">
        <v>4</v>
      </c>
      <c r="C1860" s="5">
        <v>1.8049999999999999</v>
      </c>
      <c r="D1860" s="5">
        <v>1.8049999999999999</v>
      </c>
      <c r="E1860" s="5">
        <v>1.66</v>
      </c>
      <c r="F1860" s="5">
        <v>1.78</v>
      </c>
      <c r="G1860" s="6">
        <v>593666</v>
      </c>
      <c r="H1860" s="113">
        <f t="shared" si="1988"/>
        <v>1.78</v>
      </c>
      <c r="I1860" s="19">
        <f t="shared" si="1965"/>
        <v>-1.3850415512465325E-2</v>
      </c>
      <c r="J1860" s="8">
        <f t="shared" si="1966"/>
        <v>1.8940627193493758</v>
      </c>
      <c r="K1860" s="8">
        <f t="shared" si="1967"/>
        <v>1.626937280650625</v>
      </c>
      <c r="L1860" s="8">
        <f t="shared" si="1968"/>
        <v>1.7605000000000004</v>
      </c>
      <c r="M1860" s="19">
        <f t="shared" si="1969"/>
        <v>0.1641891435371898</v>
      </c>
      <c r="N1860" s="19">
        <f t="shared" si="1970"/>
        <v>-9.3722947642441129E-2</v>
      </c>
      <c r="O1860" s="19">
        <f t="shared" si="1971"/>
        <v>-2.250103705507293E-3</v>
      </c>
      <c r="P1860" s="19">
        <f t="shared" si="1972"/>
        <v>1.2302058912297379E-2</v>
      </c>
      <c r="Q1860" s="6">
        <v>387</v>
      </c>
      <c r="R1860" s="191">
        <v>1039490.8050000001</v>
      </c>
      <c r="S1860" s="66">
        <f t="shared" si="1973"/>
        <v>2686.0227519379846</v>
      </c>
      <c r="T1860" t="str">
        <f t="shared" si="1996"/>
        <v/>
      </c>
      <c r="U1860" t="str">
        <f t="shared" si="1996"/>
        <v/>
      </c>
      <c r="V1860" t="str">
        <f t="shared" si="1996"/>
        <v/>
      </c>
      <c r="W1860" t="str">
        <f t="shared" si="1996"/>
        <v/>
      </c>
      <c r="X1860" s="63"/>
      <c r="Y1860" s="219">
        <f t="shared" si="1696"/>
        <v>3.8461538461538429E-3</v>
      </c>
      <c r="Z1860" s="78">
        <f t="shared" si="1975"/>
        <v>1.7866832489802915</v>
      </c>
      <c r="AA1860" s="78">
        <f t="shared" si="1976"/>
        <v>1.7400334140532137</v>
      </c>
      <c r="AB1860" s="74">
        <f t="shared" si="1517"/>
        <v>1859</v>
      </c>
      <c r="AC1860" s="80">
        <f t="shared" si="1977"/>
        <v>-8.3733704142186713E-3</v>
      </c>
      <c r="AD1860" s="79">
        <f t="shared" si="1989"/>
        <v>4.664983492707786E-2</v>
      </c>
      <c r="AE1860" s="81">
        <f t="shared" si="1978"/>
        <v>5.5023205341296531E-2</v>
      </c>
      <c r="AF1860" s="19">
        <f t="shared" si="1979"/>
        <v>2.6809735117909187E-2</v>
      </c>
      <c r="AG1860" s="93">
        <f t="shared" ref="AG1860:AG1866" si="1997">IF(A1861&gt;A1860,(AC1860-AC1859)/AC1859, (AC1860-AC1861)/AC1861)</f>
        <v>0.38259610215401718</v>
      </c>
      <c r="AH1860" s="91">
        <f t="shared" si="1980"/>
        <v>-2.1282762077959292E-4</v>
      </c>
      <c r="AI1860" s="96">
        <f t="shared" si="1981"/>
        <v>1852.5781786380589</v>
      </c>
      <c r="AJ1860" s="5">
        <f t="shared" si="1990"/>
        <v>-2.4999999999999911E-2</v>
      </c>
      <c r="AK1860" s="5">
        <f t="shared" ref="AK1860:AK1867" si="1998">IF(AJ1860&gt;0,AJ1860,0)</f>
        <v>0</v>
      </c>
      <c r="AL1860" s="5">
        <f t="shared" si="1982"/>
        <v>-2.4999999999999911E-2</v>
      </c>
      <c r="AM1860" s="95">
        <f t="shared" si="1991"/>
        <v>1.8571428571428572E-2</v>
      </c>
      <c r="AN1860" s="95">
        <f t="shared" ref="AN1860:AN1866" si="1999">(AVERAGE(AL1847:AL1860))</f>
        <v>-1.1071428571428574E-2</v>
      </c>
      <c r="AO1860" s="78">
        <f t="shared" si="1992"/>
        <v>1.6774193548387093</v>
      </c>
      <c r="AP1860" s="8">
        <f t="shared" si="1993"/>
        <v>62.650602409638545</v>
      </c>
      <c r="AQ1860" s="8"/>
      <c r="AR1860" s="8">
        <f t="shared" si="1994"/>
        <v>0.65517241379310476</v>
      </c>
      <c r="AS1860" s="114">
        <f t="shared" si="1995"/>
        <v>388953.58620689734</v>
      </c>
      <c r="AT1860" s="103">
        <f t="shared" si="1983"/>
        <v>0.28221358362982513</v>
      </c>
      <c r="AU1860" s="5">
        <f t="shared" si="1984"/>
        <v>1.78</v>
      </c>
      <c r="AV1860" s="93">
        <f t="shared" si="1985"/>
        <v>0.37417703392469864</v>
      </c>
      <c r="AW1860" s="210">
        <f t="shared" si="1986"/>
        <v>8.7349397590361463E-2</v>
      </c>
      <c r="AX1860" s="276">
        <f t="shared" si="1708"/>
        <v>5.8982669223282339E-3</v>
      </c>
      <c r="AY1860" s="19">
        <f t="shared" si="1758"/>
        <v>-0.15918257190978033</v>
      </c>
    </row>
    <row r="1861" spans="1:51">
      <c r="A1861" s="16">
        <v>41039.332499999997</v>
      </c>
      <c r="B1861" s="9">
        <v>5</v>
      </c>
      <c r="C1861" s="5">
        <v>1.77</v>
      </c>
      <c r="D1861" s="5">
        <v>1.7949999999999999</v>
      </c>
      <c r="E1861" s="5">
        <v>1.75</v>
      </c>
      <c r="F1861" s="5">
        <v>1.79</v>
      </c>
      <c r="G1861" s="6">
        <v>308326</v>
      </c>
      <c r="H1861" s="113">
        <f t="shared" si="1988"/>
        <v>1.79</v>
      </c>
      <c r="I1861" s="19">
        <f t="shared" ref="I1861:I1867" si="2000">IF(A1862&gt;A1861,(H1861-H1860)/H1860, (H1861-H1862)/H1862)</f>
        <v>5.6179775280898927E-3</v>
      </c>
      <c r="J1861" s="8">
        <f t="shared" ref="J1861:J1866" si="2001">(L1861)+2*STDEVPA(H1842:H1861)</f>
        <v>1.8853221758217704</v>
      </c>
      <c r="K1861" s="8">
        <f t="shared" ref="K1861:K1866" si="2002">(L1861)-(2*STDEVPA(H1842:H1861))</f>
        <v>1.6531778241782296</v>
      </c>
      <c r="L1861" s="8">
        <f t="shared" ref="L1861:L1866" si="2003">AVERAGE(H1842:H1861)</f>
        <v>1.76925</v>
      </c>
      <c r="M1861" s="19">
        <f t="shared" ref="M1861:M1866" si="2004">(J1861-K1861)/K1861</f>
        <v>0.14042309801665553</v>
      </c>
      <c r="N1861" s="19">
        <f t="shared" ref="N1861:N1867" si="2005">IF(A1862&gt;A1861,(M1861-M1860)/M1860, (M1861-M1862)/M1862)</f>
        <v>-0.14474797181185806</v>
      </c>
      <c r="O1861" s="19">
        <f t="shared" ref="O1861:O1867" si="2006">IF(A1862&gt;A1861,(J1861-J1860)/J1860, (J1861-J1862)/J1862)</f>
        <v>-4.6147064921946077E-3</v>
      </c>
      <c r="P1861" s="19">
        <f t="shared" ref="P1861:P1867" si="2007">IF(A1862&gt;A1861,(K1861-K1860)/K1860, (K1861-K1862)/K1862)</f>
        <v>1.6128798472864744E-2</v>
      </c>
      <c r="Q1861" s="6">
        <v>280</v>
      </c>
      <c r="R1861" s="191">
        <v>548970.05500000005</v>
      </c>
      <c r="S1861" s="66">
        <f t="shared" ref="S1861:S1866" si="2008">R1861/Q1861</f>
        <v>1960.6073392857145</v>
      </c>
      <c r="T1861" t="str">
        <f t="shared" ref="T1861:W1862" si="2009">IF(C1861&gt;$J1861,"BrokeBandUpper", IF(C1861&lt;$K1861,"BrokeBandLower", ""))</f>
        <v/>
      </c>
      <c r="U1861" t="str">
        <f t="shared" si="2009"/>
        <v/>
      </c>
      <c r="V1861" t="str">
        <f t="shared" si="2009"/>
        <v/>
      </c>
      <c r="W1861" t="str">
        <f t="shared" si="2009"/>
        <v/>
      </c>
      <c r="X1861" s="63"/>
      <c r="Y1861" s="219">
        <f t="shared" ref="Y1861:Y1866" si="2010">SLOPE(H1848:H1861,AB1848:AB1861)</f>
        <v>7.3626373626373468E-4</v>
      </c>
      <c r="Z1861" s="78">
        <f t="shared" ref="Z1861:Z1866" si="2011">Z1860+(0.154*(F1861-Z1860))</f>
        <v>1.7871940286373267</v>
      </c>
      <c r="AA1861" s="78">
        <f t="shared" ref="AA1861:AA1866" si="2012">AA1860+(0.074*(F1861-AA1860))</f>
        <v>1.7437309414132758</v>
      </c>
      <c r="AB1861" s="74">
        <f t="shared" si="1517"/>
        <v>1860</v>
      </c>
      <c r="AC1861" s="80">
        <f t="shared" ref="AC1861:AC1866" si="2013">AD1861-AE1861</f>
        <v>-9.2480944937965021E-3</v>
      </c>
      <c r="AD1861" s="79">
        <f t="shared" si="1989"/>
        <v>4.34630872240509E-2</v>
      </c>
      <c r="AE1861" s="81">
        <f t="shared" ref="AE1861:AE1866" si="2014">AE1860+(0.2*(AD1861-AE1860))</f>
        <v>5.2711181717847402E-2</v>
      </c>
      <c r="AF1861" s="19">
        <f t="shared" ref="AF1861:AF1866" si="2015">AD1861/AA1861</f>
        <v>2.4925340367490709E-2</v>
      </c>
      <c r="AG1861" s="93">
        <f t="shared" si="1997"/>
        <v>0.10446499274563052</v>
      </c>
      <c r="AH1861" s="91">
        <f t="shared" ref="AH1861:AH1866" si="2016">SLOPE(AC1848:AC1861,AB1848:AB1861)</f>
        <v>-7.6586386503352624E-4</v>
      </c>
      <c r="AI1861" s="96">
        <f t="shared" ref="AI1861:AI1866" si="2017">INTERCEPT(AB1848:AB1861,AC1848:AC1861)</f>
        <v>1853.7167633109971</v>
      </c>
      <c r="AJ1861" s="5">
        <f t="shared" si="1990"/>
        <v>1.0000000000000009E-2</v>
      </c>
      <c r="AK1861" s="5">
        <f t="shared" si="1998"/>
        <v>1.0000000000000009E-2</v>
      </c>
      <c r="AL1861" s="5">
        <f t="shared" ref="AL1861:AL1866" si="2018">IF(AJ1861&lt;0,AJ1861,0)</f>
        <v>0</v>
      </c>
      <c r="AM1861" s="95">
        <f t="shared" si="1991"/>
        <v>1.7142857142857144E-2</v>
      </c>
      <c r="AN1861" s="95">
        <f t="shared" si="1999"/>
        <v>-1.1071428571428574E-2</v>
      </c>
      <c r="AO1861" s="78">
        <f t="shared" si="1992"/>
        <v>1.5483870967741933</v>
      </c>
      <c r="AP1861" s="8">
        <f t="shared" si="1993"/>
        <v>60.759493670886066</v>
      </c>
      <c r="AQ1861" s="8"/>
      <c r="AR1861" s="8">
        <f t="shared" si="1994"/>
        <v>0.77777777777778212</v>
      </c>
      <c r="AS1861" s="114">
        <f t="shared" si="1995"/>
        <v>239809.11111111246</v>
      </c>
      <c r="AT1861" s="103">
        <f t="shared" ref="AT1861:AT1866" si="2019">SUM(AS1842:AS1861)/SUM(G1842:G1861)</f>
        <v>0.30528597093750948</v>
      </c>
      <c r="AU1861" s="5">
        <f t="shared" ref="AU1861:AU1866" si="2020">F1861</f>
        <v>1.79</v>
      </c>
      <c r="AV1861" s="93">
        <f t="shared" ref="AV1861:AV1866" si="2021">AS1861/R1861</f>
        <v>0.43683459403102132</v>
      </c>
      <c r="AW1861" s="210">
        <f t="shared" ref="AW1861:AW1866" si="2022">(D1861-E1861)/E1861</f>
        <v>2.5714285714285672E-2</v>
      </c>
      <c r="AX1861" s="276">
        <f t="shared" si="1708"/>
        <v>3.8115282860631738E-3</v>
      </c>
      <c r="AY1861" s="19">
        <f t="shared" si="1758"/>
        <v>-0.35378843713660857</v>
      </c>
    </row>
    <row r="1862" spans="1:51">
      <c r="A1862" s="16">
        <v>41040.330601851849</v>
      </c>
      <c r="B1862" s="9">
        <v>6</v>
      </c>
      <c r="C1862" s="5">
        <v>1.7949999999999999</v>
      </c>
      <c r="D1862" s="5">
        <v>1.82</v>
      </c>
      <c r="E1862" s="5">
        <v>1.78</v>
      </c>
      <c r="F1862" s="5">
        <v>1.8</v>
      </c>
      <c r="G1862" s="6">
        <v>271204</v>
      </c>
      <c r="H1862" s="113">
        <f t="shared" si="1988"/>
        <v>1.8</v>
      </c>
      <c r="I1862" s="19">
        <f t="shared" si="2000"/>
        <v>5.5865921787709542E-3</v>
      </c>
      <c r="J1862" s="8">
        <f t="shared" si="2001"/>
        <v>1.8865119704085047</v>
      </c>
      <c r="K1862" s="8">
        <f t="shared" si="2002"/>
        <v>1.6619880295914951</v>
      </c>
      <c r="L1862" s="8">
        <f t="shared" si="2003"/>
        <v>1.7742499999999999</v>
      </c>
      <c r="M1862" s="19">
        <f t="shared" si="2004"/>
        <v>0.1350935968366728</v>
      </c>
      <c r="N1862" s="19">
        <f t="shared" si="2005"/>
        <v>-3.7953166218784085E-2</v>
      </c>
      <c r="O1862" s="19">
        <f t="shared" si="2006"/>
        <v>6.3108290030890277E-4</v>
      </c>
      <c r="P1862" s="19">
        <f t="shared" si="2007"/>
        <v>5.3292545329447043E-3</v>
      </c>
      <c r="Q1862" s="6">
        <v>163</v>
      </c>
      <c r="R1862" s="191">
        <v>488530.79</v>
      </c>
      <c r="S1862" s="66">
        <f t="shared" si="2008"/>
        <v>2997.1214110429446</v>
      </c>
      <c r="T1862" t="str">
        <f t="shared" si="2009"/>
        <v/>
      </c>
      <c r="U1862" t="str">
        <f t="shared" si="2009"/>
        <v/>
      </c>
      <c r="V1862" t="str">
        <f t="shared" si="2009"/>
        <v/>
      </c>
      <c r="W1862" t="str">
        <f t="shared" si="2009"/>
        <v/>
      </c>
      <c r="X1862" s="63"/>
      <c r="Y1862" s="219">
        <f t="shared" si="2010"/>
        <v>-2.6263736263736283E-3</v>
      </c>
      <c r="Z1862" s="78">
        <f t="shared" si="2011"/>
        <v>1.7891661482271783</v>
      </c>
      <c r="AA1862" s="78">
        <f t="shared" si="2012"/>
        <v>1.7478948517486934</v>
      </c>
      <c r="AB1862" s="74">
        <f t="shared" si="1517"/>
        <v>1861</v>
      </c>
      <c r="AC1862" s="80">
        <f t="shared" si="2013"/>
        <v>-9.1519081914899769E-3</v>
      </c>
      <c r="AD1862" s="79">
        <f t="shared" si="1989"/>
        <v>4.1271296478484931E-2</v>
      </c>
      <c r="AE1862" s="81">
        <f t="shared" si="2014"/>
        <v>5.0423204669974908E-2</v>
      </c>
      <c r="AF1862" s="19">
        <f t="shared" si="2015"/>
        <v>2.3612001853083313E-2</v>
      </c>
      <c r="AG1862" s="93">
        <f t="shared" si="1997"/>
        <v>-1.0400661711560757E-2</v>
      </c>
      <c r="AH1862" s="91">
        <f t="shared" si="2016"/>
        <v>-1.2933073991190404E-3</v>
      </c>
      <c r="AI1862" s="96">
        <f t="shared" si="2017"/>
        <v>1854.7575178902789</v>
      </c>
      <c r="AJ1862" s="5">
        <f t="shared" si="1990"/>
        <v>1.0000000000000009E-2</v>
      </c>
      <c r="AK1862" s="5">
        <f t="shared" si="1998"/>
        <v>1.0000000000000009E-2</v>
      </c>
      <c r="AL1862" s="5">
        <f t="shared" si="2018"/>
        <v>0</v>
      </c>
      <c r="AM1862" s="95">
        <f t="shared" si="1991"/>
        <v>1.7857142857142856E-2</v>
      </c>
      <c r="AN1862" s="95">
        <f t="shared" si="1999"/>
        <v>-1.0714285714285707E-2</v>
      </c>
      <c r="AO1862" s="78">
        <f t="shared" si="1992"/>
        <v>1.6666666666666676</v>
      </c>
      <c r="AP1862" s="8">
        <f t="shared" si="1993"/>
        <v>62.500000000000014</v>
      </c>
      <c r="AQ1862" s="8"/>
      <c r="AR1862" s="8">
        <f t="shared" si="1994"/>
        <v>0</v>
      </c>
      <c r="AS1862" s="114">
        <f t="shared" si="1995"/>
        <v>0</v>
      </c>
      <c r="AT1862" s="103">
        <f t="shared" si="2019"/>
        <v>0.28150355862289334</v>
      </c>
      <c r="AU1862" s="5">
        <f t="shared" si="2020"/>
        <v>1.8</v>
      </c>
      <c r="AV1862" s="93">
        <f t="shared" si="2021"/>
        <v>0</v>
      </c>
      <c r="AW1862" s="210">
        <f t="shared" si="2022"/>
        <v>2.2471910112359571E-2</v>
      </c>
      <c r="AX1862" s="276">
        <f t="shared" si="1708"/>
        <v>1.4567740919812443E-3</v>
      </c>
      <c r="AY1862" s="19">
        <f t="shared" si="1758"/>
        <v>-0.61779790607669671</v>
      </c>
    </row>
    <row r="1863" spans="1:51">
      <c r="A1863" s="16">
        <v>41043.349027777775</v>
      </c>
      <c r="B1863" s="9">
        <v>2</v>
      </c>
      <c r="C1863" s="5">
        <v>1.79</v>
      </c>
      <c r="D1863" s="5">
        <v>1.79</v>
      </c>
      <c r="E1863" s="5">
        <v>1.71</v>
      </c>
      <c r="F1863" s="5">
        <v>1.7849999999999999</v>
      </c>
      <c r="G1863" s="6">
        <v>415810</v>
      </c>
      <c r="H1863" s="113">
        <f t="shared" si="1988"/>
        <v>1.7849999999999999</v>
      </c>
      <c r="I1863" s="19">
        <f t="shared" si="2000"/>
        <v>-8.3333333333334026E-3</v>
      </c>
      <c r="J1863" s="8">
        <f t="shared" si="2001"/>
        <v>1.8863697374731525</v>
      </c>
      <c r="K1863" s="8">
        <f t="shared" si="2002"/>
        <v>1.6696302625268475</v>
      </c>
      <c r="L1863" s="8">
        <f t="shared" si="2003"/>
        <v>1.778</v>
      </c>
      <c r="M1863" s="19">
        <f t="shared" si="2004"/>
        <v>0.12981285725995867</v>
      </c>
      <c r="N1863" s="19">
        <f t="shared" si="2005"/>
        <v>-3.9089488327848018E-2</v>
      </c>
      <c r="O1863" s="19">
        <f t="shared" si="2006"/>
        <v>-7.5394663581914844E-5</v>
      </c>
      <c r="P1863" s="19">
        <f t="shared" si="2007"/>
        <v>4.5982478810216798E-3</v>
      </c>
      <c r="Q1863" s="6">
        <v>223</v>
      </c>
      <c r="R1863" s="191">
        <v>734747.495</v>
      </c>
      <c r="S1863" s="66">
        <f t="shared" si="2008"/>
        <v>3294.8318161434977</v>
      </c>
      <c r="T1863" t="str">
        <f t="shared" ref="T1863:W1864" si="2023">IF(C1863&gt;$J1863,"BrokeBandUpper", IF(C1863&lt;$K1863,"BrokeBandLower", ""))</f>
        <v/>
      </c>
      <c r="U1863" t="str">
        <f t="shared" si="2023"/>
        <v/>
      </c>
      <c r="V1863" t="str">
        <f t="shared" si="2023"/>
        <v/>
      </c>
      <c r="W1863" t="str">
        <f t="shared" si="2023"/>
        <v/>
      </c>
      <c r="X1863" s="63"/>
      <c r="Y1863" s="219">
        <f t="shared" si="2010"/>
        <v>-2.9010989010989042E-3</v>
      </c>
      <c r="Z1863" s="78">
        <f t="shared" si="2011"/>
        <v>1.7885245614001928</v>
      </c>
      <c r="AA1863" s="78">
        <f t="shared" si="2012"/>
        <v>1.75064063271929</v>
      </c>
      <c r="AB1863" s="74">
        <f t="shared" si="1517"/>
        <v>1862</v>
      </c>
      <c r="AC1863" s="80">
        <f t="shared" si="2013"/>
        <v>-1.0031420791257739E-2</v>
      </c>
      <c r="AD1863" s="79">
        <f t="shared" si="1989"/>
        <v>3.7883928680902734E-2</v>
      </c>
      <c r="AE1863" s="81">
        <f t="shared" si="2014"/>
        <v>4.7915349472160473E-2</v>
      </c>
      <c r="AF1863" s="19">
        <f t="shared" si="2015"/>
        <v>2.1640037351387871E-2</v>
      </c>
      <c r="AG1863" s="93">
        <f t="shared" si="1997"/>
        <v>9.6101554054660282E-2</v>
      </c>
      <c r="AH1863" s="91">
        <f t="shared" si="2016"/>
        <v>-1.576479598871066E-3</v>
      </c>
      <c r="AI1863" s="96">
        <f t="shared" si="2017"/>
        <v>1855.3616664610281</v>
      </c>
      <c r="AJ1863" s="5">
        <f t="shared" si="1990"/>
        <v>-1.5000000000000124E-2</v>
      </c>
      <c r="AK1863" s="5">
        <f t="shared" si="1998"/>
        <v>0</v>
      </c>
      <c r="AL1863" s="5">
        <f t="shared" si="2018"/>
        <v>-1.5000000000000124E-2</v>
      </c>
      <c r="AM1863" s="95">
        <f t="shared" si="1991"/>
        <v>9.2857142857142774E-3</v>
      </c>
      <c r="AN1863" s="95">
        <f t="shared" si="1999"/>
        <v>-1.1785714285714288E-2</v>
      </c>
      <c r="AO1863" s="78">
        <f t="shared" si="1992"/>
        <v>0.78787878787878696</v>
      </c>
      <c r="AP1863" s="8">
        <f t="shared" si="1993"/>
        <v>44.067796610169459</v>
      </c>
      <c r="AQ1863" s="8"/>
      <c r="AR1863" s="8">
        <f t="shared" si="1994"/>
        <v>0.87499999999999722</v>
      </c>
      <c r="AS1863" s="114">
        <f t="shared" si="1995"/>
        <v>363833.74999999884</v>
      </c>
      <c r="AT1863" s="103">
        <f t="shared" si="2019"/>
        <v>0.31756462537517849</v>
      </c>
      <c r="AU1863" s="5">
        <f t="shared" si="2020"/>
        <v>1.7849999999999999</v>
      </c>
      <c r="AV1863" s="93">
        <f t="shared" si="2021"/>
        <v>0.49518202168215469</v>
      </c>
      <c r="AW1863" s="210">
        <f t="shared" si="2022"/>
        <v>4.6783625730994198E-2</v>
      </c>
      <c r="AX1863" s="276">
        <f t="shared" si="1708"/>
        <v>-5.0545143973498732E-4</v>
      </c>
      <c r="AY1863" s="19">
        <f t="shared" si="1758"/>
        <v>-1.346966247215148</v>
      </c>
    </row>
    <row r="1864" spans="1:51">
      <c r="A1864" s="16">
        <v>41044.394629629627</v>
      </c>
      <c r="B1864" s="9">
        <v>3</v>
      </c>
      <c r="C1864" s="5">
        <v>1.7450000000000001</v>
      </c>
      <c r="D1864" s="5">
        <v>1.7450000000000001</v>
      </c>
      <c r="E1864" s="5">
        <v>1.66</v>
      </c>
      <c r="F1864" s="5">
        <v>1.71</v>
      </c>
      <c r="G1864" s="6">
        <v>276086</v>
      </c>
      <c r="H1864" s="113">
        <f t="shared" ref="H1864:H1869" si="2024">F1864</f>
        <v>1.71</v>
      </c>
      <c r="I1864" s="19">
        <f t="shared" si="2000"/>
        <v>-4.2016806722689051E-2</v>
      </c>
      <c r="J1864" s="8">
        <f t="shared" si="2001"/>
        <v>1.8855093453862792</v>
      </c>
      <c r="K1864" s="8">
        <f t="shared" si="2002"/>
        <v>1.6714906546137207</v>
      </c>
      <c r="L1864" s="8">
        <f t="shared" si="2003"/>
        <v>1.7785</v>
      </c>
      <c r="M1864" s="19">
        <f t="shared" si="2004"/>
        <v>0.12804061463449701</v>
      </c>
      <c r="N1864" s="19">
        <f t="shared" si="2005"/>
        <v>-1.3652288863133419E-2</v>
      </c>
      <c r="O1864" s="19">
        <f t="shared" si="2006"/>
        <v>-4.5610999253295611E-4</v>
      </c>
      <c r="P1864" s="19">
        <f t="shared" si="2007"/>
        <v>1.1142539331178713E-3</v>
      </c>
      <c r="Q1864" s="6">
        <v>173</v>
      </c>
      <c r="R1864" s="191">
        <v>472640.89</v>
      </c>
      <c r="S1864" s="66">
        <f t="shared" si="2008"/>
        <v>2732.0282658959541</v>
      </c>
      <c r="T1864" t="str">
        <f t="shared" si="2023"/>
        <v/>
      </c>
      <c r="U1864" t="str">
        <f t="shared" si="2023"/>
        <v/>
      </c>
      <c r="V1864" t="str">
        <f t="shared" si="2023"/>
        <v>BrokeBandLower</v>
      </c>
      <c r="W1864" t="str">
        <f t="shared" si="2023"/>
        <v/>
      </c>
      <c r="X1864" s="63"/>
      <c r="Y1864" s="219">
        <f t="shared" si="2010"/>
        <v>-5.8241758241758266E-3</v>
      </c>
      <c r="Z1864" s="78">
        <f t="shared" si="2011"/>
        <v>1.7764317789445632</v>
      </c>
      <c r="AA1864" s="78">
        <f t="shared" si="2012"/>
        <v>1.7476332258980625</v>
      </c>
      <c r="AB1864" s="74">
        <f t="shared" si="1517"/>
        <v>1863</v>
      </c>
      <c r="AC1864" s="80">
        <f t="shared" si="2013"/>
        <v>-1.5293437140527819E-2</v>
      </c>
      <c r="AD1864" s="79">
        <f t="shared" ref="AD1864:AD1869" si="2025">Z1864-AA1864</f>
        <v>2.8798553046500697E-2</v>
      </c>
      <c r="AE1864" s="81">
        <f t="shared" si="2014"/>
        <v>4.4091990187028515E-2</v>
      </c>
      <c r="AF1864" s="19">
        <f t="shared" si="2015"/>
        <v>1.6478602386208286E-2</v>
      </c>
      <c r="AG1864" s="93">
        <f t="shared" si="1997"/>
        <v>0.5245534464924313</v>
      </c>
      <c r="AH1864" s="91">
        <f t="shared" si="2016"/>
        <v>-1.8576153722889119E-3</v>
      </c>
      <c r="AI1864" s="96">
        <f t="shared" si="2017"/>
        <v>1855.6997437833797</v>
      </c>
      <c r="AJ1864" s="5">
        <f t="shared" ref="AJ1864:AJ1869" si="2026">F1864-F1863</f>
        <v>-7.4999999999999956E-2</v>
      </c>
      <c r="AK1864" s="5">
        <f t="shared" si="1998"/>
        <v>0</v>
      </c>
      <c r="AL1864" s="5">
        <f t="shared" si="2018"/>
        <v>-7.4999999999999956E-2</v>
      </c>
      <c r="AM1864" s="95">
        <f t="shared" ref="AM1864:AM1869" si="2027">(AVERAGE(AK1851:AK1864))</f>
        <v>9.2857142857142774E-3</v>
      </c>
      <c r="AN1864" s="95">
        <f t="shared" si="1999"/>
        <v>-1.5714285714285712E-2</v>
      </c>
      <c r="AO1864" s="78">
        <f t="shared" ref="AO1864:AO1869" si="2028">ABS(AM1864/AN1864)</f>
        <v>0.5909090909090905</v>
      </c>
      <c r="AP1864" s="8">
        <f t="shared" ref="AP1864:AP1869" si="2029">IF(AN1864=0,100,100-(100/(1+AO1864)))</f>
        <v>37.142857142857125</v>
      </c>
      <c r="AQ1864" s="8"/>
      <c r="AR1864" s="8">
        <f t="shared" ref="AR1864:AR1869" si="2030">IF(ISERROR(((F1864-E1864)-(D1864-F1864))/(D1864-E1864)),0,((F1864-E1864)-(D1864-F1864))/(D1864-E1864))</f>
        <v>0.17647058823529257</v>
      </c>
      <c r="AS1864" s="114">
        <f t="shared" ref="AS1864:AS1869" si="2031">IF(ISERROR(AR1864*G1864),0,AR1864*G1864)</f>
        <v>48721.058823528983</v>
      </c>
      <c r="AT1864" s="103">
        <f t="shared" si="2019"/>
        <v>0.30599841192520566</v>
      </c>
      <c r="AU1864" s="5">
        <f t="shared" si="2020"/>
        <v>1.71</v>
      </c>
      <c r="AV1864" s="93">
        <f t="shared" si="2021"/>
        <v>0.10308261484428269</v>
      </c>
      <c r="AW1864" s="210">
        <f t="shared" si="2022"/>
        <v>5.120481927710855E-2</v>
      </c>
      <c r="AX1864" s="276">
        <f t="shared" si="1708"/>
        <v>-2.3167422085472824E-3</v>
      </c>
      <c r="AY1864" s="19">
        <f t="shared" si="1758"/>
        <v>-3.5835109496611008</v>
      </c>
    </row>
    <row r="1865" spans="1:51">
      <c r="A1865" s="16">
        <v>41045.356087962966</v>
      </c>
      <c r="B1865" s="9">
        <v>4</v>
      </c>
      <c r="C1865" s="5">
        <v>1.7150000000000001</v>
      </c>
      <c r="D1865" s="5">
        <v>1.74</v>
      </c>
      <c r="E1865" s="5">
        <v>1.665</v>
      </c>
      <c r="F1865" s="5">
        <v>1.7350000000000001</v>
      </c>
      <c r="G1865" s="6">
        <v>738548</v>
      </c>
      <c r="H1865" s="113">
        <f t="shared" si="2024"/>
        <v>1.7350000000000001</v>
      </c>
      <c r="I1865" s="19">
        <f t="shared" si="2000"/>
        <v>1.4619883040935752E-2</v>
      </c>
      <c r="J1865" s="8">
        <f t="shared" si="2001"/>
        <v>1.8805412382841511</v>
      </c>
      <c r="K1865" s="8">
        <f t="shared" si="2002"/>
        <v>1.6819587617158498</v>
      </c>
      <c r="L1865" s="8">
        <f t="shared" si="2003"/>
        <v>1.7812500000000004</v>
      </c>
      <c r="M1865" s="19">
        <f t="shared" si="2004"/>
        <v>0.11806619822576235</v>
      </c>
      <c r="N1865" s="19">
        <f t="shared" si="2005"/>
        <v>-7.7900410250352908E-2</v>
      </c>
      <c r="O1865" s="19">
        <f t="shared" si="2006"/>
        <v>-2.6348886120796905E-3</v>
      </c>
      <c r="P1865" s="19">
        <f t="shared" si="2007"/>
        <v>6.2627374393237354E-3</v>
      </c>
      <c r="Q1865" s="6">
        <v>783</v>
      </c>
      <c r="R1865" s="191">
        <v>1265594.5900000001</v>
      </c>
      <c r="S1865" s="66">
        <f t="shared" si="2008"/>
        <v>1616.3404725415071</v>
      </c>
      <c r="T1865" t="str">
        <f t="shared" ref="T1865:W1866" si="2032">IF(C1865&gt;$J1865,"BrokeBandUpper", IF(C1865&lt;$K1865,"BrokeBandLower", ""))</f>
        <v/>
      </c>
      <c r="U1865" t="str">
        <f t="shared" si="2032"/>
        <v/>
      </c>
      <c r="V1865" t="str">
        <f t="shared" si="2032"/>
        <v>BrokeBandLower</v>
      </c>
      <c r="W1865" t="str">
        <f t="shared" si="2032"/>
        <v/>
      </c>
      <c r="X1865" s="63"/>
      <c r="Y1865" s="219">
        <f t="shared" si="2010"/>
        <v>-7.6373626373626366E-3</v>
      </c>
      <c r="Z1865" s="78">
        <f t="shared" si="2011"/>
        <v>1.7700512849871004</v>
      </c>
      <c r="AA1865" s="78">
        <f t="shared" si="2012"/>
        <v>1.7466983671816059</v>
      </c>
      <c r="AB1865" s="74">
        <f t="shared" si="1517"/>
        <v>1864</v>
      </c>
      <c r="AC1865" s="80">
        <f t="shared" si="2013"/>
        <v>-1.6591257905227183E-2</v>
      </c>
      <c r="AD1865" s="79">
        <f t="shared" si="2025"/>
        <v>2.3352917805494533E-2</v>
      </c>
      <c r="AE1865" s="81">
        <f t="shared" si="2014"/>
        <v>3.9944175710721716E-2</v>
      </c>
      <c r="AF1865" s="19">
        <f t="shared" si="2015"/>
        <v>1.3369748460448701E-2</v>
      </c>
      <c r="AG1865" s="93">
        <f t="shared" si="1997"/>
        <v>8.4861287411978931E-2</v>
      </c>
      <c r="AH1865" s="91">
        <f t="shared" si="2016"/>
        <v>-2.0474659538895061E-3</v>
      </c>
      <c r="AI1865" s="96">
        <f t="shared" si="2017"/>
        <v>1856.0120173138416</v>
      </c>
      <c r="AJ1865" s="5">
        <f t="shared" si="2026"/>
        <v>2.5000000000000133E-2</v>
      </c>
      <c r="AK1865" s="5">
        <f t="shared" si="1998"/>
        <v>2.5000000000000133E-2</v>
      </c>
      <c r="AL1865" s="5">
        <f t="shared" si="2018"/>
        <v>0</v>
      </c>
      <c r="AM1865" s="95">
        <f t="shared" si="2027"/>
        <v>1.1071428571428574E-2</v>
      </c>
      <c r="AN1865" s="95">
        <f t="shared" si="1999"/>
        <v>-1.5714285714285712E-2</v>
      </c>
      <c r="AO1865" s="78">
        <f t="shared" si="2028"/>
        <v>0.70454545454545481</v>
      </c>
      <c r="AP1865" s="8">
        <f t="shared" si="2029"/>
        <v>41.333333333333343</v>
      </c>
      <c r="AQ1865" s="8"/>
      <c r="AR1865" s="8">
        <f t="shared" si="2030"/>
        <v>0.86666666666666947</v>
      </c>
      <c r="AS1865" s="114">
        <f t="shared" si="2031"/>
        <v>640074.93333333544</v>
      </c>
      <c r="AT1865" s="103">
        <f t="shared" si="2019"/>
        <v>0.36745817749929122</v>
      </c>
      <c r="AU1865" s="5">
        <f t="shared" si="2020"/>
        <v>1.7350000000000001</v>
      </c>
      <c r="AV1865" s="93">
        <f t="shared" si="2021"/>
        <v>0.50575037092512809</v>
      </c>
      <c r="AW1865" s="210">
        <f t="shared" si="2022"/>
        <v>4.5045045045045015E-2</v>
      </c>
      <c r="AX1865" s="276">
        <f t="shared" si="1708"/>
        <v>-4.2680219489074191E-3</v>
      </c>
      <c r="AY1865" s="19">
        <f t="shared" si="1758"/>
        <v>-0.84225156047193117</v>
      </c>
    </row>
    <row r="1866" spans="1:51">
      <c r="A1866" s="16">
        <v>41046.479062500002</v>
      </c>
      <c r="B1866" s="9">
        <v>5</v>
      </c>
      <c r="C1866" s="5">
        <v>1.68</v>
      </c>
      <c r="D1866" s="5">
        <v>1.7150000000000001</v>
      </c>
      <c r="E1866" s="5">
        <v>1.665</v>
      </c>
      <c r="F1866" s="5">
        <v>1.7</v>
      </c>
      <c r="G1866" s="6">
        <v>759234</v>
      </c>
      <c r="H1866" s="113">
        <f t="shared" si="2024"/>
        <v>1.7</v>
      </c>
      <c r="I1866" s="19">
        <f t="shared" si="2000"/>
        <v>-2.0172910662824287E-2</v>
      </c>
      <c r="J1866" s="8">
        <f t="shared" si="2001"/>
        <v>1.8769192776926409</v>
      </c>
      <c r="K1866" s="8">
        <f t="shared" si="2002"/>
        <v>1.6880807223073595</v>
      </c>
      <c r="L1866" s="8">
        <f t="shared" si="2003"/>
        <v>1.7825000000000002</v>
      </c>
      <c r="M1866" s="19">
        <f t="shared" si="2004"/>
        <v>0.11186583253386526</v>
      </c>
      <c r="N1866" s="19">
        <f t="shared" si="2005"/>
        <v>-5.2516010382929044E-2</v>
      </c>
      <c r="O1866" s="19">
        <f t="shared" si="2006"/>
        <v>-1.9260202955267119E-3</v>
      </c>
      <c r="P1866" s="19">
        <f t="shared" si="2007"/>
        <v>3.6397804338938701E-3</v>
      </c>
      <c r="Q1866" s="6">
        <v>674</v>
      </c>
      <c r="R1866" s="191">
        <v>1278068.0900000001</v>
      </c>
      <c r="S1866" s="66">
        <f t="shared" si="2008"/>
        <v>1896.2434569732939</v>
      </c>
      <c r="T1866" t="str">
        <f t="shared" si="2032"/>
        <v>BrokeBandLower</v>
      </c>
      <c r="U1866" t="str">
        <f t="shared" si="2032"/>
        <v/>
      </c>
      <c r="V1866" t="str">
        <f t="shared" si="2032"/>
        <v>BrokeBandLower</v>
      </c>
      <c r="W1866" t="str">
        <f t="shared" si="2032"/>
        <v/>
      </c>
      <c r="X1866" s="63"/>
      <c r="Y1866" s="219">
        <f t="shared" si="2010"/>
        <v>-9.8351648351648318E-3</v>
      </c>
      <c r="Z1866" s="78">
        <f t="shared" si="2011"/>
        <v>1.759263387099087</v>
      </c>
      <c r="AA1866" s="78">
        <f t="shared" si="2012"/>
        <v>1.743242688010167</v>
      </c>
      <c r="AB1866" s="74">
        <f t="shared" si="1517"/>
        <v>1865</v>
      </c>
      <c r="AC1866" s="80">
        <f t="shared" si="2013"/>
        <v>-1.9138781297441364E-2</v>
      </c>
      <c r="AD1866" s="79">
        <f t="shared" si="2025"/>
        <v>1.602069908892001E-2</v>
      </c>
      <c r="AE1866" s="81">
        <f t="shared" si="2014"/>
        <v>3.5159480386361373E-2</v>
      </c>
      <c r="AF1866" s="19">
        <f t="shared" si="2015"/>
        <v>9.1901713967358824E-3</v>
      </c>
      <c r="AG1866" s="93">
        <f t="shared" si="1997"/>
        <v>0.15354612692817987</v>
      </c>
      <c r="AH1866" s="91">
        <f t="shared" si="2016"/>
        <v>-2.1901000635425449E-3</v>
      </c>
      <c r="AI1866" s="96">
        <f t="shared" si="2017"/>
        <v>1856.2771171155041</v>
      </c>
      <c r="AJ1866" s="5">
        <f t="shared" si="2026"/>
        <v>-3.5000000000000142E-2</v>
      </c>
      <c r="AK1866" s="5">
        <f t="shared" si="1998"/>
        <v>0</v>
      </c>
      <c r="AL1866" s="5">
        <f t="shared" si="2018"/>
        <v>-3.5000000000000142E-2</v>
      </c>
      <c r="AM1866" s="95">
        <f t="shared" si="2027"/>
        <v>1.0357142857142858E-2</v>
      </c>
      <c r="AN1866" s="95">
        <f t="shared" si="1999"/>
        <v>-1.8214285714285721E-2</v>
      </c>
      <c r="AO1866" s="78">
        <f t="shared" si="2028"/>
        <v>0.56862745098039202</v>
      </c>
      <c r="AP1866" s="8">
        <f t="shared" si="2029"/>
        <v>36.249999999999993</v>
      </c>
      <c r="AQ1866" s="8"/>
      <c r="AR1866" s="8">
        <f t="shared" si="2030"/>
        <v>0.39999999999999558</v>
      </c>
      <c r="AS1866" s="114">
        <f t="shared" si="2031"/>
        <v>303693.59999999666</v>
      </c>
      <c r="AT1866" s="103">
        <f t="shared" si="2019"/>
        <v>0.38635268435583542</v>
      </c>
      <c r="AU1866" s="5">
        <f t="shared" si="2020"/>
        <v>1.7</v>
      </c>
      <c r="AV1866" s="93">
        <f t="shared" si="2021"/>
        <v>0.23761926487030643</v>
      </c>
      <c r="AW1866" s="210">
        <f t="shared" si="2022"/>
        <v>3.0030030030030058E-2</v>
      </c>
      <c r="AX1866" s="276">
        <f t="shared" si="1708"/>
        <v>-6.2282629428303911E-3</v>
      </c>
      <c r="AY1866" s="19">
        <f t="shared" si="1758"/>
        <v>-0.4592855935112467</v>
      </c>
    </row>
    <row r="1867" spans="1:51">
      <c r="A1867" s="16">
        <v>41047.364363425928</v>
      </c>
      <c r="B1867" s="9">
        <v>6</v>
      </c>
      <c r="C1867" s="5">
        <v>1.65</v>
      </c>
      <c r="D1867" s="5">
        <v>1.69</v>
      </c>
      <c r="E1867" s="5">
        <v>1.65</v>
      </c>
      <c r="F1867" s="5">
        <v>1.665</v>
      </c>
      <c r="G1867" s="6">
        <v>930195</v>
      </c>
      <c r="H1867" s="113">
        <f t="shared" si="2024"/>
        <v>1.665</v>
      </c>
      <c r="I1867" s="19">
        <f t="shared" si="2000"/>
        <v>-2.0588235294117602E-2</v>
      </c>
      <c r="J1867" s="8">
        <f t="shared" ref="J1867:J1872" si="2033">(L1867)+2*STDEVPA(H1848:H1867)</f>
        <v>1.8827692524662232</v>
      </c>
      <c r="K1867" s="8">
        <f t="shared" ref="K1867:K1872" si="2034">(L1867)-(2*STDEVPA(H1848:H1867))</f>
        <v>1.6782307475337777</v>
      </c>
      <c r="L1867" s="8">
        <f t="shared" ref="L1867:L1873" si="2035">AVERAGE(H1848:H1867)</f>
        <v>1.7805000000000004</v>
      </c>
      <c r="M1867" s="19">
        <f t="shared" ref="M1867:M1872" si="2036">(J1867-K1867)/K1867</f>
        <v>0.12187746246040507</v>
      </c>
      <c r="N1867" s="19">
        <f t="shared" si="2005"/>
        <v>8.9496763218643915E-2</v>
      </c>
      <c r="O1867" s="19">
        <f t="shared" si="2006"/>
        <v>3.1167961473409006E-3</v>
      </c>
      <c r="P1867" s="19">
        <f t="shared" si="2007"/>
        <v>-5.8350140745155677E-3</v>
      </c>
      <c r="Q1867" s="6">
        <v>571</v>
      </c>
      <c r="R1867" s="191">
        <v>1553731.84</v>
      </c>
      <c r="S1867" s="66">
        <f t="shared" ref="S1867:S1873" si="2037">R1867/Q1867</f>
        <v>2721.0715236427322</v>
      </c>
      <c r="T1867" t="str">
        <f t="shared" ref="T1867:W1868" si="2038">IF(C1867&gt;$J1867,"BrokeBandUpper", IF(C1867&lt;$K1867,"BrokeBandLower", ""))</f>
        <v>BrokeBandLower</v>
      </c>
      <c r="U1867" t="str">
        <f t="shared" si="2038"/>
        <v/>
      </c>
      <c r="V1867" t="str">
        <f t="shared" si="2038"/>
        <v>BrokeBandLower</v>
      </c>
      <c r="W1867" t="str">
        <f t="shared" si="2038"/>
        <v>BrokeBandLower</v>
      </c>
      <c r="X1867" s="63"/>
      <c r="Y1867" s="219">
        <f t="shared" ref="Y1867:Y1872" si="2039">SLOPE(H1854:H1867,AB1854:AB1867)</f>
        <v>-1.1065934065934062E-2</v>
      </c>
      <c r="Z1867" s="78">
        <f t="shared" ref="Z1867:Z1872" si="2040">Z1866+(0.154*(F1867-Z1866))</f>
        <v>1.7447468254858276</v>
      </c>
      <c r="AA1867" s="78">
        <f t="shared" ref="AA1867:AA1872" si="2041">AA1866+(0.074*(F1867-AA1866))</f>
        <v>1.7374527290974147</v>
      </c>
      <c r="AB1867" s="74">
        <f t="shared" si="1517"/>
        <v>1866</v>
      </c>
      <c r="AC1867" s="80">
        <f t="shared" ref="AC1867:AC1873" si="2042">AD1867-AE1867</f>
        <v>-2.2292307198358747E-2</v>
      </c>
      <c r="AD1867" s="79">
        <f t="shared" si="2025"/>
        <v>7.2940963884129406E-3</v>
      </c>
      <c r="AE1867" s="81">
        <f t="shared" ref="AE1867:AE1872" si="2043">AE1866+(0.2*(AD1867-AE1866))</f>
        <v>2.9586403586771687E-2</v>
      </c>
      <c r="AF1867" s="19">
        <f t="shared" ref="AF1867:AF1873" si="2044">AD1867/AA1867</f>
        <v>4.1981553030234868E-3</v>
      </c>
      <c r="AG1867" s="93">
        <f t="shared" ref="AG1867:AG1872" si="2045">IF(A1868&gt;A1867,(AC1867-AC1866)/AC1866, (AC1867-AC1868)/AC1868)</f>
        <v>0.16477151036461102</v>
      </c>
      <c r="AH1867" s="91">
        <f t="shared" ref="AH1867:AH1872" si="2046">SLOPE(AC1854:AC1867,AB1854:AB1867)</f>
        <v>-2.2287816406460475E-3</v>
      </c>
      <c r="AI1867" s="96">
        <f t="shared" ref="AI1867:AI1872" si="2047">INTERCEPT(AB1854:AB1867,AC1854:AC1867)</f>
        <v>1856.3547039945163</v>
      </c>
      <c r="AJ1867" s="5">
        <f t="shared" si="2026"/>
        <v>-3.499999999999992E-2</v>
      </c>
      <c r="AK1867" s="5">
        <f t="shared" si="1998"/>
        <v>0</v>
      </c>
      <c r="AL1867" s="5">
        <f t="shared" ref="AL1867:AL1872" si="2048">IF(AJ1867&lt;0,AJ1867,0)</f>
        <v>-3.499999999999992E-2</v>
      </c>
      <c r="AM1867" s="95">
        <f t="shared" si="2027"/>
        <v>7.1428571428571496E-3</v>
      </c>
      <c r="AN1867" s="95">
        <f t="shared" ref="AN1867:AN1872" si="2049">(AVERAGE(AL1854:AL1867))</f>
        <v>-2.0714285714285716E-2</v>
      </c>
      <c r="AO1867" s="78">
        <f t="shared" si="2028"/>
        <v>0.34482758620689685</v>
      </c>
      <c r="AP1867" s="8">
        <f t="shared" si="2029"/>
        <v>25.641025641025649</v>
      </c>
      <c r="AQ1867" s="8"/>
      <c r="AR1867" s="8">
        <f t="shared" si="2030"/>
        <v>-0.24999999999999445</v>
      </c>
      <c r="AS1867" s="114">
        <f t="shared" si="2031"/>
        <v>-232548.74999999485</v>
      </c>
      <c r="AT1867" s="103">
        <f t="shared" ref="AT1867:AT1872" si="2050">SUM(AS1848:AS1867)/SUM(G1848:G1867)</f>
        <v>0.31440576805153891</v>
      </c>
      <c r="AU1867" s="5">
        <f t="shared" ref="AU1867:AU1873" si="2051">F1867</f>
        <v>1.665</v>
      </c>
      <c r="AV1867" s="93">
        <f t="shared" ref="AV1867:AV1873" si="2052">AS1867/R1867</f>
        <v>-0.14967109768439504</v>
      </c>
      <c r="AW1867" s="210">
        <f t="shared" ref="AW1867:AW1872" si="2053">(D1867-E1867)/E1867</f>
        <v>2.4242424242424267E-2</v>
      </c>
      <c r="AX1867" s="276">
        <f t="shared" si="1708"/>
        <v>-7.0747960738978474E-3</v>
      </c>
      <c r="AY1867" s="19">
        <f t="shared" si="1758"/>
        <v>-0.13591801419397931</v>
      </c>
    </row>
    <row r="1868" spans="1:51">
      <c r="A1868" s="16">
        <v>41050.363668981481</v>
      </c>
      <c r="B1868" s="9">
        <v>2</v>
      </c>
      <c r="C1868" s="5">
        <v>1.61</v>
      </c>
      <c r="D1868" s="5">
        <v>1.62</v>
      </c>
      <c r="E1868" s="5">
        <v>1.51</v>
      </c>
      <c r="F1868" s="5">
        <v>1.56</v>
      </c>
      <c r="G1868" s="6">
        <v>1600943</v>
      </c>
      <c r="H1868" s="113">
        <f t="shared" si="2024"/>
        <v>1.56</v>
      </c>
      <c r="I1868" s="19">
        <f t="shared" ref="I1868:I1873" si="2054">IF(A1869&gt;A1868,(H1868-H1867)/H1867, (H1868-H1869)/H1869)</f>
        <v>-6.3063063063063057E-2</v>
      </c>
      <c r="J1868" s="8">
        <f t="shared" si="2033"/>
        <v>1.9102150320923053</v>
      </c>
      <c r="K1868" s="8">
        <f t="shared" si="2034"/>
        <v>1.6367849679076953</v>
      </c>
      <c r="L1868" s="8">
        <f t="shared" si="2035"/>
        <v>1.7735000000000003</v>
      </c>
      <c r="M1868" s="19">
        <f t="shared" si="2036"/>
        <v>0.1670531374283917</v>
      </c>
      <c r="N1868" s="19">
        <f t="shared" ref="N1868:N1873" si="2055">IF(A1869&gt;A1868,(M1868-M1867)/M1867, (M1868-M1869)/M1869)</f>
        <v>0.37066471565785247</v>
      </c>
      <c r="O1868" s="19">
        <f t="shared" ref="O1868:O1873" si="2056">IF(A1869&gt;A1868,(J1868-J1867)/J1867, (J1868-J1869)/J1869)</f>
        <v>1.4577346422101959E-2</v>
      </c>
      <c r="P1868" s="19">
        <f t="shared" ref="P1868:P1873" si="2057">IF(A1869&gt;A1868,(K1868-K1867)/K1867, (K1868-K1869)/K1869)</f>
        <v>-2.4696115052705608E-2</v>
      </c>
      <c r="Q1868" s="6">
        <v>1102</v>
      </c>
      <c r="R1868" s="191">
        <v>2514687.61</v>
      </c>
      <c r="S1868" s="66">
        <f t="shared" si="2037"/>
        <v>2281.9306805807623</v>
      </c>
      <c r="T1868" t="str">
        <f t="shared" si="2038"/>
        <v>BrokeBandLower</v>
      </c>
      <c r="U1868" t="str">
        <f t="shared" si="2038"/>
        <v>BrokeBandLower</v>
      </c>
      <c r="V1868" t="str">
        <f t="shared" si="2038"/>
        <v>BrokeBandLower</v>
      </c>
      <c r="W1868" t="str">
        <f t="shared" si="2038"/>
        <v>BrokeBandLower</v>
      </c>
      <c r="X1868" s="63"/>
      <c r="Y1868" s="219">
        <f t="shared" si="2039"/>
        <v>-1.5120879120879119E-2</v>
      </c>
      <c r="Z1868" s="78">
        <f t="shared" si="2040"/>
        <v>1.7162958143610101</v>
      </c>
      <c r="AA1868" s="78">
        <f t="shared" si="2041"/>
        <v>1.7243212271442059</v>
      </c>
      <c r="AB1868" s="74">
        <f t="shared" si="1517"/>
        <v>1867</v>
      </c>
      <c r="AC1868" s="80">
        <f t="shared" si="2042"/>
        <v>-3.0089453095973988E-2</v>
      </c>
      <c r="AD1868" s="79">
        <f t="shared" si="2025"/>
        <v>-8.0254127831957955E-3</v>
      </c>
      <c r="AE1868" s="81">
        <f t="shared" si="2043"/>
        <v>2.2064040312778192E-2</v>
      </c>
      <c r="AF1868" s="19">
        <f t="shared" si="2044"/>
        <v>-4.6542446133933874E-3</v>
      </c>
      <c r="AG1868" s="93">
        <f t="shared" si="2045"/>
        <v>0.34976845726355771</v>
      </c>
      <c r="AH1868" s="91">
        <f t="shared" si="2046"/>
        <v>-2.3759534637625749E-3</v>
      </c>
      <c r="AI1868" s="96">
        <f t="shared" si="2047"/>
        <v>1856.5113270071897</v>
      </c>
      <c r="AJ1868" s="5">
        <f t="shared" si="2026"/>
        <v>-0.10499999999999998</v>
      </c>
      <c r="AK1868" s="5">
        <f t="shared" ref="AK1868:AK1873" si="2058">IF(AJ1868&gt;0,AJ1868,0)</f>
        <v>0</v>
      </c>
      <c r="AL1868" s="5">
        <f t="shared" si="2048"/>
        <v>-0.10499999999999998</v>
      </c>
      <c r="AM1868" s="95">
        <f t="shared" si="2027"/>
        <v>7.1428571428571496E-3</v>
      </c>
      <c r="AN1868" s="95">
        <f t="shared" si="2049"/>
        <v>-2.6785714285714284E-2</v>
      </c>
      <c r="AO1868" s="78">
        <f t="shared" si="2028"/>
        <v>0.26666666666666694</v>
      </c>
      <c r="AP1868" s="8">
        <f t="shared" si="2029"/>
        <v>21.052631578947398</v>
      </c>
      <c r="AQ1868" s="8"/>
      <c r="AR1868" s="8">
        <f t="shared" si="2030"/>
        <v>-9.0909090909090912E-2</v>
      </c>
      <c r="AS1868" s="114">
        <f t="shared" si="2031"/>
        <v>-145540.27272727274</v>
      </c>
      <c r="AT1868" s="103">
        <f t="shared" si="2050"/>
        <v>0.29102104621369368</v>
      </c>
      <c r="AU1868" s="5">
        <f t="shared" si="2051"/>
        <v>1.56</v>
      </c>
      <c r="AV1868" s="93">
        <f t="shared" si="2052"/>
        <v>-5.7876084547643966E-2</v>
      </c>
      <c r="AW1868" s="210">
        <f t="shared" si="2053"/>
        <v>7.2847682119205365E-2</v>
      </c>
      <c r="AX1868" s="276">
        <f t="shared" si="1708"/>
        <v>-6.0497772154840647E-3</v>
      </c>
      <c r="AY1868" s="19">
        <f t="shared" si="1758"/>
        <v>0.14488316662519013</v>
      </c>
    </row>
    <row r="1869" spans="1:51">
      <c r="A1869" s="16">
        <v>41051.418564814812</v>
      </c>
      <c r="B1869" s="9">
        <v>3</v>
      </c>
      <c r="C1869" s="5">
        <v>1.5449999999999999</v>
      </c>
      <c r="D1869" s="5">
        <v>1.605</v>
      </c>
      <c r="E1869" s="5">
        <v>1.53</v>
      </c>
      <c r="F1869" s="5">
        <v>1.595</v>
      </c>
      <c r="G1869" s="6">
        <v>844521</v>
      </c>
      <c r="H1869" s="113">
        <f t="shared" si="2024"/>
        <v>1.595</v>
      </c>
      <c r="I1869" s="19">
        <f t="shared" si="2054"/>
        <v>2.2435897435897384E-2</v>
      </c>
      <c r="J1869" s="8">
        <f t="shared" si="2033"/>
        <v>1.917571440889531</v>
      </c>
      <c r="K1869" s="8">
        <f t="shared" si="2034"/>
        <v>1.6069285591104696</v>
      </c>
      <c r="L1869" s="8">
        <f t="shared" si="2035"/>
        <v>1.7622500000000003</v>
      </c>
      <c r="M1869" s="19">
        <f t="shared" si="2036"/>
        <v>0.19331468099056046</v>
      </c>
      <c r="N1869" s="19">
        <f t="shared" si="2055"/>
        <v>0.15720473117977757</v>
      </c>
      <c r="O1869" s="19">
        <f t="shared" si="2056"/>
        <v>3.8510893661893716E-3</v>
      </c>
      <c r="P1869" s="19">
        <f t="shared" si="2057"/>
        <v>-1.8240886483330318E-2</v>
      </c>
      <c r="Q1869" s="6">
        <v>787</v>
      </c>
      <c r="R1869" s="191">
        <v>1338177.8600000001</v>
      </c>
      <c r="S1869" s="66">
        <f t="shared" si="2037"/>
        <v>1700.3530622617536</v>
      </c>
      <c r="T1869" t="str">
        <f t="shared" ref="T1869:W1870" si="2059">IF(C1869&gt;$J1869,"BrokeBandUpper", IF(C1869&lt;$K1869,"BrokeBandLower", ""))</f>
        <v>BrokeBandLower</v>
      </c>
      <c r="U1869" t="str">
        <f t="shared" si="2059"/>
        <v>BrokeBandLower</v>
      </c>
      <c r="V1869" t="str">
        <f t="shared" si="2059"/>
        <v>BrokeBandLower</v>
      </c>
      <c r="W1869" t="str">
        <f t="shared" si="2059"/>
        <v>BrokeBandLower</v>
      </c>
      <c r="X1869" s="63"/>
      <c r="Y1869" s="219">
        <f t="shared" si="2039"/>
        <v>-1.6637362637362638E-2</v>
      </c>
      <c r="Z1869" s="78">
        <f t="shared" si="2040"/>
        <v>1.6976162589494146</v>
      </c>
      <c r="AA1869" s="78">
        <f t="shared" si="2041"/>
        <v>1.7147514563355346</v>
      </c>
      <c r="AB1869" s="74">
        <f t="shared" si="1517"/>
        <v>1868</v>
      </c>
      <c r="AC1869" s="80">
        <f t="shared" si="2042"/>
        <v>-3.1359390159118566E-2</v>
      </c>
      <c r="AD1869" s="79">
        <f t="shared" si="2025"/>
        <v>-1.7135197386120016E-2</v>
      </c>
      <c r="AE1869" s="81">
        <f t="shared" si="2043"/>
        <v>1.4224192772998551E-2</v>
      </c>
      <c r="AF1869" s="19">
        <f t="shared" si="2044"/>
        <v>-9.9928169314626777E-3</v>
      </c>
      <c r="AG1869" s="93">
        <f t="shared" si="2045"/>
        <v>4.2205388682006253E-2</v>
      </c>
      <c r="AH1869" s="91">
        <f t="shared" si="2046"/>
        <v>-2.4155237979035997E-3</v>
      </c>
      <c r="AI1869" s="96">
        <f t="shared" si="2047"/>
        <v>1856.5069477800334</v>
      </c>
      <c r="AJ1869" s="5">
        <f t="shared" si="2026"/>
        <v>3.499999999999992E-2</v>
      </c>
      <c r="AK1869" s="5">
        <f t="shared" si="2058"/>
        <v>3.499999999999992E-2</v>
      </c>
      <c r="AL1869" s="5">
        <f t="shared" si="2048"/>
        <v>0</v>
      </c>
      <c r="AM1869" s="95">
        <f t="shared" si="2027"/>
        <v>8.9285714285714281E-3</v>
      </c>
      <c r="AN1869" s="95">
        <f t="shared" si="2049"/>
        <v>-2.6785714285714284E-2</v>
      </c>
      <c r="AO1869" s="78">
        <f t="shared" si="2028"/>
        <v>0.33333333333333331</v>
      </c>
      <c r="AP1869" s="8">
        <f t="shared" si="2029"/>
        <v>25</v>
      </c>
      <c r="AQ1869" s="8"/>
      <c r="AR1869" s="8">
        <f t="shared" si="2030"/>
        <v>0.73333333333333295</v>
      </c>
      <c r="AS1869" s="114">
        <f t="shared" si="2031"/>
        <v>619315.39999999967</v>
      </c>
      <c r="AT1869" s="103">
        <f t="shared" si="2050"/>
        <v>0.2918808479727959</v>
      </c>
      <c r="AU1869" s="5">
        <f t="shared" si="2051"/>
        <v>1.595</v>
      </c>
      <c r="AV1869" s="93">
        <f t="shared" si="2052"/>
        <v>0.46280499663923569</v>
      </c>
      <c r="AW1869" s="210">
        <f t="shared" si="2053"/>
        <v>4.9019607843137226E-2</v>
      </c>
      <c r="AX1869" s="276">
        <f t="shared" si="1708"/>
        <v>-3.8117372357963772E-3</v>
      </c>
      <c r="AY1869" s="19">
        <f t="shared" si="1758"/>
        <v>0.36993758612458488</v>
      </c>
    </row>
    <row r="1870" spans="1:51">
      <c r="A1870" s="16">
        <v>41052.365763888891</v>
      </c>
      <c r="B1870" s="9">
        <v>4</v>
      </c>
      <c r="C1870" s="5">
        <v>1.56</v>
      </c>
      <c r="D1870" s="5">
        <v>1.595</v>
      </c>
      <c r="E1870" s="5">
        <v>1.56</v>
      </c>
      <c r="F1870" s="5">
        <v>1.58</v>
      </c>
      <c r="G1870" s="6">
        <v>1217127</v>
      </c>
      <c r="H1870" s="113">
        <f t="shared" ref="H1870:H1875" si="2060">F1870</f>
        <v>1.58</v>
      </c>
      <c r="I1870" s="19">
        <f t="shared" si="2054"/>
        <v>-9.4043887147334804E-3</v>
      </c>
      <c r="J1870" s="8">
        <f t="shared" si="2033"/>
        <v>1.9244514722801165</v>
      </c>
      <c r="K1870" s="8">
        <f t="shared" si="2034"/>
        <v>1.5780485277198835</v>
      </c>
      <c r="L1870" s="8">
        <f t="shared" si="2035"/>
        <v>1.75125</v>
      </c>
      <c r="M1870" s="19">
        <f t="shared" si="2036"/>
        <v>0.21951349307410042</v>
      </c>
      <c r="N1870" s="19">
        <f t="shared" si="2055"/>
        <v>0.1355241720354351</v>
      </c>
      <c r="O1870" s="19">
        <f t="shared" si="2056"/>
        <v>3.5878879106553256E-3</v>
      </c>
      <c r="P1870" s="19">
        <f t="shared" si="2057"/>
        <v>-1.7972193739946324E-2</v>
      </c>
      <c r="Q1870" s="6">
        <v>659</v>
      </c>
      <c r="R1870" s="191">
        <v>1924886.855</v>
      </c>
      <c r="S1870" s="66">
        <f t="shared" si="2037"/>
        <v>2920.9208725341427</v>
      </c>
      <c r="T1870" t="str">
        <f t="shared" si="2059"/>
        <v>BrokeBandLower</v>
      </c>
      <c r="U1870" t="str">
        <f t="shared" si="2059"/>
        <v/>
      </c>
      <c r="V1870" t="str">
        <f t="shared" si="2059"/>
        <v>BrokeBandLower</v>
      </c>
      <c r="W1870" t="str">
        <f t="shared" si="2059"/>
        <v/>
      </c>
      <c r="X1870" s="63"/>
      <c r="Y1870" s="219">
        <f t="shared" si="2039"/>
        <v>-1.8472527472527471E-2</v>
      </c>
      <c r="Z1870" s="78">
        <f t="shared" si="2040"/>
        <v>1.6795033550712049</v>
      </c>
      <c r="AA1870" s="78">
        <f t="shared" si="2041"/>
        <v>1.7047798485667049</v>
      </c>
      <c r="AB1870" s="74">
        <f t="shared" si="1517"/>
        <v>1869</v>
      </c>
      <c r="AC1870" s="80">
        <f t="shared" si="2042"/>
        <v>-3.1600549014798918E-2</v>
      </c>
      <c r="AD1870" s="79">
        <f t="shared" ref="AD1870:AD1875" si="2061">Z1870-AA1870</f>
        <v>-2.5276493495500096E-2</v>
      </c>
      <c r="AE1870" s="81">
        <f t="shared" si="2043"/>
        <v>6.3240555192988213E-3</v>
      </c>
      <c r="AF1870" s="19">
        <f t="shared" si="2044"/>
        <v>-1.4826837328439405E-2</v>
      </c>
      <c r="AG1870" s="93">
        <f t="shared" si="2045"/>
        <v>7.6901640770660187E-3</v>
      </c>
      <c r="AH1870" s="91">
        <f t="shared" si="2046"/>
        <v>-2.4004736404005249E-3</v>
      </c>
      <c r="AI1870" s="96">
        <f t="shared" si="2047"/>
        <v>1856.4730881667763</v>
      </c>
      <c r="AJ1870" s="5">
        <f t="shared" ref="AJ1870:AJ1875" si="2062">F1870-F1869</f>
        <v>-1.4999999999999902E-2</v>
      </c>
      <c r="AK1870" s="5">
        <f t="shared" si="2058"/>
        <v>0</v>
      </c>
      <c r="AL1870" s="5">
        <f t="shared" si="2048"/>
        <v>-1.4999999999999902E-2</v>
      </c>
      <c r="AM1870" s="95">
        <f t="shared" ref="AM1870:AM1875" si="2063">(AVERAGE(AK1857:AK1870))</f>
        <v>8.9285714285714281E-3</v>
      </c>
      <c r="AN1870" s="95">
        <f t="shared" si="2049"/>
        <v>-2.5714285714285707E-2</v>
      </c>
      <c r="AO1870" s="78">
        <f t="shared" ref="AO1870:AO1875" si="2064">ABS(AM1870/AN1870)</f>
        <v>0.34722222222222232</v>
      </c>
      <c r="AP1870" s="8">
        <f t="shared" ref="AP1870:AP1875" si="2065">IF(AN1870=0,100,100-(100/(1+AO1870)))</f>
        <v>25.773195876288668</v>
      </c>
      <c r="AQ1870" s="8"/>
      <c r="AR1870" s="8">
        <f t="shared" ref="AR1870:AR1875" si="2066">IF(ISERROR(((F1870-E1870)-(D1870-F1870))/(D1870-E1870)),0,((F1870-E1870)-(D1870-F1870))/(D1870-E1870))</f>
        <v>0.14285714285714649</v>
      </c>
      <c r="AS1870" s="114">
        <f t="shared" ref="AS1870:AS1875" si="2067">IF(ISERROR(AR1870*G1870),0,AR1870*G1870)</f>
        <v>173875.28571429013</v>
      </c>
      <c r="AT1870" s="103">
        <f t="shared" si="2050"/>
        <v>0.27363444006173582</v>
      </c>
      <c r="AU1870" s="5">
        <f t="shared" si="2051"/>
        <v>1.58</v>
      </c>
      <c r="AV1870" s="93">
        <f t="shared" si="2052"/>
        <v>9.0330133047892905E-2</v>
      </c>
      <c r="AW1870" s="210">
        <f t="shared" si="2053"/>
        <v>2.2435897435897384E-2</v>
      </c>
      <c r="AX1870" s="276">
        <f t="shared" ref="AX1870:AX1920" si="2068">SLOPE(M1857:M1870,AB1857:AB1870)</f>
        <v>-6.6814890855556837E-4</v>
      </c>
      <c r="AY1870" s="19">
        <f t="shared" si="1758"/>
        <v>0.82471275766836183</v>
      </c>
    </row>
    <row r="1871" spans="1:51">
      <c r="A1871" s="16">
        <v>41053.360393518517</v>
      </c>
      <c r="B1871" s="9">
        <v>5</v>
      </c>
      <c r="C1871" s="5">
        <v>1.6</v>
      </c>
      <c r="D1871" s="5">
        <v>1.6</v>
      </c>
      <c r="E1871" s="5">
        <v>1.5549999999999999</v>
      </c>
      <c r="F1871" s="5">
        <v>1.5649999999999999</v>
      </c>
      <c r="G1871" s="6">
        <v>554575</v>
      </c>
      <c r="H1871" s="113">
        <f t="shared" si="2060"/>
        <v>1.5649999999999999</v>
      </c>
      <c r="I1871" s="19">
        <f t="shared" si="2054"/>
        <v>-9.4936708860760277E-3</v>
      </c>
      <c r="J1871" s="8">
        <f t="shared" si="2033"/>
        <v>1.9289967018182634</v>
      </c>
      <c r="K1871" s="8">
        <f t="shared" si="2034"/>
        <v>1.5500032981817358</v>
      </c>
      <c r="L1871" s="8">
        <f t="shared" si="2035"/>
        <v>1.7394999999999996</v>
      </c>
      <c r="M1871" s="19">
        <f t="shared" si="2036"/>
        <v>0.2445113530281606</v>
      </c>
      <c r="N1871" s="19">
        <f t="shared" si="2055"/>
        <v>0.11387846643951738</v>
      </c>
      <c r="O1871" s="19">
        <f t="shared" si="2056"/>
        <v>2.3618312041725352E-3</v>
      </c>
      <c r="P1871" s="19">
        <f t="shared" si="2057"/>
        <v>-1.7772095753398755E-2</v>
      </c>
      <c r="Q1871" s="6">
        <v>843</v>
      </c>
      <c r="R1871" s="191">
        <v>875993.82</v>
      </c>
      <c r="S1871" s="66">
        <f t="shared" si="2037"/>
        <v>1039.1385765124555</v>
      </c>
      <c r="T1871" t="str">
        <f t="shared" ref="T1871:W1872" si="2069">IF(C1871&gt;$J1871,"BrokeBandUpper", IF(C1871&lt;$K1871,"BrokeBandLower", ""))</f>
        <v/>
      </c>
      <c r="U1871" t="str">
        <f t="shared" si="2069"/>
        <v/>
      </c>
      <c r="V1871" t="str">
        <f t="shared" si="2069"/>
        <v/>
      </c>
      <c r="W1871" t="str">
        <f t="shared" si="2069"/>
        <v/>
      </c>
      <c r="X1871" s="63"/>
      <c r="Y1871" s="219">
        <f t="shared" si="2039"/>
        <v>-2.0197802197802196E-2</v>
      </c>
      <c r="Z1871" s="78">
        <f t="shared" si="2040"/>
        <v>1.6618698383902393</v>
      </c>
      <c r="AA1871" s="78">
        <f t="shared" si="2041"/>
        <v>1.6944361397727687</v>
      </c>
      <c r="AB1871" s="74">
        <f t="shared" si="1517"/>
        <v>1870</v>
      </c>
      <c r="AC1871" s="80">
        <f t="shared" si="2042"/>
        <v>-3.1112285521462633E-2</v>
      </c>
      <c r="AD1871" s="79">
        <f t="shared" si="2061"/>
        <v>-3.2566301382529472E-2</v>
      </c>
      <c r="AE1871" s="81">
        <f t="shared" si="2043"/>
        <v>-1.454015861066838E-3</v>
      </c>
      <c r="AF1871" s="19">
        <f t="shared" si="2044"/>
        <v>-1.9219550750904518E-2</v>
      </c>
      <c r="AG1871" s="93">
        <f t="shared" si="2045"/>
        <v>-1.5451107925613081E-2</v>
      </c>
      <c r="AH1871" s="91">
        <f t="shared" si="2046"/>
        <v>-2.3394769707447546E-3</v>
      </c>
      <c r="AI1871" s="96">
        <f t="shared" si="2047"/>
        <v>1856.4499988530292</v>
      </c>
      <c r="AJ1871" s="5">
        <f t="shared" si="2062"/>
        <v>-1.5000000000000124E-2</v>
      </c>
      <c r="AK1871" s="5">
        <f t="shared" si="2058"/>
        <v>0</v>
      </c>
      <c r="AL1871" s="5">
        <f t="shared" si="2048"/>
        <v>-1.5000000000000124E-2</v>
      </c>
      <c r="AM1871" s="95">
        <f t="shared" si="2063"/>
        <v>8.9285714285714281E-3</v>
      </c>
      <c r="AN1871" s="95">
        <f t="shared" si="2049"/>
        <v>-2.5714285714285721E-2</v>
      </c>
      <c r="AO1871" s="78">
        <f t="shared" si="2064"/>
        <v>0.3472222222222221</v>
      </c>
      <c r="AP1871" s="8">
        <f t="shared" si="2065"/>
        <v>25.773195876288653</v>
      </c>
      <c r="AQ1871" s="8"/>
      <c r="AR1871" s="8">
        <f t="shared" si="2066"/>
        <v>-0.55555555555555669</v>
      </c>
      <c r="AS1871" s="114">
        <f t="shared" si="2067"/>
        <v>-308097.22222222283</v>
      </c>
      <c r="AT1871" s="103">
        <f t="shared" si="2050"/>
        <v>0.21288480118299963</v>
      </c>
      <c r="AU1871" s="5">
        <f t="shared" si="2051"/>
        <v>1.5649999999999999</v>
      </c>
      <c r="AV1871" s="93">
        <f t="shared" si="2052"/>
        <v>-0.35171163904126956</v>
      </c>
      <c r="AW1871" s="210">
        <f t="shared" si="2053"/>
        <v>2.8938906752411675E-2</v>
      </c>
      <c r="AX1871" s="276">
        <f t="shared" si="2068"/>
        <v>3.1249950805996396E-3</v>
      </c>
      <c r="AY1871" s="19">
        <f t="shared" si="1758"/>
        <v>5.6770937444998326</v>
      </c>
    </row>
    <row r="1872" spans="1:51">
      <c r="A1872" s="16">
        <v>41054.320150462961</v>
      </c>
      <c r="B1872" s="9">
        <v>6</v>
      </c>
      <c r="C1872" s="5">
        <v>1.56</v>
      </c>
      <c r="D1872" s="5">
        <v>1.6</v>
      </c>
      <c r="E1872" s="5">
        <v>1.56</v>
      </c>
      <c r="F1872" s="5">
        <v>1.595</v>
      </c>
      <c r="G1872" s="6">
        <v>492582</v>
      </c>
      <c r="H1872" s="113">
        <f t="shared" si="2060"/>
        <v>1.595</v>
      </c>
      <c r="I1872" s="19">
        <f t="shared" si="2054"/>
        <v>1.9169329073482445E-2</v>
      </c>
      <c r="J1872" s="8">
        <f t="shared" si="2033"/>
        <v>1.9252919802484953</v>
      </c>
      <c r="K1872" s="8">
        <f t="shared" si="2034"/>
        <v>1.5322080197515042</v>
      </c>
      <c r="L1872" s="8">
        <f t="shared" si="2035"/>
        <v>1.7287499999999998</v>
      </c>
      <c r="M1872" s="19">
        <f t="shared" si="2036"/>
        <v>0.25654738483926098</v>
      </c>
      <c r="N1872" s="19">
        <f t="shared" si="2055"/>
        <v>4.9224838282720486E-2</v>
      </c>
      <c r="O1872" s="19">
        <f t="shared" si="2056"/>
        <v>-1.920543236945939E-3</v>
      </c>
      <c r="P1872" s="19">
        <f t="shared" si="2057"/>
        <v>-1.1480800364171271E-2</v>
      </c>
      <c r="Q1872" s="6">
        <v>598</v>
      </c>
      <c r="R1872" s="191">
        <v>781252.82499999995</v>
      </c>
      <c r="S1872" s="66">
        <f t="shared" si="2037"/>
        <v>1306.4428511705685</v>
      </c>
      <c r="T1872" t="str">
        <f t="shared" si="2069"/>
        <v/>
      </c>
      <c r="U1872" t="str">
        <f t="shared" si="2069"/>
        <v/>
      </c>
      <c r="V1872" t="str">
        <f t="shared" si="2069"/>
        <v/>
      </c>
      <c r="W1872" t="str">
        <f t="shared" si="2069"/>
        <v/>
      </c>
      <c r="X1872" s="63"/>
      <c r="Y1872" s="219">
        <f t="shared" si="2039"/>
        <v>-2.1351648351648354E-2</v>
      </c>
      <c r="Z1872" s="78">
        <f t="shared" si="2040"/>
        <v>1.6515718832781425</v>
      </c>
      <c r="AA1872" s="78">
        <f t="shared" si="2041"/>
        <v>1.6870778654295839</v>
      </c>
      <c r="AB1872" s="74">
        <f t="shared" si="1517"/>
        <v>1871</v>
      </c>
      <c r="AC1872" s="80">
        <f t="shared" si="2042"/>
        <v>-2.7241573032299654E-2</v>
      </c>
      <c r="AD1872" s="79">
        <f t="shared" si="2061"/>
        <v>-3.5505982151441406E-2</v>
      </c>
      <c r="AE1872" s="81">
        <f t="shared" si="2043"/>
        <v>-8.2644091191417524E-3</v>
      </c>
      <c r="AF1872" s="19">
        <f t="shared" si="2044"/>
        <v>-2.1045846714609375E-2</v>
      </c>
      <c r="AG1872" s="93">
        <f t="shared" si="2045"/>
        <v>-0.12441106219897571</v>
      </c>
      <c r="AH1872" s="91">
        <f t="shared" si="2046"/>
        <v>-2.2109798045030758E-3</v>
      </c>
      <c r="AI1872" s="96">
        <f t="shared" si="2047"/>
        <v>1856.6988107178065</v>
      </c>
      <c r="AJ1872" s="5">
        <f t="shared" si="2062"/>
        <v>3.0000000000000027E-2</v>
      </c>
      <c r="AK1872" s="5">
        <f t="shared" si="2058"/>
        <v>3.0000000000000027E-2</v>
      </c>
      <c r="AL1872" s="5">
        <f t="shared" si="2048"/>
        <v>0</v>
      </c>
      <c r="AM1872" s="95">
        <f t="shared" si="2063"/>
        <v>1.1071428571428574E-2</v>
      </c>
      <c r="AN1872" s="95">
        <f t="shared" si="2049"/>
        <v>-2.2857142857142861E-2</v>
      </c>
      <c r="AO1872" s="78">
        <f t="shared" si="2064"/>
        <v>0.48437500000000006</v>
      </c>
      <c r="AP1872" s="8">
        <f t="shared" si="2065"/>
        <v>32.631578947368425</v>
      </c>
      <c r="AQ1872" s="8"/>
      <c r="AR1872" s="8">
        <f t="shared" si="2066"/>
        <v>0.74999999999999445</v>
      </c>
      <c r="AS1872" s="114">
        <f t="shared" si="2067"/>
        <v>369436.49999999726</v>
      </c>
      <c r="AT1872" s="103">
        <f t="shared" si="2050"/>
        <v>0.22925026198934947</v>
      </c>
      <c r="AU1872" s="5">
        <f t="shared" si="2051"/>
        <v>1.595</v>
      </c>
      <c r="AV1872" s="93">
        <f t="shared" si="2052"/>
        <v>0.47287701007672811</v>
      </c>
      <c r="AW1872" s="210">
        <f t="shared" si="2053"/>
        <v>2.5641025641025664E-2</v>
      </c>
      <c r="AX1872" s="276">
        <f t="shared" si="2068"/>
        <v>6.9106338013008254E-3</v>
      </c>
      <c r="AY1872" s="19">
        <f t="shared" si="1758"/>
        <v>1.2114062976300042</v>
      </c>
    </row>
    <row r="1873" spans="1:51">
      <c r="A1873" s="16">
        <v>41057.313460648147</v>
      </c>
      <c r="B1873" s="9">
        <v>2</v>
      </c>
      <c r="C1873" s="5">
        <v>1.575</v>
      </c>
      <c r="D1873" s="5">
        <v>1.61</v>
      </c>
      <c r="E1873" s="5">
        <v>1.575</v>
      </c>
      <c r="F1873" s="5">
        <v>1.6</v>
      </c>
      <c r="G1873" s="6">
        <v>1126487</v>
      </c>
      <c r="H1873" s="113">
        <f t="shared" si="2060"/>
        <v>1.6</v>
      </c>
      <c r="I1873" s="19">
        <f t="shared" si="2054"/>
        <v>3.1347962382445864E-3</v>
      </c>
      <c r="J1873" s="8">
        <f t="shared" ref="J1873:J1879" si="2070">(L1873)+2*STDEVPA(H1854:H1873)</f>
        <v>1.9112075818199692</v>
      </c>
      <c r="K1873" s="8">
        <f t="shared" ref="K1873:K1879" si="2071">(L1873)-(2*STDEVPA(H1854:H1873))</f>
        <v>1.5207924181800307</v>
      </c>
      <c r="L1873" s="8">
        <f t="shared" si="2035"/>
        <v>1.716</v>
      </c>
      <c r="M1873" s="19">
        <f t="shared" ref="M1873:M1879" si="2072">(J1873-K1873)/K1873</f>
        <v>0.25671824699596923</v>
      </c>
      <c r="N1873" s="19">
        <f t="shared" si="2055"/>
        <v>6.6600623044863437E-4</v>
      </c>
      <c r="O1873" s="19">
        <f t="shared" si="2056"/>
        <v>-7.3154610173508843E-3</v>
      </c>
      <c r="P1873" s="19">
        <f t="shared" si="2057"/>
        <v>-7.4504254150326637E-3</v>
      </c>
      <c r="Q1873" s="6">
        <v>906</v>
      </c>
      <c r="R1873" s="191">
        <v>1796205.5</v>
      </c>
      <c r="S1873" s="66">
        <f t="shared" si="2037"/>
        <v>1982.5667770419427</v>
      </c>
      <c r="T1873" t="str">
        <f t="shared" ref="T1873:W1874" si="2073">IF(C1873&gt;$J1873,"BrokeBandUpper", IF(C1873&lt;$K1873,"BrokeBandLower", ""))</f>
        <v/>
      </c>
      <c r="U1873" t="str">
        <f t="shared" si="2073"/>
        <v/>
      </c>
      <c r="V1873" t="str">
        <f t="shared" si="2073"/>
        <v/>
      </c>
      <c r="W1873" t="str">
        <f t="shared" si="2073"/>
        <v/>
      </c>
      <c r="X1873" s="63"/>
      <c r="Y1873" s="219">
        <f t="shared" ref="Y1873:Y1879" si="2074">SLOPE(H1860:H1873,AB1860:AB1873)</f>
        <v>-2.0153846153846154E-2</v>
      </c>
      <c r="Z1873" s="78">
        <f t="shared" ref="Z1873:Z1879" si="2075">Z1872+(0.154*(F1873-Z1872))</f>
        <v>1.6436298132533085</v>
      </c>
      <c r="AA1873" s="78">
        <f t="shared" ref="AA1873:AA1879" si="2076">AA1872+(0.074*(F1873-AA1872))</f>
        <v>1.6806341033877947</v>
      </c>
      <c r="AB1873" s="74">
        <f t="shared" si="1517"/>
        <v>1872</v>
      </c>
      <c r="AC1873" s="80">
        <f t="shared" si="2042"/>
        <v>-2.2991904812275598E-2</v>
      </c>
      <c r="AD1873" s="79">
        <f t="shared" si="2061"/>
        <v>-3.7004290134486251E-2</v>
      </c>
      <c r="AE1873" s="81">
        <f t="shared" ref="AE1873:AE1879" si="2077">AE1872+(0.2*(AD1873-AE1872))</f>
        <v>-1.4012385322210653E-2</v>
      </c>
      <c r="AF1873" s="19">
        <f t="shared" si="2044"/>
        <v>-2.2018052626620873E-2</v>
      </c>
      <c r="AG1873" s="93">
        <f t="shared" ref="AG1873:AG1879" si="2078">IF(A1874&gt;A1873,(AC1873-AC1872)/AC1872, (AC1873-AC1874)/AC1874)</f>
        <v>-0.15599936960267788</v>
      </c>
      <c r="AH1873" s="91">
        <f t="shared" ref="AH1873:AH1879" si="2079">SLOPE(AC1860:AC1873,AB1860:AB1873)</f>
        <v>-1.8913722663712711E-3</v>
      </c>
      <c r="AI1873" s="96">
        <f t="shared" ref="AI1873:AI1879" si="2080">INTERCEPT(AB1860:AB1873,AC1860:AC1873)</f>
        <v>1857.2225386086125</v>
      </c>
      <c r="AJ1873" s="5">
        <f t="shared" si="2062"/>
        <v>5.0000000000001155E-3</v>
      </c>
      <c r="AK1873" s="5">
        <f t="shared" si="2058"/>
        <v>5.0000000000001155E-3</v>
      </c>
      <c r="AL1873" s="5">
        <f t="shared" ref="AL1873:AL1879" si="2081">IF(AJ1873&lt;0,AJ1873,0)</f>
        <v>0</v>
      </c>
      <c r="AM1873" s="95">
        <f t="shared" si="2063"/>
        <v>8.2142857142857295E-3</v>
      </c>
      <c r="AN1873" s="95">
        <f t="shared" ref="AN1873:AN1879" si="2082">(AVERAGE(AL1860:AL1873))</f>
        <v>-2.2857142857142861E-2</v>
      </c>
      <c r="AO1873" s="78">
        <f t="shared" si="2064"/>
        <v>0.35937500000000061</v>
      </c>
      <c r="AP1873" s="8">
        <f t="shared" si="2065"/>
        <v>26.436781609195435</v>
      </c>
      <c r="AQ1873" s="8"/>
      <c r="AR1873" s="8">
        <f t="shared" si="2066"/>
        <v>0.42857142857143038</v>
      </c>
      <c r="AS1873" s="114">
        <f t="shared" si="2067"/>
        <v>482780.14285714488</v>
      </c>
      <c r="AT1873" s="103">
        <f t="shared" ref="AT1873:AT1879" si="2083">SUM(AS1854:AS1873)/SUM(G1854:G1873)</f>
        <v>0.23193117418700931</v>
      </c>
      <c r="AU1873" s="5">
        <f t="shared" si="2051"/>
        <v>1.6</v>
      </c>
      <c r="AV1873" s="93">
        <f t="shared" si="2052"/>
        <v>0.26877778898747656</v>
      </c>
      <c r="AW1873" s="210">
        <f t="shared" ref="AW1873:AW1879" si="2084">(D1873-E1873)/E1873</f>
        <v>2.2222222222222313E-2</v>
      </c>
      <c r="AX1873" s="276">
        <f t="shared" si="2068"/>
        <v>1.0057697880769054E-2</v>
      </c>
      <c r="AY1873" s="19">
        <f t="shared" si="1758"/>
        <v>0.4553944211131315</v>
      </c>
    </row>
    <row r="1874" spans="1:51">
      <c r="A1874" s="16">
        <v>41058.321527777778</v>
      </c>
      <c r="B1874" s="9">
        <v>3</v>
      </c>
      <c r="C1874" s="5">
        <v>1.595</v>
      </c>
      <c r="D1874" s="5">
        <v>1.6</v>
      </c>
      <c r="E1874" s="5">
        <v>1.575</v>
      </c>
      <c r="F1874" s="5">
        <v>1.585</v>
      </c>
      <c r="G1874" s="6">
        <v>951691</v>
      </c>
      <c r="H1874" s="113">
        <f t="shared" si="2060"/>
        <v>1.585</v>
      </c>
      <c r="I1874" s="19">
        <f t="shared" ref="I1874:I1880" si="2085">IF(A1875&gt;A1874,(H1874-H1873)/H1873, (H1874-H1875)/H1875)</f>
        <v>-9.3750000000000777E-3</v>
      </c>
      <c r="J1874" s="8">
        <f t="shared" si="2070"/>
        <v>1.8986435369157786</v>
      </c>
      <c r="K1874" s="8">
        <f t="shared" si="2071"/>
        <v>1.5083564630842206</v>
      </c>
      <c r="L1874" s="8">
        <f t="shared" ref="L1874:L1879" si="2086">AVERAGE(H1855:H1874)</f>
        <v>1.7034999999999996</v>
      </c>
      <c r="M1874" s="19">
        <f t="shared" si="2072"/>
        <v>0.25874989326695114</v>
      </c>
      <c r="N1874" s="19">
        <f t="shared" ref="N1874:N1880" si="2087">IF(A1875&gt;A1874,(M1874-M1873)/M1873, (M1874-M1875)/M1875)</f>
        <v>7.9139145532331426E-3</v>
      </c>
      <c r="O1874" s="19">
        <f t="shared" ref="O1874:O1880" si="2088">IF(A1875&gt;A1874,(J1874-J1873)/J1873, (J1874-J1875)/J1875)</f>
        <v>-6.5738777010429985E-3</v>
      </c>
      <c r="P1874" s="19">
        <f t="shared" ref="P1874:P1880" si="2089">IF(A1875&gt;A1874,(K1874-K1873)/K1873, (K1874-K1875)/K1875)</f>
        <v>-8.1772863588395594E-3</v>
      </c>
      <c r="Q1874" s="6">
        <v>707</v>
      </c>
      <c r="R1874" s="191">
        <v>1511806.311</v>
      </c>
      <c r="S1874" s="66">
        <f t="shared" ref="S1874:S1879" si="2090">R1874/Q1874</f>
        <v>2138.3399024045261</v>
      </c>
      <c r="T1874" t="str">
        <f t="shared" si="2073"/>
        <v/>
      </c>
      <c r="U1874" t="str">
        <f t="shared" si="2073"/>
        <v/>
      </c>
      <c r="V1874" t="str">
        <f t="shared" si="2073"/>
        <v/>
      </c>
      <c r="W1874" t="str">
        <f t="shared" si="2073"/>
        <v/>
      </c>
      <c r="X1874" s="63"/>
      <c r="Y1874" s="219">
        <f t="shared" si="2074"/>
        <v>-1.9307692307692307E-2</v>
      </c>
      <c r="Z1874" s="78">
        <f t="shared" si="2075"/>
        <v>1.6346008220122989</v>
      </c>
      <c r="AA1874" s="78">
        <f t="shared" si="2076"/>
        <v>1.6735571797370978</v>
      </c>
      <c r="AB1874" s="74">
        <f t="shared" si="1517"/>
        <v>1873</v>
      </c>
      <c r="AC1874" s="80">
        <f t="shared" ref="AC1874:AC1879" si="2091">AD1874-AE1874</f>
        <v>-1.9955177922070584E-2</v>
      </c>
      <c r="AD1874" s="79">
        <f t="shared" si="2061"/>
        <v>-3.8956357724798885E-2</v>
      </c>
      <c r="AE1874" s="81">
        <f t="shared" si="2077"/>
        <v>-1.90011798027283E-2</v>
      </c>
      <c r="AF1874" s="19">
        <f t="shared" ref="AF1874:AF1879" si="2092">AD1874/AA1874</f>
        <v>-2.3277577961763225E-2</v>
      </c>
      <c r="AG1874" s="93">
        <f t="shared" si="2078"/>
        <v>-0.13207809074538601</v>
      </c>
      <c r="AH1874" s="91">
        <f t="shared" si="2079"/>
        <v>-1.4869467785991902E-3</v>
      </c>
      <c r="AI1874" s="96">
        <f t="shared" si="2080"/>
        <v>1858.5873825029573</v>
      </c>
      <c r="AJ1874" s="5">
        <f t="shared" si="2062"/>
        <v>-1.5000000000000124E-2</v>
      </c>
      <c r="AK1874" s="5">
        <f t="shared" ref="AK1874:AK1880" si="2093">IF(AJ1874&gt;0,AJ1874,0)</f>
        <v>0</v>
      </c>
      <c r="AL1874" s="5">
        <f t="shared" si="2081"/>
        <v>-1.5000000000000124E-2</v>
      </c>
      <c r="AM1874" s="95">
        <f t="shared" si="2063"/>
        <v>8.2142857142857295E-3</v>
      </c>
      <c r="AN1874" s="95">
        <f t="shared" si="2082"/>
        <v>-2.2142857142857162E-2</v>
      </c>
      <c r="AO1874" s="78">
        <f t="shared" si="2064"/>
        <v>0.37096774193548426</v>
      </c>
      <c r="AP1874" s="8">
        <f t="shared" si="2065"/>
        <v>27.058823529411782</v>
      </c>
      <c r="AQ1874" s="8"/>
      <c r="AR1874" s="8">
        <f t="shared" si="2066"/>
        <v>-0.20000000000000356</v>
      </c>
      <c r="AS1874" s="114">
        <f t="shared" si="2067"/>
        <v>-190338.20000000339</v>
      </c>
      <c r="AT1874" s="103">
        <f t="shared" si="2083"/>
        <v>0.20201167634998238</v>
      </c>
      <c r="AU1874" s="5">
        <f t="shared" ref="AU1874:AU1879" si="2094">F1874</f>
        <v>1.585</v>
      </c>
      <c r="AV1874" s="93">
        <f t="shared" ref="AV1874:AV1879" si="2095">AS1874/R1874</f>
        <v>-0.12590118100122377</v>
      </c>
      <c r="AW1874" s="210">
        <f t="shared" si="2084"/>
        <v>1.5873015873015959E-2</v>
      </c>
      <c r="AX1874" s="276">
        <f t="shared" si="2068"/>
        <v>1.2370954069352156E-2</v>
      </c>
      <c r="AY1874" s="19">
        <f t="shared" si="1758"/>
        <v>0.22999857581785113</v>
      </c>
    </row>
    <row r="1875" spans="1:51">
      <c r="A1875" s="16">
        <v>41059.325173611112</v>
      </c>
      <c r="B1875" s="9">
        <v>4</v>
      </c>
      <c r="C1875" s="5">
        <v>1.61</v>
      </c>
      <c r="D1875" s="5">
        <v>1.61</v>
      </c>
      <c r="E1875" s="5">
        <v>1.5549999999999999</v>
      </c>
      <c r="F1875" s="5">
        <v>1.58</v>
      </c>
      <c r="G1875" s="6">
        <v>853947</v>
      </c>
      <c r="H1875" s="113">
        <f t="shared" si="2060"/>
        <v>1.58</v>
      </c>
      <c r="I1875" s="19">
        <f t="shared" si="2085"/>
        <v>-3.1545741324920462E-3</v>
      </c>
      <c r="J1875" s="8">
        <f t="shared" si="2070"/>
        <v>1.8811026918856526</v>
      </c>
      <c r="K1875" s="8">
        <f t="shared" si="2071"/>
        <v>1.4993973081143466</v>
      </c>
      <c r="L1875" s="8">
        <f t="shared" si="2086"/>
        <v>1.6902499999999996</v>
      </c>
      <c r="M1875" s="19">
        <f t="shared" si="2072"/>
        <v>0.25457254171767296</v>
      </c>
      <c r="N1875" s="19">
        <f t="shared" si="2087"/>
        <v>-1.6144360473101409E-2</v>
      </c>
      <c r="O1875" s="19">
        <f t="shared" si="2088"/>
        <v>-9.2386194085804715E-3</v>
      </c>
      <c r="P1875" s="19">
        <f t="shared" si="2089"/>
        <v>-5.9396801678793486E-3</v>
      </c>
      <c r="Q1875" s="6">
        <v>874</v>
      </c>
      <c r="R1875" s="191">
        <v>1345047.3559999999</v>
      </c>
      <c r="S1875" s="66">
        <f t="shared" si="2090"/>
        <v>1538.9557848970251</v>
      </c>
      <c r="T1875" t="str">
        <f t="shared" ref="T1875:W1876" si="2096">IF(C1875&gt;$J1875,"BrokeBandUpper", IF(C1875&lt;$K1875,"BrokeBandLower", ""))</f>
        <v/>
      </c>
      <c r="U1875" t="str">
        <f t="shared" si="2096"/>
        <v/>
      </c>
      <c r="V1875" t="str">
        <f t="shared" si="2096"/>
        <v/>
      </c>
      <c r="W1875" t="str">
        <f t="shared" si="2096"/>
        <v/>
      </c>
      <c r="X1875" s="63" t="s">
        <v>89</v>
      </c>
      <c r="Y1875" s="219">
        <f t="shared" si="2074"/>
        <v>-1.7417582417582414E-2</v>
      </c>
      <c r="Z1875" s="78">
        <f t="shared" si="2075"/>
        <v>1.6261922954224048</v>
      </c>
      <c r="AA1875" s="78">
        <f t="shared" si="2076"/>
        <v>1.6666339484365527</v>
      </c>
      <c r="AB1875" s="74">
        <f t="shared" si="1517"/>
        <v>1874</v>
      </c>
      <c r="AC1875" s="80">
        <f t="shared" si="2091"/>
        <v>-1.7152378569135613E-2</v>
      </c>
      <c r="AD1875" s="79">
        <f t="shared" si="2061"/>
        <v>-4.0441653014147816E-2</v>
      </c>
      <c r="AE1875" s="81">
        <f t="shared" si="2077"/>
        <v>-2.3289274445012203E-2</v>
      </c>
      <c r="AF1875" s="19">
        <f t="shared" si="2092"/>
        <v>-2.4265468162391387E-2</v>
      </c>
      <c r="AG1875" s="93">
        <f t="shared" si="2078"/>
        <v>-0.14045474131478691</v>
      </c>
      <c r="AH1875" s="91">
        <f t="shared" si="2079"/>
        <v>-9.8036932289262261E-4</v>
      </c>
      <c r="AI1875" s="96">
        <f t="shared" si="2080"/>
        <v>1861.2433377838693</v>
      </c>
      <c r="AJ1875" s="5">
        <f t="shared" si="2062"/>
        <v>-4.9999999999998934E-3</v>
      </c>
      <c r="AK1875" s="5">
        <f t="shared" si="2093"/>
        <v>0</v>
      </c>
      <c r="AL1875" s="5">
        <f t="shared" si="2081"/>
        <v>-4.9999999999998934E-3</v>
      </c>
      <c r="AM1875" s="95">
        <f t="shared" si="2063"/>
        <v>7.5000000000000145E-3</v>
      </c>
      <c r="AN1875" s="95">
        <f t="shared" si="2082"/>
        <v>-2.2500000000000013E-2</v>
      </c>
      <c r="AO1875" s="78">
        <f t="shared" si="2064"/>
        <v>0.33333333333333376</v>
      </c>
      <c r="AP1875" s="8">
        <f t="shared" si="2065"/>
        <v>25.000000000000014</v>
      </c>
      <c r="AQ1875" s="8"/>
      <c r="AR1875" s="8">
        <f t="shared" si="2066"/>
        <v>-9.0909090909088705E-2</v>
      </c>
      <c r="AS1875" s="114">
        <f t="shared" si="2067"/>
        <v>-77631.545454543579</v>
      </c>
      <c r="AT1875" s="103">
        <f t="shared" si="2083"/>
        <v>0.18172599997214095</v>
      </c>
      <c r="AU1875" s="5">
        <f t="shared" si="2094"/>
        <v>1.58</v>
      </c>
      <c r="AV1875" s="93">
        <f t="shared" si="2095"/>
        <v>-5.7716589016917542E-2</v>
      </c>
      <c r="AW1875" s="210">
        <f t="shared" si="2084"/>
        <v>3.5369774919614252E-2</v>
      </c>
      <c r="AX1875" s="276">
        <f t="shared" si="2068"/>
        <v>1.336570970319207E-2</v>
      </c>
      <c r="AY1875" s="19">
        <f t="shared" si="1758"/>
        <v>8.0410583392620097E-2</v>
      </c>
    </row>
    <row r="1876" spans="1:51">
      <c r="A1876" s="16">
        <v>41060.349722222221</v>
      </c>
      <c r="B1876" s="9">
        <v>5</v>
      </c>
      <c r="C1876" s="5">
        <v>1.57</v>
      </c>
      <c r="D1876" s="5">
        <v>1.67</v>
      </c>
      <c r="E1876" s="5">
        <v>1.56</v>
      </c>
      <c r="F1876" s="5">
        <v>1.585</v>
      </c>
      <c r="G1876" s="6">
        <v>3829648</v>
      </c>
      <c r="H1876" s="113">
        <f t="shared" ref="H1876:H1881" si="2097">F1876</f>
        <v>1.585</v>
      </c>
      <c r="I1876" s="19">
        <f t="shared" si="2085"/>
        <v>3.1645569620252488E-3</v>
      </c>
      <c r="J1876" s="8">
        <f t="shared" si="2070"/>
        <v>1.8658295285433446</v>
      </c>
      <c r="K1876" s="8">
        <f t="shared" si="2071"/>
        <v>1.4916704714566558</v>
      </c>
      <c r="L1876" s="8">
        <f t="shared" si="2086"/>
        <v>1.6787500000000002</v>
      </c>
      <c r="M1876" s="19">
        <f t="shared" si="2072"/>
        <v>0.25083224763530554</v>
      </c>
      <c r="N1876" s="19">
        <f t="shared" si="2087"/>
        <v>-1.469244898578064E-2</v>
      </c>
      <c r="O1876" s="19">
        <f t="shared" si="2088"/>
        <v>-8.1192607975048344E-3</v>
      </c>
      <c r="P1876" s="19">
        <f t="shared" si="2089"/>
        <v>-5.1532950045162706E-3</v>
      </c>
      <c r="Q1876" s="6">
        <v>1943</v>
      </c>
      <c r="R1876" s="191">
        <v>6100747.6299999999</v>
      </c>
      <c r="S1876" s="66">
        <f t="shared" si="2090"/>
        <v>3139.8598198661862</v>
      </c>
      <c r="T1876" t="str">
        <f t="shared" si="2096"/>
        <v/>
      </c>
      <c r="U1876" t="str">
        <f t="shared" si="2096"/>
        <v/>
      </c>
      <c r="V1876" t="str">
        <f t="shared" si="2096"/>
        <v/>
      </c>
      <c r="W1876" t="str">
        <f t="shared" si="2096"/>
        <v/>
      </c>
      <c r="X1876" s="63"/>
      <c r="Y1876" s="219">
        <f t="shared" si="2074"/>
        <v>-1.4131868131868132E-2</v>
      </c>
      <c r="Z1876" s="78">
        <f t="shared" si="2075"/>
        <v>1.6198486819273545</v>
      </c>
      <c r="AA1876" s="78">
        <f t="shared" si="2076"/>
        <v>1.6605930362522479</v>
      </c>
      <c r="AB1876" s="74">
        <f t="shared" si="1517"/>
        <v>1875</v>
      </c>
      <c r="AC1876" s="80">
        <f t="shared" si="2091"/>
        <v>-1.3964063903904891E-2</v>
      </c>
      <c r="AD1876" s="79">
        <f t="shared" ref="AD1876:AD1881" si="2098">Z1876-AA1876</f>
        <v>-4.0744354324893317E-2</v>
      </c>
      <c r="AE1876" s="81">
        <f t="shared" si="2077"/>
        <v>-2.6780290420988426E-2</v>
      </c>
      <c r="AF1876" s="19">
        <f t="shared" si="2092"/>
        <v>-2.4536026248097646E-2</v>
      </c>
      <c r="AG1876" s="93">
        <f t="shared" si="2078"/>
        <v>-0.1858817803244997</v>
      </c>
      <c r="AH1876" s="91">
        <f t="shared" si="2079"/>
        <v>-3.4478207964039526E-4</v>
      </c>
      <c r="AI1876" s="96">
        <f t="shared" si="2080"/>
        <v>1865.9354594891354</v>
      </c>
      <c r="AJ1876" s="5">
        <f t="shared" ref="AJ1876:AJ1881" si="2099">F1876-F1875</f>
        <v>4.9999999999998934E-3</v>
      </c>
      <c r="AK1876" s="5">
        <f t="shared" si="2093"/>
        <v>4.9999999999998934E-3</v>
      </c>
      <c r="AL1876" s="5">
        <f t="shared" si="2081"/>
        <v>0</v>
      </c>
      <c r="AM1876" s="95">
        <f t="shared" ref="AM1876:AM1882" si="2100">(AVERAGE(AK1863:AK1876))</f>
        <v>7.1428571428571496E-3</v>
      </c>
      <c r="AN1876" s="95">
        <f t="shared" si="2082"/>
        <v>-2.2500000000000013E-2</v>
      </c>
      <c r="AO1876" s="78">
        <f t="shared" ref="AO1876:AO1881" si="2101">ABS(AM1876/AN1876)</f>
        <v>0.31746031746031755</v>
      </c>
      <c r="AP1876" s="8">
        <f t="shared" ref="AP1876:AP1881" si="2102">IF(AN1876=0,100,100-(100/(1+AO1876)))</f>
        <v>24.09638554216869</v>
      </c>
      <c r="AQ1876" s="8"/>
      <c r="AR1876" s="8">
        <f t="shared" ref="AR1876:AR1881" si="2103">IF(ISERROR(((F1876-E1876)-(D1876-F1876))/(D1876-E1876)),0,((F1876-E1876)-(D1876-F1876))/(D1876-E1876))</f>
        <v>-0.54545454545454652</v>
      </c>
      <c r="AS1876" s="114">
        <f t="shared" ref="AS1876:AS1881" si="2104">IF(ISERROR(AR1876*G1876),0,AR1876*G1876)</f>
        <v>-2088898.9090909131</v>
      </c>
      <c r="AT1876" s="103">
        <f t="shared" si="2083"/>
        <v>5.7658273757426055E-2</v>
      </c>
      <c r="AU1876" s="5">
        <f t="shared" si="2094"/>
        <v>1.585</v>
      </c>
      <c r="AV1876" s="93">
        <f t="shared" si="2095"/>
        <v>-0.34240047872475476</v>
      </c>
      <c r="AW1876" s="210">
        <f t="shared" si="2084"/>
        <v>7.0512820512820429E-2</v>
      </c>
      <c r="AX1876" s="276">
        <f t="shared" si="2068"/>
        <v>1.357614615423516E-2</v>
      </c>
      <c r="AY1876" s="19">
        <f t="shared" si="1758"/>
        <v>1.5744502590298821E-2</v>
      </c>
    </row>
    <row r="1877" spans="1:51">
      <c r="A1877" s="16">
        <v>41061.322731481479</v>
      </c>
      <c r="B1877" s="9">
        <v>6</v>
      </c>
      <c r="C1877" s="5">
        <v>1.585</v>
      </c>
      <c r="D1877" s="5">
        <v>1.59</v>
      </c>
      <c r="E1877" s="5">
        <v>1.44</v>
      </c>
      <c r="F1877" s="5">
        <v>1.45</v>
      </c>
      <c r="G1877" s="6">
        <v>2018260</v>
      </c>
      <c r="H1877" s="113">
        <f t="shared" si="2097"/>
        <v>1.45</v>
      </c>
      <c r="I1877" s="19">
        <f t="shared" si="2085"/>
        <v>-8.5173501577287078E-2</v>
      </c>
      <c r="J1877" s="8">
        <f t="shared" si="2070"/>
        <v>1.8644709388817993</v>
      </c>
      <c r="K1877" s="8">
        <f t="shared" si="2071"/>
        <v>1.458029061118201</v>
      </c>
      <c r="L1877" s="8">
        <f t="shared" si="2086"/>
        <v>1.6612500000000001</v>
      </c>
      <c r="M1877" s="19">
        <f t="shared" si="2072"/>
        <v>0.27876116368482212</v>
      </c>
      <c r="N1877" s="19">
        <f t="shared" si="2087"/>
        <v>0.11134499775373176</v>
      </c>
      <c r="O1877" s="19">
        <f t="shared" si="2088"/>
        <v>-7.2814243786032925E-4</v>
      </c>
      <c r="P1877" s="19">
        <f t="shared" si="2089"/>
        <v>-2.255284326008215E-2</v>
      </c>
      <c r="Q1877" s="6">
        <v>896</v>
      </c>
      <c r="R1877" s="191">
        <v>3012802.7080000001</v>
      </c>
      <c r="S1877" s="66">
        <f t="shared" si="2090"/>
        <v>3362.5030223214285</v>
      </c>
      <c r="T1877" t="str">
        <f t="shared" ref="T1877:W1878" si="2105">IF(C1877&gt;$J1877,"BrokeBandUpper", IF(C1877&lt;$K1877,"BrokeBandLower", ""))</f>
        <v/>
      </c>
      <c r="U1877" t="str">
        <f t="shared" si="2105"/>
        <v/>
      </c>
      <c r="V1877" t="str">
        <f t="shared" si="2105"/>
        <v>BrokeBandLower</v>
      </c>
      <c r="W1877" t="str">
        <f t="shared" si="2105"/>
        <v>BrokeBandLower</v>
      </c>
      <c r="X1877" s="63"/>
      <c r="Y1877" s="219">
        <f t="shared" si="2074"/>
        <v>-1.4252747252747253E-2</v>
      </c>
      <c r="Z1877" s="78">
        <f t="shared" si="2075"/>
        <v>1.593691984910542</v>
      </c>
      <c r="AA1877" s="78">
        <f t="shared" si="2076"/>
        <v>1.6450091515695815</v>
      </c>
      <c r="AB1877" s="74">
        <f t="shared" si="1517"/>
        <v>1876</v>
      </c>
      <c r="AC1877" s="80">
        <f t="shared" si="2091"/>
        <v>-1.9629500990440869E-2</v>
      </c>
      <c r="AD1877" s="79">
        <f t="shared" si="2098"/>
        <v>-5.1317166659039515E-2</v>
      </c>
      <c r="AE1877" s="81">
        <f t="shared" si="2077"/>
        <v>-3.1687665668598645E-2</v>
      </c>
      <c r="AF1877" s="19">
        <f t="shared" si="2092"/>
        <v>-3.1195672443569914E-2</v>
      </c>
      <c r="AG1877" s="93">
        <f t="shared" si="2078"/>
        <v>0.40571549410853841</v>
      </c>
      <c r="AH1877" s="91">
        <f t="shared" si="2079"/>
        <v>1.2109294449830643E-4</v>
      </c>
      <c r="AI1877" s="96">
        <f t="shared" si="2080"/>
        <v>1870.6836672320676</v>
      </c>
      <c r="AJ1877" s="5">
        <f t="shared" si="2099"/>
        <v>-0.13500000000000001</v>
      </c>
      <c r="AK1877" s="5">
        <f t="shared" si="2093"/>
        <v>0</v>
      </c>
      <c r="AL1877" s="5">
        <f t="shared" si="2081"/>
        <v>-0.13500000000000001</v>
      </c>
      <c r="AM1877" s="95">
        <f t="shared" si="2100"/>
        <v>7.1428571428571496E-3</v>
      </c>
      <c r="AN1877" s="95">
        <f t="shared" si="2082"/>
        <v>-3.1071428571428576E-2</v>
      </c>
      <c r="AO1877" s="78">
        <f t="shared" si="2101"/>
        <v>0.22988505747126456</v>
      </c>
      <c r="AP1877" s="8">
        <f t="shared" si="2102"/>
        <v>18.691588785046733</v>
      </c>
      <c r="AQ1877" s="8"/>
      <c r="AR1877" s="8">
        <f t="shared" si="2103"/>
        <v>-0.8666666666666667</v>
      </c>
      <c r="AS1877" s="114">
        <f t="shared" si="2104"/>
        <v>-1749158.6666666667</v>
      </c>
      <c r="AT1877" s="103">
        <f t="shared" si="2083"/>
        <v>-5.0330339674477573E-2</v>
      </c>
      <c r="AU1877" s="5">
        <f t="shared" si="2094"/>
        <v>1.45</v>
      </c>
      <c r="AV1877" s="93">
        <f t="shared" si="2095"/>
        <v>-0.58057524378282876</v>
      </c>
      <c r="AW1877" s="210">
        <f t="shared" si="2084"/>
        <v>0.10416666666666677</v>
      </c>
      <c r="AX1877" s="276">
        <f t="shared" si="2068"/>
        <v>1.3901719997356799E-2</v>
      </c>
      <c r="AY1877" s="19">
        <f t="shared" si="1758"/>
        <v>2.3981315420656003E-2</v>
      </c>
    </row>
    <row r="1878" spans="1:51">
      <c r="A1878" s="16">
        <v>41064.343449074076</v>
      </c>
      <c r="B1878" s="9">
        <v>2</v>
      </c>
      <c r="C1878" s="5">
        <v>1.37</v>
      </c>
      <c r="D1878" s="5">
        <v>1.4</v>
      </c>
      <c r="E1878" s="5">
        <v>1.345</v>
      </c>
      <c r="F1878" s="5">
        <v>1.37</v>
      </c>
      <c r="G1878" s="6">
        <v>1090899</v>
      </c>
      <c r="H1878" s="113">
        <f t="shared" si="2097"/>
        <v>1.37</v>
      </c>
      <c r="I1878" s="19">
        <f t="shared" si="2085"/>
        <v>-5.5172413793103343E-2</v>
      </c>
      <c r="J1878" s="8">
        <f t="shared" si="2070"/>
        <v>1.8758285124696412</v>
      </c>
      <c r="K1878" s="8">
        <f t="shared" si="2071"/>
        <v>1.4076714875303589</v>
      </c>
      <c r="L1878" s="8">
        <f t="shared" si="2086"/>
        <v>1.64175</v>
      </c>
      <c r="M1878" s="19">
        <f t="shared" si="2072"/>
        <v>0.33257548304869372</v>
      </c>
      <c r="N1878" s="19">
        <f t="shared" si="2087"/>
        <v>0.1930481228178402</v>
      </c>
      <c r="O1878" s="19">
        <f t="shared" si="2088"/>
        <v>6.0915798422975474E-3</v>
      </c>
      <c r="P1878" s="19">
        <f t="shared" si="2089"/>
        <v>-3.4538113766553837E-2</v>
      </c>
      <c r="Q1878" s="6">
        <v>648</v>
      </c>
      <c r="R1878" s="191">
        <v>1489086.7039999999</v>
      </c>
      <c r="S1878" s="66">
        <f t="shared" si="2090"/>
        <v>2297.9733086419751</v>
      </c>
      <c r="T1878" t="str">
        <f t="shared" si="2105"/>
        <v>BrokeBandLower</v>
      </c>
      <c r="U1878" t="str">
        <f t="shared" si="2105"/>
        <v>BrokeBandLower</v>
      </c>
      <c r="V1878" t="str">
        <f t="shared" si="2105"/>
        <v>BrokeBandLower</v>
      </c>
      <c r="W1878" t="str">
        <f t="shared" si="2105"/>
        <v>BrokeBandLower</v>
      </c>
      <c r="X1878" s="63" t="s">
        <v>89</v>
      </c>
      <c r="Y1878" s="219">
        <f t="shared" si="2074"/>
        <v>-1.7659340659340661E-2</v>
      </c>
      <c r="Z1878" s="78">
        <f t="shared" si="2075"/>
        <v>1.5592434192343185</v>
      </c>
      <c r="AA1878" s="78">
        <f t="shared" si="2076"/>
        <v>1.6246584743534325</v>
      </c>
      <c r="AB1878" s="74">
        <f t="shared" si="1517"/>
        <v>1877</v>
      </c>
      <c r="AC1878" s="80">
        <f t="shared" si="2091"/>
        <v>-2.6981911560412235E-2</v>
      </c>
      <c r="AD1878" s="79">
        <f t="shared" si="2098"/>
        <v>-6.5415055119113941E-2</v>
      </c>
      <c r="AE1878" s="81">
        <f t="shared" si="2077"/>
        <v>-3.8433143558701706E-2</v>
      </c>
      <c r="AF1878" s="19">
        <f t="shared" si="2092"/>
        <v>-4.026388077971111E-2</v>
      </c>
      <c r="AG1878" s="93">
        <f t="shared" si="2078"/>
        <v>0.37455921949069548</v>
      </c>
      <c r="AH1878" s="91">
        <f t="shared" si="2079"/>
        <v>2.456153922626943E-4</v>
      </c>
      <c r="AI1878" s="96">
        <f t="shared" si="2080"/>
        <v>1873.2332395414739</v>
      </c>
      <c r="AJ1878" s="5">
        <f t="shared" si="2099"/>
        <v>-7.9999999999999849E-2</v>
      </c>
      <c r="AK1878" s="5">
        <f t="shared" si="2093"/>
        <v>0</v>
      </c>
      <c r="AL1878" s="5">
        <f t="shared" si="2081"/>
        <v>-7.9999999999999849E-2</v>
      </c>
      <c r="AM1878" s="95">
        <f t="shared" si="2100"/>
        <v>7.1428571428571496E-3</v>
      </c>
      <c r="AN1878" s="95">
        <f t="shared" si="2082"/>
        <v>-3.1428571428571424E-2</v>
      </c>
      <c r="AO1878" s="78">
        <f t="shared" si="2101"/>
        <v>0.22727272727272751</v>
      </c>
      <c r="AP1878" s="8">
        <f t="shared" si="2102"/>
        <v>18.518518518518533</v>
      </c>
      <c r="AQ1878" s="8"/>
      <c r="AR1878" s="8">
        <f t="shared" si="2103"/>
        <v>-9.0909090909085041E-2</v>
      </c>
      <c r="AS1878" s="114">
        <f t="shared" si="2104"/>
        <v>-99172.636363629965</v>
      </c>
      <c r="AT1878" s="103">
        <f t="shared" si="2083"/>
        <v>-4.562283321178446E-2</v>
      </c>
      <c r="AU1878" s="5">
        <f t="shared" si="2094"/>
        <v>1.37</v>
      </c>
      <c r="AV1878" s="93">
        <f t="shared" si="2095"/>
        <v>-6.6599638622271903E-2</v>
      </c>
      <c r="AW1878" s="210">
        <f t="shared" si="2084"/>
        <v>4.0892193308550137E-2</v>
      </c>
      <c r="AX1878" s="276">
        <f t="shared" si="2068"/>
        <v>1.5051702410805199E-2</v>
      </c>
      <c r="AY1878" s="19">
        <f t="shared" si="1758"/>
        <v>8.2722311603675755E-2</v>
      </c>
    </row>
    <row r="1879" spans="1:51">
      <c r="A1879" s="16">
        <v>41065.329305555555</v>
      </c>
      <c r="B1879" s="9">
        <v>3</v>
      </c>
      <c r="C1879" s="5">
        <v>1.37</v>
      </c>
      <c r="D1879" s="5">
        <v>1.43</v>
      </c>
      <c r="E1879" s="5">
        <v>1.32</v>
      </c>
      <c r="F1879" s="5">
        <v>1.36</v>
      </c>
      <c r="G1879" s="6">
        <v>657627</v>
      </c>
      <c r="H1879" s="113">
        <f t="shared" si="2097"/>
        <v>1.36</v>
      </c>
      <c r="I1879" s="19">
        <f t="shared" si="2085"/>
        <v>-7.2992700729927066E-3</v>
      </c>
      <c r="J1879" s="8">
        <f t="shared" si="2070"/>
        <v>1.8712121371726047</v>
      </c>
      <c r="K1879" s="8">
        <f t="shared" si="2071"/>
        <v>1.3677878628273961</v>
      </c>
      <c r="L1879" s="8">
        <f t="shared" si="2086"/>
        <v>1.6195000000000004</v>
      </c>
      <c r="M1879" s="19">
        <f t="shared" si="2072"/>
        <v>0.36805727556652312</v>
      </c>
      <c r="N1879" s="19">
        <f t="shared" si="2087"/>
        <v>0.10668793800604469</v>
      </c>
      <c r="O1879" s="19">
        <f t="shared" si="2088"/>
        <v>-2.4609793839623305E-3</v>
      </c>
      <c r="P1879" s="19">
        <f t="shared" si="2089"/>
        <v>-2.833304862410424E-2</v>
      </c>
      <c r="Q1879" s="6">
        <v>581</v>
      </c>
      <c r="R1879" s="191">
        <v>899274.18200000003</v>
      </c>
      <c r="S1879" s="66">
        <f t="shared" si="2090"/>
        <v>1547.804099827883</v>
      </c>
      <c r="T1879" t="str">
        <f t="shared" ref="T1879:W1880" si="2106">IF(C1879&gt;$J1879,"BrokeBandUpper", IF(C1879&lt;$K1879,"BrokeBandLower", ""))</f>
        <v/>
      </c>
      <c r="U1879" t="str">
        <f t="shared" si="2106"/>
        <v/>
      </c>
      <c r="V1879" t="str">
        <f t="shared" si="2106"/>
        <v>BrokeBandLower</v>
      </c>
      <c r="W1879" t="str">
        <f t="shared" si="2106"/>
        <v>BrokeBandLower</v>
      </c>
      <c r="X1879" s="63"/>
      <c r="Y1879" s="219">
        <f t="shared" si="2074"/>
        <v>-1.903296703296703E-2</v>
      </c>
      <c r="Z1879" s="78">
        <f t="shared" si="2075"/>
        <v>1.5285599326722334</v>
      </c>
      <c r="AA1879" s="78">
        <f t="shared" si="2076"/>
        <v>1.6050737472512784</v>
      </c>
      <c r="AB1879" s="74">
        <f t="shared" si="1517"/>
        <v>1878</v>
      </c>
      <c r="AC1879" s="80">
        <f t="shared" si="2091"/>
        <v>-3.0464536816274583E-2</v>
      </c>
      <c r="AD1879" s="79">
        <f t="shared" si="2098"/>
        <v>-7.6513814579044936E-2</v>
      </c>
      <c r="AE1879" s="81">
        <f t="shared" si="2077"/>
        <v>-4.6049277762770353E-2</v>
      </c>
      <c r="AF1879" s="19">
        <f t="shared" si="2092"/>
        <v>-4.7669968255400354E-2</v>
      </c>
      <c r="AG1879" s="93">
        <f t="shared" si="2078"/>
        <v>0.12907259176447838</v>
      </c>
      <c r="AH1879" s="91">
        <f t="shared" si="2079"/>
        <v>2.7922687089096778E-4</v>
      </c>
      <c r="AI1879" s="96">
        <f t="shared" si="2080"/>
        <v>1874.8429634397003</v>
      </c>
      <c r="AJ1879" s="5">
        <f t="shared" si="2099"/>
        <v>-1.0000000000000009E-2</v>
      </c>
      <c r="AK1879" s="5">
        <f t="shared" si="2093"/>
        <v>0</v>
      </c>
      <c r="AL1879" s="5">
        <f t="shared" si="2081"/>
        <v>-1.0000000000000009E-2</v>
      </c>
      <c r="AM1879" s="95">
        <f t="shared" si="2100"/>
        <v>5.3571428571428537E-3</v>
      </c>
      <c r="AN1879" s="95">
        <f t="shared" si="2082"/>
        <v>-3.214285714285714E-2</v>
      </c>
      <c r="AO1879" s="78">
        <f t="shared" si="2101"/>
        <v>0.16666666666666657</v>
      </c>
      <c r="AP1879" s="8">
        <f t="shared" si="2102"/>
        <v>14.285714285714278</v>
      </c>
      <c r="AQ1879" s="8"/>
      <c r="AR1879" s="8">
        <f t="shared" si="2103"/>
        <v>-0.27272727272727126</v>
      </c>
      <c r="AS1879" s="114">
        <f t="shared" si="2104"/>
        <v>-179352.81818181722</v>
      </c>
      <c r="AT1879" s="103">
        <f t="shared" si="2083"/>
        <v>-7.3740101704086944E-2</v>
      </c>
      <c r="AU1879" s="5">
        <f t="shared" si="2094"/>
        <v>1.36</v>
      </c>
      <c r="AV1879" s="93">
        <f t="shared" si="2095"/>
        <v>-0.19944175177245022</v>
      </c>
      <c r="AW1879" s="210">
        <f t="shared" si="2084"/>
        <v>8.3333333333333232E-2</v>
      </c>
      <c r="AX1879" s="276">
        <f t="shared" si="2068"/>
        <v>1.5987569043533538E-2</v>
      </c>
      <c r="AY1879" s="19">
        <f t="shared" si="1758"/>
        <v>6.2176796164698706E-2</v>
      </c>
    </row>
    <row r="1880" spans="1:51">
      <c r="A1880" s="16">
        <v>41066.343726851854</v>
      </c>
      <c r="B1880" s="9">
        <v>4</v>
      </c>
      <c r="C1880" s="5">
        <v>1.38</v>
      </c>
      <c r="D1880" s="5">
        <v>1.45</v>
      </c>
      <c r="E1880" s="5">
        <v>1.38</v>
      </c>
      <c r="F1880" s="5">
        <v>1.41</v>
      </c>
      <c r="G1880" s="6">
        <v>563664</v>
      </c>
      <c r="H1880" s="113">
        <f t="shared" si="2097"/>
        <v>1.41</v>
      </c>
      <c r="I1880" s="19">
        <f t="shared" si="2085"/>
        <v>3.6764705882352811E-2</v>
      </c>
      <c r="J1880" s="8">
        <f t="shared" ref="J1880:J1885" si="2107">(L1880)+2*STDEVPA(H1861:H1880)</f>
        <v>1.857156202345366</v>
      </c>
      <c r="K1880" s="8">
        <f t="shared" ref="K1880:K1885" si="2108">(L1880)-(2*STDEVPA(H1861:H1880))</f>
        <v>1.3448437976546344</v>
      </c>
      <c r="L1880" s="8">
        <f t="shared" ref="L1880:L1885" si="2109">AVERAGE(H1861:H1880)</f>
        <v>1.6010000000000002</v>
      </c>
      <c r="M1880" s="19">
        <f t="shared" ref="M1880:M1885" si="2110">(J1880-K1880)/K1880</f>
        <v>0.38094565746905962</v>
      </c>
      <c r="N1880" s="19">
        <f t="shared" si="2087"/>
        <v>3.5017326807895238E-2</v>
      </c>
      <c r="O1880" s="19">
        <f t="shared" si="2088"/>
        <v>-7.5116736087855488E-3</v>
      </c>
      <c r="P1880" s="19">
        <f t="shared" si="2089"/>
        <v>-1.6774578716712202E-2</v>
      </c>
      <c r="Q1880" s="6">
        <v>576</v>
      </c>
      <c r="R1880" s="191">
        <v>791874.18500000006</v>
      </c>
      <c r="S1880" s="66">
        <f t="shared" ref="S1880:S1885" si="2111">R1880/Q1880</f>
        <v>1374.7815711805556</v>
      </c>
      <c r="T1880" t="str">
        <f t="shared" si="2106"/>
        <v/>
      </c>
      <c r="U1880" t="str">
        <f t="shared" si="2106"/>
        <v/>
      </c>
      <c r="V1880" t="str">
        <f t="shared" si="2106"/>
        <v/>
      </c>
      <c r="W1880" t="str">
        <f t="shared" si="2106"/>
        <v/>
      </c>
      <c r="X1880" s="63"/>
      <c r="Y1880" s="219">
        <f t="shared" ref="Y1880:Y1885" si="2112">SLOPE(H1867:H1880,AB1867:AB1880)</f>
        <v>-1.8483516483516482E-2</v>
      </c>
      <c r="Z1880" s="78">
        <f t="shared" ref="Z1880:Z1885" si="2113">Z1879+(0.154*(F1880-Z1879))</f>
        <v>1.5103017030407095</v>
      </c>
      <c r="AA1880" s="78">
        <f t="shared" ref="AA1880:AA1885" si="2114">AA1879+(0.074*(F1880-AA1879))</f>
        <v>1.5906382899546838</v>
      </c>
      <c r="AB1880" s="74">
        <f t="shared" si="1517"/>
        <v>1879</v>
      </c>
      <c r="AC1880" s="80">
        <f t="shared" ref="AC1880:AC1885" si="2115">AD1880-AE1880</f>
        <v>-2.7429847320963138E-2</v>
      </c>
      <c r="AD1880" s="79">
        <f t="shared" si="2098"/>
        <v>-8.0336586913974273E-2</v>
      </c>
      <c r="AE1880" s="81">
        <f t="shared" ref="AE1880:AE1885" si="2116">AE1879+(0.2*(AD1880-AE1879))</f>
        <v>-5.2906739593011134E-2</v>
      </c>
      <c r="AF1880" s="19">
        <f t="shared" ref="AF1880:AF1885" si="2117">AD1880/AA1880</f>
        <v>-5.0505880199993809E-2</v>
      </c>
      <c r="AG1880" s="93">
        <f t="shared" ref="AG1880:AG1886" si="2118">IF(A1881&gt;A1880,(AC1880-AC1879)/AC1879, (AC1880-AC1881)/AC1881)</f>
        <v>-9.9613839974427937E-2</v>
      </c>
      <c r="AH1880" s="91">
        <f t="shared" ref="AH1880:AH1885" si="2119">SLOPE(AC1867:AC1880,AB1867:AB1880)</f>
        <v>3.7654092177842981E-4</v>
      </c>
      <c r="AI1880" s="96">
        <f t="shared" ref="AI1880:AI1885" si="2120">INTERCEPT(AB1867:AB1880,AC1867:AC1880)</f>
        <v>1877.3914141777802</v>
      </c>
      <c r="AJ1880" s="5">
        <f t="shared" si="2099"/>
        <v>4.9999999999999822E-2</v>
      </c>
      <c r="AK1880" s="5">
        <f t="shared" si="2093"/>
        <v>4.9999999999999822E-2</v>
      </c>
      <c r="AL1880" s="5">
        <f t="shared" ref="AL1880:AL1885" si="2121">IF(AJ1880&lt;0,AJ1880,0)</f>
        <v>0</v>
      </c>
      <c r="AM1880" s="95">
        <f t="shared" si="2100"/>
        <v>8.9285714285714125E-3</v>
      </c>
      <c r="AN1880" s="95">
        <f t="shared" ref="AN1880:AN1885" si="2122">(AVERAGE(AL1867:AL1880))</f>
        <v>-2.9642857142857131E-2</v>
      </c>
      <c r="AO1880" s="78">
        <f t="shared" si="2101"/>
        <v>0.30120481927710802</v>
      </c>
      <c r="AP1880" s="8">
        <f t="shared" si="2102"/>
        <v>23.148148148148124</v>
      </c>
      <c r="AQ1880" s="8"/>
      <c r="AR1880" s="8">
        <f t="shared" si="2103"/>
        <v>-0.14285714285714285</v>
      </c>
      <c r="AS1880" s="114">
        <f t="shared" si="2104"/>
        <v>-80523.428571428565</v>
      </c>
      <c r="AT1880" s="103">
        <f t="shared" ref="AT1880:AT1885" si="2123">SUM(AS1861:AS1880)/SUM(G1861:G1880)</f>
        <v>-9.7927595637060688E-2</v>
      </c>
      <c r="AU1880" s="5">
        <f t="shared" ref="AU1880:AU1885" si="2124">F1880</f>
        <v>1.41</v>
      </c>
      <c r="AV1880" s="93">
        <f t="shared" ref="AV1880:AV1885" si="2125">AS1880/R1880</f>
        <v>-0.10168714941935954</v>
      </c>
      <c r="AW1880" s="210">
        <f t="shared" ref="AW1880:AW1885" si="2126">(D1880-E1880)/E1880</f>
        <v>5.0724637681159472E-2</v>
      </c>
      <c r="AX1880" s="276">
        <f t="shared" si="2068"/>
        <v>1.5988405620598129E-2</v>
      </c>
      <c r="AY1880" s="19">
        <f t="shared" ref="AY1880:AY1931" si="2127">IF((AX1880&gt;AX1879),ABS(AX1880-AX1879)/ABS(AX1879),-1*ABS(AX1880-AX1879)/ABS(AX1879))</f>
        <v>5.2326720986359821E-5</v>
      </c>
    </row>
    <row r="1881" spans="1:51">
      <c r="A1881" s="16">
        <v>41067.420590277776</v>
      </c>
      <c r="B1881" s="9">
        <v>5</v>
      </c>
      <c r="C1881" s="5">
        <v>1.4450000000000001</v>
      </c>
      <c r="D1881" s="5">
        <v>1.49</v>
      </c>
      <c r="E1881" s="5">
        <v>1.4</v>
      </c>
      <c r="F1881" s="5">
        <v>1.47</v>
      </c>
      <c r="G1881" s="6">
        <v>1362103</v>
      </c>
      <c r="H1881" s="113">
        <f t="shared" si="2097"/>
        <v>1.47</v>
      </c>
      <c r="I1881" s="19">
        <f t="shared" ref="I1881:I1887" si="2128">IF(A1882&gt;A1881,(H1881-H1880)/H1880, (H1881-H1882)/H1882)</f>
        <v>4.2553191489361743E-2</v>
      </c>
      <c r="J1881" s="8">
        <f t="shared" si="2107"/>
        <v>1.831738728212658</v>
      </c>
      <c r="K1881" s="8">
        <f t="shared" si="2108"/>
        <v>1.3382612717873419</v>
      </c>
      <c r="L1881" s="8">
        <f t="shared" si="2109"/>
        <v>1.585</v>
      </c>
      <c r="M1881" s="19">
        <f t="shared" si="2110"/>
        <v>0.36874522698115769</v>
      </c>
      <c r="N1881" s="19">
        <f t="shared" ref="N1881:N1887" si="2129">IF(A1882&gt;A1881,(M1881-M1880)/M1880, (M1881-M1882)/M1882)</f>
        <v>-3.2026695274490286E-2</v>
      </c>
      <c r="O1881" s="19">
        <f t="shared" ref="O1881:O1887" si="2130">IF(A1882&gt;A1881,(J1881-J1880)/J1880, (J1881-J1882)/J1882)</f>
        <v>-1.3686233877693636E-2</v>
      </c>
      <c r="P1881" s="19">
        <f t="shared" ref="P1881:P1887" si="2131">IF(A1882&gt;A1881,(K1881-K1880)/K1880, (K1881-K1882)/K1882)</f>
        <v>-4.8946397185845565E-3</v>
      </c>
      <c r="Q1881" s="6">
        <v>590</v>
      </c>
      <c r="R1881" s="191">
        <v>1953773.925</v>
      </c>
      <c r="S1881" s="66">
        <f t="shared" si="2111"/>
        <v>3311.4812288135595</v>
      </c>
      <c r="T1881" t="str">
        <f t="shared" ref="T1881:W1882" si="2132">IF(C1881&gt;$J1881,"BrokeBandUpper", IF(C1881&lt;$K1881,"BrokeBandLower", ""))</f>
        <v/>
      </c>
      <c r="U1881" t="str">
        <f t="shared" si="2132"/>
        <v/>
      </c>
      <c r="V1881" t="str">
        <f t="shared" si="2132"/>
        <v/>
      </c>
      <c r="W1881" t="str">
        <f t="shared" si="2132"/>
        <v/>
      </c>
      <c r="X1881" s="63"/>
      <c r="Y1881" s="219">
        <f t="shared" si="2112"/>
        <v>-1.6098901098901101E-2</v>
      </c>
      <c r="Z1881" s="78">
        <f t="shared" si="2113"/>
        <v>1.5040952407724402</v>
      </c>
      <c r="AA1881" s="78">
        <f t="shared" si="2114"/>
        <v>1.5817110564980372</v>
      </c>
      <c r="AB1881" s="74">
        <f t="shared" si="1517"/>
        <v>1880</v>
      </c>
      <c r="AC1881" s="80">
        <f t="shared" si="2115"/>
        <v>-1.9767260906068743E-2</v>
      </c>
      <c r="AD1881" s="79">
        <f t="shared" si="2098"/>
        <v>-7.7615815725597059E-2</v>
      </c>
      <c r="AE1881" s="81">
        <f t="shared" si="2116"/>
        <v>-5.7848554819528317E-2</v>
      </c>
      <c r="AF1881" s="19">
        <f t="shared" si="2117"/>
        <v>-4.9070792928160439E-2</v>
      </c>
      <c r="AG1881" s="93">
        <f t="shared" si="2118"/>
        <v>-0.27935213511153223</v>
      </c>
      <c r="AH1881" s="91">
        <f t="shared" si="2119"/>
        <v>6.2526786701074888E-4</v>
      </c>
      <c r="AI1881" s="96">
        <f t="shared" si="2120"/>
        <v>1881.207247456153</v>
      </c>
      <c r="AJ1881" s="5">
        <f t="shared" si="2099"/>
        <v>6.0000000000000053E-2</v>
      </c>
      <c r="AK1881" s="5">
        <f t="shared" ref="AK1881:AK1888" si="2133">IF(AJ1881&gt;0,AJ1881,0)</f>
        <v>6.0000000000000053E-2</v>
      </c>
      <c r="AL1881" s="5">
        <f t="shared" si="2121"/>
        <v>0</v>
      </c>
      <c r="AM1881" s="95">
        <f t="shared" si="2100"/>
        <v>1.3214285714285703E-2</v>
      </c>
      <c r="AN1881" s="95">
        <f t="shared" si="2122"/>
        <v>-2.7142857142857135E-2</v>
      </c>
      <c r="AO1881" s="78">
        <f t="shared" si="2101"/>
        <v>0.48684210526315763</v>
      </c>
      <c r="AP1881" s="8">
        <f t="shared" si="2102"/>
        <v>32.743362831858391</v>
      </c>
      <c r="AQ1881" s="8"/>
      <c r="AR1881" s="8">
        <f t="shared" si="2103"/>
        <v>0.55555555555555558</v>
      </c>
      <c r="AS1881" s="114">
        <f t="shared" si="2104"/>
        <v>756723.88888888888</v>
      </c>
      <c r="AT1881" s="103">
        <f t="shared" si="2123"/>
        <v>-6.7759555240499675E-2</v>
      </c>
      <c r="AU1881" s="5">
        <f t="shared" si="2124"/>
        <v>1.47</v>
      </c>
      <c r="AV1881" s="93">
        <f t="shared" si="2125"/>
        <v>0.38731394620740928</v>
      </c>
      <c r="AW1881" s="210">
        <f t="shared" si="2126"/>
        <v>6.4285714285714349E-2</v>
      </c>
      <c r="AX1881" s="276">
        <f t="shared" si="2068"/>
        <v>1.4787943742025323E-2</v>
      </c>
      <c r="AY1881" s="19">
        <f t="shared" si="2127"/>
        <v>-7.5083276410390254E-2</v>
      </c>
    </row>
    <row r="1882" spans="1:51">
      <c r="A1882" s="16">
        <v>41068.336898148147</v>
      </c>
      <c r="B1882" s="9">
        <v>6</v>
      </c>
      <c r="C1882" s="5">
        <v>1.45</v>
      </c>
      <c r="D1882" s="5">
        <v>1.4650000000000001</v>
      </c>
      <c r="E1882" s="5">
        <v>1.41</v>
      </c>
      <c r="F1882" s="5">
        <v>1.43</v>
      </c>
      <c r="G1882" s="6">
        <v>575586</v>
      </c>
      <c r="H1882" s="113">
        <f t="shared" ref="H1882:H1887" si="2134">F1882</f>
        <v>1.43</v>
      </c>
      <c r="I1882" s="19">
        <f t="shared" si="2128"/>
        <v>-2.721088435374152E-2</v>
      </c>
      <c r="J1882" s="8">
        <f t="shared" si="2107"/>
        <v>1.8011721116792534</v>
      </c>
      <c r="K1882" s="8">
        <f t="shared" si="2108"/>
        <v>1.3318278883207466</v>
      </c>
      <c r="L1882" s="8">
        <f t="shared" si="2109"/>
        <v>1.5665</v>
      </c>
      <c r="M1882" s="19">
        <f t="shared" si="2110"/>
        <v>0.35240606348188569</v>
      </c>
      <c r="N1882" s="19">
        <f t="shared" si="2129"/>
        <v>-4.4310169471310633E-2</v>
      </c>
      <c r="O1882" s="19">
        <f t="shared" si="2130"/>
        <v>-1.6687214209436082E-2</v>
      </c>
      <c r="P1882" s="19">
        <f t="shared" si="2131"/>
        <v>-4.8072701513681565E-3</v>
      </c>
      <c r="Q1882" s="6">
        <v>352</v>
      </c>
      <c r="R1882" s="191">
        <v>824839.79</v>
      </c>
      <c r="S1882" s="66">
        <f t="shared" si="2111"/>
        <v>2343.2948579545455</v>
      </c>
      <c r="T1882" t="str">
        <f t="shared" si="2132"/>
        <v/>
      </c>
      <c r="U1882" t="str">
        <f t="shared" si="2132"/>
        <v/>
      </c>
      <c r="V1882" t="str">
        <f t="shared" si="2132"/>
        <v/>
      </c>
      <c r="W1882" t="str">
        <f t="shared" si="2132"/>
        <v/>
      </c>
      <c r="X1882" s="63"/>
      <c r="Y1882" s="219">
        <f t="shared" si="2112"/>
        <v>-1.7461538461538462E-2</v>
      </c>
      <c r="Z1882" s="78">
        <f t="shared" si="2113"/>
        <v>1.4926845736934844</v>
      </c>
      <c r="AA1882" s="78">
        <f t="shared" si="2114"/>
        <v>1.5704844383171825</v>
      </c>
      <c r="AB1882" s="74">
        <f t="shared" si="1517"/>
        <v>1881</v>
      </c>
      <c r="AC1882" s="80">
        <f t="shared" si="2115"/>
        <v>-1.5961047843335865E-2</v>
      </c>
      <c r="AD1882" s="79">
        <f t="shared" ref="AD1882:AD1887" si="2135">Z1882-AA1882</f>
        <v>-7.7799864623698145E-2</v>
      </c>
      <c r="AE1882" s="81">
        <f t="shared" si="2116"/>
        <v>-6.183881678036228E-2</v>
      </c>
      <c r="AF1882" s="19">
        <f t="shared" si="2117"/>
        <v>-4.9538768245970553E-2</v>
      </c>
      <c r="AG1882" s="93">
        <f t="shared" si="2118"/>
        <v>-0.19255136464376471</v>
      </c>
      <c r="AH1882" s="91">
        <f t="shared" si="2119"/>
        <v>7.145958864556367E-4</v>
      </c>
      <c r="AI1882" s="96">
        <f t="shared" si="2120"/>
        <v>1882.261990001108</v>
      </c>
      <c r="AJ1882" s="5">
        <f t="shared" ref="AJ1882:AJ1887" si="2136">F1882-F1881</f>
        <v>-4.0000000000000036E-2</v>
      </c>
      <c r="AK1882" s="5">
        <f t="shared" si="2133"/>
        <v>0</v>
      </c>
      <c r="AL1882" s="5">
        <f t="shared" si="2121"/>
        <v>-4.0000000000000036E-2</v>
      </c>
      <c r="AM1882" s="95">
        <f t="shared" si="2100"/>
        <v>1.3214285714285703E-2</v>
      </c>
      <c r="AN1882" s="95">
        <f t="shared" si="2122"/>
        <v>-2.2499999999999996E-2</v>
      </c>
      <c r="AO1882" s="78">
        <f t="shared" ref="AO1882:AO1887" si="2137">ABS(AM1882/AN1882)</f>
        <v>0.58730158730158688</v>
      </c>
      <c r="AP1882" s="8">
        <f t="shared" ref="AP1882:AP1887" si="2138">IF(AN1882=0,100,100-(100/(1+AO1882)))</f>
        <v>36.999999999999986</v>
      </c>
      <c r="AQ1882" s="8"/>
      <c r="AR1882" s="8">
        <f t="shared" ref="AR1882:AR1887" si="2139">IF(ISERROR(((F1882-E1882)-(D1882-F1882))/(D1882-E1882)),0,((F1882-E1882)-(D1882-F1882))/(D1882-E1882))</f>
        <v>-0.27272727272727421</v>
      </c>
      <c r="AS1882" s="114">
        <f t="shared" ref="AS1882:AS1887" si="2140">IF(ISERROR(AR1882*G1882),0,AR1882*G1882)</f>
        <v>-156978.00000000084</v>
      </c>
      <c r="AT1882" s="103">
        <f t="shared" si="2123"/>
        <v>-7.4296288879588682E-2</v>
      </c>
      <c r="AU1882" s="5">
        <f t="shared" si="2124"/>
        <v>1.43</v>
      </c>
      <c r="AV1882" s="93">
        <f t="shared" si="2125"/>
        <v>-0.19031332132995285</v>
      </c>
      <c r="AW1882" s="210">
        <f t="shared" si="2126"/>
        <v>3.9007092198581679E-2</v>
      </c>
      <c r="AX1882" s="276">
        <f t="shared" si="2068"/>
        <v>1.3524823555733301E-2</v>
      </c>
      <c r="AY1882" s="19">
        <f t="shared" si="2127"/>
        <v>-8.5415539058510598E-2</v>
      </c>
    </row>
    <row r="1883" spans="1:51">
      <c r="A1883" s="16">
        <v>41072.309548611112</v>
      </c>
      <c r="B1883" s="9">
        <v>3</v>
      </c>
      <c r="C1883" s="5">
        <v>1.4</v>
      </c>
      <c r="D1883" s="5">
        <v>1.44</v>
      </c>
      <c r="E1883" s="5">
        <v>1.38</v>
      </c>
      <c r="F1883" s="5">
        <v>1.4</v>
      </c>
      <c r="G1883" s="6">
        <v>783503</v>
      </c>
      <c r="H1883" s="113">
        <f t="shared" si="2134"/>
        <v>1.4</v>
      </c>
      <c r="I1883" s="19">
        <f t="shared" si="2128"/>
        <v>-2.0979020979020997E-2</v>
      </c>
      <c r="J1883" s="8">
        <f t="shared" si="2107"/>
        <v>1.7699263346204535</v>
      </c>
      <c r="K1883" s="8">
        <f t="shared" si="2108"/>
        <v>1.324573665379547</v>
      </c>
      <c r="L1883" s="8">
        <f t="shared" si="2109"/>
        <v>1.5472500000000002</v>
      </c>
      <c r="M1883" s="19">
        <f t="shared" si="2110"/>
        <v>0.33622340597666484</v>
      </c>
      <c r="N1883" s="19">
        <f t="shared" si="2129"/>
        <v>-4.5920485434702722E-2</v>
      </c>
      <c r="O1883" s="19">
        <f t="shared" si="2130"/>
        <v>-1.7347468826657074E-2</v>
      </c>
      <c r="P1883" s="19">
        <f t="shared" si="2131"/>
        <v>-5.4468171186490026E-3</v>
      </c>
      <c r="Q1883" s="6">
        <v>413</v>
      </c>
      <c r="R1883" s="191">
        <v>1098399.1440000001</v>
      </c>
      <c r="S1883" s="66">
        <f t="shared" si="2111"/>
        <v>2659.5620920096853</v>
      </c>
      <c r="T1883" t="str">
        <f t="shared" ref="T1883:W1884" si="2141">IF(C1883&gt;$J1883,"BrokeBandUpper", IF(C1883&lt;$K1883,"BrokeBandLower", ""))</f>
        <v/>
      </c>
      <c r="U1883" t="str">
        <f t="shared" si="2141"/>
        <v/>
      </c>
      <c r="V1883" t="str">
        <f t="shared" si="2141"/>
        <v/>
      </c>
      <c r="W1883" t="str">
        <f t="shared" si="2141"/>
        <v/>
      </c>
      <c r="X1883" s="63"/>
      <c r="Y1883" s="219">
        <f t="shared" si="2112"/>
        <v>-1.7956043956043964E-2</v>
      </c>
      <c r="Z1883" s="78">
        <f t="shared" si="2113"/>
        <v>1.4784111493446879</v>
      </c>
      <c r="AA1883" s="78">
        <f t="shared" si="2114"/>
        <v>1.5578685898817111</v>
      </c>
      <c r="AB1883" s="74">
        <f t="shared" si="1517"/>
        <v>1882</v>
      </c>
      <c r="AC1883" s="80">
        <f t="shared" si="2115"/>
        <v>-1.4094899005328732E-2</v>
      </c>
      <c r="AD1883" s="79">
        <f t="shared" si="2135"/>
        <v>-7.9457440537023194E-2</v>
      </c>
      <c r="AE1883" s="81">
        <f t="shared" si="2116"/>
        <v>-6.5362541531694462E-2</v>
      </c>
      <c r="AF1883" s="19">
        <f t="shared" si="2117"/>
        <v>-5.1003942856987956E-2</v>
      </c>
      <c r="AG1883" s="93">
        <f t="shared" si="2118"/>
        <v>-0.11691894268622831</v>
      </c>
      <c r="AH1883" s="91">
        <f t="shared" si="2119"/>
        <v>7.5327350687117919E-4</v>
      </c>
      <c r="AI1883" s="96">
        <f t="shared" si="2120"/>
        <v>1882.9396389167675</v>
      </c>
      <c r="AJ1883" s="5">
        <f t="shared" si="2136"/>
        <v>-3.0000000000000027E-2</v>
      </c>
      <c r="AK1883" s="5">
        <f t="shared" si="2133"/>
        <v>0</v>
      </c>
      <c r="AL1883" s="5">
        <f t="shared" si="2121"/>
        <v>-3.0000000000000027E-2</v>
      </c>
      <c r="AM1883" s="95">
        <f t="shared" ref="AM1883:AM1888" si="2142">(AVERAGE(AK1870:AK1883))</f>
        <v>1.0714285714285707E-2</v>
      </c>
      <c r="AN1883" s="95">
        <f t="shared" si="2122"/>
        <v>-2.464285714285714E-2</v>
      </c>
      <c r="AO1883" s="78">
        <f t="shared" si="2137"/>
        <v>0.43478260869565194</v>
      </c>
      <c r="AP1883" s="8">
        <f t="shared" si="2138"/>
        <v>30.303030303030283</v>
      </c>
      <c r="AQ1883" s="8"/>
      <c r="AR1883" s="8">
        <f t="shared" si="2139"/>
        <v>-0.33333333333333331</v>
      </c>
      <c r="AS1883" s="114">
        <f t="shared" si="2140"/>
        <v>-261167.66666666666</v>
      </c>
      <c r="AT1883" s="103">
        <f t="shared" si="2123"/>
        <v>-0.10245273246386405</v>
      </c>
      <c r="AU1883" s="5">
        <f t="shared" si="2124"/>
        <v>1.4</v>
      </c>
      <c r="AV1883" s="93">
        <f t="shared" si="2125"/>
        <v>-0.23777118554151627</v>
      </c>
      <c r="AW1883" s="210">
        <f t="shared" si="2126"/>
        <v>4.3478260869565258E-2</v>
      </c>
      <c r="AX1883" s="276">
        <f t="shared" si="2068"/>
        <v>1.1850368762315286E-2</v>
      </c>
      <c r="AY1883" s="19">
        <f t="shared" si="2127"/>
        <v>-0.12380603610227496</v>
      </c>
    </row>
    <row r="1884" spans="1:51">
      <c r="A1884" s="16">
        <v>41073.307071759256</v>
      </c>
      <c r="B1884" s="9">
        <v>4</v>
      </c>
      <c r="C1884" s="5">
        <v>1.39</v>
      </c>
      <c r="D1884" s="5">
        <v>1.45</v>
      </c>
      <c r="E1884" s="5">
        <v>1.37</v>
      </c>
      <c r="F1884" s="5">
        <v>1.4350000000000001</v>
      </c>
      <c r="G1884" s="6">
        <v>1039669</v>
      </c>
      <c r="H1884" s="113">
        <f t="shared" si="2134"/>
        <v>1.4350000000000001</v>
      </c>
      <c r="I1884" s="19">
        <f t="shared" si="2128"/>
        <v>2.5000000000000102E-2</v>
      </c>
      <c r="J1884" s="8">
        <f t="shared" si="2107"/>
        <v>1.7480949673221622</v>
      </c>
      <c r="K1884" s="8">
        <f t="shared" si="2108"/>
        <v>1.3189050326778371</v>
      </c>
      <c r="L1884" s="8">
        <f t="shared" si="2109"/>
        <v>1.5334999999999996</v>
      </c>
      <c r="M1884" s="19">
        <f t="shared" si="2110"/>
        <v>0.32541382738749575</v>
      </c>
      <c r="N1884" s="19">
        <f t="shared" si="2129"/>
        <v>-3.2149988361962263E-2</v>
      </c>
      <c r="O1884" s="19">
        <f t="shared" si="2130"/>
        <v>-1.2334619171013597E-2</v>
      </c>
      <c r="P1884" s="19">
        <f t="shared" si="2131"/>
        <v>-4.2795903692420256E-3</v>
      </c>
      <c r="Q1884" s="6">
        <v>298</v>
      </c>
      <c r="R1884" s="191">
        <v>1474939.405</v>
      </c>
      <c r="S1884" s="66">
        <f t="shared" si="2111"/>
        <v>4949.461090604027</v>
      </c>
      <c r="T1884" t="str">
        <f t="shared" si="2141"/>
        <v/>
      </c>
      <c r="U1884" t="str">
        <f t="shared" si="2141"/>
        <v/>
      </c>
      <c r="V1884" t="str">
        <f t="shared" si="2141"/>
        <v/>
      </c>
      <c r="W1884" t="str">
        <f t="shared" si="2141"/>
        <v/>
      </c>
      <c r="X1884" s="63"/>
      <c r="Y1884" s="219">
        <f t="shared" si="2112"/>
        <v>-1.7087912087912088E-2</v>
      </c>
      <c r="Z1884" s="78">
        <f t="shared" si="2113"/>
        <v>1.4717258323456059</v>
      </c>
      <c r="AA1884" s="78">
        <f t="shared" si="2114"/>
        <v>1.5487763142304645</v>
      </c>
      <c r="AB1884" s="74">
        <f t="shared" si="1517"/>
        <v>1883</v>
      </c>
      <c r="AC1884" s="80">
        <f t="shared" si="2115"/>
        <v>-9.3503522825312546E-3</v>
      </c>
      <c r="AD1884" s="79">
        <f t="shared" si="2135"/>
        <v>-7.7050481884858524E-2</v>
      </c>
      <c r="AE1884" s="81">
        <f t="shared" si="2116"/>
        <v>-6.7700129602327269E-2</v>
      </c>
      <c r="AF1884" s="19">
        <f t="shared" si="2117"/>
        <v>-4.9749264097664322E-2</v>
      </c>
      <c r="AG1884" s="93">
        <f t="shared" si="2118"/>
        <v>-0.33661445328581274</v>
      </c>
      <c r="AH1884" s="91">
        <f t="shared" si="2119"/>
        <v>8.4367143993195723E-4</v>
      </c>
      <c r="AI1884" s="96">
        <f t="shared" si="2120"/>
        <v>1883.3901624412283</v>
      </c>
      <c r="AJ1884" s="5">
        <f t="shared" si="2136"/>
        <v>3.5000000000000142E-2</v>
      </c>
      <c r="AK1884" s="5">
        <f t="shared" si="2133"/>
        <v>3.5000000000000142E-2</v>
      </c>
      <c r="AL1884" s="5">
        <f t="shared" si="2121"/>
        <v>0</v>
      </c>
      <c r="AM1884" s="95">
        <f t="shared" si="2142"/>
        <v>1.3214285714285718E-2</v>
      </c>
      <c r="AN1884" s="95">
        <f t="shared" si="2122"/>
        <v>-2.3571428571428577E-2</v>
      </c>
      <c r="AO1884" s="78">
        <f t="shared" si="2137"/>
        <v>0.56060606060606066</v>
      </c>
      <c r="AP1884" s="8">
        <f t="shared" si="2138"/>
        <v>35.922330097087382</v>
      </c>
      <c r="AQ1884" s="8"/>
      <c r="AR1884" s="8">
        <f t="shared" si="2139"/>
        <v>0.62500000000000178</v>
      </c>
      <c r="AS1884" s="114">
        <f t="shared" si="2140"/>
        <v>649793.12500000186</v>
      </c>
      <c r="AT1884" s="103">
        <f t="shared" si="2123"/>
        <v>-7.1562407738228542E-2</v>
      </c>
      <c r="AU1884" s="5">
        <f t="shared" si="2124"/>
        <v>1.4350000000000001</v>
      </c>
      <c r="AV1884" s="93">
        <f t="shared" si="2125"/>
        <v>0.44055581049446696</v>
      </c>
      <c r="AW1884" s="210">
        <f t="shared" si="2126"/>
        <v>5.8394160583941493E-2</v>
      </c>
      <c r="AX1884" s="276">
        <f t="shared" si="2068"/>
        <v>1.0102595748285608E-2</v>
      </c>
      <c r="AY1884" s="19">
        <f t="shared" si="2127"/>
        <v>-0.14748680392020169</v>
      </c>
    </row>
    <row r="1885" spans="1:51">
      <c r="A1885" s="16">
        <v>41074.30605324074</v>
      </c>
      <c r="B1885" s="9">
        <v>5</v>
      </c>
      <c r="C1885" s="5">
        <v>1.43</v>
      </c>
      <c r="D1885" s="5">
        <v>1.45</v>
      </c>
      <c r="E1885" s="5">
        <v>1.35</v>
      </c>
      <c r="F1885" s="5">
        <v>1.38</v>
      </c>
      <c r="G1885" s="6">
        <v>620067</v>
      </c>
      <c r="H1885" s="113">
        <f t="shared" si="2134"/>
        <v>1.38</v>
      </c>
      <c r="I1885" s="19">
        <f t="shared" si="2128"/>
        <v>-3.832752613240429E-2</v>
      </c>
      <c r="J1885" s="8">
        <f t="shared" si="2107"/>
        <v>1.7191775055148637</v>
      </c>
      <c r="K1885" s="8">
        <f t="shared" si="2108"/>
        <v>1.3123224944851357</v>
      </c>
      <c r="L1885" s="8">
        <f t="shared" si="2109"/>
        <v>1.5157499999999997</v>
      </c>
      <c r="M1885" s="19">
        <f t="shared" si="2110"/>
        <v>0.31002669903128471</v>
      </c>
      <c r="N1885" s="19">
        <f t="shared" si="2129"/>
        <v>-4.7284801877482525E-2</v>
      </c>
      <c r="O1885" s="19">
        <f t="shared" si="2130"/>
        <v>-1.6542271643053812E-2</v>
      </c>
      <c r="P1885" s="19">
        <f t="shared" si="2131"/>
        <v>-4.9909114224369394E-3</v>
      </c>
      <c r="Q1885" s="6">
        <v>403</v>
      </c>
      <c r="R1885" s="191">
        <v>869095.21</v>
      </c>
      <c r="S1885" s="66">
        <f t="shared" si="2111"/>
        <v>2156.5637965260544</v>
      </c>
      <c r="T1885" t="str">
        <f t="shared" ref="T1885:W1886" si="2143">IF(C1885&gt;$J1885,"BrokeBandUpper", IF(C1885&lt;$K1885,"BrokeBandLower", ""))</f>
        <v/>
      </c>
      <c r="U1885" t="str">
        <f t="shared" si="2143"/>
        <v/>
      </c>
      <c r="V1885" t="str">
        <f t="shared" si="2143"/>
        <v/>
      </c>
      <c r="W1885" t="str">
        <f t="shared" si="2143"/>
        <v/>
      </c>
      <c r="X1885" s="63"/>
      <c r="Y1885" s="219">
        <f t="shared" si="2112"/>
        <v>-1.7648351648351653E-2</v>
      </c>
      <c r="Z1885" s="78">
        <f t="shared" si="2113"/>
        <v>1.4576000541643825</v>
      </c>
      <c r="AA1885" s="78">
        <f t="shared" si="2114"/>
        <v>1.5362868669774101</v>
      </c>
      <c r="AB1885" s="74">
        <f t="shared" si="1517"/>
        <v>1884</v>
      </c>
      <c r="AC1885" s="80">
        <f t="shared" si="2115"/>
        <v>-8.7893465685602579E-3</v>
      </c>
      <c r="AD1885" s="79">
        <f t="shared" si="2135"/>
        <v>-7.8686812813027585E-2</v>
      </c>
      <c r="AE1885" s="81">
        <f t="shared" si="2116"/>
        <v>-6.9897466244467327E-2</v>
      </c>
      <c r="AF1885" s="19">
        <f t="shared" si="2117"/>
        <v>-5.121882800953776E-2</v>
      </c>
      <c r="AG1885" s="93">
        <f t="shared" si="2118"/>
        <v>-5.9998350545475455E-2</v>
      </c>
      <c r="AH1885" s="91">
        <f t="shared" si="2119"/>
        <v>8.6839164379961848E-4</v>
      </c>
      <c r="AI1885" s="96">
        <f t="shared" si="2120"/>
        <v>1883.86365999431</v>
      </c>
      <c r="AJ1885" s="5">
        <f t="shared" si="2136"/>
        <v>-5.500000000000016E-2</v>
      </c>
      <c r="AK1885" s="5">
        <f t="shared" si="2133"/>
        <v>0</v>
      </c>
      <c r="AL1885" s="5">
        <f t="shared" si="2121"/>
        <v>-5.500000000000016E-2</v>
      </c>
      <c r="AM1885" s="95">
        <f t="shared" si="2142"/>
        <v>1.3214285714285718E-2</v>
      </c>
      <c r="AN1885" s="95">
        <f t="shared" si="2122"/>
        <v>-2.6428571428571437E-2</v>
      </c>
      <c r="AO1885" s="78">
        <f t="shared" si="2137"/>
        <v>0.5</v>
      </c>
      <c r="AP1885" s="8">
        <f t="shared" si="2138"/>
        <v>33.333333333333329</v>
      </c>
      <c r="AQ1885" s="8"/>
      <c r="AR1885" s="8">
        <f t="shared" si="2139"/>
        <v>-0.40000000000000313</v>
      </c>
      <c r="AS1885" s="114">
        <f t="shared" si="2140"/>
        <v>-248026.80000000194</v>
      </c>
      <c r="AT1885" s="103">
        <f t="shared" si="2123"/>
        <v>-0.11255395280670825</v>
      </c>
      <c r="AU1885" s="5">
        <f t="shared" si="2124"/>
        <v>1.38</v>
      </c>
      <c r="AV1885" s="93">
        <f t="shared" si="2125"/>
        <v>-0.28538507305776306</v>
      </c>
      <c r="AW1885" s="210">
        <f t="shared" si="2126"/>
        <v>7.4074074074073973E-2</v>
      </c>
      <c r="AX1885" s="276">
        <f t="shared" si="2068"/>
        <v>8.2737997937138794E-3</v>
      </c>
      <c r="AY1885" s="19">
        <f t="shared" si="2127"/>
        <v>-0.1810223827754438</v>
      </c>
    </row>
    <row r="1886" spans="1:51">
      <c r="A1886" s="16">
        <v>41075.354849537034</v>
      </c>
      <c r="B1886" s="9">
        <v>6</v>
      </c>
      <c r="C1886" s="5">
        <v>1.4</v>
      </c>
      <c r="D1886" s="5">
        <v>1.41</v>
      </c>
      <c r="E1886" s="5">
        <v>1.32</v>
      </c>
      <c r="F1886" s="5">
        <v>1.335</v>
      </c>
      <c r="G1886" s="6">
        <v>902354</v>
      </c>
      <c r="H1886" s="113">
        <f t="shared" si="2134"/>
        <v>1.335</v>
      </c>
      <c r="I1886" s="19">
        <f t="shared" si="2128"/>
        <v>-3.2608695652173864E-2</v>
      </c>
      <c r="J1886" s="8">
        <f t="shared" ref="J1886:J1891" si="2144">(L1886)+2*STDEVPA(H1867:H1886)</f>
        <v>1.6969868416713241</v>
      </c>
      <c r="K1886" s="8">
        <f t="shared" ref="K1886:K1891" si="2145">(L1886)-(2*STDEVPA(H1867:H1886))</f>
        <v>1.2980131583286756</v>
      </c>
      <c r="L1886" s="8">
        <f t="shared" ref="L1886:L1891" si="2146">AVERAGE(H1867:H1886)</f>
        <v>1.4974999999999998</v>
      </c>
      <c r="M1886" s="19">
        <f t="shared" ref="M1886:M1891" si="2147">(J1886-K1886)/K1886</f>
        <v>0.30737260310701919</v>
      </c>
      <c r="N1886" s="19">
        <f t="shared" si="2129"/>
        <v>-8.5608624436493974E-3</v>
      </c>
      <c r="O1886" s="19">
        <f t="shared" si="2130"/>
        <v>-1.2907721147092318E-2</v>
      </c>
      <c r="P1886" s="19">
        <f t="shared" si="2131"/>
        <v>-1.0903826015779848E-2</v>
      </c>
      <c r="Q1886" s="6">
        <v>511</v>
      </c>
      <c r="R1886" s="191">
        <v>1218989.246</v>
      </c>
      <c r="S1886" s="66">
        <f t="shared" ref="S1886:S1891" si="2148">R1886/Q1886</f>
        <v>2385.4975459882585</v>
      </c>
      <c r="T1886" t="str">
        <f t="shared" si="2143"/>
        <v/>
      </c>
      <c r="U1886" t="str">
        <f t="shared" si="2143"/>
        <v/>
      </c>
      <c r="V1886" t="str">
        <f t="shared" si="2143"/>
        <v/>
      </c>
      <c r="W1886" t="str">
        <f t="shared" si="2143"/>
        <v/>
      </c>
      <c r="X1886" s="63"/>
      <c r="Y1886" s="219">
        <f t="shared" ref="Y1886:Y1891" si="2149">SLOPE(H1873:H1886,AB1873:AB1886)</f>
        <v>-1.7692307692307698E-2</v>
      </c>
      <c r="Z1886" s="78">
        <f t="shared" ref="Z1886:Z1891" si="2150">Z1885+(0.154*(F1886-Z1885))</f>
        <v>1.4387196458230675</v>
      </c>
      <c r="AA1886" s="78">
        <f t="shared" ref="AA1886:AA1891" si="2151">AA1885+(0.074*(F1886-AA1885))</f>
        <v>1.5213916388210817</v>
      </c>
      <c r="AB1886" s="74">
        <f t="shared" si="1517"/>
        <v>1885</v>
      </c>
      <c r="AC1886" s="80">
        <f t="shared" ref="AC1886:AC1891" si="2152">AD1886-AE1886</f>
        <v>-1.0219621402837498E-2</v>
      </c>
      <c r="AD1886" s="79">
        <f t="shared" si="2135"/>
        <v>-8.2671992998014199E-2</v>
      </c>
      <c r="AE1886" s="81">
        <f t="shared" ref="AE1886:AE1891" si="2153">AE1885+(0.2*(AD1886-AE1885))</f>
        <v>-7.2452371595176701E-2</v>
      </c>
      <c r="AF1886" s="19">
        <f t="shared" ref="AF1886:AF1891" si="2154">AD1886/AA1886</f>
        <v>-5.4339718247746048E-2</v>
      </c>
      <c r="AG1886" s="93">
        <f t="shared" si="2118"/>
        <v>0.16272823276685588</v>
      </c>
      <c r="AH1886" s="91">
        <f t="shared" ref="AH1886:AH1891" si="2155">SLOPE(AC1873:AC1886,AB1873:AB1886)</f>
        <v>8.8172995005417166E-4</v>
      </c>
      <c r="AI1886" s="96">
        <f t="shared" ref="AI1886:AI1891" si="2156">INTERCEPT(AB1873:AB1886,AC1873:AC1886)</f>
        <v>1884.4868969201505</v>
      </c>
      <c r="AJ1886" s="5">
        <f t="shared" si="2136"/>
        <v>-4.4999999999999929E-2</v>
      </c>
      <c r="AK1886" s="5">
        <f t="shared" si="2133"/>
        <v>0</v>
      </c>
      <c r="AL1886" s="5">
        <f t="shared" ref="AL1886:AL1891" si="2157">IF(AJ1886&lt;0,AJ1886,0)</f>
        <v>-4.4999999999999929E-2</v>
      </c>
      <c r="AM1886" s="95">
        <f t="shared" si="2142"/>
        <v>1.1071428571428574E-2</v>
      </c>
      <c r="AN1886" s="95">
        <f t="shared" ref="AN1886:AN1891" si="2158">(AVERAGE(AL1873:AL1886))</f>
        <v>-2.9642857142857144E-2</v>
      </c>
      <c r="AO1886" s="78">
        <f t="shared" si="2137"/>
        <v>0.37349397590361455</v>
      </c>
      <c r="AP1886" s="8">
        <f t="shared" si="2138"/>
        <v>27.192982456140356</v>
      </c>
      <c r="AQ1886" s="8"/>
      <c r="AR1886" s="8">
        <f t="shared" si="2139"/>
        <v>-0.66666666666666829</v>
      </c>
      <c r="AS1886" s="114">
        <f t="shared" si="2140"/>
        <v>-601569.33333333477</v>
      </c>
      <c r="AT1886" s="103">
        <f t="shared" ref="AT1886:AT1891" si="2159">SUM(AS1867:AS1886)/SUM(G1867:G1886)</f>
        <v>-0.15294169379692729</v>
      </c>
      <c r="AU1886" s="5">
        <f t="shared" ref="AU1886:AU1891" si="2160">F1886</f>
        <v>1.335</v>
      </c>
      <c r="AV1886" s="93">
        <f t="shared" ref="AV1886:AV1891" si="2161">AS1886/R1886</f>
        <v>-0.49349847450035234</v>
      </c>
      <c r="AW1886" s="210">
        <f t="shared" ref="AW1886:AW1891" si="2162">(D1886-E1886)/E1886</f>
        <v>6.8181818181818066E-2</v>
      </c>
      <c r="AX1886" s="276">
        <f t="shared" si="2068"/>
        <v>6.4779852416582085E-3</v>
      </c>
      <c r="AY1886" s="19">
        <f t="shared" si="2127"/>
        <v>-0.21704834499622083</v>
      </c>
    </row>
    <row r="1887" spans="1:51">
      <c r="A1887" s="16">
        <v>41078.393425925926</v>
      </c>
      <c r="B1887" s="9">
        <v>2</v>
      </c>
      <c r="C1887" s="5">
        <v>1.37</v>
      </c>
      <c r="D1887" s="5">
        <v>1.4</v>
      </c>
      <c r="E1887" s="5">
        <v>1.36</v>
      </c>
      <c r="F1887" s="5">
        <v>1.385</v>
      </c>
      <c r="G1887" s="6">
        <v>277590</v>
      </c>
      <c r="H1887" s="113">
        <f t="shared" si="2134"/>
        <v>1.385</v>
      </c>
      <c r="I1887" s="19">
        <f t="shared" si="2128"/>
        <v>3.7453183520599287E-2</v>
      </c>
      <c r="J1887" s="8">
        <f t="shared" si="2144"/>
        <v>1.673054741433708</v>
      </c>
      <c r="K1887" s="8">
        <f t="shared" si="2145"/>
        <v>1.2939452585662916</v>
      </c>
      <c r="L1887" s="8">
        <f t="shared" si="2146"/>
        <v>1.4834999999999998</v>
      </c>
      <c r="M1887" s="19">
        <f t="shared" si="2147"/>
        <v>0.29298726538669395</v>
      </c>
      <c r="N1887" s="19">
        <f t="shared" si="2129"/>
        <v>-4.6800975672241805E-2</v>
      </c>
      <c r="O1887" s="19">
        <f t="shared" si="2130"/>
        <v>-1.4102702301477992E-2</v>
      </c>
      <c r="P1887" s="19">
        <f t="shared" si="2131"/>
        <v>-3.1339433936261566E-3</v>
      </c>
      <c r="Q1887" s="6">
        <v>705</v>
      </c>
      <c r="R1887" s="191">
        <v>383229.39</v>
      </c>
      <c r="S1887" s="66">
        <f t="shared" si="2148"/>
        <v>543.58778723404259</v>
      </c>
      <c r="T1887" t="str">
        <f t="shared" ref="T1887:W1888" si="2163">IF(C1887&gt;$J1887,"BrokeBandUpper", IF(C1887&lt;$K1887,"BrokeBandLower", ""))</f>
        <v/>
      </c>
      <c r="U1887" t="str">
        <f t="shared" si="2163"/>
        <v/>
      </c>
      <c r="V1887" t="str">
        <f t="shared" si="2163"/>
        <v/>
      </c>
      <c r="W1887" t="str">
        <f t="shared" si="2163"/>
        <v/>
      </c>
      <c r="X1887" s="63"/>
      <c r="Y1887" s="219">
        <f t="shared" si="2149"/>
        <v>-1.5000000000000005E-2</v>
      </c>
      <c r="Z1887" s="78">
        <f t="shared" si="2150"/>
        <v>1.4304468203663152</v>
      </c>
      <c r="AA1887" s="78">
        <f t="shared" si="2151"/>
        <v>1.5112986575483216</v>
      </c>
      <c r="AB1887" s="74">
        <f t="shared" si="1517"/>
        <v>1886</v>
      </c>
      <c r="AC1887" s="80">
        <f t="shared" si="2152"/>
        <v>-6.7195724694637526E-3</v>
      </c>
      <c r="AD1887" s="79">
        <f t="shared" si="2135"/>
        <v>-8.0851837182006392E-2</v>
      </c>
      <c r="AE1887" s="81">
        <f t="shared" si="2153"/>
        <v>-7.4132264712542639E-2</v>
      </c>
      <c r="AF1887" s="19">
        <f t="shared" si="2154"/>
        <v>-5.3498252498395585E-2</v>
      </c>
      <c r="AG1887" s="93">
        <f t="shared" ref="AG1887:AG1893" si="2164">IF(A1888&gt;A1887,(AC1887-AC1886)/AC1886, (AC1887-AC1888)/AC1888)</f>
        <v>-0.34248322862547037</v>
      </c>
      <c r="AH1887" s="91">
        <f t="shared" si="2155"/>
        <v>1.0603468413093739E-3</v>
      </c>
      <c r="AI1887" s="96">
        <f t="shared" si="2156"/>
        <v>1885.3448712890438</v>
      </c>
      <c r="AJ1887" s="5">
        <f t="shared" si="2136"/>
        <v>5.0000000000000044E-2</v>
      </c>
      <c r="AK1887" s="5">
        <f t="shared" si="2133"/>
        <v>5.0000000000000044E-2</v>
      </c>
      <c r="AL1887" s="5">
        <f t="shared" si="2157"/>
        <v>0</v>
      </c>
      <c r="AM1887" s="95">
        <f t="shared" si="2142"/>
        <v>1.4285714285714282E-2</v>
      </c>
      <c r="AN1887" s="95">
        <f t="shared" si="2158"/>
        <v>-2.9642857142857144E-2</v>
      </c>
      <c r="AO1887" s="78">
        <f t="shared" si="2137"/>
        <v>0.48192771084337332</v>
      </c>
      <c r="AP1887" s="8">
        <f t="shared" si="2138"/>
        <v>32.520325203252028</v>
      </c>
      <c r="AQ1887" s="8"/>
      <c r="AR1887" s="8">
        <f t="shared" si="2139"/>
        <v>0.25000000000000139</v>
      </c>
      <c r="AS1887" s="114">
        <f t="shared" si="2140"/>
        <v>69397.500000000378</v>
      </c>
      <c r="AT1887" s="103">
        <f t="shared" si="2159"/>
        <v>-0.14347966966841352</v>
      </c>
      <c r="AU1887" s="5">
        <f t="shared" si="2160"/>
        <v>1.385</v>
      </c>
      <c r="AV1887" s="93">
        <f t="shared" si="2161"/>
        <v>0.18108605918768489</v>
      </c>
      <c r="AW1887" s="210">
        <f t="shared" si="2162"/>
        <v>2.9411764705882214E-2</v>
      </c>
      <c r="AX1887" s="276">
        <f t="shared" si="2068"/>
        <v>4.0533863059780987E-3</v>
      </c>
      <c r="AY1887" s="19">
        <f t="shared" si="2127"/>
        <v>-0.37428287426284268</v>
      </c>
    </row>
    <row r="1888" spans="1:51">
      <c r="A1888" s="16">
        <v>41079.374143518522</v>
      </c>
      <c r="B1888" s="9">
        <v>3</v>
      </c>
      <c r="C1888" s="5">
        <v>1.385</v>
      </c>
      <c r="D1888" s="5">
        <v>1.385</v>
      </c>
      <c r="E1888" s="5">
        <v>1.33</v>
      </c>
      <c r="F1888" s="5">
        <v>1.33</v>
      </c>
      <c r="G1888" s="6">
        <v>336548</v>
      </c>
      <c r="H1888" s="113">
        <f t="shared" ref="H1888:H1893" si="2165">F1888</f>
        <v>1.33</v>
      </c>
      <c r="I1888" s="19">
        <f t="shared" ref="I1888:I1894" si="2166">IF(A1889&gt;A1888,(H1888-H1887)/H1887, (H1888-H1889)/H1889)</f>
        <v>-3.9711191335740026E-2</v>
      </c>
      <c r="J1888" s="8">
        <f t="shared" si="2144"/>
        <v>1.6693423421367042</v>
      </c>
      <c r="K1888" s="8">
        <f t="shared" si="2145"/>
        <v>1.2746576578632958</v>
      </c>
      <c r="L1888" s="8">
        <f t="shared" si="2146"/>
        <v>1.472</v>
      </c>
      <c r="M1888" s="19">
        <f t="shared" si="2147"/>
        <v>0.30963975451653192</v>
      </c>
      <c r="N1888" s="19">
        <f t="shared" ref="N1888:N1894" si="2167">IF(A1889&gt;A1888,(M1888-M1887)/M1887, (M1888-M1889)/M1889)</f>
        <v>5.6836904183734674E-2</v>
      </c>
      <c r="O1888" s="19">
        <f t="shared" ref="O1888:O1894" si="2168">IF(A1889&gt;A1888,(J1888-J1887)/J1887, (J1888-J1889)/J1889)</f>
        <v>-2.218934745567583E-3</v>
      </c>
      <c r="P1888" s="19">
        <f t="shared" ref="P1888:P1894" si="2169">IF(A1889&gt;A1888,(K1888-K1887)/K1887, (K1888-K1889)/K1889)</f>
        <v>-1.4906040711773819E-2</v>
      </c>
      <c r="Q1888" s="6">
        <v>210</v>
      </c>
      <c r="R1888" s="191">
        <v>455835.94500000001</v>
      </c>
      <c r="S1888" s="66">
        <f t="shared" si="2148"/>
        <v>2170.6473571428573</v>
      </c>
      <c r="T1888" t="str">
        <f t="shared" si="2163"/>
        <v/>
      </c>
      <c r="U1888" t="str">
        <f t="shared" si="2163"/>
        <v/>
      </c>
      <c r="V1888" t="str">
        <f t="shared" si="2163"/>
        <v/>
      </c>
      <c r="W1888" t="str">
        <f t="shared" si="2163"/>
        <v/>
      </c>
      <c r="X1888" s="63"/>
      <c r="Y1888" s="219">
        <f t="shared" si="2149"/>
        <v>-1.3428571428571432E-2</v>
      </c>
      <c r="Z1888" s="78">
        <f t="shared" si="2150"/>
        <v>1.4149780100299028</v>
      </c>
      <c r="AA1888" s="78">
        <f t="shared" si="2151"/>
        <v>1.4978825568897458</v>
      </c>
      <c r="AB1888" s="74">
        <f t="shared" si="1517"/>
        <v>1887</v>
      </c>
      <c r="AC1888" s="80">
        <f t="shared" si="2152"/>
        <v>-7.0178257178403342E-3</v>
      </c>
      <c r="AD1888" s="79">
        <f t="shared" ref="AD1888:AD1893" si="2170">Z1888-AA1888</f>
        <v>-8.2904546859843053E-2</v>
      </c>
      <c r="AE1888" s="81">
        <f t="shared" si="2153"/>
        <v>-7.5886721142002719E-2</v>
      </c>
      <c r="AF1888" s="19">
        <f t="shared" si="2154"/>
        <v>-5.5347828491967267E-2</v>
      </c>
      <c r="AG1888" s="93">
        <f t="shared" si="2164"/>
        <v>4.4385747714152303E-2</v>
      </c>
      <c r="AH1888" s="91">
        <f t="shared" si="2155"/>
        <v>1.2590273511108529E-3</v>
      </c>
      <c r="AI1888" s="96">
        <f t="shared" si="2156"/>
        <v>1886.3744566788225</v>
      </c>
      <c r="AJ1888" s="5">
        <f t="shared" ref="AJ1888:AJ1893" si="2171">F1888-F1887</f>
        <v>-5.4999999999999938E-2</v>
      </c>
      <c r="AK1888" s="5">
        <f t="shared" si="2133"/>
        <v>0</v>
      </c>
      <c r="AL1888" s="5">
        <f t="shared" si="2157"/>
        <v>-5.4999999999999938E-2</v>
      </c>
      <c r="AM1888" s="95">
        <f t="shared" si="2142"/>
        <v>1.4285714285714282E-2</v>
      </c>
      <c r="AN1888" s="95">
        <f t="shared" si="2158"/>
        <v>-3.2499999999999987E-2</v>
      </c>
      <c r="AO1888" s="78">
        <f t="shared" ref="AO1888:AO1893" si="2172">ABS(AM1888/AN1888)</f>
        <v>0.43956043956043961</v>
      </c>
      <c r="AP1888" s="8">
        <f t="shared" ref="AP1888:AP1893" si="2173">IF(AN1888=0,100,100-(100/(1+AO1888)))</f>
        <v>30.534351145038173</v>
      </c>
      <c r="AQ1888" s="8"/>
      <c r="AR1888" s="8">
        <f t="shared" ref="AR1888:AR1893" si="2174">IF(ISERROR(((F1888-E1888)-(D1888-F1888))/(D1888-E1888)),0,((F1888-E1888)-(D1888-F1888))/(D1888-E1888))</f>
        <v>-1</v>
      </c>
      <c r="AS1888" s="114">
        <f t="shared" ref="AS1888:AS1893" si="2175">IF(ISERROR(AR1888*G1888),0,AR1888*G1888)</f>
        <v>-336548</v>
      </c>
      <c r="AT1888" s="103">
        <f t="shared" si="2159"/>
        <v>-0.16200959318306105</v>
      </c>
      <c r="AU1888" s="5">
        <f t="shared" si="2160"/>
        <v>1.33</v>
      </c>
      <c r="AV1888" s="93">
        <f t="shared" si="2161"/>
        <v>-0.7383094810568307</v>
      </c>
      <c r="AW1888" s="210">
        <f t="shared" si="2162"/>
        <v>4.1353383458646566E-2</v>
      </c>
      <c r="AX1888" s="276">
        <f t="shared" si="2068"/>
        <v>2.012125866937926E-3</v>
      </c>
      <c r="AY1888" s="19">
        <f t="shared" si="2127"/>
        <v>-0.50359385584089011</v>
      </c>
    </row>
    <row r="1889" spans="1:51">
      <c r="A1889" s="16">
        <v>41080.32539351852</v>
      </c>
      <c r="B1889" s="9">
        <v>4</v>
      </c>
      <c r="C1889" s="5">
        <v>1.33</v>
      </c>
      <c r="D1889" s="5">
        <v>1.345</v>
      </c>
      <c r="E1889" s="5">
        <v>1.32</v>
      </c>
      <c r="F1889" s="5">
        <v>1.325</v>
      </c>
      <c r="G1889" s="6">
        <v>279608</v>
      </c>
      <c r="H1889" s="113">
        <f t="shared" si="2165"/>
        <v>1.325</v>
      </c>
      <c r="I1889" s="19">
        <f t="shared" si="2166"/>
        <v>-3.759398496240688E-3</v>
      </c>
      <c r="J1889" s="8">
        <f t="shared" si="2144"/>
        <v>1.6572737407204481</v>
      </c>
      <c r="K1889" s="8">
        <f t="shared" si="2145"/>
        <v>1.2597262592795517</v>
      </c>
      <c r="L1889" s="8">
        <f t="shared" si="2146"/>
        <v>1.4584999999999999</v>
      </c>
      <c r="M1889" s="19">
        <f t="shared" si="2147"/>
        <v>0.31558243587639206</v>
      </c>
      <c r="N1889" s="19">
        <f t="shared" si="2167"/>
        <v>1.9192242834383408E-2</v>
      </c>
      <c r="O1889" s="19">
        <f t="shared" si="2168"/>
        <v>-7.2295544847970957E-3</v>
      </c>
      <c r="P1889" s="19">
        <f t="shared" si="2169"/>
        <v>-1.1714046113976587E-2</v>
      </c>
      <c r="Q1889" s="6">
        <v>321</v>
      </c>
      <c r="R1889" s="191">
        <v>371285.93599999999</v>
      </c>
      <c r="S1889" s="66">
        <f t="shared" si="2148"/>
        <v>1156.6540062305296</v>
      </c>
      <c r="T1889" t="str">
        <f t="shared" ref="T1889:W1890" si="2176">IF(C1889&gt;$J1889,"BrokeBandUpper", IF(C1889&lt;$K1889,"BrokeBandLower", ""))</f>
        <v/>
      </c>
      <c r="U1889" t="str">
        <f t="shared" si="2176"/>
        <v/>
      </c>
      <c r="V1889" t="str">
        <f t="shared" si="2176"/>
        <v/>
      </c>
      <c r="W1889" t="str">
        <f t="shared" si="2176"/>
        <v/>
      </c>
      <c r="X1889" s="63"/>
      <c r="Y1889" s="219">
        <f t="shared" si="2149"/>
        <v>-1.1043956043956044E-2</v>
      </c>
      <c r="Z1889" s="78">
        <f t="shared" si="2150"/>
        <v>1.4011213964852978</v>
      </c>
      <c r="AA1889" s="78">
        <f t="shared" si="2151"/>
        <v>1.4850892476799047</v>
      </c>
      <c r="AB1889" s="74">
        <f t="shared" si="1517"/>
        <v>1888</v>
      </c>
      <c r="AC1889" s="80">
        <f t="shared" si="2152"/>
        <v>-6.4649040420833581E-3</v>
      </c>
      <c r="AD1889" s="79">
        <f t="shared" si="2170"/>
        <v>-8.3967851194606924E-2</v>
      </c>
      <c r="AE1889" s="81">
        <f t="shared" si="2153"/>
        <v>-7.7502947152523566E-2</v>
      </c>
      <c r="AF1889" s="19">
        <f t="shared" si="2154"/>
        <v>-5.6540609479050853E-2</v>
      </c>
      <c r="AG1889" s="93">
        <f t="shared" si="2164"/>
        <v>-7.8788174284717377E-2</v>
      </c>
      <c r="AH1889" s="91">
        <f t="shared" si="2155"/>
        <v>1.5090381195286059E-3</v>
      </c>
      <c r="AI1889" s="96">
        <f t="shared" si="2156"/>
        <v>1887.5475679003639</v>
      </c>
      <c r="AJ1889" s="5">
        <f t="shared" si="2171"/>
        <v>-5.0000000000001155E-3</v>
      </c>
      <c r="AK1889" s="5">
        <f t="shared" ref="AK1889:AK1896" si="2177">IF(AJ1889&gt;0,AJ1889,0)</f>
        <v>0</v>
      </c>
      <c r="AL1889" s="5">
        <f t="shared" si="2157"/>
        <v>-5.0000000000001155E-3</v>
      </c>
      <c r="AM1889" s="95">
        <f t="shared" ref="AM1889:AM1894" si="2178">(AVERAGE(AK1876:AK1889))</f>
        <v>1.4285714285714282E-2</v>
      </c>
      <c r="AN1889" s="95">
        <f t="shared" si="2158"/>
        <v>-3.2500000000000008E-2</v>
      </c>
      <c r="AO1889" s="78">
        <f t="shared" si="2172"/>
        <v>0.43956043956043933</v>
      </c>
      <c r="AP1889" s="8">
        <f t="shared" si="2173"/>
        <v>30.534351145038158</v>
      </c>
      <c r="AQ1889" s="8"/>
      <c r="AR1889" s="8">
        <f t="shared" si="2174"/>
        <v>-0.60000000000000708</v>
      </c>
      <c r="AS1889" s="114">
        <f t="shared" si="2175"/>
        <v>-167764.80000000197</v>
      </c>
      <c r="AT1889" s="103">
        <f t="shared" si="2159"/>
        <v>-0.206988729080062</v>
      </c>
      <c r="AU1889" s="5">
        <f t="shared" si="2160"/>
        <v>1.325</v>
      </c>
      <c r="AV1889" s="93">
        <f t="shared" si="2161"/>
        <v>-0.45184797950440542</v>
      </c>
      <c r="AW1889" s="210">
        <f t="shared" si="2162"/>
        <v>1.8939393939393871E-2</v>
      </c>
      <c r="AX1889" s="276">
        <f t="shared" si="2068"/>
        <v>-2.2075026014653626E-4</v>
      </c>
      <c r="AY1889" s="19">
        <f t="shared" si="2127"/>
        <v>-1.1097099658494407</v>
      </c>
    </row>
    <row r="1890" spans="1:51">
      <c r="A1890" s="16">
        <v>41081.345069444447</v>
      </c>
      <c r="B1890" s="9">
        <v>5</v>
      </c>
      <c r="C1890" s="5">
        <v>1.335</v>
      </c>
      <c r="D1890" s="5">
        <v>1.335</v>
      </c>
      <c r="E1890" s="5">
        <v>1.25</v>
      </c>
      <c r="F1890" s="5">
        <v>1.31</v>
      </c>
      <c r="G1890" s="6">
        <v>441736</v>
      </c>
      <c r="H1890" s="113">
        <f t="shared" si="2165"/>
        <v>1.31</v>
      </c>
      <c r="I1890" s="19">
        <f t="shared" si="2166"/>
        <v>-1.1320754716981058E-2</v>
      </c>
      <c r="J1890" s="8">
        <f t="shared" si="2144"/>
        <v>1.6455991026899168</v>
      </c>
      <c r="K1890" s="8">
        <f t="shared" si="2145"/>
        <v>1.2444008973100824</v>
      </c>
      <c r="L1890" s="8">
        <f t="shared" si="2146"/>
        <v>1.4449999999999996</v>
      </c>
      <c r="M1890" s="19">
        <f t="shared" si="2147"/>
        <v>0.3224026969500513</v>
      </c>
      <c r="N1890" s="19">
        <f t="shared" si="2167"/>
        <v>2.1611662432096231E-2</v>
      </c>
      <c r="O1890" s="19">
        <f t="shared" si="2168"/>
        <v>-7.044483807156731E-3</v>
      </c>
      <c r="P1890" s="19">
        <f t="shared" si="2169"/>
        <v>-1.2165628728128623E-2</v>
      </c>
      <c r="Q1890" s="6">
        <v>368</v>
      </c>
      <c r="R1890" s="191">
        <v>573505.91599999997</v>
      </c>
      <c r="S1890" s="66">
        <f t="shared" si="2148"/>
        <v>1558.4399891304347</v>
      </c>
      <c r="T1890" t="str">
        <f t="shared" si="2176"/>
        <v/>
      </c>
      <c r="U1890" t="str">
        <f t="shared" si="2176"/>
        <v/>
      </c>
      <c r="V1890" t="str">
        <f t="shared" si="2176"/>
        <v/>
      </c>
      <c r="W1890" t="str">
        <f t="shared" si="2176"/>
        <v/>
      </c>
      <c r="X1890" s="63"/>
      <c r="Y1890" s="219">
        <f t="shared" si="2149"/>
        <v>-7.8021978021978015E-3</v>
      </c>
      <c r="Z1890" s="78">
        <f t="shared" si="2150"/>
        <v>1.3870887014265618</v>
      </c>
      <c r="AA1890" s="78">
        <f t="shared" si="2151"/>
        <v>1.4721326433515918</v>
      </c>
      <c r="AB1890" s="74">
        <f t="shared" si="1517"/>
        <v>1889</v>
      </c>
      <c r="AC1890" s="80">
        <f t="shared" si="2152"/>
        <v>-6.0327958180051156E-3</v>
      </c>
      <c r="AD1890" s="79">
        <f t="shared" si="2170"/>
        <v>-8.5043941925029953E-2</v>
      </c>
      <c r="AE1890" s="81">
        <f t="shared" si="2153"/>
        <v>-7.9011146107024838E-2</v>
      </c>
      <c r="AF1890" s="19">
        <f t="shared" si="2154"/>
        <v>-5.7769211428809253E-2</v>
      </c>
      <c r="AG1890" s="93">
        <f t="shared" si="2164"/>
        <v>-6.6839077775235289E-2</v>
      </c>
      <c r="AH1890" s="91">
        <f t="shared" si="2155"/>
        <v>1.8295262018746528E-3</v>
      </c>
      <c r="AI1890" s="96">
        <f t="shared" si="2156"/>
        <v>1888.9571379159031</v>
      </c>
      <c r="AJ1890" s="5">
        <f t="shared" si="2171"/>
        <v>-1.4999999999999902E-2</v>
      </c>
      <c r="AK1890" s="5">
        <f t="shared" si="2177"/>
        <v>0</v>
      </c>
      <c r="AL1890" s="5">
        <f t="shared" si="2157"/>
        <v>-1.4999999999999902E-2</v>
      </c>
      <c r="AM1890" s="95">
        <f t="shared" si="2178"/>
        <v>1.3928571428571433E-2</v>
      </c>
      <c r="AN1890" s="95">
        <f t="shared" si="2158"/>
        <v>-3.3571428571428572E-2</v>
      </c>
      <c r="AO1890" s="78">
        <f t="shared" si="2172"/>
        <v>0.41489361702127669</v>
      </c>
      <c r="AP1890" s="8">
        <f t="shared" si="2173"/>
        <v>29.323308270676691</v>
      </c>
      <c r="AQ1890" s="8"/>
      <c r="AR1890" s="8">
        <f t="shared" si="2174"/>
        <v>0.41176470588235481</v>
      </c>
      <c r="AS1890" s="114">
        <f t="shared" si="2175"/>
        <v>181891.29411764789</v>
      </c>
      <c r="AT1890" s="103">
        <f t="shared" si="2159"/>
        <v>-0.21511752845524329</v>
      </c>
      <c r="AU1890" s="5">
        <f t="shared" si="2160"/>
        <v>1.31</v>
      </c>
      <c r="AV1890" s="93">
        <f t="shared" si="2161"/>
        <v>0.31715678782579099</v>
      </c>
      <c r="AW1890" s="210">
        <f t="shared" si="2162"/>
        <v>6.7999999999999977E-2</v>
      </c>
      <c r="AX1890" s="276">
        <f t="shared" si="2068"/>
        <v>-2.6502435423856785E-3</v>
      </c>
      <c r="AY1890" s="19">
        <f t="shared" si="2127"/>
        <v>-11.005619112867274</v>
      </c>
    </row>
    <row r="1891" spans="1:51">
      <c r="A1891" s="16">
        <v>41082.317245370374</v>
      </c>
      <c r="B1891" s="9">
        <v>6</v>
      </c>
      <c r="C1891" s="5">
        <v>1.29</v>
      </c>
      <c r="D1891" s="5">
        <v>1.3</v>
      </c>
      <c r="E1891" s="5">
        <v>1.25</v>
      </c>
      <c r="F1891" s="5">
        <v>1.29</v>
      </c>
      <c r="G1891" s="6">
        <v>633083</v>
      </c>
      <c r="H1891" s="113">
        <f t="shared" si="2165"/>
        <v>1.29</v>
      </c>
      <c r="I1891" s="19">
        <f t="shared" si="2166"/>
        <v>-1.5267175572519097E-2</v>
      </c>
      <c r="J1891" s="8">
        <f t="shared" si="2144"/>
        <v>1.6347414003096936</v>
      </c>
      <c r="K1891" s="8">
        <f t="shared" si="2145"/>
        <v>1.2277585996903062</v>
      </c>
      <c r="L1891" s="8">
        <f t="shared" si="2146"/>
        <v>1.4312499999999999</v>
      </c>
      <c r="M1891" s="19">
        <f t="shared" si="2147"/>
        <v>0.331484381964049</v>
      </c>
      <c r="N1891" s="19">
        <f t="shared" si="2167"/>
        <v>2.8168762544206295E-2</v>
      </c>
      <c r="O1891" s="19">
        <f t="shared" si="2168"/>
        <v>-6.5980240038263725E-3</v>
      </c>
      <c r="P1891" s="19">
        <f t="shared" si="2169"/>
        <v>-1.3373742863534146E-2</v>
      </c>
      <c r="Q1891" s="6">
        <v>400</v>
      </c>
      <c r="R1891" s="191">
        <v>799430.55700000003</v>
      </c>
      <c r="S1891" s="66">
        <f t="shared" si="2148"/>
        <v>1998.5763925000001</v>
      </c>
      <c r="T1891" t="str">
        <f t="shared" ref="T1891:W1892" si="2179">IF(C1891&gt;$J1891,"BrokeBandUpper", IF(C1891&lt;$K1891,"BrokeBandLower", ""))</f>
        <v/>
      </c>
      <c r="U1891" t="str">
        <f t="shared" si="2179"/>
        <v/>
      </c>
      <c r="V1891" t="str">
        <f t="shared" si="2179"/>
        <v/>
      </c>
      <c r="W1891" t="str">
        <f t="shared" si="2179"/>
        <v/>
      </c>
      <c r="X1891" s="63"/>
      <c r="Y1891" s="219">
        <f t="shared" si="2149"/>
        <v>-8.3736263736263732E-3</v>
      </c>
      <c r="Z1891" s="78">
        <f t="shared" si="2150"/>
        <v>1.3721370414068712</v>
      </c>
      <c r="AA1891" s="78">
        <f t="shared" si="2151"/>
        <v>1.458654827743574</v>
      </c>
      <c r="AB1891" s="74">
        <f t="shared" si="1517"/>
        <v>1890</v>
      </c>
      <c r="AC1891" s="80">
        <f t="shared" si="2152"/>
        <v>-6.0053121837423812E-3</v>
      </c>
      <c r="AD1891" s="79">
        <f t="shared" si="2170"/>
        <v>-8.6517786336702818E-2</v>
      </c>
      <c r="AE1891" s="81">
        <f t="shared" si="2153"/>
        <v>-8.0512474152960437E-2</v>
      </c>
      <c r="AF1891" s="19">
        <f t="shared" si="2154"/>
        <v>-5.9313406222731339E-2</v>
      </c>
      <c r="AG1891" s="93">
        <f t="shared" si="2164"/>
        <v>-4.5557043685629777E-3</v>
      </c>
      <c r="AH1891" s="91">
        <f t="shared" si="2155"/>
        <v>1.9291641628483393E-3</v>
      </c>
      <c r="AI1891" s="96">
        <f t="shared" si="2156"/>
        <v>1889.5856709086381</v>
      </c>
      <c r="AJ1891" s="5">
        <f t="shared" si="2171"/>
        <v>-2.0000000000000018E-2</v>
      </c>
      <c r="AK1891" s="5">
        <f t="shared" si="2177"/>
        <v>0</v>
      </c>
      <c r="AL1891" s="5">
        <f t="shared" si="2157"/>
        <v>-2.0000000000000018E-2</v>
      </c>
      <c r="AM1891" s="95">
        <f t="shared" si="2178"/>
        <v>1.3928571428571433E-2</v>
      </c>
      <c r="AN1891" s="95">
        <f t="shared" si="2158"/>
        <v>-2.5357142857142856E-2</v>
      </c>
      <c r="AO1891" s="78">
        <f t="shared" si="2172"/>
        <v>0.54929577464788748</v>
      </c>
      <c r="AP1891" s="8">
        <f t="shared" si="2173"/>
        <v>35.454545454545467</v>
      </c>
      <c r="AQ1891" s="8"/>
      <c r="AR1891" s="8">
        <f t="shared" si="2174"/>
        <v>0.6</v>
      </c>
      <c r="AS1891" s="114">
        <f t="shared" si="2175"/>
        <v>379849.8</v>
      </c>
      <c r="AT1891" s="103">
        <f t="shared" si="2159"/>
        <v>-0.17769922985599185</v>
      </c>
      <c r="AU1891" s="5">
        <f t="shared" si="2160"/>
        <v>1.29</v>
      </c>
      <c r="AV1891" s="93">
        <f t="shared" si="2161"/>
        <v>0.47515046388200544</v>
      </c>
      <c r="AW1891" s="210">
        <f t="shared" si="2162"/>
        <v>4.0000000000000036E-2</v>
      </c>
      <c r="AX1891" s="276">
        <f t="shared" si="2068"/>
        <v>-4.2141219954045404E-3</v>
      </c>
      <c r="AY1891" s="19">
        <f t="shared" si="2127"/>
        <v>-0.59008858167468647</v>
      </c>
    </row>
    <row r="1892" spans="1:51">
      <c r="A1892" s="16">
        <v>41085.342453703706</v>
      </c>
      <c r="B1892" s="9">
        <v>2</v>
      </c>
      <c r="C1892" s="5">
        <v>1.29</v>
      </c>
      <c r="D1892" s="5">
        <v>1.33</v>
      </c>
      <c r="E1892" s="5">
        <v>1.26</v>
      </c>
      <c r="F1892" s="5">
        <v>1.3149999999999999</v>
      </c>
      <c r="G1892" s="6">
        <v>307282</v>
      </c>
      <c r="H1892" s="113">
        <f t="shared" si="2165"/>
        <v>1.3149999999999999</v>
      </c>
      <c r="I1892" s="19">
        <f t="shared" si="2166"/>
        <v>1.937984496124024E-2</v>
      </c>
      <c r="J1892" s="8">
        <f t="shared" ref="J1892:J1898" si="2180">(L1892)+2*STDEVPA(H1873:H1892)</f>
        <v>1.6120954515763712</v>
      </c>
      <c r="K1892" s="8">
        <f t="shared" ref="K1892:K1898" si="2181">(L1892)-(2*STDEVPA(H1873:H1892))</f>
        <v>1.222404548423629</v>
      </c>
      <c r="L1892" s="8">
        <f t="shared" ref="L1892:L1898" si="2182">AVERAGE(H1873:H1892)</f>
        <v>1.4172500000000001</v>
      </c>
      <c r="M1892" s="19">
        <f t="shared" ref="M1892:M1898" si="2183">(J1892-K1892)/K1892</f>
        <v>0.31879045579082166</v>
      </c>
      <c r="N1892" s="19">
        <f t="shared" si="2167"/>
        <v>-3.8294190809279385E-2</v>
      </c>
      <c r="O1892" s="19">
        <f t="shared" si="2168"/>
        <v>-1.385292421726899E-2</v>
      </c>
      <c r="P1892" s="19">
        <f t="shared" si="2169"/>
        <v>-4.3608338544952807E-3</v>
      </c>
      <c r="Q1892" s="6">
        <v>262</v>
      </c>
      <c r="R1892" s="191">
        <v>394691.109</v>
      </c>
      <c r="S1892" s="66">
        <f t="shared" ref="S1892:S1898" si="2184">R1892/Q1892</f>
        <v>1506.4546145038169</v>
      </c>
      <c r="T1892" t="str">
        <f t="shared" si="2179"/>
        <v/>
      </c>
      <c r="U1892" t="str">
        <f t="shared" si="2179"/>
        <v/>
      </c>
      <c r="V1892" t="str">
        <f t="shared" si="2179"/>
        <v/>
      </c>
      <c r="W1892" t="str">
        <f t="shared" si="2179"/>
        <v/>
      </c>
      <c r="X1892" s="63" t="s">
        <v>89</v>
      </c>
      <c r="Y1892" s="219">
        <f t="shared" ref="Y1892:Y1898" si="2185">SLOPE(H1879:H1892,AB1879:AB1892)</f>
        <v>-1.0164835164835163E-2</v>
      </c>
      <c r="Z1892" s="78">
        <f t="shared" ref="Z1892:Z1898" si="2186">Z1891+(0.154*(F1892-Z1891))</f>
        <v>1.363337937030213</v>
      </c>
      <c r="AA1892" s="78">
        <f t="shared" ref="AA1892:AA1898" si="2187">AA1891+(0.074*(F1892-AA1891))</f>
        <v>1.4480243704905496</v>
      </c>
      <c r="AB1892" s="74">
        <f t="shared" si="1517"/>
        <v>1891</v>
      </c>
      <c r="AC1892" s="80">
        <f t="shared" ref="AC1892:AC1898" si="2188">AD1892-AE1892</f>
        <v>-3.3391674459008897E-3</v>
      </c>
      <c r="AD1892" s="79">
        <f t="shared" si="2170"/>
        <v>-8.4686433460336552E-2</v>
      </c>
      <c r="AE1892" s="81">
        <f t="shared" ref="AE1892:AE1898" si="2189">AE1891+(0.2*(AD1892-AE1891))</f>
        <v>-8.1347266014435662E-2</v>
      </c>
      <c r="AF1892" s="19">
        <f t="shared" ref="AF1892:AF1898" si="2190">AD1892/AA1892</f>
        <v>-5.848412166685233E-2</v>
      </c>
      <c r="AG1892" s="93">
        <f t="shared" si="2164"/>
        <v>-0.44396438624111756</v>
      </c>
      <c r="AH1892" s="91">
        <f t="shared" ref="AH1892:AH1898" si="2191">SLOPE(AC1879:AC1892,AB1879:AB1892)</f>
        <v>1.8027039819076785E-3</v>
      </c>
      <c r="AI1892" s="96">
        <f t="shared" ref="AI1892:AI1898" si="2192">INTERCEPT(AB1879:AB1892,AC1879:AC1892)</f>
        <v>1890.0327014218824</v>
      </c>
      <c r="AJ1892" s="5">
        <f t="shared" si="2171"/>
        <v>2.4999999999999911E-2</v>
      </c>
      <c r="AK1892" s="5">
        <f t="shared" si="2177"/>
        <v>2.4999999999999911E-2</v>
      </c>
      <c r="AL1892" s="5">
        <f t="shared" ref="AL1892:AL1898" si="2193">IF(AJ1892&lt;0,AJ1892,0)</f>
        <v>0</v>
      </c>
      <c r="AM1892" s="95">
        <f t="shared" si="2178"/>
        <v>1.5714285714285712E-2</v>
      </c>
      <c r="AN1892" s="95">
        <f t="shared" ref="AN1892:AN1898" si="2194">(AVERAGE(AL1879:AL1892))</f>
        <v>-1.9642857142857153E-2</v>
      </c>
      <c r="AO1892" s="78">
        <f t="shared" si="2172"/>
        <v>0.79999999999999949</v>
      </c>
      <c r="AP1892" s="8">
        <f t="shared" si="2173"/>
        <v>44.444444444444429</v>
      </c>
      <c r="AQ1892" s="8"/>
      <c r="AR1892" s="8">
        <f t="shared" si="2174"/>
        <v>0.57142857142856829</v>
      </c>
      <c r="AS1892" s="114">
        <f t="shared" si="2175"/>
        <v>175589.71428571333</v>
      </c>
      <c r="AT1892" s="103">
        <f t="shared" ref="AT1892:AT1898" si="2195">SUM(AS1873:AS1892)/SUM(G1873:G1892)</f>
        <v>-0.1898578365353682</v>
      </c>
      <c r="AU1892" s="5">
        <f t="shared" ref="AU1892:AU1898" si="2196">F1892</f>
        <v>1.3149999999999999</v>
      </c>
      <c r="AV1892" s="93">
        <f t="shared" ref="AV1892:AV1898" si="2197">AS1892/R1892</f>
        <v>0.4448788186047366</v>
      </c>
      <c r="AW1892" s="210">
        <f t="shared" ref="AW1892:AW1898" si="2198">(D1892-E1892)/E1892</f>
        <v>5.5555555555555601E-2</v>
      </c>
      <c r="AX1892" s="276">
        <f t="shared" si="2068"/>
        <v>-4.5983360228241416E-3</v>
      </c>
      <c r="AY1892" s="19">
        <f t="shared" si="2127"/>
        <v>-9.117297217275222E-2</v>
      </c>
    </row>
    <row r="1893" spans="1:51">
      <c r="A1893" s="16">
        <v>41086.32130787037</v>
      </c>
      <c r="B1893" s="9">
        <v>3</v>
      </c>
      <c r="C1893" s="5">
        <v>1.3</v>
      </c>
      <c r="D1893" s="5">
        <v>1.3049999999999999</v>
      </c>
      <c r="E1893" s="5">
        <v>1.26</v>
      </c>
      <c r="F1893" s="5">
        <v>1.27</v>
      </c>
      <c r="G1893" s="6">
        <v>220273</v>
      </c>
      <c r="H1893" s="113">
        <f t="shared" si="2165"/>
        <v>1.27</v>
      </c>
      <c r="I1893" s="19">
        <f t="shared" si="2166"/>
        <v>-3.4220532319391581E-2</v>
      </c>
      <c r="J1893" s="8">
        <f t="shared" si="2180"/>
        <v>1.5865798953344159</v>
      </c>
      <c r="K1893" s="8">
        <f t="shared" si="2181"/>
        <v>1.214920104665584</v>
      </c>
      <c r="L1893" s="8">
        <f t="shared" si="2182"/>
        <v>1.4007499999999999</v>
      </c>
      <c r="M1893" s="19">
        <f t="shared" si="2183"/>
        <v>0.305912947889799</v>
      </c>
      <c r="N1893" s="19">
        <f t="shared" si="2167"/>
        <v>-4.0394897861912131E-2</v>
      </c>
      <c r="O1893" s="19">
        <f t="shared" si="2168"/>
        <v>-1.5827571634796943E-2</v>
      </c>
      <c r="P1893" s="19">
        <f t="shared" si="2169"/>
        <v>-6.1227224388985665E-3</v>
      </c>
      <c r="Q1893" s="6">
        <v>211</v>
      </c>
      <c r="R1893" s="191">
        <v>280949.522</v>
      </c>
      <c r="S1893" s="66">
        <f t="shared" si="2184"/>
        <v>1331.5143222748816</v>
      </c>
      <c r="T1893" t="str">
        <f t="shared" ref="T1893:W1894" si="2199">IF(C1893&gt;$J1893,"BrokeBandUpper", IF(C1893&lt;$K1893,"BrokeBandLower", ""))</f>
        <v/>
      </c>
      <c r="U1893" t="str">
        <f t="shared" si="2199"/>
        <v/>
      </c>
      <c r="V1893" t="str">
        <f t="shared" si="2199"/>
        <v/>
      </c>
      <c r="W1893" t="str">
        <f t="shared" si="2199"/>
        <v/>
      </c>
      <c r="X1893" s="63"/>
      <c r="Y1893" s="219">
        <f t="shared" si="2185"/>
        <v>-1.3329670329670321E-2</v>
      </c>
      <c r="Z1893" s="78">
        <f t="shared" si="2186"/>
        <v>1.3489638947275602</v>
      </c>
      <c r="AA1893" s="78">
        <f t="shared" si="2187"/>
        <v>1.4348505670742489</v>
      </c>
      <c r="AB1893" s="74">
        <f t="shared" si="1517"/>
        <v>1892</v>
      </c>
      <c r="AC1893" s="80">
        <f t="shared" si="2188"/>
        <v>-3.6315250658024156E-3</v>
      </c>
      <c r="AD1893" s="79">
        <f t="shared" si="2170"/>
        <v>-8.5886672346688675E-2</v>
      </c>
      <c r="AE1893" s="81">
        <f t="shared" si="2189"/>
        <v>-8.2255147280886259E-2</v>
      </c>
      <c r="AF1893" s="19">
        <f t="shared" si="2190"/>
        <v>-5.9857572849427131E-2</v>
      </c>
      <c r="AG1893" s="93">
        <f t="shared" si="2164"/>
        <v>8.7554045922560636E-2</v>
      </c>
      <c r="AH1893" s="91">
        <f t="shared" si="2191"/>
        <v>1.4491547545369568E-3</v>
      </c>
      <c r="AI1893" s="96">
        <f t="shared" si="2192"/>
        <v>1891.1788439553354</v>
      </c>
      <c r="AJ1893" s="5">
        <f t="shared" si="2171"/>
        <v>-4.4999999999999929E-2</v>
      </c>
      <c r="AK1893" s="5">
        <f t="shared" si="2177"/>
        <v>0</v>
      </c>
      <c r="AL1893" s="5">
        <f t="shared" si="2193"/>
        <v>-4.4999999999999929E-2</v>
      </c>
      <c r="AM1893" s="95">
        <f t="shared" si="2178"/>
        <v>1.5714285714285712E-2</v>
      </c>
      <c r="AN1893" s="95">
        <f t="shared" si="2194"/>
        <v>-2.2142857142857148E-2</v>
      </c>
      <c r="AO1893" s="78">
        <f t="shared" si="2172"/>
        <v>0.70967741935483841</v>
      </c>
      <c r="AP1893" s="8">
        <f t="shared" si="2173"/>
        <v>41.509433962264147</v>
      </c>
      <c r="AQ1893" s="8"/>
      <c r="AR1893" s="8">
        <f t="shared" si="2174"/>
        <v>-0.55555555555555447</v>
      </c>
      <c r="AS1893" s="114">
        <f t="shared" si="2175"/>
        <v>-122373.88888888864</v>
      </c>
      <c r="AT1893" s="103">
        <f t="shared" si="2195"/>
        <v>-0.23365607925537943</v>
      </c>
      <c r="AU1893" s="5">
        <f t="shared" si="2196"/>
        <v>1.27</v>
      </c>
      <c r="AV1893" s="93">
        <f t="shared" si="2197"/>
        <v>-0.43557251145239051</v>
      </c>
      <c r="AW1893" s="210">
        <f t="shared" si="2198"/>
        <v>3.5714285714285657E-2</v>
      </c>
      <c r="AX1893" s="276">
        <f t="shared" si="2068"/>
        <v>-4.1201558973428835E-3</v>
      </c>
      <c r="AY1893" s="19">
        <f t="shared" si="2127"/>
        <v>0.10398981786189174</v>
      </c>
    </row>
    <row r="1894" spans="1:51">
      <c r="A1894" s="16">
        <v>41087.329270833332</v>
      </c>
      <c r="B1894" s="9">
        <v>4</v>
      </c>
      <c r="C1894" s="5">
        <v>1.28</v>
      </c>
      <c r="D1894" s="5">
        <v>1.33</v>
      </c>
      <c r="E1894" s="5">
        <v>1.25</v>
      </c>
      <c r="F1894" s="5">
        <v>1.33</v>
      </c>
      <c r="G1894" s="6">
        <v>712283</v>
      </c>
      <c r="H1894" s="113">
        <f t="shared" ref="H1894:H1900" si="2200">F1894</f>
        <v>1.33</v>
      </c>
      <c r="I1894" s="19">
        <f t="shared" si="2166"/>
        <v>4.7244094488189017E-2</v>
      </c>
      <c r="J1894" s="8">
        <f t="shared" si="2180"/>
        <v>1.5556126486873827</v>
      </c>
      <c r="K1894" s="8">
        <f t="shared" si="2181"/>
        <v>1.2203873513126171</v>
      </c>
      <c r="L1894" s="8">
        <f t="shared" si="2182"/>
        <v>1.3879999999999999</v>
      </c>
      <c r="M1894" s="19">
        <f t="shared" si="2183"/>
        <v>0.27468762029875671</v>
      </c>
      <c r="N1894" s="19">
        <f t="shared" si="2167"/>
        <v>-0.10207259224049188</v>
      </c>
      <c r="O1894" s="19">
        <f t="shared" si="2168"/>
        <v>-1.9518239666402679E-2</v>
      </c>
      <c r="P1894" s="19">
        <f t="shared" si="2169"/>
        <v>4.5000873934323707E-3</v>
      </c>
      <c r="Q1894" s="6">
        <v>321</v>
      </c>
      <c r="R1894" s="191">
        <v>914325.3</v>
      </c>
      <c r="S1894" s="66">
        <f t="shared" si="2184"/>
        <v>2848.3654205607477</v>
      </c>
      <c r="T1894" t="str">
        <f t="shared" si="2199"/>
        <v/>
      </c>
      <c r="U1894" t="str">
        <f t="shared" si="2199"/>
        <v/>
      </c>
      <c r="V1894" t="str">
        <f t="shared" si="2199"/>
        <v/>
      </c>
      <c r="W1894" t="str">
        <f t="shared" si="2199"/>
        <v/>
      </c>
      <c r="X1894" s="63" t="s">
        <v>89</v>
      </c>
      <c r="Y1894" s="219">
        <f t="shared" si="2185"/>
        <v>-1.2736263736263728E-2</v>
      </c>
      <c r="Z1894" s="78">
        <f t="shared" si="2186"/>
        <v>1.3460434549395159</v>
      </c>
      <c r="AA1894" s="78">
        <f t="shared" si="2187"/>
        <v>1.4270916251107544</v>
      </c>
      <c r="AB1894" s="74">
        <f t="shared" si="1517"/>
        <v>1893</v>
      </c>
      <c r="AC1894" s="80">
        <f t="shared" si="2188"/>
        <v>9.6558168771825048E-4</v>
      </c>
      <c r="AD1894" s="79">
        <f t="shared" ref="AD1894:AD1900" si="2201">Z1894-AA1894</f>
        <v>-8.1048170171238443E-2</v>
      </c>
      <c r="AE1894" s="81">
        <f t="shared" si="2189"/>
        <v>-8.2013751858956693E-2</v>
      </c>
      <c r="AF1894" s="19">
        <f t="shared" si="2190"/>
        <v>-5.6792548386617028E-2</v>
      </c>
      <c r="AG1894" s="93">
        <f t="shared" ref="AG1894:AG1900" si="2202">IF(A1895&gt;A1894,(AC1894-AC1893)/AC1893, (AC1894-AC1895)/AC1895)</f>
        <v>-1.2658887575390856</v>
      </c>
      <c r="AH1894" s="91">
        <f t="shared" si="2191"/>
        <v>1.2090488386486441E-3</v>
      </c>
      <c r="AI1894" s="96">
        <f t="shared" si="2192"/>
        <v>1892.5360880534292</v>
      </c>
      <c r="AJ1894" s="5">
        <f t="shared" ref="AJ1894:AJ1900" si="2203">F1894-F1893</f>
        <v>6.0000000000000053E-2</v>
      </c>
      <c r="AK1894" s="5">
        <f t="shared" si="2177"/>
        <v>6.0000000000000053E-2</v>
      </c>
      <c r="AL1894" s="5">
        <f t="shared" si="2193"/>
        <v>0</v>
      </c>
      <c r="AM1894" s="95">
        <f t="shared" si="2178"/>
        <v>1.6428571428571442E-2</v>
      </c>
      <c r="AN1894" s="95">
        <f t="shared" si="2194"/>
        <v>-2.2142857142857148E-2</v>
      </c>
      <c r="AO1894" s="78">
        <f t="shared" ref="AO1894:AO1900" si="2204">ABS(AM1894/AN1894)</f>
        <v>0.74193548387096819</v>
      </c>
      <c r="AP1894" s="8">
        <f t="shared" ref="AP1894:AP1900" si="2205">IF(AN1894=0,100,100-(100/(1+AO1894)))</f>
        <v>42.592592592592609</v>
      </c>
      <c r="AQ1894" s="8"/>
      <c r="AR1894" s="8">
        <f t="shared" ref="AR1894:AR1900" si="2206">IF(ISERROR(((F1894-E1894)-(D1894-F1894))/(D1894-E1894)),0,((F1894-E1894)-(D1894-F1894))/(D1894-E1894))</f>
        <v>1</v>
      </c>
      <c r="AS1894" s="114">
        <f t="shared" ref="AS1894:AS1900" si="2207">IF(ISERROR(AR1894*G1894),0,AR1894*G1894)</f>
        <v>712283</v>
      </c>
      <c r="AT1894" s="103">
        <f t="shared" si="2195"/>
        <v>-0.1852900833570289</v>
      </c>
      <c r="AU1894" s="5">
        <f t="shared" si="2196"/>
        <v>1.33</v>
      </c>
      <c r="AV1894" s="93">
        <f t="shared" si="2197"/>
        <v>0.77902580186723469</v>
      </c>
      <c r="AW1894" s="210">
        <f t="shared" si="2198"/>
        <v>6.4000000000000057E-2</v>
      </c>
      <c r="AX1894" s="276">
        <f t="shared" si="2068"/>
        <v>-3.8360743977782241E-3</v>
      </c>
      <c r="AY1894" s="19">
        <f t="shared" si="2127"/>
        <v>6.8949211302384336E-2</v>
      </c>
    </row>
    <row r="1895" spans="1:51">
      <c r="A1895" s="16">
        <v>41088.339074074072</v>
      </c>
      <c r="B1895" s="9">
        <v>5</v>
      </c>
      <c r="C1895" s="5">
        <v>1.37</v>
      </c>
      <c r="D1895" s="5">
        <v>1.4</v>
      </c>
      <c r="E1895" s="5">
        <v>1.355</v>
      </c>
      <c r="F1895" s="5">
        <v>1.38</v>
      </c>
      <c r="G1895" s="6">
        <v>307592</v>
      </c>
      <c r="H1895" s="113">
        <f t="shared" si="2200"/>
        <v>1.38</v>
      </c>
      <c r="I1895" s="19">
        <f t="shared" ref="I1895:I1901" si="2208">IF(A1896&gt;A1895,(H1895-H1894)/H1894, (H1895-H1896)/H1896)</f>
        <v>3.7593984962405881E-2</v>
      </c>
      <c r="J1895" s="8">
        <f t="shared" si="2180"/>
        <v>1.5205973351784667</v>
      </c>
      <c r="K1895" s="8">
        <f t="shared" si="2181"/>
        <v>1.235402664821533</v>
      </c>
      <c r="L1895" s="8">
        <f t="shared" si="2182"/>
        <v>1.3779999999999999</v>
      </c>
      <c r="M1895" s="19">
        <f t="shared" si="2183"/>
        <v>0.23085159072255448</v>
      </c>
      <c r="N1895" s="19">
        <f t="shared" ref="N1895:N1901" si="2209">IF(A1896&gt;A1895,(M1895-M1894)/M1894, (M1895-M1896)/M1896)</f>
        <v>-0.15958502071744307</v>
      </c>
      <c r="O1895" s="19">
        <f t="shared" ref="O1895:O1901" si="2210">IF(A1896&gt;A1895,(J1895-J1894)/J1894, (J1895-J1896)/J1896)</f>
        <v>-2.2509018256223156E-2</v>
      </c>
      <c r="P1895" s="19">
        <f t="shared" ref="P1895:P1901" si="2211">IF(A1896&gt;A1895,(K1895-K1894)/K1894, (K1895-K1896)/K1896)</f>
        <v>1.2303727576958133E-2</v>
      </c>
      <c r="Q1895" s="6">
        <v>263</v>
      </c>
      <c r="R1895" s="191">
        <v>423250.315</v>
      </c>
      <c r="S1895" s="66">
        <f t="shared" si="2184"/>
        <v>1609.3167870722434</v>
      </c>
      <c r="T1895" t="str">
        <f t="shared" ref="T1895:W1896" si="2212">IF(C1895&gt;$J1895,"BrokeBandUpper", IF(C1895&lt;$K1895,"BrokeBandLower", ""))</f>
        <v/>
      </c>
      <c r="U1895" t="str">
        <f t="shared" si="2212"/>
        <v/>
      </c>
      <c r="V1895" t="str">
        <f t="shared" si="2212"/>
        <v/>
      </c>
      <c r="W1895" t="str">
        <f t="shared" si="2212"/>
        <v/>
      </c>
      <c r="X1895" s="63"/>
      <c r="Y1895" s="219">
        <f t="shared" si="2185"/>
        <v>-8.384615384615381E-3</v>
      </c>
      <c r="Z1895" s="78">
        <f t="shared" si="2186"/>
        <v>1.3512727628788304</v>
      </c>
      <c r="AA1895" s="78">
        <f t="shared" si="2187"/>
        <v>1.4236068448525585</v>
      </c>
      <c r="AB1895" s="74">
        <f t="shared" si="1517"/>
        <v>1894</v>
      </c>
      <c r="AC1895" s="80">
        <f t="shared" si="2188"/>
        <v>7.7437359081828361E-3</v>
      </c>
      <c r="AD1895" s="79">
        <f t="shared" si="2201"/>
        <v>-7.2334081973728148E-2</v>
      </c>
      <c r="AE1895" s="81">
        <f t="shared" si="2189"/>
        <v>-8.0077817881910984E-2</v>
      </c>
      <c r="AF1895" s="19">
        <f t="shared" si="2190"/>
        <v>-5.0810434239812685E-2</v>
      </c>
      <c r="AG1895" s="93">
        <f t="shared" si="2202"/>
        <v>7.0197626018384067</v>
      </c>
      <c r="AH1895" s="91">
        <f t="shared" si="2191"/>
        <v>1.2904021383033923E-3</v>
      </c>
      <c r="AI1895" s="96">
        <f t="shared" si="2192"/>
        <v>1891.6277161188325</v>
      </c>
      <c r="AJ1895" s="5">
        <f t="shared" si="2203"/>
        <v>4.9999999999999822E-2</v>
      </c>
      <c r="AK1895" s="5">
        <f t="shared" si="2177"/>
        <v>4.9999999999999822E-2</v>
      </c>
      <c r="AL1895" s="5">
        <f t="shared" si="2193"/>
        <v>0</v>
      </c>
      <c r="AM1895" s="95">
        <f t="shared" ref="AM1895:AM1901" si="2213">(AVERAGE(AK1882:AK1895))</f>
        <v>1.5714285714285712E-2</v>
      </c>
      <c r="AN1895" s="95">
        <f t="shared" si="2194"/>
        <v>-2.2142857142857148E-2</v>
      </c>
      <c r="AO1895" s="78">
        <f t="shared" si="2204"/>
        <v>0.70967741935483841</v>
      </c>
      <c r="AP1895" s="8">
        <f t="shared" si="2205"/>
        <v>41.509433962264147</v>
      </c>
      <c r="AQ1895" s="8"/>
      <c r="AR1895" s="8">
        <f t="shared" si="2206"/>
        <v>0.11111111111110891</v>
      </c>
      <c r="AS1895" s="114">
        <f t="shared" si="2207"/>
        <v>34176.888888888214</v>
      </c>
      <c r="AT1895" s="103">
        <f t="shared" si="2195"/>
        <v>-0.18466657742883863</v>
      </c>
      <c r="AU1895" s="5">
        <f t="shared" si="2196"/>
        <v>1.38</v>
      </c>
      <c r="AV1895" s="93">
        <f t="shared" si="2197"/>
        <v>8.0748643716634247E-2</v>
      </c>
      <c r="AW1895" s="210">
        <f t="shared" si="2198"/>
        <v>3.3210332103320979E-2</v>
      </c>
      <c r="AX1895" s="276">
        <f t="shared" si="2068"/>
        <v>-4.7395945849576394E-3</v>
      </c>
      <c r="AY1895" s="19">
        <f t="shared" si="2127"/>
        <v>-0.23553249845798499</v>
      </c>
    </row>
    <row r="1896" spans="1:51">
      <c r="A1896" s="16">
        <v>41089.343090277776</v>
      </c>
      <c r="B1896" s="9">
        <v>6</v>
      </c>
      <c r="C1896" s="5">
        <v>1.38</v>
      </c>
      <c r="D1896" s="5">
        <v>1.395</v>
      </c>
      <c r="E1896" s="5">
        <v>1.35</v>
      </c>
      <c r="F1896" s="5">
        <v>1.37</v>
      </c>
      <c r="G1896" s="6">
        <v>194606</v>
      </c>
      <c r="H1896" s="113">
        <f t="shared" si="2200"/>
        <v>1.37</v>
      </c>
      <c r="I1896" s="19">
        <f t="shared" si="2208"/>
        <v>-7.2463768115940486E-3</v>
      </c>
      <c r="J1896" s="8">
        <f t="shared" si="2180"/>
        <v>1.4736208136661555</v>
      </c>
      <c r="K1896" s="8">
        <f t="shared" si="2181"/>
        <v>1.2608791863338442</v>
      </c>
      <c r="L1896" s="8">
        <f t="shared" si="2182"/>
        <v>1.3672499999999999</v>
      </c>
      <c r="M1896" s="19">
        <f t="shared" si="2183"/>
        <v>0.16872483076739714</v>
      </c>
      <c r="N1896" s="19">
        <f t="shared" si="2209"/>
        <v>-0.26911991275738473</v>
      </c>
      <c r="O1896" s="19">
        <f t="shared" si="2210"/>
        <v>-3.0893465630595616E-2</v>
      </c>
      <c r="P1896" s="19">
        <f t="shared" si="2211"/>
        <v>2.06220386581338E-2</v>
      </c>
      <c r="Q1896" s="6">
        <v>189</v>
      </c>
      <c r="R1896" s="191">
        <v>266855.25</v>
      </c>
      <c r="S1896" s="66">
        <f t="shared" si="2184"/>
        <v>1411.9325396825398</v>
      </c>
      <c r="T1896" t="str">
        <f t="shared" si="2212"/>
        <v/>
      </c>
      <c r="U1896" t="str">
        <f t="shared" si="2212"/>
        <v/>
      </c>
      <c r="V1896" t="str">
        <f t="shared" si="2212"/>
        <v/>
      </c>
      <c r="W1896" t="str">
        <f t="shared" si="2212"/>
        <v/>
      </c>
      <c r="X1896" s="63"/>
      <c r="Y1896" s="219">
        <f t="shared" si="2185"/>
        <v>-5.2417582417582376E-3</v>
      </c>
      <c r="Z1896" s="78">
        <f t="shared" si="2186"/>
        <v>1.3541567573954905</v>
      </c>
      <c r="AA1896" s="78">
        <f t="shared" si="2187"/>
        <v>1.4196399383334692</v>
      </c>
      <c r="AB1896" s="74">
        <f t="shared" si="1517"/>
        <v>1895</v>
      </c>
      <c r="AC1896" s="80">
        <f t="shared" si="2188"/>
        <v>1.1675709555145769E-2</v>
      </c>
      <c r="AD1896" s="79">
        <f t="shared" si="2201"/>
        <v>-6.548318093797878E-2</v>
      </c>
      <c r="AE1896" s="81">
        <f t="shared" si="2189"/>
        <v>-7.7158890493124549E-2</v>
      </c>
      <c r="AF1896" s="19">
        <f t="shared" si="2190"/>
        <v>-4.6126612227358296E-2</v>
      </c>
      <c r="AG1896" s="93">
        <f t="shared" si="2202"/>
        <v>0.50776184694108706</v>
      </c>
      <c r="AH1896" s="91">
        <f t="shared" si="2191"/>
        <v>1.4886496351515651E-3</v>
      </c>
      <c r="AI1896" s="96">
        <f t="shared" si="2192"/>
        <v>1890.8538876481073</v>
      </c>
      <c r="AJ1896" s="5">
        <f t="shared" si="2203"/>
        <v>-9.9999999999997868E-3</v>
      </c>
      <c r="AK1896" s="5">
        <f t="shared" si="2177"/>
        <v>0</v>
      </c>
      <c r="AL1896" s="5">
        <f t="shared" si="2193"/>
        <v>-9.9999999999997868E-3</v>
      </c>
      <c r="AM1896" s="95">
        <f t="shared" si="2213"/>
        <v>1.5714285714285712E-2</v>
      </c>
      <c r="AN1896" s="95">
        <f t="shared" si="2194"/>
        <v>-1.9999999999999987E-2</v>
      </c>
      <c r="AO1896" s="78">
        <f t="shared" si="2204"/>
        <v>0.78571428571428614</v>
      </c>
      <c r="AP1896" s="8">
        <f t="shared" si="2205"/>
        <v>44.000000000000007</v>
      </c>
      <c r="AQ1896" s="8"/>
      <c r="AR1896" s="8">
        <f t="shared" si="2206"/>
        <v>-0.11111111111110891</v>
      </c>
      <c r="AS1896" s="114">
        <f t="shared" si="2207"/>
        <v>-21622.888888888461</v>
      </c>
      <c r="AT1896" s="103">
        <f t="shared" si="2195"/>
        <v>-7.9895460161509418E-2</v>
      </c>
      <c r="AU1896" s="5">
        <f t="shared" si="2196"/>
        <v>1.37</v>
      </c>
      <c r="AV1896" s="93">
        <f t="shared" si="2197"/>
        <v>-8.1028530969087034E-2</v>
      </c>
      <c r="AW1896" s="210">
        <f t="shared" si="2198"/>
        <v>3.3333333333333277E-2</v>
      </c>
      <c r="AX1896" s="276">
        <f t="shared" si="2068"/>
        <v>-7.3506929246401724E-3</v>
      </c>
      <c r="AY1896" s="19">
        <f t="shared" si="2127"/>
        <v>-0.55091174843720736</v>
      </c>
    </row>
    <row r="1897" spans="1:51">
      <c r="A1897" s="16">
        <v>41092.378900462965</v>
      </c>
      <c r="B1897" s="9">
        <v>2</v>
      </c>
      <c r="C1897" s="5">
        <v>1.38</v>
      </c>
      <c r="D1897" s="5">
        <v>1.41</v>
      </c>
      <c r="E1897" s="5">
        <v>1.38</v>
      </c>
      <c r="F1897" s="5">
        <v>1.395</v>
      </c>
      <c r="G1897" s="6">
        <v>321536</v>
      </c>
      <c r="H1897" s="113">
        <f t="shared" si="2200"/>
        <v>1.395</v>
      </c>
      <c r="I1897" s="19">
        <f t="shared" si="2208"/>
        <v>1.8248175182481684E-2</v>
      </c>
      <c r="J1897" s="8">
        <f t="shared" si="2180"/>
        <v>1.4648444069193691</v>
      </c>
      <c r="K1897" s="8">
        <f t="shared" si="2181"/>
        <v>1.2641555930806305</v>
      </c>
      <c r="L1897" s="8">
        <f t="shared" si="2182"/>
        <v>1.3644999999999998</v>
      </c>
      <c r="M1897" s="19">
        <f t="shared" si="2183"/>
        <v>0.15875325390103165</v>
      </c>
      <c r="N1897" s="19">
        <f t="shared" si="2209"/>
        <v>-5.9099640645734204E-2</v>
      </c>
      <c r="O1897" s="19">
        <f t="shared" si="2210"/>
        <v>-5.9556750728512976E-3</v>
      </c>
      <c r="P1897" s="19">
        <f t="shared" si="2211"/>
        <v>2.5985096607969637E-3</v>
      </c>
      <c r="Q1897" s="6">
        <v>405</v>
      </c>
      <c r="R1897" s="191">
        <v>448999.17</v>
      </c>
      <c r="S1897" s="66">
        <f t="shared" si="2184"/>
        <v>1108.6399259259258</v>
      </c>
      <c r="T1897" t="str">
        <f t="shared" ref="T1897:W1898" si="2214">IF(C1897&gt;$J1897,"BrokeBandUpper", IF(C1897&lt;$K1897,"BrokeBandLower", ""))</f>
        <v/>
      </c>
      <c r="U1897" t="str">
        <f t="shared" si="2214"/>
        <v/>
      </c>
      <c r="V1897" t="str">
        <f t="shared" si="2214"/>
        <v/>
      </c>
      <c r="W1897" t="str">
        <f t="shared" si="2214"/>
        <v/>
      </c>
      <c r="X1897" s="63" t="s">
        <v>89</v>
      </c>
      <c r="Y1897" s="219">
        <f t="shared" si="2185"/>
        <v>-2.1098901098901062E-3</v>
      </c>
      <c r="Z1897" s="78">
        <f t="shared" si="2186"/>
        <v>1.360446616756585</v>
      </c>
      <c r="AA1897" s="78">
        <f t="shared" si="2187"/>
        <v>1.4178165828967926</v>
      </c>
      <c r="AB1897" s="74">
        <f t="shared" si="1517"/>
        <v>1896</v>
      </c>
      <c r="AC1897" s="80">
        <f t="shared" si="2188"/>
        <v>1.5831139482333542E-2</v>
      </c>
      <c r="AD1897" s="79">
        <f t="shared" si="2201"/>
        <v>-5.7369966140207618E-2</v>
      </c>
      <c r="AE1897" s="81">
        <f t="shared" si="2189"/>
        <v>-7.320110562254116E-2</v>
      </c>
      <c r="AF1897" s="19">
        <f t="shared" si="2190"/>
        <v>-4.0463602155783054E-2</v>
      </c>
      <c r="AG1897" s="93">
        <f t="shared" si="2202"/>
        <v>0.35590384529190128</v>
      </c>
      <c r="AH1897" s="91">
        <f t="shared" si="2191"/>
        <v>1.7456648393109129E-3</v>
      </c>
      <c r="AI1897" s="96">
        <f t="shared" si="2192"/>
        <v>1890.511011525701</v>
      </c>
      <c r="AJ1897" s="5">
        <f t="shared" si="2203"/>
        <v>2.4999999999999911E-2</v>
      </c>
      <c r="AK1897" s="5">
        <f t="shared" ref="AK1897:AK1904" si="2215">IF(AJ1897&gt;0,AJ1897,0)</f>
        <v>2.4999999999999911E-2</v>
      </c>
      <c r="AL1897" s="5">
        <f t="shared" si="2193"/>
        <v>0</v>
      </c>
      <c r="AM1897" s="95">
        <f t="shared" si="2213"/>
        <v>1.7499999999999991E-2</v>
      </c>
      <c r="AN1897" s="95">
        <f t="shared" si="2194"/>
        <v>-1.7857142857142842E-2</v>
      </c>
      <c r="AO1897" s="78">
        <f t="shared" si="2204"/>
        <v>0.98000000000000032</v>
      </c>
      <c r="AP1897" s="8">
        <f t="shared" si="2205"/>
        <v>49.494949494949509</v>
      </c>
      <c r="AQ1897" s="8"/>
      <c r="AR1897" s="8">
        <f t="shared" si="2206"/>
        <v>7.4014868308343696E-15</v>
      </c>
      <c r="AS1897" s="114">
        <f t="shared" si="2207"/>
        <v>2.37984446963916E-9</v>
      </c>
      <c r="AT1897" s="103">
        <f t="shared" si="2195"/>
        <v>5.8877534520337227E-2</v>
      </c>
      <c r="AU1897" s="5">
        <f t="shared" si="2196"/>
        <v>1.395</v>
      </c>
      <c r="AV1897" s="93">
        <f t="shared" si="2197"/>
        <v>5.3003315566021201E-15</v>
      </c>
      <c r="AW1897" s="210">
        <f t="shared" si="2198"/>
        <v>2.1739130434782629E-2</v>
      </c>
      <c r="AX1897" s="276">
        <f t="shared" si="2068"/>
        <v>-9.9727976300635571E-3</v>
      </c>
      <c r="AY1897" s="19">
        <f t="shared" si="2127"/>
        <v>-0.356715310013</v>
      </c>
    </row>
    <row r="1898" spans="1:51">
      <c r="A1898" s="16">
        <v>41093.367546296293</v>
      </c>
      <c r="B1898" s="9">
        <v>3</v>
      </c>
      <c r="C1898" s="5">
        <v>1.4</v>
      </c>
      <c r="D1898" s="5">
        <v>1.41</v>
      </c>
      <c r="E1898" s="5">
        <v>1.385</v>
      </c>
      <c r="F1898" s="5">
        <v>1.4</v>
      </c>
      <c r="G1898" s="6">
        <v>361547</v>
      </c>
      <c r="H1898" s="113">
        <f t="shared" si="2200"/>
        <v>1.4</v>
      </c>
      <c r="I1898" s="19">
        <f t="shared" si="2208"/>
        <v>3.5842293906809273E-3</v>
      </c>
      <c r="J1898" s="8">
        <f t="shared" si="2180"/>
        <v>1.4675184712256837</v>
      </c>
      <c r="K1898" s="8">
        <f t="shared" si="2181"/>
        <v>1.2644815287743161</v>
      </c>
      <c r="L1898" s="8">
        <f t="shared" si="2182"/>
        <v>1.3659999999999999</v>
      </c>
      <c r="M1898" s="19">
        <f t="shared" si="2183"/>
        <v>0.16056932254927825</v>
      </c>
      <c r="N1898" s="19">
        <f t="shared" si="2209"/>
        <v>1.1439568031649635E-2</v>
      </c>
      <c r="O1898" s="19">
        <f t="shared" si="2210"/>
        <v>1.8254937477887043E-3</v>
      </c>
      <c r="P1898" s="19">
        <f t="shared" si="2211"/>
        <v>2.578287795185699E-4</v>
      </c>
      <c r="Q1898" s="6">
        <v>379</v>
      </c>
      <c r="R1898" s="191">
        <v>506069.34</v>
      </c>
      <c r="S1898" s="66">
        <f t="shared" si="2184"/>
        <v>1335.2753034300792</v>
      </c>
      <c r="T1898" t="str">
        <f t="shared" si="2214"/>
        <v/>
      </c>
      <c r="U1898" t="str">
        <f t="shared" si="2214"/>
        <v/>
      </c>
      <c r="V1898" t="str">
        <f t="shared" si="2214"/>
        <v/>
      </c>
      <c r="W1898" t="str">
        <f t="shared" si="2214"/>
        <v/>
      </c>
      <c r="X1898" s="63" t="s">
        <v>89</v>
      </c>
      <c r="Y1898" s="219">
        <f t="shared" si="2185"/>
        <v>2.3406593406593425E-3</v>
      </c>
      <c r="Z1898" s="78">
        <f t="shared" si="2186"/>
        <v>1.3665378377760709</v>
      </c>
      <c r="AA1898" s="78">
        <f t="shared" si="2187"/>
        <v>1.4164981557624299</v>
      </c>
      <c r="AB1898" s="74">
        <f t="shared" si="1517"/>
        <v>1897</v>
      </c>
      <c r="AC1898" s="80">
        <f t="shared" si="2188"/>
        <v>1.8592630108945712E-2</v>
      </c>
      <c r="AD1898" s="79">
        <f t="shared" si="2201"/>
        <v>-4.9960317986359026E-2</v>
      </c>
      <c r="AE1898" s="81">
        <f t="shared" si="2189"/>
        <v>-6.8552948095304739E-2</v>
      </c>
      <c r="AF1898" s="19">
        <f t="shared" si="2190"/>
        <v>-3.5270302176615184E-2</v>
      </c>
      <c r="AG1898" s="93">
        <f t="shared" si="2202"/>
        <v>0.17443410372916004</v>
      </c>
      <c r="AH1898" s="91">
        <f t="shared" si="2191"/>
        <v>2.1064503775638788E-3</v>
      </c>
      <c r="AI1898" s="96">
        <f t="shared" si="2192"/>
        <v>1890.5967107501694</v>
      </c>
      <c r="AJ1898" s="5">
        <f t="shared" si="2203"/>
        <v>4.9999999999998934E-3</v>
      </c>
      <c r="AK1898" s="5">
        <f t="shared" si="2215"/>
        <v>4.9999999999998934E-3</v>
      </c>
      <c r="AL1898" s="5">
        <f t="shared" si="2193"/>
        <v>0</v>
      </c>
      <c r="AM1898" s="95">
        <f t="shared" si="2213"/>
        <v>1.5357142857142831E-2</v>
      </c>
      <c r="AN1898" s="95">
        <f t="shared" si="2194"/>
        <v>-1.7857142857142842E-2</v>
      </c>
      <c r="AO1898" s="78">
        <f t="shared" si="2204"/>
        <v>0.85999999999999932</v>
      </c>
      <c r="AP1898" s="8">
        <f t="shared" si="2205"/>
        <v>46.23655913978493</v>
      </c>
      <c r="AQ1898" s="8"/>
      <c r="AR1898" s="8">
        <f t="shared" si="2206"/>
        <v>0.19999999999999646</v>
      </c>
      <c r="AS1898" s="114">
        <f t="shared" si="2207"/>
        <v>72309.399999998714</v>
      </c>
      <c r="AT1898" s="103">
        <f t="shared" si="2195"/>
        <v>7.855265173597141E-2</v>
      </c>
      <c r="AU1898" s="5">
        <f t="shared" si="2196"/>
        <v>1.4</v>
      </c>
      <c r="AV1898" s="93">
        <f t="shared" si="2197"/>
        <v>0.1428843723273153</v>
      </c>
      <c r="AW1898" s="210">
        <f t="shared" si="2198"/>
        <v>1.8050541516245425E-2</v>
      </c>
      <c r="AX1898" s="276">
        <f t="shared" si="2068"/>
        <v>-1.2119285812979389E-2</v>
      </c>
      <c r="AY1898" s="19">
        <f t="shared" si="2127"/>
        <v>-0.215234306614738</v>
      </c>
    </row>
    <row r="1899" spans="1:51">
      <c r="A1899" s="16">
        <v>41094.384050925924</v>
      </c>
      <c r="B1899" s="9">
        <v>4</v>
      </c>
      <c r="C1899" s="5">
        <v>1.48</v>
      </c>
      <c r="D1899" s="5">
        <v>1.5</v>
      </c>
      <c r="E1899" s="5">
        <v>1.4550000000000001</v>
      </c>
      <c r="F1899" s="5">
        <v>1.49</v>
      </c>
      <c r="G1899" s="6">
        <v>593844</v>
      </c>
      <c r="H1899" s="113">
        <f t="shared" si="2200"/>
        <v>1.49</v>
      </c>
      <c r="I1899" s="19">
        <f t="shared" si="2208"/>
        <v>6.4285714285714349E-2</v>
      </c>
      <c r="J1899" s="8">
        <f t="shared" ref="J1899:J1904" si="2216">(L1899)+2*STDEVPA(H1880:H1899)</f>
        <v>1.4874130105775667</v>
      </c>
      <c r="K1899" s="8">
        <f t="shared" ref="K1899:K1904" si="2217">(L1899)-(2*STDEVPA(H1880:H1899))</f>
        <v>1.257586989422433</v>
      </c>
      <c r="L1899" s="8">
        <f t="shared" ref="L1899:L1904" si="2218">AVERAGE(H1880:H1899)</f>
        <v>1.3724999999999998</v>
      </c>
      <c r="M1899" s="19">
        <f t="shared" ref="M1899:M1904" si="2219">(J1899-K1899)/K1899</f>
        <v>0.18275158942339648</v>
      </c>
      <c r="N1899" s="19">
        <f t="shared" si="2209"/>
        <v>0.13814760205711496</v>
      </c>
      <c r="O1899" s="19">
        <f t="shared" si="2210"/>
        <v>1.3556585311847507E-2</v>
      </c>
      <c r="P1899" s="19">
        <f t="shared" si="2211"/>
        <v>-5.4524634761301E-3</v>
      </c>
      <c r="Q1899" s="6">
        <v>453</v>
      </c>
      <c r="R1899" s="191">
        <v>879997.3051</v>
      </c>
      <c r="S1899" s="66">
        <f t="shared" ref="S1899:S1904" si="2220">R1899/Q1899</f>
        <v>1942.5989075055188</v>
      </c>
      <c r="T1899" t="str">
        <f t="shared" ref="T1899:W1900" si="2221">IF(C1899&gt;$J1899,"BrokeBandUpper", IF(C1899&lt;$K1899,"BrokeBandLower", ""))</f>
        <v/>
      </c>
      <c r="U1899" t="str">
        <f t="shared" si="2221"/>
        <v>BrokeBandUpper</v>
      </c>
      <c r="V1899" t="str">
        <f t="shared" si="2221"/>
        <v/>
      </c>
      <c r="W1899" t="str">
        <f t="shared" si="2221"/>
        <v>BrokeBandUpper</v>
      </c>
      <c r="X1899" s="63"/>
      <c r="Y1899" s="219">
        <f t="shared" ref="Y1899:Y1904" si="2222">SLOPE(H1886:H1899,AB1886:AB1899)</f>
        <v>7.7032967032967014E-3</v>
      </c>
      <c r="Z1899" s="78">
        <f t="shared" ref="Z1899:Z1904" si="2223">Z1898+(0.154*(F1899-Z1898))</f>
        <v>1.385551010758556</v>
      </c>
      <c r="AA1899" s="78">
        <f t="shared" ref="AA1899:AA1904" si="2224">AA1898+(0.074*(F1899-AA1898))</f>
        <v>1.4219372922360101</v>
      </c>
      <c r="AB1899" s="74">
        <f t="shared" si="1517"/>
        <v>1898</v>
      </c>
      <c r="AC1899" s="80">
        <f t="shared" ref="AC1899:AC1904" si="2225">AD1899-AE1899</f>
        <v>2.5733333294280555E-2</v>
      </c>
      <c r="AD1899" s="79">
        <f t="shared" si="2201"/>
        <v>-3.6386281477454041E-2</v>
      </c>
      <c r="AE1899" s="81">
        <f t="shared" ref="AE1899:AE1904" si="2226">AE1898+(0.2*(AD1899-AE1898))</f>
        <v>-6.2119614771734596E-2</v>
      </c>
      <c r="AF1899" s="19">
        <f t="shared" ref="AF1899:AF1904" si="2227">AD1899/AA1899</f>
        <v>-2.5589230746059316E-2</v>
      </c>
      <c r="AG1899" s="93">
        <f t="shared" si="2202"/>
        <v>0.38406095014492564</v>
      </c>
      <c r="AH1899" s="91">
        <f t="shared" ref="AH1899:AH1904" si="2228">SLOPE(AC1886:AC1899,AB1886:AB1899)</f>
        <v>2.5669244044673138E-3</v>
      </c>
      <c r="AI1899" s="96">
        <f t="shared" ref="AI1899:AI1904" si="2229">INTERCEPT(AB1886:AB1899,AC1886:AC1899)</f>
        <v>1890.7472676828845</v>
      </c>
      <c r="AJ1899" s="5">
        <f t="shared" si="2203"/>
        <v>9.000000000000008E-2</v>
      </c>
      <c r="AK1899" s="5">
        <f t="shared" si="2215"/>
        <v>9.000000000000008E-2</v>
      </c>
      <c r="AL1899" s="5">
        <f t="shared" ref="AL1899:AL1904" si="2230">IF(AJ1899&lt;0,AJ1899,0)</f>
        <v>0</v>
      </c>
      <c r="AM1899" s="95">
        <f t="shared" si="2213"/>
        <v>2.1785714285714266E-2</v>
      </c>
      <c r="AN1899" s="95">
        <f t="shared" ref="AN1899:AN1904" si="2231">(AVERAGE(AL1886:AL1899))</f>
        <v>-1.3928571428571401E-2</v>
      </c>
      <c r="AO1899" s="78">
        <f t="shared" si="2204"/>
        <v>1.5641025641025657</v>
      </c>
      <c r="AP1899" s="8">
        <f t="shared" si="2205"/>
        <v>61.000000000000021</v>
      </c>
      <c r="AQ1899" s="8"/>
      <c r="AR1899" s="8">
        <f t="shared" si="2206"/>
        <v>0.55555555555555447</v>
      </c>
      <c r="AS1899" s="114">
        <f t="shared" si="2207"/>
        <v>329913.33333333267</v>
      </c>
      <c r="AT1899" s="103">
        <f t="shared" ref="AT1899:AT1904" si="2232">SUM(AS1880:AS1899)/SUM(G1880:G1899)</f>
        <v>0.12601932850318923</v>
      </c>
      <c r="AU1899" s="5">
        <f t="shared" ref="AU1899:AU1904" si="2233">F1899</f>
        <v>1.49</v>
      </c>
      <c r="AV1899" s="93">
        <f t="shared" ref="AV1899:AV1904" si="2234">AS1899/R1899</f>
        <v>0.374902663248318</v>
      </c>
      <c r="AW1899" s="210">
        <f t="shared" ref="AW1899:AW1904" si="2235">(D1899-E1899)/E1899</f>
        <v>3.0927835051546341E-2</v>
      </c>
      <c r="AX1899" s="276">
        <f t="shared" si="2068"/>
        <v>-1.3414671680078063E-2</v>
      </c>
      <c r="AY1899" s="19">
        <f t="shared" si="2127"/>
        <v>-0.10688632045556302</v>
      </c>
    </row>
    <row r="1900" spans="1:51">
      <c r="A1900" s="16">
        <v>41095.328958333332</v>
      </c>
      <c r="B1900" s="9">
        <v>5</v>
      </c>
      <c r="C1900" s="5">
        <v>1.5</v>
      </c>
      <c r="D1900" s="5">
        <v>1.5149999999999999</v>
      </c>
      <c r="E1900" s="5">
        <v>1.4850000000000001</v>
      </c>
      <c r="F1900" s="5">
        <v>1.5049999999999999</v>
      </c>
      <c r="G1900" s="6">
        <v>473185</v>
      </c>
      <c r="H1900" s="113">
        <f t="shared" si="2200"/>
        <v>1.5049999999999999</v>
      </c>
      <c r="I1900" s="19">
        <f t="shared" si="2208"/>
        <v>1.0067114093959667E-2</v>
      </c>
      <c r="J1900" s="8">
        <f t="shared" si="2216"/>
        <v>1.5050965877526652</v>
      </c>
      <c r="K1900" s="8">
        <f t="shared" si="2217"/>
        <v>1.2494034122473345</v>
      </c>
      <c r="L1900" s="8">
        <f t="shared" si="2218"/>
        <v>1.3772499999999999</v>
      </c>
      <c r="M1900" s="19">
        <f t="shared" si="2219"/>
        <v>0.20465221480819287</v>
      </c>
      <c r="N1900" s="19">
        <f t="shared" si="2209"/>
        <v>0.1198382211279012</v>
      </c>
      <c r="O1900" s="19">
        <f t="shared" si="2210"/>
        <v>1.1888814370550593E-2</v>
      </c>
      <c r="P1900" s="19">
        <f t="shared" si="2211"/>
        <v>-6.5073646943953137E-3</v>
      </c>
      <c r="Q1900" s="6">
        <v>583</v>
      </c>
      <c r="R1900" s="191">
        <v>709353.90899999999</v>
      </c>
      <c r="S1900" s="66">
        <f t="shared" si="2220"/>
        <v>1216.7305471698112</v>
      </c>
      <c r="T1900" t="str">
        <f t="shared" si="2221"/>
        <v/>
      </c>
      <c r="U1900" t="str">
        <f t="shared" si="2221"/>
        <v>BrokeBandUpper</v>
      </c>
      <c r="V1900" t="str">
        <f t="shared" si="2221"/>
        <v/>
      </c>
      <c r="W1900" t="str">
        <f t="shared" si="2221"/>
        <v/>
      </c>
      <c r="X1900" s="63"/>
      <c r="Y1900" s="219">
        <f t="shared" si="2222"/>
        <v>1.1527472527472523E-2</v>
      </c>
      <c r="Z1900" s="78">
        <f t="shared" si="2223"/>
        <v>1.4039461551017385</v>
      </c>
      <c r="AA1900" s="78">
        <f t="shared" si="2224"/>
        <v>1.4280839326105452</v>
      </c>
      <c r="AB1900" s="74">
        <f t="shared" si="1517"/>
        <v>1899</v>
      </c>
      <c r="AC1900" s="80">
        <f t="shared" si="2225"/>
        <v>3.0385469810342278E-2</v>
      </c>
      <c r="AD1900" s="79">
        <f t="shared" si="2201"/>
        <v>-2.4137777508806746E-2</v>
      </c>
      <c r="AE1900" s="81">
        <f t="shared" si="2226"/>
        <v>-5.4523247319149024E-2</v>
      </c>
      <c r="AF1900" s="19">
        <f t="shared" si="2227"/>
        <v>-1.6902212088250834E-2</v>
      </c>
      <c r="AG1900" s="93">
        <f t="shared" si="2202"/>
        <v>0.18078250737519877</v>
      </c>
      <c r="AH1900" s="91">
        <f t="shared" si="2228"/>
        <v>2.9614166565772597E-3</v>
      </c>
      <c r="AI1900" s="96">
        <f t="shared" si="2229"/>
        <v>1890.9624576973476</v>
      </c>
      <c r="AJ1900" s="5">
        <f t="shared" si="2203"/>
        <v>1.4999999999999902E-2</v>
      </c>
      <c r="AK1900" s="5">
        <f t="shared" si="2215"/>
        <v>1.4999999999999902E-2</v>
      </c>
      <c r="AL1900" s="5">
        <f t="shared" si="2230"/>
        <v>0</v>
      </c>
      <c r="AM1900" s="95">
        <f t="shared" si="2213"/>
        <v>2.2857142857142829E-2</v>
      </c>
      <c r="AN1900" s="95">
        <f t="shared" si="2231"/>
        <v>-1.0714285714285692E-2</v>
      </c>
      <c r="AO1900" s="78">
        <f t="shared" si="2204"/>
        <v>2.1333333333333351</v>
      </c>
      <c r="AP1900" s="8">
        <f t="shared" si="2205"/>
        <v>68.085106382978736</v>
      </c>
      <c r="AQ1900" s="8"/>
      <c r="AR1900" s="8">
        <f t="shared" si="2206"/>
        <v>0.33333333333332837</v>
      </c>
      <c r="AS1900" s="114">
        <f t="shared" si="2207"/>
        <v>157728.33333333099</v>
      </c>
      <c r="AT1900" s="103">
        <f t="shared" si="2232"/>
        <v>0.14925592389702547</v>
      </c>
      <c r="AU1900" s="5">
        <f t="shared" si="2233"/>
        <v>1.5049999999999999</v>
      </c>
      <c r="AV1900" s="93">
        <f t="shared" si="2234"/>
        <v>0.22235492232034912</v>
      </c>
      <c r="AW1900" s="210">
        <f t="shared" si="2235"/>
        <v>2.0202020202020068E-2</v>
      </c>
      <c r="AX1900" s="276">
        <f t="shared" si="2068"/>
        <v>-1.3612372029914875E-2</v>
      </c>
      <c r="AY1900" s="19">
        <f t="shared" si="2127"/>
        <v>-1.4737621206966591E-2</v>
      </c>
    </row>
    <row r="1901" spans="1:51">
      <c r="A1901" s="16">
        <v>41096.320821759262</v>
      </c>
      <c r="B1901" s="9">
        <v>6</v>
      </c>
      <c r="C1901" s="5">
        <v>1.5</v>
      </c>
      <c r="D1901" s="5">
        <v>1.51</v>
      </c>
      <c r="E1901" s="5">
        <v>1.48</v>
      </c>
      <c r="F1901" s="5">
        <v>1.5049999999999999</v>
      </c>
      <c r="G1901" s="6">
        <v>206071</v>
      </c>
      <c r="H1901" s="113">
        <f t="shared" ref="H1901:H1906" si="2236">F1901</f>
        <v>1.5049999999999999</v>
      </c>
      <c r="I1901" s="19">
        <f t="shared" si="2208"/>
        <v>0</v>
      </c>
      <c r="J1901" s="8">
        <f t="shared" si="2216"/>
        <v>1.5127011593068662</v>
      </c>
      <c r="K1901" s="8">
        <f t="shared" si="2217"/>
        <v>1.2452988406931338</v>
      </c>
      <c r="L1901" s="8">
        <f t="shared" si="2218"/>
        <v>1.379</v>
      </c>
      <c r="M1901" s="19">
        <f t="shared" si="2219"/>
        <v>0.21472943672291239</v>
      </c>
      <c r="N1901" s="19">
        <f t="shared" si="2209"/>
        <v>4.9240717595772129E-2</v>
      </c>
      <c r="O1901" s="19">
        <f t="shared" si="2210"/>
        <v>5.0525472026720806E-3</v>
      </c>
      <c r="P1901" s="19">
        <f t="shared" si="2211"/>
        <v>-3.2852251834479484E-3</v>
      </c>
      <c r="Q1901" s="6">
        <v>271</v>
      </c>
      <c r="R1901" s="191">
        <v>309352.89</v>
      </c>
      <c r="S1901" s="66">
        <f t="shared" si="2220"/>
        <v>1141.5235793357933</v>
      </c>
      <c r="T1901" t="str">
        <f t="shared" ref="T1901:W1902" si="2237">IF(C1901&gt;$J1901,"BrokeBandUpper", IF(C1901&lt;$K1901,"BrokeBandLower", ""))</f>
        <v/>
      </c>
      <c r="U1901" t="str">
        <f t="shared" si="2237"/>
        <v/>
      </c>
      <c r="V1901" t="str">
        <f t="shared" si="2237"/>
        <v/>
      </c>
      <c r="W1901" t="str">
        <f t="shared" si="2237"/>
        <v/>
      </c>
      <c r="X1901" s="63"/>
      <c r="Y1901" s="219">
        <f t="shared" si="2222"/>
        <v>1.6252747252747245E-2</v>
      </c>
      <c r="Z1901" s="78">
        <f t="shared" si="2223"/>
        <v>1.4195084472160708</v>
      </c>
      <c r="AA1901" s="78">
        <f t="shared" si="2224"/>
        <v>1.4337757215973648</v>
      </c>
      <c r="AB1901" s="74">
        <f t="shared" si="1517"/>
        <v>1900</v>
      </c>
      <c r="AC1901" s="80">
        <f t="shared" si="2225"/>
        <v>3.2204778350284069E-2</v>
      </c>
      <c r="AD1901" s="79">
        <f t="shared" ref="AD1901:AD1906" si="2238">Z1901-AA1901</f>
        <v>-1.4267274381293937E-2</v>
      </c>
      <c r="AE1901" s="81">
        <f t="shared" si="2226"/>
        <v>-4.6472052731578006E-2</v>
      </c>
      <c r="AF1901" s="19">
        <f t="shared" si="2227"/>
        <v>-9.9508411018417956E-3</v>
      </c>
      <c r="AG1901" s="93">
        <f t="shared" ref="AG1901:AG1907" si="2239">IF(A1902&gt;A1901,(AC1901-AC1900)/AC1900, (AC1901-AC1902)/AC1902)</f>
        <v>5.9874293578391691E-2</v>
      </c>
      <c r="AH1901" s="91">
        <f t="shared" si="2228"/>
        <v>3.3447914638377327E-3</v>
      </c>
      <c r="AI1901" s="96">
        <f t="shared" si="2229"/>
        <v>1891.2968888024077</v>
      </c>
      <c r="AJ1901" s="5">
        <f t="shared" ref="AJ1901:AJ1906" si="2240">F1901-F1900</f>
        <v>0</v>
      </c>
      <c r="AK1901" s="5">
        <f t="shared" si="2215"/>
        <v>0</v>
      </c>
      <c r="AL1901" s="5">
        <f t="shared" si="2230"/>
        <v>0</v>
      </c>
      <c r="AM1901" s="95">
        <f t="shared" si="2213"/>
        <v>1.9285714285714257E-2</v>
      </c>
      <c r="AN1901" s="95">
        <f t="shared" si="2231"/>
        <v>-1.0714285714285692E-2</v>
      </c>
      <c r="AO1901" s="78">
        <f t="shared" ref="AO1901:AO1906" si="2241">ABS(AM1901/AN1901)</f>
        <v>1.8000000000000012</v>
      </c>
      <c r="AP1901" s="8">
        <f t="shared" ref="AP1901:AP1906" si="2242">IF(AN1901=0,100,100-(100/(1+AO1901)))</f>
        <v>64.285714285714306</v>
      </c>
      <c r="AQ1901" s="8"/>
      <c r="AR1901" s="8">
        <f t="shared" ref="AR1901:AR1906" si="2243">IF(ISERROR(((F1901-E1901)-(D1901-F1901))/(D1901-E1901)),0,((F1901-E1901)-(D1901-F1901))/(D1901-E1901))</f>
        <v>0.6666666666666593</v>
      </c>
      <c r="AS1901" s="114">
        <f t="shared" ref="AS1901:AS1906" si="2244">IF(ISERROR(AR1901*G1901),0,AR1901*G1901)</f>
        <v>137380.66666666514</v>
      </c>
      <c r="AT1901" s="103">
        <f t="shared" si="2232"/>
        <v>0.10265597372953965</v>
      </c>
      <c r="AU1901" s="5">
        <f t="shared" si="2233"/>
        <v>1.5049999999999999</v>
      </c>
      <c r="AV1901" s="93">
        <f t="shared" si="2234"/>
        <v>0.44409045820346188</v>
      </c>
      <c r="AW1901" s="210">
        <f t="shared" si="2235"/>
        <v>2.0270270270270289E-2</v>
      </c>
      <c r="AX1901" s="276">
        <f t="shared" si="2068"/>
        <v>-1.35448754661602E-2</v>
      </c>
      <c r="AY1901" s="19">
        <f t="shared" si="2127"/>
        <v>4.9584718670884868E-3</v>
      </c>
    </row>
    <row r="1902" spans="1:51">
      <c r="A1902" s="16">
        <v>41099.353506944448</v>
      </c>
      <c r="B1902" s="9">
        <v>2</v>
      </c>
      <c r="C1902" s="5">
        <v>1.5</v>
      </c>
      <c r="D1902" s="5">
        <v>1.5049999999999999</v>
      </c>
      <c r="E1902" s="5">
        <v>1.4650000000000001</v>
      </c>
      <c r="F1902" s="5">
        <v>1.47</v>
      </c>
      <c r="G1902" s="6">
        <v>66086</v>
      </c>
      <c r="H1902" s="113">
        <f t="shared" si="2236"/>
        <v>1.47</v>
      </c>
      <c r="I1902" s="19">
        <f t="shared" ref="I1902:I1908" si="2245">IF(A1903&gt;A1902,(H1902-H1901)/H1901, (H1902-H1903)/H1903)</f>
        <v>-2.325581395348832E-2</v>
      </c>
      <c r="J1902" s="8">
        <f t="shared" si="2216"/>
        <v>1.5188259772321602</v>
      </c>
      <c r="K1902" s="8">
        <f t="shared" si="2217"/>
        <v>1.2431740227678394</v>
      </c>
      <c r="L1902" s="8">
        <f t="shared" si="2218"/>
        <v>1.3809999999999998</v>
      </c>
      <c r="M1902" s="19">
        <f t="shared" si="2219"/>
        <v>0.22173239579974582</v>
      </c>
      <c r="N1902" s="19">
        <f t="shared" ref="N1902:N1908" si="2246">IF(A1903&gt;A1902,(M1902-M1901)/M1901, (M1902-M1903)/M1903)</f>
        <v>3.2612943915417025E-2</v>
      </c>
      <c r="O1902" s="19">
        <f t="shared" ref="O1902:O1908" si="2247">IF(A1903&gt;A1902,(J1902-J1901)/J1901, (J1902-J1903)/J1903)</f>
        <v>4.0489278980260753E-3</v>
      </c>
      <c r="P1902" s="19">
        <f t="shared" ref="P1902:P1908" si="2248">IF(A1903&gt;A1902,(K1902-K1901)/K1901, (K1902-K1903)/K1903)</f>
        <v>-1.7062715035627298E-3</v>
      </c>
      <c r="Q1902" s="6">
        <v>160</v>
      </c>
      <c r="R1902" s="191">
        <v>98282.494999999995</v>
      </c>
      <c r="S1902" s="66">
        <f t="shared" si="2220"/>
        <v>614.26559374999999</v>
      </c>
      <c r="T1902" t="str">
        <f t="shared" si="2237"/>
        <v/>
      </c>
      <c r="U1902" t="str">
        <f t="shared" si="2237"/>
        <v/>
      </c>
      <c r="V1902" t="str">
        <f t="shared" si="2237"/>
        <v/>
      </c>
      <c r="W1902" t="str">
        <f t="shared" si="2237"/>
        <v/>
      </c>
      <c r="X1902" s="63"/>
      <c r="Y1902" s="219">
        <f t="shared" si="2222"/>
        <v>1.7637362637362628E-2</v>
      </c>
      <c r="Z1902" s="78">
        <f t="shared" si="2223"/>
        <v>1.4272841463447958</v>
      </c>
      <c r="AA1902" s="78">
        <f t="shared" si="2224"/>
        <v>1.4364563181991599</v>
      </c>
      <c r="AB1902" s="74">
        <f t="shared" si="1517"/>
        <v>1901</v>
      </c>
      <c r="AC1902" s="80">
        <f t="shared" si="2225"/>
        <v>2.9839904701771183E-2</v>
      </c>
      <c r="AD1902" s="79">
        <f t="shared" si="2238"/>
        <v>-9.1721718543640307E-3</v>
      </c>
      <c r="AE1902" s="81">
        <f t="shared" si="2226"/>
        <v>-3.9012076556135214E-2</v>
      </c>
      <c r="AF1902" s="19">
        <f t="shared" si="2227"/>
        <v>-6.3852772535839403E-3</v>
      </c>
      <c r="AG1902" s="93">
        <f t="shared" si="2239"/>
        <v>-7.3432383939758608E-2</v>
      </c>
      <c r="AH1902" s="91">
        <f t="shared" si="2228"/>
        <v>3.4796698803381794E-3</v>
      </c>
      <c r="AI1902" s="96">
        <f t="shared" si="2229"/>
        <v>1891.6152802574297</v>
      </c>
      <c r="AJ1902" s="5">
        <f t="shared" si="2240"/>
        <v>-3.499999999999992E-2</v>
      </c>
      <c r="AK1902" s="5">
        <f t="shared" si="2215"/>
        <v>0</v>
      </c>
      <c r="AL1902" s="5">
        <f t="shared" si="2230"/>
        <v>-3.499999999999992E-2</v>
      </c>
      <c r="AM1902" s="95">
        <f t="shared" ref="AM1902:AM1907" si="2249">(AVERAGE(AK1889:AK1902))</f>
        <v>1.9285714285714257E-2</v>
      </c>
      <c r="AN1902" s="95">
        <f t="shared" si="2231"/>
        <v>-9.2857142857142617E-3</v>
      </c>
      <c r="AO1902" s="78">
        <f t="shared" si="2241"/>
        <v>2.0769230769230793</v>
      </c>
      <c r="AP1902" s="8">
        <f t="shared" si="2242"/>
        <v>67.500000000000028</v>
      </c>
      <c r="AQ1902" s="8"/>
      <c r="AR1902" s="8">
        <f t="shared" si="2243"/>
        <v>-0.75000000000000422</v>
      </c>
      <c r="AS1902" s="114">
        <f t="shared" si="2244"/>
        <v>-49564.500000000276</v>
      </c>
      <c r="AT1902" s="103">
        <f t="shared" si="2232"/>
        <v>0.12024889872303263</v>
      </c>
      <c r="AU1902" s="5">
        <f t="shared" si="2233"/>
        <v>1.47</v>
      </c>
      <c r="AV1902" s="93">
        <f t="shared" si="2234"/>
        <v>-0.50430648916676646</v>
      </c>
      <c r="AW1902" s="210">
        <f t="shared" si="2235"/>
        <v>2.7303754266211476E-2</v>
      </c>
      <c r="AX1902" s="276">
        <f t="shared" si="2068"/>
        <v>-1.238432074356164E-2</v>
      </c>
      <c r="AY1902" s="19">
        <f t="shared" si="2127"/>
        <v>8.568219955200243E-2</v>
      </c>
    </row>
    <row r="1903" spans="1:51">
      <c r="A1903" s="16">
        <v>41100.497407407405</v>
      </c>
      <c r="B1903" s="9">
        <v>3</v>
      </c>
      <c r="C1903" s="5">
        <v>1.45</v>
      </c>
      <c r="D1903" s="5">
        <v>1.4850000000000001</v>
      </c>
      <c r="E1903" s="5">
        <v>1.44</v>
      </c>
      <c r="F1903" s="5">
        <v>1.47</v>
      </c>
      <c r="G1903" s="6">
        <v>137781</v>
      </c>
      <c r="H1903" s="113">
        <f t="shared" si="2236"/>
        <v>1.47</v>
      </c>
      <c r="I1903" s="19">
        <f t="shared" si="2245"/>
        <v>0</v>
      </c>
      <c r="J1903" s="8">
        <f t="shared" si="2216"/>
        <v>1.5275349607613462</v>
      </c>
      <c r="K1903" s="8">
        <f t="shared" si="2217"/>
        <v>1.241465039238653</v>
      </c>
      <c r="L1903" s="8">
        <f t="shared" si="2218"/>
        <v>1.3844999999999996</v>
      </c>
      <c r="M1903" s="19">
        <f t="shared" si="2219"/>
        <v>0.23042930125372665</v>
      </c>
      <c r="N1903" s="19">
        <f t="shared" si="2246"/>
        <v>3.9222529583973403E-2</v>
      </c>
      <c r="O1903" s="19">
        <f t="shared" si="2247"/>
        <v>5.7340232915010381E-3</v>
      </c>
      <c r="P1903" s="19">
        <f t="shared" si="2248"/>
        <v>-1.3746937258079341E-3</v>
      </c>
      <c r="Q1903" s="6">
        <v>386</v>
      </c>
      <c r="R1903" s="191">
        <v>202078.63099999999</v>
      </c>
      <c r="S1903" s="66">
        <f t="shared" si="2220"/>
        <v>523.51976943005184</v>
      </c>
      <c r="T1903" t="str">
        <f t="shared" ref="T1903:W1904" si="2250">IF(C1903&gt;$J1903,"BrokeBandUpper", IF(C1903&lt;$K1903,"BrokeBandLower", ""))</f>
        <v/>
      </c>
      <c r="U1903" t="str">
        <f t="shared" si="2250"/>
        <v/>
      </c>
      <c r="V1903" t="str">
        <f t="shared" si="2250"/>
        <v/>
      </c>
      <c r="W1903" t="str">
        <f t="shared" si="2250"/>
        <v/>
      </c>
      <c r="X1903" s="63"/>
      <c r="Y1903" s="219">
        <f t="shared" si="2222"/>
        <v>1.8241758241758232E-2</v>
      </c>
      <c r="Z1903" s="78">
        <f t="shared" si="2223"/>
        <v>1.4338623878076973</v>
      </c>
      <c r="AA1903" s="78">
        <f t="shared" si="2224"/>
        <v>1.4389385506524219</v>
      </c>
      <c r="AB1903" s="74">
        <f t="shared" si="1517"/>
        <v>1902</v>
      </c>
      <c r="AC1903" s="80">
        <f t="shared" si="2225"/>
        <v>2.7148730969128433E-2</v>
      </c>
      <c r="AD1903" s="79">
        <f t="shared" si="2238"/>
        <v>-5.0761628447246743E-3</v>
      </c>
      <c r="AE1903" s="81">
        <f t="shared" si="2226"/>
        <v>-3.2224893813853107E-2</v>
      </c>
      <c r="AF1903" s="19">
        <f t="shared" si="2227"/>
        <v>-3.527713426277388E-3</v>
      </c>
      <c r="AG1903" s="93">
        <f t="shared" si="2239"/>
        <v>-9.0187075312040538E-2</v>
      </c>
      <c r="AH1903" s="91">
        <f t="shared" si="2228"/>
        <v>3.3938738040315392E-3</v>
      </c>
      <c r="AI1903" s="96">
        <f t="shared" si="2229"/>
        <v>1891.9294629479618</v>
      </c>
      <c r="AJ1903" s="5">
        <f t="shared" si="2240"/>
        <v>0</v>
      </c>
      <c r="AK1903" s="5">
        <f t="shared" si="2215"/>
        <v>0</v>
      </c>
      <c r="AL1903" s="5">
        <f t="shared" si="2230"/>
        <v>0</v>
      </c>
      <c r="AM1903" s="95">
        <f t="shared" si="2249"/>
        <v>1.9285714285714257E-2</v>
      </c>
      <c r="AN1903" s="95">
        <f t="shared" si="2231"/>
        <v>-8.9285714285713969E-3</v>
      </c>
      <c r="AO1903" s="78">
        <f t="shared" si="2241"/>
        <v>2.1600000000000046</v>
      </c>
      <c r="AP1903" s="8">
        <f t="shared" si="2242"/>
        <v>68.354430379746873</v>
      </c>
      <c r="AQ1903" s="8"/>
      <c r="AR1903" s="8">
        <f t="shared" si="2243"/>
        <v>0.33333333333333004</v>
      </c>
      <c r="AS1903" s="114">
        <f t="shared" si="2244"/>
        <v>45926.999999999549</v>
      </c>
      <c r="AT1903" s="103">
        <f t="shared" si="2232"/>
        <v>0.1658736873946994</v>
      </c>
      <c r="AU1903" s="5">
        <f t="shared" si="2233"/>
        <v>1.47</v>
      </c>
      <c r="AV1903" s="93">
        <f t="shared" si="2234"/>
        <v>0.22727291734275235</v>
      </c>
      <c r="AW1903" s="210">
        <f t="shared" si="2235"/>
        <v>3.1250000000000104E-2</v>
      </c>
      <c r="AX1903" s="276">
        <f t="shared" si="2068"/>
        <v>-1.039296446330764E-2</v>
      </c>
      <c r="AY1903" s="19">
        <f t="shared" si="2127"/>
        <v>0.16079656861998398</v>
      </c>
    </row>
    <row r="1904" spans="1:51">
      <c r="A1904" s="16">
        <v>41101.347708333335</v>
      </c>
      <c r="B1904" s="9">
        <v>4</v>
      </c>
      <c r="C1904" s="5">
        <v>1.45</v>
      </c>
      <c r="D1904" s="5">
        <v>1.4550000000000001</v>
      </c>
      <c r="E1904" s="5">
        <v>1.4119999999999999</v>
      </c>
      <c r="F1904" s="5">
        <v>1.44</v>
      </c>
      <c r="G1904" s="6">
        <v>205893</v>
      </c>
      <c r="H1904" s="113">
        <f t="shared" si="2236"/>
        <v>1.44</v>
      </c>
      <c r="I1904" s="19">
        <f t="shared" si="2245"/>
        <v>-2.0408163265306142E-2</v>
      </c>
      <c r="J1904" s="8">
        <f t="shared" si="2216"/>
        <v>1.5281541491728881</v>
      </c>
      <c r="K1904" s="8">
        <f t="shared" si="2217"/>
        <v>1.2413458508271114</v>
      </c>
      <c r="L1904" s="8">
        <f t="shared" si="2218"/>
        <v>1.3847499999999997</v>
      </c>
      <c r="M1904" s="19">
        <f t="shared" si="2219"/>
        <v>0.23104624561694528</v>
      </c>
      <c r="N1904" s="19">
        <f t="shared" si="2246"/>
        <v>2.6773694137939082E-3</v>
      </c>
      <c r="O1904" s="19">
        <f t="shared" si="2247"/>
        <v>4.053513847128161E-4</v>
      </c>
      <c r="P1904" s="19">
        <f t="shared" si="2248"/>
        <v>-9.6006256942020681E-5</v>
      </c>
      <c r="Q1904" s="6">
        <v>336</v>
      </c>
      <c r="R1904" s="191">
        <v>295812.87300000002</v>
      </c>
      <c r="S1904" s="66">
        <f t="shared" si="2220"/>
        <v>880.39545535714296</v>
      </c>
      <c r="T1904" t="str">
        <f t="shared" si="2250"/>
        <v/>
      </c>
      <c r="U1904" t="str">
        <f t="shared" si="2250"/>
        <v/>
      </c>
      <c r="V1904" t="str">
        <f t="shared" si="2250"/>
        <v/>
      </c>
      <c r="W1904" t="str">
        <f t="shared" si="2250"/>
        <v/>
      </c>
      <c r="X1904" s="63"/>
      <c r="Y1904" s="219">
        <f t="shared" si="2222"/>
        <v>1.6857142857142852E-2</v>
      </c>
      <c r="Z1904" s="78">
        <f t="shared" si="2223"/>
        <v>1.434807580085312</v>
      </c>
      <c r="AA1904" s="78">
        <f t="shared" si="2224"/>
        <v>1.4390170979041428</v>
      </c>
      <c r="AB1904" s="74">
        <f t="shared" si="1517"/>
        <v>1903</v>
      </c>
      <c r="AC1904" s="80">
        <f t="shared" si="2225"/>
        <v>2.2412300796017821E-2</v>
      </c>
      <c r="AD1904" s="79">
        <f t="shared" si="2238"/>
        <v>-4.2095178188308324E-3</v>
      </c>
      <c r="AE1904" s="81">
        <f t="shared" si="2226"/>
        <v>-2.6621818614848653E-2</v>
      </c>
      <c r="AF1904" s="19">
        <f t="shared" si="2227"/>
        <v>-2.9252729692800642E-3</v>
      </c>
      <c r="AG1904" s="93">
        <f t="shared" si="2239"/>
        <v>-0.17446230464681894</v>
      </c>
      <c r="AH1904" s="91">
        <f t="shared" si="2228"/>
        <v>3.0392442356113013E-3</v>
      </c>
      <c r="AI1904" s="96">
        <f t="shared" si="2229"/>
        <v>1892.309239222187</v>
      </c>
      <c r="AJ1904" s="5">
        <f t="shared" si="2240"/>
        <v>-3.0000000000000027E-2</v>
      </c>
      <c r="AK1904" s="5">
        <f t="shared" si="2215"/>
        <v>0</v>
      </c>
      <c r="AL1904" s="5">
        <f t="shared" si="2230"/>
        <v>-3.0000000000000027E-2</v>
      </c>
      <c r="AM1904" s="95">
        <f t="shared" si="2249"/>
        <v>1.9285714285714257E-2</v>
      </c>
      <c r="AN1904" s="95">
        <f t="shared" si="2231"/>
        <v>-9.9999999999999777E-3</v>
      </c>
      <c r="AO1904" s="78">
        <f t="shared" si="2241"/>
        <v>1.9285714285714299</v>
      </c>
      <c r="AP1904" s="8">
        <f t="shared" si="2242"/>
        <v>65.853658536585385</v>
      </c>
      <c r="AQ1904" s="8"/>
      <c r="AR1904" s="8">
        <f t="shared" si="2243"/>
        <v>0.30232558139534549</v>
      </c>
      <c r="AS1904" s="114">
        <f t="shared" si="2244"/>
        <v>62246.720930231866</v>
      </c>
      <c r="AT1904" s="103">
        <f t="shared" si="2232"/>
        <v>0.10675446464679007</v>
      </c>
      <c r="AU1904" s="5">
        <f t="shared" si="2233"/>
        <v>1.44</v>
      </c>
      <c r="AV1904" s="93">
        <f t="shared" si="2234"/>
        <v>0.21042600444988702</v>
      </c>
      <c r="AW1904" s="210">
        <f t="shared" si="2235"/>
        <v>3.0453257790368379E-2</v>
      </c>
      <c r="AX1904" s="276">
        <f t="shared" si="2068"/>
        <v>-7.784837936741419E-3</v>
      </c>
      <c r="AY1904" s="19">
        <f t="shared" si="2127"/>
        <v>0.25095116371986176</v>
      </c>
    </row>
    <row r="1905" spans="1:51">
      <c r="A1905" s="16">
        <v>41102.3437962963</v>
      </c>
      <c r="B1905" s="9">
        <v>5</v>
      </c>
      <c r="C1905" s="5">
        <v>1.47</v>
      </c>
      <c r="D1905" s="5">
        <v>1.47</v>
      </c>
      <c r="E1905" s="5">
        <v>1.425</v>
      </c>
      <c r="F1905" s="5">
        <v>1.46</v>
      </c>
      <c r="G1905" s="6">
        <v>134347</v>
      </c>
      <c r="H1905" s="113">
        <f t="shared" si="2236"/>
        <v>1.46</v>
      </c>
      <c r="I1905" s="19">
        <f t="shared" si="2245"/>
        <v>1.3888888888888902E-2</v>
      </c>
      <c r="J1905" s="8">
        <f t="shared" ref="J1905:J1910" si="2251">(L1905)+2*STDEVPA(H1886:H1905)</f>
        <v>1.53581716152833</v>
      </c>
      <c r="K1905" s="8">
        <f t="shared" ref="K1905:K1910" si="2252">(L1905)-(2*STDEVPA(H1886:H1905))</f>
        <v>1.2416828384716694</v>
      </c>
      <c r="L1905" s="8">
        <f t="shared" ref="L1905:L1910" si="2253">AVERAGE(H1886:H1905)</f>
        <v>1.3887499999999997</v>
      </c>
      <c r="M1905" s="19">
        <f t="shared" ref="M1905:M1910" si="2254">(J1905-K1905)/K1905</f>
        <v>0.23688361789609425</v>
      </c>
      <c r="N1905" s="19">
        <f t="shared" si="2246"/>
        <v>2.5264951886847884E-2</v>
      </c>
      <c r="O1905" s="19">
        <f t="shared" si="2247"/>
        <v>5.0145545589033516E-3</v>
      </c>
      <c r="P1905" s="19">
        <f t="shared" si="2248"/>
        <v>2.7146958628289873E-4</v>
      </c>
      <c r="Q1905" s="6">
        <v>258</v>
      </c>
      <c r="R1905" s="191">
        <v>196138.31</v>
      </c>
      <c r="S1905" s="66">
        <f t="shared" ref="S1905:S1910" si="2255">R1905/Q1905</f>
        <v>760.22600775193803</v>
      </c>
      <c r="T1905" t="str">
        <f t="shared" ref="T1905:W1906" si="2256">IF(C1905&gt;$J1905,"BrokeBandUpper", IF(C1905&lt;$K1905,"BrokeBandLower", ""))</f>
        <v/>
      </c>
      <c r="U1905" t="str">
        <f t="shared" si="2256"/>
        <v/>
      </c>
      <c r="V1905" t="str">
        <f t="shared" si="2256"/>
        <v/>
      </c>
      <c r="W1905" t="str">
        <f t="shared" si="2256"/>
        <v/>
      </c>
      <c r="X1905" s="63"/>
      <c r="Y1905" s="219">
        <f t="shared" ref="Y1905:Y1910" si="2257">SLOPE(H1892:H1905,AB1892:AB1905)</f>
        <v>1.4813186813186809E-2</v>
      </c>
      <c r="Z1905" s="78">
        <f t="shared" ref="Z1905:Z1910" si="2258">Z1904+(0.154*(F1905-Z1904))</f>
        <v>1.4386872127521739</v>
      </c>
      <c r="AA1905" s="78">
        <f t="shared" ref="AA1905:AA1910" si="2259">AA1904+(0.074*(F1905-AA1904))</f>
        <v>1.4405698326592362</v>
      </c>
      <c r="AB1905" s="74">
        <f t="shared" si="1517"/>
        <v>1904</v>
      </c>
      <c r="AC1905" s="80">
        <f t="shared" ref="AC1905:AC1910" si="2260">AD1905-AE1905</f>
        <v>1.9791358966229092E-2</v>
      </c>
      <c r="AD1905" s="79">
        <f t="shared" si="2238"/>
        <v>-1.8826199070622884E-3</v>
      </c>
      <c r="AE1905" s="81">
        <f t="shared" ref="AE1905:AE1910" si="2261">AE1904+(0.2*(AD1905-AE1904))</f>
        <v>-2.167397887329138E-2</v>
      </c>
      <c r="AF1905" s="19">
        <f t="shared" ref="AF1905:AF1910" si="2262">AD1905/AA1905</f>
        <v>-1.3068577894533894E-3</v>
      </c>
      <c r="AG1905" s="93">
        <f t="shared" si="2239"/>
        <v>-0.11694211378130412</v>
      </c>
      <c r="AH1905" s="91">
        <f t="shared" ref="AH1905:AH1910" si="2263">SLOPE(AC1892:AC1905,AB1892:AB1905)</f>
        <v>2.4856032770781875E-3</v>
      </c>
      <c r="AI1905" s="96">
        <f t="shared" ref="AI1905:AI1910" si="2264">INTERCEPT(AB1892:AB1905,AC1892:AC1905)</f>
        <v>1892.7598075878082</v>
      </c>
      <c r="AJ1905" s="5">
        <f t="shared" si="2240"/>
        <v>2.0000000000000018E-2</v>
      </c>
      <c r="AK1905" s="5">
        <f t="shared" ref="AK1905:AK1912" si="2265">IF(AJ1905&gt;0,AJ1905,0)</f>
        <v>2.0000000000000018E-2</v>
      </c>
      <c r="AL1905" s="5">
        <f t="shared" ref="AL1905:AL1910" si="2266">IF(AJ1905&lt;0,AJ1905,0)</f>
        <v>0</v>
      </c>
      <c r="AM1905" s="95">
        <f t="shared" si="2249"/>
        <v>2.0714285714285685E-2</v>
      </c>
      <c r="AN1905" s="95">
        <f t="shared" ref="AN1905:AN1910" si="2267">(AVERAGE(AL1892:AL1905))</f>
        <v>-8.5714285714285476E-3</v>
      </c>
      <c r="AO1905" s="78">
        <f t="shared" si="2241"/>
        <v>2.4166666666666701</v>
      </c>
      <c r="AP1905" s="8">
        <f t="shared" si="2242"/>
        <v>70.731707317073202</v>
      </c>
      <c r="AQ1905" s="8"/>
      <c r="AR1905" s="8">
        <f t="shared" si="2243"/>
        <v>0.55555555555555447</v>
      </c>
      <c r="AS1905" s="114">
        <f t="shared" si="2244"/>
        <v>74637.222222222073</v>
      </c>
      <c r="AT1905" s="103">
        <f t="shared" ref="AT1905:AT1910" si="2268">SUM(AS1886:AS1905)/SUM(G1886:G1905)</f>
        <v>0.15940509045687576</v>
      </c>
      <c r="AU1905" s="5">
        <f t="shared" ref="AU1905:AU1910" si="2269">F1905</f>
        <v>1.46</v>
      </c>
      <c r="AV1905" s="93">
        <f t="shared" ref="AV1905:AV1910" si="2270">AS1905/R1905</f>
        <v>0.380533625594215</v>
      </c>
      <c r="AW1905" s="210">
        <f t="shared" ref="AW1905:AW1910" si="2271">(D1905-E1905)/E1905</f>
        <v>3.1578947368421005E-2</v>
      </c>
      <c r="AX1905" s="276">
        <f t="shared" si="2068"/>
        <v>-4.3089663167573608E-3</v>
      </c>
      <c r="AY1905" s="19">
        <f t="shared" si="2127"/>
        <v>0.44649248298147493</v>
      </c>
    </row>
    <row r="1906" spans="1:51">
      <c r="A1906" s="16">
        <v>41103.340300925927</v>
      </c>
      <c r="B1906" s="9">
        <v>6</v>
      </c>
      <c r="C1906" s="5">
        <v>1.44</v>
      </c>
      <c r="D1906" s="5">
        <v>1.51</v>
      </c>
      <c r="E1906" s="5">
        <v>1.44</v>
      </c>
      <c r="F1906" s="5">
        <v>1.46</v>
      </c>
      <c r="G1906" s="6">
        <v>254897</v>
      </c>
      <c r="H1906" s="113">
        <f t="shared" si="2236"/>
        <v>1.46</v>
      </c>
      <c r="I1906" s="19">
        <f t="shared" si="2245"/>
        <v>0</v>
      </c>
      <c r="J1906" s="8">
        <f t="shared" si="2251"/>
        <v>1.5430202688823389</v>
      </c>
      <c r="K1906" s="8">
        <f t="shared" si="2252"/>
        <v>1.2469797311176607</v>
      </c>
      <c r="L1906" s="8">
        <f t="shared" si="2253"/>
        <v>1.3949999999999998</v>
      </c>
      <c r="M1906" s="19">
        <f t="shared" si="2254"/>
        <v>0.23740605430638298</v>
      </c>
      <c r="N1906" s="19">
        <f t="shared" si="2246"/>
        <v>2.2054560586705252E-3</v>
      </c>
      <c r="O1906" s="19">
        <f t="shared" si="2247"/>
        <v>4.6900813029337896E-3</v>
      </c>
      <c r="P1906" s="19">
        <f t="shared" si="2248"/>
        <v>4.2658982486308795E-3</v>
      </c>
      <c r="Q1906" s="6">
        <v>277</v>
      </c>
      <c r="R1906" s="191">
        <v>371655.35</v>
      </c>
      <c r="S1906" s="66">
        <f t="shared" si="2255"/>
        <v>1341.7160649819493</v>
      </c>
      <c r="T1906" t="str">
        <f t="shared" si="2256"/>
        <v/>
      </c>
      <c r="U1906" t="str">
        <f t="shared" si="2256"/>
        <v/>
      </c>
      <c r="V1906" t="str">
        <f t="shared" si="2256"/>
        <v/>
      </c>
      <c r="W1906" t="str">
        <f t="shared" si="2256"/>
        <v/>
      </c>
      <c r="X1906" s="63"/>
      <c r="Y1906" s="219">
        <f t="shared" si="2257"/>
        <v>1.284615384615384E-2</v>
      </c>
      <c r="Z1906" s="78">
        <f t="shared" si="2258"/>
        <v>1.4419693819883392</v>
      </c>
      <c r="AA1906" s="78">
        <f t="shared" si="2259"/>
        <v>1.4420076650424527</v>
      </c>
      <c r="AB1906" s="74">
        <f t="shared" si="1517"/>
        <v>1905</v>
      </c>
      <c r="AC1906" s="80">
        <f t="shared" si="2260"/>
        <v>1.7308556655342332E-2</v>
      </c>
      <c r="AD1906" s="79">
        <f t="shared" si="2238"/>
        <v>-3.8283054113463777E-5</v>
      </c>
      <c r="AE1906" s="81">
        <f t="shared" si="2261"/>
        <v>-1.7346839709455796E-2</v>
      </c>
      <c r="AF1906" s="19">
        <f t="shared" si="2262"/>
        <v>-2.6548440096077244E-5</v>
      </c>
      <c r="AG1906" s="93">
        <f t="shared" si="2239"/>
        <v>-0.12544880395142546</v>
      </c>
      <c r="AH1906" s="91">
        <f t="shared" si="2263"/>
        <v>1.8355280300311199E-3</v>
      </c>
      <c r="AI1906" s="96">
        <f t="shared" si="2264"/>
        <v>1893.6339585114983</v>
      </c>
      <c r="AJ1906" s="5">
        <f t="shared" si="2240"/>
        <v>0</v>
      </c>
      <c r="AK1906" s="5">
        <f t="shared" si="2265"/>
        <v>0</v>
      </c>
      <c r="AL1906" s="5">
        <f t="shared" si="2266"/>
        <v>0</v>
      </c>
      <c r="AM1906" s="95">
        <f t="shared" si="2249"/>
        <v>1.8928571428571406E-2</v>
      </c>
      <c r="AN1906" s="95">
        <f t="shared" si="2267"/>
        <v>-8.5714285714285476E-3</v>
      </c>
      <c r="AO1906" s="78">
        <f t="shared" si="2241"/>
        <v>2.208333333333337</v>
      </c>
      <c r="AP1906" s="8">
        <f t="shared" si="2242"/>
        <v>68.831168831168867</v>
      </c>
      <c r="AQ1906" s="8"/>
      <c r="AR1906" s="8">
        <f t="shared" si="2243"/>
        <v>-0.42857142857142855</v>
      </c>
      <c r="AS1906" s="114">
        <f t="shared" si="2244"/>
        <v>-109241.57142857142</v>
      </c>
      <c r="AT1906" s="103">
        <f t="shared" si="2268"/>
        <v>0.25151075546734325</v>
      </c>
      <c r="AU1906" s="5">
        <f t="shared" si="2269"/>
        <v>1.46</v>
      </c>
      <c r="AV1906" s="93">
        <f t="shared" si="2270"/>
        <v>-0.29393246035223608</v>
      </c>
      <c r="AW1906" s="210">
        <f t="shared" si="2271"/>
        <v>4.8611111111111154E-2</v>
      </c>
      <c r="AX1906" s="276">
        <f t="shared" si="2068"/>
        <v>-8.2082149046286054E-4</v>
      </c>
      <c r="AY1906" s="19">
        <f t="shared" si="2127"/>
        <v>0.80950849226397392</v>
      </c>
    </row>
    <row r="1907" spans="1:51">
      <c r="A1907" s="16">
        <v>41106.335694444446</v>
      </c>
      <c r="B1907" s="9">
        <v>2</v>
      </c>
      <c r="C1907" s="5">
        <v>1.46</v>
      </c>
      <c r="D1907" s="5">
        <v>1.49</v>
      </c>
      <c r="E1907" s="5">
        <v>1.46</v>
      </c>
      <c r="F1907" s="5">
        <v>1.49</v>
      </c>
      <c r="G1907" s="6">
        <v>95009</v>
      </c>
      <c r="H1907" s="113">
        <f t="shared" ref="H1907:H1912" si="2272">F1907</f>
        <v>1.49</v>
      </c>
      <c r="I1907" s="19">
        <f t="shared" si="2245"/>
        <v>2.0547945205479472E-2</v>
      </c>
      <c r="J1907" s="8">
        <f t="shared" si="2251"/>
        <v>1.5538232724141801</v>
      </c>
      <c r="K1907" s="8">
        <f t="shared" si="2252"/>
        <v>1.2466767275858199</v>
      </c>
      <c r="L1907" s="8">
        <f t="shared" si="2253"/>
        <v>1.40025</v>
      </c>
      <c r="M1907" s="19">
        <f t="shared" si="2254"/>
        <v>0.24637224553244616</v>
      </c>
      <c r="N1907" s="19">
        <f t="shared" si="2246"/>
        <v>3.7767323382966109E-2</v>
      </c>
      <c r="O1907" s="19">
        <f t="shared" si="2247"/>
        <v>7.0012064972199851E-3</v>
      </c>
      <c r="P1907" s="19">
        <f t="shared" si="2248"/>
        <v>-2.42989941439691E-4</v>
      </c>
      <c r="Q1907" s="6">
        <v>128</v>
      </c>
      <c r="R1907" s="191">
        <v>141221.125</v>
      </c>
      <c r="S1907" s="66">
        <f t="shared" si="2255"/>
        <v>1103.2900390625</v>
      </c>
      <c r="T1907" t="str">
        <f t="shared" ref="T1907:W1908" si="2273">IF(C1907&gt;$J1907,"BrokeBandUpper", IF(C1907&lt;$K1907,"BrokeBandLower", ""))</f>
        <v/>
      </c>
      <c r="U1907" t="str">
        <f t="shared" si="2273"/>
        <v/>
      </c>
      <c r="V1907" t="str">
        <f t="shared" si="2273"/>
        <v/>
      </c>
      <c r="W1907" t="str">
        <f t="shared" si="2273"/>
        <v/>
      </c>
      <c r="X1907" s="63"/>
      <c r="Y1907" s="219">
        <f t="shared" si="2257"/>
        <v>9.6153846153846107E-3</v>
      </c>
      <c r="Z1907" s="78">
        <f t="shared" si="2258"/>
        <v>1.4493660971621349</v>
      </c>
      <c r="AA1907" s="78">
        <f t="shared" si="2259"/>
        <v>1.4455590978293111</v>
      </c>
      <c r="AB1907" s="74">
        <f t="shared" si="1517"/>
        <v>1906</v>
      </c>
      <c r="AC1907" s="80">
        <f t="shared" si="2260"/>
        <v>1.6923071233823677E-2</v>
      </c>
      <c r="AD1907" s="79">
        <f t="shared" ref="AD1907:AD1912" si="2274">Z1907-AA1907</f>
        <v>3.8069993328238017E-3</v>
      </c>
      <c r="AE1907" s="81">
        <f t="shared" si="2261"/>
        <v>-1.3116071900999875E-2</v>
      </c>
      <c r="AF1907" s="19">
        <f t="shared" si="2262"/>
        <v>2.6335826314818193E-3</v>
      </c>
      <c r="AG1907" s="93">
        <f t="shared" si="2239"/>
        <v>-2.227137878649596E-2</v>
      </c>
      <c r="AH1907" s="91">
        <f t="shared" si="2263"/>
        <v>1.074041523685697E-3</v>
      </c>
      <c r="AI1907" s="96">
        <f t="shared" si="2264"/>
        <v>1894.9486606207233</v>
      </c>
      <c r="AJ1907" s="5">
        <f t="shared" ref="AJ1907:AJ1912" si="2275">F1907-F1906</f>
        <v>3.0000000000000027E-2</v>
      </c>
      <c r="AK1907" s="5">
        <f t="shared" si="2265"/>
        <v>3.0000000000000027E-2</v>
      </c>
      <c r="AL1907" s="5">
        <f t="shared" si="2266"/>
        <v>0</v>
      </c>
      <c r="AM1907" s="95">
        <f t="shared" si="2249"/>
        <v>2.107142857142855E-2</v>
      </c>
      <c r="AN1907" s="95">
        <f t="shared" si="2267"/>
        <v>-5.3571428571428381E-3</v>
      </c>
      <c r="AO1907" s="78">
        <f t="shared" ref="AO1907:AO1912" si="2276">ABS(AM1907/AN1907)</f>
        <v>3.9333333333333433</v>
      </c>
      <c r="AP1907" s="8">
        <f t="shared" ref="AP1907:AP1912" si="2277">IF(AN1907=0,100,100-(100/(1+AO1907)))</f>
        <v>79.729729729729769</v>
      </c>
      <c r="AQ1907" s="8"/>
      <c r="AR1907" s="8">
        <f t="shared" ref="AR1907:AR1912" si="2278">IF(ISERROR(((F1907-E1907)-(D1907-F1907))/(D1907-E1907)),0,((F1907-E1907)-(D1907-F1907))/(D1907-E1907))</f>
        <v>1</v>
      </c>
      <c r="AS1907" s="114">
        <f t="shared" ref="AS1907:AS1912" si="2279">IF(ISERROR(AR1907*G1907),0,AR1907*G1907)</f>
        <v>95009</v>
      </c>
      <c r="AT1907" s="103">
        <f t="shared" si="2268"/>
        <v>0.26289548069507851</v>
      </c>
      <c r="AU1907" s="5">
        <f t="shared" si="2269"/>
        <v>1.49</v>
      </c>
      <c r="AV1907" s="93">
        <f t="shared" si="2270"/>
        <v>0.67276761886721981</v>
      </c>
      <c r="AW1907" s="210">
        <f t="shared" si="2271"/>
        <v>2.0547945205479472E-2</v>
      </c>
      <c r="AX1907" s="276">
        <f t="shared" si="2068"/>
        <v>2.8567006333972645E-3</v>
      </c>
      <c r="AY1907" s="19">
        <f t="shared" si="2127"/>
        <v>4.4802946396863632</v>
      </c>
    </row>
    <row r="1908" spans="1:51">
      <c r="A1908" s="16">
        <v>41107.35659722222</v>
      </c>
      <c r="B1908" s="9">
        <v>3</v>
      </c>
      <c r="C1908" s="5">
        <v>1.49</v>
      </c>
      <c r="D1908" s="5">
        <v>1.5049999999999999</v>
      </c>
      <c r="E1908" s="5">
        <v>1.44</v>
      </c>
      <c r="F1908" s="5">
        <v>1.45</v>
      </c>
      <c r="G1908" s="6">
        <v>97610</v>
      </c>
      <c r="H1908" s="113">
        <f t="shared" si="2272"/>
        <v>1.45</v>
      </c>
      <c r="I1908" s="19">
        <f t="shared" si="2245"/>
        <v>-2.6845637583892641E-2</v>
      </c>
      <c r="J1908" s="8">
        <f t="shared" si="2251"/>
        <v>1.5577384484044903</v>
      </c>
      <c r="K1908" s="8">
        <f t="shared" si="2252"/>
        <v>1.2547615515955093</v>
      </c>
      <c r="L1908" s="8">
        <f t="shared" si="2253"/>
        <v>1.4062499999999998</v>
      </c>
      <c r="M1908" s="19">
        <f t="shared" si="2254"/>
        <v>0.24146173145306099</v>
      </c>
      <c r="N1908" s="19">
        <f t="shared" si="2246"/>
        <v>-1.9931279470107668E-2</v>
      </c>
      <c r="O1908" s="19">
        <f t="shared" si="2247"/>
        <v>2.5197048208881532E-3</v>
      </c>
      <c r="P1908" s="19">
        <f t="shared" si="2248"/>
        <v>6.4851006125265136E-3</v>
      </c>
      <c r="Q1908" s="6">
        <v>171</v>
      </c>
      <c r="R1908" s="191">
        <v>143798.28</v>
      </c>
      <c r="S1908" s="66">
        <f t="shared" si="2255"/>
        <v>840.92561403508773</v>
      </c>
      <c r="T1908" t="str">
        <f t="shared" si="2273"/>
        <v/>
      </c>
      <c r="U1908" t="str">
        <f t="shared" si="2273"/>
        <v/>
      </c>
      <c r="V1908" t="str">
        <f t="shared" si="2273"/>
        <v/>
      </c>
      <c r="W1908" t="str">
        <f t="shared" si="2273"/>
        <v/>
      </c>
      <c r="X1908" s="63"/>
      <c r="Y1908" s="219">
        <f t="shared" si="2257"/>
        <v>6.2527472527472523E-3</v>
      </c>
      <c r="Z1908" s="78">
        <f t="shared" si="2258"/>
        <v>1.4494637181991661</v>
      </c>
      <c r="AA1908" s="78">
        <f t="shared" si="2259"/>
        <v>1.4458877245899422</v>
      </c>
      <c r="AB1908" s="74">
        <f t="shared" si="1517"/>
        <v>1907</v>
      </c>
      <c r="AC1908" s="80">
        <f t="shared" si="2260"/>
        <v>1.3353652408179015E-2</v>
      </c>
      <c r="AD1908" s="79">
        <f t="shared" si="2274"/>
        <v>3.5759936092238931E-3</v>
      </c>
      <c r="AE1908" s="81">
        <f t="shared" si="2261"/>
        <v>-9.7776587989551224E-3</v>
      </c>
      <c r="AF1908" s="19">
        <f t="shared" si="2262"/>
        <v>2.4732166601926543E-3</v>
      </c>
      <c r="AG1908" s="93">
        <f t="shared" ref="AG1908:AG1914" si="2280">IF(A1909&gt;A1908,(AC1908-AC1907)/AC1907, (AC1908-AC1909)/AC1909)</f>
        <v>-0.21092027424138962</v>
      </c>
      <c r="AH1908" s="91">
        <f t="shared" si="2263"/>
        <v>2.7177471837363073E-4</v>
      </c>
      <c r="AI1908" s="96">
        <f t="shared" si="2264"/>
        <v>1898.7697675768063</v>
      </c>
      <c r="AJ1908" s="5">
        <f t="shared" si="2275"/>
        <v>-4.0000000000000036E-2</v>
      </c>
      <c r="AK1908" s="5">
        <f t="shared" si="2265"/>
        <v>0</v>
      </c>
      <c r="AL1908" s="5">
        <f t="shared" si="2266"/>
        <v>-4.0000000000000036E-2</v>
      </c>
      <c r="AM1908" s="95">
        <f t="shared" ref="AM1908:AM1913" si="2281">(AVERAGE(AK1895:AK1908))</f>
        <v>1.6785714285714261E-2</v>
      </c>
      <c r="AN1908" s="95">
        <f t="shared" si="2267"/>
        <v>-8.2142857142856983E-3</v>
      </c>
      <c r="AO1908" s="78">
        <f t="shared" si="2276"/>
        <v>2.0434782608695663</v>
      </c>
      <c r="AP1908" s="8">
        <f t="shared" si="2277"/>
        <v>67.142857142857153</v>
      </c>
      <c r="AQ1908" s="8"/>
      <c r="AR1908" s="8">
        <f t="shared" si="2278"/>
        <v>-0.69230769230769174</v>
      </c>
      <c r="AS1908" s="114">
        <f t="shared" si="2279"/>
        <v>-67576.153846153786</v>
      </c>
      <c r="AT1908" s="103">
        <f t="shared" si="2268"/>
        <v>0.31778839934581471</v>
      </c>
      <c r="AU1908" s="5">
        <f t="shared" si="2269"/>
        <v>1.45</v>
      </c>
      <c r="AV1908" s="93">
        <f t="shared" si="2270"/>
        <v>-0.46993714977782619</v>
      </c>
      <c r="AW1908" s="210">
        <f t="shared" si="2271"/>
        <v>4.5138888888888853E-2</v>
      </c>
      <c r="AX1908" s="276">
        <f t="shared" si="2068"/>
        <v>5.6262333238882994E-3</v>
      </c>
      <c r="AY1908" s="19">
        <f t="shared" si="2127"/>
        <v>0.96948649715438784</v>
      </c>
    </row>
    <row r="1909" spans="1:51">
      <c r="A1909" s="16">
        <v>41108.394525462965</v>
      </c>
      <c r="B1909" s="9">
        <v>4</v>
      </c>
      <c r="C1909" s="5">
        <v>1.44</v>
      </c>
      <c r="D1909" s="5">
        <v>1.46</v>
      </c>
      <c r="E1909" s="5">
        <v>1.41</v>
      </c>
      <c r="F1909" s="5">
        <v>1.46</v>
      </c>
      <c r="G1909" s="6">
        <v>124208</v>
      </c>
      <c r="H1909" s="113">
        <f t="shared" si="2272"/>
        <v>1.46</v>
      </c>
      <c r="I1909" s="19">
        <f t="shared" ref="I1909:I1915" si="2282">IF(A1910&gt;A1909,(H1909-H1908)/H1908, (H1909-H1910)/H1910)</f>
        <v>6.896551724137937E-3</v>
      </c>
      <c r="J1909" s="8">
        <f t="shared" si="2251"/>
        <v>1.5614048516727128</v>
      </c>
      <c r="K1909" s="8">
        <f t="shared" si="2252"/>
        <v>1.2645951483272868</v>
      </c>
      <c r="L1909" s="8">
        <f t="shared" si="2253"/>
        <v>1.4129999999999998</v>
      </c>
      <c r="M1909" s="19">
        <f t="shared" si="2254"/>
        <v>0.23470729247856437</v>
      </c>
      <c r="N1909" s="19">
        <f t="shared" ref="N1909:N1915" si="2283">IF(A1910&gt;A1909,(M1909-M1908)/M1908, (M1909-M1910)/M1910)</f>
        <v>-2.7973124079952415E-2</v>
      </c>
      <c r="O1909" s="19">
        <f t="shared" ref="O1909:O1915" si="2284">IF(A1910&gt;A1909,(J1909-J1908)/J1908, (J1909-J1910)/J1910)</f>
        <v>2.3536706511788578E-3</v>
      </c>
      <c r="P1909" s="19">
        <f t="shared" ref="P1909:P1915" si="2285">IF(A1910&gt;A1909,(K1909-K1908)/K1908, (K1909-K1910)/K1910)</f>
        <v>7.8370242690919897E-3</v>
      </c>
      <c r="Q1909" s="6">
        <v>202</v>
      </c>
      <c r="R1909" s="191">
        <v>179300.307</v>
      </c>
      <c r="S1909" s="66">
        <f t="shared" si="2255"/>
        <v>887.62528217821784</v>
      </c>
      <c r="T1909" t="str">
        <f t="shared" ref="T1909:W1910" si="2286">IF(C1909&gt;$J1909,"BrokeBandUpper", IF(C1909&lt;$K1909,"BrokeBandLower", ""))</f>
        <v/>
      </c>
      <c r="U1909" t="str">
        <f t="shared" si="2286"/>
        <v/>
      </c>
      <c r="V1909" t="str">
        <f t="shared" si="2286"/>
        <v/>
      </c>
      <c r="W1909" t="str">
        <f t="shared" si="2286"/>
        <v/>
      </c>
      <c r="X1909" s="63"/>
      <c r="Y1909" s="219">
        <f t="shared" si="2257"/>
        <v>4.2967032967032928E-3</v>
      </c>
      <c r="Z1909" s="78">
        <f t="shared" si="2258"/>
        <v>1.4510863055964944</v>
      </c>
      <c r="AA1909" s="78">
        <f t="shared" si="2259"/>
        <v>1.4469320329702864</v>
      </c>
      <c r="AB1909" s="74">
        <f t="shared" si="1517"/>
        <v>1908</v>
      </c>
      <c r="AC1909" s="80">
        <f t="shared" si="2260"/>
        <v>1.1145545140130534E-2</v>
      </c>
      <c r="AD1909" s="79">
        <f t="shared" si="2274"/>
        <v>4.1542726262080443E-3</v>
      </c>
      <c r="AE1909" s="81">
        <f t="shared" si="2261"/>
        <v>-6.9912725139224894E-3</v>
      </c>
      <c r="AF1909" s="19">
        <f t="shared" si="2262"/>
        <v>2.8710903702090854E-3</v>
      </c>
      <c r="AG1909" s="93">
        <f t="shared" si="2280"/>
        <v>-0.165356053950905</v>
      </c>
      <c r="AH1909" s="91">
        <f t="shared" si="2263"/>
        <v>-4.2457829049576086E-4</v>
      </c>
      <c r="AI1909" s="96">
        <f t="shared" si="2264"/>
        <v>1904.5536302928153</v>
      </c>
      <c r="AJ1909" s="5">
        <f t="shared" si="2275"/>
        <v>1.0000000000000009E-2</v>
      </c>
      <c r="AK1909" s="5">
        <f t="shared" si="2265"/>
        <v>1.0000000000000009E-2</v>
      </c>
      <c r="AL1909" s="5">
        <f t="shared" si="2266"/>
        <v>0</v>
      </c>
      <c r="AM1909" s="95">
        <f t="shared" si="2281"/>
        <v>1.3928571428571417E-2</v>
      </c>
      <c r="AN1909" s="95">
        <f t="shared" si="2267"/>
        <v>-8.2142857142856983E-3</v>
      </c>
      <c r="AO1909" s="78">
        <f t="shared" si="2276"/>
        <v>1.6956521739130455</v>
      </c>
      <c r="AP1909" s="8">
        <f t="shared" si="2277"/>
        <v>62.903225806451644</v>
      </c>
      <c r="AQ1909" s="8"/>
      <c r="AR1909" s="8">
        <f t="shared" si="2278"/>
        <v>1</v>
      </c>
      <c r="AS1909" s="114">
        <f t="shared" si="2279"/>
        <v>124208</v>
      </c>
      <c r="AT1909" s="103">
        <f t="shared" si="2268"/>
        <v>0.37575489805012308</v>
      </c>
      <c r="AU1909" s="5">
        <f t="shared" si="2269"/>
        <v>1.46</v>
      </c>
      <c r="AV1909" s="93">
        <f t="shared" si="2270"/>
        <v>0.69273724110243717</v>
      </c>
      <c r="AW1909" s="210">
        <f t="shared" si="2271"/>
        <v>3.5460992907801449E-2</v>
      </c>
      <c r="AX1909" s="276">
        <f t="shared" si="2068"/>
        <v>6.9036860745549456E-3</v>
      </c>
      <c r="AY1909" s="19">
        <f t="shared" si="2127"/>
        <v>0.22705292815403474</v>
      </c>
    </row>
    <row r="1910" spans="1:51">
      <c r="A1910" s="16">
        <v>41109.344409722224</v>
      </c>
      <c r="B1910" s="9">
        <v>5</v>
      </c>
      <c r="C1910" s="5">
        <v>1.49</v>
      </c>
      <c r="D1910" s="5">
        <v>1.4950000000000001</v>
      </c>
      <c r="E1910" s="5">
        <v>1.45</v>
      </c>
      <c r="F1910" s="5">
        <v>1.47</v>
      </c>
      <c r="G1910" s="6">
        <v>244856</v>
      </c>
      <c r="H1910" s="113">
        <f t="shared" si="2272"/>
        <v>1.47</v>
      </c>
      <c r="I1910" s="19">
        <f t="shared" si="2282"/>
        <v>6.8493150684931572E-3</v>
      </c>
      <c r="J1910" s="8">
        <f t="shared" si="2251"/>
        <v>1.5634640305480647</v>
      </c>
      <c r="K1910" s="8">
        <f t="shared" si="2252"/>
        <v>1.2785359694519349</v>
      </c>
      <c r="L1910" s="8">
        <f t="shared" si="2253"/>
        <v>1.4209999999999998</v>
      </c>
      <c r="M1910" s="19">
        <f t="shared" si="2254"/>
        <v>0.22285494339143919</v>
      </c>
      <c r="N1910" s="19">
        <f t="shared" si="2283"/>
        <v>-5.0498427049119686E-2</v>
      </c>
      <c r="O1910" s="19">
        <f t="shared" si="2284"/>
        <v>1.3187988196308761E-3</v>
      </c>
      <c r="P1910" s="19">
        <f t="shared" si="2285"/>
        <v>1.1023940067370975E-2</v>
      </c>
      <c r="Q1910" s="6">
        <v>114</v>
      </c>
      <c r="R1910" s="191">
        <v>362404.8</v>
      </c>
      <c r="S1910" s="66">
        <f t="shared" si="2255"/>
        <v>3178.9894736842102</v>
      </c>
      <c r="T1910" t="str">
        <f t="shared" si="2286"/>
        <v/>
      </c>
      <c r="U1910" t="str">
        <f t="shared" si="2286"/>
        <v/>
      </c>
      <c r="V1910" t="str">
        <f t="shared" si="2286"/>
        <v/>
      </c>
      <c r="W1910" t="str">
        <f t="shared" si="2286"/>
        <v/>
      </c>
      <c r="X1910" s="63"/>
      <c r="Y1910" s="219">
        <f t="shared" si="2257"/>
        <v>1.9450549450549465E-3</v>
      </c>
      <c r="Z1910" s="78">
        <f t="shared" si="2258"/>
        <v>1.4539990145346342</v>
      </c>
      <c r="AA1910" s="78">
        <f t="shared" si="2259"/>
        <v>1.4486390625304852</v>
      </c>
      <c r="AB1910" s="74">
        <f t="shared" si="1517"/>
        <v>1909</v>
      </c>
      <c r="AC1910" s="80">
        <f t="shared" si="2260"/>
        <v>9.8809796144571603E-3</v>
      </c>
      <c r="AD1910" s="79">
        <f t="shared" si="2274"/>
        <v>5.3599520041489601E-3</v>
      </c>
      <c r="AE1910" s="81">
        <f t="shared" si="2261"/>
        <v>-4.5210276103081993E-3</v>
      </c>
      <c r="AF1910" s="19">
        <f t="shared" si="2262"/>
        <v>3.6999913524257632E-3</v>
      </c>
      <c r="AG1910" s="93">
        <f t="shared" si="2280"/>
        <v>-0.11345927989831488</v>
      </c>
      <c r="AH1910" s="91">
        <f t="shared" si="2263"/>
        <v>-1.0423892457238453E-3</v>
      </c>
      <c r="AI1910" s="96">
        <f t="shared" si="2264"/>
        <v>1909.5655242698163</v>
      </c>
      <c r="AJ1910" s="5">
        <f t="shared" si="2275"/>
        <v>1.0000000000000009E-2</v>
      </c>
      <c r="AK1910" s="5">
        <f t="shared" si="2265"/>
        <v>1.0000000000000009E-2</v>
      </c>
      <c r="AL1910" s="5">
        <f t="shared" si="2266"/>
        <v>0</v>
      </c>
      <c r="AM1910" s="95">
        <f t="shared" si="2281"/>
        <v>1.4642857142857133E-2</v>
      </c>
      <c r="AN1910" s="95">
        <f t="shared" si="2267"/>
        <v>-7.4999999999999989E-3</v>
      </c>
      <c r="AO1910" s="78">
        <f t="shared" si="2276"/>
        <v>1.9523809523809514</v>
      </c>
      <c r="AP1910" s="8">
        <f t="shared" si="2277"/>
        <v>66.129032258064512</v>
      </c>
      <c r="AQ1910" s="8"/>
      <c r="AR1910" s="8">
        <f t="shared" si="2278"/>
        <v>-0.1111111111111133</v>
      </c>
      <c r="AS1910" s="114">
        <f t="shared" si="2279"/>
        <v>-27206.222222222757</v>
      </c>
      <c r="AT1910" s="103">
        <f t="shared" si="2268"/>
        <v>0.35201646636802353</v>
      </c>
      <c r="AU1910" s="5">
        <f t="shared" si="2269"/>
        <v>1.47</v>
      </c>
      <c r="AV1910" s="93">
        <f t="shared" si="2270"/>
        <v>-7.5071362802652614E-2</v>
      </c>
      <c r="AW1910" s="210">
        <f t="shared" si="2271"/>
        <v>3.1034482758620793E-2</v>
      </c>
      <c r="AX1910" s="276">
        <f t="shared" si="2068"/>
        <v>5.7774171967116825E-3</v>
      </c>
      <c r="AY1910" s="19">
        <f t="shared" si="2127"/>
        <v>-0.16314022185834534</v>
      </c>
    </row>
    <row r="1911" spans="1:51">
      <c r="A1911" s="16">
        <v>41110.342083333337</v>
      </c>
      <c r="B1911" s="9">
        <v>6</v>
      </c>
      <c r="C1911" s="5">
        <v>1.43</v>
      </c>
      <c r="D1911" s="5">
        <v>1.4850000000000001</v>
      </c>
      <c r="E1911" s="5">
        <v>1.42</v>
      </c>
      <c r="F1911" s="5">
        <v>1.45</v>
      </c>
      <c r="G1911" s="6">
        <v>56188</v>
      </c>
      <c r="H1911" s="113">
        <f t="shared" si="2272"/>
        <v>1.45</v>
      </c>
      <c r="I1911" s="19">
        <f t="shared" si="2282"/>
        <v>-1.360544217687076E-2</v>
      </c>
      <c r="J1911" s="8">
        <f t="shared" ref="J1911:J1916" si="2287">(L1911)+2*STDEVPA(H1892:H1911)</f>
        <v>1.5585221988695375</v>
      </c>
      <c r="K1911" s="8">
        <f t="shared" ref="K1911:K1916" si="2288">(L1911)-(2*STDEVPA(H1892:H1911))</f>
        <v>1.2994778011304626</v>
      </c>
      <c r="L1911" s="8">
        <f t="shared" ref="L1911:L1916" si="2289">AVERAGE(H1892:H1911)</f>
        <v>1.429</v>
      </c>
      <c r="M1911" s="19">
        <f t="shared" ref="M1911:M1916" si="2290">(J1911-K1911)/K1911</f>
        <v>0.19934499651607959</v>
      </c>
      <c r="N1911" s="19">
        <f t="shared" si="2283"/>
        <v>-0.10549439252987516</v>
      </c>
      <c r="O1911" s="19">
        <f t="shared" si="2284"/>
        <v>-3.1608221116509517E-3</v>
      </c>
      <c r="P1911" s="19">
        <f t="shared" si="2285"/>
        <v>1.6379540489193083E-2</v>
      </c>
      <c r="Q1911" s="6">
        <v>278</v>
      </c>
      <c r="R1911" s="191">
        <v>81355.441999999995</v>
      </c>
      <c r="S1911" s="66">
        <f t="shared" ref="S1911:S1916" si="2291">R1911/Q1911</f>
        <v>292.64547482014387</v>
      </c>
      <c r="T1911" t="str">
        <f t="shared" ref="T1911:W1912" si="2292">IF(C1911&gt;$J1911,"BrokeBandUpper", IF(C1911&lt;$K1911,"BrokeBandLower", ""))</f>
        <v/>
      </c>
      <c r="U1911" t="str">
        <f t="shared" si="2292"/>
        <v/>
      </c>
      <c r="V1911" t="str">
        <f t="shared" si="2292"/>
        <v/>
      </c>
      <c r="W1911" t="str">
        <f t="shared" si="2292"/>
        <v/>
      </c>
      <c r="X1911" s="63"/>
      <c r="Y1911" s="219">
        <f t="shared" ref="Y1911:Y1916" si="2293">SLOPE(H1898:H1911,AB1898:AB1911)</f>
        <v>-5.9340659340659002E-4</v>
      </c>
      <c r="Z1911" s="78">
        <f t="shared" ref="Z1911:Z1916" si="2294">Z1910+(0.154*(F1911-Z1910))</f>
        <v>1.4533831662963006</v>
      </c>
      <c r="AA1911" s="78">
        <f t="shared" ref="AA1911:AA1916" si="2295">AA1910+(0.074*(F1911-AA1910))</f>
        <v>1.4487397719032293</v>
      </c>
      <c r="AB1911" s="74">
        <f t="shared" si="1517"/>
        <v>1910</v>
      </c>
      <c r="AC1911" s="80">
        <f t="shared" ref="AC1911:AC1916" si="2296">AD1911-AE1911</f>
        <v>7.331537602703571E-3</v>
      </c>
      <c r="AD1911" s="79">
        <f t="shared" si="2274"/>
        <v>4.6433943930712651E-3</v>
      </c>
      <c r="AE1911" s="81">
        <f t="shared" ref="AE1911:AE1916" si="2297">AE1910+(0.2*(AD1911-AE1910))</f>
        <v>-2.6881432096323059E-3</v>
      </c>
      <c r="AF1911" s="19">
        <f t="shared" ref="AF1911:AF1916" si="2298">AD1911/AA1911</f>
        <v>3.2051266094332278E-3</v>
      </c>
      <c r="AG1911" s="93">
        <f t="shared" si="2280"/>
        <v>-0.25801510692557483</v>
      </c>
      <c r="AH1911" s="91">
        <f t="shared" ref="AH1911:AH1916" si="2299">SLOPE(AC1898:AC1911,AB1898:AB1911)</f>
        <v>-1.5881602830697381E-3</v>
      </c>
      <c r="AI1911" s="96">
        <f t="shared" ref="AI1911:AI1916" si="2300">INTERCEPT(AB1898:AB1911,AC1898:AC1911)</f>
        <v>1912.090634939457</v>
      </c>
      <c r="AJ1911" s="5">
        <f t="shared" si="2275"/>
        <v>-2.0000000000000018E-2</v>
      </c>
      <c r="AK1911" s="5">
        <f t="shared" si="2265"/>
        <v>0</v>
      </c>
      <c r="AL1911" s="5">
        <f t="shared" ref="AL1911:AL1916" si="2301">IF(AJ1911&lt;0,AJ1911,0)</f>
        <v>-2.0000000000000018E-2</v>
      </c>
      <c r="AM1911" s="95">
        <f t="shared" si="2281"/>
        <v>1.2857142857142853E-2</v>
      </c>
      <c r="AN1911" s="95">
        <f t="shared" ref="AN1911:AN1916" si="2302">(AVERAGE(AL1898:AL1911))</f>
        <v>-8.9285714285714281E-3</v>
      </c>
      <c r="AO1911" s="78">
        <f t="shared" si="2276"/>
        <v>1.4399999999999997</v>
      </c>
      <c r="AP1911" s="8">
        <f t="shared" si="2277"/>
        <v>59.016393442622942</v>
      </c>
      <c r="AQ1911" s="8"/>
      <c r="AR1911" s="8">
        <f t="shared" si="2278"/>
        <v>-7.6923076923078496E-2</v>
      </c>
      <c r="AS1911" s="114">
        <f t="shared" si="2279"/>
        <v>-4322.1538461539349</v>
      </c>
      <c r="AT1911" s="103">
        <f t="shared" ref="AT1911:AT1916" si="2303">SUM(AS1892:AS1911)/SUM(G1892:G1911)</f>
        <v>0.31661234388644777</v>
      </c>
      <c r="AU1911" s="5">
        <f t="shared" ref="AU1911:AU1916" si="2304">F1911</f>
        <v>1.45</v>
      </c>
      <c r="AV1911" s="93">
        <f t="shared" ref="AV1911:AV1916" si="2305">AS1911/R1911</f>
        <v>-5.3126794470048297E-2</v>
      </c>
      <c r="AW1911" s="210">
        <f t="shared" ref="AW1911:AW1916" si="2306">(D1911-E1911)/E1911</f>
        <v>4.5774647887324063E-2</v>
      </c>
      <c r="AX1911" s="276">
        <f t="shared" si="2068"/>
        <v>3.4127676867294308E-3</v>
      </c>
      <c r="AY1911" s="19">
        <f t="shared" si="2127"/>
        <v>-0.40929180453302438</v>
      </c>
    </row>
    <row r="1912" spans="1:51">
      <c r="A1912" s="16">
        <v>41113.329953703702</v>
      </c>
      <c r="B1912" s="9">
        <v>2</v>
      </c>
      <c r="C1912" s="5">
        <v>1.46</v>
      </c>
      <c r="D1912" s="5">
        <v>1.46</v>
      </c>
      <c r="E1912" s="5">
        <v>1.42</v>
      </c>
      <c r="F1912" s="5">
        <v>1.425</v>
      </c>
      <c r="G1912" s="6">
        <v>85282</v>
      </c>
      <c r="H1912" s="113">
        <f t="shared" si="2272"/>
        <v>1.425</v>
      </c>
      <c r="I1912" s="19">
        <f t="shared" si="2282"/>
        <v>-1.7241379310344768E-2</v>
      </c>
      <c r="J1912" s="8">
        <f t="shared" si="2287"/>
        <v>1.5530706540422208</v>
      </c>
      <c r="K1912" s="8">
        <f t="shared" si="2288"/>
        <v>1.3159293459577794</v>
      </c>
      <c r="L1912" s="8">
        <f t="shared" si="2289"/>
        <v>1.4345000000000001</v>
      </c>
      <c r="M1912" s="19">
        <f t="shared" si="2290"/>
        <v>0.18020823748089726</v>
      </c>
      <c r="N1912" s="19">
        <f t="shared" si="2283"/>
        <v>-9.59981909234362E-2</v>
      </c>
      <c r="O1912" s="19">
        <f t="shared" si="2284"/>
        <v>-3.4978936015610993E-3</v>
      </c>
      <c r="P1912" s="19">
        <f t="shared" si="2285"/>
        <v>1.2660119944338424E-2</v>
      </c>
      <c r="Q1912" s="6">
        <v>87</v>
      </c>
      <c r="R1912" s="191">
        <v>122778.355</v>
      </c>
      <c r="S1912" s="66">
        <f t="shared" si="2291"/>
        <v>1411.2454597701148</v>
      </c>
      <c r="T1912" t="str">
        <f t="shared" si="2292"/>
        <v/>
      </c>
      <c r="U1912" t="str">
        <f t="shared" si="2292"/>
        <v/>
      </c>
      <c r="V1912" t="str">
        <f t="shared" si="2292"/>
        <v/>
      </c>
      <c r="W1912" t="str">
        <f t="shared" si="2292"/>
        <v/>
      </c>
      <c r="X1912" s="63"/>
      <c r="Y1912" s="219">
        <f t="shared" si="2293"/>
        <v>-3.9230769230769189E-3</v>
      </c>
      <c r="Z1912" s="78">
        <f t="shared" si="2294"/>
        <v>1.4490121586866702</v>
      </c>
      <c r="AA1912" s="78">
        <f t="shared" si="2295"/>
        <v>1.4469830287823904</v>
      </c>
      <c r="AB1912" s="74">
        <f t="shared" si="1517"/>
        <v>1911</v>
      </c>
      <c r="AC1912" s="80">
        <f t="shared" si="2296"/>
        <v>3.7738184911297137E-3</v>
      </c>
      <c r="AD1912" s="79">
        <f t="shared" si="2274"/>
        <v>2.0291299042798361E-3</v>
      </c>
      <c r="AE1912" s="81">
        <f t="shared" si="2297"/>
        <v>-1.7446885868498776E-3</v>
      </c>
      <c r="AF1912" s="19">
        <f t="shared" si="2298"/>
        <v>1.4023176940695093E-3</v>
      </c>
      <c r="AG1912" s="93">
        <f t="shared" si="2280"/>
        <v>-0.48526234254897854</v>
      </c>
      <c r="AH1912" s="91">
        <f t="shared" si="2299"/>
        <v>-2.107181397980505E-3</v>
      </c>
      <c r="AI1912" s="96">
        <f t="shared" si="2300"/>
        <v>1912.8391614086688</v>
      </c>
      <c r="AJ1912" s="5">
        <f t="shared" si="2275"/>
        <v>-2.4999999999999911E-2</v>
      </c>
      <c r="AK1912" s="5">
        <f t="shared" si="2265"/>
        <v>0</v>
      </c>
      <c r="AL1912" s="5">
        <f t="shared" si="2301"/>
        <v>-2.4999999999999911E-2</v>
      </c>
      <c r="AM1912" s="95">
        <f t="shared" si="2281"/>
        <v>1.2500000000000002E-2</v>
      </c>
      <c r="AN1912" s="95">
        <f t="shared" si="2302"/>
        <v>-1.0714285714285707E-2</v>
      </c>
      <c r="AO1912" s="78">
        <f t="shared" si="2276"/>
        <v>1.1666666666666676</v>
      </c>
      <c r="AP1912" s="8">
        <f t="shared" si="2277"/>
        <v>53.846153846153868</v>
      </c>
      <c r="AQ1912" s="8"/>
      <c r="AR1912" s="8">
        <f t="shared" si="2278"/>
        <v>-0.74999999999999445</v>
      </c>
      <c r="AS1912" s="114">
        <f t="shared" si="2279"/>
        <v>-63961.499999999527</v>
      </c>
      <c r="AT1912" s="103">
        <f t="shared" si="2303"/>
        <v>0.28202006465720725</v>
      </c>
      <c r="AU1912" s="5">
        <f t="shared" si="2304"/>
        <v>1.425</v>
      </c>
      <c r="AV1912" s="93">
        <f t="shared" si="2305"/>
        <v>-0.52095094448854218</v>
      </c>
      <c r="AW1912" s="210">
        <f t="shared" si="2306"/>
        <v>2.8169014084507067E-2</v>
      </c>
      <c r="AX1912" s="276">
        <f t="shared" si="2068"/>
        <v>3.8279878561801758E-4</v>
      </c>
      <c r="AY1912" s="19">
        <f t="shared" si="2127"/>
        <v>-0.88783333037682788</v>
      </c>
    </row>
    <row r="1913" spans="1:51">
      <c r="A1913" s="16">
        <v>41114.340208333335</v>
      </c>
      <c r="B1913" s="9">
        <v>3</v>
      </c>
      <c r="C1913" s="5">
        <v>1.42</v>
      </c>
      <c r="D1913" s="5">
        <v>1.45</v>
      </c>
      <c r="E1913" s="5">
        <v>1.4</v>
      </c>
      <c r="F1913" s="5">
        <v>1.4450000000000001</v>
      </c>
      <c r="G1913" s="6">
        <v>87287</v>
      </c>
      <c r="H1913" s="113">
        <f t="shared" ref="H1913:H1918" si="2307">F1913</f>
        <v>1.4450000000000001</v>
      </c>
      <c r="I1913" s="19">
        <f t="shared" si="2282"/>
        <v>1.4035087719298258E-2</v>
      </c>
      <c r="J1913" s="8">
        <f t="shared" si="2287"/>
        <v>1.5346980726970227</v>
      </c>
      <c r="K1913" s="8">
        <f t="shared" si="2288"/>
        <v>1.3518019273029771</v>
      </c>
      <c r="L1913" s="8">
        <f t="shared" si="2289"/>
        <v>1.4432499999999999</v>
      </c>
      <c r="M1913" s="19">
        <f t="shared" si="2290"/>
        <v>0.13529803568112048</v>
      </c>
      <c r="N1913" s="19">
        <f t="shared" si="2283"/>
        <v>-0.24921281306320656</v>
      </c>
      <c r="O1913" s="19">
        <f t="shared" si="2284"/>
        <v>-1.182984257501692E-2</v>
      </c>
      <c r="P1913" s="19">
        <f t="shared" si="2285"/>
        <v>2.726026397647386E-2</v>
      </c>
      <c r="Q1913" s="6">
        <v>152</v>
      </c>
      <c r="R1913" s="191">
        <v>123633.46</v>
      </c>
      <c r="S1913" s="66">
        <f t="shared" si="2291"/>
        <v>813.3780263157895</v>
      </c>
      <c r="T1913" t="str">
        <f t="shared" ref="T1913:W1914" si="2308">IF(C1913&gt;$J1913,"BrokeBandUpper", IF(C1913&lt;$K1913,"BrokeBandLower", ""))</f>
        <v/>
      </c>
      <c r="U1913" t="str">
        <f t="shared" si="2308"/>
        <v/>
      </c>
      <c r="V1913" t="str">
        <f t="shared" si="2308"/>
        <v/>
      </c>
      <c r="W1913" t="str">
        <f t="shared" si="2308"/>
        <v/>
      </c>
      <c r="X1913" s="63" t="s">
        <v>89</v>
      </c>
      <c r="Y1913" s="219">
        <f t="shared" si="2293"/>
        <v>-3.8241758241758157E-3</v>
      </c>
      <c r="Z1913" s="78">
        <f t="shared" si="2294"/>
        <v>1.448394286248923</v>
      </c>
      <c r="AA1913" s="78">
        <f t="shared" si="2295"/>
        <v>1.4468362846524936</v>
      </c>
      <c r="AB1913" s="74">
        <f t="shared" si="1517"/>
        <v>1912</v>
      </c>
      <c r="AC1913" s="80">
        <f t="shared" si="2296"/>
        <v>2.642152146623407E-3</v>
      </c>
      <c r="AD1913" s="79">
        <f t="shared" ref="AD1913:AD1918" si="2309">Z1913-AA1913</f>
        <v>1.5580015964293814E-3</v>
      </c>
      <c r="AE1913" s="81">
        <f t="shared" si="2297"/>
        <v>-1.0841505501940256E-3</v>
      </c>
      <c r="AF1913" s="19">
        <f t="shared" si="2298"/>
        <v>1.0768333728951151E-3</v>
      </c>
      <c r="AG1913" s="93">
        <f t="shared" si="2280"/>
        <v>-0.2998730191094951</v>
      </c>
      <c r="AH1913" s="91">
        <f t="shared" si="2299"/>
        <v>-2.3579904062163864E-3</v>
      </c>
      <c r="AI1913" s="96">
        <f t="shared" si="2300"/>
        <v>1912.7771240792044</v>
      </c>
      <c r="AJ1913" s="5">
        <f t="shared" ref="AJ1913:AJ1918" si="2310">F1913-F1912</f>
        <v>2.0000000000000018E-2</v>
      </c>
      <c r="AK1913" s="5">
        <f t="shared" ref="AK1913:AK1919" si="2311">IF(AJ1913&gt;0,AJ1913,0)</f>
        <v>2.0000000000000018E-2</v>
      </c>
      <c r="AL1913" s="5">
        <f t="shared" si="2301"/>
        <v>0</v>
      </c>
      <c r="AM1913" s="95">
        <f t="shared" si="2281"/>
        <v>7.4999999999999989E-3</v>
      </c>
      <c r="AN1913" s="95">
        <f t="shared" si="2302"/>
        <v>-1.0714285714285707E-2</v>
      </c>
      <c r="AO1913" s="78">
        <f t="shared" ref="AO1913:AO1918" si="2312">ABS(AM1913/AN1913)</f>
        <v>0.70000000000000029</v>
      </c>
      <c r="AP1913" s="8">
        <f t="shared" ref="AP1913:AP1918" si="2313">IF(AN1913=0,100,100-(100/(1+AO1913)))</f>
        <v>41.176470588235297</v>
      </c>
      <c r="AQ1913" s="8"/>
      <c r="AR1913" s="8">
        <f t="shared" ref="AR1913:AR1918" si="2314">IF(ISERROR(((F1913-E1913)-(D1913-F1913))/(D1913-E1913)),0,((F1913-E1913)-(D1913-F1913))/(D1913-E1913))</f>
        <v>0.80000000000000449</v>
      </c>
      <c r="AS1913" s="114">
        <f t="shared" ref="AS1913:AS1918" si="2315">IF(ISERROR(AR1913*G1913),0,AR1913*G1913)</f>
        <v>69829.600000000399</v>
      </c>
      <c r="AT1913" s="103">
        <f t="shared" si="2303"/>
        <v>0.33027699689643214</v>
      </c>
      <c r="AU1913" s="5">
        <f t="shared" si="2304"/>
        <v>1.4450000000000001</v>
      </c>
      <c r="AV1913" s="93">
        <f t="shared" si="2305"/>
        <v>0.5648115000583207</v>
      </c>
      <c r="AW1913" s="210">
        <f t="shared" si="2306"/>
        <v>3.5714285714285747E-2</v>
      </c>
      <c r="AX1913" s="276">
        <f t="shared" si="2068"/>
        <v>-3.2853601158199059E-3</v>
      </c>
      <c r="AY1913" s="19">
        <f t="shared" si="2127"/>
        <v>-9.5824726703763883</v>
      </c>
    </row>
    <row r="1914" spans="1:51">
      <c r="A1914" s="16">
        <v>41115.319652777776</v>
      </c>
      <c r="B1914" s="9">
        <v>4</v>
      </c>
      <c r="C1914" s="5">
        <v>1.41</v>
      </c>
      <c r="D1914" s="5">
        <v>1.43</v>
      </c>
      <c r="E1914" s="5">
        <v>1.39</v>
      </c>
      <c r="F1914" s="5">
        <v>1.4</v>
      </c>
      <c r="G1914" s="6">
        <v>172248</v>
      </c>
      <c r="H1914" s="113">
        <f t="shared" si="2307"/>
        <v>1.4</v>
      </c>
      <c r="I1914" s="19">
        <f t="shared" si="2282"/>
        <v>-3.1141868512110829E-2</v>
      </c>
      <c r="J1914" s="8">
        <f t="shared" si="2287"/>
        <v>1.5249980031694097</v>
      </c>
      <c r="K1914" s="8">
        <f t="shared" si="2288"/>
        <v>1.3685019968305898</v>
      </c>
      <c r="L1914" s="8">
        <f t="shared" si="2289"/>
        <v>1.4467499999999998</v>
      </c>
      <c r="M1914" s="19">
        <f t="shared" si="2290"/>
        <v>0.11435570185594175</v>
      </c>
      <c r="N1914" s="19">
        <f t="shared" si="2283"/>
        <v>-0.15478668052902872</v>
      </c>
      <c r="O1914" s="19">
        <f t="shared" si="2284"/>
        <v>-6.320506749947559E-3</v>
      </c>
      <c r="P1914" s="19">
        <f t="shared" si="2285"/>
        <v>1.235393232567108E-2</v>
      </c>
      <c r="Q1914" s="6">
        <v>189</v>
      </c>
      <c r="R1914" s="191">
        <v>241952.859</v>
      </c>
      <c r="S1914" s="66">
        <f t="shared" si="2291"/>
        <v>1280.1738571428571</v>
      </c>
      <c r="T1914" t="str">
        <f t="shared" si="2308"/>
        <v/>
      </c>
      <c r="U1914" t="str">
        <f t="shared" si="2308"/>
        <v/>
      </c>
      <c r="V1914" t="str">
        <f t="shared" si="2308"/>
        <v/>
      </c>
      <c r="W1914" t="str">
        <f t="shared" si="2308"/>
        <v/>
      </c>
      <c r="X1914" s="63"/>
      <c r="Y1914" s="219">
        <f t="shared" si="2293"/>
        <v>-4.3186813186813144E-3</v>
      </c>
      <c r="Z1914" s="78">
        <f t="shared" si="2294"/>
        <v>1.4409415661665887</v>
      </c>
      <c r="AA1914" s="78">
        <f t="shared" si="2295"/>
        <v>1.443370399588209</v>
      </c>
      <c r="AB1914" s="74">
        <f t="shared" si="1517"/>
        <v>1913</v>
      </c>
      <c r="AC1914" s="80">
        <f t="shared" si="2296"/>
        <v>-1.0757462971409857E-3</v>
      </c>
      <c r="AD1914" s="79">
        <f t="shared" si="2309"/>
        <v>-2.4288334216202578E-3</v>
      </c>
      <c r="AE1914" s="81">
        <f t="shared" si="2297"/>
        <v>-1.3530871244792722E-3</v>
      </c>
      <c r="AF1914" s="19">
        <f t="shared" si="2298"/>
        <v>-1.6827513036939096E-3</v>
      </c>
      <c r="AG1914" s="93">
        <f t="shared" si="2280"/>
        <v>-1.4071477482913912</v>
      </c>
      <c r="AH1914" s="91">
        <f t="shared" si="2299"/>
        <v>-2.4601582490296242E-3</v>
      </c>
      <c r="AI1914" s="96">
        <f t="shared" si="2300"/>
        <v>1912.6169507823213</v>
      </c>
      <c r="AJ1914" s="5">
        <f t="shared" si="2310"/>
        <v>-4.5000000000000151E-2</v>
      </c>
      <c r="AK1914" s="5">
        <f t="shared" si="2311"/>
        <v>0</v>
      </c>
      <c r="AL1914" s="5">
        <f t="shared" si="2301"/>
        <v>-4.5000000000000151E-2</v>
      </c>
      <c r="AM1914" s="95">
        <f t="shared" ref="AM1914:AM1919" si="2316">(AVERAGE(AK1901:AK1914))</f>
        <v>6.4285714285714345E-3</v>
      </c>
      <c r="AN1914" s="95">
        <f t="shared" si="2302"/>
        <v>-1.3928571428571433E-2</v>
      </c>
      <c r="AO1914" s="78">
        <f t="shared" si="2312"/>
        <v>0.46153846153846184</v>
      </c>
      <c r="AP1914" s="8">
        <f t="shared" si="2313"/>
        <v>31.578947368421069</v>
      </c>
      <c r="AQ1914" s="8"/>
      <c r="AR1914" s="8">
        <f t="shared" si="2314"/>
        <v>-0.5</v>
      </c>
      <c r="AS1914" s="114">
        <f t="shared" si="2315"/>
        <v>-86124</v>
      </c>
      <c r="AT1914" s="103">
        <f t="shared" si="2303"/>
        <v>0.1833492394900946</v>
      </c>
      <c r="AU1914" s="5">
        <f t="shared" si="2304"/>
        <v>1.4</v>
      </c>
      <c r="AV1914" s="93">
        <f t="shared" si="2305"/>
        <v>-0.35595363640650346</v>
      </c>
      <c r="AW1914" s="210">
        <f t="shared" si="2306"/>
        <v>2.8776978417266216E-2</v>
      </c>
      <c r="AX1914" s="276">
        <f t="shared" si="2068"/>
        <v>-6.6212857237871155E-3</v>
      </c>
      <c r="AY1914" s="19">
        <f t="shared" si="2127"/>
        <v>-1.0153911566357114</v>
      </c>
    </row>
    <row r="1915" spans="1:51">
      <c r="A1915" s="16">
        <v>41116.323738425926</v>
      </c>
      <c r="B1915" s="9">
        <v>5</v>
      </c>
      <c r="C1915" s="5">
        <v>1.41</v>
      </c>
      <c r="D1915" s="5">
        <v>1.41</v>
      </c>
      <c r="E1915" s="5">
        <v>1.37</v>
      </c>
      <c r="F1915" s="5">
        <v>1.39</v>
      </c>
      <c r="G1915" s="6">
        <v>169793</v>
      </c>
      <c r="H1915" s="113">
        <f t="shared" si="2307"/>
        <v>1.39</v>
      </c>
      <c r="I1915" s="19">
        <f t="shared" si="2282"/>
        <v>-7.1428571428571496E-3</v>
      </c>
      <c r="J1915" s="8">
        <f t="shared" si="2287"/>
        <v>1.5238969177462471</v>
      </c>
      <c r="K1915" s="8">
        <f t="shared" si="2288"/>
        <v>1.3706030822537527</v>
      </c>
      <c r="L1915" s="8">
        <f t="shared" si="2289"/>
        <v>1.4472499999999999</v>
      </c>
      <c r="M1915" s="19">
        <f t="shared" si="2290"/>
        <v>0.11184407614232526</v>
      </c>
      <c r="N1915" s="19">
        <f t="shared" si="2283"/>
        <v>-2.1963274877019073E-2</v>
      </c>
      <c r="O1915" s="19">
        <f t="shared" si="2284"/>
        <v>-7.2202417371968473E-4</v>
      </c>
      <c r="P1915" s="19">
        <f t="shared" si="2285"/>
        <v>1.5353177620704595E-3</v>
      </c>
      <c r="Q1915" s="6">
        <v>191</v>
      </c>
      <c r="R1915" s="191">
        <v>236824.78599999999</v>
      </c>
      <c r="S1915" s="66">
        <f t="shared" si="2291"/>
        <v>1239.9203455497382</v>
      </c>
      <c r="T1915" t="str">
        <f t="shared" ref="T1915:W1916" si="2317">IF(C1915&gt;$J1915,"BrokeBandUpper", IF(C1915&lt;$K1915,"BrokeBandLower", ""))</f>
        <v/>
      </c>
      <c r="U1915" t="str">
        <f t="shared" si="2317"/>
        <v/>
      </c>
      <c r="V1915" t="str">
        <f t="shared" si="2317"/>
        <v>BrokeBandLower</v>
      </c>
      <c r="W1915" t="str">
        <f t="shared" si="2317"/>
        <v/>
      </c>
      <c r="X1915" s="63"/>
      <c r="Y1915" s="219">
        <f t="shared" si="2293"/>
        <v>-4.6373626373626383E-3</v>
      </c>
      <c r="Z1915" s="78">
        <f t="shared" si="2294"/>
        <v>1.4330965649769341</v>
      </c>
      <c r="AA1915" s="78">
        <f t="shared" si="2295"/>
        <v>1.4394209900186816</v>
      </c>
      <c r="AB1915" s="74">
        <f t="shared" si="1517"/>
        <v>1914</v>
      </c>
      <c r="AC1915" s="80">
        <f t="shared" si="2296"/>
        <v>-3.9770703338146401E-3</v>
      </c>
      <c r="AD1915" s="79">
        <f t="shared" si="2309"/>
        <v>-6.3244250417475723E-3</v>
      </c>
      <c r="AE1915" s="81">
        <f t="shared" si="2297"/>
        <v>-2.3473547079329322E-3</v>
      </c>
      <c r="AF1915" s="19">
        <f t="shared" si="2298"/>
        <v>-4.3937285100069928E-3</v>
      </c>
      <c r="AG1915" s="93">
        <f t="shared" ref="AG1915:AG1921" si="2318">IF(A1916&gt;A1915,(AC1915-AC1914)/AC1914, (AC1915-AC1916)/AC1916)</f>
        <v>2.6970337191812908</v>
      </c>
      <c r="AH1915" s="91">
        <f t="shared" si="2299"/>
        <v>-2.4469527998926734E-3</v>
      </c>
      <c r="AI1915" s="96">
        <f t="shared" si="2300"/>
        <v>1912.6061128537149</v>
      </c>
      <c r="AJ1915" s="5">
        <f t="shared" si="2310"/>
        <v>-1.0000000000000009E-2</v>
      </c>
      <c r="AK1915" s="5">
        <f t="shared" si="2311"/>
        <v>0</v>
      </c>
      <c r="AL1915" s="5">
        <f t="shared" si="2301"/>
        <v>-1.0000000000000009E-2</v>
      </c>
      <c r="AM1915" s="95">
        <f t="shared" si="2316"/>
        <v>6.4285714285714345E-3</v>
      </c>
      <c r="AN1915" s="95">
        <f t="shared" si="2302"/>
        <v>-1.4642857142857148E-2</v>
      </c>
      <c r="AO1915" s="78">
        <f t="shared" si="2312"/>
        <v>0.43902439024390266</v>
      </c>
      <c r="AP1915" s="8">
        <f t="shared" si="2313"/>
        <v>30.508474576271198</v>
      </c>
      <c r="AQ1915" s="8"/>
      <c r="AR1915" s="8">
        <f t="shared" si="2314"/>
        <v>-5.5511151231258087E-15</v>
      </c>
      <c r="AS1915" s="114">
        <f t="shared" si="2315"/>
        <v>-9.4254049010090037E-10</v>
      </c>
      <c r="AT1915" s="103">
        <f t="shared" si="2303"/>
        <v>0.18116625347877013</v>
      </c>
      <c r="AU1915" s="5">
        <f t="shared" si="2304"/>
        <v>1.39</v>
      </c>
      <c r="AV1915" s="93">
        <f t="shared" si="2305"/>
        <v>-3.9799064364018905E-15</v>
      </c>
      <c r="AW1915" s="210">
        <f t="shared" si="2306"/>
        <v>2.9197080291970663E-2</v>
      </c>
      <c r="AX1915" s="276">
        <f t="shared" si="2068"/>
        <v>-9.2998482101097554E-3</v>
      </c>
      <c r="AY1915" s="19">
        <f t="shared" si="2127"/>
        <v>-0.40453812115369753</v>
      </c>
    </row>
    <row r="1916" spans="1:51">
      <c r="A1916" s="16">
        <v>41117.337511574071</v>
      </c>
      <c r="B1916" s="9">
        <v>6</v>
      </c>
      <c r="C1916" s="5">
        <v>1.39</v>
      </c>
      <c r="D1916" s="5">
        <v>1.42</v>
      </c>
      <c r="E1916" s="5">
        <v>1.39</v>
      </c>
      <c r="F1916" s="5">
        <v>1.42</v>
      </c>
      <c r="G1916" s="6">
        <v>113815</v>
      </c>
      <c r="H1916" s="113">
        <f t="shared" si="2307"/>
        <v>1.42</v>
      </c>
      <c r="I1916" s="19">
        <f t="shared" ref="I1916:I1921" si="2319">IF(A1917&gt;A1916,(H1916-H1915)/H1915, (H1916-H1917)/H1917)</f>
        <v>2.1582733812949662E-2</v>
      </c>
      <c r="J1916" s="8">
        <f t="shared" si="2287"/>
        <v>1.51906630399841</v>
      </c>
      <c r="K1916" s="8">
        <f t="shared" si="2288"/>
        <v>1.3804336960015897</v>
      </c>
      <c r="L1916" s="8">
        <f t="shared" si="2289"/>
        <v>1.4497499999999999</v>
      </c>
      <c r="M1916" s="19">
        <f t="shared" si="2290"/>
        <v>0.10042685019814285</v>
      </c>
      <c r="N1916" s="19">
        <f t="shared" ref="N1916:N1921" si="2320">IF(A1917&gt;A1916,(M1916-M1915)/M1915, (M1916-M1917)/M1917)</f>
        <v>-0.10208163309117615</v>
      </c>
      <c r="O1916" s="19">
        <f t="shared" ref="O1916:O1921" si="2321">IF(A1917&gt;A1916,(J1916-J1915)/J1915, (J1916-J1917)/J1917)</f>
        <v>-3.1699084705685337E-3</v>
      </c>
      <c r="P1916" s="19">
        <f t="shared" ref="P1916:P1921" si="2322">IF(A1917&gt;A1916,(K1916-K1915)/K1915, (K1916-K1917)/K1917)</f>
        <v>7.1724731070004757E-3</v>
      </c>
      <c r="Q1916" s="6">
        <v>353</v>
      </c>
      <c r="R1916" s="191">
        <v>159399.01999999999</v>
      </c>
      <c r="S1916" s="66">
        <f t="shared" si="2291"/>
        <v>451.55529745042492</v>
      </c>
      <c r="T1916" t="str">
        <f t="shared" si="2317"/>
        <v/>
      </c>
      <c r="U1916" t="str">
        <f t="shared" si="2317"/>
        <v/>
      </c>
      <c r="V1916" t="str">
        <f t="shared" si="2317"/>
        <v/>
      </c>
      <c r="W1916" t="str">
        <f t="shared" si="2317"/>
        <v/>
      </c>
      <c r="X1916" s="63"/>
      <c r="Y1916" s="219">
        <f t="shared" si="2293"/>
        <v>-4.7472527472527488E-3</v>
      </c>
      <c r="Z1916" s="78">
        <f t="shared" si="2294"/>
        <v>1.4310796939704862</v>
      </c>
      <c r="AA1916" s="78">
        <f t="shared" si="2295"/>
        <v>1.4379838367572992</v>
      </c>
      <c r="AB1916" s="74">
        <f t="shared" si="1517"/>
        <v>1915</v>
      </c>
      <c r="AC1916" s="80">
        <f t="shared" si="2296"/>
        <v>-3.6454304631041031E-3</v>
      </c>
      <c r="AD1916" s="79">
        <f t="shared" si="2309"/>
        <v>-6.9041427868130612E-3</v>
      </c>
      <c r="AE1916" s="81">
        <f t="shared" si="2297"/>
        <v>-3.2587123237089581E-3</v>
      </c>
      <c r="AF1916" s="19">
        <f t="shared" si="2298"/>
        <v>-4.8012659185252939E-3</v>
      </c>
      <c r="AG1916" s="93">
        <f t="shared" si="2318"/>
        <v>-8.3387982327293123E-2</v>
      </c>
      <c r="AH1916" s="91">
        <f t="shared" si="2299"/>
        <v>-2.3431937002947531E-3</v>
      </c>
      <c r="AI1916" s="96">
        <f t="shared" si="2300"/>
        <v>1912.8165703324362</v>
      </c>
      <c r="AJ1916" s="5">
        <f t="shared" si="2310"/>
        <v>3.0000000000000027E-2</v>
      </c>
      <c r="AK1916" s="5">
        <f t="shared" si="2311"/>
        <v>3.0000000000000027E-2</v>
      </c>
      <c r="AL1916" s="5">
        <f t="shared" si="2301"/>
        <v>0</v>
      </c>
      <c r="AM1916" s="95">
        <f t="shared" si="2316"/>
        <v>8.5714285714285788E-3</v>
      </c>
      <c r="AN1916" s="95">
        <f t="shared" si="2302"/>
        <v>-1.2142857142857153E-2</v>
      </c>
      <c r="AO1916" s="78">
        <f t="shared" si="2312"/>
        <v>0.70588235294117652</v>
      </c>
      <c r="AP1916" s="8">
        <f t="shared" si="2313"/>
        <v>41.379310344827594</v>
      </c>
      <c r="AQ1916" s="8"/>
      <c r="AR1916" s="8">
        <f t="shared" si="2314"/>
        <v>1</v>
      </c>
      <c r="AS1916" s="114">
        <f t="shared" si="2315"/>
        <v>113815</v>
      </c>
      <c r="AT1916" s="103">
        <f t="shared" si="2303"/>
        <v>0.21867097152297818</v>
      </c>
      <c r="AU1916" s="5">
        <f t="shared" si="2304"/>
        <v>1.42</v>
      </c>
      <c r="AV1916" s="93">
        <f t="shared" si="2305"/>
        <v>0.71402571985699792</v>
      </c>
      <c r="AW1916" s="210">
        <f t="shared" si="2306"/>
        <v>2.1582733812949662E-2</v>
      </c>
      <c r="AX1916" s="276">
        <f t="shared" si="2068"/>
        <v>-1.162150702601634E-2</v>
      </c>
      <c r="AY1916" s="19">
        <f t="shared" si="2127"/>
        <v>-0.24964480746930218</v>
      </c>
    </row>
    <row r="1917" spans="1:51">
      <c r="A1917" s="16">
        <v>41120.402071759258</v>
      </c>
      <c r="B1917" s="9">
        <v>2</v>
      </c>
      <c r="C1917" s="5">
        <v>1.415</v>
      </c>
      <c r="D1917" s="5">
        <v>1.4650000000000001</v>
      </c>
      <c r="E1917" s="5">
        <v>1.4</v>
      </c>
      <c r="F1917" s="5">
        <v>1.4450000000000001</v>
      </c>
      <c r="G1917" s="6">
        <v>290158</v>
      </c>
      <c r="H1917" s="113">
        <f t="shared" si="2307"/>
        <v>1.4450000000000001</v>
      </c>
      <c r="I1917" s="19">
        <f t="shared" si="2319"/>
        <v>1.7605633802816996E-2</v>
      </c>
      <c r="J1917" s="8">
        <f t="shared" ref="J1917:J1923" si="2323">(L1917)+2*STDEVPA(H1898:H1917)</f>
        <v>1.516939643684287</v>
      </c>
      <c r="K1917" s="8">
        <f t="shared" ref="K1917:K1923" si="2324">(L1917)-(2*STDEVPA(H1898:H1917))</f>
        <v>1.3875603563157131</v>
      </c>
      <c r="L1917" s="8">
        <f t="shared" ref="L1917:L1923" si="2325">AVERAGE(H1898:H1917)</f>
        <v>1.45225</v>
      </c>
      <c r="M1917" s="19">
        <f t="shared" ref="M1917:M1923" si="2326">(J1917-K1917)/K1917</f>
        <v>9.3242277195137849E-2</v>
      </c>
      <c r="N1917" s="19">
        <f t="shared" si="2320"/>
        <v>-7.1540359862225969E-2</v>
      </c>
      <c r="O1917" s="19">
        <f t="shared" si="2321"/>
        <v>-1.39997859772501E-3</v>
      </c>
      <c r="P1917" s="19">
        <f t="shared" si="2322"/>
        <v>5.1626241338252133E-3</v>
      </c>
      <c r="Q1917" s="6">
        <v>329</v>
      </c>
      <c r="R1917" s="191">
        <v>412628.24</v>
      </c>
      <c r="S1917" s="66">
        <f t="shared" ref="S1917:S1923" si="2327">R1917/Q1917</f>
        <v>1254.1891793313071</v>
      </c>
      <c r="T1917" t="str">
        <f t="shared" ref="T1917:W1918" si="2328">IF(C1917&gt;$J1917,"BrokeBandUpper", IF(C1917&lt;$K1917,"BrokeBandLower", ""))</f>
        <v/>
      </c>
      <c r="U1917" t="str">
        <f t="shared" si="2328"/>
        <v/>
      </c>
      <c r="V1917" t="str">
        <f t="shared" si="2328"/>
        <v/>
      </c>
      <c r="W1917" t="str">
        <f t="shared" si="2328"/>
        <v/>
      </c>
      <c r="X1917" s="63" t="s">
        <v>89</v>
      </c>
      <c r="Y1917" s="219">
        <f t="shared" ref="Y1917:Y1923" si="2329">SLOPE(H1904:H1917,AB1904:AB1917)</f>
        <v>-3.9230769230769215E-3</v>
      </c>
      <c r="Z1917" s="78">
        <f t="shared" ref="Z1917:Z1923" si="2330">Z1916+(0.154*(F1917-Z1916))</f>
        <v>1.4332234210990313</v>
      </c>
      <c r="AA1917" s="78">
        <f t="shared" ref="AA1917:AA1923" si="2331">AA1916+(0.074*(F1917-AA1916))</f>
        <v>1.438503032837259</v>
      </c>
      <c r="AB1917" s="74">
        <f t="shared" si="1517"/>
        <v>1916</v>
      </c>
      <c r="AC1917" s="80">
        <f t="shared" ref="AC1917:AC1923" si="2332">AD1917-AE1917</f>
        <v>-1.6167195316149638E-3</v>
      </c>
      <c r="AD1917" s="79">
        <f t="shared" si="2309"/>
        <v>-5.2796117382276631E-3</v>
      </c>
      <c r="AE1917" s="81">
        <f t="shared" ref="AE1917:AE1923" si="2333">AE1916+(0.2*(AD1917-AE1916))</f>
        <v>-3.6628922066126992E-3</v>
      </c>
      <c r="AF1917" s="19">
        <f t="shared" ref="AF1917:AF1923" si="2334">AD1917/AA1917</f>
        <v>-3.6702124484328125E-3</v>
      </c>
      <c r="AG1917" s="93">
        <f t="shared" si="2318"/>
        <v>-0.55650792190990839</v>
      </c>
      <c r="AH1917" s="91">
        <f t="shared" ref="AH1917:AH1923" si="2335">SLOPE(AC1904:AC1917,AB1904:AB1917)</f>
        <v>-2.1230031579507489E-3</v>
      </c>
      <c r="AI1917" s="96">
        <f t="shared" ref="AI1917:AI1923" si="2336">INTERCEPT(AB1904:AB1917,AC1904:AC1917)</f>
        <v>1913.2335187696808</v>
      </c>
      <c r="AJ1917" s="5">
        <f t="shared" si="2310"/>
        <v>2.5000000000000133E-2</v>
      </c>
      <c r="AK1917" s="5">
        <f t="shared" si="2311"/>
        <v>2.5000000000000133E-2</v>
      </c>
      <c r="AL1917" s="5">
        <f t="shared" ref="AL1917:AL1923" si="2337">IF(AJ1917&lt;0,AJ1917,0)</f>
        <v>0</v>
      </c>
      <c r="AM1917" s="95">
        <f t="shared" si="2316"/>
        <v>1.0357142857142874E-2</v>
      </c>
      <c r="AN1917" s="95">
        <f t="shared" ref="AN1917:AN1923" si="2338">(AVERAGE(AL1904:AL1917))</f>
        <v>-1.2142857142857153E-2</v>
      </c>
      <c r="AO1917" s="78">
        <f t="shared" si="2312"/>
        <v>0.85294117647058887</v>
      </c>
      <c r="AP1917" s="8">
        <f t="shared" si="2313"/>
        <v>46.031746031746046</v>
      </c>
      <c r="AQ1917" s="8"/>
      <c r="AR1917" s="8">
        <f t="shared" si="2314"/>
        <v>0.38461538461538569</v>
      </c>
      <c r="AS1917" s="114">
        <f t="shared" si="2315"/>
        <v>111599.23076923109</v>
      </c>
      <c r="AT1917" s="103">
        <f t="shared" ref="AT1917:AT1923" si="2339">SUM(AS1898:AS1917)/SUM(G1898:G1917)</f>
        <v>0.24850914671322549</v>
      </c>
      <c r="AU1917" s="5">
        <f t="shared" ref="AU1917:AU1923" si="2340">F1917</f>
        <v>1.4450000000000001</v>
      </c>
      <c r="AV1917" s="93">
        <f t="shared" ref="AV1917:AV1923" si="2341">AS1917/R1917</f>
        <v>0.27045950798043072</v>
      </c>
      <c r="AW1917" s="210">
        <f t="shared" ref="AW1917:AW1923" si="2342">(D1917-E1917)/E1917</f>
        <v>4.6428571428571555E-2</v>
      </c>
      <c r="AX1917" s="276">
        <f t="shared" si="2068"/>
        <v>-1.3328516998024341E-2</v>
      </c>
      <c r="AY1917" s="19">
        <f t="shared" si="2127"/>
        <v>-0.14688370175973087</v>
      </c>
    </row>
    <row r="1918" spans="1:51">
      <c r="A1918" s="16">
        <v>41121.343912037039</v>
      </c>
      <c r="B1918" s="9">
        <v>3</v>
      </c>
      <c r="C1918" s="5">
        <v>1.45</v>
      </c>
      <c r="D1918" s="5">
        <v>1.4750000000000001</v>
      </c>
      <c r="E1918" s="5">
        <v>1.45</v>
      </c>
      <c r="F1918" s="5">
        <v>1.4650000000000001</v>
      </c>
      <c r="G1918" s="6">
        <v>194083</v>
      </c>
      <c r="H1918" s="113">
        <f t="shared" si="2307"/>
        <v>1.4650000000000001</v>
      </c>
      <c r="I1918" s="19">
        <f t="shared" si="2319"/>
        <v>1.3840830449827002E-2</v>
      </c>
      <c r="J1918" s="8">
        <f t="shared" si="2323"/>
        <v>1.5157411819273159</v>
      </c>
      <c r="K1918" s="8">
        <f t="shared" si="2324"/>
        <v>1.3952588180726837</v>
      </c>
      <c r="L1918" s="8">
        <f t="shared" si="2325"/>
        <v>1.4554999999999998</v>
      </c>
      <c r="M1918" s="19">
        <f t="shared" si="2326"/>
        <v>8.635126493667919E-2</v>
      </c>
      <c r="N1918" s="19">
        <f t="shared" si="2320"/>
        <v>-7.3904375415854748E-2</v>
      </c>
      <c r="O1918" s="19">
        <f t="shared" si="2321"/>
        <v>-7.9005236758158471E-4</v>
      </c>
      <c r="P1918" s="19">
        <f t="shared" si="2322"/>
        <v>5.5481995589812044E-3</v>
      </c>
      <c r="Q1918" s="6">
        <v>761</v>
      </c>
      <c r="R1918" s="191">
        <v>282399.712</v>
      </c>
      <c r="S1918" s="66">
        <f t="shared" si="2327"/>
        <v>371.09029172141919</v>
      </c>
      <c r="T1918" t="str">
        <f t="shared" si="2328"/>
        <v/>
      </c>
      <c r="U1918" t="str">
        <f t="shared" si="2328"/>
        <v/>
      </c>
      <c r="V1918" t="str">
        <f t="shared" si="2328"/>
        <v/>
      </c>
      <c r="W1918" t="str">
        <f t="shared" si="2328"/>
        <v/>
      </c>
      <c r="X1918" s="63"/>
      <c r="Y1918" s="219">
        <f t="shared" si="2329"/>
        <v>-3.4065934065934029E-3</v>
      </c>
      <c r="Z1918" s="78">
        <f t="shared" si="2330"/>
        <v>1.4381170142497806</v>
      </c>
      <c r="AA1918" s="78">
        <f t="shared" si="2331"/>
        <v>1.4404638084073018</v>
      </c>
      <c r="AB1918" s="74">
        <f t="shared" si="1517"/>
        <v>1917</v>
      </c>
      <c r="AC1918" s="80">
        <f t="shared" si="2332"/>
        <v>1.0528784392731519E-3</v>
      </c>
      <c r="AD1918" s="79">
        <f t="shared" si="2309"/>
        <v>-2.3467941575212592E-3</v>
      </c>
      <c r="AE1918" s="81">
        <f t="shared" si="2333"/>
        <v>-3.399672596794411E-3</v>
      </c>
      <c r="AF1918" s="19">
        <f t="shared" si="2334"/>
        <v>-1.6291934193862687E-3</v>
      </c>
      <c r="AG1918" s="93">
        <f t="shared" si="2318"/>
        <v>-1.6512437183346309</v>
      </c>
      <c r="AH1918" s="91">
        <f t="shared" si="2335"/>
        <v>-1.8562428968674632E-3</v>
      </c>
      <c r="AI1918" s="96">
        <f t="shared" si="2336"/>
        <v>1913.7186910383846</v>
      </c>
      <c r="AJ1918" s="5">
        <f t="shared" si="2310"/>
        <v>2.0000000000000018E-2</v>
      </c>
      <c r="AK1918" s="5">
        <f t="shared" si="2311"/>
        <v>2.0000000000000018E-2</v>
      </c>
      <c r="AL1918" s="5">
        <f t="shared" si="2337"/>
        <v>0</v>
      </c>
      <c r="AM1918" s="95">
        <f t="shared" si="2316"/>
        <v>1.1785714285714304E-2</v>
      </c>
      <c r="AN1918" s="95">
        <f t="shared" si="2338"/>
        <v>-1.0000000000000009E-2</v>
      </c>
      <c r="AO1918" s="78">
        <f t="shared" si="2312"/>
        <v>1.1785714285714293</v>
      </c>
      <c r="AP1918" s="8">
        <f t="shared" si="2313"/>
        <v>54.098360655737721</v>
      </c>
      <c r="AQ1918" s="8"/>
      <c r="AR1918" s="8">
        <f t="shared" si="2314"/>
        <v>0.20000000000000356</v>
      </c>
      <c r="AS1918" s="114">
        <f t="shared" si="2315"/>
        <v>38816.60000000069</v>
      </c>
      <c r="AT1918" s="103">
        <f t="shared" si="2339"/>
        <v>0.25064543455769611</v>
      </c>
      <c r="AU1918" s="5">
        <f t="shared" si="2340"/>
        <v>1.4650000000000001</v>
      </c>
      <c r="AV1918" s="93">
        <f t="shared" si="2341"/>
        <v>0.13745268975345376</v>
      </c>
      <c r="AW1918" s="210">
        <f t="shared" si="2342"/>
        <v>1.7241379310344921E-2</v>
      </c>
      <c r="AX1918" s="276">
        <f t="shared" si="2068"/>
        <v>-1.4609054323426863E-2</v>
      </c>
      <c r="AY1918" s="19">
        <f t="shared" si="2127"/>
        <v>-9.6075004112785703E-2</v>
      </c>
    </row>
    <row r="1919" spans="1:51">
      <c r="A1919" s="16">
        <v>41122.34207175926</v>
      </c>
      <c r="B1919" s="9">
        <v>4</v>
      </c>
      <c r="C1919" s="5">
        <v>1.44</v>
      </c>
      <c r="D1919" s="5">
        <v>1.48</v>
      </c>
      <c r="E1919" s="5">
        <v>1.415</v>
      </c>
      <c r="F1919" s="5">
        <v>1.44</v>
      </c>
      <c r="G1919" s="6">
        <v>632182</v>
      </c>
      <c r="H1919" s="113">
        <f t="shared" ref="H1919:H1924" si="2343">F1919</f>
        <v>1.44</v>
      </c>
      <c r="I1919" s="19">
        <f t="shared" si="2319"/>
        <v>-1.7064846416382343E-2</v>
      </c>
      <c r="J1919" s="8">
        <f t="shared" si="2323"/>
        <v>1.511429444631966</v>
      </c>
      <c r="K1919" s="8">
        <f t="shared" si="2324"/>
        <v>1.3945705553680336</v>
      </c>
      <c r="L1919" s="8">
        <f t="shared" si="2325"/>
        <v>1.4529999999999998</v>
      </c>
      <c r="M1919" s="19">
        <f t="shared" si="2326"/>
        <v>8.3795609203216534E-2</v>
      </c>
      <c r="N1919" s="19">
        <f t="shared" si="2320"/>
        <v>-2.9596042806514775E-2</v>
      </c>
      <c r="O1919" s="19">
        <f t="shared" si="2321"/>
        <v>-2.8446395379106339E-3</v>
      </c>
      <c r="P1919" s="19">
        <f t="shared" si="2322"/>
        <v>-4.9328676209391402E-4</v>
      </c>
      <c r="Q1919" s="6">
        <v>322</v>
      </c>
      <c r="R1919" s="191">
        <v>909998.37</v>
      </c>
      <c r="S1919" s="66">
        <f t="shared" si="2327"/>
        <v>2826.0818944099378</v>
      </c>
      <c r="T1919" t="str">
        <f t="shared" ref="T1919:W1920" si="2344">IF(C1919&gt;$J1919,"BrokeBandUpper", IF(C1919&lt;$K1919,"BrokeBandLower", ""))</f>
        <v/>
      </c>
      <c r="U1919" t="str">
        <f t="shared" si="2344"/>
        <v/>
      </c>
      <c r="V1919" t="str">
        <f t="shared" si="2344"/>
        <v/>
      </c>
      <c r="W1919" t="str">
        <f t="shared" si="2344"/>
        <v/>
      </c>
      <c r="X1919" s="63"/>
      <c r="Y1919" s="219">
        <f t="shared" si="2329"/>
        <v>-3.0549450549450527E-3</v>
      </c>
      <c r="Z1919" s="78">
        <f t="shared" si="2330"/>
        <v>1.4384069940553144</v>
      </c>
      <c r="AA1919" s="78">
        <f t="shared" si="2331"/>
        <v>1.4404294865851615</v>
      </c>
      <c r="AB1919" s="74">
        <f t="shared" si="1517"/>
        <v>1918</v>
      </c>
      <c r="AC1919" s="80">
        <f t="shared" si="2332"/>
        <v>1.1017440535578508E-3</v>
      </c>
      <c r="AD1919" s="79">
        <f t="shared" ref="AD1919:AD1924" si="2345">Z1919-AA1919</f>
        <v>-2.0224925298470975E-3</v>
      </c>
      <c r="AE1919" s="81">
        <f t="shared" si="2333"/>
        <v>-3.1242365834049483E-3</v>
      </c>
      <c r="AF1919" s="19">
        <f t="shared" si="2334"/>
        <v>-1.4040899250416193E-3</v>
      </c>
      <c r="AG1919" s="93">
        <f t="shared" si="2318"/>
        <v>4.6411449282248642E-2</v>
      </c>
      <c r="AH1919" s="91">
        <f t="shared" si="2335"/>
        <v>-1.5806035802844863E-3</v>
      </c>
      <c r="AI1919" s="96">
        <f t="shared" si="2336"/>
        <v>1914.2106322558702</v>
      </c>
      <c r="AJ1919" s="5">
        <f t="shared" ref="AJ1919:AJ1924" si="2346">F1919-F1918</f>
        <v>-2.5000000000000133E-2</v>
      </c>
      <c r="AK1919" s="5">
        <f t="shared" si="2311"/>
        <v>0</v>
      </c>
      <c r="AL1919" s="5">
        <f t="shared" si="2337"/>
        <v>-2.5000000000000133E-2</v>
      </c>
      <c r="AM1919" s="95">
        <f t="shared" si="2316"/>
        <v>1.0357142857142874E-2</v>
      </c>
      <c r="AN1919" s="95">
        <f t="shared" si="2338"/>
        <v>-1.1785714285714304E-2</v>
      </c>
      <c r="AO1919" s="78">
        <f t="shared" ref="AO1919:AO1924" si="2347">ABS(AM1919/AN1919)</f>
        <v>0.8787878787878789</v>
      </c>
      <c r="AP1919" s="8">
        <f t="shared" ref="AP1919:AP1924" si="2348">IF(AN1919=0,100,100-(100/(1+AO1919)))</f>
        <v>46.774193548387103</v>
      </c>
      <c r="AQ1919" s="8"/>
      <c r="AR1919" s="8">
        <f t="shared" ref="AR1919:AR1924" si="2349">IF(ISERROR(((F1919-E1919)-(D1919-F1919))/(D1919-E1919)),0,((F1919-E1919)-(D1919-F1919))/(D1919-E1919))</f>
        <v>-0.23076923076923286</v>
      </c>
      <c r="AS1919" s="114">
        <f t="shared" ref="AS1919:AS1924" si="2350">IF(ISERROR(AR1919*G1919),0,AR1919*G1919)</f>
        <v>-145888.15384615518</v>
      </c>
      <c r="AT1919" s="103">
        <f t="shared" si="2339"/>
        <v>0.12426860931351717</v>
      </c>
      <c r="AU1919" s="5">
        <f t="shared" si="2340"/>
        <v>1.44</v>
      </c>
      <c r="AV1919" s="93">
        <f t="shared" si="2341"/>
        <v>-0.16031693973930436</v>
      </c>
      <c r="AW1919" s="210">
        <f t="shared" si="2342"/>
        <v>4.5936395759717273E-2</v>
      </c>
      <c r="AX1919" s="276">
        <f t="shared" si="2068"/>
        <v>-1.5134147646603558E-2</v>
      </c>
      <c r="AY1919" s="19">
        <f t="shared" si="2127"/>
        <v>-3.5943005724515829E-2</v>
      </c>
    </row>
    <row r="1920" spans="1:51">
      <c r="A1920" s="16">
        <v>41123.34684027778</v>
      </c>
      <c r="B1920" s="9">
        <v>5</v>
      </c>
      <c r="C1920" s="5">
        <v>1.44</v>
      </c>
      <c r="D1920" s="5">
        <v>1.44</v>
      </c>
      <c r="E1920" s="5">
        <v>1.4</v>
      </c>
      <c r="F1920" s="5">
        <v>1.425</v>
      </c>
      <c r="G1920" s="6">
        <v>57185</v>
      </c>
      <c r="H1920" s="113">
        <f t="shared" si="2343"/>
        <v>1.425</v>
      </c>
      <c r="I1920" s="19">
        <f t="shared" si="2319"/>
        <v>-1.0416666666666598E-2</v>
      </c>
      <c r="J1920" s="8">
        <f t="shared" si="2323"/>
        <v>1.5034609952167606</v>
      </c>
      <c r="K1920" s="8">
        <f t="shared" si="2324"/>
        <v>1.3945390047832396</v>
      </c>
      <c r="L1920" s="8">
        <f t="shared" si="2325"/>
        <v>1.4490000000000001</v>
      </c>
      <c r="M1920" s="19">
        <f t="shared" si="2326"/>
        <v>7.8106091016401036E-2</v>
      </c>
      <c r="N1920" s="19">
        <f t="shared" si="2320"/>
        <v>-6.7897569346594161E-2</v>
      </c>
      <c r="O1920" s="19">
        <f t="shared" si="2321"/>
        <v>-5.2721279471605051E-3</v>
      </c>
      <c r="P1920" s="19">
        <f t="shared" si="2322"/>
        <v>-2.2623871321997755E-5</v>
      </c>
      <c r="Q1920" s="6">
        <v>75</v>
      </c>
      <c r="R1920" s="191">
        <v>81074.785000000003</v>
      </c>
      <c r="S1920" s="66">
        <f t="shared" si="2327"/>
        <v>1080.9971333333333</v>
      </c>
      <c r="T1920" t="str">
        <f t="shared" si="2344"/>
        <v/>
      </c>
      <c r="U1920" t="str">
        <f t="shared" si="2344"/>
        <v/>
      </c>
      <c r="V1920" t="str">
        <f t="shared" si="2344"/>
        <v/>
      </c>
      <c r="W1920" t="str">
        <f t="shared" si="2344"/>
        <v/>
      </c>
      <c r="X1920" s="63"/>
      <c r="Y1920" s="219">
        <f t="shared" si="2329"/>
        <v>-3.0439560439560406E-3</v>
      </c>
      <c r="Z1920" s="78">
        <f t="shared" si="2330"/>
        <v>1.4363423169707961</v>
      </c>
      <c r="AA1920" s="78">
        <f t="shared" si="2331"/>
        <v>1.4392877045778596</v>
      </c>
      <c r="AB1920" s="74">
        <f t="shared" si="1517"/>
        <v>1919</v>
      </c>
      <c r="AC1920" s="80">
        <f t="shared" si="2332"/>
        <v>1.43079181073133E-4</v>
      </c>
      <c r="AD1920" s="79">
        <f t="shared" si="2345"/>
        <v>-2.9453876070635321E-3</v>
      </c>
      <c r="AE1920" s="81">
        <f t="shared" si="2333"/>
        <v>-3.0884667881366651E-3</v>
      </c>
      <c r="AF1920" s="19">
        <f t="shared" si="2334"/>
        <v>-2.0464203214515812E-3</v>
      </c>
      <c r="AG1920" s="93">
        <f t="shared" si="2318"/>
        <v>-0.87013392029565406</v>
      </c>
      <c r="AH1920" s="91">
        <f t="shared" si="2335"/>
        <v>-1.3320531608009823E-3</v>
      </c>
      <c r="AI1920" s="96">
        <f t="shared" si="2336"/>
        <v>1914.6872808266212</v>
      </c>
      <c r="AJ1920" s="5">
        <f t="shared" si="2346"/>
        <v>-1.4999999999999902E-2</v>
      </c>
      <c r="AK1920" s="5">
        <f t="shared" ref="AK1920:AK1927" si="2351">IF(AJ1920&gt;0,AJ1920,0)</f>
        <v>0</v>
      </c>
      <c r="AL1920" s="5">
        <f t="shared" si="2337"/>
        <v>-1.4999999999999902E-2</v>
      </c>
      <c r="AM1920" s="95">
        <f t="shared" ref="AM1920:AM1926" si="2352">(AVERAGE(AK1907:AK1920))</f>
        <v>1.0357142857142874E-2</v>
      </c>
      <c r="AN1920" s="95">
        <f t="shared" si="2338"/>
        <v>-1.2857142857142869E-2</v>
      </c>
      <c r="AO1920" s="78">
        <f t="shared" si="2347"/>
        <v>0.80555555555555614</v>
      </c>
      <c r="AP1920" s="8">
        <f t="shared" si="2348"/>
        <v>44.615384615384635</v>
      </c>
      <c r="AQ1920" s="8"/>
      <c r="AR1920" s="8">
        <f t="shared" si="2349"/>
        <v>0.25000000000000555</v>
      </c>
      <c r="AS1920" s="114">
        <f t="shared" si="2350"/>
        <v>14296.250000000318</v>
      </c>
      <c r="AT1920" s="103">
        <f t="shared" si="2339"/>
        <v>9.7484111697938358E-2</v>
      </c>
      <c r="AU1920" s="5">
        <f t="shared" si="2340"/>
        <v>1.425</v>
      </c>
      <c r="AV1920" s="93">
        <f t="shared" si="2341"/>
        <v>0.17633410930414822</v>
      </c>
      <c r="AW1920" s="210">
        <f t="shared" si="2342"/>
        <v>2.8571428571428598E-2</v>
      </c>
      <c r="AX1920" s="276">
        <f t="shared" si="2068"/>
        <v>-1.5131661129974792E-2</v>
      </c>
      <c r="AY1920" s="19">
        <f t="shared" si="2127"/>
        <v>1.6429842544342431E-4</v>
      </c>
    </row>
    <row r="1921" spans="1:51">
      <c r="A1921" s="16">
        <v>41124.353078703702</v>
      </c>
      <c r="B1921" s="9">
        <v>6</v>
      </c>
      <c r="C1921" s="5">
        <v>1.4</v>
      </c>
      <c r="D1921" s="5">
        <v>1.44</v>
      </c>
      <c r="E1921" s="5">
        <v>1.39</v>
      </c>
      <c r="F1921" s="5">
        <v>1.4350000000000001</v>
      </c>
      <c r="G1921" s="6">
        <v>166316</v>
      </c>
      <c r="H1921" s="113">
        <f t="shared" si="2343"/>
        <v>1.4350000000000001</v>
      </c>
      <c r="I1921" s="19">
        <f t="shared" si="2319"/>
        <v>7.017543859649129E-3</v>
      </c>
      <c r="J1921" s="8">
        <f t="shared" si="2323"/>
        <v>1.4937597140480545</v>
      </c>
      <c r="K1921" s="8">
        <f t="shared" si="2324"/>
        <v>1.397240285951945</v>
      </c>
      <c r="L1921" s="8">
        <f t="shared" si="2325"/>
        <v>1.4454999999999998</v>
      </c>
      <c r="M1921" s="19">
        <f t="shared" si="2326"/>
        <v>6.9078618092055954E-2</v>
      </c>
      <c r="N1921" s="19">
        <f t="shared" si="2320"/>
        <v>-0.11557962774567038</v>
      </c>
      <c r="O1921" s="19">
        <f t="shared" si="2321"/>
        <v>-6.4526324258298295E-3</v>
      </c>
      <c r="P1921" s="19">
        <f t="shared" si="2322"/>
        <v>1.9370423913853655E-3</v>
      </c>
      <c r="Q1921" s="6">
        <v>187</v>
      </c>
      <c r="R1921" s="191">
        <v>237933.144</v>
      </c>
      <c r="S1921" s="66">
        <f t="shared" si="2327"/>
        <v>1272.3697540106953</v>
      </c>
      <c r="T1921" t="str">
        <f t="shared" ref="T1921:W1922" si="2353">IF(C1921&gt;$J1921,"BrokeBandUpper", IF(C1921&lt;$K1921,"BrokeBandLower", ""))</f>
        <v/>
      </c>
      <c r="U1921" t="str">
        <f t="shared" si="2353"/>
        <v/>
      </c>
      <c r="V1921" t="str">
        <f t="shared" si="2353"/>
        <v>BrokeBandLower</v>
      </c>
      <c r="W1921" t="str">
        <f t="shared" si="2353"/>
        <v/>
      </c>
      <c r="X1921" s="63"/>
      <c r="Y1921" s="219">
        <f t="shared" si="2329"/>
        <v>-1.6043956043955989E-3</v>
      </c>
      <c r="Z1921" s="78">
        <f t="shared" si="2330"/>
        <v>1.4361356001572936</v>
      </c>
      <c r="AA1921" s="78">
        <f t="shared" si="2331"/>
        <v>1.438970414439098</v>
      </c>
      <c r="AB1921" s="74">
        <f t="shared" si="1517"/>
        <v>1920</v>
      </c>
      <c r="AC1921" s="80">
        <f t="shared" si="2332"/>
        <v>2.0292200506578668E-4</v>
      </c>
      <c r="AD1921" s="79">
        <f t="shared" si="2345"/>
        <v>-2.834814281804432E-3</v>
      </c>
      <c r="AE1921" s="81">
        <f t="shared" si="2333"/>
        <v>-3.0377362868702186E-3</v>
      </c>
      <c r="AF1921" s="19">
        <f t="shared" si="2334"/>
        <v>-1.9700295804270761E-3</v>
      </c>
      <c r="AG1921" s="93">
        <f t="shared" si="2318"/>
        <v>0.41824969603415485</v>
      </c>
      <c r="AH1921" s="91">
        <f t="shared" si="2335"/>
        <v>-1.0190486087072303E-3</v>
      </c>
      <c r="AI1921" s="96">
        <f t="shared" si="2336"/>
        <v>1915.1929269065909</v>
      </c>
      <c r="AJ1921" s="5">
        <f t="shared" si="2346"/>
        <v>1.0000000000000009E-2</v>
      </c>
      <c r="AK1921" s="5">
        <f t="shared" si="2351"/>
        <v>1.0000000000000009E-2</v>
      </c>
      <c r="AL1921" s="5">
        <f t="shared" si="2337"/>
        <v>0</v>
      </c>
      <c r="AM1921" s="95">
        <f t="shared" si="2352"/>
        <v>8.9285714285714437E-3</v>
      </c>
      <c r="AN1921" s="95">
        <f t="shared" si="2338"/>
        <v>-1.2857142857142869E-2</v>
      </c>
      <c r="AO1921" s="78">
        <f t="shared" si="2347"/>
        <v>0.69444444444444497</v>
      </c>
      <c r="AP1921" s="8">
        <f t="shared" si="2348"/>
        <v>40.983606557377072</v>
      </c>
      <c r="AQ1921" s="8"/>
      <c r="AR1921" s="8">
        <f t="shared" si="2349"/>
        <v>0.80000000000000449</v>
      </c>
      <c r="AS1921" s="114">
        <f t="shared" si="2350"/>
        <v>133052.80000000075</v>
      </c>
      <c r="AT1921" s="103">
        <f t="shared" si="2339"/>
        <v>9.735047628530015E-2</v>
      </c>
      <c r="AU1921" s="5">
        <f t="shared" si="2340"/>
        <v>1.4350000000000001</v>
      </c>
      <c r="AV1921" s="93">
        <f t="shared" si="2341"/>
        <v>0.55920246235220072</v>
      </c>
      <c r="AW1921" s="210">
        <f t="shared" si="2342"/>
        <v>3.5971223021582767E-2</v>
      </c>
      <c r="AX1921" s="276">
        <f t="shared" ref="AX1921:AX1926" si="2354">SLOPE(M1908:M1921,AB1908:AB1921)</f>
        <v>-1.4391294070589046E-2</v>
      </c>
      <c r="AY1921" s="19">
        <f t="shared" si="2127"/>
        <v>4.8928339924235412E-2</v>
      </c>
    </row>
    <row r="1922" spans="1:51">
      <c r="A1922" s="16">
        <v>41127.338969907411</v>
      </c>
      <c r="B1922" s="9">
        <v>2</v>
      </c>
      <c r="C1922" s="5">
        <v>1.4350000000000001</v>
      </c>
      <c r="D1922" s="5">
        <v>1.4350000000000001</v>
      </c>
      <c r="E1922" s="5">
        <v>1.41</v>
      </c>
      <c r="F1922" s="5">
        <v>1.43</v>
      </c>
      <c r="G1922" s="6">
        <v>130277</v>
      </c>
      <c r="H1922" s="113">
        <f t="shared" si="2343"/>
        <v>1.43</v>
      </c>
      <c r="I1922" s="19">
        <f t="shared" ref="I1922:I1928" si="2355">IF(A1923&gt;A1922,(H1922-H1921)/H1921, (H1922-H1923)/H1923)</f>
        <v>-3.4843205574913694E-3</v>
      </c>
      <c r="J1922" s="8">
        <f t="shared" si="2323"/>
        <v>1.4908392015141783</v>
      </c>
      <c r="K1922" s="8">
        <f t="shared" si="2324"/>
        <v>1.3961607984858213</v>
      </c>
      <c r="L1922" s="8">
        <f t="shared" si="2325"/>
        <v>1.4434999999999998</v>
      </c>
      <c r="M1922" s="19">
        <f t="shared" si="2326"/>
        <v>6.7813394510889108E-2</v>
      </c>
      <c r="N1922" s="19">
        <f t="shared" ref="N1922:N1928" si="2356">IF(A1923&gt;A1922,(M1922-M1921)/M1921, (M1922-M1923)/M1923)</f>
        <v>-1.8315704860812024E-2</v>
      </c>
      <c r="O1922" s="19">
        <f t="shared" ref="O1922:O1928" si="2357">IF(A1923&gt;A1922,(J1922-J1921)/J1921, (J1922-J1923)/J1923)</f>
        <v>-1.9551421198538959E-3</v>
      </c>
      <c r="P1922" s="19">
        <f t="shared" ref="P1922:P1928" si="2358">IF(A1923&gt;A1922,(K1922-K1921)/K1921, (K1922-K1923)/K1923)</f>
        <v>-7.7258541496195261E-4</v>
      </c>
      <c r="Q1922" s="6">
        <v>37</v>
      </c>
      <c r="R1922" s="191">
        <v>185401.07500000001</v>
      </c>
      <c r="S1922" s="66">
        <f t="shared" si="2327"/>
        <v>5010.8398648648654</v>
      </c>
      <c r="T1922" t="str">
        <f t="shared" si="2353"/>
        <v/>
      </c>
      <c r="U1922" t="str">
        <f t="shared" si="2353"/>
        <v/>
      </c>
      <c r="V1922" t="str">
        <f t="shared" si="2353"/>
        <v/>
      </c>
      <c r="W1922" t="str">
        <f t="shared" si="2353"/>
        <v/>
      </c>
      <c r="X1922" s="63"/>
      <c r="Y1922" s="219">
        <f t="shared" si="2329"/>
        <v>-1.3846153846153819E-3</v>
      </c>
      <c r="Z1922" s="78">
        <f t="shared" si="2330"/>
        <v>1.4351907177330703</v>
      </c>
      <c r="AA1922" s="78">
        <f t="shared" si="2331"/>
        <v>1.4383066037706047</v>
      </c>
      <c r="AB1922" s="74">
        <f t="shared" si="1517"/>
        <v>1921</v>
      </c>
      <c r="AC1922" s="80">
        <f t="shared" si="2332"/>
        <v>-6.2519800531370823E-5</v>
      </c>
      <c r="AD1922" s="79">
        <f t="shared" si="2345"/>
        <v>-3.1158860375344322E-3</v>
      </c>
      <c r="AE1922" s="81">
        <f t="shared" si="2333"/>
        <v>-3.0533662370030613E-3</v>
      </c>
      <c r="AF1922" s="19">
        <f t="shared" si="2334"/>
        <v>-2.1663573186453812E-3</v>
      </c>
      <c r="AG1922" s="93">
        <f t="shared" ref="AG1922:AG1928" si="2359">IF(A1923&gt;A1922,(AC1922-AC1921)/AC1921, (AC1922-AC1923)/AC1923)</f>
        <v>-1.3080976876366961</v>
      </c>
      <c r="AH1922" s="91">
        <f t="shared" si="2335"/>
        <v>-7.5780609485505412E-4</v>
      </c>
      <c r="AI1922" s="96">
        <f t="shared" si="2336"/>
        <v>1915.6811579123091</v>
      </c>
      <c r="AJ1922" s="5">
        <f t="shared" si="2346"/>
        <v>-5.0000000000001155E-3</v>
      </c>
      <c r="AK1922" s="5">
        <f t="shared" si="2351"/>
        <v>0</v>
      </c>
      <c r="AL1922" s="5">
        <f t="shared" si="2337"/>
        <v>-5.0000000000001155E-3</v>
      </c>
      <c r="AM1922" s="95">
        <f t="shared" si="2352"/>
        <v>8.9285714285714437E-3</v>
      </c>
      <c r="AN1922" s="95">
        <f t="shared" si="2338"/>
        <v>-1.0357142857142874E-2</v>
      </c>
      <c r="AO1922" s="78">
        <f t="shared" si="2347"/>
        <v>0.86206896551724144</v>
      </c>
      <c r="AP1922" s="8">
        <f t="shared" si="2348"/>
        <v>46.296296296296298</v>
      </c>
      <c r="AQ1922" s="8"/>
      <c r="AR1922" s="8">
        <f t="shared" si="2349"/>
        <v>0.59999999999999287</v>
      </c>
      <c r="AS1922" s="114">
        <f t="shared" si="2350"/>
        <v>78166.199999999066</v>
      </c>
      <c r="AT1922" s="103">
        <f t="shared" si="2339"/>
        <v>0.13256852791920609</v>
      </c>
      <c r="AU1922" s="5">
        <f t="shared" si="2340"/>
        <v>1.43</v>
      </c>
      <c r="AV1922" s="93">
        <f t="shared" si="2341"/>
        <v>0.42160596965254415</v>
      </c>
      <c r="AW1922" s="210">
        <f t="shared" si="2342"/>
        <v>1.7730496453900804E-2</v>
      </c>
      <c r="AX1922" s="276">
        <f t="shared" si="2354"/>
        <v>-1.3069648687830037E-2</v>
      </c>
      <c r="AY1922" s="19">
        <f t="shared" si="2127"/>
        <v>9.1836451696168581E-2</v>
      </c>
    </row>
    <row r="1923" spans="1:51">
      <c r="A1923" s="16">
        <v>41128.408946759257</v>
      </c>
      <c r="B1923" s="9">
        <v>3</v>
      </c>
      <c r="C1923" s="5">
        <v>1.41</v>
      </c>
      <c r="D1923" s="5">
        <v>1.4750000000000001</v>
      </c>
      <c r="E1923" s="5">
        <v>1.395</v>
      </c>
      <c r="F1923" s="5">
        <v>1.4750000000000001</v>
      </c>
      <c r="G1923" s="6">
        <v>336799</v>
      </c>
      <c r="H1923" s="113">
        <f t="shared" si="2343"/>
        <v>1.4750000000000001</v>
      </c>
      <c r="I1923" s="19">
        <f t="shared" si="2355"/>
        <v>3.1468531468531576E-2</v>
      </c>
      <c r="J1923" s="8">
        <f t="shared" si="2323"/>
        <v>1.4916952813110949</v>
      </c>
      <c r="K1923" s="8">
        <f t="shared" si="2324"/>
        <v>1.3958047186889053</v>
      </c>
      <c r="L1923" s="8">
        <f t="shared" si="2325"/>
        <v>1.4437500000000001</v>
      </c>
      <c r="M1923" s="19">
        <f t="shared" si="2326"/>
        <v>6.8699124840515366E-2</v>
      </c>
      <c r="N1923" s="19">
        <f t="shared" si="2356"/>
        <v>1.306128879131736E-2</v>
      </c>
      <c r="O1923" s="19">
        <f t="shared" si="2357"/>
        <v>5.742267818334239E-4</v>
      </c>
      <c r="P1923" s="19">
        <f t="shared" si="2358"/>
        <v>-2.5504211069539136E-4</v>
      </c>
      <c r="Q1923" s="6">
        <v>87</v>
      </c>
      <c r="R1923" s="191">
        <v>479367.46</v>
      </c>
      <c r="S1923" s="66">
        <f t="shared" si="2327"/>
        <v>5509.9708045977013</v>
      </c>
      <c r="T1923" t="str">
        <f t="shared" ref="T1923:W1924" si="2360">IF(C1923&gt;$J1923,"BrokeBandUpper", IF(C1923&lt;$K1923,"BrokeBandLower", ""))</f>
        <v/>
      </c>
      <c r="U1923" t="str">
        <f t="shared" si="2360"/>
        <v/>
      </c>
      <c r="V1923" t="str">
        <f t="shared" si="2360"/>
        <v>BrokeBandLower</v>
      </c>
      <c r="W1923" t="str">
        <f t="shared" si="2360"/>
        <v/>
      </c>
      <c r="X1923" s="63" t="s">
        <v>89</v>
      </c>
      <c r="Y1923" s="219">
        <f t="shared" si="2329"/>
        <v>5.384615384615431E-4</v>
      </c>
      <c r="Z1923" s="78">
        <f t="shared" si="2330"/>
        <v>1.4413213472021775</v>
      </c>
      <c r="AA1923" s="78">
        <f t="shared" si="2331"/>
        <v>1.44102191509158</v>
      </c>
      <c r="AB1923" s="74">
        <f t="shared" si="1517"/>
        <v>1922</v>
      </c>
      <c r="AC1923" s="80">
        <f t="shared" si="2332"/>
        <v>2.6822386780805093E-3</v>
      </c>
      <c r="AD1923" s="79">
        <f t="shared" si="2345"/>
        <v>2.9943211059757502E-4</v>
      </c>
      <c r="AE1923" s="81">
        <f t="shared" si="2333"/>
        <v>-2.3828065674829342E-3</v>
      </c>
      <c r="AF1923" s="19">
        <f t="shared" si="2334"/>
        <v>2.0779150369725326E-4</v>
      </c>
      <c r="AG1923" s="93">
        <f t="shared" si="2359"/>
        <v>-43.902227059003991</v>
      </c>
      <c r="AH1923" s="91">
        <f t="shared" si="2335"/>
        <v>-4.319644697531021E-4</v>
      </c>
      <c r="AI1923" s="96">
        <f t="shared" si="2336"/>
        <v>1916.1781871275525</v>
      </c>
      <c r="AJ1923" s="5">
        <f t="shared" si="2346"/>
        <v>4.5000000000000151E-2</v>
      </c>
      <c r="AK1923" s="5">
        <f t="shared" si="2351"/>
        <v>4.5000000000000151E-2</v>
      </c>
      <c r="AL1923" s="5">
        <f t="shared" si="2337"/>
        <v>0</v>
      </c>
      <c r="AM1923" s="95">
        <f t="shared" si="2352"/>
        <v>1.1428571428571455E-2</v>
      </c>
      <c r="AN1923" s="95">
        <f t="shared" si="2338"/>
        <v>-1.0357142857142874E-2</v>
      </c>
      <c r="AO1923" s="78">
        <f t="shared" si="2347"/>
        <v>1.1034482758620696</v>
      </c>
      <c r="AP1923" s="8">
        <f t="shared" si="2348"/>
        <v>52.459016393442631</v>
      </c>
      <c r="AQ1923" s="8"/>
      <c r="AR1923" s="8">
        <f t="shared" si="2349"/>
        <v>1</v>
      </c>
      <c r="AS1923" s="114">
        <f t="shared" si="2350"/>
        <v>336799</v>
      </c>
      <c r="AT1923" s="103">
        <f t="shared" si="2339"/>
        <v>0.20506224692420791</v>
      </c>
      <c r="AU1923" s="5">
        <f t="shared" si="2340"/>
        <v>1.4750000000000001</v>
      </c>
      <c r="AV1923" s="93">
        <f t="shared" si="2341"/>
        <v>0.70259045117497121</v>
      </c>
      <c r="AW1923" s="210">
        <f t="shared" si="2342"/>
        <v>5.7347670250896106E-2</v>
      </c>
      <c r="AX1923" s="276">
        <f t="shared" si="2354"/>
        <v>-1.1182081143418203E-2</v>
      </c>
      <c r="AY1923" s="19">
        <f t="shared" si="2127"/>
        <v>0.14442374003284927</v>
      </c>
    </row>
    <row r="1924" spans="1:51">
      <c r="A1924" s="16">
        <v>41129.398599537039</v>
      </c>
      <c r="B1924" s="9">
        <v>4</v>
      </c>
      <c r="C1924" s="5">
        <v>1.4750000000000001</v>
      </c>
      <c r="D1924" s="5">
        <v>1.49</v>
      </c>
      <c r="E1924" s="5">
        <v>1.4450000000000001</v>
      </c>
      <c r="F1924" s="5">
        <v>1.48</v>
      </c>
      <c r="G1924" s="6">
        <v>298366</v>
      </c>
      <c r="H1924" s="113">
        <f t="shared" si="2343"/>
        <v>1.48</v>
      </c>
      <c r="I1924" s="19">
        <f t="shared" si="2355"/>
        <v>3.3898305084745037E-3</v>
      </c>
      <c r="J1924" s="8">
        <f t="shared" ref="J1924:J1929" si="2361">(L1924)+2*STDEVPA(H1905:H1924)</f>
        <v>1.496175687898134</v>
      </c>
      <c r="K1924" s="8">
        <f t="shared" ref="K1924:K1929" si="2362">(L1924)-(2*STDEVPA(H1905:H1924))</f>
        <v>1.3953243121018661</v>
      </c>
      <c r="L1924" s="8">
        <f t="shared" ref="L1924:L1929" si="2363">AVERAGE(H1905:H1924)</f>
        <v>1.4457500000000001</v>
      </c>
      <c r="M1924" s="19">
        <f t="shared" ref="M1924:M1929" si="2364">(J1924-K1924)/K1924</f>
        <v>7.2278089703997947E-2</v>
      </c>
      <c r="N1924" s="19">
        <f t="shared" si="2356"/>
        <v>5.2096222066745801E-2</v>
      </c>
      <c r="O1924" s="19">
        <f t="shared" si="2357"/>
        <v>3.0035669101944377E-3</v>
      </c>
      <c r="P1924" s="19">
        <f t="shared" si="2358"/>
        <v>-3.4417893893526526E-4</v>
      </c>
      <c r="Q1924" s="6">
        <v>279</v>
      </c>
      <c r="R1924" s="191">
        <v>438334.87900000002</v>
      </c>
      <c r="S1924" s="66">
        <f t="shared" ref="S1924:S1929" si="2365">R1924/Q1924</f>
        <v>1571.0927562724014</v>
      </c>
      <c r="T1924" t="str">
        <f t="shared" si="2360"/>
        <v/>
      </c>
      <c r="U1924" t="str">
        <f t="shared" si="2360"/>
        <v/>
      </c>
      <c r="V1924" t="str">
        <f t="shared" si="2360"/>
        <v/>
      </c>
      <c r="W1924" t="str">
        <f t="shared" si="2360"/>
        <v/>
      </c>
      <c r="X1924" s="63" t="s">
        <v>265</v>
      </c>
      <c r="Y1924" s="219">
        <f t="shared" ref="Y1924:Y1929" si="2366">SLOPE(H1911:H1924,AB1911:AB1924)</f>
        <v>2.8681318681318714E-3</v>
      </c>
      <c r="Z1924" s="78">
        <f t="shared" ref="Z1924:Z1929" si="2367">Z1923+(0.154*(F1924-Z1923))</f>
        <v>1.4472778597330422</v>
      </c>
      <c r="AA1924" s="78">
        <f t="shared" ref="AA1924:AA1929" si="2368">AA1923+(0.074*(F1924-AA1923))</f>
        <v>1.443906293374803</v>
      </c>
      <c r="AB1924" s="74">
        <f t="shared" si="1517"/>
        <v>1923</v>
      </c>
      <c r="AC1924" s="80">
        <f t="shared" ref="AC1924:AC1929" si="2369">AD1924-AE1924</f>
        <v>4.6034983405777146E-3</v>
      </c>
      <c r="AD1924" s="79">
        <f t="shared" si="2345"/>
        <v>3.3715663582392086E-3</v>
      </c>
      <c r="AE1924" s="81">
        <f t="shared" ref="AE1924:AE1929" si="2370">AE1923+(0.2*(AD1924-AE1923))</f>
        <v>-1.2319319823385056E-3</v>
      </c>
      <c r="AF1924" s="19">
        <f t="shared" ref="AF1924:AF1929" si="2371">AD1924/AA1924</f>
        <v>2.3350312784903363E-3</v>
      </c>
      <c r="AG1924" s="93">
        <f t="shared" si="2359"/>
        <v>0.71628959726735308</v>
      </c>
      <c r="AH1924" s="91">
        <f t="shared" ref="AH1924:AH1929" si="2372">SLOPE(AC1911:AC1924,AB1911:AB1924)</f>
        <v>-5.5717337724857386E-5</v>
      </c>
      <c r="AI1924" s="96">
        <f t="shared" ref="AI1924:AI1929" si="2373">INTERCEPT(AB1911:AB1924,AC1911:AC1924)</f>
        <v>1916.5943422876612</v>
      </c>
      <c r="AJ1924" s="5">
        <f t="shared" si="2346"/>
        <v>4.9999999999998934E-3</v>
      </c>
      <c r="AK1924" s="5">
        <f t="shared" si="2351"/>
        <v>4.9999999999998934E-3</v>
      </c>
      <c r="AL1924" s="5">
        <f t="shared" ref="AL1924:AL1929" si="2374">IF(AJ1924&lt;0,AJ1924,0)</f>
        <v>0</v>
      </c>
      <c r="AM1924" s="95">
        <f t="shared" si="2352"/>
        <v>1.107142857142859E-2</v>
      </c>
      <c r="AN1924" s="95">
        <f t="shared" ref="AN1924:AN1929" si="2375">(AVERAGE(AL1911:AL1924))</f>
        <v>-1.0357142857142874E-2</v>
      </c>
      <c r="AO1924" s="78">
        <f t="shared" si="2347"/>
        <v>1.0689655172413794</v>
      </c>
      <c r="AP1924" s="8">
        <f t="shared" si="2348"/>
        <v>51.666666666666671</v>
      </c>
      <c r="AQ1924" s="8"/>
      <c r="AR1924" s="8">
        <f t="shared" si="2349"/>
        <v>0.55555555555555447</v>
      </c>
      <c r="AS1924" s="114">
        <f t="shared" si="2350"/>
        <v>165758.88888888856</v>
      </c>
      <c r="AT1924" s="103">
        <f t="shared" ref="AT1924:AT1929" si="2376">SUM(AS1905:AS1924)/SUM(G1905:G1924)</f>
        <v>0.22766357579984245</v>
      </c>
      <c r="AU1924" s="5">
        <f t="shared" ref="AU1924:AU1929" si="2377">F1924</f>
        <v>1.48</v>
      </c>
      <c r="AV1924" s="93">
        <f t="shared" ref="AV1924:AV1929" si="2378">AS1924/R1924</f>
        <v>0.37815582749664911</v>
      </c>
      <c r="AW1924" s="210">
        <f t="shared" ref="AW1924:AW1929" si="2379">(D1924-E1924)/E1924</f>
        <v>3.1141868512110676E-2</v>
      </c>
      <c r="AX1924" s="276">
        <f t="shared" si="2354"/>
        <v>-8.8532880117657229E-3</v>
      </c>
      <c r="AY1924" s="19">
        <f t="shared" si="2127"/>
        <v>0.20826115476931703</v>
      </c>
    </row>
    <row r="1925" spans="1:51">
      <c r="A1925" s="16">
        <v>41130.363495370373</v>
      </c>
      <c r="B1925" s="9">
        <v>5</v>
      </c>
      <c r="C1925" s="5">
        <v>1.45</v>
      </c>
      <c r="D1925" s="5">
        <v>1.4650000000000001</v>
      </c>
      <c r="E1925" s="5">
        <v>1.43</v>
      </c>
      <c r="F1925" s="5">
        <v>1.44</v>
      </c>
      <c r="G1925" s="6">
        <v>295764</v>
      </c>
      <c r="H1925" s="113">
        <f t="shared" ref="H1925:H1931" si="2380">F1925</f>
        <v>1.44</v>
      </c>
      <c r="I1925" s="19">
        <f t="shared" si="2355"/>
        <v>-2.7027027027027053E-2</v>
      </c>
      <c r="J1925" s="8">
        <f t="shared" si="2361"/>
        <v>1.4947974774589092</v>
      </c>
      <c r="K1925" s="8">
        <f t="shared" si="2362"/>
        <v>1.3947025225410912</v>
      </c>
      <c r="L1925" s="8">
        <f t="shared" si="2363"/>
        <v>1.4447500000000002</v>
      </c>
      <c r="M1925" s="19">
        <f t="shared" si="2364"/>
        <v>7.176796004889209E-2</v>
      </c>
      <c r="N1925" s="19">
        <f t="shared" si="2356"/>
        <v>-7.057874069375681E-3</v>
      </c>
      <c r="O1925" s="19">
        <f t="shared" si="2357"/>
        <v>-9.2115548352544039E-4</v>
      </c>
      <c r="P1925" s="19">
        <f t="shared" si="2358"/>
        <v>-4.456236843163181E-4</v>
      </c>
      <c r="Q1925" s="6">
        <v>150</v>
      </c>
      <c r="R1925" s="191">
        <v>427738.12</v>
      </c>
      <c r="S1925" s="66">
        <f t="shared" si="2365"/>
        <v>2851.5874666666668</v>
      </c>
      <c r="T1925" t="str">
        <f t="shared" ref="T1925:W1926" si="2381">IF(C1925&gt;$J1925,"BrokeBandUpper", IF(C1925&lt;$K1925,"BrokeBandLower", ""))</f>
        <v/>
      </c>
      <c r="U1925" t="str">
        <f t="shared" si="2381"/>
        <v/>
      </c>
      <c r="V1925" t="str">
        <f t="shared" si="2381"/>
        <v/>
      </c>
      <c r="W1925" t="str">
        <f t="shared" si="2381"/>
        <v/>
      </c>
      <c r="X1925" s="63"/>
      <c r="Y1925" s="219">
        <f t="shared" si="2366"/>
        <v>3.351648351648352E-3</v>
      </c>
      <c r="Z1925" s="78">
        <f t="shared" si="2367"/>
        <v>1.4461570693341537</v>
      </c>
      <c r="AA1925" s="78">
        <f t="shared" si="2368"/>
        <v>1.4436172276650676</v>
      </c>
      <c r="AB1925" s="74">
        <f t="shared" si="1517"/>
        <v>1924</v>
      </c>
      <c r="AC1925" s="80">
        <f t="shared" si="2369"/>
        <v>3.0174189211396455E-3</v>
      </c>
      <c r="AD1925" s="79">
        <f t="shared" ref="AD1925:AD1931" si="2382">Z1925-AA1925</f>
        <v>2.5398416690860515E-3</v>
      </c>
      <c r="AE1925" s="81">
        <f t="shared" si="2370"/>
        <v>-4.7757725205359411E-4</v>
      </c>
      <c r="AF1925" s="19">
        <f t="shared" si="2371"/>
        <v>1.7593594897686534E-3</v>
      </c>
      <c r="AG1925" s="93">
        <f t="shared" si="2359"/>
        <v>-0.34453784971692303</v>
      </c>
      <c r="AH1925" s="91">
        <f t="shared" si="2372"/>
        <v>2.1436342049846436E-4</v>
      </c>
      <c r="AI1925" s="96">
        <f t="shared" si="2373"/>
        <v>1917.151549024428</v>
      </c>
      <c r="AJ1925" s="5">
        <f t="shared" ref="AJ1925:AJ1931" si="2383">F1925-F1924</f>
        <v>-4.0000000000000036E-2</v>
      </c>
      <c r="AK1925" s="5">
        <f t="shared" si="2351"/>
        <v>0</v>
      </c>
      <c r="AL1925" s="5">
        <f t="shared" si="2374"/>
        <v>-4.0000000000000036E-2</v>
      </c>
      <c r="AM1925" s="95">
        <f t="shared" si="2352"/>
        <v>1.107142857142859E-2</v>
      </c>
      <c r="AN1925" s="95">
        <f t="shared" si="2375"/>
        <v>-1.1785714285714304E-2</v>
      </c>
      <c r="AO1925" s="78">
        <f t="shared" ref="AO1925:AO1931" si="2384">ABS(AM1925/AN1925)</f>
        <v>0.93939393939393945</v>
      </c>
      <c r="AP1925" s="8">
        <f t="shared" ref="AP1925:AP1931" si="2385">IF(AN1925=0,100,100-(100/(1+AO1925)))</f>
        <v>48.4375</v>
      </c>
      <c r="AQ1925" s="8"/>
      <c r="AR1925" s="8">
        <f t="shared" ref="AR1925:AR1931" si="2386">IF(ISERROR(((F1925-E1925)-(D1925-F1925))/(D1925-E1925)),0,((F1925-E1925)-(D1925-F1925))/(D1925-E1925))</f>
        <v>-0.42857142857143038</v>
      </c>
      <c r="AS1925" s="114">
        <f t="shared" ref="AS1925:AS1931" si="2387">IF(ISERROR(AR1925*G1925),0,AR1925*G1925)</f>
        <v>-126756.00000000054</v>
      </c>
      <c r="AT1925" s="103">
        <f t="shared" si="2376"/>
        <v>0.16663787555998383</v>
      </c>
      <c r="AU1925" s="5">
        <f t="shared" si="2377"/>
        <v>1.44</v>
      </c>
      <c r="AV1925" s="93">
        <f t="shared" si="2378"/>
        <v>-0.29634019993354938</v>
      </c>
      <c r="AW1925" s="210">
        <f t="shared" si="2379"/>
        <v>2.4475524475524577E-2</v>
      </c>
      <c r="AX1925" s="276">
        <f t="shared" si="2354"/>
        <v>-6.6522469268646446E-3</v>
      </c>
      <c r="AY1925" s="19">
        <f t="shared" si="2127"/>
        <v>0.24861284101183295</v>
      </c>
    </row>
    <row r="1926" spans="1:51">
      <c r="A1926" s="16">
        <v>41131.404085648152</v>
      </c>
      <c r="B1926" s="9">
        <v>6</v>
      </c>
      <c r="C1926" s="5">
        <v>1.43</v>
      </c>
      <c r="D1926" s="5">
        <v>1.48</v>
      </c>
      <c r="E1926" s="5">
        <v>1.43</v>
      </c>
      <c r="F1926" s="5">
        <v>1.46</v>
      </c>
      <c r="G1926" s="6">
        <v>74015</v>
      </c>
      <c r="H1926" s="113">
        <f t="shared" si="2380"/>
        <v>1.46</v>
      </c>
      <c r="I1926" s="19">
        <f t="shared" si="2355"/>
        <v>1.3888888888888902E-2</v>
      </c>
      <c r="J1926" s="8">
        <f t="shared" si="2361"/>
        <v>1.4947974774589095</v>
      </c>
      <c r="K1926" s="8">
        <f t="shared" si="2362"/>
        <v>1.3947025225410914</v>
      </c>
      <c r="L1926" s="8">
        <f t="shared" si="2363"/>
        <v>1.4447500000000004</v>
      </c>
      <c r="M1926" s="19">
        <f t="shared" si="2364"/>
        <v>7.1767960048892077E-2</v>
      </c>
      <c r="N1926" s="19">
        <f t="shared" si="2356"/>
        <v>-1.9337024207404226E-16</v>
      </c>
      <c r="O1926" s="19">
        <f t="shared" si="2357"/>
        <v>1.4854494222354287E-16</v>
      </c>
      <c r="P1926" s="19">
        <f t="shared" si="2358"/>
        <v>1.5920570970250708E-16</v>
      </c>
      <c r="Q1926" s="6">
        <v>42</v>
      </c>
      <c r="R1926" s="191">
        <v>108585.625</v>
      </c>
      <c r="S1926" s="66">
        <f t="shared" si="2365"/>
        <v>2585.3720238095239</v>
      </c>
      <c r="T1926" t="str">
        <f t="shared" si="2381"/>
        <v/>
      </c>
      <c r="U1926" t="str">
        <f t="shared" si="2381"/>
        <v/>
      </c>
      <c r="V1926" t="str">
        <f t="shared" si="2381"/>
        <v/>
      </c>
      <c r="W1926" t="str">
        <f t="shared" si="2381"/>
        <v/>
      </c>
      <c r="X1926" s="63"/>
      <c r="Y1926" s="219">
        <f t="shared" si="2366"/>
        <v>3.626373626373627E-3</v>
      </c>
      <c r="Z1926" s="78">
        <f t="shared" si="2367"/>
        <v>1.448288880656694</v>
      </c>
      <c r="AA1926" s="78">
        <f t="shared" si="2368"/>
        <v>1.4448295528178525</v>
      </c>
      <c r="AB1926" s="74">
        <f t="shared" si="1517"/>
        <v>1925</v>
      </c>
      <c r="AC1926" s="80">
        <f t="shared" si="2369"/>
        <v>3.1495240727160818E-3</v>
      </c>
      <c r="AD1926" s="79">
        <f t="shared" si="2382"/>
        <v>3.4593278388415083E-3</v>
      </c>
      <c r="AE1926" s="81">
        <f t="shared" si="2370"/>
        <v>3.0980376612542643E-4</v>
      </c>
      <c r="AF1926" s="19">
        <f t="shared" si="2371"/>
        <v>2.3942809254522638E-3</v>
      </c>
      <c r="AG1926" s="93">
        <f t="shared" si="2359"/>
        <v>4.3780845493784352E-2</v>
      </c>
      <c r="AH1926" s="91">
        <f t="shared" si="2372"/>
        <v>3.8989432742511285E-4</v>
      </c>
      <c r="AI1926" s="96">
        <f t="shared" si="2373"/>
        <v>1917.8862392756585</v>
      </c>
      <c r="AJ1926" s="5">
        <f t="shared" si="2383"/>
        <v>2.0000000000000018E-2</v>
      </c>
      <c r="AK1926" s="5">
        <f t="shared" si="2351"/>
        <v>2.0000000000000018E-2</v>
      </c>
      <c r="AL1926" s="5">
        <f t="shared" si="2374"/>
        <v>0</v>
      </c>
      <c r="AM1926" s="95">
        <f t="shared" si="2352"/>
        <v>1.250000000000002E-2</v>
      </c>
      <c r="AN1926" s="95">
        <f t="shared" si="2375"/>
        <v>-1.0000000000000024E-2</v>
      </c>
      <c r="AO1926" s="78">
        <f t="shared" si="2384"/>
        <v>1.2499999999999989</v>
      </c>
      <c r="AP1926" s="8">
        <f t="shared" si="2385"/>
        <v>55.555555555555536</v>
      </c>
      <c r="AQ1926" s="8"/>
      <c r="AR1926" s="8">
        <f t="shared" si="2386"/>
        <v>0.2</v>
      </c>
      <c r="AS1926" s="114">
        <f t="shared" si="2387"/>
        <v>14803</v>
      </c>
      <c r="AT1926" s="103">
        <f t="shared" si="2376"/>
        <v>0.20806977348221675</v>
      </c>
      <c r="AU1926" s="5">
        <f t="shared" si="2377"/>
        <v>1.46</v>
      </c>
      <c r="AV1926" s="93">
        <f t="shared" si="2378"/>
        <v>0.13632559558413004</v>
      </c>
      <c r="AW1926" s="210">
        <f t="shared" si="2379"/>
        <v>3.4965034965034995E-2</v>
      </c>
      <c r="AX1926" s="276">
        <f t="shared" si="2354"/>
        <v>-4.5213098256852366E-3</v>
      </c>
      <c r="AY1926" s="19">
        <f t="shared" si="2127"/>
        <v>0.32033343389190261</v>
      </c>
    </row>
    <row r="1927" spans="1:51">
      <c r="A1927" s="16">
        <v>41134.361620370371</v>
      </c>
      <c r="B1927" s="9">
        <v>2</v>
      </c>
      <c r="C1927" s="5">
        <v>1.49</v>
      </c>
      <c r="D1927" s="5">
        <v>1.5</v>
      </c>
      <c r="E1927" s="5">
        <v>1.4650000000000001</v>
      </c>
      <c r="F1927" s="5">
        <v>1.5</v>
      </c>
      <c r="G1927" s="6">
        <v>230270</v>
      </c>
      <c r="H1927" s="113">
        <f t="shared" si="2380"/>
        <v>1.5</v>
      </c>
      <c r="I1927" s="19">
        <f t="shared" si="2355"/>
        <v>2.7397260273972629E-2</v>
      </c>
      <c r="J1927" s="8">
        <f t="shared" si="2361"/>
        <v>1.4972572110384705</v>
      </c>
      <c r="K1927" s="8">
        <f t="shared" si="2362"/>
        <v>1.3932427889615298</v>
      </c>
      <c r="L1927" s="8">
        <f t="shared" si="2363"/>
        <v>1.4452500000000001</v>
      </c>
      <c r="M1927" s="19">
        <f t="shared" si="2364"/>
        <v>7.4656350566486104E-2</v>
      </c>
      <c r="N1927" s="19">
        <f t="shared" si="2356"/>
        <v>4.0246239625959905E-2</v>
      </c>
      <c r="O1927" s="19">
        <f t="shared" si="2357"/>
        <v>1.6455296564605697E-3</v>
      </c>
      <c r="P1927" s="19">
        <f t="shared" si="2358"/>
        <v>-1.0466271882136301E-3</v>
      </c>
      <c r="Q1927" s="6">
        <v>123</v>
      </c>
      <c r="R1927" s="191">
        <v>343002.89500000002</v>
      </c>
      <c r="S1927" s="66">
        <f t="shared" si="2365"/>
        <v>2788.6414227642276</v>
      </c>
      <c r="T1927" t="str">
        <f t="shared" ref="T1927:W1928" si="2388">IF(C1927&gt;$J1927,"BrokeBandUpper", IF(C1927&lt;$K1927,"BrokeBandLower", ""))</f>
        <v/>
      </c>
      <c r="U1927" t="str">
        <f t="shared" si="2388"/>
        <v>BrokeBandUpper</v>
      </c>
      <c r="V1927" t="str">
        <f t="shared" si="2388"/>
        <v/>
      </c>
      <c r="W1927" t="str">
        <f t="shared" si="2388"/>
        <v>BrokeBandUpper</v>
      </c>
      <c r="X1927" s="63"/>
      <c r="Y1927" s="219">
        <f t="shared" si="2366"/>
        <v>5.5494505494505519E-3</v>
      </c>
      <c r="Z1927" s="78">
        <f t="shared" si="2367"/>
        <v>1.4562523930355631</v>
      </c>
      <c r="AA1927" s="78">
        <f t="shared" si="2368"/>
        <v>1.4489121659093314</v>
      </c>
      <c r="AB1927" s="74">
        <f t="shared" si="1517"/>
        <v>1926</v>
      </c>
      <c r="AC1927" s="80">
        <f t="shared" si="2369"/>
        <v>5.6243386880850382E-3</v>
      </c>
      <c r="AD1927" s="79">
        <f t="shared" si="2382"/>
        <v>7.3402271262317242E-3</v>
      </c>
      <c r="AE1927" s="81">
        <f t="shared" si="2370"/>
        <v>1.7158884381466861E-3</v>
      </c>
      <c r="AF1927" s="19">
        <f t="shared" si="2371"/>
        <v>5.0660262912659224E-3</v>
      </c>
      <c r="AG1927" s="93">
        <f t="shared" si="2359"/>
        <v>0.78577415451685362</v>
      </c>
      <c r="AH1927" s="91">
        <f t="shared" si="2372"/>
        <v>6.0157069296501214E-4</v>
      </c>
      <c r="AI1927" s="96">
        <f t="shared" si="2373"/>
        <v>1918.4607180223973</v>
      </c>
      <c r="AJ1927" s="5">
        <f t="shared" si="2383"/>
        <v>4.0000000000000036E-2</v>
      </c>
      <c r="AK1927" s="5">
        <f t="shared" si="2351"/>
        <v>4.0000000000000036E-2</v>
      </c>
      <c r="AL1927" s="5">
        <f t="shared" si="2374"/>
        <v>0</v>
      </c>
      <c r="AM1927" s="95">
        <f t="shared" ref="AM1927:AM1932" si="2389">(AVERAGE(AK1914:AK1927))</f>
        <v>1.3928571428571448E-2</v>
      </c>
      <c r="AN1927" s="95">
        <f t="shared" si="2375"/>
        <v>-1.0000000000000024E-2</v>
      </c>
      <c r="AO1927" s="78">
        <f t="shared" si="2384"/>
        <v>1.3928571428571415</v>
      </c>
      <c r="AP1927" s="8">
        <f t="shared" si="2385"/>
        <v>58.208955223880572</v>
      </c>
      <c r="AQ1927" s="8"/>
      <c r="AR1927" s="8">
        <f t="shared" si="2386"/>
        <v>1</v>
      </c>
      <c r="AS1927" s="114">
        <f t="shared" si="2387"/>
        <v>230270</v>
      </c>
      <c r="AT1927" s="103">
        <f t="shared" si="2376"/>
        <v>0.23584409319087504</v>
      </c>
      <c r="AU1927" s="5">
        <f t="shared" si="2377"/>
        <v>1.5</v>
      </c>
      <c r="AV1927" s="93">
        <f t="shared" si="2378"/>
        <v>0.67133544164401293</v>
      </c>
      <c r="AW1927" s="210">
        <f t="shared" si="2379"/>
        <v>2.3890784982935096E-2</v>
      </c>
      <c r="AX1927" s="276">
        <f t="shared" ref="AX1927:AX1932" si="2390">SLOPE(M1914:M1927,AB1914:AB1927)</f>
        <v>-3.3117428242946615E-3</v>
      </c>
      <c r="AY1927" s="19">
        <f t="shared" si="2127"/>
        <v>0.26752579407832477</v>
      </c>
    </row>
    <row r="1928" spans="1:51">
      <c r="A1928" s="16">
        <v>41135.373043981483</v>
      </c>
      <c r="B1928" s="9">
        <v>3</v>
      </c>
      <c r="C1928" s="5">
        <v>1.48</v>
      </c>
      <c r="D1928" s="5">
        <v>1.4850000000000001</v>
      </c>
      <c r="E1928" s="5">
        <v>1.47</v>
      </c>
      <c r="F1928" s="5">
        <v>1.48</v>
      </c>
      <c r="G1928" s="6">
        <v>223852</v>
      </c>
      <c r="H1928" s="113">
        <f t="shared" si="2380"/>
        <v>1.48</v>
      </c>
      <c r="I1928" s="19">
        <f t="shared" si="2355"/>
        <v>-1.3333333333333345E-2</v>
      </c>
      <c r="J1928" s="8">
        <f t="shared" si="2361"/>
        <v>1.5009048705104169</v>
      </c>
      <c r="K1928" s="8">
        <f t="shared" si="2362"/>
        <v>1.3925951294895835</v>
      </c>
      <c r="L1928" s="8">
        <f t="shared" si="2363"/>
        <v>1.4467500000000002</v>
      </c>
      <c r="M1928" s="19">
        <f t="shared" si="2364"/>
        <v>7.7775470219065918E-2</v>
      </c>
      <c r="N1928" s="19">
        <f t="shared" si="2356"/>
        <v>4.1779696287217304E-2</v>
      </c>
      <c r="O1928" s="19">
        <f t="shared" si="2357"/>
        <v>2.4362276869024997E-3</v>
      </c>
      <c r="P1928" s="19">
        <f t="shared" si="2358"/>
        <v>-4.6485758051471252E-4</v>
      </c>
      <c r="Q1928" s="6">
        <v>40</v>
      </c>
      <c r="R1928" s="191">
        <v>331520.05499999999</v>
      </c>
      <c r="S1928" s="66">
        <f t="shared" si="2365"/>
        <v>8288.0013749999998</v>
      </c>
      <c r="T1928" t="str">
        <f t="shared" si="2388"/>
        <v/>
      </c>
      <c r="U1928" t="str">
        <f t="shared" si="2388"/>
        <v/>
      </c>
      <c r="V1928" t="str">
        <f t="shared" si="2388"/>
        <v/>
      </c>
      <c r="W1928" t="str">
        <f t="shared" si="2388"/>
        <v/>
      </c>
      <c r="X1928" s="63"/>
      <c r="Y1928" s="219">
        <f t="shared" si="2366"/>
        <v>5.1758241758241771E-3</v>
      </c>
      <c r="Z1928" s="78">
        <f t="shared" si="2367"/>
        <v>1.4599095245080864</v>
      </c>
      <c r="AA1928" s="78">
        <f t="shared" si="2368"/>
        <v>1.4512126656320408</v>
      </c>
      <c r="AB1928" s="74">
        <f t="shared" si="1517"/>
        <v>1927</v>
      </c>
      <c r="AC1928" s="80">
        <f t="shared" si="2369"/>
        <v>5.5847763503191743E-3</v>
      </c>
      <c r="AD1928" s="79">
        <f t="shared" si="2382"/>
        <v>8.6968588760456544E-3</v>
      </c>
      <c r="AE1928" s="81">
        <f t="shared" si="2370"/>
        <v>3.1120825257264801E-3</v>
      </c>
      <c r="AF1928" s="19">
        <f t="shared" si="2371"/>
        <v>5.9928217841579727E-3</v>
      </c>
      <c r="AG1928" s="93">
        <f t="shared" si="2359"/>
        <v>-7.0341314703673925E-3</v>
      </c>
      <c r="AH1928" s="91">
        <f t="shared" si="2372"/>
        <v>6.7644011316349295E-4</v>
      </c>
      <c r="AI1928" s="96">
        <f t="shared" si="2373"/>
        <v>1918.8848796599893</v>
      </c>
      <c r="AJ1928" s="5">
        <f t="shared" si="2383"/>
        <v>-2.0000000000000018E-2</v>
      </c>
      <c r="AK1928" s="5">
        <f t="shared" ref="AK1928:AK1935" si="2391">IF(AJ1928&gt;0,AJ1928,0)</f>
        <v>0</v>
      </c>
      <c r="AL1928" s="5">
        <f t="shared" si="2374"/>
        <v>-2.0000000000000018E-2</v>
      </c>
      <c r="AM1928" s="95">
        <f t="shared" si="2389"/>
        <v>1.3928571428571448E-2</v>
      </c>
      <c r="AN1928" s="95">
        <f t="shared" si="2375"/>
        <v>-8.2142857142857295E-3</v>
      </c>
      <c r="AO1928" s="78">
        <f t="shared" si="2384"/>
        <v>1.6956521739130428</v>
      </c>
      <c r="AP1928" s="8">
        <f t="shared" si="2385"/>
        <v>62.903225806451609</v>
      </c>
      <c r="AQ1928" s="8"/>
      <c r="AR1928" s="8">
        <f t="shared" si="2386"/>
        <v>0.33333333333332349</v>
      </c>
      <c r="AS1928" s="114">
        <f t="shared" si="2387"/>
        <v>74617.333333331131</v>
      </c>
      <c r="AT1928" s="103">
        <f t="shared" si="2376"/>
        <v>0.26406946044858248</v>
      </c>
      <c r="AU1928" s="5">
        <f t="shared" si="2377"/>
        <v>1.48</v>
      </c>
      <c r="AV1928" s="93">
        <f t="shared" si="2378"/>
        <v>0.22507637836067304</v>
      </c>
      <c r="AW1928" s="210">
        <f t="shared" si="2379"/>
        <v>1.0204081632653145E-2</v>
      </c>
      <c r="AX1928" s="276">
        <f t="shared" si="2390"/>
        <v>-2.4369078705191952E-3</v>
      </c>
      <c r="AY1928" s="19">
        <f t="shared" si="2127"/>
        <v>0.26416150051198178</v>
      </c>
    </row>
    <row r="1929" spans="1:51">
      <c r="A1929" s="16">
        <v>41136.425625000003</v>
      </c>
      <c r="B1929" s="9">
        <v>4</v>
      </c>
      <c r="C1929" s="5">
        <v>1.49</v>
      </c>
      <c r="D1929" s="5">
        <v>1.49</v>
      </c>
      <c r="E1929" s="5">
        <v>1.4550000000000001</v>
      </c>
      <c r="F1929" s="5">
        <v>1.4850000000000001</v>
      </c>
      <c r="G1929" s="6">
        <v>103324</v>
      </c>
      <c r="H1929" s="113">
        <f t="shared" si="2380"/>
        <v>1.4850000000000001</v>
      </c>
      <c r="I1929" s="19">
        <f t="shared" ref="I1929:I1935" si="2392">IF(A1930&gt;A1929,(H1929-H1928)/H1928, (H1929-H1930)/H1930)</f>
        <v>3.3783783783784566E-3</v>
      </c>
      <c r="J1929" s="8">
        <f t="shared" si="2361"/>
        <v>1.5044269439186637</v>
      </c>
      <c r="K1929" s="8">
        <f t="shared" si="2362"/>
        <v>1.3915730560813366</v>
      </c>
      <c r="L1929" s="8">
        <f t="shared" si="2363"/>
        <v>1.4480000000000002</v>
      </c>
      <c r="M1929" s="19">
        <f t="shared" si="2364"/>
        <v>8.1098069083863342E-2</v>
      </c>
      <c r="N1929" s="19">
        <f t="shared" ref="N1929:N1935" si="2393">IF(A1930&gt;A1929,(M1929-M1928)/M1928, (M1929-M1930)/M1930)</f>
        <v>4.2720395716526582E-2</v>
      </c>
      <c r="O1929" s="19">
        <f t="shared" ref="O1929:O1935" si="2394">IF(A1930&gt;A1929,(J1929-J1928)/J1928, (J1929-J1930)/J1930)</f>
        <v>2.3466333392929018E-3</v>
      </c>
      <c r="P1929" s="19">
        <f t="shared" ref="P1929:P1935" si="2395">IF(A1930&gt;A1929,(K1929-K1928)/K1928, (K1929-K1930)/K1930)</f>
        <v>-7.3393435507813757E-4</v>
      </c>
      <c r="Q1929" s="6">
        <v>89</v>
      </c>
      <c r="R1929" s="191">
        <v>153079.495</v>
      </c>
      <c r="S1929" s="66">
        <f t="shared" si="2365"/>
        <v>1719.9943258426965</v>
      </c>
      <c r="T1929" t="str">
        <f t="shared" ref="T1929:W1930" si="2396">IF(C1929&gt;$J1929,"BrokeBandUpper", IF(C1929&lt;$K1929,"BrokeBandLower", ""))</f>
        <v/>
      </c>
      <c r="U1929" t="str">
        <f t="shared" si="2396"/>
        <v/>
      </c>
      <c r="V1929" t="str">
        <f t="shared" si="2396"/>
        <v/>
      </c>
      <c r="W1929" t="str">
        <f t="shared" si="2396"/>
        <v/>
      </c>
      <c r="X1929" s="63"/>
      <c r="Y1929" s="219">
        <f t="shared" si="2366"/>
        <v>4.2637362637362643E-3</v>
      </c>
      <c r="Z1929" s="78">
        <f t="shared" si="2367"/>
        <v>1.463773457733841</v>
      </c>
      <c r="AA1929" s="78">
        <f t="shared" si="2368"/>
        <v>1.4537129283752697</v>
      </c>
      <c r="AB1929" s="74">
        <f t="shared" si="1517"/>
        <v>1928</v>
      </c>
      <c r="AC1929" s="80">
        <f t="shared" si="2369"/>
        <v>5.5587574662759199E-3</v>
      </c>
      <c r="AD1929" s="79">
        <f t="shared" si="2382"/>
        <v>1.006052935857138E-2</v>
      </c>
      <c r="AE1929" s="81">
        <f t="shared" si="2370"/>
        <v>4.5017718922954596E-3</v>
      </c>
      <c r="AF1929" s="19">
        <f t="shared" si="2371"/>
        <v>6.9205750063841337E-3</v>
      </c>
      <c r="AG1929" s="93">
        <f t="shared" ref="AG1929:AG1935" si="2397">IF(A1930&gt;A1929,(AC1929-AC1928)/AC1928, (AC1929-AC1930)/AC1930)</f>
        <v>-4.6588945395758686E-3</v>
      </c>
      <c r="AH1929" s="91">
        <f t="shared" si="2372"/>
        <v>6.2564106888375972E-4</v>
      </c>
      <c r="AI1929" s="96">
        <f t="shared" si="2373"/>
        <v>1918.8676905976356</v>
      </c>
      <c r="AJ1929" s="5">
        <f t="shared" si="2383"/>
        <v>5.0000000000001155E-3</v>
      </c>
      <c r="AK1929" s="5">
        <f t="shared" si="2391"/>
        <v>5.0000000000001155E-3</v>
      </c>
      <c r="AL1929" s="5">
        <f t="shared" si="2374"/>
        <v>0</v>
      </c>
      <c r="AM1929" s="95">
        <f t="shared" si="2389"/>
        <v>1.4285714285714315E-2</v>
      </c>
      <c r="AN1929" s="95">
        <f t="shared" si="2375"/>
        <v>-7.5000000000000145E-3</v>
      </c>
      <c r="AO1929" s="78">
        <f t="shared" si="2384"/>
        <v>1.9047619047619049</v>
      </c>
      <c r="AP1929" s="8">
        <f t="shared" si="2385"/>
        <v>65.573770491803288</v>
      </c>
      <c r="AQ1929" s="8"/>
      <c r="AR1929" s="8">
        <f t="shared" si="2386"/>
        <v>0.71428571428571974</v>
      </c>
      <c r="AS1929" s="114">
        <f t="shared" si="2387"/>
        <v>73802.857142857712</v>
      </c>
      <c r="AT1929" s="103">
        <f t="shared" si="2376"/>
        <v>0.25273941591489701</v>
      </c>
      <c r="AU1929" s="5">
        <f t="shared" si="2377"/>
        <v>1.4850000000000001</v>
      </c>
      <c r="AV1929" s="93">
        <f t="shared" si="2378"/>
        <v>0.48212111715457195</v>
      </c>
      <c r="AW1929" s="210">
        <f t="shared" si="2379"/>
        <v>2.4054982817869358E-2</v>
      </c>
      <c r="AX1929" s="276">
        <f t="shared" si="2390"/>
        <v>-1.3891501413330245E-3</v>
      </c>
      <c r="AY1929" s="19">
        <f t="shared" si="2127"/>
        <v>0.42995377127775486</v>
      </c>
    </row>
    <row r="1930" spans="1:51">
      <c r="A1930" s="16">
        <v>41137.360185185185</v>
      </c>
      <c r="B1930" s="9">
        <v>5</v>
      </c>
      <c r="C1930" s="5">
        <v>1.48</v>
      </c>
      <c r="D1930" s="5">
        <v>1.5049999999999999</v>
      </c>
      <c r="E1930" s="5">
        <v>1.46</v>
      </c>
      <c r="F1930" s="5">
        <v>1.5049999999999999</v>
      </c>
      <c r="G1930" s="6">
        <v>396420</v>
      </c>
      <c r="H1930" s="113">
        <f t="shared" si="2380"/>
        <v>1.5049999999999999</v>
      </c>
      <c r="I1930" s="19">
        <f t="shared" si="2392"/>
        <v>1.346801346801333E-2</v>
      </c>
      <c r="J1930" s="8">
        <f t="shared" ref="J1930:J1935" si="2398">(L1930)+2*STDEVPA(H1911:H1930)</f>
        <v>1.5107807299645026</v>
      </c>
      <c r="K1930" s="8">
        <f t="shared" ref="K1930:K1935" si="2399">(L1930)-(2*STDEVPA(H1911:H1930))</f>
        <v>1.388719270035498</v>
      </c>
      <c r="L1930" s="8">
        <f t="shared" ref="L1930:L1935" si="2400">AVERAGE(H1911:H1930)</f>
        <v>1.4497500000000003</v>
      </c>
      <c r="M1930" s="19">
        <f t="shared" ref="M1930:M1935" si="2401">(J1930-K1930)/K1930</f>
        <v>8.789498537446272E-2</v>
      </c>
      <c r="N1930" s="19">
        <f t="shared" si="2393"/>
        <v>8.3811074263318172E-2</v>
      </c>
      <c r="O1930" s="19">
        <f t="shared" si="2394"/>
        <v>4.2233928816037157E-3</v>
      </c>
      <c r="P1930" s="19">
        <f t="shared" si="2395"/>
        <v>-2.050762648333307E-3</v>
      </c>
      <c r="Q1930" s="6">
        <v>97</v>
      </c>
      <c r="R1930" s="191">
        <v>590289.74</v>
      </c>
      <c r="S1930" s="66">
        <f t="shared" ref="S1930:S1935" si="2402">R1930/Q1930</f>
        <v>6085.4612371134017</v>
      </c>
      <c r="T1930" t="str">
        <f t="shared" si="2396"/>
        <v/>
      </c>
      <c r="U1930" t="str">
        <f t="shared" si="2396"/>
        <v/>
      </c>
      <c r="V1930" t="str">
        <f t="shared" si="2396"/>
        <v/>
      </c>
      <c r="W1930" t="str">
        <f t="shared" si="2396"/>
        <v/>
      </c>
      <c r="X1930" s="63"/>
      <c r="Y1930" s="219">
        <f t="shared" ref="Y1930:Y1935" si="2403">SLOPE(H1917:H1930,AB1917:AB1930)</f>
        <v>4.4945054945054888E-3</v>
      </c>
      <c r="Z1930" s="78">
        <f t="shared" ref="Z1930:Z1935" si="2404">Z1929+(0.154*(F1930-Z1929))</f>
        <v>1.4701223452428296</v>
      </c>
      <c r="AA1930" s="78">
        <f t="shared" ref="AA1930:AA1935" si="2405">AA1929+(0.074*(F1930-AA1929))</f>
        <v>1.4575081716754996</v>
      </c>
      <c r="AB1930" s="74">
        <f t="shared" si="1517"/>
        <v>1929</v>
      </c>
      <c r="AC1930" s="80">
        <f t="shared" ref="AC1930:AC1935" si="2406">AD1930-AE1930</f>
        <v>6.489921340027606E-3</v>
      </c>
      <c r="AD1930" s="79">
        <f t="shared" si="2382"/>
        <v>1.2614173567329967E-2</v>
      </c>
      <c r="AE1930" s="81">
        <f t="shared" ref="AE1930:AE1935" si="2407">AE1929+(0.2*(AD1930-AE1929))</f>
        <v>6.1242522273023611E-3</v>
      </c>
      <c r="AF1930" s="19">
        <f t="shared" ref="AF1930:AF1935" si="2408">AD1930/AA1930</f>
        <v>8.6546160168894017E-3</v>
      </c>
      <c r="AG1930" s="93">
        <f t="shared" si="2397"/>
        <v>0.16751295220216142</v>
      </c>
      <c r="AH1930" s="91">
        <f t="shared" ref="AH1930:AH1935" si="2409">SLOPE(AC1917:AC1930,AB1917:AB1930)</f>
        <v>5.704641626683094E-4</v>
      </c>
      <c r="AI1930" s="96">
        <f t="shared" ref="AI1930:AI1935" si="2410">INTERCEPT(AB1917:AB1930,AC1917:AC1930)</f>
        <v>1918.5299770881982</v>
      </c>
      <c r="AJ1930" s="5">
        <f t="shared" si="2383"/>
        <v>1.9999999999999796E-2</v>
      </c>
      <c r="AK1930" s="5">
        <f t="shared" si="2391"/>
        <v>1.9999999999999796E-2</v>
      </c>
      <c r="AL1930" s="5">
        <f t="shared" ref="AL1930:AL1935" si="2411">IF(AJ1930&lt;0,AJ1930,0)</f>
        <v>0</v>
      </c>
      <c r="AM1930" s="95">
        <f t="shared" si="2389"/>
        <v>1.3571428571428583E-2</v>
      </c>
      <c r="AN1930" s="95">
        <f t="shared" ref="AN1930:AN1935" si="2412">(AVERAGE(AL1917:AL1930))</f>
        <v>-7.5000000000000145E-3</v>
      </c>
      <c r="AO1930" s="78">
        <f t="shared" si="2384"/>
        <v>1.8095238095238075</v>
      </c>
      <c r="AP1930" s="8">
        <f t="shared" si="2385"/>
        <v>64.406779661016927</v>
      </c>
      <c r="AQ1930" s="8"/>
      <c r="AR1930" s="8">
        <f t="shared" si="2386"/>
        <v>1</v>
      </c>
      <c r="AS1930" s="114">
        <f t="shared" si="2387"/>
        <v>396420</v>
      </c>
      <c r="AT1930" s="103">
        <f t="shared" ref="AT1930:AT1935" si="2413">SUM(AS1911:AS1930)/SUM(G1911:G1930)</f>
        <v>0.34640865388815306</v>
      </c>
      <c r="AU1930" s="5">
        <f t="shared" ref="AU1930:AU1935" si="2414">F1930</f>
        <v>1.5049999999999999</v>
      </c>
      <c r="AV1930" s="93">
        <f t="shared" ref="AV1930:AV1935" si="2415">AS1930/R1930</f>
        <v>0.67156850803471535</v>
      </c>
      <c r="AW1930" s="210">
        <f t="shared" ref="AW1930:AW1935" si="2416">(D1930-E1930)/E1930</f>
        <v>3.0821917808219131E-2</v>
      </c>
      <c r="AX1930" s="276">
        <f t="shared" si="2390"/>
        <v>-3.8843958416448141E-4</v>
      </c>
      <c r="AY1930" s="19">
        <f t="shared" si="2127"/>
        <v>0.72037609714977546</v>
      </c>
    </row>
    <row r="1931" spans="1:51">
      <c r="A1931" s="16">
        <v>41138.372013888889</v>
      </c>
      <c r="B1931" s="9">
        <v>6</v>
      </c>
      <c r="C1931" s="5">
        <v>1.5049999999999999</v>
      </c>
      <c r="D1931" s="5">
        <v>1.585</v>
      </c>
      <c r="E1931" s="5">
        <v>1.4950000000000001</v>
      </c>
      <c r="F1931" s="5">
        <v>1.575</v>
      </c>
      <c r="G1931" s="6">
        <v>585261</v>
      </c>
      <c r="H1931" s="113">
        <f t="shared" si="2380"/>
        <v>1.575</v>
      </c>
      <c r="I1931" s="19">
        <f t="shared" si="2392"/>
        <v>4.6511627906976792E-2</v>
      </c>
      <c r="J1931" s="8">
        <f t="shared" si="2398"/>
        <v>1.537890170350293</v>
      </c>
      <c r="K1931" s="8">
        <f t="shared" si="2399"/>
        <v>1.374109829649707</v>
      </c>
      <c r="L1931" s="8">
        <f t="shared" si="2400"/>
        <v>1.456</v>
      </c>
      <c r="M1931" s="19">
        <f t="shared" si="2401"/>
        <v>0.11919013834748382</v>
      </c>
      <c r="N1931" s="19">
        <f t="shared" si="2393"/>
        <v>0.35605163183875665</v>
      </c>
      <c r="O1931" s="19">
        <f t="shared" si="2394"/>
        <v>1.794399402117559E-2</v>
      </c>
      <c r="P1931" s="19">
        <f t="shared" si="2395"/>
        <v>-1.0520081848808505E-2</v>
      </c>
      <c r="Q1931" s="6">
        <v>185</v>
      </c>
      <c r="R1931" s="191">
        <v>900514.56499999994</v>
      </c>
      <c r="S1931" s="66">
        <f t="shared" si="2402"/>
        <v>4867.6462972972968</v>
      </c>
      <c r="T1931" t="str">
        <f t="shared" ref="T1931:W1932" si="2417">IF(C1931&gt;$J1931,"BrokeBandUpper", IF(C1931&lt;$K1931,"BrokeBandLower", ""))</f>
        <v/>
      </c>
      <c r="U1931" t="str">
        <f t="shared" si="2417"/>
        <v>BrokeBandUpper</v>
      </c>
      <c r="V1931" t="str">
        <f t="shared" si="2417"/>
        <v/>
      </c>
      <c r="W1931" t="str">
        <f t="shared" si="2417"/>
        <v>BrokeBandUpper</v>
      </c>
      <c r="X1931" s="63"/>
      <c r="Y1931" s="219">
        <f t="shared" si="2403"/>
        <v>7.1758241758241711E-3</v>
      </c>
      <c r="Z1931" s="78">
        <f t="shared" si="2404"/>
        <v>1.4862735040754338</v>
      </c>
      <c r="AA1931" s="78">
        <f t="shared" si="2405"/>
        <v>1.4662025669715126</v>
      </c>
      <c r="AB1931" s="74">
        <f t="shared" si="1517"/>
        <v>1930</v>
      </c>
      <c r="AC1931" s="80">
        <f t="shared" si="2406"/>
        <v>1.115734790129504E-2</v>
      </c>
      <c r="AD1931" s="79">
        <f t="shared" si="2382"/>
        <v>2.007093710392116E-2</v>
      </c>
      <c r="AE1931" s="81">
        <f t="shared" si="2407"/>
        <v>8.9135892026261203E-3</v>
      </c>
      <c r="AF1931" s="19">
        <f t="shared" si="2408"/>
        <v>1.3689061495355523E-2</v>
      </c>
      <c r="AG1931" s="93">
        <f t="shared" si="2397"/>
        <v>0.71918075993931541</v>
      </c>
      <c r="AH1931" s="91">
        <f t="shared" si="2409"/>
        <v>6.709718842826403E-4</v>
      </c>
      <c r="AI1931" s="96">
        <f t="shared" si="2410"/>
        <v>1919.2600162311969</v>
      </c>
      <c r="AJ1931" s="5">
        <f t="shared" si="2383"/>
        <v>7.0000000000000062E-2</v>
      </c>
      <c r="AK1931" s="5">
        <f t="shared" si="2391"/>
        <v>7.0000000000000062E-2</v>
      </c>
      <c r="AL1931" s="5">
        <f t="shared" si="2411"/>
        <v>0</v>
      </c>
      <c r="AM1931" s="95">
        <f t="shared" si="2389"/>
        <v>1.6785714285714293E-2</v>
      </c>
      <c r="AN1931" s="95">
        <f t="shared" si="2412"/>
        <v>-7.5000000000000145E-3</v>
      </c>
      <c r="AO1931" s="78">
        <f t="shared" si="2384"/>
        <v>2.2380952380952346</v>
      </c>
      <c r="AP1931" s="8">
        <f t="shared" si="2385"/>
        <v>69.117647058823493</v>
      </c>
      <c r="AQ1931" s="8"/>
      <c r="AR1931" s="8">
        <f t="shared" si="2386"/>
        <v>0.77777777777777724</v>
      </c>
      <c r="AS1931" s="114">
        <f t="shared" si="2387"/>
        <v>455202.99999999971</v>
      </c>
      <c r="AT1931" s="103">
        <f t="shared" si="2413"/>
        <v>0.40591063907210689</v>
      </c>
      <c r="AU1931" s="5">
        <f t="shared" si="2414"/>
        <v>1.575</v>
      </c>
      <c r="AV1931" s="93">
        <f t="shared" si="2415"/>
        <v>0.50549210161858926</v>
      </c>
      <c r="AW1931" s="210">
        <f t="shared" si="2416"/>
        <v>6.0200668896320968E-2</v>
      </c>
      <c r="AX1931" s="276">
        <f t="shared" si="2390"/>
        <v>1.3246492658646328E-3</v>
      </c>
      <c r="AY1931" s="19">
        <f t="shared" si="2127"/>
        <v>4.4101809389841211</v>
      </c>
    </row>
    <row r="1932" spans="1:51">
      <c r="A1932" s="16">
        <v>41141.36619212963</v>
      </c>
      <c r="B1932" s="9">
        <v>2</v>
      </c>
      <c r="C1932" s="5">
        <v>1.585</v>
      </c>
      <c r="D1932" s="5">
        <v>1.585</v>
      </c>
      <c r="E1932" s="5">
        <v>1.53</v>
      </c>
      <c r="F1932" s="5">
        <v>1.56</v>
      </c>
      <c r="G1932" s="6">
        <v>190684</v>
      </c>
      <c r="H1932" s="113">
        <f t="shared" ref="H1932:H1937" si="2418">F1932</f>
        <v>1.56</v>
      </c>
      <c r="I1932" s="19">
        <f t="shared" si="2392"/>
        <v>-9.5238095238094622E-3</v>
      </c>
      <c r="J1932" s="8">
        <f t="shared" si="2398"/>
        <v>1.5549169680525512</v>
      </c>
      <c r="K1932" s="8">
        <f t="shared" si="2399"/>
        <v>1.3705830319474488</v>
      </c>
      <c r="L1932" s="8">
        <f t="shared" si="2400"/>
        <v>1.46275</v>
      </c>
      <c r="M1932" s="19">
        <f t="shared" si="2401"/>
        <v>0.13449308200115684</v>
      </c>
      <c r="N1932" s="19">
        <f t="shared" si="2393"/>
        <v>0.12839102182312445</v>
      </c>
      <c r="O1932" s="19">
        <f t="shared" si="2394"/>
        <v>1.1071530354069404E-2</v>
      </c>
      <c r="P1932" s="19">
        <f t="shared" si="2395"/>
        <v>-2.5666053951140357E-3</v>
      </c>
      <c r="Q1932" s="6">
        <v>433</v>
      </c>
      <c r="R1932" s="191">
        <v>297706.78499999997</v>
      </c>
      <c r="S1932" s="66">
        <f t="shared" si="2402"/>
        <v>687.54453810623545</v>
      </c>
      <c r="T1932" t="str">
        <f t="shared" si="2417"/>
        <v>BrokeBandUpper</v>
      </c>
      <c r="U1932" t="str">
        <f t="shared" si="2417"/>
        <v>BrokeBandUpper</v>
      </c>
      <c r="V1932" t="str">
        <f t="shared" si="2417"/>
        <v/>
      </c>
      <c r="W1932" t="str">
        <f t="shared" si="2417"/>
        <v>BrokeBandUpper</v>
      </c>
      <c r="X1932" s="63"/>
      <c r="Y1932" s="219">
        <f t="shared" si="2403"/>
        <v>9.5164835164835166E-3</v>
      </c>
      <c r="Z1932" s="78">
        <f t="shared" si="2404"/>
        <v>1.497627384447817</v>
      </c>
      <c r="AA1932" s="78">
        <f t="shared" si="2405"/>
        <v>1.4731435770156207</v>
      </c>
      <c r="AB1932" s="74">
        <f t="shared" si="1517"/>
        <v>1931</v>
      </c>
      <c r="AC1932" s="80">
        <f t="shared" si="2406"/>
        <v>1.2456174583656101E-2</v>
      </c>
      <c r="AD1932" s="79">
        <f t="shared" ref="AD1932:AD1937" si="2419">Z1932-AA1932</f>
        <v>2.4483807432196247E-2</v>
      </c>
      <c r="AE1932" s="81">
        <f t="shared" si="2407"/>
        <v>1.2027632848540146E-2</v>
      </c>
      <c r="AF1932" s="19">
        <f t="shared" si="2408"/>
        <v>1.6620109413772795E-2</v>
      </c>
      <c r="AG1932" s="93">
        <f t="shared" si="2397"/>
        <v>0.11640998325509824</v>
      </c>
      <c r="AH1932" s="91">
        <f t="shared" si="2409"/>
        <v>8.4044791703586231E-4</v>
      </c>
      <c r="AI1932" s="96">
        <f t="shared" si="2410"/>
        <v>1920.1144673356614</v>
      </c>
      <c r="AJ1932" s="5">
        <f t="shared" ref="AJ1932:AJ1937" si="2420">F1932-F1931</f>
        <v>-1.4999999999999902E-2</v>
      </c>
      <c r="AK1932" s="5">
        <f t="shared" si="2391"/>
        <v>0</v>
      </c>
      <c r="AL1932" s="5">
        <f t="shared" si="2411"/>
        <v>-1.4999999999999902E-2</v>
      </c>
      <c r="AM1932" s="95">
        <f t="shared" si="2389"/>
        <v>1.5357142857142863E-2</v>
      </c>
      <c r="AN1932" s="95">
        <f t="shared" si="2412"/>
        <v>-8.5714285714285788E-3</v>
      </c>
      <c r="AO1932" s="78">
        <f t="shared" ref="AO1932:AO1937" si="2421">ABS(AM1932/AN1932)</f>
        <v>1.7916666666666659</v>
      </c>
      <c r="AP1932" s="8">
        <f t="shared" ref="AP1932:AP1937" si="2422">IF(AN1932=0,100,100-(100/(1+AO1932)))</f>
        <v>64.179104477611929</v>
      </c>
      <c r="AQ1932" s="8"/>
      <c r="AR1932" s="8">
        <f t="shared" ref="AR1932:AR1937" si="2423">IF(ISERROR(((F1932-E1932)-(D1932-F1932))/(D1932-E1932)),0,((F1932-E1932)-(D1932-F1932))/(D1932-E1932))</f>
        <v>9.0909090909093104E-2</v>
      </c>
      <c r="AS1932" s="114">
        <f t="shared" ref="AS1932:AS1937" si="2424">IF(ISERROR(AR1932*G1932),0,AR1932*G1932)</f>
        <v>17334.90909090951</v>
      </c>
      <c r="AT1932" s="103">
        <f t="shared" si="2413"/>
        <v>0.41402180438509434</v>
      </c>
      <c r="AU1932" s="5">
        <f t="shared" si="2414"/>
        <v>1.56</v>
      </c>
      <c r="AV1932" s="93">
        <f t="shared" si="2415"/>
        <v>5.8228129032764607E-2</v>
      </c>
      <c r="AW1932" s="210">
        <f t="shared" si="2416"/>
        <v>3.5947712418300609E-2</v>
      </c>
      <c r="AX1932" s="276">
        <f t="shared" si="2390"/>
        <v>3.1337323165886426E-3</v>
      </c>
      <c r="AY1932" s="19">
        <f t="shared" ref="AY1932:AY1939" si="2425">IF((AX1932&gt;AX1931),ABS(AX1932-AX1931)/ABS(AX1931),-1*ABS(AX1932-AX1931)/ABS(AX1931))</f>
        <v>1.3657072081968615</v>
      </c>
    </row>
    <row r="1933" spans="1:51">
      <c r="A1933" s="16">
        <v>41142.346458333333</v>
      </c>
      <c r="B1933" s="9">
        <v>3</v>
      </c>
      <c r="C1933" s="5">
        <v>1.55</v>
      </c>
      <c r="D1933" s="5">
        <v>1.59</v>
      </c>
      <c r="E1933" s="5">
        <v>1.55</v>
      </c>
      <c r="F1933" s="5">
        <v>1.585</v>
      </c>
      <c r="G1933" s="6">
        <v>120333</v>
      </c>
      <c r="H1933" s="113">
        <f t="shared" si="2418"/>
        <v>1.585</v>
      </c>
      <c r="I1933" s="19">
        <f t="shared" si="2392"/>
        <v>1.6025641025640969E-2</v>
      </c>
      <c r="J1933" s="8">
        <f t="shared" si="2398"/>
        <v>1.5756969206725706</v>
      </c>
      <c r="K1933" s="8">
        <f t="shared" si="2399"/>
        <v>1.3638030793274292</v>
      </c>
      <c r="L1933" s="8">
        <f t="shared" si="2400"/>
        <v>1.4697499999999999</v>
      </c>
      <c r="M1933" s="19">
        <f t="shared" si="2401"/>
        <v>0.15536982175582023</v>
      </c>
      <c r="N1933" s="19">
        <f t="shared" si="2393"/>
        <v>0.15522537995287983</v>
      </c>
      <c r="O1933" s="19">
        <f t="shared" si="2394"/>
        <v>1.3364027177634555E-2</v>
      </c>
      <c r="P1933" s="19">
        <f t="shared" si="2395"/>
        <v>-4.946765326859514E-3</v>
      </c>
      <c r="Q1933" s="6">
        <v>615</v>
      </c>
      <c r="R1933" s="191">
        <v>190269.114</v>
      </c>
      <c r="S1933" s="66">
        <f t="shared" si="2402"/>
        <v>309.38067317073171</v>
      </c>
      <c r="T1933" t="str">
        <f t="shared" ref="T1933:W1934" si="2426">IF(C1933&gt;$J1933,"BrokeBandUpper", IF(C1933&lt;$K1933,"BrokeBandLower", ""))</f>
        <v/>
      </c>
      <c r="U1933" t="str">
        <f t="shared" si="2426"/>
        <v>BrokeBandUpper</v>
      </c>
      <c r="V1933" t="str">
        <f t="shared" si="2426"/>
        <v/>
      </c>
      <c r="W1933" t="str">
        <f t="shared" si="2426"/>
        <v>BrokeBandUpper</v>
      </c>
      <c r="X1933" s="63"/>
      <c r="Y1933" s="219">
        <f t="shared" si="2403"/>
        <v>1.1329670329670326E-2</v>
      </c>
      <c r="Z1933" s="78">
        <f t="shared" si="2404"/>
        <v>1.5110827672428531</v>
      </c>
      <c r="AA1933" s="78">
        <f t="shared" si="2405"/>
        <v>1.4814209523164648</v>
      </c>
      <c r="AB1933" s="74">
        <f t="shared" si="1517"/>
        <v>1932</v>
      </c>
      <c r="AC1933" s="80">
        <f t="shared" si="2406"/>
        <v>1.4107345662278529E-2</v>
      </c>
      <c r="AD1933" s="79">
        <f t="shared" si="2419"/>
        <v>2.9661814926388308E-2</v>
      </c>
      <c r="AE1933" s="81">
        <f t="shared" si="2407"/>
        <v>1.5554469264109779E-2</v>
      </c>
      <c r="AF1933" s="19">
        <f t="shared" si="2408"/>
        <v>2.0022543140089111E-2</v>
      </c>
      <c r="AG1933" s="93">
        <f t="shared" si="2397"/>
        <v>0.13255844059772168</v>
      </c>
      <c r="AH1933" s="91">
        <f t="shared" si="2409"/>
        <v>1.0085868419816033E-3</v>
      </c>
      <c r="AI1933" s="96">
        <f t="shared" si="2410"/>
        <v>1920.8482314126145</v>
      </c>
      <c r="AJ1933" s="5">
        <f t="shared" si="2420"/>
        <v>2.4999999999999911E-2</v>
      </c>
      <c r="AK1933" s="5">
        <f t="shared" si="2391"/>
        <v>2.4999999999999911E-2</v>
      </c>
      <c r="AL1933" s="5">
        <f t="shared" si="2411"/>
        <v>0</v>
      </c>
      <c r="AM1933" s="95">
        <f t="shared" ref="AM1933:AM1938" si="2427">(AVERAGE(AK1920:AK1933))</f>
        <v>1.7142857142857144E-2</v>
      </c>
      <c r="AN1933" s="95">
        <f t="shared" si="2412"/>
        <v>-6.7857142857142838E-3</v>
      </c>
      <c r="AO1933" s="78">
        <f t="shared" si="2421"/>
        <v>2.526315789473685</v>
      </c>
      <c r="AP1933" s="8">
        <f t="shared" si="2422"/>
        <v>71.641791044776127</v>
      </c>
      <c r="AQ1933" s="8"/>
      <c r="AR1933" s="8">
        <f t="shared" si="2423"/>
        <v>0.74999999999999445</v>
      </c>
      <c r="AS1933" s="114">
        <f t="shared" si="2424"/>
        <v>90249.749999999331</v>
      </c>
      <c r="AT1933" s="103">
        <f t="shared" si="2413"/>
        <v>0.41543117085532044</v>
      </c>
      <c r="AU1933" s="5">
        <f t="shared" si="2414"/>
        <v>1.585</v>
      </c>
      <c r="AV1933" s="93">
        <f t="shared" si="2415"/>
        <v>0.47432685264934449</v>
      </c>
      <c r="AW1933" s="210">
        <f t="shared" si="2416"/>
        <v>2.5806451612903247E-2</v>
      </c>
      <c r="AX1933" s="276">
        <f t="shared" ref="AX1933:AX1938" si="2428">SLOPE(M1920:M1933,AB1920:AB1933)</f>
        <v>5.2434288764988696E-3</v>
      </c>
      <c r="AY1933" s="19">
        <f t="shared" si="2425"/>
        <v>0.67322168799880988</v>
      </c>
    </row>
    <row r="1934" spans="1:51">
      <c r="A1934" s="16">
        <v>41143.408449074072</v>
      </c>
      <c r="B1934" s="9">
        <v>4</v>
      </c>
      <c r="C1934" s="5">
        <v>1.58</v>
      </c>
      <c r="D1934" s="5">
        <v>1.585</v>
      </c>
      <c r="E1934" s="5">
        <v>1.53</v>
      </c>
      <c r="F1934" s="5">
        <v>1.5449999999999999</v>
      </c>
      <c r="G1934" s="6">
        <v>482024</v>
      </c>
      <c r="H1934" s="113">
        <f t="shared" si="2418"/>
        <v>1.5449999999999999</v>
      </c>
      <c r="I1934" s="19">
        <f t="shared" si="2392"/>
        <v>-2.5236593059936932E-2</v>
      </c>
      <c r="J1934" s="8">
        <f t="shared" si="2398"/>
        <v>1.5827071426158137</v>
      </c>
      <c r="K1934" s="8">
        <f t="shared" si="2399"/>
        <v>1.371292857384186</v>
      </c>
      <c r="L1934" s="8">
        <f t="shared" si="2400"/>
        <v>1.4769999999999999</v>
      </c>
      <c r="M1934" s="19">
        <f t="shared" si="2401"/>
        <v>0.1541715061762311</v>
      </c>
      <c r="N1934" s="19">
        <f t="shared" si="2393"/>
        <v>-7.7126662439788926E-3</v>
      </c>
      <c r="O1934" s="19">
        <f t="shared" si="2394"/>
        <v>4.4489659472399263E-3</v>
      </c>
      <c r="P1934" s="19">
        <f t="shared" si="2395"/>
        <v>5.4918324868796498E-3</v>
      </c>
      <c r="Q1934" s="6">
        <v>255</v>
      </c>
      <c r="R1934" s="191">
        <v>754491.27899999998</v>
      </c>
      <c r="S1934" s="66">
        <f t="shared" si="2402"/>
        <v>2958.7893294117648</v>
      </c>
      <c r="T1934" t="str">
        <f t="shared" si="2426"/>
        <v/>
      </c>
      <c r="U1934" t="str">
        <f t="shared" si="2426"/>
        <v>BrokeBandUpper</v>
      </c>
      <c r="V1934" t="str">
        <f t="shared" si="2426"/>
        <v/>
      </c>
      <c r="W1934" t="str">
        <f t="shared" si="2426"/>
        <v/>
      </c>
      <c r="X1934" s="63"/>
      <c r="Y1934" s="219">
        <f t="shared" si="2403"/>
        <v>1.0868131868131865E-2</v>
      </c>
      <c r="Z1934" s="78">
        <f t="shared" si="2404"/>
        <v>1.5163060210874537</v>
      </c>
      <c r="AA1934" s="78">
        <f t="shared" si="2405"/>
        <v>1.4861258018450463</v>
      </c>
      <c r="AB1934" s="74">
        <f t="shared" si="1517"/>
        <v>1933</v>
      </c>
      <c r="AC1934" s="80">
        <f t="shared" si="2406"/>
        <v>1.1700599982638126E-2</v>
      </c>
      <c r="AD1934" s="79">
        <f t="shared" si="2419"/>
        <v>3.0180219242407436E-2</v>
      </c>
      <c r="AE1934" s="81">
        <f t="shared" si="2407"/>
        <v>1.8479619259769309E-2</v>
      </c>
      <c r="AF1934" s="19">
        <f t="shared" si="2408"/>
        <v>2.0307984159172975E-2</v>
      </c>
      <c r="AG1934" s="93">
        <f t="shared" si="2397"/>
        <v>-0.17060230444879315</v>
      </c>
      <c r="AH1934" s="91">
        <f t="shared" si="2409"/>
        <v>1.0191897885975917E-3</v>
      </c>
      <c r="AI1934" s="96">
        <f t="shared" si="2410"/>
        <v>1921.153084483092</v>
      </c>
      <c r="AJ1934" s="5">
        <f t="shared" si="2420"/>
        <v>-4.0000000000000036E-2</v>
      </c>
      <c r="AK1934" s="5">
        <f t="shared" si="2391"/>
        <v>0</v>
      </c>
      <c r="AL1934" s="5">
        <f t="shared" si="2411"/>
        <v>-4.0000000000000036E-2</v>
      </c>
      <c r="AM1934" s="95">
        <f t="shared" si="2427"/>
        <v>1.7142857142857144E-2</v>
      </c>
      <c r="AN1934" s="95">
        <f t="shared" si="2412"/>
        <v>-8.5714285714285788E-3</v>
      </c>
      <c r="AO1934" s="78">
        <f t="shared" si="2421"/>
        <v>1.9999999999999984</v>
      </c>
      <c r="AP1934" s="8">
        <f t="shared" si="2422"/>
        <v>66.666666666666657</v>
      </c>
      <c r="AQ1934" s="8"/>
      <c r="AR1934" s="8">
        <f t="shared" si="2423"/>
        <v>-0.45454545454545747</v>
      </c>
      <c r="AS1934" s="114">
        <f t="shared" si="2424"/>
        <v>-219101.8181818196</v>
      </c>
      <c r="AT1934" s="103">
        <f t="shared" si="2413"/>
        <v>0.36403213626713943</v>
      </c>
      <c r="AU1934" s="5">
        <f t="shared" si="2414"/>
        <v>1.5449999999999999</v>
      </c>
      <c r="AV1934" s="93">
        <f t="shared" si="2415"/>
        <v>-0.29039675378649354</v>
      </c>
      <c r="AW1934" s="210">
        <f t="shared" si="2416"/>
        <v>3.5947712418300609E-2</v>
      </c>
      <c r="AX1934" s="276">
        <f t="shared" si="2428"/>
        <v>6.816709391481407E-3</v>
      </c>
      <c r="AY1934" s="19">
        <f t="shared" si="2425"/>
        <v>0.30004803193460011</v>
      </c>
    </row>
    <row r="1935" spans="1:51">
      <c r="A1935" s="16">
        <v>41144.404351851852</v>
      </c>
      <c r="B1935" s="9">
        <v>5</v>
      </c>
      <c r="C1935" s="5">
        <v>1.53</v>
      </c>
      <c r="D1935" s="5">
        <v>1.5649999999999999</v>
      </c>
      <c r="E1935" s="5">
        <v>1.5249999999999999</v>
      </c>
      <c r="F1935" s="5">
        <v>1.55</v>
      </c>
      <c r="G1935" s="6">
        <v>75154</v>
      </c>
      <c r="H1935" s="113">
        <f t="shared" si="2418"/>
        <v>1.55</v>
      </c>
      <c r="I1935" s="19">
        <f t="shared" si="2392"/>
        <v>3.2362459546926314E-3</v>
      </c>
      <c r="J1935" s="8">
        <f t="shared" si="2398"/>
        <v>1.5873230179382918</v>
      </c>
      <c r="K1935" s="8">
        <f t="shared" si="2399"/>
        <v>1.382676982061708</v>
      </c>
      <c r="L1935" s="8">
        <f t="shared" si="2400"/>
        <v>1.4849999999999999</v>
      </c>
      <c r="M1935" s="19">
        <f t="shared" si="2401"/>
        <v>0.14800711846047829</v>
      </c>
      <c r="N1935" s="19">
        <f t="shared" si="2393"/>
        <v>-3.9983962462599242E-2</v>
      </c>
      <c r="O1935" s="19">
        <f t="shared" si="2394"/>
        <v>2.9164430981522076E-3</v>
      </c>
      <c r="P1935" s="19">
        <f t="shared" si="2395"/>
        <v>8.301745769490658E-3</v>
      </c>
      <c r="Q1935" s="6">
        <v>84</v>
      </c>
      <c r="R1935" s="191">
        <v>116254.16</v>
      </c>
      <c r="S1935" s="66">
        <f t="shared" si="2402"/>
        <v>1383.9780952380952</v>
      </c>
      <c r="T1935" t="str">
        <f t="shared" ref="T1935:W1936" si="2429">IF(C1935&gt;$J1935,"BrokeBandUpper", IF(C1935&lt;$K1935,"BrokeBandLower", ""))</f>
        <v/>
      </c>
      <c r="U1935" t="str">
        <f t="shared" si="2429"/>
        <v/>
      </c>
      <c r="V1935" t="str">
        <f t="shared" si="2429"/>
        <v/>
      </c>
      <c r="W1935" t="str">
        <f t="shared" si="2429"/>
        <v/>
      </c>
      <c r="X1935" s="63"/>
      <c r="Y1935" s="219">
        <f t="shared" si="2403"/>
        <v>1.0351648351648349E-2</v>
      </c>
      <c r="Z1935" s="78">
        <f t="shared" si="2404"/>
        <v>1.5214948938399859</v>
      </c>
      <c r="AA1935" s="78">
        <f t="shared" si="2405"/>
        <v>1.4908524925085129</v>
      </c>
      <c r="AB1935" s="74">
        <f t="shared" si="1517"/>
        <v>1934</v>
      </c>
      <c r="AC1935" s="80">
        <f t="shared" si="2406"/>
        <v>9.7302256573629543E-3</v>
      </c>
      <c r="AD1935" s="79">
        <f t="shared" si="2419"/>
        <v>3.0642401331473001E-2</v>
      </c>
      <c r="AE1935" s="81">
        <f t="shared" si="2407"/>
        <v>2.0912175674110047E-2</v>
      </c>
      <c r="AF1935" s="19">
        <f t="shared" si="2408"/>
        <v>2.0553610424539053E-2</v>
      </c>
      <c r="AG1935" s="93">
        <f t="shared" si="2397"/>
        <v>-0.16839942637120331</v>
      </c>
      <c r="AH1935" s="91">
        <f t="shared" si="2409"/>
        <v>9.2466687703376222E-4</v>
      </c>
      <c r="AI1935" s="96">
        <f t="shared" si="2410"/>
        <v>1921.4507128227103</v>
      </c>
      <c r="AJ1935" s="5">
        <f t="shared" si="2420"/>
        <v>5.0000000000001155E-3</v>
      </c>
      <c r="AK1935" s="5">
        <f t="shared" si="2391"/>
        <v>5.0000000000001155E-3</v>
      </c>
      <c r="AL1935" s="5">
        <f t="shared" si="2411"/>
        <v>0</v>
      </c>
      <c r="AM1935" s="95">
        <f t="shared" si="2427"/>
        <v>1.6785714285714293E-2</v>
      </c>
      <c r="AN1935" s="95">
        <f t="shared" si="2412"/>
        <v>-8.5714285714285788E-3</v>
      </c>
      <c r="AO1935" s="78">
        <f t="shared" si="2421"/>
        <v>1.9583333333333324</v>
      </c>
      <c r="AP1935" s="8">
        <f t="shared" si="2422"/>
        <v>66.197183098591537</v>
      </c>
      <c r="AQ1935" s="8"/>
      <c r="AR1935" s="8">
        <f t="shared" si="2423"/>
        <v>0.25000000000000555</v>
      </c>
      <c r="AS1935" s="114">
        <f t="shared" si="2424"/>
        <v>18788.500000000418</v>
      </c>
      <c r="AT1935" s="103">
        <f t="shared" si="2413"/>
        <v>0.3746880875013146</v>
      </c>
      <c r="AU1935" s="5">
        <f t="shared" si="2414"/>
        <v>1.55</v>
      </c>
      <c r="AV1935" s="93">
        <f t="shared" si="2415"/>
        <v>0.16161572196642612</v>
      </c>
      <c r="AW1935" s="210">
        <f t="shared" si="2416"/>
        <v>2.6229508196721336E-2</v>
      </c>
      <c r="AX1935" s="276">
        <f t="shared" si="2428"/>
        <v>7.5819020724208182E-3</v>
      </c>
      <c r="AY1935" s="19">
        <f t="shared" si="2425"/>
        <v>0.11225250146289713</v>
      </c>
    </row>
    <row r="1936" spans="1:51">
      <c r="A1936" s="16">
        <v>41145.456793981481</v>
      </c>
      <c r="B1936" s="9">
        <v>6</v>
      </c>
      <c r="C1936" s="5">
        <v>1.55</v>
      </c>
      <c r="D1936" s="5">
        <v>1.55</v>
      </c>
      <c r="E1936" s="5">
        <v>1.48</v>
      </c>
      <c r="F1936" s="5">
        <v>1.49</v>
      </c>
      <c r="G1936" s="6">
        <v>149753</v>
      </c>
      <c r="H1936" s="113">
        <f t="shared" si="2418"/>
        <v>1.49</v>
      </c>
      <c r="I1936" s="19">
        <f t="shared" ref="I1936:I1941" si="2430">IF(A1937&gt;A1936,(H1936-H1935)/H1935, (H1936-H1937)/H1937)</f>
        <v>-3.8709677419354875E-2</v>
      </c>
      <c r="J1936" s="8">
        <f t="shared" ref="J1936:J1941" si="2431">(L1936)+2*STDEVPA(H1917:H1936)</f>
        <v>1.5863825827203182</v>
      </c>
      <c r="K1936" s="8">
        <f t="shared" ref="K1936:K1941" si="2432">(L1936)-(2*STDEVPA(H1917:H1936))</f>
        <v>1.3906174172796812</v>
      </c>
      <c r="L1936" s="8">
        <f t="shared" ref="L1936:L1941" si="2433">AVERAGE(H1917:H1936)</f>
        <v>1.4884999999999997</v>
      </c>
      <c r="M1936" s="19">
        <f t="shared" ref="M1936:M1941" si="2434">(J1936-K1936)/K1936</f>
        <v>0.14077571804299113</v>
      </c>
      <c r="N1936" s="19">
        <f t="shared" ref="N1936:N1941" si="2435">IF(A1937&gt;A1936,(M1936-M1935)/M1935, (M1936-M1937)/M1937)</f>
        <v>-4.8858463651652841E-2</v>
      </c>
      <c r="O1936" s="19">
        <f t="shared" ref="O1936:O1941" si="2436">IF(A1937&gt;A1936,(J1936-J1935)/J1935, (J1936-J1937)/J1937)</f>
        <v>-5.9246618825895513E-4</v>
      </c>
      <c r="P1936" s="19">
        <f t="shared" ref="P1936:P1941" si="2437">IF(A1937&gt;A1936,(K1936-K1935)/K1935, (K1936-K1937)/K1937)</f>
        <v>5.7427984417107317E-3</v>
      </c>
      <c r="Q1936" s="6">
        <v>283</v>
      </c>
      <c r="R1936" s="191">
        <v>225328.769</v>
      </c>
      <c r="S1936" s="66">
        <f t="shared" ref="S1936:S1941" si="2438">R1936/Q1936</f>
        <v>796.21473144876325</v>
      </c>
      <c r="T1936" t="str">
        <f t="shared" si="2429"/>
        <v/>
      </c>
      <c r="U1936" t="str">
        <f t="shared" si="2429"/>
        <v/>
      </c>
      <c r="V1936" t="str">
        <f t="shared" si="2429"/>
        <v/>
      </c>
      <c r="W1936" t="str">
        <f t="shared" si="2429"/>
        <v/>
      </c>
      <c r="X1936" s="63"/>
      <c r="Y1936" s="219">
        <f t="shared" ref="Y1936:Y1941" si="2439">SLOPE(H1923:H1936,AB1923:AB1936)</f>
        <v>7.4505494505494475E-3</v>
      </c>
      <c r="Z1936" s="78">
        <f t="shared" ref="Z1936:Z1941" si="2440">Z1935+(0.154*(F1936-Z1935))</f>
        <v>1.5166446801886282</v>
      </c>
      <c r="AA1936" s="78">
        <f t="shared" ref="AA1936:AA1941" si="2441">AA1935+(0.074*(F1936-AA1935))</f>
        <v>1.490789408062883</v>
      </c>
      <c r="AB1936" s="74">
        <f t="shared" si="1517"/>
        <v>1935</v>
      </c>
      <c r="AC1936" s="80">
        <f t="shared" ref="AC1936:AC1941" si="2442">AD1936-AE1936</f>
        <v>3.9544771613081488E-3</v>
      </c>
      <c r="AD1936" s="79">
        <f t="shared" si="2419"/>
        <v>2.5855272125745232E-2</v>
      </c>
      <c r="AE1936" s="81">
        <f t="shared" ref="AE1936:AE1941" si="2443">AE1935+(0.2*(AD1936-AE1935))</f>
        <v>2.1900794964437083E-2</v>
      </c>
      <c r="AF1936" s="19">
        <f t="shared" ref="AF1936:AF1941" si="2444">AD1936/AA1936</f>
        <v>1.7343343054295857E-2</v>
      </c>
      <c r="AG1936" s="93">
        <f t="shared" ref="AG1936:AG1941" si="2445">IF(A1937&gt;A1936,(AC1936-AC1935)/AC1935, (AC1936-AC1937)/AC1937)</f>
        <v>-0.59358834002829541</v>
      </c>
      <c r="AH1936" s="91">
        <f t="shared" ref="AH1936:AH1941" si="2446">SLOPE(AC1923:AC1936,AB1923:AB1936)</f>
        <v>6.1449349330012094E-4</v>
      </c>
      <c r="AI1936" s="96">
        <f t="shared" ref="AI1936:AI1941" si="2447">INTERCEPT(AB1923:AB1936,AC1923:AC1936)</f>
        <v>1923.4523671559527</v>
      </c>
      <c r="AJ1936" s="5">
        <f t="shared" si="2420"/>
        <v>-6.0000000000000053E-2</v>
      </c>
      <c r="AK1936" s="5">
        <f t="shared" ref="AK1936:AK1942" si="2448">IF(AJ1936&gt;0,AJ1936,0)</f>
        <v>0</v>
      </c>
      <c r="AL1936" s="5">
        <f t="shared" ref="AL1936:AL1941" si="2449">IF(AJ1936&lt;0,AJ1936,0)</f>
        <v>-6.0000000000000053E-2</v>
      </c>
      <c r="AM1936" s="95">
        <f t="shared" si="2427"/>
        <v>1.6785714285714293E-2</v>
      </c>
      <c r="AN1936" s="95">
        <f t="shared" ref="AN1936:AN1941" si="2450">(AVERAGE(AL1923:AL1936))</f>
        <v>-1.2500000000000002E-2</v>
      </c>
      <c r="AO1936" s="78">
        <f t="shared" si="2421"/>
        <v>1.3428571428571432</v>
      </c>
      <c r="AP1936" s="8">
        <f t="shared" si="2422"/>
        <v>57.317073170731717</v>
      </c>
      <c r="AQ1936" s="8"/>
      <c r="AR1936" s="8">
        <f t="shared" si="2423"/>
        <v>-0.7142857142857143</v>
      </c>
      <c r="AS1936" s="114">
        <f t="shared" si="2424"/>
        <v>-106966.42857142858</v>
      </c>
      <c r="AT1936" s="103">
        <f t="shared" ref="AT1936:AT1941" si="2451">SUM(AS1917:AS1936)/SUM(G1917:G1936)</f>
        <v>0.32813865821164701</v>
      </c>
      <c r="AU1936" s="5">
        <f t="shared" ref="AU1936:AU1941" si="2452">F1936</f>
        <v>1.49</v>
      </c>
      <c r="AV1936" s="93">
        <f t="shared" ref="AV1936:AV1941" si="2453">AS1936/R1936</f>
        <v>-0.47471270111731084</v>
      </c>
      <c r="AW1936" s="210">
        <f t="shared" ref="AW1936:AW1941" si="2454">(D1936-E1936)/E1936</f>
        <v>4.7297297297297342E-2</v>
      </c>
      <c r="AX1936" s="276">
        <f t="shared" si="2428"/>
        <v>7.7518341821917001E-3</v>
      </c>
      <c r="AY1936" s="19">
        <f t="shared" si="2425"/>
        <v>2.2412860011607142E-2</v>
      </c>
    </row>
    <row r="1937" spans="1:51">
      <c r="A1937" s="16">
        <v>41148.426377314812</v>
      </c>
      <c r="B1937" s="9">
        <v>2</v>
      </c>
      <c r="C1937" s="5">
        <v>1.48</v>
      </c>
      <c r="D1937" s="5">
        <v>1.5</v>
      </c>
      <c r="E1937" s="5">
        <v>1.45</v>
      </c>
      <c r="F1937" s="5">
        <v>1.49</v>
      </c>
      <c r="G1937" s="6">
        <v>123497</v>
      </c>
      <c r="H1937" s="113">
        <f t="shared" si="2418"/>
        <v>1.49</v>
      </c>
      <c r="I1937" s="19">
        <f t="shared" si="2430"/>
        <v>0</v>
      </c>
      <c r="J1937" s="8">
        <f t="shared" si="2431"/>
        <v>1.5865766664347662</v>
      </c>
      <c r="K1937" s="8">
        <f t="shared" si="2432"/>
        <v>1.3949233335652333</v>
      </c>
      <c r="L1937" s="8">
        <f t="shared" si="2433"/>
        <v>1.4907499999999998</v>
      </c>
      <c r="M1937" s="19">
        <f t="shared" si="2434"/>
        <v>0.13739345257039554</v>
      </c>
      <c r="N1937" s="19">
        <f t="shared" si="2435"/>
        <v>-2.4025915261626979E-2</v>
      </c>
      <c r="O1937" s="19">
        <f t="shared" si="2436"/>
        <v>1.2234357371426405E-4</v>
      </c>
      <c r="P1937" s="19">
        <f t="shared" si="2437"/>
        <v>3.0964061229545896E-3</v>
      </c>
      <c r="Q1937" s="6">
        <v>417</v>
      </c>
      <c r="R1937" s="191">
        <v>181045.23300000001</v>
      </c>
      <c r="S1937" s="66">
        <f t="shared" si="2438"/>
        <v>434.16123021582735</v>
      </c>
      <c r="T1937" t="str">
        <f t="shared" ref="T1937:W1938" si="2455">IF(C1937&gt;$J1937,"BrokeBandUpper", IF(C1937&lt;$K1937,"BrokeBandLower", ""))</f>
        <v/>
      </c>
      <c r="U1937" t="str">
        <f t="shared" si="2455"/>
        <v/>
      </c>
      <c r="V1937" t="str">
        <f t="shared" si="2455"/>
        <v/>
      </c>
      <c r="W1937" t="str">
        <f t="shared" si="2455"/>
        <v/>
      </c>
      <c r="X1937" s="63" t="s">
        <v>442</v>
      </c>
      <c r="Y1937" s="219">
        <f t="shared" si="2439"/>
        <v>5.7692307692307713E-3</v>
      </c>
      <c r="Z1937" s="78">
        <f t="shared" si="2440"/>
        <v>1.5125413994395795</v>
      </c>
      <c r="AA1937" s="78">
        <f t="shared" si="2441"/>
        <v>1.4907309918662297</v>
      </c>
      <c r="AB1937" s="74">
        <f t="shared" si="1517"/>
        <v>1936</v>
      </c>
      <c r="AC1937" s="80">
        <f t="shared" si="2442"/>
        <v>-7.2309912869793214E-5</v>
      </c>
      <c r="AD1937" s="79">
        <f t="shared" si="2419"/>
        <v>2.1810407573349844E-2</v>
      </c>
      <c r="AE1937" s="81">
        <f t="shared" si="2443"/>
        <v>2.1882717486219637E-2</v>
      </c>
      <c r="AF1937" s="19">
        <f t="shared" si="2444"/>
        <v>1.4630679641298418E-2</v>
      </c>
      <c r="AG1937" s="93">
        <f t="shared" si="2445"/>
        <v>-1.0182855811072311</v>
      </c>
      <c r="AH1937" s="91">
        <f t="shared" si="2446"/>
        <v>2.620984640526026E-4</v>
      </c>
      <c r="AI1937" s="96">
        <f t="shared" si="2447"/>
        <v>1927.6948546062997</v>
      </c>
      <c r="AJ1937" s="5">
        <f t="shared" si="2420"/>
        <v>0</v>
      </c>
      <c r="AK1937" s="5">
        <f t="shared" si="2448"/>
        <v>0</v>
      </c>
      <c r="AL1937" s="5">
        <f t="shared" si="2449"/>
        <v>0</v>
      </c>
      <c r="AM1937" s="95">
        <f t="shared" si="2427"/>
        <v>1.3571428571428568E-2</v>
      </c>
      <c r="AN1937" s="95">
        <f t="shared" si="2450"/>
        <v>-1.2500000000000002E-2</v>
      </c>
      <c r="AO1937" s="78">
        <f t="shared" si="2421"/>
        <v>1.0857142857142852</v>
      </c>
      <c r="AP1937" s="8">
        <f t="shared" si="2422"/>
        <v>52.054794520547937</v>
      </c>
      <c r="AQ1937" s="8"/>
      <c r="AR1937" s="8">
        <f t="shared" si="2423"/>
        <v>0.6</v>
      </c>
      <c r="AS1937" s="114">
        <f t="shared" si="2424"/>
        <v>74098.2</v>
      </c>
      <c r="AT1937" s="103">
        <f t="shared" si="2451"/>
        <v>0.33167101413354216</v>
      </c>
      <c r="AU1937" s="5">
        <f t="shared" si="2452"/>
        <v>1.49</v>
      </c>
      <c r="AV1937" s="93">
        <f t="shared" si="2453"/>
        <v>0.40928003887293729</v>
      </c>
      <c r="AW1937" s="210">
        <f t="shared" si="2454"/>
        <v>3.4482758620689689E-2</v>
      </c>
      <c r="AX1937" s="276">
        <f t="shared" si="2428"/>
        <v>7.5336165265481808E-3</v>
      </c>
      <c r="AY1937" s="19">
        <f t="shared" si="2425"/>
        <v>-2.8150454526598489E-2</v>
      </c>
    </row>
    <row r="1938" spans="1:51">
      <c r="A1938" s="16">
        <v>41149.40457175926</v>
      </c>
      <c r="B1938" s="9">
        <v>3</v>
      </c>
      <c r="C1938" s="5">
        <v>1.49</v>
      </c>
      <c r="D1938" s="5">
        <v>1.5</v>
      </c>
      <c r="E1938" s="5">
        <v>1.48</v>
      </c>
      <c r="F1938" s="5">
        <v>1.5</v>
      </c>
      <c r="G1938" s="6">
        <v>167040</v>
      </c>
      <c r="H1938" s="113">
        <f t="shared" ref="H1938:H1943" si="2456">F1938</f>
        <v>1.5</v>
      </c>
      <c r="I1938" s="19">
        <f t="shared" si="2430"/>
        <v>6.7114093959731603E-3</v>
      </c>
      <c r="J1938" s="8">
        <f t="shared" si="2431"/>
        <v>1.5876577637400122</v>
      </c>
      <c r="K1938" s="8">
        <f t="shared" si="2432"/>
        <v>1.3973422362599877</v>
      </c>
      <c r="L1938" s="8">
        <f t="shared" si="2433"/>
        <v>1.4924999999999999</v>
      </c>
      <c r="M1938" s="19">
        <f t="shared" si="2434"/>
        <v>0.13619822155337377</v>
      </c>
      <c r="N1938" s="19">
        <f t="shared" si="2435"/>
        <v>-8.6993302421697997E-3</v>
      </c>
      <c r="O1938" s="19">
        <f t="shared" si="2436"/>
        <v>6.814024989257718E-4</v>
      </c>
      <c r="P1938" s="19">
        <f t="shared" si="2437"/>
        <v>1.7340757277118058E-3</v>
      </c>
      <c r="Q1938" s="6">
        <v>383</v>
      </c>
      <c r="R1938" s="191">
        <v>249187.785</v>
      </c>
      <c r="S1938" s="66">
        <f t="shared" si="2438"/>
        <v>650.62084856396871</v>
      </c>
      <c r="T1938" t="str">
        <f t="shared" si="2455"/>
        <v/>
      </c>
      <c r="U1938" t="str">
        <f t="shared" si="2455"/>
        <v/>
      </c>
      <c r="V1938" t="str">
        <f t="shared" si="2455"/>
        <v/>
      </c>
      <c r="W1938" t="str">
        <f t="shared" si="2455"/>
        <v/>
      </c>
      <c r="X1938" s="63" t="s">
        <v>89</v>
      </c>
      <c r="Y1938" s="219">
        <f t="shared" si="2439"/>
        <v>4.4725274725274751E-3</v>
      </c>
      <c r="Z1938" s="78">
        <f t="shared" si="2440"/>
        <v>1.5106100239258844</v>
      </c>
      <c r="AA1938" s="78">
        <f t="shared" si="2441"/>
        <v>1.4914168984681286</v>
      </c>
      <c r="AB1938" s="74">
        <f t="shared" si="1517"/>
        <v>1937</v>
      </c>
      <c r="AC1938" s="80">
        <f t="shared" si="2442"/>
        <v>-2.1516736227711053E-3</v>
      </c>
      <c r="AD1938" s="79">
        <f t="shared" ref="AD1938:AD1943" si="2457">Z1938-AA1938</f>
        <v>1.9193125457755755E-2</v>
      </c>
      <c r="AE1938" s="81">
        <f t="shared" si="2443"/>
        <v>2.1344799080526861E-2</v>
      </c>
      <c r="AF1938" s="19">
        <f t="shared" si="2444"/>
        <v>1.2869054573184394E-2</v>
      </c>
      <c r="AG1938" s="93">
        <f t="shared" si="2445"/>
        <v>28.756274587767436</v>
      </c>
      <c r="AH1938" s="91">
        <f t="shared" si="2446"/>
        <v>-7.4260820380318796E-5</v>
      </c>
      <c r="AI1938" s="96">
        <f t="shared" si="2447"/>
        <v>1930.859830721492</v>
      </c>
      <c r="AJ1938" s="5">
        <f t="shared" ref="AJ1938:AJ1943" si="2458">F1938-F1937</f>
        <v>1.0000000000000009E-2</v>
      </c>
      <c r="AK1938" s="5">
        <f t="shared" si="2448"/>
        <v>1.0000000000000009E-2</v>
      </c>
      <c r="AL1938" s="5">
        <f t="shared" si="2449"/>
        <v>0</v>
      </c>
      <c r="AM1938" s="95">
        <f t="shared" si="2427"/>
        <v>1.3928571428571433E-2</v>
      </c>
      <c r="AN1938" s="95">
        <f t="shared" si="2450"/>
        <v>-1.2500000000000002E-2</v>
      </c>
      <c r="AO1938" s="78">
        <f t="shared" ref="AO1938:AO1943" si="2459">ABS(AM1938/AN1938)</f>
        <v>1.1142857142857143</v>
      </c>
      <c r="AP1938" s="8">
        <f t="shared" ref="AP1938:AP1943" si="2460">IF(AN1938=0,100,100-(100/(1+AO1938)))</f>
        <v>52.702702702702702</v>
      </c>
      <c r="AQ1938" s="8"/>
      <c r="AR1938" s="8">
        <f t="shared" ref="AR1938:AR1943" si="2461">IF(ISERROR(((F1938-E1938)-(D1938-F1938))/(D1938-E1938)),0,((F1938-E1938)-(D1938-F1938))/(D1938-E1938))</f>
        <v>1</v>
      </c>
      <c r="AS1938" s="114">
        <f t="shared" ref="AS1938:AS1943" si="2462">IF(ISERROR(AR1938*G1938),0,AR1938*G1938)</f>
        <v>167040</v>
      </c>
      <c r="AT1938" s="103">
        <f t="shared" si="2451"/>
        <v>0.36002532343730653</v>
      </c>
      <c r="AU1938" s="5">
        <f t="shared" si="2452"/>
        <v>1.5</v>
      </c>
      <c r="AV1938" s="93">
        <f t="shared" si="2453"/>
        <v>0.67033783377463707</v>
      </c>
      <c r="AW1938" s="210">
        <f t="shared" si="2454"/>
        <v>1.3513513513513526E-2</v>
      </c>
      <c r="AX1938" s="276">
        <f t="shared" si="2428"/>
        <v>7.0972841769952012E-3</v>
      </c>
      <c r="AY1938" s="19">
        <f t="shared" si="2425"/>
        <v>-5.7918046135658867E-2</v>
      </c>
    </row>
    <row r="1939" spans="1:51">
      <c r="A1939" s="16">
        <v>41150.436365740738</v>
      </c>
      <c r="B1939" s="9">
        <v>4</v>
      </c>
      <c r="C1939" s="5">
        <v>1.49</v>
      </c>
      <c r="D1939" s="5">
        <v>1.5</v>
      </c>
      <c r="E1939" s="5">
        <v>1.47</v>
      </c>
      <c r="F1939" s="5">
        <v>1.49</v>
      </c>
      <c r="G1939" s="6">
        <v>57904</v>
      </c>
      <c r="H1939" s="113">
        <f t="shared" si="2456"/>
        <v>1.49</v>
      </c>
      <c r="I1939" s="19">
        <f t="shared" si="2430"/>
        <v>-6.6666666666666723E-3</v>
      </c>
      <c r="J1939" s="8">
        <f t="shared" si="2431"/>
        <v>1.5870869154657703</v>
      </c>
      <c r="K1939" s="8">
        <f t="shared" si="2432"/>
        <v>1.402913084534229</v>
      </c>
      <c r="L1939" s="8">
        <f t="shared" si="2433"/>
        <v>1.4949999999999997</v>
      </c>
      <c r="M1939" s="19">
        <f t="shared" si="2434"/>
        <v>0.13127957316948646</v>
      </c>
      <c r="N1939" s="19">
        <f t="shared" si="2435"/>
        <v>-3.6113895818821497E-2</v>
      </c>
      <c r="O1939" s="19">
        <f t="shared" si="2436"/>
        <v>-3.5955373209474586E-4</v>
      </c>
      <c r="P1939" s="19">
        <f t="shared" si="2437"/>
        <v>3.9867457875973518E-3</v>
      </c>
      <c r="Q1939" s="6">
        <v>130</v>
      </c>
      <c r="R1939" s="191">
        <v>86366.97</v>
      </c>
      <c r="S1939" s="66">
        <f t="shared" si="2438"/>
        <v>664.36130769230772</v>
      </c>
      <c r="T1939" t="str">
        <f t="shared" ref="T1939:W1940" si="2463">IF(C1939&gt;$J1939,"BrokeBandUpper", IF(C1939&lt;$K1939,"BrokeBandLower", ""))</f>
        <v/>
      </c>
      <c r="U1939" t="str">
        <f t="shared" si="2463"/>
        <v/>
      </c>
      <c r="V1939" t="str">
        <f t="shared" si="2463"/>
        <v/>
      </c>
      <c r="W1939" t="str">
        <f t="shared" si="2463"/>
        <v/>
      </c>
      <c r="X1939" s="63"/>
      <c r="Y1939" s="219">
        <f t="shared" si="2439"/>
        <v>1.4835164835164841E-3</v>
      </c>
      <c r="Z1939" s="78">
        <f t="shared" si="2440"/>
        <v>1.5074360802412983</v>
      </c>
      <c r="AA1939" s="78">
        <f t="shared" si="2441"/>
        <v>1.4913120479814872</v>
      </c>
      <c r="AB1939" s="74">
        <f t="shared" si="1517"/>
        <v>1938</v>
      </c>
      <c r="AC1939" s="80">
        <f t="shared" si="2442"/>
        <v>-4.1766134565726296E-3</v>
      </c>
      <c r="AD1939" s="79">
        <f t="shared" si="2457"/>
        <v>1.6124032259811072E-2</v>
      </c>
      <c r="AE1939" s="81">
        <f t="shared" si="2443"/>
        <v>2.0300645716383701E-2</v>
      </c>
      <c r="AF1939" s="19">
        <f t="shared" si="2444"/>
        <v>1.0811977467516063E-2</v>
      </c>
      <c r="AG1939" s="93">
        <f t="shared" si="2445"/>
        <v>0.94109990119860154</v>
      </c>
      <c r="AH1939" s="91">
        <f t="shared" si="2446"/>
        <v>-4.9107079756992853E-4</v>
      </c>
      <c r="AI1939" s="96">
        <f t="shared" si="2447"/>
        <v>1933.1568036503681</v>
      </c>
      <c r="AJ1939" s="5">
        <f t="shared" si="2458"/>
        <v>-1.0000000000000009E-2</v>
      </c>
      <c r="AK1939" s="5">
        <f t="shared" si="2448"/>
        <v>0</v>
      </c>
      <c r="AL1939" s="5">
        <f t="shared" si="2449"/>
        <v>-1.0000000000000009E-2</v>
      </c>
      <c r="AM1939" s="95">
        <f t="shared" ref="AM1939:AM1944" si="2464">(AVERAGE(AK1926:AK1939))</f>
        <v>1.3928571428571433E-2</v>
      </c>
      <c r="AN1939" s="95">
        <f t="shared" si="2450"/>
        <v>-1.0357142857142858E-2</v>
      </c>
      <c r="AO1939" s="78">
        <f t="shared" si="2459"/>
        <v>1.3448275862068968</v>
      </c>
      <c r="AP1939" s="8">
        <f t="shared" si="2460"/>
        <v>57.352941176470594</v>
      </c>
      <c r="AQ1939" s="8"/>
      <c r="AR1939" s="8">
        <f t="shared" si="2461"/>
        <v>0.33333333333333331</v>
      </c>
      <c r="AS1939" s="114">
        <f t="shared" si="2462"/>
        <v>19301.333333333332</v>
      </c>
      <c r="AT1939" s="103">
        <f t="shared" si="2451"/>
        <v>0.4472493737535454</v>
      </c>
      <c r="AU1939" s="5">
        <f t="shared" si="2452"/>
        <v>1.49</v>
      </c>
      <c r="AV1939" s="93">
        <f t="shared" si="2453"/>
        <v>0.22348049645985418</v>
      </c>
      <c r="AW1939" s="210">
        <f t="shared" si="2454"/>
        <v>2.0408163265306142E-2</v>
      </c>
      <c r="AX1939" s="276">
        <f t="shared" ref="AX1939:AX1944" si="2465">SLOPE(M1926:M1939,AB1926:AB1939)</f>
        <v>6.2226339427919452E-3</v>
      </c>
      <c r="AY1939" s="19">
        <f t="shared" si="2425"/>
        <v>-0.12323731337098007</v>
      </c>
    </row>
    <row r="1940" spans="1:51">
      <c r="A1940" s="16">
        <v>41151.412997685184</v>
      </c>
      <c r="B1940" s="9">
        <v>5</v>
      </c>
      <c r="C1940" s="5">
        <v>1.5</v>
      </c>
      <c r="D1940" s="5">
        <v>1.5</v>
      </c>
      <c r="E1940" s="5">
        <v>1.45</v>
      </c>
      <c r="F1940" s="5">
        <v>1.49</v>
      </c>
      <c r="G1940" s="6">
        <v>208036</v>
      </c>
      <c r="H1940" s="113">
        <f t="shared" si="2456"/>
        <v>1.49</v>
      </c>
      <c r="I1940" s="19">
        <f t="shared" si="2430"/>
        <v>0</v>
      </c>
      <c r="J1940" s="8">
        <f t="shared" si="2431"/>
        <v>1.5846372097014363</v>
      </c>
      <c r="K1940" s="8">
        <f t="shared" si="2432"/>
        <v>1.411862790298563</v>
      </c>
      <c r="L1940" s="8">
        <f t="shared" si="2433"/>
        <v>1.4982499999999996</v>
      </c>
      <c r="M1940" s="19">
        <f t="shared" si="2434"/>
        <v>0.12237337834106184</v>
      </c>
      <c r="N1940" s="19">
        <f t="shared" si="2435"/>
        <v>-6.7841436511424533E-2</v>
      </c>
      <c r="O1940" s="19">
        <f t="shared" si="2436"/>
        <v>-1.5435233826592803E-3</v>
      </c>
      <c r="P1940" s="19">
        <f t="shared" si="2437"/>
        <v>6.3793729369238054E-3</v>
      </c>
      <c r="Q1940" s="6">
        <v>547</v>
      </c>
      <c r="R1940" s="191">
        <v>307084.79999999999</v>
      </c>
      <c r="S1940" s="66">
        <f t="shared" si="2438"/>
        <v>561.39817184643505</v>
      </c>
      <c r="T1940" t="str">
        <f t="shared" si="2463"/>
        <v/>
      </c>
      <c r="U1940" t="str">
        <f t="shared" si="2463"/>
        <v/>
      </c>
      <c r="V1940" t="str">
        <f t="shared" si="2463"/>
        <v/>
      </c>
      <c r="W1940" t="str">
        <f t="shared" si="2463"/>
        <v/>
      </c>
      <c r="X1940" s="63"/>
      <c r="Y1940" s="219">
        <f t="shared" si="2439"/>
        <v>-1.0659340659340661E-3</v>
      </c>
      <c r="Z1940" s="78">
        <f t="shared" si="2440"/>
        <v>1.5047509238841383</v>
      </c>
      <c r="AA1940" s="78">
        <f t="shared" si="2441"/>
        <v>1.4912149564308572</v>
      </c>
      <c r="AB1940" s="74">
        <f t="shared" si="1517"/>
        <v>1939</v>
      </c>
      <c r="AC1940" s="80">
        <f t="shared" si="2442"/>
        <v>-5.4117426104820683E-3</v>
      </c>
      <c r="AD1940" s="79">
        <f t="shared" si="2457"/>
        <v>1.3535967453281117E-2</v>
      </c>
      <c r="AE1940" s="81">
        <f t="shared" si="2443"/>
        <v>1.8947710063763185E-2</v>
      </c>
      <c r="AF1940" s="19">
        <f t="shared" si="2444"/>
        <v>9.0771403511662237E-3</v>
      </c>
      <c r="AG1940" s="93">
        <f t="shared" si="2445"/>
        <v>0.2957250333917657</v>
      </c>
      <c r="AH1940" s="91">
        <f t="shared" si="2446"/>
        <v>-9.0719294392822326E-4</v>
      </c>
      <c r="AI1940" s="96">
        <f t="shared" si="2447"/>
        <v>1934.629531198141</v>
      </c>
      <c r="AJ1940" s="5">
        <f t="shared" si="2458"/>
        <v>0</v>
      </c>
      <c r="AK1940" s="5">
        <f t="shared" si="2448"/>
        <v>0</v>
      </c>
      <c r="AL1940" s="5">
        <f t="shared" si="2449"/>
        <v>0</v>
      </c>
      <c r="AM1940" s="95">
        <f t="shared" si="2464"/>
        <v>1.2500000000000002E-2</v>
      </c>
      <c r="AN1940" s="95">
        <f t="shared" si="2450"/>
        <v>-1.0357142857142858E-2</v>
      </c>
      <c r="AO1940" s="78">
        <f t="shared" si="2459"/>
        <v>1.2068965517241381</v>
      </c>
      <c r="AP1940" s="8">
        <f t="shared" si="2460"/>
        <v>54.6875</v>
      </c>
      <c r="AQ1940" s="8"/>
      <c r="AR1940" s="8">
        <f t="shared" si="2461"/>
        <v>0.6</v>
      </c>
      <c r="AS1940" s="114">
        <f t="shared" si="2462"/>
        <v>124821.59999999999</v>
      </c>
      <c r="AT1940" s="103">
        <f t="shared" si="2451"/>
        <v>0.45700168785636497</v>
      </c>
      <c r="AU1940" s="5">
        <f t="shared" si="2452"/>
        <v>1.49</v>
      </c>
      <c r="AV1940" s="93">
        <f t="shared" si="2453"/>
        <v>0.40647273977741649</v>
      </c>
      <c r="AW1940" s="210">
        <f t="shared" si="2454"/>
        <v>3.4482758620689689E-2</v>
      </c>
      <c r="AX1940" s="276">
        <f t="shared" si="2465"/>
        <v>4.8319314909827374E-3</v>
      </c>
      <c r="AY1940" s="19">
        <f t="shared" ref="AY1940:AY1947" si="2466">IF((AX1940&gt;AX1939),ABS(AX1940-AX1939)/ABS(AX1939),-1*ABS(AX1940-AX1939)/ABS(AX1939))</f>
        <v>-0.22349096292577889</v>
      </c>
    </row>
    <row r="1941" spans="1:51">
      <c r="A1941" s="16">
        <v>41152.390127314815</v>
      </c>
      <c r="B1941" s="9">
        <v>6</v>
      </c>
      <c r="C1941" s="5">
        <v>1.46</v>
      </c>
      <c r="D1941" s="5">
        <v>1.46</v>
      </c>
      <c r="E1941" s="5">
        <v>1.405</v>
      </c>
      <c r="F1941" s="5">
        <v>1.43</v>
      </c>
      <c r="G1941" s="6">
        <v>346707</v>
      </c>
      <c r="H1941" s="113">
        <f t="shared" si="2456"/>
        <v>1.43</v>
      </c>
      <c r="I1941" s="19">
        <f t="shared" si="2430"/>
        <v>-4.0268456375838965E-2</v>
      </c>
      <c r="J1941" s="8">
        <f t="shared" si="2431"/>
        <v>1.585143559716137</v>
      </c>
      <c r="K1941" s="8">
        <f t="shared" si="2432"/>
        <v>1.4108564402838621</v>
      </c>
      <c r="L1941" s="8">
        <f t="shared" si="2433"/>
        <v>1.4979999999999996</v>
      </c>
      <c r="M1941" s="19">
        <f t="shared" si="2434"/>
        <v>0.12353285171750608</v>
      </c>
      <c r="N1941" s="19">
        <f t="shared" si="2435"/>
        <v>9.4748824635103573E-3</v>
      </c>
      <c r="O1941" s="19">
        <f t="shared" si="2436"/>
        <v>3.1953687039576456E-4</v>
      </c>
      <c r="P1941" s="19">
        <f t="shared" si="2437"/>
        <v>-7.1278173886007057E-4</v>
      </c>
      <c r="Q1941" s="6">
        <v>817</v>
      </c>
      <c r="R1941" s="191">
        <v>494855.44199999998</v>
      </c>
      <c r="S1941" s="66">
        <f t="shared" si="2438"/>
        <v>605.69821542227658</v>
      </c>
      <c r="T1941" t="str">
        <f t="shared" ref="T1941:W1942" si="2467">IF(C1941&gt;$J1941,"BrokeBandUpper", IF(C1941&lt;$K1941,"BrokeBandLower", ""))</f>
        <v/>
      </c>
      <c r="U1941" t="str">
        <f t="shared" si="2467"/>
        <v/>
      </c>
      <c r="V1941" t="str">
        <f t="shared" si="2467"/>
        <v>BrokeBandLower</v>
      </c>
      <c r="W1941" t="str">
        <f t="shared" si="2467"/>
        <v/>
      </c>
      <c r="X1941" s="63"/>
      <c r="Y1941" s="219">
        <f t="shared" si="2439"/>
        <v>-4.1428571428571443E-3</v>
      </c>
      <c r="Z1941" s="78">
        <f t="shared" si="2440"/>
        <v>1.493239281605981</v>
      </c>
      <c r="AA1941" s="78">
        <f t="shared" si="2441"/>
        <v>1.4866850496549737</v>
      </c>
      <c r="AB1941" s="74">
        <f t="shared" si="1517"/>
        <v>1940</v>
      </c>
      <c r="AC1941" s="80">
        <f t="shared" si="2442"/>
        <v>-9.9147824902047557E-3</v>
      </c>
      <c r="AD1941" s="79">
        <f t="shared" si="2457"/>
        <v>6.5542319510072389E-3</v>
      </c>
      <c r="AE1941" s="81">
        <f t="shared" si="2443"/>
        <v>1.6469014441211995E-2</v>
      </c>
      <c r="AF1941" s="19">
        <f t="shared" si="2444"/>
        <v>4.4086216865692768E-3</v>
      </c>
      <c r="AG1941" s="93">
        <f t="shared" si="2445"/>
        <v>0.83208685331794907</v>
      </c>
      <c r="AH1941" s="91">
        <f t="shared" si="2446"/>
        <v>-1.3327541360875382E-3</v>
      </c>
      <c r="AI1941" s="96">
        <f t="shared" si="2447"/>
        <v>1935.2483368446103</v>
      </c>
      <c r="AJ1941" s="5">
        <f t="shared" si="2458"/>
        <v>-6.0000000000000053E-2</v>
      </c>
      <c r="AK1941" s="5">
        <f t="shared" si="2448"/>
        <v>0</v>
      </c>
      <c r="AL1941" s="5">
        <f t="shared" si="2449"/>
        <v>-6.0000000000000053E-2</v>
      </c>
      <c r="AM1941" s="95">
        <f t="shared" si="2464"/>
        <v>9.642857142857144E-3</v>
      </c>
      <c r="AN1941" s="95">
        <f t="shared" si="2450"/>
        <v>-1.4642857142857148E-2</v>
      </c>
      <c r="AO1941" s="78">
        <f t="shared" si="2459"/>
        <v>0.65853658536585347</v>
      </c>
      <c r="AP1941" s="8">
        <f t="shared" si="2460"/>
        <v>39.705882352941167</v>
      </c>
      <c r="AQ1941" s="8"/>
      <c r="AR1941" s="8">
        <f t="shared" si="2461"/>
        <v>-9.0909090909093104E-2</v>
      </c>
      <c r="AS1941" s="114">
        <f t="shared" si="2462"/>
        <v>-31518.818181818944</v>
      </c>
      <c r="AT1941" s="103">
        <f t="shared" si="2451"/>
        <v>0.40325091325699403</v>
      </c>
      <c r="AU1941" s="5">
        <f t="shared" si="2452"/>
        <v>1.43</v>
      </c>
      <c r="AV1941" s="93">
        <f t="shared" si="2453"/>
        <v>-6.3692980831802082E-2</v>
      </c>
      <c r="AW1941" s="210">
        <f t="shared" si="2454"/>
        <v>3.9145907473309566E-2</v>
      </c>
      <c r="AX1941" s="276">
        <f t="shared" si="2465"/>
        <v>3.3471371162578072E-3</v>
      </c>
      <c r="AY1941" s="19">
        <f t="shared" si="2466"/>
        <v>-0.30728796082805115</v>
      </c>
    </row>
    <row r="1942" spans="1:51">
      <c r="A1942" s="16">
        <v>41156.320138888892</v>
      </c>
      <c r="B1942" s="9">
        <v>3</v>
      </c>
      <c r="C1942" s="5">
        <v>1.44</v>
      </c>
      <c r="D1942" s="5">
        <v>1.4650000000000001</v>
      </c>
      <c r="E1942" s="5">
        <v>1.415</v>
      </c>
      <c r="F1942" s="5">
        <v>1.46</v>
      </c>
      <c r="G1942" s="6">
        <v>98741</v>
      </c>
      <c r="H1942" s="113">
        <f t="shared" si="2456"/>
        <v>1.46</v>
      </c>
      <c r="I1942" s="19">
        <f t="shared" ref="I1942:I1948" si="2468">IF(A1943&gt;A1942,(H1942-H1941)/H1941, (H1942-H1943)/H1943)</f>
        <v>2.0979020979020997E-2</v>
      </c>
      <c r="J1942" s="8">
        <f t="shared" ref="J1942:J1947" si="2469">(L1942)+2*STDEVPA(H1923:H1942)</f>
        <v>1.5828606621854693</v>
      </c>
      <c r="K1942" s="8">
        <f t="shared" ref="K1942:K1947" si="2470">(L1942)-(2*STDEVPA(H1923:H1942))</f>
        <v>1.4161393378145299</v>
      </c>
      <c r="L1942" s="8">
        <f t="shared" ref="L1942:L1947" si="2471">AVERAGE(H1923:H1942)</f>
        <v>1.4994999999999996</v>
      </c>
      <c r="M1942" s="19">
        <f t="shared" ref="M1942:M1947" si="2472">(J1942-K1942)/K1942</f>
        <v>0.11772946342146921</v>
      </c>
      <c r="N1942" s="19">
        <f t="shared" ref="N1942:N1948" si="2473">IF(A1943&gt;A1942,(M1942-M1941)/M1941, (M1942-M1943)/M1943)</f>
        <v>-4.6978501794065347E-2</v>
      </c>
      <c r="O1942" s="19">
        <f t="shared" ref="O1942:O1948" si="2474">IF(A1943&gt;A1942,(J1942-J1941)/J1941, (J1942-J1943)/J1943)</f>
        <v>-1.4401834563656161E-3</v>
      </c>
      <c r="P1942" s="19">
        <f t="shared" ref="P1942:P1948" si="2475">IF(A1943&gt;A1942,(K1942-K1941)/K1941, (K1942-K1943)/K1943)</f>
        <v>3.7444614347898397E-3</v>
      </c>
      <c r="Q1942" s="6">
        <v>130</v>
      </c>
      <c r="R1942" s="191">
        <v>143306.88500000001</v>
      </c>
      <c r="S1942" s="66">
        <f t="shared" ref="S1942:S1947" si="2476">R1942/Q1942</f>
        <v>1102.3606538461538</v>
      </c>
      <c r="T1942" t="str">
        <f t="shared" si="2467"/>
        <v/>
      </c>
      <c r="U1942" t="str">
        <f t="shared" si="2467"/>
        <v/>
      </c>
      <c r="V1942" t="str">
        <f t="shared" si="2467"/>
        <v>BrokeBandLower</v>
      </c>
      <c r="W1942" t="str">
        <f t="shared" si="2467"/>
        <v/>
      </c>
      <c r="X1942" s="63"/>
      <c r="Y1942" s="219">
        <f t="shared" ref="Y1942:Y1947" si="2477">SLOPE(H1929:H1942,AB1929:AB1942)</f>
        <v>-6.7142857142857169E-3</v>
      </c>
      <c r="Z1942" s="78">
        <f t="shared" ref="Z1942:Z1947" si="2478">Z1941+(0.154*(F1942-Z1941))</f>
        <v>1.4881204322386599</v>
      </c>
      <c r="AA1942" s="78">
        <f t="shared" ref="AA1942:AA1947" si="2479">AA1941+(0.074*(F1942-AA1941))</f>
        <v>1.4847103559805057</v>
      </c>
      <c r="AB1942" s="74">
        <f t="shared" si="1517"/>
        <v>1941</v>
      </c>
      <c r="AC1942" s="80">
        <f t="shared" ref="AC1942:AC1947" si="2480">AD1942-AE1942</f>
        <v>-1.0447150546446276E-2</v>
      </c>
      <c r="AD1942" s="79">
        <f t="shared" si="2457"/>
        <v>3.4100762581541488E-3</v>
      </c>
      <c r="AE1942" s="81">
        <f t="shared" ref="AE1942:AE1947" si="2481">AE1941+(0.2*(AD1942-AE1941))</f>
        <v>1.3857226804600425E-2</v>
      </c>
      <c r="AF1942" s="19">
        <f t="shared" ref="AF1942:AF1947" si="2482">AD1942/AA1942</f>
        <v>2.2967956304865453E-3</v>
      </c>
      <c r="AG1942" s="93">
        <f t="shared" ref="AG1942:AG1948" si="2483">IF(A1943&gt;A1942,(AC1942-AC1941)/AC1941, (AC1942-AC1943)/AC1943)</f>
        <v>5.3694375723064999E-2</v>
      </c>
      <c r="AH1942" s="91">
        <f t="shared" ref="AH1942:AH1947" si="2484">SLOPE(AC1929:AC1942,AB1929:AB1942)</f>
        <v>-1.7065262676777282E-3</v>
      </c>
      <c r="AI1942" s="96">
        <f t="shared" ref="AI1942:AI1947" si="2485">INTERCEPT(AB1929:AB1942,AC1929:AC1942)</f>
        <v>1935.7874822667777</v>
      </c>
      <c r="AJ1942" s="5">
        <f t="shared" si="2458"/>
        <v>3.0000000000000027E-2</v>
      </c>
      <c r="AK1942" s="5">
        <f t="shared" si="2448"/>
        <v>3.0000000000000027E-2</v>
      </c>
      <c r="AL1942" s="5">
        <f t="shared" ref="AL1942:AL1947" si="2486">IF(AJ1942&lt;0,AJ1942,0)</f>
        <v>0</v>
      </c>
      <c r="AM1942" s="95">
        <f t="shared" si="2464"/>
        <v>1.1785714285714288E-2</v>
      </c>
      <c r="AN1942" s="95">
        <f t="shared" ref="AN1942:AN1947" si="2487">(AVERAGE(AL1929:AL1942))</f>
        <v>-1.3214285714285718E-2</v>
      </c>
      <c r="AO1942" s="78">
        <f t="shared" si="2459"/>
        <v>0.89189189189189177</v>
      </c>
      <c r="AP1942" s="8">
        <f t="shared" si="2460"/>
        <v>47.142857142857139</v>
      </c>
      <c r="AQ1942" s="8"/>
      <c r="AR1942" s="8">
        <f t="shared" si="2461"/>
        <v>0.7999999999999956</v>
      </c>
      <c r="AS1942" s="114">
        <f t="shared" si="2462"/>
        <v>78992.799999999566</v>
      </c>
      <c r="AT1942" s="103">
        <f t="shared" ref="AT1942:AT1947" si="2488">SUM(AS1923:AS1942)/SUM(G1923:G1942)</f>
        <v>0.40621841697756406</v>
      </c>
      <c r="AU1942" s="5">
        <f t="shared" ref="AU1942:AU1947" si="2489">F1942</f>
        <v>1.46</v>
      </c>
      <c r="AV1942" s="93">
        <f t="shared" ref="AV1942:AV1947" si="2490">AS1942/R1942</f>
        <v>0.55121426999128176</v>
      </c>
      <c r="AW1942" s="210">
        <f t="shared" ref="AW1942:AW1947" si="2491">(D1942-E1942)/E1942</f>
        <v>3.5335689045936425E-2</v>
      </c>
      <c r="AX1942" s="276">
        <f t="shared" si="2465"/>
        <v>1.5845180044739263E-3</v>
      </c>
      <c r="AY1942" s="19">
        <f t="shared" si="2466"/>
        <v>-0.52660499123936055</v>
      </c>
    </row>
    <row r="1943" spans="1:51">
      <c r="A1943" s="16">
        <v>41156.327905092592</v>
      </c>
      <c r="B1943" s="9">
        <v>3</v>
      </c>
      <c r="C1943" s="5">
        <v>1.4550000000000001</v>
      </c>
      <c r="D1943" s="5">
        <v>1.46</v>
      </c>
      <c r="E1943" s="5">
        <v>1.42</v>
      </c>
      <c r="F1943" s="5">
        <v>1.45</v>
      </c>
      <c r="G1943" s="6">
        <v>70387</v>
      </c>
      <c r="H1943" s="113">
        <f t="shared" si="2456"/>
        <v>1.45</v>
      </c>
      <c r="I1943" s="19">
        <f t="shared" si="2468"/>
        <v>-6.8493150684931572E-3</v>
      </c>
      <c r="J1943" s="8">
        <f t="shared" si="2469"/>
        <v>1.5837646186333068</v>
      </c>
      <c r="K1943" s="8">
        <f t="shared" si="2470"/>
        <v>1.4127353813666921</v>
      </c>
      <c r="L1943" s="8">
        <f t="shared" si="2471"/>
        <v>1.4982499999999994</v>
      </c>
      <c r="M1943" s="19">
        <f t="shared" si="2472"/>
        <v>0.12106247179932561</v>
      </c>
      <c r="N1943" s="19">
        <f t="shared" si="2473"/>
        <v>2.8310741262145157E-2</v>
      </c>
      <c r="O1943" s="19">
        <f t="shared" si="2474"/>
        <v>5.71090348906247E-4</v>
      </c>
      <c r="P1943" s="19">
        <f t="shared" si="2475"/>
        <v>-2.4036875164353891E-3</v>
      </c>
      <c r="Q1943" s="6">
        <v>142</v>
      </c>
      <c r="R1943" s="191">
        <v>101654.25</v>
      </c>
      <c r="S1943" s="66">
        <f t="shared" si="2476"/>
        <v>715.875</v>
      </c>
      <c r="T1943" t="str">
        <f t="shared" ref="T1943:W1944" si="2492">IF(C1943&gt;$J1943,"BrokeBandUpper", IF(C1943&lt;$K1943,"BrokeBandLower", ""))</f>
        <v/>
      </c>
      <c r="U1943" t="str">
        <f t="shared" si="2492"/>
        <v/>
      </c>
      <c r="V1943" t="str">
        <f t="shared" si="2492"/>
        <v/>
      </c>
      <c r="W1943" t="str">
        <f t="shared" si="2492"/>
        <v/>
      </c>
      <c r="X1943" s="63"/>
      <c r="Y1943" s="219">
        <f t="shared" si="2477"/>
        <v>-9.3186813186813197E-3</v>
      </c>
      <c r="Z1943" s="78">
        <f t="shared" si="2478"/>
        <v>1.4822498856739061</v>
      </c>
      <c r="AA1943" s="78">
        <f t="shared" si="2479"/>
        <v>1.4821417896379483</v>
      </c>
      <c r="AB1943" s="74">
        <f t="shared" si="1517"/>
        <v>1942</v>
      </c>
      <c r="AC1943" s="80">
        <f t="shared" si="2480"/>
        <v>-1.099930461491406E-2</v>
      </c>
      <c r="AD1943" s="79">
        <f t="shared" si="2457"/>
        <v>1.0809603595784978E-4</v>
      </c>
      <c r="AE1943" s="81">
        <f t="shared" si="2481"/>
        <v>1.110740065087191E-2</v>
      </c>
      <c r="AF1943" s="19">
        <f t="shared" si="2482"/>
        <v>7.2932317753657735E-5</v>
      </c>
      <c r="AG1943" s="93">
        <f t="shared" si="2483"/>
        <v>5.285212135242047E-2</v>
      </c>
      <c r="AH1943" s="91">
        <f t="shared" si="2484"/>
        <v>-2.026461986866158E-3</v>
      </c>
      <c r="AI1943" s="96">
        <f t="shared" si="2485"/>
        <v>1936.2924877110579</v>
      </c>
      <c r="AJ1943" s="5">
        <f t="shared" si="2458"/>
        <v>-1.0000000000000009E-2</v>
      </c>
      <c r="AK1943" s="5">
        <f t="shared" ref="AK1943:AK1950" si="2493">IF(AJ1943&gt;0,AJ1943,0)</f>
        <v>0</v>
      </c>
      <c r="AL1943" s="5">
        <f t="shared" si="2486"/>
        <v>-1.0000000000000009E-2</v>
      </c>
      <c r="AM1943" s="95">
        <f t="shared" si="2464"/>
        <v>1.1428571428571423E-2</v>
      </c>
      <c r="AN1943" s="95">
        <f t="shared" si="2487"/>
        <v>-1.3928571428571433E-2</v>
      </c>
      <c r="AO1943" s="78">
        <f t="shared" si="2459"/>
        <v>0.82051282051281993</v>
      </c>
      <c r="AP1943" s="8">
        <f t="shared" si="2460"/>
        <v>45.07042253521125</v>
      </c>
      <c r="AQ1943" s="8"/>
      <c r="AR1943" s="8">
        <f t="shared" si="2461"/>
        <v>0.5</v>
      </c>
      <c r="AS1943" s="114">
        <f t="shared" si="2462"/>
        <v>35193.5</v>
      </c>
      <c r="AT1943" s="103">
        <f t="shared" si="2488"/>
        <v>0.36121955737717631</v>
      </c>
      <c r="AU1943" s="5">
        <f t="shared" si="2489"/>
        <v>1.45</v>
      </c>
      <c r="AV1943" s="93">
        <f t="shared" si="2490"/>
        <v>0.34620785653329794</v>
      </c>
      <c r="AW1943" s="210">
        <f t="shared" si="2491"/>
        <v>2.8169014084507067E-2</v>
      </c>
      <c r="AX1943" s="276">
        <f t="shared" si="2465"/>
        <v>-1.4895801834448582E-4</v>
      </c>
      <c r="AY1943" s="19">
        <f t="shared" si="2466"/>
        <v>-1.0940084100804783</v>
      </c>
    </row>
    <row r="1944" spans="1:51">
      <c r="A1944" s="16">
        <v>41157.386388888888</v>
      </c>
      <c r="B1944" s="9">
        <v>4</v>
      </c>
      <c r="C1944" s="5">
        <v>1.415</v>
      </c>
      <c r="D1944" s="5">
        <v>1.46</v>
      </c>
      <c r="E1944" s="5">
        <v>1.415</v>
      </c>
      <c r="F1944" s="5">
        <v>1.425</v>
      </c>
      <c r="G1944" s="6">
        <v>289261</v>
      </c>
      <c r="H1944" s="113">
        <f t="shared" ref="H1944:H1949" si="2494">F1944</f>
        <v>1.425</v>
      </c>
      <c r="I1944" s="19">
        <f t="shared" si="2468"/>
        <v>-1.7241379310344768E-2</v>
      </c>
      <c r="J1944" s="8">
        <f t="shared" si="2469"/>
        <v>1.5865439454329606</v>
      </c>
      <c r="K1944" s="8">
        <f t="shared" si="2470"/>
        <v>1.4044560545670386</v>
      </c>
      <c r="L1944" s="8">
        <f t="shared" si="2471"/>
        <v>1.4954999999999996</v>
      </c>
      <c r="M1944" s="19">
        <f t="shared" si="2472"/>
        <v>0.12965011633778425</v>
      </c>
      <c r="N1944" s="19">
        <f t="shared" si="2473"/>
        <v>7.0935645132817138E-2</v>
      </c>
      <c r="O1944" s="19">
        <f t="shared" si="2474"/>
        <v>1.7548862797883821E-3</v>
      </c>
      <c r="P1944" s="19">
        <f t="shared" si="2475"/>
        <v>-5.8604936981503184E-3</v>
      </c>
      <c r="Q1944" s="6">
        <v>598</v>
      </c>
      <c r="R1944" s="191">
        <v>415935.23</v>
      </c>
      <c r="S1944" s="66">
        <f t="shared" si="2476"/>
        <v>695.54386287625414</v>
      </c>
      <c r="T1944" t="str">
        <f t="shared" si="2492"/>
        <v/>
      </c>
      <c r="U1944" t="str">
        <f t="shared" si="2492"/>
        <v/>
      </c>
      <c r="V1944" t="str">
        <f t="shared" si="2492"/>
        <v/>
      </c>
      <c r="W1944" t="str">
        <f t="shared" si="2492"/>
        <v/>
      </c>
      <c r="X1944" s="63"/>
      <c r="Y1944" s="219">
        <f t="shared" si="2477"/>
        <v>-1.1824175824175826E-2</v>
      </c>
      <c r="Z1944" s="78">
        <f t="shared" si="2478"/>
        <v>1.4734334032801246</v>
      </c>
      <c r="AA1944" s="78">
        <f t="shared" si="2479"/>
        <v>1.4779132972047402</v>
      </c>
      <c r="AB1944" s="74">
        <f t="shared" si="1517"/>
        <v>1943</v>
      </c>
      <c r="AC1944" s="80">
        <f t="shared" si="2480"/>
        <v>-1.2469835660389979E-2</v>
      </c>
      <c r="AD1944" s="79">
        <f t="shared" ref="AD1944:AD1949" si="2495">Z1944-AA1944</f>
        <v>-4.4798939246155633E-3</v>
      </c>
      <c r="AE1944" s="81">
        <f t="shared" si="2481"/>
        <v>7.9899417357744158E-3</v>
      </c>
      <c r="AF1944" s="19">
        <f t="shared" si="2482"/>
        <v>-3.0312291885380804E-3</v>
      </c>
      <c r="AG1944" s="93">
        <f t="shared" si="2483"/>
        <v>0.13369309215075395</v>
      </c>
      <c r="AH1944" s="91">
        <f t="shared" si="2484"/>
        <v>-2.2849324781920206E-3</v>
      </c>
      <c r="AI1944" s="96">
        <f t="shared" si="2485"/>
        <v>1936.7204061210252</v>
      </c>
      <c r="AJ1944" s="5">
        <f t="shared" ref="AJ1944:AJ1949" si="2496">F1944-F1943</f>
        <v>-2.4999999999999911E-2</v>
      </c>
      <c r="AK1944" s="5">
        <f t="shared" si="2493"/>
        <v>0</v>
      </c>
      <c r="AL1944" s="5">
        <f t="shared" si="2486"/>
        <v>-2.4999999999999911E-2</v>
      </c>
      <c r="AM1944" s="95">
        <f t="shared" si="2464"/>
        <v>1.0000000000000009E-2</v>
      </c>
      <c r="AN1944" s="95">
        <f t="shared" si="2487"/>
        <v>-1.5714285714285712E-2</v>
      </c>
      <c r="AO1944" s="78">
        <f t="shared" ref="AO1944:AO1949" si="2497">ABS(AM1944/AN1944)</f>
        <v>0.63636363636363702</v>
      </c>
      <c r="AP1944" s="8">
        <f t="shared" ref="AP1944:AP1949" si="2498">IF(AN1944=0,100,100-(100/(1+AO1944)))</f>
        <v>38.888888888888914</v>
      </c>
      <c r="AQ1944" s="8"/>
      <c r="AR1944" s="8">
        <f t="shared" ref="AR1944:AR1949" si="2499">IF(ISERROR(((F1944-E1944)-(D1944-F1944))/(D1944-E1944)),0,((F1944-E1944)-(D1944-F1944))/(D1944-E1944))</f>
        <v>-0.55555555555555447</v>
      </c>
      <c r="AS1944" s="114">
        <f t="shared" ref="AS1944:AS1949" si="2500">IF(ISERROR(AR1944*G1944),0,AR1944*G1944)</f>
        <v>-160700.55555555524</v>
      </c>
      <c r="AT1944" s="103">
        <f t="shared" si="2488"/>
        <v>0.28586079753947252</v>
      </c>
      <c r="AU1944" s="5">
        <f t="shared" si="2489"/>
        <v>1.425</v>
      </c>
      <c r="AV1944" s="93">
        <f t="shared" si="2490"/>
        <v>-0.38635956746331696</v>
      </c>
      <c r="AW1944" s="210">
        <f t="shared" si="2491"/>
        <v>3.1802120141342705E-2</v>
      </c>
      <c r="AX1944" s="276">
        <f t="shared" si="2465"/>
        <v>-1.5886663094529458E-3</v>
      </c>
      <c r="AY1944" s="19">
        <f t="shared" si="2466"/>
        <v>-9.6651949798293995</v>
      </c>
    </row>
    <row r="1945" spans="1:51">
      <c r="A1945" s="16">
        <v>41158.421423611115</v>
      </c>
      <c r="B1945" s="9">
        <v>5</v>
      </c>
      <c r="C1945" s="5">
        <v>1.46</v>
      </c>
      <c r="D1945" s="5">
        <v>1.595</v>
      </c>
      <c r="E1945" s="5">
        <v>1.46</v>
      </c>
      <c r="F1945" s="5">
        <v>1.53</v>
      </c>
      <c r="G1945" s="6">
        <v>1209406</v>
      </c>
      <c r="H1945" s="113">
        <f t="shared" si="2494"/>
        <v>1.53</v>
      </c>
      <c r="I1945" s="19">
        <f t="shared" si="2468"/>
        <v>7.3684210526315769E-2</v>
      </c>
      <c r="J1945" s="8">
        <f t="shared" si="2469"/>
        <v>1.5884872872225155</v>
      </c>
      <c r="K1945" s="8">
        <f t="shared" si="2470"/>
        <v>1.411512712777484</v>
      </c>
      <c r="L1945" s="8">
        <f t="shared" si="2471"/>
        <v>1.4999999999999998</v>
      </c>
      <c r="M1945" s="19">
        <f t="shared" si="2472"/>
        <v>0.12537936983705397</v>
      </c>
      <c r="N1945" s="19">
        <f t="shared" si="2473"/>
        <v>-3.2940552784414649E-2</v>
      </c>
      <c r="O1945" s="19">
        <f t="shared" si="2474"/>
        <v>1.2248899850199734E-3</v>
      </c>
      <c r="P1945" s="19">
        <f t="shared" si="2475"/>
        <v>5.0244777595556999E-3</v>
      </c>
      <c r="Q1945" s="6">
        <v>474</v>
      </c>
      <c r="R1945" s="191">
        <v>1831025.895</v>
      </c>
      <c r="S1945" s="66">
        <f t="shared" si="2476"/>
        <v>3862.9238291139241</v>
      </c>
      <c r="T1945" t="str">
        <f t="shared" ref="T1945:W1946" si="2501">IF(C1945&gt;$J1945,"BrokeBandUpper", IF(C1945&lt;$K1945,"BrokeBandLower", ""))</f>
        <v/>
      </c>
      <c r="U1945" t="str">
        <f t="shared" si="2501"/>
        <v>BrokeBandUpper</v>
      </c>
      <c r="V1945" t="str">
        <f t="shared" si="2501"/>
        <v/>
      </c>
      <c r="W1945" t="str">
        <f t="shared" si="2501"/>
        <v/>
      </c>
      <c r="X1945" s="63" t="s">
        <v>89</v>
      </c>
      <c r="Y1945" s="219">
        <f t="shared" si="2477"/>
        <v>-8.6703296703296694E-3</v>
      </c>
      <c r="Z1945" s="78">
        <f t="shared" si="2478"/>
        <v>1.4821446591749854</v>
      </c>
      <c r="AA1945" s="78">
        <f t="shared" si="2479"/>
        <v>1.4817677132115894</v>
      </c>
      <c r="AB1945" s="74">
        <f t="shared" si="1517"/>
        <v>1944</v>
      </c>
      <c r="AC1945" s="80">
        <f t="shared" si="2480"/>
        <v>-6.090396617902739E-3</v>
      </c>
      <c r="AD1945" s="79">
        <f t="shared" si="2495"/>
        <v>3.7694596339599151E-4</v>
      </c>
      <c r="AE1945" s="81">
        <f t="shared" si="2481"/>
        <v>6.4673425812987306E-3</v>
      </c>
      <c r="AF1945" s="19">
        <f t="shared" si="2482"/>
        <v>2.5438937563229615E-4</v>
      </c>
      <c r="AG1945" s="93">
        <f t="shared" si="2483"/>
        <v>-0.51158966454957522</v>
      </c>
      <c r="AH1945" s="91">
        <f t="shared" si="2484"/>
        <v>-2.1239224860625399E-3</v>
      </c>
      <c r="AI1945" s="96">
        <f t="shared" si="2485"/>
        <v>1937.2105965310345</v>
      </c>
      <c r="AJ1945" s="5">
        <f t="shared" si="2496"/>
        <v>0.10499999999999998</v>
      </c>
      <c r="AK1945" s="5">
        <f t="shared" si="2493"/>
        <v>0.10499999999999998</v>
      </c>
      <c r="AL1945" s="5">
        <f t="shared" si="2486"/>
        <v>0</v>
      </c>
      <c r="AM1945" s="95">
        <f t="shared" ref="AM1945:AM1950" si="2502">(AVERAGE(AK1932:AK1945))</f>
        <v>1.2500000000000002E-2</v>
      </c>
      <c r="AN1945" s="95">
        <f t="shared" si="2487"/>
        <v>-1.5714285714285712E-2</v>
      </c>
      <c r="AO1945" s="78">
        <f t="shared" si="2497"/>
        <v>0.79545454545454575</v>
      </c>
      <c r="AP1945" s="8">
        <f t="shared" si="2498"/>
        <v>44.303797468354446</v>
      </c>
      <c r="AQ1945" s="8"/>
      <c r="AR1945" s="8">
        <f t="shared" si="2499"/>
        <v>3.7037037037037888E-2</v>
      </c>
      <c r="AS1945" s="114">
        <f t="shared" si="2500"/>
        <v>44792.814814815843</v>
      </c>
      <c r="AT1945" s="103">
        <f t="shared" si="2488"/>
        <v>0.26863195725097533</v>
      </c>
      <c r="AU1945" s="5">
        <f t="shared" si="2489"/>
        <v>1.53</v>
      </c>
      <c r="AV1945" s="93">
        <f t="shared" si="2490"/>
        <v>2.4463233937396522E-2</v>
      </c>
      <c r="AW1945" s="210">
        <f t="shared" si="2491"/>
        <v>9.2465753424657543E-2</v>
      </c>
      <c r="AX1945" s="276">
        <f t="shared" ref="AX1945:AX1950" si="2503">SLOPE(M1932:M1945,AB1932:AB1945)</f>
        <v>-2.3022266265851857E-3</v>
      </c>
      <c r="AY1945" s="19">
        <f t="shared" si="2466"/>
        <v>-0.44915682600328644</v>
      </c>
    </row>
    <row r="1946" spans="1:51">
      <c r="A1946" s="16">
        <v>41159.424375000002</v>
      </c>
      <c r="B1946" s="9">
        <v>6</v>
      </c>
      <c r="C1946" s="5">
        <v>1.52</v>
      </c>
      <c r="D1946" s="5">
        <v>1.5549999999999999</v>
      </c>
      <c r="E1946" s="5">
        <v>1.5</v>
      </c>
      <c r="F1946" s="5">
        <v>1.55</v>
      </c>
      <c r="G1946" s="6">
        <v>406074</v>
      </c>
      <c r="H1946" s="113">
        <f t="shared" si="2494"/>
        <v>1.55</v>
      </c>
      <c r="I1946" s="19">
        <f t="shared" si="2468"/>
        <v>1.3071895424836612E-2</v>
      </c>
      <c r="J1946" s="8">
        <f t="shared" si="2469"/>
        <v>1.5935449324779349</v>
      </c>
      <c r="K1946" s="8">
        <f t="shared" si="2470"/>
        <v>1.415455067522065</v>
      </c>
      <c r="L1946" s="8">
        <f t="shared" si="2471"/>
        <v>1.5044999999999999</v>
      </c>
      <c r="M1946" s="19">
        <f t="shared" si="2472"/>
        <v>0.12581809839265265</v>
      </c>
      <c r="N1946" s="19">
        <f t="shared" si="2473"/>
        <v>3.4992084915473707E-3</v>
      </c>
      <c r="O1946" s="19">
        <f t="shared" si="2474"/>
        <v>3.183938137939238E-3</v>
      </c>
      <c r="P1946" s="19">
        <f t="shared" si="2475"/>
        <v>2.792999814237182E-3</v>
      </c>
      <c r="Q1946" s="6">
        <v>527</v>
      </c>
      <c r="R1946" s="191">
        <v>620899.674</v>
      </c>
      <c r="S1946" s="66">
        <f t="shared" si="2476"/>
        <v>1178.1777495256167</v>
      </c>
      <c r="T1946" t="str">
        <f t="shared" si="2501"/>
        <v/>
      </c>
      <c r="U1946" t="str">
        <f t="shared" si="2501"/>
        <v/>
      </c>
      <c r="V1946" t="str">
        <f t="shared" si="2501"/>
        <v/>
      </c>
      <c r="W1946" t="str">
        <f t="shared" si="2501"/>
        <v/>
      </c>
      <c r="X1946" s="63"/>
      <c r="Y1946" s="219">
        <f t="shared" si="2477"/>
        <v>-5.2417582417582376E-3</v>
      </c>
      <c r="Z1946" s="78">
        <f t="shared" si="2478"/>
        <v>1.4925943816620377</v>
      </c>
      <c r="AA1946" s="78">
        <f t="shared" si="2479"/>
        <v>1.4868169024339317</v>
      </c>
      <c r="AB1946" s="74">
        <f t="shared" si="1517"/>
        <v>1945</v>
      </c>
      <c r="AC1946" s="80">
        <f t="shared" si="2480"/>
        <v>-5.5189068255417743E-4</v>
      </c>
      <c r="AD1946" s="79">
        <f t="shared" si="2495"/>
        <v>5.7774792281060083E-3</v>
      </c>
      <c r="AE1946" s="81">
        <f t="shared" si="2481"/>
        <v>6.3293699106601858E-3</v>
      </c>
      <c r="AF1946" s="19">
        <f t="shared" si="2482"/>
        <v>3.8858041085275707E-3</v>
      </c>
      <c r="AG1946" s="93">
        <f t="shared" si="2483"/>
        <v>-0.90938345773214624</v>
      </c>
      <c r="AH1946" s="91">
        <f t="shared" si="2484"/>
        <v>-1.6860367435301081E-3</v>
      </c>
      <c r="AI1946" s="96">
        <f t="shared" si="2485"/>
        <v>1937.8639493962864</v>
      </c>
      <c r="AJ1946" s="5">
        <f t="shared" si="2496"/>
        <v>2.0000000000000018E-2</v>
      </c>
      <c r="AK1946" s="5">
        <f t="shared" si="2493"/>
        <v>2.0000000000000018E-2</v>
      </c>
      <c r="AL1946" s="5">
        <f t="shared" si="2486"/>
        <v>0</v>
      </c>
      <c r="AM1946" s="95">
        <f t="shared" si="2502"/>
        <v>1.3928571428571433E-2</v>
      </c>
      <c r="AN1946" s="95">
        <f t="shared" si="2487"/>
        <v>-1.4642857142857148E-2</v>
      </c>
      <c r="AO1946" s="78">
        <f t="shared" si="2497"/>
        <v>0.95121951219512191</v>
      </c>
      <c r="AP1946" s="8">
        <f t="shared" si="2498"/>
        <v>48.75</v>
      </c>
      <c r="AQ1946" s="8"/>
      <c r="AR1946" s="8">
        <f t="shared" si="2499"/>
        <v>0.8181818181818219</v>
      </c>
      <c r="AS1946" s="114">
        <f t="shared" si="2500"/>
        <v>332242.36363636516</v>
      </c>
      <c r="AT1946" s="103">
        <f t="shared" si="2488"/>
        <v>0.30987381225388883</v>
      </c>
      <c r="AU1946" s="5">
        <f t="shared" si="2489"/>
        <v>1.55</v>
      </c>
      <c r="AV1946" s="93">
        <f t="shared" si="2490"/>
        <v>0.53509830581158457</v>
      </c>
      <c r="AW1946" s="210">
        <f t="shared" si="2491"/>
        <v>3.6666666666666625E-2</v>
      </c>
      <c r="AX1946" s="276">
        <f t="shared" si="2503"/>
        <v>-2.5259646073465744E-3</v>
      </c>
      <c r="AY1946" s="19">
        <f t="shared" si="2466"/>
        <v>-9.718329993135888E-2</v>
      </c>
    </row>
    <row r="1947" spans="1:51">
      <c r="A1947" s="16">
        <v>41162.375891203701</v>
      </c>
      <c r="B1947" s="9">
        <v>2</v>
      </c>
      <c r="C1947" s="5">
        <v>1.55</v>
      </c>
      <c r="D1947" s="5">
        <v>1.6</v>
      </c>
      <c r="E1947" s="5">
        <v>1.55</v>
      </c>
      <c r="F1947" s="5">
        <v>1.58</v>
      </c>
      <c r="G1947" s="6">
        <v>626120</v>
      </c>
      <c r="H1947" s="113">
        <f t="shared" si="2494"/>
        <v>1.58</v>
      </c>
      <c r="I1947" s="19">
        <f t="shared" si="2468"/>
        <v>1.9354838709677438E-2</v>
      </c>
      <c r="J1947" s="8">
        <f t="shared" si="2469"/>
        <v>1.6033736001214249</v>
      </c>
      <c r="K1947" s="8">
        <f t="shared" si="2470"/>
        <v>1.4136263998785754</v>
      </c>
      <c r="L1947" s="8">
        <f t="shared" si="2471"/>
        <v>1.5085000000000002</v>
      </c>
      <c r="M1947" s="19">
        <f t="shared" si="2472"/>
        <v>0.13422726136067353</v>
      </c>
      <c r="N1947" s="19">
        <f t="shared" si="2473"/>
        <v>6.6835877154792139E-2</v>
      </c>
      <c r="O1947" s="19">
        <f t="shared" si="2474"/>
        <v>6.1678007586561034E-3</v>
      </c>
      <c r="P1947" s="19">
        <f t="shared" si="2475"/>
        <v>-1.2919291367481287E-3</v>
      </c>
      <c r="Q1947" s="6">
        <v>423</v>
      </c>
      <c r="R1947" s="191">
        <v>988991.29399999999</v>
      </c>
      <c r="S1947" s="66">
        <f t="shared" si="2476"/>
        <v>2338.0408841607564</v>
      </c>
      <c r="T1947" t="str">
        <f t="shared" ref="T1947:W1948" si="2504">IF(C1947&gt;$J1947,"BrokeBandUpper", IF(C1947&lt;$K1947,"BrokeBandLower", ""))</f>
        <v/>
      </c>
      <c r="U1947" t="str">
        <f t="shared" si="2504"/>
        <v/>
      </c>
      <c r="V1947" t="str">
        <f t="shared" si="2504"/>
        <v/>
      </c>
      <c r="W1947" t="str">
        <f t="shared" si="2504"/>
        <v/>
      </c>
      <c r="X1947" s="63"/>
      <c r="Y1947" s="219">
        <f t="shared" si="2477"/>
        <v>-8.7912087912083112E-5</v>
      </c>
      <c r="Z1947" s="78">
        <f t="shared" si="2478"/>
        <v>1.5060548468860839</v>
      </c>
      <c r="AA1947" s="78">
        <f t="shared" si="2479"/>
        <v>1.4937124516538207</v>
      </c>
      <c r="AB1947" s="74">
        <f t="shared" si="1517"/>
        <v>1946</v>
      </c>
      <c r="AC1947" s="80">
        <f t="shared" si="2480"/>
        <v>4.8104202572824229E-3</v>
      </c>
      <c r="AD1947" s="79">
        <f t="shared" si="2495"/>
        <v>1.2342395232263215E-2</v>
      </c>
      <c r="AE1947" s="81">
        <f t="shared" si="2481"/>
        <v>7.5319749749807917E-3</v>
      </c>
      <c r="AF1947" s="19">
        <f t="shared" si="2482"/>
        <v>8.2628990731099961E-3</v>
      </c>
      <c r="AG1947" s="93">
        <f t="shared" si="2483"/>
        <v>-9.7162556088455041</v>
      </c>
      <c r="AH1947" s="91">
        <f t="shared" si="2484"/>
        <v>-9.8332959675672608E-4</v>
      </c>
      <c r="AI1947" s="96">
        <f t="shared" si="2485"/>
        <v>1938.8336294211683</v>
      </c>
      <c r="AJ1947" s="5">
        <f t="shared" si="2496"/>
        <v>3.0000000000000027E-2</v>
      </c>
      <c r="AK1947" s="5">
        <f t="shared" si="2493"/>
        <v>3.0000000000000027E-2</v>
      </c>
      <c r="AL1947" s="5">
        <f t="shared" si="2486"/>
        <v>0</v>
      </c>
      <c r="AM1947" s="95">
        <f t="shared" si="2502"/>
        <v>1.4285714285714299E-2</v>
      </c>
      <c r="AN1947" s="95">
        <f t="shared" si="2487"/>
        <v>-1.4642857142857148E-2</v>
      </c>
      <c r="AO1947" s="78">
        <f t="shared" si="2497"/>
        <v>0.97560975609756151</v>
      </c>
      <c r="AP1947" s="8">
        <f t="shared" si="2498"/>
        <v>49.382716049382729</v>
      </c>
      <c r="AQ1947" s="8"/>
      <c r="AR1947" s="8">
        <f t="shared" si="2499"/>
        <v>0.2</v>
      </c>
      <c r="AS1947" s="114">
        <f t="shared" si="2500"/>
        <v>125224</v>
      </c>
      <c r="AT1947" s="103">
        <f t="shared" si="2488"/>
        <v>0.27147408318563565</v>
      </c>
      <c r="AU1947" s="5">
        <f t="shared" si="2489"/>
        <v>1.58</v>
      </c>
      <c r="AV1947" s="93">
        <f t="shared" si="2490"/>
        <v>0.12661789922692687</v>
      </c>
      <c r="AW1947" s="210">
        <f t="shared" si="2491"/>
        <v>3.2258064516129059E-2</v>
      </c>
      <c r="AX1947" s="276">
        <f t="shared" si="2503"/>
        <v>-1.7830648252041583E-3</v>
      </c>
      <c r="AY1947" s="19">
        <f t="shared" si="2466"/>
        <v>0.29410538056699176</v>
      </c>
    </row>
    <row r="1948" spans="1:51">
      <c r="A1948" s="16">
        <v>41163.404467592591</v>
      </c>
      <c r="B1948" s="9">
        <v>3</v>
      </c>
      <c r="C1948" s="5">
        <v>1.56</v>
      </c>
      <c r="D1948" s="5">
        <v>1.5649999999999999</v>
      </c>
      <c r="E1948" s="5">
        <v>1.5349999999999999</v>
      </c>
      <c r="F1948" s="5">
        <v>1.5549999999999999</v>
      </c>
      <c r="G1948" s="6">
        <v>273461</v>
      </c>
      <c r="H1948" s="113">
        <f t="shared" si="2494"/>
        <v>1.5549999999999999</v>
      </c>
      <c r="I1948" s="19">
        <f t="shared" si="2468"/>
        <v>-1.5822784810126667E-2</v>
      </c>
      <c r="J1948" s="8">
        <f t="shared" ref="J1948:J1953" si="2505">(L1948)+2*STDEVPA(H1929:H1948)</f>
        <v>1.6082434893625603</v>
      </c>
      <c r="K1948" s="8">
        <f t="shared" ref="K1948:K1953" si="2506">(L1948)-(2*STDEVPA(H1929:H1948))</f>
        <v>1.4162565106374394</v>
      </c>
      <c r="L1948" s="8">
        <f t="shared" ref="L1948:L1953" si="2507">AVERAGE(H1929:H1948)</f>
        <v>1.5122499999999999</v>
      </c>
      <c r="M1948" s="19">
        <f t="shared" ref="M1948:M1953" si="2508">(J1948-K1948)/K1948</f>
        <v>0.13555946771161531</v>
      </c>
      <c r="N1948" s="19">
        <f t="shared" si="2473"/>
        <v>9.9250058254715581E-3</v>
      </c>
      <c r="O1948" s="19">
        <f t="shared" si="2474"/>
        <v>3.037276677604399E-3</v>
      </c>
      <c r="P1948" s="19">
        <f t="shared" si="2475"/>
        <v>1.8605416247814174E-3</v>
      </c>
      <c r="Q1948" s="6">
        <v>267</v>
      </c>
      <c r="R1948" s="191">
        <v>425429.96600000001</v>
      </c>
      <c r="S1948" s="66">
        <f t="shared" ref="S1948:S1953" si="2509">R1948/Q1948</f>
        <v>1593.3706591760301</v>
      </c>
      <c r="T1948" t="str">
        <f t="shared" si="2504"/>
        <v/>
      </c>
      <c r="U1948" t="str">
        <f t="shared" si="2504"/>
        <v/>
      </c>
      <c r="V1948" t="str">
        <f t="shared" si="2504"/>
        <v/>
      </c>
      <c r="W1948" t="str">
        <f t="shared" si="2504"/>
        <v/>
      </c>
      <c r="X1948" s="63"/>
      <c r="Y1948" s="219">
        <f t="shared" ref="Y1948:Y1953" si="2510">SLOPE(H1935:H1948,AB1935:AB1948)</f>
        <v>3.0549450549450558E-3</v>
      </c>
      <c r="Z1948" s="78">
        <f t="shared" ref="Z1948:Z1953" si="2511">Z1947+(0.154*(F1948-Z1947))</f>
        <v>1.5135924004656269</v>
      </c>
      <c r="AA1948" s="78">
        <f t="shared" ref="AA1948:AA1953" si="2512">AA1947+(0.074*(F1948-AA1947))</f>
        <v>1.4982477302314379</v>
      </c>
      <c r="AB1948" s="74">
        <f t="shared" si="1517"/>
        <v>1947</v>
      </c>
      <c r="AC1948" s="80">
        <f t="shared" ref="AC1948:AC1953" si="2513">AD1948-AE1948</f>
        <v>6.2501562073666167E-3</v>
      </c>
      <c r="AD1948" s="79">
        <f t="shared" si="2495"/>
        <v>1.5344670234189062E-2</v>
      </c>
      <c r="AE1948" s="81">
        <f t="shared" ref="AE1948:AE1953" si="2514">AE1947+(0.2*(AD1948-AE1947))</f>
        <v>9.094514026822445E-3</v>
      </c>
      <c r="AF1948" s="19">
        <f t="shared" ref="AF1948:AF1953" si="2515">AD1948/AA1948</f>
        <v>1.0241744355466991E-2</v>
      </c>
      <c r="AG1948" s="93">
        <f t="shared" si="2483"/>
        <v>0.29929525344580843</v>
      </c>
      <c r="AH1948" s="91">
        <f t="shared" ref="AH1948:AH1953" si="2516">SLOPE(AC1935:AC1948,AB1935:AB1948)</f>
        <v>-2.779647951119573E-4</v>
      </c>
      <c r="AI1948" s="96">
        <f t="shared" ref="AI1948:AI1953" si="2517">INTERCEPT(AB1935:AB1948,AC1935:AC1948)</f>
        <v>1940.236920305417</v>
      </c>
      <c r="AJ1948" s="5">
        <f t="shared" si="2496"/>
        <v>-2.5000000000000133E-2</v>
      </c>
      <c r="AK1948" s="5">
        <f t="shared" si="2493"/>
        <v>0</v>
      </c>
      <c r="AL1948" s="5">
        <f t="shared" ref="AL1948:AL1953" si="2518">IF(AJ1948&lt;0,AJ1948,0)</f>
        <v>-2.5000000000000133E-2</v>
      </c>
      <c r="AM1948" s="95">
        <f t="shared" si="2502"/>
        <v>1.4285714285714299E-2</v>
      </c>
      <c r="AN1948" s="95">
        <f t="shared" ref="AN1948:AN1953" si="2519">(AVERAGE(AL1935:AL1948))</f>
        <v>-1.3571428571428583E-2</v>
      </c>
      <c r="AO1948" s="78">
        <f t="shared" si="2497"/>
        <v>1.0526315789473686</v>
      </c>
      <c r="AP1948" s="8">
        <f t="shared" si="2498"/>
        <v>51.282051282051285</v>
      </c>
      <c r="AQ1948" s="8"/>
      <c r="AR1948" s="8">
        <f t="shared" si="2499"/>
        <v>0.33333333333333331</v>
      </c>
      <c r="AS1948" s="114">
        <f t="shared" si="2500"/>
        <v>91153.666666666657</v>
      </c>
      <c r="AT1948" s="103">
        <f t="shared" ref="AT1948:AT1953" si="2520">SUM(AS1929:AS1948)/SUM(G1929:G1948)</f>
        <v>0.27198729179696268</v>
      </c>
      <c r="AU1948" s="5">
        <f t="shared" ref="AU1948:AU1953" si="2521">F1948</f>
        <v>1.5549999999999999</v>
      </c>
      <c r="AV1948" s="93">
        <f t="shared" ref="AV1948:AV1953" si="2522">AS1948/R1948</f>
        <v>0.21426244964292585</v>
      </c>
      <c r="AW1948" s="210">
        <f t="shared" ref="AW1948:AW1953" si="2523">(D1948-E1948)/E1948</f>
        <v>1.9543973941368097E-2</v>
      </c>
      <c r="AX1948" s="276">
        <f t="shared" si="2503"/>
        <v>-9.4867258227339217E-4</v>
      </c>
      <c r="AY1948" s="19">
        <f t="shared" ref="AY1948:AY1955" si="2524">IF((AX1948&gt;AX1947),ABS(AX1948-AX1947)/ABS(AX1947),-1*ABS(AX1948-AX1947)/ABS(AX1947))</f>
        <v>0.46795395833980935</v>
      </c>
    </row>
    <row r="1949" spans="1:51">
      <c r="A1949" s="16">
        <v>41164.378587962965</v>
      </c>
      <c r="B1949" s="9">
        <v>4</v>
      </c>
      <c r="C1949" s="5">
        <v>1.5449999999999999</v>
      </c>
      <c r="D1949" s="5">
        <v>1.5649999999999999</v>
      </c>
      <c r="E1949" s="5">
        <v>1.52</v>
      </c>
      <c r="F1949" s="5">
        <v>1.55</v>
      </c>
      <c r="G1949" s="6">
        <v>919259</v>
      </c>
      <c r="H1949" s="113">
        <f t="shared" si="2494"/>
        <v>1.55</v>
      </c>
      <c r="I1949" s="19">
        <f t="shared" ref="I1949:I1955" si="2525">IF(A1950&gt;A1949,(H1949-H1948)/H1948, (H1949-H1950)/H1950)</f>
        <v>-3.2154340836012176E-3</v>
      </c>
      <c r="J1949" s="8">
        <f t="shared" si="2505"/>
        <v>1.6119831591522586</v>
      </c>
      <c r="K1949" s="8">
        <f t="shared" si="2506"/>
        <v>1.4190168408477419</v>
      </c>
      <c r="L1949" s="8">
        <f t="shared" si="2507"/>
        <v>1.5155000000000003</v>
      </c>
      <c r="M1949" s="19">
        <f t="shared" si="2508"/>
        <v>0.13598592543076216</v>
      </c>
      <c r="N1949" s="19">
        <f t="shared" ref="N1949:N1955" si="2526">IF(A1950&gt;A1949,(M1949-M1948)/M1948, (M1949-M1950)/M1950)</f>
        <v>3.1459087760220207E-3</v>
      </c>
      <c r="O1949" s="19">
        <f t="shared" ref="O1949:O1955" si="2527">IF(A1950&gt;A1949,(J1949-J1948)/J1948, (J1949-J1950)/J1950)</f>
        <v>2.3253131844982967E-3</v>
      </c>
      <c r="P1949" s="19">
        <f t="shared" ref="P1949:P1955" si="2528">IF(A1950&gt;A1949,(K1949-K1948)/K1948, (K1949-K1950)/K1950)</f>
        <v>1.9490326713909618E-3</v>
      </c>
      <c r="Q1949" s="6">
        <v>801</v>
      </c>
      <c r="R1949" s="191">
        <v>1423628.135</v>
      </c>
      <c r="S1949" s="66">
        <f t="shared" si="2509"/>
        <v>1777.3135268414483</v>
      </c>
      <c r="T1949" t="str">
        <f t="shared" ref="T1949:W1950" si="2529">IF(C1949&gt;$J1949,"BrokeBandUpper", IF(C1949&lt;$K1949,"BrokeBandLower", ""))</f>
        <v/>
      </c>
      <c r="U1949" t="str">
        <f t="shared" si="2529"/>
        <v/>
      </c>
      <c r="V1949" t="str">
        <f t="shared" si="2529"/>
        <v/>
      </c>
      <c r="W1949" t="str">
        <f t="shared" si="2529"/>
        <v/>
      </c>
      <c r="X1949" s="63"/>
      <c r="Y1949" s="219">
        <f t="shared" si="2510"/>
        <v>6.1758241758241789E-3</v>
      </c>
      <c r="Z1949" s="78">
        <f t="shared" si="2511"/>
        <v>1.5191991707939203</v>
      </c>
      <c r="AA1949" s="78">
        <f t="shared" si="2512"/>
        <v>1.5020773981943114</v>
      </c>
      <c r="AB1949" s="74">
        <f t="shared" si="1517"/>
        <v>1948</v>
      </c>
      <c r="AC1949" s="80">
        <f t="shared" si="2513"/>
        <v>6.4218068582291617E-3</v>
      </c>
      <c r="AD1949" s="79">
        <f t="shared" si="2495"/>
        <v>1.7121772599608898E-2</v>
      </c>
      <c r="AE1949" s="81">
        <f t="shared" si="2514"/>
        <v>1.0699965741379736E-2</v>
      </c>
      <c r="AF1949" s="19">
        <f t="shared" si="2515"/>
        <v>1.1398728600930585E-2</v>
      </c>
      <c r="AG1949" s="93">
        <f t="shared" ref="AG1949:AG1955" si="2530">IF(A1950&gt;A1949,(AC1949-AC1948)/AC1948, (AC1949-AC1950)/AC1950)</f>
        <v>2.7463417739901054E-2</v>
      </c>
      <c r="AH1949" s="91">
        <f t="shared" si="2516"/>
        <v>3.913049101210061E-4</v>
      </c>
      <c r="AI1949" s="96">
        <f t="shared" si="2517"/>
        <v>1941.9536367393935</v>
      </c>
      <c r="AJ1949" s="5">
        <f t="shared" si="2496"/>
        <v>-4.9999999999998934E-3</v>
      </c>
      <c r="AK1949" s="5">
        <f t="shared" si="2493"/>
        <v>0</v>
      </c>
      <c r="AL1949" s="5">
        <f t="shared" si="2518"/>
        <v>-4.9999999999998934E-3</v>
      </c>
      <c r="AM1949" s="95">
        <f t="shared" si="2502"/>
        <v>1.3928571428571433E-2</v>
      </c>
      <c r="AN1949" s="95">
        <f t="shared" si="2519"/>
        <v>-1.3928571428571433E-2</v>
      </c>
      <c r="AO1949" s="78">
        <f t="shared" si="2497"/>
        <v>1</v>
      </c>
      <c r="AP1949" s="8">
        <f t="shared" si="2498"/>
        <v>50</v>
      </c>
      <c r="AQ1949" s="8"/>
      <c r="AR1949" s="8">
        <f t="shared" si="2499"/>
        <v>0.33333333333333665</v>
      </c>
      <c r="AS1949" s="114">
        <f t="shared" si="2500"/>
        <v>306419.66666666971</v>
      </c>
      <c r="AT1949" s="103">
        <f t="shared" si="2520"/>
        <v>0.27356080720776665</v>
      </c>
      <c r="AU1949" s="5">
        <f t="shared" si="2521"/>
        <v>1.55</v>
      </c>
      <c r="AV1949" s="93">
        <f t="shared" si="2522"/>
        <v>0.21523855783214746</v>
      </c>
      <c r="AW1949" s="210">
        <f t="shared" si="2523"/>
        <v>2.960526315789469E-2</v>
      </c>
      <c r="AX1949" s="276">
        <f t="shared" si="2503"/>
        <v>-2.2350624804186013E-4</v>
      </c>
      <c r="AY1949" s="19">
        <f t="shared" si="2524"/>
        <v>0.76440106711395484</v>
      </c>
    </row>
    <row r="1950" spans="1:51">
      <c r="A1950" s="16">
        <v>41165.346678240741</v>
      </c>
      <c r="B1950" s="9">
        <v>5</v>
      </c>
      <c r="C1950" s="5">
        <v>1.5449999999999999</v>
      </c>
      <c r="D1950" s="5">
        <v>1.58</v>
      </c>
      <c r="E1950" s="5">
        <v>1.53</v>
      </c>
      <c r="F1950" s="5">
        <v>1.55</v>
      </c>
      <c r="G1950" s="6">
        <v>336704</v>
      </c>
      <c r="H1950" s="113">
        <f t="shared" ref="H1950:H1955" si="2531">F1950</f>
        <v>1.55</v>
      </c>
      <c r="I1950" s="19">
        <f t="shared" si="2525"/>
        <v>0</v>
      </c>
      <c r="J1950" s="8">
        <f t="shared" si="2505"/>
        <v>1.6152423073888398</v>
      </c>
      <c r="K1950" s="8">
        <f t="shared" si="2506"/>
        <v>1.4202576926111605</v>
      </c>
      <c r="L1950" s="8">
        <f t="shared" si="2507"/>
        <v>1.5177500000000002</v>
      </c>
      <c r="M1950" s="19">
        <f t="shared" si="2508"/>
        <v>0.13728819480582974</v>
      </c>
      <c r="N1950" s="19">
        <f t="shared" si="2526"/>
        <v>9.5765011779152046E-3</v>
      </c>
      <c r="O1950" s="19">
        <f t="shared" si="2527"/>
        <v>2.0218252393499679E-3</v>
      </c>
      <c r="P1950" s="19">
        <f t="shared" si="2528"/>
        <v>8.7444470544640609E-4</v>
      </c>
      <c r="Q1950" s="6">
        <v>840</v>
      </c>
      <c r="R1950" s="191">
        <v>523929.14399999997</v>
      </c>
      <c r="S1950" s="66">
        <f t="shared" si="2509"/>
        <v>623.72517142857134</v>
      </c>
      <c r="T1950" t="str">
        <f t="shared" si="2529"/>
        <v/>
      </c>
      <c r="U1950" t="str">
        <f t="shared" si="2529"/>
        <v/>
      </c>
      <c r="V1950" t="str">
        <f t="shared" si="2529"/>
        <v/>
      </c>
      <c r="W1950" t="str">
        <f t="shared" si="2529"/>
        <v/>
      </c>
      <c r="X1950" s="63"/>
      <c r="Y1950" s="219">
        <f t="shared" si="2510"/>
        <v>7.3186813186813231E-3</v>
      </c>
      <c r="Z1950" s="78">
        <f t="shared" si="2511"/>
        <v>1.5239424984916565</v>
      </c>
      <c r="AA1950" s="78">
        <f t="shared" si="2512"/>
        <v>1.5056236707279325</v>
      </c>
      <c r="AB1950" s="74">
        <f t="shared" si="1517"/>
        <v>1949</v>
      </c>
      <c r="AC1950" s="80">
        <f t="shared" si="2513"/>
        <v>6.095089617875464E-3</v>
      </c>
      <c r="AD1950" s="79">
        <f t="shared" ref="AD1950:AD1955" si="2532">Z1950-AA1950</f>
        <v>1.8318827763724066E-2</v>
      </c>
      <c r="AE1950" s="81">
        <f t="shared" si="2514"/>
        <v>1.2223738145848602E-2</v>
      </c>
      <c r="AF1950" s="19">
        <f t="shared" si="2515"/>
        <v>1.2166936612299246E-2</v>
      </c>
      <c r="AG1950" s="93">
        <f t="shared" si="2530"/>
        <v>-5.0876217171656149E-2</v>
      </c>
      <c r="AH1950" s="91">
        <f t="shared" si="2516"/>
        <v>8.7537304619539238E-4</v>
      </c>
      <c r="AI1950" s="96">
        <f t="shared" si="2517"/>
        <v>1943.4082169120427</v>
      </c>
      <c r="AJ1950" s="5">
        <f t="shared" ref="AJ1950:AJ1955" si="2533">F1950-F1949</f>
        <v>0</v>
      </c>
      <c r="AK1950" s="5">
        <f t="shared" si="2493"/>
        <v>0</v>
      </c>
      <c r="AL1950" s="5">
        <f t="shared" si="2518"/>
        <v>0</v>
      </c>
      <c r="AM1950" s="95">
        <f t="shared" si="2502"/>
        <v>1.3928571428571433E-2</v>
      </c>
      <c r="AN1950" s="95">
        <f t="shared" si="2519"/>
        <v>-9.642857142857144E-3</v>
      </c>
      <c r="AO1950" s="78">
        <f t="shared" ref="AO1950:AO1955" si="2534">ABS(AM1950/AN1950)</f>
        <v>1.4444444444444446</v>
      </c>
      <c r="AP1950" s="8">
        <f t="shared" ref="AP1950:AP1955" si="2535">IF(AN1950=0,100,100-(100/(1+AO1950)))</f>
        <v>59.090909090909093</v>
      </c>
      <c r="AQ1950" s="8"/>
      <c r="AR1950" s="8">
        <f t="shared" ref="AR1950:AR1955" si="2536">IF(ISERROR(((F1950-E1950)-(D1950-F1950))/(D1950-E1950)),0,((F1950-E1950)-(D1950-F1950))/(D1950-E1950))</f>
        <v>-0.2</v>
      </c>
      <c r="AS1950" s="114">
        <f t="shared" ref="AS1950:AS1955" si="2537">IF(ISERROR(AR1950*G1950),0,AR1950*G1950)</f>
        <v>-67340.800000000003</v>
      </c>
      <c r="AT1950" s="103">
        <f t="shared" si="2520"/>
        <v>0.20713596616620741</v>
      </c>
      <c r="AU1950" s="5">
        <f t="shared" si="2521"/>
        <v>1.55</v>
      </c>
      <c r="AV1950" s="93">
        <f t="shared" si="2522"/>
        <v>-0.12853035715073718</v>
      </c>
      <c r="AW1950" s="210">
        <f t="shared" si="2523"/>
        <v>3.2679738562091533E-2</v>
      </c>
      <c r="AX1950" s="276">
        <f t="shared" si="2503"/>
        <v>3.5331037558088818E-4</v>
      </c>
      <c r="AY1950" s="19">
        <f t="shared" si="2524"/>
        <v>2.5807628586504539</v>
      </c>
    </row>
    <row r="1951" spans="1:51">
      <c r="A1951" s="16">
        <v>41166.342916666668</v>
      </c>
      <c r="B1951" s="9">
        <v>6</v>
      </c>
      <c r="C1951" s="5">
        <v>1.54</v>
      </c>
      <c r="D1951" s="5">
        <v>1.58</v>
      </c>
      <c r="E1951" s="5">
        <v>1.54</v>
      </c>
      <c r="F1951" s="5">
        <v>1.56</v>
      </c>
      <c r="G1951" s="6">
        <v>224557</v>
      </c>
      <c r="H1951" s="113">
        <f t="shared" si="2531"/>
        <v>1.56</v>
      </c>
      <c r="I1951" s="19">
        <f t="shared" si="2525"/>
        <v>6.4516129032258117E-3</v>
      </c>
      <c r="J1951" s="8">
        <f t="shared" si="2505"/>
        <v>1.6129374796416915</v>
      </c>
      <c r="K1951" s="8">
        <f t="shared" si="2506"/>
        <v>1.4210625203583083</v>
      </c>
      <c r="L1951" s="8">
        <f t="shared" si="2507"/>
        <v>1.5169999999999999</v>
      </c>
      <c r="M1951" s="19">
        <f t="shared" si="2508"/>
        <v>0.13502217990732998</v>
      </c>
      <c r="N1951" s="19">
        <f t="shared" si="2526"/>
        <v>-1.6505533499836904E-2</v>
      </c>
      <c r="O1951" s="19">
        <f t="shared" si="2527"/>
        <v>-1.4269238346500273E-3</v>
      </c>
      <c r="P1951" s="19">
        <f t="shared" si="2528"/>
        <v>5.6667726662198547E-4</v>
      </c>
      <c r="Q1951" s="6">
        <v>423</v>
      </c>
      <c r="R1951" s="191">
        <v>348715.06300000002</v>
      </c>
      <c r="S1951" s="66">
        <f t="shared" si="2509"/>
        <v>824.38549172576836</v>
      </c>
      <c r="T1951" t="str">
        <f t="shared" ref="T1951:W1952" si="2538">IF(C1951&gt;$J1951,"BrokeBandUpper", IF(C1951&lt;$K1951,"BrokeBandLower", ""))</f>
        <v/>
      </c>
      <c r="U1951" t="str">
        <f t="shared" si="2538"/>
        <v/>
      </c>
      <c r="V1951" t="str">
        <f t="shared" si="2538"/>
        <v/>
      </c>
      <c r="W1951" t="str">
        <f t="shared" si="2538"/>
        <v/>
      </c>
      <c r="X1951" s="63"/>
      <c r="Y1951" s="219">
        <f t="shared" si="2510"/>
        <v>8.483516483516489E-3</v>
      </c>
      <c r="Z1951" s="78">
        <f t="shared" si="2511"/>
        <v>1.5294953537239415</v>
      </c>
      <c r="AA1951" s="78">
        <f t="shared" si="2512"/>
        <v>1.5096475190940655</v>
      </c>
      <c r="AB1951" s="74">
        <f t="shared" si="1517"/>
        <v>1950</v>
      </c>
      <c r="AC1951" s="80">
        <f t="shared" si="2513"/>
        <v>6.0992771872219569E-3</v>
      </c>
      <c r="AD1951" s="79">
        <f t="shared" si="2532"/>
        <v>1.9847834629876049E-2</v>
      </c>
      <c r="AE1951" s="81">
        <f t="shared" si="2514"/>
        <v>1.3748557442654092E-2</v>
      </c>
      <c r="AF1951" s="19">
        <f t="shared" si="2515"/>
        <v>1.3147330339592563E-2</v>
      </c>
      <c r="AG1951" s="93">
        <f t="shared" si="2530"/>
        <v>6.8703983190200406E-4</v>
      </c>
      <c r="AH1951" s="91">
        <f t="shared" si="2516"/>
        <v>1.2174003193592307E-3</v>
      </c>
      <c r="AI1951" s="96">
        <f t="shared" si="2517"/>
        <v>1944.4537683293518</v>
      </c>
      <c r="AJ1951" s="5">
        <f t="shared" si="2533"/>
        <v>1.0000000000000009E-2</v>
      </c>
      <c r="AK1951" s="5">
        <f t="shared" ref="AK1951:AK1958" si="2539">IF(AJ1951&gt;0,AJ1951,0)</f>
        <v>1.0000000000000009E-2</v>
      </c>
      <c r="AL1951" s="5">
        <f t="shared" si="2518"/>
        <v>0</v>
      </c>
      <c r="AM1951" s="95">
        <f t="shared" ref="AM1951:AM1958" si="2540">(AVERAGE(AK1938:AK1951))</f>
        <v>1.4642857142857148E-2</v>
      </c>
      <c r="AN1951" s="95">
        <f t="shared" si="2519"/>
        <v>-9.642857142857144E-3</v>
      </c>
      <c r="AO1951" s="78">
        <f t="shared" si="2534"/>
        <v>1.5185185185185188</v>
      </c>
      <c r="AP1951" s="8">
        <f t="shared" si="2535"/>
        <v>60.294117647058833</v>
      </c>
      <c r="AQ1951" s="8"/>
      <c r="AR1951" s="8">
        <f t="shared" si="2536"/>
        <v>0</v>
      </c>
      <c r="AS1951" s="114">
        <f t="shared" si="2537"/>
        <v>0</v>
      </c>
      <c r="AT1951" s="103">
        <f t="shared" si="2520"/>
        <v>0.14745249310805333</v>
      </c>
      <c r="AU1951" s="5">
        <f t="shared" si="2521"/>
        <v>1.56</v>
      </c>
      <c r="AV1951" s="93">
        <f t="shared" si="2522"/>
        <v>0</v>
      </c>
      <c r="AW1951" s="210">
        <f t="shared" si="2523"/>
        <v>2.5974025974025997E-2</v>
      </c>
      <c r="AX1951" s="276">
        <f t="shared" ref="AX1951:AX1957" si="2541">SLOPE(M1938:M1951,AB1938:AB1951)</f>
        <v>7.6921023152208068E-4</v>
      </c>
      <c r="AY1951" s="19">
        <f t="shared" si="2524"/>
        <v>1.1771515491369284</v>
      </c>
    </row>
    <row r="1952" spans="1:51">
      <c r="A1952" s="16">
        <v>41169.4</v>
      </c>
      <c r="B1952" s="9">
        <v>2</v>
      </c>
      <c r="C1952" s="5">
        <v>1.55</v>
      </c>
      <c r="D1952" s="5">
        <v>1.5549999999999999</v>
      </c>
      <c r="E1952" s="5">
        <v>1.5349999999999999</v>
      </c>
      <c r="F1952" s="5">
        <v>1.5449999999999999</v>
      </c>
      <c r="G1952" s="6">
        <v>318146</v>
      </c>
      <c r="H1952" s="113">
        <f t="shared" si="2531"/>
        <v>1.5449999999999999</v>
      </c>
      <c r="I1952" s="19">
        <f t="shared" si="2525"/>
        <v>-9.615384615384694E-3</v>
      </c>
      <c r="J1952" s="8">
        <f t="shared" si="2505"/>
        <v>1.6110590185583631</v>
      </c>
      <c r="K1952" s="8">
        <f t="shared" si="2506"/>
        <v>1.4214409814416371</v>
      </c>
      <c r="L1952" s="8">
        <f t="shared" si="2507"/>
        <v>1.5162500000000001</v>
      </c>
      <c r="M1952" s="19">
        <f t="shared" si="2508"/>
        <v>0.13339845944529741</v>
      </c>
      <c r="N1952" s="19">
        <f t="shared" si="2526"/>
        <v>-1.2025583227488885E-2</v>
      </c>
      <c r="O1952" s="19">
        <f t="shared" si="2527"/>
        <v>-1.1646211381644792E-3</v>
      </c>
      <c r="P1952" s="19">
        <f t="shared" si="2528"/>
        <v>2.6632261276823686E-4</v>
      </c>
      <c r="Q1952" s="6">
        <v>432</v>
      </c>
      <c r="R1952" s="191">
        <v>492550.25199999998</v>
      </c>
      <c r="S1952" s="66">
        <f t="shared" si="2509"/>
        <v>1140.1626203703704</v>
      </c>
      <c r="T1952" t="str">
        <f t="shared" si="2538"/>
        <v/>
      </c>
      <c r="U1952" t="str">
        <f t="shared" si="2538"/>
        <v/>
      </c>
      <c r="V1952" t="str">
        <f t="shared" si="2538"/>
        <v/>
      </c>
      <c r="W1952" t="str">
        <f t="shared" si="2538"/>
        <v/>
      </c>
      <c r="X1952" s="63"/>
      <c r="Y1952" s="219">
        <f t="shared" si="2510"/>
        <v>9.2417582417582463E-3</v>
      </c>
      <c r="Z1952" s="78">
        <f t="shared" si="2511"/>
        <v>1.5318830692504546</v>
      </c>
      <c r="AA1952" s="78">
        <f t="shared" si="2512"/>
        <v>1.5122636026811047</v>
      </c>
      <c r="AB1952" s="74">
        <f t="shared" si="1517"/>
        <v>1951</v>
      </c>
      <c r="AC1952" s="80">
        <f t="shared" si="2513"/>
        <v>4.6967273013566267E-3</v>
      </c>
      <c r="AD1952" s="79">
        <f t="shared" si="2532"/>
        <v>1.9619466569349875E-2</v>
      </c>
      <c r="AE1952" s="81">
        <f t="shared" si="2514"/>
        <v>1.4922739267993248E-2</v>
      </c>
      <c r="AF1952" s="19">
        <f t="shared" si="2515"/>
        <v>1.2973575859768336E-2</v>
      </c>
      <c r="AG1952" s="93">
        <f t="shared" si="2530"/>
        <v>-0.22995345887930546</v>
      </c>
      <c r="AH1952" s="91">
        <f t="shared" si="2516"/>
        <v>1.4236764312814149E-3</v>
      </c>
      <c r="AI1952" s="96">
        <f t="shared" si="2517"/>
        <v>1945.3245152278027</v>
      </c>
      <c r="AJ1952" s="5">
        <f t="shared" si="2533"/>
        <v>-1.5000000000000124E-2</v>
      </c>
      <c r="AK1952" s="5">
        <f t="shared" si="2539"/>
        <v>0</v>
      </c>
      <c r="AL1952" s="5">
        <f t="shared" si="2518"/>
        <v>-1.5000000000000124E-2</v>
      </c>
      <c r="AM1952" s="95">
        <f t="shared" si="2540"/>
        <v>1.3928571428571433E-2</v>
      </c>
      <c r="AN1952" s="95">
        <f t="shared" si="2519"/>
        <v>-1.0714285714285723E-2</v>
      </c>
      <c r="AO1952" s="78">
        <f t="shared" si="2534"/>
        <v>1.2999999999999994</v>
      </c>
      <c r="AP1952" s="8">
        <f t="shared" si="2535"/>
        <v>56.521739130434774</v>
      </c>
      <c r="AQ1952" s="8"/>
      <c r="AR1952" s="8">
        <f t="shared" si="2536"/>
        <v>0</v>
      </c>
      <c r="AS1952" s="114">
        <f t="shared" si="2537"/>
        <v>0</v>
      </c>
      <c r="AT1952" s="103">
        <f t="shared" si="2520"/>
        <v>0.14189630038662096</v>
      </c>
      <c r="AU1952" s="5">
        <f t="shared" si="2521"/>
        <v>1.5449999999999999</v>
      </c>
      <c r="AV1952" s="93">
        <f t="shared" si="2522"/>
        <v>0</v>
      </c>
      <c r="AW1952" s="210">
        <f t="shared" si="2523"/>
        <v>1.3029315960912065E-2</v>
      </c>
      <c r="AX1952" s="276">
        <f t="shared" si="2541"/>
        <v>1.109738030461913E-3</v>
      </c>
      <c r="AY1952" s="19">
        <f t="shared" si="2524"/>
        <v>0.44269795822399599</v>
      </c>
    </row>
    <row r="1953" spans="1:51">
      <c r="A1953" s="16">
        <v>41170.369317129633</v>
      </c>
      <c r="B1953" s="9">
        <v>3</v>
      </c>
      <c r="C1953" s="5">
        <v>1.54</v>
      </c>
      <c r="D1953" s="5">
        <v>1.5649999999999999</v>
      </c>
      <c r="E1953" s="5">
        <v>1.5349999999999999</v>
      </c>
      <c r="F1953" s="5">
        <v>1.5449999999999999</v>
      </c>
      <c r="G1953" s="6">
        <v>83261</v>
      </c>
      <c r="H1953" s="113">
        <f t="shared" si="2531"/>
        <v>1.5449999999999999</v>
      </c>
      <c r="I1953" s="19">
        <f t="shared" si="2525"/>
        <v>0</v>
      </c>
      <c r="J1953" s="8">
        <f t="shared" si="2505"/>
        <v>1.6047638111008482</v>
      </c>
      <c r="K1953" s="8">
        <f t="shared" si="2506"/>
        <v>1.423736188899152</v>
      </c>
      <c r="L1953" s="8">
        <f t="shared" si="2507"/>
        <v>1.5142500000000001</v>
      </c>
      <c r="M1953" s="19">
        <f t="shared" si="2508"/>
        <v>0.12714969501594864</v>
      </c>
      <c r="N1953" s="19">
        <f t="shared" si="2526"/>
        <v>-4.6842853023435362E-2</v>
      </c>
      <c r="O1953" s="19">
        <f t="shared" si="2527"/>
        <v>-3.907496488333541E-3</v>
      </c>
      <c r="P1953" s="19">
        <f t="shared" si="2528"/>
        <v>1.6147047168902238E-3</v>
      </c>
      <c r="Q1953" s="6">
        <v>410</v>
      </c>
      <c r="R1953" s="191">
        <v>129019.81</v>
      </c>
      <c r="S1953" s="66">
        <f t="shared" si="2509"/>
        <v>314.68246341463413</v>
      </c>
      <c r="T1953" t="str">
        <f t="shared" ref="T1953:W1954" si="2542">IF(C1953&gt;$J1953,"BrokeBandUpper", IF(C1953&lt;$K1953,"BrokeBandLower", ""))</f>
        <v/>
      </c>
      <c r="U1953" t="str">
        <f t="shared" si="2542"/>
        <v/>
      </c>
      <c r="V1953" t="str">
        <f t="shared" si="2542"/>
        <v/>
      </c>
      <c r="W1953" t="str">
        <f t="shared" si="2542"/>
        <v/>
      </c>
      <c r="X1953" s="63"/>
      <c r="Y1953" s="219">
        <f t="shared" si="2510"/>
        <v>9.4725274725274717E-3</v>
      </c>
      <c r="Z1953" s="78">
        <f t="shared" si="2511"/>
        <v>1.5339030765858845</v>
      </c>
      <c r="AA1953" s="78">
        <f t="shared" si="2512"/>
        <v>1.5146860960827029</v>
      </c>
      <c r="AB1953" s="74">
        <f t="shared" si="1517"/>
        <v>1952</v>
      </c>
      <c r="AC1953" s="80">
        <f t="shared" si="2513"/>
        <v>3.4353929881507268E-3</v>
      </c>
      <c r="AD1953" s="79">
        <f t="shared" si="2532"/>
        <v>1.9216980503181658E-2</v>
      </c>
      <c r="AE1953" s="81">
        <f t="shared" si="2514"/>
        <v>1.5781587515030931E-2</v>
      </c>
      <c r="AF1953" s="19">
        <f t="shared" si="2515"/>
        <v>1.2687104313481728E-2</v>
      </c>
      <c r="AG1953" s="93">
        <f t="shared" si="2530"/>
        <v>-0.26855600341999197</v>
      </c>
      <c r="AH1953" s="91">
        <f t="shared" si="2516"/>
        <v>1.4970553005069947E-3</v>
      </c>
      <c r="AI1953" s="96">
        <f t="shared" si="2517"/>
        <v>1946.0951086979035</v>
      </c>
      <c r="AJ1953" s="5">
        <f t="shared" si="2533"/>
        <v>0</v>
      </c>
      <c r="AK1953" s="5">
        <f t="shared" si="2539"/>
        <v>0</v>
      </c>
      <c r="AL1953" s="5">
        <f t="shared" si="2518"/>
        <v>0</v>
      </c>
      <c r="AM1953" s="95">
        <f t="shared" si="2540"/>
        <v>1.3928571428571433E-2</v>
      </c>
      <c r="AN1953" s="95">
        <f t="shared" si="2519"/>
        <v>-1.0000000000000009E-2</v>
      </c>
      <c r="AO1953" s="78">
        <f t="shared" si="2534"/>
        <v>1.3928571428571419</v>
      </c>
      <c r="AP1953" s="8">
        <f t="shared" si="2535"/>
        <v>58.208955223880579</v>
      </c>
      <c r="AQ1953" s="8"/>
      <c r="AR1953" s="8">
        <f t="shared" si="2536"/>
        <v>-0.33333333333333331</v>
      </c>
      <c r="AS1953" s="114">
        <f t="shared" si="2537"/>
        <v>-27753.666666666664</v>
      </c>
      <c r="AT1953" s="103">
        <f t="shared" si="2520"/>
        <v>0.12445864258444085</v>
      </c>
      <c r="AU1953" s="5">
        <f t="shared" si="2521"/>
        <v>1.5449999999999999</v>
      </c>
      <c r="AV1953" s="93">
        <f t="shared" si="2522"/>
        <v>-0.21511166902715687</v>
      </c>
      <c r="AW1953" s="210">
        <f t="shared" si="2523"/>
        <v>1.9543973941368097E-2</v>
      </c>
      <c r="AX1953" s="276">
        <f t="shared" si="2541"/>
        <v>1.1218831060529741E-3</v>
      </c>
      <c r="AY1953" s="19">
        <f t="shared" si="2524"/>
        <v>1.0944092441353779E-2</v>
      </c>
    </row>
    <row r="1954" spans="1:51">
      <c r="A1954" s="16">
        <v>41171.33357638889</v>
      </c>
      <c r="B1954" s="9">
        <v>4</v>
      </c>
      <c r="C1954" s="5">
        <v>1.5449999999999999</v>
      </c>
      <c r="D1954" s="5">
        <v>1.57</v>
      </c>
      <c r="E1954" s="5">
        <v>1.5349999999999999</v>
      </c>
      <c r="F1954" s="5">
        <v>1.5449999999999999</v>
      </c>
      <c r="G1954" s="6">
        <v>63487</v>
      </c>
      <c r="H1954" s="113">
        <f t="shared" si="2531"/>
        <v>1.5449999999999999</v>
      </c>
      <c r="I1954" s="19">
        <f t="shared" si="2525"/>
        <v>0</v>
      </c>
      <c r="J1954" s="8">
        <f t="shared" ref="J1954:J1959" si="2543">(L1954)+2*STDEVPA(H1935:H1954)</f>
        <v>1.6047638111008482</v>
      </c>
      <c r="K1954" s="8">
        <f t="shared" ref="K1954:K1959" si="2544">(L1954)-(2*STDEVPA(H1935:H1954))</f>
        <v>1.423736188899152</v>
      </c>
      <c r="L1954" s="8">
        <f t="shared" ref="L1954:L1959" si="2545">AVERAGE(H1935:H1954)</f>
        <v>1.5142500000000001</v>
      </c>
      <c r="M1954" s="19">
        <f t="shared" ref="M1954:M1959" si="2546">(J1954-K1954)/K1954</f>
        <v>0.12714969501594864</v>
      </c>
      <c r="N1954" s="19">
        <f t="shared" si="2526"/>
        <v>0</v>
      </c>
      <c r="O1954" s="19">
        <f t="shared" si="2527"/>
        <v>0</v>
      </c>
      <c r="P1954" s="19">
        <f t="shared" si="2528"/>
        <v>0</v>
      </c>
      <c r="Q1954" s="6">
        <v>409</v>
      </c>
      <c r="R1954" s="191">
        <v>98222.37</v>
      </c>
      <c r="S1954" s="66">
        <f t="shared" ref="S1954:S1959" si="2547">R1954/Q1954</f>
        <v>240.15249388753054</v>
      </c>
      <c r="T1954" t="str">
        <f t="shared" si="2542"/>
        <v/>
      </c>
      <c r="U1954" t="str">
        <f t="shared" si="2542"/>
        <v/>
      </c>
      <c r="V1954" t="str">
        <f t="shared" si="2542"/>
        <v/>
      </c>
      <c r="W1954" t="str">
        <f t="shared" si="2542"/>
        <v/>
      </c>
      <c r="X1954" s="63"/>
      <c r="Y1954" s="219">
        <f t="shared" ref="Y1954:Y1959" si="2548">SLOPE(H1941:H1954,AB1941:AB1954)</f>
        <v>9.4615384615384605E-3</v>
      </c>
      <c r="Z1954" s="78">
        <f t="shared" ref="Z1954:Z1959" si="2549">Z1953+(0.154*(F1954-Z1953))</f>
        <v>1.5356120027916582</v>
      </c>
      <c r="AA1954" s="78">
        <f t="shared" ref="AA1954:AA1959" si="2550">AA1953+(0.074*(F1954-AA1953))</f>
        <v>1.5169293249725828</v>
      </c>
      <c r="AB1954" s="74">
        <f t="shared" si="1517"/>
        <v>1953</v>
      </c>
      <c r="AC1954" s="80">
        <f t="shared" ref="AC1954:AC1959" si="2551">AD1954-AE1954</f>
        <v>2.3208722432355756E-3</v>
      </c>
      <c r="AD1954" s="79">
        <f t="shared" si="2532"/>
        <v>1.8682677819075399E-2</v>
      </c>
      <c r="AE1954" s="81">
        <f t="shared" ref="AE1954:AE1959" si="2552">AE1953+(0.2*(AD1954-AE1953))</f>
        <v>1.6361805575839824E-2</v>
      </c>
      <c r="AF1954" s="19">
        <f t="shared" ref="AF1954:AF1959" si="2553">AD1954/AA1954</f>
        <v>1.2316116190458032E-2</v>
      </c>
      <c r="AG1954" s="93">
        <f t="shared" si="2530"/>
        <v>-0.32442307146790156</v>
      </c>
      <c r="AH1954" s="91">
        <f t="shared" ref="AH1954:AH1959" si="2554">SLOPE(AC1941:AC1954,AB1941:AB1954)</f>
        <v>1.4644128073545851E-3</v>
      </c>
      <c r="AI1954" s="96">
        <f t="shared" ref="AI1954:AI1959" si="2555">INTERCEPT(AB1941:AB1954,AC1941:AC1954)</f>
        <v>1946.8368487159421</v>
      </c>
      <c r="AJ1954" s="5">
        <f t="shared" si="2533"/>
        <v>0</v>
      </c>
      <c r="AK1954" s="5">
        <f t="shared" si="2539"/>
        <v>0</v>
      </c>
      <c r="AL1954" s="5">
        <f t="shared" ref="AL1954:AL1959" si="2556">IF(AJ1954&lt;0,AJ1954,0)</f>
        <v>0</v>
      </c>
      <c r="AM1954" s="95">
        <f t="shared" si="2540"/>
        <v>1.3928571428571433E-2</v>
      </c>
      <c r="AN1954" s="95">
        <f t="shared" ref="AN1954:AN1961" si="2557">(AVERAGE(AL1941:AL1954))</f>
        <v>-1.0000000000000009E-2</v>
      </c>
      <c r="AO1954" s="78">
        <f t="shared" si="2534"/>
        <v>1.3928571428571419</v>
      </c>
      <c r="AP1954" s="8">
        <f t="shared" si="2535"/>
        <v>58.208955223880579</v>
      </c>
      <c r="AQ1954" s="8"/>
      <c r="AR1954" s="8">
        <f t="shared" si="2536"/>
        <v>-0.42857142857143038</v>
      </c>
      <c r="AS1954" s="114">
        <f t="shared" si="2537"/>
        <v>-27208.714285714399</v>
      </c>
      <c r="AT1954" s="103">
        <f t="shared" ref="AT1954:AT1959" si="2558">SUM(AS1935:AS1954)/SUM(G1935:G1954)</f>
        <v>0.16480682622190287</v>
      </c>
      <c r="AU1954" s="5">
        <f t="shared" ref="AU1954:AU1959" si="2559">F1954</f>
        <v>1.5449999999999999</v>
      </c>
      <c r="AV1954" s="93">
        <f t="shared" ref="AV1954:AV1959" si="2560">AS1954/R1954</f>
        <v>-0.27701138025598854</v>
      </c>
      <c r="AW1954" s="210">
        <f t="shared" ref="AW1954:AW1959" si="2561">(D1954-E1954)/E1954</f>
        <v>2.2801302931596185E-2</v>
      </c>
      <c r="AX1954" s="276">
        <f t="shared" si="2541"/>
        <v>8.5857067368954373E-4</v>
      </c>
      <c r="AY1954" s="19">
        <f t="shared" si="2524"/>
        <v>-0.23470576474747007</v>
      </c>
    </row>
    <row r="1955" spans="1:51">
      <c r="A1955" s="16">
        <v>41172.352916666663</v>
      </c>
      <c r="B1955" s="9">
        <v>5</v>
      </c>
      <c r="C1955" s="5">
        <v>1.57</v>
      </c>
      <c r="D1955" s="5">
        <v>1.57</v>
      </c>
      <c r="E1955" s="5">
        <v>1.5</v>
      </c>
      <c r="F1955" s="5">
        <v>1.52</v>
      </c>
      <c r="G1955" s="6">
        <v>79281</v>
      </c>
      <c r="H1955" s="113">
        <f t="shared" si="2531"/>
        <v>1.52</v>
      </c>
      <c r="I1955" s="19">
        <f t="shared" si="2525"/>
        <v>-1.6181229773462726E-2</v>
      </c>
      <c r="J1955" s="8">
        <f t="shared" si="2543"/>
        <v>1.6018272136968821</v>
      </c>
      <c r="K1955" s="8">
        <f t="shared" si="2544"/>
        <v>1.423672786303118</v>
      </c>
      <c r="L1955" s="8">
        <f t="shared" si="2545"/>
        <v>1.51275</v>
      </c>
      <c r="M1955" s="19">
        <f t="shared" si="2546"/>
        <v>0.12513720084260482</v>
      </c>
      <c r="N1955" s="19">
        <f t="shared" si="2526"/>
        <v>-1.5827754624904006E-2</v>
      </c>
      <c r="O1955" s="19">
        <f t="shared" si="2527"/>
        <v>-1.8299249918601131E-3</v>
      </c>
      <c r="P1955" s="19">
        <f t="shared" si="2528"/>
        <v>-4.4532545093914965E-5</v>
      </c>
      <c r="Q1955" s="6">
        <v>421</v>
      </c>
      <c r="R1955" s="191">
        <v>120343.944</v>
      </c>
      <c r="S1955" s="66">
        <f t="shared" si="2547"/>
        <v>285.85259857482185</v>
      </c>
      <c r="T1955" t="str">
        <f t="shared" ref="T1955:W1956" si="2562">IF(C1955&gt;$J1955,"BrokeBandUpper", IF(C1955&lt;$K1955,"BrokeBandLower", ""))</f>
        <v/>
      </c>
      <c r="U1955" t="str">
        <f t="shared" si="2562"/>
        <v/>
      </c>
      <c r="V1955" t="str">
        <f t="shared" si="2562"/>
        <v/>
      </c>
      <c r="W1955" t="str">
        <f t="shared" si="2562"/>
        <v/>
      </c>
      <c r="X1955" s="63"/>
      <c r="Y1955" s="219">
        <f t="shared" si="2548"/>
        <v>6.5164835164835139E-3</v>
      </c>
      <c r="Z1955" s="78">
        <f t="shared" si="2549"/>
        <v>1.5332077543617428</v>
      </c>
      <c r="AA1955" s="78">
        <f t="shared" si="2550"/>
        <v>1.5171565549246118</v>
      </c>
      <c r="AB1955" s="74">
        <f t="shared" si="1517"/>
        <v>1954</v>
      </c>
      <c r="AC1955" s="80">
        <f t="shared" si="2551"/>
        <v>-2.4848491096700343E-4</v>
      </c>
      <c r="AD1955" s="79">
        <f t="shared" si="2532"/>
        <v>1.605119943713107E-2</v>
      </c>
      <c r="AE1955" s="81">
        <f t="shared" si="2552"/>
        <v>1.6299684348098073E-2</v>
      </c>
      <c r="AF1955" s="19">
        <f t="shared" si="2553"/>
        <v>1.0579791113204307E-2</v>
      </c>
      <c r="AG1955" s="93">
        <f t="shared" si="2530"/>
        <v>-1.10706531205724</v>
      </c>
      <c r="AH1955" s="91">
        <f t="shared" si="2554"/>
        <v>1.1759187297891887E-3</v>
      </c>
      <c r="AI1955" s="96">
        <f t="shared" si="2555"/>
        <v>1947.5202199934115</v>
      </c>
      <c r="AJ1955" s="5">
        <f t="shared" si="2533"/>
        <v>-2.4999999999999911E-2</v>
      </c>
      <c r="AK1955" s="5">
        <f t="shared" si="2539"/>
        <v>0</v>
      </c>
      <c r="AL1955" s="5">
        <f t="shared" si="2556"/>
        <v>-2.4999999999999911E-2</v>
      </c>
      <c r="AM1955" s="95">
        <f t="shared" si="2540"/>
        <v>1.3928571428571433E-2</v>
      </c>
      <c r="AN1955" s="95">
        <f t="shared" si="2557"/>
        <v>-7.4999999999999989E-3</v>
      </c>
      <c r="AO1955" s="78">
        <f t="shared" si="2534"/>
        <v>1.8571428571428579</v>
      </c>
      <c r="AP1955" s="8">
        <f t="shared" si="2535"/>
        <v>65</v>
      </c>
      <c r="AQ1955" s="8"/>
      <c r="AR1955" s="8">
        <f t="shared" si="2536"/>
        <v>-0.42857142857142855</v>
      </c>
      <c r="AS1955" s="114">
        <f t="shared" si="2537"/>
        <v>-33977.571428571428</v>
      </c>
      <c r="AT1955" s="103">
        <f t="shared" si="2558"/>
        <v>0.15597431838274461</v>
      </c>
      <c r="AU1955" s="5">
        <f t="shared" si="2559"/>
        <v>1.52</v>
      </c>
      <c r="AV1955" s="93">
        <f t="shared" si="2560"/>
        <v>-0.28233719370682603</v>
      </c>
      <c r="AW1955" s="210">
        <f t="shared" si="2561"/>
        <v>4.666666666666671E-2</v>
      </c>
      <c r="AX1955" s="276">
        <f t="shared" si="2541"/>
        <v>5.5498800625670714E-4</v>
      </c>
      <c r="AY1955" s="19">
        <f t="shared" si="2524"/>
        <v>-0.3535907721239161</v>
      </c>
    </row>
    <row r="1956" spans="1:51">
      <c r="A1956" s="16">
        <v>41173.356493055559</v>
      </c>
      <c r="B1956" s="9">
        <v>6</v>
      </c>
      <c r="C1956" s="5">
        <v>1.5449999999999999</v>
      </c>
      <c r="D1956" s="5">
        <v>1.5649999999999999</v>
      </c>
      <c r="E1956" s="5">
        <v>1.5249999999999999</v>
      </c>
      <c r="F1956" s="5">
        <v>1.5249999999999999</v>
      </c>
      <c r="G1956" s="6">
        <v>273832</v>
      </c>
      <c r="H1956" s="113">
        <f t="shared" ref="H1956:H1961" si="2563">F1956</f>
        <v>1.5249999999999999</v>
      </c>
      <c r="I1956" s="19">
        <f t="shared" ref="I1956:I1962" si="2564">IF(A1957&gt;A1956,(H1956-H1955)/H1955, (H1956-H1957)/H1957)</f>
        <v>3.2894736842104563E-3</v>
      </c>
      <c r="J1956" s="8">
        <f t="shared" si="2543"/>
        <v>1.6030945822271319</v>
      </c>
      <c r="K1956" s="8">
        <f t="shared" si="2544"/>
        <v>1.4259054177728685</v>
      </c>
      <c r="L1956" s="8">
        <f t="shared" si="2545"/>
        <v>1.5145000000000002</v>
      </c>
      <c r="M1956" s="19">
        <f t="shared" si="2546"/>
        <v>0.12426431812778742</v>
      </c>
      <c r="N1956" s="19">
        <f t="shared" ref="N1956:N1962" si="2565">IF(A1957&gt;A1956,(M1956-M1955)/M1955, (M1956-M1957)/M1957)</f>
        <v>-6.9754054664791509E-3</v>
      </c>
      <c r="O1956" s="19">
        <f t="shared" ref="O1956:O1962" si="2566">IF(A1957&gt;A1956,(J1956-J1955)/J1955, (J1956-J1957)/J1957)</f>
        <v>7.9120177220912602E-4</v>
      </c>
      <c r="P1956" s="19">
        <f t="shared" ref="P1956:P1962" si="2567">IF(A1957&gt;A1956,(K1956-K1955)/K1955, (K1956-K1957)/K1957)</f>
        <v>1.5682195313629782E-3</v>
      </c>
      <c r="Q1956" s="6">
        <v>1042</v>
      </c>
      <c r="R1956" s="191">
        <v>421382.26299999998</v>
      </c>
      <c r="S1956" s="66">
        <f t="shared" si="2547"/>
        <v>404.39756525911707</v>
      </c>
      <c r="T1956" t="str">
        <f t="shared" si="2562"/>
        <v/>
      </c>
      <c r="U1956" t="str">
        <f t="shared" si="2562"/>
        <v/>
      </c>
      <c r="V1956" t="str">
        <f t="shared" si="2562"/>
        <v/>
      </c>
      <c r="W1956" t="str">
        <f t="shared" si="2562"/>
        <v/>
      </c>
      <c r="X1956" s="63"/>
      <c r="Y1956" s="219">
        <f t="shared" si="2548"/>
        <v>4.3076923076923023E-3</v>
      </c>
      <c r="Z1956" s="78">
        <f t="shared" si="2549"/>
        <v>1.5319437601900345</v>
      </c>
      <c r="AA1956" s="78">
        <f t="shared" si="2550"/>
        <v>1.5177369698601906</v>
      </c>
      <c r="AB1956" s="74">
        <f t="shared" si="1517"/>
        <v>1955</v>
      </c>
      <c r="AC1956" s="80">
        <f t="shared" si="2551"/>
        <v>-1.6743152146032961E-3</v>
      </c>
      <c r="AD1956" s="79">
        <f t="shared" ref="AD1956:AD1961" si="2568">Z1956-AA1956</f>
        <v>1.4206790329843955E-2</v>
      </c>
      <c r="AE1956" s="81">
        <f t="shared" si="2552"/>
        <v>1.5881105544447251E-2</v>
      </c>
      <c r="AF1956" s="19">
        <f t="shared" si="2553"/>
        <v>9.3605088443965631E-3</v>
      </c>
      <c r="AG1956" s="93">
        <f t="shared" ref="AG1956:AG1962" si="2569">IF(A1957&gt;A1956,(AC1956-AC1955)/AC1955, (AC1956-AC1957)/AC1957)</f>
        <v>5.7380961205553049</v>
      </c>
      <c r="AH1956" s="91">
        <f t="shared" si="2554"/>
        <v>7.8664682815924203E-4</v>
      </c>
      <c r="AI1956" s="96">
        <f t="shared" si="2555"/>
        <v>1948.3044152555797</v>
      </c>
      <c r="AJ1956" s="5">
        <f t="shared" ref="AJ1956:AJ1961" si="2570">F1956-F1955</f>
        <v>4.9999999999998934E-3</v>
      </c>
      <c r="AK1956" s="5">
        <f t="shared" si="2539"/>
        <v>4.9999999999998934E-3</v>
      </c>
      <c r="AL1956" s="5">
        <f t="shared" si="2556"/>
        <v>0</v>
      </c>
      <c r="AM1956" s="95">
        <f t="shared" si="2540"/>
        <v>1.2142857142857138E-2</v>
      </c>
      <c r="AN1956" s="95">
        <f t="shared" si="2557"/>
        <v>-7.4999999999999989E-3</v>
      </c>
      <c r="AO1956" s="78">
        <f t="shared" ref="AO1956:AO1961" si="2571">ABS(AM1956/AN1956)</f>
        <v>1.6190476190476186</v>
      </c>
      <c r="AP1956" s="8">
        <f t="shared" ref="AP1956:AP1961" si="2572">IF(AN1956=0,100,100-(100/(1+AO1956)))</f>
        <v>61.818181818181813</v>
      </c>
      <c r="AQ1956" s="8"/>
      <c r="AR1956" s="8">
        <f t="shared" ref="AR1956:AR1961" si="2573">IF(ISERROR(((F1956-E1956)-(D1956-F1956))/(D1956-E1956)),0,((F1956-E1956)-(D1956-F1956))/(D1956-E1956))</f>
        <v>-1</v>
      </c>
      <c r="AS1956" s="114">
        <f t="shared" ref="AS1956:AS1961" si="2574">IF(ISERROR(AR1956*G1956),0,AR1956*G1956)</f>
        <v>-273832</v>
      </c>
      <c r="AT1956" s="103">
        <f t="shared" si="2558"/>
        <v>0.12581822870683429</v>
      </c>
      <c r="AU1956" s="5">
        <f t="shared" si="2559"/>
        <v>1.5249999999999999</v>
      </c>
      <c r="AV1956" s="93">
        <f t="shared" si="2560"/>
        <v>-0.64984225498831694</v>
      </c>
      <c r="AW1956" s="210">
        <f t="shared" si="2561"/>
        <v>2.6229508196721336E-2</v>
      </c>
      <c r="AX1956" s="276">
        <f t="shared" si="2541"/>
        <v>2.8093255343922263E-5</v>
      </c>
      <c r="AY1956" s="19">
        <f t="shared" ref="AY1956:AY1963" si="2575">IF((AX1956&gt;AX1955),ABS(AX1956-AX1955)/ABS(AX1955),-1*ABS(AX1956-AX1955)/ABS(AX1955))</f>
        <v>-0.9493804279962621</v>
      </c>
    </row>
    <row r="1957" spans="1:51">
      <c r="A1957" s="16">
        <v>41176.377951388888</v>
      </c>
      <c r="B1957" s="9">
        <v>2</v>
      </c>
      <c r="C1957" s="5">
        <v>1.56</v>
      </c>
      <c r="D1957" s="5">
        <v>1.56</v>
      </c>
      <c r="E1957" s="5">
        <v>1.5049999999999999</v>
      </c>
      <c r="F1957" s="5">
        <v>1.5249999999999999</v>
      </c>
      <c r="G1957" s="6">
        <v>34558</v>
      </c>
      <c r="H1957" s="113">
        <f t="shared" si="2563"/>
        <v>1.5249999999999999</v>
      </c>
      <c r="I1957" s="19">
        <f t="shared" si="2564"/>
        <v>0</v>
      </c>
      <c r="J1957" s="8">
        <f t="shared" si="2543"/>
        <v>1.6042201653971389</v>
      </c>
      <c r="K1957" s="8">
        <f t="shared" si="2544"/>
        <v>1.4282798346028609</v>
      </c>
      <c r="L1957" s="8">
        <f t="shared" si="2545"/>
        <v>1.5162499999999999</v>
      </c>
      <c r="M1957" s="19">
        <f t="shared" si="2546"/>
        <v>0.12318337522646526</v>
      </c>
      <c r="N1957" s="19">
        <f t="shared" si="2565"/>
        <v>-8.6987392487887609E-3</v>
      </c>
      <c r="O1957" s="19">
        <f t="shared" si="2566"/>
        <v>7.0213147900684357E-4</v>
      </c>
      <c r="P1957" s="19">
        <f t="shared" si="2567"/>
        <v>1.6651993886810643E-3</v>
      </c>
      <c r="Q1957" s="6">
        <v>273</v>
      </c>
      <c r="R1957" s="191">
        <v>52686.190999999999</v>
      </c>
      <c r="S1957" s="66">
        <f t="shared" si="2547"/>
        <v>192.98971062271062</v>
      </c>
      <c r="T1957" t="str">
        <f t="shared" ref="T1957:W1958" si="2576">IF(C1957&gt;$J1957,"BrokeBandUpper", IF(C1957&lt;$K1957,"BrokeBandLower", ""))</f>
        <v/>
      </c>
      <c r="U1957" t="str">
        <f t="shared" si="2576"/>
        <v/>
      </c>
      <c r="V1957" t="str">
        <f t="shared" si="2576"/>
        <v/>
      </c>
      <c r="W1957" t="str">
        <f t="shared" si="2576"/>
        <v/>
      </c>
      <c r="X1957" s="63"/>
      <c r="Y1957" s="219">
        <f t="shared" si="2548"/>
        <v>1.4835164835164734E-3</v>
      </c>
      <c r="Z1957" s="78">
        <f t="shared" si="2549"/>
        <v>1.5308744211207692</v>
      </c>
      <c r="AA1957" s="78">
        <f t="shared" si="2550"/>
        <v>1.5182744340905365</v>
      </c>
      <c r="AB1957" s="74">
        <f t="shared" si="1517"/>
        <v>1956</v>
      </c>
      <c r="AC1957" s="80">
        <f t="shared" si="2551"/>
        <v>-2.624894811371653E-3</v>
      </c>
      <c r="AD1957" s="79">
        <f t="shared" si="2568"/>
        <v>1.2599987030232684E-2</v>
      </c>
      <c r="AE1957" s="81">
        <f t="shared" si="2552"/>
        <v>1.5224881841604337E-2</v>
      </c>
      <c r="AF1957" s="19">
        <f t="shared" si="2553"/>
        <v>8.2988863853063685E-3</v>
      </c>
      <c r="AG1957" s="93">
        <f t="shared" si="2569"/>
        <v>0.56774231547169129</v>
      </c>
      <c r="AH1957" s="91">
        <f t="shared" si="2554"/>
        <v>3.1345071455414979E-4</v>
      </c>
      <c r="AI1957" s="96">
        <f t="shared" si="2555"/>
        <v>1949.2904391116178</v>
      </c>
      <c r="AJ1957" s="5">
        <f t="shared" si="2570"/>
        <v>0</v>
      </c>
      <c r="AK1957" s="5">
        <f t="shared" si="2539"/>
        <v>0</v>
      </c>
      <c r="AL1957" s="5">
        <f t="shared" si="2556"/>
        <v>0</v>
      </c>
      <c r="AM1957" s="95">
        <f t="shared" si="2540"/>
        <v>1.2142857142857138E-2</v>
      </c>
      <c r="AN1957" s="95">
        <f t="shared" si="2557"/>
        <v>-6.7857142857142838E-3</v>
      </c>
      <c r="AO1957" s="78">
        <f t="shared" si="2571"/>
        <v>1.7894736842105261</v>
      </c>
      <c r="AP1957" s="8">
        <f t="shared" si="2572"/>
        <v>64.15094339622641</v>
      </c>
      <c r="AQ1957" s="8"/>
      <c r="AR1957" s="8">
        <f t="shared" si="2573"/>
        <v>-0.27272727272727421</v>
      </c>
      <c r="AS1957" s="114">
        <f t="shared" si="2574"/>
        <v>-9424.9090909091428</v>
      </c>
      <c r="AT1957" s="103">
        <f t="shared" si="2558"/>
        <v>0.11393352229159802</v>
      </c>
      <c r="AU1957" s="5">
        <f t="shared" si="2559"/>
        <v>1.5249999999999999</v>
      </c>
      <c r="AV1957" s="93">
        <f t="shared" si="2560"/>
        <v>-0.17888765371004223</v>
      </c>
      <c r="AW1957" s="210">
        <f t="shared" si="2561"/>
        <v>3.6544850498338978E-2</v>
      </c>
      <c r="AX1957" s="276">
        <f t="shared" si="2541"/>
        <v>-4.4853081746332104E-4</v>
      </c>
      <c r="AY1957" s="19">
        <f t="shared" si="2575"/>
        <v>-16.96578296008536</v>
      </c>
    </row>
    <row r="1958" spans="1:51">
      <c r="A1958" s="16">
        <v>41177.342800925922</v>
      </c>
      <c r="B1958" s="9">
        <v>3</v>
      </c>
      <c r="C1958" s="5">
        <v>1.51</v>
      </c>
      <c r="D1958" s="5">
        <v>1.55</v>
      </c>
      <c r="E1958" s="5">
        <v>1.51</v>
      </c>
      <c r="F1958" s="5">
        <v>1.5149999999999999</v>
      </c>
      <c r="G1958" s="6">
        <v>114697</v>
      </c>
      <c r="H1958" s="113">
        <f t="shared" si="2563"/>
        <v>1.5149999999999999</v>
      </c>
      <c r="I1958" s="19">
        <f t="shared" si="2564"/>
        <v>-6.5573770491803339E-3</v>
      </c>
      <c r="J1958" s="8">
        <f t="shared" si="2543"/>
        <v>1.6046584280032443</v>
      </c>
      <c r="K1958" s="8">
        <f t="shared" si="2544"/>
        <v>1.4293415719967555</v>
      </c>
      <c r="L1958" s="8">
        <f t="shared" si="2545"/>
        <v>1.5169999999999999</v>
      </c>
      <c r="M1958" s="19">
        <f t="shared" si="2546"/>
        <v>0.12265567548110662</v>
      </c>
      <c r="N1958" s="19">
        <f t="shared" si="2565"/>
        <v>-4.2838552230647841E-3</v>
      </c>
      <c r="O1958" s="19">
        <f t="shared" si="2566"/>
        <v>2.7319355258009141E-4</v>
      </c>
      <c r="P1958" s="19">
        <f t="shared" si="2567"/>
        <v>7.4336790884526563E-4</v>
      </c>
      <c r="Q1958" s="6">
        <v>282</v>
      </c>
      <c r="R1958" s="191">
        <v>174502.79</v>
      </c>
      <c r="S1958" s="66">
        <f t="shared" si="2547"/>
        <v>618.8042198581561</v>
      </c>
      <c r="T1958" t="str">
        <f t="shared" si="2576"/>
        <v/>
      </c>
      <c r="U1958" t="str">
        <f t="shared" si="2576"/>
        <v/>
      </c>
      <c r="V1958" t="str">
        <f t="shared" si="2576"/>
        <v/>
      </c>
      <c r="W1958" t="str">
        <f t="shared" si="2576"/>
        <v/>
      </c>
      <c r="X1958" s="63"/>
      <c r="Y1958" s="219">
        <f t="shared" si="2548"/>
        <v>-2.7802197802197911E-3</v>
      </c>
      <c r="Z1958" s="78">
        <f t="shared" si="2549"/>
        <v>1.5284297602681707</v>
      </c>
      <c r="AA1958" s="78">
        <f t="shared" si="2550"/>
        <v>1.5180321259678369</v>
      </c>
      <c r="AB1958" s="74">
        <f t="shared" si="1517"/>
        <v>1957</v>
      </c>
      <c r="AC1958" s="80">
        <f t="shared" si="2551"/>
        <v>-3.8617980330164278E-3</v>
      </c>
      <c r="AD1958" s="79">
        <f t="shared" si="2568"/>
        <v>1.0397634300333802E-2</v>
      </c>
      <c r="AE1958" s="81">
        <f t="shared" si="2552"/>
        <v>1.425943233335023E-2</v>
      </c>
      <c r="AF1958" s="19">
        <f t="shared" si="2553"/>
        <v>6.849416506060229E-3</v>
      </c>
      <c r="AG1958" s="93">
        <f t="shared" si="2569"/>
        <v>0.47122010995877744</v>
      </c>
      <c r="AH1958" s="91">
        <f t="shared" si="2554"/>
        <v>-2.8037512909622961E-4</v>
      </c>
      <c r="AI1958" s="96">
        <f t="shared" si="2555"/>
        <v>1950.9878893273874</v>
      </c>
      <c r="AJ1958" s="5">
        <f t="shared" si="2570"/>
        <v>-1.0000000000000009E-2</v>
      </c>
      <c r="AK1958" s="5">
        <f t="shared" si="2539"/>
        <v>0</v>
      </c>
      <c r="AL1958" s="5">
        <f t="shared" si="2556"/>
        <v>-1.0000000000000009E-2</v>
      </c>
      <c r="AM1958" s="95">
        <f t="shared" si="2540"/>
        <v>1.2142857142857138E-2</v>
      </c>
      <c r="AN1958" s="95">
        <f t="shared" si="2557"/>
        <v>-5.7142857142857195E-3</v>
      </c>
      <c r="AO1958" s="78">
        <f t="shared" si="2571"/>
        <v>2.1249999999999973</v>
      </c>
      <c r="AP1958" s="8">
        <f t="shared" si="2572"/>
        <v>67.999999999999972</v>
      </c>
      <c r="AQ1958" s="8"/>
      <c r="AR1958" s="8">
        <f t="shared" si="2573"/>
        <v>-0.75000000000000555</v>
      </c>
      <c r="AS1958" s="114">
        <f t="shared" si="2574"/>
        <v>-86022.75000000064</v>
      </c>
      <c r="AT1958" s="103">
        <f t="shared" si="2558"/>
        <v>7.2981569552291931E-2</v>
      </c>
      <c r="AU1958" s="5">
        <f t="shared" si="2559"/>
        <v>1.5149999999999999</v>
      </c>
      <c r="AV1958" s="93">
        <f t="shared" si="2560"/>
        <v>-0.49295916701389492</v>
      </c>
      <c r="AW1958" s="210">
        <f t="shared" si="2561"/>
        <v>2.6490066225165587E-2</v>
      </c>
      <c r="AX1958" s="276">
        <f t="shared" ref="AX1958:AX1963" si="2577">SLOPE(M1945:M1958,AB1945:AB1958)</f>
        <v>-6.6644551767070057E-4</v>
      </c>
      <c r="AY1958" s="19">
        <f t="shared" si="2575"/>
        <v>-0.48584108766439371</v>
      </c>
    </row>
    <row r="1959" spans="1:51">
      <c r="A1959" s="16">
        <v>41178.355949074074</v>
      </c>
      <c r="B1959" s="9">
        <v>4</v>
      </c>
      <c r="C1959" s="5">
        <v>1.49</v>
      </c>
      <c r="D1959" s="5">
        <v>1.52</v>
      </c>
      <c r="E1959" s="5">
        <v>1.4850000000000001</v>
      </c>
      <c r="F1959" s="5">
        <v>1.52</v>
      </c>
      <c r="G1959" s="6">
        <v>103931</v>
      </c>
      <c r="H1959" s="113">
        <f t="shared" si="2563"/>
        <v>1.52</v>
      </c>
      <c r="I1959" s="19">
        <f t="shared" si="2564"/>
        <v>3.3003300330033767E-3</v>
      </c>
      <c r="J1959" s="8">
        <f t="shared" si="2543"/>
        <v>1.6052813343985906</v>
      </c>
      <c r="K1959" s="8">
        <f t="shared" si="2544"/>
        <v>1.4317186656014094</v>
      </c>
      <c r="L1959" s="8">
        <f t="shared" si="2545"/>
        <v>1.5185</v>
      </c>
      <c r="M1959" s="19">
        <f t="shared" si="2546"/>
        <v>0.12122679753167447</v>
      </c>
      <c r="N1959" s="19">
        <f t="shared" si="2565"/>
        <v>-1.1649505363918129E-2</v>
      </c>
      <c r="O1959" s="19">
        <f t="shared" si="2566"/>
        <v>3.8818628592587618E-4</v>
      </c>
      <c r="P1959" s="19">
        <f t="shared" si="2567"/>
        <v>1.6630689621187867E-3</v>
      </c>
      <c r="Q1959" s="6">
        <v>151</v>
      </c>
      <c r="R1959" s="191">
        <v>156356.065</v>
      </c>
      <c r="S1959" s="66">
        <f t="shared" si="2547"/>
        <v>1035.4706291390728</v>
      </c>
      <c r="T1959" t="str">
        <f t="shared" ref="T1959:W1960" si="2578">IF(C1959&gt;$J1959,"BrokeBandUpper", IF(C1959&lt;$K1959,"BrokeBandLower", ""))</f>
        <v/>
      </c>
      <c r="U1959" t="str">
        <f t="shared" si="2578"/>
        <v/>
      </c>
      <c r="V1959" t="str">
        <f t="shared" si="2578"/>
        <v/>
      </c>
      <c r="W1959" t="str">
        <f t="shared" si="2578"/>
        <v/>
      </c>
      <c r="X1959" s="63"/>
      <c r="Y1959" s="219">
        <f t="shared" si="2548"/>
        <v>-3.8351648351648438E-3</v>
      </c>
      <c r="Z1959" s="78">
        <f t="shared" si="2549"/>
        <v>1.5271315771868723</v>
      </c>
      <c r="AA1959" s="78">
        <f t="shared" si="2550"/>
        <v>1.5181777486462169</v>
      </c>
      <c r="AB1959" s="74">
        <f t="shared" si="1517"/>
        <v>1958</v>
      </c>
      <c r="AC1959" s="80">
        <f t="shared" si="2551"/>
        <v>-4.244483034155859E-3</v>
      </c>
      <c r="AD1959" s="79">
        <f t="shared" si="2568"/>
        <v>8.9538285406554063E-3</v>
      </c>
      <c r="AE1959" s="81">
        <f t="shared" si="2552"/>
        <v>1.3198311574811265E-2</v>
      </c>
      <c r="AF1959" s="19">
        <f t="shared" si="2553"/>
        <v>5.8977471831869995E-3</v>
      </c>
      <c r="AG1959" s="93">
        <f t="shared" si="2569"/>
        <v>9.9095032383275161E-2</v>
      </c>
      <c r="AH1959" s="91">
        <f t="shared" si="2554"/>
        <v>-7.1266118072957851E-4</v>
      </c>
      <c r="AI1959" s="96">
        <f t="shared" si="2555"/>
        <v>1952.99720482723</v>
      </c>
      <c r="AJ1959" s="5">
        <f t="shared" si="2570"/>
        <v>5.0000000000001155E-3</v>
      </c>
      <c r="AK1959" s="5">
        <f t="shared" ref="AK1959:AK1966" si="2579">IF(AJ1959&gt;0,AJ1959,0)</f>
        <v>5.0000000000001155E-3</v>
      </c>
      <c r="AL1959" s="5">
        <f t="shared" si="2556"/>
        <v>0</v>
      </c>
      <c r="AM1959" s="95">
        <f t="shared" ref="AM1959:AM1964" si="2580">(AVERAGE(AK1946:AK1959))</f>
        <v>5.0000000000000044E-3</v>
      </c>
      <c r="AN1959" s="95">
        <f t="shared" si="2557"/>
        <v>-5.7142857142857195E-3</v>
      </c>
      <c r="AO1959" s="78">
        <f t="shared" si="2571"/>
        <v>0.875</v>
      </c>
      <c r="AP1959" s="8">
        <f t="shared" si="2572"/>
        <v>46.666666666666664</v>
      </c>
      <c r="AQ1959" s="8"/>
      <c r="AR1959" s="8">
        <f t="shared" si="2573"/>
        <v>1</v>
      </c>
      <c r="AS1959" s="114">
        <f t="shared" si="2574"/>
        <v>103931</v>
      </c>
      <c r="AT1959" s="103">
        <f t="shared" si="2558"/>
        <v>8.6348641997965173E-2</v>
      </c>
      <c r="AU1959" s="5">
        <f t="shared" si="2559"/>
        <v>1.52</v>
      </c>
      <c r="AV1959" s="93">
        <f t="shared" si="2560"/>
        <v>0.66470718612674218</v>
      </c>
      <c r="AW1959" s="210">
        <f t="shared" si="2561"/>
        <v>2.3569023569023514E-2</v>
      </c>
      <c r="AX1959" s="276">
        <f t="shared" si="2577"/>
        <v>-1.0352343478565789E-3</v>
      </c>
      <c r="AY1959" s="19">
        <f t="shared" si="2575"/>
        <v>-0.55336681005048294</v>
      </c>
    </row>
    <row r="1960" spans="1:51">
      <c r="A1960" s="16">
        <v>41179.322118055556</v>
      </c>
      <c r="B1960" s="9">
        <v>5</v>
      </c>
      <c r="C1960" s="5">
        <v>1.5</v>
      </c>
      <c r="D1960" s="5">
        <v>1.5</v>
      </c>
      <c r="E1960" s="5">
        <v>1.49</v>
      </c>
      <c r="F1960" s="5">
        <v>1.49</v>
      </c>
      <c r="G1960" s="6">
        <v>30700</v>
      </c>
      <c r="H1960" s="113">
        <f t="shared" si="2563"/>
        <v>1.49</v>
      </c>
      <c r="I1960" s="19">
        <f t="shared" si="2564"/>
        <v>-1.9736842105263174E-2</v>
      </c>
      <c r="J1960" s="8">
        <f t="shared" ref="J1960:J1965" si="2581">(L1960)+2*STDEVPA(H1941:H1960)</f>
        <v>1.6052813343985906</v>
      </c>
      <c r="K1960" s="8">
        <f t="shared" ref="K1960:K1965" si="2582">(L1960)-(2*STDEVPA(H1941:H1960))</f>
        <v>1.4317186656014094</v>
      </c>
      <c r="L1960" s="8">
        <f t="shared" ref="L1960:L1965" si="2583">AVERAGE(H1941:H1960)</f>
        <v>1.5185</v>
      </c>
      <c r="M1960" s="19">
        <f t="shared" ref="M1960:M1965" si="2584">(J1960-K1960)/K1960</f>
        <v>0.12122679753167447</v>
      </c>
      <c r="N1960" s="19">
        <f t="shared" si="2565"/>
        <v>0</v>
      </c>
      <c r="O1960" s="19">
        <f t="shared" si="2566"/>
        <v>0</v>
      </c>
      <c r="P1960" s="19">
        <f t="shared" si="2567"/>
        <v>0</v>
      </c>
      <c r="Q1960" s="6">
        <v>29</v>
      </c>
      <c r="R1960" s="191">
        <v>45902.794999999998</v>
      </c>
      <c r="S1960" s="66">
        <f t="shared" ref="S1960:S1965" si="2585">R1960/Q1960</f>
        <v>1582.855</v>
      </c>
      <c r="T1960" t="str">
        <f t="shared" si="2578"/>
        <v/>
      </c>
      <c r="U1960" t="str">
        <f t="shared" si="2578"/>
        <v/>
      </c>
      <c r="V1960" t="str">
        <f t="shared" si="2578"/>
        <v/>
      </c>
      <c r="W1960" t="str">
        <f t="shared" si="2578"/>
        <v/>
      </c>
      <c r="X1960" s="63"/>
      <c r="Y1960" s="219">
        <f t="shared" ref="Y1960:Y1965" si="2586">SLOPE(H1947:H1960,AB1947:AB1960)</f>
        <v>-5.0439560439560494E-3</v>
      </c>
      <c r="Z1960" s="78">
        <f t="shared" ref="Z1960:Z1965" si="2587">Z1959+(0.154*(F1960-Z1959))</f>
        <v>1.5214133143000941</v>
      </c>
      <c r="AA1960" s="78">
        <f t="shared" ref="AA1960:AA1965" si="2588">AA1959+(0.074*(F1960-AA1959))</f>
        <v>1.5160925952463968</v>
      </c>
      <c r="AB1960" s="74">
        <f t="shared" si="1517"/>
        <v>1959</v>
      </c>
      <c r="AC1960" s="80">
        <f t="shared" ref="AC1960:AC1965" si="2589">AD1960-AE1960</f>
        <v>-6.3020740168912188E-3</v>
      </c>
      <c r="AD1960" s="79">
        <f t="shared" si="2568"/>
        <v>5.3207190536972426E-3</v>
      </c>
      <c r="AE1960" s="81">
        <f t="shared" ref="AE1960:AE1965" si="2590">AE1959+(0.2*(AD1960-AE1959))</f>
        <v>1.1622793070588461E-2</v>
      </c>
      <c r="AF1960" s="19">
        <f t="shared" ref="AF1960:AF1965" si="2591">AD1960/AA1960</f>
        <v>3.5094947830890989E-3</v>
      </c>
      <c r="AG1960" s="93">
        <f t="shared" si="2569"/>
        <v>0.48476833719858953</v>
      </c>
      <c r="AH1960" s="91">
        <f t="shared" ref="AH1960:AH1965" si="2592">SLOPE(AC1947:AC1960,AB1947:AB1960)</f>
        <v>-1.029261344259246E-3</v>
      </c>
      <c r="AI1960" s="96">
        <f t="shared" ref="AI1960:AI1965" si="2593">INTERCEPT(AB1947:AB1960,AC1947:AC1960)</f>
        <v>1953.8242844305641</v>
      </c>
      <c r="AJ1960" s="5">
        <f t="shared" si="2570"/>
        <v>-3.0000000000000027E-2</v>
      </c>
      <c r="AK1960" s="5">
        <f t="shared" si="2579"/>
        <v>0</v>
      </c>
      <c r="AL1960" s="5">
        <f t="shared" ref="AL1960:AL1965" si="2594">IF(AJ1960&lt;0,AJ1960,0)</f>
        <v>-3.0000000000000027E-2</v>
      </c>
      <c r="AM1960" s="95">
        <f t="shared" si="2580"/>
        <v>3.5714285714285748E-3</v>
      </c>
      <c r="AN1960" s="95">
        <f t="shared" si="2557"/>
        <v>-7.8571428571428646E-3</v>
      </c>
      <c r="AO1960" s="78">
        <f t="shared" si="2571"/>
        <v>0.45454545454545453</v>
      </c>
      <c r="AP1960" s="8">
        <f t="shared" si="2572"/>
        <v>31.25</v>
      </c>
      <c r="AQ1960" s="8"/>
      <c r="AR1960" s="8">
        <f t="shared" si="2573"/>
        <v>-1</v>
      </c>
      <c r="AS1960" s="114">
        <f t="shared" si="2574"/>
        <v>-30700</v>
      </c>
      <c r="AT1960" s="103">
        <f t="shared" ref="AT1960:AT1965" si="2595">SUM(AS1941:AS1960)/SUM(G1941:G1960)</f>
        <v>6.2594772544041041E-2</v>
      </c>
      <c r="AU1960" s="5">
        <f t="shared" ref="AU1960:AU1965" si="2596">F1960</f>
        <v>1.49</v>
      </c>
      <c r="AV1960" s="93">
        <f t="shared" ref="AV1960:AV1965" si="2597">AS1960/R1960</f>
        <v>-0.6688045902215759</v>
      </c>
      <c r="AW1960" s="210">
        <f t="shared" ref="AW1960:AW1965" si="2598">(D1960-E1960)/E1960</f>
        <v>6.7114093959731603E-3</v>
      </c>
      <c r="AX1960" s="276">
        <f t="shared" si="2577"/>
        <v>-1.3713065342078657E-3</v>
      </c>
      <c r="AY1960" s="19">
        <f t="shared" si="2575"/>
        <v>-0.32463392182370493</v>
      </c>
    </row>
    <row r="1961" spans="1:51">
      <c r="A1961" s="16">
        <v>41180.361168981479</v>
      </c>
      <c r="B1961" s="9">
        <v>6</v>
      </c>
      <c r="C1961" s="5">
        <v>1.5</v>
      </c>
      <c r="D1961" s="5">
        <v>1.5</v>
      </c>
      <c r="E1961" s="5">
        <v>1.49</v>
      </c>
      <c r="F1961" s="5">
        <v>1.5</v>
      </c>
      <c r="G1961" s="6">
        <v>69916</v>
      </c>
      <c r="H1961" s="113">
        <f t="shared" si="2563"/>
        <v>1.5</v>
      </c>
      <c r="I1961" s="19">
        <f t="shared" si="2564"/>
        <v>6.7114093959731603E-3</v>
      </c>
      <c r="J1961" s="8">
        <f t="shared" si="2581"/>
        <v>1.5993563184232549</v>
      </c>
      <c r="K1961" s="8">
        <f t="shared" si="2582"/>
        <v>1.4446436815767452</v>
      </c>
      <c r="L1961" s="8">
        <f t="shared" si="2583"/>
        <v>1.522</v>
      </c>
      <c r="M1961" s="19">
        <f t="shared" si="2584"/>
        <v>0.10709397674978913</v>
      </c>
      <c r="N1961" s="19">
        <f t="shared" si="2565"/>
        <v>-0.11658165578607055</v>
      </c>
      <c r="O1961" s="19">
        <f t="shared" si="2566"/>
        <v>-3.6909517655081014E-3</v>
      </c>
      <c r="P1961" s="19">
        <f t="shared" si="2567"/>
        <v>9.0276227347406268E-3</v>
      </c>
      <c r="Q1961" s="6">
        <v>357</v>
      </c>
      <c r="R1961" s="191">
        <v>104728.705</v>
      </c>
      <c r="S1961" s="66">
        <f t="shared" si="2585"/>
        <v>293.35771708683473</v>
      </c>
      <c r="T1961" t="str">
        <f t="shared" ref="T1961:W1962" si="2599">IF(C1961&gt;$J1961,"BrokeBandUpper", IF(C1961&lt;$K1961,"BrokeBandLower", ""))</f>
        <v/>
      </c>
      <c r="U1961" t="str">
        <f t="shared" si="2599"/>
        <v/>
      </c>
      <c r="V1961" t="str">
        <f t="shared" si="2599"/>
        <v/>
      </c>
      <c r="W1961" t="str">
        <f t="shared" si="2599"/>
        <v/>
      </c>
      <c r="X1961" s="63"/>
      <c r="Y1961" s="219">
        <f t="shared" si="2586"/>
        <v>-4.7142857142857169E-3</v>
      </c>
      <c r="Z1961" s="78">
        <f t="shared" si="2587"/>
        <v>1.5181156638978797</v>
      </c>
      <c r="AA1961" s="78">
        <f t="shared" si="2588"/>
        <v>1.5149017431981635</v>
      </c>
      <c r="AB1961" s="74">
        <f t="shared" si="1517"/>
        <v>1960</v>
      </c>
      <c r="AC1961" s="80">
        <f t="shared" si="2589"/>
        <v>-6.7270978966978458E-3</v>
      </c>
      <c r="AD1961" s="79">
        <f t="shared" si="2568"/>
        <v>3.2139206997161551E-3</v>
      </c>
      <c r="AE1961" s="81">
        <f t="shared" si="2590"/>
        <v>9.9410185964140009E-3</v>
      </c>
      <c r="AF1961" s="19">
        <f t="shared" si="2591"/>
        <v>2.1215373961687651E-3</v>
      </c>
      <c r="AG1961" s="93">
        <f t="shared" si="2569"/>
        <v>6.7441905421524867E-2</v>
      </c>
      <c r="AH1961" s="91">
        <f t="shared" si="2592"/>
        <v>-1.1559500345389424E-3</v>
      </c>
      <c r="AI1961" s="96">
        <f t="shared" si="2593"/>
        <v>1954.0747651194195</v>
      </c>
      <c r="AJ1961" s="5">
        <f t="shared" si="2570"/>
        <v>1.0000000000000009E-2</v>
      </c>
      <c r="AK1961" s="5">
        <f t="shared" si="2579"/>
        <v>1.0000000000000009E-2</v>
      </c>
      <c r="AL1961" s="5">
        <f t="shared" si="2594"/>
        <v>0</v>
      </c>
      <c r="AM1961" s="95">
        <f t="shared" si="2580"/>
        <v>2.1428571428571447E-3</v>
      </c>
      <c r="AN1961" s="95">
        <f t="shared" si="2557"/>
        <v>-7.8571428571428646E-3</v>
      </c>
      <c r="AO1961" s="78">
        <f t="shared" si="2571"/>
        <v>0.27272727272727271</v>
      </c>
      <c r="AP1961" s="8">
        <f t="shared" si="2572"/>
        <v>21.428571428571431</v>
      </c>
      <c r="AQ1961" s="8"/>
      <c r="AR1961" s="8">
        <f t="shared" si="2573"/>
        <v>1</v>
      </c>
      <c r="AS1961" s="114">
        <f t="shared" si="2574"/>
        <v>69916</v>
      </c>
      <c r="AT1961" s="103">
        <f t="shared" si="2595"/>
        <v>8.3704824657545099E-2</v>
      </c>
      <c r="AU1961" s="5">
        <f t="shared" si="2596"/>
        <v>1.5</v>
      </c>
      <c r="AV1961" s="93">
        <f t="shared" si="2597"/>
        <v>0.6675915643184932</v>
      </c>
      <c r="AW1961" s="210">
        <f t="shared" si="2598"/>
        <v>6.7114093959731603E-3</v>
      </c>
      <c r="AX1961" s="276">
        <f t="shared" si="2577"/>
        <v>-1.8137669050036355E-3</v>
      </c>
      <c r="AY1961" s="19">
        <f t="shared" si="2575"/>
        <v>-0.32265606540798453</v>
      </c>
    </row>
    <row r="1962" spans="1:51">
      <c r="A1962" s="16">
        <v>41183.345057870371</v>
      </c>
      <c r="B1962" s="9">
        <v>2</v>
      </c>
      <c r="C1962" s="5">
        <v>1.49</v>
      </c>
      <c r="D1962" s="5">
        <v>1.5</v>
      </c>
      <c r="E1962" s="5">
        <v>1.48</v>
      </c>
      <c r="F1962" s="5">
        <v>1.5</v>
      </c>
      <c r="G1962" s="6">
        <v>104749</v>
      </c>
      <c r="H1962" s="113">
        <f t="shared" ref="H1962:H1967" si="2600">F1962</f>
        <v>1.5</v>
      </c>
      <c r="I1962" s="19">
        <f t="shared" si="2564"/>
        <v>0</v>
      </c>
      <c r="J1962" s="8">
        <f t="shared" si="2581"/>
        <v>1.5967736215946411</v>
      </c>
      <c r="K1962" s="8">
        <f t="shared" si="2582"/>
        <v>1.451226378405359</v>
      </c>
      <c r="L1962" s="8">
        <f t="shared" si="2583"/>
        <v>1.524</v>
      </c>
      <c r="M1962" s="19">
        <f t="shared" si="2584"/>
        <v>0.10029258381398277</v>
      </c>
      <c r="N1962" s="19">
        <f t="shared" si="2565"/>
        <v>-6.350864112271136E-2</v>
      </c>
      <c r="O1962" s="19">
        <f t="shared" si="2566"/>
        <v>-1.6148351676629306E-3</v>
      </c>
      <c r="P1962" s="19">
        <f t="shared" si="2567"/>
        <v>4.5566231400598067E-3</v>
      </c>
      <c r="Q1962" s="6">
        <v>310</v>
      </c>
      <c r="R1962" s="191">
        <v>155548.18</v>
      </c>
      <c r="S1962" s="66">
        <f t="shared" si="2585"/>
        <v>501.76832258064513</v>
      </c>
      <c r="T1962" t="str">
        <f t="shared" si="2599"/>
        <v/>
      </c>
      <c r="U1962" t="str">
        <f t="shared" si="2599"/>
        <v/>
      </c>
      <c r="V1962" t="str">
        <f t="shared" si="2599"/>
        <v/>
      </c>
      <c r="W1962" t="str">
        <f t="shared" si="2599"/>
        <v/>
      </c>
      <c r="X1962" s="63"/>
      <c r="Y1962" s="219">
        <f t="shared" si="2586"/>
        <v>-4.8571428571428602E-3</v>
      </c>
      <c r="Z1962" s="78">
        <f t="shared" si="2587"/>
        <v>1.5153258516576062</v>
      </c>
      <c r="AA1962" s="78">
        <f t="shared" si="2588"/>
        <v>1.5137990142014994</v>
      </c>
      <c r="AB1962" s="74">
        <f t="shared" si="1517"/>
        <v>1961</v>
      </c>
      <c r="AC1962" s="80">
        <f t="shared" si="2589"/>
        <v>-6.7313449122457427E-3</v>
      </c>
      <c r="AD1962" s="79">
        <f t="shared" ref="AD1962:AD1967" si="2601">Z1962-AA1962</f>
        <v>1.5268374561068221E-3</v>
      </c>
      <c r="AE1962" s="81">
        <f t="shared" si="2590"/>
        <v>8.2581823683525648E-3</v>
      </c>
      <c r="AF1962" s="19">
        <f t="shared" si="2591"/>
        <v>1.0086130601110216E-3</v>
      </c>
      <c r="AG1962" s="93">
        <f t="shared" si="2569"/>
        <v>6.3132952918400025E-4</v>
      </c>
      <c r="AH1962" s="91">
        <f t="shared" si="2592"/>
        <v>-1.1845818800777582E-3</v>
      </c>
      <c r="AI1962" s="96">
        <f t="shared" si="2593"/>
        <v>1954.3030738582518</v>
      </c>
      <c r="AJ1962" s="5">
        <f t="shared" ref="AJ1962:AJ1967" si="2602">F1962-F1961</f>
        <v>0</v>
      </c>
      <c r="AK1962" s="5">
        <f t="shared" si="2579"/>
        <v>0</v>
      </c>
      <c r="AL1962" s="5">
        <f t="shared" si="2594"/>
        <v>0</v>
      </c>
      <c r="AM1962" s="95">
        <f t="shared" si="2580"/>
        <v>2.1428571428571447E-3</v>
      </c>
      <c r="AN1962" s="95">
        <f t="shared" ref="AN1962:AN1967" si="2603">(AVERAGE(AL1949:AL1962))</f>
        <v>-6.0714285714285688E-3</v>
      </c>
      <c r="AO1962" s="78">
        <f t="shared" ref="AO1962:AO1967" si="2604">ABS(AM1962/AN1962)</f>
        <v>0.3529411764705887</v>
      </c>
      <c r="AP1962" s="8">
        <f t="shared" ref="AP1962:AP1967" si="2605">IF(AN1962=0,100,100-(100/(1+AO1962)))</f>
        <v>26.086956521739154</v>
      </c>
      <c r="AQ1962" s="8"/>
      <c r="AR1962" s="8">
        <f t="shared" ref="AR1962:AR1967" si="2606">IF(ISERROR(((F1962-E1962)-(D1962-F1962))/(D1962-E1962)),0,((F1962-E1962)-(D1962-F1962))/(D1962-E1962))</f>
        <v>1</v>
      </c>
      <c r="AS1962" s="114">
        <f t="shared" ref="AS1962:AS1967" si="2607">IF(ISERROR(AR1962*G1962),0,AR1962*G1962)</f>
        <v>104749</v>
      </c>
      <c r="AT1962" s="103">
        <f t="shared" si="2595"/>
        <v>8.8188890090676333E-2</v>
      </c>
      <c r="AU1962" s="5">
        <f t="shared" si="2596"/>
        <v>1.5</v>
      </c>
      <c r="AV1962" s="93">
        <f t="shared" si="2597"/>
        <v>0.67341835822187057</v>
      </c>
      <c r="AW1962" s="210">
        <f t="shared" si="2598"/>
        <v>1.3513513513513526E-2</v>
      </c>
      <c r="AX1962" s="276">
        <f t="shared" si="2577"/>
        <v>-2.2873667124578391E-3</v>
      </c>
      <c r="AY1962" s="19">
        <f t="shared" si="2575"/>
        <v>-0.2611139315353504</v>
      </c>
    </row>
    <row r="1963" spans="1:51">
      <c r="A1963" s="16">
        <v>41184.312337962961</v>
      </c>
      <c r="B1963" s="9">
        <v>3</v>
      </c>
      <c r="C1963" s="5">
        <v>1.4650000000000001</v>
      </c>
      <c r="D1963" s="5">
        <v>1.5</v>
      </c>
      <c r="E1963" s="5">
        <v>1.4650000000000001</v>
      </c>
      <c r="F1963" s="5">
        <v>1.4750000000000001</v>
      </c>
      <c r="G1963" s="6">
        <v>173230</v>
      </c>
      <c r="H1963" s="113">
        <f t="shared" si="2600"/>
        <v>1.4750000000000001</v>
      </c>
      <c r="I1963" s="19">
        <f t="shared" ref="I1963:I1969" si="2608">IF(A1964&gt;A1963,(H1963-H1962)/H1962, (H1963-H1964)/H1964)</f>
        <v>-1.6666666666666607E-2</v>
      </c>
      <c r="J1963" s="8">
        <f t="shared" si="2581"/>
        <v>1.5936221434503848</v>
      </c>
      <c r="K1963" s="8">
        <f t="shared" si="2582"/>
        <v>1.4568778565496152</v>
      </c>
      <c r="L1963" s="8">
        <f t="shared" si="2583"/>
        <v>1.52525</v>
      </c>
      <c r="M1963" s="19">
        <f t="shared" si="2584"/>
        <v>9.3861188352897876E-2</v>
      </c>
      <c r="N1963" s="19">
        <f t="shared" ref="N1963:N1969" si="2609">IF(A1964&gt;A1963,(M1963-M1962)/M1962, (M1963-M1964)/M1964)</f>
        <v>-6.4126331344833046E-2</v>
      </c>
      <c r="O1963" s="19">
        <f t="shared" ref="O1963:O1969" si="2610">IF(A1964&gt;A1963,(J1963-J1962)/J1962, (J1963-J1964)/J1964)</f>
        <v>-1.9736536861806654E-3</v>
      </c>
      <c r="P1963" s="19">
        <f t="shared" ref="P1963:P1969" si="2611">IF(A1964&gt;A1963,(K1963-K1962)/K1962, (K1963-K1964)/K1964)</f>
        <v>3.8942774389659563E-3</v>
      </c>
      <c r="Q1963" s="6">
        <v>348</v>
      </c>
      <c r="R1963" s="191">
        <v>255474.89499999999</v>
      </c>
      <c r="S1963" s="66">
        <f t="shared" si="2585"/>
        <v>734.1232614942528</v>
      </c>
      <c r="T1963" t="str">
        <f t="shared" ref="T1963:W1964" si="2612">IF(C1963&gt;$J1963,"BrokeBandUpper", IF(C1963&lt;$K1963,"BrokeBandLower", ""))</f>
        <v/>
      </c>
      <c r="U1963" t="str">
        <f t="shared" si="2612"/>
        <v/>
      </c>
      <c r="V1963" t="str">
        <f t="shared" si="2612"/>
        <v/>
      </c>
      <c r="W1963" t="str">
        <f t="shared" si="2612"/>
        <v/>
      </c>
      <c r="X1963" s="63"/>
      <c r="Y1963" s="219">
        <f t="shared" si="2586"/>
        <v>-5.637362637362634E-3</v>
      </c>
      <c r="Z1963" s="78">
        <f t="shared" si="2587"/>
        <v>1.509115670502335</v>
      </c>
      <c r="AA1963" s="78">
        <f t="shared" si="2588"/>
        <v>1.5109278871505885</v>
      </c>
      <c r="AB1963" s="74">
        <f t="shared" si="1517"/>
        <v>1962</v>
      </c>
      <c r="AC1963" s="80">
        <f t="shared" si="2589"/>
        <v>-8.0563192132848387E-3</v>
      </c>
      <c r="AD1963" s="79">
        <f t="shared" si="2601"/>
        <v>-1.8122166482534841E-3</v>
      </c>
      <c r="AE1963" s="81">
        <f t="shared" si="2590"/>
        <v>6.2441025650313547E-3</v>
      </c>
      <c r="AF1963" s="19">
        <f t="shared" si="2591"/>
        <v>-1.1994064466379574E-3</v>
      </c>
      <c r="AG1963" s="93">
        <f t="shared" ref="AG1963:AG1969" si="2613">IF(A1964&gt;A1963,(AC1963-AC1962)/AC1962, (AC1963-AC1964)/AC1964)</f>
        <v>0.19683648933643066</v>
      </c>
      <c r="AH1963" s="91">
        <f t="shared" si="2592"/>
        <v>-1.1883497781689806E-3</v>
      </c>
      <c r="AI1963" s="96">
        <f t="shared" si="2593"/>
        <v>1954.4531424229883</v>
      </c>
      <c r="AJ1963" s="5">
        <f t="shared" si="2602"/>
        <v>-2.4999999999999911E-2</v>
      </c>
      <c r="AK1963" s="5">
        <f t="shared" si="2579"/>
        <v>0</v>
      </c>
      <c r="AL1963" s="5">
        <f t="shared" si="2594"/>
        <v>-2.4999999999999911E-2</v>
      </c>
      <c r="AM1963" s="95">
        <f t="shared" si="2580"/>
        <v>2.1428571428571447E-3</v>
      </c>
      <c r="AN1963" s="95">
        <f t="shared" si="2603"/>
        <v>-7.4999999999999989E-3</v>
      </c>
      <c r="AO1963" s="78">
        <f t="shared" si="2604"/>
        <v>0.28571428571428598</v>
      </c>
      <c r="AP1963" s="8">
        <f t="shared" si="2605"/>
        <v>22.222222222222243</v>
      </c>
      <c r="AQ1963" s="8"/>
      <c r="AR1963" s="8">
        <f t="shared" si="2606"/>
        <v>-0.42857142857142677</v>
      </c>
      <c r="AS1963" s="114">
        <f t="shared" si="2607"/>
        <v>-74241.42857142826</v>
      </c>
      <c r="AT1963" s="103">
        <f t="shared" si="2595"/>
        <v>6.7524167415451655E-2</v>
      </c>
      <c r="AU1963" s="5">
        <f t="shared" si="2596"/>
        <v>1.4750000000000001</v>
      </c>
      <c r="AV1963" s="93">
        <f t="shared" si="2597"/>
        <v>-0.29060165998474435</v>
      </c>
      <c r="AW1963" s="210">
        <f t="shared" si="2598"/>
        <v>2.3890784982935096E-2</v>
      </c>
      <c r="AX1963" s="276">
        <f t="shared" si="2577"/>
        <v>-2.7756423603771761E-3</v>
      </c>
      <c r="AY1963" s="19">
        <f t="shared" si="2575"/>
        <v>-0.21346627336141968</v>
      </c>
    </row>
    <row r="1964" spans="1:51">
      <c r="A1964" s="16">
        <v>41185.336157407408</v>
      </c>
      <c r="B1964" s="9">
        <v>4</v>
      </c>
      <c r="C1964" s="5">
        <v>1.5</v>
      </c>
      <c r="D1964" s="5">
        <v>1.5</v>
      </c>
      <c r="E1964" s="5">
        <v>1.47</v>
      </c>
      <c r="F1964" s="5">
        <v>1.48</v>
      </c>
      <c r="G1964" s="6">
        <v>135820</v>
      </c>
      <c r="H1964" s="113">
        <f t="shared" si="2600"/>
        <v>1.48</v>
      </c>
      <c r="I1964" s="19">
        <f t="shared" si="2608"/>
        <v>3.3898305084745037E-3</v>
      </c>
      <c r="J1964" s="8">
        <f t="shared" si="2581"/>
        <v>1.5831724568965349</v>
      </c>
      <c r="K1964" s="8">
        <f t="shared" si="2582"/>
        <v>1.4728275431034652</v>
      </c>
      <c r="L1964" s="8">
        <f t="shared" si="2583"/>
        <v>1.528</v>
      </c>
      <c r="M1964" s="19">
        <f t="shared" si="2584"/>
        <v>7.4920457802246571E-2</v>
      </c>
      <c r="N1964" s="19">
        <f t="shared" si="2609"/>
        <v>-0.20179512834887869</v>
      </c>
      <c r="O1964" s="19">
        <f t="shared" si="2610"/>
        <v>-6.5571921153311083E-3</v>
      </c>
      <c r="P1964" s="19">
        <f t="shared" si="2611"/>
        <v>1.0947854332568617E-2</v>
      </c>
      <c r="Q1964" s="6">
        <v>314</v>
      </c>
      <c r="R1964" s="191">
        <v>201069.37</v>
      </c>
      <c r="S1964" s="66">
        <f t="shared" si="2585"/>
        <v>640.34831210191078</v>
      </c>
      <c r="T1964" t="str">
        <f t="shared" si="2612"/>
        <v/>
      </c>
      <c r="U1964" t="str">
        <f t="shared" si="2612"/>
        <v/>
      </c>
      <c r="V1964" t="str">
        <f t="shared" si="2612"/>
        <v>BrokeBandLower</v>
      </c>
      <c r="W1964" t="str">
        <f t="shared" si="2612"/>
        <v/>
      </c>
      <c r="X1964" s="63"/>
      <c r="Y1964" s="219">
        <f t="shared" si="2586"/>
        <v>-5.9450549450549405E-3</v>
      </c>
      <c r="Z1964" s="78">
        <f t="shared" si="2587"/>
        <v>1.5046318572449753</v>
      </c>
      <c r="AA1964" s="78">
        <f t="shared" si="2588"/>
        <v>1.508639223501445</v>
      </c>
      <c r="AB1964" s="74">
        <f t="shared" si="1517"/>
        <v>1963</v>
      </c>
      <c r="AC1964" s="80">
        <f t="shared" si="2589"/>
        <v>-8.2011750572008359E-3</v>
      </c>
      <c r="AD1964" s="79">
        <f t="shared" si="2601"/>
        <v>-4.007366256469691E-3</v>
      </c>
      <c r="AE1964" s="81">
        <f t="shared" si="2590"/>
        <v>4.1938088007311448E-3</v>
      </c>
      <c r="AF1964" s="19">
        <f t="shared" si="2591"/>
        <v>-2.6562787139849629E-3</v>
      </c>
      <c r="AG1964" s="93">
        <f t="shared" si="2613"/>
        <v>1.7980400239991784E-2</v>
      </c>
      <c r="AH1964" s="91">
        <f t="shared" si="2592"/>
        <v>-1.1433871980913804E-3</v>
      </c>
      <c r="AI1964" s="96">
        <f t="shared" si="2593"/>
        <v>1954.5616695009217</v>
      </c>
      <c r="AJ1964" s="5">
        <f t="shared" si="2602"/>
        <v>4.9999999999998934E-3</v>
      </c>
      <c r="AK1964" s="5">
        <f t="shared" si="2579"/>
        <v>4.9999999999998934E-3</v>
      </c>
      <c r="AL1964" s="5">
        <f t="shared" si="2594"/>
        <v>0</v>
      </c>
      <c r="AM1964" s="95">
        <f t="shared" si="2580"/>
        <v>2.4999999999999944E-3</v>
      </c>
      <c r="AN1964" s="95">
        <f t="shared" si="2603"/>
        <v>-7.4999999999999989E-3</v>
      </c>
      <c r="AO1964" s="78">
        <f t="shared" si="2604"/>
        <v>0.33333333333333265</v>
      </c>
      <c r="AP1964" s="8">
        <f t="shared" si="2605"/>
        <v>24.999999999999957</v>
      </c>
      <c r="AQ1964" s="8"/>
      <c r="AR1964" s="8">
        <f t="shared" si="2606"/>
        <v>-0.33333333333333331</v>
      </c>
      <c r="AS1964" s="114">
        <f t="shared" si="2607"/>
        <v>-45273.333333333328</v>
      </c>
      <c r="AT1964" s="103">
        <f t="shared" si="2595"/>
        <v>9.0062052800557998E-2</v>
      </c>
      <c r="AU1964" s="5">
        <f t="shared" si="2596"/>
        <v>1.48</v>
      </c>
      <c r="AV1964" s="93">
        <f t="shared" si="2597"/>
        <v>-0.22516275518908391</v>
      </c>
      <c r="AW1964" s="210">
        <f t="shared" si="2598"/>
        <v>2.0408163265306142E-2</v>
      </c>
      <c r="AX1964" s="276">
        <f t="shared" ref="AX1964:AX1969" si="2614">SLOPE(M1951:M1964,AB1951:AB1964)</f>
        <v>-3.5769861014321711E-3</v>
      </c>
      <c r="AY1964" s="19">
        <f t="shared" ref="AY1964:AY1971" si="2615">IF((AX1964&gt;AX1963),ABS(AX1964-AX1963)/ABS(AX1963),-1*ABS(AX1964-AX1963)/ABS(AX1963))</f>
        <v>-0.28870568935477053</v>
      </c>
    </row>
    <row r="1965" spans="1:51">
      <c r="A1965" s="16">
        <v>41186.337627314817</v>
      </c>
      <c r="B1965" s="9">
        <v>5</v>
      </c>
      <c r="C1965" s="5">
        <v>1.48</v>
      </c>
      <c r="D1965" s="5">
        <v>1.4850000000000001</v>
      </c>
      <c r="E1965" s="5">
        <v>1.4650000000000001</v>
      </c>
      <c r="F1965" s="5">
        <v>1.4850000000000001</v>
      </c>
      <c r="G1965" s="6">
        <v>88502</v>
      </c>
      <c r="H1965" s="113">
        <f t="shared" si="2600"/>
        <v>1.4850000000000001</v>
      </c>
      <c r="I1965" s="19">
        <f t="shared" si="2608"/>
        <v>3.3783783783784566E-3</v>
      </c>
      <c r="J1965" s="8">
        <f t="shared" si="2581"/>
        <v>1.5839973175348014</v>
      </c>
      <c r="K1965" s="8">
        <f t="shared" si="2582"/>
        <v>1.4675026824651984</v>
      </c>
      <c r="L1965" s="8">
        <f t="shared" si="2583"/>
        <v>1.5257499999999999</v>
      </c>
      <c r="M1965" s="19">
        <f t="shared" si="2584"/>
        <v>7.9382911160276973E-2</v>
      </c>
      <c r="N1965" s="19">
        <f t="shared" si="2609"/>
        <v>5.9562547919943309E-2</v>
      </c>
      <c r="O1965" s="19">
        <f t="shared" si="2610"/>
        <v>5.2101755224035981E-4</v>
      </c>
      <c r="P1965" s="19">
        <f t="shared" si="2611"/>
        <v>-3.6153999585358727E-3</v>
      </c>
      <c r="Q1965" s="6">
        <v>168</v>
      </c>
      <c r="R1965" s="191">
        <v>130630.62</v>
      </c>
      <c r="S1965" s="66">
        <f t="shared" si="2585"/>
        <v>777.56321428571425</v>
      </c>
      <c r="T1965" t="str">
        <f t="shared" ref="T1965:W1966" si="2616">IF(C1965&gt;$J1965,"BrokeBandUpper", IF(C1965&lt;$K1965,"BrokeBandLower", ""))</f>
        <v/>
      </c>
      <c r="U1965" t="str">
        <f t="shared" si="2616"/>
        <v/>
      </c>
      <c r="V1965" t="str">
        <f t="shared" si="2616"/>
        <v>BrokeBandLower</v>
      </c>
      <c r="W1965" t="str">
        <f t="shared" si="2616"/>
        <v/>
      </c>
      <c r="X1965" s="63"/>
      <c r="Y1965" s="219">
        <f t="shared" si="2586"/>
        <v>-5.4725274725274621E-3</v>
      </c>
      <c r="Z1965" s="78">
        <f t="shared" si="2587"/>
        <v>1.5016085512292492</v>
      </c>
      <c r="AA1965" s="78">
        <f t="shared" si="2588"/>
        <v>1.5068899209623381</v>
      </c>
      <c r="AB1965" s="74">
        <f t="shared" si="1517"/>
        <v>1964</v>
      </c>
      <c r="AC1965" s="80">
        <f t="shared" si="2589"/>
        <v>-7.580142827056038E-3</v>
      </c>
      <c r="AD1965" s="79">
        <f t="shared" si="2601"/>
        <v>-5.2813697330889031E-3</v>
      </c>
      <c r="AE1965" s="81">
        <f t="shared" si="2590"/>
        <v>2.2987730939671349E-3</v>
      </c>
      <c r="AF1965" s="19">
        <f t="shared" si="2591"/>
        <v>-3.5048145585286593E-3</v>
      </c>
      <c r="AG1965" s="93">
        <f t="shared" si="2613"/>
        <v>-7.5724786486482329E-2</v>
      </c>
      <c r="AH1965" s="91">
        <f t="shared" si="2592"/>
        <v>-1.0177020644264565E-3</v>
      </c>
      <c r="AI1965" s="96">
        <f t="shared" si="2593"/>
        <v>1954.4945126255316</v>
      </c>
      <c r="AJ1965" s="5">
        <f t="shared" si="2602"/>
        <v>5.0000000000001155E-3</v>
      </c>
      <c r="AK1965" s="5">
        <f t="shared" si="2579"/>
        <v>5.0000000000001155E-3</v>
      </c>
      <c r="AL1965" s="5">
        <f t="shared" si="2594"/>
        <v>0</v>
      </c>
      <c r="AM1965" s="95">
        <f t="shared" ref="AM1965:AM1970" si="2617">(AVERAGE(AK1952:AK1965))</f>
        <v>2.1428571428571447E-3</v>
      </c>
      <c r="AN1965" s="95">
        <f t="shared" si="2603"/>
        <v>-7.4999999999999989E-3</v>
      </c>
      <c r="AO1965" s="78">
        <f t="shared" si="2604"/>
        <v>0.28571428571428598</v>
      </c>
      <c r="AP1965" s="8">
        <f t="shared" si="2605"/>
        <v>22.222222222222243</v>
      </c>
      <c r="AQ1965" s="8"/>
      <c r="AR1965" s="8">
        <f t="shared" si="2606"/>
        <v>1</v>
      </c>
      <c r="AS1965" s="114">
        <f t="shared" si="2607"/>
        <v>88502</v>
      </c>
      <c r="AT1965" s="103">
        <f t="shared" si="2595"/>
        <v>0.12249498038647248</v>
      </c>
      <c r="AU1965" s="5">
        <f t="shared" si="2596"/>
        <v>1.4850000000000001</v>
      </c>
      <c r="AV1965" s="93">
        <f t="shared" si="2597"/>
        <v>0.67749812409984733</v>
      </c>
      <c r="AW1965" s="210">
        <f t="shared" si="2598"/>
        <v>1.3651877133105813E-2</v>
      </c>
      <c r="AX1965" s="276">
        <f t="shared" si="2614"/>
        <v>-4.0513910640606497E-3</v>
      </c>
      <c r="AY1965" s="19">
        <f t="shared" si="2615"/>
        <v>-0.1326270075353477</v>
      </c>
    </row>
    <row r="1966" spans="1:51">
      <c r="A1966" s="16">
        <v>41187.319525462961</v>
      </c>
      <c r="B1966" s="9">
        <v>6</v>
      </c>
      <c r="C1966" s="5">
        <v>1.49</v>
      </c>
      <c r="D1966" s="5">
        <v>1.49</v>
      </c>
      <c r="E1966" s="5">
        <v>1.48</v>
      </c>
      <c r="F1966" s="5">
        <v>1.4850000000000001</v>
      </c>
      <c r="G1966" s="6">
        <v>153913</v>
      </c>
      <c r="H1966" s="113">
        <f t="shared" si="2600"/>
        <v>1.4850000000000001</v>
      </c>
      <c r="I1966" s="19">
        <f t="shared" si="2608"/>
        <v>0</v>
      </c>
      <c r="J1966" s="8">
        <f t="shared" ref="J1966:J1971" si="2618">(L1966)+2*STDEVPA(H1947:H1966)</f>
        <v>1.5822076209541127</v>
      </c>
      <c r="K1966" s="8">
        <f t="shared" ref="K1966:K1971" si="2619">(L1966)-(2*STDEVPA(H1947:H1966))</f>
        <v>1.4627923790458872</v>
      </c>
      <c r="L1966" s="8">
        <f t="shared" ref="L1966:L1971" si="2620">AVERAGE(H1947:H1966)</f>
        <v>1.5225</v>
      </c>
      <c r="M1966" s="19">
        <f t="shared" ref="M1966:M1971" si="2621">(J1966-K1966)/K1966</f>
        <v>8.1635127184703143E-2</v>
      </c>
      <c r="N1966" s="19">
        <f t="shared" si="2609"/>
        <v>2.8371547370930564E-2</v>
      </c>
      <c r="O1966" s="19">
        <f t="shared" si="2610"/>
        <v>-1.1298608658467035E-3</v>
      </c>
      <c r="P1966" s="19">
        <f t="shared" si="2611"/>
        <v>-3.2097409262643222E-3</v>
      </c>
      <c r="Q1966" s="6">
        <v>150</v>
      </c>
      <c r="R1966" s="191">
        <v>228708.72</v>
      </c>
      <c r="S1966" s="66">
        <f t="shared" ref="S1966:S1971" si="2622">R1966/Q1966</f>
        <v>1524.7248</v>
      </c>
      <c r="T1966" t="str">
        <f t="shared" si="2616"/>
        <v/>
      </c>
      <c r="U1966" t="str">
        <f t="shared" si="2616"/>
        <v/>
      </c>
      <c r="V1966" t="str">
        <f t="shared" si="2616"/>
        <v/>
      </c>
      <c r="W1966" t="str">
        <f t="shared" si="2616"/>
        <v/>
      </c>
      <c r="X1966" s="63"/>
      <c r="Y1966" s="219">
        <f t="shared" ref="Y1966:Y1971" si="2623">SLOPE(H1953:H1966,AB1953:AB1966)</f>
        <v>-5.164835164835152E-3</v>
      </c>
      <c r="Z1966" s="78">
        <f t="shared" ref="Z1966:Z1971" si="2624">Z1965+(0.154*(F1966-Z1965))</f>
        <v>1.4990508343399449</v>
      </c>
      <c r="AA1966" s="78">
        <f t="shared" ref="AA1966:AA1971" si="2625">AA1965+(0.074*(F1966-AA1965))</f>
        <v>1.5052700668111252</v>
      </c>
      <c r="AB1966" s="74">
        <f t="shared" si="1517"/>
        <v>1965</v>
      </c>
      <c r="AC1966" s="80">
        <f t="shared" ref="AC1966:AC1971" si="2626">AD1966-AE1966</f>
        <v>-6.8144044521179321E-3</v>
      </c>
      <c r="AD1966" s="79">
        <f t="shared" si="2601"/>
        <v>-6.2192324711802804E-3</v>
      </c>
      <c r="AE1966" s="81">
        <f t="shared" ref="AE1966:AE1971" si="2627">AE1965+(0.2*(AD1966-AE1965))</f>
        <v>5.9517198093765166E-4</v>
      </c>
      <c r="AF1966" s="19">
        <f t="shared" ref="AF1966:AF1971" si="2628">AD1966/AA1966</f>
        <v>-4.1316389718394917E-3</v>
      </c>
      <c r="AG1966" s="93">
        <f t="shared" si="2613"/>
        <v>-0.10101899032890677</v>
      </c>
      <c r="AH1966" s="91">
        <f t="shared" ref="AH1966:AH1971" si="2629">SLOPE(AC1953:AC1966,AB1953:AB1966)</f>
        <v>-8.5624728105873778E-4</v>
      </c>
      <c r="AI1966" s="96">
        <f t="shared" ref="AI1966:AI1971" si="2630">INTERCEPT(AB1953:AB1966,AC1953:AC1966)</f>
        <v>1954.3382739996064</v>
      </c>
      <c r="AJ1966" s="5">
        <f t="shared" si="2602"/>
        <v>0</v>
      </c>
      <c r="AK1966" s="5">
        <f t="shared" si="2579"/>
        <v>0</v>
      </c>
      <c r="AL1966" s="5">
        <f t="shared" ref="AL1966:AL1971" si="2631">IF(AJ1966&lt;0,AJ1966,0)</f>
        <v>0</v>
      </c>
      <c r="AM1966" s="95">
        <f t="shared" si="2617"/>
        <v>2.1428571428571447E-3</v>
      </c>
      <c r="AN1966" s="95">
        <f t="shared" si="2603"/>
        <v>-6.428571428571418E-3</v>
      </c>
      <c r="AO1966" s="78">
        <f t="shared" si="2604"/>
        <v>0.33333333333333415</v>
      </c>
      <c r="AP1966" s="8">
        <f t="shared" si="2605"/>
        <v>25.000000000000043</v>
      </c>
      <c r="AQ1966" s="8"/>
      <c r="AR1966" s="8">
        <f t="shared" si="2606"/>
        <v>2.2204460492503112E-14</v>
      </c>
      <c r="AS1966" s="114">
        <f t="shared" si="2607"/>
        <v>3.4175551277826315E-9</v>
      </c>
      <c r="AT1966" s="103">
        <f t="shared" ref="AT1966:AT1971" si="2632">SUM(AS1947:AS1966)/SUM(G1947:G1966)</f>
        <v>5.0882569039485522E-2</v>
      </c>
      <c r="AU1966" s="5">
        <f t="shared" ref="AU1966:AU1971" si="2633">F1966</f>
        <v>1.4850000000000001</v>
      </c>
      <c r="AV1966" s="93">
        <f t="shared" ref="AV1966:AV1971" si="2634">AS1966/R1966</f>
        <v>1.4942828274246086E-14</v>
      </c>
      <c r="AW1966" s="210">
        <f t="shared" ref="AW1966:AW1971" si="2635">(D1966-E1966)/E1966</f>
        <v>6.7567567567567632E-3</v>
      </c>
      <c r="AX1966" s="276">
        <f t="shared" si="2614"/>
        <v>-4.270408029148123E-3</v>
      </c>
      <c r="AY1966" s="19">
        <f t="shared" si="2615"/>
        <v>-5.4059694960169019E-2</v>
      </c>
    </row>
    <row r="1967" spans="1:51">
      <c r="A1967" s="16">
        <v>41190.344456018516</v>
      </c>
      <c r="B1967" s="9">
        <v>2</v>
      </c>
      <c r="C1967" s="5">
        <v>1.49</v>
      </c>
      <c r="D1967" s="5">
        <v>1.49</v>
      </c>
      <c r="E1967" s="5">
        <v>1.4650000000000001</v>
      </c>
      <c r="F1967" s="5">
        <v>1.4850000000000001</v>
      </c>
      <c r="G1967" s="6">
        <v>158146</v>
      </c>
      <c r="H1967" s="113">
        <f t="shared" si="2600"/>
        <v>1.4850000000000001</v>
      </c>
      <c r="I1967" s="19">
        <f t="shared" si="2608"/>
        <v>0</v>
      </c>
      <c r="J1967" s="8">
        <f t="shared" si="2618"/>
        <v>1.5733804772584237</v>
      </c>
      <c r="K1967" s="8">
        <f t="shared" si="2619"/>
        <v>1.4621195227415762</v>
      </c>
      <c r="L1967" s="8">
        <f t="shared" si="2620"/>
        <v>1.5177499999999999</v>
      </c>
      <c r="M1967" s="19">
        <f t="shared" si="2621"/>
        <v>7.6095663033228234E-2</v>
      </c>
      <c r="N1967" s="19">
        <f t="shared" si="2609"/>
        <v>-6.7856379263569022E-2</v>
      </c>
      <c r="O1967" s="19">
        <f t="shared" si="2610"/>
        <v>-5.579004663348824E-3</v>
      </c>
      <c r="P1967" s="19">
        <f t="shared" si="2611"/>
        <v>-4.5998072860476194E-4</v>
      </c>
      <c r="Q1967" s="6">
        <v>256</v>
      </c>
      <c r="R1967" s="191">
        <v>235005.08499999999</v>
      </c>
      <c r="S1967" s="66">
        <f t="shared" si="2622"/>
        <v>917.98861328124997</v>
      </c>
      <c r="T1967" t="str">
        <f t="shared" ref="T1967:W1968" si="2636">IF(C1967&gt;$J1967,"BrokeBandUpper", IF(C1967&lt;$K1967,"BrokeBandLower", ""))</f>
        <v/>
      </c>
      <c r="U1967" t="str">
        <f t="shared" si="2636"/>
        <v/>
      </c>
      <c r="V1967" t="str">
        <f t="shared" si="2636"/>
        <v/>
      </c>
      <c r="W1967" t="str">
        <f t="shared" si="2636"/>
        <v/>
      </c>
      <c r="X1967" s="63"/>
      <c r="Y1967" s="219">
        <f t="shared" si="2623"/>
        <v>-4.5934065934065795E-3</v>
      </c>
      <c r="Z1967" s="78">
        <f t="shared" si="2624"/>
        <v>1.4968870058515935</v>
      </c>
      <c r="AA1967" s="78">
        <f t="shared" si="2625"/>
        <v>1.503770081867102</v>
      </c>
      <c r="AB1967" s="74">
        <f t="shared" si="1517"/>
        <v>1966</v>
      </c>
      <c r="AC1967" s="80">
        <f t="shared" si="2626"/>
        <v>-5.9825983971569432E-3</v>
      </c>
      <c r="AD1967" s="79">
        <f t="shared" si="2601"/>
        <v>-6.8830760155085269E-3</v>
      </c>
      <c r="AE1967" s="81">
        <f t="shared" si="2627"/>
        <v>-9.0047761835158413E-4</v>
      </c>
      <c r="AF1967" s="19">
        <f t="shared" si="2628"/>
        <v>-4.5772130317703911E-3</v>
      </c>
      <c r="AG1967" s="93">
        <f t="shared" si="2613"/>
        <v>-0.12206584754482275</v>
      </c>
      <c r="AH1967" s="91">
        <f t="shared" si="2629"/>
        <v>-6.620106789583741E-4</v>
      </c>
      <c r="AI1967" s="96">
        <f t="shared" si="2630"/>
        <v>1954.068157852693</v>
      </c>
      <c r="AJ1967" s="5">
        <f t="shared" si="2602"/>
        <v>0</v>
      </c>
      <c r="AK1967" s="5">
        <f t="shared" ref="AK1967:AK1974" si="2637">IF(AJ1967&gt;0,AJ1967,0)</f>
        <v>0</v>
      </c>
      <c r="AL1967" s="5">
        <f t="shared" si="2631"/>
        <v>0</v>
      </c>
      <c r="AM1967" s="95">
        <f t="shared" si="2617"/>
        <v>2.1428571428571447E-3</v>
      </c>
      <c r="AN1967" s="95">
        <f t="shared" si="2603"/>
        <v>-6.428571428571418E-3</v>
      </c>
      <c r="AO1967" s="78">
        <f t="shared" si="2604"/>
        <v>0.33333333333333415</v>
      </c>
      <c r="AP1967" s="8">
        <f t="shared" si="2605"/>
        <v>25.000000000000043</v>
      </c>
      <c r="AQ1967" s="8"/>
      <c r="AR1967" s="8">
        <f t="shared" si="2606"/>
        <v>0.60000000000000708</v>
      </c>
      <c r="AS1967" s="114">
        <f t="shared" si="2607"/>
        <v>94887.600000001126</v>
      </c>
      <c r="AT1967" s="103">
        <f t="shared" si="2632"/>
        <v>4.9138071990887287E-2</v>
      </c>
      <c r="AU1967" s="5">
        <f t="shared" si="2633"/>
        <v>1.4850000000000001</v>
      </c>
      <c r="AV1967" s="93">
        <f t="shared" si="2634"/>
        <v>0.4037682844181909</v>
      </c>
      <c r="AW1967" s="210">
        <f t="shared" si="2635"/>
        <v>1.7064846416382191E-2</v>
      </c>
      <c r="AX1967" s="276">
        <f t="shared" si="2614"/>
        <v>-4.6261674906932148E-3</v>
      </c>
      <c r="AY1967" s="19">
        <f t="shared" si="2615"/>
        <v>-8.3308072464461924E-2</v>
      </c>
    </row>
    <row r="1968" spans="1:51" ht="13">
      <c r="A1968" s="16">
        <v>41191.322152777779</v>
      </c>
      <c r="B1968" s="9">
        <v>3</v>
      </c>
      <c r="C1968" s="5">
        <v>1.4650000000000001</v>
      </c>
      <c r="D1968" s="5">
        <v>1.49</v>
      </c>
      <c r="E1968" s="5">
        <v>1.46</v>
      </c>
      <c r="F1968" s="5">
        <v>1.4750000000000001</v>
      </c>
      <c r="G1968" s="6">
        <v>186255</v>
      </c>
      <c r="H1968" s="113">
        <f t="shared" ref="H1968:H1973" si="2638">F1968</f>
        <v>1.4750000000000001</v>
      </c>
      <c r="I1968" s="19">
        <f t="shared" si="2608"/>
        <v>-6.7340067340067398E-3</v>
      </c>
      <c r="J1968" s="8">
        <f t="shared" si="2618"/>
        <v>1.5695957697592218</v>
      </c>
      <c r="K1968" s="8">
        <f t="shared" si="2619"/>
        <v>1.4579042302407785</v>
      </c>
      <c r="L1968" s="8">
        <f t="shared" si="2620"/>
        <v>1.5137500000000002</v>
      </c>
      <c r="M1968" s="19">
        <f t="shared" si="2621"/>
        <v>7.6611026432097634E-2</v>
      </c>
      <c r="N1968" s="19">
        <f t="shared" si="2609"/>
        <v>6.7725725531080534E-3</v>
      </c>
      <c r="O1968" s="19">
        <f t="shared" si="2610"/>
        <v>-2.4054623493210358E-3</v>
      </c>
      <c r="P1968" s="19">
        <f t="shared" si="2611"/>
        <v>-2.8830013109281895E-3</v>
      </c>
      <c r="Q1968" s="6">
        <v>724</v>
      </c>
      <c r="R1968" s="191">
        <v>275975.05499999999</v>
      </c>
      <c r="S1968" s="66">
        <f t="shared" si="2622"/>
        <v>381.18101519337017</v>
      </c>
      <c r="T1968" t="str">
        <f t="shared" si="2636"/>
        <v/>
      </c>
      <c r="U1968" t="str">
        <f t="shared" si="2636"/>
        <v/>
      </c>
      <c r="V1968" t="str">
        <f t="shared" si="2636"/>
        <v/>
      </c>
      <c r="W1968" t="str">
        <f t="shared" si="2636"/>
        <v/>
      </c>
      <c r="X1968" s="63"/>
      <c r="Y1968" s="287">
        <f t="shared" si="2623"/>
        <v>-4.0439560439560302E-3</v>
      </c>
      <c r="Z1968" s="288">
        <f t="shared" si="2624"/>
        <v>1.4935164069504481</v>
      </c>
      <c r="AA1968" s="288">
        <f t="shared" si="2625"/>
        <v>1.5016410958089366</v>
      </c>
      <c r="AB1968" s="289">
        <f t="shared" si="1517"/>
        <v>1967</v>
      </c>
      <c r="AC1968" s="290">
        <f t="shared" si="2626"/>
        <v>-5.7793689921095273E-3</v>
      </c>
      <c r="AD1968" s="284">
        <f t="shared" ref="AD1968:AD1973" si="2639">Z1968-AA1968</f>
        <v>-8.1246888584884935E-3</v>
      </c>
      <c r="AE1968" s="291">
        <f t="shared" si="2627"/>
        <v>-2.3453198663789662E-3</v>
      </c>
      <c r="AF1968" s="213">
        <f t="shared" si="2628"/>
        <v>-5.4105397629063351E-3</v>
      </c>
      <c r="AG1968" s="213">
        <f t="shared" si="2613"/>
        <v>-3.3970089843235129E-2</v>
      </c>
      <c r="AH1968" s="292">
        <f t="shared" si="2629"/>
        <v>-4.5731220023712167E-4</v>
      </c>
      <c r="AI1968" s="293">
        <f t="shared" si="2630"/>
        <v>1953.3950418544709</v>
      </c>
      <c r="AJ1968" s="294">
        <f t="shared" ref="AJ1968:AJ1973" si="2640">F1968-F1967</f>
        <v>-1.0000000000000009E-2</v>
      </c>
      <c r="AK1968" s="294">
        <f t="shared" si="2637"/>
        <v>0</v>
      </c>
      <c r="AL1968" s="294">
        <f t="shared" si="2631"/>
        <v>-1.0000000000000009E-2</v>
      </c>
      <c r="AM1968" s="295">
        <f t="shared" si="2617"/>
        <v>2.1428571428571447E-3</v>
      </c>
      <c r="AN1968" s="295">
        <f t="shared" ref="AN1968:AN1973" si="2641">(AVERAGE(AL1955:AL1968))</f>
        <v>-7.1428571428571331E-3</v>
      </c>
      <c r="AO1968" s="288">
        <f t="shared" ref="AO1968:AO1973" si="2642">ABS(AM1968/AN1968)</f>
        <v>0.30000000000000066</v>
      </c>
      <c r="AP1968" s="285">
        <f t="shared" ref="AP1968:AP1973" si="2643">IF(AN1968=0,100,100-(100/(1+AO1968)))</f>
        <v>23.076923076923123</v>
      </c>
      <c r="AQ1968" s="285"/>
      <c r="AR1968" s="285">
        <f t="shared" ref="AR1968:AR1973" si="2644">IF(ISERROR(((F1968-E1968)-(D1968-F1968))/(D1968-E1968)),0,((F1968-E1968)-(D1968-F1968))/(D1968-E1968))</f>
        <v>7.4014868308343696E-15</v>
      </c>
      <c r="AS1968" s="299">
        <f t="shared" ref="AS1968:AS1973" si="2645">IF(ISERROR(AR1968*G1968),0,AR1968*G1968)</f>
        <v>1.3785639296770554E-9</v>
      </c>
      <c r="AT1968" s="103">
        <f t="shared" si="2632"/>
        <v>2.5357654891520864E-2</v>
      </c>
      <c r="AU1968" s="294">
        <f t="shared" si="2633"/>
        <v>1.4750000000000001</v>
      </c>
      <c r="AV1968" s="213">
        <f t="shared" si="2634"/>
        <v>4.9952483193709501E-15</v>
      </c>
      <c r="AW1968" s="298">
        <f t="shared" si="2635"/>
        <v>2.0547945205479472E-2</v>
      </c>
      <c r="AX1968" s="297">
        <f t="shared" si="2614"/>
        <v>-4.7427889563026078E-3</v>
      </c>
      <c r="AY1968" s="213">
        <f t="shared" si="2615"/>
        <v>-2.5209088482855094E-2</v>
      </c>
    </row>
    <row r="1969" spans="1:51" ht="13">
      <c r="A1969" s="16">
        <v>41192.330208333333</v>
      </c>
      <c r="B1969" s="9">
        <v>4</v>
      </c>
      <c r="C1969" s="5">
        <v>1.47</v>
      </c>
      <c r="D1969" s="5">
        <v>1.48</v>
      </c>
      <c r="E1969" s="5">
        <v>1.46</v>
      </c>
      <c r="F1969" s="5">
        <v>1.46</v>
      </c>
      <c r="G1969" s="6">
        <v>189912</v>
      </c>
      <c r="H1969" s="113">
        <f t="shared" si="2638"/>
        <v>1.46</v>
      </c>
      <c r="I1969" s="19">
        <f t="shared" si="2608"/>
        <v>-1.0169491525423813E-2</v>
      </c>
      <c r="J1969" s="8">
        <f t="shared" si="2618"/>
        <v>1.567152936022278</v>
      </c>
      <c r="K1969" s="8">
        <f t="shared" si="2619"/>
        <v>1.4513470639777224</v>
      </c>
      <c r="L1969" s="8">
        <f t="shared" si="2620"/>
        <v>1.5092500000000002</v>
      </c>
      <c r="M1969" s="19">
        <f t="shared" si="2621"/>
        <v>7.9791991122485362E-2</v>
      </c>
      <c r="N1969" s="19">
        <f t="shared" si="2609"/>
        <v>4.1520977312673131E-2</v>
      </c>
      <c r="O1969" s="19">
        <f t="shared" si="2610"/>
        <v>-1.5563457700440257E-3</v>
      </c>
      <c r="P1969" s="19">
        <f t="shared" si="2611"/>
        <v>-4.4976659831580251E-3</v>
      </c>
      <c r="Q1969" s="6">
        <v>560</v>
      </c>
      <c r="R1969" s="191">
        <v>279012.01</v>
      </c>
      <c r="S1969" s="66">
        <f t="shared" si="2622"/>
        <v>498.23573214285716</v>
      </c>
      <c r="T1969" t="str">
        <f t="shared" ref="T1969:W1970" si="2646">IF(C1969&gt;$J1969,"BrokeBandUpper", IF(C1969&lt;$K1969,"BrokeBandLower", ""))</f>
        <v/>
      </c>
      <c r="U1969" t="str">
        <f t="shared" si="2646"/>
        <v/>
      </c>
      <c r="V1969" t="str">
        <f t="shared" si="2646"/>
        <v/>
      </c>
      <c r="W1969" t="str">
        <f t="shared" si="2646"/>
        <v/>
      </c>
      <c r="X1969" s="63"/>
      <c r="Y1969" s="287">
        <f t="shared" si="2623"/>
        <v>-4.4395604395604266E-3</v>
      </c>
      <c r="Z1969" s="288">
        <f t="shared" si="2624"/>
        <v>1.488354880280079</v>
      </c>
      <c r="AA1969" s="288">
        <f t="shared" si="2625"/>
        <v>1.4985596547190752</v>
      </c>
      <c r="AB1969" s="289">
        <f t="shared" si="1517"/>
        <v>1968</v>
      </c>
      <c r="AC1969" s="290">
        <f t="shared" si="2626"/>
        <v>-6.287563658093743E-3</v>
      </c>
      <c r="AD1969" s="284">
        <f t="shared" si="2639"/>
        <v>-1.0204774438996145E-2</v>
      </c>
      <c r="AE1969" s="291">
        <f t="shared" si="2627"/>
        <v>-3.9172107809024017E-3</v>
      </c>
      <c r="AF1969" s="213">
        <f t="shared" si="2628"/>
        <v>-6.8097218598275723E-3</v>
      </c>
      <c r="AG1969" s="213">
        <f t="shared" si="2613"/>
        <v>8.793255226964139E-2</v>
      </c>
      <c r="AH1969" s="292">
        <f t="shared" si="2629"/>
        <v>-3.1623219514255772E-4</v>
      </c>
      <c r="AI1969" s="293">
        <f t="shared" si="2630"/>
        <v>1953.2834444238845</v>
      </c>
      <c r="AJ1969" s="294">
        <f t="shared" si="2640"/>
        <v>-1.5000000000000124E-2</v>
      </c>
      <c r="AK1969" s="294">
        <f t="shared" si="2637"/>
        <v>0</v>
      </c>
      <c r="AL1969" s="294">
        <f t="shared" si="2631"/>
        <v>-1.5000000000000124E-2</v>
      </c>
      <c r="AM1969" s="295">
        <f t="shared" si="2617"/>
        <v>2.1428571428571447E-3</v>
      </c>
      <c r="AN1969" s="295">
        <f t="shared" si="2641"/>
        <v>-6.4285714285714345E-3</v>
      </c>
      <c r="AO1969" s="288">
        <f t="shared" si="2642"/>
        <v>0.33333333333333331</v>
      </c>
      <c r="AP1969" s="285">
        <f t="shared" si="2643"/>
        <v>25</v>
      </c>
      <c r="AQ1969" s="285"/>
      <c r="AR1969" s="285">
        <f t="shared" si="2644"/>
        <v>-1</v>
      </c>
      <c r="AS1969" s="286">
        <f t="shared" si="2645"/>
        <v>-189912</v>
      </c>
      <c r="AT1969" s="103">
        <f t="shared" si="2632"/>
        <v>-0.138083864970657</v>
      </c>
      <c r="AU1969" s="294">
        <f t="shared" si="2633"/>
        <v>1.46</v>
      </c>
      <c r="AV1969" s="213">
        <f t="shared" si="2634"/>
        <v>-0.68065887199622699</v>
      </c>
      <c r="AW1969" s="298">
        <f t="shared" si="2635"/>
        <v>1.3698630136986314E-2</v>
      </c>
      <c r="AX1969" s="297">
        <f t="shared" si="2614"/>
        <v>-4.6127236844557707E-3</v>
      </c>
      <c r="AY1969" s="213">
        <f t="shared" si="2615"/>
        <v>2.7423794953809966E-2</v>
      </c>
    </row>
    <row r="1970" spans="1:51">
      <c r="A1970" s="16">
        <v>41193.329282407409</v>
      </c>
      <c r="B1970" s="9">
        <v>5</v>
      </c>
      <c r="C1970" s="5">
        <v>1.49</v>
      </c>
      <c r="D1970" s="5">
        <v>1.49</v>
      </c>
      <c r="E1970" s="5">
        <v>1.46</v>
      </c>
      <c r="F1970" s="5">
        <v>1.47</v>
      </c>
      <c r="G1970" s="6">
        <v>252540</v>
      </c>
      <c r="H1970" s="113">
        <f t="shared" si="2638"/>
        <v>1.47</v>
      </c>
      <c r="I1970" s="19">
        <f t="shared" ref="I1970:I1976" si="2647">IF(A1971&gt;A1970,(H1970-H1969)/H1969, (H1970-H1971)/H1971)</f>
        <v>6.8493150684931572E-3</v>
      </c>
      <c r="J1970" s="8">
        <f t="shared" si="2618"/>
        <v>1.5623879908642226</v>
      </c>
      <c r="K1970" s="8">
        <f t="shared" si="2619"/>
        <v>1.4481120091357773</v>
      </c>
      <c r="L1970" s="8">
        <f t="shared" si="2620"/>
        <v>1.50525</v>
      </c>
      <c r="M1970" s="19">
        <f t="shared" si="2621"/>
        <v>7.8913772558687922E-2</v>
      </c>
      <c r="N1970" s="19">
        <f t="shared" ref="N1970:N1976" si="2648">IF(A1971&gt;A1970,(M1970-M1969)/M1969, (M1970-M1971)/M1971)</f>
        <v>-1.1006349778254343E-2</v>
      </c>
      <c r="O1970" s="19">
        <f t="shared" ref="O1970:O1976" si="2649">IF(A1971&gt;A1970,(J1970-J1969)/J1969, (J1970-J1971)/J1971)</f>
        <v>-3.0405106282413463E-3</v>
      </c>
      <c r="P1970" s="19">
        <f t="shared" ref="P1970:P1976" si="2650">IF(A1971&gt;A1970,(K1970-K1969)/K1969, (K1970-K1971)/K1971)</f>
        <v>-2.2290015408710957E-3</v>
      </c>
      <c r="Q1970" s="6">
        <v>371</v>
      </c>
      <c r="R1970" s="191">
        <v>371543.96</v>
      </c>
      <c r="S1970" s="66">
        <f t="shared" si="2622"/>
        <v>1001.4661994609165</v>
      </c>
      <c r="T1970" t="str">
        <f t="shared" si="2646"/>
        <v/>
      </c>
      <c r="U1970" t="str">
        <f t="shared" si="2646"/>
        <v/>
      </c>
      <c r="V1970" t="str">
        <f t="shared" si="2646"/>
        <v/>
      </c>
      <c r="W1970" t="str">
        <f t="shared" si="2646"/>
        <v/>
      </c>
      <c r="X1970" s="63"/>
      <c r="Y1970" s="219">
        <f t="shared" si="2623"/>
        <v>-4.1208791208791132E-3</v>
      </c>
      <c r="Z1970" s="78">
        <f t="shared" si="2624"/>
        <v>1.4855282287169469</v>
      </c>
      <c r="AA1970" s="78">
        <f t="shared" si="2625"/>
        <v>1.4964462402698635</v>
      </c>
      <c r="AB1970" s="74">
        <f t="shared" si="1517"/>
        <v>1969</v>
      </c>
      <c r="AC1970" s="80">
        <f t="shared" si="2626"/>
        <v>-5.6006406176113636E-3</v>
      </c>
      <c r="AD1970" s="79">
        <f t="shared" si="2639"/>
        <v>-1.0918011552916607E-2</v>
      </c>
      <c r="AE1970" s="81">
        <f t="shared" si="2627"/>
        <v>-5.3173709353052431E-3</v>
      </c>
      <c r="AF1970" s="19">
        <f t="shared" si="2628"/>
        <v>-7.2959597606043593E-3</v>
      </c>
      <c r="AG1970" s="93">
        <f t="shared" ref="AG1970:AG1976" si="2651">IF(A1971&gt;A1970,(AC1970-AC1969)/AC1969, (AC1970-AC1971)/AC1971)</f>
        <v>-0.10925106731891762</v>
      </c>
      <c r="AH1970" s="91">
        <f t="shared" si="2629"/>
        <v>-1.7598581100188374E-4</v>
      </c>
      <c r="AI1970" s="96">
        <f t="shared" si="2630"/>
        <v>1955.0797740757746</v>
      </c>
      <c r="AJ1970" s="5">
        <f t="shared" si="2640"/>
        <v>1.0000000000000009E-2</v>
      </c>
      <c r="AK1970" s="5">
        <f t="shared" si="2637"/>
        <v>1.0000000000000009E-2</v>
      </c>
      <c r="AL1970" s="5">
        <f t="shared" si="2631"/>
        <v>0</v>
      </c>
      <c r="AM1970" s="95">
        <f t="shared" si="2617"/>
        <v>2.50000000000001E-3</v>
      </c>
      <c r="AN1970" s="95">
        <f t="shared" si="2641"/>
        <v>-6.4285714285714345E-3</v>
      </c>
      <c r="AO1970" s="78">
        <f t="shared" si="2642"/>
        <v>0.38888888888889006</v>
      </c>
      <c r="AP1970" s="8">
        <f t="shared" si="2643"/>
        <v>28.000000000000071</v>
      </c>
      <c r="AQ1970" s="8"/>
      <c r="AR1970" s="8">
        <f t="shared" si="2644"/>
        <v>-0.33333333333333331</v>
      </c>
      <c r="AS1970" s="114">
        <f t="shared" si="2645"/>
        <v>-84180</v>
      </c>
      <c r="AT1970" s="103">
        <f t="shared" si="2632"/>
        <v>-0.14810730641526598</v>
      </c>
      <c r="AU1970" s="5">
        <f t="shared" si="2633"/>
        <v>1.47</v>
      </c>
      <c r="AV1970" s="93">
        <f t="shared" si="2634"/>
        <v>-0.2265680755515444</v>
      </c>
      <c r="AW1970" s="210">
        <f t="shared" si="2635"/>
        <v>2.0547945205479472E-2</v>
      </c>
      <c r="AX1970" s="276">
        <f t="shared" ref="AX1970:AX1975" si="2652">SLOPE(M1957:M1970,AB1957:AB1970)</f>
        <v>-4.3372071216449511E-3</v>
      </c>
      <c r="AY1970" s="19">
        <f t="shared" si="2615"/>
        <v>5.9729691535452607E-2</v>
      </c>
    </row>
    <row r="1971" spans="1:51" ht="13">
      <c r="A1971" s="16">
        <v>41194.312997685185</v>
      </c>
      <c r="B1971" s="9">
        <v>6</v>
      </c>
      <c r="C1971" s="5">
        <v>1.49</v>
      </c>
      <c r="D1971" s="5">
        <v>1.49</v>
      </c>
      <c r="E1971" s="5">
        <v>1.4650000000000001</v>
      </c>
      <c r="F1971" s="5">
        <v>1.4850000000000001</v>
      </c>
      <c r="G1971" s="6">
        <v>160467</v>
      </c>
      <c r="H1971" s="113">
        <f t="shared" si="2638"/>
        <v>1.4850000000000001</v>
      </c>
      <c r="I1971" s="19">
        <f t="shared" si="2647"/>
        <v>1.0204081632653145E-2</v>
      </c>
      <c r="J1971" s="8">
        <f t="shared" si="2618"/>
        <v>1.5533748493973718</v>
      </c>
      <c r="K1971" s="8">
        <f t="shared" si="2619"/>
        <v>1.4496251506026283</v>
      </c>
      <c r="L1971" s="8">
        <f t="shared" si="2620"/>
        <v>1.5015000000000001</v>
      </c>
      <c r="M1971" s="19">
        <f t="shared" si="2621"/>
        <v>7.1570018464161833E-2</v>
      </c>
      <c r="N1971" s="19">
        <f t="shared" si="2648"/>
        <v>-9.3060486863234967E-2</v>
      </c>
      <c r="O1971" s="19">
        <f t="shared" si="2649"/>
        <v>-5.7688240818244444E-3</v>
      </c>
      <c r="P1971" s="19">
        <f t="shared" si="2650"/>
        <v>1.0449063727839877E-3</v>
      </c>
      <c r="Q1971" s="6">
        <v>500</v>
      </c>
      <c r="R1971" s="191">
        <v>237206.15</v>
      </c>
      <c r="S1971" s="66">
        <f t="shared" si="2622"/>
        <v>474.41230000000002</v>
      </c>
      <c r="T1971" t="str">
        <f t="shared" ref="T1971:W1972" si="2653">IF(C1971&gt;$J1971,"BrokeBandUpper", IF(C1971&lt;$K1971,"BrokeBandLower", ""))</f>
        <v/>
      </c>
      <c r="U1971" t="str">
        <f t="shared" si="2653"/>
        <v/>
      </c>
      <c r="V1971" t="str">
        <f t="shared" si="2653"/>
        <v/>
      </c>
      <c r="W1971" t="str">
        <f t="shared" si="2653"/>
        <v/>
      </c>
      <c r="X1971" s="63"/>
      <c r="Y1971" s="287">
        <f t="shared" si="2623"/>
        <v>-3.1318681318681253E-3</v>
      </c>
      <c r="Z1971" s="288">
        <f t="shared" si="2624"/>
        <v>1.4854468814945372</v>
      </c>
      <c r="AA1971" s="288">
        <f t="shared" si="2625"/>
        <v>1.4955992184898936</v>
      </c>
      <c r="AB1971" s="289">
        <f t="shared" si="1517"/>
        <v>1970</v>
      </c>
      <c r="AC1971" s="290">
        <f t="shared" si="2626"/>
        <v>-3.8679728480409637E-3</v>
      </c>
      <c r="AD1971" s="284">
        <f t="shared" si="2639"/>
        <v>-1.0152336995356448E-2</v>
      </c>
      <c r="AE1971" s="291">
        <f t="shared" si="2627"/>
        <v>-6.2843641473154842E-3</v>
      </c>
      <c r="AF1971" s="213">
        <f t="shared" si="2628"/>
        <v>-6.7881400777992261E-3</v>
      </c>
      <c r="AG1971" s="213">
        <f t="shared" si="2651"/>
        <v>-0.30936956821010436</v>
      </c>
      <c r="AH1971" s="292">
        <f t="shared" si="2629"/>
        <v>-3.1384914932854593E-7</v>
      </c>
      <c r="AI1971" s="293">
        <f t="shared" si="2630"/>
        <v>1963.482847985802</v>
      </c>
      <c r="AJ1971" s="294">
        <f t="shared" si="2640"/>
        <v>1.5000000000000124E-2</v>
      </c>
      <c r="AK1971" s="294">
        <f t="shared" si="2637"/>
        <v>1.5000000000000124E-2</v>
      </c>
      <c r="AL1971" s="294">
        <f t="shared" si="2631"/>
        <v>0</v>
      </c>
      <c r="AM1971" s="295">
        <f t="shared" ref="AM1971:AM1976" si="2654">(AVERAGE(AK1958:AK1971))</f>
        <v>3.5714285714285904E-3</v>
      </c>
      <c r="AN1971" s="295">
        <f t="shared" si="2641"/>
        <v>-6.4285714285714345E-3</v>
      </c>
      <c r="AO1971" s="288">
        <f t="shared" si="2642"/>
        <v>0.55555555555555802</v>
      </c>
      <c r="AP1971" s="296">
        <f t="shared" si="2643"/>
        <v>35.714285714285822</v>
      </c>
      <c r="AQ1971" s="285"/>
      <c r="AR1971" s="285">
        <f t="shared" si="2644"/>
        <v>0.60000000000000708</v>
      </c>
      <c r="AS1971" s="286">
        <f t="shared" si="2645"/>
        <v>96280.200000001132</v>
      </c>
      <c r="AT1971" s="103">
        <f t="shared" si="2632"/>
        <v>-0.11683621569536336</v>
      </c>
      <c r="AU1971" s="294">
        <f t="shared" si="2633"/>
        <v>1.4850000000000001</v>
      </c>
      <c r="AV1971" s="213">
        <f t="shared" si="2634"/>
        <v>0.40589251164019624</v>
      </c>
      <c r="AW1971" s="298">
        <f t="shared" si="2635"/>
        <v>1.7064846416382191E-2</v>
      </c>
      <c r="AX1971" s="297">
        <f t="shared" si="2652"/>
        <v>-4.1078045272087979E-3</v>
      </c>
      <c r="AY1971" s="213">
        <f t="shared" si="2615"/>
        <v>5.2891777589157134E-2</v>
      </c>
    </row>
    <row r="1972" spans="1:51">
      <c r="A1972" s="16">
        <v>41197.340127314812</v>
      </c>
      <c r="B1972" s="9">
        <v>2</v>
      </c>
      <c r="C1972" s="5">
        <v>1.48</v>
      </c>
      <c r="D1972" s="5">
        <v>1.48</v>
      </c>
      <c r="E1972" s="5">
        <v>1.4450000000000001</v>
      </c>
      <c r="F1972" s="5">
        <v>1.4650000000000001</v>
      </c>
      <c r="G1972" s="6">
        <v>232895</v>
      </c>
      <c r="H1972" s="113">
        <f t="shared" si="2638"/>
        <v>1.4650000000000001</v>
      </c>
      <c r="I1972" s="19">
        <f t="shared" si="2647"/>
        <v>-1.346801346801348E-2</v>
      </c>
      <c r="J1972" s="8">
        <f t="shared" ref="J1972:J1977" si="2655">(L1972)+2*STDEVPA(H1953:H1972)</f>
        <v>1.5476497756724792</v>
      </c>
      <c r="K1972" s="8">
        <f t="shared" ref="K1972:K1977" si="2656">(L1972)-(2*STDEVPA(H1953:H1972))</f>
        <v>1.4473502243275209</v>
      </c>
      <c r="L1972" s="8">
        <f t="shared" ref="L1972:L1977" si="2657">AVERAGE(H1953:H1972)</f>
        <v>1.4975000000000001</v>
      </c>
      <c r="M1972" s="19">
        <f t="shared" ref="M1972:M1977" si="2658">(J1972-K1972)/K1972</f>
        <v>6.9298743081730771E-2</v>
      </c>
      <c r="N1972" s="19">
        <f t="shared" si="2648"/>
        <v>-3.1735011827171554E-2</v>
      </c>
      <c r="O1972" s="19">
        <f t="shared" si="2649"/>
        <v>-3.6855712754160046E-3</v>
      </c>
      <c r="P1972" s="19">
        <f t="shared" si="2650"/>
        <v>-1.5693203682080675E-3</v>
      </c>
      <c r="Q1972" s="6">
        <v>555</v>
      </c>
      <c r="R1972" s="191">
        <v>340175.23700000002</v>
      </c>
      <c r="S1972" s="66">
        <f t="shared" ref="S1972:S1977" si="2659">R1972/Q1972</f>
        <v>612.92835495495501</v>
      </c>
      <c r="T1972" t="str">
        <f t="shared" si="2653"/>
        <v/>
      </c>
      <c r="U1972" t="str">
        <f t="shared" si="2653"/>
        <v/>
      </c>
      <c r="V1972" t="str">
        <f t="shared" si="2653"/>
        <v>BrokeBandLower</v>
      </c>
      <c r="W1972" t="str">
        <f t="shared" si="2653"/>
        <v/>
      </c>
      <c r="X1972" s="63"/>
      <c r="Y1972" s="219">
        <f t="shared" ref="Y1972:Y1977" si="2660">SLOPE(H1959:H1972,AB1959:AB1972)</f>
        <v>-2.868131868131864E-3</v>
      </c>
      <c r="Z1972" s="78">
        <f t="shared" ref="Z1972:Z1977" si="2661">Z1971+(0.154*(F1972-Z1971))</f>
        <v>1.4822980617443784</v>
      </c>
      <c r="AA1972" s="78">
        <f t="shared" ref="AA1972:AA1977" si="2662">AA1971+(0.074*(F1972-AA1971))</f>
        <v>1.4933348763216414</v>
      </c>
      <c r="AB1972" s="74">
        <f t="shared" si="1517"/>
        <v>1971</v>
      </c>
      <c r="AC1972" s="80">
        <f t="shared" ref="AC1972:AC1977" si="2663">AD1972-AE1972</f>
        <v>-3.8019603439580297E-3</v>
      </c>
      <c r="AD1972" s="79">
        <f t="shared" si="2639"/>
        <v>-1.1036814577263021E-2</v>
      </c>
      <c r="AE1972" s="81">
        <f t="shared" ref="AE1972:AE1977" si="2664">AE1971+(0.2*(AD1972-AE1971))</f>
        <v>-7.2348542333049914E-3</v>
      </c>
      <c r="AF1972" s="19">
        <f t="shared" ref="AF1972:AF1977" si="2665">AD1972/AA1972</f>
        <v>-7.3907164108084891E-3</v>
      </c>
      <c r="AG1972" s="93">
        <f t="shared" si="2651"/>
        <v>-1.7066434195981455E-2</v>
      </c>
      <c r="AH1972" s="91">
        <f t="shared" ref="AH1972:AH1977" si="2666">SLOPE(AC1959:AC1972,AB1959:AB1972)</f>
        <v>1.4193123424552367E-4</v>
      </c>
      <c r="AI1972" s="96">
        <f t="shared" ref="AI1972:AI1977" si="2667">INTERCEPT(AB1959:AB1972,AC1959:AC1972)</f>
        <v>1972.1683005937575</v>
      </c>
      <c r="AJ1972" s="5">
        <f t="shared" si="2640"/>
        <v>-2.0000000000000018E-2</v>
      </c>
      <c r="AK1972" s="5">
        <f t="shared" si="2637"/>
        <v>0</v>
      </c>
      <c r="AL1972" s="5">
        <f t="shared" ref="AL1972:AL1977" si="2668">IF(AJ1972&lt;0,AJ1972,0)</f>
        <v>-2.0000000000000018E-2</v>
      </c>
      <c r="AM1972" s="95">
        <f t="shared" si="2654"/>
        <v>3.5714285714285904E-3</v>
      </c>
      <c r="AN1972" s="95">
        <f t="shared" si="2641"/>
        <v>-7.1428571428571496E-3</v>
      </c>
      <c r="AO1972" s="78">
        <f t="shared" si="2642"/>
        <v>0.50000000000000222</v>
      </c>
      <c r="AP1972" s="8">
        <f t="shared" si="2643"/>
        <v>33.333333333333428</v>
      </c>
      <c r="AQ1972" s="8"/>
      <c r="AR1972" s="8">
        <f t="shared" si="2644"/>
        <v>0.14285714285714649</v>
      </c>
      <c r="AS1972" s="114">
        <f t="shared" si="2645"/>
        <v>33270.714285715134</v>
      </c>
      <c r="AT1972" s="103">
        <f t="shared" ref="AT1972:AT1977" si="2669">SUM(AS1953:AS1972)/SUM(G1953:G1972)</f>
        <v>-0.10817096927945277</v>
      </c>
      <c r="AU1972" s="5">
        <f t="shared" ref="AU1972:AU1977" si="2670">F1972</f>
        <v>1.4650000000000001</v>
      </c>
      <c r="AV1972" s="93">
        <f t="shared" ref="AV1972:AV1977" si="2671">AS1972/R1972</f>
        <v>9.7804633221186321E-2</v>
      </c>
      <c r="AW1972" s="210">
        <f t="shared" ref="AW1972:AW1977" si="2672">(D1972-E1972)/E1972</f>
        <v>2.4221453287197176E-2</v>
      </c>
      <c r="AX1972" s="276">
        <f t="shared" si="2652"/>
        <v>-3.7338203121734725E-3</v>
      </c>
      <c r="AY1972" s="19">
        <f t="shared" ref="AY1972:AY1979" si="2673">IF((AX1972&gt;AX1971),ABS(AX1972-AX1971)/ABS(AX1971),-1*ABS(AX1972-AX1971)/ABS(AX1971))</f>
        <v>9.1042359138116785E-2</v>
      </c>
    </row>
    <row r="1973" spans="1:51" ht="13">
      <c r="A1973" s="16">
        <v>41198.324537037035</v>
      </c>
      <c r="B1973" s="9">
        <v>3</v>
      </c>
      <c r="C1973" s="5">
        <v>1.46</v>
      </c>
      <c r="D1973" s="5">
        <v>1.46</v>
      </c>
      <c r="E1973" s="5">
        <v>1.425</v>
      </c>
      <c r="F1973" s="5">
        <v>1.425</v>
      </c>
      <c r="G1973" s="6">
        <v>509504</v>
      </c>
      <c r="H1973" s="113">
        <f t="shared" si="2638"/>
        <v>1.425</v>
      </c>
      <c r="I1973" s="19">
        <f t="shared" si="2647"/>
        <v>-2.7303754266211625E-2</v>
      </c>
      <c r="J1973" s="8">
        <f t="shared" si="2655"/>
        <v>1.5460068802996463</v>
      </c>
      <c r="K1973" s="8">
        <f t="shared" si="2656"/>
        <v>1.4369931197003534</v>
      </c>
      <c r="L1973" s="8">
        <f t="shared" si="2657"/>
        <v>1.4914999999999998</v>
      </c>
      <c r="M1973" s="19">
        <f t="shared" si="2658"/>
        <v>7.5862409572305278E-2</v>
      </c>
      <c r="N1973" s="19">
        <f t="shared" si="2648"/>
        <v>9.4715520061212866E-2</v>
      </c>
      <c r="O1973" s="19">
        <f t="shared" si="2649"/>
        <v>-1.0615420870132223E-3</v>
      </c>
      <c r="P1973" s="19">
        <f t="shared" si="2650"/>
        <v>-7.1559077085020968E-3</v>
      </c>
      <c r="Q1973" s="6">
        <v>680</v>
      </c>
      <c r="R1973" s="191">
        <v>730148.01500000001</v>
      </c>
      <c r="S1973" s="66">
        <f t="shared" si="2659"/>
        <v>1073.747080882353</v>
      </c>
      <c r="T1973" t="str">
        <f t="shared" ref="T1973:W1974" si="2674">IF(C1973&gt;$J1973,"BrokeBandUpper", IF(C1973&lt;$K1973,"BrokeBandLower", ""))</f>
        <v/>
      </c>
      <c r="U1973" t="str">
        <f t="shared" si="2674"/>
        <v/>
      </c>
      <c r="V1973" t="str">
        <f t="shared" si="2674"/>
        <v>BrokeBandLower</v>
      </c>
      <c r="W1973" t="str">
        <f t="shared" si="2674"/>
        <v>BrokeBandLower</v>
      </c>
      <c r="X1973" s="63"/>
      <c r="Y1973" s="287">
        <f t="shared" si="2660"/>
        <v>-3.3626373626373593E-3</v>
      </c>
      <c r="Z1973" s="288">
        <f t="shared" si="2661"/>
        <v>1.4734741602357442</v>
      </c>
      <c r="AA1973" s="288">
        <f t="shared" si="2662"/>
        <v>1.4882780954738399</v>
      </c>
      <c r="AB1973" s="289">
        <f t="shared" si="1517"/>
        <v>1972</v>
      </c>
      <c r="AC1973" s="290">
        <f t="shared" si="2663"/>
        <v>-6.055264803832611E-3</v>
      </c>
      <c r="AD1973" s="284">
        <f t="shared" si="2639"/>
        <v>-1.4803935238095756E-2</v>
      </c>
      <c r="AE1973" s="291">
        <f t="shared" si="2664"/>
        <v>-8.7486704342631446E-3</v>
      </c>
      <c r="AF1973" s="213">
        <f t="shared" si="2665"/>
        <v>-9.9470221883380325E-3</v>
      </c>
      <c r="AG1973" s="213">
        <f t="shared" si="2651"/>
        <v>0.59266911172692016</v>
      </c>
      <c r="AH1973" s="292">
        <f t="shared" si="2666"/>
        <v>2.0691717835778726E-4</v>
      </c>
      <c r="AI1973" s="293">
        <f t="shared" si="2667"/>
        <v>1978.8960384709776</v>
      </c>
      <c r="AJ1973" s="294">
        <f t="shared" si="2640"/>
        <v>-4.0000000000000036E-2</v>
      </c>
      <c r="AK1973" s="294">
        <f t="shared" si="2637"/>
        <v>0</v>
      </c>
      <c r="AL1973" s="294">
        <f t="shared" si="2668"/>
        <v>-4.0000000000000036E-2</v>
      </c>
      <c r="AM1973" s="295">
        <f t="shared" si="2654"/>
        <v>3.2142857142857251E-3</v>
      </c>
      <c r="AN1973" s="295">
        <f t="shared" si="2641"/>
        <v>-1.0000000000000009E-2</v>
      </c>
      <c r="AO1973" s="288">
        <f t="shared" si="2642"/>
        <v>0.32142857142857223</v>
      </c>
      <c r="AP1973" s="296">
        <f t="shared" si="2643"/>
        <v>24.32432432432438</v>
      </c>
      <c r="AQ1973" s="285"/>
      <c r="AR1973" s="285">
        <f t="shared" si="2644"/>
        <v>-1</v>
      </c>
      <c r="AS1973" s="286">
        <f t="shared" si="2645"/>
        <v>-509504</v>
      </c>
      <c r="AT1973" s="103">
        <f t="shared" si="2669"/>
        <v>-0.24796441731207811</v>
      </c>
      <c r="AU1973" s="294">
        <f t="shared" si="2670"/>
        <v>1.425</v>
      </c>
      <c r="AV1973" s="213">
        <f t="shared" si="2671"/>
        <v>-0.69780919694755317</v>
      </c>
      <c r="AW1973" s="298">
        <f t="shared" si="2672"/>
        <v>2.4561403508771874E-2</v>
      </c>
      <c r="AX1973" s="297">
        <f t="shared" si="2652"/>
        <v>-2.9848726687101501E-3</v>
      </c>
      <c r="AY1973" s="213">
        <f t="shared" si="2673"/>
        <v>0.20058481149226937</v>
      </c>
    </row>
    <row r="1974" spans="1:51">
      <c r="A1974" s="16">
        <v>41199.346967592595</v>
      </c>
      <c r="B1974" s="9">
        <v>4</v>
      </c>
      <c r="C1974" s="5">
        <v>1.42</v>
      </c>
      <c r="D1974" s="5">
        <v>1.44</v>
      </c>
      <c r="E1974" s="5">
        <v>1.4</v>
      </c>
      <c r="F1974" s="5">
        <v>1.425</v>
      </c>
      <c r="G1974" s="6">
        <v>360588</v>
      </c>
      <c r="H1974" s="113">
        <f t="shared" ref="H1974:H1979" si="2675">F1974</f>
        <v>1.425</v>
      </c>
      <c r="I1974" s="19">
        <f t="shared" si="2647"/>
        <v>0</v>
      </c>
      <c r="J1974" s="8">
        <f t="shared" si="2655"/>
        <v>1.5415267793113256</v>
      </c>
      <c r="K1974" s="8">
        <f t="shared" si="2656"/>
        <v>1.4294732206886744</v>
      </c>
      <c r="L1974" s="8">
        <f t="shared" si="2657"/>
        <v>1.4855</v>
      </c>
      <c r="M1974" s="19">
        <f t="shared" si="2658"/>
        <v>7.8388008254304614E-2</v>
      </c>
      <c r="N1974" s="19">
        <f t="shared" si="2648"/>
        <v>3.3291833152124709E-2</v>
      </c>
      <c r="O1974" s="19">
        <f t="shared" si="2649"/>
        <v>-2.8978532019548991E-3</v>
      </c>
      <c r="P1974" s="19">
        <f t="shared" si="2650"/>
        <v>-5.2330793436554564E-3</v>
      </c>
      <c r="Q1974" s="6">
        <v>380</v>
      </c>
      <c r="R1974" s="191">
        <v>512348.8</v>
      </c>
      <c r="S1974" s="66">
        <f t="shared" si="2659"/>
        <v>1348.2863157894737</v>
      </c>
      <c r="T1974" t="str">
        <f t="shared" si="2674"/>
        <v>BrokeBandLower</v>
      </c>
      <c r="U1974" t="str">
        <f t="shared" si="2674"/>
        <v/>
      </c>
      <c r="V1974" t="str">
        <f t="shared" si="2674"/>
        <v>BrokeBandLower</v>
      </c>
      <c r="W1974" t="str">
        <f t="shared" si="2674"/>
        <v>BrokeBandLower</v>
      </c>
      <c r="X1974" s="63"/>
      <c r="Y1974" s="219">
        <f t="shared" si="2660"/>
        <v>-4.4285714285714267E-3</v>
      </c>
      <c r="Z1974" s="78">
        <f t="shared" si="2661"/>
        <v>1.4660091395594397</v>
      </c>
      <c r="AA1974" s="78">
        <f t="shared" si="2662"/>
        <v>1.4835955164087757</v>
      </c>
      <c r="AB1974" s="74">
        <f t="shared" si="1517"/>
        <v>1973</v>
      </c>
      <c r="AC1974" s="80">
        <f t="shared" si="2663"/>
        <v>-7.0701651320583328E-3</v>
      </c>
      <c r="AD1974" s="79">
        <f t="shared" ref="AD1974:AD1979" si="2676">Z1974-AA1974</f>
        <v>-1.7586376849336061E-2</v>
      </c>
      <c r="AE1974" s="81">
        <f t="shared" si="2664"/>
        <v>-1.0516211717277728E-2</v>
      </c>
      <c r="AF1974" s="19">
        <f t="shared" si="2665"/>
        <v>-1.1853889186660549E-2</v>
      </c>
      <c r="AG1974" s="93">
        <f t="shared" si="2651"/>
        <v>0.16760626679502971</v>
      </c>
      <c r="AH1974" s="91">
        <f t="shared" si="2666"/>
        <v>1.8303278078079534E-4</v>
      </c>
      <c r="AI1974" s="96">
        <f t="shared" si="2667"/>
        <v>1978.1384960981893</v>
      </c>
      <c r="AJ1974" s="5">
        <f t="shared" ref="AJ1974:AJ1979" si="2677">F1974-F1973</f>
        <v>0</v>
      </c>
      <c r="AK1974" s="5">
        <f t="shared" si="2637"/>
        <v>0</v>
      </c>
      <c r="AL1974" s="5">
        <f t="shared" si="2668"/>
        <v>0</v>
      </c>
      <c r="AM1974" s="95">
        <f t="shared" si="2654"/>
        <v>3.2142857142857251E-3</v>
      </c>
      <c r="AN1974" s="95">
        <f t="shared" ref="AN1974:AN1979" si="2678">(AVERAGE(AL1961:AL1974))</f>
        <v>-7.8571428571428646E-3</v>
      </c>
      <c r="AO1974" s="78">
        <f t="shared" ref="AO1974:AO1979" si="2679">ABS(AM1974/AN1974)</f>
        <v>0.40909090909091006</v>
      </c>
      <c r="AP1974" s="296">
        <f t="shared" ref="AP1974:AP1979" si="2680">IF(AN1974=0,100,100-(100/(1+AO1974)))</f>
        <v>29.032258064516171</v>
      </c>
      <c r="AQ1974" s="8"/>
      <c r="AR1974" s="8">
        <f t="shared" ref="AR1974:AR1979" si="2681">IF(ISERROR(((F1974-E1974)-(D1974-F1974))/(D1974-E1974)),0,((F1974-E1974)-(D1974-F1974))/(D1974-E1974))</f>
        <v>0.25000000000000555</v>
      </c>
      <c r="AS1974" s="114">
        <f t="shared" ref="AS1974:AS1979" si="2682">IF(ISERROR(AR1974*G1974),0,AR1974*G1974)</f>
        <v>90147.000000002008</v>
      </c>
      <c r="AT1974" s="103">
        <f t="shared" si="2669"/>
        <v>-0.19200139628764643</v>
      </c>
      <c r="AU1974" s="5">
        <f t="shared" si="2670"/>
        <v>1.425</v>
      </c>
      <c r="AV1974" s="93">
        <f t="shared" si="2671"/>
        <v>0.17594849446315092</v>
      </c>
      <c r="AW1974" s="210">
        <f t="shared" si="2672"/>
        <v>2.8571428571428598E-2</v>
      </c>
      <c r="AX1974" s="276">
        <f t="shared" si="2652"/>
        <v>-1.964361159785885E-3</v>
      </c>
      <c r="AY1974" s="19">
        <f t="shared" si="2673"/>
        <v>0.34189448669690076</v>
      </c>
    </row>
    <row r="1975" spans="1:51" ht="13">
      <c r="A1975" s="16">
        <v>41200.318206018521</v>
      </c>
      <c r="B1975" s="9">
        <v>5</v>
      </c>
      <c r="C1975" s="5">
        <v>1.45</v>
      </c>
      <c r="D1975" s="5">
        <v>1.4750000000000001</v>
      </c>
      <c r="E1975" s="5">
        <v>1.4350000000000001</v>
      </c>
      <c r="F1975" s="5">
        <v>1.4650000000000001</v>
      </c>
      <c r="G1975" s="6">
        <v>280483</v>
      </c>
      <c r="H1975" s="113">
        <f t="shared" si="2675"/>
        <v>1.4650000000000001</v>
      </c>
      <c r="I1975" s="19">
        <f t="shared" si="2647"/>
        <v>2.8070175438596516E-2</v>
      </c>
      <c r="J1975" s="8">
        <f t="shared" si="2655"/>
        <v>1.5371076121624192</v>
      </c>
      <c r="K1975" s="8">
        <f t="shared" si="2656"/>
        <v>1.4283923878375808</v>
      </c>
      <c r="L1975" s="8">
        <f t="shared" si="2657"/>
        <v>1.48275</v>
      </c>
      <c r="M1975" s="19">
        <f t="shared" si="2658"/>
        <v>7.6110195805104031E-2</v>
      </c>
      <c r="N1975" s="19">
        <f t="shared" si="2648"/>
        <v>-2.9058174839842282E-2</v>
      </c>
      <c r="O1975" s="19">
        <f t="shared" si="2649"/>
        <v>-2.8667469214389511E-3</v>
      </c>
      <c r="P1975" s="19">
        <f t="shared" si="2650"/>
        <v>-7.5610570065307373E-4</v>
      </c>
      <c r="Q1975" s="6">
        <v>504</v>
      </c>
      <c r="R1975" s="191">
        <v>409414.17200000002</v>
      </c>
      <c r="S1975" s="66">
        <f t="shared" si="2659"/>
        <v>812.32970634920639</v>
      </c>
      <c r="T1975" t="str">
        <f t="shared" ref="T1975:W1976" si="2683">IF(C1975&gt;$J1975,"BrokeBandUpper", IF(C1975&lt;$K1975,"BrokeBandLower", ""))</f>
        <v/>
      </c>
      <c r="U1975" t="str">
        <f t="shared" si="2683"/>
        <v/>
      </c>
      <c r="V1975" t="str">
        <f t="shared" si="2683"/>
        <v/>
      </c>
      <c r="W1975" t="str">
        <f t="shared" si="2683"/>
        <v/>
      </c>
      <c r="X1975" s="63" t="s">
        <v>89</v>
      </c>
      <c r="Y1975" s="287">
        <f t="shared" si="2660"/>
        <v>-3.7362637362637354E-3</v>
      </c>
      <c r="Z1975" s="288">
        <f t="shared" si="2661"/>
        <v>1.465853732067286</v>
      </c>
      <c r="AA1975" s="288">
        <f t="shared" si="2662"/>
        <v>1.4822194481945263</v>
      </c>
      <c r="AB1975" s="289">
        <f t="shared" si="1517"/>
        <v>1974</v>
      </c>
      <c r="AC1975" s="290">
        <f t="shared" si="2663"/>
        <v>-4.6796035279701061E-3</v>
      </c>
      <c r="AD1975" s="284">
        <f t="shared" si="2676"/>
        <v>-1.636571612724036E-2</v>
      </c>
      <c r="AE1975" s="291">
        <f t="shared" si="2664"/>
        <v>-1.1686112599270253E-2</v>
      </c>
      <c r="AF1975" s="213">
        <f t="shared" si="2665"/>
        <v>-1.1041358381294511E-2</v>
      </c>
      <c r="AG1975" s="213">
        <f t="shared" si="2651"/>
        <v>-0.33811962796295592</v>
      </c>
      <c r="AH1975" s="292">
        <f t="shared" si="2666"/>
        <v>2.1681459174530175E-4</v>
      </c>
      <c r="AI1975" s="293">
        <f t="shared" si="2667"/>
        <v>1979.7509219803137</v>
      </c>
      <c r="AJ1975" s="294">
        <f t="shared" si="2677"/>
        <v>4.0000000000000036E-2</v>
      </c>
      <c r="AK1975" s="294">
        <f t="shared" ref="AK1975:AK1982" si="2684">IF(AJ1975&gt;0,AJ1975,0)</f>
        <v>4.0000000000000036E-2</v>
      </c>
      <c r="AL1975" s="294">
        <f t="shared" si="2668"/>
        <v>0</v>
      </c>
      <c r="AM1975" s="295">
        <f t="shared" si="2654"/>
        <v>5.3571428571428702E-3</v>
      </c>
      <c r="AN1975" s="295">
        <f t="shared" si="2678"/>
        <v>-7.8571428571428646E-3</v>
      </c>
      <c r="AO1975" s="288">
        <f t="shared" si="2679"/>
        <v>0.68181818181818288</v>
      </c>
      <c r="AP1975" s="296">
        <f t="shared" si="2680"/>
        <v>40.540540540540583</v>
      </c>
      <c r="AQ1975" s="285"/>
      <c r="AR1975" s="285">
        <f t="shared" si="2681"/>
        <v>0.5</v>
      </c>
      <c r="AS1975" s="286">
        <f t="shared" si="2682"/>
        <v>140241.5</v>
      </c>
      <c r="AT1975" s="103">
        <f t="shared" si="2669"/>
        <v>-0.13311579381114991</v>
      </c>
      <c r="AU1975" s="294">
        <f t="shared" si="2670"/>
        <v>1.4650000000000001</v>
      </c>
      <c r="AV1975" s="213">
        <f t="shared" si="2671"/>
        <v>0.34254187957128163</v>
      </c>
      <c r="AW1975" s="298">
        <f t="shared" si="2672"/>
        <v>2.7874564459930338E-2</v>
      </c>
      <c r="AX1975" s="297">
        <f t="shared" si="2652"/>
        <v>-1.2865448047366689E-3</v>
      </c>
      <c r="AY1975" s="213">
        <f t="shared" si="2673"/>
        <v>0.34505689123027555</v>
      </c>
    </row>
    <row r="1976" spans="1:51">
      <c r="A1976" s="16">
        <v>41201.317291666666</v>
      </c>
      <c r="B1976" s="9">
        <v>6</v>
      </c>
      <c r="C1976" s="5">
        <v>1.46</v>
      </c>
      <c r="D1976" s="5">
        <v>1.51</v>
      </c>
      <c r="E1976" s="5">
        <v>1.4550000000000001</v>
      </c>
      <c r="F1976" s="5">
        <v>1.49</v>
      </c>
      <c r="G1976" s="6">
        <v>250948</v>
      </c>
      <c r="H1976" s="113">
        <f t="shared" si="2675"/>
        <v>1.49</v>
      </c>
      <c r="I1976" s="19">
        <f t="shared" si="2647"/>
        <v>1.7064846416382191E-2</v>
      </c>
      <c r="J1976" s="8">
        <f t="shared" si="2655"/>
        <v>1.531950956811428</v>
      </c>
      <c r="K1976" s="8">
        <f t="shared" si="2656"/>
        <v>1.4300490431885722</v>
      </c>
      <c r="L1976" s="8">
        <f t="shared" si="2657"/>
        <v>1.4810000000000001</v>
      </c>
      <c r="M1976" s="19">
        <f t="shared" si="2658"/>
        <v>7.1257635609227585E-2</v>
      </c>
      <c r="N1976" s="19">
        <f t="shared" si="2648"/>
        <v>-6.3757032084143295E-2</v>
      </c>
      <c r="O1976" s="19">
        <f t="shared" si="2649"/>
        <v>-3.3547783578644526E-3</v>
      </c>
      <c r="P1976" s="19">
        <f t="shared" si="2650"/>
        <v>1.1598041022182544E-3</v>
      </c>
      <c r="Q1976" s="6">
        <v>581</v>
      </c>
      <c r="R1976" s="191">
        <v>373733.44500000001</v>
      </c>
      <c r="S1976" s="66">
        <f t="shared" si="2659"/>
        <v>643.25894148020654</v>
      </c>
      <c r="T1976" t="str">
        <f t="shared" si="2683"/>
        <v/>
      </c>
      <c r="U1976" t="str">
        <f t="shared" si="2683"/>
        <v/>
      </c>
      <c r="V1976" t="str">
        <f t="shared" si="2683"/>
        <v/>
      </c>
      <c r="W1976" t="str">
        <f t="shared" si="2683"/>
        <v/>
      </c>
      <c r="X1976" s="63"/>
      <c r="Y1976" s="219">
        <f t="shared" si="2660"/>
        <v>-2.1758241758241784E-3</v>
      </c>
      <c r="Z1976" s="78">
        <f t="shared" si="2661"/>
        <v>1.4695722573289238</v>
      </c>
      <c r="AA1976" s="78">
        <f t="shared" si="2662"/>
        <v>1.4827952090281313</v>
      </c>
      <c r="AB1976" s="74">
        <f t="shared" si="1517"/>
        <v>1975</v>
      </c>
      <c r="AC1976" s="80">
        <f t="shared" si="2663"/>
        <v>-1.229471279949804E-3</v>
      </c>
      <c r="AD1976" s="79">
        <f t="shared" si="2676"/>
        <v>-1.3222951699207508E-2</v>
      </c>
      <c r="AE1976" s="81">
        <f t="shared" si="2664"/>
        <v>-1.1993480419257704E-2</v>
      </c>
      <c r="AF1976" s="19">
        <f t="shared" si="2665"/>
        <v>-8.9175845853145357E-3</v>
      </c>
      <c r="AG1976" s="93">
        <f t="shared" si="2651"/>
        <v>-0.7372702040672412</v>
      </c>
      <c r="AH1976" s="91">
        <f t="shared" si="2666"/>
        <v>3.4003162304736855E-4</v>
      </c>
      <c r="AI1976" s="96">
        <f t="shared" si="2667"/>
        <v>1978.0414434203462</v>
      </c>
      <c r="AJ1976" s="5">
        <f t="shared" si="2677"/>
        <v>2.4999999999999911E-2</v>
      </c>
      <c r="AK1976" s="5">
        <f t="shared" si="2684"/>
        <v>2.4999999999999911E-2</v>
      </c>
      <c r="AL1976" s="5">
        <f t="shared" si="2668"/>
        <v>0</v>
      </c>
      <c r="AM1976" s="95">
        <f t="shared" si="2654"/>
        <v>7.1428571428571496E-3</v>
      </c>
      <c r="AN1976" s="95">
        <f t="shared" si="2678"/>
        <v>-7.8571428571428646E-3</v>
      </c>
      <c r="AO1976" s="78">
        <f t="shared" si="2679"/>
        <v>0.90909090909090906</v>
      </c>
      <c r="AP1976" s="296">
        <f t="shared" si="2680"/>
        <v>47.61904761904762</v>
      </c>
      <c r="AQ1976" s="8"/>
      <c r="AR1976" s="8">
        <f t="shared" si="2681"/>
        <v>0.27272727272727126</v>
      </c>
      <c r="AS1976" s="114">
        <f t="shared" si="2682"/>
        <v>68440.363636363269</v>
      </c>
      <c r="AT1976" s="103">
        <f t="shared" si="2669"/>
        <v>-3.8669976583469774E-2</v>
      </c>
      <c r="AU1976" s="5">
        <f t="shared" si="2670"/>
        <v>1.49</v>
      </c>
      <c r="AV1976" s="93">
        <f t="shared" si="2671"/>
        <v>0.18312614124316134</v>
      </c>
      <c r="AW1976" s="210">
        <f t="shared" si="2672"/>
        <v>3.7800687285223324E-2</v>
      </c>
      <c r="AX1976" s="276">
        <f t="shared" ref="AX1976:AX1981" si="2685">SLOPE(M1963:M1976,AB1963:AB1976)</f>
        <v>-8.3540232813606656E-4</v>
      </c>
      <c r="AY1976" s="19">
        <f t="shared" si="2673"/>
        <v>0.35066207950133738</v>
      </c>
    </row>
    <row r="1977" spans="1:51" ht="13">
      <c r="A1977" s="16">
        <v>41204.315960648149</v>
      </c>
      <c r="B1977" s="9">
        <v>2</v>
      </c>
      <c r="C1977" s="5">
        <v>1.4550000000000001</v>
      </c>
      <c r="D1977" s="5">
        <v>1.49</v>
      </c>
      <c r="E1977" s="5">
        <v>1.45</v>
      </c>
      <c r="F1977" s="5">
        <v>1.49</v>
      </c>
      <c r="G1977" s="6">
        <v>111035</v>
      </c>
      <c r="H1977" s="113">
        <f t="shared" si="2675"/>
        <v>1.49</v>
      </c>
      <c r="I1977" s="19">
        <f t="shared" ref="I1977:I1982" si="2686">IF(A1978&gt;A1977,(H1977-H1976)/H1976, (H1977-H1978)/H1978)</f>
        <v>0</v>
      </c>
      <c r="J1977" s="8">
        <f t="shared" si="2655"/>
        <v>1.5262898767005186</v>
      </c>
      <c r="K1977" s="8">
        <f t="shared" si="2656"/>
        <v>1.4322101232994813</v>
      </c>
      <c r="L1977" s="8">
        <f t="shared" si="2657"/>
        <v>1.47925</v>
      </c>
      <c r="M1977" s="19">
        <f t="shared" si="2658"/>
        <v>6.5688513068389257E-2</v>
      </c>
      <c r="N1977" s="19">
        <f t="shared" ref="N1977:N1982" si="2687">IF(A1978&gt;A1977,(M1977-M1976)/M1976, (M1977-M1978)/M1978)</f>
        <v>-7.8154747813680592E-2</v>
      </c>
      <c r="O1977" s="19">
        <f t="shared" ref="O1977:O1982" si="2688">IF(A1978&gt;A1977,(J1977-J1976)/J1976, (J1977-J1978)/J1978)</f>
        <v>-3.6953403016844848E-3</v>
      </c>
      <c r="P1977" s="19">
        <f t="shared" ref="P1977:P1982" si="2689">IF(A1978&gt;A1977,(K1977-K1976)/K1976, (K1977-K1978)/K1978)</f>
        <v>1.5111930050248829E-3</v>
      </c>
      <c r="Q1977" s="6">
        <v>248</v>
      </c>
      <c r="R1977" s="191">
        <v>162341.75899999999</v>
      </c>
      <c r="S1977" s="66">
        <f t="shared" si="2659"/>
        <v>654.60386693548378</v>
      </c>
      <c r="T1977" t="str">
        <f t="shared" ref="T1977:W1978" si="2690">IF(C1977&gt;$J1977,"BrokeBandUpper", IF(C1977&lt;$K1977,"BrokeBandLower", ""))</f>
        <v/>
      </c>
      <c r="U1977" t="str">
        <f t="shared" si="2690"/>
        <v/>
      </c>
      <c r="V1977" t="str">
        <f t="shared" si="2690"/>
        <v/>
      </c>
      <c r="W1977" t="str">
        <f t="shared" si="2690"/>
        <v/>
      </c>
      <c r="X1977" s="63"/>
      <c r="Y1977" s="287">
        <f t="shared" si="2660"/>
        <v>-1.3956043956043986E-3</v>
      </c>
      <c r="Z1977" s="288">
        <f t="shared" si="2661"/>
        <v>1.4727181297002696</v>
      </c>
      <c r="AA1977" s="288">
        <f t="shared" si="2662"/>
        <v>1.4833283635600496</v>
      </c>
      <c r="AB1977" s="289">
        <f t="shared" si="1517"/>
        <v>1976</v>
      </c>
      <c r="AC1977" s="290">
        <f t="shared" si="2663"/>
        <v>1.1065972475821674E-3</v>
      </c>
      <c r="AD1977" s="284">
        <f t="shared" si="2676"/>
        <v>-1.0610233859779994E-2</v>
      </c>
      <c r="AE1977" s="291">
        <f t="shared" si="2664"/>
        <v>-1.1716831107362161E-2</v>
      </c>
      <c r="AF1977" s="213">
        <f t="shared" si="2665"/>
        <v>-7.1529906124864978E-3</v>
      </c>
      <c r="AG1977" s="213">
        <f t="shared" ref="AG1977:AG1982" si="2691">IF(A1978&gt;A1977,(AC1977-AC1976)/AC1976, (AC1977-AC1978)/AC1978)</f>
        <v>-1.9000594528953509</v>
      </c>
      <c r="AH1977" s="292">
        <f t="shared" si="2666"/>
        <v>4.6212893803677024E-4</v>
      </c>
      <c r="AI1977" s="293">
        <f t="shared" si="2667"/>
        <v>1975.9790206249852</v>
      </c>
      <c r="AJ1977" s="294">
        <f t="shared" si="2677"/>
        <v>0</v>
      </c>
      <c r="AK1977" s="294">
        <f t="shared" si="2684"/>
        <v>0</v>
      </c>
      <c r="AL1977" s="294">
        <f t="shared" si="2668"/>
        <v>0</v>
      </c>
      <c r="AM1977" s="295">
        <f t="shared" ref="AM1977:AM1982" si="2692">(AVERAGE(AK1964:AK1977))</f>
        <v>7.1428571428571496E-3</v>
      </c>
      <c r="AN1977" s="295">
        <f t="shared" si="2678"/>
        <v>-6.0714285714285844E-3</v>
      </c>
      <c r="AO1977" s="288">
        <f t="shared" si="2679"/>
        <v>1.1764705882352928</v>
      </c>
      <c r="AP1977" s="296">
        <f t="shared" si="2680"/>
        <v>54.054054054054021</v>
      </c>
      <c r="AQ1977" s="285"/>
      <c r="AR1977" s="285">
        <f t="shared" si="2681"/>
        <v>1</v>
      </c>
      <c r="AS1977" s="286">
        <f t="shared" si="2682"/>
        <v>111035</v>
      </c>
      <c r="AT1977" s="103">
        <f t="shared" si="2669"/>
        <v>-5.0250744794083889E-3</v>
      </c>
      <c r="AU1977" s="294">
        <f t="shared" si="2670"/>
        <v>1.49</v>
      </c>
      <c r="AV1977" s="213">
        <f t="shared" si="2671"/>
        <v>0.68395834001034816</v>
      </c>
      <c r="AW1977" s="298">
        <f t="shared" si="2672"/>
        <v>2.7586206896551748E-2</v>
      </c>
      <c r="AX1977" s="297">
        <f t="shared" si="2685"/>
        <v>-6.2777551865120294E-4</v>
      </c>
      <c r="AY1977" s="213">
        <f t="shared" si="2673"/>
        <v>0.24853510996086942</v>
      </c>
    </row>
    <row r="1978" spans="1:51">
      <c r="A1978" s="16">
        <v>41205.319988425923</v>
      </c>
      <c r="B1978" s="9">
        <v>3</v>
      </c>
      <c r="C1978" s="5">
        <v>1.49</v>
      </c>
      <c r="D1978" s="5">
        <v>1.54</v>
      </c>
      <c r="E1978" s="5">
        <v>1.4750000000000001</v>
      </c>
      <c r="F1978" s="5">
        <v>1.5149999999999999</v>
      </c>
      <c r="G1978" s="6">
        <v>166687</v>
      </c>
      <c r="H1978" s="113">
        <f t="shared" si="2675"/>
        <v>1.5149999999999999</v>
      </c>
      <c r="I1978" s="19">
        <f t="shared" si="2686"/>
        <v>1.6778523489932827E-2</v>
      </c>
      <c r="J1978" s="8">
        <f t="shared" ref="J1978:J1984" si="2693">(L1978)+2*STDEVPA(H1959:H1978)</f>
        <v>1.5262898767005184</v>
      </c>
      <c r="K1978" s="8">
        <f t="shared" ref="K1978:K1984" si="2694">(L1978)-(2*STDEVPA(H1959:H1978))</f>
        <v>1.4322101232994811</v>
      </c>
      <c r="L1978" s="8">
        <f t="shared" ref="L1978:L1984" si="2695">AVERAGE(H1959:H1978)</f>
        <v>1.4792499999999997</v>
      </c>
      <c r="M1978" s="19">
        <f t="shared" ref="M1978:M1984" si="2696">(J1978-K1978)/K1978</f>
        <v>6.5688513068389257E-2</v>
      </c>
      <c r="N1978" s="19">
        <f t="shared" si="2687"/>
        <v>0</v>
      </c>
      <c r="O1978" s="19">
        <f t="shared" si="2688"/>
        <v>-1.4547996964052447E-16</v>
      </c>
      <c r="P1978" s="19">
        <f t="shared" si="2689"/>
        <v>-1.5503633252744496E-16</v>
      </c>
      <c r="Q1978" s="6">
        <v>173</v>
      </c>
      <c r="R1978" s="191">
        <v>251707.03</v>
      </c>
      <c r="S1978" s="66">
        <f t="shared" ref="S1978:S1984" si="2697">R1978/Q1978</f>
        <v>1454.9539306358381</v>
      </c>
      <c r="T1978" t="str">
        <f t="shared" si="2690"/>
        <v/>
      </c>
      <c r="U1978" t="str">
        <f t="shared" si="2690"/>
        <v>BrokeBandUpper</v>
      </c>
      <c r="V1978" t="str">
        <f t="shared" si="2690"/>
        <v/>
      </c>
      <c r="W1978" t="str">
        <f t="shared" si="2690"/>
        <v/>
      </c>
      <c r="X1978" s="63"/>
      <c r="Y1978" s="219">
        <f t="shared" ref="Y1978:Y1984" si="2698">SLOPE(H1965:H1978,AB1965:AB1978)</f>
        <v>1.9780219780218871E-4</v>
      </c>
      <c r="Z1978" s="78">
        <f t="shared" ref="Z1978:Z1984" si="2699">Z1977+(0.154*(F1978-Z1977))</f>
        <v>1.4792295377264282</v>
      </c>
      <c r="AA1978" s="78">
        <f t="shared" ref="AA1978:AA1984" si="2700">AA1977+(0.074*(F1978-AA1977))</f>
        <v>1.485672064656606</v>
      </c>
      <c r="AB1978" s="74">
        <f t="shared" si="1517"/>
        <v>1977</v>
      </c>
      <c r="AC1978" s="80">
        <f t="shared" ref="AC1978:AC1984" si="2701">AD1978-AE1978</f>
        <v>4.219443341747512E-3</v>
      </c>
      <c r="AD1978" s="79">
        <f t="shared" si="2676"/>
        <v>-6.4425269301777721E-3</v>
      </c>
      <c r="AE1978" s="81">
        <f t="shared" ref="AE1978:AE1984" si="2702">AE1977+(0.2*(AD1978-AE1977))</f>
        <v>-1.0661970271925284E-2</v>
      </c>
      <c r="AF1978" s="19">
        <f t="shared" ref="AF1978:AF1984" si="2703">AD1978/AA1978</f>
        <v>-4.3364394360251232E-3</v>
      </c>
      <c r="AG1978" s="93">
        <f t="shared" si="2691"/>
        <v>2.8129891891261085</v>
      </c>
      <c r="AH1978" s="91">
        <f t="shared" ref="AH1978:AH1984" si="2704">SLOPE(AC1965:AC1978,AB1965:AB1978)</f>
        <v>6.2811268960567834E-4</v>
      </c>
      <c r="AI1978" s="96">
        <f t="shared" ref="AI1978:AI1984" si="2705">INTERCEPT(AB1965:AB1978,AC1965:AC1978)</f>
        <v>1974.5361023865819</v>
      </c>
      <c r="AJ1978" s="5">
        <f t="shared" si="2677"/>
        <v>2.4999999999999911E-2</v>
      </c>
      <c r="AK1978" s="5">
        <f t="shared" si="2684"/>
        <v>2.4999999999999911E-2</v>
      </c>
      <c r="AL1978" s="5">
        <f t="shared" ref="AL1978:AL1984" si="2706">IF(AJ1978&lt;0,AJ1978,0)</f>
        <v>0</v>
      </c>
      <c r="AM1978" s="95">
        <f t="shared" si="2692"/>
        <v>8.5714285714285788E-3</v>
      </c>
      <c r="AN1978" s="95">
        <f t="shared" si="2678"/>
        <v>-6.0714285714285844E-3</v>
      </c>
      <c r="AO1978" s="78">
        <f t="shared" si="2679"/>
        <v>1.411764705882351</v>
      </c>
      <c r="AP1978" s="296">
        <f t="shared" si="2680"/>
        <v>58.536585365853625</v>
      </c>
      <c r="AQ1978" s="8"/>
      <c r="AR1978" s="8">
        <f t="shared" si="2681"/>
        <v>0.23076923076922604</v>
      </c>
      <c r="AS1978" s="114">
        <f t="shared" si="2682"/>
        <v>38466.23076922998</v>
      </c>
      <c r="AT1978" s="103">
        <f t="shared" ref="AT1978:AT1984" si="2707">SUM(AS1959:AS1978)/SUM(G1959:G1978)</f>
        <v>2.8507942615924112E-2</v>
      </c>
      <c r="AU1978" s="5">
        <f t="shared" ref="AU1978:AU1984" si="2708">F1978</f>
        <v>1.5149999999999999</v>
      </c>
      <c r="AV1978" s="93">
        <f t="shared" ref="AV1978:AV1984" si="2709">AS1978/R1978</f>
        <v>0.15282143994639316</v>
      </c>
      <c r="AW1978" s="210">
        <f t="shared" ref="AW1978:AW1984" si="2710">(D1978-E1978)/E1978</f>
        <v>4.4067796610169456E-2</v>
      </c>
      <c r="AX1978" s="276">
        <f t="shared" si="2685"/>
        <v>-9.2073246233282812E-4</v>
      </c>
      <c r="AY1978" s="19">
        <f t="shared" si="2673"/>
        <v>-0.46665875775317445</v>
      </c>
    </row>
    <row r="1979" spans="1:51" ht="13">
      <c r="A1979" s="16">
        <v>41206.320393518516</v>
      </c>
      <c r="B1979" s="9">
        <v>4</v>
      </c>
      <c r="C1979" s="5">
        <v>1.4750000000000001</v>
      </c>
      <c r="D1979" s="5">
        <v>1.5349999999999999</v>
      </c>
      <c r="E1979" s="5">
        <v>1.4650000000000001</v>
      </c>
      <c r="F1979" s="5">
        <v>1.5349999999999999</v>
      </c>
      <c r="G1979" s="6">
        <v>130104</v>
      </c>
      <c r="H1979" s="113">
        <f t="shared" si="2675"/>
        <v>1.5349999999999999</v>
      </c>
      <c r="I1979" s="19">
        <f t="shared" si="2686"/>
        <v>1.3201320132013214E-2</v>
      </c>
      <c r="J1979" s="8">
        <f t="shared" si="2693"/>
        <v>1.5299999999999998</v>
      </c>
      <c r="K1979" s="8">
        <f t="shared" si="2694"/>
        <v>1.4299999999999997</v>
      </c>
      <c r="L1979" s="8">
        <f t="shared" si="2695"/>
        <v>1.4799999999999998</v>
      </c>
      <c r="M1979" s="19">
        <f t="shared" si="2696"/>
        <v>6.9930069930070005E-2</v>
      </c>
      <c r="N1979" s="19">
        <f t="shared" si="2687"/>
        <v>6.4570754665504493E-2</v>
      </c>
      <c r="O1979" s="19">
        <f t="shared" si="2688"/>
        <v>2.4308117062938348E-3</v>
      </c>
      <c r="P1979" s="19">
        <f t="shared" si="2689"/>
        <v>-1.5431557587302369E-3</v>
      </c>
      <c r="Q1979" s="6">
        <v>311</v>
      </c>
      <c r="R1979" s="191">
        <v>193641.00899999999</v>
      </c>
      <c r="S1979" s="66">
        <f t="shared" si="2697"/>
        <v>622.63990032154334</v>
      </c>
      <c r="T1979" t="str">
        <f t="shared" ref="T1979:W1980" si="2711">IF(C1979&gt;$J1979,"BrokeBandUpper", IF(C1979&lt;$K1979,"BrokeBandLower", ""))</f>
        <v/>
      </c>
      <c r="U1979" t="str">
        <f t="shared" si="2711"/>
        <v>BrokeBandUpper</v>
      </c>
      <c r="V1979" t="str">
        <f t="shared" si="2711"/>
        <v/>
      </c>
      <c r="W1979" t="str">
        <f t="shared" si="2711"/>
        <v>BrokeBandUpper</v>
      </c>
      <c r="X1979" s="63"/>
      <c r="Y1979" s="287">
        <f t="shared" si="2698"/>
        <v>2.3736263736263631E-3</v>
      </c>
      <c r="Z1979" s="288">
        <f t="shared" si="2699"/>
        <v>1.4878181889165583</v>
      </c>
      <c r="AA1979" s="288">
        <f t="shared" si="2700"/>
        <v>1.489322331872017</v>
      </c>
      <c r="AB1979" s="289">
        <f t="shared" si="1517"/>
        <v>1978</v>
      </c>
      <c r="AC1979" s="290">
        <f t="shared" si="2701"/>
        <v>7.3262618531732236E-3</v>
      </c>
      <c r="AD1979" s="284">
        <f t="shared" si="2676"/>
        <v>-1.5041429554587538E-3</v>
      </c>
      <c r="AE1979" s="291">
        <f t="shared" si="2702"/>
        <v>-8.8304048086319774E-3</v>
      </c>
      <c r="AF1979" s="213">
        <f t="shared" si="2703"/>
        <v>-1.0099512531770794E-3</v>
      </c>
      <c r="AG1979" s="213">
        <f t="shared" si="2691"/>
        <v>0.73631004371752051</v>
      </c>
      <c r="AH1979" s="292">
        <f t="shared" si="2704"/>
        <v>8.4874014953240985E-4</v>
      </c>
      <c r="AI1979" s="293">
        <f t="shared" si="2705"/>
        <v>1973.8875344686485</v>
      </c>
      <c r="AJ1979" s="294">
        <f t="shared" si="2677"/>
        <v>2.0000000000000018E-2</v>
      </c>
      <c r="AK1979" s="294">
        <f t="shared" si="2684"/>
        <v>2.0000000000000018E-2</v>
      </c>
      <c r="AL1979" s="294">
        <f t="shared" si="2706"/>
        <v>0</v>
      </c>
      <c r="AM1979" s="295">
        <f t="shared" si="2692"/>
        <v>9.642857142857144E-3</v>
      </c>
      <c r="AN1979" s="295">
        <f t="shared" si="2678"/>
        <v>-6.0714285714285844E-3</v>
      </c>
      <c r="AO1979" s="288">
        <f t="shared" si="2679"/>
        <v>1.5882352941176439</v>
      </c>
      <c r="AP1979" s="296">
        <f t="shared" si="2680"/>
        <v>61.363636363636317</v>
      </c>
      <c r="AQ1979" s="285"/>
      <c r="AR1979" s="285">
        <f t="shared" si="2681"/>
        <v>1</v>
      </c>
      <c r="AS1979" s="286">
        <f t="shared" si="2682"/>
        <v>130104</v>
      </c>
      <c r="AT1979" s="103">
        <f t="shared" si="2707"/>
        <v>3.5294965448523521E-2</v>
      </c>
      <c r="AU1979" s="294">
        <f t="shared" si="2708"/>
        <v>1.5349999999999999</v>
      </c>
      <c r="AV1979" s="213">
        <f t="shared" si="2709"/>
        <v>0.67188247299413739</v>
      </c>
      <c r="AW1979" s="298">
        <f t="shared" si="2710"/>
        <v>4.7781569965870192E-2</v>
      </c>
      <c r="AX1979" s="297">
        <f t="shared" si="2685"/>
        <v>-9.0480824328913396E-4</v>
      </c>
      <c r="AY1979" s="213">
        <f t="shared" si="2673"/>
        <v>1.7295164116781017E-2</v>
      </c>
    </row>
    <row r="1980" spans="1:51">
      <c r="A1980" s="16">
        <v>41207.354201388887</v>
      </c>
      <c r="B1980" s="9">
        <v>5</v>
      </c>
      <c r="C1980" s="5">
        <v>1.51</v>
      </c>
      <c r="D1980" s="5">
        <v>1.53</v>
      </c>
      <c r="E1980" s="5">
        <v>1.4950000000000001</v>
      </c>
      <c r="F1980" s="5">
        <v>1.53</v>
      </c>
      <c r="G1980" s="6">
        <v>55911</v>
      </c>
      <c r="H1980" s="113">
        <f t="shared" ref="H1980:H1985" si="2712">F1980</f>
        <v>1.53</v>
      </c>
      <c r="I1980" s="19">
        <f t="shared" si="2686"/>
        <v>-3.2573289902279438E-3</v>
      </c>
      <c r="J1980" s="8">
        <f t="shared" si="2693"/>
        <v>1.5364426303552647</v>
      </c>
      <c r="K1980" s="8">
        <f t="shared" si="2694"/>
        <v>1.4275573696447352</v>
      </c>
      <c r="L1980" s="8">
        <f t="shared" si="2695"/>
        <v>1.482</v>
      </c>
      <c r="M1980" s="19">
        <f t="shared" si="2696"/>
        <v>7.6273824804411833E-2</v>
      </c>
      <c r="N1980" s="19">
        <f t="shared" si="2687"/>
        <v>9.0715694703088046E-2</v>
      </c>
      <c r="O1980" s="19">
        <f t="shared" si="2688"/>
        <v>4.2108695132450549E-3</v>
      </c>
      <c r="P1980" s="19">
        <f t="shared" si="2689"/>
        <v>-1.7081331155695708E-3</v>
      </c>
      <c r="Q1980" s="6">
        <v>453</v>
      </c>
      <c r="R1980" s="191">
        <v>84813.675000000003</v>
      </c>
      <c r="S1980" s="66">
        <f t="shared" si="2697"/>
        <v>187.22665562913909</v>
      </c>
      <c r="T1980" t="str">
        <f t="shared" si="2711"/>
        <v/>
      </c>
      <c r="U1980" t="str">
        <f t="shared" si="2711"/>
        <v/>
      </c>
      <c r="V1980" t="str">
        <f t="shared" si="2711"/>
        <v/>
      </c>
      <c r="W1980" t="str">
        <f t="shared" si="2711"/>
        <v/>
      </c>
      <c r="X1980" s="63"/>
      <c r="Y1980" s="219">
        <f t="shared" si="2698"/>
        <v>4.1868131868131788E-3</v>
      </c>
      <c r="Z1980" s="78">
        <f t="shared" si="2699"/>
        <v>1.4943141878234083</v>
      </c>
      <c r="AA1980" s="78">
        <f t="shared" si="2700"/>
        <v>1.4923324793134878</v>
      </c>
      <c r="AB1980" s="74">
        <f t="shared" si="1517"/>
        <v>1979</v>
      </c>
      <c r="AC1980" s="80">
        <f t="shared" si="2701"/>
        <v>8.6496906548419981E-3</v>
      </c>
      <c r="AD1980" s="79">
        <f t="shared" ref="AD1980:AD1985" si="2713">Z1980-AA1980</f>
        <v>1.9817085099205212E-3</v>
      </c>
      <c r="AE1980" s="81">
        <f t="shared" si="2702"/>
        <v>-6.667982144921477E-3</v>
      </c>
      <c r="AF1980" s="19">
        <f t="shared" si="2703"/>
        <v>1.3279269448267716E-3</v>
      </c>
      <c r="AG1980" s="93">
        <f t="shared" si="2691"/>
        <v>0.18064175539884067</v>
      </c>
      <c r="AH1980" s="91">
        <f t="shared" si="2704"/>
        <v>1.066901325251025E-3</v>
      </c>
      <c r="AI1980" s="96">
        <f t="shared" si="2705"/>
        <v>1973.8731879567185</v>
      </c>
      <c r="AJ1980" s="5">
        <f t="shared" ref="AJ1980:AJ1985" si="2714">F1980-F1979</f>
        <v>-4.9999999999998934E-3</v>
      </c>
      <c r="AK1980" s="5">
        <f t="shared" si="2684"/>
        <v>0</v>
      </c>
      <c r="AL1980" s="5">
        <f t="shared" si="2706"/>
        <v>-4.9999999999998934E-3</v>
      </c>
      <c r="AM1980" s="95">
        <f t="shared" si="2692"/>
        <v>9.642857142857144E-3</v>
      </c>
      <c r="AN1980" s="95">
        <f t="shared" ref="AN1980:AN1985" si="2715">(AVERAGE(AL1967:AL1980))</f>
        <v>-6.4285714285714345E-3</v>
      </c>
      <c r="AO1980" s="78">
        <f t="shared" ref="AO1980:AO1985" si="2716">ABS(AM1980/AN1980)</f>
        <v>1.4999999999999989</v>
      </c>
      <c r="AP1980" s="296">
        <f t="shared" ref="AP1980:AP1985" si="2717">IF(AN1980=0,100,100-(100/(1+AO1980)))</f>
        <v>59.999999999999986</v>
      </c>
      <c r="AQ1980" s="8"/>
      <c r="AR1980" s="8">
        <f t="shared" ref="AR1980:AR1985" si="2718">IF(ISERROR(((F1980-E1980)-(D1980-F1980))/(D1980-E1980)),0,((F1980-E1980)-(D1980-F1980))/(D1980-E1980))</f>
        <v>1</v>
      </c>
      <c r="AS1980" s="114">
        <f t="shared" ref="AS1980:AS1985" si="2719">IF(ISERROR(AR1980*G1980),0,AR1980*G1980)</f>
        <v>55911</v>
      </c>
      <c r="AT1980" s="103">
        <f t="shared" si="2707"/>
        <v>5.8023002617335548E-2</v>
      </c>
      <c r="AU1980" s="5">
        <f t="shared" si="2708"/>
        <v>1.53</v>
      </c>
      <c r="AV1980" s="93">
        <f t="shared" si="2709"/>
        <v>0.65922152294426573</v>
      </c>
      <c r="AW1980" s="210">
        <f t="shared" si="2710"/>
        <v>2.341137123745814E-2</v>
      </c>
      <c r="AX1980" s="276">
        <f t="shared" si="2685"/>
        <v>-5.9183405458994461E-4</v>
      </c>
      <c r="AY1980" s="19">
        <f t="shared" ref="AY1980:AY1987" si="2720">IF((AX1980&gt;AX1979),ABS(AX1980-AX1979)/ABS(AX1979),-1*ABS(AX1980-AX1979)/ABS(AX1979))</f>
        <v>0.34590112437688919</v>
      </c>
    </row>
    <row r="1981" spans="1:51" ht="13">
      <c r="A1981" s="16">
        <v>41208.331493055557</v>
      </c>
      <c r="B1981" s="9">
        <v>6</v>
      </c>
      <c r="C1981" s="5">
        <v>1.5</v>
      </c>
      <c r="D1981" s="5">
        <v>1.54</v>
      </c>
      <c r="E1981" s="5">
        <v>1.4750000000000001</v>
      </c>
      <c r="F1981" s="5">
        <v>1.4850000000000001</v>
      </c>
      <c r="G1981" s="6">
        <v>157225</v>
      </c>
      <c r="H1981" s="113">
        <f t="shared" si="2712"/>
        <v>1.4850000000000001</v>
      </c>
      <c r="I1981" s="19">
        <f t="shared" si="2686"/>
        <v>-2.9411764705882307E-2</v>
      </c>
      <c r="J1981" s="8">
        <f t="shared" si="2693"/>
        <v>1.5350900408617971</v>
      </c>
      <c r="K1981" s="8">
        <f t="shared" si="2694"/>
        <v>1.4274099591382028</v>
      </c>
      <c r="L1981" s="8">
        <f t="shared" si="2695"/>
        <v>1.48125</v>
      </c>
      <c r="M1981" s="19">
        <f t="shared" si="2696"/>
        <v>7.543738996231053E-2</v>
      </c>
      <c r="N1981" s="19">
        <f t="shared" si="2687"/>
        <v>-1.0966210810145727E-2</v>
      </c>
      <c r="O1981" s="19">
        <f t="shared" si="2688"/>
        <v>-8.8033843030954043E-4</v>
      </c>
      <c r="P1981" s="19">
        <f t="shared" si="2689"/>
        <v>-1.0326065324374772E-4</v>
      </c>
      <c r="Q1981" s="6">
        <v>253</v>
      </c>
      <c r="R1981" s="191">
        <v>234850.64</v>
      </c>
      <c r="S1981" s="66">
        <f t="shared" si="2697"/>
        <v>928.26339920948624</v>
      </c>
      <c r="T1981" t="str">
        <f t="shared" ref="T1981:W1982" si="2721">IF(C1981&gt;$J1981,"BrokeBandUpper", IF(C1981&lt;$K1981,"BrokeBandLower", ""))</f>
        <v/>
      </c>
      <c r="U1981" t="str">
        <f t="shared" si="2721"/>
        <v>BrokeBandUpper</v>
      </c>
      <c r="V1981" t="str">
        <f t="shared" si="2721"/>
        <v/>
      </c>
      <c r="W1981" t="str">
        <f t="shared" si="2721"/>
        <v/>
      </c>
      <c r="X1981" s="63"/>
      <c r="Y1981" s="287">
        <f t="shared" si="2698"/>
        <v>4.516483516483513E-3</v>
      </c>
      <c r="Z1981" s="288">
        <f t="shared" si="2699"/>
        <v>1.4928798028986034</v>
      </c>
      <c r="AA1981" s="288">
        <f t="shared" si="2700"/>
        <v>1.4917898758442898</v>
      </c>
      <c r="AB1981" s="289">
        <f t="shared" si="1517"/>
        <v>1980</v>
      </c>
      <c r="AC1981" s="290">
        <f t="shared" si="2701"/>
        <v>6.2063273593881054E-3</v>
      </c>
      <c r="AD1981" s="284">
        <f t="shared" si="2713"/>
        <v>1.0899270543136552E-3</v>
      </c>
      <c r="AE1981" s="291">
        <f t="shared" si="2702"/>
        <v>-5.1164003050744502E-3</v>
      </c>
      <c r="AF1981" s="213">
        <f t="shared" si="2703"/>
        <v>7.3061700710148794E-4</v>
      </c>
      <c r="AG1981" s="213">
        <f t="shared" si="2691"/>
        <v>-0.28247984730946718</v>
      </c>
      <c r="AH1981" s="292">
        <f t="shared" si="2704"/>
        <v>1.174700254309408E-3</v>
      </c>
      <c r="AI1981" s="293">
        <f t="shared" si="2705"/>
        <v>1974.2860900085527</v>
      </c>
      <c r="AJ1981" s="294">
        <f t="shared" si="2714"/>
        <v>-4.4999999999999929E-2</v>
      </c>
      <c r="AK1981" s="294">
        <f t="shared" si="2684"/>
        <v>0</v>
      </c>
      <c r="AL1981" s="294">
        <f t="shared" si="2706"/>
        <v>-4.4999999999999929E-2</v>
      </c>
      <c r="AM1981" s="295">
        <f t="shared" si="2692"/>
        <v>9.642857142857144E-3</v>
      </c>
      <c r="AN1981" s="295">
        <f t="shared" si="2715"/>
        <v>-9.642857142857144E-3</v>
      </c>
      <c r="AO1981" s="288">
        <f t="shared" si="2716"/>
        <v>1</v>
      </c>
      <c r="AP1981" s="296">
        <f t="shared" si="2717"/>
        <v>50</v>
      </c>
      <c r="AQ1981" s="285"/>
      <c r="AR1981" s="285">
        <f t="shared" si="2718"/>
        <v>-0.69230769230769174</v>
      </c>
      <c r="AS1981" s="286">
        <f t="shared" si="2719"/>
        <v>-108848.07692307683</v>
      </c>
      <c r="AT1981" s="103">
        <f t="shared" si="2707"/>
        <v>1.0385245658099403E-2</v>
      </c>
      <c r="AU1981" s="294">
        <f t="shared" si="2708"/>
        <v>1.4850000000000001</v>
      </c>
      <c r="AV1981" s="213">
        <f t="shared" si="2709"/>
        <v>-0.46347788076318136</v>
      </c>
      <c r="AW1981" s="298">
        <f t="shared" si="2710"/>
        <v>4.4067796610169456E-2</v>
      </c>
      <c r="AX1981" s="297">
        <f t="shared" si="2685"/>
        <v>-4.6181153722890477E-4</v>
      </c>
      <c r="AY1981" s="213">
        <f t="shared" si="2720"/>
        <v>0.21969421386392954</v>
      </c>
    </row>
    <row r="1982" spans="1:51">
      <c r="A1982" s="16">
        <v>41211.326458333337</v>
      </c>
      <c r="B1982" s="9">
        <v>2</v>
      </c>
      <c r="C1982" s="5">
        <v>1.5449999999999999</v>
      </c>
      <c r="D1982" s="5">
        <v>1.68</v>
      </c>
      <c r="E1982" s="5">
        <v>1.5449999999999999</v>
      </c>
      <c r="F1982" s="5">
        <v>1.63</v>
      </c>
      <c r="G1982" s="6">
        <v>912541</v>
      </c>
      <c r="H1982" s="113">
        <f t="shared" si="2712"/>
        <v>1.63</v>
      </c>
      <c r="I1982" s="19">
        <f t="shared" si="2686"/>
        <v>9.7643097643097504E-2</v>
      </c>
      <c r="J1982" s="8">
        <f t="shared" si="2693"/>
        <v>1.5719209569863619</v>
      </c>
      <c r="K1982" s="8">
        <f t="shared" si="2694"/>
        <v>1.4035790430136379</v>
      </c>
      <c r="L1982" s="8">
        <f t="shared" si="2695"/>
        <v>1.4877499999999999</v>
      </c>
      <c r="M1982" s="19">
        <f t="shared" si="2696"/>
        <v>0.11993760865171904</v>
      </c>
      <c r="N1982" s="19">
        <f t="shared" si="2687"/>
        <v>0.58989605435237591</v>
      </c>
      <c r="O1982" s="19">
        <f t="shared" si="2688"/>
        <v>2.3992674790521067E-2</v>
      </c>
      <c r="P1982" s="19">
        <f t="shared" si="2689"/>
        <v>-1.6695214974507242E-2</v>
      </c>
      <c r="Q1982" s="6">
        <v>685</v>
      </c>
      <c r="R1982" s="191">
        <v>1483724.5149999999</v>
      </c>
      <c r="S1982" s="66">
        <f t="shared" si="2697"/>
        <v>2166.0211897810218</v>
      </c>
      <c r="T1982" t="str">
        <f t="shared" si="2721"/>
        <v/>
      </c>
      <c r="U1982" t="str">
        <f t="shared" si="2721"/>
        <v>BrokeBandUpper</v>
      </c>
      <c r="V1982" t="str">
        <f t="shared" si="2721"/>
        <v/>
      </c>
      <c r="W1982" t="str">
        <f t="shared" si="2721"/>
        <v>BrokeBandUpper</v>
      </c>
      <c r="X1982" s="63" t="s">
        <v>89</v>
      </c>
      <c r="Y1982" s="219">
        <f t="shared" si="2698"/>
        <v>8.6593406593406547E-3</v>
      </c>
      <c r="Z1982" s="78">
        <f t="shared" si="2699"/>
        <v>1.5139963132522185</v>
      </c>
      <c r="AA1982" s="78">
        <f t="shared" si="2700"/>
        <v>1.5020174250318123</v>
      </c>
      <c r="AB1982" s="74">
        <f t="shared" si="1517"/>
        <v>1981</v>
      </c>
      <c r="AC1982" s="80">
        <f t="shared" si="2701"/>
        <v>1.3676230820384487E-2</v>
      </c>
      <c r="AD1982" s="79">
        <f t="shared" si="2713"/>
        <v>1.1978888220406159E-2</v>
      </c>
      <c r="AE1982" s="81">
        <f t="shared" si="2702"/>
        <v>-1.697342599978328E-3</v>
      </c>
      <c r="AF1982" s="19">
        <f t="shared" si="2703"/>
        <v>7.9751992358893225E-3</v>
      </c>
      <c r="AG1982" s="93">
        <f t="shared" si="2691"/>
        <v>1.203594820002027</v>
      </c>
      <c r="AH1982" s="91">
        <f t="shared" si="2704"/>
        <v>1.4490471714020195E-3</v>
      </c>
      <c r="AI1982" s="96">
        <f t="shared" si="2705"/>
        <v>1974.3953104060092</v>
      </c>
      <c r="AJ1982" s="5">
        <f t="shared" si="2714"/>
        <v>0.1449999999999998</v>
      </c>
      <c r="AK1982" s="5">
        <f t="shared" si="2684"/>
        <v>0.1449999999999998</v>
      </c>
      <c r="AL1982" s="5">
        <f t="shared" si="2706"/>
        <v>0</v>
      </c>
      <c r="AM1982" s="95">
        <f t="shared" si="2692"/>
        <v>1.9999999999999987E-2</v>
      </c>
      <c r="AN1982" s="95">
        <f t="shared" si="2715"/>
        <v>-8.9285714285714281E-3</v>
      </c>
      <c r="AO1982" s="78">
        <f t="shared" si="2716"/>
        <v>2.2399999999999984</v>
      </c>
      <c r="AP1982" s="296">
        <f t="shared" si="2717"/>
        <v>69.135802469135783</v>
      </c>
      <c r="AQ1982" s="8"/>
      <c r="AR1982" s="8">
        <f t="shared" si="2718"/>
        <v>0.25925925925925863</v>
      </c>
      <c r="AS1982" s="114">
        <f t="shared" si="2719"/>
        <v>236584.70370370313</v>
      </c>
      <c r="AT1982" s="103">
        <f t="shared" si="2707"/>
        <v>3.6837862416698675E-2</v>
      </c>
      <c r="AU1982" s="5">
        <f t="shared" si="2708"/>
        <v>1.63</v>
      </c>
      <c r="AV1982" s="93">
        <f t="shared" si="2709"/>
        <v>0.15945325517769932</v>
      </c>
      <c r="AW1982" s="210">
        <f t="shared" si="2710"/>
        <v>8.7378640776699046E-2</v>
      </c>
      <c r="AX1982" s="276">
        <f t="shared" ref="AX1982:AX1987" si="2722">SLOPE(M1969:M1982,AB1969:AB1982)</f>
        <v>9.5952930999408464E-4</v>
      </c>
      <c r="AY1982" s="19">
        <f t="shared" si="2720"/>
        <v>3.0777508412884833</v>
      </c>
    </row>
    <row r="1983" spans="1:51" ht="13">
      <c r="A1983" s="16">
        <v>41212.323159722226</v>
      </c>
      <c r="B1983" s="9">
        <v>3</v>
      </c>
      <c r="C1983" s="5">
        <v>1.68</v>
      </c>
      <c r="D1983" s="5">
        <v>1.69</v>
      </c>
      <c r="E1983" s="5">
        <v>1.59</v>
      </c>
      <c r="F1983" s="5">
        <v>1.6</v>
      </c>
      <c r="G1983" s="6">
        <v>881014</v>
      </c>
      <c r="H1983" s="113">
        <f t="shared" si="2712"/>
        <v>1.6</v>
      </c>
      <c r="I1983" s="19">
        <f t="shared" ref="I1983:I1989" si="2723">IF(A1984&gt;A1983,(H1983-H1982)/H1982, (H1983-H1984)/H1984)</f>
        <v>-1.8404907975460003E-2</v>
      </c>
      <c r="J1983" s="8">
        <f t="shared" si="2693"/>
        <v>1.5910360757656656</v>
      </c>
      <c r="K1983" s="8">
        <f t="shared" si="2694"/>
        <v>1.3969639242343344</v>
      </c>
      <c r="L1983" s="8">
        <f t="shared" si="2695"/>
        <v>1.494</v>
      </c>
      <c r="M1983" s="19">
        <f t="shared" si="2696"/>
        <v>0.13892424003554765</v>
      </c>
      <c r="N1983" s="19">
        <f t="shared" ref="N1983:N1989" si="2724">IF(A1984&gt;A1983,(M1983-M1982)/M1982, (M1983-M1984)/M1984)</f>
        <v>0.15830423498740051</v>
      </c>
      <c r="O1983" s="19">
        <f t="shared" ref="O1983:O1989" si="2725">IF(A1984&gt;A1983,(J1983-J1982)/J1982, (J1983-J1984)/J1984)</f>
        <v>1.2160356215334537E-2</v>
      </c>
      <c r="P1983" s="19">
        <f t="shared" ref="P1983:P1989" si="2726">IF(A1984&gt;A1983,(K1983-K1982)/K1982, (K1983-K1984)/K1984)</f>
        <v>-4.7130361572656123E-3</v>
      </c>
      <c r="Q1983" s="6">
        <v>750</v>
      </c>
      <c r="R1983" s="191">
        <v>1435598.058</v>
      </c>
      <c r="S1983" s="66">
        <f t="shared" si="2697"/>
        <v>1914.130744</v>
      </c>
      <c r="T1983" t="str">
        <f t="shared" ref="T1983:W1984" si="2727">IF(C1983&gt;$J1983,"BrokeBandUpper", IF(C1983&lt;$K1983,"BrokeBandLower", ""))</f>
        <v>BrokeBandUpper</v>
      </c>
      <c r="U1983" t="str">
        <f t="shared" si="2727"/>
        <v>BrokeBandUpper</v>
      </c>
      <c r="V1983" t="str">
        <f t="shared" si="2727"/>
        <v/>
      </c>
      <c r="W1983" t="str">
        <f t="shared" si="2727"/>
        <v>BrokeBandUpper</v>
      </c>
      <c r="X1983" s="63" t="s">
        <v>89</v>
      </c>
      <c r="Y1983" s="287">
        <f t="shared" si="2698"/>
        <v>1.0769230769230765E-2</v>
      </c>
      <c r="Z1983" s="288">
        <f t="shared" si="2699"/>
        <v>1.5272408810113769</v>
      </c>
      <c r="AA1983" s="288">
        <f t="shared" si="2700"/>
        <v>1.5092681355794582</v>
      </c>
      <c r="AB1983" s="289">
        <f t="shared" si="1517"/>
        <v>1982</v>
      </c>
      <c r="AC1983" s="290">
        <f t="shared" si="2701"/>
        <v>1.573607042551765E-2</v>
      </c>
      <c r="AD1983" s="284">
        <f t="shared" si="2713"/>
        <v>1.7972745431918735E-2</v>
      </c>
      <c r="AE1983" s="291">
        <f t="shared" si="2702"/>
        <v>2.2366750064010846E-3</v>
      </c>
      <c r="AF1983" s="213">
        <f t="shared" si="2703"/>
        <v>1.1908252091347838E-2</v>
      </c>
      <c r="AG1983" s="213">
        <f t="shared" ref="AG1983:AG1989" si="2728">IF(A1984&gt;A1983,(AC1983-AC1982)/AC1982, (AC1983-AC1984)/AC1984)</f>
        <v>0.15061456860343148</v>
      </c>
      <c r="AH1983" s="292">
        <f t="shared" si="2704"/>
        <v>1.6799738582792027E-3</v>
      </c>
      <c r="AI1983" s="293">
        <f t="shared" si="2705"/>
        <v>1974.6019341361398</v>
      </c>
      <c r="AJ1983" s="294">
        <f t="shared" si="2714"/>
        <v>-2.9999999999999805E-2</v>
      </c>
      <c r="AK1983" s="294">
        <f t="shared" ref="AK1983:AK1990" si="2729">IF(AJ1983&gt;0,AJ1983,0)</f>
        <v>0</v>
      </c>
      <c r="AL1983" s="294">
        <f t="shared" si="2706"/>
        <v>-2.9999999999999805E-2</v>
      </c>
      <c r="AM1983" s="295">
        <f t="shared" ref="AM1983:AM1988" si="2730">(AVERAGE(AK1970:AK1983))</f>
        <v>1.9999999999999987E-2</v>
      </c>
      <c r="AN1983" s="295">
        <f t="shared" si="2715"/>
        <v>-9.9999999999999777E-3</v>
      </c>
      <c r="AO1983" s="288">
        <f t="shared" si="2716"/>
        <v>2.0000000000000031</v>
      </c>
      <c r="AP1983" s="296">
        <f t="shared" si="2717"/>
        <v>66.6666666666667</v>
      </c>
      <c r="AQ1983" s="285"/>
      <c r="AR1983" s="285">
        <f t="shared" si="2718"/>
        <v>-0.7999999999999996</v>
      </c>
      <c r="AS1983" s="286">
        <f t="shared" si="2719"/>
        <v>-704811.1999999996</v>
      </c>
      <c r="AT1983" s="103">
        <f t="shared" si="2707"/>
        <v>-8.5339873711066383E-2</v>
      </c>
      <c r="AU1983" s="294">
        <f t="shared" si="2708"/>
        <v>1.6</v>
      </c>
      <c r="AV1983" s="213">
        <f t="shared" si="2709"/>
        <v>-0.49095301855026585</v>
      </c>
      <c r="AW1983" s="298">
        <f t="shared" si="2710"/>
        <v>6.2893081761006206E-2</v>
      </c>
      <c r="AX1983" s="297">
        <f t="shared" si="2722"/>
        <v>2.8377657921760746E-3</v>
      </c>
      <c r="AY1983" s="213">
        <f t="shared" si="2720"/>
        <v>1.9574560804125609</v>
      </c>
    </row>
    <row r="1984" spans="1:51">
      <c r="A1984" s="16">
        <v>41213.313310185185</v>
      </c>
      <c r="B1984" s="9">
        <v>4</v>
      </c>
      <c r="C1984" s="5">
        <v>1.61</v>
      </c>
      <c r="D1984" s="5">
        <v>1.675</v>
      </c>
      <c r="E1984" s="5">
        <v>1.61</v>
      </c>
      <c r="F1984" s="5">
        <v>1.625</v>
      </c>
      <c r="G1984" s="6">
        <v>304485</v>
      </c>
      <c r="H1984" s="113">
        <f t="shared" si="2712"/>
        <v>1.625</v>
      </c>
      <c r="I1984" s="19">
        <f t="shared" si="2723"/>
        <v>1.5624999999999944E-2</v>
      </c>
      <c r="J1984" s="8">
        <f t="shared" si="2693"/>
        <v>1.6134941535225777</v>
      </c>
      <c r="K1984" s="8">
        <f t="shared" si="2694"/>
        <v>1.3890058464774222</v>
      </c>
      <c r="L1984" s="8">
        <f t="shared" si="2695"/>
        <v>1.50125</v>
      </c>
      <c r="M1984" s="19">
        <f t="shared" si="2696"/>
        <v>0.16161797130981659</v>
      </c>
      <c r="N1984" s="19">
        <f t="shared" si="2724"/>
        <v>0.16335328714745612</v>
      </c>
      <c r="O1984" s="19">
        <f t="shared" si="2725"/>
        <v>1.4115379342422798E-2</v>
      </c>
      <c r="P1984" s="19">
        <f t="shared" si="2726"/>
        <v>-5.6966952537975636E-3</v>
      </c>
      <c r="Q1984" s="6">
        <v>548</v>
      </c>
      <c r="R1984" s="191">
        <v>501025.44799999997</v>
      </c>
      <c r="S1984" s="66">
        <f t="shared" si="2697"/>
        <v>914.28001459854011</v>
      </c>
      <c r="T1984" t="str">
        <f t="shared" si="2727"/>
        <v/>
      </c>
      <c r="U1984" t="str">
        <f t="shared" si="2727"/>
        <v>BrokeBandUpper</v>
      </c>
      <c r="V1984" t="str">
        <f t="shared" si="2727"/>
        <v/>
      </c>
      <c r="W1984" t="str">
        <f t="shared" si="2727"/>
        <v>BrokeBandUpper</v>
      </c>
      <c r="X1984" s="63" t="s">
        <v>89</v>
      </c>
      <c r="Y1984" s="219">
        <f t="shared" si="2698"/>
        <v>1.3307692307692303E-2</v>
      </c>
      <c r="Z1984" s="78">
        <f t="shared" si="2699"/>
        <v>1.5422957853356249</v>
      </c>
      <c r="AA1984" s="78">
        <f t="shared" si="2700"/>
        <v>1.5178322935465782</v>
      </c>
      <c r="AB1984" s="74">
        <f t="shared" si="1517"/>
        <v>1983</v>
      </c>
      <c r="AC1984" s="80">
        <f t="shared" si="2701"/>
        <v>1.7781453426116509E-2</v>
      </c>
      <c r="AD1984" s="79">
        <f t="shared" si="2713"/>
        <v>2.4463491789046721E-2</v>
      </c>
      <c r="AE1984" s="81">
        <f t="shared" si="2702"/>
        <v>6.6820383629302114E-3</v>
      </c>
      <c r="AF1984" s="19">
        <f t="shared" si="2703"/>
        <v>1.6117387864956506E-2</v>
      </c>
      <c r="AG1984" s="93">
        <f t="shared" si="2728"/>
        <v>0.1299805443983055</v>
      </c>
      <c r="AH1984" s="91">
        <f t="shared" si="2704"/>
        <v>1.8951786911955025E-3</v>
      </c>
      <c r="AI1984" s="96">
        <f t="shared" si="2705"/>
        <v>1974.8788583441351</v>
      </c>
      <c r="AJ1984" s="5">
        <f t="shared" si="2714"/>
        <v>2.4999999999999911E-2</v>
      </c>
      <c r="AK1984" s="5">
        <f t="shared" si="2729"/>
        <v>2.4999999999999911E-2</v>
      </c>
      <c r="AL1984" s="5">
        <f t="shared" si="2706"/>
        <v>0</v>
      </c>
      <c r="AM1984" s="95">
        <f t="shared" si="2730"/>
        <v>2.107142857142855E-2</v>
      </c>
      <c r="AN1984" s="95">
        <f t="shared" si="2715"/>
        <v>-9.9999999999999777E-3</v>
      </c>
      <c r="AO1984" s="78">
        <f t="shared" si="2716"/>
        <v>2.1071428571428599</v>
      </c>
      <c r="AP1984" s="296">
        <f t="shared" si="2717"/>
        <v>67.816091954023022</v>
      </c>
      <c r="AQ1984" s="8"/>
      <c r="AR1984" s="8">
        <f t="shared" si="2718"/>
        <v>-0.5384615384615411</v>
      </c>
      <c r="AS1984" s="114">
        <f t="shared" si="2719"/>
        <v>-163953.46153846235</v>
      </c>
      <c r="AT1984" s="103">
        <f t="shared" si="2707"/>
        <v>-0.10415339749051186</v>
      </c>
      <c r="AU1984" s="5">
        <f t="shared" si="2708"/>
        <v>1.625</v>
      </c>
      <c r="AV1984" s="93">
        <f t="shared" si="2709"/>
        <v>-0.32723579649084483</v>
      </c>
      <c r="AW1984" s="210">
        <f t="shared" si="2710"/>
        <v>4.0372670807453381E-2</v>
      </c>
      <c r="AX1984" s="276">
        <f t="shared" si="2722"/>
        <v>5.0755203628908337E-3</v>
      </c>
      <c r="AY1984" s="19">
        <f t="shared" si="2720"/>
        <v>0.78856210645868319</v>
      </c>
    </row>
    <row r="1985" spans="1:51" ht="13">
      <c r="A1985" s="16">
        <v>41214.324780092589</v>
      </c>
      <c r="B1985" s="9">
        <v>5</v>
      </c>
      <c r="C1985" s="5">
        <v>1.63</v>
      </c>
      <c r="D1985" s="5">
        <v>1.69</v>
      </c>
      <c r="E1985" s="5">
        <v>1.6</v>
      </c>
      <c r="F1985" s="5">
        <v>1.62</v>
      </c>
      <c r="G1985" s="6">
        <v>1025123</v>
      </c>
      <c r="H1985" s="113">
        <f t="shared" si="2712"/>
        <v>1.62</v>
      </c>
      <c r="I1985" s="19">
        <f t="shared" si="2723"/>
        <v>-3.0769230769230114E-3</v>
      </c>
      <c r="J1985" s="8">
        <f t="shared" ref="J1985:J1990" si="2731">(L1985)+2*STDEVPA(H1966:H1985)</f>
        <v>1.631223374405995</v>
      </c>
      <c r="K1985" s="8">
        <f t="shared" ref="K1985:K1990" si="2732">(L1985)-(2*STDEVPA(H1966:H1985))</f>
        <v>1.3847766255940051</v>
      </c>
      <c r="L1985" s="8">
        <f t="shared" ref="L1985:L1990" si="2733">AVERAGE(H1966:H1985)</f>
        <v>1.508</v>
      </c>
      <c r="M1985" s="19">
        <f t="shared" ref="M1985:M1990" si="2734">(J1985-K1985)/K1985</f>
        <v>0.17796859382015903</v>
      </c>
      <c r="N1985" s="19">
        <f t="shared" si="2724"/>
        <v>0.10116834395228741</v>
      </c>
      <c r="O1985" s="19">
        <f t="shared" si="2725"/>
        <v>1.0988091183789425E-2</v>
      </c>
      <c r="P1985" s="19">
        <f t="shared" si="2726"/>
        <v>-3.0447826365473077E-3</v>
      </c>
      <c r="Q1985" s="6">
        <v>714</v>
      </c>
      <c r="R1985" s="191">
        <v>1684989.996</v>
      </c>
      <c r="S1985" s="66">
        <f t="shared" ref="S1985:S1990" si="2735">R1985/Q1985</f>
        <v>2359.9299663865545</v>
      </c>
      <c r="T1985" t="str">
        <f t="shared" ref="T1985:W1986" si="2736">IF(C1985&gt;$J1985,"BrokeBandUpper", IF(C1985&lt;$K1985,"BrokeBandLower", ""))</f>
        <v/>
      </c>
      <c r="U1985" t="str">
        <f t="shared" si="2736"/>
        <v>BrokeBandUpper</v>
      </c>
      <c r="V1985" t="str">
        <f t="shared" si="2736"/>
        <v/>
      </c>
      <c r="W1985" t="str">
        <f t="shared" si="2736"/>
        <v/>
      </c>
      <c r="X1985" s="63" t="s">
        <v>89</v>
      </c>
      <c r="Y1985" s="287">
        <f t="shared" ref="Y1985:Y1990" si="2737">SLOPE(H1972:H1985,AB1972:AB1985)</f>
        <v>1.5516483516483515E-2</v>
      </c>
      <c r="Z1985" s="288">
        <f t="shared" ref="Z1985:Z1990" si="2738">Z1984+(0.154*(F1985-Z1984))</f>
        <v>1.5542622343939387</v>
      </c>
      <c r="AA1985" s="288">
        <f t="shared" ref="AA1985:AA1990" si="2739">AA1984+(0.074*(F1985-AA1984))</f>
        <v>1.5253927038241315</v>
      </c>
      <c r="AB1985" s="289">
        <f t="shared" si="1517"/>
        <v>1984</v>
      </c>
      <c r="AC1985" s="290">
        <f t="shared" ref="AC1985:AC1990" si="2740">AD1985-AE1985</f>
        <v>1.7749993765501619E-2</v>
      </c>
      <c r="AD1985" s="284">
        <f t="shared" si="2713"/>
        <v>2.8869530569807234E-2</v>
      </c>
      <c r="AE1985" s="291">
        <f t="shared" ref="AE1985:AE1990" si="2741">AE1984+(0.2*(AD1985-AE1984))</f>
        <v>1.1119536804305616E-2</v>
      </c>
      <c r="AF1985" s="213">
        <f t="shared" ref="AF1985:AF1990" si="2742">AD1985/AA1985</f>
        <v>1.892596607905089E-2</v>
      </c>
      <c r="AG1985" s="213">
        <f t="shared" si="2728"/>
        <v>-1.7692401099610815E-3</v>
      </c>
      <c r="AH1985" s="292">
        <f t="shared" ref="AH1985:AH1990" si="2743">SLOPE(AC1972:AC1985,AB1972:AB1985)</f>
        <v>2.0638271567889593E-3</v>
      </c>
      <c r="AI1985" s="293">
        <f t="shared" ref="AI1985:AI1990" si="2744">INTERCEPT(AB1972:AB1985,AC1972:AC1985)</f>
        <v>1975.2339399452737</v>
      </c>
      <c r="AJ1985" s="294">
        <f t="shared" si="2714"/>
        <v>-4.9999999999998934E-3</v>
      </c>
      <c r="AK1985" s="294">
        <f t="shared" si="2729"/>
        <v>0</v>
      </c>
      <c r="AL1985" s="294">
        <f t="shared" ref="AL1985:AL1990" si="2745">IF(AJ1985&lt;0,AJ1985,0)</f>
        <v>-4.9999999999998934E-3</v>
      </c>
      <c r="AM1985" s="295">
        <f t="shared" si="2730"/>
        <v>1.9999999999999969E-2</v>
      </c>
      <c r="AN1985" s="295">
        <f t="shared" si="2715"/>
        <v>-1.0357142857142827E-2</v>
      </c>
      <c r="AO1985" s="288">
        <f t="shared" si="2716"/>
        <v>1.9310344827586234</v>
      </c>
      <c r="AP1985" s="296">
        <f t="shared" si="2717"/>
        <v>65.882352941176507</v>
      </c>
      <c r="AQ1985" s="285"/>
      <c r="AR1985" s="285">
        <f t="shared" si="2718"/>
        <v>-0.55555555555555447</v>
      </c>
      <c r="AS1985" s="286">
        <f t="shared" si="2719"/>
        <v>-569512.7777777767</v>
      </c>
      <c r="AT1985" s="103">
        <f t="shared" ref="AT1985:AT1990" si="2746">SUM(AS1966:AS1985)/SUM(G1966:G1985)</f>
        <v>-0.19064751680371281</v>
      </c>
      <c r="AU1985" s="294">
        <f t="shared" ref="AU1985:AU1990" si="2747">F1985</f>
        <v>1.62</v>
      </c>
      <c r="AV1985" s="213">
        <f t="shared" ref="AV1985:AV1990" si="2748">AS1985/R1985</f>
        <v>-0.33799178578492683</v>
      </c>
      <c r="AW1985" s="298">
        <f t="shared" ref="AW1985:AW1990" si="2749">(D1985-E1985)/E1985</f>
        <v>5.6249999999999911E-2</v>
      </c>
      <c r="AX1985" s="297">
        <f t="shared" si="2722"/>
        <v>7.1747988538568078E-3</v>
      </c>
      <c r="AY1985" s="213">
        <f t="shared" si="2720"/>
        <v>0.41360852501245815</v>
      </c>
    </row>
    <row r="1986" spans="1:51">
      <c r="A1986" s="16">
        <v>41215.323645833334</v>
      </c>
      <c r="B1986" s="9">
        <v>6</v>
      </c>
      <c r="C1986" s="5">
        <v>1.665</v>
      </c>
      <c r="D1986" s="5">
        <v>1.69</v>
      </c>
      <c r="E1986" s="5">
        <v>1.64</v>
      </c>
      <c r="F1986" s="5">
        <v>1.675</v>
      </c>
      <c r="G1986" s="6">
        <v>365332</v>
      </c>
      <c r="H1986" s="113">
        <f t="shared" ref="H1986:H1991" si="2750">F1986</f>
        <v>1.675</v>
      </c>
      <c r="I1986" s="19">
        <f t="shared" si="2723"/>
        <v>3.3950617283950574E-2</v>
      </c>
      <c r="J1986" s="8">
        <f t="shared" si="2731"/>
        <v>1.6599605208470054</v>
      </c>
      <c r="K1986" s="8">
        <f t="shared" si="2732"/>
        <v>1.3750394791529952</v>
      </c>
      <c r="L1986" s="8">
        <f t="shared" si="2733"/>
        <v>1.5175000000000003</v>
      </c>
      <c r="M1986" s="19">
        <f t="shared" si="2734"/>
        <v>0.20720935363217174</v>
      </c>
      <c r="N1986" s="19">
        <f t="shared" si="2724"/>
        <v>0.16430292100616983</v>
      </c>
      <c r="O1986" s="19">
        <f t="shared" si="2725"/>
        <v>1.7616929043500856E-2</v>
      </c>
      <c r="P1986" s="19">
        <f t="shared" si="2726"/>
        <v>-7.0315647022371457E-3</v>
      </c>
      <c r="Q1986" s="6">
        <v>389</v>
      </c>
      <c r="R1986" s="191">
        <v>609212.6</v>
      </c>
      <c r="S1986" s="66">
        <f t="shared" si="2735"/>
        <v>1566.0992287917736</v>
      </c>
      <c r="T1986" t="str">
        <f t="shared" si="2736"/>
        <v>BrokeBandUpper</v>
      </c>
      <c r="U1986" t="str">
        <f t="shared" si="2736"/>
        <v>BrokeBandUpper</v>
      </c>
      <c r="V1986" t="str">
        <f t="shared" si="2736"/>
        <v/>
      </c>
      <c r="W1986" t="str">
        <f t="shared" si="2736"/>
        <v>BrokeBandUpper</v>
      </c>
      <c r="X1986" s="63"/>
      <c r="Y1986" s="219">
        <f t="shared" si="2737"/>
        <v>1.804395604395605E-2</v>
      </c>
      <c r="Z1986" s="78">
        <f t="shared" si="2738"/>
        <v>1.5728558502972723</v>
      </c>
      <c r="AA1986" s="78">
        <f t="shared" si="2739"/>
        <v>1.5364636437411459</v>
      </c>
      <c r="AB1986" s="74">
        <f t="shared" si="1517"/>
        <v>1985</v>
      </c>
      <c r="AC1986" s="80">
        <f t="shared" si="2740"/>
        <v>2.0218135801456628E-2</v>
      </c>
      <c r="AD1986" s="79">
        <f t="shared" ref="AD1986:AD1991" si="2751">Z1986-AA1986</f>
        <v>3.6392206556126405E-2</v>
      </c>
      <c r="AE1986" s="81">
        <f t="shared" si="2741"/>
        <v>1.6174070754669777E-2</v>
      </c>
      <c r="AF1986" s="19">
        <f t="shared" si="2742"/>
        <v>2.3685693250453211E-2</v>
      </c>
      <c r="AG1986" s="93">
        <f t="shared" si="2728"/>
        <v>0.13905030438669899</v>
      </c>
      <c r="AH1986" s="91">
        <f t="shared" si="2743"/>
        <v>2.2101461735946669E-3</v>
      </c>
      <c r="AI1986" s="96">
        <f t="shared" si="2744"/>
        <v>1975.5617251401479</v>
      </c>
      <c r="AJ1986" s="5">
        <f t="shared" ref="AJ1986:AJ1991" si="2752">F1986-F1985</f>
        <v>5.4999999999999938E-2</v>
      </c>
      <c r="AK1986" s="5">
        <f t="shared" si="2729"/>
        <v>5.4999999999999938E-2</v>
      </c>
      <c r="AL1986" s="5">
        <f t="shared" si="2745"/>
        <v>0</v>
      </c>
      <c r="AM1986" s="95">
        <f t="shared" si="2730"/>
        <v>2.3928571428571393E-2</v>
      </c>
      <c r="AN1986" s="95">
        <f t="shared" ref="AN1986:AN1991" si="2753">(AVERAGE(AL1973:AL1986))</f>
        <v>-8.9285714285713969E-3</v>
      </c>
      <c r="AO1986" s="78">
        <f t="shared" ref="AO1986:AO1991" si="2754">ABS(AM1986/AN1986)</f>
        <v>2.6800000000000055</v>
      </c>
      <c r="AP1986" s="296">
        <f t="shared" ref="AP1986:AP1991" si="2755">IF(AN1986=0,100,100-(100/(1+AO1986)))</f>
        <v>72.826086956521777</v>
      </c>
      <c r="AQ1986" s="8"/>
      <c r="AR1986" s="8">
        <f t="shared" ref="AR1986:AR1991" si="2756">IF(ISERROR(((F1986-E1986)-(D1986-F1986))/(D1986-E1986)),0,((F1986-E1986)-(D1986-F1986))/(D1986-E1986))</f>
        <v>0.40000000000000446</v>
      </c>
      <c r="AS1986" s="114">
        <f t="shared" ref="AS1986:AS1991" si="2757">IF(ISERROR(AR1986*G1986),0,AR1986*G1986)</f>
        <v>146132.80000000162</v>
      </c>
      <c r="AT1986" s="103">
        <f t="shared" si="2746"/>
        <v>-0.16278413704043848</v>
      </c>
      <c r="AU1986" s="5">
        <f t="shared" si="2747"/>
        <v>1.675</v>
      </c>
      <c r="AV1986" s="93">
        <f t="shared" si="2748"/>
        <v>0.23987159819084769</v>
      </c>
      <c r="AW1986" s="210">
        <f t="shared" si="2749"/>
        <v>3.0487804878048811E-2</v>
      </c>
      <c r="AX1986" s="276">
        <f t="shared" si="2722"/>
        <v>9.5669643692353219E-3</v>
      </c>
      <c r="AY1986" s="19">
        <f t="shared" si="2720"/>
        <v>0.33341220626590906</v>
      </c>
    </row>
    <row r="1987" spans="1:51" ht="13">
      <c r="A1987" s="16">
        <v>41218.404791666668</v>
      </c>
      <c r="B1987" s="9">
        <v>2</v>
      </c>
      <c r="C1987" s="5">
        <v>1.68</v>
      </c>
      <c r="D1987" s="5">
        <v>1.7450000000000001</v>
      </c>
      <c r="E1987" s="5">
        <v>1.68</v>
      </c>
      <c r="F1987" s="5">
        <v>1.72</v>
      </c>
      <c r="G1987" s="6">
        <v>497143</v>
      </c>
      <c r="H1987" s="113">
        <f t="shared" si="2750"/>
        <v>1.72</v>
      </c>
      <c r="I1987" s="19">
        <f t="shared" si="2723"/>
        <v>2.6865671641791003E-2</v>
      </c>
      <c r="J1987" s="8">
        <f t="shared" si="2731"/>
        <v>1.6957815285463989</v>
      </c>
      <c r="K1987" s="8">
        <f t="shared" si="2732"/>
        <v>1.3627184714536016</v>
      </c>
      <c r="L1987" s="8">
        <f t="shared" si="2733"/>
        <v>1.5292500000000002</v>
      </c>
      <c r="M1987" s="19">
        <f t="shared" si="2734"/>
        <v>0.24441075986701891</v>
      </c>
      <c r="N1987" s="19">
        <f t="shared" si="2724"/>
        <v>0.17953536161733963</v>
      </c>
      <c r="O1987" s="19">
        <f t="shared" si="2725"/>
        <v>2.1579433516355891E-2</v>
      </c>
      <c r="P1987" s="19">
        <f t="shared" si="2726"/>
        <v>-8.9604755981138508E-3</v>
      </c>
      <c r="Q1987" s="6">
        <v>378</v>
      </c>
      <c r="R1987" s="191">
        <v>851672.21499999997</v>
      </c>
      <c r="S1987" s="66">
        <f t="shared" si="2735"/>
        <v>2253.101097883598</v>
      </c>
      <c r="T1987" t="str">
        <f t="shared" ref="T1987:W1988" si="2758">IF(C1987&gt;$J1987,"BrokeBandUpper", IF(C1987&lt;$K1987,"BrokeBandLower", ""))</f>
        <v/>
      </c>
      <c r="U1987" t="str">
        <f t="shared" si="2758"/>
        <v>BrokeBandUpper</v>
      </c>
      <c r="V1987" t="str">
        <f t="shared" si="2758"/>
        <v/>
      </c>
      <c r="W1987" t="str">
        <f t="shared" si="2758"/>
        <v>BrokeBandUpper</v>
      </c>
      <c r="X1987" s="63"/>
      <c r="Y1987" s="287">
        <f t="shared" si="2737"/>
        <v>1.9615384615384618E-2</v>
      </c>
      <c r="Z1987" s="288">
        <f t="shared" si="2738"/>
        <v>1.5955160493514924</v>
      </c>
      <c r="AA1987" s="288">
        <f t="shared" si="2739"/>
        <v>1.550045334104301</v>
      </c>
      <c r="AB1987" s="289">
        <f t="shared" si="1517"/>
        <v>1986</v>
      </c>
      <c r="AC1987" s="290">
        <f t="shared" si="2740"/>
        <v>2.3437315594017277E-2</v>
      </c>
      <c r="AD1987" s="284">
        <f t="shared" si="2751"/>
        <v>4.5470715247191373E-2</v>
      </c>
      <c r="AE1987" s="291">
        <f t="shared" si="2741"/>
        <v>2.2033399653174097E-2</v>
      </c>
      <c r="AF1987" s="213">
        <f t="shared" si="2742"/>
        <v>2.933508733373065E-2</v>
      </c>
      <c r="AG1987" s="213">
        <f t="shared" si="2728"/>
        <v>0.15922238450533704</v>
      </c>
      <c r="AH1987" s="292">
        <f t="shared" si="2743"/>
        <v>2.2685741532890349E-3</v>
      </c>
      <c r="AI1987" s="293">
        <f t="shared" si="2744"/>
        <v>1975.7191156812362</v>
      </c>
      <c r="AJ1987" s="294">
        <f t="shared" si="2752"/>
        <v>4.4999999999999929E-2</v>
      </c>
      <c r="AK1987" s="294">
        <f t="shared" si="2729"/>
        <v>4.4999999999999929E-2</v>
      </c>
      <c r="AL1987" s="294">
        <f t="shared" si="2745"/>
        <v>0</v>
      </c>
      <c r="AM1987" s="295">
        <f t="shared" si="2730"/>
        <v>2.7142857142857104E-2</v>
      </c>
      <c r="AN1987" s="295">
        <f t="shared" si="2753"/>
        <v>-6.0714285714285375E-3</v>
      </c>
      <c r="AO1987" s="288">
        <f t="shared" si="2754"/>
        <v>4.4705882352941364</v>
      </c>
      <c r="AP1987" s="296">
        <f t="shared" si="2755"/>
        <v>81.720430107526937</v>
      </c>
      <c r="AQ1987" s="285"/>
      <c r="AR1987" s="285">
        <f t="shared" si="2756"/>
        <v>0.23076923076922867</v>
      </c>
      <c r="AS1987" s="286">
        <f t="shared" si="2757"/>
        <v>114725.30769230665</v>
      </c>
      <c r="AT1987" s="103">
        <f t="shared" si="2746"/>
        <v>-0.15211287204559865</v>
      </c>
      <c r="AU1987" s="294">
        <f t="shared" si="2747"/>
        <v>1.72</v>
      </c>
      <c r="AV1987" s="213">
        <f t="shared" si="2748"/>
        <v>0.1347059416424741</v>
      </c>
      <c r="AW1987" s="298">
        <f t="shared" si="2749"/>
        <v>3.8690476190476289E-2</v>
      </c>
      <c r="AX1987" s="297">
        <f t="shared" si="2722"/>
        <v>1.2632211329252839E-2</v>
      </c>
      <c r="AY1987" s="213">
        <f t="shared" si="2720"/>
        <v>0.3203991194818801</v>
      </c>
    </row>
    <row r="1988" spans="1:51">
      <c r="A1988" s="16">
        <v>41219.333101851851</v>
      </c>
      <c r="B1988" s="300" t="s">
        <v>497</v>
      </c>
      <c r="C1988" s="5">
        <v>1.7</v>
      </c>
      <c r="D1988" s="5">
        <v>1.71</v>
      </c>
      <c r="E1988" s="5">
        <v>1.6850000000000001</v>
      </c>
      <c r="F1988" s="5">
        <v>1.7</v>
      </c>
      <c r="G1988" s="6">
        <v>154210</v>
      </c>
      <c r="H1988" s="113">
        <f t="shared" si="2750"/>
        <v>1.7</v>
      </c>
      <c r="I1988" s="19">
        <f t="shared" si="2723"/>
        <v>-1.1627906976744196E-2</v>
      </c>
      <c r="J1988" s="8">
        <f t="shared" si="2731"/>
        <v>1.7206915647304282</v>
      </c>
      <c r="K1988" s="8">
        <f t="shared" si="2732"/>
        <v>1.3603084352695722</v>
      </c>
      <c r="L1988" s="8">
        <f t="shared" si="2733"/>
        <v>1.5405000000000002</v>
      </c>
      <c r="M1988" s="19">
        <f t="shared" si="2734"/>
        <v>0.2649275121119416</v>
      </c>
      <c r="N1988" s="19">
        <f t="shared" si="2724"/>
        <v>8.3943735767138983E-2</v>
      </c>
      <c r="O1988" s="19">
        <f t="shared" si="2725"/>
        <v>1.4689413562242222E-2</v>
      </c>
      <c r="P1988" s="19">
        <f t="shared" si="2726"/>
        <v>-1.7685503165291243E-3</v>
      </c>
      <c r="Q1988" s="6">
        <v>535</v>
      </c>
      <c r="R1988" s="191">
        <v>262702.67</v>
      </c>
      <c r="S1988" s="66">
        <f t="shared" si="2735"/>
        <v>491.03302803738313</v>
      </c>
      <c r="T1988" t="str">
        <f t="shared" si="2758"/>
        <v/>
      </c>
      <c r="U1988" t="str">
        <f t="shared" si="2758"/>
        <v/>
      </c>
      <c r="V1988" t="str">
        <f t="shared" si="2758"/>
        <v/>
      </c>
      <c r="W1988" t="str">
        <f t="shared" si="2758"/>
        <v/>
      </c>
      <c r="X1988" s="63"/>
      <c r="Y1988" s="219">
        <f t="shared" si="2737"/>
        <v>1.9318681318681322E-2</v>
      </c>
      <c r="Z1988" s="78">
        <f t="shared" si="2738"/>
        <v>1.6116065777513626</v>
      </c>
      <c r="AA1988" s="78">
        <f t="shared" si="2739"/>
        <v>1.5611419793805827</v>
      </c>
      <c r="AB1988" s="74">
        <f t="shared" si="1517"/>
        <v>1987</v>
      </c>
      <c r="AC1988" s="80">
        <f t="shared" si="2740"/>
        <v>2.2744958974084625E-2</v>
      </c>
      <c r="AD1988" s="79">
        <f t="shared" si="2751"/>
        <v>5.0464598370779878E-2</v>
      </c>
      <c r="AE1988" s="81">
        <f t="shared" si="2741"/>
        <v>2.7719639396695254E-2</v>
      </c>
      <c r="AF1988" s="19">
        <f t="shared" si="2742"/>
        <v>3.2325438068613599E-2</v>
      </c>
      <c r="AG1988" s="93">
        <f t="shared" si="2728"/>
        <v>-2.9540781543658794E-2</v>
      </c>
      <c r="AH1988" s="91">
        <f t="shared" si="2743"/>
        <v>2.144124546657666E-3</v>
      </c>
      <c r="AI1988" s="96">
        <f t="shared" si="2744"/>
        <v>1975.5655671173631</v>
      </c>
      <c r="AJ1988" s="5">
        <f t="shared" si="2752"/>
        <v>-2.0000000000000018E-2</v>
      </c>
      <c r="AK1988" s="5">
        <f t="shared" si="2729"/>
        <v>0</v>
      </c>
      <c r="AL1988" s="5">
        <f t="shared" si="2745"/>
        <v>-2.0000000000000018E-2</v>
      </c>
      <c r="AM1988" s="95">
        <f t="shared" si="2730"/>
        <v>2.7142857142857104E-2</v>
      </c>
      <c r="AN1988" s="95">
        <f t="shared" si="2753"/>
        <v>-7.4999999999999668E-3</v>
      </c>
      <c r="AO1988" s="78">
        <f t="shared" si="2754"/>
        <v>3.6190476190476297</v>
      </c>
      <c r="AP1988" s="296">
        <f t="shared" si="2755"/>
        <v>78.350515463917574</v>
      </c>
      <c r="AQ1988" s="8"/>
      <c r="AR1988" s="8">
        <f t="shared" si="2756"/>
        <v>0.19999999999999646</v>
      </c>
      <c r="AS1988" s="114">
        <f t="shared" si="2757"/>
        <v>30841.999999999454</v>
      </c>
      <c r="AT1988" s="103">
        <f t="shared" si="2746"/>
        <v>-0.14840224078631004</v>
      </c>
      <c r="AU1988" s="5">
        <f t="shared" si="2747"/>
        <v>1.7</v>
      </c>
      <c r="AV1988" s="93">
        <f t="shared" si="2748"/>
        <v>0.11740268951206113</v>
      </c>
      <c r="AW1988" s="210">
        <f t="shared" si="2749"/>
        <v>1.4836795252225466E-2</v>
      </c>
      <c r="AX1988" s="276">
        <f t="shared" ref="AX1988:AX1993" si="2759">SLOPE(M1975:M1988,AB1975:AB1988)</f>
        <v>1.5626040836137521E-2</v>
      </c>
      <c r="AY1988" s="19">
        <f t="shared" ref="AY1988:AY1995" si="2760">IF((AX1988&gt;AX1987),ABS(AX1988-AX1987)/ABS(AX1987),-1*ABS(AX1988-AX1987)/ABS(AX1987))</f>
        <v>0.23699963758140821</v>
      </c>
    </row>
    <row r="1989" spans="1:51" ht="13">
      <c r="A1989" s="16">
        <v>41220.339756944442</v>
      </c>
      <c r="B1989" s="300">
        <v>4</v>
      </c>
      <c r="C1989" s="5">
        <v>1.7</v>
      </c>
      <c r="D1989" s="5">
        <v>1.71</v>
      </c>
      <c r="E1989" s="5">
        <v>1.6950000000000001</v>
      </c>
      <c r="F1989" s="5">
        <v>1.71</v>
      </c>
      <c r="G1989" s="6">
        <v>409730</v>
      </c>
      <c r="H1989" s="113">
        <f t="shared" si="2750"/>
        <v>1.71</v>
      </c>
      <c r="I1989" s="19">
        <f t="shared" si="2723"/>
        <v>5.8823529411764757E-3</v>
      </c>
      <c r="J1989" s="8">
        <f t="shared" si="2731"/>
        <v>1.7435098422654327</v>
      </c>
      <c r="K1989" s="8">
        <f t="shared" si="2732"/>
        <v>1.3624901577345676</v>
      </c>
      <c r="L1989" s="8">
        <f t="shared" si="2733"/>
        <v>1.5530000000000002</v>
      </c>
      <c r="M1989" s="19">
        <f t="shared" si="2734"/>
        <v>0.27964949498379654</v>
      </c>
      <c r="N1989" s="19">
        <f t="shared" si="2724"/>
        <v>5.5569852879735517E-2</v>
      </c>
      <c r="O1989" s="19">
        <f t="shared" si="2725"/>
        <v>1.3261108500046236E-2</v>
      </c>
      <c r="P1989" s="19">
        <f t="shared" si="2726"/>
        <v>1.6038439580528079E-3</v>
      </c>
      <c r="Q1989" s="6">
        <v>219</v>
      </c>
      <c r="R1989" s="191">
        <v>699587.02500000002</v>
      </c>
      <c r="S1989" s="66">
        <f t="shared" si="2735"/>
        <v>3194.4613013698631</v>
      </c>
      <c r="T1989" t="str">
        <f t="shared" ref="T1989:W1990" si="2761">IF(C1989&gt;$J1989,"BrokeBandUpper", IF(C1989&lt;$K1989,"BrokeBandLower", ""))</f>
        <v/>
      </c>
      <c r="U1989" t="str">
        <f t="shared" si="2761"/>
        <v/>
      </c>
      <c r="V1989" t="str">
        <f t="shared" si="2761"/>
        <v/>
      </c>
      <c r="W1989" t="str">
        <f t="shared" si="2761"/>
        <v/>
      </c>
      <c r="X1989" s="63"/>
      <c r="Y1989" s="287">
        <f t="shared" si="2737"/>
        <v>1.9417582417582419E-2</v>
      </c>
      <c r="Z1989" s="288">
        <f t="shared" si="2738"/>
        <v>1.6267591647776527</v>
      </c>
      <c r="AA1989" s="288">
        <f t="shared" si="2739"/>
        <v>1.5721574729064196</v>
      </c>
      <c r="AB1989" s="289">
        <f t="shared" si="1517"/>
        <v>1988</v>
      </c>
      <c r="AC1989" s="290">
        <f t="shared" si="2740"/>
        <v>2.1505641979630272E-2</v>
      </c>
      <c r="AD1989" s="284">
        <f t="shared" si="2751"/>
        <v>5.4601691871233093E-2</v>
      </c>
      <c r="AE1989" s="291">
        <f t="shared" si="2741"/>
        <v>3.3096049891602822E-2</v>
      </c>
      <c r="AF1989" s="213">
        <f t="shared" si="2742"/>
        <v>3.4730421609924303E-2</v>
      </c>
      <c r="AG1989" s="213">
        <f t="shared" si="2728"/>
        <v>-5.4487545827909302E-2</v>
      </c>
      <c r="AH1989" s="292">
        <f t="shared" si="2743"/>
        <v>1.9320201156771343E-3</v>
      </c>
      <c r="AI1989" s="293">
        <f t="shared" si="2744"/>
        <v>1975.2473563311294</v>
      </c>
      <c r="AJ1989" s="294">
        <f t="shared" si="2752"/>
        <v>1.0000000000000009E-2</v>
      </c>
      <c r="AK1989" s="294">
        <f t="shared" si="2729"/>
        <v>1.0000000000000009E-2</v>
      </c>
      <c r="AL1989" s="294">
        <f t="shared" si="2745"/>
        <v>0</v>
      </c>
      <c r="AM1989" s="295">
        <f t="shared" ref="AM1989:AM1994" si="2762">(AVERAGE(AK1976:AK1989))</f>
        <v>2.499999999999996E-2</v>
      </c>
      <c r="AN1989" s="295">
        <f t="shared" si="2753"/>
        <v>-7.4999999999999668E-3</v>
      </c>
      <c r="AO1989" s="288">
        <f t="shared" si="2754"/>
        <v>3.3333333333333428</v>
      </c>
      <c r="AP1989" s="296">
        <f t="shared" si="2755"/>
        <v>76.923076923076977</v>
      </c>
      <c r="AQ1989" s="285"/>
      <c r="AR1989" s="285">
        <f t="shared" si="2756"/>
        <v>1</v>
      </c>
      <c r="AS1989" s="286">
        <f t="shared" si="2757"/>
        <v>409730</v>
      </c>
      <c r="AT1989" s="103">
        <f t="shared" si="2746"/>
        <v>-6.0806431750776463E-2</v>
      </c>
      <c r="AU1989" s="294">
        <f t="shared" si="2747"/>
        <v>1.71</v>
      </c>
      <c r="AV1989" s="213">
        <f t="shared" si="2748"/>
        <v>0.58567409822959482</v>
      </c>
      <c r="AW1989" s="298">
        <f t="shared" si="2749"/>
        <v>8.8495575221238364E-3</v>
      </c>
      <c r="AX1989" s="297">
        <f t="shared" si="2759"/>
        <v>1.8145451843859198E-2</v>
      </c>
      <c r="AY1989" s="213">
        <f t="shared" si="2760"/>
        <v>0.16123156429331528</v>
      </c>
    </row>
    <row r="1990" spans="1:51">
      <c r="A1990" s="16">
        <v>41221.333275462966</v>
      </c>
      <c r="B1990" s="300">
        <v>5</v>
      </c>
      <c r="C1990" s="5">
        <v>1.69</v>
      </c>
      <c r="D1990" s="5">
        <v>1.69</v>
      </c>
      <c r="E1990" s="5">
        <v>1.67</v>
      </c>
      <c r="F1990" s="5">
        <v>1.68</v>
      </c>
      <c r="G1990" s="6">
        <v>151348</v>
      </c>
      <c r="H1990" s="113">
        <f t="shared" si="2750"/>
        <v>1.68</v>
      </c>
      <c r="I1990" s="19">
        <f t="shared" ref="I1990:I1996" si="2763">IF(A1991&gt;A1990,(H1990-H1989)/H1989, (H1990-H1991)/H1991)</f>
        <v>-1.7543859649122823E-2</v>
      </c>
      <c r="J1990" s="8">
        <f t="shared" si="2731"/>
        <v>1.7576674535034127</v>
      </c>
      <c r="K1990" s="8">
        <f t="shared" si="2732"/>
        <v>1.3693325464965871</v>
      </c>
      <c r="L1990" s="8">
        <f t="shared" si="2733"/>
        <v>1.5634999999999999</v>
      </c>
      <c r="M1990" s="19">
        <f t="shared" si="2734"/>
        <v>0.28359430147218334</v>
      </c>
      <c r="N1990" s="19">
        <f t="shared" ref="N1990:N1996" si="2764">IF(A1991&gt;A1990,(M1990-M1989)/M1989, (M1990-M1991)/M1991)</f>
        <v>1.4106252859907251E-2</v>
      </c>
      <c r="O1990" s="19">
        <f t="shared" ref="O1990:O1996" si="2765">IF(A1991&gt;A1990,(J1990-J1989)/J1989, (J1990-J1991)/J1991)</f>
        <v>8.1201785586620286E-3</v>
      </c>
      <c r="P1990" s="19">
        <f t="shared" ref="P1990:P1996" si="2766">IF(A1991&gt;A1990,(K1990-K1989)/K1989, (K1990-K1991)/K1991)</f>
        <v>5.0219729832004217E-3</v>
      </c>
      <c r="Q1990" s="6">
        <v>508</v>
      </c>
      <c r="R1990" s="191">
        <v>254631.47</v>
      </c>
      <c r="S1990" s="66">
        <f t="shared" si="2735"/>
        <v>501.24305118110237</v>
      </c>
      <c r="T1990" t="str">
        <f t="shared" si="2761"/>
        <v/>
      </c>
      <c r="U1990" t="str">
        <f t="shared" si="2761"/>
        <v/>
      </c>
      <c r="V1990" t="str">
        <f t="shared" si="2761"/>
        <v/>
      </c>
      <c r="W1990" t="str">
        <f t="shared" si="2761"/>
        <v/>
      </c>
      <c r="X1990" s="63"/>
      <c r="Y1990" s="219">
        <f t="shared" si="2737"/>
        <v>1.8406593406593407E-2</v>
      </c>
      <c r="Z1990" s="78">
        <f t="shared" si="2738"/>
        <v>1.6349582534018943</v>
      </c>
      <c r="AA1990" s="78">
        <f t="shared" si="2739"/>
        <v>1.5801378199113445</v>
      </c>
      <c r="AB1990" s="74">
        <f t="shared" si="1517"/>
        <v>1989</v>
      </c>
      <c r="AC1990" s="80">
        <f t="shared" si="2740"/>
        <v>1.7379506879157555E-2</v>
      </c>
      <c r="AD1990" s="79">
        <f t="shared" si="2751"/>
        <v>5.4820433490549769E-2</v>
      </c>
      <c r="AE1990" s="81">
        <f t="shared" si="2741"/>
        <v>3.7440926611392214E-2</v>
      </c>
      <c r="AF1990" s="19">
        <f t="shared" si="2742"/>
        <v>3.4693450659655456E-2</v>
      </c>
      <c r="AG1990" s="93">
        <f t="shared" ref="AG1990:AG1996" si="2767">IF(A1991&gt;A1990,(AC1990-AC1989)/AC1989, (AC1990-AC1991)/AC1991)</f>
        <v>-0.19186291227115712</v>
      </c>
      <c r="AH1990" s="91">
        <f t="shared" si="2743"/>
        <v>1.600666753705303E-3</v>
      </c>
      <c r="AI1990" s="96">
        <f t="shared" si="2744"/>
        <v>1975.1421837698945</v>
      </c>
      <c r="AJ1990" s="5">
        <f t="shared" si="2752"/>
        <v>-3.0000000000000027E-2</v>
      </c>
      <c r="AK1990" s="5">
        <f t="shared" si="2729"/>
        <v>0</v>
      </c>
      <c r="AL1990" s="5">
        <f t="shared" si="2745"/>
        <v>-3.0000000000000027E-2</v>
      </c>
      <c r="AM1990" s="95">
        <f t="shared" si="2762"/>
        <v>2.321428571428568E-2</v>
      </c>
      <c r="AN1990" s="95">
        <f t="shared" si="2753"/>
        <v>-9.642857142857111E-3</v>
      </c>
      <c r="AO1990" s="78">
        <f t="shared" si="2754"/>
        <v>2.4074074074074119</v>
      </c>
      <c r="AP1990" s="296">
        <f t="shared" si="2755"/>
        <v>70.652173913043512</v>
      </c>
      <c r="AQ1990" s="8"/>
      <c r="AR1990" s="8">
        <f t="shared" si="2756"/>
        <v>0</v>
      </c>
      <c r="AS1990" s="114">
        <f t="shared" si="2757"/>
        <v>0</v>
      </c>
      <c r="AT1990" s="103">
        <f t="shared" si="2746"/>
        <v>-4.984263178718687E-2</v>
      </c>
      <c r="AU1990" s="5">
        <f t="shared" si="2747"/>
        <v>1.68</v>
      </c>
      <c r="AV1990" s="93">
        <f t="shared" si="2748"/>
        <v>0</v>
      </c>
      <c r="AW1990" s="210">
        <f t="shared" si="2749"/>
        <v>1.1976047904191628E-2</v>
      </c>
      <c r="AX1990" s="276">
        <f t="shared" si="2759"/>
        <v>1.9722918858291853E-2</v>
      </c>
      <c r="AY1990" s="19">
        <f t="shared" si="2760"/>
        <v>8.6934567846901178E-2</v>
      </c>
    </row>
    <row r="1991" spans="1:51" ht="13">
      <c r="A1991" s="16">
        <v>41222.325671296298</v>
      </c>
      <c r="B1991" s="300">
        <v>6</v>
      </c>
      <c r="C1991" s="5">
        <v>1.67</v>
      </c>
      <c r="D1991" s="5">
        <v>1.71</v>
      </c>
      <c r="E1991" s="5">
        <v>1.67</v>
      </c>
      <c r="F1991" s="5">
        <v>1.68</v>
      </c>
      <c r="G1991" s="6">
        <v>222866</v>
      </c>
      <c r="H1991" s="113">
        <f t="shared" si="2750"/>
        <v>1.68</v>
      </c>
      <c r="I1991" s="19">
        <f t="shared" si="2763"/>
        <v>0</v>
      </c>
      <c r="J1991" s="8">
        <f t="shared" ref="J1991:J1996" si="2768">(L1991)+2*STDEVPA(H1972:H1991)</f>
        <v>1.7702341364171237</v>
      </c>
      <c r="K1991" s="8">
        <f t="shared" ref="K1991:K1996" si="2769">(L1991)-(2*STDEVPA(H1972:H1991))</f>
        <v>1.3762658635828764</v>
      </c>
      <c r="L1991" s="8">
        <f t="shared" ref="L1991:L1996" si="2770">AVERAGE(H1972:H1991)</f>
        <v>1.57325</v>
      </c>
      <c r="M1991" s="19">
        <f t="shared" ref="M1991:M1996" si="2771">(J1991-K1991)/K1991</f>
        <v>0.28625884232034737</v>
      </c>
      <c r="N1991" s="19">
        <f t="shared" si="2764"/>
        <v>9.3956078607079722E-3</v>
      </c>
      <c r="O1991" s="19">
        <f t="shared" si="2765"/>
        <v>7.1496362344668019E-3</v>
      </c>
      <c r="P1991" s="19">
        <f t="shared" si="2766"/>
        <v>5.0632821837384E-3</v>
      </c>
      <c r="Q1991" s="6">
        <v>356</v>
      </c>
      <c r="R1991" s="191">
        <v>376392.755</v>
      </c>
      <c r="S1991" s="66">
        <f t="shared" ref="S1991:S1996" si="2772">R1991/Q1991</f>
        <v>1057.2830196629213</v>
      </c>
      <c r="T1991" t="str">
        <f t="shared" ref="T1991:W1992" si="2773">IF(C1991&gt;$J1991,"BrokeBandUpper", IF(C1991&lt;$K1991,"BrokeBandLower", ""))</f>
        <v/>
      </c>
      <c r="U1991" t="str">
        <f t="shared" si="2773"/>
        <v/>
      </c>
      <c r="V1991" t="str">
        <f t="shared" si="2773"/>
        <v/>
      </c>
      <c r="W1991" t="str">
        <f t="shared" si="2773"/>
        <v/>
      </c>
      <c r="X1991" s="63"/>
      <c r="Y1991" s="287">
        <f t="shared" ref="Y1991:Y1996" si="2774">SLOPE(H1978:H1991,AB1978:AB1991)</f>
        <v>1.6560439560439559E-2</v>
      </c>
      <c r="Z1991" s="288">
        <f t="shared" ref="Z1991:Z1996" si="2775">Z1990+(0.154*(F1991-Z1990))</f>
        <v>1.6418946823780025</v>
      </c>
      <c r="AA1991" s="288">
        <f t="shared" ref="AA1991:AA1996" si="2776">AA1990+(0.074*(F1991-AA1990))</f>
        <v>1.587527621237905</v>
      </c>
      <c r="AB1991" s="289">
        <f t="shared" si="1517"/>
        <v>1990</v>
      </c>
      <c r="AC1991" s="290">
        <f t="shared" ref="AC1991:AC1996" si="2777">AD1991-AE1991</f>
        <v>1.3540907622964213E-2</v>
      </c>
      <c r="AD1991" s="284">
        <f t="shared" si="2751"/>
        <v>5.4367061140097483E-2</v>
      </c>
      <c r="AE1991" s="291">
        <f t="shared" ref="AE1991:AE1996" si="2778">AE1990+(0.2*(AD1991-AE1990))</f>
        <v>4.0826153517133271E-2</v>
      </c>
      <c r="AF1991" s="213">
        <f t="shared" ref="AF1991:AF1996" si="2779">AD1991/AA1991</f>
        <v>3.424637178766296E-2</v>
      </c>
      <c r="AG1991" s="213">
        <f t="shared" si="2767"/>
        <v>-0.22086928489304827</v>
      </c>
      <c r="AH1991" s="292">
        <f t="shared" ref="AH1991:AH1996" si="2780">SLOPE(AC1978:AC1991,AB1978:AB1991)</f>
        <v>1.1548546692373204E-3</v>
      </c>
      <c r="AI1991" s="293">
        <f t="shared" ref="AI1991:AI1996" si="2781">INTERCEPT(AB1978:AB1991,AC1978:AC1991)</f>
        <v>1975.8985246013226</v>
      </c>
      <c r="AJ1991" s="294">
        <f t="shared" si="2752"/>
        <v>0</v>
      </c>
      <c r="AK1991" s="294">
        <f t="shared" ref="AK1991:AK1998" si="2782">IF(AJ1991&gt;0,AJ1991,0)</f>
        <v>0</v>
      </c>
      <c r="AL1991" s="294">
        <f t="shared" ref="AL1991:AL1996" si="2783">IF(AJ1991&lt;0,AJ1991,0)</f>
        <v>0</v>
      </c>
      <c r="AM1991" s="295">
        <f t="shared" si="2762"/>
        <v>2.321428571428568E-2</v>
      </c>
      <c r="AN1991" s="295">
        <f t="shared" si="2753"/>
        <v>-9.642857142857111E-3</v>
      </c>
      <c r="AO1991" s="288">
        <f t="shared" si="2754"/>
        <v>2.4074074074074119</v>
      </c>
      <c r="AP1991" s="296">
        <f t="shared" si="2755"/>
        <v>70.652173913043512</v>
      </c>
      <c r="AQ1991" s="285"/>
      <c r="AR1991" s="285">
        <f t="shared" si="2756"/>
        <v>-0.5</v>
      </c>
      <c r="AS1991" s="286">
        <f t="shared" si="2757"/>
        <v>-111433</v>
      </c>
      <c r="AT1991" s="103">
        <f t="shared" ref="AT1991:AT1996" si="2784">SUM(AS1972:AS1991)/SUM(G1972:G1991)</f>
        <v>-7.8342167613757452E-2</v>
      </c>
      <c r="AU1991" s="294">
        <f t="shared" ref="AU1991:AU1996" si="2785">F1991</f>
        <v>1.68</v>
      </c>
      <c r="AV1991" s="213">
        <f t="shared" ref="AV1991:AV1996" si="2786">AS1991/R1991</f>
        <v>-0.29605511402577345</v>
      </c>
      <c r="AW1991" s="298">
        <f t="shared" ref="AW1991:AW1996" si="2787">(D1991-E1991)/E1991</f>
        <v>2.3952095808383256E-2</v>
      </c>
      <c r="AX1991" s="297">
        <f t="shared" si="2759"/>
        <v>2.0259570183027025E-2</v>
      </c>
      <c r="AY1991" s="213">
        <f t="shared" si="2760"/>
        <v>2.7209528599239481E-2</v>
      </c>
    </row>
    <row r="1992" spans="1:51">
      <c r="A1992" s="16">
        <v>41225.330057870371</v>
      </c>
      <c r="B1992" s="300">
        <v>2</v>
      </c>
      <c r="C1992" s="5">
        <v>1.675</v>
      </c>
      <c r="D1992" s="5">
        <v>1.6850000000000001</v>
      </c>
      <c r="E1992" s="5">
        <v>1.655</v>
      </c>
      <c r="F1992" s="5">
        <v>1.6850000000000001</v>
      </c>
      <c r="G1992" s="6">
        <v>79086</v>
      </c>
      <c r="H1992" s="113">
        <f t="shared" ref="H1992:H1997" si="2788">F1992</f>
        <v>1.6850000000000001</v>
      </c>
      <c r="I1992" s="19">
        <f t="shared" si="2763"/>
        <v>2.976190476190545E-3</v>
      </c>
      <c r="J1992" s="8">
        <f t="shared" si="2768"/>
        <v>1.7803947169821301</v>
      </c>
      <c r="K1992" s="8">
        <f t="shared" si="2769"/>
        <v>1.3881052830178697</v>
      </c>
      <c r="L1992" s="8">
        <f t="shared" si="2770"/>
        <v>1.5842499999999999</v>
      </c>
      <c r="M1992" s="19">
        <f t="shared" si="2771"/>
        <v>0.28260783873063777</v>
      </c>
      <c r="N1992" s="19">
        <f t="shared" si="2764"/>
        <v>-1.2754203713378485E-2</v>
      </c>
      <c r="O1992" s="19">
        <f t="shared" si="2765"/>
        <v>5.7396817494272424E-3</v>
      </c>
      <c r="P1992" s="19">
        <f t="shared" si="2766"/>
        <v>8.6025670971533082E-3</v>
      </c>
      <c r="Q1992" s="6">
        <v>189</v>
      </c>
      <c r="R1992" s="191">
        <v>132383.74</v>
      </c>
      <c r="S1992" s="66">
        <f t="shared" si="2772"/>
        <v>700.44306878306872</v>
      </c>
      <c r="T1992" t="str">
        <f t="shared" si="2773"/>
        <v/>
      </c>
      <c r="U1992" t="str">
        <f t="shared" si="2773"/>
        <v/>
      </c>
      <c r="V1992" t="str">
        <f t="shared" si="2773"/>
        <v/>
      </c>
      <c r="W1992" t="str">
        <f t="shared" si="2773"/>
        <v/>
      </c>
      <c r="X1992" s="63"/>
      <c r="Y1992" s="219">
        <f t="shared" si="2774"/>
        <v>1.4846153846153842E-2</v>
      </c>
      <c r="Z1992" s="78">
        <f t="shared" si="2775"/>
        <v>1.6485329012917902</v>
      </c>
      <c r="AA1992" s="78">
        <f t="shared" si="2776"/>
        <v>1.5947405772663001</v>
      </c>
      <c r="AB1992" s="74">
        <f t="shared" si="1517"/>
        <v>1991</v>
      </c>
      <c r="AC1992" s="80">
        <f t="shared" si="2777"/>
        <v>1.0372936406685428E-2</v>
      </c>
      <c r="AD1992" s="79">
        <f t="shared" ref="AD1992:AD1997" si="2789">Z1992-AA1992</f>
        <v>5.3792324025490057E-2</v>
      </c>
      <c r="AE1992" s="81">
        <f t="shared" si="2778"/>
        <v>4.3419387618804629E-2</v>
      </c>
      <c r="AF1992" s="19">
        <f t="shared" si="2779"/>
        <v>3.3731081275739976E-2</v>
      </c>
      <c r="AG1992" s="93">
        <f t="shared" si="2767"/>
        <v>-0.23395560360416157</v>
      </c>
      <c r="AH1992" s="91">
        <f t="shared" si="2780"/>
        <v>6.6649411191239732E-4</v>
      </c>
      <c r="AI1992" s="96">
        <f t="shared" si="2781"/>
        <v>1978.9375443525396</v>
      </c>
      <c r="AJ1992" s="5">
        <f t="shared" ref="AJ1992:AJ1997" si="2790">F1992-F1991</f>
        <v>5.0000000000001155E-3</v>
      </c>
      <c r="AK1992" s="5">
        <f t="shared" si="2782"/>
        <v>5.0000000000001155E-3</v>
      </c>
      <c r="AL1992" s="5">
        <f t="shared" si="2783"/>
        <v>0</v>
      </c>
      <c r="AM1992" s="95">
        <f t="shared" si="2762"/>
        <v>2.1785714285714266E-2</v>
      </c>
      <c r="AN1992" s="95">
        <f t="shared" ref="AN1992:AN1997" si="2791">(AVERAGE(AL1979:AL1992))</f>
        <v>-9.642857142857111E-3</v>
      </c>
      <c r="AO1992" s="78">
        <f t="shared" ref="AO1992:AO1997" si="2792">ABS(AM1992/AN1992)</f>
        <v>2.2592592592592649</v>
      </c>
      <c r="AP1992" s="296">
        <f t="shared" ref="AP1992:AP1997" si="2793">IF(AN1992=0,100,100-(100/(1+AO1992)))</f>
        <v>69.31818181818187</v>
      </c>
      <c r="AQ1992" s="8"/>
      <c r="AR1992" s="8">
        <f t="shared" ref="AR1992:AR1997" si="2794">IF(ISERROR(((F1992-E1992)-(D1992-F1992))/(D1992-E1992)),0,((F1992-E1992)-(D1992-F1992))/(D1992-E1992))</f>
        <v>1</v>
      </c>
      <c r="AS1992" s="114">
        <f t="shared" ref="AS1992:AS1997" si="2795">IF(ISERROR(AR1992*G1992),0,AR1992*G1992)</f>
        <v>79086</v>
      </c>
      <c r="AT1992" s="103">
        <f t="shared" si="2784"/>
        <v>-7.3535931230558391E-2</v>
      </c>
      <c r="AU1992" s="5">
        <f t="shared" si="2785"/>
        <v>1.6850000000000001</v>
      </c>
      <c r="AV1992" s="93">
        <f t="shared" si="2786"/>
        <v>0.5973996504404544</v>
      </c>
      <c r="AW1992" s="210">
        <f t="shared" si="2787"/>
        <v>1.8126888217522674E-2</v>
      </c>
      <c r="AX1992" s="276">
        <f t="shared" si="2759"/>
        <v>1.9722367210684964E-2</v>
      </c>
      <c r="AY1992" s="19">
        <f t="shared" si="2760"/>
        <v>-2.6516010334321757E-2</v>
      </c>
    </row>
    <row r="1993" spans="1:51" ht="13">
      <c r="A1993" s="16">
        <v>41226.318101851852</v>
      </c>
      <c r="B1993" s="300">
        <v>3</v>
      </c>
      <c r="C1993" s="5">
        <v>1.68</v>
      </c>
      <c r="D1993" s="5">
        <v>1.68</v>
      </c>
      <c r="E1993" s="5">
        <v>1.625</v>
      </c>
      <c r="F1993" s="5">
        <v>1.65</v>
      </c>
      <c r="G1993" s="6">
        <v>149381</v>
      </c>
      <c r="H1993" s="113">
        <f t="shared" si="2788"/>
        <v>1.65</v>
      </c>
      <c r="I1993" s="19">
        <f t="shared" si="2763"/>
        <v>-2.0771513353115809E-2</v>
      </c>
      <c r="J1993" s="8">
        <f t="shared" si="2768"/>
        <v>1.7792362239733905</v>
      </c>
      <c r="K1993" s="8">
        <f t="shared" si="2769"/>
        <v>1.4117637760266093</v>
      </c>
      <c r="L1993" s="8">
        <f t="shared" si="2770"/>
        <v>1.5954999999999999</v>
      </c>
      <c r="M1993" s="19">
        <f t="shared" si="2771"/>
        <v>0.26029315540382236</v>
      </c>
      <c r="N1993" s="19">
        <f t="shared" si="2764"/>
        <v>-7.8959888115786553E-2</v>
      </c>
      <c r="O1993" s="19">
        <f t="shared" si="2765"/>
        <v>-6.5069447673003322E-4</v>
      </c>
      <c r="P1993" s="19">
        <f t="shared" si="2766"/>
        <v>1.7043730975004868E-2</v>
      </c>
      <c r="Q1993" s="6">
        <v>437</v>
      </c>
      <c r="R1993" s="191">
        <v>245636.85500000001</v>
      </c>
      <c r="S1993" s="66">
        <f t="shared" si="2772"/>
        <v>562.09806636155611</v>
      </c>
      <c r="T1993" t="str">
        <f t="shared" ref="T1993:W1994" si="2796">IF(C1993&gt;$J1993,"BrokeBandUpper", IF(C1993&lt;$K1993,"BrokeBandLower", ""))</f>
        <v/>
      </c>
      <c r="U1993" t="str">
        <f t="shared" si="2796"/>
        <v/>
      </c>
      <c r="V1993" t="str">
        <f t="shared" si="2796"/>
        <v/>
      </c>
      <c r="W1993" t="str">
        <f t="shared" si="2796"/>
        <v/>
      </c>
      <c r="X1993" s="63"/>
      <c r="Y1993" s="287">
        <f t="shared" si="2774"/>
        <v>1.2043956043956036E-2</v>
      </c>
      <c r="Z1993" s="288">
        <f t="shared" si="2775"/>
        <v>1.6487588344928545</v>
      </c>
      <c r="AA1993" s="288">
        <f t="shared" si="2776"/>
        <v>1.598829774548594</v>
      </c>
      <c r="AB1993" s="289">
        <f t="shared" si="1517"/>
        <v>1992</v>
      </c>
      <c r="AC1993" s="290">
        <f t="shared" si="2777"/>
        <v>5.2077378603647417E-3</v>
      </c>
      <c r="AD1993" s="284">
        <f t="shared" si="2789"/>
        <v>4.9929059944260556E-2</v>
      </c>
      <c r="AE1993" s="291">
        <f t="shared" si="2778"/>
        <v>4.4721322083895815E-2</v>
      </c>
      <c r="AF1993" s="213">
        <f t="shared" si="2779"/>
        <v>3.1228502708086789E-2</v>
      </c>
      <c r="AG1993" s="213">
        <f t="shared" si="2767"/>
        <v>-0.49794950473153199</v>
      </c>
      <c r="AH1993" s="292">
        <f t="shared" si="2780"/>
        <v>1.059307203882233E-4</v>
      </c>
      <c r="AI1993" s="293">
        <f t="shared" si="2781"/>
        <v>1984.6980606926129</v>
      </c>
      <c r="AJ1993" s="294">
        <f t="shared" si="2790"/>
        <v>-3.5000000000000142E-2</v>
      </c>
      <c r="AK1993" s="294">
        <f t="shared" si="2782"/>
        <v>0</v>
      </c>
      <c r="AL1993" s="294">
        <f t="shared" si="2783"/>
        <v>-3.5000000000000142E-2</v>
      </c>
      <c r="AM1993" s="295">
        <f t="shared" si="2762"/>
        <v>2.0357142857142834E-2</v>
      </c>
      <c r="AN1993" s="295">
        <f t="shared" si="2791"/>
        <v>-1.2142857142857122E-2</v>
      </c>
      <c r="AO1993" s="288">
        <f t="shared" si="2792"/>
        <v>1.676470588235295</v>
      </c>
      <c r="AP1993" s="296">
        <f t="shared" si="2793"/>
        <v>62.637362637362656</v>
      </c>
      <c r="AQ1993" s="285"/>
      <c r="AR1993" s="285">
        <f t="shared" si="2794"/>
        <v>-9.0909090909093104E-2</v>
      </c>
      <c r="AS1993" s="286">
        <f t="shared" si="2795"/>
        <v>-13580.090909091237</v>
      </c>
      <c r="AT1993" s="103">
        <f t="shared" si="2784"/>
        <v>-3.1045695799101925E-3</v>
      </c>
      <c r="AU1993" s="294">
        <f t="shared" si="2785"/>
        <v>1.65</v>
      </c>
      <c r="AV1993" s="213">
        <f t="shared" si="2786"/>
        <v>-5.528523359856255E-2</v>
      </c>
      <c r="AW1993" s="298">
        <f t="shared" si="2787"/>
        <v>3.3846153846153811E-2</v>
      </c>
      <c r="AX1993" s="297">
        <f t="shared" si="2759"/>
        <v>1.7733941861094806E-2</v>
      </c>
      <c r="AY1993" s="213">
        <f t="shared" si="2760"/>
        <v>-0.1008208258343801</v>
      </c>
    </row>
    <row r="1994" spans="1:51">
      <c r="A1994" s="16">
        <v>41227.326863425929</v>
      </c>
      <c r="B1994" s="300">
        <v>4</v>
      </c>
      <c r="C1994" s="5">
        <v>1.64</v>
      </c>
      <c r="D1994" s="5">
        <v>1.64</v>
      </c>
      <c r="E1994" s="5">
        <v>1.6</v>
      </c>
      <c r="F1994" s="5">
        <v>1.62</v>
      </c>
      <c r="G1994" s="6">
        <v>158384</v>
      </c>
      <c r="H1994" s="113">
        <f t="shared" si="2788"/>
        <v>1.62</v>
      </c>
      <c r="I1994" s="19">
        <f t="shared" si="2763"/>
        <v>-1.8181818181818063E-2</v>
      </c>
      <c r="J1994" s="8">
        <f t="shared" si="2768"/>
        <v>1.7716373492787236</v>
      </c>
      <c r="K1994" s="8">
        <f t="shared" si="2769"/>
        <v>1.4388626507212761</v>
      </c>
      <c r="L1994" s="8">
        <f t="shared" si="2770"/>
        <v>1.6052499999999998</v>
      </c>
      <c r="M1994" s="19">
        <f t="shared" si="2771"/>
        <v>0.2312762086017269</v>
      </c>
      <c r="N1994" s="19">
        <f t="shared" si="2764"/>
        <v>-0.11147794784337749</v>
      </c>
      <c r="O1994" s="19">
        <f t="shared" si="2765"/>
        <v>-4.270863302061772E-3</v>
      </c>
      <c r="P1994" s="19">
        <f t="shared" si="2766"/>
        <v>1.9195048884832696E-2</v>
      </c>
      <c r="Q1994" s="6">
        <v>354</v>
      </c>
      <c r="R1994" s="191">
        <v>257850.845</v>
      </c>
      <c r="S1994" s="66">
        <f t="shared" si="2772"/>
        <v>728.39221751412424</v>
      </c>
      <c r="T1994" t="str">
        <f t="shared" si="2796"/>
        <v/>
      </c>
      <c r="U1994" t="str">
        <f t="shared" si="2796"/>
        <v/>
      </c>
      <c r="V1994" t="str">
        <f t="shared" si="2796"/>
        <v/>
      </c>
      <c r="W1994" t="str">
        <f t="shared" si="2796"/>
        <v/>
      </c>
      <c r="X1994" s="63"/>
      <c r="Y1994" s="219">
        <f t="shared" si="2774"/>
        <v>7.71428571428571E-3</v>
      </c>
      <c r="Z1994" s="78">
        <f t="shared" si="2775"/>
        <v>1.6443299739809549</v>
      </c>
      <c r="AA1994" s="78">
        <f t="shared" si="2776"/>
        <v>1.600396371231998</v>
      </c>
      <c r="AB1994" s="74">
        <f t="shared" si="1517"/>
        <v>1993</v>
      </c>
      <c r="AC1994" s="80">
        <f t="shared" si="2777"/>
        <v>-6.3017546795107737E-4</v>
      </c>
      <c r="AD1994" s="79">
        <f t="shared" si="2789"/>
        <v>4.3933602748956968E-2</v>
      </c>
      <c r="AE1994" s="81">
        <f t="shared" si="2778"/>
        <v>4.4563778216908045E-2</v>
      </c>
      <c r="AF1994" s="19">
        <f t="shared" si="2779"/>
        <v>2.7451701052743908E-2</v>
      </c>
      <c r="AG1994" s="93">
        <f t="shared" si="2767"/>
        <v>-1.1210075247349223</v>
      </c>
      <c r="AH1994" s="91">
        <f t="shared" si="2780"/>
        <v>-5.6848848049299936E-4</v>
      </c>
      <c r="AI1994" s="96">
        <f t="shared" si="2781"/>
        <v>1989.3544978958739</v>
      </c>
      <c r="AJ1994" s="5">
        <f t="shared" si="2790"/>
        <v>-2.9999999999999805E-2</v>
      </c>
      <c r="AK1994" s="5">
        <f t="shared" si="2782"/>
        <v>0</v>
      </c>
      <c r="AL1994" s="5">
        <f t="shared" si="2783"/>
        <v>-2.9999999999999805E-2</v>
      </c>
      <c r="AM1994" s="95">
        <f t="shared" si="2762"/>
        <v>2.0357142857142834E-2</v>
      </c>
      <c r="AN1994" s="95">
        <f t="shared" si="2791"/>
        <v>-1.3928571428571401E-2</v>
      </c>
      <c r="AO1994" s="78">
        <f t="shared" si="2792"/>
        <v>1.4615384615384628</v>
      </c>
      <c r="AP1994" s="296">
        <f t="shared" si="2793"/>
        <v>59.375000000000014</v>
      </c>
      <c r="AQ1994" s="8"/>
      <c r="AR1994" s="8">
        <f t="shared" si="2794"/>
        <v>5.5511151231258087E-15</v>
      </c>
      <c r="AS1994" s="114">
        <f t="shared" si="2795"/>
        <v>8.792078176611581E-10</v>
      </c>
      <c r="AT1994" s="103">
        <f t="shared" si="2784"/>
        <v>-1.7149788635991134E-2</v>
      </c>
      <c r="AU1994" s="5">
        <f t="shared" si="2785"/>
        <v>1.62</v>
      </c>
      <c r="AV1994" s="93">
        <f t="shared" si="2786"/>
        <v>3.4097534862108289E-15</v>
      </c>
      <c r="AW1994" s="210">
        <f t="shared" si="2787"/>
        <v>2.4999999999999883E-2</v>
      </c>
      <c r="AX1994" s="276">
        <f t="shared" ref="AX1994:AX1999" si="2797">SLOPE(M1981:M1994,AB1981:AB1994)</f>
        <v>1.4288834849395594E-2</v>
      </c>
      <c r="AY1994" s="19">
        <f t="shared" si="2760"/>
        <v>-0.19426628544763527</v>
      </c>
    </row>
    <row r="1995" spans="1:51" ht="13">
      <c r="A1995" s="16">
        <v>41228.323252314818</v>
      </c>
      <c r="B1995" s="300">
        <v>5</v>
      </c>
      <c r="C1995" s="5">
        <v>1.62</v>
      </c>
      <c r="D1995" s="5">
        <v>1.62</v>
      </c>
      <c r="E1995" s="5">
        <v>1.5549999999999999</v>
      </c>
      <c r="F1995" s="5">
        <v>1.56</v>
      </c>
      <c r="G1995" s="6">
        <v>633888</v>
      </c>
      <c r="H1995" s="113">
        <f t="shared" si="2788"/>
        <v>1.56</v>
      </c>
      <c r="I1995" s="19">
        <f t="shared" si="2763"/>
        <v>-3.703703703703707E-2</v>
      </c>
      <c r="J1995" s="8">
        <f t="shared" si="2768"/>
        <v>1.7651450933803579</v>
      </c>
      <c r="K1995" s="8">
        <f t="shared" si="2769"/>
        <v>1.4548549066196419</v>
      </c>
      <c r="L1995" s="8">
        <f t="shared" si="2770"/>
        <v>1.6099999999999999</v>
      </c>
      <c r="M1995" s="19">
        <f t="shared" si="2771"/>
        <v>0.21327912862573753</v>
      </c>
      <c r="N1995" s="19">
        <f t="shared" si="2764"/>
        <v>-7.781639142563751E-2</v>
      </c>
      <c r="O1995" s="19">
        <f t="shared" si="2765"/>
        <v>-3.6645512700491031E-3</v>
      </c>
      <c r="P1995" s="19">
        <f t="shared" si="2766"/>
        <v>1.1114511791899808E-2</v>
      </c>
      <c r="Q1995" s="6">
        <v>1365</v>
      </c>
      <c r="R1995" s="191">
        <v>1005901.3540000001</v>
      </c>
      <c r="S1995" s="66">
        <f t="shared" si="2772"/>
        <v>736.92406886446895</v>
      </c>
      <c r="T1995" t="str">
        <f t="shared" ref="T1995:W1996" si="2798">IF(C1995&gt;$J1995,"BrokeBandUpper", IF(C1995&lt;$K1995,"BrokeBandLower", ""))</f>
        <v/>
      </c>
      <c r="U1995" t="str">
        <f t="shared" si="2798"/>
        <v/>
      </c>
      <c r="V1995" t="str">
        <f t="shared" si="2798"/>
        <v/>
      </c>
      <c r="W1995" t="str">
        <f t="shared" si="2798"/>
        <v/>
      </c>
      <c r="X1995" s="63"/>
      <c r="Y1995" s="287">
        <f t="shared" si="2774"/>
        <v>-2.0879120879120777E-4</v>
      </c>
      <c r="Z1995" s="288">
        <f t="shared" si="2775"/>
        <v>1.6313431579878879</v>
      </c>
      <c r="AA1995" s="288">
        <f t="shared" si="2776"/>
        <v>1.5974070397608302</v>
      </c>
      <c r="AB1995" s="289">
        <f t="shared" si="1517"/>
        <v>1994</v>
      </c>
      <c r="AC1995" s="290">
        <f t="shared" si="2777"/>
        <v>-8.5021279918803053E-3</v>
      </c>
      <c r="AD1995" s="284">
        <f t="shared" si="2789"/>
        <v>3.3936118227057666E-2</v>
      </c>
      <c r="AE1995" s="291">
        <f t="shared" si="2778"/>
        <v>4.2438246218937971E-2</v>
      </c>
      <c r="AF1995" s="213">
        <f t="shared" si="2779"/>
        <v>2.1244502736221013E-2</v>
      </c>
      <c r="AG1995" s="213">
        <f t="shared" si="2767"/>
        <v>12.491683545733256</v>
      </c>
      <c r="AH1995" s="292">
        <f t="shared" si="2780"/>
        <v>-1.50758042862104E-3</v>
      </c>
      <c r="AI1995" s="293">
        <f t="shared" si="2781"/>
        <v>1991.6902440768724</v>
      </c>
      <c r="AJ1995" s="294">
        <f t="shared" si="2790"/>
        <v>-6.0000000000000053E-2</v>
      </c>
      <c r="AK1995" s="294">
        <f t="shared" si="2782"/>
        <v>0</v>
      </c>
      <c r="AL1995" s="294">
        <f t="shared" si="2783"/>
        <v>-6.0000000000000053E-2</v>
      </c>
      <c r="AM1995" s="295">
        <f t="shared" ref="AM1995:AM2000" si="2799">(AVERAGE(AK1982:AK1995))</f>
        <v>2.0357142857142834E-2</v>
      </c>
      <c r="AN1995" s="295">
        <f t="shared" si="2791"/>
        <v>-1.4999999999999982E-2</v>
      </c>
      <c r="AO1995" s="288">
        <f t="shared" si="2792"/>
        <v>1.3571428571428572</v>
      </c>
      <c r="AP1995" s="296">
        <f t="shared" si="2793"/>
        <v>57.575757575757578</v>
      </c>
      <c r="AQ1995" s="285"/>
      <c r="AR1995" s="285">
        <f t="shared" si="2794"/>
        <v>-0.84615384615384304</v>
      </c>
      <c r="AS1995" s="286">
        <f t="shared" si="2795"/>
        <v>-536366.76923076727</v>
      </c>
      <c r="AT1995" s="103">
        <f t="shared" si="2784"/>
        <v>-0.11552186406037536</v>
      </c>
      <c r="AU1995" s="294">
        <f t="shared" si="2785"/>
        <v>1.56</v>
      </c>
      <c r="AV1995" s="213">
        <f t="shared" si="2786"/>
        <v>-0.53322004896194553</v>
      </c>
      <c r="AW1995" s="298">
        <f t="shared" si="2787"/>
        <v>4.180064308681683E-2</v>
      </c>
      <c r="AX1995" s="297">
        <f t="shared" si="2797"/>
        <v>9.620621618105148E-3</v>
      </c>
      <c r="AY1995" s="213">
        <f t="shared" si="2760"/>
        <v>-0.32670356124158773</v>
      </c>
    </row>
    <row r="1996" spans="1:51">
      <c r="A1996" s="16">
        <v>41229.324687499997</v>
      </c>
      <c r="B1996" s="300">
        <v>6</v>
      </c>
      <c r="C1996" s="5">
        <v>1.54</v>
      </c>
      <c r="D1996" s="5">
        <v>1.5649999999999999</v>
      </c>
      <c r="E1996" s="5">
        <v>1.53</v>
      </c>
      <c r="F1996" s="5">
        <v>1.5449999999999999</v>
      </c>
      <c r="G1996" s="6">
        <v>314611</v>
      </c>
      <c r="H1996" s="113">
        <f t="shared" si="2788"/>
        <v>1.5449999999999999</v>
      </c>
      <c r="I1996" s="19">
        <f t="shared" si="2763"/>
        <v>-9.615384615384694E-3</v>
      </c>
      <c r="J1996" s="8">
        <f t="shared" si="2768"/>
        <v>1.7610899811244423</v>
      </c>
      <c r="K1996" s="8">
        <f t="shared" si="2769"/>
        <v>1.4644100188755571</v>
      </c>
      <c r="L1996" s="8">
        <f t="shared" si="2770"/>
        <v>1.6127499999999997</v>
      </c>
      <c r="M1996" s="19">
        <f t="shared" si="2771"/>
        <v>0.20259350757289271</v>
      </c>
      <c r="N1996" s="19">
        <f t="shared" si="2764"/>
        <v>-5.0101578723138723E-2</v>
      </c>
      <c r="O1996" s="19">
        <f t="shared" si="2765"/>
        <v>-2.297325172374251E-3</v>
      </c>
      <c r="P1996" s="19">
        <f t="shared" si="2766"/>
        <v>6.5677423999046967E-3</v>
      </c>
      <c r="Q1996" s="6">
        <v>399</v>
      </c>
      <c r="R1996" s="191">
        <v>486652.21799999999</v>
      </c>
      <c r="S1996" s="66">
        <f t="shared" si="2772"/>
        <v>1219.6797443609023</v>
      </c>
      <c r="T1996" t="str">
        <f t="shared" si="2798"/>
        <v/>
      </c>
      <c r="U1996" t="str">
        <f t="shared" si="2798"/>
        <v/>
      </c>
      <c r="V1996" t="str">
        <f t="shared" si="2798"/>
        <v/>
      </c>
      <c r="W1996" t="str">
        <f t="shared" si="2798"/>
        <v/>
      </c>
      <c r="X1996" s="63"/>
      <c r="Y1996" s="219">
        <f t="shared" si="2774"/>
        <v>-4.1098901098901141E-3</v>
      </c>
      <c r="Z1996" s="78">
        <f t="shared" si="2775"/>
        <v>1.618046311657753</v>
      </c>
      <c r="AA1996" s="78">
        <f t="shared" si="2776"/>
        <v>1.5935289188185289</v>
      </c>
      <c r="AB1996" s="74">
        <f t="shared" si="1517"/>
        <v>1995</v>
      </c>
      <c r="AC1996" s="80">
        <f t="shared" si="2777"/>
        <v>-1.4336682703771045E-2</v>
      </c>
      <c r="AD1996" s="79">
        <f t="shared" si="2789"/>
        <v>2.4517392839224161E-2</v>
      </c>
      <c r="AE1996" s="81">
        <f t="shared" si="2778"/>
        <v>3.8854075542995206E-2</v>
      </c>
      <c r="AF1996" s="19">
        <f t="shared" si="2779"/>
        <v>1.5385596426704198E-2</v>
      </c>
      <c r="AG1996" s="93">
        <f t="shared" si="2767"/>
        <v>0.68624639825027933</v>
      </c>
      <c r="AH1996" s="91">
        <f t="shared" si="2780"/>
        <v>-2.3024608352921511E-3</v>
      </c>
      <c r="AI1996" s="96">
        <f t="shared" si="2781"/>
        <v>1991.8059025697974</v>
      </c>
      <c r="AJ1996" s="5">
        <f t="shared" si="2790"/>
        <v>-1.5000000000000124E-2</v>
      </c>
      <c r="AK1996" s="5">
        <f t="shared" si="2782"/>
        <v>0</v>
      </c>
      <c r="AL1996" s="5">
        <f t="shared" si="2783"/>
        <v>-1.5000000000000124E-2</v>
      </c>
      <c r="AM1996" s="95">
        <f t="shared" si="2799"/>
        <v>9.9999999999999933E-3</v>
      </c>
      <c r="AN1996" s="95">
        <f t="shared" si="2791"/>
        <v>-1.6071428571428563E-2</v>
      </c>
      <c r="AO1996" s="78">
        <f t="shared" si="2792"/>
        <v>0.62222222222222212</v>
      </c>
      <c r="AP1996" s="296">
        <f t="shared" si="2793"/>
        <v>38.356164383561641</v>
      </c>
      <c r="AQ1996" s="8"/>
      <c r="AR1996" s="8">
        <f t="shared" si="2794"/>
        <v>-0.14285714285714649</v>
      </c>
      <c r="AS1996" s="114">
        <f t="shared" si="2795"/>
        <v>-44944.428571429715</v>
      </c>
      <c r="AT1996" s="103">
        <f t="shared" si="2784"/>
        <v>-0.13093301537089583</v>
      </c>
      <c r="AU1996" s="5">
        <f t="shared" si="2785"/>
        <v>1.5449999999999999</v>
      </c>
      <c r="AV1996" s="93">
        <f t="shared" si="2786"/>
        <v>-9.2354307468562102E-2</v>
      </c>
      <c r="AW1996" s="210">
        <f t="shared" si="2787"/>
        <v>2.2875816993463999E-2</v>
      </c>
      <c r="AX1996" s="276">
        <f t="shared" si="2797"/>
        <v>5.508247352369185E-3</v>
      </c>
      <c r="AY1996" s="19">
        <f t="shared" ref="AY1996:AY2003" si="2800">IF((AX1996&gt;AX1995),ABS(AX1996-AX1995)/ABS(AX1995),-1*ABS(AX1996-AX1995)/ABS(AX1995))</f>
        <v>-0.42745411148868417</v>
      </c>
    </row>
    <row r="1997" spans="1:51" ht="13">
      <c r="A1997" s="16">
        <v>41232.329675925925</v>
      </c>
      <c r="B1997" s="300">
        <v>2</v>
      </c>
      <c r="C1997" s="5">
        <v>1.56</v>
      </c>
      <c r="D1997" s="5">
        <v>1.62</v>
      </c>
      <c r="E1997" s="5">
        <v>1.55</v>
      </c>
      <c r="F1997" s="5">
        <v>1.56</v>
      </c>
      <c r="G1997" s="6">
        <v>426198</v>
      </c>
      <c r="H1997" s="113">
        <f t="shared" si="2788"/>
        <v>1.56</v>
      </c>
      <c r="I1997" s="19">
        <f t="shared" ref="I1997:I2003" si="2801">IF(A1998&gt;A1997,(H1997-H1996)/H1996, (H1997-H1998)/H1998)</f>
        <v>9.7087378640777506E-3</v>
      </c>
      <c r="J1997" s="8">
        <f t="shared" ref="J1997:J2002" si="2802">(L1997)+2*STDEVPA(H1978:H1997)</f>
        <v>1.7558879246479981</v>
      </c>
      <c r="K1997" s="8">
        <f t="shared" ref="K1997:K2002" si="2803">(L1997)-(2*STDEVPA(H1978:H1997))</f>
        <v>1.4766120753520022</v>
      </c>
      <c r="L1997" s="8">
        <f t="shared" ref="L1997:L2002" si="2804">AVERAGE(H1978:H1997)</f>
        <v>1.6162500000000002</v>
      </c>
      <c r="M1997" s="19">
        <f t="shared" ref="M1997:M2002" si="2805">(J1997-K1997)/K1997</f>
        <v>0.18913284941775974</v>
      </c>
      <c r="N1997" s="19">
        <f t="shared" ref="N1997:N2003" si="2806">IF(A1998&gt;A1997,(M1997-M1996)/M1996, (M1997-M1998)/M1998)</f>
        <v>-6.6441705444533358E-2</v>
      </c>
      <c r="O1997" s="19">
        <f t="shared" ref="O1997:O2003" si="2807">IF(A1998&gt;A1997,(J1997-J1996)/J1996, (J1997-J1998)/J1998)</f>
        <v>-2.9538845443448859E-3</v>
      </c>
      <c r="P1997" s="19">
        <f t="shared" ref="P1997:P2003" si="2808">IF(A1998&gt;A1997,(K1997-K1996)/K1996, (K1997-K1998)/K1998)</f>
        <v>8.3324043943747636E-3</v>
      </c>
      <c r="Q1997" s="6">
        <v>266</v>
      </c>
      <c r="R1997" s="191">
        <v>670206.96</v>
      </c>
      <c r="S1997" s="66">
        <f t="shared" ref="S1997:S2002" si="2809">R1997/Q1997</f>
        <v>2519.5750375939847</v>
      </c>
      <c r="T1997" t="str">
        <f t="shared" ref="T1997:W1998" si="2810">IF(C1997&gt;$J1997,"BrokeBandUpper", IF(C1997&lt;$K1997,"BrokeBandLower", ""))</f>
        <v/>
      </c>
      <c r="U1997" t="str">
        <f t="shared" si="2810"/>
        <v/>
      </c>
      <c r="V1997" t="str">
        <f t="shared" si="2810"/>
        <v/>
      </c>
      <c r="W1997" t="str">
        <f t="shared" si="2810"/>
        <v/>
      </c>
      <c r="X1997" s="63"/>
      <c r="Y1997" s="287">
        <f t="shared" ref="Y1997:Y2002" si="2811">SLOPE(H1984:H1997,AB1984:AB1997)</f>
        <v>-8.1978021978021988E-3</v>
      </c>
      <c r="Z1997" s="288">
        <f t="shared" ref="Z1997:Z2002" si="2812">Z1996+(0.154*(F1997-Z1996))</f>
        <v>1.609107179662459</v>
      </c>
      <c r="AA1997" s="288">
        <f t="shared" ref="AA1997:AA2002" si="2813">AA1996+(0.074*(F1997-AA1996))</f>
        <v>1.5910477788259578</v>
      </c>
      <c r="AB1997" s="289">
        <f t="shared" si="1517"/>
        <v>1996</v>
      </c>
      <c r="AC1997" s="290">
        <f t="shared" ref="AC1997:AC2002" si="2814">AD1997-AE1997</f>
        <v>-1.6635739765195244E-2</v>
      </c>
      <c r="AD1997" s="284">
        <f t="shared" si="2789"/>
        <v>1.8059400836501149E-2</v>
      </c>
      <c r="AE1997" s="291">
        <f t="shared" ref="AE1997:AE2002" si="2815">AE1996+(0.2*(AD1997-AE1996))</f>
        <v>3.4695140601696393E-2</v>
      </c>
      <c r="AF1997" s="213">
        <f t="shared" ref="AF1997:AF2002" si="2816">AD1997/AA1997</f>
        <v>1.1350633888460139E-2</v>
      </c>
      <c r="AG1997" s="213">
        <f t="shared" ref="AG1997:AG2003" si="2817">IF(A1998&gt;A1997,(AC1997-AC1996)/AC1996, (AC1997-AC1998)/AC1998)</f>
        <v>0.16036185698798144</v>
      </c>
      <c r="AH1997" s="292">
        <f t="shared" ref="AH1997:AH2002" si="2818">SLOPE(AC1984:AC1997,AB1984:AB1997)</f>
        <v>-2.971988100585693E-3</v>
      </c>
      <c r="AI1997" s="293">
        <f t="shared" ref="AI1997:AI2002" si="2819">INTERCEPT(AB1984:AB1997,AC1984:AC1997)</f>
        <v>1991.9684447894426</v>
      </c>
      <c r="AJ1997" s="294">
        <f t="shared" si="2790"/>
        <v>1.5000000000000124E-2</v>
      </c>
      <c r="AK1997" s="294">
        <f t="shared" si="2782"/>
        <v>1.5000000000000124E-2</v>
      </c>
      <c r="AL1997" s="294">
        <f t="shared" ref="AL1997:AL2002" si="2820">IF(AJ1997&lt;0,AJ1997,0)</f>
        <v>0</v>
      </c>
      <c r="AM1997" s="295">
        <f t="shared" si="2799"/>
        <v>1.1071428571428574E-2</v>
      </c>
      <c r="AN1997" s="295">
        <f t="shared" si="2791"/>
        <v>-1.3928571428571433E-2</v>
      </c>
      <c r="AO1997" s="288">
        <f t="shared" si="2792"/>
        <v>0.79487179487179482</v>
      </c>
      <c r="AP1997" s="296">
        <f t="shared" si="2793"/>
        <v>44.285714285714278</v>
      </c>
      <c r="AQ1997" s="285"/>
      <c r="AR1997" s="285">
        <f t="shared" si="2794"/>
        <v>-0.7142857142857143</v>
      </c>
      <c r="AS1997" s="286">
        <f t="shared" si="2795"/>
        <v>-304427.14285714284</v>
      </c>
      <c r="AT1997" s="103">
        <f t="shared" ref="AT1997:AT2002" si="2821">SUM(AS1978:AS1997)/SUM(G1978:G1997)</f>
        <v>-0.18293899387507159</v>
      </c>
      <c r="AU1997" s="294">
        <f t="shared" ref="AU1997:AU2002" si="2822">F1997</f>
        <v>1.56</v>
      </c>
      <c r="AV1997" s="213">
        <f t="shared" ref="AV1997:AV2002" si="2823">AS1997/R1997</f>
        <v>-0.45422856076747226</v>
      </c>
      <c r="AW1997" s="298">
        <f t="shared" ref="AW1997:AW2002" si="2824">(D1997-E1997)/E1997</f>
        <v>4.5161290322580684E-2</v>
      </c>
      <c r="AX1997" s="297">
        <f t="shared" si="2797"/>
        <v>1.2738931237724631E-3</v>
      </c>
      <c r="AY1997" s="213">
        <f t="shared" si="2800"/>
        <v>-0.76872986228105011</v>
      </c>
    </row>
    <row r="1998" spans="1:51">
      <c r="A1998" s="16">
        <v>41233.326527777775</v>
      </c>
      <c r="B1998" s="300">
        <v>3</v>
      </c>
      <c r="C1998" s="5">
        <v>1.5649999999999999</v>
      </c>
      <c r="D1998" s="5">
        <v>1.575</v>
      </c>
      <c r="E1998" s="5">
        <v>1.5249999999999999</v>
      </c>
      <c r="F1998" s="5">
        <v>1.55</v>
      </c>
      <c r="G1998" s="6">
        <v>445182</v>
      </c>
      <c r="H1998" s="113">
        <f t="shared" ref="H1998:H2003" si="2825">F1998</f>
        <v>1.55</v>
      </c>
      <c r="I1998" s="19">
        <f t="shared" si="2801"/>
        <v>-6.4102564102564161E-3</v>
      </c>
      <c r="J1998" s="8">
        <f t="shared" si="2802"/>
        <v>1.7533292281807591</v>
      </c>
      <c r="K1998" s="8">
        <f t="shared" si="2803"/>
        <v>1.4826707718192407</v>
      </c>
      <c r="L1998" s="8">
        <f t="shared" si="2804"/>
        <v>1.6179999999999999</v>
      </c>
      <c r="M1998" s="19">
        <f t="shared" si="2805"/>
        <v>0.18254791387667257</v>
      </c>
      <c r="N1998" s="19">
        <f t="shared" si="2806"/>
        <v>-3.4816456059107152E-2</v>
      </c>
      <c r="O1998" s="19">
        <f t="shared" si="2807"/>
        <v>-1.4572094444763567E-3</v>
      </c>
      <c r="P1998" s="19">
        <f t="shared" si="2808"/>
        <v>4.1031064071409152E-3</v>
      </c>
      <c r="Q1998" s="6">
        <v>184</v>
      </c>
      <c r="R1998" s="191">
        <v>687488.005</v>
      </c>
      <c r="S1998" s="66">
        <f t="shared" si="2809"/>
        <v>3736.3478532608697</v>
      </c>
      <c r="T1998" t="str">
        <f t="shared" si="2810"/>
        <v/>
      </c>
      <c r="U1998" t="str">
        <f t="shared" si="2810"/>
        <v/>
      </c>
      <c r="V1998" t="str">
        <f t="shared" si="2810"/>
        <v/>
      </c>
      <c r="W1998" t="str">
        <f t="shared" si="2810"/>
        <v/>
      </c>
      <c r="X1998" s="63"/>
      <c r="Y1998" s="219">
        <f t="shared" si="2811"/>
        <v>-1.1571428571428569E-2</v>
      </c>
      <c r="Z1998" s="78">
        <f t="shared" si="2812"/>
        <v>1.6000046739944402</v>
      </c>
      <c r="AA1998" s="78">
        <f t="shared" si="2813"/>
        <v>1.5880102431928369</v>
      </c>
      <c r="AB1998" s="74">
        <f t="shared" si="1517"/>
        <v>1997</v>
      </c>
      <c r="AC1998" s="80">
        <f t="shared" si="2814"/>
        <v>-1.8160567840074443E-2</v>
      </c>
      <c r="AD1998" s="79">
        <f t="shared" ref="AD1998:AD2003" si="2826">Z1998-AA1998</f>
        <v>1.199443080160334E-2</v>
      </c>
      <c r="AE1998" s="81">
        <f t="shared" si="2815"/>
        <v>3.0154998641677783E-2</v>
      </c>
      <c r="AF1998" s="19">
        <f t="shared" si="2816"/>
        <v>7.5531192906460485E-3</v>
      </c>
      <c r="AG1998" s="93">
        <f t="shared" si="2817"/>
        <v>9.1659769652648382E-2</v>
      </c>
      <c r="AH1998" s="91">
        <f t="shared" si="2818"/>
        <v>-3.4753580023254346E-3</v>
      </c>
      <c r="AI1998" s="96">
        <f t="shared" si="2819"/>
        <v>1992.1950769704829</v>
      </c>
      <c r="AJ1998" s="5">
        <f t="shared" ref="AJ1998:AJ2003" si="2827">F1998-F1997</f>
        <v>-1.0000000000000009E-2</v>
      </c>
      <c r="AK1998" s="5">
        <f t="shared" si="2782"/>
        <v>0</v>
      </c>
      <c r="AL1998" s="5">
        <f t="shared" si="2820"/>
        <v>-1.0000000000000009E-2</v>
      </c>
      <c r="AM1998" s="95">
        <f t="shared" si="2799"/>
        <v>9.2857142857142947E-3</v>
      </c>
      <c r="AN1998" s="95">
        <f t="shared" ref="AN1998:AN2003" si="2828">(AVERAGE(AL1985:AL1998))</f>
        <v>-1.4642857142857148E-2</v>
      </c>
      <c r="AO1998" s="78">
        <f t="shared" ref="AO1998:AO2003" si="2829">ABS(AM1998/AN1998)</f>
        <v>0.63414634146341498</v>
      </c>
      <c r="AP1998" s="296">
        <f t="shared" ref="AP1998:AP2003" si="2830">IF(AN1998=0,100,100-(100/(1+AO1998)))</f>
        <v>38.805970149253746</v>
      </c>
      <c r="AQ1998" s="8"/>
      <c r="AR1998" s="8">
        <f t="shared" ref="AR1998:AR2003" si="2831">IF(ISERROR(((F1998-E1998)-(D1998-F1998))/(D1998-E1998)),0,((F1998-E1998)-(D1998-F1998))/(D1998-E1998))</f>
        <v>4.4408920985006222E-15</v>
      </c>
      <c r="AS1998" s="114">
        <f t="shared" ref="AS1998:AS2003" si="2832">IF(ISERROR(AR1998*G1998),0,AR1998*G1998)</f>
        <v>1.9770052261947041E-9</v>
      </c>
      <c r="AT1998" s="103">
        <f t="shared" si="2821"/>
        <v>-0.18126896955130936</v>
      </c>
      <c r="AU1998" s="5">
        <f t="shared" si="2822"/>
        <v>1.55</v>
      </c>
      <c r="AV1998" s="93">
        <f t="shared" si="2823"/>
        <v>2.8756941383940279E-15</v>
      </c>
      <c r="AW1998" s="210">
        <f t="shared" si="2824"/>
        <v>3.2786885245901669E-2</v>
      </c>
      <c r="AX1998" s="276">
        <f t="shared" si="2797"/>
        <v>-2.6211543173177169E-3</v>
      </c>
      <c r="AY1998" s="19">
        <f t="shared" si="2800"/>
        <v>-3.0575935833263004</v>
      </c>
    </row>
    <row r="1999" spans="1:51" ht="13">
      <c r="A1999" s="16">
        <v>41234.327847222223</v>
      </c>
      <c r="B1999" s="300">
        <v>4</v>
      </c>
      <c r="C1999" s="5">
        <v>1.55</v>
      </c>
      <c r="D1999" s="5">
        <v>1.57</v>
      </c>
      <c r="E1999" s="5">
        <v>1.5449999999999999</v>
      </c>
      <c r="F1999" s="5">
        <v>1.57</v>
      </c>
      <c r="G1999" s="6">
        <v>432313</v>
      </c>
      <c r="H1999" s="113">
        <f t="shared" si="2825"/>
        <v>1.57</v>
      </c>
      <c r="I1999" s="19">
        <f t="shared" si="2801"/>
        <v>1.2903225806451623E-2</v>
      </c>
      <c r="J1999" s="8">
        <f t="shared" si="2802"/>
        <v>1.751601241935751</v>
      </c>
      <c r="K1999" s="8">
        <f t="shared" si="2803"/>
        <v>1.4878987580642486</v>
      </c>
      <c r="L1999" s="8">
        <f t="shared" si="2804"/>
        <v>1.6197499999999998</v>
      </c>
      <c r="M1999" s="19">
        <f t="shared" si="2805"/>
        <v>0.17723146984447943</v>
      </c>
      <c r="N1999" s="19">
        <f t="shared" si="2806"/>
        <v>-2.9123554026395906E-2</v>
      </c>
      <c r="O1999" s="19">
        <f t="shared" si="2807"/>
        <v>-9.8554579324562153E-4</v>
      </c>
      <c r="P1999" s="19">
        <f t="shared" si="2808"/>
        <v>3.5260600966681389E-3</v>
      </c>
      <c r="Q1999" s="6">
        <v>180</v>
      </c>
      <c r="R1999" s="191">
        <v>670274.70400000003</v>
      </c>
      <c r="S1999" s="66">
        <f t="shared" si="2809"/>
        <v>3723.7483555555559</v>
      </c>
      <c r="T1999" t="str">
        <f t="shared" ref="T1999:W2000" si="2833">IF(C1999&gt;$J1999,"BrokeBandUpper", IF(C1999&lt;$K1999,"BrokeBandLower", ""))</f>
        <v/>
      </c>
      <c r="U1999" t="str">
        <f t="shared" si="2833"/>
        <v/>
      </c>
      <c r="V1999" t="str">
        <f t="shared" si="2833"/>
        <v/>
      </c>
      <c r="W1999" t="str">
        <f t="shared" si="2833"/>
        <v/>
      </c>
      <c r="X1999" s="63"/>
      <c r="Y1999" s="287">
        <f t="shared" si="2811"/>
        <v>-1.4208791208791205E-2</v>
      </c>
      <c r="Z1999" s="288">
        <f t="shared" si="2812"/>
        <v>1.5953839541992965</v>
      </c>
      <c r="AA1999" s="288">
        <f t="shared" si="2813"/>
        <v>1.586677485196567</v>
      </c>
      <c r="AB1999" s="289">
        <f t="shared" si="1517"/>
        <v>1998</v>
      </c>
      <c r="AC1999" s="290">
        <f t="shared" si="2814"/>
        <v>-1.7158823711158688E-2</v>
      </c>
      <c r="AD1999" s="284">
        <f t="shared" si="2826"/>
        <v>8.7064690027294223E-3</v>
      </c>
      <c r="AE1999" s="291">
        <f t="shared" si="2815"/>
        <v>2.586529271388811E-2</v>
      </c>
      <c r="AF1999" s="213">
        <f t="shared" si="2816"/>
        <v>5.4872329657156592E-3</v>
      </c>
      <c r="AG1999" s="213">
        <f t="shared" si="2817"/>
        <v>-5.5160396840964035E-2</v>
      </c>
      <c r="AH1999" s="292">
        <f t="shared" si="2818"/>
        <v>-3.7931568682430597E-3</v>
      </c>
      <c r="AI1999" s="293">
        <f t="shared" si="2819"/>
        <v>1992.5421101796178</v>
      </c>
      <c r="AJ1999" s="294">
        <f t="shared" si="2827"/>
        <v>2.0000000000000018E-2</v>
      </c>
      <c r="AK1999" s="294">
        <f t="shared" ref="AK1999:AK2006" si="2834">IF(AJ1999&gt;0,AJ1999,0)</f>
        <v>2.0000000000000018E-2</v>
      </c>
      <c r="AL1999" s="294">
        <f t="shared" si="2820"/>
        <v>0</v>
      </c>
      <c r="AM1999" s="295">
        <f t="shared" si="2799"/>
        <v>1.0714285714285723E-2</v>
      </c>
      <c r="AN1999" s="295">
        <f t="shared" si="2828"/>
        <v>-1.4285714285714299E-2</v>
      </c>
      <c r="AO1999" s="288">
        <f t="shared" si="2829"/>
        <v>0.74999999999999989</v>
      </c>
      <c r="AP1999" s="296">
        <f t="shared" si="2830"/>
        <v>42.857142857142854</v>
      </c>
      <c r="AQ1999" s="285"/>
      <c r="AR1999" s="285">
        <f t="shared" si="2831"/>
        <v>1</v>
      </c>
      <c r="AS1999" s="286">
        <f t="shared" si="2832"/>
        <v>432313</v>
      </c>
      <c r="AT1999" s="103">
        <f t="shared" si="2821"/>
        <v>-0.13535957585383651</v>
      </c>
      <c r="AU1999" s="294">
        <f t="shared" si="2822"/>
        <v>1.57</v>
      </c>
      <c r="AV1999" s="213">
        <f t="shared" si="2823"/>
        <v>0.64497883840772241</v>
      </c>
      <c r="AW1999" s="298">
        <f t="shared" si="2824"/>
        <v>1.6181229773462869E-2</v>
      </c>
      <c r="AX1999" s="297">
        <f t="shared" si="2797"/>
        <v>-6.2210683955443496E-3</v>
      </c>
      <c r="AY1999" s="213">
        <f t="shared" si="2800"/>
        <v>-1.3734079120951954</v>
      </c>
    </row>
    <row r="2000" spans="1:51">
      <c r="A2000" s="16">
        <v>41235.339594907404</v>
      </c>
      <c r="B2000" s="300" t="s">
        <v>498</v>
      </c>
      <c r="C2000" s="5">
        <v>1.5449999999999999</v>
      </c>
      <c r="D2000" s="5">
        <v>1.595</v>
      </c>
      <c r="E2000" s="5">
        <v>1.54</v>
      </c>
      <c r="F2000" s="5">
        <v>1.57</v>
      </c>
      <c r="G2000" s="6">
        <v>330269</v>
      </c>
      <c r="H2000" s="113">
        <f t="shared" si="2825"/>
        <v>1.57</v>
      </c>
      <c r="I2000" s="19">
        <f t="shared" si="2801"/>
        <v>0</v>
      </c>
      <c r="J2000" s="8">
        <f t="shared" si="2802"/>
        <v>1.7492362737709435</v>
      </c>
      <c r="K2000" s="8">
        <f t="shared" si="2803"/>
        <v>1.4942637262290561</v>
      </c>
      <c r="L2000" s="8">
        <f t="shared" si="2804"/>
        <v>1.6217499999999998</v>
      </c>
      <c r="M2000" s="19">
        <f t="shared" si="2805"/>
        <v>0.1706342348183339</v>
      </c>
      <c r="N2000" s="19">
        <f t="shared" si="2806"/>
        <v>-3.7223835202261815E-2</v>
      </c>
      <c r="O2000" s="19">
        <f t="shared" si="2807"/>
        <v>-1.3501749760087324E-3</v>
      </c>
      <c r="P2000" s="19">
        <f t="shared" si="2808"/>
        <v>4.2778234273736972E-3</v>
      </c>
      <c r="Q2000" s="6">
        <v>311</v>
      </c>
      <c r="R2000" s="191">
        <v>520016.18</v>
      </c>
      <c r="S2000" s="66">
        <f t="shared" si="2809"/>
        <v>1672.0777491961414</v>
      </c>
      <c r="T2000" t="str">
        <f t="shared" si="2833"/>
        <v/>
      </c>
      <c r="U2000" t="str">
        <f t="shared" si="2833"/>
        <v/>
      </c>
      <c r="V2000" t="str">
        <f t="shared" si="2833"/>
        <v/>
      </c>
      <c r="W2000" t="str">
        <f t="shared" si="2833"/>
        <v/>
      </c>
      <c r="X2000" s="63" t="s">
        <v>89</v>
      </c>
      <c r="Y2000" s="219">
        <f t="shared" si="2811"/>
        <v>-1.4813186813186803E-2</v>
      </c>
      <c r="Z2000" s="78">
        <f t="shared" si="2812"/>
        <v>1.5914748252526048</v>
      </c>
      <c r="AA2000" s="78">
        <f t="shared" si="2813"/>
        <v>1.5854433512920212</v>
      </c>
      <c r="AB2000" s="74">
        <f t="shared" si="1517"/>
        <v>1999</v>
      </c>
      <c r="AC2000" s="80">
        <f t="shared" si="2814"/>
        <v>-1.5867055002643633E-2</v>
      </c>
      <c r="AD2000" s="79">
        <f t="shared" si="2826"/>
        <v>6.0314739605835666E-3</v>
      </c>
      <c r="AE2000" s="81">
        <f t="shared" si="2815"/>
        <v>2.18985289632272E-2</v>
      </c>
      <c r="AF2000" s="19">
        <f t="shared" si="2816"/>
        <v>3.8042822253272898E-3</v>
      </c>
      <c r="AG2000" s="93">
        <f t="shared" si="2817"/>
        <v>-7.5283057292266156E-2</v>
      </c>
      <c r="AH2000" s="91">
        <f t="shared" si="2818"/>
        <v>-3.8392353853621305E-3</v>
      </c>
      <c r="AI2000" s="96">
        <f t="shared" si="2819"/>
        <v>1992.9032268059457</v>
      </c>
      <c r="AJ2000" s="5">
        <f t="shared" si="2827"/>
        <v>0</v>
      </c>
      <c r="AK2000" s="5">
        <f t="shared" si="2834"/>
        <v>0</v>
      </c>
      <c r="AL2000" s="5">
        <f t="shared" si="2820"/>
        <v>0</v>
      </c>
      <c r="AM2000" s="95">
        <f t="shared" si="2799"/>
        <v>6.7857142857142994E-3</v>
      </c>
      <c r="AN2000" s="95">
        <f t="shared" si="2828"/>
        <v>-1.4285714285714299E-2</v>
      </c>
      <c r="AO2000" s="78">
        <f t="shared" si="2829"/>
        <v>0.47500000000000053</v>
      </c>
      <c r="AP2000" s="296">
        <f t="shared" si="2830"/>
        <v>32.203389830508499</v>
      </c>
      <c r="AQ2000" s="8"/>
      <c r="AR2000" s="8">
        <f t="shared" si="2831"/>
        <v>9.0909090909093104E-2</v>
      </c>
      <c r="AS2000" s="114">
        <f t="shared" si="2832"/>
        <v>30024.454545455272</v>
      </c>
      <c r="AT2000" s="103">
        <f t="shared" si="2821"/>
        <v>-0.13396206314875797</v>
      </c>
      <c r="AU2000" s="5">
        <f t="shared" si="2822"/>
        <v>1.57</v>
      </c>
      <c r="AV2000" s="93">
        <f t="shared" si="2823"/>
        <v>5.7737539138600018E-2</v>
      </c>
      <c r="AW2000" s="210">
        <f t="shared" si="2824"/>
        <v>3.5714285714285671E-2</v>
      </c>
      <c r="AX2000" s="276">
        <f t="shared" ref="AX2000:AX2005" si="2835">SLOPE(M1987:M2000,AB1987:AB2000)</f>
        <v>-9.0422537049981069E-3</v>
      </c>
      <c r="AY2000" s="19">
        <f t="shared" si="2800"/>
        <v>-0.4534888752347338</v>
      </c>
    </row>
    <row r="2001" spans="1:51" ht="13">
      <c r="A2001" s="16">
        <v>41236.341736111113</v>
      </c>
      <c r="B2001" s="300" t="s">
        <v>146</v>
      </c>
      <c r="C2001" s="5">
        <v>1.58</v>
      </c>
      <c r="D2001" s="5">
        <v>1.63</v>
      </c>
      <c r="E2001" s="5">
        <v>1.58</v>
      </c>
      <c r="F2001" s="5">
        <v>1.61</v>
      </c>
      <c r="G2001" s="6">
        <v>192062</v>
      </c>
      <c r="H2001" s="113">
        <f t="shared" si="2825"/>
        <v>1.61</v>
      </c>
      <c r="I2001" s="19">
        <f t="shared" si="2801"/>
        <v>2.5477707006369449E-2</v>
      </c>
      <c r="J2001" s="8">
        <f t="shared" si="2802"/>
        <v>1.7392834219459481</v>
      </c>
      <c r="K2001" s="8">
        <f t="shared" si="2803"/>
        <v>1.5167165780540512</v>
      </c>
      <c r="L2001" s="8">
        <f t="shared" si="2804"/>
        <v>1.6279999999999997</v>
      </c>
      <c r="M2001" s="19">
        <f t="shared" si="2805"/>
        <v>0.14674254050644736</v>
      </c>
      <c r="N2001" s="19">
        <f t="shared" si="2806"/>
        <v>-0.14001700384054161</v>
      </c>
      <c r="O2001" s="19">
        <f t="shared" si="2807"/>
        <v>-5.6898270257907321E-3</v>
      </c>
      <c r="P2001" s="19">
        <f t="shared" si="2808"/>
        <v>1.5026030165141892E-2</v>
      </c>
      <c r="Q2001" s="6">
        <v>203</v>
      </c>
      <c r="R2001" s="191">
        <v>307073.50900000002</v>
      </c>
      <c r="S2001" s="66">
        <f t="shared" si="2809"/>
        <v>1512.6773842364532</v>
      </c>
      <c r="T2001" t="str">
        <f t="shared" ref="T2001:W2002" si="2836">IF(C2001&gt;$J2001,"BrokeBandUpper", IF(C2001&lt;$K2001,"BrokeBandLower", ""))</f>
        <v/>
      </c>
      <c r="U2001" t="str">
        <f t="shared" si="2836"/>
        <v/>
      </c>
      <c r="V2001" t="str">
        <f t="shared" si="2836"/>
        <v/>
      </c>
      <c r="W2001" t="str">
        <f t="shared" si="2836"/>
        <v/>
      </c>
      <c r="X2001" s="63" t="s">
        <v>89</v>
      </c>
      <c r="Y2001" s="287">
        <f t="shared" si="2811"/>
        <v>-1.2329670329670325E-2</v>
      </c>
      <c r="Z2001" s="288">
        <f t="shared" si="2812"/>
        <v>1.5943277021637037</v>
      </c>
      <c r="AA2001" s="288">
        <f t="shared" si="2813"/>
        <v>1.5872605432964115</v>
      </c>
      <c r="AB2001" s="289">
        <f t="shared" si="1517"/>
        <v>2000</v>
      </c>
      <c r="AC2001" s="290">
        <f t="shared" si="2814"/>
        <v>-1.1865096076748044E-2</v>
      </c>
      <c r="AD2001" s="284">
        <f t="shared" si="2826"/>
        <v>7.0671588672921448E-3</v>
      </c>
      <c r="AE2001" s="291">
        <f t="shared" si="2815"/>
        <v>1.8932254944040189E-2</v>
      </c>
      <c r="AF2001" s="213">
        <f t="shared" si="2816"/>
        <v>4.4524252159731251E-3</v>
      </c>
      <c r="AG2001" s="213">
        <f t="shared" si="2817"/>
        <v>-0.25221812902449869</v>
      </c>
      <c r="AH2001" s="292">
        <f t="shared" si="2818"/>
        <v>-3.5062291892213062E-3</v>
      </c>
      <c r="AI2001" s="293">
        <f t="shared" si="2819"/>
        <v>1993.2763896419744</v>
      </c>
      <c r="AJ2001" s="294">
        <f t="shared" si="2827"/>
        <v>4.0000000000000036E-2</v>
      </c>
      <c r="AK2001" s="294">
        <f t="shared" si="2834"/>
        <v>4.0000000000000036E-2</v>
      </c>
      <c r="AL2001" s="294">
        <f t="shared" si="2820"/>
        <v>0</v>
      </c>
      <c r="AM2001" s="295">
        <f t="shared" ref="AM2001:AM2006" si="2837">(AVERAGE(AK1988:AK2001))</f>
        <v>6.4285714285714501E-3</v>
      </c>
      <c r="AN2001" s="295">
        <f t="shared" si="2828"/>
        <v>-1.4285714285714299E-2</v>
      </c>
      <c r="AO2001" s="288">
        <f t="shared" si="2829"/>
        <v>0.45000000000000107</v>
      </c>
      <c r="AP2001" s="296">
        <f t="shared" si="2830"/>
        <v>31.03448275862074</v>
      </c>
      <c r="AQ2001" s="285"/>
      <c r="AR2001" s="285">
        <f t="shared" si="2831"/>
        <v>0.20000000000000534</v>
      </c>
      <c r="AS2001" s="286">
        <f t="shared" si="2832"/>
        <v>38412.400000001027</v>
      </c>
      <c r="AT2001" s="103">
        <f t="shared" si="2821"/>
        <v>-0.11517119190171231</v>
      </c>
      <c r="AU2001" s="294">
        <f t="shared" si="2822"/>
        <v>1.61</v>
      </c>
      <c r="AV2001" s="213">
        <f t="shared" si="2823"/>
        <v>0.1250918717316023</v>
      </c>
      <c r="AW2001" s="298">
        <f t="shared" si="2824"/>
        <v>3.1645569620253049E-2</v>
      </c>
      <c r="AX2001" s="297">
        <f t="shared" si="2835"/>
        <v>-1.1158869113142289E-2</v>
      </c>
      <c r="AY2001" s="213">
        <f t="shared" si="2800"/>
        <v>-0.23408051545536956</v>
      </c>
    </row>
    <row r="2002" spans="1:51">
      <c r="A2002" s="16">
        <v>41239.344629629632</v>
      </c>
      <c r="B2002" s="300">
        <v>2</v>
      </c>
      <c r="C2002" s="5">
        <v>1.63</v>
      </c>
      <c r="D2002" s="5">
        <v>1.65</v>
      </c>
      <c r="E2002" s="5">
        <v>1.63</v>
      </c>
      <c r="F2002" s="5">
        <v>1.65</v>
      </c>
      <c r="G2002" s="6">
        <v>327527</v>
      </c>
      <c r="H2002" s="113">
        <f t="shared" si="2825"/>
        <v>1.65</v>
      </c>
      <c r="I2002" s="19">
        <f t="shared" si="2801"/>
        <v>2.4844720496894294E-2</v>
      </c>
      <c r="J2002" s="8">
        <f t="shared" si="2802"/>
        <v>1.7406960160435452</v>
      </c>
      <c r="K2002" s="8">
        <f t="shared" si="2803"/>
        <v>1.5173039839564539</v>
      </c>
      <c r="L2002" s="8">
        <f t="shared" si="2804"/>
        <v>1.6289999999999996</v>
      </c>
      <c r="M2002" s="19">
        <f t="shared" si="2805"/>
        <v>0.14722958250236989</v>
      </c>
      <c r="N2002" s="19">
        <f t="shared" si="2806"/>
        <v>3.3190238784310371E-3</v>
      </c>
      <c r="O2002" s="19">
        <f t="shared" si="2807"/>
        <v>8.1217016144306451E-4</v>
      </c>
      <c r="P2002" s="19">
        <f t="shared" si="2808"/>
        <v>3.8728784988711321E-4</v>
      </c>
      <c r="Q2002" s="6">
        <v>179</v>
      </c>
      <c r="R2002" s="191">
        <v>536672.495</v>
      </c>
      <c r="S2002" s="66">
        <f t="shared" si="2809"/>
        <v>2998.1703631284918</v>
      </c>
      <c r="T2002" t="str">
        <f t="shared" si="2836"/>
        <v/>
      </c>
      <c r="U2002" t="str">
        <f t="shared" si="2836"/>
        <v/>
      </c>
      <c r="V2002" t="str">
        <f t="shared" si="2836"/>
        <v/>
      </c>
      <c r="W2002" t="str">
        <f t="shared" si="2836"/>
        <v/>
      </c>
      <c r="X2002" s="63"/>
      <c r="Y2002" s="219">
        <f t="shared" si="2811"/>
        <v>-8.8791208791208741E-3</v>
      </c>
      <c r="Z2002" s="78">
        <f t="shared" si="2812"/>
        <v>1.6029012360304933</v>
      </c>
      <c r="AA2002" s="78">
        <f t="shared" si="2813"/>
        <v>1.591903263092477</v>
      </c>
      <c r="AB2002" s="74">
        <f t="shared" si="1517"/>
        <v>2001</v>
      </c>
      <c r="AC2002" s="80">
        <f t="shared" si="2814"/>
        <v>-6.3474256048191117E-3</v>
      </c>
      <c r="AD2002" s="79">
        <f t="shared" si="2826"/>
        <v>1.0997972938016298E-2</v>
      </c>
      <c r="AE2002" s="81">
        <f t="shared" si="2815"/>
        <v>1.734539854283541E-2</v>
      </c>
      <c r="AF2002" s="19">
        <f t="shared" si="2816"/>
        <v>6.908694261139537E-3</v>
      </c>
      <c r="AG2002" s="93">
        <f t="shared" si="2817"/>
        <v>-0.46503377943494933</v>
      </c>
      <c r="AH2002" s="91">
        <f t="shared" si="2818"/>
        <v>-2.8832247729098951E-3</v>
      </c>
      <c r="AI2002" s="96">
        <f t="shared" si="2819"/>
        <v>1993.7439751165934</v>
      </c>
      <c r="AJ2002" s="5">
        <f t="shared" si="2827"/>
        <v>3.9999999999999813E-2</v>
      </c>
      <c r="AK2002" s="5">
        <f t="shared" si="2834"/>
        <v>3.9999999999999813E-2</v>
      </c>
      <c r="AL2002" s="5">
        <f t="shared" si="2820"/>
        <v>0</v>
      </c>
      <c r="AM2002" s="95">
        <f t="shared" si="2837"/>
        <v>9.2857142857142947E-3</v>
      </c>
      <c r="AN2002" s="95">
        <f t="shared" si="2828"/>
        <v>-1.2857142857142869E-2</v>
      </c>
      <c r="AO2002" s="78">
        <f t="shared" si="2829"/>
        <v>0.72222222222222221</v>
      </c>
      <c r="AP2002" s="296">
        <f t="shared" si="2830"/>
        <v>41.935483870967744</v>
      </c>
      <c r="AQ2002" s="8"/>
      <c r="AR2002" s="8">
        <f t="shared" si="2831"/>
        <v>1</v>
      </c>
      <c r="AS2002" s="114">
        <f t="shared" si="2832"/>
        <v>327527</v>
      </c>
      <c r="AT2002" s="103">
        <f t="shared" si="2821"/>
        <v>-0.11202918402812409</v>
      </c>
      <c r="AU2002" s="5">
        <f t="shared" si="2822"/>
        <v>1.65</v>
      </c>
      <c r="AV2002" s="93">
        <f t="shared" si="2823"/>
        <v>0.61029212983981973</v>
      </c>
      <c r="AW2002" s="210">
        <f t="shared" si="2824"/>
        <v>1.2269938650306761E-2</v>
      </c>
      <c r="AX2002" s="276">
        <f t="shared" si="2835"/>
        <v>-1.2155881733721684E-2</v>
      </c>
      <c r="AY2002" s="19">
        <f t="shared" si="2800"/>
        <v>-8.934710233361999E-2</v>
      </c>
    </row>
    <row r="2003" spans="1:51" ht="13">
      <c r="A2003" s="16">
        <v>41240.325011574074</v>
      </c>
      <c r="B2003" s="300">
        <v>3</v>
      </c>
      <c r="C2003" s="5">
        <v>1.65</v>
      </c>
      <c r="D2003" s="5">
        <v>1.65</v>
      </c>
      <c r="E2003" s="5">
        <v>1.615</v>
      </c>
      <c r="F2003" s="5">
        <v>1.62</v>
      </c>
      <c r="G2003" s="6">
        <v>317946</v>
      </c>
      <c r="H2003" s="113">
        <f t="shared" si="2825"/>
        <v>1.62</v>
      </c>
      <c r="I2003" s="19">
        <f t="shared" si="2801"/>
        <v>-1.8181818181818063E-2</v>
      </c>
      <c r="J2003" s="8">
        <f t="shared" ref="J2003:J2008" si="2838">(L2003)+2*STDEVPA(H1984:H2003)</f>
        <v>1.7409954954040925</v>
      </c>
      <c r="K2003" s="8">
        <f t="shared" ref="K2003:K2008" si="2839">(L2003)-(2*STDEVPA(H1984:H2003))</f>
        <v>1.5190045045959069</v>
      </c>
      <c r="L2003" s="8">
        <f t="shared" ref="L2003:L2008" si="2840">AVERAGE(H1984:H2003)</f>
        <v>1.6299999999999997</v>
      </c>
      <c r="M2003" s="19">
        <f t="shared" ref="M2003:M2008" si="2841">(J2003-K2003)/K2003</f>
        <v>0.14614241770615471</v>
      </c>
      <c r="N2003" s="19">
        <f t="shared" si="2806"/>
        <v>-7.3841464312899147E-3</v>
      </c>
      <c r="O2003" s="19">
        <f t="shared" si="2807"/>
        <v>1.7204575513879607E-4</v>
      </c>
      <c r="P2003" s="19">
        <f t="shared" si="2808"/>
        <v>1.1207514495669593E-3</v>
      </c>
      <c r="Q2003" s="6">
        <v>474</v>
      </c>
      <c r="R2003" s="191">
        <v>519495.14199999999</v>
      </c>
      <c r="S2003" s="66">
        <f t="shared" ref="S2003:S2008" si="2842">R2003/Q2003</f>
        <v>1095.9813122362868</v>
      </c>
      <c r="T2003" t="str">
        <f t="shared" ref="T2003:W2004" si="2843">IF(C2003&gt;$J2003,"BrokeBandUpper", IF(C2003&lt;$K2003,"BrokeBandLower", ""))</f>
        <v/>
      </c>
      <c r="U2003" t="str">
        <f t="shared" si="2843"/>
        <v/>
      </c>
      <c r="V2003" t="str">
        <f t="shared" si="2843"/>
        <v/>
      </c>
      <c r="W2003" t="str">
        <f t="shared" si="2843"/>
        <v/>
      </c>
      <c r="X2003" s="63"/>
      <c r="Y2003" s="287">
        <f t="shared" ref="Y2003:Y2008" si="2844">SLOPE(H1990:H2003,AB1990:AB2003)</f>
        <v>-5.7362637362637281E-3</v>
      </c>
      <c r="Z2003" s="288">
        <f t="shared" ref="Z2003:Z2008" si="2845">Z2002+(0.154*(F2003-Z2002))</f>
        <v>1.6055344456817973</v>
      </c>
      <c r="AA2003" s="288">
        <f t="shared" ref="AA2003:AA2008" si="2846">AA2002+(0.074*(F2003-AA2002))</f>
        <v>1.5939824216236338</v>
      </c>
      <c r="AB2003" s="289">
        <f t="shared" si="1517"/>
        <v>2002</v>
      </c>
      <c r="AC2003" s="290">
        <f t="shared" ref="AC2003:AC2008" si="2847">AD2003-AE2003</f>
        <v>-4.6346995877375521E-3</v>
      </c>
      <c r="AD2003" s="284">
        <f t="shared" si="2826"/>
        <v>1.1552024058163468E-2</v>
      </c>
      <c r="AE2003" s="291">
        <f t="shared" ref="AE2003:AE2008" si="2848">AE2002+(0.2*(AD2003-AE2002))</f>
        <v>1.618672364590102E-2</v>
      </c>
      <c r="AF2003" s="213">
        <f t="shared" ref="AF2003:AF2008" si="2849">AD2003/AA2003</f>
        <v>7.2472719281286378E-3</v>
      </c>
      <c r="AG2003" s="213">
        <f t="shared" si="2817"/>
        <v>-0.26983002617332269</v>
      </c>
      <c r="AH2003" s="292">
        <f t="shared" ref="AH2003:AH2008" si="2850">SLOPE(AC1990:AC2003,AB1990:AB2003)</f>
        <v>-2.1242633182181479E-3</v>
      </c>
      <c r="AI2003" s="293">
        <f t="shared" ref="AI2003:AI2008" si="2851">INTERCEPT(AB1990:AB2003,AC1990:AC2003)</f>
        <v>1994.2882969132286</v>
      </c>
      <c r="AJ2003" s="294">
        <f t="shared" si="2827"/>
        <v>-2.9999999999999805E-2</v>
      </c>
      <c r="AK2003" s="294">
        <f t="shared" si="2834"/>
        <v>0</v>
      </c>
      <c r="AL2003" s="294">
        <f t="shared" ref="AL2003:AL2008" si="2852">IF(AJ2003&lt;0,AJ2003,0)</f>
        <v>-2.9999999999999805E-2</v>
      </c>
      <c r="AM2003" s="295">
        <f t="shared" si="2837"/>
        <v>8.5714285714285788E-3</v>
      </c>
      <c r="AN2003" s="295">
        <f t="shared" si="2828"/>
        <v>-1.4999999999999998E-2</v>
      </c>
      <c r="AO2003" s="288">
        <f t="shared" si="2829"/>
        <v>0.57142857142857195</v>
      </c>
      <c r="AP2003" s="296">
        <f t="shared" si="2830"/>
        <v>36.363636363636388</v>
      </c>
      <c r="AQ2003" s="285"/>
      <c r="AR2003" s="285">
        <f t="shared" si="2831"/>
        <v>-0.71428571428570709</v>
      </c>
      <c r="AS2003" s="286">
        <f t="shared" si="2832"/>
        <v>-227104.28571428341</v>
      </c>
      <c r="AT2003" s="103">
        <f t="shared" ref="AT2003:AT2008" si="2853">SUM(AS1984:AS2003)/SUM(G1984:G2003)</f>
        <v>-5.2259565310321526E-2</v>
      </c>
      <c r="AU2003" s="294">
        <f t="shared" ref="AU2003:AU2008" si="2854">F2003</f>
        <v>1.62</v>
      </c>
      <c r="AV2003" s="213">
        <f t="shared" ref="AV2003:AV2008" si="2855">AS2003/R2003</f>
        <v>-0.43716344457035061</v>
      </c>
      <c r="AW2003" s="298">
        <f t="shared" ref="AW2003:AW2008" si="2856">(D2003-E2003)/E2003</f>
        <v>2.1671826625386949E-2</v>
      </c>
      <c r="AX2003" s="297">
        <f t="shared" si="2835"/>
        <v>-1.218126257419961E-2</v>
      </c>
      <c r="AY2003" s="213">
        <f t="shared" si="2800"/>
        <v>-2.0879473027050105E-3</v>
      </c>
    </row>
    <row r="2004" spans="1:51">
      <c r="A2004" s="16">
        <v>41242.330775462964</v>
      </c>
      <c r="B2004" s="300">
        <v>5</v>
      </c>
      <c r="C2004" s="5">
        <v>1</v>
      </c>
      <c r="D2004" s="5">
        <v>1.18</v>
      </c>
      <c r="E2004" s="5">
        <v>0.95</v>
      </c>
      <c r="F2004" s="5">
        <v>1.1499999999999999</v>
      </c>
      <c r="G2004" s="6">
        <v>5468099</v>
      </c>
      <c r="H2004" s="113">
        <f t="shared" ref="H2004:H2009" si="2857">F2004</f>
        <v>1.1499999999999999</v>
      </c>
      <c r="I2004" s="19">
        <f t="shared" ref="I2004:I2010" si="2858">IF(A2005&gt;A2004,(H2004-H2003)/H2003, (H2004-H2005)/H2005)</f>
        <v>-0.29012345679012358</v>
      </c>
      <c r="J2004" s="8">
        <f t="shared" si="2838"/>
        <v>1.84318617283986</v>
      </c>
      <c r="K2004" s="8">
        <f t="shared" si="2839"/>
        <v>1.3693138271601399</v>
      </c>
      <c r="L2004" s="8">
        <f t="shared" si="2840"/>
        <v>1.60625</v>
      </c>
      <c r="M2004" s="19">
        <f t="shared" si="2841"/>
        <v>0.34606555216235402</v>
      </c>
      <c r="N2004" s="19">
        <f t="shared" ref="N2004:N2010" si="2859">IF(A2005&gt;A2004,(M2004-M2003)/M2003, (M2004-M2005)/M2005)</f>
        <v>1.3680021009244576</v>
      </c>
      <c r="O2004" s="19">
        <f t="shared" ref="O2004:O2010" si="2860">IF(A2005&gt;A2004,(J2004-J2003)/J2003, (J2004-J2005)/J2005)</f>
        <v>5.8696692613813224E-2</v>
      </c>
      <c r="P2004" s="19">
        <f t="shared" ref="P2004:P2010" si="2861">IF(A2005&gt;A2004,(K2004-K2003)/K2003, (K2004-K2005)/K2005)</f>
        <v>-9.8545249196340196E-2</v>
      </c>
      <c r="Q2004" s="6">
        <v>1688</v>
      </c>
      <c r="R2004" s="191">
        <v>5827537.0049999999</v>
      </c>
      <c r="S2004" s="66">
        <f t="shared" si="2842"/>
        <v>3452.3323489336494</v>
      </c>
      <c r="T2004" t="str">
        <f t="shared" si="2843"/>
        <v>BrokeBandLower</v>
      </c>
      <c r="U2004" t="str">
        <f t="shared" si="2843"/>
        <v>BrokeBandLower</v>
      </c>
      <c r="V2004" t="str">
        <f t="shared" si="2843"/>
        <v>BrokeBandLower</v>
      </c>
      <c r="W2004" t="str">
        <f t="shared" si="2843"/>
        <v>BrokeBandLower</v>
      </c>
      <c r="X2004" s="63" t="s">
        <v>89</v>
      </c>
      <c r="Y2004" s="219">
        <f t="shared" si="2844"/>
        <v>-1.6615384615384615E-2</v>
      </c>
      <c r="Z2004" s="78">
        <f t="shared" si="2845"/>
        <v>1.5353821410468005</v>
      </c>
      <c r="AA2004" s="78">
        <f t="shared" si="2846"/>
        <v>1.561127722423485</v>
      </c>
      <c r="AB2004" s="74">
        <f t="shared" si="1517"/>
        <v>2003</v>
      </c>
      <c r="AC2004" s="80">
        <f t="shared" si="2847"/>
        <v>-3.3545844018068399E-2</v>
      </c>
      <c r="AD2004" s="79">
        <f t="shared" ref="AD2004:AD2009" si="2862">Z2004-AA2004</f>
        <v>-2.5745581376684479E-2</v>
      </c>
      <c r="AE2004" s="81">
        <f t="shared" si="2848"/>
        <v>7.8002626413839204E-3</v>
      </c>
      <c r="AF2004" s="19">
        <f t="shared" si="2849"/>
        <v>-1.649165600410785E-2</v>
      </c>
      <c r="AG2004" s="93">
        <f t="shared" ref="AG2004:AG2010" si="2863">IF(A2005&gt;A2004,(AC2004-AC2003)/AC2003, (AC2004-AC2005)/AC2005)</f>
        <v>6.2379759212061341</v>
      </c>
      <c r="AH2004" s="91">
        <f t="shared" si="2850"/>
        <v>-2.2124583931234483E-3</v>
      </c>
      <c r="AI2004" s="96">
        <f t="shared" si="2851"/>
        <v>1994.4435823411739</v>
      </c>
      <c r="AJ2004" s="5">
        <f t="shared" ref="AJ2004:AJ2009" si="2864">F2004-F2003</f>
        <v>-0.4700000000000002</v>
      </c>
      <c r="AK2004" s="5">
        <f t="shared" si="2834"/>
        <v>0</v>
      </c>
      <c r="AL2004" s="5">
        <f t="shared" si="2852"/>
        <v>-0.4700000000000002</v>
      </c>
      <c r="AM2004" s="95">
        <f t="shared" si="2837"/>
        <v>8.5714285714285788E-3</v>
      </c>
      <c r="AN2004" s="95">
        <f t="shared" ref="AN2004:AN2009" si="2865">(AVERAGE(AL1991:AL2004))</f>
        <v>-4.6428571428571437E-2</v>
      </c>
      <c r="AO2004" s="78">
        <f t="shared" ref="AO2004:AO2009" si="2866">ABS(AM2004/AN2004)</f>
        <v>0.18461538461538474</v>
      </c>
      <c r="AP2004" s="296">
        <f t="shared" ref="AP2004:AP2009" si="2867">IF(AN2004=0,100,100-(100/(1+AO2004)))</f>
        <v>15.584415584415595</v>
      </c>
      <c r="AQ2004" s="8"/>
      <c r="AR2004" s="8">
        <f t="shared" ref="AR2004:AR2009" si="2868">IF(ISERROR(((F2004-E2004)-(D2004-F2004))/(D2004-E2004)),0,((F2004-E2004)-(D2004-F2004))/(D2004-E2004))</f>
        <v>0.73913043478260843</v>
      </c>
      <c r="AS2004" s="114">
        <f t="shared" ref="AS2004:AS2009" si="2869">IF(ISERROR(AR2004*G2004),0,AR2004*G2004)</f>
        <v>4041638.3913043463</v>
      </c>
      <c r="AT2004" s="103">
        <f t="shared" si="2853"/>
        <v>0.31759018020957319</v>
      </c>
      <c r="AU2004" s="5">
        <f t="shared" si="2854"/>
        <v>1.1499999999999999</v>
      </c>
      <c r="AV2004" s="93">
        <f t="shared" si="2855"/>
        <v>0.69354143746091002</v>
      </c>
      <c r="AW2004" s="210">
        <f t="shared" si="2856"/>
        <v>0.24210526315789474</v>
      </c>
      <c r="AX2004" s="276">
        <f t="shared" si="2835"/>
        <v>-5.7776609975090133E-3</v>
      </c>
      <c r="AY2004" s="19">
        <f t="shared" ref="AY2004:AY2010" si="2870">IF((AX2004&gt;AX2003),ABS(AX2004-AX2003)/ABS(AX2003),-1*ABS(AX2004-AX2003)/ABS(AX2003))</f>
        <v>0.52569276277269272</v>
      </c>
    </row>
    <row r="2005" spans="1:51" ht="13">
      <c r="A2005" s="16">
        <v>41243.329444444447</v>
      </c>
      <c r="B2005" s="300">
        <v>6</v>
      </c>
      <c r="C2005" s="5">
        <v>1.105</v>
      </c>
      <c r="D2005" s="5">
        <v>1.1599999999999999</v>
      </c>
      <c r="E2005" s="5">
        <v>1.08</v>
      </c>
      <c r="F2005" s="5">
        <v>1.1599999999999999</v>
      </c>
      <c r="G2005" s="6">
        <v>1635639</v>
      </c>
      <c r="H2005" s="113">
        <f t="shared" si="2857"/>
        <v>1.1599999999999999</v>
      </c>
      <c r="I2005" s="19">
        <f t="shared" si="2858"/>
        <v>8.6956521739130523E-3</v>
      </c>
      <c r="J2005" s="8">
        <f t="shared" si="2838"/>
        <v>1.8895386710278395</v>
      </c>
      <c r="K2005" s="8">
        <f t="shared" si="2839"/>
        <v>1.2769613289721606</v>
      </c>
      <c r="L2005" s="8">
        <f t="shared" si="2840"/>
        <v>1.58325</v>
      </c>
      <c r="M2005" s="19">
        <f t="shared" si="2841"/>
        <v>0.47971487323641088</v>
      </c>
      <c r="N2005" s="19">
        <f t="shared" si="2859"/>
        <v>0.38619654640273554</v>
      </c>
      <c r="O2005" s="19">
        <f t="shared" si="2860"/>
        <v>2.5148028382050307E-2</v>
      </c>
      <c r="P2005" s="19">
        <f t="shared" si="2861"/>
        <v>-6.7444362538507233E-2</v>
      </c>
      <c r="Q2005" s="6">
        <v>1121</v>
      </c>
      <c r="R2005" s="191">
        <v>1831134.398</v>
      </c>
      <c r="S2005" s="66">
        <f t="shared" si="2842"/>
        <v>1633.4829598572703</v>
      </c>
      <c r="T2005" t="str">
        <f t="shared" ref="T2005:W2006" si="2871">IF(C2005&gt;$J2005,"BrokeBandUpper", IF(C2005&lt;$K2005,"BrokeBandLower", ""))</f>
        <v>BrokeBandLower</v>
      </c>
      <c r="U2005" t="str">
        <f t="shared" si="2871"/>
        <v>BrokeBandLower</v>
      </c>
      <c r="V2005" t="str">
        <f t="shared" si="2871"/>
        <v>BrokeBandLower</v>
      </c>
      <c r="W2005" t="str">
        <f t="shared" si="2871"/>
        <v>BrokeBandLower</v>
      </c>
      <c r="X2005" s="63" t="s">
        <v>89</v>
      </c>
      <c r="Y2005" s="287">
        <f t="shared" si="2844"/>
        <v>-2.4879120879120885E-2</v>
      </c>
      <c r="Z2005" s="288">
        <f t="shared" si="2845"/>
        <v>1.4775732913255932</v>
      </c>
      <c r="AA2005" s="288">
        <f t="shared" si="2846"/>
        <v>1.5314442709641471</v>
      </c>
      <c r="AB2005" s="289">
        <f t="shared" si="1517"/>
        <v>2004</v>
      </c>
      <c r="AC2005" s="290">
        <f t="shared" si="2847"/>
        <v>-4.9336993823950272E-2</v>
      </c>
      <c r="AD2005" s="284">
        <f t="shared" si="2862"/>
        <v>-5.3870979638553917E-2</v>
      </c>
      <c r="AE2005" s="291">
        <f t="shared" si="2848"/>
        <v>-4.5339858146036475E-3</v>
      </c>
      <c r="AF2005" s="213">
        <f t="shared" si="2849"/>
        <v>-3.517658504454655E-2</v>
      </c>
      <c r="AG2005" s="213">
        <f t="shared" si="2863"/>
        <v>0.47073341774845412</v>
      </c>
      <c r="AH2005" s="292">
        <f t="shared" si="2850"/>
        <v>-2.6545287087428419E-3</v>
      </c>
      <c r="AI2005" s="293">
        <f t="shared" si="2851"/>
        <v>1994.8702774334761</v>
      </c>
      <c r="AJ2005" s="294">
        <f t="shared" si="2864"/>
        <v>1.0000000000000009E-2</v>
      </c>
      <c r="AK2005" s="294">
        <f t="shared" si="2834"/>
        <v>1.0000000000000009E-2</v>
      </c>
      <c r="AL2005" s="294">
        <f t="shared" si="2852"/>
        <v>0</v>
      </c>
      <c r="AM2005" s="295">
        <f t="shared" si="2837"/>
        <v>9.2857142857142947E-3</v>
      </c>
      <c r="AN2005" s="295">
        <f t="shared" si="2865"/>
        <v>-4.6428571428571437E-2</v>
      </c>
      <c r="AO2005" s="288">
        <f t="shared" si="2866"/>
        <v>0.20000000000000015</v>
      </c>
      <c r="AP2005" s="296">
        <f t="shared" si="2867"/>
        <v>16.666666666666686</v>
      </c>
      <c r="AQ2005" s="285"/>
      <c r="AR2005" s="285">
        <f t="shared" si="2868"/>
        <v>1</v>
      </c>
      <c r="AS2005" s="286">
        <f t="shared" si="2869"/>
        <v>1635639</v>
      </c>
      <c r="AT2005" s="103">
        <f t="shared" si="2853"/>
        <v>0.47581723006625476</v>
      </c>
      <c r="AU2005" s="294">
        <f t="shared" si="2854"/>
        <v>1.1599999999999999</v>
      </c>
      <c r="AV2005" s="213">
        <f t="shared" si="2855"/>
        <v>0.89323809425811462</v>
      </c>
      <c r="AW2005" s="298">
        <f t="shared" si="2856"/>
        <v>7.4074074074073931E-2</v>
      </c>
      <c r="AX2005" s="297">
        <f t="shared" si="2835"/>
        <v>4.2577357117197312E-3</v>
      </c>
      <c r="AY2005" s="213">
        <f t="shared" si="2870"/>
        <v>1.7369306910799049</v>
      </c>
    </row>
    <row r="2006" spans="1:51">
      <c r="A2006" s="16">
        <v>41246.320057870369</v>
      </c>
      <c r="B2006" s="300">
        <v>2</v>
      </c>
      <c r="C2006" s="5">
        <v>1.1599999999999999</v>
      </c>
      <c r="D2006" s="5">
        <v>1.18</v>
      </c>
      <c r="E2006" s="5">
        <v>1.145</v>
      </c>
      <c r="F2006" s="5">
        <v>1.155</v>
      </c>
      <c r="G2006" s="6">
        <v>608987</v>
      </c>
      <c r="H2006" s="113">
        <f t="shared" si="2857"/>
        <v>1.155</v>
      </c>
      <c r="I2006" s="19">
        <f t="shared" si="2858"/>
        <v>-4.3103448275861149E-3</v>
      </c>
      <c r="J2006" s="8">
        <f t="shared" si="2838"/>
        <v>1.9123623061793262</v>
      </c>
      <c r="K2006" s="8">
        <f t="shared" si="2839"/>
        <v>1.2021376938206738</v>
      </c>
      <c r="L2006" s="8">
        <f t="shared" si="2840"/>
        <v>1.55725</v>
      </c>
      <c r="M2006" s="19">
        <f t="shared" si="2841"/>
        <v>0.59080138324370568</v>
      </c>
      <c r="N2006" s="19">
        <f t="shared" si="2859"/>
        <v>0.23156778370836473</v>
      </c>
      <c r="O2006" s="19">
        <f t="shared" si="2860"/>
        <v>1.2078945777315877E-2</v>
      </c>
      <c r="P2006" s="19">
        <f t="shared" si="2861"/>
        <v>-5.8595067410313152E-2</v>
      </c>
      <c r="Q2006" s="6">
        <v>810</v>
      </c>
      <c r="R2006" s="191">
        <v>709219.02300000004</v>
      </c>
      <c r="S2006" s="66">
        <f t="shared" si="2842"/>
        <v>875.57904074074077</v>
      </c>
      <c r="T2006" t="str">
        <f t="shared" si="2871"/>
        <v>BrokeBandLower</v>
      </c>
      <c r="U2006" t="str">
        <f t="shared" si="2871"/>
        <v>BrokeBandLower</v>
      </c>
      <c r="V2006" t="str">
        <f t="shared" si="2871"/>
        <v>BrokeBandLower</v>
      </c>
      <c r="W2006" t="str">
        <f t="shared" si="2871"/>
        <v>BrokeBandLower</v>
      </c>
      <c r="X2006" s="63"/>
      <c r="Y2006" s="219">
        <f t="shared" si="2844"/>
        <v>-3.0835164835164838E-2</v>
      </c>
      <c r="Z2006" s="78">
        <f t="shared" si="2845"/>
        <v>1.4278970044614518</v>
      </c>
      <c r="AA2006" s="78">
        <f t="shared" si="2846"/>
        <v>1.5035873949128002</v>
      </c>
      <c r="AB2006" s="74">
        <f t="shared" si="1517"/>
        <v>2005</v>
      </c>
      <c r="AC2006" s="80">
        <f t="shared" si="2847"/>
        <v>-5.69251237093958E-2</v>
      </c>
      <c r="AD2006" s="79">
        <f t="shared" si="2862"/>
        <v>-7.5690390451348399E-2</v>
      </c>
      <c r="AE2006" s="81">
        <f t="shared" si="2848"/>
        <v>-1.8765266741952599E-2</v>
      </c>
      <c r="AF2006" s="19">
        <f t="shared" si="2849"/>
        <v>-5.0339867644167119E-2</v>
      </c>
      <c r="AG2006" s="93">
        <f t="shared" si="2863"/>
        <v>0.1538020316463207</v>
      </c>
      <c r="AH2006" s="91">
        <f t="shared" si="2850"/>
        <v>-3.1414549669142007E-3</v>
      </c>
      <c r="AI2006" s="96">
        <f t="shared" si="2851"/>
        <v>1995.3579368247088</v>
      </c>
      <c r="AJ2006" s="5">
        <f t="shared" si="2864"/>
        <v>-4.9999999999998934E-3</v>
      </c>
      <c r="AK2006" s="5">
        <f t="shared" si="2834"/>
        <v>0</v>
      </c>
      <c r="AL2006" s="5">
        <f t="shared" si="2852"/>
        <v>-4.9999999999998934E-3</v>
      </c>
      <c r="AM2006" s="95">
        <f t="shared" si="2837"/>
        <v>8.9285714285714281E-3</v>
      </c>
      <c r="AN2006" s="95">
        <f t="shared" si="2865"/>
        <v>-4.6785714285714285E-2</v>
      </c>
      <c r="AO2006" s="78">
        <f t="shared" si="2866"/>
        <v>0.19083969465648853</v>
      </c>
      <c r="AP2006" s="296">
        <f t="shared" si="2867"/>
        <v>16.025641025641022</v>
      </c>
      <c r="AQ2006" s="8"/>
      <c r="AR2006" s="8">
        <f t="shared" si="2868"/>
        <v>-0.42857142857142677</v>
      </c>
      <c r="AS2006" s="114">
        <f t="shared" si="2869"/>
        <v>-260994.42857142747</v>
      </c>
      <c r="AT2006" s="103">
        <f t="shared" si="2853"/>
        <v>0.43544148595311688</v>
      </c>
      <c r="AU2006" s="5">
        <f t="shared" si="2854"/>
        <v>1.155</v>
      </c>
      <c r="AV2006" s="93">
        <f t="shared" si="2855"/>
        <v>-0.36800257763450805</v>
      </c>
      <c r="AW2006" s="210">
        <f t="shared" si="2856"/>
        <v>3.056768558951958E-2</v>
      </c>
      <c r="AX2006" s="276">
        <f t="shared" ref="AX2006:AX2012" si="2872">SLOPE(M1993:M2006,AB1993:AB2006)</f>
        <v>1.6496313771315645E-2</v>
      </c>
      <c r="AY2006" s="19">
        <f t="shared" si="2870"/>
        <v>2.8744334754992722</v>
      </c>
    </row>
    <row r="2007" spans="1:51" ht="13">
      <c r="A2007" s="16">
        <v>41247.407962962963</v>
      </c>
      <c r="B2007" s="300">
        <v>3</v>
      </c>
      <c r="C2007" s="5">
        <v>1.1499999999999999</v>
      </c>
      <c r="D2007" s="5">
        <v>1.1499999999999999</v>
      </c>
      <c r="E2007" s="5">
        <v>1.077</v>
      </c>
      <c r="F2007" s="5">
        <v>1.1000000000000001</v>
      </c>
      <c r="G2007" s="6">
        <v>1146904</v>
      </c>
      <c r="H2007" s="113">
        <f t="shared" si="2857"/>
        <v>1.1000000000000001</v>
      </c>
      <c r="I2007" s="19">
        <f t="shared" si="2858"/>
        <v>-4.7619047619047561E-2</v>
      </c>
      <c r="J2007" s="8">
        <f t="shared" si="2838"/>
        <v>1.9247205133381866</v>
      </c>
      <c r="K2007" s="8">
        <f t="shared" si="2839"/>
        <v>1.1277794866618136</v>
      </c>
      <c r="L2007" s="8">
        <f t="shared" si="2840"/>
        <v>1.5262500000000001</v>
      </c>
      <c r="M2007" s="19">
        <f t="shared" si="2841"/>
        <v>0.7066461450148287</v>
      </c>
      <c r="N2007" s="19">
        <f t="shared" si="2859"/>
        <v>0.19608072197647011</v>
      </c>
      <c r="O2007" s="19">
        <f t="shared" si="2860"/>
        <v>6.4622729275346444E-3</v>
      </c>
      <c r="P2007" s="19">
        <f t="shared" si="2861"/>
        <v>-6.1854983452463333E-2</v>
      </c>
      <c r="Q2007" s="6">
        <v>868</v>
      </c>
      <c r="R2007" s="191">
        <v>1258206.7139999999</v>
      </c>
      <c r="S2007" s="66">
        <f t="shared" si="2842"/>
        <v>1449.5469055299538</v>
      </c>
      <c r="T2007" t="str">
        <f t="shared" ref="T2007:W2008" si="2873">IF(C2007&gt;$J2007,"BrokeBandUpper", IF(C2007&lt;$K2007,"BrokeBandLower", ""))</f>
        <v/>
      </c>
      <c r="U2007" t="str">
        <f t="shared" si="2873"/>
        <v/>
      </c>
      <c r="V2007" t="str">
        <f t="shared" si="2873"/>
        <v>BrokeBandLower</v>
      </c>
      <c r="W2007" t="str">
        <f t="shared" si="2873"/>
        <v>BrokeBandLower</v>
      </c>
      <c r="X2007" s="63"/>
      <c r="Y2007" s="287">
        <f t="shared" si="2844"/>
        <v>-3.7186813186813189E-2</v>
      </c>
      <c r="Z2007" s="288">
        <f t="shared" si="2845"/>
        <v>1.3774008657743884</v>
      </c>
      <c r="AA2007" s="288">
        <f t="shared" si="2846"/>
        <v>1.473721927689253</v>
      </c>
      <c r="AB2007" s="289">
        <f t="shared" si="1517"/>
        <v>2006</v>
      </c>
      <c r="AC2007" s="290">
        <f t="shared" si="2847"/>
        <v>-6.2044636138329654E-2</v>
      </c>
      <c r="AD2007" s="284">
        <f t="shared" si="2862"/>
        <v>-9.632106191486467E-2</v>
      </c>
      <c r="AE2007" s="291">
        <f t="shared" si="2848"/>
        <v>-3.4276425776535016E-2</v>
      </c>
      <c r="AF2007" s="213">
        <f t="shared" si="2849"/>
        <v>-6.5359047799399231E-2</v>
      </c>
      <c r="AG2007" s="213">
        <f t="shared" si="2863"/>
        <v>8.9934146741061011E-2</v>
      </c>
      <c r="AH2007" s="292">
        <f t="shared" si="2850"/>
        <v>-3.6491186306653158E-3</v>
      </c>
      <c r="AI2007" s="293">
        <f t="shared" si="2851"/>
        <v>1995.8621940123799</v>
      </c>
      <c r="AJ2007" s="294">
        <f t="shared" si="2864"/>
        <v>-5.4999999999999938E-2</v>
      </c>
      <c r="AK2007" s="294">
        <f t="shared" ref="AK2007:AK2013" si="2874">IF(AJ2007&gt;0,AJ2007,0)</f>
        <v>0</v>
      </c>
      <c r="AL2007" s="294">
        <f t="shared" si="2852"/>
        <v>-5.4999999999999938E-2</v>
      </c>
      <c r="AM2007" s="295">
        <f t="shared" ref="AM2007:AM2012" si="2875">(AVERAGE(AK1994:AK2007))</f>
        <v>8.9285714285714281E-3</v>
      </c>
      <c r="AN2007" s="295">
        <f t="shared" si="2865"/>
        <v>-4.8214285714285703E-2</v>
      </c>
      <c r="AO2007" s="288">
        <f t="shared" si="2866"/>
        <v>0.18518518518518523</v>
      </c>
      <c r="AP2007" s="296">
        <f t="shared" si="2867"/>
        <v>15.625</v>
      </c>
      <c r="AQ2007" s="285"/>
      <c r="AR2007" s="285">
        <f t="shared" si="2868"/>
        <v>-0.36986301369862612</v>
      </c>
      <c r="AS2007" s="286">
        <f t="shared" si="2869"/>
        <v>-424197.36986300908</v>
      </c>
      <c r="AT2007" s="103">
        <f t="shared" si="2853"/>
        <v>0.37503149516985423</v>
      </c>
      <c r="AU2007" s="294">
        <f t="shared" si="2854"/>
        <v>1.1000000000000001</v>
      </c>
      <c r="AV2007" s="213">
        <f t="shared" si="2855"/>
        <v>-0.337144417640589</v>
      </c>
      <c r="AW2007" s="298">
        <f t="shared" si="2856"/>
        <v>6.7780872794800329E-2</v>
      </c>
      <c r="AX2007" s="297">
        <f t="shared" si="2872"/>
        <v>2.9954396367386799E-2</v>
      </c>
      <c r="AY2007" s="213">
        <f t="shared" si="2870"/>
        <v>0.81582363082063392</v>
      </c>
    </row>
    <row r="2008" spans="1:51">
      <c r="A2008" s="16">
        <v>41248.341053240743</v>
      </c>
      <c r="B2008" s="300">
        <v>4</v>
      </c>
      <c r="C2008" s="5">
        <v>1.075</v>
      </c>
      <c r="D2008" s="5">
        <v>1.075</v>
      </c>
      <c r="E2008" s="5">
        <v>0.98</v>
      </c>
      <c r="F2008" s="5">
        <v>1.03</v>
      </c>
      <c r="G2008" s="6">
        <v>1394076</v>
      </c>
      <c r="H2008" s="113">
        <f t="shared" si="2857"/>
        <v>1.03</v>
      </c>
      <c r="I2008" s="19">
        <f t="shared" si="2858"/>
        <v>-6.3636363636363685E-2</v>
      </c>
      <c r="J2008" s="8">
        <f t="shared" si="2838"/>
        <v>1.9371650650011734</v>
      </c>
      <c r="K2008" s="8">
        <f t="shared" si="2839"/>
        <v>1.0483349349988267</v>
      </c>
      <c r="L2008" s="8">
        <f t="shared" si="2840"/>
        <v>1.49275</v>
      </c>
      <c r="M2008" s="19">
        <f t="shared" si="2841"/>
        <v>0.84784938508544649</v>
      </c>
      <c r="N2008" s="19">
        <f t="shared" si="2859"/>
        <v>0.19982170859738391</v>
      </c>
      <c r="O2008" s="19">
        <f t="shared" si="2860"/>
        <v>6.4656408952608038E-3</v>
      </c>
      <c r="P2008" s="19">
        <f t="shared" si="2861"/>
        <v>-7.0443338083883672E-2</v>
      </c>
      <c r="Q2008" s="6">
        <v>1505</v>
      </c>
      <c r="R2008" s="191">
        <v>1436706.946</v>
      </c>
      <c r="S2008" s="66">
        <f t="shared" si="2842"/>
        <v>954.62255548172755</v>
      </c>
      <c r="T2008" t="str">
        <f t="shared" si="2873"/>
        <v/>
      </c>
      <c r="U2008" t="str">
        <f t="shared" si="2873"/>
        <v/>
      </c>
      <c r="V2008" t="str">
        <f t="shared" si="2873"/>
        <v>BrokeBandLower</v>
      </c>
      <c r="W2008" t="str">
        <f t="shared" si="2873"/>
        <v>BrokeBandLower</v>
      </c>
      <c r="X2008" s="63"/>
      <c r="Y2008" s="219">
        <f t="shared" si="2844"/>
        <v>-4.410989010989011E-2</v>
      </c>
      <c r="Z2008" s="78">
        <f t="shared" si="2845"/>
        <v>1.3239011324451326</v>
      </c>
      <c r="AA2008" s="78">
        <f t="shared" si="2846"/>
        <v>1.4408865050402484</v>
      </c>
      <c r="AB2008" s="74">
        <f t="shared" si="1517"/>
        <v>2007</v>
      </c>
      <c r="AC2008" s="80">
        <f t="shared" si="2847"/>
        <v>-6.6167157454864595E-2</v>
      </c>
      <c r="AD2008" s="79">
        <f t="shared" si="2862"/>
        <v>-0.11698537259511577</v>
      </c>
      <c r="AE2008" s="81">
        <f t="shared" si="2848"/>
        <v>-5.0818215140251172E-2</v>
      </c>
      <c r="AF2008" s="19">
        <f t="shared" si="2849"/>
        <v>-8.1189859288638422E-2</v>
      </c>
      <c r="AG2008" s="93">
        <f t="shared" si="2863"/>
        <v>6.6444443438167716E-2</v>
      </c>
      <c r="AH2008" s="91">
        <f t="shared" si="2850"/>
        <v>-4.1714124681357751E-3</v>
      </c>
      <c r="AI2008" s="96">
        <f t="shared" si="2851"/>
        <v>1996.370847821396</v>
      </c>
      <c r="AJ2008" s="5">
        <f t="shared" si="2864"/>
        <v>-7.0000000000000062E-2</v>
      </c>
      <c r="AK2008" s="5">
        <f t="shared" si="2874"/>
        <v>0</v>
      </c>
      <c r="AL2008" s="5">
        <f t="shared" si="2852"/>
        <v>-7.0000000000000062E-2</v>
      </c>
      <c r="AM2008" s="95">
        <f t="shared" si="2875"/>
        <v>8.9285714285714281E-3</v>
      </c>
      <c r="AN2008" s="95">
        <f t="shared" si="2865"/>
        <v>-5.107142857142858E-2</v>
      </c>
      <c r="AO2008" s="78">
        <f t="shared" si="2866"/>
        <v>0.17482517482517479</v>
      </c>
      <c r="AP2008" s="296">
        <f t="shared" si="2867"/>
        <v>14.88095238095238</v>
      </c>
      <c r="AQ2008" s="8"/>
      <c r="AR2008" s="8">
        <f t="shared" si="2868"/>
        <v>5.2631578947369653E-2</v>
      </c>
      <c r="AS2008" s="114">
        <f t="shared" si="2869"/>
        <v>73372.42105263329</v>
      </c>
      <c r="AT2008" s="103">
        <f t="shared" si="2853"/>
        <v>0.34657257148947912</v>
      </c>
      <c r="AU2008" s="5">
        <f t="shared" si="2854"/>
        <v>1.03</v>
      </c>
      <c r="AV2008" s="93">
        <f t="shared" si="2855"/>
        <v>5.1069858927676744E-2</v>
      </c>
      <c r="AW2008" s="210">
        <f t="shared" si="2856"/>
        <v>9.693877551020405E-2</v>
      </c>
      <c r="AX2008" s="276">
        <f t="shared" si="2872"/>
        <v>4.4528263446237254E-2</v>
      </c>
      <c r="AY2008" s="19">
        <f t="shared" si="2870"/>
        <v>0.48653516165386407</v>
      </c>
    </row>
    <row r="2009" spans="1:51" ht="13">
      <c r="A2009" s="16">
        <v>41249.315127314818</v>
      </c>
      <c r="B2009" s="300">
        <v>5</v>
      </c>
      <c r="C2009" s="5">
        <v>1.03</v>
      </c>
      <c r="D2009" s="5">
        <v>1.0900000000000001</v>
      </c>
      <c r="E2009" s="5">
        <v>1.0049999999999999</v>
      </c>
      <c r="F2009" s="5">
        <v>1.0149999999999999</v>
      </c>
      <c r="G2009" s="6">
        <v>1592437</v>
      </c>
      <c r="H2009" s="113">
        <f t="shared" si="2857"/>
        <v>1.0149999999999999</v>
      </c>
      <c r="I2009" s="19">
        <f t="shared" si="2858"/>
        <v>-1.4563106796116625E-2</v>
      </c>
      <c r="J2009" s="8">
        <f t="shared" ref="J2009:J2014" si="2876">(L2009)+2*STDEVPA(H1990:H2009)</f>
        <v>1.9364182270775174</v>
      </c>
      <c r="K2009" s="8">
        <f t="shared" ref="K2009:K2014" si="2877">(L2009)-(2*STDEVPA(H1990:H2009))</f>
        <v>0.97958177292248294</v>
      </c>
      <c r="L2009" s="8">
        <f t="shared" ref="L2009:L2014" si="2878">AVERAGE(H1990:H2009)</f>
        <v>1.4580000000000002</v>
      </c>
      <c r="M2009" s="19">
        <f t="shared" ref="M2009:M2014" si="2879">(J2009-K2009)/K2009</f>
        <v>0.97678058188078565</v>
      </c>
      <c r="N2009" s="19">
        <f t="shared" si="2859"/>
        <v>0.15206851483691933</v>
      </c>
      <c r="O2009" s="19">
        <f t="shared" si="2860"/>
        <v>-3.8553138147547452E-4</v>
      </c>
      <c r="P2009" s="19">
        <f t="shared" si="2861"/>
        <v>-6.5583202258179721E-2</v>
      </c>
      <c r="Q2009" s="6">
        <v>1170</v>
      </c>
      <c r="R2009" s="191">
        <v>1642787.128</v>
      </c>
      <c r="S2009" s="66">
        <f t="shared" ref="S2009:S2014" si="2880">R2009/Q2009</f>
        <v>1404.0915623931623</v>
      </c>
      <c r="T2009" t="str">
        <f t="shared" ref="T2009:W2010" si="2881">IF(C2009&gt;$J2009,"BrokeBandUpper", IF(C2009&lt;$K2009,"BrokeBandLower", ""))</f>
        <v/>
      </c>
      <c r="U2009" t="str">
        <f t="shared" si="2881"/>
        <v/>
      </c>
      <c r="V2009" t="str">
        <f t="shared" si="2881"/>
        <v/>
      </c>
      <c r="W2009" t="str">
        <f t="shared" si="2881"/>
        <v/>
      </c>
      <c r="X2009" s="63" t="s">
        <v>89</v>
      </c>
      <c r="Y2009" s="287">
        <f t="shared" ref="Y2009:Y2014" si="2882">SLOPE(H1996:H2009,AB1996:AB2009)</f>
        <v>-5.084615384615386E-2</v>
      </c>
      <c r="Z2009" s="288">
        <f t="shared" ref="Z2009:Z2014" si="2883">Z2008+(0.154*(F2009-Z2008))</f>
        <v>1.2763303580485821</v>
      </c>
      <c r="AA2009" s="288">
        <f t="shared" ref="AA2009:AA2014" si="2884">AA2008+(0.074*(F2009-AA2008))</f>
        <v>1.4093709036672699</v>
      </c>
      <c r="AB2009" s="289">
        <f t="shared" si="1517"/>
        <v>2008</v>
      </c>
      <c r="AC2009" s="290">
        <f t="shared" ref="AC2009:AC2014" si="2885">AD2009-AE2009</f>
        <v>-6.5777864382749324E-2</v>
      </c>
      <c r="AD2009" s="284">
        <f t="shared" si="2862"/>
        <v>-0.13304054561868783</v>
      </c>
      <c r="AE2009" s="291">
        <f t="shared" ref="AE2009:AE2014" si="2886">AE2008+(0.2*(AD2009-AE2008))</f>
        <v>-6.726268123593851E-2</v>
      </c>
      <c r="AF2009" s="213">
        <f t="shared" ref="AF2009:AF2014" si="2887">AD2009/AA2009</f>
        <v>-9.4397113827529813E-2</v>
      </c>
      <c r="AG2009" s="213">
        <f t="shared" si="2863"/>
        <v>-5.883478860049628E-3</v>
      </c>
      <c r="AH2009" s="292">
        <f t="shared" ref="AH2009:AH2014" si="2888">SLOPE(AC1996:AC2009,AB1996:AB2009)</f>
        <v>-4.6540239186779117E-3</v>
      </c>
      <c r="AI2009" s="293">
        <f t="shared" ref="AI2009:AI2014" si="2889">INTERCEPT(AB1996:AB2009,AC1996:AC2009)</f>
        <v>1996.8661766409523</v>
      </c>
      <c r="AJ2009" s="294">
        <f t="shared" si="2864"/>
        <v>-1.5000000000000124E-2</v>
      </c>
      <c r="AK2009" s="294">
        <f t="shared" si="2874"/>
        <v>0</v>
      </c>
      <c r="AL2009" s="294">
        <f t="shared" ref="AL2009:AL2014" si="2890">IF(AJ2009&lt;0,AJ2009,0)</f>
        <v>-1.5000000000000124E-2</v>
      </c>
      <c r="AM2009" s="295">
        <f t="shared" si="2875"/>
        <v>8.9285714285714281E-3</v>
      </c>
      <c r="AN2009" s="295">
        <f t="shared" si="2865"/>
        <v>-4.7857142857142869E-2</v>
      </c>
      <c r="AO2009" s="288">
        <f t="shared" si="2866"/>
        <v>0.18656716417910443</v>
      </c>
      <c r="AP2009" s="296">
        <f t="shared" si="2867"/>
        <v>15.723270440251568</v>
      </c>
      <c r="AQ2009" s="285"/>
      <c r="AR2009" s="285">
        <f t="shared" si="2868"/>
        <v>-0.76470588235294146</v>
      </c>
      <c r="AS2009" s="286">
        <f t="shared" si="2869"/>
        <v>-1217745.9411764711</v>
      </c>
      <c r="AT2009" s="103">
        <f t="shared" ref="AT2009:AT2014" si="2891">SUM(AS1990:AS2009)/SUM(G1990:G2009)</f>
        <v>0.21945308922641185</v>
      </c>
      <c r="AU2009" s="294">
        <f t="shared" ref="AU2009:AU2014" si="2892">F2009</f>
        <v>1.0149999999999999</v>
      </c>
      <c r="AV2009" s="213">
        <f t="shared" ref="AV2009:AV2014" si="2893">AS2009/R2009</f>
        <v>-0.74126825102349536</v>
      </c>
      <c r="AW2009" s="298">
        <f t="shared" ref="AW2009:AW2014" si="2894">(D2009-E2009)/E2009</f>
        <v>8.4577114427860894E-2</v>
      </c>
      <c r="AX2009" s="297">
        <f t="shared" si="2872"/>
        <v>5.9482356911312192E-2</v>
      </c>
      <c r="AY2009" s="213">
        <f t="shared" si="2870"/>
        <v>0.33583374485578765</v>
      </c>
    </row>
    <row r="2010" spans="1:51">
      <c r="A2010" s="16">
        <v>41250.307986111111</v>
      </c>
      <c r="B2010" s="300">
        <v>6</v>
      </c>
      <c r="C2010" s="5">
        <v>1.02</v>
      </c>
      <c r="D2010" s="5">
        <v>1.0449999999999999</v>
      </c>
      <c r="E2010" s="5">
        <v>1.01</v>
      </c>
      <c r="F2010" s="5">
        <v>1.0349999999999999</v>
      </c>
      <c r="G2010" s="6">
        <v>576289</v>
      </c>
      <c r="H2010" s="113">
        <f t="shared" ref="H2010:H2015" si="2895">F2010</f>
        <v>1.0349999999999999</v>
      </c>
      <c r="I2010" s="19">
        <f t="shared" si="2858"/>
        <v>1.9704433497536967E-2</v>
      </c>
      <c r="J2010" s="8">
        <f t="shared" si="2876"/>
        <v>1.9264023244727773</v>
      </c>
      <c r="K2010" s="8">
        <f t="shared" si="2877"/>
        <v>0.92509767552722333</v>
      </c>
      <c r="L2010" s="8">
        <f t="shared" si="2878"/>
        <v>1.4257500000000003</v>
      </c>
      <c r="M2010" s="19">
        <f t="shared" si="2879"/>
        <v>1.0823772185730545</v>
      </c>
      <c r="N2010" s="19">
        <f t="shared" si="2859"/>
        <v>0.10810681400826282</v>
      </c>
      <c r="O2010" s="19">
        <f t="shared" si="2860"/>
        <v>-5.1723860396916304E-3</v>
      </c>
      <c r="P2010" s="19">
        <f t="shared" si="2861"/>
        <v>-5.5619754165812857E-2</v>
      </c>
      <c r="Q2010" s="6">
        <v>422</v>
      </c>
      <c r="R2010" s="191">
        <v>591418.10600000003</v>
      </c>
      <c r="S2010" s="66">
        <f t="shared" si="2880"/>
        <v>1401.4647061611374</v>
      </c>
      <c r="T2010" t="str">
        <f t="shared" si="2881"/>
        <v/>
      </c>
      <c r="U2010" t="str">
        <f t="shared" si="2881"/>
        <v/>
      </c>
      <c r="V2010" t="str">
        <f t="shared" si="2881"/>
        <v/>
      </c>
      <c r="W2010" t="str">
        <f t="shared" si="2881"/>
        <v/>
      </c>
      <c r="X2010" s="63" t="s">
        <v>89</v>
      </c>
      <c r="Y2010" s="219">
        <f t="shared" si="2882"/>
        <v>-5.5109890109890119E-2</v>
      </c>
      <c r="Z2010" s="78">
        <f t="shared" si="2883"/>
        <v>1.2391654829091003</v>
      </c>
      <c r="AA2010" s="78">
        <f t="shared" si="2884"/>
        <v>1.381667456795892</v>
      </c>
      <c r="AB2010" s="74">
        <f t="shared" si="1517"/>
        <v>2009</v>
      </c>
      <c r="AC2010" s="80">
        <f t="shared" si="2885"/>
        <v>-6.0191434120682508E-2</v>
      </c>
      <c r="AD2010" s="79">
        <f t="shared" ref="AD2010:AD2015" si="2896">Z2010-AA2010</f>
        <v>-0.14250197388679164</v>
      </c>
      <c r="AE2010" s="81">
        <f t="shared" si="2886"/>
        <v>-8.2310539766109136E-2</v>
      </c>
      <c r="AF2010" s="19">
        <f t="shared" si="2887"/>
        <v>-0.10313767845213341</v>
      </c>
      <c r="AG2010" s="93">
        <f t="shared" si="2863"/>
        <v>-8.4928726623905021E-2</v>
      </c>
      <c r="AH2010" s="91">
        <f t="shared" si="2888"/>
        <v>-4.9176095549118169E-3</v>
      </c>
      <c r="AI2010" s="96">
        <f t="shared" si="2889"/>
        <v>1997.373278713452</v>
      </c>
      <c r="AJ2010" s="5">
        <f t="shared" ref="AJ2010:AJ2015" si="2897">F2010-F2009</f>
        <v>2.0000000000000018E-2</v>
      </c>
      <c r="AK2010" s="5">
        <f t="shared" si="2874"/>
        <v>2.0000000000000018E-2</v>
      </c>
      <c r="AL2010" s="5">
        <f t="shared" si="2890"/>
        <v>0</v>
      </c>
      <c r="AM2010" s="95">
        <f t="shared" si="2875"/>
        <v>1.0357142857142858E-2</v>
      </c>
      <c r="AN2010" s="95">
        <f t="shared" ref="AN2010:AN2015" si="2898">(AVERAGE(AL1997:AL2010))</f>
        <v>-4.6785714285714285E-2</v>
      </c>
      <c r="AO2010" s="78">
        <f t="shared" ref="AO2010:AO2015" si="2899">ABS(AM2010/AN2010)</f>
        <v>0.22137404580152675</v>
      </c>
      <c r="AP2010" s="296">
        <f t="shared" ref="AP2010:AP2015" si="2900">IF(AN2010=0,100,100-(100/(1+AO2010)))</f>
        <v>18.125</v>
      </c>
      <c r="AQ2010" s="8"/>
      <c r="AR2010" s="8">
        <f t="shared" ref="AR2010:AR2015" si="2901">IF(ISERROR(((F2010-E2010)-(D2010-F2010))/(D2010-E2010)),0,((F2010-E2010)-(D2010-F2010))/(D2010-E2010))</f>
        <v>0.42857142857142677</v>
      </c>
      <c r="AS2010" s="114">
        <f t="shared" ref="AS2010:AS2015" si="2902">IF(ISERROR(AR2010*G2010),0,AR2010*G2010)</f>
        <v>246980.99999999895</v>
      </c>
      <c r="AT2010" s="103">
        <f t="shared" si="2891"/>
        <v>0.22879694038715045</v>
      </c>
      <c r="AU2010" s="5">
        <f t="shared" si="2892"/>
        <v>1.0349999999999999</v>
      </c>
      <c r="AV2010" s="93">
        <f t="shared" si="2893"/>
        <v>0.41760811428387168</v>
      </c>
      <c r="AW2010" s="210">
        <f t="shared" si="2894"/>
        <v>3.4653465346534573E-2</v>
      </c>
      <c r="AX2010" s="276">
        <f t="shared" si="2872"/>
        <v>7.3745173573522768E-2</v>
      </c>
      <c r="AY2010" s="19">
        <f t="shared" si="2870"/>
        <v>0.23978230525525984</v>
      </c>
    </row>
    <row r="2011" spans="1:51" ht="13">
      <c r="A2011" s="16">
        <v>41253.322094907409</v>
      </c>
      <c r="B2011" s="300">
        <v>2</v>
      </c>
      <c r="C2011" s="5">
        <v>1.04</v>
      </c>
      <c r="D2011" s="5">
        <v>1.095</v>
      </c>
      <c r="E2011" s="5">
        <v>1.0349999999999999</v>
      </c>
      <c r="F2011" s="5">
        <v>1.075</v>
      </c>
      <c r="G2011" s="6">
        <v>437804</v>
      </c>
      <c r="H2011" s="113">
        <f t="shared" si="2895"/>
        <v>1.075</v>
      </c>
      <c r="I2011" s="19">
        <f t="shared" ref="I2011:I2017" si="2903">IF(A2012&gt;A2011,(H2011-H2010)/H2010, (H2011-H2012)/H2012)</f>
        <v>3.8647342995169122E-2</v>
      </c>
      <c r="J2011" s="8">
        <f t="shared" si="2876"/>
        <v>1.9040951238460684</v>
      </c>
      <c r="K2011" s="8">
        <f t="shared" si="2877"/>
        <v>0.88690487615393188</v>
      </c>
      <c r="L2011" s="8">
        <f t="shared" si="2878"/>
        <v>1.3955000000000002</v>
      </c>
      <c r="M2011" s="19">
        <f t="shared" si="2879"/>
        <v>1.1468989234822879</v>
      </c>
      <c r="N2011" s="19">
        <f t="shared" ref="N2011:N2017" si="2904">IF(A2012&gt;A2011,(M2011-M2010)/M2010, (M2011-M2012)/M2012)</f>
        <v>5.9611107663828405E-2</v>
      </c>
      <c r="O2011" s="19">
        <f t="shared" ref="O2011:O2017" si="2905">IF(A2012&gt;A2011,(J2011-J2010)/J2010, (J2011-J2012)/J2012)</f>
        <v>-1.1579720572032621E-2</v>
      </c>
      <c r="P2011" s="19">
        <f t="shared" ref="P2011:P2017" si="2906">IF(A2012&gt;A2011,(K2011-K2010)/K2010, (K2011-K2012)/K2012)</f>
        <v>-4.1285153323431446E-2</v>
      </c>
      <c r="Q2011" s="6">
        <v>384</v>
      </c>
      <c r="R2011" s="191">
        <v>466780.17700000003</v>
      </c>
      <c r="S2011" s="66">
        <f t="shared" si="2880"/>
        <v>1215.5733776041668</v>
      </c>
      <c r="T2011" t="str">
        <f t="shared" ref="T2011:W2012" si="2907">IF(C2011&gt;$J2011,"BrokeBandUpper", IF(C2011&lt;$K2011,"BrokeBandLower", ""))</f>
        <v/>
      </c>
      <c r="U2011" t="str">
        <f t="shared" si="2907"/>
        <v/>
      </c>
      <c r="V2011" t="str">
        <f t="shared" si="2907"/>
        <v/>
      </c>
      <c r="W2011" t="str">
        <f t="shared" si="2907"/>
        <v/>
      </c>
      <c r="X2011" s="63" t="s">
        <v>89</v>
      </c>
      <c r="Y2011" s="287">
        <f t="shared" si="2882"/>
        <v>-5.5494505494505492E-2</v>
      </c>
      <c r="Z2011" s="288">
        <f t="shared" si="2883"/>
        <v>1.213883998541099</v>
      </c>
      <c r="AA2011" s="288">
        <f t="shared" si="2884"/>
        <v>1.358974064992996</v>
      </c>
      <c r="AB2011" s="289">
        <f t="shared" si="1517"/>
        <v>2010</v>
      </c>
      <c r="AC2011" s="290">
        <f t="shared" si="2885"/>
        <v>-5.0223621348630315E-2</v>
      </c>
      <c r="AD2011" s="284">
        <f t="shared" si="2896"/>
        <v>-0.14509006645189704</v>
      </c>
      <c r="AE2011" s="291">
        <f t="shared" si="2886"/>
        <v>-9.4866445103266722E-2</v>
      </c>
      <c r="AF2011" s="213">
        <f t="shared" si="2887"/>
        <v>-0.1067644116171156</v>
      </c>
      <c r="AG2011" s="213">
        <f t="shared" ref="AG2011:AG2017" si="2908">IF(A2012&gt;A2011,(AC2011-AC2010)/AC2010, (AC2011-AC2012)/AC2012)</f>
        <v>-0.16560184879574302</v>
      </c>
      <c r="AH2011" s="292">
        <f t="shared" si="2888"/>
        <v>-4.7706342835651967E-3</v>
      </c>
      <c r="AI2011" s="293">
        <f t="shared" si="2889"/>
        <v>1998.066433499084</v>
      </c>
      <c r="AJ2011" s="294">
        <f t="shared" si="2897"/>
        <v>4.0000000000000036E-2</v>
      </c>
      <c r="AK2011" s="294">
        <f t="shared" si="2874"/>
        <v>4.0000000000000036E-2</v>
      </c>
      <c r="AL2011" s="294">
        <f t="shared" si="2890"/>
        <v>0</v>
      </c>
      <c r="AM2011" s="295">
        <f t="shared" si="2875"/>
        <v>1.2142857142857138E-2</v>
      </c>
      <c r="AN2011" s="295">
        <f t="shared" si="2898"/>
        <v>-4.6785714285714285E-2</v>
      </c>
      <c r="AO2011" s="288">
        <f t="shared" si="2899"/>
        <v>0.2595419847328243</v>
      </c>
      <c r="AP2011" s="296">
        <f t="shared" si="2900"/>
        <v>20.606060606060595</v>
      </c>
      <c r="AQ2011" s="285"/>
      <c r="AR2011" s="285">
        <f t="shared" si="2901"/>
        <v>0.33333333333333331</v>
      </c>
      <c r="AS2011" s="286">
        <f t="shared" si="2902"/>
        <v>145934.66666666666</v>
      </c>
      <c r="AT2011" s="103">
        <f t="shared" si="2891"/>
        <v>0.24128805970208111</v>
      </c>
      <c r="AU2011" s="294">
        <f t="shared" si="2892"/>
        <v>1.075</v>
      </c>
      <c r="AV2011" s="213">
        <f t="shared" si="2893"/>
        <v>0.31264109715324662</v>
      </c>
      <c r="AW2011" s="298">
        <f t="shared" si="2894"/>
        <v>5.7971014492753679E-2</v>
      </c>
      <c r="AX2011" s="297">
        <f t="shared" si="2872"/>
        <v>8.5540528410442601E-2</v>
      </c>
      <c r="AY2011" s="213">
        <f t="shared" ref="AY2011:AY2018" si="2909">IF((AX2011&gt;AX2010),ABS(AX2011-AX2010)/ABS(AX2010),-1*ABS(AX2011-AX2010)/ABS(AX2010))</f>
        <v>0.15994748219230986</v>
      </c>
    </row>
    <row r="2012" spans="1:51">
      <c r="A2012" s="16">
        <v>41254.317129629628</v>
      </c>
      <c r="B2012" s="300">
        <v>3</v>
      </c>
      <c r="C2012" s="5">
        <v>1.08</v>
      </c>
      <c r="D2012" s="5">
        <v>1.1100000000000001</v>
      </c>
      <c r="E2012" s="5">
        <v>1.075</v>
      </c>
      <c r="F2012" s="5">
        <v>1.08</v>
      </c>
      <c r="G2012" s="6">
        <v>632801</v>
      </c>
      <c r="H2012" s="113">
        <f t="shared" si="2895"/>
        <v>1.08</v>
      </c>
      <c r="I2012" s="19">
        <f t="shared" si="2903"/>
        <v>4.6511627906977819E-3</v>
      </c>
      <c r="J2012" s="8">
        <f t="shared" si="2876"/>
        <v>1.8733393130149443</v>
      </c>
      <c r="K2012" s="8">
        <f t="shared" si="2877"/>
        <v>0.85716068698505643</v>
      </c>
      <c r="L2012" s="8">
        <f t="shared" si="2878"/>
        <v>1.3652500000000003</v>
      </c>
      <c r="M2012" s="19">
        <f t="shared" si="2879"/>
        <v>1.1855170698555426</v>
      </c>
      <c r="N2012" s="19">
        <f t="shared" si="2904"/>
        <v>3.3671795816147231E-2</v>
      </c>
      <c r="O2012" s="19">
        <f t="shared" si="2905"/>
        <v>-1.6152455014432611E-2</v>
      </c>
      <c r="P2012" s="19">
        <f t="shared" si="2906"/>
        <v>-3.353706803131052E-2</v>
      </c>
      <c r="Q2012" s="6">
        <v>396</v>
      </c>
      <c r="R2012" s="191">
        <v>689349.45499999996</v>
      </c>
      <c r="S2012" s="66">
        <f t="shared" si="2880"/>
        <v>1740.7814520202019</v>
      </c>
      <c r="T2012" t="str">
        <f t="shared" si="2907"/>
        <v/>
      </c>
      <c r="U2012" t="str">
        <f t="shared" si="2907"/>
        <v/>
      </c>
      <c r="V2012" t="str">
        <f t="shared" si="2907"/>
        <v/>
      </c>
      <c r="W2012" t="str">
        <f t="shared" si="2907"/>
        <v/>
      </c>
      <c r="X2012" s="63" t="s">
        <v>89</v>
      </c>
      <c r="Y2012" s="219">
        <f t="shared" si="2882"/>
        <v>-5.3934065934065939E-2</v>
      </c>
      <c r="Z2012" s="78">
        <f t="shared" si="2883"/>
        <v>1.1932658627657697</v>
      </c>
      <c r="AA2012" s="78">
        <f t="shared" si="2884"/>
        <v>1.3383299841835143</v>
      </c>
      <c r="AB2012" s="74">
        <f t="shared" si="1517"/>
        <v>2011</v>
      </c>
      <c r="AC2012" s="80">
        <f t="shared" si="2885"/>
        <v>-4.0158141051582302E-2</v>
      </c>
      <c r="AD2012" s="79">
        <f t="shared" si="2896"/>
        <v>-0.14506412141774461</v>
      </c>
      <c r="AE2012" s="81">
        <f t="shared" si="2886"/>
        <v>-0.1049059803661623</v>
      </c>
      <c r="AF2012" s="19">
        <f t="shared" si="2887"/>
        <v>-0.10839189372734934</v>
      </c>
      <c r="AG2012" s="93">
        <f t="shared" si="2908"/>
        <v>-0.2004132722166303</v>
      </c>
      <c r="AH2012" s="91">
        <f t="shared" si="2888"/>
        <v>-4.2387038783607616E-3</v>
      </c>
      <c r="AI2012" s="96">
        <f t="shared" si="2889"/>
        <v>1999.1944911613534</v>
      </c>
      <c r="AJ2012" s="5">
        <f t="shared" si="2897"/>
        <v>5.0000000000001155E-3</v>
      </c>
      <c r="AK2012" s="5">
        <f t="shared" si="2874"/>
        <v>5.0000000000001155E-3</v>
      </c>
      <c r="AL2012" s="5">
        <f t="shared" si="2890"/>
        <v>0</v>
      </c>
      <c r="AM2012" s="95">
        <f t="shared" si="2875"/>
        <v>1.2500000000000002E-2</v>
      </c>
      <c r="AN2012" s="95">
        <f t="shared" si="2898"/>
        <v>-4.6071428571428576E-2</v>
      </c>
      <c r="AO2012" s="78">
        <f t="shared" si="2899"/>
        <v>0.27131782945736438</v>
      </c>
      <c r="AP2012" s="296">
        <f t="shared" si="2900"/>
        <v>21.341463414634148</v>
      </c>
      <c r="AQ2012" s="8"/>
      <c r="AR2012" s="8">
        <f t="shared" si="2901"/>
        <v>-0.71428571428570886</v>
      </c>
      <c r="AS2012" s="114">
        <f t="shared" si="2902"/>
        <v>-452000.71428571083</v>
      </c>
      <c r="AT2012" s="103">
        <f t="shared" si="2891"/>
        <v>0.20268987331943875</v>
      </c>
      <c r="AU2012" s="5">
        <f t="shared" si="2892"/>
        <v>1.08</v>
      </c>
      <c r="AV2012" s="93">
        <f t="shared" si="2893"/>
        <v>-0.65569169745076661</v>
      </c>
      <c r="AW2012" s="210">
        <f t="shared" si="2894"/>
        <v>3.2558139534883852E-2</v>
      </c>
      <c r="AX2012" s="276">
        <f t="shared" si="2872"/>
        <v>9.4012212305839268E-2</v>
      </c>
      <c r="AY2012" s="19">
        <f t="shared" si="2909"/>
        <v>9.9037076960147255E-2</v>
      </c>
    </row>
    <row r="2013" spans="1:51" ht="13">
      <c r="A2013" s="16">
        <v>41255.332442129627</v>
      </c>
      <c r="B2013" s="300">
        <v>4</v>
      </c>
      <c r="C2013" s="5">
        <v>1.1000000000000001</v>
      </c>
      <c r="D2013" s="5">
        <v>1.145</v>
      </c>
      <c r="E2013" s="5">
        <v>1.1000000000000001</v>
      </c>
      <c r="F2013" s="5">
        <v>1.125</v>
      </c>
      <c r="G2013" s="6">
        <v>887777</v>
      </c>
      <c r="H2013" s="113">
        <f t="shared" si="2895"/>
        <v>1.125</v>
      </c>
      <c r="I2013" s="19">
        <f t="shared" si="2903"/>
        <v>4.1666666666666595E-2</v>
      </c>
      <c r="J2013" s="8">
        <f t="shared" si="2876"/>
        <v>1.83972547368793</v>
      </c>
      <c r="K2013" s="8">
        <f t="shared" si="2877"/>
        <v>0.83827452631206989</v>
      </c>
      <c r="L2013" s="8">
        <f t="shared" si="2878"/>
        <v>1.339</v>
      </c>
      <c r="M2013" s="19">
        <f t="shared" si="2879"/>
        <v>1.1946574969678174</v>
      </c>
      <c r="N2013" s="19">
        <f t="shared" si="2904"/>
        <v>7.710076341109609E-3</v>
      </c>
      <c r="O2013" s="19">
        <f t="shared" si="2905"/>
        <v>-1.7943273326665128E-2</v>
      </c>
      <c r="P2013" s="19">
        <f t="shared" si="2906"/>
        <v>-2.2033395791185881E-2</v>
      </c>
      <c r="Q2013" s="6">
        <v>246</v>
      </c>
      <c r="R2013" s="191">
        <v>1000772.32</v>
      </c>
      <c r="S2013" s="66">
        <f t="shared" si="2880"/>
        <v>4068.1801626016259</v>
      </c>
      <c r="T2013" t="str">
        <f t="shared" ref="T2013:W2014" si="2910">IF(C2013&gt;$J2013,"BrokeBandUpper", IF(C2013&lt;$K2013,"BrokeBandLower", ""))</f>
        <v/>
      </c>
      <c r="U2013" t="str">
        <f t="shared" si="2910"/>
        <v/>
      </c>
      <c r="V2013" t="str">
        <f t="shared" si="2910"/>
        <v/>
      </c>
      <c r="W2013" t="str">
        <f t="shared" si="2910"/>
        <v/>
      </c>
      <c r="X2013" s="63" t="s">
        <v>89</v>
      </c>
      <c r="Y2013" s="287">
        <f t="shared" si="2882"/>
        <v>-4.8362637362637358E-2</v>
      </c>
      <c r="Z2013" s="288">
        <f t="shared" si="2883"/>
        <v>1.1827529198998412</v>
      </c>
      <c r="AA2013" s="288">
        <f t="shared" si="2884"/>
        <v>1.3225435653539344</v>
      </c>
      <c r="AB2013" s="289">
        <f t="shared" si="1517"/>
        <v>2012</v>
      </c>
      <c r="AC2013" s="290">
        <f t="shared" si="2885"/>
        <v>-2.7907732070344665E-2</v>
      </c>
      <c r="AD2013" s="284">
        <f t="shared" si="2896"/>
        <v>-0.13979064545409314</v>
      </c>
      <c r="AE2013" s="291">
        <f t="shared" si="2886"/>
        <v>-0.11188291338374848</v>
      </c>
      <c r="AF2013" s="213">
        <f t="shared" si="2887"/>
        <v>-0.10569832942832615</v>
      </c>
      <c r="AG2013" s="213">
        <f t="shared" si="2908"/>
        <v>-0.30505418479162766</v>
      </c>
      <c r="AH2013" s="292">
        <f t="shared" si="2888"/>
        <v>-3.227044626754477E-3</v>
      </c>
      <c r="AI2013" s="293">
        <f t="shared" si="2889"/>
        <v>2001.1618047308614</v>
      </c>
      <c r="AJ2013" s="294">
        <f t="shared" si="2897"/>
        <v>4.4999999999999929E-2</v>
      </c>
      <c r="AK2013" s="294">
        <f t="shared" si="2874"/>
        <v>4.4999999999999929E-2</v>
      </c>
      <c r="AL2013" s="294">
        <f t="shared" si="2890"/>
        <v>0</v>
      </c>
      <c r="AM2013" s="295">
        <f t="shared" ref="AM2013:AM2018" si="2911">(AVERAGE(AK2000:AK2013))</f>
        <v>1.4285714285714282E-2</v>
      </c>
      <c r="AN2013" s="295">
        <f t="shared" si="2898"/>
        <v>-4.6071428571428576E-2</v>
      </c>
      <c r="AO2013" s="288">
        <f t="shared" si="2899"/>
        <v>0.31007751937984485</v>
      </c>
      <c r="AP2013" s="296">
        <f t="shared" si="2900"/>
        <v>23.668639053254438</v>
      </c>
      <c r="AQ2013" s="285"/>
      <c r="AR2013" s="285">
        <f t="shared" si="2901"/>
        <v>0.11111111111110891</v>
      </c>
      <c r="AS2013" s="286">
        <f t="shared" si="2902"/>
        <v>98641.888888886941</v>
      </c>
      <c r="AT2013" s="103">
        <f t="shared" si="2891"/>
        <v>0.20060495714856172</v>
      </c>
      <c r="AU2013" s="294">
        <f t="shared" si="2892"/>
        <v>1.125</v>
      </c>
      <c r="AV2013" s="213">
        <f t="shared" si="2893"/>
        <v>9.856576457758838E-2</v>
      </c>
      <c r="AW2013" s="298">
        <f t="shared" si="2894"/>
        <v>4.0909090909090839E-2</v>
      </c>
      <c r="AX2013" s="297">
        <f t="shared" ref="AX2013:AX2018" si="2912">SLOPE(M2000:M2013,AB2000:AB2013)</f>
        <v>9.8161128245233584E-2</v>
      </c>
      <c r="AY2013" s="213">
        <f t="shared" si="2909"/>
        <v>4.413167010576368E-2</v>
      </c>
    </row>
    <row r="2014" spans="1:51">
      <c r="A2014" s="16">
        <v>41256.321134259262</v>
      </c>
      <c r="B2014" s="300">
        <v>5</v>
      </c>
      <c r="C2014" s="5">
        <v>1.135</v>
      </c>
      <c r="D2014" s="5">
        <v>1.1599999999999999</v>
      </c>
      <c r="E2014" s="5">
        <v>1.1299999999999999</v>
      </c>
      <c r="F2014" s="5">
        <v>1.1499999999999999</v>
      </c>
      <c r="G2014" s="6">
        <v>743853</v>
      </c>
      <c r="H2014" s="113">
        <f t="shared" si="2895"/>
        <v>1.1499999999999999</v>
      </c>
      <c r="I2014" s="19">
        <f t="shared" si="2903"/>
        <v>2.2222222222222143E-2</v>
      </c>
      <c r="J2014" s="8">
        <f t="shared" si="2876"/>
        <v>1.8052642289918679</v>
      </c>
      <c r="K2014" s="8">
        <f t="shared" si="2877"/>
        <v>0.82573577100813234</v>
      </c>
      <c r="L2014" s="8">
        <f t="shared" si="2878"/>
        <v>1.3155000000000001</v>
      </c>
      <c r="M2014" s="19">
        <f t="shared" si="2879"/>
        <v>1.1862492729215779</v>
      </c>
      <c r="N2014" s="19">
        <f t="shared" si="2904"/>
        <v>-7.038187989093613E-3</v>
      </c>
      <c r="O2014" s="19">
        <f t="shared" si="2905"/>
        <v>-1.8731732092060908E-2</v>
      </c>
      <c r="P2014" s="19">
        <f t="shared" si="2906"/>
        <v>-1.4957815024036255E-2</v>
      </c>
      <c r="Q2014" s="6">
        <v>156</v>
      </c>
      <c r="R2014" s="191">
        <v>849434.978</v>
      </c>
      <c r="S2014" s="66">
        <f t="shared" si="2880"/>
        <v>5445.0960128205124</v>
      </c>
      <c r="T2014" t="str">
        <f t="shared" si="2910"/>
        <v/>
      </c>
      <c r="U2014" t="str">
        <f t="shared" si="2910"/>
        <v/>
      </c>
      <c r="V2014" t="str">
        <f t="shared" si="2910"/>
        <v/>
      </c>
      <c r="W2014" t="str">
        <f t="shared" si="2910"/>
        <v/>
      </c>
      <c r="X2014" s="63"/>
      <c r="Y2014" s="219">
        <f t="shared" si="2882"/>
        <v>-4.0120879120879124E-2</v>
      </c>
      <c r="Z2014" s="78">
        <f t="shared" si="2883"/>
        <v>1.1777089702352657</v>
      </c>
      <c r="AA2014" s="78">
        <f t="shared" si="2884"/>
        <v>1.3097753415177431</v>
      </c>
      <c r="AB2014" s="74">
        <f t="shared" si="1517"/>
        <v>2013</v>
      </c>
      <c r="AC2014" s="80">
        <f t="shared" si="2885"/>
        <v>-1.614676631898318E-2</v>
      </c>
      <c r="AD2014" s="79">
        <f t="shared" si="2896"/>
        <v>-0.13206637128247745</v>
      </c>
      <c r="AE2014" s="81">
        <f t="shared" si="2886"/>
        <v>-0.11591960496349427</v>
      </c>
      <c r="AF2014" s="19">
        <f t="shared" si="2887"/>
        <v>-0.10083131594876524</v>
      </c>
      <c r="AG2014" s="93">
        <f t="shared" si="2908"/>
        <v>-0.42142319991164495</v>
      </c>
      <c r="AH2014" s="91">
        <f t="shared" si="2888"/>
        <v>-1.7895240518211659E-3</v>
      </c>
      <c r="AI2014" s="96">
        <f t="shared" si="2889"/>
        <v>2004.0883458466626</v>
      </c>
      <c r="AJ2014" s="5">
        <f t="shared" si="2897"/>
        <v>2.4999999999999911E-2</v>
      </c>
      <c r="AK2014" s="5">
        <f t="shared" ref="AK2014:AK2021" si="2913">IF(AJ2014&gt;0,AJ2014,0)</f>
        <v>2.4999999999999911E-2</v>
      </c>
      <c r="AL2014" s="5">
        <f t="shared" si="2890"/>
        <v>0</v>
      </c>
      <c r="AM2014" s="95">
        <f t="shared" si="2911"/>
        <v>1.6071428571428563E-2</v>
      </c>
      <c r="AN2014" s="95">
        <f t="shared" si="2898"/>
        <v>-4.6071428571428576E-2</v>
      </c>
      <c r="AO2014" s="78">
        <f t="shared" si="2899"/>
        <v>0.34883720930232537</v>
      </c>
      <c r="AP2014" s="296">
        <f t="shared" si="2900"/>
        <v>25.862068965517224</v>
      </c>
      <c r="AQ2014" s="8"/>
      <c r="AR2014" s="8">
        <f t="shared" si="2901"/>
        <v>0.33333333333333331</v>
      </c>
      <c r="AS2014" s="114">
        <f t="shared" si="2902"/>
        <v>247951</v>
      </c>
      <c r="AT2014" s="103">
        <f t="shared" si="2891"/>
        <v>0.20764218523841246</v>
      </c>
      <c r="AU2014" s="5">
        <f t="shared" si="2892"/>
        <v>1.1499999999999999</v>
      </c>
      <c r="AV2014" s="93">
        <f t="shared" si="2893"/>
        <v>0.2919010947533644</v>
      </c>
      <c r="AW2014" s="210">
        <f t="shared" si="2894"/>
        <v>2.6548672566371709E-2</v>
      </c>
      <c r="AX2014" s="276">
        <f t="shared" si="2912"/>
        <v>9.7380115630254338E-2</v>
      </c>
      <c r="AY2014" s="19">
        <f t="shared" si="2909"/>
        <v>-7.9564347816791659E-3</v>
      </c>
    </row>
    <row r="2015" spans="1:51" ht="13">
      <c r="A2015" s="16">
        <v>41257.333020833335</v>
      </c>
      <c r="B2015" s="300">
        <v>6</v>
      </c>
      <c r="C2015" s="5">
        <v>1.135</v>
      </c>
      <c r="D2015" s="5">
        <v>1.1399999999999999</v>
      </c>
      <c r="E2015" s="5">
        <v>1.125</v>
      </c>
      <c r="F2015" s="5">
        <v>1.1399999999999999</v>
      </c>
      <c r="G2015" s="6">
        <v>400982</v>
      </c>
      <c r="H2015" s="113">
        <f t="shared" si="2895"/>
        <v>1.1399999999999999</v>
      </c>
      <c r="I2015" s="19">
        <f t="shared" si="2903"/>
        <v>-8.6956521739130523E-3</v>
      </c>
      <c r="J2015" s="8">
        <f t="shared" ref="J2015:J2020" si="2914">(L2015)+2*STDEVPA(H1996:H2015)</f>
        <v>1.7764844395828565</v>
      </c>
      <c r="K2015" s="8">
        <f t="shared" ref="K2015:K2020" si="2915">(L2015)-(2*STDEVPA(H1996:H2015))</f>
        <v>0.81251556041714346</v>
      </c>
      <c r="L2015" s="8">
        <f t="shared" ref="L2015:L2020" si="2916">AVERAGE(H1996:H2015)</f>
        <v>1.2945</v>
      </c>
      <c r="M2015" s="19">
        <f t="shared" ref="M2015:M2020" si="2917">(J2015-K2015)/K2015</f>
        <v>1.1864005148046812</v>
      </c>
      <c r="N2015" s="19">
        <f t="shared" si="2904"/>
        <v>1.2749587001292548E-4</v>
      </c>
      <c r="O2015" s="19">
        <f t="shared" si="2905"/>
        <v>-1.5942147939796699E-2</v>
      </c>
      <c r="P2015" s="19">
        <f t="shared" si="2906"/>
        <v>-1.6010219073891468E-2</v>
      </c>
      <c r="Q2015" s="6">
        <v>62</v>
      </c>
      <c r="R2015" s="191">
        <v>454614.83399999997</v>
      </c>
      <c r="S2015" s="66">
        <f t="shared" ref="S2015:S2020" si="2918">R2015/Q2015</f>
        <v>7332.4973225806443</v>
      </c>
      <c r="T2015" t="str">
        <f t="shared" ref="T2015:W2016" si="2919">IF(C2015&gt;$J2015,"BrokeBandUpper", IF(C2015&lt;$K2015,"BrokeBandLower", ""))</f>
        <v/>
      </c>
      <c r="U2015" t="str">
        <f t="shared" si="2919"/>
        <v/>
      </c>
      <c r="V2015" t="str">
        <f t="shared" si="2919"/>
        <v/>
      </c>
      <c r="W2015" t="str">
        <f t="shared" si="2919"/>
        <v/>
      </c>
      <c r="X2015" s="63"/>
      <c r="Y2015" s="287">
        <f t="shared" ref="Y2015:Y2020" si="2920">SLOPE(H2002:H2015,AB2002:AB2015)</f>
        <v>-2.9000000000000001E-2</v>
      </c>
      <c r="Z2015" s="288">
        <f t="shared" ref="Z2015:Z2020" si="2921">Z2014+(0.154*(F2015-Z2014))</f>
        <v>1.1719017888190348</v>
      </c>
      <c r="AA2015" s="288">
        <f t="shared" ref="AA2015:AA2020" si="2922">AA2014+(0.074*(F2015-AA2014))</f>
        <v>1.29721196624543</v>
      </c>
      <c r="AB2015" s="289">
        <f t="shared" si="1517"/>
        <v>2014</v>
      </c>
      <c r="AC2015" s="290">
        <f t="shared" ref="AC2015:AC2020" si="2923">AD2015-AE2015</f>
        <v>-7.5124579703207128E-3</v>
      </c>
      <c r="AD2015" s="284">
        <f t="shared" si="2896"/>
        <v>-0.12531017742639516</v>
      </c>
      <c r="AE2015" s="291">
        <f t="shared" ref="AE2015:AE2020" si="2924">AE2014+(0.2*(AD2015-AE2014))</f>
        <v>-0.11779771945607445</v>
      </c>
      <c r="AF2015" s="213">
        <f t="shared" ref="AF2015:AF2020" si="2925">AD2015/AA2015</f>
        <v>-9.6599615704351841E-2</v>
      </c>
      <c r="AG2015" s="213">
        <f t="shared" si="2908"/>
        <v>-0.53473916560688795</v>
      </c>
      <c r="AH2015" s="292">
        <f t="shared" ref="AH2015:AH2020" si="2926">SLOPE(AC2002:AC2015,AB2002:AB2015)</f>
        <v>2.785325949395773E-5</v>
      </c>
      <c r="AI2015" s="293">
        <f t="shared" ref="AI2015:AI2020" si="2927">INTERCEPT(AB2002:AB2015,AC2002:AC2015)</f>
        <v>2007.5358534445602</v>
      </c>
      <c r="AJ2015" s="294">
        <f t="shared" si="2897"/>
        <v>-1.0000000000000009E-2</v>
      </c>
      <c r="AK2015" s="294">
        <f t="shared" si="2913"/>
        <v>0</v>
      </c>
      <c r="AL2015" s="294">
        <f t="shared" ref="AL2015:AL2020" si="2928">IF(AJ2015&lt;0,AJ2015,0)</f>
        <v>-1.0000000000000009E-2</v>
      </c>
      <c r="AM2015" s="295">
        <f t="shared" si="2911"/>
        <v>1.3214285714285703E-2</v>
      </c>
      <c r="AN2015" s="295">
        <f t="shared" si="2898"/>
        <v>-4.6785714285714285E-2</v>
      </c>
      <c r="AO2015" s="288">
        <f t="shared" si="2899"/>
        <v>0.2824427480916028</v>
      </c>
      <c r="AP2015" s="296">
        <f t="shared" si="2900"/>
        <v>22.023809523809504</v>
      </c>
      <c r="AQ2015" s="285"/>
      <c r="AR2015" s="285">
        <f t="shared" si="2901"/>
        <v>1</v>
      </c>
      <c r="AS2015" s="286">
        <f t="shared" si="2902"/>
        <v>400982</v>
      </c>
      <c r="AT2015" s="103">
        <f t="shared" ref="AT2015:AT2020" si="2929">SUM(AS1996:AS2015)/SUM(G1996:G2015)</f>
        <v>0.26147153290042291</v>
      </c>
      <c r="AU2015" s="294">
        <f t="shared" ref="AU2015:AU2020" si="2930">F2015</f>
        <v>1.1399999999999999</v>
      </c>
      <c r="AV2015" s="213">
        <f t="shared" ref="AV2015:AV2020" si="2931">AS2015/R2015</f>
        <v>0.88202577217266964</v>
      </c>
      <c r="AW2015" s="298">
        <f t="shared" ref="AW2015:AW2020" si="2932">(D2015-E2015)/E2015</f>
        <v>1.3333333333333246E-2</v>
      </c>
      <c r="AX2015" s="297">
        <f t="shared" si="2912"/>
        <v>9.135154401218841E-2</v>
      </c>
      <c r="AY2015" s="213">
        <f t="shared" si="2909"/>
        <v>-6.1907624354811855E-2</v>
      </c>
    </row>
    <row r="2016" spans="1:51">
      <c r="A2016" s="16">
        <v>41260.324525462966</v>
      </c>
      <c r="B2016" s="300">
        <v>2</v>
      </c>
      <c r="C2016" s="5">
        <v>1.1499999999999999</v>
      </c>
      <c r="D2016" s="5">
        <v>1.155</v>
      </c>
      <c r="E2016" s="5">
        <v>1.1299999999999999</v>
      </c>
      <c r="F2016" s="5">
        <v>1.135</v>
      </c>
      <c r="G2016" s="6">
        <v>339525</v>
      </c>
      <c r="H2016" s="113">
        <f t="shared" ref="H2016:H2021" si="2933">F2016</f>
        <v>1.135</v>
      </c>
      <c r="I2016" s="19">
        <f t="shared" si="2903"/>
        <v>-4.3859649122806087E-3</v>
      </c>
      <c r="J2016" s="8">
        <f t="shared" si="2914"/>
        <v>1.7464044877009519</v>
      </c>
      <c r="K2016" s="8">
        <f t="shared" si="2915"/>
        <v>0.80159551229904813</v>
      </c>
      <c r="L2016" s="8">
        <f t="shared" si="2916"/>
        <v>1.274</v>
      </c>
      <c r="M2016" s="19">
        <f t="shared" si="2917"/>
        <v>1.1786605100770917</v>
      </c>
      <c r="N2016" s="19">
        <f t="shared" si="2904"/>
        <v>-6.5239391175279104E-3</v>
      </c>
      <c r="O2016" s="19">
        <f t="shared" si="2905"/>
        <v>-1.6932291221738928E-2</v>
      </c>
      <c r="P2016" s="19">
        <f t="shared" si="2906"/>
        <v>-1.3439801832827671E-2</v>
      </c>
      <c r="Q2016" s="6">
        <v>212</v>
      </c>
      <c r="R2016" s="191">
        <v>388103.05099999998</v>
      </c>
      <c r="S2016" s="66">
        <f t="shared" si="2918"/>
        <v>1830.6747688679245</v>
      </c>
      <c r="T2016" t="str">
        <f t="shared" si="2919"/>
        <v/>
      </c>
      <c r="U2016" t="str">
        <f t="shared" si="2919"/>
        <v/>
      </c>
      <c r="V2016" t="str">
        <f t="shared" si="2919"/>
        <v/>
      </c>
      <c r="W2016" t="str">
        <f t="shared" si="2919"/>
        <v/>
      </c>
      <c r="X2016" s="63" t="s">
        <v>89</v>
      </c>
      <c r="Y2016" s="219">
        <f t="shared" si="2920"/>
        <v>-1.4637362637362641E-2</v>
      </c>
      <c r="Z2016" s="78">
        <f t="shared" si="2921"/>
        <v>1.1662189133409036</v>
      </c>
      <c r="AA2016" s="78">
        <f t="shared" si="2922"/>
        <v>1.2852082807432681</v>
      </c>
      <c r="AB2016" s="74">
        <f t="shared" si="1517"/>
        <v>2015</v>
      </c>
      <c r="AC2016" s="80">
        <f t="shared" si="2923"/>
        <v>-9.5331835703207912E-4</v>
      </c>
      <c r="AD2016" s="79">
        <f t="shared" ref="AD2016:AD2021" si="2934">Z2016-AA2016</f>
        <v>-0.11898936740236454</v>
      </c>
      <c r="AE2016" s="81">
        <f t="shared" si="2924"/>
        <v>-0.11803604904533246</v>
      </c>
      <c r="AF2016" s="19">
        <f t="shared" si="2925"/>
        <v>-9.2583722953877956E-2</v>
      </c>
      <c r="AG2016" s="93">
        <f t="shared" si="2908"/>
        <v>-0.8731016718099015</v>
      </c>
      <c r="AH2016" s="91">
        <f t="shared" si="2926"/>
        <v>2.1954033089164045E-3</v>
      </c>
      <c r="AI2016" s="96">
        <f t="shared" si="2927"/>
        <v>2011.1521443737745</v>
      </c>
      <c r="AJ2016" s="5">
        <f t="shared" ref="AJ2016:AJ2021" si="2935">F2016-F2015</f>
        <v>-4.9999999999998934E-3</v>
      </c>
      <c r="AK2016" s="5">
        <f t="shared" si="2913"/>
        <v>0</v>
      </c>
      <c r="AL2016" s="5">
        <f t="shared" si="2928"/>
        <v>-4.9999999999998934E-3</v>
      </c>
      <c r="AM2016" s="95">
        <f t="shared" si="2911"/>
        <v>1.0357142857142858E-2</v>
      </c>
      <c r="AN2016" s="95">
        <f t="shared" ref="AN2016:AN2021" si="2936">(AVERAGE(AL2003:AL2016))</f>
        <v>-4.7142857142857139E-2</v>
      </c>
      <c r="AO2016" s="78">
        <f t="shared" ref="AO2016:AO2021" si="2937">ABS(AM2016/AN2016)</f>
        <v>0.21969696969696972</v>
      </c>
      <c r="AP2016" s="296">
        <f t="shared" ref="AP2016:AP2021" si="2938">IF(AN2016=0,100,100-(100/(1+AO2016)))</f>
        <v>18.012422360248451</v>
      </c>
      <c r="AQ2016" s="8"/>
      <c r="AR2016" s="8">
        <f t="shared" ref="AR2016:AR2021" si="2939">IF(ISERROR(((F2016-E2016)-(D2016-F2016))/(D2016-E2016)),0,((F2016-E2016)-(D2016-F2016))/(D2016-E2016))</f>
        <v>-0.59999999999999287</v>
      </c>
      <c r="AS2016" s="114">
        <f t="shared" ref="AS2016:AS2021" si="2940">IF(ISERROR(AR2016*G2016),0,AR2016*G2016)</f>
        <v>-203714.99999999758</v>
      </c>
      <c r="AT2016" s="103">
        <f t="shared" si="2929"/>
        <v>0.25245763489171963</v>
      </c>
      <c r="AU2016" s="5">
        <f t="shared" si="2930"/>
        <v>1.135</v>
      </c>
      <c r="AV2016" s="93">
        <f t="shared" si="2931"/>
        <v>-0.52489924898837659</v>
      </c>
      <c r="AW2016" s="210">
        <f t="shared" si="2932"/>
        <v>2.2123893805309856E-2</v>
      </c>
      <c r="AX2016" s="276">
        <f t="shared" si="2912"/>
        <v>8.0547960569691046E-2</v>
      </c>
      <c r="AY2016" s="19">
        <f t="shared" si="2909"/>
        <v>-0.11826382968476062</v>
      </c>
    </row>
    <row r="2017" spans="1:51" ht="13">
      <c r="A2017" s="16">
        <v>41261.323078703703</v>
      </c>
      <c r="B2017" s="300">
        <v>3</v>
      </c>
      <c r="C2017" s="5">
        <v>1.135</v>
      </c>
      <c r="D2017" s="5">
        <v>1.17</v>
      </c>
      <c r="E2017" s="5">
        <v>1.135</v>
      </c>
      <c r="F2017" s="5">
        <v>1.17</v>
      </c>
      <c r="G2017" s="6">
        <v>343698</v>
      </c>
      <c r="H2017" s="113">
        <f t="shared" si="2933"/>
        <v>1.17</v>
      </c>
      <c r="I2017" s="19">
        <f t="shared" si="2903"/>
        <v>3.0837004405286274E-2</v>
      </c>
      <c r="J2017" s="8">
        <f t="shared" si="2914"/>
        <v>1.7099656957444789</v>
      </c>
      <c r="K2017" s="8">
        <f t="shared" si="2915"/>
        <v>0.79903430425552047</v>
      </c>
      <c r="L2017" s="8">
        <f t="shared" si="2916"/>
        <v>1.2544999999999997</v>
      </c>
      <c r="M2017" s="19">
        <f t="shared" si="2917"/>
        <v>1.1400404045702333</v>
      </c>
      <c r="N2017" s="19">
        <f t="shared" si="2904"/>
        <v>-3.2766097766635506E-2</v>
      </c>
      <c r="O2017" s="19">
        <f t="shared" si="2905"/>
        <v>-2.0865035685085052E-2</v>
      </c>
      <c r="P2017" s="19">
        <f t="shared" si="2906"/>
        <v>-3.1951377025326495E-3</v>
      </c>
      <c r="Q2017" s="6">
        <v>157</v>
      </c>
      <c r="R2017" s="191">
        <v>398364.48700000002</v>
      </c>
      <c r="S2017" s="66">
        <f t="shared" si="2918"/>
        <v>2537.353420382166</v>
      </c>
      <c r="T2017" t="str">
        <f t="shared" ref="T2017:W2018" si="2941">IF(C2017&gt;$J2017,"BrokeBandUpper", IF(C2017&lt;$K2017,"BrokeBandLower", ""))</f>
        <v/>
      </c>
      <c r="U2017" t="str">
        <f t="shared" si="2941"/>
        <v/>
      </c>
      <c r="V2017" t="str">
        <f t="shared" si="2941"/>
        <v/>
      </c>
      <c r="W2017" t="str">
        <f t="shared" si="2941"/>
        <v/>
      </c>
      <c r="X2017" s="63" t="s">
        <v>89</v>
      </c>
      <c r="Y2017" s="287">
        <f t="shared" si="2920"/>
        <v>1.9999999999999983E-3</v>
      </c>
      <c r="Z2017" s="288">
        <f t="shared" si="2921"/>
        <v>1.1668012006864044</v>
      </c>
      <c r="AA2017" s="288">
        <f t="shared" si="2922"/>
        <v>1.2766828679682662</v>
      </c>
      <c r="AB2017" s="289">
        <f t="shared" si="1517"/>
        <v>2016</v>
      </c>
      <c r="AC2017" s="290">
        <f t="shared" si="2923"/>
        <v>6.5235054107764673E-3</v>
      </c>
      <c r="AD2017" s="284">
        <f t="shared" si="2934"/>
        <v>-0.10988166728186188</v>
      </c>
      <c r="AE2017" s="291">
        <f t="shared" si="2924"/>
        <v>-0.11640517269263835</v>
      </c>
      <c r="AF2017" s="213">
        <f t="shared" si="2925"/>
        <v>-8.6068098851149577E-2</v>
      </c>
      <c r="AG2017" s="213">
        <f t="shared" si="2908"/>
        <v>-7.8429453420846604</v>
      </c>
      <c r="AH2017" s="292">
        <f t="shared" si="2926"/>
        <v>4.6093300281018403E-3</v>
      </c>
      <c r="AI2017" s="293">
        <f t="shared" si="2927"/>
        <v>2014.3684736172299</v>
      </c>
      <c r="AJ2017" s="294">
        <f t="shared" si="2935"/>
        <v>3.499999999999992E-2</v>
      </c>
      <c r="AK2017" s="294">
        <f t="shared" si="2913"/>
        <v>3.499999999999992E-2</v>
      </c>
      <c r="AL2017" s="294">
        <f t="shared" si="2928"/>
        <v>0</v>
      </c>
      <c r="AM2017" s="295">
        <f t="shared" si="2911"/>
        <v>1.2857142857142853E-2</v>
      </c>
      <c r="AN2017" s="295">
        <f t="shared" si="2936"/>
        <v>-4.5000000000000005E-2</v>
      </c>
      <c r="AO2017" s="288">
        <f t="shared" si="2937"/>
        <v>0.28571428571428559</v>
      </c>
      <c r="AP2017" s="296">
        <f t="shared" si="2938"/>
        <v>22.222222222222214</v>
      </c>
      <c r="AQ2017" s="285"/>
      <c r="AR2017" s="285">
        <f t="shared" si="2939"/>
        <v>1</v>
      </c>
      <c r="AS2017" s="286">
        <f t="shared" si="2940"/>
        <v>343698</v>
      </c>
      <c r="AT2017" s="103">
        <f t="shared" si="2929"/>
        <v>0.28910421469982428</v>
      </c>
      <c r="AU2017" s="294">
        <f t="shared" si="2930"/>
        <v>1.17</v>
      </c>
      <c r="AV2017" s="213">
        <f t="shared" si="2931"/>
        <v>0.86277268987584221</v>
      </c>
      <c r="AW2017" s="298">
        <f t="shared" si="2932"/>
        <v>3.0837004405286274E-2</v>
      </c>
      <c r="AX2017" s="297">
        <f t="shared" si="2912"/>
        <v>6.4071342624596267E-2</v>
      </c>
      <c r="AY2017" s="213">
        <f t="shared" si="2909"/>
        <v>-0.20455661234078068</v>
      </c>
    </row>
    <row r="2018" spans="1:51">
      <c r="A2018" s="16">
        <v>41262.332268518519</v>
      </c>
      <c r="B2018" s="300">
        <v>4</v>
      </c>
      <c r="C2018" s="5">
        <v>1.19</v>
      </c>
      <c r="D2018" s="5">
        <v>1.24</v>
      </c>
      <c r="E2018" s="5">
        <v>1.1850000000000001</v>
      </c>
      <c r="F2018" s="5">
        <v>1.2350000000000001</v>
      </c>
      <c r="G2018" s="6">
        <v>540161</v>
      </c>
      <c r="H2018" s="113">
        <f t="shared" si="2933"/>
        <v>1.2350000000000001</v>
      </c>
      <c r="I2018" s="19">
        <f t="shared" ref="I2018:I2024" si="2942">IF(A2019&gt;A2018,(H2018-H2017)/H2017, (H2018-H2019)/H2019)</f>
        <v>5.5555555555555705E-2</v>
      </c>
      <c r="J2018" s="8">
        <f t="shared" si="2914"/>
        <v>1.6735703652084388</v>
      </c>
      <c r="K2018" s="8">
        <f t="shared" si="2915"/>
        <v>0.80392963479156121</v>
      </c>
      <c r="L2018" s="8">
        <f t="shared" si="2916"/>
        <v>1.23875</v>
      </c>
      <c r="M2018" s="19">
        <f t="shared" si="2917"/>
        <v>1.0817373720056402</v>
      </c>
      <c r="N2018" s="19">
        <f t="shared" ref="N2018:N2024" si="2943">IF(A2019&gt;A2018,(M2018-M2017)/M2017, (M2018-M2019)/M2019)</f>
        <v>-5.1141198444253209E-2</v>
      </c>
      <c r="O2018" s="19">
        <f t="shared" ref="O2018:O2024" si="2944">IF(A2019&gt;A2018,(J2018-J2017)/J2017, (J2018-J2019)/J2019)</f>
        <v>-2.1284246009505108E-2</v>
      </c>
      <c r="P2018" s="19">
        <f t="shared" ref="P2018:P2024" si="2945">IF(A2019&gt;A2018,(K2018-K2017)/K2017, (K2018-K2019)/K2019)</f>
        <v>6.1265586595832585E-3</v>
      </c>
      <c r="Q2018" s="6">
        <v>303</v>
      </c>
      <c r="R2018" s="191">
        <v>656016.73699999996</v>
      </c>
      <c r="S2018" s="66">
        <f t="shared" si="2918"/>
        <v>2165.0717392739271</v>
      </c>
      <c r="T2018" t="str">
        <f t="shared" si="2941"/>
        <v/>
      </c>
      <c r="U2018" t="str">
        <f t="shared" si="2941"/>
        <v/>
      </c>
      <c r="V2018" t="str">
        <f t="shared" si="2941"/>
        <v/>
      </c>
      <c r="W2018" t="str">
        <f t="shared" si="2941"/>
        <v/>
      </c>
      <c r="X2018" s="63" t="s">
        <v>89</v>
      </c>
      <c r="Y2018" s="219">
        <f t="shared" si="2920"/>
        <v>6.9780219780219777E-3</v>
      </c>
      <c r="Z2018" s="78">
        <f t="shared" si="2921"/>
        <v>1.1773038157806981</v>
      </c>
      <c r="AA2018" s="78">
        <f t="shared" si="2922"/>
        <v>1.2735983357386145</v>
      </c>
      <c r="AB2018" s="74">
        <f t="shared" si="1517"/>
        <v>2017</v>
      </c>
      <c r="AC2018" s="80">
        <f t="shared" si="2923"/>
        <v>1.6088522187777579E-2</v>
      </c>
      <c r="AD2018" s="79">
        <f t="shared" si="2934"/>
        <v>-9.629451995791638E-2</v>
      </c>
      <c r="AE2018" s="81">
        <f t="shared" si="2924"/>
        <v>-0.11238304214569396</v>
      </c>
      <c r="AF2018" s="19">
        <f t="shared" si="2925"/>
        <v>-7.5608233189211144E-2</v>
      </c>
      <c r="AG2018" s="93">
        <f t="shared" ref="AG2018:AG2024" si="2946">IF(A2019&gt;A2018,(AC2018-AC2017)/AC2017, (AC2018-AC2019)/AC2019)</f>
        <v>1.4662388048609936</v>
      </c>
      <c r="AH2018" s="91">
        <f t="shared" si="2926"/>
        <v>6.2943812344279865E-3</v>
      </c>
      <c r="AI2018" s="96">
        <f t="shared" si="2927"/>
        <v>2015.020279066609</v>
      </c>
      <c r="AJ2018" s="5">
        <f t="shared" si="2935"/>
        <v>6.5000000000000169E-2</v>
      </c>
      <c r="AK2018" s="5">
        <f t="shared" si="2913"/>
        <v>6.5000000000000169E-2</v>
      </c>
      <c r="AL2018" s="5">
        <f t="shared" si="2928"/>
        <v>0</v>
      </c>
      <c r="AM2018" s="95">
        <f t="shared" si="2911"/>
        <v>1.7500000000000009E-2</v>
      </c>
      <c r="AN2018" s="95">
        <f t="shared" si="2936"/>
        <v>-1.1428571428571423E-2</v>
      </c>
      <c r="AO2018" s="78">
        <f t="shared" si="2937"/>
        <v>1.5312500000000016</v>
      </c>
      <c r="AP2018" s="296">
        <f t="shared" si="2938"/>
        <v>60.493827160493858</v>
      </c>
      <c r="AQ2018" s="8"/>
      <c r="AR2018" s="8">
        <f t="shared" si="2939"/>
        <v>0.8181818181818219</v>
      </c>
      <c r="AS2018" s="114">
        <f t="shared" si="2940"/>
        <v>441949.9090909111</v>
      </c>
      <c r="AT2018" s="103">
        <f t="shared" si="2929"/>
        <v>0.31169333204161137</v>
      </c>
      <c r="AU2018" s="5">
        <f t="shared" si="2930"/>
        <v>1.2350000000000001</v>
      </c>
      <c r="AV2018" s="93">
        <f t="shared" si="2931"/>
        <v>0.67368694145209151</v>
      </c>
      <c r="AW2018" s="210">
        <f t="shared" si="2932"/>
        <v>4.6413502109704588E-2</v>
      </c>
      <c r="AX2018" s="276">
        <f t="shared" si="2912"/>
        <v>4.8151013953732516E-2</v>
      </c>
      <c r="AY2018" s="19">
        <f t="shared" si="2909"/>
        <v>-0.24847814980471652</v>
      </c>
    </row>
    <row r="2019" spans="1:51" ht="13">
      <c r="A2019" s="16">
        <v>41263.336817129632</v>
      </c>
      <c r="B2019" s="300">
        <v>5</v>
      </c>
      <c r="C2019" s="5">
        <v>1.24</v>
      </c>
      <c r="D2019" s="5">
        <v>1.2450000000000001</v>
      </c>
      <c r="E2019" s="5">
        <v>1.2250000000000001</v>
      </c>
      <c r="F2019" s="5">
        <v>1.23</v>
      </c>
      <c r="G2019" s="6">
        <v>560700</v>
      </c>
      <c r="H2019" s="113">
        <f t="shared" si="2933"/>
        <v>1.23</v>
      </c>
      <c r="I2019" s="19">
        <f t="shared" si="2942"/>
        <v>-4.0485829959515099E-3</v>
      </c>
      <c r="J2019" s="8">
        <f t="shared" si="2914"/>
        <v>1.6291598059693695</v>
      </c>
      <c r="K2019" s="8">
        <f t="shared" si="2915"/>
        <v>0.81434019403063029</v>
      </c>
      <c r="L2019" s="8">
        <f t="shared" si="2916"/>
        <v>1.2217499999999999</v>
      </c>
      <c r="M2019" s="19">
        <f t="shared" si="2917"/>
        <v>1.0005887194462746</v>
      </c>
      <c r="N2019" s="19">
        <f t="shared" si="2943"/>
        <v>-7.5016963136725706E-2</v>
      </c>
      <c r="O2019" s="19">
        <f t="shared" si="2944"/>
        <v>-2.653641589401478E-2</v>
      </c>
      <c r="P2019" s="19">
        <f t="shared" si="2945"/>
        <v>1.2949590099099009E-2</v>
      </c>
      <c r="Q2019" s="6">
        <v>495</v>
      </c>
      <c r="R2019" s="191">
        <v>693453.03300000005</v>
      </c>
      <c r="S2019" s="66">
        <f t="shared" si="2918"/>
        <v>1400.9152181818183</v>
      </c>
      <c r="T2019" t="str">
        <f t="shared" ref="T2019:W2020" si="2947">IF(C2019&gt;$J2019,"BrokeBandUpper", IF(C2019&lt;$K2019,"BrokeBandLower", ""))</f>
        <v/>
      </c>
      <c r="U2019" t="str">
        <f t="shared" si="2947"/>
        <v/>
      </c>
      <c r="V2019" t="str">
        <f t="shared" si="2947"/>
        <v/>
      </c>
      <c r="W2019" t="str">
        <f t="shared" si="2947"/>
        <v/>
      </c>
      <c r="X2019" s="63"/>
      <c r="Y2019" s="287">
        <f t="shared" si="2920"/>
        <v>1.1769230769230768E-2</v>
      </c>
      <c r="Z2019" s="288">
        <f t="shared" si="2921"/>
        <v>1.1854190281504706</v>
      </c>
      <c r="AA2019" s="288">
        <f t="shared" si="2922"/>
        <v>1.2703720588939571</v>
      </c>
      <c r="AB2019" s="289">
        <f t="shared" si="1517"/>
        <v>2018</v>
      </c>
      <c r="AC2019" s="290">
        <f t="shared" si="2923"/>
        <v>2.1944009121765987E-2</v>
      </c>
      <c r="AD2019" s="284">
        <f t="shared" si="2934"/>
        <v>-8.495303074348648E-2</v>
      </c>
      <c r="AE2019" s="291">
        <f t="shared" si="2924"/>
        <v>-0.10689703986525247</v>
      </c>
      <c r="AF2019" s="213">
        <f t="shared" si="2925"/>
        <v>-6.6872559222886555E-2</v>
      </c>
      <c r="AG2019" s="213">
        <f t="shared" si="2946"/>
        <v>0.36395430640837917</v>
      </c>
      <c r="AH2019" s="292">
        <f t="shared" si="2926"/>
        <v>7.4079716729342007E-3</v>
      </c>
      <c r="AI2019" s="293">
        <f t="shared" si="2927"/>
        <v>2015.1625665277429</v>
      </c>
      <c r="AJ2019" s="294">
        <f t="shared" si="2935"/>
        <v>-5.0000000000001155E-3</v>
      </c>
      <c r="AK2019" s="294">
        <f t="shared" si="2913"/>
        <v>0</v>
      </c>
      <c r="AL2019" s="294">
        <f t="shared" si="2928"/>
        <v>-5.0000000000001155E-3</v>
      </c>
      <c r="AM2019" s="295">
        <f t="shared" ref="AM2019:AM2024" si="2948">(AVERAGE(AK2006:AK2019))</f>
        <v>1.6785714285714293E-2</v>
      </c>
      <c r="AN2019" s="295">
        <f t="shared" si="2936"/>
        <v>-1.1785714285714288E-2</v>
      </c>
      <c r="AO2019" s="288">
        <f t="shared" si="2937"/>
        <v>1.4242424242424245</v>
      </c>
      <c r="AP2019" s="296">
        <f t="shared" si="2938"/>
        <v>58.750000000000007</v>
      </c>
      <c r="AQ2019" s="285"/>
      <c r="AR2019" s="285">
        <f t="shared" si="2939"/>
        <v>-0.5000000000000111</v>
      </c>
      <c r="AS2019" s="286">
        <f t="shared" si="2940"/>
        <v>-280350.00000000623</v>
      </c>
      <c r="AT2019" s="103">
        <f t="shared" si="2929"/>
        <v>0.27095844337351011</v>
      </c>
      <c r="AU2019" s="294">
        <f t="shared" si="2930"/>
        <v>1.23</v>
      </c>
      <c r="AV2019" s="213">
        <f t="shared" si="2931"/>
        <v>-0.40428116492210397</v>
      </c>
      <c r="AW2019" s="298">
        <f t="shared" si="2932"/>
        <v>1.632653061224491E-2</v>
      </c>
      <c r="AX2019" s="297">
        <f t="shared" ref="AX2019:AX2024" si="2949">SLOPE(M2006:M2019,AB2006:AB2019)</f>
        <v>3.1084451641445767E-2</v>
      </c>
      <c r="AY2019" s="213">
        <f t="shared" ref="AY2019:AY2026" si="2950">IF((AX2019&gt;AX2018),ABS(AX2019-AX2018)/ABS(AX2018),-1*ABS(AX2019-AX2018)/ABS(AX2018))</f>
        <v>-0.35443827473053247</v>
      </c>
    </row>
    <row r="2020" spans="1:51">
      <c r="A2020" s="16">
        <v>41264.321284722224</v>
      </c>
      <c r="B2020" s="300">
        <v>6</v>
      </c>
      <c r="C2020" s="5">
        <v>1.25</v>
      </c>
      <c r="D2020" s="5">
        <v>1.2549999999999999</v>
      </c>
      <c r="E2020" s="5">
        <v>1.23</v>
      </c>
      <c r="F2020" s="5">
        <v>1.2450000000000001</v>
      </c>
      <c r="G2020" s="6">
        <v>1166459</v>
      </c>
      <c r="H2020" s="113">
        <f t="shared" si="2933"/>
        <v>1.2450000000000001</v>
      </c>
      <c r="I2020" s="19">
        <f t="shared" si="2942"/>
        <v>1.2195121951219613E-2</v>
      </c>
      <c r="J2020" s="8">
        <f t="shared" si="2914"/>
        <v>1.5807052771483883</v>
      </c>
      <c r="K2020" s="8">
        <f t="shared" si="2915"/>
        <v>0.83029472285161177</v>
      </c>
      <c r="L2020" s="8">
        <f t="shared" si="2916"/>
        <v>1.2055</v>
      </c>
      <c r="M2020" s="19">
        <f t="shared" si="2917"/>
        <v>0.9037881774311699</v>
      </c>
      <c r="N2020" s="19">
        <f t="shared" si="2943"/>
        <v>-9.6743587184027091E-2</v>
      </c>
      <c r="O2020" s="19">
        <f t="shared" si="2944"/>
        <v>-2.974203552250677E-2</v>
      </c>
      <c r="P2020" s="19">
        <f t="shared" si="2945"/>
        <v>1.9591970208437684E-2</v>
      </c>
      <c r="Q2020" s="6">
        <v>326</v>
      </c>
      <c r="R2020" s="191">
        <v>1453699.51</v>
      </c>
      <c r="S2020" s="66">
        <f t="shared" si="2918"/>
        <v>4459.2009509202453</v>
      </c>
      <c r="T2020" t="str">
        <f t="shared" si="2947"/>
        <v/>
      </c>
      <c r="U2020" t="str">
        <f t="shared" si="2947"/>
        <v/>
      </c>
      <c r="V2020" t="str">
        <f t="shared" si="2947"/>
        <v/>
      </c>
      <c r="W2020" t="str">
        <f t="shared" si="2947"/>
        <v/>
      </c>
      <c r="X2020" s="63"/>
      <c r="Y2020" s="219">
        <f t="shared" si="2920"/>
        <v>1.6516483516483521E-2</v>
      </c>
      <c r="Z2020" s="78">
        <f t="shared" si="2921"/>
        <v>1.1945944978152983</v>
      </c>
      <c r="AA2020" s="78">
        <f t="shared" si="2922"/>
        <v>1.2684945265358043</v>
      </c>
      <c r="AB2020" s="74">
        <f t="shared" si="1517"/>
        <v>2019</v>
      </c>
      <c r="AC2020" s="80">
        <f t="shared" si="2923"/>
        <v>2.6397608915797136E-2</v>
      </c>
      <c r="AD2020" s="79">
        <f t="shared" si="2934"/>
        <v>-7.390002872050605E-2</v>
      </c>
      <c r="AE2020" s="81">
        <f t="shared" si="2924"/>
        <v>-0.10029763763630319</v>
      </c>
      <c r="AF2020" s="19">
        <f t="shared" si="2925"/>
        <v>-5.8258058804812794E-2</v>
      </c>
      <c r="AG2020" s="93">
        <f t="shared" si="2946"/>
        <v>0.20295287744907467</v>
      </c>
      <c r="AH2020" s="91">
        <f t="shared" si="2926"/>
        <v>8.0853266018784103E-3</v>
      </c>
      <c r="AI2020" s="96">
        <f t="shared" si="2927"/>
        <v>2015.3020635182791</v>
      </c>
      <c r="AJ2020" s="5">
        <f t="shared" si="2935"/>
        <v>1.5000000000000124E-2</v>
      </c>
      <c r="AK2020" s="5">
        <f t="shared" si="2913"/>
        <v>1.5000000000000124E-2</v>
      </c>
      <c r="AL2020" s="5">
        <f t="shared" si="2928"/>
        <v>0</v>
      </c>
      <c r="AM2020" s="95">
        <f t="shared" si="2948"/>
        <v>1.7857142857142873E-2</v>
      </c>
      <c r="AN2020" s="95">
        <f t="shared" si="2936"/>
        <v>-1.1428571428571439E-2</v>
      </c>
      <c r="AO2020" s="78">
        <f t="shared" si="2937"/>
        <v>1.5625</v>
      </c>
      <c r="AP2020" s="296">
        <f t="shared" si="2938"/>
        <v>60.975609756097562</v>
      </c>
      <c r="AQ2020" s="8"/>
      <c r="AR2020" s="8">
        <f t="shared" si="2939"/>
        <v>0.20000000000001422</v>
      </c>
      <c r="AS2020" s="114">
        <f t="shared" si="2940"/>
        <v>233291.80000001658</v>
      </c>
      <c r="AT2020" s="103">
        <f t="shared" si="2929"/>
        <v>0.26975176811520241</v>
      </c>
      <c r="AU2020" s="5">
        <f t="shared" si="2930"/>
        <v>1.2450000000000001</v>
      </c>
      <c r="AV2020" s="93">
        <f t="shared" si="2931"/>
        <v>0.16048144640292036</v>
      </c>
      <c r="AW2020" s="210">
        <f t="shared" si="2932"/>
        <v>2.0325203252032447E-2</v>
      </c>
      <c r="AX2020" s="276">
        <f t="shared" si="2949"/>
        <v>1.2624796826946559E-2</v>
      </c>
      <c r="AY2020" s="19">
        <f t="shared" si="2950"/>
        <v>-0.59385492874149459</v>
      </c>
    </row>
    <row r="2021" spans="1:51" ht="13">
      <c r="A2021" s="16">
        <v>41267.324803240743</v>
      </c>
      <c r="B2021" s="300">
        <v>2</v>
      </c>
      <c r="C2021" s="5">
        <v>1.24</v>
      </c>
      <c r="D2021" s="5">
        <v>1.2549999999999999</v>
      </c>
      <c r="E2021" s="5">
        <v>1.24</v>
      </c>
      <c r="F2021" s="5">
        <v>1.2450000000000001</v>
      </c>
      <c r="G2021" s="6">
        <v>24687</v>
      </c>
      <c r="H2021" s="113">
        <f t="shared" si="2933"/>
        <v>1.2450000000000001</v>
      </c>
      <c r="I2021" s="19">
        <f t="shared" si="2942"/>
        <v>0</v>
      </c>
      <c r="J2021" s="8">
        <f t="shared" ref="J2021:J2026" si="2951">(L2021)+2*STDEVPA(H2002:H2021)</f>
        <v>1.5144116572888688</v>
      </c>
      <c r="K2021" s="8">
        <f t="shared" ref="K2021:K2026" si="2952">(L2021)-(2*STDEVPA(H2002:H2021))</f>
        <v>0.86008834271113144</v>
      </c>
      <c r="L2021" s="8">
        <f t="shared" ref="L2021:L2026" si="2953">AVERAGE(H2002:H2021)</f>
        <v>1.1872500000000001</v>
      </c>
      <c r="M2021" s="19">
        <f t="shared" ref="M2021:M2026" si="2954">(J2021-K2021)/K2021</f>
        <v>0.76076291478990299</v>
      </c>
      <c r="N2021" s="19">
        <f t="shared" si="2943"/>
        <v>-0.15825086697613872</v>
      </c>
      <c r="O2021" s="19">
        <f t="shared" si="2944"/>
        <v>-4.1939266489395118E-2</v>
      </c>
      <c r="P2021" s="19">
        <f t="shared" si="2945"/>
        <v>3.5883185861033486E-2</v>
      </c>
      <c r="Q2021" s="6">
        <v>25</v>
      </c>
      <c r="R2021" s="191">
        <v>30771.084999999999</v>
      </c>
      <c r="S2021" s="66">
        <f t="shared" ref="S2021:S2026" si="2955">R2021/Q2021</f>
        <v>1230.8434</v>
      </c>
      <c r="T2021" t="str">
        <f t="shared" ref="T2021:W2022" si="2956">IF(C2021&gt;$J2021,"BrokeBandUpper", IF(C2021&lt;$K2021,"BrokeBandLower", ""))</f>
        <v/>
      </c>
      <c r="U2021" t="str">
        <f t="shared" si="2956"/>
        <v/>
      </c>
      <c r="V2021" t="str">
        <f t="shared" si="2956"/>
        <v/>
      </c>
      <c r="W2021" t="str">
        <f t="shared" si="2956"/>
        <v/>
      </c>
      <c r="X2021" s="63"/>
      <c r="Y2021" s="287">
        <f t="shared" ref="Y2021:Y2026" si="2957">SLOPE(H2008:H2021,AB2008:AB2021)</f>
        <v>1.9054945054945066E-2</v>
      </c>
      <c r="Z2021" s="288">
        <f t="shared" ref="Z2021:Z2026" si="2958">Z2020+(0.154*(F2021-Z2020))</f>
        <v>1.2023569451517424</v>
      </c>
      <c r="AA2021" s="288">
        <f t="shared" ref="AA2021:AA2026" si="2959">AA2020+(0.074*(F2021-AA2020))</f>
        <v>1.2667559315721548</v>
      </c>
      <c r="AB2021" s="289">
        <f t="shared" si="1517"/>
        <v>2020</v>
      </c>
      <c r="AC2021" s="290">
        <f t="shared" ref="AC2021:AC2026" si="2960">AD2021-AE2021</f>
        <v>2.8718920972712614E-2</v>
      </c>
      <c r="AD2021" s="284">
        <f t="shared" si="2934"/>
        <v>-6.4398986420412418E-2</v>
      </c>
      <c r="AE2021" s="291">
        <f t="shared" ref="AE2021:AE2026" si="2961">AE2020+(0.2*(AD2021-AE2020))</f>
        <v>-9.3117907393125032E-2</v>
      </c>
      <c r="AF2021" s="213">
        <f t="shared" ref="AF2021:AF2026" si="2962">AD2021/AA2021</f>
        <v>-5.0837722417835969E-2</v>
      </c>
      <c r="AG2021" s="213">
        <f t="shared" si="2946"/>
        <v>8.7936451529378262E-2</v>
      </c>
      <c r="AH2021" s="292">
        <f t="shared" ref="AH2021:AH2026" si="2963">SLOPE(AC2008:AC2021,AB2008:AB2021)</f>
        <v>8.2939758276479123E-3</v>
      </c>
      <c r="AI2021" s="293">
        <f t="shared" ref="AI2021:AI2026" si="2964">INTERCEPT(AB2008:AB2021,AC2008:AC2021)</f>
        <v>2015.4941583665989</v>
      </c>
      <c r="AJ2021" s="294">
        <f t="shared" si="2935"/>
        <v>0</v>
      </c>
      <c r="AK2021" s="294">
        <f t="shared" si="2913"/>
        <v>0</v>
      </c>
      <c r="AL2021" s="294">
        <f t="shared" ref="AL2021:AL2026" si="2965">IF(AJ2021&lt;0,AJ2021,0)</f>
        <v>0</v>
      </c>
      <c r="AM2021" s="295">
        <f t="shared" si="2948"/>
        <v>1.7857142857142873E-2</v>
      </c>
      <c r="AN2021" s="295">
        <f t="shared" si="2936"/>
        <v>-7.5000000000000145E-3</v>
      </c>
      <c r="AO2021" s="288">
        <f t="shared" si="2937"/>
        <v>2.3809523809523787</v>
      </c>
      <c r="AP2021" s="296">
        <f t="shared" si="2938"/>
        <v>70.422535211267586</v>
      </c>
      <c r="AQ2021" s="285"/>
      <c r="AR2021" s="285">
        <f t="shared" si="2939"/>
        <v>-0.33333333333331361</v>
      </c>
      <c r="AS2021" s="286">
        <f t="shared" si="2940"/>
        <v>-8228.9999999995125</v>
      </c>
      <c r="AT2021" s="103">
        <f t="shared" ref="AT2021:AT2026" si="2966">SUM(AS2002:AS2021)/SUM(G2002:G2021)</f>
        <v>0.26967385782244119</v>
      </c>
      <c r="AU2021" s="294">
        <f t="shared" ref="AU2021:AU2026" si="2967">F2021</f>
        <v>1.2450000000000001</v>
      </c>
      <c r="AV2021" s="213">
        <f t="shared" ref="AV2021:AV2026" si="2968">AS2021/R2021</f>
        <v>-0.26742638421750525</v>
      </c>
      <c r="AW2021" s="298">
        <f t="shared" ref="AW2021:AW2026" si="2969">(D2021-E2021)/E2021</f>
        <v>1.2096774193548309E-2</v>
      </c>
      <c r="AX2021" s="297">
        <f t="shared" si="2949"/>
        <v>-7.4780021109472784E-3</v>
      </c>
      <c r="AY2021" s="213">
        <f t="shared" si="2950"/>
        <v>-1.5923265311475046</v>
      </c>
    </row>
    <row r="2022" spans="1:51">
      <c r="A2022" s="16">
        <v>41270.324803240743</v>
      </c>
      <c r="B2022" s="300" t="s">
        <v>498</v>
      </c>
      <c r="C2022" s="5">
        <v>1.2350000000000001</v>
      </c>
      <c r="D2022" s="5">
        <v>1.2549999999999999</v>
      </c>
      <c r="E2022" s="5">
        <v>1.23</v>
      </c>
      <c r="F2022" s="5">
        <v>1.25</v>
      </c>
      <c r="G2022" s="6">
        <v>83327</v>
      </c>
      <c r="H2022" s="113">
        <f t="shared" ref="H2022:H2027" si="2970">F2022</f>
        <v>1.25</v>
      </c>
      <c r="I2022" s="19">
        <f t="shared" si="2942"/>
        <v>4.0160642570280262E-3</v>
      </c>
      <c r="J2022" s="8">
        <f t="shared" si="2951"/>
        <v>1.4190331408176466</v>
      </c>
      <c r="K2022" s="8">
        <f t="shared" si="2952"/>
        <v>0.9154668591823536</v>
      </c>
      <c r="L2022" s="8">
        <f t="shared" si="2953"/>
        <v>1.1672500000000001</v>
      </c>
      <c r="M2022" s="19">
        <f t="shared" si="2954"/>
        <v>0.55006500408442061</v>
      </c>
      <c r="N2022" s="19">
        <f t="shared" si="2943"/>
        <v>-0.27695607476301604</v>
      </c>
      <c r="O2022" s="19">
        <f t="shared" si="2944"/>
        <v>-6.2980574675429266E-2</v>
      </c>
      <c r="P2022" s="19">
        <f t="shared" si="2945"/>
        <v>6.4387009707236015E-2</v>
      </c>
      <c r="Q2022" s="6">
        <v>117</v>
      </c>
      <c r="R2022" s="191">
        <v>103693.79</v>
      </c>
      <c r="S2022" s="66">
        <f t="shared" si="2955"/>
        <v>886.27170940170936</v>
      </c>
      <c r="T2022" t="str">
        <f t="shared" si="2956"/>
        <v/>
      </c>
      <c r="U2022" t="str">
        <f t="shared" si="2956"/>
        <v/>
      </c>
      <c r="V2022" t="str">
        <f t="shared" si="2956"/>
        <v/>
      </c>
      <c r="W2022" t="str">
        <f t="shared" si="2956"/>
        <v/>
      </c>
      <c r="X2022" s="63"/>
      <c r="Y2022" s="219">
        <f t="shared" si="2957"/>
        <v>1.87912087912088E-2</v>
      </c>
      <c r="Z2022" s="78">
        <f t="shared" si="2958"/>
        <v>1.209693975598374</v>
      </c>
      <c r="AA2022" s="78">
        <f t="shared" si="2959"/>
        <v>1.2655159926358153</v>
      </c>
      <c r="AB2022" s="74">
        <f t="shared" si="1517"/>
        <v>2021</v>
      </c>
      <c r="AC2022" s="80">
        <f t="shared" si="2960"/>
        <v>2.9836712284547012E-2</v>
      </c>
      <c r="AD2022" s="79">
        <f t="shared" ref="AD2022:AD2027" si="2971">Z2022-AA2022</f>
        <v>-5.5822017037441274E-2</v>
      </c>
      <c r="AE2022" s="81">
        <f t="shared" si="2961"/>
        <v>-8.5658729321988286E-2</v>
      </c>
      <c r="AF2022" s="19">
        <f t="shared" si="2962"/>
        <v>-4.4110084236213591E-2</v>
      </c>
      <c r="AG2022" s="93">
        <f t="shared" si="2946"/>
        <v>3.8921772614523779E-2</v>
      </c>
      <c r="AH2022" s="91">
        <f t="shared" si="2963"/>
        <v>7.9996939612937638E-3</v>
      </c>
      <c r="AI2022" s="96">
        <f t="shared" si="2964"/>
        <v>2015.708625628399</v>
      </c>
      <c r="AJ2022" s="5">
        <f t="shared" ref="AJ2022:AJ2027" si="2972">F2022-F2021</f>
        <v>4.9999999999998934E-3</v>
      </c>
      <c r="AK2022" s="5">
        <f t="shared" ref="AK2022:AK2029" si="2973">IF(AJ2022&gt;0,AJ2022,0)</f>
        <v>4.9999999999998934E-3</v>
      </c>
      <c r="AL2022" s="5">
        <f t="shared" si="2965"/>
        <v>0</v>
      </c>
      <c r="AM2022" s="95">
        <f t="shared" si="2948"/>
        <v>1.8214285714285721E-2</v>
      </c>
      <c r="AN2022" s="95">
        <f t="shared" ref="AN2022:AN2027" si="2974">(AVERAGE(AL2009:AL2022))</f>
        <v>-2.50000000000001E-3</v>
      </c>
      <c r="AO2022" s="78">
        <f t="shared" ref="AO2022:AO2027" si="2975">ABS(AM2022/AN2022)</f>
        <v>7.2857142857142589</v>
      </c>
      <c r="AP2022" s="296">
        <f t="shared" ref="AP2022:AP2027" si="2976">IF(AN2022=0,100,100-(100/(1+AO2022)))</f>
        <v>87.931034482758577</v>
      </c>
      <c r="AQ2022" s="8"/>
      <c r="AR2022" s="8">
        <f t="shared" ref="AR2022:AR2027" si="2977">IF(ISERROR(((F2022-E2022)-(D2022-F2022))/(D2022-E2022)),0,((F2022-E2022)-(D2022-F2022))/(D2022-E2022))</f>
        <v>0.60000000000000708</v>
      </c>
      <c r="AS2022" s="114">
        <f t="shared" ref="AS2022:AS2027" si="2978">IF(ISERROR(AR2022*G2022),0,AR2022*G2022)</f>
        <v>49996.200000000594</v>
      </c>
      <c r="AT2022" s="103">
        <f t="shared" si="2966"/>
        <v>0.25847532047503768</v>
      </c>
      <c r="AU2022" s="5">
        <f t="shared" si="2967"/>
        <v>1.25</v>
      </c>
      <c r="AV2022" s="93">
        <f t="shared" si="2968"/>
        <v>0.48215230632423212</v>
      </c>
      <c r="AW2022" s="210">
        <f t="shared" si="2969"/>
        <v>2.0325203252032447E-2</v>
      </c>
      <c r="AX2022" s="276">
        <f t="shared" si="2949"/>
        <v>-2.918356539535134E-2</v>
      </c>
      <c r="AY2022" s="19">
        <f t="shared" si="2950"/>
        <v>-2.9025885473646249</v>
      </c>
    </row>
    <row r="2023" spans="1:51" ht="13">
      <c r="A2023" s="16">
        <v>41271.324803240743</v>
      </c>
      <c r="B2023" s="300" t="s">
        <v>146</v>
      </c>
      <c r="C2023" s="5">
        <v>1.25</v>
      </c>
      <c r="D2023" s="5">
        <v>1.28</v>
      </c>
      <c r="E2023" s="5">
        <v>1.25</v>
      </c>
      <c r="F2023" s="5">
        <v>1.28</v>
      </c>
      <c r="G2023" s="6">
        <v>293776</v>
      </c>
      <c r="H2023" s="113">
        <f t="shared" si="2970"/>
        <v>1.28</v>
      </c>
      <c r="I2023" s="19">
        <f t="shared" si="2942"/>
        <v>2.4000000000000021E-2</v>
      </c>
      <c r="J2023" s="8">
        <f t="shared" si="2951"/>
        <v>1.3044730527515265</v>
      </c>
      <c r="K2023" s="8">
        <f t="shared" si="2952"/>
        <v>0.99602694724847407</v>
      </c>
      <c r="L2023" s="8">
        <f t="shared" si="2953"/>
        <v>1.1502500000000002</v>
      </c>
      <c r="M2023" s="19">
        <f t="shared" si="2954"/>
        <v>0.3096764664401252</v>
      </c>
      <c r="N2023" s="19">
        <f t="shared" si="2943"/>
        <v>-0.43701841756761178</v>
      </c>
      <c r="O2023" s="19">
        <f t="shared" si="2944"/>
        <v>-8.0731087083780628E-2</v>
      </c>
      <c r="P2023" s="19">
        <f t="shared" si="2945"/>
        <v>8.7998912530894313E-2</v>
      </c>
      <c r="Q2023" s="6">
        <v>333</v>
      </c>
      <c r="R2023" s="191">
        <v>372900.09399999998</v>
      </c>
      <c r="S2023" s="66">
        <f t="shared" si="2955"/>
        <v>1119.8201021021021</v>
      </c>
      <c r="T2023" t="str">
        <f t="shared" ref="T2023:W2024" si="2979">IF(C2023&gt;$J2023,"BrokeBandUpper", IF(C2023&lt;$K2023,"BrokeBandLower", ""))</f>
        <v/>
      </c>
      <c r="U2023" t="str">
        <f t="shared" si="2979"/>
        <v/>
      </c>
      <c r="V2023" t="str">
        <f t="shared" si="2979"/>
        <v/>
      </c>
      <c r="W2023" t="str">
        <f t="shared" si="2979"/>
        <v/>
      </c>
      <c r="X2023" s="63"/>
      <c r="Y2023" s="287">
        <f t="shared" si="2957"/>
        <v>1.7923076923076934E-2</v>
      </c>
      <c r="Z2023" s="288">
        <f t="shared" si="2958"/>
        <v>1.2205211033562244</v>
      </c>
      <c r="AA2023" s="288">
        <f t="shared" si="2959"/>
        <v>1.266587809180765</v>
      </c>
      <c r="AB2023" s="289">
        <f t="shared" si="1517"/>
        <v>2022</v>
      </c>
      <c r="AC2023" s="290">
        <f t="shared" si="2960"/>
        <v>3.16736187979582E-2</v>
      </c>
      <c r="AD2023" s="284">
        <f t="shared" si="2971"/>
        <v>-4.6066705824540533E-2</v>
      </c>
      <c r="AE2023" s="291">
        <f t="shared" si="2961"/>
        <v>-7.7740324622498733E-2</v>
      </c>
      <c r="AF2023" s="213">
        <f t="shared" si="2962"/>
        <v>-3.6370716258777747E-2</v>
      </c>
      <c r="AG2023" s="213">
        <f t="shared" si="2946"/>
        <v>6.1565312420918297E-2</v>
      </c>
      <c r="AH2023" s="292">
        <f t="shared" si="2963"/>
        <v>7.3487339439006066E-3</v>
      </c>
      <c r="AI2023" s="293">
        <f t="shared" si="2964"/>
        <v>2015.8871451794441</v>
      </c>
      <c r="AJ2023" s="294">
        <f t="shared" si="2972"/>
        <v>3.0000000000000027E-2</v>
      </c>
      <c r="AK2023" s="294">
        <f t="shared" si="2973"/>
        <v>3.0000000000000027E-2</v>
      </c>
      <c r="AL2023" s="294">
        <f t="shared" si="2965"/>
        <v>0</v>
      </c>
      <c r="AM2023" s="295">
        <f t="shared" si="2948"/>
        <v>2.0357142857142869E-2</v>
      </c>
      <c r="AN2023" s="295">
        <f t="shared" si="2974"/>
        <v>-1.4285714285714299E-3</v>
      </c>
      <c r="AO2023" s="288">
        <f t="shared" si="2975"/>
        <v>14.249999999999995</v>
      </c>
      <c r="AP2023" s="296">
        <f t="shared" si="2976"/>
        <v>93.442622950819668</v>
      </c>
      <c r="AQ2023" s="285"/>
      <c r="AR2023" s="285">
        <f t="shared" si="2977"/>
        <v>1</v>
      </c>
      <c r="AS2023" s="286">
        <f t="shared" si="2978"/>
        <v>293776</v>
      </c>
      <c r="AT2023" s="103">
        <f t="shared" si="2966"/>
        <v>0.28639820238757729</v>
      </c>
      <c r="AU2023" s="294">
        <f t="shared" si="2967"/>
        <v>1.28</v>
      </c>
      <c r="AV2023" s="213">
        <f t="shared" si="2968"/>
        <v>0.78781422886956964</v>
      </c>
      <c r="AW2023" s="298">
        <f t="shared" si="2969"/>
        <v>2.4000000000000021E-2</v>
      </c>
      <c r="AX2023" s="297">
        <f t="shared" si="2949"/>
        <v>-5.2197951263148155E-2</v>
      </c>
      <c r="AY2023" s="213">
        <f t="shared" si="2950"/>
        <v>-0.78860775083577639</v>
      </c>
    </row>
    <row r="2024" spans="1:51">
      <c r="A2024" s="16">
        <v>41274.324803240743</v>
      </c>
      <c r="B2024" s="300" t="s">
        <v>500</v>
      </c>
      <c r="C2024" s="5">
        <v>1.26</v>
      </c>
      <c r="D2024" s="5">
        <v>1.3</v>
      </c>
      <c r="E2024" s="5">
        <v>1.2350000000000001</v>
      </c>
      <c r="F2024" s="5">
        <v>1.3</v>
      </c>
      <c r="G2024" s="6">
        <v>144250</v>
      </c>
      <c r="H2024" s="113">
        <f t="shared" si="2970"/>
        <v>1.3</v>
      </c>
      <c r="I2024" s="19">
        <f t="shared" si="2942"/>
        <v>1.5625000000000014E-2</v>
      </c>
      <c r="J2024" s="8">
        <f t="shared" si="2951"/>
        <v>1.3252156681233502</v>
      </c>
      <c r="K2024" s="8">
        <f t="shared" si="2952"/>
        <v>0.99028433187665021</v>
      </c>
      <c r="L2024" s="8">
        <f t="shared" si="2953"/>
        <v>1.1577500000000003</v>
      </c>
      <c r="M2024" s="19">
        <f t="shared" si="2954"/>
        <v>0.33821734371176443</v>
      </c>
      <c r="N2024" s="19">
        <f t="shared" si="2943"/>
        <v>9.216353312129226E-2</v>
      </c>
      <c r="O2024" s="19">
        <f t="shared" si="2944"/>
        <v>1.5901145162080074E-2</v>
      </c>
      <c r="P2024" s="19">
        <f t="shared" si="2945"/>
        <v>-5.765522095248366E-3</v>
      </c>
      <c r="Q2024" s="6">
        <v>155</v>
      </c>
      <c r="R2024" s="191">
        <v>182935.21400000001</v>
      </c>
      <c r="S2024" s="66">
        <f t="shared" si="2955"/>
        <v>1180.2271870967743</v>
      </c>
      <c r="T2024" t="str">
        <f t="shared" si="2979"/>
        <v/>
      </c>
      <c r="U2024" t="str">
        <f t="shared" si="2979"/>
        <v/>
      </c>
      <c r="V2024" t="str">
        <f t="shared" si="2979"/>
        <v/>
      </c>
      <c r="W2024" t="str">
        <f t="shared" si="2979"/>
        <v/>
      </c>
      <c r="X2024" s="63"/>
      <c r="Y2024" s="219">
        <f t="shared" si="2957"/>
        <v>1.7120879120879132E-2</v>
      </c>
      <c r="Z2024" s="78">
        <f t="shared" si="2958"/>
        <v>1.2327608534393659</v>
      </c>
      <c r="AA2024" s="78">
        <f t="shared" si="2959"/>
        <v>1.2690603113013883</v>
      </c>
      <c r="AB2024" s="74">
        <f t="shared" si="1517"/>
        <v>2023</v>
      </c>
      <c r="AC2024" s="80">
        <f t="shared" si="2960"/>
        <v>3.315269340838109E-2</v>
      </c>
      <c r="AD2024" s="79">
        <f t="shared" si="2971"/>
        <v>-3.6299457862022377E-2</v>
      </c>
      <c r="AE2024" s="81">
        <f t="shared" si="2961"/>
        <v>-6.9452151270403467E-2</v>
      </c>
      <c r="AF2024" s="19">
        <f t="shared" si="2962"/>
        <v>-2.860341430487116E-2</v>
      </c>
      <c r="AG2024" s="93">
        <f t="shared" si="2946"/>
        <v>4.6697367290353203E-2</v>
      </c>
      <c r="AH2024" s="91">
        <f t="shared" si="2963"/>
        <v>6.4958430638812617E-3</v>
      </c>
      <c r="AI2024" s="96">
        <f t="shared" si="2964"/>
        <v>2015.9749394548555</v>
      </c>
      <c r="AJ2024" s="5">
        <f t="shared" si="2972"/>
        <v>2.0000000000000018E-2</v>
      </c>
      <c r="AK2024" s="5">
        <f t="shared" si="2973"/>
        <v>2.0000000000000018E-2</v>
      </c>
      <c r="AL2024" s="5">
        <f t="shared" si="2965"/>
        <v>0</v>
      </c>
      <c r="AM2024" s="95">
        <f t="shared" si="2948"/>
        <v>2.0357142857142869E-2</v>
      </c>
      <c r="AN2024" s="95">
        <f t="shared" si="2974"/>
        <v>-1.4285714285714299E-3</v>
      </c>
      <c r="AO2024" s="78">
        <f t="shared" si="2975"/>
        <v>14.249999999999995</v>
      </c>
      <c r="AP2024" s="296">
        <f t="shared" si="2976"/>
        <v>93.442622950819668</v>
      </c>
      <c r="AQ2024" s="8"/>
      <c r="AR2024" s="8">
        <f t="shared" si="2977"/>
        <v>1</v>
      </c>
      <c r="AS2024" s="114">
        <f t="shared" si="2978"/>
        <v>144250</v>
      </c>
      <c r="AT2024" s="103">
        <f t="shared" si="2966"/>
        <v>0.1113484383804505</v>
      </c>
      <c r="AU2024" s="5">
        <f t="shared" si="2967"/>
        <v>1.3</v>
      </c>
      <c r="AV2024" s="93">
        <f t="shared" si="2968"/>
        <v>0.78853052316105743</v>
      </c>
      <c r="AW2024" s="210">
        <f t="shared" si="2969"/>
        <v>5.2631578947368376E-2</v>
      </c>
      <c r="AX2024" s="276">
        <f t="shared" si="2949"/>
        <v>-6.7983349909413834E-2</v>
      </c>
      <c r="AY2024" s="19">
        <f t="shared" si="2950"/>
        <v>-0.30241414201653155</v>
      </c>
    </row>
    <row r="2025" spans="1:51" ht="13">
      <c r="A2025" s="16">
        <v>41276.336030092592</v>
      </c>
      <c r="B2025" s="300">
        <v>4</v>
      </c>
      <c r="C2025" s="5">
        <v>1.29</v>
      </c>
      <c r="D2025" s="5">
        <v>1.38</v>
      </c>
      <c r="E2025" s="5">
        <v>1.29</v>
      </c>
      <c r="F2025" s="5">
        <v>1.365</v>
      </c>
      <c r="G2025" s="6">
        <v>502705</v>
      </c>
      <c r="H2025" s="113">
        <f t="shared" si="2970"/>
        <v>1.365</v>
      </c>
      <c r="I2025" s="19">
        <f t="shared" ref="I2025:I2031" si="2980">IF(A2026&gt;A2025,(H2025-H2024)/H2024, (H2025-H2026)/H2026)</f>
        <v>4.9999999999999954E-2</v>
      </c>
      <c r="J2025" s="8">
        <f t="shared" si="2951"/>
        <v>1.3582997635311198</v>
      </c>
      <c r="K2025" s="8">
        <f t="shared" si="2952"/>
        <v>0.9777002364688806</v>
      </c>
      <c r="L2025" s="8">
        <f t="shared" si="2953"/>
        <v>1.1680000000000001</v>
      </c>
      <c r="M2025" s="19">
        <f t="shared" si="2954"/>
        <v>0.38928038765423106</v>
      </c>
      <c r="N2025" s="19">
        <f t="shared" ref="N2025:N2031" si="2981">IF(A2026&gt;A2025,(M2025-M2024)/M2024, (M2025-M2026)/M2026)</f>
        <v>0.15097701194762969</v>
      </c>
      <c r="O2025" s="19">
        <f t="shared" ref="O2025:O2031" si="2982">IF(A2026&gt;A2025,(J2025-J2024)/J2024, (J2025-J2026)/J2026)</f>
        <v>2.4965065086062752E-2</v>
      </c>
      <c r="P2025" s="19">
        <f t="shared" ref="P2025:P2031" si="2983">IF(A2026&gt;A2025,(K2025-K2024)/K2024, (K2025-K2026)/K2026)</f>
        <v>-1.2707557822228665E-2</v>
      </c>
      <c r="Q2025" s="6">
        <v>355</v>
      </c>
      <c r="R2025" s="191">
        <v>679338.75199999998</v>
      </c>
      <c r="S2025" s="66">
        <f t="shared" si="2955"/>
        <v>1913.6302873239435</v>
      </c>
      <c r="T2025" t="str">
        <f t="shared" ref="T2025:W2026" si="2984">IF(C2025&gt;$J2025,"BrokeBandUpper", IF(C2025&lt;$K2025,"BrokeBandLower", ""))</f>
        <v/>
      </c>
      <c r="U2025" t="str">
        <f t="shared" si="2984"/>
        <v>BrokeBandUpper</v>
      </c>
      <c r="V2025" t="str">
        <f t="shared" si="2984"/>
        <v/>
      </c>
      <c r="W2025" t="str">
        <f t="shared" si="2984"/>
        <v>BrokeBandUpper</v>
      </c>
      <c r="X2025" s="63"/>
      <c r="Y2025" s="287">
        <f t="shared" si="2957"/>
        <v>1.8329670329670329E-2</v>
      </c>
      <c r="Z2025" s="288">
        <f t="shared" si="2958"/>
        <v>1.2531256820097036</v>
      </c>
      <c r="AA2025" s="288">
        <f t="shared" si="2959"/>
        <v>1.2761598482650856</v>
      </c>
      <c r="AB2025" s="289">
        <f t="shared" si="1517"/>
        <v>2024</v>
      </c>
      <c r="AC2025" s="290">
        <f t="shared" si="2960"/>
        <v>3.7134388012017253E-2</v>
      </c>
      <c r="AD2025" s="284">
        <f t="shared" si="2971"/>
        <v>-2.3034166255381905E-2</v>
      </c>
      <c r="AE2025" s="291">
        <f t="shared" si="2961"/>
        <v>-6.0168554267399157E-2</v>
      </c>
      <c r="AF2025" s="213">
        <f t="shared" si="2962"/>
        <v>-1.8049593306588046E-2</v>
      </c>
      <c r="AG2025" s="213">
        <f t="shared" ref="AG2025:AG2031" si="2985">IF(A2026&gt;A2025,(AC2025-AC2024)/AC2024, (AC2025-AC2026)/AC2026)</f>
        <v>0.12010169293302667</v>
      </c>
      <c r="AH2025" s="292">
        <f t="shared" si="2963"/>
        <v>5.6750202418177978E-3</v>
      </c>
      <c r="AI2025" s="293">
        <f t="shared" si="2964"/>
        <v>2015.9020345441832</v>
      </c>
      <c r="AJ2025" s="294">
        <f t="shared" si="2972"/>
        <v>6.4999999999999947E-2</v>
      </c>
      <c r="AK2025" s="294">
        <f t="shared" si="2973"/>
        <v>6.4999999999999947E-2</v>
      </c>
      <c r="AL2025" s="294">
        <f t="shared" si="2965"/>
        <v>0</v>
      </c>
      <c r="AM2025" s="295">
        <f t="shared" ref="AM2025:AM2030" si="2986">(AVERAGE(AK2012:AK2025))</f>
        <v>2.2142857142857148E-2</v>
      </c>
      <c r="AN2025" s="295">
        <f t="shared" si="2974"/>
        <v>-1.4285714285714299E-3</v>
      </c>
      <c r="AO2025" s="288">
        <f t="shared" si="2975"/>
        <v>15.499999999999989</v>
      </c>
      <c r="AP2025" s="296">
        <f t="shared" si="2976"/>
        <v>93.939393939393938</v>
      </c>
      <c r="AQ2025" s="285"/>
      <c r="AR2025" s="285">
        <f t="shared" si="2977"/>
        <v>0.66666666666666829</v>
      </c>
      <c r="AS2025" s="286">
        <f t="shared" si="2978"/>
        <v>335136.6666666675</v>
      </c>
      <c r="AT2025" s="103">
        <f t="shared" si="2966"/>
        <v>1.6804264650572342E-2</v>
      </c>
      <c r="AU2025" s="294">
        <f t="shared" si="2967"/>
        <v>1.365</v>
      </c>
      <c r="AV2025" s="213">
        <f t="shared" si="2968"/>
        <v>0.49332776273988782</v>
      </c>
      <c r="AW2025" s="298">
        <f t="shared" si="2969"/>
        <v>6.9767441860465004E-2</v>
      </c>
      <c r="AX2025" s="297">
        <f t="shared" ref="AX2025:AX2030" si="2987">SLOPE(M2012:M2025,AB2012:AB2025)</f>
        <v>-7.6911682853233035E-2</v>
      </c>
      <c r="AY2025" s="213">
        <f t="shared" si="2950"/>
        <v>-0.13133117087810453</v>
      </c>
    </row>
    <row r="2026" spans="1:51">
      <c r="A2026" s="16">
        <v>41277.339513888888</v>
      </c>
      <c r="B2026" s="300">
        <v>5</v>
      </c>
      <c r="C2026" s="5">
        <v>1.36</v>
      </c>
      <c r="D2026" s="5">
        <v>1.38</v>
      </c>
      <c r="E2026" s="5">
        <v>1.3069999999999999</v>
      </c>
      <c r="F2026" s="5">
        <v>1.3149999999999999</v>
      </c>
      <c r="G2026" s="6">
        <v>566549</v>
      </c>
      <c r="H2026" s="113">
        <f t="shared" si="2970"/>
        <v>1.3149999999999999</v>
      </c>
      <c r="I2026" s="19">
        <f t="shared" si="2980"/>
        <v>-3.6630036630036659E-2</v>
      </c>
      <c r="J2026" s="8">
        <f t="shared" si="2951"/>
        <v>1.3766140573339767</v>
      </c>
      <c r="K2026" s="8">
        <f t="shared" si="2952"/>
        <v>0.97538594266602363</v>
      </c>
      <c r="L2026" s="8">
        <f t="shared" si="2953"/>
        <v>1.1760000000000002</v>
      </c>
      <c r="M2026" s="19">
        <f t="shared" si="2954"/>
        <v>0.41135318556188716</v>
      </c>
      <c r="N2026" s="19">
        <f t="shared" si="2981"/>
        <v>5.6701541119666493E-2</v>
      </c>
      <c r="O2026" s="19">
        <f t="shared" si="2982"/>
        <v>1.3483248907623974E-2</v>
      </c>
      <c r="P2026" s="19">
        <f t="shared" si="2983"/>
        <v>-2.3670791072071427E-3</v>
      </c>
      <c r="Q2026" s="6">
        <v>385</v>
      </c>
      <c r="R2026" s="191">
        <v>755667.81200000003</v>
      </c>
      <c r="S2026" s="66">
        <f t="shared" si="2955"/>
        <v>1962.7735376623377</v>
      </c>
      <c r="T2026" t="str">
        <f t="shared" si="2984"/>
        <v/>
      </c>
      <c r="U2026" t="str">
        <f t="shared" si="2984"/>
        <v>BrokeBandUpper</v>
      </c>
      <c r="V2026" t="str">
        <f t="shared" si="2984"/>
        <v/>
      </c>
      <c r="W2026" t="str">
        <f t="shared" si="2984"/>
        <v/>
      </c>
      <c r="X2026" s="63"/>
      <c r="Y2026" s="219">
        <f t="shared" si="2957"/>
        <v>1.7000000000000008E-2</v>
      </c>
      <c r="Z2026" s="78">
        <f t="shared" si="2958"/>
        <v>1.2626543269802093</v>
      </c>
      <c r="AA2026" s="78">
        <f t="shared" si="2959"/>
        <v>1.2790340194934693</v>
      </c>
      <c r="AB2026" s="74">
        <f t="shared" si="1517"/>
        <v>2025</v>
      </c>
      <c r="AC2026" s="80">
        <f t="shared" si="2960"/>
        <v>3.503108940331133E-2</v>
      </c>
      <c r="AD2026" s="79">
        <f t="shared" si="2971"/>
        <v>-1.6379692513259991E-2</v>
      </c>
      <c r="AE2026" s="81">
        <f t="shared" si="2961"/>
        <v>-5.1410781916571321E-2</v>
      </c>
      <c r="AF2026" s="19">
        <f t="shared" si="2962"/>
        <v>-1.2806299334983111E-2</v>
      </c>
      <c r="AG2026" s="93">
        <f t="shared" si="2985"/>
        <v>-5.6640185049643556E-2</v>
      </c>
      <c r="AH2026" s="91">
        <f t="shared" si="2963"/>
        <v>4.7419409446361974E-3</v>
      </c>
      <c r="AI2026" s="96">
        <f t="shared" si="2964"/>
        <v>2015.6221963555927</v>
      </c>
      <c r="AJ2026" s="5">
        <f t="shared" si="2972"/>
        <v>-5.0000000000000044E-2</v>
      </c>
      <c r="AK2026" s="5">
        <f t="shared" si="2973"/>
        <v>0</v>
      </c>
      <c r="AL2026" s="5">
        <f t="shared" si="2965"/>
        <v>-5.0000000000000044E-2</v>
      </c>
      <c r="AM2026" s="95">
        <f t="shared" si="2986"/>
        <v>2.178571428571428E-2</v>
      </c>
      <c r="AN2026" s="95">
        <f t="shared" si="2974"/>
        <v>-5.0000000000000044E-3</v>
      </c>
      <c r="AO2026" s="78">
        <f t="shared" si="2975"/>
        <v>4.3571428571428523</v>
      </c>
      <c r="AP2026" s="296">
        <f t="shared" si="2976"/>
        <v>81.333333333333314</v>
      </c>
      <c r="AQ2026" s="8"/>
      <c r="AR2026" s="8">
        <f t="shared" si="2977"/>
        <v>-0.78082191780821886</v>
      </c>
      <c r="AS2026" s="114">
        <f t="shared" si="2978"/>
        <v>-442373.87671232858</v>
      </c>
      <c r="AT2026" s="103">
        <f t="shared" si="2966"/>
        <v>2.2094014528319943E-3</v>
      </c>
      <c r="AU2026" s="5">
        <f t="shared" si="2967"/>
        <v>1.3149999999999999</v>
      </c>
      <c r="AV2026" s="93">
        <f t="shared" si="2968"/>
        <v>-0.58540786002451639</v>
      </c>
      <c r="AW2026" s="210">
        <f t="shared" si="2969"/>
        <v>5.585309869931137E-2</v>
      </c>
      <c r="AX2026" s="276">
        <f t="shared" si="2987"/>
        <v>-8.0606047357372104E-2</v>
      </c>
      <c r="AY2026" s="19">
        <f t="shared" si="2950"/>
        <v>-4.8033853467864596E-2</v>
      </c>
    </row>
    <row r="2027" spans="1:51" ht="13">
      <c r="A2027" s="16">
        <v>41278.324016203704</v>
      </c>
      <c r="B2027" s="300">
        <v>6</v>
      </c>
      <c r="C2027" s="5">
        <v>1.3149999999999999</v>
      </c>
      <c r="D2027" s="5">
        <v>1.325</v>
      </c>
      <c r="E2027" s="5">
        <v>1.3</v>
      </c>
      <c r="F2027" s="5">
        <v>1.3149999999999999</v>
      </c>
      <c r="G2027" s="6">
        <v>245611</v>
      </c>
      <c r="H2027" s="113">
        <f t="shared" si="2970"/>
        <v>1.3149999999999999</v>
      </c>
      <c r="I2027" s="19">
        <f t="shared" si="2980"/>
        <v>0</v>
      </c>
      <c r="J2027" s="8">
        <f t="shared" ref="J2027:J2032" si="2988">(L2027)+2*STDEVPA(H2008:H2027)</f>
        <v>1.3928876966981054</v>
      </c>
      <c r="K2027" s="8">
        <f t="shared" ref="K2027:K2032" si="2989">(L2027)-(2*STDEVPA(H2008:H2027))</f>
        <v>0.98061230330189497</v>
      </c>
      <c r="L2027" s="8">
        <f t="shared" ref="L2027:L2032" si="2990">AVERAGE(H2008:H2027)</f>
        <v>1.1867500000000002</v>
      </c>
      <c r="M2027" s="19">
        <f t="shared" ref="M2027:M2032" si="2991">(J2027-K2027)/K2027</f>
        <v>0.42042649476047395</v>
      </c>
      <c r="N2027" s="19">
        <f t="shared" si="2981"/>
        <v>2.2057223614770641E-2</v>
      </c>
      <c r="O2027" s="19">
        <f t="shared" si="2982"/>
        <v>1.1821497301607628E-2</v>
      </c>
      <c r="P2027" s="19">
        <f t="shared" si="2983"/>
        <v>5.3582488810389487E-3</v>
      </c>
      <c r="Q2027" s="6">
        <v>147</v>
      </c>
      <c r="R2027" s="191">
        <v>321339.79499999998</v>
      </c>
      <c r="S2027" s="66">
        <f t="shared" ref="S2027:S2032" si="2992">R2027/Q2027</f>
        <v>2185.9849999999997</v>
      </c>
      <c r="T2027" t="str">
        <f t="shared" ref="T2027:W2028" si="2993">IF(C2027&gt;$J2027,"BrokeBandUpper", IF(C2027&lt;$K2027,"BrokeBandLower", ""))</f>
        <v/>
      </c>
      <c r="U2027" t="str">
        <f t="shared" si="2993"/>
        <v/>
      </c>
      <c r="V2027" t="str">
        <f t="shared" si="2993"/>
        <v/>
      </c>
      <c r="W2027" t="str">
        <f t="shared" si="2993"/>
        <v/>
      </c>
      <c r="X2027" s="63"/>
      <c r="Y2027" s="287">
        <f t="shared" ref="Y2027:Y2032" si="2994">SLOPE(H2014:H2027,AB2014:AB2027)</f>
        <v>1.6120879120879124E-2</v>
      </c>
      <c r="Z2027" s="288">
        <f t="shared" ref="Z2027:Z2032" si="2995">Z2026+(0.154*(F2027-Z2026))</f>
        <v>1.2707155606252571</v>
      </c>
      <c r="AA2027" s="288">
        <f t="shared" ref="AA2027:AA2032" si="2996">AA2026+(0.074*(F2027-AA2026))</f>
        <v>1.2816955020509526</v>
      </c>
      <c r="AB2027" s="289">
        <f t="shared" si="1517"/>
        <v>2026</v>
      </c>
      <c r="AC2027" s="290">
        <f t="shared" ref="AC2027:AC2032" si="2997">AD2027-AE2027</f>
        <v>3.2344672392700682E-2</v>
      </c>
      <c r="AD2027" s="284">
        <f t="shared" si="2971"/>
        <v>-1.0979941425695472E-2</v>
      </c>
      <c r="AE2027" s="291">
        <f t="shared" ref="AE2027:AE2032" si="2998">AE2026+(0.2*(AD2027-AE2026))</f>
        <v>-4.3324613818396154E-2</v>
      </c>
      <c r="AF2027" s="213">
        <f t="shared" ref="AF2027:AF2032" si="2999">AD2027/AA2027</f>
        <v>-8.5667316520386567E-3</v>
      </c>
      <c r="AG2027" s="213">
        <f t="shared" si="2985"/>
        <v>-7.6686653380431638E-2</v>
      </c>
      <c r="AH2027" s="292">
        <f t="shared" ref="AH2027:AH2032" si="3000">SLOPE(AC2014:AC2027,AB2014:AB2027)</f>
        <v>3.8054644005773202E-3</v>
      </c>
      <c r="AI2027" s="293">
        <f t="shared" ref="AI2027:AI2032" si="3001">INTERCEPT(AB2014:AB2027,AC2014:AC2027)</f>
        <v>2015.1470129671768</v>
      </c>
      <c r="AJ2027" s="294">
        <f t="shared" si="2972"/>
        <v>0</v>
      </c>
      <c r="AK2027" s="294">
        <f t="shared" si="2973"/>
        <v>0</v>
      </c>
      <c r="AL2027" s="294">
        <f t="shared" ref="AL2027:AL2032" si="3002">IF(AJ2027&lt;0,AJ2027,0)</f>
        <v>0</v>
      </c>
      <c r="AM2027" s="295">
        <f t="shared" si="2986"/>
        <v>1.8571428571428572E-2</v>
      </c>
      <c r="AN2027" s="295">
        <f t="shared" si="2974"/>
        <v>-5.0000000000000044E-3</v>
      </c>
      <c r="AO2027" s="288">
        <f t="shared" si="2975"/>
        <v>3.7142857142857113</v>
      </c>
      <c r="AP2027" s="296">
        <f t="shared" si="2976"/>
        <v>78.787878787878782</v>
      </c>
      <c r="AQ2027" s="285"/>
      <c r="AR2027" s="285">
        <f t="shared" si="2977"/>
        <v>0.19999999999999646</v>
      </c>
      <c r="AS2027" s="286">
        <f t="shared" si="2978"/>
        <v>49122.199999999131</v>
      </c>
      <c r="AT2027" s="103">
        <f t="shared" ref="AT2027:AT2032" si="3003">SUM(AS2008:AS2027)/SUM(G2008:G2027)</f>
        <v>4.362192635285006E-2</v>
      </c>
      <c r="AU2027" s="294">
        <f t="shared" ref="AU2027:AU2032" si="3004">F2027</f>
        <v>1.3149999999999999</v>
      </c>
      <c r="AV2027" s="213">
        <f t="shared" ref="AV2027:AV2032" si="3005">AS2027/R2027</f>
        <v>0.1528668430251508</v>
      </c>
      <c r="AW2027" s="298">
        <f t="shared" ref="AW2027:AW2032" si="3006">(D2027-E2027)/E2027</f>
        <v>1.9230769230769162E-2</v>
      </c>
      <c r="AX2027" s="297">
        <f t="shared" si="2987"/>
        <v>-8.0336923521174775E-2</v>
      </c>
      <c r="AY2027" s="213">
        <f t="shared" ref="AY2027:AY2034" si="3007">IF((AX2027&gt;AX2026),ABS(AX2027-AX2026)/ABS(AX2026),-1*ABS(AX2027-AX2026)/ABS(AX2026))</f>
        <v>3.3387549076082574E-3</v>
      </c>
    </row>
    <row r="2028" spans="1:51">
      <c r="A2028" s="16">
        <v>41281.322372685187</v>
      </c>
      <c r="B2028" s="300">
        <v>2</v>
      </c>
      <c r="C2028" s="5">
        <v>1.32</v>
      </c>
      <c r="D2028" s="5">
        <v>1.32</v>
      </c>
      <c r="E2028" s="5">
        <v>1.28</v>
      </c>
      <c r="F2028" s="5">
        <v>1.31</v>
      </c>
      <c r="G2028" s="6">
        <v>189937</v>
      </c>
      <c r="H2028" s="113">
        <f t="shared" ref="H2028:H2033" si="3008">F2028</f>
        <v>1.31</v>
      </c>
      <c r="I2028" s="19">
        <f t="shared" si="2980"/>
        <v>-3.8022813688212121E-3</v>
      </c>
      <c r="J2028" s="8">
        <f t="shared" si="2988"/>
        <v>1.4003314370125641</v>
      </c>
      <c r="K2028" s="8">
        <f t="shared" si="2989"/>
        <v>1.0011685629874363</v>
      </c>
      <c r="L2028" s="8">
        <f t="shared" si="2990"/>
        <v>1.2007500000000002</v>
      </c>
      <c r="M2028" s="19">
        <f t="shared" si="2991"/>
        <v>0.39869697150102879</v>
      </c>
      <c r="N2028" s="19">
        <f t="shared" si="2981"/>
        <v>-5.1684476431070166E-2</v>
      </c>
      <c r="O2028" s="19">
        <f t="shared" si="2982"/>
        <v>5.3441065867007006E-3</v>
      </c>
      <c r="P2028" s="19">
        <f t="shared" si="2983"/>
        <v>2.0962677723219209E-2</v>
      </c>
      <c r="Q2028" s="6">
        <v>186</v>
      </c>
      <c r="R2028" s="191">
        <v>247857.14499999999</v>
      </c>
      <c r="S2028" s="66">
        <f t="shared" si="2992"/>
        <v>1332.5652956989247</v>
      </c>
      <c r="T2028" t="str">
        <f t="shared" si="2993"/>
        <v/>
      </c>
      <c r="U2028" t="str">
        <f t="shared" si="2993"/>
        <v/>
      </c>
      <c r="V2028" t="str">
        <f t="shared" si="2993"/>
        <v/>
      </c>
      <c r="W2028" t="str">
        <f t="shared" si="2993"/>
        <v/>
      </c>
      <c r="X2028" s="63"/>
      <c r="Y2028" s="219">
        <f t="shared" si="2994"/>
        <v>1.5087912087912091E-2</v>
      </c>
      <c r="Z2028" s="78">
        <f t="shared" si="2995"/>
        <v>1.2767653642889676</v>
      </c>
      <c r="AA2028" s="78">
        <f t="shared" si="2996"/>
        <v>1.2837900348991822</v>
      </c>
      <c r="AB2028" s="74">
        <f t="shared" ref="AB2028:AB2283" si="3009">AB2027+1</f>
        <v>2027</v>
      </c>
      <c r="AC2028" s="80">
        <f t="shared" si="2997"/>
        <v>2.9039954566545234E-2</v>
      </c>
      <c r="AD2028" s="79">
        <f t="shared" ref="AD2028:AD2033" si="3010">Z2028-AA2028</f>
        <v>-7.0246706102146117E-3</v>
      </c>
      <c r="AE2028" s="81">
        <f t="shared" si="2998"/>
        <v>-3.6064625176759846E-2</v>
      </c>
      <c r="AF2028" s="19">
        <f t="shared" si="2999"/>
        <v>-5.4718220419636369E-3</v>
      </c>
      <c r="AG2028" s="93">
        <f t="shared" si="2985"/>
        <v>-0.10217193688136515</v>
      </c>
      <c r="AH2028" s="91">
        <f t="shared" si="3000"/>
        <v>2.8974457589454991E-3</v>
      </c>
      <c r="AI2028" s="96">
        <f t="shared" si="3001"/>
        <v>2014.6304731166379</v>
      </c>
      <c r="AJ2028" s="5">
        <f t="shared" ref="AJ2028:AJ2033" si="3011">F2028-F2027</f>
        <v>-4.9999999999998934E-3</v>
      </c>
      <c r="AK2028" s="5">
        <f t="shared" si="2973"/>
        <v>0</v>
      </c>
      <c r="AL2028" s="5">
        <f t="shared" si="3002"/>
        <v>-4.9999999999998934E-3</v>
      </c>
      <c r="AM2028" s="95">
        <f t="shared" si="2986"/>
        <v>1.6785714285714293E-2</v>
      </c>
      <c r="AN2028" s="95">
        <f t="shared" ref="AN2028:AN2033" si="3012">(AVERAGE(AL2015:AL2028))</f>
        <v>-5.3571428571428537E-3</v>
      </c>
      <c r="AO2028" s="78">
        <f t="shared" ref="AO2028:AO2033" si="3013">ABS(AM2028/AN2028)</f>
        <v>3.1333333333333369</v>
      </c>
      <c r="AP2028" s="296">
        <f t="shared" ref="AP2028:AP2033" si="3014">IF(AN2028=0,100,100-(100/(1+AO2028)))</f>
        <v>75.806451612903246</v>
      </c>
      <c r="AQ2028" s="8"/>
      <c r="AR2028" s="8">
        <f t="shared" ref="AR2028:AR2033" si="3015">IF(ISERROR(((F2028-E2028)-(D2028-F2028))/(D2028-E2028)),0,((F2028-E2028)-(D2028-F2028))/(D2028-E2028))</f>
        <v>0.5</v>
      </c>
      <c r="AS2028" s="114">
        <f t="shared" ref="AS2028:AS2033" si="3016">IF(ISERROR(AR2028*G2028),0,AR2028*G2028)</f>
        <v>94968.5</v>
      </c>
      <c r="AT2028" s="103">
        <f t="shared" si="3003"/>
        <v>5.0837012031411201E-2</v>
      </c>
      <c r="AU2028" s="5">
        <f t="shared" si="3004"/>
        <v>1.31</v>
      </c>
      <c r="AV2028" s="93">
        <f t="shared" si="3005"/>
        <v>0.38315820994387717</v>
      </c>
      <c r="AW2028" s="210">
        <f t="shared" si="3006"/>
        <v>3.1250000000000028E-2</v>
      </c>
      <c r="AX2028" s="276">
        <f t="shared" si="2987"/>
        <v>-7.7562624209486661E-2</v>
      </c>
      <c r="AY2028" s="19">
        <f t="shared" si="3007"/>
        <v>3.4533302871087398E-2</v>
      </c>
    </row>
    <row r="2029" spans="1:51" ht="13">
      <c r="A2029" s="16">
        <v>41282.334791666668</v>
      </c>
      <c r="B2029" s="300">
        <v>3</v>
      </c>
      <c r="C2029" s="5">
        <v>1.3</v>
      </c>
      <c r="D2029" s="5">
        <v>1.34</v>
      </c>
      <c r="E2029" s="5">
        <v>1.3</v>
      </c>
      <c r="F2029" s="5">
        <v>1.33</v>
      </c>
      <c r="G2029" s="6">
        <v>131435</v>
      </c>
      <c r="H2029" s="113">
        <f t="shared" si="3008"/>
        <v>1.33</v>
      </c>
      <c r="I2029" s="19">
        <f t="shared" si="2980"/>
        <v>1.5267175572519097E-2</v>
      </c>
      <c r="J2029" s="8">
        <f t="shared" si="2988"/>
        <v>1.4043323720768073</v>
      </c>
      <c r="K2029" s="8">
        <f t="shared" si="2989"/>
        <v>1.0286676279231934</v>
      </c>
      <c r="L2029" s="8">
        <f t="shared" si="2990"/>
        <v>1.2165000000000004</v>
      </c>
      <c r="M2029" s="19">
        <f t="shared" si="2991"/>
        <v>0.3651954566822076</v>
      </c>
      <c r="N2029" s="19">
        <f t="shared" si="2981"/>
        <v>-8.402751265627495E-2</v>
      </c>
      <c r="O2029" s="19">
        <f t="shared" si="2982"/>
        <v>2.8571343601188127E-3</v>
      </c>
      <c r="P2029" s="19">
        <f t="shared" si="2983"/>
        <v>2.7466968053512727E-2</v>
      </c>
      <c r="Q2029" s="6">
        <v>197</v>
      </c>
      <c r="R2029" s="191">
        <v>174638.98</v>
      </c>
      <c r="S2029" s="66">
        <f t="shared" si="2992"/>
        <v>886.49228426395939</v>
      </c>
      <c r="T2029" t="str">
        <f t="shared" ref="T2029:W2030" si="3017">IF(C2029&gt;$J2029,"BrokeBandUpper", IF(C2029&lt;$K2029,"BrokeBandLower", ""))</f>
        <v/>
      </c>
      <c r="U2029" t="str">
        <f t="shared" si="3017"/>
        <v/>
      </c>
      <c r="V2029" t="str">
        <f t="shared" si="3017"/>
        <v/>
      </c>
      <c r="W2029" t="str">
        <f t="shared" si="3017"/>
        <v/>
      </c>
      <c r="X2029" s="63"/>
      <c r="Y2029" s="287">
        <f t="shared" si="2994"/>
        <v>1.3593406593406595E-2</v>
      </c>
      <c r="Z2029" s="288">
        <f t="shared" si="2995"/>
        <v>1.2849634981884666</v>
      </c>
      <c r="AA2029" s="288">
        <f t="shared" si="2996"/>
        <v>1.2872095723166428</v>
      </c>
      <c r="AB2029" s="289">
        <f t="shared" si="3009"/>
        <v>2028</v>
      </c>
      <c r="AC2029" s="290">
        <f t="shared" si="2997"/>
        <v>2.7054840838866889E-2</v>
      </c>
      <c r="AD2029" s="284">
        <f t="shared" si="3010"/>
        <v>-2.2460741281762342E-3</v>
      </c>
      <c r="AE2029" s="291">
        <f t="shared" si="2998"/>
        <v>-2.9300914967043123E-2</v>
      </c>
      <c r="AF2029" s="213">
        <f t="shared" si="2999"/>
        <v>-1.7449172042233064E-3</v>
      </c>
      <c r="AG2029" s="213">
        <f t="shared" si="2985"/>
        <v>-6.8358017679726199E-2</v>
      </c>
      <c r="AH2029" s="292">
        <f t="shared" si="3000"/>
        <v>2.0187341612676606E-3</v>
      </c>
      <c r="AI2029" s="293">
        <f t="shared" si="3001"/>
        <v>2014.1275881349691</v>
      </c>
      <c r="AJ2029" s="294">
        <f t="shared" si="3011"/>
        <v>2.0000000000000018E-2</v>
      </c>
      <c r="AK2029" s="294">
        <f t="shared" si="2973"/>
        <v>2.0000000000000018E-2</v>
      </c>
      <c r="AL2029" s="294">
        <f t="shared" si="3002"/>
        <v>0</v>
      </c>
      <c r="AM2029" s="295">
        <f t="shared" si="2986"/>
        <v>1.8214285714285721E-2</v>
      </c>
      <c r="AN2029" s="295">
        <f t="shared" si="3012"/>
        <v>-4.6428571428571387E-3</v>
      </c>
      <c r="AO2029" s="288">
        <f t="shared" si="3013"/>
        <v>3.9230769230769282</v>
      </c>
      <c r="AP2029" s="296">
        <f t="shared" si="3014"/>
        <v>79.687500000000028</v>
      </c>
      <c r="AQ2029" s="285"/>
      <c r="AR2029" s="285">
        <f t="shared" si="3015"/>
        <v>0.5</v>
      </c>
      <c r="AS2029" s="286">
        <f t="shared" si="3016"/>
        <v>65717.5</v>
      </c>
      <c r="AT2029" s="103">
        <f t="shared" si="3003"/>
        <v>0.20490943484332111</v>
      </c>
      <c r="AU2029" s="294">
        <f t="shared" si="3004"/>
        <v>1.33</v>
      </c>
      <c r="AV2029" s="213">
        <f t="shared" si="3005"/>
        <v>0.37630487763957393</v>
      </c>
      <c r="AW2029" s="298">
        <f t="shared" si="3006"/>
        <v>3.0769230769230795E-2</v>
      </c>
      <c r="AX2029" s="297">
        <f t="shared" si="2987"/>
        <v>-7.2278756681440348E-2</v>
      </c>
      <c r="AY2029" s="213">
        <f t="shared" si="3007"/>
        <v>6.8123888044005154E-2</v>
      </c>
    </row>
    <row r="2030" spans="1:51">
      <c r="A2030" s="16">
        <v>41283.335555555554</v>
      </c>
      <c r="B2030" s="300">
        <v>4</v>
      </c>
      <c r="C2030" s="5">
        <v>1.3</v>
      </c>
      <c r="D2030" s="5">
        <v>1.33</v>
      </c>
      <c r="E2030" s="5">
        <v>1.29</v>
      </c>
      <c r="F2030" s="5">
        <v>1.33</v>
      </c>
      <c r="G2030" s="6">
        <v>149267</v>
      </c>
      <c r="H2030" s="113">
        <f t="shared" si="3008"/>
        <v>1.33</v>
      </c>
      <c r="I2030" s="19">
        <f t="shared" si="2980"/>
        <v>0</v>
      </c>
      <c r="J2030" s="8">
        <f t="shared" si="2988"/>
        <v>1.405602373083936</v>
      </c>
      <c r="K2030" s="8">
        <f t="shared" si="2989"/>
        <v>1.0568976269160639</v>
      </c>
      <c r="L2030" s="8">
        <f t="shared" si="2990"/>
        <v>1.23125</v>
      </c>
      <c r="M2030" s="19">
        <f t="shared" si="2991"/>
        <v>0.32993237688059007</v>
      </c>
      <c r="N2030" s="19">
        <f t="shared" si="2981"/>
        <v>-9.6559470158752256E-2</v>
      </c>
      <c r="O2030" s="19">
        <f t="shared" si="2982"/>
        <v>9.0434503425322079E-4</v>
      </c>
      <c r="P2030" s="19">
        <f t="shared" si="2983"/>
        <v>2.7443265663822668E-2</v>
      </c>
      <c r="Q2030" s="6">
        <v>303</v>
      </c>
      <c r="R2030" s="191">
        <v>196093.95699999999</v>
      </c>
      <c r="S2030" s="66">
        <f t="shared" si="2992"/>
        <v>647.17477557755774</v>
      </c>
      <c r="T2030" t="str">
        <f t="shared" si="3017"/>
        <v/>
      </c>
      <c r="U2030" t="str">
        <f t="shared" si="3017"/>
        <v/>
      </c>
      <c r="V2030" t="str">
        <f t="shared" si="3017"/>
        <v/>
      </c>
      <c r="W2030" t="str">
        <f t="shared" si="3017"/>
        <v/>
      </c>
      <c r="X2030" s="63"/>
      <c r="Y2030" s="219">
        <f t="shared" si="2994"/>
        <v>1.1098901098901099E-2</v>
      </c>
      <c r="Z2030" s="78">
        <f t="shared" si="2995"/>
        <v>1.2918991194674427</v>
      </c>
      <c r="AA2030" s="78">
        <f t="shared" si="2996"/>
        <v>1.2903760639652113</v>
      </c>
      <c r="AB2030" s="74">
        <f t="shared" si="3009"/>
        <v>2029</v>
      </c>
      <c r="AC2030" s="80">
        <f t="shared" si="2997"/>
        <v>2.4659176375419634E-2</v>
      </c>
      <c r="AD2030" s="79">
        <f t="shared" si="3010"/>
        <v>1.5230555022314185E-3</v>
      </c>
      <c r="AE2030" s="81">
        <f t="shared" si="2998"/>
        <v>-2.3136120873188216E-2</v>
      </c>
      <c r="AF2030" s="19">
        <f t="shared" si="2999"/>
        <v>1.1803190905069984E-3</v>
      </c>
      <c r="AG2030" s="93">
        <f t="shared" si="2985"/>
        <v>-8.8548458951037398E-2</v>
      </c>
      <c r="AH2030" s="91">
        <f t="shared" si="3000"/>
        <v>1.1358662087681513E-3</v>
      </c>
      <c r="AI2030" s="96">
        <f t="shared" si="3001"/>
        <v>2014.160851112395</v>
      </c>
      <c r="AJ2030" s="5">
        <f t="shared" si="3011"/>
        <v>0</v>
      </c>
      <c r="AK2030" s="5">
        <f t="shared" ref="AK2030:AK2037" si="3018">IF(AJ2030&gt;0,AJ2030,0)</f>
        <v>0</v>
      </c>
      <c r="AL2030" s="5">
        <f t="shared" si="3002"/>
        <v>0</v>
      </c>
      <c r="AM2030" s="95">
        <f t="shared" si="2986"/>
        <v>1.8214285714285721E-2</v>
      </c>
      <c r="AN2030" s="95">
        <f t="shared" si="3012"/>
        <v>-4.2857142857142894E-3</v>
      </c>
      <c r="AO2030" s="78">
        <f t="shared" si="3013"/>
        <v>4.2499999999999982</v>
      </c>
      <c r="AP2030" s="296">
        <f t="shared" si="3014"/>
        <v>80.952380952380949</v>
      </c>
      <c r="AQ2030" s="8"/>
      <c r="AR2030" s="8">
        <f t="shared" si="3015"/>
        <v>1</v>
      </c>
      <c r="AS2030" s="114">
        <f t="shared" si="3016"/>
        <v>149267</v>
      </c>
      <c r="AT2030" s="103">
        <f t="shared" si="3003"/>
        <v>0.20369145117638018</v>
      </c>
      <c r="AU2030" s="5">
        <f t="shared" si="3004"/>
        <v>1.33</v>
      </c>
      <c r="AV2030" s="93">
        <f t="shared" si="3005"/>
        <v>0.76120142753812658</v>
      </c>
      <c r="AW2030" s="210">
        <f t="shared" si="3006"/>
        <v>3.1007751937984523E-2</v>
      </c>
      <c r="AX2030" s="276">
        <f t="shared" si="2987"/>
        <v>-6.4647878146998267E-2</v>
      </c>
      <c r="AY2030" s="19">
        <f t="shared" si="3007"/>
        <v>0.10557567513334841</v>
      </c>
    </row>
    <row r="2031" spans="1:51" ht="13">
      <c r="A2031" s="16">
        <v>41284.320694444446</v>
      </c>
      <c r="B2031" s="300">
        <v>5</v>
      </c>
      <c r="C2031" s="5">
        <v>1.32</v>
      </c>
      <c r="D2031" s="5">
        <v>1.325</v>
      </c>
      <c r="E2031" s="5">
        <v>1.3049999999999999</v>
      </c>
      <c r="F2031" s="5">
        <v>1.32</v>
      </c>
      <c r="G2031" s="6">
        <v>36938</v>
      </c>
      <c r="H2031" s="113">
        <f t="shared" si="3008"/>
        <v>1.32</v>
      </c>
      <c r="I2031" s="19">
        <f t="shared" si="2980"/>
        <v>-7.5187969924812095E-3</v>
      </c>
      <c r="J2031" s="8">
        <f t="shared" si="2988"/>
        <v>1.4062605603332703</v>
      </c>
      <c r="K2031" s="8">
        <f t="shared" si="2989"/>
        <v>1.0807394396667303</v>
      </c>
      <c r="L2031" s="8">
        <f t="shared" si="2990"/>
        <v>1.2435000000000003</v>
      </c>
      <c r="M2031" s="19">
        <f t="shared" si="2991"/>
        <v>0.30120222203320501</v>
      </c>
      <c r="N2031" s="19">
        <f t="shared" si="2981"/>
        <v>-8.7078919380449732E-2</v>
      </c>
      <c r="O2031" s="19">
        <f t="shared" si="2982"/>
        <v>4.6825991613134809E-4</v>
      </c>
      <c r="P2031" s="19">
        <f t="shared" si="2983"/>
        <v>2.2558299066518558E-2</v>
      </c>
      <c r="Q2031" s="6">
        <v>90</v>
      </c>
      <c r="R2031" s="191">
        <v>48495.133000000002</v>
      </c>
      <c r="S2031" s="66">
        <f t="shared" si="2992"/>
        <v>538.83481111111109</v>
      </c>
      <c r="T2031" t="str">
        <f t="shared" ref="T2031:W2032" si="3019">IF(C2031&gt;$J2031,"BrokeBandUpper", IF(C2031&lt;$K2031,"BrokeBandLower", ""))</f>
        <v/>
      </c>
      <c r="U2031" t="str">
        <f t="shared" si="3019"/>
        <v/>
      </c>
      <c r="V2031" t="str">
        <f t="shared" si="3019"/>
        <v/>
      </c>
      <c r="W2031" t="str">
        <f t="shared" si="3019"/>
        <v/>
      </c>
      <c r="X2031" s="63"/>
      <c r="Y2031" s="287">
        <f t="shared" si="2994"/>
        <v>8.615384615384615E-3</v>
      </c>
      <c r="Z2031" s="288">
        <f t="shared" si="2995"/>
        <v>1.2962266550694566</v>
      </c>
      <c r="AA2031" s="288">
        <f t="shared" si="2996"/>
        <v>1.2925682352317858</v>
      </c>
      <c r="AB2031" s="289">
        <f t="shared" si="3009"/>
        <v>2030</v>
      </c>
      <c r="AC2031" s="290">
        <f t="shared" si="2997"/>
        <v>2.1435632568687205E-2</v>
      </c>
      <c r="AD2031" s="284">
        <f t="shared" si="3010"/>
        <v>3.6584198376707899E-3</v>
      </c>
      <c r="AE2031" s="291">
        <f t="shared" si="2998"/>
        <v>-1.7777212731016415E-2</v>
      </c>
      <c r="AF2031" s="213">
        <f t="shared" si="2999"/>
        <v>2.8303494840369145E-3</v>
      </c>
      <c r="AG2031" s="213">
        <f t="shared" si="2985"/>
        <v>-0.1307239040613567</v>
      </c>
      <c r="AH2031" s="292">
        <f t="shared" si="3000"/>
        <v>2.9480330586139616E-4</v>
      </c>
      <c r="AI2031" s="293">
        <f t="shared" si="3001"/>
        <v>2019.1311051534194</v>
      </c>
      <c r="AJ2031" s="294">
        <f t="shared" si="3011"/>
        <v>-1.0000000000000009E-2</v>
      </c>
      <c r="AK2031" s="294">
        <f t="shared" si="3018"/>
        <v>0</v>
      </c>
      <c r="AL2031" s="294">
        <f t="shared" si="3002"/>
        <v>-1.0000000000000009E-2</v>
      </c>
      <c r="AM2031" s="295">
        <f t="shared" ref="AM2031:AM2036" si="3020">(AVERAGE(AK2018:AK2031))</f>
        <v>1.5714285714285729E-2</v>
      </c>
      <c r="AN2031" s="295">
        <f t="shared" si="3012"/>
        <v>-5.0000000000000044E-3</v>
      </c>
      <c r="AO2031" s="288">
        <f t="shared" si="3013"/>
        <v>3.1428571428571432</v>
      </c>
      <c r="AP2031" s="296">
        <f t="shared" si="3014"/>
        <v>75.862068965517238</v>
      </c>
      <c r="AQ2031" s="285"/>
      <c r="AR2031" s="285">
        <f t="shared" si="3015"/>
        <v>0.5000000000000111</v>
      </c>
      <c r="AS2031" s="286">
        <f t="shared" si="3016"/>
        <v>18469.000000000411</v>
      </c>
      <c r="AT2031" s="103">
        <f t="shared" si="3003"/>
        <v>0.19795370364807635</v>
      </c>
      <c r="AU2031" s="294">
        <f t="shared" si="3004"/>
        <v>1.32</v>
      </c>
      <c r="AV2031" s="213">
        <f t="shared" si="3005"/>
        <v>0.38084234143662232</v>
      </c>
      <c r="AW2031" s="298">
        <f t="shared" si="3006"/>
        <v>1.5325670498084306E-2</v>
      </c>
      <c r="AX2031" s="297">
        <f t="shared" ref="AX2031:AX2036" si="3021">SLOPE(M2018:M2031,AB2018:AB2031)</f>
        <v>-5.5380378358107579E-2</v>
      </c>
      <c r="AY2031" s="213">
        <f t="shared" si="3007"/>
        <v>0.14335350292267862</v>
      </c>
    </row>
    <row r="2032" spans="1:51">
      <c r="A2032" s="16">
        <v>41285.319328703707</v>
      </c>
      <c r="B2032" s="300">
        <v>6</v>
      </c>
      <c r="C2032" s="5">
        <v>1.3</v>
      </c>
      <c r="D2032" s="5">
        <v>1.31</v>
      </c>
      <c r="E2032" s="5">
        <v>1.29</v>
      </c>
      <c r="F2032" s="5">
        <v>1.3</v>
      </c>
      <c r="G2032" s="6">
        <v>277035</v>
      </c>
      <c r="H2032" s="113">
        <f t="shared" si="3008"/>
        <v>1.3</v>
      </c>
      <c r="I2032" s="19">
        <f t="shared" ref="I2032:I2038" si="3022">IF(A2033&gt;A2032,(H2032-H2031)/H2031, (H2032-H2033)/H2033)</f>
        <v>-1.5151515151515164E-2</v>
      </c>
      <c r="J2032" s="8">
        <f t="shared" si="2988"/>
        <v>1.4004417692095035</v>
      </c>
      <c r="K2032" s="8">
        <f t="shared" si="2989"/>
        <v>1.1085582307904964</v>
      </c>
      <c r="L2032" s="8">
        <f t="shared" si="2990"/>
        <v>1.2544999999999999</v>
      </c>
      <c r="M2032" s="19">
        <f t="shared" si="2991"/>
        <v>0.26330014095052928</v>
      </c>
      <c r="N2032" s="19">
        <f t="shared" ref="N2032:N2038" si="3023">IF(A2033&gt;A2032,(M2032-M2031)/M2031, (M2032-M2033)/M2033)</f>
        <v>-0.12583599425935624</v>
      </c>
      <c r="O2032" s="19">
        <f t="shared" ref="O2032:O2038" si="3024">IF(A2033&gt;A2032,(J2032-J2031)/J2031, (J2032-J2033)/J2033)</f>
        <v>-4.1377759484258186E-3</v>
      </c>
      <c r="P2032" s="19">
        <f t="shared" ref="P2032:P2038" si="3025">IF(A2033&gt;A2032,(K2032-K2031)/K2031, (K2032-K2033)/K2033)</f>
        <v>2.5740516263887538E-2</v>
      </c>
      <c r="Q2032" s="6">
        <v>515</v>
      </c>
      <c r="R2032" s="191">
        <v>359963.886</v>
      </c>
      <c r="S2032" s="66">
        <f t="shared" si="2992"/>
        <v>698.9590019417476</v>
      </c>
      <c r="T2032" t="str">
        <f t="shared" si="3019"/>
        <v/>
      </c>
      <c r="U2032" t="str">
        <f t="shared" si="3019"/>
        <v/>
      </c>
      <c r="V2032" t="str">
        <f t="shared" si="3019"/>
        <v/>
      </c>
      <c r="W2032" t="str">
        <f t="shared" si="3019"/>
        <v/>
      </c>
      <c r="X2032" s="63"/>
      <c r="Y2032" s="219">
        <f t="shared" si="2994"/>
        <v>7.0439560439560451E-3</v>
      </c>
      <c r="Z2032" s="78">
        <f t="shared" si="2995"/>
        <v>1.2968077501887603</v>
      </c>
      <c r="AA2032" s="78">
        <f t="shared" si="2996"/>
        <v>1.2931181858246337</v>
      </c>
      <c r="AB2032" s="74">
        <f>AB2031+1</f>
        <v>2031</v>
      </c>
      <c r="AC2032" s="80">
        <f t="shared" si="2997"/>
        <v>1.7173421676114409E-2</v>
      </c>
      <c r="AD2032" s="79">
        <f t="shared" si="3010"/>
        <v>3.6895643641265963E-3</v>
      </c>
      <c r="AE2032" s="81">
        <f t="shared" si="2998"/>
        <v>-1.3483857311987812E-2</v>
      </c>
      <c r="AF2032" s="19">
        <f t="shared" si="2999"/>
        <v>2.8532305898812537E-3</v>
      </c>
      <c r="AG2032" s="93">
        <f t="shared" ref="AG2032:AG2038" si="3026">IF(A2033&gt;A2032,(AC2032-AC2031)/AC2031, (AC2032-AC2033)/AC2033)</f>
        <v>-0.19883765402841241</v>
      </c>
      <c r="AH2032" s="91">
        <f t="shared" si="3000"/>
        <v>-4.1825463938437239E-4</v>
      </c>
      <c r="AI2032" s="96">
        <f t="shared" si="3001"/>
        <v>2031.0989823664911</v>
      </c>
      <c r="AJ2032" s="5">
        <f t="shared" si="3011"/>
        <v>-2.0000000000000018E-2</v>
      </c>
      <c r="AK2032" s="5">
        <f t="shared" si="3018"/>
        <v>0</v>
      </c>
      <c r="AL2032" s="5">
        <f t="shared" si="3002"/>
        <v>-2.0000000000000018E-2</v>
      </c>
      <c r="AM2032" s="95">
        <f t="shared" si="3020"/>
        <v>1.1071428571428574E-2</v>
      </c>
      <c r="AN2032" s="95">
        <f t="shared" si="3012"/>
        <v>-6.4285714285714345E-3</v>
      </c>
      <c r="AO2032" s="78">
        <f t="shared" si="3013"/>
        <v>1.722222222222221</v>
      </c>
      <c r="AP2032" s="296">
        <f t="shared" si="3014"/>
        <v>63.265306122448962</v>
      </c>
      <c r="AQ2032" s="8"/>
      <c r="AR2032" s="8">
        <f t="shared" si="3015"/>
        <v>0</v>
      </c>
      <c r="AS2032" s="114">
        <f t="shared" si="3016"/>
        <v>0</v>
      </c>
      <c r="AT2032" s="103">
        <f t="shared" si="3003"/>
        <v>0.2664355982186874</v>
      </c>
      <c r="AU2032" s="5">
        <f t="shared" si="3004"/>
        <v>1.3</v>
      </c>
      <c r="AV2032" s="93">
        <f t="shared" si="3005"/>
        <v>0</v>
      </c>
      <c r="AW2032" s="210">
        <f t="shared" si="3006"/>
        <v>1.5503875968992262E-2</v>
      </c>
      <c r="AX2032" s="276">
        <f t="shared" si="3021"/>
        <v>-4.5430672365853429E-2</v>
      </c>
      <c r="AY2032" s="19">
        <f t="shared" si="3007"/>
        <v>0.17966121372295632</v>
      </c>
    </row>
    <row r="2033" spans="1:51" ht="13">
      <c r="A2033" s="16">
        <v>41288.326168981483</v>
      </c>
      <c r="B2033" s="300">
        <v>2</v>
      </c>
      <c r="C2033" s="5">
        <v>1.3</v>
      </c>
      <c r="D2033" s="5">
        <v>1.31</v>
      </c>
      <c r="E2033" s="5">
        <v>1.29</v>
      </c>
      <c r="F2033" s="5">
        <v>1.31</v>
      </c>
      <c r="G2033" s="6">
        <v>93806</v>
      </c>
      <c r="H2033" s="113">
        <f t="shared" si="3008"/>
        <v>1.31</v>
      </c>
      <c r="I2033" s="19">
        <f t="shared" si="3022"/>
        <v>7.6923076923076988E-3</v>
      </c>
      <c r="J2033" s="8">
        <f t="shared" ref="J2033:J2038" si="3027">(L2033)+2*STDEVPA(H2014:H2033)</f>
        <v>1.398726849866931</v>
      </c>
      <c r="K2033" s="8">
        <f t="shared" ref="K2033:K2038" si="3028">(L2033)-(2*STDEVPA(H2014:H2033))</f>
        <v>1.1287731501330689</v>
      </c>
      <c r="L2033" s="8">
        <f t="shared" ref="L2033:L2038" si="3029">AVERAGE(H2014:H2033)</f>
        <v>1.2637499999999999</v>
      </c>
      <c r="M2033" s="19">
        <f t="shared" ref="M2033:M2038" si="3030">(J2033-K2033)/K2033</f>
        <v>0.23915673375295801</v>
      </c>
      <c r="N2033" s="19">
        <f t="shared" si="3023"/>
        <v>-9.1695382730947753E-2</v>
      </c>
      <c r="O2033" s="19">
        <f t="shared" si="3024"/>
        <v>-1.2245559796038607E-3</v>
      </c>
      <c r="P2033" s="19">
        <f t="shared" si="3025"/>
        <v>1.8235324749839715E-2</v>
      </c>
      <c r="Q2033" s="6">
        <v>123</v>
      </c>
      <c r="R2033" s="191">
        <v>122275.22500000001</v>
      </c>
      <c r="S2033" s="66">
        <f t="shared" ref="S2033:S2038" si="3031">R2033/Q2033</f>
        <v>994.10752032520327</v>
      </c>
      <c r="T2033" t="str">
        <f t="shared" ref="T2033:W2034" si="3032">IF(C2033&gt;$J2033,"BrokeBandUpper", IF(C2033&lt;$K2033,"BrokeBandLower", ""))</f>
        <v/>
      </c>
      <c r="U2033" t="str">
        <f t="shared" si="3032"/>
        <v/>
      </c>
      <c r="V2033" t="str">
        <f t="shared" si="3032"/>
        <v/>
      </c>
      <c r="W2033" t="str">
        <f t="shared" si="3032"/>
        <v/>
      </c>
      <c r="X2033" s="63"/>
      <c r="Y2033" s="287">
        <f t="shared" ref="Y2033:Y2038" si="3033">SLOPE(H2020:H2033,AB2020:AB2033)</f>
        <v>5.3076923076923075E-3</v>
      </c>
      <c r="Z2033" s="288">
        <f t="shared" ref="Z2033:Z2038" si="3034">Z2032+(0.154*(F2033-Z2032))</f>
        <v>1.2988393566596912</v>
      </c>
      <c r="AA2033" s="288">
        <f t="shared" ref="AA2033:AA2038" si="3035">AA2032+(0.074*(F2033-AA2032))</f>
        <v>1.2943674400736107</v>
      </c>
      <c r="AB2033" s="289">
        <f t="shared" si="3009"/>
        <v>2032</v>
      </c>
      <c r="AC2033" s="290">
        <f t="shared" ref="AC2033:AC2038" si="3036">AD2033-AE2033</f>
        <v>1.4364619118454635E-2</v>
      </c>
      <c r="AD2033" s="284">
        <f t="shared" si="3010"/>
        <v>4.4719165860804821E-3</v>
      </c>
      <c r="AE2033" s="291">
        <f t="shared" ref="AE2033:AE2038" si="3037">AE2032+(0.2*(AD2033-AE2032))</f>
        <v>-9.8927025323741532E-3</v>
      </c>
      <c r="AF2033" s="213">
        <f t="shared" ref="AF2033:AF2038" si="3038">AD2033/AA2033</f>
        <v>3.4549050351777733E-3</v>
      </c>
      <c r="AG2033" s="213">
        <f t="shared" si="3026"/>
        <v>-0.16355520819513716</v>
      </c>
      <c r="AH2033" s="292">
        <f t="shared" ref="AH2033:AH2038" si="3039">SLOPE(AC2020:AC2033,AB2020:AB2033)</f>
        <v>-1.0232948444464586E-3</v>
      </c>
      <c r="AI2033" s="293">
        <f t="shared" ref="AI2033:AI2038" si="3040">INTERCEPT(AB2020:AB2033,AC2020:AC2033)</f>
        <v>2037.0944848754796</v>
      </c>
      <c r="AJ2033" s="294">
        <f t="shared" si="3011"/>
        <v>1.0000000000000009E-2</v>
      </c>
      <c r="AK2033" s="294">
        <f t="shared" si="3018"/>
        <v>1.0000000000000009E-2</v>
      </c>
      <c r="AL2033" s="294">
        <f t="shared" ref="AL2033:AL2038" si="3041">IF(AJ2033&lt;0,AJ2033,0)</f>
        <v>0</v>
      </c>
      <c r="AM2033" s="295">
        <f t="shared" si="3020"/>
        <v>1.1785714285714288E-2</v>
      </c>
      <c r="AN2033" s="295">
        <f t="shared" si="3012"/>
        <v>-6.0714285714285688E-3</v>
      </c>
      <c r="AO2033" s="288">
        <f t="shared" si="3013"/>
        <v>1.9411764705882366</v>
      </c>
      <c r="AP2033" s="296">
        <f t="shared" si="3014"/>
        <v>66.000000000000014</v>
      </c>
      <c r="AQ2033" s="285"/>
      <c r="AR2033" s="285">
        <f t="shared" si="3015"/>
        <v>1</v>
      </c>
      <c r="AS2033" s="286">
        <f t="shared" si="3016"/>
        <v>93806</v>
      </c>
      <c r="AT2033" s="103">
        <f t="shared" ref="AT2033:AT2038" si="3042">SUM(AS2014:AS2033)/SUM(G2014:G2033)</f>
        <v>0.2966792401079818</v>
      </c>
      <c r="AU2033" s="294">
        <f t="shared" ref="AU2033:AU2038" si="3043">F2033</f>
        <v>1.31</v>
      </c>
      <c r="AV2033" s="213">
        <f t="shared" ref="AV2033:AV2038" si="3044">AS2033/R2033</f>
        <v>0.76717094570874844</v>
      </c>
      <c r="AW2033" s="298">
        <f t="shared" ref="AW2033:AW2038" si="3045">(D2033-E2033)/E2033</f>
        <v>1.5503875968992262E-2</v>
      </c>
      <c r="AX2033" s="297">
        <f t="shared" si="3021"/>
        <v>-3.5248482021618364E-2</v>
      </c>
      <c r="AY2033" s="213">
        <f t="shared" si="3007"/>
        <v>0.22412590027807283</v>
      </c>
    </row>
    <row r="2034" spans="1:51">
      <c r="A2034" s="16">
        <v>41289.409513888888</v>
      </c>
      <c r="B2034" s="300">
        <v>3</v>
      </c>
      <c r="C2034" s="5">
        <v>1.3</v>
      </c>
      <c r="D2034" s="5">
        <v>1.31</v>
      </c>
      <c r="E2034" s="5">
        <v>1.29</v>
      </c>
      <c r="F2034" s="5">
        <v>1.3</v>
      </c>
      <c r="G2034" s="6">
        <v>283095</v>
      </c>
      <c r="H2034" s="113">
        <f t="shared" ref="H2034:H2039" si="3046">F2034</f>
        <v>1.3</v>
      </c>
      <c r="I2034" s="19">
        <f t="shared" si="3022"/>
        <v>-7.6335877862595486E-3</v>
      </c>
      <c r="J2034" s="8">
        <f t="shared" si="3027"/>
        <v>1.3964248776712005</v>
      </c>
      <c r="K2034" s="8">
        <f t="shared" si="3028"/>
        <v>1.1460751223287995</v>
      </c>
      <c r="L2034" s="8">
        <f t="shared" si="3029"/>
        <v>1.27125</v>
      </c>
      <c r="M2034" s="19">
        <f t="shared" si="3030"/>
        <v>0.21844096470194363</v>
      </c>
      <c r="N2034" s="19">
        <f t="shared" si="3023"/>
        <v>-8.6620053409882963E-2</v>
      </c>
      <c r="O2034" s="19">
        <f t="shared" si="3024"/>
        <v>-1.6457624989106865E-3</v>
      </c>
      <c r="P2034" s="19">
        <f t="shared" si="3025"/>
        <v>1.5328121681217258E-2</v>
      </c>
      <c r="Q2034" s="6">
        <v>399</v>
      </c>
      <c r="R2034" s="191">
        <v>367578.30200000003</v>
      </c>
      <c r="S2034" s="66">
        <f t="shared" si="3031"/>
        <v>921.24887719298249</v>
      </c>
      <c r="T2034" t="str">
        <f t="shared" si="3032"/>
        <v/>
      </c>
      <c r="U2034" t="str">
        <f t="shared" si="3032"/>
        <v/>
      </c>
      <c r="V2034" t="str">
        <f t="shared" si="3032"/>
        <v/>
      </c>
      <c r="W2034" t="str">
        <f t="shared" si="3032"/>
        <v/>
      </c>
      <c r="X2034" s="63"/>
      <c r="Y2034" s="219">
        <f t="shared" si="3033"/>
        <v>3.4285714285714306E-3</v>
      </c>
      <c r="Z2034" s="78">
        <f t="shared" si="3034"/>
        <v>1.2990180957340987</v>
      </c>
      <c r="AA2034" s="78">
        <f t="shared" si="3035"/>
        <v>1.2947842495081636</v>
      </c>
      <c r="AB2034" s="74">
        <f t="shared" si="3009"/>
        <v>2033</v>
      </c>
      <c r="AC2034" s="80">
        <f t="shared" si="3036"/>
        <v>1.130123900664735E-2</v>
      </c>
      <c r="AD2034" s="79">
        <f t="shared" ref="AD2034:AD2039" si="3047">Z2034-AA2034</f>
        <v>4.233846225935034E-3</v>
      </c>
      <c r="AE2034" s="81">
        <f t="shared" si="3037"/>
        <v>-7.0673927807123156E-3</v>
      </c>
      <c r="AF2034" s="19">
        <f t="shared" si="3038"/>
        <v>3.2699241032189737E-3</v>
      </c>
      <c r="AG2034" s="93">
        <f t="shared" si="3026"/>
        <v>-0.21325870783943537</v>
      </c>
      <c r="AH2034" s="91">
        <f t="shared" si="3039"/>
        <v>-1.5357222243138301E-3</v>
      </c>
      <c r="AI2034" s="96">
        <f t="shared" si="3040"/>
        <v>2038.0192952029158</v>
      </c>
      <c r="AJ2034" s="5">
        <f t="shared" ref="AJ2034:AJ2039" si="3048">F2034-F2033</f>
        <v>-1.0000000000000009E-2</v>
      </c>
      <c r="AK2034" s="5">
        <f t="shared" si="3018"/>
        <v>0</v>
      </c>
      <c r="AL2034" s="5">
        <f t="shared" si="3041"/>
        <v>-1.0000000000000009E-2</v>
      </c>
      <c r="AM2034" s="95">
        <f t="shared" si="3020"/>
        <v>1.0714285714285707E-2</v>
      </c>
      <c r="AN2034" s="95">
        <f t="shared" ref="AN2034:AN2039" si="3049">(AVERAGE(AL2021:AL2034))</f>
        <v>-6.7857142857142838E-3</v>
      </c>
      <c r="AO2034" s="78">
        <f t="shared" ref="AO2034:AO2039" si="3050">ABS(AM2034/AN2034)</f>
        <v>1.578947368421052</v>
      </c>
      <c r="AP2034" s="296">
        <f t="shared" ref="AP2034:AP2039" si="3051">IF(AN2034=0,100,100-(100/(1+AO2034)))</f>
        <v>61.224489795918359</v>
      </c>
      <c r="AQ2034" s="8"/>
      <c r="AR2034" s="8">
        <f t="shared" ref="AR2034:AR2039" si="3052">IF(ISERROR(((F2034-E2034)-(D2034-F2034))/(D2034-E2034)),0,((F2034-E2034)-(D2034-F2034))/(D2034-E2034))</f>
        <v>0</v>
      </c>
      <c r="AS2034" s="114">
        <f t="shared" ref="AS2034:AS2039" si="3053">IF(ISERROR(AR2034*G2034),0,AR2034*G2034)</f>
        <v>0</v>
      </c>
      <c r="AT2034" s="103">
        <f t="shared" si="3042"/>
        <v>0.27922479053315402</v>
      </c>
      <c r="AU2034" s="5">
        <f t="shared" si="3043"/>
        <v>1.3</v>
      </c>
      <c r="AV2034" s="93">
        <f t="shared" si="3044"/>
        <v>0</v>
      </c>
      <c r="AW2034" s="210">
        <f t="shared" si="3045"/>
        <v>1.5503875968992262E-2</v>
      </c>
      <c r="AX2034" s="276">
        <f t="shared" si="3021"/>
        <v>-2.5502443669697863E-2</v>
      </c>
      <c r="AY2034" s="19">
        <f t="shared" si="3007"/>
        <v>0.27649526427671767</v>
      </c>
    </row>
    <row r="2035" spans="1:51" ht="13">
      <c r="A2035" s="16">
        <v>41290.333483796298</v>
      </c>
      <c r="B2035" s="300">
        <v>4</v>
      </c>
      <c r="C2035" s="5">
        <v>1.29</v>
      </c>
      <c r="D2035" s="5">
        <v>1.3</v>
      </c>
      <c r="E2035" s="5">
        <v>1.26</v>
      </c>
      <c r="F2035" s="5">
        <v>1.2849999999999999</v>
      </c>
      <c r="G2035" s="6">
        <v>182563</v>
      </c>
      <c r="H2035" s="113">
        <f t="shared" si="3046"/>
        <v>1.2849999999999999</v>
      </c>
      <c r="I2035" s="19">
        <f t="shared" si="3022"/>
        <v>-1.1538461538461635E-2</v>
      </c>
      <c r="J2035" s="8">
        <f t="shared" si="3027"/>
        <v>1.388277046781192</v>
      </c>
      <c r="K2035" s="8">
        <f t="shared" si="3028"/>
        <v>1.1687229532188079</v>
      </c>
      <c r="L2035" s="8">
        <f t="shared" si="3029"/>
        <v>1.2785</v>
      </c>
      <c r="M2035" s="19">
        <f t="shared" si="3030"/>
        <v>0.1878581172361721</v>
      </c>
      <c r="N2035" s="19">
        <f t="shared" si="3023"/>
        <v>-0.14000509248574752</v>
      </c>
      <c r="O2035" s="19">
        <f t="shared" si="3024"/>
        <v>-5.8347792425443674E-3</v>
      </c>
      <c r="P2035" s="19">
        <f t="shared" si="3025"/>
        <v>1.9761209757339939E-2</v>
      </c>
      <c r="Q2035" s="6">
        <v>537</v>
      </c>
      <c r="R2035" s="191">
        <v>233860.42300000001</v>
      </c>
      <c r="S2035" s="66">
        <f t="shared" si="3031"/>
        <v>435.49427001862199</v>
      </c>
      <c r="T2035" t="str">
        <f t="shared" ref="T2035:W2036" si="3054">IF(C2035&gt;$J2035,"BrokeBandUpper", IF(C2035&lt;$K2035,"BrokeBandLower", ""))</f>
        <v/>
      </c>
      <c r="U2035" t="str">
        <f t="shared" si="3054"/>
        <v/>
      </c>
      <c r="V2035" t="str">
        <f t="shared" si="3054"/>
        <v/>
      </c>
      <c r="W2035" t="str">
        <f t="shared" si="3054"/>
        <v/>
      </c>
      <c r="X2035" s="63"/>
      <c r="Y2035" s="287">
        <f t="shared" si="3033"/>
        <v>8.7912087912088042E-4</v>
      </c>
      <c r="Z2035" s="288">
        <f t="shared" si="3034"/>
        <v>1.2968593089910474</v>
      </c>
      <c r="AA2035" s="288">
        <f t="shared" si="3035"/>
        <v>1.2940602150445595</v>
      </c>
      <c r="AB2035" s="289">
        <f t="shared" si="3009"/>
        <v>2034</v>
      </c>
      <c r="AC2035" s="290">
        <f t="shared" si="3036"/>
        <v>7.8931893817601878E-3</v>
      </c>
      <c r="AD2035" s="284">
        <f t="shared" si="3047"/>
        <v>2.7990939464879183E-3</v>
      </c>
      <c r="AE2035" s="291">
        <f t="shared" si="3037"/>
        <v>-5.0940954352722686E-3</v>
      </c>
      <c r="AF2035" s="213">
        <f t="shared" si="3038"/>
        <v>2.163032225197909E-3</v>
      </c>
      <c r="AG2035" s="213">
        <f t="shared" si="3026"/>
        <v>-0.30156424644081586</v>
      </c>
      <c r="AH2035" s="292">
        <f t="shared" si="3039"/>
        <v>-2.0026380095691169E-3</v>
      </c>
      <c r="AI2035" s="293">
        <f t="shared" si="3040"/>
        <v>2037.6948049471589</v>
      </c>
      <c r="AJ2035" s="294">
        <f t="shared" si="3048"/>
        <v>-1.5000000000000124E-2</v>
      </c>
      <c r="AK2035" s="294">
        <f t="shared" si="3018"/>
        <v>0</v>
      </c>
      <c r="AL2035" s="294">
        <f t="shared" si="3041"/>
        <v>-1.5000000000000124E-2</v>
      </c>
      <c r="AM2035" s="295">
        <f t="shared" si="3020"/>
        <v>1.0714285714285707E-2</v>
      </c>
      <c r="AN2035" s="295">
        <f t="shared" si="3049"/>
        <v>-7.8571428571428646E-3</v>
      </c>
      <c r="AO2035" s="288">
        <f t="shared" si="3050"/>
        <v>1.3636363636363615</v>
      </c>
      <c r="AP2035" s="296">
        <f t="shared" si="3051"/>
        <v>57.692307692307658</v>
      </c>
      <c r="AQ2035" s="285"/>
      <c r="AR2035" s="285">
        <f t="shared" si="3052"/>
        <v>0.24999999999999445</v>
      </c>
      <c r="AS2035" s="286">
        <f t="shared" si="3053"/>
        <v>45640.749999998989</v>
      </c>
      <c r="AT2035" s="103">
        <f t="shared" si="3042"/>
        <v>0.23140542528065239</v>
      </c>
      <c r="AU2035" s="294">
        <f t="shared" si="3043"/>
        <v>1.2849999999999999</v>
      </c>
      <c r="AV2035" s="213">
        <f t="shared" si="3044"/>
        <v>0.19516235117730454</v>
      </c>
      <c r="AW2035" s="298">
        <f t="shared" si="3045"/>
        <v>3.1746031746031772E-2</v>
      </c>
      <c r="AX2035" s="297">
        <f t="shared" si="3021"/>
        <v>-1.8332804287481939E-2</v>
      </c>
      <c r="AY2035" s="213">
        <f t="shared" ref="AY2035:AY2041" si="3055">IF((AX2035&gt;AX2034),ABS(AX2035-AX2034)/ABS(AX2034),-1*ABS(AX2035-AX2034)/ABS(AX2034))</f>
        <v>0.2811353874583763</v>
      </c>
    </row>
    <row r="2036" spans="1:51">
      <c r="A2036" s="16">
        <v>41291.314710648148</v>
      </c>
      <c r="B2036" s="300">
        <v>5</v>
      </c>
      <c r="C2036" s="5">
        <v>1.2849999999999999</v>
      </c>
      <c r="D2036" s="5">
        <v>1.3049999999999999</v>
      </c>
      <c r="E2036" s="5">
        <v>1.28</v>
      </c>
      <c r="F2036" s="5">
        <v>1.3049999999999999</v>
      </c>
      <c r="G2036" s="6">
        <v>137967</v>
      </c>
      <c r="H2036" s="113">
        <f t="shared" si="3046"/>
        <v>1.3049999999999999</v>
      </c>
      <c r="I2036" s="19">
        <f t="shared" si="3022"/>
        <v>1.5564202334630364E-2</v>
      </c>
      <c r="J2036" s="8">
        <f t="shared" si="3027"/>
        <v>1.3752269800004513</v>
      </c>
      <c r="K2036" s="8">
        <f t="shared" si="3028"/>
        <v>1.198773019999549</v>
      </c>
      <c r="L2036" s="8">
        <f t="shared" si="3029"/>
        <v>1.2870000000000001</v>
      </c>
      <c r="M2036" s="19">
        <f t="shared" si="3030"/>
        <v>0.14719547158391058</v>
      </c>
      <c r="N2036" s="19">
        <f t="shared" si="3023"/>
        <v>-0.21645402525322405</v>
      </c>
      <c r="O2036" s="19">
        <f t="shared" si="3024"/>
        <v>-9.4001891128273896E-3</v>
      </c>
      <c r="P2036" s="19">
        <f t="shared" si="3025"/>
        <v>2.5711882100013062E-2</v>
      </c>
      <c r="Q2036" s="6">
        <v>206</v>
      </c>
      <c r="R2036" s="191">
        <v>178008.758</v>
      </c>
      <c r="S2036" s="66">
        <f t="shared" si="3031"/>
        <v>864.1201844660194</v>
      </c>
      <c r="T2036" t="str">
        <f t="shared" si="3054"/>
        <v/>
      </c>
      <c r="U2036" t="str">
        <f t="shared" si="3054"/>
        <v/>
      </c>
      <c r="V2036" t="str">
        <f t="shared" si="3054"/>
        <v/>
      </c>
      <c r="W2036" t="str">
        <f t="shared" si="3054"/>
        <v/>
      </c>
      <c r="X2036" s="63"/>
      <c r="Y2036" s="219">
        <f t="shared" si="3033"/>
        <v>-1.1098901098901116E-3</v>
      </c>
      <c r="Z2036" s="78">
        <f t="shared" si="3034"/>
        <v>1.298112975406426</v>
      </c>
      <c r="AA2036" s="78">
        <f t="shared" si="3035"/>
        <v>1.2948697591312621</v>
      </c>
      <c r="AB2036" s="74">
        <f t="shared" si="3009"/>
        <v>2035</v>
      </c>
      <c r="AC2036" s="80">
        <f t="shared" si="3036"/>
        <v>6.6698493683489228E-3</v>
      </c>
      <c r="AD2036" s="79">
        <f t="shared" si="3047"/>
        <v>3.2432162751638849E-3</v>
      </c>
      <c r="AE2036" s="81">
        <f t="shared" si="3037"/>
        <v>-3.4266330931850379E-3</v>
      </c>
      <c r="AF2036" s="19">
        <f t="shared" si="3038"/>
        <v>2.5046660116147769E-3</v>
      </c>
      <c r="AG2036" s="93">
        <f t="shared" si="3026"/>
        <v>-0.15498678091244014</v>
      </c>
      <c r="AH2036" s="91">
        <f t="shared" si="3039"/>
        <v>-2.3761144262857787E-3</v>
      </c>
      <c r="AI2036" s="96">
        <f t="shared" si="3040"/>
        <v>2037.5387345497695</v>
      </c>
      <c r="AJ2036" s="5">
        <f t="shared" si="3048"/>
        <v>2.0000000000000018E-2</v>
      </c>
      <c r="AK2036" s="5">
        <f t="shared" si="3018"/>
        <v>2.0000000000000018E-2</v>
      </c>
      <c r="AL2036" s="5">
        <f t="shared" si="3041"/>
        <v>0</v>
      </c>
      <c r="AM2036" s="95">
        <f t="shared" si="3020"/>
        <v>1.1785714285714288E-2</v>
      </c>
      <c r="AN2036" s="95">
        <f t="shared" si="3049"/>
        <v>-7.8571428571428646E-3</v>
      </c>
      <c r="AO2036" s="78">
        <f t="shared" si="3050"/>
        <v>1.4999999999999989</v>
      </c>
      <c r="AP2036" s="296">
        <f t="shared" si="3051"/>
        <v>59.999999999999986</v>
      </c>
      <c r="AQ2036" s="8"/>
      <c r="AR2036" s="8">
        <f t="shared" si="3052"/>
        <v>1</v>
      </c>
      <c r="AS2036" s="114">
        <f t="shared" si="3053"/>
        <v>137967</v>
      </c>
      <c r="AT2036" s="103">
        <f t="shared" si="3042"/>
        <v>0.29662642498214803</v>
      </c>
      <c r="AU2036" s="5">
        <f t="shared" si="3043"/>
        <v>1.3049999999999999</v>
      </c>
      <c r="AV2036" s="93">
        <f t="shared" si="3044"/>
        <v>0.77505737105361971</v>
      </c>
      <c r="AW2036" s="210">
        <f t="shared" si="3045"/>
        <v>1.9531249999999931E-2</v>
      </c>
      <c r="AX2036" s="276">
        <f t="shared" si="3021"/>
        <v>-1.6752776902967489E-2</v>
      </c>
      <c r="AY2036" s="19">
        <f t="shared" si="3055"/>
        <v>8.6185798950209072E-2</v>
      </c>
    </row>
    <row r="2037" spans="1:51" ht="13">
      <c r="A2037" s="16">
        <v>41292.324699074074</v>
      </c>
      <c r="B2037" s="300">
        <v>6</v>
      </c>
      <c r="C2037" s="5">
        <v>1.3049999999999999</v>
      </c>
      <c r="D2037" s="5">
        <v>1.32</v>
      </c>
      <c r="E2037" s="5">
        <v>1.29</v>
      </c>
      <c r="F2037" s="5">
        <v>1.2949999999999999</v>
      </c>
      <c r="G2037" s="6">
        <v>360158</v>
      </c>
      <c r="H2037" s="113">
        <f t="shared" si="3046"/>
        <v>1.2949999999999999</v>
      </c>
      <c r="I2037" s="19">
        <f t="shared" si="3022"/>
        <v>-7.662835249042153E-3</v>
      </c>
      <c r="J2037" s="8">
        <f t="shared" si="3027"/>
        <v>1.3632696401019029</v>
      </c>
      <c r="K2037" s="8">
        <f t="shared" si="3028"/>
        <v>1.2232303598980971</v>
      </c>
      <c r="L2037" s="8">
        <f t="shared" si="3029"/>
        <v>1.29325</v>
      </c>
      <c r="M2037" s="19">
        <f t="shared" si="3030"/>
        <v>0.11448316261171927</v>
      </c>
      <c r="N2037" s="19">
        <f t="shared" si="3023"/>
        <v>-0.22223719670304706</v>
      </c>
      <c r="O2037" s="19">
        <f t="shared" si="3024"/>
        <v>-8.6948118910119762E-3</v>
      </c>
      <c r="P2037" s="19">
        <f t="shared" si="3025"/>
        <v>2.0401977263850457E-2</v>
      </c>
      <c r="Q2037" s="6">
        <v>532</v>
      </c>
      <c r="R2037" s="191">
        <v>469050.41700000002</v>
      </c>
      <c r="S2037" s="66">
        <f t="shared" si="3031"/>
        <v>881.67371616541357</v>
      </c>
      <c r="T2037" t="str">
        <f t="shared" ref="T2037:W2038" si="3056">IF(C2037&gt;$J2037,"BrokeBandUpper", IF(C2037&lt;$K2037,"BrokeBandLower", ""))</f>
        <v/>
      </c>
      <c r="U2037" t="str">
        <f t="shared" si="3056"/>
        <v/>
      </c>
      <c r="V2037" t="str">
        <f t="shared" si="3056"/>
        <v/>
      </c>
      <c r="W2037" t="str">
        <f t="shared" si="3056"/>
        <v/>
      </c>
      <c r="X2037" s="63"/>
      <c r="Y2037" s="287">
        <f t="shared" si="3033"/>
        <v>-2.6373626373626413E-3</v>
      </c>
      <c r="Z2037" s="288">
        <f t="shared" si="3034"/>
        <v>1.2976335771938363</v>
      </c>
      <c r="AA2037" s="288">
        <f t="shared" si="3035"/>
        <v>1.2948793969555488</v>
      </c>
      <c r="AB2037" s="289">
        <f t="shared" si="3009"/>
        <v>2036</v>
      </c>
      <c r="AC2037" s="290">
        <f t="shared" si="3036"/>
        <v>4.9446506651780716E-3</v>
      </c>
      <c r="AD2037" s="284">
        <f t="shared" si="3047"/>
        <v>2.7541802382875513E-3</v>
      </c>
      <c r="AE2037" s="291">
        <f t="shared" si="3037"/>
        <v>-2.1904704268905202E-3</v>
      </c>
      <c r="AF2037" s="213">
        <f t="shared" si="3038"/>
        <v>2.1269781917629027E-3</v>
      </c>
      <c r="AG2037" s="213">
        <f t="shared" si="3026"/>
        <v>-0.25865632158915047</v>
      </c>
      <c r="AH2037" s="292">
        <f t="shared" si="3039"/>
        <v>-2.6364925124698181E-3</v>
      </c>
      <c r="AI2037" s="293">
        <f t="shared" si="3040"/>
        <v>2037.4366389656193</v>
      </c>
      <c r="AJ2037" s="294">
        <f t="shared" si="3048"/>
        <v>-1.0000000000000009E-2</v>
      </c>
      <c r="AK2037" s="294">
        <f t="shared" si="3018"/>
        <v>0</v>
      </c>
      <c r="AL2037" s="294">
        <f t="shared" si="3041"/>
        <v>-1.0000000000000009E-2</v>
      </c>
      <c r="AM2037" s="295">
        <f t="shared" ref="AM2037:AM2042" si="3057">(AVERAGE(AK2024:AK2037))</f>
        <v>9.642857142857144E-3</v>
      </c>
      <c r="AN2037" s="295">
        <f t="shared" si="3049"/>
        <v>-8.5714285714285788E-3</v>
      </c>
      <c r="AO2037" s="288">
        <f t="shared" si="3050"/>
        <v>1.1249999999999991</v>
      </c>
      <c r="AP2037" s="296">
        <f t="shared" si="3051"/>
        <v>52.941176470588218</v>
      </c>
      <c r="AQ2037" s="285"/>
      <c r="AR2037" s="285">
        <f t="shared" si="3052"/>
        <v>-0.66666666666667407</v>
      </c>
      <c r="AS2037" s="286">
        <f t="shared" si="3053"/>
        <v>-240105.33333333599</v>
      </c>
      <c r="AT2037" s="103">
        <f t="shared" si="3042"/>
        <v>0.19802612338079797</v>
      </c>
      <c r="AU2037" s="294">
        <f t="shared" si="3043"/>
        <v>1.2949999999999999</v>
      </c>
      <c r="AV2037" s="213">
        <f t="shared" si="3044"/>
        <v>-0.51189664187706285</v>
      </c>
      <c r="AW2037" s="298">
        <f t="shared" si="3045"/>
        <v>2.3255813953488393E-2</v>
      </c>
      <c r="AX2037" s="297">
        <f t="shared" ref="AX2037:AX2042" si="3058">SLOPE(M2024:M2037,AB2024:AB2037)</f>
        <v>-2.2261428675160511E-2</v>
      </c>
      <c r="AY2037" s="213">
        <f t="shared" si="3055"/>
        <v>-0.32882021912541859</v>
      </c>
    </row>
    <row r="2038" spans="1:51">
      <c r="A2038" s="16">
        <v>41295.359340277777</v>
      </c>
      <c r="B2038" s="300">
        <v>2</v>
      </c>
      <c r="C2038" s="5">
        <v>1.2949999999999999</v>
      </c>
      <c r="D2038" s="5">
        <v>1.31</v>
      </c>
      <c r="E2038" s="5">
        <v>1.29</v>
      </c>
      <c r="F2038" s="5">
        <v>1.31</v>
      </c>
      <c r="G2038" s="6">
        <v>30733</v>
      </c>
      <c r="H2038" s="113">
        <f t="shared" si="3046"/>
        <v>1.31</v>
      </c>
      <c r="I2038" s="19">
        <f t="shared" si="3022"/>
        <v>1.158301158301168E-2</v>
      </c>
      <c r="J2038" s="8">
        <f t="shared" si="3027"/>
        <v>1.3619923072370879</v>
      </c>
      <c r="K2038" s="8">
        <f t="shared" si="3028"/>
        <v>1.2320076927629124</v>
      </c>
      <c r="L2038" s="8">
        <f t="shared" si="3029"/>
        <v>1.2970000000000002</v>
      </c>
      <c r="M2038" s="19">
        <f t="shared" si="3030"/>
        <v>0.10550633347318689</v>
      </c>
      <c r="N2038" s="19">
        <f t="shared" si="3023"/>
        <v>-7.8411785049808336E-2</v>
      </c>
      <c r="O2038" s="19">
        <f t="shared" si="3024"/>
        <v>-9.3696274547677748E-4</v>
      </c>
      <c r="P2038" s="19">
        <f t="shared" si="3025"/>
        <v>7.1755354940229808E-3</v>
      </c>
      <c r="Q2038" s="6">
        <v>24</v>
      </c>
      <c r="R2038" s="191">
        <v>39894.81</v>
      </c>
      <c r="S2038" s="66">
        <f t="shared" si="3031"/>
        <v>1662.2837499999998</v>
      </c>
      <c r="T2038" t="str">
        <f t="shared" si="3056"/>
        <v/>
      </c>
      <c r="U2038" t="str">
        <f t="shared" si="3056"/>
        <v/>
      </c>
      <c r="V2038" t="str">
        <f t="shared" si="3056"/>
        <v/>
      </c>
      <c r="W2038" t="str">
        <f t="shared" si="3056"/>
        <v/>
      </c>
      <c r="X2038" s="63"/>
      <c r="Y2038" s="219">
        <f t="shared" si="3033"/>
        <v>-3.1428571428571443E-3</v>
      </c>
      <c r="Z2038" s="78">
        <f t="shared" si="3034"/>
        <v>1.2995380063059856</v>
      </c>
      <c r="AA2038" s="78">
        <f t="shared" si="3035"/>
        <v>1.2959983215808382</v>
      </c>
      <c r="AB2038" s="74">
        <f t="shared" si="3009"/>
        <v>2037</v>
      </c>
      <c r="AC2038" s="80">
        <f t="shared" si="3036"/>
        <v>4.5841241216303596E-3</v>
      </c>
      <c r="AD2038" s="79">
        <f t="shared" si="3047"/>
        <v>3.5396847251474295E-3</v>
      </c>
      <c r="AE2038" s="81">
        <f t="shared" si="3037"/>
        <v>-1.0444393964829303E-3</v>
      </c>
      <c r="AF2038" s="19">
        <f t="shared" si="3038"/>
        <v>2.7312417510153703E-3</v>
      </c>
      <c r="AG2038" s="93">
        <f t="shared" si="3026"/>
        <v>-7.291243971726126E-2</v>
      </c>
      <c r="AH2038" s="91">
        <f t="shared" si="3039"/>
        <v>-2.7409206857840047E-3</v>
      </c>
      <c r="AI2038" s="96">
        <f t="shared" si="3040"/>
        <v>2037.5518503448343</v>
      </c>
      <c r="AJ2038" s="5">
        <f t="shared" si="3048"/>
        <v>1.5000000000000124E-2</v>
      </c>
      <c r="AK2038" s="5">
        <f t="shared" ref="AK2038:AK2045" si="3059">IF(AJ2038&gt;0,AJ2038,0)</f>
        <v>1.5000000000000124E-2</v>
      </c>
      <c r="AL2038" s="5">
        <f t="shared" si="3041"/>
        <v>0</v>
      </c>
      <c r="AM2038" s="95">
        <f t="shared" si="3057"/>
        <v>9.2857142857142947E-3</v>
      </c>
      <c r="AN2038" s="95">
        <f t="shared" si="3049"/>
        <v>-8.5714285714285788E-3</v>
      </c>
      <c r="AO2038" s="78">
        <f t="shared" si="3050"/>
        <v>1.0833333333333335</v>
      </c>
      <c r="AP2038" s="296">
        <f t="shared" si="3051"/>
        <v>52</v>
      </c>
      <c r="AQ2038" s="8"/>
      <c r="AR2038" s="8">
        <f t="shared" si="3052"/>
        <v>1</v>
      </c>
      <c r="AS2038" s="114">
        <f t="shared" si="3053"/>
        <v>30733</v>
      </c>
      <c r="AT2038" s="103">
        <f t="shared" si="3042"/>
        <v>0.14119825838079647</v>
      </c>
      <c r="AU2038" s="5">
        <f t="shared" si="3043"/>
        <v>1.31</v>
      </c>
      <c r="AV2038" s="93">
        <f t="shared" si="3044"/>
        <v>0.77035083009544358</v>
      </c>
      <c r="AW2038" s="210">
        <f t="shared" si="3045"/>
        <v>1.5503875968992262E-2</v>
      </c>
      <c r="AX2038" s="276">
        <f t="shared" si="3058"/>
        <v>-2.6227660693660174E-2</v>
      </c>
      <c r="AY2038" s="19">
        <f t="shared" si="3055"/>
        <v>-0.1781661040886032</v>
      </c>
    </row>
    <row r="2039" spans="1:51" ht="13">
      <c r="A2039" s="16">
        <v>41296.329652777778</v>
      </c>
      <c r="B2039" s="300">
        <v>3</v>
      </c>
      <c r="C2039" s="5">
        <v>1.3</v>
      </c>
      <c r="D2039" s="5">
        <v>1.3</v>
      </c>
      <c r="E2039" s="5">
        <v>1.28</v>
      </c>
      <c r="F2039" s="5">
        <v>1.2849999999999999</v>
      </c>
      <c r="G2039" s="6">
        <v>127242</v>
      </c>
      <c r="H2039" s="113">
        <f t="shared" si="3046"/>
        <v>1.2849999999999999</v>
      </c>
      <c r="I2039" s="19">
        <f t="shared" ref="I2039:I2045" si="3060">IF(A2040&gt;A2039,(H2039-H2038)/H2038, (H2039-H2040)/H2040)</f>
        <v>-1.9083969465648956E-2</v>
      </c>
      <c r="J2039" s="8">
        <f t="shared" ref="J2039:J2044" si="3061">(L2039)+2*STDEVPA(H2020:H2039)</f>
        <v>1.3574106451576808</v>
      </c>
      <c r="K2039" s="8">
        <f t="shared" ref="K2039:K2044" si="3062">(L2039)-(2*STDEVPA(H2020:H2039))</f>
        <v>1.2420893548423191</v>
      </c>
      <c r="L2039" s="8">
        <f t="shared" ref="L2039:L2044" si="3063">AVERAGE(H2020:H2039)</f>
        <v>1.29975</v>
      </c>
      <c r="M2039" s="19">
        <f t="shared" ref="M2039:M2044" si="3064">(J2039-K2039)/K2039</f>
        <v>9.2844600805713842E-2</v>
      </c>
      <c r="N2039" s="19">
        <f t="shared" ref="N2039:N2045" si="3065">IF(A2040&gt;A2039,(M2039-M2038)/M2038, (M2039-M2040)/M2040)</f>
        <v>-0.1200092188843892</v>
      </c>
      <c r="O2039" s="19">
        <f t="shared" ref="O2039:O2045" si="3066">IF(A2040&gt;A2039,(J2039-J2038)/J2038, (J2039-J2040)/J2040)</f>
        <v>-3.3639412315780966E-3</v>
      </c>
      <c r="P2039" s="19">
        <f t="shared" ref="P2039:P2045" si="3067">IF(A2040&gt;A2039,(K2039-K2038)/K2038, (K2039-K2040)/K2040)</f>
        <v>8.1831161758392969E-3</v>
      </c>
      <c r="Q2039" s="6">
        <v>273</v>
      </c>
      <c r="R2039" s="191">
        <v>164035.49799999999</v>
      </c>
      <c r="S2039" s="66">
        <f t="shared" ref="S2039:S2044" si="3068">R2039/Q2039</f>
        <v>600.86263003662998</v>
      </c>
      <c r="T2039" t="str">
        <f t="shared" ref="T2039:W2040" si="3069">IF(C2039&gt;$J2039,"BrokeBandUpper", IF(C2039&lt;$K2039,"BrokeBandLower", ""))</f>
        <v/>
      </c>
      <c r="U2039" t="str">
        <f t="shared" si="3069"/>
        <v/>
      </c>
      <c r="V2039" t="str">
        <f t="shared" si="3069"/>
        <v/>
      </c>
      <c r="W2039" t="str">
        <f t="shared" si="3069"/>
        <v/>
      </c>
      <c r="X2039" s="63"/>
      <c r="Y2039" s="287">
        <f t="shared" ref="Y2039:Y2044" si="3070">SLOPE(H2026:H2039,AB2026:AB2039)</f>
        <v>-2.2637362637362682E-3</v>
      </c>
      <c r="Z2039" s="288">
        <f t="shared" ref="Z2039:Z2044" si="3071">Z2038+(0.154*(F2039-Z2038))</f>
        <v>1.2972991533348639</v>
      </c>
      <c r="AA2039" s="288">
        <f t="shared" ref="AA2039:AA2044" si="3072">AA2038+(0.074*(F2039-AA2038))</f>
        <v>1.2951844457838562</v>
      </c>
      <c r="AB2039" s="289">
        <f t="shared" si="3009"/>
        <v>2038</v>
      </c>
      <c r="AC2039" s="290">
        <f t="shared" ref="AC2039:AC2044" si="3073">AD2039-AE2039</f>
        <v>2.5273175579925305E-3</v>
      </c>
      <c r="AD2039" s="284">
        <f t="shared" si="3047"/>
        <v>2.1147075510077329E-3</v>
      </c>
      <c r="AE2039" s="291">
        <f t="shared" ref="AE2039:AE2044" si="3074">AE2038+(0.2*(AD2039-AE2038))</f>
        <v>-4.1261000698479772E-4</v>
      </c>
      <c r="AF2039" s="213">
        <f t="shared" ref="AF2039:AF2044" si="3075">AD2039/AA2039</f>
        <v>1.6327462531623399E-3</v>
      </c>
      <c r="AG2039" s="213">
        <f t="shared" ref="AG2039:AG2045" si="3076">IF(A2040&gt;A2039,(AC2039-AC2038)/AC2038, (AC2039-AC2040)/AC2040)</f>
        <v>-0.4486803823510605</v>
      </c>
      <c r="AH2039" s="292">
        <f t="shared" ref="AH2039:AH2044" si="3077">SLOPE(AC2026:AC2039,AB2026:AB2039)</f>
        <v>-2.6472739749207135E-3</v>
      </c>
      <c r="AI2039" s="293">
        <f t="shared" ref="AI2039:AI2044" si="3078">INTERCEPT(AB2026:AB2039,AC2026:AC2039)</f>
        <v>2037.8356318626279</v>
      </c>
      <c r="AJ2039" s="294">
        <f t="shared" si="3048"/>
        <v>-2.5000000000000133E-2</v>
      </c>
      <c r="AK2039" s="294">
        <f t="shared" si="3059"/>
        <v>0</v>
      </c>
      <c r="AL2039" s="294">
        <f t="shared" ref="AL2039:AL2044" si="3079">IF(AJ2039&lt;0,AJ2039,0)</f>
        <v>-2.5000000000000133E-2</v>
      </c>
      <c r="AM2039" s="295">
        <f t="shared" si="3057"/>
        <v>4.6428571428571552E-3</v>
      </c>
      <c r="AN2039" s="295">
        <f t="shared" si="3049"/>
        <v>-1.0357142857142874E-2</v>
      </c>
      <c r="AO2039" s="288">
        <f t="shared" si="3050"/>
        <v>0.44827586206896597</v>
      </c>
      <c r="AP2039" s="296">
        <f t="shared" si="3051"/>
        <v>30.952380952380977</v>
      </c>
      <c r="AQ2039" s="285"/>
      <c r="AR2039" s="285">
        <f t="shared" si="3052"/>
        <v>-0.5000000000000111</v>
      </c>
      <c r="AS2039" s="286">
        <f t="shared" si="3053"/>
        <v>-63621.000000001412</v>
      </c>
      <c r="AT2039" s="103">
        <f t="shared" ref="AT2039:AT2044" si="3080">SUM(AS2020:AS2039)/SUM(G2020:G2039)</f>
        <v>0.19648026800801541</v>
      </c>
      <c r="AU2039" s="294">
        <f t="shared" ref="AU2039:AU2044" si="3081">F2039</f>
        <v>1.2849999999999999</v>
      </c>
      <c r="AV2039" s="213">
        <f t="shared" ref="AV2039:AV2044" si="3082">AS2039/R2039</f>
        <v>-0.38784897644533878</v>
      </c>
      <c r="AW2039" s="298">
        <f t="shared" ref="AW2039:AW2044" si="3083">(D2039-E2039)/E2039</f>
        <v>1.5625000000000014E-2</v>
      </c>
      <c r="AX2039" s="297">
        <f t="shared" si="3058"/>
        <v>-2.7849353910100488E-2</v>
      </c>
      <c r="AY2039" s="213">
        <f t="shared" si="3055"/>
        <v>-6.1831409037265549E-2</v>
      </c>
    </row>
    <row r="2040" spans="1:51">
      <c r="A2040" s="16">
        <v>41297.330763888887</v>
      </c>
      <c r="B2040" s="300">
        <v>4</v>
      </c>
      <c r="C2040" s="5">
        <v>1.2849999999999999</v>
      </c>
      <c r="D2040" s="5">
        <v>1.3</v>
      </c>
      <c r="E2040" s="5">
        <v>1.26</v>
      </c>
      <c r="F2040" s="5">
        <v>1.2849999999999999</v>
      </c>
      <c r="G2040" s="6">
        <v>141301</v>
      </c>
      <c r="H2040" s="113">
        <f t="shared" ref="H2040:H2045" si="3084">F2040</f>
        <v>1.2849999999999999</v>
      </c>
      <c r="I2040" s="19">
        <f t="shared" si="3060"/>
        <v>0</v>
      </c>
      <c r="J2040" s="8">
        <f t="shared" si="3061"/>
        <v>1.3542166560779321</v>
      </c>
      <c r="K2040" s="8">
        <f t="shared" si="3062"/>
        <v>1.2492833439220679</v>
      </c>
      <c r="L2040" s="8">
        <f t="shared" si="3063"/>
        <v>1.30175</v>
      </c>
      <c r="M2040" s="19">
        <f t="shared" si="3064"/>
        <v>8.399480603529931E-2</v>
      </c>
      <c r="N2040" s="19">
        <f t="shared" si="3065"/>
        <v>-9.5318356626181946E-2</v>
      </c>
      <c r="O2040" s="19">
        <f t="shared" si="3066"/>
        <v>-2.3530013494020801E-3</v>
      </c>
      <c r="P2040" s="19">
        <f t="shared" si="3067"/>
        <v>5.7918450485891478E-3</v>
      </c>
      <c r="Q2040" s="6">
        <v>71</v>
      </c>
      <c r="R2040" s="191">
        <v>180905.06</v>
      </c>
      <c r="S2040" s="66">
        <f t="shared" si="3068"/>
        <v>2547.9585915492958</v>
      </c>
      <c r="T2040" t="str">
        <f t="shared" si="3069"/>
        <v/>
      </c>
      <c r="U2040" t="str">
        <f t="shared" si="3069"/>
        <v/>
      </c>
      <c r="V2040" t="str">
        <f t="shared" si="3069"/>
        <v/>
      </c>
      <c r="W2040" t="str">
        <f t="shared" si="3069"/>
        <v/>
      </c>
      <c r="X2040" s="63"/>
      <c r="Y2040" s="219">
        <f t="shared" si="3070"/>
        <v>-2.6813186813186901E-3</v>
      </c>
      <c r="Z2040" s="78">
        <f t="shared" si="3071"/>
        <v>1.2954050837212949</v>
      </c>
      <c r="AA2040" s="78">
        <f t="shared" si="3072"/>
        <v>1.2944307967958508</v>
      </c>
      <c r="AB2040" s="74">
        <f t="shared" si="3009"/>
        <v>2039</v>
      </c>
      <c r="AC2040" s="80">
        <f t="shared" si="3073"/>
        <v>1.109517545943119E-3</v>
      </c>
      <c r="AD2040" s="79">
        <f t="shared" ref="AD2040:AD2045" si="3085">Z2040-AA2040</f>
        <v>9.7428692544410112E-4</v>
      </c>
      <c r="AE2040" s="81">
        <f t="shared" si="3074"/>
        <v>-1.3523062049901796E-4</v>
      </c>
      <c r="AF2040" s="19">
        <f t="shared" si="3075"/>
        <v>7.526759467217461E-4</v>
      </c>
      <c r="AG2040" s="93">
        <f t="shared" si="3076"/>
        <v>-0.56099005349196474</v>
      </c>
      <c r="AH2040" s="91">
        <f t="shared" si="3077"/>
        <v>-2.5113563593962842E-3</v>
      </c>
      <c r="AI2040" s="96">
        <f t="shared" si="3078"/>
        <v>2038.1819772804522</v>
      </c>
      <c r="AJ2040" s="5">
        <f t="shared" ref="AJ2040:AJ2045" si="3086">F2040-F2039</f>
        <v>0</v>
      </c>
      <c r="AK2040" s="5">
        <f t="shared" si="3059"/>
        <v>0</v>
      </c>
      <c r="AL2040" s="5">
        <f t="shared" si="3079"/>
        <v>0</v>
      </c>
      <c r="AM2040" s="95">
        <f t="shared" si="3057"/>
        <v>4.6428571428571552E-3</v>
      </c>
      <c r="AN2040" s="95">
        <f t="shared" ref="AN2040:AN2045" si="3087">(AVERAGE(AL2027:AL2040))</f>
        <v>-6.7857142857142994E-3</v>
      </c>
      <c r="AO2040" s="78">
        <f t="shared" ref="AO2040:AO2045" si="3088">ABS(AM2040/AN2040)</f>
        <v>0.68421052631578994</v>
      </c>
      <c r="AP2040" s="296">
        <f t="shared" ref="AP2040:AP2045" si="3089">IF(AN2040=0,100,100-(100/(1+AO2040)))</f>
        <v>40.625000000000014</v>
      </c>
      <c r="AQ2040" s="8"/>
      <c r="AR2040" s="8">
        <f t="shared" ref="AR2040:AR2045" si="3090">IF(ISERROR(((F2040-E2040)-(D2040-F2040))/(D2040-E2040)),0,((F2040-E2040)-(D2040-F2040))/(D2040-E2040))</f>
        <v>0.24999999999999445</v>
      </c>
      <c r="AS2040" s="114">
        <f t="shared" ref="AS2040:AS2045" si="3091">IF(ISERROR(AR2040*G2040),0,AR2040*G2040)</f>
        <v>35325.249999999214</v>
      </c>
      <c r="AT2040" s="103">
        <f t="shared" si="3080"/>
        <v>0.19734394583550505</v>
      </c>
      <c r="AU2040" s="5">
        <f t="shared" si="3081"/>
        <v>1.2849999999999999</v>
      </c>
      <c r="AV2040" s="93">
        <f t="shared" si="3082"/>
        <v>0.19526955188538792</v>
      </c>
      <c r="AW2040" s="210">
        <f t="shared" si="3083"/>
        <v>3.1746031746031772E-2</v>
      </c>
      <c r="AX2040" s="276">
        <f t="shared" si="3058"/>
        <v>-2.7693209301713352E-2</v>
      </c>
      <c r="AY2040" s="19">
        <f t="shared" si="3055"/>
        <v>5.6067587381445584E-3</v>
      </c>
    </row>
    <row r="2041" spans="1:51" ht="13">
      <c r="A2041" s="16">
        <v>41298.338645833333</v>
      </c>
      <c r="B2041" s="300">
        <v>5</v>
      </c>
      <c r="C2041" s="5">
        <v>1.28</v>
      </c>
      <c r="D2041" s="5">
        <v>1.3049999999999999</v>
      </c>
      <c r="E2041" s="5">
        <v>1.26</v>
      </c>
      <c r="F2041" s="5">
        <v>1.26</v>
      </c>
      <c r="G2041" s="6">
        <v>133739</v>
      </c>
      <c r="H2041" s="113">
        <f t="shared" si="3084"/>
        <v>1.26</v>
      </c>
      <c r="I2041" s="19">
        <f t="shared" si="3060"/>
        <v>-1.9455252918287869E-2</v>
      </c>
      <c r="J2041" s="8">
        <f t="shared" si="3061"/>
        <v>1.3520479565673502</v>
      </c>
      <c r="K2041" s="8">
        <f t="shared" si="3062"/>
        <v>1.2529520434326502</v>
      </c>
      <c r="L2041" s="8">
        <f t="shared" si="3063"/>
        <v>1.3025000000000002</v>
      </c>
      <c r="M2041" s="19">
        <f t="shared" si="3064"/>
        <v>7.9089948936283211E-2</v>
      </c>
      <c r="N2041" s="19">
        <f t="shared" si="3065"/>
        <v>-5.8394766659200383E-2</v>
      </c>
      <c r="O2041" s="19">
        <f t="shared" si="3066"/>
        <v>-1.6014420593989851E-3</v>
      </c>
      <c r="P2041" s="19">
        <f t="shared" si="3067"/>
        <v>2.9366432590581392E-3</v>
      </c>
      <c r="Q2041" s="6">
        <v>75</v>
      </c>
      <c r="R2041" s="191">
        <v>171931.90100000001</v>
      </c>
      <c r="S2041" s="66">
        <f t="shared" si="3068"/>
        <v>2292.4253466666669</v>
      </c>
      <c r="T2041" t="str">
        <f t="shared" ref="T2041:W2042" si="3092">IF(C2041&gt;$J2041,"BrokeBandUpper", IF(C2041&lt;$K2041,"BrokeBandLower", ""))</f>
        <v/>
      </c>
      <c r="U2041" t="str">
        <f t="shared" si="3092"/>
        <v/>
      </c>
      <c r="V2041" t="str">
        <f t="shared" si="3092"/>
        <v/>
      </c>
      <c r="W2041" t="str">
        <f t="shared" si="3092"/>
        <v/>
      </c>
      <c r="X2041" s="63"/>
      <c r="Y2041" s="287">
        <f t="shared" si="3070"/>
        <v>-3.6813186813186918E-3</v>
      </c>
      <c r="Z2041" s="288">
        <f t="shared" si="3071"/>
        <v>1.2899527008282154</v>
      </c>
      <c r="AA2041" s="288">
        <f t="shared" si="3072"/>
        <v>1.2918829178329578</v>
      </c>
      <c r="AB2041" s="289">
        <f t="shared" si="3009"/>
        <v>2040</v>
      </c>
      <c r="AC2041" s="290">
        <f t="shared" si="3073"/>
        <v>-1.4359891073946935E-3</v>
      </c>
      <c r="AD2041" s="284">
        <f t="shared" si="3085"/>
        <v>-1.930217004742385E-3</v>
      </c>
      <c r="AE2041" s="291">
        <f t="shared" si="3074"/>
        <v>-4.9422789734769146E-4</v>
      </c>
      <c r="AF2041" s="213">
        <f t="shared" si="3075"/>
        <v>-1.4941114075416272E-3</v>
      </c>
      <c r="AG2041" s="213">
        <f t="shared" si="3076"/>
        <v>-2.2942464160619154</v>
      </c>
      <c r="AH2041" s="292">
        <f t="shared" si="3077"/>
        <v>-2.3876248931857325E-3</v>
      </c>
      <c r="AI2041" s="293">
        <f t="shared" si="3078"/>
        <v>2038.4706781809061</v>
      </c>
      <c r="AJ2041" s="294">
        <f t="shared" si="3086"/>
        <v>-2.4999999999999911E-2</v>
      </c>
      <c r="AK2041" s="294">
        <f t="shared" si="3059"/>
        <v>0</v>
      </c>
      <c r="AL2041" s="294">
        <f t="shared" si="3079"/>
        <v>-2.4999999999999911E-2</v>
      </c>
      <c r="AM2041" s="295">
        <f t="shared" si="3057"/>
        <v>4.6428571428571552E-3</v>
      </c>
      <c r="AN2041" s="295">
        <f t="shared" si="3087"/>
        <v>-8.5714285714285788E-3</v>
      </c>
      <c r="AO2041" s="288">
        <f t="shared" si="3088"/>
        <v>0.54166666666666763</v>
      </c>
      <c r="AP2041" s="296">
        <f t="shared" si="3089"/>
        <v>35.135135135135172</v>
      </c>
      <c r="AQ2041" s="285"/>
      <c r="AR2041" s="285">
        <f t="shared" si="3090"/>
        <v>-1</v>
      </c>
      <c r="AS2041" s="286">
        <f t="shared" si="3091"/>
        <v>-133739</v>
      </c>
      <c r="AT2041" s="103">
        <f t="shared" si="3080"/>
        <v>0.16158251758899689</v>
      </c>
      <c r="AU2041" s="294">
        <f t="shared" si="3081"/>
        <v>1.26</v>
      </c>
      <c r="AV2041" s="213">
        <f t="shared" si="3082"/>
        <v>-0.77786029946821789</v>
      </c>
      <c r="AW2041" s="298">
        <f t="shared" si="3083"/>
        <v>3.5714285714285657E-2</v>
      </c>
      <c r="AX2041" s="297">
        <f t="shared" si="3058"/>
        <v>-2.5939145452128925E-2</v>
      </c>
      <c r="AY2041" s="213">
        <f t="shared" si="3055"/>
        <v>6.3339132365417286E-2</v>
      </c>
    </row>
    <row r="2042" spans="1:51">
      <c r="A2042" s="16">
        <v>41299.320775462962</v>
      </c>
      <c r="B2042" s="300">
        <v>6</v>
      </c>
      <c r="C2042" s="5">
        <v>1.26</v>
      </c>
      <c r="D2042" s="5">
        <v>1.2949999999999999</v>
      </c>
      <c r="E2042" s="5">
        <v>1.26</v>
      </c>
      <c r="F2042" s="5">
        <v>1.2949999999999999</v>
      </c>
      <c r="G2042" s="6">
        <v>61618</v>
      </c>
      <c r="H2042" s="113">
        <f t="shared" si="3084"/>
        <v>1.2949999999999999</v>
      </c>
      <c r="I2042" s="19">
        <f t="shared" si="3060"/>
        <v>2.7777777777777714E-2</v>
      </c>
      <c r="J2042" s="8">
        <f t="shared" si="3061"/>
        <v>1.348278726147224</v>
      </c>
      <c r="K2042" s="8">
        <f t="shared" si="3062"/>
        <v>1.2612212738527766</v>
      </c>
      <c r="L2042" s="8">
        <f t="shared" si="3063"/>
        <v>1.3047500000000003</v>
      </c>
      <c r="M2042" s="19">
        <f t="shared" si="3064"/>
        <v>6.9026311321648132E-2</v>
      </c>
      <c r="N2042" s="19">
        <f t="shared" si="3065"/>
        <v>-0.12724293984236343</v>
      </c>
      <c r="O2042" s="19">
        <f t="shared" si="3066"/>
        <v>-2.7877934372207789E-3</v>
      </c>
      <c r="P2042" s="19">
        <f t="shared" si="3067"/>
        <v>6.5997980237708035E-3</v>
      </c>
      <c r="Q2042" s="6">
        <v>250</v>
      </c>
      <c r="R2042" s="191">
        <v>78500.7</v>
      </c>
      <c r="S2042" s="66">
        <f t="shared" si="3068"/>
        <v>314.00279999999998</v>
      </c>
      <c r="T2042" t="str">
        <f t="shared" si="3092"/>
        <v>BrokeBandLower</v>
      </c>
      <c r="U2042" t="str">
        <f t="shared" si="3092"/>
        <v/>
      </c>
      <c r="V2042" t="str">
        <f t="shared" si="3092"/>
        <v>BrokeBandLower</v>
      </c>
      <c r="W2042" t="str">
        <f t="shared" si="3092"/>
        <v/>
      </c>
      <c r="X2042" s="63"/>
      <c r="Y2042" s="219">
        <f t="shared" si="3070"/>
        <v>-3.6043956043956154E-3</v>
      </c>
      <c r="Z2042" s="78">
        <f t="shared" si="3071"/>
        <v>1.2907299849006704</v>
      </c>
      <c r="AA2042" s="78">
        <f t="shared" si="3072"/>
        <v>1.2921135819133189</v>
      </c>
      <c r="AB2042" s="74">
        <f t="shared" si="3009"/>
        <v>2041</v>
      </c>
      <c r="AC2042" s="80">
        <f t="shared" si="3073"/>
        <v>-7.1149529224069728E-4</v>
      </c>
      <c r="AD2042" s="79">
        <f t="shared" si="3085"/>
        <v>-1.3835970126485631E-3</v>
      </c>
      <c r="AE2042" s="81">
        <f t="shared" si="3074"/>
        <v>-6.7210172040786578E-4</v>
      </c>
      <c r="AF2042" s="19">
        <f t="shared" si="3075"/>
        <v>-1.0708013846582886E-3</v>
      </c>
      <c r="AG2042" s="93">
        <f t="shared" si="3076"/>
        <v>-0.50452598242088409</v>
      </c>
      <c r="AH2042" s="91">
        <f t="shared" si="3077"/>
        <v>-2.2036539210304328E-3</v>
      </c>
      <c r="AI2042" s="96">
        <f t="shared" si="3078"/>
        <v>2038.872649201378</v>
      </c>
      <c r="AJ2042" s="5">
        <f t="shared" si="3086"/>
        <v>3.499999999999992E-2</v>
      </c>
      <c r="AK2042" s="5">
        <f t="shared" si="3059"/>
        <v>3.499999999999992E-2</v>
      </c>
      <c r="AL2042" s="5">
        <f t="shared" si="3079"/>
        <v>0</v>
      </c>
      <c r="AM2042" s="95">
        <f t="shared" si="3057"/>
        <v>7.1428571428571496E-3</v>
      </c>
      <c r="AN2042" s="95">
        <f t="shared" si="3087"/>
        <v>-8.2142857142857295E-3</v>
      </c>
      <c r="AO2042" s="78">
        <f t="shared" si="3088"/>
        <v>0.86956521739130355</v>
      </c>
      <c r="AP2042" s="296">
        <f t="shared" si="3089"/>
        <v>46.51162790697672</v>
      </c>
      <c r="AQ2042" s="8"/>
      <c r="AR2042" s="8">
        <f t="shared" si="3090"/>
        <v>1</v>
      </c>
      <c r="AS2042" s="114">
        <f t="shared" si="3091"/>
        <v>61618</v>
      </c>
      <c r="AT2042" s="103">
        <f t="shared" si="3080"/>
        <v>0.16528193377818784</v>
      </c>
      <c r="AU2042" s="5">
        <f t="shared" si="3081"/>
        <v>1.2949999999999999</v>
      </c>
      <c r="AV2042" s="93">
        <f t="shared" si="3082"/>
        <v>0.78493567573282785</v>
      </c>
      <c r="AW2042" s="210">
        <f t="shared" si="3083"/>
        <v>2.7777777777777714E-2</v>
      </c>
      <c r="AX2042" s="276">
        <f t="shared" si="3058"/>
        <v>-2.3688591594266593E-2</v>
      </c>
      <c r="AY2042" s="19">
        <f t="shared" ref="AY2042:AY2049" si="3093">IF((AX2042&gt;AX2041),ABS(AX2042-AX2041)/ABS(AX2041),-1*ABS(AX2042-AX2041)/ABS(AX2041))</f>
        <v>8.6762837350049277E-2</v>
      </c>
    </row>
    <row r="2043" spans="1:51" ht="13">
      <c r="A2043" s="16">
        <v>41303.333495370367</v>
      </c>
      <c r="B2043" s="300">
        <v>3</v>
      </c>
      <c r="C2043" s="5">
        <v>1.2649999999999999</v>
      </c>
      <c r="D2043" s="5">
        <v>1.31</v>
      </c>
      <c r="E2043" s="5">
        <v>1.2649999999999999</v>
      </c>
      <c r="F2043" s="5">
        <v>1.31</v>
      </c>
      <c r="G2043" s="6">
        <v>218384</v>
      </c>
      <c r="H2043" s="113">
        <f t="shared" si="3084"/>
        <v>1.31</v>
      </c>
      <c r="I2043" s="19">
        <f t="shared" si="3060"/>
        <v>1.158301158301168E-2</v>
      </c>
      <c r="J2043" s="8">
        <f t="shared" si="3061"/>
        <v>1.3483065096031519</v>
      </c>
      <c r="K2043" s="8">
        <f t="shared" si="3062"/>
        <v>1.2641934903968484</v>
      </c>
      <c r="L2043" s="8">
        <f t="shared" si="3063"/>
        <v>1.3062500000000001</v>
      </c>
      <c r="M2043" s="19">
        <f t="shared" si="3064"/>
        <v>6.6534925108575949E-2</v>
      </c>
      <c r="N2043" s="19">
        <f t="shared" si="3065"/>
        <v>-3.6093283349052888E-2</v>
      </c>
      <c r="O2043" s="19">
        <f t="shared" si="3066"/>
        <v>2.0606611518155926E-5</v>
      </c>
      <c r="P2043" s="19">
        <f t="shared" si="3067"/>
        <v>2.3566178320099515E-3</v>
      </c>
      <c r="Q2043" s="6">
        <v>1051</v>
      </c>
      <c r="R2043" s="191">
        <v>281922.89799999999</v>
      </c>
      <c r="S2043" s="66">
        <f t="shared" si="3068"/>
        <v>268.24252901998096</v>
      </c>
      <c r="T2043" t="str">
        <f t="shared" ref="T2043:W2044" si="3094">IF(C2043&gt;$J2043,"BrokeBandUpper", IF(C2043&lt;$K2043,"BrokeBandLower", ""))</f>
        <v/>
      </c>
      <c r="U2043" t="str">
        <f t="shared" si="3094"/>
        <v/>
      </c>
      <c r="V2043" t="str">
        <f t="shared" si="3094"/>
        <v/>
      </c>
      <c r="W2043" t="str">
        <f t="shared" si="3094"/>
        <v/>
      </c>
      <c r="X2043" s="63"/>
      <c r="Y2043" s="287">
        <f t="shared" si="3070"/>
        <v>-2.3736263736263805E-3</v>
      </c>
      <c r="Z2043" s="288">
        <f t="shared" si="3071"/>
        <v>1.2936975672259672</v>
      </c>
      <c r="AA2043" s="288">
        <f t="shared" si="3072"/>
        <v>1.2934371768517334</v>
      </c>
      <c r="AB2043" s="289">
        <f t="shared" si="3009"/>
        <v>2042</v>
      </c>
      <c r="AC2043" s="290">
        <f t="shared" si="3073"/>
        <v>7.4599367571329611E-4</v>
      </c>
      <c r="AD2043" s="284">
        <f t="shared" si="3085"/>
        <v>2.6039037423375433E-4</v>
      </c>
      <c r="AE2043" s="291">
        <f t="shared" si="3074"/>
        <v>-4.8560330147954178E-4</v>
      </c>
      <c r="AF2043" s="213">
        <f t="shared" si="3075"/>
        <v>2.0131659959515981E-4</v>
      </c>
      <c r="AG2043" s="213">
        <f t="shared" si="3076"/>
        <v>-2.048487156343584</v>
      </c>
      <c r="AH2043" s="292">
        <f t="shared" si="3077"/>
        <v>-1.912708112862388E-3</v>
      </c>
      <c r="AI2043" s="293">
        <f t="shared" si="3078"/>
        <v>2039.434191742233</v>
      </c>
      <c r="AJ2043" s="294">
        <f t="shared" si="3086"/>
        <v>1.5000000000000124E-2</v>
      </c>
      <c r="AK2043" s="294">
        <f t="shared" si="3059"/>
        <v>1.5000000000000124E-2</v>
      </c>
      <c r="AL2043" s="294">
        <f t="shared" si="3079"/>
        <v>0</v>
      </c>
      <c r="AM2043" s="295">
        <f t="shared" ref="AM2043:AM2048" si="3095">(AVERAGE(AK2030:AK2043))</f>
        <v>6.7857142857142994E-3</v>
      </c>
      <c r="AN2043" s="295">
        <f t="shared" si="3087"/>
        <v>-8.2142857142857295E-3</v>
      </c>
      <c r="AO2043" s="288">
        <f t="shared" si="3088"/>
        <v>0.82608695652173925</v>
      </c>
      <c r="AP2043" s="296">
        <f t="shared" si="3089"/>
        <v>45.238095238095241</v>
      </c>
      <c r="AQ2043" s="285"/>
      <c r="AR2043" s="285">
        <f t="shared" si="3090"/>
        <v>1</v>
      </c>
      <c r="AS2043" s="286">
        <f t="shared" si="3091"/>
        <v>218384</v>
      </c>
      <c r="AT2043" s="103">
        <f t="shared" si="3080"/>
        <v>0.14960534081776458</v>
      </c>
      <c r="AU2043" s="294">
        <f t="shared" si="3081"/>
        <v>1.31</v>
      </c>
      <c r="AV2043" s="213">
        <f t="shared" si="3082"/>
        <v>0.77462313827378437</v>
      </c>
      <c r="AW2043" s="298">
        <f t="shared" si="3083"/>
        <v>3.557312252964439E-2</v>
      </c>
      <c r="AX2043" s="297">
        <f t="shared" ref="AX2043:AX2048" si="3096">SLOPE(M2030:M2043,AB2030:AB2043)</f>
        <v>-2.1164563940126224E-2</v>
      </c>
      <c r="AY2043" s="213">
        <f t="shared" si="3093"/>
        <v>0.1065503469928227</v>
      </c>
    </row>
    <row r="2044" spans="1:51">
      <c r="A2044" s="16">
        <v>41304.315324074072</v>
      </c>
      <c r="B2044" s="300">
        <v>4</v>
      </c>
      <c r="C2044" s="5">
        <v>1.3149999999999999</v>
      </c>
      <c r="D2044" s="5">
        <v>1.3149999999999999</v>
      </c>
      <c r="E2044" s="5">
        <v>1.26</v>
      </c>
      <c r="F2044" s="5">
        <v>1.27</v>
      </c>
      <c r="G2044" s="6">
        <v>130320</v>
      </c>
      <c r="H2044" s="113">
        <f t="shared" si="3084"/>
        <v>1.27</v>
      </c>
      <c r="I2044" s="19">
        <f t="shared" si="3060"/>
        <v>-3.0534351145038195E-2</v>
      </c>
      <c r="J2044" s="8">
        <f t="shared" si="3061"/>
        <v>1.3496359666265525</v>
      </c>
      <c r="K2044" s="8">
        <f t="shared" si="3062"/>
        <v>1.2598640333734472</v>
      </c>
      <c r="L2044" s="8">
        <f t="shared" si="3063"/>
        <v>1.3047499999999999</v>
      </c>
      <c r="M2044" s="19">
        <f t="shared" si="3064"/>
        <v>7.1255255229986561E-2</v>
      </c>
      <c r="N2044" s="19">
        <f t="shared" si="3065"/>
        <v>7.0945148186575338E-2</v>
      </c>
      <c r="O2044" s="19">
        <f t="shared" si="3066"/>
        <v>9.8601988044387111E-4</v>
      </c>
      <c r="P2044" s="19">
        <f t="shared" si="3067"/>
        <v>-3.4246790988000362E-3</v>
      </c>
      <c r="Q2044" s="6">
        <v>492</v>
      </c>
      <c r="R2044" s="191">
        <v>165944.82500000001</v>
      </c>
      <c r="S2044" s="66">
        <f t="shared" si="3068"/>
        <v>337.28622967479674</v>
      </c>
      <c r="T2044" t="str">
        <f t="shared" si="3094"/>
        <v/>
      </c>
      <c r="U2044" t="str">
        <f t="shared" si="3094"/>
        <v/>
      </c>
      <c r="V2044" t="str">
        <f t="shared" si="3094"/>
        <v/>
      </c>
      <c r="W2044" t="str">
        <f t="shared" si="3094"/>
        <v/>
      </c>
      <c r="X2044" s="63"/>
      <c r="Y2044" s="219">
        <f t="shared" si="3070"/>
        <v>-2.1978021978022017E-3</v>
      </c>
      <c r="Z2044" s="78">
        <f t="shared" si="3071"/>
        <v>1.2900481418731682</v>
      </c>
      <c r="AA2044" s="78">
        <f t="shared" si="3072"/>
        <v>1.2917028257647052</v>
      </c>
      <c r="AB2044" s="74">
        <f t="shared" si="3009"/>
        <v>2043</v>
      </c>
      <c r="AC2044" s="80">
        <f t="shared" si="3073"/>
        <v>-9.3526447204596731E-4</v>
      </c>
      <c r="AD2044" s="79">
        <f t="shared" si="3085"/>
        <v>-1.654683891537001E-3</v>
      </c>
      <c r="AE2044" s="81">
        <f t="shared" si="3074"/>
        <v>-7.1941941949103371E-4</v>
      </c>
      <c r="AF2044" s="19">
        <f t="shared" si="3075"/>
        <v>-1.2810097326816686E-3</v>
      </c>
      <c r="AG2044" s="93">
        <f t="shared" si="3076"/>
        <v>-2.253716355104078</v>
      </c>
      <c r="AH2044" s="91">
        <f t="shared" si="3077"/>
        <v>-1.6331329168839516E-3</v>
      </c>
      <c r="AI2044" s="96">
        <f t="shared" si="3078"/>
        <v>2040.0095043535684</v>
      </c>
      <c r="AJ2044" s="5">
        <f t="shared" si="3086"/>
        <v>-4.0000000000000036E-2</v>
      </c>
      <c r="AK2044" s="5">
        <f t="shared" si="3059"/>
        <v>0</v>
      </c>
      <c r="AL2044" s="5">
        <f t="shared" si="3079"/>
        <v>-4.0000000000000036E-2</v>
      </c>
      <c r="AM2044" s="95">
        <f t="shared" si="3095"/>
        <v>6.7857142857142994E-3</v>
      </c>
      <c r="AN2044" s="95">
        <f t="shared" si="3087"/>
        <v>-1.107142857142859E-2</v>
      </c>
      <c r="AO2044" s="78">
        <f t="shared" si="3088"/>
        <v>0.61290322580645185</v>
      </c>
      <c r="AP2044" s="296">
        <f t="shared" si="3089"/>
        <v>38.000000000000014</v>
      </c>
      <c r="AQ2044" s="8"/>
      <c r="AR2044" s="8">
        <f t="shared" si="3090"/>
        <v>-0.63636363636363558</v>
      </c>
      <c r="AS2044" s="114">
        <f t="shared" si="3091"/>
        <v>-82930.909090908986</v>
      </c>
      <c r="AT2044" s="103">
        <f t="shared" si="3080"/>
        <v>9.3336783201615023E-2</v>
      </c>
      <c r="AU2044" s="5">
        <f t="shared" si="3081"/>
        <v>1.27</v>
      </c>
      <c r="AV2044" s="93">
        <f t="shared" si="3082"/>
        <v>-0.49974989633397116</v>
      </c>
      <c r="AW2044" s="210">
        <f t="shared" si="3083"/>
        <v>4.36507936507936E-2</v>
      </c>
      <c r="AX2044" s="276">
        <f t="shared" si="3096"/>
        <v>-1.8355395280048845E-2</v>
      </c>
      <c r="AY2044" s="19">
        <f t="shared" si="3093"/>
        <v>0.13272981517712409</v>
      </c>
    </row>
    <row r="2045" spans="1:51" ht="13">
      <c r="A2045" s="16">
        <v>41305.356805555559</v>
      </c>
      <c r="B2045" s="300">
        <v>5</v>
      </c>
      <c r="C2045" s="5">
        <v>1.26</v>
      </c>
      <c r="D2045" s="5">
        <v>1.2649999999999999</v>
      </c>
      <c r="E2045" s="5">
        <v>1.2</v>
      </c>
      <c r="F2045" s="5">
        <v>1.2549999999999999</v>
      </c>
      <c r="G2045" s="6">
        <v>219954</v>
      </c>
      <c r="H2045" s="113">
        <f t="shared" si="3084"/>
        <v>1.2549999999999999</v>
      </c>
      <c r="I2045" s="19">
        <f t="shared" si="3060"/>
        <v>-1.1811023622047341E-2</v>
      </c>
      <c r="J2045" s="8">
        <f t="shared" ref="J2045:J2050" si="3097">(L2045)+2*STDEVPA(H2026:H2045)</f>
        <v>1.3400268316572048</v>
      </c>
      <c r="K2045" s="8">
        <f t="shared" ref="K2045:K2050" si="3098">(L2045)-(2*STDEVPA(H2026:H2045))</f>
        <v>1.2584731683427957</v>
      </c>
      <c r="L2045" s="8">
        <f t="shared" ref="L2045:L2050" si="3099">AVERAGE(H2026:H2045)</f>
        <v>1.2992500000000002</v>
      </c>
      <c r="M2045" s="19">
        <f t="shared" ref="M2045:M2050" si="3100">(J2045-K2045)/K2045</f>
        <v>6.480365681677748E-2</v>
      </c>
      <c r="N2045" s="19">
        <f t="shared" si="3065"/>
        <v>-9.0542071491928861E-2</v>
      </c>
      <c r="O2045" s="19">
        <f t="shared" si="3066"/>
        <v>-7.1197976394819567E-3</v>
      </c>
      <c r="P2045" s="19">
        <f t="shared" si="3067"/>
        <v>-1.1039802659715086E-3</v>
      </c>
      <c r="Q2045" s="6">
        <v>177</v>
      </c>
      <c r="R2045" s="191">
        <v>270016.886</v>
      </c>
      <c r="S2045" s="66">
        <f t="shared" ref="S2045:S2050" si="3101">R2045/Q2045</f>
        <v>1525.5191299435028</v>
      </c>
      <c r="T2045" t="str">
        <f t="shared" ref="T2045:W2046" si="3102">IF(C2045&gt;$J2045,"BrokeBandUpper", IF(C2045&lt;$K2045,"BrokeBandLower", ""))</f>
        <v/>
      </c>
      <c r="U2045" t="str">
        <f t="shared" si="3102"/>
        <v/>
      </c>
      <c r="V2045" t="str">
        <f t="shared" si="3102"/>
        <v>BrokeBandLower</v>
      </c>
      <c r="W2045" t="str">
        <f t="shared" si="3102"/>
        <v>BrokeBandLower</v>
      </c>
      <c r="X2045" s="63"/>
      <c r="Y2045" s="287">
        <f t="shared" ref="Y2045:Y2050" si="3103">SLOPE(H2032:H2045,AB2032:AB2045)</f>
        <v>-2.5164835164835208E-3</v>
      </c>
      <c r="Z2045" s="288">
        <f t="shared" ref="Z2045:Z2050" si="3104">Z2044+(0.154*(F2045-Z2044))</f>
        <v>1.2846507280247004</v>
      </c>
      <c r="AA2045" s="288">
        <f t="shared" ref="AA2045:AA2050" si="3105">AA2044+(0.074*(F2045-AA2044))</f>
        <v>1.2889868166581171</v>
      </c>
      <c r="AB2045" s="289">
        <f t="shared" si="3009"/>
        <v>2044</v>
      </c>
      <c r="AC2045" s="290">
        <f t="shared" ref="AC2045:AC2050" si="3106">AD2045-AE2045</f>
        <v>-2.8933353711405518E-3</v>
      </c>
      <c r="AD2045" s="284">
        <f t="shared" si="3085"/>
        <v>-4.3360886334167237E-3</v>
      </c>
      <c r="AE2045" s="291">
        <f t="shared" ref="AE2045:AE2050" si="3107">AE2044+(0.2*(AD2045-AE2044))</f>
        <v>-1.4427532622761719E-3</v>
      </c>
      <c r="AF2045" s="213">
        <f t="shared" ref="AF2045:AF2050" si="3108">AD2045/AA2045</f>
        <v>-3.3639511105774179E-3</v>
      </c>
      <c r="AG2045" s="213">
        <f t="shared" si="3076"/>
        <v>2.0936012835076956</v>
      </c>
      <c r="AH2045" s="292">
        <f t="shared" ref="AH2045:AH2050" si="3109">SLOPE(AC2032:AC2045,AB2032:AB2045)</f>
        <v>-1.4032702419918561E-3</v>
      </c>
      <c r="AI2045" s="293">
        <f t="shared" ref="AI2045:AI2050" si="3110">INTERCEPT(AB2032:AB2045,AC2032:AC2045)</f>
        <v>2040.5020422714949</v>
      </c>
      <c r="AJ2045" s="294">
        <f t="shared" si="3086"/>
        <v>-1.5000000000000124E-2</v>
      </c>
      <c r="AK2045" s="294">
        <f t="shared" si="3059"/>
        <v>0</v>
      </c>
      <c r="AL2045" s="294">
        <f t="shared" ref="AL2045:AL2050" si="3111">IF(AJ2045&lt;0,AJ2045,0)</f>
        <v>-1.5000000000000124E-2</v>
      </c>
      <c r="AM2045" s="295">
        <f t="shared" si="3095"/>
        <v>6.7857142857142994E-3</v>
      </c>
      <c r="AN2045" s="295">
        <f t="shared" si="3087"/>
        <v>-1.1428571428571455E-2</v>
      </c>
      <c r="AO2045" s="288">
        <f t="shared" si="3088"/>
        <v>0.59374999999999989</v>
      </c>
      <c r="AP2045" s="296">
        <f t="shared" si="3089"/>
        <v>37.254901960784316</v>
      </c>
      <c r="AQ2045" s="285"/>
      <c r="AR2045" s="285">
        <f t="shared" si="3090"/>
        <v>0.69230769230769174</v>
      </c>
      <c r="AS2045" s="286">
        <f t="shared" si="3091"/>
        <v>152275.84615384604</v>
      </c>
      <c r="AT2045" s="103">
        <f t="shared" ref="AT2045:AT2050" si="3112">SUM(AS2026:AS2045)/SUM(G2026:G2045)</f>
        <v>5.1248456557329423E-2</v>
      </c>
      <c r="AU2045" s="294">
        <f t="shared" ref="AU2045:AU2050" si="3113">F2045</f>
        <v>1.2549999999999999</v>
      </c>
      <c r="AV2045" s="213">
        <f t="shared" ref="AV2045:AV2050" si="3114">AS2045/R2045</f>
        <v>0.56394934557480247</v>
      </c>
      <c r="AW2045" s="298">
        <f t="shared" ref="AW2045:AW2050" si="3115">(D2045-E2045)/E2045</f>
        <v>5.4166666666666627E-2</v>
      </c>
      <c r="AX2045" s="297">
        <f t="shared" si="3096"/>
        <v>-1.5540663672238032E-2</v>
      </c>
      <c r="AY2045" s="213">
        <f t="shared" si="3093"/>
        <v>0.15334628129039796</v>
      </c>
    </row>
    <row r="2046" spans="1:51">
      <c r="A2046" s="16">
        <v>41306.344837962963</v>
      </c>
      <c r="B2046" s="300">
        <v>6</v>
      </c>
      <c r="C2046" s="5">
        <v>1.23</v>
      </c>
      <c r="D2046" s="5">
        <v>1.2450000000000001</v>
      </c>
      <c r="E2046" s="5">
        <v>1.1950000000000001</v>
      </c>
      <c r="F2046" s="5">
        <v>1.2</v>
      </c>
      <c r="G2046" s="6">
        <v>206204</v>
      </c>
      <c r="H2046" s="113">
        <f t="shared" ref="H2046:H2051" si="3116">F2046</f>
        <v>1.2</v>
      </c>
      <c r="I2046" s="19">
        <f t="shared" ref="I2046:I2052" si="3117">IF(A2047&gt;A2046,(H2046-H2045)/H2045, (H2046-H2047)/H2047)</f>
        <v>-4.3824701195219078E-2</v>
      </c>
      <c r="J2046" s="8">
        <f t="shared" si="3097"/>
        <v>1.3522452125708979</v>
      </c>
      <c r="K2046" s="8">
        <f t="shared" si="3098"/>
        <v>1.2347547874291018</v>
      </c>
      <c r="L2046" s="8">
        <f t="shared" si="3099"/>
        <v>1.2934999999999999</v>
      </c>
      <c r="M2046" s="19">
        <f t="shared" si="3100"/>
        <v>9.5152840335549008E-2</v>
      </c>
      <c r="N2046" s="19">
        <f t="shared" ref="N2046:N2052" si="3118">IF(A2047&gt;A2046,(M2046-M2045)/M2045, (M2046-M2047)/M2047)</f>
        <v>0.46832516881847031</v>
      </c>
      <c r="O2046" s="19">
        <f t="shared" ref="O2046:O2052" si="3119">IF(A2047&gt;A2046,(J2046-J2045)/J2045, (J2046-J2047)/J2047)</f>
        <v>9.1180121360575159E-3</v>
      </c>
      <c r="P2046" s="19">
        <f t="shared" ref="P2046:P2052" si="3120">IF(A2047&gt;A2046,(K2046-K2045)/K2045, (K2046-K2047)/K2047)</f>
        <v>-1.8846950026695501E-2</v>
      </c>
      <c r="Q2046" s="6">
        <v>396</v>
      </c>
      <c r="R2046" s="191">
        <v>249992.984</v>
      </c>
      <c r="S2046" s="66">
        <f t="shared" si="3101"/>
        <v>631.29541414141408</v>
      </c>
      <c r="T2046" t="str">
        <f t="shared" si="3102"/>
        <v>BrokeBandLower</v>
      </c>
      <c r="U2046" t="str">
        <f t="shared" si="3102"/>
        <v/>
      </c>
      <c r="V2046" t="str">
        <f t="shared" si="3102"/>
        <v>BrokeBandLower</v>
      </c>
      <c r="W2046" t="str">
        <f t="shared" si="3102"/>
        <v>BrokeBandLower</v>
      </c>
      <c r="X2046" s="63"/>
      <c r="Y2046" s="219">
        <f t="shared" si="3103"/>
        <v>-4.7802197802197834E-3</v>
      </c>
      <c r="Z2046" s="78">
        <f t="shared" si="3104"/>
        <v>1.2716145159088965</v>
      </c>
      <c r="AA2046" s="78">
        <f t="shared" si="3105"/>
        <v>1.2824017922254165</v>
      </c>
      <c r="AB2046" s="74">
        <f t="shared" si="3009"/>
        <v>2045</v>
      </c>
      <c r="AC2046" s="80">
        <f t="shared" si="3106"/>
        <v>-7.4756184433950532E-3</v>
      </c>
      <c r="AD2046" s="79">
        <f t="shared" ref="AD2046:AD2051" si="3121">Z2046-AA2046</f>
        <v>-1.0787276316519989E-2</v>
      </c>
      <c r="AE2046" s="81">
        <f t="shared" si="3107"/>
        <v>-3.3116578731249356E-3</v>
      </c>
      <c r="AF2046" s="19">
        <f t="shared" si="3108"/>
        <v>-8.411775764754886E-3</v>
      </c>
      <c r="AG2046" s="93">
        <f t="shared" ref="AG2046:AG2052" si="3122">IF(A2047&gt;A2046,(AC2046-AC2045)/AC2045, (AC2046-AC2047)/AC2047)</f>
        <v>1.5837372735840736</v>
      </c>
      <c r="AH2046" s="91">
        <f t="shared" si="3109"/>
        <v>-1.3379018691838157E-3</v>
      </c>
      <c r="AI2046" s="96">
        <f t="shared" si="3110"/>
        <v>2040.4926732994538</v>
      </c>
      <c r="AJ2046" s="5">
        <f t="shared" ref="AJ2046:AJ2051" si="3123">F2046-F2045</f>
        <v>-5.4999999999999938E-2</v>
      </c>
      <c r="AK2046" s="5">
        <f t="shared" ref="AK2046:AK2053" si="3124">IF(AJ2046&gt;0,AJ2046,0)</f>
        <v>0</v>
      </c>
      <c r="AL2046" s="5">
        <f t="shared" si="3111"/>
        <v>-5.4999999999999938E-2</v>
      </c>
      <c r="AM2046" s="95">
        <f t="shared" si="3095"/>
        <v>6.7857142857142994E-3</v>
      </c>
      <c r="AN2046" s="95">
        <f t="shared" ref="AN2046:AN2051" si="3125">(AVERAGE(AL2033:AL2046))</f>
        <v>-1.3928571428571448E-2</v>
      </c>
      <c r="AO2046" s="78">
        <f t="shared" ref="AO2046:AO2051" si="3126">ABS(AM2046/AN2046)</f>
        <v>0.4871794871794875</v>
      </c>
      <c r="AP2046" s="296">
        <f t="shared" ref="AP2046:AP2051" si="3127">IF(AN2046=0,100,100-(100/(1+AO2046)))</f>
        <v>32.758620689655189</v>
      </c>
      <c r="AQ2046" s="8"/>
      <c r="AR2046" s="8">
        <f t="shared" ref="AR2046:AR2051" si="3128">IF(ISERROR(((F2046-E2046)-(D2046-F2046))/(D2046-E2046)),0,((F2046-E2046)-(D2046-F2046))/(D2046-E2046))</f>
        <v>-0.80000000000000449</v>
      </c>
      <c r="AS2046" s="114">
        <f t="shared" ref="AS2046:AS2051" si="3129">IF(ISERROR(AR2046*G2046),0,AR2046*G2046)</f>
        <v>-164963.20000000091</v>
      </c>
      <c r="AT2046" s="103">
        <f t="shared" si="3112"/>
        <v>0.13937796088638799</v>
      </c>
      <c r="AU2046" s="5">
        <f t="shared" si="3113"/>
        <v>1.2</v>
      </c>
      <c r="AV2046" s="93">
        <f t="shared" si="3114"/>
        <v>-0.65987131862868964</v>
      </c>
      <c r="AW2046" s="210">
        <f t="shared" si="3115"/>
        <v>4.1841004184100451E-2</v>
      </c>
      <c r="AX2046" s="276">
        <f t="shared" si="3096"/>
        <v>-1.206921711951129E-2</v>
      </c>
      <c r="AY2046" s="19">
        <f t="shared" si="3093"/>
        <v>0.22337826916157788</v>
      </c>
    </row>
    <row r="2047" spans="1:51" ht="13">
      <c r="A2047" s="16">
        <v>41309.318819444445</v>
      </c>
      <c r="B2047" s="300">
        <v>2</v>
      </c>
      <c r="C2047" s="5">
        <v>1.19</v>
      </c>
      <c r="D2047" s="5">
        <v>1.2</v>
      </c>
      <c r="E2047" s="5">
        <v>1.135</v>
      </c>
      <c r="F2047" s="5">
        <v>1.1599999999999999</v>
      </c>
      <c r="G2047" s="6">
        <v>280714</v>
      </c>
      <c r="H2047" s="113">
        <f t="shared" si="3116"/>
        <v>1.1599999999999999</v>
      </c>
      <c r="I2047" s="19">
        <f t="shared" si="3117"/>
        <v>-3.3333333333333368E-2</v>
      </c>
      <c r="J2047" s="8">
        <f t="shared" si="3097"/>
        <v>1.3674980886626715</v>
      </c>
      <c r="K2047" s="8">
        <f t="shared" si="3098"/>
        <v>1.2040019113373284</v>
      </c>
      <c r="L2047" s="8">
        <f t="shared" si="3099"/>
        <v>1.2857499999999999</v>
      </c>
      <c r="M2047" s="19">
        <f t="shared" si="3100"/>
        <v>0.13579395164227112</v>
      </c>
      <c r="N2047" s="19">
        <f t="shared" si="3118"/>
        <v>0.42711401113623548</v>
      </c>
      <c r="O2047" s="19">
        <f t="shared" si="3119"/>
        <v>1.127966728961439E-2</v>
      </c>
      <c r="P2047" s="19">
        <f t="shared" si="3120"/>
        <v>-2.4906059409418774E-2</v>
      </c>
      <c r="Q2047" s="6">
        <v>553</v>
      </c>
      <c r="R2047" s="191">
        <v>326904.734</v>
      </c>
      <c r="S2047" s="66">
        <f t="shared" si="3101"/>
        <v>591.14780108499099</v>
      </c>
      <c r="T2047" t="str">
        <f t="shared" ref="T2047:W2048" si="3130">IF(C2047&gt;$J2047,"BrokeBandUpper", IF(C2047&lt;$K2047,"BrokeBandLower", ""))</f>
        <v>BrokeBandLower</v>
      </c>
      <c r="U2047" t="str">
        <f t="shared" si="3130"/>
        <v>BrokeBandLower</v>
      </c>
      <c r="V2047" t="str">
        <f t="shared" si="3130"/>
        <v>BrokeBandLower</v>
      </c>
      <c r="W2047" t="str">
        <f t="shared" si="3130"/>
        <v>BrokeBandLower</v>
      </c>
      <c r="X2047" s="63"/>
      <c r="Y2047" s="287">
        <f t="shared" si="3103"/>
        <v>-7.4175824175824199E-3</v>
      </c>
      <c r="Z2047" s="288">
        <f t="shared" si="3104"/>
        <v>1.2544258804589263</v>
      </c>
      <c r="AA2047" s="288">
        <f t="shared" si="3105"/>
        <v>1.2733440596007357</v>
      </c>
      <c r="AB2047" s="289">
        <f t="shared" si="3009"/>
        <v>2046</v>
      </c>
      <c r="AC2047" s="290">
        <f t="shared" si="3106"/>
        <v>-1.2485217014947553E-2</v>
      </c>
      <c r="AD2047" s="284">
        <f t="shared" si="3121"/>
        <v>-1.8918179141809377E-2</v>
      </c>
      <c r="AE2047" s="291">
        <f t="shared" si="3107"/>
        <v>-6.4329621268618235E-3</v>
      </c>
      <c r="AF2047" s="213">
        <f t="shared" si="3108"/>
        <v>-1.4857083597453842E-2</v>
      </c>
      <c r="AG2047" s="213">
        <f t="shared" si="3122"/>
        <v>0.67012496818622946</v>
      </c>
      <c r="AH2047" s="292">
        <f t="shared" si="3109"/>
        <v>-1.3999153415539293E-3</v>
      </c>
      <c r="AI2047" s="293">
        <f t="shared" si="3110"/>
        <v>2040.1321048100026</v>
      </c>
      <c r="AJ2047" s="294">
        <f t="shared" si="3123"/>
        <v>-4.0000000000000036E-2</v>
      </c>
      <c r="AK2047" s="294">
        <f t="shared" si="3124"/>
        <v>0</v>
      </c>
      <c r="AL2047" s="294">
        <f t="shared" si="3111"/>
        <v>-4.0000000000000036E-2</v>
      </c>
      <c r="AM2047" s="295">
        <f t="shared" si="3095"/>
        <v>6.0714285714285844E-3</v>
      </c>
      <c r="AN2047" s="295">
        <f t="shared" si="3125"/>
        <v>-1.678571428571431E-2</v>
      </c>
      <c r="AO2047" s="288">
        <f t="shared" si="3126"/>
        <v>0.36170212765957471</v>
      </c>
      <c r="AP2047" s="296">
        <f t="shared" si="3127"/>
        <v>26.562500000000014</v>
      </c>
      <c r="AQ2047" s="285"/>
      <c r="AR2047" s="285">
        <f t="shared" si="3128"/>
        <v>-0.23076923076923286</v>
      </c>
      <c r="AS2047" s="286">
        <f t="shared" si="3129"/>
        <v>-64780.153846154433</v>
      </c>
      <c r="AT2047" s="103">
        <f t="shared" si="3112"/>
        <v>0.10436010089683824</v>
      </c>
      <c r="AU2047" s="294">
        <f t="shared" si="3113"/>
        <v>1.1599999999999999</v>
      </c>
      <c r="AV2047" s="213">
        <f t="shared" si="3114"/>
        <v>-0.19816217726034654</v>
      </c>
      <c r="AW2047" s="298">
        <f t="shared" si="3115"/>
        <v>5.7268722466960305E-2</v>
      </c>
      <c r="AX2047" s="297">
        <f t="shared" si="3096"/>
        <v>-7.4934234453476727E-3</v>
      </c>
      <c r="AY2047" s="213">
        <f t="shared" si="3093"/>
        <v>0.37912928641960675</v>
      </c>
    </row>
    <row r="2048" spans="1:51">
      <c r="A2048" s="16">
        <v>41310.487187500003</v>
      </c>
      <c r="B2048" s="300">
        <v>3</v>
      </c>
      <c r="C2048" s="5">
        <v>1.1599999999999999</v>
      </c>
      <c r="D2048" s="5">
        <v>1.2</v>
      </c>
      <c r="E2048" s="5">
        <v>1.155</v>
      </c>
      <c r="F2048" s="5">
        <v>1.175</v>
      </c>
      <c r="G2048" s="6">
        <v>264160</v>
      </c>
      <c r="H2048" s="113">
        <f t="shared" si="3116"/>
        <v>1.175</v>
      </c>
      <c r="I2048" s="19">
        <f t="shared" si="3117"/>
        <v>1.2931034482758728E-2</v>
      </c>
      <c r="J2048" s="8">
        <f t="shared" si="3097"/>
        <v>1.373</v>
      </c>
      <c r="K2048" s="8">
        <f t="shared" si="3098"/>
        <v>1.1849999999999998</v>
      </c>
      <c r="L2048" s="8">
        <f t="shared" si="3099"/>
        <v>1.2789999999999999</v>
      </c>
      <c r="M2048" s="19">
        <f t="shared" si="3100"/>
        <v>0.15864978902953603</v>
      </c>
      <c r="N2048" s="19">
        <f t="shared" si="3118"/>
        <v>0.16831263182822159</v>
      </c>
      <c r="O2048" s="19">
        <f t="shared" si="3119"/>
        <v>4.0233411534117735E-3</v>
      </c>
      <c r="P2048" s="19">
        <f t="shared" si="3120"/>
        <v>-1.5782293332260933E-2</v>
      </c>
      <c r="Q2048" s="6">
        <v>596</v>
      </c>
      <c r="R2048" s="191">
        <v>309569.27399999998</v>
      </c>
      <c r="S2048" s="66">
        <f t="shared" si="3101"/>
        <v>519.41153355704694</v>
      </c>
      <c r="T2048" t="str">
        <f t="shared" si="3130"/>
        <v>BrokeBandLower</v>
      </c>
      <c r="U2048" t="str">
        <f t="shared" si="3130"/>
        <v/>
      </c>
      <c r="V2048" t="str">
        <f t="shared" si="3130"/>
        <v>BrokeBandLower</v>
      </c>
      <c r="W2048" t="str">
        <f t="shared" si="3130"/>
        <v>BrokeBandLower</v>
      </c>
      <c r="X2048" s="63"/>
      <c r="Y2048" s="219">
        <f t="shared" si="3103"/>
        <v>-9.2967032967032938E-3</v>
      </c>
      <c r="Z2048" s="78">
        <f t="shared" si="3104"/>
        <v>1.2421942948682516</v>
      </c>
      <c r="AA2048" s="78">
        <f t="shared" si="3105"/>
        <v>1.2660665991902813</v>
      </c>
      <c r="AB2048" s="74">
        <f t="shared" si="3009"/>
        <v>2047</v>
      </c>
      <c r="AC2048" s="80">
        <f t="shared" si="3106"/>
        <v>-1.3951473756134295E-2</v>
      </c>
      <c r="AD2048" s="79">
        <f t="shared" si="3121"/>
        <v>-2.3872304322029692E-2</v>
      </c>
      <c r="AE2048" s="81">
        <f t="shared" si="3107"/>
        <v>-9.9208305658953968E-3</v>
      </c>
      <c r="AF2048" s="19">
        <f t="shared" si="3108"/>
        <v>-1.8855488595384582E-2</v>
      </c>
      <c r="AG2048" s="93">
        <f t="shared" si="3122"/>
        <v>0.11743942771930269</v>
      </c>
      <c r="AH2048" s="91">
        <f t="shared" si="3109"/>
        <v>-1.4867911590794988E-3</v>
      </c>
      <c r="AI2048" s="96">
        <f t="shared" si="3110"/>
        <v>2040.0156544839413</v>
      </c>
      <c r="AJ2048" s="5">
        <f t="shared" si="3123"/>
        <v>1.5000000000000124E-2</v>
      </c>
      <c r="AK2048" s="5">
        <f t="shared" si="3124"/>
        <v>1.5000000000000124E-2</v>
      </c>
      <c r="AL2048" s="5">
        <f t="shared" si="3111"/>
        <v>0</v>
      </c>
      <c r="AM2048" s="95">
        <f t="shared" si="3095"/>
        <v>7.1428571428571652E-3</v>
      </c>
      <c r="AN2048" s="95">
        <f t="shared" si="3125"/>
        <v>-1.6071428571428594E-2</v>
      </c>
      <c r="AO2048" s="78">
        <f t="shared" si="3126"/>
        <v>0.4444444444444452</v>
      </c>
      <c r="AP2048" s="296">
        <f t="shared" si="3127"/>
        <v>30.769230769230802</v>
      </c>
      <c r="AQ2048" s="8"/>
      <c r="AR2048" s="8">
        <f t="shared" si="3128"/>
        <v>-0.11111111111110891</v>
      </c>
      <c r="AS2048" s="114">
        <f t="shared" si="3129"/>
        <v>-29351.111111110531</v>
      </c>
      <c r="AT2048" s="103">
        <f t="shared" si="3112"/>
        <v>6.6263904708785876E-2</v>
      </c>
      <c r="AU2048" s="5">
        <f t="shared" si="3113"/>
        <v>1.175</v>
      </c>
      <c r="AV2048" s="93">
        <f t="shared" si="3114"/>
        <v>-9.4812740075458951E-2</v>
      </c>
      <c r="AW2048" s="210">
        <f t="shared" si="3115"/>
        <v>3.8961038961038898E-2</v>
      </c>
      <c r="AX2048" s="276">
        <f t="shared" si="3096"/>
        <v>-2.4932013876882253E-3</v>
      </c>
      <c r="AY2048" s="19">
        <f t="shared" si="3093"/>
        <v>0.66728139603052306</v>
      </c>
    </row>
    <row r="2049" spans="1:51" ht="13">
      <c r="A2049" s="16">
        <v>41311.338854166665</v>
      </c>
      <c r="B2049" s="300">
        <v>4</v>
      </c>
      <c r="C2049" s="5">
        <v>1.19</v>
      </c>
      <c r="D2049" s="5">
        <v>1.21</v>
      </c>
      <c r="E2049" s="5">
        <v>1.19</v>
      </c>
      <c r="F2049" s="5">
        <v>1.2</v>
      </c>
      <c r="G2049" s="6">
        <v>307053</v>
      </c>
      <c r="H2049" s="113">
        <f t="shared" si="3116"/>
        <v>1.2</v>
      </c>
      <c r="I2049" s="19">
        <f t="shared" si="3117"/>
        <v>2.1276595744680774E-2</v>
      </c>
      <c r="J2049" s="8">
        <f t="shared" si="3097"/>
        <v>1.3694278081873308</v>
      </c>
      <c r="K2049" s="8">
        <f t="shared" si="3098"/>
        <v>1.1755721918126691</v>
      </c>
      <c r="L2049" s="8">
        <f t="shared" si="3099"/>
        <v>1.2725</v>
      </c>
      <c r="M2049" s="19">
        <f t="shared" si="3100"/>
        <v>0.16490320009675177</v>
      </c>
      <c r="N2049" s="19">
        <f t="shared" si="3118"/>
        <v>3.9416447418354539E-2</v>
      </c>
      <c r="O2049" s="19">
        <f t="shared" si="3119"/>
        <v>-2.6017420339906863E-3</v>
      </c>
      <c r="P2049" s="19">
        <f t="shared" si="3120"/>
        <v>-7.9559562762284309E-3</v>
      </c>
      <c r="Q2049" s="6">
        <v>570</v>
      </c>
      <c r="R2049" s="191">
        <v>367522.11900000001</v>
      </c>
      <c r="S2049" s="66">
        <f t="shared" si="3101"/>
        <v>644.77564736842112</v>
      </c>
      <c r="T2049" t="str">
        <f t="shared" ref="T2049:W2050" si="3131">IF(C2049&gt;$J2049,"BrokeBandUpper", IF(C2049&lt;$K2049,"BrokeBandLower", ""))</f>
        <v/>
      </c>
      <c r="U2049" t="str">
        <f t="shared" si="3131"/>
        <v/>
      </c>
      <c r="V2049" t="str">
        <f t="shared" si="3131"/>
        <v/>
      </c>
      <c r="W2049" t="str">
        <f t="shared" si="3131"/>
        <v/>
      </c>
      <c r="X2049" s="63"/>
      <c r="Y2049" s="287">
        <f t="shared" si="3103"/>
        <v>-1.0406593406593405E-2</v>
      </c>
      <c r="Z2049" s="288">
        <f t="shared" si="3104"/>
        <v>1.2356963734585409</v>
      </c>
      <c r="AA2049" s="288">
        <f t="shared" si="3105"/>
        <v>1.2611776708502005</v>
      </c>
      <c r="AB2049" s="289">
        <f t="shared" si="3009"/>
        <v>2048</v>
      </c>
      <c r="AC2049" s="290">
        <f t="shared" si="3106"/>
        <v>-1.2448373460611369E-2</v>
      </c>
      <c r="AD2049" s="284">
        <f t="shared" si="3121"/>
        <v>-2.5481297391659607E-2</v>
      </c>
      <c r="AE2049" s="291">
        <f t="shared" si="3107"/>
        <v>-1.3032923931048239E-2</v>
      </c>
      <c r="AF2049" s="213">
        <f t="shared" si="3108"/>
        <v>-2.0204367695855131E-2</v>
      </c>
      <c r="AG2049" s="213">
        <f t="shared" si="3122"/>
        <v>-0.10773774310846772</v>
      </c>
      <c r="AH2049" s="292">
        <f t="shared" si="3109"/>
        <v>-1.5320736029917634E-3</v>
      </c>
      <c r="AI2049" s="293">
        <f t="shared" si="3110"/>
        <v>2040.1807782084195</v>
      </c>
      <c r="AJ2049" s="294">
        <f t="shared" si="3123"/>
        <v>2.4999999999999911E-2</v>
      </c>
      <c r="AK2049" s="294">
        <f t="shared" si="3124"/>
        <v>2.4999999999999911E-2</v>
      </c>
      <c r="AL2049" s="294">
        <f t="shared" si="3111"/>
        <v>0</v>
      </c>
      <c r="AM2049" s="295">
        <f t="shared" ref="AM2049:AM2054" si="3132">(AVERAGE(AK2036:AK2049))</f>
        <v>8.9285714285714437E-3</v>
      </c>
      <c r="AN2049" s="295">
        <f t="shared" si="3125"/>
        <v>-1.5000000000000013E-2</v>
      </c>
      <c r="AO2049" s="288">
        <f t="shared" si="3126"/>
        <v>0.59523809523809568</v>
      </c>
      <c r="AP2049" s="296">
        <f t="shared" si="3127"/>
        <v>37.313432835820919</v>
      </c>
      <c r="AQ2049" s="285"/>
      <c r="AR2049" s="285">
        <f t="shared" si="3128"/>
        <v>0</v>
      </c>
      <c r="AS2049" s="286">
        <f t="shared" si="3129"/>
        <v>0</v>
      </c>
      <c r="AT2049" s="103">
        <f t="shared" si="3112"/>
        <v>4.5025765322689856E-2</v>
      </c>
      <c r="AU2049" s="294">
        <f t="shared" si="3113"/>
        <v>1.2</v>
      </c>
      <c r="AV2049" s="213">
        <f t="shared" si="3114"/>
        <v>0</v>
      </c>
      <c r="AW2049" s="298">
        <f t="shared" si="3115"/>
        <v>1.6806722689075647E-2</v>
      </c>
      <c r="AX2049" s="297">
        <f t="shared" ref="AX2049:AX2054" si="3133">SLOPE(M2036:M2049,AB2036:AB2049)</f>
        <v>1.9402821715801158E-3</v>
      </c>
      <c r="AY2049" s="213">
        <f t="shared" si="3093"/>
        <v>1.7782292201350034</v>
      </c>
    </row>
    <row r="2050" spans="1:51">
      <c r="A2050" s="16">
        <v>41312.304629629631</v>
      </c>
      <c r="B2050" s="300">
        <v>5</v>
      </c>
      <c r="C2050" s="5">
        <v>1.2</v>
      </c>
      <c r="D2050" s="5">
        <v>1.23</v>
      </c>
      <c r="E2050" s="5">
        <v>1.1850000000000001</v>
      </c>
      <c r="F2050" s="5">
        <v>1.23</v>
      </c>
      <c r="G2050" s="6">
        <v>169439</v>
      </c>
      <c r="H2050" s="113">
        <f t="shared" si="3116"/>
        <v>1.23</v>
      </c>
      <c r="I2050" s="19">
        <f t="shared" si="3117"/>
        <v>2.5000000000000022E-2</v>
      </c>
      <c r="J2050" s="8">
        <f t="shared" si="3097"/>
        <v>1.3623419738301559</v>
      </c>
      <c r="K2050" s="8">
        <f t="shared" si="3098"/>
        <v>1.1726580261698438</v>
      </c>
      <c r="L2050" s="8">
        <f t="shared" si="3099"/>
        <v>1.2674999999999998</v>
      </c>
      <c r="M2050" s="19">
        <f t="shared" si="3100"/>
        <v>0.16175555313415718</v>
      </c>
      <c r="N2050" s="19">
        <f t="shared" si="3118"/>
        <v>-1.9087846450207203E-2</v>
      </c>
      <c r="O2050" s="19">
        <f t="shared" si="3119"/>
        <v>-5.1743029569073914E-3</v>
      </c>
      <c r="P2050" s="19">
        <f t="shared" si="3120"/>
        <v>-2.4789338018721165E-3</v>
      </c>
      <c r="Q2050" s="6">
        <v>399</v>
      </c>
      <c r="R2050" s="191">
        <v>203996.285</v>
      </c>
      <c r="S2050" s="66">
        <f t="shared" si="3101"/>
        <v>511.26888471177944</v>
      </c>
      <c r="T2050" t="str">
        <f t="shared" si="3131"/>
        <v/>
      </c>
      <c r="U2050" t="str">
        <f t="shared" si="3131"/>
        <v/>
      </c>
      <c r="V2050" t="str">
        <f t="shared" si="3131"/>
        <v/>
      </c>
      <c r="W2050" t="str">
        <f t="shared" si="3131"/>
        <v/>
      </c>
      <c r="X2050" s="63"/>
      <c r="Y2050" s="219">
        <f t="shared" si="3103"/>
        <v>-9.6263736263736254E-3</v>
      </c>
      <c r="Z2050" s="78">
        <f t="shared" si="3104"/>
        <v>1.2348191319459256</v>
      </c>
      <c r="AA2050" s="78">
        <f t="shared" si="3105"/>
        <v>1.2588705232072857</v>
      </c>
      <c r="AB2050" s="74">
        <f t="shared" si="3009"/>
        <v>2049</v>
      </c>
      <c r="AC2050" s="80">
        <f t="shared" si="3106"/>
        <v>-8.8147738642494269E-3</v>
      </c>
      <c r="AD2050" s="79">
        <f t="shared" si="3121"/>
        <v>-2.4051391261360022E-2</v>
      </c>
      <c r="AE2050" s="81">
        <f t="shared" si="3107"/>
        <v>-1.5236617397110595E-2</v>
      </c>
      <c r="AF2050" s="19">
        <f t="shared" si="3108"/>
        <v>-1.9105532155986243E-2</v>
      </c>
      <c r="AG2050" s="93">
        <f t="shared" si="3122"/>
        <v>-0.29189352390970824</v>
      </c>
      <c r="AH2050" s="91">
        <f t="shared" si="3109"/>
        <v>-1.4244553430880294E-3</v>
      </c>
      <c r="AI2050" s="96">
        <f t="shared" si="3110"/>
        <v>2040.4940664083392</v>
      </c>
      <c r="AJ2050" s="5">
        <f t="shared" si="3123"/>
        <v>3.0000000000000027E-2</v>
      </c>
      <c r="AK2050" s="5">
        <f t="shared" si="3124"/>
        <v>3.0000000000000027E-2</v>
      </c>
      <c r="AL2050" s="5">
        <f t="shared" si="3111"/>
        <v>0</v>
      </c>
      <c r="AM2050" s="95">
        <f t="shared" si="3132"/>
        <v>9.6428571428571596E-3</v>
      </c>
      <c r="AN2050" s="95">
        <f t="shared" si="3125"/>
        <v>-1.5000000000000013E-2</v>
      </c>
      <c r="AO2050" s="78">
        <f t="shared" si="3126"/>
        <v>0.64285714285714335</v>
      </c>
      <c r="AP2050" s="296">
        <f t="shared" si="3127"/>
        <v>39.13043478260871</v>
      </c>
      <c r="AQ2050" s="8"/>
      <c r="AR2050" s="8">
        <f t="shared" si="3128"/>
        <v>1</v>
      </c>
      <c r="AS2050" s="114">
        <f t="shared" si="3129"/>
        <v>169439</v>
      </c>
      <c r="AT2050" s="103">
        <f t="shared" si="3112"/>
        <v>5.0285600208477395E-2</v>
      </c>
      <c r="AU2050" s="5">
        <f t="shared" si="3113"/>
        <v>1.23</v>
      </c>
      <c r="AV2050" s="93">
        <f t="shared" si="3114"/>
        <v>0.83059845918272479</v>
      </c>
      <c r="AW2050" s="210">
        <f t="shared" si="3115"/>
        <v>3.7974683544303736E-2</v>
      </c>
      <c r="AX2050" s="276">
        <f t="shared" si="3133"/>
        <v>5.0442069154224981E-3</v>
      </c>
      <c r="AY2050" s="19">
        <f t="shared" ref="AY2050:AY2057" si="3134">IF((AX2050&gt;AX2049),ABS(AX2050-AX2049)/ABS(AX2049),-1*ABS(AX2050-AX2049)/ABS(AX2049))</f>
        <v>1.5997285288224992</v>
      </c>
    </row>
    <row r="2051" spans="1:51" ht="13">
      <c r="A2051" s="16">
        <v>41313.40792824074</v>
      </c>
      <c r="B2051" s="300">
        <v>6</v>
      </c>
      <c r="C2051" s="5">
        <v>1.1850000000000001</v>
      </c>
      <c r="D2051" s="5">
        <v>1.21</v>
      </c>
      <c r="E2051" s="5">
        <v>1.18</v>
      </c>
      <c r="F2051" s="5">
        <v>1.18</v>
      </c>
      <c r="G2051" s="6">
        <v>204574</v>
      </c>
      <c r="H2051" s="113">
        <f t="shared" si="3116"/>
        <v>1.18</v>
      </c>
      <c r="I2051" s="19">
        <f t="shared" si="3117"/>
        <v>-4.0650406504065074E-2</v>
      </c>
      <c r="J2051" s="8">
        <f t="shared" ref="J2051:J2056" si="3135">(L2051)+2*STDEVPA(H2032:H2051)</f>
        <v>1.3593888264668967</v>
      </c>
      <c r="K2051" s="8">
        <f t="shared" ref="K2051:K2056" si="3136">(L2051)-(2*STDEVPA(H2032:H2051))</f>
        <v>1.1616111735331032</v>
      </c>
      <c r="L2051" s="8">
        <f t="shared" ref="L2051:L2056" si="3137">AVERAGE(H2032:H2051)</f>
        <v>1.2605</v>
      </c>
      <c r="M2051" s="19">
        <f t="shared" ref="M2051:M2056" si="3138">(J2051-K2051)/K2051</f>
        <v>0.170261493208818</v>
      </c>
      <c r="N2051" s="19">
        <f t="shared" si="3118"/>
        <v>5.2585150307675355E-2</v>
      </c>
      <c r="O2051" s="19">
        <f t="shared" si="3119"/>
        <v>-2.1676990212351082E-3</v>
      </c>
      <c r="P2051" s="19">
        <f t="shared" si="3120"/>
        <v>-9.4203530698733027E-3</v>
      </c>
      <c r="Q2051" s="6">
        <v>584</v>
      </c>
      <c r="R2051" s="191">
        <v>243247.682</v>
      </c>
      <c r="S2051" s="66">
        <f t="shared" ref="S2051:S2056" si="3139">R2051/Q2051</f>
        <v>416.52000342465755</v>
      </c>
      <c r="T2051" t="str">
        <f t="shared" ref="T2051:W2052" si="3140">IF(C2051&gt;$J2051,"BrokeBandUpper", IF(C2051&lt;$K2051,"BrokeBandLower", ""))</f>
        <v/>
      </c>
      <c r="U2051" t="str">
        <f t="shared" si="3140"/>
        <v/>
      </c>
      <c r="V2051" t="str">
        <f t="shared" si="3140"/>
        <v/>
      </c>
      <c r="W2051" t="str">
        <f t="shared" si="3140"/>
        <v/>
      </c>
      <c r="X2051" s="63"/>
      <c r="Y2051" s="287">
        <f t="shared" ref="Y2051:Y2056" si="3141">SLOPE(H2038:H2051,AB2038:AB2051)</f>
        <v>-1.0274725274725276E-2</v>
      </c>
      <c r="Z2051" s="288">
        <f t="shared" ref="Z2051:Z2056" si="3142">Z2050+(0.154*(F2051-Z2050))</f>
        <v>1.226376985626253</v>
      </c>
      <c r="AA2051" s="288">
        <f t="shared" ref="AA2051:AA2056" si="3143">AA2050+(0.074*(F2051-AA2050))</f>
        <v>1.2530341044899465</v>
      </c>
      <c r="AB2051" s="289">
        <f t="shared" si="3009"/>
        <v>2050</v>
      </c>
      <c r="AC2051" s="290">
        <f t="shared" ref="AC2051:AC2056" si="3144">AD2051-AE2051</f>
        <v>-9.1364011732663133E-3</v>
      </c>
      <c r="AD2051" s="284">
        <f t="shared" si="3121"/>
        <v>-2.6657118863693485E-2</v>
      </c>
      <c r="AE2051" s="291">
        <f t="shared" ref="AE2051:AE2056" si="3145">AE2050+(0.2*(AD2051-AE2050))</f>
        <v>-1.7520717690427172E-2</v>
      </c>
      <c r="AF2051" s="213">
        <f t="shared" ref="AF2051:AF2056" si="3146">AD2051/AA2051</f>
        <v>-2.1274056921654492E-2</v>
      </c>
      <c r="AG2051" s="213">
        <f t="shared" si="3122"/>
        <v>3.6487301202510522E-2</v>
      </c>
      <c r="AH2051" s="292">
        <f t="shared" ref="AH2051:AH2056" si="3147">SLOPE(AC2038:AC2051,AB2038:AB2051)</f>
        <v>-1.3148368394471205E-3</v>
      </c>
      <c r="AI2051" s="293">
        <f t="shared" ref="AI2051:AI2056" si="3148">INTERCEPT(AB2038:AB2051,AC2038:AC2051)</f>
        <v>2040.8529284490862</v>
      </c>
      <c r="AJ2051" s="294">
        <f t="shared" si="3123"/>
        <v>-5.0000000000000044E-2</v>
      </c>
      <c r="AK2051" s="294">
        <f t="shared" si="3124"/>
        <v>0</v>
      </c>
      <c r="AL2051" s="294">
        <f t="shared" ref="AL2051:AL2056" si="3149">IF(AJ2051&lt;0,AJ2051,0)</f>
        <v>-5.0000000000000044E-2</v>
      </c>
      <c r="AM2051" s="295">
        <f t="shared" si="3132"/>
        <v>9.6428571428571596E-3</v>
      </c>
      <c r="AN2051" s="295">
        <f t="shared" si="3125"/>
        <v>-1.7857142857142873E-2</v>
      </c>
      <c r="AO2051" s="288">
        <f t="shared" si="3126"/>
        <v>0.54000000000000048</v>
      </c>
      <c r="AP2051" s="296">
        <f t="shared" si="3127"/>
        <v>35.064935064935085</v>
      </c>
      <c r="AQ2051" s="285"/>
      <c r="AR2051" s="285">
        <f t="shared" si="3128"/>
        <v>-1</v>
      </c>
      <c r="AS2051" s="286">
        <f t="shared" si="3129"/>
        <v>-204574</v>
      </c>
      <c r="AT2051" s="103">
        <f t="shared" ref="AT2051:AT2056" si="3150">SUM(AS2032:AS2051)/SUM(G2032:G2051)</f>
        <v>-1.0150199051155103E-2</v>
      </c>
      <c r="AU2051" s="294">
        <f t="shared" ref="AU2051:AU2056" si="3151">F2051</f>
        <v>1.18</v>
      </c>
      <c r="AV2051" s="213">
        <f t="shared" ref="AV2051:AV2056" si="3152">AS2051/R2051</f>
        <v>-0.84101109748704617</v>
      </c>
      <c r="AW2051" s="298">
        <f t="shared" ref="AW2051:AW2056" si="3153">(D2051-E2051)/E2051</f>
        <v>2.5423728813559344E-2</v>
      </c>
      <c r="AX2051" s="297">
        <f t="shared" si="3133"/>
        <v>7.2487303917642826E-3</v>
      </c>
      <c r="AY2051" s="213">
        <f t="shared" si="3134"/>
        <v>0.43704065144542859</v>
      </c>
    </row>
    <row r="2052" spans="1:51">
      <c r="A2052" s="16">
        <v>41316.315428240741</v>
      </c>
      <c r="B2052" s="300">
        <v>2</v>
      </c>
      <c r="C2052" s="5">
        <v>1.18</v>
      </c>
      <c r="D2052" s="5">
        <v>1.2</v>
      </c>
      <c r="E2052" s="5">
        <v>1.17</v>
      </c>
      <c r="F2052" s="5">
        <v>1.175</v>
      </c>
      <c r="G2052" s="6">
        <v>257274</v>
      </c>
      <c r="H2052" s="113">
        <f t="shared" ref="H2052:H2057" si="3154">F2052</f>
        <v>1.175</v>
      </c>
      <c r="I2052" s="19">
        <f t="shared" si="3117"/>
        <v>-4.2372881355931301E-3</v>
      </c>
      <c r="J2052" s="8">
        <f t="shared" si="3135"/>
        <v>1.3580418590256482</v>
      </c>
      <c r="K2052" s="8">
        <f t="shared" si="3136"/>
        <v>1.150458140974352</v>
      </c>
      <c r="L2052" s="8">
        <f t="shared" si="3137"/>
        <v>1.2542500000000001</v>
      </c>
      <c r="M2052" s="19">
        <f t="shared" si="3138"/>
        <v>0.18043569831709688</v>
      </c>
      <c r="N2052" s="19">
        <f t="shared" si="3118"/>
        <v>5.9756348405805862E-2</v>
      </c>
      <c r="O2052" s="19">
        <f t="shared" si="3119"/>
        <v>-9.9086252220369794E-4</v>
      </c>
      <c r="P2052" s="19">
        <f t="shared" si="3120"/>
        <v>-9.6013475187473173E-3</v>
      </c>
      <c r="Q2052" s="6">
        <v>311</v>
      </c>
      <c r="R2052" s="191">
        <v>303916.26500000001</v>
      </c>
      <c r="S2052" s="66">
        <f t="shared" si="3139"/>
        <v>977.22271704180071</v>
      </c>
      <c r="T2052" t="str">
        <f t="shared" si="3140"/>
        <v/>
      </c>
      <c r="U2052" t="str">
        <f t="shared" si="3140"/>
        <v/>
      </c>
      <c r="V2052" t="str">
        <f t="shared" si="3140"/>
        <v/>
      </c>
      <c r="W2052" t="str">
        <f t="shared" si="3140"/>
        <v/>
      </c>
      <c r="X2052" s="63"/>
      <c r="Y2052" s="219">
        <f t="shared" si="3141"/>
        <v>-1.0065934065934061E-2</v>
      </c>
      <c r="Z2052" s="78">
        <f t="shared" si="3142"/>
        <v>1.21846492983981</v>
      </c>
      <c r="AA2052" s="78">
        <f t="shared" si="3143"/>
        <v>1.2472595807576905</v>
      </c>
      <c r="AB2052" s="74">
        <f t="shared" si="3009"/>
        <v>2051</v>
      </c>
      <c r="AC2052" s="80">
        <f t="shared" si="3144"/>
        <v>-9.01914658196264E-3</v>
      </c>
      <c r="AD2052" s="79">
        <f t="shared" ref="AD2052:AD2057" si="3155">Z2052-AA2052</f>
        <v>-2.8794650917880471E-2</v>
      </c>
      <c r="AE2052" s="81">
        <f t="shared" si="3145"/>
        <v>-1.9775504335917831E-2</v>
      </c>
      <c r="AF2052" s="19">
        <f t="shared" si="3146"/>
        <v>-2.308633372083474E-2</v>
      </c>
      <c r="AG2052" s="93">
        <f t="shared" si="3122"/>
        <v>-1.2833783136271171E-2</v>
      </c>
      <c r="AH2052" s="91">
        <f t="shared" si="3147"/>
        <v>-1.1518589617169352E-3</v>
      </c>
      <c r="AI2052" s="96">
        <f t="shared" si="3148"/>
        <v>2041.1838630217032</v>
      </c>
      <c r="AJ2052" s="5">
        <f t="shared" ref="AJ2052:AJ2057" si="3156">F2052-F2051</f>
        <v>-4.9999999999998934E-3</v>
      </c>
      <c r="AK2052" s="5">
        <f t="shared" si="3124"/>
        <v>0</v>
      </c>
      <c r="AL2052" s="5">
        <f t="shared" si="3149"/>
        <v>-4.9999999999998934E-3</v>
      </c>
      <c r="AM2052" s="95">
        <f t="shared" si="3132"/>
        <v>8.5714285714285788E-3</v>
      </c>
      <c r="AN2052" s="95">
        <f t="shared" ref="AN2052:AN2057" si="3157">(AVERAGE(AL2039:AL2052))</f>
        <v>-1.8214285714285721E-2</v>
      </c>
      <c r="AO2052" s="78">
        <f t="shared" ref="AO2052:AO2057" si="3158">ABS(AM2052/AN2052)</f>
        <v>0.47058823529411786</v>
      </c>
      <c r="AP2052" s="296">
        <f t="shared" ref="AP2052:AP2057" si="3159">IF(AN2052=0,100,100-(100/(1+AO2052)))</f>
        <v>32</v>
      </c>
      <c r="AQ2052" s="8"/>
      <c r="AR2052" s="8">
        <f t="shared" ref="AR2052:AR2057" si="3160">IF(ISERROR(((F2052-E2052)-(D2052-F2052))/(D2052-E2052)),0,((F2052-E2052)-(D2052-F2052))/(D2052-E2052))</f>
        <v>-0.6666666666666593</v>
      </c>
      <c r="AS2052" s="114">
        <f t="shared" ref="AS2052:AS2057" si="3161">IF(ISERROR(AR2052*G2052),0,AR2052*G2052)</f>
        <v>-171515.99999999811</v>
      </c>
      <c r="AT2052" s="103">
        <f t="shared" si="3150"/>
        <v>-5.5216642170157343E-2</v>
      </c>
      <c r="AU2052" s="5">
        <f t="shared" si="3151"/>
        <v>1.175</v>
      </c>
      <c r="AV2052" s="93">
        <f t="shared" si="3152"/>
        <v>-0.56435281606266807</v>
      </c>
      <c r="AW2052" s="210">
        <f t="shared" si="3153"/>
        <v>2.5641025641025664E-2</v>
      </c>
      <c r="AX2052" s="276">
        <f t="shared" si="3133"/>
        <v>9.2028265453268192E-3</v>
      </c>
      <c r="AY2052" s="19">
        <f t="shared" si="3134"/>
        <v>0.26957771195114422</v>
      </c>
    </row>
    <row r="2053" spans="1:51" ht="13">
      <c r="A2053" s="16">
        <v>41317.356921296298</v>
      </c>
      <c r="B2053" s="300">
        <v>3</v>
      </c>
      <c r="C2053" s="5">
        <v>1.18</v>
      </c>
      <c r="D2053" s="5">
        <v>1.1850000000000001</v>
      </c>
      <c r="E2053" s="5">
        <v>1.1599999999999999</v>
      </c>
      <c r="F2053" s="5">
        <v>1.17</v>
      </c>
      <c r="G2053" s="6">
        <v>102251</v>
      </c>
      <c r="H2053" s="113">
        <f t="shared" si="3154"/>
        <v>1.17</v>
      </c>
      <c r="I2053" s="19">
        <f t="shared" ref="I2053:I2059" si="3162">IF(A2054&gt;A2053,(H2053-H2052)/H2052, (H2053-H2054)/H2054)</f>
        <v>-4.2553191489362683E-3</v>
      </c>
      <c r="J2053" s="8">
        <f t="shared" si="3135"/>
        <v>1.3539024730139906</v>
      </c>
      <c r="K2053" s="8">
        <f t="shared" si="3136"/>
        <v>1.1405975269860094</v>
      </c>
      <c r="L2053" s="8">
        <f t="shared" si="3137"/>
        <v>1.24725</v>
      </c>
      <c r="M2053" s="19">
        <f t="shared" si="3138"/>
        <v>0.18701158031758353</v>
      </c>
      <c r="N2053" s="19">
        <f t="shared" ref="N2053:N2059" si="3163">IF(A2054&gt;A2053,(M2053-M2052)/M2052, (M2053-M2054)/M2054)</f>
        <v>3.644446227558705E-2</v>
      </c>
      <c r="O2053" s="19">
        <f t="shared" ref="O2053:O2059" si="3164">IF(A2054&gt;A2053,(J2053-J2052)/J2052, (J2053-J2054)/J2054)</f>
        <v>-3.0480548034266925E-3</v>
      </c>
      <c r="P2053" s="19">
        <f t="shared" ref="P2053:P2059" si="3165">IF(A2054&gt;A2053,(K2053-K2052)/K2052, (K2053-K2054)/K2054)</f>
        <v>-8.5710323888806509E-3</v>
      </c>
      <c r="Q2053" s="6">
        <v>665</v>
      </c>
      <c r="R2053" s="191">
        <v>119882.325</v>
      </c>
      <c r="S2053" s="66">
        <f t="shared" si="3139"/>
        <v>180.27417293233083</v>
      </c>
      <c r="T2053" t="str">
        <f t="shared" ref="T2053:W2054" si="3166">IF(C2053&gt;$J2053,"BrokeBandUpper", IF(C2053&lt;$K2053,"BrokeBandLower", ""))</f>
        <v/>
      </c>
      <c r="U2053" t="str">
        <f t="shared" si="3166"/>
        <v/>
      </c>
      <c r="V2053" t="str">
        <f t="shared" si="3166"/>
        <v/>
      </c>
      <c r="W2053" t="str">
        <f t="shared" si="3166"/>
        <v/>
      </c>
      <c r="X2053" s="63"/>
      <c r="Y2053" s="287">
        <f t="shared" si="3141"/>
        <v>-1.0230769230769229E-2</v>
      </c>
      <c r="Z2053" s="288">
        <f t="shared" si="3142"/>
        <v>1.2110013306444793</v>
      </c>
      <c r="AA2053" s="288">
        <f t="shared" si="3143"/>
        <v>1.2415423717816214</v>
      </c>
      <c r="AB2053" s="289">
        <f t="shared" si="3009"/>
        <v>2052</v>
      </c>
      <c r="AC2053" s="290">
        <f t="shared" si="3144"/>
        <v>-8.6124294409793897E-3</v>
      </c>
      <c r="AD2053" s="284">
        <f t="shared" si="3155"/>
        <v>-3.0541041137142066E-2</v>
      </c>
      <c r="AE2053" s="291">
        <f t="shared" si="3145"/>
        <v>-2.1928611696162677E-2</v>
      </c>
      <c r="AF2053" s="213">
        <f t="shared" si="3146"/>
        <v>-2.4599274121684202E-2</v>
      </c>
      <c r="AG2053" s="213">
        <f t="shared" ref="AG2053:AG2059" si="3167">IF(A2054&gt;A2053,(AC2053-AC2052)/AC2052, (AC2053-AC2054)/AC2054)</f>
        <v>-4.5094858730497012E-2</v>
      </c>
      <c r="AH2053" s="292">
        <f t="shared" si="3147"/>
        <v>-9.8527280753531979E-4</v>
      </c>
      <c r="AI2053" s="293">
        <f t="shared" si="3148"/>
        <v>2041.69975881039</v>
      </c>
      <c r="AJ2053" s="294">
        <f t="shared" si="3156"/>
        <v>-5.0000000000001155E-3</v>
      </c>
      <c r="AK2053" s="294">
        <f t="shared" si="3124"/>
        <v>0</v>
      </c>
      <c r="AL2053" s="294">
        <f t="shared" si="3149"/>
        <v>-5.0000000000001155E-3</v>
      </c>
      <c r="AM2053" s="295">
        <f t="shared" si="3132"/>
        <v>8.5714285714285788E-3</v>
      </c>
      <c r="AN2053" s="295">
        <f t="shared" si="3157"/>
        <v>-1.6785714285714293E-2</v>
      </c>
      <c r="AO2053" s="288">
        <f t="shared" si="3158"/>
        <v>0.51063829787234061</v>
      </c>
      <c r="AP2053" s="296">
        <f t="shared" si="3159"/>
        <v>33.802816901408463</v>
      </c>
      <c r="AQ2053" s="285"/>
      <c r="AR2053" s="285">
        <f t="shared" si="3160"/>
        <v>-0.20000000000000356</v>
      </c>
      <c r="AS2053" s="286">
        <f t="shared" si="3161"/>
        <v>-20450.200000000365</v>
      </c>
      <c r="AT2053" s="103">
        <f t="shared" si="3150"/>
        <v>-8.5014378089247306E-2</v>
      </c>
      <c r="AU2053" s="294">
        <f t="shared" si="3151"/>
        <v>1.17</v>
      </c>
      <c r="AV2053" s="213">
        <f t="shared" si="3152"/>
        <v>-0.17058561385091894</v>
      </c>
      <c r="AW2053" s="298">
        <f t="shared" si="3153"/>
        <v>2.155172413793115E-2</v>
      </c>
      <c r="AX2053" s="297">
        <f t="shared" si="3133"/>
        <v>1.0598025438024322E-2</v>
      </c>
      <c r="AY2053" s="213">
        <f t="shared" si="3134"/>
        <v>0.15160547532062124</v>
      </c>
    </row>
    <row r="2054" spans="1:51">
      <c r="A2054" s="16">
        <v>41318.341724537036</v>
      </c>
      <c r="B2054" s="300">
        <v>4</v>
      </c>
      <c r="C2054" s="5">
        <v>1.18</v>
      </c>
      <c r="D2054" s="5">
        <v>1.2</v>
      </c>
      <c r="E2054" s="5">
        <v>1.18</v>
      </c>
      <c r="F2054" s="5">
        <v>1.18</v>
      </c>
      <c r="G2054" s="6">
        <v>101012</v>
      </c>
      <c r="H2054" s="113">
        <f t="shared" si="3154"/>
        <v>1.18</v>
      </c>
      <c r="I2054" s="19">
        <f t="shared" si="3162"/>
        <v>8.5470085470085548E-3</v>
      </c>
      <c r="J2054" s="8">
        <f t="shared" si="3135"/>
        <v>1.3488546002734085</v>
      </c>
      <c r="K2054" s="8">
        <f t="shared" si="3136"/>
        <v>1.1336453997265918</v>
      </c>
      <c r="L2054" s="8">
        <f t="shared" si="3137"/>
        <v>1.2412500000000002</v>
      </c>
      <c r="M2054" s="19">
        <f t="shared" si="3138"/>
        <v>0.1898381986101827</v>
      </c>
      <c r="N2054" s="19">
        <f t="shared" si="3163"/>
        <v>1.5114669839156485E-2</v>
      </c>
      <c r="O2054" s="19">
        <f t="shared" si="3164"/>
        <v>-3.7283872665840731E-3</v>
      </c>
      <c r="P2054" s="19">
        <f t="shared" si="3165"/>
        <v>-6.0951624871467859E-3</v>
      </c>
      <c r="Q2054" s="6">
        <v>198</v>
      </c>
      <c r="R2054" s="191">
        <v>119935.951</v>
      </c>
      <c r="S2054" s="66">
        <f t="shared" si="3139"/>
        <v>605.73712626262625</v>
      </c>
      <c r="T2054" t="str">
        <f t="shared" si="3166"/>
        <v/>
      </c>
      <c r="U2054" t="str">
        <f t="shared" si="3166"/>
        <v/>
      </c>
      <c r="V2054" t="str">
        <f t="shared" si="3166"/>
        <v/>
      </c>
      <c r="W2054" t="str">
        <f t="shared" si="3166"/>
        <v/>
      </c>
      <c r="X2054" s="63"/>
      <c r="Y2054" s="219">
        <f t="shared" si="3141"/>
        <v>-9.6043956043956064E-3</v>
      </c>
      <c r="Z2054" s="78">
        <f t="shared" si="3142"/>
        <v>1.2062271257252295</v>
      </c>
      <c r="AA2054" s="78">
        <f t="shared" si="3143"/>
        <v>1.2369882362697815</v>
      </c>
      <c r="AB2054" s="74">
        <f t="shared" si="3009"/>
        <v>2053</v>
      </c>
      <c r="AC2054" s="80">
        <f t="shared" si="3144"/>
        <v>-7.0659990787114539E-3</v>
      </c>
      <c r="AD2054" s="79">
        <f t="shared" si="3155"/>
        <v>-3.0761110544551995E-2</v>
      </c>
      <c r="AE2054" s="81">
        <f t="shared" si="3145"/>
        <v>-2.3695111465840541E-2</v>
      </c>
      <c r="AF2054" s="19">
        <f t="shared" si="3146"/>
        <v>-2.4867747034777087E-2</v>
      </c>
      <c r="AG2054" s="93">
        <f t="shared" si="3167"/>
        <v>-0.17955797175066071</v>
      </c>
      <c r="AH2054" s="91">
        <f t="shared" si="3147"/>
        <v>-7.7227766758076793E-4</v>
      </c>
      <c r="AI2054" s="96">
        <f t="shared" si="3148"/>
        <v>2042.6350977166346</v>
      </c>
      <c r="AJ2054" s="5">
        <f t="shared" si="3156"/>
        <v>1.0000000000000009E-2</v>
      </c>
      <c r="AK2054" s="5">
        <f t="shared" ref="AK2054:AK2061" si="3168">IF(AJ2054&gt;0,AJ2054,0)</f>
        <v>1.0000000000000009E-2</v>
      </c>
      <c r="AL2054" s="5">
        <f t="shared" si="3149"/>
        <v>0</v>
      </c>
      <c r="AM2054" s="95">
        <f t="shared" si="3132"/>
        <v>9.2857142857142947E-3</v>
      </c>
      <c r="AN2054" s="95">
        <f t="shared" si="3157"/>
        <v>-1.6785714285714293E-2</v>
      </c>
      <c r="AO2054" s="78">
        <f t="shared" si="3158"/>
        <v>0.55319148936170248</v>
      </c>
      <c r="AP2054" s="296">
        <f t="shared" si="3159"/>
        <v>35.616438356164394</v>
      </c>
      <c r="AQ2054" s="8"/>
      <c r="AR2054" s="8">
        <f t="shared" si="3160"/>
        <v>-1</v>
      </c>
      <c r="AS2054" s="114">
        <f t="shared" si="3161"/>
        <v>-101012</v>
      </c>
      <c r="AT2054" s="103">
        <f t="shared" si="3150"/>
        <v>-0.11704697750894132</v>
      </c>
      <c r="AU2054" s="5">
        <f t="shared" si="3151"/>
        <v>1.18</v>
      </c>
      <c r="AV2054" s="93">
        <f t="shared" si="3152"/>
        <v>-0.84221619254096713</v>
      </c>
      <c r="AW2054" s="210">
        <f t="shared" si="3153"/>
        <v>1.6949152542372899E-2</v>
      </c>
      <c r="AX2054" s="276">
        <f t="shared" si="3133"/>
        <v>1.1368312588356621E-2</v>
      </c>
      <c r="AY2054" s="19">
        <f t="shared" si="3134"/>
        <v>7.2682138275363004E-2</v>
      </c>
    </row>
    <row r="2055" spans="1:51" ht="13">
      <c r="A2055" s="16">
        <v>41319.305150462962</v>
      </c>
      <c r="B2055" s="300">
        <v>5</v>
      </c>
      <c r="C2055" s="5">
        <v>1.1599999999999999</v>
      </c>
      <c r="D2055" s="5">
        <v>1.165</v>
      </c>
      <c r="E2055" s="5">
        <v>1.1299999999999999</v>
      </c>
      <c r="F2055" s="5">
        <v>1.1599999999999999</v>
      </c>
      <c r="G2055" s="6">
        <v>345086</v>
      </c>
      <c r="H2055" s="113">
        <f t="shared" si="3154"/>
        <v>1.1599999999999999</v>
      </c>
      <c r="I2055" s="19">
        <f t="shared" si="3162"/>
        <v>-1.6949152542372899E-2</v>
      </c>
      <c r="J2055" s="8">
        <f t="shared" si="3135"/>
        <v>1.3461755368774981</v>
      </c>
      <c r="K2055" s="8">
        <f t="shared" si="3136"/>
        <v>1.1238244631225016</v>
      </c>
      <c r="L2055" s="8">
        <f t="shared" si="3137"/>
        <v>1.2349999999999999</v>
      </c>
      <c r="M2055" s="19">
        <f t="shared" si="3138"/>
        <v>0.1978521388804822</v>
      </c>
      <c r="N2055" s="19">
        <f t="shared" si="3163"/>
        <v>4.2214582359978443E-2</v>
      </c>
      <c r="O2055" s="19">
        <f t="shared" si="3164"/>
        <v>-1.9861765644476133E-3</v>
      </c>
      <c r="P2055" s="19">
        <f t="shared" si="3165"/>
        <v>-8.6631468768442049E-3</v>
      </c>
      <c r="Q2055" s="6">
        <v>357</v>
      </c>
      <c r="R2055" s="191">
        <v>395630.66899999999</v>
      </c>
      <c r="S2055" s="66">
        <f t="shared" si="3139"/>
        <v>1108.209156862745</v>
      </c>
      <c r="T2055" t="str">
        <f t="shared" ref="T2055:W2056" si="3169">IF(C2055&gt;$J2055,"BrokeBandUpper", IF(C2055&lt;$K2055,"BrokeBandLower", ""))</f>
        <v/>
      </c>
      <c r="U2055" t="str">
        <f t="shared" si="3169"/>
        <v/>
      </c>
      <c r="V2055" t="str">
        <f t="shared" si="3169"/>
        <v/>
      </c>
      <c r="W2055" t="str">
        <f t="shared" si="3169"/>
        <v/>
      </c>
      <c r="X2055" s="63"/>
      <c r="Y2055" s="287">
        <f t="shared" si="3141"/>
        <v>-9.9120879120879156E-3</v>
      </c>
      <c r="Z2055" s="288">
        <f t="shared" si="3142"/>
        <v>1.1991081483635442</v>
      </c>
      <c r="AA2055" s="288">
        <f t="shared" si="3143"/>
        <v>1.2312911067858177</v>
      </c>
      <c r="AB2055" s="289">
        <f t="shared" si="3009"/>
        <v>2054</v>
      </c>
      <c r="AC2055" s="290">
        <f t="shared" si="3144"/>
        <v>-6.7902775651463507E-3</v>
      </c>
      <c r="AD2055" s="284">
        <f t="shared" si="3155"/>
        <v>-3.2182958422273478E-2</v>
      </c>
      <c r="AE2055" s="291">
        <f t="shared" si="3145"/>
        <v>-2.5392680857127127E-2</v>
      </c>
      <c r="AF2055" s="213">
        <f t="shared" si="3146"/>
        <v>-2.6137570753909201E-2</v>
      </c>
      <c r="AG2055" s="213">
        <f t="shared" si="3167"/>
        <v>-3.9020881618255669E-2</v>
      </c>
      <c r="AH2055" s="292">
        <f t="shared" si="3147"/>
        <v>-5.9938623504250568E-4</v>
      </c>
      <c r="AI2055" s="293">
        <f t="shared" si="3148"/>
        <v>2043.9842487963001</v>
      </c>
      <c r="AJ2055" s="294">
        <f t="shared" si="3156"/>
        <v>-2.0000000000000018E-2</v>
      </c>
      <c r="AK2055" s="294">
        <f t="shared" si="3168"/>
        <v>0</v>
      </c>
      <c r="AL2055" s="294">
        <f t="shared" si="3149"/>
        <v>-2.0000000000000018E-2</v>
      </c>
      <c r="AM2055" s="295">
        <f t="shared" ref="AM2055:AM2060" si="3170">(AVERAGE(AK2042:AK2055))</f>
        <v>9.2857142857142947E-3</v>
      </c>
      <c r="AN2055" s="295">
        <f t="shared" si="3157"/>
        <v>-1.6428571428571442E-2</v>
      </c>
      <c r="AO2055" s="288">
        <f t="shared" si="3158"/>
        <v>0.56521739130434789</v>
      </c>
      <c r="AP2055" s="296">
        <f t="shared" si="3159"/>
        <v>36.111111111111114</v>
      </c>
      <c r="AQ2055" s="285"/>
      <c r="AR2055" s="285">
        <f t="shared" si="3160"/>
        <v>0.71428571428570886</v>
      </c>
      <c r="AS2055" s="286">
        <f t="shared" si="3161"/>
        <v>246489.99999999814</v>
      </c>
      <c r="AT2055" s="103">
        <f t="shared" si="3150"/>
        <v>-5.9173462091104148E-2</v>
      </c>
      <c r="AU2055" s="294">
        <f t="shared" si="3151"/>
        <v>1.1599999999999999</v>
      </c>
      <c r="AV2055" s="213">
        <f t="shared" si="3152"/>
        <v>0.62303056692502812</v>
      </c>
      <c r="AW2055" s="298">
        <f t="shared" si="3153"/>
        <v>3.0973451327433756E-2</v>
      </c>
      <c r="AX2055" s="297">
        <f t="shared" ref="AX2055:AX2060" si="3171">SLOPE(M2042:M2055,AB2042:AB2055)</f>
        <v>1.174062519336779E-2</v>
      </c>
      <c r="AY2055" s="213">
        <f t="shared" si="3134"/>
        <v>3.2750032348027654E-2</v>
      </c>
    </row>
    <row r="2056" spans="1:51">
      <c r="A2056" s="16">
        <v>41320.337546296294</v>
      </c>
      <c r="B2056" s="300">
        <v>6</v>
      </c>
      <c r="C2056" s="5">
        <v>1.1599999999999999</v>
      </c>
      <c r="D2056" s="5">
        <v>1.175</v>
      </c>
      <c r="E2056" s="5">
        <v>1.1100000000000001</v>
      </c>
      <c r="F2056" s="5">
        <v>1.175</v>
      </c>
      <c r="G2056" s="6">
        <v>185218</v>
      </c>
      <c r="H2056" s="113">
        <f t="shared" si="3154"/>
        <v>1.175</v>
      </c>
      <c r="I2056" s="19">
        <f t="shared" si="3162"/>
        <v>1.2931034482758728E-2</v>
      </c>
      <c r="J2056" s="8">
        <f t="shared" si="3135"/>
        <v>1.3377291169972549</v>
      </c>
      <c r="K2056" s="8">
        <f t="shared" si="3136"/>
        <v>1.1192708830027449</v>
      </c>
      <c r="L2056" s="8">
        <f t="shared" si="3137"/>
        <v>1.2284999999999999</v>
      </c>
      <c r="M2056" s="19">
        <f t="shared" si="3138"/>
        <v>0.19517905567992364</v>
      </c>
      <c r="N2056" s="19">
        <f t="shared" si="3163"/>
        <v>-1.3510509493017454E-2</v>
      </c>
      <c r="O2056" s="19">
        <f t="shared" si="3164"/>
        <v>-6.2743822398043016E-3</v>
      </c>
      <c r="P2056" s="19">
        <f t="shared" si="3165"/>
        <v>-4.051860650109684E-3</v>
      </c>
      <c r="Q2056" s="6">
        <v>112</v>
      </c>
      <c r="R2056" s="191">
        <v>213144.736</v>
      </c>
      <c r="S2056" s="66">
        <f t="shared" si="3139"/>
        <v>1903.078</v>
      </c>
      <c r="T2056" t="str">
        <f t="shared" si="3169"/>
        <v/>
      </c>
      <c r="U2056" t="str">
        <f t="shared" si="3169"/>
        <v/>
      </c>
      <c r="V2056" t="str">
        <f t="shared" si="3169"/>
        <v>BrokeBandLower</v>
      </c>
      <c r="W2056" t="str">
        <f t="shared" si="3169"/>
        <v/>
      </c>
      <c r="X2056" s="63"/>
      <c r="Y2056" s="219">
        <f t="shared" si="3141"/>
        <v>-8.1978021978022023E-3</v>
      </c>
      <c r="Z2056" s="78">
        <f t="shared" si="3142"/>
        <v>1.1953954935155584</v>
      </c>
      <c r="AA2056" s="78">
        <f t="shared" si="3143"/>
        <v>1.2271255648836672</v>
      </c>
      <c r="AB2056" s="74">
        <f t="shared" si="3009"/>
        <v>2055</v>
      </c>
      <c r="AC2056" s="80">
        <f t="shared" si="3144"/>
        <v>-5.0699124087853313E-3</v>
      </c>
      <c r="AD2056" s="79">
        <f t="shared" si="3155"/>
        <v>-3.1730071368108792E-2</v>
      </c>
      <c r="AE2056" s="81">
        <f t="shared" si="3145"/>
        <v>-2.6660158959323461E-2</v>
      </c>
      <c r="AF2056" s="19">
        <f t="shared" si="3146"/>
        <v>-2.5857232769098765E-2</v>
      </c>
      <c r="AG2056" s="93">
        <f t="shared" si="3167"/>
        <v>-0.25335711829976426</v>
      </c>
      <c r="AH2056" s="91">
        <f t="shared" si="3147"/>
        <v>-3.2992176695368004E-4</v>
      </c>
      <c r="AI2056" s="96">
        <f t="shared" si="3148"/>
        <v>2046.1558440625643</v>
      </c>
      <c r="AJ2056" s="5">
        <f t="shared" si="3156"/>
        <v>1.5000000000000124E-2</v>
      </c>
      <c r="AK2056" s="5">
        <f t="shared" si="3168"/>
        <v>1.5000000000000124E-2</v>
      </c>
      <c r="AL2056" s="5">
        <f t="shared" si="3149"/>
        <v>0</v>
      </c>
      <c r="AM2056" s="95">
        <f t="shared" si="3170"/>
        <v>7.8571428571428802E-3</v>
      </c>
      <c r="AN2056" s="95">
        <f t="shared" si="3157"/>
        <v>-1.6428571428571442E-2</v>
      </c>
      <c r="AO2056" s="78">
        <f t="shared" si="3158"/>
        <v>0.4782608695652184</v>
      </c>
      <c r="AP2056" s="296">
        <f t="shared" si="3159"/>
        <v>32.352941176470637</v>
      </c>
      <c r="AQ2056" s="8"/>
      <c r="AR2056" s="8">
        <f t="shared" si="3160"/>
        <v>1</v>
      </c>
      <c r="AS2056" s="114">
        <f t="shared" si="3161"/>
        <v>185218</v>
      </c>
      <c r="AT2056" s="103">
        <f t="shared" si="3150"/>
        <v>-4.6162188465385702E-2</v>
      </c>
      <c r="AU2056" s="5">
        <f t="shared" si="3151"/>
        <v>1.175</v>
      </c>
      <c r="AV2056" s="93">
        <f t="shared" si="3152"/>
        <v>0.86897759464254376</v>
      </c>
      <c r="AW2056" s="210">
        <f t="shared" si="3153"/>
        <v>5.8558558558558509E-2</v>
      </c>
      <c r="AX2056" s="276">
        <f t="shared" si="3171"/>
        <v>1.1182764115488441E-2</v>
      </c>
      <c r="AY2056" s="19">
        <f t="shared" si="3134"/>
        <v>-4.7515449023488206E-2</v>
      </c>
    </row>
    <row r="2057" spans="1:51" ht="13">
      <c r="A2057" s="16">
        <v>41323.445451388892</v>
      </c>
      <c r="B2057" s="300">
        <v>2</v>
      </c>
      <c r="C2057" s="5">
        <v>1.175</v>
      </c>
      <c r="D2057" s="5">
        <v>1.19</v>
      </c>
      <c r="E2057" s="5">
        <v>1.17</v>
      </c>
      <c r="F2057" s="5">
        <v>1.175</v>
      </c>
      <c r="G2057" s="6">
        <v>200905</v>
      </c>
      <c r="H2057" s="113">
        <f t="shared" si="3154"/>
        <v>1.175</v>
      </c>
      <c r="I2057" s="19">
        <f t="shared" si="3162"/>
        <v>0</v>
      </c>
      <c r="J2057" s="8">
        <f t="shared" ref="J2057:J2062" si="3172">(L2057)+2*STDEVPA(H2038:H2057)</f>
        <v>1.3296214264281427</v>
      </c>
      <c r="K2057" s="8">
        <f t="shared" ref="K2057:K2062" si="3173">(L2057)-(2*STDEVPA(H2038:H2057))</f>
        <v>1.1153785735718571</v>
      </c>
      <c r="L2057" s="8">
        <f t="shared" ref="L2057:L2062" si="3174">AVERAGE(H2038:H2057)</f>
        <v>1.2224999999999999</v>
      </c>
      <c r="M2057" s="19">
        <f t="shared" ref="M2057:M2062" si="3175">(J2057-K2057)/K2057</f>
        <v>0.19208083957557148</v>
      </c>
      <c r="N2057" s="19">
        <f t="shared" si="3163"/>
        <v>-1.5873711928563447E-2</v>
      </c>
      <c r="O2057" s="19">
        <f t="shared" si="3164"/>
        <v>-6.060786497128207E-3</v>
      </c>
      <c r="P2057" s="19">
        <f t="shared" si="3165"/>
        <v>-3.4775401468906636E-3</v>
      </c>
      <c r="Q2057" s="6">
        <v>253</v>
      </c>
      <c r="R2057" s="191">
        <v>236963.13500000001</v>
      </c>
      <c r="S2057" s="66">
        <f t="shared" ref="S2057:S2062" si="3176">R2057/Q2057</f>
        <v>936.61318181818183</v>
      </c>
      <c r="T2057" t="str">
        <f t="shared" ref="T2057:W2058" si="3177">IF(C2057&gt;$J2057,"BrokeBandUpper", IF(C2057&lt;$K2057,"BrokeBandLower", ""))</f>
        <v/>
      </c>
      <c r="U2057" t="str">
        <f t="shared" si="3177"/>
        <v/>
      </c>
      <c r="V2057" t="str">
        <f t="shared" si="3177"/>
        <v/>
      </c>
      <c r="W2057" t="str">
        <f t="shared" si="3177"/>
        <v/>
      </c>
      <c r="X2057" s="63"/>
      <c r="Y2057" s="287">
        <f t="shared" ref="Y2057:Y2062" si="3178">SLOPE(H2044:H2057,AB2044:AB2057)</f>
        <v>-5.4615384615384586E-3</v>
      </c>
      <c r="Z2057" s="288">
        <f t="shared" ref="Z2057:Z2062" si="3179">Z2056+(0.154*(F2057-Z2056))</f>
        <v>1.1922545875141624</v>
      </c>
      <c r="AA2057" s="288">
        <f t="shared" ref="AA2057:AA2062" si="3180">AA2056+(0.074*(F2057-AA2056))</f>
        <v>1.2232682730822759</v>
      </c>
      <c r="AB2057" s="289">
        <f t="shared" si="3009"/>
        <v>2056</v>
      </c>
      <c r="AC2057" s="290">
        <f t="shared" ref="AC2057:AC2062" si="3181">AD2057-AE2057</f>
        <v>-3.4828212870320861E-3</v>
      </c>
      <c r="AD2057" s="284">
        <f t="shared" si="3155"/>
        <v>-3.1013685568113569E-2</v>
      </c>
      <c r="AE2057" s="291">
        <f t="shared" ref="AE2057:AE2062" si="3182">AE2056+(0.2*(AD2057-AE2056))</f>
        <v>-2.7530864281081483E-2</v>
      </c>
      <c r="AF2057" s="213">
        <f t="shared" ref="AF2057:AF2062" si="3183">AD2057/AA2057</f>
        <v>-2.5353134917795433E-2</v>
      </c>
      <c r="AG2057" s="213">
        <f t="shared" si="3167"/>
        <v>-0.31304113242727333</v>
      </c>
      <c r="AH2057" s="292">
        <f t="shared" ref="AH2057:AH2062" si="3184">SLOPE(AC2044:AC2057,AB2044:AB2057)</f>
        <v>5.2095126047654324E-5</v>
      </c>
      <c r="AI2057" s="293">
        <f t="shared" ref="AI2057:AI2062" si="3185">INTERCEPT(AB2044:AB2057,AC2044:AC2057)</f>
        <v>2049.9943812408746</v>
      </c>
      <c r="AJ2057" s="294">
        <f t="shared" si="3156"/>
        <v>0</v>
      </c>
      <c r="AK2057" s="294">
        <f t="shared" si="3168"/>
        <v>0</v>
      </c>
      <c r="AL2057" s="294">
        <f t="shared" ref="AL2057:AL2062" si="3186">IF(AJ2057&lt;0,AJ2057,0)</f>
        <v>0</v>
      </c>
      <c r="AM2057" s="295">
        <f t="shared" si="3170"/>
        <v>6.7857142857142994E-3</v>
      </c>
      <c r="AN2057" s="295">
        <f t="shared" si="3157"/>
        <v>-1.6428571428571442E-2</v>
      </c>
      <c r="AO2057" s="288">
        <f t="shared" si="3158"/>
        <v>0.41304347826087007</v>
      </c>
      <c r="AP2057" s="296">
        <f t="shared" si="3159"/>
        <v>29.230769230769255</v>
      </c>
      <c r="AQ2057" s="285"/>
      <c r="AR2057" s="285">
        <f t="shared" si="3160"/>
        <v>-0.4999999999999889</v>
      </c>
      <c r="AS2057" s="286">
        <f t="shared" si="3161"/>
        <v>-100452.49999999777</v>
      </c>
      <c r="AT2057" s="103">
        <f t="shared" ref="AT2057:AT2062" si="3187">SUM(AS2038:AS2057)/SUM(G2038:G2057)</f>
        <v>-1.0280747783829749E-2</v>
      </c>
      <c r="AU2057" s="294">
        <f t="shared" ref="AU2057:AU2062" si="3188">F2057</f>
        <v>1.175</v>
      </c>
      <c r="AV2057" s="213">
        <f t="shared" ref="AV2057:AV2062" si="3189">AS2057/R2057</f>
        <v>-0.42391615050162873</v>
      </c>
      <c r="AW2057" s="298">
        <f t="shared" ref="AW2057:AW2062" si="3190">(D2057-E2057)/E2057</f>
        <v>1.709401709401711E-2</v>
      </c>
      <c r="AX2057" s="297">
        <f t="shared" si="3171"/>
        <v>9.899731408445989E-3</v>
      </c>
      <c r="AY2057" s="213">
        <f t="shared" si="3134"/>
        <v>-0.11473305649588156</v>
      </c>
    </row>
    <row r="2058" spans="1:51">
      <c r="A2058" s="16">
        <v>41324.389340277776</v>
      </c>
      <c r="B2058" s="300">
        <v>3</v>
      </c>
      <c r="C2058" s="5">
        <v>1.1499999999999999</v>
      </c>
      <c r="D2058" s="5">
        <v>1.21</v>
      </c>
      <c r="E2058" s="5">
        <v>1.1200000000000001</v>
      </c>
      <c r="F2058" s="5">
        <v>1.17</v>
      </c>
      <c r="G2058" s="6">
        <v>302377</v>
      </c>
      <c r="H2058" s="113">
        <f t="shared" ref="H2058:H2063" si="3191">F2058</f>
        <v>1.17</v>
      </c>
      <c r="I2058" s="19">
        <f t="shared" si="3162"/>
        <v>-4.2553191489362683E-3</v>
      </c>
      <c r="J2058" s="8">
        <f t="shared" si="3172"/>
        <v>1.3169839888849468</v>
      </c>
      <c r="K2058" s="8">
        <f t="shared" si="3173"/>
        <v>1.1140160111150532</v>
      </c>
      <c r="L2058" s="8">
        <f t="shared" si="3174"/>
        <v>1.2155</v>
      </c>
      <c r="M2058" s="19">
        <f t="shared" si="3175"/>
        <v>0.18219484795980326</v>
      </c>
      <c r="N2058" s="19">
        <f t="shared" si="3163"/>
        <v>-5.1467869661610481E-2</v>
      </c>
      <c r="O2058" s="19">
        <f t="shared" si="3164"/>
        <v>-9.5045381279277065E-3</v>
      </c>
      <c r="P2058" s="19">
        <f t="shared" si="3165"/>
        <v>-1.2216143371308024E-3</v>
      </c>
      <c r="Q2058" s="6">
        <v>176</v>
      </c>
      <c r="R2058" s="191">
        <v>352721.87300000002</v>
      </c>
      <c r="S2058" s="66">
        <f t="shared" si="3176"/>
        <v>2004.1015511363637</v>
      </c>
      <c r="T2058" t="str">
        <f t="shared" si="3177"/>
        <v/>
      </c>
      <c r="U2058" t="str">
        <f t="shared" si="3177"/>
        <v/>
      </c>
      <c r="V2058" t="str">
        <f t="shared" si="3177"/>
        <v/>
      </c>
      <c r="W2058" t="str">
        <f t="shared" si="3177"/>
        <v/>
      </c>
      <c r="X2058" s="63"/>
      <c r="Y2058" s="219">
        <f t="shared" si="3178"/>
        <v>-3.5934065934065899E-3</v>
      </c>
      <c r="Z2058" s="78">
        <f t="shared" si="3179"/>
        <v>1.1888273810369814</v>
      </c>
      <c r="AA2058" s="78">
        <f t="shared" si="3180"/>
        <v>1.2193264208741874</v>
      </c>
      <c r="AB2058" s="74">
        <f t="shared" si="3009"/>
        <v>2057</v>
      </c>
      <c r="AC2058" s="80">
        <f t="shared" si="3181"/>
        <v>-2.3745404448996393E-3</v>
      </c>
      <c r="AD2058" s="79">
        <f t="shared" ref="AD2058:AD2063" si="3192">Z2058-AA2058</f>
        <v>-3.0499039837206032E-2</v>
      </c>
      <c r="AE2058" s="81">
        <f t="shared" si="3182"/>
        <v>-2.8124499392306393E-2</v>
      </c>
      <c r="AF2058" s="19">
        <f t="shared" si="3183"/>
        <v>-2.5013023022448708E-2</v>
      </c>
      <c r="AG2058" s="93">
        <f t="shared" si="3167"/>
        <v>-0.31821352598797198</v>
      </c>
      <c r="AH2058" s="91">
        <f t="shared" si="3184"/>
        <v>4.2893929082222745E-4</v>
      </c>
      <c r="AI2058" s="96">
        <f t="shared" si="3185"/>
        <v>2055.0585667239784</v>
      </c>
      <c r="AJ2058" s="5">
        <f t="shared" ref="AJ2058:AJ2063" si="3193">F2058-F2057</f>
        <v>-5.0000000000001155E-3</v>
      </c>
      <c r="AK2058" s="5">
        <f t="shared" si="3168"/>
        <v>0</v>
      </c>
      <c r="AL2058" s="5">
        <f t="shared" si="3186"/>
        <v>-5.0000000000001155E-3</v>
      </c>
      <c r="AM2058" s="95">
        <f t="shared" si="3170"/>
        <v>6.7857142857142994E-3</v>
      </c>
      <c r="AN2058" s="95">
        <f t="shared" ref="AN2058:AN2063" si="3194">(AVERAGE(AL2045:AL2058))</f>
        <v>-1.3928571428571448E-2</v>
      </c>
      <c r="AO2058" s="78">
        <f t="shared" ref="AO2058:AO2063" si="3195">ABS(AM2058/AN2058)</f>
        <v>0.4871794871794875</v>
      </c>
      <c r="AP2058" s="296">
        <f t="shared" ref="AP2058:AP2063" si="3196">IF(AN2058=0,100,100-(100/(1+AO2058)))</f>
        <v>32.758620689655189</v>
      </c>
      <c r="AQ2058" s="8"/>
      <c r="AR2058" s="8">
        <f t="shared" ref="AR2058:AR2063" si="3197">IF(ISERROR(((F2058-E2058)-(D2058-F2058))/(D2058-E2058)),0,((F2058-E2058)-(D2058-F2058))/(D2058-E2058))</f>
        <v>0.11111111111110891</v>
      </c>
      <c r="AS2058" s="114">
        <f t="shared" ref="AS2058:AS2063" si="3198">IF(ISERROR(AR2058*G2058),0,AR2058*G2058)</f>
        <v>33597.444444443783</v>
      </c>
      <c r="AT2058" s="103">
        <f t="shared" si="3187"/>
        <v>-8.8517510751006615E-3</v>
      </c>
      <c r="AU2058" s="5">
        <f t="shared" si="3188"/>
        <v>1.17</v>
      </c>
      <c r="AV2058" s="93">
        <f t="shared" si="3189"/>
        <v>9.525194499192223E-2</v>
      </c>
      <c r="AW2058" s="210">
        <f t="shared" si="3190"/>
        <v>8.0357142857142724E-2</v>
      </c>
      <c r="AX2058" s="276">
        <f t="shared" si="3171"/>
        <v>7.9380069033423966E-3</v>
      </c>
      <c r="AY2058" s="19">
        <f t="shared" ref="AY2058:AY2065" si="3199">IF((AX2058&gt;AX2057),ABS(AX2058-AX2057)/ABS(AX2057),-1*ABS(AX2058-AX2057)/ABS(AX2057))</f>
        <v>-0.19815936656927283</v>
      </c>
    </row>
    <row r="2059" spans="1:51" ht="13">
      <c r="A2059" s="16">
        <v>41325.340613425928</v>
      </c>
      <c r="B2059" s="300">
        <v>4</v>
      </c>
      <c r="C2059" s="5">
        <v>1.1399999999999999</v>
      </c>
      <c r="D2059" s="5">
        <v>1.175</v>
      </c>
      <c r="E2059" s="5">
        <v>1.1200000000000001</v>
      </c>
      <c r="F2059" s="5">
        <v>1.17</v>
      </c>
      <c r="G2059" s="6">
        <v>114851</v>
      </c>
      <c r="H2059" s="113">
        <f t="shared" si="3191"/>
        <v>1.17</v>
      </c>
      <c r="I2059" s="19">
        <f t="shared" si="3162"/>
        <v>0</v>
      </c>
      <c r="J2059" s="8">
        <f t="shared" si="3172"/>
        <v>1.3078048315994679</v>
      </c>
      <c r="K2059" s="8">
        <f t="shared" si="3173"/>
        <v>1.1116951684005323</v>
      </c>
      <c r="L2059" s="8">
        <f t="shared" si="3174"/>
        <v>1.2097500000000001</v>
      </c>
      <c r="M2059" s="19">
        <f t="shared" si="3175"/>
        <v>0.17640596880626125</v>
      </c>
      <c r="N2059" s="19">
        <f t="shared" si="3163"/>
        <v>-3.1773012345657443E-2</v>
      </c>
      <c r="O2059" s="19">
        <f t="shared" si="3164"/>
        <v>-6.969832103464405E-3</v>
      </c>
      <c r="P2059" s="19">
        <f t="shared" si="3165"/>
        <v>-2.0833118118274876E-3</v>
      </c>
      <c r="Q2059" s="6">
        <v>266</v>
      </c>
      <c r="R2059" s="191">
        <v>131341.48000000001</v>
      </c>
      <c r="S2059" s="66">
        <f t="shared" si="3176"/>
        <v>493.76496240601506</v>
      </c>
      <c r="T2059" t="str">
        <f t="shared" ref="T2059:W2060" si="3200">IF(C2059&gt;$J2059,"BrokeBandUpper", IF(C2059&lt;$K2059,"BrokeBandLower", ""))</f>
        <v/>
      </c>
      <c r="U2059" t="str">
        <f t="shared" si="3200"/>
        <v/>
      </c>
      <c r="V2059" t="str">
        <f t="shared" si="3200"/>
        <v/>
      </c>
      <c r="W2059" t="str">
        <f t="shared" si="3200"/>
        <v/>
      </c>
      <c r="X2059" s="63"/>
      <c r="Y2059" s="287">
        <f t="shared" si="3178"/>
        <v>-1.7802197802197803E-3</v>
      </c>
      <c r="Z2059" s="288">
        <f t="shared" si="3179"/>
        <v>1.1859279643572862</v>
      </c>
      <c r="AA2059" s="288">
        <f t="shared" si="3180"/>
        <v>1.2156762657294975</v>
      </c>
      <c r="AB2059" s="289">
        <f t="shared" si="3009"/>
        <v>2058</v>
      </c>
      <c r="AC2059" s="290">
        <f t="shared" si="3181"/>
        <v>-1.2990415839239204E-3</v>
      </c>
      <c r="AD2059" s="284">
        <f t="shared" si="3192"/>
        <v>-2.9748301372211294E-2</v>
      </c>
      <c r="AE2059" s="291">
        <f t="shared" si="3182"/>
        <v>-2.8449259788287374E-2</v>
      </c>
      <c r="AF2059" s="213">
        <f t="shared" si="3183"/>
        <v>-2.4470578402186759E-2</v>
      </c>
      <c r="AG2059" s="213">
        <f t="shared" si="3167"/>
        <v>-0.45292926607580913</v>
      </c>
      <c r="AH2059" s="292">
        <f t="shared" si="3184"/>
        <v>7.7828669439234527E-4</v>
      </c>
      <c r="AI2059" s="293">
        <f t="shared" si="3185"/>
        <v>2058.8565170631559</v>
      </c>
      <c r="AJ2059" s="294">
        <f t="shared" si="3193"/>
        <v>0</v>
      </c>
      <c r="AK2059" s="294">
        <f t="shared" si="3168"/>
        <v>0</v>
      </c>
      <c r="AL2059" s="294">
        <f t="shared" si="3186"/>
        <v>0</v>
      </c>
      <c r="AM2059" s="295">
        <f t="shared" si="3170"/>
        <v>6.7857142857142994E-3</v>
      </c>
      <c r="AN2059" s="295">
        <f t="shared" si="3194"/>
        <v>-1.2857142857142869E-2</v>
      </c>
      <c r="AO2059" s="288">
        <f t="shared" si="3195"/>
        <v>0.52777777777777835</v>
      </c>
      <c r="AP2059" s="296">
        <f t="shared" si="3196"/>
        <v>34.545454545454575</v>
      </c>
      <c r="AQ2059" s="285"/>
      <c r="AR2059" s="285">
        <f t="shared" si="3197"/>
        <v>0.81818181818181379</v>
      </c>
      <c r="AS2059" s="286">
        <f t="shared" si="3198"/>
        <v>93968.999999999491</v>
      </c>
      <c r="AT2059" s="103">
        <f t="shared" si="3187"/>
        <v>3.105270898996805E-2</v>
      </c>
      <c r="AU2059" s="294">
        <f t="shared" si="3188"/>
        <v>1.17</v>
      </c>
      <c r="AV2059" s="213">
        <f t="shared" si="3189"/>
        <v>0.71545561996103202</v>
      </c>
      <c r="AW2059" s="298">
        <f t="shared" si="3190"/>
        <v>4.9107142857142794E-2</v>
      </c>
      <c r="AX2059" s="297">
        <f t="shared" si="3171"/>
        <v>5.1105492319666818E-3</v>
      </c>
      <c r="AY2059" s="213">
        <f t="shared" si="3199"/>
        <v>-0.35619239259985758</v>
      </c>
    </row>
    <row r="2060" spans="1:51">
      <c r="A2060" s="16">
        <v>41326.310231481482</v>
      </c>
      <c r="B2060" s="300">
        <v>5</v>
      </c>
      <c r="C2060" s="5">
        <v>1.1299999999999999</v>
      </c>
      <c r="D2060" s="5">
        <v>1.1599999999999999</v>
      </c>
      <c r="E2060" s="5">
        <v>1.125</v>
      </c>
      <c r="F2060" s="5">
        <v>1.125</v>
      </c>
      <c r="G2060" s="6">
        <v>103556</v>
      </c>
      <c r="H2060" s="113">
        <f t="shared" si="3191"/>
        <v>1.125</v>
      </c>
      <c r="I2060" s="19">
        <f t="shared" ref="I2060:I2066" si="3201">IF(A2061&gt;A2060,(H2060-H2059)/H2059, (H2060-H2061)/H2061)</f>
        <v>-3.8461538461538401E-2</v>
      </c>
      <c r="J2060" s="8">
        <f t="shared" si="3172"/>
        <v>1.3000492878916221</v>
      </c>
      <c r="K2060" s="8">
        <f t="shared" si="3173"/>
        <v>1.1034507121083781</v>
      </c>
      <c r="L2060" s="8">
        <f t="shared" si="3174"/>
        <v>1.2017500000000001</v>
      </c>
      <c r="M2060" s="19">
        <f t="shared" si="3175"/>
        <v>0.17816706593772591</v>
      </c>
      <c r="N2060" s="19">
        <f t="shared" ref="N2060:N2066" si="3202">IF(A2061&gt;A2060,(M2060-M2059)/M2059, (M2060-M2061)/M2061)</f>
        <v>9.9832060297165778E-3</v>
      </c>
      <c r="O2060" s="19">
        <f t="shared" ref="O2060:O2066" si="3203">IF(A2061&gt;A2060,(J2060-J2059)/J2059, (J2060-J2061)/J2061)</f>
        <v>-5.9301996142349846E-3</v>
      </c>
      <c r="P2060" s="19">
        <f t="shared" ref="P2060:P2066" si="3204">IF(A2061&gt;A2060,(K2060-K2059)/K2059, (K2060-K2061)/K2061)</f>
        <v>-7.416112371897805E-3</v>
      </c>
      <c r="Q2060" s="6">
        <v>317</v>
      </c>
      <c r="R2060" s="191">
        <v>117126.821</v>
      </c>
      <c r="S2060" s="66">
        <f t="shared" si="3176"/>
        <v>369.48523974763407</v>
      </c>
      <c r="T2060" t="str">
        <f t="shared" si="3200"/>
        <v/>
      </c>
      <c r="U2060" t="str">
        <f t="shared" si="3200"/>
        <v/>
      </c>
      <c r="V2060" t="str">
        <f t="shared" si="3200"/>
        <v/>
      </c>
      <c r="W2060" t="str">
        <f t="shared" si="3200"/>
        <v/>
      </c>
      <c r="X2060" s="63"/>
      <c r="Y2060" s="219">
        <f t="shared" si="3178"/>
        <v>-2.6923076923076922E-3</v>
      </c>
      <c r="Z2060" s="78">
        <f t="shared" si="3179"/>
        <v>1.1765450578462642</v>
      </c>
      <c r="AA2060" s="78">
        <f t="shared" si="3180"/>
        <v>1.2089662220655146</v>
      </c>
      <c r="AB2060" s="74">
        <f t="shared" si="3009"/>
        <v>2059</v>
      </c>
      <c r="AC2060" s="80">
        <f t="shared" si="3181"/>
        <v>-3.1775235447704629E-3</v>
      </c>
      <c r="AD2060" s="79">
        <f t="shared" si="3192"/>
        <v>-3.2421164219250453E-2</v>
      </c>
      <c r="AE2060" s="81">
        <f t="shared" si="3182"/>
        <v>-2.9243640674479991E-2</v>
      </c>
      <c r="AF2060" s="19">
        <f t="shared" si="3183"/>
        <v>-2.681726224233048E-2</v>
      </c>
      <c r="AG2060" s="93">
        <f t="shared" ref="AG2060:AG2066" si="3205">IF(A2061&gt;A2060,(AC2060-AC2059)/AC2059, (AC2060-AC2061)/AC2061)</f>
        <v>1.4460522157977027</v>
      </c>
      <c r="AH2060" s="91">
        <f t="shared" si="3184"/>
        <v>9.158910229091538E-4</v>
      </c>
      <c r="AI2060" s="96">
        <f t="shared" si="3185"/>
        <v>2060.0330566903508</v>
      </c>
      <c r="AJ2060" s="5">
        <f t="shared" si="3193"/>
        <v>-4.4999999999999929E-2</v>
      </c>
      <c r="AK2060" s="5">
        <f t="shared" si="3168"/>
        <v>0</v>
      </c>
      <c r="AL2060" s="5">
        <f t="shared" si="3186"/>
        <v>-4.4999999999999929E-2</v>
      </c>
      <c r="AM2060" s="95">
        <f t="shared" si="3170"/>
        <v>6.7857142857142994E-3</v>
      </c>
      <c r="AN2060" s="95">
        <f t="shared" si="3194"/>
        <v>-1.2142857142857153E-2</v>
      </c>
      <c r="AO2060" s="78">
        <f t="shared" si="3195"/>
        <v>0.55882352941176539</v>
      </c>
      <c r="AP2060" s="296">
        <f t="shared" si="3196"/>
        <v>35.849056603773619</v>
      </c>
      <c r="AQ2060" s="8"/>
      <c r="AR2060" s="8">
        <f t="shared" si="3197"/>
        <v>-1</v>
      </c>
      <c r="AS2060" s="114">
        <f t="shared" si="3198"/>
        <v>-103556</v>
      </c>
      <c r="AT2060" s="103">
        <f t="shared" si="3187"/>
        <v>-4.1788393627335595E-3</v>
      </c>
      <c r="AU2060" s="5">
        <f t="shared" si="3188"/>
        <v>1.125</v>
      </c>
      <c r="AV2060" s="93">
        <f t="shared" si="3189"/>
        <v>-0.88413566692807277</v>
      </c>
      <c r="AW2060" s="210">
        <f t="shared" si="3190"/>
        <v>3.1111111111111041E-2</v>
      </c>
      <c r="AX2060" s="276">
        <f t="shared" si="3171"/>
        <v>2.8433715419352449E-3</v>
      </c>
      <c r="AY2060" s="19">
        <f t="shared" si="3199"/>
        <v>-0.44362701289523898</v>
      </c>
    </row>
    <row r="2061" spans="1:51" ht="13">
      <c r="A2061" s="16">
        <v>41327.353807870371</v>
      </c>
      <c r="B2061" s="300">
        <v>6</v>
      </c>
      <c r="C2061" s="5">
        <v>1.1200000000000001</v>
      </c>
      <c r="D2061" s="5">
        <v>1.1319999999999999</v>
      </c>
      <c r="E2061" s="5">
        <v>1.1000000000000001</v>
      </c>
      <c r="F2061" s="5">
        <v>1.1000000000000001</v>
      </c>
      <c r="G2061" s="6">
        <v>456614</v>
      </c>
      <c r="H2061" s="113">
        <f t="shared" si="3191"/>
        <v>1.1000000000000001</v>
      </c>
      <c r="I2061" s="19">
        <f t="shared" si="3201"/>
        <v>-2.2222222222222143E-2</v>
      </c>
      <c r="J2061" s="8">
        <f t="shared" si="3172"/>
        <v>1.2976670342148007</v>
      </c>
      <c r="K2061" s="8">
        <f t="shared" si="3173"/>
        <v>1.0898329657851999</v>
      </c>
      <c r="L2061" s="8">
        <f t="shared" si="3174"/>
        <v>1.1937500000000003</v>
      </c>
      <c r="M2061" s="19">
        <f t="shared" si="3175"/>
        <v>0.19070268101117771</v>
      </c>
      <c r="N2061" s="19">
        <f t="shared" si="3202"/>
        <v>7.0358766966692535E-2</v>
      </c>
      <c r="O2061" s="19">
        <f t="shared" si="3203"/>
        <v>-1.8324333538806787E-3</v>
      </c>
      <c r="P2061" s="19">
        <f t="shared" si="3204"/>
        <v>-1.234105535820311E-2</v>
      </c>
      <c r="Q2061" s="6">
        <v>1616</v>
      </c>
      <c r="R2061" s="191">
        <v>508758.99</v>
      </c>
      <c r="S2061" s="66">
        <f t="shared" si="3176"/>
        <v>314.8261076732673</v>
      </c>
      <c r="T2061" t="str">
        <f t="shared" ref="T2061:W2062" si="3206">IF(C2061&gt;$J2061,"BrokeBandUpper", IF(C2061&lt;$K2061,"BrokeBandLower", ""))</f>
        <v/>
      </c>
      <c r="U2061" t="str">
        <f t="shared" si="3206"/>
        <v/>
      </c>
      <c r="V2061" t="str">
        <f t="shared" si="3206"/>
        <v/>
      </c>
      <c r="W2061" t="str">
        <f t="shared" si="3206"/>
        <v/>
      </c>
      <c r="X2061" s="63"/>
      <c r="Y2061" s="287">
        <f t="shared" si="3178"/>
        <v>-5.3076923076923058E-3</v>
      </c>
      <c r="Z2061" s="288">
        <f t="shared" si="3179"/>
        <v>1.1647571189379395</v>
      </c>
      <c r="AA2061" s="288">
        <f t="shared" si="3180"/>
        <v>1.2009027216326666</v>
      </c>
      <c r="AB2061" s="289">
        <f t="shared" si="3009"/>
        <v>2060</v>
      </c>
      <c r="AC2061" s="290">
        <f t="shared" si="3181"/>
        <v>-5.521569616197694E-3</v>
      </c>
      <c r="AD2061" s="284">
        <f t="shared" si="3192"/>
        <v>-3.6145602694727108E-2</v>
      </c>
      <c r="AE2061" s="291">
        <f t="shared" si="3182"/>
        <v>-3.0624033078529414E-2</v>
      </c>
      <c r="AF2061" s="213">
        <f t="shared" si="3183"/>
        <v>-3.0098693294312778E-2</v>
      </c>
      <c r="AG2061" s="213">
        <f t="shared" si="3205"/>
        <v>0.73769589379913147</v>
      </c>
      <c r="AH2061" s="292">
        <f t="shared" si="3184"/>
        <v>8.0247828043894965E-4</v>
      </c>
      <c r="AI2061" s="293">
        <f t="shared" si="3185"/>
        <v>2060.5387193392849</v>
      </c>
      <c r="AJ2061" s="294">
        <f t="shared" si="3193"/>
        <v>-2.4999999999999911E-2</v>
      </c>
      <c r="AK2061" s="294">
        <f t="shared" si="3168"/>
        <v>0</v>
      </c>
      <c r="AL2061" s="294">
        <f t="shared" si="3186"/>
        <v>-2.4999999999999911E-2</v>
      </c>
      <c r="AM2061" s="295">
        <f t="shared" ref="AM2061:AM2066" si="3207">(AVERAGE(AK2048:AK2061))</f>
        <v>6.7857142857142994E-3</v>
      </c>
      <c r="AN2061" s="295">
        <f t="shared" si="3194"/>
        <v>-1.1071428571428574E-2</v>
      </c>
      <c r="AO2061" s="288">
        <f t="shared" si="3195"/>
        <v>0.61290322580645273</v>
      </c>
      <c r="AP2061" s="296">
        <f t="shared" si="3196"/>
        <v>38.00000000000005</v>
      </c>
      <c r="AQ2061" s="285"/>
      <c r="AR2061" s="285">
        <f t="shared" si="3197"/>
        <v>-1</v>
      </c>
      <c r="AS2061" s="286">
        <f t="shared" si="3198"/>
        <v>-456614</v>
      </c>
      <c r="AT2061" s="103">
        <f t="shared" si="3187"/>
        <v>-8.0161562828751642E-2</v>
      </c>
      <c r="AU2061" s="294">
        <f t="shared" si="3188"/>
        <v>1.1000000000000001</v>
      </c>
      <c r="AV2061" s="213">
        <f t="shared" si="3189"/>
        <v>-0.89750551631529896</v>
      </c>
      <c r="AW2061" s="298">
        <f t="shared" si="3190"/>
        <v>2.9090909090908914E-2</v>
      </c>
      <c r="AX2061" s="297">
        <f t="shared" ref="AX2061:AX2066" si="3208">SLOPE(M2048:M2061,AB2048:AB2061)</f>
        <v>1.9092734438847991E-3</v>
      </c>
      <c r="AY2061" s="213">
        <f t="shared" si="3199"/>
        <v>-0.32851777696793133</v>
      </c>
    </row>
    <row r="2062" spans="1:51">
      <c r="A2062" s="16">
        <v>41330.32303240741</v>
      </c>
      <c r="B2062" s="300">
        <v>2</v>
      </c>
      <c r="C2062" s="5">
        <v>1.1100000000000001</v>
      </c>
      <c r="D2062" s="5">
        <v>1.1299999999999999</v>
      </c>
      <c r="E2062" s="5">
        <v>1.0900000000000001</v>
      </c>
      <c r="F2062" s="5">
        <v>1.1200000000000001</v>
      </c>
      <c r="G2062" s="6">
        <v>238968</v>
      </c>
      <c r="H2062" s="113">
        <f t="shared" si="3191"/>
        <v>1.1200000000000001</v>
      </c>
      <c r="I2062" s="19">
        <f t="shared" si="3201"/>
        <v>1.8181818181818195E-2</v>
      </c>
      <c r="J2062" s="8">
        <f t="shared" si="3172"/>
        <v>1.2826217188949265</v>
      </c>
      <c r="K2062" s="8">
        <f t="shared" si="3173"/>
        <v>1.0873782811050741</v>
      </c>
      <c r="L2062" s="8">
        <f t="shared" si="3174"/>
        <v>1.1850000000000003</v>
      </c>
      <c r="M2062" s="19">
        <f t="shared" si="3175"/>
        <v>0.17955429235852646</v>
      </c>
      <c r="N2062" s="19">
        <f t="shared" si="3202"/>
        <v>-5.8459527645538467E-2</v>
      </c>
      <c r="O2062" s="19">
        <f t="shared" si="3203"/>
        <v>-1.1594126168873425E-2</v>
      </c>
      <c r="P2062" s="19">
        <f t="shared" si="3204"/>
        <v>-2.2523494491262157E-3</v>
      </c>
      <c r="Q2062" s="6">
        <v>454</v>
      </c>
      <c r="R2062" s="191">
        <v>264102.18699999998</v>
      </c>
      <c r="S2062" s="66">
        <f t="shared" si="3176"/>
        <v>581.72287885462549</v>
      </c>
      <c r="T2062" t="str">
        <f t="shared" si="3206"/>
        <v/>
      </c>
      <c r="U2062" t="str">
        <f t="shared" si="3206"/>
        <v/>
      </c>
      <c r="V2062" t="str">
        <f t="shared" si="3206"/>
        <v/>
      </c>
      <c r="W2062" t="str">
        <f t="shared" si="3206"/>
        <v/>
      </c>
      <c r="X2062" s="63"/>
      <c r="Y2062" s="219">
        <f t="shared" si="3178"/>
        <v>-6.5934065934065865E-3</v>
      </c>
      <c r="Z2062" s="78">
        <f t="shared" si="3179"/>
        <v>1.157864522621497</v>
      </c>
      <c r="AA2062" s="78">
        <f t="shared" si="3180"/>
        <v>1.1949159202318493</v>
      </c>
      <c r="AB2062" s="74">
        <f t="shared" si="3009"/>
        <v>2061</v>
      </c>
      <c r="AC2062" s="80">
        <f t="shared" si="3181"/>
        <v>-5.1418916254583613E-3</v>
      </c>
      <c r="AD2062" s="79">
        <f t="shared" si="3192"/>
        <v>-3.7051397610352366E-2</v>
      </c>
      <c r="AE2062" s="81">
        <f t="shared" si="3182"/>
        <v>-3.1909505984894004E-2</v>
      </c>
      <c r="AF2062" s="19">
        <f t="shared" si="3183"/>
        <v>-3.1007535327810587E-2</v>
      </c>
      <c r="AG2062" s="93">
        <f t="shared" si="3205"/>
        <v>-6.8762691975400567E-2</v>
      </c>
      <c r="AH2062" s="91">
        <f t="shared" si="3184"/>
        <v>6.209659071210764E-4</v>
      </c>
      <c r="AI2062" s="96">
        <f t="shared" si="3185"/>
        <v>2061.4718482412463</v>
      </c>
      <c r="AJ2062" s="5">
        <f t="shared" si="3193"/>
        <v>2.0000000000000018E-2</v>
      </c>
      <c r="AK2062" s="5">
        <f t="shared" ref="AK2062:AK2070" si="3209">IF(AJ2062&gt;0,AJ2062,0)</f>
        <v>2.0000000000000018E-2</v>
      </c>
      <c r="AL2062" s="5">
        <f t="shared" si="3186"/>
        <v>0</v>
      </c>
      <c r="AM2062" s="95">
        <f t="shared" si="3207"/>
        <v>7.1428571428571496E-3</v>
      </c>
      <c r="AN2062" s="95">
        <f t="shared" si="3194"/>
        <v>-1.1071428571428574E-2</v>
      </c>
      <c r="AO2062" s="78">
        <f t="shared" si="3195"/>
        <v>0.64516129032258107</v>
      </c>
      <c r="AP2062" s="296">
        <f t="shared" si="3196"/>
        <v>39.215686274509814</v>
      </c>
      <c r="AQ2062" s="8"/>
      <c r="AR2062" s="8">
        <f t="shared" si="3197"/>
        <v>0.50000000000000833</v>
      </c>
      <c r="AS2062" s="114">
        <f t="shared" si="3198"/>
        <v>119484.00000000199</v>
      </c>
      <c r="AT2062" s="103">
        <f t="shared" si="3187"/>
        <v>-6.3812263847714351E-2</v>
      </c>
      <c r="AU2062" s="5">
        <f t="shared" si="3188"/>
        <v>1.1200000000000001</v>
      </c>
      <c r="AV2062" s="93">
        <f t="shared" si="3189"/>
        <v>0.4524157916193326</v>
      </c>
      <c r="AW2062" s="210">
        <f t="shared" si="3190"/>
        <v>3.6697247706421847E-2</v>
      </c>
      <c r="AX2062" s="276">
        <f t="shared" si="3208"/>
        <v>1.1687820482226921E-3</v>
      </c>
      <c r="AY2062" s="19">
        <f t="shared" si="3199"/>
        <v>-0.38783936268208341</v>
      </c>
    </row>
    <row r="2063" spans="1:51" ht="13">
      <c r="A2063" s="16">
        <v>41331.404131944444</v>
      </c>
      <c r="B2063" s="300">
        <v>3</v>
      </c>
      <c r="C2063" s="5">
        <v>1.1000000000000001</v>
      </c>
      <c r="D2063" s="5">
        <v>1.1299999999999999</v>
      </c>
      <c r="E2063" s="5">
        <v>1.1000000000000001</v>
      </c>
      <c r="F2063" s="5">
        <v>1.105</v>
      </c>
      <c r="G2063" s="6">
        <v>313013</v>
      </c>
      <c r="H2063" s="113">
        <f t="shared" si="3191"/>
        <v>1.105</v>
      </c>
      <c r="I2063" s="19">
        <f t="shared" si="3201"/>
        <v>-1.3392857142857253E-2</v>
      </c>
      <c r="J2063" s="8">
        <f t="shared" ref="J2063:J2069" si="3210">(L2063)+2*STDEVPA(H2044:H2063)</f>
        <v>1.2599835028025954</v>
      </c>
      <c r="K2063" s="8">
        <f t="shared" ref="K2063:K2069" si="3211">(L2063)-(2*STDEVPA(H2044:H2063))</f>
        <v>1.089516497197405</v>
      </c>
      <c r="L2063" s="8">
        <f t="shared" ref="L2063:L2069" si="3212">AVERAGE(H2044:H2063)</f>
        <v>1.1747500000000002</v>
      </c>
      <c r="M2063" s="19">
        <f t="shared" ref="M2063:M2069" si="3213">(J2063-K2063)/K2063</f>
        <v>0.15646115138567218</v>
      </c>
      <c r="N2063" s="19">
        <f t="shared" si="3202"/>
        <v>-0.12861369488590599</v>
      </c>
      <c r="O2063" s="19">
        <f t="shared" si="3203"/>
        <v>-1.7649955367850446E-2</v>
      </c>
      <c r="P2063" s="19">
        <f t="shared" si="3204"/>
        <v>1.9663958067636573E-3</v>
      </c>
      <c r="Q2063" s="6">
        <v>212</v>
      </c>
      <c r="R2063" s="191">
        <v>347472.33899999998</v>
      </c>
      <c r="S2063" s="66">
        <f t="shared" ref="S2063:S2069" si="3214">R2063/Q2063</f>
        <v>1639.0204669811319</v>
      </c>
      <c r="T2063" t="str">
        <f t="shared" ref="T2063:W2064" si="3215">IF(C2063&gt;$J2063,"BrokeBandUpper", IF(C2063&lt;$K2063,"BrokeBandLower", ""))</f>
        <v/>
      </c>
      <c r="U2063" t="str">
        <f t="shared" si="3215"/>
        <v/>
      </c>
      <c r="V2063" t="str">
        <f t="shared" si="3215"/>
        <v/>
      </c>
      <c r="W2063" t="str">
        <f t="shared" si="3215"/>
        <v/>
      </c>
      <c r="X2063" s="63"/>
      <c r="Y2063" s="287">
        <f t="shared" ref="Y2063:Y2069" si="3216">SLOPE(H2050:H2063,AB2050:AB2063)</f>
        <v>-7.2417582417582359E-3</v>
      </c>
      <c r="Z2063" s="288">
        <f t="shared" ref="Z2063:Z2069" si="3217">Z2062+(0.154*(F2063-Z2062))</f>
        <v>1.1497233861377865</v>
      </c>
      <c r="AA2063" s="288">
        <f t="shared" ref="AA2063:AA2069" si="3218">AA2062+(0.074*(F2063-AA2062))</f>
        <v>1.1882621421346924</v>
      </c>
      <c r="AB2063" s="289">
        <f t="shared" si="3009"/>
        <v>2062</v>
      </c>
      <c r="AC2063" s="290">
        <f t="shared" ref="AC2063:AC2069" si="3219">AD2063-AE2063</f>
        <v>-5.3034000096095352E-3</v>
      </c>
      <c r="AD2063" s="284">
        <f t="shared" si="3192"/>
        <v>-3.8538755996905927E-2</v>
      </c>
      <c r="AE2063" s="291">
        <f t="shared" ref="AE2063:AE2069" si="3220">AE2062+(0.2*(AD2063-AE2062))</f>
        <v>-3.3235355987296392E-2</v>
      </c>
      <c r="AF2063" s="213">
        <f t="shared" ref="AF2063:AF2069" si="3221">AD2063/AA2063</f>
        <v>-3.2432873715619447E-2</v>
      </c>
      <c r="AG2063" s="213">
        <f t="shared" si="3205"/>
        <v>3.1410304984165548E-2</v>
      </c>
      <c r="AH2063" s="292">
        <f t="shared" ref="AH2063:AH2069" si="3222">SLOPE(AC2050:AC2063,AB2050:AB2063)</f>
        <v>4.4566832759996509E-4</v>
      </c>
      <c r="AI2063" s="293">
        <f t="shared" ref="AI2063:AI2069" si="3223">INTERCEPT(AB2050:AB2063,AC2050:AC2063)</f>
        <v>2062.2582773166014</v>
      </c>
      <c r="AJ2063" s="294">
        <f t="shared" si="3193"/>
        <v>-1.5000000000000124E-2</v>
      </c>
      <c r="AK2063" s="294">
        <f t="shared" si="3209"/>
        <v>0</v>
      </c>
      <c r="AL2063" s="294">
        <f t="shared" ref="AL2063:AL2069" si="3224">IF(AJ2063&lt;0,AJ2063,0)</f>
        <v>-1.5000000000000124E-2</v>
      </c>
      <c r="AM2063" s="295">
        <f t="shared" si="3207"/>
        <v>5.3571428571428702E-3</v>
      </c>
      <c r="AN2063" s="295">
        <f t="shared" si="3194"/>
        <v>-1.2142857142857153E-2</v>
      </c>
      <c r="AO2063" s="288">
        <f t="shared" si="3195"/>
        <v>0.441176470588236</v>
      </c>
      <c r="AP2063" s="296">
        <f t="shared" si="3196"/>
        <v>30.612244897959215</v>
      </c>
      <c r="AQ2063" s="285"/>
      <c r="AR2063" s="285">
        <f t="shared" si="3197"/>
        <v>-0.66666666666667163</v>
      </c>
      <c r="AS2063" s="286">
        <f t="shared" si="3198"/>
        <v>-208675.33333333489</v>
      </c>
      <c r="AT2063" s="103">
        <f t="shared" ref="AT2063:AT2069" si="3225">SUM(AS2044:AS2063)/SUM(G2044:G2063)</f>
        <v>-0.15729884599374683</v>
      </c>
      <c r="AU2063" s="294">
        <f t="shared" ref="AU2063:AU2069" si="3226">F2063</f>
        <v>1.105</v>
      </c>
      <c r="AV2063" s="213">
        <f t="shared" ref="AV2063:AV2069" si="3227">AS2063/R2063</f>
        <v>-0.60055236032280224</v>
      </c>
      <c r="AW2063" s="298">
        <f t="shared" ref="AW2063:AW2069" si="3228">(D2063-E2063)/E2063</f>
        <v>2.7272727272727094E-2</v>
      </c>
      <c r="AX2063" s="297">
        <f t="shared" si="3208"/>
        <v>-1.1724489314677826E-4</v>
      </c>
      <c r="AY2063" s="213">
        <f t="shared" si="3199"/>
        <v>-1.1003137354180503</v>
      </c>
    </row>
    <row r="2064" spans="1:51">
      <c r="A2064" s="16">
        <v>41332.420694444445</v>
      </c>
      <c r="B2064" s="300">
        <v>4</v>
      </c>
      <c r="C2064" s="5">
        <v>1.1000000000000001</v>
      </c>
      <c r="D2064" s="5">
        <v>1.1200000000000001</v>
      </c>
      <c r="E2064" s="5">
        <v>1.0900000000000001</v>
      </c>
      <c r="F2064" s="5">
        <v>1.1200000000000001</v>
      </c>
      <c r="G2064" s="6">
        <v>62013</v>
      </c>
      <c r="H2064" s="113">
        <f t="shared" ref="H2064:H2070" si="3229">F2064</f>
        <v>1.1200000000000001</v>
      </c>
      <c r="I2064" s="19">
        <f t="shared" si="3201"/>
        <v>1.3574660633484276E-2</v>
      </c>
      <c r="J2064" s="8">
        <f t="shared" si="3210"/>
        <v>1.2435700497903406</v>
      </c>
      <c r="K2064" s="8">
        <f t="shared" si="3211"/>
        <v>1.0909299502096605</v>
      </c>
      <c r="L2064" s="8">
        <f t="shared" si="3212"/>
        <v>1.1672500000000006</v>
      </c>
      <c r="M2064" s="19">
        <f t="shared" si="3213"/>
        <v>0.13991741591780926</v>
      </c>
      <c r="N2064" s="19">
        <f t="shared" si="3202"/>
        <v>-0.10573701728094211</v>
      </c>
      <c r="O2064" s="19">
        <f t="shared" si="3203"/>
        <v>-1.3026720568758404E-2</v>
      </c>
      <c r="P2064" s="19">
        <f t="shared" si="3204"/>
        <v>1.2973213493246414E-3</v>
      </c>
      <c r="Q2064" s="6">
        <v>275</v>
      </c>
      <c r="R2064" s="191">
        <v>68572.701000000001</v>
      </c>
      <c r="S2064" s="66">
        <f t="shared" si="3214"/>
        <v>249.35527636363636</v>
      </c>
      <c r="T2064" t="str">
        <f t="shared" si="3215"/>
        <v/>
      </c>
      <c r="U2064" t="str">
        <f t="shared" si="3215"/>
        <v/>
      </c>
      <c r="V2064" t="str">
        <f t="shared" si="3215"/>
        <v>BrokeBandLower</v>
      </c>
      <c r="W2064" t="str">
        <f t="shared" si="3215"/>
        <v/>
      </c>
      <c r="X2064" s="63"/>
      <c r="Y2064" s="219">
        <f t="shared" si="3216"/>
        <v>-6.0549450549450467E-3</v>
      </c>
      <c r="Z2064" s="78">
        <f t="shared" si="3217"/>
        <v>1.1451459846725673</v>
      </c>
      <c r="AA2064" s="78">
        <f t="shared" si="3218"/>
        <v>1.1832107436167252</v>
      </c>
      <c r="AB2064" s="74">
        <f t="shared" si="3009"/>
        <v>2063</v>
      </c>
      <c r="AC2064" s="80">
        <f t="shared" si="3219"/>
        <v>-3.8635223654891609E-3</v>
      </c>
      <c r="AD2064" s="79">
        <f t="shared" ref="AD2064:AD2070" si="3230">Z2064-AA2064</f>
        <v>-3.8064758944157839E-2</v>
      </c>
      <c r="AE2064" s="81">
        <f t="shared" si="3220"/>
        <v>-3.4201236578668678E-2</v>
      </c>
      <c r="AF2064" s="19">
        <f t="shared" si="3221"/>
        <v>-3.2170734714430611E-2</v>
      </c>
      <c r="AG2064" s="93">
        <f t="shared" si="3205"/>
        <v>-0.27150085633958915</v>
      </c>
      <c r="AH2064" s="91">
        <f t="shared" si="3222"/>
        <v>3.9989263031399739E-4</v>
      </c>
      <c r="AI2064" s="96">
        <f t="shared" si="3223"/>
        <v>2062.7218122883069</v>
      </c>
      <c r="AJ2064" s="5">
        <f t="shared" ref="AJ2064:AJ2070" si="3231">F2064-F2063</f>
        <v>1.5000000000000124E-2</v>
      </c>
      <c r="AK2064" s="5">
        <f t="shared" si="3209"/>
        <v>1.5000000000000124E-2</v>
      </c>
      <c r="AL2064" s="5">
        <f t="shared" si="3224"/>
        <v>0</v>
      </c>
      <c r="AM2064" s="95">
        <f t="shared" si="3207"/>
        <v>4.285714285714305E-3</v>
      </c>
      <c r="AN2064" s="95">
        <f t="shared" ref="AN2064:AN2069" si="3232">(AVERAGE(AL2051:AL2064))</f>
        <v>-1.2142857142857153E-2</v>
      </c>
      <c r="AO2064" s="78">
        <f t="shared" ref="AO2064:AO2069" si="3233">ABS(AM2064/AN2064)</f>
        <v>0.35294117647058953</v>
      </c>
      <c r="AP2064" s="296">
        <f t="shared" ref="AP2064:AP2069" si="3234">IF(AN2064=0,100,100-(100/(1+AO2064)))</f>
        <v>26.086956521739211</v>
      </c>
      <c r="AQ2064" s="8"/>
      <c r="AR2064" s="8">
        <f t="shared" ref="AR2064:AR2069" si="3235">IF(ISERROR(((F2064-E2064)-(D2064-F2064))/(D2064-E2064)),0,((F2064-E2064)-(D2064-F2064))/(D2064-E2064))</f>
        <v>1</v>
      </c>
      <c r="AS2064" s="114">
        <f t="shared" ref="AS2064:AS2069" si="3236">IF(ISERROR(AR2064*G2064),0,AR2064*G2064)</f>
        <v>62013</v>
      </c>
      <c r="AT2064" s="103">
        <f t="shared" si="3225"/>
        <v>-0.12704131362847604</v>
      </c>
      <c r="AU2064" s="5">
        <f t="shared" si="3226"/>
        <v>1.1200000000000001</v>
      </c>
      <c r="AV2064" s="93">
        <f t="shared" si="3227"/>
        <v>0.90433946885073113</v>
      </c>
      <c r="AW2064" s="210">
        <f t="shared" si="3228"/>
        <v>2.7522935779816536E-2</v>
      </c>
      <c r="AX2064" s="276">
        <f t="shared" si="3208"/>
        <v>-1.9426106655030123E-3</v>
      </c>
      <c r="AY2064" s="19">
        <f t="shared" si="3199"/>
        <v>-15.568829680889115</v>
      </c>
    </row>
    <row r="2065" spans="1:51" ht="13">
      <c r="A2065" s="16">
        <v>41333.325937499998</v>
      </c>
      <c r="B2065" s="300">
        <v>5</v>
      </c>
      <c r="C2065" s="5">
        <v>1.1200000000000001</v>
      </c>
      <c r="D2065" s="5">
        <v>1.125</v>
      </c>
      <c r="E2065" s="5">
        <v>1.1000000000000001</v>
      </c>
      <c r="F2065" s="5">
        <v>1.115</v>
      </c>
      <c r="G2065" s="6">
        <v>290071</v>
      </c>
      <c r="H2065" s="113">
        <f t="shared" si="3229"/>
        <v>1.115</v>
      </c>
      <c r="I2065" s="19">
        <f t="shared" si="3201"/>
        <v>-4.4642857142858173E-3</v>
      </c>
      <c r="J2065" s="8">
        <f t="shared" si="3210"/>
        <v>1.2283289982299976</v>
      </c>
      <c r="K2065" s="8">
        <f t="shared" si="3211"/>
        <v>1.0921710017700028</v>
      </c>
      <c r="L2065" s="8">
        <f t="shared" si="3212"/>
        <v>1.1602500000000002</v>
      </c>
      <c r="M2065" s="19">
        <f t="shared" si="3213"/>
        <v>0.12466728766771264</v>
      </c>
      <c r="N2065" s="19">
        <f t="shared" si="3202"/>
        <v>-0.10899378143929492</v>
      </c>
      <c r="O2065" s="19">
        <f t="shared" si="3203"/>
        <v>-1.2255885032702826E-2</v>
      </c>
      <c r="P2065" s="19">
        <f t="shared" si="3204"/>
        <v>1.1376088447326558E-3</v>
      </c>
      <c r="Q2065" s="6">
        <v>530</v>
      </c>
      <c r="R2065" s="191">
        <v>323099.80099999998</v>
      </c>
      <c r="S2065" s="66">
        <f t="shared" si="3214"/>
        <v>609.62226603773581</v>
      </c>
      <c r="T2065" t="str">
        <f t="shared" ref="T2065:W2066" si="3237">IF(C2065&gt;$J2065,"BrokeBandUpper", IF(C2065&lt;$K2065,"BrokeBandLower", ""))</f>
        <v/>
      </c>
      <c r="U2065" t="str">
        <f t="shared" si="3237"/>
        <v/>
      </c>
      <c r="V2065" t="str">
        <f t="shared" si="3237"/>
        <v/>
      </c>
      <c r="W2065" t="str">
        <f t="shared" si="3237"/>
        <v/>
      </c>
      <c r="X2065" s="63"/>
      <c r="Y2065" s="287">
        <f t="shared" si="3216"/>
        <v>-6.1758241758241702E-3</v>
      </c>
      <c r="Z2065" s="288">
        <f t="shared" si="3217"/>
        <v>1.140503503032992</v>
      </c>
      <c r="AA2065" s="288">
        <f t="shared" si="3218"/>
        <v>1.1781631485890875</v>
      </c>
      <c r="AB2065" s="289">
        <f t="shared" si="3009"/>
        <v>2064</v>
      </c>
      <c r="AC2065" s="290">
        <f t="shared" si="3219"/>
        <v>-2.766727181941521E-3</v>
      </c>
      <c r="AD2065" s="284">
        <f t="shared" si="3230"/>
        <v>-3.7659645556095578E-2</v>
      </c>
      <c r="AE2065" s="291">
        <f t="shared" si="3220"/>
        <v>-3.4892918374154057E-2</v>
      </c>
      <c r="AF2065" s="213">
        <f t="shared" si="3221"/>
        <v>-3.1964711849284191E-2</v>
      </c>
      <c r="AG2065" s="213">
        <f t="shared" si="3205"/>
        <v>-0.28388477658230787</v>
      </c>
      <c r="AH2065" s="292">
        <f t="shared" si="3222"/>
        <v>3.5308709732109669E-4</v>
      </c>
      <c r="AI2065" s="293">
        <f t="shared" si="3223"/>
        <v>2063.2334786333818</v>
      </c>
      <c r="AJ2065" s="294">
        <f t="shared" si="3231"/>
        <v>-5.0000000000001155E-3</v>
      </c>
      <c r="AK2065" s="294">
        <f t="shared" si="3209"/>
        <v>0</v>
      </c>
      <c r="AL2065" s="294">
        <f t="shared" si="3224"/>
        <v>-5.0000000000001155E-3</v>
      </c>
      <c r="AM2065" s="295">
        <f t="shared" si="3207"/>
        <v>4.285714285714305E-3</v>
      </c>
      <c r="AN2065" s="295">
        <f t="shared" si="3232"/>
        <v>-8.9285714285714437E-3</v>
      </c>
      <c r="AO2065" s="288">
        <f t="shared" si="3233"/>
        <v>0.48000000000000137</v>
      </c>
      <c r="AP2065" s="296">
        <f t="shared" si="3234"/>
        <v>32.432432432432492</v>
      </c>
      <c r="AQ2065" s="285"/>
      <c r="AR2065" s="285">
        <f t="shared" si="3235"/>
        <v>0.19999999999999646</v>
      </c>
      <c r="AS2065" s="286">
        <f t="shared" si="3236"/>
        <v>58014.199999998971</v>
      </c>
      <c r="AT2065" s="103">
        <f t="shared" si="3225"/>
        <v>-0.14598630869682236</v>
      </c>
      <c r="AU2065" s="294">
        <f t="shared" si="3226"/>
        <v>1.115</v>
      </c>
      <c r="AV2065" s="213">
        <f t="shared" si="3227"/>
        <v>0.17955504714160742</v>
      </c>
      <c r="AW2065" s="298">
        <f t="shared" si="3228"/>
        <v>2.2727272727272645E-2</v>
      </c>
      <c r="AX2065" s="297">
        <f t="shared" si="3208"/>
        <v>-3.8272869690650665E-3</v>
      </c>
      <c r="AY2065" s="213">
        <f t="shared" si="3199"/>
        <v>-0.97017705968068657</v>
      </c>
    </row>
    <row r="2066" spans="1:51">
      <c r="A2066" s="16">
        <v>41334.360046296293</v>
      </c>
      <c r="B2066" s="300">
        <v>6</v>
      </c>
      <c r="C2066" s="5">
        <v>1.1200000000000001</v>
      </c>
      <c r="D2066" s="5">
        <v>1.145</v>
      </c>
      <c r="E2066" s="5">
        <v>1.1100000000000001</v>
      </c>
      <c r="F2066" s="5">
        <v>1.1100000000000001</v>
      </c>
      <c r="G2066" s="6">
        <v>380447</v>
      </c>
      <c r="H2066" s="113">
        <f t="shared" si="3229"/>
        <v>1.1100000000000001</v>
      </c>
      <c r="I2066" s="19">
        <f t="shared" si="3201"/>
        <v>-4.4843049327353305E-3</v>
      </c>
      <c r="J2066" s="8">
        <f t="shared" si="3210"/>
        <v>1.2246176266470683</v>
      </c>
      <c r="K2066" s="8">
        <f t="shared" si="3211"/>
        <v>1.0868823733529318</v>
      </c>
      <c r="L2066" s="8">
        <f t="shared" si="3212"/>
        <v>1.1557500000000001</v>
      </c>
      <c r="M2066" s="19">
        <f t="shared" si="3213"/>
        <v>0.12672507777381278</v>
      </c>
      <c r="N2066" s="19">
        <f t="shared" si="3202"/>
        <v>1.65062555269909E-2</v>
      </c>
      <c r="O2066" s="19">
        <f t="shared" si="3203"/>
        <v>-3.0214800662341779E-3</v>
      </c>
      <c r="P2066" s="19">
        <f t="shared" si="3204"/>
        <v>-4.8423080346393626E-3</v>
      </c>
      <c r="Q2066" s="6">
        <v>288</v>
      </c>
      <c r="R2066" s="191">
        <v>426568.1</v>
      </c>
      <c r="S2066" s="66">
        <f t="shared" si="3214"/>
        <v>1481.1392361111111</v>
      </c>
      <c r="T2066" t="str">
        <f t="shared" si="3237"/>
        <v/>
      </c>
      <c r="U2066" t="str">
        <f t="shared" si="3237"/>
        <v/>
      </c>
      <c r="V2066" t="str">
        <f t="shared" si="3237"/>
        <v/>
      </c>
      <c r="W2066" t="str">
        <f t="shared" si="3237"/>
        <v/>
      </c>
      <c r="X2066" s="63"/>
      <c r="Y2066" s="219">
        <f t="shared" si="3216"/>
        <v>-6.3186813186813084E-3</v>
      </c>
      <c r="Z2066" s="78">
        <f t="shared" si="3217"/>
        <v>1.1358059635659112</v>
      </c>
      <c r="AA2066" s="78">
        <f t="shared" si="3218"/>
        <v>1.173119075593495</v>
      </c>
      <c r="AB2066" s="74">
        <f t="shared" si="3009"/>
        <v>2065</v>
      </c>
      <c r="AC2066" s="80">
        <f t="shared" si="3219"/>
        <v>-1.9361549227438005E-3</v>
      </c>
      <c r="AD2066" s="79">
        <f t="shared" si="3230"/>
        <v>-3.7313112027583806E-2</v>
      </c>
      <c r="AE2066" s="81">
        <f t="shared" si="3220"/>
        <v>-3.5376957104840005E-2</v>
      </c>
      <c r="AF2066" s="19">
        <f t="shared" si="3221"/>
        <v>-3.1806755856140734E-2</v>
      </c>
      <c r="AG2066" s="93">
        <f t="shared" si="3205"/>
        <v>-0.3002002743960015</v>
      </c>
      <c r="AH2066" s="91">
        <f t="shared" si="3222"/>
        <v>3.0587916928748377E-4</v>
      </c>
      <c r="AI2066" s="96">
        <f t="shared" si="3223"/>
        <v>2063.7868180913783</v>
      </c>
      <c r="AJ2066" s="5">
        <f t="shared" si="3231"/>
        <v>-4.9999999999998934E-3</v>
      </c>
      <c r="AK2066" s="5">
        <f t="shared" si="3209"/>
        <v>0</v>
      </c>
      <c r="AL2066" s="5">
        <f t="shared" si="3224"/>
        <v>-4.9999999999998934E-3</v>
      </c>
      <c r="AM2066" s="95">
        <f t="shared" si="3207"/>
        <v>4.285714285714305E-3</v>
      </c>
      <c r="AN2066" s="95">
        <f t="shared" si="3232"/>
        <v>-8.9285714285714437E-3</v>
      </c>
      <c r="AO2066" s="78">
        <f t="shared" si="3233"/>
        <v>0.48000000000000137</v>
      </c>
      <c r="AP2066" s="296">
        <f t="shared" si="3234"/>
        <v>32.432432432432492</v>
      </c>
      <c r="AQ2066" s="8"/>
      <c r="AR2066" s="8">
        <f t="shared" si="3235"/>
        <v>-1</v>
      </c>
      <c r="AS2066" s="114">
        <f t="shared" si="3236"/>
        <v>-380447</v>
      </c>
      <c r="AT2066" s="103">
        <f t="shared" si="3225"/>
        <v>-0.1865980853574013</v>
      </c>
      <c r="AU2066" s="5">
        <f t="shared" si="3226"/>
        <v>1.1100000000000001</v>
      </c>
      <c r="AV2066" s="93">
        <f t="shared" si="3227"/>
        <v>-0.89187869416395649</v>
      </c>
      <c r="AW2066" s="210">
        <f t="shared" si="3228"/>
        <v>3.1531531531531459E-2</v>
      </c>
      <c r="AX2066" s="276">
        <f t="shared" si="3208"/>
        <v>-5.1173418240871293E-3</v>
      </c>
      <c r="AY2066" s="19">
        <f t="shared" ref="AY2066:AY2073" si="3238">IF((AX2066&gt;AX2065),ABS(AX2066-AX2065)/ABS(AX2065),-1*ABS(AX2066-AX2065)/ABS(AX2065))</f>
        <v>-0.3370677102211645</v>
      </c>
    </row>
    <row r="2067" spans="1:51" ht="13">
      <c r="A2067" s="16">
        <v>41337.349791666667</v>
      </c>
      <c r="B2067" s="300">
        <v>2</v>
      </c>
      <c r="C2067" s="5">
        <v>1.1499999999999999</v>
      </c>
      <c r="D2067" s="5">
        <v>1.1599999999999999</v>
      </c>
      <c r="E2067" s="5">
        <v>1.1299999999999999</v>
      </c>
      <c r="F2067" s="5">
        <v>1.1399999999999999</v>
      </c>
      <c r="G2067" s="6">
        <v>437828</v>
      </c>
      <c r="H2067" s="113">
        <f t="shared" si="3229"/>
        <v>1.1399999999999999</v>
      </c>
      <c r="I2067" s="19">
        <f t="shared" ref="I2067:I2073" si="3239">IF(A2068&gt;A2067,(H2067-H2066)/H2066, (H2067-H2068)/H2068)</f>
        <v>2.7027027027026848E-2</v>
      </c>
      <c r="J2067" s="8">
        <f t="shared" si="3210"/>
        <v>1.2239218873531728</v>
      </c>
      <c r="K2067" s="8">
        <f t="shared" si="3211"/>
        <v>1.0855781126468276</v>
      </c>
      <c r="L2067" s="8">
        <f t="shared" si="3212"/>
        <v>1.1547500000000002</v>
      </c>
      <c r="M2067" s="19">
        <f t="shared" si="3213"/>
        <v>0.12743788134143483</v>
      </c>
      <c r="N2067" s="19">
        <f t="shared" ref="N2067:N2073" si="3240">IF(A2068&gt;A2067,(M2067-M2066)/M2066, (M2067-M2068)/M2068)</f>
        <v>5.6248027631460844E-3</v>
      </c>
      <c r="O2067" s="19">
        <f t="shared" ref="O2067:O2073" si="3241">IF(A2068&gt;A2067,(J2067-J2066)/J2066, (J2067-J2068)/J2068)</f>
        <v>-5.6812778026104455E-4</v>
      </c>
      <c r="P2067" s="19">
        <f t="shared" ref="P2067:P2073" si="3242">IF(A2068&gt;A2067,(K2067-K2066)/K2066, (K2067-K2068)/K2068)</f>
        <v>-1.2000017095508764E-3</v>
      </c>
      <c r="Q2067" s="6">
        <v>288</v>
      </c>
      <c r="R2067" s="191">
        <v>502318.26299999998</v>
      </c>
      <c r="S2067" s="66">
        <f t="shared" si="3214"/>
        <v>1744.1606354166665</v>
      </c>
      <c r="T2067" t="str">
        <f t="shared" ref="T2067:W2068" si="3243">IF(C2067&gt;$J2067,"BrokeBandUpper", IF(C2067&lt;$K2067,"BrokeBandLower", ""))</f>
        <v/>
      </c>
      <c r="U2067" t="str">
        <f t="shared" si="3243"/>
        <v/>
      </c>
      <c r="V2067" t="str">
        <f t="shared" si="3243"/>
        <v/>
      </c>
      <c r="W2067" t="str">
        <f t="shared" si="3243"/>
        <v/>
      </c>
      <c r="X2067" s="63" t="s">
        <v>89</v>
      </c>
      <c r="Y2067" s="287">
        <f t="shared" si="3216"/>
        <v>-5.4835164835164785E-3</v>
      </c>
      <c r="Z2067" s="288">
        <f t="shared" si="3217"/>
        <v>1.1364518451767609</v>
      </c>
      <c r="AA2067" s="288">
        <f t="shared" si="3218"/>
        <v>1.1706682639995765</v>
      </c>
      <c r="AB2067" s="289">
        <f t="shared" si="3009"/>
        <v>2066</v>
      </c>
      <c r="AC2067" s="290">
        <f t="shared" si="3219"/>
        <v>9.2843062561955014E-4</v>
      </c>
      <c r="AD2067" s="284">
        <f t="shared" si="3230"/>
        <v>-3.4216418822815564E-2</v>
      </c>
      <c r="AE2067" s="291">
        <f t="shared" si="3220"/>
        <v>-3.5144849448435114E-2</v>
      </c>
      <c r="AF2067" s="213">
        <f t="shared" si="3221"/>
        <v>-2.9228108316454664E-2</v>
      </c>
      <c r="AG2067" s="213">
        <f t="shared" ref="AG2067:AG2073" si="3244">IF(A2068&gt;A2067,(AC2067-AC2066)/AC2066, (AC2067-AC2068)/AC2068)</f>
        <v>-1.4795229011446227</v>
      </c>
      <c r="AH2067" s="292">
        <f t="shared" si="3222"/>
        <v>3.2279077075944145E-4</v>
      </c>
      <c r="AI2067" s="293">
        <f t="shared" si="3223"/>
        <v>2063.8384091711073</v>
      </c>
      <c r="AJ2067" s="294">
        <f t="shared" si="3231"/>
        <v>2.9999999999999805E-2</v>
      </c>
      <c r="AK2067" s="294">
        <f t="shared" si="3209"/>
        <v>2.9999999999999805E-2</v>
      </c>
      <c r="AL2067" s="294">
        <f t="shared" si="3224"/>
        <v>0</v>
      </c>
      <c r="AM2067" s="295">
        <f t="shared" ref="AM2067:AM2072" si="3245">(AVERAGE(AK2054:AK2067))</f>
        <v>6.4285714285714345E-3</v>
      </c>
      <c r="AN2067" s="295">
        <f t="shared" si="3232"/>
        <v>-8.5714285714285788E-3</v>
      </c>
      <c r="AO2067" s="288">
        <f t="shared" si="3233"/>
        <v>0.75</v>
      </c>
      <c r="AP2067" s="296">
        <f t="shared" si="3234"/>
        <v>42.857142857142854</v>
      </c>
      <c r="AQ2067" s="285"/>
      <c r="AR2067" s="285">
        <f t="shared" si="3235"/>
        <v>-0.33333333333333331</v>
      </c>
      <c r="AS2067" s="286">
        <f t="shared" si="3236"/>
        <v>-145942.66666666666</v>
      </c>
      <c r="AT2067" s="103">
        <f t="shared" si="3225"/>
        <v>-0.19731721907384689</v>
      </c>
      <c r="AU2067" s="294">
        <f t="shared" si="3226"/>
        <v>1.1399999999999999</v>
      </c>
      <c r="AV2067" s="213">
        <f t="shared" si="3227"/>
        <v>-0.29053824520544391</v>
      </c>
      <c r="AW2067" s="298">
        <f t="shared" si="3228"/>
        <v>2.6548672566371709E-2</v>
      </c>
      <c r="AX2067" s="297">
        <f t="shared" ref="AX2067:AX2072" si="3246">SLOPE(M2054:M2067,AB2054:AB2067)</f>
        <v>-5.9341529044433594E-3</v>
      </c>
      <c r="AY2067" s="213">
        <f t="shared" si="3238"/>
        <v>-0.15961628291304131</v>
      </c>
    </row>
    <row r="2068" spans="1:51">
      <c r="A2068" s="16">
        <v>41338.561307870368</v>
      </c>
      <c r="B2068" s="300">
        <v>3</v>
      </c>
      <c r="C2068" s="5">
        <v>1.1499999999999999</v>
      </c>
      <c r="D2068" s="5">
        <v>1.1599999999999999</v>
      </c>
      <c r="E2068" s="5">
        <v>1.1200000000000001</v>
      </c>
      <c r="F2068" s="5">
        <v>1.1399999999999999</v>
      </c>
      <c r="G2068" s="6">
        <v>578554</v>
      </c>
      <c r="H2068" s="113">
        <f t="shared" si="3229"/>
        <v>1.1399999999999999</v>
      </c>
      <c r="I2068" s="19">
        <f t="shared" si="3239"/>
        <v>0</v>
      </c>
      <c r="J2068" s="8">
        <f t="shared" si="3210"/>
        <v>1.2218040696470782</v>
      </c>
      <c r="K2068" s="8">
        <f t="shared" si="3211"/>
        <v>1.0841959303529218</v>
      </c>
      <c r="L2068" s="8">
        <f t="shared" si="3212"/>
        <v>1.153</v>
      </c>
      <c r="M2068" s="19">
        <f t="shared" si="3213"/>
        <v>0.12692183713451397</v>
      </c>
      <c r="N2068" s="19">
        <f t="shared" si="3240"/>
        <v>-4.0493784225607435E-3</v>
      </c>
      <c r="O2068" s="19">
        <f t="shared" si="3241"/>
        <v>-1.7303536508154822E-3</v>
      </c>
      <c r="P2068" s="19">
        <f t="shared" si="3242"/>
        <v>-1.2732223299304945E-3</v>
      </c>
      <c r="Q2068" s="6">
        <v>577</v>
      </c>
      <c r="R2068" s="191">
        <v>660826.81499999994</v>
      </c>
      <c r="S2068" s="66">
        <f t="shared" si="3214"/>
        <v>1145.2804419410745</v>
      </c>
      <c r="T2068" t="str">
        <f t="shared" si="3243"/>
        <v/>
      </c>
      <c r="U2068" t="str">
        <f t="shared" si="3243"/>
        <v/>
      </c>
      <c r="V2068" t="str">
        <f t="shared" si="3243"/>
        <v/>
      </c>
      <c r="W2068" t="str">
        <f t="shared" si="3243"/>
        <v/>
      </c>
      <c r="X2068" s="63" t="s">
        <v>89</v>
      </c>
      <c r="Y2068" s="219">
        <f t="shared" si="3216"/>
        <v>-4.1868131868131866E-3</v>
      </c>
      <c r="Z2068" s="78">
        <f t="shared" si="3217"/>
        <v>1.1369982610195397</v>
      </c>
      <c r="AA2068" s="78">
        <f t="shared" si="3218"/>
        <v>1.1683988124636078</v>
      </c>
      <c r="AB2068" s="74">
        <f t="shared" si="3009"/>
        <v>2067</v>
      </c>
      <c r="AC2068" s="80">
        <f t="shared" si="3219"/>
        <v>2.9954384034936443E-3</v>
      </c>
      <c r="AD2068" s="79">
        <f t="shared" si="3230"/>
        <v>-3.1400551444068059E-2</v>
      </c>
      <c r="AE2068" s="81">
        <f t="shared" si="3220"/>
        <v>-3.4395989847561703E-2</v>
      </c>
      <c r="AF2068" s="19">
        <f t="shared" si="3221"/>
        <v>-2.6874857376702525E-2</v>
      </c>
      <c r="AG2068" s="93">
        <f t="shared" si="3244"/>
        <v>2.226345965800903</v>
      </c>
      <c r="AH2068" s="91">
        <f t="shared" si="3222"/>
        <v>4.0780311160103504E-4</v>
      </c>
      <c r="AI2068" s="96">
        <f t="shared" si="3223"/>
        <v>2063.592733953456</v>
      </c>
      <c r="AJ2068" s="5">
        <f t="shared" si="3231"/>
        <v>0</v>
      </c>
      <c r="AK2068" s="5">
        <f t="shared" si="3209"/>
        <v>0</v>
      </c>
      <c r="AL2068" s="5">
        <f t="shared" si="3224"/>
        <v>0</v>
      </c>
      <c r="AM2068" s="95">
        <f t="shared" si="3245"/>
        <v>5.7142857142857195E-3</v>
      </c>
      <c r="AN2068" s="95">
        <f t="shared" si="3232"/>
        <v>-8.5714285714285788E-3</v>
      </c>
      <c r="AO2068" s="78">
        <f t="shared" si="3233"/>
        <v>0.66666666666666674</v>
      </c>
      <c r="AP2068" s="296">
        <f t="shared" si="3234"/>
        <v>40</v>
      </c>
      <c r="AQ2068" s="8"/>
      <c r="AR2068" s="8">
        <f t="shared" si="3235"/>
        <v>-5.5511151231258087E-15</v>
      </c>
      <c r="AS2068" s="114">
        <f t="shared" si="3236"/>
        <v>-3.211619858944929E-9</v>
      </c>
      <c r="AT2068" s="103">
        <f t="shared" si="3225"/>
        <v>-0.17957607836214501</v>
      </c>
      <c r="AU2068" s="5">
        <f t="shared" si="3226"/>
        <v>1.1399999999999999</v>
      </c>
      <c r="AV2068" s="93">
        <f t="shared" si="3227"/>
        <v>-4.8600023274553852E-15</v>
      </c>
      <c r="AW2068" s="210">
        <f t="shared" si="3228"/>
        <v>3.5714285714285546E-2</v>
      </c>
      <c r="AX2068" s="276">
        <f t="shared" si="3246"/>
        <v>-6.410660473478021E-3</v>
      </c>
      <c r="AY2068" s="19">
        <f t="shared" si="3238"/>
        <v>-8.0299172722338094E-2</v>
      </c>
    </row>
    <row r="2069" spans="1:51" ht="13">
      <c r="A2069" s="16">
        <v>41339.325706018521</v>
      </c>
      <c r="B2069" s="300">
        <v>4</v>
      </c>
      <c r="C2069" s="5">
        <v>1.145</v>
      </c>
      <c r="D2069" s="5">
        <v>1.18</v>
      </c>
      <c r="E2069" s="5">
        <v>1.1200000000000001</v>
      </c>
      <c r="F2069" s="5">
        <v>1.1599999999999999</v>
      </c>
      <c r="G2069" s="6">
        <v>320581</v>
      </c>
      <c r="H2069" s="113">
        <f t="shared" si="3229"/>
        <v>1.1599999999999999</v>
      </c>
      <c r="I2069" s="19">
        <f t="shared" si="3239"/>
        <v>1.7543859649122823E-2</v>
      </c>
      <c r="J2069" s="8">
        <f t="shared" si="3210"/>
        <v>1.2164675492133317</v>
      </c>
      <c r="K2069" s="8">
        <f t="shared" si="3211"/>
        <v>1.0855324507866684</v>
      </c>
      <c r="L2069" s="8">
        <f t="shared" si="3212"/>
        <v>1.151</v>
      </c>
      <c r="M2069" s="19">
        <f t="shared" si="3213"/>
        <v>0.12061831807218354</v>
      </c>
      <c r="N2069" s="19">
        <f t="shared" si="3240"/>
        <v>-4.9664574707107709E-2</v>
      </c>
      <c r="O2069" s="19">
        <f t="shared" si="3241"/>
        <v>-4.3677383029899547E-3</v>
      </c>
      <c r="P2069" s="19">
        <f t="shared" si="3242"/>
        <v>1.2327296167875203E-3</v>
      </c>
      <c r="Q2069" s="6">
        <v>1050</v>
      </c>
      <c r="R2069" s="191">
        <v>369121.984</v>
      </c>
      <c r="S2069" s="66">
        <f t="shared" si="3214"/>
        <v>351.54474666666664</v>
      </c>
      <c r="T2069" t="str">
        <f t="shared" ref="T2069:W2070" si="3247">IF(C2069&gt;$J2069,"BrokeBandUpper", IF(C2069&lt;$K2069,"BrokeBandLower", ""))</f>
        <v/>
      </c>
      <c r="U2069" t="str">
        <f t="shared" si="3247"/>
        <v/>
      </c>
      <c r="V2069" t="str">
        <f t="shared" si="3247"/>
        <v/>
      </c>
      <c r="W2069" t="str">
        <f t="shared" si="3247"/>
        <v/>
      </c>
      <c r="X2069" s="63"/>
      <c r="Y2069" s="287">
        <f t="shared" si="3216"/>
        <v>-2.8021978021978075E-3</v>
      </c>
      <c r="Z2069" s="288">
        <f t="shared" si="3217"/>
        <v>1.1405405288225305</v>
      </c>
      <c r="AA2069" s="288">
        <f t="shared" si="3218"/>
        <v>1.1677773003413008</v>
      </c>
      <c r="AB2069" s="289">
        <f t="shared" si="3009"/>
        <v>2068</v>
      </c>
      <c r="AC2069" s="290">
        <f t="shared" si="3219"/>
        <v>5.7273746630331704E-3</v>
      </c>
      <c r="AD2069" s="284">
        <f t="shared" si="3230"/>
        <v>-2.7236771518770242E-2</v>
      </c>
      <c r="AE2069" s="291">
        <f t="shared" si="3220"/>
        <v>-3.2964146181803412E-2</v>
      </c>
      <c r="AF2069" s="213">
        <f t="shared" si="3221"/>
        <v>-2.3323600750596779E-2</v>
      </c>
      <c r="AG2069" s="213">
        <f t="shared" si="3244"/>
        <v>0.91203219413666126</v>
      </c>
      <c r="AH2069" s="292">
        <f t="shared" si="3222"/>
        <v>5.3573439554829936E-4</v>
      </c>
      <c r="AI2069" s="293">
        <f t="shared" si="3223"/>
        <v>2063.33401578556</v>
      </c>
      <c r="AJ2069" s="294">
        <f t="shared" si="3231"/>
        <v>2.0000000000000018E-2</v>
      </c>
      <c r="AK2069" s="294">
        <f t="shared" si="3209"/>
        <v>2.0000000000000018E-2</v>
      </c>
      <c r="AL2069" s="294">
        <f t="shared" si="3224"/>
        <v>0</v>
      </c>
      <c r="AM2069" s="295">
        <f t="shared" si="3245"/>
        <v>7.1428571428571496E-3</v>
      </c>
      <c r="AN2069" s="295">
        <f t="shared" si="3232"/>
        <v>-7.1428571428571496E-3</v>
      </c>
      <c r="AO2069" s="288">
        <f t="shared" si="3233"/>
        <v>1</v>
      </c>
      <c r="AP2069" s="296">
        <f t="shared" si="3234"/>
        <v>50</v>
      </c>
      <c r="AQ2069" s="285"/>
      <c r="AR2069" s="285">
        <f t="shared" si="3235"/>
        <v>0.33333333333333087</v>
      </c>
      <c r="AS2069" s="286">
        <f t="shared" si="3236"/>
        <v>106860.33333333254</v>
      </c>
      <c r="AT2069" s="103">
        <f t="shared" si="3225"/>
        <v>-0.15841491169597874</v>
      </c>
      <c r="AU2069" s="294">
        <f t="shared" si="3226"/>
        <v>1.1599999999999999</v>
      </c>
      <c r="AV2069" s="213">
        <f t="shared" si="3227"/>
        <v>0.28949869681382223</v>
      </c>
      <c r="AW2069" s="298">
        <f t="shared" si="3228"/>
        <v>5.3571428571428416E-2</v>
      </c>
      <c r="AX2069" s="297">
        <f t="shared" si="3246"/>
        <v>-6.5265173190060108E-3</v>
      </c>
      <c r="AY2069" s="213">
        <f t="shared" si="3238"/>
        <v>-1.8072528721074683E-2</v>
      </c>
    </row>
    <row r="2070" spans="1:51">
      <c r="A2070" s="16">
        <v>41340.324456018519</v>
      </c>
      <c r="B2070" s="300">
        <v>5</v>
      </c>
      <c r="C2070" s="5">
        <v>1.1599999999999999</v>
      </c>
      <c r="D2070" s="5">
        <v>1.18</v>
      </c>
      <c r="E2070" s="5">
        <v>1.125</v>
      </c>
      <c r="F2070" s="5">
        <v>1.165</v>
      </c>
      <c r="G2070" s="6">
        <v>162355</v>
      </c>
      <c r="H2070" s="113">
        <f t="shared" si="3229"/>
        <v>1.165</v>
      </c>
      <c r="I2070" s="19">
        <f t="shared" si="3239"/>
        <v>4.3103448275863066E-3</v>
      </c>
      <c r="J2070" s="8">
        <f t="shared" ref="J2070:J2075" si="3248">(L2070)+2*STDEVPA(H2051:H2070)</f>
        <v>1.2028385650566429</v>
      </c>
      <c r="K2070" s="8">
        <f t="shared" ref="K2070:K2075" si="3249">(L2070)-(2*STDEVPA(H2051:H2070))</f>
        <v>1.0926614349433568</v>
      </c>
      <c r="L2070" s="8">
        <f t="shared" ref="L2070:L2075" si="3250">AVERAGE(H2051:H2070)</f>
        <v>1.1477499999999998</v>
      </c>
      <c r="M2070" s="19">
        <f t="shared" ref="M2070:M2075" si="3251">(J2070-K2070)/K2070</f>
        <v>0.10083373183112083</v>
      </c>
      <c r="N2070" s="19">
        <f t="shared" si="3240"/>
        <v>-0.16402638137619113</v>
      </c>
      <c r="O2070" s="19">
        <f t="shared" si="3241"/>
        <v>-1.1203738369759563E-2</v>
      </c>
      <c r="P2070" s="19">
        <f t="shared" si="3242"/>
        <v>6.5672695012683651E-3</v>
      </c>
      <c r="Q2070" s="6">
        <v>430</v>
      </c>
      <c r="R2070" s="191">
        <v>187392.16</v>
      </c>
      <c r="S2070" s="66">
        <f t="shared" ref="S2070:S2075" si="3252">R2070/Q2070</f>
        <v>435.79572093023256</v>
      </c>
      <c r="T2070" t="str">
        <f t="shared" si="3247"/>
        <v/>
      </c>
      <c r="U2070" t="str">
        <f t="shared" si="3247"/>
        <v/>
      </c>
      <c r="V2070" t="str">
        <f t="shared" si="3247"/>
        <v/>
      </c>
      <c r="W2070" t="str">
        <f t="shared" si="3247"/>
        <v/>
      </c>
      <c r="X2070" s="63"/>
      <c r="Y2070" s="219">
        <f t="shared" ref="Y2070:Y2075" si="3253">SLOPE(H2057:H2070,AB2057:AB2070)</f>
        <v>-7.8021978021978306E-4</v>
      </c>
      <c r="Z2070" s="78">
        <f t="shared" ref="Z2070:Z2075" si="3254">Z2069+(0.154*(F2070-Z2069))</f>
        <v>1.1443072873838609</v>
      </c>
      <c r="AA2070" s="78">
        <f t="shared" ref="AA2070:AA2075" si="3255">AA2069+(0.074*(F2070-AA2069))</f>
        <v>1.1675717801160446</v>
      </c>
      <c r="AB2070" s="74">
        <f t="shared" si="3009"/>
        <v>2069</v>
      </c>
      <c r="AC2070" s="80">
        <f t="shared" ref="AC2070:AC2075" si="3256">AD2070-AE2070</f>
        <v>7.7597227596957925E-3</v>
      </c>
      <c r="AD2070" s="79">
        <f t="shared" si="3230"/>
        <v>-2.3264492732183673E-2</v>
      </c>
      <c r="AE2070" s="81">
        <f t="shared" ref="AE2070:AE2075" si="3257">AE2069+(0.2*(AD2070-AE2069))</f>
        <v>-3.1024215491879465E-2</v>
      </c>
      <c r="AF2070" s="19">
        <f t="shared" ref="AF2070:AF2075" si="3258">AD2070/AA2070</f>
        <v>-1.9925535310446971E-2</v>
      </c>
      <c r="AG2070" s="93">
        <f t="shared" si="3244"/>
        <v>0.3548481138802097</v>
      </c>
      <c r="AH2070" s="91">
        <f t="shared" ref="AH2070:AH2075" si="3259">SLOPE(AC2057:AC2070,AB2057:AB2070)</f>
        <v>7.2342545563989418E-4</v>
      </c>
      <c r="AI2070" s="96">
        <f t="shared" ref="AI2070:AI2075" si="3260">INTERCEPT(AB2057:AB2070,AC2057:AC2070)</f>
        <v>2063.4242805630761</v>
      </c>
      <c r="AJ2070" s="5">
        <f t="shared" si="3231"/>
        <v>5.0000000000001155E-3</v>
      </c>
      <c r="AK2070" s="5">
        <f t="shared" si="3209"/>
        <v>5.0000000000001155E-3</v>
      </c>
      <c r="AL2070" s="5">
        <f t="shared" ref="AL2070:AL2075" si="3261">IF(AJ2070&lt;0,AJ2070,0)</f>
        <v>0</v>
      </c>
      <c r="AM2070" s="95">
        <f t="shared" si="3245"/>
        <v>6.4285714285714345E-3</v>
      </c>
      <c r="AN2070" s="95">
        <f t="shared" ref="AN2070:AN2075" si="3262">(AVERAGE(AL2057:AL2070))</f>
        <v>-7.1428571428571496E-3</v>
      </c>
      <c r="AO2070" s="78">
        <f t="shared" ref="AO2070:AO2075" si="3263">ABS(AM2070/AN2070)</f>
        <v>0.9</v>
      </c>
      <c r="AP2070" s="296">
        <f t="shared" ref="AP2070:AP2075" si="3264">IF(AN2070=0,100,100-(100/(1+AO2070)))</f>
        <v>47.368421052631575</v>
      </c>
      <c r="AQ2070" s="8"/>
      <c r="AR2070" s="8">
        <f t="shared" ref="AR2070:AR2075" si="3265">IF(ISERROR(((F2070-E2070)-(D2070-F2070))/(D2070-E2070)),0,((F2070-E2070)-(D2070-F2070))/(D2070-E2070))</f>
        <v>0.45454545454545747</v>
      </c>
      <c r="AS2070" s="114">
        <f t="shared" ref="AS2070:AS2075" si="3266">IF(ISERROR(AR2070*G2070),0,AR2070*G2070)</f>
        <v>73797.727272727745</v>
      </c>
      <c r="AT2070" s="103">
        <f t="shared" ref="AT2070:AT2075" si="3267">SUM(AS2051:AS2070)/SUM(G2051:G2070)</f>
        <v>-0.17717644022886428</v>
      </c>
      <c r="AU2070" s="5">
        <f t="shared" ref="AU2070:AU2075" si="3268">F2070</f>
        <v>1.165</v>
      </c>
      <c r="AV2070" s="93">
        <f t="shared" ref="AV2070:AV2075" si="3269">AS2070/R2070</f>
        <v>0.39381437981571771</v>
      </c>
      <c r="AW2070" s="210">
        <f t="shared" ref="AW2070:AW2075" si="3270">(D2070-E2070)/E2070</f>
        <v>4.8888888888888836E-2</v>
      </c>
      <c r="AX2070" s="276">
        <f t="shared" si="3246"/>
        <v>-6.9562823568979507E-3</v>
      </c>
      <c r="AY2070" s="19">
        <f t="shared" si="3238"/>
        <v>-6.5849061127963598E-2</v>
      </c>
    </row>
    <row r="2071" spans="1:51" ht="13">
      <c r="A2071" s="16">
        <v>41340.324525462966</v>
      </c>
      <c r="B2071" s="300">
        <v>5</v>
      </c>
      <c r="C2071" s="5">
        <v>1.1599999999999999</v>
      </c>
      <c r="D2071" s="5">
        <v>1.18</v>
      </c>
      <c r="E2071" s="5">
        <v>1.125</v>
      </c>
      <c r="F2071" s="5">
        <v>1.165</v>
      </c>
      <c r="G2071" s="6">
        <v>162355</v>
      </c>
      <c r="H2071" s="113">
        <f t="shared" ref="H2071:H2076" si="3271">F2071</f>
        <v>1.165</v>
      </c>
      <c r="I2071" s="19">
        <f t="shared" si="3239"/>
        <v>0</v>
      </c>
      <c r="J2071" s="8">
        <f t="shared" si="3248"/>
        <v>1.20070288632839</v>
      </c>
      <c r="K2071" s="8">
        <f t="shared" si="3249"/>
        <v>1.0932971136716096</v>
      </c>
      <c r="L2071" s="8">
        <f t="shared" si="3250"/>
        <v>1.1469999999999998</v>
      </c>
      <c r="M2071" s="19">
        <f t="shared" si="3251"/>
        <v>9.8240241663202138E-2</v>
      </c>
      <c r="N2071" s="19">
        <f t="shared" si="3240"/>
        <v>-2.5720462000378475E-2</v>
      </c>
      <c r="O2071" s="19">
        <f t="shared" si="3241"/>
        <v>-1.775532303582535E-3</v>
      </c>
      <c r="P2071" s="19">
        <f t="shared" si="3242"/>
        <v>5.8177099321330826E-4</v>
      </c>
      <c r="Q2071" s="6">
        <v>430</v>
      </c>
      <c r="R2071" s="191">
        <v>187392.16</v>
      </c>
      <c r="S2071" s="66">
        <f t="shared" si="3252"/>
        <v>435.79572093023256</v>
      </c>
      <c r="T2071" t="str">
        <f t="shared" ref="T2071:W2072" si="3272">IF(C2071&gt;$J2071,"BrokeBandUpper", IF(C2071&lt;$K2071,"BrokeBandLower", ""))</f>
        <v/>
      </c>
      <c r="U2071" t="str">
        <f t="shared" si="3272"/>
        <v/>
      </c>
      <c r="V2071" t="str">
        <f t="shared" si="3272"/>
        <v/>
      </c>
      <c r="W2071" t="str">
        <f t="shared" si="3272"/>
        <v/>
      </c>
      <c r="X2071" s="63"/>
      <c r="Y2071" s="287">
        <f t="shared" si="3253"/>
        <v>1.2857142857142852E-3</v>
      </c>
      <c r="Z2071" s="288">
        <f t="shared" si="3254"/>
        <v>1.1474939651267464</v>
      </c>
      <c r="AA2071" s="288">
        <f t="shared" si="3255"/>
        <v>1.1673814683874573</v>
      </c>
      <c r="AB2071" s="289">
        <f t="shared" si="3009"/>
        <v>2070</v>
      </c>
      <c r="AC2071" s="290">
        <f t="shared" si="3256"/>
        <v>8.9093697849348744E-3</v>
      </c>
      <c r="AD2071" s="284">
        <f t="shared" ref="AD2071:AD2076" si="3273">Z2071-AA2071</f>
        <v>-1.988750326071087E-2</v>
      </c>
      <c r="AE2071" s="291">
        <f t="shared" si="3257"/>
        <v>-2.8796873045645745E-2</v>
      </c>
      <c r="AF2071" s="213">
        <f t="shared" si="3258"/>
        <v>-1.7035993631269595E-2</v>
      </c>
      <c r="AG2071" s="213">
        <f t="shared" si="3244"/>
        <v>0.14815568298527096</v>
      </c>
      <c r="AH2071" s="292">
        <f t="shared" si="3259"/>
        <v>9.3989125818741111E-4</v>
      </c>
      <c r="AI2071" s="293">
        <f t="shared" si="3260"/>
        <v>2063.7501416169398</v>
      </c>
      <c r="AJ2071" s="294">
        <f t="shared" ref="AJ2071:AJ2076" si="3274">F2071-F2070</f>
        <v>0</v>
      </c>
      <c r="AK2071" s="294">
        <f t="shared" ref="AK2071:AK2078" si="3275">IF(AJ2071&gt;0,AJ2071,0)</f>
        <v>0</v>
      </c>
      <c r="AL2071" s="294">
        <f t="shared" si="3261"/>
        <v>0</v>
      </c>
      <c r="AM2071" s="295">
        <f t="shared" si="3245"/>
        <v>6.4285714285714345E-3</v>
      </c>
      <c r="AN2071" s="295">
        <f t="shared" si="3262"/>
        <v>-7.1428571428571496E-3</v>
      </c>
      <c r="AO2071" s="288">
        <f t="shared" si="3263"/>
        <v>0.9</v>
      </c>
      <c r="AP2071" s="296">
        <f t="shared" si="3264"/>
        <v>47.368421052631575</v>
      </c>
      <c r="AQ2071" s="285"/>
      <c r="AR2071" s="285">
        <f t="shared" si="3265"/>
        <v>0.45454545454545747</v>
      </c>
      <c r="AS2071" s="286">
        <f t="shared" si="3266"/>
        <v>73797.727272727745</v>
      </c>
      <c r="AT2071" s="103">
        <f t="shared" si="3267"/>
        <v>-0.12421962842991537</v>
      </c>
      <c r="AU2071" s="294">
        <f t="shared" si="3268"/>
        <v>1.165</v>
      </c>
      <c r="AV2071" s="213">
        <f t="shared" si="3269"/>
        <v>0.39381437981571771</v>
      </c>
      <c r="AW2071" s="298">
        <f t="shared" si="3270"/>
        <v>4.8888888888888836E-2</v>
      </c>
      <c r="AX2071" s="297">
        <f t="shared" si="3246"/>
        <v>-7.1475813861099332E-3</v>
      </c>
      <c r="AY2071" s="213">
        <f t="shared" si="3238"/>
        <v>-2.7500181763364964E-2</v>
      </c>
    </row>
    <row r="2072" spans="1:51">
      <c r="A2072" s="16">
        <v>41341.312013888892</v>
      </c>
      <c r="B2072" s="300" t="s">
        <v>146</v>
      </c>
      <c r="C2072" s="5">
        <v>1.1499999999999999</v>
      </c>
      <c r="D2072" s="5">
        <v>1.18</v>
      </c>
      <c r="E2072" s="5">
        <v>1.1499999999999999</v>
      </c>
      <c r="F2072" s="5">
        <v>1.165</v>
      </c>
      <c r="G2072" s="6">
        <v>177745</v>
      </c>
      <c r="H2072" s="113">
        <f t="shared" si="3271"/>
        <v>1.165</v>
      </c>
      <c r="I2072" s="19">
        <f t="shared" si="3239"/>
        <v>0</v>
      </c>
      <c r="J2072" s="8">
        <f t="shared" si="3248"/>
        <v>1.199329915767489</v>
      </c>
      <c r="K2072" s="8">
        <f t="shared" si="3249"/>
        <v>1.0936700842325107</v>
      </c>
      <c r="L2072" s="8">
        <f t="shared" si="3250"/>
        <v>1.1464999999999999</v>
      </c>
      <c r="M2072" s="19">
        <f t="shared" si="3251"/>
        <v>9.6610333461873726E-2</v>
      </c>
      <c r="N2072" s="19">
        <f t="shared" si="3240"/>
        <v>-1.6591044298488594E-2</v>
      </c>
      <c r="O2072" s="19">
        <f t="shared" si="3241"/>
        <v>-1.1434723581778793E-3</v>
      </c>
      <c r="P2072" s="19">
        <f t="shared" si="3242"/>
        <v>3.4114291187367787E-4</v>
      </c>
      <c r="Q2072" s="6">
        <v>508</v>
      </c>
      <c r="R2072" s="191">
        <v>206605.56099999999</v>
      </c>
      <c r="S2072" s="66">
        <f t="shared" si="3252"/>
        <v>406.70386023622046</v>
      </c>
      <c r="T2072" t="str">
        <f t="shared" si="3272"/>
        <v/>
      </c>
      <c r="U2072" t="str">
        <f t="shared" si="3272"/>
        <v/>
      </c>
      <c r="V2072" t="str">
        <f t="shared" si="3272"/>
        <v/>
      </c>
      <c r="W2072" t="str">
        <f t="shared" si="3272"/>
        <v/>
      </c>
      <c r="X2072" s="63"/>
      <c r="Y2072" s="219">
        <f t="shared" si="3253"/>
        <v>3.2307692307692289E-3</v>
      </c>
      <c r="Z2072" s="78">
        <f t="shared" si="3254"/>
        <v>1.1501898944972275</v>
      </c>
      <c r="AA2072" s="78">
        <f t="shared" si="3255"/>
        <v>1.1672052397267854</v>
      </c>
      <c r="AB2072" s="74">
        <f t="shared" si="3009"/>
        <v>2071</v>
      </c>
      <c r="AC2072" s="80">
        <f t="shared" si="3256"/>
        <v>9.4252222528703293E-3</v>
      </c>
      <c r="AD2072" s="79">
        <f t="shared" si="3273"/>
        <v>-1.7015345229557832E-2</v>
      </c>
      <c r="AE2072" s="81">
        <f t="shared" si="3257"/>
        <v>-2.6440567482428162E-2</v>
      </c>
      <c r="AF2072" s="19">
        <f t="shared" si="3258"/>
        <v>-1.4577851992457397E-2</v>
      </c>
      <c r="AG2072" s="93">
        <f t="shared" si="3244"/>
        <v>5.7899995217139337E-2</v>
      </c>
      <c r="AH2072" s="91">
        <f t="shared" si="3259"/>
        <v>1.1531612641881447E-3</v>
      </c>
      <c r="AI2072" s="96">
        <f t="shared" si="3260"/>
        <v>2064.1771778007605</v>
      </c>
      <c r="AJ2072" s="5">
        <f t="shared" si="3274"/>
        <v>0</v>
      </c>
      <c r="AK2072" s="5">
        <f t="shared" si="3275"/>
        <v>0</v>
      </c>
      <c r="AL2072" s="5">
        <f t="shared" si="3261"/>
        <v>0</v>
      </c>
      <c r="AM2072" s="95">
        <f t="shared" si="3245"/>
        <v>6.4285714285714345E-3</v>
      </c>
      <c r="AN2072" s="95">
        <f t="shared" si="3262"/>
        <v>-6.7857142857142838E-3</v>
      </c>
      <c r="AO2072" s="78">
        <f t="shared" si="3263"/>
        <v>0.94736842105263275</v>
      </c>
      <c r="AP2072" s="296">
        <f t="shared" si="3264"/>
        <v>48.648648648648681</v>
      </c>
      <c r="AQ2072" s="8"/>
      <c r="AR2072" s="8">
        <f t="shared" si="3265"/>
        <v>7.4014868308343696E-15</v>
      </c>
      <c r="AS2072" s="114">
        <f t="shared" si="3266"/>
        <v>1.315577276746655E-9</v>
      </c>
      <c r="AT2072" s="103">
        <f t="shared" si="3267"/>
        <v>-9.2122059588699137E-2</v>
      </c>
      <c r="AU2072" s="5">
        <f t="shared" si="3268"/>
        <v>1.165</v>
      </c>
      <c r="AV2072" s="93">
        <f t="shared" si="3269"/>
        <v>6.3675792189671753E-15</v>
      </c>
      <c r="AW2072" s="210">
        <f t="shared" si="3270"/>
        <v>2.6086956521739157E-2</v>
      </c>
      <c r="AX2072" s="276">
        <f t="shared" si="3246"/>
        <v>-7.2988748879132441E-3</v>
      </c>
      <c r="AY2072" s="19">
        <f t="shared" si="3238"/>
        <v>-2.1167090464660292E-2</v>
      </c>
    </row>
    <row r="2073" spans="1:51" ht="13">
      <c r="A2073" s="16">
        <v>41344.31459490741</v>
      </c>
      <c r="B2073" s="300">
        <v>2</v>
      </c>
      <c r="C2073" s="5">
        <v>1.1499999999999999</v>
      </c>
      <c r="D2073" s="5">
        <v>1.18</v>
      </c>
      <c r="E2073" s="5">
        <v>1.1499999999999999</v>
      </c>
      <c r="F2073" s="5">
        <v>1.175</v>
      </c>
      <c r="G2073" s="6">
        <v>60184</v>
      </c>
      <c r="H2073" s="113">
        <f t="shared" si="3271"/>
        <v>1.175</v>
      </c>
      <c r="I2073" s="19">
        <f t="shared" si="3239"/>
        <v>8.5836909871244704E-3</v>
      </c>
      <c r="J2073" s="8">
        <f t="shared" si="3248"/>
        <v>1.2000674455502136</v>
      </c>
      <c r="K2073" s="8">
        <f t="shared" si="3249"/>
        <v>1.0934325544497863</v>
      </c>
      <c r="L2073" s="8">
        <f t="shared" si="3250"/>
        <v>1.1467499999999999</v>
      </c>
      <c r="M2073" s="19">
        <f t="shared" si="3251"/>
        <v>9.7523062274367592E-2</v>
      </c>
      <c r="N2073" s="19">
        <f t="shared" si="3240"/>
        <v>9.4475278139275285E-3</v>
      </c>
      <c r="O2073" s="19">
        <f t="shared" si="3241"/>
        <v>6.149515433812871E-4</v>
      </c>
      <c r="P2073" s="19">
        <f t="shared" si="3242"/>
        <v>-2.1718595593760552E-4</v>
      </c>
      <c r="Q2073" s="6">
        <v>179</v>
      </c>
      <c r="R2073" s="191">
        <v>70127.845000000001</v>
      </c>
      <c r="S2073" s="66">
        <f t="shared" si="3252"/>
        <v>391.77567039106145</v>
      </c>
      <c r="T2073" t="str">
        <f t="shared" ref="T2073:W2074" si="3276">IF(C2073&gt;$J2073,"BrokeBandUpper", IF(C2073&lt;$K2073,"BrokeBandLower", ""))</f>
        <v/>
      </c>
      <c r="U2073" t="str">
        <f t="shared" si="3276"/>
        <v/>
      </c>
      <c r="V2073" t="str">
        <f t="shared" si="3276"/>
        <v/>
      </c>
      <c r="W2073" t="str">
        <f t="shared" si="3276"/>
        <v/>
      </c>
      <c r="X2073" s="63"/>
      <c r="Y2073" s="287">
        <f t="shared" si="3253"/>
        <v>5.4835164835164802E-3</v>
      </c>
      <c r="Z2073" s="288">
        <f t="shared" si="3254"/>
        <v>1.1540106507446546</v>
      </c>
      <c r="AA2073" s="288">
        <f t="shared" si="3255"/>
        <v>1.1677820519870032</v>
      </c>
      <c r="AB2073" s="289">
        <f t="shared" si="3009"/>
        <v>2072</v>
      </c>
      <c r="AC2073" s="290">
        <f t="shared" si="3256"/>
        <v>1.0135332992063602E-2</v>
      </c>
      <c r="AD2073" s="284">
        <f t="shared" si="3273"/>
        <v>-1.3771401242348658E-2</v>
      </c>
      <c r="AE2073" s="291">
        <f t="shared" si="3257"/>
        <v>-2.3906734234412259E-2</v>
      </c>
      <c r="AF2073" s="213">
        <f t="shared" si="3258"/>
        <v>-1.1792783780942992E-2</v>
      </c>
      <c r="AG2073" s="213">
        <f t="shared" si="3244"/>
        <v>7.5341537858910165E-2</v>
      </c>
      <c r="AH2073" s="292">
        <f t="shared" si="3259"/>
        <v>1.3703090660759296E-3</v>
      </c>
      <c r="AI2073" s="293">
        <f t="shared" si="3260"/>
        <v>2064.6422171896102</v>
      </c>
      <c r="AJ2073" s="294">
        <f t="shared" si="3274"/>
        <v>1.0000000000000009E-2</v>
      </c>
      <c r="AK2073" s="294">
        <f t="shared" si="3275"/>
        <v>1.0000000000000009E-2</v>
      </c>
      <c r="AL2073" s="294">
        <f t="shared" si="3261"/>
        <v>0</v>
      </c>
      <c r="AM2073" s="295">
        <f t="shared" ref="AM2073:AM2078" si="3277">(AVERAGE(AK2060:AK2073))</f>
        <v>7.1428571428571496E-3</v>
      </c>
      <c r="AN2073" s="295">
        <f t="shared" si="3262"/>
        <v>-6.7857142857142838E-3</v>
      </c>
      <c r="AO2073" s="288">
        <f t="shared" si="3263"/>
        <v>1.0526315789473697</v>
      </c>
      <c r="AP2073" s="296">
        <f t="shared" si="3264"/>
        <v>51.28205128205132</v>
      </c>
      <c r="AQ2073" s="285"/>
      <c r="AR2073" s="285">
        <f t="shared" si="3265"/>
        <v>0.66666666666667407</v>
      </c>
      <c r="AS2073" s="286">
        <f t="shared" si="3266"/>
        <v>40122.666666667115</v>
      </c>
      <c r="AT2073" s="103">
        <f t="shared" si="3267"/>
        <v>-8.0768315208302827E-2</v>
      </c>
      <c r="AU2073" s="294">
        <f t="shared" si="3268"/>
        <v>1.175</v>
      </c>
      <c r="AV2073" s="213">
        <f t="shared" si="3269"/>
        <v>0.5721360276601557</v>
      </c>
      <c r="AW2073" s="298">
        <f t="shared" si="3270"/>
        <v>2.6086956521739157E-2</v>
      </c>
      <c r="AX2073" s="297">
        <f t="shared" ref="AX2073:AX2078" si="3278">SLOPE(M2060:M2073,AB2060:AB2073)</f>
        <v>-7.2387369254195222E-3</v>
      </c>
      <c r="AY2073" s="213">
        <f t="shared" si="3238"/>
        <v>8.23934694281565E-3</v>
      </c>
    </row>
    <row r="2074" spans="1:51">
      <c r="A2074" s="16">
        <v>41345.330243055556</v>
      </c>
      <c r="B2074" s="300">
        <v>3</v>
      </c>
      <c r="C2074" s="5">
        <v>1.17</v>
      </c>
      <c r="D2074" s="5">
        <v>1.18</v>
      </c>
      <c r="E2074" s="5">
        <v>1.165</v>
      </c>
      <c r="F2074" s="5">
        <v>1.17</v>
      </c>
      <c r="G2074" s="6">
        <v>402840</v>
      </c>
      <c r="H2074" s="113">
        <f t="shared" si="3271"/>
        <v>1.17</v>
      </c>
      <c r="I2074" s="19">
        <f t="shared" ref="I2074:I2080" si="3279">IF(A2075&gt;A2074,(H2074-H2073)/H2073, (H2074-H2075)/H2075)</f>
        <v>-4.2553191489362683E-3</v>
      </c>
      <c r="J2074" s="8">
        <f t="shared" si="3248"/>
        <v>1.1984874386814666</v>
      </c>
      <c r="K2074" s="8">
        <f t="shared" si="3249"/>
        <v>1.094012561318533</v>
      </c>
      <c r="L2074" s="8">
        <f t="shared" si="3250"/>
        <v>1.1462499999999998</v>
      </c>
      <c r="M2074" s="19">
        <f t="shared" si="3251"/>
        <v>9.5496963249688552E-2</v>
      </c>
      <c r="N2074" s="19">
        <f t="shared" ref="N2074:N2079" si="3280">IF(A2075&gt;A2074,(M2074-M2073)/M2073, (M2074-M2075)/M2075)</f>
        <v>-2.0775588639524997E-2</v>
      </c>
      <c r="O2074" s="19">
        <f t="shared" ref="O2074:O2079" si="3281">IF(A2075&gt;A2074,(J2074-J2073)/J2073, (J2074-J2075)/J2075)</f>
        <v>-1.3165983917034188E-3</v>
      </c>
      <c r="P2074" s="19">
        <f t="shared" ref="P2074:P2080" si="3282">IF(A2075&gt;A2074,(K2074-K2073)/K2073, (K2074-K2075)/K2075)</f>
        <v>5.3044594875681762E-4</v>
      </c>
      <c r="Q2074" s="6">
        <v>365</v>
      </c>
      <c r="R2074" s="191">
        <v>472534.08799999999</v>
      </c>
      <c r="S2074" s="66">
        <f t="shared" si="3252"/>
        <v>1294.6139397260274</v>
      </c>
      <c r="T2074" t="str">
        <f t="shared" si="3276"/>
        <v/>
      </c>
      <c r="U2074" t="str">
        <f t="shared" si="3276"/>
        <v/>
      </c>
      <c r="V2074" t="str">
        <f t="shared" si="3276"/>
        <v/>
      </c>
      <c r="W2074" t="str">
        <f t="shared" si="3276"/>
        <v/>
      </c>
      <c r="X2074" s="63"/>
      <c r="Y2074" s="219">
        <f t="shared" si="3253"/>
        <v>6.0879120879120813E-3</v>
      </c>
      <c r="Z2074" s="78">
        <f t="shared" si="3254"/>
        <v>1.1564730105299779</v>
      </c>
      <c r="AA2074" s="78">
        <f t="shared" si="3255"/>
        <v>1.1679461801399651</v>
      </c>
      <c r="AB2074" s="74">
        <f t="shared" si="3009"/>
        <v>2073</v>
      </c>
      <c r="AC2074" s="80">
        <f t="shared" si="3256"/>
        <v>9.9468516995400227E-3</v>
      </c>
      <c r="AD2074" s="79">
        <f t="shared" si="3273"/>
        <v>-1.1473169609987233E-2</v>
      </c>
      <c r="AE2074" s="81">
        <f t="shared" si="3257"/>
        <v>-2.1420021309527255E-2</v>
      </c>
      <c r="AF2074" s="19">
        <f t="shared" si="3258"/>
        <v>-9.8233718343188579E-3</v>
      </c>
      <c r="AG2074" s="93">
        <f t="shared" ref="AG2074:AG2080" si="3283">IF(A2075&gt;A2074,(AC2074-AC2073)/AC2073, (AC2074-AC2075)/AC2075)</f>
        <v>-1.8596457824441283E-2</v>
      </c>
      <c r="AH2074" s="91">
        <f t="shared" si="3259"/>
        <v>1.4698827242989243E-3</v>
      </c>
      <c r="AI2074" s="96">
        <f t="shared" si="3260"/>
        <v>2065.0461894410628</v>
      </c>
      <c r="AJ2074" s="5">
        <f t="shared" si="3274"/>
        <v>-5.0000000000001155E-3</v>
      </c>
      <c r="AK2074" s="5">
        <f t="shared" si="3275"/>
        <v>0</v>
      </c>
      <c r="AL2074" s="5">
        <f t="shared" si="3261"/>
        <v>-5.0000000000001155E-3</v>
      </c>
      <c r="AM2074" s="95">
        <f t="shared" si="3277"/>
        <v>7.1428571428571496E-3</v>
      </c>
      <c r="AN2074" s="95">
        <f t="shared" si="3262"/>
        <v>-3.9285714285714401E-3</v>
      </c>
      <c r="AO2074" s="78">
        <f t="shared" si="3263"/>
        <v>1.8181818181818146</v>
      </c>
      <c r="AP2074" s="296">
        <f t="shared" si="3264"/>
        <v>64.516129032258021</v>
      </c>
      <c r="AQ2074" s="8"/>
      <c r="AR2074" s="8">
        <f t="shared" si="3265"/>
        <v>-0.3333333333333432</v>
      </c>
      <c r="AS2074" s="114">
        <f t="shared" si="3266"/>
        <v>-134280.00000000399</v>
      </c>
      <c r="AT2074" s="103">
        <f t="shared" si="3267"/>
        <v>-8.2447053486893587E-2</v>
      </c>
      <c r="AU2074" s="5">
        <f t="shared" si="3268"/>
        <v>1.17</v>
      </c>
      <c r="AV2074" s="93">
        <f t="shared" si="3269"/>
        <v>-0.28416997505586095</v>
      </c>
      <c r="AW2074" s="210">
        <f t="shared" si="3270"/>
        <v>1.287553648068661E-2</v>
      </c>
      <c r="AX2074" s="276">
        <f t="shared" si="3278"/>
        <v>-6.8316913086072743E-3</v>
      </c>
      <c r="AY2074" s="19">
        <f t="shared" ref="AY2074:AY2081" si="3284">IF((AX2074&gt;AX2073),ABS(AX2074-AX2073)/ABS(AX2073),-1*ABS(AX2074-AX2073)/ABS(AX2073))</f>
        <v>5.6231580316569878E-2</v>
      </c>
    </row>
    <row r="2075" spans="1:51" ht="13">
      <c r="A2075" s="16">
        <v>41346.349733796298</v>
      </c>
      <c r="B2075" s="300">
        <v>4</v>
      </c>
      <c r="C2075" s="5">
        <v>1.18</v>
      </c>
      <c r="D2075" s="5">
        <v>1.1870000000000001</v>
      </c>
      <c r="E2075" s="5">
        <v>1.1599999999999999</v>
      </c>
      <c r="F2075" s="5">
        <v>1.165</v>
      </c>
      <c r="G2075" s="6">
        <v>226823</v>
      </c>
      <c r="H2075" s="113">
        <f t="shared" si="3271"/>
        <v>1.165</v>
      </c>
      <c r="I2075" s="19">
        <f t="shared" si="3279"/>
        <v>-4.2735042735041829E-3</v>
      </c>
      <c r="J2075" s="8">
        <f t="shared" si="3248"/>
        <v>1.1990452186216787</v>
      </c>
      <c r="K2075" s="8">
        <f t="shared" si="3249"/>
        <v>1.0939547813783215</v>
      </c>
      <c r="L2075" s="8">
        <f t="shared" si="3250"/>
        <v>1.1465000000000001</v>
      </c>
      <c r="M2075" s="19">
        <f t="shared" si="3251"/>
        <v>9.6064699411934712E-2</v>
      </c>
      <c r="N2075" s="19">
        <f t="shared" si="3280"/>
        <v>5.9450703239823889E-3</v>
      </c>
      <c r="O2075" s="19">
        <f t="shared" si="3281"/>
        <v>4.6540324262869256E-4</v>
      </c>
      <c r="P2075" s="19">
        <f t="shared" si="3282"/>
        <v>-5.2814695419823953E-5</v>
      </c>
      <c r="Q2075" s="6">
        <v>745</v>
      </c>
      <c r="R2075" s="191">
        <v>266829.89199999999</v>
      </c>
      <c r="S2075" s="66">
        <f t="shared" si="3252"/>
        <v>358.16092885906039</v>
      </c>
      <c r="T2075" t="str">
        <f t="shared" ref="T2075:W2076" si="3285">IF(C2075&gt;$J2075,"BrokeBandUpper", IF(C2075&lt;$K2075,"BrokeBandLower", ""))</f>
        <v/>
      </c>
      <c r="U2075" t="str">
        <f t="shared" si="3285"/>
        <v/>
      </c>
      <c r="V2075" t="str">
        <f t="shared" si="3285"/>
        <v/>
      </c>
      <c r="W2075" t="str">
        <f t="shared" si="3285"/>
        <v/>
      </c>
      <c r="X2075" s="63" t="s">
        <v>89</v>
      </c>
      <c r="Y2075" s="287">
        <f t="shared" si="3253"/>
        <v>5.5274725274725234E-3</v>
      </c>
      <c r="Z2075" s="288">
        <f t="shared" si="3254"/>
        <v>1.1577861669083613</v>
      </c>
      <c r="AA2075" s="288">
        <f t="shared" si="3255"/>
        <v>1.1677281628096077</v>
      </c>
      <c r="AB2075" s="289">
        <f t="shared" si="3009"/>
        <v>2074</v>
      </c>
      <c r="AC2075" s="290">
        <f t="shared" si="3256"/>
        <v>9.1824203266247344E-3</v>
      </c>
      <c r="AD2075" s="284">
        <f t="shared" si="3273"/>
        <v>-9.9419959012463366E-3</v>
      </c>
      <c r="AE2075" s="291">
        <f t="shared" si="3257"/>
        <v>-1.9124416227871071E-2</v>
      </c>
      <c r="AF2075" s="213">
        <f t="shared" si="3258"/>
        <v>-8.5139643094035156E-3</v>
      </c>
      <c r="AG2075" s="213">
        <f t="shared" si="3283"/>
        <v>-7.6851590433447234E-2</v>
      </c>
      <c r="AH2075" s="292">
        <f t="shared" si="3259"/>
        <v>1.4126496805264722E-3</v>
      </c>
      <c r="AI2075" s="293">
        <f t="shared" si="3260"/>
        <v>2065.3309246053982</v>
      </c>
      <c r="AJ2075" s="294">
        <f t="shared" si="3274"/>
        <v>-4.9999999999998934E-3</v>
      </c>
      <c r="AK2075" s="294">
        <f t="shared" si="3275"/>
        <v>0</v>
      </c>
      <c r="AL2075" s="294">
        <f t="shared" si="3261"/>
        <v>-4.9999999999998934E-3</v>
      </c>
      <c r="AM2075" s="295">
        <f t="shared" si="3277"/>
        <v>7.1428571428571496E-3</v>
      </c>
      <c r="AN2075" s="295">
        <f t="shared" si="3262"/>
        <v>-2.50000000000001E-3</v>
      </c>
      <c r="AO2075" s="288">
        <f t="shared" si="3263"/>
        <v>2.8571428571428483</v>
      </c>
      <c r="AP2075" s="296">
        <f t="shared" si="3264"/>
        <v>74.074074074074019</v>
      </c>
      <c r="AQ2075" s="285"/>
      <c r="AR2075" s="285">
        <f t="shared" si="3265"/>
        <v>-0.62962962962962288</v>
      </c>
      <c r="AS2075" s="286">
        <f t="shared" si="3266"/>
        <v>-142814.48148147995</v>
      </c>
      <c r="AT2075" s="103">
        <f t="shared" si="3267"/>
        <v>-0.15952488778733342</v>
      </c>
      <c r="AU2075" s="294">
        <f t="shared" si="3268"/>
        <v>1.165</v>
      </c>
      <c r="AV2075" s="213">
        <f t="shared" si="3269"/>
        <v>-0.53522669597107941</v>
      </c>
      <c r="AW2075" s="298">
        <f t="shared" si="3270"/>
        <v>2.3275862068965637E-2</v>
      </c>
      <c r="AX2075" s="297">
        <f t="shared" si="3278"/>
        <v>-5.6317775564388699E-3</v>
      </c>
      <c r="AY2075" s="213">
        <f t="shared" si="3284"/>
        <v>0.17563933994743416</v>
      </c>
    </row>
    <row r="2076" spans="1:51">
      <c r="A2076" s="16">
        <v>41347.315937500003</v>
      </c>
      <c r="B2076" s="300">
        <v>5</v>
      </c>
      <c r="C2076" s="5">
        <v>1.17</v>
      </c>
      <c r="D2076" s="5">
        <v>1.1950000000000001</v>
      </c>
      <c r="E2076" s="5">
        <v>1.17</v>
      </c>
      <c r="F2076" s="5">
        <v>1.18</v>
      </c>
      <c r="G2076" s="6">
        <v>325338</v>
      </c>
      <c r="H2076" s="113">
        <f t="shared" si="3271"/>
        <v>1.18</v>
      </c>
      <c r="I2076" s="19">
        <f t="shared" si="3279"/>
        <v>1.287553648068661E-2</v>
      </c>
      <c r="J2076" s="8">
        <f t="shared" ref="J2076:J2087" si="3286">(L2076)+2*STDEVPA(H2057:H2076)</f>
        <v>1.1998795586279427</v>
      </c>
      <c r="K2076" s="8">
        <f t="shared" ref="K2076:K2087" si="3287">(L2076)-(2*STDEVPA(H2057:H2076))</f>
        <v>1.0936204413720576</v>
      </c>
      <c r="L2076" s="8">
        <f t="shared" ref="L2076:L2087" si="3288">AVERAGE(H2057:H2076)</f>
        <v>1.1467500000000002</v>
      </c>
      <c r="M2076" s="19">
        <f t="shared" ref="M2076:M2087" si="3289">(J2076-K2076)/K2076</f>
        <v>9.7162702191788117E-2</v>
      </c>
      <c r="N2076" s="19">
        <f t="shared" si="3280"/>
        <v>1.1429825800474977E-2</v>
      </c>
      <c r="O2076" s="19">
        <f t="shared" si="3281"/>
        <v>6.9583698204736663E-4</v>
      </c>
      <c r="P2076" s="19">
        <f t="shared" si="3282"/>
        <v>-3.0562506966020774E-4</v>
      </c>
      <c r="Q2076" s="6">
        <v>230</v>
      </c>
      <c r="R2076" s="191">
        <v>384037.31300000002</v>
      </c>
      <c r="S2076" s="66">
        <f t="shared" ref="S2076:S2081" si="3290">R2076/Q2076</f>
        <v>1669.727447826087</v>
      </c>
      <c r="T2076" t="str">
        <f t="shared" si="3285"/>
        <v/>
      </c>
      <c r="U2076" t="str">
        <f t="shared" si="3285"/>
        <v/>
      </c>
      <c r="V2076" t="str">
        <f t="shared" si="3285"/>
        <v/>
      </c>
      <c r="W2076" t="str">
        <f t="shared" si="3285"/>
        <v/>
      </c>
      <c r="X2076" s="63"/>
      <c r="Y2076" s="219">
        <f t="shared" ref="Y2076:Y2081" si="3291">SLOPE(H2063:H2076,AB2063:AB2076)</f>
        <v>5.7692307692307669E-3</v>
      </c>
      <c r="Z2076" s="78">
        <f t="shared" ref="Z2076:Z2081" si="3292">Z2075+(0.154*(F2076-Z2075))</f>
        <v>1.1612070972044737</v>
      </c>
      <c r="AA2076" s="78">
        <f t="shared" ref="AA2076:AA2081" si="3293">AA2075+(0.074*(F2076-AA2075))</f>
        <v>1.1686362787616966</v>
      </c>
      <c r="AB2076" s="74">
        <f t="shared" si="3009"/>
        <v>2075</v>
      </c>
      <c r="AC2076" s="80">
        <f t="shared" ref="AC2076:AC2081" si="3294">AD2076-AE2076</f>
        <v>9.3561877365185044E-3</v>
      </c>
      <c r="AD2076" s="79">
        <f t="shared" si="3273"/>
        <v>-7.4291815572229414E-3</v>
      </c>
      <c r="AE2076" s="81">
        <f t="shared" ref="AE2076:AE2081" si="3295">AE2075+(0.2*(AD2076-AE2075))</f>
        <v>-1.6785369293741446E-2</v>
      </c>
      <c r="AF2076" s="19">
        <f t="shared" ref="AF2076:AF2081" si="3296">AD2076/AA2076</f>
        <v>-6.3571375390596352E-3</v>
      </c>
      <c r="AG2076" s="93">
        <f t="shared" si="3283"/>
        <v>1.8923922420532806E-2</v>
      </c>
      <c r="AH2076" s="91">
        <f t="shared" ref="AH2076:AH2081" si="3297">SLOPE(AC2063:AC2076,AB2063:AB2076)</f>
        <v>1.3082653539058093E-3</v>
      </c>
      <c r="AI2076" s="96">
        <f t="shared" ref="AI2076:AI2081" si="3298">INTERCEPT(AB2063:AB2076,AC2063:AC2076)</f>
        <v>2065.5611289269164</v>
      </c>
      <c r="AJ2076" s="5">
        <f t="shared" si="3274"/>
        <v>1.4999999999999902E-2</v>
      </c>
      <c r="AK2076" s="5">
        <f t="shared" si="3275"/>
        <v>1.4999999999999902E-2</v>
      </c>
      <c r="AL2076" s="5">
        <f t="shared" ref="AL2076:AL2081" si="3299">IF(AJ2076&lt;0,AJ2076,0)</f>
        <v>0</v>
      </c>
      <c r="AM2076" s="95">
        <f t="shared" si="3277"/>
        <v>6.7857142857142838E-3</v>
      </c>
      <c r="AN2076" s="95">
        <f t="shared" ref="AN2076:AN2081" si="3300">(AVERAGE(AL2063:AL2076))</f>
        <v>-2.50000000000001E-3</v>
      </c>
      <c r="AO2076" s="78">
        <f t="shared" ref="AO2076:AO2081" si="3301">ABS(AM2076/AN2076)</f>
        <v>2.7142857142857024</v>
      </c>
      <c r="AP2076" s="296">
        <f t="shared" ref="AP2076:AP2081" si="3302">IF(AN2076=0,100,100-(100/(1+AO2076)))</f>
        <v>73.076923076922995</v>
      </c>
      <c r="AQ2076" s="8"/>
      <c r="AR2076" s="8">
        <f t="shared" ref="AR2076:AR2081" si="3303">IF(ISERROR(((F2076-E2076)-(D2076-F2076))/(D2076-E2076)),0,((F2076-E2076)-(D2076-F2076))/(D2076-E2076))</f>
        <v>-0.20000000000000356</v>
      </c>
      <c r="AS2076" s="114">
        <f t="shared" ref="AS2076:AS2081" si="3304">IF(ISERROR(AR2076*G2076),0,AR2076*G2076)</f>
        <v>-65067.600000001163</v>
      </c>
      <c r="AT2076" s="103">
        <f t="shared" ref="AT2076:AT2081" si="3305">SUM(AS2057:AS2076)/SUM(G2057:G2076)</f>
        <v>-0.20239023572936843</v>
      </c>
      <c r="AU2076" s="5">
        <f t="shared" ref="AU2076:AU2081" si="3306">F2076</f>
        <v>1.18</v>
      </c>
      <c r="AV2076" s="93">
        <f t="shared" ref="AV2076:AV2081" si="3307">AS2076/R2076</f>
        <v>-0.16943041157045372</v>
      </c>
      <c r="AW2076" s="210">
        <f t="shared" ref="AW2076:AW2081" si="3308">(D2076-E2076)/E2076</f>
        <v>2.1367521367521482E-2</v>
      </c>
      <c r="AX2076" s="276">
        <f t="shared" si="3278"/>
        <v>-4.3520304646071425E-3</v>
      </c>
      <c r="AY2076" s="19">
        <f t="shared" si="3284"/>
        <v>0.2272367967318914</v>
      </c>
    </row>
    <row r="2077" spans="1:51" ht="13">
      <c r="A2077" s="16">
        <v>41348.385949074072</v>
      </c>
      <c r="B2077" s="300">
        <v>6</v>
      </c>
      <c r="C2077" s="5">
        <v>1.19</v>
      </c>
      <c r="D2077" s="5">
        <v>1.1919999999999999</v>
      </c>
      <c r="E2077" s="5">
        <v>1.17</v>
      </c>
      <c r="F2077" s="5">
        <v>1.19</v>
      </c>
      <c r="G2077" s="6">
        <v>167019</v>
      </c>
      <c r="H2077" s="113">
        <f t="shared" ref="H2077:H2082" si="3309">F2077</f>
        <v>1.19</v>
      </c>
      <c r="I2077" s="19">
        <f t="shared" si="3279"/>
        <v>8.4745762711864493E-3</v>
      </c>
      <c r="J2077" s="8">
        <f t="shared" si="3286"/>
        <v>1.2025908340833571</v>
      </c>
      <c r="K2077" s="8">
        <f t="shared" si="3287"/>
        <v>1.0924091659166428</v>
      </c>
      <c r="L2077" s="8">
        <f t="shared" si="3288"/>
        <v>1.1475</v>
      </c>
      <c r="M2077" s="19">
        <f t="shared" si="3289"/>
        <v>0.10086117144052027</v>
      </c>
      <c r="N2077" s="19">
        <f t="shared" si="3280"/>
        <v>3.80647014266009E-2</v>
      </c>
      <c r="O2077" s="19">
        <f t="shared" si="3281"/>
        <v>2.2596230062579934E-3</v>
      </c>
      <c r="P2077" s="19">
        <f t="shared" si="3282"/>
        <v>-1.1075830421522711E-3</v>
      </c>
      <c r="Q2077" s="6">
        <v>573</v>
      </c>
      <c r="R2077" s="191">
        <v>198293.45699999999</v>
      </c>
      <c r="S2077" s="66">
        <f t="shared" si="3290"/>
        <v>346.0618795811518</v>
      </c>
      <c r="T2077" t="str">
        <f t="shared" ref="T2077:W2078" si="3310">IF(C2077&gt;$J2077,"BrokeBandUpper", IF(C2077&lt;$K2077,"BrokeBandLower", ""))</f>
        <v/>
      </c>
      <c r="U2077" t="str">
        <f t="shared" si="3310"/>
        <v/>
      </c>
      <c r="V2077" t="str">
        <f t="shared" si="3310"/>
        <v/>
      </c>
      <c r="W2077" t="str">
        <f t="shared" si="3310"/>
        <v/>
      </c>
      <c r="X2077" s="63"/>
      <c r="Y2077" s="287">
        <f t="shared" si="3291"/>
        <v>5.5384615384615338E-3</v>
      </c>
      <c r="Z2077" s="288">
        <f t="shared" si="3292"/>
        <v>1.1656412042349846</v>
      </c>
      <c r="AA2077" s="288">
        <f t="shared" si="3293"/>
        <v>1.170217194133331</v>
      </c>
      <c r="AB2077" s="289">
        <f t="shared" si="3009"/>
        <v>2076</v>
      </c>
      <c r="AC2077" s="290">
        <f t="shared" si="3294"/>
        <v>9.7675035163160371E-3</v>
      </c>
      <c r="AD2077" s="284">
        <f t="shared" ref="AD2077:AD2082" si="3311">Z2077-AA2077</f>
        <v>-4.5759898983463998E-3</v>
      </c>
      <c r="AE2077" s="291">
        <f t="shared" si="3295"/>
        <v>-1.4343493414662437E-2</v>
      </c>
      <c r="AF2077" s="213">
        <f t="shared" si="3296"/>
        <v>-3.9103765705095469E-3</v>
      </c>
      <c r="AG2077" s="213">
        <f t="shared" si="3283"/>
        <v>4.3961898946523907E-2</v>
      </c>
      <c r="AH2077" s="292">
        <f t="shared" si="3297"/>
        <v>1.1465806331118424E-3</v>
      </c>
      <c r="AI2077" s="293">
        <f t="shared" si="3298"/>
        <v>2065.5718276912071</v>
      </c>
      <c r="AJ2077" s="294">
        <f t="shared" ref="AJ2077:AJ2082" si="3312">F2077-F2076</f>
        <v>1.0000000000000009E-2</v>
      </c>
      <c r="AK2077" s="294">
        <f t="shared" si="3275"/>
        <v>1.0000000000000009E-2</v>
      </c>
      <c r="AL2077" s="294">
        <f t="shared" si="3299"/>
        <v>0</v>
      </c>
      <c r="AM2077" s="295">
        <f t="shared" si="3277"/>
        <v>7.4999999999999989E-3</v>
      </c>
      <c r="AN2077" s="295">
        <f t="shared" si="3300"/>
        <v>-1.4285714285714299E-3</v>
      </c>
      <c r="AO2077" s="288">
        <f t="shared" si="3301"/>
        <v>5.2499999999999947</v>
      </c>
      <c r="AP2077" s="296">
        <f t="shared" si="3302"/>
        <v>83.999999999999986</v>
      </c>
      <c r="AQ2077" s="285"/>
      <c r="AR2077" s="285">
        <f t="shared" si="3303"/>
        <v>0.81818181818181823</v>
      </c>
      <c r="AS2077" s="286">
        <f t="shared" si="3304"/>
        <v>136651.90909090909</v>
      </c>
      <c r="AT2077" s="103">
        <f t="shared" si="3305"/>
        <v>-0.15881214941078811</v>
      </c>
      <c r="AU2077" s="294">
        <f t="shared" si="3306"/>
        <v>1.19</v>
      </c>
      <c r="AV2077" s="213">
        <f t="shared" si="3307"/>
        <v>0.68913977878205579</v>
      </c>
      <c r="AW2077" s="298">
        <f t="shared" si="3308"/>
        <v>1.880341880341882E-2</v>
      </c>
      <c r="AX2077" s="297">
        <f t="shared" si="3278"/>
        <v>-3.3657643266783153E-3</v>
      </c>
      <c r="AY2077" s="213">
        <f t="shared" si="3284"/>
        <v>0.22662206663065199</v>
      </c>
    </row>
    <row r="2078" spans="1:51">
      <c r="A2078" s="16">
        <v>41351.451851851853</v>
      </c>
      <c r="B2078" s="300">
        <v>2</v>
      </c>
      <c r="C2078" s="5">
        <v>1.19</v>
      </c>
      <c r="D2078" s="5">
        <v>1.1950000000000001</v>
      </c>
      <c r="E2078" s="5">
        <v>1.1299999999999999</v>
      </c>
      <c r="F2078" s="5">
        <v>1.145</v>
      </c>
      <c r="G2078" s="6">
        <v>139650</v>
      </c>
      <c r="H2078" s="113">
        <f t="shared" si="3309"/>
        <v>1.145</v>
      </c>
      <c r="I2078" s="19">
        <f t="shared" si="3279"/>
        <v>-3.781512605042011E-2</v>
      </c>
      <c r="J2078" s="8">
        <f t="shared" si="3286"/>
        <v>1.2003679267895586</v>
      </c>
      <c r="K2078" s="8">
        <f t="shared" si="3287"/>
        <v>1.0921320732104418</v>
      </c>
      <c r="L2078" s="8">
        <f t="shared" si="3288"/>
        <v>1.1462500000000002</v>
      </c>
      <c r="M2078" s="19">
        <f t="shared" si="3289"/>
        <v>9.9105095651065039E-2</v>
      </c>
      <c r="N2078" s="19">
        <f t="shared" si="3280"/>
        <v>-1.7410820877594348E-2</v>
      </c>
      <c r="O2078" s="19">
        <f t="shared" si="3281"/>
        <v>-1.8484319277993115E-3</v>
      </c>
      <c r="P2078" s="19">
        <f t="shared" si="3282"/>
        <v>-2.5365285723185217E-4</v>
      </c>
      <c r="Q2078" s="6">
        <v>496</v>
      </c>
      <c r="R2078" s="191">
        <v>162931.185</v>
      </c>
      <c r="S2078" s="66">
        <f t="shared" si="3290"/>
        <v>328.49029233870965</v>
      </c>
      <c r="T2078" t="str">
        <f t="shared" si="3310"/>
        <v/>
      </c>
      <c r="U2078" t="str">
        <f t="shared" si="3310"/>
        <v/>
      </c>
      <c r="V2078" t="str">
        <f t="shared" si="3310"/>
        <v/>
      </c>
      <c r="W2078" t="str">
        <f t="shared" si="3310"/>
        <v/>
      </c>
      <c r="X2078" s="63"/>
      <c r="Y2078" s="219">
        <f t="shared" si="3291"/>
        <v>4.1428571428571426E-3</v>
      </c>
      <c r="Z2078" s="78">
        <f t="shared" si="3292"/>
        <v>1.162462458782797</v>
      </c>
      <c r="AA2078" s="78">
        <f t="shared" si="3293"/>
        <v>1.1683511217674645</v>
      </c>
      <c r="AB2078" s="74">
        <f t="shared" si="3009"/>
        <v>2077</v>
      </c>
      <c r="AC2078" s="80">
        <f t="shared" si="3294"/>
        <v>6.7638643439959477E-3</v>
      </c>
      <c r="AD2078" s="79">
        <f t="shared" si="3311"/>
        <v>-5.8886629846675032E-3</v>
      </c>
      <c r="AE2078" s="81">
        <f t="shared" si="3295"/>
        <v>-1.2652527328663451E-2</v>
      </c>
      <c r="AF2078" s="19">
        <f t="shared" si="3296"/>
        <v>-5.0401483551958419E-3</v>
      </c>
      <c r="AG2078" s="93">
        <f t="shared" si="3283"/>
        <v>-0.30751349792735549</v>
      </c>
      <c r="AH2078" s="91">
        <f t="shared" si="3297"/>
        <v>8.8030041422950886E-4</v>
      </c>
      <c r="AI2078" s="96">
        <f t="shared" si="3298"/>
        <v>2065.8725975502721</v>
      </c>
      <c r="AJ2078" s="5">
        <f t="shared" si="3312"/>
        <v>-4.4999999999999929E-2</v>
      </c>
      <c r="AK2078" s="5">
        <f t="shared" si="3275"/>
        <v>0</v>
      </c>
      <c r="AL2078" s="5">
        <f t="shared" si="3299"/>
        <v>-4.4999999999999929E-2</v>
      </c>
      <c r="AM2078" s="95">
        <f t="shared" si="3277"/>
        <v>6.428571428571418E-3</v>
      </c>
      <c r="AN2078" s="95">
        <f t="shared" si="3300"/>
        <v>-4.6428571428571387E-3</v>
      </c>
      <c r="AO2078" s="78">
        <f t="shared" si="3301"/>
        <v>1.3846153846153837</v>
      </c>
      <c r="AP2078" s="296">
        <f t="shared" si="3302"/>
        <v>58.064516129032242</v>
      </c>
      <c r="AQ2078" s="8"/>
      <c r="AR2078" s="8">
        <f t="shared" si="3303"/>
        <v>-0.53846153846153588</v>
      </c>
      <c r="AS2078" s="114">
        <f t="shared" si="3304"/>
        <v>-75196.15384615348</v>
      </c>
      <c r="AT2078" s="103">
        <f t="shared" si="3305"/>
        <v>-0.18510423101275628</v>
      </c>
      <c r="AU2078" s="5">
        <f t="shared" si="3306"/>
        <v>1.145</v>
      </c>
      <c r="AV2078" s="93">
        <f t="shared" si="3307"/>
        <v>-0.46152094116392439</v>
      </c>
      <c r="AW2078" s="210">
        <f t="shared" si="3308"/>
        <v>5.7522123893805462E-2</v>
      </c>
      <c r="AX2078" s="276">
        <f t="shared" si="3278"/>
        <v>-2.7306741390584061E-3</v>
      </c>
      <c r="AY2078" s="19">
        <f t="shared" si="3284"/>
        <v>0.18869122314534778</v>
      </c>
    </row>
    <row r="2079" spans="1:51" ht="13">
      <c r="A2079" s="16">
        <v>41352.390497685185</v>
      </c>
      <c r="B2079" s="300">
        <v>3</v>
      </c>
      <c r="C2079" s="5">
        <v>1.1299999999999999</v>
      </c>
      <c r="D2079" s="5">
        <v>1.155</v>
      </c>
      <c r="E2079" s="5">
        <v>1.07</v>
      </c>
      <c r="F2079" s="5">
        <v>1.115</v>
      </c>
      <c r="G2079" s="6">
        <v>952452</v>
      </c>
      <c r="H2079" s="113">
        <f t="shared" si="3309"/>
        <v>1.115</v>
      </c>
      <c r="I2079" s="19">
        <f t="shared" si="3279"/>
        <v>-2.6200873362445438E-2</v>
      </c>
      <c r="J2079" s="8">
        <f t="shared" si="3286"/>
        <v>1.1980985347788746</v>
      </c>
      <c r="K2079" s="8">
        <f t="shared" si="3287"/>
        <v>1.0889014652211253</v>
      </c>
      <c r="L2079" s="8">
        <f t="shared" si="3288"/>
        <v>1.1435</v>
      </c>
      <c r="M2079" s="19">
        <f t="shared" si="3289"/>
        <v>0.10028186483849985</v>
      </c>
      <c r="N2079" s="19">
        <f t="shared" si="3280"/>
        <v>1.1873952390682806E-2</v>
      </c>
      <c r="O2079" s="19">
        <f t="shared" si="3281"/>
        <v>-1.8905803462723198E-3</v>
      </c>
      <c r="P2079" s="19">
        <f t="shared" si="3282"/>
        <v>-2.9580744568921853E-3</v>
      </c>
      <c r="Q2079" s="6">
        <v>1011</v>
      </c>
      <c r="R2079" s="191">
        <v>1078874.9979999999</v>
      </c>
      <c r="S2079" s="66">
        <f t="shared" si="3290"/>
        <v>1067.136496538081</v>
      </c>
      <c r="T2079" t="str">
        <f t="shared" ref="T2079:W2080" si="3313">IF(C2079&gt;$J2079,"BrokeBandUpper", IF(C2079&lt;$K2079,"BrokeBandLower", ""))</f>
        <v/>
      </c>
      <c r="U2079" t="str">
        <f t="shared" si="3313"/>
        <v/>
      </c>
      <c r="V2079" t="str">
        <f t="shared" si="3313"/>
        <v>BrokeBandLower</v>
      </c>
      <c r="W2079" t="str">
        <f t="shared" si="3313"/>
        <v/>
      </c>
      <c r="X2079" s="63"/>
      <c r="Y2079" s="287">
        <f t="shared" si="3291"/>
        <v>1.6153846153846155E-3</v>
      </c>
      <c r="Z2079" s="288">
        <f t="shared" si="3292"/>
        <v>1.1551532401302462</v>
      </c>
      <c r="AA2079" s="288">
        <f t="shared" si="3293"/>
        <v>1.164403138756672</v>
      </c>
      <c r="AB2079" s="289">
        <f t="shared" si="3009"/>
        <v>2078</v>
      </c>
      <c r="AC2079" s="290">
        <f t="shared" si="3294"/>
        <v>2.7221029617901377E-3</v>
      </c>
      <c r="AD2079" s="284">
        <f t="shared" si="3311"/>
        <v>-9.2498986264257788E-3</v>
      </c>
      <c r="AE2079" s="291">
        <f t="shared" si="3295"/>
        <v>-1.1972001588215916E-2</v>
      </c>
      <c r="AF2079" s="213">
        <f t="shared" si="3296"/>
        <v>-7.9438970220422536E-3</v>
      </c>
      <c r="AG2079" s="213">
        <f t="shared" si="3283"/>
        <v>-0.59755210581559703</v>
      </c>
      <c r="AH2079" s="292">
        <f t="shared" si="3297"/>
        <v>4.8798559395282168E-4</v>
      </c>
      <c r="AI2079" s="293">
        <f t="shared" si="3298"/>
        <v>2067.7996088749674</v>
      </c>
      <c r="AJ2079" s="294">
        <f t="shared" si="3312"/>
        <v>-3.0000000000000027E-2</v>
      </c>
      <c r="AK2079" s="294">
        <f t="shared" ref="AK2079:AK2086" si="3314">IF(AJ2079&gt;0,AJ2079,0)</f>
        <v>0</v>
      </c>
      <c r="AL2079" s="294">
        <f t="shared" si="3299"/>
        <v>-3.0000000000000027E-2</v>
      </c>
      <c r="AM2079" s="295">
        <f t="shared" ref="AM2079:AM2084" si="3315">(AVERAGE(AK2066:AK2079))</f>
        <v>6.428571428571418E-3</v>
      </c>
      <c r="AN2079" s="295">
        <f t="shared" si="3300"/>
        <v>-6.428571428571418E-3</v>
      </c>
      <c r="AO2079" s="288">
        <f t="shared" si="3301"/>
        <v>1</v>
      </c>
      <c r="AP2079" s="296">
        <f t="shared" si="3302"/>
        <v>50</v>
      </c>
      <c r="AQ2079" s="285"/>
      <c r="AR2079" s="285">
        <f t="shared" si="3303"/>
        <v>5.8823529411763477E-2</v>
      </c>
      <c r="AS2079" s="286">
        <f t="shared" si="3304"/>
        <v>56026.588235292948</v>
      </c>
      <c r="AT2079" s="103">
        <f t="shared" si="3305"/>
        <v>-0.16545114305000097</v>
      </c>
      <c r="AU2079" s="294">
        <f t="shared" si="3306"/>
        <v>1.115</v>
      </c>
      <c r="AV2079" s="213">
        <f t="shared" si="3307"/>
        <v>5.1930565022967522E-2</v>
      </c>
      <c r="AW2079" s="298">
        <f t="shared" si="3308"/>
        <v>7.9439252336448565E-2</v>
      </c>
      <c r="AX2079" s="297">
        <f t="shared" ref="AX2079:AX2084" si="3316">SLOPE(M2066:M2079,AB2066:AB2079)</f>
        <v>-2.3853186410677462E-3</v>
      </c>
      <c r="AY2079" s="213">
        <f t="shared" si="3284"/>
        <v>0.12647261460122289</v>
      </c>
    </row>
    <row r="2080" spans="1:51">
      <c r="A2080" s="16">
        <v>41353.319247685184</v>
      </c>
      <c r="B2080" s="300">
        <v>4</v>
      </c>
      <c r="C2080" s="5">
        <v>1.0900000000000001</v>
      </c>
      <c r="D2080" s="5">
        <v>1.17</v>
      </c>
      <c r="E2080" s="5">
        <v>1.085</v>
      </c>
      <c r="F2080" s="5">
        <v>1.165</v>
      </c>
      <c r="G2080" s="6">
        <v>235662</v>
      </c>
      <c r="H2080" s="113">
        <f t="shared" si="3309"/>
        <v>1.165</v>
      </c>
      <c r="I2080" s="19">
        <f t="shared" si="3279"/>
        <v>4.4843049327354299E-2</v>
      </c>
      <c r="J2080" s="8">
        <f t="shared" si="3286"/>
        <v>1.2001717477313465</v>
      </c>
      <c r="K2080" s="8">
        <f t="shared" si="3287"/>
        <v>1.0908282522686534</v>
      </c>
      <c r="L2080" s="8">
        <f t="shared" si="3288"/>
        <v>1.1455</v>
      </c>
      <c r="M2080" s="19">
        <f t="shared" si="3289"/>
        <v>0.10023896542401206</v>
      </c>
      <c r="N2080" s="19">
        <f t="shared" ref="N2080:N2085" si="3317">IF(A2081&gt;A2080,(M2080-M2079)/M2079, (M2080-M2081)/M2081)</f>
        <v>-4.2778835990812714E-4</v>
      </c>
      <c r="O2080" s="19">
        <f t="shared" ref="O2080:O2085" si="3318">IF(A2081&gt;A2080,(J2080-J2079)/J2079, (J2080-J2081)/J2081)</f>
        <v>1.7304194039887628E-3</v>
      </c>
      <c r="P2080" s="19">
        <f t="shared" si="3282"/>
        <v>1.7694778720284457E-3</v>
      </c>
      <c r="Q2080" s="6">
        <v>872</v>
      </c>
      <c r="R2080" s="191">
        <v>269394.17800000001</v>
      </c>
      <c r="S2080" s="66">
        <f t="shared" si="3290"/>
        <v>308.93827752293578</v>
      </c>
      <c r="T2080" t="str">
        <f t="shared" si="3313"/>
        <v>BrokeBandLower</v>
      </c>
      <c r="U2080" t="str">
        <f t="shared" si="3313"/>
        <v/>
      </c>
      <c r="V2080" t="str">
        <f t="shared" si="3313"/>
        <v>BrokeBandLower</v>
      </c>
      <c r="W2080" t="str">
        <f t="shared" si="3313"/>
        <v/>
      </c>
      <c r="X2080" s="63"/>
      <c r="Y2080" s="219">
        <f t="shared" si="3291"/>
        <v>3.5164835164835684E-4</v>
      </c>
      <c r="Z2080" s="78">
        <f t="shared" si="3292"/>
        <v>1.1566696411501882</v>
      </c>
      <c r="AA2080" s="78">
        <f t="shared" si="3293"/>
        <v>1.1644473064886782</v>
      </c>
      <c r="AB2080" s="74">
        <f t="shared" si="3009"/>
        <v>2079</v>
      </c>
      <c r="AC2080" s="80">
        <f t="shared" si="3294"/>
        <v>3.3554689997807308E-3</v>
      </c>
      <c r="AD2080" s="79">
        <f t="shared" si="3311"/>
        <v>-7.777665338490003E-3</v>
      </c>
      <c r="AE2080" s="81">
        <f t="shared" si="3295"/>
        <v>-1.1133134338270734E-2</v>
      </c>
      <c r="AF2080" s="19">
        <f t="shared" si="3296"/>
        <v>-6.6792763357777793E-3</v>
      </c>
      <c r="AG2080" s="93">
        <f t="shared" si="3283"/>
        <v>0.23267526867318505</v>
      </c>
      <c r="AH2080" s="91">
        <f t="shared" si="3297"/>
        <v>1.1702172333411272E-4</v>
      </c>
      <c r="AI2080" s="96">
        <f t="shared" si="3298"/>
        <v>2071.1100869465108</v>
      </c>
      <c r="AJ2080" s="5">
        <f t="shared" si="3312"/>
        <v>5.0000000000000044E-2</v>
      </c>
      <c r="AK2080" s="5">
        <f t="shared" si="3314"/>
        <v>5.0000000000000044E-2</v>
      </c>
      <c r="AL2080" s="5">
        <f t="shared" si="3299"/>
        <v>0</v>
      </c>
      <c r="AM2080" s="95">
        <f t="shared" si="3315"/>
        <v>9.9999999999999933E-3</v>
      </c>
      <c r="AN2080" s="95">
        <f t="shared" si="3300"/>
        <v>-6.0714285714285688E-3</v>
      </c>
      <c r="AO2080" s="78">
        <f t="shared" si="3301"/>
        <v>1.6470588235294115</v>
      </c>
      <c r="AP2080" s="296">
        <f t="shared" si="3302"/>
        <v>62.222222222222214</v>
      </c>
      <c r="AQ2080" s="8"/>
      <c r="AR2080" s="8">
        <f t="shared" si="3303"/>
        <v>0.882352941176473</v>
      </c>
      <c r="AS2080" s="114">
        <f t="shared" si="3304"/>
        <v>207937.05882352998</v>
      </c>
      <c r="AT2080" s="103">
        <f t="shared" si="3305"/>
        <v>-0.11071844610641175</v>
      </c>
      <c r="AU2080" s="5">
        <f t="shared" si="3306"/>
        <v>1.165</v>
      </c>
      <c r="AV2080" s="93">
        <f t="shared" si="3307"/>
        <v>0.77186916349591628</v>
      </c>
      <c r="AW2080" s="210">
        <f t="shared" si="3308"/>
        <v>7.8341013824884759E-2</v>
      </c>
      <c r="AX2080" s="276">
        <f t="shared" si="3316"/>
        <v>-1.8661609345900832E-3</v>
      </c>
      <c r="AY2080" s="19">
        <f t="shared" si="3284"/>
        <v>0.21764710908613497</v>
      </c>
    </row>
    <row r="2081" spans="1:51" ht="13">
      <c r="A2081" s="16">
        <v>41354.305208333331</v>
      </c>
      <c r="B2081" s="300">
        <v>5</v>
      </c>
      <c r="C2081" s="5">
        <v>1.165</v>
      </c>
      <c r="D2081" s="5">
        <v>1.17</v>
      </c>
      <c r="E2081" s="5">
        <v>1.115</v>
      </c>
      <c r="F2081" s="5">
        <v>1.1499999999999999</v>
      </c>
      <c r="G2081" s="6">
        <v>249758</v>
      </c>
      <c r="H2081" s="113">
        <f t="shared" si="3309"/>
        <v>1.1499999999999999</v>
      </c>
      <c r="I2081" s="19">
        <f t="shared" ref="I2081:I2087" si="3319">IF(A2082&gt;A2081,(H2081-H2080)/H2080, (H2081-H2082)/H2082)</f>
        <v>-1.2875536480686801E-2</v>
      </c>
      <c r="J2081" s="8">
        <f t="shared" si="3286"/>
        <v>1.198537115073973</v>
      </c>
      <c r="K2081" s="8">
        <f t="shared" si="3287"/>
        <v>1.0974628849260268</v>
      </c>
      <c r="L2081" s="8">
        <f t="shared" si="3288"/>
        <v>1.1479999999999999</v>
      </c>
      <c r="M2081" s="19">
        <f t="shared" si="3289"/>
        <v>9.2098085079896738E-2</v>
      </c>
      <c r="N2081" s="19">
        <f t="shared" si="3317"/>
        <v>-8.1214728321260088E-2</v>
      </c>
      <c r="O2081" s="19">
        <f t="shared" si="3318"/>
        <v>-1.3619989476201363E-3</v>
      </c>
      <c r="P2081" s="19">
        <f t="shared" ref="P2081:P2087" si="3320">IF(A2082&gt;A2081,(K2081-K2080)/K2080, (K2081-K2082)/K2082)</f>
        <v>6.0821973061066298E-3</v>
      </c>
      <c r="Q2081" s="6">
        <v>258</v>
      </c>
      <c r="R2081" s="191">
        <v>287564.03499999997</v>
      </c>
      <c r="S2081" s="66">
        <f t="shared" si="3290"/>
        <v>1114.5892829457364</v>
      </c>
      <c r="T2081" t="str">
        <f t="shared" ref="T2081:W2082" si="3321">IF(C2081&gt;$J2081,"BrokeBandUpper", IF(C2081&lt;$K2081,"BrokeBandLower", ""))</f>
        <v/>
      </c>
      <c r="U2081" t="str">
        <f t="shared" si="3321"/>
        <v/>
      </c>
      <c r="V2081" t="str">
        <f t="shared" si="3321"/>
        <v/>
      </c>
      <c r="W2081" t="str">
        <f t="shared" si="3321"/>
        <v/>
      </c>
      <c r="X2081" s="63"/>
      <c r="Y2081" s="287">
        <f t="shared" si="3291"/>
        <v>-5.9340659340659295E-4</v>
      </c>
      <c r="Z2081" s="288">
        <f t="shared" si="3292"/>
        <v>1.1556425164130593</v>
      </c>
      <c r="AA2081" s="288">
        <f t="shared" si="3293"/>
        <v>1.163378205808516</v>
      </c>
      <c r="AB2081" s="289">
        <f t="shared" si="3009"/>
        <v>2080</v>
      </c>
      <c r="AC2081" s="290">
        <f t="shared" si="3294"/>
        <v>2.7179559542511722E-3</v>
      </c>
      <c r="AD2081" s="284">
        <f t="shared" si="3311"/>
        <v>-7.7356893954567685E-3</v>
      </c>
      <c r="AE2081" s="291">
        <f t="shared" si="3295"/>
        <v>-1.0453645349707941E-2</v>
      </c>
      <c r="AF2081" s="213">
        <f t="shared" si="3296"/>
        <v>-6.6493332579500028E-3</v>
      </c>
      <c r="AG2081" s="213">
        <f t="shared" ref="AG2081:AG2087" si="3322">IF(A2082&gt;A2081,(AC2081-AC2080)/AC2080, (AC2081-AC2082)/AC2082)</f>
        <v>-0.18999223225463208</v>
      </c>
      <c r="AH2081" s="292">
        <f t="shared" si="3297"/>
        <v>-2.009798048922514E-4</v>
      </c>
      <c r="AI2081" s="293">
        <f t="shared" si="3298"/>
        <v>2076.3249611093765</v>
      </c>
      <c r="AJ2081" s="294">
        <f t="shared" si="3312"/>
        <v>-1.5000000000000124E-2</v>
      </c>
      <c r="AK2081" s="294">
        <f t="shared" si="3314"/>
        <v>0</v>
      </c>
      <c r="AL2081" s="294">
        <f t="shared" si="3299"/>
        <v>-1.5000000000000124E-2</v>
      </c>
      <c r="AM2081" s="295">
        <f t="shared" si="3315"/>
        <v>7.8571428571428646E-3</v>
      </c>
      <c r="AN2081" s="295">
        <f t="shared" si="3300"/>
        <v>-7.1428571428571496E-3</v>
      </c>
      <c r="AO2081" s="288">
        <f t="shared" si="3301"/>
        <v>1.1000000000000001</v>
      </c>
      <c r="AP2081" s="296">
        <f t="shared" si="3302"/>
        <v>52.38095238095238</v>
      </c>
      <c r="AQ2081" s="285"/>
      <c r="AR2081" s="285">
        <f t="shared" si="3303"/>
        <v>0.27272727272727126</v>
      </c>
      <c r="AS2081" s="286">
        <f t="shared" si="3304"/>
        <v>68115.818181817813</v>
      </c>
      <c r="AT2081" s="103">
        <f t="shared" si="3305"/>
        <v>-2.5426742564595217E-2</v>
      </c>
      <c r="AU2081" s="294">
        <f t="shared" si="3306"/>
        <v>1.1499999999999999</v>
      </c>
      <c r="AV2081" s="213">
        <f t="shared" si="3307"/>
        <v>0.23687182641535065</v>
      </c>
      <c r="AW2081" s="298">
        <f t="shared" si="3308"/>
        <v>4.9327354260089634E-2</v>
      </c>
      <c r="AX2081" s="297">
        <f t="shared" si="3316"/>
        <v>-1.4396783187927873E-3</v>
      </c>
      <c r="AY2081" s="213">
        <f t="shared" si="3284"/>
        <v>0.22853474632989043</v>
      </c>
    </row>
    <row r="2082" spans="1:51">
      <c r="A2082" s="16">
        <v>41355.333020833335</v>
      </c>
      <c r="B2082" s="300">
        <v>6</v>
      </c>
      <c r="C2082" s="5">
        <v>1.1499999999999999</v>
      </c>
      <c r="D2082" s="5">
        <v>1.165</v>
      </c>
      <c r="E2082" s="5">
        <v>1.125</v>
      </c>
      <c r="F2082" s="5">
        <v>1.1499999999999999</v>
      </c>
      <c r="G2082" s="6">
        <v>159611</v>
      </c>
      <c r="H2082" s="113">
        <f t="shared" si="3309"/>
        <v>1.1499999999999999</v>
      </c>
      <c r="I2082" s="19">
        <f t="shared" si="3319"/>
        <v>0</v>
      </c>
      <c r="J2082" s="8">
        <f t="shared" si="3286"/>
        <v>1.1983773976393994</v>
      </c>
      <c r="K2082" s="8">
        <f t="shared" si="3287"/>
        <v>1.1006226023606001</v>
      </c>
      <c r="L2082" s="8">
        <f t="shared" si="3288"/>
        <v>1.1494999999999997</v>
      </c>
      <c r="M2082" s="19">
        <f t="shared" si="3289"/>
        <v>8.8817724685224753E-2</v>
      </c>
      <c r="N2082" s="19">
        <f t="shared" si="3317"/>
        <v>-3.5618117269498213E-2</v>
      </c>
      <c r="O2082" s="19">
        <f t="shared" si="3318"/>
        <v>-1.3326031590076359E-4</v>
      </c>
      <c r="P2082" s="19">
        <f t="shared" si="3320"/>
        <v>2.879110973111582E-3</v>
      </c>
      <c r="Q2082" s="6">
        <v>210</v>
      </c>
      <c r="R2082" s="191">
        <v>183253.16200000001</v>
      </c>
      <c r="S2082" s="66">
        <f>R2082/Q2082</f>
        <v>872.63410476190484</v>
      </c>
      <c r="T2082" t="str">
        <f t="shared" si="3321"/>
        <v/>
      </c>
      <c r="U2082" t="str">
        <f t="shared" si="3321"/>
        <v/>
      </c>
      <c r="V2082" t="str">
        <f t="shared" si="3321"/>
        <v/>
      </c>
      <c r="W2082" t="str">
        <f t="shared" si="3321"/>
        <v/>
      </c>
      <c r="X2082" s="63"/>
      <c r="Y2082" s="219">
        <f t="shared" ref="Y2082:Y2087" si="3323">SLOPE(H2069:H2082,AB2069:AB2082)</f>
        <v>-1.5824175824175868E-3</v>
      </c>
      <c r="Z2082" s="78">
        <f t="shared" ref="Z2082:Z2087" si="3324">Z2081+(0.154*(F2082-Z2081))</f>
        <v>1.1547735688854481</v>
      </c>
      <c r="AA2082" s="78">
        <f t="shared" ref="AA2082:AA2087" si="3325">AA2081+(0.074*(F2082-AA2081))</f>
        <v>1.1623882185786858</v>
      </c>
      <c r="AB2082" s="74">
        <f t="shared" si="3009"/>
        <v>2081</v>
      </c>
      <c r="AC2082" s="80">
        <f t="shared" ref="AC2082:AC2087" si="3326">AD2082-AE2082</f>
        <v>2.2711965251762216E-3</v>
      </c>
      <c r="AD2082" s="79">
        <f t="shared" si="3311"/>
        <v>-7.6146496932376628E-3</v>
      </c>
      <c r="AE2082" s="81">
        <f t="shared" ref="AE2082:AE2087" si="3327">AE2081+(0.2*(AD2082-AE2081))</f>
        <v>-9.8858462184138844E-3</v>
      </c>
      <c r="AF2082" s="19">
        <f t="shared" ref="AF2082:AF2087" si="3328">AD2082/AA2082</f>
        <v>-6.5508662007504707E-3</v>
      </c>
      <c r="AG2082" s="93">
        <f t="shared" si="3322"/>
        <v>-0.16437331457714441</v>
      </c>
      <c r="AH2082" s="91">
        <f t="shared" ref="AH2082:AH2087" si="3329">SLOPE(AC2069:AC2082,AB2069:AB2082)</f>
        <v>-4.7146882007933236E-4</v>
      </c>
      <c r="AI2082" s="96">
        <f t="shared" ref="AI2082:AI2087" si="3330">INTERCEPT(AB2069:AB2082,AC2069:AC2082)</f>
        <v>2080.7309103564762</v>
      </c>
      <c r="AJ2082" s="5">
        <f t="shared" si="3312"/>
        <v>0</v>
      </c>
      <c r="AK2082" s="5">
        <f t="shared" si="3314"/>
        <v>0</v>
      </c>
      <c r="AL2082" s="5">
        <f t="shared" ref="AL2082:AL2087" si="3331">IF(AJ2082&lt;0,AJ2082,0)</f>
        <v>0</v>
      </c>
      <c r="AM2082" s="95">
        <f t="shared" si="3315"/>
        <v>7.8571428571428646E-3</v>
      </c>
      <c r="AN2082" s="95">
        <f t="shared" ref="AN2082:AN2087" si="3332">(AVERAGE(AL2069:AL2082))</f>
        <v>-7.1428571428571496E-3</v>
      </c>
      <c r="AO2082" s="78">
        <f t="shared" ref="AO2082:AO2087" si="3333">ABS(AM2082/AN2082)</f>
        <v>1.1000000000000001</v>
      </c>
      <c r="AP2082" s="296">
        <f t="shared" ref="AP2082:AP2087" si="3334">IF(AN2082=0,100,100-(100/(1+AO2082)))</f>
        <v>52.38095238095238</v>
      </c>
      <c r="AQ2082" s="8"/>
      <c r="AR2082" s="8">
        <f t="shared" ref="AR2082:AR2087" si="3335">IF(ISERROR(((F2082-E2082)-(D2082-F2082))/(D2082-E2082)),0,((F2082-E2082)-(D2082-F2082))/(D2082-E2082))</f>
        <v>0.24999999999999445</v>
      </c>
      <c r="AS2082" s="114">
        <f t="shared" ref="AS2082:AS2087" si="3336">IF(ISERROR(AR2082*G2082),0,AR2082*G2082)</f>
        <v>39902.749999999112</v>
      </c>
      <c r="AT2082" s="103">
        <f t="shared" ref="AT2082:AT2087" si="3337">SUM(AS2063:AS2082)/SUM(G2063:G2082)</f>
        <v>-3.9485122398180909E-2</v>
      </c>
      <c r="AU2082" s="5">
        <f t="shared" ref="AU2082:AU2087" si="3338">F2082</f>
        <v>1.1499999999999999</v>
      </c>
      <c r="AV2082" s="93">
        <f t="shared" ref="AV2082:AV2087" si="3339">AS2082/R2082</f>
        <v>0.21774658382156106</v>
      </c>
      <c r="AW2082" s="210">
        <f t="shared" ref="AW2082:AW2087" si="3340">(D2082-E2082)/E2082</f>
        <v>3.555555555555559E-2</v>
      </c>
      <c r="AX2082" s="276">
        <f t="shared" si="3316"/>
        <v>-9.6859296829543125E-4</v>
      </c>
      <c r="AY2082" s="19">
        <f t="shared" ref="AY2082:AY2089" si="3341">IF((AX2082&gt;AX2081),ABS(AX2082-AX2081)/ABS(AX2081),-1*ABS(AX2082-AX2081)/ABS(AX2081))</f>
        <v>0.32721570113827581</v>
      </c>
    </row>
    <row r="2083" spans="1:51" ht="13">
      <c r="A2083" s="16">
        <v>41358.329201388886</v>
      </c>
      <c r="B2083" s="300">
        <v>2</v>
      </c>
      <c r="C2083" s="5">
        <v>1.135</v>
      </c>
      <c r="D2083" s="5">
        <v>1.145</v>
      </c>
      <c r="E2083" s="5">
        <v>1.1200000000000001</v>
      </c>
      <c r="F2083" s="5">
        <v>1.1299999999999999</v>
      </c>
      <c r="G2083" s="6">
        <v>407357</v>
      </c>
      <c r="H2083" s="113">
        <f t="shared" ref="H2083:H2088" si="3342">F2083</f>
        <v>1.1299999999999999</v>
      </c>
      <c r="I2083" s="19">
        <f t="shared" si="3319"/>
        <v>-1.7391304347826105E-2</v>
      </c>
      <c r="J2083" s="8">
        <f t="shared" si="3286"/>
        <v>1.1961675076374738</v>
      </c>
      <c r="K2083" s="8">
        <f t="shared" si="3287"/>
        <v>1.1053324923625261</v>
      </c>
      <c r="L2083" s="8">
        <f t="shared" si="3288"/>
        <v>1.1507499999999999</v>
      </c>
      <c r="M2083" s="19">
        <f t="shared" si="3289"/>
        <v>8.2178906259055079E-2</v>
      </c>
      <c r="N2083" s="19">
        <f t="shared" si="3317"/>
        <v>-7.4746549179209865E-2</v>
      </c>
      <c r="O2083" s="19">
        <f t="shared" si="3318"/>
        <v>-1.844068493179801E-3</v>
      </c>
      <c r="P2083" s="19">
        <f t="shared" si="3320"/>
        <v>4.2792960927972067E-3</v>
      </c>
      <c r="Q2083" s="6">
        <v>260</v>
      </c>
      <c r="R2083" s="191">
        <v>462415.35200000001</v>
      </c>
      <c r="S2083" s="66">
        <f>R2083/Q2083</f>
        <v>1778.5205846153847</v>
      </c>
      <c r="T2083" t="str">
        <f t="shared" ref="T2083:W2084" si="3343">IF(C2083&gt;$J2083,"BrokeBandUpper", IF(C2083&lt;$K2083,"BrokeBandLower", ""))</f>
        <v/>
      </c>
      <c r="U2083" t="str">
        <f t="shared" si="3343"/>
        <v/>
      </c>
      <c r="V2083" t="str">
        <f t="shared" si="3343"/>
        <v/>
      </c>
      <c r="W2083" t="str">
        <f t="shared" si="3343"/>
        <v/>
      </c>
      <c r="X2083" s="63"/>
      <c r="Y2083" s="287">
        <f t="shared" si="3323"/>
        <v>-2.5274725274725364E-3</v>
      </c>
      <c r="Z2083" s="288">
        <f t="shared" si="3324"/>
        <v>1.1509584392770891</v>
      </c>
      <c r="AA2083" s="288">
        <f t="shared" si="3325"/>
        <v>1.1599914904038631</v>
      </c>
      <c r="AB2083" s="289">
        <f t="shared" si="3009"/>
        <v>2082</v>
      </c>
      <c r="AC2083" s="290">
        <f t="shared" si="3326"/>
        <v>6.8223607331191136E-4</v>
      </c>
      <c r="AD2083" s="284">
        <f t="shared" ref="AD2083:AD2088" si="3344">Z2083-AA2083</f>
        <v>-9.0330511267739944E-3</v>
      </c>
      <c r="AE2083" s="291">
        <f t="shared" si="3327"/>
        <v>-9.7152872000859057E-3</v>
      </c>
      <c r="AF2083" s="213">
        <f t="shared" si="3328"/>
        <v>-7.7871701659027208E-3</v>
      </c>
      <c r="AG2083" s="213">
        <f t="shared" si="3322"/>
        <v>-0.69961380895518199</v>
      </c>
      <c r="AH2083" s="292">
        <f t="shared" si="3329"/>
        <v>-6.9410939180379432E-4</v>
      </c>
      <c r="AI2083" s="293">
        <f t="shared" si="3330"/>
        <v>2082.1787349403785</v>
      </c>
      <c r="AJ2083" s="294">
        <f t="shared" ref="AJ2083:AJ2088" si="3345">F2083-F2082</f>
        <v>-2.0000000000000018E-2</v>
      </c>
      <c r="AK2083" s="294">
        <f t="shared" si="3314"/>
        <v>0</v>
      </c>
      <c r="AL2083" s="294">
        <f t="shared" si="3331"/>
        <v>-2.0000000000000018E-2</v>
      </c>
      <c r="AM2083" s="295">
        <f t="shared" si="3315"/>
        <v>6.4285714285714345E-3</v>
      </c>
      <c r="AN2083" s="295">
        <f t="shared" si="3332"/>
        <v>-8.5714285714285788E-3</v>
      </c>
      <c r="AO2083" s="288">
        <f t="shared" si="3333"/>
        <v>0.75</v>
      </c>
      <c r="AP2083" s="296">
        <f t="shared" si="3334"/>
        <v>42.857142857142854</v>
      </c>
      <c r="AQ2083" s="285"/>
      <c r="AR2083" s="285">
        <f t="shared" si="3335"/>
        <v>-0.20000000000001422</v>
      </c>
      <c r="AS2083" s="286">
        <f t="shared" si="3336"/>
        <v>-81471.4000000058</v>
      </c>
      <c r="AT2083" s="103">
        <f t="shared" si="3337"/>
        <v>-1.7288641322641466E-2</v>
      </c>
      <c r="AU2083" s="294">
        <f t="shared" si="3338"/>
        <v>1.1299999999999999</v>
      </c>
      <c r="AV2083" s="213">
        <f t="shared" si="3339"/>
        <v>-0.17618662453059258</v>
      </c>
      <c r="AW2083" s="298">
        <f t="shared" si="3340"/>
        <v>2.2321428571428489E-2</v>
      </c>
      <c r="AX2083" s="297">
        <f t="shared" si="3316"/>
        <v>-7.2750586082353413E-4</v>
      </c>
      <c r="AY2083" s="213">
        <f t="shared" si="3341"/>
        <v>0.24890445766519645</v>
      </c>
    </row>
    <row r="2084" spans="1:51">
      <c r="A2084" s="16">
        <v>41359.337094907409</v>
      </c>
      <c r="B2084" s="300">
        <v>3</v>
      </c>
      <c r="C2084" s="5">
        <v>1.1299999999999999</v>
      </c>
      <c r="D2084" s="5">
        <v>1.1399999999999999</v>
      </c>
      <c r="E2084" s="5">
        <v>1.1100000000000001</v>
      </c>
      <c r="F2084" s="5">
        <v>1.1399999999999999</v>
      </c>
      <c r="G2084" s="6">
        <v>126481</v>
      </c>
      <c r="H2084" s="113">
        <f t="shared" si="3342"/>
        <v>1.1399999999999999</v>
      </c>
      <c r="I2084" s="19">
        <f t="shared" si="3319"/>
        <v>8.8495575221239024E-3</v>
      </c>
      <c r="J2084" s="8">
        <f t="shared" si="3286"/>
        <v>1.1952557467468379</v>
      </c>
      <c r="K2084" s="8">
        <f t="shared" si="3287"/>
        <v>1.1082442532531618</v>
      </c>
      <c r="L2084" s="8">
        <f t="shared" si="3288"/>
        <v>1.1517499999999998</v>
      </c>
      <c r="M2084" s="19">
        <f t="shared" si="3289"/>
        <v>7.8512920990351051E-2</v>
      </c>
      <c r="N2084" s="19">
        <f t="shared" si="3317"/>
        <v>-4.4609808472597948E-2</v>
      </c>
      <c r="O2084" s="19">
        <f t="shared" si="3318"/>
        <v>-7.6223512577827668E-4</v>
      </c>
      <c r="P2084" s="19">
        <f t="shared" si="3320"/>
        <v>2.6342850777978581E-3</v>
      </c>
      <c r="Q2084" s="6">
        <v>257</v>
      </c>
      <c r="R2084" s="191">
        <v>142493.087</v>
      </c>
      <c r="S2084" s="66">
        <f>R2084/Q2084</f>
        <v>554.44780933852144</v>
      </c>
      <c r="T2084" t="str">
        <f t="shared" si="3343"/>
        <v/>
      </c>
      <c r="U2084" t="str">
        <f t="shared" si="3343"/>
        <v/>
      </c>
      <c r="V2084" t="str">
        <f t="shared" si="3343"/>
        <v/>
      </c>
      <c r="W2084" t="str">
        <f t="shared" si="3343"/>
        <v/>
      </c>
      <c r="X2084" s="63"/>
      <c r="Y2084" s="219">
        <f t="shared" si="3323"/>
        <v>-2.8901098901098999E-3</v>
      </c>
      <c r="Z2084" s="78">
        <f t="shared" si="3324"/>
        <v>1.1492708396284173</v>
      </c>
      <c r="AA2084" s="78">
        <f t="shared" si="3325"/>
        <v>1.1585121201139772</v>
      </c>
      <c r="AB2084" s="74">
        <f t="shared" si="3009"/>
        <v>2083</v>
      </c>
      <c r="AC2084" s="80">
        <f t="shared" si="3326"/>
        <v>3.7920537162076939E-4</v>
      </c>
      <c r="AD2084" s="79">
        <f t="shared" si="3344"/>
        <v>-9.241280485559944E-3</v>
      </c>
      <c r="AE2084" s="81">
        <f t="shared" si="3327"/>
        <v>-9.6204858571807134E-3</v>
      </c>
      <c r="AF2084" s="19">
        <f t="shared" si="3328"/>
        <v>-7.9768526587799225E-3</v>
      </c>
      <c r="AG2084" s="93">
        <f t="shared" si="3322"/>
        <v>-0.44417279230059037</v>
      </c>
      <c r="AH2084" s="91">
        <f t="shared" si="3329"/>
        <v>-8.3623106351199904E-4</v>
      </c>
      <c r="AI2084" s="96">
        <f t="shared" si="3330"/>
        <v>2082.5865060378001</v>
      </c>
      <c r="AJ2084" s="5">
        <f t="shared" si="3345"/>
        <v>1.0000000000000009E-2</v>
      </c>
      <c r="AK2084" s="5">
        <f t="shared" si="3314"/>
        <v>1.0000000000000009E-2</v>
      </c>
      <c r="AL2084" s="5">
        <f t="shared" si="3331"/>
        <v>0</v>
      </c>
      <c r="AM2084" s="95">
        <f t="shared" si="3315"/>
        <v>6.7857142857142838E-3</v>
      </c>
      <c r="AN2084" s="95">
        <f t="shared" si="3332"/>
        <v>-8.5714285714285788E-3</v>
      </c>
      <c r="AO2084" s="78">
        <f t="shared" si="3333"/>
        <v>0.79166666666666574</v>
      </c>
      <c r="AP2084" s="296">
        <f t="shared" si="3334"/>
        <v>44.186046511627872</v>
      </c>
      <c r="AQ2084" s="8"/>
      <c r="AR2084" s="8">
        <f t="shared" si="3335"/>
        <v>1</v>
      </c>
      <c r="AS2084" s="114">
        <f t="shared" si="3336"/>
        <v>126481</v>
      </c>
      <c r="AT2084" s="103">
        <f t="shared" si="3337"/>
        <v>-6.2905961531337998E-3</v>
      </c>
      <c r="AU2084" s="5">
        <f t="shared" si="3338"/>
        <v>1.1399999999999999</v>
      </c>
      <c r="AV2084" s="93">
        <f t="shared" si="3339"/>
        <v>0.88762902582074032</v>
      </c>
      <c r="AW2084" s="210">
        <f t="shared" si="3340"/>
        <v>2.7027027027026848E-2</v>
      </c>
      <c r="AX2084" s="276">
        <f t="shared" si="3316"/>
        <v>-1.0744358489183094E-3</v>
      </c>
      <c r="AY2084" s="19">
        <f t="shared" si="3341"/>
        <v>-0.47687586695459988</v>
      </c>
    </row>
    <row r="2085" spans="1:51" ht="13">
      <c r="A2085" s="16">
        <v>41360.33252314815</v>
      </c>
      <c r="B2085" s="300">
        <v>4</v>
      </c>
      <c r="C2085" s="5">
        <v>1.1299999999999999</v>
      </c>
      <c r="D2085" s="5">
        <v>1.1399999999999999</v>
      </c>
      <c r="E2085" s="5">
        <v>1.085</v>
      </c>
      <c r="F2085" s="5">
        <v>1.125</v>
      </c>
      <c r="G2085" s="6">
        <v>145115</v>
      </c>
      <c r="H2085" s="113">
        <f t="shared" si="3342"/>
        <v>1.125</v>
      </c>
      <c r="I2085" s="19">
        <f t="shared" si="3319"/>
        <v>-1.3157894736842021E-2</v>
      </c>
      <c r="J2085" s="8">
        <f t="shared" si="3286"/>
        <v>1.1942589276225897</v>
      </c>
      <c r="K2085" s="8">
        <f t="shared" si="3287"/>
        <v>1.1102410723774099</v>
      </c>
      <c r="L2085" s="8">
        <f t="shared" si="3288"/>
        <v>1.1522499999999998</v>
      </c>
      <c r="M2085" s="19">
        <f t="shared" si="3289"/>
        <v>7.5675326139095653E-2</v>
      </c>
      <c r="N2085" s="19">
        <f t="shared" si="3317"/>
        <v>-3.6141756228941328E-2</v>
      </c>
      <c r="O2085" s="19">
        <f t="shared" si="3318"/>
        <v>-8.3397977960890499E-4</v>
      </c>
      <c r="P2085" s="19">
        <f t="shared" si="3320"/>
        <v>1.8017861300761028E-3</v>
      </c>
      <c r="Q2085" s="6">
        <v>266</v>
      </c>
      <c r="R2085" s="191">
        <v>162599.95600000001</v>
      </c>
      <c r="S2085" s="66">
        <f>R2085/Q2085</f>
        <v>611.27803007518798</v>
      </c>
      <c r="T2085" t="str">
        <f t="shared" ref="T2085:W2086" si="3346">IF(C2085&gt;$J2085,"BrokeBandUpper", IF(C2085&lt;$K2085,"BrokeBandLower", ""))</f>
        <v/>
      </c>
      <c r="U2085" t="str">
        <f t="shared" si="3346"/>
        <v/>
      </c>
      <c r="V2085" t="str">
        <f t="shared" si="3346"/>
        <v>BrokeBandLower</v>
      </c>
      <c r="W2085" t="str">
        <f t="shared" si="3346"/>
        <v/>
      </c>
      <c r="X2085" s="63"/>
      <c r="Y2085" s="287">
        <f t="shared" si="3323"/>
        <v>-3.5714285714285783E-3</v>
      </c>
      <c r="Z2085" s="288">
        <f t="shared" si="3324"/>
        <v>1.1455331303256411</v>
      </c>
      <c r="AA2085" s="288">
        <f t="shared" si="3325"/>
        <v>1.1560322232255429</v>
      </c>
      <c r="AB2085" s="289">
        <f t="shared" si="3009"/>
        <v>2084</v>
      </c>
      <c r="AC2085" s="290">
        <f t="shared" si="3326"/>
        <v>-7.0288563417687452E-4</v>
      </c>
      <c r="AD2085" s="284">
        <f t="shared" si="3344"/>
        <v>-1.0499092899901807E-2</v>
      </c>
      <c r="AE2085" s="291">
        <f t="shared" si="3327"/>
        <v>-9.7962072657249329E-3</v>
      </c>
      <c r="AF2085" s="213">
        <f t="shared" si="3328"/>
        <v>-9.0820071352400583E-3</v>
      </c>
      <c r="AG2085" s="213">
        <f t="shared" si="3322"/>
        <v>-2.8535750988248312</v>
      </c>
      <c r="AH2085" s="292">
        <f t="shared" si="3329"/>
        <v>-9.3892733504577085E-4</v>
      </c>
      <c r="AI2085" s="293">
        <f t="shared" si="3330"/>
        <v>2082.6947993811041</v>
      </c>
      <c r="AJ2085" s="294">
        <f t="shared" si="3345"/>
        <v>-1.4999999999999902E-2</v>
      </c>
      <c r="AK2085" s="294">
        <f t="shared" si="3314"/>
        <v>0</v>
      </c>
      <c r="AL2085" s="294">
        <f t="shared" si="3331"/>
        <v>-1.4999999999999902E-2</v>
      </c>
      <c r="AM2085" s="295">
        <f t="shared" ref="AM2085:AM2090" si="3347">(AVERAGE(AK2072:AK2085))</f>
        <v>6.7857142857142838E-3</v>
      </c>
      <c r="AN2085" s="295">
        <f t="shared" si="3332"/>
        <v>-9.642857142857144E-3</v>
      </c>
      <c r="AO2085" s="288">
        <f t="shared" si="3333"/>
        <v>0.70370370370370339</v>
      </c>
      <c r="AP2085" s="296">
        <f t="shared" si="3334"/>
        <v>41.304347826086939</v>
      </c>
      <c r="AQ2085" s="285"/>
      <c r="AR2085" s="285">
        <f t="shared" si="3335"/>
        <v>0.45454545454545747</v>
      </c>
      <c r="AS2085" s="286">
        <f t="shared" si="3336"/>
        <v>65961.363636364054</v>
      </c>
      <c r="AT2085" s="103">
        <f t="shared" si="3337"/>
        <v>-5.0813977078549392E-3</v>
      </c>
      <c r="AU2085" s="294">
        <f t="shared" si="3338"/>
        <v>1.125</v>
      </c>
      <c r="AV2085" s="213">
        <f t="shared" si="3339"/>
        <v>0.40566655280253611</v>
      </c>
      <c r="AW2085" s="298">
        <f t="shared" si="3340"/>
        <v>5.0691244239631283E-2</v>
      </c>
      <c r="AX2085" s="297">
        <f t="shared" ref="AX2085:AX2090" si="3348">SLOPE(M2072:M2085,AB2072:AB2085)</f>
        <v>-1.4898261972406913E-3</v>
      </c>
      <c r="AY2085" s="213">
        <f t="shared" si="3341"/>
        <v>-0.38661251738815022</v>
      </c>
    </row>
    <row r="2086" spans="1:51">
      <c r="A2086" s="16">
        <v>41361.319918981484</v>
      </c>
      <c r="B2086" s="300">
        <v>5</v>
      </c>
      <c r="C2086" s="5">
        <v>1.105</v>
      </c>
      <c r="D2086" s="5">
        <v>1.1200000000000001</v>
      </c>
      <c r="E2086" s="5">
        <v>1.06</v>
      </c>
      <c r="F2086" s="5">
        <v>1.085</v>
      </c>
      <c r="G2086" s="6">
        <v>734066</v>
      </c>
      <c r="H2086" s="113">
        <f t="shared" si="3342"/>
        <v>1.085</v>
      </c>
      <c r="I2086" s="19">
        <f t="shared" si="3319"/>
        <v>-3.555555555555559E-2</v>
      </c>
      <c r="J2086" s="8">
        <f t="shared" si="3286"/>
        <v>1.1990208288141717</v>
      </c>
      <c r="K2086" s="8">
        <f t="shared" si="3287"/>
        <v>1.1029791711858279</v>
      </c>
      <c r="L2086" s="8">
        <f t="shared" si="3288"/>
        <v>1.1509999999999998</v>
      </c>
      <c r="M2086" s="19">
        <f t="shared" si="3289"/>
        <v>8.7074769984176709E-2</v>
      </c>
      <c r="N2086" s="19">
        <f t="shared" ref="N2086:N2092" si="3349">IF(A2087&gt;A2086,(M2086-M2085)/M2085, (M2086-M2087)/M2087)</f>
        <v>0.15063620372283848</v>
      </c>
      <c r="O2086" s="19">
        <f t="shared" ref="O2086:O2092" si="3350">IF(A2087&gt;A2086,(J2086-J2085)/J2085, (J2086-J2087)/J2087)</f>
        <v>3.9873272717010824E-3</v>
      </c>
      <c r="P2086" s="19">
        <f t="shared" si="3320"/>
        <v>-6.5408327725002529E-3</v>
      </c>
      <c r="Q2086" s="6">
        <v>378</v>
      </c>
      <c r="R2086" s="191">
        <v>794372.10199999996</v>
      </c>
      <c r="S2086" s="66">
        <f>R2086/Q2086</f>
        <v>2101.5134973544973</v>
      </c>
      <c r="T2086" t="str">
        <f t="shared" si="3346"/>
        <v/>
      </c>
      <c r="U2086" t="str">
        <f t="shared" si="3346"/>
        <v/>
      </c>
      <c r="V2086" t="str">
        <f t="shared" si="3346"/>
        <v>BrokeBandLower</v>
      </c>
      <c r="W2086" t="str">
        <f t="shared" si="3346"/>
        <v>BrokeBandLower</v>
      </c>
      <c r="Y2086" s="219">
        <f t="shared" si="3323"/>
        <v>-5.2197802197802247E-3</v>
      </c>
      <c r="Z2086" s="78">
        <f t="shared" si="3324"/>
        <v>1.1362110282554923</v>
      </c>
      <c r="AA2086" s="78">
        <f t="shared" si="3325"/>
        <v>1.1507758387068527</v>
      </c>
      <c r="AB2086" s="74">
        <f t="shared" si="3009"/>
        <v>2085</v>
      </c>
      <c r="AC2086" s="80">
        <f t="shared" si="3326"/>
        <v>-3.8148825485084439E-3</v>
      </c>
      <c r="AD2086" s="79">
        <f t="shared" si="3344"/>
        <v>-1.4564810451360488E-2</v>
      </c>
      <c r="AE2086" s="81">
        <f t="shared" si="3327"/>
        <v>-1.0749927902852044E-2</v>
      </c>
      <c r="AF2086" s="19">
        <f t="shared" si="3328"/>
        <v>-1.2656513946041155E-2</v>
      </c>
      <c r="AG2086" s="93">
        <f t="shared" si="3322"/>
        <v>4.4274584128838015</v>
      </c>
      <c r="AH2086" s="91">
        <f t="shared" si="3329"/>
        <v>-1.0712800066434004E-3</v>
      </c>
      <c r="AI2086" s="96">
        <f t="shared" si="3330"/>
        <v>2082.3996245419821</v>
      </c>
      <c r="AJ2086" s="5">
        <f t="shared" si="3345"/>
        <v>-4.0000000000000036E-2</v>
      </c>
      <c r="AK2086" s="5">
        <f t="shared" si="3314"/>
        <v>0</v>
      </c>
      <c r="AL2086" s="5">
        <f t="shared" si="3331"/>
        <v>-4.0000000000000036E-2</v>
      </c>
      <c r="AM2086" s="95">
        <f t="shared" si="3347"/>
        <v>6.7857142857142838E-3</v>
      </c>
      <c r="AN2086" s="95">
        <f t="shared" si="3332"/>
        <v>-1.2500000000000002E-2</v>
      </c>
      <c r="AO2086" s="78">
        <f t="shared" si="3333"/>
        <v>0.54285714285714259</v>
      </c>
      <c r="AP2086" s="296">
        <f t="shared" si="3334"/>
        <v>35.185185185185176</v>
      </c>
      <c r="AQ2086" s="8"/>
      <c r="AR2086" s="8">
        <f t="shared" si="3335"/>
        <v>-0.16666666666667038</v>
      </c>
      <c r="AS2086" s="114">
        <f t="shared" si="3336"/>
        <v>-122344.33333333605</v>
      </c>
      <c r="AT2086" s="103">
        <f t="shared" si="3337"/>
        <v>3.7029597516973108E-2</v>
      </c>
      <c r="AU2086" s="5">
        <f t="shared" si="3338"/>
        <v>1.085</v>
      </c>
      <c r="AV2086" s="93">
        <f t="shared" si="3339"/>
        <v>-0.15401388470882638</v>
      </c>
      <c r="AW2086" s="210">
        <f t="shared" si="3340"/>
        <v>5.660377358490571E-2</v>
      </c>
      <c r="AX2086" s="276">
        <f t="shared" si="3348"/>
        <v>-1.5340649455315557E-3</v>
      </c>
      <c r="AY2086" s="19">
        <f t="shared" si="3341"/>
        <v>-2.969389877342677E-2</v>
      </c>
    </row>
    <row r="2087" spans="1:51" ht="13">
      <c r="A2087" s="16">
        <v>41368.32236111111</v>
      </c>
      <c r="B2087" s="300">
        <v>5</v>
      </c>
      <c r="C2087" s="5">
        <v>1.23</v>
      </c>
      <c r="D2087" s="5">
        <v>1.37</v>
      </c>
      <c r="E2087" s="5">
        <v>1.1200000000000001</v>
      </c>
      <c r="F2087" s="5">
        <v>1.1399999999999999</v>
      </c>
      <c r="G2087" s="6">
        <v>1829656</v>
      </c>
      <c r="H2087" s="113">
        <f t="shared" si="3342"/>
        <v>1.1399999999999999</v>
      </c>
      <c r="I2087" s="19">
        <f t="shared" si="3319"/>
        <v>5.0691244239631283E-2</v>
      </c>
      <c r="J2087" s="8">
        <f t="shared" si="3286"/>
        <v>1.1990208288141717</v>
      </c>
      <c r="K2087" s="8">
        <f t="shared" si="3287"/>
        <v>1.1029791711858279</v>
      </c>
      <c r="L2087" s="8">
        <f t="shared" si="3288"/>
        <v>1.1509999999999998</v>
      </c>
      <c r="M2087" s="19">
        <f t="shared" si="3289"/>
        <v>8.7074769984176709E-2</v>
      </c>
      <c r="N2087" s="19">
        <f t="shared" si="3349"/>
        <v>0</v>
      </c>
      <c r="O2087" s="19">
        <f t="shared" si="3350"/>
        <v>0</v>
      </c>
      <c r="P2087" s="19">
        <f t="shared" si="3320"/>
        <v>0</v>
      </c>
      <c r="Q2087" s="6"/>
      <c r="R2087" s="191">
        <v>2085807.84</v>
      </c>
      <c r="S2087" s="66"/>
      <c r="T2087" t="str">
        <f t="shared" ref="T2087:W2088" si="3351">IF(C2087&gt;$J2087,"BrokeBandUpper", IF(C2087&lt;$K2087,"BrokeBandLower", ""))</f>
        <v>BrokeBandUpper</v>
      </c>
      <c r="U2087" t="str">
        <f t="shared" si="3351"/>
        <v>BrokeBandUpper</v>
      </c>
      <c r="V2087" t="str">
        <f t="shared" si="3351"/>
        <v/>
      </c>
      <c r="W2087" t="str">
        <f t="shared" si="3351"/>
        <v/>
      </c>
      <c r="X2087" s="63" t="s">
        <v>89</v>
      </c>
      <c r="Y2087" s="287">
        <f t="shared" si="3323"/>
        <v>-4.6153846153846193E-3</v>
      </c>
      <c r="Z2087" s="288">
        <f t="shared" si="3324"/>
        <v>1.1367945299041464</v>
      </c>
      <c r="AA2087" s="288">
        <f t="shared" si="3325"/>
        <v>1.1499784266425457</v>
      </c>
      <c r="AB2087" s="289">
        <f t="shared" si="3009"/>
        <v>2086</v>
      </c>
      <c r="AC2087" s="290">
        <f t="shared" si="3326"/>
        <v>-1.9471750684377717E-3</v>
      </c>
      <c r="AD2087" s="284">
        <f t="shared" si="3344"/>
        <v>-1.3183896738399259E-2</v>
      </c>
      <c r="AE2087" s="291">
        <f t="shared" si="3327"/>
        <v>-1.1236721669961487E-2</v>
      </c>
      <c r="AF2087" s="213">
        <f t="shared" si="3328"/>
        <v>-1.1464473100500418E-2</v>
      </c>
      <c r="AG2087" s="213">
        <f t="shared" si="3322"/>
        <v>-0.48958453014521114</v>
      </c>
      <c r="AH2087" s="292">
        <f t="shared" si="3329"/>
        <v>-1.0686611003694352E-3</v>
      </c>
      <c r="AI2087" s="293">
        <f t="shared" si="3330"/>
        <v>2082.6527766801692</v>
      </c>
      <c r="AJ2087" s="294">
        <f t="shared" si="3345"/>
        <v>5.4999999999999938E-2</v>
      </c>
      <c r="AK2087" s="294">
        <f t="shared" ref="AK2087:AK2094" si="3352">IF(AJ2087&gt;0,AJ2087,0)</f>
        <v>5.4999999999999938E-2</v>
      </c>
      <c r="AL2087" s="294">
        <f t="shared" si="3331"/>
        <v>0</v>
      </c>
      <c r="AM2087" s="295">
        <f t="shared" si="3347"/>
        <v>9.9999999999999933E-3</v>
      </c>
      <c r="AN2087" s="295">
        <f t="shared" si="3332"/>
        <v>-1.2500000000000002E-2</v>
      </c>
      <c r="AO2087" s="288">
        <f t="shared" si="3333"/>
        <v>0.79999999999999927</v>
      </c>
      <c r="AP2087" s="296">
        <f t="shared" si="3334"/>
        <v>44.444444444444429</v>
      </c>
      <c r="AQ2087" s="285"/>
      <c r="AR2087" s="285">
        <f t="shared" si="3335"/>
        <v>-0.84000000000000163</v>
      </c>
      <c r="AS2087" s="286">
        <f t="shared" si="3336"/>
        <v>-1536911.0400000031</v>
      </c>
      <c r="AT2087" s="103">
        <f t="shared" si="3337"/>
        <v>-0.15368736564240384</v>
      </c>
      <c r="AU2087" s="294">
        <f t="shared" si="3338"/>
        <v>1.1399999999999999</v>
      </c>
      <c r="AV2087" s="213">
        <f t="shared" si="3339"/>
        <v>-0.7368421052631593</v>
      </c>
      <c r="AW2087" s="298">
        <f t="shared" si="3340"/>
        <v>0.2232142857142857</v>
      </c>
      <c r="AX2087" s="297">
        <f t="shared" si="3348"/>
        <v>-1.5062991682338444E-3</v>
      </c>
      <c r="AY2087" s="213">
        <f t="shared" si="3341"/>
        <v>1.8099479672348855E-2</v>
      </c>
    </row>
    <row r="2088" spans="1:51">
      <c r="A2088" s="16">
        <v>41372.401805555557</v>
      </c>
      <c r="B2088" s="300">
        <v>2</v>
      </c>
      <c r="C2088" s="5">
        <v>1.1000000000000001</v>
      </c>
      <c r="D2088" s="5">
        <v>1.1100000000000001</v>
      </c>
      <c r="E2088" s="5">
        <v>1.07</v>
      </c>
      <c r="F2088" s="5">
        <v>1.08</v>
      </c>
      <c r="G2088" s="6">
        <v>1088037</v>
      </c>
      <c r="H2088" s="113">
        <f t="shared" si="3342"/>
        <v>1.08</v>
      </c>
      <c r="I2088" s="19">
        <f t="shared" ref="I2088:I2094" si="3353">IF(A2089&gt;A2088,(H2088-H2087)/H2087, (H2088-H2089)/H2089)</f>
        <v>-5.2631578947368279E-2</v>
      </c>
      <c r="J2088" s="8">
        <f t="shared" ref="J2088:J2093" si="3354">(L2088)+2*STDEVPA(H2069:H2088)</f>
        <v>1.2050438427878067</v>
      </c>
      <c r="K2088" s="8">
        <f t="shared" ref="K2088:K2093" si="3355">(L2088)-(2*STDEVPA(H2069:H2088))</f>
        <v>1.0909561572121935</v>
      </c>
      <c r="L2088" s="8">
        <f t="shared" ref="L2088:L2093" si="3356">AVERAGE(H2069:H2088)</f>
        <v>1.1480000000000001</v>
      </c>
      <c r="M2088" s="19">
        <f t="shared" ref="M2088:M2093" si="3357">(J2088-K2088)/K2088</f>
        <v>0.10457586661149655</v>
      </c>
      <c r="N2088" s="19">
        <f t="shared" si="3349"/>
        <v>0.20098929495306339</v>
      </c>
      <c r="O2088" s="19">
        <f t="shared" si="3350"/>
        <v>5.0232771849274471E-3</v>
      </c>
      <c r="P2088" s="19">
        <f t="shared" ref="P2088:P2094" si="3358">IF(A2089&gt;A2088,(K2088-K2087)/K2087, (K2088-K2089)/K2089)</f>
        <v>-1.0900490496759119E-2</v>
      </c>
      <c r="Q2088" s="6">
        <v>768</v>
      </c>
      <c r="R2088" s="191">
        <v>1183297.6200000001</v>
      </c>
      <c r="S2088" s="66">
        <f t="shared" ref="S2088:S2093" si="3359">R2088/Q2088</f>
        <v>1540.7521093750001</v>
      </c>
      <c r="T2088" t="str">
        <f t="shared" si="3351"/>
        <v/>
      </c>
      <c r="U2088" t="str">
        <f t="shared" si="3351"/>
        <v/>
      </c>
      <c r="V2088" t="str">
        <f t="shared" si="3351"/>
        <v>BrokeBandLower</v>
      </c>
      <c r="W2088" t="str">
        <f t="shared" si="3351"/>
        <v>BrokeBandLower</v>
      </c>
      <c r="X2088" s="63"/>
      <c r="Y2088" s="219">
        <f t="shared" ref="Y2088:Y2093" si="3360">SLOPE(H2075:H2088,AB2075:AB2088)</f>
        <v>-5.7362637362637376E-3</v>
      </c>
      <c r="Z2088" s="78">
        <f t="shared" ref="Z2088:Z2093" si="3361">Z2087+(0.154*(F2088-Z2087))</f>
        <v>1.128048172298908</v>
      </c>
      <c r="AA2088" s="78">
        <f t="shared" ref="AA2088:AA2093" si="3362">AA2087+(0.074*(F2088-AA2087))</f>
        <v>1.1448000230709974</v>
      </c>
      <c r="AB2088" s="74">
        <f t="shared" si="3009"/>
        <v>2087</v>
      </c>
      <c r="AC2088" s="80">
        <f t="shared" ref="AC2088:AC2093" si="3363">AD2088-AE2088</f>
        <v>-4.4121032817023339E-3</v>
      </c>
      <c r="AD2088" s="79">
        <f t="shared" si="3344"/>
        <v>-1.6751850772089405E-2</v>
      </c>
      <c r="AE2088" s="81">
        <f t="shared" ref="AE2088:AE2093" si="3364">AE2087+(0.2*(AD2088-AE2087))</f>
        <v>-1.2339747490387071E-2</v>
      </c>
      <c r="AF2088" s="19">
        <f t="shared" ref="AF2088:AF2093" si="3365">AD2088/AA2088</f>
        <v>-1.4632993042008789E-2</v>
      </c>
      <c r="AG2088" s="93">
        <f t="shared" ref="AG2088:AG2094" si="3366">IF(A2089&gt;A2088,(AC2088-AC2087)/AC2087, (AC2088-AC2089)/AC2089)</f>
        <v>1.2658996374898053</v>
      </c>
      <c r="AH2088" s="91">
        <f t="shared" ref="AH2088:AH2093" si="3367">SLOPE(AC2075:AC2088,AB2075:AB2088)</f>
        <v>-1.0895724579180865E-3</v>
      </c>
      <c r="AI2088" s="96">
        <f t="shared" ref="AI2088:AI2093" si="3368">INTERCEPT(AB2075:AB2088,AC2075:AC2088)</f>
        <v>2082.7259137976066</v>
      </c>
      <c r="AJ2088" s="5">
        <f t="shared" si="3345"/>
        <v>-5.9999999999999831E-2</v>
      </c>
      <c r="AK2088" s="5">
        <f t="shared" si="3352"/>
        <v>0</v>
      </c>
      <c r="AL2088" s="5">
        <f t="shared" ref="AL2088:AL2093" si="3369">IF(AJ2088&lt;0,AJ2088,0)</f>
        <v>-5.9999999999999831E-2</v>
      </c>
      <c r="AM2088" s="95">
        <f t="shared" si="3347"/>
        <v>9.9999999999999933E-3</v>
      </c>
      <c r="AN2088" s="95">
        <f t="shared" ref="AN2088:AN2093" si="3370">(AVERAGE(AL2075:AL2088))</f>
        <v>-1.642857142857141E-2</v>
      </c>
      <c r="AO2088" s="78">
        <f t="shared" ref="AO2088:AO2093" si="3371">ABS(AM2088/AN2088)</f>
        <v>0.6086956521739133</v>
      </c>
      <c r="AP2088" s="296">
        <f t="shared" ref="AP2088:AP2093" si="3372">IF(AN2088=0,100,100-(100/(1+AO2088)))</f>
        <v>37.837837837837846</v>
      </c>
      <c r="AQ2088" s="8"/>
      <c r="AR2088" s="8">
        <f t="shared" ref="AR2088:AR2093" si="3373">IF(ISERROR(((F2088-E2088)-(D2088-F2088))/(D2088-E2088)),0,((F2088-E2088)-(D2088-F2088))/(D2088-E2088))</f>
        <v>-0.5</v>
      </c>
      <c r="AS2088" s="114">
        <f t="shared" ref="AS2088:AS2093" si="3374">IF(ISERROR(AR2088*G2088),0,AR2088*G2088)</f>
        <v>-544018.5</v>
      </c>
      <c r="AT2088" s="103">
        <f t="shared" ref="AT2088:AT2093" si="3375">SUM(AS2069:AS2088)/SUM(G2069:G2088)</f>
        <v>-0.21137502778028647</v>
      </c>
      <c r="AU2088" s="5">
        <f t="shared" ref="AU2088:AU2093" si="3376">F2088</f>
        <v>1.08</v>
      </c>
      <c r="AV2088" s="93">
        <f t="shared" ref="AV2088:AV2093" si="3377">AS2088/R2088</f>
        <v>-0.45974781898065503</v>
      </c>
      <c r="AW2088" s="210">
        <f t="shared" ref="AW2088:AW2093" si="3378">(D2088-E2088)/E2088</f>
        <v>3.738317757009349E-2</v>
      </c>
      <c r="AX2088" s="276">
        <f t="shared" si="3348"/>
        <v>-9.993699725507389E-4</v>
      </c>
      <c r="AY2088" s="19">
        <f t="shared" si="3341"/>
        <v>0.3365395177622561</v>
      </c>
    </row>
    <row r="2089" spans="1:51" ht="13">
      <c r="A2089" s="16">
        <v>41373.352256944447</v>
      </c>
      <c r="B2089" s="300">
        <v>3</v>
      </c>
      <c r="C2089" s="5">
        <v>1.08</v>
      </c>
      <c r="D2089" s="5">
        <v>1.1000000000000001</v>
      </c>
      <c r="E2089" s="5">
        <v>1.03</v>
      </c>
      <c r="F2089" s="5">
        <v>1.1000000000000001</v>
      </c>
      <c r="G2089" s="6">
        <v>692417</v>
      </c>
      <c r="H2089" s="113">
        <f t="shared" ref="H2089:H2094" si="3379">F2089</f>
        <v>1.1000000000000001</v>
      </c>
      <c r="I2089" s="19">
        <f t="shared" si="3353"/>
        <v>1.8518518518518535E-2</v>
      </c>
      <c r="J2089" s="8">
        <f t="shared" si="3354"/>
        <v>1.205415229867973</v>
      </c>
      <c r="K2089" s="8">
        <f t="shared" si="3355"/>
        <v>1.0845847701320275</v>
      </c>
      <c r="L2089" s="8">
        <f t="shared" si="3356"/>
        <v>1.1450000000000002</v>
      </c>
      <c r="M2089" s="19">
        <f t="shared" si="3357"/>
        <v>0.11140711455982986</v>
      </c>
      <c r="N2089" s="19">
        <f t="shared" si="3349"/>
        <v>6.5323369240741433E-2</v>
      </c>
      <c r="O2089" s="19">
        <f t="shared" si="3350"/>
        <v>3.0819383243938951E-4</v>
      </c>
      <c r="P2089" s="19">
        <f t="shared" si="3358"/>
        <v>-5.8401861871767201E-3</v>
      </c>
      <c r="Q2089" s="6">
        <v>282</v>
      </c>
      <c r="R2089" s="191">
        <v>743667.84400000004</v>
      </c>
      <c r="S2089" s="66">
        <f t="shared" si="3359"/>
        <v>2637.1200141843974</v>
      </c>
      <c r="T2089" t="str">
        <f t="shared" ref="T2089:W2090" si="3380">IF(C2089&gt;$J2089,"BrokeBandUpper", IF(C2089&lt;$K2089,"BrokeBandLower", ""))</f>
        <v>BrokeBandLower</v>
      </c>
      <c r="U2089" t="str">
        <f t="shared" si="3380"/>
        <v/>
      </c>
      <c r="V2089" t="str">
        <f t="shared" si="3380"/>
        <v>BrokeBandLower</v>
      </c>
      <c r="W2089" t="str">
        <f t="shared" si="3380"/>
        <v/>
      </c>
      <c r="X2089" s="63"/>
      <c r="Y2089" s="287">
        <f t="shared" si="3360"/>
        <v>-6.0549450549450511E-3</v>
      </c>
      <c r="Z2089" s="288">
        <f t="shared" si="3361"/>
        <v>1.1237287537648761</v>
      </c>
      <c r="AA2089" s="288">
        <f t="shared" si="3362"/>
        <v>1.1414848213637436</v>
      </c>
      <c r="AB2089" s="289">
        <f t="shared" si="3009"/>
        <v>2088</v>
      </c>
      <c r="AC2089" s="290">
        <f t="shared" si="3363"/>
        <v>-4.3330560867843419E-3</v>
      </c>
      <c r="AD2089" s="284">
        <f t="shared" ref="AD2089:AD2094" si="3381">Z2089-AA2089</f>
        <v>-1.7756067598867498E-2</v>
      </c>
      <c r="AE2089" s="291">
        <f t="shared" si="3364"/>
        <v>-1.3423011512083156E-2</v>
      </c>
      <c r="AF2089" s="213">
        <f t="shared" si="3365"/>
        <v>-1.5555237587525817E-2</v>
      </c>
      <c r="AG2089" s="213">
        <f t="shared" si="3366"/>
        <v>-1.7915989239375412E-2</v>
      </c>
      <c r="AH2089" s="292">
        <f t="shared" si="3367"/>
        <v>-1.0703100728234642E-3</v>
      </c>
      <c r="AI2089" s="293">
        <f t="shared" si="3368"/>
        <v>2082.9143393026411</v>
      </c>
      <c r="AJ2089" s="294">
        <f t="shared" ref="AJ2089:AJ2094" si="3382">F2089-F2088</f>
        <v>2.0000000000000018E-2</v>
      </c>
      <c r="AK2089" s="294">
        <f t="shared" si="3352"/>
        <v>2.0000000000000018E-2</v>
      </c>
      <c r="AL2089" s="294">
        <f t="shared" si="3369"/>
        <v>0</v>
      </c>
      <c r="AM2089" s="295">
        <f t="shared" si="3347"/>
        <v>1.1428571428571423E-2</v>
      </c>
      <c r="AN2089" s="295">
        <f t="shared" si="3370"/>
        <v>-1.6071428571428563E-2</v>
      </c>
      <c r="AO2089" s="288">
        <f t="shared" si="3371"/>
        <v>0.71111111111111114</v>
      </c>
      <c r="AP2089" s="296">
        <f t="shared" si="3372"/>
        <v>41.558441558441565</v>
      </c>
      <c r="AQ2089" s="285"/>
      <c r="AR2089" s="285">
        <f t="shared" si="3373"/>
        <v>1</v>
      </c>
      <c r="AS2089" s="286">
        <f t="shared" si="3374"/>
        <v>692417</v>
      </c>
      <c r="AT2089" s="103">
        <f t="shared" si="3375"/>
        <v>-0.13272970812645218</v>
      </c>
      <c r="AU2089" s="294">
        <f t="shared" si="3376"/>
        <v>1.1000000000000001</v>
      </c>
      <c r="AV2089" s="213">
        <f t="shared" si="3377"/>
        <v>0.93108368956181464</v>
      </c>
      <c r="AW2089" s="298">
        <f t="shared" si="3378"/>
        <v>6.7961165048543742E-2</v>
      </c>
      <c r="AX2089" s="297">
        <f t="shared" si="3348"/>
        <v>-3.1845295480519568E-4</v>
      </c>
      <c r="AY2089" s="213">
        <f t="shared" si="3341"/>
        <v>0.68134628460729785</v>
      </c>
    </row>
    <row r="2090" spans="1:51">
      <c r="A2090" s="16">
        <v>41374.475925925923</v>
      </c>
      <c r="B2090" s="300" t="s">
        <v>501</v>
      </c>
      <c r="C2090" s="5">
        <v>1.1100000000000001</v>
      </c>
      <c r="D2090" s="5">
        <v>1.1200000000000001</v>
      </c>
      <c r="E2090" s="5">
        <v>1.095</v>
      </c>
      <c r="F2090" s="5">
        <v>1.095</v>
      </c>
      <c r="G2090" s="6">
        <v>314985</v>
      </c>
      <c r="H2090" s="113">
        <f t="shared" si="3379"/>
        <v>1.095</v>
      </c>
      <c r="I2090" s="19">
        <f t="shared" si="3353"/>
        <v>-4.5454545454546502E-3</v>
      </c>
      <c r="J2090" s="8">
        <f t="shared" si="3354"/>
        <v>1.2049113554499506</v>
      </c>
      <c r="K2090" s="8">
        <f t="shared" si="3355"/>
        <v>1.0780886445500493</v>
      </c>
      <c r="L2090" s="8">
        <f t="shared" si="3356"/>
        <v>1.1415</v>
      </c>
      <c r="M2090" s="19">
        <f t="shared" si="3357"/>
        <v>0.11763662620974184</v>
      </c>
      <c r="N2090" s="19">
        <f t="shared" si="3349"/>
        <v>5.5916641181533278E-2</v>
      </c>
      <c r="O2090" s="19">
        <f t="shared" si="3350"/>
        <v>-4.1800900265507901E-4</v>
      </c>
      <c r="P2090" s="19">
        <f t="shared" si="3358"/>
        <v>-5.9895047034335801E-3</v>
      </c>
      <c r="Q2090" s="6">
        <v>381</v>
      </c>
      <c r="R2090" s="191">
        <v>347774.13500000001</v>
      </c>
      <c r="S2090" s="66">
        <f t="shared" si="3359"/>
        <v>912.79300524934388</v>
      </c>
      <c r="T2090" t="str">
        <f t="shared" si="3380"/>
        <v/>
      </c>
      <c r="U2090" t="str">
        <f t="shared" si="3380"/>
        <v/>
      </c>
      <c r="V2090" t="str">
        <f t="shared" si="3380"/>
        <v/>
      </c>
      <c r="W2090" t="str">
        <f t="shared" si="3380"/>
        <v/>
      </c>
      <c r="X2090" s="63"/>
      <c r="Y2090" s="219">
        <f t="shared" si="3360"/>
        <v>-5.7362637362637333E-3</v>
      </c>
      <c r="Z2090" s="78">
        <f t="shared" si="3361"/>
        <v>1.1193045256850851</v>
      </c>
      <c r="AA2090" s="78">
        <f t="shared" si="3362"/>
        <v>1.1380449445828267</v>
      </c>
      <c r="AB2090" s="74">
        <f t="shared" si="3009"/>
        <v>2089</v>
      </c>
      <c r="AC2090" s="80">
        <f t="shared" si="3363"/>
        <v>-4.2539259085267421E-3</v>
      </c>
      <c r="AD2090" s="79">
        <f t="shared" si="3381"/>
        <v>-1.8740418897741584E-2</v>
      </c>
      <c r="AE2090" s="81">
        <f t="shared" si="3364"/>
        <v>-1.4486492989214842E-2</v>
      </c>
      <c r="AF2090" s="19">
        <f t="shared" si="3365"/>
        <v>-1.6467204557207769E-2</v>
      </c>
      <c r="AG2090" s="93">
        <f t="shared" si="3366"/>
        <v>-1.8261978768044081E-2</v>
      </c>
      <c r="AH2090" s="91">
        <f t="shared" si="3367"/>
        <v>-9.8364954203087837E-4</v>
      </c>
      <c r="AI2090" s="96">
        <f t="shared" si="3368"/>
        <v>2083.1070828252491</v>
      </c>
      <c r="AJ2090" s="5">
        <f t="shared" si="3382"/>
        <v>-5.0000000000001155E-3</v>
      </c>
      <c r="AK2090" s="5">
        <f t="shared" si="3352"/>
        <v>0</v>
      </c>
      <c r="AL2090" s="5">
        <f t="shared" si="3369"/>
        <v>-5.0000000000001155E-3</v>
      </c>
      <c r="AM2090" s="95">
        <f t="shared" si="3347"/>
        <v>1.0357142857142858E-2</v>
      </c>
      <c r="AN2090" s="95">
        <f t="shared" si="3370"/>
        <v>-1.6428571428571428E-2</v>
      </c>
      <c r="AO2090" s="78">
        <f t="shared" si="3371"/>
        <v>0.63043478260869579</v>
      </c>
      <c r="AP2090" s="296">
        <f t="shared" si="3372"/>
        <v>38.666666666666671</v>
      </c>
      <c r="AQ2090" s="8"/>
      <c r="AR2090" s="8">
        <f t="shared" si="3373"/>
        <v>-1</v>
      </c>
      <c r="AS2090" s="114">
        <f t="shared" si="3374"/>
        <v>-314985</v>
      </c>
      <c r="AT2090" s="103">
        <f t="shared" si="3375"/>
        <v>-0.17559356458062003</v>
      </c>
      <c r="AU2090" s="5">
        <f t="shared" si="3376"/>
        <v>1.095</v>
      </c>
      <c r="AV2090" s="93">
        <f t="shared" si="3377"/>
        <v>-0.90571715461243252</v>
      </c>
      <c r="AW2090" s="210">
        <f t="shared" si="3378"/>
        <v>2.2831050228310626E-2</v>
      </c>
      <c r="AX2090" s="276">
        <f t="shared" si="3348"/>
        <v>5.0920881645873594E-4</v>
      </c>
      <c r="AY2090" s="19">
        <f t="shared" ref="AY2090:AY2097" si="3383">IF((AX2090&gt;AX2089),ABS(AX2090-AX2089)/ABS(AX2089),-1*ABS(AX2090-AX2089)/ABS(AX2089))</f>
        <v>2.5990079814779219</v>
      </c>
    </row>
    <row r="2091" spans="1:51" ht="13">
      <c r="A2091" s="16">
        <v>41375.486956018518</v>
      </c>
      <c r="B2091" s="300">
        <v>5</v>
      </c>
      <c r="C2091" s="5">
        <v>1.115</v>
      </c>
      <c r="D2091" s="5">
        <v>1.1299999999999999</v>
      </c>
      <c r="E2091" s="5">
        <v>1.1000000000000001</v>
      </c>
      <c r="F2091" s="5">
        <v>1.115</v>
      </c>
      <c r="G2091" s="6">
        <v>456990</v>
      </c>
      <c r="H2091" s="113">
        <f t="shared" si="3379"/>
        <v>1.115</v>
      </c>
      <c r="I2091" s="19">
        <f t="shared" si="3353"/>
        <v>1.8264840182648418E-2</v>
      </c>
      <c r="J2091" s="8">
        <f t="shared" si="3354"/>
        <v>1.202450768316861</v>
      </c>
      <c r="K2091" s="8">
        <f t="shared" si="3355"/>
        <v>1.0755492316831385</v>
      </c>
      <c r="L2091" s="8">
        <f t="shared" si="3356"/>
        <v>1.1389999999999998</v>
      </c>
      <c r="M2091" s="19">
        <f t="shared" si="3357"/>
        <v>0.11798765960265056</v>
      </c>
      <c r="N2091" s="19">
        <f t="shared" si="3349"/>
        <v>2.9840484568372455E-3</v>
      </c>
      <c r="O2091" s="19">
        <f t="shared" si="3350"/>
        <v>-2.0421312505356469E-3</v>
      </c>
      <c r="P2091" s="19">
        <f t="shared" si="3358"/>
        <v>-2.3554768708008949E-3</v>
      </c>
      <c r="Q2091" s="6">
        <v>696</v>
      </c>
      <c r="R2091" s="191">
        <v>509283.848</v>
      </c>
      <c r="S2091" s="66">
        <f t="shared" si="3359"/>
        <v>731.72966666666662</v>
      </c>
      <c r="T2091" t="str">
        <f t="shared" ref="T2091:W2092" si="3384">IF(C2091&gt;$J2091,"BrokeBandUpper", IF(C2091&lt;$K2091,"BrokeBandLower", ""))</f>
        <v/>
      </c>
      <c r="U2091" t="str">
        <f t="shared" si="3384"/>
        <v/>
      </c>
      <c r="V2091" t="str">
        <f t="shared" si="3384"/>
        <v/>
      </c>
      <c r="W2091" t="str">
        <f t="shared" si="3384"/>
        <v/>
      </c>
      <c r="X2091" s="63"/>
      <c r="Y2091" s="287">
        <f t="shared" si="3360"/>
        <v>-4.14285714285714E-3</v>
      </c>
      <c r="Z2091" s="288">
        <f t="shared" si="3361"/>
        <v>1.1186416287295819</v>
      </c>
      <c r="AA2091" s="288">
        <f t="shared" si="3362"/>
        <v>1.1363396186836976</v>
      </c>
      <c r="AB2091" s="289">
        <f t="shared" si="3009"/>
        <v>2090</v>
      </c>
      <c r="AC2091" s="290">
        <f t="shared" si="3363"/>
        <v>-2.5691975719206415E-3</v>
      </c>
      <c r="AD2091" s="284">
        <f t="shared" si="3381"/>
        <v>-1.7697989954115645E-2</v>
      </c>
      <c r="AE2091" s="291">
        <f t="shared" si="3364"/>
        <v>-1.5128792382195003E-2</v>
      </c>
      <c r="AF2091" s="213">
        <f t="shared" si="3365"/>
        <v>-1.5574560336650478E-2</v>
      </c>
      <c r="AG2091" s="213">
        <f t="shared" si="3366"/>
        <v>-0.39604082742230245</v>
      </c>
      <c r="AH2091" s="292">
        <f t="shared" si="3367"/>
        <v>-7.7546937967140704E-4</v>
      </c>
      <c r="AI2091" s="293">
        <f t="shared" si="3368"/>
        <v>2083.2504931185413</v>
      </c>
      <c r="AJ2091" s="294">
        <f t="shared" si="3382"/>
        <v>2.0000000000000018E-2</v>
      </c>
      <c r="AK2091" s="294">
        <f t="shared" si="3352"/>
        <v>2.0000000000000018E-2</v>
      </c>
      <c r="AL2091" s="294">
        <f t="shared" si="3369"/>
        <v>0</v>
      </c>
      <c r="AM2091" s="295">
        <f t="shared" ref="AM2091:AM2096" si="3385">(AVERAGE(AK2078:AK2091))</f>
        <v>1.1071428571428574E-2</v>
      </c>
      <c r="AN2091" s="295">
        <f t="shared" si="3370"/>
        <v>-1.6428571428571428E-2</v>
      </c>
      <c r="AO2091" s="288">
        <f t="shared" si="3371"/>
        <v>0.67391304347826109</v>
      </c>
      <c r="AP2091" s="296">
        <f t="shared" si="3372"/>
        <v>40.259740259740269</v>
      </c>
      <c r="AQ2091" s="285"/>
      <c r="AR2091" s="285">
        <f t="shared" si="3373"/>
        <v>0</v>
      </c>
      <c r="AS2091" s="286">
        <f t="shared" si="3374"/>
        <v>0</v>
      </c>
      <c r="AT2091" s="103">
        <f t="shared" si="3375"/>
        <v>-0.17807458751159749</v>
      </c>
      <c r="AU2091" s="294">
        <f t="shared" si="3376"/>
        <v>1.115</v>
      </c>
      <c r="AV2091" s="213">
        <f t="shared" si="3377"/>
        <v>0</v>
      </c>
      <c r="AW2091" s="298">
        <f t="shared" si="3378"/>
        <v>2.7272727272727094E-2</v>
      </c>
      <c r="AX2091" s="297">
        <f t="shared" ref="AX2091:AX2096" si="3386">SLOPE(M2078:M2091,AB2078:AB2091)</f>
        <v>1.378832400476268E-3</v>
      </c>
      <c r="AY2091" s="213">
        <f t="shared" si="3383"/>
        <v>1.7077936514636183</v>
      </c>
    </row>
    <row r="2092" spans="1:51">
      <c r="A2092" s="16">
        <v>41376.4606712963</v>
      </c>
      <c r="B2092" s="300">
        <v>6</v>
      </c>
      <c r="C2092" s="5">
        <v>1.145</v>
      </c>
      <c r="D2092" s="5">
        <v>1.145</v>
      </c>
      <c r="E2092" s="5">
        <v>1.1000000000000001</v>
      </c>
      <c r="F2092" s="5">
        <v>1.135</v>
      </c>
      <c r="G2092" s="6">
        <v>285705</v>
      </c>
      <c r="H2092" s="113">
        <f t="shared" si="3379"/>
        <v>1.135</v>
      </c>
      <c r="I2092" s="19">
        <f t="shared" si="3353"/>
        <v>1.7937219730941721E-2</v>
      </c>
      <c r="J2092" s="8">
        <f t="shared" si="3354"/>
        <v>1.1998297681689896</v>
      </c>
      <c r="K2092" s="8">
        <f t="shared" si="3355"/>
        <v>1.0751702318310103</v>
      </c>
      <c r="L2092" s="8">
        <f t="shared" si="3356"/>
        <v>1.1375</v>
      </c>
      <c r="M2092" s="19">
        <f t="shared" si="3357"/>
        <v>0.11594399904997793</v>
      </c>
      <c r="N2092" s="19">
        <f t="shared" si="3349"/>
        <v>-1.7320968646679744E-2</v>
      </c>
      <c r="O2092" s="19">
        <f t="shared" si="3350"/>
        <v>-2.1797151425502772E-3</v>
      </c>
      <c r="P2092" s="19">
        <f t="shared" si="3358"/>
        <v>-3.5237796742701531E-4</v>
      </c>
      <c r="Q2092" s="6">
        <v>221</v>
      </c>
      <c r="R2092" s="191">
        <v>318869.66100000002</v>
      </c>
      <c r="S2092" s="66">
        <f t="shared" si="3359"/>
        <v>1442.8491447963802</v>
      </c>
      <c r="T2092" t="str">
        <f t="shared" si="3384"/>
        <v/>
      </c>
      <c r="U2092" t="str">
        <f t="shared" si="3384"/>
        <v/>
      </c>
      <c r="V2092" t="str">
        <f t="shared" si="3384"/>
        <v/>
      </c>
      <c r="W2092" t="str">
        <f t="shared" si="3384"/>
        <v/>
      </c>
      <c r="X2092" s="63"/>
      <c r="Y2092" s="219">
        <f t="shared" si="3360"/>
        <v>-3.1318681318681266E-3</v>
      </c>
      <c r="Z2092" s="78">
        <f t="shared" si="3361"/>
        <v>1.1211608179052264</v>
      </c>
      <c r="AA2092" s="78">
        <f t="shared" si="3362"/>
        <v>1.136240486901104</v>
      </c>
      <c r="AB2092" s="74">
        <f t="shared" si="3009"/>
        <v>2091</v>
      </c>
      <c r="AC2092" s="80">
        <f t="shared" si="3363"/>
        <v>3.9298709053883427E-5</v>
      </c>
      <c r="AD2092" s="79">
        <f t="shared" si="3381"/>
        <v>-1.5079668995877649E-2</v>
      </c>
      <c r="AE2092" s="81">
        <f t="shared" si="3364"/>
        <v>-1.5118967704931532E-2</v>
      </c>
      <c r="AF2092" s="19">
        <f t="shared" si="3365"/>
        <v>-1.3271546974183953E-2</v>
      </c>
      <c r="AG2092" s="93">
        <f t="shared" si="3366"/>
        <v>-1.0152961023641731</v>
      </c>
      <c r="AH2092" s="91">
        <f t="shared" si="3367"/>
        <v>-5.3755456622547242E-4</v>
      </c>
      <c r="AI2092" s="96">
        <f t="shared" si="3368"/>
        <v>2083.6919407594623</v>
      </c>
      <c r="AJ2092" s="5">
        <f t="shared" si="3382"/>
        <v>2.0000000000000018E-2</v>
      </c>
      <c r="AK2092" s="5">
        <f t="shared" si="3352"/>
        <v>2.0000000000000018E-2</v>
      </c>
      <c r="AL2092" s="5">
        <f t="shared" si="3369"/>
        <v>0</v>
      </c>
      <c r="AM2092" s="95">
        <f t="shared" si="3385"/>
        <v>1.2500000000000002E-2</v>
      </c>
      <c r="AN2092" s="95">
        <f t="shared" si="3370"/>
        <v>-1.3214285714285718E-2</v>
      </c>
      <c r="AO2092" s="78">
        <f t="shared" si="3371"/>
        <v>0.94594594594594583</v>
      </c>
      <c r="AP2092" s="296">
        <f t="shared" si="3372"/>
        <v>48.611111111111107</v>
      </c>
      <c r="AQ2092" s="8"/>
      <c r="AR2092" s="8">
        <f t="shared" si="3373"/>
        <v>0.55555555555555447</v>
      </c>
      <c r="AS2092" s="114">
        <f t="shared" si="3374"/>
        <v>158724.99999999968</v>
      </c>
      <c r="AT2092" s="103">
        <f t="shared" si="3375"/>
        <v>-0.15830269353701634</v>
      </c>
      <c r="AU2092" s="5">
        <f t="shared" si="3376"/>
        <v>1.135</v>
      </c>
      <c r="AV2092" s="93">
        <f t="shared" si="3377"/>
        <v>0.49777391647178271</v>
      </c>
      <c r="AW2092" s="210">
        <f t="shared" si="3378"/>
        <v>4.0909090909090839E-2</v>
      </c>
      <c r="AX2092" s="276">
        <f t="shared" si="3386"/>
        <v>2.0568918078985618E-3</v>
      </c>
      <c r="AY2092" s="19">
        <f t="shared" si="3383"/>
        <v>0.49176347117175556</v>
      </c>
    </row>
    <row r="2093" spans="1:51" ht="13">
      <c r="A2093" s="16">
        <v>41379.322534722225</v>
      </c>
      <c r="B2093" s="300">
        <v>2</v>
      </c>
      <c r="C2093" s="5">
        <v>1.135</v>
      </c>
      <c r="D2093" s="5">
        <v>1.135</v>
      </c>
      <c r="E2093" s="5">
        <v>1.085</v>
      </c>
      <c r="F2093" s="5">
        <v>1.0900000000000001</v>
      </c>
      <c r="G2093" s="6">
        <v>482105</v>
      </c>
      <c r="H2093" s="113">
        <f t="shared" si="3379"/>
        <v>1.0900000000000001</v>
      </c>
      <c r="I2093" s="19">
        <f t="shared" si="3353"/>
        <v>-3.9647577092510954E-2</v>
      </c>
      <c r="J2093" s="8">
        <f t="shared" si="3354"/>
        <v>1.1963590326340057</v>
      </c>
      <c r="K2093" s="8">
        <f t="shared" si="3355"/>
        <v>1.0701409673659945</v>
      </c>
      <c r="L2093" s="8">
        <f t="shared" si="3356"/>
        <v>1.1332500000000001</v>
      </c>
      <c r="M2093" s="19">
        <f t="shared" si="3357"/>
        <v>0.11794526993829574</v>
      </c>
      <c r="N2093" s="19">
        <f t="shared" ref="N2093:N2099" si="3387">IF(A2094&gt;A2093,(M2093-M2092)/M2092, (M2093-M2094)/M2094)</f>
        <v>1.7260668121815904E-2</v>
      </c>
      <c r="O2093" s="19">
        <f t="shared" ref="O2093:O2099" si="3388">IF(A2094&gt;A2093,(J2093-J2092)/J2092, (J2093-J2094)/J2094)</f>
        <v>-2.8926899690782291E-3</v>
      </c>
      <c r="P2093" s="19">
        <f t="shared" si="3358"/>
        <v>-4.6776448195101359E-3</v>
      </c>
      <c r="Q2093" s="6">
        <v>394</v>
      </c>
      <c r="R2093" s="191">
        <v>529182.49100000004</v>
      </c>
      <c r="S2093" s="66">
        <f t="shared" si="3359"/>
        <v>1343.1027690355331</v>
      </c>
      <c r="T2093" t="str">
        <f t="shared" ref="T2093:W2094" si="3389">IF(C2093&gt;$J2093,"BrokeBandUpper", IF(C2093&lt;$K2093,"BrokeBandLower", ""))</f>
        <v/>
      </c>
      <c r="U2093" t="str">
        <f t="shared" si="3389"/>
        <v/>
      </c>
      <c r="V2093" t="str">
        <f t="shared" si="3389"/>
        <v/>
      </c>
      <c r="W2093" t="str">
        <f t="shared" si="3389"/>
        <v/>
      </c>
      <c r="X2093" s="63"/>
      <c r="Y2093" s="287">
        <f t="shared" si="3360"/>
        <v>-4.3516483516483429E-3</v>
      </c>
      <c r="Z2093" s="288">
        <f t="shared" si="3361"/>
        <v>1.1163620519478215</v>
      </c>
      <c r="AA2093" s="288">
        <f t="shared" si="3362"/>
        <v>1.1328186908704223</v>
      </c>
      <c r="AB2093" s="289">
        <f t="shared" si="3009"/>
        <v>2092</v>
      </c>
      <c r="AC2093" s="290">
        <f t="shared" si="3363"/>
        <v>-1.0701369741354556E-3</v>
      </c>
      <c r="AD2093" s="284">
        <f t="shared" si="3381"/>
        <v>-1.6456638922600852E-2</v>
      </c>
      <c r="AE2093" s="291">
        <f t="shared" si="3364"/>
        <v>-1.5386501948465397E-2</v>
      </c>
      <c r="AF2093" s="213">
        <f t="shared" si="3365"/>
        <v>-1.4527160484928164E-2</v>
      </c>
      <c r="AG2093" s="213">
        <f t="shared" si="3366"/>
        <v>-28.230842943674421</v>
      </c>
      <c r="AH2093" s="292">
        <f t="shared" si="3367"/>
        <v>-4.3502426562495438E-4</v>
      </c>
      <c r="AI2093" s="293">
        <f t="shared" si="3368"/>
        <v>2084.4730209268578</v>
      </c>
      <c r="AJ2093" s="294">
        <f t="shared" si="3382"/>
        <v>-4.4999999999999929E-2</v>
      </c>
      <c r="AK2093" s="294">
        <f t="shared" si="3352"/>
        <v>0</v>
      </c>
      <c r="AL2093" s="294">
        <f t="shared" si="3369"/>
        <v>-4.4999999999999929E-2</v>
      </c>
      <c r="AM2093" s="295">
        <f t="shared" si="3385"/>
        <v>1.2500000000000002E-2</v>
      </c>
      <c r="AN2093" s="295">
        <f t="shared" si="3370"/>
        <v>-1.4285714285714282E-2</v>
      </c>
      <c r="AO2093" s="288">
        <f t="shared" si="3371"/>
        <v>0.87500000000000044</v>
      </c>
      <c r="AP2093" s="296">
        <f t="shared" si="3372"/>
        <v>46.666666666666679</v>
      </c>
      <c r="AQ2093" s="285"/>
      <c r="AR2093" s="285">
        <f t="shared" si="3373"/>
        <v>-0.7999999999999956</v>
      </c>
      <c r="AS2093" s="286">
        <f t="shared" si="3374"/>
        <v>-385683.9999999979</v>
      </c>
      <c r="AT2093" s="103">
        <f t="shared" si="3375"/>
        <v>-0.19640637459838362</v>
      </c>
      <c r="AU2093" s="294">
        <f t="shared" si="3376"/>
        <v>1.0900000000000001</v>
      </c>
      <c r="AV2093" s="213">
        <f t="shared" si="3377"/>
        <v>-0.72882985843157433</v>
      </c>
      <c r="AW2093" s="298">
        <f t="shared" si="3378"/>
        <v>4.6082949308755804E-2</v>
      </c>
      <c r="AX2093" s="297">
        <f t="shared" si="3386"/>
        <v>2.7569078143578401E-3</v>
      </c>
      <c r="AY2093" s="213">
        <f t="shared" si="3383"/>
        <v>0.34032709147422524</v>
      </c>
    </row>
    <row r="2094" spans="1:51">
      <c r="A2094" s="16">
        <v>41380.331111111111</v>
      </c>
      <c r="B2094" s="300" t="s">
        <v>497</v>
      </c>
      <c r="C2094" s="5">
        <v>1.075</v>
      </c>
      <c r="D2094" s="5">
        <v>1.08</v>
      </c>
      <c r="E2094" s="5">
        <v>1.05</v>
      </c>
      <c r="F2094" s="5">
        <v>1.075</v>
      </c>
      <c r="G2094" s="6">
        <v>546482</v>
      </c>
      <c r="H2094" s="113">
        <f t="shared" si="3379"/>
        <v>1.075</v>
      </c>
      <c r="I2094" s="19">
        <f t="shared" si="3353"/>
        <v>-1.376146788990837E-2</v>
      </c>
      <c r="J2094" s="8">
        <f t="shared" ref="J2094:J2099" si="3390">(L2094)+2*STDEVPA(H2075:H2094)</f>
        <v>1.1940820097282785</v>
      </c>
      <c r="K2094" s="8">
        <f t="shared" ref="K2094:K2099" si="3391">(L2094)-(2*STDEVPA(H2075:H2094))</f>
        <v>1.0629179902717216</v>
      </c>
      <c r="L2094" s="8">
        <f t="shared" ref="L2094:L2099" si="3392">AVERAGE(H2075:H2094)</f>
        <v>1.1285000000000001</v>
      </c>
      <c r="M2094" s="19">
        <f t="shared" ref="M2094:M2099" si="3393">(J2094-K2094)/K2094</f>
        <v>0.12339994304078571</v>
      </c>
      <c r="N2094" s="19">
        <f t="shared" si="3387"/>
        <v>4.6247493480184795E-2</v>
      </c>
      <c r="O2094" s="19">
        <f t="shared" si="3388"/>
        <v>-1.9032939473979564E-3</v>
      </c>
      <c r="P2094" s="19">
        <f t="shared" si="3358"/>
        <v>-6.7495566607932564E-3</v>
      </c>
      <c r="Q2094" s="6">
        <v>431</v>
      </c>
      <c r="R2094" s="191">
        <v>579960</v>
      </c>
      <c r="S2094" s="66">
        <f t="shared" ref="S2094:S2099" si="3394">R2094/Q2094</f>
        <v>1345.6148491879351</v>
      </c>
      <c r="T2094" t="str">
        <f t="shared" si="3389"/>
        <v/>
      </c>
      <c r="U2094" t="str">
        <f t="shared" si="3389"/>
        <v/>
      </c>
      <c r="V2094" t="str">
        <f t="shared" si="3389"/>
        <v>BrokeBandLower</v>
      </c>
      <c r="W2094" t="str">
        <f t="shared" si="3389"/>
        <v/>
      </c>
      <c r="X2094" s="63"/>
      <c r="Y2094" s="219">
        <f t="shared" ref="Y2094:Y2099" si="3395">SLOPE(H2081:H2094,AB2081:AB2094)</f>
        <v>-4.2417582417582315E-3</v>
      </c>
      <c r="Z2094" s="78">
        <f t="shared" ref="Z2094:Z2099" si="3396">Z2093+(0.154*(F2094-Z2093))</f>
        <v>1.109992295947857</v>
      </c>
      <c r="AA2094" s="78">
        <f t="shared" ref="AA2094:AA2099" si="3397">AA2093+(0.074*(F2094-AA2093))</f>
        <v>1.1285401077460111</v>
      </c>
      <c r="AB2094" s="74">
        <f t="shared" si="3009"/>
        <v>2093</v>
      </c>
      <c r="AC2094" s="80">
        <f t="shared" ref="AC2094:AC2099" si="3398">AD2094-AE2094</f>
        <v>-2.5290478797509799E-3</v>
      </c>
      <c r="AD2094" s="79">
        <f t="shared" si="3381"/>
        <v>-1.8547811798154124E-2</v>
      </c>
      <c r="AE2094" s="81">
        <f t="shared" ref="AE2094:AE2099" si="3399">AE2093+(0.2*(AD2094-AE2093))</f>
        <v>-1.6018763918403144E-2</v>
      </c>
      <c r="AF2094" s="19">
        <f t="shared" ref="AF2094:AF2099" si="3400">AD2094/AA2094</f>
        <v>-1.6435226068481464E-2</v>
      </c>
      <c r="AG2094" s="93">
        <f t="shared" si="3366"/>
        <v>1.3632936164962921</v>
      </c>
      <c r="AH2094" s="91">
        <f t="shared" ref="AH2094:AH2099" si="3401">SLOPE(AC2081:AC2094,AB2081:AB2094)</f>
        <v>-3.3662774817013223E-4</v>
      </c>
      <c r="AI2094" s="96">
        <f t="shared" ref="AI2094:AI2099" si="3402">INTERCEPT(AB2081:AB2094,AC2081:AC2094)</f>
        <v>2085.0783610002341</v>
      </c>
      <c r="AJ2094" s="5">
        <f t="shared" si="3382"/>
        <v>-1.5000000000000124E-2</v>
      </c>
      <c r="AK2094" s="5">
        <f t="shared" si="3352"/>
        <v>0</v>
      </c>
      <c r="AL2094" s="5">
        <f t="shared" ref="AL2094:AL2099" si="3403">IF(AJ2094&lt;0,AJ2094,0)</f>
        <v>-1.5000000000000124E-2</v>
      </c>
      <c r="AM2094" s="95">
        <f t="shared" si="3385"/>
        <v>8.9285714285714281E-3</v>
      </c>
      <c r="AN2094" s="95">
        <f t="shared" ref="AN2094:AN2099" si="3404">(AVERAGE(AL2081:AL2094))</f>
        <v>-1.5357142857142863E-2</v>
      </c>
      <c r="AO2094" s="78">
        <f t="shared" ref="AO2094:AO2099" si="3405">ABS(AM2094/AN2094)</f>
        <v>0.58139534883720911</v>
      </c>
      <c r="AP2094" s="296">
        <f t="shared" ref="AP2094:AP2099" si="3406">IF(AN2094=0,100,100-(100/(1+AO2094)))</f>
        <v>36.764705882352928</v>
      </c>
      <c r="AQ2094" s="8"/>
      <c r="AR2094" s="8">
        <f t="shared" ref="AR2094:AR2099" si="3407">IF(ISERROR(((F2094-E2094)-(D2094-F2094))/(D2094-E2094)),0,((F2094-E2094)-(D2094-F2094))/(D2094-E2094))</f>
        <v>0.6666666666666593</v>
      </c>
      <c r="AS2094" s="114">
        <f t="shared" ref="AS2094:AS2099" si="3408">IF(ISERROR(AR2094*G2094),0,AR2094*G2094)</f>
        <v>364321.3333333293</v>
      </c>
      <c r="AT2094" s="103">
        <f t="shared" ref="AT2094:AT2099" si="3409">SUM(AS2075:AS2094)/SUM(G2075:G2094)</f>
        <v>-0.14133324433763722</v>
      </c>
      <c r="AU2094" s="5">
        <f t="shared" ref="AU2094:AU2099" si="3410">F2094</f>
        <v>1.075</v>
      </c>
      <c r="AV2094" s="93">
        <f t="shared" ref="AV2094:AV2099" si="3411">AS2094/R2094</f>
        <v>0.62818355288869798</v>
      </c>
      <c r="AW2094" s="210">
        <f t="shared" ref="AW2094:AW2099" si="3412">(D2094-E2094)/E2094</f>
        <v>2.8571428571428595E-2</v>
      </c>
      <c r="AX2094" s="276">
        <f t="shared" si="3386"/>
        <v>3.5337160162357143E-3</v>
      </c>
      <c r="AY2094" s="19">
        <f t="shared" si="3383"/>
        <v>0.28176792776033183</v>
      </c>
    </row>
    <row r="2095" spans="1:51" ht="13">
      <c r="A2095" s="16">
        <v>41381</v>
      </c>
      <c r="B2095" s="300">
        <v>4</v>
      </c>
      <c r="C2095" s="5">
        <v>1.135</v>
      </c>
      <c r="D2095" s="5">
        <v>1.1499999999999999</v>
      </c>
      <c r="E2095" s="5">
        <v>1.08</v>
      </c>
      <c r="F2095" s="5">
        <v>1.1200000000000001</v>
      </c>
      <c r="G2095" s="6">
        <v>774825</v>
      </c>
      <c r="H2095" s="113">
        <f t="shared" ref="H2095:H2100" si="3413">F2095</f>
        <v>1.1200000000000001</v>
      </c>
      <c r="I2095" s="19">
        <f t="shared" ref="I2095:I2101" si="3414">IF(A2096&gt;A2095,(H2095-H2094)/H2094, (H2095-H2096)/H2096)</f>
        <v>4.1860465116279215E-2</v>
      </c>
      <c r="J2095" s="8">
        <f t="shared" si="3390"/>
        <v>1.1897224349619582</v>
      </c>
      <c r="K2095" s="8">
        <f t="shared" si="3391"/>
        <v>1.0627775650380422</v>
      </c>
      <c r="L2095" s="8">
        <f t="shared" si="3392"/>
        <v>1.1262500000000002</v>
      </c>
      <c r="M2095" s="19">
        <f t="shared" si="3393"/>
        <v>0.11944632075421348</v>
      </c>
      <c r="N2095" s="19">
        <f t="shared" si="3387"/>
        <v>-3.2039093286011414E-2</v>
      </c>
      <c r="O2095" s="19">
        <f t="shared" si="3388"/>
        <v>-3.6509843803043049E-3</v>
      </c>
      <c r="P2095" s="19">
        <f t="shared" ref="P2095:P2101" si="3415">IF(A2096&gt;A2095,(K2095-K2094)/K2094, (K2095-K2096)/K2096)</f>
        <v>-1.321129522358642E-4</v>
      </c>
      <c r="Q2095" s="6">
        <v>672</v>
      </c>
      <c r="R2095" s="191">
        <v>863259.70900000003</v>
      </c>
      <c r="S2095" s="66">
        <f t="shared" si="3394"/>
        <v>1284.612662202381</v>
      </c>
      <c r="T2095" t="str">
        <f t="shared" ref="T2095:W2096" si="3416">IF(C2095&gt;$J2095,"BrokeBandUpper", IF(C2095&lt;$K2095,"BrokeBandLower", ""))</f>
        <v/>
      </c>
      <c r="U2095" t="str">
        <f t="shared" si="3416"/>
        <v/>
      </c>
      <c r="V2095" t="str">
        <f t="shared" si="3416"/>
        <v/>
      </c>
      <c r="W2095" t="str">
        <f t="shared" si="3416"/>
        <v/>
      </c>
      <c r="X2095" s="63" t="s">
        <v>89</v>
      </c>
      <c r="Y2095" s="287">
        <f t="shared" si="3395"/>
        <v>-2.9450549450549335E-3</v>
      </c>
      <c r="Z2095" s="288">
        <f t="shared" si="3396"/>
        <v>1.111533482371887</v>
      </c>
      <c r="AA2095" s="288">
        <f t="shared" si="3397"/>
        <v>1.1279081397728064</v>
      </c>
      <c r="AB2095" s="289">
        <f t="shared" si="3009"/>
        <v>2094</v>
      </c>
      <c r="AC2095" s="290">
        <f t="shared" si="3398"/>
        <v>-2.8471478601297881E-4</v>
      </c>
      <c r="AD2095" s="284">
        <f t="shared" ref="AD2095:AD2100" si="3417">Z2095-AA2095</f>
        <v>-1.6374657400919368E-2</v>
      </c>
      <c r="AE2095" s="291">
        <f t="shared" si="3399"/>
        <v>-1.6089942614906389E-2</v>
      </c>
      <c r="AF2095" s="213">
        <f t="shared" si="3400"/>
        <v>-1.4517722519688263E-2</v>
      </c>
      <c r="AG2095" s="213">
        <f t="shared" ref="AG2095:AG2101" si="3418">IF(A2096&gt;A2095,(AC2095-AC2094)/AC2094, (AC2095-AC2096)/AC2096)</f>
        <v>-0.8874221447950551</v>
      </c>
      <c r="AH2095" s="292">
        <f t="shared" si="3401"/>
        <v>-1.6925833336429018E-4</v>
      </c>
      <c r="AI2095" s="293">
        <f t="shared" si="3402"/>
        <v>2086.4465459767553</v>
      </c>
      <c r="AJ2095" s="294">
        <f t="shared" ref="AJ2095:AJ2100" si="3419">F2095-F2094</f>
        <v>4.5000000000000151E-2</v>
      </c>
      <c r="AK2095" s="294">
        <f t="shared" ref="AK2095:AK2102" si="3420">IF(AJ2095&gt;0,AJ2095,0)</f>
        <v>4.5000000000000151E-2</v>
      </c>
      <c r="AL2095" s="294">
        <f t="shared" si="3403"/>
        <v>0</v>
      </c>
      <c r="AM2095" s="295">
        <f t="shared" si="3385"/>
        <v>1.2142857142857153E-2</v>
      </c>
      <c r="AN2095" s="295">
        <f t="shared" si="3404"/>
        <v>-1.4285714285714282E-2</v>
      </c>
      <c r="AO2095" s="288">
        <f t="shared" si="3405"/>
        <v>0.85000000000000098</v>
      </c>
      <c r="AP2095" s="296">
        <f t="shared" si="3406"/>
        <v>45.945945945945972</v>
      </c>
      <c r="AQ2095" s="285"/>
      <c r="AR2095" s="285">
        <f t="shared" si="3407"/>
        <v>0.14285714285714649</v>
      </c>
      <c r="AS2095" s="286">
        <f t="shared" si="3408"/>
        <v>110689.28571428852</v>
      </c>
      <c r="AT2095" s="103">
        <f t="shared" si="3409"/>
        <v>-0.10860987823005491</v>
      </c>
      <c r="AU2095" s="294">
        <f t="shared" si="3410"/>
        <v>1.1200000000000001</v>
      </c>
      <c r="AV2095" s="213">
        <f t="shared" si="3411"/>
        <v>0.12822246255708028</v>
      </c>
      <c r="AW2095" s="298">
        <f t="shared" si="3412"/>
        <v>6.4814814814814659E-2</v>
      </c>
      <c r="AX2095" s="297">
        <f t="shared" si="3386"/>
        <v>3.8273764156504754E-3</v>
      </c>
      <c r="AY2095" s="213">
        <f t="shared" si="3383"/>
        <v>8.3102433264454115E-2</v>
      </c>
    </row>
    <row r="2096" spans="1:51">
      <c r="A2096" s="16">
        <v>41382.353935185187</v>
      </c>
      <c r="B2096" s="300" t="s">
        <v>498</v>
      </c>
      <c r="C2096" s="5">
        <v>1.1100000000000001</v>
      </c>
      <c r="D2096" s="5">
        <v>1.1200000000000001</v>
      </c>
      <c r="E2096" s="5">
        <v>1.0820000000000001</v>
      </c>
      <c r="F2096" s="5">
        <v>1.115</v>
      </c>
      <c r="G2096" s="6">
        <v>357601</v>
      </c>
      <c r="H2096" s="113">
        <f t="shared" si="3413"/>
        <v>1.115</v>
      </c>
      <c r="I2096" s="19">
        <f t="shared" si="3414"/>
        <v>-4.4642857142858173E-3</v>
      </c>
      <c r="J2096" s="8">
        <f t="shared" si="3390"/>
        <v>1.1816003412959346</v>
      </c>
      <c r="K2096" s="8">
        <f t="shared" si="3391"/>
        <v>1.0643996587040658</v>
      </c>
      <c r="L2096" s="8">
        <f t="shared" si="3392"/>
        <v>1.1230000000000002</v>
      </c>
      <c r="M2096" s="19">
        <f t="shared" si="3393"/>
        <v>0.11010965818474956</v>
      </c>
      <c r="N2096" s="19">
        <f t="shared" si="3387"/>
        <v>-7.8166179673931607E-2</v>
      </c>
      <c r="O2096" s="19">
        <f t="shared" si="3388"/>
        <v>-6.826881150882284E-3</v>
      </c>
      <c r="P2096" s="19">
        <f t="shared" si="3415"/>
        <v>1.5262776703096413E-3</v>
      </c>
      <c r="Q2096" s="6">
        <v>499</v>
      </c>
      <c r="R2096" s="191">
        <v>392911.266</v>
      </c>
      <c r="S2096" s="66">
        <f t="shared" si="3394"/>
        <v>787.39732665330666</v>
      </c>
      <c r="T2096" t="str">
        <f t="shared" si="3416"/>
        <v/>
      </c>
      <c r="U2096" t="str">
        <f t="shared" si="3416"/>
        <v/>
      </c>
      <c r="V2096" t="str">
        <f t="shared" si="3416"/>
        <v/>
      </c>
      <c r="W2096" t="str">
        <f t="shared" si="3416"/>
        <v/>
      </c>
      <c r="X2096" s="63"/>
      <c r="Y2096" s="219">
        <f t="shared" si="3395"/>
        <v>-1.6593406593406503E-3</v>
      </c>
      <c r="Z2096" s="78">
        <f t="shared" si="3396"/>
        <v>1.1120673260866163</v>
      </c>
      <c r="AA2096" s="78">
        <f t="shared" si="3397"/>
        <v>1.1269529374296188</v>
      </c>
      <c r="AB2096" s="74">
        <f t="shared" si="3009"/>
        <v>2095</v>
      </c>
      <c r="AC2096" s="80">
        <f t="shared" si="3398"/>
        <v>9.6346501752312547E-4</v>
      </c>
      <c r="AD2096" s="79">
        <f t="shared" si="3417"/>
        <v>-1.4885611343002481E-2</v>
      </c>
      <c r="AE2096" s="81">
        <f t="shared" si="3399"/>
        <v>-1.5849076360525606E-2</v>
      </c>
      <c r="AF2096" s="19">
        <f t="shared" si="3400"/>
        <v>-1.320872491530475E-2</v>
      </c>
      <c r="AG2096" s="93">
        <f t="shared" si="3418"/>
        <v>-4.3839655151566506</v>
      </c>
      <c r="AH2096" s="91">
        <f t="shared" si="3401"/>
        <v>3.2243581420394451E-5</v>
      </c>
      <c r="AI2096" s="96">
        <f t="shared" si="3402"/>
        <v>2088.7484736830206</v>
      </c>
      <c r="AJ2096" s="5">
        <f t="shared" si="3419"/>
        <v>-5.0000000000001155E-3</v>
      </c>
      <c r="AK2096" s="5">
        <f t="shared" si="3420"/>
        <v>0</v>
      </c>
      <c r="AL2096" s="5">
        <f t="shared" si="3403"/>
        <v>-5.0000000000001155E-3</v>
      </c>
      <c r="AM2096" s="95">
        <f t="shared" si="3385"/>
        <v>1.2142857142857153E-2</v>
      </c>
      <c r="AN2096" s="95">
        <f t="shared" si="3404"/>
        <v>-1.4642857142857148E-2</v>
      </c>
      <c r="AO2096" s="78">
        <f t="shared" si="3405"/>
        <v>0.82926829268292723</v>
      </c>
      <c r="AP2096" s="296">
        <f t="shared" si="3406"/>
        <v>45.333333333333343</v>
      </c>
      <c r="AQ2096" s="8"/>
      <c r="AR2096" s="8">
        <f t="shared" si="3407"/>
        <v>0.73684210526315208</v>
      </c>
      <c r="AS2096" s="114">
        <f t="shared" si="3408"/>
        <v>263495.47368420847</v>
      </c>
      <c r="AT2096" s="103">
        <f t="shared" si="3409"/>
        <v>-7.5880920499082419E-2</v>
      </c>
      <c r="AU2096" s="5">
        <f t="shared" si="3410"/>
        <v>1.115</v>
      </c>
      <c r="AV2096" s="93">
        <f t="shared" si="3411"/>
        <v>0.67062336075700224</v>
      </c>
      <c r="AW2096" s="210">
        <f t="shared" si="3412"/>
        <v>3.5120147874306867E-2</v>
      </c>
      <c r="AX2096" s="276">
        <f t="shared" si="3386"/>
        <v>3.6259192531493158E-3</v>
      </c>
      <c r="AY2096" s="19">
        <f t="shared" si="3383"/>
        <v>-5.2635837352548794E-2</v>
      </c>
    </row>
    <row r="2097" spans="1:256" ht="13">
      <c r="A2097" s="16">
        <v>41383.357812499999</v>
      </c>
      <c r="B2097" s="300" t="s">
        <v>146</v>
      </c>
      <c r="C2097" s="5">
        <v>1.1100000000000001</v>
      </c>
      <c r="D2097" s="5">
        <v>1.115</v>
      </c>
      <c r="E2097" s="5">
        <v>1.0900000000000001</v>
      </c>
      <c r="F2097" s="5">
        <v>1.105</v>
      </c>
      <c r="G2097" s="6">
        <v>277290</v>
      </c>
      <c r="H2097" s="113">
        <f t="shared" si="3413"/>
        <v>1.105</v>
      </c>
      <c r="I2097" s="19">
        <f t="shared" si="3414"/>
        <v>-8.9686098654708606E-3</v>
      </c>
      <c r="J2097" s="8">
        <f t="shared" si="3390"/>
        <v>1.1690366781563466</v>
      </c>
      <c r="K2097" s="8">
        <f t="shared" si="3391"/>
        <v>1.0684633218436532</v>
      </c>
      <c r="L2097" s="8">
        <f t="shared" si="3392"/>
        <v>1.1187499999999999</v>
      </c>
      <c r="M2097" s="19">
        <f t="shared" si="3393"/>
        <v>9.4128974066374299E-2</v>
      </c>
      <c r="N2097" s="19">
        <f t="shared" si="3387"/>
        <v>-0.14513426325928441</v>
      </c>
      <c r="O2097" s="19">
        <f t="shared" si="3388"/>
        <v>-1.0632751786283897E-2</v>
      </c>
      <c r="P2097" s="19">
        <f t="shared" si="3415"/>
        <v>3.8177982361766328E-3</v>
      </c>
      <c r="Q2097" s="6">
        <v>763</v>
      </c>
      <c r="R2097" s="191">
        <v>305560.50199999998</v>
      </c>
      <c r="S2097" s="66">
        <f t="shared" si="3394"/>
        <v>400.47247968545213</v>
      </c>
      <c r="T2097" t="str">
        <f t="shared" ref="T2097:W2098" si="3421">IF(C2097&gt;$J2097,"BrokeBandUpper", IF(C2097&lt;$K2097,"BrokeBandLower", ""))</f>
        <v/>
      </c>
      <c r="U2097" t="str">
        <f t="shared" si="3421"/>
        <v/>
      </c>
      <c r="V2097" t="str">
        <f t="shared" si="3421"/>
        <v/>
      </c>
      <c r="W2097" t="str">
        <f t="shared" si="3421"/>
        <v/>
      </c>
      <c r="X2097" s="63"/>
      <c r="Y2097" s="287">
        <f t="shared" si="3395"/>
        <v>-1.1648351648351595E-3</v>
      </c>
      <c r="Z2097" s="288">
        <f t="shared" si="3396"/>
        <v>1.1109789578692775</v>
      </c>
      <c r="AA2097" s="288">
        <f t="shared" si="3397"/>
        <v>1.125328420059827</v>
      </c>
      <c r="AB2097" s="289">
        <f t="shared" si="3009"/>
        <v>2096</v>
      </c>
      <c r="AC2097" s="290">
        <f t="shared" si="3398"/>
        <v>1.1996913359808396E-3</v>
      </c>
      <c r="AD2097" s="284">
        <f t="shared" si="3417"/>
        <v>-1.4349462190549556E-2</v>
      </c>
      <c r="AE2097" s="291">
        <f t="shared" si="3399"/>
        <v>-1.5549153526530395E-2</v>
      </c>
      <c r="AF2097" s="213">
        <f t="shared" si="3400"/>
        <v>-1.2751355013131793E-2</v>
      </c>
      <c r="AG2097" s="213">
        <f t="shared" si="3418"/>
        <v>0.24518411583329144</v>
      </c>
      <c r="AH2097" s="292">
        <f t="shared" si="3401"/>
        <v>1.9385977835297319E-4</v>
      </c>
      <c r="AI2097" s="293">
        <f t="shared" si="3402"/>
        <v>2090.8865779538355</v>
      </c>
      <c r="AJ2097" s="294">
        <f t="shared" si="3419"/>
        <v>-1.0000000000000009E-2</v>
      </c>
      <c r="AK2097" s="294">
        <f t="shared" si="3420"/>
        <v>0</v>
      </c>
      <c r="AL2097" s="294">
        <f t="shared" si="3403"/>
        <v>-1.0000000000000009E-2</v>
      </c>
      <c r="AM2097" s="295">
        <f t="shared" ref="AM2097:AM2102" si="3422">(AVERAGE(AK2084:AK2097))</f>
        <v>1.2142857142857153E-2</v>
      </c>
      <c r="AN2097" s="295">
        <f t="shared" si="3404"/>
        <v>-1.3928571428571433E-2</v>
      </c>
      <c r="AO2097" s="288">
        <f t="shared" si="3405"/>
        <v>0.87179487179487225</v>
      </c>
      <c r="AP2097" s="296">
        <f t="shared" si="3406"/>
        <v>46.575342465753437</v>
      </c>
      <c r="AQ2097" s="285"/>
      <c r="AR2097" s="285">
        <f t="shared" si="3407"/>
        <v>0.19999999999999646</v>
      </c>
      <c r="AS2097" s="286">
        <f t="shared" si="3408"/>
        <v>55457.999999999018</v>
      </c>
      <c r="AT2097" s="103">
        <f t="shared" si="3409"/>
        <v>-8.2981613209382896E-2</v>
      </c>
      <c r="AU2097" s="294">
        <f t="shared" si="3410"/>
        <v>1.105</v>
      </c>
      <c r="AV2097" s="213">
        <f t="shared" si="3411"/>
        <v>0.18149597096812933</v>
      </c>
      <c r="AW2097" s="298">
        <f t="shared" si="3412"/>
        <v>2.2935779816513679E-2</v>
      </c>
      <c r="AX2097" s="297">
        <f t="shared" ref="AX2097:AX2102" si="3423">SLOPE(M2084:M2097,AB2084:AB2097)</f>
        <v>2.6554180534383246E-3</v>
      </c>
      <c r="AY2097" s="213">
        <f t="shared" si="3383"/>
        <v>-0.26765659463267311</v>
      </c>
    </row>
    <row r="2098" spans="1:256">
      <c r="A2098" s="16">
        <v>41386.360312500001</v>
      </c>
      <c r="B2098" s="300">
        <v>2</v>
      </c>
      <c r="C2098" s="5">
        <v>1.1000000000000001</v>
      </c>
      <c r="D2098" s="5">
        <v>1.115</v>
      </c>
      <c r="E2098" s="5">
        <v>1.0900000000000001</v>
      </c>
      <c r="F2098" s="5">
        <v>1.1100000000000001</v>
      </c>
      <c r="G2098" s="6">
        <v>229976</v>
      </c>
      <c r="H2098" s="113">
        <f t="shared" si="3413"/>
        <v>1.1100000000000001</v>
      </c>
      <c r="I2098" s="19">
        <f t="shared" si="3414"/>
        <v>4.5248868778281588E-3</v>
      </c>
      <c r="J2098" s="8">
        <f t="shared" si="3390"/>
        <v>1.1659285192909001</v>
      </c>
      <c r="K2098" s="8">
        <f t="shared" si="3391"/>
        <v>1.0680714807090999</v>
      </c>
      <c r="L2098" s="8">
        <f t="shared" si="3392"/>
        <v>1.117</v>
      </c>
      <c r="M2098" s="19">
        <f t="shared" si="3393"/>
        <v>9.1620308517958313E-2</v>
      </c>
      <c r="N2098" s="19">
        <f t="shared" si="3387"/>
        <v>-2.6651363974784435E-2</v>
      </c>
      <c r="O2098" s="19">
        <f t="shared" si="3388"/>
        <v>-2.6587351137247893E-3</v>
      </c>
      <c r="P2098" s="19">
        <f t="shared" si="3415"/>
        <v>-3.6673335110581353E-4</v>
      </c>
      <c r="Q2098" s="6">
        <v>275</v>
      </c>
      <c r="R2098" s="191">
        <v>254073.277</v>
      </c>
      <c r="S2098" s="66">
        <f t="shared" si="3394"/>
        <v>923.90282545454545</v>
      </c>
      <c r="T2098" t="str">
        <f t="shared" si="3421"/>
        <v/>
      </c>
      <c r="U2098" t="str">
        <f t="shared" si="3421"/>
        <v/>
      </c>
      <c r="V2098" t="str">
        <f t="shared" si="3421"/>
        <v/>
      </c>
      <c r="W2098" t="str">
        <f t="shared" si="3421"/>
        <v/>
      </c>
      <c r="X2098" s="63"/>
      <c r="Y2098" s="219">
        <f t="shared" si="3395"/>
        <v>-8.7912087912083112E-5</v>
      </c>
      <c r="Z2098" s="78">
        <f t="shared" si="3396"/>
        <v>1.1108281983574086</v>
      </c>
      <c r="AA2098" s="78">
        <f t="shared" si="3397"/>
        <v>1.1241941169753997</v>
      </c>
      <c r="AB2098" s="74">
        <f t="shared" si="3009"/>
        <v>2097</v>
      </c>
      <c r="AC2098" s="80">
        <f t="shared" si="3398"/>
        <v>1.7465879268314527E-3</v>
      </c>
      <c r="AD2098" s="79">
        <f t="shared" si="3417"/>
        <v>-1.3365918617991079E-2</v>
      </c>
      <c r="AE2098" s="81">
        <f t="shared" si="3399"/>
        <v>-1.5112506544822532E-2</v>
      </c>
      <c r="AF2098" s="19">
        <f t="shared" si="3400"/>
        <v>-1.1889333359928587E-2</v>
      </c>
      <c r="AG2098" s="93">
        <f t="shared" si="3418"/>
        <v>0.45586441649466708</v>
      </c>
      <c r="AH2098" s="91">
        <f t="shared" si="3401"/>
        <v>3.5883704040720691E-4</v>
      </c>
      <c r="AI2098" s="96">
        <f t="shared" si="3402"/>
        <v>2092.6226452089059</v>
      </c>
      <c r="AJ2098" s="5">
        <f t="shared" si="3419"/>
        <v>5.0000000000001155E-3</v>
      </c>
      <c r="AK2098" s="5">
        <f t="shared" si="3420"/>
        <v>5.0000000000001155E-3</v>
      </c>
      <c r="AL2098" s="5">
        <f t="shared" si="3403"/>
        <v>0</v>
      </c>
      <c r="AM2098" s="95">
        <f t="shared" si="3422"/>
        <v>1.1785714285714304E-2</v>
      </c>
      <c r="AN2098" s="95">
        <f t="shared" si="3404"/>
        <v>-1.3928571428571433E-2</v>
      </c>
      <c r="AO2098" s="78">
        <f t="shared" si="3405"/>
        <v>0.84615384615384726</v>
      </c>
      <c r="AP2098" s="296">
        <f t="shared" si="3406"/>
        <v>45.833333333333364</v>
      </c>
      <c r="AQ2098" s="8"/>
      <c r="AR2098" s="8">
        <f t="shared" si="3407"/>
        <v>0.60000000000000708</v>
      </c>
      <c r="AS2098" s="114">
        <f t="shared" si="3408"/>
        <v>137985.60000000164</v>
      </c>
      <c r="AT2098" s="103">
        <f t="shared" si="3409"/>
        <v>-6.1653083105940337E-2</v>
      </c>
      <c r="AU2098" s="5">
        <f t="shared" si="3410"/>
        <v>1.1100000000000001</v>
      </c>
      <c r="AV2098" s="93">
        <f t="shared" si="3411"/>
        <v>0.54309371544021778</v>
      </c>
      <c r="AW2098" s="210">
        <f t="shared" si="3412"/>
        <v>2.2935779816513679E-2</v>
      </c>
      <c r="AX2098" s="276">
        <f t="shared" si="3423"/>
        <v>1.4398562674095175E-3</v>
      </c>
      <c r="AY2098" s="19">
        <f t="shared" ref="AY2098:AY2105" si="3424">IF((AX2098&gt;AX2097),ABS(AX2098-AX2097)/ABS(AX2097),-1*ABS(AX2098-AX2097)/ABS(AX2097))</f>
        <v>-0.45776663469424594</v>
      </c>
    </row>
    <row r="2099" spans="1:256" ht="13">
      <c r="A2099" s="16">
        <v>41387.325636574074</v>
      </c>
      <c r="B2099" s="300">
        <v>3</v>
      </c>
      <c r="C2099" s="5">
        <v>1.0900000000000001</v>
      </c>
      <c r="D2099" s="5">
        <v>1.1000000000000001</v>
      </c>
      <c r="E2099" s="5">
        <v>1.0349999999999999</v>
      </c>
      <c r="F2099" s="5">
        <v>1.0349999999999999</v>
      </c>
      <c r="G2099" s="6">
        <v>282255</v>
      </c>
      <c r="H2099" s="113">
        <f t="shared" si="3413"/>
        <v>1.0349999999999999</v>
      </c>
      <c r="I2099" s="19">
        <f t="shared" si="3414"/>
        <v>-6.7567567567567724E-2</v>
      </c>
      <c r="J2099" s="8">
        <f t="shared" si="3390"/>
        <v>1.173613529842767</v>
      </c>
      <c r="K2099" s="8">
        <f t="shared" si="3391"/>
        <v>1.052386470157233</v>
      </c>
      <c r="L2099" s="8">
        <f t="shared" si="3392"/>
        <v>1.113</v>
      </c>
      <c r="M2099" s="19">
        <f t="shared" si="3393"/>
        <v>0.11519252966775788</v>
      </c>
      <c r="N2099" s="19">
        <f t="shared" si="3387"/>
        <v>0.25728161726479259</v>
      </c>
      <c r="O2099" s="19">
        <f t="shared" si="3388"/>
        <v>6.5913222163403147E-3</v>
      </c>
      <c r="P2099" s="19">
        <f t="shared" si="3415"/>
        <v>-1.4685356584424013E-2</v>
      </c>
      <c r="Q2099" s="6">
        <v>662</v>
      </c>
      <c r="R2099" s="191">
        <v>301728.967</v>
      </c>
      <c r="S2099" s="66">
        <f t="shared" si="3394"/>
        <v>455.78393806646528</v>
      </c>
      <c r="T2099" t="str">
        <f t="shared" ref="T2099:W2100" si="3425">IF(C2099&gt;$J2099,"BrokeBandUpper", IF(C2099&lt;$K2099,"BrokeBandLower", ""))</f>
        <v/>
      </c>
      <c r="U2099" t="str">
        <f t="shared" si="3425"/>
        <v/>
      </c>
      <c r="V2099" t="str">
        <f t="shared" si="3425"/>
        <v>BrokeBandLower</v>
      </c>
      <c r="W2099" t="str">
        <f t="shared" si="3425"/>
        <v>BrokeBandLower</v>
      </c>
      <c r="X2099" s="63"/>
      <c r="Y2099" s="287">
        <f t="shared" si="3395"/>
        <v>-1.5164835164835149E-3</v>
      </c>
      <c r="Z2099" s="288">
        <f t="shared" si="3396"/>
        <v>1.0991506558103676</v>
      </c>
      <c r="AA2099" s="288">
        <f t="shared" si="3397"/>
        <v>1.1175937523192201</v>
      </c>
      <c r="AB2099" s="289">
        <f t="shared" si="3009"/>
        <v>2098</v>
      </c>
      <c r="AC2099" s="290">
        <f t="shared" si="3398"/>
        <v>-2.6644719712239362E-3</v>
      </c>
      <c r="AD2099" s="284">
        <f t="shared" si="3417"/>
        <v>-1.8443096508852452E-2</v>
      </c>
      <c r="AE2099" s="291">
        <f t="shared" si="3399"/>
        <v>-1.5778624537628516E-2</v>
      </c>
      <c r="AF2099" s="213">
        <f t="shared" si="3400"/>
        <v>-1.6502505020790884E-2</v>
      </c>
      <c r="AG2099" s="213">
        <f t="shared" si="3418"/>
        <v>-2.5255298232008565</v>
      </c>
      <c r="AH2099" s="292">
        <f t="shared" si="3401"/>
        <v>3.5610021702824036E-4</v>
      </c>
      <c r="AI2099" s="293">
        <f t="shared" si="3402"/>
        <v>2093.7879320171419</v>
      </c>
      <c r="AJ2099" s="294">
        <f t="shared" si="3419"/>
        <v>-7.5000000000000178E-2</v>
      </c>
      <c r="AK2099" s="294">
        <f t="shared" si="3420"/>
        <v>0</v>
      </c>
      <c r="AL2099" s="294">
        <f t="shared" si="3403"/>
        <v>-7.5000000000000178E-2</v>
      </c>
      <c r="AM2099" s="295">
        <f t="shared" si="3422"/>
        <v>1.1785714285714304E-2</v>
      </c>
      <c r="AN2099" s="295">
        <f t="shared" si="3404"/>
        <v>-1.8214285714285738E-2</v>
      </c>
      <c r="AO2099" s="288">
        <f t="shared" si="3405"/>
        <v>0.64705882352941191</v>
      </c>
      <c r="AP2099" s="296">
        <f t="shared" si="3406"/>
        <v>39.285714285714292</v>
      </c>
      <c r="AQ2099" s="285"/>
      <c r="AR2099" s="285">
        <f t="shared" si="3407"/>
        <v>-1</v>
      </c>
      <c r="AS2099" s="286">
        <f t="shared" si="3408"/>
        <v>-282255</v>
      </c>
      <c r="AT2099" s="103">
        <f t="shared" si="3409"/>
        <v>-0.10088278832130765</v>
      </c>
      <c r="AU2099" s="294">
        <f t="shared" si="3410"/>
        <v>1.0349999999999999</v>
      </c>
      <c r="AV2099" s="213">
        <f t="shared" si="3411"/>
        <v>-0.93545874234872517</v>
      </c>
      <c r="AW2099" s="298">
        <f t="shared" si="3412"/>
        <v>6.2801932367149926E-2</v>
      </c>
      <c r="AX2099" s="297">
        <f t="shared" si="3423"/>
        <v>7.4662454099246565E-4</v>
      </c>
      <c r="AY2099" s="213">
        <f t="shared" si="3424"/>
        <v>-0.4814589776132745</v>
      </c>
    </row>
    <row r="2100" spans="1:256">
      <c r="A2100" s="16">
        <v>41388.322002314817</v>
      </c>
      <c r="B2100" s="300">
        <v>4</v>
      </c>
      <c r="C2100" s="5">
        <v>1</v>
      </c>
      <c r="D2100" s="5">
        <v>1.02</v>
      </c>
      <c r="E2100" s="5">
        <v>0.98499999999999999</v>
      </c>
      <c r="F2100" s="5">
        <v>1.0049999999999999</v>
      </c>
      <c r="G2100" s="6">
        <v>830875</v>
      </c>
      <c r="H2100" s="113">
        <f t="shared" si="3413"/>
        <v>1.0049999999999999</v>
      </c>
      <c r="I2100" s="19">
        <f t="shared" si="3414"/>
        <v>-2.898550724637684E-2</v>
      </c>
      <c r="J2100" s="8">
        <f t="shared" ref="J2100:J2105" si="3426">(L2100)+2*STDEVPA(H2081:H2100)</f>
        <v>1.1771803297304744</v>
      </c>
      <c r="K2100" s="8">
        <f t="shared" ref="K2100:K2105" si="3427">(L2100)-(2*STDEVPA(H2081:H2100))</f>
        <v>1.0328196702695256</v>
      </c>
      <c r="L2100" s="8">
        <f t="shared" ref="L2100:L2105" si="3428">AVERAGE(H2081:H2100)</f>
        <v>1.105</v>
      </c>
      <c r="M2100" s="19">
        <f t="shared" ref="M2100:M2105" si="3429">(J2100-K2100)/K2100</f>
        <v>0.13977334438573996</v>
      </c>
      <c r="N2100" s="19">
        <f t="shared" ref="N2100:N2106" si="3430">IF(A2101&gt;A2100,(M2100-M2099)/M2099, (M2100-M2101)/M2101)</f>
        <v>0.2133889653164045</v>
      </c>
      <c r="O2100" s="19">
        <f t="shared" ref="O2100:O2106" si="3431">IF(A2101&gt;A2100,(J2100-J2099)/J2099, (J2100-J2101)/J2101)</f>
        <v>3.0391605047235758E-3</v>
      </c>
      <c r="P2100" s="19">
        <f t="shared" si="3415"/>
        <v>-1.8592789286604926E-2</v>
      </c>
      <c r="Q2100" s="6">
        <v>617</v>
      </c>
      <c r="R2100" s="191">
        <v>834701.02800000005</v>
      </c>
      <c r="S2100" s="66">
        <f t="shared" ref="S2100:S2105" si="3432">R2100/Q2100</f>
        <v>1352.8379708265802</v>
      </c>
      <c r="T2100" t="str">
        <f t="shared" si="3425"/>
        <v>BrokeBandLower</v>
      </c>
      <c r="U2100" t="str">
        <f t="shared" si="3425"/>
        <v>BrokeBandLower</v>
      </c>
      <c r="V2100" t="str">
        <f t="shared" si="3425"/>
        <v>BrokeBandLower</v>
      </c>
      <c r="W2100" t="str">
        <f t="shared" si="3425"/>
        <v>BrokeBandLower</v>
      </c>
      <c r="X2100" s="63" t="s">
        <v>89</v>
      </c>
      <c r="Y2100" s="219">
        <f t="shared" ref="Y2100:Y2105" si="3433">SLOPE(H2087:H2100,AB2087:AB2100)</f>
        <v>-4.7252747252747281E-3</v>
      </c>
      <c r="Z2100" s="78">
        <f t="shared" ref="Z2100:Z2105" si="3434">Z2099+(0.154*(F2100-Z2099))</f>
        <v>1.084651454815571</v>
      </c>
      <c r="AA2100" s="78">
        <f t="shared" ref="AA2100:AA2105" si="3435">AA2099+(0.074*(F2100-AA2099))</f>
        <v>1.1092618146475979</v>
      </c>
      <c r="AB2100" s="74">
        <f t="shared" si="3009"/>
        <v>2099</v>
      </c>
      <c r="AC2100" s="80">
        <f t="shared" ref="AC2100:AC2105" si="3436">AD2100-AE2100</f>
        <v>-7.0653882355186763E-3</v>
      </c>
      <c r="AD2100" s="79">
        <f t="shared" si="3417"/>
        <v>-2.4610359832026862E-2</v>
      </c>
      <c r="AE2100" s="81">
        <f t="shared" ref="AE2100:AE2105" si="3437">AE2099+(0.2*(AD2100-AE2099))</f>
        <v>-1.7544971596508186E-2</v>
      </c>
      <c r="AF2100" s="19">
        <f t="shared" ref="AF2100:AF2105" si="3438">AD2100/AA2100</f>
        <v>-2.2186249906966594E-2</v>
      </c>
      <c r="AG2100" s="93">
        <f t="shared" si="3418"/>
        <v>1.6517029684771505</v>
      </c>
      <c r="AH2100" s="91">
        <f t="shared" ref="AH2100:AH2105" si="3439">SLOPE(AC2087:AC2100,AB2087:AB2100)</f>
        <v>1.336519816125463E-4</v>
      </c>
      <c r="AI2100" s="96">
        <f t="shared" ref="AI2100:AI2105" si="3440">INTERCEPT(AB2087:AB2100,AC2087:AC2100)</f>
        <v>2093.2025626034551</v>
      </c>
      <c r="AJ2100" s="5">
        <f t="shared" si="3419"/>
        <v>-3.0000000000000027E-2</v>
      </c>
      <c r="AK2100" s="5">
        <f t="shared" si="3420"/>
        <v>0</v>
      </c>
      <c r="AL2100" s="5">
        <f t="shared" ref="AL2100:AL2105" si="3441">IF(AJ2100&lt;0,AJ2100,0)</f>
        <v>-3.0000000000000027E-2</v>
      </c>
      <c r="AM2100" s="95">
        <f t="shared" si="3422"/>
        <v>1.1785714285714304E-2</v>
      </c>
      <c r="AN2100" s="95">
        <f t="shared" ref="AN2100:AN2105" si="3442">(AVERAGE(AL2087:AL2100))</f>
        <v>-1.7500000000000022E-2</v>
      </c>
      <c r="AO2100" s="78">
        <f t="shared" ref="AO2100:AO2105" si="3443">ABS(AM2100/AN2100)</f>
        <v>0.67346938775510223</v>
      </c>
      <c r="AP2100" s="296">
        <f t="shared" ref="AP2100:AP2105" si="3444">IF(AN2100=0,100,100-(100/(1+AO2100)))</f>
        <v>40.243902439024396</v>
      </c>
      <c r="AQ2100" s="8"/>
      <c r="AR2100" s="8">
        <f t="shared" ref="AR2100:AR2105" si="3445">IF(ISERROR(((F2100-E2100)-(D2100-F2100))/(D2100-E2100)),0,((F2100-E2100)-(D2100-F2100))/(D2100-E2100))</f>
        <v>0.14285714285713652</v>
      </c>
      <c r="AS2100" s="114">
        <f t="shared" ref="AS2100:AS2105" si="3446">IF(ISERROR(AR2100*G2100),0,AR2100*G2100)</f>
        <v>118696.42857142331</v>
      </c>
      <c r="AT2100" s="103">
        <f t="shared" ref="AT2100:AT2105" si="3447">SUM(AS2081:AS2100)/SUM(G2081:G2100)</f>
        <v>-0.10372498623746376</v>
      </c>
      <c r="AU2100" s="5">
        <f t="shared" ref="AU2100:AU2105" si="3448">F2100</f>
        <v>1.0049999999999999</v>
      </c>
      <c r="AV2100" s="93">
        <f t="shared" ref="AV2100:AV2105" si="3449">AS2100/R2100</f>
        <v>0.14220232704855768</v>
      </c>
      <c r="AW2100" s="298">
        <f t="shared" ref="AW2100:AW2105" si="3450">(D2100-E2100)/E2100</f>
        <v>3.5532994923857898E-2</v>
      </c>
      <c r="AX2100" s="276">
        <f t="shared" si="3423"/>
        <v>9.5780565403180598E-4</v>
      </c>
      <c r="AY2100" s="19">
        <f t="shared" si="3424"/>
        <v>0.28284780561676098</v>
      </c>
    </row>
    <row r="2101" spans="1:256" ht="13">
      <c r="A2101" s="16">
        <v>41390.358090277776</v>
      </c>
      <c r="B2101" s="300">
        <v>6</v>
      </c>
      <c r="C2101" s="5">
        <v>1.02</v>
      </c>
      <c r="D2101" s="5">
        <v>1.03</v>
      </c>
      <c r="E2101" s="5">
        <v>0.99</v>
      </c>
      <c r="F2101" s="5">
        <v>1.03</v>
      </c>
      <c r="G2101" s="6">
        <v>952985</v>
      </c>
      <c r="H2101" s="113">
        <f t="shared" ref="H2101:H2106" si="3451">F2101</f>
        <v>1.03</v>
      </c>
      <c r="I2101" s="19">
        <f t="shared" si="3414"/>
        <v>2.48756218905474E-2</v>
      </c>
      <c r="J2101" s="8">
        <f t="shared" si="3426"/>
        <v>1.1750657610229462</v>
      </c>
      <c r="K2101" s="8">
        <f t="shared" si="3427"/>
        <v>1.0229342389770533</v>
      </c>
      <c r="L2101" s="8">
        <f t="shared" si="3428"/>
        <v>1.0989999999999998</v>
      </c>
      <c r="M2101" s="19">
        <f t="shared" si="3429"/>
        <v>0.14872072538898137</v>
      </c>
      <c r="N2101" s="19">
        <f t="shared" si="3430"/>
        <v>6.4013500160294126E-2</v>
      </c>
      <c r="O2101" s="19">
        <f t="shared" si="3431"/>
        <v>-1.7962997292116489E-3</v>
      </c>
      <c r="P2101" s="19">
        <f t="shared" si="3415"/>
        <v>-9.5713042431624217E-3</v>
      </c>
      <c r="Q2101" s="6">
        <v>618</v>
      </c>
      <c r="R2101" s="191">
        <v>955974.66899999999</v>
      </c>
      <c r="S2101" s="66">
        <f t="shared" si="3432"/>
        <v>1546.8845776699029</v>
      </c>
      <c r="T2101" t="str">
        <f t="shared" ref="T2101:W2102" si="3452">IF(C2101&gt;$J2101,"BrokeBandUpper", IF(C2101&lt;$K2101,"BrokeBandLower", ""))</f>
        <v>BrokeBandLower</v>
      </c>
      <c r="U2101" t="str">
        <f t="shared" si="3452"/>
        <v/>
      </c>
      <c r="V2101" t="str">
        <f t="shared" si="3452"/>
        <v>BrokeBandLower</v>
      </c>
      <c r="W2101" t="str">
        <f t="shared" si="3452"/>
        <v/>
      </c>
      <c r="X2101" s="63"/>
      <c r="Y2101" s="287">
        <f t="shared" si="3433"/>
        <v>-5.0549450549450606E-3</v>
      </c>
      <c r="Z2101" s="288">
        <f t="shared" si="3434"/>
        <v>1.076235130773973</v>
      </c>
      <c r="AA2101" s="288">
        <f t="shared" si="3435"/>
        <v>1.1033964403636756</v>
      </c>
      <c r="AB2101" s="289">
        <f t="shared" si="3009"/>
        <v>2100</v>
      </c>
      <c r="AC2101" s="290">
        <f t="shared" si="3436"/>
        <v>-7.6930703945554749E-3</v>
      </c>
      <c r="AD2101" s="284">
        <f t="shared" ref="AD2101:AD2106" si="3453">Z2101-AA2101</f>
        <v>-2.7161309589702531E-2</v>
      </c>
      <c r="AE2101" s="291">
        <f t="shared" si="3437"/>
        <v>-1.9468239195147057E-2</v>
      </c>
      <c r="AF2101" s="213">
        <f t="shared" si="3438"/>
        <v>-2.4616093179302138E-2</v>
      </c>
      <c r="AG2101" s="213">
        <f t="shared" si="3418"/>
        <v>8.8839018906470585E-2</v>
      </c>
      <c r="AH2101" s="292">
        <f t="shared" si="3439"/>
        <v>-3.0869318621604597E-5</v>
      </c>
      <c r="AI2101" s="293">
        <f t="shared" si="3440"/>
        <v>2093.3560590135166</v>
      </c>
      <c r="AJ2101" s="294">
        <f t="shared" ref="AJ2101:AJ2106" si="3454">F2101-F2100</f>
        <v>2.5000000000000133E-2</v>
      </c>
      <c r="AK2101" s="294">
        <f t="shared" si="3420"/>
        <v>2.5000000000000133E-2</v>
      </c>
      <c r="AL2101" s="294">
        <f t="shared" si="3441"/>
        <v>0</v>
      </c>
      <c r="AM2101" s="295">
        <f t="shared" si="3422"/>
        <v>9.6428571428571752E-3</v>
      </c>
      <c r="AN2101" s="295">
        <f t="shared" si="3442"/>
        <v>-1.7500000000000022E-2</v>
      </c>
      <c r="AO2101" s="288">
        <f t="shared" si="3443"/>
        <v>0.55102040816326647</v>
      </c>
      <c r="AP2101" s="296">
        <f t="shared" si="3444"/>
        <v>35.526315789473742</v>
      </c>
      <c r="AQ2101" s="285"/>
      <c r="AR2101" s="285">
        <f t="shared" si="3445"/>
        <v>1</v>
      </c>
      <c r="AS2101" s="286">
        <f t="shared" si="3446"/>
        <v>952985</v>
      </c>
      <c r="AT2101" s="103">
        <f t="shared" si="3447"/>
        <v>-1.6451398483266287E-2</v>
      </c>
      <c r="AU2101" s="294">
        <f t="shared" si="3448"/>
        <v>1.03</v>
      </c>
      <c r="AV2101" s="213">
        <f t="shared" si="3449"/>
        <v>0.9968726483065421</v>
      </c>
      <c r="AW2101" s="298">
        <f t="shared" si="3450"/>
        <v>4.0404040404040442E-2</v>
      </c>
      <c r="AX2101" s="297">
        <f t="shared" si="3423"/>
        <v>1.1929841390250185E-3</v>
      </c>
      <c r="AY2101" s="213">
        <f t="shared" si="3424"/>
        <v>0.24553883556987535</v>
      </c>
    </row>
    <row r="2102" spans="1:256">
      <c r="A2102" s="16">
        <v>41393.360532407409</v>
      </c>
      <c r="B2102" s="300">
        <v>2</v>
      </c>
      <c r="C2102" s="5">
        <v>1.01</v>
      </c>
      <c r="D2102" s="5">
        <v>1.03</v>
      </c>
      <c r="E2102" s="5">
        <v>0.99</v>
      </c>
      <c r="F2102" s="5">
        <v>1.01</v>
      </c>
      <c r="G2102" s="6">
        <v>579129</v>
      </c>
      <c r="H2102" s="113">
        <f t="shared" si="3451"/>
        <v>1.01</v>
      </c>
      <c r="I2102" s="19">
        <f t="shared" ref="I2102:I2108" si="3455">IF(A2103&gt;A2102,(H2102-H2101)/H2101, (H2102-H2103)/H2103)</f>
        <v>-1.9417475728155355E-2</v>
      </c>
      <c r="J2102" s="8">
        <f t="shared" si="3426"/>
        <v>1.1735720540381325</v>
      </c>
      <c r="K2102" s="8">
        <f t="shared" si="3427"/>
        <v>1.0104279459618677</v>
      </c>
      <c r="L2102" s="8">
        <f t="shared" si="3428"/>
        <v>1.0920000000000001</v>
      </c>
      <c r="M2102" s="19">
        <f t="shared" si="3429"/>
        <v>0.16146040767009986</v>
      </c>
      <c r="N2102" s="19">
        <f t="shared" si="3430"/>
        <v>8.5661781488744454E-2</v>
      </c>
      <c r="O2102" s="19">
        <f t="shared" si="3431"/>
        <v>-1.2711688437874594E-3</v>
      </c>
      <c r="P2102" s="19">
        <f t="shared" ref="P2102:P2108" si="3456">IF(A2103&gt;A2102,(K2102-K2101)/K2101, (K2102-K2103)/K2103)</f>
        <v>-1.2225901273665473E-2</v>
      </c>
      <c r="Q2102" s="6">
        <v>584</v>
      </c>
      <c r="R2102" s="191">
        <v>585803.22</v>
      </c>
      <c r="S2102" s="66">
        <f t="shared" si="3432"/>
        <v>1003.087705479452</v>
      </c>
      <c r="T2102" t="str">
        <f t="shared" si="3452"/>
        <v>BrokeBandLower</v>
      </c>
      <c r="U2102" t="str">
        <f t="shared" si="3452"/>
        <v/>
      </c>
      <c r="V2102" t="str">
        <f t="shared" si="3452"/>
        <v>BrokeBandLower</v>
      </c>
      <c r="W2102" t="str">
        <f t="shared" si="3452"/>
        <v>BrokeBandLower</v>
      </c>
      <c r="X2102" s="63"/>
      <c r="Y2102" s="219">
        <f t="shared" si="3433"/>
        <v>-7.4505494505494535E-3</v>
      </c>
      <c r="Z2102" s="78">
        <f t="shared" si="3434"/>
        <v>1.0660349206347812</v>
      </c>
      <c r="AA2102" s="78">
        <f t="shared" si="3435"/>
        <v>1.0964851037767636</v>
      </c>
      <c r="AB2102" s="74">
        <f t="shared" si="3009"/>
        <v>2101</v>
      </c>
      <c r="AC2102" s="80">
        <f t="shared" si="3436"/>
        <v>-8.7855551574682229E-3</v>
      </c>
      <c r="AD2102" s="79">
        <f t="shared" si="3453"/>
        <v>-3.0450183141982334E-2</v>
      </c>
      <c r="AE2102" s="81">
        <f t="shared" si="3437"/>
        <v>-2.1664627984514111E-2</v>
      </c>
      <c r="AF2102" s="19">
        <f t="shared" si="3438"/>
        <v>-2.7770722134846049E-2</v>
      </c>
      <c r="AG2102" s="93">
        <f t="shared" ref="AG2102:AG2108" si="3457">IF(A2103&gt;A2102,(AC2102-AC2101)/AC2101, (AC2102-AC2103)/AC2103)</f>
        <v>0.14200893880886872</v>
      </c>
      <c r="AH2102" s="91">
        <f t="shared" si="3439"/>
        <v>-2.8260915614058778E-4</v>
      </c>
      <c r="AI2102" s="96">
        <f t="shared" si="3440"/>
        <v>2093.3620372182195</v>
      </c>
      <c r="AJ2102" s="5">
        <f t="shared" si="3454"/>
        <v>-2.0000000000000018E-2</v>
      </c>
      <c r="AK2102" s="5">
        <f t="shared" si="3420"/>
        <v>0</v>
      </c>
      <c r="AL2102" s="5">
        <f t="shared" si="3441"/>
        <v>-2.0000000000000018E-2</v>
      </c>
      <c r="AM2102" s="95">
        <f t="shared" si="3422"/>
        <v>9.6428571428571752E-3</v>
      </c>
      <c r="AN2102" s="95">
        <f t="shared" si="3442"/>
        <v>-1.464285714285718E-2</v>
      </c>
      <c r="AO2102" s="78">
        <f t="shared" si="3443"/>
        <v>0.65853658536585424</v>
      </c>
      <c r="AP2102" s="296">
        <f t="shared" si="3444"/>
        <v>39.705882352941195</v>
      </c>
      <c r="AQ2102" s="8"/>
      <c r="AR2102" s="8">
        <f t="shared" si="3445"/>
        <v>0</v>
      </c>
      <c r="AS2102" s="114">
        <f t="shared" si="3446"/>
        <v>0</v>
      </c>
      <c r="AT2102" s="103">
        <f t="shared" si="3447"/>
        <v>-1.9347671139802548E-2</v>
      </c>
      <c r="AU2102" s="5">
        <f t="shared" si="3448"/>
        <v>1.01</v>
      </c>
      <c r="AV2102" s="93">
        <f t="shared" si="3449"/>
        <v>0</v>
      </c>
      <c r="AW2102" s="210">
        <f t="shared" si="3450"/>
        <v>4.0404040404040442E-2</v>
      </c>
      <c r="AX2102" s="276">
        <f t="shared" si="3423"/>
        <v>2.0981415432593927E-3</v>
      </c>
      <c r="AY2102" s="19">
        <f t="shared" si="3424"/>
        <v>0.75873381265079154</v>
      </c>
    </row>
    <row r="2103" spans="1:256" ht="13">
      <c r="A2103" s="16">
        <v>41394.328680555554</v>
      </c>
      <c r="B2103" s="300">
        <v>3</v>
      </c>
      <c r="C2103" s="5">
        <v>1</v>
      </c>
      <c r="D2103" s="5">
        <v>1</v>
      </c>
      <c r="E2103" s="5">
        <v>0.97</v>
      </c>
      <c r="F2103" s="5">
        <v>0.97</v>
      </c>
      <c r="G2103" s="6">
        <v>512410</v>
      </c>
      <c r="H2103" s="113">
        <f t="shared" si="3451"/>
        <v>0.97</v>
      </c>
      <c r="I2103" s="19">
        <f t="shared" si="3455"/>
        <v>-3.9603960396039639E-2</v>
      </c>
      <c r="J2103" s="8">
        <f t="shared" si="3426"/>
        <v>1.1793205119583399</v>
      </c>
      <c r="K2103" s="8">
        <f t="shared" si="3427"/>
        <v>0.98867948804166028</v>
      </c>
      <c r="L2103" s="8">
        <f t="shared" si="3428"/>
        <v>1.0840000000000001</v>
      </c>
      <c r="M2103" s="19">
        <f t="shared" si="3429"/>
        <v>0.19282388905862127</v>
      </c>
      <c r="N2103" s="19">
        <f t="shared" si="3430"/>
        <v>0.1942487439558811</v>
      </c>
      <c r="O2103" s="19">
        <f t="shared" si="3431"/>
        <v>4.8982573336060478E-3</v>
      </c>
      <c r="P2103" s="19">
        <f t="shared" si="3456"/>
        <v>-2.1524006741029084E-2</v>
      </c>
      <c r="Q2103" s="6">
        <v>318</v>
      </c>
      <c r="R2103" s="191">
        <v>505905.42499999999</v>
      </c>
      <c r="S2103" s="66">
        <f t="shared" si="3432"/>
        <v>1590.8975628930816</v>
      </c>
      <c r="T2103" t="str">
        <f t="shared" ref="T2103:W2104" si="3458">IF(C2103&gt;$J2103,"BrokeBandUpper", IF(C2103&lt;$K2103,"BrokeBandLower", ""))</f>
        <v/>
      </c>
      <c r="U2103" t="str">
        <f t="shared" si="3458"/>
        <v/>
      </c>
      <c r="V2103" t="str">
        <f t="shared" si="3458"/>
        <v>BrokeBandLower</v>
      </c>
      <c r="W2103" t="str">
        <f t="shared" si="3458"/>
        <v>BrokeBandLower</v>
      </c>
      <c r="X2103" s="63"/>
      <c r="Y2103" s="287">
        <f t="shared" si="3433"/>
        <v>-1.0021978021978024E-2</v>
      </c>
      <c r="Z2103" s="288">
        <f t="shared" si="3434"/>
        <v>1.0512455428570249</v>
      </c>
      <c r="AA2103" s="288">
        <f t="shared" si="3435"/>
        <v>1.0871252060972831</v>
      </c>
      <c r="AB2103" s="289">
        <f t="shared" si="3009"/>
        <v>2102</v>
      </c>
      <c r="AC2103" s="290">
        <f t="shared" si="3436"/>
        <v>-1.1372028204595323E-2</v>
      </c>
      <c r="AD2103" s="284">
        <f t="shared" si="3453"/>
        <v>-3.5879663240258264E-2</v>
      </c>
      <c r="AE2103" s="291">
        <f t="shared" si="3437"/>
        <v>-2.4507635035662941E-2</v>
      </c>
      <c r="AF2103" s="213">
        <f t="shared" si="3438"/>
        <v>-3.3004168277050799E-2</v>
      </c>
      <c r="AG2103" s="213">
        <f t="shared" si="3457"/>
        <v>0.29440063840797243</v>
      </c>
      <c r="AH2103" s="292">
        <f t="shared" si="3439"/>
        <v>-5.8641830780759442E-4</v>
      </c>
      <c r="AI2103" s="293">
        <f t="shared" si="3440"/>
        <v>2093.5797275841446</v>
      </c>
      <c r="AJ2103" s="294">
        <f t="shared" si="3454"/>
        <v>-4.0000000000000036E-2</v>
      </c>
      <c r="AK2103" s="294">
        <f t="shared" ref="AK2103:AK2110" si="3459">IF(AJ2103&gt;0,AJ2103,0)</f>
        <v>0</v>
      </c>
      <c r="AL2103" s="294">
        <f t="shared" si="3441"/>
        <v>-4.0000000000000036E-2</v>
      </c>
      <c r="AM2103" s="295">
        <f t="shared" ref="AM2103:AM2108" si="3460">(AVERAGE(AK2090:AK2103))</f>
        <v>8.2142857142857451E-3</v>
      </c>
      <c r="AN2103" s="295">
        <f t="shared" si="3442"/>
        <v>-1.750000000000004E-2</v>
      </c>
      <c r="AO2103" s="288">
        <f t="shared" si="3443"/>
        <v>0.4693877551020415</v>
      </c>
      <c r="AP2103" s="296">
        <f t="shared" si="3444"/>
        <v>31.944444444444485</v>
      </c>
      <c r="AQ2103" s="285"/>
      <c r="AR2103" s="285">
        <f t="shared" si="3445"/>
        <v>-1</v>
      </c>
      <c r="AS2103" s="286">
        <f t="shared" si="3446"/>
        <v>-512410</v>
      </c>
      <c r="AT2103" s="103">
        <f t="shared" si="3447"/>
        <v>-5.6645845703376586E-2</v>
      </c>
      <c r="AU2103" s="294">
        <f t="shared" si="3448"/>
        <v>0.97</v>
      </c>
      <c r="AV2103" s="213">
        <f t="shared" si="3449"/>
        <v>-1.0128572944241505</v>
      </c>
      <c r="AW2103" s="298">
        <f t="shared" si="3450"/>
        <v>3.0927835051546421E-2</v>
      </c>
      <c r="AX2103" s="297">
        <f t="shared" ref="AX2103:AX2108" si="3461">SLOPE(M2090:M2103,AB2090:AB2103)</f>
        <v>3.8745624533367815E-3</v>
      </c>
      <c r="AY2103" s="213">
        <f t="shared" si="3424"/>
        <v>0.84666399928280256</v>
      </c>
    </row>
    <row r="2104" spans="1:256">
      <c r="A2104" s="16">
        <v>41395.354120370372</v>
      </c>
      <c r="B2104" s="300">
        <v>4</v>
      </c>
      <c r="C2104" s="5">
        <v>0.98499999999999999</v>
      </c>
      <c r="D2104" s="5">
        <v>0.98499999999999999</v>
      </c>
      <c r="E2104" s="5">
        <v>0.91500000000000004</v>
      </c>
      <c r="F2104" s="5">
        <v>0.96</v>
      </c>
      <c r="G2104" s="6">
        <v>628856</v>
      </c>
      <c r="H2104" s="113">
        <f t="shared" si="3451"/>
        <v>0.96</v>
      </c>
      <c r="I2104" s="19">
        <f t="shared" si="3455"/>
        <v>-1.0309278350515474E-2</v>
      </c>
      <c r="J2104" s="8">
        <f t="shared" si="3426"/>
        <v>1.1808772874605313</v>
      </c>
      <c r="K2104" s="8">
        <f t="shared" si="3427"/>
        <v>0.96912271253946847</v>
      </c>
      <c r="L2104" s="8">
        <f t="shared" si="3428"/>
        <v>1.075</v>
      </c>
      <c r="M2104" s="19">
        <f t="shared" si="3429"/>
        <v>0.21850130244722643</v>
      </c>
      <c r="N2104" s="19">
        <f t="shared" si="3430"/>
        <v>0.13316510476976662</v>
      </c>
      <c r="O2104" s="19">
        <f t="shared" si="3431"/>
        <v>1.3200614136748426E-3</v>
      </c>
      <c r="P2104" s="19">
        <f t="shared" si="3456"/>
        <v>-1.97807031891894E-2</v>
      </c>
      <c r="Q2104" s="6">
        <v>1116</v>
      </c>
      <c r="R2104" s="191">
        <v>599471.57299999997</v>
      </c>
      <c r="S2104" s="66">
        <f t="shared" si="3432"/>
        <v>537.16090770609321</v>
      </c>
      <c r="T2104" t="str">
        <f t="shared" si="3458"/>
        <v/>
      </c>
      <c r="U2104" t="str">
        <f t="shared" si="3458"/>
        <v/>
      </c>
      <c r="V2104" t="str">
        <f t="shared" si="3458"/>
        <v>BrokeBandLower</v>
      </c>
      <c r="W2104" t="str">
        <f t="shared" si="3458"/>
        <v>BrokeBandLower</v>
      </c>
      <c r="X2104" s="63" t="s">
        <v>89</v>
      </c>
      <c r="Y2104" s="219">
        <f t="shared" si="3433"/>
        <v>-1.2472527472527478E-2</v>
      </c>
      <c r="Z2104" s="78">
        <f t="shared" si="3434"/>
        <v>1.037193729257043</v>
      </c>
      <c r="AA2104" s="78">
        <f t="shared" si="3435"/>
        <v>1.0777179408460842</v>
      </c>
      <c r="AB2104" s="74">
        <f t="shared" si="3009"/>
        <v>2103</v>
      </c>
      <c r="AC2104" s="80">
        <f t="shared" si="3436"/>
        <v>-1.2813261242702594E-2</v>
      </c>
      <c r="AD2104" s="79">
        <f t="shared" si="3453"/>
        <v>-4.0524211589041181E-2</v>
      </c>
      <c r="AE2104" s="81">
        <f t="shared" si="3437"/>
        <v>-2.7710950346338588E-2</v>
      </c>
      <c r="AF2104" s="19">
        <f t="shared" si="3438"/>
        <v>-3.7601871559479499E-2</v>
      </c>
      <c r="AG2104" s="93">
        <f t="shared" si="3457"/>
        <v>0.12673491589872096</v>
      </c>
      <c r="AH2104" s="91">
        <f t="shared" si="3439"/>
        <v>-8.978563223007739E-4</v>
      </c>
      <c r="AI2104" s="96">
        <f t="shared" si="3440"/>
        <v>2093.9832766478708</v>
      </c>
      <c r="AJ2104" s="5">
        <f t="shared" si="3454"/>
        <v>-1.0000000000000009E-2</v>
      </c>
      <c r="AK2104" s="5">
        <f t="shared" si="3459"/>
        <v>0</v>
      </c>
      <c r="AL2104" s="5">
        <f t="shared" si="3441"/>
        <v>-1.0000000000000009E-2</v>
      </c>
      <c r="AM2104" s="95">
        <f t="shared" si="3460"/>
        <v>8.2142857142857451E-3</v>
      </c>
      <c r="AN2104" s="95">
        <f t="shared" si="3442"/>
        <v>-1.7857142857142887E-2</v>
      </c>
      <c r="AO2104" s="78">
        <f t="shared" si="3443"/>
        <v>0.46000000000000096</v>
      </c>
      <c r="AP2104" s="296">
        <f t="shared" si="3444"/>
        <v>31.506849315068536</v>
      </c>
      <c r="AQ2104" s="8"/>
      <c r="AR2104" s="8">
        <f t="shared" si="3445"/>
        <v>0.28571428571428459</v>
      </c>
      <c r="AS2104" s="114">
        <f t="shared" si="3446"/>
        <v>179673.14285714214</v>
      </c>
      <c r="AT2104" s="103">
        <f t="shared" si="3447"/>
        <v>-4.9842710197219496E-2</v>
      </c>
      <c r="AU2104" s="5">
        <f t="shared" si="3448"/>
        <v>0.96</v>
      </c>
      <c r="AV2104" s="93">
        <f t="shared" si="3449"/>
        <v>0.29971920429518373</v>
      </c>
      <c r="AW2104" s="210">
        <f t="shared" si="3450"/>
        <v>7.6502732240437105E-2</v>
      </c>
      <c r="AX2104" s="276">
        <f t="shared" si="3461"/>
        <v>6.2321163300140909E-3</v>
      </c>
      <c r="AY2104" s="19">
        <f t="shared" si="3424"/>
        <v>0.60846970595272731</v>
      </c>
    </row>
    <row r="2105" spans="1:256" ht="13">
      <c r="A2105" s="16">
        <v>41396.557349537034</v>
      </c>
      <c r="B2105" s="300">
        <v>5</v>
      </c>
      <c r="C2105" s="5">
        <v>0.91</v>
      </c>
      <c r="D2105" s="5">
        <v>0.93500000000000005</v>
      </c>
      <c r="E2105" s="5">
        <v>0.9</v>
      </c>
      <c r="F2105" s="5">
        <v>0.90500000000000003</v>
      </c>
      <c r="G2105" s="6">
        <v>561466</v>
      </c>
      <c r="H2105" s="113">
        <f t="shared" si="3451"/>
        <v>0.90500000000000003</v>
      </c>
      <c r="I2105" s="19">
        <f t="shared" si="3455"/>
        <v>-5.7291666666666602E-2</v>
      </c>
      <c r="J2105" s="8">
        <f t="shared" si="3426"/>
        <v>1.190514821266127</v>
      </c>
      <c r="K2105" s="8">
        <f t="shared" si="3427"/>
        <v>0.93748517873387349</v>
      </c>
      <c r="L2105" s="8">
        <f t="shared" si="3428"/>
        <v>1.0640000000000003</v>
      </c>
      <c r="M2105" s="19">
        <f t="shared" si="3429"/>
        <v>0.26990255235179744</v>
      </c>
      <c r="N2105" s="19">
        <f t="shared" si="3430"/>
        <v>0.23524459272724796</v>
      </c>
      <c r="O2105" s="19">
        <f t="shared" si="3431"/>
        <v>8.1613338726507934E-3</v>
      </c>
      <c r="P2105" s="19">
        <f t="shared" si="3456"/>
        <v>-3.2645539513456098E-2</v>
      </c>
      <c r="Q2105" s="6">
        <v>554</v>
      </c>
      <c r="R2105" s="191">
        <v>512733.34499999997</v>
      </c>
      <c r="S2105" s="66">
        <f t="shared" si="3432"/>
        <v>925.511453068592</v>
      </c>
      <c r="T2105" t="str">
        <f t="shared" ref="T2105:W2106" si="3462">IF(C2105&gt;$J2105,"BrokeBandUpper", IF(C2105&lt;$K2105,"BrokeBandLower", ""))</f>
        <v>BrokeBandLower</v>
      </c>
      <c r="U2105" t="str">
        <f t="shared" si="3462"/>
        <v>BrokeBandLower</v>
      </c>
      <c r="V2105" t="str">
        <f t="shared" si="3462"/>
        <v>BrokeBandLower</v>
      </c>
      <c r="W2105" t="str">
        <f t="shared" si="3462"/>
        <v>BrokeBandLower</v>
      </c>
      <c r="X2105" s="63"/>
      <c r="Y2105" s="287">
        <f t="shared" si="3433"/>
        <v>-1.5241758241758245E-2</v>
      </c>
      <c r="Z2105" s="288">
        <f t="shared" si="3434"/>
        <v>1.0168358949514584</v>
      </c>
      <c r="AA2105" s="288">
        <f t="shared" si="3435"/>
        <v>1.064936813223474</v>
      </c>
      <c r="AB2105" s="289">
        <f t="shared" si="3009"/>
        <v>2104</v>
      </c>
      <c r="AC2105" s="290">
        <f t="shared" si="3436"/>
        <v>-1.6311974340541588E-2</v>
      </c>
      <c r="AD2105" s="284">
        <f t="shared" si="3453"/>
        <v>-4.8100918272015569E-2</v>
      </c>
      <c r="AE2105" s="291">
        <f t="shared" si="3437"/>
        <v>-3.1788943931473981E-2</v>
      </c>
      <c r="AF2105" s="213">
        <f t="shared" si="3438"/>
        <v>-4.5167861299130176E-2</v>
      </c>
      <c r="AG2105" s="213">
        <f t="shared" si="3457"/>
        <v>0.27305406731105097</v>
      </c>
      <c r="AH2105" s="292">
        <f t="shared" si="3439"/>
        <v>-1.2160936215290384E-3</v>
      </c>
      <c r="AI2105" s="293">
        <f t="shared" si="3440"/>
        <v>2094.5656961873315</v>
      </c>
      <c r="AJ2105" s="294">
        <f t="shared" si="3454"/>
        <v>-5.4999999999999938E-2</v>
      </c>
      <c r="AK2105" s="294">
        <f t="shared" si="3459"/>
        <v>0</v>
      </c>
      <c r="AL2105" s="294">
        <f t="shared" si="3441"/>
        <v>-5.4999999999999938E-2</v>
      </c>
      <c r="AM2105" s="295">
        <f t="shared" si="3460"/>
        <v>6.7857142857143159E-3</v>
      </c>
      <c r="AN2105" s="295">
        <f t="shared" si="3442"/>
        <v>-2.1785714285714314E-2</v>
      </c>
      <c r="AO2105" s="288">
        <f t="shared" si="3443"/>
        <v>0.31147540983606653</v>
      </c>
      <c r="AP2105" s="296">
        <f t="shared" si="3444"/>
        <v>23.750000000000057</v>
      </c>
      <c r="AQ2105" s="285"/>
      <c r="AR2105" s="285">
        <f t="shared" si="3445"/>
        <v>-0.7142857142857143</v>
      </c>
      <c r="AS2105" s="286">
        <f t="shared" si="3446"/>
        <v>-401047.14285714284</v>
      </c>
      <c r="AT2105" s="103">
        <f t="shared" si="3447"/>
        <v>-8.5778646368202677E-2</v>
      </c>
      <c r="AU2105" s="294">
        <f t="shared" si="3448"/>
        <v>0.90500000000000003</v>
      </c>
      <c r="AV2105" s="213">
        <f t="shared" si="3449"/>
        <v>-0.78217488050663619</v>
      </c>
      <c r="AW2105" s="298">
        <f t="shared" si="3450"/>
        <v>3.8888888888888924E-2</v>
      </c>
      <c r="AX2105" s="297">
        <f t="shared" si="3461"/>
        <v>9.62648866202785E-3</v>
      </c>
      <c r="AY2105" s="213">
        <f t="shared" si="3424"/>
        <v>0.54465805069561091</v>
      </c>
    </row>
    <row r="2106" spans="1:256">
      <c r="A2106" s="16">
        <v>41397.352314814816</v>
      </c>
      <c r="B2106" s="300">
        <v>6</v>
      </c>
      <c r="C2106" s="5">
        <v>0.88</v>
      </c>
      <c r="D2106" s="5">
        <v>0.90500000000000003</v>
      </c>
      <c r="E2106" s="5">
        <v>0.85499999999999998</v>
      </c>
      <c r="F2106" s="5">
        <v>0.9</v>
      </c>
      <c r="G2106" s="6">
        <v>507042</v>
      </c>
      <c r="H2106" s="113">
        <f t="shared" si="3451"/>
        <v>0.9</v>
      </c>
      <c r="I2106" s="19">
        <f t="shared" si="3455"/>
        <v>-5.5248618784530436E-3</v>
      </c>
      <c r="J2106" s="8">
        <f t="shared" ref="J2106:J2111" si="3463">(L2106)+2*STDEVPA(H2087:H2106)</f>
        <v>1.1995075559340513</v>
      </c>
      <c r="K2106" s="8">
        <f t="shared" ref="K2106:K2111" si="3464">(L2106)-(2*STDEVPA(H2087:H2106))</f>
        <v>0.9099924440659487</v>
      </c>
      <c r="L2106" s="8">
        <f t="shared" ref="L2106:L2111" si="3465">AVERAGE(H2087:H2106)</f>
        <v>1.0547500000000001</v>
      </c>
      <c r="M2106" s="19">
        <f t="shared" ref="M2106:M2111" si="3466">(J2106-K2106)/K2106</f>
        <v>0.31815111626039061</v>
      </c>
      <c r="N2106" s="19">
        <f t="shared" si="3430"/>
        <v>0.17876290345600301</v>
      </c>
      <c r="O2106" s="19">
        <f t="shared" si="3431"/>
        <v>7.5536520060796074E-3</v>
      </c>
      <c r="P2106" s="19">
        <f t="shared" si="3456"/>
        <v>-2.9326047271547563E-2</v>
      </c>
      <c r="Q2106" s="6">
        <v>679</v>
      </c>
      <c r="R2106" s="191">
        <v>447829.88500000001</v>
      </c>
      <c r="S2106" s="66">
        <f t="shared" ref="S2106:S2111" si="3467">R2106/Q2106</f>
        <v>659.5432768777614</v>
      </c>
      <c r="T2106" t="str">
        <f t="shared" si="3462"/>
        <v>BrokeBandLower</v>
      </c>
      <c r="U2106" t="str">
        <f t="shared" si="3462"/>
        <v>BrokeBandLower</v>
      </c>
      <c r="V2106" t="str">
        <f t="shared" si="3462"/>
        <v>BrokeBandLower</v>
      </c>
      <c r="W2106" t="str">
        <f t="shared" si="3462"/>
        <v>BrokeBandLower</v>
      </c>
      <c r="X2106" s="63"/>
      <c r="Y2106" s="219">
        <f t="shared" ref="Y2106:Y2111" si="3468">SLOPE(H2093:H2106,AB2093:AB2106)</f>
        <v>-1.6571428571428577E-2</v>
      </c>
      <c r="Z2106" s="78">
        <f t="shared" ref="Z2106:Z2111" si="3469">Z2105+(0.154*(F2106-Z2105))</f>
        <v>0.99884316712893384</v>
      </c>
      <c r="AA2106" s="78">
        <f t="shared" ref="AA2106:AA2111" si="3470">AA2105+(0.074*(F2106-AA2105))</f>
        <v>1.0527314890449369</v>
      </c>
      <c r="AB2106" s="74">
        <f t="shared" si="3009"/>
        <v>2105</v>
      </c>
      <c r="AC2106" s="80">
        <f t="shared" ref="AC2106:AC2111" si="3471">AD2106-AE2106</f>
        <v>-1.7679502387623225E-2</v>
      </c>
      <c r="AD2106" s="79">
        <f t="shared" si="3453"/>
        <v>-5.3888321916003012E-2</v>
      </c>
      <c r="AE2106" s="81">
        <f t="shared" ref="AE2106:AE2111" si="3472">AE2105+(0.2*(AD2106-AE2105))</f>
        <v>-3.6208819528379788E-2</v>
      </c>
      <c r="AF2106" s="19">
        <f t="shared" ref="AF2106:AF2111" si="3473">AD2106/AA2106</f>
        <v>-5.1189047232634587E-2</v>
      </c>
      <c r="AG2106" s="93">
        <f t="shared" si="3457"/>
        <v>8.3835838539961349E-2</v>
      </c>
      <c r="AH2106" s="91">
        <f t="shared" ref="AH2106:AH2111" si="3474">SLOPE(AC2093:AC2106,AB2093:AB2106)</f>
        <v>-1.4270009578126904E-3</v>
      </c>
      <c r="AI2106" s="96">
        <f t="shared" ref="AI2106:AI2111" si="3475">INTERCEPT(AB2093:AB2106,AC2093:AC2106)</f>
        <v>2095.0696199613021</v>
      </c>
      <c r="AJ2106" s="5">
        <f t="shared" si="3454"/>
        <v>-5.0000000000000044E-3</v>
      </c>
      <c r="AK2106" s="5">
        <f t="shared" si="3459"/>
        <v>0</v>
      </c>
      <c r="AL2106" s="5">
        <f t="shared" ref="AL2106:AL2111" si="3476">IF(AJ2106&lt;0,AJ2106,0)</f>
        <v>-5.0000000000000044E-3</v>
      </c>
      <c r="AM2106" s="95">
        <f t="shared" si="3460"/>
        <v>5.3571428571428858E-3</v>
      </c>
      <c r="AN2106" s="95">
        <f t="shared" ref="AN2106:AN2111" si="3477">(AVERAGE(AL2093:AL2106))</f>
        <v>-2.2142857142857169E-2</v>
      </c>
      <c r="AO2106" s="78">
        <f t="shared" ref="AO2106:AO2111" si="3478">ABS(AM2106/AN2106)</f>
        <v>0.24193548387096875</v>
      </c>
      <c r="AP2106" s="296">
        <f t="shared" ref="AP2106:AP2111" si="3479">IF(AN2106=0,100,100-(100/(1+AO2106)))</f>
        <v>19.480519480519547</v>
      </c>
      <c r="AQ2106" s="8"/>
      <c r="AR2106" s="8">
        <f t="shared" ref="AR2106:AR2111" si="3480">IF(ISERROR(((F2106-E2106)-(D2106-F2106))/(D2106-E2106)),0,((F2106-E2106)-(D2106-F2106))/(D2106-E2106))</f>
        <v>0.8</v>
      </c>
      <c r="AS2106" s="114">
        <f t="shared" ref="AS2106:AS2111" si="3481">IF(ISERROR(AR2106*G2106),0,AR2106*G2106)</f>
        <v>405633.60000000003</v>
      </c>
      <c r="AT2106" s="103">
        <f t="shared" ref="AT2106:AT2111" si="3482">SUM(AS2087:AS2106)/SUM(G2087:G2106)</f>
        <v>-4.4067507573094321E-2</v>
      </c>
      <c r="AU2106" s="5">
        <f t="shared" ref="AU2106:AU2111" si="3483">F2106</f>
        <v>0.9</v>
      </c>
      <c r="AV2106" s="93">
        <f t="shared" ref="AV2106:AV2111" si="3484">AS2106/R2106</f>
        <v>0.90577608504175644</v>
      </c>
      <c r="AW2106" s="210">
        <f t="shared" ref="AW2106:AW2111" si="3485">(D2106-E2106)/E2106</f>
        <v>5.8479532163742742E-2</v>
      </c>
      <c r="AX2106" s="276">
        <f t="shared" si="3461"/>
        <v>1.3664260196290683E-2</v>
      </c>
      <c r="AY2106" s="19">
        <f t="shared" ref="AY2106:AY2113" si="3486">IF((AX2106&gt;AX2105),ABS(AX2106-AX2105)/ABS(AX2105),-1*ABS(AX2106-AX2105)/ABS(AX2105))</f>
        <v>0.41944385705143122</v>
      </c>
    </row>
    <row r="2107" spans="1:256" ht="13">
      <c r="A2107" s="16">
        <v>41400.318067129629</v>
      </c>
      <c r="B2107" s="300">
        <v>2</v>
      </c>
      <c r="C2107" s="5">
        <v>0.9</v>
      </c>
      <c r="D2107" s="5">
        <v>0.93500000000000005</v>
      </c>
      <c r="E2107" s="5">
        <v>0.9</v>
      </c>
      <c r="F2107" s="5">
        <v>0.91</v>
      </c>
      <c r="G2107" s="6">
        <v>304577</v>
      </c>
      <c r="H2107" s="113">
        <f t="shared" ref="H2107:H2112" si="3487">F2107</f>
        <v>0.91</v>
      </c>
      <c r="I2107" s="19">
        <f t="shared" si="3455"/>
        <v>1.111111111111112E-2</v>
      </c>
      <c r="J2107" s="8">
        <f t="shared" si="3463"/>
        <v>1.1954431338792917</v>
      </c>
      <c r="K2107" s="8">
        <f t="shared" si="3464"/>
        <v>0.89105686612070834</v>
      </c>
      <c r="L2107" s="8">
        <f t="shared" si="3465"/>
        <v>1.04325</v>
      </c>
      <c r="M2107" s="19">
        <f t="shared" si="3466"/>
        <v>0.34160139417785396</v>
      </c>
      <c r="N2107" s="19">
        <f t="shared" ref="N2107:N2113" si="3488">IF(A2108&gt;A2107,(M2107-M2106)/M2106, (M2107-M2108)/M2108)</f>
        <v>7.3707985667636255E-2</v>
      </c>
      <c r="O2107" s="19">
        <f t="shared" ref="O2107:O2113" si="3489">IF(A2108&gt;A2107,(J2107-J2106)/J2106, (J2107-J2108)/J2108)</f>
        <v>-3.3884088805048881E-3</v>
      </c>
      <c r="P2107" s="19">
        <f t="shared" si="3456"/>
        <v>-2.0808500189995065E-2</v>
      </c>
      <c r="Q2107" s="6">
        <v>476</v>
      </c>
      <c r="R2107" s="191">
        <v>278973.97100000002</v>
      </c>
      <c r="S2107" s="66">
        <f t="shared" si="3467"/>
        <v>586.07977100840344</v>
      </c>
      <c r="T2107" t="str">
        <f t="shared" ref="T2107:W2108" si="3490">IF(C2107&gt;$J2107,"BrokeBandUpper", IF(C2107&lt;$K2107,"BrokeBandLower", ""))</f>
        <v/>
      </c>
      <c r="U2107" t="str">
        <f t="shared" si="3490"/>
        <v/>
      </c>
      <c r="V2107" t="str">
        <f t="shared" si="3490"/>
        <v/>
      </c>
      <c r="W2107" t="str">
        <f t="shared" si="3490"/>
        <v/>
      </c>
      <c r="X2107" s="63"/>
      <c r="Y2107" s="287">
        <f t="shared" si="3468"/>
        <v>-1.8065934065934066E-2</v>
      </c>
      <c r="Z2107" s="288">
        <f t="shared" si="3469"/>
        <v>0.98516131939107798</v>
      </c>
      <c r="AA2107" s="288">
        <f t="shared" si="3470"/>
        <v>1.0421693588556116</v>
      </c>
      <c r="AB2107" s="289">
        <f t="shared" si="3009"/>
        <v>2106</v>
      </c>
      <c r="AC2107" s="290">
        <f t="shared" si="3471"/>
        <v>-1.6639375948923042E-2</v>
      </c>
      <c r="AD2107" s="284">
        <f t="shared" ref="AD2107:AD2112" si="3491">Z2107-AA2107</f>
        <v>-5.7008039464533589E-2</v>
      </c>
      <c r="AE2107" s="291">
        <f t="shared" si="3472"/>
        <v>-4.0368663515610546E-2</v>
      </c>
      <c r="AF2107" s="213">
        <f t="shared" si="3473"/>
        <v>-5.4701319876774297E-2</v>
      </c>
      <c r="AG2107" s="213">
        <f t="shared" si="3457"/>
        <v>-5.8832336787280691E-2</v>
      </c>
      <c r="AH2107" s="292">
        <f t="shared" si="3474"/>
        <v>-1.5668803586048783E-3</v>
      </c>
      <c r="AI2107" s="293">
        <f t="shared" si="3475"/>
        <v>2095.5308428016515</v>
      </c>
      <c r="AJ2107" s="294">
        <f t="shared" ref="AJ2107:AJ2112" si="3492">F2107-F2106</f>
        <v>1.0000000000000009E-2</v>
      </c>
      <c r="AK2107" s="294">
        <f t="shared" si="3459"/>
        <v>1.0000000000000009E-2</v>
      </c>
      <c r="AL2107" s="294">
        <f t="shared" si="3476"/>
        <v>0</v>
      </c>
      <c r="AM2107" s="295">
        <f t="shared" si="3460"/>
        <v>6.0714285714286009E-3</v>
      </c>
      <c r="AN2107" s="295">
        <f t="shared" si="3477"/>
        <v>-1.8928571428571461E-2</v>
      </c>
      <c r="AO2107" s="288">
        <f t="shared" si="3478"/>
        <v>0.32075471698113306</v>
      </c>
      <c r="AP2107" s="296">
        <f t="shared" si="3479"/>
        <v>24.285714285714349</v>
      </c>
      <c r="AQ2107" s="285"/>
      <c r="AR2107" s="285">
        <f t="shared" si="3480"/>
        <v>-0.42857142857142855</v>
      </c>
      <c r="AS2107" s="286">
        <f t="shared" si="3481"/>
        <v>-130533</v>
      </c>
      <c r="AT2107" s="103">
        <f t="shared" si="3482"/>
        <v>8.1487583855482895E-2</v>
      </c>
      <c r="AU2107" s="294">
        <f t="shared" si="3483"/>
        <v>0.91</v>
      </c>
      <c r="AV2107" s="213">
        <f t="shared" si="3484"/>
        <v>-0.46790386763358649</v>
      </c>
      <c r="AW2107" s="298">
        <f t="shared" si="3485"/>
        <v>3.8888888888888924E-2</v>
      </c>
      <c r="AX2107" s="297">
        <f t="shared" si="3461"/>
        <v>1.7549193141171017E-2</v>
      </c>
      <c r="AY2107" s="213">
        <f t="shared" si="3486"/>
        <v>0.28431344903216516</v>
      </c>
    </row>
    <row r="2108" spans="1:256">
      <c r="A2108" s="16">
        <v>41401.309537037036</v>
      </c>
      <c r="B2108" s="300">
        <v>3</v>
      </c>
      <c r="C2108" s="5">
        <v>0.91</v>
      </c>
      <c r="D2108" s="5">
        <v>0.92</v>
      </c>
      <c r="E2108" s="5">
        <v>0.88500000000000001</v>
      </c>
      <c r="F2108" s="5">
        <v>0.89</v>
      </c>
      <c r="G2108" s="6">
        <v>411869</v>
      </c>
      <c r="H2108" s="113">
        <f t="shared" si="3487"/>
        <v>0.89</v>
      </c>
      <c r="I2108" s="19">
        <f t="shared" si="3455"/>
        <v>-2.1978021978021997E-2</v>
      </c>
      <c r="J2108" s="8">
        <f t="shared" si="3463"/>
        <v>1.1987613632450809</v>
      </c>
      <c r="K2108" s="8">
        <f t="shared" si="3464"/>
        <v>0.86873863675491914</v>
      </c>
      <c r="L2108" s="8">
        <f t="shared" si="3465"/>
        <v>1.0337499999999999</v>
      </c>
      <c r="M2108" s="19">
        <f t="shared" si="3466"/>
        <v>0.37988724401958979</v>
      </c>
      <c r="N2108" s="19">
        <f t="shared" si="3488"/>
        <v>0.11207755733515067</v>
      </c>
      <c r="O2108" s="19">
        <f t="shared" si="3489"/>
        <v>2.7757316694950684E-3</v>
      </c>
      <c r="P2108" s="19">
        <f t="shared" si="3456"/>
        <v>-2.5046919242038394E-2</v>
      </c>
      <c r="Q2108" s="6">
        <v>637</v>
      </c>
      <c r="R2108" s="191">
        <v>370571.97499999998</v>
      </c>
      <c r="S2108" s="66">
        <f t="shared" si="3467"/>
        <v>581.7456436420722</v>
      </c>
      <c r="T2108" t="str">
        <f t="shared" si="3490"/>
        <v/>
      </c>
      <c r="U2108" t="str">
        <f t="shared" si="3490"/>
        <v/>
      </c>
      <c r="V2108" t="str">
        <f t="shared" si="3490"/>
        <v/>
      </c>
      <c r="W2108" t="str">
        <f t="shared" si="3490"/>
        <v/>
      </c>
      <c r="X2108" s="63"/>
      <c r="Y2108" s="219">
        <f t="shared" si="3468"/>
        <v>-1.9835164835164835E-2</v>
      </c>
      <c r="Z2108" s="78">
        <f t="shared" si="3469"/>
        <v>0.97050647620485198</v>
      </c>
      <c r="AA2108" s="78">
        <f t="shared" si="3470"/>
        <v>1.0309088263002963</v>
      </c>
      <c r="AB2108" s="74">
        <f t="shared" si="3009"/>
        <v>2107</v>
      </c>
      <c r="AC2108" s="80">
        <f t="shared" si="3471"/>
        <v>-1.6026949263867059E-2</v>
      </c>
      <c r="AD2108" s="79">
        <f t="shared" si="3491"/>
        <v>-6.0402350095444368E-2</v>
      </c>
      <c r="AE2108" s="81">
        <f t="shared" si="3472"/>
        <v>-4.4375400831577309E-2</v>
      </c>
      <c r="AF2108" s="19">
        <f t="shared" si="3473"/>
        <v>-5.8591359928709737E-2</v>
      </c>
      <c r="AG2108" s="93">
        <f t="shared" si="3457"/>
        <v>-3.6805868617664224E-2</v>
      </c>
      <c r="AH2108" s="91">
        <f t="shared" si="3474"/>
        <v>-1.6689216027573511E-3</v>
      </c>
      <c r="AI2108" s="96">
        <f t="shared" si="3475"/>
        <v>2096.0145276954572</v>
      </c>
      <c r="AJ2108" s="5">
        <f t="shared" si="3492"/>
        <v>-2.0000000000000018E-2</v>
      </c>
      <c r="AK2108" s="5">
        <f t="shared" si="3459"/>
        <v>0</v>
      </c>
      <c r="AL2108" s="5">
        <f t="shared" si="3476"/>
        <v>-2.0000000000000018E-2</v>
      </c>
      <c r="AM2108" s="95">
        <f t="shared" si="3460"/>
        <v>6.0714285714286009E-3</v>
      </c>
      <c r="AN2108" s="95">
        <f t="shared" si="3477"/>
        <v>-1.9285714285714312E-2</v>
      </c>
      <c r="AO2108" s="78">
        <f t="shared" si="3478"/>
        <v>0.31481481481481588</v>
      </c>
      <c r="AP2108" s="296">
        <f t="shared" si="3479"/>
        <v>23.943661971831048</v>
      </c>
      <c r="AQ2108" s="8"/>
      <c r="AR2108" s="8">
        <f t="shared" si="3480"/>
        <v>-0.7142857142857143</v>
      </c>
      <c r="AS2108" s="114">
        <f t="shared" si="3481"/>
        <v>-294192.14285714284</v>
      </c>
      <c r="AT2108" s="103">
        <f t="shared" si="3482"/>
        <v>0.11201116118437421</v>
      </c>
      <c r="AU2108" s="5">
        <f t="shared" si="3483"/>
        <v>0.89</v>
      </c>
      <c r="AV2108" s="93">
        <f t="shared" si="3484"/>
        <v>-0.79388664741078396</v>
      </c>
      <c r="AW2108" s="210">
        <f t="shared" si="3485"/>
        <v>3.9548022598870095E-2</v>
      </c>
      <c r="AX2108" s="276">
        <f t="shared" si="3461"/>
        <v>2.1724728055283884E-2</v>
      </c>
      <c r="AY2108" s="19">
        <f t="shared" si="3486"/>
        <v>0.2379331562724053</v>
      </c>
    </row>
    <row r="2109" spans="1:256" ht="13">
      <c r="A2109" s="16">
        <v>41402.323379629626</v>
      </c>
      <c r="B2109" s="300">
        <v>4</v>
      </c>
      <c r="C2109" s="5">
        <v>0.88</v>
      </c>
      <c r="D2109" s="5">
        <v>0.92</v>
      </c>
      <c r="E2109" s="5">
        <v>0.86</v>
      </c>
      <c r="F2109" s="5">
        <v>0.875</v>
      </c>
      <c r="G2109" s="6">
        <v>1069919</v>
      </c>
      <c r="H2109" s="113">
        <f t="shared" si="3487"/>
        <v>0.875</v>
      </c>
      <c r="I2109" s="19">
        <f t="shared" ref="I2109:I2115" si="3493">IF(A2110&gt;A2109,(H2109-H2108)/H2108, (H2109-H2110)/H2110)</f>
        <v>-1.6853932584269676E-2</v>
      </c>
      <c r="J2109" s="8">
        <f t="shared" si="3463"/>
        <v>1.1982412871239994</v>
      </c>
      <c r="K2109" s="8">
        <f t="shared" si="3464"/>
        <v>0.84675871287600057</v>
      </c>
      <c r="L2109" s="8">
        <f t="shared" si="3465"/>
        <v>1.0225</v>
      </c>
      <c r="M2109" s="19">
        <f t="shared" si="3466"/>
        <v>0.41509177160302796</v>
      </c>
      <c r="N2109" s="19">
        <f t="shared" si="3488"/>
        <v>9.2670991557754878E-2</v>
      </c>
      <c r="O2109" s="19">
        <f t="shared" si="3489"/>
        <v>-4.3384458077098297E-4</v>
      </c>
      <c r="P2109" s="19">
        <f t="shared" ref="P2109:P2115" si="3494">IF(A2110&gt;A2109,(K2109-K2108)/K2108, (K2109-K2110)/K2110)</f>
        <v>-2.5300962739521097E-2</v>
      </c>
      <c r="Q2109" s="6">
        <v>1250</v>
      </c>
      <c r="R2109" s="191">
        <v>941436.24399999995</v>
      </c>
      <c r="S2109" s="66">
        <f t="shared" si="3467"/>
        <v>753.14899519999994</v>
      </c>
      <c r="T2109" t="str">
        <f t="shared" ref="T2109:W2110" si="3495">IF(C2109&gt;$J2109,"BrokeBandUpper", IF(C2109&lt;$K2109,"BrokeBandLower", ""))</f>
        <v/>
      </c>
      <c r="U2109" t="str">
        <f t="shared" si="3495"/>
        <v/>
      </c>
      <c r="V2109" t="str">
        <f t="shared" si="3495"/>
        <v/>
      </c>
      <c r="W2109" t="str">
        <f t="shared" si="3495"/>
        <v/>
      </c>
      <c r="X2109" s="63"/>
      <c r="Y2109" s="287">
        <f t="shared" si="3468"/>
        <v>-1.9736263736263734E-2</v>
      </c>
      <c r="Z2109" s="288">
        <f t="shared" si="3469"/>
        <v>0.9557984788693048</v>
      </c>
      <c r="AA2109" s="288">
        <f t="shared" si="3470"/>
        <v>1.0193715731540745</v>
      </c>
      <c r="AB2109" s="289">
        <f t="shared" si="3009"/>
        <v>2108</v>
      </c>
      <c r="AC2109" s="290">
        <f t="shared" si="3471"/>
        <v>-1.5358154762553873E-2</v>
      </c>
      <c r="AD2109" s="284">
        <f t="shared" si="3491"/>
        <v>-6.3573094284769649E-2</v>
      </c>
      <c r="AE2109" s="291">
        <f t="shared" si="3472"/>
        <v>-4.8214939522215776E-2</v>
      </c>
      <c r="AF2109" s="213">
        <f t="shared" si="3473"/>
        <v>-6.2364986388688315E-2</v>
      </c>
      <c r="AG2109" s="213">
        <f t="shared" ref="AG2109:AG2115" si="3496">IF(A2110&gt;A2109,(AC2109-AC2108)/AC2108, (AC2109-AC2110)/AC2110)</f>
        <v>-4.1729370343799033E-2</v>
      </c>
      <c r="AH2109" s="292">
        <f t="shared" si="3474"/>
        <v>-1.6185339948408708E-3</v>
      </c>
      <c r="AI2109" s="293">
        <f t="shared" si="3475"/>
        <v>2096.3878632545443</v>
      </c>
      <c r="AJ2109" s="294">
        <f t="shared" si="3492"/>
        <v>-1.5000000000000013E-2</v>
      </c>
      <c r="AK2109" s="294">
        <f t="shared" si="3459"/>
        <v>0</v>
      </c>
      <c r="AL2109" s="294">
        <f t="shared" si="3476"/>
        <v>-1.5000000000000013E-2</v>
      </c>
      <c r="AM2109" s="295">
        <f t="shared" ref="AM2109:AM2114" si="3497">(AVERAGE(AK2096:AK2109))</f>
        <v>2.8571428571428754E-3</v>
      </c>
      <c r="AN2109" s="295">
        <f t="shared" si="3477"/>
        <v>-2.0357142857142883E-2</v>
      </c>
      <c r="AO2109" s="288">
        <f t="shared" si="3478"/>
        <v>0.14035087719298317</v>
      </c>
      <c r="AP2109" s="296">
        <f t="shared" si="3479"/>
        <v>12.307692307692363</v>
      </c>
      <c r="AQ2109" s="285"/>
      <c r="AR2109" s="285">
        <f t="shared" si="3480"/>
        <v>-0.5</v>
      </c>
      <c r="AS2109" s="286">
        <f t="shared" si="3481"/>
        <v>-534959.5</v>
      </c>
      <c r="AT2109" s="103">
        <f t="shared" si="3482"/>
        <v>-1.0456192296337046E-2</v>
      </c>
      <c r="AU2109" s="294">
        <f t="shared" si="3483"/>
        <v>0.875</v>
      </c>
      <c r="AV2109" s="213">
        <f t="shared" si="3484"/>
        <v>-0.56823762990794735</v>
      </c>
      <c r="AW2109" s="298">
        <f t="shared" si="3485"/>
        <v>6.9767441860465185E-2</v>
      </c>
      <c r="AX2109" s="297">
        <f t="shared" ref="AX2109:AX2114" si="3498">SLOPE(M2096:M2109,AB2096:AB2109)</f>
        <v>2.5648350710778072E-2</v>
      </c>
      <c r="AY2109" s="213">
        <f t="shared" si="3486"/>
        <v>0.18060629553150542</v>
      </c>
    </row>
    <row r="2110" spans="1:256">
      <c r="A2110" s="16">
        <v>41403.317442129628</v>
      </c>
      <c r="B2110" s="300">
        <v>5</v>
      </c>
      <c r="C2110" s="5">
        <v>0.875</v>
      </c>
      <c r="D2110" s="5">
        <v>0.89500000000000002</v>
      </c>
      <c r="E2110" s="5">
        <v>0.86</v>
      </c>
      <c r="F2110" s="5">
        <v>0.875</v>
      </c>
      <c r="G2110" s="6">
        <v>1347309</v>
      </c>
      <c r="H2110" s="113">
        <f t="shared" si="3487"/>
        <v>0.875</v>
      </c>
      <c r="I2110" s="19">
        <f t="shared" si="3493"/>
        <v>0</v>
      </c>
      <c r="J2110" s="8">
        <f t="shared" si="3463"/>
        <v>1.1950783211602067</v>
      </c>
      <c r="K2110" s="8">
        <f t="shared" si="3464"/>
        <v>0.8279216788397934</v>
      </c>
      <c r="L2110" s="8">
        <f t="shared" si="3465"/>
        <v>1.0115000000000001</v>
      </c>
      <c r="M2110" s="19">
        <f t="shared" si="3466"/>
        <v>0.44346784448853621</v>
      </c>
      <c r="N2110" s="19">
        <f t="shared" si="3488"/>
        <v>6.8360962145608717E-2</v>
      </c>
      <c r="O2110" s="19">
        <f t="shared" si="3489"/>
        <v>-2.6396736598722297E-3</v>
      </c>
      <c r="P2110" s="19">
        <f t="shared" si="3494"/>
        <v>-2.2246046895965835E-2</v>
      </c>
      <c r="Q2110" s="6">
        <v>868</v>
      </c>
      <c r="R2110" s="191">
        <v>1179389.0220000001</v>
      </c>
      <c r="S2110" s="66">
        <f t="shared" si="3467"/>
        <v>1358.7431129032259</v>
      </c>
      <c r="T2110" t="str">
        <f t="shared" si="3495"/>
        <v/>
      </c>
      <c r="U2110" t="str">
        <f t="shared" si="3495"/>
        <v/>
      </c>
      <c r="V2110" t="str">
        <f t="shared" si="3495"/>
        <v/>
      </c>
      <c r="W2110" t="str">
        <f t="shared" si="3495"/>
        <v/>
      </c>
      <c r="X2110" s="63"/>
      <c r="Y2110" s="219">
        <f t="shared" si="3468"/>
        <v>-1.8725274725274726E-2</v>
      </c>
      <c r="Z2110" s="78">
        <f t="shared" si="3469"/>
        <v>0.94335551312343191</v>
      </c>
      <c r="AA2110" s="78">
        <f t="shared" si="3470"/>
        <v>1.008688076740673</v>
      </c>
      <c r="AB2110" s="74">
        <f t="shared" si="3009"/>
        <v>2109</v>
      </c>
      <c r="AC2110" s="80">
        <f t="shared" si="3471"/>
        <v>-1.3694099276020215E-2</v>
      </c>
      <c r="AD2110" s="79">
        <f t="shared" si="3491"/>
        <v>-6.5332563617241046E-2</v>
      </c>
      <c r="AE2110" s="81">
        <f t="shared" si="3472"/>
        <v>-5.1638464341220831E-2</v>
      </c>
      <c r="AF2110" s="19">
        <f t="shared" si="3473"/>
        <v>-6.4769838291681939E-2</v>
      </c>
      <c r="AG2110" s="93">
        <f t="shared" si="3496"/>
        <v>-0.10834996210553527</v>
      </c>
      <c r="AH2110" s="91">
        <f t="shared" si="3474"/>
        <v>-1.4131962807022792E-3</v>
      </c>
      <c r="AI2110" s="96">
        <f t="shared" si="3475"/>
        <v>2096.6637588064268</v>
      </c>
      <c r="AJ2110" s="5">
        <f t="shared" si="3492"/>
        <v>0</v>
      </c>
      <c r="AK2110" s="5">
        <f t="shared" si="3459"/>
        <v>0</v>
      </c>
      <c r="AL2110" s="5">
        <f t="shared" si="3476"/>
        <v>0</v>
      </c>
      <c r="AM2110" s="95">
        <f t="shared" si="3497"/>
        <v>2.8571428571428754E-3</v>
      </c>
      <c r="AN2110" s="95">
        <f t="shared" si="3477"/>
        <v>-2.0000000000000018E-2</v>
      </c>
      <c r="AO2110" s="78">
        <f t="shared" si="3478"/>
        <v>0.14285714285714365</v>
      </c>
      <c r="AP2110" s="296">
        <f t="shared" si="3479"/>
        <v>12.500000000000057</v>
      </c>
      <c r="AQ2110" s="8"/>
      <c r="AR2110" s="8">
        <f t="shared" si="3480"/>
        <v>-0.14285714285714285</v>
      </c>
      <c r="AS2110" s="114">
        <f t="shared" si="3481"/>
        <v>-192472.71428571426</v>
      </c>
      <c r="AT2110" s="103">
        <f t="shared" si="3482"/>
        <v>1.2376997852739052E-3</v>
      </c>
      <c r="AU2110" s="5">
        <f t="shared" si="3483"/>
        <v>0.875</v>
      </c>
      <c r="AV2110" s="93">
        <f t="shared" si="3484"/>
        <v>-0.16319696952861262</v>
      </c>
      <c r="AW2110" s="210">
        <f t="shared" si="3485"/>
        <v>4.0697674418604689E-2</v>
      </c>
      <c r="AX2110" s="276">
        <f t="shared" si="3498"/>
        <v>2.8775375799837143E-2</v>
      </c>
      <c r="AY2110" s="19">
        <f t="shared" si="3486"/>
        <v>0.12191914888878284</v>
      </c>
    </row>
    <row r="2111" spans="1:256" ht="13">
      <c r="A2111" s="16">
        <v>41404.335277777776</v>
      </c>
      <c r="B2111" s="300">
        <v>6</v>
      </c>
      <c r="C2111" s="5">
        <v>0.86</v>
      </c>
      <c r="D2111" s="5">
        <v>0.93500000000000005</v>
      </c>
      <c r="E2111" s="5">
        <v>0.85499999999999998</v>
      </c>
      <c r="F2111" s="5">
        <v>0.93</v>
      </c>
      <c r="G2111" s="6">
        <v>277557</v>
      </c>
      <c r="H2111" s="113">
        <f t="shared" si="3487"/>
        <v>0.93</v>
      </c>
      <c r="I2111" s="19">
        <f t="shared" si="3493"/>
        <v>6.2857142857142917E-2</v>
      </c>
      <c r="J2111" s="8">
        <f t="shared" si="3463"/>
        <v>1.1826516352475773</v>
      </c>
      <c r="K2111" s="8">
        <f t="shared" si="3464"/>
        <v>0.8218483647524224</v>
      </c>
      <c r="L2111" s="8">
        <f t="shared" si="3465"/>
        <v>1.0022499999999999</v>
      </c>
      <c r="M2111" s="19">
        <f t="shared" si="3466"/>
        <v>0.43901440456579244</v>
      </c>
      <c r="N2111" s="19">
        <f t="shared" si="3488"/>
        <v>-1.0042306286896742E-2</v>
      </c>
      <c r="O2111" s="19">
        <f t="shared" si="3489"/>
        <v>-1.0398218838548863E-2</v>
      </c>
      <c r="P2111" s="19">
        <f t="shared" si="3494"/>
        <v>-7.335614276801912E-3</v>
      </c>
      <c r="Q2111" s="6">
        <v>143</v>
      </c>
      <c r="R2111" s="191">
        <v>246857.48499999999</v>
      </c>
      <c r="S2111" s="66">
        <f t="shared" si="3467"/>
        <v>1726.2761188811187</v>
      </c>
      <c r="T2111" t="str">
        <f t="shared" ref="T2111:W2112" si="3499">IF(C2111&gt;$J2111,"BrokeBandUpper", IF(C2111&lt;$K2111,"BrokeBandLower", ""))</f>
        <v/>
      </c>
      <c r="U2111" t="str">
        <f t="shared" si="3499"/>
        <v/>
      </c>
      <c r="V2111" t="str">
        <f t="shared" si="3499"/>
        <v/>
      </c>
      <c r="W2111" t="str">
        <f t="shared" si="3499"/>
        <v/>
      </c>
      <c r="X2111" s="63"/>
      <c r="Y2111" s="287">
        <f t="shared" si="3468"/>
        <v>-1.5417582417582416E-2</v>
      </c>
      <c r="Z2111" s="288">
        <f t="shared" si="3469"/>
        <v>0.94129876410242341</v>
      </c>
      <c r="AA2111" s="288">
        <f t="shared" si="3470"/>
        <v>1.0028651590618631</v>
      </c>
      <c r="AB2111" s="289">
        <f t="shared" si="3009"/>
        <v>2110</v>
      </c>
      <c r="AC2111" s="290">
        <f t="shared" si="3471"/>
        <v>-7.9423444945751071E-3</v>
      </c>
      <c r="AD2111" s="284">
        <f t="shared" si="3491"/>
        <v>-6.1566394959439719E-2</v>
      </c>
      <c r="AE2111" s="291">
        <f t="shared" si="3472"/>
        <v>-5.3624050464864612E-2</v>
      </c>
      <c r="AF2111" s="213">
        <f t="shared" si="3473"/>
        <v>-6.1390501408018217E-2</v>
      </c>
      <c r="AG2111" s="213">
        <f t="shared" si="3496"/>
        <v>-0.42001702087241516</v>
      </c>
      <c r="AH2111" s="292">
        <f t="shared" si="3474"/>
        <v>-9.7130618079942644E-4</v>
      </c>
      <c r="AI2111" s="293">
        <f t="shared" si="3475"/>
        <v>2097.9355673275859</v>
      </c>
      <c r="AJ2111" s="294">
        <f t="shared" si="3492"/>
        <v>5.5000000000000049E-2</v>
      </c>
      <c r="AK2111" s="294">
        <f t="shared" ref="AK2111:AK2118" si="3500">IF(AJ2111&gt;0,AJ2111,0)</f>
        <v>5.5000000000000049E-2</v>
      </c>
      <c r="AL2111" s="294">
        <f t="shared" si="3476"/>
        <v>0</v>
      </c>
      <c r="AM2111" s="295">
        <f t="shared" si="3497"/>
        <v>6.7857142857143072E-3</v>
      </c>
      <c r="AN2111" s="295">
        <f t="shared" si="3477"/>
        <v>-1.9285714285714302E-2</v>
      </c>
      <c r="AO2111" s="288">
        <f t="shared" si="3478"/>
        <v>0.35185185185185269</v>
      </c>
      <c r="AP2111" s="296">
        <f t="shared" si="3479"/>
        <v>26.027397260274029</v>
      </c>
      <c r="AQ2111" s="285"/>
      <c r="AR2111" s="285">
        <f t="shared" si="3480"/>
        <v>0.875</v>
      </c>
      <c r="AS2111" s="286">
        <f t="shared" si="3481"/>
        <v>242862.375</v>
      </c>
      <c r="AT2111" s="103">
        <f t="shared" si="3482"/>
        <v>2.2902531450139603E-2</v>
      </c>
      <c r="AU2111" s="294">
        <f t="shared" si="3483"/>
        <v>0.93</v>
      </c>
      <c r="AV2111" s="213">
        <f t="shared" si="3484"/>
        <v>0.98381612775484617</v>
      </c>
      <c r="AW2111" s="298">
        <f t="shared" si="3485"/>
        <v>9.3567251461988396E-2</v>
      </c>
      <c r="AX2111" s="297">
        <f t="shared" si="3498"/>
        <v>2.9783013299052537E-2</v>
      </c>
      <c r="AY2111" s="213">
        <f t="shared" si="3486"/>
        <v>3.501735324760194E-2</v>
      </c>
    </row>
    <row r="2112" spans="1:256">
      <c r="A2112" s="16">
        <v>41407.335277777776</v>
      </c>
      <c r="B2112" s="304" t="s">
        <v>500</v>
      </c>
      <c r="C2112" s="5">
        <v>0.92500000000000004</v>
      </c>
      <c r="D2112" s="5">
        <v>0.93</v>
      </c>
      <c r="E2112" s="5">
        <v>0.88500000000000001</v>
      </c>
      <c r="F2112" s="5">
        <v>0.88500000000000001</v>
      </c>
      <c r="G2112" s="6">
        <v>458965</v>
      </c>
      <c r="H2112" s="113">
        <f t="shared" si="3487"/>
        <v>0.88500000000000001</v>
      </c>
      <c r="I2112" s="19">
        <f t="shared" si="3493"/>
        <v>-4.8387096774193589E-2</v>
      </c>
      <c r="J2112" s="8">
        <f t="shared" ref="J2112:J2117" si="3501">(L2112)+2*STDEVPA(H2093:H2112)</f>
        <v>1.1662287522621351</v>
      </c>
      <c r="K2112" s="8">
        <f t="shared" ref="K2112:K2117" si="3502">(L2112)-(2*STDEVPA(H2093:H2112))</f>
        <v>0.81327124773786519</v>
      </c>
      <c r="L2112" s="8">
        <f t="shared" ref="L2112:L2117" si="3503">AVERAGE(H2093:H2112)</f>
        <v>0.98975000000000013</v>
      </c>
      <c r="M2112" s="19">
        <f t="shared" ref="M2112:M2117" si="3504">(J2112-K2112)/K2112</f>
        <v>0.43399727397965959</v>
      </c>
      <c r="N2112" s="19">
        <f t="shared" si="3488"/>
        <v>-1.1428168492774268E-2</v>
      </c>
      <c r="O2112" s="19">
        <f t="shared" si="3489"/>
        <v>-1.3886492434438883E-2</v>
      </c>
      <c r="P2112" s="19">
        <f t="shared" si="3494"/>
        <v>-1.0436374132278069E-2</v>
      </c>
      <c r="Q2112" s="303">
        <v>254</v>
      </c>
      <c r="R2112" s="306">
        <v>413869.35399999999</v>
      </c>
      <c r="S2112" s="66">
        <f t="shared" ref="S2112:S2117" si="3505">R2112/Q2112</f>
        <v>1629.4069055118109</v>
      </c>
      <c r="T2112" t="str">
        <f t="shared" si="3499"/>
        <v/>
      </c>
      <c r="U2112" t="str">
        <f t="shared" si="3499"/>
        <v/>
      </c>
      <c r="V2112" t="str">
        <f t="shared" si="3499"/>
        <v/>
      </c>
      <c r="W2112" t="str">
        <f t="shared" si="3499"/>
        <v/>
      </c>
      <c r="X2112" s="63" t="s">
        <v>89</v>
      </c>
      <c r="Y2112" s="219">
        <f t="shared" ref="Y2112:Y2117" si="3506">SLOPE(H2099:H2112,AB2099:AB2112)</f>
        <v>-1.2461538461538453E-2</v>
      </c>
      <c r="Z2112" s="78">
        <f t="shared" ref="Z2112:Z2117" si="3507">Z2111+(0.154*(F2112-Z2111))</f>
        <v>0.93262875443065019</v>
      </c>
      <c r="AA2112" s="78">
        <f t="shared" ref="AA2112:AA2117" si="3508">AA2111+(0.074*(F2112-AA2111))</f>
        <v>0.99414313729128523</v>
      </c>
      <c r="AB2112" s="74">
        <f t="shared" si="3009"/>
        <v>2111</v>
      </c>
      <c r="AC2112" s="80">
        <f t="shared" ref="AC2112:AC2117" si="3509">AD2112-AE2112</f>
        <v>-6.3122659166163428E-3</v>
      </c>
      <c r="AD2112" s="79">
        <f t="shared" si="3491"/>
        <v>-6.1514382860635042E-2</v>
      </c>
      <c r="AE2112" s="81">
        <f t="shared" ref="AE2112:AE2117" si="3510">AE2111+(0.2*(AD2112-AE2111))</f>
        <v>-5.5202116944018699E-2</v>
      </c>
      <c r="AF2112" s="19">
        <f t="shared" ref="AF2112:AF2117" si="3511">AD2112/AA2112</f>
        <v>-6.1876786705223966E-2</v>
      </c>
      <c r="AG2112" s="93">
        <f t="shared" si="3496"/>
        <v>-0.20523896679024231</v>
      </c>
      <c r="AH2112" s="91">
        <f t="shared" ref="AH2112:AH2117" si="3512">SLOPE(AC2099:AC2112,AB2099:AB2112)</f>
        <v>-4.2462807641891392E-4</v>
      </c>
      <c r="AI2112" s="96">
        <f t="shared" ref="AI2112:AI2117" si="3513">INTERCEPT(AB2099:AB2112,AC2099:AC2112)</f>
        <v>2100.6688937548342</v>
      </c>
      <c r="AJ2112" s="5">
        <f t="shared" si="3492"/>
        <v>-4.500000000000004E-2</v>
      </c>
      <c r="AK2112" s="5">
        <f t="shared" si="3500"/>
        <v>0</v>
      </c>
      <c r="AL2112" s="5">
        <f t="shared" ref="AL2112:AL2117" si="3514">IF(AJ2112&lt;0,AJ2112,0)</f>
        <v>-4.500000000000004E-2</v>
      </c>
      <c r="AM2112" s="95">
        <f t="shared" si="3497"/>
        <v>6.4285714285714423E-3</v>
      </c>
      <c r="AN2112" s="95">
        <f t="shared" ref="AN2112:AN2117" si="3515">(AVERAGE(AL2099:AL2112))</f>
        <v>-2.250000000000002E-2</v>
      </c>
      <c r="AO2112" s="78">
        <f t="shared" ref="AO2112:AO2117" si="3516">ABS(AM2112/AN2112)</f>
        <v>0.28571428571428609</v>
      </c>
      <c r="AP2112" s="296">
        <f t="shared" ref="AP2112:AP2117" si="3517">IF(AN2112=0,100,100-(100/(1+AO2112)))</f>
        <v>22.222222222222243</v>
      </c>
      <c r="AQ2112" s="8"/>
      <c r="AR2112" s="8">
        <f t="shared" ref="AR2112:AR2117" si="3518">IF(ISERROR(((F2112-E2112)-(D2112-F2112))/(D2112-E2112)),0,((F2112-E2112)-(D2112-F2112))/(D2112-E2112))</f>
        <v>-1</v>
      </c>
      <c r="AS2112" s="114">
        <f t="shared" ref="AS2112:AS2117" si="3519">IF(ISERROR(AR2112*G2112),0,AR2112*G2112)</f>
        <v>-458965</v>
      </c>
      <c r="AT2112" s="103">
        <f t="shared" ref="AT2112:AT2117" si="3520">SUM(AS2093:AS2112)/SUM(G2093:G2112)</f>
        <v>-3.1660023913615019E-2</v>
      </c>
      <c r="AU2112" s="5">
        <f t="shared" ref="AU2112:AU2117" si="3521">F2112</f>
        <v>0.88500000000000001</v>
      </c>
      <c r="AV2112" s="93">
        <f t="shared" ref="AV2112:AV2117" si="3522">AS2112/R2112</f>
        <v>-1.1089610660082843</v>
      </c>
      <c r="AW2112" s="210">
        <f t="shared" ref="AW2112:AW2117" si="3523">(D2112-E2112)/E2112</f>
        <v>5.0847457627118689E-2</v>
      </c>
      <c r="AX2112" s="276">
        <f t="shared" si="3498"/>
        <v>2.904862103597167E-2</v>
      </c>
      <c r="AY2112" s="19">
        <f t="shared" si="3486"/>
        <v>-2.4658091365934054E-2</v>
      </c>
      <c r="AZ2112" s="255"/>
      <c r="BA2112" s="255"/>
      <c r="BB2112" s="255"/>
      <c r="BC2112" s="255"/>
      <c r="BD2112" s="255"/>
      <c r="BE2112" s="255"/>
      <c r="BF2112" s="255"/>
      <c r="BG2112" s="255"/>
      <c r="BH2112" s="255"/>
      <c r="BI2112" s="255"/>
      <c r="BJ2112" s="255"/>
      <c r="BK2112" s="255"/>
      <c r="BL2112" s="255"/>
      <c r="BM2112" s="255"/>
      <c r="BN2112" s="255"/>
      <c r="BO2112" s="255"/>
      <c r="BP2112" s="255"/>
      <c r="BQ2112" s="255"/>
      <c r="BR2112" s="255"/>
      <c r="BS2112" s="255"/>
      <c r="BT2112" s="255"/>
      <c r="BU2112" s="255"/>
      <c r="BV2112" s="255"/>
      <c r="BW2112" s="255"/>
      <c r="BX2112" s="255"/>
      <c r="BY2112" s="255"/>
      <c r="BZ2112" s="255"/>
      <c r="CA2112" s="255"/>
      <c r="CB2112" s="255"/>
      <c r="CC2112" s="255"/>
      <c r="CD2112" s="255"/>
      <c r="CE2112" s="255"/>
      <c r="CF2112" s="255"/>
      <c r="CG2112" s="255"/>
      <c r="CH2112" s="255"/>
      <c r="CI2112" s="255"/>
      <c r="CJ2112" s="255"/>
      <c r="CK2112" s="255"/>
      <c r="CL2112" s="255"/>
      <c r="CM2112" s="255"/>
      <c r="CN2112" s="255"/>
      <c r="CO2112" s="255"/>
      <c r="CP2112" s="255"/>
      <c r="CQ2112" s="255"/>
      <c r="CR2112" s="255"/>
      <c r="CS2112" s="255"/>
      <c r="CT2112" s="255"/>
      <c r="CU2112" s="255"/>
      <c r="CV2112" s="255"/>
      <c r="CW2112" s="255"/>
      <c r="CX2112" s="255"/>
      <c r="CY2112" s="255"/>
      <c r="CZ2112" s="255"/>
      <c r="DA2112" s="255"/>
      <c r="DB2112" s="255"/>
      <c r="DC2112" s="255"/>
      <c r="DD2112" s="255"/>
      <c r="DE2112" s="255"/>
      <c r="DF2112" s="255"/>
      <c r="DG2112" s="255"/>
      <c r="DH2112" s="255"/>
      <c r="DI2112" s="255"/>
      <c r="DJ2112" s="255"/>
      <c r="DK2112" s="255"/>
      <c r="DL2112" s="255"/>
      <c r="DM2112" s="255"/>
      <c r="DN2112" s="255"/>
      <c r="DO2112" s="255"/>
      <c r="DP2112" s="255"/>
      <c r="DQ2112" s="255"/>
      <c r="DR2112" s="255"/>
      <c r="DS2112" s="255"/>
      <c r="DT2112" s="255"/>
      <c r="DU2112" s="255"/>
      <c r="DV2112" s="255"/>
      <c r="DW2112" s="255"/>
      <c r="DX2112" s="255"/>
      <c r="DY2112" s="255"/>
      <c r="DZ2112" s="255"/>
      <c r="EA2112" s="255"/>
      <c r="EB2112" s="255"/>
      <c r="EC2112" s="255"/>
      <c r="ED2112" s="255"/>
      <c r="EE2112" s="255"/>
      <c r="EF2112" s="255"/>
      <c r="EG2112" s="255"/>
      <c r="EH2112" s="255"/>
      <c r="EI2112" s="255"/>
      <c r="EJ2112" s="255"/>
      <c r="EK2112" s="255"/>
      <c r="EL2112" s="255"/>
      <c r="EM2112" s="255"/>
      <c r="EN2112" s="255"/>
      <c r="EO2112" s="255"/>
      <c r="EP2112" s="255"/>
      <c r="EQ2112" s="255"/>
      <c r="ER2112" s="255"/>
      <c r="ES2112" s="255"/>
      <c r="ET2112" s="255"/>
      <c r="EU2112" s="255"/>
      <c r="EV2112" s="255"/>
      <c r="EW2112" s="255"/>
      <c r="EX2112" s="255"/>
      <c r="EY2112" s="255"/>
      <c r="EZ2112" s="255"/>
      <c r="FA2112" s="255"/>
      <c r="FB2112" s="255"/>
      <c r="FC2112" s="255"/>
      <c r="FD2112" s="255"/>
      <c r="FE2112" s="255"/>
      <c r="FF2112" s="255"/>
      <c r="FG2112" s="255"/>
      <c r="FH2112" s="255"/>
      <c r="FI2112" s="255"/>
      <c r="FJ2112" s="255"/>
      <c r="FK2112" s="255"/>
      <c r="FL2112" s="255"/>
      <c r="FM2112" s="255"/>
      <c r="FN2112" s="255"/>
      <c r="FO2112" s="255"/>
      <c r="FP2112" s="255"/>
      <c r="FQ2112" s="255"/>
      <c r="FR2112" s="255"/>
      <c r="FS2112" s="255"/>
      <c r="FT2112" s="255"/>
      <c r="FU2112" s="255"/>
      <c r="FV2112" s="255"/>
      <c r="FW2112" s="255"/>
      <c r="FX2112" s="255"/>
      <c r="FY2112" s="255"/>
      <c r="FZ2112" s="255"/>
      <c r="GA2112" s="255"/>
      <c r="GB2112" s="255"/>
      <c r="GC2112" s="255"/>
      <c r="GD2112" s="255"/>
      <c r="GE2112" s="255"/>
      <c r="GF2112" s="255"/>
      <c r="GG2112" s="255"/>
      <c r="GH2112" s="255"/>
      <c r="GI2112" s="255"/>
      <c r="GJ2112" s="255"/>
      <c r="GK2112" s="255"/>
      <c r="GL2112" s="255"/>
      <c r="GM2112" s="255"/>
      <c r="GN2112" s="255"/>
      <c r="GO2112" s="255"/>
      <c r="GP2112" s="255"/>
      <c r="GQ2112" s="255"/>
      <c r="GR2112" s="255"/>
      <c r="GS2112" s="255"/>
      <c r="GT2112" s="255"/>
      <c r="GU2112" s="255"/>
      <c r="GV2112" s="255"/>
      <c r="GW2112" s="255"/>
      <c r="GX2112" s="255"/>
      <c r="GY2112" s="255"/>
      <c r="GZ2112" s="255"/>
      <c r="HA2112" s="255"/>
      <c r="HB2112" s="255"/>
      <c r="HC2112" s="255"/>
      <c r="HD2112" s="255"/>
      <c r="HE2112" s="255"/>
      <c r="HF2112" s="255"/>
      <c r="HG2112" s="255"/>
      <c r="HH2112" s="255"/>
      <c r="HI2112" s="255"/>
      <c r="HJ2112" s="255"/>
      <c r="HK2112" s="255"/>
      <c r="HL2112" s="255"/>
      <c r="HM2112" s="255"/>
      <c r="HN2112" s="255"/>
      <c r="HO2112" s="255"/>
      <c r="HP2112" s="255"/>
      <c r="HQ2112" s="255"/>
      <c r="HR2112" s="255"/>
      <c r="HS2112" s="255"/>
      <c r="HT2112" s="255"/>
      <c r="HU2112" s="255"/>
      <c r="HV2112" s="255"/>
      <c r="HW2112" s="255"/>
      <c r="HX2112" s="255"/>
      <c r="HY2112" s="255"/>
      <c r="HZ2112" s="255"/>
      <c r="IA2112" s="255"/>
      <c r="IB2112" s="255"/>
      <c r="IC2112" s="255"/>
      <c r="ID2112" s="255"/>
      <c r="IE2112" s="255"/>
      <c r="IF2112" s="255"/>
      <c r="IG2112" s="255"/>
      <c r="IH2112" s="255"/>
      <c r="II2112" s="255"/>
      <c r="IJ2112" s="255"/>
      <c r="IK2112" s="255"/>
      <c r="IL2112" s="255"/>
      <c r="IM2112" s="255"/>
      <c r="IN2112" s="255"/>
      <c r="IO2112" s="255"/>
      <c r="IP2112" s="255"/>
      <c r="IQ2112" s="255"/>
      <c r="IR2112" s="255"/>
      <c r="IS2112" s="255"/>
      <c r="IT2112" s="255"/>
      <c r="IU2112" s="255"/>
      <c r="IV2112" s="255"/>
    </row>
    <row r="2113" spans="1:256" ht="13">
      <c r="A2113" s="16">
        <v>41408.345509259256</v>
      </c>
      <c r="B2113" s="300">
        <v>3</v>
      </c>
      <c r="C2113" s="5">
        <v>0.86</v>
      </c>
      <c r="D2113" s="5">
        <v>0.89</v>
      </c>
      <c r="E2113" s="5">
        <v>0.85</v>
      </c>
      <c r="F2113" s="5">
        <v>0.85499999999999998</v>
      </c>
      <c r="G2113" s="6">
        <v>343481</v>
      </c>
      <c r="H2113" s="113">
        <f t="shared" ref="H2113:H2118" si="3524">F2113</f>
        <v>0.85499999999999998</v>
      </c>
      <c r="I2113" s="19">
        <f t="shared" si="3493"/>
        <v>-3.389830508474579E-2</v>
      </c>
      <c r="J2113" s="8">
        <f t="shared" si="3501"/>
        <v>1.1574825896849052</v>
      </c>
      <c r="K2113" s="8">
        <f t="shared" si="3502"/>
        <v>0.79851741031509493</v>
      </c>
      <c r="L2113" s="8">
        <f t="shared" si="3503"/>
        <v>0.97800000000000009</v>
      </c>
      <c r="M2113" s="19">
        <f t="shared" si="3504"/>
        <v>0.44953957763821667</v>
      </c>
      <c r="N2113" s="19">
        <f t="shared" si="3488"/>
        <v>3.5811984522477684E-2</v>
      </c>
      <c r="O2113" s="19">
        <f t="shared" si="3489"/>
        <v>-7.4995257665058258E-3</v>
      </c>
      <c r="P2113" s="19">
        <f t="shared" si="3494"/>
        <v>-1.8141348859692791E-2</v>
      </c>
      <c r="Q2113" s="303">
        <v>1071</v>
      </c>
      <c r="R2113" s="306">
        <v>297497.223</v>
      </c>
      <c r="S2113" s="66">
        <f t="shared" si="3505"/>
        <v>277.77518487394957</v>
      </c>
      <c r="T2113" t="str">
        <f t="shared" ref="T2113:W2114" si="3525">IF(C2113&gt;$J2113,"BrokeBandUpper", IF(C2113&lt;$K2113,"BrokeBandLower", ""))</f>
        <v/>
      </c>
      <c r="U2113" t="str">
        <f t="shared" si="3525"/>
        <v/>
      </c>
      <c r="V2113" t="str">
        <f t="shared" si="3525"/>
        <v/>
      </c>
      <c r="W2113" t="str">
        <f t="shared" si="3525"/>
        <v/>
      </c>
      <c r="X2113" s="63"/>
      <c r="Y2113" s="287">
        <f t="shared" si="3506"/>
        <v>-1.1846153846153841E-2</v>
      </c>
      <c r="Z2113" s="288">
        <f t="shared" si="3507"/>
        <v>0.92067392624833011</v>
      </c>
      <c r="AA2113" s="288">
        <f t="shared" si="3508"/>
        <v>0.98384654513173009</v>
      </c>
      <c r="AB2113" s="289">
        <f t="shared" si="3009"/>
        <v>2112</v>
      </c>
      <c r="AC2113" s="290">
        <f t="shared" si="3509"/>
        <v>-6.376401551505026E-3</v>
      </c>
      <c r="AD2113" s="284">
        <f t="shared" ref="AD2113:AD2118" si="3526">Z2113-AA2113</f>
        <v>-6.3172618883399978E-2</v>
      </c>
      <c r="AE2113" s="291">
        <f t="shared" si="3510"/>
        <v>-5.6796217331894952E-2</v>
      </c>
      <c r="AF2113" s="213">
        <f t="shared" si="3511"/>
        <v>-6.4209829465774679E-2</v>
      </c>
      <c r="AG2113" s="213">
        <f t="shared" si="3496"/>
        <v>1.0160477352491315E-2</v>
      </c>
      <c r="AH2113" s="292">
        <f t="shared" si="3512"/>
        <v>1.0221557549536365E-5</v>
      </c>
      <c r="AI2113" s="293">
        <f t="shared" si="3513"/>
        <v>2105.6152981373652</v>
      </c>
      <c r="AJ2113" s="294">
        <f t="shared" ref="AJ2113:AJ2118" si="3527">F2113-F2112</f>
        <v>-3.0000000000000027E-2</v>
      </c>
      <c r="AK2113" s="294">
        <f t="shared" si="3500"/>
        <v>0</v>
      </c>
      <c r="AL2113" s="294">
        <f t="shared" si="3514"/>
        <v>-3.0000000000000027E-2</v>
      </c>
      <c r="AM2113" s="295">
        <f t="shared" si="3497"/>
        <v>6.4285714285714423E-3</v>
      </c>
      <c r="AN2113" s="295">
        <f t="shared" si="3515"/>
        <v>-1.9285714285714295E-2</v>
      </c>
      <c r="AO2113" s="288">
        <f t="shared" si="3516"/>
        <v>0.33333333333333387</v>
      </c>
      <c r="AP2113" s="296">
        <f t="shared" si="3517"/>
        <v>25.000000000000028</v>
      </c>
      <c r="AQ2113" s="285"/>
      <c r="AR2113" s="285">
        <f t="shared" si="3518"/>
        <v>-0.75</v>
      </c>
      <c r="AS2113" s="286">
        <f t="shared" si="3519"/>
        <v>-257610.75</v>
      </c>
      <c r="AT2113" s="103">
        <f t="shared" si="3520"/>
        <v>-2.0670610278947506E-2</v>
      </c>
      <c r="AU2113" s="294">
        <f t="shared" si="3521"/>
        <v>0.85499999999999998</v>
      </c>
      <c r="AV2113" s="213">
        <f t="shared" si="3522"/>
        <v>-0.86592657034650711</v>
      </c>
      <c r="AW2113" s="298">
        <f t="shared" si="3523"/>
        <v>4.7058823529411806E-2</v>
      </c>
      <c r="AX2113" s="297">
        <f t="shared" si="3498"/>
        <v>2.80304470891212E-2</v>
      </c>
      <c r="AY2113" s="213">
        <f t="shared" si="3486"/>
        <v>-3.5050680911484187E-2</v>
      </c>
      <c r="AZ2113" s="255"/>
      <c r="BA2113" s="255"/>
      <c r="BB2113" s="255"/>
      <c r="BC2113" s="255"/>
      <c r="BD2113" s="255"/>
      <c r="BE2113" s="255"/>
      <c r="BF2113" s="255"/>
      <c r="BG2113" s="255"/>
      <c r="BH2113" s="255"/>
      <c r="BI2113" s="255"/>
      <c r="BJ2113" s="255"/>
      <c r="BK2113" s="255"/>
      <c r="BL2113" s="255"/>
      <c r="BM2113" s="255"/>
      <c r="BN2113" s="255"/>
      <c r="BO2113" s="255"/>
      <c r="BP2113" s="255"/>
      <c r="BQ2113" s="255"/>
      <c r="BR2113" s="255"/>
      <c r="BS2113" s="255"/>
      <c r="BT2113" s="255"/>
      <c r="BU2113" s="255"/>
      <c r="BV2113" s="255"/>
      <c r="BW2113" s="255"/>
      <c r="BX2113" s="255"/>
      <c r="BY2113" s="255"/>
      <c r="BZ2113" s="255"/>
      <c r="CA2113" s="255"/>
      <c r="CB2113" s="255"/>
      <c r="CC2113" s="255"/>
      <c r="CD2113" s="255"/>
      <c r="CE2113" s="255"/>
      <c r="CF2113" s="255"/>
      <c r="CG2113" s="255"/>
      <c r="CH2113" s="255"/>
      <c r="CI2113" s="255"/>
      <c r="CJ2113" s="255"/>
      <c r="CK2113" s="255"/>
      <c r="CL2113" s="255"/>
      <c r="CM2113" s="255"/>
      <c r="CN2113" s="255"/>
      <c r="CO2113" s="255"/>
      <c r="CP2113" s="255"/>
      <c r="CQ2113" s="255"/>
      <c r="CR2113" s="255"/>
      <c r="CS2113" s="255"/>
      <c r="CT2113" s="255"/>
      <c r="CU2113" s="255"/>
      <c r="CV2113" s="255"/>
      <c r="CW2113" s="255"/>
      <c r="CX2113" s="255"/>
      <c r="CY2113" s="255"/>
      <c r="CZ2113" s="255"/>
      <c r="DA2113" s="255"/>
      <c r="DB2113" s="255"/>
      <c r="DC2113" s="255"/>
      <c r="DD2113" s="255"/>
      <c r="DE2113" s="255"/>
      <c r="DF2113" s="255"/>
      <c r="DG2113" s="255"/>
      <c r="DH2113" s="255"/>
      <c r="DI2113" s="255"/>
      <c r="DJ2113" s="255"/>
      <c r="DK2113" s="255"/>
      <c r="DL2113" s="255"/>
      <c r="DM2113" s="255"/>
      <c r="DN2113" s="255"/>
      <c r="DO2113" s="255"/>
      <c r="DP2113" s="255"/>
      <c r="DQ2113" s="255"/>
      <c r="DR2113" s="255"/>
      <c r="DS2113" s="255"/>
      <c r="DT2113" s="255"/>
      <c r="DU2113" s="255"/>
      <c r="DV2113" s="255"/>
      <c r="DW2113" s="255"/>
      <c r="DX2113" s="255"/>
      <c r="DY2113" s="255"/>
      <c r="DZ2113" s="255"/>
      <c r="EA2113" s="255"/>
      <c r="EB2113" s="255"/>
      <c r="EC2113" s="255"/>
      <c r="ED2113" s="255"/>
      <c r="EE2113" s="255"/>
      <c r="EF2113" s="255"/>
      <c r="EG2113" s="255"/>
      <c r="EH2113" s="255"/>
      <c r="EI2113" s="255"/>
      <c r="EJ2113" s="255"/>
      <c r="EK2113" s="255"/>
      <c r="EL2113" s="255"/>
      <c r="EM2113" s="255"/>
      <c r="EN2113" s="255"/>
      <c r="EO2113" s="255"/>
      <c r="EP2113" s="255"/>
      <c r="EQ2113" s="255"/>
      <c r="ER2113" s="255"/>
      <c r="ES2113" s="255"/>
      <c r="ET2113" s="255"/>
      <c r="EU2113" s="255"/>
      <c r="EV2113" s="255"/>
      <c r="EW2113" s="255"/>
      <c r="EX2113" s="255"/>
      <c r="EY2113" s="255"/>
      <c r="EZ2113" s="255"/>
      <c r="FA2113" s="255"/>
      <c r="FB2113" s="255"/>
      <c r="FC2113" s="255"/>
      <c r="FD2113" s="255"/>
      <c r="FE2113" s="255"/>
      <c r="FF2113" s="255"/>
      <c r="FG2113" s="255"/>
      <c r="FH2113" s="255"/>
      <c r="FI2113" s="255"/>
      <c r="FJ2113" s="255"/>
      <c r="FK2113" s="255"/>
      <c r="FL2113" s="255"/>
      <c r="FM2113" s="255"/>
      <c r="FN2113" s="255"/>
      <c r="FO2113" s="255"/>
      <c r="FP2113" s="255"/>
      <c r="FQ2113" s="255"/>
      <c r="FR2113" s="255"/>
      <c r="FS2113" s="255"/>
      <c r="FT2113" s="255"/>
      <c r="FU2113" s="255"/>
      <c r="FV2113" s="255"/>
      <c r="FW2113" s="255"/>
      <c r="FX2113" s="255"/>
      <c r="FY2113" s="255"/>
      <c r="FZ2113" s="255"/>
      <c r="GA2113" s="255"/>
      <c r="GB2113" s="255"/>
      <c r="GC2113" s="255"/>
      <c r="GD2113" s="255"/>
      <c r="GE2113" s="255"/>
      <c r="GF2113" s="255"/>
      <c r="GG2113" s="255"/>
      <c r="GH2113" s="255"/>
      <c r="GI2113" s="255"/>
      <c r="GJ2113" s="255"/>
      <c r="GK2113" s="255"/>
      <c r="GL2113" s="255"/>
      <c r="GM2113" s="255"/>
      <c r="GN2113" s="255"/>
      <c r="GO2113" s="255"/>
      <c r="GP2113" s="255"/>
      <c r="GQ2113" s="255"/>
      <c r="GR2113" s="255"/>
      <c r="GS2113" s="255"/>
      <c r="GT2113" s="255"/>
      <c r="GU2113" s="255"/>
      <c r="GV2113" s="255"/>
      <c r="GW2113" s="255"/>
      <c r="GX2113" s="255"/>
      <c r="GY2113" s="255"/>
      <c r="GZ2113" s="255"/>
      <c r="HA2113" s="255"/>
      <c r="HB2113" s="255"/>
      <c r="HC2113" s="255"/>
      <c r="HD2113" s="255"/>
      <c r="HE2113" s="255"/>
      <c r="HF2113" s="255"/>
      <c r="HG2113" s="255"/>
      <c r="HH2113" s="255"/>
      <c r="HI2113" s="255"/>
      <c r="HJ2113" s="255"/>
      <c r="HK2113" s="255"/>
      <c r="HL2113" s="255"/>
      <c r="HM2113" s="255"/>
      <c r="HN2113" s="255"/>
      <c r="HO2113" s="255"/>
      <c r="HP2113" s="255"/>
      <c r="HQ2113" s="255"/>
      <c r="HR2113" s="255"/>
      <c r="HS2113" s="255"/>
      <c r="HT2113" s="255"/>
      <c r="HU2113" s="255"/>
      <c r="HV2113" s="255"/>
      <c r="HW2113" s="255"/>
      <c r="HX2113" s="255"/>
      <c r="HY2113" s="255"/>
      <c r="HZ2113" s="255"/>
      <c r="IA2113" s="255"/>
      <c r="IB2113" s="255"/>
      <c r="IC2113" s="255"/>
      <c r="ID2113" s="255"/>
      <c r="IE2113" s="255"/>
      <c r="IF2113" s="255"/>
      <c r="IG2113" s="255"/>
      <c r="IH2113" s="255"/>
      <c r="II2113" s="255"/>
      <c r="IJ2113" s="255"/>
      <c r="IK2113" s="255"/>
      <c r="IL2113" s="255"/>
      <c r="IM2113" s="255"/>
      <c r="IN2113" s="255"/>
      <c r="IO2113" s="255"/>
      <c r="IP2113" s="255"/>
      <c r="IQ2113" s="255"/>
      <c r="IR2113" s="255"/>
      <c r="IS2113" s="255"/>
      <c r="IT2113" s="255"/>
      <c r="IU2113" s="255"/>
      <c r="IV2113" s="255"/>
    </row>
    <row r="2114" spans="1:256">
      <c r="A2114" s="16">
        <v>41409.385312500002</v>
      </c>
      <c r="B2114" s="300">
        <v>4</v>
      </c>
      <c r="C2114" s="5">
        <v>0.86</v>
      </c>
      <c r="D2114" s="5">
        <v>0.92500000000000004</v>
      </c>
      <c r="E2114" s="5">
        <v>0.86</v>
      </c>
      <c r="F2114" s="5">
        <v>0.89</v>
      </c>
      <c r="G2114" s="6">
        <v>474201</v>
      </c>
      <c r="H2114" s="113">
        <f t="shared" si="3524"/>
        <v>0.89</v>
      </c>
      <c r="I2114" s="19">
        <f t="shared" si="3493"/>
        <v>4.0935672514619922E-2</v>
      </c>
      <c r="J2114" s="8">
        <f t="shared" si="3501"/>
        <v>1.1463415256987226</v>
      </c>
      <c r="K2114" s="8">
        <f t="shared" si="3502"/>
        <v>0.79115847430127784</v>
      </c>
      <c r="L2114" s="8">
        <f t="shared" si="3503"/>
        <v>0.96875000000000022</v>
      </c>
      <c r="M2114" s="19">
        <f t="shared" si="3504"/>
        <v>0.44894046254276604</v>
      </c>
      <c r="N2114" s="19">
        <f t="shared" ref="N2114:N2120" si="3528">IF(A2115&gt;A2114,(M2114-M2113)/M2113, (M2114-M2115)/M2115)</f>
        <v>-1.332730476364843E-3</v>
      </c>
      <c r="O2114" s="19">
        <f t="shared" ref="O2114:O2120" si="3529">IF(A2115&gt;A2114,(J2114-J2113)/J2113, (J2114-J2115)/J2115)</f>
        <v>-9.6252540517395672E-3</v>
      </c>
      <c r="P2114" s="19">
        <f t="shared" si="3494"/>
        <v>-9.2157489852516313E-3</v>
      </c>
      <c r="Q2114" s="303">
        <v>306</v>
      </c>
      <c r="R2114" s="306">
        <v>421312.88400000002</v>
      </c>
      <c r="S2114" s="66">
        <f t="shared" si="3505"/>
        <v>1376.8394901960785</v>
      </c>
      <c r="T2114" t="str">
        <f t="shared" si="3525"/>
        <v/>
      </c>
      <c r="U2114" t="str">
        <f t="shared" si="3525"/>
        <v/>
      </c>
      <c r="V2114" t="str">
        <f t="shared" si="3525"/>
        <v/>
      </c>
      <c r="W2114" t="str">
        <f t="shared" si="3525"/>
        <v/>
      </c>
      <c r="X2114" s="63" t="s">
        <v>89</v>
      </c>
      <c r="Y2114" s="219">
        <f t="shared" si="3506"/>
        <v>-1.0428571428571429E-2</v>
      </c>
      <c r="Z2114" s="78">
        <f t="shared" si="3507"/>
        <v>0.91595014160608723</v>
      </c>
      <c r="AA2114" s="78">
        <f t="shared" si="3508"/>
        <v>0.97690190079198203</v>
      </c>
      <c r="AB2114" s="74">
        <f t="shared" si="3009"/>
        <v>2113</v>
      </c>
      <c r="AC2114" s="80">
        <f t="shared" si="3509"/>
        <v>-3.3244334831998706E-3</v>
      </c>
      <c r="AD2114" s="79">
        <f t="shared" si="3526"/>
        <v>-6.0951759185894794E-2</v>
      </c>
      <c r="AE2114" s="81">
        <f t="shared" si="3510"/>
        <v>-5.7627325702694923E-2</v>
      </c>
      <c r="AF2114" s="19">
        <f t="shared" si="3511"/>
        <v>-6.239291697199148E-2</v>
      </c>
      <c r="AG2114" s="93">
        <f t="shared" si="3496"/>
        <v>-0.47863486068953692</v>
      </c>
      <c r="AH2114" s="91">
        <f t="shared" si="3512"/>
        <v>4.0350130159294979E-4</v>
      </c>
      <c r="AI2114" s="96">
        <f t="shared" si="3513"/>
        <v>2110.1993166021703</v>
      </c>
      <c r="AJ2114" s="5">
        <f t="shared" si="3527"/>
        <v>3.5000000000000031E-2</v>
      </c>
      <c r="AK2114" s="5">
        <f t="shared" si="3500"/>
        <v>3.5000000000000031E-2</v>
      </c>
      <c r="AL2114" s="5">
        <f t="shared" si="3514"/>
        <v>0</v>
      </c>
      <c r="AM2114" s="95">
        <f t="shared" si="3497"/>
        <v>8.9285714285714437E-3</v>
      </c>
      <c r="AN2114" s="95">
        <f t="shared" si="3515"/>
        <v>-1.7142857142857151E-2</v>
      </c>
      <c r="AO2114" s="78">
        <f t="shared" si="3516"/>
        <v>0.52083333333333393</v>
      </c>
      <c r="AP2114" s="296">
        <f t="shared" si="3517"/>
        <v>34.246575342465775</v>
      </c>
      <c r="AQ2114" s="8"/>
      <c r="AR2114" s="8">
        <f t="shared" si="3518"/>
        <v>-7.6923076923076927E-2</v>
      </c>
      <c r="AS2114" s="114">
        <f t="shared" si="3519"/>
        <v>-36477</v>
      </c>
      <c r="AT2114" s="103">
        <f t="shared" si="3520"/>
        <v>-5.6645504973708849E-2</v>
      </c>
      <c r="AU2114" s="5">
        <f t="shared" si="3521"/>
        <v>0.89</v>
      </c>
      <c r="AV2114" s="93">
        <f t="shared" si="3522"/>
        <v>-8.6579360340663117E-2</v>
      </c>
      <c r="AW2114" s="210">
        <f t="shared" si="3523"/>
        <v>7.5581395348837274E-2</v>
      </c>
      <c r="AX2114" s="276">
        <f t="shared" si="3498"/>
        <v>2.6335854743562932E-2</v>
      </c>
      <c r="AY2114" s="19">
        <f t="shared" ref="AY2114:AY2121" si="3530">IF((AX2114&gt;AX2113),ABS(AX2114-AX2113)/ABS(AX2113),-1*ABS(AX2114-AX2113)/ABS(AX2113))</f>
        <v>-6.0455416218314621E-2</v>
      </c>
      <c r="AZ2114" s="255"/>
      <c r="BA2114" s="255"/>
      <c r="BB2114" s="255"/>
      <c r="BC2114" s="255"/>
      <c r="BD2114" s="255"/>
      <c r="BE2114" s="255"/>
      <c r="BF2114" s="255"/>
      <c r="BG2114" s="255"/>
      <c r="BH2114" s="255"/>
      <c r="BI2114" s="255"/>
      <c r="BJ2114" s="255"/>
      <c r="BK2114" s="255"/>
      <c r="BL2114" s="255"/>
      <c r="BM2114" s="255"/>
      <c r="BN2114" s="255"/>
      <c r="BO2114" s="255"/>
      <c r="BP2114" s="255"/>
      <c r="BQ2114" s="255"/>
      <c r="BR2114" s="255"/>
      <c r="BS2114" s="255"/>
      <c r="BT2114" s="255"/>
      <c r="BU2114" s="255"/>
      <c r="BV2114" s="255"/>
      <c r="BW2114" s="255"/>
      <c r="BX2114" s="255"/>
      <c r="BY2114" s="255"/>
      <c r="BZ2114" s="255"/>
      <c r="CA2114" s="255"/>
      <c r="CB2114" s="255"/>
      <c r="CC2114" s="255"/>
      <c r="CD2114" s="255"/>
      <c r="CE2114" s="255"/>
      <c r="CF2114" s="255"/>
      <c r="CG2114" s="255"/>
      <c r="CH2114" s="255"/>
      <c r="CI2114" s="255"/>
      <c r="CJ2114" s="255"/>
      <c r="CK2114" s="255"/>
      <c r="CL2114" s="255"/>
      <c r="CM2114" s="255"/>
      <c r="CN2114" s="255"/>
      <c r="CO2114" s="255"/>
      <c r="CP2114" s="255"/>
      <c r="CQ2114" s="255"/>
      <c r="CR2114" s="255"/>
      <c r="CS2114" s="255"/>
      <c r="CT2114" s="255"/>
      <c r="CU2114" s="255"/>
      <c r="CV2114" s="255"/>
      <c r="CW2114" s="255"/>
      <c r="CX2114" s="255"/>
      <c r="CY2114" s="255"/>
      <c r="CZ2114" s="255"/>
      <c r="DA2114" s="255"/>
      <c r="DB2114" s="255"/>
      <c r="DC2114" s="255"/>
      <c r="DD2114" s="255"/>
      <c r="DE2114" s="255"/>
      <c r="DF2114" s="255"/>
      <c r="DG2114" s="255"/>
      <c r="DH2114" s="255"/>
      <c r="DI2114" s="255"/>
      <c r="DJ2114" s="255"/>
      <c r="DK2114" s="255"/>
      <c r="DL2114" s="255"/>
      <c r="DM2114" s="255"/>
      <c r="DN2114" s="255"/>
      <c r="DO2114" s="255"/>
      <c r="DP2114" s="255"/>
      <c r="DQ2114" s="255"/>
      <c r="DR2114" s="255"/>
      <c r="DS2114" s="255"/>
      <c r="DT2114" s="255"/>
      <c r="DU2114" s="255"/>
      <c r="DV2114" s="255"/>
      <c r="DW2114" s="255"/>
      <c r="DX2114" s="255"/>
      <c r="DY2114" s="255"/>
      <c r="DZ2114" s="255"/>
      <c r="EA2114" s="255"/>
      <c r="EB2114" s="255"/>
      <c r="EC2114" s="255"/>
      <c r="ED2114" s="255"/>
      <c r="EE2114" s="255"/>
      <c r="EF2114" s="255"/>
      <c r="EG2114" s="255"/>
      <c r="EH2114" s="255"/>
      <c r="EI2114" s="255"/>
      <c r="EJ2114" s="255"/>
      <c r="EK2114" s="255"/>
      <c r="EL2114" s="255"/>
      <c r="EM2114" s="255"/>
      <c r="EN2114" s="255"/>
      <c r="EO2114" s="255"/>
      <c r="EP2114" s="255"/>
      <c r="EQ2114" s="255"/>
      <c r="ER2114" s="255"/>
      <c r="ES2114" s="255"/>
      <c r="ET2114" s="255"/>
      <c r="EU2114" s="255"/>
      <c r="EV2114" s="255"/>
      <c r="EW2114" s="255"/>
      <c r="EX2114" s="255"/>
      <c r="EY2114" s="255"/>
      <c r="EZ2114" s="255"/>
      <c r="FA2114" s="255"/>
      <c r="FB2114" s="255"/>
      <c r="FC2114" s="255"/>
      <c r="FD2114" s="255"/>
      <c r="FE2114" s="255"/>
      <c r="FF2114" s="255"/>
      <c r="FG2114" s="255"/>
      <c r="FH2114" s="255"/>
      <c r="FI2114" s="255"/>
      <c r="FJ2114" s="255"/>
      <c r="FK2114" s="255"/>
      <c r="FL2114" s="255"/>
      <c r="FM2114" s="255"/>
      <c r="FN2114" s="255"/>
      <c r="FO2114" s="255"/>
      <c r="FP2114" s="255"/>
      <c r="FQ2114" s="255"/>
      <c r="FR2114" s="255"/>
      <c r="FS2114" s="255"/>
      <c r="FT2114" s="255"/>
      <c r="FU2114" s="255"/>
      <c r="FV2114" s="255"/>
      <c r="FW2114" s="255"/>
      <c r="FX2114" s="255"/>
      <c r="FY2114" s="255"/>
      <c r="FZ2114" s="255"/>
      <c r="GA2114" s="255"/>
      <c r="GB2114" s="255"/>
      <c r="GC2114" s="255"/>
      <c r="GD2114" s="255"/>
      <c r="GE2114" s="255"/>
      <c r="GF2114" s="255"/>
      <c r="GG2114" s="255"/>
      <c r="GH2114" s="255"/>
      <c r="GI2114" s="255"/>
      <c r="GJ2114" s="255"/>
      <c r="GK2114" s="255"/>
      <c r="GL2114" s="255"/>
      <c r="GM2114" s="255"/>
      <c r="GN2114" s="255"/>
      <c r="GO2114" s="255"/>
      <c r="GP2114" s="255"/>
      <c r="GQ2114" s="255"/>
      <c r="GR2114" s="255"/>
      <c r="GS2114" s="255"/>
      <c r="GT2114" s="255"/>
      <c r="GU2114" s="255"/>
      <c r="GV2114" s="255"/>
      <c r="GW2114" s="255"/>
      <c r="GX2114" s="255"/>
      <c r="GY2114" s="255"/>
      <c r="GZ2114" s="255"/>
      <c r="HA2114" s="255"/>
      <c r="HB2114" s="255"/>
      <c r="HC2114" s="255"/>
      <c r="HD2114" s="255"/>
      <c r="HE2114" s="255"/>
      <c r="HF2114" s="255"/>
      <c r="HG2114" s="255"/>
      <c r="HH2114" s="255"/>
      <c r="HI2114" s="255"/>
      <c r="HJ2114" s="255"/>
      <c r="HK2114" s="255"/>
      <c r="HL2114" s="255"/>
      <c r="HM2114" s="255"/>
      <c r="HN2114" s="255"/>
      <c r="HO2114" s="255"/>
      <c r="HP2114" s="255"/>
      <c r="HQ2114" s="255"/>
      <c r="HR2114" s="255"/>
      <c r="HS2114" s="255"/>
      <c r="HT2114" s="255"/>
      <c r="HU2114" s="255"/>
      <c r="HV2114" s="255"/>
      <c r="HW2114" s="255"/>
      <c r="HX2114" s="255"/>
      <c r="HY2114" s="255"/>
      <c r="HZ2114" s="255"/>
      <c r="IA2114" s="255"/>
      <c r="IB2114" s="255"/>
      <c r="IC2114" s="255"/>
      <c r="ID2114" s="255"/>
      <c r="IE2114" s="255"/>
      <c r="IF2114" s="255"/>
      <c r="IG2114" s="255"/>
      <c r="IH2114" s="255"/>
      <c r="II2114" s="255"/>
      <c r="IJ2114" s="255"/>
      <c r="IK2114" s="255"/>
      <c r="IL2114" s="255"/>
      <c r="IM2114" s="255"/>
      <c r="IN2114" s="255"/>
      <c r="IO2114" s="255"/>
      <c r="IP2114" s="255"/>
      <c r="IQ2114" s="255"/>
      <c r="IR2114" s="255"/>
      <c r="IS2114" s="255"/>
      <c r="IT2114" s="255"/>
      <c r="IU2114" s="255"/>
      <c r="IV2114" s="255"/>
    </row>
    <row r="2115" spans="1:256" ht="13">
      <c r="A2115" s="16">
        <v>41410.342222222222</v>
      </c>
      <c r="B2115" s="300">
        <v>5</v>
      </c>
      <c r="C2115" s="5">
        <v>0.88</v>
      </c>
      <c r="D2115" s="5">
        <v>0.89500000000000002</v>
      </c>
      <c r="E2115" s="5">
        <v>0.83499999999999996</v>
      </c>
      <c r="F2115" s="5">
        <v>0.83499999999999996</v>
      </c>
      <c r="G2115" s="6">
        <v>527547</v>
      </c>
      <c r="H2115" s="113">
        <f t="shared" si="3524"/>
        <v>0.83499999999999996</v>
      </c>
      <c r="I2115" s="19">
        <f t="shared" si="3493"/>
        <v>-6.1797752808988818E-2</v>
      </c>
      <c r="J2115" s="8">
        <f t="shared" si="3501"/>
        <v>1.1269209964012505</v>
      </c>
      <c r="K2115" s="8">
        <f t="shared" si="3502"/>
        <v>0.78207900359874971</v>
      </c>
      <c r="L2115" s="8">
        <f t="shared" si="3503"/>
        <v>0.95450000000000013</v>
      </c>
      <c r="M2115" s="19">
        <f t="shared" si="3504"/>
        <v>0.4409298692532399</v>
      </c>
      <c r="N2115" s="19">
        <f t="shared" si="3528"/>
        <v>-1.7843331038050612E-2</v>
      </c>
      <c r="O2115" s="19">
        <f t="shared" si="3529"/>
        <v>-1.6941311870940719E-2</v>
      </c>
      <c r="P2115" s="19">
        <f t="shared" si="3494"/>
        <v>-1.1476171964847853E-2</v>
      </c>
      <c r="Q2115" s="303">
        <v>428</v>
      </c>
      <c r="R2115" s="306">
        <v>447995.67300000001</v>
      </c>
      <c r="S2115" s="66">
        <f t="shared" si="3505"/>
        <v>1046.7188621495327</v>
      </c>
      <c r="T2115" t="str">
        <f t="shared" ref="T2115:W2116" si="3531">IF(C2115&gt;$J2115,"BrokeBandUpper", IF(C2115&lt;$K2115,"BrokeBandLower", ""))</f>
        <v/>
      </c>
      <c r="U2115" t="str">
        <f t="shared" si="3531"/>
        <v/>
      </c>
      <c r="V2115" t="str">
        <f t="shared" si="3531"/>
        <v/>
      </c>
      <c r="W2115" t="str">
        <f t="shared" si="3531"/>
        <v/>
      </c>
      <c r="X2115" s="63"/>
      <c r="Y2115" s="287">
        <f t="shared" si="3506"/>
        <v>-9.2527472527472523E-3</v>
      </c>
      <c r="Z2115" s="288">
        <f t="shared" si="3507"/>
        <v>0.90348381979874981</v>
      </c>
      <c r="AA2115" s="288">
        <f t="shared" si="3508"/>
        <v>0.9664011601333754</v>
      </c>
      <c r="AB2115" s="289">
        <f t="shared" si="3009"/>
        <v>2114</v>
      </c>
      <c r="AC2115" s="290">
        <f t="shared" si="3509"/>
        <v>-4.2320117055445333E-3</v>
      </c>
      <c r="AD2115" s="284">
        <f t="shared" si="3526"/>
        <v>-6.2917340334625593E-2</v>
      </c>
      <c r="AE2115" s="291">
        <f t="shared" si="3510"/>
        <v>-5.868532862908106E-2</v>
      </c>
      <c r="AF2115" s="213">
        <f t="shared" si="3511"/>
        <v>-6.5104785600570078E-2</v>
      </c>
      <c r="AG2115" s="213">
        <f t="shared" si="3496"/>
        <v>0.27300237075914974</v>
      </c>
      <c r="AH2115" s="292">
        <f t="shared" si="3512"/>
        <v>7.3371366370082432E-4</v>
      </c>
      <c r="AI2115" s="293">
        <f t="shared" si="3513"/>
        <v>2113.3207051002796</v>
      </c>
      <c r="AJ2115" s="294">
        <f t="shared" si="3527"/>
        <v>-5.5000000000000049E-2</v>
      </c>
      <c r="AK2115" s="294">
        <f t="shared" si="3500"/>
        <v>0</v>
      </c>
      <c r="AL2115" s="294">
        <f t="shared" si="3514"/>
        <v>-5.5000000000000049E-2</v>
      </c>
      <c r="AM2115" s="295">
        <f t="shared" ref="AM2115:AM2120" si="3532">(AVERAGE(AK2102:AK2115))</f>
        <v>7.1428571428571496E-3</v>
      </c>
      <c r="AN2115" s="295">
        <f t="shared" si="3515"/>
        <v>-2.1071428571428581E-2</v>
      </c>
      <c r="AO2115" s="288">
        <f t="shared" si="3516"/>
        <v>0.33898305084745778</v>
      </c>
      <c r="AP2115" s="296">
        <f t="shared" si="3517"/>
        <v>25.316455696202539</v>
      </c>
      <c r="AQ2115" s="285"/>
      <c r="AR2115" s="285">
        <f t="shared" si="3518"/>
        <v>-1</v>
      </c>
      <c r="AS2115" s="286">
        <f t="shared" si="3519"/>
        <v>-527547</v>
      </c>
      <c r="AT2115" s="103">
        <f t="shared" si="3520"/>
        <v>-0.1162911366835714</v>
      </c>
      <c r="AU2115" s="294">
        <f t="shared" si="3521"/>
        <v>0.83499999999999996</v>
      </c>
      <c r="AV2115" s="213">
        <f t="shared" si="3522"/>
        <v>-1.1775716414118134</v>
      </c>
      <c r="AW2115" s="298">
        <f t="shared" si="3523"/>
        <v>7.1856287425149767E-2</v>
      </c>
      <c r="AX2115" s="297">
        <f t="shared" ref="AX2115:AX2120" si="3533">SLOPE(M2102:M2115,AB2102:AB2115)</f>
        <v>2.3348380564973303E-2</v>
      </c>
      <c r="AY2115" s="213">
        <f t="shared" si="3530"/>
        <v>-0.11343752491343895</v>
      </c>
      <c r="AZ2115" s="255"/>
      <c r="BA2115" s="255"/>
      <c r="BB2115" s="255"/>
      <c r="BC2115" s="255"/>
      <c r="BD2115" s="255"/>
      <c r="BE2115" s="255"/>
      <c r="BF2115" s="255"/>
      <c r="BG2115" s="255"/>
      <c r="BH2115" s="255"/>
      <c r="BI2115" s="255"/>
      <c r="BJ2115" s="255"/>
      <c r="BK2115" s="255"/>
      <c r="BL2115" s="255"/>
      <c r="BM2115" s="255"/>
      <c r="BN2115" s="255"/>
      <c r="BO2115" s="255"/>
      <c r="BP2115" s="255"/>
      <c r="BQ2115" s="255"/>
      <c r="BR2115" s="255"/>
      <c r="BS2115" s="255"/>
      <c r="BT2115" s="255"/>
      <c r="BU2115" s="255"/>
      <c r="BV2115" s="255"/>
      <c r="BW2115" s="255"/>
      <c r="BX2115" s="255"/>
      <c r="BY2115" s="255"/>
      <c r="BZ2115" s="255"/>
      <c r="CA2115" s="255"/>
      <c r="CB2115" s="255"/>
      <c r="CC2115" s="255"/>
      <c r="CD2115" s="255"/>
      <c r="CE2115" s="255"/>
      <c r="CF2115" s="255"/>
      <c r="CG2115" s="255"/>
      <c r="CH2115" s="255"/>
      <c r="CI2115" s="255"/>
      <c r="CJ2115" s="255"/>
      <c r="CK2115" s="255"/>
      <c r="CL2115" s="255"/>
      <c r="CM2115" s="255"/>
      <c r="CN2115" s="255"/>
      <c r="CO2115" s="255"/>
      <c r="CP2115" s="255"/>
      <c r="CQ2115" s="255"/>
      <c r="CR2115" s="255"/>
      <c r="CS2115" s="255"/>
      <c r="CT2115" s="255"/>
      <c r="CU2115" s="255"/>
      <c r="CV2115" s="255"/>
      <c r="CW2115" s="255"/>
      <c r="CX2115" s="255"/>
      <c r="CY2115" s="255"/>
      <c r="CZ2115" s="255"/>
      <c r="DA2115" s="255"/>
      <c r="DB2115" s="255"/>
      <c r="DC2115" s="255"/>
      <c r="DD2115" s="255"/>
      <c r="DE2115" s="255"/>
      <c r="DF2115" s="255"/>
      <c r="DG2115" s="255"/>
      <c r="DH2115" s="255"/>
      <c r="DI2115" s="255"/>
      <c r="DJ2115" s="255"/>
      <c r="DK2115" s="255"/>
      <c r="DL2115" s="255"/>
      <c r="DM2115" s="255"/>
      <c r="DN2115" s="255"/>
      <c r="DO2115" s="255"/>
      <c r="DP2115" s="255"/>
      <c r="DQ2115" s="255"/>
      <c r="DR2115" s="255"/>
      <c r="DS2115" s="255"/>
      <c r="DT2115" s="255"/>
      <c r="DU2115" s="255"/>
      <c r="DV2115" s="255"/>
      <c r="DW2115" s="255"/>
      <c r="DX2115" s="255"/>
      <c r="DY2115" s="255"/>
      <c r="DZ2115" s="255"/>
      <c r="EA2115" s="255"/>
      <c r="EB2115" s="255"/>
      <c r="EC2115" s="255"/>
      <c r="ED2115" s="255"/>
      <c r="EE2115" s="255"/>
      <c r="EF2115" s="255"/>
      <c r="EG2115" s="255"/>
      <c r="EH2115" s="255"/>
      <c r="EI2115" s="255"/>
      <c r="EJ2115" s="255"/>
      <c r="EK2115" s="255"/>
      <c r="EL2115" s="255"/>
      <c r="EM2115" s="255"/>
      <c r="EN2115" s="255"/>
      <c r="EO2115" s="255"/>
      <c r="EP2115" s="255"/>
      <c r="EQ2115" s="255"/>
      <c r="ER2115" s="255"/>
      <c r="ES2115" s="255"/>
      <c r="ET2115" s="255"/>
      <c r="EU2115" s="255"/>
      <c r="EV2115" s="255"/>
      <c r="EW2115" s="255"/>
      <c r="EX2115" s="255"/>
      <c r="EY2115" s="255"/>
      <c r="EZ2115" s="255"/>
      <c r="FA2115" s="255"/>
      <c r="FB2115" s="255"/>
      <c r="FC2115" s="255"/>
      <c r="FD2115" s="255"/>
      <c r="FE2115" s="255"/>
      <c r="FF2115" s="255"/>
      <c r="FG2115" s="255"/>
      <c r="FH2115" s="255"/>
      <c r="FI2115" s="255"/>
      <c r="FJ2115" s="255"/>
      <c r="FK2115" s="255"/>
      <c r="FL2115" s="255"/>
      <c r="FM2115" s="255"/>
      <c r="FN2115" s="255"/>
      <c r="FO2115" s="255"/>
      <c r="FP2115" s="255"/>
      <c r="FQ2115" s="255"/>
      <c r="FR2115" s="255"/>
      <c r="FS2115" s="255"/>
      <c r="FT2115" s="255"/>
      <c r="FU2115" s="255"/>
      <c r="FV2115" s="255"/>
      <c r="FW2115" s="255"/>
      <c r="FX2115" s="255"/>
      <c r="FY2115" s="255"/>
      <c r="FZ2115" s="255"/>
      <c r="GA2115" s="255"/>
      <c r="GB2115" s="255"/>
      <c r="GC2115" s="255"/>
      <c r="GD2115" s="255"/>
      <c r="GE2115" s="255"/>
      <c r="GF2115" s="255"/>
      <c r="GG2115" s="255"/>
      <c r="GH2115" s="255"/>
      <c r="GI2115" s="255"/>
      <c r="GJ2115" s="255"/>
      <c r="GK2115" s="255"/>
      <c r="GL2115" s="255"/>
      <c r="GM2115" s="255"/>
      <c r="GN2115" s="255"/>
      <c r="GO2115" s="255"/>
      <c r="GP2115" s="255"/>
      <c r="GQ2115" s="255"/>
      <c r="GR2115" s="255"/>
      <c r="GS2115" s="255"/>
      <c r="GT2115" s="255"/>
      <c r="GU2115" s="255"/>
      <c r="GV2115" s="255"/>
      <c r="GW2115" s="255"/>
      <c r="GX2115" s="255"/>
      <c r="GY2115" s="255"/>
      <c r="GZ2115" s="255"/>
      <c r="HA2115" s="255"/>
      <c r="HB2115" s="255"/>
      <c r="HC2115" s="255"/>
      <c r="HD2115" s="255"/>
      <c r="HE2115" s="255"/>
      <c r="HF2115" s="255"/>
      <c r="HG2115" s="255"/>
      <c r="HH2115" s="255"/>
      <c r="HI2115" s="255"/>
      <c r="HJ2115" s="255"/>
      <c r="HK2115" s="255"/>
      <c r="HL2115" s="255"/>
      <c r="HM2115" s="255"/>
      <c r="HN2115" s="255"/>
      <c r="HO2115" s="255"/>
      <c r="HP2115" s="255"/>
      <c r="HQ2115" s="255"/>
      <c r="HR2115" s="255"/>
      <c r="HS2115" s="255"/>
      <c r="HT2115" s="255"/>
      <c r="HU2115" s="255"/>
      <c r="HV2115" s="255"/>
      <c r="HW2115" s="255"/>
      <c r="HX2115" s="255"/>
      <c r="HY2115" s="255"/>
      <c r="HZ2115" s="255"/>
      <c r="IA2115" s="255"/>
      <c r="IB2115" s="255"/>
      <c r="IC2115" s="255"/>
      <c r="ID2115" s="255"/>
      <c r="IE2115" s="255"/>
      <c r="IF2115" s="255"/>
      <c r="IG2115" s="255"/>
      <c r="IH2115" s="255"/>
      <c r="II2115" s="255"/>
      <c r="IJ2115" s="255"/>
      <c r="IK2115" s="255"/>
      <c r="IL2115" s="255"/>
      <c r="IM2115" s="255"/>
      <c r="IN2115" s="255"/>
      <c r="IO2115" s="255"/>
      <c r="IP2115" s="255"/>
      <c r="IQ2115" s="255"/>
      <c r="IR2115" s="255"/>
      <c r="IS2115" s="255"/>
      <c r="IT2115" s="255"/>
      <c r="IU2115" s="255"/>
      <c r="IV2115" s="255"/>
    </row>
    <row r="2116" spans="1:256">
      <c r="A2116" s="16">
        <v>41411.43440972222</v>
      </c>
      <c r="B2116" s="300">
        <v>6</v>
      </c>
      <c r="C2116" s="5">
        <v>0.85</v>
      </c>
      <c r="D2116" s="5">
        <v>0.88</v>
      </c>
      <c r="E2116" s="5">
        <v>0.82499999999999996</v>
      </c>
      <c r="F2116" s="5">
        <v>0.84</v>
      </c>
      <c r="G2116" s="6">
        <v>1843392</v>
      </c>
      <c r="H2116" s="113">
        <f t="shared" si="3524"/>
        <v>0.84</v>
      </c>
      <c r="I2116" s="19">
        <f t="shared" ref="I2116:I2122" si="3534">IF(A2117&gt;A2116,(H2116-H2115)/H2115, (H2116-H2117)/H2117)</f>
        <v>5.988023952095814E-3</v>
      </c>
      <c r="J2116" s="8">
        <f t="shared" si="3501"/>
        <v>1.1033622689098213</v>
      </c>
      <c r="K2116" s="8">
        <f t="shared" si="3502"/>
        <v>0.77813773109017892</v>
      </c>
      <c r="L2116" s="8">
        <f t="shared" si="3503"/>
        <v>0.94075000000000009</v>
      </c>
      <c r="M2116" s="19">
        <f t="shared" si="3504"/>
        <v>0.41795240717089949</v>
      </c>
      <c r="N2116" s="19">
        <f t="shared" si="3528"/>
        <v>-5.2111375718898588E-2</v>
      </c>
      <c r="O2116" s="19">
        <f t="shared" si="3529"/>
        <v>-2.0905394048617926E-2</v>
      </c>
      <c r="P2116" s="19">
        <f t="shared" ref="P2116:P2122" si="3535">IF(A2117&gt;A2116,(K2116-K2115)/K2115, (K2116-K2117)/K2117)</f>
        <v>-5.0394812933667321E-3</v>
      </c>
      <c r="Q2116" s="303">
        <v>623</v>
      </c>
      <c r="R2116" s="306">
        <v>1543492.9069999999</v>
      </c>
      <c r="S2116" s="66">
        <f t="shared" si="3505"/>
        <v>2477.5167046548954</v>
      </c>
      <c r="T2116" t="str">
        <f t="shared" si="3531"/>
        <v/>
      </c>
      <c r="U2116" t="str">
        <f t="shared" si="3531"/>
        <v/>
      </c>
      <c r="V2116" t="str">
        <f t="shared" si="3531"/>
        <v/>
      </c>
      <c r="W2116" t="str">
        <f t="shared" si="3531"/>
        <v/>
      </c>
      <c r="X2116" s="63"/>
      <c r="Y2116" s="219">
        <f t="shared" si="3506"/>
        <v>-7.7362637362637385E-3</v>
      </c>
      <c r="Z2116" s="78">
        <f t="shared" si="3507"/>
        <v>0.89370731154974237</v>
      </c>
      <c r="AA2116" s="78">
        <f t="shared" si="3508"/>
        <v>0.95704747428350567</v>
      </c>
      <c r="AB2116" s="74">
        <f t="shared" si="3009"/>
        <v>2115</v>
      </c>
      <c r="AC2116" s="80">
        <f t="shared" si="3509"/>
        <v>-3.7238672837457965E-3</v>
      </c>
      <c r="AD2116" s="79">
        <f t="shared" si="3526"/>
        <v>-6.3340162733763306E-2</v>
      </c>
      <c r="AE2116" s="81">
        <f t="shared" si="3510"/>
        <v>-5.9616295450017509E-2</v>
      </c>
      <c r="AF2116" s="19">
        <f t="shared" si="3511"/>
        <v>-6.6182884794908386E-2</v>
      </c>
      <c r="AG2116" s="93">
        <f t="shared" ref="AG2116:AG2122" si="3536">IF(A2117&gt;A2116,(AC2116-AC2115)/AC2115, (AC2116-AC2117)/AC2117)</f>
        <v>-0.12007160120398436</v>
      </c>
      <c r="AH2116" s="91">
        <f t="shared" si="3512"/>
        <v>1.0272150118783043E-3</v>
      </c>
      <c r="AI2116" s="96">
        <f t="shared" si="3513"/>
        <v>2115.3559728194059</v>
      </c>
      <c r="AJ2116" s="5">
        <f t="shared" si="3527"/>
        <v>5.0000000000000044E-3</v>
      </c>
      <c r="AK2116" s="5">
        <f t="shared" si="3500"/>
        <v>5.0000000000000044E-3</v>
      </c>
      <c r="AL2116" s="5">
        <f t="shared" si="3514"/>
        <v>0</v>
      </c>
      <c r="AM2116" s="95">
        <f t="shared" si="3532"/>
        <v>7.5000000000000067E-3</v>
      </c>
      <c r="AN2116" s="95">
        <f t="shared" si="3515"/>
        <v>-1.9642857142857153E-2</v>
      </c>
      <c r="AO2116" s="78">
        <f t="shared" si="3516"/>
        <v>0.38181818181818195</v>
      </c>
      <c r="AP2116" s="296">
        <f t="shared" si="3517"/>
        <v>27.631578947368425</v>
      </c>
      <c r="AQ2116" s="8"/>
      <c r="AR2116" s="8">
        <f t="shared" si="3518"/>
        <v>-0.45454545454545453</v>
      </c>
      <c r="AS2116" s="114">
        <f t="shared" si="3519"/>
        <v>-837905.45454545447</v>
      </c>
      <c r="AT2116" s="103">
        <f t="shared" si="3520"/>
        <v>-0.19105235180978627</v>
      </c>
      <c r="AU2116" s="5">
        <f t="shared" si="3521"/>
        <v>0.84</v>
      </c>
      <c r="AV2116" s="93">
        <f t="shared" si="3522"/>
        <v>-0.54286317141168083</v>
      </c>
      <c r="AW2116" s="210">
        <f t="shared" si="3523"/>
        <v>6.6666666666666735E-2</v>
      </c>
      <c r="AX2116" s="276">
        <f t="shared" si="3533"/>
        <v>1.8839961198291014E-2</v>
      </c>
      <c r="AY2116" s="19">
        <f t="shared" si="3530"/>
        <v>-0.19309345049162485</v>
      </c>
      <c r="AZ2116" s="255"/>
      <c r="BA2116" s="255"/>
      <c r="BB2116" s="255"/>
      <c r="BC2116" s="255"/>
      <c r="BD2116" s="255"/>
      <c r="BE2116" s="255"/>
      <c r="BF2116" s="255"/>
      <c r="BG2116" s="255"/>
      <c r="BH2116" s="255"/>
      <c r="BI2116" s="255"/>
      <c r="BJ2116" s="255"/>
      <c r="BK2116" s="255"/>
      <c r="BL2116" s="255"/>
      <c r="BM2116" s="255"/>
      <c r="BN2116" s="255"/>
      <c r="BO2116" s="255"/>
      <c r="BP2116" s="255"/>
      <c r="BQ2116" s="255"/>
      <c r="BR2116" s="255"/>
      <c r="BS2116" s="255"/>
      <c r="BT2116" s="255"/>
      <c r="BU2116" s="255"/>
      <c r="BV2116" s="255"/>
      <c r="BW2116" s="255"/>
      <c r="BX2116" s="255"/>
      <c r="BY2116" s="255"/>
      <c r="BZ2116" s="255"/>
      <c r="CA2116" s="255"/>
      <c r="CB2116" s="255"/>
      <c r="CC2116" s="255"/>
      <c r="CD2116" s="255"/>
      <c r="CE2116" s="255"/>
      <c r="CF2116" s="255"/>
      <c r="CG2116" s="255"/>
      <c r="CH2116" s="255"/>
      <c r="CI2116" s="255"/>
      <c r="CJ2116" s="255"/>
      <c r="CK2116" s="255"/>
      <c r="CL2116" s="255"/>
      <c r="CM2116" s="255"/>
      <c r="CN2116" s="255"/>
      <c r="CO2116" s="255"/>
      <c r="CP2116" s="255"/>
      <c r="CQ2116" s="255"/>
      <c r="CR2116" s="255"/>
      <c r="CS2116" s="255"/>
      <c r="CT2116" s="255"/>
      <c r="CU2116" s="255"/>
      <c r="CV2116" s="255"/>
      <c r="CW2116" s="255"/>
      <c r="CX2116" s="255"/>
      <c r="CY2116" s="255"/>
      <c r="CZ2116" s="255"/>
      <c r="DA2116" s="255"/>
      <c r="DB2116" s="255"/>
      <c r="DC2116" s="255"/>
      <c r="DD2116" s="255"/>
      <c r="DE2116" s="255"/>
      <c r="DF2116" s="255"/>
      <c r="DG2116" s="255"/>
      <c r="DH2116" s="255"/>
      <c r="DI2116" s="255"/>
      <c r="DJ2116" s="255"/>
      <c r="DK2116" s="255"/>
      <c r="DL2116" s="255"/>
      <c r="DM2116" s="255"/>
      <c r="DN2116" s="255"/>
      <c r="DO2116" s="255"/>
      <c r="DP2116" s="255"/>
      <c r="DQ2116" s="255"/>
      <c r="DR2116" s="255"/>
      <c r="DS2116" s="255"/>
      <c r="DT2116" s="255"/>
      <c r="DU2116" s="255"/>
      <c r="DV2116" s="255"/>
      <c r="DW2116" s="255"/>
      <c r="DX2116" s="255"/>
      <c r="DY2116" s="255"/>
      <c r="DZ2116" s="255"/>
      <c r="EA2116" s="255"/>
      <c r="EB2116" s="255"/>
      <c r="EC2116" s="255"/>
      <c r="ED2116" s="255"/>
      <c r="EE2116" s="255"/>
      <c r="EF2116" s="255"/>
      <c r="EG2116" s="255"/>
      <c r="EH2116" s="255"/>
      <c r="EI2116" s="255"/>
      <c r="EJ2116" s="255"/>
      <c r="EK2116" s="255"/>
      <c r="EL2116" s="255"/>
      <c r="EM2116" s="255"/>
      <c r="EN2116" s="255"/>
      <c r="EO2116" s="255"/>
      <c r="EP2116" s="255"/>
      <c r="EQ2116" s="255"/>
      <c r="ER2116" s="255"/>
      <c r="ES2116" s="255"/>
      <c r="ET2116" s="255"/>
      <c r="EU2116" s="255"/>
      <c r="EV2116" s="255"/>
      <c r="EW2116" s="255"/>
      <c r="EX2116" s="255"/>
      <c r="EY2116" s="255"/>
      <c r="EZ2116" s="255"/>
      <c r="FA2116" s="255"/>
      <c r="FB2116" s="255"/>
      <c r="FC2116" s="255"/>
      <c r="FD2116" s="255"/>
      <c r="FE2116" s="255"/>
      <c r="FF2116" s="255"/>
      <c r="FG2116" s="255"/>
      <c r="FH2116" s="255"/>
      <c r="FI2116" s="255"/>
      <c r="FJ2116" s="255"/>
      <c r="FK2116" s="255"/>
      <c r="FL2116" s="255"/>
      <c r="FM2116" s="255"/>
      <c r="FN2116" s="255"/>
      <c r="FO2116" s="255"/>
      <c r="FP2116" s="255"/>
      <c r="FQ2116" s="255"/>
      <c r="FR2116" s="255"/>
      <c r="FS2116" s="255"/>
      <c r="FT2116" s="255"/>
      <c r="FU2116" s="255"/>
      <c r="FV2116" s="255"/>
      <c r="FW2116" s="255"/>
      <c r="FX2116" s="255"/>
      <c r="FY2116" s="255"/>
      <c r="FZ2116" s="255"/>
      <c r="GA2116" s="255"/>
      <c r="GB2116" s="255"/>
      <c r="GC2116" s="255"/>
      <c r="GD2116" s="255"/>
      <c r="GE2116" s="255"/>
      <c r="GF2116" s="255"/>
      <c r="GG2116" s="255"/>
      <c r="GH2116" s="255"/>
      <c r="GI2116" s="255"/>
      <c r="GJ2116" s="255"/>
      <c r="GK2116" s="255"/>
      <c r="GL2116" s="255"/>
      <c r="GM2116" s="255"/>
      <c r="GN2116" s="255"/>
      <c r="GO2116" s="255"/>
      <c r="GP2116" s="255"/>
      <c r="GQ2116" s="255"/>
      <c r="GR2116" s="255"/>
      <c r="GS2116" s="255"/>
      <c r="GT2116" s="255"/>
      <c r="GU2116" s="255"/>
      <c r="GV2116" s="255"/>
      <c r="GW2116" s="255"/>
      <c r="GX2116" s="255"/>
      <c r="GY2116" s="255"/>
      <c r="GZ2116" s="255"/>
      <c r="HA2116" s="255"/>
      <c r="HB2116" s="255"/>
      <c r="HC2116" s="255"/>
      <c r="HD2116" s="255"/>
      <c r="HE2116" s="255"/>
      <c r="HF2116" s="255"/>
      <c r="HG2116" s="255"/>
      <c r="HH2116" s="255"/>
      <c r="HI2116" s="255"/>
      <c r="HJ2116" s="255"/>
      <c r="HK2116" s="255"/>
      <c r="HL2116" s="255"/>
      <c r="HM2116" s="255"/>
      <c r="HN2116" s="255"/>
      <c r="HO2116" s="255"/>
      <c r="HP2116" s="255"/>
      <c r="HQ2116" s="255"/>
      <c r="HR2116" s="255"/>
      <c r="HS2116" s="255"/>
      <c r="HT2116" s="255"/>
      <c r="HU2116" s="255"/>
      <c r="HV2116" s="255"/>
      <c r="HW2116" s="255"/>
      <c r="HX2116" s="255"/>
      <c r="HY2116" s="255"/>
      <c r="HZ2116" s="255"/>
      <c r="IA2116" s="255"/>
      <c r="IB2116" s="255"/>
      <c r="IC2116" s="255"/>
      <c r="ID2116" s="255"/>
      <c r="IE2116" s="255"/>
      <c r="IF2116" s="255"/>
      <c r="IG2116" s="255"/>
      <c r="IH2116" s="255"/>
      <c r="II2116" s="255"/>
      <c r="IJ2116" s="255"/>
      <c r="IK2116" s="255"/>
      <c r="IL2116" s="255"/>
      <c r="IM2116" s="255"/>
      <c r="IN2116" s="255"/>
      <c r="IO2116" s="255"/>
      <c r="IP2116" s="255"/>
      <c r="IQ2116" s="255"/>
      <c r="IR2116" s="255"/>
      <c r="IS2116" s="255"/>
      <c r="IT2116" s="255"/>
      <c r="IU2116" s="255"/>
      <c r="IV2116" s="255"/>
    </row>
    <row r="2117" spans="1:256" ht="13">
      <c r="A2117" s="16">
        <v>41414.37431712963</v>
      </c>
      <c r="B2117" s="300">
        <v>2</v>
      </c>
      <c r="C2117" s="5">
        <v>0.87</v>
      </c>
      <c r="D2117" s="5">
        <v>0.89</v>
      </c>
      <c r="E2117" s="5">
        <v>0.84499999999999997</v>
      </c>
      <c r="F2117" s="5">
        <v>0.88</v>
      </c>
      <c r="G2117" s="6">
        <v>709220</v>
      </c>
      <c r="H2117" s="113">
        <f t="shared" si="3524"/>
        <v>0.88</v>
      </c>
      <c r="I2117" s="19">
        <f t="shared" si="3534"/>
        <v>4.7619047619047665E-2</v>
      </c>
      <c r="J2117" s="8">
        <f t="shared" si="3501"/>
        <v>1.0753732326371086</v>
      </c>
      <c r="K2117" s="8">
        <f t="shared" si="3502"/>
        <v>0.78362676736289139</v>
      </c>
      <c r="L2117" s="8">
        <f t="shared" si="3503"/>
        <v>0.92949999999999999</v>
      </c>
      <c r="M2117" s="19">
        <f t="shared" si="3504"/>
        <v>0.37230283270697889</v>
      </c>
      <c r="N2117" s="19">
        <f t="shared" si="3528"/>
        <v>-0.10922194412737195</v>
      </c>
      <c r="O2117" s="19">
        <f t="shared" si="3529"/>
        <v>-2.5367041325753563E-2</v>
      </c>
      <c r="P2117" s="19">
        <f t="shared" si="3535"/>
        <v>7.054067748420669E-3</v>
      </c>
      <c r="Q2117" s="303">
        <v>358</v>
      </c>
      <c r="R2117" s="306">
        <v>616227.02</v>
      </c>
      <c r="S2117" s="66">
        <f t="shared" si="3505"/>
        <v>1721.3045251396647</v>
      </c>
      <c r="T2117" t="str">
        <f t="shared" ref="T2117:W2118" si="3537">IF(C2117&gt;$J2117,"BrokeBandUpper", IF(C2117&lt;$K2117,"BrokeBandLower", ""))</f>
        <v/>
      </c>
      <c r="U2117" t="str">
        <f t="shared" si="3537"/>
        <v/>
      </c>
      <c r="V2117" t="str">
        <f t="shared" si="3537"/>
        <v/>
      </c>
      <c r="W2117" t="str">
        <f t="shared" si="3537"/>
        <v/>
      </c>
      <c r="X2117" s="63"/>
      <c r="Y2117" s="287">
        <f t="shared" si="3506"/>
        <v>-5.6483516483516513E-3</v>
      </c>
      <c r="Z2117" s="288">
        <f t="shared" si="3507"/>
        <v>0.89159638557108201</v>
      </c>
      <c r="AA2117" s="288">
        <f t="shared" si="3508"/>
        <v>0.95134596118652626</v>
      </c>
      <c r="AB2117" s="289">
        <f t="shared" si="3009"/>
        <v>2116</v>
      </c>
      <c r="AC2117" s="290">
        <f t="shared" si="3509"/>
        <v>-1.066241323413944E-4</v>
      </c>
      <c r="AD2117" s="284">
        <f t="shared" si="3526"/>
        <v>-5.974957561544425E-2</v>
      </c>
      <c r="AE2117" s="291">
        <f t="shared" si="3510"/>
        <v>-5.9642951483102856E-2</v>
      </c>
      <c r="AF2117" s="213">
        <f t="shared" si="3511"/>
        <v>-6.2805307483435477E-2</v>
      </c>
      <c r="AG2117" s="213">
        <f t="shared" si="3536"/>
        <v>-0.9713673651027267</v>
      </c>
      <c r="AH2117" s="292">
        <f t="shared" si="3512"/>
        <v>1.3165486447017311E-3</v>
      </c>
      <c r="AI2117" s="293">
        <f t="shared" si="3513"/>
        <v>2115.8228146576198</v>
      </c>
      <c r="AJ2117" s="294">
        <f t="shared" si="3527"/>
        <v>4.0000000000000036E-2</v>
      </c>
      <c r="AK2117" s="294">
        <f t="shared" si="3500"/>
        <v>4.0000000000000036E-2</v>
      </c>
      <c r="AL2117" s="294">
        <f t="shared" si="3514"/>
        <v>0</v>
      </c>
      <c r="AM2117" s="295">
        <f t="shared" si="3532"/>
        <v>1.0357142857142867E-2</v>
      </c>
      <c r="AN2117" s="295">
        <f t="shared" si="3515"/>
        <v>-1.6785714285714293E-2</v>
      </c>
      <c r="AO2117" s="288">
        <f t="shared" si="3516"/>
        <v>0.61702127659574502</v>
      </c>
      <c r="AP2117" s="296">
        <f t="shared" si="3517"/>
        <v>38.157894736842117</v>
      </c>
      <c r="AQ2117" s="285"/>
      <c r="AR2117" s="285">
        <f t="shared" si="3518"/>
        <v>0.55555555555555558</v>
      </c>
      <c r="AS2117" s="286">
        <f t="shared" si="3519"/>
        <v>394011.11111111112</v>
      </c>
      <c r="AT2117" s="103">
        <f t="shared" si="3520"/>
        <v>-0.15829164708353821</v>
      </c>
      <c r="AU2117" s="294">
        <f t="shared" si="3521"/>
        <v>0.88</v>
      </c>
      <c r="AV2117" s="213">
        <f t="shared" si="3522"/>
        <v>0.63939278597538796</v>
      </c>
      <c r="AW2117" s="298">
        <f t="shared" si="3523"/>
        <v>5.3254437869822535E-2</v>
      </c>
      <c r="AX2117" s="297">
        <f t="shared" si="3533"/>
        <v>1.2933791839949933E-2</v>
      </c>
      <c r="AY2117" s="213">
        <f t="shared" si="3530"/>
        <v>-0.31349158823516232</v>
      </c>
      <c r="AZ2117" s="255"/>
      <c r="BA2117" s="255"/>
      <c r="BB2117" s="255"/>
      <c r="BC2117" s="255"/>
      <c r="BD2117" s="255"/>
      <c r="BE2117" s="255"/>
      <c r="BF2117" s="255"/>
      <c r="BG2117" s="255"/>
      <c r="BH2117" s="255"/>
      <c r="BI2117" s="255"/>
      <c r="BJ2117" s="255"/>
      <c r="BK2117" s="255"/>
      <c r="BL2117" s="255"/>
      <c r="BM2117" s="255"/>
      <c r="BN2117" s="255"/>
      <c r="BO2117" s="255"/>
      <c r="BP2117" s="255"/>
      <c r="BQ2117" s="255"/>
      <c r="BR2117" s="255"/>
      <c r="BS2117" s="255"/>
      <c r="BT2117" s="255"/>
      <c r="BU2117" s="255"/>
      <c r="BV2117" s="255"/>
      <c r="BW2117" s="255"/>
      <c r="BX2117" s="255"/>
      <c r="BY2117" s="255"/>
      <c r="BZ2117" s="255"/>
      <c r="CA2117" s="255"/>
      <c r="CB2117" s="255"/>
      <c r="CC2117" s="255"/>
      <c r="CD2117" s="255"/>
      <c r="CE2117" s="255"/>
      <c r="CF2117" s="255"/>
      <c r="CG2117" s="255"/>
      <c r="CH2117" s="255"/>
      <c r="CI2117" s="255"/>
      <c r="CJ2117" s="255"/>
      <c r="CK2117" s="255"/>
      <c r="CL2117" s="255"/>
      <c r="CM2117" s="255"/>
      <c r="CN2117" s="255"/>
      <c r="CO2117" s="255"/>
      <c r="CP2117" s="255"/>
      <c r="CQ2117" s="255"/>
      <c r="CR2117" s="255"/>
      <c r="CS2117" s="255"/>
      <c r="CT2117" s="255"/>
      <c r="CU2117" s="255"/>
      <c r="CV2117" s="255"/>
      <c r="CW2117" s="255"/>
      <c r="CX2117" s="255"/>
      <c r="CY2117" s="255"/>
      <c r="CZ2117" s="255"/>
      <c r="DA2117" s="255"/>
      <c r="DB2117" s="255"/>
      <c r="DC2117" s="255"/>
      <c r="DD2117" s="255"/>
      <c r="DE2117" s="255"/>
      <c r="DF2117" s="255"/>
      <c r="DG2117" s="255"/>
      <c r="DH2117" s="255"/>
      <c r="DI2117" s="255"/>
      <c r="DJ2117" s="255"/>
      <c r="DK2117" s="255"/>
      <c r="DL2117" s="255"/>
      <c r="DM2117" s="255"/>
      <c r="DN2117" s="255"/>
      <c r="DO2117" s="255"/>
      <c r="DP2117" s="255"/>
      <c r="DQ2117" s="255"/>
      <c r="DR2117" s="255"/>
      <c r="DS2117" s="255"/>
      <c r="DT2117" s="255"/>
      <c r="DU2117" s="255"/>
      <c r="DV2117" s="255"/>
      <c r="DW2117" s="255"/>
      <c r="DX2117" s="255"/>
      <c r="DY2117" s="255"/>
      <c r="DZ2117" s="255"/>
      <c r="EA2117" s="255"/>
      <c r="EB2117" s="255"/>
      <c r="EC2117" s="255"/>
      <c r="ED2117" s="255"/>
      <c r="EE2117" s="255"/>
      <c r="EF2117" s="255"/>
      <c r="EG2117" s="255"/>
      <c r="EH2117" s="255"/>
      <c r="EI2117" s="255"/>
      <c r="EJ2117" s="255"/>
      <c r="EK2117" s="255"/>
      <c r="EL2117" s="255"/>
      <c r="EM2117" s="255"/>
      <c r="EN2117" s="255"/>
      <c r="EO2117" s="255"/>
      <c r="EP2117" s="255"/>
      <c r="EQ2117" s="255"/>
      <c r="ER2117" s="255"/>
      <c r="ES2117" s="255"/>
      <c r="ET2117" s="255"/>
      <c r="EU2117" s="255"/>
      <c r="EV2117" s="255"/>
      <c r="EW2117" s="255"/>
      <c r="EX2117" s="255"/>
      <c r="EY2117" s="255"/>
      <c r="EZ2117" s="255"/>
      <c r="FA2117" s="255"/>
      <c r="FB2117" s="255"/>
      <c r="FC2117" s="255"/>
      <c r="FD2117" s="255"/>
      <c r="FE2117" s="255"/>
      <c r="FF2117" s="255"/>
      <c r="FG2117" s="255"/>
      <c r="FH2117" s="255"/>
      <c r="FI2117" s="255"/>
      <c r="FJ2117" s="255"/>
      <c r="FK2117" s="255"/>
      <c r="FL2117" s="255"/>
      <c r="FM2117" s="255"/>
      <c r="FN2117" s="255"/>
      <c r="FO2117" s="255"/>
      <c r="FP2117" s="255"/>
      <c r="FQ2117" s="255"/>
      <c r="FR2117" s="255"/>
      <c r="FS2117" s="255"/>
      <c r="FT2117" s="255"/>
      <c r="FU2117" s="255"/>
      <c r="FV2117" s="255"/>
      <c r="FW2117" s="255"/>
      <c r="FX2117" s="255"/>
      <c r="FY2117" s="255"/>
      <c r="FZ2117" s="255"/>
      <c r="GA2117" s="255"/>
      <c r="GB2117" s="255"/>
      <c r="GC2117" s="255"/>
      <c r="GD2117" s="255"/>
      <c r="GE2117" s="255"/>
      <c r="GF2117" s="255"/>
      <c r="GG2117" s="255"/>
      <c r="GH2117" s="255"/>
      <c r="GI2117" s="255"/>
      <c r="GJ2117" s="255"/>
      <c r="GK2117" s="255"/>
      <c r="GL2117" s="255"/>
      <c r="GM2117" s="255"/>
      <c r="GN2117" s="255"/>
      <c r="GO2117" s="255"/>
      <c r="GP2117" s="255"/>
      <c r="GQ2117" s="255"/>
      <c r="GR2117" s="255"/>
      <c r="GS2117" s="255"/>
      <c r="GT2117" s="255"/>
      <c r="GU2117" s="255"/>
      <c r="GV2117" s="255"/>
      <c r="GW2117" s="255"/>
      <c r="GX2117" s="255"/>
      <c r="GY2117" s="255"/>
      <c r="GZ2117" s="255"/>
      <c r="HA2117" s="255"/>
      <c r="HB2117" s="255"/>
      <c r="HC2117" s="255"/>
      <c r="HD2117" s="255"/>
      <c r="HE2117" s="255"/>
      <c r="HF2117" s="255"/>
      <c r="HG2117" s="255"/>
      <c r="HH2117" s="255"/>
      <c r="HI2117" s="255"/>
      <c r="HJ2117" s="255"/>
      <c r="HK2117" s="255"/>
      <c r="HL2117" s="255"/>
      <c r="HM2117" s="255"/>
      <c r="HN2117" s="255"/>
      <c r="HO2117" s="255"/>
      <c r="HP2117" s="255"/>
      <c r="HQ2117" s="255"/>
      <c r="HR2117" s="255"/>
      <c r="HS2117" s="255"/>
      <c r="HT2117" s="255"/>
      <c r="HU2117" s="255"/>
      <c r="HV2117" s="255"/>
      <c r="HW2117" s="255"/>
      <c r="HX2117" s="255"/>
      <c r="HY2117" s="255"/>
      <c r="HZ2117" s="255"/>
      <c r="IA2117" s="255"/>
      <c r="IB2117" s="255"/>
      <c r="IC2117" s="255"/>
      <c r="ID2117" s="255"/>
      <c r="IE2117" s="255"/>
      <c r="IF2117" s="255"/>
      <c r="IG2117" s="255"/>
      <c r="IH2117" s="255"/>
      <c r="II2117" s="255"/>
      <c r="IJ2117" s="255"/>
      <c r="IK2117" s="255"/>
      <c r="IL2117" s="255"/>
      <c r="IM2117" s="255"/>
      <c r="IN2117" s="255"/>
      <c r="IO2117" s="255"/>
      <c r="IP2117" s="255"/>
      <c r="IQ2117" s="255"/>
      <c r="IR2117" s="255"/>
      <c r="IS2117" s="255"/>
      <c r="IT2117" s="255"/>
      <c r="IU2117" s="255"/>
      <c r="IV2117" s="255"/>
    </row>
    <row r="2118" spans="1:256">
      <c r="A2118" s="16">
        <v>41415.334803240738</v>
      </c>
      <c r="B2118" s="300">
        <v>3</v>
      </c>
      <c r="C2118" s="5">
        <v>0.87</v>
      </c>
      <c r="D2118" s="5">
        <v>0.9</v>
      </c>
      <c r="E2118" s="5">
        <v>0.87</v>
      </c>
      <c r="F2118" s="5">
        <v>0.89</v>
      </c>
      <c r="G2118" s="6">
        <v>456833</v>
      </c>
      <c r="H2118" s="113">
        <f t="shared" si="3524"/>
        <v>0.89</v>
      </c>
      <c r="I2118" s="19">
        <f t="shared" si="3534"/>
        <v>1.1363636363636374E-2</v>
      </c>
      <c r="J2118" s="8">
        <f t="shared" ref="J2118:J2123" si="3538">(L2118)+2*STDEVPA(H2099:H2118)</f>
        <v>1.0392932117297988</v>
      </c>
      <c r="K2118" s="8">
        <f t="shared" ref="K2118:K2123" si="3539">(L2118)-(2*STDEVPA(H2099:H2118))</f>
        <v>0.79770678827020136</v>
      </c>
      <c r="L2118" s="8">
        <f t="shared" ref="L2118:L2123" si="3540">AVERAGE(H2099:H2118)</f>
        <v>0.91850000000000009</v>
      </c>
      <c r="M2118" s="19">
        <f t="shared" ref="M2118:M2123" si="3541">(J2118-K2118)/K2118</f>
        <v>0.30285115660538503</v>
      </c>
      <c r="N2118" s="19">
        <f t="shared" si="3528"/>
        <v>-0.18654619304563774</v>
      </c>
      <c r="O2118" s="19">
        <f t="shared" si="3529"/>
        <v>-3.3551161412890773E-2</v>
      </c>
      <c r="P2118" s="19">
        <f t="shared" si="3535"/>
        <v>1.7967764111342089E-2</v>
      </c>
      <c r="Q2118" s="303">
        <v>175</v>
      </c>
      <c r="R2118" s="306">
        <v>403770.495</v>
      </c>
      <c r="S2118" s="66">
        <f t="shared" ref="S2118:S2123" si="3542">R2118/Q2118</f>
        <v>2307.2599714285716</v>
      </c>
      <c r="T2118" t="str">
        <f t="shared" si="3537"/>
        <v/>
      </c>
      <c r="U2118" t="str">
        <f t="shared" si="3537"/>
        <v/>
      </c>
      <c r="V2118" t="str">
        <f t="shared" si="3537"/>
        <v/>
      </c>
      <c r="W2118" t="str">
        <f t="shared" si="3537"/>
        <v/>
      </c>
      <c r="X2118" s="63"/>
      <c r="Y2118" s="219">
        <f t="shared" ref="Y2118:Y2123" si="3543">SLOPE(H2105:H2118,AB2105:AB2118)</f>
        <v>-3.2087912087912117E-3</v>
      </c>
      <c r="Z2118" s="78">
        <f t="shared" ref="Z2118:Z2123" si="3544">Z2117+(0.154*(F2118-Z2117))</f>
        <v>0.89135054219313536</v>
      </c>
      <c r="AA2118" s="78">
        <f t="shared" ref="AA2118:AA2123" si="3545">AA2117+(0.074*(F2118-AA2117))</f>
        <v>0.94680636005872332</v>
      </c>
      <c r="AB2118" s="74">
        <f t="shared" si="3009"/>
        <v>2117</v>
      </c>
      <c r="AC2118" s="80">
        <f t="shared" ref="AC2118:AC2123" si="3546">AD2118-AE2118</f>
        <v>3.349706894011921E-3</v>
      </c>
      <c r="AD2118" s="79">
        <f t="shared" si="3526"/>
        <v>-5.5455817865587953E-2</v>
      </c>
      <c r="AE2118" s="81">
        <f t="shared" ref="AE2118:AE2123" si="3547">AE2117+(0.2*(AD2118-AE2117))</f>
        <v>-5.8805524759599874E-2</v>
      </c>
      <c r="AF2118" s="19">
        <f t="shared" ref="AF2118:AF2123" si="3548">AD2118/AA2118</f>
        <v>-5.857144629039928E-2</v>
      </c>
      <c r="AG2118" s="93">
        <f t="shared" si="3536"/>
        <v>-32.416029565302011</v>
      </c>
      <c r="AH2118" s="91">
        <f t="shared" ref="AH2118:AH2123" si="3549">SLOPE(AC2105:AC2118,AB2105:AB2118)</f>
        <v>1.6076031558251056E-3</v>
      </c>
      <c r="AI2118" s="96">
        <f t="shared" ref="AI2118:AI2123" si="3550">INTERCEPT(AB2105:AB2118,AC2105:AC2118)</f>
        <v>2115.6703807828021</v>
      </c>
      <c r="AJ2118" s="5">
        <f t="shared" si="3527"/>
        <v>1.0000000000000009E-2</v>
      </c>
      <c r="AK2118" s="5">
        <f t="shared" si="3500"/>
        <v>1.0000000000000009E-2</v>
      </c>
      <c r="AL2118" s="5">
        <f t="shared" ref="AL2118:AL2123" si="3551">IF(AJ2118&lt;0,AJ2118,0)</f>
        <v>0</v>
      </c>
      <c r="AM2118" s="95">
        <f t="shared" si="3532"/>
        <v>1.1071428571428581E-2</v>
      </c>
      <c r="AN2118" s="95">
        <f t="shared" ref="AN2118:AN2123" si="3552">(AVERAGE(AL2105:AL2118))</f>
        <v>-1.6071428571428577E-2</v>
      </c>
      <c r="AO2118" s="78">
        <f t="shared" ref="AO2118:AO2123" si="3553">ABS(AM2118/AN2118)</f>
        <v>0.68888888888888922</v>
      </c>
      <c r="AP2118" s="296">
        <f t="shared" ref="AP2118:AP2123" si="3554">IF(AN2118=0,100,100-(100/(1+AO2118)))</f>
        <v>40.789473684210535</v>
      </c>
      <c r="AQ2118" s="8"/>
      <c r="AR2118" s="8">
        <f t="shared" ref="AR2118:AR2123" si="3555">IF(ISERROR(((F2118-E2118)-(D2118-F2118))/(D2118-E2118)),0,((F2118-E2118)-(D2118-F2118))/(D2118-E2118))</f>
        <v>0.33333333333333331</v>
      </c>
      <c r="AS2118" s="114">
        <f t="shared" ref="AS2118:AS2123" si="3556">IF(ISERROR(AR2118*G2118),0,AR2118*G2118)</f>
        <v>152277.66666666666</v>
      </c>
      <c r="AT2118" s="103">
        <f t="shared" ref="AT2118:AT2123" si="3557">SUM(AS2099:AS2118)/SUM(G2099:G2118)</f>
        <v>-0.15445356874149926</v>
      </c>
      <c r="AU2118" s="5">
        <f t="shared" ref="AU2118:AU2123" si="3558">F2118</f>
        <v>0.89</v>
      </c>
      <c r="AV2118" s="93">
        <f t="shared" ref="AV2118:AV2123" si="3559">AS2118/R2118</f>
        <v>0.3771391633424494</v>
      </c>
      <c r="AW2118" s="210">
        <f t="shared" ref="AW2118:AW2123" si="3560">(D2118-E2118)/E2118</f>
        <v>3.4482758620689689E-2</v>
      </c>
      <c r="AX2118" s="276">
        <f t="shared" si="3533"/>
        <v>5.1008785787772949E-3</v>
      </c>
      <c r="AY2118" s="19">
        <f t="shared" si="3530"/>
        <v>-0.60561615325973572</v>
      </c>
      <c r="AZ2118" s="255"/>
      <c r="BA2118" s="255"/>
      <c r="BB2118" s="255"/>
      <c r="BC2118" s="255"/>
      <c r="BD2118" s="255"/>
      <c r="BE2118" s="255"/>
      <c r="BF2118" s="255"/>
      <c r="BG2118" s="255"/>
      <c r="BH2118" s="255"/>
      <c r="BI2118" s="255"/>
      <c r="BJ2118" s="255"/>
      <c r="BK2118" s="255"/>
      <c r="BL2118" s="255"/>
      <c r="BM2118" s="255"/>
      <c r="BN2118" s="255"/>
      <c r="BO2118" s="255"/>
      <c r="BP2118" s="255"/>
      <c r="BQ2118" s="255"/>
      <c r="BR2118" s="255"/>
      <c r="BS2118" s="255"/>
      <c r="BT2118" s="255"/>
      <c r="BU2118" s="255"/>
      <c r="BV2118" s="255"/>
      <c r="BW2118" s="255"/>
      <c r="BX2118" s="255"/>
      <c r="BY2118" s="255"/>
      <c r="BZ2118" s="255"/>
      <c r="CA2118" s="255"/>
      <c r="CB2118" s="255"/>
      <c r="CC2118" s="255"/>
      <c r="CD2118" s="255"/>
      <c r="CE2118" s="255"/>
      <c r="CF2118" s="255"/>
      <c r="CG2118" s="255"/>
      <c r="CH2118" s="255"/>
      <c r="CI2118" s="255"/>
      <c r="CJ2118" s="255"/>
      <c r="CK2118" s="255"/>
      <c r="CL2118" s="255"/>
      <c r="CM2118" s="255"/>
      <c r="CN2118" s="255"/>
      <c r="CO2118" s="255"/>
      <c r="CP2118" s="255"/>
      <c r="CQ2118" s="255"/>
      <c r="CR2118" s="255"/>
      <c r="CS2118" s="255"/>
      <c r="CT2118" s="255"/>
      <c r="CU2118" s="255"/>
      <c r="CV2118" s="255"/>
      <c r="CW2118" s="255"/>
      <c r="CX2118" s="255"/>
      <c r="CY2118" s="255"/>
      <c r="CZ2118" s="255"/>
      <c r="DA2118" s="255"/>
      <c r="DB2118" s="255"/>
      <c r="DC2118" s="255"/>
      <c r="DD2118" s="255"/>
      <c r="DE2118" s="255"/>
      <c r="DF2118" s="255"/>
      <c r="DG2118" s="255"/>
      <c r="DH2118" s="255"/>
      <c r="DI2118" s="255"/>
      <c r="DJ2118" s="255"/>
      <c r="DK2118" s="255"/>
      <c r="DL2118" s="255"/>
      <c r="DM2118" s="255"/>
      <c r="DN2118" s="255"/>
      <c r="DO2118" s="255"/>
      <c r="DP2118" s="255"/>
      <c r="DQ2118" s="255"/>
      <c r="DR2118" s="255"/>
      <c r="DS2118" s="255"/>
      <c r="DT2118" s="255"/>
      <c r="DU2118" s="255"/>
      <c r="DV2118" s="255"/>
      <c r="DW2118" s="255"/>
      <c r="DX2118" s="255"/>
      <c r="DY2118" s="255"/>
      <c r="DZ2118" s="255"/>
      <c r="EA2118" s="255"/>
      <c r="EB2118" s="255"/>
      <c r="EC2118" s="255"/>
      <c r="ED2118" s="255"/>
      <c r="EE2118" s="255"/>
      <c r="EF2118" s="255"/>
      <c r="EG2118" s="255"/>
      <c r="EH2118" s="255"/>
      <c r="EI2118" s="255"/>
      <c r="EJ2118" s="255"/>
      <c r="EK2118" s="255"/>
      <c r="EL2118" s="255"/>
      <c r="EM2118" s="255"/>
      <c r="EN2118" s="255"/>
      <c r="EO2118" s="255"/>
      <c r="EP2118" s="255"/>
      <c r="EQ2118" s="255"/>
      <c r="ER2118" s="255"/>
      <c r="ES2118" s="255"/>
      <c r="ET2118" s="255"/>
      <c r="EU2118" s="255"/>
      <c r="EV2118" s="255"/>
      <c r="EW2118" s="255"/>
      <c r="EX2118" s="255"/>
      <c r="EY2118" s="255"/>
      <c r="EZ2118" s="255"/>
      <c r="FA2118" s="255"/>
      <c r="FB2118" s="255"/>
      <c r="FC2118" s="255"/>
      <c r="FD2118" s="255"/>
      <c r="FE2118" s="255"/>
      <c r="FF2118" s="255"/>
      <c r="FG2118" s="255"/>
      <c r="FH2118" s="255"/>
      <c r="FI2118" s="255"/>
      <c r="FJ2118" s="255"/>
      <c r="FK2118" s="255"/>
      <c r="FL2118" s="255"/>
      <c r="FM2118" s="255"/>
      <c r="FN2118" s="255"/>
      <c r="FO2118" s="255"/>
      <c r="FP2118" s="255"/>
      <c r="FQ2118" s="255"/>
      <c r="FR2118" s="255"/>
      <c r="FS2118" s="255"/>
      <c r="FT2118" s="255"/>
      <c r="FU2118" s="255"/>
      <c r="FV2118" s="255"/>
      <c r="FW2118" s="255"/>
      <c r="FX2118" s="255"/>
      <c r="FY2118" s="255"/>
      <c r="FZ2118" s="255"/>
      <c r="GA2118" s="255"/>
      <c r="GB2118" s="255"/>
      <c r="GC2118" s="255"/>
      <c r="GD2118" s="255"/>
      <c r="GE2118" s="255"/>
      <c r="GF2118" s="255"/>
      <c r="GG2118" s="255"/>
      <c r="GH2118" s="255"/>
      <c r="GI2118" s="255"/>
      <c r="GJ2118" s="255"/>
      <c r="GK2118" s="255"/>
      <c r="GL2118" s="255"/>
      <c r="GM2118" s="255"/>
      <c r="GN2118" s="255"/>
      <c r="GO2118" s="255"/>
      <c r="GP2118" s="255"/>
      <c r="GQ2118" s="255"/>
      <c r="GR2118" s="255"/>
      <c r="GS2118" s="255"/>
      <c r="GT2118" s="255"/>
      <c r="GU2118" s="255"/>
      <c r="GV2118" s="255"/>
      <c r="GW2118" s="255"/>
      <c r="GX2118" s="255"/>
      <c r="GY2118" s="255"/>
      <c r="GZ2118" s="255"/>
      <c r="HA2118" s="255"/>
      <c r="HB2118" s="255"/>
      <c r="HC2118" s="255"/>
      <c r="HD2118" s="255"/>
      <c r="HE2118" s="255"/>
      <c r="HF2118" s="255"/>
      <c r="HG2118" s="255"/>
      <c r="HH2118" s="255"/>
      <c r="HI2118" s="255"/>
      <c r="HJ2118" s="255"/>
      <c r="HK2118" s="255"/>
      <c r="HL2118" s="255"/>
      <c r="HM2118" s="255"/>
      <c r="HN2118" s="255"/>
      <c r="HO2118" s="255"/>
      <c r="HP2118" s="255"/>
      <c r="HQ2118" s="255"/>
      <c r="HR2118" s="255"/>
      <c r="HS2118" s="255"/>
      <c r="HT2118" s="255"/>
      <c r="HU2118" s="255"/>
      <c r="HV2118" s="255"/>
      <c r="HW2118" s="255"/>
      <c r="HX2118" s="255"/>
      <c r="HY2118" s="255"/>
      <c r="HZ2118" s="255"/>
      <c r="IA2118" s="255"/>
      <c r="IB2118" s="255"/>
      <c r="IC2118" s="255"/>
      <c r="ID2118" s="255"/>
      <c r="IE2118" s="255"/>
      <c r="IF2118" s="255"/>
      <c r="IG2118" s="255"/>
      <c r="IH2118" s="255"/>
      <c r="II2118" s="255"/>
      <c r="IJ2118" s="255"/>
      <c r="IK2118" s="255"/>
      <c r="IL2118" s="255"/>
      <c r="IM2118" s="255"/>
      <c r="IN2118" s="255"/>
      <c r="IO2118" s="255"/>
      <c r="IP2118" s="255"/>
      <c r="IQ2118" s="255"/>
      <c r="IR2118" s="255"/>
      <c r="IS2118" s="255"/>
      <c r="IT2118" s="255"/>
      <c r="IU2118" s="255"/>
      <c r="IV2118" s="255"/>
    </row>
    <row r="2119" spans="1:256" ht="13">
      <c r="A2119" s="16">
        <v>41416.332546296297</v>
      </c>
      <c r="B2119" s="300">
        <v>4</v>
      </c>
      <c r="C2119" s="5">
        <v>0.9</v>
      </c>
      <c r="D2119" s="5">
        <v>0.9</v>
      </c>
      <c r="E2119" s="5">
        <v>0.875</v>
      </c>
      <c r="F2119" s="5">
        <v>0.88</v>
      </c>
      <c r="G2119" s="6">
        <v>513624</v>
      </c>
      <c r="H2119" s="113">
        <f t="shared" ref="H2119:H2125" si="3561">F2119</f>
        <v>0.88</v>
      </c>
      <c r="I2119" s="19">
        <f t="shared" si="3534"/>
        <v>-1.1235955056179785E-2</v>
      </c>
      <c r="J2119" s="8">
        <f t="shared" si="3538"/>
        <v>1.0199871273880816</v>
      </c>
      <c r="K2119" s="8">
        <f t="shared" si="3539"/>
        <v>0.80151287261191817</v>
      </c>
      <c r="L2119" s="8">
        <f t="shared" si="3540"/>
        <v>0.91074999999999995</v>
      </c>
      <c r="M2119" s="19">
        <f t="shared" si="3541"/>
        <v>0.27257734996097283</v>
      </c>
      <c r="N2119" s="19">
        <f t="shared" si="3528"/>
        <v>-9.996265817092112E-2</v>
      </c>
      <c r="O2119" s="19">
        <f t="shared" si="3529"/>
        <v>-1.8576167075684234E-2</v>
      </c>
      <c r="P2119" s="19">
        <f t="shared" si="3535"/>
        <v>4.7712823780403906E-3</v>
      </c>
      <c r="Q2119" s="303">
        <v>270</v>
      </c>
      <c r="R2119" s="306">
        <v>456690.16399999999</v>
      </c>
      <c r="S2119" s="66">
        <f t="shared" si="3542"/>
        <v>1691.4450518518518</v>
      </c>
      <c r="T2119" t="str">
        <f t="shared" ref="T2119:W2120" si="3562">IF(C2119&gt;$J2119,"BrokeBandUpper", IF(C2119&lt;$K2119,"BrokeBandLower", ""))</f>
        <v/>
      </c>
      <c r="U2119" t="str">
        <f t="shared" si="3562"/>
        <v/>
      </c>
      <c r="V2119" t="str">
        <f t="shared" si="3562"/>
        <v/>
      </c>
      <c r="W2119" t="str">
        <f t="shared" si="3562"/>
        <v/>
      </c>
      <c r="X2119" s="63"/>
      <c r="Y2119" s="287">
        <f t="shared" si="3543"/>
        <v>-2.5604395604395631E-3</v>
      </c>
      <c r="Z2119" s="288">
        <f t="shared" si="3544"/>
        <v>0.88960255869539251</v>
      </c>
      <c r="AA2119" s="288">
        <f t="shared" si="3545"/>
        <v>0.94186268941437779</v>
      </c>
      <c r="AB2119" s="289">
        <f t="shared" si="3009"/>
        <v>2118</v>
      </c>
      <c r="AC2119" s="290">
        <f t="shared" si="3546"/>
        <v>5.236315232491677E-3</v>
      </c>
      <c r="AD2119" s="284">
        <f t="shared" ref="AD2119:AD2125" si="3563">Z2119-AA2119</f>
        <v>-5.2260130718985276E-2</v>
      </c>
      <c r="AE2119" s="291">
        <f t="shared" si="3547"/>
        <v>-5.7496445951476953E-2</v>
      </c>
      <c r="AF2119" s="213">
        <f t="shared" si="3548"/>
        <v>-5.5485933678378396E-2</v>
      </c>
      <c r="AG2119" s="213">
        <f t="shared" si="3536"/>
        <v>0.56321594640185912</v>
      </c>
      <c r="AH2119" s="292">
        <f t="shared" si="3549"/>
        <v>1.7661725585072119E-3</v>
      </c>
      <c r="AI2119" s="293">
        <f t="shared" si="3550"/>
        <v>2115.491008096506</v>
      </c>
      <c r="AJ2119" s="294">
        <f t="shared" ref="AJ2119:AJ2125" si="3564">F2119-F2118</f>
        <v>-1.0000000000000009E-2</v>
      </c>
      <c r="AK2119" s="294">
        <f t="shared" ref="AK2119:AK2126" si="3565">IF(AJ2119&gt;0,AJ2119,0)</f>
        <v>0</v>
      </c>
      <c r="AL2119" s="294">
        <f t="shared" si="3551"/>
        <v>-1.0000000000000009E-2</v>
      </c>
      <c r="AM2119" s="295">
        <f t="shared" si="3532"/>
        <v>1.1071428571428581E-2</v>
      </c>
      <c r="AN2119" s="295">
        <f t="shared" si="3552"/>
        <v>-1.2857142857142869E-2</v>
      </c>
      <c r="AO2119" s="288">
        <f t="shared" si="3553"/>
        <v>0.86111111111111105</v>
      </c>
      <c r="AP2119" s="296">
        <f t="shared" si="3554"/>
        <v>46.268656716417915</v>
      </c>
      <c r="AQ2119" s="285"/>
      <c r="AR2119" s="285">
        <f t="shared" si="3555"/>
        <v>-0.6</v>
      </c>
      <c r="AS2119" s="286">
        <f t="shared" si="3556"/>
        <v>-308174.39999999997</v>
      </c>
      <c r="AT2119" s="103">
        <f t="shared" si="3557"/>
        <v>-0.15371612014846614</v>
      </c>
      <c r="AU2119" s="294">
        <f t="shared" si="3558"/>
        <v>0.88</v>
      </c>
      <c r="AV2119" s="213">
        <f t="shared" si="3559"/>
        <v>-0.67479973139951399</v>
      </c>
      <c r="AW2119" s="298">
        <f t="shared" si="3560"/>
        <v>2.8571428571428598E-2</v>
      </c>
      <c r="AX2119" s="297">
        <f t="shared" si="3533"/>
        <v>-2.2732224760769024E-3</v>
      </c>
      <c r="AY2119" s="213">
        <f t="shared" si="3530"/>
        <v>-1.4456531244509263</v>
      </c>
      <c r="AZ2119" s="255"/>
      <c r="BA2119" s="255"/>
      <c r="BB2119" s="255"/>
      <c r="BC2119" s="255"/>
      <c r="BD2119" s="255"/>
      <c r="BE2119" s="255"/>
      <c r="BF2119" s="255"/>
      <c r="BG2119" s="255"/>
      <c r="BH2119" s="255"/>
      <c r="BI2119" s="255"/>
      <c r="BJ2119" s="255"/>
      <c r="BK2119" s="255"/>
      <c r="BL2119" s="255"/>
      <c r="BM2119" s="255"/>
      <c r="BN2119" s="255"/>
      <c r="BO2119" s="255"/>
      <c r="BP2119" s="255"/>
      <c r="BQ2119" s="255"/>
      <c r="BR2119" s="255"/>
      <c r="BS2119" s="255"/>
      <c r="BT2119" s="255"/>
      <c r="BU2119" s="255"/>
      <c r="BV2119" s="255"/>
      <c r="BW2119" s="255"/>
      <c r="BX2119" s="255"/>
      <c r="BY2119" s="255"/>
      <c r="BZ2119" s="255"/>
      <c r="CA2119" s="255"/>
      <c r="CB2119" s="255"/>
      <c r="CC2119" s="255"/>
      <c r="CD2119" s="255"/>
      <c r="CE2119" s="255"/>
      <c r="CF2119" s="255"/>
      <c r="CG2119" s="255"/>
      <c r="CH2119" s="255"/>
      <c r="CI2119" s="255"/>
      <c r="CJ2119" s="255"/>
      <c r="CK2119" s="255"/>
      <c r="CL2119" s="255"/>
      <c r="CM2119" s="255"/>
      <c r="CN2119" s="255"/>
      <c r="CO2119" s="255"/>
      <c r="CP2119" s="255"/>
      <c r="CQ2119" s="255"/>
      <c r="CR2119" s="255"/>
      <c r="CS2119" s="255"/>
      <c r="CT2119" s="255"/>
      <c r="CU2119" s="255"/>
      <c r="CV2119" s="255"/>
      <c r="CW2119" s="255"/>
      <c r="CX2119" s="255"/>
      <c r="CY2119" s="255"/>
      <c r="CZ2119" s="255"/>
      <c r="DA2119" s="255"/>
      <c r="DB2119" s="255"/>
      <c r="DC2119" s="255"/>
      <c r="DD2119" s="255"/>
      <c r="DE2119" s="255"/>
      <c r="DF2119" s="255"/>
      <c r="DG2119" s="255"/>
      <c r="DH2119" s="255"/>
      <c r="DI2119" s="255"/>
      <c r="DJ2119" s="255"/>
      <c r="DK2119" s="255"/>
      <c r="DL2119" s="255"/>
      <c r="DM2119" s="255"/>
      <c r="DN2119" s="255"/>
      <c r="DO2119" s="255"/>
      <c r="DP2119" s="255"/>
      <c r="DQ2119" s="255"/>
      <c r="DR2119" s="255"/>
      <c r="DS2119" s="255"/>
      <c r="DT2119" s="255"/>
      <c r="DU2119" s="255"/>
      <c r="DV2119" s="255"/>
      <c r="DW2119" s="255"/>
      <c r="DX2119" s="255"/>
      <c r="DY2119" s="255"/>
      <c r="DZ2119" s="255"/>
      <c r="EA2119" s="255"/>
      <c r="EB2119" s="255"/>
      <c r="EC2119" s="255"/>
      <c r="ED2119" s="255"/>
      <c r="EE2119" s="255"/>
      <c r="EF2119" s="255"/>
      <c r="EG2119" s="255"/>
      <c r="EH2119" s="255"/>
      <c r="EI2119" s="255"/>
      <c r="EJ2119" s="255"/>
      <c r="EK2119" s="255"/>
      <c r="EL2119" s="255"/>
      <c r="EM2119" s="255"/>
      <c r="EN2119" s="255"/>
      <c r="EO2119" s="255"/>
      <c r="EP2119" s="255"/>
      <c r="EQ2119" s="255"/>
      <c r="ER2119" s="255"/>
      <c r="ES2119" s="255"/>
      <c r="ET2119" s="255"/>
      <c r="EU2119" s="255"/>
      <c r="EV2119" s="255"/>
      <c r="EW2119" s="255"/>
      <c r="EX2119" s="255"/>
      <c r="EY2119" s="255"/>
      <c r="EZ2119" s="255"/>
      <c r="FA2119" s="255"/>
      <c r="FB2119" s="255"/>
      <c r="FC2119" s="255"/>
      <c r="FD2119" s="255"/>
      <c r="FE2119" s="255"/>
      <c r="FF2119" s="255"/>
      <c r="FG2119" s="255"/>
      <c r="FH2119" s="255"/>
      <c r="FI2119" s="255"/>
      <c r="FJ2119" s="255"/>
      <c r="FK2119" s="255"/>
      <c r="FL2119" s="255"/>
      <c r="FM2119" s="255"/>
      <c r="FN2119" s="255"/>
      <c r="FO2119" s="255"/>
      <c r="FP2119" s="255"/>
      <c r="FQ2119" s="255"/>
      <c r="FR2119" s="255"/>
      <c r="FS2119" s="255"/>
      <c r="FT2119" s="255"/>
      <c r="FU2119" s="255"/>
      <c r="FV2119" s="255"/>
      <c r="FW2119" s="255"/>
      <c r="FX2119" s="255"/>
      <c r="FY2119" s="255"/>
      <c r="FZ2119" s="255"/>
      <c r="GA2119" s="255"/>
      <c r="GB2119" s="255"/>
      <c r="GC2119" s="255"/>
      <c r="GD2119" s="255"/>
      <c r="GE2119" s="255"/>
      <c r="GF2119" s="255"/>
      <c r="GG2119" s="255"/>
      <c r="GH2119" s="255"/>
      <c r="GI2119" s="255"/>
      <c r="GJ2119" s="255"/>
      <c r="GK2119" s="255"/>
      <c r="GL2119" s="255"/>
      <c r="GM2119" s="255"/>
      <c r="GN2119" s="255"/>
      <c r="GO2119" s="255"/>
      <c r="GP2119" s="255"/>
      <c r="GQ2119" s="255"/>
      <c r="GR2119" s="255"/>
      <c r="GS2119" s="255"/>
      <c r="GT2119" s="255"/>
      <c r="GU2119" s="255"/>
      <c r="GV2119" s="255"/>
      <c r="GW2119" s="255"/>
      <c r="GX2119" s="255"/>
      <c r="GY2119" s="255"/>
      <c r="GZ2119" s="255"/>
      <c r="HA2119" s="255"/>
      <c r="HB2119" s="255"/>
      <c r="HC2119" s="255"/>
      <c r="HD2119" s="255"/>
      <c r="HE2119" s="255"/>
      <c r="HF2119" s="255"/>
      <c r="HG2119" s="255"/>
      <c r="HH2119" s="255"/>
      <c r="HI2119" s="255"/>
      <c r="HJ2119" s="255"/>
      <c r="HK2119" s="255"/>
      <c r="HL2119" s="255"/>
      <c r="HM2119" s="255"/>
      <c r="HN2119" s="255"/>
      <c r="HO2119" s="255"/>
      <c r="HP2119" s="255"/>
      <c r="HQ2119" s="255"/>
      <c r="HR2119" s="255"/>
      <c r="HS2119" s="255"/>
      <c r="HT2119" s="255"/>
      <c r="HU2119" s="255"/>
      <c r="HV2119" s="255"/>
      <c r="HW2119" s="255"/>
      <c r="HX2119" s="255"/>
      <c r="HY2119" s="255"/>
      <c r="HZ2119" s="255"/>
      <c r="IA2119" s="255"/>
      <c r="IB2119" s="255"/>
      <c r="IC2119" s="255"/>
      <c r="ID2119" s="255"/>
      <c r="IE2119" s="255"/>
      <c r="IF2119" s="255"/>
      <c r="IG2119" s="255"/>
      <c r="IH2119" s="255"/>
      <c r="II2119" s="255"/>
      <c r="IJ2119" s="255"/>
      <c r="IK2119" s="255"/>
      <c r="IL2119" s="255"/>
      <c r="IM2119" s="255"/>
      <c r="IN2119" s="255"/>
      <c r="IO2119" s="255"/>
      <c r="IP2119" s="255"/>
      <c r="IQ2119" s="255"/>
      <c r="IR2119" s="255"/>
      <c r="IS2119" s="255"/>
      <c r="IT2119" s="255"/>
      <c r="IU2119" s="255"/>
      <c r="IV2119" s="255"/>
    </row>
    <row r="2120" spans="1:256">
      <c r="A2120" s="16">
        <v>41417.349108796298</v>
      </c>
      <c r="B2120" s="300">
        <v>5</v>
      </c>
      <c r="C2120" s="5">
        <v>0.875</v>
      </c>
      <c r="D2120" s="5">
        <v>0.88</v>
      </c>
      <c r="E2120" s="5">
        <v>0.86</v>
      </c>
      <c r="F2120" s="5">
        <v>0.86499999999999999</v>
      </c>
      <c r="G2120" s="6">
        <v>586682</v>
      </c>
      <c r="H2120" s="113">
        <f t="shared" si="3561"/>
        <v>0.86499999999999999</v>
      </c>
      <c r="I2120" s="19">
        <f t="shared" si="3534"/>
        <v>-1.7045454545454562E-2</v>
      </c>
      <c r="J2120" s="8">
        <f t="shared" si="3538"/>
        <v>1.0056261503002542</v>
      </c>
      <c r="K2120" s="8">
        <f t="shared" si="3539"/>
        <v>0.80187384969974551</v>
      </c>
      <c r="L2120" s="8">
        <f t="shared" si="3540"/>
        <v>0.90374999999999983</v>
      </c>
      <c r="M2120" s="19">
        <f t="shared" si="3541"/>
        <v>0.25409520547003978</v>
      </c>
      <c r="N2120" s="19">
        <f t="shared" si="3528"/>
        <v>-6.7805136756884946E-2</v>
      </c>
      <c r="O2120" s="19">
        <f t="shared" si="3529"/>
        <v>-1.4079566988852247E-2</v>
      </c>
      <c r="P2120" s="19">
        <f t="shared" si="3535"/>
        <v>4.5036966986071269E-4</v>
      </c>
      <c r="Q2120" s="303">
        <v>363</v>
      </c>
      <c r="R2120" s="306">
        <v>510347.85200000001</v>
      </c>
      <c r="S2120" s="66">
        <f t="shared" si="3542"/>
        <v>1405.9169476584023</v>
      </c>
      <c r="T2120" t="str">
        <f t="shared" si="3562"/>
        <v/>
      </c>
      <c r="U2120" t="str">
        <f t="shared" si="3562"/>
        <v/>
      </c>
      <c r="V2120" t="str">
        <f t="shared" si="3562"/>
        <v/>
      </c>
      <c r="W2120" t="str">
        <f t="shared" si="3562"/>
        <v/>
      </c>
      <c r="X2120" s="63"/>
      <c r="Y2120" s="219">
        <f t="shared" si="3543"/>
        <v>-2.3956043956043973E-3</v>
      </c>
      <c r="Z2120" s="78">
        <f t="shared" si="3544"/>
        <v>0.88581376465630202</v>
      </c>
      <c r="AA2120" s="78">
        <f t="shared" si="3545"/>
        <v>0.93617485039771386</v>
      </c>
      <c r="AB2120" s="74">
        <f t="shared" si="3009"/>
        <v>2119</v>
      </c>
      <c r="AC2120" s="80">
        <f t="shared" si="3546"/>
        <v>5.708288168052085E-3</v>
      </c>
      <c r="AD2120" s="79">
        <f t="shared" si="3563"/>
        <v>-5.0361085741411848E-2</v>
      </c>
      <c r="AE2120" s="81">
        <f t="shared" si="3547"/>
        <v>-5.6069373909463933E-2</v>
      </c>
      <c r="AF2120" s="19">
        <f t="shared" si="3548"/>
        <v>-5.3794529643705999E-2</v>
      </c>
      <c r="AG2120" s="93">
        <f t="shared" si="3536"/>
        <v>9.0134553518051233E-2</v>
      </c>
      <c r="AH2120" s="91">
        <f t="shared" si="3549"/>
        <v>1.7984258036288657E-3</v>
      </c>
      <c r="AI2120" s="96">
        <f t="shared" si="3550"/>
        <v>2115.5388472359336</v>
      </c>
      <c r="AJ2120" s="5">
        <f t="shared" si="3564"/>
        <v>-1.5000000000000013E-2</v>
      </c>
      <c r="AK2120" s="5">
        <f t="shared" si="3565"/>
        <v>0</v>
      </c>
      <c r="AL2120" s="5">
        <f t="shared" si="3551"/>
        <v>-1.5000000000000013E-2</v>
      </c>
      <c r="AM2120" s="95">
        <f t="shared" si="3532"/>
        <v>1.1071428571428581E-2</v>
      </c>
      <c r="AN2120" s="95">
        <f t="shared" si="3552"/>
        <v>-1.3571428571428583E-2</v>
      </c>
      <c r="AO2120" s="78">
        <f t="shared" si="3553"/>
        <v>0.81578947368421051</v>
      </c>
      <c r="AP2120" s="296">
        <f t="shared" si="3554"/>
        <v>44.927536231884062</v>
      </c>
      <c r="AQ2120" s="8"/>
      <c r="AR2120" s="8">
        <f t="shared" si="3555"/>
        <v>-0.5</v>
      </c>
      <c r="AS2120" s="114">
        <f t="shared" si="3556"/>
        <v>-293341</v>
      </c>
      <c r="AT2120" s="103">
        <f t="shared" si="3557"/>
        <v>-0.18812123434235378</v>
      </c>
      <c r="AU2120" s="5">
        <f t="shared" si="3558"/>
        <v>0.86499999999999999</v>
      </c>
      <c r="AV2120" s="93">
        <f t="shared" si="3559"/>
        <v>-0.57478639098886619</v>
      </c>
      <c r="AW2120" s="210">
        <f t="shared" si="3560"/>
        <v>2.3255813953488393E-2</v>
      </c>
      <c r="AX2120" s="276">
        <f t="shared" si="3533"/>
        <v>-8.5965301572422711E-3</v>
      </c>
      <c r="AY2120" s="19">
        <f t="shared" si="3530"/>
        <v>-2.7816492876130852</v>
      </c>
      <c r="AZ2120" s="255"/>
      <c r="BA2120" s="255"/>
      <c r="BB2120" s="255"/>
      <c r="BC2120" s="255"/>
      <c r="BD2120" s="255"/>
      <c r="BE2120" s="255"/>
      <c r="BF2120" s="255"/>
      <c r="BG2120" s="255"/>
      <c r="BH2120" s="255"/>
      <c r="BI2120" s="255"/>
      <c r="BJ2120" s="255"/>
      <c r="BK2120" s="255"/>
      <c r="BL2120" s="255"/>
      <c r="BM2120" s="255"/>
      <c r="BN2120" s="255"/>
      <c r="BO2120" s="255"/>
      <c r="BP2120" s="255"/>
      <c r="BQ2120" s="255"/>
      <c r="BR2120" s="255"/>
      <c r="BS2120" s="255"/>
      <c r="BT2120" s="255"/>
      <c r="BU2120" s="255"/>
      <c r="BV2120" s="255"/>
      <c r="BW2120" s="255"/>
      <c r="BX2120" s="255"/>
      <c r="BY2120" s="255"/>
      <c r="BZ2120" s="255"/>
      <c r="CA2120" s="255"/>
      <c r="CB2120" s="255"/>
      <c r="CC2120" s="255"/>
      <c r="CD2120" s="255"/>
      <c r="CE2120" s="255"/>
      <c r="CF2120" s="255"/>
      <c r="CG2120" s="255"/>
      <c r="CH2120" s="255"/>
      <c r="CI2120" s="255"/>
      <c r="CJ2120" s="255"/>
      <c r="CK2120" s="255"/>
      <c r="CL2120" s="255"/>
      <c r="CM2120" s="255"/>
      <c r="CN2120" s="255"/>
      <c r="CO2120" s="255"/>
      <c r="CP2120" s="255"/>
      <c r="CQ2120" s="255"/>
      <c r="CR2120" s="255"/>
      <c r="CS2120" s="255"/>
      <c r="CT2120" s="255"/>
      <c r="CU2120" s="255"/>
      <c r="CV2120" s="255"/>
      <c r="CW2120" s="255"/>
      <c r="CX2120" s="255"/>
      <c r="CY2120" s="255"/>
      <c r="CZ2120" s="255"/>
      <c r="DA2120" s="255"/>
      <c r="DB2120" s="255"/>
      <c r="DC2120" s="255"/>
      <c r="DD2120" s="255"/>
      <c r="DE2120" s="255"/>
      <c r="DF2120" s="255"/>
      <c r="DG2120" s="255"/>
      <c r="DH2120" s="255"/>
      <c r="DI2120" s="255"/>
      <c r="DJ2120" s="255"/>
      <c r="DK2120" s="255"/>
      <c r="DL2120" s="255"/>
      <c r="DM2120" s="255"/>
      <c r="DN2120" s="255"/>
      <c r="DO2120" s="255"/>
      <c r="DP2120" s="255"/>
      <c r="DQ2120" s="255"/>
      <c r="DR2120" s="255"/>
      <c r="DS2120" s="255"/>
      <c r="DT2120" s="255"/>
      <c r="DU2120" s="255"/>
      <c r="DV2120" s="255"/>
      <c r="DW2120" s="255"/>
      <c r="DX2120" s="255"/>
      <c r="DY2120" s="255"/>
      <c r="DZ2120" s="255"/>
      <c r="EA2120" s="255"/>
      <c r="EB2120" s="255"/>
      <c r="EC2120" s="255"/>
      <c r="ED2120" s="255"/>
      <c r="EE2120" s="255"/>
      <c r="EF2120" s="255"/>
      <c r="EG2120" s="255"/>
      <c r="EH2120" s="255"/>
      <c r="EI2120" s="255"/>
      <c r="EJ2120" s="255"/>
      <c r="EK2120" s="255"/>
      <c r="EL2120" s="255"/>
      <c r="EM2120" s="255"/>
      <c r="EN2120" s="255"/>
      <c r="EO2120" s="255"/>
      <c r="EP2120" s="255"/>
      <c r="EQ2120" s="255"/>
      <c r="ER2120" s="255"/>
      <c r="ES2120" s="255"/>
      <c r="ET2120" s="255"/>
      <c r="EU2120" s="255"/>
      <c r="EV2120" s="255"/>
      <c r="EW2120" s="255"/>
      <c r="EX2120" s="255"/>
      <c r="EY2120" s="255"/>
      <c r="EZ2120" s="255"/>
      <c r="FA2120" s="255"/>
      <c r="FB2120" s="255"/>
      <c r="FC2120" s="255"/>
      <c r="FD2120" s="255"/>
      <c r="FE2120" s="255"/>
      <c r="FF2120" s="255"/>
      <c r="FG2120" s="255"/>
      <c r="FH2120" s="255"/>
      <c r="FI2120" s="255"/>
      <c r="FJ2120" s="255"/>
      <c r="FK2120" s="255"/>
      <c r="FL2120" s="255"/>
      <c r="FM2120" s="255"/>
      <c r="FN2120" s="255"/>
      <c r="FO2120" s="255"/>
      <c r="FP2120" s="255"/>
      <c r="FQ2120" s="255"/>
      <c r="FR2120" s="255"/>
      <c r="FS2120" s="255"/>
      <c r="FT2120" s="255"/>
      <c r="FU2120" s="255"/>
      <c r="FV2120" s="255"/>
      <c r="FW2120" s="255"/>
      <c r="FX2120" s="255"/>
      <c r="FY2120" s="255"/>
      <c r="FZ2120" s="255"/>
      <c r="GA2120" s="255"/>
      <c r="GB2120" s="255"/>
      <c r="GC2120" s="255"/>
      <c r="GD2120" s="255"/>
      <c r="GE2120" s="255"/>
      <c r="GF2120" s="255"/>
      <c r="GG2120" s="255"/>
      <c r="GH2120" s="255"/>
      <c r="GI2120" s="255"/>
      <c r="GJ2120" s="255"/>
      <c r="GK2120" s="255"/>
      <c r="GL2120" s="255"/>
      <c r="GM2120" s="255"/>
      <c r="GN2120" s="255"/>
      <c r="GO2120" s="255"/>
      <c r="GP2120" s="255"/>
      <c r="GQ2120" s="255"/>
      <c r="GR2120" s="255"/>
      <c r="GS2120" s="255"/>
      <c r="GT2120" s="255"/>
      <c r="GU2120" s="255"/>
      <c r="GV2120" s="255"/>
      <c r="GW2120" s="255"/>
      <c r="GX2120" s="255"/>
      <c r="GY2120" s="255"/>
      <c r="GZ2120" s="255"/>
      <c r="HA2120" s="255"/>
      <c r="HB2120" s="255"/>
      <c r="HC2120" s="255"/>
      <c r="HD2120" s="255"/>
      <c r="HE2120" s="255"/>
      <c r="HF2120" s="255"/>
      <c r="HG2120" s="255"/>
      <c r="HH2120" s="255"/>
      <c r="HI2120" s="255"/>
      <c r="HJ2120" s="255"/>
      <c r="HK2120" s="255"/>
      <c r="HL2120" s="255"/>
      <c r="HM2120" s="255"/>
      <c r="HN2120" s="255"/>
      <c r="HO2120" s="255"/>
      <c r="HP2120" s="255"/>
      <c r="HQ2120" s="255"/>
      <c r="HR2120" s="255"/>
      <c r="HS2120" s="255"/>
      <c r="HT2120" s="255"/>
      <c r="HU2120" s="255"/>
      <c r="HV2120" s="255"/>
      <c r="HW2120" s="255"/>
      <c r="HX2120" s="255"/>
      <c r="HY2120" s="255"/>
      <c r="HZ2120" s="255"/>
      <c r="IA2120" s="255"/>
      <c r="IB2120" s="255"/>
      <c r="IC2120" s="255"/>
      <c r="ID2120" s="255"/>
      <c r="IE2120" s="255"/>
      <c r="IF2120" s="255"/>
      <c r="IG2120" s="255"/>
      <c r="IH2120" s="255"/>
      <c r="II2120" s="255"/>
      <c r="IJ2120" s="255"/>
      <c r="IK2120" s="255"/>
      <c r="IL2120" s="255"/>
      <c r="IM2120" s="255"/>
      <c r="IN2120" s="255"/>
      <c r="IO2120" s="255"/>
      <c r="IP2120" s="255"/>
      <c r="IQ2120" s="255"/>
      <c r="IR2120" s="255"/>
      <c r="IS2120" s="255"/>
      <c r="IT2120" s="255"/>
      <c r="IU2120" s="255"/>
      <c r="IV2120" s="255"/>
    </row>
    <row r="2121" spans="1:256" ht="13">
      <c r="A2121" s="16">
        <v>41418.584629629629</v>
      </c>
      <c r="B2121" s="300">
        <v>6</v>
      </c>
      <c r="C2121" s="5">
        <v>0.88500000000000001</v>
      </c>
      <c r="D2121" s="5">
        <v>0.89500000000000002</v>
      </c>
      <c r="E2121" s="5">
        <v>0.85</v>
      </c>
      <c r="F2121" s="5">
        <v>0.87</v>
      </c>
      <c r="G2121" s="6">
        <v>955523</v>
      </c>
      <c r="H2121" s="113">
        <f t="shared" si="3561"/>
        <v>0.87</v>
      </c>
      <c r="I2121" s="19">
        <f t="shared" si="3534"/>
        <v>5.7803468208092535E-3</v>
      </c>
      <c r="J2121" s="8">
        <f t="shared" si="3538"/>
        <v>0.98038303137664407</v>
      </c>
      <c r="K2121" s="8">
        <f t="shared" si="3539"/>
        <v>0.81111696862335625</v>
      </c>
      <c r="L2121" s="8">
        <f t="shared" si="3540"/>
        <v>0.89575000000000016</v>
      </c>
      <c r="M2121" s="19">
        <f t="shared" si="3541"/>
        <v>0.20868267993526202</v>
      </c>
      <c r="N2121" s="19">
        <f t="shared" ref="N2121:N2127" si="3566">IF(A2122&gt;A2121,(M2121-M2120)/M2120, (M2121-M2122)/M2122)</f>
        <v>-0.17872248101167862</v>
      </c>
      <c r="O2121" s="19">
        <f t="shared" ref="O2121:O2127" si="3567">IF(A2122&gt;A2121,(J2121-J2120)/J2120, (J2121-J2122)/J2122)</f>
        <v>-2.5101891906921015E-2</v>
      </c>
      <c r="P2121" s="19">
        <f t="shared" si="3535"/>
        <v>1.1526899059087338E-2</v>
      </c>
      <c r="Q2121" s="303">
        <v>699</v>
      </c>
      <c r="R2121" s="306">
        <v>814622.65599999996</v>
      </c>
      <c r="S2121" s="66">
        <f t="shared" si="3542"/>
        <v>1165.4115250357654</v>
      </c>
      <c r="T2121" t="str">
        <f t="shared" ref="T2121:W2122" si="3568">IF(C2121&gt;$J2121,"BrokeBandUpper", IF(C2121&lt;$K2121,"BrokeBandLower", ""))</f>
        <v/>
      </c>
      <c r="U2121" t="str">
        <f t="shared" si="3568"/>
        <v/>
      </c>
      <c r="V2121" t="str">
        <f t="shared" si="3568"/>
        <v/>
      </c>
      <c r="W2121" t="str">
        <f t="shared" si="3568"/>
        <v/>
      </c>
      <c r="X2121" s="63" t="s">
        <v>89</v>
      </c>
      <c r="Y2121" s="287">
        <f t="shared" si="3543"/>
        <v>-1.6043956043956058E-3</v>
      </c>
      <c r="Z2121" s="288">
        <f t="shared" si="3544"/>
        <v>0.88337844489923145</v>
      </c>
      <c r="AA2121" s="288">
        <f t="shared" si="3545"/>
        <v>0.93127791146828309</v>
      </c>
      <c r="AB2121" s="289">
        <f t="shared" si="3009"/>
        <v>2120</v>
      </c>
      <c r="AC2121" s="290">
        <f t="shared" si="3546"/>
        <v>6.5359258723298314E-3</v>
      </c>
      <c r="AD2121" s="284">
        <f t="shared" si="3563"/>
        <v>-4.7899466569051641E-2</v>
      </c>
      <c r="AE2121" s="291">
        <f t="shared" si="3547"/>
        <v>-5.4435392441381472E-2</v>
      </c>
      <c r="AF2121" s="213">
        <f t="shared" si="3548"/>
        <v>-5.1434127212930218E-2</v>
      </c>
      <c r="AG2121" s="213">
        <f t="shared" si="3536"/>
        <v>0.14498877420201653</v>
      </c>
      <c r="AH2121" s="292">
        <f t="shared" si="3549"/>
        <v>1.7858122479258226E-3</v>
      </c>
      <c r="AI2121" s="293">
        <f t="shared" si="3550"/>
        <v>2115.6641549616588</v>
      </c>
      <c r="AJ2121" s="294">
        <f t="shared" si="3564"/>
        <v>5.0000000000000044E-3</v>
      </c>
      <c r="AK2121" s="294">
        <f t="shared" si="3565"/>
        <v>5.0000000000000044E-3</v>
      </c>
      <c r="AL2121" s="294">
        <f t="shared" si="3551"/>
        <v>0</v>
      </c>
      <c r="AM2121" s="295">
        <f t="shared" ref="AM2121:AM2126" si="3569">(AVERAGE(AK2108:AK2121))</f>
        <v>1.0714285714285723E-2</v>
      </c>
      <c r="AN2121" s="295">
        <f t="shared" si="3552"/>
        <v>-1.3571428571428583E-2</v>
      </c>
      <c r="AO2121" s="288">
        <f t="shared" si="3553"/>
        <v>0.78947368421052633</v>
      </c>
      <c r="AP2121" s="296">
        <f t="shared" si="3554"/>
        <v>44.117647058823529</v>
      </c>
      <c r="AQ2121" s="285"/>
      <c r="AR2121" s="285">
        <f t="shared" si="3555"/>
        <v>-0.1111111111111111</v>
      </c>
      <c r="AS2121" s="286">
        <f t="shared" si="3556"/>
        <v>-106169.22222222222</v>
      </c>
      <c r="AT2121" s="103">
        <f t="shared" si="3557"/>
        <v>-0.26912421901851002</v>
      </c>
      <c r="AU2121" s="294">
        <f t="shared" si="3558"/>
        <v>0.87</v>
      </c>
      <c r="AV2121" s="213">
        <f t="shared" si="3559"/>
        <v>-0.13032932664006613</v>
      </c>
      <c r="AW2121" s="298">
        <f t="shared" si="3560"/>
        <v>5.2941176470588283E-2</v>
      </c>
      <c r="AX2121" s="297">
        <f t="shared" ref="AX2121:AX2126" si="3570">SLOPE(M2108:M2121,AB2108:AB2121)</f>
        <v>-1.5162688039747109E-2</v>
      </c>
      <c r="AY2121" s="213">
        <f t="shared" si="3530"/>
        <v>-0.76381490699164045</v>
      </c>
      <c r="AZ2121" s="255"/>
      <c r="BA2121" s="255"/>
      <c r="BB2121" s="255"/>
      <c r="BC2121" s="255"/>
      <c r="BD2121" s="255"/>
      <c r="BE2121" s="255"/>
      <c r="BF2121" s="255"/>
      <c r="BG2121" s="255"/>
      <c r="BH2121" s="255"/>
      <c r="BI2121" s="255"/>
      <c r="BJ2121" s="255"/>
      <c r="BK2121" s="255"/>
      <c r="BL2121" s="255"/>
      <c r="BM2121" s="255"/>
      <c r="BN2121" s="255"/>
      <c r="BO2121" s="255"/>
      <c r="BP2121" s="255"/>
      <c r="BQ2121" s="255"/>
      <c r="BR2121" s="255"/>
      <c r="BS2121" s="255"/>
      <c r="BT2121" s="255"/>
      <c r="BU2121" s="255"/>
      <c r="BV2121" s="255"/>
      <c r="BW2121" s="255"/>
      <c r="BX2121" s="255"/>
      <c r="BY2121" s="255"/>
      <c r="BZ2121" s="255"/>
      <c r="CA2121" s="255"/>
      <c r="CB2121" s="255"/>
      <c r="CC2121" s="255"/>
      <c r="CD2121" s="255"/>
      <c r="CE2121" s="255"/>
      <c r="CF2121" s="255"/>
      <c r="CG2121" s="255"/>
      <c r="CH2121" s="255"/>
      <c r="CI2121" s="255"/>
      <c r="CJ2121" s="255"/>
      <c r="CK2121" s="255"/>
      <c r="CL2121" s="255"/>
      <c r="CM2121" s="255"/>
      <c r="CN2121" s="255"/>
      <c r="CO2121" s="255"/>
      <c r="CP2121" s="255"/>
      <c r="CQ2121" s="255"/>
      <c r="CR2121" s="255"/>
      <c r="CS2121" s="255"/>
      <c r="CT2121" s="255"/>
      <c r="CU2121" s="255"/>
      <c r="CV2121" s="255"/>
      <c r="CW2121" s="255"/>
      <c r="CX2121" s="255"/>
      <c r="CY2121" s="255"/>
      <c r="CZ2121" s="255"/>
      <c r="DA2121" s="255"/>
      <c r="DB2121" s="255"/>
      <c r="DC2121" s="255"/>
      <c r="DD2121" s="255"/>
      <c r="DE2121" s="255"/>
      <c r="DF2121" s="255"/>
      <c r="DG2121" s="255"/>
      <c r="DH2121" s="255"/>
      <c r="DI2121" s="255"/>
      <c r="DJ2121" s="255"/>
      <c r="DK2121" s="255"/>
      <c r="DL2121" s="255"/>
      <c r="DM2121" s="255"/>
      <c r="DN2121" s="255"/>
      <c r="DO2121" s="255"/>
      <c r="DP2121" s="255"/>
      <c r="DQ2121" s="255"/>
      <c r="DR2121" s="255"/>
      <c r="DS2121" s="255"/>
      <c r="DT2121" s="255"/>
      <c r="DU2121" s="255"/>
      <c r="DV2121" s="255"/>
      <c r="DW2121" s="255"/>
      <c r="DX2121" s="255"/>
      <c r="DY2121" s="255"/>
      <c r="DZ2121" s="255"/>
      <c r="EA2121" s="255"/>
      <c r="EB2121" s="255"/>
      <c r="EC2121" s="255"/>
      <c r="ED2121" s="255"/>
      <c r="EE2121" s="255"/>
      <c r="EF2121" s="255"/>
      <c r="EG2121" s="255"/>
      <c r="EH2121" s="255"/>
      <c r="EI2121" s="255"/>
      <c r="EJ2121" s="255"/>
      <c r="EK2121" s="255"/>
      <c r="EL2121" s="255"/>
      <c r="EM2121" s="255"/>
      <c r="EN2121" s="255"/>
      <c r="EO2121" s="255"/>
      <c r="EP2121" s="255"/>
      <c r="EQ2121" s="255"/>
      <c r="ER2121" s="255"/>
      <c r="ES2121" s="255"/>
      <c r="ET2121" s="255"/>
      <c r="EU2121" s="255"/>
      <c r="EV2121" s="255"/>
      <c r="EW2121" s="255"/>
      <c r="EX2121" s="255"/>
      <c r="EY2121" s="255"/>
      <c r="EZ2121" s="255"/>
      <c r="FA2121" s="255"/>
      <c r="FB2121" s="255"/>
      <c r="FC2121" s="255"/>
      <c r="FD2121" s="255"/>
      <c r="FE2121" s="255"/>
      <c r="FF2121" s="255"/>
      <c r="FG2121" s="255"/>
      <c r="FH2121" s="255"/>
      <c r="FI2121" s="255"/>
      <c r="FJ2121" s="255"/>
      <c r="FK2121" s="255"/>
      <c r="FL2121" s="255"/>
      <c r="FM2121" s="255"/>
      <c r="FN2121" s="255"/>
      <c r="FO2121" s="255"/>
      <c r="FP2121" s="255"/>
      <c r="FQ2121" s="255"/>
      <c r="FR2121" s="255"/>
      <c r="FS2121" s="255"/>
      <c r="FT2121" s="255"/>
      <c r="FU2121" s="255"/>
      <c r="FV2121" s="255"/>
      <c r="FW2121" s="255"/>
      <c r="FX2121" s="255"/>
      <c r="FY2121" s="255"/>
      <c r="FZ2121" s="255"/>
      <c r="GA2121" s="255"/>
      <c r="GB2121" s="255"/>
      <c r="GC2121" s="255"/>
      <c r="GD2121" s="255"/>
      <c r="GE2121" s="255"/>
      <c r="GF2121" s="255"/>
      <c r="GG2121" s="255"/>
      <c r="GH2121" s="255"/>
      <c r="GI2121" s="255"/>
      <c r="GJ2121" s="255"/>
      <c r="GK2121" s="255"/>
      <c r="GL2121" s="255"/>
      <c r="GM2121" s="255"/>
      <c r="GN2121" s="255"/>
      <c r="GO2121" s="255"/>
      <c r="GP2121" s="255"/>
      <c r="GQ2121" s="255"/>
      <c r="GR2121" s="255"/>
      <c r="GS2121" s="255"/>
      <c r="GT2121" s="255"/>
      <c r="GU2121" s="255"/>
      <c r="GV2121" s="255"/>
      <c r="GW2121" s="255"/>
      <c r="GX2121" s="255"/>
      <c r="GY2121" s="255"/>
      <c r="GZ2121" s="255"/>
      <c r="HA2121" s="255"/>
      <c r="HB2121" s="255"/>
      <c r="HC2121" s="255"/>
      <c r="HD2121" s="255"/>
      <c r="HE2121" s="255"/>
      <c r="HF2121" s="255"/>
      <c r="HG2121" s="255"/>
      <c r="HH2121" s="255"/>
      <c r="HI2121" s="255"/>
      <c r="HJ2121" s="255"/>
      <c r="HK2121" s="255"/>
      <c r="HL2121" s="255"/>
      <c r="HM2121" s="255"/>
      <c r="HN2121" s="255"/>
      <c r="HO2121" s="255"/>
      <c r="HP2121" s="255"/>
      <c r="HQ2121" s="255"/>
      <c r="HR2121" s="255"/>
      <c r="HS2121" s="255"/>
      <c r="HT2121" s="255"/>
      <c r="HU2121" s="255"/>
      <c r="HV2121" s="255"/>
      <c r="HW2121" s="255"/>
      <c r="HX2121" s="255"/>
      <c r="HY2121" s="255"/>
      <c r="HZ2121" s="255"/>
      <c r="IA2121" s="255"/>
      <c r="IB2121" s="255"/>
      <c r="IC2121" s="255"/>
      <c r="ID2121" s="255"/>
      <c r="IE2121" s="255"/>
      <c r="IF2121" s="255"/>
      <c r="IG2121" s="255"/>
      <c r="IH2121" s="255"/>
      <c r="II2121" s="255"/>
      <c r="IJ2121" s="255"/>
      <c r="IK2121" s="255"/>
      <c r="IL2121" s="255"/>
      <c r="IM2121" s="255"/>
      <c r="IN2121" s="255"/>
      <c r="IO2121" s="255"/>
      <c r="IP2121" s="255"/>
      <c r="IQ2121" s="255"/>
      <c r="IR2121" s="255"/>
      <c r="IS2121" s="255"/>
      <c r="IT2121" s="255"/>
      <c r="IU2121" s="255"/>
      <c r="IV2121" s="255"/>
    </row>
    <row r="2122" spans="1:256">
      <c r="A2122" s="16">
        <v>41422.382094907407</v>
      </c>
      <c r="B2122" s="300">
        <v>9</v>
      </c>
      <c r="C2122" s="5">
        <v>0.86</v>
      </c>
      <c r="D2122" s="5">
        <v>0.87</v>
      </c>
      <c r="E2122" s="5">
        <v>0.83499999999999996</v>
      </c>
      <c r="F2122" s="5">
        <v>0.85</v>
      </c>
      <c r="G2122" s="6">
        <v>404971</v>
      </c>
      <c r="H2122" s="113">
        <f t="shared" si="3561"/>
        <v>0.85</v>
      </c>
      <c r="I2122" s="19">
        <f t="shared" si="3534"/>
        <v>-2.2988505747126457E-2</v>
      </c>
      <c r="J2122" s="8">
        <f t="shared" si="3538"/>
        <v>0.95641403716648199</v>
      </c>
      <c r="K2122" s="8">
        <f t="shared" si="3539"/>
        <v>0.81908596283351831</v>
      </c>
      <c r="L2122" s="8">
        <f t="shared" si="3540"/>
        <v>0.88775000000000015</v>
      </c>
      <c r="M2122" s="19">
        <f t="shared" si="3541"/>
        <v>0.16766014870758569</v>
      </c>
      <c r="N2122" s="19">
        <f t="shared" si="3566"/>
        <v>-0.19657851451975994</v>
      </c>
      <c r="O2122" s="19">
        <f t="shared" si="3567"/>
        <v>-2.4448601661847466E-2</v>
      </c>
      <c r="P2122" s="19">
        <f t="shared" si="3535"/>
        <v>9.8247164323133265E-3</v>
      </c>
      <c r="Q2122" s="303">
        <v>151</v>
      </c>
      <c r="R2122" s="306">
        <v>346035.21100000001</v>
      </c>
      <c r="S2122" s="66">
        <f t="shared" si="3542"/>
        <v>2291.623913907285</v>
      </c>
      <c r="T2122" t="str">
        <f t="shared" si="3568"/>
        <v/>
      </c>
      <c r="U2122" t="str">
        <f t="shared" si="3568"/>
        <v/>
      </c>
      <c r="V2122" t="str">
        <f t="shared" si="3568"/>
        <v/>
      </c>
      <c r="W2122" t="str">
        <f t="shared" si="3568"/>
        <v/>
      </c>
      <c r="X2122" s="63"/>
      <c r="Y2122" s="219">
        <f t="shared" si="3543"/>
        <v>-1.8681318681318699E-3</v>
      </c>
      <c r="Z2122" s="78">
        <f t="shared" si="3544"/>
        <v>0.87823816438474978</v>
      </c>
      <c r="AA2122" s="78">
        <f t="shared" si="3545"/>
        <v>0.92526334601963012</v>
      </c>
      <c r="AB2122" s="74">
        <f t="shared" si="3009"/>
        <v>2121</v>
      </c>
      <c r="AC2122" s="80">
        <f t="shared" si="3546"/>
        <v>5.9281686452009041E-3</v>
      </c>
      <c r="AD2122" s="79">
        <f t="shared" si="3563"/>
        <v>-4.7025181634880342E-2</v>
      </c>
      <c r="AE2122" s="81">
        <f t="shared" si="3547"/>
        <v>-5.2953350280081246E-2</v>
      </c>
      <c r="AF2122" s="19">
        <f t="shared" si="3548"/>
        <v>-5.0823564812306606E-2</v>
      </c>
      <c r="AG2122" s="93">
        <f t="shared" si="3536"/>
        <v>-9.2987166470461027E-2</v>
      </c>
      <c r="AH2122" s="91">
        <f t="shared" si="3549"/>
        <v>1.6741546321802688E-3</v>
      </c>
      <c r="AI2122" s="96">
        <f t="shared" si="3550"/>
        <v>2115.8832652846254</v>
      </c>
      <c r="AJ2122" s="5">
        <f t="shared" si="3564"/>
        <v>-2.0000000000000018E-2</v>
      </c>
      <c r="AK2122" s="5">
        <f t="shared" si="3565"/>
        <v>0</v>
      </c>
      <c r="AL2122" s="5">
        <f t="shared" si="3551"/>
        <v>-2.0000000000000018E-2</v>
      </c>
      <c r="AM2122" s="95">
        <f t="shared" si="3569"/>
        <v>1.0714285714285723E-2</v>
      </c>
      <c r="AN2122" s="95">
        <f t="shared" si="3552"/>
        <v>-1.3571428571428583E-2</v>
      </c>
      <c r="AO2122" s="78">
        <f t="shared" si="3553"/>
        <v>0.78947368421052633</v>
      </c>
      <c r="AP2122" s="296">
        <f t="shared" si="3554"/>
        <v>44.117647058823529</v>
      </c>
      <c r="AQ2122" s="8"/>
      <c r="AR2122" s="8">
        <f t="shared" si="3555"/>
        <v>-0.14285714285714285</v>
      </c>
      <c r="AS2122" s="114">
        <f t="shared" si="3556"/>
        <v>-57853</v>
      </c>
      <c r="AT2122" s="103">
        <f t="shared" si="3557"/>
        <v>-0.27724515969614977</v>
      </c>
      <c r="AU2122" s="5">
        <f t="shared" si="3558"/>
        <v>0.85</v>
      </c>
      <c r="AV2122" s="93">
        <f t="shared" si="3559"/>
        <v>-0.16718818825636794</v>
      </c>
      <c r="AW2122" s="210">
        <f t="shared" si="3560"/>
        <v>4.1916167664670698E-2</v>
      </c>
      <c r="AX2122" s="276">
        <f t="shared" si="3570"/>
        <v>-2.1054489284556499E-2</v>
      </c>
      <c r="AY2122" s="19">
        <f t="shared" ref="AY2122:AY2129" si="3571">IF((AX2122&gt;AX2121),ABS(AX2122-AX2121)/ABS(AX2121),-1*ABS(AX2122-AX2121)/ABS(AX2121))</f>
        <v>-0.38857234478245301</v>
      </c>
      <c r="AZ2122" s="255"/>
      <c r="BA2122" s="255"/>
      <c r="BB2122" s="255"/>
      <c r="BC2122" s="255"/>
      <c r="BD2122" s="255"/>
      <c r="BE2122" s="255"/>
      <c r="BF2122" s="255"/>
      <c r="BG2122" s="255"/>
      <c r="BH2122" s="255"/>
      <c r="BI2122" s="255"/>
      <c r="BJ2122" s="255"/>
      <c r="BK2122" s="255"/>
      <c r="BL2122" s="255"/>
      <c r="BM2122" s="255"/>
      <c r="BN2122" s="255"/>
      <c r="BO2122" s="255"/>
      <c r="BP2122" s="255"/>
      <c r="BQ2122" s="255"/>
      <c r="BR2122" s="255"/>
      <c r="BS2122" s="255"/>
      <c r="BT2122" s="255"/>
      <c r="BU2122" s="255"/>
      <c r="BV2122" s="255"/>
      <c r="BW2122" s="255"/>
      <c r="BX2122" s="255"/>
      <c r="BY2122" s="255"/>
      <c r="BZ2122" s="255"/>
      <c r="CA2122" s="255"/>
      <c r="CB2122" s="255"/>
      <c r="CC2122" s="255"/>
      <c r="CD2122" s="255"/>
      <c r="CE2122" s="255"/>
      <c r="CF2122" s="255"/>
      <c r="CG2122" s="255"/>
      <c r="CH2122" s="255"/>
      <c r="CI2122" s="255"/>
      <c r="CJ2122" s="255"/>
      <c r="CK2122" s="255"/>
      <c r="CL2122" s="255"/>
      <c r="CM2122" s="255"/>
      <c r="CN2122" s="255"/>
      <c r="CO2122" s="255"/>
      <c r="CP2122" s="255"/>
      <c r="CQ2122" s="255"/>
      <c r="CR2122" s="255"/>
      <c r="CS2122" s="255"/>
      <c r="CT2122" s="255"/>
      <c r="CU2122" s="255"/>
      <c r="CV2122" s="255"/>
      <c r="CW2122" s="255"/>
      <c r="CX2122" s="255"/>
      <c r="CY2122" s="255"/>
      <c r="CZ2122" s="255"/>
      <c r="DA2122" s="255"/>
      <c r="DB2122" s="255"/>
      <c r="DC2122" s="255"/>
      <c r="DD2122" s="255"/>
      <c r="DE2122" s="255"/>
      <c r="DF2122" s="255"/>
      <c r="DG2122" s="255"/>
      <c r="DH2122" s="255"/>
      <c r="DI2122" s="255"/>
      <c r="DJ2122" s="255"/>
      <c r="DK2122" s="255"/>
      <c r="DL2122" s="255"/>
      <c r="DM2122" s="255"/>
      <c r="DN2122" s="255"/>
      <c r="DO2122" s="255"/>
      <c r="DP2122" s="255"/>
      <c r="DQ2122" s="255"/>
      <c r="DR2122" s="255"/>
      <c r="DS2122" s="255"/>
      <c r="DT2122" s="255"/>
      <c r="DU2122" s="255"/>
      <c r="DV2122" s="255"/>
      <c r="DW2122" s="255"/>
      <c r="DX2122" s="255"/>
      <c r="DY2122" s="255"/>
      <c r="DZ2122" s="255"/>
      <c r="EA2122" s="255"/>
      <c r="EB2122" s="255"/>
      <c r="EC2122" s="255"/>
      <c r="ED2122" s="255"/>
      <c r="EE2122" s="255"/>
      <c r="EF2122" s="255"/>
      <c r="EG2122" s="255"/>
      <c r="EH2122" s="255"/>
      <c r="EI2122" s="255"/>
      <c r="EJ2122" s="255"/>
      <c r="EK2122" s="255"/>
      <c r="EL2122" s="255"/>
      <c r="EM2122" s="255"/>
      <c r="EN2122" s="255"/>
      <c r="EO2122" s="255"/>
      <c r="EP2122" s="255"/>
      <c r="EQ2122" s="255"/>
      <c r="ER2122" s="255"/>
      <c r="ES2122" s="255"/>
      <c r="ET2122" s="255"/>
      <c r="EU2122" s="255"/>
      <c r="EV2122" s="255"/>
      <c r="EW2122" s="255"/>
      <c r="EX2122" s="255"/>
      <c r="EY2122" s="255"/>
      <c r="EZ2122" s="255"/>
      <c r="FA2122" s="255"/>
      <c r="FB2122" s="255"/>
      <c r="FC2122" s="255"/>
      <c r="FD2122" s="255"/>
      <c r="FE2122" s="255"/>
      <c r="FF2122" s="255"/>
      <c r="FG2122" s="255"/>
      <c r="FH2122" s="255"/>
      <c r="FI2122" s="255"/>
      <c r="FJ2122" s="255"/>
      <c r="FK2122" s="255"/>
      <c r="FL2122" s="255"/>
      <c r="FM2122" s="255"/>
      <c r="FN2122" s="255"/>
      <c r="FO2122" s="255"/>
      <c r="FP2122" s="255"/>
      <c r="FQ2122" s="255"/>
      <c r="FR2122" s="255"/>
      <c r="FS2122" s="255"/>
      <c r="FT2122" s="255"/>
      <c r="FU2122" s="255"/>
      <c r="FV2122" s="255"/>
      <c r="FW2122" s="255"/>
      <c r="FX2122" s="255"/>
      <c r="FY2122" s="255"/>
      <c r="FZ2122" s="255"/>
      <c r="GA2122" s="255"/>
      <c r="GB2122" s="255"/>
      <c r="GC2122" s="255"/>
      <c r="GD2122" s="255"/>
      <c r="GE2122" s="255"/>
      <c r="GF2122" s="255"/>
      <c r="GG2122" s="255"/>
      <c r="GH2122" s="255"/>
      <c r="GI2122" s="255"/>
      <c r="GJ2122" s="255"/>
      <c r="GK2122" s="255"/>
      <c r="GL2122" s="255"/>
      <c r="GM2122" s="255"/>
      <c r="GN2122" s="255"/>
      <c r="GO2122" s="255"/>
      <c r="GP2122" s="255"/>
      <c r="GQ2122" s="255"/>
      <c r="GR2122" s="255"/>
      <c r="GS2122" s="255"/>
      <c r="GT2122" s="255"/>
      <c r="GU2122" s="255"/>
      <c r="GV2122" s="255"/>
      <c r="GW2122" s="255"/>
      <c r="GX2122" s="255"/>
      <c r="GY2122" s="255"/>
      <c r="GZ2122" s="255"/>
      <c r="HA2122" s="255"/>
      <c r="HB2122" s="255"/>
      <c r="HC2122" s="255"/>
      <c r="HD2122" s="255"/>
      <c r="HE2122" s="255"/>
      <c r="HF2122" s="255"/>
      <c r="HG2122" s="255"/>
      <c r="HH2122" s="255"/>
      <c r="HI2122" s="255"/>
      <c r="HJ2122" s="255"/>
      <c r="HK2122" s="255"/>
      <c r="HL2122" s="255"/>
      <c r="HM2122" s="255"/>
      <c r="HN2122" s="255"/>
      <c r="HO2122" s="255"/>
      <c r="HP2122" s="255"/>
      <c r="HQ2122" s="255"/>
      <c r="HR2122" s="255"/>
      <c r="HS2122" s="255"/>
      <c r="HT2122" s="255"/>
      <c r="HU2122" s="255"/>
      <c r="HV2122" s="255"/>
      <c r="HW2122" s="255"/>
      <c r="HX2122" s="255"/>
      <c r="HY2122" s="255"/>
      <c r="HZ2122" s="255"/>
      <c r="IA2122" s="255"/>
      <c r="IB2122" s="255"/>
      <c r="IC2122" s="255"/>
      <c r="ID2122" s="255"/>
      <c r="IE2122" s="255"/>
      <c r="IF2122" s="255"/>
      <c r="IG2122" s="255"/>
      <c r="IH2122" s="255"/>
      <c r="II2122" s="255"/>
      <c r="IJ2122" s="255"/>
      <c r="IK2122" s="255"/>
      <c r="IL2122" s="255"/>
      <c r="IM2122" s="255"/>
      <c r="IN2122" s="255"/>
      <c r="IO2122" s="255"/>
      <c r="IP2122" s="255"/>
      <c r="IQ2122" s="255"/>
      <c r="IR2122" s="255"/>
      <c r="IS2122" s="255"/>
      <c r="IT2122" s="255"/>
      <c r="IU2122" s="255"/>
      <c r="IV2122" s="255"/>
    </row>
    <row r="2123" spans="1:256" ht="13">
      <c r="A2123" s="16">
        <v>41422.390011574076</v>
      </c>
      <c r="B2123" s="300">
        <v>3</v>
      </c>
      <c r="C2123" s="5">
        <v>0.85499999999999998</v>
      </c>
      <c r="D2123" s="5">
        <v>0.88</v>
      </c>
      <c r="E2123" s="5">
        <v>0.83499999999999996</v>
      </c>
      <c r="F2123" s="5">
        <v>0.87</v>
      </c>
      <c r="G2123" s="6">
        <v>624366</v>
      </c>
      <c r="H2123" s="113">
        <f t="shared" si="3561"/>
        <v>0.87</v>
      </c>
      <c r="I2123" s="19">
        <f t="shared" ref="I2123:I2129" si="3572">IF(A2124&gt;A2123,(H2123-H2122)/H2122, (H2123-H2124)/H2124)</f>
        <v>2.3529411764705903E-2</v>
      </c>
      <c r="J2123" s="8">
        <f t="shared" si="3538"/>
        <v>0.94041064515768125</v>
      </c>
      <c r="K2123" s="8">
        <f t="shared" si="3539"/>
        <v>0.82508935484231927</v>
      </c>
      <c r="L2123" s="8">
        <f t="shared" si="3540"/>
        <v>0.88275000000000026</v>
      </c>
      <c r="M2123" s="19">
        <f t="shared" si="3541"/>
        <v>0.13976824405570079</v>
      </c>
      <c r="N2123" s="19">
        <f t="shared" si="3566"/>
        <v>-0.16635977521725143</v>
      </c>
      <c r="O2123" s="19">
        <f t="shared" si="3567"/>
        <v>-1.673270297894535E-2</v>
      </c>
      <c r="P2123" s="19">
        <f t="shared" ref="P2123:P2129" si="3573">IF(A2124&gt;A2123,(K2123-K2122)/K2122, (K2123-K2124)/K2124)</f>
        <v>7.3293796758926557E-3</v>
      </c>
      <c r="Q2123" s="303">
        <v>132</v>
      </c>
      <c r="R2123" s="306">
        <v>533811.11</v>
      </c>
      <c r="S2123" s="66">
        <f t="shared" si="3542"/>
        <v>4044.0235606060605</v>
      </c>
      <c r="T2123" t="str">
        <f t="shared" ref="T2123:W2124" si="3574">IF(C2123&gt;$J2123,"BrokeBandUpper", IF(C2123&lt;$K2123,"BrokeBandLower", ""))</f>
        <v/>
      </c>
      <c r="U2123" t="str">
        <f t="shared" si="3574"/>
        <v/>
      </c>
      <c r="V2123" t="str">
        <f t="shared" si="3574"/>
        <v/>
      </c>
      <c r="W2123" t="str">
        <f t="shared" si="3574"/>
        <v/>
      </c>
      <c r="X2123" s="63"/>
      <c r="Y2123" s="287">
        <f t="shared" si="3543"/>
        <v>-1.8791208791208809E-3</v>
      </c>
      <c r="Z2123" s="288">
        <f t="shared" si="3544"/>
        <v>0.87696948706949829</v>
      </c>
      <c r="AA2123" s="288">
        <f t="shared" si="3545"/>
        <v>0.92117385841417754</v>
      </c>
      <c r="AB2123" s="289">
        <f t="shared" si="3009"/>
        <v>2122</v>
      </c>
      <c r="AC2123" s="290">
        <f t="shared" si="3546"/>
        <v>6.9991831483215972E-3</v>
      </c>
      <c r="AD2123" s="284">
        <f t="shared" si="3563"/>
        <v>-4.420437134467925E-2</v>
      </c>
      <c r="AE2123" s="291">
        <f t="shared" si="3547"/>
        <v>-5.1203554493000847E-2</v>
      </c>
      <c r="AF2123" s="213">
        <f t="shared" si="3548"/>
        <v>-4.7987001520840067E-2</v>
      </c>
      <c r="AG2123" s="213">
        <f t="shared" ref="AG2123:AG2129" si="3575">IF(A2124&gt;A2123,(AC2123-AC2122)/AC2122, (AC2123-AC2124)/AC2124)</f>
        <v>0.18066532300624127</v>
      </c>
      <c r="AH2123" s="292">
        <f t="shared" si="3549"/>
        <v>1.5186395883954428E-3</v>
      </c>
      <c r="AI2123" s="293">
        <f t="shared" si="3550"/>
        <v>2116.0250994282983</v>
      </c>
      <c r="AJ2123" s="294">
        <f t="shared" si="3564"/>
        <v>2.0000000000000018E-2</v>
      </c>
      <c r="AK2123" s="294">
        <f t="shared" si="3565"/>
        <v>2.0000000000000018E-2</v>
      </c>
      <c r="AL2123" s="294">
        <f t="shared" si="3551"/>
        <v>0</v>
      </c>
      <c r="AM2123" s="295">
        <f t="shared" si="3569"/>
        <v>1.2142857142857153E-2</v>
      </c>
      <c r="AN2123" s="295">
        <f t="shared" si="3552"/>
        <v>-1.2500000000000011E-2</v>
      </c>
      <c r="AO2123" s="288">
        <f t="shared" si="3553"/>
        <v>0.97142857142857142</v>
      </c>
      <c r="AP2123" s="296">
        <f t="shared" si="3554"/>
        <v>49.275362318840585</v>
      </c>
      <c r="AQ2123" s="285"/>
      <c r="AR2123" s="285">
        <f t="shared" si="3555"/>
        <v>0.55555555555555558</v>
      </c>
      <c r="AS2123" s="286">
        <f t="shared" si="3556"/>
        <v>346870</v>
      </c>
      <c r="AT2123" s="103">
        <f t="shared" si="3557"/>
        <v>-0.20879802505748701</v>
      </c>
      <c r="AU2123" s="294">
        <f t="shared" si="3558"/>
        <v>0.87</v>
      </c>
      <c r="AV2123" s="213">
        <f t="shared" si="3559"/>
        <v>0.64979913962450131</v>
      </c>
      <c r="AW2123" s="298">
        <f t="shared" si="3560"/>
        <v>5.3892215568862326E-2</v>
      </c>
      <c r="AX2123" s="297">
        <f t="shared" si="3570"/>
        <v>-2.5649746916396484E-2</v>
      </c>
      <c r="AY2123" s="213">
        <f t="shared" si="3571"/>
        <v>-0.21825547842714066</v>
      </c>
      <c r="AZ2123" s="255"/>
      <c r="BA2123" s="255"/>
      <c r="BB2123" s="255"/>
      <c r="BC2123" s="255"/>
      <c r="BD2123" s="255"/>
      <c r="BE2123" s="255"/>
      <c r="BF2123" s="255"/>
      <c r="BG2123" s="255"/>
      <c r="BH2123" s="255"/>
      <c r="BI2123" s="255"/>
      <c r="BJ2123" s="255"/>
      <c r="BK2123" s="255"/>
      <c r="BL2123" s="255"/>
      <c r="BM2123" s="255"/>
      <c r="BN2123" s="255"/>
      <c r="BO2123" s="255"/>
      <c r="BP2123" s="255"/>
      <c r="BQ2123" s="255"/>
      <c r="BR2123" s="255"/>
      <c r="BS2123" s="255"/>
      <c r="BT2123" s="255"/>
      <c r="BU2123" s="255"/>
      <c r="BV2123" s="255"/>
      <c r="BW2123" s="255"/>
      <c r="BX2123" s="255"/>
      <c r="BY2123" s="255"/>
      <c r="BZ2123" s="255"/>
      <c r="CA2123" s="255"/>
      <c r="CB2123" s="255"/>
      <c r="CC2123" s="255"/>
      <c r="CD2123" s="255"/>
      <c r="CE2123" s="255"/>
      <c r="CF2123" s="255"/>
      <c r="CG2123" s="255"/>
      <c r="CH2123" s="255"/>
      <c r="CI2123" s="255"/>
      <c r="CJ2123" s="255"/>
      <c r="CK2123" s="255"/>
      <c r="CL2123" s="255"/>
      <c r="CM2123" s="255"/>
      <c r="CN2123" s="255"/>
      <c r="CO2123" s="255"/>
      <c r="CP2123" s="255"/>
      <c r="CQ2123" s="255"/>
      <c r="CR2123" s="255"/>
      <c r="CS2123" s="255"/>
      <c r="CT2123" s="255"/>
      <c r="CU2123" s="255"/>
      <c r="CV2123" s="255"/>
      <c r="CW2123" s="255"/>
      <c r="CX2123" s="255"/>
      <c r="CY2123" s="255"/>
      <c r="CZ2123" s="255"/>
      <c r="DA2123" s="255"/>
      <c r="DB2123" s="255"/>
      <c r="DC2123" s="255"/>
      <c r="DD2123" s="255"/>
      <c r="DE2123" s="255"/>
      <c r="DF2123" s="255"/>
      <c r="DG2123" s="255"/>
      <c r="DH2123" s="255"/>
      <c r="DI2123" s="255"/>
      <c r="DJ2123" s="255"/>
      <c r="DK2123" s="255"/>
      <c r="DL2123" s="255"/>
      <c r="DM2123" s="255"/>
      <c r="DN2123" s="255"/>
      <c r="DO2123" s="255"/>
      <c r="DP2123" s="255"/>
      <c r="DQ2123" s="255"/>
      <c r="DR2123" s="255"/>
      <c r="DS2123" s="255"/>
      <c r="DT2123" s="255"/>
      <c r="DU2123" s="255"/>
      <c r="DV2123" s="255"/>
      <c r="DW2123" s="255"/>
      <c r="DX2123" s="255"/>
      <c r="DY2123" s="255"/>
      <c r="DZ2123" s="255"/>
      <c r="EA2123" s="255"/>
      <c r="EB2123" s="255"/>
      <c r="EC2123" s="255"/>
      <c r="ED2123" s="255"/>
      <c r="EE2123" s="255"/>
      <c r="EF2123" s="255"/>
      <c r="EG2123" s="255"/>
      <c r="EH2123" s="255"/>
      <c r="EI2123" s="255"/>
      <c r="EJ2123" s="255"/>
      <c r="EK2123" s="255"/>
      <c r="EL2123" s="255"/>
      <c r="EM2123" s="255"/>
      <c r="EN2123" s="255"/>
      <c r="EO2123" s="255"/>
      <c r="EP2123" s="255"/>
      <c r="EQ2123" s="255"/>
      <c r="ER2123" s="255"/>
      <c r="ES2123" s="255"/>
      <c r="ET2123" s="255"/>
      <c r="EU2123" s="255"/>
      <c r="EV2123" s="255"/>
      <c r="EW2123" s="255"/>
      <c r="EX2123" s="255"/>
      <c r="EY2123" s="255"/>
      <c r="EZ2123" s="255"/>
      <c r="FA2123" s="255"/>
      <c r="FB2123" s="255"/>
      <c r="FC2123" s="255"/>
      <c r="FD2123" s="255"/>
      <c r="FE2123" s="255"/>
      <c r="FF2123" s="255"/>
      <c r="FG2123" s="255"/>
      <c r="FH2123" s="255"/>
      <c r="FI2123" s="255"/>
      <c r="FJ2123" s="255"/>
      <c r="FK2123" s="255"/>
      <c r="FL2123" s="255"/>
      <c r="FM2123" s="255"/>
      <c r="FN2123" s="255"/>
      <c r="FO2123" s="255"/>
      <c r="FP2123" s="255"/>
      <c r="FQ2123" s="255"/>
      <c r="FR2123" s="255"/>
      <c r="FS2123" s="255"/>
      <c r="FT2123" s="255"/>
      <c r="FU2123" s="255"/>
      <c r="FV2123" s="255"/>
      <c r="FW2123" s="255"/>
      <c r="FX2123" s="255"/>
      <c r="FY2123" s="255"/>
      <c r="FZ2123" s="255"/>
      <c r="GA2123" s="255"/>
      <c r="GB2123" s="255"/>
      <c r="GC2123" s="255"/>
      <c r="GD2123" s="255"/>
      <c r="GE2123" s="255"/>
      <c r="GF2123" s="255"/>
      <c r="GG2123" s="255"/>
      <c r="GH2123" s="255"/>
      <c r="GI2123" s="255"/>
      <c r="GJ2123" s="255"/>
      <c r="GK2123" s="255"/>
      <c r="GL2123" s="255"/>
      <c r="GM2123" s="255"/>
      <c r="GN2123" s="255"/>
      <c r="GO2123" s="255"/>
      <c r="GP2123" s="255"/>
      <c r="GQ2123" s="255"/>
      <c r="GR2123" s="255"/>
      <c r="GS2123" s="255"/>
      <c r="GT2123" s="255"/>
      <c r="GU2123" s="255"/>
      <c r="GV2123" s="255"/>
      <c r="GW2123" s="255"/>
      <c r="GX2123" s="255"/>
      <c r="GY2123" s="255"/>
      <c r="GZ2123" s="255"/>
      <c r="HA2123" s="255"/>
      <c r="HB2123" s="255"/>
      <c r="HC2123" s="255"/>
      <c r="HD2123" s="255"/>
      <c r="HE2123" s="255"/>
      <c r="HF2123" s="255"/>
      <c r="HG2123" s="255"/>
      <c r="HH2123" s="255"/>
      <c r="HI2123" s="255"/>
      <c r="HJ2123" s="255"/>
      <c r="HK2123" s="255"/>
      <c r="HL2123" s="255"/>
      <c r="HM2123" s="255"/>
      <c r="HN2123" s="255"/>
      <c r="HO2123" s="255"/>
      <c r="HP2123" s="255"/>
      <c r="HQ2123" s="255"/>
      <c r="HR2123" s="255"/>
      <c r="HS2123" s="255"/>
      <c r="HT2123" s="255"/>
      <c r="HU2123" s="255"/>
      <c r="HV2123" s="255"/>
      <c r="HW2123" s="255"/>
      <c r="HX2123" s="255"/>
      <c r="HY2123" s="255"/>
      <c r="HZ2123" s="255"/>
      <c r="IA2123" s="255"/>
      <c r="IB2123" s="255"/>
      <c r="IC2123" s="255"/>
      <c r="ID2123" s="255"/>
      <c r="IE2123" s="255"/>
      <c r="IF2123" s="255"/>
      <c r="IG2123" s="255"/>
      <c r="IH2123" s="255"/>
      <c r="II2123" s="255"/>
      <c r="IJ2123" s="255"/>
      <c r="IK2123" s="255"/>
      <c r="IL2123" s="255"/>
      <c r="IM2123" s="255"/>
      <c r="IN2123" s="255"/>
      <c r="IO2123" s="255"/>
      <c r="IP2123" s="255"/>
      <c r="IQ2123" s="255"/>
      <c r="IR2123" s="255"/>
      <c r="IS2123" s="255"/>
      <c r="IT2123" s="255"/>
      <c r="IU2123" s="255"/>
      <c r="IV2123" s="255"/>
    </row>
    <row r="2124" spans="1:256">
      <c r="A2124" s="16">
        <v>41423.377581018518</v>
      </c>
      <c r="B2124" s="300">
        <v>4</v>
      </c>
      <c r="C2124" s="5">
        <v>0.87</v>
      </c>
      <c r="D2124" s="5">
        <v>0.875</v>
      </c>
      <c r="E2124" s="5">
        <v>0.85</v>
      </c>
      <c r="F2124" s="5">
        <v>0.85</v>
      </c>
      <c r="G2124" s="6">
        <v>872810</v>
      </c>
      <c r="H2124" s="113">
        <f t="shared" si="3561"/>
        <v>0.85</v>
      </c>
      <c r="I2124" s="19">
        <f t="shared" si="3572"/>
        <v>-2.2988505747126457E-2</v>
      </c>
      <c r="J2124" s="8">
        <f t="shared" ref="J2124:J2129" si="3576">(L2124)+2*STDEVPA(H2105:H2124)</f>
        <v>0.92441725559114085</v>
      </c>
      <c r="K2124" s="8">
        <f t="shared" ref="K2124:K2129" si="3577">(L2124)-(2*STDEVPA(H2105:H2124))</f>
        <v>0.83008274440885932</v>
      </c>
      <c r="L2124" s="8">
        <f t="shared" ref="L2124:L2129" si="3578">AVERAGE(H2105:H2124)</f>
        <v>0.87725000000000009</v>
      </c>
      <c r="M2124" s="19">
        <f t="shared" ref="M2124:M2129" si="3579">(J2124-K2124)/K2124</f>
        <v>0.1136447080940847</v>
      </c>
      <c r="N2124" s="19">
        <f t="shared" si="3566"/>
        <v>-0.18690608970665237</v>
      </c>
      <c r="O2124" s="19">
        <f t="shared" si="3567"/>
        <v>-1.7006814681323326E-2</v>
      </c>
      <c r="P2124" s="19">
        <f t="shared" si="3573"/>
        <v>6.0519379352486323E-3</v>
      </c>
      <c r="Q2124" s="303">
        <v>529</v>
      </c>
      <c r="R2124" s="306">
        <v>753313.07700000005</v>
      </c>
      <c r="S2124" s="66">
        <f t="shared" ref="S2124:S2129" si="3580">R2124/Q2124</f>
        <v>1424.0322816635162</v>
      </c>
      <c r="T2124" t="str">
        <f t="shared" si="3574"/>
        <v/>
      </c>
      <c r="U2124" t="str">
        <f t="shared" si="3574"/>
        <v/>
      </c>
      <c r="V2124" t="str">
        <f t="shared" si="3574"/>
        <v/>
      </c>
      <c r="W2124" t="str">
        <f t="shared" si="3574"/>
        <v/>
      </c>
      <c r="X2124" s="63"/>
      <c r="Y2124" s="219">
        <f t="shared" ref="Y2124:Y2129" si="3581">SLOPE(H2111:H2124,AB2111:AB2124)</f>
        <v>-2.4395604395604418E-3</v>
      </c>
      <c r="Z2124" s="78">
        <f t="shared" ref="Z2124:Z2129" si="3582">Z2123+(0.154*(F2124-Z2123))</f>
        <v>0.87281618606079558</v>
      </c>
      <c r="AA2124" s="78">
        <f t="shared" ref="AA2124:AA2129" si="3583">AA2123+(0.074*(F2124-AA2123))</f>
        <v>0.91590699289152844</v>
      </c>
      <c r="AB2124" s="74">
        <f t="shared" si="3009"/>
        <v>2123</v>
      </c>
      <c r="AC2124" s="80">
        <f t="shared" ref="AC2124:AC2129" si="3584">AD2124-AE2124</f>
        <v>6.4901981298143979E-3</v>
      </c>
      <c r="AD2124" s="79">
        <f t="shared" si="3563"/>
        <v>-4.3090806830732853E-2</v>
      </c>
      <c r="AE2124" s="81">
        <f t="shared" ref="AE2124:AE2129" si="3585">AE2123+(0.2*(AD2124-AE2123))</f>
        <v>-4.9581004960547251E-2</v>
      </c>
      <c r="AF2124" s="19">
        <f t="shared" ref="AF2124:AF2129" si="3586">AD2124/AA2124</f>
        <v>-4.7047142521201527E-2</v>
      </c>
      <c r="AG2124" s="93">
        <f t="shared" si="3575"/>
        <v>-7.2720631496727403E-2</v>
      </c>
      <c r="AH2124" s="91">
        <f t="shared" ref="AH2124:AH2129" si="3587">SLOPE(AC2111:AC2124,AB2111:AB2124)</f>
        <v>1.3051670747988814E-3</v>
      </c>
      <c r="AI2124" s="96">
        <f t="shared" ref="AI2124:AI2129" si="3588">INTERCEPT(AB2111:AB2124,AC2111:AC2124)</f>
        <v>2116.0861706180008</v>
      </c>
      <c r="AJ2124" s="5">
        <f t="shared" si="3564"/>
        <v>-2.0000000000000018E-2</v>
      </c>
      <c r="AK2124" s="5">
        <f t="shared" si="3565"/>
        <v>0</v>
      </c>
      <c r="AL2124" s="5">
        <f t="shared" ref="AL2124:AL2129" si="3589">IF(AJ2124&lt;0,AJ2124,0)</f>
        <v>-2.0000000000000018E-2</v>
      </c>
      <c r="AM2124" s="95">
        <f t="shared" si="3569"/>
        <v>1.2142857142857153E-2</v>
      </c>
      <c r="AN2124" s="95">
        <f t="shared" ref="AN2124:AN2129" si="3590">(AVERAGE(AL2111:AL2124))</f>
        <v>-1.3928571428571441E-2</v>
      </c>
      <c r="AO2124" s="78">
        <f t="shared" ref="AO2124:AO2129" si="3591">ABS(AM2124/AN2124)</f>
        <v>0.8717948717948717</v>
      </c>
      <c r="AP2124" s="296">
        <f t="shared" ref="AP2124:AP2129" si="3592">IF(AN2124=0,100,100-(100/(1+AO2124)))</f>
        <v>46.575342465753423</v>
      </c>
      <c r="AQ2124" s="8"/>
      <c r="AR2124" s="8">
        <f t="shared" ref="AR2124:AR2129" si="3593">IF(ISERROR(((F2124-E2124)-(D2124-F2124))/(D2124-E2124)),0,((F2124-E2124)-(D2124-F2124))/(D2124-E2124))</f>
        <v>-1</v>
      </c>
      <c r="AS2124" s="114">
        <f t="shared" ref="AS2124:AS2129" si="3594">IF(ISERROR(AR2124*G2124),0,AR2124*G2124)</f>
        <v>-872810</v>
      </c>
      <c r="AT2124" s="103">
        <f t="shared" ref="AT2124:AT2129" si="3595">SUM(AS2105:AS2124)/SUM(G2105:G2124)</f>
        <v>-0.28437868115136755</v>
      </c>
      <c r="AU2124" s="5">
        <f t="shared" ref="AU2124:AU2129" si="3596">F2124</f>
        <v>0.85</v>
      </c>
      <c r="AV2124" s="93">
        <f t="shared" ref="AV2124:AV2129" si="3597">AS2124/R2124</f>
        <v>-1.1586284994226907</v>
      </c>
      <c r="AW2124" s="210">
        <f t="shared" ref="AW2124:AW2129" si="3598">(D2124-E2124)/E2124</f>
        <v>2.941176470588238E-2</v>
      </c>
      <c r="AX2124" s="276">
        <f t="shared" si="3570"/>
        <v>-2.884570305180512E-2</v>
      </c>
      <c r="AY2124" s="19">
        <f t="shared" si="3571"/>
        <v>-0.12459990914630176</v>
      </c>
      <c r="AZ2124" s="255"/>
      <c r="BA2124" s="255"/>
      <c r="BB2124" s="255"/>
      <c r="BC2124" s="255"/>
      <c r="BD2124" s="255"/>
      <c r="BE2124" s="255"/>
      <c r="BF2124" s="255"/>
      <c r="BG2124" s="255"/>
      <c r="BH2124" s="255"/>
      <c r="BI2124" s="255"/>
      <c r="BJ2124" s="255"/>
      <c r="BK2124" s="255"/>
      <c r="BL2124" s="255"/>
      <c r="BM2124" s="255"/>
      <c r="BN2124" s="255"/>
      <c r="BO2124" s="255"/>
      <c r="BP2124" s="255"/>
      <c r="BQ2124" s="255"/>
      <c r="BR2124" s="255"/>
      <c r="BS2124" s="255"/>
      <c r="BT2124" s="255"/>
      <c r="BU2124" s="255"/>
      <c r="BV2124" s="255"/>
      <c r="BW2124" s="255"/>
      <c r="BX2124" s="255"/>
      <c r="BY2124" s="255"/>
      <c r="BZ2124" s="255"/>
      <c r="CA2124" s="255"/>
      <c r="CB2124" s="255"/>
      <c r="CC2124" s="255"/>
      <c r="CD2124" s="255"/>
      <c r="CE2124" s="255"/>
      <c r="CF2124" s="255"/>
      <c r="CG2124" s="255"/>
      <c r="CH2124" s="255"/>
      <c r="CI2124" s="255"/>
      <c r="CJ2124" s="255"/>
      <c r="CK2124" s="255"/>
      <c r="CL2124" s="255"/>
      <c r="CM2124" s="255"/>
      <c r="CN2124" s="255"/>
      <c r="CO2124" s="255"/>
      <c r="CP2124" s="255"/>
      <c r="CQ2124" s="255"/>
      <c r="CR2124" s="255"/>
      <c r="CS2124" s="255"/>
      <c r="CT2124" s="255"/>
      <c r="CU2124" s="255"/>
      <c r="CV2124" s="255"/>
      <c r="CW2124" s="255"/>
      <c r="CX2124" s="255"/>
      <c r="CY2124" s="255"/>
      <c r="CZ2124" s="255"/>
      <c r="DA2124" s="255"/>
      <c r="DB2124" s="255"/>
      <c r="DC2124" s="255"/>
      <c r="DD2124" s="255"/>
      <c r="DE2124" s="255"/>
      <c r="DF2124" s="255"/>
      <c r="DG2124" s="255"/>
      <c r="DH2124" s="255"/>
      <c r="DI2124" s="255"/>
      <c r="DJ2124" s="255"/>
      <c r="DK2124" s="255"/>
      <c r="DL2124" s="255"/>
      <c r="DM2124" s="255"/>
      <c r="DN2124" s="255"/>
      <c r="DO2124" s="255"/>
      <c r="DP2124" s="255"/>
      <c r="DQ2124" s="255"/>
      <c r="DR2124" s="255"/>
      <c r="DS2124" s="255"/>
      <c r="DT2124" s="255"/>
      <c r="DU2124" s="255"/>
      <c r="DV2124" s="255"/>
      <c r="DW2124" s="255"/>
      <c r="DX2124" s="255"/>
      <c r="DY2124" s="255"/>
      <c r="DZ2124" s="255"/>
      <c r="EA2124" s="255"/>
      <c r="EB2124" s="255"/>
      <c r="EC2124" s="255"/>
      <c r="ED2124" s="255"/>
      <c r="EE2124" s="255"/>
      <c r="EF2124" s="255"/>
      <c r="EG2124" s="255"/>
      <c r="EH2124" s="255"/>
      <c r="EI2124" s="255"/>
      <c r="EJ2124" s="255"/>
      <c r="EK2124" s="255"/>
      <c r="EL2124" s="255"/>
      <c r="EM2124" s="255"/>
      <c r="EN2124" s="255"/>
      <c r="EO2124" s="255"/>
      <c r="EP2124" s="255"/>
      <c r="EQ2124" s="255"/>
      <c r="ER2124" s="255"/>
      <c r="ES2124" s="255"/>
      <c r="ET2124" s="255"/>
      <c r="EU2124" s="255"/>
      <c r="EV2124" s="255"/>
      <c r="EW2124" s="255"/>
      <c r="EX2124" s="255"/>
      <c r="EY2124" s="255"/>
      <c r="EZ2124" s="255"/>
      <c r="FA2124" s="255"/>
      <c r="FB2124" s="255"/>
      <c r="FC2124" s="255"/>
      <c r="FD2124" s="255"/>
      <c r="FE2124" s="255"/>
      <c r="FF2124" s="255"/>
      <c r="FG2124" s="255"/>
      <c r="FH2124" s="255"/>
      <c r="FI2124" s="255"/>
      <c r="FJ2124" s="255"/>
      <c r="FK2124" s="255"/>
      <c r="FL2124" s="255"/>
      <c r="FM2124" s="255"/>
      <c r="FN2124" s="255"/>
      <c r="FO2124" s="255"/>
      <c r="FP2124" s="255"/>
      <c r="FQ2124" s="255"/>
      <c r="FR2124" s="255"/>
      <c r="FS2124" s="255"/>
      <c r="FT2124" s="255"/>
      <c r="FU2124" s="255"/>
      <c r="FV2124" s="255"/>
      <c r="FW2124" s="255"/>
      <c r="FX2124" s="255"/>
      <c r="FY2124" s="255"/>
      <c r="FZ2124" s="255"/>
      <c r="GA2124" s="255"/>
      <c r="GB2124" s="255"/>
      <c r="GC2124" s="255"/>
      <c r="GD2124" s="255"/>
      <c r="GE2124" s="255"/>
      <c r="GF2124" s="255"/>
      <c r="GG2124" s="255"/>
      <c r="GH2124" s="255"/>
      <c r="GI2124" s="255"/>
      <c r="GJ2124" s="255"/>
      <c r="GK2124" s="255"/>
      <c r="GL2124" s="255"/>
      <c r="GM2124" s="255"/>
      <c r="GN2124" s="255"/>
      <c r="GO2124" s="255"/>
      <c r="GP2124" s="255"/>
      <c r="GQ2124" s="255"/>
      <c r="GR2124" s="255"/>
      <c r="GS2124" s="255"/>
      <c r="GT2124" s="255"/>
      <c r="GU2124" s="255"/>
      <c r="GV2124" s="255"/>
      <c r="GW2124" s="255"/>
      <c r="GX2124" s="255"/>
      <c r="GY2124" s="255"/>
      <c r="GZ2124" s="255"/>
      <c r="HA2124" s="255"/>
      <c r="HB2124" s="255"/>
      <c r="HC2124" s="255"/>
      <c r="HD2124" s="255"/>
      <c r="HE2124" s="255"/>
      <c r="HF2124" s="255"/>
      <c r="HG2124" s="255"/>
      <c r="HH2124" s="255"/>
      <c r="HI2124" s="255"/>
      <c r="HJ2124" s="255"/>
      <c r="HK2124" s="255"/>
      <c r="HL2124" s="255"/>
      <c r="HM2124" s="255"/>
      <c r="HN2124" s="255"/>
      <c r="HO2124" s="255"/>
      <c r="HP2124" s="255"/>
      <c r="HQ2124" s="255"/>
      <c r="HR2124" s="255"/>
      <c r="HS2124" s="255"/>
      <c r="HT2124" s="255"/>
      <c r="HU2124" s="255"/>
      <c r="HV2124" s="255"/>
      <c r="HW2124" s="255"/>
      <c r="HX2124" s="255"/>
      <c r="HY2124" s="255"/>
      <c r="HZ2124" s="255"/>
      <c r="IA2124" s="255"/>
      <c r="IB2124" s="255"/>
      <c r="IC2124" s="255"/>
      <c r="ID2124" s="255"/>
      <c r="IE2124" s="255"/>
      <c r="IF2124" s="255"/>
      <c r="IG2124" s="255"/>
      <c r="IH2124" s="255"/>
      <c r="II2124" s="255"/>
      <c r="IJ2124" s="255"/>
      <c r="IK2124" s="255"/>
      <c r="IL2124" s="255"/>
      <c r="IM2124" s="255"/>
      <c r="IN2124" s="255"/>
      <c r="IO2124" s="255"/>
      <c r="IP2124" s="255"/>
      <c r="IQ2124" s="255"/>
      <c r="IR2124" s="255"/>
      <c r="IS2124" s="255"/>
      <c r="IT2124" s="255"/>
      <c r="IU2124" s="255"/>
      <c r="IV2124" s="255"/>
    </row>
    <row r="2125" spans="1:256" ht="13">
      <c r="A2125" s="16">
        <v>41424.341377314813</v>
      </c>
      <c r="B2125" s="300">
        <v>5</v>
      </c>
      <c r="C2125" s="5">
        <v>0.86</v>
      </c>
      <c r="D2125" s="5">
        <v>0.875</v>
      </c>
      <c r="E2125" s="5">
        <v>0.85</v>
      </c>
      <c r="F2125" s="5">
        <v>0.86</v>
      </c>
      <c r="G2125" s="6">
        <v>159436</v>
      </c>
      <c r="H2125" s="113">
        <f t="shared" si="3561"/>
        <v>0.86</v>
      </c>
      <c r="I2125" s="19">
        <f t="shared" si="3572"/>
        <v>1.1764705882352951E-2</v>
      </c>
      <c r="J2125" s="8">
        <f t="shared" si="3576"/>
        <v>0.92093473631142342</v>
      </c>
      <c r="K2125" s="8">
        <f t="shared" si="3577"/>
        <v>0.82906526368857658</v>
      </c>
      <c r="L2125" s="8">
        <f t="shared" si="3578"/>
        <v>0.875</v>
      </c>
      <c r="M2125" s="19">
        <f t="shared" si="3579"/>
        <v>0.11081090554211899</v>
      </c>
      <c r="N2125" s="19">
        <f t="shared" si="3566"/>
        <v>-2.4935631403264675E-2</v>
      </c>
      <c r="O2125" s="19">
        <f t="shared" si="3567"/>
        <v>-3.7672590582382114E-3</v>
      </c>
      <c r="P2125" s="19">
        <f t="shared" si="3573"/>
        <v>-1.2257581875254292E-3</v>
      </c>
      <c r="Q2125" s="303">
        <v>279</v>
      </c>
      <c r="R2125" s="306">
        <v>137099.09599999999</v>
      </c>
      <c r="S2125" s="66">
        <f t="shared" si="3580"/>
        <v>491.3946093189964</v>
      </c>
      <c r="T2125" t="str">
        <f t="shared" ref="T2125:W2126" si="3599">IF(C2125&gt;$J2125,"BrokeBandUpper", IF(C2125&lt;$K2125,"BrokeBandLower", ""))</f>
        <v/>
      </c>
      <c r="U2125" t="str">
        <f t="shared" si="3599"/>
        <v/>
      </c>
      <c r="V2125" t="str">
        <f t="shared" si="3599"/>
        <v/>
      </c>
      <c r="W2125" t="str">
        <f t="shared" si="3599"/>
        <v/>
      </c>
      <c r="X2125" s="63"/>
      <c r="Y2125" s="287">
        <f t="shared" si="3581"/>
        <v>-7.912087912087919E-4</v>
      </c>
      <c r="Z2125" s="288">
        <f t="shared" si="3582"/>
        <v>0.87084249340743303</v>
      </c>
      <c r="AA2125" s="288">
        <f t="shared" si="3583"/>
        <v>0.91176987541755539</v>
      </c>
      <c r="AB2125" s="289">
        <f t="shared" si="3009"/>
        <v>2124</v>
      </c>
      <c r="AC2125" s="290">
        <f t="shared" si="3584"/>
        <v>6.9228983603399144E-3</v>
      </c>
      <c r="AD2125" s="284">
        <f t="shared" si="3563"/>
        <v>-4.092738201012236E-2</v>
      </c>
      <c r="AE2125" s="291">
        <f t="shared" si="3585"/>
        <v>-4.7850280370462274E-2</v>
      </c>
      <c r="AF2125" s="213">
        <f t="shared" si="3586"/>
        <v>-4.4887841892538069E-2</v>
      </c>
      <c r="AG2125" s="213">
        <f t="shared" si="3575"/>
        <v>6.6669802966075331E-2</v>
      </c>
      <c r="AH2125" s="292">
        <f t="shared" si="3587"/>
        <v>1.2049535280305376E-3</v>
      </c>
      <c r="AI2125" s="293">
        <f t="shared" si="3588"/>
        <v>2116.2888277740917</v>
      </c>
      <c r="AJ2125" s="294">
        <f t="shared" si="3564"/>
        <v>1.0000000000000009E-2</v>
      </c>
      <c r="AK2125" s="294">
        <f t="shared" si="3565"/>
        <v>1.0000000000000009E-2</v>
      </c>
      <c r="AL2125" s="294">
        <f t="shared" si="3589"/>
        <v>0</v>
      </c>
      <c r="AM2125" s="295">
        <f t="shared" si="3569"/>
        <v>8.9285714285714367E-3</v>
      </c>
      <c r="AN2125" s="295">
        <f t="shared" si="3590"/>
        <v>-1.3928571428571441E-2</v>
      </c>
      <c r="AO2125" s="288">
        <f t="shared" si="3591"/>
        <v>0.64102564102564108</v>
      </c>
      <c r="AP2125" s="296">
        <f t="shared" si="3592"/>
        <v>39.0625</v>
      </c>
      <c r="AQ2125" s="285"/>
      <c r="AR2125" s="285">
        <f t="shared" si="3593"/>
        <v>-0.2</v>
      </c>
      <c r="AS2125" s="286">
        <f t="shared" si="3594"/>
        <v>-31887.200000000001</v>
      </c>
      <c r="AT2125" s="103">
        <f t="shared" si="3595"/>
        <v>-0.26454641747167063</v>
      </c>
      <c r="AU2125" s="294">
        <f t="shared" si="3596"/>
        <v>0.86</v>
      </c>
      <c r="AV2125" s="213">
        <f t="shared" si="3597"/>
        <v>-0.23258504928435125</v>
      </c>
      <c r="AW2125" s="298">
        <f t="shared" si="3598"/>
        <v>2.941176470588238E-2</v>
      </c>
      <c r="AX2125" s="297">
        <f t="shared" si="3570"/>
        <v>-3.0819669647055081E-2</v>
      </c>
      <c r="AY2125" s="213">
        <f t="shared" si="3571"/>
        <v>-6.8431911390921474E-2</v>
      </c>
      <c r="AZ2125" s="255"/>
      <c r="BA2125" s="255"/>
      <c r="BB2125" s="255"/>
      <c r="BC2125" s="255"/>
      <c r="BD2125" s="255"/>
      <c r="BE2125" s="255"/>
      <c r="BF2125" s="255"/>
      <c r="BG2125" s="255"/>
      <c r="BH2125" s="255"/>
      <c r="BI2125" s="255"/>
      <c r="BJ2125" s="255"/>
      <c r="BK2125" s="255"/>
      <c r="BL2125" s="255"/>
      <c r="BM2125" s="255"/>
      <c r="BN2125" s="255"/>
      <c r="BO2125" s="255"/>
      <c r="BP2125" s="255"/>
      <c r="BQ2125" s="255"/>
      <c r="BR2125" s="255"/>
      <c r="BS2125" s="255"/>
      <c r="BT2125" s="255"/>
      <c r="BU2125" s="255"/>
      <c r="BV2125" s="255"/>
      <c r="BW2125" s="255"/>
      <c r="BX2125" s="255"/>
      <c r="BY2125" s="255"/>
      <c r="BZ2125" s="255"/>
      <c r="CA2125" s="255"/>
      <c r="CB2125" s="255"/>
      <c r="CC2125" s="255"/>
      <c r="CD2125" s="255"/>
      <c r="CE2125" s="255"/>
      <c r="CF2125" s="255"/>
      <c r="CG2125" s="255"/>
      <c r="CH2125" s="255"/>
      <c r="CI2125" s="255"/>
      <c r="CJ2125" s="255"/>
      <c r="CK2125" s="255"/>
      <c r="CL2125" s="255"/>
      <c r="CM2125" s="255"/>
      <c r="CN2125" s="255"/>
      <c r="CO2125" s="255"/>
      <c r="CP2125" s="255"/>
      <c r="CQ2125" s="255"/>
      <c r="CR2125" s="255"/>
      <c r="CS2125" s="255"/>
      <c r="CT2125" s="255"/>
      <c r="CU2125" s="255"/>
      <c r="CV2125" s="255"/>
      <c r="CW2125" s="255"/>
      <c r="CX2125" s="255"/>
      <c r="CY2125" s="255"/>
      <c r="CZ2125" s="255"/>
      <c r="DA2125" s="255"/>
      <c r="DB2125" s="255"/>
      <c r="DC2125" s="255"/>
      <c r="DD2125" s="255"/>
      <c r="DE2125" s="255"/>
      <c r="DF2125" s="255"/>
      <c r="DG2125" s="255"/>
      <c r="DH2125" s="255"/>
      <c r="DI2125" s="255"/>
      <c r="DJ2125" s="255"/>
      <c r="DK2125" s="255"/>
      <c r="DL2125" s="255"/>
      <c r="DM2125" s="255"/>
      <c r="DN2125" s="255"/>
      <c r="DO2125" s="255"/>
      <c r="DP2125" s="255"/>
      <c r="DQ2125" s="255"/>
      <c r="DR2125" s="255"/>
      <c r="DS2125" s="255"/>
      <c r="DT2125" s="255"/>
      <c r="DU2125" s="255"/>
      <c r="DV2125" s="255"/>
      <c r="DW2125" s="255"/>
      <c r="DX2125" s="255"/>
      <c r="DY2125" s="255"/>
      <c r="DZ2125" s="255"/>
      <c r="EA2125" s="255"/>
      <c r="EB2125" s="255"/>
      <c r="EC2125" s="255"/>
      <c r="ED2125" s="255"/>
      <c r="EE2125" s="255"/>
      <c r="EF2125" s="255"/>
      <c r="EG2125" s="255"/>
      <c r="EH2125" s="255"/>
      <c r="EI2125" s="255"/>
      <c r="EJ2125" s="255"/>
      <c r="EK2125" s="255"/>
      <c r="EL2125" s="255"/>
      <c r="EM2125" s="255"/>
      <c r="EN2125" s="255"/>
      <c r="EO2125" s="255"/>
      <c r="EP2125" s="255"/>
      <c r="EQ2125" s="255"/>
      <c r="ER2125" s="255"/>
      <c r="ES2125" s="255"/>
      <c r="ET2125" s="255"/>
      <c r="EU2125" s="255"/>
      <c r="EV2125" s="255"/>
      <c r="EW2125" s="255"/>
      <c r="EX2125" s="255"/>
      <c r="EY2125" s="255"/>
      <c r="EZ2125" s="255"/>
      <c r="FA2125" s="255"/>
      <c r="FB2125" s="255"/>
      <c r="FC2125" s="255"/>
      <c r="FD2125" s="255"/>
      <c r="FE2125" s="255"/>
      <c r="FF2125" s="255"/>
      <c r="FG2125" s="255"/>
      <c r="FH2125" s="255"/>
      <c r="FI2125" s="255"/>
      <c r="FJ2125" s="255"/>
      <c r="FK2125" s="255"/>
      <c r="FL2125" s="255"/>
      <c r="FM2125" s="255"/>
      <c r="FN2125" s="255"/>
      <c r="FO2125" s="255"/>
      <c r="FP2125" s="255"/>
      <c r="FQ2125" s="255"/>
      <c r="FR2125" s="255"/>
      <c r="FS2125" s="255"/>
      <c r="FT2125" s="255"/>
      <c r="FU2125" s="255"/>
      <c r="FV2125" s="255"/>
      <c r="FW2125" s="255"/>
      <c r="FX2125" s="255"/>
      <c r="FY2125" s="255"/>
      <c r="FZ2125" s="255"/>
      <c r="GA2125" s="255"/>
      <c r="GB2125" s="255"/>
      <c r="GC2125" s="255"/>
      <c r="GD2125" s="255"/>
      <c r="GE2125" s="255"/>
      <c r="GF2125" s="255"/>
      <c r="GG2125" s="255"/>
      <c r="GH2125" s="255"/>
      <c r="GI2125" s="255"/>
      <c r="GJ2125" s="255"/>
      <c r="GK2125" s="255"/>
      <c r="GL2125" s="255"/>
      <c r="GM2125" s="255"/>
      <c r="GN2125" s="255"/>
      <c r="GO2125" s="255"/>
      <c r="GP2125" s="255"/>
      <c r="GQ2125" s="255"/>
      <c r="GR2125" s="255"/>
      <c r="GS2125" s="255"/>
      <c r="GT2125" s="255"/>
      <c r="GU2125" s="255"/>
      <c r="GV2125" s="255"/>
      <c r="GW2125" s="255"/>
      <c r="GX2125" s="255"/>
      <c r="GY2125" s="255"/>
      <c r="GZ2125" s="255"/>
      <c r="HA2125" s="255"/>
      <c r="HB2125" s="255"/>
      <c r="HC2125" s="255"/>
      <c r="HD2125" s="255"/>
      <c r="HE2125" s="255"/>
      <c r="HF2125" s="255"/>
      <c r="HG2125" s="255"/>
      <c r="HH2125" s="255"/>
      <c r="HI2125" s="255"/>
      <c r="HJ2125" s="255"/>
      <c r="HK2125" s="255"/>
      <c r="HL2125" s="255"/>
      <c r="HM2125" s="255"/>
      <c r="HN2125" s="255"/>
      <c r="HO2125" s="255"/>
      <c r="HP2125" s="255"/>
      <c r="HQ2125" s="255"/>
      <c r="HR2125" s="255"/>
      <c r="HS2125" s="255"/>
      <c r="HT2125" s="255"/>
      <c r="HU2125" s="255"/>
      <c r="HV2125" s="255"/>
      <c r="HW2125" s="255"/>
      <c r="HX2125" s="255"/>
      <c r="HY2125" s="255"/>
      <c r="HZ2125" s="255"/>
      <c r="IA2125" s="255"/>
      <c r="IB2125" s="255"/>
      <c r="IC2125" s="255"/>
      <c r="ID2125" s="255"/>
      <c r="IE2125" s="255"/>
      <c r="IF2125" s="255"/>
      <c r="IG2125" s="255"/>
      <c r="IH2125" s="255"/>
      <c r="II2125" s="255"/>
      <c r="IJ2125" s="255"/>
      <c r="IK2125" s="255"/>
      <c r="IL2125" s="255"/>
      <c r="IM2125" s="255"/>
      <c r="IN2125" s="255"/>
      <c r="IO2125" s="255"/>
      <c r="IP2125" s="255"/>
      <c r="IQ2125" s="255"/>
      <c r="IR2125" s="255"/>
      <c r="IS2125" s="255"/>
      <c r="IT2125" s="255"/>
      <c r="IU2125" s="255"/>
      <c r="IV2125" s="255"/>
    </row>
    <row r="2126" spans="1:256">
      <c r="A2126" s="16">
        <v>41425.312905092593</v>
      </c>
      <c r="B2126" s="300">
        <v>6</v>
      </c>
      <c r="C2126" s="5">
        <v>0.86</v>
      </c>
      <c r="D2126" s="5">
        <v>0.87</v>
      </c>
      <c r="E2126" s="5">
        <v>0.83499999999999996</v>
      </c>
      <c r="F2126" s="5">
        <v>0.86</v>
      </c>
      <c r="G2126" s="6">
        <v>899727</v>
      </c>
      <c r="H2126" s="113">
        <f t="shared" ref="H2126:H2131" si="3600">F2126</f>
        <v>0.86</v>
      </c>
      <c r="I2126" s="19">
        <f t="shared" si="3572"/>
        <v>0</v>
      </c>
      <c r="J2126" s="8">
        <f t="shared" si="3576"/>
        <v>0.91787761134463364</v>
      </c>
      <c r="K2126" s="8">
        <f t="shared" si="3577"/>
        <v>0.82812238865536614</v>
      </c>
      <c r="L2126" s="8">
        <f t="shared" si="3578"/>
        <v>0.87299999999999989</v>
      </c>
      <c r="M2126" s="19">
        <f t="shared" si="3579"/>
        <v>0.10838400690386393</v>
      </c>
      <c r="N2126" s="19">
        <f t="shared" si="3566"/>
        <v>-2.1901261670789231E-2</v>
      </c>
      <c r="O2126" s="19">
        <f t="shared" si="3567"/>
        <v>-3.3195891589824708E-3</v>
      </c>
      <c r="P2126" s="19">
        <f t="shared" si="3573"/>
        <v>-1.1372748015222817E-3</v>
      </c>
      <c r="Q2126" s="303">
        <v>383</v>
      </c>
      <c r="R2126" s="306">
        <v>770480.625</v>
      </c>
      <c r="S2126" s="66">
        <f t="shared" si="3580"/>
        <v>2011.6987597911227</v>
      </c>
      <c r="T2126" t="str">
        <f t="shared" si="3599"/>
        <v/>
      </c>
      <c r="U2126" t="str">
        <f t="shared" si="3599"/>
        <v/>
      </c>
      <c r="V2126" t="str">
        <f t="shared" si="3599"/>
        <v/>
      </c>
      <c r="W2126" t="str">
        <f t="shared" si="3599"/>
        <v/>
      </c>
      <c r="X2126" s="63"/>
      <c r="Y2126" s="219">
        <f t="shared" si="3581"/>
        <v>-3.1868131868131898E-4</v>
      </c>
      <c r="Z2126" s="78">
        <f t="shared" si="3582"/>
        <v>0.8691727494226883</v>
      </c>
      <c r="AA2126" s="78">
        <f t="shared" si="3583"/>
        <v>0.90793890463665627</v>
      </c>
      <c r="AB2126" s="74">
        <f t="shared" si="3009"/>
        <v>2125</v>
      </c>
      <c r="AC2126" s="80">
        <f t="shared" si="3584"/>
        <v>7.2673001251954347E-3</v>
      </c>
      <c r="AD2126" s="79">
        <f t="shared" ref="AD2126:AD2131" si="3601">Z2126-AA2126</f>
        <v>-3.8766155213967979E-2</v>
      </c>
      <c r="AE2126" s="81">
        <f t="shared" si="3585"/>
        <v>-4.6033455339163414E-2</v>
      </c>
      <c r="AF2126" s="19">
        <f t="shared" si="3586"/>
        <v>-4.269687642637323E-2</v>
      </c>
      <c r="AG2126" s="93">
        <f t="shared" si="3575"/>
        <v>4.9748204715605586E-2</v>
      </c>
      <c r="AH2126" s="91">
        <f t="shared" si="3587"/>
        <v>1.1029771590702669E-3</v>
      </c>
      <c r="AI2126" s="96">
        <f t="shared" si="3588"/>
        <v>2116.4981453484752</v>
      </c>
      <c r="AJ2126" s="5">
        <f t="shared" ref="AJ2126:AJ2131" si="3602">F2126-F2125</f>
        <v>0</v>
      </c>
      <c r="AK2126" s="5">
        <f t="shared" si="3565"/>
        <v>0</v>
      </c>
      <c r="AL2126" s="5">
        <f t="shared" si="3589"/>
        <v>0</v>
      </c>
      <c r="AM2126" s="95">
        <f t="shared" si="3569"/>
        <v>8.9285714285714367E-3</v>
      </c>
      <c r="AN2126" s="95">
        <f t="shared" si="3590"/>
        <v>-1.0714285714285723E-2</v>
      </c>
      <c r="AO2126" s="78">
        <f t="shared" si="3591"/>
        <v>0.83333333333333337</v>
      </c>
      <c r="AP2126" s="296">
        <f t="shared" si="3592"/>
        <v>45.45454545454546</v>
      </c>
      <c r="AQ2126" s="8"/>
      <c r="AR2126" s="8">
        <f t="shared" si="3593"/>
        <v>0.42857142857142855</v>
      </c>
      <c r="AS2126" s="114">
        <f t="shared" si="3594"/>
        <v>385597.28571428568</v>
      </c>
      <c r="AT2126" s="103">
        <f t="shared" si="3595"/>
        <v>-0.25821451604650553</v>
      </c>
      <c r="AU2126" s="5">
        <f t="shared" si="3596"/>
        <v>0.86</v>
      </c>
      <c r="AV2126" s="93">
        <f t="shared" si="3597"/>
        <v>0.50046331238282038</v>
      </c>
      <c r="AW2126" s="210">
        <f t="shared" si="3598"/>
        <v>4.1916167664670698E-2</v>
      </c>
      <c r="AX2126" s="276">
        <f t="shared" si="3570"/>
        <v>-3.1585723369869804E-2</v>
      </c>
      <c r="AY2126" s="19">
        <f t="shared" si="3571"/>
        <v>-2.4856000456446255E-2</v>
      </c>
      <c r="AZ2126" s="255"/>
      <c r="BA2126" s="255"/>
      <c r="BB2126" s="255"/>
      <c r="BC2126" s="255"/>
      <c r="BD2126" s="255"/>
      <c r="BE2126" s="255"/>
      <c r="BF2126" s="255"/>
      <c r="BG2126" s="255"/>
      <c r="BH2126" s="255"/>
      <c r="BI2126" s="255"/>
      <c r="BJ2126" s="255"/>
      <c r="BK2126" s="255"/>
      <c r="BL2126" s="255"/>
      <c r="BM2126" s="255"/>
      <c r="BN2126" s="255"/>
      <c r="BO2126" s="255"/>
      <c r="BP2126" s="255"/>
      <c r="BQ2126" s="255"/>
      <c r="BR2126" s="255"/>
      <c r="BS2126" s="255"/>
      <c r="BT2126" s="255"/>
      <c r="BU2126" s="255"/>
      <c r="BV2126" s="255"/>
      <c r="BW2126" s="255"/>
      <c r="BX2126" s="255"/>
      <c r="BY2126" s="255"/>
      <c r="BZ2126" s="255"/>
      <c r="CA2126" s="255"/>
      <c r="CB2126" s="255"/>
      <c r="CC2126" s="255"/>
      <c r="CD2126" s="255"/>
      <c r="CE2126" s="255"/>
      <c r="CF2126" s="255"/>
      <c r="CG2126" s="255"/>
      <c r="CH2126" s="255"/>
      <c r="CI2126" s="255"/>
      <c r="CJ2126" s="255"/>
      <c r="CK2126" s="255"/>
      <c r="CL2126" s="255"/>
      <c r="CM2126" s="255"/>
      <c r="CN2126" s="255"/>
      <c r="CO2126" s="255"/>
      <c r="CP2126" s="255"/>
      <c r="CQ2126" s="255"/>
      <c r="CR2126" s="255"/>
      <c r="CS2126" s="255"/>
      <c r="CT2126" s="255"/>
      <c r="CU2126" s="255"/>
      <c r="CV2126" s="255"/>
      <c r="CW2126" s="255"/>
      <c r="CX2126" s="255"/>
      <c r="CY2126" s="255"/>
      <c r="CZ2126" s="255"/>
      <c r="DA2126" s="255"/>
      <c r="DB2126" s="255"/>
      <c r="DC2126" s="255"/>
      <c r="DD2126" s="255"/>
      <c r="DE2126" s="255"/>
      <c r="DF2126" s="255"/>
      <c r="DG2126" s="255"/>
      <c r="DH2126" s="255"/>
      <c r="DI2126" s="255"/>
      <c r="DJ2126" s="255"/>
      <c r="DK2126" s="255"/>
      <c r="DL2126" s="255"/>
      <c r="DM2126" s="255"/>
      <c r="DN2126" s="255"/>
      <c r="DO2126" s="255"/>
      <c r="DP2126" s="255"/>
      <c r="DQ2126" s="255"/>
      <c r="DR2126" s="255"/>
      <c r="DS2126" s="255"/>
      <c r="DT2126" s="255"/>
      <c r="DU2126" s="255"/>
      <c r="DV2126" s="255"/>
      <c r="DW2126" s="255"/>
      <c r="DX2126" s="255"/>
      <c r="DY2126" s="255"/>
      <c r="DZ2126" s="255"/>
      <c r="EA2126" s="255"/>
      <c r="EB2126" s="255"/>
      <c r="EC2126" s="255"/>
      <c r="ED2126" s="255"/>
      <c r="EE2126" s="255"/>
      <c r="EF2126" s="255"/>
      <c r="EG2126" s="255"/>
      <c r="EH2126" s="255"/>
      <c r="EI2126" s="255"/>
      <c r="EJ2126" s="255"/>
      <c r="EK2126" s="255"/>
      <c r="EL2126" s="255"/>
      <c r="EM2126" s="255"/>
      <c r="EN2126" s="255"/>
      <c r="EO2126" s="255"/>
      <c r="EP2126" s="255"/>
      <c r="EQ2126" s="255"/>
      <c r="ER2126" s="255"/>
      <c r="ES2126" s="255"/>
      <c r="ET2126" s="255"/>
      <c r="EU2126" s="255"/>
      <c r="EV2126" s="255"/>
      <c r="EW2126" s="255"/>
      <c r="EX2126" s="255"/>
      <c r="EY2126" s="255"/>
      <c r="EZ2126" s="255"/>
      <c r="FA2126" s="255"/>
      <c r="FB2126" s="255"/>
      <c r="FC2126" s="255"/>
      <c r="FD2126" s="255"/>
      <c r="FE2126" s="255"/>
      <c r="FF2126" s="255"/>
      <c r="FG2126" s="255"/>
      <c r="FH2126" s="255"/>
      <c r="FI2126" s="255"/>
      <c r="FJ2126" s="255"/>
      <c r="FK2126" s="255"/>
      <c r="FL2126" s="255"/>
      <c r="FM2126" s="255"/>
      <c r="FN2126" s="255"/>
      <c r="FO2126" s="255"/>
      <c r="FP2126" s="255"/>
      <c r="FQ2126" s="255"/>
      <c r="FR2126" s="255"/>
      <c r="FS2126" s="255"/>
      <c r="FT2126" s="255"/>
      <c r="FU2126" s="255"/>
      <c r="FV2126" s="255"/>
      <c r="FW2126" s="255"/>
      <c r="FX2126" s="255"/>
      <c r="FY2126" s="255"/>
      <c r="FZ2126" s="255"/>
      <c r="GA2126" s="255"/>
      <c r="GB2126" s="255"/>
      <c r="GC2126" s="255"/>
      <c r="GD2126" s="255"/>
      <c r="GE2126" s="255"/>
      <c r="GF2126" s="255"/>
      <c r="GG2126" s="255"/>
      <c r="GH2126" s="255"/>
      <c r="GI2126" s="255"/>
      <c r="GJ2126" s="255"/>
      <c r="GK2126" s="255"/>
      <c r="GL2126" s="255"/>
      <c r="GM2126" s="255"/>
      <c r="GN2126" s="255"/>
      <c r="GO2126" s="255"/>
      <c r="GP2126" s="255"/>
      <c r="GQ2126" s="255"/>
      <c r="GR2126" s="255"/>
      <c r="GS2126" s="255"/>
      <c r="GT2126" s="255"/>
      <c r="GU2126" s="255"/>
      <c r="GV2126" s="255"/>
      <c r="GW2126" s="255"/>
      <c r="GX2126" s="255"/>
      <c r="GY2126" s="255"/>
      <c r="GZ2126" s="255"/>
      <c r="HA2126" s="255"/>
      <c r="HB2126" s="255"/>
      <c r="HC2126" s="255"/>
      <c r="HD2126" s="255"/>
      <c r="HE2126" s="255"/>
      <c r="HF2126" s="255"/>
      <c r="HG2126" s="255"/>
      <c r="HH2126" s="255"/>
      <c r="HI2126" s="255"/>
      <c r="HJ2126" s="255"/>
      <c r="HK2126" s="255"/>
      <c r="HL2126" s="255"/>
      <c r="HM2126" s="255"/>
      <c r="HN2126" s="255"/>
      <c r="HO2126" s="255"/>
      <c r="HP2126" s="255"/>
      <c r="HQ2126" s="255"/>
      <c r="HR2126" s="255"/>
      <c r="HS2126" s="255"/>
      <c r="HT2126" s="255"/>
      <c r="HU2126" s="255"/>
      <c r="HV2126" s="255"/>
      <c r="HW2126" s="255"/>
      <c r="HX2126" s="255"/>
      <c r="HY2126" s="255"/>
      <c r="HZ2126" s="255"/>
      <c r="IA2126" s="255"/>
      <c r="IB2126" s="255"/>
      <c r="IC2126" s="255"/>
      <c r="ID2126" s="255"/>
      <c r="IE2126" s="255"/>
      <c r="IF2126" s="255"/>
      <c r="IG2126" s="255"/>
      <c r="IH2126" s="255"/>
      <c r="II2126" s="255"/>
      <c r="IJ2126" s="255"/>
      <c r="IK2126" s="255"/>
      <c r="IL2126" s="255"/>
      <c r="IM2126" s="255"/>
      <c r="IN2126" s="255"/>
      <c r="IO2126" s="255"/>
      <c r="IP2126" s="255"/>
      <c r="IQ2126" s="255"/>
      <c r="IR2126" s="255"/>
      <c r="IS2126" s="255"/>
      <c r="IT2126" s="255"/>
      <c r="IU2126" s="255"/>
      <c r="IV2126" s="255"/>
    </row>
    <row r="2127" spans="1:256" ht="13">
      <c r="A2127" s="16">
        <v>41428.372048611112</v>
      </c>
      <c r="B2127" s="300">
        <v>2</v>
      </c>
      <c r="C2127" s="5">
        <v>0.87</v>
      </c>
      <c r="D2127" s="5">
        <v>0.88</v>
      </c>
      <c r="E2127" s="5">
        <v>0.84</v>
      </c>
      <c r="F2127" s="5">
        <v>0.85</v>
      </c>
      <c r="G2127" s="6">
        <v>236461</v>
      </c>
      <c r="H2127" s="113">
        <f t="shared" si="3600"/>
        <v>0.85</v>
      </c>
      <c r="I2127" s="19">
        <f t="shared" si="3572"/>
        <v>-1.1627906976744196E-2</v>
      </c>
      <c r="J2127" s="8">
        <f t="shared" si="3576"/>
        <v>0.91254409477236542</v>
      </c>
      <c r="K2127" s="8">
        <f t="shared" si="3577"/>
        <v>0.82745590522763479</v>
      </c>
      <c r="L2127" s="8">
        <f t="shared" si="3578"/>
        <v>0.87000000000000011</v>
      </c>
      <c r="M2127" s="19">
        <f t="shared" si="3579"/>
        <v>0.10283108623331741</v>
      </c>
      <c r="N2127" s="19">
        <f t="shared" si="3566"/>
        <v>-5.1233764364072058E-2</v>
      </c>
      <c r="O2127" s="19">
        <f t="shared" si="3567"/>
        <v>-5.8107055955476956E-3</v>
      </c>
      <c r="P2127" s="19">
        <f t="shared" si="3573"/>
        <v>-8.0481271471663052E-4</v>
      </c>
      <c r="Q2127" s="303">
        <v>232</v>
      </c>
      <c r="R2127" s="306">
        <v>201754.495</v>
      </c>
      <c r="S2127" s="66">
        <f t="shared" si="3580"/>
        <v>869.63144396551718</v>
      </c>
      <c r="T2127" t="str">
        <f t="shared" ref="T2127:W2128" si="3603">IF(C2127&gt;$J2127,"BrokeBandUpper", IF(C2127&lt;$K2127,"BrokeBandLower", ""))</f>
        <v/>
      </c>
      <c r="U2127" t="str">
        <f t="shared" si="3603"/>
        <v/>
      </c>
      <c r="V2127" t="str">
        <f t="shared" si="3603"/>
        <v/>
      </c>
      <c r="W2127" t="str">
        <f t="shared" si="3603"/>
        <v/>
      </c>
      <c r="X2127" s="63"/>
      <c r="Y2127" s="287">
        <f t="shared" si="3581"/>
        <v>-1.0109890109890119E-3</v>
      </c>
      <c r="Z2127" s="288">
        <f t="shared" si="3582"/>
        <v>0.86622014601159425</v>
      </c>
      <c r="AA2127" s="288">
        <f t="shared" si="3583"/>
        <v>0.90365142569354373</v>
      </c>
      <c r="AB2127" s="289">
        <f t="shared" si="3009"/>
        <v>2126</v>
      </c>
      <c r="AC2127" s="290">
        <f t="shared" si="3584"/>
        <v>6.8817405257711461E-3</v>
      </c>
      <c r="AD2127" s="284">
        <f t="shared" si="3601"/>
        <v>-3.7431279681949481E-2</v>
      </c>
      <c r="AE2127" s="291">
        <f t="shared" si="3585"/>
        <v>-4.4313020207720627E-2</v>
      </c>
      <c r="AF2127" s="213">
        <f t="shared" si="3586"/>
        <v>-4.1422254884643531E-2</v>
      </c>
      <c r="AG2127" s="213">
        <f t="shared" si="3575"/>
        <v>-5.3054035581600531E-2</v>
      </c>
      <c r="AH2127" s="292">
        <f t="shared" si="3587"/>
        <v>9.2818003978149149E-4</v>
      </c>
      <c r="AI2127" s="293">
        <f t="shared" si="3588"/>
        <v>2116.5237095018306</v>
      </c>
      <c r="AJ2127" s="294">
        <f t="shared" si="3602"/>
        <v>-1.0000000000000009E-2</v>
      </c>
      <c r="AK2127" s="294">
        <f t="shared" ref="AK2127:AK2134" si="3604">IF(AJ2127&gt;0,AJ2127,0)</f>
        <v>0</v>
      </c>
      <c r="AL2127" s="294">
        <f t="shared" si="3589"/>
        <v>-1.0000000000000009E-2</v>
      </c>
      <c r="AM2127" s="295">
        <f t="shared" ref="AM2127:AM2132" si="3605">(AVERAGE(AK2114:AK2127))</f>
        <v>8.9285714285714367E-3</v>
      </c>
      <c r="AN2127" s="295">
        <f t="shared" si="3590"/>
        <v>-9.2857142857142947E-3</v>
      </c>
      <c r="AO2127" s="288">
        <f t="shared" si="3591"/>
        <v>0.96153846153846145</v>
      </c>
      <c r="AP2127" s="296">
        <f t="shared" si="3592"/>
        <v>49.019607843137251</v>
      </c>
      <c r="AQ2127" s="285"/>
      <c r="AR2127" s="285">
        <f t="shared" si="3593"/>
        <v>-0.5</v>
      </c>
      <c r="AS2127" s="286">
        <f t="shared" si="3594"/>
        <v>-118230.5</v>
      </c>
      <c r="AT2127" s="103">
        <f t="shared" si="3595"/>
        <v>-0.25861576721615021</v>
      </c>
      <c r="AU2127" s="294">
        <f t="shared" si="3596"/>
        <v>0.85</v>
      </c>
      <c r="AV2127" s="213">
        <f t="shared" si="3597"/>
        <v>-0.58601172677714075</v>
      </c>
      <c r="AW2127" s="298">
        <f t="shared" si="3598"/>
        <v>4.7619047619047665E-2</v>
      </c>
      <c r="AX2127" s="297">
        <f t="shared" ref="AX2127:AX2132" si="3606">SLOPE(M2114:M2127,AB2114:AB2127)</f>
        <v>-3.0566781223865077E-2</v>
      </c>
      <c r="AY2127" s="213">
        <f t="shared" si="3571"/>
        <v>3.225957924321958E-2</v>
      </c>
      <c r="AZ2127" s="255"/>
      <c r="BA2127" s="255"/>
      <c r="BB2127" s="255"/>
      <c r="BC2127" s="255"/>
      <c r="BD2127" s="255"/>
      <c r="BE2127" s="255"/>
      <c r="BF2127" s="255"/>
      <c r="BG2127" s="255"/>
      <c r="BH2127" s="255"/>
      <c r="BI2127" s="255"/>
      <c r="BJ2127" s="255"/>
      <c r="BK2127" s="255"/>
      <c r="BL2127" s="255"/>
      <c r="BM2127" s="255"/>
      <c r="BN2127" s="255"/>
      <c r="BO2127" s="255"/>
      <c r="BP2127" s="255"/>
      <c r="BQ2127" s="255"/>
      <c r="BR2127" s="255"/>
      <c r="BS2127" s="255"/>
      <c r="BT2127" s="255"/>
      <c r="BU2127" s="255"/>
      <c r="BV2127" s="255"/>
      <c r="BW2127" s="255"/>
      <c r="BX2127" s="255"/>
      <c r="BY2127" s="255"/>
      <c r="BZ2127" s="255"/>
      <c r="CA2127" s="255"/>
      <c r="CB2127" s="255"/>
      <c r="CC2127" s="255"/>
      <c r="CD2127" s="255"/>
      <c r="CE2127" s="255"/>
      <c r="CF2127" s="255"/>
      <c r="CG2127" s="255"/>
      <c r="CH2127" s="255"/>
      <c r="CI2127" s="255"/>
      <c r="CJ2127" s="255"/>
      <c r="CK2127" s="255"/>
      <c r="CL2127" s="255"/>
      <c r="CM2127" s="255"/>
      <c r="CN2127" s="255"/>
      <c r="CO2127" s="255"/>
      <c r="CP2127" s="255"/>
      <c r="CQ2127" s="255"/>
      <c r="CR2127" s="255"/>
      <c r="CS2127" s="255"/>
      <c r="CT2127" s="255"/>
      <c r="CU2127" s="255"/>
      <c r="CV2127" s="255"/>
      <c r="CW2127" s="255"/>
      <c r="CX2127" s="255"/>
      <c r="CY2127" s="255"/>
      <c r="CZ2127" s="255"/>
      <c r="DA2127" s="255"/>
      <c r="DB2127" s="255"/>
      <c r="DC2127" s="255"/>
      <c r="DD2127" s="255"/>
      <c r="DE2127" s="255"/>
      <c r="DF2127" s="255"/>
      <c r="DG2127" s="255"/>
      <c r="DH2127" s="255"/>
      <c r="DI2127" s="255"/>
      <c r="DJ2127" s="255"/>
      <c r="DK2127" s="255"/>
      <c r="DL2127" s="255"/>
      <c r="DM2127" s="255"/>
      <c r="DN2127" s="255"/>
      <c r="DO2127" s="255"/>
      <c r="DP2127" s="255"/>
      <c r="DQ2127" s="255"/>
      <c r="DR2127" s="255"/>
      <c r="DS2127" s="255"/>
      <c r="DT2127" s="255"/>
      <c r="DU2127" s="255"/>
      <c r="DV2127" s="255"/>
      <c r="DW2127" s="255"/>
      <c r="DX2127" s="255"/>
      <c r="DY2127" s="255"/>
      <c r="DZ2127" s="255"/>
      <c r="EA2127" s="255"/>
      <c r="EB2127" s="255"/>
      <c r="EC2127" s="255"/>
      <c r="ED2127" s="255"/>
      <c r="EE2127" s="255"/>
      <c r="EF2127" s="255"/>
      <c r="EG2127" s="255"/>
      <c r="EH2127" s="255"/>
      <c r="EI2127" s="255"/>
      <c r="EJ2127" s="255"/>
      <c r="EK2127" s="255"/>
      <c r="EL2127" s="255"/>
      <c r="EM2127" s="255"/>
      <c r="EN2127" s="255"/>
      <c r="EO2127" s="255"/>
      <c r="EP2127" s="255"/>
      <c r="EQ2127" s="255"/>
      <c r="ER2127" s="255"/>
      <c r="ES2127" s="255"/>
      <c r="ET2127" s="255"/>
      <c r="EU2127" s="255"/>
      <c r="EV2127" s="255"/>
      <c r="EW2127" s="255"/>
      <c r="EX2127" s="255"/>
      <c r="EY2127" s="255"/>
      <c r="EZ2127" s="255"/>
      <c r="FA2127" s="255"/>
      <c r="FB2127" s="255"/>
      <c r="FC2127" s="255"/>
      <c r="FD2127" s="255"/>
      <c r="FE2127" s="255"/>
      <c r="FF2127" s="255"/>
      <c r="FG2127" s="255"/>
      <c r="FH2127" s="255"/>
      <c r="FI2127" s="255"/>
      <c r="FJ2127" s="255"/>
      <c r="FK2127" s="255"/>
      <c r="FL2127" s="255"/>
      <c r="FM2127" s="255"/>
      <c r="FN2127" s="255"/>
      <c r="FO2127" s="255"/>
      <c r="FP2127" s="255"/>
      <c r="FQ2127" s="255"/>
      <c r="FR2127" s="255"/>
      <c r="FS2127" s="255"/>
      <c r="FT2127" s="255"/>
      <c r="FU2127" s="255"/>
      <c r="FV2127" s="255"/>
      <c r="FW2127" s="255"/>
      <c r="FX2127" s="255"/>
      <c r="FY2127" s="255"/>
      <c r="FZ2127" s="255"/>
      <c r="GA2127" s="255"/>
      <c r="GB2127" s="255"/>
      <c r="GC2127" s="255"/>
      <c r="GD2127" s="255"/>
      <c r="GE2127" s="255"/>
      <c r="GF2127" s="255"/>
      <c r="GG2127" s="255"/>
      <c r="GH2127" s="255"/>
      <c r="GI2127" s="255"/>
      <c r="GJ2127" s="255"/>
      <c r="GK2127" s="255"/>
      <c r="GL2127" s="255"/>
      <c r="GM2127" s="255"/>
      <c r="GN2127" s="255"/>
      <c r="GO2127" s="255"/>
      <c r="GP2127" s="255"/>
      <c r="GQ2127" s="255"/>
      <c r="GR2127" s="255"/>
      <c r="GS2127" s="255"/>
      <c r="GT2127" s="255"/>
      <c r="GU2127" s="255"/>
      <c r="GV2127" s="255"/>
      <c r="GW2127" s="255"/>
      <c r="GX2127" s="255"/>
      <c r="GY2127" s="255"/>
      <c r="GZ2127" s="255"/>
      <c r="HA2127" s="255"/>
      <c r="HB2127" s="255"/>
      <c r="HC2127" s="255"/>
      <c r="HD2127" s="255"/>
      <c r="HE2127" s="255"/>
      <c r="HF2127" s="255"/>
      <c r="HG2127" s="255"/>
      <c r="HH2127" s="255"/>
      <c r="HI2127" s="255"/>
      <c r="HJ2127" s="255"/>
      <c r="HK2127" s="255"/>
      <c r="HL2127" s="255"/>
      <c r="HM2127" s="255"/>
      <c r="HN2127" s="255"/>
      <c r="HO2127" s="255"/>
      <c r="HP2127" s="255"/>
      <c r="HQ2127" s="255"/>
      <c r="HR2127" s="255"/>
      <c r="HS2127" s="255"/>
      <c r="HT2127" s="255"/>
      <c r="HU2127" s="255"/>
      <c r="HV2127" s="255"/>
      <c r="HW2127" s="255"/>
      <c r="HX2127" s="255"/>
      <c r="HY2127" s="255"/>
      <c r="HZ2127" s="255"/>
      <c r="IA2127" s="255"/>
      <c r="IB2127" s="255"/>
      <c r="IC2127" s="255"/>
      <c r="ID2127" s="255"/>
      <c r="IE2127" s="255"/>
      <c r="IF2127" s="255"/>
      <c r="IG2127" s="255"/>
      <c r="IH2127" s="255"/>
      <c r="II2127" s="255"/>
      <c r="IJ2127" s="255"/>
      <c r="IK2127" s="255"/>
      <c r="IL2127" s="255"/>
      <c r="IM2127" s="255"/>
      <c r="IN2127" s="255"/>
      <c r="IO2127" s="255"/>
      <c r="IP2127" s="255"/>
      <c r="IQ2127" s="255"/>
      <c r="IR2127" s="255"/>
      <c r="IS2127" s="255"/>
      <c r="IT2127" s="255"/>
      <c r="IU2127" s="255"/>
      <c r="IV2127" s="255"/>
    </row>
    <row r="2128" spans="1:256">
      <c r="A2128" s="16">
        <v>41429.3753125</v>
      </c>
      <c r="B2128" s="300">
        <v>3</v>
      </c>
      <c r="C2128" s="5">
        <v>0.86499999999999999</v>
      </c>
      <c r="D2128" s="5">
        <v>0.88500000000000001</v>
      </c>
      <c r="E2128" s="5">
        <v>0.83499999999999996</v>
      </c>
      <c r="F2128" s="5">
        <v>0.85</v>
      </c>
      <c r="G2128" s="6">
        <v>337241</v>
      </c>
      <c r="H2128" s="113">
        <f t="shared" si="3600"/>
        <v>0.85</v>
      </c>
      <c r="I2128" s="19">
        <f t="shared" si="3572"/>
        <v>0</v>
      </c>
      <c r="J2128" s="8">
        <f t="shared" si="3576"/>
        <v>0.91035563716909473</v>
      </c>
      <c r="K2128" s="8">
        <f t="shared" si="3577"/>
        <v>0.82564436283090525</v>
      </c>
      <c r="L2128" s="8">
        <f t="shared" si="3578"/>
        <v>0.86799999999999999</v>
      </c>
      <c r="M2128" s="19">
        <f t="shared" si="3579"/>
        <v>0.10260019707242722</v>
      </c>
      <c r="N2128" s="19">
        <f t="shared" ref="N2128:N2134" si="3607">IF(A2129&gt;A2128,(M2128-M2127)/M2127, (M2128-M2129)/M2129)</f>
        <v>-2.2453245350954939E-3</v>
      </c>
      <c r="O2128" s="19">
        <f t="shared" ref="O2128:O2134" si="3608">IF(A2129&gt;A2128,(J2128-J2127)/J2127, (J2128-J2129)/J2129)</f>
        <v>-2.3981938142031371E-3</v>
      </c>
      <c r="P2128" s="19">
        <f t="shared" si="3573"/>
        <v>-2.1892917619956783E-3</v>
      </c>
      <c r="Q2128" s="303">
        <v>469</v>
      </c>
      <c r="R2128" s="306">
        <v>288019.44500000001</v>
      </c>
      <c r="S2128" s="66">
        <f t="shared" si="3580"/>
        <v>614.11395522388057</v>
      </c>
      <c r="T2128" t="str">
        <f t="shared" si="3603"/>
        <v/>
      </c>
      <c r="U2128" t="str">
        <f t="shared" si="3603"/>
        <v/>
      </c>
      <c r="V2128" t="str">
        <f t="shared" si="3603"/>
        <v/>
      </c>
      <c r="W2128" t="str">
        <f t="shared" si="3603"/>
        <v/>
      </c>
      <c r="X2128" s="63"/>
      <c r="Y2128" s="219">
        <f t="shared" si="3581"/>
        <v>-5.2747252747252797E-4</v>
      </c>
      <c r="Z2128" s="78">
        <f t="shared" si="3582"/>
        <v>0.86372224352580873</v>
      </c>
      <c r="AA2128" s="78">
        <f t="shared" si="3583"/>
        <v>0.89968122019222152</v>
      </c>
      <c r="AB2128" s="74">
        <f t="shared" si="3009"/>
        <v>2127</v>
      </c>
      <c r="AC2128" s="80">
        <f t="shared" si="3584"/>
        <v>6.6832348330462671E-3</v>
      </c>
      <c r="AD2128" s="79">
        <f t="shared" si="3601"/>
        <v>-3.595897666641279E-2</v>
      </c>
      <c r="AE2128" s="81">
        <f t="shared" si="3585"/>
        <v>-4.2642211499459057E-2</v>
      </c>
      <c r="AF2128" s="19">
        <f t="shared" si="3586"/>
        <v>-3.9968575379099244E-2</v>
      </c>
      <c r="AG2128" s="93">
        <f t="shared" si="3575"/>
        <v>-2.8845274241524114E-2</v>
      </c>
      <c r="AH2128" s="91">
        <f t="shared" si="3587"/>
        <v>7.9004811360173057E-4</v>
      </c>
      <c r="AI2128" s="96">
        <f t="shared" si="3588"/>
        <v>2116.8023996647594</v>
      </c>
      <c r="AJ2128" s="5">
        <f t="shared" si="3602"/>
        <v>0</v>
      </c>
      <c r="AK2128" s="5">
        <f t="shared" si="3604"/>
        <v>0</v>
      </c>
      <c r="AL2128" s="5">
        <f t="shared" si="3589"/>
        <v>0</v>
      </c>
      <c r="AM2128" s="95">
        <f t="shared" si="3605"/>
        <v>6.4285714285714345E-3</v>
      </c>
      <c r="AN2128" s="95">
        <f t="shared" si="3590"/>
        <v>-9.2857142857142947E-3</v>
      </c>
      <c r="AO2128" s="78">
        <f t="shared" si="3591"/>
        <v>0.69230769230769229</v>
      </c>
      <c r="AP2128" s="296">
        <f t="shared" si="3592"/>
        <v>40.909090909090907</v>
      </c>
      <c r="AQ2128" s="8"/>
      <c r="AR2128" s="8">
        <f t="shared" si="3593"/>
        <v>-0.4</v>
      </c>
      <c r="AS2128" s="114">
        <f t="shared" si="3594"/>
        <v>-134896.4</v>
      </c>
      <c r="AT2128" s="103">
        <f t="shared" si="3595"/>
        <v>-0.24792846793780626</v>
      </c>
      <c r="AU2128" s="5">
        <f t="shared" si="3596"/>
        <v>0.85</v>
      </c>
      <c r="AV2128" s="93">
        <f t="shared" si="3597"/>
        <v>-0.46835865543730909</v>
      </c>
      <c r="AW2128" s="210">
        <f t="shared" si="3598"/>
        <v>5.988023952095814E-2</v>
      </c>
      <c r="AX2128" s="276">
        <f t="shared" si="3606"/>
        <v>-2.8050193589318682E-2</v>
      </c>
      <c r="AY2128" s="19">
        <f t="shared" si="3571"/>
        <v>8.2330802714077209E-2</v>
      </c>
      <c r="AZ2128" s="255"/>
      <c r="BA2128" s="255"/>
      <c r="BB2128" s="255"/>
      <c r="BC2128" s="255"/>
      <c r="BD2128" s="255"/>
      <c r="BE2128" s="255"/>
      <c r="BF2128" s="255"/>
      <c r="BG2128" s="255"/>
      <c r="BH2128" s="255"/>
      <c r="BI2128" s="255"/>
      <c r="BJ2128" s="255"/>
      <c r="BK2128" s="255"/>
      <c r="BL2128" s="255"/>
      <c r="BM2128" s="255"/>
      <c r="BN2128" s="255"/>
      <c r="BO2128" s="255"/>
      <c r="BP2128" s="255"/>
      <c r="BQ2128" s="255"/>
      <c r="BR2128" s="255"/>
      <c r="BS2128" s="255"/>
      <c r="BT2128" s="255"/>
      <c r="BU2128" s="255"/>
      <c r="BV2128" s="255"/>
      <c r="BW2128" s="255"/>
      <c r="BX2128" s="255"/>
      <c r="BY2128" s="255"/>
      <c r="BZ2128" s="255"/>
      <c r="CA2128" s="255"/>
      <c r="CB2128" s="255"/>
      <c r="CC2128" s="255"/>
      <c r="CD2128" s="255"/>
      <c r="CE2128" s="255"/>
      <c r="CF2128" s="255"/>
      <c r="CG2128" s="255"/>
      <c r="CH2128" s="255"/>
      <c r="CI2128" s="255"/>
      <c r="CJ2128" s="255"/>
      <c r="CK2128" s="255"/>
      <c r="CL2128" s="255"/>
      <c r="CM2128" s="255"/>
      <c r="CN2128" s="255"/>
      <c r="CO2128" s="255"/>
      <c r="CP2128" s="255"/>
      <c r="CQ2128" s="255"/>
      <c r="CR2128" s="255"/>
      <c r="CS2128" s="255"/>
      <c r="CT2128" s="255"/>
      <c r="CU2128" s="255"/>
      <c r="CV2128" s="255"/>
      <c r="CW2128" s="255"/>
      <c r="CX2128" s="255"/>
      <c r="CY2128" s="255"/>
      <c r="CZ2128" s="255"/>
      <c r="DA2128" s="255"/>
      <c r="DB2128" s="255"/>
      <c r="DC2128" s="255"/>
      <c r="DD2128" s="255"/>
      <c r="DE2128" s="255"/>
      <c r="DF2128" s="255"/>
      <c r="DG2128" s="255"/>
      <c r="DH2128" s="255"/>
      <c r="DI2128" s="255"/>
      <c r="DJ2128" s="255"/>
      <c r="DK2128" s="255"/>
      <c r="DL2128" s="255"/>
      <c r="DM2128" s="255"/>
      <c r="DN2128" s="255"/>
      <c r="DO2128" s="255"/>
      <c r="DP2128" s="255"/>
      <c r="DQ2128" s="255"/>
      <c r="DR2128" s="255"/>
      <c r="DS2128" s="255"/>
      <c r="DT2128" s="255"/>
      <c r="DU2128" s="255"/>
      <c r="DV2128" s="255"/>
      <c r="DW2128" s="255"/>
      <c r="DX2128" s="255"/>
      <c r="DY2128" s="255"/>
      <c r="DZ2128" s="255"/>
      <c r="EA2128" s="255"/>
      <c r="EB2128" s="255"/>
      <c r="EC2128" s="255"/>
      <c r="ED2128" s="255"/>
      <c r="EE2128" s="255"/>
      <c r="EF2128" s="255"/>
      <c r="EG2128" s="255"/>
      <c r="EH2128" s="255"/>
      <c r="EI2128" s="255"/>
      <c r="EJ2128" s="255"/>
      <c r="EK2128" s="255"/>
      <c r="EL2128" s="255"/>
      <c r="EM2128" s="255"/>
      <c r="EN2128" s="255"/>
      <c r="EO2128" s="255"/>
      <c r="EP2128" s="255"/>
      <c r="EQ2128" s="255"/>
      <c r="ER2128" s="255"/>
      <c r="ES2128" s="255"/>
      <c r="ET2128" s="255"/>
      <c r="EU2128" s="255"/>
      <c r="EV2128" s="255"/>
      <c r="EW2128" s="255"/>
      <c r="EX2128" s="255"/>
      <c r="EY2128" s="255"/>
      <c r="EZ2128" s="255"/>
      <c r="FA2128" s="255"/>
      <c r="FB2128" s="255"/>
      <c r="FC2128" s="255"/>
      <c r="FD2128" s="255"/>
      <c r="FE2128" s="255"/>
      <c r="FF2128" s="255"/>
      <c r="FG2128" s="255"/>
      <c r="FH2128" s="255"/>
      <c r="FI2128" s="255"/>
      <c r="FJ2128" s="255"/>
      <c r="FK2128" s="255"/>
      <c r="FL2128" s="255"/>
      <c r="FM2128" s="255"/>
      <c r="FN2128" s="255"/>
      <c r="FO2128" s="255"/>
      <c r="FP2128" s="255"/>
      <c r="FQ2128" s="255"/>
      <c r="FR2128" s="255"/>
      <c r="FS2128" s="255"/>
      <c r="FT2128" s="255"/>
      <c r="FU2128" s="255"/>
      <c r="FV2128" s="255"/>
      <c r="FW2128" s="255"/>
      <c r="FX2128" s="255"/>
      <c r="FY2128" s="255"/>
      <c r="FZ2128" s="255"/>
      <c r="GA2128" s="255"/>
      <c r="GB2128" s="255"/>
      <c r="GC2128" s="255"/>
      <c r="GD2128" s="255"/>
      <c r="GE2128" s="255"/>
      <c r="GF2128" s="255"/>
      <c r="GG2128" s="255"/>
      <c r="GH2128" s="255"/>
      <c r="GI2128" s="255"/>
      <c r="GJ2128" s="255"/>
      <c r="GK2128" s="255"/>
      <c r="GL2128" s="255"/>
      <c r="GM2128" s="255"/>
      <c r="GN2128" s="255"/>
      <c r="GO2128" s="255"/>
      <c r="GP2128" s="255"/>
      <c r="GQ2128" s="255"/>
      <c r="GR2128" s="255"/>
      <c r="GS2128" s="255"/>
      <c r="GT2128" s="255"/>
      <c r="GU2128" s="255"/>
      <c r="GV2128" s="255"/>
      <c r="GW2128" s="255"/>
      <c r="GX2128" s="255"/>
      <c r="GY2128" s="255"/>
      <c r="GZ2128" s="255"/>
      <c r="HA2128" s="255"/>
      <c r="HB2128" s="255"/>
      <c r="HC2128" s="255"/>
      <c r="HD2128" s="255"/>
      <c r="HE2128" s="255"/>
      <c r="HF2128" s="255"/>
      <c r="HG2128" s="255"/>
      <c r="HH2128" s="255"/>
      <c r="HI2128" s="255"/>
      <c r="HJ2128" s="255"/>
      <c r="HK2128" s="255"/>
      <c r="HL2128" s="255"/>
      <c r="HM2128" s="255"/>
      <c r="HN2128" s="255"/>
      <c r="HO2128" s="255"/>
      <c r="HP2128" s="255"/>
      <c r="HQ2128" s="255"/>
      <c r="HR2128" s="255"/>
      <c r="HS2128" s="255"/>
      <c r="HT2128" s="255"/>
      <c r="HU2128" s="255"/>
      <c r="HV2128" s="255"/>
      <c r="HW2128" s="255"/>
      <c r="HX2128" s="255"/>
      <c r="HY2128" s="255"/>
      <c r="HZ2128" s="255"/>
      <c r="IA2128" s="255"/>
      <c r="IB2128" s="255"/>
      <c r="IC2128" s="255"/>
      <c r="ID2128" s="255"/>
      <c r="IE2128" s="255"/>
      <c r="IF2128" s="255"/>
      <c r="IG2128" s="255"/>
      <c r="IH2128" s="255"/>
      <c r="II2128" s="255"/>
      <c r="IJ2128" s="255"/>
      <c r="IK2128" s="255"/>
      <c r="IL2128" s="255"/>
      <c r="IM2128" s="255"/>
      <c r="IN2128" s="255"/>
      <c r="IO2128" s="255"/>
      <c r="IP2128" s="255"/>
      <c r="IQ2128" s="255"/>
      <c r="IR2128" s="255"/>
      <c r="IS2128" s="255"/>
      <c r="IT2128" s="255"/>
      <c r="IU2128" s="255"/>
      <c r="IV2128" s="255"/>
    </row>
    <row r="2129" spans="1:256" ht="13">
      <c r="A2129" s="16">
        <v>41430.31758101852</v>
      </c>
      <c r="B2129" s="300">
        <v>4</v>
      </c>
      <c r="C2129" s="5">
        <v>0.85</v>
      </c>
      <c r="D2129" s="5">
        <v>0.85</v>
      </c>
      <c r="E2129" s="5">
        <v>0.81499999999999995</v>
      </c>
      <c r="F2129" s="5">
        <v>0.84</v>
      </c>
      <c r="G2129" s="6">
        <v>3090463</v>
      </c>
      <c r="H2129" s="113">
        <f t="shared" si="3600"/>
        <v>0.84</v>
      </c>
      <c r="I2129" s="19">
        <f t="shared" si="3572"/>
        <v>-1.1764705882352951E-2</v>
      </c>
      <c r="J2129" s="8">
        <f t="shared" si="3576"/>
        <v>0.91016753636077485</v>
      </c>
      <c r="K2129" s="8">
        <f t="shared" si="3577"/>
        <v>0.82233246363922463</v>
      </c>
      <c r="L2129" s="8">
        <f t="shared" si="3578"/>
        <v>0.86624999999999974</v>
      </c>
      <c r="M2129" s="19">
        <f t="shared" si="3579"/>
        <v>0.10681211870541621</v>
      </c>
      <c r="N2129" s="19">
        <f t="shared" si="3607"/>
        <v>4.1051788916309014E-2</v>
      </c>
      <c r="O2129" s="19">
        <f t="shared" si="3608"/>
        <v>-2.0662343444679624E-4</v>
      </c>
      <c r="P2129" s="19">
        <f t="shared" si="3573"/>
        <v>-4.011290261009038E-3</v>
      </c>
      <c r="Q2129" s="303">
        <v>345</v>
      </c>
      <c r="R2129" s="306">
        <v>2604054.6</v>
      </c>
      <c r="S2129" s="66">
        <f t="shared" si="3580"/>
        <v>7547.9843478260873</v>
      </c>
      <c r="T2129" t="str">
        <f t="shared" ref="T2129:W2130" si="3609">IF(C2129&gt;$J2129,"BrokeBandUpper", IF(C2129&lt;$K2129,"BrokeBandLower", ""))</f>
        <v/>
      </c>
      <c r="U2129" t="str">
        <f t="shared" si="3609"/>
        <v/>
      </c>
      <c r="V2129" t="str">
        <f t="shared" si="3609"/>
        <v>BrokeBandLower</v>
      </c>
      <c r="W2129" t="str">
        <f t="shared" si="3609"/>
        <v/>
      </c>
      <c r="X2129" s="63"/>
      <c r="Y2129" s="287">
        <f t="shared" si="3581"/>
        <v>-1.967032967032969E-3</v>
      </c>
      <c r="Z2129" s="288">
        <f t="shared" si="3582"/>
        <v>0.8600690180228342</v>
      </c>
      <c r="AA2129" s="288">
        <f t="shared" si="3583"/>
        <v>0.89526480989799717</v>
      </c>
      <c r="AB2129" s="289">
        <f t="shared" si="3009"/>
        <v>2128</v>
      </c>
      <c r="AC2129" s="290">
        <f t="shared" si="3584"/>
        <v>5.9571356994368649E-3</v>
      </c>
      <c r="AD2129" s="284">
        <f t="shared" si="3601"/>
        <v>-3.5195791875162974E-2</v>
      </c>
      <c r="AE2129" s="291">
        <f t="shared" si="3585"/>
        <v>-4.1152927574599839E-2</v>
      </c>
      <c r="AF2129" s="213">
        <f t="shared" si="3586"/>
        <v>-3.9313275229898782E-2</v>
      </c>
      <c r="AG2129" s="213">
        <f t="shared" si="3575"/>
        <v>-0.10864486311615074</v>
      </c>
      <c r="AH2129" s="292">
        <f t="shared" si="3587"/>
        <v>5.5726058587343241E-4</v>
      </c>
      <c r="AI2129" s="293">
        <f t="shared" si="3588"/>
        <v>2116.6533338040858</v>
      </c>
      <c r="AJ2129" s="294">
        <f t="shared" si="3602"/>
        <v>-1.0000000000000009E-2</v>
      </c>
      <c r="AK2129" s="294">
        <f t="shared" si="3604"/>
        <v>0</v>
      </c>
      <c r="AL2129" s="294">
        <f t="shared" si="3589"/>
        <v>-1.0000000000000009E-2</v>
      </c>
      <c r="AM2129" s="295">
        <f t="shared" si="3605"/>
        <v>6.4285714285714345E-3</v>
      </c>
      <c r="AN2129" s="295">
        <f t="shared" si="3590"/>
        <v>-6.0714285714285766E-3</v>
      </c>
      <c r="AO2129" s="288">
        <f t="shared" si="3591"/>
        <v>1.0588235294117647</v>
      </c>
      <c r="AP2129" s="296">
        <f t="shared" si="3592"/>
        <v>51.428571428571423</v>
      </c>
      <c r="AQ2129" s="285"/>
      <c r="AR2129" s="285">
        <f t="shared" si="3593"/>
        <v>0.42857142857142855</v>
      </c>
      <c r="AS2129" s="286">
        <f t="shared" si="3594"/>
        <v>1324484.1428571427</v>
      </c>
      <c r="AT2129" s="103">
        <f t="shared" si="3595"/>
        <v>-9.1815780193002766E-2</v>
      </c>
      <c r="AU2129" s="294">
        <f t="shared" si="3596"/>
        <v>0.84</v>
      </c>
      <c r="AV2129" s="213">
        <f t="shared" si="3597"/>
        <v>0.50862379877024955</v>
      </c>
      <c r="AW2129" s="298">
        <f t="shared" si="3598"/>
        <v>4.2944785276073663E-2</v>
      </c>
      <c r="AX2129" s="297">
        <f t="shared" si="3606"/>
        <v>-2.4154976036471966E-2</v>
      </c>
      <c r="AY2129" s="213">
        <f t="shared" si="3571"/>
        <v>0.13886597753571253</v>
      </c>
      <c r="AZ2129" s="255"/>
      <c r="BA2129" s="255"/>
      <c r="BB2129" s="255"/>
      <c r="BC2129" s="255"/>
      <c r="BD2129" s="255"/>
      <c r="BE2129" s="255"/>
      <c r="BF2129" s="255"/>
      <c r="BG2129" s="255"/>
      <c r="BH2129" s="255"/>
      <c r="BI2129" s="255"/>
      <c r="BJ2129" s="255"/>
      <c r="BK2129" s="255"/>
      <c r="BL2129" s="255"/>
      <c r="BM2129" s="255"/>
      <c r="BN2129" s="255"/>
      <c r="BO2129" s="255"/>
      <c r="BP2129" s="255"/>
      <c r="BQ2129" s="255"/>
      <c r="BR2129" s="255"/>
      <c r="BS2129" s="255"/>
      <c r="BT2129" s="255"/>
      <c r="BU2129" s="255"/>
      <c r="BV2129" s="255"/>
      <c r="BW2129" s="255"/>
      <c r="BX2129" s="255"/>
      <c r="BY2129" s="255"/>
      <c r="BZ2129" s="255"/>
      <c r="CA2129" s="255"/>
      <c r="CB2129" s="255"/>
      <c r="CC2129" s="255"/>
      <c r="CD2129" s="255"/>
      <c r="CE2129" s="255"/>
      <c r="CF2129" s="255"/>
      <c r="CG2129" s="255"/>
      <c r="CH2129" s="255"/>
      <c r="CI2129" s="255"/>
      <c r="CJ2129" s="255"/>
      <c r="CK2129" s="255"/>
      <c r="CL2129" s="255"/>
      <c r="CM2129" s="255"/>
      <c r="CN2129" s="255"/>
      <c r="CO2129" s="255"/>
      <c r="CP2129" s="255"/>
      <c r="CQ2129" s="255"/>
      <c r="CR2129" s="255"/>
      <c r="CS2129" s="255"/>
      <c r="CT2129" s="255"/>
      <c r="CU2129" s="255"/>
      <c r="CV2129" s="255"/>
      <c r="CW2129" s="255"/>
      <c r="CX2129" s="255"/>
      <c r="CY2129" s="255"/>
      <c r="CZ2129" s="255"/>
      <c r="DA2129" s="255"/>
      <c r="DB2129" s="255"/>
      <c r="DC2129" s="255"/>
      <c r="DD2129" s="255"/>
      <c r="DE2129" s="255"/>
      <c r="DF2129" s="255"/>
      <c r="DG2129" s="255"/>
      <c r="DH2129" s="255"/>
      <c r="DI2129" s="255"/>
      <c r="DJ2129" s="255"/>
      <c r="DK2129" s="255"/>
      <c r="DL2129" s="255"/>
      <c r="DM2129" s="255"/>
      <c r="DN2129" s="255"/>
      <c r="DO2129" s="255"/>
      <c r="DP2129" s="255"/>
      <c r="DQ2129" s="255"/>
      <c r="DR2129" s="255"/>
      <c r="DS2129" s="255"/>
      <c r="DT2129" s="255"/>
      <c r="DU2129" s="255"/>
      <c r="DV2129" s="255"/>
      <c r="DW2129" s="255"/>
      <c r="DX2129" s="255"/>
      <c r="DY2129" s="255"/>
      <c r="DZ2129" s="255"/>
      <c r="EA2129" s="255"/>
      <c r="EB2129" s="255"/>
      <c r="EC2129" s="255"/>
      <c r="ED2129" s="255"/>
      <c r="EE2129" s="255"/>
      <c r="EF2129" s="255"/>
      <c r="EG2129" s="255"/>
      <c r="EH2129" s="255"/>
      <c r="EI2129" s="255"/>
      <c r="EJ2129" s="255"/>
      <c r="EK2129" s="255"/>
      <c r="EL2129" s="255"/>
      <c r="EM2129" s="255"/>
      <c r="EN2129" s="255"/>
      <c r="EO2129" s="255"/>
      <c r="EP2129" s="255"/>
      <c r="EQ2129" s="255"/>
      <c r="ER2129" s="255"/>
      <c r="ES2129" s="255"/>
      <c r="ET2129" s="255"/>
      <c r="EU2129" s="255"/>
      <c r="EV2129" s="255"/>
      <c r="EW2129" s="255"/>
      <c r="EX2129" s="255"/>
      <c r="EY2129" s="255"/>
      <c r="EZ2129" s="255"/>
      <c r="FA2129" s="255"/>
      <c r="FB2129" s="255"/>
      <c r="FC2129" s="255"/>
      <c r="FD2129" s="255"/>
      <c r="FE2129" s="255"/>
      <c r="FF2129" s="255"/>
      <c r="FG2129" s="255"/>
      <c r="FH2129" s="255"/>
      <c r="FI2129" s="255"/>
      <c r="FJ2129" s="255"/>
      <c r="FK2129" s="255"/>
      <c r="FL2129" s="255"/>
      <c r="FM2129" s="255"/>
      <c r="FN2129" s="255"/>
      <c r="FO2129" s="255"/>
      <c r="FP2129" s="255"/>
      <c r="FQ2129" s="255"/>
      <c r="FR2129" s="255"/>
      <c r="FS2129" s="255"/>
      <c r="FT2129" s="255"/>
      <c r="FU2129" s="255"/>
      <c r="FV2129" s="255"/>
      <c r="FW2129" s="255"/>
      <c r="FX2129" s="255"/>
      <c r="FY2129" s="255"/>
      <c r="FZ2129" s="255"/>
      <c r="GA2129" s="255"/>
      <c r="GB2129" s="255"/>
      <c r="GC2129" s="255"/>
      <c r="GD2129" s="255"/>
      <c r="GE2129" s="255"/>
      <c r="GF2129" s="255"/>
      <c r="GG2129" s="255"/>
      <c r="GH2129" s="255"/>
      <c r="GI2129" s="255"/>
      <c r="GJ2129" s="255"/>
      <c r="GK2129" s="255"/>
      <c r="GL2129" s="255"/>
      <c r="GM2129" s="255"/>
      <c r="GN2129" s="255"/>
      <c r="GO2129" s="255"/>
      <c r="GP2129" s="255"/>
      <c r="GQ2129" s="255"/>
      <c r="GR2129" s="255"/>
      <c r="GS2129" s="255"/>
      <c r="GT2129" s="255"/>
      <c r="GU2129" s="255"/>
      <c r="GV2129" s="255"/>
      <c r="GW2129" s="255"/>
      <c r="GX2129" s="255"/>
      <c r="GY2129" s="255"/>
      <c r="GZ2129" s="255"/>
      <c r="HA2129" s="255"/>
      <c r="HB2129" s="255"/>
      <c r="HC2129" s="255"/>
      <c r="HD2129" s="255"/>
      <c r="HE2129" s="255"/>
      <c r="HF2129" s="255"/>
      <c r="HG2129" s="255"/>
      <c r="HH2129" s="255"/>
      <c r="HI2129" s="255"/>
      <c r="HJ2129" s="255"/>
      <c r="HK2129" s="255"/>
      <c r="HL2129" s="255"/>
      <c r="HM2129" s="255"/>
      <c r="HN2129" s="255"/>
      <c r="HO2129" s="255"/>
      <c r="HP2129" s="255"/>
      <c r="HQ2129" s="255"/>
      <c r="HR2129" s="255"/>
      <c r="HS2129" s="255"/>
      <c r="HT2129" s="255"/>
      <c r="HU2129" s="255"/>
      <c r="HV2129" s="255"/>
      <c r="HW2129" s="255"/>
      <c r="HX2129" s="255"/>
      <c r="HY2129" s="255"/>
      <c r="HZ2129" s="255"/>
      <c r="IA2129" s="255"/>
      <c r="IB2129" s="255"/>
      <c r="IC2129" s="255"/>
      <c r="ID2129" s="255"/>
      <c r="IE2129" s="255"/>
      <c r="IF2129" s="255"/>
      <c r="IG2129" s="255"/>
      <c r="IH2129" s="255"/>
      <c r="II2129" s="255"/>
      <c r="IJ2129" s="255"/>
      <c r="IK2129" s="255"/>
      <c r="IL2129" s="255"/>
      <c r="IM2129" s="255"/>
      <c r="IN2129" s="255"/>
      <c r="IO2129" s="255"/>
      <c r="IP2129" s="255"/>
      <c r="IQ2129" s="255"/>
      <c r="IR2129" s="255"/>
      <c r="IS2129" s="255"/>
      <c r="IT2129" s="255"/>
      <c r="IU2129" s="255"/>
      <c r="IV2129" s="255"/>
    </row>
    <row r="2130" spans="1:256">
      <c r="A2130" s="16">
        <v>41431.320289351854</v>
      </c>
      <c r="B2130" s="300">
        <v>5</v>
      </c>
      <c r="C2130" s="5">
        <v>0.84</v>
      </c>
      <c r="D2130" s="5">
        <v>0.84</v>
      </c>
      <c r="E2130" s="5">
        <v>0.81</v>
      </c>
      <c r="F2130" s="5">
        <v>0.82499999999999996</v>
      </c>
      <c r="G2130" s="6">
        <v>140733</v>
      </c>
      <c r="H2130" s="113">
        <f t="shared" si="3600"/>
        <v>0.82499999999999996</v>
      </c>
      <c r="I2130" s="19">
        <f t="shared" ref="I2130:I2136" si="3610">IF(A2131&gt;A2130,(H2130-H2129)/H2129, (H2130-H2131)/H2131)</f>
        <v>-1.7857142857142873E-2</v>
      </c>
      <c r="J2130" s="8">
        <f t="shared" ref="J2130:J2135" si="3611">(L2130)+2*STDEVPA(H2111:H2130)</f>
        <v>0.91095963884632014</v>
      </c>
      <c r="K2130" s="8">
        <f t="shared" ref="K2130:K2135" si="3612">(L2130)-(2*STDEVPA(H2111:H2130))</f>
        <v>0.81654036115367945</v>
      </c>
      <c r="L2130" s="8">
        <f t="shared" ref="L2130:L2135" si="3613">AVERAGE(H2111:H2130)</f>
        <v>0.8637499999999998</v>
      </c>
      <c r="M2130" s="19">
        <f t="shared" ref="M2130:M2135" si="3614">(J2130-K2130)/K2130</f>
        <v>0.11563332590104536</v>
      </c>
      <c r="N2130" s="19">
        <f t="shared" si="3607"/>
        <v>8.2586201851848909E-2</v>
      </c>
      <c r="O2130" s="19">
        <f t="shared" si="3608"/>
        <v>8.7028206775253687E-4</v>
      </c>
      <c r="P2130" s="19">
        <f t="shared" ref="P2130:P2136" si="3615">IF(A2131&gt;A2130,(K2130-K2129)/K2129, (K2130-K2131)/K2131)</f>
        <v>-7.043504594130074E-3</v>
      </c>
      <c r="Q2130" s="303">
        <v>102</v>
      </c>
      <c r="R2130" s="306">
        <v>115763.045</v>
      </c>
      <c r="S2130" s="66">
        <f t="shared" ref="S2130:S2135" si="3616">R2130/Q2130</f>
        <v>1134.9318137254902</v>
      </c>
      <c r="T2130" t="str">
        <f t="shared" si="3609"/>
        <v/>
      </c>
      <c r="U2130" t="str">
        <f t="shared" si="3609"/>
        <v/>
      </c>
      <c r="V2130" t="str">
        <f t="shared" si="3609"/>
        <v>BrokeBandLower</v>
      </c>
      <c r="W2130" t="str">
        <f t="shared" si="3609"/>
        <v/>
      </c>
      <c r="X2130" s="63"/>
      <c r="Y2130" s="219">
        <f t="shared" ref="Y2130:Y2135" si="3617">SLOPE(H2117:H2130,AB2117:AB2130)</f>
        <v>-3.6923076923076957E-3</v>
      </c>
      <c r="Z2130" s="78">
        <f t="shared" ref="Z2130:Z2135" si="3618">Z2129+(0.154*(F2130-Z2129))</f>
        <v>0.85466838924731769</v>
      </c>
      <c r="AA2130" s="78">
        <f t="shared" ref="AA2130:AA2135" si="3619">AA2129+(0.074*(F2130-AA2129))</f>
        <v>0.89006521396554539</v>
      </c>
      <c r="AB2130" s="74">
        <f t="shared" si="3009"/>
        <v>2129</v>
      </c>
      <c r="AC2130" s="80">
        <f t="shared" ref="AC2130:AC2135" si="3620">AD2130-AE2130</f>
        <v>4.6048822850977139E-3</v>
      </c>
      <c r="AD2130" s="79">
        <f t="shared" si="3601"/>
        <v>-3.5396824718227693E-2</v>
      </c>
      <c r="AE2130" s="81">
        <f t="shared" ref="AE2130:AE2135" si="3621">AE2129+(0.2*(AD2130-AE2129))</f>
        <v>-4.0001707003325407E-2</v>
      </c>
      <c r="AF2130" s="19">
        <f t="shared" ref="AF2130:AF2135" si="3622">AD2130/AA2130</f>
        <v>-3.9768799142843383E-2</v>
      </c>
      <c r="AG2130" s="93">
        <f t="shared" ref="AG2130:AG2136" si="3623">IF(A2131&gt;A2130,(AC2130-AC2129)/AC2129, (AC2130-AC2131)/AC2131)</f>
        <v>-0.2269972487729264</v>
      </c>
      <c r="AH2130" s="91">
        <f t="shared" ref="AH2130:AH2135" si="3624">SLOPE(AC2117:AC2130,AB2117:AB2130)</f>
        <v>2.5780179909152835E-4</v>
      </c>
      <c r="AI2130" s="96">
        <f t="shared" ref="AI2130:AI2135" si="3625">INTERCEPT(AB2117:AB2130,AC2117:AC2130)</f>
        <v>2115.9225003841589</v>
      </c>
      <c r="AJ2130" s="5">
        <f t="shared" si="3602"/>
        <v>-1.5000000000000013E-2</v>
      </c>
      <c r="AK2130" s="5">
        <f t="shared" si="3604"/>
        <v>0</v>
      </c>
      <c r="AL2130" s="5">
        <f t="shared" ref="AL2130:AL2135" si="3626">IF(AJ2130&lt;0,AJ2130,0)</f>
        <v>-1.5000000000000013E-2</v>
      </c>
      <c r="AM2130" s="95">
        <f t="shared" si="3605"/>
        <v>6.0714285714285766E-3</v>
      </c>
      <c r="AN2130" s="95">
        <f t="shared" ref="AN2130:AN2135" si="3627">(AVERAGE(AL2117:AL2130))</f>
        <v>-7.1428571428571496E-3</v>
      </c>
      <c r="AO2130" s="78">
        <f t="shared" ref="AO2130:AO2135" si="3628">ABS(AM2130/AN2130)</f>
        <v>0.84999999999999987</v>
      </c>
      <c r="AP2130" s="296">
        <f t="shared" ref="AP2130:AP2135" si="3629">IF(AN2130=0,100,100-(100/(1+AO2130)))</f>
        <v>45.945945945945944</v>
      </c>
      <c r="AQ2130" s="8"/>
      <c r="AR2130" s="8">
        <f t="shared" ref="AR2130:AR2135" si="3630">IF(ISERROR(((F2130-E2130)-(D2130-F2130))/(D2130-E2130)),0,((F2130-E2130)-(D2130-F2130))/(D2130-E2130))</f>
        <v>-3.700743415417199E-15</v>
      </c>
      <c r="AS2130" s="114">
        <f t="shared" ref="AS2130:AS2135" si="3631">IF(ISERROR(AR2130*G2130),0,AR2130*G2130)</f>
        <v>-5.2081672308190863E-10</v>
      </c>
      <c r="AT2130" s="103">
        <f t="shared" ref="AT2130:AT2135" si="3632">SUM(AS2111:AS2130)/SUM(G2111:G2130)</f>
        <v>-8.5944391603193226E-2</v>
      </c>
      <c r="AU2130" s="5">
        <f t="shared" ref="AU2130:AU2135" si="3633">F2130</f>
        <v>0.82499999999999996</v>
      </c>
      <c r="AV2130" s="93">
        <f t="shared" ref="AV2130:AV2135" si="3634">AS2130/R2130</f>
        <v>-4.4989894925613669E-15</v>
      </c>
      <c r="AW2130" s="210">
        <f t="shared" ref="AW2130:AW2135" si="3635">(D2130-E2130)/E2130</f>
        <v>3.7037037037036931E-2</v>
      </c>
      <c r="AX2130" s="276">
        <f t="shared" si="3606"/>
        <v>-1.9296573289331351E-2</v>
      </c>
      <c r="AY2130" s="19">
        <f t="shared" ref="AY2130:AY2137" si="3636">IF((AX2130&gt;AX2129),ABS(AX2130-AX2129)/ABS(AX2129),-1*ABS(AX2130-AX2129)/ABS(AX2129))</f>
        <v>0.20113465398619473</v>
      </c>
      <c r="AZ2130" s="255"/>
      <c r="BA2130" s="255"/>
      <c r="BB2130" s="255"/>
      <c r="BC2130" s="255"/>
      <c r="BD2130" s="255"/>
      <c r="BE2130" s="255"/>
      <c r="BF2130" s="255"/>
      <c r="BG2130" s="255"/>
      <c r="BH2130" s="255"/>
      <c r="BI2130" s="255"/>
      <c r="BJ2130" s="255"/>
      <c r="BK2130" s="255"/>
      <c r="BL2130" s="255"/>
      <c r="BM2130" s="255"/>
      <c r="BN2130" s="255"/>
      <c r="BO2130" s="255"/>
      <c r="BP2130" s="255"/>
      <c r="BQ2130" s="255"/>
      <c r="BR2130" s="255"/>
      <c r="BS2130" s="255"/>
      <c r="BT2130" s="255"/>
      <c r="BU2130" s="255"/>
      <c r="BV2130" s="255"/>
      <c r="BW2130" s="255"/>
      <c r="BX2130" s="255"/>
      <c r="BY2130" s="255"/>
      <c r="BZ2130" s="255"/>
      <c r="CA2130" s="255"/>
      <c r="CB2130" s="255"/>
      <c r="CC2130" s="255"/>
      <c r="CD2130" s="255"/>
      <c r="CE2130" s="255"/>
      <c r="CF2130" s="255"/>
      <c r="CG2130" s="255"/>
      <c r="CH2130" s="255"/>
      <c r="CI2130" s="255"/>
      <c r="CJ2130" s="255"/>
      <c r="CK2130" s="255"/>
      <c r="CL2130" s="255"/>
      <c r="CM2130" s="255"/>
      <c r="CN2130" s="255"/>
      <c r="CO2130" s="255"/>
      <c r="CP2130" s="255"/>
      <c r="CQ2130" s="255"/>
      <c r="CR2130" s="255"/>
      <c r="CS2130" s="255"/>
      <c r="CT2130" s="255"/>
      <c r="CU2130" s="255"/>
      <c r="CV2130" s="255"/>
      <c r="CW2130" s="255"/>
      <c r="CX2130" s="255"/>
      <c r="CY2130" s="255"/>
      <c r="CZ2130" s="255"/>
      <c r="DA2130" s="255"/>
      <c r="DB2130" s="255"/>
      <c r="DC2130" s="255"/>
      <c r="DD2130" s="255"/>
      <c r="DE2130" s="255"/>
      <c r="DF2130" s="255"/>
      <c r="DG2130" s="255"/>
      <c r="DH2130" s="255"/>
      <c r="DI2130" s="255"/>
      <c r="DJ2130" s="255"/>
      <c r="DK2130" s="255"/>
      <c r="DL2130" s="255"/>
      <c r="DM2130" s="255"/>
      <c r="DN2130" s="255"/>
      <c r="DO2130" s="255"/>
      <c r="DP2130" s="255"/>
      <c r="DQ2130" s="255"/>
      <c r="DR2130" s="255"/>
      <c r="DS2130" s="255"/>
      <c r="DT2130" s="255"/>
      <c r="DU2130" s="255"/>
      <c r="DV2130" s="255"/>
      <c r="DW2130" s="255"/>
      <c r="DX2130" s="255"/>
      <c r="DY2130" s="255"/>
      <c r="DZ2130" s="255"/>
      <c r="EA2130" s="255"/>
      <c r="EB2130" s="255"/>
      <c r="EC2130" s="255"/>
      <c r="ED2130" s="255"/>
      <c r="EE2130" s="255"/>
      <c r="EF2130" s="255"/>
      <c r="EG2130" s="255"/>
      <c r="EH2130" s="255"/>
      <c r="EI2130" s="255"/>
      <c r="EJ2130" s="255"/>
      <c r="EK2130" s="255"/>
      <c r="EL2130" s="255"/>
      <c r="EM2130" s="255"/>
      <c r="EN2130" s="255"/>
      <c r="EO2130" s="255"/>
      <c r="EP2130" s="255"/>
      <c r="EQ2130" s="255"/>
      <c r="ER2130" s="255"/>
      <c r="ES2130" s="255"/>
      <c r="ET2130" s="255"/>
      <c r="EU2130" s="255"/>
      <c r="EV2130" s="255"/>
      <c r="EW2130" s="255"/>
      <c r="EX2130" s="255"/>
      <c r="EY2130" s="255"/>
      <c r="EZ2130" s="255"/>
      <c r="FA2130" s="255"/>
      <c r="FB2130" s="255"/>
      <c r="FC2130" s="255"/>
      <c r="FD2130" s="255"/>
      <c r="FE2130" s="255"/>
      <c r="FF2130" s="255"/>
      <c r="FG2130" s="255"/>
      <c r="FH2130" s="255"/>
      <c r="FI2130" s="255"/>
      <c r="FJ2130" s="255"/>
      <c r="FK2130" s="255"/>
      <c r="FL2130" s="255"/>
      <c r="FM2130" s="255"/>
      <c r="FN2130" s="255"/>
      <c r="FO2130" s="255"/>
      <c r="FP2130" s="255"/>
      <c r="FQ2130" s="255"/>
      <c r="FR2130" s="255"/>
      <c r="FS2130" s="255"/>
      <c r="FT2130" s="255"/>
      <c r="FU2130" s="255"/>
      <c r="FV2130" s="255"/>
      <c r="FW2130" s="255"/>
      <c r="FX2130" s="255"/>
      <c r="FY2130" s="255"/>
      <c r="FZ2130" s="255"/>
      <c r="GA2130" s="255"/>
      <c r="GB2130" s="255"/>
      <c r="GC2130" s="255"/>
      <c r="GD2130" s="255"/>
      <c r="GE2130" s="255"/>
      <c r="GF2130" s="255"/>
      <c r="GG2130" s="255"/>
      <c r="GH2130" s="255"/>
      <c r="GI2130" s="255"/>
      <c r="GJ2130" s="255"/>
      <c r="GK2130" s="255"/>
      <c r="GL2130" s="255"/>
      <c r="GM2130" s="255"/>
      <c r="GN2130" s="255"/>
      <c r="GO2130" s="255"/>
      <c r="GP2130" s="255"/>
      <c r="GQ2130" s="255"/>
      <c r="GR2130" s="255"/>
      <c r="GS2130" s="255"/>
      <c r="GT2130" s="255"/>
      <c r="GU2130" s="255"/>
      <c r="GV2130" s="255"/>
      <c r="GW2130" s="255"/>
      <c r="GX2130" s="255"/>
      <c r="GY2130" s="255"/>
      <c r="GZ2130" s="255"/>
      <c r="HA2130" s="255"/>
      <c r="HB2130" s="255"/>
      <c r="HC2130" s="255"/>
      <c r="HD2130" s="255"/>
      <c r="HE2130" s="255"/>
      <c r="HF2130" s="255"/>
      <c r="HG2130" s="255"/>
      <c r="HH2130" s="255"/>
      <c r="HI2130" s="255"/>
      <c r="HJ2130" s="255"/>
      <c r="HK2130" s="255"/>
      <c r="HL2130" s="255"/>
      <c r="HM2130" s="255"/>
      <c r="HN2130" s="255"/>
      <c r="HO2130" s="255"/>
      <c r="HP2130" s="255"/>
      <c r="HQ2130" s="255"/>
      <c r="HR2130" s="255"/>
      <c r="HS2130" s="255"/>
      <c r="HT2130" s="255"/>
      <c r="HU2130" s="255"/>
      <c r="HV2130" s="255"/>
      <c r="HW2130" s="255"/>
      <c r="HX2130" s="255"/>
      <c r="HY2130" s="255"/>
      <c r="HZ2130" s="255"/>
      <c r="IA2130" s="255"/>
      <c r="IB2130" s="255"/>
      <c r="IC2130" s="255"/>
      <c r="ID2130" s="255"/>
      <c r="IE2130" s="255"/>
      <c r="IF2130" s="255"/>
      <c r="IG2130" s="255"/>
      <c r="IH2130" s="255"/>
      <c r="II2130" s="255"/>
      <c r="IJ2130" s="255"/>
      <c r="IK2130" s="255"/>
      <c r="IL2130" s="255"/>
      <c r="IM2130" s="255"/>
      <c r="IN2130" s="255"/>
      <c r="IO2130" s="255"/>
      <c r="IP2130" s="255"/>
      <c r="IQ2130" s="255"/>
      <c r="IR2130" s="255"/>
      <c r="IS2130" s="255"/>
      <c r="IT2130" s="255"/>
      <c r="IU2130" s="255"/>
      <c r="IV2130" s="255"/>
    </row>
    <row r="2131" spans="1:256" ht="13">
      <c r="A2131" s="16">
        <v>41432.354201388887</v>
      </c>
      <c r="B2131" s="300">
        <v>6</v>
      </c>
      <c r="C2131" s="5">
        <v>0.83</v>
      </c>
      <c r="D2131" s="5">
        <v>0.84499999999999997</v>
      </c>
      <c r="E2131" s="5">
        <v>0.81499999999999995</v>
      </c>
      <c r="F2131" s="5">
        <v>0.82</v>
      </c>
      <c r="G2131" s="6">
        <v>102607</v>
      </c>
      <c r="H2131" s="113">
        <f t="shared" si="3600"/>
        <v>0.82</v>
      </c>
      <c r="I2131" s="19">
        <f t="shared" si="3610"/>
        <v>-6.0606060606060667E-3</v>
      </c>
      <c r="J2131" s="8">
        <f t="shared" si="3611"/>
        <v>0.89840905875390986</v>
      </c>
      <c r="K2131" s="8">
        <f t="shared" si="3612"/>
        <v>0.81809094124608961</v>
      </c>
      <c r="L2131" s="8">
        <f t="shared" si="3613"/>
        <v>0.85824999999999974</v>
      </c>
      <c r="M2131" s="19">
        <f t="shared" si="3614"/>
        <v>9.8177492816974965E-2</v>
      </c>
      <c r="N2131" s="19">
        <f t="shared" si="3607"/>
        <v>-0.15095849702540284</v>
      </c>
      <c r="O2131" s="19">
        <f t="shared" si="3608"/>
        <v>-1.3777317410357382E-2</v>
      </c>
      <c r="P2131" s="19">
        <f t="shared" si="3615"/>
        <v>1.8989631942006686E-3</v>
      </c>
      <c r="Q2131" s="303">
        <v>61</v>
      </c>
      <c r="R2131" s="306">
        <v>84629.354999999996</v>
      </c>
      <c r="S2131" s="66">
        <f t="shared" si="3616"/>
        <v>1387.3664754098361</v>
      </c>
      <c r="T2131" t="str">
        <f t="shared" ref="T2131:W2132" si="3637">IF(C2131&gt;$J2131,"BrokeBandUpper", IF(C2131&lt;$K2131,"BrokeBandLower", ""))</f>
        <v/>
      </c>
      <c r="U2131" t="str">
        <f t="shared" si="3637"/>
        <v/>
      </c>
      <c r="V2131" t="str">
        <f t="shared" si="3637"/>
        <v>BrokeBandLower</v>
      </c>
      <c r="W2131" t="str">
        <f t="shared" si="3637"/>
        <v/>
      </c>
      <c r="X2131" s="63"/>
      <c r="Y2131" s="287">
        <f t="shared" si="3617"/>
        <v>-4.1758241758241797E-3</v>
      </c>
      <c r="Z2131" s="288">
        <f t="shared" si="3618"/>
        <v>0.84932945730323073</v>
      </c>
      <c r="AA2131" s="288">
        <f t="shared" si="3619"/>
        <v>0.88488038813209502</v>
      </c>
      <c r="AB2131" s="289">
        <f t="shared" si="3009"/>
        <v>2130</v>
      </c>
      <c r="AC2131" s="290">
        <f t="shared" si="3620"/>
        <v>3.5606209395688954E-3</v>
      </c>
      <c r="AD2131" s="284">
        <f t="shared" si="3601"/>
        <v>-3.5550930828864291E-2</v>
      </c>
      <c r="AE2131" s="291">
        <f t="shared" si="3621"/>
        <v>-3.9111551768433186E-2</v>
      </c>
      <c r="AF2131" s="213">
        <f t="shared" si="3622"/>
        <v>-4.0175973279178663E-2</v>
      </c>
      <c r="AG2131" s="213">
        <f t="shared" si="3623"/>
        <v>-0.22677264713329359</v>
      </c>
      <c r="AH2131" s="292">
        <f t="shared" si="3624"/>
        <v>1.1146859873370069E-5</v>
      </c>
      <c r="AI2131" s="293">
        <f t="shared" si="3625"/>
        <v>2122.7769288188156</v>
      </c>
      <c r="AJ2131" s="294">
        <f t="shared" si="3602"/>
        <v>-5.0000000000000044E-3</v>
      </c>
      <c r="AK2131" s="294">
        <f t="shared" si="3604"/>
        <v>0</v>
      </c>
      <c r="AL2131" s="294">
        <f t="shared" si="3626"/>
        <v>-5.0000000000000044E-3</v>
      </c>
      <c r="AM2131" s="295">
        <f t="shared" si="3605"/>
        <v>3.2142857142857173E-3</v>
      </c>
      <c r="AN2131" s="295">
        <f t="shared" si="3627"/>
        <v>-7.5000000000000067E-3</v>
      </c>
      <c r="AO2131" s="288">
        <f t="shared" si="3628"/>
        <v>0.4285714285714286</v>
      </c>
      <c r="AP2131" s="296">
        <f t="shared" si="3629"/>
        <v>30</v>
      </c>
      <c r="AQ2131" s="285"/>
      <c r="AR2131" s="285">
        <f t="shared" si="3630"/>
        <v>-0.66666666666666663</v>
      </c>
      <c r="AS2131" s="286">
        <f t="shared" si="3631"/>
        <v>-68404.666666666657</v>
      </c>
      <c r="AT2131" s="103">
        <f t="shared" si="3632"/>
        <v>-0.10969575943989053</v>
      </c>
      <c r="AU2131" s="294">
        <f t="shared" si="3633"/>
        <v>0.82</v>
      </c>
      <c r="AV2131" s="213">
        <f t="shared" si="3634"/>
        <v>-0.80828533629574117</v>
      </c>
      <c r="AW2131" s="298">
        <f t="shared" si="3635"/>
        <v>3.6809815950920283E-2</v>
      </c>
      <c r="AX2131" s="297">
        <f t="shared" si="3606"/>
        <v>-1.5112964574085291E-2</v>
      </c>
      <c r="AY2131" s="213">
        <f t="shared" si="3636"/>
        <v>0.21680578476382048</v>
      </c>
      <c r="AZ2131" s="255"/>
      <c r="BA2131" s="255"/>
      <c r="BB2131" s="255"/>
      <c r="BC2131" s="255"/>
      <c r="BD2131" s="255"/>
      <c r="BE2131" s="255"/>
      <c r="BF2131" s="255"/>
      <c r="BG2131" s="255"/>
      <c r="BH2131" s="255"/>
      <c r="BI2131" s="255"/>
      <c r="BJ2131" s="255"/>
      <c r="BK2131" s="255"/>
      <c r="BL2131" s="255"/>
      <c r="BM2131" s="255"/>
      <c r="BN2131" s="255"/>
      <c r="BO2131" s="255"/>
      <c r="BP2131" s="255"/>
      <c r="BQ2131" s="255"/>
      <c r="BR2131" s="255"/>
      <c r="BS2131" s="255"/>
      <c r="BT2131" s="255"/>
      <c r="BU2131" s="255"/>
      <c r="BV2131" s="255"/>
      <c r="BW2131" s="255"/>
      <c r="BX2131" s="255"/>
      <c r="BY2131" s="255"/>
      <c r="BZ2131" s="255"/>
      <c r="CA2131" s="255"/>
      <c r="CB2131" s="255"/>
      <c r="CC2131" s="255"/>
      <c r="CD2131" s="255"/>
      <c r="CE2131" s="255"/>
      <c r="CF2131" s="255"/>
      <c r="CG2131" s="255"/>
      <c r="CH2131" s="255"/>
      <c r="CI2131" s="255"/>
      <c r="CJ2131" s="255"/>
      <c r="CK2131" s="255"/>
      <c r="CL2131" s="255"/>
      <c r="CM2131" s="255"/>
      <c r="CN2131" s="255"/>
      <c r="CO2131" s="255"/>
      <c r="CP2131" s="255"/>
      <c r="CQ2131" s="255"/>
      <c r="CR2131" s="255"/>
      <c r="CS2131" s="255"/>
      <c r="CT2131" s="255"/>
      <c r="CU2131" s="255"/>
      <c r="CV2131" s="255"/>
      <c r="CW2131" s="255"/>
      <c r="CX2131" s="255"/>
      <c r="CY2131" s="255"/>
      <c r="CZ2131" s="255"/>
      <c r="DA2131" s="255"/>
      <c r="DB2131" s="255"/>
      <c r="DC2131" s="255"/>
      <c r="DD2131" s="255"/>
      <c r="DE2131" s="255"/>
      <c r="DF2131" s="255"/>
      <c r="DG2131" s="255"/>
      <c r="DH2131" s="255"/>
      <c r="DI2131" s="255"/>
      <c r="DJ2131" s="255"/>
      <c r="DK2131" s="255"/>
      <c r="DL2131" s="255"/>
      <c r="DM2131" s="255"/>
      <c r="DN2131" s="255"/>
      <c r="DO2131" s="255"/>
      <c r="DP2131" s="255"/>
      <c r="DQ2131" s="255"/>
      <c r="DR2131" s="255"/>
      <c r="DS2131" s="255"/>
      <c r="DT2131" s="255"/>
      <c r="DU2131" s="255"/>
      <c r="DV2131" s="255"/>
      <c r="DW2131" s="255"/>
      <c r="DX2131" s="255"/>
      <c r="DY2131" s="255"/>
      <c r="DZ2131" s="255"/>
      <c r="EA2131" s="255"/>
      <c r="EB2131" s="255"/>
      <c r="EC2131" s="255"/>
      <c r="ED2131" s="255"/>
      <c r="EE2131" s="255"/>
      <c r="EF2131" s="255"/>
      <c r="EG2131" s="255"/>
      <c r="EH2131" s="255"/>
      <c r="EI2131" s="255"/>
      <c r="EJ2131" s="255"/>
      <c r="EK2131" s="255"/>
      <c r="EL2131" s="255"/>
      <c r="EM2131" s="255"/>
      <c r="EN2131" s="255"/>
      <c r="EO2131" s="255"/>
      <c r="EP2131" s="255"/>
      <c r="EQ2131" s="255"/>
      <c r="ER2131" s="255"/>
      <c r="ES2131" s="255"/>
      <c r="ET2131" s="255"/>
      <c r="EU2131" s="255"/>
      <c r="EV2131" s="255"/>
      <c r="EW2131" s="255"/>
      <c r="EX2131" s="255"/>
      <c r="EY2131" s="255"/>
      <c r="EZ2131" s="255"/>
      <c r="FA2131" s="255"/>
      <c r="FB2131" s="255"/>
      <c r="FC2131" s="255"/>
      <c r="FD2131" s="255"/>
      <c r="FE2131" s="255"/>
      <c r="FF2131" s="255"/>
      <c r="FG2131" s="255"/>
      <c r="FH2131" s="255"/>
      <c r="FI2131" s="255"/>
      <c r="FJ2131" s="255"/>
      <c r="FK2131" s="255"/>
      <c r="FL2131" s="255"/>
      <c r="FM2131" s="255"/>
      <c r="FN2131" s="255"/>
      <c r="FO2131" s="255"/>
      <c r="FP2131" s="255"/>
      <c r="FQ2131" s="255"/>
      <c r="FR2131" s="255"/>
      <c r="FS2131" s="255"/>
      <c r="FT2131" s="255"/>
      <c r="FU2131" s="255"/>
      <c r="FV2131" s="255"/>
      <c r="FW2131" s="255"/>
      <c r="FX2131" s="255"/>
      <c r="FY2131" s="255"/>
      <c r="FZ2131" s="255"/>
      <c r="GA2131" s="255"/>
      <c r="GB2131" s="255"/>
      <c r="GC2131" s="255"/>
      <c r="GD2131" s="255"/>
      <c r="GE2131" s="255"/>
      <c r="GF2131" s="255"/>
      <c r="GG2131" s="255"/>
      <c r="GH2131" s="255"/>
      <c r="GI2131" s="255"/>
      <c r="GJ2131" s="255"/>
      <c r="GK2131" s="255"/>
      <c r="GL2131" s="255"/>
      <c r="GM2131" s="255"/>
      <c r="GN2131" s="255"/>
      <c r="GO2131" s="255"/>
      <c r="GP2131" s="255"/>
      <c r="GQ2131" s="255"/>
      <c r="GR2131" s="255"/>
      <c r="GS2131" s="255"/>
      <c r="GT2131" s="255"/>
      <c r="GU2131" s="255"/>
      <c r="GV2131" s="255"/>
      <c r="GW2131" s="255"/>
      <c r="GX2131" s="255"/>
      <c r="GY2131" s="255"/>
      <c r="GZ2131" s="255"/>
      <c r="HA2131" s="255"/>
      <c r="HB2131" s="255"/>
      <c r="HC2131" s="255"/>
      <c r="HD2131" s="255"/>
      <c r="HE2131" s="255"/>
      <c r="HF2131" s="255"/>
      <c r="HG2131" s="255"/>
      <c r="HH2131" s="255"/>
      <c r="HI2131" s="255"/>
      <c r="HJ2131" s="255"/>
      <c r="HK2131" s="255"/>
      <c r="HL2131" s="255"/>
      <c r="HM2131" s="255"/>
      <c r="HN2131" s="255"/>
      <c r="HO2131" s="255"/>
      <c r="HP2131" s="255"/>
      <c r="HQ2131" s="255"/>
      <c r="HR2131" s="255"/>
      <c r="HS2131" s="255"/>
      <c r="HT2131" s="255"/>
      <c r="HU2131" s="255"/>
      <c r="HV2131" s="255"/>
      <c r="HW2131" s="255"/>
      <c r="HX2131" s="255"/>
      <c r="HY2131" s="255"/>
      <c r="HZ2131" s="255"/>
      <c r="IA2131" s="255"/>
      <c r="IB2131" s="255"/>
      <c r="IC2131" s="255"/>
      <c r="ID2131" s="255"/>
      <c r="IE2131" s="255"/>
      <c r="IF2131" s="255"/>
      <c r="IG2131" s="255"/>
      <c r="IH2131" s="255"/>
      <c r="II2131" s="255"/>
      <c r="IJ2131" s="255"/>
      <c r="IK2131" s="255"/>
      <c r="IL2131" s="255"/>
      <c r="IM2131" s="255"/>
      <c r="IN2131" s="255"/>
      <c r="IO2131" s="255"/>
      <c r="IP2131" s="255"/>
      <c r="IQ2131" s="255"/>
      <c r="IR2131" s="255"/>
      <c r="IS2131" s="255"/>
      <c r="IT2131" s="255"/>
      <c r="IU2131" s="255"/>
      <c r="IV2131" s="255"/>
    </row>
    <row r="2132" spans="1:256">
      <c r="A2132" s="16">
        <v>41436.417870370373</v>
      </c>
      <c r="B2132" s="300">
        <v>3</v>
      </c>
      <c r="C2132" s="5">
        <v>0.83499999999999996</v>
      </c>
      <c r="D2132" s="5">
        <v>0.84</v>
      </c>
      <c r="E2132" s="5">
        <v>0.8</v>
      </c>
      <c r="F2132" s="5">
        <v>0.84</v>
      </c>
      <c r="G2132" s="6">
        <v>491836</v>
      </c>
      <c r="H2132" s="113">
        <f t="shared" ref="H2132:H2137" si="3638">F2132</f>
        <v>0.84</v>
      </c>
      <c r="I2132" s="19">
        <f t="shared" si="3610"/>
        <v>2.4390243902439046E-2</v>
      </c>
      <c r="J2132" s="8">
        <f t="shared" si="3611"/>
        <v>0.89493584466786325</v>
      </c>
      <c r="K2132" s="8">
        <f t="shared" si="3612"/>
        <v>0.81706415533213606</v>
      </c>
      <c r="L2132" s="8">
        <f t="shared" si="3613"/>
        <v>0.85599999999999965</v>
      </c>
      <c r="M2132" s="19">
        <f t="shared" si="3614"/>
        <v>9.5306701227240109E-2</v>
      </c>
      <c r="N2132" s="19">
        <f t="shared" si="3607"/>
        <v>-2.9240832163912153E-2</v>
      </c>
      <c r="O2132" s="19">
        <f t="shared" si="3608"/>
        <v>-3.865960669256777E-3</v>
      </c>
      <c r="P2132" s="19">
        <f t="shared" si="3615"/>
        <v>-1.2550999677243546E-3</v>
      </c>
      <c r="Q2132" s="303">
        <v>222</v>
      </c>
      <c r="R2132" s="306">
        <v>403193.71899999998</v>
      </c>
      <c r="S2132" s="66">
        <f t="shared" si="3616"/>
        <v>1816.1879234234234</v>
      </c>
      <c r="T2132" t="str">
        <f t="shared" si="3637"/>
        <v/>
      </c>
      <c r="U2132" t="str">
        <f t="shared" si="3637"/>
        <v/>
      </c>
      <c r="V2132" t="str">
        <f t="shared" si="3637"/>
        <v>BrokeBandLower</v>
      </c>
      <c r="W2132" t="str">
        <f t="shared" si="3637"/>
        <v/>
      </c>
      <c r="X2132" s="63" t="s">
        <v>89</v>
      </c>
      <c r="Y2132" s="219">
        <f t="shared" si="3617"/>
        <v>-3.4945054945054971E-3</v>
      </c>
      <c r="Z2132" s="78">
        <f t="shared" si="3618"/>
        <v>0.84789272087853318</v>
      </c>
      <c r="AA2132" s="78">
        <f t="shared" si="3619"/>
        <v>0.88155923941031999</v>
      </c>
      <c r="AB2132" s="74">
        <f t="shared" si="3009"/>
        <v>2131</v>
      </c>
      <c r="AC2132" s="80">
        <f t="shared" si="3620"/>
        <v>4.3560265893170941E-3</v>
      </c>
      <c r="AD2132" s="79">
        <f t="shared" ref="AD2132:AD2137" si="3639">Z2132-AA2132</f>
        <v>-3.3666518531786815E-2</v>
      </c>
      <c r="AE2132" s="81">
        <f t="shared" si="3621"/>
        <v>-3.8022545121103909E-2</v>
      </c>
      <c r="AF2132" s="19">
        <f t="shared" si="3622"/>
        <v>-3.8189740435715408E-2</v>
      </c>
      <c r="AG2132" s="93">
        <f t="shared" si="3623"/>
        <v>0.22338958941372261</v>
      </c>
      <c r="AH2132" s="91">
        <f t="shared" si="3624"/>
        <v>-1.1495698330477556E-4</v>
      </c>
      <c r="AI2132" s="96">
        <f t="shared" si="3625"/>
        <v>2133.9409798594656</v>
      </c>
      <c r="AJ2132" s="5">
        <f t="shared" ref="AJ2132:AJ2137" si="3640">F2132-F2131</f>
        <v>2.0000000000000018E-2</v>
      </c>
      <c r="AK2132" s="5">
        <f t="shared" si="3604"/>
        <v>2.0000000000000018E-2</v>
      </c>
      <c r="AL2132" s="5">
        <f t="shared" si="3626"/>
        <v>0</v>
      </c>
      <c r="AM2132" s="95">
        <f t="shared" si="3605"/>
        <v>3.9285714285714323E-3</v>
      </c>
      <c r="AN2132" s="95">
        <f t="shared" si="3627"/>
        <v>-7.5000000000000067E-3</v>
      </c>
      <c r="AO2132" s="78">
        <f t="shared" si="3628"/>
        <v>0.52380952380952384</v>
      </c>
      <c r="AP2132" s="296">
        <f t="shared" si="3629"/>
        <v>34.375</v>
      </c>
      <c r="AQ2132" s="8"/>
      <c r="AR2132" s="8">
        <f t="shared" si="3630"/>
        <v>1</v>
      </c>
      <c r="AS2132" s="114">
        <f t="shared" si="3631"/>
        <v>491836</v>
      </c>
      <c r="AT2132" s="103">
        <f t="shared" si="3632"/>
        <v>-4.0390978641669212E-2</v>
      </c>
      <c r="AU2132" s="5">
        <f t="shared" si="3633"/>
        <v>0.84</v>
      </c>
      <c r="AV2132" s="93">
        <f t="shared" si="3634"/>
        <v>1.2198503518850701</v>
      </c>
      <c r="AW2132" s="210">
        <f t="shared" si="3635"/>
        <v>4.9999999999999906E-2</v>
      </c>
      <c r="AX2132" s="276">
        <f t="shared" si="3606"/>
        <v>-1.209604762237868E-2</v>
      </c>
      <c r="AY2132" s="19">
        <f t="shared" si="3636"/>
        <v>0.19962443085983406</v>
      </c>
      <c r="AZ2132" s="255"/>
      <c r="BA2132" s="255"/>
      <c r="BB2132" s="255"/>
      <c r="BC2132" s="255"/>
      <c r="BD2132" s="255"/>
      <c r="BE2132" s="255"/>
      <c r="BF2132" s="255"/>
      <c r="BG2132" s="255"/>
      <c r="BH2132" s="255"/>
      <c r="BI2132" s="255"/>
      <c r="BJ2132" s="255"/>
      <c r="BK2132" s="255"/>
      <c r="BL2132" s="255"/>
      <c r="BM2132" s="255"/>
      <c r="BN2132" s="255"/>
      <c r="BO2132" s="255"/>
      <c r="BP2132" s="255"/>
      <c r="BQ2132" s="255"/>
      <c r="BR2132" s="255"/>
      <c r="BS2132" s="255"/>
      <c r="BT2132" s="255"/>
      <c r="BU2132" s="255"/>
      <c r="BV2132" s="255"/>
      <c r="BW2132" s="255"/>
      <c r="BX2132" s="255"/>
      <c r="BY2132" s="255"/>
      <c r="BZ2132" s="255"/>
      <c r="CA2132" s="255"/>
      <c r="CB2132" s="255"/>
      <c r="CC2132" s="255"/>
      <c r="CD2132" s="255"/>
      <c r="CE2132" s="255"/>
      <c r="CF2132" s="255"/>
      <c r="CG2132" s="255"/>
      <c r="CH2132" s="255"/>
      <c r="CI2132" s="255"/>
      <c r="CJ2132" s="255"/>
      <c r="CK2132" s="255"/>
      <c r="CL2132" s="255"/>
      <c r="CM2132" s="255"/>
      <c r="CN2132" s="255"/>
      <c r="CO2132" s="255"/>
      <c r="CP2132" s="255"/>
      <c r="CQ2132" s="255"/>
      <c r="CR2132" s="255"/>
      <c r="CS2132" s="255"/>
      <c r="CT2132" s="255"/>
      <c r="CU2132" s="255"/>
      <c r="CV2132" s="255"/>
      <c r="CW2132" s="255"/>
      <c r="CX2132" s="255"/>
      <c r="CY2132" s="255"/>
      <c r="CZ2132" s="255"/>
      <c r="DA2132" s="255"/>
      <c r="DB2132" s="255"/>
      <c r="DC2132" s="255"/>
      <c r="DD2132" s="255"/>
      <c r="DE2132" s="255"/>
      <c r="DF2132" s="255"/>
      <c r="DG2132" s="255"/>
      <c r="DH2132" s="255"/>
      <c r="DI2132" s="255"/>
      <c r="DJ2132" s="255"/>
      <c r="DK2132" s="255"/>
      <c r="DL2132" s="255"/>
      <c r="DM2132" s="255"/>
      <c r="DN2132" s="255"/>
      <c r="DO2132" s="255"/>
      <c r="DP2132" s="255"/>
      <c r="DQ2132" s="255"/>
      <c r="DR2132" s="255"/>
      <c r="DS2132" s="255"/>
      <c r="DT2132" s="255"/>
      <c r="DU2132" s="255"/>
      <c r="DV2132" s="255"/>
      <c r="DW2132" s="255"/>
      <c r="DX2132" s="255"/>
      <c r="DY2132" s="255"/>
      <c r="DZ2132" s="255"/>
      <c r="EA2132" s="255"/>
      <c r="EB2132" s="255"/>
      <c r="EC2132" s="255"/>
      <c r="ED2132" s="255"/>
      <c r="EE2132" s="255"/>
      <c r="EF2132" s="255"/>
      <c r="EG2132" s="255"/>
      <c r="EH2132" s="255"/>
      <c r="EI2132" s="255"/>
      <c r="EJ2132" s="255"/>
      <c r="EK2132" s="255"/>
      <c r="EL2132" s="255"/>
      <c r="EM2132" s="255"/>
      <c r="EN2132" s="255"/>
      <c r="EO2132" s="255"/>
      <c r="EP2132" s="255"/>
      <c r="EQ2132" s="255"/>
      <c r="ER2132" s="255"/>
      <c r="ES2132" s="255"/>
      <c r="ET2132" s="255"/>
      <c r="EU2132" s="255"/>
      <c r="EV2132" s="255"/>
      <c r="EW2132" s="255"/>
      <c r="EX2132" s="255"/>
      <c r="EY2132" s="255"/>
      <c r="EZ2132" s="255"/>
      <c r="FA2132" s="255"/>
      <c r="FB2132" s="255"/>
      <c r="FC2132" s="255"/>
      <c r="FD2132" s="255"/>
      <c r="FE2132" s="255"/>
      <c r="FF2132" s="255"/>
      <c r="FG2132" s="255"/>
      <c r="FH2132" s="255"/>
      <c r="FI2132" s="255"/>
      <c r="FJ2132" s="255"/>
      <c r="FK2132" s="255"/>
      <c r="FL2132" s="255"/>
      <c r="FM2132" s="255"/>
      <c r="FN2132" s="255"/>
      <c r="FO2132" s="255"/>
      <c r="FP2132" s="255"/>
      <c r="FQ2132" s="255"/>
      <c r="FR2132" s="255"/>
      <c r="FS2132" s="255"/>
      <c r="FT2132" s="255"/>
      <c r="FU2132" s="255"/>
      <c r="FV2132" s="255"/>
      <c r="FW2132" s="255"/>
      <c r="FX2132" s="255"/>
      <c r="FY2132" s="255"/>
      <c r="FZ2132" s="255"/>
      <c r="GA2132" s="255"/>
      <c r="GB2132" s="255"/>
      <c r="GC2132" s="255"/>
      <c r="GD2132" s="255"/>
      <c r="GE2132" s="255"/>
      <c r="GF2132" s="255"/>
      <c r="GG2132" s="255"/>
      <c r="GH2132" s="255"/>
      <c r="GI2132" s="255"/>
      <c r="GJ2132" s="255"/>
      <c r="GK2132" s="255"/>
      <c r="GL2132" s="255"/>
      <c r="GM2132" s="255"/>
      <c r="GN2132" s="255"/>
      <c r="GO2132" s="255"/>
      <c r="GP2132" s="255"/>
      <c r="GQ2132" s="255"/>
      <c r="GR2132" s="255"/>
      <c r="GS2132" s="255"/>
      <c r="GT2132" s="255"/>
      <c r="GU2132" s="255"/>
      <c r="GV2132" s="255"/>
      <c r="GW2132" s="255"/>
      <c r="GX2132" s="255"/>
      <c r="GY2132" s="255"/>
      <c r="GZ2132" s="255"/>
      <c r="HA2132" s="255"/>
      <c r="HB2132" s="255"/>
      <c r="HC2132" s="255"/>
      <c r="HD2132" s="255"/>
      <c r="HE2132" s="255"/>
      <c r="HF2132" s="255"/>
      <c r="HG2132" s="255"/>
      <c r="HH2132" s="255"/>
      <c r="HI2132" s="255"/>
      <c r="HJ2132" s="255"/>
      <c r="HK2132" s="255"/>
      <c r="HL2132" s="255"/>
      <c r="HM2132" s="255"/>
      <c r="HN2132" s="255"/>
      <c r="HO2132" s="255"/>
      <c r="HP2132" s="255"/>
      <c r="HQ2132" s="255"/>
      <c r="HR2132" s="255"/>
      <c r="HS2132" s="255"/>
      <c r="HT2132" s="255"/>
      <c r="HU2132" s="255"/>
      <c r="HV2132" s="255"/>
      <c r="HW2132" s="255"/>
      <c r="HX2132" s="255"/>
      <c r="HY2132" s="255"/>
      <c r="HZ2132" s="255"/>
      <c r="IA2132" s="255"/>
      <c r="IB2132" s="255"/>
      <c r="IC2132" s="255"/>
      <c r="ID2132" s="255"/>
      <c r="IE2132" s="255"/>
      <c r="IF2132" s="255"/>
      <c r="IG2132" s="255"/>
      <c r="IH2132" s="255"/>
      <c r="II2132" s="255"/>
      <c r="IJ2132" s="255"/>
      <c r="IK2132" s="255"/>
      <c r="IL2132" s="255"/>
      <c r="IM2132" s="255"/>
      <c r="IN2132" s="255"/>
      <c r="IO2132" s="255"/>
      <c r="IP2132" s="255"/>
      <c r="IQ2132" s="255"/>
      <c r="IR2132" s="255"/>
      <c r="IS2132" s="255"/>
      <c r="IT2132" s="255"/>
      <c r="IU2132" s="255"/>
      <c r="IV2132" s="255"/>
    </row>
    <row r="2133" spans="1:256" ht="13">
      <c r="A2133" s="16">
        <v>41437.420682870368</v>
      </c>
      <c r="B2133" s="300">
        <v>4</v>
      </c>
      <c r="C2133" s="5">
        <v>0.84</v>
      </c>
      <c r="D2133" s="5">
        <v>0.84</v>
      </c>
      <c r="E2133" s="5">
        <v>0.81499999999999995</v>
      </c>
      <c r="F2133" s="5">
        <v>0.82</v>
      </c>
      <c r="G2133" s="6">
        <v>413140</v>
      </c>
      <c r="H2133" s="113">
        <f t="shared" si="3638"/>
        <v>0.82</v>
      </c>
      <c r="I2133" s="19">
        <f t="shared" si="3610"/>
        <v>-2.3809523809523832E-2</v>
      </c>
      <c r="J2133" s="8">
        <f t="shared" si="3611"/>
        <v>0.89623511641046139</v>
      </c>
      <c r="K2133" s="8">
        <f t="shared" si="3612"/>
        <v>0.8122648835895383</v>
      </c>
      <c r="L2133" s="8">
        <f t="shared" si="3613"/>
        <v>0.85424999999999984</v>
      </c>
      <c r="M2133" s="19">
        <f t="shared" si="3614"/>
        <v>0.10337789373565452</v>
      </c>
      <c r="N2133" s="19">
        <f t="shared" si="3607"/>
        <v>8.4686516315051544E-2</v>
      </c>
      <c r="O2133" s="19">
        <f t="shared" si="3608"/>
        <v>1.451804339204156E-3</v>
      </c>
      <c r="P2133" s="19">
        <f t="shared" si="3615"/>
        <v>-5.8738003757451019E-3</v>
      </c>
      <c r="Q2133" s="303">
        <v>211</v>
      </c>
      <c r="R2133" s="306">
        <v>340887.79499999998</v>
      </c>
      <c r="S2133" s="66">
        <f t="shared" si="3616"/>
        <v>1615.5819668246445</v>
      </c>
      <c r="T2133" t="str">
        <f t="shared" ref="T2133:W2134" si="3641">IF(C2133&gt;$J2133,"BrokeBandUpper", IF(C2133&lt;$K2133,"BrokeBandLower", ""))</f>
        <v/>
      </c>
      <c r="U2133" t="str">
        <f t="shared" si="3641"/>
        <v/>
      </c>
      <c r="V2133" t="str">
        <f t="shared" si="3641"/>
        <v/>
      </c>
      <c r="W2133" t="str">
        <f t="shared" si="3641"/>
        <v/>
      </c>
      <c r="X2133" s="63"/>
      <c r="Y2133" s="287">
        <f t="shared" si="3617"/>
        <v>-3.4945054945054975E-3</v>
      </c>
      <c r="Z2133" s="288">
        <f t="shared" si="3618"/>
        <v>0.84359724186323903</v>
      </c>
      <c r="AA2133" s="288">
        <f t="shared" si="3619"/>
        <v>0.87700385569395634</v>
      </c>
      <c r="AB2133" s="289">
        <f t="shared" si="3009"/>
        <v>2132</v>
      </c>
      <c r="AC2133" s="290">
        <f t="shared" si="3620"/>
        <v>3.6927450323092845E-3</v>
      </c>
      <c r="AD2133" s="284">
        <f t="shared" si="3639"/>
        <v>-3.3406613830717302E-2</v>
      </c>
      <c r="AE2133" s="291">
        <f t="shared" si="3621"/>
        <v>-3.7099358863026587E-2</v>
      </c>
      <c r="AF2133" s="213">
        <f t="shared" si="3622"/>
        <v>-3.8091752520612684E-2</v>
      </c>
      <c r="AG2133" s="213">
        <f t="shared" si="3623"/>
        <v>-0.15226756389285356</v>
      </c>
      <c r="AH2133" s="292">
        <f t="shared" si="3624"/>
        <v>-2.0223923209724106E-4</v>
      </c>
      <c r="AI2133" s="293">
        <f t="shared" si="3625"/>
        <v>2138.3738260558243</v>
      </c>
      <c r="AJ2133" s="294">
        <f t="shared" si="3640"/>
        <v>-2.0000000000000018E-2</v>
      </c>
      <c r="AK2133" s="294">
        <f t="shared" si="3604"/>
        <v>0</v>
      </c>
      <c r="AL2133" s="294">
        <f t="shared" si="3626"/>
        <v>-2.0000000000000018E-2</v>
      </c>
      <c r="AM2133" s="295">
        <f t="shared" ref="AM2133:AM2138" si="3642">(AVERAGE(AK2120:AK2133))</f>
        <v>3.9285714285714323E-3</v>
      </c>
      <c r="AN2133" s="295">
        <f t="shared" si="3627"/>
        <v>-8.2142857142857208E-3</v>
      </c>
      <c r="AO2133" s="288">
        <f t="shared" si="3628"/>
        <v>0.47826086956521746</v>
      </c>
      <c r="AP2133" s="296">
        <f t="shared" si="3629"/>
        <v>32.352941176470594</v>
      </c>
      <c r="AQ2133" s="285"/>
      <c r="AR2133" s="285">
        <f t="shared" si="3630"/>
        <v>-0.6</v>
      </c>
      <c r="AS2133" s="286">
        <f t="shared" si="3631"/>
        <v>-247884</v>
      </c>
      <c r="AT2133" s="103">
        <f t="shared" si="3632"/>
        <v>-3.948493756003623E-2</v>
      </c>
      <c r="AU2133" s="294">
        <f t="shared" si="3633"/>
        <v>0.82</v>
      </c>
      <c r="AV2133" s="213">
        <f t="shared" si="3634"/>
        <v>-0.72717182496956223</v>
      </c>
      <c r="AW2133" s="298">
        <f t="shared" si="3635"/>
        <v>3.0674846625766899E-2</v>
      </c>
      <c r="AX2133" s="297">
        <f t="shared" ref="AX2133:AX2138" si="3643">SLOPE(M2120:M2133,AB2120:AB2133)</f>
        <v>-8.9342794317720832E-3</v>
      </c>
      <c r="AY2133" s="213">
        <f t="shared" si="3636"/>
        <v>0.26138853692648056</v>
      </c>
      <c r="AZ2133" s="255"/>
      <c r="BA2133" s="255"/>
      <c r="BB2133" s="255"/>
      <c r="BC2133" s="255"/>
      <c r="BD2133" s="255"/>
      <c r="BE2133" s="255"/>
      <c r="BF2133" s="255"/>
      <c r="BG2133" s="255"/>
      <c r="BH2133" s="255"/>
      <c r="BI2133" s="255"/>
      <c r="BJ2133" s="255"/>
      <c r="BK2133" s="255"/>
      <c r="BL2133" s="255"/>
      <c r="BM2133" s="255"/>
      <c r="BN2133" s="255"/>
      <c r="BO2133" s="255"/>
      <c r="BP2133" s="255"/>
      <c r="BQ2133" s="255"/>
      <c r="BR2133" s="255"/>
      <c r="BS2133" s="255"/>
      <c r="BT2133" s="255"/>
      <c r="BU2133" s="255"/>
      <c r="BV2133" s="255"/>
      <c r="BW2133" s="255"/>
      <c r="BX2133" s="255"/>
      <c r="BY2133" s="255"/>
      <c r="BZ2133" s="255"/>
      <c r="CA2133" s="255"/>
      <c r="CB2133" s="255"/>
      <c r="CC2133" s="255"/>
      <c r="CD2133" s="255"/>
      <c r="CE2133" s="255"/>
      <c r="CF2133" s="255"/>
      <c r="CG2133" s="255"/>
      <c r="CH2133" s="255"/>
      <c r="CI2133" s="255"/>
      <c r="CJ2133" s="255"/>
      <c r="CK2133" s="255"/>
      <c r="CL2133" s="255"/>
      <c r="CM2133" s="255"/>
      <c r="CN2133" s="255"/>
      <c r="CO2133" s="255"/>
      <c r="CP2133" s="255"/>
      <c r="CQ2133" s="255"/>
      <c r="CR2133" s="255"/>
      <c r="CS2133" s="255"/>
      <c r="CT2133" s="255"/>
      <c r="CU2133" s="255"/>
      <c r="CV2133" s="255"/>
      <c r="CW2133" s="255"/>
      <c r="CX2133" s="255"/>
      <c r="CY2133" s="255"/>
      <c r="CZ2133" s="255"/>
      <c r="DA2133" s="255"/>
      <c r="DB2133" s="255"/>
      <c r="DC2133" s="255"/>
      <c r="DD2133" s="255"/>
      <c r="DE2133" s="255"/>
      <c r="DF2133" s="255"/>
      <c r="DG2133" s="255"/>
      <c r="DH2133" s="255"/>
      <c r="DI2133" s="255"/>
      <c r="DJ2133" s="255"/>
      <c r="DK2133" s="255"/>
      <c r="DL2133" s="255"/>
      <c r="DM2133" s="255"/>
      <c r="DN2133" s="255"/>
      <c r="DO2133" s="255"/>
      <c r="DP2133" s="255"/>
      <c r="DQ2133" s="255"/>
      <c r="DR2133" s="255"/>
      <c r="DS2133" s="255"/>
      <c r="DT2133" s="255"/>
      <c r="DU2133" s="255"/>
      <c r="DV2133" s="255"/>
      <c r="DW2133" s="255"/>
      <c r="DX2133" s="255"/>
      <c r="DY2133" s="255"/>
      <c r="DZ2133" s="255"/>
      <c r="EA2133" s="255"/>
      <c r="EB2133" s="255"/>
      <c r="EC2133" s="255"/>
      <c r="ED2133" s="255"/>
      <c r="EE2133" s="255"/>
      <c r="EF2133" s="255"/>
      <c r="EG2133" s="255"/>
      <c r="EH2133" s="255"/>
      <c r="EI2133" s="255"/>
      <c r="EJ2133" s="255"/>
      <c r="EK2133" s="255"/>
      <c r="EL2133" s="255"/>
      <c r="EM2133" s="255"/>
      <c r="EN2133" s="255"/>
      <c r="EO2133" s="255"/>
      <c r="EP2133" s="255"/>
      <c r="EQ2133" s="255"/>
      <c r="ER2133" s="255"/>
      <c r="ES2133" s="255"/>
      <c r="ET2133" s="255"/>
      <c r="EU2133" s="255"/>
      <c r="EV2133" s="255"/>
      <c r="EW2133" s="255"/>
      <c r="EX2133" s="255"/>
      <c r="EY2133" s="255"/>
      <c r="EZ2133" s="255"/>
      <c r="FA2133" s="255"/>
      <c r="FB2133" s="255"/>
      <c r="FC2133" s="255"/>
      <c r="FD2133" s="255"/>
      <c r="FE2133" s="255"/>
      <c r="FF2133" s="255"/>
      <c r="FG2133" s="255"/>
      <c r="FH2133" s="255"/>
      <c r="FI2133" s="255"/>
      <c r="FJ2133" s="255"/>
      <c r="FK2133" s="255"/>
      <c r="FL2133" s="255"/>
      <c r="FM2133" s="255"/>
      <c r="FN2133" s="255"/>
      <c r="FO2133" s="255"/>
      <c r="FP2133" s="255"/>
      <c r="FQ2133" s="255"/>
      <c r="FR2133" s="255"/>
      <c r="FS2133" s="255"/>
      <c r="FT2133" s="255"/>
      <c r="FU2133" s="255"/>
      <c r="FV2133" s="255"/>
      <c r="FW2133" s="255"/>
      <c r="FX2133" s="255"/>
      <c r="FY2133" s="255"/>
      <c r="FZ2133" s="255"/>
      <c r="GA2133" s="255"/>
      <c r="GB2133" s="255"/>
      <c r="GC2133" s="255"/>
      <c r="GD2133" s="255"/>
      <c r="GE2133" s="255"/>
      <c r="GF2133" s="255"/>
      <c r="GG2133" s="255"/>
      <c r="GH2133" s="255"/>
      <c r="GI2133" s="255"/>
      <c r="GJ2133" s="255"/>
      <c r="GK2133" s="255"/>
      <c r="GL2133" s="255"/>
      <c r="GM2133" s="255"/>
      <c r="GN2133" s="255"/>
      <c r="GO2133" s="255"/>
      <c r="GP2133" s="255"/>
      <c r="GQ2133" s="255"/>
      <c r="GR2133" s="255"/>
      <c r="GS2133" s="255"/>
      <c r="GT2133" s="255"/>
      <c r="GU2133" s="255"/>
      <c r="GV2133" s="255"/>
      <c r="GW2133" s="255"/>
      <c r="GX2133" s="255"/>
      <c r="GY2133" s="255"/>
      <c r="GZ2133" s="255"/>
      <c r="HA2133" s="255"/>
      <c r="HB2133" s="255"/>
      <c r="HC2133" s="255"/>
      <c r="HD2133" s="255"/>
      <c r="HE2133" s="255"/>
      <c r="HF2133" s="255"/>
      <c r="HG2133" s="255"/>
      <c r="HH2133" s="255"/>
      <c r="HI2133" s="255"/>
      <c r="HJ2133" s="255"/>
      <c r="HK2133" s="255"/>
      <c r="HL2133" s="255"/>
      <c r="HM2133" s="255"/>
      <c r="HN2133" s="255"/>
      <c r="HO2133" s="255"/>
      <c r="HP2133" s="255"/>
      <c r="HQ2133" s="255"/>
      <c r="HR2133" s="255"/>
      <c r="HS2133" s="255"/>
      <c r="HT2133" s="255"/>
      <c r="HU2133" s="255"/>
      <c r="HV2133" s="255"/>
      <c r="HW2133" s="255"/>
      <c r="HX2133" s="255"/>
      <c r="HY2133" s="255"/>
      <c r="HZ2133" s="255"/>
      <c r="IA2133" s="255"/>
      <c r="IB2133" s="255"/>
      <c r="IC2133" s="255"/>
      <c r="ID2133" s="255"/>
      <c r="IE2133" s="255"/>
      <c r="IF2133" s="255"/>
      <c r="IG2133" s="255"/>
      <c r="IH2133" s="255"/>
      <c r="II2133" s="255"/>
      <c r="IJ2133" s="255"/>
      <c r="IK2133" s="255"/>
      <c r="IL2133" s="255"/>
      <c r="IM2133" s="255"/>
      <c r="IN2133" s="255"/>
      <c r="IO2133" s="255"/>
      <c r="IP2133" s="255"/>
      <c r="IQ2133" s="255"/>
      <c r="IR2133" s="255"/>
      <c r="IS2133" s="255"/>
      <c r="IT2133" s="255"/>
      <c r="IU2133" s="255"/>
      <c r="IV2133" s="255"/>
    </row>
    <row r="2134" spans="1:256">
      <c r="A2134" s="16">
        <v>41438.364733796298</v>
      </c>
      <c r="B2134" s="300">
        <v>5</v>
      </c>
      <c r="C2134" s="5">
        <v>0.8</v>
      </c>
      <c r="D2134" s="5">
        <v>0.83</v>
      </c>
      <c r="E2134" s="5">
        <v>0.78</v>
      </c>
      <c r="F2134" s="5">
        <v>0.81</v>
      </c>
      <c r="G2134" s="6">
        <v>239654</v>
      </c>
      <c r="H2134" s="113">
        <f t="shared" si="3638"/>
        <v>0.81</v>
      </c>
      <c r="I2134" s="19">
        <f t="shared" si="3610"/>
        <v>-1.2195121951219388E-2</v>
      </c>
      <c r="J2134" s="8">
        <f t="shared" si="3611"/>
        <v>0.89308398183685445</v>
      </c>
      <c r="K2134" s="8">
        <f t="shared" si="3612"/>
        <v>0.80741601816314501</v>
      </c>
      <c r="L2134" s="8">
        <f t="shared" si="3613"/>
        <v>0.85024999999999973</v>
      </c>
      <c r="M2134" s="19">
        <f t="shared" si="3614"/>
        <v>0.10610139227681203</v>
      </c>
      <c r="N2134" s="19">
        <f t="shared" si="3607"/>
        <v>2.6345076715547276E-2</v>
      </c>
      <c r="O2134" s="19">
        <f t="shared" si="3608"/>
        <v>-3.5159686514266981E-3</v>
      </c>
      <c r="P2134" s="19">
        <f t="shared" si="3615"/>
        <v>-5.9695618071845223E-3</v>
      </c>
      <c r="Q2134" s="303">
        <v>173</v>
      </c>
      <c r="R2134" s="306">
        <v>191733.54500000001</v>
      </c>
      <c r="S2134" s="66">
        <f t="shared" si="3616"/>
        <v>1108.286387283237</v>
      </c>
      <c r="T2134" t="str">
        <f t="shared" si="3641"/>
        <v>BrokeBandLower</v>
      </c>
      <c r="U2134" t="str">
        <f t="shared" si="3641"/>
        <v/>
      </c>
      <c r="V2134" t="str">
        <f t="shared" si="3641"/>
        <v>BrokeBandLower</v>
      </c>
      <c r="W2134" t="str">
        <f t="shared" si="3641"/>
        <v/>
      </c>
      <c r="X2134" s="63"/>
      <c r="Y2134" s="219">
        <f t="shared" si="3617"/>
        <v>-4.0109890109890122E-3</v>
      </c>
      <c r="Z2134" s="78">
        <f t="shared" si="3618"/>
        <v>0.83842326661630018</v>
      </c>
      <c r="AA2134" s="78">
        <f t="shared" si="3619"/>
        <v>0.87204557037260355</v>
      </c>
      <c r="AB2134" s="74">
        <f t="shared" si="3009"/>
        <v>2133</v>
      </c>
      <c r="AC2134" s="80">
        <f t="shared" si="3620"/>
        <v>2.7816440853785721E-3</v>
      </c>
      <c r="AD2134" s="79">
        <f t="shared" si="3639"/>
        <v>-3.3622303756303373E-2</v>
      </c>
      <c r="AE2134" s="81">
        <f t="shared" si="3621"/>
        <v>-3.6403947841681945E-2</v>
      </c>
      <c r="AF2134" s="19">
        <f t="shared" si="3622"/>
        <v>-3.8555672889820876E-2</v>
      </c>
      <c r="AG2134" s="93">
        <f t="shared" si="3623"/>
        <v>-0.24672728253890547</v>
      </c>
      <c r="AH2134" s="91">
        <f t="shared" si="3624"/>
        <v>-2.9320846523328526E-4</v>
      </c>
      <c r="AI2134" s="96">
        <f t="shared" si="3625"/>
        <v>2139.2134206182227</v>
      </c>
      <c r="AJ2134" s="5">
        <f t="shared" si="3640"/>
        <v>-9.9999999999998979E-3</v>
      </c>
      <c r="AK2134" s="5">
        <f t="shared" si="3604"/>
        <v>0</v>
      </c>
      <c r="AL2134" s="5">
        <f t="shared" si="3626"/>
        <v>-9.9999999999998979E-3</v>
      </c>
      <c r="AM2134" s="95">
        <f t="shared" si="3642"/>
        <v>3.9285714285714323E-3</v>
      </c>
      <c r="AN2134" s="95">
        <f t="shared" si="3627"/>
        <v>-7.8571428571428559E-3</v>
      </c>
      <c r="AO2134" s="78">
        <f t="shared" si="3628"/>
        <v>0.50000000000000056</v>
      </c>
      <c r="AP2134" s="296">
        <f t="shared" si="3629"/>
        <v>33.333333333333357</v>
      </c>
      <c r="AQ2134" s="8"/>
      <c r="AR2134" s="8">
        <f t="shared" si="3630"/>
        <v>0.20000000000000268</v>
      </c>
      <c r="AS2134" s="114">
        <f t="shared" si="3631"/>
        <v>47930.800000000643</v>
      </c>
      <c r="AT2134" s="103">
        <f t="shared" si="3632"/>
        <v>-3.3961987593446812E-2</v>
      </c>
      <c r="AU2134" s="5">
        <f t="shared" si="3633"/>
        <v>0.81</v>
      </c>
      <c r="AV2134" s="93">
        <f t="shared" si="3634"/>
        <v>0.24998651122838542</v>
      </c>
      <c r="AW2134" s="210">
        <f t="shared" si="3635"/>
        <v>6.4102564102564014E-2</v>
      </c>
      <c r="AX2134" s="276">
        <f t="shared" si="3643"/>
        <v>-5.56026459034859E-3</v>
      </c>
      <c r="AY2134" s="19">
        <f t="shared" si="3636"/>
        <v>0.37764823309922702</v>
      </c>
      <c r="AZ2134" s="255"/>
      <c r="BA2134" s="255"/>
      <c r="BB2134" s="255"/>
      <c r="BC2134" s="255"/>
      <c r="BD2134" s="255"/>
      <c r="BE2134" s="255"/>
      <c r="BF2134" s="255"/>
      <c r="BG2134" s="255"/>
      <c r="BH2134" s="255"/>
      <c r="BI2134" s="255"/>
      <c r="BJ2134" s="255"/>
      <c r="BK2134" s="255"/>
      <c r="BL2134" s="255"/>
      <c r="BM2134" s="255"/>
      <c r="BN2134" s="255"/>
      <c r="BO2134" s="255"/>
      <c r="BP2134" s="255"/>
      <c r="BQ2134" s="255"/>
      <c r="BR2134" s="255"/>
      <c r="BS2134" s="255"/>
      <c r="BT2134" s="255"/>
      <c r="BU2134" s="255"/>
      <c r="BV2134" s="255"/>
      <c r="BW2134" s="255"/>
      <c r="BX2134" s="255"/>
      <c r="BY2134" s="255"/>
      <c r="BZ2134" s="255"/>
      <c r="CA2134" s="255"/>
      <c r="CB2134" s="255"/>
      <c r="CC2134" s="255"/>
      <c r="CD2134" s="255"/>
      <c r="CE2134" s="255"/>
      <c r="CF2134" s="255"/>
      <c r="CG2134" s="255"/>
      <c r="CH2134" s="255"/>
      <c r="CI2134" s="255"/>
      <c r="CJ2134" s="255"/>
      <c r="CK2134" s="255"/>
      <c r="CL2134" s="255"/>
      <c r="CM2134" s="255"/>
      <c r="CN2134" s="255"/>
      <c r="CO2134" s="255"/>
      <c r="CP2134" s="255"/>
      <c r="CQ2134" s="255"/>
      <c r="CR2134" s="255"/>
      <c r="CS2134" s="255"/>
      <c r="CT2134" s="255"/>
      <c r="CU2134" s="255"/>
      <c r="CV2134" s="255"/>
      <c r="CW2134" s="255"/>
      <c r="CX2134" s="255"/>
      <c r="CY2134" s="255"/>
      <c r="CZ2134" s="255"/>
      <c r="DA2134" s="255"/>
      <c r="DB2134" s="255"/>
      <c r="DC2134" s="255"/>
      <c r="DD2134" s="255"/>
      <c r="DE2134" s="255"/>
      <c r="DF2134" s="255"/>
      <c r="DG2134" s="255"/>
      <c r="DH2134" s="255"/>
      <c r="DI2134" s="255"/>
      <c r="DJ2134" s="255"/>
      <c r="DK2134" s="255"/>
      <c r="DL2134" s="255"/>
      <c r="DM2134" s="255"/>
      <c r="DN2134" s="255"/>
      <c r="DO2134" s="255"/>
      <c r="DP2134" s="255"/>
      <c r="DQ2134" s="255"/>
      <c r="DR2134" s="255"/>
      <c r="DS2134" s="255"/>
      <c r="DT2134" s="255"/>
      <c r="DU2134" s="255"/>
      <c r="DV2134" s="255"/>
      <c r="DW2134" s="255"/>
      <c r="DX2134" s="255"/>
      <c r="DY2134" s="255"/>
      <c r="DZ2134" s="255"/>
      <c r="EA2134" s="255"/>
      <c r="EB2134" s="255"/>
      <c r="EC2134" s="255"/>
      <c r="ED2134" s="255"/>
      <c r="EE2134" s="255"/>
      <c r="EF2134" s="255"/>
      <c r="EG2134" s="255"/>
      <c r="EH2134" s="255"/>
      <c r="EI2134" s="255"/>
      <c r="EJ2134" s="255"/>
      <c r="EK2134" s="255"/>
      <c r="EL2134" s="255"/>
      <c r="EM2134" s="255"/>
      <c r="EN2134" s="255"/>
      <c r="EO2134" s="255"/>
      <c r="EP2134" s="255"/>
      <c r="EQ2134" s="255"/>
      <c r="ER2134" s="255"/>
      <c r="ES2134" s="255"/>
      <c r="ET2134" s="255"/>
      <c r="EU2134" s="255"/>
      <c r="EV2134" s="255"/>
      <c r="EW2134" s="255"/>
      <c r="EX2134" s="255"/>
      <c r="EY2134" s="255"/>
      <c r="EZ2134" s="255"/>
      <c r="FA2134" s="255"/>
      <c r="FB2134" s="255"/>
      <c r="FC2134" s="255"/>
      <c r="FD2134" s="255"/>
      <c r="FE2134" s="255"/>
      <c r="FF2134" s="255"/>
      <c r="FG2134" s="255"/>
      <c r="FH2134" s="255"/>
      <c r="FI2134" s="255"/>
      <c r="FJ2134" s="255"/>
      <c r="FK2134" s="255"/>
      <c r="FL2134" s="255"/>
      <c r="FM2134" s="255"/>
      <c r="FN2134" s="255"/>
      <c r="FO2134" s="255"/>
      <c r="FP2134" s="255"/>
      <c r="FQ2134" s="255"/>
      <c r="FR2134" s="255"/>
      <c r="FS2134" s="255"/>
      <c r="FT2134" s="255"/>
      <c r="FU2134" s="255"/>
      <c r="FV2134" s="255"/>
      <c r="FW2134" s="255"/>
      <c r="FX2134" s="255"/>
      <c r="FY2134" s="255"/>
      <c r="FZ2134" s="255"/>
      <c r="GA2134" s="255"/>
      <c r="GB2134" s="255"/>
      <c r="GC2134" s="255"/>
      <c r="GD2134" s="255"/>
      <c r="GE2134" s="255"/>
      <c r="GF2134" s="255"/>
      <c r="GG2134" s="255"/>
      <c r="GH2134" s="255"/>
      <c r="GI2134" s="255"/>
      <c r="GJ2134" s="255"/>
      <c r="GK2134" s="255"/>
      <c r="GL2134" s="255"/>
      <c r="GM2134" s="255"/>
      <c r="GN2134" s="255"/>
      <c r="GO2134" s="255"/>
      <c r="GP2134" s="255"/>
      <c r="GQ2134" s="255"/>
      <c r="GR2134" s="255"/>
      <c r="GS2134" s="255"/>
      <c r="GT2134" s="255"/>
      <c r="GU2134" s="255"/>
      <c r="GV2134" s="255"/>
      <c r="GW2134" s="255"/>
      <c r="GX2134" s="255"/>
      <c r="GY2134" s="255"/>
      <c r="GZ2134" s="255"/>
      <c r="HA2134" s="255"/>
      <c r="HB2134" s="255"/>
      <c r="HC2134" s="255"/>
      <c r="HD2134" s="255"/>
      <c r="HE2134" s="255"/>
      <c r="HF2134" s="255"/>
      <c r="HG2134" s="255"/>
      <c r="HH2134" s="255"/>
      <c r="HI2134" s="255"/>
      <c r="HJ2134" s="255"/>
      <c r="HK2134" s="255"/>
      <c r="HL2134" s="255"/>
      <c r="HM2134" s="255"/>
      <c r="HN2134" s="255"/>
      <c r="HO2134" s="255"/>
      <c r="HP2134" s="255"/>
      <c r="HQ2134" s="255"/>
      <c r="HR2134" s="255"/>
      <c r="HS2134" s="255"/>
      <c r="HT2134" s="255"/>
      <c r="HU2134" s="255"/>
      <c r="HV2134" s="255"/>
      <c r="HW2134" s="255"/>
      <c r="HX2134" s="255"/>
      <c r="HY2134" s="255"/>
      <c r="HZ2134" s="255"/>
      <c r="IA2134" s="255"/>
      <c r="IB2134" s="255"/>
      <c r="IC2134" s="255"/>
      <c r="ID2134" s="255"/>
      <c r="IE2134" s="255"/>
      <c r="IF2134" s="255"/>
      <c r="IG2134" s="255"/>
      <c r="IH2134" s="255"/>
      <c r="II2134" s="255"/>
      <c r="IJ2134" s="255"/>
      <c r="IK2134" s="255"/>
      <c r="IL2134" s="255"/>
      <c r="IM2134" s="255"/>
      <c r="IN2134" s="255"/>
      <c r="IO2134" s="255"/>
      <c r="IP2134" s="255"/>
      <c r="IQ2134" s="255"/>
      <c r="IR2134" s="255"/>
      <c r="IS2134" s="255"/>
      <c r="IT2134" s="255"/>
      <c r="IU2134" s="255"/>
      <c r="IV2134" s="255"/>
    </row>
    <row r="2135" spans="1:256" ht="13">
      <c r="A2135" s="16">
        <v>41439.318333333336</v>
      </c>
      <c r="B2135" s="300">
        <v>6</v>
      </c>
      <c r="C2135" s="5">
        <v>0.82</v>
      </c>
      <c r="D2135" s="5">
        <v>0.82</v>
      </c>
      <c r="E2135" s="5">
        <v>0.8</v>
      </c>
      <c r="F2135" s="5">
        <v>0.81200000000000006</v>
      </c>
      <c r="G2135" s="6">
        <v>46040</v>
      </c>
      <c r="H2135" s="113">
        <f t="shared" si="3638"/>
        <v>0.81200000000000006</v>
      </c>
      <c r="I2135" s="19">
        <f t="shared" si="3610"/>
        <v>2.4691358024691379E-3</v>
      </c>
      <c r="J2135" s="8">
        <f t="shared" si="3611"/>
        <v>0.89465831427961306</v>
      </c>
      <c r="K2135" s="8">
        <f t="shared" si="3612"/>
        <v>0.80354168572038687</v>
      </c>
      <c r="L2135" s="8">
        <f t="shared" si="3613"/>
        <v>0.84909999999999997</v>
      </c>
      <c r="M2135" s="19">
        <f t="shared" si="3614"/>
        <v>0.11339377928792681</v>
      </c>
      <c r="N2135" s="19">
        <f t="shared" ref="N2135:N2141" si="3644">IF(A2136&gt;A2135,(M2135-M2134)/M2134, (M2135-M2136)/M2136)</f>
        <v>6.8730361163304832E-2</v>
      </c>
      <c r="O2135" s="19">
        <f t="shared" ref="O2135:O2141" si="3645">IF(A2136&gt;A2135,(J2135-J2134)/J2134, (J2135-J2136)/J2136)</f>
        <v>1.762804478388028E-3</v>
      </c>
      <c r="P2135" s="19">
        <f t="shared" si="3615"/>
        <v>-4.7984339616795949E-3</v>
      </c>
      <c r="Q2135" s="303">
        <v>49</v>
      </c>
      <c r="R2135" s="306">
        <v>37432.139000000003</v>
      </c>
      <c r="S2135" s="66">
        <f t="shared" si="3616"/>
        <v>763.92120408163271</v>
      </c>
      <c r="T2135" t="str">
        <f t="shared" ref="T2135:W2136" si="3646">IF(C2135&gt;$J2135,"BrokeBandUpper", IF(C2135&lt;$K2135,"BrokeBandLower", ""))</f>
        <v/>
      </c>
      <c r="U2135" t="str">
        <f t="shared" si="3646"/>
        <v/>
      </c>
      <c r="V2135" t="str">
        <f t="shared" si="3646"/>
        <v>BrokeBandLower</v>
      </c>
      <c r="W2135" t="str">
        <f t="shared" si="3646"/>
        <v/>
      </c>
      <c r="X2135" s="63"/>
      <c r="Y2135" s="287">
        <f t="shared" si="3617"/>
        <v>-4.0637362637362621E-3</v>
      </c>
      <c r="Z2135" s="288">
        <f t="shared" si="3618"/>
        <v>0.83435408355738994</v>
      </c>
      <c r="AA2135" s="288">
        <f t="shared" si="3619"/>
        <v>0.86760219816503092</v>
      </c>
      <c r="AB2135" s="289">
        <f t="shared" si="3009"/>
        <v>2134</v>
      </c>
      <c r="AC2135" s="290">
        <f t="shared" si="3620"/>
        <v>2.5246665872327642E-3</v>
      </c>
      <c r="AD2135" s="284">
        <f t="shared" si="3639"/>
        <v>-3.3248114607640988E-2</v>
      </c>
      <c r="AE2135" s="291">
        <f t="shared" si="3621"/>
        <v>-3.5772781194873753E-2</v>
      </c>
      <c r="AF2135" s="213">
        <f t="shared" si="3622"/>
        <v>-3.8321842288966512E-2</v>
      </c>
      <c r="AG2135" s="213">
        <f t="shared" si="3623"/>
        <v>-9.2383313701628403E-2</v>
      </c>
      <c r="AH2135" s="292">
        <f t="shared" si="3624"/>
        <v>-3.5137078352621379E-4</v>
      </c>
      <c r="AI2135" s="293">
        <f t="shared" si="3625"/>
        <v>2139.0004652377834</v>
      </c>
      <c r="AJ2135" s="294">
        <f t="shared" si="3640"/>
        <v>2.0000000000000018E-3</v>
      </c>
      <c r="AK2135" s="294">
        <f t="shared" ref="AK2135:AK2141" si="3647">IF(AJ2135&gt;0,AJ2135,0)</f>
        <v>2.0000000000000018E-3</v>
      </c>
      <c r="AL2135" s="294">
        <f t="shared" si="3626"/>
        <v>0</v>
      </c>
      <c r="AM2135" s="295">
        <f t="shared" si="3642"/>
        <v>3.7142857142857177E-3</v>
      </c>
      <c r="AN2135" s="295">
        <f t="shared" si="3627"/>
        <v>-7.8571428571428559E-3</v>
      </c>
      <c r="AO2135" s="288">
        <f t="shared" si="3628"/>
        <v>0.47272727272727322</v>
      </c>
      <c r="AP2135" s="296">
        <f t="shared" si="3629"/>
        <v>32.098765432098787</v>
      </c>
      <c r="AQ2135" s="285"/>
      <c r="AR2135" s="285">
        <f t="shared" si="3630"/>
        <v>0.20000000000000667</v>
      </c>
      <c r="AS2135" s="286">
        <f t="shared" si="3631"/>
        <v>9208.0000000003074</v>
      </c>
      <c r="AT2135" s="103">
        <f t="shared" si="3632"/>
        <v>5.6884216247218931E-3</v>
      </c>
      <c r="AU2135" s="294">
        <f t="shared" si="3633"/>
        <v>0.81200000000000006</v>
      </c>
      <c r="AV2135" s="213">
        <f t="shared" si="3634"/>
        <v>0.2459918200239721</v>
      </c>
      <c r="AW2135" s="298">
        <f t="shared" si="3635"/>
        <v>2.4999999999999883E-2</v>
      </c>
      <c r="AX2135" s="297">
        <f t="shared" si="3643"/>
        <v>-2.8244898049486541E-3</v>
      </c>
      <c r="AY2135" s="213">
        <f t="shared" si="3636"/>
        <v>0.4920224102551965</v>
      </c>
      <c r="AZ2135" s="255"/>
      <c r="BA2135" s="255"/>
      <c r="BB2135" s="255"/>
      <c r="BC2135" s="255"/>
      <c r="BD2135" s="255"/>
      <c r="BE2135" s="255"/>
      <c r="BF2135" s="255"/>
      <c r="BG2135" s="255"/>
      <c r="BH2135" s="255"/>
      <c r="BI2135" s="255"/>
      <c r="BJ2135" s="255"/>
      <c r="BK2135" s="255"/>
      <c r="BL2135" s="255"/>
      <c r="BM2135" s="255"/>
      <c r="BN2135" s="255"/>
      <c r="BO2135" s="255"/>
      <c r="BP2135" s="255"/>
      <c r="BQ2135" s="255"/>
      <c r="BR2135" s="255"/>
      <c r="BS2135" s="255"/>
      <c r="BT2135" s="255"/>
      <c r="BU2135" s="255"/>
      <c r="BV2135" s="255"/>
      <c r="BW2135" s="255"/>
      <c r="BX2135" s="255"/>
      <c r="BY2135" s="255"/>
      <c r="BZ2135" s="255"/>
      <c r="CA2135" s="255"/>
      <c r="CB2135" s="255"/>
      <c r="CC2135" s="255"/>
      <c r="CD2135" s="255"/>
      <c r="CE2135" s="255"/>
      <c r="CF2135" s="255"/>
      <c r="CG2135" s="255"/>
      <c r="CH2135" s="255"/>
      <c r="CI2135" s="255"/>
      <c r="CJ2135" s="255"/>
      <c r="CK2135" s="255"/>
      <c r="CL2135" s="255"/>
      <c r="CM2135" s="255"/>
      <c r="CN2135" s="255"/>
      <c r="CO2135" s="255"/>
      <c r="CP2135" s="255"/>
      <c r="CQ2135" s="255"/>
      <c r="CR2135" s="255"/>
      <c r="CS2135" s="255"/>
      <c r="CT2135" s="255"/>
      <c r="CU2135" s="255"/>
      <c r="CV2135" s="255"/>
      <c r="CW2135" s="255"/>
      <c r="CX2135" s="255"/>
      <c r="CY2135" s="255"/>
      <c r="CZ2135" s="255"/>
      <c r="DA2135" s="255"/>
      <c r="DB2135" s="255"/>
      <c r="DC2135" s="255"/>
      <c r="DD2135" s="255"/>
      <c r="DE2135" s="255"/>
      <c r="DF2135" s="255"/>
      <c r="DG2135" s="255"/>
      <c r="DH2135" s="255"/>
      <c r="DI2135" s="255"/>
      <c r="DJ2135" s="255"/>
      <c r="DK2135" s="255"/>
      <c r="DL2135" s="255"/>
      <c r="DM2135" s="255"/>
      <c r="DN2135" s="255"/>
      <c r="DO2135" s="255"/>
      <c r="DP2135" s="255"/>
      <c r="DQ2135" s="255"/>
      <c r="DR2135" s="255"/>
      <c r="DS2135" s="255"/>
      <c r="DT2135" s="255"/>
      <c r="DU2135" s="255"/>
      <c r="DV2135" s="255"/>
      <c r="DW2135" s="255"/>
      <c r="DX2135" s="255"/>
      <c r="DY2135" s="255"/>
      <c r="DZ2135" s="255"/>
      <c r="EA2135" s="255"/>
      <c r="EB2135" s="255"/>
      <c r="EC2135" s="255"/>
      <c r="ED2135" s="255"/>
      <c r="EE2135" s="255"/>
      <c r="EF2135" s="255"/>
      <c r="EG2135" s="255"/>
      <c r="EH2135" s="255"/>
      <c r="EI2135" s="255"/>
      <c r="EJ2135" s="255"/>
      <c r="EK2135" s="255"/>
      <c r="EL2135" s="255"/>
      <c r="EM2135" s="255"/>
      <c r="EN2135" s="255"/>
      <c r="EO2135" s="255"/>
      <c r="EP2135" s="255"/>
      <c r="EQ2135" s="255"/>
      <c r="ER2135" s="255"/>
      <c r="ES2135" s="255"/>
      <c r="ET2135" s="255"/>
      <c r="EU2135" s="255"/>
      <c r="EV2135" s="255"/>
      <c r="EW2135" s="255"/>
      <c r="EX2135" s="255"/>
      <c r="EY2135" s="255"/>
      <c r="EZ2135" s="255"/>
      <c r="FA2135" s="255"/>
      <c r="FB2135" s="255"/>
      <c r="FC2135" s="255"/>
      <c r="FD2135" s="255"/>
      <c r="FE2135" s="255"/>
      <c r="FF2135" s="255"/>
      <c r="FG2135" s="255"/>
      <c r="FH2135" s="255"/>
      <c r="FI2135" s="255"/>
      <c r="FJ2135" s="255"/>
      <c r="FK2135" s="255"/>
      <c r="FL2135" s="255"/>
      <c r="FM2135" s="255"/>
      <c r="FN2135" s="255"/>
      <c r="FO2135" s="255"/>
      <c r="FP2135" s="255"/>
      <c r="FQ2135" s="255"/>
      <c r="FR2135" s="255"/>
      <c r="FS2135" s="255"/>
      <c r="FT2135" s="255"/>
      <c r="FU2135" s="255"/>
      <c r="FV2135" s="255"/>
      <c r="FW2135" s="255"/>
      <c r="FX2135" s="255"/>
      <c r="FY2135" s="255"/>
      <c r="FZ2135" s="255"/>
      <c r="GA2135" s="255"/>
      <c r="GB2135" s="255"/>
      <c r="GC2135" s="255"/>
      <c r="GD2135" s="255"/>
      <c r="GE2135" s="255"/>
      <c r="GF2135" s="255"/>
      <c r="GG2135" s="255"/>
      <c r="GH2135" s="255"/>
      <c r="GI2135" s="255"/>
      <c r="GJ2135" s="255"/>
      <c r="GK2135" s="255"/>
      <c r="GL2135" s="255"/>
      <c r="GM2135" s="255"/>
      <c r="GN2135" s="255"/>
      <c r="GO2135" s="255"/>
      <c r="GP2135" s="255"/>
      <c r="GQ2135" s="255"/>
      <c r="GR2135" s="255"/>
      <c r="GS2135" s="255"/>
      <c r="GT2135" s="255"/>
      <c r="GU2135" s="255"/>
      <c r="GV2135" s="255"/>
      <c r="GW2135" s="255"/>
      <c r="GX2135" s="255"/>
      <c r="GY2135" s="255"/>
      <c r="GZ2135" s="255"/>
      <c r="HA2135" s="255"/>
      <c r="HB2135" s="255"/>
      <c r="HC2135" s="255"/>
      <c r="HD2135" s="255"/>
      <c r="HE2135" s="255"/>
      <c r="HF2135" s="255"/>
      <c r="HG2135" s="255"/>
      <c r="HH2135" s="255"/>
      <c r="HI2135" s="255"/>
      <c r="HJ2135" s="255"/>
      <c r="HK2135" s="255"/>
      <c r="HL2135" s="255"/>
      <c r="HM2135" s="255"/>
      <c r="HN2135" s="255"/>
      <c r="HO2135" s="255"/>
      <c r="HP2135" s="255"/>
      <c r="HQ2135" s="255"/>
      <c r="HR2135" s="255"/>
      <c r="HS2135" s="255"/>
      <c r="HT2135" s="255"/>
      <c r="HU2135" s="255"/>
      <c r="HV2135" s="255"/>
      <c r="HW2135" s="255"/>
      <c r="HX2135" s="255"/>
      <c r="HY2135" s="255"/>
      <c r="HZ2135" s="255"/>
      <c r="IA2135" s="255"/>
      <c r="IB2135" s="255"/>
      <c r="IC2135" s="255"/>
      <c r="ID2135" s="255"/>
      <c r="IE2135" s="255"/>
      <c r="IF2135" s="255"/>
      <c r="IG2135" s="255"/>
      <c r="IH2135" s="255"/>
      <c r="II2135" s="255"/>
      <c r="IJ2135" s="255"/>
      <c r="IK2135" s="255"/>
      <c r="IL2135" s="255"/>
      <c r="IM2135" s="255"/>
      <c r="IN2135" s="255"/>
      <c r="IO2135" s="255"/>
      <c r="IP2135" s="255"/>
      <c r="IQ2135" s="255"/>
      <c r="IR2135" s="255"/>
      <c r="IS2135" s="255"/>
      <c r="IT2135" s="255"/>
      <c r="IU2135" s="255"/>
      <c r="IV2135" s="255"/>
    </row>
    <row r="2136" spans="1:256">
      <c r="A2136" s="16">
        <v>41442.333032407405</v>
      </c>
      <c r="B2136" s="300">
        <v>2</v>
      </c>
      <c r="C2136" s="5">
        <v>0.80500000000000005</v>
      </c>
      <c r="D2136" s="5">
        <v>0.81</v>
      </c>
      <c r="E2136" s="5">
        <v>0.79</v>
      </c>
      <c r="F2136" s="5">
        <v>0.81</v>
      </c>
      <c r="G2136" s="6">
        <v>302342</v>
      </c>
      <c r="H2136" s="113">
        <f t="shared" si="3638"/>
        <v>0.81</v>
      </c>
      <c r="I2136" s="19">
        <f t="shared" si="3610"/>
        <v>-2.4630541871921204E-3</v>
      </c>
      <c r="J2136" s="8">
        <f t="shared" ref="J2136:J2141" si="3648">(L2136)+2*STDEVPA(H2117:H2136)</f>
        <v>0.8961361720781521</v>
      </c>
      <c r="K2136" s="8">
        <f t="shared" ref="K2136:K2141" si="3649">(L2136)-(2*STDEVPA(H2117:H2136))</f>
        <v>0.79906382792184771</v>
      </c>
      <c r="L2136" s="8">
        <f t="shared" ref="L2136:L2141" si="3650">AVERAGE(H2117:H2136)</f>
        <v>0.84759999999999991</v>
      </c>
      <c r="M2136" s="19">
        <f t="shared" ref="M2136:M2141" si="3651">(J2136-K2136)/K2136</f>
        <v>0.1214825909574254</v>
      </c>
      <c r="N2136" s="19">
        <f t="shared" si="3644"/>
        <v>7.1333822016458923E-2</v>
      </c>
      <c r="O2136" s="19">
        <f t="shared" si="3645"/>
        <v>1.6518684004284071E-3</v>
      </c>
      <c r="P2136" s="19">
        <f t="shared" si="3615"/>
        <v>-5.5726515227703319E-3</v>
      </c>
      <c r="Q2136" s="303">
        <v>577</v>
      </c>
      <c r="R2136" s="306">
        <v>241032.80499999999</v>
      </c>
      <c r="S2136" s="66">
        <f t="shared" ref="S2136:S2141" si="3652">R2136/Q2136</f>
        <v>417.73449740034658</v>
      </c>
      <c r="T2136" t="str">
        <f t="shared" si="3646"/>
        <v/>
      </c>
      <c r="U2136" t="str">
        <f t="shared" si="3646"/>
        <v/>
      </c>
      <c r="V2136" t="str">
        <f t="shared" si="3646"/>
        <v>BrokeBandLower</v>
      </c>
      <c r="W2136" t="str">
        <f t="shared" si="3646"/>
        <v/>
      </c>
      <c r="X2136" s="63"/>
      <c r="Y2136" s="219">
        <f t="shared" ref="Y2136:Y2141" si="3653">SLOPE(H2123:H2136,AB2123:AB2136)</f>
        <v>-4.5780219780219749E-3</v>
      </c>
      <c r="Z2136" s="78">
        <f t="shared" ref="Z2136:Z2141" si="3654">Z2135+(0.154*(F2136-Z2135))</f>
        <v>0.83060355468955194</v>
      </c>
      <c r="AA2136" s="78">
        <f t="shared" ref="AA2136:AA2141" si="3655">AA2135+(0.074*(F2136-AA2135))</f>
        <v>0.8633396355008186</v>
      </c>
      <c r="AB2136" s="74">
        <f t="shared" si="3009"/>
        <v>2135</v>
      </c>
      <c r="AC2136" s="80">
        <f t="shared" ref="AC2136:AC2141" si="3656">AD2136-AE2136</f>
        <v>2.4293603068856681E-3</v>
      </c>
      <c r="AD2136" s="79">
        <f t="shared" si="3639"/>
        <v>-3.2736080811266666E-2</v>
      </c>
      <c r="AE2136" s="81">
        <f t="shared" ref="AE2136:AE2141" si="3657">AE2135+(0.2*(AD2136-AE2135))</f>
        <v>-3.5165441118152334E-2</v>
      </c>
      <c r="AF2136" s="19">
        <f t="shared" ref="AF2136:AF2141" si="3658">AD2136/AA2136</f>
        <v>-3.7917963528080863E-2</v>
      </c>
      <c r="AG2136" s="93">
        <f t="shared" si="3623"/>
        <v>-3.7750046215630939E-2</v>
      </c>
      <c r="AH2136" s="91">
        <f t="shared" ref="AH2136:AH2141" si="3659">SLOPE(AC2123:AC2136,AB2123:AB2136)</f>
        <v>-4.1466018199771802E-4</v>
      </c>
      <c r="AI2136" s="96">
        <f t="shared" ref="AI2136:AI2141" si="3660">INTERCEPT(AB2123:AB2136,AC2123:AC2136)</f>
        <v>2139.3324271036072</v>
      </c>
      <c r="AJ2136" s="5">
        <f t="shared" si="3640"/>
        <v>-2.0000000000000018E-3</v>
      </c>
      <c r="AK2136" s="5">
        <f t="shared" si="3647"/>
        <v>0</v>
      </c>
      <c r="AL2136" s="5">
        <f t="shared" ref="AL2136:AL2141" si="3661">IF(AJ2136&lt;0,AJ2136,0)</f>
        <v>-2.0000000000000018E-3</v>
      </c>
      <c r="AM2136" s="95">
        <f t="shared" si="3642"/>
        <v>3.7142857142857177E-3</v>
      </c>
      <c r="AN2136" s="95">
        <f t="shared" ref="AN2136:AN2141" si="3662">(AVERAGE(AL2123:AL2136))</f>
        <v>-6.5714285714285692E-3</v>
      </c>
      <c r="AO2136" s="78">
        <f t="shared" ref="AO2136:AO2141" si="3663">ABS(AM2136/AN2136)</f>
        <v>0.56521739130434856</v>
      </c>
      <c r="AP2136" s="296">
        <f t="shared" ref="AP2136:AP2141" si="3664">IF(AN2136=0,100,100-(100/(1+AO2136)))</f>
        <v>36.111111111111143</v>
      </c>
      <c r="AQ2136" s="8"/>
      <c r="AR2136" s="8">
        <f t="shared" ref="AR2136:AR2141" si="3665">IF(ISERROR(((F2136-E2136)-(D2136-F2136))/(D2136-E2136)),0,((F2136-E2136)-(D2136-F2136))/(D2136-E2136))</f>
        <v>1</v>
      </c>
      <c r="AS2136" s="114">
        <f t="shared" ref="AS2136:AS2141" si="3666">IF(ISERROR(AR2136*G2136),0,AR2136*G2136)</f>
        <v>302342</v>
      </c>
      <c r="AT2136" s="103">
        <f t="shared" ref="AT2136:AT2141" si="3667">SUM(AS2117:AS2136)/SUM(G2117:G2136)</f>
        <v>0.10488062307679845</v>
      </c>
      <c r="AU2136" s="5">
        <f t="shared" ref="AU2136:AU2141" si="3668">F2136</f>
        <v>0.81</v>
      </c>
      <c r="AV2136" s="93">
        <f t="shared" ref="AV2136:AV2141" si="3669">AS2136/R2136</f>
        <v>1.254360376381132</v>
      </c>
      <c r="AW2136" s="210">
        <f t="shared" ref="AW2136:AW2141" si="3670">(D2136-E2136)/E2136</f>
        <v>2.5316455696202552E-2</v>
      </c>
      <c r="AX2136" s="276">
        <f t="shared" si="3643"/>
        <v>-7.9114494354210819E-4</v>
      </c>
      <c r="AY2136" s="19">
        <f t="shared" si="3636"/>
        <v>0.7198981061443448</v>
      </c>
      <c r="AZ2136" s="255"/>
      <c r="BA2136" s="255"/>
      <c r="BB2136" s="255"/>
      <c r="BC2136" s="255"/>
      <c r="BD2136" s="255"/>
      <c r="BE2136" s="255"/>
      <c r="BF2136" s="255"/>
      <c r="BG2136" s="255"/>
      <c r="BH2136" s="255"/>
      <c r="BI2136" s="255"/>
      <c r="BJ2136" s="255"/>
      <c r="BK2136" s="255"/>
      <c r="BL2136" s="255"/>
      <c r="BM2136" s="255"/>
      <c r="BN2136" s="255"/>
      <c r="BO2136" s="255"/>
      <c r="BP2136" s="255"/>
      <c r="BQ2136" s="255"/>
      <c r="BR2136" s="255"/>
      <c r="BS2136" s="255"/>
      <c r="BT2136" s="255"/>
      <c r="BU2136" s="255"/>
      <c r="BV2136" s="255"/>
      <c r="BW2136" s="255"/>
      <c r="BX2136" s="255"/>
      <c r="BY2136" s="255"/>
      <c r="BZ2136" s="255"/>
      <c r="CA2136" s="255"/>
      <c r="CB2136" s="255"/>
      <c r="CC2136" s="255"/>
      <c r="CD2136" s="255"/>
      <c r="CE2136" s="255"/>
      <c r="CF2136" s="255"/>
      <c r="CG2136" s="255"/>
      <c r="CH2136" s="255"/>
      <c r="CI2136" s="255"/>
      <c r="CJ2136" s="255"/>
      <c r="CK2136" s="255"/>
      <c r="CL2136" s="255"/>
      <c r="CM2136" s="255"/>
      <c r="CN2136" s="255"/>
      <c r="CO2136" s="255"/>
      <c r="CP2136" s="255"/>
      <c r="CQ2136" s="255"/>
      <c r="CR2136" s="255"/>
      <c r="CS2136" s="255"/>
      <c r="CT2136" s="255"/>
      <c r="CU2136" s="255"/>
      <c r="CV2136" s="255"/>
      <c r="CW2136" s="255"/>
      <c r="CX2136" s="255"/>
      <c r="CY2136" s="255"/>
      <c r="CZ2136" s="255"/>
      <c r="DA2136" s="255"/>
      <c r="DB2136" s="255"/>
      <c r="DC2136" s="255"/>
      <c r="DD2136" s="255"/>
      <c r="DE2136" s="255"/>
      <c r="DF2136" s="255"/>
      <c r="DG2136" s="255"/>
      <c r="DH2136" s="255"/>
      <c r="DI2136" s="255"/>
      <c r="DJ2136" s="255"/>
      <c r="DK2136" s="255"/>
      <c r="DL2136" s="255"/>
      <c r="DM2136" s="255"/>
      <c r="DN2136" s="255"/>
      <c r="DO2136" s="255"/>
      <c r="DP2136" s="255"/>
      <c r="DQ2136" s="255"/>
      <c r="DR2136" s="255"/>
      <c r="DS2136" s="255"/>
      <c r="DT2136" s="255"/>
      <c r="DU2136" s="255"/>
      <c r="DV2136" s="255"/>
      <c r="DW2136" s="255"/>
      <c r="DX2136" s="255"/>
      <c r="DY2136" s="255"/>
      <c r="DZ2136" s="255"/>
      <c r="EA2136" s="255"/>
      <c r="EB2136" s="255"/>
      <c r="EC2136" s="255"/>
      <c r="ED2136" s="255"/>
      <c r="EE2136" s="255"/>
      <c r="EF2136" s="255"/>
      <c r="EG2136" s="255"/>
      <c r="EH2136" s="255"/>
      <c r="EI2136" s="255"/>
      <c r="EJ2136" s="255"/>
      <c r="EK2136" s="255"/>
      <c r="EL2136" s="255"/>
      <c r="EM2136" s="255"/>
      <c r="EN2136" s="255"/>
      <c r="EO2136" s="255"/>
      <c r="EP2136" s="255"/>
      <c r="EQ2136" s="255"/>
      <c r="ER2136" s="255"/>
      <c r="ES2136" s="255"/>
      <c r="ET2136" s="255"/>
      <c r="EU2136" s="255"/>
      <c r="EV2136" s="255"/>
      <c r="EW2136" s="255"/>
      <c r="EX2136" s="255"/>
      <c r="EY2136" s="255"/>
      <c r="EZ2136" s="255"/>
      <c r="FA2136" s="255"/>
      <c r="FB2136" s="255"/>
      <c r="FC2136" s="255"/>
      <c r="FD2136" s="255"/>
      <c r="FE2136" s="255"/>
      <c r="FF2136" s="255"/>
      <c r="FG2136" s="255"/>
      <c r="FH2136" s="255"/>
      <c r="FI2136" s="255"/>
      <c r="FJ2136" s="255"/>
      <c r="FK2136" s="255"/>
      <c r="FL2136" s="255"/>
      <c r="FM2136" s="255"/>
      <c r="FN2136" s="255"/>
      <c r="FO2136" s="255"/>
      <c r="FP2136" s="255"/>
      <c r="FQ2136" s="255"/>
      <c r="FR2136" s="255"/>
      <c r="FS2136" s="255"/>
      <c r="FT2136" s="255"/>
      <c r="FU2136" s="255"/>
      <c r="FV2136" s="255"/>
      <c r="FW2136" s="255"/>
      <c r="FX2136" s="255"/>
      <c r="FY2136" s="255"/>
      <c r="FZ2136" s="255"/>
      <c r="GA2136" s="255"/>
      <c r="GB2136" s="255"/>
      <c r="GC2136" s="255"/>
      <c r="GD2136" s="255"/>
      <c r="GE2136" s="255"/>
      <c r="GF2136" s="255"/>
      <c r="GG2136" s="255"/>
      <c r="GH2136" s="255"/>
      <c r="GI2136" s="255"/>
      <c r="GJ2136" s="255"/>
      <c r="GK2136" s="255"/>
      <c r="GL2136" s="255"/>
      <c r="GM2136" s="255"/>
      <c r="GN2136" s="255"/>
      <c r="GO2136" s="255"/>
      <c r="GP2136" s="255"/>
      <c r="GQ2136" s="255"/>
      <c r="GR2136" s="255"/>
      <c r="GS2136" s="255"/>
      <c r="GT2136" s="255"/>
      <c r="GU2136" s="255"/>
      <c r="GV2136" s="255"/>
      <c r="GW2136" s="255"/>
      <c r="GX2136" s="255"/>
      <c r="GY2136" s="255"/>
      <c r="GZ2136" s="255"/>
      <c r="HA2136" s="255"/>
      <c r="HB2136" s="255"/>
      <c r="HC2136" s="255"/>
      <c r="HD2136" s="255"/>
      <c r="HE2136" s="255"/>
      <c r="HF2136" s="255"/>
      <c r="HG2136" s="255"/>
      <c r="HH2136" s="255"/>
      <c r="HI2136" s="255"/>
      <c r="HJ2136" s="255"/>
      <c r="HK2136" s="255"/>
      <c r="HL2136" s="255"/>
      <c r="HM2136" s="255"/>
      <c r="HN2136" s="255"/>
      <c r="HO2136" s="255"/>
      <c r="HP2136" s="255"/>
      <c r="HQ2136" s="255"/>
      <c r="HR2136" s="255"/>
      <c r="HS2136" s="255"/>
      <c r="HT2136" s="255"/>
      <c r="HU2136" s="255"/>
      <c r="HV2136" s="255"/>
      <c r="HW2136" s="255"/>
      <c r="HX2136" s="255"/>
      <c r="HY2136" s="255"/>
      <c r="HZ2136" s="255"/>
      <c r="IA2136" s="255"/>
      <c r="IB2136" s="255"/>
      <c r="IC2136" s="255"/>
      <c r="ID2136" s="255"/>
      <c r="IE2136" s="255"/>
      <c r="IF2136" s="255"/>
      <c r="IG2136" s="255"/>
      <c r="IH2136" s="255"/>
      <c r="II2136" s="255"/>
      <c r="IJ2136" s="255"/>
      <c r="IK2136" s="255"/>
      <c r="IL2136" s="255"/>
      <c r="IM2136" s="255"/>
      <c r="IN2136" s="255"/>
      <c r="IO2136" s="255"/>
      <c r="IP2136" s="255"/>
      <c r="IQ2136" s="255"/>
      <c r="IR2136" s="255"/>
      <c r="IS2136" s="255"/>
      <c r="IT2136" s="255"/>
      <c r="IU2136" s="255"/>
      <c r="IV2136" s="255"/>
    </row>
    <row r="2137" spans="1:256" ht="13">
      <c r="A2137" s="16">
        <v>41443.344699074078</v>
      </c>
      <c r="B2137" s="300">
        <v>3</v>
      </c>
      <c r="C2137" s="5">
        <v>0.78</v>
      </c>
      <c r="D2137" s="5">
        <v>0.8</v>
      </c>
      <c r="E2137" s="5">
        <v>0.78</v>
      </c>
      <c r="F2137" s="5">
        <v>0.8</v>
      </c>
      <c r="G2137" s="6">
        <v>242092</v>
      </c>
      <c r="H2137" s="113">
        <f t="shared" si="3638"/>
        <v>0.8</v>
      </c>
      <c r="I2137" s="19">
        <f t="shared" ref="I2137:I2143" si="3671">IF(A2138&gt;A2137,(H2137-H2136)/H2136, (H2137-H2138)/H2138)</f>
        <v>-1.2345679012345689E-2</v>
      </c>
      <c r="J2137" s="8">
        <f t="shared" si="3648"/>
        <v>0.89394838627006823</v>
      </c>
      <c r="K2137" s="8">
        <f t="shared" si="3649"/>
        <v>0.7932516137299318</v>
      </c>
      <c r="L2137" s="8">
        <f t="shared" si="3650"/>
        <v>0.84360000000000002</v>
      </c>
      <c r="M2137" s="19">
        <f t="shared" si="3651"/>
        <v>0.12694178088923416</v>
      </c>
      <c r="N2137" s="19">
        <f t="shared" si="3644"/>
        <v>4.4938043293149529E-2</v>
      </c>
      <c r="O2137" s="19">
        <f t="shared" si="3645"/>
        <v>-2.4413542006795348E-3</v>
      </c>
      <c r="P2137" s="19">
        <f t="shared" ref="P2137:P2143" si="3672">IF(A2138&gt;A2137,(K2137-K2136)/K2136, (K2137-K2138)/K2138)</f>
        <v>-7.2737796266312436E-3</v>
      </c>
      <c r="Q2137" s="303">
        <v>216</v>
      </c>
      <c r="R2137" s="306">
        <v>192072.47500000001</v>
      </c>
      <c r="S2137" s="66">
        <f t="shared" si="3652"/>
        <v>889.22442129629633</v>
      </c>
      <c r="T2137" t="str">
        <f t="shared" ref="T2137:W2138" si="3673">IF(C2137&gt;$J2137,"BrokeBandUpper", IF(C2137&lt;$K2137,"BrokeBandLower", ""))</f>
        <v>BrokeBandLower</v>
      </c>
      <c r="U2137" t="str">
        <f t="shared" si="3673"/>
        <v/>
      </c>
      <c r="V2137" t="str">
        <f t="shared" si="3673"/>
        <v>BrokeBandLower</v>
      </c>
      <c r="W2137" t="str">
        <f t="shared" si="3673"/>
        <v/>
      </c>
      <c r="X2137" s="63"/>
      <c r="Y2137" s="287">
        <f t="shared" si="3653"/>
        <v>-4.5428571428571367E-3</v>
      </c>
      <c r="Z2137" s="288">
        <f t="shared" si="3654"/>
        <v>0.82589060726736097</v>
      </c>
      <c r="AA2137" s="288">
        <f t="shared" si="3655"/>
        <v>0.85865250247375802</v>
      </c>
      <c r="AB2137" s="289">
        <f t="shared" si="3009"/>
        <v>2136</v>
      </c>
      <c r="AC2137" s="290">
        <f t="shared" si="3656"/>
        <v>1.9228367294042287E-3</v>
      </c>
      <c r="AD2137" s="284">
        <f t="shared" si="3639"/>
        <v>-3.2761895206397051E-2</v>
      </c>
      <c r="AE2137" s="291">
        <f t="shared" si="3657"/>
        <v>-3.468473193580128E-2</v>
      </c>
      <c r="AF2137" s="213">
        <f t="shared" si="3658"/>
        <v>-3.8155010451854258E-2</v>
      </c>
      <c r="AG2137" s="213">
        <f t="shared" ref="AG2137:AG2143" si="3674">IF(A2138&gt;A2137,(AC2137-AC2136)/AC2136, (AC2137-AC2138)/AC2138)</f>
        <v>-0.20850080411941041</v>
      </c>
      <c r="AH2137" s="292">
        <f t="shared" si="3659"/>
        <v>-4.4173413493915165E-4</v>
      </c>
      <c r="AI2137" s="293">
        <f t="shared" si="3660"/>
        <v>2139.2340245764749</v>
      </c>
      <c r="AJ2137" s="294">
        <f t="shared" si="3640"/>
        <v>-1.0000000000000009E-2</v>
      </c>
      <c r="AK2137" s="294">
        <f t="shared" si="3647"/>
        <v>0</v>
      </c>
      <c r="AL2137" s="294">
        <f t="shared" si="3661"/>
        <v>-1.0000000000000009E-2</v>
      </c>
      <c r="AM2137" s="295">
        <f t="shared" si="3642"/>
        <v>2.2857142857142876E-3</v>
      </c>
      <c r="AN2137" s="295">
        <f t="shared" si="3662"/>
        <v>-7.2857142857142843E-3</v>
      </c>
      <c r="AO2137" s="288">
        <f t="shared" si="3663"/>
        <v>0.31372549019607876</v>
      </c>
      <c r="AP2137" s="296">
        <f t="shared" si="3664"/>
        <v>23.880597014925385</v>
      </c>
      <c r="AQ2137" s="285"/>
      <c r="AR2137" s="285">
        <f t="shared" si="3665"/>
        <v>1</v>
      </c>
      <c r="AS2137" s="286">
        <f t="shared" si="3666"/>
        <v>242092</v>
      </c>
      <c r="AT2137" s="103">
        <f t="shared" si="3667"/>
        <v>9.5621801914564084E-2</v>
      </c>
      <c r="AU2137" s="294">
        <f t="shared" si="3668"/>
        <v>0.8</v>
      </c>
      <c r="AV2137" s="213">
        <f t="shared" si="3669"/>
        <v>1.2604200575850339</v>
      </c>
      <c r="AW2137" s="298">
        <f t="shared" si="3670"/>
        <v>2.5641025641025664E-2</v>
      </c>
      <c r="AX2137" s="297">
        <f t="shared" si="3643"/>
        <v>6.8164170871182358E-4</v>
      </c>
      <c r="AY2137" s="213">
        <f t="shared" si="3636"/>
        <v>1.8615889089298636</v>
      </c>
      <c r="AZ2137" s="255"/>
      <c r="BA2137" s="255"/>
      <c r="BB2137" s="255"/>
      <c r="BC2137" s="255"/>
      <c r="BD2137" s="255"/>
      <c r="BE2137" s="255"/>
      <c r="BF2137" s="255"/>
      <c r="BG2137" s="255"/>
      <c r="BH2137" s="255"/>
      <c r="BI2137" s="255"/>
      <c r="BJ2137" s="255"/>
      <c r="BK2137" s="255"/>
      <c r="BL2137" s="255"/>
      <c r="BM2137" s="255"/>
      <c r="BN2137" s="255"/>
      <c r="BO2137" s="255"/>
      <c r="BP2137" s="255"/>
      <c r="BQ2137" s="255"/>
      <c r="BR2137" s="255"/>
      <c r="BS2137" s="255"/>
      <c r="BT2137" s="255"/>
      <c r="BU2137" s="255"/>
      <c r="BV2137" s="255"/>
      <c r="BW2137" s="255"/>
      <c r="BX2137" s="255"/>
      <c r="BY2137" s="255"/>
      <c r="BZ2137" s="255"/>
      <c r="CA2137" s="255"/>
      <c r="CB2137" s="255"/>
      <c r="CC2137" s="255"/>
      <c r="CD2137" s="255"/>
      <c r="CE2137" s="255"/>
      <c r="CF2137" s="255"/>
      <c r="CG2137" s="255"/>
      <c r="CH2137" s="255"/>
      <c r="CI2137" s="255"/>
      <c r="CJ2137" s="255"/>
      <c r="CK2137" s="255"/>
      <c r="CL2137" s="255"/>
      <c r="CM2137" s="255"/>
      <c r="CN2137" s="255"/>
      <c r="CO2137" s="255"/>
      <c r="CP2137" s="255"/>
      <c r="CQ2137" s="255"/>
      <c r="CR2137" s="255"/>
      <c r="CS2137" s="255"/>
      <c r="CT2137" s="255"/>
      <c r="CU2137" s="255"/>
      <c r="CV2137" s="255"/>
      <c r="CW2137" s="255"/>
      <c r="CX2137" s="255"/>
      <c r="CY2137" s="255"/>
      <c r="CZ2137" s="255"/>
      <c r="DA2137" s="255"/>
      <c r="DB2137" s="255"/>
      <c r="DC2137" s="255"/>
      <c r="DD2137" s="255"/>
      <c r="DE2137" s="255"/>
      <c r="DF2137" s="255"/>
      <c r="DG2137" s="255"/>
      <c r="DH2137" s="255"/>
      <c r="DI2137" s="255"/>
      <c r="DJ2137" s="255"/>
      <c r="DK2137" s="255"/>
      <c r="DL2137" s="255"/>
      <c r="DM2137" s="255"/>
      <c r="DN2137" s="255"/>
      <c r="DO2137" s="255"/>
      <c r="DP2137" s="255"/>
      <c r="DQ2137" s="255"/>
      <c r="DR2137" s="255"/>
      <c r="DS2137" s="255"/>
      <c r="DT2137" s="255"/>
      <c r="DU2137" s="255"/>
      <c r="DV2137" s="255"/>
      <c r="DW2137" s="255"/>
      <c r="DX2137" s="255"/>
      <c r="DY2137" s="255"/>
      <c r="DZ2137" s="255"/>
      <c r="EA2137" s="255"/>
      <c r="EB2137" s="255"/>
      <c r="EC2137" s="255"/>
      <c r="ED2137" s="255"/>
      <c r="EE2137" s="255"/>
      <c r="EF2137" s="255"/>
      <c r="EG2137" s="255"/>
      <c r="EH2137" s="255"/>
      <c r="EI2137" s="255"/>
      <c r="EJ2137" s="255"/>
      <c r="EK2137" s="255"/>
      <c r="EL2137" s="255"/>
      <c r="EM2137" s="255"/>
      <c r="EN2137" s="255"/>
      <c r="EO2137" s="255"/>
      <c r="EP2137" s="255"/>
      <c r="EQ2137" s="255"/>
      <c r="ER2137" s="255"/>
      <c r="ES2137" s="255"/>
      <c r="ET2137" s="255"/>
      <c r="EU2137" s="255"/>
      <c r="EV2137" s="255"/>
      <c r="EW2137" s="255"/>
      <c r="EX2137" s="255"/>
      <c r="EY2137" s="255"/>
      <c r="EZ2137" s="255"/>
      <c r="FA2137" s="255"/>
      <c r="FB2137" s="255"/>
      <c r="FC2137" s="255"/>
      <c r="FD2137" s="255"/>
      <c r="FE2137" s="255"/>
      <c r="FF2137" s="255"/>
      <c r="FG2137" s="255"/>
      <c r="FH2137" s="255"/>
      <c r="FI2137" s="255"/>
      <c r="FJ2137" s="255"/>
      <c r="FK2137" s="255"/>
      <c r="FL2137" s="255"/>
      <c r="FM2137" s="255"/>
      <c r="FN2137" s="255"/>
      <c r="FO2137" s="255"/>
      <c r="FP2137" s="255"/>
      <c r="FQ2137" s="255"/>
      <c r="FR2137" s="255"/>
      <c r="FS2137" s="255"/>
      <c r="FT2137" s="255"/>
      <c r="FU2137" s="255"/>
      <c r="FV2137" s="255"/>
      <c r="FW2137" s="255"/>
      <c r="FX2137" s="255"/>
      <c r="FY2137" s="255"/>
      <c r="FZ2137" s="255"/>
      <c r="GA2137" s="255"/>
      <c r="GB2137" s="255"/>
      <c r="GC2137" s="255"/>
      <c r="GD2137" s="255"/>
      <c r="GE2137" s="255"/>
      <c r="GF2137" s="255"/>
      <c r="GG2137" s="255"/>
      <c r="GH2137" s="255"/>
      <c r="GI2137" s="255"/>
      <c r="GJ2137" s="255"/>
      <c r="GK2137" s="255"/>
      <c r="GL2137" s="255"/>
      <c r="GM2137" s="255"/>
      <c r="GN2137" s="255"/>
      <c r="GO2137" s="255"/>
      <c r="GP2137" s="255"/>
      <c r="GQ2137" s="255"/>
      <c r="GR2137" s="255"/>
      <c r="GS2137" s="255"/>
      <c r="GT2137" s="255"/>
      <c r="GU2137" s="255"/>
      <c r="GV2137" s="255"/>
      <c r="GW2137" s="255"/>
      <c r="GX2137" s="255"/>
      <c r="GY2137" s="255"/>
      <c r="GZ2137" s="255"/>
      <c r="HA2137" s="255"/>
      <c r="HB2137" s="255"/>
      <c r="HC2137" s="255"/>
      <c r="HD2137" s="255"/>
      <c r="HE2137" s="255"/>
      <c r="HF2137" s="255"/>
      <c r="HG2137" s="255"/>
      <c r="HH2137" s="255"/>
      <c r="HI2137" s="255"/>
      <c r="HJ2137" s="255"/>
      <c r="HK2137" s="255"/>
      <c r="HL2137" s="255"/>
      <c r="HM2137" s="255"/>
      <c r="HN2137" s="255"/>
      <c r="HO2137" s="255"/>
      <c r="HP2137" s="255"/>
      <c r="HQ2137" s="255"/>
      <c r="HR2137" s="255"/>
      <c r="HS2137" s="255"/>
      <c r="HT2137" s="255"/>
      <c r="HU2137" s="255"/>
      <c r="HV2137" s="255"/>
      <c r="HW2137" s="255"/>
      <c r="HX2137" s="255"/>
      <c r="HY2137" s="255"/>
      <c r="HZ2137" s="255"/>
      <c r="IA2137" s="255"/>
      <c r="IB2137" s="255"/>
      <c r="IC2137" s="255"/>
      <c r="ID2137" s="255"/>
      <c r="IE2137" s="255"/>
      <c r="IF2137" s="255"/>
      <c r="IG2137" s="255"/>
      <c r="IH2137" s="255"/>
      <c r="II2137" s="255"/>
      <c r="IJ2137" s="255"/>
      <c r="IK2137" s="255"/>
      <c r="IL2137" s="255"/>
      <c r="IM2137" s="255"/>
      <c r="IN2137" s="255"/>
      <c r="IO2137" s="255"/>
      <c r="IP2137" s="255"/>
      <c r="IQ2137" s="255"/>
      <c r="IR2137" s="255"/>
      <c r="IS2137" s="255"/>
      <c r="IT2137" s="255"/>
      <c r="IU2137" s="255"/>
      <c r="IV2137" s="255"/>
    </row>
    <row r="2138" spans="1:256">
      <c r="A2138" s="16">
        <v>41444.420648148145</v>
      </c>
      <c r="B2138" s="300">
        <v>4</v>
      </c>
      <c r="C2138" s="5">
        <v>0.79</v>
      </c>
      <c r="D2138" s="5">
        <v>0.79500000000000004</v>
      </c>
      <c r="E2138" s="5">
        <v>0.78</v>
      </c>
      <c r="F2138" s="5">
        <v>0.79</v>
      </c>
      <c r="G2138" s="6">
        <v>282411</v>
      </c>
      <c r="H2138" s="113">
        <f t="shared" ref="H2138:H2143" si="3675">F2138</f>
        <v>0.79</v>
      </c>
      <c r="I2138" s="19">
        <f t="shared" si="3671"/>
        <v>-1.2500000000000011E-2</v>
      </c>
      <c r="J2138" s="8">
        <f t="shared" si="3648"/>
        <v>0.8893834618749058</v>
      </c>
      <c r="K2138" s="8">
        <f t="shared" si="3649"/>
        <v>0.78781653812509445</v>
      </c>
      <c r="L2138" s="8">
        <f t="shared" si="3650"/>
        <v>0.83860000000000012</v>
      </c>
      <c r="M2138" s="19">
        <f t="shared" si="3651"/>
        <v>0.12892205080072072</v>
      </c>
      <c r="N2138" s="19">
        <f t="shared" si="3644"/>
        <v>1.5599827713260834E-2</v>
      </c>
      <c r="O2138" s="19">
        <f t="shared" si="3645"/>
        <v>-5.1064742274542592E-3</v>
      </c>
      <c r="P2138" s="19">
        <f t="shared" si="3672"/>
        <v>-6.8516414095663837E-3</v>
      </c>
      <c r="Q2138" s="303">
        <v>263</v>
      </c>
      <c r="R2138" s="306">
        <v>223084.52</v>
      </c>
      <c r="S2138" s="66">
        <f t="shared" si="3652"/>
        <v>848.23011406844103</v>
      </c>
      <c r="T2138" t="str">
        <f t="shared" si="3673"/>
        <v/>
      </c>
      <c r="U2138" t="str">
        <f t="shared" si="3673"/>
        <v/>
      </c>
      <c r="V2138" t="str">
        <f t="shared" si="3673"/>
        <v>BrokeBandLower</v>
      </c>
      <c r="W2138" t="str">
        <f t="shared" si="3673"/>
        <v/>
      </c>
      <c r="X2138" s="63"/>
      <c r="Y2138" s="219">
        <f t="shared" si="3653"/>
        <v>-5.1450549450549384E-3</v>
      </c>
      <c r="Z2138" s="78">
        <f t="shared" si="3654"/>
        <v>0.82036345374818742</v>
      </c>
      <c r="AA2138" s="78">
        <f t="shared" si="3655"/>
        <v>0.85357221729069988</v>
      </c>
      <c r="AB2138" s="74">
        <f t="shared" si="3009"/>
        <v>2137</v>
      </c>
      <c r="AC2138" s="80">
        <f t="shared" si="3656"/>
        <v>1.1807747146310582E-3</v>
      </c>
      <c r="AD2138" s="79">
        <f t="shared" ref="AD2138:AD2143" si="3676">Z2138-AA2138</f>
        <v>-3.3208763542512454E-2</v>
      </c>
      <c r="AE2138" s="81">
        <f t="shared" si="3657"/>
        <v>-3.4389538257143512E-2</v>
      </c>
      <c r="AF2138" s="19">
        <f t="shared" si="3658"/>
        <v>-3.8905628451590749E-2</v>
      </c>
      <c r="AG2138" s="93">
        <f t="shared" si="3674"/>
        <v>-0.38592044942010795</v>
      </c>
      <c r="AH2138" s="91">
        <f t="shared" si="3659"/>
        <v>-4.8447597498349623E-4</v>
      </c>
      <c r="AI2138" s="96">
        <f t="shared" si="3660"/>
        <v>2139.0273020373747</v>
      </c>
      <c r="AJ2138" s="5">
        <f t="shared" ref="AJ2138:AJ2143" si="3677">F2138-F2137</f>
        <v>-1.0000000000000009E-2</v>
      </c>
      <c r="AK2138" s="5">
        <f t="shared" si="3647"/>
        <v>0</v>
      </c>
      <c r="AL2138" s="5">
        <f t="shared" si="3661"/>
        <v>-1.0000000000000009E-2</v>
      </c>
      <c r="AM2138" s="95">
        <f t="shared" si="3642"/>
        <v>2.2857142857142876E-3</v>
      </c>
      <c r="AN2138" s="95">
        <f t="shared" si="3662"/>
        <v>-6.5714285714285692E-3</v>
      </c>
      <c r="AO2138" s="78">
        <f t="shared" si="3663"/>
        <v>0.34782608695652217</v>
      </c>
      <c r="AP2138" s="296">
        <f t="shared" si="3664"/>
        <v>25.806451612903246</v>
      </c>
      <c r="AQ2138" s="8"/>
      <c r="AR2138" s="8">
        <f t="shared" si="3665"/>
        <v>0.33333333333333331</v>
      </c>
      <c r="AS2138" s="114">
        <f t="shared" si="3666"/>
        <v>94137</v>
      </c>
      <c r="AT2138" s="103">
        <f t="shared" si="3667"/>
        <v>9.1832593520395758E-2</v>
      </c>
      <c r="AU2138" s="5">
        <f t="shared" si="3668"/>
        <v>0.79</v>
      </c>
      <c r="AV2138" s="93">
        <f t="shared" si="3669"/>
        <v>0.42197907770561582</v>
      </c>
      <c r="AW2138" s="210">
        <f t="shared" si="3670"/>
        <v>1.9230769230769246E-2</v>
      </c>
      <c r="AX2138" s="276">
        <f t="shared" si="3643"/>
        <v>1.4061720879064523E-3</v>
      </c>
      <c r="AY2138" s="19">
        <f t="shared" ref="AY2138:AY2145" si="3678">IF((AX2138&gt;AX2137),ABS(AX2138-AX2137)/ABS(AX2137),-1*ABS(AX2138-AX2137)/ABS(AX2137))</f>
        <v>1.0629196686978806</v>
      </c>
      <c r="AZ2138" s="255"/>
      <c r="BA2138" s="255"/>
      <c r="BB2138" s="255"/>
      <c r="BC2138" s="255"/>
      <c r="BD2138" s="255"/>
      <c r="BE2138" s="255"/>
      <c r="BF2138" s="255"/>
      <c r="BG2138" s="255"/>
      <c r="BH2138" s="255"/>
      <c r="BI2138" s="255"/>
      <c r="BJ2138" s="255"/>
      <c r="BK2138" s="255"/>
      <c r="BL2138" s="255"/>
      <c r="BM2138" s="255"/>
      <c r="BN2138" s="255"/>
      <c r="BO2138" s="255"/>
      <c r="BP2138" s="255"/>
      <c r="BQ2138" s="255"/>
      <c r="BR2138" s="255"/>
      <c r="BS2138" s="255"/>
      <c r="BT2138" s="255"/>
      <c r="BU2138" s="255"/>
      <c r="BV2138" s="255"/>
      <c r="BW2138" s="255"/>
      <c r="BX2138" s="255"/>
      <c r="BY2138" s="255"/>
      <c r="BZ2138" s="255"/>
      <c r="CA2138" s="255"/>
      <c r="CB2138" s="255"/>
      <c r="CC2138" s="255"/>
      <c r="CD2138" s="255"/>
      <c r="CE2138" s="255"/>
      <c r="CF2138" s="255"/>
      <c r="CG2138" s="255"/>
      <c r="CH2138" s="255"/>
      <c r="CI2138" s="255"/>
      <c r="CJ2138" s="255"/>
      <c r="CK2138" s="255"/>
      <c r="CL2138" s="255"/>
      <c r="CM2138" s="255"/>
      <c r="CN2138" s="255"/>
      <c r="CO2138" s="255"/>
      <c r="CP2138" s="255"/>
      <c r="CQ2138" s="255"/>
      <c r="CR2138" s="255"/>
      <c r="CS2138" s="255"/>
      <c r="CT2138" s="255"/>
      <c r="CU2138" s="255"/>
      <c r="CV2138" s="255"/>
      <c r="CW2138" s="255"/>
      <c r="CX2138" s="255"/>
      <c r="CY2138" s="255"/>
      <c r="CZ2138" s="255"/>
      <c r="DA2138" s="255"/>
      <c r="DB2138" s="255"/>
      <c r="DC2138" s="255"/>
      <c r="DD2138" s="255"/>
      <c r="DE2138" s="255"/>
      <c r="DF2138" s="255"/>
      <c r="DG2138" s="255"/>
      <c r="DH2138" s="255"/>
      <c r="DI2138" s="255"/>
      <c r="DJ2138" s="255"/>
      <c r="DK2138" s="255"/>
      <c r="DL2138" s="255"/>
      <c r="DM2138" s="255"/>
      <c r="DN2138" s="255"/>
      <c r="DO2138" s="255"/>
      <c r="DP2138" s="255"/>
      <c r="DQ2138" s="255"/>
      <c r="DR2138" s="255"/>
      <c r="DS2138" s="255"/>
      <c r="DT2138" s="255"/>
      <c r="DU2138" s="255"/>
      <c r="DV2138" s="255"/>
      <c r="DW2138" s="255"/>
      <c r="DX2138" s="255"/>
      <c r="DY2138" s="255"/>
      <c r="DZ2138" s="255"/>
      <c r="EA2138" s="255"/>
      <c r="EB2138" s="255"/>
      <c r="EC2138" s="255"/>
      <c r="ED2138" s="255"/>
      <c r="EE2138" s="255"/>
      <c r="EF2138" s="255"/>
      <c r="EG2138" s="255"/>
      <c r="EH2138" s="255"/>
      <c r="EI2138" s="255"/>
      <c r="EJ2138" s="255"/>
      <c r="EK2138" s="255"/>
      <c r="EL2138" s="255"/>
      <c r="EM2138" s="255"/>
      <c r="EN2138" s="255"/>
      <c r="EO2138" s="255"/>
      <c r="EP2138" s="255"/>
      <c r="EQ2138" s="255"/>
      <c r="ER2138" s="255"/>
      <c r="ES2138" s="255"/>
      <c r="ET2138" s="255"/>
      <c r="EU2138" s="255"/>
      <c r="EV2138" s="255"/>
      <c r="EW2138" s="255"/>
      <c r="EX2138" s="255"/>
      <c r="EY2138" s="255"/>
      <c r="EZ2138" s="255"/>
      <c r="FA2138" s="255"/>
      <c r="FB2138" s="255"/>
      <c r="FC2138" s="255"/>
      <c r="FD2138" s="255"/>
      <c r="FE2138" s="255"/>
      <c r="FF2138" s="255"/>
      <c r="FG2138" s="255"/>
      <c r="FH2138" s="255"/>
      <c r="FI2138" s="255"/>
      <c r="FJ2138" s="255"/>
      <c r="FK2138" s="255"/>
      <c r="FL2138" s="255"/>
      <c r="FM2138" s="255"/>
      <c r="FN2138" s="255"/>
      <c r="FO2138" s="255"/>
      <c r="FP2138" s="255"/>
      <c r="FQ2138" s="255"/>
      <c r="FR2138" s="255"/>
      <c r="FS2138" s="255"/>
      <c r="FT2138" s="255"/>
      <c r="FU2138" s="255"/>
      <c r="FV2138" s="255"/>
      <c r="FW2138" s="255"/>
      <c r="FX2138" s="255"/>
      <c r="FY2138" s="255"/>
      <c r="FZ2138" s="255"/>
      <c r="GA2138" s="255"/>
      <c r="GB2138" s="255"/>
      <c r="GC2138" s="255"/>
      <c r="GD2138" s="255"/>
      <c r="GE2138" s="255"/>
      <c r="GF2138" s="255"/>
      <c r="GG2138" s="255"/>
      <c r="GH2138" s="255"/>
      <c r="GI2138" s="255"/>
      <c r="GJ2138" s="255"/>
      <c r="GK2138" s="255"/>
      <c r="GL2138" s="255"/>
      <c r="GM2138" s="255"/>
      <c r="GN2138" s="255"/>
      <c r="GO2138" s="255"/>
      <c r="GP2138" s="255"/>
      <c r="GQ2138" s="255"/>
      <c r="GR2138" s="255"/>
      <c r="GS2138" s="255"/>
      <c r="GT2138" s="255"/>
      <c r="GU2138" s="255"/>
      <c r="GV2138" s="255"/>
      <c r="GW2138" s="255"/>
      <c r="GX2138" s="255"/>
      <c r="GY2138" s="255"/>
      <c r="GZ2138" s="255"/>
      <c r="HA2138" s="255"/>
      <c r="HB2138" s="255"/>
      <c r="HC2138" s="255"/>
      <c r="HD2138" s="255"/>
      <c r="HE2138" s="255"/>
      <c r="HF2138" s="255"/>
      <c r="HG2138" s="255"/>
      <c r="HH2138" s="255"/>
      <c r="HI2138" s="255"/>
      <c r="HJ2138" s="255"/>
      <c r="HK2138" s="255"/>
      <c r="HL2138" s="255"/>
      <c r="HM2138" s="255"/>
      <c r="HN2138" s="255"/>
      <c r="HO2138" s="255"/>
      <c r="HP2138" s="255"/>
      <c r="HQ2138" s="255"/>
      <c r="HR2138" s="255"/>
      <c r="HS2138" s="255"/>
      <c r="HT2138" s="255"/>
      <c r="HU2138" s="255"/>
      <c r="HV2138" s="255"/>
      <c r="HW2138" s="255"/>
      <c r="HX2138" s="255"/>
      <c r="HY2138" s="255"/>
      <c r="HZ2138" s="255"/>
      <c r="IA2138" s="255"/>
      <c r="IB2138" s="255"/>
      <c r="IC2138" s="255"/>
      <c r="ID2138" s="255"/>
      <c r="IE2138" s="255"/>
      <c r="IF2138" s="255"/>
      <c r="IG2138" s="255"/>
      <c r="IH2138" s="255"/>
      <c r="II2138" s="255"/>
      <c r="IJ2138" s="255"/>
      <c r="IK2138" s="255"/>
      <c r="IL2138" s="255"/>
      <c r="IM2138" s="255"/>
      <c r="IN2138" s="255"/>
      <c r="IO2138" s="255"/>
      <c r="IP2138" s="255"/>
      <c r="IQ2138" s="255"/>
      <c r="IR2138" s="255"/>
      <c r="IS2138" s="255"/>
      <c r="IT2138" s="255"/>
      <c r="IU2138" s="255"/>
      <c r="IV2138" s="255"/>
    </row>
    <row r="2139" spans="1:256" ht="13">
      <c r="A2139" s="16">
        <v>41445.34574074074</v>
      </c>
      <c r="B2139" s="300">
        <v>5</v>
      </c>
      <c r="C2139" s="5">
        <v>0.79</v>
      </c>
      <c r="D2139" s="5">
        <v>0.8</v>
      </c>
      <c r="E2139" s="5">
        <v>0.78500000000000003</v>
      </c>
      <c r="F2139" s="5">
        <v>0.78500000000000003</v>
      </c>
      <c r="G2139" s="6">
        <v>311147</v>
      </c>
      <c r="H2139" s="113">
        <f t="shared" si="3675"/>
        <v>0.78500000000000003</v>
      </c>
      <c r="I2139" s="19">
        <f t="shared" si="3671"/>
        <v>-6.329113924050638E-3</v>
      </c>
      <c r="J2139" s="8">
        <f t="shared" si="3648"/>
        <v>0.88600850841425582</v>
      </c>
      <c r="K2139" s="8">
        <f t="shared" si="3649"/>
        <v>0.78169149158574414</v>
      </c>
      <c r="L2139" s="8">
        <f t="shared" si="3650"/>
        <v>0.83384999999999998</v>
      </c>
      <c r="M2139" s="19">
        <f t="shared" si="3651"/>
        <v>0.1334503675061034</v>
      </c>
      <c r="N2139" s="19">
        <f t="shared" si="3644"/>
        <v>3.5124454484378696E-2</v>
      </c>
      <c r="O2139" s="19">
        <f t="shared" si="3645"/>
        <v>-3.7947112863277784E-3</v>
      </c>
      <c r="P2139" s="19">
        <f t="shared" si="3672"/>
        <v>-7.7747118052727861E-3</v>
      </c>
      <c r="Q2139" s="303">
        <v>146</v>
      </c>
      <c r="R2139" s="306">
        <v>245157.23499999999</v>
      </c>
      <c r="S2139" s="66">
        <f t="shared" si="3652"/>
        <v>1679.1591438356163</v>
      </c>
      <c r="T2139" t="str">
        <f t="shared" ref="T2139:W2140" si="3679">IF(C2139&gt;$J2139,"BrokeBandUpper", IF(C2139&lt;$K2139,"BrokeBandLower", ""))</f>
        <v/>
      </c>
      <c r="U2139" t="str">
        <f t="shared" si="3679"/>
        <v/>
      </c>
      <c r="V2139" t="str">
        <f t="shared" si="3679"/>
        <v/>
      </c>
      <c r="W2139" t="str">
        <f t="shared" si="3679"/>
        <v/>
      </c>
      <c r="X2139" s="63"/>
      <c r="Y2139" s="287">
        <f t="shared" si="3653"/>
        <v>-5.2967032967032894E-3</v>
      </c>
      <c r="Z2139" s="288">
        <f t="shared" si="3654"/>
        <v>0.81491748187096658</v>
      </c>
      <c r="AA2139" s="288">
        <f t="shared" si="3655"/>
        <v>0.84849787321118808</v>
      </c>
      <c r="AB2139" s="289">
        <f t="shared" si="3009"/>
        <v>2138</v>
      </c>
      <c r="AC2139" s="290">
        <f t="shared" si="3656"/>
        <v>6.4731753353760441E-4</v>
      </c>
      <c r="AD2139" s="284">
        <f t="shared" si="3676"/>
        <v>-3.3580391340221505E-2</v>
      </c>
      <c r="AE2139" s="291">
        <f t="shared" si="3657"/>
        <v>-3.4227708873759109E-2</v>
      </c>
      <c r="AF2139" s="213">
        <f t="shared" si="3658"/>
        <v>-3.957628227532807E-2</v>
      </c>
      <c r="AG2139" s="213">
        <f t="shared" si="3674"/>
        <v>-0.45178574243109232</v>
      </c>
      <c r="AH2139" s="292">
        <f t="shared" si="3659"/>
        <v>-5.048564811068857E-4</v>
      </c>
      <c r="AI2139" s="293">
        <f t="shared" si="3660"/>
        <v>2138.9186476165437</v>
      </c>
      <c r="AJ2139" s="294">
        <f t="shared" si="3677"/>
        <v>-5.0000000000000044E-3</v>
      </c>
      <c r="AK2139" s="294">
        <f t="shared" si="3647"/>
        <v>0</v>
      </c>
      <c r="AL2139" s="294">
        <f t="shared" si="3661"/>
        <v>-5.0000000000000044E-3</v>
      </c>
      <c r="AM2139" s="295">
        <f t="shared" ref="AM2139:AM2144" si="3680">(AVERAGE(AK2126:AK2139))</f>
        <v>1.5714285714285728E-3</v>
      </c>
      <c r="AN2139" s="295">
        <f t="shared" si="3662"/>
        <v>-6.9285714285714272E-3</v>
      </c>
      <c r="AO2139" s="288">
        <f t="shared" si="3663"/>
        <v>0.22680412371134046</v>
      </c>
      <c r="AP2139" s="296">
        <f t="shared" si="3664"/>
        <v>18.487394957983213</v>
      </c>
      <c r="AQ2139" s="285"/>
      <c r="AR2139" s="285">
        <f t="shared" si="3665"/>
        <v>-1</v>
      </c>
      <c r="AS2139" s="286">
        <f t="shared" si="3666"/>
        <v>-311147</v>
      </c>
      <c r="AT2139" s="103">
        <f t="shared" si="3667"/>
        <v>9.3287141991963987E-2</v>
      </c>
      <c r="AU2139" s="294">
        <f t="shared" si="3668"/>
        <v>0.78500000000000003</v>
      </c>
      <c r="AV2139" s="213">
        <f t="shared" si="3669"/>
        <v>-1.269173230804304</v>
      </c>
      <c r="AW2139" s="298">
        <f t="shared" si="3670"/>
        <v>1.9108280254777087E-2</v>
      </c>
      <c r="AX2139" s="297">
        <f t="shared" ref="AX2139:AX2144" si="3681">SLOPE(M2126:M2139,AB2126:AB2139)</f>
        <v>2.0995077274905695E-3</v>
      </c>
      <c r="AY2139" s="213">
        <f t="shared" si="3678"/>
        <v>0.4930659949426065</v>
      </c>
      <c r="AZ2139" s="255"/>
      <c r="BA2139" s="255"/>
      <c r="BB2139" s="255"/>
      <c r="BC2139" s="255"/>
      <c r="BD2139" s="255"/>
      <c r="BE2139" s="255"/>
      <c r="BF2139" s="255"/>
      <c r="BG2139" s="255"/>
      <c r="BH2139" s="255"/>
      <c r="BI2139" s="255"/>
      <c r="BJ2139" s="255"/>
      <c r="BK2139" s="255"/>
      <c r="BL2139" s="255"/>
      <c r="BM2139" s="255"/>
      <c r="BN2139" s="255"/>
      <c r="BO2139" s="255"/>
      <c r="BP2139" s="255"/>
      <c r="BQ2139" s="255"/>
      <c r="BR2139" s="255"/>
      <c r="BS2139" s="255"/>
      <c r="BT2139" s="255"/>
      <c r="BU2139" s="255"/>
      <c r="BV2139" s="255"/>
      <c r="BW2139" s="255"/>
      <c r="BX2139" s="255"/>
      <c r="BY2139" s="255"/>
      <c r="BZ2139" s="255"/>
      <c r="CA2139" s="255"/>
      <c r="CB2139" s="255"/>
      <c r="CC2139" s="255"/>
      <c r="CD2139" s="255"/>
      <c r="CE2139" s="255"/>
      <c r="CF2139" s="255"/>
      <c r="CG2139" s="255"/>
      <c r="CH2139" s="255"/>
      <c r="CI2139" s="255"/>
      <c r="CJ2139" s="255"/>
      <c r="CK2139" s="255"/>
      <c r="CL2139" s="255"/>
      <c r="CM2139" s="255"/>
      <c r="CN2139" s="255"/>
      <c r="CO2139" s="255"/>
      <c r="CP2139" s="255"/>
      <c r="CQ2139" s="255"/>
      <c r="CR2139" s="255"/>
      <c r="CS2139" s="255"/>
      <c r="CT2139" s="255"/>
      <c r="CU2139" s="255"/>
      <c r="CV2139" s="255"/>
      <c r="CW2139" s="255"/>
      <c r="CX2139" s="255"/>
      <c r="CY2139" s="255"/>
      <c r="CZ2139" s="255"/>
      <c r="DA2139" s="255"/>
      <c r="DB2139" s="255"/>
      <c r="DC2139" s="255"/>
      <c r="DD2139" s="255"/>
      <c r="DE2139" s="255"/>
      <c r="DF2139" s="255"/>
      <c r="DG2139" s="255"/>
      <c r="DH2139" s="255"/>
      <c r="DI2139" s="255"/>
      <c r="DJ2139" s="255"/>
      <c r="DK2139" s="255"/>
      <c r="DL2139" s="255"/>
      <c r="DM2139" s="255"/>
      <c r="DN2139" s="255"/>
      <c r="DO2139" s="255"/>
      <c r="DP2139" s="255"/>
      <c r="DQ2139" s="255"/>
      <c r="DR2139" s="255"/>
      <c r="DS2139" s="255"/>
      <c r="DT2139" s="255"/>
      <c r="DU2139" s="255"/>
      <c r="DV2139" s="255"/>
      <c r="DW2139" s="255"/>
      <c r="DX2139" s="255"/>
      <c r="DY2139" s="255"/>
      <c r="DZ2139" s="255"/>
      <c r="EA2139" s="255"/>
      <c r="EB2139" s="255"/>
      <c r="EC2139" s="255"/>
      <c r="ED2139" s="255"/>
      <c r="EE2139" s="255"/>
      <c r="EF2139" s="255"/>
      <c r="EG2139" s="255"/>
      <c r="EH2139" s="255"/>
      <c r="EI2139" s="255"/>
      <c r="EJ2139" s="255"/>
      <c r="EK2139" s="255"/>
      <c r="EL2139" s="255"/>
      <c r="EM2139" s="255"/>
      <c r="EN2139" s="255"/>
      <c r="EO2139" s="255"/>
      <c r="EP2139" s="255"/>
      <c r="EQ2139" s="255"/>
      <c r="ER2139" s="255"/>
      <c r="ES2139" s="255"/>
      <c r="ET2139" s="255"/>
      <c r="EU2139" s="255"/>
      <c r="EV2139" s="255"/>
      <c r="EW2139" s="255"/>
      <c r="EX2139" s="255"/>
      <c r="EY2139" s="255"/>
      <c r="EZ2139" s="255"/>
      <c r="FA2139" s="255"/>
      <c r="FB2139" s="255"/>
      <c r="FC2139" s="255"/>
      <c r="FD2139" s="255"/>
      <c r="FE2139" s="255"/>
      <c r="FF2139" s="255"/>
      <c r="FG2139" s="255"/>
      <c r="FH2139" s="255"/>
      <c r="FI2139" s="255"/>
      <c r="FJ2139" s="255"/>
      <c r="FK2139" s="255"/>
      <c r="FL2139" s="255"/>
      <c r="FM2139" s="255"/>
      <c r="FN2139" s="255"/>
      <c r="FO2139" s="255"/>
      <c r="FP2139" s="255"/>
      <c r="FQ2139" s="255"/>
      <c r="FR2139" s="255"/>
      <c r="FS2139" s="255"/>
      <c r="FT2139" s="255"/>
      <c r="FU2139" s="255"/>
      <c r="FV2139" s="255"/>
      <c r="FW2139" s="255"/>
      <c r="FX2139" s="255"/>
      <c r="FY2139" s="255"/>
      <c r="FZ2139" s="255"/>
      <c r="GA2139" s="255"/>
      <c r="GB2139" s="255"/>
      <c r="GC2139" s="255"/>
      <c r="GD2139" s="255"/>
      <c r="GE2139" s="255"/>
      <c r="GF2139" s="255"/>
      <c r="GG2139" s="255"/>
      <c r="GH2139" s="255"/>
      <c r="GI2139" s="255"/>
      <c r="GJ2139" s="255"/>
      <c r="GK2139" s="255"/>
      <c r="GL2139" s="255"/>
      <c r="GM2139" s="255"/>
      <c r="GN2139" s="255"/>
      <c r="GO2139" s="255"/>
      <c r="GP2139" s="255"/>
      <c r="GQ2139" s="255"/>
      <c r="GR2139" s="255"/>
      <c r="GS2139" s="255"/>
      <c r="GT2139" s="255"/>
      <c r="GU2139" s="255"/>
      <c r="GV2139" s="255"/>
      <c r="GW2139" s="255"/>
      <c r="GX2139" s="255"/>
      <c r="GY2139" s="255"/>
      <c r="GZ2139" s="255"/>
      <c r="HA2139" s="255"/>
      <c r="HB2139" s="255"/>
      <c r="HC2139" s="255"/>
      <c r="HD2139" s="255"/>
      <c r="HE2139" s="255"/>
      <c r="HF2139" s="255"/>
      <c r="HG2139" s="255"/>
      <c r="HH2139" s="255"/>
      <c r="HI2139" s="255"/>
      <c r="HJ2139" s="255"/>
      <c r="HK2139" s="255"/>
      <c r="HL2139" s="255"/>
      <c r="HM2139" s="255"/>
      <c r="HN2139" s="255"/>
      <c r="HO2139" s="255"/>
      <c r="HP2139" s="255"/>
      <c r="HQ2139" s="255"/>
      <c r="HR2139" s="255"/>
      <c r="HS2139" s="255"/>
      <c r="HT2139" s="255"/>
      <c r="HU2139" s="255"/>
      <c r="HV2139" s="255"/>
      <c r="HW2139" s="255"/>
      <c r="HX2139" s="255"/>
      <c r="HY2139" s="255"/>
      <c r="HZ2139" s="255"/>
      <c r="IA2139" s="255"/>
      <c r="IB2139" s="255"/>
      <c r="IC2139" s="255"/>
      <c r="ID2139" s="255"/>
      <c r="IE2139" s="255"/>
      <c r="IF2139" s="255"/>
      <c r="IG2139" s="255"/>
      <c r="IH2139" s="255"/>
      <c r="II2139" s="255"/>
      <c r="IJ2139" s="255"/>
      <c r="IK2139" s="255"/>
      <c r="IL2139" s="255"/>
      <c r="IM2139" s="255"/>
      <c r="IN2139" s="255"/>
      <c r="IO2139" s="255"/>
      <c r="IP2139" s="255"/>
      <c r="IQ2139" s="255"/>
      <c r="IR2139" s="255"/>
      <c r="IS2139" s="255"/>
      <c r="IT2139" s="255"/>
      <c r="IU2139" s="255"/>
      <c r="IV2139" s="255"/>
    </row>
    <row r="2140" spans="1:256">
      <c r="A2140" s="16">
        <v>41446.34306712963</v>
      </c>
      <c r="B2140" s="300">
        <v>6</v>
      </c>
      <c r="C2140" s="5">
        <v>0.77500000000000002</v>
      </c>
      <c r="D2140" s="5">
        <v>0.875</v>
      </c>
      <c r="E2140" s="5">
        <v>0.77</v>
      </c>
      <c r="F2140" s="5">
        <v>0.84</v>
      </c>
      <c r="G2140" s="6">
        <v>525087</v>
      </c>
      <c r="H2140" s="113">
        <f t="shared" si="3675"/>
        <v>0.84</v>
      </c>
      <c r="I2140" s="19">
        <f t="shared" si="3671"/>
        <v>7.0063694267515839E-2</v>
      </c>
      <c r="J2140" s="8">
        <f t="shared" si="3648"/>
        <v>0.88287683363140523</v>
      </c>
      <c r="K2140" s="8">
        <f t="shared" si="3649"/>
        <v>0.78232316636859478</v>
      </c>
      <c r="L2140" s="8">
        <f t="shared" si="3650"/>
        <v>0.83260000000000001</v>
      </c>
      <c r="M2140" s="19">
        <f t="shared" si="3651"/>
        <v>0.12853213554899917</v>
      </c>
      <c r="N2140" s="19">
        <f t="shared" si="3644"/>
        <v>-3.6854390504988961E-2</v>
      </c>
      <c r="O2140" s="19">
        <f t="shared" si="3645"/>
        <v>-3.5345877078037805E-3</v>
      </c>
      <c r="P2140" s="19">
        <f t="shared" si="3672"/>
        <v>8.0808706459018105E-4</v>
      </c>
      <c r="Q2140" s="303">
        <v>284</v>
      </c>
      <c r="R2140" s="306">
        <v>426840.21100000001</v>
      </c>
      <c r="S2140" s="66">
        <f t="shared" si="3652"/>
        <v>1502.9584894366199</v>
      </c>
      <c r="T2140" t="str">
        <f t="shared" si="3679"/>
        <v>BrokeBandLower</v>
      </c>
      <c r="U2140" t="str">
        <f t="shared" si="3679"/>
        <v/>
      </c>
      <c r="V2140" t="str">
        <f t="shared" si="3679"/>
        <v>BrokeBandLower</v>
      </c>
      <c r="W2140" t="str">
        <f t="shared" si="3679"/>
        <v/>
      </c>
      <c r="X2140" s="63"/>
      <c r="Y2140" s="219">
        <f t="shared" si="3653"/>
        <v>-3.5472527472527413E-3</v>
      </c>
      <c r="Z2140" s="78">
        <f t="shared" si="3654"/>
        <v>0.81878018966283772</v>
      </c>
      <c r="AA2140" s="78">
        <f t="shared" si="3655"/>
        <v>0.84786903059356011</v>
      </c>
      <c r="AB2140" s="74">
        <f t="shared" si="3009"/>
        <v>2139</v>
      </c>
      <c r="AC2140" s="80">
        <f t="shared" si="3656"/>
        <v>4.1110943544293704E-3</v>
      </c>
      <c r="AD2140" s="79">
        <f t="shared" si="3676"/>
        <v>-2.9088840930722393E-2</v>
      </c>
      <c r="AE2140" s="81">
        <f t="shared" si="3657"/>
        <v>-3.3199935285151763E-2</v>
      </c>
      <c r="AF2140" s="19">
        <f t="shared" si="3658"/>
        <v>-3.4308177184344646E-2</v>
      </c>
      <c r="AG2140" s="93">
        <f t="shared" si="3674"/>
        <v>5.350970182998366</v>
      </c>
      <c r="AH2140" s="91">
        <f t="shared" si="3659"/>
        <v>-3.8733306020163709E-4</v>
      </c>
      <c r="AI2140" s="96">
        <f t="shared" si="3660"/>
        <v>2139.2030113353439</v>
      </c>
      <c r="AJ2140" s="5">
        <f t="shared" si="3677"/>
        <v>5.4999999999999938E-2</v>
      </c>
      <c r="AK2140" s="5">
        <f t="shared" si="3647"/>
        <v>5.4999999999999938E-2</v>
      </c>
      <c r="AL2140" s="5">
        <f t="shared" si="3661"/>
        <v>0</v>
      </c>
      <c r="AM2140" s="95">
        <f t="shared" si="3680"/>
        <v>5.4999999999999971E-3</v>
      </c>
      <c r="AN2140" s="95">
        <f t="shared" si="3662"/>
        <v>-6.9285714285714272E-3</v>
      </c>
      <c r="AO2140" s="78">
        <f t="shared" si="3663"/>
        <v>0.79381443298969045</v>
      </c>
      <c r="AP2140" s="296">
        <f t="shared" si="3664"/>
        <v>44.252873563218387</v>
      </c>
      <c r="AQ2140" s="8"/>
      <c r="AR2140" s="8">
        <f t="shared" si="3665"/>
        <v>0.33333333333333265</v>
      </c>
      <c r="AS2140" s="114">
        <f t="shared" si="3666"/>
        <v>175028.99999999965</v>
      </c>
      <c r="AT2140" s="103">
        <f t="shared" si="3667"/>
        <v>0.13768798097285964</v>
      </c>
      <c r="AU2140" s="5">
        <f t="shared" si="3668"/>
        <v>0.84</v>
      </c>
      <c r="AV2140" s="93">
        <f t="shared" si="3669"/>
        <v>0.41005743013279422</v>
      </c>
      <c r="AW2140" s="210">
        <f t="shared" si="3670"/>
        <v>0.13636363636363633</v>
      </c>
      <c r="AX2140" s="276">
        <f t="shared" si="3681"/>
        <v>2.4728006880765556E-3</v>
      </c>
      <c r="AY2140" s="19">
        <f t="shared" si="3678"/>
        <v>0.17780023178679288</v>
      </c>
      <c r="AZ2140" s="255"/>
      <c r="BA2140" s="255"/>
      <c r="BB2140" s="255"/>
      <c r="BC2140" s="255"/>
      <c r="BD2140" s="255"/>
      <c r="BE2140" s="255"/>
      <c r="BF2140" s="255"/>
      <c r="BG2140" s="255"/>
      <c r="BH2140" s="255"/>
      <c r="BI2140" s="255"/>
      <c r="BJ2140" s="255"/>
      <c r="BK2140" s="255"/>
      <c r="BL2140" s="255"/>
      <c r="BM2140" s="255"/>
      <c r="BN2140" s="255"/>
      <c r="BO2140" s="255"/>
      <c r="BP2140" s="255"/>
      <c r="BQ2140" s="255"/>
      <c r="BR2140" s="255"/>
      <c r="BS2140" s="255"/>
      <c r="BT2140" s="255"/>
      <c r="BU2140" s="255"/>
      <c r="BV2140" s="255"/>
      <c r="BW2140" s="255"/>
      <c r="BX2140" s="255"/>
      <c r="BY2140" s="255"/>
      <c r="BZ2140" s="255"/>
      <c r="CA2140" s="255"/>
      <c r="CB2140" s="255"/>
      <c r="CC2140" s="255"/>
      <c r="CD2140" s="255"/>
      <c r="CE2140" s="255"/>
      <c r="CF2140" s="255"/>
      <c r="CG2140" s="255"/>
      <c r="CH2140" s="255"/>
      <c r="CI2140" s="255"/>
      <c r="CJ2140" s="255"/>
      <c r="CK2140" s="255"/>
      <c r="CL2140" s="255"/>
      <c r="CM2140" s="255"/>
      <c r="CN2140" s="255"/>
      <c r="CO2140" s="255"/>
      <c r="CP2140" s="255"/>
      <c r="CQ2140" s="255"/>
      <c r="CR2140" s="255"/>
      <c r="CS2140" s="255"/>
      <c r="CT2140" s="255"/>
      <c r="CU2140" s="255"/>
      <c r="CV2140" s="255"/>
      <c r="CW2140" s="255"/>
      <c r="CX2140" s="255"/>
      <c r="CY2140" s="255"/>
      <c r="CZ2140" s="255"/>
      <c r="DA2140" s="255"/>
      <c r="DB2140" s="255"/>
      <c r="DC2140" s="255"/>
      <c r="DD2140" s="255"/>
      <c r="DE2140" s="255"/>
      <c r="DF2140" s="255"/>
      <c r="DG2140" s="255"/>
      <c r="DH2140" s="255"/>
      <c r="DI2140" s="255"/>
      <c r="DJ2140" s="255"/>
      <c r="DK2140" s="255"/>
      <c r="DL2140" s="255"/>
      <c r="DM2140" s="255"/>
      <c r="DN2140" s="255"/>
      <c r="DO2140" s="255"/>
      <c r="DP2140" s="255"/>
      <c r="DQ2140" s="255"/>
      <c r="DR2140" s="255"/>
      <c r="DS2140" s="255"/>
      <c r="DT2140" s="255"/>
      <c r="DU2140" s="255"/>
      <c r="DV2140" s="255"/>
      <c r="DW2140" s="255"/>
      <c r="DX2140" s="255"/>
      <c r="DY2140" s="255"/>
      <c r="DZ2140" s="255"/>
      <c r="EA2140" s="255"/>
      <c r="EB2140" s="255"/>
      <c r="EC2140" s="255"/>
      <c r="ED2140" s="255"/>
      <c r="EE2140" s="255"/>
      <c r="EF2140" s="255"/>
      <c r="EG2140" s="255"/>
      <c r="EH2140" s="255"/>
      <c r="EI2140" s="255"/>
      <c r="EJ2140" s="255"/>
      <c r="EK2140" s="255"/>
      <c r="EL2140" s="255"/>
      <c r="EM2140" s="255"/>
      <c r="EN2140" s="255"/>
      <c r="EO2140" s="255"/>
      <c r="EP2140" s="255"/>
      <c r="EQ2140" s="255"/>
      <c r="ER2140" s="255"/>
      <c r="ES2140" s="255"/>
      <c r="ET2140" s="255"/>
      <c r="EU2140" s="255"/>
      <c r="EV2140" s="255"/>
      <c r="EW2140" s="255"/>
      <c r="EX2140" s="255"/>
      <c r="EY2140" s="255"/>
      <c r="EZ2140" s="255"/>
      <c r="FA2140" s="255"/>
      <c r="FB2140" s="255"/>
      <c r="FC2140" s="255"/>
      <c r="FD2140" s="255"/>
      <c r="FE2140" s="255"/>
      <c r="FF2140" s="255"/>
      <c r="FG2140" s="255"/>
      <c r="FH2140" s="255"/>
      <c r="FI2140" s="255"/>
      <c r="FJ2140" s="255"/>
      <c r="FK2140" s="255"/>
      <c r="FL2140" s="255"/>
      <c r="FM2140" s="255"/>
      <c r="FN2140" s="255"/>
      <c r="FO2140" s="255"/>
      <c r="FP2140" s="255"/>
      <c r="FQ2140" s="255"/>
      <c r="FR2140" s="255"/>
      <c r="FS2140" s="255"/>
      <c r="FT2140" s="255"/>
      <c r="FU2140" s="255"/>
      <c r="FV2140" s="255"/>
      <c r="FW2140" s="255"/>
      <c r="FX2140" s="255"/>
      <c r="FY2140" s="255"/>
      <c r="FZ2140" s="255"/>
      <c r="GA2140" s="255"/>
      <c r="GB2140" s="255"/>
      <c r="GC2140" s="255"/>
      <c r="GD2140" s="255"/>
      <c r="GE2140" s="255"/>
      <c r="GF2140" s="255"/>
      <c r="GG2140" s="255"/>
      <c r="GH2140" s="255"/>
      <c r="GI2140" s="255"/>
      <c r="GJ2140" s="255"/>
      <c r="GK2140" s="255"/>
      <c r="GL2140" s="255"/>
      <c r="GM2140" s="255"/>
      <c r="GN2140" s="255"/>
      <c r="GO2140" s="255"/>
      <c r="GP2140" s="255"/>
      <c r="GQ2140" s="255"/>
      <c r="GR2140" s="255"/>
      <c r="GS2140" s="255"/>
      <c r="GT2140" s="255"/>
      <c r="GU2140" s="255"/>
      <c r="GV2140" s="255"/>
      <c r="GW2140" s="255"/>
      <c r="GX2140" s="255"/>
      <c r="GY2140" s="255"/>
      <c r="GZ2140" s="255"/>
      <c r="HA2140" s="255"/>
      <c r="HB2140" s="255"/>
      <c r="HC2140" s="255"/>
      <c r="HD2140" s="255"/>
      <c r="HE2140" s="255"/>
      <c r="HF2140" s="255"/>
      <c r="HG2140" s="255"/>
      <c r="HH2140" s="255"/>
      <c r="HI2140" s="255"/>
      <c r="HJ2140" s="255"/>
      <c r="HK2140" s="255"/>
      <c r="HL2140" s="255"/>
      <c r="HM2140" s="255"/>
      <c r="HN2140" s="255"/>
      <c r="HO2140" s="255"/>
      <c r="HP2140" s="255"/>
      <c r="HQ2140" s="255"/>
      <c r="HR2140" s="255"/>
      <c r="HS2140" s="255"/>
      <c r="HT2140" s="255"/>
      <c r="HU2140" s="255"/>
      <c r="HV2140" s="255"/>
      <c r="HW2140" s="255"/>
      <c r="HX2140" s="255"/>
      <c r="HY2140" s="255"/>
      <c r="HZ2140" s="255"/>
      <c r="IA2140" s="255"/>
      <c r="IB2140" s="255"/>
      <c r="IC2140" s="255"/>
      <c r="ID2140" s="255"/>
      <c r="IE2140" s="255"/>
      <c r="IF2140" s="255"/>
      <c r="IG2140" s="255"/>
      <c r="IH2140" s="255"/>
      <c r="II2140" s="255"/>
      <c r="IJ2140" s="255"/>
      <c r="IK2140" s="255"/>
      <c r="IL2140" s="255"/>
      <c r="IM2140" s="255"/>
      <c r="IN2140" s="255"/>
      <c r="IO2140" s="255"/>
      <c r="IP2140" s="255"/>
      <c r="IQ2140" s="255"/>
      <c r="IR2140" s="255"/>
      <c r="IS2140" s="255"/>
      <c r="IT2140" s="255"/>
      <c r="IU2140" s="255"/>
      <c r="IV2140" s="255"/>
    </row>
    <row r="2141" spans="1:256" ht="13">
      <c r="A2141" s="16">
        <v>41449.355706018519</v>
      </c>
      <c r="B2141" s="300">
        <v>2</v>
      </c>
      <c r="C2141" s="5">
        <v>0.82499999999999996</v>
      </c>
      <c r="D2141" s="5">
        <v>0.82499999999999996</v>
      </c>
      <c r="E2141" s="5">
        <v>0.78500000000000003</v>
      </c>
      <c r="F2141" s="5">
        <v>0.81499999999999995</v>
      </c>
      <c r="G2141" s="6">
        <v>94624</v>
      </c>
      <c r="H2141" s="113">
        <f t="shared" si="3675"/>
        <v>0.81499999999999995</v>
      </c>
      <c r="I2141" s="19">
        <f t="shared" si="3671"/>
        <v>-2.9761904761904788E-2</v>
      </c>
      <c r="J2141" s="8">
        <f t="shared" si="3648"/>
        <v>0.87759630875785066</v>
      </c>
      <c r="K2141" s="8">
        <f t="shared" si="3649"/>
        <v>0.78210369124214951</v>
      </c>
      <c r="L2141" s="8">
        <f t="shared" si="3650"/>
        <v>0.82985000000000009</v>
      </c>
      <c r="M2141" s="19">
        <f t="shared" si="3651"/>
        <v>0.12209713185733501</v>
      </c>
      <c r="N2141" s="19">
        <f t="shared" si="3644"/>
        <v>-5.0065329298220565E-2</v>
      </c>
      <c r="O2141" s="19">
        <f t="shared" si="3645"/>
        <v>-5.9810436432395416E-3</v>
      </c>
      <c r="P2141" s="19">
        <f t="shared" si="3672"/>
        <v>-2.8054279341366338E-4</v>
      </c>
      <c r="Q2141" s="303">
        <v>146</v>
      </c>
      <c r="R2141" s="306">
        <v>75450.346000000005</v>
      </c>
      <c r="S2141" s="66">
        <f t="shared" si="3652"/>
        <v>516.78319178082199</v>
      </c>
      <c r="T2141" t="str">
        <f t="shared" ref="T2141:W2142" si="3682">IF(C2141&gt;$J2141,"BrokeBandUpper", IF(C2141&lt;$K2141,"BrokeBandLower", ""))</f>
        <v/>
      </c>
      <c r="U2141" t="str">
        <f t="shared" si="3682"/>
        <v/>
      </c>
      <c r="V2141" t="str">
        <f t="shared" si="3682"/>
        <v/>
      </c>
      <c r="W2141" t="str">
        <f t="shared" si="3682"/>
        <v/>
      </c>
      <c r="X2141" s="63"/>
      <c r="Y2141" s="287">
        <f t="shared" si="3653"/>
        <v>-2.7538461538461501E-3</v>
      </c>
      <c r="Z2141" s="288">
        <f t="shared" si="3654"/>
        <v>0.81819804045476074</v>
      </c>
      <c r="AA2141" s="288">
        <f t="shared" si="3655"/>
        <v>0.84543672232963663</v>
      </c>
      <c r="AB2141" s="289">
        <f t="shared" si="3009"/>
        <v>2140</v>
      </c>
      <c r="AC2141" s="290">
        <f t="shared" si="3656"/>
        <v>4.7690027282207073E-3</v>
      </c>
      <c r="AD2141" s="284">
        <f t="shared" si="3676"/>
        <v>-2.7238681874875881E-2</v>
      </c>
      <c r="AE2141" s="291">
        <f t="shared" si="3657"/>
        <v>-3.2007684603096588E-2</v>
      </c>
      <c r="AF2141" s="213">
        <f t="shared" si="3658"/>
        <v>-3.2218474967373713E-2</v>
      </c>
      <c r="AG2141" s="213">
        <f t="shared" si="3674"/>
        <v>0.16003241888196851</v>
      </c>
      <c r="AH2141" s="292">
        <f t="shared" si="3659"/>
        <v>-2.4984958125362977E-4</v>
      </c>
      <c r="AI2141" s="293">
        <f t="shared" si="3660"/>
        <v>2138.6554937546603</v>
      </c>
      <c r="AJ2141" s="294">
        <f t="shared" si="3677"/>
        <v>-2.5000000000000022E-2</v>
      </c>
      <c r="AK2141" s="294">
        <f t="shared" si="3647"/>
        <v>0</v>
      </c>
      <c r="AL2141" s="294">
        <f t="shared" si="3661"/>
        <v>-2.5000000000000022E-2</v>
      </c>
      <c r="AM2141" s="295">
        <f t="shared" si="3680"/>
        <v>5.4999999999999971E-3</v>
      </c>
      <c r="AN2141" s="295">
        <f t="shared" si="3662"/>
        <v>-7.9999999999999984E-3</v>
      </c>
      <c r="AO2141" s="288">
        <f t="shared" si="3663"/>
        <v>0.68749999999999978</v>
      </c>
      <c r="AP2141" s="296">
        <f t="shared" si="3664"/>
        <v>40.740740740740733</v>
      </c>
      <c r="AQ2141" s="285"/>
      <c r="AR2141" s="285">
        <f t="shared" si="3665"/>
        <v>0.49999999999999861</v>
      </c>
      <c r="AS2141" s="286">
        <f t="shared" si="3666"/>
        <v>47311.999999999869</v>
      </c>
      <c r="AT2141" s="103">
        <f t="shared" si="3667"/>
        <v>0.16539618696359504</v>
      </c>
      <c r="AU2141" s="294">
        <f t="shared" si="3668"/>
        <v>0.81499999999999995</v>
      </c>
      <c r="AV2141" s="213">
        <f t="shared" si="3669"/>
        <v>0.62706140539103516</v>
      </c>
      <c r="AW2141" s="298">
        <f t="shared" si="3670"/>
        <v>5.0955414012738752E-2</v>
      </c>
      <c r="AX2141" s="297">
        <f t="shared" si="3681"/>
        <v>2.3906098786842943E-3</v>
      </c>
      <c r="AY2141" s="213">
        <f t="shared" si="3678"/>
        <v>-3.3237943433359632E-2</v>
      </c>
      <c r="AZ2141" s="255"/>
      <c r="BA2141" s="255"/>
      <c r="BB2141" s="255"/>
      <c r="BC2141" s="255"/>
      <c r="BD2141" s="255"/>
      <c r="BE2141" s="255"/>
      <c r="BF2141" s="255"/>
      <c r="BG2141" s="255"/>
      <c r="BH2141" s="255"/>
      <c r="BI2141" s="255"/>
      <c r="BJ2141" s="255"/>
      <c r="BK2141" s="255"/>
      <c r="BL2141" s="255"/>
      <c r="BM2141" s="255"/>
      <c r="BN2141" s="255"/>
      <c r="BO2141" s="255"/>
      <c r="BP2141" s="255"/>
      <c r="BQ2141" s="255"/>
      <c r="BR2141" s="255"/>
      <c r="BS2141" s="255"/>
      <c r="BT2141" s="255"/>
      <c r="BU2141" s="255"/>
      <c r="BV2141" s="255"/>
      <c r="BW2141" s="255"/>
      <c r="BX2141" s="255"/>
      <c r="BY2141" s="255"/>
      <c r="BZ2141" s="255"/>
      <c r="CA2141" s="255"/>
      <c r="CB2141" s="255"/>
      <c r="CC2141" s="255"/>
      <c r="CD2141" s="255"/>
      <c r="CE2141" s="255"/>
      <c r="CF2141" s="255"/>
      <c r="CG2141" s="255"/>
      <c r="CH2141" s="255"/>
      <c r="CI2141" s="255"/>
      <c r="CJ2141" s="255"/>
      <c r="CK2141" s="255"/>
      <c r="CL2141" s="255"/>
      <c r="CM2141" s="255"/>
      <c r="CN2141" s="255"/>
      <c r="CO2141" s="255"/>
      <c r="CP2141" s="255"/>
      <c r="CQ2141" s="255"/>
      <c r="CR2141" s="255"/>
      <c r="CS2141" s="255"/>
      <c r="CT2141" s="255"/>
      <c r="CU2141" s="255"/>
      <c r="CV2141" s="255"/>
      <c r="CW2141" s="255"/>
      <c r="CX2141" s="255"/>
      <c r="CY2141" s="255"/>
      <c r="CZ2141" s="255"/>
      <c r="DA2141" s="255"/>
      <c r="DB2141" s="255"/>
      <c r="DC2141" s="255"/>
      <c r="DD2141" s="255"/>
      <c r="DE2141" s="255"/>
      <c r="DF2141" s="255"/>
      <c r="DG2141" s="255"/>
      <c r="DH2141" s="255"/>
      <c r="DI2141" s="255"/>
      <c r="DJ2141" s="255"/>
      <c r="DK2141" s="255"/>
      <c r="DL2141" s="255"/>
      <c r="DM2141" s="255"/>
      <c r="DN2141" s="255"/>
      <c r="DO2141" s="255"/>
      <c r="DP2141" s="255"/>
      <c r="DQ2141" s="255"/>
      <c r="DR2141" s="255"/>
      <c r="DS2141" s="255"/>
      <c r="DT2141" s="255"/>
      <c r="DU2141" s="255"/>
      <c r="DV2141" s="255"/>
      <c r="DW2141" s="255"/>
      <c r="DX2141" s="255"/>
      <c r="DY2141" s="255"/>
      <c r="DZ2141" s="255"/>
      <c r="EA2141" s="255"/>
      <c r="EB2141" s="255"/>
      <c r="EC2141" s="255"/>
      <c r="ED2141" s="255"/>
      <c r="EE2141" s="255"/>
      <c r="EF2141" s="255"/>
      <c r="EG2141" s="255"/>
      <c r="EH2141" s="255"/>
      <c r="EI2141" s="255"/>
      <c r="EJ2141" s="255"/>
      <c r="EK2141" s="255"/>
      <c r="EL2141" s="255"/>
      <c r="EM2141" s="255"/>
      <c r="EN2141" s="255"/>
      <c r="EO2141" s="255"/>
      <c r="EP2141" s="255"/>
      <c r="EQ2141" s="255"/>
      <c r="ER2141" s="255"/>
      <c r="ES2141" s="255"/>
      <c r="ET2141" s="255"/>
      <c r="EU2141" s="255"/>
      <c r="EV2141" s="255"/>
      <c r="EW2141" s="255"/>
      <c r="EX2141" s="255"/>
      <c r="EY2141" s="255"/>
      <c r="EZ2141" s="255"/>
      <c r="FA2141" s="255"/>
      <c r="FB2141" s="255"/>
      <c r="FC2141" s="255"/>
      <c r="FD2141" s="255"/>
      <c r="FE2141" s="255"/>
      <c r="FF2141" s="255"/>
      <c r="FG2141" s="255"/>
      <c r="FH2141" s="255"/>
      <c r="FI2141" s="255"/>
      <c r="FJ2141" s="255"/>
      <c r="FK2141" s="255"/>
      <c r="FL2141" s="255"/>
      <c r="FM2141" s="255"/>
      <c r="FN2141" s="255"/>
      <c r="FO2141" s="255"/>
      <c r="FP2141" s="255"/>
      <c r="FQ2141" s="255"/>
      <c r="FR2141" s="255"/>
      <c r="FS2141" s="255"/>
      <c r="FT2141" s="255"/>
      <c r="FU2141" s="255"/>
      <c r="FV2141" s="255"/>
      <c r="FW2141" s="255"/>
      <c r="FX2141" s="255"/>
      <c r="FY2141" s="255"/>
      <c r="FZ2141" s="255"/>
      <c r="GA2141" s="255"/>
      <c r="GB2141" s="255"/>
      <c r="GC2141" s="255"/>
      <c r="GD2141" s="255"/>
      <c r="GE2141" s="255"/>
      <c r="GF2141" s="255"/>
      <c r="GG2141" s="255"/>
      <c r="GH2141" s="255"/>
      <c r="GI2141" s="255"/>
      <c r="GJ2141" s="255"/>
      <c r="GK2141" s="255"/>
      <c r="GL2141" s="255"/>
      <c r="GM2141" s="255"/>
      <c r="GN2141" s="255"/>
      <c r="GO2141" s="255"/>
      <c r="GP2141" s="255"/>
      <c r="GQ2141" s="255"/>
      <c r="GR2141" s="255"/>
      <c r="GS2141" s="255"/>
      <c r="GT2141" s="255"/>
      <c r="GU2141" s="255"/>
      <c r="GV2141" s="255"/>
      <c r="GW2141" s="255"/>
      <c r="GX2141" s="255"/>
      <c r="GY2141" s="255"/>
      <c r="GZ2141" s="255"/>
      <c r="HA2141" s="255"/>
      <c r="HB2141" s="255"/>
      <c r="HC2141" s="255"/>
      <c r="HD2141" s="255"/>
      <c r="HE2141" s="255"/>
      <c r="HF2141" s="255"/>
      <c r="HG2141" s="255"/>
      <c r="HH2141" s="255"/>
      <c r="HI2141" s="255"/>
      <c r="HJ2141" s="255"/>
      <c r="HK2141" s="255"/>
      <c r="HL2141" s="255"/>
      <c r="HM2141" s="255"/>
      <c r="HN2141" s="255"/>
      <c r="HO2141" s="255"/>
      <c r="HP2141" s="255"/>
      <c r="HQ2141" s="255"/>
      <c r="HR2141" s="255"/>
      <c r="HS2141" s="255"/>
      <c r="HT2141" s="255"/>
      <c r="HU2141" s="255"/>
      <c r="HV2141" s="255"/>
      <c r="HW2141" s="255"/>
      <c r="HX2141" s="255"/>
      <c r="HY2141" s="255"/>
      <c r="HZ2141" s="255"/>
      <c r="IA2141" s="255"/>
      <c r="IB2141" s="255"/>
      <c r="IC2141" s="255"/>
      <c r="ID2141" s="255"/>
      <c r="IE2141" s="255"/>
      <c r="IF2141" s="255"/>
      <c r="IG2141" s="255"/>
      <c r="IH2141" s="255"/>
      <c r="II2141" s="255"/>
      <c r="IJ2141" s="255"/>
      <c r="IK2141" s="255"/>
      <c r="IL2141" s="255"/>
      <c r="IM2141" s="255"/>
      <c r="IN2141" s="255"/>
      <c r="IO2141" s="255"/>
      <c r="IP2141" s="255"/>
      <c r="IQ2141" s="255"/>
      <c r="IR2141" s="255"/>
      <c r="IS2141" s="255"/>
      <c r="IT2141" s="255"/>
      <c r="IU2141" s="255"/>
      <c r="IV2141" s="255"/>
    </row>
    <row r="2142" spans="1:256">
      <c r="A2142" s="16">
        <v>41450.330543981479</v>
      </c>
      <c r="B2142" s="300">
        <v>3</v>
      </c>
      <c r="C2142" s="5">
        <v>0.78500000000000003</v>
      </c>
      <c r="D2142" s="5">
        <v>0.80500000000000005</v>
      </c>
      <c r="E2142" s="5">
        <v>0.77500000000000002</v>
      </c>
      <c r="F2142" s="5">
        <v>0.80500000000000005</v>
      </c>
      <c r="G2142" s="6">
        <v>205043</v>
      </c>
      <c r="H2142" s="113">
        <f t="shared" si="3675"/>
        <v>0.80500000000000005</v>
      </c>
      <c r="I2142" s="19">
        <f t="shared" si="3671"/>
        <v>-1.2269938650306624E-2</v>
      </c>
      <c r="J2142" s="8">
        <f t="shared" ref="J2142:J2147" si="3683">(L2142)+2*STDEVPA(H2123:H2142)</f>
        <v>0.87557666099261189</v>
      </c>
      <c r="K2142" s="8">
        <f t="shared" ref="K2142:K2147" si="3684">(L2142)-(2*STDEVPA(H2123:H2142))</f>
        <v>0.77962333900738834</v>
      </c>
      <c r="L2142" s="8">
        <f t="shared" ref="L2142:L2147" si="3685">AVERAGE(H2123:H2142)</f>
        <v>0.82760000000000011</v>
      </c>
      <c r="M2142" s="19">
        <f t="shared" ref="M2142:M2147" si="3686">(J2142-K2142)/K2142</f>
        <v>0.12307651295738624</v>
      </c>
      <c r="N2142" s="19">
        <f t="shared" ref="N2142:N2148" si="3687">IF(A2143&gt;A2142,(M2142-M2141)/M2141, (M2142-M2143)/M2143)</f>
        <v>8.0213276524430995E-3</v>
      </c>
      <c r="O2142" s="19">
        <f t="shared" ref="O2142:O2148" si="3688">IF(A2143&gt;A2142,(J2142-J2141)/J2141, (J2142-J2143)/J2143)</f>
        <v>-2.3013403145432355E-3</v>
      </c>
      <c r="P2142" s="19">
        <f t="shared" si="3672"/>
        <v>-3.1713854090393554E-3</v>
      </c>
      <c r="Q2142" s="303">
        <v>185</v>
      </c>
      <c r="R2142" s="306">
        <v>161207.79500000001</v>
      </c>
      <c r="S2142" s="66">
        <f t="shared" ref="S2142:S2147" si="3689">R2142/Q2142</f>
        <v>871.39348648648661</v>
      </c>
      <c r="T2142" t="str">
        <f t="shared" si="3682"/>
        <v/>
      </c>
      <c r="U2142" t="str">
        <f t="shared" si="3682"/>
        <v/>
      </c>
      <c r="V2142" t="str">
        <f t="shared" si="3682"/>
        <v>BrokeBandLower</v>
      </c>
      <c r="W2142" t="str">
        <f t="shared" si="3682"/>
        <v/>
      </c>
      <c r="X2142" s="63"/>
      <c r="Y2142" s="219">
        <f t="shared" ref="Y2142:Y2147" si="3690">SLOPE(H2129:H2142,AB2129:AB2142)</f>
        <v>-2.092307692307688E-3</v>
      </c>
      <c r="Z2142" s="78">
        <f t="shared" ref="Z2142:Z2147" si="3691">Z2141+(0.154*(F2142-Z2141))</f>
        <v>0.81616554222472759</v>
      </c>
      <c r="AA2142" s="78">
        <f t="shared" ref="AA2142:AA2147" si="3692">AA2141+(0.074*(F2142-AA2141))</f>
        <v>0.84244440487724348</v>
      </c>
      <c r="AB2142" s="74">
        <f t="shared" si="3009"/>
        <v>2141</v>
      </c>
      <c r="AC2142" s="80">
        <f t="shared" ref="AC2142:AC2147" si="3693">AD2142-AE2142</f>
        <v>4.5830575604645582E-3</v>
      </c>
      <c r="AD2142" s="79">
        <f t="shared" si="3676"/>
        <v>-2.6278862652515889E-2</v>
      </c>
      <c r="AE2142" s="81">
        <f t="shared" ref="AE2142:AE2147" si="3694">AE2141+(0.2*(AD2142-AE2141))</f>
        <v>-3.0861920212980447E-2</v>
      </c>
      <c r="AF2142" s="19">
        <f t="shared" ref="AF2142:AF2147" si="3695">AD2142/AA2142</f>
        <v>-3.1193586781961127E-2</v>
      </c>
      <c r="AG2142" s="93">
        <f t="shared" si="3674"/>
        <v>-3.8990367242990522E-2</v>
      </c>
      <c r="AH2142" s="91">
        <f t="shared" ref="AH2142:AH2147" si="3696">SLOPE(AC2129:AC2142,AB2129:AB2142)</f>
        <v>-1.1493620555090214E-4</v>
      </c>
      <c r="AI2142" s="96">
        <f t="shared" ref="AI2142:AI2147" si="3697">INTERCEPT(AB2129:AB2142,AC2129:AC2142)</f>
        <v>2137.4778800768472</v>
      </c>
      <c r="AJ2142" s="5">
        <f t="shared" si="3677"/>
        <v>-9.9999999999998979E-3</v>
      </c>
      <c r="AK2142" s="5">
        <f t="shared" ref="AK2142:AK2149" si="3698">IF(AJ2142&gt;0,AJ2142,0)</f>
        <v>0</v>
      </c>
      <c r="AL2142" s="5">
        <f t="shared" ref="AL2142:AL2147" si="3699">IF(AJ2142&lt;0,AJ2142,0)</f>
        <v>-9.9999999999998979E-3</v>
      </c>
      <c r="AM2142" s="95">
        <f t="shared" si="3680"/>
        <v>5.4999999999999971E-3</v>
      </c>
      <c r="AN2142" s="95">
        <f t="shared" ref="AN2142:AN2147" si="3700">(AVERAGE(AL2129:AL2142))</f>
        <v>-8.7142857142857057E-3</v>
      </c>
      <c r="AO2142" s="78">
        <f t="shared" ref="AO2142:AO2147" si="3701">ABS(AM2142/AN2142)</f>
        <v>0.63114754098360681</v>
      </c>
      <c r="AP2142" s="296">
        <f t="shared" ref="AP2142:AP2147" si="3702">IF(AN2142=0,100,100-(100/(1+AO2142)))</f>
        <v>38.693467336683426</v>
      </c>
      <c r="AQ2142" s="8"/>
      <c r="AR2142" s="8">
        <f t="shared" ref="AR2142:AR2147" si="3703">IF(ISERROR(((F2142-E2142)-(D2142-F2142))/(D2142-E2142)),0,((F2142-E2142)-(D2142-F2142))/(D2142-E2142))</f>
        <v>1</v>
      </c>
      <c r="AS2142" s="114">
        <f t="shared" ref="AS2142:AS2147" si="3704">IF(ISERROR(AR2142*G2142),0,AR2142*G2142)</f>
        <v>205043</v>
      </c>
      <c r="AT2142" s="103">
        <f t="shared" ref="AT2142:AT2147" si="3705">SUM(AS2123:AS2142)/SUM(G2123:G2142)</f>
        <v>0.19617037096894144</v>
      </c>
      <c r="AU2142" s="5">
        <f t="shared" ref="AU2142:AU2147" si="3706">F2142</f>
        <v>0.80500000000000005</v>
      </c>
      <c r="AV2142" s="93">
        <f t="shared" ref="AV2142:AV2147" si="3707">AS2142/R2142</f>
        <v>1.2719174032496381</v>
      </c>
      <c r="AW2142" s="210">
        <f t="shared" ref="AW2142:AW2147" si="3708">(D2142-E2142)/E2142</f>
        <v>3.8709677419354875E-2</v>
      </c>
      <c r="AX2142" s="276">
        <f t="shared" si="3681"/>
        <v>2.2441037410267108E-3</v>
      </c>
      <c r="AY2142" s="19">
        <f t="shared" si="3678"/>
        <v>-6.1284000774821192E-2</v>
      </c>
      <c r="AZ2142" s="255"/>
      <c r="BA2142" s="255"/>
      <c r="BB2142" s="255"/>
      <c r="BC2142" s="255"/>
      <c r="BD2142" s="255"/>
      <c r="BE2142" s="255"/>
      <c r="BF2142" s="255"/>
      <c r="BG2142" s="255"/>
      <c r="BH2142" s="255"/>
      <c r="BI2142" s="255"/>
      <c r="BJ2142" s="255"/>
      <c r="BK2142" s="255"/>
      <c r="BL2142" s="255"/>
      <c r="BM2142" s="255"/>
      <c r="BN2142" s="255"/>
      <c r="BO2142" s="255"/>
      <c r="BP2142" s="255"/>
      <c r="BQ2142" s="255"/>
      <c r="BR2142" s="255"/>
      <c r="BS2142" s="255"/>
      <c r="BT2142" s="255"/>
      <c r="BU2142" s="255"/>
      <c r="BV2142" s="255"/>
      <c r="BW2142" s="255"/>
      <c r="BX2142" s="255"/>
      <c r="BY2142" s="255"/>
      <c r="BZ2142" s="255"/>
      <c r="CA2142" s="255"/>
      <c r="CB2142" s="255"/>
      <c r="CC2142" s="255"/>
      <c r="CD2142" s="255"/>
      <c r="CE2142" s="255"/>
      <c r="CF2142" s="255"/>
      <c r="CG2142" s="255"/>
      <c r="CH2142" s="255"/>
      <c r="CI2142" s="255"/>
      <c r="CJ2142" s="255"/>
      <c r="CK2142" s="255"/>
      <c r="CL2142" s="255"/>
      <c r="CM2142" s="255"/>
      <c r="CN2142" s="255"/>
      <c r="CO2142" s="255"/>
      <c r="CP2142" s="255"/>
      <c r="CQ2142" s="255"/>
      <c r="CR2142" s="255"/>
      <c r="CS2142" s="255"/>
      <c r="CT2142" s="255"/>
      <c r="CU2142" s="255"/>
      <c r="CV2142" s="255"/>
      <c r="CW2142" s="255"/>
      <c r="CX2142" s="255"/>
      <c r="CY2142" s="255"/>
      <c r="CZ2142" s="255"/>
      <c r="DA2142" s="255"/>
      <c r="DB2142" s="255"/>
      <c r="DC2142" s="255"/>
      <c r="DD2142" s="255"/>
      <c r="DE2142" s="255"/>
      <c r="DF2142" s="255"/>
      <c r="DG2142" s="255"/>
      <c r="DH2142" s="255"/>
      <c r="DI2142" s="255"/>
      <c r="DJ2142" s="255"/>
      <c r="DK2142" s="255"/>
      <c r="DL2142" s="255"/>
      <c r="DM2142" s="255"/>
      <c r="DN2142" s="255"/>
      <c r="DO2142" s="255"/>
      <c r="DP2142" s="255"/>
      <c r="DQ2142" s="255"/>
      <c r="DR2142" s="255"/>
      <c r="DS2142" s="255"/>
      <c r="DT2142" s="255"/>
      <c r="DU2142" s="255"/>
      <c r="DV2142" s="255"/>
      <c r="DW2142" s="255"/>
      <c r="DX2142" s="255"/>
      <c r="DY2142" s="255"/>
      <c r="DZ2142" s="255"/>
      <c r="EA2142" s="255"/>
      <c r="EB2142" s="255"/>
      <c r="EC2142" s="255"/>
      <c r="ED2142" s="255"/>
      <c r="EE2142" s="255"/>
      <c r="EF2142" s="255"/>
      <c r="EG2142" s="255"/>
      <c r="EH2142" s="255"/>
      <c r="EI2142" s="255"/>
      <c r="EJ2142" s="255"/>
      <c r="EK2142" s="255"/>
      <c r="EL2142" s="255"/>
      <c r="EM2142" s="255"/>
      <c r="EN2142" s="255"/>
      <c r="EO2142" s="255"/>
      <c r="EP2142" s="255"/>
      <c r="EQ2142" s="255"/>
      <c r="ER2142" s="255"/>
      <c r="ES2142" s="255"/>
      <c r="ET2142" s="255"/>
      <c r="EU2142" s="255"/>
      <c r="EV2142" s="255"/>
      <c r="EW2142" s="255"/>
      <c r="EX2142" s="255"/>
      <c r="EY2142" s="255"/>
      <c r="EZ2142" s="255"/>
      <c r="FA2142" s="255"/>
      <c r="FB2142" s="255"/>
      <c r="FC2142" s="255"/>
      <c r="FD2142" s="255"/>
      <c r="FE2142" s="255"/>
      <c r="FF2142" s="255"/>
      <c r="FG2142" s="255"/>
      <c r="FH2142" s="255"/>
      <c r="FI2142" s="255"/>
      <c r="FJ2142" s="255"/>
      <c r="FK2142" s="255"/>
      <c r="FL2142" s="255"/>
      <c r="FM2142" s="255"/>
      <c r="FN2142" s="255"/>
      <c r="FO2142" s="255"/>
      <c r="FP2142" s="255"/>
      <c r="FQ2142" s="255"/>
      <c r="FR2142" s="255"/>
      <c r="FS2142" s="255"/>
      <c r="FT2142" s="255"/>
      <c r="FU2142" s="255"/>
      <c r="FV2142" s="255"/>
      <c r="FW2142" s="255"/>
      <c r="FX2142" s="255"/>
      <c r="FY2142" s="255"/>
      <c r="FZ2142" s="255"/>
      <c r="GA2142" s="255"/>
      <c r="GB2142" s="255"/>
      <c r="GC2142" s="255"/>
      <c r="GD2142" s="255"/>
      <c r="GE2142" s="255"/>
      <c r="GF2142" s="255"/>
      <c r="GG2142" s="255"/>
      <c r="GH2142" s="255"/>
      <c r="GI2142" s="255"/>
      <c r="GJ2142" s="255"/>
      <c r="GK2142" s="255"/>
      <c r="GL2142" s="255"/>
      <c r="GM2142" s="255"/>
      <c r="GN2142" s="255"/>
      <c r="GO2142" s="255"/>
      <c r="GP2142" s="255"/>
      <c r="GQ2142" s="255"/>
      <c r="GR2142" s="255"/>
      <c r="GS2142" s="255"/>
      <c r="GT2142" s="255"/>
      <c r="GU2142" s="255"/>
      <c r="GV2142" s="255"/>
      <c r="GW2142" s="255"/>
      <c r="GX2142" s="255"/>
      <c r="GY2142" s="255"/>
      <c r="GZ2142" s="255"/>
      <c r="HA2142" s="255"/>
      <c r="HB2142" s="255"/>
      <c r="HC2142" s="255"/>
      <c r="HD2142" s="255"/>
      <c r="HE2142" s="255"/>
      <c r="HF2142" s="255"/>
      <c r="HG2142" s="255"/>
      <c r="HH2142" s="255"/>
      <c r="HI2142" s="255"/>
      <c r="HJ2142" s="255"/>
      <c r="HK2142" s="255"/>
      <c r="HL2142" s="255"/>
      <c r="HM2142" s="255"/>
      <c r="HN2142" s="255"/>
      <c r="HO2142" s="255"/>
      <c r="HP2142" s="255"/>
      <c r="HQ2142" s="255"/>
      <c r="HR2142" s="255"/>
      <c r="HS2142" s="255"/>
      <c r="HT2142" s="255"/>
      <c r="HU2142" s="255"/>
      <c r="HV2142" s="255"/>
      <c r="HW2142" s="255"/>
      <c r="HX2142" s="255"/>
      <c r="HY2142" s="255"/>
      <c r="HZ2142" s="255"/>
      <c r="IA2142" s="255"/>
      <c r="IB2142" s="255"/>
      <c r="IC2142" s="255"/>
      <c r="ID2142" s="255"/>
      <c r="IE2142" s="255"/>
      <c r="IF2142" s="255"/>
      <c r="IG2142" s="255"/>
      <c r="IH2142" s="255"/>
      <c r="II2142" s="255"/>
      <c r="IJ2142" s="255"/>
      <c r="IK2142" s="255"/>
      <c r="IL2142" s="255"/>
      <c r="IM2142" s="255"/>
      <c r="IN2142" s="255"/>
      <c r="IO2142" s="255"/>
      <c r="IP2142" s="255"/>
      <c r="IQ2142" s="255"/>
      <c r="IR2142" s="255"/>
      <c r="IS2142" s="255"/>
      <c r="IT2142" s="255"/>
      <c r="IU2142" s="255"/>
      <c r="IV2142" s="255"/>
    </row>
    <row r="2143" spans="1:256" ht="13">
      <c r="A2143" s="16">
        <v>41451.337939814817</v>
      </c>
      <c r="B2143" s="300">
        <v>4</v>
      </c>
      <c r="C2143" s="5">
        <v>0.78</v>
      </c>
      <c r="D2143" s="5">
        <v>0.84</v>
      </c>
      <c r="E2143" s="5">
        <v>0.78</v>
      </c>
      <c r="F2143" s="5">
        <v>0.84</v>
      </c>
      <c r="G2143" s="6">
        <v>114297</v>
      </c>
      <c r="H2143" s="113">
        <f t="shared" si="3675"/>
        <v>0.84</v>
      </c>
      <c r="I2143" s="19">
        <f t="shared" si="3671"/>
        <v>4.3478260869565112E-2</v>
      </c>
      <c r="J2143" s="8">
        <f t="shared" si="3683"/>
        <v>0.87041658831634039</v>
      </c>
      <c r="K2143" s="8">
        <f t="shared" si="3684"/>
        <v>0.78178341168365972</v>
      </c>
      <c r="L2143" s="8">
        <f t="shared" si="3685"/>
        <v>0.82610000000000006</v>
      </c>
      <c r="M2143" s="19">
        <f t="shared" si="3686"/>
        <v>0.11337305871174602</v>
      </c>
      <c r="N2143" s="19">
        <f t="shared" si="3687"/>
        <v>-7.8840828460909687E-2</v>
      </c>
      <c r="O2143" s="19">
        <f t="shared" si="3688"/>
        <v>-5.8933419609674123E-3</v>
      </c>
      <c r="P2143" s="19">
        <f t="shared" si="3672"/>
        <v>2.7706618929874221E-3</v>
      </c>
      <c r="Q2143" s="303">
        <v>114</v>
      </c>
      <c r="R2143" s="306">
        <v>92471.58</v>
      </c>
      <c r="S2143" s="66">
        <f t="shared" si="3689"/>
        <v>811.15421052631575</v>
      </c>
      <c r="T2143" t="str">
        <f t="shared" ref="T2143:W2144" si="3709">IF(C2143&gt;$J2143,"BrokeBandUpper", IF(C2143&lt;$K2143,"BrokeBandLower", ""))</f>
        <v>BrokeBandLower</v>
      </c>
      <c r="U2143" t="str">
        <f t="shared" si="3709"/>
        <v/>
      </c>
      <c r="V2143" t="str">
        <f t="shared" si="3709"/>
        <v>BrokeBandLower</v>
      </c>
      <c r="W2143" t="str">
        <f t="shared" si="3709"/>
        <v/>
      </c>
      <c r="X2143" s="63"/>
      <c r="Y2143" s="287">
        <f t="shared" si="3690"/>
        <v>-5.6263736263736041E-4</v>
      </c>
      <c r="Z2143" s="288">
        <f t="shared" si="3691"/>
        <v>0.81983604872211957</v>
      </c>
      <c r="AA2143" s="288">
        <f t="shared" si="3692"/>
        <v>0.84226351891632745</v>
      </c>
      <c r="AB2143" s="289">
        <f t="shared" si="3009"/>
        <v>2142</v>
      </c>
      <c r="AC2143" s="290">
        <f t="shared" si="3693"/>
        <v>6.7475600150180559E-3</v>
      </c>
      <c r="AD2143" s="284">
        <f t="shared" si="3676"/>
        <v>-2.2427470194207877E-2</v>
      </c>
      <c r="AE2143" s="291">
        <f t="shared" si="3694"/>
        <v>-2.9175030209225933E-2</v>
      </c>
      <c r="AF2143" s="213">
        <f t="shared" si="3695"/>
        <v>-2.6627616761869841E-2</v>
      </c>
      <c r="AG2143" s="213">
        <f t="shared" si="3674"/>
        <v>0.4722834976425857</v>
      </c>
      <c r="AH2143" s="292">
        <f t="shared" si="3696"/>
        <v>6.7114311800655968E-5</v>
      </c>
      <c r="AI2143" s="293">
        <f t="shared" si="3697"/>
        <v>2133.9735188225468</v>
      </c>
      <c r="AJ2143" s="294">
        <f t="shared" si="3677"/>
        <v>3.499999999999992E-2</v>
      </c>
      <c r="AK2143" s="294">
        <f t="shared" si="3698"/>
        <v>3.499999999999992E-2</v>
      </c>
      <c r="AL2143" s="294">
        <f t="shared" si="3699"/>
        <v>0</v>
      </c>
      <c r="AM2143" s="295">
        <f t="shared" si="3680"/>
        <v>7.9999999999999915E-3</v>
      </c>
      <c r="AN2143" s="295">
        <f t="shared" si="3700"/>
        <v>-7.9999999999999915E-3</v>
      </c>
      <c r="AO2143" s="288">
        <f t="shared" si="3701"/>
        <v>1</v>
      </c>
      <c r="AP2143" s="296">
        <f t="shared" si="3702"/>
        <v>50</v>
      </c>
      <c r="AQ2143" s="285"/>
      <c r="AR2143" s="285">
        <f t="shared" si="3703"/>
        <v>1</v>
      </c>
      <c r="AS2143" s="286">
        <f t="shared" si="3704"/>
        <v>114297</v>
      </c>
      <c r="AT2143" s="103">
        <f t="shared" si="3705"/>
        <v>0.18162004748827182</v>
      </c>
      <c r="AU2143" s="294">
        <f t="shared" si="3706"/>
        <v>0.84</v>
      </c>
      <c r="AV2143" s="213">
        <f t="shared" si="3707"/>
        <v>1.2360230029593957</v>
      </c>
      <c r="AW2143" s="298">
        <f t="shared" si="3708"/>
        <v>7.6923076923076844E-2</v>
      </c>
      <c r="AX2143" s="297">
        <f t="shared" si="3681"/>
        <v>1.8692048287132889E-3</v>
      </c>
      <c r="AY2143" s="213">
        <f t="shared" si="3678"/>
        <v>-0.16705952824707651</v>
      </c>
      <c r="AZ2143" s="255"/>
      <c r="BA2143" s="255"/>
      <c r="BB2143" s="255"/>
      <c r="BC2143" s="255"/>
      <c r="BD2143" s="255"/>
      <c r="BE2143" s="255"/>
      <c r="BF2143" s="255"/>
      <c r="BG2143" s="255"/>
      <c r="BH2143" s="255"/>
      <c r="BI2143" s="255"/>
      <c r="BJ2143" s="255"/>
      <c r="BK2143" s="255"/>
      <c r="BL2143" s="255"/>
      <c r="BM2143" s="255"/>
      <c r="BN2143" s="255"/>
      <c r="BO2143" s="255"/>
      <c r="BP2143" s="255"/>
      <c r="BQ2143" s="255"/>
      <c r="BR2143" s="255"/>
      <c r="BS2143" s="255"/>
      <c r="BT2143" s="255"/>
      <c r="BU2143" s="255"/>
      <c r="BV2143" s="255"/>
      <c r="BW2143" s="255"/>
      <c r="BX2143" s="255"/>
      <c r="BY2143" s="255"/>
      <c r="BZ2143" s="255"/>
      <c r="CA2143" s="255"/>
      <c r="CB2143" s="255"/>
      <c r="CC2143" s="255"/>
      <c r="CD2143" s="255"/>
      <c r="CE2143" s="255"/>
      <c r="CF2143" s="255"/>
      <c r="CG2143" s="255"/>
      <c r="CH2143" s="255"/>
      <c r="CI2143" s="255"/>
      <c r="CJ2143" s="255"/>
      <c r="CK2143" s="255"/>
      <c r="CL2143" s="255"/>
      <c r="CM2143" s="255"/>
      <c r="CN2143" s="255"/>
      <c r="CO2143" s="255"/>
      <c r="CP2143" s="255"/>
      <c r="CQ2143" s="255"/>
      <c r="CR2143" s="255"/>
      <c r="CS2143" s="255"/>
      <c r="CT2143" s="255"/>
      <c r="CU2143" s="255"/>
      <c r="CV2143" s="255"/>
      <c r="CW2143" s="255"/>
      <c r="CX2143" s="255"/>
      <c r="CY2143" s="255"/>
      <c r="CZ2143" s="255"/>
      <c r="DA2143" s="255"/>
      <c r="DB2143" s="255"/>
      <c r="DC2143" s="255"/>
      <c r="DD2143" s="255"/>
      <c r="DE2143" s="255"/>
      <c r="DF2143" s="255"/>
      <c r="DG2143" s="255"/>
      <c r="DH2143" s="255"/>
      <c r="DI2143" s="255"/>
      <c r="DJ2143" s="255"/>
      <c r="DK2143" s="255"/>
      <c r="DL2143" s="255"/>
      <c r="DM2143" s="255"/>
      <c r="DN2143" s="255"/>
      <c r="DO2143" s="255"/>
      <c r="DP2143" s="255"/>
      <c r="DQ2143" s="255"/>
      <c r="DR2143" s="255"/>
      <c r="DS2143" s="255"/>
      <c r="DT2143" s="255"/>
      <c r="DU2143" s="255"/>
      <c r="DV2143" s="255"/>
      <c r="DW2143" s="255"/>
      <c r="DX2143" s="255"/>
      <c r="DY2143" s="255"/>
      <c r="DZ2143" s="255"/>
      <c r="EA2143" s="255"/>
      <c r="EB2143" s="255"/>
      <c r="EC2143" s="255"/>
      <c r="ED2143" s="255"/>
      <c r="EE2143" s="255"/>
      <c r="EF2143" s="255"/>
      <c r="EG2143" s="255"/>
      <c r="EH2143" s="255"/>
      <c r="EI2143" s="255"/>
      <c r="EJ2143" s="255"/>
      <c r="EK2143" s="255"/>
      <c r="EL2143" s="255"/>
      <c r="EM2143" s="255"/>
      <c r="EN2143" s="255"/>
      <c r="EO2143" s="255"/>
      <c r="EP2143" s="255"/>
      <c r="EQ2143" s="255"/>
      <c r="ER2143" s="255"/>
      <c r="ES2143" s="255"/>
      <c r="ET2143" s="255"/>
      <c r="EU2143" s="255"/>
      <c r="EV2143" s="255"/>
      <c r="EW2143" s="255"/>
      <c r="EX2143" s="255"/>
      <c r="EY2143" s="255"/>
      <c r="EZ2143" s="255"/>
      <c r="FA2143" s="255"/>
      <c r="FB2143" s="255"/>
      <c r="FC2143" s="255"/>
      <c r="FD2143" s="255"/>
      <c r="FE2143" s="255"/>
      <c r="FF2143" s="255"/>
      <c r="FG2143" s="255"/>
      <c r="FH2143" s="255"/>
      <c r="FI2143" s="255"/>
      <c r="FJ2143" s="255"/>
      <c r="FK2143" s="255"/>
      <c r="FL2143" s="255"/>
      <c r="FM2143" s="255"/>
      <c r="FN2143" s="255"/>
      <c r="FO2143" s="255"/>
      <c r="FP2143" s="255"/>
      <c r="FQ2143" s="255"/>
      <c r="FR2143" s="255"/>
      <c r="FS2143" s="255"/>
      <c r="FT2143" s="255"/>
      <c r="FU2143" s="255"/>
      <c r="FV2143" s="255"/>
      <c r="FW2143" s="255"/>
      <c r="FX2143" s="255"/>
      <c r="FY2143" s="255"/>
      <c r="FZ2143" s="255"/>
      <c r="GA2143" s="255"/>
      <c r="GB2143" s="255"/>
      <c r="GC2143" s="255"/>
      <c r="GD2143" s="255"/>
      <c r="GE2143" s="255"/>
      <c r="GF2143" s="255"/>
      <c r="GG2143" s="255"/>
      <c r="GH2143" s="255"/>
      <c r="GI2143" s="255"/>
      <c r="GJ2143" s="255"/>
      <c r="GK2143" s="255"/>
      <c r="GL2143" s="255"/>
      <c r="GM2143" s="255"/>
      <c r="GN2143" s="255"/>
      <c r="GO2143" s="255"/>
      <c r="GP2143" s="255"/>
      <c r="GQ2143" s="255"/>
      <c r="GR2143" s="255"/>
      <c r="GS2143" s="255"/>
      <c r="GT2143" s="255"/>
      <c r="GU2143" s="255"/>
      <c r="GV2143" s="255"/>
      <c r="GW2143" s="255"/>
      <c r="GX2143" s="255"/>
      <c r="GY2143" s="255"/>
      <c r="GZ2143" s="255"/>
      <c r="HA2143" s="255"/>
      <c r="HB2143" s="255"/>
      <c r="HC2143" s="255"/>
      <c r="HD2143" s="255"/>
      <c r="HE2143" s="255"/>
      <c r="HF2143" s="255"/>
      <c r="HG2143" s="255"/>
      <c r="HH2143" s="255"/>
      <c r="HI2143" s="255"/>
      <c r="HJ2143" s="255"/>
      <c r="HK2143" s="255"/>
      <c r="HL2143" s="255"/>
      <c r="HM2143" s="255"/>
      <c r="HN2143" s="255"/>
      <c r="HO2143" s="255"/>
      <c r="HP2143" s="255"/>
      <c r="HQ2143" s="255"/>
      <c r="HR2143" s="255"/>
      <c r="HS2143" s="255"/>
      <c r="HT2143" s="255"/>
      <c r="HU2143" s="255"/>
      <c r="HV2143" s="255"/>
      <c r="HW2143" s="255"/>
      <c r="HX2143" s="255"/>
      <c r="HY2143" s="255"/>
      <c r="HZ2143" s="255"/>
      <c r="IA2143" s="255"/>
      <c r="IB2143" s="255"/>
      <c r="IC2143" s="255"/>
      <c r="ID2143" s="255"/>
      <c r="IE2143" s="255"/>
      <c r="IF2143" s="255"/>
      <c r="IG2143" s="255"/>
      <c r="IH2143" s="255"/>
      <c r="II2143" s="255"/>
      <c r="IJ2143" s="255"/>
      <c r="IK2143" s="255"/>
      <c r="IL2143" s="255"/>
      <c r="IM2143" s="255"/>
      <c r="IN2143" s="255"/>
      <c r="IO2143" s="255"/>
      <c r="IP2143" s="255"/>
      <c r="IQ2143" s="255"/>
      <c r="IR2143" s="255"/>
      <c r="IS2143" s="255"/>
      <c r="IT2143" s="255"/>
      <c r="IU2143" s="255"/>
      <c r="IV2143" s="255"/>
    </row>
    <row r="2144" spans="1:256">
      <c r="A2144" s="16">
        <v>41452.346516203703</v>
      </c>
      <c r="B2144" s="300">
        <v>5</v>
      </c>
      <c r="C2144" s="5">
        <v>0.82499999999999996</v>
      </c>
      <c r="D2144" s="5">
        <v>0.83499999999999996</v>
      </c>
      <c r="E2144" s="5">
        <v>0.81</v>
      </c>
      <c r="F2144" s="5">
        <v>0.82</v>
      </c>
      <c r="G2144" s="6">
        <v>156452</v>
      </c>
      <c r="H2144" s="113">
        <f t="shared" ref="H2144:H2149" si="3710">F2144</f>
        <v>0.82</v>
      </c>
      <c r="I2144" s="19">
        <f t="shared" ref="I2144:I2150" si="3711">IF(A2145&gt;A2144,(H2144-H2143)/H2143, (H2144-H2145)/H2145)</f>
        <v>-2.3809523809523832E-2</v>
      </c>
      <c r="J2144" s="8">
        <f t="shared" si="3683"/>
        <v>0.86759023144855107</v>
      </c>
      <c r="K2144" s="8">
        <f t="shared" si="3684"/>
        <v>0.7816097685514487</v>
      </c>
      <c r="L2144" s="8">
        <f t="shared" si="3685"/>
        <v>0.82459999999999989</v>
      </c>
      <c r="M2144" s="19">
        <f t="shared" si="3686"/>
        <v>0.11000433509991731</v>
      </c>
      <c r="N2144" s="19">
        <f t="shared" si="3687"/>
        <v>-2.9713616710243172E-2</v>
      </c>
      <c r="O2144" s="19">
        <f t="shared" si="3688"/>
        <v>-3.2471312078925087E-3</v>
      </c>
      <c r="P2144" s="19">
        <f t="shared" ref="P2144:P2150" si="3712">IF(A2145&gt;A2144,(K2144-K2143)/K2143, (K2144-K2145)/K2145)</f>
        <v>-2.2211155879741772E-4</v>
      </c>
      <c r="Q2144" s="303">
        <v>270</v>
      </c>
      <c r="R2144" s="306">
        <v>129189.807</v>
      </c>
      <c r="S2144" s="66">
        <f t="shared" si="3689"/>
        <v>478.48076666666668</v>
      </c>
      <c r="T2144" t="str">
        <f t="shared" si="3709"/>
        <v/>
      </c>
      <c r="U2144" t="str">
        <f t="shared" si="3709"/>
        <v/>
      </c>
      <c r="V2144" t="str">
        <f t="shared" si="3709"/>
        <v/>
      </c>
      <c r="W2144" t="str">
        <f t="shared" si="3709"/>
        <v/>
      </c>
      <c r="X2144" s="63"/>
      <c r="Y2144" s="219">
        <f t="shared" si="3690"/>
        <v>-9.890109890109972E-5</v>
      </c>
      <c r="Z2144" s="78">
        <f t="shared" si="3691"/>
        <v>0.8198612972189131</v>
      </c>
      <c r="AA2144" s="78">
        <f t="shared" si="3692"/>
        <v>0.84061601851651924</v>
      </c>
      <c r="AB2144" s="74">
        <f t="shared" si="3009"/>
        <v>2143</v>
      </c>
      <c r="AC2144" s="80">
        <f t="shared" si="3693"/>
        <v>6.7362471292958352E-3</v>
      </c>
      <c r="AD2144" s="79">
        <f t="shared" ref="AD2144:AD2149" si="3713">Z2144-AA2144</f>
        <v>-2.0754721297606138E-2</v>
      </c>
      <c r="AE2144" s="81">
        <f t="shared" si="3694"/>
        <v>-2.7490968426901973E-2</v>
      </c>
      <c r="AF2144" s="19">
        <f t="shared" si="3695"/>
        <v>-2.4689895077461315E-2</v>
      </c>
      <c r="AG2144" s="93">
        <f t="shared" ref="AG2144:AG2150" si="3714">IF(A2145&gt;A2144,(AC2144-AC2143)/AC2143, (AC2144-AC2145)/AC2145)</f>
        <v>-1.6765891221480929E-3</v>
      </c>
      <c r="AH2144" s="91">
        <f t="shared" si="3696"/>
        <v>2.0078742835960193E-4</v>
      </c>
      <c r="AI2144" s="96">
        <f t="shared" si="3697"/>
        <v>2132.7456007753676</v>
      </c>
      <c r="AJ2144" s="5">
        <f t="shared" ref="AJ2144:AJ2149" si="3715">F2144-F2143</f>
        <v>-2.0000000000000018E-2</v>
      </c>
      <c r="AK2144" s="5">
        <f t="shared" si="3698"/>
        <v>0</v>
      </c>
      <c r="AL2144" s="5">
        <f t="shared" si="3699"/>
        <v>-2.0000000000000018E-2</v>
      </c>
      <c r="AM2144" s="95">
        <f t="shared" si="3680"/>
        <v>7.9999999999999915E-3</v>
      </c>
      <c r="AN2144" s="95">
        <f t="shared" si="3700"/>
        <v>-8.3571428571428494E-3</v>
      </c>
      <c r="AO2144" s="78">
        <f t="shared" si="3701"/>
        <v>0.95726495726495708</v>
      </c>
      <c r="AP2144" s="296">
        <f t="shared" si="3702"/>
        <v>48.908296943231434</v>
      </c>
      <c r="AQ2144" s="8"/>
      <c r="AR2144" s="8">
        <f t="shared" si="3703"/>
        <v>-0.20000000000000534</v>
      </c>
      <c r="AS2144" s="114">
        <f t="shared" si="3704"/>
        <v>-31290.400000000835</v>
      </c>
      <c r="AT2144" s="103">
        <f t="shared" si="3705"/>
        <v>0.29741600886404973</v>
      </c>
      <c r="AU2144" s="5">
        <f t="shared" si="3706"/>
        <v>0.82</v>
      </c>
      <c r="AV2144" s="93">
        <f t="shared" si="3707"/>
        <v>-0.2422048668282385</v>
      </c>
      <c r="AW2144" s="210">
        <f t="shared" si="3708"/>
        <v>3.0864197530864085E-2</v>
      </c>
      <c r="AX2144" s="276">
        <f t="shared" si="3681"/>
        <v>1.6600264020438331E-3</v>
      </c>
      <c r="AY2144" s="19">
        <f t="shared" si="3678"/>
        <v>-0.11190770720052585</v>
      </c>
      <c r="AZ2144" s="255"/>
      <c r="BA2144" s="255"/>
      <c r="BB2144" s="255"/>
      <c r="BC2144" s="255"/>
      <c r="BD2144" s="255"/>
      <c r="BE2144" s="255"/>
      <c r="BF2144" s="255"/>
      <c r="BG2144" s="255"/>
      <c r="BH2144" s="255"/>
      <c r="BI2144" s="255"/>
      <c r="BJ2144" s="255"/>
      <c r="BK2144" s="255"/>
      <c r="BL2144" s="255"/>
      <c r="BM2144" s="255"/>
      <c r="BN2144" s="255"/>
      <c r="BO2144" s="255"/>
      <c r="BP2144" s="255"/>
      <c r="BQ2144" s="255"/>
      <c r="BR2144" s="255"/>
      <c r="BS2144" s="255"/>
      <c r="BT2144" s="255"/>
      <c r="BU2144" s="255"/>
      <c r="BV2144" s="255"/>
      <c r="BW2144" s="255"/>
      <c r="BX2144" s="255"/>
      <c r="BY2144" s="255"/>
      <c r="BZ2144" s="255"/>
      <c r="CA2144" s="255"/>
      <c r="CB2144" s="255"/>
      <c r="CC2144" s="255"/>
      <c r="CD2144" s="255"/>
      <c r="CE2144" s="255"/>
      <c r="CF2144" s="255"/>
      <c r="CG2144" s="255"/>
      <c r="CH2144" s="255"/>
      <c r="CI2144" s="255"/>
      <c r="CJ2144" s="255"/>
      <c r="CK2144" s="255"/>
      <c r="CL2144" s="255"/>
      <c r="CM2144" s="255"/>
      <c r="CN2144" s="255"/>
      <c r="CO2144" s="255"/>
      <c r="CP2144" s="255"/>
      <c r="CQ2144" s="255"/>
      <c r="CR2144" s="255"/>
      <c r="CS2144" s="255"/>
      <c r="CT2144" s="255"/>
      <c r="CU2144" s="255"/>
      <c r="CV2144" s="255"/>
      <c r="CW2144" s="255"/>
      <c r="CX2144" s="255"/>
      <c r="CY2144" s="255"/>
      <c r="CZ2144" s="255"/>
      <c r="DA2144" s="255"/>
      <c r="DB2144" s="255"/>
      <c r="DC2144" s="255"/>
      <c r="DD2144" s="255"/>
      <c r="DE2144" s="255"/>
      <c r="DF2144" s="255"/>
      <c r="DG2144" s="255"/>
      <c r="DH2144" s="255"/>
      <c r="DI2144" s="255"/>
      <c r="DJ2144" s="255"/>
      <c r="DK2144" s="255"/>
      <c r="DL2144" s="255"/>
      <c r="DM2144" s="255"/>
      <c r="DN2144" s="255"/>
      <c r="DO2144" s="255"/>
      <c r="DP2144" s="255"/>
      <c r="DQ2144" s="255"/>
      <c r="DR2144" s="255"/>
      <c r="DS2144" s="255"/>
      <c r="DT2144" s="255"/>
      <c r="DU2144" s="255"/>
      <c r="DV2144" s="255"/>
      <c r="DW2144" s="255"/>
      <c r="DX2144" s="255"/>
      <c r="DY2144" s="255"/>
      <c r="DZ2144" s="255"/>
      <c r="EA2144" s="255"/>
      <c r="EB2144" s="255"/>
      <c r="EC2144" s="255"/>
      <c r="ED2144" s="255"/>
      <c r="EE2144" s="255"/>
      <c r="EF2144" s="255"/>
      <c r="EG2144" s="255"/>
      <c r="EH2144" s="255"/>
      <c r="EI2144" s="255"/>
      <c r="EJ2144" s="255"/>
      <c r="EK2144" s="255"/>
      <c r="EL2144" s="255"/>
      <c r="EM2144" s="255"/>
      <c r="EN2144" s="255"/>
      <c r="EO2144" s="255"/>
      <c r="EP2144" s="255"/>
      <c r="EQ2144" s="255"/>
      <c r="ER2144" s="255"/>
      <c r="ES2144" s="255"/>
      <c r="ET2144" s="255"/>
      <c r="EU2144" s="255"/>
      <c r="EV2144" s="255"/>
      <c r="EW2144" s="255"/>
      <c r="EX2144" s="255"/>
      <c r="EY2144" s="255"/>
      <c r="EZ2144" s="255"/>
      <c r="FA2144" s="255"/>
      <c r="FB2144" s="255"/>
      <c r="FC2144" s="255"/>
      <c r="FD2144" s="255"/>
      <c r="FE2144" s="255"/>
      <c r="FF2144" s="255"/>
      <c r="FG2144" s="255"/>
      <c r="FH2144" s="255"/>
      <c r="FI2144" s="255"/>
      <c r="FJ2144" s="255"/>
      <c r="FK2144" s="255"/>
      <c r="FL2144" s="255"/>
      <c r="FM2144" s="255"/>
      <c r="FN2144" s="255"/>
      <c r="FO2144" s="255"/>
      <c r="FP2144" s="255"/>
      <c r="FQ2144" s="255"/>
      <c r="FR2144" s="255"/>
      <c r="FS2144" s="255"/>
      <c r="FT2144" s="255"/>
      <c r="FU2144" s="255"/>
      <c r="FV2144" s="255"/>
      <c r="FW2144" s="255"/>
      <c r="FX2144" s="255"/>
      <c r="FY2144" s="255"/>
      <c r="FZ2144" s="255"/>
      <c r="GA2144" s="255"/>
      <c r="GB2144" s="255"/>
      <c r="GC2144" s="255"/>
      <c r="GD2144" s="255"/>
      <c r="GE2144" s="255"/>
      <c r="GF2144" s="255"/>
      <c r="GG2144" s="255"/>
      <c r="GH2144" s="255"/>
      <c r="GI2144" s="255"/>
      <c r="GJ2144" s="255"/>
      <c r="GK2144" s="255"/>
      <c r="GL2144" s="255"/>
      <c r="GM2144" s="255"/>
      <c r="GN2144" s="255"/>
      <c r="GO2144" s="255"/>
      <c r="GP2144" s="255"/>
      <c r="GQ2144" s="255"/>
      <c r="GR2144" s="255"/>
      <c r="GS2144" s="255"/>
      <c r="GT2144" s="255"/>
      <c r="GU2144" s="255"/>
      <c r="GV2144" s="255"/>
      <c r="GW2144" s="255"/>
      <c r="GX2144" s="255"/>
      <c r="GY2144" s="255"/>
      <c r="GZ2144" s="255"/>
      <c r="HA2144" s="255"/>
      <c r="HB2144" s="255"/>
      <c r="HC2144" s="255"/>
      <c r="HD2144" s="255"/>
      <c r="HE2144" s="255"/>
      <c r="HF2144" s="255"/>
      <c r="HG2144" s="255"/>
      <c r="HH2144" s="255"/>
      <c r="HI2144" s="255"/>
      <c r="HJ2144" s="255"/>
      <c r="HK2144" s="255"/>
      <c r="HL2144" s="255"/>
      <c r="HM2144" s="255"/>
      <c r="HN2144" s="255"/>
      <c r="HO2144" s="255"/>
      <c r="HP2144" s="255"/>
      <c r="HQ2144" s="255"/>
      <c r="HR2144" s="255"/>
      <c r="HS2144" s="255"/>
      <c r="HT2144" s="255"/>
      <c r="HU2144" s="255"/>
      <c r="HV2144" s="255"/>
      <c r="HW2144" s="255"/>
      <c r="HX2144" s="255"/>
      <c r="HY2144" s="255"/>
      <c r="HZ2144" s="255"/>
      <c r="IA2144" s="255"/>
      <c r="IB2144" s="255"/>
      <c r="IC2144" s="255"/>
      <c r="ID2144" s="255"/>
      <c r="IE2144" s="255"/>
      <c r="IF2144" s="255"/>
      <c r="IG2144" s="255"/>
      <c r="IH2144" s="255"/>
      <c r="II2144" s="255"/>
      <c r="IJ2144" s="255"/>
      <c r="IK2144" s="255"/>
      <c r="IL2144" s="255"/>
      <c r="IM2144" s="255"/>
      <c r="IN2144" s="255"/>
      <c r="IO2144" s="255"/>
      <c r="IP2144" s="255"/>
      <c r="IQ2144" s="255"/>
      <c r="IR2144" s="255"/>
      <c r="IS2144" s="255"/>
      <c r="IT2144" s="255"/>
      <c r="IU2144" s="255"/>
      <c r="IV2144" s="255"/>
    </row>
    <row r="2145" spans="1:256" ht="13">
      <c r="A2145" s="16">
        <v>41453.345717592594</v>
      </c>
      <c r="B2145" s="300">
        <v>6</v>
      </c>
      <c r="C2145" s="5">
        <v>0.81</v>
      </c>
      <c r="D2145" s="5">
        <v>0.82</v>
      </c>
      <c r="E2145" s="5">
        <v>0.79</v>
      </c>
      <c r="F2145" s="5">
        <v>0.81499999999999995</v>
      </c>
      <c r="G2145" s="6">
        <v>151126</v>
      </c>
      <c r="H2145" s="113">
        <f t="shared" si="3710"/>
        <v>0.81499999999999995</v>
      </c>
      <c r="I2145" s="19">
        <f t="shared" si="3711"/>
        <v>-6.0975609756097615E-3</v>
      </c>
      <c r="J2145" s="8">
        <f t="shared" si="3683"/>
        <v>0.86229633900622171</v>
      </c>
      <c r="K2145" s="8">
        <f t="shared" si="3684"/>
        <v>0.78240366099377812</v>
      </c>
      <c r="L2145" s="8">
        <f t="shared" si="3685"/>
        <v>0.82234999999999991</v>
      </c>
      <c r="M2145" s="19">
        <f t="shared" si="3686"/>
        <v>0.10211184072294227</v>
      </c>
      <c r="N2145" s="19">
        <f t="shared" si="3687"/>
        <v>-7.1747121327593644E-2</v>
      </c>
      <c r="O2145" s="19">
        <f t="shared" si="3688"/>
        <v>-6.1018350027875973E-3</v>
      </c>
      <c r="P2145" s="19">
        <f t="shared" si="3712"/>
        <v>1.0157145858101649E-3</v>
      </c>
      <c r="Q2145" s="303">
        <v>144</v>
      </c>
      <c r="R2145" s="306">
        <v>121494.29</v>
      </c>
      <c r="S2145" s="66">
        <f t="shared" si="3689"/>
        <v>843.71034722222214</v>
      </c>
      <c r="T2145" t="str">
        <f t="shared" ref="T2145:W2146" si="3716">IF(C2145&gt;$J2145,"BrokeBandUpper", IF(C2145&lt;$K2145,"BrokeBandLower", ""))</f>
        <v/>
      </c>
      <c r="U2145" t="str">
        <f t="shared" si="3716"/>
        <v/>
      </c>
      <c r="V2145" t="str">
        <f t="shared" si="3716"/>
        <v/>
      </c>
      <c r="W2145" t="str">
        <f t="shared" si="3716"/>
        <v/>
      </c>
      <c r="X2145" s="63"/>
      <c r="Y2145" s="287">
        <f t="shared" si="3690"/>
        <v>7.9120879120875043E-5</v>
      </c>
      <c r="Z2145" s="288">
        <f t="shared" si="3691"/>
        <v>0.81911265744720052</v>
      </c>
      <c r="AA2145" s="288">
        <f t="shared" si="3692"/>
        <v>0.83872043314629685</v>
      </c>
      <c r="AB2145" s="289">
        <f t="shared" si="3009"/>
        <v>2144</v>
      </c>
      <c r="AC2145" s="290">
        <f t="shared" si="3693"/>
        <v>6.3065541822445136E-3</v>
      </c>
      <c r="AD2145" s="284">
        <f t="shared" si="3713"/>
        <v>-1.960777569909633E-2</v>
      </c>
      <c r="AE2145" s="291">
        <f t="shared" si="3694"/>
        <v>-2.5914329881340844E-2</v>
      </c>
      <c r="AF2145" s="213">
        <f t="shared" si="3695"/>
        <v>-2.3378201989835357E-2</v>
      </c>
      <c r="AG2145" s="213">
        <f t="shared" si="3714"/>
        <v>-6.3788180392401819E-2</v>
      </c>
      <c r="AH2145" s="292">
        <f t="shared" si="3696"/>
        <v>2.7838876869218371E-4</v>
      </c>
      <c r="AI2145" s="293">
        <f t="shared" si="3697"/>
        <v>2132.7632318513665</v>
      </c>
      <c r="AJ2145" s="294">
        <f t="shared" si="3715"/>
        <v>-5.0000000000000044E-3</v>
      </c>
      <c r="AK2145" s="294">
        <f t="shared" si="3698"/>
        <v>0</v>
      </c>
      <c r="AL2145" s="294">
        <f t="shared" si="3699"/>
        <v>-5.0000000000000044E-3</v>
      </c>
      <c r="AM2145" s="295">
        <f t="shared" ref="AM2145:AM2150" si="3717">(AVERAGE(AK2132:AK2145))</f>
        <v>7.9999999999999915E-3</v>
      </c>
      <c r="AN2145" s="295">
        <f t="shared" si="3700"/>
        <v>-8.3571428571428494E-3</v>
      </c>
      <c r="AO2145" s="288">
        <f t="shared" si="3701"/>
        <v>0.95726495726495708</v>
      </c>
      <c r="AP2145" s="296">
        <f t="shared" si="3702"/>
        <v>48.908296943231434</v>
      </c>
      <c r="AQ2145" s="285"/>
      <c r="AR2145" s="285">
        <f t="shared" si="3703"/>
        <v>0.66666666666666541</v>
      </c>
      <c r="AS2145" s="286">
        <f t="shared" si="3704"/>
        <v>100750.66666666648</v>
      </c>
      <c r="AT2145" s="103">
        <f t="shared" si="3705"/>
        <v>0.31353399550128613</v>
      </c>
      <c r="AU2145" s="294">
        <f t="shared" si="3706"/>
        <v>0.81499999999999995</v>
      </c>
      <c r="AV2145" s="213">
        <f t="shared" si="3707"/>
        <v>0.82926256589232705</v>
      </c>
      <c r="AW2145" s="298">
        <f t="shared" si="3708"/>
        <v>3.7974683544303688E-2</v>
      </c>
      <c r="AX2145" s="297">
        <f t="shared" ref="AX2145:AX2150" si="3718">SLOPE(M2132:M2145,AB2132:AB2145)</f>
        <v>6.7462392799091529E-4</v>
      </c>
      <c r="AY2145" s="213">
        <f t="shared" si="3678"/>
        <v>-0.59360650700475914</v>
      </c>
      <c r="AZ2145" s="255"/>
      <c r="BA2145" s="255"/>
      <c r="BB2145" s="255"/>
      <c r="BC2145" s="255"/>
      <c r="BD2145" s="255"/>
      <c r="BE2145" s="255"/>
      <c r="BF2145" s="255"/>
      <c r="BG2145" s="255"/>
      <c r="BH2145" s="255"/>
      <c r="BI2145" s="255"/>
      <c r="BJ2145" s="255"/>
      <c r="BK2145" s="255"/>
      <c r="BL2145" s="255"/>
      <c r="BM2145" s="255"/>
      <c r="BN2145" s="255"/>
      <c r="BO2145" s="255"/>
      <c r="BP2145" s="255"/>
      <c r="BQ2145" s="255"/>
      <c r="BR2145" s="255"/>
      <c r="BS2145" s="255"/>
      <c r="BT2145" s="255"/>
      <c r="BU2145" s="255"/>
      <c r="BV2145" s="255"/>
      <c r="BW2145" s="255"/>
      <c r="BX2145" s="255"/>
      <c r="BY2145" s="255"/>
      <c r="BZ2145" s="255"/>
      <c r="CA2145" s="255"/>
      <c r="CB2145" s="255"/>
      <c r="CC2145" s="255"/>
      <c r="CD2145" s="255"/>
      <c r="CE2145" s="255"/>
      <c r="CF2145" s="255"/>
      <c r="CG2145" s="255"/>
      <c r="CH2145" s="255"/>
      <c r="CI2145" s="255"/>
      <c r="CJ2145" s="255"/>
      <c r="CK2145" s="255"/>
      <c r="CL2145" s="255"/>
      <c r="CM2145" s="255"/>
      <c r="CN2145" s="255"/>
      <c r="CO2145" s="255"/>
      <c r="CP2145" s="255"/>
      <c r="CQ2145" s="255"/>
      <c r="CR2145" s="255"/>
      <c r="CS2145" s="255"/>
      <c r="CT2145" s="255"/>
      <c r="CU2145" s="255"/>
      <c r="CV2145" s="255"/>
      <c r="CW2145" s="255"/>
      <c r="CX2145" s="255"/>
      <c r="CY2145" s="255"/>
      <c r="CZ2145" s="255"/>
      <c r="DA2145" s="255"/>
      <c r="DB2145" s="255"/>
      <c r="DC2145" s="255"/>
      <c r="DD2145" s="255"/>
      <c r="DE2145" s="255"/>
      <c r="DF2145" s="255"/>
      <c r="DG2145" s="255"/>
      <c r="DH2145" s="255"/>
      <c r="DI2145" s="255"/>
      <c r="DJ2145" s="255"/>
      <c r="DK2145" s="255"/>
      <c r="DL2145" s="255"/>
      <c r="DM2145" s="255"/>
      <c r="DN2145" s="255"/>
      <c r="DO2145" s="255"/>
      <c r="DP2145" s="255"/>
      <c r="DQ2145" s="255"/>
      <c r="DR2145" s="255"/>
      <c r="DS2145" s="255"/>
      <c r="DT2145" s="255"/>
      <c r="DU2145" s="255"/>
      <c r="DV2145" s="255"/>
      <c r="DW2145" s="255"/>
      <c r="DX2145" s="255"/>
      <c r="DY2145" s="255"/>
      <c r="DZ2145" s="255"/>
      <c r="EA2145" s="255"/>
      <c r="EB2145" s="255"/>
      <c r="EC2145" s="255"/>
      <c r="ED2145" s="255"/>
      <c r="EE2145" s="255"/>
      <c r="EF2145" s="255"/>
      <c r="EG2145" s="255"/>
      <c r="EH2145" s="255"/>
      <c r="EI2145" s="255"/>
      <c r="EJ2145" s="255"/>
      <c r="EK2145" s="255"/>
      <c r="EL2145" s="255"/>
      <c r="EM2145" s="255"/>
      <c r="EN2145" s="255"/>
      <c r="EO2145" s="255"/>
      <c r="EP2145" s="255"/>
      <c r="EQ2145" s="255"/>
      <c r="ER2145" s="255"/>
      <c r="ES2145" s="255"/>
      <c r="ET2145" s="255"/>
      <c r="EU2145" s="255"/>
      <c r="EV2145" s="255"/>
      <c r="EW2145" s="255"/>
      <c r="EX2145" s="255"/>
      <c r="EY2145" s="255"/>
      <c r="EZ2145" s="255"/>
      <c r="FA2145" s="255"/>
      <c r="FB2145" s="255"/>
      <c r="FC2145" s="255"/>
      <c r="FD2145" s="255"/>
      <c r="FE2145" s="255"/>
      <c r="FF2145" s="255"/>
      <c r="FG2145" s="255"/>
      <c r="FH2145" s="255"/>
      <c r="FI2145" s="255"/>
      <c r="FJ2145" s="255"/>
      <c r="FK2145" s="255"/>
      <c r="FL2145" s="255"/>
      <c r="FM2145" s="255"/>
      <c r="FN2145" s="255"/>
      <c r="FO2145" s="255"/>
      <c r="FP2145" s="255"/>
      <c r="FQ2145" s="255"/>
      <c r="FR2145" s="255"/>
      <c r="FS2145" s="255"/>
      <c r="FT2145" s="255"/>
      <c r="FU2145" s="255"/>
      <c r="FV2145" s="255"/>
      <c r="FW2145" s="255"/>
      <c r="FX2145" s="255"/>
      <c r="FY2145" s="255"/>
      <c r="FZ2145" s="255"/>
      <c r="GA2145" s="255"/>
      <c r="GB2145" s="255"/>
      <c r="GC2145" s="255"/>
      <c r="GD2145" s="255"/>
      <c r="GE2145" s="255"/>
      <c r="GF2145" s="255"/>
      <c r="GG2145" s="255"/>
      <c r="GH2145" s="255"/>
      <c r="GI2145" s="255"/>
      <c r="GJ2145" s="255"/>
      <c r="GK2145" s="255"/>
      <c r="GL2145" s="255"/>
      <c r="GM2145" s="255"/>
      <c r="GN2145" s="255"/>
      <c r="GO2145" s="255"/>
      <c r="GP2145" s="255"/>
      <c r="GQ2145" s="255"/>
      <c r="GR2145" s="255"/>
      <c r="GS2145" s="255"/>
      <c r="GT2145" s="255"/>
      <c r="GU2145" s="255"/>
      <c r="GV2145" s="255"/>
      <c r="GW2145" s="255"/>
      <c r="GX2145" s="255"/>
      <c r="GY2145" s="255"/>
      <c r="GZ2145" s="255"/>
      <c r="HA2145" s="255"/>
      <c r="HB2145" s="255"/>
      <c r="HC2145" s="255"/>
      <c r="HD2145" s="255"/>
      <c r="HE2145" s="255"/>
      <c r="HF2145" s="255"/>
      <c r="HG2145" s="255"/>
      <c r="HH2145" s="255"/>
      <c r="HI2145" s="255"/>
      <c r="HJ2145" s="255"/>
      <c r="HK2145" s="255"/>
      <c r="HL2145" s="255"/>
      <c r="HM2145" s="255"/>
      <c r="HN2145" s="255"/>
      <c r="HO2145" s="255"/>
      <c r="HP2145" s="255"/>
      <c r="HQ2145" s="255"/>
      <c r="HR2145" s="255"/>
      <c r="HS2145" s="255"/>
      <c r="HT2145" s="255"/>
      <c r="HU2145" s="255"/>
      <c r="HV2145" s="255"/>
      <c r="HW2145" s="255"/>
      <c r="HX2145" s="255"/>
      <c r="HY2145" s="255"/>
      <c r="HZ2145" s="255"/>
      <c r="IA2145" s="255"/>
      <c r="IB2145" s="255"/>
      <c r="IC2145" s="255"/>
      <c r="ID2145" s="255"/>
      <c r="IE2145" s="255"/>
      <c r="IF2145" s="255"/>
      <c r="IG2145" s="255"/>
      <c r="IH2145" s="255"/>
      <c r="II2145" s="255"/>
      <c r="IJ2145" s="255"/>
      <c r="IK2145" s="255"/>
      <c r="IL2145" s="255"/>
      <c r="IM2145" s="255"/>
      <c r="IN2145" s="255"/>
      <c r="IO2145" s="255"/>
      <c r="IP2145" s="255"/>
      <c r="IQ2145" s="255"/>
      <c r="IR2145" s="255"/>
      <c r="IS2145" s="255"/>
      <c r="IT2145" s="255"/>
      <c r="IU2145" s="255"/>
      <c r="IV2145" s="255"/>
    </row>
    <row r="2146" spans="1:256">
      <c r="A2146" s="16">
        <v>41456.349583333336</v>
      </c>
      <c r="B2146" s="300">
        <v>2</v>
      </c>
      <c r="C2146" s="5">
        <v>0.78500000000000003</v>
      </c>
      <c r="D2146" s="5">
        <v>0.81499999999999995</v>
      </c>
      <c r="E2146" s="5">
        <v>0.78500000000000003</v>
      </c>
      <c r="F2146" s="5">
        <v>0.81499999999999995</v>
      </c>
      <c r="G2146" s="6">
        <v>42073</v>
      </c>
      <c r="H2146" s="113">
        <f t="shared" si="3710"/>
        <v>0.81499999999999995</v>
      </c>
      <c r="I2146" s="19">
        <f t="shared" si="3711"/>
        <v>0</v>
      </c>
      <c r="J2146" s="8">
        <f t="shared" si="3683"/>
        <v>0.8561937667748879</v>
      </c>
      <c r="K2146" s="8">
        <f t="shared" si="3684"/>
        <v>0.7840062332251122</v>
      </c>
      <c r="L2146" s="8">
        <f t="shared" si="3685"/>
        <v>0.82010000000000005</v>
      </c>
      <c r="M2146" s="19">
        <f t="shared" si="3686"/>
        <v>9.2075203602429073E-2</v>
      </c>
      <c r="N2146" s="19">
        <f t="shared" si="3687"/>
        <v>-9.8290629661112239E-2</v>
      </c>
      <c r="O2146" s="19">
        <f t="shared" si="3688"/>
        <v>-7.0771171757111938E-3</v>
      </c>
      <c r="P2146" s="19">
        <f t="shared" si="3712"/>
        <v>2.048267807564402E-3</v>
      </c>
      <c r="Q2146" s="303">
        <v>80</v>
      </c>
      <c r="R2146" s="306">
        <v>33417.211000000003</v>
      </c>
      <c r="S2146" s="66">
        <f t="shared" si="3689"/>
        <v>417.71513750000003</v>
      </c>
      <c r="T2146" t="str">
        <f t="shared" si="3716"/>
        <v/>
      </c>
      <c r="U2146" t="str">
        <f t="shared" si="3716"/>
        <v/>
      </c>
      <c r="V2146" t="str">
        <f t="shared" si="3716"/>
        <v/>
      </c>
      <c r="W2146" t="str">
        <f t="shared" si="3716"/>
        <v/>
      </c>
      <c r="X2146" s="63"/>
      <c r="Y2146" s="219">
        <f t="shared" si="3690"/>
        <v>9.3846153846153168E-4</v>
      </c>
      <c r="Z2146" s="78">
        <f t="shared" si="3691"/>
        <v>0.81847930820033166</v>
      </c>
      <c r="AA2146" s="78">
        <f t="shared" si="3692"/>
        <v>0.83696512109347088</v>
      </c>
      <c r="AB2146" s="74">
        <f t="shared" si="3009"/>
        <v>2145</v>
      </c>
      <c r="AC2146" s="80">
        <f t="shared" si="3693"/>
        <v>5.9428135905612994E-3</v>
      </c>
      <c r="AD2146" s="79">
        <f t="shared" si="3713"/>
        <v>-1.848581289313922E-2</v>
      </c>
      <c r="AE2146" s="81">
        <f t="shared" si="3694"/>
        <v>-2.4428626483700519E-2</v>
      </c>
      <c r="AF2146" s="19">
        <f t="shared" si="3695"/>
        <v>-2.2086718343756112E-2</v>
      </c>
      <c r="AG2146" s="93">
        <f t="shared" si="3714"/>
        <v>-5.7676598213853486E-2</v>
      </c>
      <c r="AH2146" s="91">
        <f t="shared" si="3696"/>
        <v>3.5974964873683132E-4</v>
      </c>
      <c r="AI2146" s="96">
        <f t="shared" si="3697"/>
        <v>2132.6793110158651</v>
      </c>
      <c r="AJ2146" s="5">
        <f t="shared" si="3715"/>
        <v>0</v>
      </c>
      <c r="AK2146" s="5">
        <f t="shared" si="3698"/>
        <v>0</v>
      </c>
      <c r="AL2146" s="5">
        <f t="shared" si="3699"/>
        <v>0</v>
      </c>
      <c r="AM2146" s="95">
        <f t="shared" si="3717"/>
        <v>6.5714285714285614E-3</v>
      </c>
      <c r="AN2146" s="95">
        <f t="shared" si="3700"/>
        <v>-8.3571428571428494E-3</v>
      </c>
      <c r="AO2146" s="78">
        <f t="shared" si="3701"/>
        <v>0.78632478632478586</v>
      </c>
      <c r="AP2146" s="296">
        <f t="shared" si="3702"/>
        <v>44.01913875598084</v>
      </c>
      <c r="AQ2146" s="8"/>
      <c r="AR2146" s="8">
        <f t="shared" si="3703"/>
        <v>1</v>
      </c>
      <c r="AS2146" s="114">
        <f t="shared" si="3704"/>
        <v>42073</v>
      </c>
      <c r="AT2146" s="103">
        <f t="shared" si="3705"/>
        <v>0.3036174640192596</v>
      </c>
      <c r="AU2146" s="5">
        <f t="shared" si="3706"/>
        <v>0.81499999999999995</v>
      </c>
      <c r="AV2146" s="93">
        <f t="shared" si="3707"/>
        <v>1.259021885458963</v>
      </c>
      <c r="AW2146" s="210">
        <f t="shared" si="3708"/>
        <v>3.8216560509554034E-2</v>
      </c>
      <c r="AX2146" s="276">
        <f t="shared" si="3718"/>
        <v>-7.0947492457767124E-4</v>
      </c>
      <c r="AY2146" s="19">
        <f t="shared" ref="AY2146:AY2153" si="3719">IF((AX2146&gt;AX2145),ABS(AX2146-AX2145)/ABS(AX2145),-1*ABS(AX2146-AX2145)/ABS(AX2145))</f>
        <v>-2.051659888036502</v>
      </c>
      <c r="AZ2146" s="255"/>
      <c r="BA2146" s="255"/>
      <c r="BB2146" s="255"/>
      <c r="BC2146" s="255"/>
      <c r="BD2146" s="255"/>
      <c r="BE2146" s="255"/>
      <c r="BF2146" s="255"/>
      <c r="BG2146" s="255"/>
      <c r="BH2146" s="255"/>
      <c r="BI2146" s="255"/>
      <c r="BJ2146" s="255"/>
      <c r="BK2146" s="255"/>
      <c r="BL2146" s="255"/>
      <c r="BM2146" s="255"/>
      <c r="BN2146" s="255"/>
      <c r="BO2146" s="255"/>
      <c r="BP2146" s="255"/>
      <c r="BQ2146" s="255"/>
      <c r="BR2146" s="255"/>
      <c r="BS2146" s="255"/>
      <c r="BT2146" s="255"/>
      <c r="BU2146" s="255"/>
      <c r="BV2146" s="255"/>
      <c r="BW2146" s="255"/>
      <c r="BX2146" s="255"/>
      <c r="BY2146" s="255"/>
      <c r="BZ2146" s="255"/>
      <c r="CA2146" s="255"/>
      <c r="CB2146" s="255"/>
      <c r="CC2146" s="255"/>
      <c r="CD2146" s="255"/>
      <c r="CE2146" s="255"/>
      <c r="CF2146" s="255"/>
      <c r="CG2146" s="255"/>
      <c r="CH2146" s="255"/>
      <c r="CI2146" s="255"/>
      <c r="CJ2146" s="255"/>
      <c r="CK2146" s="255"/>
      <c r="CL2146" s="255"/>
      <c r="CM2146" s="255"/>
      <c r="CN2146" s="255"/>
      <c r="CO2146" s="255"/>
      <c r="CP2146" s="255"/>
      <c r="CQ2146" s="255"/>
      <c r="CR2146" s="255"/>
      <c r="CS2146" s="255"/>
      <c r="CT2146" s="255"/>
      <c r="CU2146" s="255"/>
      <c r="CV2146" s="255"/>
      <c r="CW2146" s="255"/>
      <c r="CX2146" s="255"/>
      <c r="CY2146" s="255"/>
      <c r="CZ2146" s="255"/>
      <c r="DA2146" s="255"/>
      <c r="DB2146" s="255"/>
      <c r="DC2146" s="255"/>
      <c r="DD2146" s="255"/>
      <c r="DE2146" s="255"/>
      <c r="DF2146" s="255"/>
      <c r="DG2146" s="255"/>
      <c r="DH2146" s="255"/>
      <c r="DI2146" s="255"/>
      <c r="DJ2146" s="255"/>
      <c r="DK2146" s="255"/>
      <c r="DL2146" s="255"/>
      <c r="DM2146" s="255"/>
      <c r="DN2146" s="255"/>
      <c r="DO2146" s="255"/>
      <c r="DP2146" s="255"/>
      <c r="DQ2146" s="255"/>
      <c r="DR2146" s="255"/>
      <c r="DS2146" s="255"/>
      <c r="DT2146" s="255"/>
      <c r="DU2146" s="255"/>
      <c r="DV2146" s="255"/>
      <c r="DW2146" s="255"/>
      <c r="DX2146" s="255"/>
      <c r="DY2146" s="255"/>
      <c r="DZ2146" s="255"/>
      <c r="EA2146" s="255"/>
      <c r="EB2146" s="255"/>
      <c r="EC2146" s="255"/>
      <c r="ED2146" s="255"/>
      <c r="EE2146" s="255"/>
      <c r="EF2146" s="255"/>
      <c r="EG2146" s="255"/>
      <c r="EH2146" s="255"/>
      <c r="EI2146" s="255"/>
      <c r="EJ2146" s="255"/>
      <c r="EK2146" s="255"/>
      <c r="EL2146" s="255"/>
      <c r="EM2146" s="255"/>
      <c r="EN2146" s="255"/>
      <c r="EO2146" s="255"/>
      <c r="EP2146" s="255"/>
      <c r="EQ2146" s="255"/>
      <c r="ER2146" s="255"/>
      <c r="ES2146" s="255"/>
      <c r="ET2146" s="255"/>
      <c r="EU2146" s="255"/>
      <c r="EV2146" s="255"/>
      <c r="EW2146" s="255"/>
      <c r="EX2146" s="255"/>
      <c r="EY2146" s="255"/>
      <c r="EZ2146" s="255"/>
      <c r="FA2146" s="255"/>
      <c r="FB2146" s="255"/>
      <c r="FC2146" s="255"/>
      <c r="FD2146" s="255"/>
      <c r="FE2146" s="255"/>
      <c r="FF2146" s="255"/>
      <c r="FG2146" s="255"/>
      <c r="FH2146" s="255"/>
      <c r="FI2146" s="255"/>
      <c r="FJ2146" s="255"/>
      <c r="FK2146" s="255"/>
      <c r="FL2146" s="255"/>
      <c r="FM2146" s="255"/>
      <c r="FN2146" s="255"/>
      <c r="FO2146" s="255"/>
      <c r="FP2146" s="255"/>
      <c r="FQ2146" s="255"/>
      <c r="FR2146" s="255"/>
      <c r="FS2146" s="255"/>
      <c r="FT2146" s="255"/>
      <c r="FU2146" s="255"/>
      <c r="FV2146" s="255"/>
      <c r="FW2146" s="255"/>
      <c r="FX2146" s="255"/>
      <c r="FY2146" s="255"/>
      <c r="FZ2146" s="255"/>
      <c r="GA2146" s="255"/>
      <c r="GB2146" s="255"/>
      <c r="GC2146" s="255"/>
      <c r="GD2146" s="255"/>
      <c r="GE2146" s="255"/>
      <c r="GF2146" s="255"/>
      <c r="GG2146" s="255"/>
      <c r="GH2146" s="255"/>
      <c r="GI2146" s="255"/>
      <c r="GJ2146" s="255"/>
      <c r="GK2146" s="255"/>
      <c r="GL2146" s="255"/>
      <c r="GM2146" s="255"/>
      <c r="GN2146" s="255"/>
      <c r="GO2146" s="255"/>
      <c r="GP2146" s="255"/>
      <c r="GQ2146" s="255"/>
      <c r="GR2146" s="255"/>
      <c r="GS2146" s="255"/>
      <c r="GT2146" s="255"/>
      <c r="GU2146" s="255"/>
      <c r="GV2146" s="255"/>
      <c r="GW2146" s="255"/>
      <c r="GX2146" s="255"/>
      <c r="GY2146" s="255"/>
      <c r="GZ2146" s="255"/>
      <c r="HA2146" s="255"/>
      <c r="HB2146" s="255"/>
      <c r="HC2146" s="255"/>
      <c r="HD2146" s="255"/>
      <c r="HE2146" s="255"/>
      <c r="HF2146" s="255"/>
      <c r="HG2146" s="255"/>
      <c r="HH2146" s="255"/>
      <c r="HI2146" s="255"/>
      <c r="HJ2146" s="255"/>
      <c r="HK2146" s="255"/>
      <c r="HL2146" s="255"/>
      <c r="HM2146" s="255"/>
      <c r="HN2146" s="255"/>
      <c r="HO2146" s="255"/>
      <c r="HP2146" s="255"/>
      <c r="HQ2146" s="255"/>
      <c r="HR2146" s="255"/>
      <c r="HS2146" s="255"/>
      <c r="HT2146" s="255"/>
      <c r="HU2146" s="255"/>
      <c r="HV2146" s="255"/>
      <c r="HW2146" s="255"/>
      <c r="HX2146" s="255"/>
      <c r="HY2146" s="255"/>
      <c r="HZ2146" s="255"/>
      <c r="IA2146" s="255"/>
      <c r="IB2146" s="255"/>
      <c r="IC2146" s="255"/>
      <c r="ID2146" s="255"/>
      <c r="IE2146" s="255"/>
      <c r="IF2146" s="255"/>
      <c r="IG2146" s="255"/>
      <c r="IH2146" s="255"/>
      <c r="II2146" s="255"/>
      <c r="IJ2146" s="255"/>
      <c r="IK2146" s="255"/>
      <c r="IL2146" s="255"/>
      <c r="IM2146" s="255"/>
      <c r="IN2146" s="255"/>
      <c r="IO2146" s="255"/>
      <c r="IP2146" s="255"/>
      <c r="IQ2146" s="255"/>
      <c r="IR2146" s="255"/>
      <c r="IS2146" s="255"/>
      <c r="IT2146" s="255"/>
      <c r="IU2146" s="255"/>
      <c r="IV2146" s="255"/>
    </row>
    <row r="2147" spans="1:256" ht="13">
      <c r="A2147" s="16">
        <v>41457.357268518521</v>
      </c>
      <c r="B2147" s="300">
        <v>3</v>
      </c>
      <c r="C2147" s="5">
        <v>0.79500000000000004</v>
      </c>
      <c r="D2147" s="5">
        <v>0.88</v>
      </c>
      <c r="E2147" s="5">
        <v>0.79500000000000004</v>
      </c>
      <c r="F2147" s="5">
        <v>0.875</v>
      </c>
      <c r="G2147" s="6">
        <v>218522</v>
      </c>
      <c r="H2147" s="113">
        <f t="shared" si="3710"/>
        <v>0.875</v>
      </c>
      <c r="I2147" s="19">
        <f t="shared" si="3711"/>
        <v>7.3619631901840565E-2</v>
      </c>
      <c r="J2147" s="8">
        <f t="shared" si="3683"/>
        <v>0.86282903084692308</v>
      </c>
      <c r="K2147" s="8">
        <f t="shared" si="3684"/>
        <v>0.77987096915307696</v>
      </c>
      <c r="L2147" s="8">
        <f t="shared" si="3685"/>
        <v>0.82135000000000002</v>
      </c>
      <c r="M2147" s="19">
        <f t="shared" si="3686"/>
        <v>0.10637408619522891</v>
      </c>
      <c r="N2147" s="19">
        <f t="shared" si="3687"/>
        <v>0.15529569344794381</v>
      </c>
      <c r="O2147" s="19">
        <f t="shared" si="3688"/>
        <v>7.7497224688155685E-3</v>
      </c>
      <c r="P2147" s="19">
        <f t="shared" si="3712"/>
        <v>-5.2745295850828745E-3</v>
      </c>
      <c r="Q2147" s="303">
        <v>190</v>
      </c>
      <c r="R2147" s="306">
        <v>181308.321</v>
      </c>
      <c r="S2147" s="66">
        <f t="shared" si="3689"/>
        <v>954.25432105263155</v>
      </c>
      <c r="T2147" t="str">
        <f t="shared" ref="T2147:W2148" si="3720">IF(C2147&gt;$J2147,"BrokeBandUpper", IF(C2147&lt;$K2147,"BrokeBandLower", ""))</f>
        <v/>
      </c>
      <c r="U2147" t="str">
        <f t="shared" si="3720"/>
        <v>BrokeBandUpper</v>
      </c>
      <c r="V2147" t="str">
        <f t="shared" si="3720"/>
        <v/>
      </c>
      <c r="W2147" t="str">
        <f t="shared" si="3720"/>
        <v>BrokeBandUpper</v>
      </c>
      <c r="X2147" s="63"/>
      <c r="Y2147" s="287">
        <f t="shared" si="3690"/>
        <v>2.9626373626373543E-3</v>
      </c>
      <c r="Z2147" s="288">
        <f t="shared" si="3691"/>
        <v>0.82718349473748054</v>
      </c>
      <c r="AA2147" s="288">
        <f t="shared" si="3692"/>
        <v>0.83977970213255404</v>
      </c>
      <c r="AB2147" s="289">
        <f t="shared" si="3009"/>
        <v>2146</v>
      </c>
      <c r="AC2147" s="290">
        <f t="shared" si="3693"/>
        <v>9.4659352709016154E-3</v>
      </c>
      <c r="AD2147" s="284">
        <f t="shared" si="3713"/>
        <v>-1.25962073950735E-2</v>
      </c>
      <c r="AE2147" s="291">
        <f t="shared" si="3694"/>
        <v>-2.2062142665975115E-2</v>
      </c>
      <c r="AF2147" s="213">
        <f t="shared" si="3695"/>
        <v>-1.4999418732182296E-2</v>
      </c>
      <c r="AG2147" s="213">
        <f t="shared" si="3714"/>
        <v>0.59283731967227271</v>
      </c>
      <c r="AH2147" s="292">
        <f t="shared" si="3696"/>
        <v>5.1292983534591535E-4</v>
      </c>
      <c r="AI2147" s="293">
        <f t="shared" si="3697"/>
        <v>2133.4852135407987</v>
      </c>
      <c r="AJ2147" s="294">
        <f t="shared" si="3715"/>
        <v>6.0000000000000053E-2</v>
      </c>
      <c r="AK2147" s="294">
        <f t="shared" si="3698"/>
        <v>6.0000000000000053E-2</v>
      </c>
      <c r="AL2147" s="294">
        <f t="shared" si="3699"/>
        <v>0</v>
      </c>
      <c r="AM2147" s="295">
        <f t="shared" si="3717"/>
        <v>1.0857142857142852E-2</v>
      </c>
      <c r="AN2147" s="295">
        <f t="shared" si="3700"/>
        <v>-6.9285714285714185E-3</v>
      </c>
      <c r="AO2147" s="288">
        <f t="shared" si="3701"/>
        <v>1.5670103092783521</v>
      </c>
      <c r="AP2147" s="296">
        <f t="shared" si="3702"/>
        <v>61.044176706827329</v>
      </c>
      <c r="AQ2147" s="285"/>
      <c r="AR2147" s="285">
        <f t="shared" si="3703"/>
        <v>0.88235294117647045</v>
      </c>
      <c r="AS2147" s="286">
        <f t="shared" si="3704"/>
        <v>192813.52941176467</v>
      </c>
      <c r="AT2147" s="103">
        <f t="shared" si="3705"/>
        <v>0.34577725811602167</v>
      </c>
      <c r="AU2147" s="294">
        <f t="shared" si="3706"/>
        <v>0.875</v>
      </c>
      <c r="AV2147" s="213">
        <f t="shared" si="3707"/>
        <v>1.0634565934332638</v>
      </c>
      <c r="AW2147" s="298">
        <f t="shared" si="3708"/>
        <v>0.10691823899371064</v>
      </c>
      <c r="AX2147" s="297">
        <f t="shared" si="3718"/>
        <v>-1.4047466198226618E-3</v>
      </c>
      <c r="AY2147" s="213">
        <f t="shared" si="3719"/>
        <v>-0.97998064647438332</v>
      </c>
      <c r="AZ2147" s="255"/>
      <c r="BA2147" s="255"/>
      <c r="BB2147" s="255"/>
      <c r="BC2147" s="255"/>
      <c r="BD2147" s="255"/>
      <c r="BE2147" s="255"/>
      <c r="BF2147" s="255"/>
      <c r="BG2147" s="255"/>
      <c r="BH2147" s="255"/>
      <c r="BI2147" s="255"/>
      <c r="BJ2147" s="255"/>
      <c r="BK2147" s="255"/>
      <c r="BL2147" s="255"/>
      <c r="BM2147" s="255"/>
      <c r="BN2147" s="255"/>
      <c r="BO2147" s="255"/>
      <c r="BP2147" s="255"/>
      <c r="BQ2147" s="255"/>
      <c r="BR2147" s="255"/>
      <c r="BS2147" s="255"/>
      <c r="BT2147" s="255"/>
      <c r="BU2147" s="255"/>
      <c r="BV2147" s="255"/>
      <c r="BW2147" s="255"/>
      <c r="BX2147" s="255"/>
      <c r="BY2147" s="255"/>
      <c r="BZ2147" s="255"/>
      <c r="CA2147" s="255"/>
      <c r="CB2147" s="255"/>
      <c r="CC2147" s="255"/>
      <c r="CD2147" s="255"/>
      <c r="CE2147" s="255"/>
      <c r="CF2147" s="255"/>
      <c r="CG2147" s="255"/>
      <c r="CH2147" s="255"/>
      <c r="CI2147" s="255"/>
      <c r="CJ2147" s="255"/>
      <c r="CK2147" s="255"/>
      <c r="CL2147" s="255"/>
      <c r="CM2147" s="255"/>
      <c r="CN2147" s="255"/>
      <c r="CO2147" s="255"/>
      <c r="CP2147" s="255"/>
      <c r="CQ2147" s="255"/>
      <c r="CR2147" s="255"/>
      <c r="CS2147" s="255"/>
      <c r="CT2147" s="255"/>
      <c r="CU2147" s="255"/>
      <c r="CV2147" s="255"/>
      <c r="CW2147" s="255"/>
      <c r="CX2147" s="255"/>
      <c r="CY2147" s="255"/>
      <c r="CZ2147" s="255"/>
      <c r="DA2147" s="255"/>
      <c r="DB2147" s="255"/>
      <c r="DC2147" s="255"/>
      <c r="DD2147" s="255"/>
      <c r="DE2147" s="255"/>
      <c r="DF2147" s="255"/>
      <c r="DG2147" s="255"/>
      <c r="DH2147" s="255"/>
      <c r="DI2147" s="255"/>
      <c r="DJ2147" s="255"/>
      <c r="DK2147" s="255"/>
      <c r="DL2147" s="255"/>
      <c r="DM2147" s="255"/>
      <c r="DN2147" s="255"/>
      <c r="DO2147" s="255"/>
      <c r="DP2147" s="255"/>
      <c r="DQ2147" s="255"/>
      <c r="DR2147" s="255"/>
      <c r="DS2147" s="255"/>
      <c r="DT2147" s="255"/>
      <c r="DU2147" s="255"/>
      <c r="DV2147" s="255"/>
      <c r="DW2147" s="255"/>
      <c r="DX2147" s="255"/>
      <c r="DY2147" s="255"/>
      <c r="DZ2147" s="255"/>
      <c r="EA2147" s="255"/>
      <c r="EB2147" s="255"/>
      <c r="EC2147" s="255"/>
      <c r="ED2147" s="255"/>
      <c r="EE2147" s="255"/>
      <c r="EF2147" s="255"/>
      <c r="EG2147" s="255"/>
      <c r="EH2147" s="255"/>
      <c r="EI2147" s="255"/>
      <c r="EJ2147" s="255"/>
      <c r="EK2147" s="255"/>
      <c r="EL2147" s="255"/>
      <c r="EM2147" s="255"/>
      <c r="EN2147" s="255"/>
      <c r="EO2147" s="255"/>
      <c r="EP2147" s="255"/>
      <c r="EQ2147" s="255"/>
      <c r="ER2147" s="255"/>
      <c r="ES2147" s="255"/>
      <c r="ET2147" s="255"/>
      <c r="EU2147" s="255"/>
      <c r="EV2147" s="255"/>
      <c r="EW2147" s="255"/>
      <c r="EX2147" s="255"/>
      <c r="EY2147" s="255"/>
      <c r="EZ2147" s="255"/>
      <c r="FA2147" s="255"/>
      <c r="FB2147" s="255"/>
      <c r="FC2147" s="255"/>
      <c r="FD2147" s="255"/>
      <c r="FE2147" s="255"/>
      <c r="FF2147" s="255"/>
      <c r="FG2147" s="255"/>
      <c r="FH2147" s="255"/>
      <c r="FI2147" s="255"/>
      <c r="FJ2147" s="255"/>
      <c r="FK2147" s="255"/>
      <c r="FL2147" s="255"/>
      <c r="FM2147" s="255"/>
      <c r="FN2147" s="255"/>
      <c r="FO2147" s="255"/>
      <c r="FP2147" s="255"/>
      <c r="FQ2147" s="255"/>
      <c r="FR2147" s="255"/>
      <c r="FS2147" s="255"/>
      <c r="FT2147" s="255"/>
      <c r="FU2147" s="255"/>
      <c r="FV2147" s="255"/>
      <c r="FW2147" s="255"/>
      <c r="FX2147" s="255"/>
      <c r="FY2147" s="255"/>
      <c r="FZ2147" s="255"/>
      <c r="GA2147" s="255"/>
      <c r="GB2147" s="255"/>
      <c r="GC2147" s="255"/>
      <c r="GD2147" s="255"/>
      <c r="GE2147" s="255"/>
      <c r="GF2147" s="255"/>
      <c r="GG2147" s="255"/>
      <c r="GH2147" s="255"/>
      <c r="GI2147" s="255"/>
      <c r="GJ2147" s="255"/>
      <c r="GK2147" s="255"/>
      <c r="GL2147" s="255"/>
      <c r="GM2147" s="255"/>
      <c r="GN2147" s="255"/>
      <c r="GO2147" s="255"/>
      <c r="GP2147" s="255"/>
      <c r="GQ2147" s="255"/>
      <c r="GR2147" s="255"/>
      <c r="GS2147" s="255"/>
      <c r="GT2147" s="255"/>
      <c r="GU2147" s="255"/>
      <c r="GV2147" s="255"/>
      <c r="GW2147" s="255"/>
      <c r="GX2147" s="255"/>
      <c r="GY2147" s="255"/>
      <c r="GZ2147" s="255"/>
      <c r="HA2147" s="255"/>
      <c r="HB2147" s="255"/>
      <c r="HC2147" s="255"/>
      <c r="HD2147" s="255"/>
      <c r="HE2147" s="255"/>
      <c r="HF2147" s="255"/>
      <c r="HG2147" s="255"/>
      <c r="HH2147" s="255"/>
      <c r="HI2147" s="255"/>
      <c r="HJ2147" s="255"/>
      <c r="HK2147" s="255"/>
      <c r="HL2147" s="255"/>
      <c r="HM2147" s="255"/>
      <c r="HN2147" s="255"/>
      <c r="HO2147" s="255"/>
      <c r="HP2147" s="255"/>
      <c r="HQ2147" s="255"/>
      <c r="HR2147" s="255"/>
      <c r="HS2147" s="255"/>
      <c r="HT2147" s="255"/>
      <c r="HU2147" s="255"/>
      <c r="HV2147" s="255"/>
      <c r="HW2147" s="255"/>
      <c r="HX2147" s="255"/>
      <c r="HY2147" s="255"/>
      <c r="HZ2147" s="255"/>
      <c r="IA2147" s="255"/>
      <c r="IB2147" s="255"/>
      <c r="IC2147" s="255"/>
      <c r="ID2147" s="255"/>
      <c r="IE2147" s="255"/>
      <c r="IF2147" s="255"/>
      <c r="IG2147" s="255"/>
      <c r="IH2147" s="255"/>
      <c r="II2147" s="255"/>
      <c r="IJ2147" s="255"/>
      <c r="IK2147" s="255"/>
      <c r="IL2147" s="255"/>
      <c r="IM2147" s="255"/>
      <c r="IN2147" s="255"/>
      <c r="IO2147" s="255"/>
      <c r="IP2147" s="255"/>
      <c r="IQ2147" s="255"/>
      <c r="IR2147" s="255"/>
      <c r="IS2147" s="255"/>
      <c r="IT2147" s="255"/>
      <c r="IU2147" s="255"/>
      <c r="IV2147" s="255"/>
    </row>
    <row r="2148" spans="1:256">
      <c r="A2148" s="16">
        <v>41458.497291666667</v>
      </c>
      <c r="B2148" s="300">
        <v>4</v>
      </c>
      <c r="C2148" s="5">
        <v>0.85</v>
      </c>
      <c r="D2148" s="5">
        <v>0.88</v>
      </c>
      <c r="E2148" s="5">
        <v>0.84499999999999997</v>
      </c>
      <c r="F2148" s="5">
        <v>0.88</v>
      </c>
      <c r="G2148" s="6">
        <v>619188</v>
      </c>
      <c r="H2148" s="113">
        <f t="shared" si="3710"/>
        <v>0.88</v>
      </c>
      <c r="I2148" s="19">
        <f t="shared" si="3711"/>
        <v>5.7142857142857195E-3</v>
      </c>
      <c r="J2148" s="8">
        <f t="shared" ref="J2148:J2153" si="3721">(L2148)+2*STDEVPA(H2129:H2148)</f>
        <v>0.87012906513458133</v>
      </c>
      <c r="K2148" s="8">
        <f t="shared" ref="K2148:K2153" si="3722">(L2148)-(2*STDEVPA(H2129:H2148))</f>
        <v>0.77557093486541839</v>
      </c>
      <c r="L2148" s="8">
        <f t="shared" ref="L2148:L2153" si="3723">AVERAGE(H2129:H2148)</f>
        <v>0.82284999999999986</v>
      </c>
      <c r="M2148" s="19">
        <f t="shared" ref="M2148:M2153" si="3724">(J2148-K2148)/K2148</f>
        <v>0.12192067291120343</v>
      </c>
      <c r="N2148" s="19">
        <f t="shared" si="3687"/>
        <v>0.14615013178530895</v>
      </c>
      <c r="O2148" s="19">
        <f t="shared" si="3688"/>
        <v>8.4605802849410158E-3</v>
      </c>
      <c r="P2148" s="19">
        <f t="shared" si="3712"/>
        <v>-5.5137765832318601E-3</v>
      </c>
      <c r="Q2148" s="303">
        <v>467</v>
      </c>
      <c r="R2148" s="306">
        <v>527089.49300000002</v>
      </c>
      <c r="S2148" s="66">
        <f t="shared" ref="S2148:S2153" si="3725">R2148/Q2148</f>
        <v>1128.6712912205567</v>
      </c>
      <c r="T2148" t="str">
        <f t="shared" si="3720"/>
        <v/>
      </c>
      <c r="U2148" t="str">
        <f t="shared" si="3720"/>
        <v>BrokeBandUpper</v>
      </c>
      <c r="V2148" t="str">
        <f t="shared" si="3720"/>
        <v/>
      </c>
      <c r="W2148" t="str">
        <f t="shared" si="3720"/>
        <v>BrokeBandUpper</v>
      </c>
      <c r="X2148" s="63"/>
      <c r="Y2148" s="219">
        <f t="shared" ref="Y2148:Y2153" si="3726">SLOPE(H2135:H2148,AB2135:AB2148)</f>
        <v>4.5582417582417508E-3</v>
      </c>
      <c r="Z2148" s="78">
        <f t="shared" ref="Z2148:Z2153" si="3727">Z2147+(0.154*(F2148-Z2147))</f>
        <v>0.83531723654790857</v>
      </c>
      <c r="AA2148" s="78">
        <f t="shared" ref="AA2148:AA2153" si="3728">AA2147+(0.074*(F2148-AA2147))</f>
        <v>0.84275600417474505</v>
      </c>
      <c r="AB2148" s="74">
        <f t="shared" si="3009"/>
        <v>2147</v>
      </c>
      <c r="AC2148" s="80">
        <f t="shared" ref="AC2148:AC2153" si="3729">AD2148-AE2148</f>
        <v>1.1698700031310905E-2</v>
      </c>
      <c r="AD2148" s="79">
        <f t="shared" si="3713"/>
        <v>-7.4387676268364844E-3</v>
      </c>
      <c r="AE2148" s="81">
        <f t="shared" ref="AE2148:AE2153" si="3730">AE2147+(0.2*(AD2148-AE2147))</f>
        <v>-1.9137467658147389E-2</v>
      </c>
      <c r="AF2148" s="19">
        <f t="shared" ref="AF2148:AF2153" si="3731">AD2148/AA2148</f>
        <v>-8.8267156685769028E-3</v>
      </c>
      <c r="AG2148" s="93">
        <f t="shared" si="3714"/>
        <v>0.23587365606363606</v>
      </c>
      <c r="AH2148" s="91">
        <f t="shared" ref="AH2148:AH2153" si="3732">SLOPE(AC2135:AC2148,AB2135:AB2148)</f>
        <v>6.7449034548065963E-4</v>
      </c>
      <c r="AI2148" s="96">
        <f t="shared" ref="AI2148:AI2153" si="3733">INTERCEPT(AB2135:AB2148,AC2135:AC2148)</f>
        <v>2134.6847203915772</v>
      </c>
      <c r="AJ2148" s="5">
        <f t="shared" si="3715"/>
        <v>5.0000000000000044E-3</v>
      </c>
      <c r="AK2148" s="5">
        <f t="shared" si="3698"/>
        <v>5.0000000000000044E-3</v>
      </c>
      <c r="AL2148" s="5">
        <f t="shared" ref="AL2148:AL2153" si="3734">IF(AJ2148&lt;0,AJ2148,0)</f>
        <v>0</v>
      </c>
      <c r="AM2148" s="95">
        <f t="shared" si="3717"/>
        <v>1.1214285714285708E-2</v>
      </c>
      <c r="AN2148" s="95">
        <f t="shared" ref="AN2148:AN2153" si="3735">(AVERAGE(AL2135:AL2148))</f>
        <v>-6.2142857142857121E-3</v>
      </c>
      <c r="AO2148" s="78">
        <f t="shared" ref="AO2148:AO2153" si="3736">ABS(AM2148/AN2148)</f>
        <v>1.804597701149425</v>
      </c>
      <c r="AP2148" s="296">
        <f t="shared" ref="AP2148:AP2153" si="3737">IF(AN2148=0,100,100-(100/(1+AO2148)))</f>
        <v>64.344262295081961</v>
      </c>
      <c r="AQ2148" s="8"/>
      <c r="AR2148" s="8">
        <f t="shared" ref="AR2148:AR2153" si="3738">IF(ISERROR(((F2148-E2148)-(D2148-F2148))/(D2148-E2148)),0,((F2148-E2148)-(D2148-F2148))/(D2148-E2148))</f>
        <v>1</v>
      </c>
      <c r="AS2148" s="114">
        <f t="shared" ref="AS2148:AS2153" si="3739">IF(ISERROR(AR2148*G2148),0,AR2148*G2148)</f>
        <v>619188</v>
      </c>
      <c r="AT2148" s="103">
        <f t="shared" ref="AT2148:AT2153" si="3740">SUM(AS2129:AS2148)/SUM(G2129:G2148)</f>
        <v>0.4300761293661341</v>
      </c>
      <c r="AU2148" s="5">
        <f t="shared" ref="AU2148:AU2153" si="3741">F2148</f>
        <v>0.88</v>
      </c>
      <c r="AV2148" s="93">
        <f t="shared" ref="AV2148:AV2153" si="3742">AS2148/R2148</f>
        <v>1.1747303033414858</v>
      </c>
      <c r="AW2148" s="210">
        <f t="shared" ref="AW2148:AW2153" si="3743">(D2148-E2148)/E2148</f>
        <v>4.1420118343195304E-2</v>
      </c>
      <c r="AX2148" s="276">
        <f t="shared" si="3718"/>
        <v>-1.5792145337360421E-3</v>
      </c>
      <c r="AY2148" s="19">
        <f t="shared" si="3719"/>
        <v>-0.12419884942339671</v>
      </c>
      <c r="AZ2148" s="255"/>
      <c r="BA2148" s="255"/>
      <c r="BB2148" s="255"/>
      <c r="BC2148" s="255"/>
      <c r="BD2148" s="255"/>
      <c r="BE2148" s="255"/>
      <c r="BF2148" s="255"/>
      <c r="BG2148" s="255"/>
      <c r="BH2148" s="255"/>
      <c r="BI2148" s="255"/>
      <c r="BJ2148" s="255"/>
      <c r="BK2148" s="255"/>
      <c r="BL2148" s="255"/>
      <c r="BM2148" s="255"/>
      <c r="BN2148" s="255"/>
      <c r="BO2148" s="255"/>
      <c r="BP2148" s="255"/>
      <c r="BQ2148" s="255"/>
      <c r="BR2148" s="255"/>
      <c r="BS2148" s="255"/>
      <c r="BT2148" s="255"/>
      <c r="BU2148" s="255"/>
      <c r="BV2148" s="255"/>
      <c r="BW2148" s="255"/>
      <c r="BX2148" s="255"/>
      <c r="BY2148" s="255"/>
      <c r="BZ2148" s="255"/>
      <c r="CA2148" s="255"/>
      <c r="CB2148" s="255"/>
      <c r="CC2148" s="255"/>
      <c r="CD2148" s="255"/>
      <c r="CE2148" s="255"/>
      <c r="CF2148" s="255"/>
      <c r="CG2148" s="255"/>
      <c r="CH2148" s="255"/>
      <c r="CI2148" s="255"/>
      <c r="CJ2148" s="255"/>
      <c r="CK2148" s="255"/>
      <c r="CL2148" s="255"/>
      <c r="CM2148" s="255"/>
      <c r="CN2148" s="255"/>
      <c r="CO2148" s="255"/>
      <c r="CP2148" s="255"/>
      <c r="CQ2148" s="255"/>
      <c r="CR2148" s="255"/>
      <c r="CS2148" s="255"/>
      <c r="CT2148" s="255"/>
      <c r="CU2148" s="255"/>
      <c r="CV2148" s="255"/>
      <c r="CW2148" s="255"/>
      <c r="CX2148" s="255"/>
      <c r="CY2148" s="255"/>
      <c r="CZ2148" s="255"/>
      <c r="DA2148" s="255"/>
      <c r="DB2148" s="255"/>
      <c r="DC2148" s="255"/>
      <c r="DD2148" s="255"/>
      <c r="DE2148" s="255"/>
      <c r="DF2148" s="255"/>
      <c r="DG2148" s="255"/>
      <c r="DH2148" s="255"/>
      <c r="DI2148" s="255"/>
      <c r="DJ2148" s="255"/>
      <c r="DK2148" s="255"/>
      <c r="DL2148" s="255"/>
      <c r="DM2148" s="255"/>
      <c r="DN2148" s="255"/>
      <c r="DO2148" s="255"/>
      <c r="DP2148" s="255"/>
      <c r="DQ2148" s="255"/>
      <c r="DR2148" s="255"/>
      <c r="DS2148" s="255"/>
      <c r="DT2148" s="255"/>
      <c r="DU2148" s="255"/>
      <c r="DV2148" s="255"/>
      <c r="DW2148" s="255"/>
      <c r="DX2148" s="255"/>
      <c r="DY2148" s="255"/>
      <c r="DZ2148" s="255"/>
      <c r="EA2148" s="255"/>
      <c r="EB2148" s="255"/>
      <c r="EC2148" s="255"/>
      <c r="ED2148" s="255"/>
      <c r="EE2148" s="255"/>
      <c r="EF2148" s="255"/>
      <c r="EG2148" s="255"/>
      <c r="EH2148" s="255"/>
      <c r="EI2148" s="255"/>
      <c r="EJ2148" s="255"/>
      <c r="EK2148" s="255"/>
      <c r="EL2148" s="255"/>
      <c r="EM2148" s="255"/>
      <c r="EN2148" s="255"/>
      <c r="EO2148" s="255"/>
      <c r="EP2148" s="255"/>
      <c r="EQ2148" s="255"/>
      <c r="ER2148" s="255"/>
      <c r="ES2148" s="255"/>
      <c r="ET2148" s="255"/>
      <c r="EU2148" s="255"/>
      <c r="EV2148" s="255"/>
      <c r="EW2148" s="255"/>
      <c r="EX2148" s="255"/>
      <c r="EY2148" s="255"/>
      <c r="EZ2148" s="255"/>
      <c r="FA2148" s="255"/>
      <c r="FB2148" s="255"/>
      <c r="FC2148" s="255"/>
      <c r="FD2148" s="255"/>
      <c r="FE2148" s="255"/>
      <c r="FF2148" s="255"/>
      <c r="FG2148" s="255"/>
      <c r="FH2148" s="255"/>
      <c r="FI2148" s="255"/>
      <c r="FJ2148" s="255"/>
      <c r="FK2148" s="255"/>
      <c r="FL2148" s="255"/>
      <c r="FM2148" s="255"/>
      <c r="FN2148" s="255"/>
      <c r="FO2148" s="255"/>
      <c r="FP2148" s="255"/>
      <c r="FQ2148" s="255"/>
      <c r="FR2148" s="255"/>
      <c r="FS2148" s="255"/>
      <c r="FT2148" s="255"/>
      <c r="FU2148" s="255"/>
      <c r="FV2148" s="255"/>
      <c r="FW2148" s="255"/>
      <c r="FX2148" s="255"/>
      <c r="FY2148" s="255"/>
      <c r="FZ2148" s="255"/>
      <c r="GA2148" s="255"/>
      <c r="GB2148" s="255"/>
      <c r="GC2148" s="255"/>
      <c r="GD2148" s="255"/>
      <c r="GE2148" s="255"/>
      <c r="GF2148" s="255"/>
      <c r="GG2148" s="255"/>
      <c r="GH2148" s="255"/>
      <c r="GI2148" s="255"/>
      <c r="GJ2148" s="255"/>
      <c r="GK2148" s="255"/>
      <c r="GL2148" s="255"/>
      <c r="GM2148" s="255"/>
      <c r="GN2148" s="255"/>
      <c r="GO2148" s="255"/>
      <c r="GP2148" s="255"/>
      <c r="GQ2148" s="255"/>
      <c r="GR2148" s="255"/>
      <c r="GS2148" s="255"/>
      <c r="GT2148" s="255"/>
      <c r="GU2148" s="255"/>
      <c r="GV2148" s="255"/>
      <c r="GW2148" s="255"/>
      <c r="GX2148" s="255"/>
      <c r="GY2148" s="255"/>
      <c r="GZ2148" s="255"/>
      <c r="HA2148" s="255"/>
      <c r="HB2148" s="255"/>
      <c r="HC2148" s="255"/>
      <c r="HD2148" s="255"/>
      <c r="HE2148" s="255"/>
      <c r="HF2148" s="255"/>
      <c r="HG2148" s="255"/>
      <c r="HH2148" s="255"/>
      <c r="HI2148" s="255"/>
      <c r="HJ2148" s="255"/>
      <c r="HK2148" s="255"/>
      <c r="HL2148" s="255"/>
      <c r="HM2148" s="255"/>
      <c r="HN2148" s="255"/>
      <c r="HO2148" s="255"/>
      <c r="HP2148" s="255"/>
      <c r="HQ2148" s="255"/>
      <c r="HR2148" s="255"/>
      <c r="HS2148" s="255"/>
      <c r="HT2148" s="255"/>
      <c r="HU2148" s="255"/>
      <c r="HV2148" s="255"/>
      <c r="HW2148" s="255"/>
      <c r="HX2148" s="255"/>
      <c r="HY2148" s="255"/>
      <c r="HZ2148" s="255"/>
      <c r="IA2148" s="255"/>
      <c r="IB2148" s="255"/>
      <c r="IC2148" s="255"/>
      <c r="ID2148" s="255"/>
      <c r="IE2148" s="255"/>
      <c r="IF2148" s="255"/>
      <c r="IG2148" s="255"/>
      <c r="IH2148" s="255"/>
      <c r="II2148" s="255"/>
      <c r="IJ2148" s="255"/>
      <c r="IK2148" s="255"/>
      <c r="IL2148" s="255"/>
      <c r="IM2148" s="255"/>
      <c r="IN2148" s="255"/>
      <c r="IO2148" s="255"/>
      <c r="IP2148" s="255"/>
      <c r="IQ2148" s="255"/>
      <c r="IR2148" s="255"/>
      <c r="IS2148" s="255"/>
      <c r="IT2148" s="255"/>
      <c r="IU2148" s="255"/>
      <c r="IV2148" s="255"/>
    </row>
    <row r="2149" spans="1:256" ht="13">
      <c r="A2149" s="16">
        <v>41459.336192129631</v>
      </c>
      <c r="B2149" s="300">
        <v>5</v>
      </c>
      <c r="C2149" s="5">
        <v>0.88</v>
      </c>
      <c r="D2149" s="5">
        <v>0.92</v>
      </c>
      <c r="E2149" s="5">
        <v>0.86</v>
      </c>
      <c r="F2149" s="5">
        <v>0.9</v>
      </c>
      <c r="G2149" s="6">
        <v>2477290</v>
      </c>
      <c r="H2149" s="113">
        <f t="shared" si="3710"/>
        <v>0.9</v>
      </c>
      <c r="I2149" s="19">
        <f t="shared" si="3711"/>
        <v>2.2727272727272749E-2</v>
      </c>
      <c r="J2149" s="8">
        <f t="shared" si="3721"/>
        <v>0.88356403642096082</v>
      </c>
      <c r="K2149" s="8">
        <f t="shared" si="3722"/>
        <v>0.76813596357903913</v>
      </c>
      <c r="L2149" s="8">
        <f t="shared" si="3723"/>
        <v>0.82584999999999997</v>
      </c>
      <c r="M2149" s="19">
        <f t="shared" si="3724"/>
        <v>0.15027036659512485</v>
      </c>
      <c r="N2149" s="19">
        <f t="shared" ref="N2149:N2155" si="3744">IF(A2150&gt;A2149,(M2149-M2148)/M2148, (M2149-M2150)/M2150)</f>
        <v>0.23252573174828944</v>
      </c>
      <c r="O2149" s="19">
        <f t="shared" ref="O2149:O2155" si="3745">IF(A2150&gt;A2149,(J2149-J2148)/J2148, (J2149-J2150)/J2150)</f>
        <v>1.5440205165772195E-2</v>
      </c>
      <c r="P2149" s="19">
        <f t="shared" si="3712"/>
        <v>-9.5864490946523488E-3</v>
      </c>
      <c r="Q2149" s="303">
        <v>317</v>
      </c>
      <c r="R2149" s="306">
        <v>2127264.4819999998</v>
      </c>
      <c r="S2149" s="66">
        <f t="shared" si="3725"/>
        <v>6710.6135078864345</v>
      </c>
      <c r="T2149" t="str">
        <f t="shared" ref="T2149:W2150" si="3746">IF(C2149&gt;$J2149,"BrokeBandUpper", IF(C2149&lt;$K2149,"BrokeBandLower", ""))</f>
        <v/>
      </c>
      <c r="U2149" t="str">
        <f t="shared" si="3746"/>
        <v>BrokeBandUpper</v>
      </c>
      <c r="V2149" t="str">
        <f t="shared" si="3746"/>
        <v/>
      </c>
      <c r="W2149" t="str">
        <f t="shared" si="3746"/>
        <v>BrokeBandUpper</v>
      </c>
      <c r="X2149" s="63"/>
      <c r="Y2149" s="287">
        <f t="shared" si="3726"/>
        <v>6.4835164835164794E-3</v>
      </c>
      <c r="Z2149" s="288">
        <f t="shared" si="3727"/>
        <v>0.84527838211953066</v>
      </c>
      <c r="AA2149" s="288">
        <f t="shared" si="3728"/>
        <v>0.84699205986581394</v>
      </c>
      <c r="AB2149" s="289">
        <f t="shared" si="3009"/>
        <v>2148</v>
      </c>
      <c r="AC2149" s="290">
        <f t="shared" si="3729"/>
        <v>1.3939031929491287E-2</v>
      </c>
      <c r="AD2149" s="284">
        <f t="shared" si="3713"/>
        <v>-1.713677746283282E-3</v>
      </c>
      <c r="AE2149" s="291">
        <f t="shared" si="3730"/>
        <v>-1.5652709675774569E-2</v>
      </c>
      <c r="AF2149" s="213">
        <f t="shared" si="3731"/>
        <v>-2.0232512528568143E-3</v>
      </c>
      <c r="AG2149" s="213">
        <f t="shared" si="3714"/>
        <v>0.19150263637705572</v>
      </c>
      <c r="AH2149" s="292">
        <f t="shared" si="3732"/>
        <v>8.5239270245560865E-4</v>
      </c>
      <c r="AI2149" s="293">
        <f t="shared" si="3733"/>
        <v>2135.8173414762127</v>
      </c>
      <c r="AJ2149" s="294">
        <f t="shared" si="3715"/>
        <v>2.0000000000000018E-2</v>
      </c>
      <c r="AK2149" s="294">
        <f t="shared" si="3698"/>
        <v>2.0000000000000018E-2</v>
      </c>
      <c r="AL2149" s="294">
        <f t="shared" si="3734"/>
        <v>0</v>
      </c>
      <c r="AM2149" s="295">
        <f t="shared" si="3717"/>
        <v>1.2499999999999995E-2</v>
      </c>
      <c r="AN2149" s="295">
        <f t="shared" si="3735"/>
        <v>-6.2142857142857121E-3</v>
      </c>
      <c r="AO2149" s="288">
        <f t="shared" si="3736"/>
        <v>2.0114942528735633</v>
      </c>
      <c r="AP2149" s="296">
        <f t="shared" si="3737"/>
        <v>66.793893129770993</v>
      </c>
      <c r="AQ2149" s="285"/>
      <c r="AR2149" s="285">
        <f t="shared" si="3738"/>
        <v>0.33333333333333331</v>
      </c>
      <c r="AS2149" s="286">
        <f t="shared" si="3739"/>
        <v>825763.33333333326</v>
      </c>
      <c r="AT2149" s="103">
        <f t="shared" si="3740"/>
        <v>0.39732537222063463</v>
      </c>
      <c r="AU2149" s="294">
        <f t="shared" si="3741"/>
        <v>0.9</v>
      </c>
      <c r="AV2149" s="213">
        <f t="shared" si="3742"/>
        <v>0.38818084931168106</v>
      </c>
      <c r="AW2149" s="298">
        <f t="shared" si="3743"/>
        <v>6.9767441860465185E-2</v>
      </c>
      <c r="AX2149" s="297">
        <f t="shared" si="3718"/>
        <v>-7.7281813602542767E-4</v>
      </c>
      <c r="AY2149" s="213">
        <f t="shared" si="3719"/>
        <v>0.51063131733145484</v>
      </c>
      <c r="AZ2149" s="255"/>
      <c r="BA2149" s="255"/>
      <c r="BB2149" s="255"/>
      <c r="BC2149" s="255"/>
      <c r="BD2149" s="255"/>
      <c r="BE2149" s="255"/>
      <c r="BF2149" s="255"/>
      <c r="BG2149" s="255"/>
      <c r="BH2149" s="255"/>
      <c r="BI2149" s="255"/>
      <c r="BJ2149" s="255"/>
      <c r="BK2149" s="255"/>
      <c r="BL2149" s="255"/>
      <c r="BM2149" s="255"/>
      <c r="BN2149" s="255"/>
      <c r="BO2149" s="255"/>
      <c r="BP2149" s="255"/>
      <c r="BQ2149" s="255"/>
      <c r="BR2149" s="255"/>
      <c r="BS2149" s="255"/>
      <c r="BT2149" s="255"/>
      <c r="BU2149" s="255"/>
      <c r="BV2149" s="255"/>
      <c r="BW2149" s="255"/>
      <c r="BX2149" s="255"/>
      <c r="BY2149" s="255"/>
      <c r="BZ2149" s="255"/>
      <c r="CA2149" s="255"/>
      <c r="CB2149" s="255"/>
      <c r="CC2149" s="255"/>
      <c r="CD2149" s="255"/>
      <c r="CE2149" s="255"/>
      <c r="CF2149" s="255"/>
      <c r="CG2149" s="255"/>
      <c r="CH2149" s="255"/>
      <c r="CI2149" s="255"/>
      <c r="CJ2149" s="255"/>
      <c r="CK2149" s="255"/>
      <c r="CL2149" s="255"/>
      <c r="CM2149" s="255"/>
      <c r="CN2149" s="255"/>
      <c r="CO2149" s="255"/>
      <c r="CP2149" s="255"/>
      <c r="CQ2149" s="255"/>
      <c r="CR2149" s="255"/>
      <c r="CS2149" s="255"/>
      <c r="CT2149" s="255"/>
      <c r="CU2149" s="255"/>
      <c r="CV2149" s="255"/>
      <c r="CW2149" s="255"/>
      <c r="CX2149" s="255"/>
      <c r="CY2149" s="255"/>
      <c r="CZ2149" s="255"/>
      <c r="DA2149" s="255"/>
      <c r="DB2149" s="255"/>
      <c r="DC2149" s="255"/>
      <c r="DD2149" s="255"/>
      <c r="DE2149" s="255"/>
      <c r="DF2149" s="255"/>
      <c r="DG2149" s="255"/>
      <c r="DH2149" s="255"/>
      <c r="DI2149" s="255"/>
      <c r="DJ2149" s="255"/>
      <c r="DK2149" s="255"/>
      <c r="DL2149" s="255"/>
      <c r="DM2149" s="255"/>
      <c r="DN2149" s="255"/>
      <c r="DO2149" s="255"/>
      <c r="DP2149" s="255"/>
      <c r="DQ2149" s="255"/>
      <c r="DR2149" s="255"/>
      <c r="DS2149" s="255"/>
      <c r="DT2149" s="255"/>
      <c r="DU2149" s="255"/>
      <c r="DV2149" s="255"/>
      <c r="DW2149" s="255"/>
      <c r="DX2149" s="255"/>
      <c r="DY2149" s="255"/>
      <c r="DZ2149" s="255"/>
      <c r="EA2149" s="255"/>
      <c r="EB2149" s="255"/>
      <c r="EC2149" s="255"/>
      <c r="ED2149" s="255"/>
      <c r="EE2149" s="255"/>
      <c r="EF2149" s="255"/>
      <c r="EG2149" s="255"/>
      <c r="EH2149" s="255"/>
      <c r="EI2149" s="255"/>
      <c r="EJ2149" s="255"/>
      <c r="EK2149" s="255"/>
      <c r="EL2149" s="255"/>
      <c r="EM2149" s="255"/>
      <c r="EN2149" s="255"/>
      <c r="EO2149" s="255"/>
      <c r="EP2149" s="255"/>
      <c r="EQ2149" s="255"/>
      <c r="ER2149" s="255"/>
      <c r="ES2149" s="255"/>
      <c r="ET2149" s="255"/>
      <c r="EU2149" s="255"/>
      <c r="EV2149" s="255"/>
      <c r="EW2149" s="255"/>
      <c r="EX2149" s="255"/>
      <c r="EY2149" s="255"/>
      <c r="EZ2149" s="255"/>
      <c r="FA2149" s="255"/>
      <c r="FB2149" s="255"/>
      <c r="FC2149" s="255"/>
      <c r="FD2149" s="255"/>
      <c r="FE2149" s="255"/>
      <c r="FF2149" s="255"/>
      <c r="FG2149" s="255"/>
      <c r="FH2149" s="255"/>
      <c r="FI2149" s="255"/>
      <c r="FJ2149" s="255"/>
      <c r="FK2149" s="255"/>
      <c r="FL2149" s="255"/>
      <c r="FM2149" s="255"/>
      <c r="FN2149" s="255"/>
      <c r="FO2149" s="255"/>
      <c r="FP2149" s="255"/>
      <c r="FQ2149" s="255"/>
      <c r="FR2149" s="255"/>
      <c r="FS2149" s="255"/>
      <c r="FT2149" s="255"/>
      <c r="FU2149" s="255"/>
      <c r="FV2149" s="255"/>
      <c r="FW2149" s="255"/>
      <c r="FX2149" s="255"/>
      <c r="FY2149" s="255"/>
      <c r="FZ2149" s="255"/>
      <c r="GA2149" s="255"/>
      <c r="GB2149" s="255"/>
      <c r="GC2149" s="255"/>
      <c r="GD2149" s="255"/>
      <c r="GE2149" s="255"/>
      <c r="GF2149" s="255"/>
      <c r="GG2149" s="255"/>
      <c r="GH2149" s="255"/>
      <c r="GI2149" s="255"/>
      <c r="GJ2149" s="255"/>
      <c r="GK2149" s="255"/>
      <c r="GL2149" s="255"/>
      <c r="GM2149" s="255"/>
      <c r="GN2149" s="255"/>
      <c r="GO2149" s="255"/>
      <c r="GP2149" s="255"/>
      <c r="GQ2149" s="255"/>
      <c r="GR2149" s="255"/>
      <c r="GS2149" s="255"/>
      <c r="GT2149" s="255"/>
      <c r="GU2149" s="255"/>
      <c r="GV2149" s="255"/>
      <c r="GW2149" s="255"/>
      <c r="GX2149" s="255"/>
      <c r="GY2149" s="255"/>
      <c r="GZ2149" s="255"/>
      <c r="HA2149" s="255"/>
      <c r="HB2149" s="255"/>
      <c r="HC2149" s="255"/>
      <c r="HD2149" s="255"/>
      <c r="HE2149" s="255"/>
      <c r="HF2149" s="255"/>
      <c r="HG2149" s="255"/>
      <c r="HH2149" s="255"/>
      <c r="HI2149" s="255"/>
      <c r="HJ2149" s="255"/>
      <c r="HK2149" s="255"/>
      <c r="HL2149" s="255"/>
      <c r="HM2149" s="255"/>
      <c r="HN2149" s="255"/>
      <c r="HO2149" s="255"/>
      <c r="HP2149" s="255"/>
      <c r="HQ2149" s="255"/>
      <c r="HR2149" s="255"/>
      <c r="HS2149" s="255"/>
      <c r="HT2149" s="255"/>
      <c r="HU2149" s="255"/>
      <c r="HV2149" s="255"/>
      <c r="HW2149" s="255"/>
      <c r="HX2149" s="255"/>
      <c r="HY2149" s="255"/>
      <c r="HZ2149" s="255"/>
      <c r="IA2149" s="255"/>
      <c r="IB2149" s="255"/>
      <c r="IC2149" s="255"/>
      <c r="ID2149" s="255"/>
      <c r="IE2149" s="255"/>
      <c r="IF2149" s="255"/>
      <c r="IG2149" s="255"/>
      <c r="IH2149" s="255"/>
      <c r="II2149" s="255"/>
      <c r="IJ2149" s="255"/>
      <c r="IK2149" s="255"/>
      <c r="IL2149" s="255"/>
      <c r="IM2149" s="255"/>
      <c r="IN2149" s="255"/>
      <c r="IO2149" s="255"/>
      <c r="IP2149" s="255"/>
      <c r="IQ2149" s="255"/>
      <c r="IR2149" s="255"/>
      <c r="IS2149" s="255"/>
      <c r="IT2149" s="255"/>
      <c r="IU2149" s="255"/>
      <c r="IV2149" s="255"/>
    </row>
    <row r="2150" spans="1:256">
      <c r="A2150" s="16">
        <v>41460.356469907405</v>
      </c>
      <c r="B2150" s="300">
        <v>6</v>
      </c>
      <c r="C2150" s="5">
        <v>0.92</v>
      </c>
      <c r="D2150" s="5">
        <v>0.94</v>
      </c>
      <c r="E2150" s="5">
        <v>0.92</v>
      </c>
      <c r="F2150" s="5">
        <v>0.93500000000000005</v>
      </c>
      <c r="G2150" s="6">
        <v>55474</v>
      </c>
      <c r="H2150" s="113">
        <f t="shared" ref="H2150:H2155" si="3747">F2150</f>
        <v>0.93500000000000005</v>
      </c>
      <c r="I2150" s="19">
        <f t="shared" si="3711"/>
        <v>3.8888888888888924E-2</v>
      </c>
      <c r="J2150" s="8">
        <f t="shared" si="3721"/>
        <v>0.9061330863230449</v>
      </c>
      <c r="K2150" s="8">
        <f t="shared" si="3722"/>
        <v>0.75656691367695494</v>
      </c>
      <c r="L2150" s="8">
        <f t="shared" si="3723"/>
        <v>0.83134999999999992</v>
      </c>
      <c r="M2150" s="19">
        <f t="shared" si="3724"/>
        <v>0.19769060732406404</v>
      </c>
      <c r="N2150" s="19">
        <f t="shared" si="3744"/>
        <v>0.31556614789331072</v>
      </c>
      <c r="O2150" s="19">
        <f t="shared" si="3745"/>
        <v>2.5543196612555875E-2</v>
      </c>
      <c r="P2150" s="19">
        <f t="shared" si="3712"/>
        <v>-1.5061200686633075E-2</v>
      </c>
      <c r="Q2150" s="303">
        <v>121</v>
      </c>
      <c r="R2150" s="306">
        <v>51912.92</v>
      </c>
      <c r="S2150" s="66">
        <f t="shared" si="3725"/>
        <v>429.03239669421487</v>
      </c>
      <c r="T2150" t="str">
        <f t="shared" si="3746"/>
        <v>BrokeBandUpper</v>
      </c>
      <c r="U2150" t="str">
        <f t="shared" si="3746"/>
        <v>BrokeBandUpper</v>
      </c>
      <c r="V2150" t="str">
        <f t="shared" si="3746"/>
        <v>BrokeBandUpper</v>
      </c>
      <c r="W2150" t="str">
        <f t="shared" si="3746"/>
        <v>BrokeBandUpper</v>
      </c>
      <c r="X2150" s="63"/>
      <c r="Y2150" s="219">
        <f t="shared" si="3726"/>
        <v>8.9560439560439544E-3</v>
      </c>
      <c r="Z2150" s="78">
        <f t="shared" si="3727"/>
        <v>0.85909551127312289</v>
      </c>
      <c r="AA2150" s="78">
        <f t="shared" si="3728"/>
        <v>0.85350464743574372</v>
      </c>
      <c r="AB2150" s="74">
        <f t="shared" si="3009"/>
        <v>2149</v>
      </c>
      <c r="AC2150" s="80">
        <f t="shared" si="3729"/>
        <v>1.6994858810522991E-2</v>
      </c>
      <c r="AD2150" s="79">
        <f t="shared" ref="AD2150:AD2155" si="3748">Z2150-AA2150</f>
        <v>5.5908638373791675E-3</v>
      </c>
      <c r="AE2150" s="81">
        <f t="shared" si="3730"/>
        <v>-1.1403994973143821E-2</v>
      </c>
      <c r="AF2150" s="19">
        <f t="shared" si="3731"/>
        <v>6.5504784937917716E-3</v>
      </c>
      <c r="AG2150" s="93">
        <f t="shared" si="3714"/>
        <v>0.21922805661750339</v>
      </c>
      <c r="AH2150" s="91">
        <f t="shared" si="3732"/>
        <v>1.0642893991309721E-3</v>
      </c>
      <c r="AI2150" s="96">
        <f t="shared" si="3733"/>
        <v>2136.9555889548419</v>
      </c>
      <c r="AJ2150" s="5">
        <f t="shared" ref="AJ2150:AJ2155" si="3749">F2150-F2149</f>
        <v>3.5000000000000031E-2</v>
      </c>
      <c r="AK2150" s="5">
        <f t="shared" ref="AK2150:AK2157" si="3750">IF(AJ2150&gt;0,AJ2150,0)</f>
        <v>3.5000000000000031E-2</v>
      </c>
      <c r="AL2150" s="5">
        <f t="shared" si="3734"/>
        <v>0</v>
      </c>
      <c r="AM2150" s="95">
        <f t="shared" si="3717"/>
        <v>1.4999999999999998E-2</v>
      </c>
      <c r="AN2150" s="95">
        <f t="shared" si="3735"/>
        <v>-6.0714285714285688E-3</v>
      </c>
      <c r="AO2150" s="78">
        <f t="shared" si="3736"/>
        <v>2.4705882352941182</v>
      </c>
      <c r="AP2150" s="296">
        <f t="shared" si="3737"/>
        <v>71.186440677966104</v>
      </c>
      <c r="AQ2150" s="8"/>
      <c r="AR2150" s="8">
        <f t="shared" si="3738"/>
        <v>0.50000000000000833</v>
      </c>
      <c r="AS2150" s="114">
        <f t="shared" si="3739"/>
        <v>27737.000000000462</v>
      </c>
      <c r="AT2150" s="103">
        <f t="shared" si="3740"/>
        <v>0.40601489225924436</v>
      </c>
      <c r="AU2150" s="5">
        <f t="shared" si="3741"/>
        <v>0.93500000000000005</v>
      </c>
      <c r="AV2150" s="93">
        <f t="shared" si="3742"/>
        <v>0.53429859079397701</v>
      </c>
      <c r="AW2150" s="210">
        <f t="shared" si="3743"/>
        <v>2.1739130434782507E-2</v>
      </c>
      <c r="AX2150" s="276">
        <f t="shared" si="3718"/>
        <v>1.4930115142220925E-3</v>
      </c>
      <c r="AY2150" s="19">
        <f t="shared" si="3719"/>
        <v>2.9319053793180765</v>
      </c>
      <c r="AZ2150" s="255"/>
      <c r="BA2150" s="255"/>
      <c r="BB2150" s="255"/>
      <c r="BC2150" s="255"/>
      <c r="BD2150" s="255"/>
      <c r="BE2150" s="255"/>
      <c r="BF2150" s="255"/>
      <c r="BG2150" s="255"/>
      <c r="BH2150" s="255"/>
      <c r="BI2150" s="255"/>
      <c r="BJ2150" s="255"/>
      <c r="BK2150" s="255"/>
      <c r="BL2150" s="255"/>
      <c r="BM2150" s="255"/>
      <c r="BN2150" s="255"/>
      <c r="BO2150" s="255"/>
      <c r="BP2150" s="255"/>
      <c r="BQ2150" s="255"/>
      <c r="BR2150" s="255"/>
      <c r="BS2150" s="255"/>
      <c r="BT2150" s="255"/>
      <c r="BU2150" s="255"/>
      <c r="BV2150" s="255"/>
      <c r="BW2150" s="255"/>
      <c r="BX2150" s="255"/>
      <c r="BY2150" s="255"/>
      <c r="BZ2150" s="255"/>
      <c r="CA2150" s="255"/>
      <c r="CB2150" s="255"/>
      <c r="CC2150" s="255"/>
      <c r="CD2150" s="255"/>
      <c r="CE2150" s="255"/>
      <c r="CF2150" s="255"/>
      <c r="CG2150" s="255"/>
      <c r="CH2150" s="255"/>
      <c r="CI2150" s="255"/>
      <c r="CJ2150" s="255"/>
      <c r="CK2150" s="255"/>
      <c r="CL2150" s="255"/>
      <c r="CM2150" s="255"/>
      <c r="CN2150" s="255"/>
      <c r="CO2150" s="255"/>
      <c r="CP2150" s="255"/>
      <c r="CQ2150" s="255"/>
      <c r="CR2150" s="255"/>
      <c r="CS2150" s="255"/>
      <c r="CT2150" s="255"/>
      <c r="CU2150" s="255"/>
      <c r="CV2150" s="255"/>
      <c r="CW2150" s="255"/>
      <c r="CX2150" s="255"/>
      <c r="CY2150" s="255"/>
      <c r="CZ2150" s="255"/>
      <c r="DA2150" s="255"/>
      <c r="DB2150" s="255"/>
      <c r="DC2150" s="255"/>
      <c r="DD2150" s="255"/>
      <c r="DE2150" s="255"/>
      <c r="DF2150" s="255"/>
      <c r="DG2150" s="255"/>
      <c r="DH2150" s="255"/>
      <c r="DI2150" s="255"/>
      <c r="DJ2150" s="255"/>
      <c r="DK2150" s="255"/>
      <c r="DL2150" s="255"/>
      <c r="DM2150" s="255"/>
      <c r="DN2150" s="255"/>
      <c r="DO2150" s="255"/>
      <c r="DP2150" s="255"/>
      <c r="DQ2150" s="255"/>
      <c r="DR2150" s="255"/>
      <c r="DS2150" s="255"/>
      <c r="DT2150" s="255"/>
      <c r="DU2150" s="255"/>
      <c r="DV2150" s="255"/>
      <c r="DW2150" s="255"/>
      <c r="DX2150" s="255"/>
      <c r="DY2150" s="255"/>
      <c r="DZ2150" s="255"/>
      <c r="EA2150" s="255"/>
      <c r="EB2150" s="255"/>
      <c r="EC2150" s="255"/>
      <c r="ED2150" s="255"/>
      <c r="EE2150" s="255"/>
      <c r="EF2150" s="255"/>
      <c r="EG2150" s="255"/>
      <c r="EH2150" s="255"/>
      <c r="EI2150" s="255"/>
      <c r="EJ2150" s="255"/>
      <c r="EK2150" s="255"/>
      <c r="EL2150" s="255"/>
      <c r="EM2150" s="255"/>
      <c r="EN2150" s="255"/>
      <c r="EO2150" s="255"/>
      <c r="EP2150" s="255"/>
      <c r="EQ2150" s="255"/>
      <c r="ER2150" s="255"/>
      <c r="ES2150" s="255"/>
      <c r="ET2150" s="255"/>
      <c r="EU2150" s="255"/>
      <c r="EV2150" s="255"/>
      <c r="EW2150" s="255"/>
      <c r="EX2150" s="255"/>
      <c r="EY2150" s="255"/>
      <c r="EZ2150" s="255"/>
      <c r="FA2150" s="255"/>
      <c r="FB2150" s="255"/>
      <c r="FC2150" s="255"/>
      <c r="FD2150" s="255"/>
      <c r="FE2150" s="255"/>
      <c r="FF2150" s="255"/>
      <c r="FG2150" s="255"/>
      <c r="FH2150" s="255"/>
      <c r="FI2150" s="255"/>
      <c r="FJ2150" s="255"/>
      <c r="FK2150" s="255"/>
      <c r="FL2150" s="255"/>
      <c r="FM2150" s="255"/>
      <c r="FN2150" s="255"/>
      <c r="FO2150" s="255"/>
      <c r="FP2150" s="255"/>
      <c r="FQ2150" s="255"/>
      <c r="FR2150" s="255"/>
      <c r="FS2150" s="255"/>
      <c r="FT2150" s="255"/>
      <c r="FU2150" s="255"/>
      <c r="FV2150" s="255"/>
      <c r="FW2150" s="255"/>
      <c r="FX2150" s="255"/>
      <c r="FY2150" s="255"/>
      <c r="FZ2150" s="255"/>
      <c r="GA2150" s="255"/>
      <c r="GB2150" s="255"/>
      <c r="GC2150" s="255"/>
      <c r="GD2150" s="255"/>
      <c r="GE2150" s="255"/>
      <c r="GF2150" s="255"/>
      <c r="GG2150" s="255"/>
      <c r="GH2150" s="255"/>
      <c r="GI2150" s="255"/>
      <c r="GJ2150" s="255"/>
      <c r="GK2150" s="255"/>
      <c r="GL2150" s="255"/>
      <c r="GM2150" s="255"/>
      <c r="GN2150" s="255"/>
      <c r="GO2150" s="255"/>
      <c r="GP2150" s="255"/>
      <c r="GQ2150" s="255"/>
      <c r="GR2150" s="255"/>
      <c r="GS2150" s="255"/>
      <c r="GT2150" s="255"/>
      <c r="GU2150" s="255"/>
      <c r="GV2150" s="255"/>
      <c r="GW2150" s="255"/>
      <c r="GX2150" s="255"/>
      <c r="GY2150" s="255"/>
      <c r="GZ2150" s="255"/>
      <c r="HA2150" s="255"/>
      <c r="HB2150" s="255"/>
      <c r="HC2150" s="255"/>
      <c r="HD2150" s="255"/>
      <c r="HE2150" s="255"/>
      <c r="HF2150" s="255"/>
      <c r="HG2150" s="255"/>
      <c r="HH2150" s="255"/>
      <c r="HI2150" s="255"/>
      <c r="HJ2150" s="255"/>
      <c r="HK2150" s="255"/>
      <c r="HL2150" s="255"/>
      <c r="HM2150" s="255"/>
      <c r="HN2150" s="255"/>
      <c r="HO2150" s="255"/>
      <c r="HP2150" s="255"/>
      <c r="HQ2150" s="255"/>
      <c r="HR2150" s="255"/>
      <c r="HS2150" s="255"/>
      <c r="HT2150" s="255"/>
      <c r="HU2150" s="255"/>
      <c r="HV2150" s="255"/>
      <c r="HW2150" s="255"/>
      <c r="HX2150" s="255"/>
      <c r="HY2150" s="255"/>
      <c r="HZ2150" s="255"/>
      <c r="IA2150" s="255"/>
      <c r="IB2150" s="255"/>
      <c r="IC2150" s="255"/>
      <c r="ID2150" s="255"/>
      <c r="IE2150" s="255"/>
      <c r="IF2150" s="255"/>
      <c r="IG2150" s="255"/>
      <c r="IH2150" s="255"/>
      <c r="II2150" s="255"/>
      <c r="IJ2150" s="255"/>
      <c r="IK2150" s="255"/>
      <c r="IL2150" s="255"/>
      <c r="IM2150" s="255"/>
      <c r="IN2150" s="255"/>
      <c r="IO2150" s="255"/>
      <c r="IP2150" s="255"/>
      <c r="IQ2150" s="255"/>
      <c r="IR2150" s="255"/>
      <c r="IS2150" s="255"/>
      <c r="IT2150" s="255"/>
      <c r="IU2150" s="255"/>
      <c r="IV2150" s="255"/>
    </row>
    <row r="2151" spans="1:256" ht="13">
      <c r="A2151" s="16">
        <v>41463.363761574074</v>
      </c>
      <c r="B2151" s="300">
        <v>2</v>
      </c>
      <c r="C2151" s="5">
        <v>0.89500000000000002</v>
      </c>
      <c r="D2151" s="5">
        <v>0.93</v>
      </c>
      <c r="E2151" s="5">
        <v>0.89500000000000002</v>
      </c>
      <c r="F2151" s="5">
        <v>0.90500000000000003</v>
      </c>
      <c r="G2151" s="6">
        <v>96822</v>
      </c>
      <c r="H2151" s="113">
        <f t="shared" si="3747"/>
        <v>0.90500000000000003</v>
      </c>
      <c r="I2151" s="19">
        <f t="shared" ref="I2151:I2157" si="3751">IF(A2152&gt;A2151,(H2151-H2150)/H2150, (H2151-H2152)/H2152)</f>
        <v>-3.2085561497326227E-2</v>
      </c>
      <c r="J2151" s="8">
        <f t="shared" si="3721"/>
        <v>0.9167132541573817</v>
      </c>
      <c r="K2151" s="8">
        <f t="shared" si="3722"/>
        <v>0.75448674584261832</v>
      </c>
      <c r="L2151" s="8">
        <f t="shared" si="3723"/>
        <v>0.83560000000000001</v>
      </c>
      <c r="M2151" s="19">
        <f t="shared" si="3724"/>
        <v>0.21501571658967605</v>
      </c>
      <c r="N2151" s="19">
        <f t="shared" si="3744"/>
        <v>8.7637493253343343E-2</v>
      </c>
      <c r="O2151" s="19">
        <f t="shared" si="3745"/>
        <v>1.1676174277301322E-2</v>
      </c>
      <c r="P2151" s="19">
        <f t="shared" ref="P2151:P2157" si="3752">IF(A2152&gt;A2151,(K2151-K2150)/K2150, (K2151-K2152)/K2152)</f>
        <v>-2.7494829561431604E-3</v>
      </c>
      <c r="Q2151" s="303">
        <v>179</v>
      </c>
      <c r="R2151" s="306">
        <v>88140.081000000006</v>
      </c>
      <c r="S2151" s="66">
        <f t="shared" si="3725"/>
        <v>492.40268715083801</v>
      </c>
      <c r="T2151" t="str">
        <f t="shared" ref="T2151:W2152" si="3753">IF(C2151&gt;$J2151,"BrokeBandUpper", IF(C2151&lt;$K2151,"BrokeBandLower", ""))</f>
        <v/>
      </c>
      <c r="U2151" t="str">
        <f t="shared" si="3753"/>
        <v>BrokeBandUpper</v>
      </c>
      <c r="V2151" t="str">
        <f t="shared" si="3753"/>
        <v/>
      </c>
      <c r="W2151" t="str">
        <f t="shared" si="3753"/>
        <v/>
      </c>
      <c r="X2151" s="63"/>
      <c r="Y2151" s="287">
        <f t="shared" si="3726"/>
        <v>9.6923076923076945E-3</v>
      </c>
      <c r="Z2151" s="288">
        <f t="shared" si="3727"/>
        <v>0.86616480253706196</v>
      </c>
      <c r="AA2151" s="288">
        <f t="shared" si="3728"/>
        <v>0.85731530352549867</v>
      </c>
      <c r="AB2151" s="289">
        <f t="shared" si="3009"/>
        <v>2150</v>
      </c>
      <c r="AC2151" s="290">
        <f t="shared" si="3729"/>
        <v>1.6202795187765687E-2</v>
      </c>
      <c r="AD2151" s="284">
        <f t="shared" si="3748"/>
        <v>8.8494990115632888E-3</v>
      </c>
      <c r="AE2151" s="291">
        <f t="shared" si="3730"/>
        <v>-7.3532961762023986E-3</v>
      </c>
      <c r="AF2151" s="213">
        <f t="shared" si="3731"/>
        <v>1.0322338788508611E-2</v>
      </c>
      <c r="AG2151" s="213">
        <f t="shared" ref="AG2151:AG2157" si="3754">IF(A2152&gt;A2151,(AC2151-AC2150)/AC2150, (AC2151-AC2152)/AC2152)</f>
        <v>-4.6606072553357601E-2</v>
      </c>
      <c r="AH2151" s="292">
        <f t="shared" si="3732"/>
        <v>1.1728329578605315E-3</v>
      </c>
      <c r="AI2151" s="293">
        <f t="shared" si="3733"/>
        <v>2137.4928529803674</v>
      </c>
      <c r="AJ2151" s="294">
        <f t="shared" si="3749"/>
        <v>-3.0000000000000027E-2</v>
      </c>
      <c r="AK2151" s="294">
        <f t="shared" si="3750"/>
        <v>0</v>
      </c>
      <c r="AL2151" s="294">
        <f t="shared" si="3734"/>
        <v>-3.0000000000000027E-2</v>
      </c>
      <c r="AM2151" s="295">
        <f t="shared" ref="AM2151:AM2156" si="3755">(AVERAGE(AK2138:AK2151))</f>
        <v>1.4999999999999998E-2</v>
      </c>
      <c r="AN2151" s="295">
        <f t="shared" si="3735"/>
        <v>-7.4999999999999989E-3</v>
      </c>
      <c r="AO2151" s="288">
        <f t="shared" si="3736"/>
        <v>2</v>
      </c>
      <c r="AP2151" s="296">
        <f t="shared" si="3737"/>
        <v>66.666666666666657</v>
      </c>
      <c r="AQ2151" s="285"/>
      <c r="AR2151" s="285">
        <f t="shared" si="3738"/>
        <v>-0.42857142857142855</v>
      </c>
      <c r="AS2151" s="286">
        <f t="shared" si="3739"/>
        <v>-41495.142857142855</v>
      </c>
      <c r="AT2151" s="103">
        <f t="shared" si="3740"/>
        <v>0.41014470511705881</v>
      </c>
      <c r="AU2151" s="294">
        <f t="shared" si="3741"/>
        <v>0.90500000000000003</v>
      </c>
      <c r="AV2151" s="213">
        <f t="shared" si="3742"/>
        <v>-0.47078630273941829</v>
      </c>
      <c r="AW2151" s="298">
        <f t="shared" si="3743"/>
        <v>3.9106145251396683E-2</v>
      </c>
      <c r="AX2151" s="297">
        <f t="shared" ref="AX2151:AX2156" si="3756">SLOPE(M2138:M2151,AB2138:AB2151)</f>
        <v>4.0988372890779865E-3</v>
      </c>
      <c r="AY2151" s="213">
        <f t="shared" si="3719"/>
        <v>1.74534874649886</v>
      </c>
      <c r="AZ2151" s="255"/>
      <c r="BA2151" s="255"/>
      <c r="BB2151" s="255"/>
      <c r="BC2151" s="255"/>
      <c r="BD2151" s="255"/>
      <c r="BE2151" s="255"/>
      <c r="BF2151" s="255"/>
      <c r="BG2151" s="255"/>
      <c r="BH2151" s="255"/>
      <c r="BI2151" s="255"/>
      <c r="BJ2151" s="255"/>
      <c r="BK2151" s="255"/>
      <c r="BL2151" s="255"/>
      <c r="BM2151" s="255"/>
      <c r="BN2151" s="255"/>
      <c r="BO2151" s="255"/>
      <c r="BP2151" s="255"/>
      <c r="BQ2151" s="255"/>
      <c r="BR2151" s="255"/>
      <c r="BS2151" s="255"/>
      <c r="BT2151" s="255"/>
      <c r="BU2151" s="255"/>
      <c r="BV2151" s="255"/>
      <c r="BW2151" s="255"/>
      <c r="BX2151" s="255"/>
      <c r="BY2151" s="255"/>
      <c r="BZ2151" s="255"/>
      <c r="CA2151" s="255"/>
      <c r="CB2151" s="255"/>
      <c r="CC2151" s="255"/>
      <c r="CD2151" s="255"/>
      <c r="CE2151" s="255"/>
      <c r="CF2151" s="255"/>
      <c r="CG2151" s="255"/>
      <c r="CH2151" s="255"/>
      <c r="CI2151" s="255"/>
      <c r="CJ2151" s="255"/>
      <c r="CK2151" s="255"/>
      <c r="CL2151" s="255"/>
      <c r="CM2151" s="255"/>
      <c r="CN2151" s="255"/>
      <c r="CO2151" s="255"/>
      <c r="CP2151" s="255"/>
      <c r="CQ2151" s="255"/>
      <c r="CR2151" s="255"/>
      <c r="CS2151" s="255"/>
      <c r="CT2151" s="255"/>
      <c r="CU2151" s="255"/>
      <c r="CV2151" s="255"/>
      <c r="CW2151" s="255"/>
      <c r="CX2151" s="255"/>
      <c r="CY2151" s="255"/>
      <c r="CZ2151" s="255"/>
      <c r="DA2151" s="255"/>
      <c r="DB2151" s="255"/>
      <c r="DC2151" s="255"/>
      <c r="DD2151" s="255"/>
      <c r="DE2151" s="255"/>
      <c r="DF2151" s="255"/>
      <c r="DG2151" s="255"/>
      <c r="DH2151" s="255"/>
      <c r="DI2151" s="255"/>
      <c r="DJ2151" s="255"/>
      <c r="DK2151" s="255"/>
      <c r="DL2151" s="255"/>
      <c r="DM2151" s="255"/>
      <c r="DN2151" s="255"/>
      <c r="DO2151" s="255"/>
      <c r="DP2151" s="255"/>
      <c r="DQ2151" s="255"/>
      <c r="DR2151" s="255"/>
      <c r="DS2151" s="255"/>
      <c r="DT2151" s="255"/>
      <c r="DU2151" s="255"/>
      <c r="DV2151" s="255"/>
      <c r="DW2151" s="255"/>
      <c r="DX2151" s="255"/>
      <c r="DY2151" s="255"/>
      <c r="DZ2151" s="255"/>
      <c r="EA2151" s="255"/>
      <c r="EB2151" s="255"/>
      <c r="EC2151" s="255"/>
      <c r="ED2151" s="255"/>
      <c r="EE2151" s="255"/>
      <c r="EF2151" s="255"/>
      <c r="EG2151" s="255"/>
      <c r="EH2151" s="255"/>
      <c r="EI2151" s="255"/>
      <c r="EJ2151" s="255"/>
      <c r="EK2151" s="255"/>
      <c r="EL2151" s="255"/>
      <c r="EM2151" s="255"/>
      <c r="EN2151" s="255"/>
      <c r="EO2151" s="255"/>
      <c r="EP2151" s="255"/>
      <c r="EQ2151" s="255"/>
      <c r="ER2151" s="255"/>
      <c r="ES2151" s="255"/>
      <c r="ET2151" s="255"/>
      <c r="EU2151" s="255"/>
      <c r="EV2151" s="255"/>
      <c r="EW2151" s="255"/>
      <c r="EX2151" s="255"/>
      <c r="EY2151" s="255"/>
      <c r="EZ2151" s="255"/>
      <c r="FA2151" s="255"/>
      <c r="FB2151" s="255"/>
      <c r="FC2151" s="255"/>
      <c r="FD2151" s="255"/>
      <c r="FE2151" s="255"/>
      <c r="FF2151" s="255"/>
      <c r="FG2151" s="255"/>
      <c r="FH2151" s="255"/>
      <c r="FI2151" s="255"/>
      <c r="FJ2151" s="255"/>
      <c r="FK2151" s="255"/>
      <c r="FL2151" s="255"/>
      <c r="FM2151" s="255"/>
      <c r="FN2151" s="255"/>
      <c r="FO2151" s="255"/>
      <c r="FP2151" s="255"/>
      <c r="FQ2151" s="255"/>
      <c r="FR2151" s="255"/>
      <c r="FS2151" s="255"/>
      <c r="FT2151" s="255"/>
      <c r="FU2151" s="255"/>
      <c r="FV2151" s="255"/>
      <c r="FW2151" s="255"/>
      <c r="FX2151" s="255"/>
      <c r="FY2151" s="255"/>
      <c r="FZ2151" s="255"/>
      <c r="GA2151" s="255"/>
      <c r="GB2151" s="255"/>
      <c r="GC2151" s="255"/>
      <c r="GD2151" s="255"/>
      <c r="GE2151" s="255"/>
      <c r="GF2151" s="255"/>
      <c r="GG2151" s="255"/>
      <c r="GH2151" s="255"/>
      <c r="GI2151" s="255"/>
      <c r="GJ2151" s="255"/>
      <c r="GK2151" s="255"/>
      <c r="GL2151" s="255"/>
      <c r="GM2151" s="255"/>
      <c r="GN2151" s="255"/>
      <c r="GO2151" s="255"/>
      <c r="GP2151" s="255"/>
      <c r="GQ2151" s="255"/>
      <c r="GR2151" s="255"/>
      <c r="GS2151" s="255"/>
      <c r="GT2151" s="255"/>
      <c r="GU2151" s="255"/>
      <c r="GV2151" s="255"/>
      <c r="GW2151" s="255"/>
      <c r="GX2151" s="255"/>
      <c r="GY2151" s="255"/>
      <c r="GZ2151" s="255"/>
      <c r="HA2151" s="255"/>
      <c r="HB2151" s="255"/>
      <c r="HC2151" s="255"/>
      <c r="HD2151" s="255"/>
      <c r="HE2151" s="255"/>
      <c r="HF2151" s="255"/>
      <c r="HG2151" s="255"/>
      <c r="HH2151" s="255"/>
      <c r="HI2151" s="255"/>
      <c r="HJ2151" s="255"/>
      <c r="HK2151" s="255"/>
      <c r="HL2151" s="255"/>
      <c r="HM2151" s="255"/>
      <c r="HN2151" s="255"/>
      <c r="HO2151" s="255"/>
      <c r="HP2151" s="255"/>
      <c r="HQ2151" s="255"/>
      <c r="HR2151" s="255"/>
      <c r="HS2151" s="255"/>
      <c r="HT2151" s="255"/>
      <c r="HU2151" s="255"/>
      <c r="HV2151" s="255"/>
      <c r="HW2151" s="255"/>
      <c r="HX2151" s="255"/>
      <c r="HY2151" s="255"/>
      <c r="HZ2151" s="255"/>
      <c r="IA2151" s="255"/>
      <c r="IB2151" s="255"/>
      <c r="IC2151" s="255"/>
      <c r="ID2151" s="255"/>
      <c r="IE2151" s="255"/>
      <c r="IF2151" s="255"/>
      <c r="IG2151" s="255"/>
      <c r="IH2151" s="255"/>
      <c r="II2151" s="255"/>
      <c r="IJ2151" s="255"/>
      <c r="IK2151" s="255"/>
      <c r="IL2151" s="255"/>
      <c r="IM2151" s="255"/>
      <c r="IN2151" s="255"/>
      <c r="IO2151" s="255"/>
      <c r="IP2151" s="255"/>
      <c r="IQ2151" s="255"/>
      <c r="IR2151" s="255"/>
      <c r="IS2151" s="255"/>
      <c r="IT2151" s="255"/>
      <c r="IU2151" s="255"/>
      <c r="IV2151" s="255"/>
    </row>
    <row r="2152" spans="1:256">
      <c r="A2152" s="16">
        <v>41464.402395833335</v>
      </c>
      <c r="B2152" s="300">
        <v>3</v>
      </c>
      <c r="C2152" s="5">
        <v>0.93</v>
      </c>
      <c r="D2152" s="5">
        <v>0.94</v>
      </c>
      <c r="E2152" s="5">
        <v>0.90500000000000003</v>
      </c>
      <c r="F2152" s="5">
        <v>0.93</v>
      </c>
      <c r="G2152" s="6">
        <v>53953</v>
      </c>
      <c r="H2152" s="113">
        <f t="shared" si="3747"/>
        <v>0.93</v>
      </c>
      <c r="I2152" s="19">
        <f t="shared" si="3751"/>
        <v>2.7624309392265217E-2</v>
      </c>
      <c r="J2152" s="8">
        <f t="shared" si="3721"/>
        <v>0.93107670031387157</v>
      </c>
      <c r="K2152" s="8">
        <f t="shared" si="3722"/>
        <v>0.74912329968612834</v>
      </c>
      <c r="L2152" s="8">
        <f t="shared" si="3723"/>
        <v>0.84009999999999996</v>
      </c>
      <c r="M2152" s="19">
        <f t="shared" si="3724"/>
        <v>0.24288845468293274</v>
      </c>
      <c r="N2152" s="19">
        <f t="shared" si="3744"/>
        <v>0.12963116620189891</v>
      </c>
      <c r="O2152" s="19">
        <f t="shared" si="3745"/>
        <v>1.5668417677338346E-2</v>
      </c>
      <c r="P2152" s="19">
        <f t="shared" si="3752"/>
        <v>-7.1087347604761849E-3</v>
      </c>
      <c r="Q2152" s="303">
        <v>235</v>
      </c>
      <c r="R2152" s="306">
        <v>50088.690999999999</v>
      </c>
      <c r="S2152" s="66">
        <f t="shared" si="3725"/>
        <v>213.1433659574468</v>
      </c>
      <c r="T2152" t="str">
        <f t="shared" si="3753"/>
        <v/>
      </c>
      <c r="U2152" t="str">
        <f t="shared" si="3753"/>
        <v>BrokeBandUpper</v>
      </c>
      <c r="V2152" t="str">
        <f t="shared" si="3753"/>
        <v/>
      </c>
      <c r="W2152" t="str">
        <f t="shared" si="3753"/>
        <v/>
      </c>
      <c r="X2152" s="63"/>
      <c r="Y2152" s="219">
        <f t="shared" si="3726"/>
        <v>1.0351648351648356E-2</v>
      </c>
      <c r="Z2152" s="78">
        <f t="shared" si="3727"/>
        <v>0.87599542294635446</v>
      </c>
      <c r="AA2152" s="78">
        <f t="shared" si="3728"/>
        <v>0.86269397106461176</v>
      </c>
      <c r="AB2152" s="74">
        <f t="shared" si="3009"/>
        <v>2151</v>
      </c>
      <c r="AC2152" s="80">
        <f t="shared" si="3729"/>
        <v>1.6523798446356076E-2</v>
      </c>
      <c r="AD2152" s="79">
        <f t="shared" si="3748"/>
        <v>1.3301451881742699E-2</v>
      </c>
      <c r="AE2152" s="81">
        <f t="shared" si="3730"/>
        <v>-3.2223465646133787E-3</v>
      </c>
      <c r="AF2152" s="19">
        <f t="shared" si="3731"/>
        <v>1.541850566699565E-2</v>
      </c>
      <c r="AG2152" s="93">
        <f t="shared" si="3754"/>
        <v>1.981159762068524E-2</v>
      </c>
      <c r="AH2152" s="91">
        <f t="shared" si="3732"/>
        <v>1.2033154071908695E-3</v>
      </c>
      <c r="AI2152" s="96">
        <f t="shared" si="3733"/>
        <v>2137.7668233452719</v>
      </c>
      <c r="AJ2152" s="5">
        <f t="shared" si="3749"/>
        <v>2.5000000000000022E-2</v>
      </c>
      <c r="AK2152" s="5">
        <f t="shared" si="3750"/>
        <v>2.5000000000000022E-2</v>
      </c>
      <c r="AL2152" s="5">
        <f t="shared" si="3734"/>
        <v>0</v>
      </c>
      <c r="AM2152" s="95">
        <f t="shared" si="3755"/>
        <v>1.6785714285714286E-2</v>
      </c>
      <c r="AN2152" s="95">
        <f t="shared" si="3735"/>
        <v>-6.7857142857142838E-3</v>
      </c>
      <c r="AO2152" s="78">
        <f t="shared" si="3736"/>
        <v>2.4736842105263164</v>
      </c>
      <c r="AP2152" s="296">
        <f t="shared" si="3737"/>
        <v>71.212121212121218</v>
      </c>
      <c r="AQ2152" s="8"/>
      <c r="AR2152" s="8">
        <f t="shared" si="3738"/>
        <v>0.4285714285714331</v>
      </c>
      <c r="AS2152" s="114">
        <f t="shared" si="3739"/>
        <v>23122.71428571453</v>
      </c>
      <c r="AT2152" s="103">
        <f t="shared" si="3740"/>
        <v>0.36664724886066385</v>
      </c>
      <c r="AU2152" s="5">
        <f t="shared" si="3741"/>
        <v>0.93</v>
      </c>
      <c r="AV2152" s="93">
        <f t="shared" si="3742"/>
        <v>0.46163542756017584</v>
      </c>
      <c r="AW2152" s="210">
        <f t="shared" si="3743"/>
        <v>3.8674033149171179E-2</v>
      </c>
      <c r="AX2152" s="276">
        <f t="shared" si="3756"/>
        <v>7.1791724540080596E-3</v>
      </c>
      <c r="AY2152" s="19">
        <f t="shared" si="3719"/>
        <v>0.75151438022146511</v>
      </c>
      <c r="AZ2152" s="255"/>
      <c r="BA2152" s="255"/>
      <c r="BB2152" s="255"/>
      <c r="BC2152" s="255"/>
      <c r="BD2152" s="255"/>
      <c r="BE2152" s="255"/>
      <c r="BF2152" s="255"/>
      <c r="BG2152" s="255"/>
      <c r="BH2152" s="255"/>
      <c r="BI2152" s="255"/>
      <c r="BJ2152" s="255"/>
      <c r="BK2152" s="255"/>
      <c r="BL2152" s="255"/>
      <c r="BM2152" s="255"/>
      <c r="BN2152" s="255"/>
      <c r="BO2152" s="255"/>
      <c r="BP2152" s="255"/>
      <c r="BQ2152" s="255"/>
      <c r="BR2152" s="255"/>
      <c r="BS2152" s="255"/>
      <c r="BT2152" s="255"/>
      <c r="BU2152" s="255"/>
      <c r="BV2152" s="255"/>
      <c r="BW2152" s="255"/>
      <c r="BX2152" s="255"/>
      <c r="BY2152" s="255"/>
      <c r="BZ2152" s="255"/>
      <c r="CA2152" s="255"/>
      <c r="CB2152" s="255"/>
      <c r="CC2152" s="255"/>
      <c r="CD2152" s="255"/>
      <c r="CE2152" s="255"/>
      <c r="CF2152" s="255"/>
      <c r="CG2152" s="255"/>
      <c r="CH2152" s="255"/>
      <c r="CI2152" s="255"/>
      <c r="CJ2152" s="255"/>
      <c r="CK2152" s="255"/>
      <c r="CL2152" s="255"/>
      <c r="CM2152" s="255"/>
      <c r="CN2152" s="255"/>
      <c r="CO2152" s="255"/>
      <c r="CP2152" s="255"/>
      <c r="CQ2152" s="255"/>
      <c r="CR2152" s="255"/>
      <c r="CS2152" s="255"/>
      <c r="CT2152" s="255"/>
      <c r="CU2152" s="255"/>
      <c r="CV2152" s="255"/>
      <c r="CW2152" s="255"/>
      <c r="CX2152" s="255"/>
      <c r="CY2152" s="255"/>
      <c r="CZ2152" s="255"/>
      <c r="DA2152" s="255"/>
      <c r="DB2152" s="255"/>
      <c r="DC2152" s="255"/>
      <c r="DD2152" s="255"/>
      <c r="DE2152" s="255"/>
      <c r="DF2152" s="255"/>
      <c r="DG2152" s="255"/>
      <c r="DH2152" s="255"/>
      <c r="DI2152" s="255"/>
      <c r="DJ2152" s="255"/>
      <c r="DK2152" s="255"/>
      <c r="DL2152" s="255"/>
      <c r="DM2152" s="255"/>
      <c r="DN2152" s="255"/>
      <c r="DO2152" s="255"/>
      <c r="DP2152" s="255"/>
      <c r="DQ2152" s="255"/>
      <c r="DR2152" s="255"/>
      <c r="DS2152" s="255"/>
      <c r="DT2152" s="255"/>
      <c r="DU2152" s="255"/>
      <c r="DV2152" s="255"/>
      <c r="DW2152" s="255"/>
      <c r="DX2152" s="255"/>
      <c r="DY2152" s="255"/>
      <c r="DZ2152" s="255"/>
      <c r="EA2152" s="255"/>
      <c r="EB2152" s="255"/>
      <c r="EC2152" s="255"/>
      <c r="ED2152" s="255"/>
      <c r="EE2152" s="255"/>
      <c r="EF2152" s="255"/>
      <c r="EG2152" s="255"/>
      <c r="EH2152" s="255"/>
      <c r="EI2152" s="255"/>
      <c r="EJ2152" s="255"/>
      <c r="EK2152" s="255"/>
      <c r="EL2152" s="255"/>
      <c r="EM2152" s="255"/>
      <c r="EN2152" s="255"/>
      <c r="EO2152" s="255"/>
      <c r="EP2152" s="255"/>
      <c r="EQ2152" s="255"/>
      <c r="ER2152" s="255"/>
      <c r="ES2152" s="255"/>
      <c r="ET2152" s="255"/>
      <c r="EU2152" s="255"/>
      <c r="EV2152" s="255"/>
      <c r="EW2152" s="255"/>
      <c r="EX2152" s="255"/>
      <c r="EY2152" s="255"/>
      <c r="EZ2152" s="255"/>
      <c r="FA2152" s="255"/>
      <c r="FB2152" s="255"/>
      <c r="FC2152" s="255"/>
      <c r="FD2152" s="255"/>
      <c r="FE2152" s="255"/>
      <c r="FF2152" s="255"/>
      <c r="FG2152" s="255"/>
      <c r="FH2152" s="255"/>
      <c r="FI2152" s="255"/>
      <c r="FJ2152" s="255"/>
      <c r="FK2152" s="255"/>
      <c r="FL2152" s="255"/>
      <c r="FM2152" s="255"/>
      <c r="FN2152" s="255"/>
      <c r="FO2152" s="255"/>
      <c r="FP2152" s="255"/>
      <c r="FQ2152" s="255"/>
      <c r="FR2152" s="255"/>
      <c r="FS2152" s="255"/>
      <c r="FT2152" s="255"/>
      <c r="FU2152" s="255"/>
      <c r="FV2152" s="255"/>
      <c r="FW2152" s="255"/>
      <c r="FX2152" s="255"/>
      <c r="FY2152" s="255"/>
      <c r="FZ2152" s="255"/>
      <c r="GA2152" s="255"/>
      <c r="GB2152" s="255"/>
      <c r="GC2152" s="255"/>
      <c r="GD2152" s="255"/>
      <c r="GE2152" s="255"/>
      <c r="GF2152" s="255"/>
      <c r="GG2152" s="255"/>
      <c r="GH2152" s="255"/>
      <c r="GI2152" s="255"/>
      <c r="GJ2152" s="255"/>
      <c r="GK2152" s="255"/>
      <c r="GL2152" s="255"/>
      <c r="GM2152" s="255"/>
      <c r="GN2152" s="255"/>
      <c r="GO2152" s="255"/>
      <c r="GP2152" s="255"/>
      <c r="GQ2152" s="255"/>
      <c r="GR2152" s="255"/>
      <c r="GS2152" s="255"/>
      <c r="GT2152" s="255"/>
      <c r="GU2152" s="255"/>
      <c r="GV2152" s="255"/>
      <c r="GW2152" s="255"/>
      <c r="GX2152" s="255"/>
      <c r="GY2152" s="255"/>
      <c r="GZ2152" s="255"/>
      <c r="HA2152" s="255"/>
      <c r="HB2152" s="255"/>
      <c r="HC2152" s="255"/>
      <c r="HD2152" s="255"/>
      <c r="HE2152" s="255"/>
      <c r="HF2152" s="255"/>
      <c r="HG2152" s="255"/>
      <c r="HH2152" s="255"/>
      <c r="HI2152" s="255"/>
      <c r="HJ2152" s="255"/>
      <c r="HK2152" s="255"/>
      <c r="HL2152" s="255"/>
      <c r="HM2152" s="255"/>
      <c r="HN2152" s="255"/>
      <c r="HO2152" s="255"/>
      <c r="HP2152" s="255"/>
      <c r="HQ2152" s="255"/>
      <c r="HR2152" s="255"/>
      <c r="HS2152" s="255"/>
      <c r="HT2152" s="255"/>
      <c r="HU2152" s="255"/>
      <c r="HV2152" s="255"/>
      <c r="HW2152" s="255"/>
      <c r="HX2152" s="255"/>
      <c r="HY2152" s="255"/>
      <c r="HZ2152" s="255"/>
      <c r="IA2152" s="255"/>
      <c r="IB2152" s="255"/>
      <c r="IC2152" s="255"/>
      <c r="ID2152" s="255"/>
      <c r="IE2152" s="255"/>
      <c r="IF2152" s="255"/>
      <c r="IG2152" s="255"/>
      <c r="IH2152" s="255"/>
      <c r="II2152" s="255"/>
      <c r="IJ2152" s="255"/>
      <c r="IK2152" s="255"/>
      <c r="IL2152" s="255"/>
      <c r="IM2152" s="255"/>
      <c r="IN2152" s="255"/>
      <c r="IO2152" s="255"/>
      <c r="IP2152" s="255"/>
      <c r="IQ2152" s="255"/>
      <c r="IR2152" s="255"/>
      <c r="IS2152" s="255"/>
      <c r="IT2152" s="255"/>
      <c r="IU2152" s="255"/>
      <c r="IV2152" s="255"/>
    </row>
    <row r="2153" spans="1:256" ht="13">
      <c r="A2153" s="16">
        <v>41465.428344907406</v>
      </c>
      <c r="B2153" s="300">
        <v>4</v>
      </c>
      <c r="C2153" s="5">
        <v>0.93500000000000005</v>
      </c>
      <c r="D2153" s="5">
        <v>0.93500000000000005</v>
      </c>
      <c r="E2153" s="5">
        <v>0.91500000000000004</v>
      </c>
      <c r="F2153" s="5">
        <v>0.91500000000000004</v>
      </c>
      <c r="G2153" s="6">
        <v>67861</v>
      </c>
      <c r="H2153" s="113">
        <f t="shared" si="3747"/>
        <v>0.91500000000000004</v>
      </c>
      <c r="I2153" s="19">
        <f t="shared" si="3751"/>
        <v>-1.612903225806453E-2</v>
      </c>
      <c r="J2153" s="8">
        <f t="shared" si="3721"/>
        <v>0.94091097022204173</v>
      </c>
      <c r="K2153" s="8">
        <f t="shared" si="3722"/>
        <v>0.74878902977795803</v>
      </c>
      <c r="L2153" s="8">
        <f t="shared" si="3723"/>
        <v>0.84484999999999988</v>
      </c>
      <c r="M2153" s="19">
        <f t="shared" si="3724"/>
        <v>0.25657686318007961</v>
      </c>
      <c r="N2153" s="19">
        <f t="shared" si="3744"/>
        <v>5.6356768851017439E-2</v>
      </c>
      <c r="O2153" s="19">
        <f t="shared" si="3745"/>
        <v>1.0562255402648315E-2</v>
      </c>
      <c r="P2153" s="19">
        <f t="shared" si="3752"/>
        <v>-4.4621480644156853E-4</v>
      </c>
      <c r="Q2153" s="303">
        <v>324</v>
      </c>
      <c r="R2153" s="306">
        <v>62544.614999999998</v>
      </c>
      <c r="S2153" s="66">
        <f t="shared" si="3725"/>
        <v>193.03893518518518</v>
      </c>
      <c r="T2153" t="str">
        <f t="shared" ref="T2153:W2154" si="3757">IF(C2153&gt;$J2153,"BrokeBandUpper", IF(C2153&lt;$K2153,"BrokeBandLower", ""))</f>
        <v/>
      </c>
      <c r="U2153" t="str">
        <f t="shared" si="3757"/>
        <v/>
      </c>
      <c r="V2153" t="str">
        <f t="shared" si="3757"/>
        <v/>
      </c>
      <c r="W2153" t="str">
        <f t="shared" si="3757"/>
        <v/>
      </c>
      <c r="X2153" s="63"/>
      <c r="Y2153" s="287">
        <f t="shared" si="3726"/>
        <v>9.8021978021978085E-3</v>
      </c>
      <c r="Z2153" s="288">
        <f t="shared" si="3727"/>
        <v>0.88200212781261589</v>
      </c>
      <c r="AA2153" s="288">
        <f t="shared" si="3728"/>
        <v>0.86656461720583045</v>
      </c>
      <c r="AB2153" s="289">
        <f t="shared" si="3009"/>
        <v>2152</v>
      </c>
      <c r="AC2153" s="290">
        <f t="shared" si="3729"/>
        <v>1.4927885737119057E-2</v>
      </c>
      <c r="AD2153" s="284">
        <f t="shared" si="3748"/>
        <v>1.5437510606785443E-2</v>
      </c>
      <c r="AE2153" s="291">
        <f t="shared" si="3730"/>
        <v>5.0962486966638553E-4</v>
      </c>
      <c r="AF2153" s="213">
        <f t="shared" si="3731"/>
        <v>1.7814609897831374E-2</v>
      </c>
      <c r="AG2153" s="213">
        <f t="shared" si="3754"/>
        <v>-9.6582678275705991E-2</v>
      </c>
      <c r="AH2153" s="292">
        <f t="shared" si="3732"/>
        <v>1.1031719875103658E-3</v>
      </c>
      <c r="AI2153" s="293">
        <f t="shared" si="3733"/>
        <v>2137.6068031506188</v>
      </c>
      <c r="AJ2153" s="294">
        <f t="shared" si="3749"/>
        <v>-1.5000000000000013E-2</v>
      </c>
      <c r="AK2153" s="294">
        <f t="shared" si="3750"/>
        <v>0</v>
      </c>
      <c r="AL2153" s="294">
        <f t="shared" si="3734"/>
        <v>-1.5000000000000013E-2</v>
      </c>
      <c r="AM2153" s="295">
        <f t="shared" si="3755"/>
        <v>1.6785714285714286E-2</v>
      </c>
      <c r="AN2153" s="295">
        <f t="shared" si="3735"/>
        <v>-7.4999999999999989E-3</v>
      </c>
      <c r="AO2153" s="288">
        <f t="shared" si="3736"/>
        <v>2.2380952380952386</v>
      </c>
      <c r="AP2153" s="296">
        <f t="shared" si="3737"/>
        <v>69.117647058823536</v>
      </c>
      <c r="AQ2153" s="285"/>
      <c r="AR2153" s="285">
        <f t="shared" si="3738"/>
        <v>-1</v>
      </c>
      <c r="AS2153" s="286">
        <f t="shared" si="3739"/>
        <v>-67861</v>
      </c>
      <c r="AT2153" s="103">
        <f t="shared" si="3740"/>
        <v>0.41530529738172361</v>
      </c>
      <c r="AU2153" s="294">
        <f t="shared" si="3741"/>
        <v>0.91500000000000004</v>
      </c>
      <c r="AV2153" s="213">
        <f t="shared" si="3742"/>
        <v>-1.0850014825417025</v>
      </c>
      <c r="AW2153" s="298">
        <f t="shared" si="3743"/>
        <v>2.1857923497267777E-2</v>
      </c>
      <c r="AX2153" s="297">
        <f t="shared" si="3756"/>
        <v>1.029893894482654E-2</v>
      </c>
      <c r="AY2153" s="213">
        <f t="shared" si="3719"/>
        <v>0.43455795369238509</v>
      </c>
      <c r="AZ2153" s="255"/>
      <c r="BA2153" s="255"/>
      <c r="BB2153" s="255"/>
      <c r="BC2153" s="255"/>
      <c r="BD2153" s="255"/>
      <c r="BE2153" s="255"/>
      <c r="BF2153" s="255"/>
      <c r="BG2153" s="255"/>
      <c r="BH2153" s="255"/>
      <c r="BI2153" s="255"/>
      <c r="BJ2153" s="255"/>
      <c r="BK2153" s="255"/>
      <c r="BL2153" s="255"/>
      <c r="BM2153" s="255"/>
      <c r="BN2153" s="255"/>
      <c r="BO2153" s="255"/>
      <c r="BP2153" s="255"/>
      <c r="BQ2153" s="255"/>
      <c r="BR2153" s="255"/>
      <c r="BS2153" s="255"/>
      <c r="BT2153" s="255"/>
      <c r="BU2153" s="255"/>
      <c r="BV2153" s="255"/>
      <c r="BW2153" s="255"/>
      <c r="BX2153" s="255"/>
      <c r="BY2153" s="255"/>
      <c r="BZ2153" s="255"/>
      <c r="CA2153" s="255"/>
      <c r="CB2153" s="255"/>
      <c r="CC2153" s="255"/>
      <c r="CD2153" s="255"/>
      <c r="CE2153" s="255"/>
      <c r="CF2153" s="255"/>
      <c r="CG2153" s="255"/>
      <c r="CH2153" s="255"/>
      <c r="CI2153" s="255"/>
      <c r="CJ2153" s="255"/>
      <c r="CK2153" s="255"/>
      <c r="CL2153" s="255"/>
      <c r="CM2153" s="255"/>
      <c r="CN2153" s="255"/>
      <c r="CO2153" s="255"/>
      <c r="CP2153" s="255"/>
      <c r="CQ2153" s="255"/>
      <c r="CR2153" s="255"/>
      <c r="CS2153" s="255"/>
      <c r="CT2153" s="255"/>
      <c r="CU2153" s="255"/>
      <c r="CV2153" s="255"/>
      <c r="CW2153" s="255"/>
      <c r="CX2153" s="255"/>
      <c r="CY2153" s="255"/>
      <c r="CZ2153" s="255"/>
      <c r="DA2153" s="255"/>
      <c r="DB2153" s="255"/>
      <c r="DC2153" s="255"/>
      <c r="DD2153" s="255"/>
      <c r="DE2153" s="255"/>
      <c r="DF2153" s="255"/>
      <c r="DG2153" s="255"/>
      <c r="DH2153" s="255"/>
      <c r="DI2153" s="255"/>
      <c r="DJ2153" s="255"/>
      <c r="DK2153" s="255"/>
      <c r="DL2153" s="255"/>
      <c r="DM2153" s="255"/>
      <c r="DN2153" s="255"/>
      <c r="DO2153" s="255"/>
      <c r="DP2153" s="255"/>
      <c r="DQ2153" s="255"/>
      <c r="DR2153" s="255"/>
      <c r="DS2153" s="255"/>
      <c r="DT2153" s="255"/>
      <c r="DU2153" s="255"/>
      <c r="DV2153" s="255"/>
      <c r="DW2153" s="255"/>
      <c r="DX2153" s="255"/>
      <c r="DY2153" s="255"/>
      <c r="DZ2153" s="255"/>
      <c r="EA2153" s="255"/>
      <c r="EB2153" s="255"/>
      <c r="EC2153" s="255"/>
      <c r="ED2153" s="255"/>
      <c r="EE2153" s="255"/>
      <c r="EF2153" s="255"/>
      <c r="EG2153" s="255"/>
      <c r="EH2153" s="255"/>
      <c r="EI2153" s="255"/>
      <c r="EJ2153" s="255"/>
      <c r="EK2153" s="255"/>
      <c r="EL2153" s="255"/>
      <c r="EM2153" s="255"/>
      <c r="EN2153" s="255"/>
      <c r="EO2153" s="255"/>
      <c r="EP2153" s="255"/>
      <c r="EQ2153" s="255"/>
      <c r="ER2153" s="255"/>
      <c r="ES2153" s="255"/>
      <c r="ET2153" s="255"/>
      <c r="EU2153" s="255"/>
      <c r="EV2153" s="255"/>
      <c r="EW2153" s="255"/>
      <c r="EX2153" s="255"/>
      <c r="EY2153" s="255"/>
      <c r="EZ2153" s="255"/>
      <c r="FA2153" s="255"/>
      <c r="FB2153" s="255"/>
      <c r="FC2153" s="255"/>
      <c r="FD2153" s="255"/>
      <c r="FE2153" s="255"/>
      <c r="FF2153" s="255"/>
      <c r="FG2153" s="255"/>
      <c r="FH2153" s="255"/>
      <c r="FI2153" s="255"/>
      <c r="FJ2153" s="255"/>
      <c r="FK2153" s="255"/>
      <c r="FL2153" s="255"/>
      <c r="FM2153" s="255"/>
      <c r="FN2153" s="255"/>
      <c r="FO2153" s="255"/>
      <c r="FP2153" s="255"/>
      <c r="FQ2153" s="255"/>
      <c r="FR2153" s="255"/>
      <c r="FS2153" s="255"/>
      <c r="FT2153" s="255"/>
      <c r="FU2153" s="255"/>
      <c r="FV2153" s="255"/>
      <c r="FW2153" s="255"/>
      <c r="FX2153" s="255"/>
      <c r="FY2153" s="255"/>
      <c r="FZ2153" s="255"/>
      <c r="GA2153" s="255"/>
      <c r="GB2153" s="255"/>
      <c r="GC2153" s="255"/>
      <c r="GD2153" s="255"/>
      <c r="GE2153" s="255"/>
      <c r="GF2153" s="255"/>
      <c r="GG2153" s="255"/>
      <c r="GH2153" s="255"/>
      <c r="GI2153" s="255"/>
      <c r="GJ2153" s="255"/>
      <c r="GK2153" s="255"/>
      <c r="GL2153" s="255"/>
      <c r="GM2153" s="255"/>
      <c r="GN2153" s="255"/>
      <c r="GO2153" s="255"/>
      <c r="GP2153" s="255"/>
      <c r="GQ2153" s="255"/>
      <c r="GR2153" s="255"/>
      <c r="GS2153" s="255"/>
      <c r="GT2153" s="255"/>
      <c r="GU2153" s="255"/>
      <c r="GV2153" s="255"/>
      <c r="GW2153" s="255"/>
      <c r="GX2153" s="255"/>
      <c r="GY2153" s="255"/>
      <c r="GZ2153" s="255"/>
      <c r="HA2153" s="255"/>
      <c r="HB2153" s="255"/>
      <c r="HC2153" s="255"/>
      <c r="HD2153" s="255"/>
      <c r="HE2153" s="255"/>
      <c r="HF2153" s="255"/>
      <c r="HG2153" s="255"/>
      <c r="HH2153" s="255"/>
      <c r="HI2153" s="255"/>
      <c r="HJ2153" s="255"/>
      <c r="HK2153" s="255"/>
      <c r="HL2153" s="255"/>
      <c r="HM2153" s="255"/>
      <c r="HN2153" s="255"/>
      <c r="HO2153" s="255"/>
      <c r="HP2153" s="255"/>
      <c r="HQ2153" s="255"/>
      <c r="HR2153" s="255"/>
      <c r="HS2153" s="255"/>
      <c r="HT2153" s="255"/>
      <c r="HU2153" s="255"/>
      <c r="HV2153" s="255"/>
      <c r="HW2153" s="255"/>
      <c r="HX2153" s="255"/>
      <c r="HY2153" s="255"/>
      <c r="HZ2153" s="255"/>
      <c r="IA2153" s="255"/>
      <c r="IB2153" s="255"/>
      <c r="IC2153" s="255"/>
      <c r="ID2153" s="255"/>
      <c r="IE2153" s="255"/>
      <c r="IF2153" s="255"/>
      <c r="IG2153" s="255"/>
      <c r="IH2153" s="255"/>
      <c r="II2153" s="255"/>
      <c r="IJ2153" s="255"/>
      <c r="IK2153" s="255"/>
      <c r="IL2153" s="255"/>
      <c r="IM2153" s="255"/>
      <c r="IN2153" s="255"/>
      <c r="IO2153" s="255"/>
      <c r="IP2153" s="255"/>
      <c r="IQ2153" s="255"/>
      <c r="IR2153" s="255"/>
      <c r="IS2153" s="255"/>
      <c r="IT2153" s="255"/>
      <c r="IU2153" s="255"/>
      <c r="IV2153" s="255"/>
    </row>
    <row r="2154" spans="1:256">
      <c r="A2154" s="16">
        <v>41466.435347222221</v>
      </c>
      <c r="B2154" s="300">
        <v>5</v>
      </c>
      <c r="C2154" s="5">
        <v>0.91</v>
      </c>
      <c r="D2154" s="5">
        <v>0.92500000000000004</v>
      </c>
      <c r="E2154" s="5">
        <v>0.89500000000000002</v>
      </c>
      <c r="F2154" s="5">
        <v>0.91</v>
      </c>
      <c r="G2154" s="6">
        <v>74623</v>
      </c>
      <c r="H2154" s="113">
        <f t="shared" si="3747"/>
        <v>0.91</v>
      </c>
      <c r="I2154" s="19">
        <f t="shared" si="3751"/>
        <v>-5.4644808743169442E-3</v>
      </c>
      <c r="J2154" s="8">
        <f t="shared" ref="J2154:J2159" si="3758">(L2154)+2*STDEVPA(H2135:H2154)</f>
        <v>0.94850956618595084</v>
      </c>
      <c r="K2154" s="8">
        <f t="shared" ref="K2154:K2159" si="3759">(L2154)-(2*STDEVPA(H2135:H2154))</f>
        <v>0.75119043381404915</v>
      </c>
      <c r="L2154" s="8">
        <f t="shared" ref="L2154:L2159" si="3760">AVERAGE(H2135:H2154)</f>
        <v>0.84984999999999999</v>
      </c>
      <c r="M2154" s="19">
        <f t="shared" ref="M2154:M2159" si="3761">(J2154-K2154)/K2154</f>
        <v>0.26267524650180296</v>
      </c>
      <c r="N2154" s="19">
        <f t="shared" si="3744"/>
        <v>2.3768251143686241E-2</v>
      </c>
      <c r="O2154" s="19">
        <f t="shared" si="3745"/>
        <v>8.075786343649435E-3</v>
      </c>
      <c r="P2154" s="19">
        <f t="shared" si="3752"/>
        <v>3.207050237906431E-3</v>
      </c>
      <c r="Q2154" s="303">
        <v>156</v>
      </c>
      <c r="R2154" s="306">
        <v>68001.364000000001</v>
      </c>
      <c r="S2154" s="66">
        <f t="shared" ref="S2154:S2159" si="3762">R2154/Q2154</f>
        <v>435.90617948717949</v>
      </c>
      <c r="T2154" t="str">
        <f t="shared" si="3757"/>
        <v/>
      </c>
      <c r="U2154" t="str">
        <f t="shared" si="3757"/>
        <v/>
      </c>
      <c r="V2154" t="str">
        <f t="shared" si="3757"/>
        <v/>
      </c>
      <c r="W2154" t="str">
        <f t="shared" si="3757"/>
        <v/>
      </c>
      <c r="X2154" s="63" t="s">
        <v>89</v>
      </c>
      <c r="Y2154" s="219">
        <f t="shared" ref="Y2154:Y2159" si="3763">SLOPE(H2141:H2154,AB2141:AB2154)</f>
        <v>1.0351648351648358E-2</v>
      </c>
      <c r="Z2154" s="78">
        <f t="shared" ref="Z2154:Z2159" si="3764">Z2153+(0.154*(F2154-Z2153))</f>
        <v>0.88631380012947303</v>
      </c>
      <c r="AA2154" s="78">
        <f t="shared" ref="AA2154:AA2159" si="3765">AA2153+(0.074*(F2154-AA2153))</f>
        <v>0.86977883553259905</v>
      </c>
      <c r="AB2154" s="74">
        <f t="shared" si="3009"/>
        <v>2153</v>
      </c>
      <c r="AC2154" s="80">
        <f t="shared" ref="AC2154:AC2159" si="3766">AD2154-AE2154</f>
        <v>1.2820271781766075E-2</v>
      </c>
      <c r="AD2154" s="79">
        <f t="shared" si="3748"/>
        <v>1.653496459687398E-2</v>
      </c>
      <c r="AE2154" s="81">
        <f t="shared" ref="AE2154:AE2159" si="3767">AE2153+(0.2*(AD2154-AE2153))</f>
        <v>3.7146928151079047E-3</v>
      </c>
      <c r="AF2154" s="19">
        <f t="shared" ref="AF2154:AF2159" si="3768">AD2154/AA2154</f>
        <v>1.9010539140963328E-2</v>
      </c>
      <c r="AG2154" s="93">
        <f t="shared" si="3754"/>
        <v>-0.14118636707623486</v>
      </c>
      <c r="AH2154" s="91">
        <f t="shared" ref="AH2154:AH2159" si="3769">SLOPE(AC2141:AC2154,AB2141:AB2154)</f>
        <v>9.9422974252574067E-4</v>
      </c>
      <c r="AI2154" s="96">
        <f t="shared" ref="AI2154:AI2159" si="3770">INTERCEPT(AB2141:AB2154,AC2141:AC2154)</f>
        <v>2138.1217320464889</v>
      </c>
      <c r="AJ2154" s="5">
        <f t="shared" si="3749"/>
        <v>-5.0000000000000044E-3</v>
      </c>
      <c r="AK2154" s="5">
        <f t="shared" si="3750"/>
        <v>0</v>
      </c>
      <c r="AL2154" s="5">
        <f t="shared" ref="AL2154:AL2159" si="3771">IF(AJ2154&lt;0,AJ2154,0)</f>
        <v>-5.0000000000000044E-3</v>
      </c>
      <c r="AM2154" s="95">
        <f t="shared" si="3755"/>
        <v>1.285714285714286E-2</v>
      </c>
      <c r="AN2154" s="95">
        <f t="shared" ref="AN2154:AN2159" si="3772">(AVERAGE(AL2141:AL2154))</f>
        <v>-7.8571428571428559E-3</v>
      </c>
      <c r="AO2154" s="78">
        <f t="shared" ref="AO2154:AO2159" si="3773">ABS(AM2154/AN2154)</f>
        <v>1.6363636363636371</v>
      </c>
      <c r="AP2154" s="296">
        <f t="shared" ref="AP2154:AP2159" si="3774">IF(AN2154=0,100,100-(100/(1+AO2154)))</f>
        <v>62.068965517241388</v>
      </c>
      <c r="AQ2154" s="8"/>
      <c r="AR2154" s="8">
        <f t="shared" ref="AR2154:AR2159" si="3775">IF(ISERROR(((F2154-E2154)-(D2154-F2154))/(D2154-E2154)),0,((F2154-E2154)-(D2154-F2154))/(D2154-E2154))</f>
        <v>0</v>
      </c>
      <c r="AS2154" s="114">
        <f t="shared" ref="AS2154:AS2159" si="3776">IF(ISERROR(AR2154*G2154),0,AR2154*G2154)</f>
        <v>0</v>
      </c>
      <c r="AT2154" s="103">
        <f t="shared" ref="AT2154:AT2159" si="3777">SUM(AS2135:AS2154)/SUM(G2135:G2154)</f>
        <v>0.41866349168672068</v>
      </c>
      <c r="AU2154" s="5">
        <f t="shared" ref="AU2154:AU2159" si="3778">F2154</f>
        <v>0.91</v>
      </c>
      <c r="AV2154" s="93">
        <f t="shared" ref="AV2154:AV2159" si="3779">AS2154/R2154</f>
        <v>0</v>
      </c>
      <c r="AW2154" s="210">
        <f t="shared" ref="AW2154:AW2159" si="3780">(D2154-E2154)/E2154</f>
        <v>3.3519553072625725E-2</v>
      </c>
      <c r="AX2154" s="276">
        <f t="shared" si="3756"/>
        <v>1.2889590078453569E-2</v>
      </c>
      <c r="AY2154" s="19">
        <f t="shared" ref="AY2154:AY2161" si="3781">IF((AX2154&gt;AX2153),ABS(AX2154-AX2153)/ABS(AX2153),-1*ABS(AX2154-AX2153)/ABS(AX2153))</f>
        <v>0.25154544050660571</v>
      </c>
      <c r="AZ2154" s="255"/>
      <c r="BA2154" s="255"/>
      <c r="BB2154" s="255"/>
      <c r="BC2154" s="255"/>
      <c r="BD2154" s="255"/>
      <c r="BE2154" s="255"/>
      <c r="BF2154" s="255"/>
      <c r="BG2154" s="255"/>
      <c r="BH2154" s="255"/>
      <c r="BI2154" s="255"/>
      <c r="BJ2154" s="255"/>
      <c r="BK2154" s="255"/>
      <c r="BL2154" s="255"/>
      <c r="BM2154" s="255"/>
      <c r="BN2154" s="255"/>
      <c r="BO2154" s="255"/>
      <c r="BP2154" s="255"/>
      <c r="BQ2154" s="255"/>
      <c r="BR2154" s="255"/>
      <c r="BS2154" s="255"/>
      <c r="BT2154" s="255"/>
      <c r="BU2154" s="255"/>
      <c r="BV2154" s="255"/>
      <c r="BW2154" s="255"/>
      <c r="BX2154" s="255"/>
      <c r="BY2154" s="255"/>
      <c r="BZ2154" s="255"/>
      <c r="CA2154" s="255"/>
      <c r="CB2154" s="255"/>
      <c r="CC2154" s="255"/>
      <c r="CD2154" s="255"/>
      <c r="CE2154" s="255"/>
      <c r="CF2154" s="255"/>
      <c r="CG2154" s="255"/>
      <c r="CH2154" s="255"/>
      <c r="CI2154" s="255"/>
      <c r="CJ2154" s="255"/>
      <c r="CK2154" s="255"/>
      <c r="CL2154" s="255"/>
      <c r="CM2154" s="255"/>
      <c r="CN2154" s="255"/>
      <c r="CO2154" s="255"/>
      <c r="CP2154" s="255"/>
      <c r="CQ2154" s="255"/>
      <c r="CR2154" s="255"/>
      <c r="CS2154" s="255"/>
      <c r="CT2154" s="255"/>
      <c r="CU2154" s="255"/>
      <c r="CV2154" s="255"/>
      <c r="CW2154" s="255"/>
      <c r="CX2154" s="255"/>
      <c r="CY2154" s="255"/>
      <c r="CZ2154" s="255"/>
      <c r="DA2154" s="255"/>
      <c r="DB2154" s="255"/>
      <c r="DC2154" s="255"/>
      <c r="DD2154" s="255"/>
      <c r="DE2154" s="255"/>
      <c r="DF2154" s="255"/>
      <c r="DG2154" s="255"/>
      <c r="DH2154" s="255"/>
      <c r="DI2154" s="255"/>
      <c r="DJ2154" s="255"/>
      <c r="DK2154" s="255"/>
      <c r="DL2154" s="255"/>
      <c r="DM2154" s="255"/>
      <c r="DN2154" s="255"/>
      <c r="DO2154" s="255"/>
      <c r="DP2154" s="255"/>
      <c r="DQ2154" s="255"/>
      <c r="DR2154" s="255"/>
      <c r="DS2154" s="255"/>
      <c r="DT2154" s="255"/>
      <c r="DU2154" s="255"/>
      <c r="DV2154" s="255"/>
      <c r="DW2154" s="255"/>
      <c r="DX2154" s="255"/>
      <c r="DY2154" s="255"/>
      <c r="DZ2154" s="255"/>
      <c r="EA2154" s="255"/>
      <c r="EB2154" s="255"/>
      <c r="EC2154" s="255"/>
      <c r="ED2154" s="255"/>
      <c r="EE2154" s="255"/>
      <c r="EF2154" s="255"/>
      <c r="EG2154" s="255"/>
      <c r="EH2154" s="255"/>
      <c r="EI2154" s="255"/>
      <c r="EJ2154" s="255"/>
      <c r="EK2154" s="255"/>
      <c r="EL2154" s="255"/>
      <c r="EM2154" s="255"/>
      <c r="EN2154" s="255"/>
      <c r="EO2154" s="255"/>
      <c r="EP2154" s="255"/>
      <c r="EQ2154" s="255"/>
      <c r="ER2154" s="255"/>
      <c r="ES2154" s="255"/>
      <c r="ET2154" s="255"/>
      <c r="EU2154" s="255"/>
      <c r="EV2154" s="255"/>
      <c r="EW2154" s="255"/>
      <c r="EX2154" s="255"/>
      <c r="EY2154" s="255"/>
      <c r="EZ2154" s="255"/>
      <c r="FA2154" s="255"/>
      <c r="FB2154" s="255"/>
      <c r="FC2154" s="255"/>
      <c r="FD2154" s="255"/>
      <c r="FE2154" s="255"/>
      <c r="FF2154" s="255"/>
      <c r="FG2154" s="255"/>
      <c r="FH2154" s="255"/>
      <c r="FI2154" s="255"/>
      <c r="FJ2154" s="255"/>
      <c r="FK2154" s="255"/>
      <c r="FL2154" s="255"/>
      <c r="FM2154" s="255"/>
      <c r="FN2154" s="255"/>
      <c r="FO2154" s="255"/>
      <c r="FP2154" s="255"/>
      <c r="FQ2154" s="255"/>
      <c r="FR2154" s="255"/>
      <c r="FS2154" s="255"/>
      <c r="FT2154" s="255"/>
      <c r="FU2154" s="255"/>
      <c r="FV2154" s="255"/>
      <c r="FW2154" s="255"/>
      <c r="FX2154" s="255"/>
      <c r="FY2154" s="255"/>
      <c r="FZ2154" s="255"/>
      <c r="GA2154" s="255"/>
      <c r="GB2154" s="255"/>
      <c r="GC2154" s="255"/>
      <c r="GD2154" s="255"/>
      <c r="GE2154" s="255"/>
      <c r="GF2154" s="255"/>
      <c r="GG2154" s="255"/>
      <c r="GH2154" s="255"/>
      <c r="GI2154" s="255"/>
      <c r="GJ2154" s="255"/>
      <c r="GK2154" s="255"/>
      <c r="GL2154" s="255"/>
      <c r="GM2154" s="255"/>
      <c r="GN2154" s="255"/>
      <c r="GO2154" s="255"/>
      <c r="GP2154" s="255"/>
      <c r="GQ2154" s="255"/>
      <c r="GR2154" s="255"/>
      <c r="GS2154" s="255"/>
      <c r="GT2154" s="255"/>
      <c r="GU2154" s="255"/>
      <c r="GV2154" s="255"/>
      <c r="GW2154" s="255"/>
      <c r="GX2154" s="255"/>
      <c r="GY2154" s="255"/>
      <c r="GZ2154" s="255"/>
      <c r="HA2154" s="255"/>
      <c r="HB2154" s="255"/>
      <c r="HC2154" s="255"/>
      <c r="HD2154" s="255"/>
      <c r="HE2154" s="255"/>
      <c r="HF2154" s="255"/>
      <c r="HG2154" s="255"/>
      <c r="HH2154" s="255"/>
      <c r="HI2154" s="255"/>
      <c r="HJ2154" s="255"/>
      <c r="HK2154" s="255"/>
      <c r="HL2154" s="255"/>
      <c r="HM2154" s="255"/>
      <c r="HN2154" s="255"/>
      <c r="HO2154" s="255"/>
      <c r="HP2154" s="255"/>
      <c r="HQ2154" s="255"/>
      <c r="HR2154" s="255"/>
      <c r="HS2154" s="255"/>
      <c r="HT2154" s="255"/>
      <c r="HU2154" s="255"/>
      <c r="HV2154" s="255"/>
      <c r="HW2154" s="255"/>
      <c r="HX2154" s="255"/>
      <c r="HY2154" s="255"/>
      <c r="HZ2154" s="255"/>
      <c r="IA2154" s="255"/>
      <c r="IB2154" s="255"/>
      <c r="IC2154" s="255"/>
      <c r="ID2154" s="255"/>
      <c r="IE2154" s="255"/>
      <c r="IF2154" s="255"/>
      <c r="IG2154" s="255"/>
      <c r="IH2154" s="255"/>
      <c r="II2154" s="255"/>
      <c r="IJ2154" s="255"/>
      <c r="IK2154" s="255"/>
      <c r="IL2154" s="255"/>
      <c r="IM2154" s="255"/>
      <c r="IN2154" s="255"/>
      <c r="IO2154" s="255"/>
      <c r="IP2154" s="255"/>
      <c r="IQ2154" s="255"/>
      <c r="IR2154" s="255"/>
      <c r="IS2154" s="255"/>
      <c r="IT2154" s="255"/>
      <c r="IU2154" s="255"/>
      <c r="IV2154" s="255"/>
    </row>
    <row r="2155" spans="1:256" ht="13">
      <c r="A2155" s="16">
        <v>41467.446631944447</v>
      </c>
      <c r="B2155" s="300">
        <v>6</v>
      </c>
      <c r="C2155" s="5">
        <v>0.91500000000000004</v>
      </c>
      <c r="D2155" s="5">
        <v>0.95</v>
      </c>
      <c r="E2155" s="5">
        <v>0.91</v>
      </c>
      <c r="F2155" s="5">
        <v>0.95</v>
      </c>
      <c r="G2155" s="6">
        <v>446985</v>
      </c>
      <c r="H2155" s="113">
        <f t="shared" si="3747"/>
        <v>0.95</v>
      </c>
      <c r="I2155" s="19">
        <f t="shared" si="3751"/>
        <v>4.3956043956043869E-2</v>
      </c>
      <c r="J2155" s="8">
        <f t="shared" si="3758"/>
        <v>0.96287610423453784</v>
      </c>
      <c r="K2155" s="8">
        <f t="shared" si="3759"/>
        <v>0.75062389576546196</v>
      </c>
      <c r="L2155" s="8">
        <f t="shared" si="3760"/>
        <v>0.8567499999999999</v>
      </c>
      <c r="M2155" s="19">
        <f t="shared" si="3761"/>
        <v>0.28276772118029625</v>
      </c>
      <c r="N2155" s="19">
        <f t="shared" si="3744"/>
        <v>7.6491694387180773E-2</v>
      </c>
      <c r="O2155" s="19">
        <f t="shared" si="3745"/>
        <v>1.5146434533450468E-2</v>
      </c>
      <c r="P2155" s="19">
        <f t="shared" si="3752"/>
        <v>-7.5418698519720084E-4</v>
      </c>
      <c r="Q2155" s="303">
        <v>367</v>
      </c>
      <c r="R2155" s="306">
        <v>419930.239</v>
      </c>
      <c r="S2155" s="66">
        <f t="shared" si="3762"/>
        <v>1144.2240844686648</v>
      </c>
      <c r="T2155" t="str">
        <f t="shared" ref="T2155:W2156" si="3782">IF(C2155&gt;$J2155,"BrokeBandUpper", IF(C2155&lt;$K2155,"BrokeBandLower", ""))</f>
        <v/>
      </c>
      <c r="U2155" t="str">
        <f t="shared" si="3782"/>
        <v/>
      </c>
      <c r="V2155" t="str">
        <f t="shared" si="3782"/>
        <v/>
      </c>
      <c r="W2155" t="str">
        <f t="shared" si="3782"/>
        <v/>
      </c>
      <c r="X2155" s="63"/>
      <c r="Y2155" s="287">
        <f t="shared" si="3763"/>
        <v>1.0912087912087916E-2</v>
      </c>
      <c r="Z2155" s="288">
        <f t="shared" si="3764"/>
        <v>0.8961214749095342</v>
      </c>
      <c r="AA2155" s="288">
        <f t="shared" si="3765"/>
        <v>0.87571520170318673</v>
      </c>
      <c r="AB2155" s="289">
        <f t="shared" si="3009"/>
        <v>2154</v>
      </c>
      <c r="AC2155" s="290">
        <f t="shared" si="3766"/>
        <v>1.3353264312991652E-2</v>
      </c>
      <c r="AD2155" s="284">
        <f t="shared" si="3748"/>
        <v>2.0406273206347469E-2</v>
      </c>
      <c r="AE2155" s="291">
        <f t="shared" si="3767"/>
        <v>7.0530088933558176E-3</v>
      </c>
      <c r="AF2155" s="213">
        <f t="shared" si="3768"/>
        <v>2.3302408324828799E-2</v>
      </c>
      <c r="AG2155" s="213">
        <f t="shared" si="3754"/>
        <v>4.1574199073036638E-2</v>
      </c>
      <c r="AH2155" s="292">
        <f t="shared" si="3769"/>
        <v>8.839230440424986E-4</v>
      </c>
      <c r="AI2155" s="293">
        <f t="shared" si="3770"/>
        <v>2138.6631533521613</v>
      </c>
      <c r="AJ2155" s="294">
        <f t="shared" si="3749"/>
        <v>3.9999999999999925E-2</v>
      </c>
      <c r="AK2155" s="294">
        <f t="shared" si="3750"/>
        <v>3.9999999999999925E-2</v>
      </c>
      <c r="AL2155" s="294">
        <f t="shared" si="3771"/>
        <v>0</v>
      </c>
      <c r="AM2155" s="295">
        <f t="shared" si="3755"/>
        <v>1.5714285714285712E-2</v>
      </c>
      <c r="AN2155" s="295">
        <f t="shared" si="3772"/>
        <v>-6.0714285714285688E-3</v>
      </c>
      <c r="AO2155" s="288">
        <f t="shared" si="3773"/>
        <v>2.5882352941176476</v>
      </c>
      <c r="AP2155" s="296">
        <f t="shared" si="3774"/>
        <v>72.131147540983619</v>
      </c>
      <c r="AQ2155" s="285"/>
      <c r="AR2155" s="285">
        <f t="shared" si="3775"/>
        <v>1</v>
      </c>
      <c r="AS2155" s="286">
        <f t="shared" si="3776"/>
        <v>446985</v>
      </c>
      <c r="AT2155" s="103">
        <f t="shared" si="3777"/>
        <v>0.45995138456017998</v>
      </c>
      <c r="AU2155" s="294">
        <f t="shared" si="3778"/>
        <v>0.95</v>
      </c>
      <c r="AV2155" s="213">
        <f t="shared" si="3779"/>
        <v>1.064426798756924</v>
      </c>
      <c r="AW2155" s="298">
        <f t="shared" si="3780"/>
        <v>4.3956043956043869E-2</v>
      </c>
      <c r="AX2155" s="297">
        <f t="shared" si="3756"/>
        <v>1.5252528890190136E-2</v>
      </c>
      <c r="AY2155" s="213">
        <f t="shared" si="3781"/>
        <v>0.18332148635870824</v>
      </c>
      <c r="AZ2155" s="255"/>
      <c r="BA2155" s="255"/>
      <c r="BB2155" s="255"/>
      <c r="BC2155" s="255"/>
      <c r="BD2155" s="255"/>
      <c r="BE2155" s="255"/>
      <c r="BF2155" s="255"/>
      <c r="BG2155" s="255"/>
      <c r="BH2155" s="255"/>
      <c r="BI2155" s="255"/>
      <c r="BJ2155" s="255"/>
      <c r="BK2155" s="255"/>
      <c r="BL2155" s="255"/>
      <c r="BM2155" s="255"/>
      <c r="BN2155" s="255"/>
      <c r="BO2155" s="255"/>
      <c r="BP2155" s="255"/>
      <c r="BQ2155" s="255"/>
      <c r="BR2155" s="255"/>
      <c r="BS2155" s="255"/>
      <c r="BT2155" s="255"/>
      <c r="BU2155" s="255"/>
      <c r="BV2155" s="255"/>
      <c r="BW2155" s="255"/>
      <c r="BX2155" s="255"/>
      <c r="BY2155" s="255"/>
      <c r="BZ2155" s="255"/>
      <c r="CA2155" s="255"/>
      <c r="CB2155" s="255"/>
      <c r="CC2155" s="255"/>
      <c r="CD2155" s="255"/>
      <c r="CE2155" s="255"/>
      <c r="CF2155" s="255"/>
      <c r="CG2155" s="255"/>
      <c r="CH2155" s="255"/>
      <c r="CI2155" s="255"/>
      <c r="CJ2155" s="255"/>
      <c r="CK2155" s="255"/>
      <c r="CL2155" s="255"/>
      <c r="CM2155" s="255"/>
      <c r="CN2155" s="255"/>
      <c r="CO2155" s="255"/>
      <c r="CP2155" s="255"/>
      <c r="CQ2155" s="255"/>
      <c r="CR2155" s="255"/>
      <c r="CS2155" s="255"/>
      <c r="CT2155" s="255"/>
      <c r="CU2155" s="255"/>
      <c r="CV2155" s="255"/>
      <c r="CW2155" s="255"/>
      <c r="CX2155" s="255"/>
      <c r="CY2155" s="255"/>
      <c r="CZ2155" s="255"/>
      <c r="DA2155" s="255"/>
      <c r="DB2155" s="255"/>
      <c r="DC2155" s="255"/>
      <c r="DD2155" s="255"/>
      <c r="DE2155" s="255"/>
      <c r="DF2155" s="255"/>
      <c r="DG2155" s="255"/>
      <c r="DH2155" s="255"/>
      <c r="DI2155" s="255"/>
      <c r="DJ2155" s="255"/>
      <c r="DK2155" s="255"/>
      <c r="DL2155" s="255"/>
      <c r="DM2155" s="255"/>
      <c r="DN2155" s="255"/>
      <c r="DO2155" s="255"/>
      <c r="DP2155" s="255"/>
      <c r="DQ2155" s="255"/>
      <c r="DR2155" s="255"/>
      <c r="DS2155" s="255"/>
      <c r="DT2155" s="255"/>
      <c r="DU2155" s="255"/>
      <c r="DV2155" s="255"/>
      <c r="DW2155" s="255"/>
      <c r="DX2155" s="255"/>
      <c r="DY2155" s="255"/>
      <c r="DZ2155" s="255"/>
      <c r="EA2155" s="255"/>
      <c r="EB2155" s="255"/>
      <c r="EC2155" s="255"/>
      <c r="ED2155" s="255"/>
      <c r="EE2155" s="255"/>
      <c r="EF2155" s="255"/>
      <c r="EG2155" s="255"/>
      <c r="EH2155" s="255"/>
      <c r="EI2155" s="255"/>
      <c r="EJ2155" s="255"/>
      <c r="EK2155" s="255"/>
      <c r="EL2155" s="255"/>
      <c r="EM2155" s="255"/>
      <c r="EN2155" s="255"/>
      <c r="EO2155" s="255"/>
      <c r="EP2155" s="255"/>
      <c r="EQ2155" s="255"/>
      <c r="ER2155" s="255"/>
      <c r="ES2155" s="255"/>
      <c r="ET2155" s="255"/>
      <c r="EU2155" s="255"/>
      <c r="EV2155" s="255"/>
      <c r="EW2155" s="255"/>
      <c r="EX2155" s="255"/>
      <c r="EY2155" s="255"/>
      <c r="EZ2155" s="255"/>
      <c r="FA2155" s="255"/>
      <c r="FB2155" s="255"/>
      <c r="FC2155" s="255"/>
      <c r="FD2155" s="255"/>
      <c r="FE2155" s="255"/>
      <c r="FF2155" s="255"/>
      <c r="FG2155" s="255"/>
      <c r="FH2155" s="255"/>
      <c r="FI2155" s="255"/>
      <c r="FJ2155" s="255"/>
      <c r="FK2155" s="255"/>
      <c r="FL2155" s="255"/>
      <c r="FM2155" s="255"/>
      <c r="FN2155" s="255"/>
      <c r="FO2155" s="255"/>
      <c r="FP2155" s="255"/>
      <c r="FQ2155" s="255"/>
      <c r="FR2155" s="255"/>
      <c r="FS2155" s="255"/>
      <c r="FT2155" s="255"/>
      <c r="FU2155" s="255"/>
      <c r="FV2155" s="255"/>
      <c r="FW2155" s="255"/>
      <c r="FX2155" s="255"/>
      <c r="FY2155" s="255"/>
      <c r="FZ2155" s="255"/>
      <c r="GA2155" s="255"/>
      <c r="GB2155" s="255"/>
      <c r="GC2155" s="255"/>
      <c r="GD2155" s="255"/>
      <c r="GE2155" s="255"/>
      <c r="GF2155" s="255"/>
      <c r="GG2155" s="255"/>
      <c r="GH2155" s="255"/>
      <c r="GI2155" s="255"/>
      <c r="GJ2155" s="255"/>
      <c r="GK2155" s="255"/>
      <c r="GL2155" s="255"/>
      <c r="GM2155" s="255"/>
      <c r="GN2155" s="255"/>
      <c r="GO2155" s="255"/>
      <c r="GP2155" s="255"/>
      <c r="GQ2155" s="255"/>
      <c r="GR2155" s="255"/>
      <c r="GS2155" s="255"/>
      <c r="GT2155" s="255"/>
      <c r="GU2155" s="255"/>
      <c r="GV2155" s="255"/>
      <c r="GW2155" s="255"/>
      <c r="GX2155" s="255"/>
      <c r="GY2155" s="255"/>
      <c r="GZ2155" s="255"/>
      <c r="HA2155" s="255"/>
      <c r="HB2155" s="255"/>
      <c r="HC2155" s="255"/>
      <c r="HD2155" s="255"/>
      <c r="HE2155" s="255"/>
      <c r="HF2155" s="255"/>
      <c r="HG2155" s="255"/>
      <c r="HH2155" s="255"/>
      <c r="HI2155" s="255"/>
      <c r="HJ2155" s="255"/>
      <c r="HK2155" s="255"/>
      <c r="HL2155" s="255"/>
      <c r="HM2155" s="255"/>
      <c r="HN2155" s="255"/>
      <c r="HO2155" s="255"/>
      <c r="HP2155" s="255"/>
      <c r="HQ2155" s="255"/>
      <c r="HR2155" s="255"/>
      <c r="HS2155" s="255"/>
      <c r="HT2155" s="255"/>
      <c r="HU2155" s="255"/>
      <c r="HV2155" s="255"/>
      <c r="HW2155" s="255"/>
      <c r="HX2155" s="255"/>
      <c r="HY2155" s="255"/>
      <c r="HZ2155" s="255"/>
      <c r="IA2155" s="255"/>
      <c r="IB2155" s="255"/>
      <c r="IC2155" s="255"/>
      <c r="ID2155" s="255"/>
      <c r="IE2155" s="255"/>
      <c r="IF2155" s="255"/>
      <c r="IG2155" s="255"/>
      <c r="IH2155" s="255"/>
      <c r="II2155" s="255"/>
      <c r="IJ2155" s="255"/>
      <c r="IK2155" s="255"/>
      <c r="IL2155" s="255"/>
      <c r="IM2155" s="255"/>
      <c r="IN2155" s="255"/>
      <c r="IO2155" s="255"/>
      <c r="IP2155" s="255"/>
      <c r="IQ2155" s="255"/>
      <c r="IR2155" s="255"/>
      <c r="IS2155" s="255"/>
      <c r="IT2155" s="255"/>
      <c r="IU2155" s="255"/>
      <c r="IV2155" s="255"/>
    </row>
    <row r="2156" spans="1:256">
      <c r="A2156" s="16">
        <v>41470.466226851851</v>
      </c>
      <c r="B2156" s="300">
        <v>2</v>
      </c>
      <c r="C2156" s="5">
        <v>0.95</v>
      </c>
      <c r="D2156" s="5">
        <v>0.97499999999999998</v>
      </c>
      <c r="E2156" s="5">
        <v>0.94</v>
      </c>
      <c r="F2156" s="5">
        <v>0.94499999999999995</v>
      </c>
      <c r="G2156" s="6">
        <v>93254</v>
      </c>
      <c r="H2156" s="113">
        <f t="shared" ref="H2156:H2161" si="3783">F2156</f>
        <v>0.94499999999999995</v>
      </c>
      <c r="I2156" s="19">
        <f t="shared" si="3751"/>
        <v>-5.2631578947368472E-3</v>
      </c>
      <c r="J2156" s="8">
        <f t="shared" si="3758"/>
        <v>0.97395813686641641</v>
      </c>
      <c r="K2156" s="8">
        <f t="shared" si="3759"/>
        <v>0.75304186313358346</v>
      </c>
      <c r="L2156" s="8">
        <f t="shared" si="3760"/>
        <v>0.86349999999999993</v>
      </c>
      <c r="M2156" s="19">
        <f t="shared" si="3761"/>
        <v>0.29336519594481592</v>
      </c>
      <c r="N2156" s="19">
        <f t="shared" ref="N2156:N2162" si="3784">IF(A2157&gt;A2156,(M2156-M2155)/M2155, (M2156-M2157)/M2157)</f>
        <v>3.7477667961126941E-2</v>
      </c>
      <c r="O2156" s="19">
        <f t="shared" ref="O2156:O2162" si="3785">IF(A2157&gt;A2156,(J2156-J2155)/J2155, (J2156-J2157)/J2157)</f>
        <v>1.1509302788948642E-2</v>
      </c>
      <c r="P2156" s="19">
        <f t="shared" si="3752"/>
        <v>3.2212768361920235E-3</v>
      </c>
      <c r="Q2156" s="303">
        <v>155</v>
      </c>
      <c r="R2156" s="306">
        <v>88818.489000000001</v>
      </c>
      <c r="S2156" s="66">
        <f t="shared" si="3762"/>
        <v>573.02250967741941</v>
      </c>
      <c r="T2156" t="str">
        <f t="shared" si="3782"/>
        <v/>
      </c>
      <c r="U2156" t="str">
        <f t="shared" si="3782"/>
        <v>BrokeBandUpper</v>
      </c>
      <c r="V2156" t="str">
        <f t="shared" si="3782"/>
        <v/>
      </c>
      <c r="W2156" t="str">
        <f t="shared" si="3782"/>
        <v/>
      </c>
      <c r="X2156" s="63"/>
      <c r="Y2156" s="219">
        <f t="shared" si="3763"/>
        <v>1.0406593406593409E-2</v>
      </c>
      <c r="Z2156" s="78">
        <f t="shared" si="3764"/>
        <v>0.90364876777346592</v>
      </c>
      <c r="AA2156" s="78">
        <f t="shared" si="3765"/>
        <v>0.88084227677715088</v>
      </c>
      <c r="AB2156" s="74">
        <f t="shared" si="3009"/>
        <v>2155</v>
      </c>
      <c r="AC2156" s="80">
        <f t="shared" si="3766"/>
        <v>1.260278568236738E-2</v>
      </c>
      <c r="AD2156" s="79">
        <f t="shared" ref="AD2156:AD2161" si="3786">Z2156-AA2156</f>
        <v>2.2806490996315043E-2</v>
      </c>
      <c r="AE2156" s="81">
        <f t="shared" si="3767"/>
        <v>1.0203705313947663E-2</v>
      </c>
      <c r="AF2156" s="19">
        <f t="shared" si="3768"/>
        <v>2.5891685262610282E-2</v>
      </c>
      <c r="AG2156" s="93">
        <f t="shared" si="3754"/>
        <v>-5.6201885399221586E-2</v>
      </c>
      <c r="AH2156" s="91">
        <f t="shared" si="3769"/>
        <v>7.0831102053947679E-4</v>
      </c>
      <c r="AI2156" s="96">
        <f t="shared" si="3770"/>
        <v>2139.4185902127733</v>
      </c>
      <c r="AJ2156" s="5">
        <f t="shared" ref="AJ2156:AJ2161" si="3787">F2156-F2155</f>
        <v>-5.0000000000000044E-3</v>
      </c>
      <c r="AK2156" s="5">
        <f t="shared" si="3750"/>
        <v>0</v>
      </c>
      <c r="AL2156" s="5">
        <f t="shared" si="3771"/>
        <v>-5.0000000000000044E-3</v>
      </c>
      <c r="AM2156" s="95">
        <f t="shared" si="3755"/>
        <v>1.5714285714285712E-2</v>
      </c>
      <c r="AN2156" s="95">
        <f t="shared" si="3772"/>
        <v>-5.7142857142857195E-3</v>
      </c>
      <c r="AO2156" s="78">
        <f t="shared" si="3773"/>
        <v>2.7499999999999969</v>
      </c>
      <c r="AP2156" s="296">
        <f t="shared" si="3774"/>
        <v>73.333333333333314</v>
      </c>
      <c r="AQ2156" s="8"/>
      <c r="AR2156" s="8">
        <f t="shared" si="3775"/>
        <v>-0.7142857142857143</v>
      </c>
      <c r="AS2156" s="114">
        <f t="shared" si="3776"/>
        <v>-66610</v>
      </c>
      <c r="AT2156" s="103">
        <f t="shared" si="3777"/>
        <v>0.41684649851055916</v>
      </c>
      <c r="AU2156" s="5">
        <f t="shared" si="3778"/>
        <v>0.94499999999999995</v>
      </c>
      <c r="AV2156" s="93">
        <f t="shared" si="3779"/>
        <v>-0.74995646458250376</v>
      </c>
      <c r="AW2156" s="210">
        <f t="shared" si="3780"/>
        <v>3.7234042553191522E-2</v>
      </c>
      <c r="AX2156" s="276">
        <f t="shared" si="3756"/>
        <v>1.7244295635539017E-2</v>
      </c>
      <c r="AY2156" s="19">
        <f t="shared" si="3781"/>
        <v>0.13058600050447447</v>
      </c>
      <c r="AZ2156" s="255"/>
      <c r="BA2156" s="255"/>
      <c r="BB2156" s="255"/>
      <c r="BC2156" s="255"/>
      <c r="BD2156" s="255"/>
      <c r="BE2156" s="255"/>
      <c r="BF2156" s="255"/>
      <c r="BG2156" s="255"/>
      <c r="BH2156" s="255"/>
      <c r="BI2156" s="255"/>
      <c r="BJ2156" s="255"/>
      <c r="BK2156" s="255"/>
      <c r="BL2156" s="255"/>
      <c r="BM2156" s="255"/>
      <c r="BN2156" s="255"/>
      <c r="BO2156" s="255"/>
      <c r="BP2156" s="255"/>
      <c r="BQ2156" s="255"/>
      <c r="BR2156" s="255"/>
      <c r="BS2156" s="255"/>
      <c r="BT2156" s="255"/>
      <c r="BU2156" s="255"/>
      <c r="BV2156" s="255"/>
      <c r="BW2156" s="255"/>
      <c r="BX2156" s="255"/>
      <c r="BY2156" s="255"/>
      <c r="BZ2156" s="255"/>
      <c r="CA2156" s="255"/>
      <c r="CB2156" s="255"/>
      <c r="CC2156" s="255"/>
      <c r="CD2156" s="255"/>
      <c r="CE2156" s="255"/>
      <c r="CF2156" s="255"/>
      <c r="CG2156" s="255"/>
      <c r="CH2156" s="255"/>
      <c r="CI2156" s="255"/>
      <c r="CJ2156" s="255"/>
      <c r="CK2156" s="255"/>
      <c r="CL2156" s="255"/>
      <c r="CM2156" s="255"/>
      <c r="CN2156" s="255"/>
      <c r="CO2156" s="255"/>
      <c r="CP2156" s="255"/>
      <c r="CQ2156" s="255"/>
      <c r="CR2156" s="255"/>
      <c r="CS2156" s="255"/>
      <c r="CT2156" s="255"/>
      <c r="CU2156" s="255"/>
      <c r="CV2156" s="255"/>
      <c r="CW2156" s="255"/>
      <c r="CX2156" s="255"/>
      <c r="CY2156" s="255"/>
      <c r="CZ2156" s="255"/>
      <c r="DA2156" s="255"/>
      <c r="DB2156" s="255"/>
      <c r="DC2156" s="255"/>
      <c r="DD2156" s="255"/>
      <c r="DE2156" s="255"/>
      <c r="DF2156" s="255"/>
      <c r="DG2156" s="255"/>
      <c r="DH2156" s="255"/>
      <c r="DI2156" s="255"/>
      <c r="DJ2156" s="255"/>
      <c r="DK2156" s="255"/>
      <c r="DL2156" s="255"/>
      <c r="DM2156" s="255"/>
      <c r="DN2156" s="255"/>
      <c r="DO2156" s="255"/>
      <c r="DP2156" s="255"/>
      <c r="DQ2156" s="255"/>
      <c r="DR2156" s="255"/>
      <c r="DS2156" s="255"/>
      <c r="DT2156" s="255"/>
      <c r="DU2156" s="255"/>
      <c r="DV2156" s="255"/>
      <c r="DW2156" s="255"/>
      <c r="DX2156" s="255"/>
      <c r="DY2156" s="255"/>
      <c r="DZ2156" s="255"/>
      <c r="EA2156" s="255"/>
      <c r="EB2156" s="255"/>
      <c r="EC2156" s="255"/>
      <c r="ED2156" s="255"/>
      <c r="EE2156" s="255"/>
      <c r="EF2156" s="255"/>
      <c r="EG2156" s="255"/>
      <c r="EH2156" s="255"/>
      <c r="EI2156" s="255"/>
      <c r="EJ2156" s="255"/>
      <c r="EK2156" s="255"/>
      <c r="EL2156" s="255"/>
      <c r="EM2156" s="255"/>
      <c r="EN2156" s="255"/>
      <c r="EO2156" s="255"/>
      <c r="EP2156" s="255"/>
      <c r="EQ2156" s="255"/>
      <c r="ER2156" s="255"/>
      <c r="ES2156" s="255"/>
      <c r="ET2156" s="255"/>
      <c r="EU2156" s="255"/>
      <c r="EV2156" s="255"/>
      <c r="EW2156" s="255"/>
      <c r="EX2156" s="255"/>
      <c r="EY2156" s="255"/>
      <c r="EZ2156" s="255"/>
      <c r="FA2156" s="255"/>
      <c r="FB2156" s="255"/>
      <c r="FC2156" s="255"/>
      <c r="FD2156" s="255"/>
      <c r="FE2156" s="255"/>
      <c r="FF2156" s="255"/>
      <c r="FG2156" s="255"/>
      <c r="FH2156" s="255"/>
      <c r="FI2156" s="255"/>
      <c r="FJ2156" s="255"/>
      <c r="FK2156" s="255"/>
      <c r="FL2156" s="255"/>
      <c r="FM2156" s="255"/>
      <c r="FN2156" s="255"/>
      <c r="FO2156" s="255"/>
      <c r="FP2156" s="255"/>
      <c r="FQ2156" s="255"/>
      <c r="FR2156" s="255"/>
      <c r="FS2156" s="255"/>
      <c r="FT2156" s="255"/>
      <c r="FU2156" s="255"/>
      <c r="FV2156" s="255"/>
      <c r="FW2156" s="255"/>
      <c r="FX2156" s="255"/>
      <c r="FY2156" s="255"/>
      <c r="FZ2156" s="255"/>
      <c r="GA2156" s="255"/>
      <c r="GB2156" s="255"/>
      <c r="GC2156" s="255"/>
      <c r="GD2156" s="255"/>
      <c r="GE2156" s="255"/>
      <c r="GF2156" s="255"/>
      <c r="GG2156" s="255"/>
      <c r="GH2156" s="255"/>
      <c r="GI2156" s="255"/>
      <c r="GJ2156" s="255"/>
      <c r="GK2156" s="255"/>
      <c r="GL2156" s="255"/>
      <c r="GM2156" s="255"/>
      <c r="GN2156" s="255"/>
      <c r="GO2156" s="255"/>
      <c r="GP2156" s="255"/>
      <c r="GQ2156" s="255"/>
      <c r="GR2156" s="255"/>
      <c r="GS2156" s="255"/>
      <c r="GT2156" s="255"/>
      <c r="GU2156" s="255"/>
      <c r="GV2156" s="255"/>
      <c r="GW2156" s="255"/>
      <c r="GX2156" s="255"/>
      <c r="GY2156" s="255"/>
      <c r="GZ2156" s="255"/>
      <c r="HA2156" s="255"/>
      <c r="HB2156" s="255"/>
      <c r="HC2156" s="255"/>
      <c r="HD2156" s="255"/>
      <c r="HE2156" s="255"/>
      <c r="HF2156" s="255"/>
      <c r="HG2156" s="255"/>
      <c r="HH2156" s="255"/>
      <c r="HI2156" s="255"/>
      <c r="HJ2156" s="255"/>
      <c r="HK2156" s="255"/>
      <c r="HL2156" s="255"/>
      <c r="HM2156" s="255"/>
      <c r="HN2156" s="255"/>
      <c r="HO2156" s="255"/>
      <c r="HP2156" s="255"/>
      <c r="HQ2156" s="255"/>
      <c r="HR2156" s="255"/>
      <c r="HS2156" s="255"/>
      <c r="HT2156" s="255"/>
      <c r="HU2156" s="255"/>
      <c r="HV2156" s="255"/>
      <c r="HW2156" s="255"/>
      <c r="HX2156" s="255"/>
      <c r="HY2156" s="255"/>
      <c r="HZ2156" s="255"/>
      <c r="IA2156" s="255"/>
      <c r="IB2156" s="255"/>
      <c r="IC2156" s="255"/>
      <c r="ID2156" s="255"/>
      <c r="IE2156" s="255"/>
      <c r="IF2156" s="255"/>
      <c r="IG2156" s="255"/>
      <c r="IH2156" s="255"/>
      <c r="II2156" s="255"/>
      <c r="IJ2156" s="255"/>
      <c r="IK2156" s="255"/>
      <c r="IL2156" s="255"/>
      <c r="IM2156" s="255"/>
      <c r="IN2156" s="255"/>
      <c r="IO2156" s="255"/>
      <c r="IP2156" s="255"/>
      <c r="IQ2156" s="255"/>
      <c r="IR2156" s="255"/>
      <c r="IS2156" s="255"/>
      <c r="IT2156" s="255"/>
      <c r="IU2156" s="255"/>
      <c r="IV2156" s="255"/>
    </row>
    <row r="2157" spans="1:256" ht="13">
      <c r="A2157" s="16">
        <v>41471.429560185185</v>
      </c>
      <c r="B2157" s="300">
        <v>3</v>
      </c>
      <c r="C2157" s="5">
        <v>0.97</v>
      </c>
      <c r="D2157" s="5">
        <v>0.97</v>
      </c>
      <c r="E2157" s="5">
        <v>0.9</v>
      </c>
      <c r="F2157" s="5">
        <v>0.95</v>
      </c>
      <c r="G2157" s="6">
        <v>75973</v>
      </c>
      <c r="H2157" s="113">
        <f t="shared" si="3783"/>
        <v>0.95</v>
      </c>
      <c r="I2157" s="19">
        <f t="shared" si="3751"/>
        <v>5.2910052910052959E-3</v>
      </c>
      <c r="J2157" s="8">
        <f t="shared" si="3758"/>
        <v>0.98354332499086727</v>
      </c>
      <c r="K2157" s="8">
        <f t="shared" si="3759"/>
        <v>0.7584566750091325</v>
      </c>
      <c r="L2157" s="8">
        <f t="shared" si="3760"/>
        <v>0.87099999999999989</v>
      </c>
      <c r="M2157" s="19">
        <f t="shared" si="3761"/>
        <v>0.29676929137583835</v>
      </c>
      <c r="N2157" s="19">
        <f t="shared" si="3784"/>
        <v>1.1603610373954416E-2</v>
      </c>
      <c r="O2157" s="19">
        <f t="shared" si="3785"/>
        <v>9.8414785621997632E-3</v>
      </c>
      <c r="P2157" s="19">
        <f t="shared" si="3752"/>
        <v>7.1905854649524292E-3</v>
      </c>
      <c r="Q2157" s="303">
        <v>142</v>
      </c>
      <c r="R2157" s="306">
        <v>71062.192999999999</v>
      </c>
      <c r="S2157" s="66">
        <f t="shared" si="3762"/>
        <v>500.43797887323944</v>
      </c>
      <c r="T2157" t="str">
        <f t="shared" ref="T2157:W2158" si="3788">IF(C2157&gt;$J2157,"BrokeBandUpper", IF(C2157&lt;$K2157,"BrokeBandLower", ""))</f>
        <v/>
      </c>
      <c r="U2157" t="str">
        <f t="shared" si="3788"/>
        <v/>
      </c>
      <c r="V2157" t="str">
        <f t="shared" si="3788"/>
        <v/>
      </c>
      <c r="W2157" t="str">
        <f t="shared" si="3788"/>
        <v/>
      </c>
      <c r="X2157" s="63"/>
      <c r="Y2157" s="287">
        <f t="shared" si="3763"/>
        <v>1.0582417582417583E-2</v>
      </c>
      <c r="Z2157" s="288">
        <f t="shared" si="3764"/>
        <v>0.91078685753635213</v>
      </c>
      <c r="AA2157" s="288">
        <f t="shared" si="3765"/>
        <v>0.88595994829564173</v>
      </c>
      <c r="AB2157" s="289">
        <f t="shared" si="3009"/>
        <v>2156</v>
      </c>
      <c r="AC2157" s="290">
        <f t="shared" si="3766"/>
        <v>1.1698563141410193E-2</v>
      </c>
      <c r="AD2157" s="284">
        <f t="shared" si="3786"/>
        <v>2.4826909240710404E-2</v>
      </c>
      <c r="AE2157" s="291">
        <f t="shared" si="3767"/>
        <v>1.3128346099300211E-2</v>
      </c>
      <c r="AF2157" s="213">
        <f t="shared" si="3768"/>
        <v>2.8022609022530839E-2</v>
      </c>
      <c r="AG2157" s="213">
        <f t="shared" si="3754"/>
        <v>-7.174783129275053E-2</v>
      </c>
      <c r="AH2157" s="292">
        <f t="shared" si="3769"/>
        <v>5.4296973888712176E-4</v>
      </c>
      <c r="AI2157" s="293">
        <f t="shared" si="3770"/>
        <v>2141.2779483297577</v>
      </c>
      <c r="AJ2157" s="294">
        <f t="shared" si="3787"/>
        <v>5.0000000000000044E-3</v>
      </c>
      <c r="AK2157" s="294">
        <f t="shared" si="3750"/>
        <v>5.0000000000000044E-3</v>
      </c>
      <c r="AL2157" s="294">
        <f t="shared" si="3771"/>
        <v>0</v>
      </c>
      <c r="AM2157" s="295">
        <f t="shared" ref="AM2157:AM2162" si="3789">(AVERAGE(AK2144:AK2157))</f>
        <v>1.3571428571428576E-2</v>
      </c>
      <c r="AN2157" s="295">
        <f t="shared" si="3772"/>
        <v>-5.7142857142857195E-3</v>
      </c>
      <c r="AO2157" s="288">
        <f t="shared" si="3773"/>
        <v>2.3749999999999987</v>
      </c>
      <c r="AP2157" s="296">
        <f t="shared" si="3774"/>
        <v>70.370370370370352</v>
      </c>
      <c r="AQ2157" s="285"/>
      <c r="AR2157" s="285">
        <f t="shared" si="3775"/>
        <v>0.42857142857142766</v>
      </c>
      <c r="AS2157" s="286">
        <f t="shared" si="3776"/>
        <v>32559.857142857072</v>
      </c>
      <c r="AT2157" s="103">
        <f t="shared" si="3777"/>
        <v>0.39408094310124259</v>
      </c>
      <c r="AU2157" s="294">
        <f t="shared" si="3778"/>
        <v>0.95</v>
      </c>
      <c r="AV2157" s="213">
        <f t="shared" si="3779"/>
        <v>0.45818818373445175</v>
      </c>
      <c r="AW2157" s="298">
        <f t="shared" si="3780"/>
        <v>7.7777777777777724E-2</v>
      </c>
      <c r="AX2157" s="297">
        <f t="shared" ref="AX2157:AX2162" si="3790">SLOPE(M2144:M2157,AB2144:AB2157)</f>
        <v>1.826490647087434E-2</v>
      </c>
      <c r="AY2157" s="213">
        <f t="shared" si="3781"/>
        <v>5.9185417421859308E-2</v>
      </c>
      <c r="AZ2157" s="255"/>
      <c r="BA2157" s="255"/>
      <c r="BB2157" s="255"/>
      <c r="BC2157" s="255"/>
      <c r="BD2157" s="255"/>
      <c r="BE2157" s="255"/>
      <c r="BF2157" s="255"/>
      <c r="BG2157" s="255"/>
      <c r="BH2157" s="255"/>
      <c r="BI2157" s="255"/>
      <c r="BJ2157" s="255"/>
      <c r="BK2157" s="255"/>
      <c r="BL2157" s="255"/>
      <c r="BM2157" s="255"/>
      <c r="BN2157" s="255"/>
      <c r="BO2157" s="255"/>
      <c r="BP2157" s="255"/>
      <c r="BQ2157" s="255"/>
      <c r="BR2157" s="255"/>
      <c r="BS2157" s="255"/>
      <c r="BT2157" s="255"/>
      <c r="BU2157" s="255"/>
      <c r="BV2157" s="255"/>
      <c r="BW2157" s="255"/>
      <c r="BX2157" s="255"/>
      <c r="BY2157" s="255"/>
      <c r="BZ2157" s="255"/>
      <c r="CA2157" s="255"/>
      <c r="CB2157" s="255"/>
      <c r="CC2157" s="255"/>
      <c r="CD2157" s="255"/>
      <c r="CE2157" s="255"/>
      <c r="CF2157" s="255"/>
      <c r="CG2157" s="255"/>
      <c r="CH2157" s="255"/>
      <c r="CI2157" s="255"/>
      <c r="CJ2157" s="255"/>
      <c r="CK2157" s="255"/>
      <c r="CL2157" s="255"/>
      <c r="CM2157" s="255"/>
      <c r="CN2157" s="255"/>
      <c r="CO2157" s="255"/>
      <c r="CP2157" s="255"/>
      <c r="CQ2157" s="255"/>
      <c r="CR2157" s="255"/>
      <c r="CS2157" s="255"/>
      <c r="CT2157" s="255"/>
      <c r="CU2157" s="255"/>
      <c r="CV2157" s="255"/>
      <c r="CW2157" s="255"/>
      <c r="CX2157" s="255"/>
      <c r="CY2157" s="255"/>
      <c r="CZ2157" s="255"/>
      <c r="DA2157" s="255"/>
      <c r="DB2157" s="255"/>
      <c r="DC2157" s="255"/>
      <c r="DD2157" s="255"/>
      <c r="DE2157" s="255"/>
      <c r="DF2157" s="255"/>
      <c r="DG2157" s="255"/>
      <c r="DH2157" s="255"/>
      <c r="DI2157" s="255"/>
      <c r="DJ2157" s="255"/>
      <c r="DK2157" s="255"/>
      <c r="DL2157" s="255"/>
      <c r="DM2157" s="255"/>
      <c r="DN2157" s="255"/>
      <c r="DO2157" s="255"/>
      <c r="DP2157" s="255"/>
      <c r="DQ2157" s="255"/>
      <c r="DR2157" s="255"/>
      <c r="DS2157" s="255"/>
      <c r="DT2157" s="255"/>
      <c r="DU2157" s="255"/>
      <c r="DV2157" s="255"/>
      <c r="DW2157" s="255"/>
      <c r="DX2157" s="255"/>
      <c r="DY2157" s="255"/>
      <c r="DZ2157" s="255"/>
      <c r="EA2157" s="255"/>
      <c r="EB2157" s="255"/>
      <c r="EC2157" s="255"/>
      <c r="ED2157" s="255"/>
      <c r="EE2157" s="255"/>
      <c r="EF2157" s="255"/>
      <c r="EG2157" s="255"/>
      <c r="EH2157" s="255"/>
      <c r="EI2157" s="255"/>
      <c r="EJ2157" s="255"/>
      <c r="EK2157" s="255"/>
      <c r="EL2157" s="255"/>
      <c r="EM2157" s="255"/>
      <c r="EN2157" s="255"/>
      <c r="EO2157" s="255"/>
      <c r="EP2157" s="255"/>
      <c r="EQ2157" s="255"/>
      <c r="ER2157" s="255"/>
      <c r="ES2157" s="255"/>
      <c r="ET2157" s="255"/>
      <c r="EU2157" s="255"/>
      <c r="EV2157" s="255"/>
      <c r="EW2157" s="255"/>
      <c r="EX2157" s="255"/>
      <c r="EY2157" s="255"/>
      <c r="EZ2157" s="255"/>
      <c r="FA2157" s="255"/>
      <c r="FB2157" s="255"/>
      <c r="FC2157" s="255"/>
      <c r="FD2157" s="255"/>
      <c r="FE2157" s="255"/>
      <c r="FF2157" s="255"/>
      <c r="FG2157" s="255"/>
      <c r="FH2157" s="255"/>
      <c r="FI2157" s="255"/>
      <c r="FJ2157" s="255"/>
      <c r="FK2157" s="255"/>
      <c r="FL2157" s="255"/>
      <c r="FM2157" s="255"/>
      <c r="FN2157" s="255"/>
      <c r="FO2157" s="255"/>
      <c r="FP2157" s="255"/>
      <c r="FQ2157" s="255"/>
      <c r="FR2157" s="255"/>
      <c r="FS2157" s="255"/>
      <c r="FT2157" s="255"/>
      <c r="FU2157" s="255"/>
      <c r="FV2157" s="255"/>
      <c r="FW2157" s="255"/>
      <c r="FX2157" s="255"/>
      <c r="FY2157" s="255"/>
      <c r="FZ2157" s="255"/>
      <c r="GA2157" s="255"/>
      <c r="GB2157" s="255"/>
      <c r="GC2157" s="255"/>
      <c r="GD2157" s="255"/>
      <c r="GE2157" s="255"/>
      <c r="GF2157" s="255"/>
      <c r="GG2157" s="255"/>
      <c r="GH2157" s="255"/>
      <c r="GI2157" s="255"/>
      <c r="GJ2157" s="255"/>
      <c r="GK2157" s="255"/>
      <c r="GL2157" s="255"/>
      <c r="GM2157" s="255"/>
      <c r="GN2157" s="255"/>
      <c r="GO2157" s="255"/>
      <c r="GP2157" s="255"/>
      <c r="GQ2157" s="255"/>
      <c r="GR2157" s="255"/>
      <c r="GS2157" s="255"/>
      <c r="GT2157" s="255"/>
      <c r="GU2157" s="255"/>
      <c r="GV2157" s="255"/>
      <c r="GW2157" s="255"/>
      <c r="GX2157" s="255"/>
      <c r="GY2157" s="255"/>
      <c r="GZ2157" s="255"/>
      <c r="HA2157" s="255"/>
      <c r="HB2157" s="255"/>
      <c r="HC2157" s="255"/>
      <c r="HD2157" s="255"/>
      <c r="HE2157" s="255"/>
      <c r="HF2157" s="255"/>
      <c r="HG2157" s="255"/>
      <c r="HH2157" s="255"/>
      <c r="HI2157" s="255"/>
      <c r="HJ2157" s="255"/>
      <c r="HK2157" s="255"/>
      <c r="HL2157" s="255"/>
      <c r="HM2157" s="255"/>
      <c r="HN2157" s="255"/>
      <c r="HO2157" s="255"/>
      <c r="HP2157" s="255"/>
      <c r="HQ2157" s="255"/>
      <c r="HR2157" s="255"/>
      <c r="HS2157" s="255"/>
      <c r="HT2157" s="255"/>
      <c r="HU2157" s="255"/>
      <c r="HV2157" s="255"/>
      <c r="HW2157" s="255"/>
      <c r="HX2157" s="255"/>
      <c r="HY2157" s="255"/>
      <c r="HZ2157" s="255"/>
      <c r="IA2157" s="255"/>
      <c r="IB2157" s="255"/>
      <c r="IC2157" s="255"/>
      <c r="ID2157" s="255"/>
      <c r="IE2157" s="255"/>
      <c r="IF2157" s="255"/>
      <c r="IG2157" s="255"/>
      <c r="IH2157" s="255"/>
      <c r="II2157" s="255"/>
      <c r="IJ2157" s="255"/>
      <c r="IK2157" s="255"/>
      <c r="IL2157" s="255"/>
      <c r="IM2157" s="255"/>
      <c r="IN2157" s="255"/>
      <c r="IO2157" s="255"/>
      <c r="IP2157" s="255"/>
      <c r="IQ2157" s="255"/>
      <c r="IR2157" s="255"/>
      <c r="IS2157" s="255"/>
      <c r="IT2157" s="255"/>
      <c r="IU2157" s="255"/>
      <c r="IV2157" s="255"/>
    </row>
    <row r="2158" spans="1:256">
      <c r="A2158" s="16">
        <v>41472.36891203704</v>
      </c>
      <c r="B2158" s="300">
        <v>4</v>
      </c>
      <c r="C2158" s="5">
        <v>0.96</v>
      </c>
      <c r="D2158" s="5">
        <v>0.96499999999999997</v>
      </c>
      <c r="E2158" s="5">
        <v>0.93</v>
      </c>
      <c r="F2158" s="5">
        <v>0.94</v>
      </c>
      <c r="G2158" s="6">
        <v>191549</v>
      </c>
      <c r="H2158" s="113">
        <f t="shared" si="3783"/>
        <v>0.94</v>
      </c>
      <c r="I2158" s="19">
        <f t="shared" ref="I2158:I2164" si="3791">IF(A2159&gt;A2158,(H2158-H2157)/H2157, (H2158-H2159)/H2159)</f>
        <v>-1.0526315789473694E-2</v>
      </c>
      <c r="J2158" s="8">
        <f t="shared" si="3758"/>
        <v>0.98841360243391174</v>
      </c>
      <c r="K2158" s="8">
        <f t="shared" si="3759"/>
        <v>0.76858639756608838</v>
      </c>
      <c r="L2158" s="8">
        <f t="shared" si="3760"/>
        <v>0.87850000000000006</v>
      </c>
      <c r="M2158" s="19">
        <f t="shared" si="3761"/>
        <v>0.2860149562416906</v>
      </c>
      <c r="N2158" s="19">
        <f t="shared" si="3784"/>
        <v>-3.6238032190898453E-2</v>
      </c>
      <c r="O2158" s="19">
        <f t="shared" si="3785"/>
        <v>4.951767064343293E-3</v>
      </c>
      <c r="P2158" s="19">
        <f t="shared" ref="P2158:P2164" si="3792">IF(A2159&gt;A2158,(K2158-K2157)/K2157, (K2158-K2159)/K2159)</f>
        <v>1.3355703615943399E-2</v>
      </c>
      <c r="Q2158" s="303">
        <v>82</v>
      </c>
      <c r="R2158" s="306">
        <v>182239.89</v>
      </c>
      <c r="S2158" s="66">
        <f t="shared" si="3762"/>
        <v>2222.4376829268294</v>
      </c>
      <c r="T2158" t="str">
        <f t="shared" si="3788"/>
        <v/>
      </c>
      <c r="U2158" t="str">
        <f t="shared" si="3788"/>
        <v/>
      </c>
      <c r="V2158" t="str">
        <f t="shared" si="3788"/>
        <v/>
      </c>
      <c r="W2158" t="str">
        <f t="shared" si="3788"/>
        <v/>
      </c>
      <c r="X2158" s="63" t="s">
        <v>89</v>
      </c>
      <c r="Y2158" s="219">
        <f t="shared" si="3763"/>
        <v>9.3296703296703275E-3</v>
      </c>
      <c r="Z2158" s="78">
        <f t="shared" si="3764"/>
        <v>0.91528568147575384</v>
      </c>
      <c r="AA2158" s="78">
        <f t="shared" si="3765"/>
        <v>0.88995891212176426</v>
      </c>
      <c r="AB2158" s="74">
        <f t="shared" si="3009"/>
        <v>2157</v>
      </c>
      <c r="AC2158" s="80">
        <f t="shared" si="3766"/>
        <v>9.7587386037514996E-3</v>
      </c>
      <c r="AD2158" s="79">
        <f t="shared" si="3786"/>
        <v>2.5326769353989587E-2</v>
      </c>
      <c r="AE2158" s="81">
        <f t="shared" si="3767"/>
        <v>1.5568030750238087E-2</v>
      </c>
      <c r="AF2158" s="19">
        <f t="shared" si="3768"/>
        <v>2.8458358030942866E-2</v>
      </c>
      <c r="AG2158" s="93">
        <f t="shared" ref="AG2158:AG2164" si="3793">IF(A2159&gt;A2158,(AC2158-AC2157)/AC2157, (AC2158-AC2159)/AC2159)</f>
        <v>-0.16581733279638125</v>
      </c>
      <c r="AH2158" s="91">
        <f t="shared" si="3769"/>
        <v>3.0006929563436972E-4</v>
      </c>
      <c r="AI2158" s="96">
        <f t="shared" si="3770"/>
        <v>2145.1753036841101</v>
      </c>
      <c r="AJ2158" s="5">
        <f t="shared" si="3787"/>
        <v>-1.0000000000000009E-2</v>
      </c>
      <c r="AK2158" s="5">
        <f t="shared" ref="AK2158:AK2165" si="3794">IF(AJ2158&gt;0,AJ2158,0)</f>
        <v>0</v>
      </c>
      <c r="AL2158" s="5">
        <f t="shared" si="3771"/>
        <v>-1.0000000000000009E-2</v>
      </c>
      <c r="AM2158" s="95">
        <f t="shared" si="3789"/>
        <v>1.3571428571428576E-2</v>
      </c>
      <c r="AN2158" s="95">
        <f t="shared" si="3772"/>
        <v>-5.0000000000000044E-3</v>
      </c>
      <c r="AO2158" s="78">
        <f t="shared" si="3773"/>
        <v>2.7142857142857126</v>
      </c>
      <c r="AP2158" s="296">
        <f t="shared" si="3774"/>
        <v>73.076923076923066</v>
      </c>
      <c r="AQ2158" s="8"/>
      <c r="AR2158" s="8">
        <f t="shared" si="3775"/>
        <v>-0.4285714285714331</v>
      </c>
      <c r="AS2158" s="114">
        <f t="shared" si="3776"/>
        <v>-82092.428571429438</v>
      </c>
      <c r="AT2158" s="103">
        <f t="shared" si="3777"/>
        <v>0.37095221426491026</v>
      </c>
      <c r="AU2158" s="5">
        <f t="shared" si="3778"/>
        <v>0.94</v>
      </c>
      <c r="AV2158" s="93">
        <f t="shared" si="3779"/>
        <v>-0.45046355422750439</v>
      </c>
      <c r="AW2158" s="210">
        <f t="shared" si="3780"/>
        <v>3.7634408602150449E-2</v>
      </c>
      <c r="AX2158" s="276">
        <f t="shared" si="3790"/>
        <v>1.8061056479287595E-2</v>
      </c>
      <c r="AY2158" s="19">
        <f t="shared" si="3781"/>
        <v>-1.1160746533896019E-2</v>
      </c>
      <c r="AZ2158" s="255"/>
      <c r="BA2158" s="255"/>
      <c r="BB2158" s="255"/>
      <c r="BC2158" s="255"/>
      <c r="BD2158" s="255"/>
      <c r="BE2158" s="255"/>
      <c r="BF2158" s="255"/>
      <c r="BG2158" s="255"/>
      <c r="BH2158" s="255"/>
      <c r="BI2158" s="255"/>
      <c r="BJ2158" s="255"/>
      <c r="BK2158" s="255"/>
      <c r="BL2158" s="255"/>
      <c r="BM2158" s="255"/>
      <c r="BN2158" s="255"/>
      <c r="BO2158" s="255"/>
      <c r="BP2158" s="255"/>
      <c r="BQ2158" s="255"/>
      <c r="BR2158" s="255"/>
      <c r="BS2158" s="255"/>
      <c r="BT2158" s="255"/>
      <c r="BU2158" s="255"/>
      <c r="BV2158" s="255"/>
      <c r="BW2158" s="255"/>
      <c r="BX2158" s="255"/>
      <c r="BY2158" s="255"/>
      <c r="BZ2158" s="255"/>
      <c r="CA2158" s="255"/>
      <c r="CB2158" s="255"/>
      <c r="CC2158" s="255"/>
      <c r="CD2158" s="255"/>
      <c r="CE2158" s="255"/>
      <c r="CF2158" s="255"/>
      <c r="CG2158" s="255"/>
      <c r="CH2158" s="255"/>
      <c r="CI2158" s="255"/>
      <c r="CJ2158" s="255"/>
      <c r="CK2158" s="255"/>
      <c r="CL2158" s="255"/>
      <c r="CM2158" s="255"/>
      <c r="CN2158" s="255"/>
      <c r="CO2158" s="255"/>
      <c r="CP2158" s="255"/>
      <c r="CQ2158" s="255"/>
      <c r="CR2158" s="255"/>
      <c r="CS2158" s="255"/>
      <c r="CT2158" s="255"/>
      <c r="CU2158" s="255"/>
      <c r="CV2158" s="255"/>
      <c r="CW2158" s="255"/>
      <c r="CX2158" s="255"/>
      <c r="CY2158" s="255"/>
      <c r="CZ2158" s="255"/>
      <c r="DA2158" s="255"/>
      <c r="DB2158" s="255"/>
      <c r="DC2158" s="255"/>
      <c r="DD2158" s="255"/>
      <c r="DE2158" s="255"/>
      <c r="DF2158" s="255"/>
      <c r="DG2158" s="255"/>
      <c r="DH2158" s="255"/>
      <c r="DI2158" s="255"/>
      <c r="DJ2158" s="255"/>
      <c r="DK2158" s="255"/>
      <c r="DL2158" s="255"/>
      <c r="DM2158" s="255"/>
      <c r="DN2158" s="255"/>
      <c r="DO2158" s="255"/>
      <c r="DP2158" s="255"/>
      <c r="DQ2158" s="255"/>
      <c r="DR2158" s="255"/>
      <c r="DS2158" s="255"/>
      <c r="DT2158" s="255"/>
      <c r="DU2158" s="255"/>
      <c r="DV2158" s="255"/>
      <c r="DW2158" s="255"/>
      <c r="DX2158" s="255"/>
      <c r="DY2158" s="255"/>
      <c r="DZ2158" s="255"/>
      <c r="EA2158" s="255"/>
      <c r="EB2158" s="255"/>
      <c r="EC2158" s="255"/>
      <c r="ED2158" s="255"/>
      <c r="EE2158" s="255"/>
      <c r="EF2158" s="255"/>
      <c r="EG2158" s="255"/>
      <c r="EH2158" s="255"/>
      <c r="EI2158" s="255"/>
      <c r="EJ2158" s="255"/>
      <c r="EK2158" s="255"/>
      <c r="EL2158" s="255"/>
      <c r="EM2158" s="255"/>
      <c r="EN2158" s="255"/>
      <c r="EO2158" s="255"/>
      <c r="EP2158" s="255"/>
      <c r="EQ2158" s="255"/>
      <c r="ER2158" s="255"/>
      <c r="ES2158" s="255"/>
      <c r="ET2158" s="255"/>
      <c r="EU2158" s="255"/>
      <c r="EV2158" s="255"/>
      <c r="EW2158" s="255"/>
      <c r="EX2158" s="255"/>
      <c r="EY2158" s="255"/>
      <c r="EZ2158" s="255"/>
      <c r="FA2158" s="255"/>
      <c r="FB2158" s="255"/>
      <c r="FC2158" s="255"/>
      <c r="FD2158" s="255"/>
      <c r="FE2158" s="255"/>
      <c r="FF2158" s="255"/>
      <c r="FG2158" s="255"/>
      <c r="FH2158" s="255"/>
      <c r="FI2158" s="255"/>
      <c r="FJ2158" s="255"/>
      <c r="FK2158" s="255"/>
      <c r="FL2158" s="255"/>
      <c r="FM2158" s="255"/>
      <c r="FN2158" s="255"/>
      <c r="FO2158" s="255"/>
      <c r="FP2158" s="255"/>
      <c r="FQ2158" s="255"/>
      <c r="FR2158" s="255"/>
      <c r="FS2158" s="255"/>
      <c r="FT2158" s="255"/>
      <c r="FU2158" s="255"/>
      <c r="FV2158" s="255"/>
      <c r="FW2158" s="255"/>
      <c r="FX2158" s="255"/>
      <c r="FY2158" s="255"/>
      <c r="FZ2158" s="255"/>
      <c r="GA2158" s="255"/>
      <c r="GB2158" s="255"/>
      <c r="GC2158" s="255"/>
      <c r="GD2158" s="255"/>
      <c r="GE2158" s="255"/>
      <c r="GF2158" s="255"/>
      <c r="GG2158" s="255"/>
      <c r="GH2158" s="255"/>
      <c r="GI2158" s="255"/>
      <c r="GJ2158" s="255"/>
      <c r="GK2158" s="255"/>
      <c r="GL2158" s="255"/>
      <c r="GM2158" s="255"/>
      <c r="GN2158" s="255"/>
      <c r="GO2158" s="255"/>
      <c r="GP2158" s="255"/>
      <c r="GQ2158" s="255"/>
      <c r="GR2158" s="255"/>
      <c r="GS2158" s="255"/>
      <c r="GT2158" s="255"/>
      <c r="GU2158" s="255"/>
      <c r="GV2158" s="255"/>
      <c r="GW2158" s="255"/>
      <c r="GX2158" s="255"/>
      <c r="GY2158" s="255"/>
      <c r="GZ2158" s="255"/>
      <c r="HA2158" s="255"/>
      <c r="HB2158" s="255"/>
      <c r="HC2158" s="255"/>
      <c r="HD2158" s="255"/>
      <c r="HE2158" s="255"/>
      <c r="HF2158" s="255"/>
      <c r="HG2158" s="255"/>
      <c r="HH2158" s="255"/>
      <c r="HI2158" s="255"/>
      <c r="HJ2158" s="255"/>
      <c r="HK2158" s="255"/>
      <c r="HL2158" s="255"/>
      <c r="HM2158" s="255"/>
      <c r="HN2158" s="255"/>
      <c r="HO2158" s="255"/>
      <c r="HP2158" s="255"/>
      <c r="HQ2158" s="255"/>
      <c r="HR2158" s="255"/>
      <c r="HS2158" s="255"/>
      <c r="HT2158" s="255"/>
      <c r="HU2158" s="255"/>
      <c r="HV2158" s="255"/>
      <c r="HW2158" s="255"/>
      <c r="HX2158" s="255"/>
      <c r="HY2158" s="255"/>
      <c r="HZ2158" s="255"/>
      <c r="IA2158" s="255"/>
      <c r="IB2158" s="255"/>
      <c r="IC2158" s="255"/>
      <c r="ID2158" s="255"/>
      <c r="IE2158" s="255"/>
      <c r="IF2158" s="255"/>
      <c r="IG2158" s="255"/>
      <c r="IH2158" s="255"/>
      <c r="II2158" s="255"/>
      <c r="IJ2158" s="255"/>
      <c r="IK2158" s="255"/>
      <c r="IL2158" s="255"/>
      <c r="IM2158" s="255"/>
      <c r="IN2158" s="255"/>
      <c r="IO2158" s="255"/>
      <c r="IP2158" s="255"/>
      <c r="IQ2158" s="255"/>
      <c r="IR2158" s="255"/>
      <c r="IS2158" s="255"/>
      <c r="IT2158" s="255"/>
      <c r="IU2158" s="255"/>
      <c r="IV2158" s="255"/>
    </row>
    <row r="2159" spans="1:256" ht="13">
      <c r="A2159" s="16">
        <v>41473.342395833337</v>
      </c>
      <c r="B2159" s="300">
        <v>5</v>
      </c>
      <c r="C2159" s="5">
        <v>0.96</v>
      </c>
      <c r="D2159" s="5">
        <v>0.995</v>
      </c>
      <c r="E2159" s="5">
        <v>0.95</v>
      </c>
      <c r="F2159" s="5">
        <v>0.98</v>
      </c>
      <c r="G2159" s="6">
        <v>750679</v>
      </c>
      <c r="H2159" s="113">
        <f t="shared" si="3783"/>
        <v>0.98</v>
      </c>
      <c r="I2159" s="19">
        <f t="shared" si="3791"/>
        <v>4.2553191489361743E-2</v>
      </c>
      <c r="J2159" s="8">
        <f t="shared" si="3758"/>
        <v>0.99785269157278944</v>
      </c>
      <c r="K2159" s="8">
        <f t="shared" si="3759"/>
        <v>0.77864730842721053</v>
      </c>
      <c r="L2159" s="8">
        <f t="shared" si="3760"/>
        <v>0.88824999999999998</v>
      </c>
      <c r="M2159" s="19">
        <f t="shared" si="3761"/>
        <v>0.28152076141937971</v>
      </c>
      <c r="N2159" s="19">
        <f t="shared" si="3784"/>
        <v>-1.5713146198246965E-2</v>
      </c>
      <c r="O2159" s="19">
        <f t="shared" si="3785"/>
        <v>9.5497361788976637E-3</v>
      </c>
      <c r="P2159" s="19">
        <f t="shared" si="3792"/>
        <v>1.3090149517324817E-2</v>
      </c>
      <c r="Q2159" s="303">
        <v>315</v>
      </c>
      <c r="R2159" s="306">
        <v>725914.37</v>
      </c>
      <c r="S2159" s="66">
        <f t="shared" si="3762"/>
        <v>2304.4900634920637</v>
      </c>
      <c r="T2159" t="str">
        <f t="shared" ref="T2159:W2160" si="3795">IF(C2159&gt;$J2159,"BrokeBandUpper", IF(C2159&lt;$K2159,"BrokeBandLower", ""))</f>
        <v/>
      </c>
      <c r="U2159" t="str">
        <f t="shared" si="3795"/>
        <v/>
      </c>
      <c r="V2159" t="str">
        <f t="shared" si="3795"/>
        <v/>
      </c>
      <c r="W2159" t="str">
        <f t="shared" si="3795"/>
        <v/>
      </c>
      <c r="X2159" s="63"/>
      <c r="Y2159" s="287">
        <f t="shared" si="3763"/>
        <v>8.5274725274725235E-3</v>
      </c>
      <c r="Z2159" s="288">
        <f t="shared" si="3764"/>
        <v>0.92525168652848777</v>
      </c>
      <c r="AA2159" s="288">
        <f t="shared" si="3765"/>
        <v>0.89662195262475375</v>
      </c>
      <c r="AB2159" s="289">
        <f t="shared" si="3009"/>
        <v>2158</v>
      </c>
      <c r="AC2159" s="290">
        <f t="shared" si="3766"/>
        <v>1.0449362522796747E-2</v>
      </c>
      <c r="AD2159" s="284">
        <f t="shared" si="3786"/>
        <v>2.8629733903734023E-2</v>
      </c>
      <c r="AE2159" s="291">
        <f t="shared" si="3767"/>
        <v>1.8180371380937276E-2</v>
      </c>
      <c r="AF2159" s="213">
        <f t="shared" si="3768"/>
        <v>3.1930663553266674E-2</v>
      </c>
      <c r="AG2159" s="213">
        <f t="shared" si="3793"/>
        <v>7.0769793831730946E-2</v>
      </c>
      <c r="AH2159" s="292">
        <f t="shared" si="3769"/>
        <v>4.9449585992402789E-5</v>
      </c>
      <c r="AI2159" s="293">
        <f t="shared" si="3770"/>
        <v>2150.3568531557016</v>
      </c>
      <c r="AJ2159" s="294">
        <f t="shared" si="3787"/>
        <v>4.0000000000000036E-2</v>
      </c>
      <c r="AK2159" s="294">
        <f t="shared" si="3794"/>
        <v>4.0000000000000036E-2</v>
      </c>
      <c r="AL2159" s="294">
        <f t="shared" si="3771"/>
        <v>0</v>
      </c>
      <c r="AM2159" s="295">
        <f t="shared" si="3789"/>
        <v>1.6428571428571435E-2</v>
      </c>
      <c r="AN2159" s="295">
        <f t="shared" si="3772"/>
        <v>-4.6428571428571474E-3</v>
      </c>
      <c r="AO2159" s="288">
        <f t="shared" si="3773"/>
        <v>3.5384615384615365</v>
      </c>
      <c r="AP2159" s="296">
        <f t="shared" si="3774"/>
        <v>77.966101694915238</v>
      </c>
      <c r="AQ2159" s="285"/>
      <c r="AR2159" s="285">
        <f t="shared" si="3775"/>
        <v>0.33333333333333331</v>
      </c>
      <c r="AS2159" s="286">
        <f t="shared" si="3776"/>
        <v>250226.33333333331</v>
      </c>
      <c r="AT2159" s="103">
        <f t="shared" si="3777"/>
        <v>0.4321310826494284</v>
      </c>
      <c r="AU2159" s="294">
        <f t="shared" si="3778"/>
        <v>0.98</v>
      </c>
      <c r="AV2159" s="213">
        <f t="shared" si="3779"/>
        <v>0.3447050281334606</v>
      </c>
      <c r="AW2159" s="298">
        <f t="shared" si="3780"/>
        <v>4.7368421052631622E-2</v>
      </c>
      <c r="AX2159" s="297">
        <f t="shared" si="3790"/>
        <v>1.6694935739067423E-2</v>
      </c>
      <c r="AY2159" s="213">
        <f t="shared" si="3781"/>
        <v>-7.5639027084979105E-2</v>
      </c>
      <c r="AZ2159" s="255"/>
      <c r="BA2159" s="255"/>
      <c r="BB2159" s="255"/>
      <c r="BC2159" s="255"/>
      <c r="BD2159" s="255"/>
      <c r="BE2159" s="255"/>
      <c r="BF2159" s="255"/>
      <c r="BG2159" s="255"/>
      <c r="BH2159" s="255"/>
      <c r="BI2159" s="255"/>
      <c r="BJ2159" s="255"/>
      <c r="BK2159" s="255"/>
      <c r="BL2159" s="255"/>
      <c r="BM2159" s="255"/>
      <c r="BN2159" s="255"/>
      <c r="BO2159" s="255"/>
      <c r="BP2159" s="255"/>
      <c r="BQ2159" s="255"/>
      <c r="BR2159" s="255"/>
      <c r="BS2159" s="255"/>
      <c r="BT2159" s="255"/>
      <c r="BU2159" s="255"/>
      <c r="BV2159" s="255"/>
      <c r="BW2159" s="255"/>
      <c r="BX2159" s="255"/>
      <c r="BY2159" s="255"/>
      <c r="BZ2159" s="255"/>
      <c r="CA2159" s="255"/>
      <c r="CB2159" s="255"/>
      <c r="CC2159" s="255"/>
      <c r="CD2159" s="255"/>
      <c r="CE2159" s="255"/>
      <c r="CF2159" s="255"/>
      <c r="CG2159" s="255"/>
      <c r="CH2159" s="255"/>
      <c r="CI2159" s="255"/>
      <c r="CJ2159" s="255"/>
      <c r="CK2159" s="255"/>
      <c r="CL2159" s="255"/>
      <c r="CM2159" s="255"/>
      <c r="CN2159" s="255"/>
      <c r="CO2159" s="255"/>
      <c r="CP2159" s="255"/>
      <c r="CQ2159" s="255"/>
      <c r="CR2159" s="255"/>
      <c r="CS2159" s="255"/>
      <c r="CT2159" s="255"/>
      <c r="CU2159" s="255"/>
      <c r="CV2159" s="255"/>
      <c r="CW2159" s="255"/>
      <c r="CX2159" s="255"/>
      <c r="CY2159" s="255"/>
      <c r="CZ2159" s="255"/>
      <c r="DA2159" s="255"/>
      <c r="DB2159" s="255"/>
      <c r="DC2159" s="255"/>
      <c r="DD2159" s="255"/>
      <c r="DE2159" s="255"/>
      <c r="DF2159" s="255"/>
      <c r="DG2159" s="255"/>
      <c r="DH2159" s="255"/>
      <c r="DI2159" s="255"/>
      <c r="DJ2159" s="255"/>
      <c r="DK2159" s="255"/>
      <c r="DL2159" s="255"/>
      <c r="DM2159" s="255"/>
      <c r="DN2159" s="255"/>
      <c r="DO2159" s="255"/>
      <c r="DP2159" s="255"/>
      <c r="DQ2159" s="255"/>
      <c r="DR2159" s="255"/>
      <c r="DS2159" s="255"/>
      <c r="DT2159" s="255"/>
      <c r="DU2159" s="255"/>
      <c r="DV2159" s="255"/>
      <c r="DW2159" s="255"/>
      <c r="DX2159" s="255"/>
      <c r="DY2159" s="255"/>
      <c r="DZ2159" s="255"/>
      <c r="EA2159" s="255"/>
      <c r="EB2159" s="255"/>
      <c r="EC2159" s="255"/>
      <c r="ED2159" s="255"/>
      <c r="EE2159" s="255"/>
      <c r="EF2159" s="255"/>
      <c r="EG2159" s="255"/>
      <c r="EH2159" s="255"/>
      <c r="EI2159" s="255"/>
      <c r="EJ2159" s="255"/>
      <c r="EK2159" s="255"/>
      <c r="EL2159" s="255"/>
      <c r="EM2159" s="255"/>
      <c r="EN2159" s="255"/>
      <c r="EO2159" s="255"/>
      <c r="EP2159" s="255"/>
      <c r="EQ2159" s="255"/>
      <c r="ER2159" s="255"/>
      <c r="ES2159" s="255"/>
      <c r="ET2159" s="255"/>
      <c r="EU2159" s="255"/>
      <c r="EV2159" s="255"/>
      <c r="EW2159" s="255"/>
      <c r="EX2159" s="255"/>
      <c r="EY2159" s="255"/>
      <c r="EZ2159" s="255"/>
      <c r="FA2159" s="255"/>
      <c r="FB2159" s="255"/>
      <c r="FC2159" s="255"/>
      <c r="FD2159" s="255"/>
      <c r="FE2159" s="255"/>
      <c r="FF2159" s="255"/>
      <c r="FG2159" s="255"/>
      <c r="FH2159" s="255"/>
      <c r="FI2159" s="255"/>
      <c r="FJ2159" s="255"/>
      <c r="FK2159" s="255"/>
      <c r="FL2159" s="255"/>
      <c r="FM2159" s="255"/>
      <c r="FN2159" s="255"/>
      <c r="FO2159" s="255"/>
      <c r="FP2159" s="255"/>
      <c r="FQ2159" s="255"/>
      <c r="FR2159" s="255"/>
      <c r="FS2159" s="255"/>
      <c r="FT2159" s="255"/>
      <c r="FU2159" s="255"/>
      <c r="FV2159" s="255"/>
      <c r="FW2159" s="255"/>
      <c r="FX2159" s="255"/>
      <c r="FY2159" s="255"/>
      <c r="FZ2159" s="255"/>
      <c r="GA2159" s="255"/>
      <c r="GB2159" s="255"/>
      <c r="GC2159" s="255"/>
      <c r="GD2159" s="255"/>
      <c r="GE2159" s="255"/>
      <c r="GF2159" s="255"/>
      <c r="GG2159" s="255"/>
      <c r="GH2159" s="255"/>
      <c r="GI2159" s="255"/>
      <c r="GJ2159" s="255"/>
      <c r="GK2159" s="255"/>
      <c r="GL2159" s="255"/>
      <c r="GM2159" s="255"/>
      <c r="GN2159" s="255"/>
      <c r="GO2159" s="255"/>
      <c r="GP2159" s="255"/>
      <c r="GQ2159" s="255"/>
      <c r="GR2159" s="255"/>
      <c r="GS2159" s="255"/>
      <c r="GT2159" s="255"/>
      <c r="GU2159" s="255"/>
      <c r="GV2159" s="255"/>
      <c r="GW2159" s="255"/>
      <c r="GX2159" s="255"/>
      <c r="GY2159" s="255"/>
      <c r="GZ2159" s="255"/>
      <c r="HA2159" s="255"/>
      <c r="HB2159" s="255"/>
      <c r="HC2159" s="255"/>
      <c r="HD2159" s="255"/>
      <c r="HE2159" s="255"/>
      <c r="HF2159" s="255"/>
      <c r="HG2159" s="255"/>
      <c r="HH2159" s="255"/>
      <c r="HI2159" s="255"/>
      <c r="HJ2159" s="255"/>
      <c r="HK2159" s="255"/>
      <c r="HL2159" s="255"/>
      <c r="HM2159" s="255"/>
      <c r="HN2159" s="255"/>
      <c r="HO2159" s="255"/>
      <c r="HP2159" s="255"/>
      <c r="HQ2159" s="255"/>
      <c r="HR2159" s="255"/>
      <c r="HS2159" s="255"/>
      <c r="HT2159" s="255"/>
      <c r="HU2159" s="255"/>
      <c r="HV2159" s="255"/>
      <c r="HW2159" s="255"/>
      <c r="HX2159" s="255"/>
      <c r="HY2159" s="255"/>
      <c r="HZ2159" s="255"/>
      <c r="IA2159" s="255"/>
      <c r="IB2159" s="255"/>
      <c r="IC2159" s="255"/>
      <c r="ID2159" s="255"/>
      <c r="IE2159" s="255"/>
      <c r="IF2159" s="255"/>
      <c r="IG2159" s="255"/>
      <c r="IH2159" s="255"/>
      <c r="II2159" s="255"/>
      <c r="IJ2159" s="255"/>
      <c r="IK2159" s="255"/>
      <c r="IL2159" s="255"/>
      <c r="IM2159" s="255"/>
      <c r="IN2159" s="255"/>
      <c r="IO2159" s="255"/>
      <c r="IP2159" s="255"/>
      <c r="IQ2159" s="255"/>
      <c r="IR2159" s="255"/>
      <c r="IS2159" s="255"/>
      <c r="IT2159" s="255"/>
      <c r="IU2159" s="255"/>
      <c r="IV2159" s="255"/>
    </row>
    <row r="2160" spans="1:256">
      <c r="A2160" s="16">
        <v>41474.347685185188</v>
      </c>
      <c r="B2160" s="300">
        <v>6</v>
      </c>
      <c r="C2160" s="5">
        <v>0.98499999999999999</v>
      </c>
      <c r="D2160" s="5">
        <v>0.98499999999999999</v>
      </c>
      <c r="E2160" s="5">
        <v>0.94</v>
      </c>
      <c r="F2160" s="5">
        <v>0.97</v>
      </c>
      <c r="G2160" s="6">
        <v>388241</v>
      </c>
      <c r="H2160" s="113">
        <f t="shared" si="3783"/>
        <v>0.97</v>
      </c>
      <c r="I2160" s="19">
        <f t="shared" si="3791"/>
        <v>-1.0204081632653071E-2</v>
      </c>
      <c r="J2160" s="8">
        <f t="shared" ref="J2160:J2165" si="3796">(L2160)+2*STDEVPA(H2141:H2160)</f>
        <v>1.0075097002479163</v>
      </c>
      <c r="K2160" s="8">
        <f t="shared" ref="K2160:K2165" si="3797">(L2160)-(2*STDEVPA(H2141:H2160))</f>
        <v>0.78199029975208323</v>
      </c>
      <c r="L2160" s="8">
        <f t="shared" ref="L2160:L2165" si="3798">AVERAGE(H2141:H2160)</f>
        <v>0.89474999999999982</v>
      </c>
      <c r="M2160" s="19">
        <f t="shared" ref="M2160:M2165" si="3799">(J2160-K2160)/K2160</f>
        <v>0.28839155750056</v>
      </c>
      <c r="N2160" s="19">
        <f t="shared" si="3784"/>
        <v>2.4406001342632471E-2</v>
      </c>
      <c r="O2160" s="19">
        <f t="shared" si="3785"/>
        <v>9.6777898748819733E-3</v>
      </c>
      <c r="P2160" s="19">
        <f t="shared" si="3792"/>
        <v>4.2933318958299736E-3</v>
      </c>
      <c r="Q2160" s="303">
        <v>113</v>
      </c>
      <c r="R2160" s="306">
        <v>376087.69500000001</v>
      </c>
      <c r="S2160" s="66">
        <f t="shared" ref="S2160:S2165" si="3800">R2160/Q2160</f>
        <v>3328.2096902654866</v>
      </c>
      <c r="T2160" t="str">
        <f t="shared" si="3795"/>
        <v/>
      </c>
      <c r="U2160" t="str">
        <f t="shared" si="3795"/>
        <v/>
      </c>
      <c r="V2160" t="str">
        <f t="shared" si="3795"/>
        <v/>
      </c>
      <c r="W2160" t="str">
        <f t="shared" si="3795"/>
        <v/>
      </c>
      <c r="X2160" s="63"/>
      <c r="Y2160" s="219">
        <f t="shared" ref="Y2160:Y2165" si="3801">SLOPE(H2147:H2160,AB2147:AB2160)</f>
        <v>6.7142857142857091E-3</v>
      </c>
      <c r="Z2160" s="78">
        <f t="shared" ref="Z2160:Z2165" si="3802">Z2159+(0.154*(F2160-Z2159))</f>
        <v>0.93214292680310062</v>
      </c>
      <c r="AA2160" s="78">
        <f t="shared" ref="AA2160:AA2165" si="3803">AA2159+(0.074*(F2160-AA2159))</f>
        <v>0.90205192813052193</v>
      </c>
      <c r="AB2160" s="74">
        <f t="shared" si="3009"/>
        <v>2159</v>
      </c>
      <c r="AC2160" s="80">
        <f t="shared" ref="AC2160:AC2165" si="3804">AD2160-AE2160</f>
        <v>9.5285018333131355E-3</v>
      </c>
      <c r="AD2160" s="79">
        <f t="shared" si="3786"/>
        <v>3.0090998672578695E-2</v>
      </c>
      <c r="AE2160" s="81">
        <f t="shared" ref="AE2160:AE2165" si="3805">AE2159+(0.2*(AD2160-AE2159))</f>
        <v>2.0562496839265559E-2</v>
      </c>
      <c r="AF2160" s="19">
        <f t="shared" ref="AF2160:AF2165" si="3806">AD2160/AA2160</f>
        <v>3.3358388507567928E-2</v>
      </c>
      <c r="AG2160" s="93">
        <f t="shared" si="3793"/>
        <v>-8.8126016058360027E-2</v>
      </c>
      <c r="AH2160" s="91">
        <f t="shared" ref="AH2160:AH2165" si="3807">SLOPE(AC2147:AC2160,AB2147:AB2160)</f>
        <v>-2.5768202369272841E-4</v>
      </c>
      <c r="AI2160" s="96">
        <f t="shared" ref="AI2160:AI2165" si="3808">INTERCEPT(AB2147:AB2160,AC2147:AC2160)</f>
        <v>2161.0447672818195</v>
      </c>
      <c r="AJ2160" s="5">
        <f t="shared" si="3787"/>
        <v>-1.0000000000000009E-2</v>
      </c>
      <c r="AK2160" s="5">
        <f t="shared" si="3794"/>
        <v>0</v>
      </c>
      <c r="AL2160" s="5">
        <f t="shared" ref="AL2160:AL2165" si="3809">IF(AJ2160&lt;0,AJ2160,0)</f>
        <v>-1.0000000000000009E-2</v>
      </c>
      <c r="AM2160" s="95">
        <f t="shared" si="3789"/>
        <v>1.6428571428571435E-2</v>
      </c>
      <c r="AN2160" s="95">
        <f t="shared" ref="AN2160:AN2165" si="3810">(AVERAGE(AL2147:AL2160))</f>
        <v>-5.3571428571428615E-3</v>
      </c>
      <c r="AO2160" s="78">
        <f t="shared" ref="AO2160:AO2165" si="3811">ABS(AM2160/AN2160)</f>
        <v>3.0666666666666651</v>
      </c>
      <c r="AP2160" s="296">
        <f t="shared" ref="AP2160:AP2165" si="3812">IF(AN2160=0,100,100-(100/(1+AO2160)))</f>
        <v>75.409836065573757</v>
      </c>
      <c r="AQ2160" s="8"/>
      <c r="AR2160" s="8">
        <f t="shared" ref="AR2160:AR2165" si="3813">IF(ISERROR(((F2160-E2160)-(D2160-F2160))/(D2160-E2160)),0,((F2160-E2160)-(D2160-F2160))/(D2160-E2160))</f>
        <v>0.33333333333333331</v>
      </c>
      <c r="AS2160" s="114">
        <f t="shared" ref="AS2160:AS2165" si="3814">IF(ISERROR(AR2160*G2160),0,AR2160*G2160)</f>
        <v>129413.66666666666</v>
      </c>
      <c r="AT2160" s="103">
        <f t="shared" ref="AT2160:AT2165" si="3815">SUM(AS2141:AS2160)/SUM(G2141:G2160)</f>
        <v>0.43425220208627285</v>
      </c>
      <c r="AU2160" s="5">
        <f t="shared" ref="AU2160:AU2165" si="3816">F2160</f>
        <v>0.97</v>
      </c>
      <c r="AV2160" s="93">
        <f t="shared" ref="AV2160:AV2165" si="3817">AS2160/R2160</f>
        <v>0.34410502759646699</v>
      </c>
      <c r="AW2160" s="210">
        <f t="shared" ref="AW2160:AW2165" si="3818">(D2160-E2160)/E2160</f>
        <v>4.7872340425531963E-2</v>
      </c>
      <c r="AX2160" s="276">
        <f t="shared" si="3790"/>
        <v>1.4405634671055533E-2</v>
      </c>
      <c r="AY2160" s="19">
        <f t="shared" si="3781"/>
        <v>-0.13712547947427858</v>
      </c>
      <c r="AZ2160" s="255"/>
      <c r="BA2160" s="255"/>
      <c r="BB2160" s="255"/>
      <c r="BC2160" s="255"/>
      <c r="BD2160" s="255"/>
      <c r="BE2160" s="255"/>
      <c r="BF2160" s="255"/>
      <c r="BG2160" s="255"/>
      <c r="BH2160" s="255"/>
      <c r="BI2160" s="255"/>
      <c r="BJ2160" s="255"/>
      <c r="BK2160" s="255"/>
      <c r="BL2160" s="255"/>
      <c r="BM2160" s="255"/>
      <c r="BN2160" s="255"/>
      <c r="BO2160" s="255"/>
      <c r="BP2160" s="255"/>
      <c r="BQ2160" s="255"/>
      <c r="BR2160" s="255"/>
      <c r="BS2160" s="255"/>
      <c r="BT2160" s="255"/>
      <c r="BU2160" s="255"/>
      <c r="BV2160" s="255"/>
      <c r="BW2160" s="255"/>
      <c r="BX2160" s="255"/>
      <c r="BY2160" s="255"/>
      <c r="BZ2160" s="255"/>
      <c r="CA2160" s="255"/>
      <c r="CB2160" s="255"/>
      <c r="CC2160" s="255"/>
      <c r="CD2160" s="255"/>
      <c r="CE2160" s="255"/>
      <c r="CF2160" s="255"/>
      <c r="CG2160" s="255"/>
      <c r="CH2160" s="255"/>
      <c r="CI2160" s="255"/>
      <c r="CJ2160" s="255"/>
      <c r="CK2160" s="255"/>
      <c r="CL2160" s="255"/>
      <c r="CM2160" s="255"/>
      <c r="CN2160" s="255"/>
      <c r="CO2160" s="255"/>
      <c r="CP2160" s="255"/>
      <c r="CQ2160" s="255"/>
      <c r="CR2160" s="255"/>
      <c r="CS2160" s="255"/>
      <c r="CT2160" s="255"/>
      <c r="CU2160" s="255"/>
      <c r="CV2160" s="255"/>
      <c r="CW2160" s="255"/>
      <c r="CX2160" s="255"/>
      <c r="CY2160" s="255"/>
      <c r="CZ2160" s="255"/>
      <c r="DA2160" s="255"/>
      <c r="DB2160" s="255"/>
      <c r="DC2160" s="255"/>
      <c r="DD2160" s="255"/>
      <c r="DE2160" s="255"/>
      <c r="DF2160" s="255"/>
      <c r="DG2160" s="255"/>
      <c r="DH2160" s="255"/>
      <c r="DI2160" s="255"/>
      <c r="DJ2160" s="255"/>
      <c r="DK2160" s="255"/>
      <c r="DL2160" s="255"/>
      <c r="DM2160" s="255"/>
      <c r="DN2160" s="255"/>
      <c r="DO2160" s="255"/>
      <c r="DP2160" s="255"/>
      <c r="DQ2160" s="255"/>
      <c r="DR2160" s="255"/>
      <c r="DS2160" s="255"/>
      <c r="DT2160" s="255"/>
      <c r="DU2160" s="255"/>
      <c r="DV2160" s="255"/>
      <c r="DW2160" s="255"/>
      <c r="DX2160" s="255"/>
      <c r="DY2160" s="255"/>
      <c r="DZ2160" s="255"/>
      <c r="EA2160" s="255"/>
      <c r="EB2160" s="255"/>
      <c r="EC2160" s="255"/>
      <c r="ED2160" s="255"/>
      <c r="EE2160" s="255"/>
      <c r="EF2160" s="255"/>
      <c r="EG2160" s="255"/>
      <c r="EH2160" s="255"/>
      <c r="EI2160" s="255"/>
      <c r="EJ2160" s="255"/>
      <c r="EK2160" s="255"/>
      <c r="EL2160" s="255"/>
      <c r="EM2160" s="255"/>
      <c r="EN2160" s="255"/>
      <c r="EO2160" s="255"/>
      <c r="EP2160" s="255"/>
      <c r="EQ2160" s="255"/>
      <c r="ER2160" s="255"/>
      <c r="ES2160" s="255"/>
      <c r="ET2160" s="255"/>
      <c r="EU2160" s="255"/>
      <c r="EV2160" s="255"/>
      <c r="EW2160" s="255"/>
      <c r="EX2160" s="255"/>
      <c r="EY2160" s="255"/>
      <c r="EZ2160" s="255"/>
      <c r="FA2160" s="255"/>
      <c r="FB2160" s="255"/>
      <c r="FC2160" s="255"/>
      <c r="FD2160" s="255"/>
      <c r="FE2160" s="255"/>
      <c r="FF2160" s="255"/>
      <c r="FG2160" s="255"/>
      <c r="FH2160" s="255"/>
      <c r="FI2160" s="255"/>
      <c r="FJ2160" s="255"/>
      <c r="FK2160" s="255"/>
      <c r="FL2160" s="255"/>
      <c r="FM2160" s="255"/>
      <c r="FN2160" s="255"/>
      <c r="FO2160" s="255"/>
      <c r="FP2160" s="255"/>
      <c r="FQ2160" s="255"/>
      <c r="FR2160" s="255"/>
      <c r="FS2160" s="255"/>
      <c r="FT2160" s="255"/>
      <c r="FU2160" s="255"/>
      <c r="FV2160" s="255"/>
      <c r="FW2160" s="255"/>
      <c r="FX2160" s="255"/>
      <c r="FY2160" s="255"/>
      <c r="FZ2160" s="255"/>
      <c r="GA2160" s="255"/>
      <c r="GB2160" s="255"/>
      <c r="GC2160" s="255"/>
      <c r="GD2160" s="255"/>
      <c r="GE2160" s="255"/>
      <c r="GF2160" s="255"/>
      <c r="GG2160" s="255"/>
      <c r="GH2160" s="255"/>
      <c r="GI2160" s="255"/>
      <c r="GJ2160" s="255"/>
      <c r="GK2160" s="255"/>
      <c r="GL2160" s="255"/>
      <c r="GM2160" s="255"/>
      <c r="GN2160" s="255"/>
      <c r="GO2160" s="255"/>
      <c r="GP2160" s="255"/>
      <c r="GQ2160" s="255"/>
      <c r="GR2160" s="255"/>
      <c r="GS2160" s="255"/>
      <c r="GT2160" s="255"/>
      <c r="GU2160" s="255"/>
      <c r="GV2160" s="255"/>
      <c r="GW2160" s="255"/>
      <c r="GX2160" s="255"/>
      <c r="GY2160" s="255"/>
      <c r="GZ2160" s="255"/>
      <c r="HA2160" s="255"/>
      <c r="HB2160" s="255"/>
      <c r="HC2160" s="255"/>
      <c r="HD2160" s="255"/>
      <c r="HE2160" s="255"/>
      <c r="HF2160" s="255"/>
      <c r="HG2160" s="255"/>
      <c r="HH2160" s="255"/>
      <c r="HI2160" s="255"/>
      <c r="HJ2160" s="255"/>
      <c r="HK2160" s="255"/>
      <c r="HL2160" s="255"/>
      <c r="HM2160" s="255"/>
      <c r="HN2160" s="255"/>
      <c r="HO2160" s="255"/>
      <c r="HP2160" s="255"/>
      <c r="HQ2160" s="255"/>
      <c r="HR2160" s="255"/>
      <c r="HS2160" s="255"/>
      <c r="HT2160" s="255"/>
      <c r="HU2160" s="255"/>
      <c r="HV2160" s="255"/>
      <c r="HW2160" s="255"/>
      <c r="HX2160" s="255"/>
      <c r="HY2160" s="255"/>
      <c r="HZ2160" s="255"/>
      <c r="IA2160" s="255"/>
      <c r="IB2160" s="255"/>
      <c r="IC2160" s="255"/>
      <c r="ID2160" s="255"/>
      <c r="IE2160" s="255"/>
      <c r="IF2160" s="255"/>
      <c r="IG2160" s="255"/>
      <c r="IH2160" s="255"/>
      <c r="II2160" s="255"/>
      <c r="IJ2160" s="255"/>
      <c r="IK2160" s="255"/>
      <c r="IL2160" s="255"/>
      <c r="IM2160" s="255"/>
      <c r="IN2160" s="255"/>
      <c r="IO2160" s="255"/>
      <c r="IP2160" s="255"/>
      <c r="IQ2160" s="255"/>
      <c r="IR2160" s="255"/>
      <c r="IS2160" s="255"/>
      <c r="IT2160" s="255"/>
      <c r="IU2160" s="255"/>
      <c r="IV2160" s="255"/>
    </row>
    <row r="2161" spans="1:256" ht="13">
      <c r="A2161" s="16">
        <v>41477.351458333331</v>
      </c>
      <c r="B2161" s="300">
        <v>2</v>
      </c>
      <c r="C2161" s="5">
        <v>0.98499999999999999</v>
      </c>
      <c r="D2161" s="5">
        <v>0.99</v>
      </c>
      <c r="E2161" s="5">
        <v>0.95499999999999996</v>
      </c>
      <c r="F2161" s="5">
        <v>0.98</v>
      </c>
      <c r="G2161" s="6">
        <v>519247</v>
      </c>
      <c r="H2161" s="113">
        <f t="shared" si="3783"/>
        <v>0.98</v>
      </c>
      <c r="I2161" s="19">
        <f t="shared" si="3791"/>
        <v>1.0309278350515474E-2</v>
      </c>
      <c r="J2161" s="8">
        <f t="shared" si="3796"/>
        <v>1.015356575241505</v>
      </c>
      <c r="K2161" s="8">
        <f t="shared" si="3797"/>
        <v>0.7906434247584947</v>
      </c>
      <c r="L2161" s="8">
        <f t="shared" si="3798"/>
        <v>0.9029999999999998</v>
      </c>
      <c r="M2161" s="19">
        <f t="shared" si="3799"/>
        <v>0.28421554324776671</v>
      </c>
      <c r="N2161" s="19">
        <f t="shared" si="3784"/>
        <v>-1.4480362355216251E-2</v>
      </c>
      <c r="O2161" s="19">
        <f t="shared" si="3785"/>
        <v>7.788386545219214E-3</v>
      </c>
      <c r="P2161" s="19">
        <f t="shared" si="3792"/>
        <v>1.1065514507219326E-2</v>
      </c>
      <c r="Q2161" s="303">
        <v>214</v>
      </c>
      <c r="R2161" s="306">
        <v>502935.33500000002</v>
      </c>
      <c r="S2161" s="66">
        <f t="shared" si="3800"/>
        <v>2350.1651168224298</v>
      </c>
      <c r="T2161" t="str">
        <f t="shared" ref="T2161:W2162" si="3819">IF(C2161&gt;$J2161,"BrokeBandUpper", IF(C2161&lt;$K2161,"BrokeBandLower", ""))</f>
        <v/>
      </c>
      <c r="U2161" t="str">
        <f t="shared" si="3819"/>
        <v/>
      </c>
      <c r="V2161" t="str">
        <f t="shared" si="3819"/>
        <v/>
      </c>
      <c r="W2161" t="str">
        <f t="shared" si="3819"/>
        <v/>
      </c>
      <c r="X2161" s="63"/>
      <c r="Y2161" s="287">
        <f t="shared" si="3801"/>
        <v>6.4835164835164768E-3</v>
      </c>
      <c r="Z2161" s="288">
        <f t="shared" si="3802"/>
        <v>0.93951291607542309</v>
      </c>
      <c r="AA2161" s="288">
        <f t="shared" si="3803"/>
        <v>0.90782008544886328</v>
      </c>
      <c r="AB2161" s="289">
        <f t="shared" si="3009"/>
        <v>2160</v>
      </c>
      <c r="AC2161" s="290">
        <f t="shared" si="3804"/>
        <v>8.9042670298353985E-3</v>
      </c>
      <c r="AD2161" s="284">
        <f t="shared" si="3786"/>
        <v>3.1692830626559809E-2</v>
      </c>
      <c r="AE2161" s="291">
        <f t="shared" si="3805"/>
        <v>2.2788563596724411E-2</v>
      </c>
      <c r="AF2161" s="213">
        <f t="shared" si="3806"/>
        <v>3.4910915868191637E-2</v>
      </c>
      <c r="AG2161" s="213">
        <f t="shared" si="3793"/>
        <v>-6.5512376908541309E-2</v>
      </c>
      <c r="AH2161" s="292">
        <f t="shared" si="3807"/>
        <v>-4.822633118956827E-4</v>
      </c>
      <c r="AI2161" s="293">
        <f t="shared" si="3808"/>
        <v>2168.7338539618227</v>
      </c>
      <c r="AJ2161" s="294">
        <f t="shared" si="3787"/>
        <v>1.0000000000000009E-2</v>
      </c>
      <c r="AK2161" s="294">
        <f t="shared" si="3794"/>
        <v>1.0000000000000009E-2</v>
      </c>
      <c r="AL2161" s="294">
        <f t="shared" si="3809"/>
        <v>0</v>
      </c>
      <c r="AM2161" s="295">
        <f t="shared" si="3789"/>
        <v>1.285714285714286E-2</v>
      </c>
      <c r="AN2161" s="295">
        <f t="shared" si="3810"/>
        <v>-5.3571428571428615E-3</v>
      </c>
      <c r="AO2161" s="288">
        <f t="shared" si="3811"/>
        <v>2.3999999999999986</v>
      </c>
      <c r="AP2161" s="296">
        <f t="shared" si="3812"/>
        <v>70.588235294117638</v>
      </c>
      <c r="AQ2161" s="285"/>
      <c r="AR2161" s="285">
        <f t="shared" si="3813"/>
        <v>0.42857142857142855</v>
      </c>
      <c r="AS2161" s="286">
        <f t="shared" si="3814"/>
        <v>222534.42857142855</v>
      </c>
      <c r="AT2161" s="103">
        <f t="shared" si="3815"/>
        <v>0.43290325170095367</v>
      </c>
      <c r="AU2161" s="294">
        <f t="shared" si="3816"/>
        <v>0.98</v>
      </c>
      <c r="AV2161" s="213">
        <f t="shared" si="3817"/>
        <v>0.44247125442364982</v>
      </c>
      <c r="AW2161" s="298">
        <f t="shared" si="3818"/>
        <v>3.6649214659685896E-2</v>
      </c>
      <c r="AX2161" s="297">
        <f t="shared" si="3790"/>
        <v>1.1605481615811609E-2</v>
      </c>
      <c r="AY2161" s="213">
        <f t="shared" si="3781"/>
        <v>-0.19437901343355046</v>
      </c>
      <c r="AZ2161" s="255"/>
      <c r="BA2161" s="255"/>
      <c r="BB2161" s="255"/>
      <c r="BC2161" s="255"/>
      <c r="BD2161" s="255"/>
      <c r="BE2161" s="255"/>
      <c r="BF2161" s="255"/>
      <c r="BG2161" s="255"/>
      <c r="BH2161" s="255"/>
      <c r="BI2161" s="255"/>
      <c r="BJ2161" s="255"/>
      <c r="BK2161" s="255"/>
      <c r="BL2161" s="255"/>
      <c r="BM2161" s="255"/>
      <c r="BN2161" s="255"/>
      <c r="BO2161" s="255"/>
      <c r="BP2161" s="255"/>
      <c r="BQ2161" s="255"/>
      <c r="BR2161" s="255"/>
      <c r="BS2161" s="255"/>
      <c r="BT2161" s="255"/>
      <c r="BU2161" s="255"/>
      <c r="BV2161" s="255"/>
      <c r="BW2161" s="255"/>
      <c r="BX2161" s="255"/>
      <c r="BY2161" s="255"/>
      <c r="BZ2161" s="255"/>
      <c r="CA2161" s="255"/>
      <c r="CB2161" s="255"/>
      <c r="CC2161" s="255"/>
      <c r="CD2161" s="255"/>
      <c r="CE2161" s="255"/>
      <c r="CF2161" s="255"/>
      <c r="CG2161" s="255"/>
      <c r="CH2161" s="255"/>
      <c r="CI2161" s="255"/>
      <c r="CJ2161" s="255"/>
      <c r="CK2161" s="255"/>
      <c r="CL2161" s="255"/>
      <c r="CM2161" s="255"/>
      <c r="CN2161" s="255"/>
      <c r="CO2161" s="255"/>
      <c r="CP2161" s="255"/>
      <c r="CQ2161" s="255"/>
      <c r="CR2161" s="255"/>
      <c r="CS2161" s="255"/>
      <c r="CT2161" s="255"/>
      <c r="CU2161" s="255"/>
      <c r="CV2161" s="255"/>
      <c r="CW2161" s="255"/>
      <c r="CX2161" s="255"/>
      <c r="CY2161" s="255"/>
      <c r="CZ2161" s="255"/>
      <c r="DA2161" s="255"/>
      <c r="DB2161" s="255"/>
      <c r="DC2161" s="255"/>
      <c r="DD2161" s="255"/>
      <c r="DE2161" s="255"/>
      <c r="DF2161" s="255"/>
      <c r="DG2161" s="255"/>
      <c r="DH2161" s="255"/>
      <c r="DI2161" s="255"/>
      <c r="DJ2161" s="255"/>
      <c r="DK2161" s="255"/>
      <c r="DL2161" s="255"/>
      <c r="DM2161" s="255"/>
      <c r="DN2161" s="255"/>
      <c r="DO2161" s="255"/>
      <c r="DP2161" s="255"/>
      <c r="DQ2161" s="255"/>
      <c r="DR2161" s="255"/>
      <c r="DS2161" s="255"/>
      <c r="DT2161" s="255"/>
      <c r="DU2161" s="255"/>
      <c r="DV2161" s="255"/>
      <c r="DW2161" s="255"/>
      <c r="DX2161" s="255"/>
      <c r="DY2161" s="255"/>
      <c r="DZ2161" s="255"/>
      <c r="EA2161" s="255"/>
      <c r="EB2161" s="255"/>
      <c r="EC2161" s="255"/>
      <c r="ED2161" s="255"/>
      <c r="EE2161" s="255"/>
      <c r="EF2161" s="255"/>
      <c r="EG2161" s="255"/>
      <c r="EH2161" s="255"/>
      <c r="EI2161" s="255"/>
      <c r="EJ2161" s="255"/>
      <c r="EK2161" s="255"/>
      <c r="EL2161" s="255"/>
      <c r="EM2161" s="255"/>
      <c r="EN2161" s="255"/>
      <c r="EO2161" s="255"/>
      <c r="EP2161" s="255"/>
      <c r="EQ2161" s="255"/>
      <c r="ER2161" s="255"/>
      <c r="ES2161" s="255"/>
      <c r="ET2161" s="255"/>
      <c r="EU2161" s="255"/>
      <c r="EV2161" s="255"/>
      <c r="EW2161" s="255"/>
      <c r="EX2161" s="255"/>
      <c r="EY2161" s="255"/>
      <c r="EZ2161" s="255"/>
      <c r="FA2161" s="255"/>
      <c r="FB2161" s="255"/>
      <c r="FC2161" s="255"/>
      <c r="FD2161" s="255"/>
      <c r="FE2161" s="255"/>
      <c r="FF2161" s="255"/>
      <c r="FG2161" s="255"/>
      <c r="FH2161" s="255"/>
      <c r="FI2161" s="255"/>
      <c r="FJ2161" s="255"/>
      <c r="FK2161" s="255"/>
      <c r="FL2161" s="255"/>
      <c r="FM2161" s="255"/>
      <c r="FN2161" s="255"/>
      <c r="FO2161" s="255"/>
      <c r="FP2161" s="255"/>
      <c r="FQ2161" s="255"/>
      <c r="FR2161" s="255"/>
      <c r="FS2161" s="255"/>
      <c r="FT2161" s="255"/>
      <c r="FU2161" s="255"/>
      <c r="FV2161" s="255"/>
      <c r="FW2161" s="255"/>
      <c r="FX2161" s="255"/>
      <c r="FY2161" s="255"/>
      <c r="FZ2161" s="255"/>
      <c r="GA2161" s="255"/>
      <c r="GB2161" s="255"/>
      <c r="GC2161" s="255"/>
      <c r="GD2161" s="255"/>
      <c r="GE2161" s="255"/>
      <c r="GF2161" s="255"/>
      <c r="GG2161" s="255"/>
      <c r="GH2161" s="255"/>
      <c r="GI2161" s="255"/>
      <c r="GJ2161" s="255"/>
      <c r="GK2161" s="255"/>
      <c r="GL2161" s="255"/>
      <c r="GM2161" s="255"/>
      <c r="GN2161" s="255"/>
      <c r="GO2161" s="255"/>
      <c r="GP2161" s="255"/>
      <c r="GQ2161" s="255"/>
      <c r="GR2161" s="255"/>
      <c r="GS2161" s="255"/>
      <c r="GT2161" s="255"/>
      <c r="GU2161" s="255"/>
      <c r="GV2161" s="255"/>
      <c r="GW2161" s="255"/>
      <c r="GX2161" s="255"/>
      <c r="GY2161" s="255"/>
      <c r="GZ2161" s="255"/>
      <c r="HA2161" s="255"/>
      <c r="HB2161" s="255"/>
      <c r="HC2161" s="255"/>
      <c r="HD2161" s="255"/>
      <c r="HE2161" s="255"/>
      <c r="HF2161" s="255"/>
      <c r="HG2161" s="255"/>
      <c r="HH2161" s="255"/>
      <c r="HI2161" s="255"/>
      <c r="HJ2161" s="255"/>
      <c r="HK2161" s="255"/>
      <c r="HL2161" s="255"/>
      <c r="HM2161" s="255"/>
      <c r="HN2161" s="255"/>
      <c r="HO2161" s="255"/>
      <c r="HP2161" s="255"/>
      <c r="HQ2161" s="255"/>
      <c r="HR2161" s="255"/>
      <c r="HS2161" s="255"/>
      <c r="HT2161" s="255"/>
      <c r="HU2161" s="255"/>
      <c r="HV2161" s="255"/>
      <c r="HW2161" s="255"/>
      <c r="HX2161" s="255"/>
      <c r="HY2161" s="255"/>
      <c r="HZ2161" s="255"/>
      <c r="IA2161" s="255"/>
      <c r="IB2161" s="255"/>
      <c r="IC2161" s="255"/>
      <c r="ID2161" s="255"/>
      <c r="IE2161" s="255"/>
      <c r="IF2161" s="255"/>
      <c r="IG2161" s="255"/>
      <c r="IH2161" s="255"/>
      <c r="II2161" s="255"/>
      <c r="IJ2161" s="255"/>
      <c r="IK2161" s="255"/>
      <c r="IL2161" s="255"/>
      <c r="IM2161" s="255"/>
      <c r="IN2161" s="255"/>
      <c r="IO2161" s="255"/>
      <c r="IP2161" s="255"/>
      <c r="IQ2161" s="255"/>
      <c r="IR2161" s="255"/>
      <c r="IS2161" s="255"/>
      <c r="IT2161" s="255"/>
      <c r="IU2161" s="255"/>
      <c r="IV2161" s="255"/>
    </row>
    <row r="2162" spans="1:256">
      <c r="A2162" s="16">
        <v>41478.390798611108</v>
      </c>
      <c r="B2162" s="300">
        <v>3</v>
      </c>
      <c r="C2162" s="5">
        <v>0.97</v>
      </c>
      <c r="D2162" s="5">
        <v>0.99</v>
      </c>
      <c r="E2162" s="5">
        <v>0.97</v>
      </c>
      <c r="F2162" s="5">
        <v>0.98</v>
      </c>
      <c r="G2162" s="6">
        <v>348266</v>
      </c>
      <c r="H2162" s="113">
        <f t="shared" ref="H2162:H2167" si="3820">F2162</f>
        <v>0.98</v>
      </c>
      <c r="I2162" s="19">
        <f t="shared" si="3791"/>
        <v>0</v>
      </c>
      <c r="J2162" s="8">
        <f t="shared" si="3796"/>
        <v>1.0193731852344095</v>
      </c>
      <c r="K2162" s="8">
        <f t="shared" si="3797"/>
        <v>0.80412681476559056</v>
      </c>
      <c r="L2162" s="8">
        <f t="shared" si="3798"/>
        <v>0.91174999999999995</v>
      </c>
      <c r="M2162" s="19">
        <f t="shared" si="3799"/>
        <v>0.26767714558998379</v>
      </c>
      <c r="N2162" s="19">
        <f t="shared" si="3784"/>
        <v>-5.8189631252381815E-2</v>
      </c>
      <c r="O2162" s="19">
        <f t="shared" si="3785"/>
        <v>3.955861508011675E-3</v>
      </c>
      <c r="P2162" s="19">
        <f t="shared" si="3792"/>
        <v>1.7053692707574748E-2</v>
      </c>
      <c r="Q2162" s="303">
        <v>564</v>
      </c>
      <c r="R2162" s="306">
        <v>340805.03</v>
      </c>
      <c r="S2162" s="66">
        <f t="shared" si="3800"/>
        <v>604.26423758865258</v>
      </c>
      <c r="T2162" t="str">
        <f t="shared" si="3819"/>
        <v/>
      </c>
      <c r="U2162" t="str">
        <f t="shared" si="3819"/>
        <v/>
      </c>
      <c r="V2162" t="str">
        <f t="shared" si="3819"/>
        <v/>
      </c>
      <c r="W2162" t="str">
        <f t="shared" si="3819"/>
        <v/>
      </c>
      <c r="X2162" s="63"/>
      <c r="Y2162" s="219">
        <f t="shared" si="3801"/>
        <v>5.95604395604395E-3</v>
      </c>
      <c r="Z2162" s="78">
        <f t="shared" si="3802"/>
        <v>0.94574792699980792</v>
      </c>
      <c r="AA2162" s="78">
        <f t="shared" si="3803"/>
        <v>0.91316139912564742</v>
      </c>
      <c r="AB2162" s="74">
        <f t="shared" si="3009"/>
        <v>2161</v>
      </c>
      <c r="AC2162" s="80">
        <f t="shared" si="3804"/>
        <v>7.8383714219488684E-3</v>
      </c>
      <c r="AD2162" s="79">
        <f t="shared" ref="AD2162:AD2167" si="3821">Z2162-AA2162</f>
        <v>3.2586527874160498E-2</v>
      </c>
      <c r="AE2162" s="81">
        <f t="shared" si="3805"/>
        <v>2.474815645221163E-2</v>
      </c>
      <c r="AF2162" s="19">
        <f t="shared" si="3806"/>
        <v>3.5685397899387905E-2</v>
      </c>
      <c r="AG2162" s="93">
        <f t="shared" si="3793"/>
        <v>-0.11970615934080246</v>
      </c>
      <c r="AH2162" s="91">
        <f t="shared" si="3807"/>
        <v>-6.6122225947062179E-4</v>
      </c>
      <c r="AI2162" s="96">
        <f t="shared" si="3808"/>
        <v>2170.9383245342206</v>
      </c>
      <c r="AJ2162" s="5">
        <f t="shared" ref="AJ2162:AJ2167" si="3822">F2162-F2161</f>
        <v>0</v>
      </c>
      <c r="AK2162" s="5">
        <f t="shared" si="3794"/>
        <v>0</v>
      </c>
      <c r="AL2162" s="5">
        <f t="shared" si="3809"/>
        <v>0</v>
      </c>
      <c r="AM2162" s="95">
        <f t="shared" si="3789"/>
        <v>1.2500000000000002E-2</v>
      </c>
      <c r="AN2162" s="95">
        <f t="shared" si="3810"/>
        <v>-5.3571428571428615E-3</v>
      </c>
      <c r="AO2162" s="78">
        <f t="shared" si="3811"/>
        <v>2.3333333333333317</v>
      </c>
      <c r="AP2162" s="296">
        <f t="shared" si="3812"/>
        <v>69.999999999999986</v>
      </c>
      <c r="AQ2162" s="8"/>
      <c r="AR2162" s="8">
        <f t="shared" si="3813"/>
        <v>0</v>
      </c>
      <c r="AS2162" s="114">
        <f t="shared" si="3814"/>
        <v>0</v>
      </c>
      <c r="AT2162" s="103">
        <f t="shared" si="3815"/>
        <v>0.39443458114460311</v>
      </c>
      <c r="AU2162" s="5">
        <f t="shared" si="3816"/>
        <v>0.98</v>
      </c>
      <c r="AV2162" s="93">
        <f t="shared" si="3817"/>
        <v>0</v>
      </c>
      <c r="AW2162" s="210">
        <f t="shared" si="3818"/>
        <v>2.0618556701030948E-2</v>
      </c>
      <c r="AX2162" s="276">
        <f t="shared" si="3790"/>
        <v>8.0636070596520025E-3</v>
      </c>
      <c r="AY2162" s="19">
        <f t="shared" ref="AY2162:AY2169" si="3823">IF((AX2162&gt;AX2161),ABS(AX2162-AX2161)/ABS(AX2161),-1*ABS(AX2162-AX2161)/ABS(AX2161))</f>
        <v>-0.30518979508218469</v>
      </c>
      <c r="AZ2162" s="255"/>
      <c r="BA2162" s="255"/>
      <c r="BB2162" s="255"/>
      <c r="BC2162" s="255"/>
      <c r="BD2162" s="255"/>
      <c r="BE2162" s="255"/>
      <c r="BF2162" s="255"/>
      <c r="BG2162" s="255"/>
      <c r="BH2162" s="255"/>
      <c r="BI2162" s="255"/>
      <c r="BJ2162" s="255"/>
      <c r="BK2162" s="255"/>
      <c r="BL2162" s="255"/>
      <c r="BM2162" s="255"/>
      <c r="BN2162" s="255"/>
      <c r="BO2162" s="255"/>
      <c r="BP2162" s="255"/>
      <c r="BQ2162" s="255"/>
      <c r="BR2162" s="255"/>
      <c r="BS2162" s="255"/>
      <c r="BT2162" s="255"/>
      <c r="BU2162" s="255"/>
      <c r="BV2162" s="255"/>
      <c r="BW2162" s="255"/>
      <c r="BX2162" s="255"/>
      <c r="BY2162" s="255"/>
      <c r="BZ2162" s="255"/>
      <c r="CA2162" s="255"/>
      <c r="CB2162" s="255"/>
      <c r="CC2162" s="255"/>
      <c r="CD2162" s="255"/>
      <c r="CE2162" s="255"/>
      <c r="CF2162" s="255"/>
      <c r="CG2162" s="255"/>
      <c r="CH2162" s="255"/>
      <c r="CI2162" s="255"/>
      <c r="CJ2162" s="255"/>
      <c r="CK2162" s="255"/>
      <c r="CL2162" s="255"/>
      <c r="CM2162" s="255"/>
      <c r="CN2162" s="255"/>
      <c r="CO2162" s="255"/>
      <c r="CP2162" s="255"/>
      <c r="CQ2162" s="255"/>
      <c r="CR2162" s="255"/>
      <c r="CS2162" s="255"/>
      <c r="CT2162" s="255"/>
      <c r="CU2162" s="255"/>
      <c r="CV2162" s="255"/>
      <c r="CW2162" s="255"/>
      <c r="CX2162" s="255"/>
      <c r="CY2162" s="255"/>
      <c r="CZ2162" s="255"/>
      <c r="DA2162" s="255"/>
      <c r="DB2162" s="255"/>
      <c r="DC2162" s="255"/>
      <c r="DD2162" s="255"/>
      <c r="DE2162" s="255"/>
      <c r="DF2162" s="255"/>
      <c r="DG2162" s="255"/>
      <c r="DH2162" s="255"/>
      <c r="DI2162" s="255"/>
      <c r="DJ2162" s="255"/>
      <c r="DK2162" s="255"/>
      <c r="DL2162" s="255"/>
      <c r="DM2162" s="255"/>
      <c r="DN2162" s="255"/>
      <c r="DO2162" s="255"/>
      <c r="DP2162" s="255"/>
      <c r="DQ2162" s="255"/>
      <c r="DR2162" s="255"/>
      <c r="DS2162" s="255"/>
      <c r="DT2162" s="255"/>
      <c r="DU2162" s="255"/>
      <c r="DV2162" s="255"/>
      <c r="DW2162" s="255"/>
      <c r="DX2162" s="255"/>
      <c r="DY2162" s="255"/>
      <c r="DZ2162" s="255"/>
      <c r="EA2162" s="255"/>
      <c r="EB2162" s="255"/>
      <c r="EC2162" s="255"/>
      <c r="ED2162" s="255"/>
      <c r="EE2162" s="255"/>
      <c r="EF2162" s="255"/>
      <c r="EG2162" s="255"/>
      <c r="EH2162" s="255"/>
      <c r="EI2162" s="255"/>
      <c r="EJ2162" s="255"/>
      <c r="EK2162" s="255"/>
      <c r="EL2162" s="255"/>
      <c r="EM2162" s="255"/>
      <c r="EN2162" s="255"/>
      <c r="EO2162" s="255"/>
      <c r="EP2162" s="255"/>
      <c r="EQ2162" s="255"/>
      <c r="ER2162" s="255"/>
      <c r="ES2162" s="255"/>
      <c r="ET2162" s="255"/>
      <c r="EU2162" s="255"/>
      <c r="EV2162" s="255"/>
      <c r="EW2162" s="255"/>
      <c r="EX2162" s="255"/>
      <c r="EY2162" s="255"/>
      <c r="EZ2162" s="255"/>
      <c r="FA2162" s="255"/>
      <c r="FB2162" s="255"/>
      <c r="FC2162" s="255"/>
      <c r="FD2162" s="255"/>
      <c r="FE2162" s="255"/>
      <c r="FF2162" s="255"/>
      <c r="FG2162" s="255"/>
      <c r="FH2162" s="255"/>
      <c r="FI2162" s="255"/>
      <c r="FJ2162" s="255"/>
      <c r="FK2162" s="255"/>
      <c r="FL2162" s="255"/>
      <c r="FM2162" s="255"/>
      <c r="FN2162" s="255"/>
      <c r="FO2162" s="255"/>
      <c r="FP2162" s="255"/>
      <c r="FQ2162" s="255"/>
      <c r="FR2162" s="255"/>
      <c r="FS2162" s="255"/>
      <c r="FT2162" s="255"/>
      <c r="FU2162" s="255"/>
      <c r="FV2162" s="255"/>
      <c r="FW2162" s="255"/>
      <c r="FX2162" s="255"/>
      <c r="FY2162" s="255"/>
      <c r="FZ2162" s="255"/>
      <c r="GA2162" s="255"/>
      <c r="GB2162" s="255"/>
      <c r="GC2162" s="255"/>
      <c r="GD2162" s="255"/>
      <c r="GE2162" s="255"/>
      <c r="GF2162" s="255"/>
      <c r="GG2162" s="255"/>
      <c r="GH2162" s="255"/>
      <c r="GI2162" s="255"/>
      <c r="GJ2162" s="255"/>
      <c r="GK2162" s="255"/>
      <c r="GL2162" s="255"/>
      <c r="GM2162" s="255"/>
      <c r="GN2162" s="255"/>
      <c r="GO2162" s="255"/>
      <c r="GP2162" s="255"/>
      <c r="GQ2162" s="255"/>
      <c r="GR2162" s="255"/>
      <c r="GS2162" s="255"/>
      <c r="GT2162" s="255"/>
      <c r="GU2162" s="255"/>
      <c r="GV2162" s="255"/>
      <c r="GW2162" s="255"/>
      <c r="GX2162" s="255"/>
      <c r="GY2162" s="255"/>
      <c r="GZ2162" s="255"/>
      <c r="HA2162" s="255"/>
      <c r="HB2162" s="255"/>
      <c r="HC2162" s="255"/>
      <c r="HD2162" s="255"/>
      <c r="HE2162" s="255"/>
      <c r="HF2162" s="255"/>
      <c r="HG2162" s="255"/>
      <c r="HH2162" s="255"/>
      <c r="HI2162" s="255"/>
      <c r="HJ2162" s="255"/>
      <c r="HK2162" s="255"/>
      <c r="HL2162" s="255"/>
      <c r="HM2162" s="255"/>
      <c r="HN2162" s="255"/>
      <c r="HO2162" s="255"/>
      <c r="HP2162" s="255"/>
      <c r="HQ2162" s="255"/>
      <c r="HR2162" s="255"/>
      <c r="HS2162" s="255"/>
      <c r="HT2162" s="255"/>
      <c r="HU2162" s="255"/>
      <c r="HV2162" s="255"/>
      <c r="HW2162" s="255"/>
      <c r="HX2162" s="255"/>
      <c r="HY2162" s="255"/>
      <c r="HZ2162" s="255"/>
      <c r="IA2162" s="255"/>
      <c r="IB2162" s="255"/>
      <c r="IC2162" s="255"/>
      <c r="ID2162" s="255"/>
      <c r="IE2162" s="255"/>
      <c r="IF2162" s="255"/>
      <c r="IG2162" s="255"/>
      <c r="IH2162" s="255"/>
      <c r="II2162" s="255"/>
      <c r="IJ2162" s="255"/>
      <c r="IK2162" s="255"/>
      <c r="IL2162" s="255"/>
      <c r="IM2162" s="255"/>
      <c r="IN2162" s="255"/>
      <c r="IO2162" s="255"/>
      <c r="IP2162" s="255"/>
      <c r="IQ2162" s="255"/>
      <c r="IR2162" s="255"/>
      <c r="IS2162" s="255"/>
      <c r="IT2162" s="255"/>
      <c r="IU2162" s="255"/>
      <c r="IV2162" s="255"/>
    </row>
    <row r="2163" spans="1:256" ht="13">
      <c r="A2163" s="16">
        <v>41479.336655092593</v>
      </c>
      <c r="B2163" s="300">
        <v>4</v>
      </c>
      <c r="C2163" s="5">
        <v>0.98</v>
      </c>
      <c r="D2163" s="5">
        <v>1.01</v>
      </c>
      <c r="E2163" s="5">
        <v>0.98</v>
      </c>
      <c r="F2163" s="5">
        <v>0.99</v>
      </c>
      <c r="G2163" s="6">
        <v>416393</v>
      </c>
      <c r="H2163" s="113">
        <f t="shared" si="3820"/>
        <v>0.99</v>
      </c>
      <c r="I2163" s="19">
        <f t="shared" si="3791"/>
        <v>1.0204081632653071E-2</v>
      </c>
      <c r="J2163" s="8">
        <f t="shared" si="3796"/>
        <v>1.02673371969745</v>
      </c>
      <c r="K2163" s="8">
        <f t="shared" si="3797"/>
        <v>0.81176628030254983</v>
      </c>
      <c r="L2163" s="8">
        <f t="shared" si="3798"/>
        <v>0.9192499999999999</v>
      </c>
      <c r="M2163" s="19">
        <f t="shared" si="3799"/>
        <v>0.26481444796497411</v>
      </c>
      <c r="N2163" s="19">
        <f t="shared" ref="N2163:N2169" si="3824">IF(A2164&gt;A2163,(M2163-M2162)/M2162, (M2163-M2164)/M2164)</f>
        <v>-1.0694591122824643E-2</v>
      </c>
      <c r="O2163" s="19">
        <f t="shared" ref="O2163:O2169" si="3825">IF(A2164&gt;A2163,(J2163-J2162)/J2162, (J2163-J2164)/J2164)</f>
        <v>7.2206475211018389E-3</v>
      </c>
      <c r="P2163" s="19">
        <f t="shared" si="3792"/>
        <v>9.5003243228323781E-3</v>
      </c>
      <c r="Q2163" s="303">
        <v>609</v>
      </c>
      <c r="R2163" s="306">
        <v>412912.321</v>
      </c>
      <c r="S2163" s="66">
        <f t="shared" si="3800"/>
        <v>678.01694745484394</v>
      </c>
      <c r="T2163" t="str">
        <f t="shared" ref="T2163:W2164" si="3826">IF(C2163&gt;$J2163,"BrokeBandUpper", IF(C2163&lt;$K2163,"BrokeBandLower", ""))</f>
        <v/>
      </c>
      <c r="U2163" t="str">
        <f t="shared" si="3826"/>
        <v/>
      </c>
      <c r="V2163" t="str">
        <f t="shared" si="3826"/>
        <v/>
      </c>
      <c r="W2163" t="str">
        <f t="shared" si="3826"/>
        <v/>
      </c>
      <c r="X2163" s="63"/>
      <c r="Y2163" s="287">
        <f t="shared" si="3801"/>
        <v>5.9340659340659284E-3</v>
      </c>
      <c r="Z2163" s="288">
        <f t="shared" si="3802"/>
        <v>0.95256274624183745</v>
      </c>
      <c r="AA2163" s="288">
        <f t="shared" si="3803"/>
        <v>0.91884745559034953</v>
      </c>
      <c r="AB2163" s="289">
        <f t="shared" si="3009"/>
        <v>2162</v>
      </c>
      <c r="AC2163" s="290">
        <f t="shared" si="3804"/>
        <v>7.1737073594210395E-3</v>
      </c>
      <c r="AD2163" s="284">
        <f t="shared" si="3821"/>
        <v>3.3715290651487928E-2</v>
      </c>
      <c r="AE2163" s="291">
        <f t="shared" si="3805"/>
        <v>2.6541583292066889E-2</v>
      </c>
      <c r="AF2163" s="213">
        <f t="shared" si="3806"/>
        <v>3.6693022815007109E-2</v>
      </c>
      <c r="AG2163" s="213">
        <f t="shared" si="3793"/>
        <v>-8.4796193845401158E-2</v>
      </c>
      <c r="AH2163" s="292">
        <f t="shared" si="3807"/>
        <v>-7.6834603588387296E-4</v>
      </c>
      <c r="AI2163" s="293">
        <f t="shared" si="3808"/>
        <v>2170.7374699918537</v>
      </c>
      <c r="AJ2163" s="294">
        <f t="shared" si="3822"/>
        <v>1.0000000000000009E-2</v>
      </c>
      <c r="AK2163" s="294">
        <f t="shared" si="3794"/>
        <v>1.0000000000000009E-2</v>
      </c>
      <c r="AL2163" s="294">
        <f t="shared" si="3809"/>
        <v>0</v>
      </c>
      <c r="AM2163" s="295">
        <f t="shared" ref="AM2163:AM2168" si="3827">(AVERAGE(AK2150:AK2163))</f>
        <v>1.1785714285714288E-2</v>
      </c>
      <c r="AN2163" s="295">
        <f t="shared" si="3810"/>
        <v>-5.3571428571428615E-3</v>
      </c>
      <c r="AO2163" s="288">
        <f t="shared" si="3811"/>
        <v>2.1999999999999988</v>
      </c>
      <c r="AP2163" s="296">
        <f t="shared" si="3812"/>
        <v>68.749999999999986</v>
      </c>
      <c r="AQ2163" s="285"/>
      <c r="AR2163" s="285">
        <f t="shared" si="3813"/>
        <v>-0.33333333333333331</v>
      </c>
      <c r="AS2163" s="286">
        <f t="shared" si="3814"/>
        <v>-138797.66666666666</v>
      </c>
      <c r="AT2163" s="103">
        <f t="shared" si="3815"/>
        <v>0.3430467752171461</v>
      </c>
      <c r="AU2163" s="294">
        <f t="shared" si="3816"/>
        <v>0.99</v>
      </c>
      <c r="AV2163" s="213">
        <f t="shared" si="3817"/>
        <v>-0.33614319459037567</v>
      </c>
      <c r="AW2163" s="298">
        <f t="shared" si="3818"/>
        <v>3.0612244897959211E-2</v>
      </c>
      <c r="AX2163" s="297">
        <f t="shared" ref="AX2163:AX2168" si="3828">SLOPE(M2150:M2163,AB2150:AB2163)</f>
        <v>4.733858637066316E-3</v>
      </c>
      <c r="AY2163" s="213">
        <f t="shared" si="3823"/>
        <v>-0.41293535237434881</v>
      </c>
      <c r="AZ2163" s="255"/>
      <c r="BA2163" s="255"/>
      <c r="BB2163" s="255"/>
      <c r="BC2163" s="255"/>
      <c r="BD2163" s="255"/>
      <c r="BE2163" s="255"/>
      <c r="BF2163" s="255"/>
      <c r="BG2163" s="255"/>
      <c r="BH2163" s="255"/>
      <c r="BI2163" s="255"/>
      <c r="BJ2163" s="255"/>
      <c r="BK2163" s="255"/>
      <c r="BL2163" s="255"/>
      <c r="BM2163" s="255"/>
      <c r="BN2163" s="255"/>
      <c r="BO2163" s="255"/>
      <c r="BP2163" s="255"/>
      <c r="BQ2163" s="255"/>
      <c r="BR2163" s="255"/>
      <c r="BS2163" s="255"/>
      <c r="BT2163" s="255"/>
      <c r="BU2163" s="255"/>
      <c r="BV2163" s="255"/>
      <c r="BW2163" s="255"/>
      <c r="BX2163" s="255"/>
      <c r="BY2163" s="255"/>
      <c r="BZ2163" s="255"/>
      <c r="CA2163" s="255"/>
      <c r="CB2163" s="255"/>
      <c r="CC2163" s="255"/>
      <c r="CD2163" s="255"/>
      <c r="CE2163" s="255"/>
      <c r="CF2163" s="255"/>
      <c r="CG2163" s="255"/>
      <c r="CH2163" s="255"/>
      <c r="CI2163" s="255"/>
      <c r="CJ2163" s="255"/>
      <c r="CK2163" s="255"/>
      <c r="CL2163" s="255"/>
      <c r="CM2163" s="255"/>
      <c r="CN2163" s="255"/>
      <c r="CO2163" s="255"/>
      <c r="CP2163" s="255"/>
      <c r="CQ2163" s="255"/>
      <c r="CR2163" s="255"/>
      <c r="CS2163" s="255"/>
      <c r="CT2163" s="255"/>
      <c r="CU2163" s="255"/>
      <c r="CV2163" s="255"/>
      <c r="CW2163" s="255"/>
      <c r="CX2163" s="255"/>
      <c r="CY2163" s="255"/>
      <c r="CZ2163" s="255"/>
      <c r="DA2163" s="255"/>
      <c r="DB2163" s="255"/>
      <c r="DC2163" s="255"/>
      <c r="DD2163" s="255"/>
      <c r="DE2163" s="255"/>
      <c r="DF2163" s="255"/>
      <c r="DG2163" s="255"/>
      <c r="DH2163" s="255"/>
      <c r="DI2163" s="255"/>
      <c r="DJ2163" s="255"/>
      <c r="DK2163" s="255"/>
      <c r="DL2163" s="255"/>
      <c r="DM2163" s="255"/>
      <c r="DN2163" s="255"/>
      <c r="DO2163" s="255"/>
      <c r="DP2163" s="255"/>
      <c r="DQ2163" s="255"/>
      <c r="DR2163" s="255"/>
      <c r="DS2163" s="255"/>
      <c r="DT2163" s="255"/>
      <c r="DU2163" s="255"/>
      <c r="DV2163" s="255"/>
      <c r="DW2163" s="255"/>
      <c r="DX2163" s="255"/>
      <c r="DY2163" s="255"/>
      <c r="DZ2163" s="255"/>
      <c r="EA2163" s="255"/>
      <c r="EB2163" s="255"/>
      <c r="EC2163" s="255"/>
      <c r="ED2163" s="255"/>
      <c r="EE2163" s="255"/>
      <c r="EF2163" s="255"/>
      <c r="EG2163" s="255"/>
      <c r="EH2163" s="255"/>
      <c r="EI2163" s="255"/>
      <c r="EJ2163" s="255"/>
      <c r="EK2163" s="255"/>
      <c r="EL2163" s="255"/>
      <c r="EM2163" s="255"/>
      <c r="EN2163" s="255"/>
      <c r="EO2163" s="255"/>
      <c r="EP2163" s="255"/>
      <c r="EQ2163" s="255"/>
      <c r="ER2163" s="255"/>
      <c r="ES2163" s="255"/>
      <c r="ET2163" s="255"/>
      <c r="EU2163" s="255"/>
      <c r="EV2163" s="255"/>
      <c r="EW2163" s="255"/>
      <c r="EX2163" s="255"/>
      <c r="EY2163" s="255"/>
      <c r="EZ2163" s="255"/>
      <c r="FA2163" s="255"/>
      <c r="FB2163" s="255"/>
      <c r="FC2163" s="255"/>
      <c r="FD2163" s="255"/>
      <c r="FE2163" s="255"/>
      <c r="FF2163" s="255"/>
      <c r="FG2163" s="255"/>
      <c r="FH2163" s="255"/>
      <c r="FI2163" s="255"/>
      <c r="FJ2163" s="255"/>
      <c r="FK2163" s="255"/>
      <c r="FL2163" s="255"/>
      <c r="FM2163" s="255"/>
      <c r="FN2163" s="255"/>
      <c r="FO2163" s="255"/>
      <c r="FP2163" s="255"/>
      <c r="FQ2163" s="255"/>
      <c r="FR2163" s="255"/>
      <c r="FS2163" s="255"/>
      <c r="FT2163" s="255"/>
      <c r="FU2163" s="255"/>
      <c r="FV2163" s="255"/>
      <c r="FW2163" s="255"/>
      <c r="FX2163" s="255"/>
      <c r="FY2163" s="255"/>
      <c r="FZ2163" s="255"/>
      <c r="GA2163" s="255"/>
      <c r="GB2163" s="255"/>
      <c r="GC2163" s="255"/>
      <c r="GD2163" s="255"/>
      <c r="GE2163" s="255"/>
      <c r="GF2163" s="255"/>
      <c r="GG2163" s="255"/>
      <c r="GH2163" s="255"/>
      <c r="GI2163" s="255"/>
      <c r="GJ2163" s="255"/>
      <c r="GK2163" s="255"/>
      <c r="GL2163" s="255"/>
      <c r="GM2163" s="255"/>
      <c r="GN2163" s="255"/>
      <c r="GO2163" s="255"/>
      <c r="GP2163" s="255"/>
      <c r="GQ2163" s="255"/>
      <c r="GR2163" s="255"/>
      <c r="GS2163" s="255"/>
      <c r="GT2163" s="255"/>
      <c r="GU2163" s="255"/>
      <c r="GV2163" s="255"/>
      <c r="GW2163" s="255"/>
      <c r="GX2163" s="255"/>
      <c r="GY2163" s="255"/>
      <c r="GZ2163" s="255"/>
      <c r="HA2163" s="255"/>
      <c r="HB2163" s="255"/>
      <c r="HC2163" s="255"/>
      <c r="HD2163" s="255"/>
      <c r="HE2163" s="255"/>
      <c r="HF2163" s="255"/>
      <c r="HG2163" s="255"/>
      <c r="HH2163" s="255"/>
      <c r="HI2163" s="255"/>
      <c r="HJ2163" s="255"/>
      <c r="HK2163" s="255"/>
      <c r="HL2163" s="255"/>
      <c r="HM2163" s="255"/>
      <c r="HN2163" s="255"/>
      <c r="HO2163" s="255"/>
      <c r="HP2163" s="255"/>
      <c r="HQ2163" s="255"/>
      <c r="HR2163" s="255"/>
      <c r="HS2163" s="255"/>
      <c r="HT2163" s="255"/>
      <c r="HU2163" s="255"/>
      <c r="HV2163" s="255"/>
      <c r="HW2163" s="255"/>
      <c r="HX2163" s="255"/>
      <c r="HY2163" s="255"/>
      <c r="HZ2163" s="255"/>
      <c r="IA2163" s="255"/>
      <c r="IB2163" s="255"/>
      <c r="IC2163" s="255"/>
      <c r="ID2163" s="255"/>
      <c r="IE2163" s="255"/>
      <c r="IF2163" s="255"/>
      <c r="IG2163" s="255"/>
      <c r="IH2163" s="255"/>
      <c r="II2163" s="255"/>
      <c r="IJ2163" s="255"/>
      <c r="IK2163" s="255"/>
      <c r="IL2163" s="255"/>
      <c r="IM2163" s="255"/>
      <c r="IN2163" s="255"/>
      <c r="IO2163" s="255"/>
      <c r="IP2163" s="255"/>
      <c r="IQ2163" s="255"/>
      <c r="IR2163" s="255"/>
      <c r="IS2163" s="255"/>
      <c r="IT2163" s="255"/>
      <c r="IU2163" s="255"/>
      <c r="IV2163" s="255"/>
    </row>
    <row r="2164" spans="1:256">
      <c r="A2164" s="16">
        <v>41480.360266203701</v>
      </c>
      <c r="B2164" s="300">
        <v>5</v>
      </c>
      <c r="C2164" s="5">
        <v>0.99</v>
      </c>
      <c r="D2164" s="5">
        <v>1</v>
      </c>
      <c r="E2164" s="5">
        <v>0.97499999999999998</v>
      </c>
      <c r="F2164" s="5">
        <v>0.98</v>
      </c>
      <c r="G2164" s="6">
        <v>167286</v>
      </c>
      <c r="H2164" s="113">
        <f t="shared" si="3820"/>
        <v>0.98</v>
      </c>
      <c r="I2164" s="19">
        <f t="shared" si="3791"/>
        <v>-1.0101010101010111E-2</v>
      </c>
      <c r="J2164" s="8">
        <f t="shared" si="3796"/>
        <v>1.0275732276195297</v>
      </c>
      <c r="K2164" s="8">
        <f t="shared" si="3797"/>
        <v>0.82692677238047008</v>
      </c>
      <c r="L2164" s="8">
        <f t="shared" si="3798"/>
        <v>0.92724999999999991</v>
      </c>
      <c r="M2164" s="19">
        <f t="shared" si="3799"/>
        <v>0.24264114059514566</v>
      </c>
      <c r="N2164" s="19">
        <f t="shared" si="3824"/>
        <v>-8.3731486481286019E-2</v>
      </c>
      <c r="O2164" s="19">
        <f t="shared" si="3825"/>
        <v>8.1764911970276261E-4</v>
      </c>
      <c r="P2164" s="19">
        <f t="shared" si="3792"/>
        <v>1.8675932279756498E-2</v>
      </c>
      <c r="Q2164" s="303">
        <v>108</v>
      </c>
      <c r="R2164" s="306">
        <v>165384.88500000001</v>
      </c>
      <c r="S2164" s="66">
        <f t="shared" si="3800"/>
        <v>1531.3415277777779</v>
      </c>
      <c r="T2164" t="str">
        <f t="shared" si="3826"/>
        <v/>
      </c>
      <c r="U2164" t="str">
        <f t="shared" si="3826"/>
        <v/>
      </c>
      <c r="V2164" t="str">
        <f t="shared" si="3826"/>
        <v/>
      </c>
      <c r="W2164" t="str">
        <f t="shared" si="3826"/>
        <v/>
      </c>
      <c r="X2164" s="63"/>
      <c r="Y2164" s="219">
        <f t="shared" si="3801"/>
        <v>6.3846153846153809E-3</v>
      </c>
      <c r="Z2164" s="78">
        <f t="shared" si="3802"/>
        <v>0.95678808332059451</v>
      </c>
      <c r="AA2164" s="78">
        <f t="shared" si="3803"/>
        <v>0.92337274387666368</v>
      </c>
      <c r="AB2164" s="74">
        <f t="shared" si="3009"/>
        <v>2163</v>
      </c>
      <c r="AC2164" s="80">
        <f t="shared" si="3804"/>
        <v>5.4990049214911491E-3</v>
      </c>
      <c r="AD2164" s="79">
        <f t="shared" si="3821"/>
        <v>3.3415339443930825E-2</v>
      </c>
      <c r="AE2164" s="81">
        <f t="shared" si="3805"/>
        <v>2.7916334522439676E-2</v>
      </c>
      <c r="AF2164" s="19">
        <f t="shared" si="3806"/>
        <v>3.6188353690884086E-2</v>
      </c>
      <c r="AG2164" s="93">
        <f t="shared" si="3793"/>
        <v>-0.23345006340836419</v>
      </c>
      <c r="AH2164" s="91">
        <f t="shared" si="3807"/>
        <v>-7.928392174344263E-4</v>
      </c>
      <c r="AI2164" s="96">
        <f t="shared" si="3808"/>
        <v>2170.2428959312256</v>
      </c>
      <c r="AJ2164" s="5">
        <f t="shared" si="3822"/>
        <v>-1.0000000000000009E-2</v>
      </c>
      <c r="AK2164" s="5">
        <f t="shared" si="3794"/>
        <v>0</v>
      </c>
      <c r="AL2164" s="5">
        <f t="shared" si="3809"/>
        <v>-1.0000000000000009E-2</v>
      </c>
      <c r="AM2164" s="95">
        <f t="shared" si="3827"/>
        <v>9.285714285714286E-3</v>
      </c>
      <c r="AN2164" s="95">
        <f t="shared" si="3810"/>
        <v>-6.0714285714285766E-3</v>
      </c>
      <c r="AO2164" s="78">
        <f t="shared" si="3811"/>
        <v>1.5294117647058811</v>
      </c>
      <c r="AP2164" s="296">
        <f t="shared" si="3812"/>
        <v>60.465116279069754</v>
      </c>
      <c r="AQ2164" s="8"/>
      <c r="AR2164" s="8">
        <f t="shared" si="3813"/>
        <v>-0.6</v>
      </c>
      <c r="AS2164" s="114">
        <f t="shared" si="3814"/>
        <v>-100371.59999999999</v>
      </c>
      <c r="AT2164" s="103">
        <f t="shared" si="3815"/>
        <v>0.33301235406279373</v>
      </c>
      <c r="AU2164" s="5">
        <f t="shared" si="3816"/>
        <v>0.98</v>
      </c>
      <c r="AV2164" s="93">
        <f t="shared" si="3817"/>
        <v>-0.6068970571282859</v>
      </c>
      <c r="AW2164" s="210">
        <f t="shared" si="3818"/>
        <v>2.5641025641025664E-2</v>
      </c>
      <c r="AX2164" s="276">
        <f t="shared" si="3828"/>
        <v>1.8304013186270472E-3</v>
      </c>
      <c r="AY2164" s="19">
        <f t="shared" si="3823"/>
        <v>-0.61333840763749758</v>
      </c>
      <c r="AZ2164" s="255"/>
      <c r="BA2164" s="255"/>
      <c r="BB2164" s="255"/>
      <c r="BC2164" s="255"/>
      <c r="BD2164" s="255"/>
      <c r="BE2164" s="255"/>
      <c r="BF2164" s="255"/>
      <c r="BG2164" s="255"/>
      <c r="BH2164" s="255"/>
      <c r="BI2164" s="255"/>
      <c r="BJ2164" s="255"/>
      <c r="BK2164" s="255"/>
      <c r="BL2164" s="255"/>
      <c r="BM2164" s="255"/>
      <c r="BN2164" s="255"/>
      <c r="BO2164" s="255"/>
      <c r="BP2164" s="255"/>
      <c r="BQ2164" s="255"/>
      <c r="BR2164" s="255"/>
      <c r="BS2164" s="255"/>
      <c r="BT2164" s="255"/>
      <c r="BU2164" s="255"/>
      <c r="BV2164" s="255"/>
      <c r="BW2164" s="255"/>
      <c r="BX2164" s="255"/>
      <c r="BY2164" s="255"/>
      <c r="BZ2164" s="255"/>
      <c r="CA2164" s="255"/>
      <c r="CB2164" s="255"/>
      <c r="CC2164" s="255"/>
      <c r="CD2164" s="255"/>
      <c r="CE2164" s="255"/>
      <c r="CF2164" s="255"/>
      <c r="CG2164" s="255"/>
      <c r="CH2164" s="255"/>
      <c r="CI2164" s="255"/>
      <c r="CJ2164" s="255"/>
      <c r="CK2164" s="255"/>
      <c r="CL2164" s="255"/>
      <c r="CM2164" s="255"/>
      <c r="CN2164" s="255"/>
      <c r="CO2164" s="255"/>
      <c r="CP2164" s="255"/>
      <c r="CQ2164" s="255"/>
      <c r="CR2164" s="255"/>
      <c r="CS2164" s="255"/>
      <c r="CT2164" s="255"/>
      <c r="CU2164" s="255"/>
      <c r="CV2164" s="255"/>
      <c r="CW2164" s="255"/>
      <c r="CX2164" s="255"/>
      <c r="CY2164" s="255"/>
      <c r="CZ2164" s="255"/>
      <c r="DA2164" s="255"/>
      <c r="DB2164" s="255"/>
      <c r="DC2164" s="255"/>
      <c r="DD2164" s="255"/>
      <c r="DE2164" s="255"/>
      <c r="DF2164" s="255"/>
      <c r="DG2164" s="255"/>
      <c r="DH2164" s="255"/>
      <c r="DI2164" s="255"/>
      <c r="DJ2164" s="255"/>
      <c r="DK2164" s="255"/>
      <c r="DL2164" s="255"/>
      <c r="DM2164" s="255"/>
      <c r="DN2164" s="255"/>
      <c r="DO2164" s="255"/>
      <c r="DP2164" s="255"/>
      <c r="DQ2164" s="255"/>
      <c r="DR2164" s="255"/>
      <c r="DS2164" s="255"/>
      <c r="DT2164" s="255"/>
      <c r="DU2164" s="255"/>
      <c r="DV2164" s="255"/>
      <c r="DW2164" s="255"/>
      <c r="DX2164" s="255"/>
      <c r="DY2164" s="255"/>
      <c r="DZ2164" s="255"/>
      <c r="EA2164" s="255"/>
      <c r="EB2164" s="255"/>
      <c r="EC2164" s="255"/>
      <c r="ED2164" s="255"/>
      <c r="EE2164" s="255"/>
      <c r="EF2164" s="255"/>
      <c r="EG2164" s="255"/>
      <c r="EH2164" s="255"/>
      <c r="EI2164" s="255"/>
      <c r="EJ2164" s="255"/>
      <c r="EK2164" s="255"/>
      <c r="EL2164" s="255"/>
      <c r="EM2164" s="255"/>
      <c r="EN2164" s="255"/>
      <c r="EO2164" s="255"/>
      <c r="EP2164" s="255"/>
      <c r="EQ2164" s="255"/>
      <c r="ER2164" s="255"/>
      <c r="ES2164" s="255"/>
      <c r="ET2164" s="255"/>
      <c r="EU2164" s="255"/>
      <c r="EV2164" s="255"/>
      <c r="EW2164" s="255"/>
      <c r="EX2164" s="255"/>
      <c r="EY2164" s="255"/>
      <c r="EZ2164" s="255"/>
      <c r="FA2164" s="255"/>
      <c r="FB2164" s="255"/>
      <c r="FC2164" s="255"/>
      <c r="FD2164" s="255"/>
      <c r="FE2164" s="255"/>
      <c r="FF2164" s="255"/>
      <c r="FG2164" s="255"/>
      <c r="FH2164" s="255"/>
      <c r="FI2164" s="255"/>
      <c r="FJ2164" s="255"/>
      <c r="FK2164" s="255"/>
      <c r="FL2164" s="255"/>
      <c r="FM2164" s="255"/>
      <c r="FN2164" s="255"/>
      <c r="FO2164" s="255"/>
      <c r="FP2164" s="255"/>
      <c r="FQ2164" s="255"/>
      <c r="FR2164" s="255"/>
      <c r="FS2164" s="255"/>
      <c r="FT2164" s="255"/>
      <c r="FU2164" s="255"/>
      <c r="FV2164" s="255"/>
      <c r="FW2164" s="255"/>
      <c r="FX2164" s="255"/>
      <c r="FY2164" s="255"/>
      <c r="FZ2164" s="255"/>
      <c r="GA2164" s="255"/>
      <c r="GB2164" s="255"/>
      <c r="GC2164" s="255"/>
      <c r="GD2164" s="255"/>
      <c r="GE2164" s="255"/>
      <c r="GF2164" s="255"/>
      <c r="GG2164" s="255"/>
      <c r="GH2164" s="255"/>
      <c r="GI2164" s="255"/>
      <c r="GJ2164" s="255"/>
      <c r="GK2164" s="255"/>
      <c r="GL2164" s="255"/>
      <c r="GM2164" s="255"/>
      <c r="GN2164" s="255"/>
      <c r="GO2164" s="255"/>
      <c r="GP2164" s="255"/>
      <c r="GQ2164" s="255"/>
      <c r="GR2164" s="255"/>
      <c r="GS2164" s="255"/>
      <c r="GT2164" s="255"/>
      <c r="GU2164" s="255"/>
      <c r="GV2164" s="255"/>
      <c r="GW2164" s="255"/>
      <c r="GX2164" s="255"/>
      <c r="GY2164" s="255"/>
      <c r="GZ2164" s="255"/>
      <c r="HA2164" s="255"/>
      <c r="HB2164" s="255"/>
      <c r="HC2164" s="255"/>
      <c r="HD2164" s="255"/>
      <c r="HE2164" s="255"/>
      <c r="HF2164" s="255"/>
      <c r="HG2164" s="255"/>
      <c r="HH2164" s="255"/>
      <c r="HI2164" s="255"/>
      <c r="HJ2164" s="255"/>
      <c r="HK2164" s="255"/>
      <c r="HL2164" s="255"/>
      <c r="HM2164" s="255"/>
      <c r="HN2164" s="255"/>
      <c r="HO2164" s="255"/>
      <c r="HP2164" s="255"/>
      <c r="HQ2164" s="255"/>
      <c r="HR2164" s="255"/>
      <c r="HS2164" s="255"/>
      <c r="HT2164" s="255"/>
      <c r="HU2164" s="255"/>
      <c r="HV2164" s="255"/>
      <c r="HW2164" s="255"/>
      <c r="HX2164" s="255"/>
      <c r="HY2164" s="255"/>
      <c r="HZ2164" s="255"/>
      <c r="IA2164" s="255"/>
      <c r="IB2164" s="255"/>
      <c r="IC2164" s="255"/>
      <c r="ID2164" s="255"/>
      <c r="IE2164" s="255"/>
      <c r="IF2164" s="255"/>
      <c r="IG2164" s="255"/>
      <c r="IH2164" s="255"/>
      <c r="II2164" s="255"/>
      <c r="IJ2164" s="255"/>
      <c r="IK2164" s="255"/>
      <c r="IL2164" s="255"/>
      <c r="IM2164" s="255"/>
      <c r="IN2164" s="255"/>
      <c r="IO2164" s="255"/>
      <c r="IP2164" s="255"/>
      <c r="IQ2164" s="255"/>
      <c r="IR2164" s="255"/>
      <c r="IS2164" s="255"/>
      <c r="IT2164" s="255"/>
      <c r="IU2164" s="255"/>
      <c r="IV2164" s="255"/>
    </row>
    <row r="2165" spans="1:256" ht="13">
      <c r="A2165" s="16">
        <v>41481.32534722222</v>
      </c>
      <c r="B2165" s="300">
        <v>6</v>
      </c>
      <c r="C2165" s="5">
        <v>0.98</v>
      </c>
      <c r="D2165" s="5">
        <v>0.99</v>
      </c>
      <c r="E2165" s="5">
        <v>0.96</v>
      </c>
      <c r="F2165" s="5">
        <v>0.97499999999999998</v>
      </c>
      <c r="G2165" s="6">
        <v>177206</v>
      </c>
      <c r="H2165" s="113">
        <f t="shared" si="3820"/>
        <v>0.97499999999999998</v>
      </c>
      <c r="I2165" s="19">
        <f t="shared" ref="I2165:I2171" si="3829">IF(A2166&gt;A2165,(H2165-H2164)/H2164, (H2165-H2166)/H2166)</f>
        <v>-5.1020408163265354E-3</v>
      </c>
      <c r="J2165" s="8">
        <f t="shared" si="3796"/>
        <v>1.023254261260464</v>
      </c>
      <c r="K2165" s="8">
        <f t="shared" si="3797"/>
        <v>0.84724573873953624</v>
      </c>
      <c r="L2165" s="8">
        <f t="shared" si="3798"/>
        <v>0.93525000000000014</v>
      </c>
      <c r="M2165" s="19">
        <f t="shared" si="3799"/>
        <v>0.20774199795065251</v>
      </c>
      <c r="N2165" s="19">
        <f t="shared" si="3824"/>
        <v>-0.14383027774635901</v>
      </c>
      <c r="O2165" s="19">
        <f t="shared" si="3825"/>
        <v>-4.2030740418091605E-3</v>
      </c>
      <c r="P2165" s="19">
        <f t="shared" ref="P2165:P2171" si="3830">IF(A2166&gt;A2165,(K2165-K2164)/K2164, (K2165-K2166)/K2166)</f>
        <v>2.4571663462502308E-2</v>
      </c>
      <c r="Q2165" s="303">
        <v>158</v>
      </c>
      <c r="R2165" s="306">
        <v>172116.84899999999</v>
      </c>
      <c r="S2165" s="66">
        <f t="shared" si="3800"/>
        <v>1089.3471455696201</v>
      </c>
      <c r="T2165" t="str">
        <f t="shared" ref="T2165:W2166" si="3831">IF(C2165&gt;$J2165,"BrokeBandUpper", IF(C2165&lt;$K2165,"BrokeBandLower", ""))</f>
        <v/>
      </c>
      <c r="U2165" t="str">
        <f t="shared" si="3831"/>
        <v/>
      </c>
      <c r="V2165" t="str">
        <f t="shared" si="3831"/>
        <v/>
      </c>
      <c r="W2165" t="str">
        <f t="shared" si="3831"/>
        <v/>
      </c>
      <c r="X2165" s="63"/>
      <c r="Y2165" s="287">
        <f t="shared" si="3801"/>
        <v>5.5054945054945027E-3</v>
      </c>
      <c r="Z2165" s="288">
        <f t="shared" si="3802"/>
        <v>0.9595927184892229</v>
      </c>
      <c r="AA2165" s="288">
        <f t="shared" si="3803"/>
        <v>0.92719316082979053</v>
      </c>
      <c r="AB2165" s="289">
        <f t="shared" si="3009"/>
        <v>2164</v>
      </c>
      <c r="AC2165" s="290">
        <f t="shared" si="3804"/>
        <v>3.5865785095941516E-3</v>
      </c>
      <c r="AD2165" s="284">
        <f t="shared" si="3821"/>
        <v>3.2399557659432365E-2</v>
      </c>
      <c r="AE2165" s="291">
        <f t="shared" si="3805"/>
        <v>2.8812979149838214E-2</v>
      </c>
      <c r="AF2165" s="213">
        <f t="shared" si="3806"/>
        <v>3.4943697848716246E-2</v>
      </c>
      <c r="AG2165" s="213">
        <f t="shared" ref="AG2165:AG2171" si="3832">IF(A2166&gt;A2165,(AC2165-AC2164)/AC2164, (AC2165-AC2166)/AC2166)</f>
        <v>-0.34777681402372895</v>
      </c>
      <c r="AH2165" s="292">
        <f t="shared" si="3807"/>
        <v>-8.4755391528818164E-4</v>
      </c>
      <c r="AI2165" s="293">
        <f t="shared" si="3808"/>
        <v>2169.2283557780879</v>
      </c>
      <c r="AJ2165" s="294">
        <f t="shared" si="3822"/>
        <v>-5.0000000000000044E-3</v>
      </c>
      <c r="AK2165" s="294">
        <f t="shared" si="3794"/>
        <v>0</v>
      </c>
      <c r="AL2165" s="294">
        <f t="shared" si="3809"/>
        <v>-5.0000000000000044E-3</v>
      </c>
      <c r="AM2165" s="295">
        <f t="shared" si="3827"/>
        <v>9.285714285714286E-3</v>
      </c>
      <c r="AN2165" s="295">
        <f t="shared" si="3810"/>
        <v>-4.2857142857142894E-3</v>
      </c>
      <c r="AO2165" s="288">
        <f t="shared" si="3811"/>
        <v>2.1666666666666647</v>
      </c>
      <c r="AP2165" s="296">
        <f t="shared" si="3812"/>
        <v>68.421052631578931</v>
      </c>
      <c r="AQ2165" s="285"/>
      <c r="AR2165" s="285">
        <f t="shared" si="3813"/>
        <v>0</v>
      </c>
      <c r="AS2165" s="286">
        <f t="shared" si="3814"/>
        <v>0</v>
      </c>
      <c r="AT2165" s="103">
        <f t="shared" si="3815"/>
        <v>0.31798181466262126</v>
      </c>
      <c r="AU2165" s="294">
        <f t="shared" si="3816"/>
        <v>0.97499999999999998</v>
      </c>
      <c r="AV2165" s="213">
        <f t="shared" si="3817"/>
        <v>0</v>
      </c>
      <c r="AW2165" s="298">
        <f t="shared" si="3818"/>
        <v>3.1250000000000028E-2</v>
      </c>
      <c r="AX2165" s="297">
        <f t="shared" si="3828"/>
        <v>-1.6966016743977035E-3</v>
      </c>
      <c r="AY2165" s="213">
        <f t="shared" si="3823"/>
        <v>-1.926901470804389</v>
      </c>
      <c r="AZ2165" s="255"/>
      <c r="BA2165" s="255"/>
      <c r="BB2165" s="255"/>
      <c r="BC2165" s="255"/>
      <c r="BD2165" s="255"/>
      <c r="BE2165" s="255"/>
      <c r="BF2165" s="255"/>
      <c r="BG2165" s="255"/>
      <c r="BH2165" s="255"/>
      <c r="BI2165" s="255"/>
      <c r="BJ2165" s="255"/>
      <c r="BK2165" s="255"/>
      <c r="BL2165" s="255"/>
      <c r="BM2165" s="255"/>
      <c r="BN2165" s="255"/>
      <c r="BO2165" s="255"/>
      <c r="BP2165" s="255"/>
      <c r="BQ2165" s="255"/>
      <c r="BR2165" s="255"/>
      <c r="BS2165" s="255"/>
      <c r="BT2165" s="255"/>
      <c r="BU2165" s="255"/>
      <c r="BV2165" s="255"/>
      <c r="BW2165" s="255"/>
      <c r="BX2165" s="255"/>
      <c r="BY2165" s="255"/>
      <c r="BZ2165" s="255"/>
      <c r="CA2165" s="255"/>
      <c r="CB2165" s="255"/>
      <c r="CC2165" s="255"/>
      <c r="CD2165" s="255"/>
      <c r="CE2165" s="255"/>
      <c r="CF2165" s="255"/>
      <c r="CG2165" s="255"/>
      <c r="CH2165" s="255"/>
      <c r="CI2165" s="255"/>
      <c r="CJ2165" s="255"/>
      <c r="CK2165" s="255"/>
      <c r="CL2165" s="255"/>
      <c r="CM2165" s="255"/>
      <c r="CN2165" s="255"/>
      <c r="CO2165" s="255"/>
      <c r="CP2165" s="255"/>
      <c r="CQ2165" s="255"/>
      <c r="CR2165" s="255"/>
      <c r="CS2165" s="255"/>
      <c r="CT2165" s="255"/>
      <c r="CU2165" s="255"/>
      <c r="CV2165" s="255"/>
      <c r="CW2165" s="255"/>
      <c r="CX2165" s="255"/>
      <c r="CY2165" s="255"/>
      <c r="CZ2165" s="255"/>
      <c r="DA2165" s="255"/>
      <c r="DB2165" s="255"/>
      <c r="DC2165" s="255"/>
      <c r="DD2165" s="255"/>
      <c r="DE2165" s="255"/>
      <c r="DF2165" s="255"/>
      <c r="DG2165" s="255"/>
      <c r="DH2165" s="255"/>
      <c r="DI2165" s="255"/>
      <c r="DJ2165" s="255"/>
      <c r="DK2165" s="255"/>
      <c r="DL2165" s="255"/>
      <c r="DM2165" s="255"/>
      <c r="DN2165" s="255"/>
      <c r="DO2165" s="255"/>
      <c r="DP2165" s="255"/>
      <c r="DQ2165" s="255"/>
      <c r="DR2165" s="255"/>
      <c r="DS2165" s="255"/>
      <c r="DT2165" s="255"/>
      <c r="DU2165" s="255"/>
      <c r="DV2165" s="255"/>
      <c r="DW2165" s="255"/>
      <c r="DX2165" s="255"/>
      <c r="DY2165" s="255"/>
      <c r="DZ2165" s="255"/>
      <c r="EA2165" s="255"/>
      <c r="EB2165" s="255"/>
      <c r="EC2165" s="255"/>
      <c r="ED2165" s="255"/>
      <c r="EE2165" s="255"/>
      <c r="EF2165" s="255"/>
      <c r="EG2165" s="255"/>
      <c r="EH2165" s="255"/>
      <c r="EI2165" s="255"/>
      <c r="EJ2165" s="255"/>
      <c r="EK2165" s="255"/>
      <c r="EL2165" s="255"/>
      <c r="EM2165" s="255"/>
      <c r="EN2165" s="255"/>
      <c r="EO2165" s="255"/>
      <c r="EP2165" s="255"/>
      <c r="EQ2165" s="255"/>
      <c r="ER2165" s="255"/>
      <c r="ES2165" s="255"/>
      <c r="ET2165" s="255"/>
      <c r="EU2165" s="255"/>
      <c r="EV2165" s="255"/>
      <c r="EW2165" s="255"/>
      <c r="EX2165" s="255"/>
      <c r="EY2165" s="255"/>
      <c r="EZ2165" s="255"/>
      <c r="FA2165" s="255"/>
      <c r="FB2165" s="255"/>
      <c r="FC2165" s="255"/>
      <c r="FD2165" s="255"/>
      <c r="FE2165" s="255"/>
      <c r="FF2165" s="255"/>
      <c r="FG2165" s="255"/>
      <c r="FH2165" s="255"/>
      <c r="FI2165" s="255"/>
      <c r="FJ2165" s="255"/>
      <c r="FK2165" s="255"/>
      <c r="FL2165" s="255"/>
      <c r="FM2165" s="255"/>
      <c r="FN2165" s="255"/>
      <c r="FO2165" s="255"/>
      <c r="FP2165" s="255"/>
      <c r="FQ2165" s="255"/>
      <c r="FR2165" s="255"/>
      <c r="FS2165" s="255"/>
      <c r="FT2165" s="255"/>
      <c r="FU2165" s="255"/>
      <c r="FV2165" s="255"/>
      <c r="FW2165" s="255"/>
      <c r="FX2165" s="255"/>
      <c r="FY2165" s="255"/>
      <c r="FZ2165" s="255"/>
      <c r="GA2165" s="255"/>
      <c r="GB2165" s="255"/>
      <c r="GC2165" s="255"/>
      <c r="GD2165" s="255"/>
      <c r="GE2165" s="255"/>
      <c r="GF2165" s="255"/>
      <c r="GG2165" s="255"/>
      <c r="GH2165" s="255"/>
      <c r="GI2165" s="255"/>
      <c r="GJ2165" s="255"/>
      <c r="GK2165" s="255"/>
      <c r="GL2165" s="255"/>
      <c r="GM2165" s="255"/>
      <c r="GN2165" s="255"/>
      <c r="GO2165" s="255"/>
      <c r="GP2165" s="255"/>
      <c r="GQ2165" s="255"/>
      <c r="GR2165" s="255"/>
      <c r="GS2165" s="255"/>
      <c r="GT2165" s="255"/>
      <c r="GU2165" s="255"/>
      <c r="GV2165" s="255"/>
      <c r="GW2165" s="255"/>
      <c r="GX2165" s="255"/>
      <c r="GY2165" s="255"/>
      <c r="GZ2165" s="255"/>
      <c r="HA2165" s="255"/>
      <c r="HB2165" s="255"/>
      <c r="HC2165" s="255"/>
      <c r="HD2165" s="255"/>
      <c r="HE2165" s="255"/>
      <c r="HF2165" s="255"/>
      <c r="HG2165" s="255"/>
      <c r="HH2165" s="255"/>
      <c r="HI2165" s="255"/>
      <c r="HJ2165" s="255"/>
      <c r="HK2165" s="255"/>
      <c r="HL2165" s="255"/>
      <c r="HM2165" s="255"/>
      <c r="HN2165" s="255"/>
      <c r="HO2165" s="255"/>
      <c r="HP2165" s="255"/>
      <c r="HQ2165" s="255"/>
      <c r="HR2165" s="255"/>
      <c r="HS2165" s="255"/>
      <c r="HT2165" s="255"/>
      <c r="HU2165" s="255"/>
      <c r="HV2165" s="255"/>
      <c r="HW2165" s="255"/>
      <c r="HX2165" s="255"/>
      <c r="HY2165" s="255"/>
      <c r="HZ2165" s="255"/>
      <c r="IA2165" s="255"/>
      <c r="IB2165" s="255"/>
      <c r="IC2165" s="255"/>
      <c r="ID2165" s="255"/>
      <c r="IE2165" s="255"/>
      <c r="IF2165" s="255"/>
      <c r="IG2165" s="255"/>
      <c r="IH2165" s="255"/>
      <c r="II2165" s="255"/>
      <c r="IJ2165" s="255"/>
      <c r="IK2165" s="255"/>
      <c r="IL2165" s="255"/>
      <c r="IM2165" s="255"/>
      <c r="IN2165" s="255"/>
      <c r="IO2165" s="255"/>
      <c r="IP2165" s="255"/>
      <c r="IQ2165" s="255"/>
      <c r="IR2165" s="255"/>
      <c r="IS2165" s="255"/>
      <c r="IT2165" s="255"/>
      <c r="IU2165" s="255"/>
      <c r="IV2165" s="255"/>
    </row>
    <row r="2166" spans="1:256">
      <c r="A2166" s="16">
        <v>41484.417534722219</v>
      </c>
      <c r="B2166" s="300">
        <v>2</v>
      </c>
      <c r="C2166" s="5">
        <v>0.99</v>
      </c>
      <c r="D2166" s="5">
        <v>0.995</v>
      </c>
      <c r="E2166" s="5">
        <v>0.98</v>
      </c>
      <c r="F2166" s="5">
        <v>0.98</v>
      </c>
      <c r="G2166" s="6">
        <v>168814</v>
      </c>
      <c r="H2166" s="113">
        <f t="shared" si="3820"/>
        <v>0.98</v>
      </c>
      <c r="I2166" s="19">
        <f t="shared" si="3829"/>
        <v>5.1282051282051325E-3</v>
      </c>
      <c r="J2166" s="8">
        <f t="shared" ref="J2166:J2171" si="3833">(L2166)+2*STDEVPA(H2147:H2166)</f>
        <v>1.0140761999543755</v>
      </c>
      <c r="K2166" s="8">
        <f t="shared" ref="K2166:K2171" si="3834">(L2166)-(2*STDEVPA(H2147:H2166))</f>
        <v>0.87292380004562453</v>
      </c>
      <c r="L2166" s="8">
        <f t="shared" ref="L2166:L2171" si="3835">AVERAGE(H2147:H2166)</f>
        <v>0.94350000000000001</v>
      </c>
      <c r="M2166" s="19">
        <f t="shared" ref="M2166:M2171" si="3836">(J2166-K2166)/K2166</f>
        <v>0.16170071190792762</v>
      </c>
      <c r="N2166" s="19">
        <f t="shared" si="3824"/>
        <v>-0.22162724194874472</v>
      </c>
      <c r="O2166" s="19">
        <f t="shared" si="3825"/>
        <v>-8.9694826140111535E-3</v>
      </c>
      <c r="P2166" s="19">
        <f t="shared" si="3830"/>
        <v>3.0307690121038604E-2</v>
      </c>
      <c r="Q2166" s="303">
        <v>74</v>
      </c>
      <c r="R2166" s="306">
        <v>166674.861</v>
      </c>
      <c r="S2166" s="66">
        <f t="shared" ref="S2166:S2171" si="3837">R2166/Q2166</f>
        <v>2252.3629864864865</v>
      </c>
      <c r="T2166" t="str">
        <f t="shared" si="3831"/>
        <v/>
      </c>
      <c r="U2166" t="str">
        <f t="shared" si="3831"/>
        <v/>
      </c>
      <c r="V2166" t="str">
        <f t="shared" si="3831"/>
        <v/>
      </c>
      <c r="W2166" t="str">
        <f t="shared" si="3831"/>
        <v/>
      </c>
      <c r="X2166" s="63"/>
      <c r="Y2166" s="219">
        <f t="shared" ref="Y2166:Y2171" si="3838">SLOPE(H2153:H2166,AB2153:AB2166)</f>
        <v>5.2857142857142842E-3</v>
      </c>
      <c r="Z2166" s="78">
        <f t="shared" ref="Z2166:Z2171" si="3839">Z2165+(0.154*(F2166-Z2165))</f>
        <v>0.96273543984188259</v>
      </c>
      <c r="AA2166" s="78">
        <f t="shared" ref="AA2166:AA2171" si="3840">AA2165+(0.074*(F2166-AA2165))</f>
        <v>0.93110086692838601</v>
      </c>
      <c r="AB2166" s="74">
        <f t="shared" si="3009"/>
        <v>2165</v>
      </c>
      <c r="AC2166" s="80">
        <f t="shared" ref="AC2166:AC2171" si="3841">AD2166-AE2166</f>
        <v>2.2572750109266966E-3</v>
      </c>
      <c r="AD2166" s="79">
        <f t="shared" si="3821"/>
        <v>3.1634572913496584E-2</v>
      </c>
      <c r="AE2166" s="81">
        <f t="shared" ref="AE2166:AE2171" si="3842">AE2165+(0.2*(AD2166-AE2165))</f>
        <v>2.9377297902569887E-2</v>
      </c>
      <c r="AF2166" s="19">
        <f t="shared" ref="AF2166:AF2171" si="3843">AD2166/AA2166</f>
        <v>3.3975452109561509E-2</v>
      </c>
      <c r="AG2166" s="93">
        <f t="shared" si="3832"/>
        <v>-0.37063276186804445</v>
      </c>
      <c r="AH2166" s="91">
        <f t="shared" ref="AH2166:AH2171" si="3844">SLOPE(AC2153:AC2166,AB2153:AB2166)</f>
        <v>-8.7421029060892163E-4</v>
      </c>
      <c r="AI2166" s="96">
        <f t="shared" ref="AI2166:AI2171" si="3845">INTERCEPT(AB2153:AB2166,AC2153:AC2166)</f>
        <v>2168.664704502276</v>
      </c>
      <c r="AJ2166" s="5">
        <f t="shared" si="3822"/>
        <v>5.0000000000000044E-3</v>
      </c>
      <c r="AK2166" s="5">
        <f t="shared" ref="AK2166:AK2173" si="3846">IF(AJ2166&gt;0,AJ2166,0)</f>
        <v>5.0000000000000044E-3</v>
      </c>
      <c r="AL2166" s="5">
        <f t="shared" ref="AL2166:AL2171" si="3847">IF(AJ2166&lt;0,AJ2166,0)</f>
        <v>0</v>
      </c>
      <c r="AM2166" s="95">
        <f t="shared" si="3827"/>
        <v>7.8571428571428559E-3</v>
      </c>
      <c r="AN2166" s="95">
        <f t="shared" ref="AN2166:AN2171" si="3848">(AVERAGE(AL2153:AL2166))</f>
        <v>-4.2857142857142894E-3</v>
      </c>
      <c r="AO2166" s="78">
        <f t="shared" ref="AO2166:AO2171" si="3849">ABS(AM2166/AN2166)</f>
        <v>1.8333333333333315</v>
      </c>
      <c r="AP2166" s="296">
        <f t="shared" ref="AP2166:AP2171" si="3850">IF(AN2166=0,100,100-(100/(1+AO2166)))</f>
        <v>64.70588235294116</v>
      </c>
      <c r="AQ2166" s="8"/>
      <c r="AR2166" s="8">
        <f t="shared" ref="AR2166:AR2171" si="3851">IF(ISERROR(((F2166-E2166)-(D2166-F2166))/(D2166-E2166)),0,((F2166-E2166)-(D2166-F2166))/(D2166-E2166))</f>
        <v>-1</v>
      </c>
      <c r="AS2166" s="114">
        <f t="shared" ref="AS2166:AS2171" si="3852">IF(ISERROR(AR2166*G2166),0,AR2166*G2166)</f>
        <v>-168814</v>
      </c>
      <c r="AT2166" s="103">
        <f t="shared" ref="AT2166:AT2171" si="3853">SUM(AS2147:AS2166)/SUM(G2147:G2166)</f>
        <v>0.28407239035149173</v>
      </c>
      <c r="AU2166" s="5">
        <f t="shared" ref="AU2166:AU2171" si="3854">F2166</f>
        <v>0.98</v>
      </c>
      <c r="AV2166" s="93">
        <f t="shared" ref="AV2166:AV2171" si="3855">AS2166/R2166</f>
        <v>-1.0128342029935755</v>
      </c>
      <c r="AW2166" s="210">
        <f t="shared" ref="AW2166:AW2171" si="3856">(D2166-E2166)/E2166</f>
        <v>1.5306122448979605E-2</v>
      </c>
      <c r="AX2166" s="276">
        <f t="shared" si="3828"/>
        <v>-5.58821611770493E-3</v>
      </c>
      <c r="AY2166" s="19">
        <f t="shared" si="3823"/>
        <v>-2.293770247921485</v>
      </c>
      <c r="AZ2166" s="255"/>
      <c r="BA2166" s="255"/>
      <c r="BB2166" s="255"/>
      <c r="BC2166" s="255"/>
      <c r="BD2166" s="255"/>
      <c r="BE2166" s="255"/>
      <c r="BF2166" s="255"/>
      <c r="BG2166" s="255"/>
      <c r="BH2166" s="255"/>
      <c r="BI2166" s="255"/>
      <c r="BJ2166" s="255"/>
      <c r="BK2166" s="255"/>
      <c r="BL2166" s="255"/>
      <c r="BM2166" s="255"/>
      <c r="BN2166" s="255"/>
      <c r="BO2166" s="255"/>
      <c r="BP2166" s="255"/>
      <c r="BQ2166" s="255"/>
      <c r="BR2166" s="255"/>
      <c r="BS2166" s="255"/>
      <c r="BT2166" s="255"/>
      <c r="BU2166" s="255"/>
      <c r="BV2166" s="255"/>
      <c r="BW2166" s="255"/>
      <c r="BX2166" s="255"/>
      <c r="BY2166" s="255"/>
      <c r="BZ2166" s="255"/>
      <c r="CA2166" s="255"/>
      <c r="CB2166" s="255"/>
      <c r="CC2166" s="255"/>
      <c r="CD2166" s="255"/>
      <c r="CE2166" s="255"/>
      <c r="CF2166" s="255"/>
      <c r="CG2166" s="255"/>
      <c r="CH2166" s="255"/>
      <c r="CI2166" s="255"/>
      <c r="CJ2166" s="255"/>
      <c r="CK2166" s="255"/>
      <c r="CL2166" s="255"/>
      <c r="CM2166" s="255"/>
      <c r="CN2166" s="255"/>
      <c r="CO2166" s="255"/>
      <c r="CP2166" s="255"/>
      <c r="CQ2166" s="255"/>
      <c r="CR2166" s="255"/>
      <c r="CS2166" s="255"/>
      <c r="CT2166" s="255"/>
      <c r="CU2166" s="255"/>
      <c r="CV2166" s="255"/>
      <c r="CW2166" s="255"/>
      <c r="CX2166" s="255"/>
      <c r="CY2166" s="255"/>
      <c r="CZ2166" s="255"/>
      <c r="DA2166" s="255"/>
      <c r="DB2166" s="255"/>
      <c r="DC2166" s="255"/>
      <c r="DD2166" s="255"/>
      <c r="DE2166" s="255"/>
      <c r="DF2166" s="255"/>
      <c r="DG2166" s="255"/>
      <c r="DH2166" s="255"/>
      <c r="DI2166" s="255"/>
      <c r="DJ2166" s="255"/>
      <c r="DK2166" s="255"/>
      <c r="DL2166" s="255"/>
      <c r="DM2166" s="255"/>
      <c r="DN2166" s="255"/>
      <c r="DO2166" s="255"/>
      <c r="DP2166" s="255"/>
      <c r="DQ2166" s="255"/>
      <c r="DR2166" s="255"/>
      <c r="DS2166" s="255"/>
      <c r="DT2166" s="255"/>
      <c r="DU2166" s="255"/>
      <c r="DV2166" s="255"/>
      <c r="DW2166" s="255"/>
      <c r="DX2166" s="255"/>
      <c r="DY2166" s="255"/>
      <c r="DZ2166" s="255"/>
      <c r="EA2166" s="255"/>
      <c r="EB2166" s="255"/>
      <c r="EC2166" s="255"/>
      <c r="ED2166" s="255"/>
      <c r="EE2166" s="255"/>
      <c r="EF2166" s="255"/>
      <c r="EG2166" s="255"/>
      <c r="EH2166" s="255"/>
      <c r="EI2166" s="255"/>
      <c r="EJ2166" s="255"/>
      <c r="EK2166" s="255"/>
      <c r="EL2166" s="255"/>
      <c r="EM2166" s="255"/>
      <c r="EN2166" s="255"/>
      <c r="EO2166" s="255"/>
      <c r="EP2166" s="255"/>
      <c r="EQ2166" s="255"/>
      <c r="ER2166" s="255"/>
      <c r="ES2166" s="255"/>
      <c r="ET2166" s="255"/>
      <c r="EU2166" s="255"/>
      <c r="EV2166" s="255"/>
      <c r="EW2166" s="255"/>
      <c r="EX2166" s="255"/>
      <c r="EY2166" s="255"/>
      <c r="EZ2166" s="255"/>
      <c r="FA2166" s="255"/>
      <c r="FB2166" s="255"/>
      <c r="FC2166" s="255"/>
      <c r="FD2166" s="255"/>
      <c r="FE2166" s="255"/>
      <c r="FF2166" s="255"/>
      <c r="FG2166" s="255"/>
      <c r="FH2166" s="255"/>
      <c r="FI2166" s="255"/>
      <c r="FJ2166" s="255"/>
      <c r="FK2166" s="255"/>
      <c r="FL2166" s="255"/>
      <c r="FM2166" s="255"/>
      <c r="FN2166" s="255"/>
      <c r="FO2166" s="255"/>
      <c r="FP2166" s="255"/>
      <c r="FQ2166" s="255"/>
      <c r="FR2166" s="255"/>
      <c r="FS2166" s="255"/>
      <c r="FT2166" s="255"/>
      <c r="FU2166" s="255"/>
      <c r="FV2166" s="255"/>
      <c r="FW2166" s="255"/>
      <c r="FX2166" s="255"/>
      <c r="FY2166" s="255"/>
      <c r="FZ2166" s="255"/>
      <c r="GA2166" s="255"/>
      <c r="GB2166" s="255"/>
      <c r="GC2166" s="255"/>
      <c r="GD2166" s="255"/>
      <c r="GE2166" s="255"/>
      <c r="GF2166" s="255"/>
      <c r="GG2166" s="255"/>
      <c r="GH2166" s="255"/>
      <c r="GI2166" s="255"/>
      <c r="GJ2166" s="255"/>
      <c r="GK2166" s="255"/>
      <c r="GL2166" s="255"/>
      <c r="GM2166" s="255"/>
      <c r="GN2166" s="255"/>
      <c r="GO2166" s="255"/>
      <c r="GP2166" s="255"/>
      <c r="GQ2166" s="255"/>
      <c r="GR2166" s="255"/>
      <c r="GS2166" s="255"/>
      <c r="GT2166" s="255"/>
      <c r="GU2166" s="255"/>
      <c r="GV2166" s="255"/>
      <c r="GW2166" s="255"/>
      <c r="GX2166" s="255"/>
      <c r="GY2166" s="255"/>
      <c r="GZ2166" s="255"/>
      <c r="HA2166" s="255"/>
      <c r="HB2166" s="255"/>
      <c r="HC2166" s="255"/>
      <c r="HD2166" s="255"/>
      <c r="HE2166" s="255"/>
      <c r="HF2166" s="255"/>
      <c r="HG2166" s="255"/>
      <c r="HH2166" s="255"/>
      <c r="HI2166" s="255"/>
      <c r="HJ2166" s="255"/>
      <c r="HK2166" s="255"/>
      <c r="HL2166" s="255"/>
      <c r="HM2166" s="255"/>
      <c r="HN2166" s="255"/>
      <c r="HO2166" s="255"/>
      <c r="HP2166" s="255"/>
      <c r="HQ2166" s="255"/>
      <c r="HR2166" s="255"/>
      <c r="HS2166" s="255"/>
      <c r="HT2166" s="255"/>
      <c r="HU2166" s="255"/>
      <c r="HV2166" s="255"/>
      <c r="HW2166" s="255"/>
      <c r="HX2166" s="255"/>
      <c r="HY2166" s="255"/>
      <c r="HZ2166" s="255"/>
      <c r="IA2166" s="255"/>
      <c r="IB2166" s="255"/>
      <c r="IC2166" s="255"/>
      <c r="ID2166" s="255"/>
      <c r="IE2166" s="255"/>
      <c r="IF2166" s="255"/>
      <c r="IG2166" s="255"/>
      <c r="IH2166" s="255"/>
      <c r="II2166" s="255"/>
      <c r="IJ2166" s="255"/>
      <c r="IK2166" s="255"/>
      <c r="IL2166" s="255"/>
      <c r="IM2166" s="255"/>
      <c r="IN2166" s="255"/>
      <c r="IO2166" s="255"/>
      <c r="IP2166" s="255"/>
      <c r="IQ2166" s="255"/>
      <c r="IR2166" s="255"/>
      <c r="IS2166" s="255"/>
      <c r="IT2166" s="255"/>
      <c r="IU2166" s="255"/>
      <c r="IV2166" s="255"/>
    </row>
    <row r="2167" spans="1:256" ht="13">
      <c r="A2167" s="16">
        <v>41485.348749999997</v>
      </c>
      <c r="B2167" s="300">
        <v>3</v>
      </c>
      <c r="C2167" s="5">
        <v>0.99</v>
      </c>
      <c r="D2167" s="5">
        <v>0.99</v>
      </c>
      <c r="E2167" s="5">
        <v>0.96</v>
      </c>
      <c r="F2167" s="5">
        <v>0.96</v>
      </c>
      <c r="G2167" s="6">
        <v>190502</v>
      </c>
      <c r="H2167" s="113">
        <f t="shared" si="3820"/>
        <v>0.96</v>
      </c>
      <c r="I2167" s="19">
        <f t="shared" si="3829"/>
        <v>-2.0408163265306142E-2</v>
      </c>
      <c r="J2167" s="8">
        <f t="shared" si="3833"/>
        <v>1.0111909173956368</v>
      </c>
      <c r="K2167" s="8">
        <f t="shared" si="3834"/>
        <v>0.88430908260436336</v>
      </c>
      <c r="L2167" s="8">
        <f t="shared" si="3835"/>
        <v>0.94775000000000009</v>
      </c>
      <c r="M2167" s="19">
        <f t="shared" si="3836"/>
        <v>0.14348132037454142</v>
      </c>
      <c r="N2167" s="19">
        <f t="shared" si="3824"/>
        <v>-0.11267353939517792</v>
      </c>
      <c r="O2167" s="19">
        <f t="shared" si="3825"/>
        <v>-2.8452324971915007E-3</v>
      </c>
      <c r="P2167" s="19">
        <f t="shared" si="3830"/>
        <v>1.304269921171099E-2</v>
      </c>
      <c r="Q2167" s="303">
        <v>137</v>
      </c>
      <c r="R2167" s="306">
        <v>185594.87299999999</v>
      </c>
      <c r="S2167" s="66">
        <f t="shared" si="3837"/>
        <v>1354.7071021897809</v>
      </c>
      <c r="T2167" t="str">
        <f t="shared" ref="T2167:W2168" si="3857">IF(C2167&gt;$J2167,"BrokeBandUpper", IF(C2167&lt;$K2167,"BrokeBandLower", ""))</f>
        <v/>
      </c>
      <c r="U2167" t="str">
        <f t="shared" si="3857"/>
        <v/>
      </c>
      <c r="V2167" t="str">
        <f t="shared" si="3857"/>
        <v/>
      </c>
      <c r="W2167" t="str">
        <f t="shared" si="3857"/>
        <v/>
      </c>
      <c r="X2167" s="63"/>
      <c r="Y2167" s="287">
        <f t="shared" si="3838"/>
        <v>3.7802197802197807E-3</v>
      </c>
      <c r="Z2167" s="288">
        <f t="shared" si="3839"/>
        <v>0.96231418210623265</v>
      </c>
      <c r="AA2167" s="288">
        <f t="shared" si="3840"/>
        <v>0.9332394027756854</v>
      </c>
      <c r="AB2167" s="289">
        <f t="shared" si="3009"/>
        <v>2166</v>
      </c>
      <c r="AC2167" s="290">
        <f t="shared" si="3841"/>
        <v>-2.420148576181072E-4</v>
      </c>
      <c r="AD2167" s="284">
        <f t="shared" si="3821"/>
        <v>2.9074779330547251E-2</v>
      </c>
      <c r="AE2167" s="291">
        <f t="shared" si="3842"/>
        <v>2.9316794188165358E-2</v>
      </c>
      <c r="AF2167" s="213">
        <f t="shared" si="3843"/>
        <v>3.1154684686557004E-2</v>
      </c>
      <c r="AG2167" s="213">
        <f t="shared" si="3832"/>
        <v>-1.1072154949869184</v>
      </c>
      <c r="AH2167" s="292">
        <f t="shared" si="3844"/>
        <v>-9.6217746166324142E-4</v>
      </c>
      <c r="AI2167" s="293">
        <f t="shared" si="3845"/>
        <v>2167.4856143051825</v>
      </c>
      <c r="AJ2167" s="294">
        <f t="shared" si="3822"/>
        <v>-2.0000000000000018E-2</v>
      </c>
      <c r="AK2167" s="294">
        <f t="shared" si="3846"/>
        <v>0</v>
      </c>
      <c r="AL2167" s="294">
        <f t="shared" si="3847"/>
        <v>-2.0000000000000018E-2</v>
      </c>
      <c r="AM2167" s="295">
        <f t="shared" si="3827"/>
        <v>7.8571428571428559E-3</v>
      </c>
      <c r="AN2167" s="295">
        <f t="shared" si="3848"/>
        <v>-4.6428571428571474E-3</v>
      </c>
      <c r="AO2167" s="288">
        <f t="shared" si="3849"/>
        <v>1.6923076923076905</v>
      </c>
      <c r="AP2167" s="296">
        <f t="shared" si="3850"/>
        <v>62.857142857142833</v>
      </c>
      <c r="AQ2167" s="285"/>
      <c r="AR2167" s="285">
        <f t="shared" si="3851"/>
        <v>-1</v>
      </c>
      <c r="AS2167" s="286">
        <f t="shared" si="3852"/>
        <v>-190502</v>
      </c>
      <c r="AT2167" s="103">
        <f t="shared" si="3853"/>
        <v>0.23320845248893979</v>
      </c>
      <c r="AU2167" s="294">
        <f t="shared" si="3854"/>
        <v>0.96</v>
      </c>
      <c r="AV2167" s="213">
        <f t="shared" si="3855"/>
        <v>-1.0264399922297422</v>
      </c>
      <c r="AW2167" s="298">
        <f t="shared" si="3856"/>
        <v>3.1250000000000028E-2</v>
      </c>
      <c r="AX2167" s="297">
        <f t="shared" si="3828"/>
        <v>-9.1922491916205228E-3</v>
      </c>
      <c r="AY2167" s="213">
        <f t="shared" si="3823"/>
        <v>-0.64493444741642569</v>
      </c>
      <c r="AZ2167" s="255"/>
      <c r="BA2167" s="255"/>
      <c r="BB2167" s="255"/>
      <c r="BC2167" s="255"/>
      <c r="BD2167" s="255"/>
      <c r="BE2167" s="255"/>
      <c r="BF2167" s="255"/>
      <c r="BG2167" s="255"/>
      <c r="BH2167" s="255"/>
      <c r="BI2167" s="255"/>
      <c r="BJ2167" s="255"/>
      <c r="BK2167" s="255"/>
      <c r="BL2167" s="255"/>
      <c r="BM2167" s="255"/>
      <c r="BN2167" s="255"/>
      <c r="BO2167" s="255"/>
      <c r="BP2167" s="255"/>
      <c r="BQ2167" s="255"/>
      <c r="BR2167" s="255"/>
      <c r="BS2167" s="255"/>
      <c r="BT2167" s="255"/>
      <c r="BU2167" s="255"/>
      <c r="BV2167" s="255"/>
      <c r="BW2167" s="255"/>
      <c r="BX2167" s="255"/>
      <c r="BY2167" s="255"/>
      <c r="BZ2167" s="255"/>
      <c r="CA2167" s="255"/>
      <c r="CB2167" s="255"/>
      <c r="CC2167" s="255"/>
      <c r="CD2167" s="255"/>
      <c r="CE2167" s="255"/>
      <c r="CF2167" s="255"/>
      <c r="CG2167" s="255"/>
      <c r="CH2167" s="255"/>
      <c r="CI2167" s="255"/>
      <c r="CJ2167" s="255"/>
      <c r="CK2167" s="255"/>
      <c r="CL2167" s="255"/>
      <c r="CM2167" s="255"/>
      <c r="CN2167" s="255"/>
      <c r="CO2167" s="255"/>
      <c r="CP2167" s="255"/>
      <c r="CQ2167" s="255"/>
      <c r="CR2167" s="255"/>
      <c r="CS2167" s="255"/>
      <c r="CT2167" s="255"/>
      <c r="CU2167" s="255"/>
      <c r="CV2167" s="255"/>
      <c r="CW2167" s="255"/>
      <c r="CX2167" s="255"/>
      <c r="CY2167" s="255"/>
      <c r="CZ2167" s="255"/>
      <c r="DA2167" s="255"/>
      <c r="DB2167" s="255"/>
      <c r="DC2167" s="255"/>
      <c r="DD2167" s="255"/>
      <c r="DE2167" s="255"/>
      <c r="DF2167" s="255"/>
      <c r="DG2167" s="255"/>
      <c r="DH2167" s="255"/>
      <c r="DI2167" s="255"/>
      <c r="DJ2167" s="255"/>
      <c r="DK2167" s="255"/>
      <c r="DL2167" s="255"/>
      <c r="DM2167" s="255"/>
      <c r="DN2167" s="255"/>
      <c r="DO2167" s="255"/>
      <c r="DP2167" s="255"/>
      <c r="DQ2167" s="255"/>
      <c r="DR2167" s="255"/>
      <c r="DS2167" s="255"/>
      <c r="DT2167" s="255"/>
      <c r="DU2167" s="255"/>
      <c r="DV2167" s="255"/>
      <c r="DW2167" s="255"/>
      <c r="DX2167" s="255"/>
      <c r="DY2167" s="255"/>
      <c r="DZ2167" s="255"/>
      <c r="EA2167" s="255"/>
      <c r="EB2167" s="255"/>
      <c r="EC2167" s="255"/>
      <c r="ED2167" s="255"/>
      <c r="EE2167" s="255"/>
      <c r="EF2167" s="255"/>
      <c r="EG2167" s="255"/>
      <c r="EH2167" s="255"/>
      <c r="EI2167" s="255"/>
      <c r="EJ2167" s="255"/>
      <c r="EK2167" s="255"/>
      <c r="EL2167" s="255"/>
      <c r="EM2167" s="255"/>
      <c r="EN2167" s="255"/>
      <c r="EO2167" s="255"/>
      <c r="EP2167" s="255"/>
      <c r="EQ2167" s="255"/>
      <c r="ER2167" s="255"/>
      <c r="ES2167" s="255"/>
      <c r="ET2167" s="255"/>
      <c r="EU2167" s="255"/>
      <c r="EV2167" s="255"/>
      <c r="EW2167" s="255"/>
      <c r="EX2167" s="255"/>
      <c r="EY2167" s="255"/>
      <c r="EZ2167" s="255"/>
      <c r="FA2167" s="255"/>
      <c r="FB2167" s="255"/>
      <c r="FC2167" s="255"/>
      <c r="FD2167" s="255"/>
      <c r="FE2167" s="255"/>
      <c r="FF2167" s="255"/>
      <c r="FG2167" s="255"/>
      <c r="FH2167" s="255"/>
      <c r="FI2167" s="255"/>
      <c r="FJ2167" s="255"/>
      <c r="FK2167" s="255"/>
      <c r="FL2167" s="255"/>
      <c r="FM2167" s="255"/>
      <c r="FN2167" s="255"/>
      <c r="FO2167" s="255"/>
      <c r="FP2167" s="255"/>
      <c r="FQ2167" s="255"/>
      <c r="FR2167" s="255"/>
      <c r="FS2167" s="255"/>
      <c r="FT2167" s="255"/>
      <c r="FU2167" s="255"/>
      <c r="FV2167" s="255"/>
      <c r="FW2167" s="255"/>
      <c r="FX2167" s="255"/>
      <c r="FY2167" s="255"/>
      <c r="FZ2167" s="255"/>
      <c r="GA2167" s="255"/>
      <c r="GB2167" s="255"/>
      <c r="GC2167" s="255"/>
      <c r="GD2167" s="255"/>
      <c r="GE2167" s="255"/>
      <c r="GF2167" s="255"/>
      <c r="GG2167" s="255"/>
      <c r="GH2167" s="255"/>
      <c r="GI2167" s="255"/>
      <c r="GJ2167" s="255"/>
      <c r="GK2167" s="255"/>
      <c r="GL2167" s="255"/>
      <c r="GM2167" s="255"/>
      <c r="GN2167" s="255"/>
      <c r="GO2167" s="255"/>
      <c r="GP2167" s="255"/>
      <c r="GQ2167" s="255"/>
      <c r="GR2167" s="255"/>
      <c r="GS2167" s="255"/>
      <c r="GT2167" s="255"/>
      <c r="GU2167" s="255"/>
      <c r="GV2167" s="255"/>
      <c r="GW2167" s="255"/>
      <c r="GX2167" s="255"/>
      <c r="GY2167" s="255"/>
      <c r="GZ2167" s="255"/>
      <c r="HA2167" s="255"/>
      <c r="HB2167" s="255"/>
      <c r="HC2167" s="255"/>
      <c r="HD2167" s="255"/>
      <c r="HE2167" s="255"/>
      <c r="HF2167" s="255"/>
      <c r="HG2167" s="255"/>
      <c r="HH2167" s="255"/>
      <c r="HI2167" s="255"/>
      <c r="HJ2167" s="255"/>
      <c r="HK2167" s="255"/>
      <c r="HL2167" s="255"/>
      <c r="HM2167" s="255"/>
      <c r="HN2167" s="255"/>
      <c r="HO2167" s="255"/>
      <c r="HP2167" s="255"/>
      <c r="HQ2167" s="255"/>
      <c r="HR2167" s="255"/>
      <c r="HS2167" s="255"/>
      <c r="HT2167" s="255"/>
      <c r="HU2167" s="255"/>
      <c r="HV2167" s="255"/>
      <c r="HW2167" s="255"/>
      <c r="HX2167" s="255"/>
      <c r="HY2167" s="255"/>
      <c r="HZ2167" s="255"/>
      <c r="IA2167" s="255"/>
      <c r="IB2167" s="255"/>
      <c r="IC2167" s="255"/>
      <c r="ID2167" s="255"/>
      <c r="IE2167" s="255"/>
      <c r="IF2167" s="255"/>
      <c r="IG2167" s="255"/>
      <c r="IH2167" s="255"/>
      <c r="II2167" s="255"/>
      <c r="IJ2167" s="255"/>
      <c r="IK2167" s="255"/>
      <c r="IL2167" s="255"/>
      <c r="IM2167" s="255"/>
      <c r="IN2167" s="255"/>
      <c r="IO2167" s="255"/>
      <c r="IP2167" s="255"/>
      <c r="IQ2167" s="255"/>
      <c r="IR2167" s="255"/>
      <c r="IS2167" s="255"/>
      <c r="IT2167" s="255"/>
      <c r="IU2167" s="255"/>
      <c r="IV2167" s="255"/>
    </row>
    <row r="2168" spans="1:256">
      <c r="A2168" s="16">
        <v>41486.358553240738</v>
      </c>
      <c r="B2168" s="300">
        <v>4</v>
      </c>
      <c r="C2168" s="5">
        <v>0.95499999999999996</v>
      </c>
      <c r="D2168" s="5">
        <v>0.97</v>
      </c>
      <c r="E2168" s="5">
        <v>0.95499999999999996</v>
      </c>
      <c r="F2168" s="5">
        <v>0.97</v>
      </c>
      <c r="G2168" s="6">
        <v>179158</v>
      </c>
      <c r="H2168" s="113">
        <f t="shared" ref="H2168:H2173" si="3858">F2168</f>
        <v>0.97</v>
      </c>
      <c r="I2168" s="19">
        <f t="shared" si="3829"/>
        <v>1.0416666666666676E-2</v>
      </c>
      <c r="J2168" s="8">
        <f t="shared" si="3833"/>
        <v>1.0081494633247943</v>
      </c>
      <c r="K2168" s="8">
        <f t="shared" si="3834"/>
        <v>0.89635053667520626</v>
      </c>
      <c r="L2168" s="8">
        <f t="shared" si="3835"/>
        <v>0.95225000000000026</v>
      </c>
      <c r="M2168" s="19">
        <f t="shared" si="3836"/>
        <v>0.12472679166822265</v>
      </c>
      <c r="N2168" s="19">
        <f t="shared" si="3824"/>
        <v>-0.13071059464299772</v>
      </c>
      <c r="O2168" s="19">
        <f t="shared" si="3825"/>
        <v>-3.0077940955758791E-3</v>
      </c>
      <c r="P2168" s="19">
        <f t="shared" si="3830"/>
        <v>1.3616793390134382E-2</v>
      </c>
      <c r="Q2168" s="303">
        <v>240</v>
      </c>
      <c r="R2168" s="306">
        <v>172784.65599999999</v>
      </c>
      <c r="S2168" s="66">
        <f t="shared" si="3837"/>
        <v>719.93606666666665</v>
      </c>
      <c r="T2168" t="str">
        <f t="shared" si="3857"/>
        <v/>
      </c>
      <c r="U2168" t="str">
        <f t="shared" si="3857"/>
        <v/>
      </c>
      <c r="V2168" t="str">
        <f t="shared" si="3857"/>
        <v/>
      </c>
      <c r="W2168" t="str">
        <f t="shared" si="3857"/>
        <v/>
      </c>
      <c r="X2168" s="63"/>
      <c r="Y2168" s="219">
        <f t="shared" si="3838"/>
        <v>2.1978021978022E-3</v>
      </c>
      <c r="Z2168" s="78">
        <f t="shared" si="3839"/>
        <v>0.96349779806187286</v>
      </c>
      <c r="AA2168" s="78">
        <f t="shared" si="3840"/>
        <v>0.93595968697028464</v>
      </c>
      <c r="AB2168" s="74">
        <f t="shared" si="3009"/>
        <v>2167</v>
      </c>
      <c r="AC2168" s="80">
        <f t="shared" si="3841"/>
        <v>-1.4229464772617176E-3</v>
      </c>
      <c r="AD2168" s="79">
        <f t="shared" ref="AD2168:AD2173" si="3859">Z2168-AA2168</f>
        <v>2.7538111091588213E-2</v>
      </c>
      <c r="AE2168" s="81">
        <f t="shared" si="3842"/>
        <v>2.8961057568849931E-2</v>
      </c>
      <c r="AF2168" s="19">
        <f t="shared" si="3843"/>
        <v>2.9422326062706276E-2</v>
      </c>
      <c r="AG2168" s="93">
        <f t="shared" si="3832"/>
        <v>4.8795831432262231</v>
      </c>
      <c r="AH2168" s="91">
        <f t="shared" si="3844"/>
        <v>-1.0866864331487427E-3</v>
      </c>
      <c r="AI2168" s="96">
        <f t="shared" si="3845"/>
        <v>2166.7958020716301</v>
      </c>
      <c r="AJ2168" s="5">
        <f t="shared" ref="AJ2168:AJ2173" si="3860">F2168-F2167</f>
        <v>1.0000000000000009E-2</v>
      </c>
      <c r="AK2168" s="5">
        <f t="shared" si="3846"/>
        <v>1.0000000000000009E-2</v>
      </c>
      <c r="AL2168" s="5">
        <f t="shared" si="3847"/>
        <v>0</v>
      </c>
      <c r="AM2168" s="95">
        <f t="shared" si="3827"/>
        <v>8.5714285714285719E-3</v>
      </c>
      <c r="AN2168" s="95">
        <f t="shared" si="3848"/>
        <v>-4.2857142857142894E-3</v>
      </c>
      <c r="AO2168" s="78">
        <f t="shared" si="3849"/>
        <v>1.9999999999999984</v>
      </c>
      <c r="AP2168" s="296">
        <f t="shared" si="3850"/>
        <v>66.666666666666657</v>
      </c>
      <c r="AQ2168" s="8"/>
      <c r="AR2168" s="8">
        <f t="shared" si="3851"/>
        <v>1</v>
      </c>
      <c r="AS2168" s="114">
        <f t="shared" si="3852"/>
        <v>179158</v>
      </c>
      <c r="AT2168" s="103">
        <f t="shared" si="3853"/>
        <v>0.18458714123717282</v>
      </c>
      <c r="AU2168" s="5">
        <f t="shared" si="3854"/>
        <v>0.97</v>
      </c>
      <c r="AV2168" s="93">
        <f t="shared" si="3855"/>
        <v>1.0368860531226802</v>
      </c>
      <c r="AW2168" s="210">
        <f t="shared" si="3856"/>
        <v>1.5706806282722526E-2</v>
      </c>
      <c r="AX2168" s="276">
        <f t="shared" si="3828"/>
        <v>-1.2633957073767365E-2</v>
      </c>
      <c r="AY2168" s="19">
        <f t="shared" si="3823"/>
        <v>-0.3744141189388378</v>
      </c>
      <c r="AZ2168" s="255"/>
      <c r="BA2168" s="255"/>
      <c r="BB2168" s="255"/>
      <c r="BC2168" s="255"/>
      <c r="BD2168" s="255"/>
      <c r="BE2168" s="255"/>
      <c r="BF2168" s="255"/>
      <c r="BG2168" s="255"/>
      <c r="BH2168" s="255"/>
      <c r="BI2168" s="255"/>
      <c r="BJ2168" s="255"/>
      <c r="BK2168" s="255"/>
      <c r="BL2168" s="255"/>
      <c r="BM2168" s="255"/>
      <c r="BN2168" s="255"/>
      <c r="BO2168" s="255"/>
      <c r="BP2168" s="255"/>
      <c r="BQ2168" s="255"/>
      <c r="BR2168" s="255"/>
      <c r="BS2168" s="255"/>
      <c r="BT2168" s="255"/>
      <c r="BU2168" s="255"/>
      <c r="BV2168" s="255"/>
      <c r="BW2168" s="255"/>
      <c r="BX2168" s="255"/>
      <c r="BY2168" s="255"/>
      <c r="BZ2168" s="255"/>
      <c r="CA2168" s="255"/>
      <c r="CB2168" s="255"/>
      <c r="CC2168" s="255"/>
      <c r="CD2168" s="255"/>
      <c r="CE2168" s="255"/>
      <c r="CF2168" s="255"/>
      <c r="CG2168" s="255"/>
      <c r="CH2168" s="255"/>
      <c r="CI2168" s="255"/>
      <c r="CJ2168" s="255"/>
      <c r="CK2168" s="255"/>
      <c r="CL2168" s="255"/>
      <c r="CM2168" s="255"/>
      <c r="CN2168" s="255"/>
      <c r="CO2168" s="255"/>
      <c r="CP2168" s="255"/>
      <c r="CQ2168" s="255"/>
      <c r="CR2168" s="255"/>
      <c r="CS2168" s="255"/>
      <c r="CT2168" s="255"/>
      <c r="CU2168" s="255"/>
      <c r="CV2168" s="255"/>
      <c r="CW2168" s="255"/>
      <c r="CX2168" s="255"/>
      <c r="CY2168" s="255"/>
      <c r="CZ2168" s="255"/>
      <c r="DA2168" s="255"/>
      <c r="DB2168" s="255"/>
      <c r="DC2168" s="255"/>
      <c r="DD2168" s="255"/>
      <c r="DE2168" s="255"/>
      <c r="DF2168" s="255"/>
      <c r="DG2168" s="255"/>
      <c r="DH2168" s="255"/>
      <c r="DI2168" s="255"/>
      <c r="DJ2168" s="255"/>
      <c r="DK2168" s="255"/>
      <c r="DL2168" s="255"/>
      <c r="DM2168" s="255"/>
      <c r="DN2168" s="255"/>
      <c r="DO2168" s="255"/>
      <c r="DP2168" s="255"/>
      <c r="DQ2168" s="255"/>
      <c r="DR2168" s="255"/>
      <c r="DS2168" s="255"/>
      <c r="DT2168" s="255"/>
      <c r="DU2168" s="255"/>
      <c r="DV2168" s="255"/>
      <c r="DW2168" s="255"/>
      <c r="DX2168" s="255"/>
      <c r="DY2168" s="255"/>
      <c r="DZ2168" s="255"/>
      <c r="EA2168" s="255"/>
      <c r="EB2168" s="255"/>
      <c r="EC2168" s="255"/>
      <c r="ED2168" s="255"/>
      <c r="EE2168" s="255"/>
      <c r="EF2168" s="255"/>
      <c r="EG2168" s="255"/>
      <c r="EH2168" s="255"/>
      <c r="EI2168" s="255"/>
      <c r="EJ2168" s="255"/>
      <c r="EK2168" s="255"/>
      <c r="EL2168" s="255"/>
      <c r="EM2168" s="255"/>
      <c r="EN2168" s="255"/>
      <c r="EO2168" s="255"/>
      <c r="EP2168" s="255"/>
      <c r="EQ2168" s="255"/>
      <c r="ER2168" s="255"/>
      <c r="ES2168" s="255"/>
      <c r="ET2168" s="255"/>
      <c r="EU2168" s="255"/>
      <c r="EV2168" s="255"/>
      <c r="EW2168" s="255"/>
      <c r="EX2168" s="255"/>
      <c r="EY2168" s="255"/>
      <c r="EZ2168" s="255"/>
      <c r="FA2168" s="255"/>
      <c r="FB2168" s="255"/>
      <c r="FC2168" s="255"/>
      <c r="FD2168" s="255"/>
      <c r="FE2168" s="255"/>
      <c r="FF2168" s="255"/>
      <c r="FG2168" s="255"/>
      <c r="FH2168" s="255"/>
      <c r="FI2168" s="255"/>
      <c r="FJ2168" s="255"/>
      <c r="FK2168" s="255"/>
      <c r="FL2168" s="255"/>
      <c r="FM2168" s="255"/>
      <c r="FN2168" s="255"/>
      <c r="FO2168" s="255"/>
      <c r="FP2168" s="255"/>
      <c r="FQ2168" s="255"/>
      <c r="FR2168" s="255"/>
      <c r="FS2168" s="255"/>
      <c r="FT2168" s="255"/>
      <c r="FU2168" s="255"/>
      <c r="FV2168" s="255"/>
      <c r="FW2168" s="255"/>
      <c r="FX2168" s="255"/>
      <c r="FY2168" s="255"/>
      <c r="FZ2168" s="255"/>
      <c r="GA2168" s="255"/>
      <c r="GB2168" s="255"/>
      <c r="GC2168" s="255"/>
      <c r="GD2168" s="255"/>
      <c r="GE2168" s="255"/>
      <c r="GF2168" s="255"/>
      <c r="GG2168" s="255"/>
      <c r="GH2168" s="255"/>
      <c r="GI2168" s="255"/>
      <c r="GJ2168" s="255"/>
      <c r="GK2168" s="255"/>
      <c r="GL2168" s="255"/>
      <c r="GM2168" s="255"/>
      <c r="GN2168" s="255"/>
      <c r="GO2168" s="255"/>
      <c r="GP2168" s="255"/>
      <c r="GQ2168" s="255"/>
      <c r="GR2168" s="255"/>
      <c r="GS2168" s="255"/>
      <c r="GT2168" s="255"/>
      <c r="GU2168" s="255"/>
      <c r="GV2168" s="255"/>
      <c r="GW2168" s="255"/>
      <c r="GX2168" s="255"/>
      <c r="GY2168" s="255"/>
      <c r="GZ2168" s="255"/>
      <c r="HA2168" s="255"/>
      <c r="HB2168" s="255"/>
      <c r="HC2168" s="255"/>
      <c r="HD2168" s="255"/>
      <c r="HE2168" s="255"/>
      <c r="HF2168" s="255"/>
      <c r="HG2168" s="255"/>
      <c r="HH2168" s="255"/>
      <c r="HI2168" s="255"/>
      <c r="HJ2168" s="255"/>
      <c r="HK2168" s="255"/>
      <c r="HL2168" s="255"/>
      <c r="HM2168" s="255"/>
      <c r="HN2168" s="255"/>
      <c r="HO2168" s="255"/>
      <c r="HP2168" s="255"/>
      <c r="HQ2168" s="255"/>
      <c r="HR2168" s="255"/>
      <c r="HS2168" s="255"/>
      <c r="HT2168" s="255"/>
      <c r="HU2168" s="255"/>
      <c r="HV2168" s="255"/>
      <c r="HW2168" s="255"/>
      <c r="HX2168" s="255"/>
      <c r="HY2168" s="255"/>
      <c r="HZ2168" s="255"/>
      <c r="IA2168" s="255"/>
      <c r="IB2168" s="255"/>
      <c r="IC2168" s="255"/>
      <c r="ID2168" s="255"/>
      <c r="IE2168" s="255"/>
      <c r="IF2168" s="255"/>
      <c r="IG2168" s="255"/>
      <c r="IH2168" s="255"/>
      <c r="II2168" s="255"/>
      <c r="IJ2168" s="255"/>
      <c r="IK2168" s="255"/>
      <c r="IL2168" s="255"/>
      <c r="IM2168" s="255"/>
      <c r="IN2168" s="255"/>
      <c r="IO2168" s="255"/>
      <c r="IP2168" s="255"/>
      <c r="IQ2168" s="255"/>
      <c r="IR2168" s="255"/>
      <c r="IS2168" s="255"/>
      <c r="IT2168" s="255"/>
      <c r="IU2168" s="255"/>
      <c r="IV2168" s="255"/>
    </row>
    <row r="2169" spans="1:256" ht="13">
      <c r="A2169" s="16">
        <v>41487.336111111108</v>
      </c>
      <c r="B2169" s="300">
        <v>5</v>
      </c>
      <c r="C2169" s="5">
        <v>0.96</v>
      </c>
      <c r="D2169" s="5">
        <v>0.99</v>
      </c>
      <c r="E2169" s="5">
        <v>0.94499999999999995</v>
      </c>
      <c r="F2169" s="5">
        <v>0.98499999999999999</v>
      </c>
      <c r="G2169" s="6">
        <v>306966</v>
      </c>
      <c r="H2169" s="113">
        <f t="shared" si="3858"/>
        <v>0.98499999999999999</v>
      </c>
      <c r="I2169" s="19">
        <f t="shared" si="3829"/>
        <v>1.546391752577321E-2</v>
      </c>
      <c r="J2169" s="8">
        <f t="shared" si="3833"/>
        <v>1.00866320542298</v>
      </c>
      <c r="K2169" s="8">
        <f t="shared" si="3834"/>
        <v>0.90433679457702021</v>
      </c>
      <c r="L2169" s="8">
        <f t="shared" si="3835"/>
        <v>0.95650000000000013</v>
      </c>
      <c r="M2169" s="19">
        <f t="shared" si="3836"/>
        <v>0.11536234229500281</v>
      </c>
      <c r="N2169" s="19">
        <f t="shared" si="3824"/>
        <v>-7.5079694169714425E-2</v>
      </c>
      <c r="O2169" s="19">
        <f t="shared" si="3825"/>
        <v>5.0958921953050214E-4</v>
      </c>
      <c r="P2169" s="19">
        <f t="shared" si="3830"/>
        <v>8.9097485582337356E-3</v>
      </c>
      <c r="Q2169" s="303">
        <v>553</v>
      </c>
      <c r="R2169" s="306">
        <v>298842.88</v>
      </c>
      <c r="S2169" s="66">
        <f t="shared" si="3837"/>
        <v>540.40303797468357</v>
      </c>
      <c r="T2169" t="str">
        <f t="shared" ref="T2169:W2170" si="3861">IF(C2169&gt;$J2169,"BrokeBandUpper", IF(C2169&lt;$K2169,"BrokeBandLower", ""))</f>
        <v/>
      </c>
      <c r="U2169" t="str">
        <f t="shared" si="3861"/>
        <v/>
      </c>
      <c r="V2169" t="str">
        <f t="shared" si="3861"/>
        <v/>
      </c>
      <c r="W2169" t="str">
        <f t="shared" si="3861"/>
        <v/>
      </c>
      <c r="X2169" s="63"/>
      <c r="Y2169" s="287">
        <f t="shared" si="3838"/>
        <v>2.0989010989011007E-3</v>
      </c>
      <c r="Z2169" s="288">
        <f t="shared" si="3839"/>
        <v>0.96680913716034445</v>
      </c>
      <c r="AA2169" s="288">
        <f t="shared" si="3840"/>
        <v>0.93958867013448355</v>
      </c>
      <c r="AB2169" s="289">
        <f t="shared" si="3009"/>
        <v>2168</v>
      </c>
      <c r="AC2169" s="290">
        <f t="shared" si="3841"/>
        <v>-1.3924724343912301E-3</v>
      </c>
      <c r="AD2169" s="284">
        <f t="shared" si="3859"/>
        <v>2.7220467025860895E-2</v>
      </c>
      <c r="AE2169" s="291">
        <f t="shared" si="3842"/>
        <v>2.8612939460252125E-2</v>
      </c>
      <c r="AF2169" s="213">
        <f t="shared" si="3843"/>
        <v>2.8970620752552096E-2</v>
      </c>
      <c r="AG2169" s="213">
        <f t="shared" si="3832"/>
        <v>-2.1416155391263188E-2</v>
      </c>
      <c r="AH2169" s="292">
        <f t="shared" si="3844"/>
        <v>-1.1301459825600556E-3</v>
      </c>
      <c r="AI2169" s="293">
        <f t="shared" si="3845"/>
        <v>2166.7085320046476</v>
      </c>
      <c r="AJ2169" s="294">
        <f t="shared" si="3860"/>
        <v>1.5000000000000013E-2</v>
      </c>
      <c r="AK2169" s="294">
        <f t="shared" si="3846"/>
        <v>1.5000000000000013E-2</v>
      </c>
      <c r="AL2169" s="294">
        <f t="shared" si="3847"/>
        <v>0</v>
      </c>
      <c r="AM2169" s="295">
        <f t="shared" ref="AM2169:AM2174" si="3862">(AVERAGE(AK2156:AK2169))</f>
        <v>6.7857142857142916E-3</v>
      </c>
      <c r="AN2169" s="295">
        <f t="shared" si="3848"/>
        <v>-4.2857142857142894E-3</v>
      </c>
      <c r="AO2169" s="288">
        <f t="shared" si="3849"/>
        <v>1.5833333333333333</v>
      </c>
      <c r="AP2169" s="296">
        <f t="shared" si="3850"/>
        <v>61.29032258064516</v>
      </c>
      <c r="AQ2169" s="285"/>
      <c r="AR2169" s="285">
        <f t="shared" si="3851"/>
        <v>0.77777777777777779</v>
      </c>
      <c r="AS2169" s="286">
        <f t="shared" si="3852"/>
        <v>238751.33333333334</v>
      </c>
      <c r="AT2169" s="103">
        <f t="shared" si="3853"/>
        <v>0.14550384321023402</v>
      </c>
      <c r="AU2169" s="294">
        <f t="shared" si="3854"/>
        <v>0.98499999999999999</v>
      </c>
      <c r="AV2169" s="213">
        <f t="shared" si="3855"/>
        <v>0.79891926263504531</v>
      </c>
      <c r="AW2169" s="298">
        <f t="shared" si="3856"/>
        <v>4.7619047619047665E-2</v>
      </c>
      <c r="AX2169" s="297">
        <f t="shared" ref="AX2169:AX2174" si="3863">SLOPE(M2156:M2169,AB2156:AB2169)</f>
        <v>-1.5074464542743429E-2</v>
      </c>
      <c r="AY2169" s="213">
        <f t="shared" si="3823"/>
        <v>-0.19317047340958873</v>
      </c>
      <c r="AZ2169" s="255"/>
      <c r="BA2169" s="255"/>
      <c r="BB2169" s="255"/>
      <c r="BC2169" s="255"/>
      <c r="BD2169" s="255"/>
      <c r="BE2169" s="255"/>
      <c r="BF2169" s="255"/>
      <c r="BG2169" s="255"/>
      <c r="BH2169" s="255"/>
      <c r="BI2169" s="255"/>
      <c r="BJ2169" s="255"/>
      <c r="BK2169" s="255"/>
      <c r="BL2169" s="255"/>
      <c r="BM2169" s="255"/>
      <c r="BN2169" s="255"/>
      <c r="BO2169" s="255"/>
      <c r="BP2169" s="255"/>
      <c r="BQ2169" s="255"/>
      <c r="BR2169" s="255"/>
      <c r="BS2169" s="255"/>
      <c r="BT2169" s="255"/>
      <c r="BU2169" s="255"/>
      <c r="BV2169" s="255"/>
      <c r="BW2169" s="255"/>
      <c r="BX2169" s="255"/>
      <c r="BY2169" s="255"/>
      <c r="BZ2169" s="255"/>
      <c r="CA2169" s="255"/>
      <c r="CB2169" s="255"/>
      <c r="CC2169" s="255"/>
      <c r="CD2169" s="255"/>
      <c r="CE2169" s="255"/>
      <c r="CF2169" s="255"/>
      <c r="CG2169" s="255"/>
      <c r="CH2169" s="255"/>
      <c r="CI2169" s="255"/>
      <c r="CJ2169" s="255"/>
      <c r="CK2169" s="255"/>
      <c r="CL2169" s="255"/>
      <c r="CM2169" s="255"/>
      <c r="CN2169" s="255"/>
      <c r="CO2169" s="255"/>
      <c r="CP2169" s="255"/>
      <c r="CQ2169" s="255"/>
      <c r="CR2169" s="255"/>
      <c r="CS2169" s="255"/>
      <c r="CT2169" s="255"/>
      <c r="CU2169" s="255"/>
      <c r="CV2169" s="255"/>
      <c r="CW2169" s="255"/>
      <c r="CX2169" s="255"/>
      <c r="CY2169" s="255"/>
      <c r="CZ2169" s="255"/>
      <c r="DA2169" s="255"/>
      <c r="DB2169" s="255"/>
      <c r="DC2169" s="255"/>
      <c r="DD2169" s="255"/>
      <c r="DE2169" s="255"/>
      <c r="DF2169" s="255"/>
      <c r="DG2169" s="255"/>
      <c r="DH2169" s="255"/>
      <c r="DI2169" s="255"/>
      <c r="DJ2169" s="255"/>
      <c r="DK2169" s="255"/>
      <c r="DL2169" s="255"/>
      <c r="DM2169" s="255"/>
      <c r="DN2169" s="255"/>
      <c r="DO2169" s="255"/>
      <c r="DP2169" s="255"/>
      <c r="DQ2169" s="255"/>
      <c r="DR2169" s="255"/>
      <c r="DS2169" s="255"/>
      <c r="DT2169" s="255"/>
      <c r="DU2169" s="255"/>
      <c r="DV2169" s="255"/>
      <c r="DW2169" s="255"/>
      <c r="DX2169" s="255"/>
      <c r="DY2169" s="255"/>
      <c r="DZ2169" s="255"/>
      <c r="EA2169" s="255"/>
      <c r="EB2169" s="255"/>
      <c r="EC2169" s="255"/>
      <c r="ED2169" s="255"/>
      <c r="EE2169" s="255"/>
      <c r="EF2169" s="255"/>
      <c r="EG2169" s="255"/>
      <c r="EH2169" s="255"/>
      <c r="EI2169" s="255"/>
      <c r="EJ2169" s="255"/>
      <c r="EK2169" s="255"/>
      <c r="EL2169" s="255"/>
      <c r="EM2169" s="255"/>
      <c r="EN2169" s="255"/>
      <c r="EO2169" s="255"/>
      <c r="EP2169" s="255"/>
      <c r="EQ2169" s="255"/>
      <c r="ER2169" s="255"/>
      <c r="ES2169" s="255"/>
      <c r="ET2169" s="255"/>
      <c r="EU2169" s="255"/>
      <c r="EV2169" s="255"/>
      <c r="EW2169" s="255"/>
      <c r="EX2169" s="255"/>
      <c r="EY2169" s="255"/>
      <c r="EZ2169" s="255"/>
      <c r="FA2169" s="255"/>
      <c r="FB2169" s="255"/>
      <c r="FC2169" s="255"/>
      <c r="FD2169" s="255"/>
      <c r="FE2169" s="255"/>
      <c r="FF2169" s="255"/>
      <c r="FG2169" s="255"/>
      <c r="FH2169" s="255"/>
      <c r="FI2169" s="255"/>
      <c r="FJ2169" s="255"/>
      <c r="FK2169" s="255"/>
      <c r="FL2169" s="255"/>
      <c r="FM2169" s="255"/>
      <c r="FN2169" s="255"/>
      <c r="FO2169" s="255"/>
      <c r="FP2169" s="255"/>
      <c r="FQ2169" s="255"/>
      <c r="FR2169" s="255"/>
      <c r="FS2169" s="255"/>
      <c r="FT2169" s="255"/>
      <c r="FU2169" s="255"/>
      <c r="FV2169" s="255"/>
      <c r="FW2169" s="255"/>
      <c r="FX2169" s="255"/>
      <c r="FY2169" s="255"/>
      <c r="FZ2169" s="255"/>
      <c r="GA2169" s="255"/>
      <c r="GB2169" s="255"/>
      <c r="GC2169" s="255"/>
      <c r="GD2169" s="255"/>
      <c r="GE2169" s="255"/>
      <c r="GF2169" s="255"/>
      <c r="GG2169" s="255"/>
      <c r="GH2169" s="255"/>
      <c r="GI2169" s="255"/>
      <c r="GJ2169" s="255"/>
      <c r="GK2169" s="255"/>
      <c r="GL2169" s="255"/>
      <c r="GM2169" s="255"/>
      <c r="GN2169" s="255"/>
      <c r="GO2169" s="255"/>
      <c r="GP2169" s="255"/>
      <c r="GQ2169" s="255"/>
      <c r="GR2169" s="255"/>
      <c r="GS2169" s="255"/>
      <c r="GT2169" s="255"/>
      <c r="GU2169" s="255"/>
      <c r="GV2169" s="255"/>
      <c r="GW2169" s="255"/>
      <c r="GX2169" s="255"/>
      <c r="GY2169" s="255"/>
      <c r="GZ2169" s="255"/>
      <c r="HA2169" s="255"/>
      <c r="HB2169" s="255"/>
      <c r="HC2169" s="255"/>
      <c r="HD2169" s="255"/>
      <c r="HE2169" s="255"/>
      <c r="HF2169" s="255"/>
      <c r="HG2169" s="255"/>
      <c r="HH2169" s="255"/>
      <c r="HI2169" s="255"/>
      <c r="HJ2169" s="255"/>
      <c r="HK2169" s="255"/>
      <c r="HL2169" s="255"/>
      <c r="HM2169" s="255"/>
      <c r="HN2169" s="255"/>
      <c r="HO2169" s="255"/>
      <c r="HP2169" s="255"/>
      <c r="HQ2169" s="255"/>
      <c r="HR2169" s="255"/>
      <c r="HS2169" s="255"/>
      <c r="HT2169" s="255"/>
      <c r="HU2169" s="255"/>
      <c r="HV2169" s="255"/>
      <c r="HW2169" s="255"/>
      <c r="HX2169" s="255"/>
      <c r="HY2169" s="255"/>
      <c r="HZ2169" s="255"/>
      <c r="IA2169" s="255"/>
      <c r="IB2169" s="255"/>
      <c r="IC2169" s="255"/>
      <c r="ID2169" s="255"/>
      <c r="IE2169" s="255"/>
      <c r="IF2169" s="255"/>
      <c r="IG2169" s="255"/>
      <c r="IH2169" s="255"/>
      <c r="II2169" s="255"/>
      <c r="IJ2169" s="255"/>
      <c r="IK2169" s="255"/>
      <c r="IL2169" s="255"/>
      <c r="IM2169" s="255"/>
      <c r="IN2169" s="255"/>
      <c r="IO2169" s="255"/>
      <c r="IP2169" s="255"/>
      <c r="IQ2169" s="255"/>
      <c r="IR2169" s="255"/>
      <c r="IS2169" s="255"/>
      <c r="IT2169" s="255"/>
      <c r="IU2169" s="255"/>
      <c r="IV2169" s="255"/>
    </row>
    <row r="2170" spans="1:256">
      <c r="A2170" s="16">
        <v>41488.334583333337</v>
      </c>
      <c r="B2170" s="300">
        <v>6</v>
      </c>
      <c r="C2170" s="5">
        <v>0.98499999999999999</v>
      </c>
      <c r="D2170" s="5">
        <v>1.0249999999999999</v>
      </c>
      <c r="E2170" s="5">
        <v>0.96</v>
      </c>
      <c r="F2170" s="5">
        <v>0.98</v>
      </c>
      <c r="G2170" s="6">
        <v>455334</v>
      </c>
      <c r="H2170" s="113">
        <f t="shared" si="3858"/>
        <v>0.98</v>
      </c>
      <c r="I2170" s="19">
        <f t="shared" si="3829"/>
        <v>-5.0761421319797002E-3</v>
      </c>
      <c r="J2170" s="8">
        <f t="shared" si="3833"/>
        <v>1.0108916340365355</v>
      </c>
      <c r="K2170" s="8">
        <f t="shared" si="3834"/>
        <v>0.9066083659634645</v>
      </c>
      <c r="L2170" s="8">
        <f t="shared" si="3835"/>
        <v>0.95874999999999999</v>
      </c>
      <c r="M2170" s="19">
        <f t="shared" si="3836"/>
        <v>0.11502570678602529</v>
      </c>
      <c r="N2170" s="19">
        <f t="shared" ref="N2170:N2176" si="3864">IF(A2171&gt;A2170,(M2170-M2169)/M2169, (M2170-M2171)/M2171)</f>
        <v>-2.9180710297704911E-3</v>
      </c>
      <c r="O2170" s="19">
        <f t="shared" ref="O2170:O2176" si="3865">IF(A2171&gt;A2170,(J2170-J2169)/J2169, (J2170-J2171)/J2171)</f>
        <v>2.2092890883443576E-3</v>
      </c>
      <c r="P2170" s="19">
        <f t="shared" si="3830"/>
        <v>2.5118643851119219E-3</v>
      </c>
      <c r="Q2170" s="303">
        <v>632</v>
      </c>
      <c r="R2170" s="306">
        <v>453303.16200000001</v>
      </c>
      <c r="S2170" s="66">
        <f t="shared" si="3837"/>
        <v>717.251838607595</v>
      </c>
      <c r="T2170" t="str">
        <f t="shared" si="3861"/>
        <v/>
      </c>
      <c r="U2170" t="str">
        <f t="shared" si="3861"/>
        <v>BrokeBandUpper</v>
      </c>
      <c r="V2170" t="str">
        <f t="shared" si="3861"/>
        <v/>
      </c>
      <c r="W2170" t="str">
        <f t="shared" si="3861"/>
        <v/>
      </c>
      <c r="X2170" s="63"/>
      <c r="Y2170" s="219">
        <f t="shared" si="3838"/>
        <v>1.5384615384615398E-3</v>
      </c>
      <c r="Z2170" s="78">
        <f t="shared" si="3839"/>
        <v>0.96884053003765136</v>
      </c>
      <c r="AA2170" s="78">
        <f t="shared" si="3840"/>
        <v>0.94257910854453175</v>
      </c>
      <c r="AB2170" s="74">
        <f t="shared" si="3009"/>
        <v>2169</v>
      </c>
      <c r="AC2170" s="80">
        <f t="shared" si="3841"/>
        <v>-1.8812143737060132E-3</v>
      </c>
      <c r="AD2170" s="79">
        <f t="shared" si="3859"/>
        <v>2.6261421493119608E-2</v>
      </c>
      <c r="AE2170" s="81">
        <f t="shared" si="3842"/>
        <v>2.8142635866825621E-2</v>
      </c>
      <c r="AF2170" s="19">
        <f t="shared" si="3843"/>
        <v>2.7861238653666701E-2</v>
      </c>
      <c r="AG2170" s="93">
        <f t="shared" si="3832"/>
        <v>0.35098859212136174</v>
      </c>
      <c r="AH2170" s="91">
        <f t="shared" si="3844"/>
        <v>-1.1474942158739849E-3</v>
      </c>
      <c r="AI2170" s="96">
        <f t="shared" si="3845"/>
        <v>2166.7851969629105</v>
      </c>
      <c r="AJ2170" s="5">
        <f t="shared" si="3860"/>
        <v>-5.0000000000000044E-3</v>
      </c>
      <c r="AK2170" s="5">
        <f t="shared" si="3846"/>
        <v>0</v>
      </c>
      <c r="AL2170" s="5">
        <f t="shared" si="3847"/>
        <v>-5.0000000000000044E-3</v>
      </c>
      <c r="AM2170" s="95">
        <f t="shared" si="3862"/>
        <v>6.7857142857142916E-3</v>
      </c>
      <c r="AN2170" s="95">
        <f t="shared" si="3848"/>
        <v>-4.2857142857142894E-3</v>
      </c>
      <c r="AO2170" s="78">
        <f t="shared" si="3849"/>
        <v>1.5833333333333333</v>
      </c>
      <c r="AP2170" s="296">
        <f t="shared" si="3850"/>
        <v>61.29032258064516</v>
      </c>
      <c r="AQ2170" s="8"/>
      <c r="AR2170" s="8">
        <f t="shared" si="3851"/>
        <v>-0.38461538461538358</v>
      </c>
      <c r="AS2170" s="114">
        <f t="shared" si="3852"/>
        <v>-175128.46153846107</v>
      </c>
      <c r="AT2170" s="103">
        <f t="shared" si="3853"/>
        <v>9.5002591102617537E-2</v>
      </c>
      <c r="AU2170" s="5">
        <f t="shared" si="3854"/>
        <v>0.98</v>
      </c>
      <c r="AV2170" s="93">
        <f t="shared" si="3855"/>
        <v>-0.38633849533672798</v>
      </c>
      <c r="AW2170" s="210">
        <f t="shared" si="3856"/>
        <v>6.7708333333333287E-2</v>
      </c>
      <c r="AX2170" s="276">
        <f t="shared" si="3863"/>
        <v>-1.6439375049913618E-2</v>
      </c>
      <c r="AY2170" s="19">
        <f t="shared" ref="AY2170:AY2177" si="3866">IF((AX2170&gt;AX2169),ABS(AX2170-AX2169)/ABS(AX2169),-1*ABS(AX2170-AX2169)/ABS(AX2169))</f>
        <v>-9.0544543277142869E-2</v>
      </c>
      <c r="AZ2170" s="255"/>
      <c r="BA2170" s="255"/>
      <c r="BB2170" s="255"/>
      <c r="BC2170" s="255"/>
      <c r="BD2170" s="255"/>
      <c r="BE2170" s="255"/>
      <c r="BF2170" s="255"/>
      <c r="BG2170" s="255"/>
      <c r="BH2170" s="255"/>
      <c r="BI2170" s="255"/>
      <c r="BJ2170" s="255"/>
      <c r="BK2170" s="255"/>
      <c r="BL2170" s="255"/>
      <c r="BM2170" s="255"/>
      <c r="BN2170" s="255"/>
      <c r="BO2170" s="255"/>
      <c r="BP2170" s="255"/>
      <c r="BQ2170" s="255"/>
      <c r="BR2170" s="255"/>
      <c r="BS2170" s="255"/>
      <c r="BT2170" s="255"/>
      <c r="BU2170" s="255"/>
      <c r="BV2170" s="255"/>
      <c r="BW2170" s="255"/>
      <c r="BX2170" s="255"/>
      <c r="BY2170" s="255"/>
      <c r="BZ2170" s="255"/>
      <c r="CA2170" s="255"/>
      <c r="CB2170" s="255"/>
      <c r="CC2170" s="255"/>
      <c r="CD2170" s="255"/>
      <c r="CE2170" s="255"/>
      <c r="CF2170" s="255"/>
      <c r="CG2170" s="255"/>
      <c r="CH2170" s="255"/>
      <c r="CI2170" s="255"/>
      <c r="CJ2170" s="255"/>
      <c r="CK2170" s="255"/>
      <c r="CL2170" s="255"/>
      <c r="CM2170" s="255"/>
      <c r="CN2170" s="255"/>
      <c r="CO2170" s="255"/>
      <c r="CP2170" s="255"/>
      <c r="CQ2170" s="255"/>
      <c r="CR2170" s="255"/>
      <c r="CS2170" s="255"/>
      <c r="CT2170" s="255"/>
      <c r="CU2170" s="255"/>
      <c r="CV2170" s="255"/>
      <c r="CW2170" s="255"/>
      <c r="CX2170" s="255"/>
      <c r="CY2170" s="255"/>
      <c r="CZ2170" s="255"/>
      <c r="DA2170" s="255"/>
      <c r="DB2170" s="255"/>
      <c r="DC2170" s="255"/>
      <c r="DD2170" s="255"/>
      <c r="DE2170" s="255"/>
      <c r="DF2170" s="255"/>
      <c r="DG2170" s="255"/>
      <c r="DH2170" s="255"/>
      <c r="DI2170" s="255"/>
      <c r="DJ2170" s="255"/>
      <c r="DK2170" s="255"/>
      <c r="DL2170" s="255"/>
      <c r="DM2170" s="255"/>
      <c r="DN2170" s="255"/>
      <c r="DO2170" s="255"/>
      <c r="DP2170" s="255"/>
      <c r="DQ2170" s="255"/>
      <c r="DR2170" s="255"/>
      <c r="DS2170" s="255"/>
      <c r="DT2170" s="255"/>
      <c r="DU2170" s="255"/>
      <c r="DV2170" s="255"/>
      <c r="DW2170" s="255"/>
      <c r="DX2170" s="255"/>
      <c r="DY2170" s="255"/>
      <c r="DZ2170" s="255"/>
      <c r="EA2170" s="255"/>
      <c r="EB2170" s="255"/>
      <c r="EC2170" s="255"/>
      <c r="ED2170" s="255"/>
      <c r="EE2170" s="255"/>
      <c r="EF2170" s="255"/>
      <c r="EG2170" s="255"/>
      <c r="EH2170" s="255"/>
      <c r="EI2170" s="255"/>
      <c r="EJ2170" s="255"/>
      <c r="EK2170" s="255"/>
      <c r="EL2170" s="255"/>
      <c r="EM2170" s="255"/>
      <c r="EN2170" s="255"/>
      <c r="EO2170" s="255"/>
      <c r="EP2170" s="255"/>
      <c r="EQ2170" s="255"/>
      <c r="ER2170" s="255"/>
      <c r="ES2170" s="255"/>
      <c r="ET2170" s="255"/>
      <c r="EU2170" s="255"/>
      <c r="EV2170" s="255"/>
      <c r="EW2170" s="255"/>
      <c r="EX2170" s="255"/>
      <c r="EY2170" s="255"/>
      <c r="EZ2170" s="255"/>
      <c r="FA2170" s="255"/>
      <c r="FB2170" s="255"/>
      <c r="FC2170" s="255"/>
      <c r="FD2170" s="255"/>
      <c r="FE2170" s="255"/>
      <c r="FF2170" s="255"/>
      <c r="FG2170" s="255"/>
      <c r="FH2170" s="255"/>
      <c r="FI2170" s="255"/>
      <c r="FJ2170" s="255"/>
      <c r="FK2170" s="255"/>
      <c r="FL2170" s="255"/>
      <c r="FM2170" s="255"/>
      <c r="FN2170" s="255"/>
      <c r="FO2170" s="255"/>
      <c r="FP2170" s="255"/>
      <c r="FQ2170" s="255"/>
      <c r="FR2170" s="255"/>
      <c r="FS2170" s="255"/>
      <c r="FT2170" s="255"/>
      <c r="FU2170" s="255"/>
      <c r="FV2170" s="255"/>
      <c r="FW2170" s="255"/>
      <c r="FX2170" s="255"/>
      <c r="FY2170" s="255"/>
      <c r="FZ2170" s="255"/>
      <c r="GA2170" s="255"/>
      <c r="GB2170" s="255"/>
      <c r="GC2170" s="255"/>
      <c r="GD2170" s="255"/>
      <c r="GE2170" s="255"/>
      <c r="GF2170" s="255"/>
      <c r="GG2170" s="255"/>
      <c r="GH2170" s="255"/>
      <c r="GI2170" s="255"/>
      <c r="GJ2170" s="255"/>
      <c r="GK2170" s="255"/>
      <c r="GL2170" s="255"/>
      <c r="GM2170" s="255"/>
      <c r="GN2170" s="255"/>
      <c r="GO2170" s="255"/>
      <c r="GP2170" s="255"/>
      <c r="GQ2170" s="255"/>
      <c r="GR2170" s="255"/>
      <c r="GS2170" s="255"/>
      <c r="GT2170" s="255"/>
      <c r="GU2170" s="255"/>
      <c r="GV2170" s="255"/>
      <c r="GW2170" s="255"/>
      <c r="GX2170" s="255"/>
      <c r="GY2170" s="255"/>
      <c r="GZ2170" s="255"/>
      <c r="HA2170" s="255"/>
      <c r="HB2170" s="255"/>
      <c r="HC2170" s="255"/>
      <c r="HD2170" s="255"/>
      <c r="HE2170" s="255"/>
      <c r="HF2170" s="255"/>
      <c r="HG2170" s="255"/>
      <c r="HH2170" s="255"/>
      <c r="HI2170" s="255"/>
      <c r="HJ2170" s="255"/>
      <c r="HK2170" s="255"/>
      <c r="HL2170" s="255"/>
      <c r="HM2170" s="255"/>
      <c r="HN2170" s="255"/>
      <c r="HO2170" s="255"/>
      <c r="HP2170" s="255"/>
      <c r="HQ2170" s="255"/>
      <c r="HR2170" s="255"/>
      <c r="HS2170" s="255"/>
      <c r="HT2170" s="255"/>
      <c r="HU2170" s="255"/>
      <c r="HV2170" s="255"/>
      <c r="HW2170" s="255"/>
      <c r="HX2170" s="255"/>
      <c r="HY2170" s="255"/>
      <c r="HZ2170" s="255"/>
      <c r="IA2170" s="255"/>
      <c r="IB2170" s="255"/>
      <c r="IC2170" s="255"/>
      <c r="ID2170" s="255"/>
      <c r="IE2170" s="255"/>
      <c r="IF2170" s="255"/>
      <c r="IG2170" s="255"/>
      <c r="IH2170" s="255"/>
      <c r="II2170" s="255"/>
      <c r="IJ2170" s="255"/>
      <c r="IK2170" s="255"/>
      <c r="IL2170" s="255"/>
      <c r="IM2170" s="255"/>
      <c r="IN2170" s="255"/>
      <c r="IO2170" s="255"/>
      <c r="IP2170" s="255"/>
      <c r="IQ2170" s="255"/>
      <c r="IR2170" s="255"/>
      <c r="IS2170" s="255"/>
      <c r="IT2170" s="255"/>
      <c r="IU2170" s="255"/>
      <c r="IV2170" s="255"/>
    </row>
    <row r="2171" spans="1:256" ht="13">
      <c r="A2171" s="16">
        <v>41491.342881944445</v>
      </c>
      <c r="B2171" s="300">
        <v>2</v>
      </c>
      <c r="C2171" s="5">
        <v>0.98</v>
      </c>
      <c r="D2171" s="5">
        <v>1</v>
      </c>
      <c r="E2171" s="5">
        <v>0.97</v>
      </c>
      <c r="F2171" s="5">
        <v>0.99</v>
      </c>
      <c r="G2171" s="6">
        <v>142774</v>
      </c>
      <c r="H2171" s="113">
        <f t="shared" si="3858"/>
        <v>0.99</v>
      </c>
      <c r="I2171" s="19">
        <f t="shared" si="3829"/>
        <v>1.0204081632653071E-2</v>
      </c>
      <c r="J2171" s="8">
        <f t="shared" si="3833"/>
        <v>1.0105815090134813</v>
      </c>
      <c r="K2171" s="8">
        <f t="shared" si="3834"/>
        <v>0.91541849098651884</v>
      </c>
      <c r="L2171" s="8">
        <f t="shared" si="3835"/>
        <v>0.96300000000000008</v>
      </c>
      <c r="M2171" s="19">
        <f t="shared" si="3836"/>
        <v>0.10395575243887434</v>
      </c>
      <c r="N2171" s="19">
        <f t="shared" si="3864"/>
        <v>-9.6238959589647705E-2</v>
      </c>
      <c r="O2171" s="19">
        <f t="shared" si="3865"/>
        <v>-3.0678364783356753E-4</v>
      </c>
      <c r="P2171" s="19">
        <f t="shared" si="3830"/>
        <v>9.717674526080182E-3</v>
      </c>
      <c r="Q2171" s="303">
        <v>131</v>
      </c>
      <c r="R2171" s="306">
        <v>139699.58499999999</v>
      </c>
      <c r="S2171" s="66">
        <f t="shared" si="3837"/>
        <v>1066.4090458015266</v>
      </c>
      <c r="T2171" t="str">
        <f t="shared" ref="T2171:W2172" si="3867">IF(C2171&gt;$J2171,"BrokeBandUpper", IF(C2171&lt;$K2171,"BrokeBandLower", ""))</f>
        <v/>
      </c>
      <c r="U2171" t="str">
        <f t="shared" si="3867"/>
        <v/>
      </c>
      <c r="V2171" t="str">
        <f t="shared" si="3867"/>
        <v/>
      </c>
      <c r="W2171" t="str">
        <f t="shared" si="3867"/>
        <v/>
      </c>
      <c r="X2171" s="63"/>
      <c r="Y2171" s="287">
        <f t="shared" si="3838"/>
        <v>1.2747252747252759E-3</v>
      </c>
      <c r="Z2171" s="288">
        <f t="shared" si="3839"/>
        <v>0.972099088411853</v>
      </c>
      <c r="AA2171" s="288">
        <f t="shared" si="3840"/>
        <v>0.94608825451223644</v>
      </c>
      <c r="AB2171" s="289">
        <f t="shared" si="3009"/>
        <v>2170</v>
      </c>
      <c r="AC2171" s="290">
        <f t="shared" si="3841"/>
        <v>-1.705441573767251E-3</v>
      </c>
      <c r="AD2171" s="284">
        <f t="shared" si="3859"/>
        <v>2.6010833899616559E-2</v>
      </c>
      <c r="AE2171" s="291">
        <f t="shared" si="3842"/>
        <v>2.771627547338381E-2</v>
      </c>
      <c r="AF2171" s="213">
        <f t="shared" si="3843"/>
        <v>2.7493031200378507E-2</v>
      </c>
      <c r="AG2171" s="213">
        <f t="shared" si="3832"/>
        <v>-9.3435815925905261E-2</v>
      </c>
      <c r="AH2171" s="292">
        <f t="shared" si="3844"/>
        <v>-1.1259639691945233E-3</v>
      </c>
      <c r="AI2171" s="293">
        <f t="shared" si="3845"/>
        <v>2167.025229169557</v>
      </c>
      <c r="AJ2171" s="294">
        <f t="shared" si="3860"/>
        <v>1.0000000000000009E-2</v>
      </c>
      <c r="AK2171" s="294">
        <f t="shared" si="3846"/>
        <v>1.0000000000000009E-2</v>
      </c>
      <c r="AL2171" s="294">
        <f t="shared" si="3847"/>
        <v>0</v>
      </c>
      <c r="AM2171" s="295">
        <f t="shared" si="3862"/>
        <v>7.1428571428571496E-3</v>
      </c>
      <c r="AN2171" s="295">
        <f t="shared" si="3848"/>
        <v>-4.2857142857142894E-3</v>
      </c>
      <c r="AO2171" s="288">
        <f t="shared" si="3849"/>
        <v>1.6666666666666667</v>
      </c>
      <c r="AP2171" s="296">
        <f t="shared" si="3850"/>
        <v>62.500000000000007</v>
      </c>
      <c r="AQ2171" s="285"/>
      <c r="AR2171" s="285">
        <f t="shared" si="3851"/>
        <v>0.33333333333333331</v>
      </c>
      <c r="AS2171" s="286">
        <f t="shared" si="3852"/>
        <v>47591.333333333328</v>
      </c>
      <c r="AT2171" s="103">
        <f t="shared" si="3853"/>
        <v>0.11124801342612665</v>
      </c>
      <c r="AU2171" s="294">
        <f t="shared" si="3854"/>
        <v>0.99</v>
      </c>
      <c r="AV2171" s="213">
        <f t="shared" si="3855"/>
        <v>0.34066911031506164</v>
      </c>
      <c r="AW2171" s="298">
        <f t="shared" si="3856"/>
        <v>3.0927835051546421E-2</v>
      </c>
      <c r="AX2171" s="297">
        <f t="shared" si="3863"/>
        <v>-1.7224437198248739E-2</v>
      </c>
      <c r="AY2171" s="213">
        <f t="shared" si="3866"/>
        <v>-4.7754987397726337E-2</v>
      </c>
      <c r="AZ2171" s="255"/>
      <c r="BA2171" s="255"/>
      <c r="BB2171" s="255"/>
      <c r="BC2171" s="255"/>
      <c r="BD2171" s="255"/>
      <c r="BE2171" s="255"/>
      <c r="BF2171" s="255"/>
      <c r="BG2171" s="255"/>
      <c r="BH2171" s="255"/>
      <c r="BI2171" s="255"/>
      <c r="BJ2171" s="255"/>
      <c r="BK2171" s="255"/>
      <c r="BL2171" s="255"/>
      <c r="BM2171" s="255"/>
      <c r="BN2171" s="255"/>
      <c r="BO2171" s="255"/>
      <c r="BP2171" s="255"/>
      <c r="BQ2171" s="255"/>
      <c r="BR2171" s="255"/>
      <c r="BS2171" s="255"/>
      <c r="BT2171" s="255"/>
      <c r="BU2171" s="255"/>
      <c r="BV2171" s="255"/>
      <c r="BW2171" s="255"/>
      <c r="BX2171" s="255"/>
      <c r="BY2171" s="255"/>
      <c r="BZ2171" s="255"/>
      <c r="CA2171" s="255"/>
      <c r="CB2171" s="255"/>
      <c r="CC2171" s="255"/>
      <c r="CD2171" s="255"/>
      <c r="CE2171" s="255"/>
      <c r="CF2171" s="255"/>
      <c r="CG2171" s="255"/>
      <c r="CH2171" s="255"/>
      <c r="CI2171" s="255"/>
      <c r="CJ2171" s="255"/>
      <c r="CK2171" s="255"/>
      <c r="CL2171" s="255"/>
      <c r="CM2171" s="255"/>
      <c r="CN2171" s="255"/>
      <c r="CO2171" s="255"/>
      <c r="CP2171" s="255"/>
      <c r="CQ2171" s="255"/>
      <c r="CR2171" s="255"/>
      <c r="CS2171" s="255"/>
      <c r="CT2171" s="255"/>
      <c r="CU2171" s="255"/>
      <c r="CV2171" s="255"/>
      <c r="CW2171" s="255"/>
      <c r="CX2171" s="255"/>
      <c r="CY2171" s="255"/>
      <c r="CZ2171" s="255"/>
      <c r="DA2171" s="255"/>
      <c r="DB2171" s="255"/>
      <c r="DC2171" s="255"/>
      <c r="DD2171" s="255"/>
      <c r="DE2171" s="255"/>
      <c r="DF2171" s="255"/>
      <c r="DG2171" s="255"/>
      <c r="DH2171" s="255"/>
      <c r="DI2171" s="255"/>
      <c r="DJ2171" s="255"/>
      <c r="DK2171" s="255"/>
      <c r="DL2171" s="255"/>
      <c r="DM2171" s="255"/>
      <c r="DN2171" s="255"/>
      <c r="DO2171" s="255"/>
      <c r="DP2171" s="255"/>
      <c r="DQ2171" s="255"/>
      <c r="DR2171" s="255"/>
      <c r="DS2171" s="255"/>
      <c r="DT2171" s="255"/>
      <c r="DU2171" s="255"/>
      <c r="DV2171" s="255"/>
      <c r="DW2171" s="255"/>
      <c r="DX2171" s="255"/>
      <c r="DY2171" s="255"/>
      <c r="DZ2171" s="255"/>
      <c r="EA2171" s="255"/>
      <c r="EB2171" s="255"/>
      <c r="EC2171" s="255"/>
      <c r="ED2171" s="255"/>
      <c r="EE2171" s="255"/>
      <c r="EF2171" s="255"/>
      <c r="EG2171" s="255"/>
      <c r="EH2171" s="255"/>
      <c r="EI2171" s="255"/>
      <c r="EJ2171" s="255"/>
      <c r="EK2171" s="255"/>
      <c r="EL2171" s="255"/>
      <c r="EM2171" s="255"/>
      <c r="EN2171" s="255"/>
      <c r="EO2171" s="255"/>
      <c r="EP2171" s="255"/>
      <c r="EQ2171" s="255"/>
      <c r="ER2171" s="255"/>
      <c r="ES2171" s="255"/>
      <c r="ET2171" s="255"/>
      <c r="EU2171" s="255"/>
      <c r="EV2171" s="255"/>
      <c r="EW2171" s="255"/>
      <c r="EX2171" s="255"/>
      <c r="EY2171" s="255"/>
      <c r="EZ2171" s="255"/>
      <c r="FA2171" s="255"/>
      <c r="FB2171" s="255"/>
      <c r="FC2171" s="255"/>
      <c r="FD2171" s="255"/>
      <c r="FE2171" s="255"/>
      <c r="FF2171" s="255"/>
      <c r="FG2171" s="255"/>
      <c r="FH2171" s="255"/>
      <c r="FI2171" s="255"/>
      <c r="FJ2171" s="255"/>
      <c r="FK2171" s="255"/>
      <c r="FL2171" s="255"/>
      <c r="FM2171" s="255"/>
      <c r="FN2171" s="255"/>
      <c r="FO2171" s="255"/>
      <c r="FP2171" s="255"/>
      <c r="FQ2171" s="255"/>
      <c r="FR2171" s="255"/>
      <c r="FS2171" s="255"/>
      <c r="FT2171" s="255"/>
      <c r="FU2171" s="255"/>
      <c r="FV2171" s="255"/>
      <c r="FW2171" s="255"/>
      <c r="FX2171" s="255"/>
      <c r="FY2171" s="255"/>
      <c r="FZ2171" s="255"/>
      <c r="GA2171" s="255"/>
      <c r="GB2171" s="255"/>
      <c r="GC2171" s="255"/>
      <c r="GD2171" s="255"/>
      <c r="GE2171" s="255"/>
      <c r="GF2171" s="255"/>
      <c r="GG2171" s="255"/>
      <c r="GH2171" s="255"/>
      <c r="GI2171" s="255"/>
      <c r="GJ2171" s="255"/>
      <c r="GK2171" s="255"/>
      <c r="GL2171" s="255"/>
      <c r="GM2171" s="255"/>
      <c r="GN2171" s="255"/>
      <c r="GO2171" s="255"/>
      <c r="GP2171" s="255"/>
      <c r="GQ2171" s="255"/>
      <c r="GR2171" s="255"/>
      <c r="GS2171" s="255"/>
      <c r="GT2171" s="255"/>
      <c r="GU2171" s="255"/>
      <c r="GV2171" s="255"/>
      <c r="GW2171" s="255"/>
      <c r="GX2171" s="255"/>
      <c r="GY2171" s="255"/>
      <c r="GZ2171" s="255"/>
      <c r="HA2171" s="255"/>
      <c r="HB2171" s="255"/>
      <c r="HC2171" s="255"/>
      <c r="HD2171" s="255"/>
      <c r="HE2171" s="255"/>
      <c r="HF2171" s="255"/>
      <c r="HG2171" s="255"/>
      <c r="HH2171" s="255"/>
      <c r="HI2171" s="255"/>
      <c r="HJ2171" s="255"/>
      <c r="HK2171" s="255"/>
      <c r="HL2171" s="255"/>
      <c r="HM2171" s="255"/>
      <c r="HN2171" s="255"/>
      <c r="HO2171" s="255"/>
      <c r="HP2171" s="255"/>
      <c r="HQ2171" s="255"/>
      <c r="HR2171" s="255"/>
      <c r="HS2171" s="255"/>
      <c r="HT2171" s="255"/>
      <c r="HU2171" s="255"/>
      <c r="HV2171" s="255"/>
      <c r="HW2171" s="255"/>
      <c r="HX2171" s="255"/>
      <c r="HY2171" s="255"/>
      <c r="HZ2171" s="255"/>
      <c r="IA2171" s="255"/>
      <c r="IB2171" s="255"/>
      <c r="IC2171" s="255"/>
      <c r="ID2171" s="255"/>
      <c r="IE2171" s="255"/>
      <c r="IF2171" s="255"/>
      <c r="IG2171" s="255"/>
      <c r="IH2171" s="255"/>
      <c r="II2171" s="255"/>
      <c r="IJ2171" s="255"/>
      <c r="IK2171" s="255"/>
      <c r="IL2171" s="255"/>
      <c r="IM2171" s="255"/>
      <c r="IN2171" s="255"/>
      <c r="IO2171" s="255"/>
      <c r="IP2171" s="255"/>
      <c r="IQ2171" s="255"/>
      <c r="IR2171" s="255"/>
      <c r="IS2171" s="255"/>
      <c r="IT2171" s="255"/>
      <c r="IU2171" s="255"/>
      <c r="IV2171" s="255"/>
    </row>
    <row r="2172" spans="1:256">
      <c r="A2172" s="16">
        <v>41492.348796296297</v>
      </c>
      <c r="B2172" s="300">
        <v>3</v>
      </c>
      <c r="C2172" s="5">
        <v>0.99</v>
      </c>
      <c r="D2172" s="5">
        <v>1.0049999999999999</v>
      </c>
      <c r="E2172" s="5">
        <v>0.97</v>
      </c>
      <c r="F2172" s="5">
        <v>0.99199999999999999</v>
      </c>
      <c r="G2172" s="6">
        <v>65298</v>
      </c>
      <c r="H2172" s="113">
        <f t="shared" si="3858"/>
        <v>0.99199999999999999</v>
      </c>
      <c r="I2172" s="19">
        <f t="shared" ref="I2172:I2178" si="3868">IF(A2173&gt;A2172,(H2172-H2171)/H2171, (H2172-H2173)/H2173)</f>
        <v>2.0202020202020219E-3</v>
      </c>
      <c r="J2172" s="8">
        <f t="shared" ref="J2172:J2177" si="3869">(L2172)+2*STDEVPA(H2153:H2172)</f>
        <v>1.0127471864103295</v>
      </c>
      <c r="K2172" s="8">
        <f t="shared" ref="K2172:K2177" si="3870">(L2172)-(2*STDEVPA(H2153:H2172))</f>
        <v>0.91945281358967101</v>
      </c>
      <c r="L2172" s="8">
        <f t="shared" ref="L2172:L2177" si="3871">AVERAGE(H2153:H2172)</f>
        <v>0.96610000000000018</v>
      </c>
      <c r="M2172" s="19">
        <f t="shared" ref="M2172:M2177" si="3872">(J2172-K2172)/K2172</f>
        <v>0.10146727645154981</v>
      </c>
      <c r="N2172" s="19">
        <f t="shared" si="3864"/>
        <v>-2.3937838252748426E-2</v>
      </c>
      <c r="O2172" s="19">
        <f t="shared" si="3865"/>
        <v>2.1430012102262321E-3</v>
      </c>
      <c r="P2172" s="19">
        <f t="shared" ref="P2172:P2178" si="3873">IF(A2173&gt;A2172,(K2172-K2171)/K2171, (K2172-K2173)/K2173)</f>
        <v>4.4070800872773571E-3</v>
      </c>
      <c r="Q2172" s="303">
        <v>89</v>
      </c>
      <c r="R2172" s="306">
        <v>64668.695</v>
      </c>
      <c r="S2172" s="66">
        <f t="shared" ref="S2172:S2177" si="3874">R2172/Q2172</f>
        <v>726.61455056179773</v>
      </c>
      <c r="T2172" t="str">
        <f t="shared" si="3867"/>
        <v/>
      </c>
      <c r="U2172" t="str">
        <f t="shared" si="3867"/>
        <v/>
      </c>
      <c r="V2172" t="str">
        <f t="shared" si="3867"/>
        <v/>
      </c>
      <c r="W2172" t="str">
        <f t="shared" si="3867"/>
        <v/>
      </c>
      <c r="X2172" s="63"/>
      <c r="Y2172" s="219">
        <f t="shared" ref="Y2172:Y2177" si="3875">SLOPE(H2159:H2172,AB2159:AB2172)</f>
        <v>5.6263736263736312E-4</v>
      </c>
      <c r="Z2172" s="78">
        <f t="shared" ref="Z2172:Z2177" si="3876">Z2171+(0.154*(F2172-Z2171))</f>
        <v>0.9751638287964276</v>
      </c>
      <c r="AA2172" s="78">
        <f t="shared" ref="AA2172:AA2177" si="3877">AA2171+(0.074*(F2172-AA2171))</f>
        <v>0.94948572367833095</v>
      </c>
      <c r="AB2172" s="74">
        <f t="shared" si="3009"/>
        <v>2171</v>
      </c>
      <c r="AC2172" s="80">
        <f t="shared" ref="AC2172:AC2177" si="3878">AD2172-AE2172</f>
        <v>-1.6305362842297284E-3</v>
      </c>
      <c r="AD2172" s="79">
        <f t="shared" si="3859"/>
        <v>2.567810511809665E-2</v>
      </c>
      <c r="AE2172" s="81">
        <f t="shared" ref="AE2172:AE2177" si="3879">AE2171+(0.2*(AD2172-AE2171))</f>
        <v>2.7308641402326379E-2</v>
      </c>
      <c r="AF2172" s="19">
        <f t="shared" ref="AF2172:AF2177" si="3880">AD2172/AA2172</f>
        <v>2.7044224549916392E-2</v>
      </c>
      <c r="AG2172" s="93">
        <f t="shared" ref="AG2172:AG2178" si="3881">IF(A2173&gt;A2172,(AC2172-AC2171)/AC2171, (AC2172-AC2173)/AC2173)</f>
        <v>-4.3921346054711104E-2</v>
      </c>
      <c r="AH2172" s="91">
        <f t="shared" ref="AH2172:AH2177" si="3882">SLOPE(AC2159:AC2172,AB2159:AB2172)</f>
        <v>-1.107325128823936E-3</v>
      </c>
      <c r="AI2172" s="96">
        <f t="shared" ref="AI2172:AI2177" si="3883">INTERCEPT(AB2159:AB2172,AC2159:AC2172)</f>
        <v>2167.3552406311624</v>
      </c>
      <c r="AJ2172" s="5">
        <f t="shared" si="3860"/>
        <v>2.0000000000000018E-3</v>
      </c>
      <c r="AK2172" s="5">
        <f t="shared" si="3846"/>
        <v>2.0000000000000018E-3</v>
      </c>
      <c r="AL2172" s="5">
        <f t="shared" ref="AL2172:AL2177" si="3884">IF(AJ2172&lt;0,AJ2172,0)</f>
        <v>0</v>
      </c>
      <c r="AM2172" s="95">
        <f t="shared" si="3862"/>
        <v>7.2857142857142921E-3</v>
      </c>
      <c r="AN2172" s="95">
        <f t="shared" ref="AN2172:AN2177" si="3885">(AVERAGE(AL2159:AL2172))</f>
        <v>-3.5714285714285748E-3</v>
      </c>
      <c r="AO2172" s="78">
        <f t="shared" ref="AO2172:AO2177" si="3886">ABS(AM2172/AN2172)</f>
        <v>2.04</v>
      </c>
      <c r="AP2172" s="296">
        <f t="shared" ref="AP2172:AP2177" si="3887">IF(AN2172=0,100,100-(100/(1+AO2172)))</f>
        <v>67.10526315789474</v>
      </c>
      <c r="AQ2172" s="8"/>
      <c r="AR2172" s="8">
        <f t="shared" ref="AR2172:AR2177" si="3888">IF(ISERROR(((F2172-E2172)-(D2172-F2172))/(D2172-E2172)),0,((F2172-E2172)-(D2172-F2172))/(D2172-E2172))</f>
        <v>0.25714285714286111</v>
      </c>
      <c r="AS2172" s="114">
        <f t="shared" ref="AS2172:AS2177" si="3889">IF(ISERROR(AR2172*G2172),0,AR2172*G2172)</f>
        <v>16790.914285714545</v>
      </c>
      <c r="AT2172" s="103">
        <f t="shared" ref="AT2172:AT2177" si="3890">SUM(AS2153:AS2172)/SUM(G2153:G2172)</f>
        <v>0.10979502558833602</v>
      </c>
      <c r="AU2172" s="5">
        <f t="shared" ref="AU2172:AU2177" si="3891">F2172</f>
        <v>0.99199999999999999</v>
      </c>
      <c r="AV2172" s="93">
        <f t="shared" ref="AV2172:AV2177" si="3892">AS2172/R2172</f>
        <v>0.25964516967157825</v>
      </c>
      <c r="AW2172" s="210">
        <f t="shared" ref="AW2172:AW2177" si="3893">(D2172-E2172)/E2172</f>
        <v>3.6082474226804044E-2</v>
      </c>
      <c r="AX2172" s="276">
        <f t="shared" si="3863"/>
        <v>-1.7587605142130036E-2</v>
      </c>
      <c r="AY2172" s="19">
        <f t="shared" si="3866"/>
        <v>-2.1084459230878178E-2</v>
      </c>
      <c r="AZ2172" s="255"/>
      <c r="BA2172" s="255"/>
      <c r="BB2172" s="255"/>
      <c r="BC2172" s="255"/>
      <c r="BD2172" s="255"/>
      <c r="BE2172" s="255"/>
      <c r="BF2172" s="255"/>
      <c r="BG2172" s="255"/>
      <c r="BH2172" s="255"/>
      <c r="BI2172" s="255"/>
      <c r="BJ2172" s="255"/>
      <c r="BK2172" s="255"/>
      <c r="BL2172" s="255"/>
      <c r="BM2172" s="255"/>
      <c r="BN2172" s="255"/>
      <c r="BO2172" s="255"/>
      <c r="BP2172" s="255"/>
      <c r="BQ2172" s="255"/>
      <c r="BR2172" s="255"/>
      <c r="BS2172" s="255"/>
      <c r="BT2172" s="255"/>
      <c r="BU2172" s="255"/>
      <c r="BV2172" s="255"/>
      <c r="BW2172" s="255"/>
      <c r="BX2172" s="255"/>
      <c r="BY2172" s="255"/>
      <c r="BZ2172" s="255"/>
      <c r="CA2172" s="255"/>
      <c r="CB2172" s="255"/>
      <c r="CC2172" s="255"/>
      <c r="CD2172" s="255"/>
      <c r="CE2172" s="255"/>
      <c r="CF2172" s="255"/>
      <c r="CG2172" s="255"/>
      <c r="CH2172" s="255"/>
      <c r="CI2172" s="255"/>
      <c r="CJ2172" s="255"/>
      <c r="CK2172" s="255"/>
      <c r="CL2172" s="255"/>
      <c r="CM2172" s="255"/>
      <c r="CN2172" s="255"/>
      <c r="CO2172" s="255"/>
      <c r="CP2172" s="255"/>
      <c r="CQ2172" s="255"/>
      <c r="CR2172" s="255"/>
      <c r="CS2172" s="255"/>
      <c r="CT2172" s="255"/>
      <c r="CU2172" s="255"/>
      <c r="CV2172" s="255"/>
      <c r="CW2172" s="255"/>
      <c r="CX2172" s="255"/>
      <c r="CY2172" s="255"/>
      <c r="CZ2172" s="255"/>
      <c r="DA2172" s="255"/>
      <c r="DB2172" s="255"/>
      <c r="DC2172" s="255"/>
      <c r="DD2172" s="255"/>
      <c r="DE2172" s="255"/>
      <c r="DF2172" s="255"/>
      <c r="DG2172" s="255"/>
      <c r="DH2172" s="255"/>
      <c r="DI2172" s="255"/>
      <c r="DJ2172" s="255"/>
      <c r="DK2172" s="255"/>
      <c r="DL2172" s="255"/>
      <c r="DM2172" s="255"/>
      <c r="DN2172" s="255"/>
      <c r="DO2172" s="255"/>
      <c r="DP2172" s="255"/>
      <c r="DQ2172" s="255"/>
      <c r="DR2172" s="255"/>
      <c r="DS2172" s="255"/>
      <c r="DT2172" s="255"/>
      <c r="DU2172" s="255"/>
      <c r="DV2172" s="255"/>
      <c r="DW2172" s="255"/>
      <c r="DX2172" s="255"/>
      <c r="DY2172" s="255"/>
      <c r="DZ2172" s="255"/>
      <c r="EA2172" s="255"/>
      <c r="EB2172" s="255"/>
      <c r="EC2172" s="255"/>
      <c r="ED2172" s="255"/>
      <c r="EE2172" s="255"/>
      <c r="EF2172" s="255"/>
      <c r="EG2172" s="255"/>
      <c r="EH2172" s="255"/>
      <c r="EI2172" s="255"/>
      <c r="EJ2172" s="255"/>
      <c r="EK2172" s="255"/>
      <c r="EL2172" s="255"/>
      <c r="EM2172" s="255"/>
      <c r="EN2172" s="255"/>
      <c r="EO2172" s="255"/>
      <c r="EP2172" s="255"/>
      <c r="EQ2172" s="255"/>
      <c r="ER2172" s="255"/>
      <c r="ES2172" s="255"/>
      <c r="ET2172" s="255"/>
      <c r="EU2172" s="255"/>
      <c r="EV2172" s="255"/>
      <c r="EW2172" s="255"/>
      <c r="EX2172" s="255"/>
      <c r="EY2172" s="255"/>
      <c r="EZ2172" s="255"/>
      <c r="FA2172" s="255"/>
      <c r="FB2172" s="255"/>
      <c r="FC2172" s="255"/>
      <c r="FD2172" s="255"/>
      <c r="FE2172" s="255"/>
      <c r="FF2172" s="255"/>
      <c r="FG2172" s="255"/>
      <c r="FH2172" s="255"/>
      <c r="FI2172" s="255"/>
      <c r="FJ2172" s="255"/>
      <c r="FK2172" s="255"/>
      <c r="FL2172" s="255"/>
      <c r="FM2172" s="255"/>
      <c r="FN2172" s="255"/>
      <c r="FO2172" s="255"/>
      <c r="FP2172" s="255"/>
      <c r="FQ2172" s="255"/>
      <c r="FR2172" s="255"/>
      <c r="FS2172" s="255"/>
      <c r="FT2172" s="255"/>
      <c r="FU2172" s="255"/>
      <c r="FV2172" s="255"/>
      <c r="FW2172" s="255"/>
      <c r="FX2172" s="255"/>
      <c r="FY2172" s="255"/>
      <c r="FZ2172" s="255"/>
      <c r="GA2172" s="255"/>
      <c r="GB2172" s="255"/>
      <c r="GC2172" s="255"/>
      <c r="GD2172" s="255"/>
      <c r="GE2172" s="255"/>
      <c r="GF2172" s="255"/>
      <c r="GG2172" s="255"/>
      <c r="GH2172" s="255"/>
      <c r="GI2172" s="255"/>
      <c r="GJ2172" s="255"/>
      <c r="GK2172" s="255"/>
      <c r="GL2172" s="255"/>
      <c r="GM2172" s="255"/>
      <c r="GN2172" s="255"/>
      <c r="GO2172" s="255"/>
      <c r="GP2172" s="255"/>
      <c r="GQ2172" s="255"/>
      <c r="GR2172" s="255"/>
      <c r="GS2172" s="255"/>
      <c r="GT2172" s="255"/>
      <c r="GU2172" s="255"/>
      <c r="GV2172" s="255"/>
      <c r="GW2172" s="255"/>
      <c r="GX2172" s="255"/>
      <c r="GY2172" s="255"/>
      <c r="GZ2172" s="255"/>
      <c r="HA2172" s="255"/>
      <c r="HB2172" s="255"/>
      <c r="HC2172" s="255"/>
      <c r="HD2172" s="255"/>
      <c r="HE2172" s="255"/>
      <c r="HF2172" s="255"/>
      <c r="HG2172" s="255"/>
      <c r="HH2172" s="255"/>
      <c r="HI2172" s="255"/>
      <c r="HJ2172" s="255"/>
      <c r="HK2172" s="255"/>
      <c r="HL2172" s="255"/>
      <c r="HM2172" s="255"/>
      <c r="HN2172" s="255"/>
      <c r="HO2172" s="255"/>
      <c r="HP2172" s="255"/>
      <c r="HQ2172" s="255"/>
      <c r="HR2172" s="255"/>
      <c r="HS2172" s="255"/>
      <c r="HT2172" s="255"/>
      <c r="HU2172" s="255"/>
      <c r="HV2172" s="255"/>
      <c r="HW2172" s="255"/>
      <c r="HX2172" s="255"/>
      <c r="HY2172" s="255"/>
      <c r="HZ2172" s="255"/>
      <c r="IA2172" s="255"/>
      <c r="IB2172" s="255"/>
      <c r="IC2172" s="255"/>
      <c r="ID2172" s="255"/>
      <c r="IE2172" s="255"/>
      <c r="IF2172" s="255"/>
      <c r="IG2172" s="255"/>
      <c r="IH2172" s="255"/>
      <c r="II2172" s="255"/>
      <c r="IJ2172" s="255"/>
      <c r="IK2172" s="255"/>
      <c r="IL2172" s="255"/>
      <c r="IM2172" s="255"/>
      <c r="IN2172" s="255"/>
      <c r="IO2172" s="255"/>
      <c r="IP2172" s="255"/>
      <c r="IQ2172" s="255"/>
      <c r="IR2172" s="255"/>
      <c r="IS2172" s="255"/>
      <c r="IT2172" s="255"/>
      <c r="IU2172" s="255"/>
      <c r="IV2172" s="255"/>
    </row>
    <row r="2173" spans="1:256" ht="13">
      <c r="A2173" s="16">
        <v>41493.340624999997</v>
      </c>
      <c r="B2173" s="300">
        <v>4</v>
      </c>
      <c r="C2173" s="5">
        <v>0.99</v>
      </c>
      <c r="D2173" s="5">
        <v>1.0049999999999999</v>
      </c>
      <c r="E2173" s="5">
        <v>0.95</v>
      </c>
      <c r="F2173" s="5">
        <v>0.96</v>
      </c>
      <c r="G2173" s="6">
        <v>165740</v>
      </c>
      <c r="H2173" s="113">
        <f t="shared" si="3858"/>
        <v>0.96</v>
      </c>
      <c r="I2173" s="19">
        <f t="shared" si="3868"/>
        <v>-3.2258064516129059E-2</v>
      </c>
      <c r="J2173" s="8">
        <f t="shared" si="3869"/>
        <v>1.0088581473286549</v>
      </c>
      <c r="K2173" s="8">
        <f t="shared" si="3870"/>
        <v>0.92784185267134522</v>
      </c>
      <c r="L2173" s="8">
        <f t="shared" si="3871"/>
        <v>0.96835000000000004</v>
      </c>
      <c r="M2173" s="19">
        <f t="shared" si="3872"/>
        <v>8.7316921977658155E-2</v>
      </c>
      <c r="N2173" s="19">
        <f t="shared" si="3864"/>
        <v>-0.13945732031792915</v>
      </c>
      <c r="O2173" s="19">
        <f t="shared" si="3865"/>
        <v>-3.8400887544889147E-3</v>
      </c>
      <c r="P2173" s="19">
        <f t="shared" si="3873"/>
        <v>9.1239473713960809E-3</v>
      </c>
      <c r="Q2173" s="303">
        <v>800</v>
      </c>
      <c r="R2173" s="306">
        <v>160608.25700000001</v>
      </c>
      <c r="S2173" s="66">
        <f t="shared" si="3874"/>
        <v>200.76032125</v>
      </c>
      <c r="T2173" t="str">
        <f t="shared" ref="T2173:W2174" si="3894">IF(C2173&gt;$J2173,"BrokeBandUpper", IF(C2173&lt;$K2173,"BrokeBandLower", ""))</f>
        <v/>
      </c>
      <c r="U2173" t="str">
        <f t="shared" si="3894"/>
        <v/>
      </c>
      <c r="V2173" t="str">
        <f t="shared" si="3894"/>
        <v/>
      </c>
      <c r="W2173" t="str">
        <f t="shared" si="3894"/>
        <v/>
      </c>
      <c r="X2173" s="63"/>
      <c r="Y2173" s="287">
        <f t="shared" si="3875"/>
        <v>2.6373626373626398E-5</v>
      </c>
      <c r="Z2173" s="288">
        <f t="shared" si="3876"/>
        <v>0.97282859916177777</v>
      </c>
      <c r="AA2173" s="288">
        <f t="shared" si="3877"/>
        <v>0.95026378012613444</v>
      </c>
      <c r="AB2173" s="289">
        <f t="shared" si="3009"/>
        <v>2172</v>
      </c>
      <c r="AC2173" s="290">
        <f t="shared" si="3878"/>
        <v>-3.795057893346436E-3</v>
      </c>
      <c r="AD2173" s="284">
        <f t="shared" si="3859"/>
        <v>2.2564819035643335E-2</v>
      </c>
      <c r="AE2173" s="291">
        <f t="shared" si="3879"/>
        <v>2.6359876928989771E-2</v>
      </c>
      <c r="AF2173" s="213">
        <f t="shared" si="3880"/>
        <v>2.3745847739927713E-2</v>
      </c>
      <c r="AG2173" s="213">
        <f t="shared" si="3881"/>
        <v>1.3274906115562071</v>
      </c>
      <c r="AH2173" s="292">
        <f t="shared" si="3882"/>
        <v>-1.0776991947321968E-3</v>
      </c>
      <c r="AI2173" s="293">
        <f t="shared" si="3883"/>
        <v>2167.5300572678125</v>
      </c>
      <c r="AJ2173" s="294">
        <f t="shared" si="3860"/>
        <v>-3.2000000000000028E-2</v>
      </c>
      <c r="AK2173" s="294">
        <f t="shared" si="3846"/>
        <v>0</v>
      </c>
      <c r="AL2173" s="294">
        <f t="shared" si="3884"/>
        <v>-3.2000000000000028E-2</v>
      </c>
      <c r="AM2173" s="295">
        <f t="shared" si="3862"/>
        <v>4.4285714285714328E-3</v>
      </c>
      <c r="AN2173" s="295">
        <f t="shared" si="3885"/>
        <v>-5.857142857142862E-3</v>
      </c>
      <c r="AO2173" s="288">
        <f t="shared" si="3886"/>
        <v>0.75609756097560987</v>
      </c>
      <c r="AP2173" s="296">
        <f t="shared" si="3887"/>
        <v>43.055555555555564</v>
      </c>
      <c r="AQ2173" s="285"/>
      <c r="AR2173" s="285">
        <f t="shared" si="3888"/>
        <v>-0.63636363636363558</v>
      </c>
      <c r="AS2173" s="286">
        <f t="shared" si="3889"/>
        <v>-105470.90909090896</v>
      </c>
      <c r="AT2173" s="103">
        <f t="shared" si="3890"/>
        <v>0.10071277151033167</v>
      </c>
      <c r="AU2173" s="294">
        <f t="shared" si="3891"/>
        <v>0.96</v>
      </c>
      <c r="AV2173" s="213">
        <f t="shared" si="3892"/>
        <v>-0.65669667961659628</v>
      </c>
      <c r="AW2173" s="298">
        <f t="shared" si="3893"/>
        <v>5.78947368421052E-2</v>
      </c>
      <c r="AX2173" s="297">
        <f t="shared" si="3863"/>
        <v>-1.7692030604505773E-2</v>
      </c>
      <c r="AY2173" s="213">
        <f t="shared" si="3866"/>
        <v>-5.9374463738438065E-3</v>
      </c>
      <c r="AZ2173" s="255"/>
      <c r="BA2173" s="255"/>
      <c r="BB2173" s="255"/>
      <c r="BC2173" s="255"/>
      <c r="BD2173" s="255"/>
      <c r="BE2173" s="255"/>
      <c r="BF2173" s="255"/>
      <c r="BG2173" s="255"/>
      <c r="BH2173" s="255"/>
      <c r="BI2173" s="255"/>
      <c r="BJ2173" s="255"/>
      <c r="BK2173" s="255"/>
      <c r="BL2173" s="255"/>
      <c r="BM2173" s="255"/>
      <c r="BN2173" s="255"/>
      <c r="BO2173" s="255"/>
      <c r="BP2173" s="255"/>
      <c r="BQ2173" s="255"/>
      <c r="BR2173" s="255"/>
      <c r="BS2173" s="255"/>
      <c r="BT2173" s="255"/>
      <c r="BU2173" s="255"/>
      <c r="BV2173" s="255"/>
      <c r="BW2173" s="255"/>
      <c r="BX2173" s="255"/>
      <c r="BY2173" s="255"/>
      <c r="BZ2173" s="255"/>
      <c r="CA2173" s="255"/>
      <c r="CB2173" s="255"/>
      <c r="CC2173" s="255"/>
      <c r="CD2173" s="255"/>
      <c r="CE2173" s="255"/>
      <c r="CF2173" s="255"/>
      <c r="CG2173" s="255"/>
      <c r="CH2173" s="255"/>
      <c r="CI2173" s="255"/>
      <c r="CJ2173" s="255"/>
      <c r="CK2173" s="255"/>
      <c r="CL2173" s="255"/>
      <c r="CM2173" s="255"/>
      <c r="CN2173" s="255"/>
      <c r="CO2173" s="255"/>
      <c r="CP2173" s="255"/>
      <c r="CQ2173" s="255"/>
      <c r="CR2173" s="255"/>
      <c r="CS2173" s="255"/>
      <c r="CT2173" s="255"/>
      <c r="CU2173" s="255"/>
      <c r="CV2173" s="255"/>
      <c r="CW2173" s="255"/>
      <c r="CX2173" s="255"/>
      <c r="CY2173" s="255"/>
      <c r="CZ2173" s="255"/>
      <c r="DA2173" s="255"/>
      <c r="DB2173" s="255"/>
      <c r="DC2173" s="255"/>
      <c r="DD2173" s="255"/>
      <c r="DE2173" s="255"/>
      <c r="DF2173" s="255"/>
      <c r="DG2173" s="255"/>
      <c r="DH2173" s="255"/>
      <c r="DI2173" s="255"/>
      <c r="DJ2173" s="255"/>
      <c r="DK2173" s="255"/>
      <c r="DL2173" s="255"/>
      <c r="DM2173" s="255"/>
      <c r="DN2173" s="255"/>
      <c r="DO2173" s="255"/>
      <c r="DP2173" s="255"/>
      <c r="DQ2173" s="255"/>
      <c r="DR2173" s="255"/>
      <c r="DS2173" s="255"/>
      <c r="DT2173" s="255"/>
      <c r="DU2173" s="255"/>
      <c r="DV2173" s="255"/>
      <c r="DW2173" s="255"/>
      <c r="DX2173" s="255"/>
      <c r="DY2173" s="255"/>
      <c r="DZ2173" s="255"/>
      <c r="EA2173" s="255"/>
      <c r="EB2173" s="255"/>
      <c r="EC2173" s="255"/>
      <c r="ED2173" s="255"/>
      <c r="EE2173" s="255"/>
      <c r="EF2173" s="255"/>
      <c r="EG2173" s="255"/>
      <c r="EH2173" s="255"/>
      <c r="EI2173" s="255"/>
      <c r="EJ2173" s="255"/>
      <c r="EK2173" s="255"/>
      <c r="EL2173" s="255"/>
      <c r="EM2173" s="255"/>
      <c r="EN2173" s="255"/>
      <c r="EO2173" s="255"/>
      <c r="EP2173" s="255"/>
      <c r="EQ2173" s="255"/>
      <c r="ER2173" s="255"/>
      <c r="ES2173" s="255"/>
      <c r="ET2173" s="255"/>
      <c r="EU2173" s="255"/>
      <c r="EV2173" s="255"/>
      <c r="EW2173" s="255"/>
      <c r="EX2173" s="255"/>
      <c r="EY2173" s="255"/>
      <c r="EZ2173" s="255"/>
      <c r="FA2173" s="255"/>
      <c r="FB2173" s="255"/>
      <c r="FC2173" s="255"/>
      <c r="FD2173" s="255"/>
      <c r="FE2173" s="255"/>
      <c r="FF2173" s="255"/>
      <c r="FG2173" s="255"/>
      <c r="FH2173" s="255"/>
      <c r="FI2173" s="255"/>
      <c r="FJ2173" s="255"/>
      <c r="FK2173" s="255"/>
      <c r="FL2173" s="255"/>
      <c r="FM2173" s="255"/>
      <c r="FN2173" s="255"/>
      <c r="FO2173" s="255"/>
      <c r="FP2173" s="255"/>
      <c r="FQ2173" s="255"/>
      <c r="FR2173" s="255"/>
      <c r="FS2173" s="255"/>
      <c r="FT2173" s="255"/>
      <c r="FU2173" s="255"/>
      <c r="FV2173" s="255"/>
      <c r="FW2173" s="255"/>
      <c r="FX2173" s="255"/>
      <c r="FY2173" s="255"/>
      <c r="FZ2173" s="255"/>
      <c r="GA2173" s="255"/>
      <c r="GB2173" s="255"/>
      <c r="GC2173" s="255"/>
      <c r="GD2173" s="255"/>
      <c r="GE2173" s="255"/>
      <c r="GF2173" s="255"/>
      <c r="GG2173" s="255"/>
      <c r="GH2173" s="255"/>
      <c r="GI2173" s="255"/>
      <c r="GJ2173" s="255"/>
      <c r="GK2173" s="255"/>
      <c r="GL2173" s="255"/>
      <c r="GM2173" s="255"/>
      <c r="GN2173" s="255"/>
      <c r="GO2173" s="255"/>
      <c r="GP2173" s="255"/>
      <c r="GQ2173" s="255"/>
      <c r="GR2173" s="255"/>
      <c r="GS2173" s="255"/>
      <c r="GT2173" s="255"/>
      <c r="GU2173" s="255"/>
      <c r="GV2173" s="255"/>
      <c r="GW2173" s="255"/>
      <c r="GX2173" s="255"/>
      <c r="GY2173" s="255"/>
      <c r="GZ2173" s="255"/>
      <c r="HA2173" s="255"/>
      <c r="HB2173" s="255"/>
      <c r="HC2173" s="255"/>
      <c r="HD2173" s="255"/>
      <c r="HE2173" s="255"/>
      <c r="HF2173" s="255"/>
      <c r="HG2173" s="255"/>
      <c r="HH2173" s="255"/>
      <c r="HI2173" s="255"/>
      <c r="HJ2173" s="255"/>
      <c r="HK2173" s="255"/>
      <c r="HL2173" s="255"/>
      <c r="HM2173" s="255"/>
      <c r="HN2173" s="255"/>
      <c r="HO2173" s="255"/>
      <c r="HP2173" s="255"/>
      <c r="HQ2173" s="255"/>
      <c r="HR2173" s="255"/>
      <c r="HS2173" s="255"/>
      <c r="HT2173" s="255"/>
      <c r="HU2173" s="255"/>
      <c r="HV2173" s="255"/>
      <c r="HW2173" s="255"/>
      <c r="HX2173" s="255"/>
      <c r="HY2173" s="255"/>
      <c r="HZ2173" s="255"/>
      <c r="IA2173" s="255"/>
      <c r="IB2173" s="255"/>
      <c r="IC2173" s="255"/>
      <c r="ID2173" s="255"/>
      <c r="IE2173" s="255"/>
      <c r="IF2173" s="255"/>
      <c r="IG2173" s="255"/>
      <c r="IH2173" s="255"/>
      <c r="II2173" s="255"/>
      <c r="IJ2173" s="255"/>
      <c r="IK2173" s="255"/>
      <c r="IL2173" s="255"/>
      <c r="IM2173" s="255"/>
      <c r="IN2173" s="255"/>
      <c r="IO2173" s="255"/>
      <c r="IP2173" s="255"/>
      <c r="IQ2173" s="255"/>
      <c r="IR2173" s="255"/>
      <c r="IS2173" s="255"/>
      <c r="IT2173" s="255"/>
      <c r="IU2173" s="255"/>
      <c r="IV2173" s="255"/>
    </row>
    <row r="2174" spans="1:256">
      <c r="A2174" s="16">
        <v>41494.353530092594</v>
      </c>
      <c r="B2174" s="300">
        <v>5</v>
      </c>
      <c r="C2174" s="5">
        <v>0.99</v>
      </c>
      <c r="D2174" s="5">
        <v>0.995</v>
      </c>
      <c r="E2174" s="5">
        <v>0.97</v>
      </c>
      <c r="F2174" s="5">
        <v>0.99</v>
      </c>
      <c r="G2174" s="6">
        <v>49336</v>
      </c>
      <c r="H2174" s="113">
        <f t="shared" ref="H2174:H2179" si="3895">F2174</f>
        <v>0.99</v>
      </c>
      <c r="I2174" s="19">
        <f t="shared" si="3868"/>
        <v>3.1250000000000028E-2</v>
      </c>
      <c r="J2174" s="8">
        <f t="shared" si="3869"/>
        <v>1.0038096567050565</v>
      </c>
      <c r="K2174" s="8">
        <f t="shared" si="3870"/>
        <v>0.9408903432949437</v>
      </c>
      <c r="L2174" s="8">
        <f t="shared" si="3871"/>
        <v>0.97235000000000016</v>
      </c>
      <c r="M2174" s="19">
        <f t="shared" si="3872"/>
        <v>6.6872100302117043E-2</v>
      </c>
      <c r="N2174" s="19">
        <f t="shared" si="3864"/>
        <v>-0.23414501121297362</v>
      </c>
      <c r="O2174" s="19">
        <f t="shared" si="3865"/>
        <v>-5.0041630103956659E-3</v>
      </c>
      <c r="P2174" s="19">
        <f t="shared" si="3873"/>
        <v>1.4063270142460836E-2</v>
      </c>
      <c r="Q2174" s="303">
        <v>247</v>
      </c>
      <c r="R2174" s="306">
        <v>48463.1</v>
      </c>
      <c r="S2174" s="66">
        <f t="shared" si="3874"/>
        <v>196.20688259109312</v>
      </c>
      <c r="T2174" t="str">
        <f t="shared" si="3894"/>
        <v/>
      </c>
      <c r="U2174" t="str">
        <f t="shared" si="3894"/>
        <v/>
      </c>
      <c r="V2174" t="str">
        <f t="shared" si="3894"/>
        <v/>
      </c>
      <c r="W2174" t="str">
        <f t="shared" si="3894"/>
        <v/>
      </c>
      <c r="X2174" s="63"/>
      <c r="Y2174" s="219">
        <f t="shared" si="3875"/>
        <v>1.0549450549450559E-4</v>
      </c>
      <c r="Z2174" s="78">
        <f t="shared" si="3876"/>
        <v>0.97547299489086403</v>
      </c>
      <c r="AA2174" s="78">
        <f t="shared" si="3877"/>
        <v>0.95320426039680051</v>
      </c>
      <c r="AB2174" s="74">
        <f t="shared" si="3009"/>
        <v>2173</v>
      </c>
      <c r="AC2174" s="80">
        <f t="shared" si="3878"/>
        <v>-3.2729139479409988E-3</v>
      </c>
      <c r="AD2174" s="79">
        <f t="shared" ref="AD2174:AD2179" si="3896">Z2174-AA2174</f>
        <v>2.2268734494063525E-2</v>
      </c>
      <c r="AE2174" s="81">
        <f t="shared" si="3879"/>
        <v>2.5541648442004523E-2</v>
      </c>
      <c r="AF2174" s="19">
        <f t="shared" si="3880"/>
        <v>2.3361975412062762E-2</v>
      </c>
      <c r="AG2174" s="93">
        <f t="shared" si="3881"/>
        <v>-0.13758523850739388</v>
      </c>
      <c r="AH2174" s="91">
        <f t="shared" si="3882"/>
        <v>-1.0009000699145174E-3</v>
      </c>
      <c r="AI2174" s="96">
        <f t="shared" si="3883"/>
        <v>2167.7942161450474</v>
      </c>
      <c r="AJ2174" s="5">
        <f t="shared" ref="AJ2174:AJ2179" si="3897">F2174-F2173</f>
        <v>3.0000000000000027E-2</v>
      </c>
      <c r="AK2174" s="5">
        <f t="shared" ref="AK2174:AK2181" si="3898">IF(AJ2174&gt;0,AJ2174,0)</f>
        <v>3.0000000000000027E-2</v>
      </c>
      <c r="AL2174" s="5">
        <f t="shared" si="3884"/>
        <v>0</v>
      </c>
      <c r="AM2174" s="95">
        <f t="shared" si="3862"/>
        <v>6.571428571428577E-3</v>
      </c>
      <c r="AN2174" s="95">
        <f t="shared" si="3885"/>
        <v>-5.1428571428571478E-3</v>
      </c>
      <c r="AO2174" s="78">
        <f t="shared" si="3886"/>
        <v>1.2777777777777777</v>
      </c>
      <c r="AP2174" s="296">
        <f t="shared" si="3887"/>
        <v>56.097560975609753</v>
      </c>
      <c r="AQ2174" s="8"/>
      <c r="AR2174" s="8">
        <f t="shared" si="3888"/>
        <v>0.6</v>
      </c>
      <c r="AS2174" s="114">
        <f t="shared" si="3889"/>
        <v>29601.599999999999</v>
      </c>
      <c r="AT2174" s="103">
        <f t="shared" si="3890"/>
        <v>0.10677963653888738</v>
      </c>
      <c r="AU2174" s="5">
        <f t="shared" si="3891"/>
        <v>0.99</v>
      </c>
      <c r="AV2174" s="93">
        <f t="shared" si="3892"/>
        <v>0.61080698510825759</v>
      </c>
      <c r="AW2174" s="210">
        <f t="shared" si="3893"/>
        <v>2.5773195876288683E-2</v>
      </c>
      <c r="AX2174" s="276">
        <f t="shared" si="3863"/>
        <v>-1.7300440817828514E-2</v>
      </c>
      <c r="AY2174" s="19">
        <f t="shared" si="3866"/>
        <v>2.2133682415037759E-2</v>
      </c>
      <c r="AZ2174" s="255"/>
      <c r="BA2174" s="255"/>
      <c r="BB2174" s="255"/>
      <c r="BC2174" s="255"/>
      <c r="BD2174" s="255"/>
      <c r="BE2174" s="255"/>
      <c r="BF2174" s="255"/>
      <c r="BG2174" s="255"/>
      <c r="BH2174" s="255"/>
      <c r="BI2174" s="255"/>
      <c r="BJ2174" s="255"/>
      <c r="BK2174" s="255"/>
      <c r="BL2174" s="255"/>
      <c r="BM2174" s="255"/>
      <c r="BN2174" s="255"/>
      <c r="BO2174" s="255"/>
      <c r="BP2174" s="255"/>
      <c r="BQ2174" s="255"/>
      <c r="BR2174" s="255"/>
      <c r="BS2174" s="255"/>
      <c r="BT2174" s="255"/>
      <c r="BU2174" s="255"/>
      <c r="BV2174" s="255"/>
      <c r="BW2174" s="255"/>
      <c r="BX2174" s="255"/>
      <c r="BY2174" s="255"/>
      <c r="BZ2174" s="255"/>
      <c r="CA2174" s="255"/>
      <c r="CB2174" s="255"/>
      <c r="CC2174" s="255"/>
      <c r="CD2174" s="255"/>
      <c r="CE2174" s="255"/>
      <c r="CF2174" s="255"/>
      <c r="CG2174" s="255"/>
      <c r="CH2174" s="255"/>
      <c r="CI2174" s="255"/>
      <c r="CJ2174" s="255"/>
      <c r="CK2174" s="255"/>
      <c r="CL2174" s="255"/>
      <c r="CM2174" s="255"/>
      <c r="CN2174" s="255"/>
      <c r="CO2174" s="255"/>
      <c r="CP2174" s="255"/>
      <c r="CQ2174" s="255"/>
      <c r="CR2174" s="255"/>
      <c r="CS2174" s="255"/>
      <c r="CT2174" s="255"/>
      <c r="CU2174" s="255"/>
      <c r="CV2174" s="255"/>
      <c r="CW2174" s="255"/>
      <c r="CX2174" s="255"/>
      <c r="CY2174" s="255"/>
      <c r="CZ2174" s="255"/>
      <c r="DA2174" s="255"/>
      <c r="DB2174" s="255"/>
      <c r="DC2174" s="255"/>
      <c r="DD2174" s="255"/>
      <c r="DE2174" s="255"/>
      <c r="DF2174" s="255"/>
      <c r="DG2174" s="255"/>
      <c r="DH2174" s="255"/>
      <c r="DI2174" s="255"/>
      <c r="DJ2174" s="255"/>
      <c r="DK2174" s="255"/>
      <c r="DL2174" s="255"/>
      <c r="DM2174" s="255"/>
      <c r="DN2174" s="255"/>
      <c r="DO2174" s="255"/>
      <c r="DP2174" s="255"/>
      <c r="DQ2174" s="255"/>
      <c r="DR2174" s="255"/>
      <c r="DS2174" s="255"/>
      <c r="DT2174" s="255"/>
      <c r="DU2174" s="255"/>
      <c r="DV2174" s="255"/>
      <c r="DW2174" s="255"/>
      <c r="DX2174" s="255"/>
      <c r="DY2174" s="255"/>
      <c r="DZ2174" s="255"/>
      <c r="EA2174" s="255"/>
      <c r="EB2174" s="255"/>
      <c r="EC2174" s="255"/>
      <c r="ED2174" s="255"/>
      <c r="EE2174" s="255"/>
      <c r="EF2174" s="255"/>
      <c r="EG2174" s="255"/>
      <c r="EH2174" s="255"/>
      <c r="EI2174" s="255"/>
      <c r="EJ2174" s="255"/>
      <c r="EK2174" s="255"/>
      <c r="EL2174" s="255"/>
      <c r="EM2174" s="255"/>
      <c r="EN2174" s="255"/>
      <c r="EO2174" s="255"/>
      <c r="EP2174" s="255"/>
      <c r="EQ2174" s="255"/>
      <c r="ER2174" s="255"/>
      <c r="ES2174" s="255"/>
      <c r="ET2174" s="255"/>
      <c r="EU2174" s="255"/>
      <c r="EV2174" s="255"/>
      <c r="EW2174" s="255"/>
      <c r="EX2174" s="255"/>
      <c r="EY2174" s="255"/>
      <c r="EZ2174" s="255"/>
      <c r="FA2174" s="255"/>
      <c r="FB2174" s="255"/>
      <c r="FC2174" s="255"/>
      <c r="FD2174" s="255"/>
      <c r="FE2174" s="255"/>
      <c r="FF2174" s="255"/>
      <c r="FG2174" s="255"/>
      <c r="FH2174" s="255"/>
      <c r="FI2174" s="255"/>
      <c r="FJ2174" s="255"/>
      <c r="FK2174" s="255"/>
      <c r="FL2174" s="255"/>
      <c r="FM2174" s="255"/>
      <c r="FN2174" s="255"/>
      <c r="FO2174" s="255"/>
      <c r="FP2174" s="255"/>
      <c r="FQ2174" s="255"/>
      <c r="FR2174" s="255"/>
      <c r="FS2174" s="255"/>
      <c r="FT2174" s="255"/>
      <c r="FU2174" s="255"/>
      <c r="FV2174" s="255"/>
      <c r="FW2174" s="255"/>
      <c r="FX2174" s="255"/>
      <c r="FY2174" s="255"/>
      <c r="FZ2174" s="255"/>
      <c r="GA2174" s="255"/>
      <c r="GB2174" s="255"/>
      <c r="GC2174" s="255"/>
      <c r="GD2174" s="255"/>
      <c r="GE2174" s="255"/>
      <c r="GF2174" s="255"/>
      <c r="GG2174" s="255"/>
      <c r="GH2174" s="255"/>
      <c r="GI2174" s="255"/>
      <c r="GJ2174" s="255"/>
      <c r="GK2174" s="255"/>
      <c r="GL2174" s="255"/>
      <c r="GM2174" s="255"/>
      <c r="GN2174" s="255"/>
      <c r="GO2174" s="255"/>
      <c r="GP2174" s="255"/>
      <c r="GQ2174" s="255"/>
      <c r="GR2174" s="255"/>
      <c r="GS2174" s="255"/>
      <c r="GT2174" s="255"/>
      <c r="GU2174" s="255"/>
      <c r="GV2174" s="255"/>
      <c r="GW2174" s="255"/>
      <c r="GX2174" s="255"/>
      <c r="GY2174" s="255"/>
      <c r="GZ2174" s="255"/>
      <c r="HA2174" s="255"/>
      <c r="HB2174" s="255"/>
      <c r="HC2174" s="255"/>
      <c r="HD2174" s="255"/>
      <c r="HE2174" s="255"/>
      <c r="HF2174" s="255"/>
      <c r="HG2174" s="255"/>
      <c r="HH2174" s="255"/>
      <c r="HI2174" s="255"/>
      <c r="HJ2174" s="255"/>
      <c r="HK2174" s="255"/>
      <c r="HL2174" s="255"/>
      <c r="HM2174" s="255"/>
      <c r="HN2174" s="255"/>
      <c r="HO2174" s="255"/>
      <c r="HP2174" s="255"/>
      <c r="HQ2174" s="255"/>
      <c r="HR2174" s="255"/>
      <c r="HS2174" s="255"/>
      <c r="HT2174" s="255"/>
      <c r="HU2174" s="255"/>
      <c r="HV2174" s="255"/>
      <c r="HW2174" s="255"/>
      <c r="HX2174" s="255"/>
      <c r="HY2174" s="255"/>
      <c r="HZ2174" s="255"/>
      <c r="IA2174" s="255"/>
      <c r="IB2174" s="255"/>
      <c r="IC2174" s="255"/>
      <c r="ID2174" s="255"/>
      <c r="IE2174" s="255"/>
      <c r="IF2174" s="255"/>
      <c r="IG2174" s="255"/>
      <c r="IH2174" s="255"/>
      <c r="II2174" s="255"/>
      <c r="IJ2174" s="255"/>
      <c r="IK2174" s="255"/>
      <c r="IL2174" s="255"/>
      <c r="IM2174" s="255"/>
      <c r="IN2174" s="255"/>
      <c r="IO2174" s="255"/>
      <c r="IP2174" s="255"/>
      <c r="IQ2174" s="255"/>
      <c r="IR2174" s="255"/>
      <c r="IS2174" s="255"/>
      <c r="IT2174" s="255"/>
      <c r="IU2174" s="255"/>
      <c r="IV2174" s="255"/>
    </row>
    <row r="2175" spans="1:256" ht="13">
      <c r="A2175" s="16">
        <v>41495.347372685188</v>
      </c>
      <c r="B2175" s="300">
        <v>6</v>
      </c>
      <c r="C2175" s="5">
        <v>0.96</v>
      </c>
      <c r="D2175" s="5">
        <v>0.98</v>
      </c>
      <c r="E2175" s="5">
        <v>0.95499999999999996</v>
      </c>
      <c r="F2175" s="5">
        <v>0.98</v>
      </c>
      <c r="G2175" s="6">
        <v>145174</v>
      </c>
      <c r="H2175" s="113">
        <f t="shared" si="3895"/>
        <v>0.98</v>
      </c>
      <c r="I2175" s="19">
        <f t="shared" si="3868"/>
        <v>-1.0101010101010111E-2</v>
      </c>
      <c r="J2175" s="8">
        <f t="shared" si="3869"/>
        <v>1.0037249058575926</v>
      </c>
      <c r="K2175" s="8">
        <f t="shared" si="3870"/>
        <v>0.94397509414240799</v>
      </c>
      <c r="L2175" s="8">
        <f t="shared" si="3871"/>
        <v>0.97385000000000022</v>
      </c>
      <c r="M2175" s="19">
        <f t="shared" si="3872"/>
        <v>6.3295962029026487E-2</v>
      </c>
      <c r="N2175" s="19">
        <f t="shared" si="3864"/>
        <v>-5.3477283604584841E-2</v>
      </c>
      <c r="O2175" s="19">
        <f t="shared" si="3865"/>
        <v>-8.4429201191532781E-5</v>
      </c>
      <c r="P2175" s="19">
        <f t="shared" si="3873"/>
        <v>3.2785444865569254E-3</v>
      </c>
      <c r="Q2175" s="303">
        <v>83</v>
      </c>
      <c r="R2175" s="306">
        <v>140042.42000000001</v>
      </c>
      <c r="S2175" s="66">
        <f t="shared" si="3874"/>
        <v>1687.2580722891569</v>
      </c>
      <c r="T2175" t="str">
        <f t="shared" ref="T2175:W2176" si="3899">IF(C2175&gt;$J2175,"BrokeBandUpper", IF(C2175&lt;$K2175,"BrokeBandLower", ""))</f>
        <v/>
      </c>
      <c r="U2175" t="str">
        <f t="shared" si="3899"/>
        <v/>
      </c>
      <c r="V2175" t="str">
        <f t="shared" si="3899"/>
        <v/>
      </c>
      <c r="W2175" t="str">
        <f t="shared" si="3899"/>
        <v/>
      </c>
      <c r="X2175" s="63"/>
      <c r="Y2175" s="287">
        <f t="shared" si="3875"/>
        <v>1.4065934065934078E-4</v>
      </c>
      <c r="Z2175" s="288">
        <f t="shared" si="3876"/>
        <v>0.97617015367767102</v>
      </c>
      <c r="AA2175" s="288">
        <f t="shared" si="3877"/>
        <v>0.9551871451274373</v>
      </c>
      <c r="AB2175" s="289">
        <f t="shared" si="3009"/>
        <v>2174</v>
      </c>
      <c r="AC2175" s="290">
        <f t="shared" si="3878"/>
        <v>-3.6469119134166436E-3</v>
      </c>
      <c r="AD2175" s="284">
        <f t="shared" si="3896"/>
        <v>2.0983008550233717E-2</v>
      </c>
      <c r="AE2175" s="291">
        <f t="shared" si="3879"/>
        <v>2.4629920463650361E-2</v>
      </c>
      <c r="AF2175" s="213">
        <f t="shared" si="3880"/>
        <v>2.1967431887323238E-2</v>
      </c>
      <c r="AG2175" s="213">
        <f t="shared" si="3881"/>
        <v>0.11427063816050775</v>
      </c>
      <c r="AH2175" s="292">
        <f t="shared" si="3882"/>
        <v>-8.9909581112066492E-4</v>
      </c>
      <c r="AI2175" s="293">
        <f t="shared" si="3883"/>
        <v>2168.0154582450054</v>
      </c>
      <c r="AJ2175" s="294">
        <f t="shared" si="3897"/>
        <v>-1.0000000000000009E-2</v>
      </c>
      <c r="AK2175" s="294">
        <f t="shared" si="3898"/>
        <v>0</v>
      </c>
      <c r="AL2175" s="294">
        <f t="shared" si="3884"/>
        <v>-1.0000000000000009E-2</v>
      </c>
      <c r="AM2175" s="295">
        <f t="shared" ref="AM2175:AM2180" si="3900">(AVERAGE(AK2162:AK2175))</f>
        <v>5.857142857142862E-3</v>
      </c>
      <c r="AN2175" s="295">
        <f t="shared" si="3885"/>
        <v>-5.857142857142862E-3</v>
      </c>
      <c r="AO2175" s="288">
        <f t="shared" si="3886"/>
        <v>1</v>
      </c>
      <c r="AP2175" s="296">
        <f t="shared" si="3887"/>
        <v>50</v>
      </c>
      <c r="AQ2175" s="285"/>
      <c r="AR2175" s="285">
        <f t="shared" si="3888"/>
        <v>1</v>
      </c>
      <c r="AS2175" s="286">
        <f t="shared" si="3889"/>
        <v>145174</v>
      </c>
      <c r="AT2175" s="103">
        <f t="shared" si="3890"/>
        <v>5.2832572065340873E-2</v>
      </c>
      <c r="AU2175" s="294">
        <f t="shared" si="3891"/>
        <v>0.98</v>
      </c>
      <c r="AV2175" s="213">
        <f t="shared" si="3892"/>
        <v>1.0366430400160178</v>
      </c>
      <c r="AW2175" s="298">
        <f t="shared" si="3893"/>
        <v>2.6178010471204213E-2</v>
      </c>
      <c r="AX2175" s="297">
        <f t="shared" ref="AX2175:AX2180" si="3901">SLOPE(M2162:M2175,AB2162:AB2175)</f>
        <v>-1.6174985310151678E-2</v>
      </c>
      <c r="AY2175" s="213">
        <f t="shared" si="3866"/>
        <v>6.5053574040554327E-2</v>
      </c>
      <c r="AZ2175" s="255"/>
      <c r="BA2175" s="255"/>
      <c r="BB2175" s="255"/>
      <c r="BC2175" s="255"/>
      <c r="BD2175" s="255"/>
      <c r="BE2175" s="255"/>
      <c r="BF2175" s="255"/>
      <c r="BG2175" s="255"/>
      <c r="BH2175" s="255"/>
      <c r="BI2175" s="255"/>
      <c r="BJ2175" s="255"/>
      <c r="BK2175" s="255"/>
      <c r="BL2175" s="255"/>
      <c r="BM2175" s="255"/>
      <c r="BN2175" s="255"/>
      <c r="BO2175" s="255"/>
      <c r="BP2175" s="255"/>
      <c r="BQ2175" s="255"/>
      <c r="BR2175" s="255"/>
      <c r="BS2175" s="255"/>
      <c r="BT2175" s="255"/>
      <c r="BU2175" s="255"/>
      <c r="BV2175" s="255"/>
      <c r="BW2175" s="255"/>
      <c r="BX2175" s="255"/>
      <c r="BY2175" s="255"/>
      <c r="BZ2175" s="255"/>
      <c r="CA2175" s="255"/>
      <c r="CB2175" s="255"/>
      <c r="CC2175" s="255"/>
      <c r="CD2175" s="255"/>
      <c r="CE2175" s="255"/>
      <c r="CF2175" s="255"/>
      <c r="CG2175" s="255"/>
      <c r="CH2175" s="255"/>
      <c r="CI2175" s="255"/>
      <c r="CJ2175" s="255"/>
      <c r="CK2175" s="255"/>
      <c r="CL2175" s="255"/>
      <c r="CM2175" s="255"/>
      <c r="CN2175" s="255"/>
      <c r="CO2175" s="255"/>
      <c r="CP2175" s="255"/>
      <c r="CQ2175" s="255"/>
      <c r="CR2175" s="255"/>
      <c r="CS2175" s="255"/>
      <c r="CT2175" s="255"/>
      <c r="CU2175" s="255"/>
      <c r="CV2175" s="255"/>
      <c r="CW2175" s="255"/>
      <c r="CX2175" s="255"/>
      <c r="CY2175" s="255"/>
      <c r="CZ2175" s="255"/>
      <c r="DA2175" s="255"/>
      <c r="DB2175" s="255"/>
      <c r="DC2175" s="255"/>
      <c r="DD2175" s="255"/>
      <c r="DE2175" s="255"/>
      <c r="DF2175" s="255"/>
      <c r="DG2175" s="255"/>
      <c r="DH2175" s="255"/>
      <c r="DI2175" s="255"/>
      <c r="DJ2175" s="255"/>
      <c r="DK2175" s="255"/>
      <c r="DL2175" s="255"/>
      <c r="DM2175" s="255"/>
      <c r="DN2175" s="255"/>
      <c r="DO2175" s="255"/>
      <c r="DP2175" s="255"/>
      <c r="DQ2175" s="255"/>
      <c r="DR2175" s="255"/>
      <c r="DS2175" s="255"/>
      <c r="DT2175" s="255"/>
      <c r="DU2175" s="255"/>
      <c r="DV2175" s="255"/>
      <c r="DW2175" s="255"/>
      <c r="DX2175" s="255"/>
      <c r="DY2175" s="255"/>
      <c r="DZ2175" s="255"/>
      <c r="EA2175" s="255"/>
      <c r="EB2175" s="255"/>
      <c r="EC2175" s="255"/>
      <c r="ED2175" s="255"/>
      <c r="EE2175" s="255"/>
      <c r="EF2175" s="255"/>
      <c r="EG2175" s="255"/>
      <c r="EH2175" s="255"/>
      <c r="EI2175" s="255"/>
      <c r="EJ2175" s="255"/>
      <c r="EK2175" s="255"/>
      <c r="EL2175" s="255"/>
      <c r="EM2175" s="255"/>
      <c r="EN2175" s="255"/>
      <c r="EO2175" s="255"/>
      <c r="EP2175" s="255"/>
      <c r="EQ2175" s="255"/>
      <c r="ER2175" s="255"/>
      <c r="ES2175" s="255"/>
      <c r="ET2175" s="255"/>
      <c r="EU2175" s="255"/>
      <c r="EV2175" s="255"/>
      <c r="EW2175" s="255"/>
      <c r="EX2175" s="255"/>
      <c r="EY2175" s="255"/>
      <c r="EZ2175" s="255"/>
      <c r="FA2175" s="255"/>
      <c r="FB2175" s="255"/>
      <c r="FC2175" s="255"/>
      <c r="FD2175" s="255"/>
      <c r="FE2175" s="255"/>
      <c r="FF2175" s="255"/>
      <c r="FG2175" s="255"/>
      <c r="FH2175" s="255"/>
      <c r="FI2175" s="255"/>
      <c r="FJ2175" s="255"/>
      <c r="FK2175" s="255"/>
      <c r="FL2175" s="255"/>
      <c r="FM2175" s="255"/>
      <c r="FN2175" s="255"/>
      <c r="FO2175" s="255"/>
      <c r="FP2175" s="255"/>
      <c r="FQ2175" s="255"/>
      <c r="FR2175" s="255"/>
      <c r="FS2175" s="255"/>
      <c r="FT2175" s="255"/>
      <c r="FU2175" s="255"/>
      <c r="FV2175" s="255"/>
      <c r="FW2175" s="255"/>
      <c r="FX2175" s="255"/>
      <c r="FY2175" s="255"/>
      <c r="FZ2175" s="255"/>
      <c r="GA2175" s="255"/>
      <c r="GB2175" s="255"/>
      <c r="GC2175" s="255"/>
      <c r="GD2175" s="255"/>
      <c r="GE2175" s="255"/>
      <c r="GF2175" s="255"/>
      <c r="GG2175" s="255"/>
      <c r="GH2175" s="255"/>
      <c r="GI2175" s="255"/>
      <c r="GJ2175" s="255"/>
      <c r="GK2175" s="255"/>
      <c r="GL2175" s="255"/>
      <c r="GM2175" s="255"/>
      <c r="GN2175" s="255"/>
      <c r="GO2175" s="255"/>
      <c r="GP2175" s="255"/>
      <c r="GQ2175" s="255"/>
      <c r="GR2175" s="255"/>
      <c r="GS2175" s="255"/>
      <c r="GT2175" s="255"/>
      <c r="GU2175" s="255"/>
      <c r="GV2175" s="255"/>
      <c r="GW2175" s="255"/>
      <c r="GX2175" s="255"/>
      <c r="GY2175" s="255"/>
      <c r="GZ2175" s="255"/>
      <c r="HA2175" s="255"/>
      <c r="HB2175" s="255"/>
      <c r="HC2175" s="255"/>
      <c r="HD2175" s="255"/>
      <c r="HE2175" s="255"/>
      <c r="HF2175" s="255"/>
      <c r="HG2175" s="255"/>
      <c r="HH2175" s="255"/>
      <c r="HI2175" s="255"/>
      <c r="HJ2175" s="255"/>
      <c r="HK2175" s="255"/>
      <c r="HL2175" s="255"/>
      <c r="HM2175" s="255"/>
      <c r="HN2175" s="255"/>
      <c r="HO2175" s="255"/>
      <c r="HP2175" s="255"/>
      <c r="HQ2175" s="255"/>
      <c r="HR2175" s="255"/>
      <c r="HS2175" s="255"/>
      <c r="HT2175" s="255"/>
      <c r="HU2175" s="255"/>
      <c r="HV2175" s="255"/>
      <c r="HW2175" s="255"/>
      <c r="HX2175" s="255"/>
      <c r="HY2175" s="255"/>
      <c r="HZ2175" s="255"/>
      <c r="IA2175" s="255"/>
      <c r="IB2175" s="255"/>
      <c r="IC2175" s="255"/>
      <c r="ID2175" s="255"/>
      <c r="IE2175" s="255"/>
      <c r="IF2175" s="255"/>
      <c r="IG2175" s="255"/>
      <c r="IH2175" s="255"/>
      <c r="II2175" s="255"/>
      <c r="IJ2175" s="255"/>
      <c r="IK2175" s="255"/>
      <c r="IL2175" s="255"/>
      <c r="IM2175" s="255"/>
      <c r="IN2175" s="255"/>
      <c r="IO2175" s="255"/>
      <c r="IP2175" s="255"/>
      <c r="IQ2175" s="255"/>
      <c r="IR2175" s="255"/>
      <c r="IS2175" s="255"/>
      <c r="IT2175" s="255"/>
      <c r="IU2175" s="255"/>
      <c r="IV2175" s="255"/>
    </row>
    <row r="2176" spans="1:256">
      <c r="A2176" s="16">
        <v>41498.590729166666</v>
      </c>
      <c r="B2176" s="300">
        <v>2</v>
      </c>
      <c r="C2176" s="5">
        <v>0.96499999999999997</v>
      </c>
      <c r="D2176" s="5">
        <v>0.99</v>
      </c>
      <c r="E2176" s="5">
        <v>0.96499999999999997</v>
      </c>
      <c r="F2176" s="5">
        <v>0.99</v>
      </c>
      <c r="G2176" s="6">
        <v>185108</v>
      </c>
      <c r="H2176" s="113">
        <f t="shared" si="3895"/>
        <v>0.99</v>
      </c>
      <c r="I2176" s="19">
        <f t="shared" si="3868"/>
        <v>1.0204081632653071E-2</v>
      </c>
      <c r="J2176" s="8">
        <f t="shared" si="3869"/>
        <v>1.0036310733535765</v>
      </c>
      <c r="K2176" s="8">
        <f t="shared" si="3870"/>
        <v>0.94856892664642378</v>
      </c>
      <c r="L2176" s="8">
        <f t="shared" si="3871"/>
        <v>0.97610000000000008</v>
      </c>
      <c r="M2176" s="19">
        <f t="shared" si="3872"/>
        <v>5.8047596922471141E-2</v>
      </c>
      <c r="N2176" s="19">
        <f t="shared" si="3864"/>
        <v>-8.2917850338518145E-2</v>
      </c>
      <c r="O2176" s="19">
        <f t="shared" si="3865"/>
        <v>-9.3484283859525825E-5</v>
      </c>
      <c r="P2176" s="19">
        <f t="shared" si="3873"/>
        <v>4.866476385364007E-3</v>
      </c>
      <c r="Q2176" s="303">
        <v>399</v>
      </c>
      <c r="R2176" s="306">
        <v>181925.67300000001</v>
      </c>
      <c r="S2176" s="66">
        <f t="shared" si="3874"/>
        <v>455.95406766917296</v>
      </c>
      <c r="T2176" t="str">
        <f t="shared" si="3899"/>
        <v/>
      </c>
      <c r="U2176" t="str">
        <f t="shared" si="3899"/>
        <v/>
      </c>
      <c r="V2176" t="str">
        <f t="shared" si="3899"/>
        <v/>
      </c>
      <c r="W2176" t="str">
        <f t="shared" si="3899"/>
        <v/>
      </c>
      <c r="X2176" s="63"/>
      <c r="Y2176" s="219">
        <f t="shared" si="3875"/>
        <v>4.6153846153846196E-4</v>
      </c>
      <c r="Z2176" s="78">
        <f t="shared" si="3876"/>
        <v>0.97829995001130965</v>
      </c>
      <c r="AA2176" s="78">
        <f t="shared" si="3877"/>
        <v>0.95776329638800695</v>
      </c>
      <c r="AB2176" s="74">
        <f t="shared" si="3009"/>
        <v>2175</v>
      </c>
      <c r="AC2176" s="80">
        <f t="shared" si="3878"/>
        <v>-3.2746134722781255E-3</v>
      </c>
      <c r="AD2176" s="79">
        <f t="shared" si="3896"/>
        <v>2.0536653623302703E-2</v>
      </c>
      <c r="AE2176" s="81">
        <f t="shared" si="3879"/>
        <v>2.3811267095580829E-2</v>
      </c>
      <c r="AF2176" s="19">
        <f t="shared" si="3880"/>
        <v>2.1442305944226681E-2</v>
      </c>
      <c r="AG2176" s="93">
        <f t="shared" si="3881"/>
        <v>-0.10208594284080935</v>
      </c>
      <c r="AH2176" s="91">
        <f t="shared" si="3882"/>
        <v>-7.6662385232020337E-4</v>
      </c>
      <c r="AI2176" s="96">
        <f t="shared" si="3883"/>
        <v>2168.2098874794806</v>
      </c>
      <c r="AJ2176" s="5">
        <f t="shared" si="3897"/>
        <v>1.0000000000000009E-2</v>
      </c>
      <c r="AK2176" s="5">
        <f t="shared" si="3898"/>
        <v>1.0000000000000009E-2</v>
      </c>
      <c r="AL2176" s="5">
        <f t="shared" si="3884"/>
        <v>0</v>
      </c>
      <c r="AM2176" s="95">
        <f t="shared" si="3900"/>
        <v>6.571428571428577E-3</v>
      </c>
      <c r="AN2176" s="95">
        <f t="shared" si="3885"/>
        <v>-5.857142857142862E-3</v>
      </c>
      <c r="AO2176" s="78">
        <f t="shared" si="3886"/>
        <v>1.1219512195121952</v>
      </c>
      <c r="AP2176" s="296">
        <f t="shared" si="3887"/>
        <v>52.873563218390807</v>
      </c>
      <c r="AQ2176" s="8"/>
      <c r="AR2176" s="8">
        <f t="shared" si="3888"/>
        <v>1</v>
      </c>
      <c r="AS2176" s="114">
        <f t="shared" si="3889"/>
        <v>185108</v>
      </c>
      <c r="AT2176" s="103">
        <f t="shared" si="3890"/>
        <v>0.10134170598627183</v>
      </c>
      <c r="AU2176" s="5">
        <f t="shared" si="3891"/>
        <v>0.99</v>
      </c>
      <c r="AV2176" s="93">
        <f t="shared" si="3892"/>
        <v>1.0174924569332224</v>
      </c>
      <c r="AW2176" s="210">
        <f t="shared" si="3893"/>
        <v>2.5906735751295359E-2</v>
      </c>
      <c r="AX2176" s="276">
        <f t="shared" si="3901"/>
        <v>-1.4773629909759419E-2</v>
      </c>
      <c r="AY2176" s="19">
        <f t="shared" si="3866"/>
        <v>8.6637197717437567E-2</v>
      </c>
      <c r="AZ2176" s="255"/>
      <c r="BA2176" s="255"/>
      <c r="BB2176" s="255"/>
      <c r="BC2176" s="255"/>
      <c r="BD2176" s="255"/>
      <c r="BE2176" s="255"/>
      <c r="BF2176" s="255"/>
      <c r="BG2176" s="255"/>
      <c r="BH2176" s="255"/>
      <c r="BI2176" s="255"/>
      <c r="BJ2176" s="255"/>
      <c r="BK2176" s="255"/>
      <c r="BL2176" s="255"/>
      <c r="BM2176" s="255"/>
      <c r="BN2176" s="255"/>
      <c r="BO2176" s="255"/>
      <c r="BP2176" s="255"/>
      <c r="BQ2176" s="255"/>
      <c r="BR2176" s="255"/>
      <c r="BS2176" s="255"/>
      <c r="BT2176" s="255"/>
      <c r="BU2176" s="255"/>
      <c r="BV2176" s="255"/>
      <c r="BW2176" s="255"/>
      <c r="BX2176" s="255"/>
      <c r="BY2176" s="255"/>
      <c r="BZ2176" s="255"/>
      <c r="CA2176" s="255"/>
      <c r="CB2176" s="255"/>
      <c r="CC2176" s="255"/>
      <c r="CD2176" s="255"/>
      <c r="CE2176" s="255"/>
      <c r="CF2176" s="255"/>
      <c r="CG2176" s="255"/>
      <c r="CH2176" s="255"/>
      <c r="CI2176" s="255"/>
      <c r="CJ2176" s="255"/>
      <c r="CK2176" s="255"/>
      <c r="CL2176" s="255"/>
      <c r="CM2176" s="255"/>
      <c r="CN2176" s="255"/>
      <c r="CO2176" s="255"/>
      <c r="CP2176" s="255"/>
      <c r="CQ2176" s="255"/>
      <c r="CR2176" s="255"/>
      <c r="CS2176" s="255"/>
      <c r="CT2176" s="255"/>
      <c r="CU2176" s="255"/>
      <c r="CV2176" s="255"/>
      <c r="CW2176" s="255"/>
      <c r="CX2176" s="255"/>
      <c r="CY2176" s="255"/>
      <c r="CZ2176" s="255"/>
      <c r="DA2176" s="255"/>
      <c r="DB2176" s="255"/>
      <c r="DC2176" s="255"/>
      <c r="DD2176" s="255"/>
      <c r="DE2176" s="255"/>
      <c r="DF2176" s="255"/>
      <c r="DG2176" s="255"/>
      <c r="DH2176" s="255"/>
      <c r="DI2176" s="255"/>
      <c r="DJ2176" s="255"/>
      <c r="DK2176" s="255"/>
      <c r="DL2176" s="255"/>
      <c r="DM2176" s="255"/>
      <c r="DN2176" s="255"/>
      <c r="DO2176" s="255"/>
      <c r="DP2176" s="255"/>
      <c r="DQ2176" s="255"/>
      <c r="DR2176" s="255"/>
      <c r="DS2176" s="255"/>
      <c r="DT2176" s="255"/>
      <c r="DU2176" s="255"/>
      <c r="DV2176" s="255"/>
      <c r="DW2176" s="255"/>
      <c r="DX2176" s="255"/>
      <c r="DY2176" s="255"/>
      <c r="DZ2176" s="255"/>
      <c r="EA2176" s="255"/>
      <c r="EB2176" s="255"/>
      <c r="EC2176" s="255"/>
      <c r="ED2176" s="255"/>
      <c r="EE2176" s="255"/>
      <c r="EF2176" s="255"/>
      <c r="EG2176" s="255"/>
      <c r="EH2176" s="255"/>
      <c r="EI2176" s="255"/>
      <c r="EJ2176" s="255"/>
      <c r="EK2176" s="255"/>
      <c r="EL2176" s="255"/>
      <c r="EM2176" s="255"/>
      <c r="EN2176" s="255"/>
      <c r="EO2176" s="255"/>
      <c r="EP2176" s="255"/>
      <c r="EQ2176" s="255"/>
      <c r="ER2176" s="255"/>
      <c r="ES2176" s="255"/>
      <c r="ET2176" s="255"/>
      <c r="EU2176" s="255"/>
      <c r="EV2176" s="255"/>
      <c r="EW2176" s="255"/>
      <c r="EX2176" s="255"/>
      <c r="EY2176" s="255"/>
      <c r="EZ2176" s="255"/>
      <c r="FA2176" s="255"/>
      <c r="FB2176" s="255"/>
      <c r="FC2176" s="255"/>
      <c r="FD2176" s="255"/>
      <c r="FE2176" s="255"/>
      <c r="FF2176" s="255"/>
      <c r="FG2176" s="255"/>
      <c r="FH2176" s="255"/>
      <c r="FI2176" s="255"/>
      <c r="FJ2176" s="255"/>
      <c r="FK2176" s="255"/>
      <c r="FL2176" s="255"/>
      <c r="FM2176" s="255"/>
      <c r="FN2176" s="255"/>
      <c r="FO2176" s="255"/>
      <c r="FP2176" s="255"/>
      <c r="FQ2176" s="255"/>
      <c r="FR2176" s="255"/>
      <c r="FS2176" s="255"/>
      <c r="FT2176" s="255"/>
      <c r="FU2176" s="255"/>
      <c r="FV2176" s="255"/>
      <c r="FW2176" s="255"/>
      <c r="FX2176" s="255"/>
      <c r="FY2176" s="255"/>
      <c r="FZ2176" s="255"/>
      <c r="GA2176" s="255"/>
      <c r="GB2176" s="255"/>
      <c r="GC2176" s="255"/>
      <c r="GD2176" s="255"/>
      <c r="GE2176" s="255"/>
      <c r="GF2176" s="255"/>
      <c r="GG2176" s="255"/>
      <c r="GH2176" s="255"/>
      <c r="GI2176" s="255"/>
      <c r="GJ2176" s="255"/>
      <c r="GK2176" s="255"/>
      <c r="GL2176" s="255"/>
      <c r="GM2176" s="255"/>
      <c r="GN2176" s="255"/>
      <c r="GO2176" s="255"/>
      <c r="GP2176" s="255"/>
      <c r="GQ2176" s="255"/>
      <c r="GR2176" s="255"/>
      <c r="GS2176" s="255"/>
      <c r="GT2176" s="255"/>
      <c r="GU2176" s="255"/>
      <c r="GV2176" s="255"/>
      <c r="GW2176" s="255"/>
      <c r="GX2176" s="255"/>
      <c r="GY2176" s="255"/>
      <c r="GZ2176" s="255"/>
      <c r="HA2176" s="255"/>
      <c r="HB2176" s="255"/>
      <c r="HC2176" s="255"/>
      <c r="HD2176" s="255"/>
      <c r="HE2176" s="255"/>
      <c r="HF2176" s="255"/>
      <c r="HG2176" s="255"/>
      <c r="HH2176" s="255"/>
      <c r="HI2176" s="255"/>
      <c r="HJ2176" s="255"/>
      <c r="HK2176" s="255"/>
      <c r="HL2176" s="255"/>
      <c r="HM2176" s="255"/>
      <c r="HN2176" s="255"/>
      <c r="HO2176" s="255"/>
      <c r="HP2176" s="255"/>
      <c r="HQ2176" s="255"/>
      <c r="HR2176" s="255"/>
      <c r="HS2176" s="255"/>
      <c r="HT2176" s="255"/>
      <c r="HU2176" s="255"/>
      <c r="HV2176" s="255"/>
      <c r="HW2176" s="255"/>
      <c r="HX2176" s="255"/>
      <c r="HY2176" s="255"/>
      <c r="HZ2176" s="255"/>
      <c r="IA2176" s="255"/>
      <c r="IB2176" s="255"/>
      <c r="IC2176" s="255"/>
      <c r="ID2176" s="255"/>
      <c r="IE2176" s="255"/>
      <c r="IF2176" s="255"/>
      <c r="IG2176" s="255"/>
      <c r="IH2176" s="255"/>
      <c r="II2176" s="255"/>
      <c r="IJ2176" s="255"/>
      <c r="IK2176" s="255"/>
      <c r="IL2176" s="255"/>
      <c r="IM2176" s="255"/>
      <c r="IN2176" s="255"/>
      <c r="IO2176" s="255"/>
      <c r="IP2176" s="255"/>
      <c r="IQ2176" s="255"/>
      <c r="IR2176" s="255"/>
      <c r="IS2176" s="255"/>
      <c r="IT2176" s="255"/>
      <c r="IU2176" s="255"/>
      <c r="IV2176" s="255"/>
    </row>
    <row r="2177" spans="1:256" ht="13">
      <c r="A2177" s="16">
        <v>41499.351770833331</v>
      </c>
      <c r="B2177" s="300">
        <v>3</v>
      </c>
      <c r="C2177" s="5">
        <v>0.99</v>
      </c>
      <c r="D2177" s="5">
        <v>0.995</v>
      </c>
      <c r="E2177" s="5">
        <v>0.98</v>
      </c>
      <c r="F2177" s="5">
        <v>0.99</v>
      </c>
      <c r="G2177" s="6">
        <v>345093</v>
      </c>
      <c r="H2177" s="113">
        <f t="shared" si="3895"/>
        <v>0.99</v>
      </c>
      <c r="I2177" s="19">
        <f t="shared" si="3868"/>
        <v>0</v>
      </c>
      <c r="J2177" s="8">
        <f t="shared" si="3869"/>
        <v>1.0034842470835752</v>
      </c>
      <c r="K2177" s="8">
        <f t="shared" si="3870"/>
        <v>0.95271575291642452</v>
      </c>
      <c r="L2177" s="8">
        <f t="shared" si="3871"/>
        <v>0.97809999999999986</v>
      </c>
      <c r="M2177" s="19">
        <f t="shared" si="3872"/>
        <v>5.3288185916670013E-2</v>
      </c>
      <c r="N2177" s="19">
        <f t="shared" ref="N2177:N2183" si="3902">IF(A2178&gt;A2177,(M2177-M2176)/M2176, (M2177-M2178)/M2178)</f>
        <v>-8.1991525198843937E-2</v>
      </c>
      <c r="O2177" s="19">
        <f t="shared" ref="O2177:O2183" si="3903">IF(A2178&gt;A2177,(J2177-J2176)/J2176, (J2177-J2178)/J2178)</f>
        <v>-1.4629506190026202E-4</v>
      </c>
      <c r="P2177" s="19">
        <f t="shared" si="3873"/>
        <v>4.3716657308831008E-3</v>
      </c>
      <c r="Q2177" s="303">
        <v>309</v>
      </c>
      <c r="R2177" s="306">
        <v>340254.10399999999</v>
      </c>
      <c r="S2177" s="66">
        <f t="shared" si="3874"/>
        <v>1101.1459676375405</v>
      </c>
      <c r="T2177" t="str">
        <f t="shared" ref="T2177:W2178" si="3904">IF(C2177&gt;$J2177,"BrokeBandUpper", IF(C2177&lt;$K2177,"BrokeBandLower", ""))</f>
        <v/>
      </c>
      <c r="U2177" t="str">
        <f t="shared" si="3904"/>
        <v/>
      </c>
      <c r="V2177" t="str">
        <f t="shared" si="3904"/>
        <v/>
      </c>
      <c r="W2177" t="str">
        <f t="shared" si="3904"/>
        <v/>
      </c>
      <c r="X2177" s="63"/>
      <c r="Y2177" s="287">
        <f t="shared" si="3875"/>
        <v>1.0681318681318691E-3</v>
      </c>
      <c r="Z2177" s="288">
        <f t="shared" si="3876"/>
        <v>0.98010175770956798</v>
      </c>
      <c r="AA2177" s="288">
        <f t="shared" si="3877"/>
        <v>0.96014881245529438</v>
      </c>
      <c r="AB2177" s="289">
        <f t="shared" si="3009"/>
        <v>2176</v>
      </c>
      <c r="AC2177" s="290">
        <f t="shared" si="3878"/>
        <v>-3.0866574730457827E-3</v>
      </c>
      <c r="AD2177" s="284">
        <f t="shared" si="3896"/>
        <v>1.9952945254273602E-2</v>
      </c>
      <c r="AE2177" s="291">
        <f t="shared" si="3879"/>
        <v>2.3039602727319385E-2</v>
      </c>
      <c r="AF2177" s="213">
        <f t="shared" si="3880"/>
        <v>2.0781096633604005E-2</v>
      </c>
      <c r="AG2177" s="213">
        <f t="shared" si="3881"/>
        <v>-5.7397919120384951E-2</v>
      </c>
      <c r="AH2177" s="292">
        <f t="shared" si="3882"/>
        <v>-6.0184543892511169E-4</v>
      </c>
      <c r="AI2177" s="293">
        <f t="shared" si="3883"/>
        <v>2168.2072732127076</v>
      </c>
      <c r="AJ2177" s="294">
        <f t="shared" si="3897"/>
        <v>0</v>
      </c>
      <c r="AK2177" s="294">
        <f t="shared" si="3898"/>
        <v>0</v>
      </c>
      <c r="AL2177" s="294">
        <f t="shared" si="3884"/>
        <v>0</v>
      </c>
      <c r="AM2177" s="295">
        <f t="shared" si="3900"/>
        <v>5.857142857142862E-3</v>
      </c>
      <c r="AN2177" s="295">
        <f t="shared" si="3885"/>
        <v>-5.857142857142862E-3</v>
      </c>
      <c r="AO2177" s="288">
        <f t="shared" si="3886"/>
        <v>1</v>
      </c>
      <c r="AP2177" s="296">
        <f t="shared" si="3887"/>
        <v>50</v>
      </c>
      <c r="AQ2177" s="285"/>
      <c r="AR2177" s="285">
        <f t="shared" si="3888"/>
        <v>0.33333333333333331</v>
      </c>
      <c r="AS2177" s="286">
        <f t="shared" si="3889"/>
        <v>115031</v>
      </c>
      <c r="AT2177" s="103">
        <f t="shared" si="3890"/>
        <v>0.11164338076556517</v>
      </c>
      <c r="AU2177" s="294">
        <f t="shared" si="3891"/>
        <v>0.99</v>
      </c>
      <c r="AV2177" s="213">
        <f t="shared" si="3892"/>
        <v>0.33807380615752985</v>
      </c>
      <c r="AW2177" s="298">
        <f t="shared" si="3893"/>
        <v>1.5306122448979605E-2</v>
      </c>
      <c r="AX2177" s="297">
        <f t="shared" si="3901"/>
        <v>-1.2681183762368334E-2</v>
      </c>
      <c r="AY2177" s="213">
        <f t="shared" si="3866"/>
        <v>0.14163385438597056</v>
      </c>
      <c r="AZ2177" s="255"/>
      <c r="BA2177" s="255"/>
      <c r="BB2177" s="255"/>
      <c r="BC2177" s="255"/>
      <c r="BD2177" s="255"/>
      <c r="BE2177" s="255"/>
      <c r="BF2177" s="255"/>
      <c r="BG2177" s="255"/>
      <c r="BH2177" s="255"/>
      <c r="BI2177" s="255"/>
      <c r="BJ2177" s="255"/>
      <c r="BK2177" s="255"/>
      <c r="BL2177" s="255"/>
      <c r="BM2177" s="255"/>
      <c r="BN2177" s="255"/>
      <c r="BO2177" s="255"/>
      <c r="BP2177" s="255"/>
      <c r="BQ2177" s="255"/>
      <c r="BR2177" s="255"/>
      <c r="BS2177" s="255"/>
      <c r="BT2177" s="255"/>
      <c r="BU2177" s="255"/>
      <c r="BV2177" s="255"/>
      <c r="BW2177" s="255"/>
      <c r="BX2177" s="255"/>
      <c r="BY2177" s="255"/>
      <c r="BZ2177" s="255"/>
      <c r="CA2177" s="255"/>
      <c r="CB2177" s="255"/>
      <c r="CC2177" s="255"/>
      <c r="CD2177" s="255"/>
      <c r="CE2177" s="255"/>
      <c r="CF2177" s="255"/>
      <c r="CG2177" s="255"/>
      <c r="CH2177" s="255"/>
      <c r="CI2177" s="255"/>
      <c r="CJ2177" s="255"/>
      <c r="CK2177" s="255"/>
      <c r="CL2177" s="255"/>
      <c r="CM2177" s="255"/>
      <c r="CN2177" s="255"/>
      <c r="CO2177" s="255"/>
      <c r="CP2177" s="255"/>
      <c r="CQ2177" s="255"/>
      <c r="CR2177" s="255"/>
      <c r="CS2177" s="255"/>
      <c r="CT2177" s="255"/>
      <c r="CU2177" s="255"/>
      <c r="CV2177" s="255"/>
      <c r="CW2177" s="255"/>
      <c r="CX2177" s="255"/>
      <c r="CY2177" s="255"/>
      <c r="CZ2177" s="255"/>
      <c r="DA2177" s="255"/>
      <c r="DB2177" s="255"/>
      <c r="DC2177" s="255"/>
      <c r="DD2177" s="255"/>
      <c r="DE2177" s="255"/>
      <c r="DF2177" s="255"/>
      <c r="DG2177" s="255"/>
      <c r="DH2177" s="255"/>
      <c r="DI2177" s="255"/>
      <c r="DJ2177" s="255"/>
      <c r="DK2177" s="255"/>
      <c r="DL2177" s="255"/>
      <c r="DM2177" s="255"/>
      <c r="DN2177" s="255"/>
      <c r="DO2177" s="255"/>
      <c r="DP2177" s="255"/>
      <c r="DQ2177" s="255"/>
      <c r="DR2177" s="255"/>
      <c r="DS2177" s="255"/>
      <c r="DT2177" s="255"/>
      <c r="DU2177" s="255"/>
      <c r="DV2177" s="255"/>
      <c r="DW2177" s="255"/>
      <c r="DX2177" s="255"/>
      <c r="DY2177" s="255"/>
      <c r="DZ2177" s="255"/>
      <c r="EA2177" s="255"/>
      <c r="EB2177" s="255"/>
      <c r="EC2177" s="255"/>
      <c r="ED2177" s="255"/>
      <c r="EE2177" s="255"/>
      <c r="EF2177" s="255"/>
      <c r="EG2177" s="255"/>
      <c r="EH2177" s="255"/>
      <c r="EI2177" s="255"/>
      <c r="EJ2177" s="255"/>
      <c r="EK2177" s="255"/>
      <c r="EL2177" s="255"/>
      <c r="EM2177" s="255"/>
      <c r="EN2177" s="255"/>
      <c r="EO2177" s="255"/>
      <c r="EP2177" s="255"/>
      <c r="EQ2177" s="255"/>
      <c r="ER2177" s="255"/>
      <c r="ES2177" s="255"/>
      <c r="ET2177" s="255"/>
      <c r="EU2177" s="255"/>
      <c r="EV2177" s="255"/>
      <c r="EW2177" s="255"/>
      <c r="EX2177" s="255"/>
      <c r="EY2177" s="255"/>
      <c r="EZ2177" s="255"/>
      <c r="FA2177" s="255"/>
      <c r="FB2177" s="255"/>
      <c r="FC2177" s="255"/>
      <c r="FD2177" s="255"/>
      <c r="FE2177" s="255"/>
      <c r="FF2177" s="255"/>
      <c r="FG2177" s="255"/>
      <c r="FH2177" s="255"/>
      <c r="FI2177" s="255"/>
      <c r="FJ2177" s="255"/>
      <c r="FK2177" s="255"/>
      <c r="FL2177" s="255"/>
      <c r="FM2177" s="255"/>
      <c r="FN2177" s="255"/>
      <c r="FO2177" s="255"/>
      <c r="FP2177" s="255"/>
      <c r="FQ2177" s="255"/>
      <c r="FR2177" s="255"/>
      <c r="FS2177" s="255"/>
      <c r="FT2177" s="255"/>
      <c r="FU2177" s="255"/>
      <c r="FV2177" s="255"/>
      <c r="FW2177" s="255"/>
      <c r="FX2177" s="255"/>
      <c r="FY2177" s="255"/>
      <c r="FZ2177" s="255"/>
      <c r="GA2177" s="255"/>
      <c r="GB2177" s="255"/>
      <c r="GC2177" s="255"/>
      <c r="GD2177" s="255"/>
      <c r="GE2177" s="255"/>
      <c r="GF2177" s="255"/>
      <c r="GG2177" s="255"/>
      <c r="GH2177" s="255"/>
      <c r="GI2177" s="255"/>
      <c r="GJ2177" s="255"/>
      <c r="GK2177" s="255"/>
      <c r="GL2177" s="255"/>
      <c r="GM2177" s="255"/>
      <c r="GN2177" s="255"/>
      <c r="GO2177" s="255"/>
      <c r="GP2177" s="255"/>
      <c r="GQ2177" s="255"/>
      <c r="GR2177" s="255"/>
      <c r="GS2177" s="255"/>
      <c r="GT2177" s="255"/>
      <c r="GU2177" s="255"/>
      <c r="GV2177" s="255"/>
      <c r="GW2177" s="255"/>
      <c r="GX2177" s="255"/>
      <c r="GY2177" s="255"/>
      <c r="GZ2177" s="255"/>
      <c r="HA2177" s="255"/>
      <c r="HB2177" s="255"/>
      <c r="HC2177" s="255"/>
      <c r="HD2177" s="255"/>
      <c r="HE2177" s="255"/>
      <c r="HF2177" s="255"/>
      <c r="HG2177" s="255"/>
      <c r="HH2177" s="255"/>
      <c r="HI2177" s="255"/>
      <c r="HJ2177" s="255"/>
      <c r="HK2177" s="255"/>
      <c r="HL2177" s="255"/>
      <c r="HM2177" s="255"/>
      <c r="HN2177" s="255"/>
      <c r="HO2177" s="255"/>
      <c r="HP2177" s="255"/>
      <c r="HQ2177" s="255"/>
      <c r="HR2177" s="255"/>
      <c r="HS2177" s="255"/>
      <c r="HT2177" s="255"/>
      <c r="HU2177" s="255"/>
      <c r="HV2177" s="255"/>
      <c r="HW2177" s="255"/>
      <c r="HX2177" s="255"/>
      <c r="HY2177" s="255"/>
      <c r="HZ2177" s="255"/>
      <c r="IA2177" s="255"/>
      <c r="IB2177" s="255"/>
      <c r="IC2177" s="255"/>
      <c r="ID2177" s="255"/>
      <c r="IE2177" s="255"/>
      <c r="IF2177" s="255"/>
      <c r="IG2177" s="255"/>
      <c r="IH2177" s="255"/>
      <c r="II2177" s="255"/>
      <c r="IJ2177" s="255"/>
      <c r="IK2177" s="255"/>
      <c r="IL2177" s="255"/>
      <c r="IM2177" s="255"/>
      <c r="IN2177" s="255"/>
      <c r="IO2177" s="255"/>
      <c r="IP2177" s="255"/>
      <c r="IQ2177" s="255"/>
      <c r="IR2177" s="255"/>
      <c r="IS2177" s="255"/>
      <c r="IT2177" s="255"/>
      <c r="IU2177" s="255"/>
      <c r="IV2177" s="255"/>
    </row>
    <row r="2178" spans="1:256">
      <c r="A2178" s="16">
        <v>41507.322233796294</v>
      </c>
      <c r="B2178" s="300">
        <v>4</v>
      </c>
      <c r="C2178" s="5">
        <v>1.07</v>
      </c>
      <c r="D2178" s="5">
        <v>1.07</v>
      </c>
      <c r="E2178" s="5">
        <v>1.0449999999999999</v>
      </c>
      <c r="F2178" s="5">
        <v>1.0449999999999999</v>
      </c>
      <c r="G2178" s="6">
        <v>110811</v>
      </c>
      <c r="H2178" s="113">
        <f t="shared" si="3895"/>
        <v>1.0449999999999999</v>
      </c>
      <c r="I2178" s="19">
        <f t="shared" si="3868"/>
        <v>5.555555555555549E-2</v>
      </c>
      <c r="J2178" s="8">
        <f t="shared" ref="J2178:J2183" si="3905">(L2178)+2*STDEVPA(H2159:H2178)</f>
        <v>1.0170977406651169</v>
      </c>
      <c r="K2178" s="8">
        <f t="shared" ref="K2178:K2183" si="3906">(L2178)-(2*STDEVPA(H2159:H2178))</f>
        <v>0.94960225933488263</v>
      </c>
      <c r="L2178" s="8">
        <f t="shared" ref="L2178:L2183" si="3907">AVERAGE(H2159:H2178)</f>
        <v>0.98334999999999972</v>
      </c>
      <c r="M2178" s="19">
        <f t="shared" ref="M2178:M2183" si="3908">(J2178-K2178)/K2178</f>
        <v>7.1077633468889678E-2</v>
      </c>
      <c r="N2178" s="19">
        <f t="shared" si="3902"/>
        <v>0.33383473740386116</v>
      </c>
      <c r="O2178" s="19">
        <f t="shared" si="3903"/>
        <v>1.3566225499908555E-2</v>
      </c>
      <c r="P2178" s="19">
        <f t="shared" si="3873"/>
        <v>-3.2680194192349198E-3</v>
      </c>
      <c r="Q2178" s="303">
        <v>123</v>
      </c>
      <c r="R2178" s="306">
        <v>117181.22100000001</v>
      </c>
      <c r="S2178" s="66">
        <f t="shared" ref="S2178:S2183" si="3909">R2178/Q2178</f>
        <v>952.69285365853659</v>
      </c>
      <c r="T2178" t="str">
        <f t="shared" si="3904"/>
        <v>BrokeBandUpper</v>
      </c>
      <c r="U2178" t="str">
        <f t="shared" si="3904"/>
        <v>BrokeBandUpper</v>
      </c>
      <c r="V2178" t="str">
        <f t="shared" si="3904"/>
        <v>BrokeBandUpper</v>
      </c>
      <c r="W2178" t="str">
        <f t="shared" si="3904"/>
        <v>BrokeBandUpper</v>
      </c>
      <c r="X2178" s="63"/>
      <c r="Y2178" s="219">
        <f t="shared" ref="Y2178:Y2183" si="3910">SLOPE(H2165:H2178,AB2165:AB2178)</f>
        <v>2.9164835164835158E-3</v>
      </c>
      <c r="Z2178" s="78">
        <f t="shared" ref="Z2178:Z2183" si="3911">Z2177+(0.154*(F2178-Z2177))</f>
        <v>0.99009608702229446</v>
      </c>
      <c r="AA2178" s="78">
        <f t="shared" ref="AA2178:AA2183" si="3912">AA2177+(0.074*(F2178-AA2177))</f>
        <v>0.96642780033360254</v>
      </c>
      <c r="AB2178" s="74">
        <f t="shared" si="3009"/>
        <v>2177</v>
      </c>
      <c r="AC2178" s="80">
        <f t="shared" ref="AC2178:AC2183" si="3913">AD2178-AE2178</f>
        <v>5.0294716909802736E-4</v>
      </c>
      <c r="AD2178" s="79">
        <f t="shared" si="3896"/>
        <v>2.366828668869192E-2</v>
      </c>
      <c r="AE2178" s="81">
        <f t="shared" ref="AE2178:AE2183" si="3914">AE2177+(0.2*(AD2178-AE2177))</f>
        <v>2.3165339519593892E-2</v>
      </c>
      <c r="AF2178" s="19">
        <f t="shared" ref="AF2178:AF2183" si="3915">AD2178/AA2178</f>
        <v>2.4490486180676747E-2</v>
      </c>
      <c r="AG2178" s="93">
        <f t="shared" si="3881"/>
        <v>-1.1629423327628707</v>
      </c>
      <c r="AH2178" s="91">
        <f t="shared" ref="AH2178:AH2183" si="3916">SLOPE(AC2165:AC2178,AB2165:AB2178)</f>
        <v>-3.4461635862044861E-4</v>
      </c>
      <c r="AI2178" s="96">
        <f t="shared" ref="AI2178:AI2183" si="3917">INTERCEPT(AB2165:AB2178,AC2165:AC2178)</f>
        <v>2168.8425516828902</v>
      </c>
      <c r="AJ2178" s="5">
        <f t="shared" si="3897"/>
        <v>5.4999999999999938E-2</v>
      </c>
      <c r="AK2178" s="5">
        <f t="shared" si="3898"/>
        <v>5.4999999999999938E-2</v>
      </c>
      <c r="AL2178" s="5">
        <f t="shared" ref="AL2178:AL2183" si="3918">IF(AJ2178&lt;0,AJ2178,0)</f>
        <v>0</v>
      </c>
      <c r="AM2178" s="95">
        <f t="shared" si="3900"/>
        <v>9.7857142857142865E-3</v>
      </c>
      <c r="AN2178" s="95">
        <f t="shared" ref="AN2178:AN2183" si="3919">(AVERAGE(AL2165:AL2178))</f>
        <v>-5.1428571428571478E-3</v>
      </c>
      <c r="AO2178" s="78">
        <f t="shared" ref="AO2178:AO2183" si="3920">ABS(AM2178/AN2178)</f>
        <v>1.9027777777777761</v>
      </c>
      <c r="AP2178" s="296">
        <f t="shared" ref="AP2178:AP2183" si="3921">IF(AN2178=0,100,100-(100/(1+AO2178)))</f>
        <v>65.550239234449748</v>
      </c>
      <c r="AQ2178" s="8"/>
      <c r="AR2178" s="8">
        <f t="shared" ref="AR2178:AR2183" si="3922">IF(ISERROR(((F2178-E2178)-(D2178-F2178))/(D2178-E2178)),0,((F2178-E2178)-(D2178-F2178))/(D2178-E2178))</f>
        <v>-1</v>
      </c>
      <c r="AS2178" s="114">
        <f t="shared" ref="AS2178:AS2183" si="3923">IF(ISERROR(AR2178*G2178),0,AR2178*G2178)</f>
        <v>-110811</v>
      </c>
      <c r="AT2178" s="103">
        <f t="shared" ref="AT2178:AT2183" si="3924">SUM(AS2159:AS2178)/SUM(G2159:G2178)</f>
        <v>0.10790960824988795</v>
      </c>
      <c r="AU2178" s="5">
        <f t="shared" ref="AU2178:AU2183" si="3925">F2178</f>
        <v>1.0449999999999999</v>
      </c>
      <c r="AV2178" s="93">
        <f t="shared" ref="AV2178:AV2183" si="3926">AS2178/R2178</f>
        <v>-0.94563786803347949</v>
      </c>
      <c r="AW2178" s="210">
        <f t="shared" ref="AW2178:AW2183" si="3927">(D2178-E2178)/E2178</f>
        <v>2.3923444976076683E-2</v>
      </c>
      <c r="AX2178" s="276">
        <f t="shared" si="3901"/>
        <v>-9.8816700727178269E-3</v>
      </c>
      <c r="AY2178" s="19">
        <f t="shared" ref="AY2178:AY2185" si="3928">IF((AX2178&gt;AX2177),ABS(AX2178-AX2177)/ABS(AX2177),-1*ABS(AX2178-AX2177)/ABS(AX2177))</f>
        <v>0.2207612271937987</v>
      </c>
      <c r="AZ2178" s="255"/>
      <c r="BA2178" s="255"/>
      <c r="BB2178" s="255"/>
      <c r="BC2178" s="255"/>
      <c r="BD2178" s="255"/>
      <c r="BE2178" s="255"/>
      <c r="BF2178" s="255"/>
      <c r="BG2178" s="255"/>
      <c r="BH2178" s="255"/>
      <c r="BI2178" s="255"/>
      <c r="BJ2178" s="255"/>
      <c r="BK2178" s="255"/>
      <c r="BL2178" s="255"/>
      <c r="BM2178" s="255"/>
      <c r="BN2178" s="255"/>
      <c r="BO2178" s="255"/>
      <c r="BP2178" s="255"/>
      <c r="BQ2178" s="255"/>
      <c r="BR2178" s="255"/>
      <c r="BS2178" s="255"/>
      <c r="BT2178" s="255"/>
      <c r="BU2178" s="255"/>
      <c r="BV2178" s="255"/>
      <c r="BW2178" s="255"/>
      <c r="BX2178" s="255"/>
      <c r="BY2178" s="255"/>
      <c r="BZ2178" s="255"/>
      <c r="CA2178" s="255"/>
      <c r="CB2178" s="255"/>
      <c r="CC2178" s="255"/>
      <c r="CD2178" s="255"/>
      <c r="CE2178" s="255"/>
      <c r="CF2178" s="255"/>
      <c r="CG2178" s="255"/>
      <c r="CH2178" s="255"/>
      <c r="CI2178" s="255"/>
      <c r="CJ2178" s="255"/>
      <c r="CK2178" s="255"/>
      <c r="CL2178" s="255"/>
      <c r="CM2178" s="255"/>
      <c r="CN2178" s="255"/>
      <c r="CO2178" s="255"/>
      <c r="CP2178" s="255"/>
      <c r="CQ2178" s="255"/>
      <c r="CR2178" s="255"/>
      <c r="CS2178" s="255"/>
      <c r="CT2178" s="255"/>
      <c r="CU2178" s="255"/>
      <c r="CV2178" s="255"/>
      <c r="CW2178" s="255"/>
      <c r="CX2178" s="255"/>
      <c r="CY2178" s="255"/>
      <c r="CZ2178" s="255"/>
      <c r="DA2178" s="255"/>
      <c r="DB2178" s="255"/>
      <c r="DC2178" s="255"/>
      <c r="DD2178" s="255"/>
      <c r="DE2178" s="255"/>
      <c r="DF2178" s="255"/>
      <c r="DG2178" s="255"/>
      <c r="DH2178" s="255"/>
      <c r="DI2178" s="255"/>
      <c r="DJ2178" s="255"/>
      <c r="DK2178" s="255"/>
      <c r="DL2178" s="255"/>
      <c r="DM2178" s="255"/>
      <c r="DN2178" s="255"/>
      <c r="DO2178" s="255"/>
      <c r="DP2178" s="255"/>
      <c r="DQ2178" s="255"/>
      <c r="DR2178" s="255"/>
      <c r="DS2178" s="255"/>
      <c r="DT2178" s="255"/>
      <c r="DU2178" s="255"/>
      <c r="DV2178" s="255"/>
      <c r="DW2178" s="255"/>
      <c r="DX2178" s="255"/>
      <c r="DY2178" s="255"/>
      <c r="DZ2178" s="255"/>
      <c r="EA2178" s="255"/>
      <c r="EB2178" s="255"/>
      <c r="EC2178" s="255"/>
      <c r="ED2178" s="255"/>
      <c r="EE2178" s="255"/>
      <c r="EF2178" s="255"/>
      <c r="EG2178" s="255"/>
      <c r="EH2178" s="255"/>
      <c r="EI2178" s="255"/>
      <c r="EJ2178" s="255"/>
      <c r="EK2178" s="255"/>
      <c r="EL2178" s="255"/>
      <c r="EM2178" s="255"/>
      <c r="EN2178" s="255"/>
      <c r="EO2178" s="255"/>
      <c r="EP2178" s="255"/>
      <c r="EQ2178" s="255"/>
      <c r="ER2178" s="255"/>
      <c r="ES2178" s="255"/>
      <c r="ET2178" s="255"/>
      <c r="EU2178" s="255"/>
      <c r="EV2178" s="255"/>
      <c r="EW2178" s="255"/>
      <c r="EX2178" s="255"/>
      <c r="EY2178" s="255"/>
      <c r="EZ2178" s="255"/>
      <c r="FA2178" s="255"/>
      <c r="FB2178" s="255"/>
      <c r="FC2178" s="255"/>
      <c r="FD2178" s="255"/>
      <c r="FE2178" s="255"/>
      <c r="FF2178" s="255"/>
      <c r="FG2178" s="255"/>
      <c r="FH2178" s="255"/>
      <c r="FI2178" s="255"/>
      <c r="FJ2178" s="255"/>
      <c r="FK2178" s="255"/>
      <c r="FL2178" s="255"/>
      <c r="FM2178" s="255"/>
      <c r="FN2178" s="255"/>
      <c r="FO2178" s="255"/>
      <c r="FP2178" s="255"/>
      <c r="FQ2178" s="255"/>
      <c r="FR2178" s="255"/>
      <c r="FS2178" s="255"/>
      <c r="FT2178" s="255"/>
      <c r="FU2178" s="255"/>
      <c r="FV2178" s="255"/>
      <c r="FW2178" s="255"/>
      <c r="FX2178" s="255"/>
      <c r="FY2178" s="255"/>
      <c r="FZ2178" s="255"/>
      <c r="GA2178" s="255"/>
      <c r="GB2178" s="255"/>
      <c r="GC2178" s="255"/>
      <c r="GD2178" s="255"/>
      <c r="GE2178" s="255"/>
      <c r="GF2178" s="255"/>
      <c r="GG2178" s="255"/>
      <c r="GH2178" s="255"/>
      <c r="GI2178" s="255"/>
      <c r="GJ2178" s="255"/>
      <c r="GK2178" s="255"/>
      <c r="GL2178" s="255"/>
      <c r="GM2178" s="255"/>
      <c r="GN2178" s="255"/>
      <c r="GO2178" s="255"/>
      <c r="GP2178" s="255"/>
      <c r="GQ2178" s="255"/>
      <c r="GR2178" s="255"/>
      <c r="GS2178" s="255"/>
      <c r="GT2178" s="255"/>
      <c r="GU2178" s="255"/>
      <c r="GV2178" s="255"/>
      <c r="GW2178" s="255"/>
      <c r="GX2178" s="255"/>
      <c r="GY2178" s="255"/>
      <c r="GZ2178" s="255"/>
      <c r="HA2178" s="255"/>
      <c r="HB2178" s="255"/>
      <c r="HC2178" s="255"/>
      <c r="HD2178" s="255"/>
      <c r="HE2178" s="255"/>
      <c r="HF2178" s="255"/>
      <c r="HG2178" s="255"/>
      <c r="HH2178" s="255"/>
      <c r="HI2178" s="255"/>
      <c r="HJ2178" s="255"/>
      <c r="HK2178" s="255"/>
      <c r="HL2178" s="255"/>
      <c r="HM2178" s="255"/>
      <c r="HN2178" s="255"/>
      <c r="HO2178" s="255"/>
      <c r="HP2178" s="255"/>
      <c r="HQ2178" s="255"/>
      <c r="HR2178" s="255"/>
      <c r="HS2178" s="255"/>
      <c r="HT2178" s="255"/>
      <c r="HU2178" s="255"/>
      <c r="HV2178" s="255"/>
      <c r="HW2178" s="255"/>
      <c r="HX2178" s="255"/>
      <c r="HY2178" s="255"/>
      <c r="HZ2178" s="255"/>
      <c r="IA2178" s="255"/>
      <c r="IB2178" s="255"/>
      <c r="IC2178" s="255"/>
      <c r="ID2178" s="255"/>
      <c r="IE2178" s="255"/>
      <c r="IF2178" s="255"/>
      <c r="IG2178" s="255"/>
      <c r="IH2178" s="255"/>
      <c r="II2178" s="255"/>
      <c r="IJ2178" s="255"/>
      <c r="IK2178" s="255"/>
      <c r="IL2178" s="255"/>
      <c r="IM2178" s="255"/>
      <c r="IN2178" s="255"/>
      <c r="IO2178" s="255"/>
      <c r="IP2178" s="255"/>
      <c r="IQ2178" s="255"/>
      <c r="IR2178" s="255"/>
      <c r="IS2178" s="255"/>
      <c r="IT2178" s="255"/>
      <c r="IU2178" s="255"/>
      <c r="IV2178" s="255"/>
    </row>
    <row r="2179" spans="1:256" ht="13">
      <c r="A2179" s="16">
        <v>41508.340891203705</v>
      </c>
      <c r="B2179" s="300">
        <v>5</v>
      </c>
      <c r="C2179" s="5">
        <v>1.0449999999999999</v>
      </c>
      <c r="D2179" s="5">
        <v>1.0449999999999999</v>
      </c>
      <c r="E2179" s="5">
        <v>1.0149999999999999</v>
      </c>
      <c r="F2179" s="5">
        <v>1.0149999999999999</v>
      </c>
      <c r="G2179" s="6">
        <v>75881</v>
      </c>
      <c r="H2179" s="113">
        <f t="shared" si="3895"/>
        <v>1.0149999999999999</v>
      </c>
      <c r="I2179" s="19">
        <f t="shared" ref="I2179:I2185" si="3929">IF(A2180&gt;A2179,(H2179-H2178)/H2178, (H2179-H2180)/H2180)</f>
        <v>-2.8708133971291894E-2</v>
      </c>
      <c r="J2179" s="8">
        <f t="shared" si="3905"/>
        <v>1.0214972526435717</v>
      </c>
      <c r="K2179" s="8">
        <f t="shared" si="3906"/>
        <v>0.94870274735642801</v>
      </c>
      <c r="L2179" s="8">
        <f t="shared" si="3907"/>
        <v>0.98509999999999986</v>
      </c>
      <c r="M2179" s="19">
        <f t="shared" si="3908"/>
        <v>7.6730572869095723E-2</v>
      </c>
      <c r="N2179" s="19">
        <f t="shared" si="3902"/>
        <v>7.9531902292164919E-2</v>
      </c>
      <c r="O2179" s="19">
        <f t="shared" si="3903"/>
        <v>4.3255547648525742E-3</v>
      </c>
      <c r="P2179" s="19">
        <f t="shared" ref="P2179:P2185" si="3930">IF(A2180&gt;A2179,(K2179-K2178)/K2178, (K2179-K2180)/K2180)</f>
        <v>-9.4725130401927219E-4</v>
      </c>
      <c r="Q2179" s="303">
        <v>419</v>
      </c>
      <c r="R2179" s="306">
        <v>78088.910999999993</v>
      </c>
      <c r="S2179" s="66">
        <f t="shared" si="3909"/>
        <v>186.36971599045344</v>
      </c>
      <c r="T2179" t="str">
        <f t="shared" ref="T2179:W2180" si="3931">IF(C2179&gt;$J2179,"BrokeBandUpper", IF(C2179&lt;$K2179,"BrokeBandLower", ""))</f>
        <v>BrokeBandUpper</v>
      </c>
      <c r="U2179" t="str">
        <f t="shared" si="3931"/>
        <v>BrokeBandUpper</v>
      </c>
      <c r="V2179" t="str">
        <f t="shared" si="3931"/>
        <v/>
      </c>
      <c r="W2179" t="str">
        <f t="shared" si="3931"/>
        <v/>
      </c>
      <c r="X2179" s="63"/>
      <c r="Y2179" s="287">
        <f t="shared" si="3910"/>
        <v>3.4571428571428548E-3</v>
      </c>
      <c r="Z2179" s="288">
        <f t="shared" si="3911"/>
        <v>0.99393128962086108</v>
      </c>
      <c r="AA2179" s="288">
        <f t="shared" si="3912"/>
        <v>0.97002214310891599</v>
      </c>
      <c r="AB2179" s="289">
        <f t="shared" si="3009"/>
        <v>2178</v>
      </c>
      <c r="AC2179" s="290">
        <f t="shared" si="3913"/>
        <v>5.9504559388095721E-4</v>
      </c>
      <c r="AD2179" s="284">
        <f t="shared" si="3896"/>
        <v>2.390914651194509E-2</v>
      </c>
      <c r="AE2179" s="291">
        <f t="shared" si="3914"/>
        <v>2.3314100918064132E-2</v>
      </c>
      <c r="AF2179" s="213">
        <f t="shared" si="3915"/>
        <v>2.464804198728536E-2</v>
      </c>
      <c r="AG2179" s="213">
        <f t="shared" ref="AG2179:AG2185" si="3932">IF(A2180&gt;A2179,(AC2179-AC2178)/AC2178, (AC2179-AC2180)/AC2180)</f>
        <v>0.18311749313172757</v>
      </c>
      <c r="AH2179" s="292">
        <f t="shared" si="3916"/>
        <v>-1.2584222590147936E-4</v>
      </c>
      <c r="AI2179" s="293">
        <f t="shared" si="3917"/>
        <v>2170.4524667290048</v>
      </c>
      <c r="AJ2179" s="294">
        <f t="shared" si="3897"/>
        <v>-3.0000000000000027E-2</v>
      </c>
      <c r="AK2179" s="294">
        <f t="shared" si="3898"/>
        <v>0</v>
      </c>
      <c r="AL2179" s="294">
        <f t="shared" si="3918"/>
        <v>-3.0000000000000027E-2</v>
      </c>
      <c r="AM2179" s="295">
        <f t="shared" si="3900"/>
        <v>9.7857142857142865E-3</v>
      </c>
      <c r="AN2179" s="295">
        <f t="shared" si="3919"/>
        <v>-6.928571428571435E-3</v>
      </c>
      <c r="AO2179" s="288">
        <f t="shared" si="3920"/>
        <v>1.4123711340206173</v>
      </c>
      <c r="AP2179" s="296">
        <f t="shared" si="3921"/>
        <v>58.547008547008524</v>
      </c>
      <c r="AQ2179" s="285"/>
      <c r="AR2179" s="285">
        <f t="shared" si="3922"/>
        <v>-1</v>
      </c>
      <c r="AS2179" s="286">
        <f t="shared" si="3923"/>
        <v>-75881</v>
      </c>
      <c r="AT2179" s="103">
        <f t="shared" si="3924"/>
        <v>5.2877972952504466E-2</v>
      </c>
      <c r="AU2179" s="294">
        <f t="shared" si="3925"/>
        <v>1.0149999999999999</v>
      </c>
      <c r="AV2179" s="213">
        <f t="shared" si="3926"/>
        <v>-0.97172567818239908</v>
      </c>
      <c r="AW2179" s="298">
        <f t="shared" si="3927"/>
        <v>2.9556650246305449E-2</v>
      </c>
      <c r="AX2179" s="297">
        <f t="shared" si="3901"/>
        <v>-7.3170397088084321E-3</v>
      </c>
      <c r="AY2179" s="213">
        <f t="shared" si="3928"/>
        <v>0.25953410152703327</v>
      </c>
      <c r="AZ2179" s="255"/>
      <c r="BA2179" s="255"/>
      <c r="BB2179" s="255"/>
      <c r="BC2179" s="255"/>
      <c r="BD2179" s="255"/>
      <c r="BE2179" s="255"/>
      <c r="BF2179" s="255"/>
      <c r="BG2179" s="255"/>
      <c r="BH2179" s="255"/>
      <c r="BI2179" s="255"/>
      <c r="BJ2179" s="255"/>
      <c r="BK2179" s="255"/>
      <c r="BL2179" s="255"/>
      <c r="BM2179" s="255"/>
      <c r="BN2179" s="255"/>
      <c r="BO2179" s="255"/>
      <c r="BP2179" s="255"/>
      <c r="BQ2179" s="255"/>
      <c r="BR2179" s="255"/>
      <c r="BS2179" s="255"/>
      <c r="BT2179" s="255"/>
      <c r="BU2179" s="255"/>
      <c r="BV2179" s="255"/>
      <c r="BW2179" s="255"/>
      <c r="BX2179" s="255"/>
      <c r="BY2179" s="255"/>
      <c r="BZ2179" s="255"/>
      <c r="CA2179" s="255"/>
      <c r="CB2179" s="255"/>
      <c r="CC2179" s="255"/>
      <c r="CD2179" s="255"/>
      <c r="CE2179" s="255"/>
      <c r="CF2179" s="255"/>
      <c r="CG2179" s="255"/>
      <c r="CH2179" s="255"/>
      <c r="CI2179" s="255"/>
      <c r="CJ2179" s="255"/>
      <c r="CK2179" s="255"/>
      <c r="CL2179" s="255"/>
      <c r="CM2179" s="255"/>
      <c r="CN2179" s="255"/>
      <c r="CO2179" s="255"/>
      <c r="CP2179" s="255"/>
      <c r="CQ2179" s="255"/>
      <c r="CR2179" s="255"/>
      <c r="CS2179" s="255"/>
      <c r="CT2179" s="255"/>
      <c r="CU2179" s="255"/>
      <c r="CV2179" s="255"/>
      <c r="CW2179" s="255"/>
      <c r="CX2179" s="255"/>
      <c r="CY2179" s="255"/>
      <c r="CZ2179" s="255"/>
      <c r="DA2179" s="255"/>
      <c r="DB2179" s="255"/>
      <c r="DC2179" s="255"/>
      <c r="DD2179" s="255"/>
      <c r="DE2179" s="255"/>
      <c r="DF2179" s="255"/>
      <c r="DG2179" s="255"/>
      <c r="DH2179" s="255"/>
      <c r="DI2179" s="255"/>
      <c r="DJ2179" s="255"/>
      <c r="DK2179" s="255"/>
      <c r="DL2179" s="255"/>
      <c r="DM2179" s="255"/>
      <c r="DN2179" s="255"/>
      <c r="DO2179" s="255"/>
      <c r="DP2179" s="255"/>
      <c r="DQ2179" s="255"/>
      <c r="DR2179" s="255"/>
      <c r="DS2179" s="255"/>
      <c r="DT2179" s="255"/>
      <c r="DU2179" s="255"/>
      <c r="DV2179" s="255"/>
      <c r="DW2179" s="255"/>
      <c r="DX2179" s="255"/>
      <c r="DY2179" s="255"/>
      <c r="DZ2179" s="255"/>
      <c r="EA2179" s="255"/>
      <c r="EB2179" s="255"/>
      <c r="EC2179" s="255"/>
      <c r="ED2179" s="255"/>
      <c r="EE2179" s="255"/>
      <c r="EF2179" s="255"/>
      <c r="EG2179" s="255"/>
      <c r="EH2179" s="255"/>
      <c r="EI2179" s="255"/>
      <c r="EJ2179" s="255"/>
      <c r="EK2179" s="255"/>
      <c r="EL2179" s="255"/>
      <c r="EM2179" s="255"/>
      <c r="EN2179" s="255"/>
      <c r="EO2179" s="255"/>
      <c r="EP2179" s="255"/>
      <c r="EQ2179" s="255"/>
      <c r="ER2179" s="255"/>
      <c r="ES2179" s="255"/>
      <c r="ET2179" s="255"/>
      <c r="EU2179" s="255"/>
      <c r="EV2179" s="255"/>
      <c r="EW2179" s="255"/>
      <c r="EX2179" s="255"/>
      <c r="EY2179" s="255"/>
      <c r="EZ2179" s="255"/>
      <c r="FA2179" s="255"/>
      <c r="FB2179" s="255"/>
      <c r="FC2179" s="255"/>
      <c r="FD2179" s="255"/>
      <c r="FE2179" s="255"/>
      <c r="FF2179" s="255"/>
      <c r="FG2179" s="255"/>
      <c r="FH2179" s="255"/>
      <c r="FI2179" s="255"/>
      <c r="FJ2179" s="255"/>
      <c r="FK2179" s="255"/>
      <c r="FL2179" s="255"/>
      <c r="FM2179" s="255"/>
      <c r="FN2179" s="255"/>
      <c r="FO2179" s="255"/>
      <c r="FP2179" s="255"/>
      <c r="FQ2179" s="255"/>
      <c r="FR2179" s="255"/>
      <c r="FS2179" s="255"/>
      <c r="FT2179" s="255"/>
      <c r="FU2179" s="255"/>
      <c r="FV2179" s="255"/>
      <c r="FW2179" s="255"/>
      <c r="FX2179" s="255"/>
      <c r="FY2179" s="255"/>
      <c r="FZ2179" s="255"/>
      <c r="GA2179" s="255"/>
      <c r="GB2179" s="255"/>
      <c r="GC2179" s="255"/>
      <c r="GD2179" s="255"/>
      <c r="GE2179" s="255"/>
      <c r="GF2179" s="255"/>
      <c r="GG2179" s="255"/>
      <c r="GH2179" s="255"/>
      <c r="GI2179" s="255"/>
      <c r="GJ2179" s="255"/>
      <c r="GK2179" s="255"/>
      <c r="GL2179" s="255"/>
      <c r="GM2179" s="255"/>
      <c r="GN2179" s="255"/>
      <c r="GO2179" s="255"/>
      <c r="GP2179" s="255"/>
      <c r="GQ2179" s="255"/>
      <c r="GR2179" s="255"/>
      <c r="GS2179" s="255"/>
      <c r="GT2179" s="255"/>
      <c r="GU2179" s="255"/>
      <c r="GV2179" s="255"/>
      <c r="GW2179" s="255"/>
      <c r="GX2179" s="255"/>
      <c r="GY2179" s="255"/>
      <c r="GZ2179" s="255"/>
      <c r="HA2179" s="255"/>
      <c r="HB2179" s="255"/>
      <c r="HC2179" s="255"/>
      <c r="HD2179" s="255"/>
      <c r="HE2179" s="255"/>
      <c r="HF2179" s="255"/>
      <c r="HG2179" s="255"/>
      <c r="HH2179" s="255"/>
      <c r="HI2179" s="255"/>
      <c r="HJ2179" s="255"/>
      <c r="HK2179" s="255"/>
      <c r="HL2179" s="255"/>
      <c r="HM2179" s="255"/>
      <c r="HN2179" s="255"/>
      <c r="HO2179" s="255"/>
      <c r="HP2179" s="255"/>
      <c r="HQ2179" s="255"/>
      <c r="HR2179" s="255"/>
      <c r="HS2179" s="255"/>
      <c r="HT2179" s="255"/>
      <c r="HU2179" s="255"/>
      <c r="HV2179" s="255"/>
      <c r="HW2179" s="255"/>
      <c r="HX2179" s="255"/>
      <c r="HY2179" s="255"/>
      <c r="HZ2179" s="255"/>
      <c r="IA2179" s="255"/>
      <c r="IB2179" s="255"/>
      <c r="IC2179" s="255"/>
      <c r="ID2179" s="255"/>
      <c r="IE2179" s="255"/>
      <c r="IF2179" s="255"/>
      <c r="IG2179" s="255"/>
      <c r="IH2179" s="255"/>
      <c r="II2179" s="255"/>
      <c r="IJ2179" s="255"/>
      <c r="IK2179" s="255"/>
      <c r="IL2179" s="255"/>
      <c r="IM2179" s="255"/>
      <c r="IN2179" s="255"/>
      <c r="IO2179" s="255"/>
      <c r="IP2179" s="255"/>
      <c r="IQ2179" s="255"/>
      <c r="IR2179" s="255"/>
      <c r="IS2179" s="255"/>
      <c r="IT2179" s="255"/>
      <c r="IU2179" s="255"/>
      <c r="IV2179" s="255"/>
    </row>
    <row r="2180" spans="1:256">
      <c r="A2180" s="16">
        <v>41509.326006944444</v>
      </c>
      <c r="B2180" s="300">
        <v>6</v>
      </c>
      <c r="C2180" s="5">
        <v>1.03</v>
      </c>
      <c r="D2180" s="5">
        <v>1.0449999999999999</v>
      </c>
      <c r="E2180" s="5">
        <v>0.98699999999999999</v>
      </c>
      <c r="F2180" s="5">
        <v>1</v>
      </c>
      <c r="G2180" s="6">
        <v>140353</v>
      </c>
      <c r="H2180" s="113">
        <f t="shared" ref="H2180:H2185" si="3933">F2180</f>
        <v>1</v>
      </c>
      <c r="I2180" s="19">
        <f t="shared" si="3929"/>
        <v>-1.4778325123152615E-2</v>
      </c>
      <c r="J2180" s="8">
        <f t="shared" si="3905"/>
        <v>1.0228568614195988</v>
      </c>
      <c r="K2180" s="8">
        <f t="shared" si="3906"/>
        <v>0.95034313858040109</v>
      </c>
      <c r="L2180" s="8">
        <f t="shared" si="3907"/>
        <v>0.98659999999999992</v>
      </c>
      <c r="M2180" s="19">
        <f t="shared" si="3908"/>
        <v>7.6302674155691655E-2</v>
      </c>
      <c r="N2180" s="19">
        <f t="shared" si="3902"/>
        <v>-5.576639107518119E-3</v>
      </c>
      <c r="O2180" s="19">
        <f t="shared" si="3903"/>
        <v>1.3309960183529119E-3</v>
      </c>
      <c r="P2180" s="19">
        <f t="shared" si="3930"/>
        <v>1.7290887251502662E-3</v>
      </c>
      <c r="Q2180" s="303">
        <v>547</v>
      </c>
      <c r="R2180" s="306">
        <v>140944.60399999999</v>
      </c>
      <c r="S2180" s="66">
        <f t="shared" si="3909"/>
        <v>257.66838025594149</v>
      </c>
      <c r="T2180" t="str">
        <f t="shared" si="3931"/>
        <v>BrokeBandUpper</v>
      </c>
      <c r="U2180" t="str">
        <f t="shared" si="3931"/>
        <v>BrokeBandUpper</v>
      </c>
      <c r="V2180" t="str">
        <f t="shared" si="3931"/>
        <v/>
      </c>
      <c r="W2180" t="str">
        <f t="shared" si="3931"/>
        <v/>
      </c>
      <c r="X2180" s="63"/>
      <c r="Y2180" s="219">
        <f t="shared" si="3910"/>
        <v>3.5582417582417569E-3</v>
      </c>
      <c r="Z2180" s="78">
        <f t="shared" si="3911"/>
        <v>0.9948658710192485</v>
      </c>
      <c r="AA2180" s="78">
        <f t="shared" si="3912"/>
        <v>0.97224050451885624</v>
      </c>
      <c r="AB2180" s="74">
        <f t="shared" si="3009"/>
        <v>2179</v>
      </c>
      <c r="AC2180" s="80">
        <f t="shared" si="3913"/>
        <v>-5.5098753413749396E-4</v>
      </c>
      <c r="AD2180" s="79">
        <f t="shared" ref="AD2180:AD2185" si="3934">Z2180-AA2180</f>
        <v>2.2625366500392263E-2</v>
      </c>
      <c r="AE2180" s="81">
        <f t="shared" si="3914"/>
        <v>2.3176354034529757E-2</v>
      </c>
      <c r="AF2180" s="19">
        <f t="shared" si="3915"/>
        <v>2.3271367933378931E-2</v>
      </c>
      <c r="AG2180" s="93">
        <f t="shared" si="3932"/>
        <v>-1.9259585144457396</v>
      </c>
      <c r="AH2180" s="91">
        <f t="shared" si="3916"/>
        <v>2.9514506129961854E-5</v>
      </c>
      <c r="AI2180" s="96">
        <f t="shared" si="3917"/>
        <v>2172.9136464852018</v>
      </c>
      <c r="AJ2180" s="5">
        <f t="shared" ref="AJ2180:AJ2185" si="3935">F2180-F2179</f>
        <v>-1.4999999999999902E-2</v>
      </c>
      <c r="AK2180" s="5">
        <f t="shared" si="3898"/>
        <v>0</v>
      </c>
      <c r="AL2180" s="5">
        <f t="shared" si="3918"/>
        <v>-1.4999999999999902E-2</v>
      </c>
      <c r="AM2180" s="95">
        <f t="shared" si="3900"/>
        <v>9.4285714285714285E-3</v>
      </c>
      <c r="AN2180" s="95">
        <f t="shared" si="3919"/>
        <v>-7.9999999999999984E-3</v>
      </c>
      <c r="AO2180" s="78">
        <f t="shared" si="3920"/>
        <v>1.1785714285714288</v>
      </c>
      <c r="AP2180" s="296">
        <f t="shared" si="3921"/>
        <v>54.098360655737707</v>
      </c>
      <c r="AQ2180" s="8"/>
      <c r="AR2180" s="8">
        <f t="shared" si="3922"/>
        <v>-0.55172413793103359</v>
      </c>
      <c r="AS2180" s="114">
        <f t="shared" si="3923"/>
        <v>-77436.137931034362</v>
      </c>
      <c r="AT2180" s="103">
        <f t="shared" si="3924"/>
        <v>8.3880631901649249E-3</v>
      </c>
      <c r="AU2180" s="5">
        <f t="shared" si="3925"/>
        <v>1</v>
      </c>
      <c r="AV2180" s="93">
        <f t="shared" si="3926"/>
        <v>-0.5494083188245672</v>
      </c>
      <c r="AW2180" s="210">
        <f t="shared" si="3927"/>
        <v>5.8763931104356577E-2</v>
      </c>
      <c r="AX2180" s="276">
        <f t="shared" si="3901"/>
        <v>-5.7066052212770895E-3</v>
      </c>
      <c r="AY2180" s="19">
        <f t="shared" si="3928"/>
        <v>0.22009371981303613</v>
      </c>
      <c r="AZ2180" s="255"/>
      <c r="BA2180" s="255"/>
      <c r="BB2180" s="255"/>
      <c r="BC2180" s="255"/>
      <c r="BD2180" s="255"/>
      <c r="BE2180" s="255"/>
      <c r="BF2180" s="255"/>
      <c r="BG2180" s="255"/>
      <c r="BH2180" s="255"/>
      <c r="BI2180" s="255"/>
      <c r="BJ2180" s="255"/>
      <c r="BK2180" s="255"/>
      <c r="BL2180" s="255"/>
      <c r="BM2180" s="255"/>
      <c r="BN2180" s="255"/>
      <c r="BO2180" s="255"/>
      <c r="BP2180" s="255"/>
      <c r="BQ2180" s="255"/>
      <c r="BR2180" s="255"/>
      <c r="BS2180" s="255"/>
      <c r="BT2180" s="255"/>
      <c r="BU2180" s="255"/>
      <c r="BV2180" s="255"/>
      <c r="BW2180" s="255"/>
      <c r="BX2180" s="255"/>
      <c r="BY2180" s="255"/>
      <c r="BZ2180" s="255"/>
      <c r="CA2180" s="255"/>
      <c r="CB2180" s="255"/>
      <c r="CC2180" s="255"/>
      <c r="CD2180" s="255"/>
      <c r="CE2180" s="255"/>
      <c r="CF2180" s="255"/>
      <c r="CG2180" s="255"/>
      <c r="CH2180" s="255"/>
      <c r="CI2180" s="255"/>
      <c r="CJ2180" s="255"/>
      <c r="CK2180" s="255"/>
      <c r="CL2180" s="255"/>
      <c r="CM2180" s="255"/>
      <c r="CN2180" s="255"/>
      <c r="CO2180" s="255"/>
      <c r="CP2180" s="255"/>
      <c r="CQ2180" s="255"/>
      <c r="CR2180" s="255"/>
      <c r="CS2180" s="255"/>
      <c r="CT2180" s="255"/>
      <c r="CU2180" s="255"/>
      <c r="CV2180" s="255"/>
      <c r="CW2180" s="255"/>
      <c r="CX2180" s="255"/>
      <c r="CY2180" s="255"/>
      <c r="CZ2180" s="255"/>
      <c r="DA2180" s="255"/>
      <c r="DB2180" s="255"/>
      <c r="DC2180" s="255"/>
      <c r="DD2180" s="255"/>
      <c r="DE2180" s="255"/>
      <c r="DF2180" s="255"/>
      <c r="DG2180" s="255"/>
      <c r="DH2180" s="255"/>
      <c r="DI2180" s="255"/>
      <c r="DJ2180" s="255"/>
      <c r="DK2180" s="255"/>
      <c r="DL2180" s="255"/>
      <c r="DM2180" s="255"/>
      <c r="DN2180" s="255"/>
      <c r="DO2180" s="255"/>
      <c r="DP2180" s="255"/>
      <c r="DQ2180" s="255"/>
      <c r="DR2180" s="255"/>
      <c r="DS2180" s="255"/>
      <c r="DT2180" s="255"/>
      <c r="DU2180" s="255"/>
      <c r="DV2180" s="255"/>
      <c r="DW2180" s="255"/>
      <c r="DX2180" s="255"/>
      <c r="DY2180" s="255"/>
      <c r="DZ2180" s="255"/>
      <c r="EA2180" s="255"/>
      <c r="EB2180" s="255"/>
      <c r="EC2180" s="255"/>
      <c r="ED2180" s="255"/>
      <c r="EE2180" s="255"/>
      <c r="EF2180" s="255"/>
      <c r="EG2180" s="255"/>
      <c r="EH2180" s="255"/>
      <c r="EI2180" s="255"/>
      <c r="EJ2180" s="255"/>
      <c r="EK2180" s="255"/>
      <c r="EL2180" s="255"/>
      <c r="EM2180" s="255"/>
      <c r="EN2180" s="255"/>
      <c r="EO2180" s="255"/>
      <c r="EP2180" s="255"/>
      <c r="EQ2180" s="255"/>
      <c r="ER2180" s="255"/>
      <c r="ES2180" s="255"/>
      <c r="ET2180" s="255"/>
      <c r="EU2180" s="255"/>
      <c r="EV2180" s="255"/>
      <c r="EW2180" s="255"/>
      <c r="EX2180" s="255"/>
      <c r="EY2180" s="255"/>
      <c r="EZ2180" s="255"/>
      <c r="FA2180" s="255"/>
      <c r="FB2180" s="255"/>
      <c r="FC2180" s="255"/>
      <c r="FD2180" s="255"/>
      <c r="FE2180" s="255"/>
      <c r="FF2180" s="255"/>
      <c r="FG2180" s="255"/>
      <c r="FH2180" s="255"/>
      <c r="FI2180" s="255"/>
      <c r="FJ2180" s="255"/>
      <c r="FK2180" s="255"/>
      <c r="FL2180" s="255"/>
      <c r="FM2180" s="255"/>
      <c r="FN2180" s="255"/>
      <c r="FO2180" s="255"/>
      <c r="FP2180" s="255"/>
      <c r="FQ2180" s="255"/>
      <c r="FR2180" s="255"/>
      <c r="FS2180" s="255"/>
      <c r="FT2180" s="255"/>
      <c r="FU2180" s="255"/>
      <c r="FV2180" s="255"/>
      <c r="FW2180" s="255"/>
      <c r="FX2180" s="255"/>
      <c r="FY2180" s="255"/>
      <c r="FZ2180" s="255"/>
      <c r="GA2180" s="255"/>
      <c r="GB2180" s="255"/>
      <c r="GC2180" s="255"/>
      <c r="GD2180" s="255"/>
      <c r="GE2180" s="255"/>
      <c r="GF2180" s="255"/>
      <c r="GG2180" s="255"/>
      <c r="GH2180" s="255"/>
      <c r="GI2180" s="255"/>
      <c r="GJ2180" s="255"/>
      <c r="GK2180" s="255"/>
      <c r="GL2180" s="255"/>
      <c r="GM2180" s="255"/>
      <c r="GN2180" s="255"/>
      <c r="GO2180" s="255"/>
      <c r="GP2180" s="255"/>
      <c r="GQ2180" s="255"/>
      <c r="GR2180" s="255"/>
      <c r="GS2180" s="255"/>
      <c r="GT2180" s="255"/>
      <c r="GU2180" s="255"/>
      <c r="GV2180" s="255"/>
      <c r="GW2180" s="255"/>
      <c r="GX2180" s="255"/>
      <c r="GY2180" s="255"/>
      <c r="GZ2180" s="255"/>
      <c r="HA2180" s="255"/>
      <c r="HB2180" s="255"/>
      <c r="HC2180" s="255"/>
      <c r="HD2180" s="255"/>
      <c r="HE2180" s="255"/>
      <c r="HF2180" s="255"/>
      <c r="HG2180" s="255"/>
      <c r="HH2180" s="255"/>
      <c r="HI2180" s="255"/>
      <c r="HJ2180" s="255"/>
      <c r="HK2180" s="255"/>
      <c r="HL2180" s="255"/>
      <c r="HM2180" s="255"/>
      <c r="HN2180" s="255"/>
      <c r="HO2180" s="255"/>
      <c r="HP2180" s="255"/>
      <c r="HQ2180" s="255"/>
      <c r="HR2180" s="255"/>
      <c r="HS2180" s="255"/>
      <c r="HT2180" s="255"/>
      <c r="HU2180" s="255"/>
      <c r="HV2180" s="255"/>
      <c r="HW2180" s="255"/>
      <c r="HX2180" s="255"/>
      <c r="HY2180" s="255"/>
      <c r="HZ2180" s="255"/>
      <c r="IA2180" s="255"/>
      <c r="IB2180" s="255"/>
      <c r="IC2180" s="255"/>
      <c r="ID2180" s="255"/>
      <c r="IE2180" s="255"/>
      <c r="IF2180" s="255"/>
      <c r="IG2180" s="255"/>
      <c r="IH2180" s="255"/>
      <c r="II2180" s="255"/>
      <c r="IJ2180" s="255"/>
      <c r="IK2180" s="255"/>
      <c r="IL2180" s="255"/>
      <c r="IM2180" s="255"/>
      <c r="IN2180" s="255"/>
      <c r="IO2180" s="255"/>
      <c r="IP2180" s="255"/>
      <c r="IQ2180" s="255"/>
      <c r="IR2180" s="255"/>
      <c r="IS2180" s="255"/>
      <c r="IT2180" s="255"/>
      <c r="IU2180" s="255"/>
      <c r="IV2180" s="255"/>
    </row>
    <row r="2181" spans="1:256" ht="13">
      <c r="A2181" s="16">
        <v>41512.358414351853</v>
      </c>
      <c r="B2181" s="300">
        <v>2</v>
      </c>
      <c r="C2181" s="5">
        <v>0.99</v>
      </c>
      <c r="D2181" s="5">
        <v>1.0049999999999999</v>
      </c>
      <c r="E2181" s="5">
        <v>0.98</v>
      </c>
      <c r="F2181" s="5">
        <v>0.99</v>
      </c>
      <c r="G2181" s="6">
        <v>365205</v>
      </c>
      <c r="H2181" s="113">
        <f t="shared" si="3933"/>
        <v>0.99</v>
      </c>
      <c r="I2181" s="19">
        <f t="shared" si="3929"/>
        <v>-1.0000000000000009E-2</v>
      </c>
      <c r="J2181" s="8">
        <f t="shared" si="3905"/>
        <v>1.0232546677484389</v>
      </c>
      <c r="K2181" s="8">
        <f t="shared" si="3906"/>
        <v>0.9509453322515613</v>
      </c>
      <c r="L2181" s="8">
        <f t="shared" si="3907"/>
        <v>0.98710000000000009</v>
      </c>
      <c r="M2181" s="19">
        <f t="shared" si="3908"/>
        <v>7.6039424186109775E-2</v>
      </c>
      <c r="N2181" s="19">
        <f t="shared" si="3902"/>
        <v>-3.4500752757987518E-3</v>
      </c>
      <c r="O2181" s="19">
        <f t="shared" si="3903"/>
        <v>3.8891690894854669E-4</v>
      </c>
      <c r="P2181" s="19">
        <f t="shared" si="3930"/>
        <v>6.3365919815000038E-4</v>
      </c>
      <c r="Q2181" s="303">
        <v>105</v>
      </c>
      <c r="R2181" s="306">
        <v>363446.93400000001</v>
      </c>
      <c r="S2181" s="66">
        <f t="shared" si="3909"/>
        <v>3461.3993714285716</v>
      </c>
      <c r="T2181" t="str">
        <f t="shared" ref="T2181:W2182" si="3936">IF(C2181&gt;$J2181,"BrokeBandUpper", IF(C2181&lt;$K2181,"BrokeBandLower", ""))</f>
        <v/>
      </c>
      <c r="U2181" t="str">
        <f t="shared" si="3936"/>
        <v/>
      </c>
      <c r="V2181" t="str">
        <f t="shared" si="3936"/>
        <v/>
      </c>
      <c r="W2181" t="str">
        <f t="shared" si="3936"/>
        <v/>
      </c>
      <c r="X2181" s="63"/>
      <c r="Y2181" s="287">
        <f t="shared" si="3910"/>
        <v>2.6263736263736248E-3</v>
      </c>
      <c r="Z2181" s="288">
        <f t="shared" si="3911"/>
        <v>0.99411652688228425</v>
      </c>
      <c r="AA2181" s="288">
        <f t="shared" si="3912"/>
        <v>0.97355470718446091</v>
      </c>
      <c r="AB2181" s="289">
        <f t="shared" si="3009"/>
        <v>2180</v>
      </c>
      <c r="AC2181" s="290">
        <f t="shared" si="3913"/>
        <v>-2.0916274693651357E-3</v>
      </c>
      <c r="AD2181" s="284">
        <f t="shared" si="3934"/>
        <v>2.0561819697823336E-2</v>
      </c>
      <c r="AE2181" s="291">
        <f t="shared" si="3914"/>
        <v>2.2653447167188472E-2</v>
      </c>
      <c r="AF2181" s="213">
        <f t="shared" si="3915"/>
        <v>2.1120353634043347E-2</v>
      </c>
      <c r="AG2181" s="213">
        <f t="shared" si="3932"/>
        <v>2.7961429973898264</v>
      </c>
      <c r="AH2181" s="292">
        <f t="shared" si="3916"/>
        <v>7.0802793994363439E-5</v>
      </c>
      <c r="AI2181" s="293">
        <f t="shared" si="3917"/>
        <v>2174.6670124583361</v>
      </c>
      <c r="AJ2181" s="294">
        <f t="shared" si="3935"/>
        <v>-1.0000000000000009E-2</v>
      </c>
      <c r="AK2181" s="294">
        <f t="shared" si="3898"/>
        <v>0</v>
      </c>
      <c r="AL2181" s="294">
        <f t="shared" si="3918"/>
        <v>-1.0000000000000009E-2</v>
      </c>
      <c r="AM2181" s="295">
        <f t="shared" ref="AM2181:AM2186" si="3937">(AVERAGE(AK2168:AK2181))</f>
        <v>9.4285714285714285E-3</v>
      </c>
      <c r="AN2181" s="295">
        <f t="shared" si="3919"/>
        <v>-7.2857142857142843E-3</v>
      </c>
      <c r="AO2181" s="288">
        <f t="shared" si="3920"/>
        <v>1.2941176470588238</v>
      </c>
      <c r="AP2181" s="296">
        <f t="shared" si="3921"/>
        <v>56.410256410256416</v>
      </c>
      <c r="AQ2181" s="285"/>
      <c r="AR2181" s="285">
        <f t="shared" si="3922"/>
        <v>-0.19999999999999646</v>
      </c>
      <c r="AS2181" s="286">
        <f t="shared" si="3923"/>
        <v>-73040.999999998705</v>
      </c>
      <c r="AT2181" s="103">
        <f t="shared" si="3924"/>
        <v>-6.1667750044085173E-2</v>
      </c>
      <c r="AU2181" s="294">
        <f t="shared" si="3925"/>
        <v>0.99</v>
      </c>
      <c r="AV2181" s="213">
        <f t="shared" si="3926"/>
        <v>-0.20096744027010749</v>
      </c>
      <c r="AW2181" s="298">
        <f t="shared" si="3927"/>
        <v>2.5510204081632563E-2</v>
      </c>
      <c r="AX2181" s="297">
        <f t="shared" ref="AX2181:AX2186" si="3938">SLOPE(M2168:M2181,AB2168:AB2181)</f>
        <v>-4.3289554526487898E-3</v>
      </c>
      <c r="AY2181" s="213">
        <f t="shared" si="3928"/>
        <v>0.24141318966514974</v>
      </c>
      <c r="AZ2181" s="255"/>
      <c r="BA2181" s="255"/>
      <c r="BB2181" s="255"/>
      <c r="BC2181" s="255"/>
      <c r="BD2181" s="255"/>
      <c r="BE2181" s="255"/>
      <c r="BF2181" s="255"/>
      <c r="BG2181" s="255"/>
      <c r="BH2181" s="255"/>
      <c r="BI2181" s="255"/>
      <c r="BJ2181" s="255"/>
      <c r="BK2181" s="255"/>
      <c r="BL2181" s="255"/>
      <c r="BM2181" s="255"/>
      <c r="BN2181" s="255"/>
      <c r="BO2181" s="255"/>
      <c r="BP2181" s="255"/>
      <c r="BQ2181" s="255"/>
      <c r="BR2181" s="255"/>
      <c r="BS2181" s="255"/>
      <c r="BT2181" s="255"/>
      <c r="BU2181" s="255"/>
      <c r="BV2181" s="255"/>
      <c r="BW2181" s="255"/>
      <c r="BX2181" s="255"/>
      <c r="BY2181" s="255"/>
      <c r="BZ2181" s="255"/>
      <c r="CA2181" s="255"/>
      <c r="CB2181" s="255"/>
      <c r="CC2181" s="255"/>
      <c r="CD2181" s="255"/>
      <c r="CE2181" s="255"/>
      <c r="CF2181" s="255"/>
      <c r="CG2181" s="255"/>
      <c r="CH2181" s="255"/>
      <c r="CI2181" s="255"/>
      <c r="CJ2181" s="255"/>
      <c r="CK2181" s="255"/>
      <c r="CL2181" s="255"/>
      <c r="CM2181" s="255"/>
      <c r="CN2181" s="255"/>
      <c r="CO2181" s="255"/>
      <c r="CP2181" s="255"/>
      <c r="CQ2181" s="255"/>
      <c r="CR2181" s="255"/>
      <c r="CS2181" s="255"/>
      <c r="CT2181" s="255"/>
      <c r="CU2181" s="255"/>
      <c r="CV2181" s="255"/>
      <c r="CW2181" s="255"/>
      <c r="CX2181" s="255"/>
      <c r="CY2181" s="255"/>
      <c r="CZ2181" s="255"/>
      <c r="DA2181" s="255"/>
      <c r="DB2181" s="255"/>
      <c r="DC2181" s="255"/>
      <c r="DD2181" s="255"/>
      <c r="DE2181" s="255"/>
      <c r="DF2181" s="255"/>
      <c r="DG2181" s="255"/>
      <c r="DH2181" s="255"/>
      <c r="DI2181" s="255"/>
      <c r="DJ2181" s="255"/>
      <c r="DK2181" s="255"/>
      <c r="DL2181" s="255"/>
      <c r="DM2181" s="255"/>
      <c r="DN2181" s="255"/>
      <c r="DO2181" s="255"/>
      <c r="DP2181" s="255"/>
      <c r="DQ2181" s="255"/>
      <c r="DR2181" s="255"/>
      <c r="DS2181" s="255"/>
      <c r="DT2181" s="255"/>
      <c r="DU2181" s="255"/>
      <c r="DV2181" s="255"/>
      <c r="DW2181" s="255"/>
      <c r="DX2181" s="255"/>
      <c r="DY2181" s="255"/>
      <c r="DZ2181" s="255"/>
      <c r="EA2181" s="255"/>
      <c r="EB2181" s="255"/>
      <c r="EC2181" s="255"/>
      <c r="ED2181" s="255"/>
      <c r="EE2181" s="255"/>
      <c r="EF2181" s="255"/>
      <c r="EG2181" s="255"/>
      <c r="EH2181" s="255"/>
      <c r="EI2181" s="255"/>
      <c r="EJ2181" s="255"/>
      <c r="EK2181" s="255"/>
      <c r="EL2181" s="255"/>
      <c r="EM2181" s="255"/>
      <c r="EN2181" s="255"/>
      <c r="EO2181" s="255"/>
      <c r="EP2181" s="255"/>
      <c r="EQ2181" s="255"/>
      <c r="ER2181" s="255"/>
      <c r="ES2181" s="255"/>
      <c r="ET2181" s="255"/>
      <c r="EU2181" s="255"/>
      <c r="EV2181" s="255"/>
      <c r="EW2181" s="255"/>
      <c r="EX2181" s="255"/>
      <c r="EY2181" s="255"/>
      <c r="EZ2181" s="255"/>
      <c r="FA2181" s="255"/>
      <c r="FB2181" s="255"/>
      <c r="FC2181" s="255"/>
      <c r="FD2181" s="255"/>
      <c r="FE2181" s="255"/>
      <c r="FF2181" s="255"/>
      <c r="FG2181" s="255"/>
      <c r="FH2181" s="255"/>
      <c r="FI2181" s="255"/>
      <c r="FJ2181" s="255"/>
      <c r="FK2181" s="255"/>
      <c r="FL2181" s="255"/>
      <c r="FM2181" s="255"/>
      <c r="FN2181" s="255"/>
      <c r="FO2181" s="255"/>
      <c r="FP2181" s="255"/>
      <c r="FQ2181" s="255"/>
      <c r="FR2181" s="255"/>
      <c r="FS2181" s="255"/>
      <c r="FT2181" s="255"/>
      <c r="FU2181" s="255"/>
      <c r="FV2181" s="255"/>
      <c r="FW2181" s="255"/>
      <c r="FX2181" s="255"/>
      <c r="FY2181" s="255"/>
      <c r="FZ2181" s="255"/>
      <c r="GA2181" s="255"/>
      <c r="GB2181" s="255"/>
      <c r="GC2181" s="255"/>
      <c r="GD2181" s="255"/>
      <c r="GE2181" s="255"/>
      <c r="GF2181" s="255"/>
      <c r="GG2181" s="255"/>
      <c r="GH2181" s="255"/>
      <c r="GI2181" s="255"/>
      <c r="GJ2181" s="255"/>
      <c r="GK2181" s="255"/>
      <c r="GL2181" s="255"/>
      <c r="GM2181" s="255"/>
      <c r="GN2181" s="255"/>
      <c r="GO2181" s="255"/>
      <c r="GP2181" s="255"/>
      <c r="GQ2181" s="255"/>
      <c r="GR2181" s="255"/>
      <c r="GS2181" s="255"/>
      <c r="GT2181" s="255"/>
      <c r="GU2181" s="255"/>
      <c r="GV2181" s="255"/>
      <c r="GW2181" s="255"/>
      <c r="GX2181" s="255"/>
      <c r="GY2181" s="255"/>
      <c r="GZ2181" s="255"/>
      <c r="HA2181" s="255"/>
      <c r="HB2181" s="255"/>
      <c r="HC2181" s="255"/>
      <c r="HD2181" s="255"/>
      <c r="HE2181" s="255"/>
      <c r="HF2181" s="255"/>
      <c r="HG2181" s="255"/>
      <c r="HH2181" s="255"/>
      <c r="HI2181" s="255"/>
      <c r="HJ2181" s="255"/>
      <c r="HK2181" s="255"/>
      <c r="HL2181" s="255"/>
      <c r="HM2181" s="255"/>
      <c r="HN2181" s="255"/>
      <c r="HO2181" s="255"/>
      <c r="HP2181" s="255"/>
      <c r="HQ2181" s="255"/>
      <c r="HR2181" s="255"/>
      <c r="HS2181" s="255"/>
      <c r="HT2181" s="255"/>
      <c r="HU2181" s="255"/>
      <c r="HV2181" s="255"/>
      <c r="HW2181" s="255"/>
      <c r="HX2181" s="255"/>
      <c r="HY2181" s="255"/>
      <c r="HZ2181" s="255"/>
      <c r="IA2181" s="255"/>
      <c r="IB2181" s="255"/>
      <c r="IC2181" s="255"/>
      <c r="ID2181" s="255"/>
      <c r="IE2181" s="255"/>
      <c r="IF2181" s="255"/>
      <c r="IG2181" s="255"/>
      <c r="IH2181" s="255"/>
      <c r="II2181" s="255"/>
      <c r="IJ2181" s="255"/>
      <c r="IK2181" s="255"/>
      <c r="IL2181" s="255"/>
      <c r="IM2181" s="255"/>
      <c r="IN2181" s="255"/>
      <c r="IO2181" s="255"/>
      <c r="IP2181" s="255"/>
      <c r="IQ2181" s="255"/>
      <c r="IR2181" s="255"/>
      <c r="IS2181" s="255"/>
      <c r="IT2181" s="255"/>
      <c r="IU2181" s="255"/>
      <c r="IV2181" s="255"/>
    </row>
    <row r="2182" spans="1:256">
      <c r="A2182" s="16">
        <v>41513.341122685182</v>
      </c>
      <c r="B2182" s="300">
        <v>3</v>
      </c>
      <c r="C2182" s="5">
        <v>1</v>
      </c>
      <c r="D2182" s="5">
        <v>1.0049999999999999</v>
      </c>
      <c r="E2182" s="5">
        <v>0.99</v>
      </c>
      <c r="F2182" s="5">
        <v>1.0049999999999999</v>
      </c>
      <c r="G2182" s="6">
        <v>129776</v>
      </c>
      <c r="H2182" s="113">
        <f t="shared" si="3933"/>
        <v>1.0049999999999999</v>
      </c>
      <c r="I2182" s="19">
        <f t="shared" si="3929"/>
        <v>1.5151515151515053E-2</v>
      </c>
      <c r="J2182" s="8">
        <f t="shared" si="3905"/>
        <v>1.0251591021352056</v>
      </c>
      <c r="K2182" s="8">
        <f t="shared" si="3906"/>
        <v>0.95154089786479434</v>
      </c>
      <c r="L2182" s="8">
        <f t="shared" si="3907"/>
        <v>0.98834999999999995</v>
      </c>
      <c r="M2182" s="19">
        <f t="shared" si="3908"/>
        <v>7.7367356921396055E-2</v>
      </c>
      <c r="N2182" s="19">
        <f t="shared" si="3902"/>
        <v>1.7463740020388731E-2</v>
      </c>
      <c r="O2182" s="19">
        <f t="shared" si="3903"/>
        <v>1.8611538718481357E-3</v>
      </c>
      <c r="P2182" s="19">
        <f t="shared" si="3930"/>
        <v>6.2628796107859778E-4</v>
      </c>
      <c r="Q2182" s="303">
        <v>124</v>
      </c>
      <c r="R2182" s="306">
        <v>129415.65300000001</v>
      </c>
      <c r="S2182" s="66">
        <f t="shared" si="3909"/>
        <v>1043.6746209677419</v>
      </c>
      <c r="T2182" t="str">
        <f t="shared" si="3936"/>
        <v/>
      </c>
      <c r="U2182" t="str">
        <f t="shared" si="3936"/>
        <v/>
      </c>
      <c r="V2182" t="str">
        <f t="shared" si="3936"/>
        <v/>
      </c>
      <c r="W2182" t="str">
        <f t="shared" si="3936"/>
        <v/>
      </c>
      <c r="X2182" s="63"/>
      <c r="Y2182" s="219">
        <f t="shared" si="3910"/>
        <v>2.3208791208791171E-3</v>
      </c>
      <c r="Z2182" s="78">
        <f t="shared" si="3911"/>
        <v>0.99579258174241247</v>
      </c>
      <c r="AA2182" s="78">
        <f t="shared" si="3912"/>
        <v>0.97588165885281075</v>
      </c>
      <c r="AB2182" s="74">
        <f t="shared" si="3009"/>
        <v>2181</v>
      </c>
      <c r="AC2182" s="80">
        <f t="shared" si="3913"/>
        <v>-2.1940194220693987E-3</v>
      </c>
      <c r="AD2182" s="79">
        <f t="shared" si="3934"/>
        <v>1.9910922889601723E-2</v>
      </c>
      <c r="AE2182" s="81">
        <f t="shared" si="3914"/>
        <v>2.2104942311671122E-2</v>
      </c>
      <c r="AF2182" s="19">
        <f t="shared" si="3915"/>
        <v>2.0403009636442843E-2</v>
      </c>
      <c r="AG2182" s="93">
        <f t="shared" si="3932"/>
        <v>4.8953245357473557E-2</v>
      </c>
      <c r="AH2182" s="91">
        <f t="shared" si="3916"/>
        <v>7.8363951185544088E-5</v>
      </c>
      <c r="AI2182" s="96">
        <f t="shared" si="3917"/>
        <v>2175.8386593553487</v>
      </c>
      <c r="AJ2182" s="5">
        <f t="shared" si="3935"/>
        <v>1.4999999999999902E-2</v>
      </c>
      <c r="AK2182" s="5">
        <f t="shared" ref="AK2182:AK2189" si="3939">IF(AJ2182&gt;0,AJ2182,0)</f>
        <v>1.4999999999999902E-2</v>
      </c>
      <c r="AL2182" s="5">
        <f t="shared" si="3918"/>
        <v>0</v>
      </c>
      <c r="AM2182" s="95">
        <f t="shared" si="3937"/>
        <v>9.7857142857142778E-3</v>
      </c>
      <c r="AN2182" s="95">
        <f t="shared" si="3919"/>
        <v>-7.2857142857142843E-3</v>
      </c>
      <c r="AO2182" s="78">
        <f t="shared" si="3920"/>
        <v>1.34313725490196</v>
      </c>
      <c r="AP2182" s="296">
        <f t="shared" si="3921"/>
        <v>57.322175732217559</v>
      </c>
      <c r="AQ2182" s="8"/>
      <c r="AR2182" s="8">
        <f t="shared" si="3922"/>
        <v>1</v>
      </c>
      <c r="AS2182" s="114">
        <f t="shared" si="3923"/>
        <v>129776</v>
      </c>
      <c r="AT2182" s="103">
        <f t="shared" si="3924"/>
        <v>-3.246229083832098E-2</v>
      </c>
      <c r="AU2182" s="5">
        <f t="shared" si="3925"/>
        <v>1.0049999999999999</v>
      </c>
      <c r="AV2182" s="93">
        <f t="shared" si="3926"/>
        <v>1.002784415885148</v>
      </c>
      <c r="AW2182" s="210">
        <f t="shared" si="3927"/>
        <v>1.5151515151515053E-2</v>
      </c>
      <c r="AX2182" s="276">
        <f t="shared" si="3938"/>
        <v>-3.2351980195352084E-3</v>
      </c>
      <c r="AY2182" s="19">
        <f t="shared" si="3928"/>
        <v>0.2526608197005899</v>
      </c>
      <c r="AZ2182" s="255"/>
      <c r="BA2182" s="255"/>
      <c r="BB2182" s="255"/>
      <c r="BC2182" s="255"/>
      <c r="BD2182" s="255"/>
      <c r="BE2182" s="255"/>
      <c r="BF2182" s="255"/>
      <c r="BG2182" s="255"/>
      <c r="BH2182" s="255"/>
      <c r="BI2182" s="255"/>
      <c r="BJ2182" s="255"/>
      <c r="BK2182" s="255"/>
      <c r="BL2182" s="255"/>
      <c r="BM2182" s="255"/>
      <c r="BN2182" s="255"/>
      <c r="BO2182" s="255"/>
      <c r="BP2182" s="255"/>
      <c r="BQ2182" s="255"/>
      <c r="BR2182" s="255"/>
      <c r="BS2182" s="255"/>
      <c r="BT2182" s="255"/>
      <c r="BU2182" s="255"/>
      <c r="BV2182" s="255"/>
      <c r="BW2182" s="255"/>
      <c r="BX2182" s="255"/>
      <c r="BY2182" s="255"/>
      <c r="BZ2182" s="255"/>
      <c r="CA2182" s="255"/>
      <c r="CB2182" s="255"/>
      <c r="CC2182" s="255"/>
      <c r="CD2182" s="255"/>
      <c r="CE2182" s="255"/>
      <c r="CF2182" s="255"/>
      <c r="CG2182" s="255"/>
      <c r="CH2182" s="255"/>
      <c r="CI2182" s="255"/>
      <c r="CJ2182" s="255"/>
      <c r="CK2182" s="255"/>
      <c r="CL2182" s="255"/>
      <c r="CM2182" s="255"/>
      <c r="CN2182" s="255"/>
      <c r="CO2182" s="255"/>
      <c r="CP2182" s="255"/>
      <c r="CQ2182" s="255"/>
      <c r="CR2182" s="255"/>
      <c r="CS2182" s="255"/>
      <c r="CT2182" s="255"/>
      <c r="CU2182" s="255"/>
      <c r="CV2182" s="255"/>
      <c r="CW2182" s="255"/>
      <c r="CX2182" s="255"/>
      <c r="CY2182" s="255"/>
      <c r="CZ2182" s="255"/>
      <c r="DA2182" s="255"/>
      <c r="DB2182" s="255"/>
      <c r="DC2182" s="255"/>
      <c r="DD2182" s="255"/>
      <c r="DE2182" s="255"/>
      <c r="DF2182" s="255"/>
      <c r="DG2182" s="255"/>
      <c r="DH2182" s="255"/>
      <c r="DI2182" s="255"/>
      <c r="DJ2182" s="255"/>
      <c r="DK2182" s="255"/>
      <c r="DL2182" s="255"/>
      <c r="DM2182" s="255"/>
      <c r="DN2182" s="255"/>
      <c r="DO2182" s="255"/>
      <c r="DP2182" s="255"/>
      <c r="DQ2182" s="255"/>
      <c r="DR2182" s="255"/>
      <c r="DS2182" s="255"/>
      <c r="DT2182" s="255"/>
      <c r="DU2182" s="255"/>
      <c r="DV2182" s="255"/>
      <c r="DW2182" s="255"/>
      <c r="DX2182" s="255"/>
      <c r="DY2182" s="255"/>
      <c r="DZ2182" s="255"/>
      <c r="EA2182" s="255"/>
      <c r="EB2182" s="255"/>
      <c r="EC2182" s="255"/>
      <c r="ED2182" s="255"/>
      <c r="EE2182" s="255"/>
      <c r="EF2182" s="255"/>
      <c r="EG2182" s="255"/>
      <c r="EH2182" s="255"/>
      <c r="EI2182" s="255"/>
      <c r="EJ2182" s="255"/>
      <c r="EK2182" s="255"/>
      <c r="EL2182" s="255"/>
      <c r="EM2182" s="255"/>
      <c r="EN2182" s="255"/>
      <c r="EO2182" s="255"/>
      <c r="EP2182" s="255"/>
      <c r="EQ2182" s="255"/>
      <c r="ER2182" s="255"/>
      <c r="ES2182" s="255"/>
      <c r="ET2182" s="255"/>
      <c r="EU2182" s="255"/>
      <c r="EV2182" s="255"/>
      <c r="EW2182" s="255"/>
      <c r="EX2182" s="255"/>
      <c r="EY2182" s="255"/>
      <c r="EZ2182" s="255"/>
      <c r="FA2182" s="255"/>
      <c r="FB2182" s="255"/>
      <c r="FC2182" s="255"/>
      <c r="FD2182" s="255"/>
      <c r="FE2182" s="255"/>
      <c r="FF2182" s="255"/>
      <c r="FG2182" s="255"/>
      <c r="FH2182" s="255"/>
      <c r="FI2182" s="255"/>
      <c r="FJ2182" s="255"/>
      <c r="FK2182" s="255"/>
      <c r="FL2182" s="255"/>
      <c r="FM2182" s="255"/>
      <c r="FN2182" s="255"/>
      <c r="FO2182" s="255"/>
      <c r="FP2182" s="255"/>
      <c r="FQ2182" s="255"/>
      <c r="FR2182" s="255"/>
      <c r="FS2182" s="255"/>
      <c r="FT2182" s="255"/>
      <c r="FU2182" s="255"/>
      <c r="FV2182" s="255"/>
      <c r="FW2182" s="255"/>
      <c r="FX2182" s="255"/>
      <c r="FY2182" s="255"/>
      <c r="FZ2182" s="255"/>
      <c r="GA2182" s="255"/>
      <c r="GB2182" s="255"/>
      <c r="GC2182" s="255"/>
      <c r="GD2182" s="255"/>
      <c r="GE2182" s="255"/>
      <c r="GF2182" s="255"/>
      <c r="GG2182" s="255"/>
      <c r="GH2182" s="255"/>
      <c r="GI2182" s="255"/>
      <c r="GJ2182" s="255"/>
      <c r="GK2182" s="255"/>
      <c r="GL2182" s="255"/>
      <c r="GM2182" s="255"/>
      <c r="GN2182" s="255"/>
      <c r="GO2182" s="255"/>
      <c r="GP2182" s="255"/>
      <c r="GQ2182" s="255"/>
      <c r="GR2182" s="255"/>
      <c r="GS2182" s="255"/>
      <c r="GT2182" s="255"/>
      <c r="GU2182" s="255"/>
      <c r="GV2182" s="255"/>
      <c r="GW2182" s="255"/>
      <c r="GX2182" s="255"/>
      <c r="GY2182" s="255"/>
      <c r="GZ2182" s="255"/>
      <c r="HA2182" s="255"/>
      <c r="HB2182" s="255"/>
      <c r="HC2182" s="255"/>
      <c r="HD2182" s="255"/>
      <c r="HE2182" s="255"/>
      <c r="HF2182" s="255"/>
      <c r="HG2182" s="255"/>
      <c r="HH2182" s="255"/>
      <c r="HI2182" s="255"/>
      <c r="HJ2182" s="255"/>
      <c r="HK2182" s="255"/>
      <c r="HL2182" s="255"/>
      <c r="HM2182" s="255"/>
      <c r="HN2182" s="255"/>
      <c r="HO2182" s="255"/>
      <c r="HP2182" s="255"/>
      <c r="HQ2182" s="255"/>
      <c r="HR2182" s="255"/>
      <c r="HS2182" s="255"/>
      <c r="HT2182" s="255"/>
      <c r="HU2182" s="255"/>
      <c r="HV2182" s="255"/>
      <c r="HW2182" s="255"/>
      <c r="HX2182" s="255"/>
      <c r="HY2182" s="255"/>
      <c r="HZ2182" s="255"/>
      <c r="IA2182" s="255"/>
      <c r="IB2182" s="255"/>
      <c r="IC2182" s="255"/>
      <c r="ID2182" s="255"/>
      <c r="IE2182" s="255"/>
      <c r="IF2182" s="255"/>
      <c r="IG2182" s="255"/>
      <c r="IH2182" s="255"/>
      <c r="II2182" s="255"/>
      <c r="IJ2182" s="255"/>
      <c r="IK2182" s="255"/>
      <c r="IL2182" s="255"/>
      <c r="IM2182" s="255"/>
      <c r="IN2182" s="255"/>
      <c r="IO2182" s="255"/>
      <c r="IP2182" s="255"/>
      <c r="IQ2182" s="255"/>
      <c r="IR2182" s="255"/>
      <c r="IS2182" s="255"/>
      <c r="IT2182" s="255"/>
      <c r="IU2182" s="255"/>
      <c r="IV2182" s="255"/>
    </row>
    <row r="2183" spans="1:256" ht="13">
      <c r="A2183" s="16">
        <v>41515.352650462963</v>
      </c>
      <c r="B2183" s="300">
        <v>5</v>
      </c>
      <c r="C2183" s="5">
        <v>0.995</v>
      </c>
      <c r="D2183" s="5">
        <v>0.995</v>
      </c>
      <c r="E2183" s="5">
        <v>0.97</v>
      </c>
      <c r="F2183" s="5">
        <v>0.98</v>
      </c>
      <c r="G2183" s="6">
        <v>58665</v>
      </c>
      <c r="H2183" s="113">
        <f t="shared" si="3933"/>
        <v>0.98</v>
      </c>
      <c r="I2183" s="19">
        <f t="shared" si="3929"/>
        <v>-2.4875621890547178E-2</v>
      </c>
      <c r="J2183" s="8">
        <f t="shared" si="3905"/>
        <v>1.024827155109608</v>
      </c>
      <c r="K2183" s="8">
        <f t="shared" si="3906"/>
        <v>0.95087284489039225</v>
      </c>
      <c r="L2183" s="8">
        <f t="shared" si="3907"/>
        <v>0.98785000000000012</v>
      </c>
      <c r="M2183" s="19">
        <f t="shared" si="3908"/>
        <v>7.7775183734204223E-2</v>
      </c>
      <c r="N2183" s="19">
        <f t="shared" si="3902"/>
        <v>5.2713034157611622E-3</v>
      </c>
      <c r="O2183" s="19">
        <f t="shared" si="3903"/>
        <v>-3.2380049585103239E-4</v>
      </c>
      <c r="P2183" s="19">
        <f t="shared" si="3930"/>
        <v>-7.0207489336628981E-4</v>
      </c>
      <c r="Q2183" s="303">
        <v>71</v>
      </c>
      <c r="R2183" s="306">
        <v>57223.88</v>
      </c>
      <c r="S2183" s="66">
        <f t="shared" si="3909"/>
        <v>805.97014084507043</v>
      </c>
      <c r="T2183" t="str">
        <f t="shared" ref="T2183:W2184" si="3940">IF(C2183&gt;$J2183,"BrokeBandUpper", IF(C2183&lt;$K2183,"BrokeBandLower", ""))</f>
        <v/>
      </c>
      <c r="U2183" t="str">
        <f t="shared" si="3940"/>
        <v/>
      </c>
      <c r="V2183" t="str">
        <f t="shared" si="3940"/>
        <v/>
      </c>
      <c r="W2183" t="str">
        <f t="shared" si="3940"/>
        <v/>
      </c>
      <c r="X2183" s="63"/>
      <c r="Y2183" s="287">
        <f t="shared" si="3910"/>
        <v>1.6417582417582385E-3</v>
      </c>
      <c r="Z2183" s="288">
        <f t="shared" si="3911"/>
        <v>0.99336052415408094</v>
      </c>
      <c r="AA2183" s="288">
        <f t="shared" si="3912"/>
        <v>0.97618641609770274</v>
      </c>
      <c r="AB2183" s="289">
        <f t="shared" si="3009"/>
        <v>2182</v>
      </c>
      <c r="AC2183" s="290">
        <f t="shared" si="3913"/>
        <v>-3.9446674042343359E-3</v>
      </c>
      <c r="AD2183" s="284">
        <f t="shared" si="3934"/>
        <v>1.7174108056378201E-2</v>
      </c>
      <c r="AE2183" s="291">
        <f t="shared" si="3914"/>
        <v>2.1118775460612537E-2</v>
      </c>
      <c r="AF2183" s="213">
        <f t="shared" si="3915"/>
        <v>1.759306191232568E-2</v>
      </c>
      <c r="AG2183" s="213">
        <f t="shared" si="3932"/>
        <v>0.79791817909876406</v>
      </c>
      <c r="AH2183" s="292">
        <f t="shared" si="3916"/>
        <v>4.0300565002062081E-5</v>
      </c>
      <c r="AI2183" s="293">
        <f t="shared" si="3917"/>
        <v>2176.1712673973393</v>
      </c>
      <c r="AJ2183" s="294">
        <f t="shared" si="3935"/>
        <v>-2.4999999999999911E-2</v>
      </c>
      <c r="AK2183" s="294">
        <f t="shared" si="3939"/>
        <v>0</v>
      </c>
      <c r="AL2183" s="294">
        <f t="shared" si="3918"/>
        <v>-2.4999999999999911E-2</v>
      </c>
      <c r="AM2183" s="295">
        <f t="shared" si="3937"/>
        <v>8.7142857142857057E-3</v>
      </c>
      <c r="AN2183" s="295">
        <f t="shared" si="3919"/>
        <v>-9.0714285714285636E-3</v>
      </c>
      <c r="AO2183" s="288">
        <f t="shared" si="3920"/>
        <v>0.96062992125984237</v>
      </c>
      <c r="AP2183" s="296">
        <f t="shared" si="3921"/>
        <v>48.99598393574297</v>
      </c>
      <c r="AQ2183" s="285"/>
      <c r="AR2183" s="285">
        <f t="shared" si="3922"/>
        <v>-0.2</v>
      </c>
      <c r="AS2183" s="286">
        <f t="shared" si="3923"/>
        <v>-11733</v>
      </c>
      <c r="AT2183" s="103">
        <f t="shared" si="3924"/>
        <v>-6.088949609383647E-4</v>
      </c>
      <c r="AU2183" s="294">
        <f t="shared" si="3925"/>
        <v>0.98</v>
      </c>
      <c r="AV2183" s="213">
        <f t="shared" si="3926"/>
        <v>-0.20503677835197476</v>
      </c>
      <c r="AW2183" s="298">
        <f t="shared" si="3927"/>
        <v>2.5773195876288683E-2</v>
      </c>
      <c r="AX2183" s="297">
        <f t="shared" si="3938"/>
        <v>-2.2303331634285252E-3</v>
      </c>
      <c r="AY2183" s="213">
        <f t="shared" si="3928"/>
        <v>0.31060381776910501</v>
      </c>
      <c r="AZ2183" s="255"/>
      <c r="BA2183" s="255"/>
      <c r="BB2183" s="255"/>
      <c r="BC2183" s="255"/>
      <c r="BD2183" s="255"/>
      <c r="BE2183" s="255"/>
      <c r="BF2183" s="255"/>
      <c r="BG2183" s="255"/>
      <c r="BH2183" s="255"/>
      <c r="BI2183" s="255"/>
      <c r="BJ2183" s="255"/>
      <c r="BK2183" s="255"/>
      <c r="BL2183" s="255"/>
      <c r="BM2183" s="255"/>
      <c r="BN2183" s="255"/>
      <c r="BO2183" s="255"/>
      <c r="BP2183" s="255"/>
      <c r="BQ2183" s="255"/>
      <c r="BR2183" s="255"/>
      <c r="BS2183" s="255"/>
      <c r="BT2183" s="255"/>
      <c r="BU2183" s="255"/>
      <c r="BV2183" s="255"/>
      <c r="BW2183" s="255"/>
      <c r="BX2183" s="255"/>
      <c r="BY2183" s="255"/>
      <c r="BZ2183" s="255"/>
      <c r="CA2183" s="255"/>
      <c r="CB2183" s="255"/>
      <c r="CC2183" s="255"/>
      <c r="CD2183" s="255"/>
      <c r="CE2183" s="255"/>
      <c r="CF2183" s="255"/>
      <c r="CG2183" s="255"/>
      <c r="CH2183" s="255"/>
      <c r="CI2183" s="255"/>
      <c r="CJ2183" s="255"/>
      <c r="CK2183" s="255"/>
      <c r="CL2183" s="255"/>
      <c r="CM2183" s="255"/>
      <c r="CN2183" s="255"/>
      <c r="CO2183" s="255"/>
      <c r="CP2183" s="255"/>
      <c r="CQ2183" s="255"/>
      <c r="CR2183" s="255"/>
      <c r="CS2183" s="255"/>
      <c r="CT2183" s="255"/>
      <c r="CU2183" s="255"/>
      <c r="CV2183" s="255"/>
      <c r="CW2183" s="255"/>
      <c r="CX2183" s="255"/>
      <c r="CY2183" s="255"/>
      <c r="CZ2183" s="255"/>
      <c r="DA2183" s="255"/>
      <c r="DB2183" s="255"/>
      <c r="DC2183" s="255"/>
      <c r="DD2183" s="255"/>
      <c r="DE2183" s="255"/>
      <c r="DF2183" s="255"/>
      <c r="DG2183" s="255"/>
      <c r="DH2183" s="255"/>
      <c r="DI2183" s="255"/>
      <c r="DJ2183" s="255"/>
      <c r="DK2183" s="255"/>
      <c r="DL2183" s="255"/>
      <c r="DM2183" s="255"/>
      <c r="DN2183" s="255"/>
      <c r="DO2183" s="255"/>
      <c r="DP2183" s="255"/>
      <c r="DQ2183" s="255"/>
      <c r="DR2183" s="255"/>
      <c r="DS2183" s="255"/>
      <c r="DT2183" s="255"/>
      <c r="DU2183" s="255"/>
      <c r="DV2183" s="255"/>
      <c r="DW2183" s="255"/>
      <c r="DX2183" s="255"/>
      <c r="DY2183" s="255"/>
      <c r="DZ2183" s="255"/>
      <c r="EA2183" s="255"/>
      <c r="EB2183" s="255"/>
      <c r="EC2183" s="255"/>
      <c r="ED2183" s="255"/>
      <c r="EE2183" s="255"/>
      <c r="EF2183" s="255"/>
      <c r="EG2183" s="255"/>
      <c r="EH2183" s="255"/>
      <c r="EI2183" s="255"/>
      <c r="EJ2183" s="255"/>
      <c r="EK2183" s="255"/>
      <c r="EL2183" s="255"/>
      <c r="EM2183" s="255"/>
      <c r="EN2183" s="255"/>
      <c r="EO2183" s="255"/>
      <c r="EP2183" s="255"/>
      <c r="EQ2183" s="255"/>
      <c r="ER2183" s="255"/>
      <c r="ES2183" s="255"/>
      <c r="ET2183" s="255"/>
      <c r="EU2183" s="255"/>
      <c r="EV2183" s="255"/>
      <c r="EW2183" s="255"/>
      <c r="EX2183" s="255"/>
      <c r="EY2183" s="255"/>
      <c r="EZ2183" s="255"/>
      <c r="FA2183" s="255"/>
      <c r="FB2183" s="255"/>
      <c r="FC2183" s="255"/>
      <c r="FD2183" s="255"/>
      <c r="FE2183" s="255"/>
      <c r="FF2183" s="255"/>
      <c r="FG2183" s="255"/>
      <c r="FH2183" s="255"/>
      <c r="FI2183" s="255"/>
      <c r="FJ2183" s="255"/>
      <c r="FK2183" s="255"/>
      <c r="FL2183" s="255"/>
      <c r="FM2183" s="255"/>
      <c r="FN2183" s="255"/>
      <c r="FO2183" s="255"/>
      <c r="FP2183" s="255"/>
      <c r="FQ2183" s="255"/>
      <c r="FR2183" s="255"/>
      <c r="FS2183" s="255"/>
      <c r="FT2183" s="255"/>
      <c r="FU2183" s="255"/>
      <c r="FV2183" s="255"/>
      <c r="FW2183" s="255"/>
      <c r="FX2183" s="255"/>
      <c r="FY2183" s="255"/>
      <c r="FZ2183" s="255"/>
      <c r="GA2183" s="255"/>
      <c r="GB2183" s="255"/>
      <c r="GC2183" s="255"/>
      <c r="GD2183" s="255"/>
      <c r="GE2183" s="255"/>
      <c r="GF2183" s="255"/>
      <c r="GG2183" s="255"/>
      <c r="GH2183" s="255"/>
      <c r="GI2183" s="255"/>
      <c r="GJ2183" s="255"/>
      <c r="GK2183" s="255"/>
      <c r="GL2183" s="255"/>
      <c r="GM2183" s="255"/>
      <c r="GN2183" s="255"/>
      <c r="GO2183" s="255"/>
      <c r="GP2183" s="255"/>
      <c r="GQ2183" s="255"/>
      <c r="GR2183" s="255"/>
      <c r="GS2183" s="255"/>
      <c r="GT2183" s="255"/>
      <c r="GU2183" s="255"/>
      <c r="GV2183" s="255"/>
      <c r="GW2183" s="255"/>
      <c r="GX2183" s="255"/>
      <c r="GY2183" s="255"/>
      <c r="GZ2183" s="255"/>
      <c r="HA2183" s="255"/>
      <c r="HB2183" s="255"/>
      <c r="HC2183" s="255"/>
      <c r="HD2183" s="255"/>
      <c r="HE2183" s="255"/>
      <c r="HF2183" s="255"/>
      <c r="HG2183" s="255"/>
      <c r="HH2183" s="255"/>
      <c r="HI2183" s="255"/>
      <c r="HJ2183" s="255"/>
      <c r="HK2183" s="255"/>
      <c r="HL2183" s="255"/>
      <c r="HM2183" s="255"/>
      <c r="HN2183" s="255"/>
      <c r="HO2183" s="255"/>
      <c r="HP2183" s="255"/>
      <c r="HQ2183" s="255"/>
      <c r="HR2183" s="255"/>
      <c r="HS2183" s="255"/>
      <c r="HT2183" s="255"/>
      <c r="HU2183" s="255"/>
      <c r="HV2183" s="255"/>
      <c r="HW2183" s="255"/>
      <c r="HX2183" s="255"/>
      <c r="HY2183" s="255"/>
      <c r="HZ2183" s="255"/>
      <c r="IA2183" s="255"/>
      <c r="IB2183" s="255"/>
      <c r="IC2183" s="255"/>
      <c r="ID2183" s="255"/>
      <c r="IE2183" s="255"/>
      <c r="IF2183" s="255"/>
      <c r="IG2183" s="255"/>
      <c r="IH2183" s="255"/>
      <c r="II2183" s="255"/>
      <c r="IJ2183" s="255"/>
      <c r="IK2183" s="255"/>
      <c r="IL2183" s="255"/>
      <c r="IM2183" s="255"/>
      <c r="IN2183" s="255"/>
      <c r="IO2183" s="255"/>
      <c r="IP2183" s="255"/>
      <c r="IQ2183" s="255"/>
      <c r="IR2183" s="255"/>
      <c r="IS2183" s="255"/>
      <c r="IT2183" s="255"/>
      <c r="IU2183" s="255"/>
      <c r="IV2183" s="255"/>
    </row>
    <row r="2184" spans="1:256">
      <c r="A2184" s="16">
        <v>41516.427974537037</v>
      </c>
      <c r="B2184" s="300">
        <v>6</v>
      </c>
      <c r="C2184" s="5">
        <v>0.97</v>
      </c>
      <c r="D2184" s="5">
        <v>0.99</v>
      </c>
      <c r="E2184" s="5">
        <v>0.93500000000000005</v>
      </c>
      <c r="F2184" s="5">
        <v>0.99</v>
      </c>
      <c r="G2184" s="6">
        <v>161322</v>
      </c>
      <c r="H2184" s="113">
        <f t="shared" si="3933"/>
        <v>0.99</v>
      </c>
      <c r="I2184" s="19">
        <f t="shared" si="3929"/>
        <v>1.0204081632653071E-2</v>
      </c>
      <c r="J2184" s="8">
        <f t="shared" ref="J2184:J2189" si="3941">(L2184)+2*STDEVPA(H2165:H2184)</f>
        <v>1.0251591021352056</v>
      </c>
      <c r="K2184" s="8">
        <f t="shared" ref="K2184:K2189" si="3942">(L2184)-(2*STDEVPA(H2165:H2184))</f>
        <v>0.95154089786479434</v>
      </c>
      <c r="L2184" s="8">
        <f t="shared" ref="L2184:L2189" si="3943">AVERAGE(H2165:H2184)</f>
        <v>0.98834999999999995</v>
      </c>
      <c r="M2184" s="19">
        <f t="shared" ref="M2184:M2189" si="3944">(J2184-K2184)/K2184</f>
        <v>7.7367356921396055E-2</v>
      </c>
      <c r="N2184" s="19">
        <f t="shared" ref="N2184:N2190" si="3945">IF(A2185&gt;A2184,(M2184-M2183)/M2183, (M2184-M2185)/M2185)</f>
        <v>-5.2436624798201876E-3</v>
      </c>
      <c r="O2184" s="19">
        <f t="shared" ref="O2184:O2190" si="3946">IF(A2185&gt;A2184,(J2184-J2183)/J2183, (J2184-J2185)/J2185)</f>
        <v>3.2390537657257541E-4</v>
      </c>
      <c r="P2184" s="19">
        <f t="shared" si="3930"/>
        <v>7.0256814882445828E-4</v>
      </c>
      <c r="Q2184" s="303">
        <v>85</v>
      </c>
      <c r="R2184" s="306">
        <v>156092.255</v>
      </c>
      <c r="S2184" s="66">
        <f t="shared" ref="S2184:S2189" si="3947">R2184/Q2184</f>
        <v>1836.3794705882353</v>
      </c>
      <c r="T2184" t="str">
        <f t="shared" si="3940"/>
        <v/>
      </c>
      <c r="U2184" t="str">
        <f t="shared" si="3940"/>
        <v/>
      </c>
      <c r="V2184" t="str">
        <f t="shared" si="3940"/>
        <v>BrokeBandLower</v>
      </c>
      <c r="W2184" t="str">
        <f t="shared" si="3940"/>
        <v/>
      </c>
      <c r="X2184" s="63"/>
      <c r="Y2184" s="219">
        <f t="shared" ref="Y2184:Y2189" si="3948">SLOPE(H2171:H2184,AB2171:AB2184)</f>
        <v>1.1054945054945033E-3</v>
      </c>
      <c r="Z2184" s="78">
        <f t="shared" ref="Z2184:Z2189" si="3949">Z2183+(0.154*(F2184-Z2183))</f>
        <v>0.9928430034343525</v>
      </c>
      <c r="AA2184" s="78">
        <f t="shared" ref="AA2184:AA2189" si="3950">AA2183+(0.074*(F2184-AA2183))</f>
        <v>0.97720862130647268</v>
      </c>
      <c r="AB2184" s="74">
        <f t="shared" si="3009"/>
        <v>2183</v>
      </c>
      <c r="AC2184" s="80">
        <f t="shared" ref="AC2184:AC2189" si="3951">AD2184-AE2184</f>
        <v>-4.3875146661861743E-3</v>
      </c>
      <c r="AD2184" s="79">
        <f t="shared" si="3934"/>
        <v>1.563438212787982E-2</v>
      </c>
      <c r="AE2184" s="81">
        <f t="shared" ref="AE2184:AE2189" si="3952">AE2183+(0.2*(AD2184-AE2183))</f>
        <v>2.0021896794065994E-2</v>
      </c>
      <c r="AF2184" s="19">
        <f t="shared" ref="AF2184:AF2189" si="3953">AD2184/AA2184</f>
        <v>1.5999021894605815E-2</v>
      </c>
      <c r="AG2184" s="93">
        <f t="shared" si="3932"/>
        <v>0.1122647910636196</v>
      </c>
      <c r="AH2184" s="91">
        <f t="shared" ref="AH2184:AH2189" si="3954">SLOPE(AC2171:AC2184,AB2171:AB2184)</f>
        <v>-1.5309532292209884E-5</v>
      </c>
      <c r="AI2184" s="96">
        <f t="shared" ref="AI2184:AI2189" si="3955">INTERCEPT(AB2171:AB2184,AC2171:AC2184)</f>
        <v>2176.2607352015339</v>
      </c>
      <c r="AJ2184" s="5">
        <f t="shared" si="3935"/>
        <v>1.0000000000000009E-2</v>
      </c>
      <c r="AK2184" s="5">
        <f t="shared" si="3939"/>
        <v>1.0000000000000009E-2</v>
      </c>
      <c r="AL2184" s="5">
        <f t="shared" ref="AL2184:AL2189" si="3956">IF(AJ2184&lt;0,AJ2184,0)</f>
        <v>0</v>
      </c>
      <c r="AM2184" s="95">
        <f t="shared" si="3937"/>
        <v>9.4285714285714216E-3</v>
      </c>
      <c r="AN2184" s="95">
        <f t="shared" ref="AN2184:AN2189" si="3957">(AVERAGE(AL2171:AL2184))</f>
        <v>-8.7142857142857057E-3</v>
      </c>
      <c r="AO2184" s="78">
        <f t="shared" ref="AO2184:AO2189" si="3958">ABS(AM2184/AN2184)</f>
        <v>1.0819672131147544</v>
      </c>
      <c r="AP2184" s="296">
        <f t="shared" ref="AP2184:AP2189" si="3959">IF(AN2184=0,100,100-(100/(1+AO2184)))</f>
        <v>51.968503937007881</v>
      </c>
      <c r="AQ2184" s="8"/>
      <c r="AR2184" s="8">
        <f t="shared" ref="AR2184:AR2189" si="3960">IF(ISERROR(((F2184-E2184)-(D2184-F2184))/(D2184-E2184)),0,((F2184-E2184)-(D2184-F2184))/(D2184-E2184))</f>
        <v>1</v>
      </c>
      <c r="AS2184" s="114">
        <f t="shared" ref="AS2184:AS2189" si="3961">IF(ISERROR(AR2184*G2184),0,AR2184*G2184)</f>
        <v>161322</v>
      </c>
      <c r="AT2184" s="103">
        <f t="shared" ref="AT2184:AT2189" si="3962">SUM(AS2165:AS2184)/SUM(G2165:G2184)</f>
        <v>7.1710798678789364E-2</v>
      </c>
      <c r="AU2184" s="5">
        <f t="shared" ref="AU2184:AU2189" si="3963">F2184</f>
        <v>0.99</v>
      </c>
      <c r="AV2184" s="93">
        <f t="shared" ref="AV2184:AV2189" si="3964">AS2184/R2184</f>
        <v>1.0335041927608772</v>
      </c>
      <c r="AW2184" s="210">
        <f t="shared" ref="AW2184:AW2189" si="3965">(D2184-E2184)/E2184</f>
        <v>5.8823529411764636E-2</v>
      </c>
      <c r="AX2184" s="276">
        <f t="shared" si="3938"/>
        <v>-1.0830000965077135E-3</v>
      </c>
      <c r="AY2184" s="19">
        <f t="shared" si="3928"/>
        <v>0.51442227813045738</v>
      </c>
      <c r="AZ2184" s="255"/>
      <c r="BA2184" s="255"/>
      <c r="BB2184" s="255"/>
      <c r="BC2184" s="255"/>
      <c r="BD2184" s="255"/>
      <c r="BE2184" s="255"/>
      <c r="BF2184" s="255"/>
      <c r="BG2184" s="255"/>
      <c r="BH2184" s="255"/>
      <c r="BI2184" s="255"/>
      <c r="BJ2184" s="255"/>
      <c r="BK2184" s="255"/>
      <c r="BL2184" s="255"/>
      <c r="BM2184" s="255"/>
      <c r="BN2184" s="255"/>
      <c r="BO2184" s="255"/>
      <c r="BP2184" s="255"/>
      <c r="BQ2184" s="255"/>
      <c r="BR2184" s="255"/>
      <c r="BS2184" s="255"/>
      <c r="BT2184" s="255"/>
      <c r="BU2184" s="255"/>
      <c r="BV2184" s="255"/>
      <c r="BW2184" s="255"/>
      <c r="BX2184" s="255"/>
      <c r="BY2184" s="255"/>
      <c r="BZ2184" s="255"/>
      <c r="CA2184" s="255"/>
      <c r="CB2184" s="255"/>
      <c r="CC2184" s="255"/>
      <c r="CD2184" s="255"/>
      <c r="CE2184" s="255"/>
      <c r="CF2184" s="255"/>
      <c r="CG2184" s="255"/>
      <c r="CH2184" s="255"/>
      <c r="CI2184" s="255"/>
      <c r="CJ2184" s="255"/>
      <c r="CK2184" s="255"/>
      <c r="CL2184" s="255"/>
      <c r="CM2184" s="255"/>
      <c r="CN2184" s="255"/>
      <c r="CO2184" s="255"/>
      <c r="CP2184" s="255"/>
      <c r="CQ2184" s="255"/>
      <c r="CR2184" s="255"/>
      <c r="CS2184" s="255"/>
      <c r="CT2184" s="255"/>
      <c r="CU2184" s="255"/>
      <c r="CV2184" s="255"/>
      <c r="CW2184" s="255"/>
      <c r="CX2184" s="255"/>
      <c r="CY2184" s="255"/>
      <c r="CZ2184" s="255"/>
      <c r="DA2184" s="255"/>
      <c r="DB2184" s="255"/>
      <c r="DC2184" s="255"/>
      <c r="DD2184" s="255"/>
      <c r="DE2184" s="255"/>
      <c r="DF2184" s="255"/>
      <c r="DG2184" s="255"/>
      <c r="DH2184" s="255"/>
      <c r="DI2184" s="255"/>
      <c r="DJ2184" s="255"/>
      <c r="DK2184" s="255"/>
      <c r="DL2184" s="255"/>
      <c r="DM2184" s="255"/>
      <c r="DN2184" s="255"/>
      <c r="DO2184" s="255"/>
      <c r="DP2184" s="255"/>
      <c r="DQ2184" s="255"/>
      <c r="DR2184" s="255"/>
      <c r="DS2184" s="255"/>
      <c r="DT2184" s="255"/>
      <c r="DU2184" s="255"/>
      <c r="DV2184" s="255"/>
      <c r="DW2184" s="255"/>
      <c r="DX2184" s="255"/>
      <c r="DY2184" s="255"/>
      <c r="DZ2184" s="255"/>
      <c r="EA2184" s="255"/>
      <c r="EB2184" s="255"/>
      <c r="EC2184" s="255"/>
      <c r="ED2184" s="255"/>
      <c r="EE2184" s="255"/>
      <c r="EF2184" s="255"/>
      <c r="EG2184" s="255"/>
      <c r="EH2184" s="255"/>
      <c r="EI2184" s="255"/>
      <c r="EJ2184" s="255"/>
      <c r="EK2184" s="255"/>
      <c r="EL2184" s="255"/>
      <c r="EM2184" s="255"/>
      <c r="EN2184" s="255"/>
      <c r="EO2184" s="255"/>
      <c r="EP2184" s="255"/>
      <c r="EQ2184" s="255"/>
      <c r="ER2184" s="255"/>
      <c r="ES2184" s="255"/>
      <c r="ET2184" s="255"/>
      <c r="EU2184" s="255"/>
      <c r="EV2184" s="255"/>
      <c r="EW2184" s="255"/>
      <c r="EX2184" s="255"/>
      <c r="EY2184" s="255"/>
      <c r="EZ2184" s="255"/>
      <c r="FA2184" s="255"/>
      <c r="FB2184" s="255"/>
      <c r="FC2184" s="255"/>
      <c r="FD2184" s="255"/>
      <c r="FE2184" s="255"/>
      <c r="FF2184" s="255"/>
      <c r="FG2184" s="255"/>
      <c r="FH2184" s="255"/>
      <c r="FI2184" s="255"/>
      <c r="FJ2184" s="255"/>
      <c r="FK2184" s="255"/>
      <c r="FL2184" s="255"/>
      <c r="FM2184" s="255"/>
      <c r="FN2184" s="255"/>
      <c r="FO2184" s="255"/>
      <c r="FP2184" s="255"/>
      <c r="FQ2184" s="255"/>
      <c r="FR2184" s="255"/>
      <c r="FS2184" s="255"/>
      <c r="FT2184" s="255"/>
      <c r="FU2184" s="255"/>
      <c r="FV2184" s="255"/>
      <c r="FW2184" s="255"/>
      <c r="FX2184" s="255"/>
      <c r="FY2184" s="255"/>
      <c r="FZ2184" s="255"/>
      <c r="GA2184" s="255"/>
      <c r="GB2184" s="255"/>
      <c r="GC2184" s="255"/>
      <c r="GD2184" s="255"/>
      <c r="GE2184" s="255"/>
      <c r="GF2184" s="255"/>
      <c r="GG2184" s="255"/>
      <c r="GH2184" s="255"/>
      <c r="GI2184" s="255"/>
      <c r="GJ2184" s="255"/>
      <c r="GK2184" s="255"/>
      <c r="GL2184" s="255"/>
      <c r="GM2184" s="255"/>
      <c r="GN2184" s="255"/>
      <c r="GO2184" s="255"/>
      <c r="GP2184" s="255"/>
      <c r="GQ2184" s="255"/>
      <c r="GR2184" s="255"/>
      <c r="GS2184" s="255"/>
      <c r="GT2184" s="255"/>
      <c r="GU2184" s="255"/>
      <c r="GV2184" s="255"/>
      <c r="GW2184" s="255"/>
      <c r="GX2184" s="255"/>
      <c r="GY2184" s="255"/>
      <c r="GZ2184" s="255"/>
      <c r="HA2184" s="255"/>
      <c r="HB2184" s="255"/>
      <c r="HC2184" s="255"/>
      <c r="HD2184" s="255"/>
      <c r="HE2184" s="255"/>
      <c r="HF2184" s="255"/>
      <c r="HG2184" s="255"/>
      <c r="HH2184" s="255"/>
      <c r="HI2184" s="255"/>
      <c r="HJ2184" s="255"/>
      <c r="HK2184" s="255"/>
      <c r="HL2184" s="255"/>
      <c r="HM2184" s="255"/>
      <c r="HN2184" s="255"/>
      <c r="HO2184" s="255"/>
      <c r="HP2184" s="255"/>
      <c r="HQ2184" s="255"/>
      <c r="HR2184" s="255"/>
      <c r="HS2184" s="255"/>
      <c r="HT2184" s="255"/>
      <c r="HU2184" s="255"/>
      <c r="HV2184" s="255"/>
      <c r="HW2184" s="255"/>
      <c r="HX2184" s="255"/>
      <c r="HY2184" s="255"/>
      <c r="HZ2184" s="255"/>
      <c r="IA2184" s="255"/>
      <c r="IB2184" s="255"/>
      <c r="IC2184" s="255"/>
      <c r="ID2184" s="255"/>
      <c r="IE2184" s="255"/>
      <c r="IF2184" s="255"/>
      <c r="IG2184" s="255"/>
      <c r="IH2184" s="255"/>
      <c r="II2184" s="255"/>
      <c r="IJ2184" s="255"/>
      <c r="IK2184" s="255"/>
      <c r="IL2184" s="255"/>
      <c r="IM2184" s="255"/>
      <c r="IN2184" s="255"/>
      <c r="IO2184" s="255"/>
      <c r="IP2184" s="255"/>
      <c r="IQ2184" s="255"/>
      <c r="IR2184" s="255"/>
      <c r="IS2184" s="255"/>
      <c r="IT2184" s="255"/>
      <c r="IU2184" s="255"/>
      <c r="IV2184" s="255"/>
    </row>
    <row r="2185" spans="1:256" ht="13">
      <c r="A2185" s="16">
        <v>41520.396631944444</v>
      </c>
      <c r="B2185" s="300">
        <v>3</v>
      </c>
      <c r="C2185" s="5">
        <v>0.99</v>
      </c>
      <c r="D2185" s="5">
        <v>1.01</v>
      </c>
      <c r="E2185" s="5">
        <v>0.97</v>
      </c>
      <c r="F2185" s="5">
        <v>0.97</v>
      </c>
      <c r="G2185" s="6">
        <v>294134</v>
      </c>
      <c r="H2185" s="113">
        <f t="shared" si="3933"/>
        <v>0.97</v>
      </c>
      <c r="I2185" s="19">
        <f t="shared" si="3929"/>
        <v>-2.0202020202020221E-2</v>
      </c>
      <c r="J2185" s="8">
        <f t="shared" si="3941"/>
        <v>1.0253338555618405</v>
      </c>
      <c r="K2185" s="8">
        <f t="shared" si="3942"/>
        <v>0.95086614443815953</v>
      </c>
      <c r="L2185" s="8">
        <f t="shared" si="3943"/>
        <v>0.98809999999999998</v>
      </c>
      <c r="M2185" s="19">
        <f t="shared" si="3944"/>
        <v>7.831566152529483E-2</v>
      </c>
      <c r="N2185" s="19">
        <f t="shared" si="3945"/>
        <v>1.2257166867704127E-2</v>
      </c>
      <c r="O2185" s="19">
        <f t="shared" si="3946"/>
        <v>1.704646881357244E-4</v>
      </c>
      <c r="P2185" s="19">
        <f t="shared" si="3930"/>
        <v>-7.0911657938079245E-4</v>
      </c>
      <c r="Q2185" s="303">
        <v>91</v>
      </c>
      <c r="R2185" s="306">
        <v>289990.21999999997</v>
      </c>
      <c r="S2185" s="66">
        <f t="shared" si="3947"/>
        <v>3186.7057142857138</v>
      </c>
      <c r="T2185" t="str">
        <f t="shared" ref="T2185:W2186" si="3966">IF(C2185&gt;$J2185,"BrokeBandUpper", IF(C2185&lt;$K2185,"BrokeBandLower", ""))</f>
        <v/>
      </c>
      <c r="U2185" t="str">
        <f t="shared" si="3966"/>
        <v/>
      </c>
      <c r="V2185" t="str">
        <f t="shared" si="3966"/>
        <v/>
      </c>
      <c r="W2185" t="str">
        <f t="shared" si="3966"/>
        <v/>
      </c>
      <c r="X2185" s="63"/>
      <c r="Y2185" s="287">
        <f t="shared" si="3948"/>
        <v>2.8351648351648205E-4</v>
      </c>
      <c r="Z2185" s="288">
        <f t="shared" si="3949"/>
        <v>0.98932518090546218</v>
      </c>
      <c r="AA2185" s="288">
        <f t="shared" si="3950"/>
        <v>0.97667518332979375</v>
      </c>
      <c r="AB2185" s="289">
        <f t="shared" si="3009"/>
        <v>2184</v>
      </c>
      <c r="AC2185" s="290">
        <f t="shared" si="3951"/>
        <v>-5.8975193747180556E-3</v>
      </c>
      <c r="AD2185" s="284">
        <f t="shared" si="3934"/>
        <v>1.2649997575668426E-2</v>
      </c>
      <c r="AE2185" s="291">
        <f t="shared" si="3952"/>
        <v>1.8547516950386481E-2</v>
      </c>
      <c r="AF2185" s="213">
        <f t="shared" si="3953"/>
        <v>1.2952103003723913E-2</v>
      </c>
      <c r="AG2185" s="213">
        <f t="shared" si="3932"/>
        <v>0.34415946690029997</v>
      </c>
      <c r="AH2185" s="292">
        <f t="shared" si="3954"/>
        <v>-9.7251208986202077E-5</v>
      </c>
      <c r="AI2185" s="293">
        <f t="shared" si="3955"/>
        <v>2176.2102706976843</v>
      </c>
      <c r="AJ2185" s="294">
        <f t="shared" si="3935"/>
        <v>-2.0000000000000018E-2</v>
      </c>
      <c r="AK2185" s="294">
        <f t="shared" si="3939"/>
        <v>0</v>
      </c>
      <c r="AL2185" s="294">
        <f t="shared" si="3956"/>
        <v>-2.0000000000000018E-2</v>
      </c>
      <c r="AM2185" s="295">
        <f t="shared" si="3937"/>
        <v>8.7142857142857057E-3</v>
      </c>
      <c r="AN2185" s="295">
        <f t="shared" si="3957"/>
        <v>-1.0142857142857136E-2</v>
      </c>
      <c r="AO2185" s="288">
        <f t="shared" si="3958"/>
        <v>0.85915492957746453</v>
      </c>
      <c r="AP2185" s="296">
        <f t="shared" si="3959"/>
        <v>46.212121212121204</v>
      </c>
      <c r="AQ2185" s="285"/>
      <c r="AR2185" s="285">
        <f t="shared" si="3960"/>
        <v>-1</v>
      </c>
      <c r="AS2185" s="286">
        <f t="shared" si="3961"/>
        <v>-294134</v>
      </c>
      <c r="AT2185" s="103">
        <f t="shared" si="3962"/>
        <v>-9.2752903290805114E-3</v>
      </c>
      <c r="AU2185" s="294">
        <f t="shared" si="3963"/>
        <v>0.97</v>
      </c>
      <c r="AV2185" s="213">
        <f t="shared" si="3964"/>
        <v>-1.0142893784486939</v>
      </c>
      <c r="AW2185" s="298">
        <f t="shared" si="3965"/>
        <v>4.1237113402061897E-2</v>
      </c>
      <c r="AX2185" s="297">
        <f t="shared" si="3938"/>
        <v>-1.0798495404255397E-4</v>
      </c>
      <c r="AY2185" s="213">
        <f t="shared" si="3928"/>
        <v>0.90029091004629946</v>
      </c>
      <c r="AZ2185" s="255"/>
      <c r="BA2185" s="255"/>
      <c r="BB2185" s="255"/>
      <c r="BC2185" s="255"/>
      <c r="BD2185" s="255"/>
      <c r="BE2185" s="255"/>
      <c r="BF2185" s="255"/>
      <c r="BG2185" s="255"/>
      <c r="BH2185" s="255"/>
      <c r="BI2185" s="255"/>
      <c r="BJ2185" s="255"/>
      <c r="BK2185" s="255"/>
      <c r="BL2185" s="255"/>
      <c r="BM2185" s="255"/>
      <c r="BN2185" s="255"/>
      <c r="BO2185" s="255"/>
      <c r="BP2185" s="255"/>
      <c r="BQ2185" s="255"/>
      <c r="BR2185" s="255"/>
      <c r="BS2185" s="255"/>
      <c r="BT2185" s="255"/>
      <c r="BU2185" s="255"/>
      <c r="BV2185" s="255"/>
      <c r="BW2185" s="255"/>
      <c r="BX2185" s="255"/>
      <c r="BY2185" s="255"/>
      <c r="BZ2185" s="255"/>
      <c r="CA2185" s="255"/>
      <c r="CB2185" s="255"/>
      <c r="CC2185" s="255"/>
      <c r="CD2185" s="255"/>
      <c r="CE2185" s="255"/>
      <c r="CF2185" s="255"/>
      <c r="CG2185" s="255"/>
      <c r="CH2185" s="255"/>
      <c r="CI2185" s="255"/>
      <c r="CJ2185" s="255"/>
      <c r="CK2185" s="255"/>
      <c r="CL2185" s="255"/>
      <c r="CM2185" s="255"/>
      <c r="CN2185" s="255"/>
      <c r="CO2185" s="255"/>
      <c r="CP2185" s="255"/>
      <c r="CQ2185" s="255"/>
      <c r="CR2185" s="255"/>
      <c r="CS2185" s="255"/>
      <c r="CT2185" s="255"/>
      <c r="CU2185" s="255"/>
      <c r="CV2185" s="255"/>
      <c r="CW2185" s="255"/>
      <c r="CX2185" s="255"/>
      <c r="CY2185" s="255"/>
      <c r="CZ2185" s="255"/>
      <c r="DA2185" s="255"/>
      <c r="DB2185" s="255"/>
      <c r="DC2185" s="255"/>
      <c r="DD2185" s="255"/>
      <c r="DE2185" s="255"/>
      <c r="DF2185" s="255"/>
      <c r="DG2185" s="255"/>
      <c r="DH2185" s="255"/>
      <c r="DI2185" s="255"/>
      <c r="DJ2185" s="255"/>
      <c r="DK2185" s="255"/>
      <c r="DL2185" s="255"/>
      <c r="DM2185" s="255"/>
      <c r="DN2185" s="255"/>
      <c r="DO2185" s="255"/>
      <c r="DP2185" s="255"/>
      <c r="DQ2185" s="255"/>
      <c r="DR2185" s="255"/>
      <c r="DS2185" s="255"/>
      <c r="DT2185" s="255"/>
      <c r="DU2185" s="255"/>
      <c r="DV2185" s="255"/>
      <c r="DW2185" s="255"/>
      <c r="DX2185" s="255"/>
      <c r="DY2185" s="255"/>
      <c r="DZ2185" s="255"/>
      <c r="EA2185" s="255"/>
      <c r="EB2185" s="255"/>
      <c r="EC2185" s="255"/>
      <c r="ED2185" s="255"/>
      <c r="EE2185" s="255"/>
      <c r="EF2185" s="255"/>
      <c r="EG2185" s="255"/>
      <c r="EH2185" s="255"/>
      <c r="EI2185" s="255"/>
      <c r="EJ2185" s="255"/>
      <c r="EK2185" s="255"/>
      <c r="EL2185" s="255"/>
      <c r="EM2185" s="255"/>
      <c r="EN2185" s="255"/>
      <c r="EO2185" s="255"/>
      <c r="EP2185" s="255"/>
      <c r="EQ2185" s="255"/>
      <c r="ER2185" s="255"/>
      <c r="ES2185" s="255"/>
      <c r="ET2185" s="255"/>
      <c r="EU2185" s="255"/>
      <c r="EV2185" s="255"/>
      <c r="EW2185" s="255"/>
      <c r="EX2185" s="255"/>
      <c r="EY2185" s="255"/>
      <c r="EZ2185" s="255"/>
      <c r="FA2185" s="255"/>
      <c r="FB2185" s="255"/>
      <c r="FC2185" s="255"/>
      <c r="FD2185" s="255"/>
      <c r="FE2185" s="255"/>
      <c r="FF2185" s="255"/>
      <c r="FG2185" s="255"/>
      <c r="FH2185" s="255"/>
      <c r="FI2185" s="255"/>
      <c r="FJ2185" s="255"/>
      <c r="FK2185" s="255"/>
      <c r="FL2185" s="255"/>
      <c r="FM2185" s="255"/>
      <c r="FN2185" s="255"/>
      <c r="FO2185" s="255"/>
      <c r="FP2185" s="255"/>
      <c r="FQ2185" s="255"/>
      <c r="FR2185" s="255"/>
      <c r="FS2185" s="255"/>
      <c r="FT2185" s="255"/>
      <c r="FU2185" s="255"/>
      <c r="FV2185" s="255"/>
      <c r="FW2185" s="255"/>
      <c r="FX2185" s="255"/>
      <c r="FY2185" s="255"/>
      <c r="FZ2185" s="255"/>
      <c r="GA2185" s="255"/>
      <c r="GB2185" s="255"/>
      <c r="GC2185" s="255"/>
      <c r="GD2185" s="255"/>
      <c r="GE2185" s="255"/>
      <c r="GF2185" s="255"/>
      <c r="GG2185" s="255"/>
      <c r="GH2185" s="255"/>
      <c r="GI2185" s="255"/>
      <c r="GJ2185" s="255"/>
      <c r="GK2185" s="255"/>
      <c r="GL2185" s="255"/>
      <c r="GM2185" s="255"/>
      <c r="GN2185" s="255"/>
      <c r="GO2185" s="255"/>
      <c r="GP2185" s="255"/>
      <c r="GQ2185" s="255"/>
      <c r="GR2185" s="255"/>
      <c r="GS2185" s="255"/>
      <c r="GT2185" s="255"/>
      <c r="GU2185" s="255"/>
      <c r="GV2185" s="255"/>
      <c r="GW2185" s="255"/>
      <c r="GX2185" s="255"/>
      <c r="GY2185" s="255"/>
      <c r="GZ2185" s="255"/>
      <c r="HA2185" s="255"/>
      <c r="HB2185" s="255"/>
      <c r="HC2185" s="255"/>
      <c r="HD2185" s="255"/>
      <c r="HE2185" s="255"/>
      <c r="HF2185" s="255"/>
      <c r="HG2185" s="255"/>
      <c r="HH2185" s="255"/>
      <c r="HI2185" s="255"/>
      <c r="HJ2185" s="255"/>
      <c r="HK2185" s="255"/>
      <c r="HL2185" s="255"/>
      <c r="HM2185" s="255"/>
      <c r="HN2185" s="255"/>
      <c r="HO2185" s="255"/>
      <c r="HP2185" s="255"/>
      <c r="HQ2185" s="255"/>
      <c r="HR2185" s="255"/>
      <c r="HS2185" s="255"/>
      <c r="HT2185" s="255"/>
      <c r="HU2185" s="255"/>
      <c r="HV2185" s="255"/>
      <c r="HW2185" s="255"/>
      <c r="HX2185" s="255"/>
      <c r="HY2185" s="255"/>
      <c r="HZ2185" s="255"/>
      <c r="IA2185" s="255"/>
      <c r="IB2185" s="255"/>
      <c r="IC2185" s="255"/>
      <c r="ID2185" s="255"/>
      <c r="IE2185" s="255"/>
      <c r="IF2185" s="255"/>
      <c r="IG2185" s="255"/>
      <c r="IH2185" s="255"/>
      <c r="II2185" s="255"/>
      <c r="IJ2185" s="255"/>
      <c r="IK2185" s="255"/>
      <c r="IL2185" s="255"/>
      <c r="IM2185" s="255"/>
      <c r="IN2185" s="255"/>
      <c r="IO2185" s="255"/>
      <c r="IP2185" s="255"/>
      <c r="IQ2185" s="255"/>
      <c r="IR2185" s="255"/>
      <c r="IS2185" s="255"/>
      <c r="IT2185" s="255"/>
      <c r="IU2185" s="255"/>
      <c r="IV2185" s="255"/>
    </row>
    <row r="2186" spans="1:256">
      <c r="A2186" s="16">
        <v>41520.411979166667</v>
      </c>
      <c r="B2186" s="300">
        <v>3</v>
      </c>
      <c r="C2186" s="5">
        <v>0.95</v>
      </c>
      <c r="D2186" s="5">
        <v>1</v>
      </c>
      <c r="E2186" s="5">
        <v>0.95</v>
      </c>
      <c r="F2186" s="5">
        <v>1</v>
      </c>
      <c r="G2186" s="6">
        <v>141304</v>
      </c>
      <c r="H2186" s="113">
        <f t="shared" ref="H2186:H2191" si="3967">F2186</f>
        <v>1</v>
      </c>
      <c r="I2186" s="19">
        <f t="shared" ref="I2186:I2192" si="3968">IF(A2187&gt;A2186,(H2186-H2185)/H2185, (H2186-H2187)/H2187)</f>
        <v>3.0927835051546421E-2</v>
      </c>
      <c r="J2186" s="8">
        <f t="shared" si="3941"/>
        <v>1.0264839537769883</v>
      </c>
      <c r="K2186" s="8">
        <f t="shared" si="3942"/>
        <v>0.95171604622301165</v>
      </c>
      <c r="L2186" s="8">
        <f t="shared" si="3943"/>
        <v>0.98909999999999998</v>
      </c>
      <c r="M2186" s="19">
        <f t="shared" si="3944"/>
        <v>7.8561150514064801E-2</v>
      </c>
      <c r="N2186" s="19">
        <f t="shared" si="3945"/>
        <v>3.1346091444388975E-3</v>
      </c>
      <c r="O2186" s="19">
        <f t="shared" si="3946"/>
        <v>1.1216816931472243E-3</v>
      </c>
      <c r="P2186" s="19">
        <f t="shared" ref="P2186:P2192" si="3969">IF(A2187&gt;A2186,(K2186-K2185)/K2185, (K2186-K2187)/K2187)</f>
        <v>8.9381853568285094E-4</v>
      </c>
      <c r="Q2186" s="303">
        <v>171</v>
      </c>
      <c r="R2186" s="306">
        <v>137828.39199999999</v>
      </c>
      <c r="S2186" s="66">
        <f t="shared" si="3947"/>
        <v>806.01398830409357</v>
      </c>
      <c r="T2186" t="str">
        <f t="shared" si="3966"/>
        <v>BrokeBandLower</v>
      </c>
      <c r="U2186" t="str">
        <f t="shared" si="3966"/>
        <v/>
      </c>
      <c r="V2186" t="str">
        <f t="shared" si="3966"/>
        <v>BrokeBandLower</v>
      </c>
      <c r="W2186" t="str">
        <f t="shared" si="3966"/>
        <v/>
      </c>
      <c r="X2186" s="63"/>
      <c r="Y2186" s="219">
        <f t="shared" si="3948"/>
        <v>4.725274725274727E-4</v>
      </c>
      <c r="Z2186" s="78">
        <f t="shared" si="3949"/>
        <v>0.99096910304602104</v>
      </c>
      <c r="AA2186" s="78">
        <f t="shared" si="3950"/>
        <v>0.97840121976338901</v>
      </c>
      <c r="AB2186" s="74">
        <f t="shared" si="3009"/>
        <v>2185</v>
      </c>
      <c r="AC2186" s="80">
        <f t="shared" si="3951"/>
        <v>-4.7837069342035604E-3</v>
      </c>
      <c r="AD2186" s="79">
        <f t="shared" ref="AD2186:AD2191" si="3970">Z2186-AA2186</f>
        <v>1.2567883282632031E-2</v>
      </c>
      <c r="AE2186" s="81">
        <f t="shared" si="3952"/>
        <v>1.7351590216835591E-2</v>
      </c>
      <c r="AF2186" s="19">
        <f t="shared" si="3953"/>
        <v>1.2845326670454659E-2</v>
      </c>
      <c r="AG2186" s="93">
        <f t="shared" ref="AG2186:AG2192" si="3971">IF(A2187&gt;A2186,(AC2186-AC2185)/AC2185, (AC2186-AC2187)/AC2187)</f>
        <v>-0.18886117530860058</v>
      </c>
      <c r="AH2186" s="91">
        <f t="shared" si="3954"/>
        <v>-1.2647355233590221E-4</v>
      </c>
      <c r="AI2186" s="96">
        <f t="shared" si="3955"/>
        <v>2176.7923211332836</v>
      </c>
      <c r="AJ2186" s="5">
        <f t="shared" ref="AJ2186:AJ2191" si="3972">F2186-F2185</f>
        <v>3.0000000000000027E-2</v>
      </c>
      <c r="AK2186" s="5">
        <f t="shared" si="3939"/>
        <v>3.0000000000000027E-2</v>
      </c>
      <c r="AL2186" s="5">
        <f t="shared" si="3956"/>
        <v>0</v>
      </c>
      <c r="AM2186" s="95">
        <f t="shared" si="3937"/>
        <v>1.0714285714285707E-2</v>
      </c>
      <c r="AN2186" s="95">
        <f t="shared" si="3957"/>
        <v>-1.0142857142857136E-2</v>
      </c>
      <c r="AO2186" s="78">
        <f t="shared" si="3958"/>
        <v>1.0563380281690142</v>
      </c>
      <c r="AP2186" s="296">
        <f t="shared" si="3959"/>
        <v>51.369863013698627</v>
      </c>
      <c r="AQ2186" s="8"/>
      <c r="AR2186" s="8">
        <f t="shared" si="3960"/>
        <v>1</v>
      </c>
      <c r="AS2186" s="114">
        <f t="shared" si="3961"/>
        <v>141304</v>
      </c>
      <c r="AT2186" s="103">
        <f t="shared" si="3962"/>
        <v>7.4292226450626705E-2</v>
      </c>
      <c r="AU2186" s="5">
        <f t="shared" si="3963"/>
        <v>1</v>
      </c>
      <c r="AV2186" s="93">
        <f t="shared" si="3964"/>
        <v>1.025216923375265</v>
      </c>
      <c r="AW2186" s="210">
        <f t="shared" si="3965"/>
        <v>5.2631578947368474E-2</v>
      </c>
      <c r="AX2186" s="276">
        <f t="shared" si="3938"/>
        <v>9.0471018594194769E-4</v>
      </c>
      <c r="AY2186" s="19">
        <f t="shared" ref="AY2186:AY2193" si="3973">IF((AX2186&gt;AX2185),ABS(AX2186-AX2185)/ABS(AX2185),-1*ABS(AX2186-AX2185)/ABS(AX2185))</f>
        <v>9.3781133581390037</v>
      </c>
      <c r="AZ2186" s="255"/>
      <c r="BA2186" s="255"/>
      <c r="BB2186" s="255"/>
      <c r="BC2186" s="255"/>
      <c r="BD2186" s="255"/>
      <c r="BE2186" s="255"/>
      <c r="BF2186" s="255"/>
      <c r="BG2186" s="255"/>
      <c r="BH2186" s="255"/>
      <c r="BI2186" s="255"/>
      <c r="BJ2186" s="255"/>
      <c r="BK2186" s="255"/>
      <c r="BL2186" s="255"/>
      <c r="BM2186" s="255"/>
      <c r="BN2186" s="255"/>
      <c r="BO2186" s="255"/>
      <c r="BP2186" s="255"/>
      <c r="BQ2186" s="255"/>
      <c r="BR2186" s="255"/>
      <c r="BS2186" s="255"/>
      <c r="BT2186" s="255"/>
      <c r="BU2186" s="255"/>
      <c r="BV2186" s="255"/>
      <c r="BW2186" s="255"/>
      <c r="BX2186" s="255"/>
      <c r="BY2186" s="255"/>
      <c r="BZ2186" s="255"/>
      <c r="CA2186" s="255"/>
      <c r="CB2186" s="255"/>
      <c r="CC2186" s="255"/>
      <c r="CD2186" s="255"/>
      <c r="CE2186" s="255"/>
      <c r="CF2186" s="255"/>
      <c r="CG2186" s="255"/>
      <c r="CH2186" s="255"/>
      <c r="CI2186" s="255"/>
      <c r="CJ2186" s="255"/>
      <c r="CK2186" s="255"/>
      <c r="CL2186" s="255"/>
      <c r="CM2186" s="255"/>
      <c r="CN2186" s="255"/>
      <c r="CO2186" s="255"/>
      <c r="CP2186" s="255"/>
      <c r="CQ2186" s="255"/>
      <c r="CR2186" s="255"/>
      <c r="CS2186" s="255"/>
      <c r="CT2186" s="255"/>
      <c r="CU2186" s="255"/>
      <c r="CV2186" s="255"/>
      <c r="CW2186" s="255"/>
      <c r="CX2186" s="255"/>
      <c r="CY2186" s="255"/>
      <c r="CZ2186" s="255"/>
      <c r="DA2186" s="255"/>
      <c r="DB2186" s="255"/>
      <c r="DC2186" s="255"/>
      <c r="DD2186" s="255"/>
      <c r="DE2186" s="255"/>
      <c r="DF2186" s="255"/>
      <c r="DG2186" s="255"/>
      <c r="DH2186" s="255"/>
      <c r="DI2186" s="255"/>
      <c r="DJ2186" s="255"/>
      <c r="DK2186" s="255"/>
      <c r="DL2186" s="255"/>
      <c r="DM2186" s="255"/>
      <c r="DN2186" s="255"/>
      <c r="DO2186" s="255"/>
      <c r="DP2186" s="255"/>
      <c r="DQ2186" s="255"/>
      <c r="DR2186" s="255"/>
      <c r="DS2186" s="255"/>
      <c r="DT2186" s="255"/>
      <c r="DU2186" s="255"/>
      <c r="DV2186" s="255"/>
      <c r="DW2186" s="255"/>
      <c r="DX2186" s="255"/>
      <c r="DY2186" s="255"/>
      <c r="DZ2186" s="255"/>
      <c r="EA2186" s="255"/>
      <c r="EB2186" s="255"/>
      <c r="EC2186" s="255"/>
      <c r="ED2186" s="255"/>
      <c r="EE2186" s="255"/>
      <c r="EF2186" s="255"/>
      <c r="EG2186" s="255"/>
      <c r="EH2186" s="255"/>
      <c r="EI2186" s="255"/>
      <c r="EJ2186" s="255"/>
      <c r="EK2186" s="255"/>
      <c r="EL2186" s="255"/>
      <c r="EM2186" s="255"/>
      <c r="EN2186" s="255"/>
      <c r="EO2186" s="255"/>
      <c r="EP2186" s="255"/>
      <c r="EQ2186" s="255"/>
      <c r="ER2186" s="255"/>
      <c r="ES2186" s="255"/>
      <c r="ET2186" s="255"/>
      <c r="EU2186" s="255"/>
      <c r="EV2186" s="255"/>
      <c r="EW2186" s="255"/>
      <c r="EX2186" s="255"/>
      <c r="EY2186" s="255"/>
      <c r="EZ2186" s="255"/>
      <c r="FA2186" s="255"/>
      <c r="FB2186" s="255"/>
      <c r="FC2186" s="255"/>
      <c r="FD2186" s="255"/>
      <c r="FE2186" s="255"/>
      <c r="FF2186" s="255"/>
      <c r="FG2186" s="255"/>
      <c r="FH2186" s="255"/>
      <c r="FI2186" s="255"/>
      <c r="FJ2186" s="255"/>
      <c r="FK2186" s="255"/>
      <c r="FL2186" s="255"/>
      <c r="FM2186" s="255"/>
      <c r="FN2186" s="255"/>
      <c r="FO2186" s="255"/>
      <c r="FP2186" s="255"/>
      <c r="FQ2186" s="255"/>
      <c r="FR2186" s="255"/>
      <c r="FS2186" s="255"/>
      <c r="FT2186" s="255"/>
      <c r="FU2186" s="255"/>
      <c r="FV2186" s="255"/>
      <c r="FW2186" s="255"/>
      <c r="FX2186" s="255"/>
      <c r="FY2186" s="255"/>
      <c r="FZ2186" s="255"/>
      <c r="GA2186" s="255"/>
      <c r="GB2186" s="255"/>
      <c r="GC2186" s="255"/>
      <c r="GD2186" s="255"/>
      <c r="GE2186" s="255"/>
      <c r="GF2186" s="255"/>
      <c r="GG2186" s="255"/>
      <c r="GH2186" s="255"/>
      <c r="GI2186" s="255"/>
      <c r="GJ2186" s="255"/>
      <c r="GK2186" s="255"/>
      <c r="GL2186" s="255"/>
      <c r="GM2186" s="255"/>
      <c r="GN2186" s="255"/>
      <c r="GO2186" s="255"/>
      <c r="GP2186" s="255"/>
      <c r="GQ2186" s="255"/>
      <c r="GR2186" s="255"/>
      <c r="GS2186" s="255"/>
      <c r="GT2186" s="255"/>
      <c r="GU2186" s="255"/>
      <c r="GV2186" s="255"/>
      <c r="GW2186" s="255"/>
      <c r="GX2186" s="255"/>
      <c r="GY2186" s="255"/>
      <c r="GZ2186" s="255"/>
      <c r="HA2186" s="255"/>
      <c r="HB2186" s="255"/>
      <c r="HC2186" s="255"/>
      <c r="HD2186" s="255"/>
      <c r="HE2186" s="255"/>
      <c r="HF2186" s="255"/>
      <c r="HG2186" s="255"/>
      <c r="HH2186" s="255"/>
      <c r="HI2186" s="255"/>
      <c r="HJ2186" s="255"/>
      <c r="HK2186" s="255"/>
      <c r="HL2186" s="255"/>
      <c r="HM2186" s="255"/>
      <c r="HN2186" s="255"/>
      <c r="HO2186" s="255"/>
      <c r="HP2186" s="255"/>
      <c r="HQ2186" s="255"/>
      <c r="HR2186" s="255"/>
      <c r="HS2186" s="255"/>
      <c r="HT2186" s="255"/>
      <c r="HU2186" s="255"/>
      <c r="HV2186" s="255"/>
      <c r="HW2186" s="255"/>
      <c r="HX2186" s="255"/>
      <c r="HY2186" s="255"/>
      <c r="HZ2186" s="255"/>
      <c r="IA2186" s="255"/>
      <c r="IB2186" s="255"/>
      <c r="IC2186" s="255"/>
      <c r="ID2186" s="255"/>
      <c r="IE2186" s="255"/>
      <c r="IF2186" s="255"/>
      <c r="IG2186" s="255"/>
      <c r="IH2186" s="255"/>
      <c r="II2186" s="255"/>
      <c r="IJ2186" s="255"/>
      <c r="IK2186" s="255"/>
      <c r="IL2186" s="255"/>
      <c r="IM2186" s="255"/>
      <c r="IN2186" s="255"/>
      <c r="IO2186" s="255"/>
      <c r="IP2186" s="255"/>
      <c r="IQ2186" s="255"/>
      <c r="IR2186" s="255"/>
      <c r="IS2186" s="255"/>
      <c r="IT2186" s="255"/>
      <c r="IU2186" s="255"/>
      <c r="IV2186" s="255"/>
    </row>
    <row r="2187" spans="1:256" ht="13">
      <c r="A2187" s="16">
        <v>41521.406909722224</v>
      </c>
      <c r="B2187" s="300">
        <v>4</v>
      </c>
      <c r="C2187" s="5">
        <v>0.98499999999999999</v>
      </c>
      <c r="D2187" s="5">
        <v>1.0449999999999999</v>
      </c>
      <c r="E2187" s="5">
        <v>0.98499999999999999</v>
      </c>
      <c r="F2187" s="5">
        <v>1.03</v>
      </c>
      <c r="G2187" s="6">
        <v>191587</v>
      </c>
      <c r="H2187" s="113">
        <f t="shared" si="3967"/>
        <v>1.03</v>
      </c>
      <c r="I2187" s="19">
        <f t="shared" si="3968"/>
        <v>3.0000000000000027E-2</v>
      </c>
      <c r="J2187" s="8">
        <f t="shared" si="3941"/>
        <v>1.0315070687664851</v>
      </c>
      <c r="K2187" s="8">
        <f t="shared" si="3942"/>
        <v>0.95369293123351495</v>
      </c>
      <c r="L2187" s="8">
        <f t="shared" si="3943"/>
        <v>0.99260000000000004</v>
      </c>
      <c r="M2187" s="19">
        <f t="shared" si="3944"/>
        <v>8.1592444469861677E-2</v>
      </c>
      <c r="N2187" s="19">
        <f t="shared" si="3945"/>
        <v>3.8585152278977686E-2</v>
      </c>
      <c r="O2187" s="19">
        <f t="shared" si="3946"/>
        <v>4.8935153550272881E-3</v>
      </c>
      <c r="P2187" s="19">
        <f t="shared" si="3969"/>
        <v>2.0771794469041337E-3</v>
      </c>
      <c r="Q2187" s="303">
        <v>189</v>
      </c>
      <c r="R2187" s="306">
        <v>195347.864</v>
      </c>
      <c r="S2187" s="66">
        <f t="shared" si="3947"/>
        <v>1033.5865820105821</v>
      </c>
      <c r="T2187" t="str">
        <f t="shared" ref="T2187:W2188" si="3974">IF(C2187&gt;$J2187,"BrokeBandUpper", IF(C2187&lt;$K2187,"BrokeBandLower", ""))</f>
        <v/>
      </c>
      <c r="U2187" t="str">
        <f t="shared" si="3974"/>
        <v>BrokeBandUpper</v>
      </c>
      <c r="V2187" t="str">
        <f t="shared" si="3974"/>
        <v/>
      </c>
      <c r="W2187" t="str">
        <f t="shared" si="3974"/>
        <v/>
      </c>
      <c r="X2187" s="63"/>
      <c r="Y2187" s="287">
        <f t="shared" si="3948"/>
        <v>4.2857142857143018E-4</v>
      </c>
      <c r="Z2187" s="288">
        <f t="shared" si="3949"/>
        <v>0.99697986117693382</v>
      </c>
      <c r="AA2187" s="288">
        <f t="shared" si="3950"/>
        <v>0.98221952950089819</v>
      </c>
      <c r="AB2187" s="289">
        <f t="shared" si="3009"/>
        <v>2186</v>
      </c>
      <c r="AC2187" s="290">
        <f t="shared" si="3951"/>
        <v>-2.0730068326399662E-3</v>
      </c>
      <c r="AD2187" s="284">
        <f t="shared" si="3970"/>
        <v>1.4760331676035632E-2</v>
      </c>
      <c r="AE2187" s="291">
        <f t="shared" si="3952"/>
        <v>1.6833338508675598E-2</v>
      </c>
      <c r="AF2187" s="213">
        <f t="shared" si="3953"/>
        <v>1.5027528197831597E-2</v>
      </c>
      <c r="AG2187" s="213">
        <f t="shared" si="3971"/>
        <v>-0.56665262710431885</v>
      </c>
      <c r="AH2187" s="292">
        <f t="shared" si="3954"/>
        <v>-1.3574508583170396E-4</v>
      </c>
      <c r="AI2187" s="293">
        <f t="shared" si="3955"/>
        <v>2177.7271906879191</v>
      </c>
      <c r="AJ2187" s="294">
        <f t="shared" si="3972"/>
        <v>3.0000000000000027E-2</v>
      </c>
      <c r="AK2187" s="294">
        <f t="shared" si="3939"/>
        <v>3.0000000000000027E-2</v>
      </c>
      <c r="AL2187" s="294">
        <f t="shared" si="3956"/>
        <v>0</v>
      </c>
      <c r="AM2187" s="295">
        <f t="shared" ref="AM2187:AM2192" si="3975">(AVERAGE(AK2174:AK2187))</f>
        <v>1.2857142857142853E-2</v>
      </c>
      <c r="AN2187" s="295">
        <f t="shared" si="3957"/>
        <v>-7.857142857142849E-3</v>
      </c>
      <c r="AO2187" s="288">
        <f t="shared" si="3958"/>
        <v>1.6363636363636376</v>
      </c>
      <c r="AP2187" s="296">
        <f t="shared" si="3959"/>
        <v>62.068965517241395</v>
      </c>
      <c r="AQ2187" s="285"/>
      <c r="AR2187" s="285">
        <f t="shared" si="3960"/>
        <v>0.50000000000000278</v>
      </c>
      <c r="AS2187" s="286">
        <f t="shared" si="3961"/>
        <v>95793.500000000538</v>
      </c>
      <c r="AT2187" s="103">
        <f t="shared" si="3962"/>
        <v>0.15145950247005438</v>
      </c>
      <c r="AU2187" s="294">
        <f t="shared" si="3963"/>
        <v>1.03</v>
      </c>
      <c r="AV2187" s="213">
        <f t="shared" si="3964"/>
        <v>0.49037393109146327</v>
      </c>
      <c r="AW2187" s="298">
        <f t="shared" si="3965"/>
        <v>6.0913705583756285E-2</v>
      </c>
      <c r="AX2187" s="297">
        <f t="shared" ref="AX2187:AX2192" si="3976">SLOPE(M2174:M2187,AB2174:AB2187)</f>
        <v>1.6382047900845914E-3</v>
      </c>
      <c r="AY2187" s="213">
        <f t="shared" si="3973"/>
        <v>0.81075090735157218</v>
      </c>
      <c r="AZ2187" s="255"/>
      <c r="BA2187" s="255"/>
      <c r="BB2187" s="255"/>
      <c r="BC2187" s="255"/>
      <c r="BD2187" s="255"/>
      <c r="BE2187" s="255"/>
      <c r="BF2187" s="255"/>
      <c r="BG2187" s="255"/>
      <c r="BH2187" s="255"/>
      <c r="BI2187" s="255"/>
      <c r="BJ2187" s="255"/>
      <c r="BK2187" s="255"/>
      <c r="BL2187" s="255"/>
      <c r="BM2187" s="255"/>
      <c r="BN2187" s="255"/>
      <c r="BO2187" s="255"/>
      <c r="BP2187" s="255"/>
      <c r="BQ2187" s="255"/>
      <c r="BR2187" s="255"/>
      <c r="BS2187" s="255"/>
      <c r="BT2187" s="255"/>
      <c r="BU2187" s="255"/>
      <c r="BV2187" s="255"/>
      <c r="BW2187" s="255"/>
      <c r="BX2187" s="255"/>
      <c r="BY2187" s="255"/>
      <c r="BZ2187" s="255"/>
      <c r="CA2187" s="255"/>
      <c r="CB2187" s="255"/>
      <c r="CC2187" s="255"/>
      <c r="CD2187" s="255"/>
      <c r="CE2187" s="255"/>
      <c r="CF2187" s="255"/>
      <c r="CG2187" s="255"/>
      <c r="CH2187" s="255"/>
      <c r="CI2187" s="255"/>
      <c r="CJ2187" s="255"/>
      <c r="CK2187" s="255"/>
      <c r="CL2187" s="255"/>
      <c r="CM2187" s="255"/>
      <c r="CN2187" s="255"/>
      <c r="CO2187" s="255"/>
      <c r="CP2187" s="255"/>
      <c r="CQ2187" s="255"/>
      <c r="CR2187" s="255"/>
      <c r="CS2187" s="255"/>
      <c r="CT2187" s="255"/>
      <c r="CU2187" s="255"/>
      <c r="CV2187" s="255"/>
      <c r="CW2187" s="255"/>
      <c r="CX2187" s="255"/>
      <c r="CY2187" s="255"/>
      <c r="CZ2187" s="255"/>
      <c r="DA2187" s="255"/>
      <c r="DB2187" s="255"/>
      <c r="DC2187" s="255"/>
      <c r="DD2187" s="255"/>
      <c r="DE2187" s="255"/>
      <c r="DF2187" s="255"/>
      <c r="DG2187" s="255"/>
      <c r="DH2187" s="255"/>
      <c r="DI2187" s="255"/>
      <c r="DJ2187" s="255"/>
      <c r="DK2187" s="255"/>
      <c r="DL2187" s="255"/>
      <c r="DM2187" s="255"/>
      <c r="DN2187" s="255"/>
      <c r="DO2187" s="255"/>
      <c r="DP2187" s="255"/>
      <c r="DQ2187" s="255"/>
      <c r="DR2187" s="255"/>
      <c r="DS2187" s="255"/>
      <c r="DT2187" s="255"/>
      <c r="DU2187" s="255"/>
      <c r="DV2187" s="255"/>
      <c r="DW2187" s="255"/>
      <c r="DX2187" s="255"/>
      <c r="DY2187" s="255"/>
      <c r="DZ2187" s="255"/>
      <c r="EA2187" s="255"/>
      <c r="EB2187" s="255"/>
      <c r="EC2187" s="255"/>
      <c r="ED2187" s="255"/>
      <c r="EE2187" s="255"/>
      <c r="EF2187" s="255"/>
      <c r="EG2187" s="255"/>
      <c r="EH2187" s="255"/>
      <c r="EI2187" s="255"/>
      <c r="EJ2187" s="255"/>
      <c r="EK2187" s="255"/>
      <c r="EL2187" s="255"/>
      <c r="EM2187" s="255"/>
      <c r="EN2187" s="255"/>
      <c r="EO2187" s="255"/>
      <c r="EP2187" s="255"/>
      <c r="EQ2187" s="255"/>
      <c r="ER2187" s="255"/>
      <c r="ES2187" s="255"/>
      <c r="ET2187" s="255"/>
      <c r="EU2187" s="255"/>
      <c r="EV2187" s="255"/>
      <c r="EW2187" s="255"/>
      <c r="EX2187" s="255"/>
      <c r="EY2187" s="255"/>
      <c r="EZ2187" s="255"/>
      <c r="FA2187" s="255"/>
      <c r="FB2187" s="255"/>
      <c r="FC2187" s="255"/>
      <c r="FD2187" s="255"/>
      <c r="FE2187" s="255"/>
      <c r="FF2187" s="255"/>
      <c r="FG2187" s="255"/>
      <c r="FH2187" s="255"/>
      <c r="FI2187" s="255"/>
      <c r="FJ2187" s="255"/>
      <c r="FK2187" s="255"/>
      <c r="FL2187" s="255"/>
      <c r="FM2187" s="255"/>
      <c r="FN2187" s="255"/>
      <c r="FO2187" s="255"/>
      <c r="FP2187" s="255"/>
      <c r="FQ2187" s="255"/>
      <c r="FR2187" s="255"/>
      <c r="FS2187" s="255"/>
      <c r="FT2187" s="255"/>
      <c r="FU2187" s="255"/>
      <c r="FV2187" s="255"/>
      <c r="FW2187" s="255"/>
      <c r="FX2187" s="255"/>
      <c r="FY2187" s="255"/>
      <c r="FZ2187" s="255"/>
      <c r="GA2187" s="255"/>
      <c r="GB2187" s="255"/>
      <c r="GC2187" s="255"/>
      <c r="GD2187" s="255"/>
      <c r="GE2187" s="255"/>
      <c r="GF2187" s="255"/>
      <c r="GG2187" s="255"/>
      <c r="GH2187" s="255"/>
      <c r="GI2187" s="255"/>
      <c r="GJ2187" s="255"/>
      <c r="GK2187" s="255"/>
      <c r="GL2187" s="255"/>
      <c r="GM2187" s="255"/>
      <c r="GN2187" s="255"/>
      <c r="GO2187" s="255"/>
      <c r="GP2187" s="255"/>
      <c r="GQ2187" s="255"/>
      <c r="GR2187" s="255"/>
      <c r="GS2187" s="255"/>
      <c r="GT2187" s="255"/>
      <c r="GU2187" s="255"/>
      <c r="GV2187" s="255"/>
      <c r="GW2187" s="255"/>
      <c r="GX2187" s="255"/>
      <c r="GY2187" s="255"/>
      <c r="GZ2187" s="255"/>
      <c r="HA2187" s="255"/>
      <c r="HB2187" s="255"/>
      <c r="HC2187" s="255"/>
      <c r="HD2187" s="255"/>
      <c r="HE2187" s="255"/>
      <c r="HF2187" s="255"/>
      <c r="HG2187" s="255"/>
      <c r="HH2187" s="255"/>
      <c r="HI2187" s="255"/>
      <c r="HJ2187" s="255"/>
      <c r="HK2187" s="255"/>
      <c r="HL2187" s="255"/>
      <c r="HM2187" s="255"/>
      <c r="HN2187" s="255"/>
      <c r="HO2187" s="255"/>
      <c r="HP2187" s="255"/>
      <c r="HQ2187" s="255"/>
      <c r="HR2187" s="255"/>
      <c r="HS2187" s="255"/>
      <c r="HT2187" s="255"/>
      <c r="HU2187" s="255"/>
      <c r="HV2187" s="255"/>
      <c r="HW2187" s="255"/>
      <c r="HX2187" s="255"/>
      <c r="HY2187" s="255"/>
      <c r="HZ2187" s="255"/>
      <c r="IA2187" s="255"/>
      <c r="IB2187" s="255"/>
      <c r="IC2187" s="255"/>
      <c r="ID2187" s="255"/>
      <c r="IE2187" s="255"/>
      <c r="IF2187" s="255"/>
      <c r="IG2187" s="255"/>
      <c r="IH2187" s="255"/>
      <c r="II2187" s="255"/>
      <c r="IJ2187" s="255"/>
      <c r="IK2187" s="255"/>
      <c r="IL2187" s="255"/>
      <c r="IM2187" s="255"/>
      <c r="IN2187" s="255"/>
      <c r="IO2187" s="255"/>
      <c r="IP2187" s="255"/>
      <c r="IQ2187" s="255"/>
      <c r="IR2187" s="255"/>
      <c r="IS2187" s="255"/>
      <c r="IT2187" s="255"/>
      <c r="IU2187" s="255"/>
      <c r="IV2187" s="255"/>
    </row>
    <row r="2188" spans="1:256">
      <c r="A2188" s="16">
        <v>41522.30572916667</v>
      </c>
      <c r="B2188" s="300">
        <v>5</v>
      </c>
      <c r="C2188" s="5">
        <v>1.05</v>
      </c>
      <c r="D2188" s="5">
        <v>1.07</v>
      </c>
      <c r="E2188" s="5">
        <v>1.0449999999999999</v>
      </c>
      <c r="F2188" s="5">
        <v>1.07</v>
      </c>
      <c r="G2188" s="6">
        <v>142595</v>
      </c>
      <c r="H2188" s="113">
        <f t="shared" si="3967"/>
        <v>1.07</v>
      </c>
      <c r="I2188" s="19">
        <f t="shared" si="3968"/>
        <v>3.8834951456310711E-2</v>
      </c>
      <c r="J2188" s="8">
        <f t="shared" si="3941"/>
        <v>1.0476975049278907</v>
      </c>
      <c r="K2188" s="8">
        <f t="shared" si="3942"/>
        <v>0.94750249507210993</v>
      </c>
      <c r="L2188" s="8">
        <f t="shared" si="3943"/>
        <v>0.99760000000000026</v>
      </c>
      <c r="M2188" s="19">
        <f t="shared" si="3944"/>
        <v>0.10574643378448878</v>
      </c>
      <c r="N2188" s="19">
        <f t="shared" si="3945"/>
        <v>0.29603218130753534</v>
      </c>
      <c r="O2188" s="19">
        <f t="shared" si="3946"/>
        <v>1.5695904227555822E-2</v>
      </c>
      <c r="P2188" s="19">
        <f t="shared" si="3969"/>
        <v>-6.4910160898416815E-3</v>
      </c>
      <c r="Q2188" s="303">
        <v>89</v>
      </c>
      <c r="R2188" s="306">
        <v>150306.29999999999</v>
      </c>
      <c r="S2188" s="66">
        <f t="shared" si="3947"/>
        <v>1688.834831460674</v>
      </c>
      <c r="T2188" t="str">
        <f t="shared" si="3974"/>
        <v>BrokeBandUpper</v>
      </c>
      <c r="U2188" t="str">
        <f t="shared" si="3974"/>
        <v>BrokeBandUpper</v>
      </c>
      <c r="V2188" t="str">
        <f t="shared" si="3974"/>
        <v/>
      </c>
      <c r="W2188" t="str">
        <f t="shared" si="3974"/>
        <v>BrokeBandUpper</v>
      </c>
      <c r="X2188" s="63"/>
      <c r="Y2188" s="219">
        <f t="shared" si="3948"/>
        <v>2.2087912087912134E-3</v>
      </c>
      <c r="Z2188" s="78">
        <f t="shared" si="3949"/>
        <v>1.0082249625556861</v>
      </c>
      <c r="AA2188" s="78">
        <f t="shared" si="3950"/>
        <v>0.98871528431783173</v>
      </c>
      <c r="AB2188" s="74">
        <f t="shared" si="3009"/>
        <v>2187</v>
      </c>
      <c r="AC2188" s="80">
        <f t="shared" si="3951"/>
        <v>2.1410717833429786E-3</v>
      </c>
      <c r="AD2188" s="79">
        <f t="shared" si="3970"/>
        <v>1.9509678237854322E-2</v>
      </c>
      <c r="AE2188" s="81">
        <f t="shared" si="3952"/>
        <v>1.7368606454511343E-2</v>
      </c>
      <c r="AF2188" s="19">
        <f t="shared" si="3953"/>
        <v>1.9732352222424789E-2</v>
      </c>
      <c r="AG2188" s="93">
        <f t="shared" si="3971"/>
        <v>-2.0328339249207068</v>
      </c>
      <c r="AH2188" s="91">
        <f t="shared" si="3954"/>
        <v>-1.4970291706743271E-5</v>
      </c>
      <c r="AI2188" s="96">
        <f t="shared" si="3955"/>
        <v>2180.38417828718</v>
      </c>
      <c r="AJ2188" s="5">
        <f t="shared" si="3972"/>
        <v>4.0000000000000036E-2</v>
      </c>
      <c r="AK2188" s="5">
        <f t="shared" si="3939"/>
        <v>4.0000000000000036E-2</v>
      </c>
      <c r="AL2188" s="5">
        <f t="shared" si="3956"/>
        <v>0</v>
      </c>
      <c r="AM2188" s="95">
        <f t="shared" si="3975"/>
        <v>1.3571428571428568E-2</v>
      </c>
      <c r="AN2188" s="95">
        <f t="shared" si="3957"/>
        <v>-7.857142857142849E-3</v>
      </c>
      <c r="AO2188" s="78">
        <f t="shared" si="3958"/>
        <v>1.7272727272727286</v>
      </c>
      <c r="AP2188" s="296">
        <f t="shared" si="3959"/>
        <v>63.33333333333335</v>
      </c>
      <c r="AQ2188" s="8"/>
      <c r="AR2188" s="8">
        <f t="shared" si="3960"/>
        <v>1</v>
      </c>
      <c r="AS2188" s="114">
        <f t="shared" si="3961"/>
        <v>142595</v>
      </c>
      <c r="AT2188" s="103">
        <f t="shared" si="3962"/>
        <v>0.14301142679230971</v>
      </c>
      <c r="AU2188" s="5">
        <f t="shared" si="3963"/>
        <v>1.07</v>
      </c>
      <c r="AV2188" s="93">
        <f t="shared" si="3964"/>
        <v>0.94869609590549442</v>
      </c>
      <c r="AW2188" s="210">
        <f t="shared" si="3965"/>
        <v>2.3923444976076683E-2</v>
      </c>
      <c r="AX2188" s="276">
        <f t="shared" si="3976"/>
        <v>2.4129708029582866E-3</v>
      </c>
      <c r="AY2188" s="19">
        <f t="shared" si="3973"/>
        <v>0.47293599528157215</v>
      </c>
      <c r="AZ2188" s="255"/>
      <c r="BA2188" s="255"/>
      <c r="BB2188" s="255"/>
      <c r="BC2188" s="255"/>
      <c r="BD2188" s="255"/>
      <c r="BE2188" s="255"/>
      <c r="BF2188" s="255"/>
      <c r="BG2188" s="255"/>
      <c r="BH2188" s="255"/>
      <c r="BI2188" s="255"/>
      <c r="BJ2188" s="255"/>
      <c r="BK2188" s="255"/>
      <c r="BL2188" s="255"/>
      <c r="BM2188" s="255"/>
      <c r="BN2188" s="255"/>
      <c r="BO2188" s="255"/>
      <c r="BP2188" s="255"/>
      <c r="BQ2188" s="255"/>
      <c r="BR2188" s="255"/>
      <c r="BS2188" s="255"/>
      <c r="BT2188" s="255"/>
      <c r="BU2188" s="255"/>
      <c r="BV2188" s="255"/>
      <c r="BW2188" s="255"/>
      <c r="BX2188" s="255"/>
      <c r="BY2188" s="255"/>
      <c r="BZ2188" s="255"/>
      <c r="CA2188" s="255"/>
      <c r="CB2188" s="255"/>
      <c r="CC2188" s="255"/>
      <c r="CD2188" s="255"/>
      <c r="CE2188" s="255"/>
      <c r="CF2188" s="255"/>
      <c r="CG2188" s="255"/>
      <c r="CH2188" s="255"/>
      <c r="CI2188" s="255"/>
      <c r="CJ2188" s="255"/>
      <c r="CK2188" s="255"/>
      <c r="CL2188" s="255"/>
      <c r="CM2188" s="255"/>
      <c r="CN2188" s="255"/>
      <c r="CO2188" s="255"/>
      <c r="CP2188" s="255"/>
      <c r="CQ2188" s="255"/>
      <c r="CR2188" s="255"/>
      <c r="CS2188" s="255"/>
      <c r="CT2188" s="255"/>
      <c r="CU2188" s="255"/>
      <c r="CV2188" s="255"/>
      <c r="CW2188" s="255"/>
      <c r="CX2188" s="255"/>
      <c r="CY2188" s="255"/>
      <c r="CZ2188" s="255"/>
      <c r="DA2188" s="255"/>
      <c r="DB2188" s="255"/>
      <c r="DC2188" s="255"/>
      <c r="DD2188" s="255"/>
      <c r="DE2188" s="255"/>
      <c r="DF2188" s="255"/>
      <c r="DG2188" s="255"/>
      <c r="DH2188" s="255"/>
      <c r="DI2188" s="255"/>
      <c r="DJ2188" s="255"/>
      <c r="DK2188" s="255"/>
      <c r="DL2188" s="255"/>
      <c r="DM2188" s="255"/>
      <c r="DN2188" s="255"/>
      <c r="DO2188" s="255"/>
      <c r="DP2188" s="255"/>
      <c r="DQ2188" s="255"/>
      <c r="DR2188" s="255"/>
      <c r="DS2188" s="255"/>
      <c r="DT2188" s="255"/>
      <c r="DU2188" s="255"/>
      <c r="DV2188" s="255"/>
      <c r="DW2188" s="255"/>
      <c r="DX2188" s="255"/>
      <c r="DY2188" s="255"/>
      <c r="DZ2188" s="255"/>
      <c r="EA2188" s="255"/>
      <c r="EB2188" s="255"/>
      <c r="EC2188" s="255"/>
      <c r="ED2188" s="255"/>
      <c r="EE2188" s="255"/>
      <c r="EF2188" s="255"/>
      <c r="EG2188" s="255"/>
      <c r="EH2188" s="255"/>
      <c r="EI2188" s="255"/>
      <c r="EJ2188" s="255"/>
      <c r="EK2188" s="255"/>
      <c r="EL2188" s="255"/>
      <c r="EM2188" s="255"/>
      <c r="EN2188" s="255"/>
      <c r="EO2188" s="255"/>
      <c r="EP2188" s="255"/>
      <c r="EQ2188" s="255"/>
      <c r="ER2188" s="255"/>
      <c r="ES2188" s="255"/>
      <c r="ET2188" s="255"/>
      <c r="EU2188" s="255"/>
      <c r="EV2188" s="255"/>
      <c r="EW2188" s="255"/>
      <c r="EX2188" s="255"/>
      <c r="EY2188" s="255"/>
      <c r="EZ2188" s="255"/>
      <c r="FA2188" s="255"/>
      <c r="FB2188" s="255"/>
      <c r="FC2188" s="255"/>
      <c r="FD2188" s="255"/>
      <c r="FE2188" s="255"/>
      <c r="FF2188" s="255"/>
      <c r="FG2188" s="255"/>
      <c r="FH2188" s="255"/>
      <c r="FI2188" s="255"/>
      <c r="FJ2188" s="255"/>
      <c r="FK2188" s="255"/>
      <c r="FL2188" s="255"/>
      <c r="FM2188" s="255"/>
      <c r="FN2188" s="255"/>
      <c r="FO2188" s="255"/>
      <c r="FP2188" s="255"/>
      <c r="FQ2188" s="255"/>
      <c r="FR2188" s="255"/>
      <c r="FS2188" s="255"/>
      <c r="FT2188" s="255"/>
      <c r="FU2188" s="255"/>
      <c r="FV2188" s="255"/>
      <c r="FW2188" s="255"/>
      <c r="FX2188" s="255"/>
      <c r="FY2188" s="255"/>
      <c r="FZ2188" s="255"/>
      <c r="GA2188" s="255"/>
      <c r="GB2188" s="255"/>
      <c r="GC2188" s="255"/>
      <c r="GD2188" s="255"/>
      <c r="GE2188" s="255"/>
      <c r="GF2188" s="255"/>
      <c r="GG2188" s="255"/>
      <c r="GH2188" s="255"/>
      <c r="GI2188" s="255"/>
      <c r="GJ2188" s="255"/>
      <c r="GK2188" s="255"/>
      <c r="GL2188" s="255"/>
      <c r="GM2188" s="255"/>
      <c r="GN2188" s="255"/>
      <c r="GO2188" s="255"/>
      <c r="GP2188" s="255"/>
      <c r="GQ2188" s="255"/>
      <c r="GR2188" s="255"/>
      <c r="GS2188" s="255"/>
      <c r="GT2188" s="255"/>
      <c r="GU2188" s="255"/>
      <c r="GV2188" s="255"/>
      <c r="GW2188" s="255"/>
      <c r="GX2188" s="255"/>
      <c r="GY2188" s="255"/>
      <c r="GZ2188" s="255"/>
      <c r="HA2188" s="255"/>
      <c r="HB2188" s="255"/>
      <c r="HC2188" s="255"/>
      <c r="HD2188" s="255"/>
      <c r="HE2188" s="255"/>
      <c r="HF2188" s="255"/>
      <c r="HG2188" s="255"/>
      <c r="HH2188" s="255"/>
      <c r="HI2188" s="255"/>
      <c r="HJ2188" s="255"/>
      <c r="HK2188" s="255"/>
      <c r="HL2188" s="255"/>
      <c r="HM2188" s="255"/>
      <c r="HN2188" s="255"/>
      <c r="HO2188" s="255"/>
      <c r="HP2188" s="255"/>
      <c r="HQ2188" s="255"/>
      <c r="HR2188" s="255"/>
      <c r="HS2188" s="255"/>
      <c r="HT2188" s="255"/>
      <c r="HU2188" s="255"/>
      <c r="HV2188" s="255"/>
      <c r="HW2188" s="255"/>
      <c r="HX2188" s="255"/>
      <c r="HY2188" s="255"/>
      <c r="HZ2188" s="255"/>
      <c r="IA2188" s="255"/>
      <c r="IB2188" s="255"/>
      <c r="IC2188" s="255"/>
      <c r="ID2188" s="255"/>
      <c r="IE2188" s="255"/>
      <c r="IF2188" s="255"/>
      <c r="IG2188" s="255"/>
      <c r="IH2188" s="255"/>
      <c r="II2188" s="255"/>
      <c r="IJ2188" s="255"/>
      <c r="IK2188" s="255"/>
      <c r="IL2188" s="255"/>
      <c r="IM2188" s="255"/>
      <c r="IN2188" s="255"/>
      <c r="IO2188" s="255"/>
      <c r="IP2188" s="255"/>
      <c r="IQ2188" s="255"/>
      <c r="IR2188" s="255"/>
      <c r="IS2188" s="255"/>
      <c r="IT2188" s="255"/>
      <c r="IU2188" s="255"/>
      <c r="IV2188" s="255"/>
    </row>
    <row r="2189" spans="1:256" ht="13">
      <c r="A2189" s="16">
        <v>41523.375636574077</v>
      </c>
      <c r="B2189" s="300">
        <v>6</v>
      </c>
      <c r="C2189" s="5">
        <v>1.08</v>
      </c>
      <c r="D2189" s="5">
        <v>1.08</v>
      </c>
      <c r="E2189" s="5">
        <v>1.04</v>
      </c>
      <c r="F2189" s="5">
        <v>1.07</v>
      </c>
      <c r="G2189" s="6">
        <v>79873</v>
      </c>
      <c r="H2189" s="113">
        <f t="shared" si="3967"/>
        <v>1.07</v>
      </c>
      <c r="I2189" s="19">
        <f t="shared" si="3968"/>
        <v>0</v>
      </c>
      <c r="J2189" s="8">
        <f t="shared" si="3941"/>
        <v>1.0606216768520349</v>
      </c>
      <c r="K2189" s="8">
        <f t="shared" si="3942"/>
        <v>0.94307832314796536</v>
      </c>
      <c r="L2189" s="8">
        <f t="shared" si="3943"/>
        <v>1.0018500000000001</v>
      </c>
      <c r="M2189" s="19">
        <f t="shared" si="3944"/>
        <v>0.12463795510823913</v>
      </c>
      <c r="N2189" s="19">
        <f t="shared" si="3945"/>
        <v>0.17864925225044725</v>
      </c>
      <c r="O2189" s="19">
        <f t="shared" si="3946"/>
        <v>1.2335785723794117E-2</v>
      </c>
      <c r="P2189" s="19">
        <f t="shared" si="3969"/>
        <v>-4.6692984421195308E-3</v>
      </c>
      <c r="Q2189" s="303">
        <v>77</v>
      </c>
      <c r="R2189" s="306">
        <v>85273.08</v>
      </c>
      <c r="S2189" s="66">
        <f t="shared" si="3947"/>
        <v>1107.4425974025974</v>
      </c>
      <c r="T2189" t="str">
        <f t="shared" ref="T2189:W2190" si="3977">IF(C2189&gt;$J2189,"BrokeBandUpper", IF(C2189&lt;$K2189,"BrokeBandLower", ""))</f>
        <v>BrokeBandUpper</v>
      </c>
      <c r="U2189" t="str">
        <f t="shared" si="3977"/>
        <v>BrokeBandUpper</v>
      </c>
      <c r="V2189" t="str">
        <f t="shared" si="3977"/>
        <v/>
      </c>
      <c r="W2189" t="str">
        <f t="shared" si="3977"/>
        <v>BrokeBandUpper</v>
      </c>
      <c r="X2189" s="63"/>
      <c r="Y2189" s="287">
        <f t="shared" si="3948"/>
        <v>3.3076923076923149E-3</v>
      </c>
      <c r="Z2189" s="288">
        <f t="shared" si="3949"/>
        <v>1.0177383183221105</v>
      </c>
      <c r="AA2189" s="288">
        <f t="shared" si="3950"/>
        <v>0.99473035327831216</v>
      </c>
      <c r="AB2189" s="289">
        <f t="shared" si="3009"/>
        <v>2188</v>
      </c>
      <c r="AC2189" s="290">
        <f t="shared" si="3951"/>
        <v>4.5114868714295799E-3</v>
      </c>
      <c r="AD2189" s="284">
        <f t="shared" si="3970"/>
        <v>2.3007965043798317E-2</v>
      </c>
      <c r="AE2189" s="291">
        <f t="shared" si="3952"/>
        <v>1.8496478172368738E-2</v>
      </c>
      <c r="AF2189" s="213">
        <f t="shared" si="3953"/>
        <v>2.3129851188285797E-2</v>
      </c>
      <c r="AG2189" s="213">
        <f t="shared" si="3971"/>
        <v>1.1071161212472456</v>
      </c>
      <c r="AH2189" s="292">
        <f t="shared" si="3954"/>
        <v>1.3740330505651013E-4</v>
      </c>
      <c r="AI2189" s="293">
        <f t="shared" si="3955"/>
        <v>2182.0022524075293</v>
      </c>
      <c r="AJ2189" s="294">
        <f t="shared" si="3972"/>
        <v>0</v>
      </c>
      <c r="AK2189" s="294">
        <f t="shared" si="3939"/>
        <v>0</v>
      </c>
      <c r="AL2189" s="294">
        <f t="shared" si="3956"/>
        <v>0</v>
      </c>
      <c r="AM2189" s="295">
        <f t="shared" si="3975"/>
        <v>1.3571428571428568E-2</v>
      </c>
      <c r="AN2189" s="295">
        <f t="shared" si="3957"/>
        <v>-7.1428571428571331E-3</v>
      </c>
      <c r="AO2189" s="288">
        <f t="shared" si="3958"/>
        <v>1.9000000000000021</v>
      </c>
      <c r="AP2189" s="296">
        <f t="shared" si="3959"/>
        <v>65.517241379310377</v>
      </c>
      <c r="AQ2189" s="285"/>
      <c r="AR2189" s="285">
        <f t="shared" si="3960"/>
        <v>0.5</v>
      </c>
      <c r="AS2189" s="286">
        <f t="shared" si="3961"/>
        <v>39936.5</v>
      </c>
      <c r="AT2189" s="103">
        <f t="shared" si="3962"/>
        <v>9.4732641831541495E-2</v>
      </c>
      <c r="AU2189" s="294">
        <f t="shared" si="3963"/>
        <v>1.07</v>
      </c>
      <c r="AV2189" s="213">
        <f t="shared" si="3964"/>
        <v>0.46833654888506432</v>
      </c>
      <c r="AW2189" s="298">
        <f t="shared" si="3965"/>
        <v>3.8461538461538491E-2</v>
      </c>
      <c r="AX2189" s="297">
        <f t="shared" si="3976"/>
        <v>3.4387237084641861E-3</v>
      </c>
      <c r="AY2189" s="213">
        <f t="shared" si="3973"/>
        <v>0.42509959268812247</v>
      </c>
      <c r="AZ2189" s="255"/>
      <c r="BA2189" s="255"/>
      <c r="BB2189" s="255"/>
      <c r="BC2189" s="255"/>
      <c r="BD2189" s="255"/>
      <c r="BE2189" s="255"/>
      <c r="BF2189" s="255"/>
      <c r="BG2189" s="255"/>
      <c r="BH2189" s="255"/>
      <c r="BI2189" s="255"/>
      <c r="BJ2189" s="255"/>
      <c r="BK2189" s="255"/>
      <c r="BL2189" s="255"/>
      <c r="BM2189" s="255"/>
      <c r="BN2189" s="255"/>
      <c r="BO2189" s="255"/>
      <c r="BP2189" s="255"/>
      <c r="BQ2189" s="255"/>
      <c r="BR2189" s="255"/>
      <c r="BS2189" s="255"/>
      <c r="BT2189" s="255"/>
      <c r="BU2189" s="255"/>
      <c r="BV2189" s="255"/>
      <c r="BW2189" s="255"/>
      <c r="BX2189" s="255"/>
      <c r="BY2189" s="255"/>
      <c r="BZ2189" s="255"/>
      <c r="CA2189" s="255"/>
      <c r="CB2189" s="255"/>
      <c r="CC2189" s="255"/>
      <c r="CD2189" s="255"/>
      <c r="CE2189" s="255"/>
      <c r="CF2189" s="255"/>
      <c r="CG2189" s="255"/>
      <c r="CH2189" s="255"/>
      <c r="CI2189" s="255"/>
      <c r="CJ2189" s="255"/>
      <c r="CK2189" s="255"/>
      <c r="CL2189" s="255"/>
      <c r="CM2189" s="255"/>
      <c r="CN2189" s="255"/>
      <c r="CO2189" s="255"/>
      <c r="CP2189" s="255"/>
      <c r="CQ2189" s="255"/>
      <c r="CR2189" s="255"/>
      <c r="CS2189" s="255"/>
      <c r="CT2189" s="255"/>
      <c r="CU2189" s="255"/>
      <c r="CV2189" s="255"/>
      <c r="CW2189" s="255"/>
      <c r="CX2189" s="255"/>
      <c r="CY2189" s="255"/>
      <c r="CZ2189" s="255"/>
      <c r="DA2189" s="255"/>
      <c r="DB2189" s="255"/>
      <c r="DC2189" s="255"/>
      <c r="DD2189" s="255"/>
      <c r="DE2189" s="255"/>
      <c r="DF2189" s="255"/>
      <c r="DG2189" s="255"/>
      <c r="DH2189" s="255"/>
      <c r="DI2189" s="255"/>
      <c r="DJ2189" s="255"/>
      <c r="DK2189" s="255"/>
      <c r="DL2189" s="255"/>
      <c r="DM2189" s="255"/>
      <c r="DN2189" s="255"/>
      <c r="DO2189" s="255"/>
      <c r="DP2189" s="255"/>
      <c r="DQ2189" s="255"/>
      <c r="DR2189" s="255"/>
      <c r="DS2189" s="255"/>
      <c r="DT2189" s="255"/>
      <c r="DU2189" s="255"/>
      <c r="DV2189" s="255"/>
      <c r="DW2189" s="255"/>
      <c r="DX2189" s="255"/>
      <c r="DY2189" s="255"/>
      <c r="DZ2189" s="255"/>
      <c r="EA2189" s="255"/>
      <c r="EB2189" s="255"/>
      <c r="EC2189" s="255"/>
      <c r="ED2189" s="255"/>
      <c r="EE2189" s="255"/>
      <c r="EF2189" s="255"/>
      <c r="EG2189" s="255"/>
      <c r="EH2189" s="255"/>
      <c r="EI2189" s="255"/>
      <c r="EJ2189" s="255"/>
      <c r="EK2189" s="255"/>
      <c r="EL2189" s="255"/>
      <c r="EM2189" s="255"/>
      <c r="EN2189" s="255"/>
      <c r="EO2189" s="255"/>
      <c r="EP2189" s="255"/>
      <c r="EQ2189" s="255"/>
      <c r="ER2189" s="255"/>
      <c r="ES2189" s="255"/>
      <c r="ET2189" s="255"/>
      <c r="EU2189" s="255"/>
      <c r="EV2189" s="255"/>
      <c r="EW2189" s="255"/>
      <c r="EX2189" s="255"/>
      <c r="EY2189" s="255"/>
      <c r="EZ2189" s="255"/>
      <c r="FA2189" s="255"/>
      <c r="FB2189" s="255"/>
      <c r="FC2189" s="255"/>
      <c r="FD2189" s="255"/>
      <c r="FE2189" s="255"/>
      <c r="FF2189" s="255"/>
      <c r="FG2189" s="255"/>
      <c r="FH2189" s="255"/>
      <c r="FI2189" s="255"/>
      <c r="FJ2189" s="255"/>
      <c r="FK2189" s="255"/>
      <c r="FL2189" s="255"/>
      <c r="FM2189" s="255"/>
      <c r="FN2189" s="255"/>
      <c r="FO2189" s="255"/>
      <c r="FP2189" s="255"/>
      <c r="FQ2189" s="255"/>
      <c r="FR2189" s="255"/>
      <c r="FS2189" s="255"/>
      <c r="FT2189" s="255"/>
      <c r="FU2189" s="255"/>
      <c r="FV2189" s="255"/>
      <c r="FW2189" s="255"/>
      <c r="FX2189" s="255"/>
      <c r="FY2189" s="255"/>
      <c r="FZ2189" s="255"/>
      <c r="GA2189" s="255"/>
      <c r="GB2189" s="255"/>
      <c r="GC2189" s="255"/>
      <c r="GD2189" s="255"/>
      <c r="GE2189" s="255"/>
      <c r="GF2189" s="255"/>
      <c r="GG2189" s="255"/>
      <c r="GH2189" s="255"/>
      <c r="GI2189" s="255"/>
      <c r="GJ2189" s="255"/>
      <c r="GK2189" s="255"/>
      <c r="GL2189" s="255"/>
      <c r="GM2189" s="255"/>
      <c r="GN2189" s="255"/>
      <c r="GO2189" s="255"/>
      <c r="GP2189" s="255"/>
      <c r="GQ2189" s="255"/>
      <c r="GR2189" s="255"/>
      <c r="GS2189" s="255"/>
      <c r="GT2189" s="255"/>
      <c r="GU2189" s="255"/>
      <c r="GV2189" s="255"/>
      <c r="GW2189" s="255"/>
      <c r="GX2189" s="255"/>
      <c r="GY2189" s="255"/>
      <c r="GZ2189" s="255"/>
      <c r="HA2189" s="255"/>
      <c r="HB2189" s="255"/>
      <c r="HC2189" s="255"/>
      <c r="HD2189" s="255"/>
      <c r="HE2189" s="255"/>
      <c r="HF2189" s="255"/>
      <c r="HG2189" s="255"/>
      <c r="HH2189" s="255"/>
      <c r="HI2189" s="255"/>
      <c r="HJ2189" s="255"/>
      <c r="HK2189" s="255"/>
      <c r="HL2189" s="255"/>
      <c r="HM2189" s="255"/>
      <c r="HN2189" s="255"/>
      <c r="HO2189" s="255"/>
      <c r="HP2189" s="255"/>
      <c r="HQ2189" s="255"/>
      <c r="HR2189" s="255"/>
      <c r="HS2189" s="255"/>
      <c r="HT2189" s="255"/>
      <c r="HU2189" s="255"/>
      <c r="HV2189" s="255"/>
      <c r="HW2189" s="255"/>
      <c r="HX2189" s="255"/>
      <c r="HY2189" s="255"/>
      <c r="HZ2189" s="255"/>
      <c r="IA2189" s="255"/>
      <c r="IB2189" s="255"/>
      <c r="IC2189" s="255"/>
      <c r="ID2189" s="255"/>
      <c r="IE2189" s="255"/>
      <c r="IF2189" s="255"/>
      <c r="IG2189" s="255"/>
      <c r="IH2189" s="255"/>
      <c r="II2189" s="255"/>
      <c r="IJ2189" s="255"/>
      <c r="IK2189" s="255"/>
      <c r="IL2189" s="255"/>
      <c r="IM2189" s="255"/>
      <c r="IN2189" s="255"/>
      <c r="IO2189" s="255"/>
      <c r="IP2189" s="255"/>
      <c r="IQ2189" s="255"/>
      <c r="IR2189" s="255"/>
      <c r="IS2189" s="255"/>
      <c r="IT2189" s="255"/>
      <c r="IU2189" s="255"/>
      <c r="IV2189" s="255"/>
    </row>
    <row r="2190" spans="1:256">
      <c r="A2190" s="16">
        <v>41526.348240740743</v>
      </c>
      <c r="B2190" s="300">
        <v>2</v>
      </c>
      <c r="C2190" s="5">
        <v>1.05</v>
      </c>
      <c r="D2190" s="5">
        <v>1.0649999999999999</v>
      </c>
      <c r="E2190" s="5">
        <v>0.96499999999999997</v>
      </c>
      <c r="F2190" s="5">
        <v>0.98</v>
      </c>
      <c r="G2190" s="6">
        <v>373996</v>
      </c>
      <c r="H2190" s="113">
        <f t="shared" si="3967"/>
        <v>0.98</v>
      </c>
      <c r="I2190" s="19">
        <f t="shared" si="3968"/>
        <v>-8.4112149532710345E-2</v>
      </c>
      <c r="J2190" s="8">
        <f t="shared" ref="J2190:J2195" si="3978">(L2190)+2*STDEVPA(H2171:H2190)</f>
        <v>1.0606216768520351</v>
      </c>
      <c r="K2190" s="8">
        <f t="shared" ref="K2190:K2195" si="3979">(L2190)-(2*STDEVPA(H2171:H2190))</f>
        <v>0.94307832314796558</v>
      </c>
      <c r="L2190" s="8">
        <f t="shared" ref="L2190:L2195" si="3980">AVERAGE(H2171:H2190)</f>
        <v>1.0018500000000004</v>
      </c>
      <c r="M2190" s="19">
        <f t="shared" ref="M2190:M2195" si="3981">(J2190-K2190)/K2190</f>
        <v>0.12463795510823911</v>
      </c>
      <c r="N2190" s="19">
        <f t="shared" si="3945"/>
        <v>-2.2268959396457672E-16</v>
      </c>
      <c r="O2190" s="19">
        <f t="shared" si="3946"/>
        <v>2.0935325929229362E-16</v>
      </c>
      <c r="P2190" s="19">
        <f t="shared" si="3969"/>
        <v>2.3544662142573003E-16</v>
      </c>
      <c r="Q2190" s="303">
        <v>227</v>
      </c>
      <c r="R2190" s="306">
        <v>372725.88400000002</v>
      </c>
      <c r="S2190" s="66">
        <f t="shared" ref="S2190:S2195" si="3982">R2190/Q2190</f>
        <v>1641.9642466960354</v>
      </c>
      <c r="T2190" t="str">
        <f t="shared" si="3977"/>
        <v/>
      </c>
      <c r="U2190" t="str">
        <f t="shared" si="3977"/>
        <v>BrokeBandUpper</v>
      </c>
      <c r="V2190" t="str">
        <f t="shared" si="3977"/>
        <v/>
      </c>
      <c r="W2190" t="str">
        <f t="shared" si="3977"/>
        <v/>
      </c>
      <c r="X2190" s="63"/>
      <c r="Y2190" s="219">
        <f t="shared" ref="Y2190:Y2195" si="3983">SLOPE(H2177:H2190,AB2177:AB2190)</f>
        <v>1.7692307692307764E-3</v>
      </c>
      <c r="Z2190" s="78">
        <f t="shared" ref="Z2190:Z2195" si="3984">Z2189+(0.154*(F2190-Z2189))</f>
        <v>1.0119266173005055</v>
      </c>
      <c r="AA2190" s="78">
        <f t="shared" ref="AA2190:AA2195" si="3985">AA2189+(0.074*(F2190-AA2189))</f>
        <v>0.99364030713571705</v>
      </c>
      <c r="AB2190" s="74">
        <f t="shared" si="3009"/>
        <v>2189</v>
      </c>
      <c r="AC2190" s="80">
        <f t="shared" ref="AC2190:AC2195" si="3986">AD2190-AE2190</f>
        <v>-1.6813440606424507E-4</v>
      </c>
      <c r="AD2190" s="79">
        <f t="shared" si="3970"/>
        <v>1.8286310164788433E-2</v>
      </c>
      <c r="AE2190" s="81">
        <f t="shared" ref="AE2190:AE2195" si="3987">AE2189+(0.2*(AD2190-AE2189))</f>
        <v>1.8454444570852678E-2</v>
      </c>
      <c r="AF2190" s="19">
        <f t="shared" ref="AF2190:AF2195" si="3988">AD2190/AA2190</f>
        <v>1.8403349817300421E-2</v>
      </c>
      <c r="AG2190" s="93">
        <f t="shared" si="3971"/>
        <v>-1.0372680694537779</v>
      </c>
      <c r="AH2190" s="91">
        <f t="shared" ref="AH2190:AH2195" si="3989">SLOPE(AC2177:AC2190,AB2177:AB2190)</f>
        <v>1.3248591817133633E-4</v>
      </c>
      <c r="AI2190" s="96">
        <f t="shared" ref="AI2190:AI2195" si="3990">INTERCEPT(AB2177:AB2190,AC2177:AC2190)</f>
        <v>2182.9248923614905</v>
      </c>
      <c r="AJ2190" s="5">
        <f t="shared" si="3972"/>
        <v>-9.000000000000008E-2</v>
      </c>
      <c r="AK2190" s="5">
        <f t="shared" ref="AK2190:AK2197" si="3991">IF(AJ2190&gt;0,AJ2190,0)</f>
        <v>0</v>
      </c>
      <c r="AL2190" s="5">
        <f t="shared" ref="AL2190:AL2195" si="3992">IF(AJ2190&lt;0,AJ2190,0)</f>
        <v>-9.000000000000008E-2</v>
      </c>
      <c r="AM2190" s="95">
        <f t="shared" si="3975"/>
        <v>1.2857142857142853E-2</v>
      </c>
      <c r="AN2190" s="95">
        <f t="shared" ref="AN2190:AN2195" si="3993">(AVERAGE(AL2177:AL2190))</f>
        <v>-1.3571428571428568E-2</v>
      </c>
      <c r="AO2190" s="78">
        <f t="shared" ref="AO2190:AO2195" si="3994">ABS(AM2190/AN2190)</f>
        <v>0.94736842105263153</v>
      </c>
      <c r="AP2190" s="296">
        <f t="shared" ref="AP2190:AP2195" si="3995">IF(AN2190=0,100,100-(100/(1+AO2190)))</f>
        <v>48.648648648648646</v>
      </c>
      <c r="AQ2190" s="8"/>
      <c r="AR2190" s="8">
        <f t="shared" ref="AR2190:AR2195" si="3996">IF(ISERROR(((F2190-E2190)-(D2190-F2190))/(D2190-E2190)),0,((F2190-E2190)-(D2190-F2190))/(D2190-E2190))</f>
        <v>-0.69999999999999962</v>
      </c>
      <c r="AS2190" s="114">
        <f t="shared" ref="AS2190:AS2195" si="3997">IF(ISERROR(AR2190*G2190),0,AR2190*G2190)</f>
        <v>-261797.19999999987</v>
      </c>
      <c r="AT2190" s="103">
        <f t="shared" ref="AT2190:AT2195" si="3998">SUM(AS2171:AS2190)/SUM(G2171:G2190)</f>
        <v>7.125975597598308E-2</v>
      </c>
      <c r="AU2190" s="5">
        <f t="shared" ref="AU2190:AU2195" si="3999">F2190</f>
        <v>0.98</v>
      </c>
      <c r="AV2190" s="93">
        <f t="shared" ref="AV2190:AV2195" si="4000">AS2190/R2190</f>
        <v>-0.70238534869233782</v>
      </c>
      <c r="AW2190" s="210">
        <f t="shared" ref="AW2190:AW2195" si="4001">(D2190-E2190)/E2190</f>
        <v>0.10362694300518133</v>
      </c>
      <c r="AX2190" s="276">
        <f t="shared" si="3976"/>
        <v>4.0218184540651283E-3</v>
      </c>
      <c r="AY2190" s="19">
        <f t="shared" si="3973"/>
        <v>0.16956719848288304</v>
      </c>
      <c r="AZ2190" s="255"/>
      <c r="BA2190" s="255"/>
      <c r="BB2190" s="255"/>
      <c r="BC2190" s="255"/>
      <c r="BD2190" s="255"/>
      <c r="BE2190" s="255"/>
      <c r="BF2190" s="255"/>
      <c r="BG2190" s="255"/>
      <c r="BH2190" s="255"/>
      <c r="BI2190" s="255"/>
      <c r="BJ2190" s="255"/>
      <c r="BK2190" s="255"/>
      <c r="BL2190" s="255"/>
      <c r="BM2190" s="255"/>
      <c r="BN2190" s="255"/>
      <c r="BO2190" s="255"/>
      <c r="BP2190" s="255"/>
      <c r="BQ2190" s="255"/>
      <c r="BR2190" s="255"/>
      <c r="BS2190" s="255"/>
      <c r="BT2190" s="255"/>
      <c r="BU2190" s="255"/>
      <c r="BV2190" s="255"/>
      <c r="BW2190" s="255"/>
      <c r="BX2190" s="255"/>
      <c r="BY2190" s="255"/>
      <c r="BZ2190" s="255"/>
      <c r="CA2190" s="255"/>
      <c r="CB2190" s="255"/>
      <c r="CC2190" s="255"/>
      <c r="CD2190" s="255"/>
      <c r="CE2190" s="255"/>
      <c r="CF2190" s="255"/>
      <c r="CG2190" s="255"/>
      <c r="CH2190" s="255"/>
      <c r="CI2190" s="255"/>
      <c r="CJ2190" s="255"/>
      <c r="CK2190" s="255"/>
      <c r="CL2190" s="255"/>
      <c r="CM2190" s="255"/>
      <c r="CN2190" s="255"/>
      <c r="CO2190" s="255"/>
      <c r="CP2190" s="255"/>
      <c r="CQ2190" s="255"/>
      <c r="CR2190" s="255"/>
      <c r="CS2190" s="255"/>
      <c r="CT2190" s="255"/>
      <c r="CU2190" s="255"/>
      <c r="CV2190" s="255"/>
      <c r="CW2190" s="255"/>
      <c r="CX2190" s="255"/>
      <c r="CY2190" s="255"/>
      <c r="CZ2190" s="255"/>
      <c r="DA2190" s="255"/>
      <c r="DB2190" s="255"/>
      <c r="DC2190" s="255"/>
      <c r="DD2190" s="255"/>
      <c r="DE2190" s="255"/>
      <c r="DF2190" s="255"/>
      <c r="DG2190" s="255"/>
      <c r="DH2190" s="255"/>
      <c r="DI2190" s="255"/>
      <c r="DJ2190" s="255"/>
      <c r="DK2190" s="255"/>
      <c r="DL2190" s="255"/>
      <c r="DM2190" s="255"/>
      <c r="DN2190" s="255"/>
      <c r="DO2190" s="255"/>
      <c r="DP2190" s="255"/>
      <c r="DQ2190" s="255"/>
      <c r="DR2190" s="255"/>
      <c r="DS2190" s="255"/>
      <c r="DT2190" s="255"/>
      <c r="DU2190" s="255"/>
      <c r="DV2190" s="255"/>
      <c r="DW2190" s="255"/>
      <c r="DX2190" s="255"/>
      <c r="DY2190" s="255"/>
      <c r="DZ2190" s="255"/>
      <c r="EA2190" s="255"/>
      <c r="EB2190" s="255"/>
      <c r="EC2190" s="255"/>
      <c r="ED2190" s="255"/>
      <c r="EE2190" s="255"/>
      <c r="EF2190" s="255"/>
      <c r="EG2190" s="255"/>
      <c r="EH2190" s="255"/>
      <c r="EI2190" s="255"/>
      <c r="EJ2190" s="255"/>
      <c r="EK2190" s="255"/>
      <c r="EL2190" s="255"/>
      <c r="EM2190" s="255"/>
      <c r="EN2190" s="255"/>
      <c r="EO2190" s="255"/>
      <c r="EP2190" s="255"/>
      <c r="EQ2190" s="255"/>
      <c r="ER2190" s="255"/>
      <c r="ES2190" s="255"/>
      <c r="ET2190" s="255"/>
      <c r="EU2190" s="255"/>
      <c r="EV2190" s="255"/>
      <c r="EW2190" s="255"/>
      <c r="EX2190" s="255"/>
      <c r="EY2190" s="255"/>
      <c r="EZ2190" s="255"/>
      <c r="FA2190" s="255"/>
      <c r="FB2190" s="255"/>
      <c r="FC2190" s="255"/>
      <c r="FD2190" s="255"/>
      <c r="FE2190" s="255"/>
      <c r="FF2190" s="255"/>
      <c r="FG2190" s="255"/>
      <c r="FH2190" s="255"/>
      <c r="FI2190" s="255"/>
      <c r="FJ2190" s="255"/>
      <c r="FK2190" s="255"/>
      <c r="FL2190" s="255"/>
      <c r="FM2190" s="255"/>
      <c r="FN2190" s="255"/>
      <c r="FO2190" s="255"/>
      <c r="FP2190" s="255"/>
      <c r="FQ2190" s="255"/>
      <c r="FR2190" s="255"/>
      <c r="FS2190" s="255"/>
      <c r="FT2190" s="255"/>
      <c r="FU2190" s="255"/>
      <c r="FV2190" s="255"/>
      <c r="FW2190" s="255"/>
      <c r="FX2190" s="255"/>
      <c r="FY2190" s="255"/>
      <c r="FZ2190" s="255"/>
      <c r="GA2190" s="255"/>
      <c r="GB2190" s="255"/>
      <c r="GC2190" s="255"/>
      <c r="GD2190" s="255"/>
      <c r="GE2190" s="255"/>
      <c r="GF2190" s="255"/>
      <c r="GG2190" s="255"/>
      <c r="GH2190" s="255"/>
      <c r="GI2190" s="255"/>
      <c r="GJ2190" s="255"/>
      <c r="GK2190" s="255"/>
      <c r="GL2190" s="255"/>
      <c r="GM2190" s="255"/>
      <c r="GN2190" s="255"/>
      <c r="GO2190" s="255"/>
      <c r="GP2190" s="255"/>
      <c r="GQ2190" s="255"/>
      <c r="GR2190" s="255"/>
      <c r="GS2190" s="255"/>
      <c r="GT2190" s="255"/>
      <c r="GU2190" s="255"/>
      <c r="GV2190" s="255"/>
      <c r="GW2190" s="255"/>
      <c r="GX2190" s="255"/>
      <c r="GY2190" s="255"/>
      <c r="GZ2190" s="255"/>
      <c r="HA2190" s="255"/>
      <c r="HB2190" s="255"/>
      <c r="HC2190" s="255"/>
      <c r="HD2190" s="255"/>
      <c r="HE2190" s="255"/>
      <c r="HF2190" s="255"/>
      <c r="HG2190" s="255"/>
      <c r="HH2190" s="255"/>
      <c r="HI2190" s="255"/>
      <c r="HJ2190" s="255"/>
      <c r="HK2190" s="255"/>
      <c r="HL2190" s="255"/>
      <c r="HM2190" s="255"/>
      <c r="HN2190" s="255"/>
      <c r="HO2190" s="255"/>
      <c r="HP2190" s="255"/>
      <c r="HQ2190" s="255"/>
      <c r="HR2190" s="255"/>
      <c r="HS2190" s="255"/>
      <c r="HT2190" s="255"/>
      <c r="HU2190" s="255"/>
      <c r="HV2190" s="255"/>
      <c r="HW2190" s="255"/>
      <c r="HX2190" s="255"/>
      <c r="HY2190" s="255"/>
      <c r="HZ2190" s="255"/>
      <c r="IA2190" s="255"/>
      <c r="IB2190" s="255"/>
      <c r="IC2190" s="255"/>
      <c r="ID2190" s="255"/>
      <c r="IE2190" s="255"/>
      <c r="IF2190" s="255"/>
      <c r="IG2190" s="255"/>
      <c r="IH2190" s="255"/>
      <c r="II2190" s="255"/>
      <c r="IJ2190" s="255"/>
      <c r="IK2190" s="255"/>
      <c r="IL2190" s="255"/>
      <c r="IM2190" s="255"/>
      <c r="IN2190" s="255"/>
      <c r="IO2190" s="255"/>
      <c r="IP2190" s="255"/>
      <c r="IQ2190" s="255"/>
      <c r="IR2190" s="255"/>
      <c r="IS2190" s="255"/>
      <c r="IT2190" s="255"/>
      <c r="IU2190" s="255"/>
      <c r="IV2190" s="255"/>
    </row>
    <row r="2191" spans="1:256" ht="13">
      <c r="A2191" s="16">
        <v>41527.319965277777</v>
      </c>
      <c r="B2191" s="300">
        <v>3</v>
      </c>
      <c r="C2191" s="5">
        <v>1</v>
      </c>
      <c r="D2191" s="5">
        <v>1.0049999999999999</v>
      </c>
      <c r="E2191" s="5">
        <v>0.96</v>
      </c>
      <c r="F2191" s="5">
        <v>1</v>
      </c>
      <c r="G2191" s="6">
        <v>778392</v>
      </c>
      <c r="H2191" s="113">
        <f t="shared" si="3967"/>
        <v>1</v>
      </c>
      <c r="I2191" s="19">
        <f t="shared" si="3968"/>
        <v>2.0408163265306142E-2</v>
      </c>
      <c r="J2191" s="8">
        <f t="shared" si="3978"/>
        <v>1.0608795651786345</v>
      </c>
      <c r="K2191" s="8">
        <f t="shared" si="3979"/>
        <v>0.94382043482136579</v>
      </c>
      <c r="L2191" s="8">
        <f t="shared" si="3980"/>
        <v>1.0023500000000001</v>
      </c>
      <c r="M2191" s="19">
        <f t="shared" si="3981"/>
        <v>0.12402690812625192</v>
      </c>
      <c r="N2191" s="19">
        <f t="shared" ref="N2191:N2197" si="4002">IF(A2192&gt;A2191,(M2191-M2190)/M2190, (M2191-M2192)/M2192)</f>
        <v>-4.9025754751555383E-3</v>
      </c>
      <c r="O2191" s="19">
        <f t="shared" ref="O2191:O2197" si="4003">IF(A2192&gt;A2191,(J2191-J2190)/J2190, (J2191-J2192)/J2192)</f>
        <v>2.4314827070550244E-4</v>
      </c>
      <c r="P2191" s="19">
        <f t="shared" si="3969"/>
        <v>7.8690354256374907E-4</v>
      </c>
      <c r="Q2191" s="303">
        <v>239</v>
      </c>
      <c r="R2191" s="306">
        <v>761350.53500000003</v>
      </c>
      <c r="S2191" s="66">
        <f t="shared" si="3982"/>
        <v>3185.5670920502093</v>
      </c>
      <c r="T2191" t="str">
        <f t="shared" ref="T2191:W2192" si="4004">IF(C2191&gt;$J2191,"BrokeBandUpper", IF(C2191&lt;$K2191,"BrokeBandLower", ""))</f>
        <v/>
      </c>
      <c r="U2191" t="str">
        <f t="shared" si="4004"/>
        <v/>
      </c>
      <c r="V2191" t="str">
        <f t="shared" si="4004"/>
        <v/>
      </c>
      <c r="W2191" t="str">
        <f t="shared" si="4004"/>
        <v/>
      </c>
      <c r="X2191" s="63"/>
      <c r="Y2191" s="287">
        <f t="shared" si="3983"/>
        <v>8.46153846153854E-4</v>
      </c>
      <c r="Z2191" s="288">
        <f t="shared" si="3984"/>
        <v>1.0100899182362277</v>
      </c>
      <c r="AA2191" s="288">
        <f t="shared" si="3985"/>
        <v>0.99411092440767401</v>
      </c>
      <c r="AB2191" s="289">
        <f t="shared" si="3009"/>
        <v>2190</v>
      </c>
      <c r="AC2191" s="290">
        <f t="shared" si="3986"/>
        <v>-1.9803605938391658E-3</v>
      </c>
      <c r="AD2191" s="284">
        <f t="shared" si="3970"/>
        <v>1.5978993828553723E-2</v>
      </c>
      <c r="AE2191" s="291">
        <f t="shared" si="3987"/>
        <v>1.7959354422392888E-2</v>
      </c>
      <c r="AF2191" s="213">
        <f t="shared" si="3988"/>
        <v>1.6073652784848496E-2</v>
      </c>
      <c r="AG2191" s="213">
        <f t="shared" si="3971"/>
        <v>10.778437502449435</v>
      </c>
      <c r="AH2191" s="292">
        <f t="shared" si="3989"/>
        <v>6.8332138791620512E-5</v>
      </c>
      <c r="AI2191" s="293">
        <f t="shared" si="3990"/>
        <v>2183.7123430760867</v>
      </c>
      <c r="AJ2191" s="294">
        <f t="shared" si="3972"/>
        <v>2.0000000000000018E-2</v>
      </c>
      <c r="AK2191" s="294">
        <f t="shared" si="3991"/>
        <v>2.0000000000000018E-2</v>
      </c>
      <c r="AL2191" s="294">
        <f t="shared" si="3992"/>
        <v>0</v>
      </c>
      <c r="AM2191" s="295">
        <f t="shared" si="3975"/>
        <v>1.4285714285714282E-2</v>
      </c>
      <c r="AN2191" s="295">
        <f t="shared" si="3993"/>
        <v>-1.3571428571428568E-2</v>
      </c>
      <c r="AO2191" s="288">
        <f t="shared" si="3994"/>
        <v>1.0526315789473684</v>
      </c>
      <c r="AP2191" s="296">
        <f t="shared" si="3995"/>
        <v>51.282051282051277</v>
      </c>
      <c r="AQ2191" s="285"/>
      <c r="AR2191" s="285">
        <f t="shared" si="3996"/>
        <v>0.77777777777778212</v>
      </c>
      <c r="AS2191" s="286">
        <f t="shared" si="3997"/>
        <v>605416.00000000338</v>
      </c>
      <c r="AT2191" s="103">
        <f t="shared" si="3998"/>
        <v>0.19940386361077139</v>
      </c>
      <c r="AU2191" s="294">
        <f t="shared" si="3999"/>
        <v>1</v>
      </c>
      <c r="AV2191" s="213">
        <f t="shared" si="4000"/>
        <v>0.79518693711826627</v>
      </c>
      <c r="AW2191" s="298">
        <f t="shared" si="4001"/>
        <v>4.6874999999999931E-2</v>
      </c>
      <c r="AX2191" s="297">
        <f t="shared" si="3976"/>
        <v>4.1378461837882977E-3</v>
      </c>
      <c r="AY2191" s="213">
        <f t="shared" si="3973"/>
        <v>2.8849569180799835E-2</v>
      </c>
      <c r="AZ2191" s="255"/>
      <c r="BA2191" s="255"/>
      <c r="BB2191" s="255"/>
      <c r="BC2191" s="255"/>
      <c r="BD2191" s="255"/>
      <c r="BE2191" s="255"/>
      <c r="BF2191" s="255"/>
      <c r="BG2191" s="255"/>
      <c r="BH2191" s="255"/>
      <c r="BI2191" s="255"/>
      <c r="BJ2191" s="255"/>
      <c r="BK2191" s="255"/>
      <c r="BL2191" s="255"/>
      <c r="BM2191" s="255"/>
      <c r="BN2191" s="255"/>
      <c r="BO2191" s="255"/>
      <c r="BP2191" s="255"/>
      <c r="BQ2191" s="255"/>
      <c r="BR2191" s="255"/>
      <c r="BS2191" s="255"/>
      <c r="BT2191" s="255"/>
      <c r="BU2191" s="255"/>
      <c r="BV2191" s="255"/>
      <c r="BW2191" s="255"/>
      <c r="BX2191" s="255"/>
      <c r="BY2191" s="255"/>
      <c r="BZ2191" s="255"/>
      <c r="CA2191" s="255"/>
      <c r="CB2191" s="255"/>
      <c r="CC2191" s="255"/>
      <c r="CD2191" s="255"/>
      <c r="CE2191" s="255"/>
      <c r="CF2191" s="255"/>
      <c r="CG2191" s="255"/>
      <c r="CH2191" s="255"/>
      <c r="CI2191" s="255"/>
      <c r="CJ2191" s="255"/>
      <c r="CK2191" s="255"/>
      <c r="CL2191" s="255"/>
      <c r="CM2191" s="255"/>
      <c r="CN2191" s="255"/>
      <c r="CO2191" s="255"/>
      <c r="CP2191" s="255"/>
      <c r="CQ2191" s="255"/>
      <c r="CR2191" s="255"/>
      <c r="CS2191" s="255"/>
      <c r="CT2191" s="255"/>
      <c r="CU2191" s="255"/>
      <c r="CV2191" s="255"/>
      <c r="CW2191" s="255"/>
      <c r="CX2191" s="255"/>
      <c r="CY2191" s="255"/>
      <c r="CZ2191" s="255"/>
      <c r="DA2191" s="255"/>
      <c r="DB2191" s="255"/>
      <c r="DC2191" s="255"/>
      <c r="DD2191" s="255"/>
      <c r="DE2191" s="255"/>
      <c r="DF2191" s="255"/>
      <c r="DG2191" s="255"/>
      <c r="DH2191" s="255"/>
      <c r="DI2191" s="255"/>
      <c r="DJ2191" s="255"/>
      <c r="DK2191" s="255"/>
      <c r="DL2191" s="255"/>
      <c r="DM2191" s="255"/>
      <c r="DN2191" s="255"/>
      <c r="DO2191" s="255"/>
      <c r="DP2191" s="255"/>
      <c r="DQ2191" s="255"/>
      <c r="DR2191" s="255"/>
      <c r="DS2191" s="255"/>
      <c r="DT2191" s="255"/>
      <c r="DU2191" s="255"/>
      <c r="DV2191" s="255"/>
      <c r="DW2191" s="255"/>
      <c r="DX2191" s="255"/>
      <c r="DY2191" s="255"/>
      <c r="DZ2191" s="255"/>
      <c r="EA2191" s="255"/>
      <c r="EB2191" s="255"/>
      <c r="EC2191" s="255"/>
      <c r="ED2191" s="255"/>
      <c r="EE2191" s="255"/>
      <c r="EF2191" s="255"/>
      <c r="EG2191" s="255"/>
      <c r="EH2191" s="255"/>
      <c r="EI2191" s="255"/>
      <c r="EJ2191" s="255"/>
      <c r="EK2191" s="255"/>
      <c r="EL2191" s="255"/>
      <c r="EM2191" s="255"/>
      <c r="EN2191" s="255"/>
      <c r="EO2191" s="255"/>
      <c r="EP2191" s="255"/>
      <c r="EQ2191" s="255"/>
      <c r="ER2191" s="255"/>
      <c r="ES2191" s="255"/>
      <c r="ET2191" s="255"/>
      <c r="EU2191" s="255"/>
      <c r="EV2191" s="255"/>
      <c r="EW2191" s="255"/>
      <c r="EX2191" s="255"/>
      <c r="EY2191" s="255"/>
      <c r="EZ2191" s="255"/>
      <c r="FA2191" s="255"/>
      <c r="FB2191" s="255"/>
      <c r="FC2191" s="255"/>
      <c r="FD2191" s="255"/>
      <c r="FE2191" s="255"/>
      <c r="FF2191" s="255"/>
      <c r="FG2191" s="255"/>
      <c r="FH2191" s="255"/>
      <c r="FI2191" s="255"/>
      <c r="FJ2191" s="255"/>
      <c r="FK2191" s="255"/>
      <c r="FL2191" s="255"/>
      <c r="FM2191" s="255"/>
      <c r="FN2191" s="255"/>
      <c r="FO2191" s="255"/>
      <c r="FP2191" s="255"/>
      <c r="FQ2191" s="255"/>
      <c r="FR2191" s="255"/>
      <c r="FS2191" s="255"/>
      <c r="FT2191" s="255"/>
      <c r="FU2191" s="255"/>
      <c r="FV2191" s="255"/>
      <c r="FW2191" s="255"/>
      <c r="FX2191" s="255"/>
      <c r="FY2191" s="255"/>
      <c r="FZ2191" s="255"/>
      <c r="GA2191" s="255"/>
      <c r="GB2191" s="255"/>
      <c r="GC2191" s="255"/>
      <c r="GD2191" s="255"/>
      <c r="GE2191" s="255"/>
      <c r="GF2191" s="255"/>
      <c r="GG2191" s="255"/>
      <c r="GH2191" s="255"/>
      <c r="GI2191" s="255"/>
      <c r="GJ2191" s="255"/>
      <c r="GK2191" s="255"/>
      <c r="GL2191" s="255"/>
      <c r="GM2191" s="255"/>
      <c r="GN2191" s="255"/>
      <c r="GO2191" s="255"/>
      <c r="GP2191" s="255"/>
      <c r="GQ2191" s="255"/>
      <c r="GR2191" s="255"/>
      <c r="GS2191" s="255"/>
      <c r="GT2191" s="255"/>
      <c r="GU2191" s="255"/>
      <c r="GV2191" s="255"/>
      <c r="GW2191" s="255"/>
      <c r="GX2191" s="255"/>
      <c r="GY2191" s="255"/>
      <c r="GZ2191" s="255"/>
      <c r="HA2191" s="255"/>
      <c r="HB2191" s="255"/>
      <c r="HC2191" s="255"/>
      <c r="HD2191" s="255"/>
      <c r="HE2191" s="255"/>
      <c r="HF2191" s="255"/>
      <c r="HG2191" s="255"/>
      <c r="HH2191" s="255"/>
      <c r="HI2191" s="255"/>
      <c r="HJ2191" s="255"/>
      <c r="HK2191" s="255"/>
      <c r="HL2191" s="255"/>
      <c r="HM2191" s="255"/>
      <c r="HN2191" s="255"/>
      <c r="HO2191" s="255"/>
      <c r="HP2191" s="255"/>
      <c r="HQ2191" s="255"/>
      <c r="HR2191" s="255"/>
      <c r="HS2191" s="255"/>
      <c r="HT2191" s="255"/>
      <c r="HU2191" s="255"/>
      <c r="HV2191" s="255"/>
      <c r="HW2191" s="255"/>
      <c r="HX2191" s="255"/>
      <c r="HY2191" s="255"/>
      <c r="HZ2191" s="255"/>
      <c r="IA2191" s="255"/>
      <c r="IB2191" s="255"/>
      <c r="IC2191" s="255"/>
      <c r="ID2191" s="255"/>
      <c r="IE2191" s="255"/>
      <c r="IF2191" s="255"/>
      <c r="IG2191" s="255"/>
      <c r="IH2191" s="255"/>
      <c r="II2191" s="255"/>
      <c r="IJ2191" s="255"/>
      <c r="IK2191" s="255"/>
      <c r="IL2191" s="255"/>
      <c r="IM2191" s="255"/>
      <c r="IN2191" s="255"/>
      <c r="IO2191" s="255"/>
      <c r="IP2191" s="255"/>
      <c r="IQ2191" s="255"/>
      <c r="IR2191" s="255"/>
      <c r="IS2191" s="255"/>
      <c r="IT2191" s="255"/>
      <c r="IU2191" s="255"/>
      <c r="IV2191" s="255"/>
    </row>
    <row r="2192" spans="1:256">
      <c r="A2192" s="16">
        <v>41528.314236111109</v>
      </c>
      <c r="B2192" s="300">
        <v>4</v>
      </c>
      <c r="C2192" s="5">
        <v>1</v>
      </c>
      <c r="D2192" s="5">
        <v>1.05</v>
      </c>
      <c r="E2192" s="5">
        <v>0.98</v>
      </c>
      <c r="F2192" s="5">
        <v>1.05</v>
      </c>
      <c r="G2192" s="6">
        <v>270863</v>
      </c>
      <c r="H2192" s="113">
        <f t="shared" ref="H2192:H2197" si="4005">F2192</f>
        <v>1.05</v>
      </c>
      <c r="I2192" s="19">
        <f t="shared" si="3968"/>
        <v>5.0000000000000044E-2</v>
      </c>
      <c r="J2192" s="8">
        <f t="shared" si="3978"/>
        <v>1.0670945632210302</v>
      </c>
      <c r="K2192" s="8">
        <f t="shared" si="3979"/>
        <v>0.94340543677896971</v>
      </c>
      <c r="L2192" s="8">
        <f t="shared" si="3980"/>
        <v>1.00525</v>
      </c>
      <c r="M2192" s="19">
        <f t="shared" si="3981"/>
        <v>0.13110919401139687</v>
      </c>
      <c r="N2192" s="19">
        <f t="shared" si="4002"/>
        <v>5.7102817381657303E-2</v>
      </c>
      <c r="O2192" s="19">
        <f t="shared" si="4003"/>
        <v>5.8583445721751446E-3</v>
      </c>
      <c r="P2192" s="19">
        <f t="shared" si="3969"/>
        <v>-4.3970020894348606E-4</v>
      </c>
      <c r="Q2192" s="303">
        <v>290</v>
      </c>
      <c r="R2192" s="306">
        <v>272160.86099999998</v>
      </c>
      <c r="S2192" s="66">
        <f t="shared" si="3982"/>
        <v>938.48572758620685</v>
      </c>
      <c r="T2192" t="str">
        <f t="shared" si="4004"/>
        <v/>
      </c>
      <c r="U2192" t="str">
        <f t="shared" si="4004"/>
        <v/>
      </c>
      <c r="V2192" t="str">
        <f t="shared" si="4004"/>
        <v/>
      </c>
      <c r="W2192" t="str">
        <f t="shared" si="4004"/>
        <v/>
      </c>
      <c r="X2192" s="63" t="s">
        <v>89</v>
      </c>
      <c r="Y2192" s="219">
        <f t="shared" si="3983"/>
        <v>3.1208791208791283E-3</v>
      </c>
      <c r="Z2192" s="78">
        <f t="shared" si="3984"/>
        <v>1.0162360708278486</v>
      </c>
      <c r="AA2192" s="78">
        <f t="shared" si="3985"/>
        <v>0.99824671600150616</v>
      </c>
      <c r="AB2192" s="74">
        <f t="shared" si="3009"/>
        <v>2191</v>
      </c>
      <c r="AC2192" s="80">
        <f t="shared" si="3986"/>
        <v>2.4000323159651532E-5</v>
      </c>
      <c r="AD2192" s="79">
        <f t="shared" ref="AD2192:AD2197" si="4006">Z2192-AA2192</f>
        <v>1.7989354826342452E-2</v>
      </c>
      <c r="AE2192" s="81">
        <f t="shared" si="3987"/>
        <v>1.79653545031828E-2</v>
      </c>
      <c r="AF2192" s="19">
        <f t="shared" si="3988"/>
        <v>1.8020950670791198E-2</v>
      </c>
      <c r="AG2192" s="93">
        <f t="shared" si="3971"/>
        <v>-1.0121191682132615</v>
      </c>
      <c r="AH2192" s="91">
        <f t="shared" si="3989"/>
        <v>1.7492158533438502E-4</v>
      </c>
      <c r="AI2192" s="96">
        <f t="shared" si="3990"/>
        <v>2185.0652075949761</v>
      </c>
      <c r="AJ2192" s="5">
        <f t="shared" ref="AJ2192:AJ2197" si="4007">F2192-F2191</f>
        <v>5.0000000000000044E-2</v>
      </c>
      <c r="AK2192" s="5">
        <f t="shared" si="3991"/>
        <v>5.0000000000000044E-2</v>
      </c>
      <c r="AL2192" s="5">
        <f t="shared" si="3992"/>
        <v>0</v>
      </c>
      <c r="AM2192" s="95">
        <f t="shared" si="3975"/>
        <v>1.3928571428571433E-2</v>
      </c>
      <c r="AN2192" s="95">
        <f t="shared" si="3993"/>
        <v>-1.3571428571428568E-2</v>
      </c>
      <c r="AO2192" s="78">
        <f t="shared" si="3994"/>
        <v>1.0263157894736847</v>
      </c>
      <c r="AP2192" s="296">
        <f t="shared" si="3995"/>
        <v>50.649350649350666</v>
      </c>
      <c r="AQ2192" s="8"/>
      <c r="AR2192" s="8">
        <f t="shared" si="3996"/>
        <v>1</v>
      </c>
      <c r="AS2192" s="114">
        <f t="shared" si="3997"/>
        <v>270863</v>
      </c>
      <c r="AT2192" s="103">
        <f t="shared" si="3998"/>
        <v>0.25007475325312373</v>
      </c>
      <c r="AU2192" s="5">
        <f t="shared" si="3999"/>
        <v>1.05</v>
      </c>
      <c r="AV2192" s="93">
        <f t="shared" si="4000"/>
        <v>0.99523127243487086</v>
      </c>
      <c r="AW2192" s="210">
        <f t="shared" si="4001"/>
        <v>7.1428571428571494E-2</v>
      </c>
      <c r="AX2192" s="276">
        <f t="shared" si="3976"/>
        <v>4.7317508044367757E-3</v>
      </c>
      <c r="AY2192" s="19">
        <f t="shared" si="3973"/>
        <v>0.14352989315440046</v>
      </c>
      <c r="AZ2192" s="255"/>
      <c r="BA2192" s="255"/>
      <c r="BB2192" s="255"/>
      <c r="BC2192" s="255"/>
      <c r="BD2192" s="255"/>
      <c r="BE2192" s="255"/>
      <c r="BF2192" s="255"/>
      <c r="BG2192" s="255"/>
      <c r="BH2192" s="255"/>
      <c r="BI2192" s="255"/>
      <c r="BJ2192" s="255"/>
      <c r="BK2192" s="255"/>
      <c r="BL2192" s="255"/>
      <c r="BM2192" s="255"/>
      <c r="BN2192" s="255"/>
      <c r="BO2192" s="255"/>
      <c r="BP2192" s="255"/>
      <c r="BQ2192" s="255"/>
      <c r="BR2192" s="255"/>
      <c r="BS2192" s="255"/>
      <c r="BT2192" s="255"/>
      <c r="BU2192" s="255"/>
      <c r="BV2192" s="255"/>
      <c r="BW2192" s="255"/>
      <c r="BX2192" s="255"/>
      <c r="BY2192" s="255"/>
      <c r="BZ2192" s="255"/>
      <c r="CA2192" s="255"/>
      <c r="CB2192" s="255"/>
      <c r="CC2192" s="255"/>
      <c r="CD2192" s="255"/>
      <c r="CE2192" s="255"/>
      <c r="CF2192" s="255"/>
      <c r="CG2192" s="255"/>
      <c r="CH2192" s="255"/>
      <c r="CI2192" s="255"/>
      <c r="CJ2192" s="255"/>
      <c r="CK2192" s="255"/>
      <c r="CL2192" s="255"/>
      <c r="CM2192" s="255"/>
      <c r="CN2192" s="255"/>
      <c r="CO2192" s="255"/>
      <c r="CP2192" s="255"/>
      <c r="CQ2192" s="255"/>
      <c r="CR2192" s="255"/>
      <c r="CS2192" s="255"/>
      <c r="CT2192" s="255"/>
      <c r="CU2192" s="255"/>
      <c r="CV2192" s="255"/>
      <c r="CW2192" s="255"/>
      <c r="CX2192" s="255"/>
      <c r="CY2192" s="255"/>
      <c r="CZ2192" s="255"/>
      <c r="DA2192" s="255"/>
      <c r="DB2192" s="255"/>
      <c r="DC2192" s="255"/>
      <c r="DD2192" s="255"/>
      <c r="DE2192" s="255"/>
      <c r="DF2192" s="255"/>
      <c r="DG2192" s="255"/>
      <c r="DH2192" s="255"/>
      <c r="DI2192" s="255"/>
      <c r="DJ2192" s="255"/>
      <c r="DK2192" s="255"/>
      <c r="DL2192" s="255"/>
      <c r="DM2192" s="255"/>
      <c r="DN2192" s="255"/>
      <c r="DO2192" s="255"/>
      <c r="DP2192" s="255"/>
      <c r="DQ2192" s="255"/>
      <c r="DR2192" s="255"/>
      <c r="DS2192" s="255"/>
      <c r="DT2192" s="255"/>
      <c r="DU2192" s="255"/>
      <c r="DV2192" s="255"/>
      <c r="DW2192" s="255"/>
      <c r="DX2192" s="255"/>
      <c r="DY2192" s="255"/>
      <c r="DZ2192" s="255"/>
      <c r="EA2192" s="255"/>
      <c r="EB2192" s="255"/>
      <c r="EC2192" s="255"/>
      <c r="ED2192" s="255"/>
      <c r="EE2192" s="255"/>
      <c r="EF2192" s="255"/>
      <c r="EG2192" s="255"/>
      <c r="EH2192" s="255"/>
      <c r="EI2192" s="255"/>
      <c r="EJ2192" s="255"/>
      <c r="EK2192" s="255"/>
      <c r="EL2192" s="255"/>
      <c r="EM2192" s="255"/>
      <c r="EN2192" s="255"/>
      <c r="EO2192" s="255"/>
      <c r="EP2192" s="255"/>
      <c r="EQ2192" s="255"/>
      <c r="ER2192" s="255"/>
      <c r="ES2192" s="255"/>
      <c r="ET2192" s="255"/>
      <c r="EU2192" s="255"/>
      <c r="EV2192" s="255"/>
      <c r="EW2192" s="255"/>
      <c r="EX2192" s="255"/>
      <c r="EY2192" s="255"/>
      <c r="EZ2192" s="255"/>
      <c r="FA2192" s="255"/>
      <c r="FB2192" s="255"/>
      <c r="FC2192" s="255"/>
      <c r="FD2192" s="255"/>
      <c r="FE2192" s="255"/>
      <c r="FF2192" s="255"/>
      <c r="FG2192" s="255"/>
      <c r="FH2192" s="255"/>
      <c r="FI2192" s="255"/>
      <c r="FJ2192" s="255"/>
      <c r="FK2192" s="255"/>
      <c r="FL2192" s="255"/>
      <c r="FM2192" s="255"/>
      <c r="FN2192" s="255"/>
      <c r="FO2192" s="255"/>
      <c r="FP2192" s="255"/>
      <c r="FQ2192" s="255"/>
      <c r="FR2192" s="255"/>
      <c r="FS2192" s="255"/>
      <c r="FT2192" s="255"/>
      <c r="FU2192" s="255"/>
      <c r="FV2192" s="255"/>
      <c r="FW2192" s="255"/>
      <c r="FX2192" s="255"/>
      <c r="FY2192" s="255"/>
      <c r="FZ2192" s="255"/>
      <c r="GA2192" s="255"/>
      <c r="GB2192" s="255"/>
      <c r="GC2192" s="255"/>
      <c r="GD2192" s="255"/>
      <c r="GE2192" s="255"/>
      <c r="GF2192" s="255"/>
      <c r="GG2192" s="255"/>
      <c r="GH2192" s="255"/>
      <c r="GI2192" s="255"/>
      <c r="GJ2192" s="255"/>
      <c r="GK2192" s="255"/>
      <c r="GL2192" s="255"/>
      <c r="GM2192" s="255"/>
      <c r="GN2192" s="255"/>
      <c r="GO2192" s="255"/>
      <c r="GP2192" s="255"/>
      <c r="GQ2192" s="255"/>
      <c r="GR2192" s="255"/>
      <c r="GS2192" s="255"/>
      <c r="GT2192" s="255"/>
      <c r="GU2192" s="255"/>
      <c r="GV2192" s="255"/>
      <c r="GW2192" s="255"/>
      <c r="GX2192" s="255"/>
      <c r="GY2192" s="255"/>
      <c r="GZ2192" s="255"/>
      <c r="HA2192" s="255"/>
      <c r="HB2192" s="255"/>
      <c r="HC2192" s="255"/>
      <c r="HD2192" s="255"/>
      <c r="HE2192" s="255"/>
      <c r="HF2192" s="255"/>
      <c r="HG2192" s="255"/>
      <c r="HH2192" s="255"/>
      <c r="HI2192" s="255"/>
      <c r="HJ2192" s="255"/>
      <c r="HK2192" s="255"/>
      <c r="HL2192" s="255"/>
      <c r="HM2192" s="255"/>
      <c r="HN2192" s="255"/>
      <c r="HO2192" s="255"/>
      <c r="HP2192" s="255"/>
      <c r="HQ2192" s="255"/>
      <c r="HR2192" s="255"/>
      <c r="HS2192" s="255"/>
      <c r="HT2192" s="255"/>
      <c r="HU2192" s="255"/>
      <c r="HV2192" s="255"/>
      <c r="HW2192" s="255"/>
      <c r="HX2192" s="255"/>
      <c r="HY2192" s="255"/>
      <c r="HZ2192" s="255"/>
      <c r="IA2192" s="255"/>
      <c r="IB2192" s="255"/>
      <c r="IC2192" s="255"/>
      <c r="ID2192" s="255"/>
      <c r="IE2192" s="255"/>
      <c r="IF2192" s="255"/>
      <c r="IG2192" s="255"/>
      <c r="IH2192" s="255"/>
      <c r="II2192" s="255"/>
      <c r="IJ2192" s="255"/>
      <c r="IK2192" s="255"/>
      <c r="IL2192" s="255"/>
      <c r="IM2192" s="255"/>
      <c r="IN2192" s="255"/>
      <c r="IO2192" s="255"/>
      <c r="IP2192" s="255"/>
      <c r="IQ2192" s="255"/>
      <c r="IR2192" s="255"/>
      <c r="IS2192" s="255"/>
      <c r="IT2192" s="255"/>
      <c r="IU2192" s="255"/>
      <c r="IV2192" s="255"/>
    </row>
    <row r="2193" spans="1:256" ht="13">
      <c r="A2193" s="16">
        <v>41529.33121527778</v>
      </c>
      <c r="B2193" s="300">
        <v>5</v>
      </c>
      <c r="C2193" s="5">
        <v>1.05</v>
      </c>
      <c r="D2193" s="5">
        <v>1.05</v>
      </c>
      <c r="E2193" s="5">
        <v>0.99</v>
      </c>
      <c r="F2193" s="5">
        <v>1</v>
      </c>
      <c r="G2193" s="6">
        <v>229202</v>
      </c>
      <c r="H2193" s="113">
        <f t="shared" si="4005"/>
        <v>1</v>
      </c>
      <c r="I2193" s="19">
        <f t="shared" ref="I2193:I2199" si="4008">IF(A2194&gt;A2193,(H2193-H2192)/H2192, (H2193-H2194)/H2194)</f>
        <v>-4.7619047619047658E-2</v>
      </c>
      <c r="J2193" s="8">
        <f t="shared" si="3978"/>
        <v>1.0656002356464822</v>
      </c>
      <c r="K2193" s="8">
        <f t="shared" si="3979"/>
        <v>0.94889976435351775</v>
      </c>
      <c r="L2193" s="8">
        <f t="shared" si="3980"/>
        <v>1.00725</v>
      </c>
      <c r="M2193" s="19">
        <f t="shared" si="3981"/>
        <v>0.12298503559274472</v>
      </c>
      <c r="N2193" s="19">
        <f t="shared" si="4002"/>
        <v>-6.1964826188664862E-2</v>
      </c>
      <c r="O2193" s="19">
        <f t="shared" si="4003"/>
        <v>-1.4003703383488363E-3</v>
      </c>
      <c r="P2193" s="19">
        <f t="shared" ref="P2193:P2199" si="4009">IF(A2194&gt;A2193,(K2193-K2192)/K2192, (K2193-K2194)/K2194)</f>
        <v>5.8239303700719572E-3</v>
      </c>
      <c r="Q2193" s="303">
        <v>320</v>
      </c>
      <c r="R2193" s="306">
        <v>233545.902</v>
      </c>
      <c r="S2193" s="66">
        <f t="shared" si="3982"/>
        <v>729.83094374999996</v>
      </c>
      <c r="T2193" t="str">
        <f t="shared" ref="T2193:W2194" si="4010">IF(C2193&gt;$J2193,"BrokeBandUpper", IF(C2193&lt;$K2193,"BrokeBandLower", ""))</f>
        <v/>
      </c>
      <c r="U2193" t="str">
        <f t="shared" si="4010"/>
        <v/>
      </c>
      <c r="V2193" t="str">
        <f t="shared" si="4010"/>
        <v/>
      </c>
      <c r="W2193" t="str">
        <f t="shared" si="4010"/>
        <v/>
      </c>
      <c r="X2193" s="63"/>
      <c r="Y2193" s="287">
        <f t="shared" si="3983"/>
        <v>2.9560439560439608E-3</v>
      </c>
      <c r="Z2193" s="288">
        <f t="shared" si="3984"/>
        <v>1.0137357159203599</v>
      </c>
      <c r="AA2193" s="288">
        <f t="shared" si="3985"/>
        <v>0.99837645901739469</v>
      </c>
      <c r="AB2193" s="289">
        <f t="shared" si="3009"/>
        <v>2192</v>
      </c>
      <c r="AC2193" s="290">
        <f t="shared" si="3986"/>
        <v>-2.0848780801740428E-3</v>
      </c>
      <c r="AD2193" s="284">
        <f t="shared" si="4006"/>
        <v>1.5359256902965246E-2</v>
      </c>
      <c r="AE2193" s="291">
        <f t="shared" si="3987"/>
        <v>1.7444134983139289E-2</v>
      </c>
      <c r="AF2193" s="213">
        <f t="shared" si="3988"/>
        <v>1.5384233837085738E-2</v>
      </c>
      <c r="AG2193" s="213">
        <f t="shared" ref="AG2193:AG2199" si="4011">IF(A2194&gt;A2193,(AC2193-AC2192)/AC2192, (AC2193-AC2194)/AC2194)</f>
        <v>-87.868750320789999</v>
      </c>
      <c r="AH2193" s="292">
        <f t="shared" si="3989"/>
        <v>2.263988358777708E-4</v>
      </c>
      <c r="AI2193" s="293">
        <f t="shared" si="3990"/>
        <v>2186.3627751075901</v>
      </c>
      <c r="AJ2193" s="294">
        <f t="shared" si="4007"/>
        <v>-5.0000000000000044E-2</v>
      </c>
      <c r="AK2193" s="294">
        <f t="shared" si="3991"/>
        <v>0</v>
      </c>
      <c r="AL2193" s="294">
        <f t="shared" si="3992"/>
        <v>-5.0000000000000044E-2</v>
      </c>
      <c r="AM2193" s="295">
        <f t="shared" ref="AM2193:AM2198" si="4012">(AVERAGE(AK2180:AK2193))</f>
        <v>1.3928571428571433E-2</v>
      </c>
      <c r="AN2193" s="295">
        <f t="shared" si="3993"/>
        <v>-1.4999999999999998E-2</v>
      </c>
      <c r="AO2193" s="288">
        <f t="shared" si="3994"/>
        <v>0.92857142857142894</v>
      </c>
      <c r="AP2193" s="296">
        <f t="shared" si="3995"/>
        <v>48.148148148148152</v>
      </c>
      <c r="AQ2193" s="285"/>
      <c r="AR2193" s="285">
        <f t="shared" si="3996"/>
        <v>-0.66666666666666663</v>
      </c>
      <c r="AS2193" s="286">
        <f t="shared" si="3997"/>
        <v>-152801.33333333331</v>
      </c>
      <c r="AT2193" s="103">
        <f t="shared" si="3998"/>
        <v>0.23526904837704432</v>
      </c>
      <c r="AU2193" s="294">
        <f t="shared" si="3999"/>
        <v>1</v>
      </c>
      <c r="AV2193" s="213">
        <f t="shared" si="4000"/>
        <v>-0.65426681446687651</v>
      </c>
      <c r="AW2193" s="298">
        <f t="shared" si="4001"/>
        <v>6.0606060606060663E-2</v>
      </c>
      <c r="AX2193" s="297">
        <f t="shared" ref="AX2193:AX2198" si="4013">SLOPE(M2180:M2193,AB2180:AB2193)</f>
        <v>5.0160222612953597E-3</v>
      </c>
      <c r="AY2193" s="213">
        <f t="shared" si="3973"/>
        <v>6.0077436155774273E-2</v>
      </c>
      <c r="AZ2193" s="255"/>
      <c r="BA2193" s="255"/>
      <c r="BB2193" s="255"/>
      <c r="BC2193" s="255"/>
      <c r="BD2193" s="255"/>
      <c r="BE2193" s="255"/>
      <c r="BF2193" s="255"/>
      <c r="BG2193" s="255"/>
      <c r="BH2193" s="255"/>
      <c r="BI2193" s="255"/>
      <c r="BJ2193" s="255"/>
      <c r="BK2193" s="255"/>
      <c r="BL2193" s="255"/>
      <c r="BM2193" s="255"/>
      <c r="BN2193" s="255"/>
      <c r="BO2193" s="255"/>
      <c r="BP2193" s="255"/>
      <c r="BQ2193" s="255"/>
      <c r="BR2193" s="255"/>
      <c r="BS2193" s="255"/>
      <c r="BT2193" s="255"/>
      <c r="BU2193" s="255"/>
      <c r="BV2193" s="255"/>
      <c r="BW2193" s="255"/>
      <c r="BX2193" s="255"/>
      <c r="BY2193" s="255"/>
      <c r="BZ2193" s="255"/>
      <c r="CA2193" s="255"/>
      <c r="CB2193" s="255"/>
      <c r="CC2193" s="255"/>
      <c r="CD2193" s="255"/>
      <c r="CE2193" s="255"/>
      <c r="CF2193" s="255"/>
      <c r="CG2193" s="255"/>
      <c r="CH2193" s="255"/>
      <c r="CI2193" s="255"/>
      <c r="CJ2193" s="255"/>
      <c r="CK2193" s="255"/>
      <c r="CL2193" s="255"/>
      <c r="CM2193" s="255"/>
      <c r="CN2193" s="255"/>
      <c r="CO2193" s="255"/>
      <c r="CP2193" s="255"/>
      <c r="CQ2193" s="255"/>
      <c r="CR2193" s="255"/>
      <c r="CS2193" s="255"/>
      <c r="CT2193" s="255"/>
      <c r="CU2193" s="255"/>
      <c r="CV2193" s="255"/>
      <c r="CW2193" s="255"/>
      <c r="CX2193" s="255"/>
      <c r="CY2193" s="255"/>
      <c r="CZ2193" s="255"/>
      <c r="DA2193" s="255"/>
      <c r="DB2193" s="255"/>
      <c r="DC2193" s="255"/>
      <c r="DD2193" s="255"/>
      <c r="DE2193" s="255"/>
      <c r="DF2193" s="255"/>
      <c r="DG2193" s="255"/>
      <c r="DH2193" s="255"/>
      <c r="DI2193" s="255"/>
      <c r="DJ2193" s="255"/>
      <c r="DK2193" s="255"/>
      <c r="DL2193" s="255"/>
      <c r="DM2193" s="255"/>
      <c r="DN2193" s="255"/>
      <c r="DO2193" s="255"/>
      <c r="DP2193" s="255"/>
      <c r="DQ2193" s="255"/>
      <c r="DR2193" s="255"/>
      <c r="DS2193" s="255"/>
      <c r="DT2193" s="255"/>
      <c r="DU2193" s="255"/>
      <c r="DV2193" s="255"/>
      <c r="DW2193" s="255"/>
      <c r="DX2193" s="255"/>
      <c r="DY2193" s="255"/>
      <c r="DZ2193" s="255"/>
      <c r="EA2193" s="255"/>
      <c r="EB2193" s="255"/>
      <c r="EC2193" s="255"/>
      <c r="ED2193" s="255"/>
      <c r="EE2193" s="255"/>
      <c r="EF2193" s="255"/>
      <c r="EG2193" s="255"/>
      <c r="EH2193" s="255"/>
      <c r="EI2193" s="255"/>
      <c r="EJ2193" s="255"/>
      <c r="EK2193" s="255"/>
      <c r="EL2193" s="255"/>
      <c r="EM2193" s="255"/>
      <c r="EN2193" s="255"/>
      <c r="EO2193" s="255"/>
      <c r="EP2193" s="255"/>
      <c r="EQ2193" s="255"/>
      <c r="ER2193" s="255"/>
      <c r="ES2193" s="255"/>
      <c r="ET2193" s="255"/>
      <c r="EU2193" s="255"/>
      <c r="EV2193" s="255"/>
      <c r="EW2193" s="255"/>
      <c r="EX2193" s="255"/>
      <c r="EY2193" s="255"/>
      <c r="EZ2193" s="255"/>
      <c r="FA2193" s="255"/>
      <c r="FB2193" s="255"/>
      <c r="FC2193" s="255"/>
      <c r="FD2193" s="255"/>
      <c r="FE2193" s="255"/>
      <c r="FF2193" s="255"/>
      <c r="FG2193" s="255"/>
      <c r="FH2193" s="255"/>
      <c r="FI2193" s="255"/>
      <c r="FJ2193" s="255"/>
      <c r="FK2193" s="255"/>
      <c r="FL2193" s="255"/>
      <c r="FM2193" s="255"/>
      <c r="FN2193" s="255"/>
      <c r="FO2193" s="255"/>
      <c r="FP2193" s="255"/>
      <c r="FQ2193" s="255"/>
      <c r="FR2193" s="255"/>
      <c r="FS2193" s="255"/>
      <c r="FT2193" s="255"/>
      <c r="FU2193" s="255"/>
      <c r="FV2193" s="255"/>
      <c r="FW2193" s="255"/>
      <c r="FX2193" s="255"/>
      <c r="FY2193" s="255"/>
      <c r="FZ2193" s="255"/>
      <c r="GA2193" s="255"/>
      <c r="GB2193" s="255"/>
      <c r="GC2193" s="255"/>
      <c r="GD2193" s="255"/>
      <c r="GE2193" s="255"/>
      <c r="GF2193" s="255"/>
      <c r="GG2193" s="255"/>
      <c r="GH2193" s="255"/>
      <c r="GI2193" s="255"/>
      <c r="GJ2193" s="255"/>
      <c r="GK2193" s="255"/>
      <c r="GL2193" s="255"/>
      <c r="GM2193" s="255"/>
      <c r="GN2193" s="255"/>
      <c r="GO2193" s="255"/>
      <c r="GP2193" s="255"/>
      <c r="GQ2193" s="255"/>
      <c r="GR2193" s="255"/>
      <c r="GS2193" s="255"/>
      <c r="GT2193" s="255"/>
      <c r="GU2193" s="255"/>
      <c r="GV2193" s="255"/>
      <c r="GW2193" s="255"/>
      <c r="GX2193" s="255"/>
      <c r="GY2193" s="255"/>
      <c r="GZ2193" s="255"/>
      <c r="HA2193" s="255"/>
      <c r="HB2193" s="255"/>
      <c r="HC2193" s="255"/>
      <c r="HD2193" s="255"/>
      <c r="HE2193" s="255"/>
      <c r="HF2193" s="255"/>
      <c r="HG2193" s="255"/>
      <c r="HH2193" s="255"/>
      <c r="HI2193" s="255"/>
      <c r="HJ2193" s="255"/>
      <c r="HK2193" s="255"/>
      <c r="HL2193" s="255"/>
      <c r="HM2193" s="255"/>
      <c r="HN2193" s="255"/>
      <c r="HO2193" s="255"/>
      <c r="HP2193" s="255"/>
      <c r="HQ2193" s="255"/>
      <c r="HR2193" s="255"/>
      <c r="HS2193" s="255"/>
      <c r="HT2193" s="255"/>
      <c r="HU2193" s="255"/>
      <c r="HV2193" s="255"/>
      <c r="HW2193" s="255"/>
      <c r="HX2193" s="255"/>
      <c r="HY2193" s="255"/>
      <c r="HZ2193" s="255"/>
      <c r="IA2193" s="255"/>
      <c r="IB2193" s="255"/>
      <c r="IC2193" s="255"/>
      <c r="ID2193" s="255"/>
      <c r="IE2193" s="255"/>
      <c r="IF2193" s="255"/>
      <c r="IG2193" s="255"/>
      <c r="IH2193" s="255"/>
      <c r="II2193" s="255"/>
      <c r="IJ2193" s="255"/>
      <c r="IK2193" s="255"/>
      <c r="IL2193" s="255"/>
      <c r="IM2193" s="255"/>
      <c r="IN2193" s="255"/>
      <c r="IO2193" s="255"/>
      <c r="IP2193" s="255"/>
      <c r="IQ2193" s="255"/>
      <c r="IR2193" s="255"/>
      <c r="IS2193" s="255"/>
      <c r="IT2193" s="255"/>
      <c r="IU2193" s="255"/>
      <c r="IV2193" s="255"/>
    </row>
    <row r="2194" spans="1:256">
      <c r="A2194" s="16">
        <v>41530.316180555557</v>
      </c>
      <c r="B2194" s="300">
        <v>6</v>
      </c>
      <c r="C2194" s="5">
        <v>0.99</v>
      </c>
      <c r="D2194" s="5">
        <v>0.99</v>
      </c>
      <c r="E2194" s="5">
        <v>0.93</v>
      </c>
      <c r="F2194" s="5">
        <v>0.96</v>
      </c>
      <c r="G2194" s="6">
        <v>1815141</v>
      </c>
      <c r="H2194" s="113">
        <f t="shared" si="4005"/>
        <v>0.96</v>
      </c>
      <c r="I2194" s="19">
        <f t="shared" si="4008"/>
        <v>-4.0000000000000036E-2</v>
      </c>
      <c r="J2194" s="8">
        <f t="shared" si="3978"/>
        <v>1.0672540649063136</v>
      </c>
      <c r="K2194" s="8">
        <f t="shared" si="3979"/>
        <v>0.94424593509368682</v>
      </c>
      <c r="L2194" s="8">
        <f t="shared" si="3980"/>
        <v>1.0057500000000001</v>
      </c>
      <c r="M2194" s="19">
        <f t="shared" si="3981"/>
        <v>0.13027128340290081</v>
      </c>
      <c r="N2194" s="19">
        <f t="shared" si="4002"/>
        <v>5.9244994929984224E-2</v>
      </c>
      <c r="O2194" s="19">
        <f t="shared" si="4003"/>
        <v>1.5520166048274408E-3</v>
      </c>
      <c r="P2194" s="19">
        <f t="shared" si="4009"/>
        <v>-4.9044476926407201E-3</v>
      </c>
      <c r="Q2194" s="303">
        <v>214</v>
      </c>
      <c r="R2194" s="306">
        <v>1757479.841</v>
      </c>
      <c r="S2194" s="66">
        <f t="shared" si="3982"/>
        <v>8212.5226214953273</v>
      </c>
      <c r="T2194" t="str">
        <f t="shared" si="4010"/>
        <v/>
      </c>
      <c r="U2194" t="str">
        <f t="shared" si="4010"/>
        <v/>
      </c>
      <c r="V2194" t="str">
        <f t="shared" si="4010"/>
        <v>BrokeBandLower</v>
      </c>
      <c r="W2194" t="str">
        <f t="shared" si="4010"/>
        <v/>
      </c>
      <c r="X2194" s="63"/>
      <c r="Y2194" s="219">
        <f t="shared" si="3983"/>
        <v>1.2197802197802235E-3</v>
      </c>
      <c r="Z2194" s="78">
        <f t="shared" si="3984"/>
        <v>1.0054604156686244</v>
      </c>
      <c r="AA2194" s="78">
        <f t="shared" si="3985"/>
        <v>0.99553660105010744</v>
      </c>
      <c r="AB2194" s="74">
        <f t="shared" si="3009"/>
        <v>2193</v>
      </c>
      <c r="AC2194" s="80">
        <f t="shared" si="3986"/>
        <v>-6.0162562916978371E-3</v>
      </c>
      <c r="AD2194" s="79">
        <f t="shared" si="4006"/>
        <v>9.9238146185169906E-3</v>
      </c>
      <c r="AE2194" s="81">
        <f t="shared" si="3987"/>
        <v>1.5940070910214828E-2</v>
      </c>
      <c r="AF2194" s="19">
        <f t="shared" si="3988"/>
        <v>9.968307150183325E-3</v>
      </c>
      <c r="AG2194" s="93">
        <f t="shared" si="4011"/>
        <v>1.8856633627207631</v>
      </c>
      <c r="AH2194" s="91">
        <f t="shared" si="3989"/>
        <v>1.3954956703219809E-4</v>
      </c>
      <c r="AI2194" s="96">
        <f t="shared" si="3990"/>
        <v>2187.068064172031</v>
      </c>
      <c r="AJ2194" s="5">
        <f t="shared" si="4007"/>
        <v>-4.0000000000000036E-2</v>
      </c>
      <c r="AK2194" s="5">
        <f t="shared" si="3991"/>
        <v>0</v>
      </c>
      <c r="AL2194" s="5">
        <f t="shared" si="3992"/>
        <v>-4.0000000000000036E-2</v>
      </c>
      <c r="AM2194" s="95">
        <f t="shared" si="4012"/>
        <v>1.3928571428571433E-2</v>
      </c>
      <c r="AN2194" s="95">
        <f t="shared" si="3993"/>
        <v>-1.6785714285714293E-2</v>
      </c>
      <c r="AO2194" s="78">
        <f t="shared" si="3994"/>
        <v>0.82978723404255306</v>
      </c>
      <c r="AP2194" s="296">
        <f t="shared" si="3995"/>
        <v>45.348837209302317</v>
      </c>
      <c r="AQ2194" s="8"/>
      <c r="AR2194" s="8">
        <f t="shared" si="3996"/>
        <v>-1.8503717077085959E-15</v>
      </c>
      <c r="AS2194" s="114">
        <f t="shared" si="3997"/>
        <v>-3.3586855519018888E-9</v>
      </c>
      <c r="AT2194" s="103">
        <f t="shared" si="3998"/>
        <v>0.16151932500103727</v>
      </c>
      <c r="AU2194" s="5">
        <f t="shared" si="3999"/>
        <v>0.96</v>
      </c>
      <c r="AV2194" s="93">
        <f t="shared" si="4000"/>
        <v>-1.9110805561165401E-15</v>
      </c>
      <c r="AW2194" s="210">
        <f t="shared" si="4001"/>
        <v>6.4516129032257993E-2</v>
      </c>
      <c r="AX2194" s="276">
        <f t="shared" si="4013"/>
        <v>5.2910493563598131E-3</v>
      </c>
      <c r="AY2194" s="19">
        <f t="shared" ref="AY2194:AY2201" si="4014">IF((AX2194&gt;AX2193),ABS(AX2194-AX2193)/ABS(AX2193),-1*ABS(AX2194-AX2193)/ABS(AX2193))</f>
        <v>5.4829719793434338E-2</v>
      </c>
      <c r="AZ2194" s="255"/>
      <c r="BA2194" s="255"/>
      <c r="BB2194" s="255"/>
      <c r="BC2194" s="255"/>
      <c r="BD2194" s="255"/>
      <c r="BE2194" s="255"/>
      <c r="BF2194" s="255"/>
      <c r="BG2194" s="255"/>
      <c r="BH2194" s="255"/>
      <c r="BI2194" s="255"/>
      <c r="BJ2194" s="255"/>
      <c r="BK2194" s="255"/>
      <c r="BL2194" s="255"/>
      <c r="BM2194" s="255"/>
      <c r="BN2194" s="255"/>
      <c r="BO2194" s="255"/>
      <c r="BP2194" s="255"/>
      <c r="BQ2194" s="255"/>
      <c r="BR2194" s="255"/>
      <c r="BS2194" s="255"/>
      <c r="BT2194" s="255"/>
      <c r="BU2194" s="255"/>
      <c r="BV2194" s="255"/>
      <c r="BW2194" s="255"/>
      <c r="BX2194" s="255"/>
      <c r="BY2194" s="255"/>
      <c r="BZ2194" s="255"/>
      <c r="CA2194" s="255"/>
      <c r="CB2194" s="255"/>
      <c r="CC2194" s="255"/>
      <c r="CD2194" s="255"/>
      <c r="CE2194" s="255"/>
      <c r="CF2194" s="255"/>
      <c r="CG2194" s="255"/>
      <c r="CH2194" s="255"/>
      <c r="CI2194" s="255"/>
      <c r="CJ2194" s="255"/>
      <c r="CK2194" s="255"/>
      <c r="CL2194" s="255"/>
      <c r="CM2194" s="255"/>
      <c r="CN2194" s="255"/>
      <c r="CO2194" s="255"/>
      <c r="CP2194" s="255"/>
      <c r="CQ2194" s="255"/>
      <c r="CR2194" s="255"/>
      <c r="CS2194" s="255"/>
      <c r="CT2194" s="255"/>
      <c r="CU2194" s="255"/>
      <c r="CV2194" s="255"/>
      <c r="CW2194" s="255"/>
      <c r="CX2194" s="255"/>
      <c r="CY2194" s="255"/>
      <c r="CZ2194" s="255"/>
      <c r="DA2194" s="255"/>
      <c r="DB2194" s="255"/>
      <c r="DC2194" s="255"/>
      <c r="DD2194" s="255"/>
      <c r="DE2194" s="255"/>
      <c r="DF2194" s="255"/>
      <c r="DG2194" s="255"/>
      <c r="DH2194" s="255"/>
      <c r="DI2194" s="255"/>
      <c r="DJ2194" s="255"/>
      <c r="DK2194" s="255"/>
      <c r="DL2194" s="255"/>
      <c r="DM2194" s="255"/>
      <c r="DN2194" s="255"/>
      <c r="DO2194" s="255"/>
      <c r="DP2194" s="255"/>
      <c r="DQ2194" s="255"/>
      <c r="DR2194" s="255"/>
      <c r="DS2194" s="255"/>
      <c r="DT2194" s="255"/>
      <c r="DU2194" s="255"/>
      <c r="DV2194" s="255"/>
      <c r="DW2194" s="255"/>
      <c r="DX2194" s="255"/>
      <c r="DY2194" s="255"/>
      <c r="DZ2194" s="255"/>
      <c r="EA2194" s="255"/>
      <c r="EB2194" s="255"/>
      <c r="EC2194" s="255"/>
      <c r="ED2194" s="255"/>
      <c r="EE2194" s="255"/>
      <c r="EF2194" s="255"/>
      <c r="EG2194" s="255"/>
      <c r="EH2194" s="255"/>
      <c r="EI2194" s="255"/>
      <c r="EJ2194" s="255"/>
      <c r="EK2194" s="255"/>
      <c r="EL2194" s="255"/>
      <c r="EM2194" s="255"/>
      <c r="EN2194" s="255"/>
      <c r="EO2194" s="255"/>
      <c r="EP2194" s="255"/>
      <c r="EQ2194" s="255"/>
      <c r="ER2194" s="255"/>
      <c r="ES2194" s="255"/>
      <c r="ET2194" s="255"/>
      <c r="EU2194" s="255"/>
      <c r="EV2194" s="255"/>
      <c r="EW2194" s="255"/>
      <c r="EX2194" s="255"/>
      <c r="EY2194" s="255"/>
      <c r="EZ2194" s="255"/>
      <c r="FA2194" s="255"/>
      <c r="FB2194" s="255"/>
      <c r="FC2194" s="255"/>
      <c r="FD2194" s="255"/>
      <c r="FE2194" s="255"/>
      <c r="FF2194" s="255"/>
      <c r="FG2194" s="255"/>
      <c r="FH2194" s="255"/>
      <c r="FI2194" s="255"/>
      <c r="FJ2194" s="255"/>
      <c r="FK2194" s="255"/>
      <c r="FL2194" s="255"/>
      <c r="FM2194" s="255"/>
      <c r="FN2194" s="255"/>
      <c r="FO2194" s="255"/>
      <c r="FP2194" s="255"/>
      <c r="FQ2194" s="255"/>
      <c r="FR2194" s="255"/>
      <c r="FS2194" s="255"/>
      <c r="FT2194" s="255"/>
      <c r="FU2194" s="255"/>
      <c r="FV2194" s="255"/>
      <c r="FW2194" s="255"/>
      <c r="FX2194" s="255"/>
      <c r="FY2194" s="255"/>
      <c r="FZ2194" s="255"/>
      <c r="GA2194" s="255"/>
      <c r="GB2194" s="255"/>
      <c r="GC2194" s="255"/>
      <c r="GD2194" s="255"/>
      <c r="GE2194" s="255"/>
      <c r="GF2194" s="255"/>
      <c r="GG2194" s="255"/>
      <c r="GH2194" s="255"/>
      <c r="GI2194" s="255"/>
      <c r="GJ2194" s="255"/>
      <c r="GK2194" s="255"/>
      <c r="GL2194" s="255"/>
      <c r="GM2194" s="255"/>
      <c r="GN2194" s="255"/>
      <c r="GO2194" s="255"/>
      <c r="GP2194" s="255"/>
      <c r="GQ2194" s="255"/>
      <c r="GR2194" s="255"/>
      <c r="GS2194" s="255"/>
      <c r="GT2194" s="255"/>
      <c r="GU2194" s="255"/>
      <c r="GV2194" s="255"/>
      <c r="GW2194" s="255"/>
      <c r="GX2194" s="255"/>
      <c r="GY2194" s="255"/>
      <c r="GZ2194" s="255"/>
      <c r="HA2194" s="255"/>
      <c r="HB2194" s="255"/>
      <c r="HC2194" s="255"/>
      <c r="HD2194" s="255"/>
      <c r="HE2194" s="255"/>
      <c r="HF2194" s="255"/>
      <c r="HG2194" s="255"/>
      <c r="HH2194" s="255"/>
      <c r="HI2194" s="255"/>
      <c r="HJ2194" s="255"/>
      <c r="HK2194" s="255"/>
      <c r="HL2194" s="255"/>
      <c r="HM2194" s="255"/>
      <c r="HN2194" s="255"/>
      <c r="HO2194" s="255"/>
      <c r="HP2194" s="255"/>
      <c r="HQ2194" s="255"/>
      <c r="HR2194" s="255"/>
      <c r="HS2194" s="255"/>
      <c r="HT2194" s="255"/>
      <c r="HU2194" s="255"/>
      <c r="HV2194" s="255"/>
      <c r="HW2194" s="255"/>
      <c r="HX2194" s="255"/>
      <c r="HY2194" s="255"/>
      <c r="HZ2194" s="255"/>
      <c r="IA2194" s="255"/>
      <c r="IB2194" s="255"/>
      <c r="IC2194" s="255"/>
      <c r="ID2194" s="255"/>
      <c r="IE2194" s="255"/>
      <c r="IF2194" s="255"/>
      <c r="IG2194" s="255"/>
      <c r="IH2194" s="255"/>
      <c r="II2194" s="255"/>
      <c r="IJ2194" s="255"/>
      <c r="IK2194" s="255"/>
      <c r="IL2194" s="255"/>
      <c r="IM2194" s="255"/>
      <c r="IN2194" s="255"/>
      <c r="IO2194" s="255"/>
      <c r="IP2194" s="255"/>
      <c r="IQ2194" s="255"/>
      <c r="IR2194" s="255"/>
      <c r="IS2194" s="255"/>
      <c r="IT2194" s="255"/>
      <c r="IU2194" s="255"/>
      <c r="IV2194" s="255"/>
    </row>
    <row r="2195" spans="1:256" ht="13">
      <c r="A2195" s="16">
        <v>41533.344490740739</v>
      </c>
      <c r="B2195" s="300">
        <v>2</v>
      </c>
      <c r="C2195" s="5">
        <v>0.96</v>
      </c>
      <c r="D2195" s="5">
        <v>0.96499999999999997</v>
      </c>
      <c r="E2195" s="5">
        <v>0.88</v>
      </c>
      <c r="F2195" s="5">
        <v>0.89</v>
      </c>
      <c r="G2195" s="6">
        <v>610023</v>
      </c>
      <c r="H2195" s="113">
        <f t="shared" si="4005"/>
        <v>0.89</v>
      </c>
      <c r="I2195" s="19">
        <f t="shared" si="4008"/>
        <v>-7.2916666666666616E-2</v>
      </c>
      <c r="J2195" s="8">
        <f t="shared" si="3978"/>
        <v>1.080299035414735</v>
      </c>
      <c r="K2195" s="8">
        <f t="shared" si="3979"/>
        <v>0.92220096458526535</v>
      </c>
      <c r="L2195" s="8">
        <f t="shared" si="3980"/>
        <v>1.0012500000000002</v>
      </c>
      <c r="M2195" s="19">
        <f t="shared" si="3981"/>
        <v>0.17143559473565501</v>
      </c>
      <c r="N2195" s="19">
        <f t="shared" si="4002"/>
        <v>0.31598914401911521</v>
      </c>
      <c r="O2195" s="19">
        <f t="shared" si="4003"/>
        <v>1.2222928857681684E-2</v>
      </c>
      <c r="P2195" s="19">
        <f t="shared" si="4009"/>
        <v>-2.3346640625182248E-2</v>
      </c>
      <c r="Q2195" s="303">
        <v>278</v>
      </c>
      <c r="R2195" s="306">
        <v>560305.62399999995</v>
      </c>
      <c r="S2195" s="66">
        <f t="shared" si="3982"/>
        <v>2015.4878561151077</v>
      </c>
      <c r="T2195" t="str">
        <f t="shared" ref="T2195:W2196" si="4015">IF(C2195&gt;$J2195,"BrokeBandUpper", IF(C2195&lt;$K2195,"BrokeBandLower", ""))</f>
        <v/>
      </c>
      <c r="U2195" t="str">
        <f t="shared" si="4015"/>
        <v/>
      </c>
      <c r="V2195" t="str">
        <f t="shared" si="4015"/>
        <v>BrokeBandLower</v>
      </c>
      <c r="W2195" t="str">
        <f t="shared" si="4015"/>
        <v>BrokeBandLower</v>
      </c>
      <c r="X2195" s="63" t="s">
        <v>89</v>
      </c>
      <c r="Y2195" s="287">
        <f t="shared" si="3983"/>
        <v>-2.6703296703296663E-3</v>
      </c>
      <c r="Z2195" s="288">
        <f t="shared" si="3984"/>
        <v>0.98767951165565626</v>
      </c>
      <c r="AA2195" s="288">
        <f t="shared" si="3985"/>
        <v>0.98772689257239954</v>
      </c>
      <c r="AB2195" s="289">
        <f t="shared" si="3009"/>
        <v>2194</v>
      </c>
      <c r="AC2195" s="290">
        <f t="shared" si="3986"/>
        <v>-1.2789961461566485E-2</v>
      </c>
      <c r="AD2195" s="284">
        <f t="shared" si="4006"/>
        <v>-4.7380916743278156E-5</v>
      </c>
      <c r="AE2195" s="291">
        <f t="shared" si="3987"/>
        <v>1.2742580544823207E-2</v>
      </c>
      <c r="AF2195" s="213">
        <f t="shared" si="3988"/>
        <v>-4.7969653453376208E-5</v>
      </c>
      <c r="AG2195" s="213">
        <f t="shared" si="4011"/>
        <v>1.1259003675119454</v>
      </c>
      <c r="AH2195" s="292">
        <f t="shared" si="3989"/>
        <v>-1.676013033992786E-4</v>
      </c>
      <c r="AI2195" s="293">
        <f t="shared" si="3990"/>
        <v>2187.0143985025311</v>
      </c>
      <c r="AJ2195" s="294">
        <f t="shared" si="4007"/>
        <v>-6.9999999999999951E-2</v>
      </c>
      <c r="AK2195" s="294">
        <f t="shared" si="3991"/>
        <v>0</v>
      </c>
      <c r="AL2195" s="294">
        <f t="shared" si="3992"/>
        <v>-6.9999999999999951E-2</v>
      </c>
      <c r="AM2195" s="295">
        <f t="shared" si="4012"/>
        <v>1.3928571428571433E-2</v>
      </c>
      <c r="AN2195" s="295">
        <f t="shared" si="3993"/>
        <v>-2.1071428571428574E-2</v>
      </c>
      <c r="AO2195" s="288">
        <f t="shared" si="3994"/>
        <v>0.6610169491525425</v>
      </c>
      <c r="AP2195" s="296">
        <f t="shared" si="3995"/>
        <v>39.795918367346943</v>
      </c>
      <c r="AQ2195" s="285"/>
      <c r="AR2195" s="285">
        <f t="shared" si="3996"/>
        <v>-0.7647058823529409</v>
      </c>
      <c r="AS2195" s="286">
        <f t="shared" si="3997"/>
        <v>-466488.17647058808</v>
      </c>
      <c r="AT2195" s="103">
        <f t="shared" si="3998"/>
        <v>5.5855370845498124E-2</v>
      </c>
      <c r="AU2195" s="294">
        <f t="shared" si="3999"/>
        <v>0.89</v>
      </c>
      <c r="AV2195" s="213">
        <f t="shared" si="4000"/>
        <v>-0.83256022515060124</v>
      </c>
      <c r="AW2195" s="298">
        <f t="shared" si="4001"/>
        <v>9.6590909090909047E-2</v>
      </c>
      <c r="AX2195" s="297">
        <f t="shared" si="4013"/>
        <v>6.4962964059026356E-3</v>
      </c>
      <c r="AY2195" s="213">
        <f t="shared" si="4014"/>
        <v>0.22778979524999554</v>
      </c>
      <c r="AZ2195" s="255"/>
      <c r="BA2195" s="255"/>
      <c r="BB2195" s="255"/>
      <c r="BC2195" s="255"/>
      <c r="BD2195" s="255"/>
      <c r="BE2195" s="255"/>
      <c r="BF2195" s="255"/>
      <c r="BG2195" s="255"/>
      <c r="BH2195" s="255"/>
      <c r="BI2195" s="255"/>
      <c r="BJ2195" s="255"/>
      <c r="BK2195" s="255"/>
      <c r="BL2195" s="255"/>
      <c r="BM2195" s="255"/>
      <c r="BN2195" s="255"/>
      <c r="BO2195" s="255"/>
      <c r="BP2195" s="255"/>
      <c r="BQ2195" s="255"/>
      <c r="BR2195" s="255"/>
      <c r="BS2195" s="255"/>
      <c r="BT2195" s="255"/>
      <c r="BU2195" s="255"/>
      <c r="BV2195" s="255"/>
      <c r="BW2195" s="255"/>
      <c r="BX2195" s="255"/>
      <c r="BY2195" s="255"/>
      <c r="BZ2195" s="255"/>
      <c r="CA2195" s="255"/>
      <c r="CB2195" s="255"/>
      <c r="CC2195" s="255"/>
      <c r="CD2195" s="255"/>
      <c r="CE2195" s="255"/>
      <c r="CF2195" s="255"/>
      <c r="CG2195" s="255"/>
      <c r="CH2195" s="255"/>
      <c r="CI2195" s="255"/>
      <c r="CJ2195" s="255"/>
      <c r="CK2195" s="255"/>
      <c r="CL2195" s="255"/>
      <c r="CM2195" s="255"/>
      <c r="CN2195" s="255"/>
      <c r="CO2195" s="255"/>
      <c r="CP2195" s="255"/>
      <c r="CQ2195" s="255"/>
      <c r="CR2195" s="255"/>
      <c r="CS2195" s="255"/>
      <c r="CT2195" s="255"/>
      <c r="CU2195" s="255"/>
      <c r="CV2195" s="255"/>
      <c r="CW2195" s="255"/>
      <c r="CX2195" s="255"/>
      <c r="CY2195" s="255"/>
      <c r="CZ2195" s="255"/>
      <c r="DA2195" s="255"/>
      <c r="DB2195" s="255"/>
      <c r="DC2195" s="255"/>
      <c r="DD2195" s="255"/>
      <c r="DE2195" s="255"/>
      <c r="DF2195" s="255"/>
      <c r="DG2195" s="255"/>
      <c r="DH2195" s="255"/>
      <c r="DI2195" s="255"/>
      <c r="DJ2195" s="255"/>
      <c r="DK2195" s="255"/>
      <c r="DL2195" s="255"/>
      <c r="DM2195" s="255"/>
      <c r="DN2195" s="255"/>
      <c r="DO2195" s="255"/>
      <c r="DP2195" s="255"/>
      <c r="DQ2195" s="255"/>
      <c r="DR2195" s="255"/>
      <c r="DS2195" s="255"/>
      <c r="DT2195" s="255"/>
      <c r="DU2195" s="255"/>
      <c r="DV2195" s="255"/>
      <c r="DW2195" s="255"/>
      <c r="DX2195" s="255"/>
      <c r="DY2195" s="255"/>
      <c r="DZ2195" s="255"/>
      <c r="EA2195" s="255"/>
      <c r="EB2195" s="255"/>
      <c r="EC2195" s="255"/>
      <c r="ED2195" s="255"/>
      <c r="EE2195" s="255"/>
      <c r="EF2195" s="255"/>
      <c r="EG2195" s="255"/>
      <c r="EH2195" s="255"/>
      <c r="EI2195" s="255"/>
      <c r="EJ2195" s="255"/>
      <c r="EK2195" s="255"/>
      <c r="EL2195" s="255"/>
      <c r="EM2195" s="255"/>
      <c r="EN2195" s="255"/>
      <c r="EO2195" s="255"/>
      <c r="EP2195" s="255"/>
      <c r="EQ2195" s="255"/>
      <c r="ER2195" s="255"/>
      <c r="ES2195" s="255"/>
      <c r="ET2195" s="255"/>
      <c r="EU2195" s="255"/>
      <c r="EV2195" s="255"/>
      <c r="EW2195" s="255"/>
      <c r="EX2195" s="255"/>
      <c r="EY2195" s="255"/>
      <c r="EZ2195" s="255"/>
      <c r="FA2195" s="255"/>
      <c r="FB2195" s="255"/>
      <c r="FC2195" s="255"/>
      <c r="FD2195" s="255"/>
      <c r="FE2195" s="255"/>
      <c r="FF2195" s="255"/>
      <c r="FG2195" s="255"/>
      <c r="FH2195" s="255"/>
      <c r="FI2195" s="255"/>
      <c r="FJ2195" s="255"/>
      <c r="FK2195" s="255"/>
      <c r="FL2195" s="255"/>
      <c r="FM2195" s="255"/>
      <c r="FN2195" s="255"/>
      <c r="FO2195" s="255"/>
      <c r="FP2195" s="255"/>
      <c r="FQ2195" s="255"/>
      <c r="FR2195" s="255"/>
      <c r="FS2195" s="255"/>
      <c r="FT2195" s="255"/>
      <c r="FU2195" s="255"/>
      <c r="FV2195" s="255"/>
      <c r="FW2195" s="255"/>
      <c r="FX2195" s="255"/>
      <c r="FY2195" s="255"/>
      <c r="FZ2195" s="255"/>
      <c r="GA2195" s="255"/>
      <c r="GB2195" s="255"/>
      <c r="GC2195" s="255"/>
      <c r="GD2195" s="255"/>
      <c r="GE2195" s="255"/>
      <c r="GF2195" s="255"/>
      <c r="GG2195" s="255"/>
      <c r="GH2195" s="255"/>
      <c r="GI2195" s="255"/>
      <c r="GJ2195" s="255"/>
      <c r="GK2195" s="255"/>
      <c r="GL2195" s="255"/>
      <c r="GM2195" s="255"/>
      <c r="GN2195" s="255"/>
      <c r="GO2195" s="255"/>
      <c r="GP2195" s="255"/>
      <c r="GQ2195" s="255"/>
      <c r="GR2195" s="255"/>
      <c r="GS2195" s="255"/>
      <c r="GT2195" s="255"/>
      <c r="GU2195" s="255"/>
      <c r="GV2195" s="255"/>
      <c r="GW2195" s="255"/>
      <c r="GX2195" s="255"/>
      <c r="GY2195" s="255"/>
      <c r="GZ2195" s="255"/>
      <c r="HA2195" s="255"/>
      <c r="HB2195" s="255"/>
      <c r="HC2195" s="255"/>
      <c r="HD2195" s="255"/>
      <c r="HE2195" s="255"/>
      <c r="HF2195" s="255"/>
      <c r="HG2195" s="255"/>
      <c r="HH2195" s="255"/>
      <c r="HI2195" s="255"/>
      <c r="HJ2195" s="255"/>
      <c r="HK2195" s="255"/>
      <c r="HL2195" s="255"/>
      <c r="HM2195" s="255"/>
      <c r="HN2195" s="255"/>
      <c r="HO2195" s="255"/>
      <c r="HP2195" s="255"/>
      <c r="HQ2195" s="255"/>
      <c r="HR2195" s="255"/>
      <c r="HS2195" s="255"/>
      <c r="HT2195" s="255"/>
      <c r="HU2195" s="255"/>
      <c r="HV2195" s="255"/>
      <c r="HW2195" s="255"/>
      <c r="HX2195" s="255"/>
      <c r="HY2195" s="255"/>
      <c r="HZ2195" s="255"/>
      <c r="IA2195" s="255"/>
      <c r="IB2195" s="255"/>
      <c r="IC2195" s="255"/>
      <c r="ID2195" s="255"/>
      <c r="IE2195" s="255"/>
      <c r="IF2195" s="255"/>
      <c r="IG2195" s="255"/>
      <c r="IH2195" s="255"/>
      <c r="II2195" s="255"/>
      <c r="IJ2195" s="255"/>
      <c r="IK2195" s="255"/>
      <c r="IL2195" s="255"/>
      <c r="IM2195" s="255"/>
      <c r="IN2195" s="255"/>
      <c r="IO2195" s="255"/>
      <c r="IP2195" s="255"/>
      <c r="IQ2195" s="255"/>
      <c r="IR2195" s="255"/>
      <c r="IS2195" s="255"/>
      <c r="IT2195" s="255"/>
      <c r="IU2195" s="255"/>
      <c r="IV2195" s="255"/>
    </row>
    <row r="2196" spans="1:256">
      <c r="A2196" s="16">
        <v>41534.348530092589</v>
      </c>
      <c r="B2196" s="300">
        <v>3</v>
      </c>
      <c r="C2196" s="5">
        <v>0.88</v>
      </c>
      <c r="D2196" s="5">
        <v>0.94499999999999995</v>
      </c>
      <c r="E2196" s="5">
        <v>0.88</v>
      </c>
      <c r="F2196" s="5">
        <v>0.90500000000000003</v>
      </c>
      <c r="G2196" s="6">
        <v>221050</v>
      </c>
      <c r="H2196" s="113">
        <f t="shared" si="4005"/>
        <v>0.90500000000000003</v>
      </c>
      <c r="I2196" s="19">
        <f t="shared" si="4008"/>
        <v>1.6853932584269676E-2</v>
      </c>
      <c r="J2196" s="8">
        <f t="shared" ref="J2196:J2201" si="4016">(L2196)+2*STDEVPA(H2177:H2196)</f>
        <v>1.0864650769853803</v>
      </c>
      <c r="K2196" s="8">
        <f t="shared" ref="K2196:K2201" si="4017">(L2196)-(2*STDEVPA(H2177:H2196))</f>
        <v>0.90753492301462002</v>
      </c>
      <c r="L2196" s="8">
        <f t="shared" ref="L2196:L2201" si="4018">AVERAGE(H2177:H2196)</f>
        <v>0.99700000000000022</v>
      </c>
      <c r="M2196" s="19">
        <f t="shared" ref="M2196:M2201" si="4019">(J2196-K2196)/K2196</f>
        <v>0.19716062647638496</v>
      </c>
      <c r="N2196" s="19">
        <f t="shared" si="4002"/>
        <v>0.15005653744426095</v>
      </c>
      <c r="O2196" s="19">
        <f t="shared" si="4003"/>
        <v>5.7077173713092075E-3</v>
      </c>
      <c r="P2196" s="19">
        <f t="shared" si="4009"/>
        <v>-1.5903303221159584E-2</v>
      </c>
      <c r="Q2196" s="303">
        <v>208</v>
      </c>
      <c r="R2196" s="306">
        <v>199537.54</v>
      </c>
      <c r="S2196" s="66">
        <f t="shared" ref="S2196:S2201" si="4020">R2196/Q2196</f>
        <v>959.31509615384618</v>
      </c>
      <c r="T2196" t="str">
        <f t="shared" si="4015"/>
        <v>BrokeBandLower</v>
      </c>
      <c r="U2196" t="str">
        <f t="shared" si="4015"/>
        <v/>
      </c>
      <c r="V2196" t="str">
        <f t="shared" si="4015"/>
        <v>BrokeBandLower</v>
      </c>
      <c r="W2196" t="str">
        <f t="shared" si="4015"/>
        <v>BrokeBandLower</v>
      </c>
      <c r="X2196" s="63"/>
      <c r="Y2196" s="219">
        <f t="shared" ref="Y2196:Y2201" si="4021">SLOPE(H2183:H2196,AB2183:AB2196)</f>
        <v>-5.1978021978021961E-3</v>
      </c>
      <c r="Z2196" s="78">
        <f t="shared" ref="Z2196:Z2201" si="4022">Z2195+(0.154*(F2196-Z2195))</f>
        <v>0.97494686686068521</v>
      </c>
      <c r="AA2196" s="78">
        <f t="shared" ref="AA2196:AA2201" si="4023">AA2195+(0.074*(F2196-AA2195))</f>
        <v>0.98160510252204203</v>
      </c>
      <c r="AB2196" s="74">
        <f t="shared" si="3009"/>
        <v>2195</v>
      </c>
      <c r="AC2196" s="80">
        <f t="shared" ref="AC2196:AC2201" si="4024">AD2196-AE2196</f>
        <v>-1.5520652964944018E-2</v>
      </c>
      <c r="AD2196" s="79">
        <f t="shared" si="4006"/>
        <v>-6.658235661356815E-3</v>
      </c>
      <c r="AE2196" s="81">
        <f t="shared" ref="AE2196:AE2201" si="4025">AE2195+(0.2*(AD2196-AE2195))</f>
        <v>8.8624173035872032E-3</v>
      </c>
      <c r="AF2196" s="19">
        <f t="shared" ref="AF2196:AF2201" si="4026">AD2196/AA2196</f>
        <v>-6.7830084055693915E-3</v>
      </c>
      <c r="AG2196" s="93">
        <f t="shared" si="4011"/>
        <v>0.21350271551506958</v>
      </c>
      <c r="AH2196" s="91">
        <f t="shared" ref="AH2196:AH2201" si="4027">SLOPE(AC2183:AC2196,AB2183:AB2196)</f>
        <v>-5.0912184602870951E-4</v>
      </c>
      <c r="AI2196" s="96">
        <f t="shared" ref="AI2196:AI2201" si="4028">INTERCEPT(AB2183:AB2196,AC2183:AC2196)</f>
        <v>2187.3164169639913</v>
      </c>
      <c r="AJ2196" s="5">
        <f t="shared" si="4007"/>
        <v>1.5000000000000013E-2</v>
      </c>
      <c r="AK2196" s="5">
        <f t="shared" si="3991"/>
        <v>1.5000000000000013E-2</v>
      </c>
      <c r="AL2196" s="5">
        <f t="shared" ref="AL2196:AL2201" si="4029">IF(AJ2196&lt;0,AJ2196,0)</f>
        <v>0</v>
      </c>
      <c r="AM2196" s="95">
        <f t="shared" si="4012"/>
        <v>1.3928571428571441E-2</v>
      </c>
      <c r="AN2196" s="95">
        <f t="shared" ref="AN2196:AN2201" si="4030">(AVERAGE(AL2183:AL2196))</f>
        <v>-2.1071428571428574E-2</v>
      </c>
      <c r="AO2196" s="78">
        <f t="shared" ref="AO2196:AO2201" si="4031">ABS(AM2196/AN2196)</f>
        <v>0.66101694915254283</v>
      </c>
      <c r="AP2196" s="296">
        <f t="shared" ref="AP2196:AP2201" si="4032">IF(AN2196=0,100,100-(100/(1+AO2196)))</f>
        <v>39.795918367346957</v>
      </c>
      <c r="AQ2196" s="8"/>
      <c r="AR2196" s="8">
        <f t="shared" ref="AR2196:AR2201" si="4033">IF(ISERROR(((F2196-E2196)-(D2196-F2196))/(D2196-E2196)),0,((F2196-E2196)-(D2196-F2196))/(D2196-E2196))</f>
        <v>-0.23076923076922945</v>
      </c>
      <c r="AS2196" s="114">
        <f t="shared" ref="AS2196:AS2201" si="4034">IF(ISERROR(AR2196*G2196),0,AR2196*G2196)</f>
        <v>-51011.53846153817</v>
      </c>
      <c r="AT2196" s="103">
        <f t="shared" ref="AT2196:AT2201" si="4035">SUM(AS2177:AS2196)/SUM(G2177:G2196)</f>
        <v>1.9418125261237734E-2</v>
      </c>
      <c r="AU2196" s="5">
        <f t="shared" ref="AU2196:AU2201" si="4036">F2196</f>
        <v>0.90500000000000003</v>
      </c>
      <c r="AV2196" s="93">
        <f t="shared" ref="AV2196:AV2201" si="4037">AS2196/R2196</f>
        <v>-0.2556488290952077</v>
      </c>
      <c r="AW2196" s="210">
        <f t="shared" ref="AW2196:AW2201" si="4038">(D2196-E2196)/E2196</f>
        <v>7.3863636363636298E-2</v>
      </c>
      <c r="AX2196" s="276">
        <f t="shared" si="4013"/>
        <v>8.060998537994234E-3</v>
      </c>
      <c r="AY2196" s="19">
        <f t="shared" si="4014"/>
        <v>0.24086064340750921</v>
      </c>
      <c r="AZ2196" s="255"/>
      <c r="BA2196" s="255"/>
      <c r="BB2196" s="255"/>
      <c r="BC2196" s="255"/>
      <c r="BD2196" s="255"/>
      <c r="BE2196" s="255"/>
      <c r="BF2196" s="255"/>
      <c r="BG2196" s="255"/>
      <c r="BH2196" s="255"/>
      <c r="BI2196" s="255"/>
      <c r="BJ2196" s="255"/>
      <c r="BK2196" s="255"/>
      <c r="BL2196" s="255"/>
      <c r="BM2196" s="255"/>
      <c r="BN2196" s="255"/>
      <c r="BO2196" s="255"/>
      <c r="BP2196" s="255"/>
      <c r="BQ2196" s="255"/>
      <c r="BR2196" s="255"/>
      <c r="BS2196" s="255"/>
      <c r="BT2196" s="255"/>
      <c r="BU2196" s="255"/>
      <c r="BV2196" s="255"/>
      <c r="BW2196" s="255"/>
      <c r="BX2196" s="255"/>
      <c r="BY2196" s="255"/>
      <c r="BZ2196" s="255"/>
      <c r="CA2196" s="255"/>
      <c r="CB2196" s="255"/>
      <c r="CC2196" s="255"/>
      <c r="CD2196" s="255"/>
      <c r="CE2196" s="255"/>
      <c r="CF2196" s="255"/>
      <c r="CG2196" s="255"/>
      <c r="CH2196" s="255"/>
      <c r="CI2196" s="255"/>
      <c r="CJ2196" s="255"/>
      <c r="CK2196" s="255"/>
      <c r="CL2196" s="255"/>
      <c r="CM2196" s="255"/>
      <c r="CN2196" s="255"/>
      <c r="CO2196" s="255"/>
      <c r="CP2196" s="255"/>
      <c r="CQ2196" s="255"/>
      <c r="CR2196" s="255"/>
      <c r="CS2196" s="255"/>
      <c r="CT2196" s="255"/>
      <c r="CU2196" s="255"/>
      <c r="CV2196" s="255"/>
      <c r="CW2196" s="255"/>
      <c r="CX2196" s="255"/>
      <c r="CY2196" s="255"/>
      <c r="CZ2196" s="255"/>
      <c r="DA2196" s="255"/>
      <c r="DB2196" s="255"/>
      <c r="DC2196" s="255"/>
      <c r="DD2196" s="255"/>
      <c r="DE2196" s="255"/>
      <c r="DF2196" s="255"/>
      <c r="DG2196" s="255"/>
      <c r="DH2196" s="255"/>
      <c r="DI2196" s="255"/>
      <c r="DJ2196" s="255"/>
      <c r="DK2196" s="255"/>
      <c r="DL2196" s="255"/>
      <c r="DM2196" s="255"/>
      <c r="DN2196" s="255"/>
      <c r="DO2196" s="255"/>
      <c r="DP2196" s="255"/>
      <c r="DQ2196" s="255"/>
      <c r="DR2196" s="255"/>
      <c r="DS2196" s="255"/>
      <c r="DT2196" s="255"/>
      <c r="DU2196" s="255"/>
      <c r="DV2196" s="255"/>
      <c r="DW2196" s="255"/>
      <c r="DX2196" s="255"/>
      <c r="DY2196" s="255"/>
      <c r="DZ2196" s="255"/>
      <c r="EA2196" s="255"/>
      <c r="EB2196" s="255"/>
      <c r="EC2196" s="255"/>
      <c r="ED2196" s="255"/>
      <c r="EE2196" s="255"/>
      <c r="EF2196" s="255"/>
      <c r="EG2196" s="255"/>
      <c r="EH2196" s="255"/>
      <c r="EI2196" s="255"/>
      <c r="EJ2196" s="255"/>
      <c r="EK2196" s="255"/>
      <c r="EL2196" s="255"/>
      <c r="EM2196" s="255"/>
      <c r="EN2196" s="255"/>
      <c r="EO2196" s="255"/>
      <c r="EP2196" s="255"/>
      <c r="EQ2196" s="255"/>
      <c r="ER2196" s="255"/>
      <c r="ES2196" s="255"/>
      <c r="ET2196" s="255"/>
      <c r="EU2196" s="255"/>
      <c r="EV2196" s="255"/>
      <c r="EW2196" s="255"/>
      <c r="EX2196" s="255"/>
      <c r="EY2196" s="255"/>
      <c r="EZ2196" s="255"/>
      <c r="FA2196" s="255"/>
      <c r="FB2196" s="255"/>
      <c r="FC2196" s="255"/>
      <c r="FD2196" s="255"/>
      <c r="FE2196" s="255"/>
      <c r="FF2196" s="255"/>
      <c r="FG2196" s="255"/>
      <c r="FH2196" s="255"/>
      <c r="FI2196" s="255"/>
      <c r="FJ2196" s="255"/>
      <c r="FK2196" s="255"/>
      <c r="FL2196" s="255"/>
      <c r="FM2196" s="255"/>
      <c r="FN2196" s="255"/>
      <c r="FO2196" s="255"/>
      <c r="FP2196" s="255"/>
      <c r="FQ2196" s="255"/>
      <c r="FR2196" s="255"/>
      <c r="FS2196" s="255"/>
      <c r="FT2196" s="255"/>
      <c r="FU2196" s="255"/>
      <c r="FV2196" s="255"/>
      <c r="FW2196" s="255"/>
      <c r="FX2196" s="255"/>
      <c r="FY2196" s="255"/>
      <c r="FZ2196" s="255"/>
      <c r="GA2196" s="255"/>
      <c r="GB2196" s="255"/>
      <c r="GC2196" s="255"/>
      <c r="GD2196" s="255"/>
      <c r="GE2196" s="255"/>
      <c r="GF2196" s="255"/>
      <c r="GG2196" s="255"/>
      <c r="GH2196" s="255"/>
      <c r="GI2196" s="255"/>
      <c r="GJ2196" s="255"/>
      <c r="GK2196" s="255"/>
      <c r="GL2196" s="255"/>
      <c r="GM2196" s="255"/>
      <c r="GN2196" s="255"/>
      <c r="GO2196" s="255"/>
      <c r="GP2196" s="255"/>
      <c r="GQ2196" s="255"/>
      <c r="GR2196" s="255"/>
      <c r="GS2196" s="255"/>
      <c r="GT2196" s="255"/>
      <c r="GU2196" s="255"/>
      <c r="GV2196" s="255"/>
      <c r="GW2196" s="255"/>
      <c r="GX2196" s="255"/>
      <c r="GY2196" s="255"/>
      <c r="GZ2196" s="255"/>
      <c r="HA2196" s="255"/>
      <c r="HB2196" s="255"/>
      <c r="HC2196" s="255"/>
      <c r="HD2196" s="255"/>
      <c r="HE2196" s="255"/>
      <c r="HF2196" s="255"/>
      <c r="HG2196" s="255"/>
      <c r="HH2196" s="255"/>
      <c r="HI2196" s="255"/>
      <c r="HJ2196" s="255"/>
      <c r="HK2196" s="255"/>
      <c r="HL2196" s="255"/>
      <c r="HM2196" s="255"/>
      <c r="HN2196" s="255"/>
      <c r="HO2196" s="255"/>
      <c r="HP2196" s="255"/>
      <c r="HQ2196" s="255"/>
      <c r="HR2196" s="255"/>
      <c r="HS2196" s="255"/>
      <c r="HT2196" s="255"/>
      <c r="HU2196" s="255"/>
      <c r="HV2196" s="255"/>
      <c r="HW2196" s="255"/>
      <c r="HX2196" s="255"/>
      <c r="HY2196" s="255"/>
      <c r="HZ2196" s="255"/>
      <c r="IA2196" s="255"/>
      <c r="IB2196" s="255"/>
      <c r="IC2196" s="255"/>
      <c r="ID2196" s="255"/>
      <c r="IE2196" s="255"/>
      <c r="IF2196" s="255"/>
      <c r="IG2196" s="255"/>
      <c r="IH2196" s="255"/>
      <c r="II2196" s="255"/>
      <c r="IJ2196" s="255"/>
      <c r="IK2196" s="255"/>
      <c r="IL2196" s="255"/>
      <c r="IM2196" s="255"/>
      <c r="IN2196" s="255"/>
      <c r="IO2196" s="255"/>
      <c r="IP2196" s="255"/>
      <c r="IQ2196" s="255"/>
      <c r="IR2196" s="255"/>
      <c r="IS2196" s="255"/>
      <c r="IT2196" s="255"/>
      <c r="IU2196" s="255"/>
      <c r="IV2196" s="255"/>
    </row>
    <row r="2197" spans="1:256" ht="13">
      <c r="A2197" s="16">
        <v>41535.350949074076</v>
      </c>
      <c r="B2197" s="300">
        <v>4</v>
      </c>
      <c r="C2197" s="5">
        <v>0.92</v>
      </c>
      <c r="D2197" s="5">
        <v>0.95</v>
      </c>
      <c r="E2197" s="5">
        <v>0.90500000000000003</v>
      </c>
      <c r="F2197" s="5">
        <v>0.92500000000000004</v>
      </c>
      <c r="G2197" s="6">
        <v>205450</v>
      </c>
      <c r="H2197" s="113">
        <f t="shared" si="4005"/>
        <v>0.92500000000000004</v>
      </c>
      <c r="I2197" s="19">
        <f t="shared" si="4008"/>
        <v>2.2099447513812175E-2</v>
      </c>
      <c r="J2197" s="8">
        <f t="shared" si="4016"/>
        <v>1.0885590185583631</v>
      </c>
      <c r="K2197" s="8">
        <f t="shared" si="4017"/>
        <v>0.89894098144163725</v>
      </c>
      <c r="L2197" s="8">
        <f t="shared" si="4018"/>
        <v>0.99375000000000013</v>
      </c>
      <c r="M2197" s="19">
        <f t="shared" si="4019"/>
        <v>0.21093491233721956</v>
      </c>
      <c r="N2197" s="19">
        <f t="shared" si="4002"/>
        <v>6.9863268883883459E-2</v>
      </c>
      <c r="O2197" s="19">
        <f t="shared" si="4003"/>
        <v>1.9272976346307285E-3</v>
      </c>
      <c r="P2197" s="19">
        <f t="shared" si="4009"/>
        <v>-9.4695436561666301E-3</v>
      </c>
      <c r="Q2197" s="303">
        <v>274</v>
      </c>
      <c r="R2197" s="306">
        <v>188947.413</v>
      </c>
      <c r="S2197" s="66">
        <f t="shared" si="4020"/>
        <v>689.58909854014598</v>
      </c>
      <c r="T2197" t="str">
        <f t="shared" ref="T2197:W2198" si="4039">IF(C2197&gt;$J2197,"BrokeBandUpper", IF(C2197&lt;$K2197,"BrokeBandLower", ""))</f>
        <v/>
      </c>
      <c r="U2197" t="str">
        <f t="shared" si="4039"/>
        <v/>
      </c>
      <c r="V2197" t="str">
        <f t="shared" si="4039"/>
        <v/>
      </c>
      <c r="W2197" t="str">
        <f t="shared" si="4039"/>
        <v/>
      </c>
      <c r="X2197" s="63"/>
      <c r="Y2197" s="287">
        <f t="shared" si="4021"/>
        <v>-7.5384615384615373E-3</v>
      </c>
      <c r="Z2197" s="288">
        <f t="shared" si="4022"/>
        <v>0.96725504936413975</v>
      </c>
      <c r="AA2197" s="288">
        <f t="shared" si="4023"/>
        <v>0.97741632493541097</v>
      </c>
      <c r="AB2197" s="289">
        <f t="shared" si="3009"/>
        <v>2196</v>
      </c>
      <c r="AC2197" s="290">
        <f t="shared" si="4024"/>
        <v>-1.521895429988674E-2</v>
      </c>
      <c r="AD2197" s="284">
        <f t="shared" si="4006"/>
        <v>-1.0161275571271222E-2</v>
      </c>
      <c r="AE2197" s="291">
        <f t="shared" si="4025"/>
        <v>5.0576787286155181E-3</v>
      </c>
      <c r="AF2197" s="213">
        <f t="shared" si="4026"/>
        <v>-1.0396056738608999E-2</v>
      </c>
      <c r="AG2197" s="213">
        <f t="shared" si="4011"/>
        <v>-1.9438529148143098E-2</v>
      </c>
      <c r="AH2197" s="292">
        <f t="shared" si="4027"/>
        <v>-8.4115748756139375E-4</v>
      </c>
      <c r="AI2197" s="293">
        <f t="shared" si="4028"/>
        <v>2187.7148742774889</v>
      </c>
      <c r="AJ2197" s="294">
        <f t="shared" si="4007"/>
        <v>2.0000000000000018E-2</v>
      </c>
      <c r="AK2197" s="294">
        <f t="shared" si="3991"/>
        <v>2.0000000000000018E-2</v>
      </c>
      <c r="AL2197" s="294">
        <f t="shared" si="4029"/>
        <v>0</v>
      </c>
      <c r="AM2197" s="295">
        <f t="shared" si="4012"/>
        <v>1.5357142857142871E-2</v>
      </c>
      <c r="AN2197" s="295">
        <f t="shared" si="4030"/>
        <v>-1.9285714285714295E-2</v>
      </c>
      <c r="AO2197" s="288">
        <f t="shared" si="4031"/>
        <v>0.79629629629629661</v>
      </c>
      <c r="AP2197" s="296">
        <f t="shared" si="4032"/>
        <v>44.329896907216508</v>
      </c>
      <c r="AQ2197" s="285"/>
      <c r="AR2197" s="285">
        <f t="shared" si="4033"/>
        <v>-0.11111111111110891</v>
      </c>
      <c r="AS2197" s="286">
        <f t="shared" si="4034"/>
        <v>-22827.777777777326</v>
      </c>
      <c r="AT2197" s="103">
        <f t="shared" si="4035"/>
        <v>-1.7130722017650569E-3</v>
      </c>
      <c r="AU2197" s="294">
        <f t="shared" si="4036"/>
        <v>0.92500000000000004</v>
      </c>
      <c r="AV2197" s="213">
        <f t="shared" si="4037"/>
        <v>-0.12081550848106783</v>
      </c>
      <c r="AW2197" s="298">
        <f t="shared" si="4038"/>
        <v>4.972375690607727E-2</v>
      </c>
      <c r="AX2197" s="297">
        <f t="shared" si="4013"/>
        <v>9.5061327124440625E-3</v>
      </c>
      <c r="AY2197" s="213">
        <f t="shared" si="4014"/>
        <v>0.17927483395988952</v>
      </c>
      <c r="AZ2197" s="255"/>
      <c r="BA2197" s="255"/>
      <c r="BB2197" s="255"/>
      <c r="BC2197" s="255"/>
      <c r="BD2197" s="255"/>
      <c r="BE2197" s="255"/>
      <c r="BF2197" s="255"/>
      <c r="BG2197" s="255"/>
      <c r="BH2197" s="255"/>
      <c r="BI2197" s="255"/>
      <c r="BJ2197" s="255"/>
      <c r="BK2197" s="255"/>
      <c r="BL2197" s="255"/>
      <c r="BM2197" s="255"/>
      <c r="BN2197" s="255"/>
      <c r="BO2197" s="255"/>
      <c r="BP2197" s="255"/>
      <c r="BQ2197" s="255"/>
      <c r="BR2197" s="255"/>
      <c r="BS2197" s="255"/>
      <c r="BT2197" s="255"/>
      <c r="BU2197" s="255"/>
      <c r="BV2197" s="255"/>
      <c r="BW2197" s="255"/>
      <c r="BX2197" s="255"/>
      <c r="BY2197" s="255"/>
      <c r="BZ2197" s="255"/>
      <c r="CA2197" s="255"/>
      <c r="CB2197" s="255"/>
      <c r="CC2197" s="255"/>
      <c r="CD2197" s="255"/>
      <c r="CE2197" s="255"/>
      <c r="CF2197" s="255"/>
      <c r="CG2197" s="255"/>
      <c r="CH2197" s="255"/>
      <c r="CI2197" s="255"/>
      <c r="CJ2197" s="255"/>
      <c r="CK2197" s="255"/>
      <c r="CL2197" s="255"/>
      <c r="CM2197" s="255"/>
      <c r="CN2197" s="255"/>
      <c r="CO2197" s="255"/>
      <c r="CP2197" s="255"/>
      <c r="CQ2197" s="255"/>
      <c r="CR2197" s="255"/>
      <c r="CS2197" s="255"/>
      <c r="CT2197" s="255"/>
      <c r="CU2197" s="255"/>
      <c r="CV2197" s="255"/>
      <c r="CW2197" s="255"/>
      <c r="CX2197" s="255"/>
      <c r="CY2197" s="255"/>
      <c r="CZ2197" s="255"/>
      <c r="DA2197" s="255"/>
      <c r="DB2197" s="255"/>
      <c r="DC2197" s="255"/>
      <c r="DD2197" s="255"/>
      <c r="DE2197" s="255"/>
      <c r="DF2197" s="255"/>
      <c r="DG2197" s="255"/>
      <c r="DH2197" s="255"/>
      <c r="DI2197" s="255"/>
      <c r="DJ2197" s="255"/>
      <c r="DK2197" s="255"/>
      <c r="DL2197" s="255"/>
      <c r="DM2197" s="255"/>
      <c r="DN2197" s="255"/>
      <c r="DO2197" s="255"/>
      <c r="DP2197" s="255"/>
      <c r="DQ2197" s="255"/>
      <c r="DR2197" s="255"/>
      <c r="DS2197" s="255"/>
      <c r="DT2197" s="255"/>
      <c r="DU2197" s="255"/>
      <c r="DV2197" s="255"/>
      <c r="DW2197" s="255"/>
      <c r="DX2197" s="255"/>
      <c r="DY2197" s="255"/>
      <c r="DZ2197" s="255"/>
      <c r="EA2197" s="255"/>
      <c r="EB2197" s="255"/>
      <c r="EC2197" s="255"/>
      <c r="ED2197" s="255"/>
      <c r="EE2197" s="255"/>
      <c r="EF2197" s="255"/>
      <c r="EG2197" s="255"/>
      <c r="EH2197" s="255"/>
      <c r="EI2197" s="255"/>
      <c r="EJ2197" s="255"/>
      <c r="EK2197" s="255"/>
      <c r="EL2197" s="255"/>
      <c r="EM2197" s="255"/>
      <c r="EN2197" s="255"/>
      <c r="EO2197" s="255"/>
      <c r="EP2197" s="255"/>
      <c r="EQ2197" s="255"/>
      <c r="ER2197" s="255"/>
      <c r="ES2197" s="255"/>
      <c r="ET2197" s="255"/>
      <c r="EU2197" s="255"/>
      <c r="EV2197" s="255"/>
      <c r="EW2197" s="255"/>
      <c r="EX2197" s="255"/>
      <c r="EY2197" s="255"/>
      <c r="EZ2197" s="255"/>
      <c r="FA2197" s="255"/>
      <c r="FB2197" s="255"/>
      <c r="FC2197" s="255"/>
      <c r="FD2197" s="255"/>
      <c r="FE2197" s="255"/>
      <c r="FF2197" s="255"/>
      <c r="FG2197" s="255"/>
      <c r="FH2197" s="255"/>
      <c r="FI2197" s="255"/>
      <c r="FJ2197" s="255"/>
      <c r="FK2197" s="255"/>
      <c r="FL2197" s="255"/>
      <c r="FM2197" s="255"/>
      <c r="FN2197" s="255"/>
      <c r="FO2197" s="255"/>
      <c r="FP2197" s="255"/>
      <c r="FQ2197" s="255"/>
      <c r="FR2197" s="255"/>
      <c r="FS2197" s="255"/>
      <c r="FT2197" s="255"/>
      <c r="FU2197" s="255"/>
      <c r="FV2197" s="255"/>
      <c r="FW2197" s="255"/>
      <c r="FX2197" s="255"/>
      <c r="FY2197" s="255"/>
      <c r="FZ2197" s="255"/>
      <c r="GA2197" s="255"/>
      <c r="GB2197" s="255"/>
      <c r="GC2197" s="255"/>
      <c r="GD2197" s="255"/>
      <c r="GE2197" s="255"/>
      <c r="GF2197" s="255"/>
      <c r="GG2197" s="255"/>
      <c r="GH2197" s="255"/>
      <c r="GI2197" s="255"/>
      <c r="GJ2197" s="255"/>
      <c r="GK2197" s="255"/>
      <c r="GL2197" s="255"/>
      <c r="GM2197" s="255"/>
      <c r="GN2197" s="255"/>
      <c r="GO2197" s="255"/>
      <c r="GP2197" s="255"/>
      <c r="GQ2197" s="255"/>
      <c r="GR2197" s="255"/>
      <c r="GS2197" s="255"/>
      <c r="GT2197" s="255"/>
      <c r="GU2197" s="255"/>
      <c r="GV2197" s="255"/>
      <c r="GW2197" s="255"/>
      <c r="GX2197" s="255"/>
      <c r="GY2197" s="255"/>
      <c r="GZ2197" s="255"/>
      <c r="HA2197" s="255"/>
      <c r="HB2197" s="255"/>
      <c r="HC2197" s="255"/>
      <c r="HD2197" s="255"/>
      <c r="HE2197" s="255"/>
      <c r="HF2197" s="255"/>
      <c r="HG2197" s="255"/>
      <c r="HH2197" s="255"/>
      <c r="HI2197" s="255"/>
      <c r="HJ2197" s="255"/>
      <c r="HK2197" s="255"/>
      <c r="HL2197" s="255"/>
      <c r="HM2197" s="255"/>
      <c r="HN2197" s="255"/>
      <c r="HO2197" s="255"/>
      <c r="HP2197" s="255"/>
      <c r="HQ2197" s="255"/>
      <c r="HR2197" s="255"/>
      <c r="HS2197" s="255"/>
      <c r="HT2197" s="255"/>
      <c r="HU2197" s="255"/>
      <c r="HV2197" s="255"/>
      <c r="HW2197" s="255"/>
      <c r="HX2197" s="255"/>
      <c r="HY2197" s="255"/>
      <c r="HZ2197" s="255"/>
      <c r="IA2197" s="255"/>
      <c r="IB2197" s="255"/>
      <c r="IC2197" s="255"/>
      <c r="ID2197" s="255"/>
      <c r="IE2197" s="255"/>
      <c r="IF2197" s="255"/>
      <c r="IG2197" s="255"/>
      <c r="IH2197" s="255"/>
      <c r="II2197" s="255"/>
      <c r="IJ2197" s="255"/>
      <c r="IK2197" s="255"/>
      <c r="IL2197" s="255"/>
      <c r="IM2197" s="255"/>
      <c r="IN2197" s="255"/>
      <c r="IO2197" s="255"/>
      <c r="IP2197" s="255"/>
      <c r="IQ2197" s="255"/>
      <c r="IR2197" s="255"/>
      <c r="IS2197" s="255"/>
      <c r="IT2197" s="255"/>
      <c r="IU2197" s="255"/>
      <c r="IV2197" s="255"/>
    </row>
    <row r="2198" spans="1:256">
      <c r="A2198" s="16">
        <v>41536.377106481479</v>
      </c>
      <c r="B2198" s="300">
        <v>5</v>
      </c>
      <c r="C2198" s="5">
        <v>0.94499999999999995</v>
      </c>
      <c r="D2198" s="5">
        <v>0.94499999999999995</v>
      </c>
      <c r="E2198" s="5">
        <v>0.92</v>
      </c>
      <c r="F2198" s="5">
        <v>0.92500000000000004</v>
      </c>
      <c r="G2198" s="6">
        <v>274327</v>
      </c>
      <c r="H2198" s="113">
        <f t="shared" ref="H2198:H2203" si="4040">F2198</f>
        <v>0.92500000000000004</v>
      </c>
      <c r="I2198" s="19">
        <f t="shared" si="4008"/>
        <v>0</v>
      </c>
      <c r="J2198" s="8">
        <f t="shared" si="4016"/>
        <v>1.084003571362314</v>
      </c>
      <c r="K2198" s="8">
        <f t="shared" si="4017"/>
        <v>0.89149642863768674</v>
      </c>
      <c r="L2198" s="8">
        <f t="shared" si="4018"/>
        <v>0.98775000000000035</v>
      </c>
      <c r="M2198" s="19">
        <f t="shared" si="4019"/>
        <v>0.21593708795760536</v>
      </c>
      <c r="N2198" s="19">
        <f t="shared" ref="N2198:N2204" si="4041">IF(A2199&gt;A2198,(M2198-M2197)/M2197, (M2198-M2199)/M2199)</f>
        <v>2.3714308669723044E-2</v>
      </c>
      <c r="O2198" s="19">
        <f t="shared" ref="O2198:O2204" si="4042">IF(A2199&gt;A2198,(J2198-J2197)/J2197, (J2198-J2199)/J2199)</f>
        <v>-4.1848417204628828E-3</v>
      </c>
      <c r="P2198" s="19">
        <f t="shared" si="4009"/>
        <v>-8.2814700382350288E-3</v>
      </c>
      <c r="Q2198" s="303">
        <v>435</v>
      </c>
      <c r="R2198" s="306">
        <v>254518.48800000001</v>
      </c>
      <c r="S2198" s="66">
        <f t="shared" si="4020"/>
        <v>585.09997241379313</v>
      </c>
      <c r="T2198" t="str">
        <f t="shared" si="4039"/>
        <v/>
      </c>
      <c r="U2198" t="str">
        <f t="shared" si="4039"/>
        <v/>
      </c>
      <c r="V2198" t="str">
        <f t="shared" si="4039"/>
        <v/>
      </c>
      <c r="W2198" t="str">
        <f t="shared" si="4039"/>
        <v/>
      </c>
      <c r="X2198" s="63"/>
      <c r="Y2198" s="219">
        <f t="shared" si="4021"/>
        <v>-9.3076923076923068E-3</v>
      </c>
      <c r="Z2198" s="78">
        <f t="shared" si="4022"/>
        <v>0.96074777176206227</v>
      </c>
      <c r="AA2198" s="78">
        <f t="shared" si="4023"/>
        <v>0.97353751689019052</v>
      </c>
      <c r="AB2198" s="74">
        <f t="shared" si="3009"/>
        <v>2197</v>
      </c>
      <c r="AC2198" s="80">
        <f t="shared" si="4024"/>
        <v>-1.4277939085395014E-2</v>
      </c>
      <c r="AD2198" s="79">
        <f t="shared" ref="AD2198:AD2203" si="4043">Z2198-AA2198</f>
        <v>-1.2789745128128249E-2</v>
      </c>
      <c r="AE2198" s="81">
        <f t="shared" si="4025"/>
        <v>1.4881939572667646E-3</v>
      </c>
      <c r="AF2198" s="19">
        <f t="shared" si="4026"/>
        <v>-1.3137393173077746E-2</v>
      </c>
      <c r="AG2198" s="93">
        <f t="shared" si="4011"/>
        <v>-6.1831791853053229E-2</v>
      </c>
      <c r="AH2198" s="91">
        <f t="shared" si="4027"/>
        <v>-1.1113490353568919E-3</v>
      </c>
      <c r="AI2198" s="96">
        <f t="shared" si="4028"/>
        <v>2188.1867754697782</v>
      </c>
      <c r="AJ2198" s="5">
        <f t="shared" ref="AJ2198:AJ2203" si="4044">F2198-F2197</f>
        <v>0</v>
      </c>
      <c r="AK2198" s="5">
        <f t="shared" ref="AK2198:AK2205" si="4045">IF(AJ2198&gt;0,AJ2198,0)</f>
        <v>0</v>
      </c>
      <c r="AL2198" s="5">
        <f t="shared" si="4029"/>
        <v>0</v>
      </c>
      <c r="AM2198" s="95">
        <f t="shared" si="4012"/>
        <v>1.4642857142857155E-2</v>
      </c>
      <c r="AN2198" s="95">
        <f t="shared" si="4030"/>
        <v>-1.9285714285714295E-2</v>
      </c>
      <c r="AO2198" s="78">
        <f t="shared" si="4031"/>
        <v>0.75925925925925952</v>
      </c>
      <c r="AP2198" s="296">
        <f t="shared" si="4032"/>
        <v>43.157894736842117</v>
      </c>
      <c r="AQ2198" s="8"/>
      <c r="AR2198" s="8">
        <f t="shared" si="4033"/>
        <v>-0.5999999999999982</v>
      </c>
      <c r="AS2198" s="114">
        <f t="shared" si="4034"/>
        <v>-164596.19999999952</v>
      </c>
      <c r="AT2198" s="103">
        <f t="shared" si="4035"/>
        <v>-9.8704058526993804E-3</v>
      </c>
      <c r="AU2198" s="5">
        <f t="shared" si="4036"/>
        <v>0.92500000000000004</v>
      </c>
      <c r="AV2198" s="93">
        <f t="shared" si="4037"/>
        <v>-0.64669643959223699</v>
      </c>
      <c r="AW2198" s="210">
        <f t="shared" si="4038"/>
        <v>2.7173913043478163E-2</v>
      </c>
      <c r="AX2198" s="276">
        <f t="shared" si="4013"/>
        <v>1.0495423861985896E-2</v>
      </c>
      <c r="AY2198" s="19">
        <f t="shared" si="4014"/>
        <v>0.10406872904759638</v>
      </c>
      <c r="AZ2198" s="255"/>
      <c r="BA2198" s="255"/>
      <c r="BB2198" s="255"/>
      <c r="BC2198" s="255"/>
      <c r="BD2198" s="255"/>
      <c r="BE2198" s="255"/>
      <c r="BF2198" s="255"/>
      <c r="BG2198" s="255"/>
      <c r="BH2198" s="255"/>
      <c r="BI2198" s="255"/>
      <c r="BJ2198" s="255"/>
      <c r="BK2198" s="255"/>
      <c r="BL2198" s="255"/>
      <c r="BM2198" s="255"/>
      <c r="BN2198" s="255"/>
      <c r="BO2198" s="255"/>
      <c r="BP2198" s="255"/>
      <c r="BQ2198" s="255"/>
      <c r="BR2198" s="255"/>
      <c r="BS2198" s="255"/>
      <c r="BT2198" s="255"/>
      <c r="BU2198" s="255"/>
      <c r="BV2198" s="255"/>
      <c r="BW2198" s="255"/>
      <c r="BX2198" s="255"/>
      <c r="BY2198" s="255"/>
      <c r="BZ2198" s="255"/>
      <c r="CA2198" s="255"/>
      <c r="CB2198" s="255"/>
      <c r="CC2198" s="255"/>
      <c r="CD2198" s="255"/>
      <c r="CE2198" s="255"/>
      <c r="CF2198" s="255"/>
      <c r="CG2198" s="255"/>
      <c r="CH2198" s="255"/>
      <c r="CI2198" s="255"/>
      <c r="CJ2198" s="255"/>
      <c r="CK2198" s="255"/>
      <c r="CL2198" s="255"/>
      <c r="CM2198" s="255"/>
      <c r="CN2198" s="255"/>
      <c r="CO2198" s="255"/>
      <c r="CP2198" s="255"/>
      <c r="CQ2198" s="255"/>
      <c r="CR2198" s="255"/>
      <c r="CS2198" s="255"/>
      <c r="CT2198" s="255"/>
      <c r="CU2198" s="255"/>
      <c r="CV2198" s="255"/>
      <c r="CW2198" s="255"/>
      <c r="CX2198" s="255"/>
      <c r="CY2198" s="255"/>
      <c r="CZ2198" s="255"/>
      <c r="DA2198" s="255"/>
      <c r="DB2198" s="255"/>
      <c r="DC2198" s="255"/>
      <c r="DD2198" s="255"/>
      <c r="DE2198" s="255"/>
      <c r="DF2198" s="255"/>
      <c r="DG2198" s="255"/>
      <c r="DH2198" s="255"/>
      <c r="DI2198" s="255"/>
      <c r="DJ2198" s="255"/>
      <c r="DK2198" s="255"/>
      <c r="DL2198" s="255"/>
      <c r="DM2198" s="255"/>
      <c r="DN2198" s="255"/>
      <c r="DO2198" s="255"/>
      <c r="DP2198" s="255"/>
      <c r="DQ2198" s="255"/>
      <c r="DR2198" s="255"/>
      <c r="DS2198" s="255"/>
      <c r="DT2198" s="255"/>
      <c r="DU2198" s="255"/>
      <c r="DV2198" s="255"/>
      <c r="DW2198" s="255"/>
      <c r="DX2198" s="255"/>
      <c r="DY2198" s="255"/>
      <c r="DZ2198" s="255"/>
      <c r="EA2198" s="255"/>
      <c r="EB2198" s="255"/>
      <c r="EC2198" s="255"/>
      <c r="ED2198" s="255"/>
      <c r="EE2198" s="255"/>
      <c r="EF2198" s="255"/>
      <c r="EG2198" s="255"/>
      <c r="EH2198" s="255"/>
      <c r="EI2198" s="255"/>
      <c r="EJ2198" s="255"/>
      <c r="EK2198" s="255"/>
      <c r="EL2198" s="255"/>
      <c r="EM2198" s="255"/>
      <c r="EN2198" s="255"/>
      <c r="EO2198" s="255"/>
      <c r="EP2198" s="255"/>
      <c r="EQ2198" s="255"/>
      <c r="ER2198" s="255"/>
      <c r="ES2198" s="255"/>
      <c r="ET2198" s="255"/>
      <c r="EU2198" s="255"/>
      <c r="EV2198" s="255"/>
      <c r="EW2198" s="255"/>
      <c r="EX2198" s="255"/>
      <c r="EY2198" s="255"/>
      <c r="EZ2198" s="255"/>
      <c r="FA2198" s="255"/>
      <c r="FB2198" s="255"/>
      <c r="FC2198" s="255"/>
      <c r="FD2198" s="255"/>
      <c r="FE2198" s="255"/>
      <c r="FF2198" s="255"/>
      <c r="FG2198" s="255"/>
      <c r="FH2198" s="255"/>
      <c r="FI2198" s="255"/>
      <c r="FJ2198" s="255"/>
      <c r="FK2198" s="255"/>
      <c r="FL2198" s="255"/>
      <c r="FM2198" s="255"/>
      <c r="FN2198" s="255"/>
      <c r="FO2198" s="255"/>
      <c r="FP2198" s="255"/>
      <c r="FQ2198" s="255"/>
      <c r="FR2198" s="255"/>
      <c r="FS2198" s="255"/>
      <c r="FT2198" s="255"/>
      <c r="FU2198" s="255"/>
      <c r="FV2198" s="255"/>
      <c r="FW2198" s="255"/>
      <c r="FX2198" s="255"/>
      <c r="FY2198" s="255"/>
      <c r="FZ2198" s="255"/>
      <c r="GA2198" s="255"/>
      <c r="GB2198" s="255"/>
      <c r="GC2198" s="255"/>
      <c r="GD2198" s="255"/>
      <c r="GE2198" s="255"/>
      <c r="GF2198" s="255"/>
      <c r="GG2198" s="255"/>
      <c r="GH2198" s="255"/>
      <c r="GI2198" s="255"/>
      <c r="GJ2198" s="255"/>
      <c r="GK2198" s="255"/>
      <c r="GL2198" s="255"/>
      <c r="GM2198" s="255"/>
      <c r="GN2198" s="255"/>
      <c r="GO2198" s="255"/>
      <c r="GP2198" s="255"/>
      <c r="GQ2198" s="255"/>
      <c r="GR2198" s="255"/>
      <c r="GS2198" s="255"/>
      <c r="GT2198" s="255"/>
      <c r="GU2198" s="255"/>
      <c r="GV2198" s="255"/>
      <c r="GW2198" s="255"/>
      <c r="GX2198" s="255"/>
      <c r="GY2198" s="255"/>
      <c r="GZ2198" s="255"/>
      <c r="HA2198" s="255"/>
      <c r="HB2198" s="255"/>
      <c r="HC2198" s="255"/>
      <c r="HD2198" s="255"/>
      <c r="HE2198" s="255"/>
      <c r="HF2198" s="255"/>
      <c r="HG2198" s="255"/>
      <c r="HH2198" s="255"/>
      <c r="HI2198" s="255"/>
      <c r="HJ2198" s="255"/>
      <c r="HK2198" s="255"/>
      <c r="HL2198" s="255"/>
      <c r="HM2198" s="255"/>
      <c r="HN2198" s="255"/>
      <c r="HO2198" s="255"/>
      <c r="HP2198" s="255"/>
      <c r="HQ2198" s="255"/>
      <c r="HR2198" s="255"/>
      <c r="HS2198" s="255"/>
      <c r="HT2198" s="255"/>
      <c r="HU2198" s="255"/>
      <c r="HV2198" s="255"/>
      <c r="HW2198" s="255"/>
      <c r="HX2198" s="255"/>
      <c r="HY2198" s="255"/>
      <c r="HZ2198" s="255"/>
      <c r="IA2198" s="255"/>
      <c r="IB2198" s="255"/>
      <c r="IC2198" s="255"/>
      <c r="ID2198" s="255"/>
      <c r="IE2198" s="255"/>
      <c r="IF2198" s="255"/>
      <c r="IG2198" s="255"/>
      <c r="IH2198" s="255"/>
      <c r="II2198" s="255"/>
      <c r="IJ2198" s="255"/>
      <c r="IK2198" s="255"/>
      <c r="IL2198" s="255"/>
      <c r="IM2198" s="255"/>
      <c r="IN2198" s="255"/>
      <c r="IO2198" s="255"/>
      <c r="IP2198" s="255"/>
      <c r="IQ2198" s="255"/>
      <c r="IR2198" s="255"/>
      <c r="IS2198" s="255"/>
      <c r="IT2198" s="255"/>
      <c r="IU2198" s="255"/>
      <c r="IV2198" s="255"/>
    </row>
    <row r="2199" spans="1:256" ht="13">
      <c r="A2199" s="16">
        <v>41540.41369212963</v>
      </c>
      <c r="B2199" s="300">
        <v>2</v>
      </c>
      <c r="C2199" s="5">
        <v>0.995</v>
      </c>
      <c r="D2199" s="5">
        <v>1.0349999999999999</v>
      </c>
      <c r="E2199" s="5">
        <v>0.97</v>
      </c>
      <c r="F2199" s="5">
        <v>1.02</v>
      </c>
      <c r="G2199" s="6">
        <v>247696</v>
      </c>
      <c r="H2199" s="113">
        <f t="shared" si="4040"/>
        <v>1.02</v>
      </c>
      <c r="I2199" s="19">
        <f t="shared" si="4008"/>
        <v>0.10270270270270267</v>
      </c>
      <c r="J2199" s="8">
        <f t="shared" si="4016"/>
        <v>1.0845608616365867</v>
      </c>
      <c r="K2199" s="8">
        <f t="shared" si="4017"/>
        <v>0.89143913836341371</v>
      </c>
      <c r="L2199" s="8">
        <f t="shared" si="4018"/>
        <v>0.98800000000000021</v>
      </c>
      <c r="M2199" s="19">
        <f t="shared" si="4019"/>
        <v>0.21664039075928807</v>
      </c>
      <c r="N2199" s="19">
        <f t="shared" si="4041"/>
        <v>3.2569801155269249E-3</v>
      </c>
      <c r="O2199" s="19">
        <f t="shared" si="4042"/>
        <v>5.1410372529713032E-4</v>
      </c>
      <c r="P2199" s="19">
        <f t="shared" si="4009"/>
        <v>-6.4263044060179514E-5</v>
      </c>
      <c r="Q2199" s="303">
        <v>452</v>
      </c>
      <c r="R2199" s="306">
        <v>250076.44899999999</v>
      </c>
      <c r="S2199" s="66">
        <f t="shared" si="4020"/>
        <v>553.26648008849554</v>
      </c>
      <c r="T2199" t="str">
        <f t="shared" ref="T2199:W2200" si="4046">IF(C2199&gt;$J2199,"BrokeBandUpper", IF(C2199&lt;$K2199,"BrokeBandLower", ""))</f>
        <v/>
      </c>
      <c r="U2199" t="str">
        <f t="shared" si="4046"/>
        <v/>
      </c>
      <c r="V2199" t="str">
        <f t="shared" si="4046"/>
        <v/>
      </c>
      <c r="W2199" t="str">
        <f t="shared" si="4046"/>
        <v/>
      </c>
      <c r="X2199" s="63"/>
      <c r="Y2199" s="287">
        <f t="shared" si="4021"/>
        <v>-8.7362637362637368E-3</v>
      </c>
      <c r="Z2199" s="288">
        <f t="shared" si="4022"/>
        <v>0.96987261491070464</v>
      </c>
      <c r="AA2199" s="288">
        <f t="shared" si="4023"/>
        <v>0.97697574064031645</v>
      </c>
      <c r="AB2199" s="289">
        <f t="shared" si="3009"/>
        <v>2198</v>
      </c>
      <c r="AC2199" s="290">
        <f t="shared" si="4024"/>
        <v>-6.8730557495028542E-3</v>
      </c>
      <c r="AD2199" s="284">
        <f t="shared" si="4043"/>
        <v>-7.1031257296118033E-3</v>
      </c>
      <c r="AE2199" s="291">
        <f t="shared" si="4025"/>
        <v>-2.3006998010894914E-4</v>
      </c>
      <c r="AF2199" s="213">
        <f t="shared" si="4026"/>
        <v>-7.27052416363621E-3</v>
      </c>
      <c r="AG2199" s="213">
        <f t="shared" si="4011"/>
        <v>-0.51862410195226682</v>
      </c>
      <c r="AH2199" s="292">
        <f t="shared" si="4027"/>
        <v>-1.1762784697962635E-3</v>
      </c>
      <c r="AI2199" s="293">
        <f t="shared" si="4028"/>
        <v>2189.0282013814208</v>
      </c>
      <c r="AJ2199" s="294">
        <f t="shared" si="4044"/>
        <v>9.4999999999999973E-2</v>
      </c>
      <c r="AK2199" s="294">
        <f t="shared" si="4045"/>
        <v>9.4999999999999973E-2</v>
      </c>
      <c r="AL2199" s="294">
        <f t="shared" si="4029"/>
        <v>0</v>
      </c>
      <c r="AM2199" s="295">
        <f t="shared" ref="AM2199:AM2204" si="4047">(AVERAGE(AK2186:AK2199))</f>
        <v>2.1428571428571439E-2</v>
      </c>
      <c r="AN2199" s="295">
        <f t="shared" si="4030"/>
        <v>-1.7857142857142867E-2</v>
      </c>
      <c r="AO2199" s="288">
        <f t="shared" si="4031"/>
        <v>1.2</v>
      </c>
      <c r="AP2199" s="296">
        <f t="shared" si="4032"/>
        <v>54.545454545454547</v>
      </c>
      <c r="AQ2199" s="285"/>
      <c r="AR2199" s="285">
        <f t="shared" si="4033"/>
        <v>0.5384615384615411</v>
      </c>
      <c r="AS2199" s="286">
        <f t="shared" si="4034"/>
        <v>133374.76923076989</v>
      </c>
      <c r="AT2199" s="103">
        <f t="shared" si="4035"/>
        <v>2.1470122252581304E-2</v>
      </c>
      <c r="AU2199" s="294">
        <f t="shared" si="4036"/>
        <v>1.02</v>
      </c>
      <c r="AV2199" s="213">
        <f t="shared" si="4037"/>
        <v>0.53333598491223733</v>
      </c>
      <c r="AW2199" s="298">
        <f t="shared" si="4038"/>
        <v>6.7010309278350458E-2</v>
      </c>
      <c r="AX2199" s="297">
        <f t="shared" ref="AX2199:AX2204" si="4048">SLOPE(M2186:M2199,AB2186:AB2199)</f>
        <v>1.0926974447589133E-2</v>
      </c>
      <c r="AY2199" s="213">
        <f t="shared" si="4014"/>
        <v>4.1117975917704483E-2</v>
      </c>
      <c r="AZ2199" s="255"/>
      <c r="BA2199" s="255"/>
      <c r="BB2199" s="255"/>
      <c r="BC2199" s="255"/>
      <c r="BD2199" s="255"/>
      <c r="BE2199" s="255"/>
      <c r="BF2199" s="255"/>
      <c r="BG2199" s="255"/>
      <c r="BH2199" s="255"/>
      <c r="BI2199" s="255"/>
      <c r="BJ2199" s="255"/>
      <c r="BK2199" s="255"/>
      <c r="BL2199" s="255"/>
      <c r="BM2199" s="255"/>
      <c r="BN2199" s="255"/>
      <c r="BO2199" s="255"/>
      <c r="BP2199" s="255"/>
      <c r="BQ2199" s="255"/>
      <c r="BR2199" s="255"/>
      <c r="BS2199" s="255"/>
      <c r="BT2199" s="255"/>
      <c r="BU2199" s="255"/>
      <c r="BV2199" s="255"/>
      <c r="BW2199" s="255"/>
      <c r="BX2199" s="255"/>
      <c r="BY2199" s="255"/>
      <c r="BZ2199" s="255"/>
      <c r="CA2199" s="255"/>
      <c r="CB2199" s="255"/>
      <c r="CC2199" s="255"/>
      <c r="CD2199" s="255"/>
      <c r="CE2199" s="255"/>
      <c r="CF2199" s="255"/>
      <c r="CG2199" s="255"/>
      <c r="CH2199" s="255"/>
      <c r="CI2199" s="255"/>
      <c r="CJ2199" s="255"/>
      <c r="CK2199" s="255"/>
      <c r="CL2199" s="255"/>
      <c r="CM2199" s="255"/>
      <c r="CN2199" s="255"/>
      <c r="CO2199" s="255"/>
      <c r="CP2199" s="255"/>
      <c r="CQ2199" s="255"/>
      <c r="CR2199" s="255"/>
      <c r="CS2199" s="255"/>
      <c r="CT2199" s="255"/>
      <c r="CU2199" s="255"/>
      <c r="CV2199" s="255"/>
      <c r="CW2199" s="255"/>
      <c r="CX2199" s="255"/>
      <c r="CY2199" s="255"/>
      <c r="CZ2199" s="255"/>
      <c r="DA2199" s="255"/>
      <c r="DB2199" s="255"/>
      <c r="DC2199" s="255"/>
      <c r="DD2199" s="255"/>
      <c r="DE2199" s="255"/>
      <c r="DF2199" s="255"/>
      <c r="DG2199" s="255"/>
      <c r="DH2199" s="255"/>
      <c r="DI2199" s="255"/>
      <c r="DJ2199" s="255"/>
      <c r="DK2199" s="255"/>
      <c r="DL2199" s="255"/>
      <c r="DM2199" s="255"/>
      <c r="DN2199" s="255"/>
      <c r="DO2199" s="255"/>
      <c r="DP2199" s="255"/>
      <c r="DQ2199" s="255"/>
      <c r="DR2199" s="255"/>
      <c r="DS2199" s="255"/>
      <c r="DT2199" s="255"/>
      <c r="DU2199" s="255"/>
      <c r="DV2199" s="255"/>
      <c r="DW2199" s="255"/>
      <c r="DX2199" s="255"/>
      <c r="DY2199" s="255"/>
      <c r="DZ2199" s="255"/>
      <c r="EA2199" s="255"/>
      <c r="EB2199" s="255"/>
      <c r="EC2199" s="255"/>
      <c r="ED2199" s="255"/>
      <c r="EE2199" s="255"/>
      <c r="EF2199" s="255"/>
      <c r="EG2199" s="255"/>
      <c r="EH2199" s="255"/>
      <c r="EI2199" s="255"/>
      <c r="EJ2199" s="255"/>
      <c r="EK2199" s="255"/>
      <c r="EL2199" s="255"/>
      <c r="EM2199" s="255"/>
      <c r="EN2199" s="255"/>
      <c r="EO2199" s="255"/>
      <c r="EP2199" s="255"/>
      <c r="EQ2199" s="255"/>
      <c r="ER2199" s="255"/>
      <c r="ES2199" s="255"/>
      <c r="ET2199" s="255"/>
      <c r="EU2199" s="255"/>
      <c r="EV2199" s="255"/>
      <c r="EW2199" s="255"/>
      <c r="EX2199" s="255"/>
      <c r="EY2199" s="255"/>
      <c r="EZ2199" s="255"/>
      <c r="FA2199" s="255"/>
      <c r="FB2199" s="255"/>
      <c r="FC2199" s="255"/>
      <c r="FD2199" s="255"/>
      <c r="FE2199" s="255"/>
      <c r="FF2199" s="255"/>
      <c r="FG2199" s="255"/>
      <c r="FH2199" s="255"/>
      <c r="FI2199" s="255"/>
      <c r="FJ2199" s="255"/>
      <c r="FK2199" s="255"/>
      <c r="FL2199" s="255"/>
      <c r="FM2199" s="255"/>
      <c r="FN2199" s="255"/>
      <c r="FO2199" s="255"/>
      <c r="FP2199" s="255"/>
      <c r="FQ2199" s="255"/>
      <c r="FR2199" s="255"/>
      <c r="FS2199" s="255"/>
      <c r="FT2199" s="255"/>
      <c r="FU2199" s="255"/>
      <c r="FV2199" s="255"/>
      <c r="FW2199" s="255"/>
      <c r="FX2199" s="255"/>
      <c r="FY2199" s="255"/>
      <c r="FZ2199" s="255"/>
      <c r="GA2199" s="255"/>
      <c r="GB2199" s="255"/>
      <c r="GC2199" s="255"/>
      <c r="GD2199" s="255"/>
      <c r="GE2199" s="255"/>
      <c r="GF2199" s="255"/>
      <c r="GG2199" s="255"/>
      <c r="GH2199" s="255"/>
      <c r="GI2199" s="255"/>
      <c r="GJ2199" s="255"/>
      <c r="GK2199" s="255"/>
      <c r="GL2199" s="255"/>
      <c r="GM2199" s="255"/>
      <c r="GN2199" s="255"/>
      <c r="GO2199" s="255"/>
      <c r="GP2199" s="255"/>
      <c r="GQ2199" s="255"/>
      <c r="GR2199" s="255"/>
      <c r="GS2199" s="255"/>
      <c r="GT2199" s="255"/>
      <c r="GU2199" s="255"/>
      <c r="GV2199" s="255"/>
      <c r="GW2199" s="255"/>
      <c r="GX2199" s="255"/>
      <c r="GY2199" s="255"/>
      <c r="GZ2199" s="255"/>
      <c r="HA2199" s="255"/>
      <c r="HB2199" s="255"/>
      <c r="HC2199" s="255"/>
      <c r="HD2199" s="255"/>
      <c r="HE2199" s="255"/>
      <c r="HF2199" s="255"/>
      <c r="HG2199" s="255"/>
      <c r="HH2199" s="255"/>
      <c r="HI2199" s="255"/>
      <c r="HJ2199" s="255"/>
      <c r="HK2199" s="255"/>
      <c r="HL2199" s="255"/>
      <c r="HM2199" s="255"/>
      <c r="HN2199" s="255"/>
      <c r="HO2199" s="255"/>
      <c r="HP2199" s="255"/>
      <c r="HQ2199" s="255"/>
      <c r="HR2199" s="255"/>
      <c r="HS2199" s="255"/>
      <c r="HT2199" s="255"/>
      <c r="HU2199" s="255"/>
      <c r="HV2199" s="255"/>
      <c r="HW2199" s="255"/>
      <c r="HX2199" s="255"/>
      <c r="HY2199" s="255"/>
      <c r="HZ2199" s="255"/>
      <c r="IA2199" s="255"/>
      <c r="IB2199" s="255"/>
      <c r="IC2199" s="255"/>
      <c r="ID2199" s="255"/>
      <c r="IE2199" s="255"/>
      <c r="IF2199" s="255"/>
      <c r="IG2199" s="255"/>
      <c r="IH2199" s="255"/>
      <c r="II2199" s="255"/>
      <c r="IJ2199" s="255"/>
      <c r="IK2199" s="255"/>
      <c r="IL2199" s="255"/>
      <c r="IM2199" s="255"/>
      <c r="IN2199" s="255"/>
      <c r="IO2199" s="255"/>
      <c r="IP2199" s="255"/>
      <c r="IQ2199" s="255"/>
      <c r="IR2199" s="255"/>
      <c r="IS2199" s="255"/>
      <c r="IT2199" s="255"/>
      <c r="IU2199" s="255"/>
      <c r="IV2199" s="255"/>
    </row>
    <row r="2200" spans="1:256">
      <c r="A2200" s="16">
        <v>41541.357488425929</v>
      </c>
      <c r="B2200" s="300">
        <v>3</v>
      </c>
      <c r="C2200" s="5">
        <v>1</v>
      </c>
      <c r="D2200" s="5">
        <v>1.01</v>
      </c>
      <c r="E2200" s="5">
        <v>0.97</v>
      </c>
      <c r="F2200" s="5">
        <v>0.98499999999999999</v>
      </c>
      <c r="G2200" s="6">
        <v>147492</v>
      </c>
      <c r="H2200" s="113">
        <f t="shared" si="4040"/>
        <v>0.98499999999999999</v>
      </c>
      <c r="I2200" s="19">
        <f t="shared" ref="I2200:I2206" si="4049">IF(A2201&gt;A2200,(H2200-H2199)/H2199, (H2200-H2201)/H2201)</f>
        <v>-3.4313725490196109E-2</v>
      </c>
      <c r="J2200" s="8">
        <f t="shared" si="4016"/>
        <v>1.0836592837853285</v>
      </c>
      <c r="K2200" s="8">
        <f t="shared" si="4017"/>
        <v>0.89084071621467154</v>
      </c>
      <c r="L2200" s="8">
        <f t="shared" si="4018"/>
        <v>0.98725000000000007</v>
      </c>
      <c r="M2200" s="19">
        <f t="shared" si="4019"/>
        <v>0.21644561599067308</v>
      </c>
      <c r="N2200" s="19">
        <f t="shared" si="4041"/>
        <v>-8.9906950376304783E-4</v>
      </c>
      <c r="O2200" s="19">
        <f t="shared" si="4042"/>
        <v>-8.3128377866941404E-4</v>
      </c>
      <c r="P2200" s="19">
        <f t="shared" ref="P2200:P2206" si="4050">IF(A2201&gt;A2200,(K2200-K2199)/K2199, (K2200-K2201)/K2201)</f>
        <v>-6.7129894009456575E-4</v>
      </c>
      <c r="Q2200" s="303">
        <v>190</v>
      </c>
      <c r="R2200" s="306">
        <v>144686.32399999999</v>
      </c>
      <c r="S2200" s="66">
        <f t="shared" si="4020"/>
        <v>761.50696842105265</v>
      </c>
      <c r="T2200" t="str">
        <f t="shared" si="4046"/>
        <v/>
      </c>
      <c r="U2200" t="str">
        <f t="shared" si="4046"/>
        <v/>
      </c>
      <c r="V2200" t="str">
        <f t="shared" si="4046"/>
        <v/>
      </c>
      <c r="W2200" t="str">
        <f t="shared" si="4046"/>
        <v/>
      </c>
      <c r="X2200" s="63"/>
      <c r="Y2200" s="219">
        <f t="shared" si="4021"/>
        <v>-8.3956043956043957E-3</v>
      </c>
      <c r="Z2200" s="78">
        <f t="shared" si="4022"/>
        <v>0.97220223221445612</v>
      </c>
      <c r="AA2200" s="78">
        <f t="shared" si="4023"/>
        <v>0.97756953583293305</v>
      </c>
      <c r="AB2200" s="74">
        <f t="shared" si="3009"/>
        <v>2199</v>
      </c>
      <c r="AC2200" s="80">
        <f t="shared" si="4024"/>
        <v>-4.1097869106943817E-3</v>
      </c>
      <c r="AD2200" s="79">
        <f t="shared" si="4043"/>
        <v>-5.3673036184769263E-3</v>
      </c>
      <c r="AE2200" s="81">
        <f t="shared" si="4025"/>
        <v>-1.2575167077825446E-3</v>
      </c>
      <c r="AF2200" s="19">
        <f t="shared" si="4026"/>
        <v>-5.4904571201717569E-3</v>
      </c>
      <c r="AG2200" s="93">
        <f t="shared" ref="AG2200:AG2206" si="4051">IF(A2201&gt;A2200,(AC2200-AC2199)/AC2199, (AC2200-AC2201)/AC2201)</f>
        <v>-0.40204371090811342</v>
      </c>
      <c r="AH2200" s="91">
        <f t="shared" si="4027"/>
        <v>-1.1212502025613553E-3</v>
      </c>
      <c r="AI2200" s="96">
        <f t="shared" si="4028"/>
        <v>2190.1698119255084</v>
      </c>
      <c r="AJ2200" s="5">
        <f t="shared" si="4044"/>
        <v>-3.5000000000000031E-2</v>
      </c>
      <c r="AK2200" s="5">
        <f t="shared" si="4045"/>
        <v>0</v>
      </c>
      <c r="AL2200" s="5">
        <f t="shared" si="4029"/>
        <v>-3.5000000000000031E-2</v>
      </c>
      <c r="AM2200" s="95">
        <f t="shared" si="4047"/>
        <v>1.9285714285714295E-2</v>
      </c>
      <c r="AN2200" s="95">
        <f t="shared" si="4030"/>
        <v>-2.0357142857142869E-2</v>
      </c>
      <c r="AO2200" s="78">
        <f t="shared" si="4031"/>
        <v>0.94736842105263153</v>
      </c>
      <c r="AP2200" s="296">
        <f t="shared" si="4032"/>
        <v>48.648648648648646</v>
      </c>
      <c r="AQ2200" s="8"/>
      <c r="AR2200" s="8">
        <f t="shared" si="4033"/>
        <v>-0.25</v>
      </c>
      <c r="AS2200" s="114">
        <f t="shared" si="4034"/>
        <v>-36873</v>
      </c>
      <c r="AT2200" s="103">
        <f t="shared" si="4035"/>
        <v>2.7467347688364552E-2</v>
      </c>
      <c r="AU2200" s="5">
        <f t="shared" si="4036"/>
        <v>0.98499999999999999</v>
      </c>
      <c r="AV2200" s="93">
        <f t="shared" si="4037"/>
        <v>-0.25484785970510937</v>
      </c>
      <c r="AW2200" s="210">
        <f t="shared" si="4038"/>
        <v>4.1237113402061897E-2</v>
      </c>
      <c r="AX2200" s="276">
        <f t="shared" si="4048"/>
        <v>1.0753032295547462E-2</v>
      </c>
      <c r="AY2200" s="19">
        <f t="shared" si="4014"/>
        <v>-1.5918601519201721E-2</v>
      </c>
      <c r="AZ2200" s="255"/>
      <c r="BA2200" s="255"/>
      <c r="BB2200" s="255"/>
      <c r="BC2200" s="255"/>
      <c r="BD2200" s="255"/>
      <c r="BE2200" s="255"/>
      <c r="BF2200" s="255"/>
      <c r="BG2200" s="255"/>
      <c r="BH2200" s="255"/>
      <c r="BI2200" s="255"/>
      <c r="BJ2200" s="255"/>
      <c r="BK2200" s="255"/>
      <c r="BL2200" s="255"/>
      <c r="BM2200" s="255"/>
      <c r="BN2200" s="255"/>
      <c r="BO2200" s="255"/>
      <c r="BP2200" s="255"/>
      <c r="BQ2200" s="255"/>
      <c r="BR2200" s="255"/>
      <c r="BS2200" s="255"/>
      <c r="BT2200" s="255"/>
      <c r="BU2200" s="255"/>
      <c r="BV2200" s="255"/>
      <c r="BW2200" s="255"/>
      <c r="BX2200" s="255"/>
      <c r="BY2200" s="255"/>
      <c r="BZ2200" s="255"/>
      <c r="CA2200" s="255"/>
      <c r="CB2200" s="255"/>
      <c r="CC2200" s="255"/>
      <c r="CD2200" s="255"/>
      <c r="CE2200" s="255"/>
      <c r="CF2200" s="255"/>
      <c r="CG2200" s="255"/>
      <c r="CH2200" s="255"/>
      <c r="CI2200" s="255"/>
      <c r="CJ2200" s="255"/>
      <c r="CK2200" s="255"/>
      <c r="CL2200" s="255"/>
      <c r="CM2200" s="255"/>
      <c r="CN2200" s="255"/>
      <c r="CO2200" s="255"/>
      <c r="CP2200" s="255"/>
      <c r="CQ2200" s="255"/>
      <c r="CR2200" s="255"/>
      <c r="CS2200" s="255"/>
      <c r="CT2200" s="255"/>
      <c r="CU2200" s="255"/>
      <c r="CV2200" s="255"/>
      <c r="CW2200" s="255"/>
      <c r="CX2200" s="255"/>
      <c r="CY2200" s="255"/>
      <c r="CZ2200" s="255"/>
      <c r="DA2200" s="255"/>
      <c r="DB2200" s="255"/>
      <c r="DC2200" s="255"/>
      <c r="DD2200" s="255"/>
      <c r="DE2200" s="255"/>
      <c r="DF2200" s="255"/>
      <c r="DG2200" s="255"/>
      <c r="DH2200" s="255"/>
      <c r="DI2200" s="255"/>
      <c r="DJ2200" s="255"/>
      <c r="DK2200" s="255"/>
      <c r="DL2200" s="255"/>
      <c r="DM2200" s="255"/>
      <c r="DN2200" s="255"/>
      <c r="DO2200" s="255"/>
      <c r="DP2200" s="255"/>
      <c r="DQ2200" s="255"/>
      <c r="DR2200" s="255"/>
      <c r="DS2200" s="255"/>
      <c r="DT2200" s="255"/>
      <c r="DU2200" s="255"/>
      <c r="DV2200" s="255"/>
      <c r="DW2200" s="255"/>
      <c r="DX2200" s="255"/>
      <c r="DY2200" s="255"/>
      <c r="DZ2200" s="255"/>
      <c r="EA2200" s="255"/>
      <c r="EB2200" s="255"/>
      <c r="EC2200" s="255"/>
      <c r="ED2200" s="255"/>
      <c r="EE2200" s="255"/>
      <c r="EF2200" s="255"/>
      <c r="EG2200" s="255"/>
      <c r="EH2200" s="255"/>
      <c r="EI2200" s="255"/>
      <c r="EJ2200" s="255"/>
      <c r="EK2200" s="255"/>
      <c r="EL2200" s="255"/>
      <c r="EM2200" s="255"/>
      <c r="EN2200" s="255"/>
      <c r="EO2200" s="255"/>
      <c r="EP2200" s="255"/>
      <c r="EQ2200" s="255"/>
      <c r="ER2200" s="255"/>
      <c r="ES2200" s="255"/>
      <c r="ET2200" s="255"/>
      <c r="EU2200" s="255"/>
      <c r="EV2200" s="255"/>
      <c r="EW2200" s="255"/>
      <c r="EX2200" s="255"/>
      <c r="EY2200" s="255"/>
      <c r="EZ2200" s="255"/>
      <c r="FA2200" s="255"/>
      <c r="FB2200" s="255"/>
      <c r="FC2200" s="255"/>
      <c r="FD2200" s="255"/>
      <c r="FE2200" s="255"/>
      <c r="FF2200" s="255"/>
      <c r="FG2200" s="255"/>
      <c r="FH2200" s="255"/>
      <c r="FI2200" s="255"/>
      <c r="FJ2200" s="255"/>
      <c r="FK2200" s="255"/>
      <c r="FL2200" s="255"/>
      <c r="FM2200" s="255"/>
      <c r="FN2200" s="255"/>
      <c r="FO2200" s="255"/>
      <c r="FP2200" s="255"/>
      <c r="FQ2200" s="255"/>
      <c r="FR2200" s="255"/>
      <c r="FS2200" s="255"/>
      <c r="FT2200" s="255"/>
      <c r="FU2200" s="255"/>
      <c r="FV2200" s="255"/>
      <c r="FW2200" s="255"/>
      <c r="FX2200" s="255"/>
      <c r="FY2200" s="255"/>
      <c r="FZ2200" s="255"/>
      <c r="GA2200" s="255"/>
      <c r="GB2200" s="255"/>
      <c r="GC2200" s="255"/>
      <c r="GD2200" s="255"/>
      <c r="GE2200" s="255"/>
      <c r="GF2200" s="255"/>
      <c r="GG2200" s="255"/>
      <c r="GH2200" s="255"/>
      <c r="GI2200" s="255"/>
      <c r="GJ2200" s="255"/>
      <c r="GK2200" s="255"/>
      <c r="GL2200" s="255"/>
      <c r="GM2200" s="255"/>
      <c r="GN2200" s="255"/>
      <c r="GO2200" s="255"/>
      <c r="GP2200" s="255"/>
      <c r="GQ2200" s="255"/>
      <c r="GR2200" s="255"/>
      <c r="GS2200" s="255"/>
      <c r="GT2200" s="255"/>
      <c r="GU2200" s="255"/>
      <c r="GV2200" s="255"/>
      <c r="GW2200" s="255"/>
      <c r="GX2200" s="255"/>
      <c r="GY2200" s="255"/>
      <c r="GZ2200" s="255"/>
      <c r="HA2200" s="255"/>
      <c r="HB2200" s="255"/>
      <c r="HC2200" s="255"/>
      <c r="HD2200" s="255"/>
      <c r="HE2200" s="255"/>
      <c r="HF2200" s="255"/>
      <c r="HG2200" s="255"/>
      <c r="HH2200" s="255"/>
      <c r="HI2200" s="255"/>
      <c r="HJ2200" s="255"/>
      <c r="HK2200" s="255"/>
      <c r="HL2200" s="255"/>
      <c r="HM2200" s="255"/>
      <c r="HN2200" s="255"/>
      <c r="HO2200" s="255"/>
      <c r="HP2200" s="255"/>
      <c r="HQ2200" s="255"/>
      <c r="HR2200" s="255"/>
      <c r="HS2200" s="255"/>
      <c r="HT2200" s="255"/>
      <c r="HU2200" s="255"/>
      <c r="HV2200" s="255"/>
      <c r="HW2200" s="255"/>
      <c r="HX2200" s="255"/>
      <c r="HY2200" s="255"/>
      <c r="HZ2200" s="255"/>
      <c r="IA2200" s="255"/>
      <c r="IB2200" s="255"/>
      <c r="IC2200" s="255"/>
      <c r="ID2200" s="255"/>
      <c r="IE2200" s="255"/>
      <c r="IF2200" s="255"/>
      <c r="IG2200" s="255"/>
      <c r="IH2200" s="255"/>
      <c r="II2200" s="255"/>
      <c r="IJ2200" s="255"/>
      <c r="IK2200" s="255"/>
      <c r="IL2200" s="255"/>
      <c r="IM2200" s="255"/>
      <c r="IN2200" s="255"/>
      <c r="IO2200" s="255"/>
      <c r="IP2200" s="255"/>
      <c r="IQ2200" s="255"/>
      <c r="IR2200" s="255"/>
      <c r="IS2200" s="255"/>
      <c r="IT2200" s="255"/>
      <c r="IU2200" s="255"/>
      <c r="IV2200" s="255"/>
    </row>
    <row r="2201" spans="1:256" ht="13">
      <c r="A2201" s="16">
        <v>41542.364999999998</v>
      </c>
      <c r="B2201" s="300">
        <v>4</v>
      </c>
      <c r="C2201" s="5">
        <v>0.97</v>
      </c>
      <c r="D2201" s="5">
        <v>1</v>
      </c>
      <c r="E2201" s="5">
        <v>0.96499999999999997</v>
      </c>
      <c r="F2201" s="5">
        <v>0.98499999999999999</v>
      </c>
      <c r="G2201" s="6">
        <v>70646</v>
      </c>
      <c r="H2201" s="113">
        <f t="shared" si="4040"/>
        <v>0.98499999999999999</v>
      </c>
      <c r="I2201" s="19">
        <f t="shared" si="4049"/>
        <v>0</v>
      </c>
      <c r="J2201" s="8">
        <f t="shared" si="4016"/>
        <v>1.0834053940399602</v>
      </c>
      <c r="K2201" s="8">
        <f t="shared" si="4017"/>
        <v>0.89059460596003959</v>
      </c>
      <c r="L2201" s="8">
        <f t="shared" si="4018"/>
        <v>0.98699999999999988</v>
      </c>
      <c r="M2201" s="19">
        <f t="shared" si="4019"/>
        <v>0.21649669421933584</v>
      </c>
      <c r="N2201" s="19">
        <f t="shared" si="4041"/>
        <v>2.3598643210665155E-4</v>
      </c>
      <c r="O2201" s="19">
        <f t="shared" si="4042"/>
        <v>-2.3428927262217317E-4</v>
      </c>
      <c r="P2201" s="19">
        <f t="shared" si="4050"/>
        <v>-2.7626740690267406E-4</v>
      </c>
      <c r="Q2201" s="303">
        <v>248</v>
      </c>
      <c r="R2201" s="306">
        <v>69480.612999999998</v>
      </c>
      <c r="S2201" s="66">
        <f t="shared" si="4020"/>
        <v>280.16376209677418</v>
      </c>
      <c r="T2201" t="str">
        <f t="shared" ref="T2201:W2202" si="4052">IF(C2201&gt;$J2201,"BrokeBandUpper", IF(C2201&lt;$K2201,"BrokeBandLower", ""))</f>
        <v/>
      </c>
      <c r="U2201" t="str">
        <f t="shared" si="4052"/>
        <v/>
      </c>
      <c r="V2201" t="str">
        <f t="shared" si="4052"/>
        <v/>
      </c>
      <c r="W2201" t="str">
        <f t="shared" si="4052"/>
        <v/>
      </c>
      <c r="X2201" s="63"/>
      <c r="Y2201" s="287">
        <f t="shared" si="4021"/>
        <v>-7.000000000000001E-3</v>
      </c>
      <c r="Z2201" s="288">
        <f t="shared" si="4022"/>
        <v>0.97417308845342987</v>
      </c>
      <c r="AA2201" s="288">
        <f t="shared" si="4023"/>
        <v>0.97811939018129601</v>
      </c>
      <c r="AB2201" s="289">
        <f t="shared" si="3009"/>
        <v>2200</v>
      </c>
      <c r="AC2201" s="290">
        <f t="shared" si="4024"/>
        <v>-2.1510280160668776E-3</v>
      </c>
      <c r="AD2201" s="284">
        <f t="shared" si="4043"/>
        <v>-3.9463017278661416E-3</v>
      </c>
      <c r="AE2201" s="291">
        <f t="shared" si="4025"/>
        <v>-1.7952737117992641E-3</v>
      </c>
      <c r="AF2201" s="213">
        <f t="shared" si="4026"/>
        <v>-4.0345808164938719E-3</v>
      </c>
      <c r="AG2201" s="213">
        <f t="shared" si="4051"/>
        <v>-0.47660838315740217</v>
      </c>
      <c r="AH2201" s="292">
        <f t="shared" si="4027"/>
        <v>-9.238559416855839E-4</v>
      </c>
      <c r="AI2201" s="293">
        <f t="shared" si="4028"/>
        <v>2191.5763710422466</v>
      </c>
      <c r="AJ2201" s="294">
        <f t="shared" si="4044"/>
        <v>0</v>
      </c>
      <c r="AK2201" s="294">
        <f t="shared" si="4045"/>
        <v>0</v>
      </c>
      <c r="AL2201" s="294">
        <f t="shared" si="4029"/>
        <v>0</v>
      </c>
      <c r="AM2201" s="295">
        <f t="shared" si="4047"/>
        <v>1.7142857142857151E-2</v>
      </c>
      <c r="AN2201" s="295">
        <f t="shared" si="4030"/>
        <v>-2.0357142857142869E-2</v>
      </c>
      <c r="AO2201" s="288">
        <f t="shared" si="4031"/>
        <v>0.84210526315789469</v>
      </c>
      <c r="AP2201" s="296">
        <f t="shared" si="4032"/>
        <v>45.714285714285715</v>
      </c>
      <c r="AQ2201" s="285"/>
      <c r="AR2201" s="285">
        <f t="shared" si="4033"/>
        <v>0.14285714285714285</v>
      </c>
      <c r="AS2201" s="286">
        <f t="shared" si="4034"/>
        <v>10092.285714285714</v>
      </c>
      <c r="AT2201" s="103">
        <f t="shared" si="4035"/>
        <v>4.16248023059737E-2</v>
      </c>
      <c r="AU2201" s="294">
        <f t="shared" si="4036"/>
        <v>0.98499999999999999</v>
      </c>
      <c r="AV2201" s="213">
        <f t="shared" si="4037"/>
        <v>0.14525326243574901</v>
      </c>
      <c r="AW2201" s="298">
        <f t="shared" si="4038"/>
        <v>3.6269430051813503E-2</v>
      </c>
      <c r="AX2201" s="297">
        <f t="shared" si="4048"/>
        <v>1.0074396726706568E-2</v>
      </c>
      <c r="AY2201" s="213">
        <f t="shared" si="4014"/>
        <v>-6.3111088127383322E-2</v>
      </c>
      <c r="AZ2201" s="255"/>
      <c r="BA2201" s="255"/>
      <c r="BB2201" s="255"/>
      <c r="BC2201" s="255"/>
      <c r="BD2201" s="255"/>
      <c r="BE2201" s="255"/>
      <c r="BF2201" s="255"/>
      <c r="BG2201" s="255"/>
      <c r="BH2201" s="255"/>
      <c r="BI2201" s="255"/>
      <c r="BJ2201" s="255"/>
      <c r="BK2201" s="255"/>
      <c r="BL2201" s="255"/>
      <c r="BM2201" s="255"/>
      <c r="BN2201" s="255"/>
      <c r="BO2201" s="255"/>
      <c r="BP2201" s="255"/>
      <c r="BQ2201" s="255"/>
      <c r="BR2201" s="255"/>
      <c r="BS2201" s="255"/>
      <c r="BT2201" s="255"/>
      <c r="BU2201" s="255"/>
      <c r="BV2201" s="255"/>
      <c r="BW2201" s="255"/>
      <c r="BX2201" s="255"/>
      <c r="BY2201" s="255"/>
      <c r="BZ2201" s="255"/>
      <c r="CA2201" s="255"/>
      <c r="CB2201" s="255"/>
      <c r="CC2201" s="255"/>
      <c r="CD2201" s="255"/>
      <c r="CE2201" s="255"/>
      <c r="CF2201" s="255"/>
      <c r="CG2201" s="255"/>
      <c r="CH2201" s="255"/>
      <c r="CI2201" s="255"/>
      <c r="CJ2201" s="255"/>
      <c r="CK2201" s="255"/>
      <c r="CL2201" s="255"/>
      <c r="CM2201" s="255"/>
      <c r="CN2201" s="255"/>
      <c r="CO2201" s="255"/>
      <c r="CP2201" s="255"/>
      <c r="CQ2201" s="255"/>
      <c r="CR2201" s="255"/>
      <c r="CS2201" s="255"/>
      <c r="CT2201" s="255"/>
      <c r="CU2201" s="255"/>
      <c r="CV2201" s="255"/>
      <c r="CW2201" s="255"/>
      <c r="CX2201" s="255"/>
      <c r="CY2201" s="255"/>
      <c r="CZ2201" s="255"/>
      <c r="DA2201" s="255"/>
      <c r="DB2201" s="255"/>
      <c r="DC2201" s="255"/>
      <c r="DD2201" s="255"/>
      <c r="DE2201" s="255"/>
      <c r="DF2201" s="255"/>
      <c r="DG2201" s="255"/>
      <c r="DH2201" s="255"/>
      <c r="DI2201" s="255"/>
      <c r="DJ2201" s="255"/>
      <c r="DK2201" s="255"/>
      <c r="DL2201" s="255"/>
      <c r="DM2201" s="255"/>
      <c r="DN2201" s="255"/>
      <c r="DO2201" s="255"/>
      <c r="DP2201" s="255"/>
      <c r="DQ2201" s="255"/>
      <c r="DR2201" s="255"/>
      <c r="DS2201" s="255"/>
      <c r="DT2201" s="255"/>
      <c r="DU2201" s="255"/>
      <c r="DV2201" s="255"/>
      <c r="DW2201" s="255"/>
      <c r="DX2201" s="255"/>
      <c r="DY2201" s="255"/>
      <c r="DZ2201" s="255"/>
      <c r="EA2201" s="255"/>
      <c r="EB2201" s="255"/>
      <c r="EC2201" s="255"/>
      <c r="ED2201" s="255"/>
      <c r="EE2201" s="255"/>
      <c r="EF2201" s="255"/>
      <c r="EG2201" s="255"/>
      <c r="EH2201" s="255"/>
      <c r="EI2201" s="255"/>
      <c r="EJ2201" s="255"/>
      <c r="EK2201" s="255"/>
      <c r="EL2201" s="255"/>
      <c r="EM2201" s="255"/>
      <c r="EN2201" s="255"/>
      <c r="EO2201" s="255"/>
      <c r="EP2201" s="255"/>
      <c r="EQ2201" s="255"/>
      <c r="ER2201" s="255"/>
      <c r="ES2201" s="255"/>
      <c r="ET2201" s="255"/>
      <c r="EU2201" s="255"/>
      <c r="EV2201" s="255"/>
      <c r="EW2201" s="255"/>
      <c r="EX2201" s="255"/>
      <c r="EY2201" s="255"/>
      <c r="EZ2201" s="255"/>
      <c r="FA2201" s="255"/>
      <c r="FB2201" s="255"/>
      <c r="FC2201" s="255"/>
      <c r="FD2201" s="255"/>
      <c r="FE2201" s="255"/>
      <c r="FF2201" s="255"/>
      <c r="FG2201" s="255"/>
      <c r="FH2201" s="255"/>
      <c r="FI2201" s="255"/>
      <c r="FJ2201" s="255"/>
      <c r="FK2201" s="255"/>
      <c r="FL2201" s="255"/>
      <c r="FM2201" s="255"/>
      <c r="FN2201" s="255"/>
      <c r="FO2201" s="255"/>
      <c r="FP2201" s="255"/>
      <c r="FQ2201" s="255"/>
      <c r="FR2201" s="255"/>
      <c r="FS2201" s="255"/>
      <c r="FT2201" s="255"/>
      <c r="FU2201" s="255"/>
      <c r="FV2201" s="255"/>
      <c r="FW2201" s="255"/>
      <c r="FX2201" s="255"/>
      <c r="FY2201" s="255"/>
      <c r="FZ2201" s="255"/>
      <c r="GA2201" s="255"/>
      <c r="GB2201" s="255"/>
      <c r="GC2201" s="255"/>
      <c r="GD2201" s="255"/>
      <c r="GE2201" s="255"/>
      <c r="GF2201" s="255"/>
      <c r="GG2201" s="255"/>
      <c r="GH2201" s="255"/>
      <c r="GI2201" s="255"/>
      <c r="GJ2201" s="255"/>
      <c r="GK2201" s="255"/>
      <c r="GL2201" s="255"/>
      <c r="GM2201" s="255"/>
      <c r="GN2201" s="255"/>
      <c r="GO2201" s="255"/>
      <c r="GP2201" s="255"/>
      <c r="GQ2201" s="255"/>
      <c r="GR2201" s="255"/>
      <c r="GS2201" s="255"/>
      <c r="GT2201" s="255"/>
      <c r="GU2201" s="255"/>
      <c r="GV2201" s="255"/>
      <c r="GW2201" s="255"/>
      <c r="GX2201" s="255"/>
      <c r="GY2201" s="255"/>
      <c r="GZ2201" s="255"/>
      <c r="HA2201" s="255"/>
      <c r="HB2201" s="255"/>
      <c r="HC2201" s="255"/>
      <c r="HD2201" s="255"/>
      <c r="HE2201" s="255"/>
      <c r="HF2201" s="255"/>
      <c r="HG2201" s="255"/>
      <c r="HH2201" s="255"/>
      <c r="HI2201" s="255"/>
      <c r="HJ2201" s="255"/>
      <c r="HK2201" s="255"/>
      <c r="HL2201" s="255"/>
      <c r="HM2201" s="255"/>
      <c r="HN2201" s="255"/>
      <c r="HO2201" s="255"/>
      <c r="HP2201" s="255"/>
      <c r="HQ2201" s="255"/>
      <c r="HR2201" s="255"/>
      <c r="HS2201" s="255"/>
      <c r="HT2201" s="255"/>
      <c r="HU2201" s="255"/>
      <c r="HV2201" s="255"/>
      <c r="HW2201" s="255"/>
      <c r="HX2201" s="255"/>
      <c r="HY2201" s="255"/>
      <c r="HZ2201" s="255"/>
      <c r="IA2201" s="255"/>
      <c r="IB2201" s="255"/>
      <c r="IC2201" s="255"/>
      <c r="ID2201" s="255"/>
      <c r="IE2201" s="255"/>
      <c r="IF2201" s="255"/>
      <c r="IG2201" s="255"/>
      <c r="IH2201" s="255"/>
      <c r="II2201" s="255"/>
      <c r="IJ2201" s="255"/>
      <c r="IK2201" s="255"/>
      <c r="IL2201" s="255"/>
      <c r="IM2201" s="255"/>
      <c r="IN2201" s="255"/>
      <c r="IO2201" s="255"/>
      <c r="IP2201" s="255"/>
      <c r="IQ2201" s="255"/>
      <c r="IR2201" s="255"/>
      <c r="IS2201" s="255"/>
      <c r="IT2201" s="255"/>
      <c r="IU2201" s="255"/>
      <c r="IV2201" s="255"/>
    </row>
    <row r="2202" spans="1:256">
      <c r="A2202" s="16">
        <v>41543.414641203701</v>
      </c>
      <c r="B2202" s="300">
        <v>5</v>
      </c>
      <c r="C2202" s="5">
        <v>0.99</v>
      </c>
      <c r="D2202" s="5">
        <v>1.0249999999999999</v>
      </c>
      <c r="E2202" s="5">
        <v>0.98499999999999999</v>
      </c>
      <c r="F2202" s="5">
        <v>1.01</v>
      </c>
      <c r="G2202" s="6">
        <v>132741</v>
      </c>
      <c r="H2202" s="113">
        <f t="shared" si="4040"/>
        <v>1.01</v>
      </c>
      <c r="I2202" s="19">
        <f t="shared" si="4049"/>
        <v>2.5380710659898501E-2</v>
      </c>
      <c r="J2202" s="8">
        <f t="shared" ref="J2202:J2207" si="4053">(L2202)+2*STDEVPA(H2183:H2202)</f>
        <v>1.0838665099762976</v>
      </c>
      <c r="K2202" s="8">
        <f t="shared" ref="K2202:K2207" si="4054">(L2202)-(2*STDEVPA(H2183:H2202))</f>
        <v>0.89063349002370262</v>
      </c>
      <c r="L2202" s="8">
        <f t="shared" ref="L2202:L2207" si="4055">AVERAGE(H2183:H2202)</f>
        <v>0.98725000000000018</v>
      </c>
      <c r="M2202" s="19">
        <f t="shared" ref="M2202:M2207" si="4056">(J2202-K2202)/K2202</f>
        <v>0.21696132260583695</v>
      </c>
      <c r="N2202" s="19">
        <f t="shared" si="4041"/>
        <v>2.1461223145993261E-3</v>
      </c>
      <c r="O2202" s="19">
        <f t="shared" si="4042"/>
        <v>4.2561716867403398E-4</v>
      </c>
      <c r="P2202" s="19">
        <f t="shared" si="4050"/>
        <v>4.3660789547585466E-5</v>
      </c>
      <c r="Q2202" s="303">
        <v>50</v>
      </c>
      <c r="R2202" s="306">
        <v>134087.54399999999</v>
      </c>
      <c r="S2202" s="66">
        <f t="shared" ref="S2202:S2207" si="4057">R2202/Q2202</f>
        <v>2681.7508800000001</v>
      </c>
      <c r="T2202" t="str">
        <f t="shared" si="4052"/>
        <v/>
      </c>
      <c r="U2202" t="str">
        <f t="shared" si="4052"/>
        <v/>
      </c>
      <c r="V2202" t="str">
        <f t="shared" si="4052"/>
        <v/>
      </c>
      <c r="W2202" t="str">
        <f t="shared" si="4052"/>
        <v/>
      </c>
      <c r="X2202" s="63"/>
      <c r="Y2202" s="219">
        <f t="shared" ref="Y2202:Y2207" si="4058">SLOPE(H2189:H2202,AB2189:AB2202)</f>
        <v>-3.373626373626374E-3</v>
      </c>
      <c r="Z2202" s="78">
        <f t="shared" ref="Z2202:Z2207" si="4059">Z2201+(0.154*(F2202-Z2201))</f>
        <v>0.97969043283160162</v>
      </c>
      <c r="AA2202" s="78">
        <f t="shared" ref="AA2202:AA2207" si="4060">AA2201+(0.074*(F2202-AA2201))</f>
        <v>0.98047855530788008</v>
      </c>
      <c r="AB2202" s="74">
        <f t="shared" si="3009"/>
        <v>2201</v>
      </c>
      <c r="AC2202" s="80">
        <f t="shared" ref="AC2202:AC2207" si="4061">AD2202-AE2202</f>
        <v>8.0572098841664064E-4</v>
      </c>
      <c r="AD2202" s="79">
        <f t="shared" si="4043"/>
        <v>-7.8812247627846332E-4</v>
      </c>
      <c r="AE2202" s="81">
        <f t="shared" ref="AE2202:AE2207" si="4062">AE2201+(0.2*(AD2202-AE2201))</f>
        <v>-1.593843464695104E-3</v>
      </c>
      <c r="AF2202" s="19">
        <f t="shared" ref="AF2202:AF2207" si="4063">AD2202/AA2202</f>
        <v>-8.0381408855085558E-4</v>
      </c>
      <c r="AG2202" s="93">
        <f t="shared" si="4051"/>
        <v>-1.3745748462588085</v>
      </c>
      <c r="AH2202" s="91">
        <f t="shared" ref="AH2202:AH2207" si="4064">SLOPE(AC2189:AC2202,AB2189:AB2202)</f>
        <v>-5.0271451890896877E-4</v>
      </c>
      <c r="AI2202" s="96">
        <f t="shared" ref="AI2202:AI2207" si="4065">INTERCEPT(AB2189:AB2202,AC2189:AC2202)</f>
        <v>2193.3999284355864</v>
      </c>
      <c r="AJ2202" s="5">
        <f t="shared" si="4044"/>
        <v>2.5000000000000022E-2</v>
      </c>
      <c r="AK2202" s="5">
        <f t="shared" si="4045"/>
        <v>2.5000000000000022E-2</v>
      </c>
      <c r="AL2202" s="5">
        <f t="shared" ref="AL2202:AL2207" si="4066">IF(AJ2202&lt;0,AJ2202,0)</f>
        <v>0</v>
      </c>
      <c r="AM2202" s="95">
        <f t="shared" si="4047"/>
        <v>1.6071428571428577E-2</v>
      </c>
      <c r="AN2202" s="95">
        <f t="shared" ref="AN2202:AN2207" si="4067">(AVERAGE(AL2189:AL2202))</f>
        <v>-2.0357142857142869E-2</v>
      </c>
      <c r="AO2202" s="78">
        <f t="shared" ref="AO2202:AO2207" si="4068">ABS(AM2202/AN2202)</f>
        <v>0.78947368421052611</v>
      </c>
      <c r="AP2202" s="296">
        <f t="shared" ref="AP2202:AP2207" si="4069">IF(AN2202=0,100,100-(100/(1+AO2202)))</f>
        <v>44.117647058823522</v>
      </c>
      <c r="AQ2202" s="8"/>
      <c r="AR2202" s="8">
        <f t="shared" ref="AR2202:AR2207" si="4070">IF(ISERROR(((F2202-E2202)-(D2202-F2202))/(D2202-E2202)),0,((F2202-E2202)-(D2202-F2202))/(D2202-E2202))</f>
        <v>0.25000000000000344</v>
      </c>
      <c r="AS2202" s="114">
        <f t="shared" ref="AS2202:AS2207" si="4071">IF(ISERROR(AR2202*G2202),0,AR2202*G2202)</f>
        <v>33185.250000000458</v>
      </c>
      <c r="AT2202" s="103">
        <f t="shared" ref="AT2202:AT2207" si="4072">SUM(AS2183:AS2202)/SUM(G2183:G2202)</f>
        <v>2.6622214461185886E-2</v>
      </c>
      <c r="AU2202" s="5">
        <f t="shared" ref="AU2202:AU2207" si="4073">F2202</f>
        <v>1.01</v>
      </c>
      <c r="AV2202" s="93">
        <f t="shared" ref="AV2202:AV2207" si="4074">AS2202/R2202</f>
        <v>0.24748943123307904</v>
      </c>
      <c r="AW2202" s="210">
        <f t="shared" ref="AW2202:AW2207" si="4075">(D2202-E2202)/E2202</f>
        <v>4.0609137055837484E-2</v>
      </c>
      <c r="AX2202" s="276">
        <f t="shared" si="4048"/>
        <v>9.6123359034590208E-3</v>
      </c>
      <c r="AY2202" s="19">
        <f t="shared" ref="AY2202:AY2209" si="4076">IF((AX2202&gt;AX2201),ABS(AX2202-AX2201)/ABS(AX2201),-1*ABS(AX2202-AX2201)/ABS(AX2201))</f>
        <v>-4.5864862758745018E-2</v>
      </c>
      <c r="AZ2202" s="255"/>
      <c r="BA2202" s="255"/>
      <c r="BB2202" s="255"/>
      <c r="BC2202" s="255"/>
      <c r="BD2202" s="255"/>
      <c r="BE2202" s="255"/>
      <c r="BF2202" s="255"/>
      <c r="BG2202" s="255"/>
      <c r="BH2202" s="255"/>
      <c r="BI2202" s="255"/>
      <c r="BJ2202" s="255"/>
      <c r="BK2202" s="255"/>
      <c r="BL2202" s="255"/>
      <c r="BM2202" s="255"/>
      <c r="BN2202" s="255"/>
      <c r="BO2202" s="255"/>
      <c r="BP2202" s="255"/>
      <c r="BQ2202" s="255"/>
      <c r="BR2202" s="255"/>
      <c r="BS2202" s="255"/>
      <c r="BT2202" s="255"/>
      <c r="BU2202" s="255"/>
      <c r="BV2202" s="255"/>
      <c r="BW2202" s="255"/>
      <c r="BX2202" s="255"/>
      <c r="BY2202" s="255"/>
      <c r="BZ2202" s="255"/>
      <c r="CA2202" s="255"/>
      <c r="CB2202" s="255"/>
      <c r="CC2202" s="255"/>
      <c r="CD2202" s="255"/>
      <c r="CE2202" s="255"/>
      <c r="CF2202" s="255"/>
      <c r="CG2202" s="255"/>
      <c r="CH2202" s="255"/>
      <c r="CI2202" s="255"/>
      <c r="CJ2202" s="255"/>
      <c r="CK2202" s="255"/>
      <c r="CL2202" s="255"/>
      <c r="CM2202" s="255"/>
      <c r="CN2202" s="255"/>
      <c r="CO2202" s="255"/>
      <c r="CP2202" s="255"/>
      <c r="CQ2202" s="255"/>
      <c r="CR2202" s="255"/>
      <c r="CS2202" s="255"/>
      <c r="CT2202" s="255"/>
      <c r="CU2202" s="255"/>
      <c r="CV2202" s="255"/>
      <c r="CW2202" s="255"/>
      <c r="CX2202" s="255"/>
      <c r="CY2202" s="255"/>
      <c r="CZ2202" s="255"/>
      <c r="DA2202" s="255"/>
      <c r="DB2202" s="255"/>
      <c r="DC2202" s="255"/>
      <c r="DD2202" s="255"/>
      <c r="DE2202" s="255"/>
      <c r="DF2202" s="255"/>
      <c r="DG2202" s="255"/>
      <c r="DH2202" s="255"/>
      <c r="DI2202" s="255"/>
      <c r="DJ2202" s="255"/>
      <c r="DK2202" s="255"/>
      <c r="DL2202" s="255"/>
      <c r="DM2202" s="255"/>
      <c r="DN2202" s="255"/>
      <c r="DO2202" s="255"/>
      <c r="DP2202" s="255"/>
      <c r="DQ2202" s="255"/>
      <c r="DR2202" s="255"/>
      <c r="DS2202" s="255"/>
      <c r="DT2202" s="255"/>
      <c r="DU2202" s="255"/>
      <c r="DV2202" s="255"/>
      <c r="DW2202" s="255"/>
      <c r="DX2202" s="255"/>
      <c r="DY2202" s="255"/>
      <c r="DZ2202" s="255"/>
      <c r="EA2202" s="255"/>
      <c r="EB2202" s="255"/>
      <c r="EC2202" s="255"/>
      <c r="ED2202" s="255"/>
      <c r="EE2202" s="255"/>
      <c r="EF2202" s="255"/>
      <c r="EG2202" s="255"/>
      <c r="EH2202" s="255"/>
      <c r="EI2202" s="255"/>
      <c r="EJ2202" s="255"/>
      <c r="EK2202" s="255"/>
      <c r="EL2202" s="255"/>
      <c r="EM2202" s="255"/>
      <c r="EN2202" s="255"/>
      <c r="EO2202" s="255"/>
      <c r="EP2202" s="255"/>
      <c r="EQ2202" s="255"/>
      <c r="ER2202" s="255"/>
      <c r="ES2202" s="255"/>
      <c r="ET2202" s="255"/>
      <c r="EU2202" s="255"/>
      <c r="EV2202" s="255"/>
      <c r="EW2202" s="255"/>
      <c r="EX2202" s="255"/>
      <c r="EY2202" s="255"/>
      <c r="EZ2202" s="255"/>
      <c r="FA2202" s="255"/>
      <c r="FB2202" s="255"/>
      <c r="FC2202" s="255"/>
      <c r="FD2202" s="255"/>
      <c r="FE2202" s="255"/>
      <c r="FF2202" s="255"/>
      <c r="FG2202" s="255"/>
      <c r="FH2202" s="255"/>
      <c r="FI2202" s="255"/>
      <c r="FJ2202" s="255"/>
      <c r="FK2202" s="255"/>
      <c r="FL2202" s="255"/>
      <c r="FM2202" s="255"/>
      <c r="FN2202" s="255"/>
      <c r="FO2202" s="255"/>
      <c r="FP2202" s="255"/>
      <c r="FQ2202" s="255"/>
      <c r="FR2202" s="255"/>
      <c r="FS2202" s="255"/>
      <c r="FT2202" s="255"/>
      <c r="FU2202" s="255"/>
      <c r="FV2202" s="255"/>
      <c r="FW2202" s="255"/>
      <c r="FX2202" s="255"/>
      <c r="FY2202" s="255"/>
      <c r="FZ2202" s="255"/>
      <c r="GA2202" s="255"/>
      <c r="GB2202" s="255"/>
      <c r="GC2202" s="255"/>
      <c r="GD2202" s="255"/>
      <c r="GE2202" s="255"/>
      <c r="GF2202" s="255"/>
      <c r="GG2202" s="255"/>
      <c r="GH2202" s="255"/>
      <c r="GI2202" s="255"/>
      <c r="GJ2202" s="255"/>
      <c r="GK2202" s="255"/>
      <c r="GL2202" s="255"/>
      <c r="GM2202" s="255"/>
      <c r="GN2202" s="255"/>
      <c r="GO2202" s="255"/>
      <c r="GP2202" s="255"/>
      <c r="GQ2202" s="255"/>
      <c r="GR2202" s="255"/>
      <c r="GS2202" s="255"/>
      <c r="GT2202" s="255"/>
      <c r="GU2202" s="255"/>
      <c r="GV2202" s="255"/>
      <c r="GW2202" s="255"/>
      <c r="GX2202" s="255"/>
      <c r="GY2202" s="255"/>
      <c r="GZ2202" s="255"/>
      <c r="HA2202" s="255"/>
      <c r="HB2202" s="255"/>
      <c r="HC2202" s="255"/>
      <c r="HD2202" s="255"/>
      <c r="HE2202" s="255"/>
      <c r="HF2202" s="255"/>
      <c r="HG2202" s="255"/>
      <c r="HH2202" s="255"/>
      <c r="HI2202" s="255"/>
      <c r="HJ2202" s="255"/>
      <c r="HK2202" s="255"/>
      <c r="HL2202" s="255"/>
      <c r="HM2202" s="255"/>
      <c r="HN2202" s="255"/>
      <c r="HO2202" s="255"/>
      <c r="HP2202" s="255"/>
      <c r="HQ2202" s="255"/>
      <c r="HR2202" s="255"/>
      <c r="HS2202" s="255"/>
      <c r="HT2202" s="255"/>
      <c r="HU2202" s="255"/>
      <c r="HV2202" s="255"/>
      <c r="HW2202" s="255"/>
      <c r="HX2202" s="255"/>
      <c r="HY2202" s="255"/>
      <c r="HZ2202" s="255"/>
      <c r="IA2202" s="255"/>
      <c r="IB2202" s="255"/>
      <c r="IC2202" s="255"/>
      <c r="ID2202" s="255"/>
      <c r="IE2202" s="255"/>
      <c r="IF2202" s="255"/>
      <c r="IG2202" s="255"/>
      <c r="IH2202" s="255"/>
      <c r="II2202" s="255"/>
      <c r="IJ2202" s="255"/>
      <c r="IK2202" s="255"/>
      <c r="IL2202" s="255"/>
      <c r="IM2202" s="255"/>
      <c r="IN2202" s="255"/>
      <c r="IO2202" s="255"/>
      <c r="IP2202" s="255"/>
      <c r="IQ2202" s="255"/>
      <c r="IR2202" s="255"/>
      <c r="IS2202" s="255"/>
      <c r="IT2202" s="255"/>
      <c r="IU2202" s="255"/>
      <c r="IV2202" s="255"/>
    </row>
    <row r="2203" spans="1:256" ht="13">
      <c r="A2203" s="16">
        <v>41544.332314814812</v>
      </c>
      <c r="B2203" s="300">
        <v>6</v>
      </c>
      <c r="C2203" s="5">
        <v>1.01</v>
      </c>
      <c r="D2203" s="5">
        <v>1.03</v>
      </c>
      <c r="E2203" s="5">
        <v>1.01</v>
      </c>
      <c r="F2203" s="5">
        <v>1.02</v>
      </c>
      <c r="G2203" s="6">
        <v>195306</v>
      </c>
      <c r="H2203" s="113">
        <f t="shared" si="4040"/>
        <v>1.02</v>
      </c>
      <c r="I2203" s="19">
        <f t="shared" si="4049"/>
        <v>9.9009900990099098E-3</v>
      </c>
      <c r="J2203" s="8">
        <f t="shared" si="4053"/>
        <v>1.0868345786997107</v>
      </c>
      <c r="K2203" s="8">
        <f t="shared" si="4054"/>
        <v>0.8916654213002897</v>
      </c>
      <c r="L2203" s="8">
        <f t="shared" si="4055"/>
        <v>0.98925000000000018</v>
      </c>
      <c r="M2203" s="19">
        <f t="shared" si="4056"/>
        <v>0.21888160372397472</v>
      </c>
      <c r="N2203" s="19">
        <f t="shared" si="4041"/>
        <v>8.8507992810609448E-3</v>
      </c>
      <c r="O2203" s="19">
        <f t="shared" si="4042"/>
        <v>2.738408001441016E-3</v>
      </c>
      <c r="P2203" s="19">
        <f t="shared" si="4050"/>
        <v>1.1586486339735659E-3</v>
      </c>
      <c r="Q2203" s="303">
        <v>52</v>
      </c>
      <c r="R2203" s="306">
        <v>199838.92499999999</v>
      </c>
      <c r="S2203" s="66">
        <f t="shared" si="4057"/>
        <v>3843.0562499999996</v>
      </c>
      <c r="T2203" t="str">
        <f t="shared" ref="T2203:W2204" si="4077">IF(C2203&gt;$J2203,"BrokeBandUpper", IF(C2203&lt;$K2203,"BrokeBandLower", ""))</f>
        <v/>
      </c>
      <c r="U2203" t="str">
        <f t="shared" si="4077"/>
        <v/>
      </c>
      <c r="V2203" t="str">
        <f t="shared" si="4077"/>
        <v/>
      </c>
      <c r="W2203" t="str">
        <f t="shared" si="4077"/>
        <v/>
      </c>
      <c r="X2203" s="63"/>
      <c r="Y2203" s="287">
        <f t="shared" si="4058"/>
        <v>8.021978021978027E-4</v>
      </c>
      <c r="Z2203" s="288">
        <f t="shared" si="4059"/>
        <v>0.98589810617553497</v>
      </c>
      <c r="AA2203" s="288">
        <f t="shared" si="4060"/>
        <v>0.98340314221509695</v>
      </c>
      <c r="AB2203" s="289">
        <f t="shared" si="3009"/>
        <v>2202</v>
      </c>
      <c r="AC2203" s="290">
        <f t="shared" si="4061"/>
        <v>3.271045940106502E-3</v>
      </c>
      <c r="AD2203" s="284">
        <f t="shared" si="4043"/>
        <v>2.4949639604380236E-3</v>
      </c>
      <c r="AE2203" s="291">
        <f t="shared" si="4062"/>
        <v>-7.7608197966847847E-4</v>
      </c>
      <c r="AF2203" s="213">
        <f t="shared" si="4063"/>
        <v>2.5370713732093277E-3</v>
      </c>
      <c r="AG2203" s="213">
        <f t="shared" si="4051"/>
        <v>3.0597750178192387</v>
      </c>
      <c r="AH2203" s="292">
        <f t="shared" si="4064"/>
        <v>7.2879985808569384E-5</v>
      </c>
      <c r="AI2203" s="293">
        <f t="shared" si="4065"/>
        <v>2195.6690532262796</v>
      </c>
      <c r="AJ2203" s="294">
        <f t="shared" si="4044"/>
        <v>1.0000000000000009E-2</v>
      </c>
      <c r="AK2203" s="294">
        <f t="shared" si="4045"/>
        <v>1.0000000000000009E-2</v>
      </c>
      <c r="AL2203" s="294">
        <f t="shared" si="4066"/>
        <v>0</v>
      </c>
      <c r="AM2203" s="295">
        <f t="shared" si="4047"/>
        <v>1.6785714285714293E-2</v>
      </c>
      <c r="AN2203" s="295">
        <f t="shared" si="4067"/>
        <v>-2.0357142857142869E-2</v>
      </c>
      <c r="AO2203" s="288">
        <f t="shared" si="4068"/>
        <v>0.82456140350877183</v>
      </c>
      <c r="AP2203" s="296">
        <f t="shared" si="4069"/>
        <v>45.192307692307686</v>
      </c>
      <c r="AQ2203" s="285"/>
      <c r="AR2203" s="285">
        <f t="shared" si="4070"/>
        <v>0</v>
      </c>
      <c r="AS2203" s="286">
        <f t="shared" si="4071"/>
        <v>0</v>
      </c>
      <c r="AT2203" s="103">
        <f t="shared" si="4072"/>
        <v>2.7851918522440712E-2</v>
      </c>
      <c r="AU2203" s="294">
        <f t="shared" si="4073"/>
        <v>1.02</v>
      </c>
      <c r="AV2203" s="213">
        <f t="shared" si="4074"/>
        <v>0</v>
      </c>
      <c r="AW2203" s="298">
        <f t="shared" si="4075"/>
        <v>1.980198019801982E-2</v>
      </c>
      <c r="AX2203" s="297">
        <f t="shared" si="4048"/>
        <v>9.3390810071331196E-3</v>
      </c>
      <c r="AY2203" s="213">
        <f t="shared" si="4076"/>
        <v>-2.8427522619925278E-2</v>
      </c>
      <c r="AZ2203" s="255"/>
      <c r="BA2203" s="255"/>
      <c r="BB2203" s="255"/>
      <c r="BC2203" s="255"/>
      <c r="BD2203" s="255"/>
      <c r="BE2203" s="255"/>
      <c r="BF2203" s="255"/>
      <c r="BG2203" s="255"/>
      <c r="BH2203" s="255"/>
      <c r="BI2203" s="255"/>
      <c r="BJ2203" s="255"/>
      <c r="BK2203" s="255"/>
      <c r="BL2203" s="255"/>
      <c r="BM2203" s="255"/>
      <c r="BN2203" s="255"/>
      <c r="BO2203" s="255"/>
      <c r="BP2203" s="255"/>
      <c r="BQ2203" s="255"/>
      <c r="BR2203" s="255"/>
      <c r="BS2203" s="255"/>
      <c r="BT2203" s="255"/>
      <c r="BU2203" s="255"/>
      <c r="BV2203" s="255"/>
      <c r="BW2203" s="255"/>
      <c r="BX2203" s="255"/>
      <c r="BY2203" s="255"/>
      <c r="BZ2203" s="255"/>
      <c r="CA2203" s="255"/>
      <c r="CB2203" s="255"/>
      <c r="CC2203" s="255"/>
      <c r="CD2203" s="255"/>
      <c r="CE2203" s="255"/>
      <c r="CF2203" s="255"/>
      <c r="CG2203" s="255"/>
      <c r="CH2203" s="255"/>
      <c r="CI2203" s="255"/>
      <c r="CJ2203" s="255"/>
      <c r="CK2203" s="255"/>
      <c r="CL2203" s="255"/>
      <c r="CM2203" s="255"/>
      <c r="CN2203" s="255"/>
      <c r="CO2203" s="255"/>
      <c r="CP2203" s="255"/>
      <c r="CQ2203" s="255"/>
      <c r="CR2203" s="255"/>
      <c r="CS2203" s="255"/>
      <c r="CT2203" s="255"/>
      <c r="CU2203" s="255"/>
      <c r="CV2203" s="255"/>
      <c r="CW2203" s="255"/>
      <c r="CX2203" s="255"/>
      <c r="CY2203" s="255"/>
      <c r="CZ2203" s="255"/>
      <c r="DA2203" s="255"/>
      <c r="DB2203" s="255"/>
      <c r="DC2203" s="255"/>
      <c r="DD2203" s="255"/>
      <c r="DE2203" s="255"/>
      <c r="DF2203" s="255"/>
      <c r="DG2203" s="255"/>
      <c r="DH2203" s="255"/>
      <c r="DI2203" s="255"/>
      <c r="DJ2203" s="255"/>
      <c r="DK2203" s="255"/>
      <c r="DL2203" s="255"/>
      <c r="DM2203" s="255"/>
      <c r="DN2203" s="255"/>
      <c r="DO2203" s="255"/>
      <c r="DP2203" s="255"/>
      <c r="DQ2203" s="255"/>
      <c r="DR2203" s="255"/>
      <c r="DS2203" s="255"/>
      <c r="DT2203" s="255"/>
      <c r="DU2203" s="255"/>
      <c r="DV2203" s="255"/>
      <c r="DW2203" s="255"/>
      <c r="DX2203" s="255"/>
      <c r="DY2203" s="255"/>
      <c r="DZ2203" s="255"/>
      <c r="EA2203" s="255"/>
      <c r="EB2203" s="255"/>
      <c r="EC2203" s="255"/>
      <c r="ED2203" s="255"/>
      <c r="EE2203" s="255"/>
      <c r="EF2203" s="255"/>
      <c r="EG2203" s="255"/>
      <c r="EH2203" s="255"/>
      <c r="EI2203" s="255"/>
      <c r="EJ2203" s="255"/>
      <c r="EK2203" s="255"/>
      <c r="EL2203" s="255"/>
      <c r="EM2203" s="255"/>
      <c r="EN2203" s="255"/>
      <c r="EO2203" s="255"/>
      <c r="EP2203" s="255"/>
      <c r="EQ2203" s="255"/>
      <c r="ER2203" s="255"/>
      <c r="ES2203" s="255"/>
      <c r="ET2203" s="255"/>
      <c r="EU2203" s="255"/>
      <c r="EV2203" s="255"/>
      <c r="EW2203" s="255"/>
      <c r="EX2203" s="255"/>
      <c r="EY2203" s="255"/>
      <c r="EZ2203" s="255"/>
      <c r="FA2203" s="255"/>
      <c r="FB2203" s="255"/>
      <c r="FC2203" s="255"/>
      <c r="FD2203" s="255"/>
      <c r="FE2203" s="255"/>
      <c r="FF2203" s="255"/>
      <c r="FG2203" s="255"/>
      <c r="FH2203" s="255"/>
      <c r="FI2203" s="255"/>
      <c r="FJ2203" s="255"/>
      <c r="FK2203" s="255"/>
      <c r="FL2203" s="255"/>
      <c r="FM2203" s="255"/>
      <c r="FN2203" s="255"/>
      <c r="FO2203" s="255"/>
      <c r="FP2203" s="255"/>
      <c r="FQ2203" s="255"/>
      <c r="FR2203" s="255"/>
      <c r="FS2203" s="255"/>
      <c r="FT2203" s="255"/>
      <c r="FU2203" s="255"/>
      <c r="FV2203" s="255"/>
      <c r="FW2203" s="255"/>
      <c r="FX2203" s="255"/>
      <c r="FY2203" s="255"/>
      <c r="FZ2203" s="255"/>
      <c r="GA2203" s="255"/>
      <c r="GB2203" s="255"/>
      <c r="GC2203" s="255"/>
      <c r="GD2203" s="255"/>
      <c r="GE2203" s="255"/>
      <c r="GF2203" s="255"/>
      <c r="GG2203" s="255"/>
      <c r="GH2203" s="255"/>
      <c r="GI2203" s="255"/>
      <c r="GJ2203" s="255"/>
      <c r="GK2203" s="255"/>
      <c r="GL2203" s="255"/>
      <c r="GM2203" s="255"/>
      <c r="GN2203" s="255"/>
      <c r="GO2203" s="255"/>
      <c r="GP2203" s="255"/>
      <c r="GQ2203" s="255"/>
      <c r="GR2203" s="255"/>
      <c r="GS2203" s="255"/>
      <c r="GT2203" s="255"/>
      <c r="GU2203" s="255"/>
      <c r="GV2203" s="255"/>
      <c r="GW2203" s="255"/>
      <c r="GX2203" s="255"/>
      <c r="GY2203" s="255"/>
      <c r="GZ2203" s="255"/>
      <c r="HA2203" s="255"/>
      <c r="HB2203" s="255"/>
      <c r="HC2203" s="255"/>
      <c r="HD2203" s="255"/>
      <c r="HE2203" s="255"/>
      <c r="HF2203" s="255"/>
      <c r="HG2203" s="255"/>
      <c r="HH2203" s="255"/>
      <c r="HI2203" s="255"/>
      <c r="HJ2203" s="255"/>
      <c r="HK2203" s="255"/>
      <c r="HL2203" s="255"/>
      <c r="HM2203" s="255"/>
      <c r="HN2203" s="255"/>
      <c r="HO2203" s="255"/>
      <c r="HP2203" s="255"/>
      <c r="HQ2203" s="255"/>
      <c r="HR2203" s="255"/>
      <c r="HS2203" s="255"/>
      <c r="HT2203" s="255"/>
      <c r="HU2203" s="255"/>
      <c r="HV2203" s="255"/>
      <c r="HW2203" s="255"/>
      <c r="HX2203" s="255"/>
      <c r="HY2203" s="255"/>
      <c r="HZ2203" s="255"/>
      <c r="IA2203" s="255"/>
      <c r="IB2203" s="255"/>
      <c r="IC2203" s="255"/>
      <c r="ID2203" s="255"/>
      <c r="IE2203" s="255"/>
      <c r="IF2203" s="255"/>
      <c r="IG2203" s="255"/>
      <c r="IH2203" s="255"/>
      <c r="II2203" s="255"/>
      <c r="IJ2203" s="255"/>
      <c r="IK2203" s="255"/>
      <c r="IL2203" s="255"/>
      <c r="IM2203" s="255"/>
      <c r="IN2203" s="255"/>
      <c r="IO2203" s="255"/>
      <c r="IP2203" s="255"/>
      <c r="IQ2203" s="255"/>
      <c r="IR2203" s="255"/>
      <c r="IS2203" s="255"/>
      <c r="IT2203" s="255"/>
      <c r="IU2203" s="255"/>
      <c r="IV2203" s="255"/>
    </row>
    <row r="2204" spans="1:256">
      <c r="A2204" s="16">
        <v>41547.395208333335</v>
      </c>
      <c r="B2204" s="300">
        <v>2</v>
      </c>
      <c r="C2204" s="5">
        <v>1.01</v>
      </c>
      <c r="D2204" s="5">
        <v>1.03</v>
      </c>
      <c r="E2204" s="5">
        <v>1.0049999999999999</v>
      </c>
      <c r="F2204" s="5">
        <v>1.03</v>
      </c>
      <c r="G2204" s="6">
        <v>39027</v>
      </c>
      <c r="H2204" s="113">
        <f t="shared" ref="H2204:H2209" si="4078">F2204</f>
        <v>1.03</v>
      </c>
      <c r="I2204" s="19">
        <f t="shared" si="4049"/>
        <v>9.8039215686274595E-3</v>
      </c>
      <c r="J2204" s="8">
        <f t="shared" si="4053"/>
        <v>1.0904404733328763</v>
      </c>
      <c r="K2204" s="8">
        <f t="shared" si="4054"/>
        <v>0.89205952666712418</v>
      </c>
      <c r="L2204" s="8">
        <f t="shared" si="4055"/>
        <v>0.9912500000000003</v>
      </c>
      <c r="M2204" s="19">
        <f t="shared" si="4056"/>
        <v>0.22238532377646902</v>
      </c>
      <c r="N2204" s="19">
        <f t="shared" si="4041"/>
        <v>1.6007375644564184E-2</v>
      </c>
      <c r="O2204" s="19">
        <f t="shared" si="4042"/>
        <v>3.31779527798952E-3</v>
      </c>
      <c r="P2204" s="19">
        <f t="shared" si="4050"/>
        <v>4.4198794460345093E-4</v>
      </c>
      <c r="Q2204" s="303">
        <v>64</v>
      </c>
      <c r="R2204" s="306">
        <v>40034.964</v>
      </c>
      <c r="S2204" s="66">
        <f t="shared" si="4057"/>
        <v>625.5463125</v>
      </c>
      <c r="T2204" t="str">
        <f t="shared" si="4077"/>
        <v/>
      </c>
      <c r="U2204" t="str">
        <f t="shared" si="4077"/>
        <v/>
      </c>
      <c r="V2204" t="str">
        <f t="shared" si="4077"/>
        <v/>
      </c>
      <c r="W2204" t="str">
        <f t="shared" si="4077"/>
        <v/>
      </c>
      <c r="X2204" s="63"/>
      <c r="Y2204" s="219">
        <f t="shared" si="4058"/>
        <v>2.5164835164835165E-3</v>
      </c>
      <c r="Z2204" s="78">
        <f t="shared" si="4059"/>
        <v>0.99268979782450262</v>
      </c>
      <c r="AA2204" s="78">
        <f t="shared" si="4060"/>
        <v>0.98685130969117973</v>
      </c>
      <c r="AB2204" s="74">
        <f t="shared" si="3009"/>
        <v>2203</v>
      </c>
      <c r="AC2204" s="80">
        <f t="shared" si="4061"/>
        <v>5.2916560903930893E-3</v>
      </c>
      <c r="AD2204" s="79">
        <f t="shared" ref="AD2204:AD2209" si="4079">Z2204-AA2204</f>
        <v>5.8384881333228833E-3</v>
      </c>
      <c r="AE2204" s="81">
        <f t="shared" si="4062"/>
        <v>5.4683204292979408E-4</v>
      </c>
      <c r="AF2204" s="19">
        <f t="shared" si="4063"/>
        <v>5.9162794597191655E-3</v>
      </c>
      <c r="AG2204" s="93">
        <f t="shared" si="4051"/>
        <v>0.61772600791439769</v>
      </c>
      <c r="AH2204" s="91">
        <f t="shared" si="4064"/>
        <v>5.5738546778756756E-4</v>
      </c>
      <c r="AI2204" s="96">
        <f t="shared" si="4065"/>
        <v>2197.5363676245224</v>
      </c>
      <c r="AJ2204" s="5">
        <f t="shared" ref="AJ2204:AJ2209" si="4080">F2204-F2203</f>
        <v>1.0000000000000009E-2</v>
      </c>
      <c r="AK2204" s="5">
        <f t="shared" si="4045"/>
        <v>1.0000000000000009E-2</v>
      </c>
      <c r="AL2204" s="5">
        <f t="shared" si="4066"/>
        <v>0</v>
      </c>
      <c r="AM2204" s="95">
        <f t="shared" si="4047"/>
        <v>1.7500000000000009E-2</v>
      </c>
      <c r="AN2204" s="95">
        <f t="shared" si="4067"/>
        <v>-1.3928571428571433E-2</v>
      </c>
      <c r="AO2204" s="78">
        <f t="shared" si="4068"/>
        <v>1.2564102564102566</v>
      </c>
      <c r="AP2204" s="296">
        <f t="shared" si="4069"/>
        <v>55.68181818181818</v>
      </c>
      <c r="AQ2204" s="8"/>
      <c r="AR2204" s="8">
        <f t="shared" si="4070"/>
        <v>1</v>
      </c>
      <c r="AS2204" s="114">
        <f t="shared" si="4071"/>
        <v>39027</v>
      </c>
      <c r="AT2204" s="103">
        <f t="shared" si="4072"/>
        <v>9.4504788308371942E-3</v>
      </c>
      <c r="AU2204" s="5">
        <f t="shared" si="4073"/>
        <v>1.03</v>
      </c>
      <c r="AV2204" s="93">
        <f t="shared" si="4074"/>
        <v>0.97482290729673193</v>
      </c>
      <c r="AW2204" s="210">
        <f t="shared" si="4075"/>
        <v>2.48756218905474E-2</v>
      </c>
      <c r="AX2204" s="276">
        <f t="shared" si="4048"/>
        <v>8.7516746019082169E-3</v>
      </c>
      <c r="AY2204" s="19">
        <f t="shared" si="4076"/>
        <v>-6.289766678072993E-2</v>
      </c>
      <c r="AZ2204" s="255"/>
      <c r="BA2204" s="255"/>
      <c r="BB2204" s="255"/>
      <c r="BC2204" s="255"/>
      <c r="BD2204" s="255"/>
      <c r="BE2204" s="255"/>
      <c r="BF2204" s="255"/>
      <c r="BG2204" s="255"/>
      <c r="BH2204" s="255"/>
      <c r="BI2204" s="255"/>
      <c r="BJ2204" s="255"/>
      <c r="BK2204" s="255"/>
      <c r="BL2204" s="255"/>
      <c r="BM2204" s="255"/>
      <c r="BN2204" s="255"/>
      <c r="BO2204" s="255"/>
      <c r="BP2204" s="255"/>
      <c r="BQ2204" s="255"/>
      <c r="BR2204" s="255"/>
      <c r="BS2204" s="255"/>
      <c r="BT2204" s="255"/>
      <c r="BU2204" s="255"/>
      <c r="BV2204" s="255"/>
      <c r="BW2204" s="255"/>
      <c r="BX2204" s="255"/>
      <c r="BY2204" s="255"/>
      <c r="BZ2204" s="255"/>
      <c r="CA2204" s="255"/>
      <c r="CB2204" s="255"/>
      <c r="CC2204" s="255"/>
      <c r="CD2204" s="255"/>
      <c r="CE2204" s="255"/>
      <c r="CF2204" s="255"/>
      <c r="CG2204" s="255"/>
      <c r="CH2204" s="255"/>
      <c r="CI2204" s="255"/>
      <c r="CJ2204" s="255"/>
      <c r="CK2204" s="255"/>
      <c r="CL2204" s="255"/>
      <c r="CM2204" s="255"/>
      <c r="CN2204" s="255"/>
      <c r="CO2204" s="255"/>
      <c r="CP2204" s="255"/>
      <c r="CQ2204" s="255"/>
      <c r="CR2204" s="255"/>
      <c r="CS2204" s="255"/>
      <c r="CT2204" s="255"/>
      <c r="CU2204" s="255"/>
      <c r="CV2204" s="255"/>
      <c r="CW2204" s="255"/>
      <c r="CX2204" s="255"/>
      <c r="CY2204" s="255"/>
      <c r="CZ2204" s="255"/>
      <c r="DA2204" s="255"/>
      <c r="DB2204" s="255"/>
      <c r="DC2204" s="255"/>
      <c r="DD2204" s="255"/>
      <c r="DE2204" s="255"/>
      <c r="DF2204" s="255"/>
      <c r="DG2204" s="255"/>
      <c r="DH2204" s="255"/>
      <c r="DI2204" s="255"/>
      <c r="DJ2204" s="255"/>
      <c r="DK2204" s="255"/>
      <c r="DL2204" s="255"/>
      <c r="DM2204" s="255"/>
      <c r="DN2204" s="255"/>
      <c r="DO2204" s="255"/>
      <c r="DP2204" s="255"/>
      <c r="DQ2204" s="255"/>
      <c r="DR2204" s="255"/>
      <c r="DS2204" s="255"/>
      <c r="DT2204" s="255"/>
      <c r="DU2204" s="255"/>
      <c r="DV2204" s="255"/>
      <c r="DW2204" s="255"/>
      <c r="DX2204" s="255"/>
      <c r="DY2204" s="255"/>
      <c r="DZ2204" s="255"/>
      <c r="EA2204" s="255"/>
      <c r="EB2204" s="255"/>
      <c r="EC2204" s="255"/>
      <c r="ED2204" s="255"/>
      <c r="EE2204" s="255"/>
      <c r="EF2204" s="255"/>
      <c r="EG2204" s="255"/>
      <c r="EH2204" s="255"/>
      <c r="EI2204" s="255"/>
      <c r="EJ2204" s="255"/>
      <c r="EK2204" s="255"/>
      <c r="EL2204" s="255"/>
      <c r="EM2204" s="255"/>
      <c r="EN2204" s="255"/>
      <c r="EO2204" s="255"/>
      <c r="EP2204" s="255"/>
      <c r="EQ2204" s="255"/>
      <c r="ER2204" s="255"/>
      <c r="ES2204" s="255"/>
      <c r="ET2204" s="255"/>
      <c r="EU2204" s="255"/>
      <c r="EV2204" s="255"/>
      <c r="EW2204" s="255"/>
      <c r="EX2204" s="255"/>
      <c r="EY2204" s="255"/>
      <c r="EZ2204" s="255"/>
      <c r="FA2204" s="255"/>
      <c r="FB2204" s="255"/>
      <c r="FC2204" s="255"/>
      <c r="FD2204" s="255"/>
      <c r="FE2204" s="255"/>
      <c r="FF2204" s="255"/>
      <c r="FG2204" s="255"/>
      <c r="FH2204" s="255"/>
      <c r="FI2204" s="255"/>
      <c r="FJ2204" s="255"/>
      <c r="FK2204" s="255"/>
      <c r="FL2204" s="255"/>
      <c r="FM2204" s="255"/>
      <c r="FN2204" s="255"/>
      <c r="FO2204" s="255"/>
      <c r="FP2204" s="255"/>
      <c r="FQ2204" s="255"/>
      <c r="FR2204" s="255"/>
      <c r="FS2204" s="255"/>
      <c r="FT2204" s="255"/>
      <c r="FU2204" s="255"/>
      <c r="FV2204" s="255"/>
      <c r="FW2204" s="255"/>
      <c r="FX2204" s="255"/>
      <c r="FY2204" s="255"/>
      <c r="FZ2204" s="255"/>
      <c r="GA2204" s="255"/>
      <c r="GB2204" s="255"/>
      <c r="GC2204" s="255"/>
      <c r="GD2204" s="255"/>
      <c r="GE2204" s="255"/>
      <c r="GF2204" s="255"/>
      <c r="GG2204" s="255"/>
      <c r="GH2204" s="255"/>
      <c r="GI2204" s="255"/>
      <c r="GJ2204" s="255"/>
      <c r="GK2204" s="255"/>
      <c r="GL2204" s="255"/>
      <c r="GM2204" s="255"/>
      <c r="GN2204" s="255"/>
      <c r="GO2204" s="255"/>
      <c r="GP2204" s="255"/>
      <c r="GQ2204" s="255"/>
      <c r="GR2204" s="255"/>
      <c r="GS2204" s="255"/>
      <c r="GT2204" s="255"/>
      <c r="GU2204" s="255"/>
      <c r="GV2204" s="255"/>
      <c r="GW2204" s="255"/>
      <c r="GX2204" s="255"/>
      <c r="GY2204" s="255"/>
      <c r="GZ2204" s="255"/>
      <c r="HA2204" s="255"/>
      <c r="HB2204" s="255"/>
      <c r="HC2204" s="255"/>
      <c r="HD2204" s="255"/>
      <c r="HE2204" s="255"/>
      <c r="HF2204" s="255"/>
      <c r="HG2204" s="255"/>
      <c r="HH2204" s="255"/>
      <c r="HI2204" s="255"/>
      <c r="HJ2204" s="255"/>
      <c r="HK2204" s="255"/>
      <c r="HL2204" s="255"/>
      <c r="HM2204" s="255"/>
      <c r="HN2204" s="255"/>
      <c r="HO2204" s="255"/>
      <c r="HP2204" s="255"/>
      <c r="HQ2204" s="255"/>
      <c r="HR2204" s="255"/>
      <c r="HS2204" s="255"/>
      <c r="HT2204" s="255"/>
      <c r="HU2204" s="255"/>
      <c r="HV2204" s="255"/>
      <c r="HW2204" s="255"/>
      <c r="HX2204" s="255"/>
      <c r="HY2204" s="255"/>
      <c r="HZ2204" s="255"/>
      <c r="IA2204" s="255"/>
      <c r="IB2204" s="255"/>
      <c r="IC2204" s="255"/>
      <c r="ID2204" s="255"/>
      <c r="IE2204" s="255"/>
      <c r="IF2204" s="255"/>
      <c r="IG2204" s="255"/>
      <c r="IH2204" s="255"/>
      <c r="II2204" s="255"/>
      <c r="IJ2204" s="255"/>
      <c r="IK2204" s="255"/>
      <c r="IL2204" s="255"/>
      <c r="IM2204" s="255"/>
      <c r="IN2204" s="255"/>
      <c r="IO2204" s="255"/>
      <c r="IP2204" s="255"/>
      <c r="IQ2204" s="255"/>
      <c r="IR2204" s="255"/>
      <c r="IS2204" s="255"/>
      <c r="IT2204" s="255"/>
      <c r="IU2204" s="255"/>
      <c r="IV2204" s="255"/>
    </row>
    <row r="2205" spans="1:256" ht="13">
      <c r="A2205" s="16">
        <v>41548.341851851852</v>
      </c>
      <c r="B2205" s="300">
        <v>3</v>
      </c>
      <c r="C2205" s="5">
        <v>1</v>
      </c>
      <c r="D2205" s="5">
        <v>1.0249999999999999</v>
      </c>
      <c r="E2205" s="5">
        <v>1</v>
      </c>
      <c r="F2205" s="5">
        <v>1.01</v>
      </c>
      <c r="G2205" s="6">
        <v>178399</v>
      </c>
      <c r="H2205" s="113">
        <f t="shared" si="4078"/>
        <v>1.01</v>
      </c>
      <c r="I2205" s="19">
        <f t="shared" si="4049"/>
        <v>-1.9417475728155355E-2</v>
      </c>
      <c r="J2205" s="8">
        <f t="shared" si="4053"/>
        <v>1.0922588379893432</v>
      </c>
      <c r="K2205" s="8">
        <f t="shared" si="4054"/>
        <v>0.89424116201065695</v>
      </c>
      <c r="L2205" s="8">
        <f t="shared" si="4055"/>
        <v>0.99325000000000008</v>
      </c>
      <c r="M2205" s="19">
        <f t="shared" si="4056"/>
        <v>0.22143654798159068</v>
      </c>
      <c r="N2205" s="19">
        <f t="shared" ref="N2205:N2211" si="4081">IF(A2206&gt;A2205,(M2205-M2204)/M2204, (M2205-M2206)/M2206)</f>
        <v>-4.2663597523728957E-3</v>
      </c>
      <c r="O2205" s="19">
        <f t="shared" ref="O2205:O2211" si="4082">IF(A2206&gt;A2205,(J2205-J2204)/J2204, (J2205-J2206)/J2206)</f>
        <v>1.6675505916514247E-3</v>
      </c>
      <c r="P2205" s="19">
        <f t="shared" si="4050"/>
        <v>2.445616327515394E-3</v>
      </c>
      <c r="Q2205" s="303">
        <v>162</v>
      </c>
      <c r="R2205" s="306">
        <v>181224.88099999999</v>
      </c>
      <c r="S2205" s="66">
        <f t="shared" si="4057"/>
        <v>1118.6721049382716</v>
      </c>
      <c r="T2205" t="str">
        <f t="shared" ref="T2205:W2206" si="4083">IF(C2205&gt;$J2205,"BrokeBandUpper", IF(C2205&lt;$K2205,"BrokeBandLower", ""))</f>
        <v/>
      </c>
      <c r="U2205" t="str">
        <f t="shared" si="4083"/>
        <v/>
      </c>
      <c r="V2205" t="str">
        <f t="shared" si="4083"/>
        <v/>
      </c>
      <c r="W2205" t="str">
        <f t="shared" si="4083"/>
        <v/>
      </c>
      <c r="X2205" s="63"/>
      <c r="Y2205" s="287">
        <f t="shared" si="4058"/>
        <v>4.0989010989010985E-3</v>
      </c>
      <c r="Z2205" s="288">
        <f t="shared" si="4059"/>
        <v>0.99535556895952926</v>
      </c>
      <c r="AA2205" s="288">
        <f t="shared" si="4060"/>
        <v>0.98856431277403245</v>
      </c>
      <c r="AB2205" s="289">
        <f t="shared" si="3009"/>
        <v>2204</v>
      </c>
      <c r="AC2205" s="290">
        <f t="shared" si="4061"/>
        <v>4.9955393140536115E-3</v>
      </c>
      <c r="AD2205" s="284">
        <f t="shared" si="4079"/>
        <v>6.7912561854968079E-3</v>
      </c>
      <c r="AE2205" s="291">
        <f t="shared" si="4062"/>
        <v>1.7957168714431968E-3</v>
      </c>
      <c r="AF2205" s="213">
        <f t="shared" si="4063"/>
        <v>6.8698172670624853E-3</v>
      </c>
      <c r="AG2205" s="213">
        <f t="shared" si="4051"/>
        <v>-5.5959187687399561E-2</v>
      </c>
      <c r="AH2205" s="292">
        <f t="shared" si="4064"/>
        <v>9.4968767086117765E-4</v>
      </c>
      <c r="AI2205" s="293">
        <f t="shared" si="4065"/>
        <v>2198.8955536995418</v>
      </c>
      <c r="AJ2205" s="294">
        <f t="shared" si="4080"/>
        <v>-2.0000000000000018E-2</v>
      </c>
      <c r="AK2205" s="294">
        <f t="shared" si="4045"/>
        <v>0</v>
      </c>
      <c r="AL2205" s="294">
        <f t="shared" si="4066"/>
        <v>-2.0000000000000018E-2</v>
      </c>
      <c r="AM2205" s="295">
        <f t="shared" ref="AM2205:AM2210" si="4084">(AVERAGE(AK2192:AK2205))</f>
        <v>1.6071428571428577E-2</v>
      </c>
      <c r="AN2205" s="295">
        <f t="shared" si="4067"/>
        <v>-1.5357142857142863E-2</v>
      </c>
      <c r="AO2205" s="288">
        <f t="shared" si="4068"/>
        <v>1.0465116279069768</v>
      </c>
      <c r="AP2205" s="296">
        <f t="shared" si="4069"/>
        <v>51.13636363636364</v>
      </c>
      <c r="AQ2205" s="285"/>
      <c r="AR2205" s="285">
        <f t="shared" si="4070"/>
        <v>-0.19999999999999646</v>
      </c>
      <c r="AS2205" s="286">
        <f t="shared" si="4071"/>
        <v>-35679.79999999937</v>
      </c>
      <c r="AT2205" s="103">
        <f t="shared" si="4072"/>
        <v>5.0355672147814785E-2</v>
      </c>
      <c r="AU2205" s="294">
        <f t="shared" si="4073"/>
        <v>1.01</v>
      </c>
      <c r="AV2205" s="213">
        <f t="shared" si="4074"/>
        <v>-0.19688135427717218</v>
      </c>
      <c r="AW2205" s="298">
        <f t="shared" si="4075"/>
        <v>2.4999999999999911E-2</v>
      </c>
      <c r="AX2205" s="297">
        <f t="shared" ref="AX2205:AX2210" si="4085">SLOPE(M2192:M2205,AB2192:AB2205)</f>
        <v>7.6873571474532368E-3</v>
      </c>
      <c r="AY2205" s="213">
        <f t="shared" si="4076"/>
        <v>-0.12161300583809596</v>
      </c>
      <c r="AZ2205" s="255"/>
      <c r="BA2205" s="255"/>
      <c r="BB2205" s="255"/>
      <c r="BC2205" s="255"/>
      <c r="BD2205" s="255"/>
      <c r="BE2205" s="255"/>
      <c r="BF2205" s="255"/>
      <c r="BG2205" s="255"/>
      <c r="BH2205" s="255"/>
      <c r="BI2205" s="255"/>
      <c r="BJ2205" s="255"/>
      <c r="BK2205" s="255"/>
      <c r="BL2205" s="255"/>
      <c r="BM2205" s="255"/>
      <c r="BN2205" s="255"/>
      <c r="BO2205" s="255"/>
      <c r="BP2205" s="255"/>
      <c r="BQ2205" s="255"/>
      <c r="BR2205" s="255"/>
      <c r="BS2205" s="255"/>
      <c r="BT2205" s="255"/>
      <c r="BU2205" s="255"/>
      <c r="BV2205" s="255"/>
      <c r="BW2205" s="255"/>
      <c r="BX2205" s="255"/>
      <c r="BY2205" s="255"/>
      <c r="BZ2205" s="255"/>
      <c r="CA2205" s="255"/>
      <c r="CB2205" s="255"/>
      <c r="CC2205" s="255"/>
      <c r="CD2205" s="255"/>
      <c r="CE2205" s="255"/>
      <c r="CF2205" s="255"/>
      <c r="CG2205" s="255"/>
      <c r="CH2205" s="255"/>
      <c r="CI2205" s="255"/>
      <c r="CJ2205" s="255"/>
      <c r="CK2205" s="255"/>
      <c r="CL2205" s="255"/>
      <c r="CM2205" s="255"/>
      <c r="CN2205" s="255"/>
      <c r="CO2205" s="255"/>
      <c r="CP2205" s="255"/>
      <c r="CQ2205" s="255"/>
      <c r="CR2205" s="255"/>
      <c r="CS2205" s="255"/>
      <c r="CT2205" s="255"/>
      <c r="CU2205" s="255"/>
      <c r="CV2205" s="255"/>
      <c r="CW2205" s="255"/>
      <c r="CX2205" s="255"/>
      <c r="CY2205" s="255"/>
      <c r="CZ2205" s="255"/>
      <c r="DA2205" s="255"/>
      <c r="DB2205" s="255"/>
      <c r="DC2205" s="255"/>
      <c r="DD2205" s="255"/>
      <c r="DE2205" s="255"/>
      <c r="DF2205" s="255"/>
      <c r="DG2205" s="255"/>
      <c r="DH2205" s="255"/>
      <c r="DI2205" s="255"/>
      <c r="DJ2205" s="255"/>
      <c r="DK2205" s="255"/>
      <c r="DL2205" s="255"/>
      <c r="DM2205" s="255"/>
      <c r="DN2205" s="255"/>
      <c r="DO2205" s="255"/>
      <c r="DP2205" s="255"/>
      <c r="DQ2205" s="255"/>
      <c r="DR2205" s="255"/>
      <c r="DS2205" s="255"/>
      <c r="DT2205" s="255"/>
      <c r="DU2205" s="255"/>
      <c r="DV2205" s="255"/>
      <c r="DW2205" s="255"/>
      <c r="DX2205" s="255"/>
      <c r="DY2205" s="255"/>
      <c r="DZ2205" s="255"/>
      <c r="EA2205" s="255"/>
      <c r="EB2205" s="255"/>
      <c r="EC2205" s="255"/>
      <c r="ED2205" s="255"/>
      <c r="EE2205" s="255"/>
      <c r="EF2205" s="255"/>
      <c r="EG2205" s="255"/>
      <c r="EH2205" s="255"/>
      <c r="EI2205" s="255"/>
      <c r="EJ2205" s="255"/>
      <c r="EK2205" s="255"/>
      <c r="EL2205" s="255"/>
      <c r="EM2205" s="255"/>
      <c r="EN2205" s="255"/>
      <c r="EO2205" s="255"/>
      <c r="EP2205" s="255"/>
      <c r="EQ2205" s="255"/>
      <c r="ER2205" s="255"/>
      <c r="ES2205" s="255"/>
      <c r="ET2205" s="255"/>
      <c r="EU2205" s="255"/>
      <c r="EV2205" s="255"/>
      <c r="EW2205" s="255"/>
      <c r="EX2205" s="255"/>
      <c r="EY2205" s="255"/>
      <c r="EZ2205" s="255"/>
      <c r="FA2205" s="255"/>
      <c r="FB2205" s="255"/>
      <c r="FC2205" s="255"/>
      <c r="FD2205" s="255"/>
      <c r="FE2205" s="255"/>
      <c r="FF2205" s="255"/>
      <c r="FG2205" s="255"/>
      <c r="FH2205" s="255"/>
      <c r="FI2205" s="255"/>
      <c r="FJ2205" s="255"/>
      <c r="FK2205" s="255"/>
      <c r="FL2205" s="255"/>
      <c r="FM2205" s="255"/>
      <c r="FN2205" s="255"/>
      <c r="FO2205" s="255"/>
      <c r="FP2205" s="255"/>
      <c r="FQ2205" s="255"/>
      <c r="FR2205" s="255"/>
      <c r="FS2205" s="255"/>
      <c r="FT2205" s="255"/>
      <c r="FU2205" s="255"/>
      <c r="FV2205" s="255"/>
      <c r="FW2205" s="255"/>
      <c r="FX2205" s="255"/>
      <c r="FY2205" s="255"/>
      <c r="FZ2205" s="255"/>
      <c r="GA2205" s="255"/>
      <c r="GB2205" s="255"/>
      <c r="GC2205" s="255"/>
      <c r="GD2205" s="255"/>
      <c r="GE2205" s="255"/>
      <c r="GF2205" s="255"/>
      <c r="GG2205" s="255"/>
      <c r="GH2205" s="255"/>
      <c r="GI2205" s="255"/>
      <c r="GJ2205" s="255"/>
      <c r="GK2205" s="255"/>
      <c r="GL2205" s="255"/>
      <c r="GM2205" s="255"/>
      <c r="GN2205" s="255"/>
      <c r="GO2205" s="255"/>
      <c r="GP2205" s="255"/>
      <c r="GQ2205" s="255"/>
      <c r="GR2205" s="255"/>
      <c r="GS2205" s="255"/>
      <c r="GT2205" s="255"/>
      <c r="GU2205" s="255"/>
      <c r="GV2205" s="255"/>
      <c r="GW2205" s="255"/>
      <c r="GX2205" s="255"/>
      <c r="GY2205" s="255"/>
      <c r="GZ2205" s="255"/>
      <c r="HA2205" s="255"/>
      <c r="HB2205" s="255"/>
      <c r="HC2205" s="255"/>
      <c r="HD2205" s="255"/>
      <c r="HE2205" s="255"/>
      <c r="HF2205" s="255"/>
      <c r="HG2205" s="255"/>
      <c r="HH2205" s="255"/>
      <c r="HI2205" s="255"/>
      <c r="HJ2205" s="255"/>
      <c r="HK2205" s="255"/>
      <c r="HL2205" s="255"/>
      <c r="HM2205" s="255"/>
      <c r="HN2205" s="255"/>
      <c r="HO2205" s="255"/>
      <c r="HP2205" s="255"/>
      <c r="HQ2205" s="255"/>
      <c r="HR2205" s="255"/>
      <c r="HS2205" s="255"/>
      <c r="HT2205" s="255"/>
      <c r="HU2205" s="255"/>
      <c r="HV2205" s="255"/>
      <c r="HW2205" s="255"/>
      <c r="HX2205" s="255"/>
      <c r="HY2205" s="255"/>
      <c r="HZ2205" s="255"/>
      <c r="IA2205" s="255"/>
      <c r="IB2205" s="255"/>
      <c r="IC2205" s="255"/>
      <c r="ID2205" s="255"/>
      <c r="IE2205" s="255"/>
      <c r="IF2205" s="255"/>
      <c r="IG2205" s="255"/>
      <c r="IH2205" s="255"/>
      <c r="II2205" s="255"/>
      <c r="IJ2205" s="255"/>
      <c r="IK2205" s="255"/>
      <c r="IL2205" s="255"/>
      <c r="IM2205" s="255"/>
      <c r="IN2205" s="255"/>
      <c r="IO2205" s="255"/>
      <c r="IP2205" s="255"/>
      <c r="IQ2205" s="255"/>
      <c r="IR2205" s="255"/>
      <c r="IS2205" s="255"/>
      <c r="IT2205" s="255"/>
      <c r="IU2205" s="255"/>
      <c r="IV2205" s="255"/>
    </row>
    <row r="2206" spans="1:256">
      <c r="A2206" s="16">
        <v>41549.343055555553</v>
      </c>
      <c r="B2206" s="300">
        <v>4</v>
      </c>
      <c r="C2206" s="5">
        <v>1.0149999999999999</v>
      </c>
      <c r="D2206" s="5">
        <v>1.0149999999999999</v>
      </c>
      <c r="E2206" s="5" t="s">
        <v>502</v>
      </c>
      <c r="F2206" s="5">
        <v>1.0049999999999999</v>
      </c>
      <c r="G2206" s="6">
        <v>75019</v>
      </c>
      <c r="H2206" s="113">
        <f t="shared" si="4078"/>
        <v>1.0049999999999999</v>
      </c>
      <c r="I2206" s="19">
        <f t="shared" si="4049"/>
        <v>-4.950495049505065E-3</v>
      </c>
      <c r="J2206" s="8">
        <f t="shared" si="4053"/>
        <v>1.0926009586230123</v>
      </c>
      <c r="K2206" s="8">
        <f t="shared" si="4054"/>
        <v>0.89439904137698767</v>
      </c>
      <c r="L2206" s="8">
        <f t="shared" si="4055"/>
        <v>0.99350000000000005</v>
      </c>
      <c r="M2206" s="19">
        <f t="shared" si="4056"/>
        <v>0.22160345447249075</v>
      </c>
      <c r="N2206" s="19">
        <f t="shared" si="4081"/>
        <v>7.5374409699495925E-4</v>
      </c>
      <c r="O2206" s="19">
        <f t="shared" si="4082"/>
        <v>3.1322303996999699E-4</v>
      </c>
      <c r="P2206" s="19">
        <f t="shared" si="4050"/>
        <v>1.7655121799105232E-4</v>
      </c>
      <c r="Q2206" s="303">
        <v>636</v>
      </c>
      <c r="R2206" s="306">
        <v>75221.945999999996</v>
      </c>
      <c r="S2206" s="66">
        <f t="shared" si="4057"/>
        <v>118.2735</v>
      </c>
      <c r="T2206" t="str">
        <f t="shared" si="4083"/>
        <v/>
      </c>
      <c r="U2206" t="str">
        <f t="shared" si="4083"/>
        <v/>
      </c>
      <c r="V2206" t="str">
        <f t="shared" si="4083"/>
        <v>BrokeBandUpper</v>
      </c>
      <c r="W2206" t="str">
        <f t="shared" si="4083"/>
        <v/>
      </c>
      <c r="X2206" s="63"/>
      <c r="Y2206" s="219">
        <f t="shared" si="4058"/>
        <v>7.1428571428571409E-3</v>
      </c>
      <c r="Z2206" s="78">
        <f t="shared" si="4059"/>
        <v>0.99684081133976177</v>
      </c>
      <c r="AA2206" s="78">
        <f t="shared" si="4060"/>
        <v>0.98978055362875406</v>
      </c>
      <c r="AB2206" s="74">
        <f t="shared" si="3009"/>
        <v>2205</v>
      </c>
      <c r="AC2206" s="80">
        <f t="shared" si="4061"/>
        <v>4.2116326716516118E-3</v>
      </c>
      <c r="AD2206" s="79">
        <f t="shared" si="4079"/>
        <v>7.0602577110077114E-3</v>
      </c>
      <c r="AE2206" s="81">
        <f t="shared" si="4062"/>
        <v>2.8486250393560996E-3</v>
      </c>
      <c r="AF2206" s="19">
        <f t="shared" si="4063"/>
        <v>7.1331546019198369E-3</v>
      </c>
      <c r="AG2206" s="93">
        <f t="shared" si="4051"/>
        <v>-0.15692132382917864</v>
      </c>
      <c r="AH2206" s="91">
        <f t="shared" si="4064"/>
        <v>1.3550070774248331E-3</v>
      </c>
      <c r="AI2206" s="96">
        <f t="shared" si="4065"/>
        <v>2200.2288127533984</v>
      </c>
      <c r="AJ2206" s="5">
        <f t="shared" si="4080"/>
        <v>-5.0000000000001155E-3</v>
      </c>
      <c r="AK2206" s="5">
        <f t="shared" ref="AK2206:AK2213" si="4086">IF(AJ2206&gt;0,AJ2206,0)</f>
        <v>0</v>
      </c>
      <c r="AL2206" s="5">
        <f t="shared" si="4066"/>
        <v>-5.0000000000001155E-3</v>
      </c>
      <c r="AM2206" s="95">
        <f t="shared" si="4084"/>
        <v>1.2500000000000002E-2</v>
      </c>
      <c r="AN2206" s="95">
        <f t="shared" si="4067"/>
        <v>-1.5714285714285729E-2</v>
      </c>
      <c r="AO2206" s="78">
        <f t="shared" si="4068"/>
        <v>0.79545454545454486</v>
      </c>
      <c r="AP2206" s="296">
        <f t="shared" si="4069"/>
        <v>44.303797468354418</v>
      </c>
      <c r="AQ2206" s="8"/>
      <c r="AR2206" s="8">
        <f t="shared" si="4070"/>
        <v>0</v>
      </c>
      <c r="AS2206" s="114">
        <f t="shared" si="4071"/>
        <v>0</v>
      </c>
      <c r="AT2206" s="103">
        <f t="shared" si="4072"/>
        <v>2.8382424880741376E-2</v>
      </c>
      <c r="AU2206" s="5">
        <f t="shared" si="4073"/>
        <v>1.0049999999999999</v>
      </c>
      <c r="AV2206" s="93">
        <f t="shared" si="4074"/>
        <v>0</v>
      </c>
      <c r="AW2206" s="298">
        <v>0</v>
      </c>
      <c r="AX2206" s="276">
        <f t="shared" si="4085"/>
        <v>6.433116161016275E-3</v>
      </c>
      <c r="AY2206" s="19">
        <f t="shared" si="4076"/>
        <v>-0.16315633089227322</v>
      </c>
      <c r="AZ2206" s="255"/>
      <c r="BA2206" s="255"/>
      <c r="BB2206" s="255"/>
      <c r="BC2206" s="255"/>
      <c r="BD2206" s="255"/>
      <c r="BE2206" s="255"/>
      <c r="BF2206" s="255"/>
      <c r="BG2206" s="255"/>
      <c r="BH2206" s="255"/>
      <c r="BI2206" s="255"/>
      <c r="BJ2206" s="255"/>
      <c r="BK2206" s="255"/>
      <c r="BL2206" s="255"/>
      <c r="BM2206" s="255"/>
      <c r="BN2206" s="255"/>
      <c r="BO2206" s="255"/>
      <c r="BP2206" s="255"/>
      <c r="BQ2206" s="255"/>
      <c r="BR2206" s="255"/>
      <c r="BS2206" s="255"/>
      <c r="BT2206" s="255"/>
      <c r="BU2206" s="255"/>
      <c r="BV2206" s="255"/>
      <c r="BW2206" s="255"/>
      <c r="BX2206" s="255"/>
      <c r="BY2206" s="255"/>
      <c r="BZ2206" s="255"/>
      <c r="CA2206" s="255"/>
      <c r="CB2206" s="255"/>
      <c r="CC2206" s="255"/>
      <c r="CD2206" s="255"/>
      <c r="CE2206" s="255"/>
      <c r="CF2206" s="255"/>
      <c r="CG2206" s="255"/>
      <c r="CH2206" s="255"/>
      <c r="CI2206" s="255"/>
      <c r="CJ2206" s="255"/>
      <c r="CK2206" s="255"/>
      <c r="CL2206" s="255"/>
      <c r="CM2206" s="255"/>
      <c r="CN2206" s="255"/>
      <c r="CO2206" s="255"/>
      <c r="CP2206" s="255"/>
      <c r="CQ2206" s="255"/>
      <c r="CR2206" s="255"/>
      <c r="CS2206" s="255"/>
      <c r="CT2206" s="255"/>
      <c r="CU2206" s="255"/>
      <c r="CV2206" s="255"/>
      <c r="CW2206" s="255"/>
      <c r="CX2206" s="255"/>
      <c r="CY2206" s="255"/>
      <c r="CZ2206" s="255"/>
      <c r="DA2206" s="255"/>
      <c r="DB2206" s="255"/>
      <c r="DC2206" s="255"/>
      <c r="DD2206" s="255"/>
      <c r="DE2206" s="255"/>
      <c r="DF2206" s="255"/>
      <c r="DG2206" s="255"/>
      <c r="DH2206" s="255"/>
      <c r="DI2206" s="255"/>
      <c r="DJ2206" s="255"/>
      <c r="DK2206" s="255"/>
      <c r="DL2206" s="255"/>
      <c r="DM2206" s="255"/>
      <c r="DN2206" s="255"/>
      <c r="DO2206" s="255"/>
      <c r="DP2206" s="255"/>
      <c r="DQ2206" s="255"/>
      <c r="DR2206" s="255"/>
      <c r="DS2206" s="255"/>
      <c r="DT2206" s="255"/>
      <c r="DU2206" s="255"/>
      <c r="DV2206" s="255"/>
      <c r="DW2206" s="255"/>
      <c r="DX2206" s="255"/>
      <c r="DY2206" s="255"/>
      <c r="DZ2206" s="255"/>
      <c r="EA2206" s="255"/>
      <c r="EB2206" s="255"/>
      <c r="EC2206" s="255"/>
      <c r="ED2206" s="255"/>
      <c r="EE2206" s="255"/>
      <c r="EF2206" s="255"/>
      <c r="EG2206" s="255"/>
      <c r="EH2206" s="255"/>
      <c r="EI2206" s="255"/>
      <c r="EJ2206" s="255"/>
      <c r="EK2206" s="255"/>
      <c r="EL2206" s="255"/>
      <c r="EM2206" s="255"/>
      <c r="EN2206" s="255"/>
      <c r="EO2206" s="255"/>
      <c r="EP2206" s="255"/>
      <c r="EQ2206" s="255"/>
      <c r="ER2206" s="255"/>
      <c r="ES2206" s="255"/>
      <c r="ET2206" s="255"/>
      <c r="EU2206" s="255"/>
      <c r="EV2206" s="255"/>
      <c r="EW2206" s="255"/>
      <c r="EX2206" s="255"/>
      <c r="EY2206" s="255"/>
      <c r="EZ2206" s="255"/>
      <c r="FA2206" s="255"/>
      <c r="FB2206" s="255"/>
      <c r="FC2206" s="255"/>
      <c r="FD2206" s="255"/>
      <c r="FE2206" s="255"/>
      <c r="FF2206" s="255"/>
      <c r="FG2206" s="255"/>
      <c r="FH2206" s="255"/>
      <c r="FI2206" s="255"/>
      <c r="FJ2206" s="255"/>
      <c r="FK2206" s="255"/>
      <c r="FL2206" s="255"/>
      <c r="FM2206" s="255"/>
      <c r="FN2206" s="255"/>
      <c r="FO2206" s="255"/>
      <c r="FP2206" s="255"/>
      <c r="FQ2206" s="255"/>
      <c r="FR2206" s="255"/>
      <c r="FS2206" s="255"/>
      <c r="FT2206" s="255"/>
      <c r="FU2206" s="255"/>
      <c r="FV2206" s="255"/>
      <c r="FW2206" s="255"/>
      <c r="FX2206" s="255"/>
      <c r="FY2206" s="255"/>
      <c r="FZ2206" s="255"/>
      <c r="GA2206" s="255"/>
      <c r="GB2206" s="255"/>
      <c r="GC2206" s="255"/>
      <c r="GD2206" s="255"/>
      <c r="GE2206" s="255"/>
      <c r="GF2206" s="255"/>
      <c r="GG2206" s="255"/>
      <c r="GH2206" s="255"/>
      <c r="GI2206" s="255"/>
      <c r="GJ2206" s="255"/>
      <c r="GK2206" s="255"/>
      <c r="GL2206" s="255"/>
      <c r="GM2206" s="255"/>
      <c r="GN2206" s="255"/>
      <c r="GO2206" s="255"/>
      <c r="GP2206" s="255"/>
      <c r="GQ2206" s="255"/>
      <c r="GR2206" s="255"/>
      <c r="GS2206" s="255"/>
      <c r="GT2206" s="255"/>
      <c r="GU2206" s="255"/>
      <c r="GV2206" s="255"/>
      <c r="GW2206" s="255"/>
      <c r="GX2206" s="255"/>
      <c r="GY2206" s="255"/>
      <c r="GZ2206" s="255"/>
      <c r="HA2206" s="255"/>
      <c r="HB2206" s="255"/>
      <c r="HC2206" s="255"/>
      <c r="HD2206" s="255"/>
      <c r="HE2206" s="255"/>
      <c r="HF2206" s="255"/>
      <c r="HG2206" s="255"/>
      <c r="HH2206" s="255"/>
      <c r="HI2206" s="255"/>
      <c r="HJ2206" s="255"/>
      <c r="HK2206" s="255"/>
      <c r="HL2206" s="255"/>
      <c r="HM2206" s="255"/>
      <c r="HN2206" s="255"/>
      <c r="HO2206" s="255"/>
      <c r="HP2206" s="255"/>
      <c r="HQ2206" s="255"/>
      <c r="HR2206" s="255"/>
      <c r="HS2206" s="255"/>
      <c r="HT2206" s="255"/>
      <c r="HU2206" s="255"/>
      <c r="HV2206" s="255"/>
      <c r="HW2206" s="255"/>
      <c r="HX2206" s="255"/>
      <c r="HY2206" s="255"/>
      <c r="HZ2206" s="255"/>
      <c r="IA2206" s="255"/>
      <c r="IB2206" s="255"/>
      <c r="IC2206" s="255"/>
      <c r="ID2206" s="255"/>
      <c r="IE2206" s="255"/>
      <c r="IF2206" s="255"/>
      <c r="IG2206" s="255"/>
      <c r="IH2206" s="255"/>
      <c r="II2206" s="255"/>
      <c r="IJ2206" s="255"/>
      <c r="IK2206" s="255"/>
      <c r="IL2206" s="255"/>
      <c r="IM2206" s="255"/>
      <c r="IN2206" s="255"/>
      <c r="IO2206" s="255"/>
      <c r="IP2206" s="255"/>
      <c r="IQ2206" s="255"/>
      <c r="IR2206" s="255"/>
      <c r="IS2206" s="255"/>
      <c r="IT2206" s="255"/>
      <c r="IU2206" s="255"/>
      <c r="IV2206" s="255"/>
    </row>
    <row r="2207" spans="1:256" ht="13">
      <c r="A2207" s="16">
        <v>41550.343831018516</v>
      </c>
      <c r="B2207" s="300">
        <v>5</v>
      </c>
      <c r="C2207" s="5">
        <v>1.0049999999999999</v>
      </c>
      <c r="D2207" s="5">
        <v>1.0049999999999999</v>
      </c>
      <c r="E2207" s="5">
        <v>0.98</v>
      </c>
      <c r="F2207" s="5">
        <v>0.98499999999999999</v>
      </c>
      <c r="G2207" s="6">
        <v>86401</v>
      </c>
      <c r="H2207" s="113">
        <f t="shared" si="4078"/>
        <v>0.98499999999999999</v>
      </c>
      <c r="I2207" s="19">
        <f t="shared" ref="I2207:I2213" si="4087">IF(A2208&gt;A2207,(H2207-H2206)/H2206, (H2207-H2208)/H2208)</f>
        <v>-1.990049751243772E-2</v>
      </c>
      <c r="J2207" s="8">
        <f t="shared" si="4053"/>
        <v>1.0889677056627918</v>
      </c>
      <c r="K2207" s="8">
        <f t="shared" si="4054"/>
        <v>0.89353229433720827</v>
      </c>
      <c r="L2207" s="8">
        <f t="shared" si="4055"/>
        <v>0.99124999999999996</v>
      </c>
      <c r="M2207" s="19">
        <f t="shared" si="4056"/>
        <v>0.21872226954096921</v>
      </c>
      <c r="N2207" s="19">
        <f t="shared" si="4081"/>
        <v>-1.300153437761142E-2</v>
      </c>
      <c r="O2207" s="19">
        <f t="shared" si="4082"/>
        <v>-3.3253247048213069E-3</v>
      </c>
      <c r="P2207" s="19">
        <f t="shared" ref="P2207:P2213" si="4088">IF(A2208&gt;A2207,(K2207-K2206)/K2206, (K2207-K2208)/K2208)</f>
        <v>-9.6908314933453804E-4</v>
      </c>
      <c r="Q2207" s="303">
        <v>137</v>
      </c>
      <c r="R2207" s="306">
        <v>85567.86</v>
      </c>
      <c r="S2207" s="66">
        <f t="shared" si="4057"/>
        <v>624.58291970802918</v>
      </c>
      <c r="T2207" t="str">
        <f t="shared" ref="T2207:W2208" si="4089">IF(C2207&gt;$J2207,"BrokeBandUpper", IF(C2207&lt;$K2207,"BrokeBandLower", ""))</f>
        <v/>
      </c>
      <c r="U2207" t="str">
        <f t="shared" si="4089"/>
        <v/>
      </c>
      <c r="V2207" t="str">
        <f t="shared" si="4089"/>
        <v/>
      </c>
      <c r="W2207" t="str">
        <f t="shared" si="4089"/>
        <v/>
      </c>
      <c r="X2207" s="63"/>
      <c r="Y2207" s="287">
        <f t="shared" si="4058"/>
        <v>8.1648351648351634E-3</v>
      </c>
      <c r="Z2207" s="288">
        <f t="shared" si="4059"/>
        <v>0.99501732639343843</v>
      </c>
      <c r="AA2207" s="288">
        <f t="shared" si="4060"/>
        <v>0.98942679266022626</v>
      </c>
      <c r="AB2207" s="289">
        <f t="shared" si="3009"/>
        <v>2206</v>
      </c>
      <c r="AC2207" s="290">
        <f t="shared" si="4061"/>
        <v>2.1935269550848535E-3</v>
      </c>
      <c r="AD2207" s="284">
        <f t="shared" si="4079"/>
        <v>5.5905337332121663E-3</v>
      </c>
      <c r="AE2207" s="291">
        <f t="shared" si="4062"/>
        <v>3.3970067781273127E-3</v>
      </c>
      <c r="AF2207" s="213">
        <f t="shared" si="4063"/>
        <v>5.6502752651170435E-3</v>
      </c>
      <c r="AG2207" s="213">
        <f t="shared" ref="AG2207:AG2213" si="4090">IF(A2208&gt;A2207,(AC2207-AC2206)/AC2206, (AC2207-AC2208)/AC2208)</f>
        <v>-0.47917420010310358</v>
      </c>
      <c r="AH2207" s="292">
        <f t="shared" si="4064"/>
        <v>1.6147356816536374E-3</v>
      </c>
      <c r="AI2207" s="293">
        <f t="shared" si="4065"/>
        <v>2201.3286672976369</v>
      </c>
      <c r="AJ2207" s="294">
        <f t="shared" si="4080"/>
        <v>-1.9999999999999907E-2</v>
      </c>
      <c r="AK2207" s="294">
        <f t="shared" si="4086"/>
        <v>0</v>
      </c>
      <c r="AL2207" s="294">
        <f t="shared" si="4066"/>
        <v>-1.9999999999999907E-2</v>
      </c>
      <c r="AM2207" s="295">
        <f t="shared" si="4084"/>
        <v>1.2500000000000002E-2</v>
      </c>
      <c r="AN2207" s="295">
        <f t="shared" si="4067"/>
        <v>-1.3571428571428576E-2</v>
      </c>
      <c r="AO2207" s="288">
        <f t="shared" si="4068"/>
        <v>0.92105263157894723</v>
      </c>
      <c r="AP2207" s="296">
        <f t="shared" si="4069"/>
        <v>47.945205479452056</v>
      </c>
      <c r="AQ2207" s="285"/>
      <c r="AR2207" s="285">
        <f t="shared" si="4070"/>
        <v>-0.5999999999999982</v>
      </c>
      <c r="AS2207" s="286">
        <f t="shared" si="4071"/>
        <v>-51840.599999999846</v>
      </c>
      <c r="AT2207" s="103">
        <f t="shared" si="4072"/>
        <v>4.952375560317121E-3</v>
      </c>
      <c r="AU2207" s="294">
        <f t="shared" si="4073"/>
        <v>0.98499999999999999</v>
      </c>
      <c r="AV2207" s="213">
        <f t="shared" si="4074"/>
        <v>-0.60584195981995859</v>
      </c>
      <c r="AW2207" s="298">
        <f t="shared" si="4075"/>
        <v>2.5510204081632563E-2</v>
      </c>
      <c r="AX2207" s="297">
        <f t="shared" si="4085"/>
        <v>4.4309492376304093E-3</v>
      </c>
      <c r="AY2207" s="213">
        <f t="shared" si="4076"/>
        <v>-0.31122816272441944</v>
      </c>
      <c r="AZ2207" s="255"/>
      <c r="BA2207" s="255"/>
      <c r="BB2207" s="255"/>
      <c r="BC2207" s="255"/>
      <c r="BD2207" s="255"/>
      <c r="BE2207" s="255"/>
      <c r="BF2207" s="255"/>
      <c r="BG2207" s="255"/>
      <c r="BH2207" s="255"/>
      <c r="BI2207" s="255"/>
      <c r="BJ2207" s="255"/>
      <c r="BK2207" s="255"/>
      <c r="BL2207" s="255"/>
      <c r="BM2207" s="255"/>
      <c r="BN2207" s="255"/>
      <c r="BO2207" s="255"/>
      <c r="BP2207" s="255"/>
      <c r="BQ2207" s="255"/>
      <c r="BR2207" s="255"/>
      <c r="BS2207" s="255"/>
      <c r="BT2207" s="255"/>
      <c r="BU2207" s="255"/>
      <c r="BV2207" s="255"/>
      <c r="BW2207" s="255"/>
      <c r="BX2207" s="255"/>
      <c r="BY2207" s="255"/>
      <c r="BZ2207" s="255"/>
      <c r="CA2207" s="255"/>
      <c r="CB2207" s="255"/>
      <c r="CC2207" s="255"/>
      <c r="CD2207" s="255"/>
      <c r="CE2207" s="255"/>
      <c r="CF2207" s="255"/>
      <c r="CG2207" s="255"/>
      <c r="CH2207" s="255"/>
      <c r="CI2207" s="255"/>
      <c r="CJ2207" s="255"/>
      <c r="CK2207" s="255"/>
      <c r="CL2207" s="255"/>
      <c r="CM2207" s="255"/>
      <c r="CN2207" s="255"/>
      <c r="CO2207" s="255"/>
      <c r="CP2207" s="255"/>
      <c r="CQ2207" s="255"/>
      <c r="CR2207" s="255"/>
      <c r="CS2207" s="255"/>
      <c r="CT2207" s="255"/>
      <c r="CU2207" s="255"/>
      <c r="CV2207" s="255"/>
      <c r="CW2207" s="255"/>
      <c r="CX2207" s="255"/>
      <c r="CY2207" s="255"/>
      <c r="CZ2207" s="255"/>
      <c r="DA2207" s="255"/>
      <c r="DB2207" s="255"/>
      <c r="DC2207" s="255"/>
      <c r="DD2207" s="255"/>
      <c r="DE2207" s="255"/>
      <c r="DF2207" s="255"/>
      <c r="DG2207" s="255"/>
      <c r="DH2207" s="255"/>
      <c r="DI2207" s="255"/>
      <c r="DJ2207" s="255"/>
      <c r="DK2207" s="255"/>
      <c r="DL2207" s="255"/>
      <c r="DM2207" s="255"/>
      <c r="DN2207" s="255"/>
      <c r="DO2207" s="255"/>
      <c r="DP2207" s="255"/>
      <c r="DQ2207" s="255"/>
      <c r="DR2207" s="255"/>
      <c r="DS2207" s="255"/>
      <c r="DT2207" s="255"/>
      <c r="DU2207" s="255"/>
      <c r="DV2207" s="255"/>
      <c r="DW2207" s="255"/>
      <c r="DX2207" s="255"/>
      <c r="DY2207" s="255"/>
      <c r="DZ2207" s="255"/>
      <c r="EA2207" s="255"/>
      <c r="EB2207" s="255"/>
      <c r="EC2207" s="255"/>
      <c r="ED2207" s="255"/>
      <c r="EE2207" s="255"/>
      <c r="EF2207" s="255"/>
      <c r="EG2207" s="255"/>
      <c r="EH2207" s="255"/>
      <c r="EI2207" s="255"/>
      <c r="EJ2207" s="255"/>
      <c r="EK2207" s="255"/>
      <c r="EL2207" s="255"/>
      <c r="EM2207" s="255"/>
      <c r="EN2207" s="255"/>
      <c r="EO2207" s="255"/>
      <c r="EP2207" s="255"/>
      <c r="EQ2207" s="255"/>
      <c r="ER2207" s="255"/>
      <c r="ES2207" s="255"/>
      <c r="ET2207" s="255"/>
      <c r="EU2207" s="255"/>
      <c r="EV2207" s="255"/>
      <c r="EW2207" s="255"/>
      <c r="EX2207" s="255"/>
      <c r="EY2207" s="255"/>
      <c r="EZ2207" s="255"/>
      <c r="FA2207" s="255"/>
      <c r="FB2207" s="255"/>
      <c r="FC2207" s="255"/>
      <c r="FD2207" s="255"/>
      <c r="FE2207" s="255"/>
      <c r="FF2207" s="255"/>
      <c r="FG2207" s="255"/>
      <c r="FH2207" s="255"/>
      <c r="FI2207" s="255"/>
      <c r="FJ2207" s="255"/>
      <c r="FK2207" s="255"/>
      <c r="FL2207" s="255"/>
      <c r="FM2207" s="255"/>
      <c r="FN2207" s="255"/>
      <c r="FO2207" s="255"/>
      <c r="FP2207" s="255"/>
      <c r="FQ2207" s="255"/>
      <c r="FR2207" s="255"/>
      <c r="FS2207" s="255"/>
      <c r="FT2207" s="255"/>
      <c r="FU2207" s="255"/>
      <c r="FV2207" s="255"/>
      <c r="FW2207" s="255"/>
      <c r="FX2207" s="255"/>
      <c r="FY2207" s="255"/>
      <c r="FZ2207" s="255"/>
      <c r="GA2207" s="255"/>
      <c r="GB2207" s="255"/>
      <c r="GC2207" s="255"/>
      <c r="GD2207" s="255"/>
      <c r="GE2207" s="255"/>
      <c r="GF2207" s="255"/>
      <c r="GG2207" s="255"/>
      <c r="GH2207" s="255"/>
      <c r="GI2207" s="255"/>
      <c r="GJ2207" s="255"/>
      <c r="GK2207" s="255"/>
      <c r="GL2207" s="255"/>
      <c r="GM2207" s="255"/>
      <c r="GN2207" s="255"/>
      <c r="GO2207" s="255"/>
      <c r="GP2207" s="255"/>
      <c r="GQ2207" s="255"/>
      <c r="GR2207" s="255"/>
      <c r="GS2207" s="255"/>
      <c r="GT2207" s="255"/>
      <c r="GU2207" s="255"/>
      <c r="GV2207" s="255"/>
      <c r="GW2207" s="255"/>
      <c r="GX2207" s="255"/>
      <c r="GY2207" s="255"/>
      <c r="GZ2207" s="255"/>
      <c r="HA2207" s="255"/>
      <c r="HB2207" s="255"/>
      <c r="HC2207" s="255"/>
      <c r="HD2207" s="255"/>
      <c r="HE2207" s="255"/>
      <c r="HF2207" s="255"/>
      <c r="HG2207" s="255"/>
      <c r="HH2207" s="255"/>
      <c r="HI2207" s="255"/>
      <c r="HJ2207" s="255"/>
      <c r="HK2207" s="255"/>
      <c r="HL2207" s="255"/>
      <c r="HM2207" s="255"/>
      <c r="HN2207" s="255"/>
      <c r="HO2207" s="255"/>
      <c r="HP2207" s="255"/>
      <c r="HQ2207" s="255"/>
      <c r="HR2207" s="255"/>
      <c r="HS2207" s="255"/>
      <c r="HT2207" s="255"/>
      <c r="HU2207" s="255"/>
      <c r="HV2207" s="255"/>
      <c r="HW2207" s="255"/>
      <c r="HX2207" s="255"/>
      <c r="HY2207" s="255"/>
      <c r="HZ2207" s="255"/>
      <c r="IA2207" s="255"/>
      <c r="IB2207" s="255"/>
      <c r="IC2207" s="255"/>
      <c r="ID2207" s="255"/>
      <c r="IE2207" s="255"/>
      <c r="IF2207" s="255"/>
      <c r="IG2207" s="255"/>
      <c r="IH2207" s="255"/>
      <c r="II2207" s="255"/>
      <c r="IJ2207" s="255"/>
      <c r="IK2207" s="255"/>
      <c r="IL2207" s="255"/>
      <c r="IM2207" s="255"/>
      <c r="IN2207" s="255"/>
      <c r="IO2207" s="255"/>
      <c r="IP2207" s="255"/>
      <c r="IQ2207" s="255"/>
      <c r="IR2207" s="255"/>
      <c r="IS2207" s="255"/>
      <c r="IT2207" s="255"/>
      <c r="IU2207" s="255"/>
      <c r="IV2207" s="255"/>
    </row>
    <row r="2208" spans="1:256">
      <c r="A2208" s="16">
        <v>41551.352141203701</v>
      </c>
      <c r="B2208" s="300">
        <v>6</v>
      </c>
      <c r="C2208" s="5">
        <v>0.98499999999999999</v>
      </c>
      <c r="D2208" s="5">
        <v>0.99</v>
      </c>
      <c r="E2208" s="5">
        <v>0.97</v>
      </c>
      <c r="F2208" s="5">
        <v>0.97</v>
      </c>
      <c r="G2208" s="6">
        <v>80090</v>
      </c>
      <c r="H2208" s="113">
        <f t="shared" si="4078"/>
        <v>0.97</v>
      </c>
      <c r="I2208" s="19">
        <f t="shared" si="4087"/>
        <v>-1.5228426395939101E-2</v>
      </c>
      <c r="J2208" s="8">
        <f t="shared" ref="J2208:J2213" si="4091">(L2208)+2*STDEVPA(H2189:H2208)</f>
        <v>1.0773474752668808</v>
      </c>
      <c r="K2208" s="8">
        <f t="shared" ref="K2208:K2213" si="4092">(L2208)-(2*STDEVPA(H2189:H2208))</f>
        <v>0.89515252473311868</v>
      </c>
      <c r="L2208" s="8">
        <f t="shared" ref="L2208:L2213" si="4093">AVERAGE(H2189:H2208)</f>
        <v>0.98624999999999974</v>
      </c>
      <c r="M2208" s="19">
        <f t="shared" ref="M2208:M2213" si="4094">(J2208-K2208)/K2208</f>
        <v>0.20353509094786035</v>
      </c>
      <c r="N2208" s="19">
        <f t="shared" si="4081"/>
        <v>-6.9435904377647878E-2</v>
      </c>
      <c r="O2208" s="19">
        <f t="shared" si="4082"/>
        <v>-1.0670867772739337E-2</v>
      </c>
      <c r="P2208" s="19">
        <f t="shared" si="4088"/>
        <v>1.8132868908921165E-3</v>
      </c>
      <c r="Q2208" s="303">
        <v>159</v>
      </c>
      <c r="R2208" s="306">
        <v>78273.487999999998</v>
      </c>
      <c r="S2208" s="66">
        <f t="shared" ref="S2208:S2213" si="4095">R2208/Q2208</f>
        <v>492.28608805031445</v>
      </c>
      <c r="T2208" t="str">
        <f t="shared" si="4089"/>
        <v/>
      </c>
      <c r="U2208" t="str">
        <f t="shared" si="4089"/>
        <v/>
      </c>
      <c r="V2208" t="str">
        <f t="shared" si="4089"/>
        <v/>
      </c>
      <c r="W2208" t="str">
        <f t="shared" si="4089"/>
        <v/>
      </c>
      <c r="X2208" s="63"/>
      <c r="Y2208" s="219">
        <f t="shared" ref="Y2208:Y2213" si="4096">SLOPE(H2195:H2208,AB2195:AB2208)</f>
        <v>7.5054945054945001E-3</v>
      </c>
      <c r="Z2208" s="78">
        <f t="shared" ref="Z2208:Z2213" si="4097">Z2207+(0.154*(F2208-Z2207))</f>
        <v>0.99116465812884891</v>
      </c>
      <c r="AA2208" s="78">
        <f t="shared" ref="AA2208:AA2213" si="4098">AA2207+(0.074*(F2208-AA2207))</f>
        <v>0.98798921000336948</v>
      </c>
      <c r="AB2208" s="74">
        <f t="shared" si="3009"/>
        <v>2207</v>
      </c>
      <c r="AC2208" s="80">
        <f t="shared" ref="AC2208:AC2213" si="4099">AD2208-AE2208</f>
        <v>-1.7724692211830645E-4</v>
      </c>
      <c r="AD2208" s="79">
        <f t="shared" si="4079"/>
        <v>3.1754481254794298E-3</v>
      </c>
      <c r="AE2208" s="81">
        <f t="shared" ref="AE2208:AE2213" si="4100">AE2207+(0.2*(AD2208-AE2207))</f>
        <v>3.3526950475977362E-3</v>
      </c>
      <c r="AF2208" s="19">
        <f t="shared" ref="AF2208:AF2213" si="4101">AD2208/AA2208</f>
        <v>3.214051422149236E-3</v>
      </c>
      <c r="AG2208" s="93">
        <f t="shared" si="4090"/>
        <v>-1.0808045334056311</v>
      </c>
      <c r="AH2208" s="91">
        <f t="shared" ref="AH2208:AH2213" si="4102">SLOPE(AC2195:AC2208,AB2195:AB2208)</f>
        <v>1.6583158383065833E-3</v>
      </c>
      <c r="AI2208" s="96">
        <f t="shared" ref="AI2208:AI2213" si="4103">INTERCEPT(AB2195:AB2208,AC2195:AC2208)</f>
        <v>2202.1657739039915</v>
      </c>
      <c r="AJ2208" s="5">
        <f t="shared" si="4080"/>
        <v>-1.5000000000000013E-2</v>
      </c>
      <c r="AK2208" s="5">
        <f t="shared" si="4086"/>
        <v>0</v>
      </c>
      <c r="AL2208" s="5">
        <f t="shared" ref="AL2208:AL2213" si="4104">IF(AJ2208&lt;0,AJ2208,0)</f>
        <v>-1.5000000000000013E-2</v>
      </c>
      <c r="AM2208" s="95">
        <f t="shared" si="4084"/>
        <v>1.2500000000000002E-2</v>
      </c>
      <c r="AN2208" s="95">
        <f t="shared" ref="AN2208:AN2213" si="4105">(AVERAGE(AL2195:AL2208))</f>
        <v>-1.1785714285714288E-2</v>
      </c>
      <c r="AO2208" s="78">
        <f t="shared" ref="AO2208:AO2213" si="4106">ABS(AM2208/AN2208)</f>
        <v>1.0606060606060606</v>
      </c>
      <c r="AP2208" s="296">
        <f t="shared" ref="AP2208:AP2213" si="4107">IF(AN2208=0,100,100-(100/(1+AO2208)))</f>
        <v>51.470588235294116</v>
      </c>
      <c r="AQ2208" s="8"/>
      <c r="AR2208" s="8">
        <f t="shared" ref="AR2208:AR2213" si="4108">IF(ISERROR(((F2208-E2208)-(D2208-F2208))/(D2208-E2208)),0,((F2208-E2208)-(D2208-F2208))/(D2208-E2208))</f>
        <v>-1</v>
      </c>
      <c r="AS2208" s="114">
        <f t="shared" ref="AS2208:AS2213" si="4109">IF(ISERROR(AR2208*G2208),0,AR2208*G2208)</f>
        <v>-80090</v>
      </c>
      <c r="AT2208" s="103">
        <f t="shared" ref="AT2208:AT2213" si="4110">SUM(AS2189:AS2208)/SUM(G2189:G2208)</f>
        <v>-3.1436198436849756E-2</v>
      </c>
      <c r="AU2208" s="5">
        <f t="shared" ref="AU2208:AU2213" si="4111">F2208</f>
        <v>0.97</v>
      </c>
      <c r="AV2208" s="93">
        <f t="shared" ref="AV2208:AV2213" si="4112">AS2208/R2208</f>
        <v>-1.0232072448336531</v>
      </c>
      <c r="AW2208" s="210">
        <f t="shared" ref="AW2208:AW2213" si="4113">(D2208-E2208)/E2208</f>
        <v>2.0618556701030948E-2</v>
      </c>
      <c r="AX2208" s="276">
        <f t="shared" si="4085"/>
        <v>1.8142458912675714E-3</v>
      </c>
      <c r="AY2208" s="19">
        <f t="shared" si="4076"/>
        <v>-0.59055141596751914</v>
      </c>
      <c r="AZ2208" s="255"/>
      <c r="BA2208" s="255"/>
      <c r="BB2208" s="255"/>
      <c r="BC2208" s="255"/>
      <c r="BD2208" s="255"/>
      <c r="BE2208" s="255"/>
      <c r="BF2208" s="255"/>
      <c r="BG2208" s="255"/>
      <c r="BH2208" s="255"/>
      <c r="BI2208" s="255"/>
      <c r="BJ2208" s="255"/>
      <c r="BK2208" s="255"/>
      <c r="BL2208" s="255"/>
      <c r="BM2208" s="255"/>
      <c r="BN2208" s="255"/>
      <c r="BO2208" s="255"/>
      <c r="BP2208" s="255"/>
      <c r="BQ2208" s="255"/>
      <c r="BR2208" s="255"/>
      <c r="BS2208" s="255"/>
      <c r="BT2208" s="255"/>
      <c r="BU2208" s="255"/>
      <c r="BV2208" s="255"/>
      <c r="BW2208" s="255"/>
      <c r="BX2208" s="255"/>
      <c r="BY2208" s="255"/>
      <c r="BZ2208" s="255"/>
      <c r="CA2208" s="255"/>
      <c r="CB2208" s="255"/>
      <c r="CC2208" s="255"/>
      <c r="CD2208" s="255"/>
      <c r="CE2208" s="255"/>
      <c r="CF2208" s="255"/>
      <c r="CG2208" s="255"/>
      <c r="CH2208" s="255"/>
      <c r="CI2208" s="255"/>
      <c r="CJ2208" s="255"/>
      <c r="CK2208" s="255"/>
      <c r="CL2208" s="255"/>
      <c r="CM2208" s="255"/>
      <c r="CN2208" s="255"/>
      <c r="CO2208" s="255"/>
      <c r="CP2208" s="255"/>
      <c r="CQ2208" s="255"/>
      <c r="CR2208" s="255"/>
      <c r="CS2208" s="255"/>
      <c r="CT2208" s="255"/>
      <c r="CU2208" s="255"/>
      <c r="CV2208" s="255"/>
      <c r="CW2208" s="255"/>
      <c r="CX2208" s="255"/>
      <c r="CY2208" s="255"/>
      <c r="CZ2208" s="255"/>
      <c r="DA2208" s="255"/>
      <c r="DB2208" s="255"/>
      <c r="DC2208" s="255"/>
      <c r="DD2208" s="255"/>
      <c r="DE2208" s="255"/>
      <c r="DF2208" s="255"/>
      <c r="DG2208" s="255"/>
      <c r="DH2208" s="255"/>
      <c r="DI2208" s="255"/>
      <c r="DJ2208" s="255"/>
      <c r="DK2208" s="255"/>
      <c r="DL2208" s="255"/>
      <c r="DM2208" s="255"/>
      <c r="DN2208" s="255"/>
      <c r="DO2208" s="255"/>
      <c r="DP2208" s="255"/>
      <c r="DQ2208" s="255"/>
      <c r="DR2208" s="255"/>
      <c r="DS2208" s="255"/>
      <c r="DT2208" s="255"/>
      <c r="DU2208" s="255"/>
      <c r="DV2208" s="255"/>
      <c r="DW2208" s="255"/>
      <c r="DX2208" s="255"/>
      <c r="DY2208" s="255"/>
      <c r="DZ2208" s="255"/>
      <c r="EA2208" s="255"/>
      <c r="EB2208" s="255"/>
      <c r="EC2208" s="255"/>
      <c r="ED2208" s="255"/>
      <c r="EE2208" s="255"/>
      <c r="EF2208" s="255"/>
      <c r="EG2208" s="255"/>
      <c r="EH2208" s="255"/>
      <c r="EI2208" s="255"/>
      <c r="EJ2208" s="255"/>
      <c r="EK2208" s="255"/>
      <c r="EL2208" s="255"/>
      <c r="EM2208" s="255"/>
      <c r="EN2208" s="255"/>
      <c r="EO2208" s="255"/>
      <c r="EP2208" s="255"/>
      <c r="EQ2208" s="255"/>
      <c r="ER2208" s="255"/>
      <c r="ES2208" s="255"/>
      <c r="ET2208" s="255"/>
      <c r="EU2208" s="255"/>
      <c r="EV2208" s="255"/>
      <c r="EW2208" s="255"/>
      <c r="EX2208" s="255"/>
      <c r="EY2208" s="255"/>
      <c r="EZ2208" s="255"/>
      <c r="FA2208" s="255"/>
      <c r="FB2208" s="255"/>
      <c r="FC2208" s="255"/>
      <c r="FD2208" s="255"/>
      <c r="FE2208" s="255"/>
      <c r="FF2208" s="255"/>
      <c r="FG2208" s="255"/>
      <c r="FH2208" s="255"/>
      <c r="FI2208" s="255"/>
      <c r="FJ2208" s="255"/>
      <c r="FK2208" s="255"/>
      <c r="FL2208" s="255"/>
      <c r="FM2208" s="255"/>
      <c r="FN2208" s="255"/>
      <c r="FO2208" s="255"/>
      <c r="FP2208" s="255"/>
      <c r="FQ2208" s="255"/>
      <c r="FR2208" s="255"/>
      <c r="FS2208" s="255"/>
      <c r="FT2208" s="255"/>
      <c r="FU2208" s="255"/>
      <c r="FV2208" s="255"/>
      <c r="FW2208" s="255"/>
      <c r="FX2208" s="255"/>
      <c r="FY2208" s="255"/>
      <c r="FZ2208" s="255"/>
      <c r="GA2208" s="255"/>
      <c r="GB2208" s="255"/>
      <c r="GC2208" s="255"/>
      <c r="GD2208" s="255"/>
      <c r="GE2208" s="255"/>
      <c r="GF2208" s="255"/>
      <c r="GG2208" s="255"/>
      <c r="GH2208" s="255"/>
      <c r="GI2208" s="255"/>
      <c r="GJ2208" s="255"/>
      <c r="GK2208" s="255"/>
      <c r="GL2208" s="255"/>
      <c r="GM2208" s="255"/>
      <c r="GN2208" s="255"/>
      <c r="GO2208" s="255"/>
      <c r="GP2208" s="255"/>
      <c r="GQ2208" s="255"/>
      <c r="GR2208" s="255"/>
      <c r="GS2208" s="255"/>
      <c r="GT2208" s="255"/>
      <c r="GU2208" s="255"/>
      <c r="GV2208" s="255"/>
      <c r="GW2208" s="255"/>
      <c r="GX2208" s="255"/>
      <c r="GY2208" s="255"/>
      <c r="GZ2208" s="255"/>
      <c r="HA2208" s="255"/>
      <c r="HB2208" s="255"/>
      <c r="HC2208" s="255"/>
      <c r="HD2208" s="255"/>
      <c r="HE2208" s="255"/>
      <c r="HF2208" s="255"/>
      <c r="HG2208" s="255"/>
      <c r="HH2208" s="255"/>
      <c r="HI2208" s="255"/>
      <c r="HJ2208" s="255"/>
      <c r="HK2208" s="255"/>
      <c r="HL2208" s="255"/>
      <c r="HM2208" s="255"/>
      <c r="HN2208" s="255"/>
      <c r="HO2208" s="255"/>
      <c r="HP2208" s="255"/>
      <c r="HQ2208" s="255"/>
      <c r="HR2208" s="255"/>
      <c r="HS2208" s="255"/>
      <c r="HT2208" s="255"/>
      <c r="HU2208" s="255"/>
      <c r="HV2208" s="255"/>
      <c r="HW2208" s="255"/>
      <c r="HX2208" s="255"/>
      <c r="HY2208" s="255"/>
      <c r="HZ2208" s="255"/>
      <c r="IA2208" s="255"/>
      <c r="IB2208" s="255"/>
      <c r="IC2208" s="255"/>
      <c r="ID2208" s="255"/>
      <c r="IE2208" s="255"/>
      <c r="IF2208" s="255"/>
      <c r="IG2208" s="255"/>
      <c r="IH2208" s="255"/>
      <c r="II2208" s="255"/>
      <c r="IJ2208" s="255"/>
      <c r="IK2208" s="255"/>
      <c r="IL2208" s="255"/>
      <c r="IM2208" s="255"/>
      <c r="IN2208" s="255"/>
      <c r="IO2208" s="255"/>
      <c r="IP2208" s="255"/>
      <c r="IQ2208" s="255"/>
      <c r="IR2208" s="255"/>
      <c r="IS2208" s="255"/>
      <c r="IT2208" s="255"/>
      <c r="IU2208" s="255"/>
      <c r="IV2208" s="255"/>
    </row>
    <row r="2209" spans="1:256" ht="13">
      <c r="A2209" s="16">
        <v>41554.558321759258</v>
      </c>
      <c r="B2209" s="300">
        <v>2</v>
      </c>
      <c r="C2209" s="5">
        <v>0.98</v>
      </c>
      <c r="D2209" s="5">
        <v>0.98</v>
      </c>
      <c r="E2209" s="5">
        <v>0.95499999999999996</v>
      </c>
      <c r="F2209" s="5">
        <v>0.96499999999999997</v>
      </c>
      <c r="G2209" s="6">
        <v>116224</v>
      </c>
      <c r="H2209" s="113">
        <f t="shared" si="4078"/>
        <v>0.96499999999999997</v>
      </c>
      <c r="I2209" s="19">
        <f t="shared" si="4087"/>
        <v>-5.1546391752577371E-3</v>
      </c>
      <c r="J2209" s="8">
        <f t="shared" si="4091"/>
        <v>1.0639216497665112</v>
      </c>
      <c r="K2209" s="8">
        <f t="shared" si="4092"/>
        <v>0.89807835023348814</v>
      </c>
      <c r="L2209" s="8">
        <f t="shared" si="4093"/>
        <v>0.98099999999999965</v>
      </c>
      <c r="M2209" s="19">
        <f t="shared" si="4094"/>
        <v>0.18466462251306473</v>
      </c>
      <c r="N2209" s="19">
        <f t="shared" si="4081"/>
        <v>-9.2713587356932331E-2</v>
      </c>
      <c r="O2209" s="19">
        <f t="shared" si="4082"/>
        <v>-1.2461926916423866E-2</v>
      </c>
      <c r="P2209" s="19">
        <f t="shared" si="4088"/>
        <v>3.2685217541466114E-3</v>
      </c>
      <c r="Q2209" s="303">
        <v>53</v>
      </c>
      <c r="R2209" s="306">
        <v>111761.327</v>
      </c>
      <c r="S2209" s="66">
        <f t="shared" si="4095"/>
        <v>2108.704283018868</v>
      </c>
      <c r="T2209" t="str">
        <f t="shared" ref="T2209:W2210" si="4114">IF(C2209&gt;$J2209,"BrokeBandUpper", IF(C2209&lt;$K2209,"BrokeBandLower", ""))</f>
        <v/>
      </c>
      <c r="U2209" t="str">
        <f t="shared" si="4114"/>
        <v/>
      </c>
      <c r="V2209" t="str">
        <f t="shared" si="4114"/>
        <v/>
      </c>
      <c r="W2209" t="str">
        <f t="shared" si="4114"/>
        <v/>
      </c>
      <c r="X2209" s="63"/>
      <c r="Y2209" s="287">
        <f t="shared" si="4096"/>
        <v>4.3516483516483464E-3</v>
      </c>
      <c r="Z2209" s="288">
        <f t="shared" si="4097"/>
        <v>0.98713530077700617</v>
      </c>
      <c r="AA2209" s="288">
        <f t="shared" si="4098"/>
        <v>0.98628800846312015</v>
      </c>
      <c r="AB2209" s="289">
        <f t="shared" si="3009"/>
        <v>2208</v>
      </c>
      <c r="AC2209" s="290">
        <f t="shared" si="4099"/>
        <v>-2.0043221869693669E-3</v>
      </c>
      <c r="AD2209" s="284">
        <f t="shared" si="4079"/>
        <v>8.4729231388602777E-4</v>
      </c>
      <c r="AE2209" s="291">
        <f t="shared" si="4100"/>
        <v>2.8516145008553946E-3</v>
      </c>
      <c r="AF2209" s="213">
        <f t="shared" si="4101"/>
        <v>8.590719005154672E-4</v>
      </c>
      <c r="AG2209" s="213">
        <f t="shared" si="4090"/>
        <v>10.308078938778683</v>
      </c>
      <c r="AH2209" s="292">
        <f t="shared" si="4102"/>
        <v>1.4007189076402924E-3</v>
      </c>
      <c r="AI2209" s="293">
        <f t="shared" si="4103"/>
        <v>2202.7434621601337</v>
      </c>
      <c r="AJ2209" s="294">
        <f t="shared" si="4080"/>
        <v>-5.0000000000000044E-3</v>
      </c>
      <c r="AK2209" s="294">
        <f t="shared" si="4086"/>
        <v>0</v>
      </c>
      <c r="AL2209" s="294">
        <f t="shared" si="4104"/>
        <v>-5.0000000000000044E-3</v>
      </c>
      <c r="AM2209" s="295">
        <f t="shared" si="4084"/>
        <v>1.2500000000000002E-2</v>
      </c>
      <c r="AN2209" s="295">
        <f t="shared" si="4105"/>
        <v>-7.1428571428571496E-3</v>
      </c>
      <c r="AO2209" s="288">
        <f t="shared" si="4106"/>
        <v>1.7499999999999987</v>
      </c>
      <c r="AP2209" s="296">
        <f t="shared" si="4107"/>
        <v>63.636363636363619</v>
      </c>
      <c r="AQ2209" s="285"/>
      <c r="AR2209" s="285">
        <f t="shared" si="4108"/>
        <v>-0.2</v>
      </c>
      <c r="AS2209" s="286">
        <f t="shared" si="4109"/>
        <v>-23244.800000000003</v>
      </c>
      <c r="AT2209" s="103">
        <f t="shared" si="4110"/>
        <v>-4.1527896546015054E-2</v>
      </c>
      <c r="AU2209" s="294">
        <f t="shared" si="4111"/>
        <v>0.96499999999999997</v>
      </c>
      <c r="AV2209" s="213">
        <f t="shared" si="4112"/>
        <v>-0.20798607733066735</v>
      </c>
      <c r="AW2209" s="298">
        <f t="shared" si="4113"/>
        <v>2.6178010471204213E-2</v>
      </c>
      <c r="AX2209" s="297">
        <f t="shared" si="4085"/>
        <v>-3.0658720180064974E-4</v>
      </c>
      <c r="AY2209" s="213">
        <f t="shared" si="4076"/>
        <v>-1.1689887811108362</v>
      </c>
      <c r="AZ2209" s="255"/>
      <c r="BA2209" s="255"/>
      <c r="BB2209" s="255"/>
      <c r="BC2209" s="255"/>
      <c r="BD2209" s="255"/>
      <c r="BE2209" s="255"/>
      <c r="BF2209" s="255"/>
      <c r="BG2209" s="255"/>
      <c r="BH2209" s="255"/>
      <c r="BI2209" s="255"/>
      <c r="BJ2209" s="255"/>
      <c r="BK2209" s="255"/>
      <c r="BL2209" s="255"/>
      <c r="BM2209" s="255"/>
      <c r="BN2209" s="255"/>
      <c r="BO2209" s="255"/>
      <c r="BP2209" s="255"/>
      <c r="BQ2209" s="255"/>
      <c r="BR2209" s="255"/>
      <c r="BS2209" s="255"/>
      <c r="BT2209" s="255"/>
      <c r="BU2209" s="255"/>
      <c r="BV2209" s="255"/>
      <c r="BW2209" s="255"/>
      <c r="BX2209" s="255"/>
      <c r="BY2209" s="255"/>
      <c r="BZ2209" s="255"/>
      <c r="CA2209" s="255"/>
      <c r="CB2209" s="255"/>
      <c r="CC2209" s="255"/>
      <c r="CD2209" s="255"/>
      <c r="CE2209" s="255"/>
      <c r="CF2209" s="255"/>
      <c r="CG2209" s="255"/>
      <c r="CH2209" s="255"/>
      <c r="CI2209" s="255"/>
      <c r="CJ2209" s="255"/>
      <c r="CK2209" s="255"/>
      <c r="CL2209" s="255"/>
      <c r="CM2209" s="255"/>
      <c r="CN2209" s="255"/>
      <c r="CO2209" s="255"/>
      <c r="CP2209" s="255"/>
      <c r="CQ2209" s="255"/>
      <c r="CR2209" s="255"/>
      <c r="CS2209" s="255"/>
      <c r="CT2209" s="255"/>
      <c r="CU2209" s="255"/>
      <c r="CV2209" s="255"/>
      <c r="CW2209" s="255"/>
      <c r="CX2209" s="255"/>
      <c r="CY2209" s="255"/>
      <c r="CZ2209" s="255"/>
      <c r="DA2209" s="255"/>
      <c r="DB2209" s="255"/>
      <c r="DC2209" s="255"/>
      <c r="DD2209" s="255"/>
      <c r="DE2209" s="255"/>
      <c r="DF2209" s="255"/>
      <c r="DG2209" s="255"/>
      <c r="DH2209" s="255"/>
      <c r="DI2209" s="255"/>
      <c r="DJ2209" s="255"/>
      <c r="DK2209" s="255"/>
      <c r="DL2209" s="255"/>
      <c r="DM2209" s="255"/>
      <c r="DN2209" s="255"/>
      <c r="DO2209" s="255"/>
      <c r="DP2209" s="255"/>
      <c r="DQ2209" s="255"/>
      <c r="DR2209" s="255"/>
      <c r="DS2209" s="255"/>
      <c r="DT2209" s="255"/>
      <c r="DU2209" s="255"/>
      <c r="DV2209" s="255"/>
      <c r="DW2209" s="255"/>
      <c r="DX2209" s="255"/>
      <c r="DY2209" s="255"/>
      <c r="DZ2209" s="255"/>
      <c r="EA2209" s="255"/>
      <c r="EB2209" s="255"/>
      <c r="EC2209" s="255"/>
      <c r="ED2209" s="255"/>
      <c r="EE2209" s="255"/>
      <c r="EF2209" s="255"/>
      <c r="EG2209" s="255"/>
      <c r="EH2209" s="255"/>
      <c r="EI2209" s="255"/>
      <c r="EJ2209" s="255"/>
      <c r="EK2209" s="255"/>
      <c r="EL2209" s="255"/>
      <c r="EM2209" s="255"/>
      <c r="EN2209" s="255"/>
      <c r="EO2209" s="255"/>
      <c r="EP2209" s="255"/>
      <c r="EQ2209" s="255"/>
      <c r="ER2209" s="255"/>
      <c r="ES2209" s="255"/>
      <c r="ET2209" s="255"/>
      <c r="EU2209" s="255"/>
      <c r="EV2209" s="255"/>
      <c r="EW2209" s="255"/>
      <c r="EX2209" s="255"/>
      <c r="EY2209" s="255"/>
      <c r="EZ2209" s="255"/>
      <c r="FA2209" s="255"/>
      <c r="FB2209" s="255"/>
      <c r="FC2209" s="255"/>
      <c r="FD2209" s="255"/>
      <c r="FE2209" s="255"/>
      <c r="FF2209" s="255"/>
      <c r="FG2209" s="255"/>
      <c r="FH2209" s="255"/>
      <c r="FI2209" s="255"/>
      <c r="FJ2209" s="255"/>
      <c r="FK2209" s="255"/>
      <c r="FL2209" s="255"/>
      <c r="FM2209" s="255"/>
      <c r="FN2209" s="255"/>
      <c r="FO2209" s="255"/>
      <c r="FP2209" s="255"/>
      <c r="FQ2209" s="255"/>
      <c r="FR2209" s="255"/>
      <c r="FS2209" s="255"/>
      <c r="FT2209" s="255"/>
      <c r="FU2209" s="255"/>
      <c r="FV2209" s="255"/>
      <c r="FW2209" s="255"/>
      <c r="FX2209" s="255"/>
      <c r="FY2209" s="255"/>
      <c r="FZ2209" s="255"/>
      <c r="GA2209" s="255"/>
      <c r="GB2209" s="255"/>
      <c r="GC2209" s="255"/>
      <c r="GD2209" s="255"/>
      <c r="GE2209" s="255"/>
      <c r="GF2209" s="255"/>
      <c r="GG2209" s="255"/>
      <c r="GH2209" s="255"/>
      <c r="GI2209" s="255"/>
      <c r="GJ2209" s="255"/>
      <c r="GK2209" s="255"/>
      <c r="GL2209" s="255"/>
      <c r="GM2209" s="255"/>
      <c r="GN2209" s="255"/>
      <c r="GO2209" s="255"/>
      <c r="GP2209" s="255"/>
      <c r="GQ2209" s="255"/>
      <c r="GR2209" s="255"/>
      <c r="GS2209" s="255"/>
      <c r="GT2209" s="255"/>
      <c r="GU2209" s="255"/>
      <c r="GV2209" s="255"/>
      <c r="GW2209" s="255"/>
      <c r="GX2209" s="255"/>
      <c r="GY2209" s="255"/>
      <c r="GZ2209" s="255"/>
      <c r="HA2209" s="255"/>
      <c r="HB2209" s="255"/>
      <c r="HC2209" s="255"/>
      <c r="HD2209" s="255"/>
      <c r="HE2209" s="255"/>
      <c r="HF2209" s="255"/>
      <c r="HG2209" s="255"/>
      <c r="HH2209" s="255"/>
      <c r="HI2209" s="255"/>
      <c r="HJ2209" s="255"/>
      <c r="HK2209" s="255"/>
      <c r="HL2209" s="255"/>
      <c r="HM2209" s="255"/>
      <c r="HN2209" s="255"/>
      <c r="HO2209" s="255"/>
      <c r="HP2209" s="255"/>
      <c r="HQ2209" s="255"/>
      <c r="HR2209" s="255"/>
      <c r="HS2209" s="255"/>
      <c r="HT2209" s="255"/>
      <c r="HU2209" s="255"/>
      <c r="HV2209" s="255"/>
      <c r="HW2209" s="255"/>
      <c r="HX2209" s="255"/>
      <c r="HY2209" s="255"/>
      <c r="HZ2209" s="255"/>
      <c r="IA2209" s="255"/>
      <c r="IB2209" s="255"/>
      <c r="IC2209" s="255"/>
      <c r="ID2209" s="255"/>
      <c r="IE2209" s="255"/>
      <c r="IF2209" s="255"/>
      <c r="IG2209" s="255"/>
      <c r="IH2209" s="255"/>
      <c r="II2209" s="255"/>
      <c r="IJ2209" s="255"/>
      <c r="IK2209" s="255"/>
      <c r="IL2209" s="255"/>
      <c r="IM2209" s="255"/>
      <c r="IN2209" s="255"/>
      <c r="IO2209" s="255"/>
      <c r="IP2209" s="255"/>
      <c r="IQ2209" s="255"/>
      <c r="IR2209" s="255"/>
      <c r="IS2209" s="255"/>
      <c r="IT2209" s="255"/>
      <c r="IU2209" s="255"/>
      <c r="IV2209" s="255"/>
    </row>
    <row r="2210" spans="1:256">
      <c r="A2210" s="16">
        <v>41555.445081018515</v>
      </c>
      <c r="B2210" s="300">
        <v>3</v>
      </c>
      <c r="C2210" s="5">
        <v>0.96499999999999997</v>
      </c>
      <c r="D2210" s="5">
        <v>0.96499999999999997</v>
      </c>
      <c r="E2210" s="5">
        <v>0.95</v>
      </c>
      <c r="F2210" s="5">
        <v>0.95199999999999996</v>
      </c>
      <c r="G2210" s="6">
        <v>17959</v>
      </c>
      <c r="H2210" s="113">
        <f t="shared" ref="H2210:H2215" si="4115">F2210</f>
        <v>0.95199999999999996</v>
      </c>
      <c r="I2210" s="19">
        <f t="shared" si="4087"/>
        <v>-1.3471502590673588E-2</v>
      </c>
      <c r="J2210" s="8">
        <f t="shared" si="4091"/>
        <v>1.0634818216301956</v>
      </c>
      <c r="K2210" s="8">
        <f t="shared" si="4092"/>
        <v>0.89571817836980372</v>
      </c>
      <c r="L2210" s="8">
        <f t="shared" si="4093"/>
        <v>0.97959999999999958</v>
      </c>
      <c r="M2210" s="19">
        <f t="shared" si="4094"/>
        <v>0.18729511950479741</v>
      </c>
      <c r="N2210" s="19">
        <f t="shared" si="4081"/>
        <v>1.4244726228200937E-2</v>
      </c>
      <c r="O2210" s="19">
        <f t="shared" si="4082"/>
        <v>-4.1340275048649104E-4</v>
      </c>
      <c r="P2210" s="19">
        <f t="shared" si="4088"/>
        <v>-2.6280244513975995E-3</v>
      </c>
      <c r="Q2210" s="303">
        <v>162</v>
      </c>
      <c r="R2210" s="306">
        <v>17179.887999999999</v>
      </c>
      <c r="S2210" s="66">
        <f t="shared" si="4095"/>
        <v>106.04869135802468</v>
      </c>
      <c r="T2210" t="str">
        <f t="shared" si="4114"/>
        <v/>
      </c>
      <c r="U2210" t="str">
        <f t="shared" si="4114"/>
        <v/>
      </c>
      <c r="V2210" t="str">
        <f t="shared" si="4114"/>
        <v/>
      </c>
      <c r="W2210" t="str">
        <f t="shared" si="4114"/>
        <v/>
      </c>
      <c r="X2210" s="63"/>
      <c r="Y2210" s="219">
        <f t="shared" si="4096"/>
        <v>9.9120879120878419E-4</v>
      </c>
      <c r="Z2210" s="78">
        <f t="shared" si="4097"/>
        <v>0.98172446445734718</v>
      </c>
      <c r="AA2210" s="78">
        <f t="shared" si="4098"/>
        <v>0.98375069583684926</v>
      </c>
      <c r="AB2210" s="74">
        <f t="shared" si="3009"/>
        <v>2209</v>
      </c>
      <c r="AC2210" s="80">
        <f t="shared" si="4099"/>
        <v>-3.9022767042859842E-3</v>
      </c>
      <c r="AD2210" s="79">
        <f t="shared" ref="AD2210:AD2215" si="4116">Z2210-AA2210</f>
        <v>-2.0262313795020859E-3</v>
      </c>
      <c r="AE2210" s="81">
        <f t="shared" si="4100"/>
        <v>1.8760453247838986E-3</v>
      </c>
      <c r="AF2210" s="19">
        <f t="shared" si="4101"/>
        <v>-2.059700072464424E-3</v>
      </c>
      <c r="AG2210" s="93">
        <f t="shared" si="4090"/>
        <v>0.9469308525623904</v>
      </c>
      <c r="AH2210" s="91">
        <f t="shared" si="4102"/>
        <v>9.5146250483120335E-4</v>
      </c>
      <c r="AI2210" s="96">
        <f t="shared" si="4103"/>
        <v>2203.2790960228253</v>
      </c>
      <c r="AJ2210" s="5">
        <f t="shared" ref="AJ2210:AJ2215" si="4117">F2210-F2209</f>
        <v>-1.3000000000000012E-2</v>
      </c>
      <c r="AK2210" s="5">
        <f t="shared" si="4086"/>
        <v>0</v>
      </c>
      <c r="AL2210" s="5">
        <f t="shared" si="4104"/>
        <v>-1.3000000000000012E-2</v>
      </c>
      <c r="AM2210" s="95">
        <f t="shared" si="4084"/>
        <v>1.142857142857143E-2</v>
      </c>
      <c r="AN2210" s="95">
        <f t="shared" si="4105"/>
        <v>-8.0714285714285783E-3</v>
      </c>
      <c r="AO2210" s="78">
        <f t="shared" si="4106"/>
        <v>1.4159292035398221</v>
      </c>
      <c r="AP2210" s="296">
        <f t="shared" si="4107"/>
        <v>58.608058608058592</v>
      </c>
      <c r="AQ2210" s="8"/>
      <c r="AR2210" s="8">
        <f t="shared" si="4108"/>
        <v>-0.73333333333333328</v>
      </c>
      <c r="AS2210" s="114">
        <f t="shared" si="4109"/>
        <v>-13169.933333333332</v>
      </c>
      <c r="AT2210" s="103">
        <f t="shared" si="4110"/>
        <v>-1.1508096820541172E-3</v>
      </c>
      <c r="AU2210" s="5">
        <f t="shared" si="4111"/>
        <v>0.95199999999999996</v>
      </c>
      <c r="AV2210" s="93">
        <f t="shared" si="4112"/>
        <v>-0.76659017412298225</v>
      </c>
      <c r="AW2210" s="210">
        <f t="shared" si="4113"/>
        <v>1.5789473684210541E-2</v>
      </c>
      <c r="AX2210" s="276">
        <f t="shared" si="4085"/>
        <v>-1.5623348411355636E-3</v>
      </c>
      <c r="AY2210" s="19">
        <f t="shared" ref="AY2210:AY2217" si="4118">IF((AX2210&gt;AX2209),ABS(AX2210-AX2209)/ABS(AX2209),-1*ABS(AX2210-AX2209)/ABS(AX2209))</f>
        <v>-4.0958906045642136</v>
      </c>
      <c r="AZ2210" s="255"/>
      <c r="BA2210" s="255"/>
      <c r="BB2210" s="255"/>
      <c r="BC2210" s="255"/>
      <c r="BD2210" s="255"/>
      <c r="BE2210" s="255"/>
      <c r="BF2210" s="255"/>
      <c r="BG2210" s="255"/>
      <c r="BH2210" s="255"/>
      <c r="BI2210" s="255"/>
      <c r="BJ2210" s="255"/>
      <c r="BK2210" s="255"/>
      <c r="BL2210" s="255"/>
      <c r="BM2210" s="255"/>
      <c r="BN2210" s="255"/>
      <c r="BO2210" s="255"/>
      <c r="BP2210" s="255"/>
      <c r="BQ2210" s="255"/>
      <c r="BR2210" s="255"/>
      <c r="BS2210" s="255"/>
      <c r="BT2210" s="255"/>
      <c r="BU2210" s="255"/>
      <c r="BV2210" s="255"/>
      <c r="BW2210" s="255"/>
      <c r="BX2210" s="255"/>
      <c r="BY2210" s="255"/>
      <c r="BZ2210" s="255"/>
      <c r="CA2210" s="255"/>
      <c r="CB2210" s="255"/>
      <c r="CC2210" s="255"/>
      <c r="CD2210" s="255"/>
      <c r="CE2210" s="255"/>
      <c r="CF2210" s="255"/>
      <c r="CG2210" s="255"/>
      <c r="CH2210" s="255"/>
      <c r="CI2210" s="255"/>
      <c r="CJ2210" s="255"/>
      <c r="CK2210" s="255"/>
      <c r="CL2210" s="255"/>
      <c r="CM2210" s="255"/>
      <c r="CN2210" s="255"/>
      <c r="CO2210" s="255"/>
      <c r="CP2210" s="255"/>
      <c r="CQ2210" s="255"/>
      <c r="CR2210" s="255"/>
      <c r="CS2210" s="255"/>
      <c r="CT2210" s="255"/>
      <c r="CU2210" s="255"/>
      <c r="CV2210" s="255"/>
      <c r="CW2210" s="255"/>
      <c r="CX2210" s="255"/>
      <c r="CY2210" s="255"/>
      <c r="CZ2210" s="255"/>
      <c r="DA2210" s="255"/>
      <c r="DB2210" s="255"/>
      <c r="DC2210" s="255"/>
      <c r="DD2210" s="255"/>
      <c r="DE2210" s="255"/>
      <c r="DF2210" s="255"/>
      <c r="DG2210" s="255"/>
      <c r="DH2210" s="255"/>
      <c r="DI2210" s="255"/>
      <c r="DJ2210" s="255"/>
      <c r="DK2210" s="255"/>
      <c r="DL2210" s="255"/>
      <c r="DM2210" s="255"/>
      <c r="DN2210" s="255"/>
      <c r="DO2210" s="255"/>
      <c r="DP2210" s="255"/>
      <c r="DQ2210" s="255"/>
      <c r="DR2210" s="255"/>
      <c r="DS2210" s="255"/>
      <c r="DT2210" s="255"/>
      <c r="DU2210" s="255"/>
      <c r="DV2210" s="255"/>
      <c r="DW2210" s="255"/>
      <c r="DX2210" s="255"/>
      <c r="DY2210" s="255"/>
      <c r="DZ2210" s="255"/>
      <c r="EA2210" s="255"/>
      <c r="EB2210" s="255"/>
      <c r="EC2210" s="255"/>
      <c r="ED2210" s="255"/>
      <c r="EE2210" s="255"/>
      <c r="EF2210" s="255"/>
      <c r="EG2210" s="255"/>
      <c r="EH2210" s="255"/>
      <c r="EI2210" s="255"/>
      <c r="EJ2210" s="255"/>
      <c r="EK2210" s="255"/>
      <c r="EL2210" s="255"/>
      <c r="EM2210" s="255"/>
      <c r="EN2210" s="255"/>
      <c r="EO2210" s="255"/>
      <c r="EP2210" s="255"/>
      <c r="EQ2210" s="255"/>
      <c r="ER2210" s="255"/>
      <c r="ES2210" s="255"/>
      <c r="ET2210" s="255"/>
      <c r="EU2210" s="255"/>
      <c r="EV2210" s="255"/>
      <c r="EW2210" s="255"/>
      <c r="EX2210" s="255"/>
      <c r="EY2210" s="255"/>
      <c r="EZ2210" s="255"/>
      <c r="FA2210" s="255"/>
      <c r="FB2210" s="255"/>
      <c r="FC2210" s="255"/>
      <c r="FD2210" s="255"/>
      <c r="FE2210" s="255"/>
      <c r="FF2210" s="255"/>
      <c r="FG2210" s="255"/>
      <c r="FH2210" s="255"/>
      <c r="FI2210" s="255"/>
      <c r="FJ2210" s="255"/>
      <c r="FK2210" s="255"/>
      <c r="FL2210" s="255"/>
      <c r="FM2210" s="255"/>
      <c r="FN2210" s="255"/>
      <c r="FO2210" s="255"/>
      <c r="FP2210" s="255"/>
      <c r="FQ2210" s="255"/>
      <c r="FR2210" s="255"/>
      <c r="FS2210" s="255"/>
      <c r="FT2210" s="255"/>
      <c r="FU2210" s="255"/>
      <c r="FV2210" s="255"/>
      <c r="FW2210" s="255"/>
      <c r="FX2210" s="255"/>
      <c r="FY2210" s="255"/>
      <c r="FZ2210" s="255"/>
      <c r="GA2210" s="255"/>
      <c r="GB2210" s="255"/>
      <c r="GC2210" s="255"/>
      <c r="GD2210" s="255"/>
      <c r="GE2210" s="255"/>
      <c r="GF2210" s="255"/>
      <c r="GG2210" s="255"/>
      <c r="GH2210" s="255"/>
      <c r="GI2210" s="255"/>
      <c r="GJ2210" s="255"/>
      <c r="GK2210" s="255"/>
      <c r="GL2210" s="255"/>
      <c r="GM2210" s="255"/>
      <c r="GN2210" s="255"/>
      <c r="GO2210" s="255"/>
      <c r="GP2210" s="255"/>
      <c r="GQ2210" s="255"/>
      <c r="GR2210" s="255"/>
      <c r="GS2210" s="255"/>
      <c r="GT2210" s="255"/>
      <c r="GU2210" s="255"/>
      <c r="GV2210" s="255"/>
      <c r="GW2210" s="255"/>
      <c r="GX2210" s="255"/>
      <c r="GY2210" s="255"/>
      <c r="GZ2210" s="255"/>
      <c r="HA2210" s="255"/>
      <c r="HB2210" s="255"/>
      <c r="HC2210" s="255"/>
      <c r="HD2210" s="255"/>
      <c r="HE2210" s="255"/>
      <c r="HF2210" s="255"/>
      <c r="HG2210" s="255"/>
      <c r="HH2210" s="255"/>
      <c r="HI2210" s="255"/>
      <c r="HJ2210" s="255"/>
      <c r="HK2210" s="255"/>
      <c r="HL2210" s="255"/>
      <c r="HM2210" s="255"/>
      <c r="HN2210" s="255"/>
      <c r="HO2210" s="255"/>
      <c r="HP2210" s="255"/>
      <c r="HQ2210" s="255"/>
      <c r="HR2210" s="255"/>
      <c r="HS2210" s="255"/>
      <c r="HT2210" s="255"/>
      <c r="HU2210" s="255"/>
      <c r="HV2210" s="255"/>
      <c r="HW2210" s="255"/>
      <c r="HX2210" s="255"/>
      <c r="HY2210" s="255"/>
      <c r="HZ2210" s="255"/>
      <c r="IA2210" s="255"/>
      <c r="IB2210" s="255"/>
      <c r="IC2210" s="255"/>
      <c r="ID2210" s="255"/>
      <c r="IE2210" s="255"/>
      <c r="IF2210" s="255"/>
      <c r="IG2210" s="255"/>
      <c r="IH2210" s="255"/>
      <c r="II2210" s="255"/>
      <c r="IJ2210" s="255"/>
      <c r="IK2210" s="255"/>
      <c r="IL2210" s="255"/>
      <c r="IM2210" s="255"/>
      <c r="IN2210" s="255"/>
      <c r="IO2210" s="255"/>
      <c r="IP2210" s="255"/>
      <c r="IQ2210" s="255"/>
      <c r="IR2210" s="255"/>
      <c r="IS2210" s="255"/>
      <c r="IT2210" s="255"/>
      <c r="IU2210" s="255"/>
      <c r="IV2210" s="255"/>
    </row>
    <row r="2211" spans="1:256" ht="13">
      <c r="A2211" s="16">
        <v>41556.353182870371</v>
      </c>
      <c r="B2211" s="300">
        <v>4</v>
      </c>
      <c r="C2211" s="5">
        <v>0.95</v>
      </c>
      <c r="D2211" s="5">
        <v>0.96</v>
      </c>
      <c r="E2211" s="5">
        <v>0.95</v>
      </c>
      <c r="F2211" s="5">
        <v>0.95499999999999996</v>
      </c>
      <c r="G2211" s="6">
        <v>61911</v>
      </c>
      <c r="H2211" s="113">
        <f t="shared" si="4115"/>
        <v>0.95499999999999996</v>
      </c>
      <c r="I2211" s="19">
        <f t="shared" si="4087"/>
        <v>3.1512605042016838E-3</v>
      </c>
      <c r="J2211" s="8">
        <f t="shared" si="4091"/>
        <v>1.0613363679414696</v>
      </c>
      <c r="K2211" s="8">
        <f t="shared" si="4092"/>
        <v>0.89336363205852942</v>
      </c>
      <c r="L2211" s="8">
        <f t="shared" si="4093"/>
        <v>0.9773499999999995</v>
      </c>
      <c r="M2211" s="19">
        <f t="shared" si="4094"/>
        <v>0.18802280488616899</v>
      </c>
      <c r="N2211" s="19">
        <f t="shared" si="4081"/>
        <v>3.8852340802876064E-3</v>
      </c>
      <c r="O2211" s="19">
        <f t="shared" si="4082"/>
        <v>-2.0173863295916525E-3</v>
      </c>
      <c r="P2211" s="19">
        <f t="shared" si="4088"/>
        <v>-2.6286686684862674E-3</v>
      </c>
      <c r="Q2211" s="303">
        <v>121</v>
      </c>
      <c r="R2211" s="306">
        <v>58981.321000000004</v>
      </c>
      <c r="S2211" s="66">
        <f t="shared" si="4095"/>
        <v>487.44893388429756</v>
      </c>
      <c r="T2211" t="str">
        <f t="shared" ref="T2211:W2212" si="4119">IF(C2211&gt;$J2211,"BrokeBandUpper", IF(C2211&lt;$K2211,"BrokeBandLower", ""))</f>
        <v/>
      </c>
      <c r="U2211" t="str">
        <f t="shared" si="4119"/>
        <v/>
      </c>
      <c r="V2211" t="str">
        <f t="shared" si="4119"/>
        <v/>
      </c>
      <c r="W2211" t="str">
        <f t="shared" si="4119"/>
        <v/>
      </c>
      <c r="X2211" s="63"/>
      <c r="Y2211" s="287">
        <f t="shared" si="4096"/>
        <v>-1.8307692307692363E-3</v>
      </c>
      <c r="Z2211" s="288">
        <f t="shared" si="4097"/>
        <v>0.97760889693091568</v>
      </c>
      <c r="AA2211" s="288">
        <f t="shared" si="4098"/>
        <v>0.98162314434492237</v>
      </c>
      <c r="AB2211" s="289">
        <f t="shared" si="3009"/>
        <v>2210</v>
      </c>
      <c r="AC2211" s="290">
        <f t="shared" si="4099"/>
        <v>-4.7122341910324694E-3</v>
      </c>
      <c r="AD2211" s="284">
        <f t="shared" si="4116"/>
        <v>-4.0142474140066886E-3</v>
      </c>
      <c r="AE2211" s="291">
        <f t="shared" si="4100"/>
        <v>6.9798677702578101E-4</v>
      </c>
      <c r="AF2211" s="213">
        <f t="shared" si="4101"/>
        <v>-4.0893976849797706E-3</v>
      </c>
      <c r="AG2211" s="213">
        <f t="shared" si="4090"/>
        <v>0.20756023934870771</v>
      </c>
      <c r="AH2211" s="292">
        <f t="shared" si="4102"/>
        <v>4.3794078361956214E-4</v>
      </c>
      <c r="AI2211" s="293">
        <f t="shared" si="4103"/>
        <v>2203.8272512027597</v>
      </c>
      <c r="AJ2211" s="294">
        <f t="shared" si="4117"/>
        <v>3.0000000000000027E-3</v>
      </c>
      <c r="AK2211" s="294">
        <f t="shared" si="4086"/>
        <v>3.0000000000000027E-3</v>
      </c>
      <c r="AL2211" s="294">
        <f t="shared" si="4104"/>
        <v>0</v>
      </c>
      <c r="AM2211" s="295">
        <f t="shared" ref="AM2211:AM2216" si="4120">(AVERAGE(AK2198:AK2211))</f>
        <v>1.0214285714285716E-2</v>
      </c>
      <c r="AN2211" s="295">
        <f t="shared" si="4105"/>
        <v>-8.0714285714285783E-3</v>
      </c>
      <c r="AO2211" s="288">
        <f t="shared" si="4106"/>
        <v>1.2654867256637159</v>
      </c>
      <c r="AP2211" s="296">
        <f t="shared" si="4107"/>
        <v>55.859374999999979</v>
      </c>
      <c r="AQ2211" s="285"/>
      <c r="AR2211" s="285">
        <f t="shared" si="4108"/>
        <v>0</v>
      </c>
      <c r="AS2211" s="286">
        <f t="shared" si="4109"/>
        <v>0</v>
      </c>
      <c r="AT2211" s="103">
        <f t="shared" si="4110"/>
        <v>-0.12060784916069725</v>
      </c>
      <c r="AU2211" s="294">
        <f t="shared" si="4111"/>
        <v>0.95499999999999996</v>
      </c>
      <c r="AV2211" s="213">
        <f t="shared" si="4112"/>
        <v>0</v>
      </c>
      <c r="AW2211" s="298">
        <f t="shared" si="4113"/>
        <v>1.0526315789473694E-2</v>
      </c>
      <c r="AX2211" s="297">
        <f t="shared" ref="AX2211:AX2216" si="4121">SLOPE(M2198:M2211,AB2198:AB2211)</f>
        <v>-2.2998292676935004E-3</v>
      </c>
      <c r="AY2211" s="213">
        <f t="shared" si="4118"/>
        <v>-0.47204632908391014</v>
      </c>
      <c r="AZ2211" s="255"/>
      <c r="BA2211" s="255"/>
      <c r="BB2211" s="255"/>
      <c r="BC2211" s="255"/>
      <c r="BD2211" s="255"/>
      <c r="BE2211" s="255"/>
      <c r="BF2211" s="255"/>
      <c r="BG2211" s="255"/>
      <c r="BH2211" s="255"/>
      <c r="BI2211" s="255"/>
      <c r="BJ2211" s="255"/>
      <c r="BK2211" s="255"/>
      <c r="BL2211" s="255"/>
      <c r="BM2211" s="255"/>
      <c r="BN2211" s="255"/>
      <c r="BO2211" s="255"/>
      <c r="BP2211" s="255"/>
      <c r="BQ2211" s="255"/>
      <c r="BR2211" s="255"/>
      <c r="BS2211" s="255"/>
      <c r="BT2211" s="255"/>
      <c r="BU2211" s="255"/>
      <c r="BV2211" s="255"/>
      <c r="BW2211" s="255"/>
      <c r="BX2211" s="255"/>
      <c r="BY2211" s="255"/>
      <c r="BZ2211" s="255"/>
      <c r="CA2211" s="255"/>
      <c r="CB2211" s="255"/>
      <c r="CC2211" s="255"/>
      <c r="CD2211" s="255"/>
      <c r="CE2211" s="255"/>
      <c r="CF2211" s="255"/>
      <c r="CG2211" s="255"/>
      <c r="CH2211" s="255"/>
      <c r="CI2211" s="255"/>
      <c r="CJ2211" s="255"/>
      <c r="CK2211" s="255"/>
      <c r="CL2211" s="255"/>
      <c r="CM2211" s="255"/>
      <c r="CN2211" s="255"/>
      <c r="CO2211" s="255"/>
      <c r="CP2211" s="255"/>
      <c r="CQ2211" s="255"/>
      <c r="CR2211" s="255"/>
      <c r="CS2211" s="255"/>
      <c r="CT2211" s="255"/>
      <c r="CU2211" s="255"/>
      <c r="CV2211" s="255"/>
      <c r="CW2211" s="255"/>
      <c r="CX2211" s="255"/>
      <c r="CY2211" s="255"/>
      <c r="CZ2211" s="255"/>
      <c r="DA2211" s="255"/>
      <c r="DB2211" s="255"/>
      <c r="DC2211" s="255"/>
      <c r="DD2211" s="255"/>
      <c r="DE2211" s="255"/>
      <c r="DF2211" s="255"/>
      <c r="DG2211" s="255"/>
      <c r="DH2211" s="255"/>
      <c r="DI2211" s="255"/>
      <c r="DJ2211" s="255"/>
      <c r="DK2211" s="255"/>
      <c r="DL2211" s="255"/>
      <c r="DM2211" s="255"/>
      <c r="DN2211" s="255"/>
      <c r="DO2211" s="255"/>
      <c r="DP2211" s="255"/>
      <c r="DQ2211" s="255"/>
      <c r="DR2211" s="255"/>
      <c r="DS2211" s="255"/>
      <c r="DT2211" s="255"/>
      <c r="DU2211" s="255"/>
      <c r="DV2211" s="255"/>
      <c r="DW2211" s="255"/>
      <c r="DX2211" s="255"/>
      <c r="DY2211" s="255"/>
      <c r="DZ2211" s="255"/>
      <c r="EA2211" s="255"/>
      <c r="EB2211" s="255"/>
      <c r="EC2211" s="255"/>
      <c r="ED2211" s="255"/>
      <c r="EE2211" s="255"/>
      <c r="EF2211" s="255"/>
      <c r="EG2211" s="255"/>
      <c r="EH2211" s="255"/>
      <c r="EI2211" s="255"/>
      <c r="EJ2211" s="255"/>
      <c r="EK2211" s="255"/>
      <c r="EL2211" s="255"/>
      <c r="EM2211" s="255"/>
      <c r="EN2211" s="255"/>
      <c r="EO2211" s="255"/>
      <c r="EP2211" s="255"/>
      <c r="EQ2211" s="255"/>
      <c r="ER2211" s="255"/>
      <c r="ES2211" s="255"/>
      <c r="ET2211" s="255"/>
      <c r="EU2211" s="255"/>
      <c r="EV2211" s="255"/>
      <c r="EW2211" s="255"/>
      <c r="EX2211" s="255"/>
      <c r="EY2211" s="255"/>
      <c r="EZ2211" s="255"/>
      <c r="FA2211" s="255"/>
      <c r="FB2211" s="255"/>
      <c r="FC2211" s="255"/>
      <c r="FD2211" s="255"/>
      <c r="FE2211" s="255"/>
      <c r="FF2211" s="255"/>
      <c r="FG2211" s="255"/>
      <c r="FH2211" s="255"/>
      <c r="FI2211" s="255"/>
      <c r="FJ2211" s="255"/>
      <c r="FK2211" s="255"/>
      <c r="FL2211" s="255"/>
      <c r="FM2211" s="255"/>
      <c r="FN2211" s="255"/>
      <c r="FO2211" s="255"/>
      <c r="FP2211" s="255"/>
      <c r="FQ2211" s="255"/>
      <c r="FR2211" s="255"/>
      <c r="FS2211" s="255"/>
      <c r="FT2211" s="255"/>
      <c r="FU2211" s="255"/>
      <c r="FV2211" s="255"/>
      <c r="FW2211" s="255"/>
      <c r="FX2211" s="255"/>
      <c r="FY2211" s="255"/>
      <c r="FZ2211" s="255"/>
      <c r="GA2211" s="255"/>
      <c r="GB2211" s="255"/>
      <c r="GC2211" s="255"/>
      <c r="GD2211" s="255"/>
      <c r="GE2211" s="255"/>
      <c r="GF2211" s="255"/>
      <c r="GG2211" s="255"/>
      <c r="GH2211" s="255"/>
      <c r="GI2211" s="255"/>
      <c r="GJ2211" s="255"/>
      <c r="GK2211" s="255"/>
      <c r="GL2211" s="255"/>
      <c r="GM2211" s="255"/>
      <c r="GN2211" s="255"/>
      <c r="GO2211" s="255"/>
      <c r="GP2211" s="255"/>
      <c r="GQ2211" s="255"/>
      <c r="GR2211" s="255"/>
      <c r="GS2211" s="255"/>
      <c r="GT2211" s="255"/>
      <c r="GU2211" s="255"/>
      <c r="GV2211" s="255"/>
      <c r="GW2211" s="255"/>
      <c r="GX2211" s="255"/>
      <c r="GY2211" s="255"/>
      <c r="GZ2211" s="255"/>
      <c r="HA2211" s="255"/>
      <c r="HB2211" s="255"/>
      <c r="HC2211" s="255"/>
      <c r="HD2211" s="255"/>
      <c r="HE2211" s="255"/>
      <c r="HF2211" s="255"/>
      <c r="HG2211" s="255"/>
      <c r="HH2211" s="255"/>
      <c r="HI2211" s="255"/>
      <c r="HJ2211" s="255"/>
      <c r="HK2211" s="255"/>
      <c r="HL2211" s="255"/>
      <c r="HM2211" s="255"/>
      <c r="HN2211" s="255"/>
      <c r="HO2211" s="255"/>
      <c r="HP2211" s="255"/>
      <c r="HQ2211" s="255"/>
      <c r="HR2211" s="255"/>
      <c r="HS2211" s="255"/>
      <c r="HT2211" s="255"/>
      <c r="HU2211" s="255"/>
      <c r="HV2211" s="255"/>
      <c r="HW2211" s="255"/>
      <c r="HX2211" s="255"/>
      <c r="HY2211" s="255"/>
      <c r="HZ2211" s="255"/>
      <c r="IA2211" s="255"/>
      <c r="IB2211" s="255"/>
      <c r="IC2211" s="255"/>
      <c r="ID2211" s="255"/>
      <c r="IE2211" s="255"/>
      <c r="IF2211" s="255"/>
      <c r="IG2211" s="255"/>
      <c r="IH2211" s="255"/>
      <c r="II2211" s="255"/>
      <c r="IJ2211" s="255"/>
      <c r="IK2211" s="255"/>
      <c r="IL2211" s="255"/>
      <c r="IM2211" s="255"/>
      <c r="IN2211" s="255"/>
      <c r="IO2211" s="255"/>
      <c r="IP2211" s="255"/>
      <c r="IQ2211" s="255"/>
      <c r="IR2211" s="255"/>
      <c r="IS2211" s="255"/>
      <c r="IT2211" s="255"/>
      <c r="IU2211" s="255"/>
      <c r="IV2211" s="255"/>
    </row>
    <row r="2212" spans="1:256">
      <c r="A2212" s="16">
        <v>41557.366446759261</v>
      </c>
      <c r="B2212" s="300">
        <v>5</v>
      </c>
      <c r="C2212" s="5">
        <v>0.95499999999999996</v>
      </c>
      <c r="D2212" s="5">
        <v>0.95499999999999996</v>
      </c>
      <c r="E2212" s="5">
        <v>0.91</v>
      </c>
      <c r="F2212" s="5">
        <v>0.91500000000000004</v>
      </c>
      <c r="G2212" s="6">
        <v>410648</v>
      </c>
      <c r="H2212" s="113">
        <f t="shared" si="4115"/>
        <v>0.91500000000000004</v>
      </c>
      <c r="I2212" s="19">
        <f t="shared" si="4087"/>
        <v>-4.1884816753926621E-2</v>
      </c>
      <c r="J2212" s="8">
        <f t="shared" si="4091"/>
        <v>1.0517995073876683</v>
      </c>
      <c r="K2212" s="8">
        <f t="shared" si="4092"/>
        <v>0.88940049261233156</v>
      </c>
      <c r="L2212" s="8">
        <f t="shared" si="4093"/>
        <v>0.97059999999999991</v>
      </c>
      <c r="M2212" s="19">
        <f t="shared" si="4094"/>
        <v>0.18259379899637918</v>
      </c>
      <c r="N2212" s="19">
        <f t="shared" ref="N2212:N2218" si="4122">IF(A2213&gt;A2212,(M2212-M2211)/M2211, (M2212-M2213)/M2213)</f>
        <v>-2.8874188389416858E-2</v>
      </c>
      <c r="O2212" s="19">
        <f t="shared" ref="O2212:O2218" si="4123">IF(A2213&gt;A2212,(J2212-J2211)/J2211, (J2212-J2213)/J2213)</f>
        <v>-8.9857097541080917E-3</v>
      </c>
      <c r="P2212" s="19">
        <f t="shared" si="4088"/>
        <v>-4.43619966604843E-3</v>
      </c>
      <c r="Q2212" s="303">
        <v>114</v>
      </c>
      <c r="R2212" s="306">
        <v>383275.80300000001</v>
      </c>
      <c r="S2212" s="66">
        <f t="shared" si="4095"/>
        <v>3362.0684473684214</v>
      </c>
      <c r="T2212" t="str">
        <f t="shared" si="4119"/>
        <v/>
      </c>
      <c r="U2212" t="str">
        <f t="shared" si="4119"/>
        <v/>
      </c>
      <c r="V2212" t="str">
        <f t="shared" si="4119"/>
        <v/>
      </c>
      <c r="W2212" t="str">
        <f t="shared" si="4119"/>
        <v/>
      </c>
      <c r="X2212" s="63"/>
      <c r="Y2212" s="219">
        <f t="shared" si="4096"/>
        <v>-5.9274725274725297E-3</v>
      </c>
      <c r="Z2212" s="78">
        <f t="shared" si="4097"/>
        <v>0.96796712680355468</v>
      </c>
      <c r="AA2212" s="78">
        <f t="shared" si="4098"/>
        <v>0.97669303166339816</v>
      </c>
      <c r="AB2212" s="74">
        <f t="shared" si="3009"/>
        <v>2211</v>
      </c>
      <c r="AC2212" s="80">
        <f t="shared" si="4099"/>
        <v>-7.5391133094954094E-3</v>
      </c>
      <c r="AD2212" s="79">
        <f t="shared" si="4116"/>
        <v>-8.7259048598434807E-3</v>
      </c>
      <c r="AE2212" s="81">
        <f t="shared" si="4100"/>
        <v>-1.1867915503480716E-3</v>
      </c>
      <c r="AF2212" s="19">
        <f t="shared" si="4101"/>
        <v>-8.9341324008245064E-3</v>
      </c>
      <c r="AG2212" s="93">
        <f t="shared" si="4090"/>
        <v>0.59990208547838741</v>
      </c>
      <c r="AH2212" s="91">
        <f t="shared" si="4102"/>
        <v>-1.715098179005427E-4</v>
      </c>
      <c r="AI2212" s="96">
        <f t="shared" si="4103"/>
        <v>2204.3786544605505</v>
      </c>
      <c r="AJ2212" s="5">
        <f t="shared" si="4117"/>
        <v>-3.9999999999999925E-2</v>
      </c>
      <c r="AK2212" s="5">
        <f t="shared" si="4086"/>
        <v>0</v>
      </c>
      <c r="AL2212" s="5">
        <f t="shared" si="4104"/>
        <v>-3.9999999999999925E-2</v>
      </c>
      <c r="AM2212" s="95">
        <f t="shared" si="4120"/>
        <v>1.0214285714285716E-2</v>
      </c>
      <c r="AN2212" s="95">
        <f t="shared" si="4105"/>
        <v>-1.092857142857143E-2</v>
      </c>
      <c r="AO2212" s="78">
        <f t="shared" si="4106"/>
        <v>0.934640522875817</v>
      </c>
      <c r="AP2212" s="296">
        <f t="shared" si="4107"/>
        <v>48.310810810810814</v>
      </c>
      <c r="AQ2212" s="8"/>
      <c r="AR2212" s="8">
        <f t="shared" si="4108"/>
        <v>-0.77777777777777724</v>
      </c>
      <c r="AS2212" s="114">
        <f t="shared" si="4109"/>
        <v>-319392.88888888864</v>
      </c>
      <c r="AT2212" s="103">
        <f t="shared" si="4110"/>
        <v>-0.23056451070355888</v>
      </c>
      <c r="AU2212" s="5">
        <f t="shared" si="4111"/>
        <v>0.91500000000000004</v>
      </c>
      <c r="AV2212" s="93">
        <f t="shared" si="4112"/>
        <v>-0.83332390510675847</v>
      </c>
      <c r="AW2212" s="210">
        <f t="shared" si="4113"/>
        <v>4.9450549450549372E-2</v>
      </c>
      <c r="AX2212" s="276">
        <f t="shared" si="4121"/>
        <v>-2.9268186994368867E-3</v>
      </c>
      <c r="AY2212" s="19">
        <f t="shared" si="4118"/>
        <v>-0.27262433805453495</v>
      </c>
      <c r="AZ2212" s="255"/>
      <c r="BA2212" s="255"/>
      <c r="BB2212" s="255"/>
      <c r="BC2212" s="255"/>
      <c r="BD2212" s="255"/>
      <c r="BE2212" s="255"/>
      <c r="BF2212" s="255"/>
      <c r="BG2212" s="255"/>
      <c r="BH2212" s="255"/>
      <c r="BI2212" s="255"/>
      <c r="BJ2212" s="255"/>
      <c r="BK2212" s="255"/>
      <c r="BL2212" s="255"/>
      <c r="BM2212" s="255"/>
      <c r="BN2212" s="255"/>
      <c r="BO2212" s="255"/>
      <c r="BP2212" s="255"/>
      <c r="BQ2212" s="255"/>
      <c r="BR2212" s="255"/>
      <c r="BS2212" s="255"/>
      <c r="BT2212" s="255"/>
      <c r="BU2212" s="255"/>
      <c r="BV2212" s="255"/>
      <c r="BW2212" s="255"/>
      <c r="BX2212" s="255"/>
      <c r="BY2212" s="255"/>
      <c r="BZ2212" s="255"/>
      <c r="CA2212" s="255"/>
      <c r="CB2212" s="255"/>
      <c r="CC2212" s="255"/>
      <c r="CD2212" s="255"/>
      <c r="CE2212" s="255"/>
      <c r="CF2212" s="255"/>
      <c r="CG2212" s="255"/>
      <c r="CH2212" s="255"/>
      <c r="CI2212" s="255"/>
      <c r="CJ2212" s="255"/>
      <c r="CK2212" s="255"/>
      <c r="CL2212" s="255"/>
      <c r="CM2212" s="255"/>
      <c r="CN2212" s="255"/>
      <c r="CO2212" s="255"/>
      <c r="CP2212" s="255"/>
      <c r="CQ2212" s="255"/>
      <c r="CR2212" s="255"/>
      <c r="CS2212" s="255"/>
      <c r="CT2212" s="255"/>
      <c r="CU2212" s="255"/>
      <c r="CV2212" s="255"/>
      <c r="CW2212" s="255"/>
      <c r="CX2212" s="255"/>
      <c r="CY2212" s="255"/>
      <c r="CZ2212" s="255"/>
      <c r="DA2212" s="255"/>
      <c r="DB2212" s="255"/>
      <c r="DC2212" s="255"/>
      <c r="DD2212" s="255"/>
      <c r="DE2212" s="255"/>
      <c r="DF2212" s="255"/>
      <c r="DG2212" s="255"/>
      <c r="DH2212" s="255"/>
      <c r="DI2212" s="255"/>
      <c r="DJ2212" s="255"/>
      <c r="DK2212" s="255"/>
      <c r="DL2212" s="255"/>
      <c r="DM2212" s="255"/>
      <c r="DN2212" s="255"/>
      <c r="DO2212" s="255"/>
      <c r="DP2212" s="255"/>
      <c r="DQ2212" s="255"/>
      <c r="DR2212" s="255"/>
      <c r="DS2212" s="255"/>
      <c r="DT2212" s="255"/>
      <c r="DU2212" s="255"/>
      <c r="DV2212" s="255"/>
      <c r="DW2212" s="255"/>
      <c r="DX2212" s="255"/>
      <c r="DY2212" s="255"/>
      <c r="DZ2212" s="255"/>
      <c r="EA2212" s="255"/>
      <c r="EB2212" s="255"/>
      <c r="EC2212" s="255"/>
      <c r="ED2212" s="255"/>
      <c r="EE2212" s="255"/>
      <c r="EF2212" s="255"/>
      <c r="EG2212" s="255"/>
      <c r="EH2212" s="255"/>
      <c r="EI2212" s="255"/>
      <c r="EJ2212" s="255"/>
      <c r="EK2212" s="255"/>
      <c r="EL2212" s="255"/>
      <c r="EM2212" s="255"/>
      <c r="EN2212" s="255"/>
      <c r="EO2212" s="255"/>
      <c r="EP2212" s="255"/>
      <c r="EQ2212" s="255"/>
      <c r="ER2212" s="255"/>
      <c r="ES2212" s="255"/>
      <c r="ET2212" s="255"/>
      <c r="EU2212" s="255"/>
      <c r="EV2212" s="255"/>
      <c r="EW2212" s="255"/>
      <c r="EX2212" s="255"/>
      <c r="EY2212" s="255"/>
      <c r="EZ2212" s="255"/>
      <c r="FA2212" s="255"/>
      <c r="FB2212" s="255"/>
      <c r="FC2212" s="255"/>
      <c r="FD2212" s="255"/>
      <c r="FE2212" s="255"/>
      <c r="FF2212" s="255"/>
      <c r="FG2212" s="255"/>
      <c r="FH2212" s="255"/>
      <c r="FI2212" s="255"/>
      <c r="FJ2212" s="255"/>
      <c r="FK2212" s="255"/>
      <c r="FL2212" s="255"/>
      <c r="FM2212" s="255"/>
      <c r="FN2212" s="255"/>
      <c r="FO2212" s="255"/>
      <c r="FP2212" s="255"/>
      <c r="FQ2212" s="255"/>
      <c r="FR2212" s="255"/>
      <c r="FS2212" s="255"/>
      <c r="FT2212" s="255"/>
      <c r="FU2212" s="255"/>
      <c r="FV2212" s="255"/>
      <c r="FW2212" s="255"/>
      <c r="FX2212" s="255"/>
      <c r="FY2212" s="255"/>
      <c r="FZ2212" s="255"/>
      <c r="GA2212" s="255"/>
      <c r="GB2212" s="255"/>
      <c r="GC2212" s="255"/>
      <c r="GD2212" s="255"/>
      <c r="GE2212" s="255"/>
      <c r="GF2212" s="255"/>
      <c r="GG2212" s="255"/>
      <c r="GH2212" s="255"/>
      <c r="GI2212" s="255"/>
      <c r="GJ2212" s="255"/>
      <c r="GK2212" s="255"/>
      <c r="GL2212" s="255"/>
      <c r="GM2212" s="255"/>
      <c r="GN2212" s="255"/>
      <c r="GO2212" s="255"/>
      <c r="GP2212" s="255"/>
      <c r="GQ2212" s="255"/>
      <c r="GR2212" s="255"/>
      <c r="GS2212" s="255"/>
      <c r="GT2212" s="255"/>
      <c r="GU2212" s="255"/>
      <c r="GV2212" s="255"/>
      <c r="GW2212" s="255"/>
      <c r="GX2212" s="255"/>
      <c r="GY2212" s="255"/>
      <c r="GZ2212" s="255"/>
      <c r="HA2212" s="255"/>
      <c r="HB2212" s="255"/>
      <c r="HC2212" s="255"/>
      <c r="HD2212" s="255"/>
      <c r="HE2212" s="255"/>
      <c r="HF2212" s="255"/>
      <c r="HG2212" s="255"/>
      <c r="HH2212" s="255"/>
      <c r="HI2212" s="255"/>
      <c r="HJ2212" s="255"/>
      <c r="HK2212" s="255"/>
      <c r="HL2212" s="255"/>
      <c r="HM2212" s="255"/>
      <c r="HN2212" s="255"/>
      <c r="HO2212" s="255"/>
      <c r="HP2212" s="255"/>
      <c r="HQ2212" s="255"/>
      <c r="HR2212" s="255"/>
      <c r="HS2212" s="255"/>
      <c r="HT2212" s="255"/>
      <c r="HU2212" s="255"/>
      <c r="HV2212" s="255"/>
      <c r="HW2212" s="255"/>
      <c r="HX2212" s="255"/>
      <c r="HY2212" s="255"/>
      <c r="HZ2212" s="255"/>
      <c r="IA2212" s="255"/>
      <c r="IB2212" s="255"/>
      <c r="IC2212" s="255"/>
      <c r="ID2212" s="255"/>
      <c r="IE2212" s="255"/>
      <c r="IF2212" s="255"/>
      <c r="IG2212" s="255"/>
      <c r="IH2212" s="255"/>
      <c r="II2212" s="255"/>
      <c r="IJ2212" s="255"/>
      <c r="IK2212" s="255"/>
      <c r="IL2212" s="255"/>
      <c r="IM2212" s="255"/>
      <c r="IN2212" s="255"/>
      <c r="IO2212" s="255"/>
      <c r="IP2212" s="255"/>
      <c r="IQ2212" s="255"/>
      <c r="IR2212" s="255"/>
      <c r="IS2212" s="255"/>
      <c r="IT2212" s="255"/>
      <c r="IU2212" s="255"/>
      <c r="IV2212" s="255"/>
    </row>
    <row r="2213" spans="1:256" ht="13">
      <c r="A2213" s="16">
        <v>41558.409062500003</v>
      </c>
      <c r="B2213" s="300">
        <v>6</v>
      </c>
      <c r="C2213" s="5">
        <v>0.91</v>
      </c>
      <c r="D2213" s="5">
        <v>0.91</v>
      </c>
      <c r="E2213" s="5">
        <v>0.9</v>
      </c>
      <c r="F2213" s="5">
        <v>0.90500000000000003</v>
      </c>
      <c r="G2213" s="6">
        <v>238956</v>
      </c>
      <c r="H2213" s="113">
        <f t="shared" si="4115"/>
        <v>0.90500000000000003</v>
      </c>
      <c r="I2213" s="19">
        <f t="shared" si="4087"/>
        <v>-1.0928961748633888E-2</v>
      </c>
      <c r="J2213" s="8">
        <f t="shared" si="4091"/>
        <v>1.0506492334871016</v>
      </c>
      <c r="K2213" s="8">
        <f t="shared" si="4092"/>
        <v>0.88105076651289815</v>
      </c>
      <c r="L2213" s="8">
        <f t="shared" si="4093"/>
        <v>0.96584999999999988</v>
      </c>
      <c r="M2213" s="19">
        <f t="shared" si="4094"/>
        <v>0.19249568063535713</v>
      </c>
      <c r="N2213" s="19">
        <f t="shared" si="4122"/>
        <v>5.4229013763902843E-2</v>
      </c>
      <c r="O2213" s="19">
        <f t="shared" si="4123"/>
        <v>-1.093624680832535E-3</v>
      </c>
      <c r="P2213" s="19">
        <f t="shared" si="4088"/>
        <v>-9.3880385369573358E-3</v>
      </c>
      <c r="Q2213" s="303">
        <v>80</v>
      </c>
      <c r="R2213" s="306">
        <v>216612.49900000001</v>
      </c>
      <c r="S2213" s="66">
        <f t="shared" si="4095"/>
        <v>2707.6562375000003</v>
      </c>
      <c r="T2213" t="str">
        <f t="shared" ref="T2213:W2214" si="4124">IF(C2213&gt;$J2213,"BrokeBandUpper", IF(C2213&lt;$K2213,"BrokeBandLower", ""))</f>
        <v/>
      </c>
      <c r="U2213" t="str">
        <f t="shared" si="4124"/>
        <v/>
      </c>
      <c r="V2213" t="str">
        <f t="shared" si="4124"/>
        <v/>
      </c>
      <c r="W2213" t="str">
        <f t="shared" si="4124"/>
        <v/>
      </c>
      <c r="X2213" s="63"/>
      <c r="Y2213" s="287">
        <f t="shared" si="4096"/>
        <v>-7.134065934065935E-3</v>
      </c>
      <c r="Z2213" s="288">
        <f t="shared" si="4097"/>
        <v>0.95827018927580732</v>
      </c>
      <c r="AA2213" s="288">
        <f t="shared" si="4098"/>
        <v>0.97138774732030675</v>
      </c>
      <c r="AB2213" s="289">
        <f t="shared" si="3009"/>
        <v>2212</v>
      </c>
      <c r="AC2213" s="290">
        <f t="shared" si="4099"/>
        <v>-9.5446131953210896E-3</v>
      </c>
      <c r="AD2213" s="284">
        <f t="shared" si="4116"/>
        <v>-1.3117558044499433E-2</v>
      </c>
      <c r="AE2213" s="291">
        <f t="shared" si="4100"/>
        <v>-3.5729448491783437E-3</v>
      </c>
      <c r="AF2213" s="213">
        <f t="shared" si="4101"/>
        <v>-1.3503936075666838E-2</v>
      </c>
      <c r="AG2213" s="213">
        <f t="shared" si="4090"/>
        <v>0.26601269983563991</v>
      </c>
      <c r="AH2213" s="292">
        <f t="shared" si="4102"/>
        <v>-6.2376459530889079E-4</v>
      </c>
      <c r="AI2213" s="293">
        <f t="shared" si="4103"/>
        <v>2205.0244705379382</v>
      </c>
      <c r="AJ2213" s="294">
        <f t="shared" si="4117"/>
        <v>-1.0000000000000009E-2</v>
      </c>
      <c r="AK2213" s="294">
        <f t="shared" si="4086"/>
        <v>0</v>
      </c>
      <c r="AL2213" s="294">
        <f t="shared" si="4104"/>
        <v>-1.0000000000000009E-2</v>
      </c>
      <c r="AM2213" s="295">
        <f t="shared" si="4120"/>
        <v>3.4285714285714314E-3</v>
      </c>
      <c r="AN2213" s="295">
        <f t="shared" si="4105"/>
        <v>-1.1642857142857146E-2</v>
      </c>
      <c r="AO2213" s="288">
        <f t="shared" si="4106"/>
        <v>0.29447852760736215</v>
      </c>
      <c r="AP2213" s="296">
        <f t="shared" si="4107"/>
        <v>22.748815165876778</v>
      </c>
      <c r="AQ2213" s="285"/>
      <c r="AR2213" s="285">
        <f t="shared" si="4108"/>
        <v>0</v>
      </c>
      <c r="AS2213" s="286">
        <f t="shared" si="4109"/>
        <v>0</v>
      </c>
      <c r="AT2213" s="103">
        <f t="shared" si="4110"/>
        <v>-0.20088701400420853</v>
      </c>
      <c r="AU2213" s="294">
        <f t="shared" si="4111"/>
        <v>0.90500000000000003</v>
      </c>
      <c r="AV2213" s="213">
        <f t="shared" si="4112"/>
        <v>0</v>
      </c>
      <c r="AW2213" s="298">
        <f t="shared" si="4113"/>
        <v>1.111111111111112E-2</v>
      </c>
      <c r="AX2213" s="297">
        <f t="shared" si="4121"/>
        <v>-3.1011475130387203E-3</v>
      </c>
      <c r="AY2213" s="213">
        <f t="shared" si="4118"/>
        <v>-5.9562559729228873E-2</v>
      </c>
      <c r="AZ2213" s="255"/>
      <c r="BA2213" s="255"/>
      <c r="BB2213" s="255"/>
      <c r="BC2213" s="255"/>
      <c r="BD2213" s="255"/>
      <c r="BE2213" s="255"/>
      <c r="BF2213" s="255"/>
      <c r="BG2213" s="255"/>
      <c r="BH2213" s="255"/>
      <c r="BI2213" s="255"/>
      <c r="BJ2213" s="255"/>
      <c r="BK2213" s="255"/>
      <c r="BL2213" s="255"/>
      <c r="BM2213" s="255"/>
      <c r="BN2213" s="255"/>
      <c r="BO2213" s="255"/>
      <c r="BP2213" s="255"/>
      <c r="BQ2213" s="255"/>
      <c r="BR2213" s="255"/>
      <c r="BS2213" s="255"/>
      <c r="BT2213" s="255"/>
      <c r="BU2213" s="255"/>
      <c r="BV2213" s="255"/>
      <c r="BW2213" s="255"/>
      <c r="BX2213" s="255"/>
      <c r="BY2213" s="255"/>
      <c r="BZ2213" s="255"/>
      <c r="CA2213" s="255"/>
      <c r="CB2213" s="255"/>
      <c r="CC2213" s="255"/>
      <c r="CD2213" s="255"/>
      <c r="CE2213" s="255"/>
      <c r="CF2213" s="255"/>
      <c r="CG2213" s="255"/>
      <c r="CH2213" s="255"/>
      <c r="CI2213" s="255"/>
      <c r="CJ2213" s="255"/>
      <c r="CK2213" s="255"/>
      <c r="CL2213" s="255"/>
      <c r="CM2213" s="255"/>
      <c r="CN2213" s="255"/>
      <c r="CO2213" s="255"/>
      <c r="CP2213" s="255"/>
      <c r="CQ2213" s="255"/>
      <c r="CR2213" s="255"/>
      <c r="CS2213" s="255"/>
      <c r="CT2213" s="255"/>
      <c r="CU2213" s="255"/>
      <c r="CV2213" s="255"/>
      <c r="CW2213" s="255"/>
      <c r="CX2213" s="255"/>
      <c r="CY2213" s="255"/>
      <c r="CZ2213" s="255"/>
      <c r="DA2213" s="255"/>
      <c r="DB2213" s="255"/>
      <c r="DC2213" s="255"/>
      <c r="DD2213" s="255"/>
      <c r="DE2213" s="255"/>
      <c r="DF2213" s="255"/>
      <c r="DG2213" s="255"/>
      <c r="DH2213" s="255"/>
      <c r="DI2213" s="255"/>
      <c r="DJ2213" s="255"/>
      <c r="DK2213" s="255"/>
      <c r="DL2213" s="255"/>
      <c r="DM2213" s="255"/>
      <c r="DN2213" s="255"/>
      <c r="DO2213" s="255"/>
      <c r="DP2213" s="255"/>
      <c r="DQ2213" s="255"/>
      <c r="DR2213" s="255"/>
      <c r="DS2213" s="255"/>
      <c r="DT2213" s="255"/>
      <c r="DU2213" s="255"/>
      <c r="DV2213" s="255"/>
      <c r="DW2213" s="255"/>
      <c r="DX2213" s="255"/>
      <c r="DY2213" s="255"/>
      <c r="DZ2213" s="255"/>
      <c r="EA2213" s="255"/>
      <c r="EB2213" s="255"/>
      <c r="EC2213" s="255"/>
      <c r="ED2213" s="255"/>
      <c r="EE2213" s="255"/>
      <c r="EF2213" s="255"/>
      <c r="EG2213" s="255"/>
      <c r="EH2213" s="255"/>
      <c r="EI2213" s="255"/>
      <c r="EJ2213" s="255"/>
      <c r="EK2213" s="255"/>
      <c r="EL2213" s="255"/>
      <c r="EM2213" s="255"/>
      <c r="EN2213" s="255"/>
      <c r="EO2213" s="255"/>
      <c r="EP2213" s="255"/>
      <c r="EQ2213" s="255"/>
      <c r="ER2213" s="255"/>
      <c r="ES2213" s="255"/>
      <c r="ET2213" s="255"/>
      <c r="EU2213" s="255"/>
      <c r="EV2213" s="255"/>
      <c r="EW2213" s="255"/>
      <c r="EX2213" s="255"/>
      <c r="EY2213" s="255"/>
      <c r="EZ2213" s="255"/>
      <c r="FA2213" s="255"/>
      <c r="FB2213" s="255"/>
      <c r="FC2213" s="255"/>
      <c r="FD2213" s="255"/>
      <c r="FE2213" s="255"/>
      <c r="FF2213" s="255"/>
      <c r="FG2213" s="255"/>
      <c r="FH2213" s="255"/>
      <c r="FI2213" s="255"/>
      <c r="FJ2213" s="255"/>
      <c r="FK2213" s="255"/>
      <c r="FL2213" s="255"/>
      <c r="FM2213" s="255"/>
      <c r="FN2213" s="255"/>
      <c r="FO2213" s="255"/>
      <c r="FP2213" s="255"/>
      <c r="FQ2213" s="255"/>
      <c r="FR2213" s="255"/>
      <c r="FS2213" s="255"/>
      <c r="FT2213" s="255"/>
      <c r="FU2213" s="255"/>
      <c r="FV2213" s="255"/>
      <c r="FW2213" s="255"/>
      <c r="FX2213" s="255"/>
      <c r="FY2213" s="255"/>
      <c r="FZ2213" s="255"/>
      <c r="GA2213" s="255"/>
      <c r="GB2213" s="255"/>
      <c r="GC2213" s="255"/>
      <c r="GD2213" s="255"/>
      <c r="GE2213" s="255"/>
      <c r="GF2213" s="255"/>
      <c r="GG2213" s="255"/>
      <c r="GH2213" s="255"/>
      <c r="GI2213" s="255"/>
      <c r="GJ2213" s="255"/>
      <c r="GK2213" s="255"/>
      <c r="GL2213" s="255"/>
      <c r="GM2213" s="255"/>
      <c r="GN2213" s="255"/>
      <c r="GO2213" s="255"/>
      <c r="GP2213" s="255"/>
      <c r="GQ2213" s="255"/>
      <c r="GR2213" s="255"/>
      <c r="GS2213" s="255"/>
      <c r="GT2213" s="255"/>
      <c r="GU2213" s="255"/>
      <c r="GV2213" s="255"/>
      <c r="GW2213" s="255"/>
      <c r="GX2213" s="255"/>
      <c r="GY2213" s="255"/>
      <c r="GZ2213" s="255"/>
      <c r="HA2213" s="255"/>
      <c r="HB2213" s="255"/>
      <c r="HC2213" s="255"/>
      <c r="HD2213" s="255"/>
      <c r="HE2213" s="255"/>
      <c r="HF2213" s="255"/>
      <c r="HG2213" s="255"/>
      <c r="HH2213" s="255"/>
      <c r="HI2213" s="255"/>
      <c r="HJ2213" s="255"/>
      <c r="HK2213" s="255"/>
      <c r="HL2213" s="255"/>
      <c r="HM2213" s="255"/>
      <c r="HN2213" s="255"/>
      <c r="HO2213" s="255"/>
      <c r="HP2213" s="255"/>
      <c r="HQ2213" s="255"/>
      <c r="HR2213" s="255"/>
      <c r="HS2213" s="255"/>
      <c r="HT2213" s="255"/>
      <c r="HU2213" s="255"/>
      <c r="HV2213" s="255"/>
      <c r="HW2213" s="255"/>
      <c r="HX2213" s="255"/>
      <c r="HY2213" s="255"/>
      <c r="HZ2213" s="255"/>
      <c r="IA2213" s="255"/>
      <c r="IB2213" s="255"/>
      <c r="IC2213" s="255"/>
      <c r="ID2213" s="255"/>
      <c r="IE2213" s="255"/>
      <c r="IF2213" s="255"/>
      <c r="IG2213" s="255"/>
      <c r="IH2213" s="255"/>
      <c r="II2213" s="255"/>
      <c r="IJ2213" s="255"/>
      <c r="IK2213" s="255"/>
      <c r="IL2213" s="255"/>
      <c r="IM2213" s="255"/>
      <c r="IN2213" s="255"/>
      <c r="IO2213" s="255"/>
      <c r="IP2213" s="255"/>
      <c r="IQ2213" s="255"/>
      <c r="IR2213" s="255"/>
      <c r="IS2213" s="255"/>
      <c r="IT2213" s="255"/>
      <c r="IU2213" s="255"/>
      <c r="IV2213" s="255"/>
    </row>
    <row r="2214" spans="1:256">
      <c r="A2214" s="16">
        <v>41561.365902777776</v>
      </c>
      <c r="B2214" s="300">
        <v>2</v>
      </c>
      <c r="C2214" s="5">
        <v>0.90500000000000003</v>
      </c>
      <c r="D2214" s="5">
        <v>0.90500000000000003</v>
      </c>
      <c r="E2214" s="5">
        <v>0.88500000000000001</v>
      </c>
      <c r="F2214" s="5">
        <v>0.89500000000000002</v>
      </c>
      <c r="G2214" s="6">
        <v>700552</v>
      </c>
      <c r="H2214" s="113">
        <f t="shared" si="4115"/>
        <v>0.89500000000000002</v>
      </c>
      <c r="I2214" s="19">
        <f t="shared" ref="I2214:I2220" si="4125">IF(A2215&gt;A2214,(H2214-H2213)/H2213, (H2214-H2215)/H2215)</f>
        <v>-1.1049723756906087E-2</v>
      </c>
      <c r="J2214" s="8">
        <f t="shared" ref="J2214:J2219" si="4126">(L2214)+2*STDEVPA(H2195:H2214)</f>
        <v>1.0528538641832026</v>
      </c>
      <c r="K2214" s="8">
        <f t="shared" ref="K2214:K2219" si="4127">(L2214)-(2*STDEVPA(H2195:H2214))</f>
        <v>0.8723461358167971</v>
      </c>
      <c r="L2214" s="8">
        <f t="shared" ref="L2214:L2219" si="4128">AVERAGE(H2195:H2214)</f>
        <v>0.96259999999999979</v>
      </c>
      <c r="M2214" s="19">
        <f t="shared" ref="M2214:M2219" si="4129">(J2214-K2214)/K2214</f>
        <v>0.20692213899404976</v>
      </c>
      <c r="N2214" s="19">
        <f t="shared" si="4122"/>
        <v>7.4944322444411349E-2</v>
      </c>
      <c r="O2214" s="19">
        <f t="shared" si="4123"/>
        <v>2.0983508347346648E-3</v>
      </c>
      <c r="P2214" s="19">
        <f t="shared" ref="P2214:P2220" si="4130">IF(A2215&gt;A2214,(K2214-K2213)/K2213, (K2214-K2215)/K2215)</f>
        <v>-9.8798287532885602E-3</v>
      </c>
      <c r="Q2214" s="303">
        <v>515</v>
      </c>
      <c r="R2214" s="306">
        <v>627106.48800000001</v>
      </c>
      <c r="S2214" s="66">
        <f t="shared" ref="S2214:S2219" si="4131">R2214/Q2214</f>
        <v>1217.6825009708739</v>
      </c>
      <c r="T2214" t="str">
        <f t="shared" si="4124"/>
        <v/>
      </c>
      <c r="U2214" t="str">
        <f t="shared" si="4124"/>
        <v/>
      </c>
      <c r="V2214" t="str">
        <f t="shared" si="4124"/>
        <v/>
      </c>
      <c r="W2214" t="str">
        <f t="shared" si="4124"/>
        <v/>
      </c>
      <c r="X2214" s="63" t="s">
        <v>89</v>
      </c>
      <c r="Y2214" s="219">
        <f t="shared" ref="Y2214:Y2219" si="4132">SLOPE(H2201:H2214,AB2201:AB2214)</f>
        <v>-9.2747252747252748E-3</v>
      </c>
      <c r="Z2214" s="78">
        <f t="shared" ref="Z2214:Z2219" si="4133">Z2213+(0.154*(F2214-Z2213))</f>
        <v>0.94852658012733304</v>
      </c>
      <c r="AA2214" s="78">
        <f t="shared" ref="AA2214:AA2219" si="4134">AA2213+(0.074*(F2214-AA2213))</f>
        <v>0.96573505401860404</v>
      </c>
      <c r="AB2214" s="74">
        <f t="shared" si="3009"/>
        <v>2213</v>
      </c>
      <c r="AC2214" s="80">
        <f t="shared" ref="AC2214:AC2219" si="4135">AD2214-AE2214</f>
        <v>-1.0908423233674127E-2</v>
      </c>
      <c r="AD2214" s="79">
        <f t="shared" si="4116"/>
        <v>-1.7208473891271003E-2</v>
      </c>
      <c r="AE2214" s="81">
        <f t="shared" ref="AE2214:AE2219" si="4136">AE2213+(0.2*(AD2214-AE2213))</f>
        <v>-6.300050657596876E-3</v>
      </c>
      <c r="AF2214" s="19">
        <f t="shared" ref="AF2214:AF2219" si="4137">AD2214/AA2214</f>
        <v>-1.7819042417134313E-2</v>
      </c>
      <c r="AG2214" s="93">
        <f t="shared" ref="AG2214:AG2220" si="4138">IF(A2215&gt;A2214,(AC2214-AC2213)/AC2213, (AC2214-AC2215)/AC2215)</f>
        <v>0.14288793169969399</v>
      </c>
      <c r="AH2214" s="91">
        <f t="shared" ref="AH2214:AH2219" si="4139">SLOPE(AC2201:AC2214,AB2201:AB2214)</f>
        <v>-1.0121454892553176E-3</v>
      </c>
      <c r="AI2214" s="96">
        <f t="shared" ref="AI2214:AI2219" si="4140">INTERCEPT(AB2201:AB2214,AC2201:AC2214)</f>
        <v>2205.6054114094177</v>
      </c>
      <c r="AJ2214" s="5">
        <f t="shared" si="4117"/>
        <v>-1.0000000000000009E-2</v>
      </c>
      <c r="AK2214" s="5">
        <f t="shared" ref="AK2214:AK2220" si="4141">IF(AJ2214&gt;0,AJ2214,0)</f>
        <v>0</v>
      </c>
      <c r="AL2214" s="5">
        <f t="shared" ref="AL2214:AL2219" si="4142">IF(AJ2214&lt;0,AJ2214,0)</f>
        <v>-1.0000000000000009E-2</v>
      </c>
      <c r="AM2214" s="95">
        <f t="shared" si="4120"/>
        <v>3.4285714285714314E-3</v>
      </c>
      <c r="AN2214" s="95">
        <f t="shared" ref="AN2214:AN2219" si="4143">(AVERAGE(AL2201:AL2214))</f>
        <v>-9.8571428571428577E-3</v>
      </c>
      <c r="AO2214" s="78">
        <f t="shared" ref="AO2214:AO2219" si="4144">ABS(AM2214/AN2214)</f>
        <v>0.34782608695652201</v>
      </c>
      <c r="AP2214" s="296">
        <f t="shared" ref="AP2214:AP2219" si="4145">IF(AN2214=0,100,100-(100/(1+AO2214)))</f>
        <v>25.806451612903231</v>
      </c>
      <c r="AQ2214" s="8"/>
      <c r="AR2214" s="8">
        <f t="shared" ref="AR2214:AR2219" si="4146">IF(ISERROR(((F2214-E2214)-(D2214-F2214))/(D2214-E2214)),0,((F2214-E2214)-(D2214-F2214))/(D2214-E2214))</f>
        <v>0</v>
      </c>
      <c r="AS2214" s="114">
        <f t="shared" ref="AS2214:AS2219" si="4147">IF(ISERROR(AR2214*G2214),0,AR2214*G2214)</f>
        <v>0</v>
      </c>
      <c r="AT2214" s="103">
        <f t="shared" ref="AT2214:AT2219" si="4148">SUM(AS2195:AS2214)/SUM(G2195:G2214)</f>
        <v>-0.25536657065995938</v>
      </c>
      <c r="AU2214" s="5">
        <f t="shared" ref="AU2214:AU2219" si="4149">F2214</f>
        <v>0.89500000000000002</v>
      </c>
      <c r="AV2214" s="93">
        <f t="shared" ref="AV2214:AV2219" si="4150">AS2214/R2214</f>
        <v>0</v>
      </c>
      <c r="AW2214" s="210">
        <f t="shared" ref="AW2214:AW2219" si="4151">(D2214-E2214)/E2214</f>
        <v>2.2598870056497196E-2</v>
      </c>
      <c r="AX2214" s="276">
        <f t="shared" si="4121"/>
        <v>-2.7635823543732101E-3</v>
      </c>
      <c r="AY2214" s="19">
        <f t="shared" si="4118"/>
        <v>0.10885169352513009</v>
      </c>
      <c r="AZ2214" s="255"/>
      <c r="BA2214" s="255"/>
      <c r="BB2214" s="255"/>
      <c r="BC2214" s="255"/>
      <c r="BD2214" s="255"/>
      <c r="BE2214" s="255"/>
      <c r="BF2214" s="255"/>
      <c r="BG2214" s="255"/>
      <c r="BH2214" s="255"/>
      <c r="BI2214" s="255"/>
      <c r="BJ2214" s="255"/>
      <c r="BK2214" s="255"/>
      <c r="BL2214" s="255"/>
      <c r="BM2214" s="255"/>
      <c r="BN2214" s="255"/>
      <c r="BO2214" s="255"/>
      <c r="BP2214" s="255"/>
      <c r="BQ2214" s="255"/>
      <c r="BR2214" s="255"/>
      <c r="BS2214" s="255"/>
      <c r="BT2214" s="255"/>
      <c r="BU2214" s="255"/>
      <c r="BV2214" s="255"/>
      <c r="BW2214" s="255"/>
      <c r="BX2214" s="255"/>
      <c r="BY2214" s="255"/>
      <c r="BZ2214" s="255"/>
      <c r="CA2214" s="255"/>
      <c r="CB2214" s="255"/>
      <c r="CC2214" s="255"/>
      <c r="CD2214" s="255"/>
      <c r="CE2214" s="255"/>
      <c r="CF2214" s="255"/>
      <c r="CG2214" s="255"/>
      <c r="CH2214" s="255"/>
      <c r="CI2214" s="255"/>
      <c r="CJ2214" s="255"/>
      <c r="CK2214" s="255"/>
      <c r="CL2214" s="255"/>
      <c r="CM2214" s="255"/>
      <c r="CN2214" s="255"/>
      <c r="CO2214" s="255"/>
      <c r="CP2214" s="255"/>
      <c r="CQ2214" s="255"/>
      <c r="CR2214" s="255"/>
      <c r="CS2214" s="255"/>
      <c r="CT2214" s="255"/>
      <c r="CU2214" s="255"/>
      <c r="CV2214" s="255"/>
      <c r="CW2214" s="255"/>
      <c r="CX2214" s="255"/>
      <c r="CY2214" s="255"/>
      <c r="CZ2214" s="255"/>
      <c r="DA2214" s="255"/>
      <c r="DB2214" s="255"/>
      <c r="DC2214" s="255"/>
      <c r="DD2214" s="255"/>
      <c r="DE2214" s="255"/>
      <c r="DF2214" s="255"/>
      <c r="DG2214" s="255"/>
      <c r="DH2214" s="255"/>
      <c r="DI2214" s="255"/>
      <c r="DJ2214" s="255"/>
      <c r="DK2214" s="255"/>
      <c r="DL2214" s="255"/>
      <c r="DM2214" s="255"/>
      <c r="DN2214" s="255"/>
      <c r="DO2214" s="255"/>
      <c r="DP2214" s="255"/>
      <c r="DQ2214" s="255"/>
      <c r="DR2214" s="255"/>
      <c r="DS2214" s="255"/>
      <c r="DT2214" s="255"/>
      <c r="DU2214" s="255"/>
      <c r="DV2214" s="255"/>
      <c r="DW2214" s="255"/>
      <c r="DX2214" s="255"/>
      <c r="DY2214" s="255"/>
      <c r="DZ2214" s="255"/>
      <c r="EA2214" s="255"/>
      <c r="EB2214" s="255"/>
      <c r="EC2214" s="255"/>
      <c r="ED2214" s="255"/>
      <c r="EE2214" s="255"/>
      <c r="EF2214" s="255"/>
      <c r="EG2214" s="255"/>
      <c r="EH2214" s="255"/>
      <c r="EI2214" s="255"/>
      <c r="EJ2214" s="255"/>
      <c r="EK2214" s="255"/>
      <c r="EL2214" s="255"/>
      <c r="EM2214" s="255"/>
      <c r="EN2214" s="255"/>
      <c r="EO2214" s="255"/>
      <c r="EP2214" s="255"/>
      <c r="EQ2214" s="255"/>
      <c r="ER2214" s="255"/>
      <c r="ES2214" s="255"/>
      <c r="ET2214" s="255"/>
      <c r="EU2214" s="255"/>
      <c r="EV2214" s="255"/>
      <c r="EW2214" s="255"/>
      <c r="EX2214" s="255"/>
      <c r="EY2214" s="255"/>
      <c r="EZ2214" s="255"/>
      <c r="FA2214" s="255"/>
      <c r="FB2214" s="255"/>
      <c r="FC2214" s="255"/>
      <c r="FD2214" s="255"/>
      <c r="FE2214" s="255"/>
      <c r="FF2214" s="255"/>
      <c r="FG2214" s="255"/>
      <c r="FH2214" s="255"/>
      <c r="FI2214" s="255"/>
      <c r="FJ2214" s="255"/>
      <c r="FK2214" s="255"/>
      <c r="FL2214" s="255"/>
      <c r="FM2214" s="255"/>
      <c r="FN2214" s="255"/>
      <c r="FO2214" s="255"/>
      <c r="FP2214" s="255"/>
      <c r="FQ2214" s="255"/>
      <c r="FR2214" s="255"/>
      <c r="FS2214" s="255"/>
      <c r="FT2214" s="255"/>
      <c r="FU2214" s="255"/>
      <c r="FV2214" s="255"/>
      <c r="FW2214" s="255"/>
      <c r="FX2214" s="255"/>
      <c r="FY2214" s="255"/>
      <c r="FZ2214" s="255"/>
      <c r="GA2214" s="255"/>
      <c r="GB2214" s="255"/>
      <c r="GC2214" s="255"/>
      <c r="GD2214" s="255"/>
      <c r="GE2214" s="255"/>
      <c r="GF2214" s="255"/>
      <c r="GG2214" s="255"/>
      <c r="GH2214" s="255"/>
      <c r="GI2214" s="255"/>
      <c r="GJ2214" s="255"/>
      <c r="GK2214" s="255"/>
      <c r="GL2214" s="255"/>
      <c r="GM2214" s="255"/>
      <c r="GN2214" s="255"/>
      <c r="GO2214" s="255"/>
      <c r="GP2214" s="255"/>
      <c r="GQ2214" s="255"/>
      <c r="GR2214" s="255"/>
      <c r="GS2214" s="255"/>
      <c r="GT2214" s="255"/>
      <c r="GU2214" s="255"/>
      <c r="GV2214" s="255"/>
      <c r="GW2214" s="255"/>
      <c r="GX2214" s="255"/>
      <c r="GY2214" s="255"/>
      <c r="GZ2214" s="255"/>
      <c r="HA2214" s="255"/>
      <c r="HB2214" s="255"/>
      <c r="HC2214" s="255"/>
      <c r="HD2214" s="255"/>
      <c r="HE2214" s="255"/>
      <c r="HF2214" s="255"/>
      <c r="HG2214" s="255"/>
      <c r="HH2214" s="255"/>
      <c r="HI2214" s="255"/>
      <c r="HJ2214" s="255"/>
      <c r="HK2214" s="255"/>
      <c r="HL2214" s="255"/>
      <c r="HM2214" s="255"/>
      <c r="HN2214" s="255"/>
      <c r="HO2214" s="255"/>
      <c r="HP2214" s="255"/>
      <c r="HQ2214" s="255"/>
      <c r="HR2214" s="255"/>
      <c r="HS2214" s="255"/>
      <c r="HT2214" s="255"/>
      <c r="HU2214" s="255"/>
      <c r="HV2214" s="255"/>
      <c r="HW2214" s="255"/>
      <c r="HX2214" s="255"/>
      <c r="HY2214" s="255"/>
      <c r="HZ2214" s="255"/>
      <c r="IA2214" s="255"/>
      <c r="IB2214" s="255"/>
      <c r="IC2214" s="255"/>
      <c r="ID2214" s="255"/>
      <c r="IE2214" s="255"/>
      <c r="IF2214" s="255"/>
      <c r="IG2214" s="255"/>
      <c r="IH2214" s="255"/>
      <c r="II2214" s="255"/>
      <c r="IJ2214" s="255"/>
      <c r="IK2214" s="255"/>
      <c r="IL2214" s="255"/>
      <c r="IM2214" s="255"/>
      <c r="IN2214" s="255"/>
      <c r="IO2214" s="255"/>
      <c r="IP2214" s="255"/>
      <c r="IQ2214" s="255"/>
      <c r="IR2214" s="255"/>
      <c r="IS2214" s="255"/>
      <c r="IT2214" s="255"/>
      <c r="IU2214" s="255"/>
      <c r="IV2214" s="255"/>
    </row>
    <row r="2215" spans="1:256" ht="13">
      <c r="A2215" s="16">
        <v>41562.367418981485</v>
      </c>
      <c r="B2215" s="300">
        <v>3</v>
      </c>
      <c r="C2215" s="5">
        <v>0.91</v>
      </c>
      <c r="D2215" s="5">
        <v>0.91</v>
      </c>
      <c r="E2215" s="5">
        <v>0.89</v>
      </c>
      <c r="F2215" s="5">
        <v>0.9</v>
      </c>
      <c r="G2215" s="6">
        <v>142797</v>
      </c>
      <c r="H2215" s="113">
        <f t="shared" si="4115"/>
        <v>0.9</v>
      </c>
      <c r="I2215" s="19">
        <f t="shared" si="4125"/>
        <v>5.5865921787709542E-3</v>
      </c>
      <c r="J2215" s="8">
        <f t="shared" si="4126"/>
        <v>1.0518375906817399</v>
      </c>
      <c r="K2215" s="8">
        <f t="shared" si="4127"/>
        <v>0.87436240931826026</v>
      </c>
      <c r="L2215" s="8">
        <f t="shared" si="4128"/>
        <v>0.96310000000000007</v>
      </c>
      <c r="M2215" s="19">
        <f t="shared" si="4129"/>
        <v>0.20297668274858349</v>
      </c>
      <c r="N2215" s="19">
        <f t="shared" si="4122"/>
        <v>-1.9067347093196865E-2</v>
      </c>
      <c r="O2215" s="19">
        <f t="shared" si="4123"/>
        <v>-9.652559923414778E-4</v>
      </c>
      <c r="P2215" s="19">
        <f t="shared" si="4130"/>
        <v>2.311322786539634E-3</v>
      </c>
      <c r="Q2215" s="303">
        <v>125</v>
      </c>
      <c r="R2215" s="306">
        <v>127770.72100000001</v>
      </c>
      <c r="S2215" s="66">
        <f t="shared" si="4131"/>
        <v>1022.1657680000001</v>
      </c>
      <c r="T2215" t="str">
        <f t="shared" ref="T2215:W2216" si="4152">IF(C2215&gt;$J2215,"BrokeBandUpper", IF(C2215&lt;$K2215,"BrokeBandLower", ""))</f>
        <v/>
      </c>
      <c r="U2215" t="str">
        <f t="shared" si="4152"/>
        <v/>
      </c>
      <c r="V2215" t="str">
        <f t="shared" si="4152"/>
        <v/>
      </c>
      <c r="W2215" t="str">
        <f t="shared" si="4152"/>
        <v/>
      </c>
      <c r="X2215" s="63"/>
      <c r="Y2215" s="287">
        <f t="shared" si="4132"/>
        <v>-1.0876923076923074E-2</v>
      </c>
      <c r="Z2215" s="288">
        <f t="shared" si="4133"/>
        <v>0.94105348678772371</v>
      </c>
      <c r="AA2215" s="288">
        <f t="shared" si="4134"/>
        <v>0.96087066002122734</v>
      </c>
      <c r="AB2215" s="289">
        <f t="shared" si="3009"/>
        <v>2214</v>
      </c>
      <c r="AC2215" s="290">
        <f t="shared" si="4135"/>
        <v>-1.08136980607254E-2</v>
      </c>
      <c r="AD2215" s="284">
        <f t="shared" si="4116"/>
        <v>-1.9817173233503627E-2</v>
      </c>
      <c r="AE2215" s="291">
        <f t="shared" si="4136"/>
        <v>-9.0034751727782261E-3</v>
      </c>
      <c r="AF2215" s="213">
        <f t="shared" si="4137"/>
        <v>-2.0624183938622739E-2</v>
      </c>
      <c r="AG2215" s="213">
        <f t="shared" si="4138"/>
        <v>-8.6836723254660481E-3</v>
      </c>
      <c r="AH2215" s="292">
        <f t="shared" si="4139"/>
        <v>-1.3033613649298642E-3</v>
      </c>
      <c r="AI2215" s="293">
        <f t="shared" si="4140"/>
        <v>2206.151422868606</v>
      </c>
      <c r="AJ2215" s="294">
        <f t="shared" si="4117"/>
        <v>5.0000000000000044E-3</v>
      </c>
      <c r="AK2215" s="294">
        <f t="shared" si="4141"/>
        <v>5.0000000000000044E-3</v>
      </c>
      <c r="AL2215" s="294">
        <f t="shared" si="4142"/>
        <v>0</v>
      </c>
      <c r="AM2215" s="295">
        <f t="shared" si="4120"/>
        <v>3.785714285714289E-3</v>
      </c>
      <c r="AN2215" s="295">
        <f t="shared" si="4143"/>
        <v>-9.8571428571428577E-3</v>
      </c>
      <c r="AO2215" s="288">
        <f t="shared" si="4144"/>
        <v>0.38405797101449307</v>
      </c>
      <c r="AP2215" s="296">
        <f t="shared" si="4145"/>
        <v>27.74869109947646</v>
      </c>
      <c r="AQ2215" s="285"/>
      <c r="AR2215" s="285">
        <f t="shared" si="4146"/>
        <v>0</v>
      </c>
      <c r="AS2215" s="286">
        <f t="shared" si="4147"/>
        <v>0</v>
      </c>
      <c r="AT2215" s="103">
        <f t="shared" si="4148"/>
        <v>-0.16005948171735679</v>
      </c>
      <c r="AU2215" s="294">
        <f t="shared" si="4149"/>
        <v>0.9</v>
      </c>
      <c r="AV2215" s="213">
        <f t="shared" si="4150"/>
        <v>0</v>
      </c>
      <c r="AW2215" s="298">
        <f t="shared" si="4151"/>
        <v>2.2471910112359571E-2</v>
      </c>
      <c r="AX2215" s="297">
        <f t="shared" si="4121"/>
        <v>-2.4951991820107182E-3</v>
      </c>
      <c r="AY2215" s="213">
        <f t="shared" si="4118"/>
        <v>9.7114229991297721E-2</v>
      </c>
      <c r="AZ2215" s="255"/>
      <c r="BA2215" s="255"/>
      <c r="BB2215" s="255"/>
      <c r="BC2215" s="255"/>
      <c r="BD2215" s="255"/>
      <c r="BE2215" s="255"/>
      <c r="BF2215" s="255"/>
      <c r="BG2215" s="255"/>
      <c r="BH2215" s="255"/>
      <c r="BI2215" s="255"/>
      <c r="BJ2215" s="255"/>
      <c r="BK2215" s="255"/>
      <c r="BL2215" s="255"/>
      <c r="BM2215" s="255"/>
      <c r="BN2215" s="255"/>
      <c r="BO2215" s="255"/>
      <c r="BP2215" s="255"/>
      <c r="BQ2215" s="255"/>
      <c r="BR2215" s="255"/>
      <c r="BS2215" s="255"/>
      <c r="BT2215" s="255"/>
      <c r="BU2215" s="255"/>
      <c r="BV2215" s="255"/>
      <c r="BW2215" s="255"/>
      <c r="BX2215" s="255"/>
      <c r="BY2215" s="255"/>
      <c r="BZ2215" s="255"/>
      <c r="CA2215" s="255"/>
      <c r="CB2215" s="255"/>
      <c r="CC2215" s="255"/>
      <c r="CD2215" s="255"/>
      <c r="CE2215" s="255"/>
      <c r="CF2215" s="255"/>
      <c r="CG2215" s="255"/>
      <c r="CH2215" s="255"/>
      <c r="CI2215" s="255"/>
      <c r="CJ2215" s="255"/>
      <c r="CK2215" s="255"/>
      <c r="CL2215" s="255"/>
      <c r="CM2215" s="255"/>
      <c r="CN2215" s="255"/>
      <c r="CO2215" s="255"/>
      <c r="CP2215" s="255"/>
      <c r="CQ2215" s="255"/>
      <c r="CR2215" s="255"/>
      <c r="CS2215" s="255"/>
      <c r="CT2215" s="255"/>
      <c r="CU2215" s="255"/>
      <c r="CV2215" s="255"/>
      <c r="CW2215" s="255"/>
      <c r="CX2215" s="255"/>
      <c r="CY2215" s="255"/>
      <c r="CZ2215" s="255"/>
      <c r="DA2215" s="255"/>
      <c r="DB2215" s="255"/>
      <c r="DC2215" s="255"/>
      <c r="DD2215" s="255"/>
      <c r="DE2215" s="255"/>
      <c r="DF2215" s="255"/>
      <c r="DG2215" s="255"/>
      <c r="DH2215" s="255"/>
      <c r="DI2215" s="255"/>
      <c r="DJ2215" s="255"/>
      <c r="DK2215" s="255"/>
      <c r="DL2215" s="255"/>
      <c r="DM2215" s="255"/>
      <c r="DN2215" s="255"/>
      <c r="DO2215" s="255"/>
      <c r="DP2215" s="255"/>
      <c r="DQ2215" s="255"/>
      <c r="DR2215" s="255"/>
      <c r="DS2215" s="255"/>
      <c r="DT2215" s="255"/>
      <c r="DU2215" s="255"/>
      <c r="DV2215" s="255"/>
      <c r="DW2215" s="255"/>
      <c r="DX2215" s="255"/>
      <c r="DY2215" s="255"/>
      <c r="DZ2215" s="255"/>
      <c r="EA2215" s="255"/>
      <c r="EB2215" s="255"/>
      <c r="EC2215" s="255"/>
      <c r="ED2215" s="255"/>
      <c r="EE2215" s="255"/>
      <c r="EF2215" s="255"/>
      <c r="EG2215" s="255"/>
      <c r="EH2215" s="255"/>
      <c r="EI2215" s="255"/>
      <c r="EJ2215" s="255"/>
      <c r="EK2215" s="255"/>
      <c r="EL2215" s="255"/>
      <c r="EM2215" s="255"/>
      <c r="EN2215" s="255"/>
      <c r="EO2215" s="255"/>
      <c r="EP2215" s="255"/>
      <c r="EQ2215" s="255"/>
      <c r="ER2215" s="255"/>
      <c r="ES2215" s="255"/>
      <c r="ET2215" s="255"/>
      <c r="EU2215" s="255"/>
      <c r="EV2215" s="255"/>
      <c r="EW2215" s="255"/>
      <c r="EX2215" s="255"/>
      <c r="EY2215" s="255"/>
      <c r="EZ2215" s="255"/>
      <c r="FA2215" s="255"/>
      <c r="FB2215" s="255"/>
      <c r="FC2215" s="255"/>
      <c r="FD2215" s="255"/>
      <c r="FE2215" s="255"/>
      <c r="FF2215" s="255"/>
      <c r="FG2215" s="255"/>
      <c r="FH2215" s="255"/>
      <c r="FI2215" s="255"/>
      <c r="FJ2215" s="255"/>
      <c r="FK2215" s="255"/>
      <c r="FL2215" s="255"/>
      <c r="FM2215" s="255"/>
      <c r="FN2215" s="255"/>
      <c r="FO2215" s="255"/>
      <c r="FP2215" s="255"/>
      <c r="FQ2215" s="255"/>
      <c r="FR2215" s="255"/>
      <c r="FS2215" s="255"/>
      <c r="FT2215" s="255"/>
      <c r="FU2215" s="255"/>
      <c r="FV2215" s="255"/>
      <c r="FW2215" s="255"/>
      <c r="FX2215" s="255"/>
      <c r="FY2215" s="255"/>
      <c r="FZ2215" s="255"/>
      <c r="GA2215" s="255"/>
      <c r="GB2215" s="255"/>
      <c r="GC2215" s="255"/>
      <c r="GD2215" s="255"/>
      <c r="GE2215" s="255"/>
      <c r="GF2215" s="255"/>
      <c r="GG2215" s="255"/>
      <c r="GH2215" s="255"/>
      <c r="GI2215" s="255"/>
      <c r="GJ2215" s="255"/>
      <c r="GK2215" s="255"/>
      <c r="GL2215" s="255"/>
      <c r="GM2215" s="255"/>
      <c r="GN2215" s="255"/>
      <c r="GO2215" s="255"/>
      <c r="GP2215" s="255"/>
      <c r="GQ2215" s="255"/>
      <c r="GR2215" s="255"/>
      <c r="GS2215" s="255"/>
      <c r="GT2215" s="255"/>
      <c r="GU2215" s="255"/>
      <c r="GV2215" s="255"/>
      <c r="GW2215" s="255"/>
      <c r="GX2215" s="255"/>
      <c r="GY2215" s="255"/>
      <c r="GZ2215" s="255"/>
      <c r="HA2215" s="255"/>
      <c r="HB2215" s="255"/>
      <c r="HC2215" s="255"/>
      <c r="HD2215" s="255"/>
      <c r="HE2215" s="255"/>
      <c r="HF2215" s="255"/>
      <c r="HG2215" s="255"/>
      <c r="HH2215" s="255"/>
      <c r="HI2215" s="255"/>
      <c r="HJ2215" s="255"/>
      <c r="HK2215" s="255"/>
      <c r="HL2215" s="255"/>
      <c r="HM2215" s="255"/>
      <c r="HN2215" s="255"/>
      <c r="HO2215" s="255"/>
      <c r="HP2215" s="255"/>
      <c r="HQ2215" s="255"/>
      <c r="HR2215" s="255"/>
      <c r="HS2215" s="255"/>
      <c r="HT2215" s="255"/>
      <c r="HU2215" s="255"/>
      <c r="HV2215" s="255"/>
      <c r="HW2215" s="255"/>
      <c r="HX2215" s="255"/>
      <c r="HY2215" s="255"/>
      <c r="HZ2215" s="255"/>
      <c r="IA2215" s="255"/>
      <c r="IB2215" s="255"/>
      <c r="IC2215" s="255"/>
      <c r="ID2215" s="255"/>
      <c r="IE2215" s="255"/>
      <c r="IF2215" s="255"/>
      <c r="IG2215" s="255"/>
      <c r="IH2215" s="255"/>
      <c r="II2215" s="255"/>
      <c r="IJ2215" s="255"/>
      <c r="IK2215" s="255"/>
      <c r="IL2215" s="255"/>
      <c r="IM2215" s="255"/>
      <c r="IN2215" s="255"/>
      <c r="IO2215" s="255"/>
      <c r="IP2215" s="255"/>
      <c r="IQ2215" s="255"/>
      <c r="IR2215" s="255"/>
      <c r="IS2215" s="255"/>
      <c r="IT2215" s="255"/>
      <c r="IU2215" s="255"/>
      <c r="IV2215" s="255"/>
    </row>
    <row r="2216" spans="1:256">
      <c r="A2216" s="16">
        <v>41563.430590277778</v>
      </c>
      <c r="B2216" s="300">
        <v>4</v>
      </c>
      <c r="C2216" s="5">
        <v>0.89</v>
      </c>
      <c r="D2216" s="5">
        <v>0.89</v>
      </c>
      <c r="E2216" s="5">
        <v>0.84</v>
      </c>
      <c r="F2216" s="5">
        <v>0.88</v>
      </c>
      <c r="G2216" s="6">
        <v>223313</v>
      </c>
      <c r="H2216" s="113">
        <f t="shared" ref="H2216:H2222" si="4153">F2216</f>
        <v>0.88</v>
      </c>
      <c r="I2216" s="19">
        <f t="shared" si="4125"/>
        <v>-2.222222222222224E-2</v>
      </c>
      <c r="J2216" s="8">
        <f t="shared" si="4126"/>
        <v>1.0544464902142623</v>
      </c>
      <c r="K2216" s="8">
        <f t="shared" si="4127"/>
        <v>0.86925350978573745</v>
      </c>
      <c r="L2216" s="8">
        <f t="shared" si="4128"/>
        <v>0.96184999999999987</v>
      </c>
      <c r="M2216" s="19">
        <f t="shared" si="4129"/>
        <v>0.21304829758371996</v>
      </c>
      <c r="N2216" s="19">
        <f t="shared" si="4122"/>
        <v>4.9619565650364107E-2</v>
      </c>
      <c r="O2216" s="19">
        <f t="shared" si="4123"/>
        <v>2.4803254377241605E-3</v>
      </c>
      <c r="P2216" s="19">
        <f t="shared" si="4130"/>
        <v>-5.8429999712661584E-3</v>
      </c>
      <c r="Q2216" s="303">
        <v>182</v>
      </c>
      <c r="R2216" s="306">
        <v>197068.99600000001</v>
      </c>
      <c r="S2216" s="66">
        <f t="shared" si="4131"/>
        <v>1082.7966813186813</v>
      </c>
      <c r="T2216" t="str">
        <f t="shared" si="4152"/>
        <v/>
      </c>
      <c r="U2216" t="str">
        <f t="shared" si="4152"/>
        <v/>
      </c>
      <c r="V2216" t="str">
        <f t="shared" si="4152"/>
        <v>BrokeBandLower</v>
      </c>
      <c r="W2216" t="str">
        <f t="shared" si="4152"/>
        <v/>
      </c>
      <c r="X2216" s="63"/>
      <c r="Y2216" s="219">
        <f t="shared" si="4132"/>
        <v>-1.185274725274725E-2</v>
      </c>
      <c r="Z2216" s="78">
        <f t="shared" si="4133"/>
        <v>0.93165124982241432</v>
      </c>
      <c r="AA2216" s="78">
        <f t="shared" si="4134"/>
        <v>0.95488623117965654</v>
      </c>
      <c r="AB2216" s="74">
        <f t="shared" si="3009"/>
        <v>2215</v>
      </c>
      <c r="AC2216" s="80">
        <f t="shared" si="4135"/>
        <v>-1.1385204947571198E-2</v>
      </c>
      <c r="AD2216" s="79">
        <f t="shared" ref="AD2216:AD2222" si="4154">Z2216-AA2216</f>
        <v>-2.3234981357242224E-2</v>
      </c>
      <c r="AE2216" s="81">
        <f t="shared" si="4136"/>
        <v>-1.1849776409671026E-2</v>
      </c>
      <c r="AF2216" s="19">
        <f t="shared" si="4137"/>
        <v>-2.433272215951629E-2</v>
      </c>
      <c r="AG2216" s="93">
        <f t="shared" si="4138"/>
        <v>5.2850272278405004E-2</v>
      </c>
      <c r="AH2216" s="91">
        <f t="shared" si="4139"/>
        <v>-1.4753530963679832E-3</v>
      </c>
      <c r="AI2216" s="96">
        <f t="shared" si="4140"/>
        <v>2206.6121236288586</v>
      </c>
      <c r="AJ2216" s="5">
        <f t="shared" ref="AJ2216:AJ2222" si="4155">F2216-F2215</f>
        <v>-2.0000000000000018E-2</v>
      </c>
      <c r="AK2216" s="5">
        <f t="shared" si="4141"/>
        <v>0</v>
      </c>
      <c r="AL2216" s="5">
        <f t="shared" si="4142"/>
        <v>-2.0000000000000018E-2</v>
      </c>
      <c r="AM2216" s="95">
        <f t="shared" si="4120"/>
        <v>2.0000000000000018E-3</v>
      </c>
      <c r="AN2216" s="95">
        <f t="shared" si="4143"/>
        <v>-1.1285714285714288E-2</v>
      </c>
      <c r="AO2216" s="78">
        <f t="shared" si="4144"/>
        <v>0.17721518987341783</v>
      </c>
      <c r="AP2216" s="296">
        <f t="shared" si="4145"/>
        <v>15.053763440860223</v>
      </c>
      <c r="AQ2216" s="8"/>
      <c r="AR2216" s="8">
        <f t="shared" si="4146"/>
        <v>0.6</v>
      </c>
      <c r="AS2216" s="114">
        <f t="shared" si="4147"/>
        <v>133987.79999999999</v>
      </c>
      <c r="AT2216" s="103">
        <f t="shared" si="4148"/>
        <v>-0.10920519025890092</v>
      </c>
      <c r="AU2216" s="5">
        <f t="shared" si="4149"/>
        <v>0.88</v>
      </c>
      <c r="AV2216" s="93">
        <f t="shared" si="4150"/>
        <v>0.67990299194501391</v>
      </c>
      <c r="AW2216" s="210">
        <f t="shared" si="4151"/>
        <v>5.9523809523809576E-2</v>
      </c>
      <c r="AX2216" s="276">
        <f t="shared" si="4121"/>
        <v>-1.8643095446025232E-3</v>
      </c>
      <c r="AY2216" s="19">
        <f t="shared" si="4118"/>
        <v>0.25284139316677806</v>
      </c>
      <c r="AZ2216" s="255"/>
      <c r="BA2216" s="255"/>
      <c r="BB2216" s="255"/>
      <c r="BC2216" s="255"/>
      <c r="BD2216" s="255"/>
      <c r="BE2216" s="255"/>
      <c r="BF2216" s="255"/>
      <c r="BG2216" s="255"/>
      <c r="BH2216" s="255"/>
      <c r="BI2216" s="255"/>
      <c r="BJ2216" s="255"/>
      <c r="BK2216" s="255"/>
      <c r="BL2216" s="255"/>
      <c r="BM2216" s="255"/>
      <c r="BN2216" s="255"/>
      <c r="BO2216" s="255"/>
      <c r="BP2216" s="255"/>
      <c r="BQ2216" s="255"/>
      <c r="BR2216" s="255"/>
      <c r="BS2216" s="255"/>
      <c r="BT2216" s="255"/>
      <c r="BU2216" s="255"/>
      <c r="BV2216" s="255"/>
      <c r="BW2216" s="255"/>
      <c r="BX2216" s="255"/>
      <c r="BY2216" s="255"/>
      <c r="BZ2216" s="255"/>
      <c r="CA2216" s="255"/>
      <c r="CB2216" s="255"/>
      <c r="CC2216" s="255"/>
      <c r="CD2216" s="255"/>
      <c r="CE2216" s="255"/>
      <c r="CF2216" s="255"/>
      <c r="CG2216" s="255"/>
      <c r="CH2216" s="255"/>
      <c r="CI2216" s="255"/>
      <c r="CJ2216" s="255"/>
      <c r="CK2216" s="255"/>
      <c r="CL2216" s="255"/>
      <c r="CM2216" s="255"/>
      <c r="CN2216" s="255"/>
      <c r="CO2216" s="255"/>
      <c r="CP2216" s="255"/>
      <c r="CQ2216" s="255"/>
      <c r="CR2216" s="255"/>
      <c r="CS2216" s="255"/>
      <c r="CT2216" s="255"/>
      <c r="CU2216" s="255"/>
      <c r="CV2216" s="255"/>
      <c r="CW2216" s="255"/>
      <c r="CX2216" s="255"/>
      <c r="CY2216" s="255"/>
      <c r="CZ2216" s="255"/>
      <c r="DA2216" s="255"/>
      <c r="DB2216" s="255"/>
      <c r="DC2216" s="255"/>
      <c r="DD2216" s="255"/>
      <c r="DE2216" s="255"/>
      <c r="DF2216" s="255"/>
      <c r="DG2216" s="255"/>
      <c r="DH2216" s="255"/>
      <c r="DI2216" s="255"/>
      <c r="DJ2216" s="255"/>
      <c r="DK2216" s="255"/>
      <c r="DL2216" s="255"/>
      <c r="DM2216" s="255"/>
      <c r="DN2216" s="255"/>
      <c r="DO2216" s="255"/>
      <c r="DP2216" s="255"/>
      <c r="DQ2216" s="255"/>
      <c r="DR2216" s="255"/>
      <c r="DS2216" s="255"/>
      <c r="DT2216" s="255"/>
      <c r="DU2216" s="255"/>
      <c r="DV2216" s="255"/>
      <c r="DW2216" s="255"/>
      <c r="DX2216" s="255"/>
      <c r="DY2216" s="255"/>
      <c r="DZ2216" s="255"/>
      <c r="EA2216" s="255"/>
      <c r="EB2216" s="255"/>
      <c r="EC2216" s="255"/>
      <c r="ED2216" s="255"/>
      <c r="EE2216" s="255"/>
      <c r="EF2216" s="255"/>
      <c r="EG2216" s="255"/>
      <c r="EH2216" s="255"/>
      <c r="EI2216" s="255"/>
      <c r="EJ2216" s="255"/>
      <c r="EK2216" s="255"/>
      <c r="EL2216" s="255"/>
      <c r="EM2216" s="255"/>
      <c r="EN2216" s="255"/>
      <c r="EO2216" s="255"/>
      <c r="EP2216" s="255"/>
      <c r="EQ2216" s="255"/>
      <c r="ER2216" s="255"/>
      <c r="ES2216" s="255"/>
      <c r="ET2216" s="255"/>
      <c r="EU2216" s="255"/>
      <c r="EV2216" s="255"/>
      <c r="EW2216" s="255"/>
      <c r="EX2216" s="255"/>
      <c r="EY2216" s="255"/>
      <c r="EZ2216" s="255"/>
      <c r="FA2216" s="255"/>
      <c r="FB2216" s="255"/>
      <c r="FC2216" s="255"/>
      <c r="FD2216" s="255"/>
      <c r="FE2216" s="255"/>
      <c r="FF2216" s="255"/>
      <c r="FG2216" s="255"/>
      <c r="FH2216" s="255"/>
      <c r="FI2216" s="255"/>
      <c r="FJ2216" s="255"/>
      <c r="FK2216" s="255"/>
      <c r="FL2216" s="255"/>
      <c r="FM2216" s="255"/>
      <c r="FN2216" s="255"/>
      <c r="FO2216" s="255"/>
      <c r="FP2216" s="255"/>
      <c r="FQ2216" s="255"/>
      <c r="FR2216" s="255"/>
      <c r="FS2216" s="255"/>
      <c r="FT2216" s="255"/>
      <c r="FU2216" s="255"/>
      <c r="FV2216" s="255"/>
      <c r="FW2216" s="255"/>
      <c r="FX2216" s="255"/>
      <c r="FY2216" s="255"/>
      <c r="FZ2216" s="255"/>
      <c r="GA2216" s="255"/>
      <c r="GB2216" s="255"/>
      <c r="GC2216" s="255"/>
      <c r="GD2216" s="255"/>
      <c r="GE2216" s="255"/>
      <c r="GF2216" s="255"/>
      <c r="GG2216" s="255"/>
      <c r="GH2216" s="255"/>
      <c r="GI2216" s="255"/>
      <c r="GJ2216" s="255"/>
      <c r="GK2216" s="255"/>
      <c r="GL2216" s="255"/>
      <c r="GM2216" s="255"/>
      <c r="GN2216" s="255"/>
      <c r="GO2216" s="255"/>
      <c r="GP2216" s="255"/>
      <c r="GQ2216" s="255"/>
      <c r="GR2216" s="255"/>
      <c r="GS2216" s="255"/>
      <c r="GT2216" s="255"/>
      <c r="GU2216" s="255"/>
      <c r="GV2216" s="255"/>
      <c r="GW2216" s="255"/>
      <c r="GX2216" s="255"/>
      <c r="GY2216" s="255"/>
      <c r="GZ2216" s="255"/>
      <c r="HA2216" s="255"/>
      <c r="HB2216" s="255"/>
      <c r="HC2216" s="255"/>
      <c r="HD2216" s="255"/>
      <c r="HE2216" s="255"/>
      <c r="HF2216" s="255"/>
      <c r="HG2216" s="255"/>
      <c r="HH2216" s="255"/>
      <c r="HI2216" s="255"/>
      <c r="HJ2216" s="255"/>
      <c r="HK2216" s="255"/>
      <c r="HL2216" s="255"/>
      <c r="HM2216" s="255"/>
      <c r="HN2216" s="255"/>
      <c r="HO2216" s="255"/>
      <c r="HP2216" s="255"/>
      <c r="HQ2216" s="255"/>
      <c r="HR2216" s="255"/>
      <c r="HS2216" s="255"/>
      <c r="HT2216" s="255"/>
      <c r="HU2216" s="255"/>
      <c r="HV2216" s="255"/>
      <c r="HW2216" s="255"/>
      <c r="HX2216" s="255"/>
      <c r="HY2216" s="255"/>
      <c r="HZ2216" s="255"/>
      <c r="IA2216" s="255"/>
      <c r="IB2216" s="255"/>
      <c r="IC2216" s="255"/>
      <c r="ID2216" s="255"/>
      <c r="IE2216" s="255"/>
      <c r="IF2216" s="255"/>
      <c r="IG2216" s="255"/>
      <c r="IH2216" s="255"/>
      <c r="II2216" s="255"/>
      <c r="IJ2216" s="255"/>
      <c r="IK2216" s="255"/>
      <c r="IL2216" s="255"/>
      <c r="IM2216" s="255"/>
      <c r="IN2216" s="255"/>
      <c r="IO2216" s="255"/>
      <c r="IP2216" s="255"/>
      <c r="IQ2216" s="255"/>
      <c r="IR2216" s="255"/>
      <c r="IS2216" s="255"/>
      <c r="IT2216" s="255"/>
      <c r="IU2216" s="255"/>
      <c r="IV2216" s="255"/>
    </row>
    <row r="2217" spans="1:256" ht="13">
      <c r="A2217" s="16">
        <v>41564.411817129629</v>
      </c>
      <c r="B2217" s="300">
        <v>5</v>
      </c>
      <c r="C2217" s="5">
        <v>0.89</v>
      </c>
      <c r="D2217" s="5">
        <v>0.95</v>
      </c>
      <c r="E2217" s="5">
        <v>0.89</v>
      </c>
      <c r="F2217" s="5">
        <v>0.92</v>
      </c>
      <c r="G2217" s="6">
        <v>968624</v>
      </c>
      <c r="H2217" s="113">
        <f t="shared" si="4153"/>
        <v>0.92</v>
      </c>
      <c r="I2217" s="19">
        <f t="shared" si="4125"/>
        <v>4.5454545454545497E-2</v>
      </c>
      <c r="J2217" s="8">
        <f t="shared" si="4126"/>
        <v>1.0546191378158281</v>
      </c>
      <c r="K2217" s="8">
        <f t="shared" si="4127"/>
        <v>0.86858086218417208</v>
      </c>
      <c r="L2217" s="8">
        <f t="shared" si="4128"/>
        <v>0.96160000000000001</v>
      </c>
      <c r="M2217" s="19">
        <f t="shared" si="4129"/>
        <v>0.21418647788743106</v>
      </c>
      <c r="N2217" s="19">
        <f t="shared" si="4122"/>
        <v>5.3423581254566869E-3</v>
      </c>
      <c r="O2217" s="19">
        <f t="shared" si="4123"/>
        <v>1.637329188043346E-4</v>
      </c>
      <c r="P2217" s="19">
        <f t="shared" si="4130"/>
        <v>-7.7382212897958891E-4</v>
      </c>
      <c r="Q2217" s="303">
        <v>361</v>
      </c>
      <c r="R2217" s="306">
        <v>891871.01100000006</v>
      </c>
      <c r="S2217" s="66">
        <f t="shared" si="4131"/>
        <v>2470.5568171745153</v>
      </c>
      <c r="T2217" t="str">
        <f t="shared" ref="T2217:W2218" si="4156">IF(C2217&gt;$J2217,"BrokeBandUpper", IF(C2217&lt;$K2217,"BrokeBandLower", ""))</f>
        <v/>
      </c>
      <c r="U2217" t="str">
        <f t="shared" si="4156"/>
        <v/>
      </c>
      <c r="V2217" t="str">
        <f t="shared" si="4156"/>
        <v/>
      </c>
      <c r="W2217" t="str">
        <f t="shared" si="4156"/>
        <v/>
      </c>
      <c r="X2217" s="63"/>
      <c r="Y2217" s="287">
        <f t="shared" si="4132"/>
        <v>-1.078461538461538E-2</v>
      </c>
      <c r="Z2217" s="288">
        <f t="shared" si="4133"/>
        <v>0.92985695734976248</v>
      </c>
      <c r="AA2217" s="288">
        <f t="shared" si="4134"/>
        <v>0.95230465007236198</v>
      </c>
      <c r="AB2217" s="289">
        <f t="shared" si="3009"/>
        <v>2216</v>
      </c>
      <c r="AC2217" s="290">
        <f t="shared" si="4135"/>
        <v>-8.4783330503427796E-3</v>
      </c>
      <c r="AD2217" s="284">
        <f t="shared" si="4154"/>
        <v>-2.2447692722599499E-2</v>
      </c>
      <c r="AE2217" s="291">
        <f t="shared" si="4136"/>
        <v>-1.396935967225672E-2</v>
      </c>
      <c r="AF2217" s="213">
        <f t="shared" si="4137"/>
        <v>-2.3571965883915177E-2</v>
      </c>
      <c r="AG2217" s="213">
        <f t="shared" si="4138"/>
        <v>-0.25532012033288348</v>
      </c>
      <c r="AH2217" s="292">
        <f t="shared" si="4139"/>
        <v>-1.4294304084406238E-3</v>
      </c>
      <c r="AI2217" s="293">
        <f t="shared" si="4140"/>
        <v>2207.0650604329298</v>
      </c>
      <c r="AJ2217" s="294">
        <f t="shared" si="4155"/>
        <v>4.0000000000000036E-2</v>
      </c>
      <c r="AK2217" s="294">
        <f t="shared" si="4141"/>
        <v>4.0000000000000036E-2</v>
      </c>
      <c r="AL2217" s="294">
        <f t="shared" si="4142"/>
        <v>0</v>
      </c>
      <c r="AM2217" s="295">
        <f t="shared" ref="AM2217:AM2222" si="4157">(AVERAGE(AK2204:AK2217))</f>
        <v>4.1428571428571469E-3</v>
      </c>
      <c r="AN2217" s="295">
        <f t="shared" si="4143"/>
        <v>-1.1285714285714288E-2</v>
      </c>
      <c r="AO2217" s="288">
        <f t="shared" si="4144"/>
        <v>0.367088607594937</v>
      </c>
      <c r="AP2217" s="296">
        <f t="shared" si="4145"/>
        <v>26.851851851851862</v>
      </c>
      <c r="AQ2217" s="285"/>
      <c r="AR2217" s="285">
        <f t="shared" si="4146"/>
        <v>1.8503717077085959E-15</v>
      </c>
      <c r="AS2217" s="286">
        <f t="shared" si="4147"/>
        <v>1.7923144450075311E-9</v>
      </c>
      <c r="AT2217" s="103">
        <f t="shared" si="4148"/>
        <v>-8.512005941686876E-2</v>
      </c>
      <c r="AU2217" s="294">
        <f t="shared" si="4149"/>
        <v>0.92</v>
      </c>
      <c r="AV2217" s="213">
        <f t="shared" si="4150"/>
        <v>2.0096117296131414E-15</v>
      </c>
      <c r="AW2217" s="298">
        <f t="shared" si="4151"/>
        <v>6.741573033707858E-2</v>
      </c>
      <c r="AX2217" s="297">
        <f t="shared" ref="AX2217:AX2222" si="4158">SLOPE(M2204:M2217,AB2204:AB2217)</f>
        <v>-1.1203943890304921E-3</v>
      </c>
      <c r="AY2217" s="213">
        <f t="shared" si="4118"/>
        <v>0.39902984873181896</v>
      </c>
      <c r="AZ2217" s="255"/>
      <c r="BA2217" s="255"/>
      <c r="BB2217" s="255"/>
      <c r="BC2217" s="255"/>
      <c r="BD2217" s="255"/>
      <c r="BE2217" s="255"/>
      <c r="BF2217" s="255"/>
      <c r="BG2217" s="255"/>
      <c r="BH2217" s="255"/>
      <c r="BI2217" s="255"/>
      <c r="BJ2217" s="255"/>
      <c r="BK2217" s="255"/>
      <c r="BL2217" s="255"/>
      <c r="BM2217" s="255"/>
      <c r="BN2217" s="255"/>
      <c r="BO2217" s="255"/>
      <c r="BP2217" s="255"/>
      <c r="BQ2217" s="255"/>
      <c r="BR2217" s="255"/>
      <c r="BS2217" s="255"/>
      <c r="BT2217" s="255"/>
      <c r="BU2217" s="255"/>
      <c r="BV2217" s="255"/>
      <c r="BW2217" s="255"/>
      <c r="BX2217" s="255"/>
      <c r="BY2217" s="255"/>
      <c r="BZ2217" s="255"/>
      <c r="CA2217" s="255"/>
      <c r="CB2217" s="255"/>
      <c r="CC2217" s="255"/>
      <c r="CD2217" s="255"/>
      <c r="CE2217" s="255"/>
      <c r="CF2217" s="255"/>
      <c r="CG2217" s="255"/>
      <c r="CH2217" s="255"/>
      <c r="CI2217" s="255"/>
      <c r="CJ2217" s="255"/>
      <c r="CK2217" s="255"/>
      <c r="CL2217" s="255"/>
      <c r="CM2217" s="255"/>
      <c r="CN2217" s="255"/>
      <c r="CO2217" s="255"/>
      <c r="CP2217" s="255"/>
      <c r="CQ2217" s="255"/>
      <c r="CR2217" s="255"/>
      <c r="CS2217" s="255"/>
      <c r="CT2217" s="255"/>
      <c r="CU2217" s="255"/>
      <c r="CV2217" s="255"/>
      <c r="CW2217" s="255"/>
      <c r="CX2217" s="255"/>
      <c r="CY2217" s="255"/>
      <c r="CZ2217" s="255"/>
      <c r="DA2217" s="255"/>
      <c r="DB2217" s="255"/>
      <c r="DC2217" s="255"/>
      <c r="DD2217" s="255"/>
      <c r="DE2217" s="255"/>
      <c r="DF2217" s="255"/>
      <c r="DG2217" s="255"/>
      <c r="DH2217" s="255"/>
      <c r="DI2217" s="255"/>
      <c r="DJ2217" s="255"/>
      <c r="DK2217" s="255"/>
      <c r="DL2217" s="255"/>
      <c r="DM2217" s="255"/>
      <c r="DN2217" s="255"/>
      <c r="DO2217" s="255"/>
      <c r="DP2217" s="255"/>
      <c r="DQ2217" s="255"/>
      <c r="DR2217" s="255"/>
      <c r="DS2217" s="255"/>
      <c r="DT2217" s="255"/>
      <c r="DU2217" s="255"/>
      <c r="DV2217" s="255"/>
      <c r="DW2217" s="255"/>
      <c r="DX2217" s="255"/>
      <c r="DY2217" s="255"/>
      <c r="DZ2217" s="255"/>
      <c r="EA2217" s="255"/>
      <c r="EB2217" s="255"/>
      <c r="EC2217" s="255"/>
      <c r="ED2217" s="255"/>
      <c r="EE2217" s="255"/>
      <c r="EF2217" s="255"/>
      <c r="EG2217" s="255"/>
      <c r="EH2217" s="255"/>
      <c r="EI2217" s="255"/>
      <c r="EJ2217" s="255"/>
      <c r="EK2217" s="255"/>
      <c r="EL2217" s="255"/>
      <c r="EM2217" s="255"/>
      <c r="EN2217" s="255"/>
      <c r="EO2217" s="255"/>
      <c r="EP2217" s="255"/>
      <c r="EQ2217" s="255"/>
      <c r="ER2217" s="255"/>
      <c r="ES2217" s="255"/>
      <c r="ET2217" s="255"/>
      <c r="EU2217" s="255"/>
      <c r="EV2217" s="255"/>
      <c r="EW2217" s="255"/>
      <c r="EX2217" s="255"/>
      <c r="EY2217" s="255"/>
      <c r="EZ2217" s="255"/>
      <c r="FA2217" s="255"/>
      <c r="FB2217" s="255"/>
      <c r="FC2217" s="255"/>
      <c r="FD2217" s="255"/>
      <c r="FE2217" s="255"/>
      <c r="FF2217" s="255"/>
      <c r="FG2217" s="255"/>
      <c r="FH2217" s="255"/>
      <c r="FI2217" s="255"/>
      <c r="FJ2217" s="255"/>
      <c r="FK2217" s="255"/>
      <c r="FL2217" s="255"/>
      <c r="FM2217" s="255"/>
      <c r="FN2217" s="255"/>
      <c r="FO2217" s="255"/>
      <c r="FP2217" s="255"/>
      <c r="FQ2217" s="255"/>
      <c r="FR2217" s="255"/>
      <c r="FS2217" s="255"/>
      <c r="FT2217" s="255"/>
      <c r="FU2217" s="255"/>
      <c r="FV2217" s="255"/>
      <c r="FW2217" s="255"/>
      <c r="FX2217" s="255"/>
      <c r="FY2217" s="255"/>
      <c r="FZ2217" s="255"/>
      <c r="GA2217" s="255"/>
      <c r="GB2217" s="255"/>
      <c r="GC2217" s="255"/>
      <c r="GD2217" s="255"/>
      <c r="GE2217" s="255"/>
      <c r="GF2217" s="255"/>
      <c r="GG2217" s="255"/>
      <c r="GH2217" s="255"/>
      <c r="GI2217" s="255"/>
      <c r="GJ2217" s="255"/>
      <c r="GK2217" s="255"/>
      <c r="GL2217" s="255"/>
      <c r="GM2217" s="255"/>
      <c r="GN2217" s="255"/>
      <c r="GO2217" s="255"/>
      <c r="GP2217" s="255"/>
      <c r="GQ2217" s="255"/>
      <c r="GR2217" s="255"/>
      <c r="GS2217" s="255"/>
      <c r="GT2217" s="255"/>
      <c r="GU2217" s="255"/>
      <c r="GV2217" s="255"/>
      <c r="GW2217" s="255"/>
      <c r="GX2217" s="255"/>
      <c r="GY2217" s="255"/>
      <c r="GZ2217" s="255"/>
      <c r="HA2217" s="255"/>
      <c r="HB2217" s="255"/>
      <c r="HC2217" s="255"/>
      <c r="HD2217" s="255"/>
      <c r="HE2217" s="255"/>
      <c r="HF2217" s="255"/>
      <c r="HG2217" s="255"/>
      <c r="HH2217" s="255"/>
      <c r="HI2217" s="255"/>
      <c r="HJ2217" s="255"/>
      <c r="HK2217" s="255"/>
      <c r="HL2217" s="255"/>
      <c r="HM2217" s="255"/>
      <c r="HN2217" s="255"/>
      <c r="HO2217" s="255"/>
      <c r="HP2217" s="255"/>
      <c r="HQ2217" s="255"/>
      <c r="HR2217" s="255"/>
      <c r="HS2217" s="255"/>
      <c r="HT2217" s="255"/>
      <c r="HU2217" s="255"/>
      <c r="HV2217" s="255"/>
      <c r="HW2217" s="255"/>
      <c r="HX2217" s="255"/>
      <c r="HY2217" s="255"/>
      <c r="HZ2217" s="255"/>
      <c r="IA2217" s="255"/>
      <c r="IB2217" s="255"/>
      <c r="IC2217" s="255"/>
      <c r="ID2217" s="255"/>
      <c r="IE2217" s="255"/>
      <c r="IF2217" s="255"/>
      <c r="IG2217" s="255"/>
      <c r="IH2217" s="255"/>
      <c r="II2217" s="255"/>
      <c r="IJ2217" s="255"/>
      <c r="IK2217" s="255"/>
      <c r="IL2217" s="255"/>
      <c r="IM2217" s="255"/>
      <c r="IN2217" s="255"/>
      <c r="IO2217" s="255"/>
      <c r="IP2217" s="255"/>
      <c r="IQ2217" s="255"/>
      <c r="IR2217" s="255"/>
      <c r="IS2217" s="255"/>
      <c r="IT2217" s="255"/>
      <c r="IU2217" s="255"/>
      <c r="IV2217" s="255"/>
    </row>
    <row r="2218" spans="1:256">
      <c r="A2218" s="16">
        <v>41565.332650462966</v>
      </c>
      <c r="B2218" s="300">
        <v>6</v>
      </c>
      <c r="C2218" s="5">
        <v>0.92</v>
      </c>
      <c r="D2218" s="5">
        <v>0.93500000000000005</v>
      </c>
      <c r="E2218" s="5">
        <v>0.91</v>
      </c>
      <c r="F2218" s="5">
        <v>0.92</v>
      </c>
      <c r="G2218" s="6">
        <v>554594</v>
      </c>
      <c r="H2218" s="113">
        <f t="shared" si="4153"/>
        <v>0.92</v>
      </c>
      <c r="I2218" s="19">
        <f t="shared" si="4125"/>
        <v>0</v>
      </c>
      <c r="J2218" s="8">
        <f t="shared" si="4126"/>
        <v>1.0547871981600476</v>
      </c>
      <c r="K2218" s="8">
        <f t="shared" si="4127"/>
        <v>0.86791280183995245</v>
      </c>
      <c r="L2218" s="8">
        <f t="shared" si="4128"/>
        <v>0.96135000000000004</v>
      </c>
      <c r="M2218" s="19">
        <f t="shared" si="4129"/>
        <v>0.21531471355639223</v>
      </c>
      <c r="N2218" s="19">
        <f t="shared" si="4122"/>
        <v>5.2675392027041537E-3</v>
      </c>
      <c r="O2218" s="19">
        <f t="shared" si="4123"/>
        <v>1.5935643323108001E-4</v>
      </c>
      <c r="P2218" s="19">
        <f t="shared" si="4130"/>
        <v>-7.6914006893922214E-4</v>
      </c>
      <c r="Q2218" s="303">
        <v>115</v>
      </c>
      <c r="R2218" s="306">
        <v>511064.58500000002</v>
      </c>
      <c r="S2218" s="66">
        <f t="shared" si="4131"/>
        <v>4444.0398695652175</v>
      </c>
      <c r="T2218" t="str">
        <f t="shared" si="4156"/>
        <v/>
      </c>
      <c r="U2218" t="str">
        <f t="shared" si="4156"/>
        <v/>
      </c>
      <c r="V2218" t="str">
        <f t="shared" si="4156"/>
        <v/>
      </c>
      <c r="W2218" t="str">
        <f t="shared" si="4156"/>
        <v/>
      </c>
      <c r="X2218" s="63"/>
      <c r="Y2218" s="219">
        <f t="shared" si="4132"/>
        <v>-8.9472527472527381E-3</v>
      </c>
      <c r="Z2218" s="78">
        <f t="shared" si="4133"/>
        <v>0.9283389859178991</v>
      </c>
      <c r="AA2218" s="78">
        <f t="shared" si="4134"/>
        <v>0.94991410596700721</v>
      </c>
      <c r="AB2218" s="74">
        <f t="shared" si="3009"/>
        <v>2217</v>
      </c>
      <c r="AC2218" s="80">
        <f t="shared" si="4135"/>
        <v>-6.0846083014811127E-3</v>
      </c>
      <c r="AD2218" s="79">
        <f t="shared" si="4154"/>
        <v>-2.157512004910811E-2</v>
      </c>
      <c r="AE2218" s="81">
        <f t="shared" si="4136"/>
        <v>-1.5490511747626997E-2</v>
      </c>
      <c r="AF2218" s="19">
        <f t="shared" si="4137"/>
        <v>-2.2712706247418821E-2</v>
      </c>
      <c r="AG2218" s="93">
        <f t="shared" si="4138"/>
        <v>-0.28233436156001074</v>
      </c>
      <c r="AH2218" s="91">
        <f t="shared" si="4139"/>
        <v>-1.1968564414574416E-3</v>
      </c>
      <c r="AI2218" s="96">
        <f t="shared" si="4140"/>
        <v>2207.5112413747802</v>
      </c>
      <c r="AJ2218" s="5">
        <f t="shared" si="4155"/>
        <v>0</v>
      </c>
      <c r="AK2218" s="5">
        <f t="shared" si="4141"/>
        <v>0</v>
      </c>
      <c r="AL2218" s="5">
        <f t="shared" si="4142"/>
        <v>0</v>
      </c>
      <c r="AM2218" s="95">
        <f t="shared" si="4157"/>
        <v>3.4285714285714314E-3</v>
      </c>
      <c r="AN2218" s="95">
        <f t="shared" si="4143"/>
        <v>-1.1285714285714288E-2</v>
      </c>
      <c r="AO2218" s="78">
        <f t="shared" si="4144"/>
        <v>0.30379746835443056</v>
      </c>
      <c r="AP2218" s="296">
        <f t="shared" si="4145"/>
        <v>23.300970873786426</v>
      </c>
      <c r="AQ2218" s="8"/>
      <c r="AR2218" s="8">
        <f t="shared" si="4146"/>
        <v>-0.2</v>
      </c>
      <c r="AS2218" s="114">
        <f t="shared" si="4147"/>
        <v>-110918.8</v>
      </c>
      <c r="AT2218" s="103">
        <f t="shared" si="4148"/>
        <v>-6.8582684965145496E-2</v>
      </c>
      <c r="AU2218" s="5">
        <f t="shared" si="4149"/>
        <v>0.92</v>
      </c>
      <c r="AV2218" s="93">
        <f t="shared" si="4150"/>
        <v>-0.21703480001456177</v>
      </c>
      <c r="AW2218" s="210">
        <f t="shared" si="4151"/>
        <v>2.7472527472527496E-2</v>
      </c>
      <c r="AX2218" s="276">
        <f t="shared" si="4158"/>
        <v>-2.0809875838813895E-4</v>
      </c>
      <c r="AY2218" s="19">
        <f t="shared" ref="AY2218:AY2225" si="4159">IF((AX2218&gt;AX2217),ABS(AX2218-AX2217)/ABS(AX2217),-1*ABS(AX2218-AX2217)/ABS(AX2217))</f>
        <v>0.81426294131282428</v>
      </c>
      <c r="AZ2218" s="255"/>
      <c r="BA2218" s="255"/>
      <c r="BB2218" s="255"/>
      <c r="BC2218" s="255"/>
      <c r="BD2218" s="255"/>
      <c r="BE2218" s="255"/>
      <c r="BF2218" s="255"/>
      <c r="BG2218" s="255"/>
      <c r="BH2218" s="255"/>
      <c r="BI2218" s="255"/>
      <c r="BJ2218" s="255"/>
      <c r="BK2218" s="255"/>
      <c r="BL2218" s="255"/>
      <c r="BM2218" s="255"/>
      <c r="BN2218" s="255"/>
      <c r="BO2218" s="255"/>
      <c r="BP2218" s="255"/>
      <c r="BQ2218" s="255"/>
      <c r="BR2218" s="255"/>
      <c r="BS2218" s="255"/>
      <c r="BT2218" s="255"/>
      <c r="BU2218" s="255"/>
      <c r="BV2218" s="255"/>
      <c r="BW2218" s="255"/>
      <c r="BX2218" s="255"/>
      <c r="BY2218" s="255"/>
      <c r="BZ2218" s="255"/>
      <c r="CA2218" s="255"/>
      <c r="CB2218" s="255"/>
      <c r="CC2218" s="255"/>
      <c r="CD2218" s="255"/>
      <c r="CE2218" s="255"/>
      <c r="CF2218" s="255"/>
      <c r="CG2218" s="255"/>
      <c r="CH2218" s="255"/>
      <c r="CI2218" s="255"/>
      <c r="CJ2218" s="255"/>
      <c r="CK2218" s="255"/>
      <c r="CL2218" s="255"/>
      <c r="CM2218" s="255"/>
      <c r="CN2218" s="255"/>
      <c r="CO2218" s="255"/>
      <c r="CP2218" s="255"/>
      <c r="CQ2218" s="255"/>
      <c r="CR2218" s="255"/>
      <c r="CS2218" s="255"/>
      <c r="CT2218" s="255"/>
      <c r="CU2218" s="255"/>
      <c r="CV2218" s="255"/>
      <c r="CW2218" s="255"/>
      <c r="CX2218" s="255"/>
      <c r="CY2218" s="255"/>
      <c r="CZ2218" s="255"/>
      <c r="DA2218" s="255"/>
      <c r="DB2218" s="255"/>
      <c r="DC2218" s="255"/>
      <c r="DD2218" s="255"/>
      <c r="DE2218" s="255"/>
      <c r="DF2218" s="255"/>
      <c r="DG2218" s="255"/>
      <c r="DH2218" s="255"/>
      <c r="DI2218" s="255"/>
      <c r="DJ2218" s="255"/>
      <c r="DK2218" s="255"/>
      <c r="DL2218" s="255"/>
      <c r="DM2218" s="255"/>
      <c r="DN2218" s="255"/>
      <c r="DO2218" s="255"/>
      <c r="DP2218" s="255"/>
      <c r="DQ2218" s="255"/>
      <c r="DR2218" s="255"/>
      <c r="DS2218" s="255"/>
      <c r="DT2218" s="255"/>
      <c r="DU2218" s="255"/>
      <c r="DV2218" s="255"/>
      <c r="DW2218" s="255"/>
      <c r="DX2218" s="255"/>
      <c r="DY2218" s="255"/>
      <c r="DZ2218" s="255"/>
      <c r="EA2218" s="255"/>
      <c r="EB2218" s="255"/>
      <c r="EC2218" s="255"/>
      <c r="ED2218" s="255"/>
      <c r="EE2218" s="255"/>
      <c r="EF2218" s="255"/>
      <c r="EG2218" s="255"/>
      <c r="EH2218" s="255"/>
      <c r="EI2218" s="255"/>
      <c r="EJ2218" s="255"/>
      <c r="EK2218" s="255"/>
      <c r="EL2218" s="255"/>
      <c r="EM2218" s="255"/>
      <c r="EN2218" s="255"/>
      <c r="EO2218" s="255"/>
      <c r="EP2218" s="255"/>
      <c r="EQ2218" s="255"/>
      <c r="ER2218" s="255"/>
      <c r="ES2218" s="255"/>
      <c r="ET2218" s="255"/>
      <c r="EU2218" s="255"/>
      <c r="EV2218" s="255"/>
      <c r="EW2218" s="255"/>
      <c r="EX2218" s="255"/>
      <c r="EY2218" s="255"/>
      <c r="EZ2218" s="255"/>
      <c r="FA2218" s="255"/>
      <c r="FB2218" s="255"/>
      <c r="FC2218" s="255"/>
      <c r="FD2218" s="255"/>
      <c r="FE2218" s="255"/>
      <c r="FF2218" s="255"/>
      <c r="FG2218" s="255"/>
      <c r="FH2218" s="255"/>
      <c r="FI2218" s="255"/>
      <c r="FJ2218" s="255"/>
      <c r="FK2218" s="255"/>
      <c r="FL2218" s="255"/>
      <c r="FM2218" s="255"/>
      <c r="FN2218" s="255"/>
      <c r="FO2218" s="255"/>
      <c r="FP2218" s="255"/>
      <c r="FQ2218" s="255"/>
      <c r="FR2218" s="255"/>
      <c r="FS2218" s="255"/>
      <c r="FT2218" s="255"/>
      <c r="FU2218" s="255"/>
      <c r="FV2218" s="255"/>
      <c r="FW2218" s="255"/>
      <c r="FX2218" s="255"/>
      <c r="FY2218" s="255"/>
      <c r="FZ2218" s="255"/>
      <c r="GA2218" s="255"/>
      <c r="GB2218" s="255"/>
      <c r="GC2218" s="255"/>
      <c r="GD2218" s="255"/>
      <c r="GE2218" s="255"/>
      <c r="GF2218" s="255"/>
      <c r="GG2218" s="255"/>
      <c r="GH2218" s="255"/>
      <c r="GI2218" s="255"/>
      <c r="GJ2218" s="255"/>
      <c r="GK2218" s="255"/>
      <c r="GL2218" s="255"/>
      <c r="GM2218" s="255"/>
      <c r="GN2218" s="255"/>
      <c r="GO2218" s="255"/>
      <c r="GP2218" s="255"/>
      <c r="GQ2218" s="255"/>
      <c r="GR2218" s="255"/>
      <c r="GS2218" s="255"/>
      <c r="GT2218" s="255"/>
      <c r="GU2218" s="255"/>
      <c r="GV2218" s="255"/>
      <c r="GW2218" s="255"/>
      <c r="GX2218" s="255"/>
      <c r="GY2218" s="255"/>
      <c r="GZ2218" s="255"/>
      <c r="HA2218" s="255"/>
      <c r="HB2218" s="255"/>
      <c r="HC2218" s="255"/>
      <c r="HD2218" s="255"/>
      <c r="HE2218" s="255"/>
      <c r="HF2218" s="255"/>
      <c r="HG2218" s="255"/>
      <c r="HH2218" s="255"/>
      <c r="HI2218" s="255"/>
      <c r="HJ2218" s="255"/>
      <c r="HK2218" s="255"/>
      <c r="HL2218" s="255"/>
      <c r="HM2218" s="255"/>
      <c r="HN2218" s="255"/>
      <c r="HO2218" s="255"/>
      <c r="HP2218" s="255"/>
      <c r="HQ2218" s="255"/>
      <c r="HR2218" s="255"/>
      <c r="HS2218" s="255"/>
      <c r="HT2218" s="255"/>
      <c r="HU2218" s="255"/>
      <c r="HV2218" s="255"/>
      <c r="HW2218" s="255"/>
      <c r="HX2218" s="255"/>
      <c r="HY2218" s="255"/>
      <c r="HZ2218" s="255"/>
      <c r="IA2218" s="255"/>
      <c r="IB2218" s="255"/>
      <c r="IC2218" s="255"/>
      <c r="ID2218" s="255"/>
      <c r="IE2218" s="255"/>
      <c r="IF2218" s="255"/>
      <c r="IG2218" s="255"/>
      <c r="IH2218" s="255"/>
      <c r="II2218" s="255"/>
      <c r="IJ2218" s="255"/>
      <c r="IK2218" s="255"/>
      <c r="IL2218" s="255"/>
      <c r="IM2218" s="255"/>
      <c r="IN2218" s="255"/>
      <c r="IO2218" s="255"/>
      <c r="IP2218" s="255"/>
      <c r="IQ2218" s="255"/>
      <c r="IR2218" s="255"/>
      <c r="IS2218" s="255"/>
      <c r="IT2218" s="255"/>
      <c r="IU2218" s="255"/>
      <c r="IV2218" s="255"/>
    </row>
    <row r="2219" spans="1:256" ht="13">
      <c r="A2219" s="16">
        <v>41568.43068287037</v>
      </c>
      <c r="B2219" s="300">
        <v>2</v>
      </c>
      <c r="C2219" s="5">
        <v>0.92</v>
      </c>
      <c r="D2219" s="5">
        <v>0.92</v>
      </c>
      <c r="E2219" s="5">
        <v>0.90500000000000003</v>
      </c>
      <c r="F2219" s="5">
        <v>0.91</v>
      </c>
      <c r="G2219" s="6">
        <v>323268</v>
      </c>
      <c r="H2219" s="113">
        <f t="shared" si="4153"/>
        <v>0.91</v>
      </c>
      <c r="I2219" s="19">
        <f t="shared" si="4125"/>
        <v>-1.0869565217391313E-2</v>
      </c>
      <c r="J2219" s="8">
        <f t="shared" si="4126"/>
        <v>1.0477679525446473</v>
      </c>
      <c r="K2219" s="8">
        <f t="shared" si="4127"/>
        <v>0.86393204745535301</v>
      </c>
      <c r="L2219" s="8">
        <f t="shared" si="4128"/>
        <v>0.95585000000000009</v>
      </c>
      <c r="M2219" s="19">
        <f t="shared" si="4129"/>
        <v>0.21278977395359869</v>
      </c>
      <c r="N2219" s="19">
        <f t="shared" ref="N2219:N2225" si="4160">IF(A2220&gt;A2219,(M2219-M2218)/M2218, (M2219-M2220)/M2220)</f>
        <v>-1.1726739715501347E-2</v>
      </c>
      <c r="O2219" s="19">
        <f t="shared" ref="O2219:O2225" si="4161">IF(A2220&gt;A2219,(J2219-J2218)/J2218, (J2219-J2220)/J2220)</f>
        <v>-6.6546556761824553E-3</v>
      </c>
      <c r="P2219" s="19">
        <f t="shared" si="4130"/>
        <v>-4.5865833251455025E-3</v>
      </c>
      <c r="Q2219" s="303">
        <v>189</v>
      </c>
      <c r="R2219" s="306">
        <v>294373.67</v>
      </c>
      <c r="S2219" s="66">
        <f t="shared" si="4131"/>
        <v>1557.5326455026454</v>
      </c>
      <c r="T2219" t="str">
        <f t="shared" ref="T2219:W2220" si="4162">IF(C2219&gt;$J2219,"BrokeBandUpper", IF(C2219&lt;$K2219,"BrokeBandLower", ""))</f>
        <v/>
      </c>
      <c r="U2219" t="str">
        <f t="shared" si="4162"/>
        <v/>
      </c>
      <c r="V2219" t="str">
        <f t="shared" si="4162"/>
        <v/>
      </c>
      <c r="W2219" t="str">
        <f t="shared" si="4162"/>
        <v/>
      </c>
      <c r="X2219" s="63"/>
      <c r="Y2219" s="287">
        <f t="shared" si="4132"/>
        <v>-7.5714285714285649E-3</v>
      </c>
      <c r="Z2219" s="288">
        <f t="shared" si="4133"/>
        <v>0.92551478208654259</v>
      </c>
      <c r="AA2219" s="288">
        <f t="shared" si="4134"/>
        <v>0.94696046212544871</v>
      </c>
      <c r="AB2219" s="289">
        <f t="shared" si="3009"/>
        <v>2218</v>
      </c>
      <c r="AC2219" s="290">
        <f t="shared" si="4135"/>
        <v>-4.7641346330233002E-3</v>
      </c>
      <c r="AD2219" s="284">
        <f t="shared" si="4154"/>
        <v>-2.1445680038906123E-2</v>
      </c>
      <c r="AE2219" s="291">
        <f t="shared" si="4136"/>
        <v>-1.6681545405882823E-2</v>
      </c>
      <c r="AF2219" s="213">
        <f t="shared" si="4137"/>
        <v>-2.2646858973152252E-2</v>
      </c>
      <c r="AG2219" s="213">
        <f t="shared" si="4138"/>
        <v>-0.21701868107703554</v>
      </c>
      <c r="AH2219" s="292">
        <f t="shared" si="4139"/>
        <v>-8.8631118913665998E-4</v>
      </c>
      <c r="AI2219" s="293">
        <f t="shared" si="4140"/>
        <v>2208.1624589044536</v>
      </c>
      <c r="AJ2219" s="294">
        <f t="shared" si="4155"/>
        <v>-1.0000000000000009E-2</v>
      </c>
      <c r="AK2219" s="294">
        <f t="shared" si="4141"/>
        <v>0</v>
      </c>
      <c r="AL2219" s="294">
        <f t="shared" si="4142"/>
        <v>-1.0000000000000009E-2</v>
      </c>
      <c r="AM2219" s="295">
        <f t="shared" si="4157"/>
        <v>3.4285714285714314E-3</v>
      </c>
      <c r="AN2219" s="295">
        <f t="shared" si="4143"/>
        <v>-1.0571428571428574E-2</v>
      </c>
      <c r="AO2219" s="288">
        <f t="shared" si="4144"/>
        <v>0.32432432432432451</v>
      </c>
      <c r="AP2219" s="296">
        <f t="shared" si="4145"/>
        <v>24.489795918367363</v>
      </c>
      <c r="AQ2219" s="285"/>
      <c r="AR2219" s="285">
        <f t="shared" si="4146"/>
        <v>-0.33333333333333331</v>
      </c>
      <c r="AS2219" s="286">
        <f t="shared" si="4147"/>
        <v>-107756</v>
      </c>
      <c r="AT2219" s="103">
        <f t="shared" si="4148"/>
        <v>-0.11811028214677666</v>
      </c>
      <c r="AU2219" s="294">
        <f t="shared" si="4149"/>
        <v>0.91</v>
      </c>
      <c r="AV2219" s="213">
        <f t="shared" si="4150"/>
        <v>-0.36605175999606215</v>
      </c>
      <c r="AW2219" s="298">
        <f t="shared" si="4151"/>
        <v>1.6574585635359129E-2</v>
      </c>
      <c r="AX2219" s="297">
        <f t="shared" si="4158"/>
        <v>6.3185702320072562E-4</v>
      </c>
      <c r="AY2219" s="213">
        <f t="shared" si="4159"/>
        <v>4.0363324995058676</v>
      </c>
      <c r="AZ2219" s="255"/>
      <c r="BA2219" s="255"/>
      <c r="BB2219" s="255"/>
      <c r="BC2219" s="255"/>
      <c r="BD2219" s="255"/>
      <c r="BE2219" s="255"/>
      <c r="BF2219" s="255"/>
      <c r="BG2219" s="255"/>
      <c r="BH2219" s="255"/>
      <c r="BI2219" s="255"/>
      <c r="BJ2219" s="255"/>
      <c r="BK2219" s="255"/>
      <c r="BL2219" s="255"/>
      <c r="BM2219" s="255"/>
      <c r="BN2219" s="255"/>
      <c r="BO2219" s="255"/>
      <c r="BP2219" s="255"/>
      <c r="BQ2219" s="255"/>
      <c r="BR2219" s="255"/>
      <c r="BS2219" s="255"/>
      <c r="BT2219" s="255"/>
      <c r="BU2219" s="255"/>
      <c r="BV2219" s="255"/>
      <c r="BW2219" s="255"/>
      <c r="BX2219" s="255"/>
      <c r="BY2219" s="255"/>
      <c r="BZ2219" s="255"/>
      <c r="CA2219" s="255"/>
      <c r="CB2219" s="255"/>
      <c r="CC2219" s="255"/>
      <c r="CD2219" s="255"/>
      <c r="CE2219" s="255"/>
      <c r="CF2219" s="255"/>
      <c r="CG2219" s="255"/>
      <c r="CH2219" s="255"/>
      <c r="CI2219" s="255"/>
      <c r="CJ2219" s="255"/>
      <c r="CK2219" s="255"/>
      <c r="CL2219" s="255"/>
      <c r="CM2219" s="255"/>
      <c r="CN2219" s="255"/>
      <c r="CO2219" s="255"/>
      <c r="CP2219" s="255"/>
      <c r="CQ2219" s="255"/>
      <c r="CR2219" s="255"/>
      <c r="CS2219" s="255"/>
      <c r="CT2219" s="255"/>
      <c r="CU2219" s="255"/>
      <c r="CV2219" s="255"/>
      <c r="CW2219" s="255"/>
      <c r="CX2219" s="255"/>
      <c r="CY2219" s="255"/>
      <c r="CZ2219" s="255"/>
      <c r="DA2219" s="255"/>
      <c r="DB2219" s="255"/>
      <c r="DC2219" s="255"/>
      <c r="DD2219" s="255"/>
      <c r="DE2219" s="255"/>
      <c r="DF2219" s="255"/>
      <c r="DG2219" s="255"/>
      <c r="DH2219" s="255"/>
      <c r="DI2219" s="255"/>
      <c r="DJ2219" s="255"/>
      <c r="DK2219" s="255"/>
      <c r="DL2219" s="255"/>
      <c r="DM2219" s="255"/>
      <c r="DN2219" s="255"/>
      <c r="DO2219" s="255"/>
      <c r="DP2219" s="255"/>
      <c r="DQ2219" s="255"/>
      <c r="DR2219" s="255"/>
      <c r="DS2219" s="255"/>
      <c r="DT2219" s="255"/>
      <c r="DU2219" s="255"/>
      <c r="DV2219" s="255"/>
      <c r="DW2219" s="255"/>
      <c r="DX2219" s="255"/>
      <c r="DY2219" s="255"/>
      <c r="DZ2219" s="255"/>
      <c r="EA2219" s="255"/>
      <c r="EB2219" s="255"/>
      <c r="EC2219" s="255"/>
      <c r="ED2219" s="255"/>
      <c r="EE2219" s="255"/>
      <c r="EF2219" s="255"/>
      <c r="EG2219" s="255"/>
      <c r="EH2219" s="255"/>
      <c r="EI2219" s="255"/>
      <c r="EJ2219" s="255"/>
      <c r="EK2219" s="255"/>
      <c r="EL2219" s="255"/>
      <c r="EM2219" s="255"/>
      <c r="EN2219" s="255"/>
      <c r="EO2219" s="255"/>
      <c r="EP2219" s="255"/>
      <c r="EQ2219" s="255"/>
      <c r="ER2219" s="255"/>
      <c r="ES2219" s="255"/>
      <c r="ET2219" s="255"/>
      <c r="EU2219" s="255"/>
      <c r="EV2219" s="255"/>
      <c r="EW2219" s="255"/>
      <c r="EX2219" s="255"/>
      <c r="EY2219" s="255"/>
      <c r="EZ2219" s="255"/>
      <c r="FA2219" s="255"/>
      <c r="FB2219" s="255"/>
      <c r="FC2219" s="255"/>
      <c r="FD2219" s="255"/>
      <c r="FE2219" s="255"/>
      <c r="FF2219" s="255"/>
      <c r="FG2219" s="255"/>
      <c r="FH2219" s="255"/>
      <c r="FI2219" s="255"/>
      <c r="FJ2219" s="255"/>
      <c r="FK2219" s="255"/>
      <c r="FL2219" s="255"/>
      <c r="FM2219" s="255"/>
      <c r="FN2219" s="255"/>
      <c r="FO2219" s="255"/>
      <c r="FP2219" s="255"/>
      <c r="FQ2219" s="255"/>
      <c r="FR2219" s="255"/>
      <c r="FS2219" s="255"/>
      <c r="FT2219" s="255"/>
      <c r="FU2219" s="255"/>
      <c r="FV2219" s="255"/>
      <c r="FW2219" s="255"/>
      <c r="FX2219" s="255"/>
      <c r="FY2219" s="255"/>
      <c r="FZ2219" s="255"/>
      <c r="GA2219" s="255"/>
      <c r="GB2219" s="255"/>
      <c r="GC2219" s="255"/>
      <c r="GD2219" s="255"/>
      <c r="GE2219" s="255"/>
      <c r="GF2219" s="255"/>
      <c r="GG2219" s="255"/>
      <c r="GH2219" s="255"/>
      <c r="GI2219" s="255"/>
      <c r="GJ2219" s="255"/>
      <c r="GK2219" s="255"/>
      <c r="GL2219" s="255"/>
      <c r="GM2219" s="255"/>
      <c r="GN2219" s="255"/>
      <c r="GO2219" s="255"/>
      <c r="GP2219" s="255"/>
      <c r="GQ2219" s="255"/>
      <c r="GR2219" s="255"/>
      <c r="GS2219" s="255"/>
      <c r="GT2219" s="255"/>
      <c r="GU2219" s="255"/>
      <c r="GV2219" s="255"/>
      <c r="GW2219" s="255"/>
      <c r="GX2219" s="255"/>
      <c r="GY2219" s="255"/>
      <c r="GZ2219" s="255"/>
      <c r="HA2219" s="255"/>
      <c r="HB2219" s="255"/>
      <c r="HC2219" s="255"/>
      <c r="HD2219" s="255"/>
      <c r="HE2219" s="255"/>
      <c r="HF2219" s="255"/>
      <c r="HG2219" s="255"/>
      <c r="HH2219" s="255"/>
      <c r="HI2219" s="255"/>
      <c r="HJ2219" s="255"/>
      <c r="HK2219" s="255"/>
      <c r="HL2219" s="255"/>
      <c r="HM2219" s="255"/>
      <c r="HN2219" s="255"/>
      <c r="HO2219" s="255"/>
      <c r="HP2219" s="255"/>
      <c r="HQ2219" s="255"/>
      <c r="HR2219" s="255"/>
      <c r="HS2219" s="255"/>
      <c r="HT2219" s="255"/>
      <c r="HU2219" s="255"/>
      <c r="HV2219" s="255"/>
      <c r="HW2219" s="255"/>
      <c r="HX2219" s="255"/>
      <c r="HY2219" s="255"/>
      <c r="HZ2219" s="255"/>
      <c r="IA2219" s="255"/>
      <c r="IB2219" s="255"/>
      <c r="IC2219" s="255"/>
      <c r="ID2219" s="255"/>
      <c r="IE2219" s="255"/>
      <c r="IF2219" s="255"/>
      <c r="IG2219" s="255"/>
      <c r="IH2219" s="255"/>
      <c r="II2219" s="255"/>
      <c r="IJ2219" s="255"/>
      <c r="IK2219" s="255"/>
      <c r="IL2219" s="255"/>
      <c r="IM2219" s="255"/>
      <c r="IN2219" s="255"/>
      <c r="IO2219" s="255"/>
      <c r="IP2219" s="255"/>
      <c r="IQ2219" s="255"/>
      <c r="IR2219" s="255"/>
      <c r="IS2219" s="255"/>
      <c r="IT2219" s="255"/>
      <c r="IU2219" s="255"/>
      <c r="IV2219" s="255"/>
    </row>
    <row r="2220" spans="1:256">
      <c r="A2220" s="16">
        <v>41569.357627314814</v>
      </c>
      <c r="B2220" s="300">
        <v>3</v>
      </c>
      <c r="C2220" s="5">
        <v>0.90500000000000003</v>
      </c>
      <c r="D2220" s="5">
        <v>0.91500000000000004</v>
      </c>
      <c r="E2220" s="5">
        <v>0.90500000000000003</v>
      </c>
      <c r="F2220" s="5">
        <v>0.90500000000000003</v>
      </c>
      <c r="G2220" s="6">
        <v>70638</v>
      </c>
      <c r="H2220" s="113">
        <f t="shared" si="4153"/>
        <v>0.90500000000000003</v>
      </c>
      <c r="I2220" s="19">
        <f t="shared" si="4125"/>
        <v>-5.4945054945054993E-3</v>
      </c>
      <c r="J2220" s="8">
        <f t="shared" ref="J2220:J2225" si="4163">(L2220)+2*STDEVPA(H2201:H2220)</f>
        <v>1.0452957596683767</v>
      </c>
      <c r="K2220" s="8">
        <f t="shared" ref="K2220:K2225" si="4164">(L2220)-(2*STDEVPA(H2201:H2220))</f>
        <v>0.85840424033162355</v>
      </c>
      <c r="L2220" s="8">
        <f t="shared" ref="L2220:L2225" si="4165">AVERAGE(H2201:H2220)</f>
        <v>0.95185000000000008</v>
      </c>
      <c r="M2220" s="19">
        <f t="shared" ref="M2220:M2225" si="4166">(J2220-K2220)/K2220</f>
        <v>0.2177197065855036</v>
      </c>
      <c r="N2220" s="19">
        <f t="shared" si="4160"/>
        <v>2.3168089989982061E-2</v>
      </c>
      <c r="O2220" s="19">
        <f t="shared" si="4161"/>
        <v>-2.3594851038023093E-3</v>
      </c>
      <c r="P2220" s="19">
        <f t="shared" si="4130"/>
        <v>-6.3984281402816433E-3</v>
      </c>
      <c r="Q2220" s="303">
        <v>54</v>
      </c>
      <c r="R2220" s="306">
        <v>64192.461000000003</v>
      </c>
      <c r="S2220" s="66">
        <f t="shared" ref="S2220:S2225" si="4167">R2220/Q2220</f>
        <v>1188.7492777777779</v>
      </c>
      <c r="T2220" t="str">
        <f t="shared" si="4162"/>
        <v/>
      </c>
      <c r="U2220" t="str">
        <f t="shared" si="4162"/>
        <v/>
      </c>
      <c r="V2220" t="str">
        <f t="shared" si="4162"/>
        <v/>
      </c>
      <c r="W2220" t="str">
        <f t="shared" si="4162"/>
        <v/>
      </c>
      <c r="X2220" s="63"/>
      <c r="Y2220" s="219">
        <f t="shared" ref="Y2220:Y2225" si="4168">SLOPE(H2207:H2220,AB2207:AB2220)</f>
        <v>-6.0637362637362587E-3</v>
      </c>
      <c r="Z2220" s="78">
        <f t="shared" ref="Z2220:Z2225" si="4169">Z2219+(0.154*(F2220-Z2219))</f>
        <v>0.92235550564521507</v>
      </c>
      <c r="AA2220" s="78">
        <f t="shared" ref="AA2220:AA2225" si="4170">AA2219+(0.074*(F2220-AA2219))</f>
        <v>0.94385538792816548</v>
      </c>
      <c r="AB2220" s="74">
        <f t="shared" si="3009"/>
        <v>2219</v>
      </c>
      <c r="AC2220" s="80">
        <f t="shared" ref="AC2220:AC2225" si="4171">AD2220-AE2220</f>
        <v>-3.8546695016540705E-3</v>
      </c>
      <c r="AD2220" s="79">
        <f t="shared" si="4154"/>
        <v>-2.1499882282950411E-2</v>
      </c>
      <c r="AE2220" s="81">
        <f t="shared" ref="AE2220:AE2225" si="4172">AE2219+(0.2*(AD2220-AE2219))</f>
        <v>-1.7645212781296341E-2</v>
      </c>
      <c r="AF2220" s="19">
        <f t="shared" ref="AF2220:AF2225" si="4173">AD2220/AA2220</f>
        <v>-2.2778788528340439E-2</v>
      </c>
      <c r="AG2220" s="93">
        <f t="shared" si="4138"/>
        <v>-0.19089828508731435</v>
      </c>
      <c r="AH2220" s="91">
        <f t="shared" ref="AH2220:AH2225" si="4174">SLOPE(AC2207:AC2220,AB2207:AB2220)</f>
        <v>-5.3272462919846345E-4</v>
      </c>
      <c r="AI2220" s="96">
        <f t="shared" ref="AI2220:AI2225" si="4175">INTERCEPT(AB2207:AB2220,AC2207:AC2220)</f>
        <v>2209.3634149343884</v>
      </c>
      <c r="AJ2220" s="5">
        <f t="shared" si="4155"/>
        <v>-5.0000000000000044E-3</v>
      </c>
      <c r="AK2220" s="5">
        <f t="shared" si="4141"/>
        <v>0</v>
      </c>
      <c r="AL2220" s="5">
        <f t="shared" ref="AL2220:AL2225" si="4176">IF(AJ2220&lt;0,AJ2220,0)</f>
        <v>-5.0000000000000044E-3</v>
      </c>
      <c r="AM2220" s="95">
        <f t="shared" si="4157"/>
        <v>3.4285714285714314E-3</v>
      </c>
      <c r="AN2220" s="95">
        <f t="shared" ref="AN2220:AN2225" si="4177">(AVERAGE(AL2207:AL2220))</f>
        <v>-1.0571428571428565E-2</v>
      </c>
      <c r="AO2220" s="78">
        <f t="shared" ref="AO2220:AO2225" si="4178">ABS(AM2220/AN2220)</f>
        <v>0.32432432432432479</v>
      </c>
      <c r="AP2220" s="296">
        <f t="shared" ref="AP2220:AP2225" si="4179">IF(AN2220=0,100,100-(100/(1+AO2220)))</f>
        <v>24.489795918367378</v>
      </c>
      <c r="AQ2220" s="8"/>
      <c r="AR2220" s="8">
        <f t="shared" ref="AR2220:AR2225" si="4180">IF(ISERROR(((F2220-E2220)-(D2220-F2220))/(D2220-E2220)),0,((F2220-E2220)-(D2220-F2220))/(D2220-E2220))</f>
        <v>-1</v>
      </c>
      <c r="AS2220" s="114">
        <f t="shared" ref="AS2220:AS2225" si="4181">IF(ISERROR(AR2220*G2220),0,AR2220*G2220)</f>
        <v>-70638</v>
      </c>
      <c r="AT2220" s="103">
        <f t="shared" ref="AT2220:AT2225" si="4182">SUM(AS2201:AS2220)/SUM(G2201:G2220)</f>
        <v>-0.12725071627416132</v>
      </c>
      <c r="AU2220" s="5">
        <f t="shared" ref="AU2220:AU2225" si="4183">F2220</f>
        <v>0.90500000000000003</v>
      </c>
      <c r="AV2220" s="93">
        <f t="shared" ref="AV2220:AV2225" si="4184">AS2220/R2220</f>
        <v>-1.1004095948276542</v>
      </c>
      <c r="AW2220" s="210">
        <f t="shared" ref="AW2220:AW2225" si="4185">(D2220-E2220)/E2220</f>
        <v>1.1049723756906087E-2</v>
      </c>
      <c r="AX2220" s="276">
        <f t="shared" si="4158"/>
        <v>1.6561782325571698E-3</v>
      </c>
      <c r="AY2220" s="19">
        <f t="shared" si="4159"/>
        <v>1.6211281535934472</v>
      </c>
      <c r="AZ2220" s="255"/>
      <c r="BA2220" s="255"/>
      <c r="BB2220" s="255"/>
      <c r="BC2220" s="255"/>
      <c r="BD2220" s="255"/>
      <c r="BE2220" s="255"/>
      <c r="BF2220" s="255"/>
      <c r="BG2220" s="255"/>
      <c r="BH2220" s="255"/>
      <c r="BI2220" s="255"/>
      <c r="BJ2220" s="255"/>
      <c r="BK2220" s="255"/>
      <c r="BL2220" s="255"/>
      <c r="BM2220" s="255"/>
      <c r="BN2220" s="255"/>
      <c r="BO2220" s="255"/>
      <c r="BP2220" s="255"/>
      <c r="BQ2220" s="255"/>
      <c r="BR2220" s="255"/>
      <c r="BS2220" s="255"/>
      <c r="BT2220" s="255"/>
      <c r="BU2220" s="255"/>
      <c r="BV2220" s="255"/>
      <c r="BW2220" s="255"/>
      <c r="BX2220" s="255"/>
      <c r="BY2220" s="255"/>
      <c r="BZ2220" s="255"/>
      <c r="CA2220" s="255"/>
      <c r="CB2220" s="255"/>
      <c r="CC2220" s="255"/>
      <c r="CD2220" s="255"/>
      <c r="CE2220" s="255"/>
      <c r="CF2220" s="255"/>
      <c r="CG2220" s="255"/>
      <c r="CH2220" s="255"/>
      <c r="CI2220" s="255"/>
      <c r="CJ2220" s="255"/>
      <c r="CK2220" s="255"/>
      <c r="CL2220" s="255"/>
      <c r="CM2220" s="255"/>
      <c r="CN2220" s="255"/>
      <c r="CO2220" s="255"/>
      <c r="CP2220" s="255"/>
      <c r="CQ2220" s="255"/>
      <c r="CR2220" s="255"/>
      <c r="CS2220" s="255"/>
      <c r="CT2220" s="255"/>
      <c r="CU2220" s="255"/>
      <c r="CV2220" s="255"/>
      <c r="CW2220" s="255"/>
      <c r="CX2220" s="255"/>
      <c r="CY2220" s="255"/>
      <c r="CZ2220" s="255"/>
      <c r="DA2220" s="255"/>
      <c r="DB2220" s="255"/>
      <c r="DC2220" s="255"/>
      <c r="DD2220" s="255"/>
      <c r="DE2220" s="255"/>
      <c r="DF2220" s="255"/>
      <c r="DG2220" s="255"/>
      <c r="DH2220" s="255"/>
      <c r="DI2220" s="255"/>
      <c r="DJ2220" s="255"/>
      <c r="DK2220" s="255"/>
      <c r="DL2220" s="255"/>
      <c r="DM2220" s="255"/>
      <c r="DN2220" s="255"/>
      <c r="DO2220" s="255"/>
      <c r="DP2220" s="255"/>
      <c r="DQ2220" s="255"/>
      <c r="DR2220" s="255"/>
      <c r="DS2220" s="255"/>
      <c r="DT2220" s="255"/>
      <c r="DU2220" s="255"/>
      <c r="DV2220" s="255"/>
      <c r="DW2220" s="255"/>
      <c r="DX2220" s="255"/>
      <c r="DY2220" s="255"/>
      <c r="DZ2220" s="255"/>
      <c r="EA2220" s="255"/>
      <c r="EB2220" s="255"/>
      <c r="EC2220" s="255"/>
      <c r="ED2220" s="255"/>
      <c r="EE2220" s="255"/>
      <c r="EF2220" s="255"/>
      <c r="EG2220" s="255"/>
      <c r="EH2220" s="255"/>
      <c r="EI2220" s="255"/>
      <c r="EJ2220" s="255"/>
      <c r="EK2220" s="255"/>
      <c r="EL2220" s="255"/>
      <c r="EM2220" s="255"/>
      <c r="EN2220" s="255"/>
      <c r="EO2220" s="255"/>
      <c r="EP2220" s="255"/>
      <c r="EQ2220" s="255"/>
      <c r="ER2220" s="255"/>
      <c r="ES2220" s="255"/>
      <c r="ET2220" s="255"/>
      <c r="EU2220" s="255"/>
      <c r="EV2220" s="255"/>
      <c r="EW2220" s="255"/>
      <c r="EX2220" s="255"/>
      <c r="EY2220" s="255"/>
      <c r="EZ2220" s="255"/>
      <c r="FA2220" s="255"/>
      <c r="FB2220" s="255"/>
      <c r="FC2220" s="255"/>
      <c r="FD2220" s="255"/>
      <c r="FE2220" s="255"/>
      <c r="FF2220" s="255"/>
      <c r="FG2220" s="255"/>
      <c r="FH2220" s="255"/>
      <c r="FI2220" s="255"/>
      <c r="FJ2220" s="255"/>
      <c r="FK2220" s="255"/>
      <c r="FL2220" s="255"/>
      <c r="FM2220" s="255"/>
      <c r="FN2220" s="255"/>
      <c r="FO2220" s="255"/>
      <c r="FP2220" s="255"/>
      <c r="FQ2220" s="255"/>
      <c r="FR2220" s="255"/>
      <c r="FS2220" s="255"/>
      <c r="FT2220" s="255"/>
      <c r="FU2220" s="255"/>
      <c r="FV2220" s="255"/>
      <c r="FW2220" s="255"/>
      <c r="FX2220" s="255"/>
      <c r="FY2220" s="255"/>
      <c r="FZ2220" s="255"/>
      <c r="GA2220" s="255"/>
      <c r="GB2220" s="255"/>
      <c r="GC2220" s="255"/>
      <c r="GD2220" s="255"/>
      <c r="GE2220" s="255"/>
      <c r="GF2220" s="255"/>
      <c r="GG2220" s="255"/>
      <c r="GH2220" s="255"/>
      <c r="GI2220" s="255"/>
      <c r="GJ2220" s="255"/>
      <c r="GK2220" s="255"/>
      <c r="GL2220" s="255"/>
      <c r="GM2220" s="255"/>
      <c r="GN2220" s="255"/>
      <c r="GO2220" s="255"/>
      <c r="GP2220" s="255"/>
      <c r="GQ2220" s="255"/>
      <c r="GR2220" s="255"/>
      <c r="GS2220" s="255"/>
      <c r="GT2220" s="255"/>
      <c r="GU2220" s="255"/>
      <c r="GV2220" s="255"/>
      <c r="GW2220" s="255"/>
      <c r="GX2220" s="255"/>
      <c r="GY2220" s="255"/>
      <c r="GZ2220" s="255"/>
      <c r="HA2220" s="255"/>
      <c r="HB2220" s="255"/>
      <c r="HC2220" s="255"/>
      <c r="HD2220" s="255"/>
      <c r="HE2220" s="255"/>
      <c r="HF2220" s="255"/>
      <c r="HG2220" s="255"/>
      <c r="HH2220" s="255"/>
      <c r="HI2220" s="255"/>
      <c r="HJ2220" s="255"/>
      <c r="HK2220" s="255"/>
      <c r="HL2220" s="255"/>
      <c r="HM2220" s="255"/>
      <c r="HN2220" s="255"/>
      <c r="HO2220" s="255"/>
      <c r="HP2220" s="255"/>
      <c r="HQ2220" s="255"/>
      <c r="HR2220" s="255"/>
      <c r="HS2220" s="255"/>
      <c r="HT2220" s="255"/>
      <c r="HU2220" s="255"/>
      <c r="HV2220" s="255"/>
      <c r="HW2220" s="255"/>
      <c r="HX2220" s="255"/>
      <c r="HY2220" s="255"/>
      <c r="HZ2220" s="255"/>
      <c r="IA2220" s="255"/>
      <c r="IB2220" s="255"/>
      <c r="IC2220" s="255"/>
      <c r="ID2220" s="255"/>
      <c r="IE2220" s="255"/>
      <c r="IF2220" s="255"/>
      <c r="IG2220" s="255"/>
      <c r="IH2220" s="255"/>
      <c r="II2220" s="255"/>
      <c r="IJ2220" s="255"/>
      <c r="IK2220" s="255"/>
      <c r="IL2220" s="255"/>
      <c r="IM2220" s="255"/>
      <c r="IN2220" s="255"/>
      <c r="IO2220" s="255"/>
      <c r="IP2220" s="255"/>
      <c r="IQ2220" s="255"/>
      <c r="IR2220" s="255"/>
      <c r="IS2220" s="255"/>
      <c r="IT2220" s="255"/>
      <c r="IU2220" s="255"/>
      <c r="IV2220" s="255"/>
    </row>
    <row r="2221" spans="1:256" ht="13">
      <c r="A2221" s="16">
        <v>41570.455312500002</v>
      </c>
      <c r="B2221" s="300">
        <v>4</v>
      </c>
      <c r="C2221" s="5">
        <v>0.90500000000000003</v>
      </c>
      <c r="D2221" s="5">
        <v>0.92</v>
      </c>
      <c r="E2221" s="5">
        <v>0.9</v>
      </c>
      <c r="F2221" s="5">
        <v>0.9</v>
      </c>
      <c r="G2221" s="6">
        <v>455690</v>
      </c>
      <c r="H2221" s="113">
        <f t="shared" si="4153"/>
        <v>0.9</v>
      </c>
      <c r="I2221" s="19">
        <f t="shared" ref="I2221:I2227" si="4186">IF(A2222&gt;A2221,(H2221-H2220)/H2220, (H2221-H2222)/H2222)</f>
        <v>-5.5248618784530436E-3</v>
      </c>
      <c r="J2221" s="8">
        <f t="shared" si="4163"/>
        <v>1.042351042210627</v>
      </c>
      <c r="K2221" s="8">
        <f t="shared" si="4164"/>
        <v>0.8528489577893732</v>
      </c>
      <c r="L2221" s="8">
        <f t="shared" si="4165"/>
        <v>0.94760000000000011</v>
      </c>
      <c r="M2221" s="19">
        <f t="shared" si="4166"/>
        <v>0.2221988813968333</v>
      </c>
      <c r="N2221" s="19">
        <f t="shared" si="4160"/>
        <v>2.0573125334295929E-2</v>
      </c>
      <c r="O2221" s="19">
        <f t="shared" si="4161"/>
        <v>-2.8171141330219623E-3</v>
      </c>
      <c r="P2221" s="19">
        <f t="shared" ref="P2221:P2227" si="4187">IF(A2222&gt;A2221,(K2221-K2220)/K2220, (K2221-K2222)/K2222)</f>
        <v>-6.4716392129006758E-3</v>
      </c>
      <c r="Q2221" s="303">
        <v>129</v>
      </c>
      <c r="R2221" s="306">
        <v>412004.38500000001</v>
      </c>
      <c r="S2221" s="66">
        <f t="shared" si="4167"/>
        <v>3193.8324418604652</v>
      </c>
      <c r="T2221" t="str">
        <f t="shared" ref="T2221:W2222" si="4188">IF(C2221&gt;$J2221,"BrokeBandUpper", IF(C2221&lt;$K2221,"BrokeBandLower", ""))</f>
        <v/>
      </c>
      <c r="U2221" t="str">
        <f t="shared" si="4188"/>
        <v/>
      </c>
      <c r="V2221" t="str">
        <f t="shared" si="4188"/>
        <v/>
      </c>
      <c r="W2221" t="str">
        <f t="shared" si="4188"/>
        <v/>
      </c>
      <c r="X2221" s="63"/>
      <c r="Y2221" s="287">
        <f t="shared" si="4168"/>
        <v>-4.9186813186813134E-3</v>
      </c>
      <c r="Z2221" s="288">
        <f t="shared" si="4169"/>
        <v>0.91891275777585191</v>
      </c>
      <c r="AA2221" s="288">
        <f t="shared" si="4170"/>
        <v>0.94061008922148126</v>
      </c>
      <c r="AB2221" s="289">
        <f t="shared" si="3009"/>
        <v>2220</v>
      </c>
      <c r="AC2221" s="290">
        <f t="shared" si="4171"/>
        <v>-3.2416949314664108E-3</v>
      </c>
      <c r="AD2221" s="284">
        <f t="shared" si="4154"/>
        <v>-2.1697331445629353E-2</v>
      </c>
      <c r="AE2221" s="291">
        <f t="shared" si="4172"/>
        <v>-1.8455636514162942E-2</v>
      </c>
      <c r="AF2221" s="213">
        <f t="shared" si="4173"/>
        <v>-2.3067296103093764E-2</v>
      </c>
      <c r="AG2221" s="213">
        <f t="shared" ref="AG2221:AG2227" si="4189">IF(A2222&gt;A2221,(AC2221-AC2220)/AC2220, (AC2221-AC2222)/AC2222)</f>
        <v>-0.15902130388211683</v>
      </c>
      <c r="AH2221" s="292">
        <f t="shared" si="4174"/>
        <v>-1.9269919451180635E-4</v>
      </c>
      <c r="AI2221" s="293">
        <f t="shared" si="4175"/>
        <v>2211.8529359699996</v>
      </c>
      <c r="AJ2221" s="294">
        <f t="shared" si="4155"/>
        <v>-5.0000000000000044E-3</v>
      </c>
      <c r="AK2221" s="294">
        <f t="shared" ref="AK2221:AK2228" si="4190">IF(AJ2221&gt;0,AJ2221,0)</f>
        <v>0</v>
      </c>
      <c r="AL2221" s="294">
        <f t="shared" si="4176"/>
        <v>-5.0000000000000044E-3</v>
      </c>
      <c r="AM2221" s="295">
        <f t="shared" si="4157"/>
        <v>3.4285714285714314E-3</v>
      </c>
      <c r="AN2221" s="295">
        <f t="shared" si="4177"/>
        <v>-9.4999999999999998E-3</v>
      </c>
      <c r="AO2221" s="288">
        <f t="shared" si="4178"/>
        <v>0.36090225563909806</v>
      </c>
      <c r="AP2221" s="296">
        <f t="shared" si="4179"/>
        <v>26.51933701657461</v>
      </c>
      <c r="AQ2221" s="285"/>
      <c r="AR2221" s="285">
        <f t="shared" si="4180"/>
        <v>-1</v>
      </c>
      <c r="AS2221" s="286">
        <f t="shared" si="4181"/>
        <v>-455690</v>
      </c>
      <c r="AT2221" s="103">
        <f t="shared" si="4182"/>
        <v>-0.209421903190737</v>
      </c>
      <c r="AU2221" s="294">
        <f t="shared" si="4183"/>
        <v>0.9</v>
      </c>
      <c r="AV2221" s="213">
        <f t="shared" si="4184"/>
        <v>-1.1060319175971878</v>
      </c>
      <c r="AW2221" s="298">
        <f t="shared" si="4185"/>
        <v>2.222222222222224E-2</v>
      </c>
      <c r="AX2221" s="297">
        <f t="shared" si="4158"/>
        <v>2.7305631657563337E-3</v>
      </c>
      <c r="AY2221" s="213">
        <f t="shared" si="4159"/>
        <v>0.64871335227024063</v>
      </c>
      <c r="AZ2221" s="255"/>
      <c r="BA2221" s="255"/>
      <c r="BB2221" s="255"/>
      <c r="BC2221" s="255"/>
      <c r="BD2221" s="255"/>
      <c r="BE2221" s="255"/>
      <c r="BF2221" s="255"/>
      <c r="BG2221" s="255"/>
      <c r="BH2221" s="255"/>
      <c r="BI2221" s="255"/>
      <c r="BJ2221" s="255"/>
      <c r="BK2221" s="255"/>
      <c r="BL2221" s="255"/>
      <c r="BM2221" s="255"/>
      <c r="BN2221" s="255"/>
      <c r="BO2221" s="255"/>
      <c r="BP2221" s="255"/>
      <c r="BQ2221" s="255"/>
      <c r="BR2221" s="255"/>
      <c r="BS2221" s="255"/>
      <c r="BT2221" s="255"/>
      <c r="BU2221" s="255"/>
      <c r="BV2221" s="255"/>
      <c r="BW2221" s="255"/>
      <c r="BX2221" s="255"/>
      <c r="BY2221" s="255"/>
      <c r="BZ2221" s="255"/>
      <c r="CA2221" s="255"/>
      <c r="CB2221" s="255"/>
      <c r="CC2221" s="255"/>
      <c r="CD2221" s="255"/>
      <c r="CE2221" s="255"/>
      <c r="CF2221" s="255"/>
      <c r="CG2221" s="255"/>
      <c r="CH2221" s="255"/>
      <c r="CI2221" s="255"/>
      <c r="CJ2221" s="255"/>
      <c r="CK2221" s="255"/>
      <c r="CL2221" s="255"/>
      <c r="CM2221" s="255"/>
      <c r="CN2221" s="255"/>
      <c r="CO2221" s="255"/>
      <c r="CP2221" s="255"/>
      <c r="CQ2221" s="255"/>
      <c r="CR2221" s="255"/>
      <c r="CS2221" s="255"/>
      <c r="CT2221" s="255"/>
      <c r="CU2221" s="255"/>
      <c r="CV2221" s="255"/>
      <c r="CW2221" s="255"/>
      <c r="CX2221" s="255"/>
      <c r="CY2221" s="255"/>
      <c r="CZ2221" s="255"/>
      <c r="DA2221" s="255"/>
      <c r="DB2221" s="255"/>
      <c r="DC2221" s="255"/>
      <c r="DD2221" s="255"/>
      <c r="DE2221" s="255"/>
      <c r="DF2221" s="255"/>
      <c r="DG2221" s="255"/>
      <c r="DH2221" s="255"/>
      <c r="DI2221" s="255"/>
      <c r="DJ2221" s="255"/>
      <c r="DK2221" s="255"/>
      <c r="DL2221" s="255"/>
      <c r="DM2221" s="255"/>
      <c r="DN2221" s="255"/>
      <c r="DO2221" s="255"/>
      <c r="DP2221" s="255"/>
      <c r="DQ2221" s="255"/>
      <c r="DR2221" s="255"/>
      <c r="DS2221" s="255"/>
      <c r="DT2221" s="255"/>
      <c r="DU2221" s="255"/>
      <c r="DV2221" s="255"/>
      <c r="DW2221" s="255"/>
      <c r="DX2221" s="255"/>
      <c r="DY2221" s="255"/>
      <c r="DZ2221" s="255"/>
      <c r="EA2221" s="255"/>
      <c r="EB2221" s="255"/>
      <c r="EC2221" s="255"/>
      <c r="ED2221" s="255"/>
      <c r="EE2221" s="255"/>
      <c r="EF2221" s="255"/>
      <c r="EG2221" s="255"/>
      <c r="EH2221" s="255"/>
      <c r="EI2221" s="255"/>
      <c r="EJ2221" s="255"/>
      <c r="EK2221" s="255"/>
      <c r="EL2221" s="255"/>
      <c r="EM2221" s="255"/>
      <c r="EN2221" s="255"/>
      <c r="EO2221" s="255"/>
      <c r="EP2221" s="255"/>
      <c r="EQ2221" s="255"/>
      <c r="ER2221" s="255"/>
      <c r="ES2221" s="255"/>
      <c r="ET2221" s="255"/>
      <c r="EU2221" s="255"/>
      <c r="EV2221" s="255"/>
      <c r="EW2221" s="255"/>
      <c r="EX2221" s="255"/>
      <c r="EY2221" s="255"/>
      <c r="EZ2221" s="255"/>
      <c r="FA2221" s="255"/>
      <c r="FB2221" s="255"/>
      <c r="FC2221" s="255"/>
      <c r="FD2221" s="255"/>
      <c r="FE2221" s="255"/>
      <c r="FF2221" s="255"/>
      <c r="FG2221" s="255"/>
      <c r="FH2221" s="255"/>
      <c r="FI2221" s="255"/>
      <c r="FJ2221" s="255"/>
      <c r="FK2221" s="255"/>
      <c r="FL2221" s="255"/>
      <c r="FM2221" s="255"/>
      <c r="FN2221" s="255"/>
      <c r="FO2221" s="255"/>
      <c r="FP2221" s="255"/>
      <c r="FQ2221" s="255"/>
      <c r="FR2221" s="255"/>
      <c r="FS2221" s="255"/>
      <c r="FT2221" s="255"/>
      <c r="FU2221" s="255"/>
      <c r="FV2221" s="255"/>
      <c r="FW2221" s="255"/>
      <c r="FX2221" s="255"/>
      <c r="FY2221" s="255"/>
      <c r="FZ2221" s="255"/>
      <c r="GA2221" s="255"/>
      <c r="GB2221" s="255"/>
      <c r="GC2221" s="255"/>
      <c r="GD2221" s="255"/>
      <c r="GE2221" s="255"/>
      <c r="GF2221" s="255"/>
      <c r="GG2221" s="255"/>
      <c r="GH2221" s="255"/>
      <c r="GI2221" s="255"/>
      <c r="GJ2221" s="255"/>
      <c r="GK2221" s="255"/>
      <c r="GL2221" s="255"/>
      <c r="GM2221" s="255"/>
      <c r="GN2221" s="255"/>
      <c r="GO2221" s="255"/>
      <c r="GP2221" s="255"/>
      <c r="GQ2221" s="255"/>
      <c r="GR2221" s="255"/>
      <c r="GS2221" s="255"/>
      <c r="GT2221" s="255"/>
      <c r="GU2221" s="255"/>
      <c r="GV2221" s="255"/>
      <c r="GW2221" s="255"/>
      <c r="GX2221" s="255"/>
      <c r="GY2221" s="255"/>
      <c r="GZ2221" s="255"/>
      <c r="HA2221" s="255"/>
      <c r="HB2221" s="255"/>
      <c r="HC2221" s="255"/>
      <c r="HD2221" s="255"/>
      <c r="HE2221" s="255"/>
      <c r="HF2221" s="255"/>
      <c r="HG2221" s="255"/>
      <c r="HH2221" s="255"/>
      <c r="HI2221" s="255"/>
      <c r="HJ2221" s="255"/>
      <c r="HK2221" s="255"/>
      <c r="HL2221" s="255"/>
      <c r="HM2221" s="255"/>
      <c r="HN2221" s="255"/>
      <c r="HO2221" s="255"/>
      <c r="HP2221" s="255"/>
      <c r="HQ2221" s="255"/>
      <c r="HR2221" s="255"/>
      <c r="HS2221" s="255"/>
      <c r="HT2221" s="255"/>
      <c r="HU2221" s="255"/>
      <c r="HV2221" s="255"/>
      <c r="HW2221" s="255"/>
      <c r="HX2221" s="255"/>
      <c r="HY2221" s="255"/>
      <c r="HZ2221" s="255"/>
      <c r="IA2221" s="255"/>
      <c r="IB2221" s="255"/>
      <c r="IC2221" s="255"/>
      <c r="ID2221" s="255"/>
      <c r="IE2221" s="255"/>
      <c r="IF2221" s="255"/>
      <c r="IG2221" s="255"/>
      <c r="IH2221" s="255"/>
      <c r="II2221" s="255"/>
      <c r="IJ2221" s="255"/>
      <c r="IK2221" s="255"/>
      <c r="IL2221" s="255"/>
      <c r="IM2221" s="255"/>
      <c r="IN2221" s="255"/>
      <c r="IO2221" s="255"/>
      <c r="IP2221" s="255"/>
      <c r="IQ2221" s="255"/>
      <c r="IR2221" s="255"/>
      <c r="IS2221" s="255"/>
      <c r="IT2221" s="255"/>
      <c r="IU2221" s="255"/>
      <c r="IV2221" s="255"/>
    </row>
    <row r="2222" spans="1:256">
      <c r="A2222" s="16">
        <v>41571.331238425926</v>
      </c>
      <c r="B2222" s="300">
        <v>5</v>
      </c>
      <c r="C2222" s="5">
        <v>0.89500000000000002</v>
      </c>
      <c r="D2222" s="5">
        <v>0.9</v>
      </c>
      <c r="E2222" s="5">
        <v>0.88</v>
      </c>
      <c r="F2222" s="5">
        <v>0.89</v>
      </c>
      <c r="G2222" s="6">
        <v>243754</v>
      </c>
      <c r="H2222" s="113">
        <f t="shared" si="4153"/>
        <v>0.89</v>
      </c>
      <c r="I2222" s="19">
        <f t="shared" si="4186"/>
        <v>-1.111111111111112E-2</v>
      </c>
      <c r="J2222" s="8">
        <f t="shared" si="4163"/>
        <v>1.0349732295682224</v>
      </c>
      <c r="K2222" s="8">
        <f t="shared" si="4164"/>
        <v>0.8482267704317773</v>
      </c>
      <c r="L2222" s="8">
        <f t="shared" si="4165"/>
        <v>0.94159999999999988</v>
      </c>
      <c r="M2222" s="19">
        <f t="shared" si="4166"/>
        <v>0.22016100604957861</v>
      </c>
      <c r="N2222" s="19">
        <f t="shared" si="4160"/>
        <v>-9.1714023691018224E-3</v>
      </c>
      <c r="O2222" s="19">
        <f t="shared" si="4161"/>
        <v>-7.078049854258063E-3</v>
      </c>
      <c r="P2222" s="19">
        <f t="shared" si="4187"/>
        <v>-5.4197021821740113E-3</v>
      </c>
      <c r="Q2222" s="303">
        <v>136</v>
      </c>
      <c r="R2222" s="306">
        <v>218067.66</v>
      </c>
      <c r="S2222" s="66">
        <f t="shared" si="4167"/>
        <v>1603.4386764705882</v>
      </c>
      <c r="T2222" t="str">
        <f t="shared" si="4188"/>
        <v/>
      </c>
      <c r="U2222" t="str">
        <f t="shared" si="4188"/>
        <v/>
      </c>
      <c r="V2222" t="str">
        <f t="shared" si="4188"/>
        <v/>
      </c>
      <c r="W2222" t="str">
        <f t="shared" si="4188"/>
        <v/>
      </c>
      <c r="X2222" s="63" t="s">
        <v>89</v>
      </c>
      <c r="Y2222" s="219">
        <f t="shared" si="4168"/>
        <v>-4.1802197802197757E-3</v>
      </c>
      <c r="Z2222" s="78">
        <f t="shared" si="4169"/>
        <v>0.91446019307837068</v>
      </c>
      <c r="AA2222" s="78">
        <f t="shared" si="4170"/>
        <v>0.9368649426190917</v>
      </c>
      <c r="AB2222" s="74">
        <f t="shared" si="3009"/>
        <v>2221</v>
      </c>
      <c r="AC2222" s="80">
        <f t="shared" si="4171"/>
        <v>-3.1592904212464669E-3</v>
      </c>
      <c r="AD2222" s="79">
        <f t="shared" si="4154"/>
        <v>-2.2404749540721025E-2</v>
      </c>
      <c r="AE2222" s="81">
        <f t="shared" si="4172"/>
        <v>-1.9245459119474558E-2</v>
      </c>
      <c r="AF2222" s="19">
        <f t="shared" si="4173"/>
        <v>-2.3914599128969965E-2</v>
      </c>
      <c r="AG2222" s="93">
        <f t="shared" si="4189"/>
        <v>-2.5420192819522174E-2</v>
      </c>
      <c r="AH2222" s="91">
        <f t="shared" si="4174"/>
        <v>9.5414359401036253E-5</v>
      </c>
      <c r="AI2222" s="96">
        <f t="shared" si="4175"/>
        <v>2215.513685212974</v>
      </c>
      <c r="AJ2222" s="5">
        <f t="shared" si="4155"/>
        <v>-1.0000000000000009E-2</v>
      </c>
      <c r="AK2222" s="5">
        <f t="shared" si="4190"/>
        <v>0</v>
      </c>
      <c r="AL2222" s="5">
        <f t="shared" si="4176"/>
        <v>-1.0000000000000009E-2</v>
      </c>
      <c r="AM2222" s="95">
        <f t="shared" si="4157"/>
        <v>3.4285714285714314E-3</v>
      </c>
      <c r="AN2222" s="95">
        <f t="shared" si="4177"/>
        <v>-9.1428571428571435E-3</v>
      </c>
      <c r="AO2222" s="78">
        <f t="shared" si="4178"/>
        <v>0.37500000000000028</v>
      </c>
      <c r="AP2222" s="296">
        <f t="shared" si="4179"/>
        <v>27.27272727272728</v>
      </c>
      <c r="AQ2222" s="8"/>
      <c r="AR2222" s="8">
        <f t="shared" si="4180"/>
        <v>0</v>
      </c>
      <c r="AS2222" s="114">
        <f t="shared" si="4181"/>
        <v>0</v>
      </c>
      <c r="AT2222" s="103">
        <f t="shared" si="4182"/>
        <v>-0.21133901111138922</v>
      </c>
      <c r="AU2222" s="5">
        <f t="shared" si="4183"/>
        <v>0.89</v>
      </c>
      <c r="AV2222" s="93">
        <f t="shared" si="4184"/>
        <v>0</v>
      </c>
      <c r="AW2222" s="210">
        <f t="shared" si="4185"/>
        <v>2.2727272727272749E-2</v>
      </c>
      <c r="AX2222" s="276">
        <f t="shared" si="4158"/>
        <v>3.2307650613232516E-3</v>
      </c>
      <c r="AY2222" s="19">
        <f t="shared" si="4159"/>
        <v>0.18318634845730367</v>
      </c>
      <c r="AZ2222" s="255"/>
      <c r="BA2222" s="255"/>
      <c r="BB2222" s="255"/>
      <c r="BC2222" s="255"/>
      <c r="BD2222" s="255"/>
      <c r="BE2222" s="255"/>
      <c r="BF2222" s="255"/>
      <c r="BG2222" s="255"/>
      <c r="BH2222" s="255"/>
      <c r="BI2222" s="255"/>
      <c r="BJ2222" s="255"/>
      <c r="BK2222" s="255"/>
      <c r="BL2222" s="255"/>
      <c r="BM2222" s="255"/>
      <c r="BN2222" s="255"/>
      <c r="BO2222" s="255"/>
      <c r="BP2222" s="255"/>
      <c r="BQ2222" s="255"/>
      <c r="BR2222" s="255"/>
      <c r="BS2222" s="255"/>
      <c r="BT2222" s="255"/>
      <c r="BU2222" s="255"/>
      <c r="BV2222" s="255"/>
      <c r="BW2222" s="255"/>
      <c r="BX2222" s="255"/>
      <c r="BY2222" s="255"/>
      <c r="BZ2222" s="255"/>
      <c r="CA2222" s="255"/>
      <c r="CB2222" s="255"/>
      <c r="CC2222" s="255"/>
      <c r="CD2222" s="255"/>
      <c r="CE2222" s="255"/>
      <c r="CF2222" s="255"/>
      <c r="CG2222" s="255"/>
      <c r="CH2222" s="255"/>
      <c r="CI2222" s="255"/>
      <c r="CJ2222" s="255"/>
      <c r="CK2222" s="255"/>
      <c r="CL2222" s="255"/>
      <c r="CM2222" s="255"/>
      <c r="CN2222" s="255"/>
      <c r="CO2222" s="255"/>
      <c r="CP2222" s="255"/>
      <c r="CQ2222" s="255"/>
      <c r="CR2222" s="255"/>
      <c r="CS2222" s="255"/>
      <c r="CT2222" s="255"/>
      <c r="CU2222" s="255"/>
      <c r="CV2222" s="255"/>
      <c r="CW2222" s="255"/>
      <c r="CX2222" s="255"/>
      <c r="CY2222" s="255"/>
      <c r="CZ2222" s="255"/>
      <c r="DA2222" s="255"/>
      <c r="DB2222" s="255"/>
      <c r="DC2222" s="255"/>
      <c r="DD2222" s="255"/>
      <c r="DE2222" s="255"/>
      <c r="DF2222" s="255"/>
      <c r="DG2222" s="255"/>
      <c r="DH2222" s="255"/>
      <c r="DI2222" s="255"/>
      <c r="DJ2222" s="255"/>
      <c r="DK2222" s="255"/>
      <c r="DL2222" s="255"/>
      <c r="DM2222" s="255"/>
      <c r="DN2222" s="255"/>
      <c r="DO2222" s="255"/>
      <c r="DP2222" s="255"/>
      <c r="DQ2222" s="255"/>
      <c r="DR2222" s="255"/>
      <c r="DS2222" s="255"/>
      <c r="DT2222" s="255"/>
      <c r="DU2222" s="255"/>
      <c r="DV2222" s="255"/>
      <c r="DW2222" s="255"/>
      <c r="DX2222" s="255"/>
      <c r="DY2222" s="255"/>
      <c r="DZ2222" s="255"/>
      <c r="EA2222" s="255"/>
      <c r="EB2222" s="255"/>
      <c r="EC2222" s="255"/>
      <c r="ED2222" s="255"/>
      <c r="EE2222" s="255"/>
      <c r="EF2222" s="255"/>
      <c r="EG2222" s="255"/>
      <c r="EH2222" s="255"/>
      <c r="EI2222" s="255"/>
      <c r="EJ2222" s="255"/>
      <c r="EK2222" s="255"/>
      <c r="EL2222" s="255"/>
      <c r="EM2222" s="255"/>
      <c r="EN2222" s="255"/>
      <c r="EO2222" s="255"/>
      <c r="EP2222" s="255"/>
      <c r="EQ2222" s="255"/>
      <c r="ER2222" s="255"/>
      <c r="ES2222" s="255"/>
      <c r="ET2222" s="255"/>
      <c r="EU2222" s="255"/>
      <c r="EV2222" s="255"/>
      <c r="EW2222" s="255"/>
      <c r="EX2222" s="255"/>
      <c r="EY2222" s="255"/>
      <c r="EZ2222" s="255"/>
      <c r="FA2222" s="255"/>
      <c r="FB2222" s="255"/>
      <c r="FC2222" s="255"/>
      <c r="FD2222" s="255"/>
      <c r="FE2222" s="255"/>
      <c r="FF2222" s="255"/>
      <c r="FG2222" s="255"/>
      <c r="FH2222" s="255"/>
      <c r="FI2222" s="255"/>
      <c r="FJ2222" s="255"/>
      <c r="FK2222" s="255"/>
      <c r="FL2222" s="255"/>
      <c r="FM2222" s="255"/>
      <c r="FN2222" s="255"/>
      <c r="FO2222" s="255"/>
      <c r="FP2222" s="255"/>
      <c r="FQ2222" s="255"/>
      <c r="FR2222" s="255"/>
      <c r="FS2222" s="255"/>
      <c r="FT2222" s="255"/>
      <c r="FU2222" s="255"/>
      <c r="FV2222" s="255"/>
      <c r="FW2222" s="255"/>
      <c r="FX2222" s="255"/>
      <c r="FY2222" s="255"/>
      <c r="FZ2222" s="255"/>
      <c r="GA2222" s="255"/>
      <c r="GB2222" s="255"/>
      <c r="GC2222" s="255"/>
      <c r="GD2222" s="255"/>
      <c r="GE2222" s="255"/>
      <c r="GF2222" s="255"/>
      <c r="GG2222" s="255"/>
      <c r="GH2222" s="255"/>
      <c r="GI2222" s="255"/>
      <c r="GJ2222" s="255"/>
      <c r="GK2222" s="255"/>
      <c r="GL2222" s="255"/>
      <c r="GM2222" s="255"/>
      <c r="GN2222" s="255"/>
      <c r="GO2222" s="255"/>
      <c r="GP2222" s="255"/>
      <c r="GQ2222" s="255"/>
      <c r="GR2222" s="255"/>
      <c r="GS2222" s="255"/>
      <c r="GT2222" s="255"/>
      <c r="GU2222" s="255"/>
      <c r="GV2222" s="255"/>
      <c r="GW2222" s="255"/>
      <c r="GX2222" s="255"/>
      <c r="GY2222" s="255"/>
      <c r="GZ2222" s="255"/>
      <c r="HA2222" s="255"/>
      <c r="HB2222" s="255"/>
      <c r="HC2222" s="255"/>
      <c r="HD2222" s="255"/>
      <c r="HE2222" s="255"/>
      <c r="HF2222" s="255"/>
      <c r="HG2222" s="255"/>
      <c r="HH2222" s="255"/>
      <c r="HI2222" s="255"/>
      <c r="HJ2222" s="255"/>
      <c r="HK2222" s="255"/>
      <c r="HL2222" s="255"/>
      <c r="HM2222" s="255"/>
      <c r="HN2222" s="255"/>
      <c r="HO2222" s="255"/>
      <c r="HP2222" s="255"/>
      <c r="HQ2222" s="255"/>
      <c r="HR2222" s="255"/>
      <c r="HS2222" s="255"/>
      <c r="HT2222" s="255"/>
      <c r="HU2222" s="255"/>
      <c r="HV2222" s="255"/>
      <c r="HW2222" s="255"/>
      <c r="HX2222" s="255"/>
      <c r="HY2222" s="255"/>
      <c r="HZ2222" s="255"/>
      <c r="IA2222" s="255"/>
      <c r="IB2222" s="255"/>
      <c r="IC2222" s="255"/>
      <c r="ID2222" s="255"/>
      <c r="IE2222" s="255"/>
      <c r="IF2222" s="255"/>
      <c r="IG2222" s="255"/>
      <c r="IH2222" s="255"/>
      <c r="II2222" s="255"/>
      <c r="IJ2222" s="255"/>
      <c r="IK2222" s="255"/>
      <c r="IL2222" s="255"/>
      <c r="IM2222" s="255"/>
      <c r="IN2222" s="255"/>
      <c r="IO2222" s="255"/>
      <c r="IP2222" s="255"/>
      <c r="IQ2222" s="255"/>
      <c r="IR2222" s="255"/>
      <c r="IS2222" s="255"/>
      <c r="IT2222" s="255"/>
      <c r="IU2222" s="255"/>
      <c r="IV2222" s="255"/>
    </row>
    <row r="2223" spans="1:256" ht="13">
      <c r="A2223" s="16">
        <v>41572.438483796293</v>
      </c>
      <c r="B2223" s="300">
        <v>6</v>
      </c>
      <c r="C2223" s="5">
        <v>0.88</v>
      </c>
      <c r="D2223" s="5">
        <v>0.91500000000000004</v>
      </c>
      <c r="E2223" s="5">
        <v>0.88</v>
      </c>
      <c r="F2223" s="5">
        <v>0.91500000000000004</v>
      </c>
      <c r="G2223" s="6">
        <v>221475</v>
      </c>
      <c r="H2223" s="113">
        <f t="shared" ref="H2223:H2228" si="4191">F2223</f>
        <v>0.91500000000000004</v>
      </c>
      <c r="I2223" s="19">
        <f t="shared" si="4186"/>
        <v>2.8089887640449462E-2</v>
      </c>
      <c r="J2223" s="8">
        <f t="shared" si="4163"/>
        <v>1.0230708740730856</v>
      </c>
      <c r="K2223" s="8">
        <f t="shared" si="4164"/>
        <v>0.84962912592691409</v>
      </c>
      <c r="L2223" s="8">
        <f t="shared" si="4165"/>
        <v>0.93634999999999979</v>
      </c>
      <c r="M2223" s="19">
        <f t="shared" si="4166"/>
        <v>0.20413818553707533</v>
      </c>
      <c r="N2223" s="19">
        <f t="shared" si="4160"/>
        <v>-7.2777740254761844E-2</v>
      </c>
      <c r="O2223" s="19">
        <f t="shared" si="4161"/>
        <v>-1.150015783509903E-2</v>
      </c>
      <c r="P2223" s="19">
        <f t="shared" si="4187"/>
        <v>1.6532789862585195E-3</v>
      </c>
      <c r="Q2223" s="303">
        <v>83</v>
      </c>
      <c r="R2223" s="306">
        <v>197813.68</v>
      </c>
      <c r="S2223" s="66">
        <f t="shared" si="4167"/>
        <v>2383.2973493975901</v>
      </c>
      <c r="T2223" t="str">
        <f t="shared" ref="T2223:W2224" si="4192">IF(C2223&gt;$J2223,"BrokeBandUpper", IF(C2223&lt;$K2223,"BrokeBandLower", ""))</f>
        <v/>
      </c>
      <c r="U2223" t="str">
        <f t="shared" si="4192"/>
        <v/>
      </c>
      <c r="V2223" t="str">
        <f t="shared" si="4192"/>
        <v/>
      </c>
      <c r="W2223" t="str">
        <f t="shared" si="4192"/>
        <v/>
      </c>
      <c r="X2223" s="63"/>
      <c r="Y2223" s="287">
        <f t="shared" si="4168"/>
        <v>-2.5406593406593369E-3</v>
      </c>
      <c r="Z2223" s="288">
        <f t="shared" si="4169"/>
        <v>0.91454332334430155</v>
      </c>
      <c r="AA2223" s="288">
        <f t="shared" si="4170"/>
        <v>0.93524693686527893</v>
      </c>
      <c r="AB2223" s="289">
        <f t="shared" si="3009"/>
        <v>2222</v>
      </c>
      <c r="AC2223" s="290">
        <f t="shared" si="4171"/>
        <v>-1.1665235212022576E-3</v>
      </c>
      <c r="AD2223" s="284">
        <f t="shared" ref="AD2223:AD2228" si="4193">Z2223-AA2223</f>
        <v>-2.0703613520977382E-2</v>
      </c>
      <c r="AE2223" s="291">
        <f t="shared" si="4172"/>
        <v>-1.9537089999775124E-2</v>
      </c>
      <c r="AF2223" s="213">
        <f t="shared" si="4173"/>
        <v>-2.2137055685390296E-2</v>
      </c>
      <c r="AG2223" s="213">
        <f t="shared" si="4189"/>
        <v>-0.63076407494629216</v>
      </c>
      <c r="AH2223" s="292">
        <f t="shared" si="4174"/>
        <v>3.9333874348105495E-4</v>
      </c>
      <c r="AI2223" s="293">
        <f t="shared" si="4175"/>
        <v>2219.4106648746447</v>
      </c>
      <c r="AJ2223" s="294">
        <f t="shared" ref="AJ2223:AJ2228" si="4194">F2223-F2222</f>
        <v>2.5000000000000022E-2</v>
      </c>
      <c r="AK2223" s="294">
        <f t="shared" si="4190"/>
        <v>2.5000000000000022E-2</v>
      </c>
      <c r="AL2223" s="294">
        <f t="shared" si="4176"/>
        <v>0</v>
      </c>
      <c r="AM2223" s="295">
        <f t="shared" ref="AM2223:AM2228" si="4195">(AVERAGE(AK2210:AK2223))</f>
        <v>5.214285714285719E-3</v>
      </c>
      <c r="AN2223" s="295">
        <f t="shared" si="4177"/>
        <v>-8.7857142857142856E-3</v>
      </c>
      <c r="AO2223" s="288">
        <f t="shared" si="4178"/>
        <v>0.59349593495935016</v>
      </c>
      <c r="AP2223" s="296">
        <f t="shared" si="4179"/>
        <v>37.244897959183703</v>
      </c>
      <c r="AQ2223" s="285"/>
      <c r="AR2223" s="285">
        <f t="shared" si="4180"/>
        <v>1</v>
      </c>
      <c r="AS2223" s="286">
        <f t="shared" si="4181"/>
        <v>221475</v>
      </c>
      <c r="AT2223" s="103">
        <f t="shared" si="4182"/>
        <v>-0.16776236336744821</v>
      </c>
      <c r="AU2223" s="294">
        <f t="shared" si="4183"/>
        <v>0.91500000000000004</v>
      </c>
      <c r="AV2223" s="213">
        <f t="shared" si="4184"/>
        <v>1.1196141743078638</v>
      </c>
      <c r="AW2223" s="298">
        <f t="shared" si="4185"/>
        <v>3.9772727272727307E-2</v>
      </c>
      <c r="AX2223" s="297">
        <f t="shared" ref="AX2223:AX2228" si="4196">SLOPE(M2210:M2223,AB2210:AB2223)</f>
        <v>2.57798778460904E-3</v>
      </c>
      <c r="AY2223" s="213">
        <f t="shared" si="4159"/>
        <v>-0.20205037021381189</v>
      </c>
      <c r="AZ2223" s="255"/>
      <c r="BA2223" s="255"/>
      <c r="BB2223" s="255"/>
      <c r="BC2223" s="255"/>
      <c r="BD2223" s="255"/>
      <c r="BE2223" s="255"/>
      <c r="BF2223" s="255"/>
      <c r="BG2223" s="255"/>
      <c r="BH2223" s="255"/>
      <c r="BI2223" s="255"/>
      <c r="BJ2223" s="255"/>
      <c r="BK2223" s="255"/>
      <c r="BL2223" s="255"/>
      <c r="BM2223" s="255"/>
      <c r="BN2223" s="255"/>
      <c r="BO2223" s="255"/>
      <c r="BP2223" s="255"/>
      <c r="BQ2223" s="255"/>
      <c r="BR2223" s="255"/>
      <c r="BS2223" s="255"/>
      <c r="BT2223" s="255"/>
      <c r="BU2223" s="255"/>
      <c r="BV2223" s="255"/>
      <c r="BW2223" s="255"/>
      <c r="BX2223" s="255"/>
      <c r="BY2223" s="255"/>
      <c r="BZ2223" s="255"/>
      <c r="CA2223" s="255"/>
      <c r="CB2223" s="255"/>
      <c r="CC2223" s="255"/>
      <c r="CD2223" s="255"/>
      <c r="CE2223" s="255"/>
      <c r="CF2223" s="255"/>
      <c r="CG2223" s="255"/>
      <c r="CH2223" s="255"/>
      <c r="CI2223" s="255"/>
      <c r="CJ2223" s="255"/>
      <c r="CK2223" s="255"/>
      <c r="CL2223" s="255"/>
      <c r="CM2223" s="255"/>
      <c r="CN2223" s="255"/>
      <c r="CO2223" s="255"/>
      <c r="CP2223" s="255"/>
      <c r="CQ2223" s="255"/>
      <c r="CR2223" s="255"/>
      <c r="CS2223" s="255"/>
      <c r="CT2223" s="255"/>
      <c r="CU2223" s="255"/>
      <c r="CV2223" s="255"/>
      <c r="CW2223" s="255"/>
      <c r="CX2223" s="255"/>
      <c r="CY2223" s="255"/>
      <c r="CZ2223" s="255"/>
      <c r="DA2223" s="255"/>
      <c r="DB2223" s="255"/>
      <c r="DC2223" s="255"/>
      <c r="DD2223" s="255"/>
      <c r="DE2223" s="255"/>
      <c r="DF2223" s="255"/>
      <c r="DG2223" s="255"/>
      <c r="DH2223" s="255"/>
      <c r="DI2223" s="255"/>
      <c r="DJ2223" s="255"/>
      <c r="DK2223" s="255"/>
      <c r="DL2223" s="255"/>
      <c r="DM2223" s="255"/>
      <c r="DN2223" s="255"/>
      <c r="DO2223" s="255"/>
      <c r="DP2223" s="255"/>
      <c r="DQ2223" s="255"/>
      <c r="DR2223" s="255"/>
      <c r="DS2223" s="255"/>
      <c r="DT2223" s="255"/>
      <c r="DU2223" s="255"/>
      <c r="DV2223" s="255"/>
      <c r="DW2223" s="255"/>
      <c r="DX2223" s="255"/>
      <c r="DY2223" s="255"/>
      <c r="DZ2223" s="255"/>
      <c r="EA2223" s="255"/>
      <c r="EB2223" s="255"/>
      <c r="EC2223" s="255"/>
      <c r="ED2223" s="255"/>
      <c r="EE2223" s="255"/>
      <c r="EF2223" s="255"/>
      <c r="EG2223" s="255"/>
      <c r="EH2223" s="255"/>
      <c r="EI2223" s="255"/>
      <c r="EJ2223" s="255"/>
      <c r="EK2223" s="255"/>
      <c r="EL2223" s="255"/>
      <c r="EM2223" s="255"/>
      <c r="EN2223" s="255"/>
      <c r="EO2223" s="255"/>
      <c r="EP2223" s="255"/>
      <c r="EQ2223" s="255"/>
      <c r="ER2223" s="255"/>
      <c r="ES2223" s="255"/>
      <c r="ET2223" s="255"/>
      <c r="EU2223" s="255"/>
      <c r="EV2223" s="255"/>
      <c r="EW2223" s="255"/>
      <c r="EX2223" s="255"/>
      <c r="EY2223" s="255"/>
      <c r="EZ2223" s="255"/>
      <c r="FA2223" s="255"/>
      <c r="FB2223" s="255"/>
      <c r="FC2223" s="255"/>
      <c r="FD2223" s="255"/>
      <c r="FE2223" s="255"/>
      <c r="FF2223" s="255"/>
      <c r="FG2223" s="255"/>
      <c r="FH2223" s="255"/>
      <c r="FI2223" s="255"/>
      <c r="FJ2223" s="255"/>
      <c r="FK2223" s="255"/>
      <c r="FL2223" s="255"/>
      <c r="FM2223" s="255"/>
      <c r="FN2223" s="255"/>
      <c r="FO2223" s="255"/>
      <c r="FP2223" s="255"/>
      <c r="FQ2223" s="255"/>
      <c r="FR2223" s="255"/>
      <c r="FS2223" s="255"/>
      <c r="FT2223" s="255"/>
      <c r="FU2223" s="255"/>
      <c r="FV2223" s="255"/>
      <c r="FW2223" s="255"/>
      <c r="FX2223" s="255"/>
      <c r="FY2223" s="255"/>
      <c r="FZ2223" s="255"/>
      <c r="GA2223" s="255"/>
      <c r="GB2223" s="255"/>
      <c r="GC2223" s="255"/>
      <c r="GD2223" s="255"/>
      <c r="GE2223" s="255"/>
      <c r="GF2223" s="255"/>
      <c r="GG2223" s="255"/>
      <c r="GH2223" s="255"/>
      <c r="GI2223" s="255"/>
      <c r="GJ2223" s="255"/>
      <c r="GK2223" s="255"/>
      <c r="GL2223" s="255"/>
      <c r="GM2223" s="255"/>
      <c r="GN2223" s="255"/>
      <c r="GO2223" s="255"/>
      <c r="GP2223" s="255"/>
      <c r="GQ2223" s="255"/>
      <c r="GR2223" s="255"/>
      <c r="GS2223" s="255"/>
      <c r="GT2223" s="255"/>
      <c r="GU2223" s="255"/>
      <c r="GV2223" s="255"/>
      <c r="GW2223" s="255"/>
      <c r="GX2223" s="255"/>
      <c r="GY2223" s="255"/>
      <c r="GZ2223" s="255"/>
      <c r="HA2223" s="255"/>
      <c r="HB2223" s="255"/>
      <c r="HC2223" s="255"/>
      <c r="HD2223" s="255"/>
      <c r="HE2223" s="255"/>
      <c r="HF2223" s="255"/>
      <c r="HG2223" s="255"/>
      <c r="HH2223" s="255"/>
      <c r="HI2223" s="255"/>
      <c r="HJ2223" s="255"/>
      <c r="HK2223" s="255"/>
      <c r="HL2223" s="255"/>
      <c r="HM2223" s="255"/>
      <c r="HN2223" s="255"/>
      <c r="HO2223" s="255"/>
      <c r="HP2223" s="255"/>
      <c r="HQ2223" s="255"/>
      <c r="HR2223" s="255"/>
      <c r="HS2223" s="255"/>
      <c r="HT2223" s="255"/>
      <c r="HU2223" s="255"/>
      <c r="HV2223" s="255"/>
      <c r="HW2223" s="255"/>
      <c r="HX2223" s="255"/>
      <c r="HY2223" s="255"/>
      <c r="HZ2223" s="255"/>
      <c r="IA2223" s="255"/>
      <c r="IB2223" s="255"/>
      <c r="IC2223" s="255"/>
      <c r="ID2223" s="255"/>
      <c r="IE2223" s="255"/>
      <c r="IF2223" s="255"/>
      <c r="IG2223" s="255"/>
      <c r="IH2223" s="255"/>
      <c r="II2223" s="255"/>
      <c r="IJ2223" s="255"/>
      <c r="IK2223" s="255"/>
      <c r="IL2223" s="255"/>
      <c r="IM2223" s="255"/>
      <c r="IN2223" s="255"/>
      <c r="IO2223" s="255"/>
      <c r="IP2223" s="255"/>
      <c r="IQ2223" s="255"/>
      <c r="IR2223" s="255"/>
      <c r="IS2223" s="255"/>
      <c r="IT2223" s="255"/>
      <c r="IU2223" s="255"/>
      <c r="IV2223" s="255"/>
    </row>
    <row r="2224" spans="1:256">
      <c r="A2224" s="16">
        <v>41575.372048611112</v>
      </c>
      <c r="B2224" s="300">
        <v>2</v>
      </c>
      <c r="C2224" s="5">
        <v>0.91500000000000004</v>
      </c>
      <c r="D2224" s="5">
        <v>0.91500000000000004</v>
      </c>
      <c r="E2224" s="5">
        <v>0.88500000000000001</v>
      </c>
      <c r="F2224" s="5">
        <v>0.89</v>
      </c>
      <c r="G2224" s="6">
        <v>323344</v>
      </c>
      <c r="H2224" s="113">
        <f t="shared" si="4191"/>
        <v>0.89</v>
      </c>
      <c r="I2224" s="19">
        <f t="shared" si="4186"/>
        <v>-2.7322404371584723E-2</v>
      </c>
      <c r="J2224" s="8">
        <f t="shared" si="4163"/>
        <v>1.0068103769678407</v>
      </c>
      <c r="K2224" s="8">
        <f t="shared" si="4164"/>
        <v>0.85188962303215932</v>
      </c>
      <c r="L2224" s="8">
        <f t="shared" si="4165"/>
        <v>0.92935000000000001</v>
      </c>
      <c r="M2224" s="19">
        <f t="shared" si="4166"/>
        <v>0.18185543026603229</v>
      </c>
      <c r="N2224" s="19">
        <f t="shared" si="4160"/>
        <v>-0.10915525291075966</v>
      </c>
      <c r="O2224" s="19">
        <f t="shared" si="4161"/>
        <v>-1.5893812948176354E-2</v>
      </c>
      <c r="P2224" s="19">
        <f t="shared" si="4187"/>
        <v>2.6605692251652864E-3</v>
      </c>
      <c r="Q2224" s="303">
        <v>286</v>
      </c>
      <c r="R2224" s="306">
        <v>289052.033</v>
      </c>
      <c r="S2224" s="66">
        <f t="shared" si="4167"/>
        <v>1010.671444055944</v>
      </c>
      <c r="T2224" t="str">
        <f t="shared" si="4192"/>
        <v/>
      </c>
      <c r="U2224" t="str">
        <f t="shared" si="4192"/>
        <v/>
      </c>
      <c r="V2224" t="str">
        <f t="shared" si="4192"/>
        <v/>
      </c>
      <c r="W2224" t="str">
        <f t="shared" si="4192"/>
        <v/>
      </c>
      <c r="X2224" s="63"/>
      <c r="Y2224" s="219">
        <f t="shared" si="4168"/>
        <v>-1.8241758241758226E-3</v>
      </c>
      <c r="Z2224" s="78">
        <f t="shared" si="4169"/>
        <v>0.91076365154927907</v>
      </c>
      <c r="AA2224" s="78">
        <f t="shared" si="4170"/>
        <v>0.93189866353724826</v>
      </c>
      <c r="AB2224" s="74">
        <f t="shared" si="3009"/>
        <v>2223</v>
      </c>
      <c r="AC2224" s="80">
        <f t="shared" si="4171"/>
        <v>-1.2783375905552515E-3</v>
      </c>
      <c r="AD2224" s="79">
        <f t="shared" si="4193"/>
        <v>-2.1135011987969188E-2</v>
      </c>
      <c r="AE2224" s="81">
        <f t="shared" si="4172"/>
        <v>-1.9856674397413936E-2</v>
      </c>
      <c r="AF2224" s="19">
        <f t="shared" si="4173"/>
        <v>-2.2679517435668491E-2</v>
      </c>
      <c r="AG2224" s="93">
        <f t="shared" si="4189"/>
        <v>9.5852391589802299E-2</v>
      </c>
      <c r="AH2224" s="91">
        <f t="shared" si="4174"/>
        <v>6.2181587922509047E-4</v>
      </c>
      <c r="AI2224" s="96">
        <f t="shared" si="4175"/>
        <v>2221.7961157073319</v>
      </c>
      <c r="AJ2224" s="5">
        <f t="shared" si="4194"/>
        <v>-2.5000000000000022E-2</v>
      </c>
      <c r="AK2224" s="5">
        <f t="shared" si="4190"/>
        <v>0</v>
      </c>
      <c r="AL2224" s="5">
        <f t="shared" si="4176"/>
        <v>-2.5000000000000022E-2</v>
      </c>
      <c r="AM2224" s="95">
        <f t="shared" si="4195"/>
        <v>5.214285714285719E-3</v>
      </c>
      <c r="AN2224" s="95">
        <f t="shared" si="4177"/>
        <v>-9.642857142857144E-3</v>
      </c>
      <c r="AO2224" s="78">
        <f t="shared" si="4178"/>
        <v>0.54074074074074119</v>
      </c>
      <c r="AP2224" s="296">
        <f t="shared" si="4179"/>
        <v>35.096153846153868</v>
      </c>
      <c r="AQ2224" s="8"/>
      <c r="AR2224" s="8">
        <f t="shared" si="4180"/>
        <v>-0.66666666666666663</v>
      </c>
      <c r="AS2224" s="114">
        <f t="shared" si="4181"/>
        <v>-215562.66666666666</v>
      </c>
      <c r="AT2224" s="103">
        <f t="shared" si="4182"/>
        <v>-0.20542252534357558</v>
      </c>
      <c r="AU2224" s="5">
        <f t="shared" si="4183"/>
        <v>0.89</v>
      </c>
      <c r="AV2224" s="93">
        <f t="shared" si="4184"/>
        <v>-0.74575731029944581</v>
      </c>
      <c r="AW2224" s="210">
        <f t="shared" si="4185"/>
        <v>3.389830508474579E-2</v>
      </c>
      <c r="AX2224" s="276">
        <f t="shared" si="4196"/>
        <v>1.2896819591133113E-3</v>
      </c>
      <c r="AY2224" s="19">
        <f t="shared" si="4159"/>
        <v>-0.49973309927498522</v>
      </c>
      <c r="AZ2224" s="255"/>
      <c r="BA2224" s="255"/>
      <c r="BB2224" s="255"/>
      <c r="BC2224" s="255"/>
      <c r="BD2224" s="255"/>
      <c r="BE2224" s="255"/>
      <c r="BF2224" s="255"/>
      <c r="BG2224" s="255"/>
      <c r="BH2224" s="255"/>
      <c r="BI2224" s="255"/>
      <c r="BJ2224" s="255"/>
      <c r="BK2224" s="255"/>
      <c r="BL2224" s="255"/>
      <c r="BM2224" s="255"/>
      <c r="BN2224" s="255"/>
      <c r="BO2224" s="255"/>
      <c r="BP2224" s="255"/>
      <c r="BQ2224" s="255"/>
      <c r="BR2224" s="255"/>
      <c r="BS2224" s="255"/>
      <c r="BT2224" s="255"/>
      <c r="BU2224" s="255"/>
      <c r="BV2224" s="255"/>
      <c r="BW2224" s="255"/>
      <c r="BX2224" s="255"/>
      <c r="BY2224" s="255"/>
      <c r="BZ2224" s="255"/>
      <c r="CA2224" s="255"/>
      <c r="CB2224" s="255"/>
      <c r="CC2224" s="255"/>
      <c r="CD2224" s="255"/>
      <c r="CE2224" s="255"/>
      <c r="CF2224" s="255"/>
      <c r="CG2224" s="255"/>
      <c r="CH2224" s="255"/>
      <c r="CI2224" s="255"/>
      <c r="CJ2224" s="255"/>
      <c r="CK2224" s="255"/>
      <c r="CL2224" s="255"/>
      <c r="CM2224" s="255"/>
      <c r="CN2224" s="255"/>
      <c r="CO2224" s="255"/>
      <c r="CP2224" s="255"/>
      <c r="CQ2224" s="255"/>
      <c r="CR2224" s="255"/>
      <c r="CS2224" s="255"/>
      <c r="CT2224" s="255"/>
      <c r="CU2224" s="255"/>
      <c r="CV2224" s="255"/>
      <c r="CW2224" s="255"/>
      <c r="CX2224" s="255"/>
      <c r="CY2224" s="255"/>
      <c r="CZ2224" s="255"/>
      <c r="DA2224" s="255"/>
      <c r="DB2224" s="255"/>
      <c r="DC2224" s="255"/>
      <c r="DD2224" s="255"/>
      <c r="DE2224" s="255"/>
      <c r="DF2224" s="255"/>
      <c r="DG2224" s="255"/>
      <c r="DH2224" s="255"/>
      <c r="DI2224" s="255"/>
      <c r="DJ2224" s="255"/>
      <c r="DK2224" s="255"/>
      <c r="DL2224" s="255"/>
      <c r="DM2224" s="255"/>
      <c r="DN2224" s="255"/>
      <c r="DO2224" s="255"/>
      <c r="DP2224" s="255"/>
      <c r="DQ2224" s="255"/>
      <c r="DR2224" s="255"/>
      <c r="DS2224" s="255"/>
      <c r="DT2224" s="255"/>
      <c r="DU2224" s="255"/>
      <c r="DV2224" s="255"/>
      <c r="DW2224" s="255"/>
      <c r="DX2224" s="255"/>
      <c r="DY2224" s="255"/>
      <c r="DZ2224" s="255"/>
      <c r="EA2224" s="255"/>
      <c r="EB2224" s="255"/>
      <c r="EC2224" s="255"/>
      <c r="ED2224" s="255"/>
      <c r="EE2224" s="255"/>
      <c r="EF2224" s="255"/>
      <c r="EG2224" s="255"/>
      <c r="EH2224" s="255"/>
      <c r="EI2224" s="255"/>
      <c r="EJ2224" s="255"/>
      <c r="EK2224" s="255"/>
      <c r="EL2224" s="255"/>
      <c r="EM2224" s="255"/>
      <c r="EN2224" s="255"/>
      <c r="EO2224" s="255"/>
      <c r="EP2224" s="255"/>
      <c r="EQ2224" s="255"/>
      <c r="ER2224" s="255"/>
      <c r="ES2224" s="255"/>
      <c r="ET2224" s="255"/>
      <c r="EU2224" s="255"/>
      <c r="EV2224" s="255"/>
      <c r="EW2224" s="255"/>
      <c r="EX2224" s="255"/>
      <c r="EY2224" s="255"/>
      <c r="EZ2224" s="255"/>
      <c r="FA2224" s="255"/>
      <c r="FB2224" s="255"/>
      <c r="FC2224" s="255"/>
      <c r="FD2224" s="255"/>
      <c r="FE2224" s="255"/>
      <c r="FF2224" s="255"/>
      <c r="FG2224" s="255"/>
      <c r="FH2224" s="255"/>
      <c r="FI2224" s="255"/>
      <c r="FJ2224" s="255"/>
      <c r="FK2224" s="255"/>
      <c r="FL2224" s="255"/>
      <c r="FM2224" s="255"/>
      <c r="FN2224" s="255"/>
      <c r="FO2224" s="255"/>
      <c r="FP2224" s="255"/>
      <c r="FQ2224" s="255"/>
      <c r="FR2224" s="255"/>
      <c r="FS2224" s="255"/>
      <c r="FT2224" s="255"/>
      <c r="FU2224" s="255"/>
      <c r="FV2224" s="255"/>
      <c r="FW2224" s="255"/>
      <c r="FX2224" s="255"/>
      <c r="FY2224" s="255"/>
      <c r="FZ2224" s="255"/>
      <c r="GA2224" s="255"/>
      <c r="GB2224" s="255"/>
      <c r="GC2224" s="255"/>
      <c r="GD2224" s="255"/>
      <c r="GE2224" s="255"/>
      <c r="GF2224" s="255"/>
      <c r="GG2224" s="255"/>
      <c r="GH2224" s="255"/>
      <c r="GI2224" s="255"/>
      <c r="GJ2224" s="255"/>
      <c r="GK2224" s="255"/>
      <c r="GL2224" s="255"/>
      <c r="GM2224" s="255"/>
      <c r="GN2224" s="255"/>
      <c r="GO2224" s="255"/>
      <c r="GP2224" s="255"/>
      <c r="GQ2224" s="255"/>
      <c r="GR2224" s="255"/>
      <c r="GS2224" s="255"/>
      <c r="GT2224" s="255"/>
      <c r="GU2224" s="255"/>
      <c r="GV2224" s="255"/>
      <c r="GW2224" s="255"/>
      <c r="GX2224" s="255"/>
      <c r="GY2224" s="255"/>
      <c r="GZ2224" s="255"/>
      <c r="HA2224" s="255"/>
      <c r="HB2224" s="255"/>
      <c r="HC2224" s="255"/>
      <c r="HD2224" s="255"/>
      <c r="HE2224" s="255"/>
      <c r="HF2224" s="255"/>
      <c r="HG2224" s="255"/>
      <c r="HH2224" s="255"/>
      <c r="HI2224" s="255"/>
      <c r="HJ2224" s="255"/>
      <c r="HK2224" s="255"/>
      <c r="HL2224" s="255"/>
      <c r="HM2224" s="255"/>
      <c r="HN2224" s="255"/>
      <c r="HO2224" s="255"/>
      <c r="HP2224" s="255"/>
      <c r="HQ2224" s="255"/>
      <c r="HR2224" s="255"/>
      <c r="HS2224" s="255"/>
      <c r="HT2224" s="255"/>
      <c r="HU2224" s="255"/>
      <c r="HV2224" s="255"/>
      <c r="HW2224" s="255"/>
      <c r="HX2224" s="255"/>
      <c r="HY2224" s="255"/>
      <c r="HZ2224" s="255"/>
      <c r="IA2224" s="255"/>
      <c r="IB2224" s="255"/>
      <c r="IC2224" s="255"/>
      <c r="ID2224" s="255"/>
      <c r="IE2224" s="255"/>
      <c r="IF2224" s="255"/>
      <c r="IG2224" s="255"/>
      <c r="IH2224" s="255"/>
      <c r="II2224" s="255"/>
      <c r="IJ2224" s="255"/>
      <c r="IK2224" s="255"/>
      <c r="IL2224" s="255"/>
      <c r="IM2224" s="255"/>
      <c r="IN2224" s="255"/>
      <c r="IO2224" s="255"/>
      <c r="IP2224" s="255"/>
      <c r="IQ2224" s="255"/>
      <c r="IR2224" s="255"/>
      <c r="IS2224" s="255"/>
      <c r="IT2224" s="255"/>
      <c r="IU2224" s="255"/>
      <c r="IV2224" s="255"/>
    </row>
    <row r="2225" spans="1:256" ht="13">
      <c r="A2225" s="16">
        <v>41576.349282407406</v>
      </c>
      <c r="B2225" s="300">
        <v>3</v>
      </c>
      <c r="C2225" s="5">
        <v>0.88500000000000001</v>
      </c>
      <c r="D2225" s="5">
        <v>0.91</v>
      </c>
      <c r="E2225" s="5">
        <v>0.88500000000000001</v>
      </c>
      <c r="F2225" s="5">
        <v>0.9</v>
      </c>
      <c r="G2225" s="6">
        <v>219486</v>
      </c>
      <c r="H2225" s="113">
        <f t="shared" si="4191"/>
        <v>0.9</v>
      </c>
      <c r="I2225" s="19">
        <f t="shared" si="4186"/>
        <v>1.1235955056179785E-2</v>
      </c>
      <c r="J2225" s="8">
        <f t="shared" si="4163"/>
        <v>0.99277394359001814</v>
      </c>
      <c r="K2225" s="8">
        <f t="shared" si="4164"/>
        <v>0.85492605640998198</v>
      </c>
      <c r="L2225" s="8">
        <f t="shared" si="4165"/>
        <v>0.92385000000000006</v>
      </c>
      <c r="M2225" s="19">
        <f t="shared" si="4166"/>
        <v>0.16123954363829898</v>
      </c>
      <c r="N2225" s="19">
        <f t="shared" si="4160"/>
        <v>-0.1133641519396742</v>
      </c>
      <c r="O2225" s="19">
        <f t="shared" si="4161"/>
        <v>-1.3941486598594042E-2</v>
      </c>
      <c r="P2225" s="19">
        <f t="shared" si="4187"/>
        <v>3.5643507042790214E-3</v>
      </c>
      <c r="Q2225" s="303">
        <v>250</v>
      </c>
      <c r="R2225" s="306">
        <v>198498.76699999999</v>
      </c>
      <c r="S2225" s="66">
        <f t="shared" si="4167"/>
        <v>793.99506799999995</v>
      </c>
      <c r="T2225" t="str">
        <f t="shared" ref="T2225:W2226" si="4197">IF(C2225&gt;$J2225,"BrokeBandUpper", IF(C2225&lt;$K2225,"BrokeBandLower", ""))</f>
        <v/>
      </c>
      <c r="U2225" t="str">
        <f t="shared" si="4197"/>
        <v/>
      </c>
      <c r="V2225" t="str">
        <f t="shared" si="4197"/>
        <v/>
      </c>
      <c r="W2225" t="str">
        <f t="shared" si="4197"/>
        <v/>
      </c>
      <c r="X2225" s="63"/>
      <c r="Y2225" s="287">
        <f t="shared" si="4168"/>
        <v>-4.5054945054945095E-4</v>
      </c>
      <c r="Z2225" s="288">
        <f t="shared" si="4169"/>
        <v>0.90910604921069005</v>
      </c>
      <c r="AA2225" s="288">
        <f t="shared" si="4170"/>
        <v>0.92953816243549192</v>
      </c>
      <c r="AB2225" s="289">
        <f t="shared" si="3009"/>
        <v>2224</v>
      </c>
      <c r="AC2225" s="290">
        <f t="shared" si="4171"/>
        <v>-4.6035106191034958E-4</v>
      </c>
      <c r="AD2225" s="284">
        <f t="shared" si="4193"/>
        <v>-2.0432113224801873E-2</v>
      </c>
      <c r="AE2225" s="291">
        <f t="shared" si="4172"/>
        <v>-1.9971762162891524E-2</v>
      </c>
      <c r="AF2225" s="213">
        <f t="shared" si="4173"/>
        <v>-2.1980929939732108E-2</v>
      </c>
      <c r="AG2225" s="213">
        <f t="shared" si="4189"/>
        <v>-0.63988302830835619</v>
      </c>
      <c r="AH2225" s="292">
        <f t="shared" si="4174"/>
        <v>8.354283651751148E-4</v>
      </c>
      <c r="AI2225" s="293">
        <f t="shared" si="4175"/>
        <v>2223.2449974672472</v>
      </c>
      <c r="AJ2225" s="294">
        <f t="shared" si="4194"/>
        <v>1.0000000000000009E-2</v>
      </c>
      <c r="AK2225" s="294">
        <f t="shared" si="4190"/>
        <v>1.0000000000000009E-2</v>
      </c>
      <c r="AL2225" s="294">
        <f t="shared" si="4176"/>
        <v>0</v>
      </c>
      <c r="AM2225" s="295">
        <f t="shared" si="4195"/>
        <v>5.7142857142857195E-3</v>
      </c>
      <c r="AN2225" s="295">
        <f t="shared" si="4177"/>
        <v>-9.642857142857144E-3</v>
      </c>
      <c r="AO2225" s="288">
        <f t="shared" si="4178"/>
        <v>0.59259259259259311</v>
      </c>
      <c r="AP2225" s="296">
        <f t="shared" si="4179"/>
        <v>37.209302325581412</v>
      </c>
      <c r="AQ2225" s="285"/>
      <c r="AR2225" s="285">
        <f t="shared" si="4180"/>
        <v>0.2</v>
      </c>
      <c r="AS2225" s="286">
        <f t="shared" si="4181"/>
        <v>43897.200000000004</v>
      </c>
      <c r="AT2225" s="103">
        <f t="shared" si="4182"/>
        <v>-0.18951985465068327</v>
      </c>
      <c r="AU2225" s="294">
        <f t="shared" si="4183"/>
        <v>0.9</v>
      </c>
      <c r="AV2225" s="213">
        <f t="shared" si="4184"/>
        <v>0.22114595805020798</v>
      </c>
      <c r="AW2225" s="298">
        <f t="shared" si="4185"/>
        <v>2.8248587570621493E-2</v>
      </c>
      <c r="AX2225" s="297">
        <f t="shared" si="4196"/>
        <v>-5.3974884871742592E-4</v>
      </c>
      <c r="AY2225" s="213">
        <f t="shared" si="4159"/>
        <v>-1.4185131418667876</v>
      </c>
      <c r="AZ2225" s="255"/>
      <c r="BA2225" s="255"/>
      <c r="BB2225" s="255"/>
      <c r="BC2225" s="255"/>
      <c r="BD2225" s="255"/>
      <c r="BE2225" s="255"/>
      <c r="BF2225" s="255"/>
      <c r="BG2225" s="255"/>
      <c r="BH2225" s="255"/>
      <c r="BI2225" s="255"/>
      <c r="BJ2225" s="255"/>
      <c r="BK2225" s="255"/>
      <c r="BL2225" s="255"/>
      <c r="BM2225" s="255"/>
      <c r="BN2225" s="255"/>
      <c r="BO2225" s="255"/>
      <c r="BP2225" s="255"/>
      <c r="BQ2225" s="255"/>
      <c r="BR2225" s="255"/>
      <c r="BS2225" s="255"/>
      <c r="BT2225" s="255"/>
      <c r="BU2225" s="255"/>
      <c r="BV2225" s="255"/>
      <c r="BW2225" s="255"/>
      <c r="BX2225" s="255"/>
      <c r="BY2225" s="255"/>
      <c r="BZ2225" s="255"/>
      <c r="CA2225" s="255"/>
      <c r="CB2225" s="255"/>
      <c r="CC2225" s="255"/>
      <c r="CD2225" s="255"/>
      <c r="CE2225" s="255"/>
      <c r="CF2225" s="255"/>
      <c r="CG2225" s="255"/>
      <c r="CH2225" s="255"/>
      <c r="CI2225" s="255"/>
      <c r="CJ2225" s="255"/>
      <c r="CK2225" s="255"/>
      <c r="CL2225" s="255"/>
      <c r="CM2225" s="255"/>
      <c r="CN2225" s="255"/>
      <c r="CO2225" s="255"/>
      <c r="CP2225" s="255"/>
      <c r="CQ2225" s="255"/>
      <c r="CR2225" s="255"/>
      <c r="CS2225" s="255"/>
      <c r="CT2225" s="255"/>
      <c r="CU2225" s="255"/>
      <c r="CV2225" s="255"/>
      <c r="CW2225" s="255"/>
      <c r="CX2225" s="255"/>
      <c r="CY2225" s="255"/>
      <c r="CZ2225" s="255"/>
      <c r="DA2225" s="255"/>
      <c r="DB2225" s="255"/>
      <c r="DC2225" s="255"/>
      <c r="DD2225" s="255"/>
      <c r="DE2225" s="255"/>
      <c r="DF2225" s="255"/>
      <c r="DG2225" s="255"/>
      <c r="DH2225" s="255"/>
      <c r="DI2225" s="255"/>
      <c r="DJ2225" s="255"/>
      <c r="DK2225" s="255"/>
      <c r="DL2225" s="255"/>
      <c r="DM2225" s="255"/>
      <c r="DN2225" s="255"/>
      <c r="DO2225" s="255"/>
      <c r="DP2225" s="255"/>
      <c r="DQ2225" s="255"/>
      <c r="DR2225" s="255"/>
      <c r="DS2225" s="255"/>
      <c r="DT2225" s="255"/>
      <c r="DU2225" s="255"/>
      <c r="DV2225" s="255"/>
      <c r="DW2225" s="255"/>
      <c r="DX2225" s="255"/>
      <c r="DY2225" s="255"/>
      <c r="DZ2225" s="255"/>
      <c r="EA2225" s="255"/>
      <c r="EB2225" s="255"/>
      <c r="EC2225" s="255"/>
      <c r="ED2225" s="255"/>
      <c r="EE2225" s="255"/>
      <c r="EF2225" s="255"/>
      <c r="EG2225" s="255"/>
      <c r="EH2225" s="255"/>
      <c r="EI2225" s="255"/>
      <c r="EJ2225" s="255"/>
      <c r="EK2225" s="255"/>
      <c r="EL2225" s="255"/>
      <c r="EM2225" s="255"/>
      <c r="EN2225" s="255"/>
      <c r="EO2225" s="255"/>
      <c r="EP2225" s="255"/>
      <c r="EQ2225" s="255"/>
      <c r="ER2225" s="255"/>
      <c r="ES2225" s="255"/>
      <c r="ET2225" s="255"/>
      <c r="EU2225" s="255"/>
      <c r="EV2225" s="255"/>
      <c r="EW2225" s="255"/>
      <c r="EX2225" s="255"/>
      <c r="EY2225" s="255"/>
      <c r="EZ2225" s="255"/>
      <c r="FA2225" s="255"/>
      <c r="FB2225" s="255"/>
      <c r="FC2225" s="255"/>
      <c r="FD2225" s="255"/>
      <c r="FE2225" s="255"/>
      <c r="FF2225" s="255"/>
      <c r="FG2225" s="255"/>
      <c r="FH2225" s="255"/>
      <c r="FI2225" s="255"/>
      <c r="FJ2225" s="255"/>
      <c r="FK2225" s="255"/>
      <c r="FL2225" s="255"/>
      <c r="FM2225" s="255"/>
      <c r="FN2225" s="255"/>
      <c r="FO2225" s="255"/>
      <c r="FP2225" s="255"/>
      <c r="FQ2225" s="255"/>
      <c r="FR2225" s="255"/>
      <c r="FS2225" s="255"/>
      <c r="FT2225" s="255"/>
      <c r="FU2225" s="255"/>
      <c r="FV2225" s="255"/>
      <c r="FW2225" s="255"/>
      <c r="FX2225" s="255"/>
      <c r="FY2225" s="255"/>
      <c r="FZ2225" s="255"/>
      <c r="GA2225" s="255"/>
      <c r="GB2225" s="255"/>
      <c r="GC2225" s="255"/>
      <c r="GD2225" s="255"/>
      <c r="GE2225" s="255"/>
      <c r="GF2225" s="255"/>
      <c r="GG2225" s="255"/>
      <c r="GH2225" s="255"/>
      <c r="GI2225" s="255"/>
      <c r="GJ2225" s="255"/>
      <c r="GK2225" s="255"/>
      <c r="GL2225" s="255"/>
      <c r="GM2225" s="255"/>
      <c r="GN2225" s="255"/>
      <c r="GO2225" s="255"/>
      <c r="GP2225" s="255"/>
      <c r="GQ2225" s="255"/>
      <c r="GR2225" s="255"/>
      <c r="GS2225" s="255"/>
      <c r="GT2225" s="255"/>
      <c r="GU2225" s="255"/>
      <c r="GV2225" s="255"/>
      <c r="GW2225" s="255"/>
      <c r="GX2225" s="255"/>
      <c r="GY2225" s="255"/>
      <c r="GZ2225" s="255"/>
      <c r="HA2225" s="255"/>
      <c r="HB2225" s="255"/>
      <c r="HC2225" s="255"/>
      <c r="HD2225" s="255"/>
      <c r="HE2225" s="255"/>
      <c r="HF2225" s="255"/>
      <c r="HG2225" s="255"/>
      <c r="HH2225" s="255"/>
      <c r="HI2225" s="255"/>
      <c r="HJ2225" s="255"/>
      <c r="HK2225" s="255"/>
      <c r="HL2225" s="255"/>
      <c r="HM2225" s="255"/>
      <c r="HN2225" s="255"/>
      <c r="HO2225" s="255"/>
      <c r="HP2225" s="255"/>
      <c r="HQ2225" s="255"/>
      <c r="HR2225" s="255"/>
      <c r="HS2225" s="255"/>
      <c r="HT2225" s="255"/>
      <c r="HU2225" s="255"/>
      <c r="HV2225" s="255"/>
      <c r="HW2225" s="255"/>
      <c r="HX2225" s="255"/>
      <c r="HY2225" s="255"/>
      <c r="HZ2225" s="255"/>
      <c r="IA2225" s="255"/>
      <c r="IB2225" s="255"/>
      <c r="IC2225" s="255"/>
      <c r="ID2225" s="255"/>
      <c r="IE2225" s="255"/>
      <c r="IF2225" s="255"/>
      <c r="IG2225" s="255"/>
      <c r="IH2225" s="255"/>
      <c r="II2225" s="255"/>
      <c r="IJ2225" s="255"/>
      <c r="IK2225" s="255"/>
      <c r="IL2225" s="255"/>
      <c r="IM2225" s="255"/>
      <c r="IN2225" s="255"/>
      <c r="IO2225" s="255"/>
      <c r="IP2225" s="255"/>
      <c r="IQ2225" s="255"/>
      <c r="IR2225" s="255"/>
      <c r="IS2225" s="255"/>
      <c r="IT2225" s="255"/>
      <c r="IU2225" s="255"/>
      <c r="IV2225" s="255"/>
    </row>
    <row r="2226" spans="1:256" ht="13">
      <c r="A2226" s="16">
        <v>41577.569340277776</v>
      </c>
      <c r="B2226" s="300">
        <v>4</v>
      </c>
      <c r="C2226" s="5">
        <v>0.9</v>
      </c>
      <c r="D2226" s="5">
        <v>0.9</v>
      </c>
      <c r="E2226" s="5">
        <v>0.88500000000000001</v>
      </c>
      <c r="F2226" s="5">
        <v>0.9</v>
      </c>
      <c r="G2226" s="6">
        <v>102513</v>
      </c>
      <c r="H2226" s="113">
        <f t="shared" si="4191"/>
        <v>0.9</v>
      </c>
      <c r="I2226" s="19">
        <f t="shared" si="4186"/>
        <v>0</v>
      </c>
      <c r="J2226" s="8">
        <f t="shared" ref="J2226:J2231" si="4198">(L2226)+2*STDEVPA(H2207:H2226)</f>
        <v>0.97722559168144907</v>
      </c>
      <c r="K2226" s="8">
        <f t="shared" ref="K2226:K2231" si="4199">(L2226)-(2*STDEVPA(H2207:H2226))</f>
        <v>0.85997440831855088</v>
      </c>
      <c r="L2226" s="8">
        <f t="shared" ref="L2226:L2231" si="4200">AVERAGE(H2207:H2226)</f>
        <v>0.91859999999999997</v>
      </c>
      <c r="M2226" s="19">
        <f t="shared" ref="M2226:M2231" si="4201">(J2226-K2226)/K2226</f>
        <v>0.13634264255857498</v>
      </c>
      <c r="N2226" s="19">
        <f t="shared" ref="N2226:N2232" si="4202">IF(A2227&gt;A2226,(M2226-M2225)/M2225, (M2226-M2227)/M2227)</f>
        <v>-0.15440939931940045</v>
      </c>
      <c r="O2226" s="19">
        <f t="shared" ref="O2226:O2232" si="4203">IF(A2227&gt;A2226,(J2226-J2225)/J2225, (J2226-J2227)/J2227)</f>
        <v>-1.5661522956922014E-2</v>
      </c>
      <c r="P2226" s="19">
        <f t="shared" si="4187"/>
        <v>5.9050158440228226E-3</v>
      </c>
      <c r="Q2226" s="303">
        <v>261</v>
      </c>
      <c r="R2226" s="306">
        <v>91571.464000000007</v>
      </c>
      <c r="S2226" s="66">
        <f t="shared" ref="S2226:S2231" si="4204">R2226/Q2226</f>
        <v>350.84852107279698</v>
      </c>
      <c r="T2226" t="str">
        <f t="shared" si="4197"/>
        <v/>
      </c>
      <c r="U2226" t="str">
        <f t="shared" si="4197"/>
        <v/>
      </c>
      <c r="V2226" t="str">
        <f t="shared" si="4197"/>
        <v/>
      </c>
      <c r="W2226" t="str">
        <f t="shared" si="4197"/>
        <v/>
      </c>
      <c r="X2226" s="63"/>
      <c r="Y2226" s="310">
        <f t="shared" ref="Y2226:Y2231" si="4205">SLOPE(H2213:H2226,AB2213:AB2226)</f>
        <v>-1.5384615384615399E-4</v>
      </c>
      <c r="Z2226" s="311">
        <f t="shared" ref="Z2226:Z2231" si="4206">Z2225+(0.154*(F2226-Z2225))</f>
        <v>0.90770371763224378</v>
      </c>
      <c r="AA2226" s="311">
        <f t="shared" ref="AA2226:AA2231" si="4207">AA2225+(0.074*(F2226-AA2225))</f>
        <v>0.92735233841526554</v>
      </c>
      <c r="AB2226" s="312">
        <f t="shared" si="3009"/>
        <v>2225</v>
      </c>
      <c r="AC2226" s="313">
        <f t="shared" ref="AC2226:AC2231" si="4208">AD2226-AE2226</f>
        <v>2.5851310389580703E-4</v>
      </c>
      <c r="AD2226" s="284">
        <f t="shared" si="4193"/>
        <v>-1.9648620783021764E-2</v>
      </c>
      <c r="AE2226" s="314">
        <f t="shared" ref="AE2226:AE2231" si="4209">AE2225+(0.2*(AD2226-AE2225))</f>
        <v>-1.9907133886917571E-2</v>
      </c>
      <c r="AF2226" s="315">
        <f t="shared" ref="AF2226:AF2231" si="4210">AD2226/AA2226</f>
        <v>-2.1187869991894249E-2</v>
      </c>
      <c r="AG2226" s="315">
        <f t="shared" si="4189"/>
        <v>-1.5615564409106344</v>
      </c>
      <c r="AH2226" s="316">
        <f t="shared" ref="AH2226:AH2231" si="4211">SLOPE(AC2213:AC2226,AB2213:AB2226)</f>
        <v>9.5769641402687915E-4</v>
      </c>
      <c r="AI2226" s="317">
        <f t="shared" ref="AI2226:AI2231" si="4212">INTERCEPT(AB2213:AB2226,AC2213:AC2226)</f>
        <v>2223.6481979483174</v>
      </c>
      <c r="AJ2226" s="318">
        <f t="shared" si="4194"/>
        <v>0</v>
      </c>
      <c r="AK2226" s="318">
        <f t="shared" si="4190"/>
        <v>0</v>
      </c>
      <c r="AL2226" s="318">
        <f t="shared" ref="AL2226:AL2231" si="4213">IF(AJ2226&lt;0,AJ2226,0)</f>
        <v>0</v>
      </c>
      <c r="AM2226" s="319">
        <f t="shared" si="4195"/>
        <v>5.7142857142857195E-3</v>
      </c>
      <c r="AN2226" s="319">
        <f t="shared" ref="AN2226:AN2231" si="4214">(AVERAGE(AL2213:AL2226))</f>
        <v>-6.7857142857142916E-3</v>
      </c>
      <c r="AO2226" s="311">
        <f t="shared" ref="AO2226:AO2231" si="4215">ABS(AM2226/AN2226)</f>
        <v>0.8421052631578948</v>
      </c>
      <c r="AP2226" s="285">
        <f t="shared" ref="AP2226:AP2231" si="4216">IF(AN2226=0,100,100-(100/(1+AO2226)))</f>
        <v>45.714285714285715</v>
      </c>
      <c r="AQ2226" s="285"/>
      <c r="AR2226" s="285">
        <f t="shared" ref="AR2226:AR2231" si="4217">IF(ISERROR(((F2226-E2226)-(D2226-F2226))/(D2226-E2226)),0,((F2226-E2226)-(D2226-F2226))/(D2226-E2226))</f>
        <v>1</v>
      </c>
      <c r="AS2226" s="286">
        <f t="shared" ref="AS2226:AS2231" si="4218">IF(ISERROR(AR2226*G2226),0,AR2226*G2226)</f>
        <v>102513</v>
      </c>
      <c r="AT2226" s="103">
        <f t="shared" ref="AT2226:AT2231" si="4219">SUM(AS2207:AS2226)/SUM(G2207:G2226)</f>
        <v>-0.17015288792780436</v>
      </c>
      <c r="AU2226" s="318">
        <f t="shared" ref="AU2226:AU2231" si="4220">F2226</f>
        <v>0.9</v>
      </c>
      <c r="AV2226" s="315">
        <f t="shared" ref="AV2226:AV2231" si="4221">AS2226/R2226</f>
        <v>1.1194863063453915</v>
      </c>
      <c r="AW2226" s="320">
        <f t="shared" ref="AW2226:AW2231" si="4222">(D2226-E2226)/E2226</f>
        <v>1.6949152542372895E-2</v>
      </c>
      <c r="AX2226" s="321">
        <f t="shared" si="4196"/>
        <v>-3.1417692826745803E-3</v>
      </c>
      <c r="AY2226" s="315">
        <f t="shared" ref="AY2226:AY2232" si="4223">IF((AX2226&gt;AX2225),ABS(AX2226-AX2225)/ABS(AX2225),-1*ABS(AX2226-AX2225)/ABS(AX2225))</f>
        <v>-4.8207984882972621</v>
      </c>
      <c r="AZ2226" s="255"/>
      <c r="BA2226" s="255"/>
      <c r="BB2226" s="255"/>
      <c r="BC2226" s="255"/>
      <c r="BD2226" s="255"/>
      <c r="BE2226" s="255"/>
      <c r="BF2226" s="255"/>
      <c r="BG2226" s="255"/>
      <c r="BH2226" s="255"/>
      <c r="BI2226" s="255"/>
      <c r="BJ2226" s="255"/>
      <c r="BK2226" s="255"/>
      <c r="BL2226" s="255"/>
      <c r="BM2226" s="255"/>
      <c r="BN2226" s="255"/>
      <c r="BO2226" s="255"/>
      <c r="BP2226" s="255"/>
      <c r="BQ2226" s="255"/>
      <c r="BR2226" s="255"/>
      <c r="BS2226" s="255"/>
      <c r="BT2226" s="255"/>
      <c r="BU2226" s="255"/>
      <c r="BV2226" s="255"/>
      <c r="BW2226" s="255"/>
      <c r="BX2226" s="255"/>
      <c r="BY2226" s="255"/>
      <c r="BZ2226" s="255"/>
      <c r="CA2226" s="255"/>
      <c r="CB2226" s="255"/>
      <c r="CC2226" s="255"/>
      <c r="CD2226" s="255"/>
      <c r="CE2226" s="255"/>
      <c r="CF2226" s="255"/>
      <c r="CG2226" s="255"/>
      <c r="CH2226" s="255"/>
      <c r="CI2226" s="255"/>
      <c r="CJ2226" s="255"/>
      <c r="CK2226" s="255"/>
      <c r="CL2226" s="255"/>
      <c r="CM2226" s="255"/>
      <c r="CN2226" s="255"/>
      <c r="CO2226" s="255"/>
      <c r="CP2226" s="255"/>
      <c r="CQ2226" s="255"/>
      <c r="CR2226" s="255"/>
      <c r="CS2226" s="255"/>
      <c r="CT2226" s="255"/>
      <c r="CU2226" s="255"/>
      <c r="CV2226" s="255"/>
      <c r="CW2226" s="255"/>
      <c r="CX2226" s="255"/>
      <c r="CY2226" s="255"/>
      <c r="CZ2226" s="255"/>
      <c r="DA2226" s="255"/>
      <c r="DB2226" s="255"/>
      <c r="DC2226" s="255"/>
      <c r="DD2226" s="255"/>
      <c r="DE2226" s="255"/>
      <c r="DF2226" s="255"/>
      <c r="DG2226" s="255"/>
      <c r="DH2226" s="255"/>
      <c r="DI2226" s="255"/>
      <c r="DJ2226" s="255"/>
      <c r="DK2226" s="255"/>
      <c r="DL2226" s="255"/>
      <c r="DM2226" s="255"/>
      <c r="DN2226" s="255"/>
      <c r="DO2226" s="255"/>
      <c r="DP2226" s="255"/>
      <c r="DQ2226" s="255"/>
      <c r="DR2226" s="255"/>
      <c r="DS2226" s="255"/>
      <c r="DT2226" s="255"/>
      <c r="DU2226" s="255"/>
      <c r="DV2226" s="255"/>
      <c r="DW2226" s="255"/>
      <c r="DX2226" s="255"/>
      <c r="DY2226" s="255"/>
      <c r="DZ2226" s="255"/>
      <c r="EA2226" s="255"/>
      <c r="EB2226" s="255"/>
      <c r="EC2226" s="255"/>
      <c r="ED2226" s="255"/>
      <c r="EE2226" s="255"/>
      <c r="EF2226" s="255"/>
      <c r="EG2226" s="255"/>
      <c r="EH2226" s="255"/>
      <c r="EI2226" s="255"/>
      <c r="EJ2226" s="255"/>
      <c r="EK2226" s="255"/>
      <c r="EL2226" s="255"/>
      <c r="EM2226" s="255"/>
      <c r="EN2226" s="255"/>
      <c r="EO2226" s="255"/>
      <c r="EP2226" s="255"/>
      <c r="EQ2226" s="255"/>
      <c r="ER2226" s="255"/>
      <c r="ES2226" s="255"/>
      <c r="ET2226" s="255"/>
      <c r="EU2226" s="255"/>
      <c r="EV2226" s="255"/>
      <c r="EW2226" s="255"/>
      <c r="EX2226" s="255"/>
      <c r="EY2226" s="255"/>
      <c r="EZ2226" s="255"/>
      <c r="FA2226" s="255"/>
      <c r="FB2226" s="255"/>
      <c r="FC2226" s="255"/>
      <c r="FD2226" s="255"/>
      <c r="FE2226" s="255"/>
      <c r="FF2226" s="255"/>
      <c r="FG2226" s="255"/>
      <c r="FH2226" s="255"/>
      <c r="FI2226" s="255"/>
      <c r="FJ2226" s="255"/>
      <c r="FK2226" s="255"/>
      <c r="FL2226" s="255"/>
      <c r="FM2226" s="255"/>
      <c r="FN2226" s="255"/>
      <c r="FO2226" s="255"/>
      <c r="FP2226" s="255"/>
      <c r="FQ2226" s="255"/>
      <c r="FR2226" s="255"/>
      <c r="FS2226" s="255"/>
      <c r="FT2226" s="255"/>
      <c r="FU2226" s="255"/>
      <c r="FV2226" s="255"/>
      <c r="FW2226" s="255"/>
      <c r="FX2226" s="255"/>
      <c r="FY2226" s="255"/>
      <c r="FZ2226" s="255"/>
      <c r="GA2226" s="255"/>
      <c r="GB2226" s="255"/>
      <c r="GC2226" s="255"/>
      <c r="GD2226" s="255"/>
      <c r="GE2226" s="255"/>
      <c r="GF2226" s="255"/>
      <c r="GG2226" s="255"/>
      <c r="GH2226" s="255"/>
      <c r="GI2226" s="255"/>
      <c r="GJ2226" s="255"/>
      <c r="GK2226" s="255"/>
      <c r="GL2226" s="255"/>
      <c r="GM2226" s="255"/>
      <c r="GN2226" s="255"/>
      <c r="GO2226" s="255"/>
      <c r="GP2226" s="255"/>
      <c r="GQ2226" s="255"/>
      <c r="GR2226" s="255"/>
      <c r="GS2226" s="255"/>
      <c r="GT2226" s="255"/>
      <c r="GU2226" s="255"/>
      <c r="GV2226" s="255"/>
      <c r="GW2226" s="255"/>
      <c r="GX2226" s="255"/>
      <c r="GY2226" s="255"/>
      <c r="GZ2226" s="255"/>
      <c r="HA2226" s="255"/>
      <c r="HB2226" s="255"/>
      <c r="HC2226" s="255"/>
      <c r="HD2226" s="255"/>
      <c r="HE2226" s="255"/>
      <c r="HF2226" s="255"/>
      <c r="HG2226" s="255"/>
      <c r="HH2226" s="255"/>
      <c r="HI2226" s="255"/>
      <c r="HJ2226" s="255"/>
      <c r="HK2226" s="255"/>
      <c r="HL2226" s="255"/>
      <c r="HM2226" s="255"/>
      <c r="HN2226" s="255"/>
      <c r="HO2226" s="255"/>
      <c r="HP2226" s="255"/>
      <c r="HQ2226" s="255"/>
      <c r="HR2226" s="255"/>
      <c r="HS2226" s="255"/>
      <c r="HT2226" s="255"/>
      <c r="HU2226" s="255"/>
      <c r="HV2226" s="255"/>
      <c r="HW2226" s="255"/>
      <c r="HX2226" s="255"/>
      <c r="HY2226" s="255"/>
      <c r="HZ2226" s="255"/>
      <c r="IA2226" s="255"/>
      <c r="IB2226" s="255"/>
      <c r="IC2226" s="255"/>
      <c r="ID2226" s="255"/>
      <c r="IE2226" s="255"/>
      <c r="IF2226" s="255"/>
      <c r="IG2226" s="255"/>
      <c r="IH2226" s="255"/>
      <c r="II2226" s="255"/>
      <c r="IJ2226" s="255"/>
      <c r="IK2226" s="255"/>
      <c r="IL2226" s="255"/>
      <c r="IM2226" s="255"/>
      <c r="IN2226" s="255"/>
      <c r="IO2226" s="255"/>
      <c r="IP2226" s="255"/>
      <c r="IQ2226" s="255"/>
      <c r="IR2226" s="255"/>
      <c r="IS2226" s="255"/>
      <c r="IT2226" s="255"/>
      <c r="IU2226" s="255"/>
      <c r="IV2226" s="255"/>
    </row>
    <row r="2227" spans="1:256" ht="13">
      <c r="A2227" s="16">
        <v>41579.358495370368</v>
      </c>
      <c r="B2227" s="300">
        <v>5</v>
      </c>
      <c r="C2227" s="5">
        <v>0.89500000000000002</v>
      </c>
      <c r="D2227" s="5">
        <v>0.89500000000000002</v>
      </c>
      <c r="E2227" s="5">
        <v>0.89</v>
      </c>
      <c r="F2227" s="5">
        <v>0.89500000000000002</v>
      </c>
      <c r="G2227" s="6">
        <v>138102</v>
      </c>
      <c r="H2227" s="113">
        <f t="shared" si="4191"/>
        <v>0.89500000000000002</v>
      </c>
      <c r="I2227" s="19">
        <f t="shared" si="4186"/>
        <v>-5.5555555555555601E-3</v>
      </c>
      <c r="J2227" s="8">
        <f t="shared" si="4198"/>
        <v>0.96494840213812028</v>
      </c>
      <c r="K2227" s="8">
        <f t="shared" si="4199"/>
        <v>0.86325159786187977</v>
      </c>
      <c r="L2227" s="8">
        <f t="shared" si="4200"/>
        <v>0.91410000000000002</v>
      </c>
      <c r="M2227" s="19">
        <f t="shared" si="4201"/>
        <v>0.11780667945257831</v>
      </c>
      <c r="N2227" s="19">
        <f t="shared" si="4202"/>
        <v>-0.13595132643870628</v>
      </c>
      <c r="O2227" s="19">
        <f t="shared" si="4203"/>
        <v>-1.2563311529944917E-2</v>
      </c>
      <c r="P2227" s="19">
        <f t="shared" si="4187"/>
        <v>3.8107989163730584E-3</v>
      </c>
      <c r="Q2227" s="303">
        <v>170</v>
      </c>
      <c r="R2227" s="306">
        <v>123492.19100000001</v>
      </c>
      <c r="S2227" s="66">
        <f t="shared" si="4204"/>
        <v>726.42465294117653</v>
      </c>
      <c r="T2227" t="str">
        <f t="shared" ref="T2227:W2228" si="4224">IF(C2227&gt;$J2227,"BrokeBandUpper", IF(C2227&lt;$K2227,"BrokeBandLower", ""))</f>
        <v/>
      </c>
      <c r="U2227" t="str">
        <f t="shared" si="4224"/>
        <v/>
      </c>
      <c r="V2227" t="str">
        <f t="shared" si="4224"/>
        <v/>
      </c>
      <c r="W2227" t="str">
        <f t="shared" si="4224"/>
        <v/>
      </c>
      <c r="X2227" s="63"/>
      <c r="Y2227" s="310">
        <f t="shared" si="4205"/>
        <v>-2.6373626373626399E-4</v>
      </c>
      <c r="Z2227" s="311">
        <f t="shared" si="4206"/>
        <v>0.90574734511687827</v>
      </c>
      <c r="AA2227" s="311">
        <f t="shared" si="4207"/>
        <v>0.92495826537253589</v>
      </c>
      <c r="AB2227" s="312">
        <f t="shared" si="3009"/>
        <v>2226</v>
      </c>
      <c r="AC2227" s="313">
        <f t="shared" si="4208"/>
        <v>5.5697090500795438E-4</v>
      </c>
      <c r="AD2227" s="284">
        <f t="shared" si="4193"/>
        <v>-1.9210920255657626E-2</v>
      </c>
      <c r="AE2227" s="314">
        <f t="shared" si="4209"/>
        <v>-1.9767891160665581E-2</v>
      </c>
      <c r="AF2227" s="315">
        <f t="shared" si="4210"/>
        <v>-2.0769499527549216E-2</v>
      </c>
      <c r="AG2227" s="315">
        <f t="shared" si="4189"/>
        <v>1.154517108086095</v>
      </c>
      <c r="AH2227" s="316">
        <f t="shared" si="4211"/>
        <v>9.8810116683532563E-4</v>
      </c>
      <c r="AI2227" s="317">
        <f t="shared" si="4212"/>
        <v>2223.9010209273033</v>
      </c>
      <c r="AJ2227" s="318">
        <f t="shared" si="4194"/>
        <v>-5.0000000000000044E-3</v>
      </c>
      <c r="AK2227" s="318">
        <f t="shared" si="4190"/>
        <v>0</v>
      </c>
      <c r="AL2227" s="318">
        <f t="shared" si="4213"/>
        <v>-5.0000000000000044E-3</v>
      </c>
      <c r="AM2227" s="319">
        <f t="shared" si="4195"/>
        <v>5.7142857142857195E-3</v>
      </c>
      <c r="AN2227" s="319">
        <f t="shared" si="4214"/>
        <v>-6.4285714285714345E-3</v>
      </c>
      <c r="AO2227" s="311">
        <f t="shared" si="4215"/>
        <v>0.88888888888888884</v>
      </c>
      <c r="AP2227" s="285">
        <f t="shared" si="4216"/>
        <v>47.058823529411761</v>
      </c>
      <c r="AQ2227" s="285"/>
      <c r="AR2227" s="285">
        <f t="shared" si="4217"/>
        <v>1</v>
      </c>
      <c r="AS2227" s="286">
        <f t="shared" si="4218"/>
        <v>138102</v>
      </c>
      <c r="AT2227" s="103">
        <f t="shared" si="4219"/>
        <v>-0.13475177119677612</v>
      </c>
      <c r="AU2227" s="318">
        <f t="shared" si="4220"/>
        <v>0.89500000000000002</v>
      </c>
      <c r="AV2227" s="315">
        <f t="shared" si="4221"/>
        <v>1.1183055291326072</v>
      </c>
      <c r="AW2227" s="320">
        <f t="shared" si="4222"/>
        <v>5.6179775280898927E-3</v>
      </c>
      <c r="AX2227" s="321">
        <f t="shared" si="4196"/>
        <v>-5.7436512175497098E-3</v>
      </c>
      <c r="AY2227" s="315">
        <f t="shared" si="4223"/>
        <v>-0.82815818119532758</v>
      </c>
      <c r="AZ2227" s="255"/>
      <c r="BA2227" s="255"/>
      <c r="BB2227" s="255"/>
      <c r="BC2227" s="255"/>
      <c r="BD2227" s="255"/>
      <c r="BE2227" s="255"/>
      <c r="BF2227" s="255"/>
      <c r="BG2227" s="255"/>
      <c r="BH2227" s="255"/>
      <c r="BI2227" s="255"/>
      <c r="BJ2227" s="255"/>
      <c r="BK2227" s="255"/>
      <c r="BL2227" s="255"/>
      <c r="BM2227" s="255"/>
      <c r="BN2227" s="255"/>
      <c r="BO2227" s="255"/>
      <c r="BP2227" s="255"/>
      <c r="BQ2227" s="255"/>
      <c r="BR2227" s="255"/>
      <c r="BS2227" s="255"/>
      <c r="BT2227" s="255"/>
      <c r="BU2227" s="255"/>
      <c r="BV2227" s="255"/>
      <c r="BW2227" s="255"/>
      <c r="BX2227" s="255"/>
      <c r="BY2227" s="255"/>
      <c r="BZ2227" s="255"/>
      <c r="CA2227" s="255"/>
      <c r="CB2227" s="255"/>
      <c r="CC2227" s="255"/>
      <c r="CD2227" s="255"/>
      <c r="CE2227" s="255"/>
      <c r="CF2227" s="255"/>
      <c r="CG2227" s="255"/>
      <c r="CH2227" s="255"/>
      <c r="CI2227" s="255"/>
      <c r="CJ2227" s="255"/>
      <c r="CK2227" s="255"/>
      <c r="CL2227" s="255"/>
      <c r="CM2227" s="255"/>
      <c r="CN2227" s="255"/>
      <c r="CO2227" s="255"/>
      <c r="CP2227" s="255"/>
      <c r="CQ2227" s="255"/>
      <c r="CR2227" s="255"/>
      <c r="CS2227" s="255"/>
      <c r="CT2227" s="255"/>
      <c r="CU2227" s="255"/>
      <c r="CV2227" s="255"/>
      <c r="CW2227" s="255"/>
      <c r="CX2227" s="255"/>
      <c r="CY2227" s="255"/>
      <c r="CZ2227" s="255"/>
      <c r="DA2227" s="255"/>
      <c r="DB2227" s="255"/>
      <c r="DC2227" s="255"/>
      <c r="DD2227" s="255"/>
      <c r="DE2227" s="255"/>
      <c r="DF2227" s="255"/>
      <c r="DG2227" s="255"/>
      <c r="DH2227" s="255"/>
      <c r="DI2227" s="255"/>
      <c r="DJ2227" s="255"/>
      <c r="DK2227" s="255"/>
      <c r="DL2227" s="255"/>
      <c r="DM2227" s="255"/>
      <c r="DN2227" s="255"/>
      <c r="DO2227" s="255"/>
      <c r="DP2227" s="255"/>
      <c r="DQ2227" s="255"/>
      <c r="DR2227" s="255"/>
      <c r="DS2227" s="255"/>
      <c r="DT2227" s="255"/>
      <c r="DU2227" s="255"/>
      <c r="DV2227" s="255"/>
      <c r="DW2227" s="255"/>
      <c r="DX2227" s="255"/>
      <c r="DY2227" s="255"/>
      <c r="DZ2227" s="255"/>
      <c r="EA2227" s="255"/>
      <c r="EB2227" s="255"/>
      <c r="EC2227" s="255"/>
      <c r="ED2227" s="255"/>
      <c r="EE2227" s="255"/>
      <c r="EF2227" s="255"/>
      <c r="EG2227" s="255"/>
      <c r="EH2227" s="255"/>
      <c r="EI2227" s="255"/>
      <c r="EJ2227" s="255"/>
      <c r="EK2227" s="255"/>
      <c r="EL2227" s="255"/>
      <c r="EM2227" s="255"/>
      <c r="EN2227" s="255"/>
      <c r="EO2227" s="255"/>
      <c r="EP2227" s="255"/>
      <c r="EQ2227" s="255"/>
      <c r="ER2227" s="255"/>
      <c r="ES2227" s="255"/>
      <c r="ET2227" s="255"/>
      <c r="EU2227" s="255"/>
      <c r="EV2227" s="255"/>
      <c r="EW2227" s="255"/>
      <c r="EX2227" s="255"/>
      <c r="EY2227" s="255"/>
      <c r="EZ2227" s="255"/>
      <c r="FA2227" s="255"/>
      <c r="FB2227" s="255"/>
      <c r="FC2227" s="255"/>
      <c r="FD2227" s="255"/>
      <c r="FE2227" s="255"/>
      <c r="FF2227" s="255"/>
      <c r="FG2227" s="255"/>
      <c r="FH2227" s="255"/>
      <c r="FI2227" s="255"/>
      <c r="FJ2227" s="255"/>
      <c r="FK2227" s="255"/>
      <c r="FL2227" s="255"/>
      <c r="FM2227" s="255"/>
      <c r="FN2227" s="255"/>
      <c r="FO2227" s="255"/>
      <c r="FP2227" s="255"/>
      <c r="FQ2227" s="255"/>
      <c r="FR2227" s="255"/>
      <c r="FS2227" s="255"/>
      <c r="FT2227" s="255"/>
      <c r="FU2227" s="255"/>
      <c r="FV2227" s="255"/>
      <c r="FW2227" s="255"/>
      <c r="FX2227" s="255"/>
      <c r="FY2227" s="255"/>
      <c r="FZ2227" s="255"/>
      <c r="GA2227" s="255"/>
      <c r="GB2227" s="255"/>
      <c r="GC2227" s="255"/>
      <c r="GD2227" s="255"/>
      <c r="GE2227" s="255"/>
      <c r="GF2227" s="255"/>
      <c r="GG2227" s="255"/>
      <c r="GH2227" s="255"/>
      <c r="GI2227" s="255"/>
      <c r="GJ2227" s="255"/>
      <c r="GK2227" s="255"/>
      <c r="GL2227" s="255"/>
      <c r="GM2227" s="255"/>
      <c r="GN2227" s="255"/>
      <c r="GO2227" s="255"/>
      <c r="GP2227" s="255"/>
      <c r="GQ2227" s="255"/>
      <c r="GR2227" s="255"/>
      <c r="GS2227" s="255"/>
      <c r="GT2227" s="255"/>
      <c r="GU2227" s="255"/>
      <c r="GV2227" s="255"/>
      <c r="GW2227" s="255"/>
      <c r="GX2227" s="255"/>
      <c r="GY2227" s="255"/>
      <c r="GZ2227" s="255"/>
      <c r="HA2227" s="255"/>
      <c r="HB2227" s="255"/>
      <c r="HC2227" s="255"/>
      <c r="HD2227" s="255"/>
      <c r="HE2227" s="255"/>
      <c r="HF2227" s="255"/>
      <c r="HG2227" s="255"/>
      <c r="HH2227" s="255"/>
      <c r="HI2227" s="255"/>
      <c r="HJ2227" s="255"/>
      <c r="HK2227" s="255"/>
      <c r="HL2227" s="255"/>
      <c r="HM2227" s="255"/>
      <c r="HN2227" s="255"/>
      <c r="HO2227" s="255"/>
      <c r="HP2227" s="255"/>
      <c r="HQ2227" s="255"/>
      <c r="HR2227" s="255"/>
      <c r="HS2227" s="255"/>
      <c r="HT2227" s="255"/>
      <c r="HU2227" s="255"/>
      <c r="HV2227" s="255"/>
      <c r="HW2227" s="255"/>
      <c r="HX2227" s="255"/>
      <c r="HY2227" s="255"/>
      <c r="HZ2227" s="255"/>
      <c r="IA2227" s="255"/>
      <c r="IB2227" s="255"/>
      <c r="IC2227" s="255"/>
      <c r="ID2227" s="255"/>
      <c r="IE2227" s="255"/>
      <c r="IF2227" s="255"/>
      <c r="IG2227" s="255"/>
      <c r="IH2227" s="255"/>
      <c r="II2227" s="255"/>
      <c r="IJ2227" s="255"/>
      <c r="IK2227" s="255"/>
      <c r="IL2227" s="255"/>
      <c r="IM2227" s="255"/>
      <c r="IN2227" s="255"/>
      <c r="IO2227" s="255"/>
      <c r="IP2227" s="255"/>
      <c r="IQ2227" s="255"/>
      <c r="IR2227" s="255"/>
      <c r="IS2227" s="255"/>
      <c r="IT2227" s="255"/>
      <c r="IU2227" s="255"/>
      <c r="IV2227" s="255"/>
    </row>
    <row r="2228" spans="1:256">
      <c r="A2228" s="16">
        <v>41579.377870370372</v>
      </c>
      <c r="B2228" s="300">
        <v>6</v>
      </c>
      <c r="C2228" s="5">
        <v>0.9</v>
      </c>
      <c r="D2228" s="5">
        <v>0.92</v>
      </c>
      <c r="E2228" s="5">
        <v>0.9</v>
      </c>
      <c r="F2228" s="5">
        <v>0.91500000000000004</v>
      </c>
      <c r="G2228" s="6">
        <v>224985</v>
      </c>
      <c r="H2228" s="113">
        <f t="shared" si="4191"/>
        <v>0.91500000000000004</v>
      </c>
      <c r="I2228" s="19">
        <f t="shared" ref="I2228:I2234" si="4225">IF(A2229&gt;A2228,(H2228-H2227)/H2227, (H2228-H2229)/H2229)</f>
        <v>2.2346368715083817E-2</v>
      </c>
      <c r="J2228" s="8">
        <f t="shared" si="4198"/>
        <v>0.95528756934560666</v>
      </c>
      <c r="K2228" s="8">
        <f t="shared" si="4199"/>
        <v>0.86741243065439333</v>
      </c>
      <c r="L2228" s="8">
        <f t="shared" si="4200"/>
        <v>0.91134999999999999</v>
      </c>
      <c r="M2228" s="19">
        <f t="shared" si="4201"/>
        <v>0.10130721625111894</v>
      </c>
      <c r="N2228" s="19">
        <f t="shared" si="4202"/>
        <v>-0.14005541348019265</v>
      </c>
      <c r="O2228" s="19">
        <f t="shared" si="4203"/>
        <v>-1.0011761013446179E-2</v>
      </c>
      <c r="P2228" s="19">
        <f t="shared" ref="P2228:P2234" si="4226">IF(A2229&gt;A2228,(K2228-K2227)/K2227, (K2228-K2229)/K2229)</f>
        <v>4.8199537687728571E-3</v>
      </c>
      <c r="Q2228" s="303">
        <v>175</v>
      </c>
      <c r="R2228" s="306">
        <v>205307.78899999999</v>
      </c>
      <c r="S2228" s="66">
        <f t="shared" si="4204"/>
        <v>1173.1873657142858</v>
      </c>
      <c r="T2228" t="str">
        <f t="shared" si="4224"/>
        <v/>
      </c>
      <c r="U2228" t="str">
        <f t="shared" si="4224"/>
        <v/>
      </c>
      <c r="V2228" t="str">
        <f t="shared" si="4224"/>
        <v/>
      </c>
      <c r="W2228" t="str">
        <f t="shared" si="4224"/>
        <v/>
      </c>
      <c r="X2228" s="63"/>
      <c r="Y2228" s="219">
        <f t="shared" si="4205"/>
        <v>-8.7912087912087991E-5</v>
      </c>
      <c r="Z2228" s="78">
        <f t="shared" si="4206"/>
        <v>0.90717225396887902</v>
      </c>
      <c r="AA2228" s="78">
        <f t="shared" si="4207"/>
        <v>0.92422135373496828</v>
      </c>
      <c r="AB2228" s="74">
        <f t="shared" si="3009"/>
        <v>2227</v>
      </c>
      <c r="AC2228" s="80">
        <f t="shared" si="4208"/>
        <v>2.1750331156610569E-3</v>
      </c>
      <c r="AD2228" s="79">
        <f t="shared" si="4193"/>
        <v>-1.704909976608926E-2</v>
      </c>
      <c r="AE2228" s="81">
        <f t="shared" si="4209"/>
        <v>-1.9224132881750317E-2</v>
      </c>
      <c r="AF2228" s="19">
        <f t="shared" si="4210"/>
        <v>-1.8446987507040762E-2</v>
      </c>
      <c r="AG2228" s="93">
        <f t="shared" ref="AG2228:AG2234" si="4227">IF(A2229&gt;A2228,(AC2228-AC2227)/AC2227, (AC2228-AC2229)/AC2229)</f>
        <v>2.9051108345237426</v>
      </c>
      <c r="AH2228" s="91">
        <f t="shared" si="4211"/>
        <v>9.7537293055044568E-4</v>
      </c>
      <c r="AI2228" s="96">
        <f t="shared" si="4212"/>
        <v>2224.0481653772586</v>
      </c>
      <c r="AJ2228" s="5">
        <f t="shared" si="4194"/>
        <v>2.0000000000000018E-2</v>
      </c>
      <c r="AK2228" s="5">
        <f t="shared" si="4190"/>
        <v>2.0000000000000018E-2</v>
      </c>
      <c r="AL2228" s="5">
        <f t="shared" si="4213"/>
        <v>0</v>
      </c>
      <c r="AM2228" s="95">
        <f t="shared" si="4195"/>
        <v>7.1428571428571496E-3</v>
      </c>
      <c r="AN2228" s="95">
        <f t="shared" si="4214"/>
        <v>-5.7142857142857195E-3</v>
      </c>
      <c r="AO2228" s="78">
        <f t="shared" si="4215"/>
        <v>1.25</v>
      </c>
      <c r="AP2228" s="296">
        <f t="shared" si="4216"/>
        <v>55.555555555555557</v>
      </c>
      <c r="AQ2228" s="8"/>
      <c r="AR2228" s="8">
        <f t="shared" si="4217"/>
        <v>0.5</v>
      </c>
      <c r="AS2228" s="114">
        <f t="shared" si="4218"/>
        <v>112492.5</v>
      </c>
      <c r="AT2228" s="103">
        <f t="shared" si="4219"/>
        <v>-9.7920114872038638E-2</v>
      </c>
      <c r="AU2228" s="5">
        <f t="shared" si="4220"/>
        <v>0.91500000000000004</v>
      </c>
      <c r="AV2228" s="93">
        <f t="shared" si="4221"/>
        <v>0.54792124813150667</v>
      </c>
      <c r="AW2228" s="210">
        <f t="shared" si="4222"/>
        <v>2.222222222222224E-2</v>
      </c>
      <c r="AX2228" s="276">
        <f t="shared" si="4196"/>
        <v>-8.0130455565413771E-3</v>
      </c>
      <c r="AY2228" s="19">
        <f t="shared" si="4223"/>
        <v>-0.39511353545590294</v>
      </c>
      <c r="AZ2228" s="255"/>
      <c r="BA2228" s="255"/>
      <c r="BB2228" s="255"/>
      <c r="BC2228" s="255"/>
      <c r="BD2228" s="255"/>
      <c r="BE2228" s="255"/>
      <c r="BF2228" s="255"/>
      <c r="BG2228" s="255"/>
      <c r="BH2228" s="255"/>
      <c r="BI2228" s="255"/>
      <c r="BJ2228" s="255"/>
      <c r="BK2228" s="255"/>
      <c r="BL2228" s="255"/>
      <c r="BM2228" s="255"/>
      <c r="BN2228" s="255"/>
      <c r="BO2228" s="255"/>
      <c r="BP2228" s="255"/>
      <c r="BQ2228" s="255"/>
      <c r="BR2228" s="255"/>
      <c r="BS2228" s="255"/>
      <c r="BT2228" s="255"/>
      <c r="BU2228" s="255"/>
      <c r="BV2228" s="255"/>
      <c r="BW2228" s="255"/>
      <c r="BX2228" s="255"/>
      <c r="BY2228" s="255"/>
      <c r="BZ2228" s="255"/>
      <c r="CA2228" s="255"/>
      <c r="CB2228" s="255"/>
      <c r="CC2228" s="255"/>
      <c r="CD2228" s="255"/>
      <c r="CE2228" s="255"/>
      <c r="CF2228" s="255"/>
      <c r="CG2228" s="255"/>
      <c r="CH2228" s="255"/>
      <c r="CI2228" s="255"/>
      <c r="CJ2228" s="255"/>
      <c r="CK2228" s="255"/>
      <c r="CL2228" s="255"/>
      <c r="CM2228" s="255"/>
      <c r="CN2228" s="255"/>
      <c r="CO2228" s="255"/>
      <c r="CP2228" s="255"/>
      <c r="CQ2228" s="255"/>
      <c r="CR2228" s="255"/>
      <c r="CS2228" s="255"/>
      <c r="CT2228" s="255"/>
      <c r="CU2228" s="255"/>
      <c r="CV2228" s="255"/>
      <c r="CW2228" s="255"/>
      <c r="CX2228" s="255"/>
      <c r="CY2228" s="255"/>
      <c r="CZ2228" s="255"/>
      <c r="DA2228" s="255"/>
      <c r="DB2228" s="255"/>
      <c r="DC2228" s="255"/>
      <c r="DD2228" s="255"/>
      <c r="DE2228" s="255"/>
      <c r="DF2228" s="255"/>
      <c r="DG2228" s="255"/>
      <c r="DH2228" s="255"/>
      <c r="DI2228" s="255"/>
      <c r="DJ2228" s="255"/>
      <c r="DK2228" s="255"/>
      <c r="DL2228" s="255"/>
      <c r="DM2228" s="255"/>
      <c r="DN2228" s="255"/>
      <c r="DO2228" s="255"/>
      <c r="DP2228" s="255"/>
      <c r="DQ2228" s="255"/>
      <c r="DR2228" s="255"/>
      <c r="DS2228" s="255"/>
      <c r="DT2228" s="255"/>
      <c r="DU2228" s="255"/>
      <c r="DV2228" s="255"/>
      <c r="DW2228" s="255"/>
      <c r="DX2228" s="255"/>
      <c r="DY2228" s="255"/>
      <c r="DZ2228" s="255"/>
      <c r="EA2228" s="255"/>
      <c r="EB2228" s="255"/>
      <c r="EC2228" s="255"/>
      <c r="ED2228" s="255"/>
      <c r="EE2228" s="255"/>
      <c r="EF2228" s="255"/>
      <c r="EG2228" s="255"/>
      <c r="EH2228" s="255"/>
      <c r="EI2228" s="255"/>
      <c r="EJ2228" s="255"/>
      <c r="EK2228" s="255"/>
      <c r="EL2228" s="255"/>
      <c r="EM2228" s="255"/>
      <c r="EN2228" s="255"/>
      <c r="EO2228" s="255"/>
      <c r="EP2228" s="255"/>
      <c r="EQ2228" s="255"/>
      <c r="ER2228" s="255"/>
      <c r="ES2228" s="255"/>
      <c r="ET2228" s="255"/>
      <c r="EU2228" s="255"/>
      <c r="EV2228" s="255"/>
      <c r="EW2228" s="255"/>
      <c r="EX2228" s="255"/>
      <c r="EY2228" s="255"/>
      <c r="EZ2228" s="255"/>
      <c r="FA2228" s="255"/>
      <c r="FB2228" s="255"/>
      <c r="FC2228" s="255"/>
      <c r="FD2228" s="255"/>
      <c r="FE2228" s="255"/>
      <c r="FF2228" s="255"/>
      <c r="FG2228" s="255"/>
      <c r="FH2228" s="255"/>
      <c r="FI2228" s="255"/>
      <c r="FJ2228" s="255"/>
      <c r="FK2228" s="255"/>
      <c r="FL2228" s="255"/>
      <c r="FM2228" s="255"/>
      <c r="FN2228" s="255"/>
      <c r="FO2228" s="255"/>
      <c r="FP2228" s="255"/>
      <c r="FQ2228" s="255"/>
      <c r="FR2228" s="255"/>
      <c r="FS2228" s="255"/>
      <c r="FT2228" s="255"/>
      <c r="FU2228" s="255"/>
      <c r="FV2228" s="255"/>
      <c r="FW2228" s="255"/>
      <c r="FX2228" s="255"/>
      <c r="FY2228" s="255"/>
      <c r="FZ2228" s="255"/>
      <c r="GA2228" s="255"/>
      <c r="GB2228" s="255"/>
      <c r="GC2228" s="255"/>
      <c r="GD2228" s="255"/>
      <c r="GE2228" s="255"/>
      <c r="GF2228" s="255"/>
      <c r="GG2228" s="255"/>
      <c r="GH2228" s="255"/>
      <c r="GI2228" s="255"/>
      <c r="GJ2228" s="255"/>
      <c r="GK2228" s="255"/>
      <c r="GL2228" s="255"/>
      <c r="GM2228" s="255"/>
      <c r="GN2228" s="255"/>
      <c r="GO2228" s="255"/>
      <c r="GP2228" s="255"/>
      <c r="GQ2228" s="255"/>
      <c r="GR2228" s="255"/>
      <c r="GS2228" s="255"/>
      <c r="GT2228" s="255"/>
      <c r="GU2228" s="255"/>
      <c r="GV2228" s="255"/>
      <c r="GW2228" s="255"/>
      <c r="GX2228" s="255"/>
      <c r="GY2228" s="255"/>
      <c r="GZ2228" s="255"/>
      <c r="HA2228" s="255"/>
      <c r="HB2228" s="255"/>
      <c r="HC2228" s="255"/>
      <c r="HD2228" s="255"/>
      <c r="HE2228" s="255"/>
      <c r="HF2228" s="255"/>
      <c r="HG2228" s="255"/>
      <c r="HH2228" s="255"/>
      <c r="HI2228" s="255"/>
      <c r="HJ2228" s="255"/>
      <c r="HK2228" s="255"/>
      <c r="HL2228" s="255"/>
      <c r="HM2228" s="255"/>
      <c r="HN2228" s="255"/>
      <c r="HO2228" s="255"/>
      <c r="HP2228" s="255"/>
      <c r="HQ2228" s="255"/>
      <c r="HR2228" s="255"/>
      <c r="HS2228" s="255"/>
      <c r="HT2228" s="255"/>
      <c r="HU2228" s="255"/>
      <c r="HV2228" s="255"/>
      <c r="HW2228" s="255"/>
      <c r="HX2228" s="255"/>
      <c r="HY2228" s="255"/>
      <c r="HZ2228" s="255"/>
      <c r="IA2228" s="255"/>
      <c r="IB2228" s="255"/>
      <c r="IC2228" s="255"/>
      <c r="ID2228" s="255"/>
      <c r="IE2228" s="255"/>
      <c r="IF2228" s="255"/>
      <c r="IG2228" s="255"/>
      <c r="IH2228" s="255"/>
      <c r="II2228" s="255"/>
      <c r="IJ2228" s="255"/>
      <c r="IK2228" s="255"/>
      <c r="IL2228" s="255"/>
      <c r="IM2228" s="255"/>
      <c r="IN2228" s="255"/>
      <c r="IO2228" s="255"/>
      <c r="IP2228" s="255"/>
      <c r="IQ2228" s="255"/>
      <c r="IR2228" s="255"/>
      <c r="IS2228" s="255"/>
      <c r="IT2228" s="255"/>
      <c r="IU2228" s="255"/>
      <c r="IV2228" s="255"/>
    </row>
    <row r="2229" spans="1:256" ht="13">
      <c r="A2229" s="16">
        <v>41582.414861111109</v>
      </c>
      <c r="B2229" s="300">
        <v>2</v>
      </c>
      <c r="C2229" s="5">
        <v>0.9</v>
      </c>
      <c r="D2229" s="5">
        <v>0.91</v>
      </c>
      <c r="E2229" s="5">
        <v>0.88500000000000001</v>
      </c>
      <c r="F2229" s="5">
        <v>0.9</v>
      </c>
      <c r="G2229" s="6">
        <v>53401</v>
      </c>
      <c r="H2229" s="113">
        <f t="shared" ref="H2229:H2234" si="4228">F2229</f>
        <v>0.9</v>
      </c>
      <c r="I2229" s="19">
        <f t="shared" si="4225"/>
        <v>-1.6393442622950834E-2</v>
      </c>
      <c r="J2229" s="8">
        <f t="shared" si="4198"/>
        <v>0.94468360288435238</v>
      </c>
      <c r="K2229" s="8">
        <f t="shared" si="4199"/>
        <v>0.87151639711564743</v>
      </c>
      <c r="L2229" s="8">
        <f t="shared" si="4200"/>
        <v>0.90809999999999991</v>
      </c>
      <c r="M2229" s="19">
        <f t="shared" si="4201"/>
        <v>8.3953906100743034E-2</v>
      </c>
      <c r="N2229" s="19">
        <f t="shared" si="4202"/>
        <v>-0.17129391955021997</v>
      </c>
      <c r="O2229" s="19">
        <f t="shared" si="4203"/>
        <v>-1.1100287286809596E-2</v>
      </c>
      <c r="P2229" s="19">
        <f t="shared" si="4226"/>
        <v>4.7312746696032363E-3</v>
      </c>
      <c r="Q2229" s="303">
        <v>139</v>
      </c>
      <c r="R2229" s="306">
        <v>48018.951999999997</v>
      </c>
      <c r="S2229" s="66">
        <f t="shared" si="4204"/>
        <v>345.46008633093521</v>
      </c>
      <c r="T2229" t="str">
        <f t="shared" ref="T2229:W2230" si="4229">IF(C2229&gt;$J2229,"BrokeBandUpper", IF(C2229&lt;$K2229,"BrokeBandLower", ""))</f>
        <v/>
      </c>
      <c r="U2229" t="str">
        <f t="shared" si="4229"/>
        <v/>
      </c>
      <c r="V2229" t="str">
        <f t="shared" si="4229"/>
        <v/>
      </c>
      <c r="W2229" t="str">
        <f t="shared" si="4229"/>
        <v/>
      </c>
      <c r="X2229" s="63"/>
      <c r="Y2229" s="310">
        <f t="shared" si="4205"/>
        <v>-2.6373626373626399E-4</v>
      </c>
      <c r="Z2229" s="311">
        <f t="shared" si="4206"/>
        <v>0.90606772685767167</v>
      </c>
      <c r="AA2229" s="311">
        <f t="shared" si="4207"/>
        <v>0.92242897355858067</v>
      </c>
      <c r="AB2229" s="312">
        <f t="shared" si="3009"/>
        <v>2228</v>
      </c>
      <c r="AC2229" s="313">
        <f t="shared" si="4208"/>
        <v>2.2903089446730598E-3</v>
      </c>
      <c r="AD2229" s="284">
        <f t="shared" ref="AD2229:AD2234" si="4230">Z2229-AA2229</f>
        <v>-1.6361246700908993E-2</v>
      </c>
      <c r="AE2229" s="314">
        <f t="shared" si="4209"/>
        <v>-1.8651555645582053E-2</v>
      </c>
      <c r="AF2229" s="315">
        <f t="shared" si="4210"/>
        <v>-1.7737134424334017E-2</v>
      </c>
      <c r="AG2229" s="315">
        <f t="shared" si="4227"/>
        <v>5.299957420508844E-2</v>
      </c>
      <c r="AH2229" s="316">
        <f t="shared" si="4211"/>
        <v>9.1155139904076758E-4</v>
      </c>
      <c r="AI2229" s="317">
        <f t="shared" si="4212"/>
        <v>2224.305685702579</v>
      </c>
      <c r="AJ2229" s="318">
        <f t="shared" ref="AJ2229:AJ2234" si="4231">F2229-F2228</f>
        <v>-1.5000000000000013E-2</v>
      </c>
      <c r="AK2229" s="318">
        <f t="shared" ref="AK2229:AK2235" si="4232">IF(AJ2229&gt;0,AJ2229,0)</f>
        <v>0</v>
      </c>
      <c r="AL2229" s="318">
        <f t="shared" si="4213"/>
        <v>-1.5000000000000013E-2</v>
      </c>
      <c r="AM2229" s="319">
        <f t="shared" ref="AM2229:AM2234" si="4233">(AVERAGE(AK2216:AK2229))</f>
        <v>6.7857142857142916E-3</v>
      </c>
      <c r="AN2229" s="319">
        <f t="shared" si="4214"/>
        <v>-6.7857142857142916E-3</v>
      </c>
      <c r="AO2229" s="311">
        <f t="shared" si="4215"/>
        <v>1</v>
      </c>
      <c r="AP2229" s="285">
        <f t="shared" si="4216"/>
        <v>50</v>
      </c>
      <c r="AQ2229" s="285"/>
      <c r="AR2229" s="285">
        <f t="shared" si="4217"/>
        <v>0.2</v>
      </c>
      <c r="AS2229" s="286">
        <f t="shared" si="4218"/>
        <v>10680.2</v>
      </c>
      <c r="AT2229" s="103">
        <f t="shared" si="4219"/>
        <v>-9.3044181609387447E-2</v>
      </c>
      <c r="AU2229" s="318">
        <f t="shared" si="4220"/>
        <v>0.9</v>
      </c>
      <c r="AV2229" s="315">
        <f t="shared" si="4221"/>
        <v>0.22241634927809339</v>
      </c>
      <c r="AW2229" s="320">
        <f t="shared" si="4222"/>
        <v>2.8248587570621493E-2</v>
      </c>
      <c r="AX2229" s="321">
        <f t="shared" ref="AX2229:AX2234" si="4234">SLOPE(M2216:M2229,AB2216:AB2229)</f>
        <v>-1.0444077324436384E-2</v>
      </c>
      <c r="AY2229" s="315">
        <f t="shared" si="4223"/>
        <v>-0.30338424394835189</v>
      </c>
      <c r="AZ2229" s="255"/>
      <c r="BA2229" s="255"/>
      <c r="BB2229" s="255"/>
      <c r="BC2229" s="255"/>
      <c r="BD2229" s="255"/>
      <c r="BE2229" s="255"/>
      <c r="BF2229" s="255"/>
      <c r="BG2229" s="255"/>
      <c r="BH2229" s="255"/>
      <c r="BI2229" s="255"/>
      <c r="BJ2229" s="255"/>
      <c r="BK2229" s="255"/>
      <c r="BL2229" s="255"/>
      <c r="BM2229" s="255"/>
      <c r="BN2229" s="255"/>
      <c r="BO2229" s="255"/>
      <c r="BP2229" s="255"/>
      <c r="BQ2229" s="255"/>
      <c r="BR2229" s="255"/>
      <c r="BS2229" s="255"/>
      <c r="BT2229" s="255"/>
      <c r="BU2229" s="255"/>
      <c r="BV2229" s="255"/>
      <c r="BW2229" s="255"/>
      <c r="BX2229" s="255"/>
      <c r="BY2229" s="255"/>
      <c r="BZ2229" s="255"/>
      <c r="CA2229" s="255"/>
      <c r="CB2229" s="255"/>
      <c r="CC2229" s="255"/>
      <c r="CD2229" s="255"/>
      <c r="CE2229" s="255"/>
      <c r="CF2229" s="255"/>
      <c r="CG2229" s="255"/>
      <c r="CH2229" s="255"/>
      <c r="CI2229" s="255"/>
      <c r="CJ2229" s="255"/>
      <c r="CK2229" s="255"/>
      <c r="CL2229" s="255"/>
      <c r="CM2229" s="255"/>
      <c r="CN2229" s="255"/>
      <c r="CO2229" s="255"/>
      <c r="CP2229" s="255"/>
      <c r="CQ2229" s="255"/>
      <c r="CR2229" s="255"/>
      <c r="CS2229" s="255"/>
      <c r="CT2229" s="255"/>
      <c r="CU2229" s="255"/>
      <c r="CV2229" s="255"/>
      <c r="CW2229" s="255"/>
      <c r="CX2229" s="255"/>
      <c r="CY2229" s="255"/>
      <c r="CZ2229" s="255"/>
      <c r="DA2229" s="255"/>
      <c r="DB2229" s="255"/>
      <c r="DC2229" s="255"/>
      <c r="DD2229" s="255"/>
      <c r="DE2229" s="255"/>
      <c r="DF2229" s="255"/>
      <c r="DG2229" s="255"/>
      <c r="DH2229" s="255"/>
      <c r="DI2229" s="255"/>
      <c r="DJ2229" s="255"/>
      <c r="DK2229" s="255"/>
      <c r="DL2229" s="255"/>
      <c r="DM2229" s="255"/>
      <c r="DN2229" s="255"/>
      <c r="DO2229" s="255"/>
      <c r="DP2229" s="255"/>
      <c r="DQ2229" s="255"/>
      <c r="DR2229" s="255"/>
      <c r="DS2229" s="255"/>
      <c r="DT2229" s="255"/>
      <c r="DU2229" s="255"/>
      <c r="DV2229" s="255"/>
      <c r="DW2229" s="255"/>
      <c r="DX2229" s="255"/>
      <c r="DY2229" s="255"/>
      <c r="DZ2229" s="255"/>
      <c r="EA2229" s="255"/>
      <c r="EB2229" s="255"/>
      <c r="EC2229" s="255"/>
      <c r="ED2229" s="255"/>
      <c r="EE2229" s="255"/>
      <c r="EF2229" s="255"/>
      <c r="EG2229" s="255"/>
      <c r="EH2229" s="255"/>
      <c r="EI2229" s="255"/>
      <c r="EJ2229" s="255"/>
      <c r="EK2229" s="255"/>
      <c r="EL2229" s="255"/>
      <c r="EM2229" s="255"/>
      <c r="EN2229" s="255"/>
      <c r="EO2229" s="255"/>
      <c r="EP2229" s="255"/>
      <c r="EQ2229" s="255"/>
      <c r="ER2229" s="255"/>
      <c r="ES2229" s="255"/>
      <c r="ET2229" s="255"/>
      <c r="EU2229" s="255"/>
      <c r="EV2229" s="255"/>
      <c r="EW2229" s="255"/>
      <c r="EX2229" s="255"/>
      <c r="EY2229" s="255"/>
      <c r="EZ2229" s="255"/>
      <c r="FA2229" s="255"/>
      <c r="FB2229" s="255"/>
      <c r="FC2229" s="255"/>
      <c r="FD2229" s="255"/>
      <c r="FE2229" s="255"/>
      <c r="FF2229" s="255"/>
      <c r="FG2229" s="255"/>
      <c r="FH2229" s="255"/>
      <c r="FI2229" s="255"/>
      <c r="FJ2229" s="255"/>
      <c r="FK2229" s="255"/>
      <c r="FL2229" s="255"/>
      <c r="FM2229" s="255"/>
      <c r="FN2229" s="255"/>
      <c r="FO2229" s="255"/>
      <c r="FP2229" s="255"/>
      <c r="FQ2229" s="255"/>
      <c r="FR2229" s="255"/>
      <c r="FS2229" s="255"/>
      <c r="FT2229" s="255"/>
      <c r="FU2229" s="255"/>
      <c r="FV2229" s="255"/>
      <c r="FW2229" s="255"/>
      <c r="FX2229" s="255"/>
      <c r="FY2229" s="255"/>
      <c r="FZ2229" s="255"/>
      <c r="GA2229" s="255"/>
      <c r="GB2229" s="255"/>
      <c r="GC2229" s="255"/>
      <c r="GD2229" s="255"/>
      <c r="GE2229" s="255"/>
      <c r="GF2229" s="255"/>
      <c r="GG2229" s="255"/>
      <c r="GH2229" s="255"/>
      <c r="GI2229" s="255"/>
      <c r="GJ2229" s="255"/>
      <c r="GK2229" s="255"/>
      <c r="GL2229" s="255"/>
      <c r="GM2229" s="255"/>
      <c r="GN2229" s="255"/>
      <c r="GO2229" s="255"/>
      <c r="GP2229" s="255"/>
      <c r="GQ2229" s="255"/>
      <c r="GR2229" s="255"/>
      <c r="GS2229" s="255"/>
      <c r="GT2229" s="255"/>
      <c r="GU2229" s="255"/>
      <c r="GV2229" s="255"/>
      <c r="GW2229" s="255"/>
      <c r="GX2229" s="255"/>
      <c r="GY2229" s="255"/>
      <c r="GZ2229" s="255"/>
      <c r="HA2229" s="255"/>
      <c r="HB2229" s="255"/>
      <c r="HC2229" s="255"/>
      <c r="HD2229" s="255"/>
      <c r="HE2229" s="255"/>
      <c r="HF2229" s="255"/>
      <c r="HG2229" s="255"/>
      <c r="HH2229" s="255"/>
      <c r="HI2229" s="255"/>
      <c r="HJ2229" s="255"/>
      <c r="HK2229" s="255"/>
      <c r="HL2229" s="255"/>
      <c r="HM2229" s="255"/>
      <c r="HN2229" s="255"/>
      <c r="HO2229" s="255"/>
      <c r="HP2229" s="255"/>
      <c r="HQ2229" s="255"/>
      <c r="HR2229" s="255"/>
      <c r="HS2229" s="255"/>
      <c r="HT2229" s="255"/>
      <c r="HU2229" s="255"/>
      <c r="HV2229" s="255"/>
      <c r="HW2229" s="255"/>
      <c r="HX2229" s="255"/>
      <c r="HY2229" s="255"/>
      <c r="HZ2229" s="255"/>
      <c r="IA2229" s="255"/>
      <c r="IB2229" s="255"/>
      <c r="IC2229" s="255"/>
      <c r="ID2229" s="255"/>
      <c r="IE2229" s="255"/>
      <c r="IF2229" s="255"/>
      <c r="IG2229" s="255"/>
      <c r="IH2229" s="255"/>
      <c r="II2229" s="255"/>
      <c r="IJ2229" s="255"/>
      <c r="IK2229" s="255"/>
      <c r="IL2229" s="255"/>
      <c r="IM2229" s="255"/>
      <c r="IN2229" s="255"/>
      <c r="IO2229" s="255"/>
      <c r="IP2229" s="255"/>
      <c r="IQ2229" s="255"/>
      <c r="IR2229" s="255"/>
      <c r="IS2229" s="255"/>
      <c r="IT2229" s="255"/>
      <c r="IU2229" s="255"/>
      <c r="IV2229" s="255"/>
    </row>
    <row r="2230" spans="1:256">
      <c r="A2230" s="16">
        <v>41583.346770833334</v>
      </c>
      <c r="B2230" s="300">
        <v>3</v>
      </c>
      <c r="C2230" s="5">
        <v>0.89</v>
      </c>
      <c r="D2230" s="5">
        <v>0.89</v>
      </c>
      <c r="E2230" s="5">
        <v>0.875</v>
      </c>
      <c r="F2230" s="5">
        <v>0.88</v>
      </c>
      <c r="G2230" s="6">
        <v>57783</v>
      </c>
      <c r="H2230" s="113">
        <f t="shared" si="4228"/>
        <v>0.88</v>
      </c>
      <c r="I2230" s="19">
        <f t="shared" si="4225"/>
        <v>-2.222222222222224E-2</v>
      </c>
      <c r="J2230" s="8">
        <f t="shared" si="4198"/>
        <v>0.93704228019054581</v>
      </c>
      <c r="K2230" s="8">
        <f t="shared" si="4199"/>
        <v>0.87195771980945391</v>
      </c>
      <c r="L2230" s="8">
        <f t="shared" si="4200"/>
        <v>0.90449999999999986</v>
      </c>
      <c r="M2230" s="19">
        <f t="shared" si="4201"/>
        <v>7.4641876437901836E-2</v>
      </c>
      <c r="N2230" s="19">
        <f t="shared" si="4202"/>
        <v>-0.11091836098331084</v>
      </c>
      <c r="O2230" s="19">
        <f t="shared" si="4203"/>
        <v>-8.0887639739651747E-3</v>
      </c>
      <c r="P2230" s="19">
        <f t="shared" si="4226"/>
        <v>5.0638484286362354E-4</v>
      </c>
      <c r="Q2230" s="303">
        <v>110</v>
      </c>
      <c r="R2230" s="306">
        <v>51057.55</v>
      </c>
      <c r="S2230" s="66">
        <f t="shared" si="4204"/>
        <v>464.15954545454548</v>
      </c>
      <c r="T2230" t="str">
        <f t="shared" si="4229"/>
        <v/>
      </c>
      <c r="U2230" t="str">
        <f t="shared" si="4229"/>
        <v/>
      </c>
      <c r="V2230" t="str">
        <f t="shared" si="4229"/>
        <v/>
      </c>
      <c r="W2230" t="str">
        <f t="shared" si="4229"/>
        <v/>
      </c>
      <c r="X2230" s="63"/>
      <c r="Y2230" s="219">
        <f t="shared" si="4205"/>
        <v>-1.6703296703296719E-3</v>
      </c>
      <c r="Z2230" s="78">
        <f t="shared" si="4206"/>
        <v>0.9020532969215902</v>
      </c>
      <c r="AA2230" s="78">
        <f t="shared" si="4207"/>
        <v>0.91928922951524572</v>
      </c>
      <c r="AB2230" s="74">
        <f t="shared" si="3009"/>
        <v>2229</v>
      </c>
      <c r="AC2230" s="80">
        <f t="shared" si="4208"/>
        <v>1.1324984415412229E-3</v>
      </c>
      <c r="AD2230" s="79">
        <f t="shared" si="4230"/>
        <v>-1.7235932593655523E-2</v>
      </c>
      <c r="AE2230" s="81">
        <f t="shared" si="4209"/>
        <v>-1.8368431035196746E-2</v>
      </c>
      <c r="AF2230" s="19">
        <f t="shared" si="4210"/>
        <v>-1.8749194530152686E-2</v>
      </c>
      <c r="AG2230" s="93">
        <f t="shared" si="4227"/>
        <v>-0.505525905500541</v>
      </c>
      <c r="AH2230" s="91">
        <f t="shared" si="4211"/>
        <v>7.3820865026911608E-4</v>
      </c>
      <c r="AI2230" s="96">
        <f t="shared" si="4212"/>
        <v>2224.8477454302501</v>
      </c>
      <c r="AJ2230" s="5">
        <f t="shared" si="4231"/>
        <v>-2.0000000000000018E-2</v>
      </c>
      <c r="AK2230" s="5">
        <f t="shared" si="4232"/>
        <v>0</v>
      </c>
      <c r="AL2230" s="5">
        <f t="shared" si="4213"/>
        <v>-2.0000000000000018E-2</v>
      </c>
      <c r="AM2230" s="95">
        <f t="shared" si="4233"/>
        <v>6.7857142857142916E-3</v>
      </c>
      <c r="AN2230" s="95">
        <f t="shared" si="4214"/>
        <v>-6.7857142857142916E-3</v>
      </c>
      <c r="AO2230" s="78">
        <f t="shared" si="4215"/>
        <v>1</v>
      </c>
      <c r="AP2230" s="296">
        <f t="shared" si="4216"/>
        <v>50</v>
      </c>
      <c r="AQ2230" s="8"/>
      <c r="AR2230" s="8">
        <f t="shared" si="4217"/>
        <v>-0.33333333333333331</v>
      </c>
      <c r="AS2230" s="114">
        <f t="shared" si="4218"/>
        <v>-19261</v>
      </c>
      <c r="AT2230" s="103">
        <f t="shared" si="4219"/>
        <v>-9.3460106334240761E-2</v>
      </c>
      <c r="AU2230" s="5">
        <f t="shared" si="4220"/>
        <v>0.88</v>
      </c>
      <c r="AV2230" s="93">
        <f t="shared" si="4221"/>
        <v>-0.37724097611420837</v>
      </c>
      <c r="AW2230" s="210">
        <f t="shared" si="4222"/>
        <v>1.7142857142857158E-2</v>
      </c>
      <c r="AX2230" s="276">
        <f t="shared" si="4234"/>
        <v>-1.228595878418679E-2</v>
      </c>
      <c r="AY2230" s="19">
        <f t="shared" si="4223"/>
        <v>-0.17635655142469023</v>
      </c>
      <c r="AZ2230" s="255"/>
      <c r="BA2230" s="255"/>
      <c r="BB2230" s="255"/>
      <c r="BC2230" s="255"/>
      <c r="BD2230" s="255"/>
      <c r="BE2230" s="255"/>
      <c r="BF2230" s="255"/>
      <c r="BG2230" s="255"/>
      <c r="BH2230" s="255"/>
      <c r="BI2230" s="255"/>
      <c r="BJ2230" s="255"/>
      <c r="BK2230" s="255"/>
      <c r="BL2230" s="255"/>
      <c r="BM2230" s="255"/>
      <c r="BN2230" s="255"/>
      <c r="BO2230" s="255"/>
      <c r="BP2230" s="255"/>
      <c r="BQ2230" s="255"/>
      <c r="BR2230" s="255"/>
      <c r="BS2230" s="255"/>
      <c r="BT2230" s="255"/>
      <c r="BU2230" s="255"/>
      <c r="BV2230" s="255"/>
      <c r="BW2230" s="255"/>
      <c r="BX2230" s="255"/>
      <c r="BY2230" s="255"/>
      <c r="BZ2230" s="255"/>
      <c r="CA2230" s="255"/>
      <c r="CB2230" s="255"/>
      <c r="CC2230" s="255"/>
      <c r="CD2230" s="255"/>
      <c r="CE2230" s="255"/>
      <c r="CF2230" s="255"/>
      <c r="CG2230" s="255"/>
      <c r="CH2230" s="255"/>
      <c r="CI2230" s="255"/>
      <c r="CJ2230" s="255"/>
      <c r="CK2230" s="255"/>
      <c r="CL2230" s="255"/>
      <c r="CM2230" s="255"/>
      <c r="CN2230" s="255"/>
      <c r="CO2230" s="255"/>
      <c r="CP2230" s="255"/>
      <c r="CQ2230" s="255"/>
      <c r="CR2230" s="255"/>
      <c r="CS2230" s="255"/>
      <c r="CT2230" s="255"/>
      <c r="CU2230" s="255"/>
      <c r="CV2230" s="255"/>
      <c r="CW2230" s="255"/>
      <c r="CX2230" s="255"/>
      <c r="CY2230" s="255"/>
      <c r="CZ2230" s="255"/>
      <c r="DA2230" s="255"/>
      <c r="DB2230" s="255"/>
      <c r="DC2230" s="255"/>
      <c r="DD2230" s="255"/>
      <c r="DE2230" s="255"/>
      <c r="DF2230" s="255"/>
      <c r="DG2230" s="255"/>
      <c r="DH2230" s="255"/>
      <c r="DI2230" s="255"/>
      <c r="DJ2230" s="255"/>
      <c r="DK2230" s="255"/>
      <c r="DL2230" s="255"/>
      <c r="DM2230" s="255"/>
      <c r="DN2230" s="255"/>
      <c r="DO2230" s="255"/>
      <c r="DP2230" s="255"/>
      <c r="DQ2230" s="255"/>
      <c r="DR2230" s="255"/>
      <c r="DS2230" s="255"/>
      <c r="DT2230" s="255"/>
      <c r="DU2230" s="255"/>
      <c r="DV2230" s="255"/>
      <c r="DW2230" s="255"/>
      <c r="DX2230" s="255"/>
      <c r="DY2230" s="255"/>
      <c r="DZ2230" s="255"/>
      <c r="EA2230" s="255"/>
      <c r="EB2230" s="255"/>
      <c r="EC2230" s="255"/>
      <c r="ED2230" s="255"/>
      <c r="EE2230" s="255"/>
      <c r="EF2230" s="255"/>
      <c r="EG2230" s="255"/>
      <c r="EH2230" s="255"/>
      <c r="EI2230" s="255"/>
      <c r="EJ2230" s="255"/>
      <c r="EK2230" s="255"/>
      <c r="EL2230" s="255"/>
      <c r="EM2230" s="255"/>
      <c r="EN2230" s="255"/>
      <c r="EO2230" s="255"/>
      <c r="EP2230" s="255"/>
      <c r="EQ2230" s="255"/>
      <c r="ER2230" s="255"/>
      <c r="ES2230" s="255"/>
      <c r="ET2230" s="255"/>
      <c r="EU2230" s="255"/>
      <c r="EV2230" s="255"/>
      <c r="EW2230" s="255"/>
      <c r="EX2230" s="255"/>
      <c r="EY2230" s="255"/>
      <c r="EZ2230" s="255"/>
      <c r="FA2230" s="255"/>
      <c r="FB2230" s="255"/>
      <c r="FC2230" s="255"/>
      <c r="FD2230" s="255"/>
      <c r="FE2230" s="255"/>
      <c r="FF2230" s="255"/>
      <c r="FG2230" s="255"/>
      <c r="FH2230" s="255"/>
      <c r="FI2230" s="255"/>
      <c r="FJ2230" s="255"/>
      <c r="FK2230" s="255"/>
      <c r="FL2230" s="255"/>
      <c r="FM2230" s="255"/>
      <c r="FN2230" s="255"/>
      <c r="FO2230" s="255"/>
      <c r="FP2230" s="255"/>
      <c r="FQ2230" s="255"/>
      <c r="FR2230" s="255"/>
      <c r="FS2230" s="255"/>
      <c r="FT2230" s="255"/>
      <c r="FU2230" s="255"/>
      <c r="FV2230" s="255"/>
      <c r="FW2230" s="255"/>
      <c r="FX2230" s="255"/>
      <c r="FY2230" s="255"/>
      <c r="FZ2230" s="255"/>
      <c r="GA2230" s="255"/>
      <c r="GB2230" s="255"/>
      <c r="GC2230" s="255"/>
      <c r="GD2230" s="255"/>
      <c r="GE2230" s="255"/>
      <c r="GF2230" s="255"/>
      <c r="GG2230" s="255"/>
      <c r="GH2230" s="255"/>
      <c r="GI2230" s="255"/>
      <c r="GJ2230" s="255"/>
      <c r="GK2230" s="255"/>
      <c r="GL2230" s="255"/>
      <c r="GM2230" s="255"/>
      <c r="GN2230" s="255"/>
      <c r="GO2230" s="255"/>
      <c r="GP2230" s="255"/>
      <c r="GQ2230" s="255"/>
      <c r="GR2230" s="255"/>
      <c r="GS2230" s="255"/>
      <c r="GT2230" s="255"/>
      <c r="GU2230" s="255"/>
      <c r="GV2230" s="255"/>
      <c r="GW2230" s="255"/>
      <c r="GX2230" s="255"/>
      <c r="GY2230" s="255"/>
      <c r="GZ2230" s="255"/>
      <c r="HA2230" s="255"/>
      <c r="HB2230" s="255"/>
      <c r="HC2230" s="255"/>
      <c r="HD2230" s="255"/>
      <c r="HE2230" s="255"/>
      <c r="HF2230" s="255"/>
      <c r="HG2230" s="255"/>
      <c r="HH2230" s="255"/>
      <c r="HI2230" s="255"/>
      <c r="HJ2230" s="255"/>
      <c r="HK2230" s="255"/>
      <c r="HL2230" s="255"/>
      <c r="HM2230" s="255"/>
      <c r="HN2230" s="255"/>
      <c r="HO2230" s="255"/>
      <c r="HP2230" s="255"/>
      <c r="HQ2230" s="255"/>
      <c r="HR2230" s="255"/>
      <c r="HS2230" s="255"/>
      <c r="HT2230" s="255"/>
      <c r="HU2230" s="255"/>
      <c r="HV2230" s="255"/>
      <c r="HW2230" s="255"/>
      <c r="HX2230" s="255"/>
      <c r="HY2230" s="255"/>
      <c r="HZ2230" s="255"/>
      <c r="IA2230" s="255"/>
      <c r="IB2230" s="255"/>
      <c r="IC2230" s="255"/>
      <c r="ID2230" s="255"/>
      <c r="IE2230" s="255"/>
      <c r="IF2230" s="255"/>
      <c r="IG2230" s="255"/>
      <c r="IH2230" s="255"/>
      <c r="II2230" s="255"/>
      <c r="IJ2230" s="255"/>
      <c r="IK2230" s="255"/>
      <c r="IL2230" s="255"/>
      <c r="IM2230" s="255"/>
      <c r="IN2230" s="255"/>
      <c r="IO2230" s="255"/>
      <c r="IP2230" s="255"/>
      <c r="IQ2230" s="255"/>
      <c r="IR2230" s="255"/>
      <c r="IS2230" s="255"/>
      <c r="IT2230" s="255"/>
      <c r="IU2230" s="255"/>
      <c r="IV2230" s="255"/>
    </row>
    <row r="2231" spans="1:256" ht="13">
      <c r="A2231" s="16">
        <v>41584.388773148145</v>
      </c>
      <c r="B2231" s="300">
        <v>4</v>
      </c>
      <c r="C2231" s="5">
        <v>0.88</v>
      </c>
      <c r="D2231" s="5">
        <v>0.9</v>
      </c>
      <c r="E2231" s="5">
        <v>0.875</v>
      </c>
      <c r="F2231" s="5">
        <v>0.88500000000000001</v>
      </c>
      <c r="G2231" s="6">
        <v>347618</v>
      </c>
      <c r="H2231" s="113">
        <f t="shared" si="4228"/>
        <v>0.88500000000000001</v>
      </c>
      <c r="I2231" s="19">
        <f t="shared" si="4225"/>
        <v>5.6818181818181872E-3</v>
      </c>
      <c r="J2231" s="8">
        <f t="shared" si="4198"/>
        <v>0.92500000000000004</v>
      </c>
      <c r="K2231" s="8">
        <f t="shared" si="4199"/>
        <v>0.877</v>
      </c>
      <c r="L2231" s="8">
        <f t="shared" si="4200"/>
        <v>0.90100000000000002</v>
      </c>
      <c r="M2231" s="19">
        <f t="shared" si="4201"/>
        <v>5.4732041049030837E-2</v>
      </c>
      <c r="N2231" s="19">
        <f t="shared" si="4202"/>
        <v>-0.26673814136271007</v>
      </c>
      <c r="O2231" s="19">
        <f t="shared" si="4203"/>
        <v>-1.2851373353288804E-2</v>
      </c>
      <c r="P2231" s="19">
        <f t="shared" si="4226"/>
        <v>5.7827117943837483E-3</v>
      </c>
      <c r="Q2231" s="303">
        <v>217</v>
      </c>
      <c r="R2231" s="306">
        <v>310814.24800000002</v>
      </c>
      <c r="S2231" s="66">
        <f t="shared" si="4204"/>
        <v>1432.3237235023043</v>
      </c>
      <c r="T2231" t="str">
        <f t="shared" ref="T2231:W2232" si="4235">IF(C2231&gt;$J2231,"BrokeBandUpper", IF(C2231&lt;$K2231,"BrokeBandLower", ""))</f>
        <v/>
      </c>
      <c r="U2231" t="str">
        <f t="shared" si="4235"/>
        <v/>
      </c>
      <c r="V2231" t="str">
        <f t="shared" si="4235"/>
        <v>BrokeBandLower</v>
      </c>
      <c r="W2231" t="str">
        <f t="shared" si="4235"/>
        <v/>
      </c>
      <c r="X2231" s="63"/>
      <c r="Y2231" s="310">
        <f t="shared" si="4205"/>
        <v>-1.6153846153846168E-3</v>
      </c>
      <c r="Z2231" s="311">
        <f t="shared" si="4206"/>
        <v>0.89942708919566527</v>
      </c>
      <c r="AA2231" s="311">
        <f t="shared" si="4207"/>
        <v>0.91675182653111753</v>
      </c>
      <c r="AB2231" s="312">
        <f t="shared" si="3009"/>
        <v>2230</v>
      </c>
      <c r="AC2231" s="313">
        <f t="shared" si="4208"/>
        <v>8.3495495979559256E-4</v>
      </c>
      <c r="AD2231" s="284">
        <f t="shared" si="4230"/>
        <v>-1.7324737335452256E-2</v>
      </c>
      <c r="AE2231" s="314">
        <f t="shared" si="4209"/>
        <v>-1.8159692295247849E-2</v>
      </c>
      <c r="AF2231" s="315">
        <f t="shared" si="4210"/>
        <v>-1.8897957805011474E-2</v>
      </c>
      <c r="AG2231" s="315">
        <f t="shared" si="4227"/>
        <v>-0.26273191276157687</v>
      </c>
      <c r="AH2231" s="316">
        <f t="shared" si="4211"/>
        <v>5.9717272878869149E-4</v>
      </c>
      <c r="AI2231" s="317">
        <f t="shared" si="4212"/>
        <v>2225.2964717561695</v>
      </c>
      <c r="AJ2231" s="318">
        <f t="shared" si="4231"/>
        <v>5.0000000000000044E-3</v>
      </c>
      <c r="AK2231" s="318">
        <f t="shared" si="4232"/>
        <v>5.0000000000000044E-3</v>
      </c>
      <c r="AL2231" s="318">
        <f t="shared" si="4213"/>
        <v>0</v>
      </c>
      <c r="AM2231" s="319">
        <f t="shared" si="4233"/>
        <v>4.2857142857142894E-3</v>
      </c>
      <c r="AN2231" s="319">
        <f t="shared" si="4214"/>
        <v>-6.7857142857142916E-3</v>
      </c>
      <c r="AO2231" s="311">
        <f t="shared" si="4215"/>
        <v>0.63157894736842102</v>
      </c>
      <c r="AP2231" s="285">
        <f t="shared" si="4216"/>
        <v>38.70967741935484</v>
      </c>
      <c r="AQ2231" s="285"/>
      <c r="AR2231" s="285">
        <f t="shared" si="4217"/>
        <v>-0.2</v>
      </c>
      <c r="AS2231" s="286">
        <f t="shared" si="4218"/>
        <v>-69523.600000000006</v>
      </c>
      <c r="AT2231" s="103">
        <f t="shared" si="4219"/>
        <v>-0.10057147423816486</v>
      </c>
      <c r="AU2231" s="318">
        <f t="shared" si="4220"/>
        <v>0.88500000000000001</v>
      </c>
      <c r="AV2231" s="315">
        <f t="shared" si="4221"/>
        <v>-0.2236821524346593</v>
      </c>
      <c r="AW2231" s="320">
        <f t="shared" si="4222"/>
        <v>2.8571428571428598E-2</v>
      </c>
      <c r="AX2231" s="321">
        <f t="shared" si="4234"/>
        <v>-1.4050790382855923E-2</v>
      </c>
      <c r="AY2231" s="315">
        <f t="shared" si="4223"/>
        <v>-0.14364622490355747</v>
      </c>
      <c r="AZ2231" s="255"/>
      <c r="BA2231" s="255"/>
      <c r="BB2231" s="255"/>
      <c r="BC2231" s="255"/>
      <c r="BD2231" s="255"/>
      <c r="BE2231" s="255"/>
      <c r="BF2231" s="255"/>
      <c r="BG2231" s="255"/>
      <c r="BH2231" s="255"/>
      <c r="BI2231" s="255"/>
      <c r="BJ2231" s="255"/>
      <c r="BK2231" s="255"/>
      <c r="BL2231" s="255"/>
      <c r="BM2231" s="255"/>
      <c r="BN2231" s="255"/>
      <c r="BO2231" s="255"/>
      <c r="BP2231" s="255"/>
      <c r="BQ2231" s="255"/>
      <c r="BR2231" s="255"/>
      <c r="BS2231" s="255"/>
      <c r="BT2231" s="255"/>
      <c r="BU2231" s="255"/>
      <c r="BV2231" s="255"/>
      <c r="BW2231" s="255"/>
      <c r="BX2231" s="255"/>
      <c r="BY2231" s="255"/>
      <c r="BZ2231" s="255"/>
      <c r="CA2231" s="255"/>
      <c r="CB2231" s="255"/>
      <c r="CC2231" s="255"/>
      <c r="CD2231" s="255"/>
      <c r="CE2231" s="255"/>
      <c r="CF2231" s="255"/>
      <c r="CG2231" s="255"/>
      <c r="CH2231" s="255"/>
      <c r="CI2231" s="255"/>
      <c r="CJ2231" s="255"/>
      <c r="CK2231" s="255"/>
      <c r="CL2231" s="255"/>
      <c r="CM2231" s="255"/>
      <c r="CN2231" s="255"/>
      <c r="CO2231" s="255"/>
      <c r="CP2231" s="255"/>
      <c r="CQ2231" s="255"/>
      <c r="CR2231" s="255"/>
      <c r="CS2231" s="255"/>
      <c r="CT2231" s="255"/>
      <c r="CU2231" s="255"/>
      <c r="CV2231" s="255"/>
      <c r="CW2231" s="255"/>
      <c r="CX2231" s="255"/>
      <c r="CY2231" s="255"/>
      <c r="CZ2231" s="255"/>
      <c r="DA2231" s="255"/>
      <c r="DB2231" s="255"/>
      <c r="DC2231" s="255"/>
      <c r="DD2231" s="255"/>
      <c r="DE2231" s="255"/>
      <c r="DF2231" s="255"/>
      <c r="DG2231" s="255"/>
      <c r="DH2231" s="255"/>
      <c r="DI2231" s="255"/>
      <c r="DJ2231" s="255"/>
      <c r="DK2231" s="255"/>
      <c r="DL2231" s="255"/>
      <c r="DM2231" s="255"/>
      <c r="DN2231" s="255"/>
      <c r="DO2231" s="255"/>
      <c r="DP2231" s="255"/>
      <c r="DQ2231" s="255"/>
      <c r="DR2231" s="255"/>
      <c r="DS2231" s="255"/>
      <c r="DT2231" s="255"/>
      <c r="DU2231" s="255"/>
      <c r="DV2231" s="255"/>
      <c r="DW2231" s="255"/>
      <c r="DX2231" s="255"/>
      <c r="DY2231" s="255"/>
      <c r="DZ2231" s="255"/>
      <c r="EA2231" s="255"/>
      <c r="EB2231" s="255"/>
      <c r="EC2231" s="255"/>
      <c r="ED2231" s="255"/>
      <c r="EE2231" s="255"/>
      <c r="EF2231" s="255"/>
      <c r="EG2231" s="255"/>
      <c r="EH2231" s="255"/>
      <c r="EI2231" s="255"/>
      <c r="EJ2231" s="255"/>
      <c r="EK2231" s="255"/>
      <c r="EL2231" s="255"/>
      <c r="EM2231" s="255"/>
      <c r="EN2231" s="255"/>
      <c r="EO2231" s="255"/>
      <c r="EP2231" s="255"/>
      <c r="EQ2231" s="255"/>
      <c r="ER2231" s="255"/>
      <c r="ES2231" s="255"/>
      <c r="ET2231" s="255"/>
      <c r="EU2231" s="255"/>
      <c r="EV2231" s="255"/>
      <c r="EW2231" s="255"/>
      <c r="EX2231" s="255"/>
      <c r="EY2231" s="255"/>
      <c r="EZ2231" s="255"/>
      <c r="FA2231" s="255"/>
      <c r="FB2231" s="255"/>
      <c r="FC2231" s="255"/>
      <c r="FD2231" s="255"/>
      <c r="FE2231" s="255"/>
      <c r="FF2231" s="255"/>
      <c r="FG2231" s="255"/>
      <c r="FH2231" s="255"/>
      <c r="FI2231" s="255"/>
      <c r="FJ2231" s="255"/>
      <c r="FK2231" s="255"/>
      <c r="FL2231" s="255"/>
      <c r="FM2231" s="255"/>
      <c r="FN2231" s="255"/>
      <c r="FO2231" s="255"/>
      <c r="FP2231" s="255"/>
      <c r="FQ2231" s="255"/>
      <c r="FR2231" s="255"/>
      <c r="FS2231" s="255"/>
      <c r="FT2231" s="255"/>
      <c r="FU2231" s="255"/>
      <c r="FV2231" s="255"/>
      <c r="FW2231" s="255"/>
      <c r="FX2231" s="255"/>
      <c r="FY2231" s="255"/>
      <c r="FZ2231" s="255"/>
      <c r="GA2231" s="255"/>
      <c r="GB2231" s="255"/>
      <c r="GC2231" s="255"/>
      <c r="GD2231" s="255"/>
      <c r="GE2231" s="255"/>
      <c r="GF2231" s="255"/>
      <c r="GG2231" s="255"/>
      <c r="GH2231" s="255"/>
      <c r="GI2231" s="255"/>
      <c r="GJ2231" s="255"/>
      <c r="GK2231" s="255"/>
      <c r="GL2231" s="255"/>
      <c r="GM2231" s="255"/>
      <c r="GN2231" s="255"/>
      <c r="GO2231" s="255"/>
      <c r="GP2231" s="255"/>
      <c r="GQ2231" s="255"/>
      <c r="GR2231" s="255"/>
      <c r="GS2231" s="255"/>
      <c r="GT2231" s="255"/>
      <c r="GU2231" s="255"/>
      <c r="GV2231" s="255"/>
      <c r="GW2231" s="255"/>
      <c r="GX2231" s="255"/>
      <c r="GY2231" s="255"/>
      <c r="GZ2231" s="255"/>
      <c r="HA2231" s="255"/>
      <c r="HB2231" s="255"/>
      <c r="HC2231" s="255"/>
      <c r="HD2231" s="255"/>
      <c r="HE2231" s="255"/>
      <c r="HF2231" s="255"/>
      <c r="HG2231" s="255"/>
      <c r="HH2231" s="255"/>
      <c r="HI2231" s="255"/>
      <c r="HJ2231" s="255"/>
      <c r="HK2231" s="255"/>
      <c r="HL2231" s="255"/>
      <c r="HM2231" s="255"/>
      <c r="HN2231" s="255"/>
      <c r="HO2231" s="255"/>
      <c r="HP2231" s="255"/>
      <c r="HQ2231" s="255"/>
      <c r="HR2231" s="255"/>
      <c r="HS2231" s="255"/>
      <c r="HT2231" s="255"/>
      <c r="HU2231" s="255"/>
      <c r="HV2231" s="255"/>
      <c r="HW2231" s="255"/>
      <c r="HX2231" s="255"/>
      <c r="HY2231" s="255"/>
      <c r="HZ2231" s="255"/>
      <c r="IA2231" s="255"/>
      <c r="IB2231" s="255"/>
      <c r="IC2231" s="255"/>
      <c r="ID2231" s="255"/>
      <c r="IE2231" s="255"/>
      <c r="IF2231" s="255"/>
      <c r="IG2231" s="255"/>
      <c r="IH2231" s="255"/>
      <c r="II2231" s="255"/>
      <c r="IJ2231" s="255"/>
      <c r="IK2231" s="255"/>
      <c r="IL2231" s="255"/>
      <c r="IM2231" s="255"/>
      <c r="IN2231" s="255"/>
      <c r="IO2231" s="255"/>
      <c r="IP2231" s="255"/>
      <c r="IQ2231" s="255"/>
      <c r="IR2231" s="255"/>
      <c r="IS2231" s="255"/>
      <c r="IT2231" s="255"/>
      <c r="IU2231" s="255"/>
      <c r="IV2231" s="255"/>
    </row>
    <row r="2232" spans="1:256">
      <c r="A2232" s="16">
        <v>41585.331793981481</v>
      </c>
      <c r="B2232" s="300">
        <v>5</v>
      </c>
      <c r="C2232" s="5">
        <v>0.88500000000000001</v>
      </c>
      <c r="D2232" s="5">
        <v>0.91</v>
      </c>
      <c r="E2232" s="5">
        <v>0.88500000000000001</v>
      </c>
      <c r="F2232" s="5">
        <v>0.91</v>
      </c>
      <c r="G2232" s="6">
        <v>101747</v>
      </c>
      <c r="H2232" s="113">
        <f t="shared" si="4228"/>
        <v>0.91</v>
      </c>
      <c r="I2232" s="19">
        <f t="shared" si="4225"/>
        <v>2.8248587570621493E-2</v>
      </c>
      <c r="J2232" s="8">
        <f t="shared" ref="J2232:J2237" si="4236">(L2232)+2*STDEVPA(H2213:H2232)</f>
        <v>0.9242606358910177</v>
      </c>
      <c r="K2232" s="8">
        <f t="shared" ref="K2232:K2237" si="4237">(L2232)-(2*STDEVPA(H2213:H2232))</f>
        <v>0.87723936410898262</v>
      </c>
      <c r="L2232" s="8">
        <f t="shared" ref="L2232:L2237" si="4238">AVERAGE(H2213:H2232)</f>
        <v>0.90075000000000016</v>
      </c>
      <c r="M2232" s="19">
        <f t="shared" ref="M2232:M2237" si="4239">(J2232-K2232)/K2232</f>
        <v>5.3601415652151992E-2</v>
      </c>
      <c r="N2232" s="19">
        <f t="shared" si="4202"/>
        <v>-2.0657468188807218E-2</v>
      </c>
      <c r="O2232" s="19">
        <f t="shared" si="4203"/>
        <v>-7.9931255025118191E-4</v>
      </c>
      <c r="P2232" s="19">
        <f t="shared" si="4226"/>
        <v>2.729351299687804E-4</v>
      </c>
      <c r="Q2232" s="303">
        <v>162</v>
      </c>
      <c r="R2232" s="306">
        <v>91919.172999999995</v>
      </c>
      <c r="S2232" s="66">
        <f t="shared" ref="S2232:S2237" si="4240">R2232/Q2232</f>
        <v>567.40230246913575</v>
      </c>
      <c r="T2232" t="str">
        <f t="shared" si="4235"/>
        <v/>
      </c>
      <c r="U2232" t="str">
        <f t="shared" si="4235"/>
        <v/>
      </c>
      <c r="V2232" t="str">
        <f t="shared" si="4235"/>
        <v/>
      </c>
      <c r="W2232" t="str">
        <f t="shared" si="4235"/>
        <v/>
      </c>
      <c r="X2232" s="63"/>
      <c r="Y2232" s="219">
        <f t="shared" ref="Y2232:Y2237" si="4241">SLOPE(H2219:H2232,AB2219:AB2232)</f>
        <v>-6.9230769230769291E-4</v>
      </c>
      <c r="Z2232" s="78">
        <f t="shared" ref="Z2232:Z2237" si="4242">Z2231+(0.154*(F2232-Z2231))</f>
        <v>0.90105531745953282</v>
      </c>
      <c r="AA2232" s="78">
        <f t="shared" ref="AA2232:AA2237" si="4243">AA2231+(0.074*(F2232-AA2231))</f>
        <v>0.91625219136781488</v>
      </c>
      <c r="AB2232" s="74">
        <f t="shared" si="3009"/>
        <v>2231</v>
      </c>
      <c r="AC2232" s="80">
        <f t="shared" ref="AC2232:AC2237" si="4244">AD2232-AE2232</f>
        <v>2.370254709572632E-3</v>
      </c>
      <c r="AD2232" s="79">
        <f t="shared" si="4230"/>
        <v>-1.519687390828206E-2</v>
      </c>
      <c r="AE2232" s="81">
        <f t="shared" ref="AE2232:AE2237" si="4245">AE2231+(0.2*(AD2232-AE2231))</f>
        <v>-1.7567128617854692E-2</v>
      </c>
      <c r="AF2232" s="19">
        <f t="shared" ref="AF2232:AF2237" si="4246">AD2232/AA2232</f>
        <v>-1.6585907298727012E-2</v>
      </c>
      <c r="AG2232" s="93">
        <f t="shared" si="4227"/>
        <v>1.8387815196078361</v>
      </c>
      <c r="AH2232" s="91">
        <f t="shared" ref="AH2232:AH2237" si="4247">SLOPE(AC2219:AC2232,AB2219:AB2232)</f>
        <v>5.379789874395849E-4</v>
      </c>
      <c r="AI2232" s="96">
        <f t="shared" ref="AI2232:AI2237" si="4248">INTERCEPT(AB2219:AB2232,AC2219:AC2232)</f>
        <v>2225.477673396681</v>
      </c>
      <c r="AJ2232" s="5">
        <f t="shared" si="4231"/>
        <v>2.5000000000000022E-2</v>
      </c>
      <c r="AK2232" s="5">
        <f t="shared" si="4232"/>
        <v>2.5000000000000022E-2</v>
      </c>
      <c r="AL2232" s="5">
        <f t="shared" ref="AL2232:AL2237" si="4249">IF(AJ2232&lt;0,AJ2232,0)</f>
        <v>0</v>
      </c>
      <c r="AM2232" s="95">
        <f t="shared" si="4233"/>
        <v>6.0714285714285766E-3</v>
      </c>
      <c r="AN2232" s="95">
        <f t="shared" ref="AN2232:AN2237" si="4250">(AVERAGE(AL2219:AL2232))</f>
        <v>-6.7857142857142916E-3</v>
      </c>
      <c r="AO2232" s="78">
        <f t="shared" ref="AO2232:AO2237" si="4251">ABS(AM2232/AN2232)</f>
        <v>0.89473684210526316</v>
      </c>
      <c r="AP2232" s="296">
        <f t="shared" ref="AP2232:AP2237" si="4252">IF(AN2232=0,100,100-(100/(1+AO2232)))</f>
        <v>47.222222222222229</v>
      </c>
      <c r="AQ2232" s="8"/>
      <c r="AR2232" s="8">
        <f t="shared" ref="AR2232:AR2237" si="4253">IF(ISERROR(((F2232-E2232)-(D2232-F2232))/(D2232-E2232)),0,((F2232-E2232)-(D2232-F2232))/(D2232-E2232))</f>
        <v>1</v>
      </c>
      <c r="AS2232" s="114">
        <f t="shared" ref="AS2232:AS2237" si="4254">IF(ISERROR(AR2232*G2232),0,AR2232*G2232)</f>
        <v>101747</v>
      </c>
      <c r="AT2232" s="103">
        <f t="shared" ref="AT2232:AT2237" si="4255">SUM(AS2213:AS2232)/SUM(G2213:G2232)</f>
        <v>-3.2288988395324202E-2</v>
      </c>
      <c r="AU2232" s="5">
        <f t="shared" ref="AU2232:AU2237" si="4256">F2232</f>
        <v>0.91</v>
      </c>
      <c r="AV2232" s="93">
        <f t="shared" ref="AV2232:AV2237" si="4257">AS2232/R2232</f>
        <v>1.106918139918426</v>
      </c>
      <c r="AW2232" s="210">
        <f t="shared" ref="AW2232:AW2237" si="4258">(D2232-E2232)/E2232</f>
        <v>2.8248587570621493E-2</v>
      </c>
      <c r="AX2232" s="276">
        <f t="shared" si="4234"/>
        <v>-1.5109832358334305E-2</v>
      </c>
      <c r="AY2232" s="19">
        <f t="shared" si="4223"/>
        <v>-7.5372412983298984E-2</v>
      </c>
      <c r="AZ2232" s="255"/>
      <c r="BA2232" s="255"/>
      <c r="BB2232" s="255"/>
      <c r="BC2232" s="255"/>
      <c r="BD2232" s="255"/>
      <c r="BE2232" s="255"/>
      <c r="BF2232" s="255"/>
      <c r="BG2232" s="255"/>
      <c r="BH2232" s="255"/>
      <c r="BI2232" s="255"/>
      <c r="BJ2232" s="255"/>
      <c r="BK2232" s="255"/>
      <c r="BL2232" s="255"/>
      <c r="BM2232" s="255"/>
      <c r="BN2232" s="255"/>
      <c r="BO2232" s="255"/>
      <c r="BP2232" s="255"/>
      <c r="BQ2232" s="255"/>
      <c r="BR2232" s="255"/>
      <c r="BS2232" s="255"/>
      <c r="BT2232" s="255"/>
      <c r="BU2232" s="255"/>
      <c r="BV2232" s="255"/>
      <c r="BW2232" s="255"/>
      <c r="BX2232" s="255"/>
      <c r="BY2232" s="255"/>
      <c r="BZ2232" s="255"/>
      <c r="CA2232" s="255"/>
      <c r="CB2232" s="255"/>
      <c r="CC2232" s="255"/>
      <c r="CD2232" s="255"/>
      <c r="CE2232" s="255"/>
      <c r="CF2232" s="255"/>
      <c r="CG2232" s="255"/>
      <c r="CH2232" s="255"/>
      <c r="CI2232" s="255"/>
      <c r="CJ2232" s="255"/>
      <c r="CK2232" s="255"/>
      <c r="CL2232" s="255"/>
      <c r="CM2232" s="255"/>
      <c r="CN2232" s="255"/>
      <c r="CO2232" s="255"/>
      <c r="CP2232" s="255"/>
      <c r="CQ2232" s="255"/>
      <c r="CR2232" s="255"/>
      <c r="CS2232" s="255"/>
      <c r="CT2232" s="255"/>
      <c r="CU2232" s="255"/>
      <c r="CV2232" s="255"/>
      <c r="CW2232" s="255"/>
      <c r="CX2232" s="255"/>
      <c r="CY2232" s="255"/>
      <c r="CZ2232" s="255"/>
      <c r="DA2232" s="255"/>
      <c r="DB2232" s="255"/>
      <c r="DC2232" s="255"/>
      <c r="DD2232" s="255"/>
      <c r="DE2232" s="255"/>
      <c r="DF2232" s="255"/>
      <c r="DG2232" s="255"/>
      <c r="DH2232" s="255"/>
      <c r="DI2232" s="255"/>
      <c r="DJ2232" s="255"/>
      <c r="DK2232" s="255"/>
      <c r="DL2232" s="255"/>
      <c r="DM2232" s="255"/>
      <c r="DN2232" s="255"/>
      <c r="DO2232" s="255"/>
      <c r="DP2232" s="255"/>
      <c r="DQ2232" s="255"/>
      <c r="DR2232" s="255"/>
      <c r="DS2232" s="255"/>
      <c r="DT2232" s="255"/>
      <c r="DU2232" s="255"/>
      <c r="DV2232" s="255"/>
      <c r="DW2232" s="255"/>
      <c r="DX2232" s="255"/>
      <c r="DY2232" s="255"/>
      <c r="DZ2232" s="255"/>
      <c r="EA2232" s="255"/>
      <c r="EB2232" s="255"/>
      <c r="EC2232" s="255"/>
      <c r="ED2232" s="255"/>
      <c r="EE2232" s="255"/>
      <c r="EF2232" s="255"/>
      <c r="EG2232" s="255"/>
      <c r="EH2232" s="255"/>
      <c r="EI2232" s="255"/>
      <c r="EJ2232" s="255"/>
      <c r="EK2232" s="255"/>
      <c r="EL2232" s="255"/>
      <c r="EM2232" s="255"/>
      <c r="EN2232" s="255"/>
      <c r="EO2232" s="255"/>
      <c r="EP2232" s="255"/>
      <c r="EQ2232" s="255"/>
      <c r="ER2232" s="255"/>
      <c r="ES2232" s="255"/>
      <c r="ET2232" s="255"/>
      <c r="EU2232" s="255"/>
      <c r="EV2232" s="255"/>
      <c r="EW2232" s="255"/>
      <c r="EX2232" s="255"/>
      <c r="EY2232" s="255"/>
      <c r="EZ2232" s="255"/>
      <c r="FA2232" s="255"/>
      <c r="FB2232" s="255"/>
      <c r="FC2232" s="255"/>
      <c r="FD2232" s="255"/>
      <c r="FE2232" s="255"/>
      <c r="FF2232" s="255"/>
      <c r="FG2232" s="255"/>
      <c r="FH2232" s="255"/>
      <c r="FI2232" s="255"/>
      <c r="FJ2232" s="255"/>
      <c r="FK2232" s="255"/>
      <c r="FL2232" s="255"/>
      <c r="FM2232" s="255"/>
      <c r="FN2232" s="255"/>
      <c r="FO2232" s="255"/>
      <c r="FP2232" s="255"/>
      <c r="FQ2232" s="255"/>
      <c r="FR2232" s="255"/>
      <c r="FS2232" s="255"/>
      <c r="FT2232" s="255"/>
      <c r="FU2232" s="255"/>
      <c r="FV2232" s="255"/>
      <c r="FW2232" s="255"/>
      <c r="FX2232" s="255"/>
      <c r="FY2232" s="255"/>
      <c r="FZ2232" s="255"/>
      <c r="GA2232" s="255"/>
      <c r="GB2232" s="255"/>
      <c r="GC2232" s="255"/>
      <c r="GD2232" s="255"/>
      <c r="GE2232" s="255"/>
      <c r="GF2232" s="255"/>
      <c r="GG2232" s="255"/>
      <c r="GH2232" s="255"/>
      <c r="GI2232" s="255"/>
      <c r="GJ2232" s="255"/>
      <c r="GK2232" s="255"/>
      <c r="GL2232" s="255"/>
      <c r="GM2232" s="255"/>
      <c r="GN2232" s="255"/>
      <c r="GO2232" s="255"/>
      <c r="GP2232" s="255"/>
      <c r="GQ2232" s="255"/>
      <c r="GR2232" s="255"/>
      <c r="GS2232" s="255"/>
      <c r="GT2232" s="255"/>
      <c r="GU2232" s="255"/>
      <c r="GV2232" s="255"/>
      <c r="GW2232" s="255"/>
      <c r="GX2232" s="255"/>
      <c r="GY2232" s="255"/>
      <c r="GZ2232" s="255"/>
      <c r="HA2232" s="255"/>
      <c r="HB2232" s="255"/>
      <c r="HC2232" s="255"/>
      <c r="HD2232" s="255"/>
      <c r="HE2232" s="255"/>
      <c r="HF2232" s="255"/>
      <c r="HG2232" s="255"/>
      <c r="HH2232" s="255"/>
      <c r="HI2232" s="255"/>
      <c r="HJ2232" s="255"/>
      <c r="HK2232" s="255"/>
      <c r="HL2232" s="255"/>
      <c r="HM2232" s="255"/>
      <c r="HN2232" s="255"/>
      <c r="HO2232" s="255"/>
      <c r="HP2232" s="255"/>
      <c r="HQ2232" s="255"/>
      <c r="HR2232" s="255"/>
      <c r="HS2232" s="255"/>
      <c r="HT2232" s="255"/>
      <c r="HU2232" s="255"/>
      <c r="HV2232" s="255"/>
      <c r="HW2232" s="255"/>
      <c r="HX2232" s="255"/>
      <c r="HY2232" s="255"/>
      <c r="HZ2232" s="255"/>
      <c r="IA2232" s="255"/>
      <c r="IB2232" s="255"/>
      <c r="IC2232" s="255"/>
      <c r="ID2232" s="255"/>
      <c r="IE2232" s="255"/>
      <c r="IF2232" s="255"/>
      <c r="IG2232" s="255"/>
      <c r="IH2232" s="255"/>
      <c r="II2232" s="255"/>
      <c r="IJ2232" s="255"/>
      <c r="IK2232" s="255"/>
      <c r="IL2232" s="255"/>
      <c r="IM2232" s="255"/>
      <c r="IN2232" s="255"/>
      <c r="IO2232" s="255"/>
      <c r="IP2232" s="255"/>
      <c r="IQ2232" s="255"/>
      <c r="IR2232" s="255"/>
      <c r="IS2232" s="255"/>
      <c r="IT2232" s="255"/>
      <c r="IU2232" s="255"/>
      <c r="IV2232" s="255"/>
    </row>
    <row r="2233" spans="1:256" ht="13">
      <c r="A2233" s="16">
        <v>41586.438946759263</v>
      </c>
      <c r="B2233" s="300">
        <v>6</v>
      </c>
      <c r="C2233" s="5">
        <v>0.91</v>
      </c>
      <c r="D2233" s="5">
        <v>0.91</v>
      </c>
      <c r="E2233" s="5">
        <v>0.90500000000000003</v>
      </c>
      <c r="F2233" s="5">
        <v>0.91</v>
      </c>
      <c r="G2233" s="6">
        <v>57441</v>
      </c>
      <c r="H2233" s="113">
        <f t="shared" si="4228"/>
        <v>0.91</v>
      </c>
      <c r="I2233" s="19">
        <f t="shared" si="4225"/>
        <v>0</v>
      </c>
      <c r="J2233" s="8">
        <f t="shared" si="4236"/>
        <v>0.92479075450674075</v>
      </c>
      <c r="K2233" s="8">
        <f t="shared" si="4237"/>
        <v>0.87720924549325952</v>
      </c>
      <c r="L2233" s="8">
        <f t="shared" si="4238"/>
        <v>0.90100000000000013</v>
      </c>
      <c r="M2233" s="19">
        <f t="shared" si="4239"/>
        <v>5.4241914637739481E-2</v>
      </c>
      <c r="N2233" s="19">
        <f t="shared" ref="N2233:N2239" si="4259">IF(A2234&gt;A2233,(M2233-M2232)/M2232, (M2233-M2234)/M2234)</f>
        <v>1.1949292342277439E-2</v>
      </c>
      <c r="O2233" s="19">
        <f t="shared" ref="O2233:O2239" si="4260">IF(A2234&gt;A2233,(J2233-J2232)/J2232, (J2233-J2234)/J2234)</f>
        <v>5.7355965962133635E-4</v>
      </c>
      <c r="P2233" s="19">
        <f t="shared" si="4226"/>
        <v>-3.4333406542578828E-5</v>
      </c>
      <c r="Q2233" s="303">
        <v>103</v>
      </c>
      <c r="R2233" s="306">
        <v>52098.247000000003</v>
      </c>
      <c r="S2233" s="66">
        <f t="shared" si="4240"/>
        <v>505.80822330097089</v>
      </c>
      <c r="T2233" t="str">
        <f t="shared" ref="T2233:W2234" si="4261">IF(C2233&gt;$J2233,"BrokeBandUpper", IF(C2233&lt;$K2233,"BrokeBandLower", ""))</f>
        <v/>
      </c>
      <c r="U2233" t="str">
        <f t="shared" si="4261"/>
        <v/>
      </c>
      <c r="V2233" t="str">
        <f t="shared" si="4261"/>
        <v/>
      </c>
      <c r="W2233" t="str">
        <f t="shared" si="4261"/>
        <v/>
      </c>
      <c r="X2233" s="63"/>
      <c r="Y2233" s="310">
        <f t="shared" si="4241"/>
        <v>-5.4945054945054992E-5</v>
      </c>
      <c r="Z2233" s="311">
        <f t="shared" si="4242"/>
        <v>0.90243279857076475</v>
      </c>
      <c r="AA2233" s="311">
        <f t="shared" si="4243"/>
        <v>0.91578952920659662</v>
      </c>
      <c r="AB2233" s="312">
        <f t="shared" si="3009"/>
        <v>2232</v>
      </c>
      <c r="AC2233" s="313">
        <f t="shared" si="4244"/>
        <v>3.3683183856182582E-3</v>
      </c>
      <c r="AD2233" s="284">
        <f t="shared" si="4230"/>
        <v>-1.335673063583187E-2</v>
      </c>
      <c r="AE2233" s="314">
        <f t="shared" si="4245"/>
        <v>-1.6725049021450129E-2</v>
      </c>
      <c r="AF2233" s="315">
        <f t="shared" si="4246"/>
        <v>-1.4584934867516565E-2</v>
      </c>
      <c r="AG2233" s="315">
        <f t="shared" si="4227"/>
        <v>0.42107865961189533</v>
      </c>
      <c r="AH2233" s="316">
        <f t="shared" si="4247"/>
        <v>5.1366921706488041E-4</v>
      </c>
      <c r="AI2233" s="317">
        <f t="shared" si="4248"/>
        <v>2225.5214079528419</v>
      </c>
      <c r="AJ2233" s="318">
        <f t="shared" si="4231"/>
        <v>0</v>
      </c>
      <c r="AK2233" s="318">
        <f t="shared" si="4232"/>
        <v>0</v>
      </c>
      <c r="AL2233" s="318">
        <f t="shared" si="4249"/>
        <v>0</v>
      </c>
      <c r="AM2233" s="319">
        <f t="shared" si="4233"/>
        <v>6.0714285714285766E-3</v>
      </c>
      <c r="AN2233" s="319">
        <f t="shared" si="4250"/>
        <v>-6.0714285714285766E-3</v>
      </c>
      <c r="AO2233" s="311">
        <f t="shared" si="4251"/>
        <v>1</v>
      </c>
      <c r="AP2233" s="285">
        <f t="shared" si="4252"/>
        <v>50</v>
      </c>
      <c r="AQ2233" s="285"/>
      <c r="AR2233" s="285">
        <f t="shared" si="4253"/>
        <v>1</v>
      </c>
      <c r="AS2233" s="286">
        <f t="shared" si="4254"/>
        <v>57441</v>
      </c>
      <c r="AT2233" s="103">
        <f t="shared" si="4255"/>
        <v>-2.2963568291561813E-2</v>
      </c>
      <c r="AU2233" s="318">
        <f t="shared" si="4256"/>
        <v>0.91</v>
      </c>
      <c r="AV2233" s="315">
        <f t="shared" si="4257"/>
        <v>1.1025514927594395</v>
      </c>
      <c r="AW2233" s="320">
        <f t="shared" si="4258"/>
        <v>5.5248618784530436E-3</v>
      </c>
      <c r="AX2233" s="321">
        <f t="shared" si="4234"/>
        <v>-1.5522986446825397E-2</v>
      </c>
      <c r="AY2233" s="315">
        <f t="shared" ref="AY2233:AY2240" si="4262">IF((AX2233&gt;AX2232),ABS(AX2233-AX2232)/ABS(AX2232),-1*ABS(AX2233-AX2232)/ABS(AX2232))</f>
        <v>-2.7343393274856794E-2</v>
      </c>
      <c r="AZ2233" s="255"/>
      <c r="BA2233" s="255"/>
      <c r="BB2233" s="255"/>
      <c r="BC2233" s="255"/>
      <c r="BD2233" s="255"/>
      <c r="BE2233" s="255"/>
      <c r="BF2233" s="255"/>
      <c r="BG2233" s="255"/>
      <c r="BH2233" s="255"/>
      <c r="BI2233" s="255"/>
      <c r="BJ2233" s="255"/>
      <c r="BK2233" s="255"/>
      <c r="BL2233" s="255"/>
      <c r="BM2233" s="255"/>
      <c r="BN2233" s="255"/>
      <c r="BO2233" s="255"/>
      <c r="BP2233" s="255"/>
      <c r="BQ2233" s="255"/>
      <c r="BR2233" s="255"/>
      <c r="BS2233" s="255"/>
      <c r="BT2233" s="255"/>
      <c r="BU2233" s="255"/>
      <c r="BV2233" s="255"/>
      <c r="BW2233" s="255"/>
      <c r="BX2233" s="255"/>
      <c r="BY2233" s="255"/>
      <c r="BZ2233" s="255"/>
      <c r="CA2233" s="255"/>
      <c r="CB2233" s="255"/>
      <c r="CC2233" s="255"/>
      <c r="CD2233" s="255"/>
      <c r="CE2233" s="255"/>
      <c r="CF2233" s="255"/>
      <c r="CG2233" s="255"/>
      <c r="CH2233" s="255"/>
      <c r="CI2233" s="255"/>
      <c r="CJ2233" s="255"/>
      <c r="CK2233" s="255"/>
      <c r="CL2233" s="255"/>
      <c r="CM2233" s="255"/>
      <c r="CN2233" s="255"/>
      <c r="CO2233" s="255"/>
      <c r="CP2233" s="255"/>
      <c r="CQ2233" s="255"/>
      <c r="CR2233" s="255"/>
      <c r="CS2233" s="255"/>
      <c r="CT2233" s="255"/>
      <c r="CU2233" s="255"/>
      <c r="CV2233" s="255"/>
      <c r="CW2233" s="255"/>
      <c r="CX2233" s="255"/>
      <c r="CY2233" s="255"/>
      <c r="CZ2233" s="255"/>
      <c r="DA2233" s="255"/>
      <c r="DB2233" s="255"/>
      <c r="DC2233" s="255"/>
      <c r="DD2233" s="255"/>
      <c r="DE2233" s="255"/>
      <c r="DF2233" s="255"/>
      <c r="DG2233" s="255"/>
      <c r="DH2233" s="255"/>
      <c r="DI2233" s="255"/>
      <c r="DJ2233" s="255"/>
      <c r="DK2233" s="255"/>
      <c r="DL2233" s="255"/>
      <c r="DM2233" s="255"/>
      <c r="DN2233" s="255"/>
      <c r="DO2233" s="255"/>
      <c r="DP2233" s="255"/>
      <c r="DQ2233" s="255"/>
      <c r="DR2233" s="255"/>
      <c r="DS2233" s="255"/>
      <c r="DT2233" s="255"/>
      <c r="DU2233" s="255"/>
      <c r="DV2233" s="255"/>
      <c r="DW2233" s="255"/>
      <c r="DX2233" s="255"/>
      <c r="DY2233" s="255"/>
      <c r="DZ2233" s="255"/>
      <c r="EA2233" s="255"/>
      <c r="EB2233" s="255"/>
      <c r="EC2233" s="255"/>
      <c r="ED2233" s="255"/>
      <c r="EE2233" s="255"/>
      <c r="EF2233" s="255"/>
      <c r="EG2233" s="255"/>
      <c r="EH2233" s="255"/>
      <c r="EI2233" s="255"/>
      <c r="EJ2233" s="255"/>
      <c r="EK2233" s="255"/>
      <c r="EL2233" s="255"/>
      <c r="EM2233" s="255"/>
      <c r="EN2233" s="255"/>
      <c r="EO2233" s="255"/>
      <c r="EP2233" s="255"/>
      <c r="EQ2233" s="255"/>
      <c r="ER2233" s="255"/>
      <c r="ES2233" s="255"/>
      <c r="ET2233" s="255"/>
      <c r="EU2233" s="255"/>
      <c r="EV2233" s="255"/>
      <c r="EW2233" s="255"/>
      <c r="EX2233" s="255"/>
      <c r="EY2233" s="255"/>
      <c r="EZ2233" s="255"/>
      <c r="FA2233" s="255"/>
      <c r="FB2233" s="255"/>
      <c r="FC2233" s="255"/>
      <c r="FD2233" s="255"/>
      <c r="FE2233" s="255"/>
      <c r="FF2233" s="255"/>
      <c r="FG2233" s="255"/>
      <c r="FH2233" s="255"/>
      <c r="FI2233" s="255"/>
      <c r="FJ2233" s="255"/>
      <c r="FK2233" s="255"/>
      <c r="FL2233" s="255"/>
      <c r="FM2233" s="255"/>
      <c r="FN2233" s="255"/>
      <c r="FO2233" s="255"/>
      <c r="FP2233" s="255"/>
      <c r="FQ2233" s="255"/>
      <c r="FR2233" s="255"/>
      <c r="FS2233" s="255"/>
      <c r="FT2233" s="255"/>
      <c r="FU2233" s="255"/>
      <c r="FV2233" s="255"/>
      <c r="FW2233" s="255"/>
      <c r="FX2233" s="255"/>
      <c r="FY2233" s="255"/>
      <c r="FZ2233" s="255"/>
      <c r="GA2233" s="255"/>
      <c r="GB2233" s="255"/>
      <c r="GC2233" s="255"/>
      <c r="GD2233" s="255"/>
      <c r="GE2233" s="255"/>
      <c r="GF2233" s="255"/>
      <c r="GG2233" s="255"/>
      <c r="GH2233" s="255"/>
      <c r="GI2233" s="255"/>
      <c r="GJ2233" s="255"/>
      <c r="GK2233" s="255"/>
      <c r="GL2233" s="255"/>
      <c r="GM2233" s="255"/>
      <c r="GN2233" s="255"/>
      <c r="GO2233" s="255"/>
      <c r="GP2233" s="255"/>
      <c r="GQ2233" s="255"/>
      <c r="GR2233" s="255"/>
      <c r="GS2233" s="255"/>
      <c r="GT2233" s="255"/>
      <c r="GU2233" s="255"/>
      <c r="GV2233" s="255"/>
      <c r="GW2233" s="255"/>
      <c r="GX2233" s="255"/>
      <c r="GY2233" s="255"/>
      <c r="GZ2233" s="255"/>
      <c r="HA2233" s="255"/>
      <c r="HB2233" s="255"/>
      <c r="HC2233" s="255"/>
      <c r="HD2233" s="255"/>
      <c r="HE2233" s="255"/>
      <c r="HF2233" s="255"/>
      <c r="HG2233" s="255"/>
      <c r="HH2233" s="255"/>
      <c r="HI2233" s="255"/>
      <c r="HJ2233" s="255"/>
      <c r="HK2233" s="255"/>
      <c r="HL2233" s="255"/>
      <c r="HM2233" s="255"/>
      <c r="HN2233" s="255"/>
      <c r="HO2233" s="255"/>
      <c r="HP2233" s="255"/>
      <c r="HQ2233" s="255"/>
      <c r="HR2233" s="255"/>
      <c r="HS2233" s="255"/>
      <c r="HT2233" s="255"/>
      <c r="HU2233" s="255"/>
      <c r="HV2233" s="255"/>
      <c r="HW2233" s="255"/>
      <c r="HX2233" s="255"/>
      <c r="HY2233" s="255"/>
      <c r="HZ2233" s="255"/>
      <c r="IA2233" s="255"/>
      <c r="IB2233" s="255"/>
      <c r="IC2233" s="255"/>
      <c r="ID2233" s="255"/>
      <c r="IE2233" s="255"/>
      <c r="IF2233" s="255"/>
      <c r="IG2233" s="255"/>
      <c r="IH2233" s="255"/>
      <c r="II2233" s="255"/>
      <c r="IJ2233" s="255"/>
      <c r="IK2233" s="255"/>
      <c r="IL2233" s="255"/>
      <c r="IM2233" s="255"/>
      <c r="IN2233" s="255"/>
      <c r="IO2233" s="255"/>
      <c r="IP2233" s="255"/>
      <c r="IQ2233" s="255"/>
      <c r="IR2233" s="255"/>
      <c r="IS2233" s="255"/>
      <c r="IT2233" s="255"/>
      <c r="IU2233" s="255"/>
      <c r="IV2233" s="255"/>
    </row>
    <row r="2234" spans="1:256">
      <c r="A2234" s="16">
        <v>41589.383819444447</v>
      </c>
      <c r="B2234" s="300">
        <v>2</v>
      </c>
      <c r="C2234" s="5">
        <v>0.91</v>
      </c>
      <c r="D2234" s="5">
        <v>0.91500000000000004</v>
      </c>
      <c r="E2234" s="5">
        <v>0.87</v>
      </c>
      <c r="F2234" s="5">
        <v>0.875</v>
      </c>
      <c r="G2234" s="6">
        <v>255602</v>
      </c>
      <c r="H2234" s="113">
        <f t="shared" si="4228"/>
        <v>0.875</v>
      </c>
      <c r="I2234" s="19">
        <f t="shared" si="4225"/>
        <v>-3.8461538461538491E-2</v>
      </c>
      <c r="J2234" s="8">
        <f t="shared" si="4236"/>
        <v>0.92626785107312748</v>
      </c>
      <c r="K2234" s="8">
        <f t="shared" si="4237"/>
        <v>0.87373214892687256</v>
      </c>
      <c r="L2234" s="8">
        <f t="shared" si="4238"/>
        <v>0.9</v>
      </c>
      <c r="M2234" s="19">
        <f t="shared" si="4239"/>
        <v>6.0127926173690463E-2</v>
      </c>
      <c r="N2234" s="19">
        <f t="shared" si="4259"/>
        <v>0.10851408131997826</v>
      </c>
      <c r="O2234" s="19">
        <f t="shared" si="4260"/>
        <v>1.5972224626905696E-3</v>
      </c>
      <c r="P2234" s="19">
        <f t="shared" si="4226"/>
        <v>-3.9638165970671685E-3</v>
      </c>
      <c r="Q2234" s="303">
        <v>549</v>
      </c>
      <c r="R2234" s="306">
        <v>230191.84299999999</v>
      </c>
      <c r="S2234" s="66">
        <f t="shared" si="4240"/>
        <v>419.29297449908927</v>
      </c>
      <c r="T2234" t="str">
        <f t="shared" si="4261"/>
        <v/>
      </c>
      <c r="U2234" t="str">
        <f t="shared" si="4261"/>
        <v/>
      </c>
      <c r="V2234" t="str">
        <f t="shared" si="4261"/>
        <v>BrokeBandLower</v>
      </c>
      <c r="W2234" t="str">
        <f t="shared" si="4261"/>
        <v/>
      </c>
      <c r="X2234" s="63" t="s">
        <v>89</v>
      </c>
      <c r="Y2234" s="219">
        <f t="shared" si="4241"/>
        <v>-5.8241758241758292E-4</v>
      </c>
      <c r="Z2234" s="78">
        <f t="shared" si="4242"/>
        <v>0.89820814759086698</v>
      </c>
      <c r="AA2234" s="78">
        <f t="shared" si="4243"/>
        <v>0.91277110404530848</v>
      </c>
      <c r="AB2234" s="74">
        <f t="shared" si="3009"/>
        <v>2233</v>
      </c>
      <c r="AC2234" s="80">
        <f t="shared" si="4244"/>
        <v>1.7296740536069041E-3</v>
      </c>
      <c r="AD2234" s="79">
        <f t="shared" si="4230"/>
        <v>-1.45629564544415E-2</v>
      </c>
      <c r="AE2234" s="81">
        <f t="shared" si="4245"/>
        <v>-1.6292630508048404E-2</v>
      </c>
      <c r="AF2234" s="19">
        <f t="shared" si="4246"/>
        <v>-1.5954664197738035E-2</v>
      </c>
      <c r="AG2234" s="93">
        <f t="shared" si="4227"/>
        <v>-0.48648736384538044</v>
      </c>
      <c r="AH2234" s="91">
        <f t="shared" si="4247"/>
        <v>4.367763579365665E-4</v>
      </c>
      <c r="AI2234" s="96">
        <f t="shared" si="4248"/>
        <v>2225.7874847482162</v>
      </c>
      <c r="AJ2234" s="5">
        <f t="shared" si="4231"/>
        <v>-3.5000000000000031E-2</v>
      </c>
      <c r="AK2234" s="5">
        <f t="shared" si="4232"/>
        <v>0</v>
      </c>
      <c r="AL2234" s="5">
        <f t="shared" si="4249"/>
        <v>-3.5000000000000031E-2</v>
      </c>
      <c r="AM2234" s="95">
        <f t="shared" si="4233"/>
        <v>6.0714285714285766E-3</v>
      </c>
      <c r="AN2234" s="95">
        <f t="shared" si="4250"/>
        <v>-8.2142857142857208E-3</v>
      </c>
      <c r="AO2234" s="78">
        <f t="shared" si="4251"/>
        <v>0.73913043478260876</v>
      </c>
      <c r="AP2234" s="296">
        <f t="shared" si="4252"/>
        <v>42.500000000000007</v>
      </c>
      <c r="AQ2234" s="8"/>
      <c r="AR2234" s="8">
        <f t="shared" si="4253"/>
        <v>-0.77777777777777779</v>
      </c>
      <c r="AS2234" s="114">
        <f t="shared" si="4254"/>
        <v>-198801.55555555556</v>
      </c>
      <c r="AT2234" s="103">
        <f t="shared" si="4255"/>
        <v>-6.4059125417867138E-2</v>
      </c>
      <c r="AU2234" s="5">
        <f t="shared" si="4256"/>
        <v>0.875</v>
      </c>
      <c r="AV2234" s="93">
        <f t="shared" si="4257"/>
        <v>-0.86363423205902035</v>
      </c>
      <c r="AW2234" s="210">
        <f t="shared" si="4258"/>
        <v>5.1724137931034531E-2</v>
      </c>
      <c r="AX2234" s="276">
        <f t="shared" si="4234"/>
        <v>-1.4908529858222745E-2</v>
      </c>
      <c r="AY2234" s="19">
        <f t="shared" si="4262"/>
        <v>3.9583658125805714E-2</v>
      </c>
      <c r="AZ2234" s="255"/>
      <c r="BA2234" s="255"/>
      <c r="BB2234" s="255"/>
      <c r="BC2234" s="255"/>
      <c r="BD2234" s="255"/>
      <c r="BE2234" s="255"/>
      <c r="BF2234" s="255"/>
      <c r="BG2234" s="255"/>
      <c r="BH2234" s="255"/>
      <c r="BI2234" s="255"/>
      <c r="BJ2234" s="255"/>
      <c r="BK2234" s="255"/>
      <c r="BL2234" s="255"/>
      <c r="BM2234" s="255"/>
      <c r="BN2234" s="255"/>
      <c r="BO2234" s="255"/>
      <c r="BP2234" s="255"/>
      <c r="BQ2234" s="255"/>
      <c r="BR2234" s="255"/>
      <c r="BS2234" s="255"/>
      <c r="BT2234" s="255"/>
      <c r="BU2234" s="255"/>
      <c r="BV2234" s="255"/>
      <c r="BW2234" s="255"/>
      <c r="BX2234" s="255"/>
      <c r="BY2234" s="255"/>
      <c r="BZ2234" s="255"/>
      <c r="CA2234" s="255"/>
      <c r="CB2234" s="255"/>
      <c r="CC2234" s="255"/>
      <c r="CD2234" s="255"/>
      <c r="CE2234" s="255"/>
      <c r="CF2234" s="255"/>
      <c r="CG2234" s="255"/>
      <c r="CH2234" s="255"/>
      <c r="CI2234" s="255"/>
      <c r="CJ2234" s="255"/>
      <c r="CK2234" s="255"/>
      <c r="CL2234" s="255"/>
      <c r="CM2234" s="255"/>
      <c r="CN2234" s="255"/>
      <c r="CO2234" s="255"/>
      <c r="CP2234" s="255"/>
      <c r="CQ2234" s="255"/>
      <c r="CR2234" s="255"/>
      <c r="CS2234" s="255"/>
      <c r="CT2234" s="255"/>
      <c r="CU2234" s="255"/>
      <c r="CV2234" s="255"/>
      <c r="CW2234" s="255"/>
      <c r="CX2234" s="255"/>
      <c r="CY2234" s="255"/>
      <c r="CZ2234" s="255"/>
      <c r="DA2234" s="255"/>
      <c r="DB2234" s="255"/>
      <c r="DC2234" s="255"/>
      <c r="DD2234" s="255"/>
      <c r="DE2234" s="255"/>
      <c r="DF2234" s="255"/>
      <c r="DG2234" s="255"/>
      <c r="DH2234" s="255"/>
      <c r="DI2234" s="255"/>
      <c r="DJ2234" s="255"/>
      <c r="DK2234" s="255"/>
      <c r="DL2234" s="255"/>
      <c r="DM2234" s="255"/>
      <c r="DN2234" s="255"/>
      <c r="DO2234" s="255"/>
      <c r="DP2234" s="255"/>
      <c r="DQ2234" s="255"/>
      <c r="DR2234" s="255"/>
      <c r="DS2234" s="255"/>
      <c r="DT2234" s="255"/>
      <c r="DU2234" s="255"/>
      <c r="DV2234" s="255"/>
      <c r="DW2234" s="255"/>
      <c r="DX2234" s="255"/>
      <c r="DY2234" s="255"/>
      <c r="DZ2234" s="255"/>
      <c r="EA2234" s="255"/>
      <c r="EB2234" s="255"/>
      <c r="EC2234" s="255"/>
      <c r="ED2234" s="255"/>
      <c r="EE2234" s="255"/>
      <c r="EF2234" s="255"/>
      <c r="EG2234" s="255"/>
      <c r="EH2234" s="255"/>
      <c r="EI2234" s="255"/>
      <c r="EJ2234" s="255"/>
      <c r="EK2234" s="255"/>
      <c r="EL2234" s="255"/>
      <c r="EM2234" s="255"/>
      <c r="EN2234" s="255"/>
      <c r="EO2234" s="255"/>
      <c r="EP2234" s="255"/>
      <c r="EQ2234" s="255"/>
      <c r="ER2234" s="255"/>
      <c r="ES2234" s="255"/>
      <c r="ET2234" s="255"/>
      <c r="EU2234" s="255"/>
      <c r="EV2234" s="255"/>
      <c r="EW2234" s="255"/>
      <c r="EX2234" s="255"/>
      <c r="EY2234" s="255"/>
      <c r="EZ2234" s="255"/>
      <c r="FA2234" s="255"/>
      <c r="FB2234" s="255"/>
      <c r="FC2234" s="255"/>
      <c r="FD2234" s="255"/>
      <c r="FE2234" s="255"/>
      <c r="FF2234" s="255"/>
      <c r="FG2234" s="255"/>
      <c r="FH2234" s="255"/>
      <c r="FI2234" s="255"/>
      <c r="FJ2234" s="255"/>
      <c r="FK2234" s="255"/>
      <c r="FL2234" s="255"/>
      <c r="FM2234" s="255"/>
      <c r="FN2234" s="255"/>
      <c r="FO2234" s="255"/>
      <c r="FP2234" s="255"/>
      <c r="FQ2234" s="255"/>
      <c r="FR2234" s="255"/>
      <c r="FS2234" s="255"/>
      <c r="FT2234" s="255"/>
      <c r="FU2234" s="255"/>
      <c r="FV2234" s="255"/>
      <c r="FW2234" s="255"/>
      <c r="FX2234" s="255"/>
      <c r="FY2234" s="255"/>
      <c r="FZ2234" s="255"/>
      <c r="GA2234" s="255"/>
      <c r="GB2234" s="255"/>
      <c r="GC2234" s="255"/>
      <c r="GD2234" s="255"/>
      <c r="GE2234" s="255"/>
      <c r="GF2234" s="255"/>
      <c r="GG2234" s="255"/>
      <c r="GH2234" s="255"/>
      <c r="GI2234" s="255"/>
      <c r="GJ2234" s="255"/>
      <c r="GK2234" s="255"/>
      <c r="GL2234" s="255"/>
      <c r="GM2234" s="255"/>
      <c r="GN2234" s="255"/>
      <c r="GO2234" s="255"/>
      <c r="GP2234" s="255"/>
      <c r="GQ2234" s="255"/>
      <c r="GR2234" s="255"/>
      <c r="GS2234" s="255"/>
      <c r="GT2234" s="255"/>
      <c r="GU2234" s="255"/>
      <c r="GV2234" s="255"/>
      <c r="GW2234" s="255"/>
      <c r="GX2234" s="255"/>
      <c r="GY2234" s="255"/>
      <c r="GZ2234" s="255"/>
      <c r="HA2234" s="255"/>
      <c r="HB2234" s="255"/>
      <c r="HC2234" s="255"/>
      <c r="HD2234" s="255"/>
      <c r="HE2234" s="255"/>
      <c r="HF2234" s="255"/>
      <c r="HG2234" s="255"/>
      <c r="HH2234" s="255"/>
      <c r="HI2234" s="255"/>
      <c r="HJ2234" s="255"/>
      <c r="HK2234" s="255"/>
      <c r="HL2234" s="255"/>
      <c r="HM2234" s="255"/>
      <c r="HN2234" s="255"/>
      <c r="HO2234" s="255"/>
      <c r="HP2234" s="255"/>
      <c r="HQ2234" s="255"/>
      <c r="HR2234" s="255"/>
      <c r="HS2234" s="255"/>
      <c r="HT2234" s="255"/>
      <c r="HU2234" s="255"/>
      <c r="HV2234" s="255"/>
      <c r="HW2234" s="255"/>
      <c r="HX2234" s="255"/>
      <c r="HY2234" s="255"/>
      <c r="HZ2234" s="255"/>
      <c r="IA2234" s="255"/>
      <c r="IB2234" s="255"/>
      <c r="IC2234" s="255"/>
      <c r="ID2234" s="255"/>
      <c r="IE2234" s="255"/>
      <c r="IF2234" s="255"/>
      <c r="IG2234" s="255"/>
      <c r="IH2234" s="255"/>
      <c r="II2234" s="255"/>
      <c r="IJ2234" s="255"/>
      <c r="IK2234" s="255"/>
      <c r="IL2234" s="255"/>
      <c r="IM2234" s="255"/>
      <c r="IN2234" s="255"/>
      <c r="IO2234" s="255"/>
      <c r="IP2234" s="255"/>
      <c r="IQ2234" s="255"/>
      <c r="IR2234" s="255"/>
      <c r="IS2234" s="255"/>
      <c r="IT2234" s="255"/>
      <c r="IU2234" s="255"/>
      <c r="IV2234" s="255"/>
    </row>
    <row r="2235" spans="1:256" ht="13">
      <c r="A2235" s="16">
        <v>41590.343240740738</v>
      </c>
      <c r="B2235" s="300">
        <v>3</v>
      </c>
      <c r="C2235" s="5">
        <v>0.90500000000000003</v>
      </c>
      <c r="D2235" s="5">
        <v>0.91</v>
      </c>
      <c r="E2235" s="5">
        <v>0.875</v>
      </c>
      <c r="F2235" s="5">
        <v>0.875</v>
      </c>
      <c r="G2235" s="6">
        <v>228148</v>
      </c>
      <c r="H2235" s="113">
        <f t="shared" ref="H2235:H2240" si="4263">F2235</f>
        <v>0.875</v>
      </c>
      <c r="I2235" s="19">
        <f t="shared" ref="I2235:I2241" si="4264">IF(A2236&gt;A2235,(H2235-H2234)/H2234, (H2235-H2236)/H2236)</f>
        <v>0</v>
      </c>
      <c r="J2235" s="8">
        <f t="shared" si="4236"/>
        <v>0.9271885302011198</v>
      </c>
      <c r="K2235" s="8">
        <f t="shared" si="4237"/>
        <v>0.8703114697988803</v>
      </c>
      <c r="L2235" s="8">
        <f t="shared" si="4238"/>
        <v>0.89875000000000005</v>
      </c>
      <c r="M2235" s="19">
        <f t="shared" si="4239"/>
        <v>6.5352534553386021E-2</v>
      </c>
      <c r="N2235" s="19">
        <f t="shared" si="4259"/>
        <v>8.6891544614449631E-2</v>
      </c>
      <c r="O2235" s="19">
        <f t="shared" si="4260"/>
        <v>9.9396640715281883E-4</v>
      </c>
      <c r="P2235" s="19">
        <f t="shared" ref="P2235:P2241" si="4265">IF(A2236&gt;A2235,(K2235-K2234)/K2234, (K2235-K2236)/K2236)</f>
        <v>-3.9150203322535189E-3</v>
      </c>
      <c r="Q2235" s="303">
        <v>145</v>
      </c>
      <c r="R2235" s="306">
        <v>200295.125</v>
      </c>
      <c r="S2235" s="66">
        <f t="shared" si="4240"/>
        <v>1381.3456896551725</v>
      </c>
      <c r="T2235" t="str">
        <f t="shared" ref="T2235:W2236" si="4266">IF(C2235&gt;$J2235,"BrokeBandUpper", IF(C2235&lt;$K2235,"BrokeBandLower", ""))</f>
        <v/>
      </c>
      <c r="U2235" t="str">
        <f t="shared" si="4266"/>
        <v/>
      </c>
      <c r="V2235" t="str">
        <f t="shared" si="4266"/>
        <v/>
      </c>
      <c r="W2235" t="str">
        <f t="shared" si="4266"/>
        <v/>
      </c>
      <c r="X2235" s="63"/>
      <c r="Y2235" s="310">
        <f t="shared" si="4241"/>
        <v>-1.1428571428571438E-3</v>
      </c>
      <c r="Z2235" s="311">
        <f t="shared" si="4242"/>
        <v>0.89463409286187345</v>
      </c>
      <c r="AA2235" s="311">
        <f t="shared" si="4243"/>
        <v>0.90997604234595564</v>
      </c>
      <c r="AB2235" s="312">
        <f t="shared" si="3009"/>
        <v>2234</v>
      </c>
      <c r="AC2235" s="313">
        <f t="shared" si="4244"/>
        <v>7.605448191729744E-4</v>
      </c>
      <c r="AD2235" s="284">
        <f t="shared" ref="AD2235:AD2240" si="4267">Z2235-AA2235</f>
        <v>-1.5341949484082185E-2</v>
      </c>
      <c r="AE2235" s="314">
        <f t="shared" si="4245"/>
        <v>-1.6102494303255159E-2</v>
      </c>
      <c r="AF2235" s="315">
        <f t="shared" si="4246"/>
        <v>-1.6859729014985943E-2</v>
      </c>
      <c r="AG2235" s="315">
        <f t="shared" ref="AG2235:AG2241" si="4268">IF(A2236&gt;A2235,(AC2235-AC2234)/AC2234, (AC2235-AC2236)/AC2236)</f>
        <v>-0.56029587332537956</v>
      </c>
      <c r="AH2235" s="316">
        <f t="shared" si="4247"/>
        <v>3.278554798953994E-4</v>
      </c>
      <c r="AI2235" s="317">
        <f t="shared" si="4248"/>
        <v>2226.2376985529108</v>
      </c>
      <c r="AJ2235" s="318">
        <f t="shared" ref="AJ2235:AJ2240" si="4269">F2235-F2234</f>
        <v>0</v>
      </c>
      <c r="AK2235" s="318">
        <f t="shared" si="4232"/>
        <v>0</v>
      </c>
      <c r="AL2235" s="318">
        <f t="shared" si="4249"/>
        <v>0</v>
      </c>
      <c r="AM2235" s="319">
        <f t="shared" ref="AM2235:AM2240" si="4270">(AVERAGE(AK2222:AK2235))</f>
        <v>6.0714285714285766E-3</v>
      </c>
      <c r="AN2235" s="319">
        <f t="shared" si="4250"/>
        <v>-7.8571428571428646E-3</v>
      </c>
      <c r="AO2235" s="311">
        <f t="shared" si="4251"/>
        <v>0.7727272727272726</v>
      </c>
      <c r="AP2235" s="285">
        <f t="shared" si="4252"/>
        <v>43.589743589743584</v>
      </c>
      <c r="AQ2235" s="285"/>
      <c r="AR2235" s="285">
        <f t="shared" si="4253"/>
        <v>-1</v>
      </c>
      <c r="AS2235" s="286">
        <f t="shared" si="4254"/>
        <v>-228148</v>
      </c>
      <c r="AT2235" s="103">
        <f t="shared" si="4255"/>
        <v>-0.10711807737643016</v>
      </c>
      <c r="AU2235" s="318">
        <f t="shared" si="4256"/>
        <v>0.875</v>
      </c>
      <c r="AV2235" s="315">
        <f t="shared" si="4257"/>
        <v>-1.1390591758037047</v>
      </c>
      <c r="AW2235" s="320">
        <f t="shared" si="4258"/>
        <v>4.0000000000000036E-2</v>
      </c>
      <c r="AX2235" s="321">
        <f t="shared" ref="AX2235:AX2240" si="4271">SLOPE(M2222:M2235,AB2222:AB2235)</f>
        <v>-1.3304422518126432E-2</v>
      </c>
      <c r="AY2235" s="315">
        <f t="shared" si="4262"/>
        <v>0.10759661451203206</v>
      </c>
      <c r="AZ2235" s="255"/>
      <c r="BA2235" s="255"/>
      <c r="BB2235" s="255"/>
      <c r="BC2235" s="255"/>
      <c r="BD2235" s="255"/>
      <c r="BE2235" s="255"/>
      <c r="BF2235" s="255"/>
      <c r="BG2235" s="255"/>
      <c r="BH2235" s="255"/>
      <c r="BI2235" s="255"/>
      <c r="BJ2235" s="255"/>
      <c r="BK2235" s="255"/>
      <c r="BL2235" s="255"/>
      <c r="BM2235" s="255"/>
      <c r="BN2235" s="255"/>
      <c r="BO2235" s="255"/>
      <c r="BP2235" s="255"/>
      <c r="BQ2235" s="255"/>
      <c r="BR2235" s="255"/>
      <c r="BS2235" s="255"/>
      <c r="BT2235" s="255"/>
      <c r="BU2235" s="255"/>
      <c r="BV2235" s="255"/>
      <c r="BW2235" s="255"/>
      <c r="BX2235" s="255"/>
      <c r="BY2235" s="255"/>
      <c r="BZ2235" s="255"/>
      <c r="CA2235" s="255"/>
      <c r="CB2235" s="255"/>
      <c r="CC2235" s="255"/>
      <c r="CD2235" s="255"/>
      <c r="CE2235" s="255"/>
      <c r="CF2235" s="255"/>
      <c r="CG2235" s="255"/>
      <c r="CH2235" s="255"/>
      <c r="CI2235" s="255"/>
      <c r="CJ2235" s="255"/>
      <c r="CK2235" s="255"/>
      <c r="CL2235" s="255"/>
      <c r="CM2235" s="255"/>
      <c r="CN2235" s="255"/>
      <c r="CO2235" s="255"/>
      <c r="CP2235" s="255"/>
      <c r="CQ2235" s="255"/>
      <c r="CR2235" s="255"/>
      <c r="CS2235" s="255"/>
      <c r="CT2235" s="255"/>
      <c r="CU2235" s="255"/>
      <c r="CV2235" s="255"/>
      <c r="CW2235" s="255"/>
      <c r="CX2235" s="255"/>
      <c r="CY2235" s="255"/>
      <c r="CZ2235" s="255"/>
      <c r="DA2235" s="255"/>
      <c r="DB2235" s="255"/>
      <c r="DC2235" s="255"/>
      <c r="DD2235" s="255"/>
      <c r="DE2235" s="255"/>
      <c r="DF2235" s="255"/>
      <c r="DG2235" s="255"/>
      <c r="DH2235" s="255"/>
      <c r="DI2235" s="255"/>
      <c r="DJ2235" s="255"/>
      <c r="DK2235" s="255"/>
      <c r="DL2235" s="255"/>
      <c r="DM2235" s="255"/>
      <c r="DN2235" s="255"/>
      <c r="DO2235" s="255"/>
      <c r="DP2235" s="255"/>
      <c r="DQ2235" s="255"/>
      <c r="DR2235" s="255"/>
      <c r="DS2235" s="255"/>
      <c r="DT2235" s="255"/>
      <c r="DU2235" s="255"/>
      <c r="DV2235" s="255"/>
      <c r="DW2235" s="255"/>
      <c r="DX2235" s="255"/>
      <c r="DY2235" s="255"/>
      <c r="DZ2235" s="255"/>
      <c r="EA2235" s="255"/>
      <c r="EB2235" s="255"/>
      <c r="EC2235" s="255"/>
      <c r="ED2235" s="255"/>
      <c r="EE2235" s="255"/>
      <c r="EF2235" s="255"/>
      <c r="EG2235" s="255"/>
      <c r="EH2235" s="255"/>
      <c r="EI2235" s="255"/>
      <c r="EJ2235" s="255"/>
      <c r="EK2235" s="255"/>
      <c r="EL2235" s="255"/>
      <c r="EM2235" s="255"/>
      <c r="EN2235" s="255"/>
      <c r="EO2235" s="255"/>
      <c r="EP2235" s="255"/>
      <c r="EQ2235" s="255"/>
      <c r="ER2235" s="255"/>
      <c r="ES2235" s="255"/>
      <c r="ET2235" s="255"/>
      <c r="EU2235" s="255"/>
      <c r="EV2235" s="255"/>
      <c r="EW2235" s="255"/>
      <c r="EX2235" s="255"/>
      <c r="EY2235" s="255"/>
      <c r="EZ2235" s="255"/>
      <c r="FA2235" s="255"/>
      <c r="FB2235" s="255"/>
      <c r="FC2235" s="255"/>
      <c r="FD2235" s="255"/>
      <c r="FE2235" s="255"/>
      <c r="FF2235" s="255"/>
      <c r="FG2235" s="255"/>
      <c r="FH2235" s="255"/>
      <c r="FI2235" s="255"/>
      <c r="FJ2235" s="255"/>
      <c r="FK2235" s="255"/>
      <c r="FL2235" s="255"/>
      <c r="FM2235" s="255"/>
      <c r="FN2235" s="255"/>
      <c r="FO2235" s="255"/>
      <c r="FP2235" s="255"/>
      <c r="FQ2235" s="255"/>
      <c r="FR2235" s="255"/>
      <c r="FS2235" s="255"/>
      <c r="FT2235" s="255"/>
      <c r="FU2235" s="255"/>
      <c r="FV2235" s="255"/>
      <c r="FW2235" s="255"/>
      <c r="FX2235" s="255"/>
      <c r="FY2235" s="255"/>
      <c r="FZ2235" s="255"/>
      <c r="GA2235" s="255"/>
      <c r="GB2235" s="255"/>
      <c r="GC2235" s="255"/>
      <c r="GD2235" s="255"/>
      <c r="GE2235" s="255"/>
      <c r="GF2235" s="255"/>
      <c r="GG2235" s="255"/>
      <c r="GH2235" s="255"/>
      <c r="GI2235" s="255"/>
      <c r="GJ2235" s="255"/>
      <c r="GK2235" s="255"/>
      <c r="GL2235" s="255"/>
      <c r="GM2235" s="255"/>
      <c r="GN2235" s="255"/>
      <c r="GO2235" s="255"/>
      <c r="GP2235" s="255"/>
      <c r="GQ2235" s="255"/>
      <c r="GR2235" s="255"/>
      <c r="GS2235" s="255"/>
      <c r="GT2235" s="255"/>
      <c r="GU2235" s="255"/>
      <c r="GV2235" s="255"/>
      <c r="GW2235" s="255"/>
      <c r="GX2235" s="255"/>
      <c r="GY2235" s="255"/>
      <c r="GZ2235" s="255"/>
      <c r="HA2235" s="255"/>
      <c r="HB2235" s="255"/>
      <c r="HC2235" s="255"/>
      <c r="HD2235" s="255"/>
      <c r="HE2235" s="255"/>
      <c r="HF2235" s="255"/>
      <c r="HG2235" s="255"/>
      <c r="HH2235" s="255"/>
      <c r="HI2235" s="255"/>
      <c r="HJ2235" s="255"/>
      <c r="HK2235" s="255"/>
      <c r="HL2235" s="255"/>
      <c r="HM2235" s="255"/>
      <c r="HN2235" s="255"/>
      <c r="HO2235" s="255"/>
      <c r="HP2235" s="255"/>
      <c r="HQ2235" s="255"/>
      <c r="HR2235" s="255"/>
      <c r="HS2235" s="255"/>
      <c r="HT2235" s="255"/>
      <c r="HU2235" s="255"/>
      <c r="HV2235" s="255"/>
      <c r="HW2235" s="255"/>
      <c r="HX2235" s="255"/>
      <c r="HY2235" s="255"/>
      <c r="HZ2235" s="255"/>
      <c r="IA2235" s="255"/>
      <c r="IB2235" s="255"/>
      <c r="IC2235" s="255"/>
      <c r="ID2235" s="255"/>
      <c r="IE2235" s="255"/>
      <c r="IF2235" s="255"/>
      <c r="IG2235" s="255"/>
      <c r="IH2235" s="255"/>
      <c r="II2235" s="255"/>
      <c r="IJ2235" s="255"/>
      <c r="IK2235" s="255"/>
      <c r="IL2235" s="255"/>
      <c r="IM2235" s="255"/>
      <c r="IN2235" s="255"/>
      <c r="IO2235" s="255"/>
      <c r="IP2235" s="255"/>
      <c r="IQ2235" s="255"/>
      <c r="IR2235" s="255"/>
      <c r="IS2235" s="255"/>
      <c r="IT2235" s="255"/>
      <c r="IU2235" s="255"/>
      <c r="IV2235" s="255"/>
    </row>
    <row r="2236" spans="1:256">
      <c r="A2236" s="16">
        <v>41596.453067129631</v>
      </c>
      <c r="B2236" s="300">
        <v>2</v>
      </c>
      <c r="C2236" s="5">
        <v>0.92</v>
      </c>
      <c r="D2236" s="5">
        <v>0.92</v>
      </c>
      <c r="E2236" s="5">
        <v>0.90500000000000003</v>
      </c>
      <c r="F2236" s="5">
        <v>0.91</v>
      </c>
      <c r="G2236" s="6">
        <v>196061</v>
      </c>
      <c r="H2236" s="113">
        <f t="shared" si="4263"/>
        <v>0.91</v>
      </c>
      <c r="I2236" s="19">
        <f t="shared" si="4264"/>
        <v>4.0000000000000036E-2</v>
      </c>
      <c r="J2236" s="8">
        <f t="shared" si="4236"/>
        <v>0.92772271373563231</v>
      </c>
      <c r="K2236" s="8">
        <f t="shared" si="4237"/>
        <v>0.87277728626436768</v>
      </c>
      <c r="L2236" s="8">
        <f t="shared" si="4238"/>
        <v>0.90024999999999999</v>
      </c>
      <c r="M2236" s="19">
        <f t="shared" si="4239"/>
        <v>6.2954694554942209E-2</v>
      </c>
      <c r="N2236" s="19">
        <f t="shared" si="4259"/>
        <v>-3.6690849327121876E-2</v>
      </c>
      <c r="O2236" s="19">
        <f t="shared" si="4260"/>
        <v>5.7613259559697054E-4</v>
      </c>
      <c r="P2236" s="19">
        <f t="shared" si="4265"/>
        <v>2.8332574613284187E-3</v>
      </c>
      <c r="Q2236" s="303">
        <v>110</v>
      </c>
      <c r="R2236" s="306">
        <v>178630.56200000001</v>
      </c>
      <c r="S2236" s="66">
        <f t="shared" si="4240"/>
        <v>1623.9141999999999</v>
      </c>
      <c r="T2236" t="str">
        <f t="shared" si="4266"/>
        <v/>
      </c>
      <c r="U2236" t="str">
        <f t="shared" si="4266"/>
        <v/>
      </c>
      <c r="V2236" t="str">
        <f t="shared" si="4266"/>
        <v/>
      </c>
      <c r="W2236" t="str">
        <f t="shared" si="4266"/>
        <v/>
      </c>
      <c r="X2236" s="63"/>
      <c r="Y2236" s="219">
        <f t="shared" si="4241"/>
        <v>-9.2307692307692392E-4</v>
      </c>
      <c r="Z2236" s="78">
        <f t="shared" si="4242"/>
        <v>0.89700044256114497</v>
      </c>
      <c r="AA2236" s="78">
        <f t="shared" si="4243"/>
        <v>0.90997781521235488</v>
      </c>
      <c r="AB2236" s="74">
        <f t="shared" si="3009"/>
        <v>2235</v>
      </c>
      <c r="AC2236" s="80">
        <f t="shared" si="4244"/>
        <v>2.5000973216362018E-3</v>
      </c>
      <c r="AD2236" s="79">
        <f t="shared" si="4267"/>
        <v>-1.2977372651209906E-2</v>
      </c>
      <c r="AE2236" s="81">
        <f t="shared" si="4245"/>
        <v>-1.5477469972846108E-2</v>
      </c>
      <c r="AF2236" s="19">
        <f t="shared" si="4246"/>
        <v>-1.4261196739374874E-2</v>
      </c>
      <c r="AG2236" s="93">
        <f t="shared" si="4268"/>
        <v>2.2872452202814788</v>
      </c>
      <c r="AH2236" s="91">
        <f t="shared" si="4247"/>
        <v>2.5376047148949026E-4</v>
      </c>
      <c r="AI2236" s="96">
        <f t="shared" si="4248"/>
        <v>2226.1185824255767</v>
      </c>
      <c r="AJ2236" s="5">
        <f t="shared" si="4269"/>
        <v>3.5000000000000031E-2</v>
      </c>
      <c r="AK2236" s="5">
        <f t="shared" ref="AK2236:AK2243" si="4272">IF(AJ2236&gt;0,AJ2236,0)</f>
        <v>3.5000000000000031E-2</v>
      </c>
      <c r="AL2236" s="5">
        <f t="shared" si="4249"/>
        <v>0</v>
      </c>
      <c r="AM2236" s="95">
        <f t="shared" si="4270"/>
        <v>8.5714285714285788E-3</v>
      </c>
      <c r="AN2236" s="95">
        <f t="shared" si="4250"/>
        <v>-7.1428571428571496E-3</v>
      </c>
      <c r="AO2236" s="78">
        <f t="shared" si="4251"/>
        <v>1.2</v>
      </c>
      <c r="AP2236" s="296">
        <f t="shared" si="4252"/>
        <v>54.545454545454547</v>
      </c>
      <c r="AQ2236" s="8"/>
      <c r="AR2236" s="8">
        <f t="shared" si="4253"/>
        <v>-0.33333333333333331</v>
      </c>
      <c r="AS2236" s="114">
        <f t="shared" si="4254"/>
        <v>-65353.666666666664</v>
      </c>
      <c r="AT2236" s="103">
        <f t="shared" si="4255"/>
        <v>-0.14643570480283263</v>
      </c>
      <c r="AU2236" s="5">
        <f t="shared" si="4256"/>
        <v>0.91</v>
      </c>
      <c r="AV2236" s="93">
        <f t="shared" si="4257"/>
        <v>-0.36585938002404461</v>
      </c>
      <c r="AW2236" s="210">
        <f t="shared" si="4258"/>
        <v>1.6574585635359129E-2</v>
      </c>
      <c r="AX2236" s="276">
        <f t="shared" si="4271"/>
        <v>-1.1146573104407476E-2</v>
      </c>
      <c r="AY2236" s="19">
        <f t="shared" si="4262"/>
        <v>0.16219038524814011</v>
      </c>
      <c r="AZ2236" s="255"/>
      <c r="BA2236" s="255"/>
      <c r="BB2236" s="255"/>
      <c r="BC2236" s="255"/>
      <c r="BD2236" s="255"/>
      <c r="BE2236" s="255"/>
      <c r="BF2236" s="255"/>
      <c r="BG2236" s="255"/>
      <c r="BH2236" s="255"/>
      <c r="BI2236" s="255"/>
      <c r="BJ2236" s="255"/>
      <c r="BK2236" s="255"/>
      <c r="BL2236" s="255"/>
      <c r="BM2236" s="255"/>
      <c r="BN2236" s="255"/>
      <c r="BO2236" s="255"/>
      <c r="BP2236" s="255"/>
      <c r="BQ2236" s="255"/>
      <c r="BR2236" s="255"/>
      <c r="BS2236" s="255"/>
      <c r="BT2236" s="255"/>
      <c r="BU2236" s="255"/>
      <c r="BV2236" s="255"/>
      <c r="BW2236" s="255"/>
      <c r="BX2236" s="255"/>
      <c r="BY2236" s="255"/>
      <c r="BZ2236" s="255"/>
      <c r="CA2236" s="255"/>
      <c r="CB2236" s="255"/>
      <c r="CC2236" s="255"/>
      <c r="CD2236" s="255"/>
      <c r="CE2236" s="255"/>
      <c r="CF2236" s="255"/>
      <c r="CG2236" s="255"/>
      <c r="CH2236" s="255"/>
      <c r="CI2236" s="255"/>
      <c r="CJ2236" s="255"/>
      <c r="CK2236" s="255"/>
      <c r="CL2236" s="255"/>
      <c r="CM2236" s="255"/>
      <c r="CN2236" s="255"/>
      <c r="CO2236" s="255"/>
      <c r="CP2236" s="255"/>
      <c r="CQ2236" s="255"/>
      <c r="CR2236" s="255"/>
      <c r="CS2236" s="255"/>
      <c r="CT2236" s="255"/>
      <c r="CU2236" s="255"/>
      <c r="CV2236" s="255"/>
      <c r="CW2236" s="255"/>
      <c r="CX2236" s="255"/>
      <c r="CY2236" s="255"/>
      <c r="CZ2236" s="255"/>
      <c r="DA2236" s="255"/>
      <c r="DB2236" s="255"/>
      <c r="DC2236" s="255"/>
      <c r="DD2236" s="255"/>
      <c r="DE2236" s="255"/>
      <c r="DF2236" s="255"/>
      <c r="DG2236" s="255"/>
      <c r="DH2236" s="255"/>
      <c r="DI2236" s="255"/>
      <c r="DJ2236" s="255"/>
      <c r="DK2236" s="255"/>
      <c r="DL2236" s="255"/>
      <c r="DM2236" s="255"/>
      <c r="DN2236" s="255"/>
      <c r="DO2236" s="255"/>
      <c r="DP2236" s="255"/>
      <c r="DQ2236" s="255"/>
      <c r="DR2236" s="255"/>
      <c r="DS2236" s="255"/>
      <c r="DT2236" s="255"/>
      <c r="DU2236" s="255"/>
      <c r="DV2236" s="255"/>
      <c r="DW2236" s="255"/>
      <c r="DX2236" s="255"/>
      <c r="DY2236" s="255"/>
      <c r="DZ2236" s="255"/>
      <c r="EA2236" s="255"/>
      <c r="EB2236" s="255"/>
      <c r="EC2236" s="255"/>
      <c r="ED2236" s="255"/>
      <c r="EE2236" s="255"/>
      <c r="EF2236" s="255"/>
      <c r="EG2236" s="255"/>
      <c r="EH2236" s="255"/>
      <c r="EI2236" s="255"/>
      <c r="EJ2236" s="255"/>
      <c r="EK2236" s="255"/>
      <c r="EL2236" s="255"/>
      <c r="EM2236" s="255"/>
      <c r="EN2236" s="255"/>
      <c r="EO2236" s="255"/>
      <c r="EP2236" s="255"/>
      <c r="EQ2236" s="255"/>
      <c r="ER2236" s="255"/>
      <c r="ES2236" s="255"/>
      <c r="ET2236" s="255"/>
      <c r="EU2236" s="255"/>
      <c r="EV2236" s="255"/>
      <c r="EW2236" s="255"/>
      <c r="EX2236" s="255"/>
      <c r="EY2236" s="255"/>
      <c r="EZ2236" s="255"/>
      <c r="FA2236" s="255"/>
      <c r="FB2236" s="255"/>
      <c r="FC2236" s="255"/>
      <c r="FD2236" s="255"/>
      <c r="FE2236" s="255"/>
      <c r="FF2236" s="255"/>
      <c r="FG2236" s="255"/>
      <c r="FH2236" s="255"/>
      <c r="FI2236" s="255"/>
      <c r="FJ2236" s="255"/>
      <c r="FK2236" s="255"/>
      <c r="FL2236" s="255"/>
      <c r="FM2236" s="255"/>
      <c r="FN2236" s="255"/>
      <c r="FO2236" s="255"/>
      <c r="FP2236" s="255"/>
      <c r="FQ2236" s="255"/>
      <c r="FR2236" s="255"/>
      <c r="FS2236" s="255"/>
      <c r="FT2236" s="255"/>
      <c r="FU2236" s="255"/>
      <c r="FV2236" s="255"/>
      <c r="FW2236" s="255"/>
      <c r="FX2236" s="255"/>
      <c r="FY2236" s="255"/>
      <c r="FZ2236" s="255"/>
      <c r="GA2236" s="255"/>
      <c r="GB2236" s="255"/>
      <c r="GC2236" s="255"/>
      <c r="GD2236" s="255"/>
      <c r="GE2236" s="255"/>
      <c r="GF2236" s="255"/>
      <c r="GG2236" s="255"/>
      <c r="GH2236" s="255"/>
      <c r="GI2236" s="255"/>
      <c r="GJ2236" s="255"/>
      <c r="GK2236" s="255"/>
      <c r="GL2236" s="255"/>
      <c r="GM2236" s="255"/>
      <c r="GN2236" s="255"/>
      <c r="GO2236" s="255"/>
      <c r="GP2236" s="255"/>
      <c r="GQ2236" s="255"/>
      <c r="GR2236" s="255"/>
      <c r="GS2236" s="255"/>
      <c r="GT2236" s="255"/>
      <c r="GU2236" s="255"/>
      <c r="GV2236" s="255"/>
      <c r="GW2236" s="255"/>
      <c r="GX2236" s="255"/>
      <c r="GY2236" s="255"/>
      <c r="GZ2236" s="255"/>
      <c r="HA2236" s="255"/>
      <c r="HB2236" s="255"/>
      <c r="HC2236" s="255"/>
      <c r="HD2236" s="255"/>
      <c r="HE2236" s="255"/>
      <c r="HF2236" s="255"/>
      <c r="HG2236" s="255"/>
      <c r="HH2236" s="255"/>
      <c r="HI2236" s="255"/>
      <c r="HJ2236" s="255"/>
      <c r="HK2236" s="255"/>
      <c r="HL2236" s="255"/>
      <c r="HM2236" s="255"/>
      <c r="HN2236" s="255"/>
      <c r="HO2236" s="255"/>
      <c r="HP2236" s="255"/>
      <c r="HQ2236" s="255"/>
      <c r="HR2236" s="255"/>
      <c r="HS2236" s="255"/>
      <c r="HT2236" s="255"/>
      <c r="HU2236" s="255"/>
      <c r="HV2236" s="255"/>
      <c r="HW2236" s="255"/>
      <c r="HX2236" s="255"/>
      <c r="HY2236" s="255"/>
      <c r="HZ2236" s="255"/>
      <c r="IA2236" s="255"/>
      <c r="IB2236" s="255"/>
      <c r="IC2236" s="255"/>
      <c r="ID2236" s="255"/>
      <c r="IE2236" s="255"/>
      <c r="IF2236" s="255"/>
      <c r="IG2236" s="255"/>
      <c r="IH2236" s="255"/>
      <c r="II2236" s="255"/>
      <c r="IJ2236" s="255"/>
      <c r="IK2236" s="255"/>
      <c r="IL2236" s="255"/>
      <c r="IM2236" s="255"/>
      <c r="IN2236" s="255"/>
      <c r="IO2236" s="255"/>
      <c r="IP2236" s="255"/>
      <c r="IQ2236" s="255"/>
      <c r="IR2236" s="255"/>
      <c r="IS2236" s="255"/>
      <c r="IT2236" s="255"/>
      <c r="IU2236" s="255"/>
      <c r="IV2236" s="255"/>
    </row>
    <row r="2237" spans="1:256" ht="13">
      <c r="A2237" s="16">
        <v>41597.416388888887</v>
      </c>
      <c r="B2237" s="300">
        <v>3</v>
      </c>
      <c r="C2237" s="5">
        <v>0.91</v>
      </c>
      <c r="D2237" s="5">
        <v>0.91</v>
      </c>
      <c r="E2237" s="5">
        <v>0.89</v>
      </c>
      <c r="F2237" s="5">
        <v>0.89</v>
      </c>
      <c r="G2237" s="6">
        <v>241281</v>
      </c>
      <c r="H2237" s="113">
        <f t="shared" si="4263"/>
        <v>0.89</v>
      </c>
      <c r="I2237" s="19">
        <f t="shared" si="4264"/>
        <v>-2.1978021978021997E-2</v>
      </c>
      <c r="J2237" s="8">
        <f t="shared" si="4236"/>
        <v>0.92499404694402176</v>
      </c>
      <c r="K2237" s="8">
        <f t="shared" si="4237"/>
        <v>0.87250595305597878</v>
      </c>
      <c r="L2237" s="8">
        <f t="shared" si="4238"/>
        <v>0.89875000000000027</v>
      </c>
      <c r="M2237" s="19">
        <f t="shared" si="4239"/>
        <v>6.0157863340876735E-2</v>
      </c>
      <c r="N2237" s="19">
        <f t="shared" si="4259"/>
        <v>-4.4426094572257921E-2</v>
      </c>
      <c r="O2237" s="19">
        <f t="shared" si="4260"/>
        <v>-2.9412525436863647E-3</v>
      </c>
      <c r="P2237" s="19">
        <f t="shared" si="4265"/>
        <v>-3.1088481868066632E-4</v>
      </c>
      <c r="Q2237" s="303">
        <v>209</v>
      </c>
      <c r="R2237" s="306">
        <v>217812.43799999999</v>
      </c>
      <c r="S2237" s="66">
        <f t="shared" si="4240"/>
        <v>1042.1647751196172</v>
      </c>
      <c r="T2237" t="str">
        <f t="shared" ref="T2237:W2238" si="4273">IF(C2237&gt;$J2237,"BrokeBandUpper", IF(C2237&lt;$K2237,"BrokeBandLower", ""))</f>
        <v/>
      </c>
      <c r="U2237" t="str">
        <f t="shared" si="4273"/>
        <v/>
      </c>
      <c r="V2237" t="str">
        <f t="shared" si="4273"/>
        <v/>
      </c>
      <c r="W2237" t="str">
        <f t="shared" si="4273"/>
        <v/>
      </c>
      <c r="X2237" s="63"/>
      <c r="Y2237" s="310">
        <f t="shared" si="4241"/>
        <v>-5.3846153846153898E-4</v>
      </c>
      <c r="Z2237" s="311">
        <f t="shared" si="4242"/>
        <v>0.89592237440672862</v>
      </c>
      <c r="AA2237" s="311">
        <f t="shared" si="4243"/>
        <v>0.90849945688664058</v>
      </c>
      <c r="AB2237" s="312">
        <f t="shared" si="3009"/>
        <v>2236</v>
      </c>
      <c r="AC2237" s="313">
        <f t="shared" si="4244"/>
        <v>2.3203099943473176E-3</v>
      </c>
      <c r="AD2237" s="284">
        <f t="shared" si="4267"/>
        <v>-1.2577082479911961E-2</v>
      </c>
      <c r="AE2237" s="314">
        <f t="shared" si="4245"/>
        <v>-1.4897392474259278E-2</v>
      </c>
      <c r="AF2237" s="315">
        <f t="shared" si="4246"/>
        <v>-1.3843797466883115E-2</v>
      </c>
      <c r="AG2237" s="315">
        <f t="shared" si="4268"/>
        <v>-7.1912131473034588E-2</v>
      </c>
      <c r="AH2237" s="316">
        <f t="shared" si="4247"/>
        <v>2.1534786475422353E-4</v>
      </c>
      <c r="AI2237" s="317">
        <f t="shared" si="4248"/>
        <v>2226.513386045056</v>
      </c>
      <c r="AJ2237" s="318">
        <f t="shared" si="4269"/>
        <v>-2.0000000000000018E-2</v>
      </c>
      <c r="AK2237" s="318">
        <f t="shared" si="4272"/>
        <v>0</v>
      </c>
      <c r="AL2237" s="318">
        <f t="shared" si="4249"/>
        <v>-2.0000000000000018E-2</v>
      </c>
      <c r="AM2237" s="319">
        <f t="shared" si="4270"/>
        <v>6.7857142857142916E-3</v>
      </c>
      <c r="AN2237" s="319">
        <f t="shared" si="4250"/>
        <v>-8.5714285714285788E-3</v>
      </c>
      <c r="AO2237" s="311">
        <f t="shared" si="4251"/>
        <v>0.79166666666666663</v>
      </c>
      <c r="AP2237" s="285">
        <f t="shared" si="4252"/>
        <v>44.1860465116279</v>
      </c>
      <c r="AQ2237" s="285"/>
      <c r="AR2237" s="285">
        <f t="shared" si="4253"/>
        <v>-1</v>
      </c>
      <c r="AS2237" s="286">
        <f t="shared" si="4254"/>
        <v>-241281</v>
      </c>
      <c r="AT2237" s="103">
        <f t="shared" si="4255"/>
        <v>-0.2251758945043264</v>
      </c>
      <c r="AU2237" s="318">
        <f t="shared" si="4256"/>
        <v>0.89</v>
      </c>
      <c r="AV2237" s="315">
        <f t="shared" si="4257"/>
        <v>-1.1077466567818317</v>
      </c>
      <c r="AW2237" s="320">
        <f t="shared" si="4258"/>
        <v>2.2471910112359571E-2</v>
      </c>
      <c r="AX2237" s="321">
        <f t="shared" si="4271"/>
        <v>-8.9058412521855011E-3</v>
      </c>
      <c r="AY2237" s="315">
        <f t="shared" si="4262"/>
        <v>0.2010242817441322</v>
      </c>
      <c r="AZ2237" s="255"/>
      <c r="BA2237" s="255"/>
      <c r="BB2237" s="255"/>
      <c r="BC2237" s="255"/>
      <c r="BD2237" s="255"/>
      <c r="BE2237" s="255"/>
      <c r="BF2237" s="255"/>
      <c r="BG2237" s="255"/>
      <c r="BH2237" s="255"/>
      <c r="BI2237" s="255"/>
      <c r="BJ2237" s="255"/>
      <c r="BK2237" s="255"/>
      <c r="BL2237" s="255"/>
      <c r="BM2237" s="255"/>
      <c r="BN2237" s="255"/>
      <c r="BO2237" s="255"/>
      <c r="BP2237" s="255"/>
      <c r="BQ2237" s="255"/>
      <c r="BR2237" s="255"/>
      <c r="BS2237" s="255"/>
      <c r="BT2237" s="255"/>
      <c r="BU2237" s="255"/>
      <c r="BV2237" s="255"/>
      <c r="BW2237" s="255"/>
      <c r="BX2237" s="255"/>
      <c r="BY2237" s="255"/>
      <c r="BZ2237" s="255"/>
      <c r="CA2237" s="255"/>
      <c r="CB2237" s="255"/>
      <c r="CC2237" s="255"/>
      <c r="CD2237" s="255"/>
      <c r="CE2237" s="255"/>
      <c r="CF2237" s="255"/>
      <c r="CG2237" s="255"/>
      <c r="CH2237" s="255"/>
      <c r="CI2237" s="255"/>
      <c r="CJ2237" s="255"/>
      <c r="CK2237" s="255"/>
      <c r="CL2237" s="255"/>
      <c r="CM2237" s="255"/>
      <c r="CN2237" s="255"/>
      <c r="CO2237" s="255"/>
      <c r="CP2237" s="255"/>
      <c r="CQ2237" s="255"/>
      <c r="CR2237" s="255"/>
      <c r="CS2237" s="255"/>
      <c r="CT2237" s="255"/>
      <c r="CU2237" s="255"/>
      <c r="CV2237" s="255"/>
      <c r="CW2237" s="255"/>
      <c r="CX2237" s="255"/>
      <c r="CY2237" s="255"/>
      <c r="CZ2237" s="255"/>
      <c r="DA2237" s="255"/>
      <c r="DB2237" s="255"/>
      <c r="DC2237" s="255"/>
      <c r="DD2237" s="255"/>
      <c r="DE2237" s="255"/>
      <c r="DF2237" s="255"/>
      <c r="DG2237" s="255"/>
      <c r="DH2237" s="255"/>
      <c r="DI2237" s="255"/>
      <c r="DJ2237" s="255"/>
      <c r="DK2237" s="255"/>
      <c r="DL2237" s="255"/>
      <c r="DM2237" s="255"/>
      <c r="DN2237" s="255"/>
      <c r="DO2237" s="255"/>
      <c r="DP2237" s="255"/>
      <c r="DQ2237" s="255"/>
      <c r="DR2237" s="255"/>
      <c r="DS2237" s="255"/>
      <c r="DT2237" s="255"/>
      <c r="DU2237" s="255"/>
      <c r="DV2237" s="255"/>
      <c r="DW2237" s="255"/>
      <c r="DX2237" s="255"/>
      <c r="DY2237" s="255"/>
      <c r="DZ2237" s="255"/>
      <c r="EA2237" s="255"/>
      <c r="EB2237" s="255"/>
      <c r="EC2237" s="255"/>
      <c r="ED2237" s="255"/>
      <c r="EE2237" s="255"/>
      <c r="EF2237" s="255"/>
      <c r="EG2237" s="255"/>
      <c r="EH2237" s="255"/>
      <c r="EI2237" s="255"/>
      <c r="EJ2237" s="255"/>
      <c r="EK2237" s="255"/>
      <c r="EL2237" s="255"/>
      <c r="EM2237" s="255"/>
      <c r="EN2237" s="255"/>
      <c r="EO2237" s="255"/>
      <c r="EP2237" s="255"/>
      <c r="EQ2237" s="255"/>
      <c r="ER2237" s="255"/>
      <c r="ES2237" s="255"/>
      <c r="ET2237" s="255"/>
      <c r="EU2237" s="255"/>
      <c r="EV2237" s="255"/>
      <c r="EW2237" s="255"/>
      <c r="EX2237" s="255"/>
      <c r="EY2237" s="255"/>
      <c r="EZ2237" s="255"/>
      <c r="FA2237" s="255"/>
      <c r="FB2237" s="255"/>
      <c r="FC2237" s="255"/>
      <c r="FD2237" s="255"/>
      <c r="FE2237" s="255"/>
      <c r="FF2237" s="255"/>
      <c r="FG2237" s="255"/>
      <c r="FH2237" s="255"/>
      <c r="FI2237" s="255"/>
      <c r="FJ2237" s="255"/>
      <c r="FK2237" s="255"/>
      <c r="FL2237" s="255"/>
      <c r="FM2237" s="255"/>
      <c r="FN2237" s="255"/>
      <c r="FO2237" s="255"/>
      <c r="FP2237" s="255"/>
      <c r="FQ2237" s="255"/>
      <c r="FR2237" s="255"/>
      <c r="FS2237" s="255"/>
      <c r="FT2237" s="255"/>
      <c r="FU2237" s="255"/>
      <c r="FV2237" s="255"/>
      <c r="FW2237" s="255"/>
      <c r="FX2237" s="255"/>
      <c r="FY2237" s="255"/>
      <c r="FZ2237" s="255"/>
      <c r="GA2237" s="255"/>
      <c r="GB2237" s="255"/>
      <c r="GC2237" s="255"/>
      <c r="GD2237" s="255"/>
      <c r="GE2237" s="255"/>
      <c r="GF2237" s="255"/>
      <c r="GG2237" s="255"/>
      <c r="GH2237" s="255"/>
      <c r="GI2237" s="255"/>
      <c r="GJ2237" s="255"/>
      <c r="GK2237" s="255"/>
      <c r="GL2237" s="255"/>
      <c r="GM2237" s="255"/>
      <c r="GN2237" s="255"/>
      <c r="GO2237" s="255"/>
      <c r="GP2237" s="255"/>
      <c r="GQ2237" s="255"/>
      <c r="GR2237" s="255"/>
      <c r="GS2237" s="255"/>
      <c r="GT2237" s="255"/>
      <c r="GU2237" s="255"/>
      <c r="GV2237" s="255"/>
      <c r="GW2237" s="255"/>
      <c r="GX2237" s="255"/>
      <c r="GY2237" s="255"/>
      <c r="GZ2237" s="255"/>
      <c r="HA2237" s="255"/>
      <c r="HB2237" s="255"/>
      <c r="HC2237" s="255"/>
      <c r="HD2237" s="255"/>
      <c r="HE2237" s="255"/>
      <c r="HF2237" s="255"/>
      <c r="HG2237" s="255"/>
      <c r="HH2237" s="255"/>
      <c r="HI2237" s="255"/>
      <c r="HJ2237" s="255"/>
      <c r="HK2237" s="255"/>
      <c r="HL2237" s="255"/>
      <c r="HM2237" s="255"/>
      <c r="HN2237" s="255"/>
      <c r="HO2237" s="255"/>
      <c r="HP2237" s="255"/>
      <c r="HQ2237" s="255"/>
      <c r="HR2237" s="255"/>
      <c r="HS2237" s="255"/>
      <c r="HT2237" s="255"/>
      <c r="HU2237" s="255"/>
      <c r="HV2237" s="255"/>
      <c r="HW2237" s="255"/>
      <c r="HX2237" s="255"/>
      <c r="HY2237" s="255"/>
      <c r="HZ2237" s="255"/>
      <c r="IA2237" s="255"/>
      <c r="IB2237" s="255"/>
      <c r="IC2237" s="255"/>
      <c r="ID2237" s="255"/>
      <c r="IE2237" s="255"/>
      <c r="IF2237" s="255"/>
      <c r="IG2237" s="255"/>
      <c r="IH2237" s="255"/>
      <c r="II2237" s="255"/>
      <c r="IJ2237" s="255"/>
      <c r="IK2237" s="255"/>
      <c r="IL2237" s="255"/>
      <c r="IM2237" s="255"/>
      <c r="IN2237" s="255"/>
      <c r="IO2237" s="255"/>
      <c r="IP2237" s="255"/>
      <c r="IQ2237" s="255"/>
      <c r="IR2237" s="255"/>
      <c r="IS2237" s="255"/>
      <c r="IT2237" s="255"/>
      <c r="IU2237" s="255"/>
      <c r="IV2237" s="255"/>
    </row>
    <row r="2238" spans="1:256">
      <c r="A2238" s="16">
        <v>41598.395925925928</v>
      </c>
      <c r="B2238" s="300">
        <v>4</v>
      </c>
      <c r="C2238" s="5">
        <v>0.89</v>
      </c>
      <c r="D2238" s="5">
        <v>0.90500000000000003</v>
      </c>
      <c r="E2238" s="5">
        <v>0.87</v>
      </c>
      <c r="F2238" s="5">
        <v>0.87</v>
      </c>
      <c r="G2238" s="6">
        <v>540514</v>
      </c>
      <c r="H2238" s="113">
        <f t="shared" si="4263"/>
        <v>0.87</v>
      </c>
      <c r="I2238" s="19">
        <f t="shared" si="4264"/>
        <v>-2.2471910112359571E-2</v>
      </c>
      <c r="J2238" s="8">
        <f t="shared" ref="J2238:J2243" si="4274">(L2238)+2*STDEVPA(H2219:H2238)</f>
        <v>0.92342995584985377</v>
      </c>
      <c r="K2238" s="8">
        <f t="shared" ref="K2238:K2243" si="4275">(L2238)-(2*STDEVPA(H2219:H2238))</f>
        <v>0.86907004415014621</v>
      </c>
      <c r="L2238" s="8">
        <f t="shared" ref="L2238:L2243" si="4276">AVERAGE(H2219:H2238)</f>
        <v>0.89624999999999999</v>
      </c>
      <c r="M2238" s="19">
        <f t="shared" ref="M2238:M2243" si="4277">(J2238-K2238)/K2238</f>
        <v>6.2549517228919674E-2</v>
      </c>
      <c r="N2238" s="19">
        <f t="shared" si="4259"/>
        <v>3.9756297102690324E-2</v>
      </c>
      <c r="O2238" s="19">
        <f t="shared" si="4260"/>
        <v>-1.6909201733085869E-3</v>
      </c>
      <c r="P2238" s="19">
        <f t="shared" si="4265"/>
        <v>-3.9379776078297081E-3</v>
      </c>
      <c r="Q2238" s="303">
        <v>157</v>
      </c>
      <c r="R2238" s="306">
        <v>483213.16899999999</v>
      </c>
      <c r="S2238" s="66">
        <f t="shared" ref="S2238:S2243" si="4278">R2238/Q2238</f>
        <v>3077.7908853503186</v>
      </c>
      <c r="T2238" t="str">
        <f t="shared" si="4273"/>
        <v/>
      </c>
      <c r="U2238" t="str">
        <f t="shared" si="4273"/>
        <v/>
      </c>
      <c r="V2238" t="str">
        <f t="shared" si="4273"/>
        <v/>
      </c>
      <c r="W2238" t="str">
        <f t="shared" si="4273"/>
        <v/>
      </c>
      <c r="X2238" s="63"/>
      <c r="Y2238" s="219">
        <f t="shared" ref="Y2238:Y2243" si="4279">SLOPE(H2225:H2238,AB2225:AB2238)</f>
        <v>-1.4395604395604409E-3</v>
      </c>
      <c r="Z2238" s="78">
        <f t="shared" ref="Z2238:Z2243" si="4280">Z2237+(0.154*(F2238-Z2237))</f>
        <v>0.89193032874809242</v>
      </c>
      <c r="AA2238" s="78">
        <f t="shared" ref="AA2238:AA2243" si="4281">AA2237+(0.074*(F2238-AA2237))</f>
        <v>0.90565049707702916</v>
      </c>
      <c r="AB2238" s="74">
        <f t="shared" si="3009"/>
        <v>2237</v>
      </c>
      <c r="AC2238" s="80">
        <f t="shared" ref="AC2238:AC2243" si="4282">AD2238-AE2238</f>
        <v>9.4177931625802694E-4</v>
      </c>
      <c r="AD2238" s="79">
        <f t="shared" si="4267"/>
        <v>-1.3720168328936744E-2</v>
      </c>
      <c r="AE2238" s="81">
        <f t="shared" ref="AE2238:AE2243" si="4283">AE2237+(0.2*(AD2238-AE2237))</f>
        <v>-1.4661947645194771E-2</v>
      </c>
      <c r="AF2238" s="19">
        <f t="shared" ref="AF2238:AF2243" si="4284">AD2238/AA2238</f>
        <v>-1.5149517803190462E-2</v>
      </c>
      <c r="AG2238" s="93">
        <f t="shared" si="4268"/>
        <v>-0.59411487320557743</v>
      </c>
      <c r="AH2238" s="91">
        <f t="shared" ref="AH2238:AH2243" si="4285">SLOPE(AC2225:AC2238,AB2225:AB2238)</f>
        <v>1.1853574837817699E-4</v>
      </c>
      <c r="AI2238" s="96">
        <f t="shared" ref="AI2238:AI2243" si="4286">INTERCEPT(AB2225:AB2238,AC2225:AC2238)</f>
        <v>2227.7882964974865</v>
      </c>
      <c r="AJ2238" s="5">
        <f t="shared" si="4269"/>
        <v>-2.0000000000000018E-2</v>
      </c>
      <c r="AK2238" s="5">
        <f t="shared" si="4272"/>
        <v>0</v>
      </c>
      <c r="AL2238" s="5">
        <f t="shared" ref="AL2238:AL2243" si="4287">IF(AJ2238&lt;0,AJ2238,0)</f>
        <v>-2.0000000000000018E-2</v>
      </c>
      <c r="AM2238" s="95">
        <f t="shared" si="4270"/>
        <v>6.7857142857142916E-3</v>
      </c>
      <c r="AN2238" s="95">
        <f t="shared" ref="AN2238:AN2243" si="4288">(AVERAGE(AL2225:AL2238))</f>
        <v>-8.2142857142857208E-3</v>
      </c>
      <c r="AO2238" s="78">
        <f t="shared" ref="AO2238:AO2243" si="4289">ABS(AM2238/AN2238)</f>
        <v>0.82608695652173914</v>
      </c>
      <c r="AP2238" s="296">
        <f t="shared" ref="AP2238:AP2243" si="4290">IF(AN2238=0,100,100-(100/(1+AO2238)))</f>
        <v>45.238095238095241</v>
      </c>
      <c r="AQ2238" s="8"/>
      <c r="AR2238" s="8">
        <f t="shared" ref="AR2238:AR2243" si="4291">IF(ISERROR(((F2238-E2238)-(D2238-F2238))/(D2238-E2238)),0,((F2238-E2238)-(D2238-F2238))/(D2238-E2238))</f>
        <v>-1</v>
      </c>
      <c r="AS2238" s="114">
        <f t="shared" ref="AS2238:AS2243" si="4292">IF(ISERROR(AR2238*G2238),0,AR2238*G2238)</f>
        <v>-540514</v>
      </c>
      <c r="AT2238" s="103">
        <f t="shared" ref="AT2238:AT2243" si="4293">SUM(AS2219:AS2238)/SUM(G2219:G2238)</f>
        <v>-0.32346804125074607</v>
      </c>
      <c r="AU2238" s="5">
        <f t="shared" ref="AU2238:AU2243" si="4294">F2238</f>
        <v>0.87</v>
      </c>
      <c r="AV2238" s="93">
        <f t="shared" ref="AV2238:AV2243" si="4295">AS2238/R2238</f>
        <v>-1.1185829250444124</v>
      </c>
      <c r="AW2238" s="210">
        <f t="shared" ref="AW2238:AW2243" si="4296">(D2238-E2238)/E2238</f>
        <v>4.0229885057471299E-2</v>
      </c>
      <c r="AX2238" s="276">
        <f t="shared" si="4271"/>
        <v>-6.6984922222243877E-3</v>
      </c>
      <c r="AY2238" s="19">
        <f t="shared" si="4262"/>
        <v>0.2478540732375426</v>
      </c>
      <c r="AZ2238" s="255"/>
      <c r="BA2238" s="255"/>
      <c r="BB2238" s="255"/>
      <c r="BC2238" s="255"/>
      <c r="BD2238" s="255"/>
      <c r="BE2238" s="255"/>
      <c r="BF2238" s="255"/>
      <c r="BG2238" s="255"/>
      <c r="BH2238" s="255"/>
      <c r="BI2238" s="255"/>
      <c r="BJ2238" s="255"/>
      <c r="BK2238" s="255"/>
      <c r="BL2238" s="255"/>
      <c r="BM2238" s="255"/>
      <c r="BN2238" s="255"/>
      <c r="BO2238" s="255"/>
      <c r="BP2238" s="255"/>
      <c r="BQ2238" s="255"/>
      <c r="BR2238" s="255"/>
      <c r="BS2238" s="255"/>
      <c r="BT2238" s="255"/>
      <c r="BU2238" s="255"/>
      <c r="BV2238" s="255"/>
      <c r="BW2238" s="255"/>
      <c r="BX2238" s="255"/>
      <c r="BY2238" s="255"/>
      <c r="BZ2238" s="255"/>
      <c r="CA2238" s="255"/>
      <c r="CB2238" s="255"/>
      <c r="CC2238" s="255"/>
      <c r="CD2238" s="255"/>
      <c r="CE2238" s="255"/>
      <c r="CF2238" s="255"/>
      <c r="CG2238" s="255"/>
      <c r="CH2238" s="255"/>
      <c r="CI2238" s="255"/>
      <c r="CJ2238" s="255"/>
      <c r="CK2238" s="255"/>
      <c r="CL2238" s="255"/>
      <c r="CM2238" s="255"/>
      <c r="CN2238" s="255"/>
      <c r="CO2238" s="255"/>
      <c r="CP2238" s="255"/>
      <c r="CQ2238" s="255"/>
      <c r="CR2238" s="255"/>
      <c r="CS2238" s="255"/>
      <c r="CT2238" s="255"/>
      <c r="CU2238" s="255"/>
      <c r="CV2238" s="255"/>
      <c r="CW2238" s="255"/>
      <c r="CX2238" s="255"/>
      <c r="CY2238" s="255"/>
      <c r="CZ2238" s="255"/>
      <c r="DA2238" s="255"/>
      <c r="DB2238" s="255"/>
      <c r="DC2238" s="255"/>
      <c r="DD2238" s="255"/>
      <c r="DE2238" s="255"/>
      <c r="DF2238" s="255"/>
      <c r="DG2238" s="255"/>
      <c r="DH2238" s="255"/>
      <c r="DI2238" s="255"/>
      <c r="DJ2238" s="255"/>
      <c r="DK2238" s="255"/>
      <c r="DL2238" s="255"/>
      <c r="DM2238" s="255"/>
      <c r="DN2238" s="255"/>
      <c r="DO2238" s="255"/>
      <c r="DP2238" s="255"/>
      <c r="DQ2238" s="255"/>
      <c r="DR2238" s="255"/>
      <c r="DS2238" s="255"/>
      <c r="DT2238" s="255"/>
      <c r="DU2238" s="255"/>
      <c r="DV2238" s="255"/>
      <c r="DW2238" s="255"/>
      <c r="DX2238" s="255"/>
      <c r="DY2238" s="255"/>
      <c r="DZ2238" s="255"/>
      <c r="EA2238" s="255"/>
      <c r="EB2238" s="255"/>
      <c r="EC2238" s="255"/>
      <c r="ED2238" s="255"/>
      <c r="EE2238" s="255"/>
      <c r="EF2238" s="255"/>
      <c r="EG2238" s="255"/>
      <c r="EH2238" s="255"/>
      <c r="EI2238" s="255"/>
      <c r="EJ2238" s="255"/>
      <c r="EK2238" s="255"/>
      <c r="EL2238" s="255"/>
      <c r="EM2238" s="255"/>
      <c r="EN2238" s="255"/>
      <c r="EO2238" s="255"/>
      <c r="EP2238" s="255"/>
      <c r="EQ2238" s="255"/>
      <c r="ER2238" s="255"/>
      <c r="ES2238" s="255"/>
      <c r="ET2238" s="255"/>
      <c r="EU2238" s="255"/>
      <c r="EV2238" s="255"/>
      <c r="EW2238" s="255"/>
      <c r="EX2238" s="255"/>
      <c r="EY2238" s="255"/>
      <c r="EZ2238" s="255"/>
      <c r="FA2238" s="255"/>
      <c r="FB2238" s="255"/>
      <c r="FC2238" s="255"/>
      <c r="FD2238" s="255"/>
      <c r="FE2238" s="255"/>
      <c r="FF2238" s="255"/>
      <c r="FG2238" s="255"/>
      <c r="FH2238" s="255"/>
      <c r="FI2238" s="255"/>
      <c r="FJ2238" s="255"/>
      <c r="FK2238" s="255"/>
      <c r="FL2238" s="255"/>
      <c r="FM2238" s="255"/>
      <c r="FN2238" s="255"/>
      <c r="FO2238" s="255"/>
      <c r="FP2238" s="255"/>
      <c r="FQ2238" s="255"/>
      <c r="FR2238" s="255"/>
      <c r="FS2238" s="255"/>
      <c r="FT2238" s="255"/>
      <c r="FU2238" s="255"/>
      <c r="FV2238" s="255"/>
      <c r="FW2238" s="255"/>
      <c r="FX2238" s="255"/>
      <c r="FY2238" s="255"/>
      <c r="FZ2238" s="255"/>
      <c r="GA2238" s="255"/>
      <c r="GB2238" s="255"/>
      <c r="GC2238" s="255"/>
      <c r="GD2238" s="255"/>
      <c r="GE2238" s="255"/>
      <c r="GF2238" s="255"/>
      <c r="GG2238" s="255"/>
      <c r="GH2238" s="255"/>
      <c r="GI2238" s="255"/>
      <c r="GJ2238" s="255"/>
      <c r="GK2238" s="255"/>
      <c r="GL2238" s="255"/>
      <c r="GM2238" s="255"/>
      <c r="GN2238" s="255"/>
      <c r="GO2238" s="255"/>
      <c r="GP2238" s="255"/>
      <c r="GQ2238" s="255"/>
      <c r="GR2238" s="255"/>
      <c r="GS2238" s="255"/>
      <c r="GT2238" s="255"/>
      <c r="GU2238" s="255"/>
      <c r="GV2238" s="255"/>
      <c r="GW2238" s="255"/>
      <c r="GX2238" s="255"/>
      <c r="GY2238" s="255"/>
      <c r="GZ2238" s="255"/>
      <c r="HA2238" s="255"/>
      <c r="HB2238" s="255"/>
      <c r="HC2238" s="255"/>
      <c r="HD2238" s="255"/>
      <c r="HE2238" s="255"/>
      <c r="HF2238" s="255"/>
      <c r="HG2238" s="255"/>
      <c r="HH2238" s="255"/>
      <c r="HI2238" s="255"/>
      <c r="HJ2238" s="255"/>
      <c r="HK2238" s="255"/>
      <c r="HL2238" s="255"/>
      <c r="HM2238" s="255"/>
      <c r="HN2238" s="255"/>
      <c r="HO2238" s="255"/>
      <c r="HP2238" s="255"/>
      <c r="HQ2238" s="255"/>
      <c r="HR2238" s="255"/>
      <c r="HS2238" s="255"/>
      <c r="HT2238" s="255"/>
      <c r="HU2238" s="255"/>
      <c r="HV2238" s="255"/>
      <c r="HW2238" s="255"/>
      <c r="HX2238" s="255"/>
      <c r="HY2238" s="255"/>
      <c r="HZ2238" s="255"/>
      <c r="IA2238" s="255"/>
      <c r="IB2238" s="255"/>
      <c r="IC2238" s="255"/>
      <c r="ID2238" s="255"/>
      <c r="IE2238" s="255"/>
      <c r="IF2238" s="255"/>
      <c r="IG2238" s="255"/>
      <c r="IH2238" s="255"/>
      <c r="II2238" s="255"/>
      <c r="IJ2238" s="255"/>
      <c r="IK2238" s="255"/>
      <c r="IL2238" s="255"/>
      <c r="IM2238" s="255"/>
      <c r="IN2238" s="255"/>
      <c r="IO2238" s="255"/>
      <c r="IP2238" s="255"/>
      <c r="IQ2238" s="255"/>
      <c r="IR2238" s="255"/>
      <c r="IS2238" s="255"/>
      <c r="IT2238" s="255"/>
      <c r="IU2238" s="255"/>
      <c r="IV2238" s="255"/>
    </row>
    <row r="2239" spans="1:256" ht="13">
      <c r="A2239" s="16">
        <v>41599.378171296295</v>
      </c>
      <c r="B2239" s="300">
        <v>5</v>
      </c>
      <c r="C2239" s="5">
        <v>0.89500000000000002</v>
      </c>
      <c r="D2239" s="5">
        <v>0.89500000000000002</v>
      </c>
      <c r="E2239" s="5">
        <v>0.86499999999999999</v>
      </c>
      <c r="F2239" s="5">
        <v>0.88</v>
      </c>
      <c r="G2239" s="6">
        <v>63498</v>
      </c>
      <c r="H2239" s="113">
        <f t="shared" si="4263"/>
        <v>0.88</v>
      </c>
      <c r="I2239" s="19">
        <f t="shared" si="4264"/>
        <v>1.1494252873563229E-2</v>
      </c>
      <c r="J2239" s="8">
        <f t="shared" si="4274"/>
        <v>0.92204010809799031</v>
      </c>
      <c r="K2239" s="8">
        <f t="shared" si="4275"/>
        <v>0.86745989190200956</v>
      </c>
      <c r="L2239" s="8">
        <f t="shared" si="4276"/>
        <v>0.89474999999999993</v>
      </c>
      <c r="M2239" s="19">
        <f t="shared" si="4277"/>
        <v>6.2919584761788924E-2</v>
      </c>
      <c r="N2239" s="19">
        <f t="shared" si="4259"/>
        <v>5.916393111634605E-3</v>
      </c>
      <c r="O2239" s="19">
        <f t="shared" si="4260"/>
        <v>-1.5050927718544189E-3</v>
      </c>
      <c r="P2239" s="19">
        <f t="shared" si="4265"/>
        <v>-1.8527301210930626E-3</v>
      </c>
      <c r="Q2239" s="303">
        <v>98</v>
      </c>
      <c r="R2239" s="306">
        <v>55361.764999999999</v>
      </c>
      <c r="S2239" s="66">
        <f t="shared" si="4278"/>
        <v>564.91596938775513</v>
      </c>
      <c r="T2239" t="str">
        <f t="shared" ref="T2239:W2240" si="4297">IF(C2239&gt;$J2239,"BrokeBandUpper", IF(C2239&lt;$K2239,"BrokeBandLower", ""))</f>
        <v/>
      </c>
      <c r="U2239" t="str">
        <f t="shared" si="4297"/>
        <v/>
      </c>
      <c r="V2239" t="str">
        <f t="shared" si="4297"/>
        <v>BrokeBandLower</v>
      </c>
      <c r="W2239" t="str">
        <f t="shared" si="4297"/>
        <v/>
      </c>
      <c r="X2239" s="63"/>
      <c r="Y2239" s="310">
        <f t="shared" si="4279"/>
        <v>-1.6373626373626389E-3</v>
      </c>
      <c r="Z2239" s="311">
        <f t="shared" si="4280"/>
        <v>0.89009305812088624</v>
      </c>
      <c r="AA2239" s="311">
        <f t="shared" si="4281"/>
        <v>0.90375236029332895</v>
      </c>
      <c r="AB2239" s="312">
        <f t="shared" si="3009"/>
        <v>2238</v>
      </c>
      <c r="AC2239" s="313">
        <f t="shared" si="4282"/>
        <v>8.0211637820164737E-4</v>
      </c>
      <c r="AD2239" s="284">
        <f t="shared" si="4267"/>
        <v>-1.3659302172442711E-2</v>
      </c>
      <c r="AE2239" s="314">
        <f t="shared" si="4283"/>
        <v>-1.4461418550644358E-2</v>
      </c>
      <c r="AF2239" s="315">
        <f t="shared" si="4284"/>
        <v>-1.5113987827383754E-2</v>
      </c>
      <c r="AG2239" s="315">
        <f t="shared" si="4268"/>
        <v>-0.14829688404211563</v>
      </c>
      <c r="AH2239" s="316">
        <f t="shared" si="4285"/>
        <v>3.4941095565457982E-5</v>
      </c>
      <c r="AI2239" s="317">
        <f t="shared" si="4286"/>
        <v>2230.3954151235612</v>
      </c>
      <c r="AJ2239" s="318">
        <f t="shared" si="4269"/>
        <v>1.0000000000000009E-2</v>
      </c>
      <c r="AK2239" s="318">
        <f t="shared" si="4272"/>
        <v>1.0000000000000009E-2</v>
      </c>
      <c r="AL2239" s="318">
        <f t="shared" si="4287"/>
        <v>0</v>
      </c>
      <c r="AM2239" s="319">
        <f t="shared" si="4270"/>
        <v>6.7857142857142916E-3</v>
      </c>
      <c r="AN2239" s="319">
        <f t="shared" si="4288"/>
        <v>-8.2142857142857208E-3</v>
      </c>
      <c r="AO2239" s="311">
        <f t="shared" si="4289"/>
        <v>0.82608695652173914</v>
      </c>
      <c r="AP2239" s="285">
        <f t="shared" si="4290"/>
        <v>45.238095238095241</v>
      </c>
      <c r="AQ2239" s="285"/>
      <c r="AR2239" s="285">
        <f t="shared" si="4291"/>
        <v>0</v>
      </c>
      <c r="AS2239" s="286">
        <f t="shared" si="4292"/>
        <v>0</v>
      </c>
      <c r="AT2239" s="103">
        <f t="shared" si="4293"/>
        <v>-0.31774073181018875</v>
      </c>
      <c r="AU2239" s="318">
        <f t="shared" si="4294"/>
        <v>0.88</v>
      </c>
      <c r="AV2239" s="315">
        <f t="shared" si="4295"/>
        <v>0</v>
      </c>
      <c r="AW2239" s="320">
        <f t="shared" si="4296"/>
        <v>3.4682080924855523E-2</v>
      </c>
      <c r="AX2239" s="321">
        <f t="shared" si="4271"/>
        <v>-4.6357928525148613E-3</v>
      </c>
      <c r="AY2239" s="315">
        <f t="shared" si="4262"/>
        <v>0.30793487568230088</v>
      </c>
      <c r="AZ2239" s="255"/>
      <c r="BA2239" s="255"/>
      <c r="BB2239" s="255"/>
      <c r="BC2239" s="255"/>
      <c r="BD2239" s="255"/>
      <c r="BE2239" s="255"/>
      <c r="BF2239" s="255"/>
      <c r="BG2239" s="255"/>
      <c r="BH2239" s="255"/>
      <c r="BI2239" s="255"/>
      <c r="BJ2239" s="255"/>
      <c r="BK2239" s="255"/>
      <c r="BL2239" s="255"/>
      <c r="BM2239" s="255"/>
      <c r="BN2239" s="255"/>
      <c r="BO2239" s="255"/>
      <c r="BP2239" s="255"/>
      <c r="BQ2239" s="255"/>
      <c r="BR2239" s="255"/>
      <c r="BS2239" s="255"/>
      <c r="BT2239" s="255"/>
      <c r="BU2239" s="255"/>
      <c r="BV2239" s="255"/>
      <c r="BW2239" s="255"/>
      <c r="BX2239" s="255"/>
      <c r="BY2239" s="255"/>
      <c r="BZ2239" s="255"/>
      <c r="CA2239" s="255"/>
      <c r="CB2239" s="255"/>
      <c r="CC2239" s="255"/>
      <c r="CD2239" s="255"/>
      <c r="CE2239" s="255"/>
      <c r="CF2239" s="255"/>
      <c r="CG2239" s="255"/>
      <c r="CH2239" s="255"/>
      <c r="CI2239" s="255"/>
      <c r="CJ2239" s="255"/>
      <c r="CK2239" s="255"/>
      <c r="CL2239" s="255"/>
      <c r="CM2239" s="255"/>
      <c r="CN2239" s="255"/>
      <c r="CO2239" s="255"/>
      <c r="CP2239" s="255"/>
      <c r="CQ2239" s="255"/>
      <c r="CR2239" s="255"/>
      <c r="CS2239" s="255"/>
      <c r="CT2239" s="255"/>
      <c r="CU2239" s="255"/>
      <c r="CV2239" s="255"/>
      <c r="CW2239" s="255"/>
      <c r="CX2239" s="255"/>
      <c r="CY2239" s="255"/>
      <c r="CZ2239" s="255"/>
      <c r="DA2239" s="255"/>
      <c r="DB2239" s="255"/>
      <c r="DC2239" s="255"/>
      <c r="DD2239" s="255"/>
      <c r="DE2239" s="255"/>
      <c r="DF2239" s="255"/>
      <c r="DG2239" s="255"/>
      <c r="DH2239" s="255"/>
      <c r="DI2239" s="255"/>
      <c r="DJ2239" s="255"/>
      <c r="DK2239" s="255"/>
      <c r="DL2239" s="255"/>
      <c r="DM2239" s="255"/>
      <c r="DN2239" s="255"/>
      <c r="DO2239" s="255"/>
      <c r="DP2239" s="255"/>
      <c r="DQ2239" s="255"/>
      <c r="DR2239" s="255"/>
      <c r="DS2239" s="255"/>
      <c r="DT2239" s="255"/>
      <c r="DU2239" s="255"/>
      <c r="DV2239" s="255"/>
      <c r="DW2239" s="255"/>
      <c r="DX2239" s="255"/>
      <c r="DY2239" s="255"/>
      <c r="DZ2239" s="255"/>
      <c r="EA2239" s="255"/>
      <c r="EB2239" s="255"/>
      <c r="EC2239" s="255"/>
      <c r="ED2239" s="255"/>
      <c r="EE2239" s="255"/>
      <c r="EF2239" s="255"/>
      <c r="EG2239" s="255"/>
      <c r="EH2239" s="255"/>
      <c r="EI2239" s="255"/>
      <c r="EJ2239" s="255"/>
      <c r="EK2239" s="255"/>
      <c r="EL2239" s="255"/>
      <c r="EM2239" s="255"/>
      <c r="EN2239" s="255"/>
      <c r="EO2239" s="255"/>
      <c r="EP2239" s="255"/>
      <c r="EQ2239" s="255"/>
      <c r="ER2239" s="255"/>
      <c r="ES2239" s="255"/>
      <c r="ET2239" s="255"/>
      <c r="EU2239" s="255"/>
      <c r="EV2239" s="255"/>
      <c r="EW2239" s="255"/>
      <c r="EX2239" s="255"/>
      <c r="EY2239" s="255"/>
      <c r="EZ2239" s="255"/>
      <c r="FA2239" s="255"/>
      <c r="FB2239" s="255"/>
      <c r="FC2239" s="255"/>
      <c r="FD2239" s="255"/>
      <c r="FE2239" s="255"/>
      <c r="FF2239" s="255"/>
      <c r="FG2239" s="255"/>
      <c r="FH2239" s="255"/>
      <c r="FI2239" s="255"/>
      <c r="FJ2239" s="255"/>
      <c r="FK2239" s="255"/>
      <c r="FL2239" s="255"/>
      <c r="FM2239" s="255"/>
      <c r="FN2239" s="255"/>
      <c r="FO2239" s="255"/>
      <c r="FP2239" s="255"/>
      <c r="FQ2239" s="255"/>
      <c r="FR2239" s="255"/>
      <c r="FS2239" s="255"/>
      <c r="FT2239" s="255"/>
      <c r="FU2239" s="255"/>
      <c r="FV2239" s="255"/>
      <c r="FW2239" s="255"/>
      <c r="FX2239" s="255"/>
      <c r="FY2239" s="255"/>
      <c r="FZ2239" s="255"/>
      <c r="GA2239" s="255"/>
      <c r="GB2239" s="255"/>
      <c r="GC2239" s="255"/>
      <c r="GD2239" s="255"/>
      <c r="GE2239" s="255"/>
      <c r="GF2239" s="255"/>
      <c r="GG2239" s="255"/>
      <c r="GH2239" s="255"/>
      <c r="GI2239" s="255"/>
      <c r="GJ2239" s="255"/>
      <c r="GK2239" s="255"/>
      <c r="GL2239" s="255"/>
      <c r="GM2239" s="255"/>
      <c r="GN2239" s="255"/>
      <c r="GO2239" s="255"/>
      <c r="GP2239" s="255"/>
      <c r="GQ2239" s="255"/>
      <c r="GR2239" s="255"/>
      <c r="GS2239" s="255"/>
      <c r="GT2239" s="255"/>
      <c r="GU2239" s="255"/>
      <c r="GV2239" s="255"/>
      <c r="GW2239" s="255"/>
      <c r="GX2239" s="255"/>
      <c r="GY2239" s="255"/>
      <c r="GZ2239" s="255"/>
      <c r="HA2239" s="255"/>
      <c r="HB2239" s="255"/>
      <c r="HC2239" s="255"/>
      <c r="HD2239" s="255"/>
      <c r="HE2239" s="255"/>
      <c r="HF2239" s="255"/>
      <c r="HG2239" s="255"/>
      <c r="HH2239" s="255"/>
      <c r="HI2239" s="255"/>
      <c r="HJ2239" s="255"/>
      <c r="HK2239" s="255"/>
      <c r="HL2239" s="255"/>
      <c r="HM2239" s="255"/>
      <c r="HN2239" s="255"/>
      <c r="HO2239" s="255"/>
      <c r="HP2239" s="255"/>
      <c r="HQ2239" s="255"/>
      <c r="HR2239" s="255"/>
      <c r="HS2239" s="255"/>
      <c r="HT2239" s="255"/>
      <c r="HU2239" s="255"/>
      <c r="HV2239" s="255"/>
      <c r="HW2239" s="255"/>
      <c r="HX2239" s="255"/>
      <c r="HY2239" s="255"/>
      <c r="HZ2239" s="255"/>
      <c r="IA2239" s="255"/>
      <c r="IB2239" s="255"/>
      <c r="IC2239" s="255"/>
      <c r="ID2239" s="255"/>
      <c r="IE2239" s="255"/>
      <c r="IF2239" s="255"/>
      <c r="IG2239" s="255"/>
      <c r="IH2239" s="255"/>
      <c r="II2239" s="255"/>
      <c r="IJ2239" s="255"/>
      <c r="IK2239" s="255"/>
      <c r="IL2239" s="255"/>
      <c r="IM2239" s="255"/>
      <c r="IN2239" s="255"/>
      <c r="IO2239" s="255"/>
      <c r="IP2239" s="255"/>
      <c r="IQ2239" s="255"/>
      <c r="IR2239" s="255"/>
      <c r="IS2239" s="255"/>
      <c r="IT2239" s="255"/>
      <c r="IU2239" s="255"/>
      <c r="IV2239" s="255"/>
    </row>
    <row r="2240" spans="1:256">
      <c r="A2240" s="16">
        <v>41600.373159722221</v>
      </c>
      <c r="B2240" s="300">
        <v>6</v>
      </c>
      <c r="C2240" s="5">
        <v>0.87</v>
      </c>
      <c r="D2240" s="5">
        <v>0.89</v>
      </c>
      <c r="E2240" s="5">
        <v>0.87</v>
      </c>
      <c r="F2240" s="5">
        <v>0.88500000000000001</v>
      </c>
      <c r="G2240" s="6">
        <v>119309</v>
      </c>
      <c r="H2240" s="113">
        <f t="shared" si="4263"/>
        <v>0.88500000000000001</v>
      </c>
      <c r="I2240" s="19">
        <f t="shared" si="4264"/>
        <v>5.6818181818181872E-3</v>
      </c>
      <c r="J2240" s="8">
        <f t="shared" si="4274"/>
        <v>0.92092995584985393</v>
      </c>
      <c r="K2240" s="8">
        <f t="shared" si="4275"/>
        <v>0.86657004415014638</v>
      </c>
      <c r="L2240" s="8">
        <f t="shared" si="4276"/>
        <v>0.89375000000000016</v>
      </c>
      <c r="M2240" s="19">
        <f t="shared" si="4277"/>
        <v>6.2729968646699344E-2</v>
      </c>
      <c r="N2240" s="19">
        <f t="shared" ref="N2240:N2246" si="4298">IF(A2241&gt;A2240,(M2240-M2239)/M2239, (M2240-M2241)/M2241)</f>
        <v>-3.0136262946975807E-3</v>
      </c>
      <c r="O2240" s="19">
        <f t="shared" ref="O2240:O2246" si="4299">IF(A2241&gt;A2240,(J2240-J2239)/J2239, (J2240-J2241)/J2241)</f>
        <v>-1.2040173072583884E-3</v>
      </c>
      <c r="P2240" s="19">
        <f t="shared" si="4265"/>
        <v>-1.0258085246017362E-3</v>
      </c>
      <c r="Q2240" s="303">
        <v>113</v>
      </c>
      <c r="R2240" s="306">
        <v>105046.18</v>
      </c>
      <c r="S2240" s="66">
        <f t="shared" si="4278"/>
        <v>929.61221238938049</v>
      </c>
      <c r="T2240" t="str">
        <f t="shared" si="4297"/>
        <v/>
      </c>
      <c r="U2240" t="str">
        <f t="shared" si="4297"/>
        <v/>
      </c>
      <c r="V2240" t="str">
        <f t="shared" si="4297"/>
        <v/>
      </c>
      <c r="W2240" t="str">
        <f t="shared" si="4297"/>
        <v/>
      </c>
      <c r="X2240" s="63"/>
      <c r="Y2240" s="219">
        <f t="shared" si="4279"/>
        <v>-1.6043956043956058E-3</v>
      </c>
      <c r="Z2240" s="78">
        <f t="shared" si="4280"/>
        <v>0.88930872717026976</v>
      </c>
      <c r="AA2240" s="78">
        <f t="shared" si="4281"/>
        <v>0.90236468563162264</v>
      </c>
      <c r="AB2240" s="74">
        <f t="shared" si="3009"/>
        <v>2239</v>
      </c>
      <c r="AC2240" s="80">
        <f t="shared" si="4282"/>
        <v>1.1243680714331829E-3</v>
      </c>
      <c r="AD2240" s="79">
        <f t="shared" si="4267"/>
        <v>-1.3055958461352879E-2</v>
      </c>
      <c r="AE2240" s="81">
        <f t="shared" si="4283"/>
        <v>-1.4180326532786062E-2</v>
      </c>
      <c r="AF2240" s="19">
        <f t="shared" si="4284"/>
        <v>-1.4468605287023373E-2</v>
      </c>
      <c r="AG2240" s="93">
        <f t="shared" si="4268"/>
        <v>0.40175179311763576</v>
      </c>
      <c r="AH2240" s="91">
        <f t="shared" si="4285"/>
        <v>-2.1296854788187797E-5</v>
      </c>
      <c r="AI2240" s="96">
        <f t="shared" si="4286"/>
        <v>2233.313300414969</v>
      </c>
      <c r="AJ2240" s="5">
        <f t="shared" si="4269"/>
        <v>5.0000000000000044E-3</v>
      </c>
      <c r="AK2240" s="5">
        <f t="shared" si="4272"/>
        <v>5.0000000000000044E-3</v>
      </c>
      <c r="AL2240" s="5">
        <f t="shared" si="4287"/>
        <v>0</v>
      </c>
      <c r="AM2240" s="95">
        <f t="shared" si="4270"/>
        <v>7.1428571428571496E-3</v>
      </c>
      <c r="AN2240" s="95">
        <f t="shared" si="4288"/>
        <v>-8.2142857142857208E-3</v>
      </c>
      <c r="AO2240" s="78">
        <f t="shared" si="4289"/>
        <v>0.86956521739130443</v>
      </c>
      <c r="AP2240" s="296">
        <f t="shared" si="4290"/>
        <v>46.511627906976749</v>
      </c>
      <c r="AQ2240" s="8"/>
      <c r="AR2240" s="8">
        <f t="shared" si="4291"/>
        <v>0.5</v>
      </c>
      <c r="AS2240" s="114">
        <f t="shared" si="4292"/>
        <v>59654.5</v>
      </c>
      <c r="AT2240" s="103">
        <f t="shared" si="4293"/>
        <v>-0.28296833612505917</v>
      </c>
      <c r="AU2240" s="5">
        <f t="shared" si="4294"/>
        <v>0.88500000000000001</v>
      </c>
      <c r="AV2240" s="93">
        <f t="shared" si="4295"/>
        <v>0.56788833254098348</v>
      </c>
      <c r="AW2240" s="210">
        <f t="shared" si="4296"/>
        <v>2.2988505747126457E-2</v>
      </c>
      <c r="AX2240" s="276">
        <f t="shared" si="4271"/>
        <v>-2.9671124013525996E-3</v>
      </c>
      <c r="AY2240" s="19">
        <f t="shared" si="4262"/>
        <v>0.35995578410217849</v>
      </c>
      <c r="AZ2240" s="255"/>
      <c r="BA2240" s="255"/>
      <c r="BB2240" s="255"/>
      <c r="BC2240" s="255"/>
      <c r="BD2240" s="255"/>
      <c r="BE2240" s="255"/>
      <c r="BF2240" s="255"/>
      <c r="BG2240" s="255"/>
      <c r="BH2240" s="255"/>
      <c r="BI2240" s="255"/>
      <c r="BJ2240" s="255"/>
      <c r="BK2240" s="255"/>
      <c r="BL2240" s="255"/>
      <c r="BM2240" s="255"/>
      <c r="BN2240" s="255"/>
      <c r="BO2240" s="255"/>
      <c r="BP2240" s="255"/>
      <c r="BQ2240" s="255"/>
      <c r="BR2240" s="255"/>
      <c r="BS2240" s="255"/>
      <c r="BT2240" s="255"/>
      <c r="BU2240" s="255"/>
      <c r="BV2240" s="255"/>
      <c r="BW2240" s="255"/>
      <c r="BX2240" s="255"/>
      <c r="BY2240" s="255"/>
      <c r="BZ2240" s="255"/>
      <c r="CA2240" s="255"/>
      <c r="CB2240" s="255"/>
      <c r="CC2240" s="255"/>
      <c r="CD2240" s="255"/>
      <c r="CE2240" s="255"/>
      <c r="CF2240" s="255"/>
      <c r="CG2240" s="255"/>
      <c r="CH2240" s="255"/>
      <c r="CI2240" s="255"/>
      <c r="CJ2240" s="255"/>
      <c r="CK2240" s="255"/>
      <c r="CL2240" s="255"/>
      <c r="CM2240" s="255"/>
      <c r="CN2240" s="255"/>
      <c r="CO2240" s="255"/>
      <c r="CP2240" s="255"/>
      <c r="CQ2240" s="255"/>
      <c r="CR2240" s="255"/>
      <c r="CS2240" s="255"/>
      <c r="CT2240" s="255"/>
      <c r="CU2240" s="255"/>
      <c r="CV2240" s="255"/>
      <c r="CW2240" s="255"/>
      <c r="CX2240" s="255"/>
      <c r="CY2240" s="255"/>
      <c r="CZ2240" s="255"/>
      <c r="DA2240" s="255"/>
      <c r="DB2240" s="255"/>
      <c r="DC2240" s="255"/>
      <c r="DD2240" s="255"/>
      <c r="DE2240" s="255"/>
      <c r="DF2240" s="255"/>
      <c r="DG2240" s="255"/>
      <c r="DH2240" s="255"/>
      <c r="DI2240" s="255"/>
      <c r="DJ2240" s="255"/>
      <c r="DK2240" s="255"/>
      <c r="DL2240" s="255"/>
      <c r="DM2240" s="255"/>
      <c r="DN2240" s="255"/>
      <c r="DO2240" s="255"/>
      <c r="DP2240" s="255"/>
      <c r="DQ2240" s="255"/>
      <c r="DR2240" s="255"/>
      <c r="DS2240" s="255"/>
      <c r="DT2240" s="255"/>
      <c r="DU2240" s="255"/>
      <c r="DV2240" s="255"/>
      <c r="DW2240" s="255"/>
      <c r="DX2240" s="255"/>
      <c r="DY2240" s="255"/>
      <c r="DZ2240" s="255"/>
      <c r="EA2240" s="255"/>
      <c r="EB2240" s="255"/>
      <c r="EC2240" s="255"/>
      <c r="ED2240" s="255"/>
      <c r="EE2240" s="255"/>
      <c r="EF2240" s="255"/>
      <c r="EG2240" s="255"/>
      <c r="EH2240" s="255"/>
      <c r="EI2240" s="255"/>
      <c r="EJ2240" s="255"/>
      <c r="EK2240" s="255"/>
      <c r="EL2240" s="255"/>
      <c r="EM2240" s="255"/>
      <c r="EN2240" s="255"/>
      <c r="EO2240" s="255"/>
      <c r="EP2240" s="255"/>
      <c r="EQ2240" s="255"/>
      <c r="ER2240" s="255"/>
      <c r="ES2240" s="255"/>
      <c r="ET2240" s="255"/>
      <c r="EU2240" s="255"/>
      <c r="EV2240" s="255"/>
      <c r="EW2240" s="255"/>
      <c r="EX2240" s="255"/>
      <c r="EY2240" s="255"/>
      <c r="EZ2240" s="255"/>
      <c r="FA2240" s="255"/>
      <c r="FB2240" s="255"/>
      <c r="FC2240" s="255"/>
      <c r="FD2240" s="255"/>
      <c r="FE2240" s="255"/>
      <c r="FF2240" s="255"/>
      <c r="FG2240" s="255"/>
      <c r="FH2240" s="255"/>
      <c r="FI2240" s="255"/>
      <c r="FJ2240" s="255"/>
      <c r="FK2240" s="255"/>
      <c r="FL2240" s="255"/>
      <c r="FM2240" s="255"/>
      <c r="FN2240" s="255"/>
      <c r="FO2240" s="255"/>
      <c r="FP2240" s="255"/>
      <c r="FQ2240" s="255"/>
      <c r="FR2240" s="255"/>
      <c r="FS2240" s="255"/>
      <c r="FT2240" s="255"/>
      <c r="FU2240" s="255"/>
      <c r="FV2240" s="255"/>
      <c r="FW2240" s="255"/>
      <c r="FX2240" s="255"/>
      <c r="FY2240" s="255"/>
      <c r="FZ2240" s="255"/>
      <c r="GA2240" s="255"/>
      <c r="GB2240" s="255"/>
      <c r="GC2240" s="255"/>
      <c r="GD2240" s="255"/>
      <c r="GE2240" s="255"/>
      <c r="GF2240" s="255"/>
      <c r="GG2240" s="255"/>
      <c r="GH2240" s="255"/>
      <c r="GI2240" s="255"/>
      <c r="GJ2240" s="255"/>
      <c r="GK2240" s="255"/>
      <c r="GL2240" s="255"/>
      <c r="GM2240" s="255"/>
      <c r="GN2240" s="255"/>
      <c r="GO2240" s="255"/>
      <c r="GP2240" s="255"/>
      <c r="GQ2240" s="255"/>
      <c r="GR2240" s="255"/>
      <c r="GS2240" s="255"/>
      <c r="GT2240" s="255"/>
      <c r="GU2240" s="255"/>
      <c r="GV2240" s="255"/>
      <c r="GW2240" s="255"/>
      <c r="GX2240" s="255"/>
      <c r="GY2240" s="255"/>
      <c r="GZ2240" s="255"/>
      <c r="HA2240" s="255"/>
      <c r="HB2240" s="255"/>
      <c r="HC2240" s="255"/>
      <c r="HD2240" s="255"/>
      <c r="HE2240" s="255"/>
      <c r="HF2240" s="255"/>
      <c r="HG2240" s="255"/>
      <c r="HH2240" s="255"/>
      <c r="HI2240" s="255"/>
      <c r="HJ2240" s="255"/>
      <c r="HK2240" s="255"/>
      <c r="HL2240" s="255"/>
      <c r="HM2240" s="255"/>
      <c r="HN2240" s="255"/>
      <c r="HO2240" s="255"/>
      <c r="HP2240" s="255"/>
      <c r="HQ2240" s="255"/>
      <c r="HR2240" s="255"/>
      <c r="HS2240" s="255"/>
      <c r="HT2240" s="255"/>
      <c r="HU2240" s="255"/>
      <c r="HV2240" s="255"/>
      <c r="HW2240" s="255"/>
      <c r="HX2240" s="255"/>
      <c r="HY2240" s="255"/>
      <c r="HZ2240" s="255"/>
      <c r="IA2240" s="255"/>
      <c r="IB2240" s="255"/>
      <c r="IC2240" s="255"/>
      <c r="ID2240" s="255"/>
      <c r="IE2240" s="255"/>
      <c r="IF2240" s="255"/>
      <c r="IG2240" s="255"/>
      <c r="IH2240" s="255"/>
      <c r="II2240" s="255"/>
      <c r="IJ2240" s="255"/>
      <c r="IK2240" s="255"/>
      <c r="IL2240" s="255"/>
      <c r="IM2240" s="255"/>
      <c r="IN2240" s="255"/>
      <c r="IO2240" s="255"/>
      <c r="IP2240" s="255"/>
      <c r="IQ2240" s="255"/>
      <c r="IR2240" s="255"/>
      <c r="IS2240" s="255"/>
      <c r="IT2240" s="255"/>
      <c r="IU2240" s="255"/>
      <c r="IV2240" s="255"/>
    </row>
    <row r="2241" spans="1:256" ht="13">
      <c r="A2241" s="16">
        <v>41604.430833333332</v>
      </c>
      <c r="B2241" s="300">
        <v>3</v>
      </c>
      <c r="C2241" s="5">
        <v>0.89</v>
      </c>
      <c r="D2241" s="5">
        <v>0.89500000000000002</v>
      </c>
      <c r="E2241" s="5">
        <v>0.85</v>
      </c>
      <c r="F2241" s="5">
        <v>0.85</v>
      </c>
      <c r="G2241" s="6">
        <v>429473</v>
      </c>
      <c r="H2241" s="113">
        <f t="shared" ref="H2241:H2246" si="4300">F2241</f>
        <v>0.85</v>
      </c>
      <c r="I2241" s="19">
        <f t="shared" si="4264"/>
        <v>-3.9548022598870095E-2</v>
      </c>
      <c r="J2241" s="8">
        <f t="shared" si="4274"/>
        <v>0.92424621190379297</v>
      </c>
      <c r="K2241" s="8">
        <f t="shared" si="4275"/>
        <v>0.85825378809620723</v>
      </c>
      <c r="L2241" s="8">
        <f t="shared" si="4276"/>
        <v>0.8912500000000001</v>
      </c>
      <c r="M2241" s="19">
        <f t="shared" si="4277"/>
        <v>7.689150309953334E-2</v>
      </c>
      <c r="N2241" s="19">
        <f t="shared" si="4298"/>
        <v>0.22575389017955666</v>
      </c>
      <c r="O2241" s="19">
        <f t="shared" si="4299"/>
        <v>3.6009861910493782E-3</v>
      </c>
      <c r="P2241" s="19">
        <f t="shared" si="4265"/>
        <v>-9.5967499800838213E-3</v>
      </c>
      <c r="Q2241" s="303">
        <v>159</v>
      </c>
      <c r="R2241" s="306">
        <v>372461.61</v>
      </c>
      <c r="S2241" s="66">
        <f t="shared" si="4278"/>
        <v>2342.5258490566039</v>
      </c>
      <c r="T2241" t="str">
        <f t="shared" ref="T2241:W2242" si="4301">IF(C2241&gt;$J2241,"BrokeBandUpper", IF(C2241&lt;$K2241,"BrokeBandLower", ""))</f>
        <v/>
      </c>
      <c r="U2241" t="str">
        <f t="shared" si="4301"/>
        <v/>
      </c>
      <c r="V2241" t="str">
        <f t="shared" si="4301"/>
        <v>BrokeBandLower</v>
      </c>
      <c r="W2241" t="str">
        <f t="shared" si="4301"/>
        <v>BrokeBandLower</v>
      </c>
      <c r="X2241" s="63"/>
      <c r="Y2241" s="310">
        <f t="shared" si="4279"/>
        <v>-2.6703296703296728E-3</v>
      </c>
      <c r="Z2241" s="311">
        <f t="shared" si="4280"/>
        <v>0.88325518318604823</v>
      </c>
      <c r="AA2241" s="311">
        <f t="shared" si="4281"/>
        <v>0.89848969889488262</v>
      </c>
      <c r="AB2241" s="312">
        <f t="shared" si="3009"/>
        <v>2240</v>
      </c>
      <c r="AC2241" s="313">
        <f t="shared" si="4282"/>
        <v>-8.4335134083865851E-4</v>
      </c>
      <c r="AD2241" s="284">
        <f t="shared" ref="AD2241:AD2246" si="4302">Z2241-AA2241</f>
        <v>-1.5234515708834384E-2</v>
      </c>
      <c r="AE2241" s="314">
        <f t="shared" si="4283"/>
        <v>-1.4391164367995726E-2</v>
      </c>
      <c r="AF2241" s="315">
        <f t="shared" si="4284"/>
        <v>-1.6955693234516116E-2</v>
      </c>
      <c r="AG2241" s="315">
        <f t="shared" si="4268"/>
        <v>-1.7500669596244185</v>
      </c>
      <c r="AH2241" s="316">
        <f t="shared" si="4285"/>
        <v>-1.2772204751090275E-4</v>
      </c>
      <c r="AI2241" s="317">
        <f t="shared" si="4286"/>
        <v>2236.5592516370048</v>
      </c>
      <c r="AJ2241" s="318">
        <f t="shared" ref="AJ2241:AJ2246" si="4303">F2241-F2240</f>
        <v>-3.5000000000000031E-2</v>
      </c>
      <c r="AK2241" s="318">
        <f t="shared" si="4272"/>
        <v>0</v>
      </c>
      <c r="AL2241" s="318">
        <f t="shared" si="4287"/>
        <v>-3.5000000000000031E-2</v>
      </c>
      <c r="AM2241" s="319">
        <f t="shared" ref="AM2241:AM2246" si="4304">(AVERAGE(AK2228:AK2241))</f>
        <v>7.1428571428571496E-3</v>
      </c>
      <c r="AN2241" s="319">
        <f t="shared" si="4288"/>
        <v>-1.0357142857142867E-2</v>
      </c>
      <c r="AO2241" s="311">
        <f t="shared" si="4289"/>
        <v>0.68965517241379315</v>
      </c>
      <c r="AP2241" s="285">
        <f t="shared" si="4290"/>
        <v>40.816326530612244</v>
      </c>
      <c r="AQ2241" s="285"/>
      <c r="AR2241" s="285">
        <f t="shared" si="4291"/>
        <v>-1</v>
      </c>
      <c r="AS2241" s="286">
        <f t="shared" si="4292"/>
        <v>-429473</v>
      </c>
      <c r="AT2241" s="103">
        <f t="shared" si="4293"/>
        <v>-0.27845548984437507</v>
      </c>
      <c r="AU2241" s="318">
        <f t="shared" si="4294"/>
        <v>0.85</v>
      </c>
      <c r="AV2241" s="315">
        <f t="shared" si="4295"/>
        <v>-1.1530664865031326</v>
      </c>
      <c r="AW2241" s="320">
        <f t="shared" si="4296"/>
        <v>5.2941176470588283E-2</v>
      </c>
      <c r="AX2241" s="321">
        <f t="shared" ref="AX2241:AX2246" si="4305">SLOPE(M2228:M2241,AB2228:AB2241)</f>
        <v>-1.181320193881231E-3</v>
      </c>
      <c r="AY2241" s="315">
        <f t="shared" ref="AY2241:AY2248" si="4306">IF((AX2241&gt;AX2240),ABS(AX2241-AX2240)/ABS(AX2240),-1*ABS(AX2241-AX2240)/ABS(AX2240))</f>
        <v>0.60186200113527566</v>
      </c>
      <c r="AZ2241" s="255"/>
      <c r="BA2241" s="255"/>
      <c r="BB2241" s="255"/>
      <c r="BC2241" s="255"/>
      <c r="BD2241" s="255"/>
      <c r="BE2241" s="255"/>
      <c r="BF2241" s="255"/>
      <c r="BG2241" s="255"/>
      <c r="BH2241" s="255"/>
      <c r="BI2241" s="255"/>
      <c r="BJ2241" s="255"/>
      <c r="BK2241" s="255"/>
      <c r="BL2241" s="255"/>
      <c r="BM2241" s="255"/>
      <c r="BN2241" s="255"/>
      <c r="BO2241" s="255"/>
      <c r="BP2241" s="255"/>
      <c r="BQ2241" s="255"/>
      <c r="BR2241" s="255"/>
      <c r="BS2241" s="255"/>
      <c r="BT2241" s="255"/>
      <c r="BU2241" s="255"/>
      <c r="BV2241" s="255"/>
      <c r="BW2241" s="255"/>
      <c r="BX2241" s="255"/>
      <c r="BY2241" s="255"/>
      <c r="BZ2241" s="255"/>
      <c r="CA2241" s="255"/>
      <c r="CB2241" s="255"/>
      <c r="CC2241" s="255"/>
      <c r="CD2241" s="255"/>
      <c r="CE2241" s="255"/>
      <c r="CF2241" s="255"/>
      <c r="CG2241" s="255"/>
      <c r="CH2241" s="255"/>
      <c r="CI2241" s="255"/>
      <c r="CJ2241" s="255"/>
      <c r="CK2241" s="255"/>
      <c r="CL2241" s="255"/>
      <c r="CM2241" s="255"/>
      <c r="CN2241" s="255"/>
      <c r="CO2241" s="255"/>
      <c r="CP2241" s="255"/>
      <c r="CQ2241" s="255"/>
      <c r="CR2241" s="255"/>
      <c r="CS2241" s="255"/>
      <c r="CT2241" s="255"/>
      <c r="CU2241" s="255"/>
      <c r="CV2241" s="255"/>
      <c r="CW2241" s="255"/>
      <c r="CX2241" s="255"/>
      <c r="CY2241" s="255"/>
      <c r="CZ2241" s="255"/>
      <c r="DA2241" s="255"/>
      <c r="DB2241" s="255"/>
      <c r="DC2241" s="255"/>
      <c r="DD2241" s="255"/>
      <c r="DE2241" s="255"/>
      <c r="DF2241" s="255"/>
      <c r="DG2241" s="255"/>
      <c r="DH2241" s="255"/>
      <c r="DI2241" s="255"/>
      <c r="DJ2241" s="255"/>
      <c r="DK2241" s="255"/>
      <c r="DL2241" s="255"/>
      <c r="DM2241" s="255"/>
      <c r="DN2241" s="255"/>
      <c r="DO2241" s="255"/>
      <c r="DP2241" s="255"/>
      <c r="DQ2241" s="255"/>
      <c r="DR2241" s="255"/>
      <c r="DS2241" s="255"/>
      <c r="DT2241" s="255"/>
      <c r="DU2241" s="255"/>
      <c r="DV2241" s="255"/>
      <c r="DW2241" s="255"/>
      <c r="DX2241" s="255"/>
      <c r="DY2241" s="255"/>
      <c r="DZ2241" s="255"/>
      <c r="EA2241" s="255"/>
      <c r="EB2241" s="255"/>
      <c r="EC2241" s="255"/>
      <c r="ED2241" s="255"/>
      <c r="EE2241" s="255"/>
      <c r="EF2241" s="255"/>
      <c r="EG2241" s="255"/>
      <c r="EH2241" s="255"/>
      <c r="EI2241" s="255"/>
      <c r="EJ2241" s="255"/>
      <c r="EK2241" s="255"/>
      <c r="EL2241" s="255"/>
      <c r="EM2241" s="255"/>
      <c r="EN2241" s="255"/>
      <c r="EO2241" s="255"/>
      <c r="EP2241" s="255"/>
      <c r="EQ2241" s="255"/>
      <c r="ER2241" s="255"/>
      <c r="ES2241" s="255"/>
      <c r="ET2241" s="255"/>
      <c r="EU2241" s="255"/>
      <c r="EV2241" s="255"/>
      <c r="EW2241" s="255"/>
      <c r="EX2241" s="255"/>
      <c r="EY2241" s="255"/>
      <c r="EZ2241" s="255"/>
      <c r="FA2241" s="255"/>
      <c r="FB2241" s="255"/>
      <c r="FC2241" s="255"/>
      <c r="FD2241" s="255"/>
      <c r="FE2241" s="255"/>
      <c r="FF2241" s="255"/>
      <c r="FG2241" s="255"/>
      <c r="FH2241" s="255"/>
      <c r="FI2241" s="255"/>
      <c r="FJ2241" s="255"/>
      <c r="FK2241" s="255"/>
      <c r="FL2241" s="255"/>
      <c r="FM2241" s="255"/>
      <c r="FN2241" s="255"/>
      <c r="FO2241" s="255"/>
      <c r="FP2241" s="255"/>
      <c r="FQ2241" s="255"/>
      <c r="FR2241" s="255"/>
      <c r="FS2241" s="255"/>
      <c r="FT2241" s="255"/>
      <c r="FU2241" s="255"/>
      <c r="FV2241" s="255"/>
      <c r="FW2241" s="255"/>
      <c r="FX2241" s="255"/>
      <c r="FY2241" s="255"/>
      <c r="FZ2241" s="255"/>
      <c r="GA2241" s="255"/>
      <c r="GB2241" s="255"/>
      <c r="GC2241" s="255"/>
      <c r="GD2241" s="255"/>
      <c r="GE2241" s="255"/>
      <c r="GF2241" s="255"/>
      <c r="GG2241" s="255"/>
      <c r="GH2241" s="255"/>
      <c r="GI2241" s="255"/>
      <c r="GJ2241" s="255"/>
      <c r="GK2241" s="255"/>
      <c r="GL2241" s="255"/>
      <c r="GM2241" s="255"/>
      <c r="GN2241" s="255"/>
      <c r="GO2241" s="255"/>
      <c r="GP2241" s="255"/>
      <c r="GQ2241" s="255"/>
      <c r="GR2241" s="255"/>
      <c r="GS2241" s="255"/>
      <c r="GT2241" s="255"/>
      <c r="GU2241" s="255"/>
      <c r="GV2241" s="255"/>
      <c r="GW2241" s="255"/>
      <c r="GX2241" s="255"/>
      <c r="GY2241" s="255"/>
      <c r="GZ2241" s="255"/>
      <c r="HA2241" s="255"/>
      <c r="HB2241" s="255"/>
      <c r="HC2241" s="255"/>
      <c r="HD2241" s="255"/>
      <c r="HE2241" s="255"/>
      <c r="HF2241" s="255"/>
      <c r="HG2241" s="255"/>
      <c r="HH2241" s="255"/>
      <c r="HI2241" s="255"/>
      <c r="HJ2241" s="255"/>
      <c r="HK2241" s="255"/>
      <c r="HL2241" s="255"/>
      <c r="HM2241" s="255"/>
      <c r="HN2241" s="255"/>
      <c r="HO2241" s="255"/>
      <c r="HP2241" s="255"/>
      <c r="HQ2241" s="255"/>
      <c r="HR2241" s="255"/>
      <c r="HS2241" s="255"/>
      <c r="HT2241" s="255"/>
      <c r="HU2241" s="255"/>
      <c r="HV2241" s="255"/>
      <c r="HW2241" s="255"/>
      <c r="HX2241" s="255"/>
      <c r="HY2241" s="255"/>
      <c r="HZ2241" s="255"/>
      <c r="IA2241" s="255"/>
      <c r="IB2241" s="255"/>
      <c r="IC2241" s="255"/>
      <c r="ID2241" s="255"/>
      <c r="IE2241" s="255"/>
      <c r="IF2241" s="255"/>
      <c r="IG2241" s="255"/>
      <c r="IH2241" s="255"/>
      <c r="II2241" s="255"/>
      <c r="IJ2241" s="255"/>
      <c r="IK2241" s="255"/>
      <c r="IL2241" s="255"/>
      <c r="IM2241" s="255"/>
      <c r="IN2241" s="255"/>
      <c r="IO2241" s="255"/>
      <c r="IP2241" s="255"/>
      <c r="IQ2241" s="255"/>
      <c r="IR2241" s="255"/>
      <c r="IS2241" s="255"/>
      <c r="IT2241" s="255"/>
      <c r="IU2241" s="255"/>
      <c r="IV2241" s="255"/>
    </row>
    <row r="2242" spans="1:256">
      <c r="A2242" s="16">
        <v>41605.360324074078</v>
      </c>
      <c r="B2242" s="300">
        <v>4</v>
      </c>
      <c r="C2242" s="5">
        <v>0.875</v>
      </c>
      <c r="D2242" s="5">
        <v>0.89</v>
      </c>
      <c r="E2242" s="5">
        <v>0.85</v>
      </c>
      <c r="F2242" s="5">
        <v>0.85</v>
      </c>
      <c r="G2242" s="6">
        <v>153882</v>
      </c>
      <c r="H2242" s="113">
        <f t="shared" si="4300"/>
        <v>0.85</v>
      </c>
      <c r="I2242" s="19">
        <f t="shared" ref="I2242:I2248" si="4307">IF(A2243&gt;A2242,(H2242-H2241)/H2241, (H2242-H2243)/H2243)</f>
        <v>0</v>
      </c>
      <c r="J2242" s="8">
        <f t="shared" si="4274"/>
        <v>0.92683656674930581</v>
      </c>
      <c r="K2242" s="8">
        <f t="shared" si="4275"/>
        <v>0.8516634332506946</v>
      </c>
      <c r="L2242" s="8">
        <f t="shared" si="4276"/>
        <v>0.88925000000000021</v>
      </c>
      <c r="M2242" s="19">
        <f t="shared" si="4277"/>
        <v>8.8266245283873002E-2</v>
      </c>
      <c r="N2242" s="19">
        <f t="shared" si="4298"/>
        <v>0.14793236867297885</v>
      </c>
      <c r="O2242" s="19">
        <f t="shared" si="4299"/>
        <v>2.8026675274948052E-3</v>
      </c>
      <c r="P2242" s="19">
        <f t="shared" ref="P2242:P2248" si="4308">IF(A2243&gt;A2242,(K2242-K2241)/K2241, (K2242-K2243)/K2243)</f>
        <v>-7.6787949402838751E-3</v>
      </c>
      <c r="Q2242" s="303">
        <v>177</v>
      </c>
      <c r="R2242" s="306">
        <v>135053.73699999999</v>
      </c>
      <c r="S2242" s="66">
        <f t="shared" si="4278"/>
        <v>763.01546327683616</v>
      </c>
      <c r="T2242" t="str">
        <f t="shared" si="4301"/>
        <v/>
      </c>
      <c r="U2242" t="str">
        <f t="shared" si="4301"/>
        <v/>
      </c>
      <c r="V2242" t="str">
        <f t="shared" si="4301"/>
        <v>BrokeBandLower</v>
      </c>
      <c r="W2242" t="str">
        <f t="shared" si="4301"/>
        <v>BrokeBandLower</v>
      </c>
      <c r="X2242" s="63"/>
      <c r="Y2242" s="219">
        <f t="shared" si="4279"/>
        <v>-2.8791208791208818E-3</v>
      </c>
      <c r="Z2242" s="78">
        <f t="shared" si="4280"/>
        <v>0.87813388497539679</v>
      </c>
      <c r="AA2242" s="78">
        <f t="shared" si="4281"/>
        <v>0.89490146117666125</v>
      </c>
      <c r="AB2242" s="74">
        <f t="shared" si="3009"/>
        <v>2241</v>
      </c>
      <c r="AC2242" s="80">
        <f t="shared" si="4282"/>
        <v>-1.9011294666149842E-3</v>
      </c>
      <c r="AD2242" s="79">
        <f t="shared" si="4302"/>
        <v>-1.6767576201264456E-2</v>
      </c>
      <c r="AE2242" s="81">
        <f t="shared" si="4283"/>
        <v>-1.4866446734649472E-2</v>
      </c>
      <c r="AF2242" s="19">
        <f t="shared" si="4284"/>
        <v>-1.8736784918439633E-2</v>
      </c>
      <c r="AG2242" s="93">
        <f t="shared" ref="AG2242:AG2248" si="4309">IF(A2243&gt;A2242,(AC2242-AC2241)/AC2241, (AC2242-AC2243)/AC2243)</f>
        <v>1.254255580745782</v>
      </c>
      <c r="AH2242" s="91">
        <f t="shared" si="4285"/>
        <v>-2.0487149953823852E-4</v>
      </c>
      <c r="AI2242" s="96">
        <f t="shared" si="4286"/>
        <v>2236.8388450905159</v>
      </c>
      <c r="AJ2242" s="5">
        <f t="shared" si="4303"/>
        <v>0</v>
      </c>
      <c r="AK2242" s="5">
        <f t="shared" si="4272"/>
        <v>0</v>
      </c>
      <c r="AL2242" s="5">
        <f t="shared" si="4287"/>
        <v>0</v>
      </c>
      <c r="AM2242" s="95">
        <f t="shared" si="4304"/>
        <v>5.7142857142857195E-3</v>
      </c>
      <c r="AN2242" s="95">
        <f t="shared" si="4288"/>
        <v>-1.0357142857142867E-2</v>
      </c>
      <c r="AO2242" s="78">
        <f t="shared" si="4289"/>
        <v>0.55172413793103448</v>
      </c>
      <c r="AP2242" s="296">
        <f t="shared" si="4290"/>
        <v>35.555555555555557</v>
      </c>
      <c r="AQ2242" s="8"/>
      <c r="AR2242" s="8">
        <f t="shared" si="4291"/>
        <v>-1</v>
      </c>
      <c r="AS2242" s="114">
        <f t="shared" si="4292"/>
        <v>-153882</v>
      </c>
      <c r="AT2242" s="103">
        <f t="shared" si="4293"/>
        <v>-0.32235199251971741</v>
      </c>
      <c r="AU2242" s="5">
        <f t="shared" si="4294"/>
        <v>0.85</v>
      </c>
      <c r="AV2242" s="93">
        <f t="shared" si="4295"/>
        <v>-1.1394131211637633</v>
      </c>
      <c r="AW2242" s="210">
        <f t="shared" si="4296"/>
        <v>4.7058823529411806E-2</v>
      </c>
      <c r="AX2242" s="276">
        <f t="shared" si="4305"/>
        <v>5.6537322915192778E-4</v>
      </c>
      <c r="AY2242" s="19">
        <f t="shared" si="4306"/>
        <v>1.4785943997912983</v>
      </c>
      <c r="AZ2242" s="255"/>
      <c r="BA2242" s="255"/>
      <c r="BB2242" s="255"/>
      <c r="BC2242" s="255"/>
      <c r="BD2242" s="255"/>
      <c r="BE2242" s="255"/>
      <c r="BF2242" s="255"/>
      <c r="BG2242" s="255"/>
      <c r="BH2242" s="255"/>
      <c r="BI2242" s="255"/>
      <c r="BJ2242" s="255"/>
      <c r="BK2242" s="255"/>
      <c r="BL2242" s="255"/>
      <c r="BM2242" s="255"/>
      <c r="BN2242" s="255"/>
      <c r="BO2242" s="255"/>
      <c r="BP2242" s="255"/>
      <c r="BQ2242" s="255"/>
      <c r="BR2242" s="255"/>
      <c r="BS2242" s="255"/>
      <c r="BT2242" s="255"/>
      <c r="BU2242" s="255"/>
      <c r="BV2242" s="255"/>
      <c r="BW2242" s="255"/>
      <c r="BX2242" s="255"/>
      <c r="BY2242" s="255"/>
      <c r="BZ2242" s="255"/>
      <c r="CA2242" s="255"/>
      <c r="CB2242" s="255"/>
      <c r="CC2242" s="255"/>
      <c r="CD2242" s="255"/>
      <c r="CE2242" s="255"/>
      <c r="CF2242" s="255"/>
      <c r="CG2242" s="255"/>
      <c r="CH2242" s="255"/>
      <c r="CI2242" s="255"/>
      <c r="CJ2242" s="255"/>
      <c r="CK2242" s="255"/>
      <c r="CL2242" s="255"/>
      <c r="CM2242" s="255"/>
      <c r="CN2242" s="255"/>
      <c r="CO2242" s="255"/>
      <c r="CP2242" s="255"/>
      <c r="CQ2242" s="255"/>
      <c r="CR2242" s="255"/>
      <c r="CS2242" s="255"/>
      <c r="CT2242" s="255"/>
      <c r="CU2242" s="255"/>
      <c r="CV2242" s="255"/>
      <c r="CW2242" s="255"/>
      <c r="CX2242" s="255"/>
      <c r="CY2242" s="255"/>
      <c r="CZ2242" s="255"/>
      <c r="DA2242" s="255"/>
      <c r="DB2242" s="255"/>
      <c r="DC2242" s="255"/>
      <c r="DD2242" s="255"/>
      <c r="DE2242" s="255"/>
      <c r="DF2242" s="255"/>
      <c r="DG2242" s="255"/>
      <c r="DH2242" s="255"/>
      <c r="DI2242" s="255"/>
      <c r="DJ2242" s="255"/>
      <c r="DK2242" s="255"/>
      <c r="DL2242" s="255"/>
      <c r="DM2242" s="255"/>
      <c r="DN2242" s="255"/>
      <c r="DO2242" s="255"/>
      <c r="DP2242" s="255"/>
      <c r="DQ2242" s="255"/>
      <c r="DR2242" s="255"/>
      <c r="DS2242" s="255"/>
      <c r="DT2242" s="255"/>
      <c r="DU2242" s="255"/>
      <c r="DV2242" s="255"/>
      <c r="DW2242" s="255"/>
      <c r="DX2242" s="255"/>
      <c r="DY2242" s="255"/>
      <c r="DZ2242" s="255"/>
      <c r="EA2242" s="255"/>
      <c r="EB2242" s="255"/>
      <c r="EC2242" s="255"/>
      <c r="ED2242" s="255"/>
      <c r="EE2242" s="255"/>
      <c r="EF2242" s="255"/>
      <c r="EG2242" s="255"/>
      <c r="EH2242" s="255"/>
      <c r="EI2242" s="255"/>
      <c r="EJ2242" s="255"/>
      <c r="EK2242" s="255"/>
      <c r="EL2242" s="255"/>
      <c r="EM2242" s="255"/>
      <c r="EN2242" s="255"/>
      <c r="EO2242" s="255"/>
      <c r="EP2242" s="255"/>
      <c r="EQ2242" s="255"/>
      <c r="ER2242" s="255"/>
      <c r="ES2242" s="255"/>
      <c r="ET2242" s="255"/>
      <c r="EU2242" s="255"/>
      <c r="EV2242" s="255"/>
      <c r="EW2242" s="255"/>
      <c r="EX2242" s="255"/>
      <c r="EY2242" s="255"/>
      <c r="EZ2242" s="255"/>
      <c r="FA2242" s="255"/>
      <c r="FB2242" s="255"/>
      <c r="FC2242" s="255"/>
      <c r="FD2242" s="255"/>
      <c r="FE2242" s="255"/>
      <c r="FF2242" s="255"/>
      <c r="FG2242" s="255"/>
      <c r="FH2242" s="255"/>
      <c r="FI2242" s="255"/>
      <c r="FJ2242" s="255"/>
      <c r="FK2242" s="255"/>
      <c r="FL2242" s="255"/>
      <c r="FM2242" s="255"/>
      <c r="FN2242" s="255"/>
      <c r="FO2242" s="255"/>
      <c r="FP2242" s="255"/>
      <c r="FQ2242" s="255"/>
      <c r="FR2242" s="255"/>
      <c r="FS2242" s="255"/>
      <c r="FT2242" s="255"/>
      <c r="FU2242" s="255"/>
      <c r="FV2242" s="255"/>
      <c r="FW2242" s="255"/>
      <c r="FX2242" s="255"/>
      <c r="FY2242" s="255"/>
      <c r="FZ2242" s="255"/>
      <c r="GA2242" s="255"/>
      <c r="GB2242" s="255"/>
      <c r="GC2242" s="255"/>
      <c r="GD2242" s="255"/>
      <c r="GE2242" s="255"/>
      <c r="GF2242" s="255"/>
      <c r="GG2242" s="255"/>
      <c r="GH2242" s="255"/>
      <c r="GI2242" s="255"/>
      <c r="GJ2242" s="255"/>
      <c r="GK2242" s="255"/>
      <c r="GL2242" s="255"/>
      <c r="GM2242" s="255"/>
      <c r="GN2242" s="255"/>
      <c r="GO2242" s="255"/>
      <c r="GP2242" s="255"/>
      <c r="GQ2242" s="255"/>
      <c r="GR2242" s="255"/>
      <c r="GS2242" s="255"/>
      <c r="GT2242" s="255"/>
      <c r="GU2242" s="255"/>
      <c r="GV2242" s="255"/>
      <c r="GW2242" s="255"/>
      <c r="GX2242" s="255"/>
      <c r="GY2242" s="255"/>
      <c r="GZ2242" s="255"/>
      <c r="HA2242" s="255"/>
      <c r="HB2242" s="255"/>
      <c r="HC2242" s="255"/>
      <c r="HD2242" s="255"/>
      <c r="HE2242" s="255"/>
      <c r="HF2242" s="255"/>
      <c r="HG2242" s="255"/>
      <c r="HH2242" s="255"/>
      <c r="HI2242" s="255"/>
      <c r="HJ2242" s="255"/>
      <c r="HK2242" s="255"/>
      <c r="HL2242" s="255"/>
      <c r="HM2242" s="255"/>
      <c r="HN2242" s="255"/>
      <c r="HO2242" s="255"/>
      <c r="HP2242" s="255"/>
      <c r="HQ2242" s="255"/>
      <c r="HR2242" s="255"/>
      <c r="HS2242" s="255"/>
      <c r="HT2242" s="255"/>
      <c r="HU2242" s="255"/>
      <c r="HV2242" s="255"/>
      <c r="HW2242" s="255"/>
      <c r="HX2242" s="255"/>
      <c r="HY2242" s="255"/>
      <c r="HZ2242" s="255"/>
      <c r="IA2242" s="255"/>
      <c r="IB2242" s="255"/>
      <c r="IC2242" s="255"/>
      <c r="ID2242" s="255"/>
      <c r="IE2242" s="255"/>
      <c r="IF2242" s="255"/>
      <c r="IG2242" s="255"/>
      <c r="IH2242" s="255"/>
      <c r="II2242" s="255"/>
      <c r="IJ2242" s="255"/>
      <c r="IK2242" s="255"/>
      <c r="IL2242" s="255"/>
      <c r="IM2242" s="255"/>
      <c r="IN2242" s="255"/>
      <c r="IO2242" s="255"/>
      <c r="IP2242" s="255"/>
      <c r="IQ2242" s="255"/>
      <c r="IR2242" s="255"/>
      <c r="IS2242" s="255"/>
      <c r="IT2242" s="255"/>
      <c r="IU2242" s="255"/>
      <c r="IV2242" s="255"/>
    </row>
    <row r="2243" spans="1:256" ht="13">
      <c r="A2243" s="16">
        <v>41610.442384259259</v>
      </c>
      <c r="B2243" s="300">
        <v>2</v>
      </c>
      <c r="C2243" s="5">
        <v>0.82</v>
      </c>
      <c r="D2243" s="5">
        <v>0.88</v>
      </c>
      <c r="E2243" s="5">
        <v>0.82</v>
      </c>
      <c r="F2243" s="5">
        <v>0.84499999999999997</v>
      </c>
      <c r="G2243" s="6">
        <v>175542</v>
      </c>
      <c r="H2243" s="113">
        <f t="shared" si="4300"/>
        <v>0.84499999999999997</v>
      </c>
      <c r="I2243" s="19">
        <f t="shared" si="4307"/>
        <v>-5.8823529411764757E-3</v>
      </c>
      <c r="J2243" s="8">
        <f t="shared" si="4274"/>
        <v>0.92603337125911889</v>
      </c>
      <c r="K2243" s="8">
        <f t="shared" si="4275"/>
        <v>0.84546662874088119</v>
      </c>
      <c r="L2243" s="8">
        <f t="shared" si="4276"/>
        <v>0.88575000000000004</v>
      </c>
      <c r="M2243" s="19">
        <f t="shared" si="4277"/>
        <v>9.5292634598981685E-2</v>
      </c>
      <c r="N2243" s="19">
        <f t="shared" si="4298"/>
        <v>7.9604488584635244E-2</v>
      </c>
      <c r="O2243" s="19">
        <f t="shared" si="4299"/>
        <v>-8.6659883630182304E-4</v>
      </c>
      <c r="P2243" s="19">
        <f t="shared" si="4308"/>
        <v>-7.2761190252832305E-3</v>
      </c>
      <c r="Q2243" s="303">
        <v>78</v>
      </c>
      <c r="R2243" s="306">
        <v>149513.82999999999</v>
      </c>
      <c r="S2243" s="66">
        <f t="shared" si="4278"/>
        <v>1916.8439743589743</v>
      </c>
      <c r="T2243" t="str">
        <f t="shared" ref="T2243:W2244" si="4310">IF(C2243&gt;$J2243,"BrokeBandUpper", IF(C2243&lt;$K2243,"BrokeBandLower", ""))</f>
        <v>BrokeBandLower</v>
      </c>
      <c r="U2243" t="str">
        <f t="shared" si="4310"/>
        <v/>
      </c>
      <c r="V2243" t="str">
        <f t="shared" si="4310"/>
        <v>BrokeBandLower</v>
      </c>
      <c r="W2243" t="str">
        <f t="shared" si="4310"/>
        <v>BrokeBandLower</v>
      </c>
      <c r="X2243" s="63"/>
      <c r="Y2243" s="310">
        <f t="shared" si="4279"/>
        <v>-3.4395604395604422E-3</v>
      </c>
      <c r="Z2243" s="311">
        <f t="shared" si="4280"/>
        <v>0.87303126668918574</v>
      </c>
      <c r="AA2243" s="311">
        <f t="shared" si="4281"/>
        <v>0.89120875304958835</v>
      </c>
      <c r="AB2243" s="312">
        <f t="shared" si="3009"/>
        <v>2242</v>
      </c>
      <c r="AC2243" s="313">
        <f t="shared" si="4282"/>
        <v>-2.648831700602516E-3</v>
      </c>
      <c r="AD2243" s="284">
        <f t="shared" si="4302"/>
        <v>-1.8177486360402617E-2</v>
      </c>
      <c r="AE2243" s="314">
        <f t="shared" si="4283"/>
        <v>-1.5528654659800101E-2</v>
      </c>
      <c r="AF2243" s="315">
        <f t="shared" si="4284"/>
        <v>-2.039644056255268E-2</v>
      </c>
      <c r="AG2243" s="315">
        <f t="shared" si="4309"/>
        <v>0.39329369573069489</v>
      </c>
      <c r="AH2243" s="316">
        <f t="shared" si="4285"/>
        <v>-2.8166637231745521E-4</v>
      </c>
      <c r="AI2243" s="317">
        <f t="shared" si="4286"/>
        <v>2237.0395062475504</v>
      </c>
      <c r="AJ2243" s="318">
        <f t="shared" si="4303"/>
        <v>-5.0000000000000044E-3</v>
      </c>
      <c r="AK2243" s="318">
        <f t="shared" si="4272"/>
        <v>0</v>
      </c>
      <c r="AL2243" s="318">
        <f t="shared" si="4287"/>
        <v>-5.0000000000000044E-3</v>
      </c>
      <c r="AM2243" s="319">
        <f t="shared" si="4304"/>
        <v>5.7142857142857195E-3</v>
      </c>
      <c r="AN2243" s="319">
        <f t="shared" si="4288"/>
        <v>-9.6428571428571509E-3</v>
      </c>
      <c r="AO2243" s="311">
        <f t="shared" si="4289"/>
        <v>0.59259259259259267</v>
      </c>
      <c r="AP2243" s="285">
        <f t="shared" si="4290"/>
        <v>37.209302325581397</v>
      </c>
      <c r="AQ2243" s="285"/>
      <c r="AR2243" s="285">
        <f t="shared" si="4291"/>
        <v>-0.16666666666666666</v>
      </c>
      <c r="AS2243" s="286">
        <f t="shared" si="4292"/>
        <v>-29257</v>
      </c>
      <c r="AT2243" s="103">
        <f t="shared" si="4293"/>
        <v>-0.38824687730664059</v>
      </c>
      <c r="AU2243" s="318">
        <f t="shared" si="4294"/>
        <v>0.84499999999999997</v>
      </c>
      <c r="AV2243" s="315">
        <f t="shared" si="4295"/>
        <v>-0.19568089453664589</v>
      </c>
      <c r="AW2243" s="320">
        <f t="shared" si="4296"/>
        <v>7.3170731707317138E-2</v>
      </c>
      <c r="AX2243" s="321">
        <f t="shared" si="4305"/>
        <v>1.9980564341087487E-3</v>
      </c>
      <c r="AY2243" s="315">
        <f t="shared" si="4306"/>
        <v>2.5340485383538183</v>
      </c>
      <c r="AZ2243" s="255"/>
      <c r="BA2243" s="255"/>
      <c r="BB2243" s="255"/>
      <c r="BC2243" s="255"/>
      <c r="BD2243" s="255"/>
      <c r="BE2243" s="255"/>
      <c r="BF2243" s="255"/>
      <c r="BG2243" s="255"/>
      <c r="BH2243" s="255"/>
      <c r="BI2243" s="255"/>
      <c r="BJ2243" s="255"/>
      <c r="BK2243" s="255"/>
      <c r="BL2243" s="255"/>
      <c r="BM2243" s="255"/>
      <c r="BN2243" s="255"/>
      <c r="BO2243" s="255"/>
      <c r="BP2243" s="255"/>
      <c r="BQ2243" s="255"/>
      <c r="BR2243" s="255"/>
      <c r="BS2243" s="255"/>
      <c r="BT2243" s="255"/>
      <c r="BU2243" s="255"/>
      <c r="BV2243" s="255"/>
      <c r="BW2243" s="255"/>
      <c r="BX2243" s="255"/>
      <c r="BY2243" s="255"/>
      <c r="BZ2243" s="255"/>
      <c r="CA2243" s="255"/>
      <c r="CB2243" s="255"/>
      <c r="CC2243" s="255"/>
      <c r="CD2243" s="255"/>
      <c r="CE2243" s="255"/>
      <c r="CF2243" s="255"/>
      <c r="CG2243" s="255"/>
      <c r="CH2243" s="255"/>
      <c r="CI2243" s="255"/>
      <c r="CJ2243" s="255"/>
      <c r="CK2243" s="255"/>
      <c r="CL2243" s="255"/>
      <c r="CM2243" s="255"/>
      <c r="CN2243" s="255"/>
      <c r="CO2243" s="255"/>
      <c r="CP2243" s="255"/>
      <c r="CQ2243" s="255"/>
      <c r="CR2243" s="255"/>
      <c r="CS2243" s="255"/>
      <c r="CT2243" s="255"/>
      <c r="CU2243" s="255"/>
      <c r="CV2243" s="255"/>
      <c r="CW2243" s="255"/>
      <c r="CX2243" s="255"/>
      <c r="CY2243" s="255"/>
      <c r="CZ2243" s="255"/>
      <c r="DA2243" s="255"/>
      <c r="DB2243" s="255"/>
      <c r="DC2243" s="255"/>
      <c r="DD2243" s="255"/>
      <c r="DE2243" s="255"/>
      <c r="DF2243" s="255"/>
      <c r="DG2243" s="255"/>
      <c r="DH2243" s="255"/>
      <c r="DI2243" s="255"/>
      <c r="DJ2243" s="255"/>
      <c r="DK2243" s="255"/>
      <c r="DL2243" s="255"/>
      <c r="DM2243" s="255"/>
      <c r="DN2243" s="255"/>
      <c r="DO2243" s="255"/>
      <c r="DP2243" s="255"/>
      <c r="DQ2243" s="255"/>
      <c r="DR2243" s="255"/>
      <c r="DS2243" s="255"/>
      <c r="DT2243" s="255"/>
      <c r="DU2243" s="255"/>
      <c r="DV2243" s="255"/>
      <c r="DW2243" s="255"/>
      <c r="DX2243" s="255"/>
      <c r="DY2243" s="255"/>
      <c r="DZ2243" s="255"/>
      <c r="EA2243" s="255"/>
      <c r="EB2243" s="255"/>
      <c r="EC2243" s="255"/>
      <c r="ED2243" s="255"/>
      <c r="EE2243" s="255"/>
      <c r="EF2243" s="255"/>
      <c r="EG2243" s="255"/>
      <c r="EH2243" s="255"/>
      <c r="EI2243" s="255"/>
      <c r="EJ2243" s="255"/>
      <c r="EK2243" s="255"/>
      <c r="EL2243" s="255"/>
      <c r="EM2243" s="255"/>
      <c r="EN2243" s="255"/>
      <c r="EO2243" s="255"/>
      <c r="EP2243" s="255"/>
      <c r="EQ2243" s="255"/>
      <c r="ER2243" s="255"/>
      <c r="ES2243" s="255"/>
      <c r="ET2243" s="255"/>
      <c r="EU2243" s="255"/>
      <c r="EV2243" s="255"/>
      <c r="EW2243" s="255"/>
      <c r="EX2243" s="255"/>
      <c r="EY2243" s="255"/>
      <c r="EZ2243" s="255"/>
      <c r="FA2243" s="255"/>
      <c r="FB2243" s="255"/>
      <c r="FC2243" s="255"/>
      <c r="FD2243" s="255"/>
      <c r="FE2243" s="255"/>
      <c r="FF2243" s="255"/>
      <c r="FG2243" s="255"/>
      <c r="FH2243" s="255"/>
      <c r="FI2243" s="255"/>
      <c r="FJ2243" s="255"/>
      <c r="FK2243" s="255"/>
      <c r="FL2243" s="255"/>
      <c r="FM2243" s="255"/>
      <c r="FN2243" s="255"/>
      <c r="FO2243" s="255"/>
      <c r="FP2243" s="255"/>
      <c r="FQ2243" s="255"/>
      <c r="FR2243" s="255"/>
      <c r="FS2243" s="255"/>
      <c r="FT2243" s="255"/>
      <c r="FU2243" s="255"/>
      <c r="FV2243" s="255"/>
      <c r="FW2243" s="255"/>
      <c r="FX2243" s="255"/>
      <c r="FY2243" s="255"/>
      <c r="FZ2243" s="255"/>
      <c r="GA2243" s="255"/>
      <c r="GB2243" s="255"/>
      <c r="GC2243" s="255"/>
      <c r="GD2243" s="255"/>
      <c r="GE2243" s="255"/>
      <c r="GF2243" s="255"/>
      <c r="GG2243" s="255"/>
      <c r="GH2243" s="255"/>
      <c r="GI2243" s="255"/>
      <c r="GJ2243" s="255"/>
      <c r="GK2243" s="255"/>
      <c r="GL2243" s="255"/>
      <c r="GM2243" s="255"/>
      <c r="GN2243" s="255"/>
      <c r="GO2243" s="255"/>
      <c r="GP2243" s="255"/>
      <c r="GQ2243" s="255"/>
      <c r="GR2243" s="255"/>
      <c r="GS2243" s="255"/>
      <c r="GT2243" s="255"/>
      <c r="GU2243" s="255"/>
      <c r="GV2243" s="255"/>
      <c r="GW2243" s="255"/>
      <c r="GX2243" s="255"/>
      <c r="GY2243" s="255"/>
      <c r="GZ2243" s="255"/>
      <c r="HA2243" s="255"/>
      <c r="HB2243" s="255"/>
      <c r="HC2243" s="255"/>
      <c r="HD2243" s="255"/>
      <c r="HE2243" s="255"/>
      <c r="HF2243" s="255"/>
      <c r="HG2243" s="255"/>
      <c r="HH2243" s="255"/>
      <c r="HI2243" s="255"/>
      <c r="HJ2243" s="255"/>
      <c r="HK2243" s="255"/>
      <c r="HL2243" s="255"/>
      <c r="HM2243" s="255"/>
      <c r="HN2243" s="255"/>
      <c r="HO2243" s="255"/>
      <c r="HP2243" s="255"/>
      <c r="HQ2243" s="255"/>
      <c r="HR2243" s="255"/>
      <c r="HS2243" s="255"/>
      <c r="HT2243" s="255"/>
      <c r="HU2243" s="255"/>
      <c r="HV2243" s="255"/>
      <c r="HW2243" s="255"/>
      <c r="HX2243" s="255"/>
      <c r="HY2243" s="255"/>
      <c r="HZ2243" s="255"/>
      <c r="IA2243" s="255"/>
      <c r="IB2243" s="255"/>
      <c r="IC2243" s="255"/>
      <c r="ID2243" s="255"/>
      <c r="IE2243" s="255"/>
      <c r="IF2243" s="255"/>
      <c r="IG2243" s="255"/>
      <c r="IH2243" s="255"/>
      <c r="II2243" s="255"/>
      <c r="IJ2243" s="255"/>
      <c r="IK2243" s="255"/>
      <c r="IL2243" s="255"/>
      <c r="IM2243" s="255"/>
      <c r="IN2243" s="255"/>
      <c r="IO2243" s="255"/>
      <c r="IP2243" s="255"/>
      <c r="IQ2243" s="255"/>
      <c r="IR2243" s="255"/>
      <c r="IS2243" s="255"/>
      <c r="IT2243" s="255"/>
      <c r="IU2243" s="255"/>
      <c r="IV2243" s="255"/>
    </row>
    <row r="2244" spans="1:256">
      <c r="A2244" s="16">
        <v>41611.365729166668</v>
      </c>
      <c r="B2244" s="300">
        <v>3</v>
      </c>
      <c r="C2244" s="5">
        <v>0.85</v>
      </c>
      <c r="D2244" s="5">
        <v>0.86499999999999999</v>
      </c>
      <c r="E2244" s="5">
        <v>0.81499999999999995</v>
      </c>
      <c r="F2244" s="5">
        <v>0.82499999999999996</v>
      </c>
      <c r="G2244" s="6">
        <v>210938</v>
      </c>
      <c r="H2244" s="113">
        <f t="shared" si="4300"/>
        <v>0.82499999999999996</v>
      </c>
      <c r="I2244" s="19">
        <f t="shared" si="4307"/>
        <v>-2.3668639053254458E-2</v>
      </c>
      <c r="J2244" s="8">
        <f t="shared" ref="J2244:J2249" si="4311">(L2244)+2*STDEVPA(H2225:H2244)</f>
        <v>0.9306144468948776</v>
      </c>
      <c r="K2244" s="8">
        <f t="shared" ref="K2244:K2249" si="4312">(L2244)-(2*STDEVPA(H2225:H2244))</f>
        <v>0.8343855531051223</v>
      </c>
      <c r="L2244" s="8">
        <f t="shared" ref="L2244:L2249" si="4313">AVERAGE(H2225:H2244)</f>
        <v>0.88249999999999995</v>
      </c>
      <c r="M2244" s="19">
        <f t="shared" ref="M2244:M2249" si="4314">(J2244-K2244)/K2244</f>
        <v>0.11532905073876758</v>
      </c>
      <c r="N2244" s="19">
        <f t="shared" si="4298"/>
        <v>0.21026196016202919</v>
      </c>
      <c r="O2244" s="19">
        <f t="shared" si="4299"/>
        <v>4.9469876334260693E-3</v>
      </c>
      <c r="P2244" s="19">
        <f t="shared" si="4308"/>
        <v>-1.3106461283115902E-2</v>
      </c>
      <c r="Q2244" s="303">
        <v>138</v>
      </c>
      <c r="R2244" s="306">
        <v>177083.25599999999</v>
      </c>
      <c r="S2244" s="66">
        <f t="shared" ref="S2244:S2249" si="4315">R2244/Q2244</f>
        <v>1283.212</v>
      </c>
      <c r="T2244" t="str">
        <f t="shared" si="4310"/>
        <v/>
      </c>
      <c r="U2244" t="str">
        <f t="shared" si="4310"/>
        <v/>
      </c>
      <c r="V2244" t="str">
        <f t="shared" si="4310"/>
        <v>BrokeBandLower</v>
      </c>
      <c r="W2244" t="str">
        <f t="shared" si="4310"/>
        <v>BrokeBandLower</v>
      </c>
      <c r="X2244" s="63"/>
      <c r="Y2244" s="219">
        <f t="shared" ref="Y2244:Y2249" si="4316">SLOPE(H2231:H2244,AB2231:AB2244)</f>
        <v>-4.9890109890109941E-3</v>
      </c>
      <c r="Z2244" s="78">
        <f t="shared" ref="Z2244:Z2249" si="4317">Z2243+(0.154*(F2244-Z2243))</f>
        <v>0.86563445161905117</v>
      </c>
      <c r="AA2244" s="78">
        <f t="shared" ref="AA2244:AA2249" si="4318">AA2243+(0.074*(F2244-AA2243))</f>
        <v>0.88630930532391883</v>
      </c>
      <c r="AB2244" s="74">
        <f t="shared" si="3009"/>
        <v>2243</v>
      </c>
      <c r="AC2244" s="80">
        <f t="shared" ref="AC2244:AC2249" si="4319">AD2244-AE2244</f>
        <v>-4.1169592360540443E-3</v>
      </c>
      <c r="AD2244" s="79">
        <f t="shared" si="4302"/>
        <v>-2.0674853704867657E-2</v>
      </c>
      <c r="AE2244" s="81">
        <f t="shared" ref="AE2244:AE2249" si="4320">AE2243+(0.2*(AD2244-AE2243))</f>
        <v>-1.6557894468813613E-2</v>
      </c>
      <c r="AF2244" s="19">
        <f t="shared" ref="AF2244:AF2249" si="4321">AD2244/AA2244</f>
        <v>-2.3326905833750255E-2</v>
      </c>
      <c r="AG2244" s="93">
        <f t="shared" si="4309"/>
        <v>0.55425474374894446</v>
      </c>
      <c r="AH2244" s="91">
        <f t="shared" ref="AH2244:AH2249" si="4322">SLOPE(AC2231:AC2244,AB2231:AB2244)</f>
        <v>-4.1686681480501524E-4</v>
      </c>
      <c r="AI2244" s="96">
        <f t="shared" ref="AI2244:AI2249" si="4323">INTERCEPT(AB2231:AB2244,AC2231:AC2244)</f>
        <v>2237.31486782712</v>
      </c>
      <c r="AJ2244" s="5">
        <f t="shared" si="4303"/>
        <v>-2.0000000000000018E-2</v>
      </c>
      <c r="AK2244" s="5">
        <f t="shared" ref="AK2244:AK2251" si="4324">IF(AJ2244&gt;0,AJ2244,0)</f>
        <v>0</v>
      </c>
      <c r="AL2244" s="5">
        <f t="shared" ref="AL2244:AL2249" si="4325">IF(AJ2244&lt;0,AJ2244,0)</f>
        <v>-2.0000000000000018E-2</v>
      </c>
      <c r="AM2244" s="95">
        <f t="shared" si="4304"/>
        <v>5.7142857142857195E-3</v>
      </c>
      <c r="AN2244" s="95">
        <f t="shared" ref="AN2244:AN2249" si="4326">(AVERAGE(AL2231:AL2244))</f>
        <v>-9.6428571428571509E-3</v>
      </c>
      <c r="AO2244" s="78">
        <f t="shared" ref="AO2244:AO2249" si="4327">ABS(AM2244/AN2244)</f>
        <v>0.59259259259259267</v>
      </c>
      <c r="AP2244" s="296">
        <f t="shared" ref="AP2244:AP2249" si="4328">IF(AN2244=0,100,100-(100/(1+AO2244)))</f>
        <v>37.209302325581397</v>
      </c>
      <c r="AQ2244" s="8"/>
      <c r="AR2244" s="8">
        <f t="shared" ref="AR2244:AR2249" si="4329">IF(ISERROR(((F2244-E2244)-(D2244-F2244))/(D2244-E2244)),0,((F2244-E2244)-(D2244-F2244))/(D2244-E2244))</f>
        <v>-0.6</v>
      </c>
      <c r="AS2244" s="114">
        <f t="shared" ref="AS2244:AS2249" si="4330">IF(ISERROR(AR2244*G2244),0,AR2244*G2244)</f>
        <v>-126562.79999999999</v>
      </c>
      <c r="AT2244" s="103">
        <f t="shared" ref="AT2244:AT2249" si="4331">SUM(AS2225:AS2244)/SUM(G2225:G2244)</f>
        <v>-0.37666790447311027</v>
      </c>
      <c r="AU2244" s="5">
        <f t="shared" ref="AU2244:AU2249" si="4332">F2244</f>
        <v>0.82499999999999996</v>
      </c>
      <c r="AV2244" s="93">
        <f t="shared" ref="AV2244:AV2249" si="4333">AS2244/R2244</f>
        <v>-0.71470788858772727</v>
      </c>
      <c r="AW2244" s="210">
        <f t="shared" ref="AW2244:AW2249" si="4334">(D2244-E2244)/E2244</f>
        <v>6.1349693251533798E-2</v>
      </c>
      <c r="AX2244" s="276">
        <f t="shared" si="4305"/>
        <v>3.6463781179185842E-3</v>
      </c>
      <c r="AY2244" s="19">
        <f t="shared" si="4306"/>
        <v>0.8249625264188718</v>
      </c>
      <c r="AZ2244" s="255"/>
      <c r="BA2244" s="255"/>
      <c r="BB2244" s="255"/>
      <c r="BC2244" s="255"/>
      <c r="BD2244" s="255"/>
      <c r="BE2244" s="255"/>
      <c r="BF2244" s="255"/>
      <c r="BG2244" s="255"/>
      <c r="BH2244" s="255"/>
      <c r="BI2244" s="255"/>
      <c r="BJ2244" s="255"/>
      <c r="BK2244" s="255"/>
      <c r="BL2244" s="255"/>
      <c r="BM2244" s="255"/>
      <c r="BN2244" s="255"/>
      <c r="BO2244" s="255"/>
      <c r="BP2244" s="255"/>
      <c r="BQ2244" s="255"/>
      <c r="BR2244" s="255"/>
      <c r="BS2244" s="255"/>
      <c r="BT2244" s="255"/>
      <c r="BU2244" s="255"/>
      <c r="BV2244" s="255"/>
      <c r="BW2244" s="255"/>
      <c r="BX2244" s="255"/>
      <c r="BY2244" s="255"/>
      <c r="BZ2244" s="255"/>
      <c r="CA2244" s="255"/>
      <c r="CB2244" s="255"/>
      <c r="CC2244" s="255"/>
      <c r="CD2244" s="255"/>
      <c r="CE2244" s="255"/>
      <c r="CF2244" s="255"/>
      <c r="CG2244" s="255"/>
      <c r="CH2244" s="255"/>
      <c r="CI2244" s="255"/>
      <c r="CJ2244" s="255"/>
      <c r="CK2244" s="255"/>
      <c r="CL2244" s="255"/>
      <c r="CM2244" s="255"/>
      <c r="CN2244" s="255"/>
      <c r="CO2244" s="255"/>
      <c r="CP2244" s="255"/>
      <c r="CQ2244" s="255"/>
      <c r="CR2244" s="255"/>
      <c r="CS2244" s="255"/>
      <c r="CT2244" s="255"/>
      <c r="CU2244" s="255"/>
      <c r="CV2244" s="255"/>
      <c r="CW2244" s="255"/>
      <c r="CX2244" s="255"/>
      <c r="CY2244" s="255"/>
      <c r="CZ2244" s="255"/>
      <c r="DA2244" s="255"/>
      <c r="DB2244" s="255"/>
      <c r="DC2244" s="255"/>
      <c r="DD2244" s="255"/>
      <c r="DE2244" s="255"/>
      <c r="DF2244" s="255"/>
      <c r="DG2244" s="255"/>
      <c r="DH2244" s="255"/>
      <c r="DI2244" s="255"/>
      <c r="DJ2244" s="255"/>
      <c r="DK2244" s="255"/>
      <c r="DL2244" s="255"/>
      <c r="DM2244" s="255"/>
      <c r="DN2244" s="255"/>
      <c r="DO2244" s="255"/>
      <c r="DP2244" s="255"/>
      <c r="DQ2244" s="255"/>
      <c r="DR2244" s="255"/>
      <c r="DS2244" s="255"/>
      <c r="DT2244" s="255"/>
      <c r="DU2244" s="255"/>
      <c r="DV2244" s="255"/>
      <c r="DW2244" s="255"/>
      <c r="DX2244" s="255"/>
      <c r="DY2244" s="255"/>
      <c r="DZ2244" s="255"/>
      <c r="EA2244" s="255"/>
      <c r="EB2244" s="255"/>
      <c r="EC2244" s="255"/>
      <c r="ED2244" s="255"/>
      <c r="EE2244" s="255"/>
      <c r="EF2244" s="255"/>
      <c r="EG2244" s="255"/>
      <c r="EH2244" s="255"/>
      <c r="EI2244" s="255"/>
      <c r="EJ2244" s="255"/>
      <c r="EK2244" s="255"/>
      <c r="EL2244" s="255"/>
      <c r="EM2244" s="255"/>
      <c r="EN2244" s="255"/>
      <c r="EO2244" s="255"/>
      <c r="EP2244" s="255"/>
      <c r="EQ2244" s="255"/>
      <c r="ER2244" s="255"/>
      <c r="ES2244" s="255"/>
      <c r="ET2244" s="255"/>
      <c r="EU2244" s="255"/>
      <c r="EV2244" s="255"/>
      <c r="EW2244" s="255"/>
      <c r="EX2244" s="255"/>
      <c r="EY2244" s="255"/>
      <c r="EZ2244" s="255"/>
      <c r="FA2244" s="255"/>
      <c r="FB2244" s="255"/>
      <c r="FC2244" s="255"/>
      <c r="FD2244" s="255"/>
      <c r="FE2244" s="255"/>
      <c r="FF2244" s="255"/>
      <c r="FG2244" s="255"/>
      <c r="FH2244" s="255"/>
      <c r="FI2244" s="255"/>
      <c r="FJ2244" s="255"/>
      <c r="FK2244" s="255"/>
      <c r="FL2244" s="255"/>
      <c r="FM2244" s="255"/>
      <c r="FN2244" s="255"/>
      <c r="FO2244" s="255"/>
      <c r="FP2244" s="255"/>
      <c r="FQ2244" s="255"/>
      <c r="FR2244" s="255"/>
      <c r="FS2244" s="255"/>
      <c r="FT2244" s="255"/>
      <c r="FU2244" s="255"/>
      <c r="FV2244" s="255"/>
      <c r="FW2244" s="255"/>
      <c r="FX2244" s="255"/>
      <c r="FY2244" s="255"/>
      <c r="FZ2244" s="255"/>
      <c r="GA2244" s="255"/>
      <c r="GB2244" s="255"/>
      <c r="GC2244" s="255"/>
      <c r="GD2244" s="255"/>
      <c r="GE2244" s="255"/>
      <c r="GF2244" s="255"/>
      <c r="GG2244" s="255"/>
      <c r="GH2244" s="255"/>
      <c r="GI2244" s="255"/>
      <c r="GJ2244" s="255"/>
      <c r="GK2244" s="255"/>
      <c r="GL2244" s="255"/>
      <c r="GM2244" s="255"/>
      <c r="GN2244" s="255"/>
      <c r="GO2244" s="255"/>
      <c r="GP2244" s="255"/>
      <c r="GQ2244" s="255"/>
      <c r="GR2244" s="255"/>
      <c r="GS2244" s="255"/>
      <c r="GT2244" s="255"/>
      <c r="GU2244" s="255"/>
      <c r="GV2244" s="255"/>
      <c r="GW2244" s="255"/>
      <c r="GX2244" s="255"/>
      <c r="GY2244" s="255"/>
      <c r="GZ2244" s="255"/>
      <c r="HA2244" s="255"/>
      <c r="HB2244" s="255"/>
      <c r="HC2244" s="255"/>
      <c r="HD2244" s="255"/>
      <c r="HE2244" s="255"/>
      <c r="HF2244" s="255"/>
      <c r="HG2244" s="255"/>
      <c r="HH2244" s="255"/>
      <c r="HI2244" s="255"/>
      <c r="HJ2244" s="255"/>
      <c r="HK2244" s="255"/>
      <c r="HL2244" s="255"/>
      <c r="HM2244" s="255"/>
      <c r="HN2244" s="255"/>
      <c r="HO2244" s="255"/>
      <c r="HP2244" s="255"/>
      <c r="HQ2244" s="255"/>
      <c r="HR2244" s="255"/>
      <c r="HS2244" s="255"/>
      <c r="HT2244" s="255"/>
      <c r="HU2244" s="255"/>
      <c r="HV2244" s="255"/>
      <c r="HW2244" s="255"/>
      <c r="HX2244" s="255"/>
      <c r="HY2244" s="255"/>
      <c r="HZ2244" s="255"/>
      <c r="IA2244" s="255"/>
      <c r="IB2244" s="255"/>
      <c r="IC2244" s="255"/>
      <c r="ID2244" s="255"/>
      <c r="IE2244" s="255"/>
      <c r="IF2244" s="255"/>
      <c r="IG2244" s="255"/>
      <c r="IH2244" s="255"/>
      <c r="II2244" s="255"/>
      <c r="IJ2244" s="255"/>
      <c r="IK2244" s="255"/>
      <c r="IL2244" s="255"/>
      <c r="IM2244" s="255"/>
      <c r="IN2244" s="255"/>
      <c r="IO2244" s="255"/>
      <c r="IP2244" s="255"/>
      <c r="IQ2244" s="255"/>
      <c r="IR2244" s="255"/>
      <c r="IS2244" s="255"/>
      <c r="IT2244" s="255"/>
      <c r="IU2244" s="255"/>
      <c r="IV2244" s="255"/>
    </row>
    <row r="2245" spans="1:256" ht="13">
      <c r="A2245" s="16">
        <v>41612.442569444444</v>
      </c>
      <c r="B2245" s="300">
        <v>4</v>
      </c>
      <c r="C2245" s="5">
        <v>0.82499999999999996</v>
      </c>
      <c r="D2245" s="5">
        <v>0.82499999999999996</v>
      </c>
      <c r="E2245" s="5">
        <v>0.79</v>
      </c>
      <c r="F2245" s="5">
        <v>0.8</v>
      </c>
      <c r="G2245" s="6">
        <v>244862</v>
      </c>
      <c r="H2245" s="113">
        <f t="shared" si="4300"/>
        <v>0.8</v>
      </c>
      <c r="I2245" s="19">
        <f t="shared" si="4307"/>
        <v>-3.0303030303030196E-2</v>
      </c>
      <c r="J2245" s="8">
        <f t="shared" si="4311"/>
        <v>0.93678743543112664</v>
      </c>
      <c r="K2245" s="8">
        <f t="shared" si="4312"/>
        <v>0.81821256456887348</v>
      </c>
      <c r="L2245" s="8">
        <f t="shared" si="4313"/>
        <v>0.87750000000000006</v>
      </c>
      <c r="M2245" s="19">
        <f t="shared" si="4314"/>
        <v>0.14491939625093847</v>
      </c>
      <c r="N2245" s="19">
        <f t="shared" si="4298"/>
        <v>0.2565732165713922</v>
      </c>
      <c r="O2245" s="19">
        <f t="shared" si="4299"/>
        <v>6.6332395299106483E-3</v>
      </c>
      <c r="P2245" s="19">
        <f t="shared" si="4308"/>
        <v>-1.9383111891213708E-2</v>
      </c>
      <c r="Q2245" s="303">
        <v>227</v>
      </c>
      <c r="R2245" s="306">
        <v>196494.53700000001</v>
      </c>
      <c r="S2245" s="66">
        <f t="shared" si="4315"/>
        <v>865.61470044052874</v>
      </c>
      <c r="T2245" t="str">
        <f t="shared" ref="T2245:W2246" si="4335">IF(C2245&gt;$J2245,"BrokeBandUpper", IF(C2245&lt;$K2245,"BrokeBandLower", ""))</f>
        <v/>
      </c>
      <c r="U2245" t="str">
        <f t="shared" si="4335"/>
        <v/>
      </c>
      <c r="V2245" t="str">
        <f t="shared" si="4335"/>
        <v>BrokeBandLower</v>
      </c>
      <c r="W2245" t="str">
        <f t="shared" si="4335"/>
        <v>BrokeBandLower</v>
      </c>
      <c r="X2245" s="63"/>
      <c r="Y2245" s="310">
        <f t="shared" si="4316"/>
        <v>-6.8461538461538482E-3</v>
      </c>
      <c r="Z2245" s="311">
        <f t="shared" si="4317"/>
        <v>0.85552674606971735</v>
      </c>
      <c r="AA2245" s="311">
        <f t="shared" si="4318"/>
        <v>0.87992241672994886</v>
      </c>
      <c r="AB2245" s="312">
        <f t="shared" si="3009"/>
        <v>2244</v>
      </c>
      <c r="AC2245" s="313">
        <f t="shared" si="4319"/>
        <v>-6.2702209531343214E-3</v>
      </c>
      <c r="AD2245" s="284">
        <f t="shared" si="4302"/>
        <v>-2.4395670660231517E-2</v>
      </c>
      <c r="AE2245" s="314">
        <f t="shared" si="4320"/>
        <v>-1.8125449707097195E-2</v>
      </c>
      <c r="AF2245" s="315">
        <f t="shared" si="4321"/>
        <v>-2.7724797318942073E-2</v>
      </c>
      <c r="AG2245" s="315">
        <f t="shared" si="4309"/>
        <v>0.52302235548586584</v>
      </c>
      <c r="AH2245" s="316">
        <f t="shared" si="4322"/>
        <v>-6.0032360716738304E-4</v>
      </c>
      <c r="AI2245" s="317">
        <f t="shared" si="4323"/>
        <v>2237.5130272371489</v>
      </c>
      <c r="AJ2245" s="318">
        <f t="shared" si="4303"/>
        <v>-2.4999999999999911E-2</v>
      </c>
      <c r="AK2245" s="318">
        <f t="shared" si="4324"/>
        <v>0</v>
      </c>
      <c r="AL2245" s="318">
        <f t="shared" si="4325"/>
        <v>-2.4999999999999911E-2</v>
      </c>
      <c r="AM2245" s="319">
        <f t="shared" si="4304"/>
        <v>5.3571428571428615E-3</v>
      </c>
      <c r="AN2245" s="319">
        <f t="shared" si="4326"/>
        <v>-1.142857142857143E-2</v>
      </c>
      <c r="AO2245" s="311">
        <f t="shared" si="4327"/>
        <v>0.46875000000000033</v>
      </c>
      <c r="AP2245" s="285">
        <f t="shared" si="4328"/>
        <v>31.914893617021292</v>
      </c>
      <c r="AQ2245" s="285"/>
      <c r="AR2245" s="285">
        <f t="shared" si="4329"/>
        <v>-0.42857142857142677</v>
      </c>
      <c r="AS2245" s="286">
        <f t="shared" si="4330"/>
        <v>-104940.85714285671</v>
      </c>
      <c r="AT2245" s="103">
        <f t="shared" si="4331"/>
        <v>-0.41199388220383981</v>
      </c>
      <c r="AU2245" s="318">
        <f t="shared" si="4332"/>
        <v>0.8</v>
      </c>
      <c r="AV2245" s="315">
        <f t="shared" si="4333"/>
        <v>-0.5340650113995622</v>
      </c>
      <c r="AW2245" s="320">
        <f t="shared" si="4334"/>
        <v>4.4303797468354326E-2</v>
      </c>
      <c r="AX2245" s="321">
        <f t="shared" si="4305"/>
        <v>5.3049253230985846E-3</v>
      </c>
      <c r="AY2245" s="315">
        <f t="shared" si="4306"/>
        <v>0.45484783847011673</v>
      </c>
      <c r="AZ2245" s="255"/>
      <c r="BA2245" s="255"/>
      <c r="BB2245" s="255"/>
      <c r="BC2245" s="255"/>
      <c r="BD2245" s="255"/>
      <c r="BE2245" s="255"/>
      <c r="BF2245" s="255"/>
      <c r="BG2245" s="255"/>
      <c r="BH2245" s="255"/>
      <c r="BI2245" s="255"/>
      <c r="BJ2245" s="255"/>
      <c r="BK2245" s="255"/>
      <c r="BL2245" s="255"/>
      <c r="BM2245" s="255"/>
      <c r="BN2245" s="255"/>
      <c r="BO2245" s="255"/>
      <c r="BP2245" s="255"/>
      <c r="BQ2245" s="255"/>
      <c r="BR2245" s="255"/>
      <c r="BS2245" s="255"/>
      <c r="BT2245" s="255"/>
      <c r="BU2245" s="255"/>
      <c r="BV2245" s="255"/>
      <c r="BW2245" s="255"/>
      <c r="BX2245" s="255"/>
      <c r="BY2245" s="255"/>
      <c r="BZ2245" s="255"/>
      <c r="CA2245" s="255"/>
      <c r="CB2245" s="255"/>
      <c r="CC2245" s="255"/>
      <c r="CD2245" s="255"/>
      <c r="CE2245" s="255"/>
      <c r="CF2245" s="255"/>
      <c r="CG2245" s="255"/>
      <c r="CH2245" s="255"/>
      <c r="CI2245" s="255"/>
      <c r="CJ2245" s="255"/>
      <c r="CK2245" s="255"/>
      <c r="CL2245" s="255"/>
      <c r="CM2245" s="255"/>
      <c r="CN2245" s="255"/>
      <c r="CO2245" s="255"/>
      <c r="CP2245" s="255"/>
      <c r="CQ2245" s="255"/>
      <c r="CR2245" s="255"/>
      <c r="CS2245" s="255"/>
      <c r="CT2245" s="255"/>
      <c r="CU2245" s="255"/>
      <c r="CV2245" s="255"/>
      <c r="CW2245" s="255"/>
      <c r="CX2245" s="255"/>
      <c r="CY2245" s="255"/>
      <c r="CZ2245" s="255"/>
      <c r="DA2245" s="255"/>
      <c r="DB2245" s="255"/>
      <c r="DC2245" s="255"/>
      <c r="DD2245" s="255"/>
      <c r="DE2245" s="255"/>
      <c r="DF2245" s="255"/>
      <c r="DG2245" s="255"/>
      <c r="DH2245" s="255"/>
      <c r="DI2245" s="255"/>
      <c r="DJ2245" s="255"/>
      <c r="DK2245" s="255"/>
      <c r="DL2245" s="255"/>
      <c r="DM2245" s="255"/>
      <c r="DN2245" s="255"/>
      <c r="DO2245" s="255"/>
      <c r="DP2245" s="255"/>
      <c r="DQ2245" s="255"/>
      <c r="DR2245" s="255"/>
      <c r="DS2245" s="255"/>
      <c r="DT2245" s="255"/>
      <c r="DU2245" s="255"/>
      <c r="DV2245" s="255"/>
      <c r="DW2245" s="255"/>
      <c r="DX2245" s="255"/>
      <c r="DY2245" s="255"/>
      <c r="DZ2245" s="255"/>
      <c r="EA2245" s="255"/>
      <c r="EB2245" s="255"/>
      <c r="EC2245" s="255"/>
      <c r="ED2245" s="255"/>
      <c r="EE2245" s="255"/>
      <c r="EF2245" s="255"/>
      <c r="EG2245" s="255"/>
      <c r="EH2245" s="255"/>
      <c r="EI2245" s="255"/>
      <c r="EJ2245" s="255"/>
      <c r="EK2245" s="255"/>
      <c r="EL2245" s="255"/>
      <c r="EM2245" s="255"/>
      <c r="EN2245" s="255"/>
      <c r="EO2245" s="255"/>
      <c r="EP2245" s="255"/>
      <c r="EQ2245" s="255"/>
      <c r="ER2245" s="255"/>
      <c r="ES2245" s="255"/>
      <c r="ET2245" s="255"/>
      <c r="EU2245" s="255"/>
      <c r="EV2245" s="255"/>
      <c r="EW2245" s="255"/>
      <c r="EX2245" s="255"/>
      <c r="EY2245" s="255"/>
      <c r="EZ2245" s="255"/>
      <c r="FA2245" s="255"/>
      <c r="FB2245" s="255"/>
      <c r="FC2245" s="255"/>
      <c r="FD2245" s="255"/>
      <c r="FE2245" s="255"/>
      <c r="FF2245" s="255"/>
      <c r="FG2245" s="255"/>
      <c r="FH2245" s="255"/>
      <c r="FI2245" s="255"/>
      <c r="FJ2245" s="255"/>
      <c r="FK2245" s="255"/>
      <c r="FL2245" s="255"/>
      <c r="FM2245" s="255"/>
      <c r="FN2245" s="255"/>
      <c r="FO2245" s="255"/>
      <c r="FP2245" s="255"/>
      <c r="FQ2245" s="255"/>
      <c r="FR2245" s="255"/>
      <c r="FS2245" s="255"/>
      <c r="FT2245" s="255"/>
      <c r="FU2245" s="255"/>
      <c r="FV2245" s="255"/>
      <c r="FW2245" s="255"/>
      <c r="FX2245" s="255"/>
      <c r="FY2245" s="255"/>
      <c r="FZ2245" s="255"/>
      <c r="GA2245" s="255"/>
      <c r="GB2245" s="255"/>
      <c r="GC2245" s="255"/>
      <c r="GD2245" s="255"/>
      <c r="GE2245" s="255"/>
      <c r="GF2245" s="255"/>
      <c r="GG2245" s="255"/>
      <c r="GH2245" s="255"/>
      <c r="GI2245" s="255"/>
      <c r="GJ2245" s="255"/>
      <c r="GK2245" s="255"/>
      <c r="GL2245" s="255"/>
      <c r="GM2245" s="255"/>
      <c r="GN2245" s="255"/>
      <c r="GO2245" s="255"/>
      <c r="GP2245" s="255"/>
      <c r="GQ2245" s="255"/>
      <c r="GR2245" s="255"/>
      <c r="GS2245" s="255"/>
      <c r="GT2245" s="255"/>
      <c r="GU2245" s="255"/>
      <c r="GV2245" s="255"/>
      <c r="GW2245" s="255"/>
      <c r="GX2245" s="255"/>
      <c r="GY2245" s="255"/>
      <c r="GZ2245" s="255"/>
      <c r="HA2245" s="255"/>
      <c r="HB2245" s="255"/>
      <c r="HC2245" s="255"/>
      <c r="HD2245" s="255"/>
      <c r="HE2245" s="255"/>
      <c r="HF2245" s="255"/>
      <c r="HG2245" s="255"/>
      <c r="HH2245" s="255"/>
      <c r="HI2245" s="255"/>
      <c r="HJ2245" s="255"/>
      <c r="HK2245" s="255"/>
      <c r="HL2245" s="255"/>
      <c r="HM2245" s="255"/>
      <c r="HN2245" s="255"/>
      <c r="HO2245" s="255"/>
      <c r="HP2245" s="255"/>
      <c r="HQ2245" s="255"/>
      <c r="HR2245" s="255"/>
      <c r="HS2245" s="255"/>
      <c r="HT2245" s="255"/>
      <c r="HU2245" s="255"/>
      <c r="HV2245" s="255"/>
      <c r="HW2245" s="255"/>
      <c r="HX2245" s="255"/>
      <c r="HY2245" s="255"/>
      <c r="HZ2245" s="255"/>
      <c r="IA2245" s="255"/>
      <c r="IB2245" s="255"/>
      <c r="IC2245" s="255"/>
      <c r="ID2245" s="255"/>
      <c r="IE2245" s="255"/>
      <c r="IF2245" s="255"/>
      <c r="IG2245" s="255"/>
      <c r="IH2245" s="255"/>
      <c r="II2245" s="255"/>
      <c r="IJ2245" s="255"/>
      <c r="IK2245" s="255"/>
      <c r="IL2245" s="255"/>
      <c r="IM2245" s="255"/>
      <c r="IN2245" s="255"/>
      <c r="IO2245" s="255"/>
      <c r="IP2245" s="255"/>
      <c r="IQ2245" s="255"/>
      <c r="IR2245" s="255"/>
      <c r="IS2245" s="255"/>
      <c r="IT2245" s="255"/>
      <c r="IU2245" s="255"/>
      <c r="IV2245" s="255"/>
    </row>
    <row r="2246" spans="1:256">
      <c r="A2246" s="16">
        <v>41613.459768518522</v>
      </c>
      <c r="B2246" s="300">
        <v>5</v>
      </c>
      <c r="C2246" s="5">
        <v>0.8</v>
      </c>
      <c r="D2246" s="5">
        <v>0.83499999999999996</v>
      </c>
      <c r="E2246" s="5">
        <v>0.8</v>
      </c>
      <c r="F2246" s="5">
        <v>0.83</v>
      </c>
      <c r="G2246" s="6">
        <v>279034</v>
      </c>
      <c r="H2246" s="113">
        <f t="shared" si="4300"/>
        <v>0.83</v>
      </c>
      <c r="I2246" s="19">
        <f t="shared" si="4307"/>
        <v>3.7499999999999895E-2</v>
      </c>
      <c r="J2246" s="8">
        <f t="shared" si="4311"/>
        <v>0.93577378084592189</v>
      </c>
      <c r="K2246" s="8">
        <f t="shared" si="4312"/>
        <v>0.81222621915407789</v>
      </c>
      <c r="L2246" s="8">
        <f t="shared" si="4313"/>
        <v>0.87399999999999989</v>
      </c>
      <c r="M2246" s="19">
        <f t="shared" si="4314"/>
        <v>0.15210979254094634</v>
      </c>
      <c r="N2246" s="19">
        <f t="shared" si="4298"/>
        <v>4.9616521156058177E-2</v>
      </c>
      <c r="O2246" s="19">
        <f t="shared" si="4299"/>
        <v>-1.0820539931113041E-3</v>
      </c>
      <c r="P2246" s="19">
        <f t="shared" si="4308"/>
        <v>-7.3163694546170555E-3</v>
      </c>
      <c r="Q2246" s="303">
        <v>428</v>
      </c>
      <c r="R2246" s="306">
        <v>228131.16</v>
      </c>
      <c r="S2246" s="66">
        <f t="shared" si="4315"/>
        <v>533.01672897196261</v>
      </c>
      <c r="T2246" t="str">
        <f t="shared" si="4335"/>
        <v>BrokeBandLower</v>
      </c>
      <c r="U2246" t="str">
        <f t="shared" si="4335"/>
        <v/>
      </c>
      <c r="V2246" t="str">
        <f t="shared" si="4335"/>
        <v>BrokeBandLower</v>
      </c>
      <c r="W2246" t="str">
        <f t="shared" si="4335"/>
        <v/>
      </c>
      <c r="X2246" s="63" t="s">
        <v>89</v>
      </c>
      <c r="Y2246" s="219">
        <f t="shared" si="4316"/>
        <v>-6.6483516483516521E-3</v>
      </c>
      <c r="Z2246" s="78">
        <f t="shared" si="4317"/>
        <v>0.85159562717498083</v>
      </c>
      <c r="AA2246" s="78">
        <f t="shared" si="4318"/>
        <v>0.87622815789193265</v>
      </c>
      <c r="AB2246" s="74">
        <f t="shared" si="3009"/>
        <v>2245</v>
      </c>
      <c r="AC2246" s="80">
        <f t="shared" si="4319"/>
        <v>-5.2056648078836962E-3</v>
      </c>
      <c r="AD2246" s="79">
        <f t="shared" si="4302"/>
        <v>-2.4632530716951817E-2</v>
      </c>
      <c r="AE2246" s="81">
        <f t="shared" si="4320"/>
        <v>-1.9426865909068121E-2</v>
      </c>
      <c r="AF2246" s="19">
        <f t="shared" si="4321"/>
        <v>-2.8112005412167781E-2</v>
      </c>
      <c r="AG2246" s="93">
        <f t="shared" si="4309"/>
        <v>-0.16977968610794825</v>
      </c>
      <c r="AH2246" s="91">
        <f t="shared" si="4322"/>
        <v>-6.7151868972585289E-4</v>
      </c>
      <c r="AI2246" s="96">
        <f t="shared" si="4323"/>
        <v>2237.8240910038289</v>
      </c>
      <c r="AJ2246" s="5">
        <f t="shared" si="4303"/>
        <v>2.9999999999999916E-2</v>
      </c>
      <c r="AK2246" s="5">
        <f t="shared" si="4324"/>
        <v>2.9999999999999916E-2</v>
      </c>
      <c r="AL2246" s="5">
        <f t="shared" si="4325"/>
        <v>0</v>
      </c>
      <c r="AM2246" s="95">
        <f t="shared" si="4304"/>
        <v>5.7142857142857117E-3</v>
      </c>
      <c r="AN2246" s="95">
        <f t="shared" si="4326"/>
        <v>-1.142857142857143E-2</v>
      </c>
      <c r="AO2246" s="78">
        <f t="shared" si="4327"/>
        <v>0.49999999999999972</v>
      </c>
      <c r="AP2246" s="296">
        <f t="shared" si="4328"/>
        <v>33.333333333333329</v>
      </c>
      <c r="AQ2246" s="8"/>
      <c r="AR2246" s="8">
        <f t="shared" si="4329"/>
        <v>0.71428571428571341</v>
      </c>
      <c r="AS2246" s="114">
        <f t="shared" si="4330"/>
        <v>199309.99999999977</v>
      </c>
      <c r="AT2246" s="103">
        <f t="shared" si="4331"/>
        <v>-0.37083984553513383</v>
      </c>
      <c r="AU2246" s="5">
        <f t="shared" si="4332"/>
        <v>0.83</v>
      </c>
      <c r="AV2246" s="93">
        <f t="shared" si="4333"/>
        <v>0.87366407990911787</v>
      </c>
      <c r="AW2246" s="210">
        <f t="shared" si="4334"/>
        <v>4.37499999999999E-2</v>
      </c>
      <c r="AX2246" s="276">
        <f t="shared" si="4305"/>
        <v>6.7352111225930994E-3</v>
      </c>
      <c r="AY2246" s="19">
        <f t="shared" si="4306"/>
        <v>0.26961469057194776</v>
      </c>
      <c r="AZ2246" s="255"/>
      <c r="BA2246" s="255"/>
      <c r="BB2246" s="255"/>
      <c r="BC2246" s="255"/>
      <c r="BD2246" s="255"/>
      <c r="BE2246" s="255"/>
      <c r="BF2246" s="255"/>
      <c r="BG2246" s="255"/>
      <c r="BH2246" s="255"/>
      <c r="BI2246" s="255"/>
      <c r="BJ2246" s="255"/>
      <c r="BK2246" s="255"/>
      <c r="BL2246" s="255"/>
      <c r="BM2246" s="255"/>
      <c r="BN2246" s="255"/>
      <c r="BO2246" s="255"/>
      <c r="BP2246" s="255"/>
      <c r="BQ2246" s="255"/>
      <c r="BR2246" s="255"/>
      <c r="BS2246" s="255"/>
      <c r="BT2246" s="255"/>
      <c r="BU2246" s="255"/>
      <c r="BV2246" s="255"/>
      <c r="BW2246" s="255"/>
      <c r="BX2246" s="255"/>
      <c r="BY2246" s="255"/>
      <c r="BZ2246" s="255"/>
      <c r="CA2246" s="255"/>
      <c r="CB2246" s="255"/>
      <c r="CC2246" s="255"/>
      <c r="CD2246" s="255"/>
      <c r="CE2246" s="255"/>
      <c r="CF2246" s="255"/>
      <c r="CG2246" s="255"/>
      <c r="CH2246" s="255"/>
      <c r="CI2246" s="255"/>
      <c r="CJ2246" s="255"/>
      <c r="CK2246" s="255"/>
      <c r="CL2246" s="255"/>
      <c r="CM2246" s="255"/>
      <c r="CN2246" s="255"/>
      <c r="CO2246" s="255"/>
      <c r="CP2246" s="255"/>
      <c r="CQ2246" s="255"/>
      <c r="CR2246" s="255"/>
      <c r="CS2246" s="255"/>
      <c r="CT2246" s="255"/>
      <c r="CU2246" s="255"/>
      <c r="CV2246" s="255"/>
      <c r="CW2246" s="255"/>
      <c r="CX2246" s="255"/>
      <c r="CY2246" s="255"/>
      <c r="CZ2246" s="255"/>
      <c r="DA2246" s="255"/>
      <c r="DB2246" s="255"/>
      <c r="DC2246" s="255"/>
      <c r="DD2246" s="255"/>
      <c r="DE2246" s="255"/>
      <c r="DF2246" s="255"/>
      <c r="DG2246" s="255"/>
      <c r="DH2246" s="255"/>
      <c r="DI2246" s="255"/>
      <c r="DJ2246" s="255"/>
      <c r="DK2246" s="255"/>
      <c r="DL2246" s="255"/>
      <c r="DM2246" s="255"/>
      <c r="DN2246" s="255"/>
      <c r="DO2246" s="255"/>
      <c r="DP2246" s="255"/>
      <c r="DQ2246" s="255"/>
      <c r="DR2246" s="255"/>
      <c r="DS2246" s="255"/>
      <c r="DT2246" s="255"/>
      <c r="DU2246" s="255"/>
      <c r="DV2246" s="255"/>
      <c r="DW2246" s="255"/>
      <c r="DX2246" s="255"/>
      <c r="DY2246" s="255"/>
      <c r="DZ2246" s="255"/>
      <c r="EA2246" s="255"/>
      <c r="EB2246" s="255"/>
      <c r="EC2246" s="255"/>
      <c r="ED2246" s="255"/>
      <c r="EE2246" s="255"/>
      <c r="EF2246" s="255"/>
      <c r="EG2246" s="255"/>
      <c r="EH2246" s="255"/>
      <c r="EI2246" s="255"/>
      <c r="EJ2246" s="255"/>
      <c r="EK2246" s="255"/>
      <c r="EL2246" s="255"/>
      <c r="EM2246" s="255"/>
      <c r="EN2246" s="255"/>
      <c r="EO2246" s="255"/>
      <c r="EP2246" s="255"/>
      <c r="EQ2246" s="255"/>
      <c r="ER2246" s="255"/>
      <c r="ES2246" s="255"/>
      <c r="ET2246" s="255"/>
      <c r="EU2246" s="255"/>
      <c r="EV2246" s="255"/>
      <c r="EW2246" s="255"/>
      <c r="EX2246" s="255"/>
      <c r="EY2246" s="255"/>
      <c r="EZ2246" s="255"/>
      <c r="FA2246" s="255"/>
      <c r="FB2246" s="255"/>
      <c r="FC2246" s="255"/>
      <c r="FD2246" s="255"/>
      <c r="FE2246" s="255"/>
      <c r="FF2246" s="255"/>
      <c r="FG2246" s="255"/>
      <c r="FH2246" s="255"/>
      <c r="FI2246" s="255"/>
      <c r="FJ2246" s="255"/>
      <c r="FK2246" s="255"/>
      <c r="FL2246" s="255"/>
      <c r="FM2246" s="255"/>
      <c r="FN2246" s="255"/>
      <c r="FO2246" s="255"/>
      <c r="FP2246" s="255"/>
      <c r="FQ2246" s="255"/>
      <c r="FR2246" s="255"/>
      <c r="FS2246" s="255"/>
      <c r="FT2246" s="255"/>
      <c r="FU2246" s="255"/>
      <c r="FV2246" s="255"/>
      <c r="FW2246" s="255"/>
      <c r="FX2246" s="255"/>
      <c r="FY2246" s="255"/>
      <c r="FZ2246" s="255"/>
      <c r="GA2246" s="255"/>
      <c r="GB2246" s="255"/>
      <c r="GC2246" s="255"/>
      <c r="GD2246" s="255"/>
      <c r="GE2246" s="255"/>
      <c r="GF2246" s="255"/>
      <c r="GG2246" s="255"/>
      <c r="GH2246" s="255"/>
      <c r="GI2246" s="255"/>
      <c r="GJ2246" s="255"/>
      <c r="GK2246" s="255"/>
      <c r="GL2246" s="255"/>
      <c r="GM2246" s="255"/>
      <c r="GN2246" s="255"/>
      <c r="GO2246" s="255"/>
      <c r="GP2246" s="255"/>
      <c r="GQ2246" s="255"/>
      <c r="GR2246" s="255"/>
      <c r="GS2246" s="255"/>
      <c r="GT2246" s="255"/>
      <c r="GU2246" s="255"/>
      <c r="GV2246" s="255"/>
      <c r="GW2246" s="255"/>
      <c r="GX2246" s="255"/>
      <c r="GY2246" s="255"/>
      <c r="GZ2246" s="255"/>
      <c r="HA2246" s="255"/>
      <c r="HB2246" s="255"/>
      <c r="HC2246" s="255"/>
      <c r="HD2246" s="255"/>
      <c r="HE2246" s="255"/>
      <c r="HF2246" s="255"/>
      <c r="HG2246" s="255"/>
      <c r="HH2246" s="255"/>
      <c r="HI2246" s="255"/>
      <c r="HJ2246" s="255"/>
      <c r="HK2246" s="255"/>
      <c r="HL2246" s="255"/>
      <c r="HM2246" s="255"/>
      <c r="HN2246" s="255"/>
      <c r="HO2246" s="255"/>
      <c r="HP2246" s="255"/>
      <c r="HQ2246" s="255"/>
      <c r="HR2246" s="255"/>
      <c r="HS2246" s="255"/>
      <c r="HT2246" s="255"/>
      <c r="HU2246" s="255"/>
      <c r="HV2246" s="255"/>
      <c r="HW2246" s="255"/>
      <c r="HX2246" s="255"/>
      <c r="HY2246" s="255"/>
      <c r="HZ2246" s="255"/>
      <c r="IA2246" s="255"/>
      <c r="IB2246" s="255"/>
      <c r="IC2246" s="255"/>
      <c r="ID2246" s="255"/>
      <c r="IE2246" s="255"/>
      <c r="IF2246" s="255"/>
      <c r="IG2246" s="255"/>
      <c r="IH2246" s="255"/>
      <c r="II2246" s="255"/>
      <c r="IJ2246" s="255"/>
      <c r="IK2246" s="255"/>
      <c r="IL2246" s="255"/>
      <c r="IM2246" s="255"/>
      <c r="IN2246" s="255"/>
      <c r="IO2246" s="255"/>
      <c r="IP2246" s="255"/>
      <c r="IQ2246" s="255"/>
      <c r="IR2246" s="255"/>
      <c r="IS2246" s="255"/>
      <c r="IT2246" s="255"/>
      <c r="IU2246" s="255"/>
      <c r="IV2246" s="255"/>
    </row>
    <row r="2247" spans="1:256" ht="13">
      <c r="A2247" s="16">
        <v>41614.492800925924</v>
      </c>
      <c r="B2247" s="300">
        <v>6</v>
      </c>
      <c r="C2247" s="5">
        <v>0.83</v>
      </c>
      <c r="D2247" s="5">
        <v>0.83499999999999996</v>
      </c>
      <c r="E2247" s="5">
        <v>0.82</v>
      </c>
      <c r="F2247" s="5">
        <v>0.83</v>
      </c>
      <c r="G2247" s="6">
        <v>189263</v>
      </c>
      <c r="H2247" s="113">
        <f t="shared" ref="H2247:H2252" si="4336">F2247</f>
        <v>0.83</v>
      </c>
      <c r="I2247" s="19">
        <f t="shared" si="4307"/>
        <v>0</v>
      </c>
      <c r="J2247" s="8">
        <f t="shared" si="4311"/>
        <v>0.93456810088054953</v>
      </c>
      <c r="K2247" s="8">
        <f t="shared" si="4312"/>
        <v>0.80693189911945029</v>
      </c>
      <c r="L2247" s="8">
        <f t="shared" si="4313"/>
        <v>0.87074999999999991</v>
      </c>
      <c r="M2247" s="19">
        <f t="shared" si="4314"/>
        <v>0.15817468847170366</v>
      </c>
      <c r="N2247" s="19">
        <f t="shared" ref="N2247:N2252" si="4337">IF(A2248&gt;A2247,(M2247-M2246)/M2246, (M2247-M2248)/M2248)</f>
        <v>3.9871830928470395E-2</v>
      </c>
      <c r="O2247" s="19">
        <f t="shared" ref="O2247:O2252" si="4338">IF(A2248&gt;A2247,(J2247-J2246)/J2246, (J2247-J2248)/J2248)</f>
        <v>-1.2884310183198771E-3</v>
      </c>
      <c r="P2247" s="19">
        <f t="shared" si="4308"/>
        <v>-6.5182826037573091E-3</v>
      </c>
      <c r="Q2247" s="303">
        <v>61</v>
      </c>
      <c r="R2247" s="306">
        <v>156820.20600000001</v>
      </c>
      <c r="S2247" s="66">
        <f t="shared" si="4315"/>
        <v>2570.8230491803279</v>
      </c>
      <c r="T2247" t="str">
        <f t="shared" ref="T2247:W2248" si="4339">IF(C2247&gt;$J2247,"BrokeBandUpper", IF(C2247&lt;$K2247,"BrokeBandLower", ""))</f>
        <v/>
      </c>
      <c r="U2247" t="str">
        <f t="shared" si="4339"/>
        <v/>
      </c>
      <c r="V2247" t="str">
        <f t="shared" si="4339"/>
        <v/>
      </c>
      <c r="W2247" t="str">
        <f t="shared" si="4339"/>
        <v/>
      </c>
      <c r="X2247" s="63"/>
      <c r="Y2247" s="310">
        <f t="shared" si="4316"/>
        <v>-6.098901098901102E-3</v>
      </c>
      <c r="Z2247" s="311">
        <f t="shared" si="4317"/>
        <v>0.84826990059003382</v>
      </c>
      <c r="AA2247" s="311">
        <f t="shared" si="4318"/>
        <v>0.87280727420792958</v>
      </c>
      <c r="AB2247" s="312">
        <f t="shared" si="3009"/>
        <v>2246</v>
      </c>
      <c r="AC2247" s="313">
        <f t="shared" si="4319"/>
        <v>-4.0884061670621134E-3</v>
      </c>
      <c r="AD2247" s="284">
        <f t="shared" ref="AD2247:AD2252" si="4340">Z2247-AA2247</f>
        <v>-2.4537373617895764E-2</v>
      </c>
      <c r="AE2247" s="314">
        <f t="shared" si="4320"/>
        <v>-2.044896745083365E-2</v>
      </c>
      <c r="AF2247" s="315">
        <f t="shared" si="4321"/>
        <v>-2.8113163516153516E-2</v>
      </c>
      <c r="AG2247" s="315">
        <f t="shared" si="4309"/>
        <v>-0.21462362292892068</v>
      </c>
      <c r="AH2247" s="316">
        <f t="shared" si="4322"/>
        <v>-6.445881535892073E-4</v>
      </c>
      <c r="AI2247" s="317">
        <f t="shared" si="4323"/>
        <v>2238.1261881875093</v>
      </c>
      <c r="AJ2247" s="318">
        <f t="shared" ref="AJ2247:AJ2252" si="4341">F2247-F2246</f>
        <v>0</v>
      </c>
      <c r="AK2247" s="318">
        <f t="shared" si="4324"/>
        <v>0</v>
      </c>
      <c r="AL2247" s="318">
        <f t="shared" si="4325"/>
        <v>0</v>
      </c>
      <c r="AM2247" s="319">
        <f t="shared" ref="AM2247:AM2252" si="4342">(AVERAGE(AK2234:AK2247))</f>
        <v>5.7142857142857117E-3</v>
      </c>
      <c r="AN2247" s="319">
        <f t="shared" si="4326"/>
        <v>-1.142857142857143E-2</v>
      </c>
      <c r="AO2247" s="311">
        <f t="shared" si="4327"/>
        <v>0.49999999999999972</v>
      </c>
      <c r="AP2247" s="285">
        <f t="shared" si="4328"/>
        <v>33.333333333333329</v>
      </c>
      <c r="AQ2247" s="285"/>
      <c r="AR2247" s="285">
        <f t="shared" si="4329"/>
        <v>0.33333333333333331</v>
      </c>
      <c r="AS2247" s="286">
        <f t="shared" si="4330"/>
        <v>63087.666666666664</v>
      </c>
      <c r="AT2247" s="103">
        <f t="shared" si="4331"/>
        <v>-0.38427789413497676</v>
      </c>
      <c r="AU2247" s="318">
        <f t="shared" si="4332"/>
        <v>0.83</v>
      </c>
      <c r="AV2247" s="315">
        <f t="shared" si="4333"/>
        <v>0.40229297152349525</v>
      </c>
      <c r="AW2247" s="320">
        <f t="shared" si="4334"/>
        <v>1.8292682926829285E-2</v>
      </c>
      <c r="AX2247" s="321">
        <f t="shared" ref="AX2247:AX2252" si="4343">SLOPE(M2234:M2247,AB2234:AB2247)</f>
        <v>7.9268911596833708E-3</v>
      </c>
      <c r="AY2247" s="315">
        <f t="shared" si="4306"/>
        <v>0.1769328407676502</v>
      </c>
      <c r="AZ2247" s="255"/>
      <c r="BA2247" s="255"/>
      <c r="BB2247" s="255"/>
      <c r="BC2247" s="255"/>
      <c r="BD2247" s="255"/>
      <c r="BE2247" s="255"/>
      <c r="BF2247" s="255"/>
      <c r="BG2247" s="255"/>
      <c r="BH2247" s="255"/>
      <c r="BI2247" s="255"/>
      <c r="BJ2247" s="255"/>
      <c r="BK2247" s="255"/>
      <c r="BL2247" s="255"/>
      <c r="BM2247" s="255"/>
      <c r="BN2247" s="255"/>
      <c r="BO2247" s="255"/>
      <c r="BP2247" s="255"/>
      <c r="BQ2247" s="255"/>
      <c r="BR2247" s="255"/>
      <c r="BS2247" s="255"/>
      <c r="BT2247" s="255"/>
      <c r="BU2247" s="255"/>
      <c r="BV2247" s="255"/>
      <c r="BW2247" s="255"/>
      <c r="BX2247" s="255"/>
      <c r="BY2247" s="255"/>
      <c r="BZ2247" s="255"/>
      <c r="CA2247" s="255"/>
      <c r="CB2247" s="255"/>
      <c r="CC2247" s="255"/>
      <c r="CD2247" s="255"/>
      <c r="CE2247" s="255"/>
      <c r="CF2247" s="255"/>
      <c r="CG2247" s="255"/>
      <c r="CH2247" s="255"/>
      <c r="CI2247" s="255"/>
      <c r="CJ2247" s="255"/>
      <c r="CK2247" s="255"/>
      <c r="CL2247" s="255"/>
      <c r="CM2247" s="255"/>
      <c r="CN2247" s="255"/>
      <c r="CO2247" s="255"/>
      <c r="CP2247" s="255"/>
      <c r="CQ2247" s="255"/>
      <c r="CR2247" s="255"/>
      <c r="CS2247" s="255"/>
      <c r="CT2247" s="255"/>
      <c r="CU2247" s="255"/>
      <c r="CV2247" s="255"/>
      <c r="CW2247" s="255"/>
      <c r="CX2247" s="255"/>
      <c r="CY2247" s="255"/>
      <c r="CZ2247" s="255"/>
      <c r="DA2247" s="255"/>
      <c r="DB2247" s="255"/>
      <c r="DC2247" s="255"/>
      <c r="DD2247" s="255"/>
      <c r="DE2247" s="255"/>
      <c r="DF2247" s="255"/>
      <c r="DG2247" s="255"/>
      <c r="DH2247" s="255"/>
      <c r="DI2247" s="255"/>
      <c r="DJ2247" s="255"/>
      <c r="DK2247" s="255"/>
      <c r="DL2247" s="255"/>
      <c r="DM2247" s="255"/>
      <c r="DN2247" s="255"/>
      <c r="DO2247" s="255"/>
      <c r="DP2247" s="255"/>
      <c r="DQ2247" s="255"/>
      <c r="DR2247" s="255"/>
      <c r="DS2247" s="255"/>
      <c r="DT2247" s="255"/>
      <c r="DU2247" s="255"/>
      <c r="DV2247" s="255"/>
      <c r="DW2247" s="255"/>
      <c r="DX2247" s="255"/>
      <c r="DY2247" s="255"/>
      <c r="DZ2247" s="255"/>
      <c r="EA2247" s="255"/>
      <c r="EB2247" s="255"/>
      <c r="EC2247" s="255"/>
      <c r="ED2247" s="255"/>
      <c r="EE2247" s="255"/>
      <c r="EF2247" s="255"/>
      <c r="EG2247" s="255"/>
      <c r="EH2247" s="255"/>
      <c r="EI2247" s="255"/>
      <c r="EJ2247" s="255"/>
      <c r="EK2247" s="255"/>
      <c r="EL2247" s="255"/>
      <c r="EM2247" s="255"/>
      <c r="EN2247" s="255"/>
      <c r="EO2247" s="255"/>
      <c r="EP2247" s="255"/>
      <c r="EQ2247" s="255"/>
      <c r="ER2247" s="255"/>
      <c r="ES2247" s="255"/>
      <c r="ET2247" s="255"/>
      <c r="EU2247" s="255"/>
      <c r="EV2247" s="255"/>
      <c r="EW2247" s="255"/>
      <c r="EX2247" s="255"/>
      <c r="EY2247" s="255"/>
      <c r="EZ2247" s="255"/>
      <c r="FA2247" s="255"/>
      <c r="FB2247" s="255"/>
      <c r="FC2247" s="255"/>
      <c r="FD2247" s="255"/>
      <c r="FE2247" s="255"/>
      <c r="FF2247" s="255"/>
      <c r="FG2247" s="255"/>
      <c r="FH2247" s="255"/>
      <c r="FI2247" s="255"/>
      <c r="FJ2247" s="255"/>
      <c r="FK2247" s="255"/>
      <c r="FL2247" s="255"/>
      <c r="FM2247" s="255"/>
      <c r="FN2247" s="255"/>
      <c r="FO2247" s="255"/>
      <c r="FP2247" s="255"/>
      <c r="FQ2247" s="255"/>
      <c r="FR2247" s="255"/>
      <c r="FS2247" s="255"/>
      <c r="FT2247" s="255"/>
      <c r="FU2247" s="255"/>
      <c r="FV2247" s="255"/>
      <c r="FW2247" s="255"/>
      <c r="FX2247" s="255"/>
      <c r="FY2247" s="255"/>
      <c r="FZ2247" s="255"/>
      <c r="GA2247" s="255"/>
      <c r="GB2247" s="255"/>
      <c r="GC2247" s="255"/>
      <c r="GD2247" s="255"/>
      <c r="GE2247" s="255"/>
      <c r="GF2247" s="255"/>
      <c r="GG2247" s="255"/>
      <c r="GH2247" s="255"/>
      <c r="GI2247" s="255"/>
      <c r="GJ2247" s="255"/>
      <c r="GK2247" s="255"/>
      <c r="GL2247" s="255"/>
      <c r="GM2247" s="255"/>
      <c r="GN2247" s="255"/>
      <c r="GO2247" s="255"/>
      <c r="GP2247" s="255"/>
      <c r="GQ2247" s="255"/>
      <c r="GR2247" s="255"/>
      <c r="GS2247" s="255"/>
      <c r="GT2247" s="255"/>
      <c r="GU2247" s="255"/>
      <c r="GV2247" s="255"/>
      <c r="GW2247" s="255"/>
      <c r="GX2247" s="255"/>
      <c r="GY2247" s="255"/>
      <c r="GZ2247" s="255"/>
      <c r="HA2247" s="255"/>
      <c r="HB2247" s="255"/>
      <c r="HC2247" s="255"/>
      <c r="HD2247" s="255"/>
      <c r="HE2247" s="255"/>
      <c r="HF2247" s="255"/>
      <c r="HG2247" s="255"/>
      <c r="HH2247" s="255"/>
      <c r="HI2247" s="255"/>
      <c r="HJ2247" s="255"/>
      <c r="HK2247" s="255"/>
      <c r="HL2247" s="255"/>
      <c r="HM2247" s="255"/>
      <c r="HN2247" s="255"/>
      <c r="HO2247" s="255"/>
      <c r="HP2247" s="255"/>
      <c r="HQ2247" s="255"/>
      <c r="HR2247" s="255"/>
      <c r="HS2247" s="255"/>
      <c r="HT2247" s="255"/>
      <c r="HU2247" s="255"/>
      <c r="HV2247" s="255"/>
      <c r="HW2247" s="255"/>
      <c r="HX2247" s="255"/>
      <c r="HY2247" s="255"/>
      <c r="HZ2247" s="255"/>
      <c r="IA2247" s="255"/>
      <c r="IB2247" s="255"/>
      <c r="IC2247" s="255"/>
      <c r="ID2247" s="255"/>
      <c r="IE2247" s="255"/>
      <c r="IF2247" s="255"/>
      <c r="IG2247" s="255"/>
      <c r="IH2247" s="255"/>
      <c r="II2247" s="255"/>
      <c r="IJ2247" s="255"/>
      <c r="IK2247" s="255"/>
      <c r="IL2247" s="255"/>
      <c r="IM2247" s="255"/>
      <c r="IN2247" s="255"/>
      <c r="IO2247" s="255"/>
      <c r="IP2247" s="255"/>
      <c r="IQ2247" s="255"/>
      <c r="IR2247" s="255"/>
      <c r="IS2247" s="255"/>
      <c r="IT2247" s="255"/>
      <c r="IU2247" s="255"/>
      <c r="IV2247" s="255"/>
    </row>
    <row r="2248" spans="1:256">
      <c r="A2248" s="16">
        <v>41617.426527777781</v>
      </c>
      <c r="B2248" s="300">
        <v>2</v>
      </c>
      <c r="C2248" s="5">
        <v>0.83</v>
      </c>
      <c r="D2248" s="5">
        <v>0.83</v>
      </c>
      <c r="E2248" s="5">
        <v>0.79500000000000004</v>
      </c>
      <c r="F2248" s="5">
        <v>0.79500000000000004</v>
      </c>
      <c r="G2248" s="6">
        <v>405102</v>
      </c>
      <c r="H2248" s="113">
        <f t="shared" si="4336"/>
        <v>0.79500000000000004</v>
      </c>
      <c r="I2248" s="19">
        <f t="shared" si="4307"/>
        <v>-4.2168674698795088E-2</v>
      </c>
      <c r="J2248" s="8">
        <f t="shared" si="4311"/>
        <v>0.93319523358130951</v>
      </c>
      <c r="K2248" s="8">
        <f t="shared" si="4312"/>
        <v>0.79630476641869075</v>
      </c>
      <c r="L2248" s="8">
        <f t="shared" si="4313"/>
        <v>0.86475000000000013</v>
      </c>
      <c r="M2248" s="19">
        <f t="shared" si="4314"/>
        <v>0.1719071302037678</v>
      </c>
      <c r="N2248" s="19">
        <f t="shared" si="4337"/>
        <v>8.6818199958211273E-2</v>
      </c>
      <c r="O2248" s="19">
        <f t="shared" si="4338"/>
        <v>-1.4689858320078618E-3</v>
      </c>
      <c r="P2248" s="19">
        <f t="shared" si="4308"/>
        <v>-1.3169801209192759E-2</v>
      </c>
      <c r="Q2248" s="303">
        <v>162</v>
      </c>
      <c r="R2248" s="306">
        <v>326822.47899999999</v>
      </c>
      <c r="S2248" s="66">
        <f t="shared" si="4315"/>
        <v>2017.4227098765432</v>
      </c>
      <c r="T2248" t="str">
        <f t="shared" si="4339"/>
        <v/>
      </c>
      <c r="U2248" t="str">
        <f t="shared" si="4339"/>
        <v/>
      </c>
      <c r="V2248" t="str">
        <f t="shared" si="4339"/>
        <v>BrokeBandLower</v>
      </c>
      <c r="W2248" t="str">
        <f t="shared" si="4339"/>
        <v>BrokeBandLower</v>
      </c>
      <c r="X2248" s="63"/>
      <c r="Y2248" s="219">
        <f t="shared" si="4316"/>
        <v>-7.3516483516483534E-3</v>
      </c>
      <c r="Z2248" s="78">
        <f t="shared" si="4317"/>
        <v>0.84006633589916857</v>
      </c>
      <c r="AA2248" s="78">
        <f t="shared" si="4318"/>
        <v>0.86704953591654277</v>
      </c>
      <c r="AB2248" s="74">
        <f t="shared" si="3009"/>
        <v>2247</v>
      </c>
      <c r="AC2248" s="80">
        <f t="shared" si="4319"/>
        <v>-5.2273860532324398E-3</v>
      </c>
      <c r="AD2248" s="79">
        <f t="shared" si="4340"/>
        <v>-2.6983200017374198E-2</v>
      </c>
      <c r="AE2248" s="81">
        <f t="shared" si="4320"/>
        <v>-2.1755813964141758E-2</v>
      </c>
      <c r="AF2248" s="19">
        <f t="shared" si="4321"/>
        <v>-3.1120713292177398E-2</v>
      </c>
      <c r="AG2248" s="93">
        <f t="shared" si="4309"/>
        <v>0.27858775269111424</v>
      </c>
      <c r="AH2248" s="91">
        <f t="shared" si="4322"/>
        <v>-6.7144433040865789E-4</v>
      </c>
      <c r="AI2248" s="96">
        <f t="shared" si="4323"/>
        <v>2238.5071267262697</v>
      </c>
      <c r="AJ2248" s="5">
        <f t="shared" si="4341"/>
        <v>-3.499999999999992E-2</v>
      </c>
      <c r="AK2248" s="5">
        <f t="shared" si="4324"/>
        <v>0</v>
      </c>
      <c r="AL2248" s="5">
        <f t="shared" si="4325"/>
        <v>-3.499999999999992E-2</v>
      </c>
      <c r="AM2248" s="95">
        <f t="shared" si="4342"/>
        <v>5.7142857142857117E-3</v>
      </c>
      <c r="AN2248" s="95">
        <f t="shared" si="4326"/>
        <v>-1.1428571428571423E-2</v>
      </c>
      <c r="AO2248" s="78">
        <f t="shared" si="4327"/>
        <v>0.5</v>
      </c>
      <c r="AP2248" s="296">
        <f t="shared" si="4328"/>
        <v>33.333333333333329</v>
      </c>
      <c r="AQ2248" s="8"/>
      <c r="AR2248" s="8">
        <f t="shared" si="4329"/>
        <v>-1</v>
      </c>
      <c r="AS2248" s="114">
        <f t="shared" si="4330"/>
        <v>-405102</v>
      </c>
      <c r="AT2248" s="103">
        <f t="shared" si="4331"/>
        <v>-0.48734182278823934</v>
      </c>
      <c r="AU2248" s="5">
        <f t="shared" si="4332"/>
        <v>0.79500000000000004</v>
      </c>
      <c r="AV2248" s="93">
        <f t="shared" si="4333"/>
        <v>-1.2395169427743065</v>
      </c>
      <c r="AW2248" s="210">
        <f t="shared" si="4334"/>
        <v>4.4025157232704303E-2</v>
      </c>
      <c r="AX2248" s="276">
        <f t="shared" si="4343"/>
        <v>9.2481236536707187E-3</v>
      </c>
      <c r="AY2248" s="19">
        <f t="shared" si="4306"/>
        <v>0.16667725939107289</v>
      </c>
      <c r="AZ2248" s="255"/>
      <c r="BA2248" s="255"/>
      <c r="BB2248" s="255"/>
      <c r="BC2248" s="255"/>
      <c r="BD2248" s="255"/>
      <c r="BE2248" s="255"/>
      <c r="BF2248" s="255"/>
      <c r="BG2248" s="255"/>
      <c r="BH2248" s="255"/>
      <c r="BI2248" s="255"/>
      <c r="BJ2248" s="255"/>
      <c r="BK2248" s="255"/>
      <c r="BL2248" s="255"/>
      <c r="BM2248" s="255"/>
      <c r="BN2248" s="255"/>
      <c r="BO2248" s="255"/>
      <c r="BP2248" s="255"/>
      <c r="BQ2248" s="255"/>
      <c r="BR2248" s="255"/>
      <c r="BS2248" s="255"/>
      <c r="BT2248" s="255"/>
      <c r="BU2248" s="255"/>
      <c r="BV2248" s="255"/>
      <c r="BW2248" s="255"/>
      <c r="BX2248" s="255"/>
      <c r="BY2248" s="255"/>
      <c r="BZ2248" s="255"/>
      <c r="CA2248" s="255"/>
      <c r="CB2248" s="255"/>
      <c r="CC2248" s="255"/>
      <c r="CD2248" s="255"/>
      <c r="CE2248" s="255"/>
      <c r="CF2248" s="255"/>
      <c r="CG2248" s="255"/>
      <c r="CH2248" s="255"/>
      <c r="CI2248" s="255"/>
      <c r="CJ2248" s="255"/>
      <c r="CK2248" s="255"/>
      <c r="CL2248" s="255"/>
      <c r="CM2248" s="255"/>
      <c r="CN2248" s="255"/>
      <c r="CO2248" s="255"/>
      <c r="CP2248" s="255"/>
      <c r="CQ2248" s="255"/>
      <c r="CR2248" s="255"/>
      <c r="CS2248" s="255"/>
      <c r="CT2248" s="255"/>
      <c r="CU2248" s="255"/>
      <c r="CV2248" s="255"/>
      <c r="CW2248" s="255"/>
      <c r="CX2248" s="255"/>
      <c r="CY2248" s="255"/>
      <c r="CZ2248" s="255"/>
      <c r="DA2248" s="255"/>
      <c r="DB2248" s="255"/>
      <c r="DC2248" s="255"/>
      <c r="DD2248" s="255"/>
      <c r="DE2248" s="255"/>
      <c r="DF2248" s="255"/>
      <c r="DG2248" s="255"/>
      <c r="DH2248" s="255"/>
      <c r="DI2248" s="255"/>
      <c r="DJ2248" s="255"/>
      <c r="DK2248" s="255"/>
      <c r="DL2248" s="255"/>
      <c r="DM2248" s="255"/>
      <c r="DN2248" s="255"/>
      <c r="DO2248" s="255"/>
      <c r="DP2248" s="255"/>
      <c r="DQ2248" s="255"/>
      <c r="DR2248" s="255"/>
      <c r="DS2248" s="255"/>
      <c r="DT2248" s="255"/>
      <c r="DU2248" s="255"/>
      <c r="DV2248" s="255"/>
      <c r="DW2248" s="255"/>
      <c r="DX2248" s="255"/>
      <c r="DY2248" s="255"/>
      <c r="DZ2248" s="255"/>
      <c r="EA2248" s="255"/>
      <c r="EB2248" s="255"/>
      <c r="EC2248" s="255"/>
      <c r="ED2248" s="255"/>
      <c r="EE2248" s="255"/>
      <c r="EF2248" s="255"/>
      <c r="EG2248" s="255"/>
      <c r="EH2248" s="255"/>
      <c r="EI2248" s="255"/>
      <c r="EJ2248" s="255"/>
      <c r="EK2248" s="255"/>
      <c r="EL2248" s="255"/>
      <c r="EM2248" s="255"/>
      <c r="EN2248" s="255"/>
      <c r="EO2248" s="255"/>
      <c r="EP2248" s="255"/>
      <c r="EQ2248" s="255"/>
      <c r="ER2248" s="255"/>
      <c r="ES2248" s="255"/>
      <c r="ET2248" s="255"/>
      <c r="EU2248" s="255"/>
      <c r="EV2248" s="255"/>
      <c r="EW2248" s="255"/>
      <c r="EX2248" s="255"/>
      <c r="EY2248" s="255"/>
      <c r="EZ2248" s="255"/>
      <c r="FA2248" s="255"/>
      <c r="FB2248" s="255"/>
      <c r="FC2248" s="255"/>
      <c r="FD2248" s="255"/>
      <c r="FE2248" s="255"/>
      <c r="FF2248" s="255"/>
      <c r="FG2248" s="255"/>
      <c r="FH2248" s="255"/>
      <c r="FI2248" s="255"/>
      <c r="FJ2248" s="255"/>
      <c r="FK2248" s="255"/>
      <c r="FL2248" s="255"/>
      <c r="FM2248" s="255"/>
      <c r="FN2248" s="255"/>
      <c r="FO2248" s="255"/>
      <c r="FP2248" s="255"/>
      <c r="FQ2248" s="255"/>
      <c r="FR2248" s="255"/>
      <c r="FS2248" s="255"/>
      <c r="FT2248" s="255"/>
      <c r="FU2248" s="255"/>
      <c r="FV2248" s="255"/>
      <c r="FW2248" s="255"/>
      <c r="FX2248" s="255"/>
      <c r="FY2248" s="255"/>
      <c r="FZ2248" s="255"/>
      <c r="GA2248" s="255"/>
      <c r="GB2248" s="255"/>
      <c r="GC2248" s="255"/>
      <c r="GD2248" s="255"/>
      <c r="GE2248" s="255"/>
      <c r="GF2248" s="255"/>
      <c r="GG2248" s="255"/>
      <c r="GH2248" s="255"/>
      <c r="GI2248" s="255"/>
      <c r="GJ2248" s="255"/>
      <c r="GK2248" s="255"/>
      <c r="GL2248" s="255"/>
      <c r="GM2248" s="255"/>
      <c r="GN2248" s="255"/>
      <c r="GO2248" s="255"/>
      <c r="GP2248" s="255"/>
      <c r="GQ2248" s="255"/>
      <c r="GR2248" s="255"/>
      <c r="GS2248" s="255"/>
      <c r="GT2248" s="255"/>
      <c r="GU2248" s="255"/>
      <c r="GV2248" s="255"/>
      <c r="GW2248" s="255"/>
      <c r="GX2248" s="255"/>
      <c r="GY2248" s="255"/>
      <c r="GZ2248" s="255"/>
      <c r="HA2248" s="255"/>
      <c r="HB2248" s="255"/>
      <c r="HC2248" s="255"/>
      <c r="HD2248" s="255"/>
      <c r="HE2248" s="255"/>
      <c r="HF2248" s="255"/>
      <c r="HG2248" s="255"/>
      <c r="HH2248" s="255"/>
      <c r="HI2248" s="255"/>
      <c r="HJ2248" s="255"/>
      <c r="HK2248" s="255"/>
      <c r="HL2248" s="255"/>
      <c r="HM2248" s="255"/>
      <c r="HN2248" s="255"/>
      <c r="HO2248" s="255"/>
      <c r="HP2248" s="255"/>
      <c r="HQ2248" s="255"/>
      <c r="HR2248" s="255"/>
      <c r="HS2248" s="255"/>
      <c r="HT2248" s="255"/>
      <c r="HU2248" s="255"/>
      <c r="HV2248" s="255"/>
      <c r="HW2248" s="255"/>
      <c r="HX2248" s="255"/>
      <c r="HY2248" s="255"/>
      <c r="HZ2248" s="255"/>
      <c r="IA2248" s="255"/>
      <c r="IB2248" s="255"/>
      <c r="IC2248" s="255"/>
      <c r="ID2248" s="255"/>
      <c r="IE2248" s="255"/>
      <c r="IF2248" s="255"/>
      <c r="IG2248" s="255"/>
      <c r="IH2248" s="255"/>
      <c r="II2248" s="255"/>
      <c r="IJ2248" s="255"/>
      <c r="IK2248" s="255"/>
      <c r="IL2248" s="255"/>
      <c r="IM2248" s="255"/>
      <c r="IN2248" s="255"/>
      <c r="IO2248" s="255"/>
      <c r="IP2248" s="255"/>
      <c r="IQ2248" s="255"/>
      <c r="IR2248" s="255"/>
      <c r="IS2248" s="255"/>
      <c r="IT2248" s="255"/>
      <c r="IU2248" s="255"/>
      <c r="IV2248" s="255"/>
    </row>
    <row r="2249" spans="1:256" ht="13">
      <c r="A2249" s="16">
        <v>41618.524409722224</v>
      </c>
      <c r="B2249" s="300">
        <v>3</v>
      </c>
      <c r="C2249" s="5">
        <v>0.8</v>
      </c>
      <c r="D2249" s="5">
        <v>0.8</v>
      </c>
      <c r="E2249" s="5">
        <v>0.77</v>
      </c>
      <c r="F2249" s="5">
        <v>0.78</v>
      </c>
      <c r="G2249" s="6">
        <v>460531</v>
      </c>
      <c r="H2249" s="113">
        <f t="shared" si="4336"/>
        <v>0.78</v>
      </c>
      <c r="I2249" s="19">
        <f t="shared" ref="I2249:I2254" si="4344">IF(A2250&gt;A2249,(H2249-H2248)/H2248, (H2249-H2250)/H2250)</f>
        <v>-1.8867924528301903E-2</v>
      </c>
      <c r="J2249" s="8">
        <f t="shared" si="4311"/>
        <v>0.9344385063929791</v>
      </c>
      <c r="K2249" s="8">
        <f t="shared" si="4312"/>
        <v>0.78306149360702137</v>
      </c>
      <c r="L2249" s="8">
        <f t="shared" si="4313"/>
        <v>0.85875000000000024</v>
      </c>
      <c r="M2249" s="19">
        <f t="shared" si="4314"/>
        <v>0.19331433613044716</v>
      </c>
      <c r="N2249" s="19">
        <f t="shared" si="4337"/>
        <v>0.12452773716427361</v>
      </c>
      <c r="O2249" s="19">
        <f t="shared" si="4338"/>
        <v>1.3322751412888092E-3</v>
      </c>
      <c r="P2249" s="19">
        <f t="shared" ref="P2249:P2254" si="4345">IF(A2250&gt;A2249,(K2249-K2248)/K2248, (K2249-K2250)/K2250)</f>
        <v>-1.6630909885457301E-2</v>
      </c>
      <c r="Q2249" s="303">
        <v>433</v>
      </c>
      <c r="R2249" s="306">
        <v>359660.88699999999</v>
      </c>
      <c r="S2249" s="66">
        <f t="shared" si="4315"/>
        <v>830.62560508083141</v>
      </c>
      <c r="T2249" t="str">
        <f t="shared" ref="T2249:W2250" si="4346">IF(C2249&gt;$J2249,"BrokeBandUpper", IF(C2249&lt;$K2249,"BrokeBandLower", ""))</f>
        <v/>
      </c>
      <c r="U2249" t="str">
        <f t="shared" si="4346"/>
        <v/>
      </c>
      <c r="V2249" t="str">
        <f t="shared" si="4346"/>
        <v>BrokeBandLower</v>
      </c>
      <c r="W2249" t="str">
        <f t="shared" si="4346"/>
        <v>BrokeBandLower</v>
      </c>
      <c r="X2249" s="63"/>
      <c r="Y2249" s="310">
        <f t="shared" si="4316"/>
        <v>-8.6813186813186824E-3</v>
      </c>
      <c r="Z2249" s="311">
        <f t="shared" si="4317"/>
        <v>0.83081612017069661</v>
      </c>
      <c r="AA2249" s="311">
        <f t="shared" si="4318"/>
        <v>0.86060787025871865</v>
      </c>
      <c r="AB2249" s="312">
        <f t="shared" si="3009"/>
        <v>2248</v>
      </c>
      <c r="AC2249" s="313">
        <f t="shared" si="4319"/>
        <v>-6.4287488991042266E-3</v>
      </c>
      <c r="AD2249" s="284">
        <f t="shared" si="4340"/>
        <v>-2.979175008802204E-2</v>
      </c>
      <c r="AE2249" s="314">
        <f t="shared" si="4320"/>
        <v>-2.3363001188917813E-2</v>
      </c>
      <c r="AF2249" s="315">
        <f t="shared" si="4321"/>
        <v>-3.4617101606409836E-2</v>
      </c>
      <c r="AG2249" s="315">
        <f t="shared" ref="AG2249:AG2254" si="4347">IF(A2250&gt;A2249,(AC2249-AC2248)/AC2248, (AC2249-AC2250)/AC2250)</f>
        <v>0.22982095327145474</v>
      </c>
      <c r="AH2249" s="316">
        <f t="shared" si="4322"/>
        <v>-7.3399399140209394E-4</v>
      </c>
      <c r="AI2249" s="317">
        <f t="shared" si="4323"/>
        <v>2238.9199319763725</v>
      </c>
      <c r="AJ2249" s="318">
        <f t="shared" si="4341"/>
        <v>-1.5000000000000013E-2</v>
      </c>
      <c r="AK2249" s="318">
        <f t="shared" si="4324"/>
        <v>0</v>
      </c>
      <c r="AL2249" s="318">
        <f t="shared" si="4325"/>
        <v>-1.5000000000000013E-2</v>
      </c>
      <c r="AM2249" s="319">
        <f t="shared" si="4342"/>
        <v>5.7142857142857117E-3</v>
      </c>
      <c r="AN2249" s="319">
        <f t="shared" si="4326"/>
        <v>-1.2499999999999995E-2</v>
      </c>
      <c r="AO2249" s="311">
        <f t="shared" si="4327"/>
        <v>0.45714285714285707</v>
      </c>
      <c r="AP2249" s="285">
        <f t="shared" si="4328"/>
        <v>31.372549019607845</v>
      </c>
      <c r="AQ2249" s="285"/>
      <c r="AR2249" s="285">
        <f t="shared" si="4329"/>
        <v>-0.33333333333333331</v>
      </c>
      <c r="AS2249" s="286">
        <f t="shared" si="4330"/>
        <v>-153510.33333333331</v>
      </c>
      <c r="AT2249" s="103">
        <f t="shared" si="4331"/>
        <v>-0.4801489662249297</v>
      </c>
      <c r="AU2249" s="318">
        <f t="shared" si="4332"/>
        <v>0.78</v>
      </c>
      <c r="AV2249" s="315">
        <f t="shared" si="4333"/>
        <v>-0.42681964840211639</v>
      </c>
      <c r="AW2249" s="320">
        <f t="shared" si="4334"/>
        <v>3.8961038961038995E-2</v>
      </c>
      <c r="AX2249" s="321">
        <f t="shared" si="4343"/>
        <v>1.086189327882754E-2</v>
      </c>
      <c r="AY2249" s="315">
        <f t="shared" ref="AY2249:AY2254" si="4348">IF((AX2249&gt;AX2248),ABS(AX2249-AX2248)/ABS(AX2248),-1*ABS(AX2249-AX2248)/ABS(AX2248))</f>
        <v>0.17449697750486848</v>
      </c>
      <c r="AZ2249" s="255"/>
      <c r="BA2249" s="255"/>
      <c r="BB2249" s="255"/>
      <c r="BC2249" s="255"/>
      <c r="BD2249" s="255"/>
      <c r="BE2249" s="255"/>
      <c r="BF2249" s="255"/>
      <c r="BG2249" s="255"/>
      <c r="BH2249" s="255"/>
      <c r="BI2249" s="255"/>
      <c r="BJ2249" s="255"/>
      <c r="BK2249" s="255"/>
      <c r="BL2249" s="255"/>
      <c r="BM2249" s="255"/>
      <c r="BN2249" s="255"/>
      <c r="BO2249" s="255"/>
      <c r="BP2249" s="255"/>
      <c r="BQ2249" s="255"/>
      <c r="BR2249" s="255"/>
      <c r="BS2249" s="255"/>
      <c r="BT2249" s="255"/>
      <c r="BU2249" s="255"/>
      <c r="BV2249" s="255"/>
      <c r="BW2249" s="255"/>
      <c r="BX2249" s="255"/>
      <c r="BY2249" s="255"/>
      <c r="BZ2249" s="255"/>
      <c r="CA2249" s="255"/>
      <c r="CB2249" s="255"/>
      <c r="CC2249" s="255"/>
      <c r="CD2249" s="255"/>
      <c r="CE2249" s="255"/>
      <c r="CF2249" s="255"/>
      <c r="CG2249" s="255"/>
      <c r="CH2249" s="255"/>
      <c r="CI2249" s="255"/>
      <c r="CJ2249" s="255"/>
      <c r="CK2249" s="255"/>
      <c r="CL2249" s="255"/>
      <c r="CM2249" s="255"/>
      <c r="CN2249" s="255"/>
      <c r="CO2249" s="255"/>
      <c r="CP2249" s="255"/>
      <c r="CQ2249" s="255"/>
      <c r="CR2249" s="255"/>
      <c r="CS2249" s="255"/>
      <c r="CT2249" s="255"/>
      <c r="CU2249" s="255"/>
      <c r="CV2249" s="255"/>
      <c r="CW2249" s="255"/>
      <c r="CX2249" s="255"/>
      <c r="CY2249" s="255"/>
      <c r="CZ2249" s="255"/>
      <c r="DA2249" s="255"/>
      <c r="DB2249" s="255"/>
      <c r="DC2249" s="255"/>
      <c r="DD2249" s="255"/>
      <c r="DE2249" s="255"/>
      <c r="DF2249" s="255"/>
      <c r="DG2249" s="255"/>
      <c r="DH2249" s="255"/>
      <c r="DI2249" s="255"/>
      <c r="DJ2249" s="255"/>
      <c r="DK2249" s="255"/>
      <c r="DL2249" s="255"/>
      <c r="DM2249" s="255"/>
      <c r="DN2249" s="255"/>
      <c r="DO2249" s="255"/>
      <c r="DP2249" s="255"/>
      <c r="DQ2249" s="255"/>
      <c r="DR2249" s="255"/>
      <c r="DS2249" s="255"/>
      <c r="DT2249" s="255"/>
      <c r="DU2249" s="255"/>
      <c r="DV2249" s="255"/>
      <c r="DW2249" s="255"/>
      <c r="DX2249" s="255"/>
      <c r="DY2249" s="255"/>
      <c r="DZ2249" s="255"/>
      <c r="EA2249" s="255"/>
      <c r="EB2249" s="255"/>
      <c r="EC2249" s="255"/>
      <c r="ED2249" s="255"/>
      <c r="EE2249" s="255"/>
      <c r="EF2249" s="255"/>
      <c r="EG2249" s="255"/>
      <c r="EH2249" s="255"/>
      <c r="EI2249" s="255"/>
      <c r="EJ2249" s="255"/>
      <c r="EK2249" s="255"/>
      <c r="EL2249" s="255"/>
      <c r="EM2249" s="255"/>
      <c r="EN2249" s="255"/>
      <c r="EO2249" s="255"/>
      <c r="EP2249" s="255"/>
      <c r="EQ2249" s="255"/>
      <c r="ER2249" s="255"/>
      <c r="ES2249" s="255"/>
      <c r="ET2249" s="255"/>
      <c r="EU2249" s="255"/>
      <c r="EV2249" s="255"/>
      <c r="EW2249" s="255"/>
      <c r="EX2249" s="255"/>
      <c r="EY2249" s="255"/>
      <c r="EZ2249" s="255"/>
      <c r="FA2249" s="255"/>
      <c r="FB2249" s="255"/>
      <c r="FC2249" s="255"/>
      <c r="FD2249" s="255"/>
      <c r="FE2249" s="255"/>
      <c r="FF2249" s="255"/>
      <c r="FG2249" s="255"/>
      <c r="FH2249" s="255"/>
      <c r="FI2249" s="255"/>
      <c r="FJ2249" s="255"/>
      <c r="FK2249" s="255"/>
      <c r="FL2249" s="255"/>
      <c r="FM2249" s="255"/>
      <c r="FN2249" s="255"/>
      <c r="FO2249" s="255"/>
      <c r="FP2249" s="255"/>
      <c r="FQ2249" s="255"/>
      <c r="FR2249" s="255"/>
      <c r="FS2249" s="255"/>
      <c r="FT2249" s="255"/>
      <c r="FU2249" s="255"/>
      <c r="FV2249" s="255"/>
      <c r="FW2249" s="255"/>
      <c r="FX2249" s="255"/>
      <c r="FY2249" s="255"/>
      <c r="FZ2249" s="255"/>
      <c r="GA2249" s="255"/>
      <c r="GB2249" s="255"/>
      <c r="GC2249" s="255"/>
      <c r="GD2249" s="255"/>
      <c r="GE2249" s="255"/>
      <c r="GF2249" s="255"/>
      <c r="GG2249" s="255"/>
      <c r="GH2249" s="255"/>
      <c r="GI2249" s="255"/>
      <c r="GJ2249" s="255"/>
      <c r="GK2249" s="255"/>
      <c r="GL2249" s="255"/>
      <c r="GM2249" s="255"/>
      <c r="GN2249" s="255"/>
      <c r="GO2249" s="255"/>
      <c r="GP2249" s="255"/>
      <c r="GQ2249" s="255"/>
      <c r="GR2249" s="255"/>
      <c r="GS2249" s="255"/>
      <c r="GT2249" s="255"/>
      <c r="GU2249" s="255"/>
      <c r="GV2249" s="255"/>
      <c r="GW2249" s="255"/>
      <c r="GX2249" s="255"/>
      <c r="GY2249" s="255"/>
      <c r="GZ2249" s="255"/>
      <c r="HA2249" s="255"/>
      <c r="HB2249" s="255"/>
      <c r="HC2249" s="255"/>
      <c r="HD2249" s="255"/>
      <c r="HE2249" s="255"/>
      <c r="HF2249" s="255"/>
      <c r="HG2249" s="255"/>
      <c r="HH2249" s="255"/>
      <c r="HI2249" s="255"/>
      <c r="HJ2249" s="255"/>
      <c r="HK2249" s="255"/>
      <c r="HL2249" s="255"/>
      <c r="HM2249" s="255"/>
      <c r="HN2249" s="255"/>
      <c r="HO2249" s="255"/>
      <c r="HP2249" s="255"/>
      <c r="HQ2249" s="255"/>
      <c r="HR2249" s="255"/>
      <c r="HS2249" s="255"/>
      <c r="HT2249" s="255"/>
      <c r="HU2249" s="255"/>
      <c r="HV2249" s="255"/>
      <c r="HW2249" s="255"/>
      <c r="HX2249" s="255"/>
      <c r="HY2249" s="255"/>
      <c r="HZ2249" s="255"/>
      <c r="IA2249" s="255"/>
      <c r="IB2249" s="255"/>
      <c r="IC2249" s="255"/>
      <c r="ID2249" s="255"/>
      <c r="IE2249" s="255"/>
      <c r="IF2249" s="255"/>
      <c r="IG2249" s="255"/>
      <c r="IH2249" s="255"/>
      <c r="II2249" s="255"/>
      <c r="IJ2249" s="255"/>
      <c r="IK2249" s="255"/>
      <c r="IL2249" s="255"/>
      <c r="IM2249" s="255"/>
      <c r="IN2249" s="255"/>
      <c r="IO2249" s="255"/>
      <c r="IP2249" s="255"/>
      <c r="IQ2249" s="255"/>
      <c r="IR2249" s="255"/>
      <c r="IS2249" s="255"/>
      <c r="IT2249" s="255"/>
      <c r="IU2249" s="255"/>
      <c r="IV2249" s="255"/>
    </row>
    <row r="2250" spans="1:256">
      <c r="A2250" s="16">
        <v>41619.347800925927</v>
      </c>
      <c r="B2250" s="300">
        <v>4</v>
      </c>
      <c r="C2250" s="5">
        <v>0.8</v>
      </c>
      <c r="D2250" s="5">
        <v>0.8</v>
      </c>
      <c r="E2250" s="5">
        <v>0.755</v>
      </c>
      <c r="F2250" s="5">
        <v>0.755</v>
      </c>
      <c r="G2250" s="6">
        <v>643221</v>
      </c>
      <c r="H2250" s="113">
        <f t="shared" si="4336"/>
        <v>0.755</v>
      </c>
      <c r="I2250" s="19">
        <f t="shared" si="4344"/>
        <v>-3.2051282051282076E-2</v>
      </c>
      <c r="J2250" s="8">
        <f t="shared" ref="J2250:J2256" si="4349">(L2250)+2*STDEVPA(H2231:H2250)</f>
        <v>0.93987848705488097</v>
      </c>
      <c r="K2250" s="8">
        <f t="shared" ref="K2250:K2256" si="4350">(L2250)-(2*STDEVPA(H2231:H2250))</f>
        <v>0.7651215129451191</v>
      </c>
      <c r="L2250" s="8">
        <f t="shared" ref="L2250:L2256" si="4351">AVERAGE(H2231:H2250)</f>
        <v>0.85250000000000004</v>
      </c>
      <c r="M2250" s="19">
        <f t="shared" ref="M2250:M2256" si="4352">(J2250-K2250)/K2250</f>
        <v>0.228404209204737</v>
      </c>
      <c r="N2250" s="19">
        <f t="shared" si="4337"/>
        <v>0.18151717961885375</v>
      </c>
      <c r="O2250" s="19">
        <f t="shared" si="4338"/>
        <v>5.8216572034265977E-3</v>
      </c>
      <c r="P2250" s="19">
        <f t="shared" si="4345"/>
        <v>-2.2910053435605964E-2</v>
      </c>
      <c r="Q2250" s="303">
        <v>321</v>
      </c>
      <c r="R2250" s="306">
        <v>504028.22200000001</v>
      </c>
      <c r="S2250" s="66">
        <f t="shared" ref="S2250:S2256" si="4353">R2250/Q2250</f>
        <v>1570.1813769470405</v>
      </c>
      <c r="T2250" t="str">
        <f t="shared" si="4346"/>
        <v/>
      </c>
      <c r="U2250" t="str">
        <f t="shared" si="4346"/>
        <v/>
      </c>
      <c r="V2250" t="str">
        <f t="shared" si="4346"/>
        <v>BrokeBandLower</v>
      </c>
      <c r="W2250" t="str">
        <f t="shared" si="4346"/>
        <v>BrokeBandLower</v>
      </c>
      <c r="X2250" s="63"/>
      <c r="Y2250" s="219">
        <f t="shared" ref="Y2250:Y2256" si="4354">SLOPE(H2237:H2250,AB2237:AB2250)</f>
        <v>-9.1538461538461513E-3</v>
      </c>
      <c r="Z2250" s="78">
        <f t="shared" ref="Z2250:Z2256" si="4355">Z2249+(0.154*(F2250-Z2249))</f>
        <v>0.81914043766440936</v>
      </c>
      <c r="AA2250" s="78">
        <f t="shared" ref="AA2250:AA2256" si="4356">AA2249+(0.074*(F2250-AA2249))</f>
        <v>0.85279288785957352</v>
      </c>
      <c r="AB2250" s="74">
        <f t="shared" si="3009"/>
        <v>2249</v>
      </c>
      <c r="AC2250" s="80">
        <f t="shared" ref="AC2250:AC2256" si="4357">AD2250-AE2250</f>
        <v>-8.2315592049970812E-3</v>
      </c>
      <c r="AD2250" s="79">
        <f t="shared" si="4340"/>
        <v>-3.3652450195164163E-2</v>
      </c>
      <c r="AE2250" s="81">
        <f t="shared" ref="AE2250:AE2256" si="4358">AE2249+(0.2*(AD2250-AE2249))</f>
        <v>-2.5420890990167082E-2</v>
      </c>
      <c r="AF2250" s="19">
        <f t="shared" ref="AF2250:AF2256" si="4359">AD2250/AA2250</f>
        <v>-3.9461457376395941E-2</v>
      </c>
      <c r="AG2250" s="93">
        <f t="shared" si="4347"/>
        <v>0.28042941701208079</v>
      </c>
      <c r="AH2250" s="91">
        <f t="shared" ref="AH2250:AH2256" si="4360">SLOPE(AC2237:AC2250,AB2237:AB2250)</f>
        <v>-7.5910334251224308E-4</v>
      </c>
      <c r="AI2250" s="96">
        <f t="shared" ref="AI2250:AI2256" si="4361">INTERCEPT(AB2237:AB2250,AC2237:AC2250)</f>
        <v>2239.0694380845212</v>
      </c>
      <c r="AJ2250" s="5">
        <f t="shared" si="4341"/>
        <v>-2.5000000000000022E-2</v>
      </c>
      <c r="AK2250" s="5">
        <f t="shared" si="4324"/>
        <v>0</v>
      </c>
      <c r="AL2250" s="5">
        <f t="shared" ref="AL2250:AL2256" si="4362">IF(AJ2250&lt;0,AJ2250,0)</f>
        <v>-2.5000000000000022E-2</v>
      </c>
      <c r="AM2250" s="95">
        <f t="shared" si="4342"/>
        <v>3.214285714285709E-3</v>
      </c>
      <c r="AN2250" s="95">
        <f t="shared" ref="AN2250:AN2256" si="4363">(AVERAGE(AL2237:AL2250))</f>
        <v>-1.4285714285714282E-2</v>
      </c>
      <c r="AO2250" s="78">
        <f t="shared" ref="AO2250:AO2256" si="4364">ABS(AM2250/AN2250)</f>
        <v>0.2249999999999997</v>
      </c>
      <c r="AP2250" s="296">
        <f t="shared" ref="AP2250:AP2256" si="4365">IF(AN2250=0,100,100-(100/(1+AO2250)))</f>
        <v>18.367346938775484</v>
      </c>
      <c r="AQ2250" s="8"/>
      <c r="AR2250" s="8">
        <f t="shared" ref="AR2250:AR2256" si="4366">IF(ISERROR(((F2250-E2250)-(D2250-F2250))/(D2250-E2250)),0,((F2250-E2250)-(D2250-F2250))/(D2250-E2250))</f>
        <v>-1</v>
      </c>
      <c r="AS2250" s="114">
        <f t="shared" ref="AS2250:AS2256" si="4367">IF(ISERROR(AR2250*G2250),0,AR2250*G2250)</f>
        <v>-643221</v>
      </c>
      <c r="AT2250" s="103">
        <f t="shared" ref="AT2250:AT2256" si="4368">SUM(AS2231:AS2250)/SUM(G2231:G2250)</f>
        <v>-0.54431858070126127</v>
      </c>
      <c r="AU2250" s="5">
        <f t="shared" ref="AU2250:AU2256" si="4369">F2250</f>
        <v>0.755</v>
      </c>
      <c r="AV2250" s="93">
        <f t="shared" ref="AV2250:AV2256" si="4370">AS2250/R2250</f>
        <v>-1.2761606829230288</v>
      </c>
      <c r="AW2250" s="210">
        <f t="shared" ref="AW2250:AW2256" si="4371">(D2250-E2250)/E2250</f>
        <v>5.9602649006622571E-2</v>
      </c>
      <c r="AX2250" s="276">
        <f t="shared" si="4343"/>
        <v>1.2836711578346975E-2</v>
      </c>
      <c r="AY2250" s="19">
        <f t="shared" si="4348"/>
        <v>0.18181160952564632</v>
      </c>
      <c r="AZ2250" s="255"/>
      <c r="BA2250" s="255"/>
      <c r="BB2250" s="255"/>
      <c r="BC2250" s="255"/>
      <c r="BD2250" s="255"/>
      <c r="BE2250" s="255"/>
      <c r="BF2250" s="255"/>
      <c r="BG2250" s="255"/>
      <c r="BH2250" s="255"/>
      <c r="BI2250" s="255"/>
      <c r="BJ2250" s="255"/>
      <c r="BK2250" s="255"/>
      <c r="BL2250" s="255"/>
      <c r="BM2250" s="255"/>
      <c r="BN2250" s="255"/>
      <c r="BO2250" s="255"/>
      <c r="BP2250" s="255"/>
      <c r="BQ2250" s="255"/>
      <c r="BR2250" s="255"/>
      <c r="BS2250" s="255"/>
      <c r="BT2250" s="255"/>
      <c r="BU2250" s="255"/>
      <c r="BV2250" s="255"/>
      <c r="BW2250" s="255"/>
      <c r="BX2250" s="255"/>
      <c r="BY2250" s="255"/>
      <c r="BZ2250" s="255"/>
      <c r="CA2250" s="255"/>
      <c r="CB2250" s="255"/>
      <c r="CC2250" s="255"/>
      <c r="CD2250" s="255"/>
      <c r="CE2250" s="255"/>
      <c r="CF2250" s="255"/>
      <c r="CG2250" s="255"/>
      <c r="CH2250" s="255"/>
      <c r="CI2250" s="255"/>
      <c r="CJ2250" s="255"/>
      <c r="CK2250" s="255"/>
      <c r="CL2250" s="255"/>
      <c r="CM2250" s="255"/>
      <c r="CN2250" s="255"/>
      <c r="CO2250" s="255"/>
      <c r="CP2250" s="255"/>
      <c r="CQ2250" s="255"/>
      <c r="CR2250" s="255"/>
      <c r="CS2250" s="255"/>
      <c r="CT2250" s="255"/>
      <c r="CU2250" s="255"/>
      <c r="CV2250" s="255"/>
      <c r="CW2250" s="255"/>
      <c r="CX2250" s="255"/>
      <c r="CY2250" s="255"/>
      <c r="CZ2250" s="255"/>
      <c r="DA2250" s="255"/>
      <c r="DB2250" s="255"/>
      <c r="DC2250" s="255"/>
      <c r="DD2250" s="255"/>
      <c r="DE2250" s="255"/>
      <c r="DF2250" s="255"/>
      <c r="DG2250" s="255"/>
      <c r="DH2250" s="255"/>
      <c r="DI2250" s="255"/>
      <c r="DJ2250" s="255"/>
      <c r="DK2250" s="255"/>
      <c r="DL2250" s="255"/>
      <c r="DM2250" s="255"/>
      <c r="DN2250" s="255"/>
      <c r="DO2250" s="255"/>
      <c r="DP2250" s="255"/>
      <c r="DQ2250" s="255"/>
      <c r="DR2250" s="255"/>
      <c r="DS2250" s="255"/>
      <c r="DT2250" s="255"/>
      <c r="DU2250" s="255"/>
      <c r="DV2250" s="255"/>
      <c r="DW2250" s="255"/>
      <c r="DX2250" s="255"/>
      <c r="DY2250" s="255"/>
      <c r="DZ2250" s="255"/>
      <c r="EA2250" s="255"/>
      <c r="EB2250" s="255"/>
      <c r="EC2250" s="255"/>
      <c r="ED2250" s="255"/>
      <c r="EE2250" s="255"/>
      <c r="EF2250" s="255"/>
      <c r="EG2250" s="255"/>
      <c r="EH2250" s="255"/>
      <c r="EI2250" s="255"/>
      <c r="EJ2250" s="255"/>
      <c r="EK2250" s="255"/>
      <c r="EL2250" s="255"/>
      <c r="EM2250" s="255"/>
      <c r="EN2250" s="255"/>
      <c r="EO2250" s="255"/>
      <c r="EP2250" s="255"/>
      <c r="EQ2250" s="255"/>
      <c r="ER2250" s="255"/>
      <c r="ES2250" s="255"/>
      <c r="ET2250" s="255"/>
      <c r="EU2250" s="255"/>
      <c r="EV2250" s="255"/>
      <c r="EW2250" s="255"/>
      <c r="EX2250" s="255"/>
      <c r="EY2250" s="255"/>
      <c r="EZ2250" s="255"/>
      <c r="FA2250" s="255"/>
      <c r="FB2250" s="255"/>
      <c r="FC2250" s="255"/>
      <c r="FD2250" s="255"/>
      <c r="FE2250" s="255"/>
      <c r="FF2250" s="255"/>
      <c r="FG2250" s="255"/>
      <c r="FH2250" s="255"/>
      <c r="FI2250" s="255"/>
      <c r="FJ2250" s="255"/>
      <c r="FK2250" s="255"/>
      <c r="FL2250" s="255"/>
      <c r="FM2250" s="255"/>
      <c r="FN2250" s="255"/>
      <c r="FO2250" s="255"/>
      <c r="FP2250" s="255"/>
      <c r="FQ2250" s="255"/>
      <c r="FR2250" s="255"/>
      <c r="FS2250" s="255"/>
      <c r="FT2250" s="255"/>
      <c r="FU2250" s="255"/>
      <c r="FV2250" s="255"/>
      <c r="FW2250" s="255"/>
      <c r="FX2250" s="255"/>
      <c r="FY2250" s="255"/>
      <c r="FZ2250" s="255"/>
      <c r="GA2250" s="255"/>
      <c r="GB2250" s="255"/>
      <c r="GC2250" s="255"/>
      <c r="GD2250" s="255"/>
      <c r="GE2250" s="255"/>
      <c r="GF2250" s="255"/>
      <c r="GG2250" s="255"/>
      <c r="GH2250" s="255"/>
      <c r="GI2250" s="255"/>
      <c r="GJ2250" s="255"/>
      <c r="GK2250" s="255"/>
      <c r="GL2250" s="255"/>
      <c r="GM2250" s="255"/>
      <c r="GN2250" s="255"/>
      <c r="GO2250" s="255"/>
      <c r="GP2250" s="255"/>
      <c r="GQ2250" s="255"/>
      <c r="GR2250" s="255"/>
      <c r="GS2250" s="255"/>
      <c r="GT2250" s="255"/>
      <c r="GU2250" s="255"/>
      <c r="GV2250" s="255"/>
      <c r="GW2250" s="255"/>
      <c r="GX2250" s="255"/>
      <c r="GY2250" s="255"/>
      <c r="GZ2250" s="255"/>
      <c r="HA2250" s="255"/>
      <c r="HB2250" s="255"/>
      <c r="HC2250" s="255"/>
      <c r="HD2250" s="255"/>
      <c r="HE2250" s="255"/>
      <c r="HF2250" s="255"/>
      <c r="HG2250" s="255"/>
      <c r="HH2250" s="255"/>
      <c r="HI2250" s="255"/>
      <c r="HJ2250" s="255"/>
      <c r="HK2250" s="255"/>
      <c r="HL2250" s="255"/>
      <c r="HM2250" s="255"/>
      <c r="HN2250" s="255"/>
      <c r="HO2250" s="255"/>
      <c r="HP2250" s="255"/>
      <c r="HQ2250" s="255"/>
      <c r="HR2250" s="255"/>
      <c r="HS2250" s="255"/>
      <c r="HT2250" s="255"/>
      <c r="HU2250" s="255"/>
      <c r="HV2250" s="255"/>
      <c r="HW2250" s="255"/>
      <c r="HX2250" s="255"/>
      <c r="HY2250" s="255"/>
      <c r="HZ2250" s="255"/>
      <c r="IA2250" s="255"/>
      <c r="IB2250" s="255"/>
      <c r="IC2250" s="255"/>
      <c r="ID2250" s="255"/>
      <c r="IE2250" s="255"/>
      <c r="IF2250" s="255"/>
      <c r="IG2250" s="255"/>
      <c r="IH2250" s="255"/>
      <c r="II2250" s="255"/>
      <c r="IJ2250" s="255"/>
      <c r="IK2250" s="255"/>
      <c r="IL2250" s="255"/>
      <c r="IM2250" s="255"/>
      <c r="IN2250" s="255"/>
      <c r="IO2250" s="255"/>
      <c r="IP2250" s="255"/>
      <c r="IQ2250" s="255"/>
      <c r="IR2250" s="255"/>
      <c r="IS2250" s="255"/>
      <c r="IT2250" s="255"/>
      <c r="IU2250" s="255"/>
      <c r="IV2250" s="255"/>
    </row>
    <row r="2251" spans="1:256" ht="13">
      <c r="A2251" s="16">
        <v>41620.385428240741</v>
      </c>
      <c r="B2251" s="300">
        <v>5</v>
      </c>
      <c r="C2251" s="5">
        <v>0.76500000000000001</v>
      </c>
      <c r="D2251" s="5">
        <v>0.77500000000000002</v>
      </c>
      <c r="E2251" s="5">
        <v>0.75700000000000001</v>
      </c>
      <c r="F2251" s="5">
        <v>0.76500000000000001</v>
      </c>
      <c r="G2251" s="6">
        <v>93276</v>
      </c>
      <c r="H2251" s="113">
        <f t="shared" si="4336"/>
        <v>0.76500000000000001</v>
      </c>
      <c r="I2251" s="19">
        <f t="shared" si="4344"/>
        <v>1.3245033112582794E-2</v>
      </c>
      <c r="J2251" s="8">
        <f t="shared" si="4349"/>
        <v>0.94036692708297209</v>
      </c>
      <c r="K2251" s="8">
        <f t="shared" si="4350"/>
        <v>0.75263307291702797</v>
      </c>
      <c r="L2251" s="8">
        <f t="shared" si="4351"/>
        <v>0.84650000000000003</v>
      </c>
      <c r="M2251" s="19">
        <f t="shared" si="4352"/>
        <v>0.24943609432194105</v>
      </c>
      <c r="N2251" s="19">
        <f t="shared" si="4337"/>
        <v>9.2081863072634912E-2</v>
      </c>
      <c r="O2251" s="19">
        <f t="shared" si="4338"/>
        <v>5.196842302685865E-4</v>
      </c>
      <c r="P2251" s="19">
        <f t="shared" si="4345"/>
        <v>-1.6322165586509792E-2</v>
      </c>
      <c r="Q2251" s="303">
        <v>125</v>
      </c>
      <c r="R2251" s="306">
        <v>71576.379000000001</v>
      </c>
      <c r="S2251" s="66">
        <f t="shared" si="4353"/>
        <v>572.61103200000002</v>
      </c>
      <c r="T2251" t="str">
        <f t="shared" ref="T2251:W2252" si="4372">IF(C2251&gt;$J2251,"BrokeBandUpper", IF(C2251&lt;$K2251,"BrokeBandLower", ""))</f>
        <v/>
      </c>
      <c r="U2251" t="str">
        <f t="shared" si="4372"/>
        <v/>
      </c>
      <c r="V2251" t="str">
        <f t="shared" si="4372"/>
        <v/>
      </c>
      <c r="W2251" t="str">
        <f t="shared" si="4372"/>
        <v/>
      </c>
      <c r="X2251" s="63"/>
      <c r="Y2251" s="310">
        <f t="shared" si="4354"/>
        <v>-9.318681318681318E-3</v>
      </c>
      <c r="Z2251" s="311">
        <f t="shared" si="4355"/>
        <v>0.81080281026409029</v>
      </c>
      <c r="AA2251" s="311">
        <f t="shared" si="4356"/>
        <v>0.84629621415796508</v>
      </c>
      <c r="AB2251" s="312">
        <f t="shared" si="3009"/>
        <v>2250</v>
      </c>
      <c r="AC2251" s="313">
        <f t="shared" si="4357"/>
        <v>-8.0580103229661651E-3</v>
      </c>
      <c r="AD2251" s="284">
        <f t="shared" si="4340"/>
        <v>-3.5493403893874786E-2</v>
      </c>
      <c r="AE2251" s="314">
        <f t="shared" si="4358"/>
        <v>-2.7435393570908621E-2</v>
      </c>
      <c r="AF2251" s="315">
        <f t="shared" si="4359"/>
        <v>-4.1939693573117866E-2</v>
      </c>
      <c r="AG2251" s="315">
        <f t="shared" si="4347"/>
        <v>-2.1083354648723279E-2</v>
      </c>
      <c r="AH2251" s="316">
        <f t="shared" si="4360"/>
        <v>-7.3800909228099586E-4</v>
      </c>
      <c r="AI2251" s="317">
        <f t="shared" si="4361"/>
        <v>2239.0743150966246</v>
      </c>
      <c r="AJ2251" s="318">
        <f t="shared" si="4341"/>
        <v>1.0000000000000009E-2</v>
      </c>
      <c r="AK2251" s="318">
        <f t="shared" si="4324"/>
        <v>1.0000000000000009E-2</v>
      </c>
      <c r="AL2251" s="318">
        <f t="shared" si="4362"/>
        <v>0</v>
      </c>
      <c r="AM2251" s="319">
        <f t="shared" si="4342"/>
        <v>3.9285714285714245E-3</v>
      </c>
      <c r="AN2251" s="319">
        <f t="shared" si="4363"/>
        <v>-1.2857142857142853E-2</v>
      </c>
      <c r="AO2251" s="311">
        <f t="shared" si="4364"/>
        <v>0.3055555555555553</v>
      </c>
      <c r="AP2251" s="285">
        <f t="shared" si="4365"/>
        <v>23.40425531914893</v>
      </c>
      <c r="AQ2251" s="285"/>
      <c r="AR2251" s="285">
        <f t="shared" si="4366"/>
        <v>-0.1111111111111111</v>
      </c>
      <c r="AS2251" s="286">
        <f t="shared" si="4367"/>
        <v>-10364</v>
      </c>
      <c r="AT2251" s="103">
        <f t="shared" si="4368"/>
        <v>-0.55989880491316513</v>
      </c>
      <c r="AU2251" s="318">
        <f t="shared" si="4369"/>
        <v>0.76500000000000001</v>
      </c>
      <c r="AV2251" s="315">
        <f t="shared" si="4370"/>
        <v>-0.14479637199864498</v>
      </c>
      <c r="AW2251" s="320">
        <f t="shared" si="4371"/>
        <v>2.3778071334214022E-2</v>
      </c>
      <c r="AX2251" s="321">
        <f t="shared" si="4343"/>
        <v>1.4592987040532518E-2</v>
      </c>
      <c r="AY2251" s="315">
        <f t="shared" si="4348"/>
        <v>0.13681661782820118</v>
      </c>
      <c r="AZ2251" s="255"/>
      <c r="BA2251" s="255"/>
      <c r="BB2251" s="255"/>
      <c r="BC2251" s="255"/>
      <c r="BD2251" s="255"/>
      <c r="BE2251" s="255"/>
      <c r="BF2251" s="255"/>
      <c r="BG2251" s="255"/>
      <c r="BH2251" s="255"/>
      <c r="BI2251" s="255"/>
      <c r="BJ2251" s="255"/>
      <c r="BK2251" s="255"/>
      <c r="BL2251" s="255"/>
      <c r="BM2251" s="255"/>
      <c r="BN2251" s="255"/>
      <c r="BO2251" s="255"/>
      <c r="BP2251" s="255"/>
      <c r="BQ2251" s="255"/>
      <c r="BR2251" s="255"/>
      <c r="BS2251" s="255"/>
      <c r="BT2251" s="255"/>
      <c r="BU2251" s="255"/>
      <c r="BV2251" s="255"/>
      <c r="BW2251" s="255"/>
      <c r="BX2251" s="255"/>
      <c r="BY2251" s="255"/>
      <c r="BZ2251" s="255"/>
      <c r="CA2251" s="255"/>
      <c r="CB2251" s="255"/>
      <c r="CC2251" s="255"/>
      <c r="CD2251" s="255"/>
      <c r="CE2251" s="255"/>
      <c r="CF2251" s="255"/>
      <c r="CG2251" s="255"/>
      <c r="CH2251" s="255"/>
      <c r="CI2251" s="255"/>
      <c r="CJ2251" s="255"/>
      <c r="CK2251" s="255"/>
      <c r="CL2251" s="255"/>
      <c r="CM2251" s="255"/>
      <c r="CN2251" s="255"/>
      <c r="CO2251" s="255"/>
      <c r="CP2251" s="255"/>
      <c r="CQ2251" s="255"/>
      <c r="CR2251" s="255"/>
      <c r="CS2251" s="255"/>
      <c r="CT2251" s="255"/>
      <c r="CU2251" s="255"/>
      <c r="CV2251" s="255"/>
      <c r="CW2251" s="255"/>
      <c r="CX2251" s="255"/>
      <c r="CY2251" s="255"/>
      <c r="CZ2251" s="255"/>
      <c r="DA2251" s="255"/>
      <c r="DB2251" s="255"/>
      <c r="DC2251" s="255"/>
      <c r="DD2251" s="255"/>
      <c r="DE2251" s="255"/>
      <c r="DF2251" s="255"/>
      <c r="DG2251" s="255"/>
      <c r="DH2251" s="255"/>
      <c r="DI2251" s="255"/>
      <c r="DJ2251" s="255"/>
      <c r="DK2251" s="255"/>
      <c r="DL2251" s="255"/>
      <c r="DM2251" s="255"/>
      <c r="DN2251" s="255"/>
      <c r="DO2251" s="255"/>
      <c r="DP2251" s="255"/>
      <c r="DQ2251" s="255"/>
      <c r="DR2251" s="255"/>
      <c r="DS2251" s="255"/>
      <c r="DT2251" s="255"/>
      <c r="DU2251" s="255"/>
      <c r="DV2251" s="255"/>
      <c r="DW2251" s="255"/>
      <c r="DX2251" s="255"/>
      <c r="DY2251" s="255"/>
      <c r="DZ2251" s="255"/>
      <c r="EA2251" s="255"/>
      <c r="EB2251" s="255"/>
      <c r="EC2251" s="255"/>
      <c r="ED2251" s="255"/>
      <c r="EE2251" s="255"/>
      <c r="EF2251" s="255"/>
      <c r="EG2251" s="255"/>
      <c r="EH2251" s="255"/>
      <c r="EI2251" s="255"/>
      <c r="EJ2251" s="255"/>
      <c r="EK2251" s="255"/>
      <c r="EL2251" s="255"/>
      <c r="EM2251" s="255"/>
      <c r="EN2251" s="255"/>
      <c r="EO2251" s="255"/>
      <c r="EP2251" s="255"/>
      <c r="EQ2251" s="255"/>
      <c r="ER2251" s="255"/>
      <c r="ES2251" s="255"/>
      <c r="ET2251" s="255"/>
      <c r="EU2251" s="255"/>
      <c r="EV2251" s="255"/>
      <c r="EW2251" s="255"/>
      <c r="EX2251" s="255"/>
      <c r="EY2251" s="255"/>
      <c r="EZ2251" s="255"/>
      <c r="FA2251" s="255"/>
      <c r="FB2251" s="255"/>
      <c r="FC2251" s="255"/>
      <c r="FD2251" s="255"/>
      <c r="FE2251" s="255"/>
      <c r="FF2251" s="255"/>
      <c r="FG2251" s="255"/>
      <c r="FH2251" s="255"/>
      <c r="FI2251" s="255"/>
      <c r="FJ2251" s="255"/>
      <c r="FK2251" s="255"/>
      <c r="FL2251" s="255"/>
      <c r="FM2251" s="255"/>
      <c r="FN2251" s="255"/>
      <c r="FO2251" s="255"/>
      <c r="FP2251" s="255"/>
      <c r="FQ2251" s="255"/>
      <c r="FR2251" s="255"/>
      <c r="FS2251" s="255"/>
      <c r="FT2251" s="255"/>
      <c r="FU2251" s="255"/>
      <c r="FV2251" s="255"/>
      <c r="FW2251" s="255"/>
      <c r="FX2251" s="255"/>
      <c r="FY2251" s="255"/>
      <c r="FZ2251" s="255"/>
      <c r="GA2251" s="255"/>
      <c r="GB2251" s="255"/>
      <c r="GC2251" s="255"/>
      <c r="GD2251" s="255"/>
      <c r="GE2251" s="255"/>
      <c r="GF2251" s="255"/>
      <c r="GG2251" s="255"/>
      <c r="GH2251" s="255"/>
      <c r="GI2251" s="255"/>
      <c r="GJ2251" s="255"/>
      <c r="GK2251" s="255"/>
      <c r="GL2251" s="255"/>
      <c r="GM2251" s="255"/>
      <c r="GN2251" s="255"/>
      <c r="GO2251" s="255"/>
      <c r="GP2251" s="255"/>
      <c r="GQ2251" s="255"/>
      <c r="GR2251" s="255"/>
      <c r="GS2251" s="255"/>
      <c r="GT2251" s="255"/>
      <c r="GU2251" s="255"/>
      <c r="GV2251" s="255"/>
      <c r="GW2251" s="255"/>
      <c r="GX2251" s="255"/>
      <c r="GY2251" s="255"/>
      <c r="GZ2251" s="255"/>
      <c r="HA2251" s="255"/>
      <c r="HB2251" s="255"/>
      <c r="HC2251" s="255"/>
      <c r="HD2251" s="255"/>
      <c r="HE2251" s="255"/>
      <c r="HF2251" s="255"/>
      <c r="HG2251" s="255"/>
      <c r="HH2251" s="255"/>
      <c r="HI2251" s="255"/>
      <c r="HJ2251" s="255"/>
      <c r="HK2251" s="255"/>
      <c r="HL2251" s="255"/>
      <c r="HM2251" s="255"/>
      <c r="HN2251" s="255"/>
      <c r="HO2251" s="255"/>
      <c r="HP2251" s="255"/>
      <c r="HQ2251" s="255"/>
      <c r="HR2251" s="255"/>
      <c r="HS2251" s="255"/>
      <c r="HT2251" s="255"/>
      <c r="HU2251" s="255"/>
      <c r="HV2251" s="255"/>
      <c r="HW2251" s="255"/>
      <c r="HX2251" s="255"/>
      <c r="HY2251" s="255"/>
      <c r="HZ2251" s="255"/>
      <c r="IA2251" s="255"/>
      <c r="IB2251" s="255"/>
      <c r="IC2251" s="255"/>
      <c r="ID2251" s="255"/>
      <c r="IE2251" s="255"/>
      <c r="IF2251" s="255"/>
      <c r="IG2251" s="255"/>
      <c r="IH2251" s="255"/>
      <c r="II2251" s="255"/>
      <c r="IJ2251" s="255"/>
      <c r="IK2251" s="255"/>
      <c r="IL2251" s="255"/>
      <c r="IM2251" s="255"/>
      <c r="IN2251" s="255"/>
      <c r="IO2251" s="255"/>
      <c r="IP2251" s="255"/>
      <c r="IQ2251" s="255"/>
      <c r="IR2251" s="255"/>
      <c r="IS2251" s="255"/>
      <c r="IT2251" s="255"/>
      <c r="IU2251" s="255"/>
      <c r="IV2251" s="255"/>
    </row>
    <row r="2252" spans="1:256">
      <c r="A2252" s="16">
        <v>41621.345960648148</v>
      </c>
      <c r="B2252" s="300">
        <v>6</v>
      </c>
      <c r="C2252" s="5">
        <v>0.76500000000000001</v>
      </c>
      <c r="D2252" s="5">
        <v>0.77</v>
      </c>
      <c r="E2252" s="5">
        <v>0.76</v>
      </c>
      <c r="F2252" s="5">
        <v>0.76</v>
      </c>
      <c r="G2252" s="6">
        <v>37750</v>
      </c>
      <c r="H2252" s="113">
        <f t="shared" si="4336"/>
        <v>0.76</v>
      </c>
      <c r="I2252" s="19">
        <f t="shared" si="4344"/>
        <v>-6.5359477124183061E-3</v>
      </c>
      <c r="J2252" s="8">
        <f t="shared" si="4349"/>
        <v>0.93531199302267609</v>
      </c>
      <c r="K2252" s="8">
        <f t="shared" si="4350"/>
        <v>0.74268800697732407</v>
      </c>
      <c r="L2252" s="8">
        <f t="shared" si="4351"/>
        <v>0.83900000000000008</v>
      </c>
      <c r="M2252" s="19">
        <f t="shared" si="4352"/>
        <v>0.25936057164746068</v>
      </c>
      <c r="N2252" s="19">
        <f t="shared" si="4337"/>
        <v>3.9787655240906501E-2</v>
      </c>
      <c r="O2252" s="19">
        <f t="shared" si="4338"/>
        <v>-5.3754911138532476E-3</v>
      </c>
      <c r="P2252" s="19">
        <f t="shared" si="4345"/>
        <v>-1.321369774671099E-2</v>
      </c>
      <c r="Q2252" s="303">
        <v>27</v>
      </c>
      <c r="R2252" s="306">
        <v>28888.615000000002</v>
      </c>
      <c r="S2252" s="66">
        <f t="shared" si="4353"/>
        <v>1069.9487037037038</v>
      </c>
      <c r="T2252" t="str">
        <f t="shared" si="4372"/>
        <v/>
      </c>
      <c r="U2252" t="str">
        <f t="shared" si="4372"/>
        <v/>
      </c>
      <c r="V2252" t="str">
        <f t="shared" si="4372"/>
        <v/>
      </c>
      <c r="W2252" t="str">
        <f t="shared" si="4372"/>
        <v/>
      </c>
      <c r="X2252" s="63"/>
      <c r="Y2252" s="219">
        <f t="shared" si="4354"/>
        <v>-9.736263736263736E-3</v>
      </c>
      <c r="Z2252" s="78">
        <f t="shared" si="4355"/>
        <v>0.8029791774834204</v>
      </c>
      <c r="AA2252" s="78">
        <f t="shared" si="4356"/>
        <v>0.83991029431027564</v>
      </c>
      <c r="AB2252" s="74">
        <f t="shared" si="3009"/>
        <v>2251</v>
      </c>
      <c r="AC2252" s="80">
        <f t="shared" si="4357"/>
        <v>-7.5965786047572925E-3</v>
      </c>
      <c r="AD2252" s="79">
        <f t="shared" si="4340"/>
        <v>-3.6931116826855237E-2</v>
      </c>
      <c r="AE2252" s="81">
        <f t="shared" si="4358"/>
        <v>-2.9334538222097944E-2</v>
      </c>
      <c r="AF2252" s="19">
        <f t="shared" si="4359"/>
        <v>-4.3970310968962027E-2</v>
      </c>
      <c r="AG2252" s="93">
        <f t="shared" si="4347"/>
        <v>-5.7263728850501017E-2</v>
      </c>
      <c r="AH2252" s="91">
        <f t="shared" si="4360"/>
        <v>-7.0355815457721481E-4</v>
      </c>
      <c r="AI2252" s="96">
        <f t="shared" si="4361"/>
        <v>2239.1890077769672</v>
      </c>
      <c r="AJ2252" s="5">
        <f t="shared" si="4341"/>
        <v>-5.0000000000000044E-3</v>
      </c>
      <c r="AK2252" s="5">
        <f t="shared" ref="AK2252:AK2259" si="4373">IF(AJ2252&gt;0,AJ2252,0)</f>
        <v>0</v>
      </c>
      <c r="AL2252" s="5">
        <f t="shared" si="4362"/>
        <v>-5.0000000000000044E-3</v>
      </c>
      <c r="AM2252" s="95">
        <f t="shared" si="4342"/>
        <v>3.9285714285714245E-3</v>
      </c>
      <c r="AN2252" s="95">
        <f t="shared" si="4363"/>
        <v>-1.178571428571428E-2</v>
      </c>
      <c r="AO2252" s="78">
        <f t="shared" si="4364"/>
        <v>0.33333333333333315</v>
      </c>
      <c r="AP2252" s="296">
        <f t="shared" si="4365"/>
        <v>24.999999999999986</v>
      </c>
      <c r="AQ2252" s="8"/>
      <c r="AR2252" s="8">
        <f t="shared" si="4366"/>
        <v>-1</v>
      </c>
      <c r="AS2252" s="114">
        <f t="shared" si="4367"/>
        <v>-37750</v>
      </c>
      <c r="AT2252" s="103">
        <f t="shared" si="4368"/>
        <v>-0.5947920058621573</v>
      </c>
      <c r="AU2252" s="5">
        <f t="shared" si="4369"/>
        <v>0.76</v>
      </c>
      <c r="AV2252" s="93">
        <f t="shared" si="4370"/>
        <v>-1.3067431581610955</v>
      </c>
      <c r="AW2252" s="210">
        <f t="shared" si="4371"/>
        <v>1.3157894736842117E-2</v>
      </c>
      <c r="AX2252" s="276">
        <f t="shared" si="4343"/>
        <v>1.5879672506213166E-2</v>
      </c>
      <c r="AY2252" s="19">
        <f t="shared" si="4348"/>
        <v>8.8171493752912625E-2</v>
      </c>
      <c r="AZ2252" s="255"/>
      <c r="BA2252" s="255"/>
      <c r="BB2252" s="255"/>
      <c r="BC2252" s="255"/>
      <c r="BD2252" s="255"/>
      <c r="BE2252" s="255"/>
      <c r="BF2252" s="255"/>
      <c r="BG2252" s="255"/>
      <c r="BH2252" s="255"/>
      <c r="BI2252" s="255"/>
      <c r="BJ2252" s="255"/>
      <c r="BK2252" s="255"/>
      <c r="BL2252" s="255"/>
      <c r="BM2252" s="255"/>
      <c r="BN2252" s="255"/>
      <c r="BO2252" s="255"/>
      <c r="BP2252" s="255"/>
      <c r="BQ2252" s="255"/>
      <c r="BR2252" s="255"/>
      <c r="BS2252" s="255"/>
      <c r="BT2252" s="255"/>
      <c r="BU2252" s="255"/>
      <c r="BV2252" s="255"/>
      <c r="BW2252" s="255"/>
      <c r="BX2252" s="255"/>
      <c r="BY2252" s="255"/>
      <c r="BZ2252" s="255"/>
      <c r="CA2252" s="255"/>
      <c r="CB2252" s="255"/>
      <c r="CC2252" s="255"/>
      <c r="CD2252" s="255"/>
      <c r="CE2252" s="255"/>
      <c r="CF2252" s="255"/>
      <c r="CG2252" s="255"/>
      <c r="CH2252" s="255"/>
      <c r="CI2252" s="255"/>
      <c r="CJ2252" s="255"/>
      <c r="CK2252" s="255"/>
      <c r="CL2252" s="255"/>
      <c r="CM2252" s="255"/>
      <c r="CN2252" s="255"/>
      <c r="CO2252" s="255"/>
      <c r="CP2252" s="255"/>
      <c r="CQ2252" s="255"/>
      <c r="CR2252" s="255"/>
      <c r="CS2252" s="255"/>
      <c r="CT2252" s="255"/>
      <c r="CU2252" s="255"/>
      <c r="CV2252" s="255"/>
      <c r="CW2252" s="255"/>
      <c r="CX2252" s="255"/>
      <c r="CY2252" s="255"/>
      <c r="CZ2252" s="255"/>
      <c r="DA2252" s="255"/>
      <c r="DB2252" s="255"/>
      <c r="DC2252" s="255"/>
      <c r="DD2252" s="255"/>
      <c r="DE2252" s="255"/>
      <c r="DF2252" s="255"/>
      <c r="DG2252" s="255"/>
      <c r="DH2252" s="255"/>
      <c r="DI2252" s="255"/>
      <c r="DJ2252" s="255"/>
      <c r="DK2252" s="255"/>
      <c r="DL2252" s="255"/>
      <c r="DM2252" s="255"/>
      <c r="DN2252" s="255"/>
      <c r="DO2252" s="255"/>
      <c r="DP2252" s="255"/>
      <c r="DQ2252" s="255"/>
      <c r="DR2252" s="255"/>
      <c r="DS2252" s="255"/>
      <c r="DT2252" s="255"/>
      <c r="DU2252" s="255"/>
      <c r="DV2252" s="255"/>
      <c r="DW2252" s="255"/>
      <c r="DX2252" s="255"/>
      <c r="DY2252" s="255"/>
      <c r="DZ2252" s="255"/>
      <c r="EA2252" s="255"/>
      <c r="EB2252" s="255"/>
      <c r="EC2252" s="255"/>
      <c r="ED2252" s="255"/>
      <c r="EE2252" s="255"/>
      <c r="EF2252" s="255"/>
      <c r="EG2252" s="255"/>
      <c r="EH2252" s="255"/>
      <c r="EI2252" s="255"/>
      <c r="EJ2252" s="255"/>
      <c r="EK2252" s="255"/>
      <c r="EL2252" s="255"/>
      <c r="EM2252" s="255"/>
      <c r="EN2252" s="255"/>
      <c r="EO2252" s="255"/>
      <c r="EP2252" s="255"/>
      <c r="EQ2252" s="255"/>
      <c r="ER2252" s="255"/>
      <c r="ES2252" s="255"/>
      <c r="ET2252" s="255"/>
      <c r="EU2252" s="255"/>
      <c r="EV2252" s="255"/>
      <c r="EW2252" s="255"/>
      <c r="EX2252" s="255"/>
      <c r="EY2252" s="255"/>
      <c r="EZ2252" s="255"/>
      <c r="FA2252" s="255"/>
      <c r="FB2252" s="255"/>
      <c r="FC2252" s="255"/>
      <c r="FD2252" s="255"/>
      <c r="FE2252" s="255"/>
      <c r="FF2252" s="255"/>
      <c r="FG2252" s="255"/>
      <c r="FH2252" s="255"/>
      <c r="FI2252" s="255"/>
      <c r="FJ2252" s="255"/>
      <c r="FK2252" s="255"/>
      <c r="FL2252" s="255"/>
      <c r="FM2252" s="255"/>
      <c r="FN2252" s="255"/>
      <c r="FO2252" s="255"/>
      <c r="FP2252" s="255"/>
      <c r="FQ2252" s="255"/>
      <c r="FR2252" s="255"/>
      <c r="FS2252" s="255"/>
      <c r="FT2252" s="255"/>
      <c r="FU2252" s="255"/>
      <c r="FV2252" s="255"/>
      <c r="FW2252" s="255"/>
      <c r="FX2252" s="255"/>
      <c r="FY2252" s="255"/>
      <c r="FZ2252" s="255"/>
      <c r="GA2252" s="255"/>
      <c r="GB2252" s="255"/>
      <c r="GC2252" s="255"/>
      <c r="GD2252" s="255"/>
      <c r="GE2252" s="255"/>
      <c r="GF2252" s="255"/>
      <c r="GG2252" s="255"/>
      <c r="GH2252" s="255"/>
      <c r="GI2252" s="255"/>
      <c r="GJ2252" s="255"/>
      <c r="GK2252" s="255"/>
      <c r="GL2252" s="255"/>
      <c r="GM2252" s="255"/>
      <c r="GN2252" s="255"/>
      <c r="GO2252" s="255"/>
      <c r="GP2252" s="255"/>
      <c r="GQ2252" s="255"/>
      <c r="GR2252" s="255"/>
      <c r="GS2252" s="255"/>
      <c r="GT2252" s="255"/>
      <c r="GU2252" s="255"/>
      <c r="GV2252" s="255"/>
      <c r="GW2252" s="255"/>
      <c r="GX2252" s="255"/>
      <c r="GY2252" s="255"/>
      <c r="GZ2252" s="255"/>
      <c r="HA2252" s="255"/>
      <c r="HB2252" s="255"/>
      <c r="HC2252" s="255"/>
      <c r="HD2252" s="255"/>
      <c r="HE2252" s="255"/>
      <c r="HF2252" s="255"/>
      <c r="HG2252" s="255"/>
      <c r="HH2252" s="255"/>
      <c r="HI2252" s="255"/>
      <c r="HJ2252" s="255"/>
      <c r="HK2252" s="255"/>
      <c r="HL2252" s="255"/>
      <c r="HM2252" s="255"/>
      <c r="HN2252" s="255"/>
      <c r="HO2252" s="255"/>
      <c r="HP2252" s="255"/>
      <c r="HQ2252" s="255"/>
      <c r="HR2252" s="255"/>
      <c r="HS2252" s="255"/>
      <c r="HT2252" s="255"/>
      <c r="HU2252" s="255"/>
      <c r="HV2252" s="255"/>
      <c r="HW2252" s="255"/>
      <c r="HX2252" s="255"/>
      <c r="HY2252" s="255"/>
      <c r="HZ2252" s="255"/>
      <c r="IA2252" s="255"/>
      <c r="IB2252" s="255"/>
      <c r="IC2252" s="255"/>
      <c r="ID2252" s="255"/>
      <c r="IE2252" s="255"/>
      <c r="IF2252" s="255"/>
      <c r="IG2252" s="255"/>
      <c r="IH2252" s="255"/>
      <c r="II2252" s="255"/>
      <c r="IJ2252" s="255"/>
      <c r="IK2252" s="255"/>
      <c r="IL2252" s="255"/>
      <c r="IM2252" s="255"/>
      <c r="IN2252" s="255"/>
      <c r="IO2252" s="255"/>
      <c r="IP2252" s="255"/>
      <c r="IQ2252" s="255"/>
      <c r="IR2252" s="255"/>
      <c r="IS2252" s="255"/>
      <c r="IT2252" s="255"/>
      <c r="IU2252" s="255"/>
      <c r="IV2252" s="255"/>
    </row>
    <row r="2253" spans="1:256" ht="13">
      <c r="A2253" s="16">
        <v>41624.389166666668</v>
      </c>
      <c r="B2253" s="300">
        <v>2</v>
      </c>
      <c r="C2253" s="5">
        <v>0.76</v>
      </c>
      <c r="D2253" s="5">
        <v>0.78</v>
      </c>
      <c r="E2253" s="5">
        <v>0.76</v>
      </c>
      <c r="F2253" s="5">
        <v>0.77</v>
      </c>
      <c r="G2253" s="6">
        <v>53217</v>
      </c>
      <c r="H2253" s="113">
        <f t="shared" ref="H2253:H2258" si="4374">F2253</f>
        <v>0.77</v>
      </c>
      <c r="I2253" s="19">
        <f t="shared" si="4344"/>
        <v>1.3157894736842117E-2</v>
      </c>
      <c r="J2253" s="8">
        <f t="shared" si="4349"/>
        <v>0.92699473669630339</v>
      </c>
      <c r="K2253" s="8">
        <f t="shared" si="4350"/>
        <v>0.73700526330369676</v>
      </c>
      <c r="L2253" s="8">
        <f t="shared" si="4351"/>
        <v>0.83200000000000007</v>
      </c>
      <c r="M2253" s="19">
        <f t="shared" si="4352"/>
        <v>0.25778577556008297</v>
      </c>
      <c r="N2253" s="19">
        <f t="shared" ref="N2253:N2259" si="4375">IF(A2254&gt;A2253,(M2253-M2252)/M2252, (M2253-M2254)/M2254)</f>
        <v>-6.0718407480928448E-3</v>
      </c>
      <c r="O2253" s="19">
        <f t="shared" ref="O2253:O2259" si="4376">IF(A2254&gt;A2253,(J2253-J2252)/J2252, (J2253-J2254)/J2254)</f>
        <v>-8.8924940430770826E-3</v>
      </c>
      <c r="P2253" s="19">
        <f t="shared" si="4345"/>
        <v>-7.6515893891374196E-3</v>
      </c>
      <c r="Q2253" s="303">
        <v>23</v>
      </c>
      <c r="R2253" s="306">
        <v>40994.555</v>
      </c>
      <c r="S2253" s="66">
        <f t="shared" si="4353"/>
        <v>1782.3719565217391</v>
      </c>
      <c r="T2253" t="str">
        <f t="shared" ref="T2253:W2254" si="4377">IF(C2253&gt;$J2253,"BrokeBandUpper", IF(C2253&lt;$K2253,"BrokeBandLower", ""))</f>
        <v/>
      </c>
      <c r="U2253" t="str">
        <f t="shared" si="4377"/>
        <v/>
      </c>
      <c r="V2253" t="str">
        <f t="shared" si="4377"/>
        <v/>
      </c>
      <c r="W2253" t="str">
        <f t="shared" si="4377"/>
        <v/>
      </c>
      <c r="X2253" s="63"/>
      <c r="Y2253" s="310">
        <f t="shared" si="4354"/>
        <v>-9.0549450549450537E-3</v>
      </c>
      <c r="Z2253" s="311">
        <f t="shared" si="4355"/>
        <v>0.79790038415097364</v>
      </c>
      <c r="AA2253" s="311">
        <f t="shared" si="4356"/>
        <v>0.8347369325313152</v>
      </c>
      <c r="AB2253" s="312">
        <f t="shared" si="3009"/>
        <v>2252</v>
      </c>
      <c r="AC2253" s="313">
        <f t="shared" si="4357"/>
        <v>-6.0016081265948928E-3</v>
      </c>
      <c r="AD2253" s="284">
        <f t="shared" ref="AD2253:AD2258" si="4378">Z2253-AA2253</f>
        <v>-3.6836548380341561E-2</v>
      </c>
      <c r="AE2253" s="314">
        <f t="shared" si="4358"/>
        <v>-3.0834940253746668E-2</v>
      </c>
      <c r="AF2253" s="315">
        <f t="shared" si="4359"/>
        <v>-4.4129529849165544E-2</v>
      </c>
      <c r="AG2253" s="315">
        <f t="shared" si="4347"/>
        <v>-0.2099590567210827</v>
      </c>
      <c r="AH2253" s="316">
        <f t="shared" si="4360"/>
        <v>-5.906096608573984E-4</v>
      </c>
      <c r="AI2253" s="317">
        <f t="shared" si="4361"/>
        <v>2239.2989575187871</v>
      </c>
      <c r="AJ2253" s="318">
        <f t="shared" ref="AJ2253:AJ2258" si="4379">F2253-F2252</f>
        <v>1.0000000000000009E-2</v>
      </c>
      <c r="AK2253" s="318">
        <f t="shared" si="4373"/>
        <v>1.0000000000000009E-2</v>
      </c>
      <c r="AL2253" s="318">
        <f t="shared" si="4362"/>
        <v>0</v>
      </c>
      <c r="AM2253" s="319">
        <f t="shared" ref="AM2253:AM2259" si="4380">(AVERAGE(AK2240:AK2253))</f>
        <v>3.9285714285714245E-3</v>
      </c>
      <c r="AN2253" s="319">
        <f t="shared" si="4363"/>
        <v>-1.178571428571428E-2</v>
      </c>
      <c r="AO2253" s="311">
        <f t="shared" si="4364"/>
        <v>0.33333333333333315</v>
      </c>
      <c r="AP2253" s="285">
        <f t="shared" si="4365"/>
        <v>24.999999999999986</v>
      </c>
      <c r="AQ2253" s="285"/>
      <c r="AR2253" s="285">
        <f t="shared" si="4366"/>
        <v>0</v>
      </c>
      <c r="AS2253" s="286">
        <f t="shared" si="4367"/>
        <v>0</v>
      </c>
      <c r="AT2253" s="103">
        <f t="shared" si="4368"/>
        <v>-0.60673371558547629</v>
      </c>
      <c r="AU2253" s="318">
        <f t="shared" si="4369"/>
        <v>0.77</v>
      </c>
      <c r="AV2253" s="315">
        <f t="shared" si="4370"/>
        <v>0</v>
      </c>
      <c r="AW2253" s="320">
        <f t="shared" si="4371"/>
        <v>2.6315789473684233E-2</v>
      </c>
      <c r="AX2253" s="321">
        <f t="shared" ref="AX2253:AX2258" si="4381">SLOPE(M2240:M2253,AB2240:AB2253)</f>
        <v>1.626846029061919E-2</v>
      </c>
      <c r="AY2253" s="315">
        <f t="shared" si="4348"/>
        <v>2.4483362881312892E-2</v>
      </c>
      <c r="AZ2253" s="255"/>
      <c r="BA2253" s="255"/>
      <c r="BB2253" s="255"/>
      <c r="BC2253" s="255"/>
      <c r="BD2253" s="255"/>
      <c r="BE2253" s="255"/>
      <c r="BF2253" s="255"/>
      <c r="BG2253" s="255"/>
      <c r="BH2253" s="255"/>
      <c r="BI2253" s="255"/>
      <c r="BJ2253" s="255"/>
      <c r="BK2253" s="255"/>
      <c r="BL2253" s="255"/>
      <c r="BM2253" s="255"/>
      <c r="BN2253" s="255"/>
      <c r="BO2253" s="255"/>
      <c r="BP2253" s="255"/>
      <c r="BQ2253" s="255"/>
      <c r="BR2253" s="255"/>
      <c r="BS2253" s="255"/>
      <c r="BT2253" s="255"/>
      <c r="BU2253" s="255"/>
      <c r="BV2253" s="255"/>
      <c r="BW2253" s="255"/>
      <c r="BX2253" s="255"/>
      <c r="BY2253" s="255"/>
      <c r="BZ2253" s="255"/>
      <c r="CA2253" s="255"/>
      <c r="CB2253" s="255"/>
      <c r="CC2253" s="255"/>
      <c r="CD2253" s="255"/>
      <c r="CE2253" s="255"/>
      <c r="CF2253" s="255"/>
      <c r="CG2253" s="255"/>
      <c r="CH2253" s="255"/>
      <c r="CI2253" s="255"/>
      <c r="CJ2253" s="255"/>
      <c r="CK2253" s="255"/>
      <c r="CL2253" s="255"/>
      <c r="CM2253" s="255"/>
      <c r="CN2253" s="255"/>
      <c r="CO2253" s="255"/>
      <c r="CP2253" s="255"/>
      <c r="CQ2253" s="255"/>
      <c r="CR2253" s="255"/>
      <c r="CS2253" s="255"/>
      <c r="CT2253" s="255"/>
      <c r="CU2253" s="255"/>
      <c r="CV2253" s="255"/>
      <c r="CW2253" s="255"/>
      <c r="CX2253" s="255"/>
      <c r="CY2253" s="255"/>
      <c r="CZ2253" s="255"/>
      <c r="DA2253" s="255"/>
      <c r="DB2253" s="255"/>
      <c r="DC2253" s="255"/>
      <c r="DD2253" s="255"/>
      <c r="DE2253" s="255"/>
      <c r="DF2253" s="255"/>
      <c r="DG2253" s="255"/>
      <c r="DH2253" s="255"/>
      <c r="DI2253" s="255"/>
      <c r="DJ2253" s="255"/>
      <c r="DK2253" s="255"/>
      <c r="DL2253" s="255"/>
      <c r="DM2253" s="255"/>
      <c r="DN2253" s="255"/>
      <c r="DO2253" s="255"/>
      <c r="DP2253" s="255"/>
      <c r="DQ2253" s="255"/>
      <c r="DR2253" s="255"/>
      <c r="DS2253" s="255"/>
      <c r="DT2253" s="255"/>
      <c r="DU2253" s="255"/>
      <c r="DV2253" s="255"/>
      <c r="DW2253" s="255"/>
      <c r="DX2253" s="255"/>
      <c r="DY2253" s="255"/>
      <c r="DZ2253" s="255"/>
      <c r="EA2253" s="255"/>
      <c r="EB2253" s="255"/>
      <c r="EC2253" s="255"/>
      <c r="ED2253" s="255"/>
      <c r="EE2253" s="255"/>
      <c r="EF2253" s="255"/>
      <c r="EG2253" s="255"/>
      <c r="EH2253" s="255"/>
      <c r="EI2253" s="255"/>
      <c r="EJ2253" s="255"/>
      <c r="EK2253" s="255"/>
      <c r="EL2253" s="255"/>
      <c r="EM2253" s="255"/>
      <c r="EN2253" s="255"/>
      <c r="EO2253" s="255"/>
      <c r="EP2253" s="255"/>
      <c r="EQ2253" s="255"/>
      <c r="ER2253" s="255"/>
      <c r="ES2253" s="255"/>
      <c r="ET2253" s="255"/>
      <c r="EU2253" s="255"/>
      <c r="EV2253" s="255"/>
      <c r="EW2253" s="255"/>
      <c r="EX2253" s="255"/>
      <c r="EY2253" s="255"/>
      <c r="EZ2253" s="255"/>
      <c r="FA2253" s="255"/>
      <c r="FB2253" s="255"/>
      <c r="FC2253" s="255"/>
      <c r="FD2253" s="255"/>
      <c r="FE2253" s="255"/>
      <c r="FF2253" s="255"/>
      <c r="FG2253" s="255"/>
      <c r="FH2253" s="255"/>
      <c r="FI2253" s="255"/>
      <c r="FJ2253" s="255"/>
      <c r="FK2253" s="255"/>
      <c r="FL2253" s="255"/>
      <c r="FM2253" s="255"/>
      <c r="FN2253" s="255"/>
      <c r="FO2253" s="255"/>
      <c r="FP2253" s="255"/>
      <c r="FQ2253" s="255"/>
      <c r="FR2253" s="255"/>
      <c r="FS2253" s="255"/>
      <c r="FT2253" s="255"/>
      <c r="FU2253" s="255"/>
      <c r="FV2253" s="255"/>
      <c r="FW2253" s="255"/>
      <c r="FX2253" s="255"/>
      <c r="FY2253" s="255"/>
      <c r="FZ2253" s="255"/>
      <c r="GA2253" s="255"/>
      <c r="GB2253" s="255"/>
      <c r="GC2253" s="255"/>
      <c r="GD2253" s="255"/>
      <c r="GE2253" s="255"/>
      <c r="GF2253" s="255"/>
      <c r="GG2253" s="255"/>
      <c r="GH2253" s="255"/>
      <c r="GI2253" s="255"/>
      <c r="GJ2253" s="255"/>
      <c r="GK2253" s="255"/>
      <c r="GL2253" s="255"/>
      <c r="GM2253" s="255"/>
      <c r="GN2253" s="255"/>
      <c r="GO2253" s="255"/>
      <c r="GP2253" s="255"/>
      <c r="GQ2253" s="255"/>
      <c r="GR2253" s="255"/>
      <c r="GS2253" s="255"/>
      <c r="GT2253" s="255"/>
      <c r="GU2253" s="255"/>
      <c r="GV2253" s="255"/>
      <c r="GW2253" s="255"/>
      <c r="GX2253" s="255"/>
      <c r="GY2253" s="255"/>
      <c r="GZ2253" s="255"/>
      <c r="HA2253" s="255"/>
      <c r="HB2253" s="255"/>
      <c r="HC2253" s="255"/>
      <c r="HD2253" s="255"/>
      <c r="HE2253" s="255"/>
      <c r="HF2253" s="255"/>
      <c r="HG2253" s="255"/>
      <c r="HH2253" s="255"/>
      <c r="HI2253" s="255"/>
      <c r="HJ2253" s="255"/>
      <c r="HK2253" s="255"/>
      <c r="HL2253" s="255"/>
      <c r="HM2253" s="255"/>
      <c r="HN2253" s="255"/>
      <c r="HO2253" s="255"/>
      <c r="HP2253" s="255"/>
      <c r="HQ2253" s="255"/>
      <c r="HR2253" s="255"/>
      <c r="HS2253" s="255"/>
      <c r="HT2253" s="255"/>
      <c r="HU2253" s="255"/>
      <c r="HV2253" s="255"/>
      <c r="HW2253" s="255"/>
      <c r="HX2253" s="255"/>
      <c r="HY2253" s="255"/>
      <c r="HZ2253" s="255"/>
      <c r="IA2253" s="255"/>
      <c r="IB2253" s="255"/>
      <c r="IC2253" s="255"/>
      <c r="ID2253" s="255"/>
      <c r="IE2253" s="255"/>
      <c r="IF2253" s="255"/>
      <c r="IG2253" s="255"/>
      <c r="IH2253" s="255"/>
      <c r="II2253" s="255"/>
      <c r="IJ2253" s="255"/>
      <c r="IK2253" s="255"/>
      <c r="IL2253" s="255"/>
      <c r="IM2253" s="255"/>
      <c r="IN2253" s="255"/>
      <c r="IO2253" s="255"/>
      <c r="IP2253" s="255"/>
      <c r="IQ2253" s="255"/>
      <c r="IR2253" s="255"/>
      <c r="IS2253" s="255"/>
      <c r="IT2253" s="255"/>
      <c r="IU2253" s="255"/>
      <c r="IV2253" s="255"/>
    </row>
    <row r="2254" spans="1:256">
      <c r="A2254" s="16">
        <v>41625.382453703707</v>
      </c>
      <c r="B2254" s="300">
        <v>3</v>
      </c>
      <c r="C2254" s="5">
        <v>0.76500000000000001</v>
      </c>
      <c r="D2254" s="5">
        <v>0.78500000000000003</v>
      </c>
      <c r="E2254" s="5">
        <v>0.76</v>
      </c>
      <c r="F2254" s="5">
        <v>0.77</v>
      </c>
      <c r="G2254" s="6">
        <v>130671</v>
      </c>
      <c r="H2254" s="113">
        <f t="shared" si="4374"/>
        <v>0.77</v>
      </c>
      <c r="I2254" s="19">
        <f t="shared" si="4344"/>
        <v>0</v>
      </c>
      <c r="J2254" s="8">
        <f t="shared" si="4349"/>
        <v>0.92325259063880094</v>
      </c>
      <c r="K2254" s="8">
        <f t="shared" si="4350"/>
        <v>0.73024740936119903</v>
      </c>
      <c r="L2254" s="8">
        <f t="shared" si="4351"/>
        <v>0.82674999999999998</v>
      </c>
      <c r="M2254" s="19">
        <f t="shared" si="4352"/>
        <v>0.26430108317184953</v>
      </c>
      <c r="N2254" s="19">
        <f t="shared" si="4375"/>
        <v>2.5274116066377014E-2</v>
      </c>
      <c r="O2254" s="19">
        <f t="shared" si="4376"/>
        <v>-4.0368579338853671E-3</v>
      </c>
      <c r="P2254" s="19">
        <f t="shared" si="4345"/>
        <v>-9.1693428513725927E-3</v>
      </c>
      <c r="Q2254" s="303">
        <v>463</v>
      </c>
      <c r="R2254" s="306">
        <v>100705.37</v>
      </c>
      <c r="S2254" s="66">
        <f t="shared" si="4353"/>
        <v>217.50619870410367</v>
      </c>
      <c r="T2254" t="str">
        <f t="shared" si="4377"/>
        <v/>
      </c>
      <c r="U2254" t="str">
        <f t="shared" si="4377"/>
        <v/>
      </c>
      <c r="V2254" t="str">
        <f t="shared" si="4377"/>
        <v/>
      </c>
      <c r="W2254" t="str">
        <f t="shared" si="4377"/>
        <v/>
      </c>
      <c r="X2254" s="63" t="s">
        <v>89</v>
      </c>
      <c r="Y2254" s="219">
        <f t="shared" si="4354"/>
        <v>-7.7252747252747203E-3</v>
      </c>
      <c r="Z2254" s="78">
        <f t="shared" si="4355"/>
        <v>0.79360372499172371</v>
      </c>
      <c r="AA2254" s="78">
        <f t="shared" si="4356"/>
        <v>0.82994639952399785</v>
      </c>
      <c r="AB2254" s="74">
        <f t="shared" si="3009"/>
        <v>2253</v>
      </c>
      <c r="AC2254" s="80">
        <f t="shared" si="4357"/>
        <v>-4.4061874228219708E-3</v>
      </c>
      <c r="AD2254" s="79">
        <f t="shared" si="4378"/>
        <v>-3.6342674532274133E-2</v>
      </c>
      <c r="AE2254" s="81">
        <f t="shared" si="4358"/>
        <v>-3.1936487109452162E-2</v>
      </c>
      <c r="AF2254" s="19">
        <f t="shared" si="4359"/>
        <v>-4.3789182714833001E-2</v>
      </c>
      <c r="AG2254" s="93">
        <f t="shared" si="4347"/>
        <v>-0.26583220198985386</v>
      </c>
      <c r="AH2254" s="91">
        <f t="shared" si="4360"/>
        <v>-3.9154755492414419E-4</v>
      </c>
      <c r="AI2254" s="96">
        <f t="shared" si="4361"/>
        <v>2239.609709048118</v>
      </c>
      <c r="AJ2254" s="5">
        <f t="shared" si="4379"/>
        <v>0</v>
      </c>
      <c r="AK2254" s="5">
        <f t="shared" si="4373"/>
        <v>0</v>
      </c>
      <c r="AL2254" s="5">
        <f t="shared" si="4362"/>
        <v>0</v>
      </c>
      <c r="AM2254" s="95">
        <f t="shared" si="4380"/>
        <v>3.5714285714285665E-3</v>
      </c>
      <c r="AN2254" s="95">
        <f t="shared" si="4363"/>
        <v>-1.178571428571428E-2</v>
      </c>
      <c r="AO2254" s="78">
        <f t="shared" si="4364"/>
        <v>0.30303030303030276</v>
      </c>
      <c r="AP2254" s="296">
        <f t="shared" si="4365"/>
        <v>23.255813953488357</v>
      </c>
      <c r="AQ2254" s="8"/>
      <c r="AR2254" s="8">
        <f t="shared" si="4366"/>
        <v>-0.2</v>
      </c>
      <c r="AS2254" s="114">
        <f t="shared" si="4367"/>
        <v>-26134.2</v>
      </c>
      <c r="AT2254" s="103">
        <f t="shared" si="4368"/>
        <v>-0.58694696013647241</v>
      </c>
      <c r="AU2254" s="5">
        <f t="shared" si="4369"/>
        <v>0.77</v>
      </c>
      <c r="AV2254" s="93">
        <f t="shared" si="4370"/>
        <v>-0.25951148384639272</v>
      </c>
      <c r="AW2254" s="210">
        <f t="shared" si="4371"/>
        <v>3.2894736842105289E-2</v>
      </c>
      <c r="AX2254" s="276">
        <f t="shared" si="4381"/>
        <v>1.5980593955530781E-2</v>
      </c>
      <c r="AY2254" s="19">
        <f t="shared" si="4348"/>
        <v>-1.7694749837782787E-2</v>
      </c>
      <c r="AZ2254" s="255"/>
      <c r="BA2254" s="255"/>
      <c r="BB2254" s="255"/>
      <c r="BC2254" s="255"/>
      <c r="BD2254" s="255"/>
      <c r="BE2254" s="255"/>
      <c r="BF2254" s="255"/>
      <c r="BG2254" s="255"/>
      <c r="BH2254" s="255"/>
      <c r="BI2254" s="255"/>
      <c r="BJ2254" s="255"/>
      <c r="BK2254" s="255"/>
      <c r="BL2254" s="255"/>
      <c r="BM2254" s="255"/>
      <c r="BN2254" s="255"/>
      <c r="BO2254" s="255"/>
      <c r="BP2254" s="255"/>
      <c r="BQ2254" s="255"/>
      <c r="BR2254" s="255"/>
      <c r="BS2254" s="255"/>
      <c r="BT2254" s="255"/>
      <c r="BU2254" s="255"/>
      <c r="BV2254" s="255"/>
      <c r="BW2254" s="255"/>
      <c r="BX2254" s="255"/>
      <c r="BY2254" s="255"/>
      <c r="BZ2254" s="255"/>
      <c r="CA2254" s="255"/>
      <c r="CB2254" s="255"/>
      <c r="CC2254" s="255"/>
      <c r="CD2254" s="255"/>
      <c r="CE2254" s="255"/>
      <c r="CF2254" s="255"/>
      <c r="CG2254" s="255"/>
      <c r="CH2254" s="255"/>
      <c r="CI2254" s="255"/>
      <c r="CJ2254" s="255"/>
      <c r="CK2254" s="255"/>
      <c r="CL2254" s="255"/>
      <c r="CM2254" s="255"/>
      <c r="CN2254" s="255"/>
      <c r="CO2254" s="255"/>
      <c r="CP2254" s="255"/>
      <c r="CQ2254" s="255"/>
      <c r="CR2254" s="255"/>
      <c r="CS2254" s="255"/>
      <c r="CT2254" s="255"/>
      <c r="CU2254" s="255"/>
      <c r="CV2254" s="255"/>
      <c r="CW2254" s="255"/>
      <c r="CX2254" s="255"/>
      <c r="CY2254" s="255"/>
      <c r="CZ2254" s="255"/>
      <c r="DA2254" s="255"/>
      <c r="DB2254" s="255"/>
      <c r="DC2254" s="255"/>
      <c r="DD2254" s="255"/>
      <c r="DE2254" s="255"/>
      <c r="DF2254" s="255"/>
      <c r="DG2254" s="255"/>
      <c r="DH2254" s="255"/>
      <c r="DI2254" s="255"/>
      <c r="DJ2254" s="255"/>
      <c r="DK2254" s="255"/>
      <c r="DL2254" s="255"/>
      <c r="DM2254" s="255"/>
      <c r="DN2254" s="255"/>
      <c r="DO2254" s="255"/>
      <c r="DP2254" s="255"/>
      <c r="DQ2254" s="255"/>
      <c r="DR2254" s="255"/>
      <c r="DS2254" s="255"/>
      <c r="DT2254" s="255"/>
      <c r="DU2254" s="255"/>
      <c r="DV2254" s="255"/>
      <c r="DW2254" s="255"/>
      <c r="DX2254" s="255"/>
      <c r="DY2254" s="255"/>
      <c r="DZ2254" s="255"/>
      <c r="EA2254" s="255"/>
      <c r="EB2254" s="255"/>
      <c r="EC2254" s="255"/>
      <c r="ED2254" s="255"/>
      <c r="EE2254" s="255"/>
      <c r="EF2254" s="255"/>
      <c r="EG2254" s="255"/>
      <c r="EH2254" s="255"/>
      <c r="EI2254" s="255"/>
      <c r="EJ2254" s="255"/>
      <c r="EK2254" s="255"/>
      <c r="EL2254" s="255"/>
      <c r="EM2254" s="255"/>
      <c r="EN2254" s="255"/>
      <c r="EO2254" s="255"/>
      <c r="EP2254" s="255"/>
      <c r="EQ2254" s="255"/>
      <c r="ER2254" s="255"/>
      <c r="ES2254" s="255"/>
      <c r="ET2254" s="255"/>
      <c r="EU2254" s="255"/>
      <c r="EV2254" s="255"/>
      <c r="EW2254" s="255"/>
      <c r="EX2254" s="255"/>
      <c r="EY2254" s="255"/>
      <c r="EZ2254" s="255"/>
      <c r="FA2254" s="255"/>
      <c r="FB2254" s="255"/>
      <c r="FC2254" s="255"/>
      <c r="FD2254" s="255"/>
      <c r="FE2254" s="255"/>
      <c r="FF2254" s="255"/>
      <c r="FG2254" s="255"/>
      <c r="FH2254" s="255"/>
      <c r="FI2254" s="255"/>
      <c r="FJ2254" s="255"/>
      <c r="FK2254" s="255"/>
      <c r="FL2254" s="255"/>
      <c r="FM2254" s="255"/>
      <c r="FN2254" s="255"/>
      <c r="FO2254" s="255"/>
      <c r="FP2254" s="255"/>
      <c r="FQ2254" s="255"/>
      <c r="FR2254" s="255"/>
      <c r="FS2254" s="255"/>
      <c r="FT2254" s="255"/>
      <c r="FU2254" s="255"/>
      <c r="FV2254" s="255"/>
      <c r="FW2254" s="255"/>
      <c r="FX2254" s="255"/>
      <c r="FY2254" s="255"/>
      <c r="FZ2254" s="255"/>
      <c r="GA2254" s="255"/>
      <c r="GB2254" s="255"/>
      <c r="GC2254" s="255"/>
      <c r="GD2254" s="255"/>
      <c r="GE2254" s="255"/>
      <c r="GF2254" s="255"/>
      <c r="GG2254" s="255"/>
      <c r="GH2254" s="255"/>
      <c r="GI2254" s="255"/>
      <c r="GJ2254" s="255"/>
      <c r="GK2254" s="255"/>
      <c r="GL2254" s="255"/>
      <c r="GM2254" s="255"/>
      <c r="GN2254" s="255"/>
      <c r="GO2254" s="255"/>
      <c r="GP2254" s="255"/>
      <c r="GQ2254" s="255"/>
      <c r="GR2254" s="255"/>
      <c r="GS2254" s="255"/>
      <c r="GT2254" s="255"/>
      <c r="GU2254" s="255"/>
      <c r="GV2254" s="255"/>
      <c r="GW2254" s="255"/>
      <c r="GX2254" s="255"/>
      <c r="GY2254" s="255"/>
      <c r="GZ2254" s="255"/>
      <c r="HA2254" s="255"/>
      <c r="HB2254" s="255"/>
      <c r="HC2254" s="255"/>
      <c r="HD2254" s="255"/>
      <c r="HE2254" s="255"/>
      <c r="HF2254" s="255"/>
      <c r="HG2254" s="255"/>
      <c r="HH2254" s="255"/>
      <c r="HI2254" s="255"/>
      <c r="HJ2254" s="255"/>
      <c r="HK2254" s="255"/>
      <c r="HL2254" s="255"/>
      <c r="HM2254" s="255"/>
      <c r="HN2254" s="255"/>
      <c r="HO2254" s="255"/>
      <c r="HP2254" s="255"/>
      <c r="HQ2254" s="255"/>
      <c r="HR2254" s="255"/>
      <c r="HS2254" s="255"/>
      <c r="HT2254" s="255"/>
      <c r="HU2254" s="255"/>
      <c r="HV2254" s="255"/>
      <c r="HW2254" s="255"/>
      <c r="HX2254" s="255"/>
      <c r="HY2254" s="255"/>
      <c r="HZ2254" s="255"/>
      <c r="IA2254" s="255"/>
      <c r="IB2254" s="255"/>
      <c r="IC2254" s="255"/>
      <c r="ID2254" s="255"/>
      <c r="IE2254" s="255"/>
      <c r="IF2254" s="255"/>
      <c r="IG2254" s="255"/>
      <c r="IH2254" s="255"/>
      <c r="II2254" s="255"/>
      <c r="IJ2254" s="255"/>
      <c r="IK2254" s="255"/>
      <c r="IL2254" s="255"/>
      <c r="IM2254" s="255"/>
      <c r="IN2254" s="255"/>
      <c r="IO2254" s="255"/>
      <c r="IP2254" s="255"/>
      <c r="IQ2254" s="255"/>
      <c r="IR2254" s="255"/>
      <c r="IS2254" s="255"/>
      <c r="IT2254" s="255"/>
      <c r="IU2254" s="255"/>
      <c r="IV2254" s="255"/>
    </row>
    <row r="2255" spans="1:256" ht="13">
      <c r="A2255" s="16">
        <v>41626.43849537037</v>
      </c>
      <c r="B2255" s="300">
        <v>4</v>
      </c>
      <c r="C2255" s="5">
        <v>0.78500000000000003</v>
      </c>
      <c r="D2255" s="5">
        <v>0.78500000000000003</v>
      </c>
      <c r="E2255" s="5">
        <v>0.77500000000000002</v>
      </c>
      <c r="F2255" s="5">
        <v>0.78</v>
      </c>
      <c r="G2255" s="6">
        <v>10746</v>
      </c>
      <c r="H2255" s="113">
        <f t="shared" si="4374"/>
        <v>0.78</v>
      </c>
      <c r="I2255" s="19">
        <f t="shared" ref="I2255:I2261" si="4382">IF(A2256&gt;A2255,(H2255-H2254)/H2254, (H2255-H2256)/H2256)</f>
        <v>1.2987012987012998E-2</v>
      </c>
      <c r="J2255" s="8">
        <f t="shared" si="4349"/>
        <v>0.91788534820294476</v>
      </c>
      <c r="K2255" s="8">
        <f t="shared" si="4350"/>
        <v>0.72611465179705492</v>
      </c>
      <c r="L2255" s="8">
        <f t="shared" si="4351"/>
        <v>0.82199999999999984</v>
      </c>
      <c r="M2255" s="19">
        <f t="shared" si="4352"/>
        <v>0.26410525656145101</v>
      </c>
      <c r="N2255" s="19">
        <f t="shared" si="4375"/>
        <v>-7.4092246633432216E-4</v>
      </c>
      <c r="O2255" s="19">
        <f t="shared" si="4376"/>
        <v>-5.8134063096888459E-3</v>
      </c>
      <c r="P2255" s="19">
        <f t="shared" ref="P2255:P2261" si="4383">IF(A2256&gt;A2255,(K2255-K2254)/K2254, (K2255-K2256)/K2256)</f>
        <v>-5.6593936673590304E-3</v>
      </c>
      <c r="Q2255" s="303">
        <v>9</v>
      </c>
      <c r="R2255" s="306">
        <v>8373.4349999999995</v>
      </c>
      <c r="S2255" s="66">
        <f t="shared" si="4353"/>
        <v>930.38166666666666</v>
      </c>
      <c r="T2255" t="str">
        <f t="shared" ref="T2255:W2256" si="4384">IF(C2255&gt;$J2255,"BrokeBandUpper", IF(C2255&lt;$K2255,"BrokeBandLower", ""))</f>
        <v/>
      </c>
      <c r="U2255" t="str">
        <f t="shared" si="4384"/>
        <v/>
      </c>
      <c r="V2255" t="str">
        <f t="shared" si="4384"/>
        <v/>
      </c>
      <c r="W2255" t="str">
        <f t="shared" si="4384"/>
        <v/>
      </c>
      <c r="X2255" s="63"/>
      <c r="Y2255" s="310">
        <f t="shared" si="4354"/>
        <v>-6.758241758241754E-3</v>
      </c>
      <c r="Z2255" s="311">
        <f t="shared" si="4355"/>
        <v>0.79150875134299825</v>
      </c>
      <c r="AA2255" s="311">
        <f t="shared" si="4356"/>
        <v>0.82625036595922197</v>
      </c>
      <c r="AB2255" s="312">
        <f t="shared" si="3009"/>
        <v>2254</v>
      </c>
      <c r="AC2255" s="313">
        <f t="shared" si="4357"/>
        <v>-2.2441020054172409E-3</v>
      </c>
      <c r="AD2255" s="284">
        <f t="shared" si="4378"/>
        <v>-3.4741614616223715E-2</v>
      </c>
      <c r="AE2255" s="314">
        <f t="shared" si="4358"/>
        <v>-3.2497512610806474E-2</v>
      </c>
      <c r="AF2255" s="315">
        <f t="shared" si="4359"/>
        <v>-4.2047321305438701E-2</v>
      </c>
      <c r="AG2255" s="315">
        <f t="shared" ref="AG2255:AG2261" si="4385">IF(A2256&gt;A2255,(AC2255-AC2254)/AC2254, (AC2255-AC2256)/AC2256)</f>
        <v>-0.49069302095642781</v>
      </c>
      <c r="AH2255" s="316">
        <f t="shared" si="4360"/>
        <v>-1.7127131661573807E-4</v>
      </c>
      <c r="AI2255" s="317">
        <f t="shared" si="4361"/>
        <v>2243.8718611464151</v>
      </c>
      <c r="AJ2255" s="318">
        <f t="shared" si="4379"/>
        <v>1.0000000000000009E-2</v>
      </c>
      <c r="AK2255" s="318">
        <f t="shared" si="4373"/>
        <v>1.0000000000000009E-2</v>
      </c>
      <c r="AL2255" s="318">
        <f t="shared" si="4362"/>
        <v>0</v>
      </c>
      <c r="AM2255" s="319">
        <f t="shared" si="4380"/>
        <v>4.2857142857142816E-3</v>
      </c>
      <c r="AN2255" s="319">
        <f t="shared" si="4363"/>
        <v>-9.2857142857142774E-3</v>
      </c>
      <c r="AO2255" s="311">
        <f t="shared" si="4364"/>
        <v>0.46153846153846151</v>
      </c>
      <c r="AP2255" s="285">
        <f t="shared" si="4365"/>
        <v>31.578947368421055</v>
      </c>
      <c r="AQ2255" s="285"/>
      <c r="AR2255" s="285">
        <f t="shared" si="4366"/>
        <v>0</v>
      </c>
      <c r="AS2255" s="286">
        <f t="shared" si="4367"/>
        <v>0</v>
      </c>
      <c r="AT2255" s="103">
        <f t="shared" si="4368"/>
        <v>-0.5654546810016543</v>
      </c>
      <c r="AU2255" s="318">
        <f t="shared" si="4369"/>
        <v>0.78</v>
      </c>
      <c r="AV2255" s="315">
        <f t="shared" si="4370"/>
        <v>0</v>
      </c>
      <c r="AW2255" s="320">
        <f t="shared" si="4371"/>
        <v>1.2903225806451623E-2</v>
      </c>
      <c r="AX2255" s="321">
        <f t="shared" si="4381"/>
        <v>1.5267969470567709E-2</v>
      </c>
      <c r="AY2255" s="315">
        <f t="shared" ref="AY2255:AY2262" si="4386">IF((AX2255&gt;AX2254),ABS(AX2255-AX2254)/ABS(AX2254),-1*ABS(AX2255-AX2254)/ABS(AX2254))</f>
        <v>-4.4593116310075377E-2</v>
      </c>
      <c r="AZ2255" s="255"/>
      <c r="BA2255" s="255"/>
      <c r="BB2255" s="255"/>
      <c r="BC2255" s="255"/>
      <c r="BD2255" s="255"/>
      <c r="BE2255" s="255"/>
      <c r="BF2255" s="255"/>
      <c r="BG2255" s="255"/>
      <c r="BH2255" s="255"/>
      <c r="BI2255" s="255"/>
      <c r="BJ2255" s="255"/>
      <c r="BK2255" s="255"/>
      <c r="BL2255" s="255"/>
      <c r="BM2255" s="255"/>
      <c r="BN2255" s="255"/>
      <c r="BO2255" s="255"/>
      <c r="BP2255" s="255"/>
      <c r="BQ2255" s="255"/>
      <c r="BR2255" s="255"/>
      <c r="BS2255" s="255"/>
      <c r="BT2255" s="255"/>
      <c r="BU2255" s="255"/>
      <c r="BV2255" s="255"/>
      <c r="BW2255" s="255"/>
      <c r="BX2255" s="255"/>
      <c r="BY2255" s="255"/>
      <c r="BZ2255" s="255"/>
      <c r="CA2255" s="255"/>
      <c r="CB2255" s="255"/>
      <c r="CC2255" s="255"/>
      <c r="CD2255" s="255"/>
      <c r="CE2255" s="255"/>
      <c r="CF2255" s="255"/>
      <c r="CG2255" s="255"/>
      <c r="CH2255" s="255"/>
      <c r="CI2255" s="255"/>
      <c r="CJ2255" s="255"/>
      <c r="CK2255" s="255"/>
      <c r="CL2255" s="255"/>
      <c r="CM2255" s="255"/>
      <c r="CN2255" s="255"/>
      <c r="CO2255" s="255"/>
      <c r="CP2255" s="255"/>
      <c r="CQ2255" s="255"/>
      <c r="CR2255" s="255"/>
      <c r="CS2255" s="255"/>
      <c r="CT2255" s="255"/>
      <c r="CU2255" s="255"/>
      <c r="CV2255" s="255"/>
      <c r="CW2255" s="255"/>
      <c r="CX2255" s="255"/>
      <c r="CY2255" s="255"/>
      <c r="CZ2255" s="255"/>
      <c r="DA2255" s="255"/>
      <c r="DB2255" s="255"/>
      <c r="DC2255" s="255"/>
      <c r="DD2255" s="255"/>
      <c r="DE2255" s="255"/>
      <c r="DF2255" s="255"/>
      <c r="DG2255" s="255"/>
      <c r="DH2255" s="255"/>
      <c r="DI2255" s="255"/>
      <c r="DJ2255" s="255"/>
      <c r="DK2255" s="255"/>
      <c r="DL2255" s="255"/>
      <c r="DM2255" s="255"/>
      <c r="DN2255" s="255"/>
      <c r="DO2255" s="255"/>
      <c r="DP2255" s="255"/>
      <c r="DQ2255" s="255"/>
      <c r="DR2255" s="255"/>
      <c r="DS2255" s="255"/>
      <c r="DT2255" s="255"/>
      <c r="DU2255" s="255"/>
      <c r="DV2255" s="255"/>
      <c r="DW2255" s="255"/>
      <c r="DX2255" s="255"/>
      <c r="DY2255" s="255"/>
      <c r="DZ2255" s="255"/>
      <c r="EA2255" s="255"/>
      <c r="EB2255" s="255"/>
      <c r="EC2255" s="255"/>
      <c r="ED2255" s="255"/>
      <c r="EE2255" s="255"/>
      <c r="EF2255" s="255"/>
      <c r="EG2255" s="255"/>
      <c r="EH2255" s="255"/>
      <c r="EI2255" s="255"/>
      <c r="EJ2255" s="255"/>
      <c r="EK2255" s="255"/>
      <c r="EL2255" s="255"/>
      <c r="EM2255" s="255"/>
      <c r="EN2255" s="255"/>
      <c r="EO2255" s="255"/>
      <c r="EP2255" s="255"/>
      <c r="EQ2255" s="255"/>
      <c r="ER2255" s="255"/>
      <c r="ES2255" s="255"/>
      <c r="ET2255" s="255"/>
      <c r="EU2255" s="255"/>
      <c r="EV2255" s="255"/>
      <c r="EW2255" s="255"/>
      <c r="EX2255" s="255"/>
      <c r="EY2255" s="255"/>
      <c r="EZ2255" s="255"/>
      <c r="FA2255" s="255"/>
      <c r="FB2255" s="255"/>
      <c r="FC2255" s="255"/>
      <c r="FD2255" s="255"/>
      <c r="FE2255" s="255"/>
      <c r="FF2255" s="255"/>
      <c r="FG2255" s="255"/>
      <c r="FH2255" s="255"/>
      <c r="FI2255" s="255"/>
      <c r="FJ2255" s="255"/>
      <c r="FK2255" s="255"/>
      <c r="FL2255" s="255"/>
      <c r="FM2255" s="255"/>
      <c r="FN2255" s="255"/>
      <c r="FO2255" s="255"/>
      <c r="FP2255" s="255"/>
      <c r="FQ2255" s="255"/>
      <c r="FR2255" s="255"/>
      <c r="FS2255" s="255"/>
      <c r="FT2255" s="255"/>
      <c r="FU2255" s="255"/>
      <c r="FV2255" s="255"/>
      <c r="FW2255" s="255"/>
      <c r="FX2255" s="255"/>
      <c r="FY2255" s="255"/>
      <c r="FZ2255" s="255"/>
      <c r="GA2255" s="255"/>
      <c r="GB2255" s="255"/>
      <c r="GC2255" s="255"/>
      <c r="GD2255" s="255"/>
      <c r="GE2255" s="255"/>
      <c r="GF2255" s="255"/>
      <c r="GG2255" s="255"/>
      <c r="GH2255" s="255"/>
      <c r="GI2255" s="255"/>
      <c r="GJ2255" s="255"/>
      <c r="GK2255" s="255"/>
      <c r="GL2255" s="255"/>
      <c r="GM2255" s="255"/>
      <c r="GN2255" s="255"/>
      <c r="GO2255" s="255"/>
      <c r="GP2255" s="255"/>
      <c r="GQ2255" s="255"/>
      <c r="GR2255" s="255"/>
      <c r="GS2255" s="255"/>
      <c r="GT2255" s="255"/>
      <c r="GU2255" s="255"/>
      <c r="GV2255" s="255"/>
      <c r="GW2255" s="255"/>
      <c r="GX2255" s="255"/>
      <c r="GY2255" s="255"/>
      <c r="GZ2255" s="255"/>
      <c r="HA2255" s="255"/>
      <c r="HB2255" s="255"/>
      <c r="HC2255" s="255"/>
      <c r="HD2255" s="255"/>
      <c r="HE2255" s="255"/>
      <c r="HF2255" s="255"/>
      <c r="HG2255" s="255"/>
      <c r="HH2255" s="255"/>
      <c r="HI2255" s="255"/>
      <c r="HJ2255" s="255"/>
      <c r="HK2255" s="255"/>
      <c r="HL2255" s="255"/>
      <c r="HM2255" s="255"/>
      <c r="HN2255" s="255"/>
      <c r="HO2255" s="255"/>
      <c r="HP2255" s="255"/>
      <c r="HQ2255" s="255"/>
      <c r="HR2255" s="255"/>
      <c r="HS2255" s="255"/>
      <c r="HT2255" s="255"/>
      <c r="HU2255" s="255"/>
      <c r="HV2255" s="255"/>
      <c r="HW2255" s="255"/>
      <c r="HX2255" s="255"/>
      <c r="HY2255" s="255"/>
      <c r="HZ2255" s="255"/>
      <c r="IA2255" s="255"/>
      <c r="IB2255" s="255"/>
      <c r="IC2255" s="255"/>
      <c r="ID2255" s="255"/>
      <c r="IE2255" s="255"/>
      <c r="IF2255" s="255"/>
      <c r="IG2255" s="255"/>
      <c r="IH2255" s="255"/>
      <c r="II2255" s="255"/>
      <c r="IJ2255" s="255"/>
      <c r="IK2255" s="255"/>
      <c r="IL2255" s="255"/>
      <c r="IM2255" s="255"/>
      <c r="IN2255" s="255"/>
      <c r="IO2255" s="255"/>
      <c r="IP2255" s="255"/>
      <c r="IQ2255" s="255"/>
      <c r="IR2255" s="255"/>
      <c r="IS2255" s="255"/>
      <c r="IT2255" s="255"/>
      <c r="IU2255" s="255"/>
      <c r="IV2255" s="255"/>
    </row>
    <row r="2256" spans="1:256">
      <c r="A2256" s="16">
        <v>41627.414548611108</v>
      </c>
      <c r="B2256" s="300">
        <v>5</v>
      </c>
      <c r="C2256" s="5">
        <v>0.77500000000000002</v>
      </c>
      <c r="D2256" s="5">
        <v>0.78500000000000003</v>
      </c>
      <c r="E2256" s="5">
        <v>0.77500000000000002</v>
      </c>
      <c r="F2256" s="5">
        <v>0.78500000000000003</v>
      </c>
      <c r="G2256" s="6">
        <v>136614</v>
      </c>
      <c r="H2256" s="113">
        <f t="shared" si="4374"/>
        <v>0.78500000000000003</v>
      </c>
      <c r="I2256" s="19">
        <f t="shared" si="4382"/>
        <v>6.4102564102564161E-3</v>
      </c>
      <c r="J2256" s="8">
        <f t="shared" si="4349"/>
        <v>0.90385646968299194</v>
      </c>
      <c r="K2256" s="8">
        <f t="shared" si="4350"/>
        <v>0.72764353031700779</v>
      </c>
      <c r="L2256" s="8">
        <f t="shared" si="4351"/>
        <v>0.81574999999999986</v>
      </c>
      <c r="M2256" s="19">
        <f t="shared" si="4352"/>
        <v>0.24216932058643412</v>
      </c>
      <c r="N2256" s="19">
        <f t="shared" si="4375"/>
        <v>-8.3057551601260618E-2</v>
      </c>
      <c r="O2256" s="19">
        <f t="shared" si="4376"/>
        <v>-1.5283911599001835E-2</v>
      </c>
      <c r="P2256" s="19">
        <f t="shared" si="4383"/>
        <v>2.1055607625724967E-3</v>
      </c>
      <c r="Q2256" s="303">
        <v>92</v>
      </c>
      <c r="R2256" s="306">
        <v>106507.144</v>
      </c>
      <c r="S2256" s="66">
        <f t="shared" si="4353"/>
        <v>1157.6863478260871</v>
      </c>
      <c r="T2256" t="str">
        <f t="shared" si="4384"/>
        <v/>
      </c>
      <c r="U2256" t="str">
        <f t="shared" si="4384"/>
        <v/>
      </c>
      <c r="V2256" t="str">
        <f t="shared" si="4384"/>
        <v/>
      </c>
      <c r="W2256" t="str">
        <f t="shared" si="4384"/>
        <v/>
      </c>
      <c r="X2256" s="63" t="s">
        <v>89</v>
      </c>
      <c r="Y2256" s="219">
        <f t="shared" si="4354"/>
        <v>-5.3406593406593351E-3</v>
      </c>
      <c r="Z2256" s="78">
        <f t="shared" si="4355"/>
        <v>0.79050640363617652</v>
      </c>
      <c r="AA2256" s="78">
        <f t="shared" si="4356"/>
        <v>0.8231978388782395</v>
      </c>
      <c r="AB2256" s="74">
        <f t="shared" si="3009"/>
        <v>2255</v>
      </c>
      <c r="AC2256" s="80">
        <f t="shared" si="4357"/>
        <v>-1.5513810500519809E-4</v>
      </c>
      <c r="AD2256" s="79">
        <f t="shared" si="4378"/>
        <v>-3.2691435242062972E-2</v>
      </c>
      <c r="AE2256" s="81">
        <f t="shared" si="4358"/>
        <v>-3.2536297137057774E-2</v>
      </c>
      <c r="AF2256" s="19">
        <f t="shared" si="4359"/>
        <v>-3.9712732101691552E-2</v>
      </c>
      <c r="AG2256" s="93">
        <f t="shared" si="4385"/>
        <v>-0.93086851460820574</v>
      </c>
      <c r="AH2256" s="91">
        <f t="shared" si="4360"/>
        <v>7.997494399567654E-5</v>
      </c>
      <c r="AI2256" s="96">
        <f t="shared" si="4361"/>
        <v>2249.8156893792943</v>
      </c>
      <c r="AJ2256" s="5">
        <f t="shared" si="4379"/>
        <v>5.0000000000000044E-3</v>
      </c>
      <c r="AK2256" s="5">
        <f t="shared" si="4373"/>
        <v>5.0000000000000044E-3</v>
      </c>
      <c r="AL2256" s="5">
        <f t="shared" si="4362"/>
        <v>0</v>
      </c>
      <c r="AM2256" s="95">
        <f t="shared" si="4380"/>
        <v>4.6428571428571387E-3</v>
      </c>
      <c r="AN2256" s="95">
        <f t="shared" si="4363"/>
        <v>-9.2857142857142774E-3</v>
      </c>
      <c r="AO2256" s="78">
        <f t="shared" si="4364"/>
        <v>0.5</v>
      </c>
      <c r="AP2256" s="296">
        <f t="shared" si="4365"/>
        <v>33.333333333333329</v>
      </c>
      <c r="AQ2256" s="8"/>
      <c r="AR2256" s="8">
        <f t="shared" si="4366"/>
        <v>1</v>
      </c>
      <c r="AS2256" s="114">
        <f t="shared" si="4367"/>
        <v>136614</v>
      </c>
      <c r="AT2256" s="103">
        <f t="shared" si="4368"/>
        <v>-0.52900455273134395</v>
      </c>
      <c r="AU2256" s="5">
        <f t="shared" si="4369"/>
        <v>0.78500000000000003</v>
      </c>
      <c r="AV2256" s="93">
        <f t="shared" si="4370"/>
        <v>1.2826745218142361</v>
      </c>
      <c r="AW2256" s="210">
        <f t="shared" si="4371"/>
        <v>1.2903225806451623E-2</v>
      </c>
      <c r="AX2256" s="276">
        <f t="shared" si="4381"/>
        <v>1.3480677860694837E-2</v>
      </c>
      <c r="AY2256" s="19">
        <f t="shared" si="4386"/>
        <v>-0.11706151321027077</v>
      </c>
      <c r="AZ2256" s="255"/>
      <c r="BA2256" s="255"/>
      <c r="BB2256" s="255"/>
      <c r="BC2256" s="255"/>
      <c r="BD2256" s="255"/>
      <c r="BE2256" s="255"/>
      <c r="BF2256" s="255"/>
      <c r="BG2256" s="255"/>
      <c r="BH2256" s="255"/>
      <c r="BI2256" s="255"/>
      <c r="BJ2256" s="255"/>
      <c r="BK2256" s="255"/>
      <c r="BL2256" s="255"/>
      <c r="BM2256" s="255"/>
      <c r="BN2256" s="255"/>
      <c r="BO2256" s="255"/>
      <c r="BP2256" s="255"/>
      <c r="BQ2256" s="255"/>
      <c r="BR2256" s="255"/>
      <c r="BS2256" s="255"/>
      <c r="BT2256" s="255"/>
      <c r="BU2256" s="255"/>
      <c r="BV2256" s="255"/>
      <c r="BW2256" s="255"/>
      <c r="BX2256" s="255"/>
      <c r="BY2256" s="255"/>
      <c r="BZ2256" s="255"/>
      <c r="CA2256" s="255"/>
      <c r="CB2256" s="255"/>
      <c r="CC2256" s="255"/>
      <c r="CD2256" s="255"/>
      <c r="CE2256" s="255"/>
      <c r="CF2256" s="255"/>
      <c r="CG2256" s="255"/>
      <c r="CH2256" s="255"/>
      <c r="CI2256" s="255"/>
      <c r="CJ2256" s="255"/>
      <c r="CK2256" s="255"/>
      <c r="CL2256" s="255"/>
      <c r="CM2256" s="255"/>
      <c r="CN2256" s="255"/>
      <c r="CO2256" s="255"/>
      <c r="CP2256" s="255"/>
      <c r="CQ2256" s="255"/>
      <c r="CR2256" s="255"/>
      <c r="CS2256" s="255"/>
      <c r="CT2256" s="255"/>
      <c r="CU2256" s="255"/>
      <c r="CV2256" s="255"/>
      <c r="CW2256" s="255"/>
      <c r="CX2256" s="255"/>
      <c r="CY2256" s="255"/>
      <c r="CZ2256" s="255"/>
      <c r="DA2256" s="255"/>
      <c r="DB2256" s="255"/>
      <c r="DC2256" s="255"/>
      <c r="DD2256" s="255"/>
      <c r="DE2256" s="255"/>
      <c r="DF2256" s="255"/>
      <c r="DG2256" s="255"/>
      <c r="DH2256" s="255"/>
      <c r="DI2256" s="255"/>
      <c r="DJ2256" s="255"/>
      <c r="DK2256" s="255"/>
      <c r="DL2256" s="255"/>
      <c r="DM2256" s="255"/>
      <c r="DN2256" s="255"/>
      <c r="DO2256" s="255"/>
      <c r="DP2256" s="255"/>
      <c r="DQ2256" s="255"/>
      <c r="DR2256" s="255"/>
      <c r="DS2256" s="255"/>
      <c r="DT2256" s="255"/>
      <c r="DU2256" s="255"/>
      <c r="DV2256" s="255"/>
      <c r="DW2256" s="255"/>
      <c r="DX2256" s="255"/>
      <c r="DY2256" s="255"/>
      <c r="DZ2256" s="255"/>
      <c r="EA2256" s="255"/>
      <c r="EB2256" s="255"/>
      <c r="EC2256" s="255"/>
      <c r="ED2256" s="255"/>
      <c r="EE2256" s="255"/>
      <c r="EF2256" s="255"/>
      <c r="EG2256" s="255"/>
      <c r="EH2256" s="255"/>
      <c r="EI2256" s="255"/>
      <c r="EJ2256" s="255"/>
      <c r="EK2256" s="255"/>
      <c r="EL2256" s="255"/>
      <c r="EM2256" s="255"/>
      <c r="EN2256" s="255"/>
      <c r="EO2256" s="255"/>
      <c r="EP2256" s="255"/>
      <c r="EQ2256" s="255"/>
      <c r="ER2256" s="255"/>
      <c r="ES2256" s="255"/>
      <c r="ET2256" s="255"/>
      <c r="EU2256" s="255"/>
      <c r="EV2256" s="255"/>
      <c r="EW2256" s="255"/>
      <c r="EX2256" s="255"/>
      <c r="EY2256" s="255"/>
      <c r="EZ2256" s="255"/>
      <c r="FA2256" s="255"/>
      <c r="FB2256" s="255"/>
      <c r="FC2256" s="255"/>
      <c r="FD2256" s="255"/>
      <c r="FE2256" s="255"/>
      <c r="FF2256" s="255"/>
      <c r="FG2256" s="255"/>
      <c r="FH2256" s="255"/>
      <c r="FI2256" s="255"/>
      <c r="FJ2256" s="255"/>
      <c r="FK2256" s="255"/>
      <c r="FL2256" s="255"/>
      <c r="FM2256" s="255"/>
      <c r="FN2256" s="255"/>
      <c r="FO2256" s="255"/>
      <c r="FP2256" s="255"/>
      <c r="FQ2256" s="255"/>
      <c r="FR2256" s="255"/>
      <c r="FS2256" s="255"/>
      <c r="FT2256" s="255"/>
      <c r="FU2256" s="255"/>
      <c r="FV2256" s="255"/>
      <c r="FW2256" s="255"/>
      <c r="FX2256" s="255"/>
      <c r="FY2256" s="255"/>
      <c r="FZ2256" s="255"/>
      <c r="GA2256" s="255"/>
      <c r="GB2256" s="255"/>
      <c r="GC2256" s="255"/>
      <c r="GD2256" s="255"/>
      <c r="GE2256" s="255"/>
      <c r="GF2256" s="255"/>
      <c r="GG2256" s="255"/>
      <c r="GH2256" s="255"/>
      <c r="GI2256" s="255"/>
      <c r="GJ2256" s="255"/>
      <c r="GK2256" s="255"/>
      <c r="GL2256" s="255"/>
      <c r="GM2256" s="255"/>
      <c r="GN2256" s="255"/>
      <c r="GO2256" s="255"/>
      <c r="GP2256" s="255"/>
      <c r="GQ2256" s="255"/>
      <c r="GR2256" s="255"/>
      <c r="GS2256" s="255"/>
      <c r="GT2256" s="255"/>
      <c r="GU2256" s="255"/>
      <c r="GV2256" s="255"/>
      <c r="GW2256" s="255"/>
      <c r="GX2256" s="255"/>
      <c r="GY2256" s="255"/>
      <c r="GZ2256" s="255"/>
      <c r="HA2256" s="255"/>
      <c r="HB2256" s="255"/>
      <c r="HC2256" s="255"/>
      <c r="HD2256" s="255"/>
      <c r="HE2256" s="255"/>
      <c r="HF2256" s="255"/>
      <c r="HG2256" s="255"/>
      <c r="HH2256" s="255"/>
      <c r="HI2256" s="255"/>
      <c r="HJ2256" s="255"/>
      <c r="HK2256" s="255"/>
      <c r="HL2256" s="255"/>
      <c r="HM2256" s="255"/>
      <c r="HN2256" s="255"/>
      <c r="HO2256" s="255"/>
      <c r="HP2256" s="255"/>
      <c r="HQ2256" s="255"/>
      <c r="HR2256" s="255"/>
      <c r="HS2256" s="255"/>
      <c r="HT2256" s="255"/>
      <c r="HU2256" s="255"/>
      <c r="HV2256" s="255"/>
      <c r="HW2256" s="255"/>
      <c r="HX2256" s="255"/>
      <c r="HY2256" s="255"/>
      <c r="HZ2256" s="255"/>
      <c r="IA2256" s="255"/>
      <c r="IB2256" s="255"/>
      <c r="IC2256" s="255"/>
      <c r="ID2256" s="255"/>
      <c r="IE2256" s="255"/>
      <c r="IF2256" s="255"/>
      <c r="IG2256" s="255"/>
      <c r="IH2256" s="255"/>
      <c r="II2256" s="255"/>
      <c r="IJ2256" s="255"/>
      <c r="IK2256" s="255"/>
      <c r="IL2256" s="255"/>
      <c r="IM2256" s="255"/>
      <c r="IN2256" s="255"/>
      <c r="IO2256" s="255"/>
      <c r="IP2256" s="255"/>
      <c r="IQ2256" s="255"/>
      <c r="IR2256" s="255"/>
      <c r="IS2256" s="255"/>
      <c r="IT2256" s="255"/>
      <c r="IU2256" s="255"/>
      <c r="IV2256" s="255"/>
    </row>
    <row r="2257" spans="1:256" ht="13">
      <c r="A2257" s="16">
        <v>41628.380567129629</v>
      </c>
      <c r="B2257" s="300">
        <v>6</v>
      </c>
      <c r="C2257" s="5">
        <v>0.77500000000000002</v>
      </c>
      <c r="D2257" s="5">
        <v>0.83499999999999996</v>
      </c>
      <c r="E2257" s="5">
        <v>0.77500000000000002</v>
      </c>
      <c r="F2257" s="5">
        <v>0.82</v>
      </c>
      <c r="G2257" s="6">
        <v>137414</v>
      </c>
      <c r="H2257" s="113">
        <f t="shared" si="4374"/>
        <v>0.82</v>
      </c>
      <c r="I2257" s="19">
        <f t="shared" si="4382"/>
        <v>4.458598726114639E-2</v>
      </c>
      <c r="J2257" s="8">
        <f t="shared" ref="J2257:J2262" si="4387">(L2257)+2*STDEVPA(H2238:H2257)</f>
        <v>0.8935811133576812</v>
      </c>
      <c r="K2257" s="8">
        <f t="shared" ref="K2257:K2262" si="4388">(L2257)-(2*STDEVPA(H2238:H2257))</f>
        <v>0.73091888664231863</v>
      </c>
      <c r="L2257" s="8">
        <f t="shared" ref="L2257:L2262" si="4389">AVERAGE(H2238:H2257)</f>
        <v>0.81224999999999992</v>
      </c>
      <c r="M2257" s="19">
        <f t="shared" ref="M2257:M2262" si="4390">(J2257-K2257)/K2257</f>
        <v>0.22254484004729613</v>
      </c>
      <c r="N2257" s="19">
        <f t="shared" si="4375"/>
        <v>-8.1036196045046471E-2</v>
      </c>
      <c r="O2257" s="19">
        <f t="shared" si="4376"/>
        <v>-1.1368349588640544E-2</v>
      </c>
      <c r="P2257" s="19">
        <f t="shared" si="4383"/>
        <v>4.5013199304938332E-3</v>
      </c>
      <c r="Q2257" s="303">
        <v>116</v>
      </c>
      <c r="R2257" s="306">
        <v>110455.845</v>
      </c>
      <c r="S2257" s="66">
        <f t="shared" ref="S2257:S2262" si="4391">R2257/Q2257</f>
        <v>952.20556034482763</v>
      </c>
      <c r="T2257" t="str">
        <f t="shared" ref="T2257:W2258" si="4392">IF(C2257&gt;$J2257,"BrokeBandUpper", IF(C2257&lt;$K2257,"BrokeBandLower", ""))</f>
        <v/>
      </c>
      <c r="U2257" t="str">
        <f t="shared" si="4392"/>
        <v/>
      </c>
      <c r="V2257" t="str">
        <f t="shared" si="4392"/>
        <v/>
      </c>
      <c r="W2257" t="str">
        <f t="shared" si="4392"/>
        <v/>
      </c>
      <c r="X2257" s="63"/>
      <c r="Y2257" s="310">
        <f t="shared" ref="Y2257:Y2262" si="4393">SLOPE(H2244:H2257,AB2244:AB2257)</f>
        <v>-2.8021978021978014E-3</v>
      </c>
      <c r="Z2257" s="311">
        <f t="shared" ref="Z2257:Z2262" si="4394">Z2256+(0.154*(F2257-Z2256))</f>
        <v>0.79504841747620536</v>
      </c>
      <c r="AA2257" s="311">
        <f t="shared" ref="AA2257:AA2262" si="4395">AA2256+(0.074*(F2257-AA2256))</f>
        <v>0.82296119880124974</v>
      </c>
      <c r="AB2257" s="312">
        <f t="shared" si="3009"/>
        <v>2256</v>
      </c>
      <c r="AC2257" s="313">
        <f t="shared" ref="AC2257:AC2262" si="4396">AD2257-AE2257</f>
        <v>3.6988126496107152E-3</v>
      </c>
      <c r="AD2257" s="284">
        <f t="shared" si="4378"/>
        <v>-2.7912781325044378E-2</v>
      </c>
      <c r="AE2257" s="314">
        <f t="shared" ref="AE2257:AE2262" si="4397">AE2256+(0.2*(AD2257-AE2256))</f>
        <v>-3.1611593974655093E-2</v>
      </c>
      <c r="AF2257" s="315">
        <f t="shared" ref="AF2257:AF2262" si="4398">AD2257/AA2257</f>
        <v>-3.3917493759976755E-2</v>
      </c>
      <c r="AG2257" s="315">
        <f t="shared" si="4385"/>
        <v>-24.842064136897779</v>
      </c>
      <c r="AH2257" s="316">
        <f t="shared" ref="AH2257:AH2262" si="4399">SLOPE(AC2244:AC2257,AB2244:AB2257)</f>
        <v>4.090098718092325E-4</v>
      </c>
      <c r="AI2257" s="317">
        <f t="shared" ref="AI2257:AI2262" si="4400">INTERCEPT(AB2244:AB2257,AC2244:AC2257)</f>
        <v>2252.6052551965186</v>
      </c>
      <c r="AJ2257" s="318">
        <f t="shared" si="4379"/>
        <v>3.499999999999992E-2</v>
      </c>
      <c r="AK2257" s="318">
        <f t="shared" si="4373"/>
        <v>3.499999999999992E-2</v>
      </c>
      <c r="AL2257" s="318">
        <f t="shared" ref="AL2257:AL2262" si="4401">IF(AJ2257&lt;0,AJ2257,0)</f>
        <v>0</v>
      </c>
      <c r="AM2257" s="319">
        <f t="shared" si="4380"/>
        <v>7.1428571428571331E-3</v>
      </c>
      <c r="AN2257" s="319">
        <f t="shared" ref="AN2257:AN2262" si="4402">(AVERAGE(AL2244:AL2257))</f>
        <v>-8.9285714285714211E-3</v>
      </c>
      <c r="AO2257" s="311">
        <f t="shared" ref="AO2257:AO2262" si="4403">ABS(AM2257/AN2257)</f>
        <v>0.7999999999999996</v>
      </c>
      <c r="AP2257" s="285">
        <f t="shared" ref="AP2257:AP2262" si="4404">IF(AN2257=0,100,100-(100/(1+AO2257)))</f>
        <v>44.444444444444429</v>
      </c>
      <c r="AQ2257" s="285"/>
      <c r="AR2257" s="285">
        <f t="shared" ref="AR2257:AR2262" si="4405">IF(ISERROR(((F2257-E2257)-(D2257-F2257))/(D2257-E2257)),0,((F2257-E2257)-(D2257-F2257))/(D2257-E2257))</f>
        <v>0.49999999999999906</v>
      </c>
      <c r="AS2257" s="286">
        <f t="shared" ref="AS2257:AS2262" si="4406">IF(ISERROR(AR2257*G2257),0,AR2257*G2257)</f>
        <v>68706.999999999869</v>
      </c>
      <c r="AT2257" s="103">
        <f t="shared" ref="AT2257:AT2262" si="4407">SUM(AS2238:AS2257)/SUM(G2238:G2257)</f>
        <v>-0.4725150816093453</v>
      </c>
      <c r="AU2257" s="318">
        <f t="shared" ref="AU2257:AU2262" si="4408">F2257</f>
        <v>0.82</v>
      </c>
      <c r="AV2257" s="315">
        <f t="shared" ref="AV2257:AV2262" si="4409">AS2257/R2257</f>
        <v>0.62203136465978659</v>
      </c>
      <c r="AW2257" s="320">
        <f t="shared" ref="AW2257:AW2262" si="4410">(D2257-E2257)/E2257</f>
        <v>7.7419354838709598E-2</v>
      </c>
      <c r="AX2257" s="321">
        <f t="shared" si="4381"/>
        <v>1.0687828980740017E-2</v>
      </c>
      <c r="AY2257" s="315">
        <f t="shared" si="4386"/>
        <v>-0.20717421696559013</v>
      </c>
      <c r="AZ2257" s="255"/>
      <c r="BA2257" s="255"/>
      <c r="BB2257" s="255"/>
      <c r="BC2257" s="255"/>
      <c r="BD2257" s="255"/>
      <c r="BE2257" s="255"/>
      <c r="BF2257" s="255"/>
      <c r="BG2257" s="255"/>
      <c r="BH2257" s="255"/>
      <c r="BI2257" s="255"/>
      <c r="BJ2257" s="255"/>
      <c r="BK2257" s="255"/>
      <c r="BL2257" s="255"/>
      <c r="BM2257" s="255"/>
      <c r="BN2257" s="255"/>
      <c r="BO2257" s="255"/>
      <c r="BP2257" s="255"/>
      <c r="BQ2257" s="255"/>
      <c r="BR2257" s="255"/>
      <c r="BS2257" s="255"/>
      <c r="BT2257" s="255"/>
      <c r="BU2257" s="255"/>
      <c r="BV2257" s="255"/>
      <c r="BW2257" s="255"/>
      <c r="BX2257" s="255"/>
      <c r="BY2257" s="255"/>
      <c r="BZ2257" s="255"/>
      <c r="CA2257" s="255"/>
      <c r="CB2257" s="255"/>
      <c r="CC2257" s="255"/>
      <c r="CD2257" s="255"/>
      <c r="CE2257" s="255"/>
      <c r="CF2257" s="255"/>
      <c r="CG2257" s="255"/>
      <c r="CH2257" s="255"/>
      <c r="CI2257" s="255"/>
      <c r="CJ2257" s="255"/>
      <c r="CK2257" s="255"/>
      <c r="CL2257" s="255"/>
      <c r="CM2257" s="255"/>
      <c r="CN2257" s="255"/>
      <c r="CO2257" s="255"/>
      <c r="CP2257" s="255"/>
      <c r="CQ2257" s="255"/>
      <c r="CR2257" s="255"/>
      <c r="CS2257" s="255"/>
      <c r="CT2257" s="255"/>
      <c r="CU2257" s="255"/>
      <c r="CV2257" s="255"/>
      <c r="CW2257" s="255"/>
      <c r="CX2257" s="255"/>
      <c r="CY2257" s="255"/>
      <c r="CZ2257" s="255"/>
      <c r="DA2257" s="255"/>
      <c r="DB2257" s="255"/>
      <c r="DC2257" s="255"/>
      <c r="DD2257" s="255"/>
      <c r="DE2257" s="255"/>
      <c r="DF2257" s="255"/>
      <c r="DG2257" s="255"/>
      <c r="DH2257" s="255"/>
      <c r="DI2257" s="255"/>
      <c r="DJ2257" s="255"/>
      <c r="DK2257" s="255"/>
      <c r="DL2257" s="255"/>
      <c r="DM2257" s="255"/>
      <c r="DN2257" s="255"/>
      <c r="DO2257" s="255"/>
      <c r="DP2257" s="255"/>
      <c r="DQ2257" s="255"/>
      <c r="DR2257" s="255"/>
      <c r="DS2257" s="255"/>
      <c r="DT2257" s="255"/>
      <c r="DU2257" s="255"/>
      <c r="DV2257" s="255"/>
      <c r="DW2257" s="255"/>
      <c r="DX2257" s="255"/>
      <c r="DY2257" s="255"/>
      <c r="DZ2257" s="255"/>
      <c r="EA2257" s="255"/>
      <c r="EB2257" s="255"/>
      <c r="EC2257" s="255"/>
      <c r="ED2257" s="255"/>
      <c r="EE2257" s="255"/>
      <c r="EF2257" s="255"/>
      <c r="EG2257" s="255"/>
      <c r="EH2257" s="255"/>
      <c r="EI2257" s="255"/>
      <c r="EJ2257" s="255"/>
      <c r="EK2257" s="255"/>
      <c r="EL2257" s="255"/>
      <c r="EM2257" s="255"/>
      <c r="EN2257" s="255"/>
      <c r="EO2257" s="255"/>
      <c r="EP2257" s="255"/>
      <c r="EQ2257" s="255"/>
      <c r="ER2257" s="255"/>
      <c r="ES2257" s="255"/>
      <c r="ET2257" s="255"/>
      <c r="EU2257" s="255"/>
      <c r="EV2257" s="255"/>
      <c r="EW2257" s="255"/>
      <c r="EX2257" s="255"/>
      <c r="EY2257" s="255"/>
      <c r="EZ2257" s="255"/>
      <c r="FA2257" s="255"/>
      <c r="FB2257" s="255"/>
      <c r="FC2257" s="255"/>
      <c r="FD2257" s="255"/>
      <c r="FE2257" s="255"/>
      <c r="FF2257" s="255"/>
      <c r="FG2257" s="255"/>
      <c r="FH2257" s="255"/>
      <c r="FI2257" s="255"/>
      <c r="FJ2257" s="255"/>
      <c r="FK2257" s="255"/>
      <c r="FL2257" s="255"/>
      <c r="FM2257" s="255"/>
      <c r="FN2257" s="255"/>
      <c r="FO2257" s="255"/>
      <c r="FP2257" s="255"/>
      <c r="FQ2257" s="255"/>
      <c r="FR2257" s="255"/>
      <c r="FS2257" s="255"/>
      <c r="FT2257" s="255"/>
      <c r="FU2257" s="255"/>
      <c r="FV2257" s="255"/>
      <c r="FW2257" s="255"/>
      <c r="FX2257" s="255"/>
      <c r="FY2257" s="255"/>
      <c r="FZ2257" s="255"/>
      <c r="GA2257" s="255"/>
      <c r="GB2257" s="255"/>
      <c r="GC2257" s="255"/>
      <c r="GD2257" s="255"/>
      <c r="GE2257" s="255"/>
      <c r="GF2257" s="255"/>
      <c r="GG2257" s="255"/>
      <c r="GH2257" s="255"/>
      <c r="GI2257" s="255"/>
      <c r="GJ2257" s="255"/>
      <c r="GK2257" s="255"/>
      <c r="GL2257" s="255"/>
      <c r="GM2257" s="255"/>
      <c r="GN2257" s="255"/>
      <c r="GO2257" s="255"/>
      <c r="GP2257" s="255"/>
      <c r="GQ2257" s="255"/>
      <c r="GR2257" s="255"/>
      <c r="GS2257" s="255"/>
      <c r="GT2257" s="255"/>
      <c r="GU2257" s="255"/>
      <c r="GV2257" s="255"/>
      <c r="GW2257" s="255"/>
      <c r="GX2257" s="255"/>
      <c r="GY2257" s="255"/>
      <c r="GZ2257" s="255"/>
      <c r="HA2257" s="255"/>
      <c r="HB2257" s="255"/>
      <c r="HC2257" s="255"/>
      <c r="HD2257" s="255"/>
      <c r="HE2257" s="255"/>
      <c r="HF2257" s="255"/>
      <c r="HG2257" s="255"/>
      <c r="HH2257" s="255"/>
      <c r="HI2257" s="255"/>
      <c r="HJ2257" s="255"/>
      <c r="HK2257" s="255"/>
      <c r="HL2257" s="255"/>
      <c r="HM2257" s="255"/>
      <c r="HN2257" s="255"/>
      <c r="HO2257" s="255"/>
      <c r="HP2257" s="255"/>
      <c r="HQ2257" s="255"/>
      <c r="HR2257" s="255"/>
      <c r="HS2257" s="255"/>
      <c r="HT2257" s="255"/>
      <c r="HU2257" s="255"/>
      <c r="HV2257" s="255"/>
      <c r="HW2257" s="255"/>
      <c r="HX2257" s="255"/>
      <c r="HY2257" s="255"/>
      <c r="HZ2257" s="255"/>
      <c r="IA2257" s="255"/>
      <c r="IB2257" s="255"/>
      <c r="IC2257" s="255"/>
      <c r="ID2257" s="255"/>
      <c r="IE2257" s="255"/>
      <c r="IF2257" s="255"/>
      <c r="IG2257" s="255"/>
      <c r="IH2257" s="255"/>
      <c r="II2257" s="255"/>
      <c r="IJ2257" s="255"/>
      <c r="IK2257" s="255"/>
      <c r="IL2257" s="255"/>
      <c r="IM2257" s="255"/>
      <c r="IN2257" s="255"/>
      <c r="IO2257" s="255"/>
      <c r="IP2257" s="255"/>
      <c r="IQ2257" s="255"/>
      <c r="IR2257" s="255"/>
      <c r="IS2257" s="255"/>
      <c r="IT2257" s="255"/>
      <c r="IU2257" s="255"/>
      <c r="IV2257" s="255"/>
    </row>
    <row r="2258" spans="1:256">
      <c r="A2258" s="16">
        <v>41632</v>
      </c>
      <c r="B2258" s="300">
        <v>3</v>
      </c>
      <c r="C2258" s="5">
        <v>0.83</v>
      </c>
      <c r="D2258" s="5">
        <v>0.85</v>
      </c>
      <c r="E2258" s="5">
        <v>0.82</v>
      </c>
      <c r="F2258" s="5">
        <v>0.84499999999999997</v>
      </c>
      <c r="G2258" s="6">
        <v>138218</v>
      </c>
      <c r="H2258" s="113">
        <f t="shared" si="4374"/>
        <v>0.84499999999999997</v>
      </c>
      <c r="I2258" s="19">
        <f t="shared" si="4382"/>
        <v>3.0487804878048811E-2</v>
      </c>
      <c r="J2258" s="8">
        <f t="shared" si="4387"/>
        <v>0.88946018098373203</v>
      </c>
      <c r="K2258" s="8">
        <f t="shared" si="4388"/>
        <v>0.73253981901626786</v>
      </c>
      <c r="L2258" s="8">
        <f t="shared" si="4389"/>
        <v>0.81099999999999994</v>
      </c>
      <c r="M2258" s="19">
        <f t="shared" si="4390"/>
        <v>0.21421410535497371</v>
      </c>
      <c r="N2258" s="19">
        <f t="shared" si="4375"/>
        <v>-3.7433960232697135E-2</v>
      </c>
      <c r="O2258" s="19">
        <f t="shared" si="4376"/>
        <v>-4.6117048719444579E-3</v>
      </c>
      <c r="P2258" s="19">
        <f t="shared" si="4383"/>
        <v>2.2176638250455297E-3</v>
      </c>
      <c r="Q2258" s="303">
        <v>119</v>
      </c>
      <c r="R2258" s="306">
        <v>115278.811</v>
      </c>
      <c r="S2258" s="66">
        <f t="shared" si="4391"/>
        <v>968.7295042016807</v>
      </c>
      <c r="T2258" t="str">
        <f t="shared" si="4392"/>
        <v/>
      </c>
      <c r="U2258" t="str">
        <f t="shared" si="4392"/>
        <v/>
      </c>
      <c r="V2258" t="str">
        <f t="shared" si="4392"/>
        <v/>
      </c>
      <c r="W2258" t="str">
        <f t="shared" si="4392"/>
        <v/>
      </c>
      <c r="X2258" s="63"/>
      <c r="Y2258" s="219">
        <f t="shared" si="4393"/>
        <v>-9.8901098901099964E-5</v>
      </c>
      <c r="Z2258" s="78">
        <f t="shared" si="4394"/>
        <v>0.80274096118486971</v>
      </c>
      <c r="AA2258" s="78">
        <f t="shared" si="4395"/>
        <v>0.82459207008995727</v>
      </c>
      <c r="AB2258" s="74">
        <f t="shared" si="3009"/>
        <v>2257</v>
      </c>
      <c r="AC2258" s="80">
        <f t="shared" si="4396"/>
        <v>7.808388055654019E-3</v>
      </c>
      <c r="AD2258" s="79">
        <f t="shared" si="4378"/>
        <v>-2.1851108905087568E-2</v>
      </c>
      <c r="AE2258" s="81">
        <f t="shared" si="4397"/>
        <v>-2.9659496960741587E-2</v>
      </c>
      <c r="AF2258" s="19">
        <f t="shared" si="4398"/>
        <v>-2.6499295467034705E-2</v>
      </c>
      <c r="AG2258" s="93">
        <f t="shared" si="4385"/>
        <v>1.1110525985888524</v>
      </c>
      <c r="AH2258" s="91">
        <f t="shared" si="4399"/>
        <v>7.7915969752688421E-4</v>
      </c>
      <c r="AI2258" s="96">
        <f t="shared" si="4400"/>
        <v>2252.8600396110146</v>
      </c>
      <c r="AJ2258" s="5">
        <f t="shared" si="4379"/>
        <v>2.5000000000000022E-2</v>
      </c>
      <c r="AK2258" s="5">
        <f t="shared" si="4373"/>
        <v>2.5000000000000022E-2</v>
      </c>
      <c r="AL2258" s="5">
        <f t="shared" si="4401"/>
        <v>0</v>
      </c>
      <c r="AM2258" s="95">
        <f t="shared" si="4380"/>
        <v>8.9285714285714211E-3</v>
      </c>
      <c r="AN2258" s="95">
        <f t="shared" si="4402"/>
        <v>-7.499999999999991E-3</v>
      </c>
      <c r="AO2258" s="78">
        <f t="shared" si="4403"/>
        <v>1.1904761904761909</v>
      </c>
      <c r="AP2258" s="296">
        <f t="shared" si="4404"/>
        <v>54.347826086956523</v>
      </c>
      <c r="AQ2258" s="8"/>
      <c r="AR2258" s="8">
        <f t="shared" si="4405"/>
        <v>0.66666666666666663</v>
      </c>
      <c r="AS2258" s="114">
        <f t="shared" si="4406"/>
        <v>92145.333333333328</v>
      </c>
      <c r="AT2258" s="103">
        <f t="shared" si="4407"/>
        <v>-0.36490125993904782</v>
      </c>
      <c r="AU2258" s="5">
        <f t="shared" si="4408"/>
        <v>0.84499999999999997</v>
      </c>
      <c r="AV2258" s="93">
        <f t="shared" si="4409"/>
        <v>0.79932584777729299</v>
      </c>
      <c r="AW2258" s="210">
        <f t="shared" si="4410"/>
        <v>3.6585365853658569E-2</v>
      </c>
      <c r="AX2258" s="276">
        <f t="shared" si="4381"/>
        <v>7.7581499473785322E-3</v>
      </c>
      <c r="AY2258" s="19">
        <f t="shared" si="4386"/>
        <v>-0.27411357710166467</v>
      </c>
      <c r="AZ2258" s="255"/>
      <c r="BA2258" s="255"/>
      <c r="BB2258" s="255"/>
      <c r="BC2258" s="255"/>
      <c r="BD2258" s="255"/>
      <c r="BE2258" s="255"/>
      <c r="BF2258" s="255"/>
      <c r="BG2258" s="255"/>
      <c r="BH2258" s="255"/>
      <c r="BI2258" s="255"/>
      <c r="BJ2258" s="255"/>
      <c r="BK2258" s="255"/>
      <c r="BL2258" s="255"/>
      <c r="BM2258" s="255"/>
      <c r="BN2258" s="255"/>
      <c r="BO2258" s="255"/>
      <c r="BP2258" s="255"/>
      <c r="BQ2258" s="255"/>
      <c r="BR2258" s="255"/>
      <c r="BS2258" s="255"/>
      <c r="BT2258" s="255"/>
      <c r="BU2258" s="255"/>
      <c r="BV2258" s="255"/>
      <c r="BW2258" s="255"/>
      <c r="BX2258" s="255"/>
      <c r="BY2258" s="255"/>
      <c r="BZ2258" s="255"/>
      <c r="CA2258" s="255"/>
      <c r="CB2258" s="255"/>
      <c r="CC2258" s="255"/>
      <c r="CD2258" s="255"/>
      <c r="CE2258" s="255"/>
      <c r="CF2258" s="255"/>
      <c r="CG2258" s="255"/>
      <c r="CH2258" s="255"/>
      <c r="CI2258" s="255"/>
      <c r="CJ2258" s="255"/>
      <c r="CK2258" s="255"/>
      <c r="CL2258" s="255"/>
      <c r="CM2258" s="255"/>
      <c r="CN2258" s="255"/>
      <c r="CO2258" s="255"/>
      <c r="CP2258" s="255"/>
      <c r="CQ2258" s="255"/>
      <c r="CR2258" s="255"/>
      <c r="CS2258" s="255"/>
      <c r="CT2258" s="255"/>
      <c r="CU2258" s="255"/>
      <c r="CV2258" s="255"/>
      <c r="CW2258" s="255"/>
      <c r="CX2258" s="255"/>
      <c r="CY2258" s="255"/>
      <c r="CZ2258" s="255"/>
      <c r="DA2258" s="255"/>
      <c r="DB2258" s="255"/>
      <c r="DC2258" s="255"/>
      <c r="DD2258" s="255"/>
      <c r="DE2258" s="255"/>
      <c r="DF2258" s="255"/>
      <c r="DG2258" s="255"/>
      <c r="DH2258" s="255"/>
      <c r="DI2258" s="255"/>
      <c r="DJ2258" s="255"/>
      <c r="DK2258" s="255"/>
      <c r="DL2258" s="255"/>
      <c r="DM2258" s="255"/>
      <c r="DN2258" s="255"/>
      <c r="DO2258" s="255"/>
      <c r="DP2258" s="255"/>
      <c r="DQ2258" s="255"/>
      <c r="DR2258" s="255"/>
      <c r="DS2258" s="255"/>
      <c r="DT2258" s="255"/>
      <c r="DU2258" s="255"/>
      <c r="DV2258" s="255"/>
      <c r="DW2258" s="255"/>
      <c r="DX2258" s="255"/>
      <c r="DY2258" s="255"/>
      <c r="DZ2258" s="255"/>
      <c r="EA2258" s="255"/>
      <c r="EB2258" s="255"/>
      <c r="EC2258" s="255"/>
      <c r="ED2258" s="255"/>
      <c r="EE2258" s="255"/>
      <c r="EF2258" s="255"/>
      <c r="EG2258" s="255"/>
      <c r="EH2258" s="255"/>
      <c r="EI2258" s="255"/>
      <c r="EJ2258" s="255"/>
      <c r="EK2258" s="255"/>
      <c r="EL2258" s="255"/>
      <c r="EM2258" s="255"/>
      <c r="EN2258" s="255"/>
      <c r="EO2258" s="255"/>
      <c r="EP2258" s="255"/>
      <c r="EQ2258" s="255"/>
      <c r="ER2258" s="255"/>
      <c r="ES2258" s="255"/>
      <c r="ET2258" s="255"/>
      <c r="EU2258" s="255"/>
      <c r="EV2258" s="255"/>
      <c r="EW2258" s="255"/>
      <c r="EX2258" s="255"/>
      <c r="EY2258" s="255"/>
      <c r="EZ2258" s="255"/>
      <c r="FA2258" s="255"/>
      <c r="FB2258" s="255"/>
      <c r="FC2258" s="255"/>
      <c r="FD2258" s="255"/>
      <c r="FE2258" s="255"/>
      <c r="FF2258" s="255"/>
      <c r="FG2258" s="255"/>
      <c r="FH2258" s="255"/>
      <c r="FI2258" s="255"/>
      <c r="FJ2258" s="255"/>
      <c r="FK2258" s="255"/>
      <c r="FL2258" s="255"/>
      <c r="FM2258" s="255"/>
      <c r="FN2258" s="255"/>
      <c r="FO2258" s="255"/>
      <c r="FP2258" s="255"/>
      <c r="FQ2258" s="255"/>
      <c r="FR2258" s="255"/>
      <c r="FS2258" s="255"/>
      <c r="FT2258" s="255"/>
      <c r="FU2258" s="255"/>
      <c r="FV2258" s="255"/>
      <c r="FW2258" s="255"/>
      <c r="FX2258" s="255"/>
      <c r="FY2258" s="255"/>
      <c r="FZ2258" s="255"/>
      <c r="GA2258" s="255"/>
      <c r="GB2258" s="255"/>
      <c r="GC2258" s="255"/>
      <c r="GD2258" s="255"/>
      <c r="GE2258" s="255"/>
      <c r="GF2258" s="255"/>
      <c r="GG2258" s="255"/>
      <c r="GH2258" s="255"/>
      <c r="GI2258" s="255"/>
      <c r="GJ2258" s="255"/>
      <c r="GK2258" s="255"/>
      <c r="GL2258" s="255"/>
      <c r="GM2258" s="255"/>
      <c r="GN2258" s="255"/>
      <c r="GO2258" s="255"/>
      <c r="GP2258" s="255"/>
      <c r="GQ2258" s="255"/>
      <c r="GR2258" s="255"/>
      <c r="GS2258" s="255"/>
      <c r="GT2258" s="255"/>
      <c r="GU2258" s="255"/>
      <c r="GV2258" s="255"/>
      <c r="GW2258" s="255"/>
      <c r="GX2258" s="255"/>
      <c r="GY2258" s="255"/>
      <c r="GZ2258" s="255"/>
      <c r="HA2258" s="255"/>
      <c r="HB2258" s="255"/>
      <c r="HC2258" s="255"/>
      <c r="HD2258" s="255"/>
      <c r="HE2258" s="255"/>
      <c r="HF2258" s="255"/>
      <c r="HG2258" s="255"/>
      <c r="HH2258" s="255"/>
      <c r="HI2258" s="255"/>
      <c r="HJ2258" s="255"/>
      <c r="HK2258" s="255"/>
      <c r="HL2258" s="255"/>
      <c r="HM2258" s="255"/>
      <c r="HN2258" s="255"/>
      <c r="HO2258" s="255"/>
      <c r="HP2258" s="255"/>
      <c r="HQ2258" s="255"/>
      <c r="HR2258" s="255"/>
      <c r="HS2258" s="255"/>
      <c r="HT2258" s="255"/>
      <c r="HU2258" s="255"/>
      <c r="HV2258" s="255"/>
      <c r="HW2258" s="255"/>
      <c r="HX2258" s="255"/>
      <c r="HY2258" s="255"/>
      <c r="HZ2258" s="255"/>
      <c r="IA2258" s="255"/>
      <c r="IB2258" s="255"/>
      <c r="IC2258" s="255"/>
      <c r="ID2258" s="255"/>
      <c r="IE2258" s="255"/>
      <c r="IF2258" s="255"/>
      <c r="IG2258" s="255"/>
      <c r="IH2258" s="255"/>
      <c r="II2258" s="255"/>
      <c r="IJ2258" s="255"/>
      <c r="IK2258" s="255"/>
      <c r="IL2258" s="255"/>
      <c r="IM2258" s="255"/>
      <c r="IN2258" s="255"/>
      <c r="IO2258" s="255"/>
      <c r="IP2258" s="255"/>
      <c r="IQ2258" s="255"/>
      <c r="IR2258" s="255"/>
      <c r="IS2258" s="255"/>
      <c r="IT2258" s="255"/>
      <c r="IU2258" s="255"/>
      <c r="IV2258" s="255"/>
    </row>
    <row r="2259" spans="1:256" ht="13">
      <c r="A2259" s="16">
        <v>41635.361261574071</v>
      </c>
      <c r="B2259" s="300">
        <v>6</v>
      </c>
      <c r="C2259" s="5">
        <v>0.84499999999999997</v>
      </c>
      <c r="D2259" s="5">
        <v>0.89</v>
      </c>
      <c r="E2259" s="5">
        <v>0.84199999999999997</v>
      </c>
      <c r="F2259" s="5">
        <v>0.89</v>
      </c>
      <c r="G2259" s="6">
        <v>178230</v>
      </c>
      <c r="H2259" s="113">
        <f t="shared" ref="H2259:H2264" si="4411">F2259</f>
        <v>0.89</v>
      </c>
      <c r="I2259" s="19">
        <f t="shared" si="4382"/>
        <v>5.3254437869822535E-2</v>
      </c>
      <c r="J2259" s="8">
        <f t="shared" si="4387"/>
        <v>0.89181811750782014</v>
      </c>
      <c r="K2259" s="8">
        <f t="shared" si="4388"/>
        <v>0.73118188249217986</v>
      </c>
      <c r="L2259" s="8">
        <f t="shared" si="4389"/>
        <v>0.8115</v>
      </c>
      <c r="M2259" s="19">
        <f t="shared" si="4390"/>
        <v>0.21969394874517875</v>
      </c>
      <c r="N2259" s="19">
        <f t="shared" si="4375"/>
        <v>2.5581151069040999E-2</v>
      </c>
      <c r="O2259" s="19">
        <f t="shared" si="4376"/>
        <v>2.6509747985348398E-3</v>
      </c>
      <c r="P2259" s="19">
        <f t="shared" si="4383"/>
        <v>-1.8537374881703774E-3</v>
      </c>
      <c r="Q2259" s="303">
        <v>355</v>
      </c>
      <c r="R2259" s="306">
        <v>153257.489</v>
      </c>
      <c r="S2259" s="66">
        <f t="shared" si="4391"/>
        <v>431.71123661971831</v>
      </c>
      <c r="T2259" t="str">
        <f t="shared" ref="T2259:W2260" si="4412">IF(C2259&gt;$J2259,"BrokeBandUpper", IF(C2259&lt;$K2259,"BrokeBandLower", ""))</f>
        <v/>
      </c>
      <c r="U2259" t="str">
        <f t="shared" si="4412"/>
        <v/>
      </c>
      <c r="V2259" t="str">
        <f t="shared" si="4412"/>
        <v/>
      </c>
      <c r="W2259" t="str">
        <f t="shared" si="4412"/>
        <v/>
      </c>
      <c r="X2259" s="63"/>
      <c r="Y2259" s="310">
        <f t="shared" si="4393"/>
        <v>2.9780219780219789E-3</v>
      </c>
      <c r="Z2259" s="311">
        <f t="shared" si="4394"/>
        <v>0.8161788531623998</v>
      </c>
      <c r="AA2259" s="311">
        <f t="shared" si="4395"/>
        <v>0.82943225690330047</v>
      </c>
      <c r="AB2259" s="312">
        <f t="shared" si="3009"/>
        <v>2258</v>
      </c>
      <c r="AC2259" s="313">
        <f t="shared" si="4396"/>
        <v>1.3124874575872733E-2</v>
      </c>
      <c r="AD2259" s="284">
        <f t="shared" ref="AD2259:AD2264" si="4413">Z2259-AA2259</f>
        <v>-1.3253403740900671E-2</v>
      </c>
      <c r="AE2259" s="314">
        <f t="shared" si="4397"/>
        <v>-2.6378278316773404E-2</v>
      </c>
      <c r="AF2259" s="315">
        <f t="shared" si="4398"/>
        <v>-1.5978886317229185E-2</v>
      </c>
      <c r="AG2259" s="315">
        <f t="shared" si="4385"/>
        <v>0.68086863541176978</v>
      </c>
      <c r="AH2259" s="316">
        <f t="shared" si="4399"/>
        <v>1.1778033791197513E-3</v>
      </c>
      <c r="AI2259" s="317">
        <f t="shared" si="4400"/>
        <v>2252.6866476135992</v>
      </c>
      <c r="AJ2259" s="318">
        <f t="shared" ref="AJ2259:AJ2264" si="4414">F2259-F2258</f>
        <v>4.500000000000004E-2</v>
      </c>
      <c r="AK2259" s="318">
        <f t="shared" si="4373"/>
        <v>4.500000000000004E-2</v>
      </c>
      <c r="AL2259" s="318">
        <f t="shared" si="4401"/>
        <v>0</v>
      </c>
      <c r="AM2259" s="319">
        <f t="shared" si="4380"/>
        <v>1.2142857142857138E-2</v>
      </c>
      <c r="AN2259" s="319">
        <f t="shared" si="4402"/>
        <v>-5.7142857142857117E-3</v>
      </c>
      <c r="AO2259" s="311">
        <f t="shared" si="4403"/>
        <v>2.125</v>
      </c>
      <c r="AP2259" s="285">
        <f t="shared" si="4404"/>
        <v>68</v>
      </c>
      <c r="AQ2259" s="285"/>
      <c r="AR2259" s="285">
        <f t="shared" si="4405"/>
        <v>1</v>
      </c>
      <c r="AS2259" s="286">
        <f t="shared" si="4406"/>
        <v>178230</v>
      </c>
      <c r="AT2259" s="103">
        <f t="shared" si="4407"/>
        <v>-0.31283582436234975</v>
      </c>
      <c r="AU2259" s="318">
        <f t="shared" si="4408"/>
        <v>0.89</v>
      </c>
      <c r="AV2259" s="315">
        <f t="shared" si="4409"/>
        <v>1.1629448006942094</v>
      </c>
      <c r="AW2259" s="320">
        <f t="shared" si="4410"/>
        <v>5.7007125890736393E-2</v>
      </c>
      <c r="AX2259" s="321">
        <f t="shared" ref="AX2259:AX2264" si="4415">SLOPE(M2246:M2259,AB2246:AB2259)</f>
        <v>5.5258841832979645E-3</v>
      </c>
      <c r="AY2259" s="315">
        <f t="shared" si="4386"/>
        <v>-0.2877317117123841</v>
      </c>
      <c r="AZ2259" s="255"/>
      <c r="BA2259" s="255"/>
      <c r="BB2259" s="255"/>
      <c r="BC2259" s="255"/>
      <c r="BD2259" s="255"/>
      <c r="BE2259" s="255"/>
      <c r="BF2259" s="255"/>
      <c r="BG2259" s="255"/>
      <c r="BH2259" s="255"/>
      <c r="BI2259" s="255"/>
      <c r="BJ2259" s="255"/>
      <c r="BK2259" s="255"/>
      <c r="BL2259" s="255"/>
      <c r="BM2259" s="255"/>
      <c r="BN2259" s="255"/>
      <c r="BO2259" s="255"/>
      <c r="BP2259" s="255"/>
      <c r="BQ2259" s="255"/>
      <c r="BR2259" s="255"/>
      <c r="BS2259" s="255"/>
      <c r="BT2259" s="255"/>
      <c r="BU2259" s="255"/>
      <c r="BV2259" s="255"/>
      <c r="BW2259" s="255"/>
      <c r="BX2259" s="255"/>
      <c r="BY2259" s="255"/>
      <c r="BZ2259" s="255"/>
      <c r="CA2259" s="255"/>
      <c r="CB2259" s="255"/>
      <c r="CC2259" s="255"/>
      <c r="CD2259" s="255"/>
      <c r="CE2259" s="255"/>
      <c r="CF2259" s="255"/>
      <c r="CG2259" s="255"/>
      <c r="CH2259" s="255"/>
      <c r="CI2259" s="255"/>
      <c r="CJ2259" s="255"/>
      <c r="CK2259" s="255"/>
      <c r="CL2259" s="255"/>
      <c r="CM2259" s="255"/>
      <c r="CN2259" s="255"/>
      <c r="CO2259" s="255"/>
      <c r="CP2259" s="255"/>
      <c r="CQ2259" s="255"/>
      <c r="CR2259" s="255"/>
      <c r="CS2259" s="255"/>
      <c r="CT2259" s="255"/>
      <c r="CU2259" s="255"/>
      <c r="CV2259" s="255"/>
      <c r="CW2259" s="255"/>
      <c r="CX2259" s="255"/>
      <c r="CY2259" s="255"/>
      <c r="CZ2259" s="255"/>
      <c r="DA2259" s="255"/>
      <c r="DB2259" s="255"/>
      <c r="DC2259" s="255"/>
      <c r="DD2259" s="255"/>
      <c r="DE2259" s="255"/>
      <c r="DF2259" s="255"/>
      <c r="DG2259" s="255"/>
      <c r="DH2259" s="255"/>
      <c r="DI2259" s="255"/>
      <c r="DJ2259" s="255"/>
      <c r="DK2259" s="255"/>
      <c r="DL2259" s="255"/>
      <c r="DM2259" s="255"/>
      <c r="DN2259" s="255"/>
      <c r="DO2259" s="255"/>
      <c r="DP2259" s="255"/>
      <c r="DQ2259" s="255"/>
      <c r="DR2259" s="255"/>
      <c r="DS2259" s="255"/>
      <c r="DT2259" s="255"/>
      <c r="DU2259" s="255"/>
      <c r="DV2259" s="255"/>
      <c r="DW2259" s="255"/>
      <c r="DX2259" s="255"/>
      <c r="DY2259" s="255"/>
      <c r="DZ2259" s="255"/>
      <c r="EA2259" s="255"/>
      <c r="EB2259" s="255"/>
      <c r="EC2259" s="255"/>
      <c r="ED2259" s="255"/>
      <c r="EE2259" s="255"/>
      <c r="EF2259" s="255"/>
      <c r="EG2259" s="255"/>
      <c r="EH2259" s="255"/>
      <c r="EI2259" s="255"/>
      <c r="EJ2259" s="255"/>
      <c r="EK2259" s="255"/>
      <c r="EL2259" s="255"/>
      <c r="EM2259" s="255"/>
      <c r="EN2259" s="255"/>
      <c r="EO2259" s="255"/>
      <c r="EP2259" s="255"/>
      <c r="EQ2259" s="255"/>
      <c r="ER2259" s="255"/>
      <c r="ES2259" s="255"/>
      <c r="ET2259" s="255"/>
      <c r="EU2259" s="255"/>
      <c r="EV2259" s="255"/>
      <c r="EW2259" s="255"/>
      <c r="EX2259" s="255"/>
      <c r="EY2259" s="255"/>
      <c r="EZ2259" s="255"/>
      <c r="FA2259" s="255"/>
      <c r="FB2259" s="255"/>
      <c r="FC2259" s="255"/>
      <c r="FD2259" s="255"/>
      <c r="FE2259" s="255"/>
      <c r="FF2259" s="255"/>
      <c r="FG2259" s="255"/>
      <c r="FH2259" s="255"/>
      <c r="FI2259" s="255"/>
      <c r="FJ2259" s="255"/>
      <c r="FK2259" s="255"/>
      <c r="FL2259" s="255"/>
      <c r="FM2259" s="255"/>
      <c r="FN2259" s="255"/>
      <c r="FO2259" s="255"/>
      <c r="FP2259" s="255"/>
      <c r="FQ2259" s="255"/>
      <c r="FR2259" s="255"/>
      <c r="FS2259" s="255"/>
      <c r="FT2259" s="255"/>
      <c r="FU2259" s="255"/>
      <c r="FV2259" s="255"/>
      <c r="FW2259" s="255"/>
      <c r="FX2259" s="255"/>
      <c r="FY2259" s="255"/>
      <c r="FZ2259" s="255"/>
      <c r="GA2259" s="255"/>
      <c r="GB2259" s="255"/>
      <c r="GC2259" s="255"/>
      <c r="GD2259" s="255"/>
      <c r="GE2259" s="255"/>
      <c r="GF2259" s="255"/>
      <c r="GG2259" s="255"/>
      <c r="GH2259" s="255"/>
      <c r="GI2259" s="255"/>
      <c r="GJ2259" s="255"/>
      <c r="GK2259" s="255"/>
      <c r="GL2259" s="255"/>
      <c r="GM2259" s="255"/>
      <c r="GN2259" s="255"/>
      <c r="GO2259" s="255"/>
      <c r="GP2259" s="255"/>
      <c r="GQ2259" s="255"/>
      <c r="GR2259" s="255"/>
      <c r="GS2259" s="255"/>
      <c r="GT2259" s="255"/>
      <c r="GU2259" s="255"/>
      <c r="GV2259" s="255"/>
      <c r="GW2259" s="255"/>
      <c r="GX2259" s="255"/>
      <c r="GY2259" s="255"/>
      <c r="GZ2259" s="255"/>
      <c r="HA2259" s="255"/>
      <c r="HB2259" s="255"/>
      <c r="HC2259" s="255"/>
      <c r="HD2259" s="255"/>
      <c r="HE2259" s="255"/>
      <c r="HF2259" s="255"/>
      <c r="HG2259" s="255"/>
      <c r="HH2259" s="255"/>
      <c r="HI2259" s="255"/>
      <c r="HJ2259" s="255"/>
      <c r="HK2259" s="255"/>
      <c r="HL2259" s="255"/>
      <c r="HM2259" s="255"/>
      <c r="HN2259" s="255"/>
      <c r="HO2259" s="255"/>
      <c r="HP2259" s="255"/>
      <c r="HQ2259" s="255"/>
      <c r="HR2259" s="255"/>
      <c r="HS2259" s="255"/>
      <c r="HT2259" s="255"/>
      <c r="HU2259" s="255"/>
      <c r="HV2259" s="255"/>
      <c r="HW2259" s="255"/>
      <c r="HX2259" s="255"/>
      <c r="HY2259" s="255"/>
      <c r="HZ2259" s="255"/>
      <c r="IA2259" s="255"/>
      <c r="IB2259" s="255"/>
      <c r="IC2259" s="255"/>
      <c r="ID2259" s="255"/>
      <c r="IE2259" s="255"/>
      <c r="IF2259" s="255"/>
      <c r="IG2259" s="255"/>
      <c r="IH2259" s="255"/>
      <c r="II2259" s="255"/>
      <c r="IJ2259" s="255"/>
      <c r="IK2259" s="255"/>
      <c r="IL2259" s="255"/>
      <c r="IM2259" s="255"/>
      <c r="IN2259" s="255"/>
      <c r="IO2259" s="255"/>
      <c r="IP2259" s="255"/>
      <c r="IQ2259" s="255"/>
      <c r="IR2259" s="255"/>
      <c r="IS2259" s="255"/>
      <c r="IT2259" s="255"/>
      <c r="IU2259" s="255"/>
      <c r="IV2259" s="255"/>
    </row>
    <row r="2260" spans="1:256">
      <c r="A2260" s="16">
        <v>41638.363749999997</v>
      </c>
      <c r="B2260" s="300">
        <v>2</v>
      </c>
      <c r="C2260" s="5">
        <v>0.88500000000000001</v>
      </c>
      <c r="D2260" s="5">
        <v>0.9</v>
      </c>
      <c r="E2260" s="5">
        <v>0.87</v>
      </c>
      <c r="F2260" s="5">
        <v>0.88</v>
      </c>
      <c r="G2260" s="6">
        <v>257135</v>
      </c>
      <c r="H2260" s="113">
        <f t="shared" si="4411"/>
        <v>0.88</v>
      </c>
      <c r="I2260" s="19">
        <f t="shared" si="4382"/>
        <v>-1.1235955056179785E-2</v>
      </c>
      <c r="J2260" s="8">
        <f t="shared" si="4387"/>
        <v>0.89067764002537153</v>
      </c>
      <c r="K2260" s="8">
        <f t="shared" si="4388"/>
        <v>0.73182235997462852</v>
      </c>
      <c r="L2260" s="8">
        <f t="shared" si="4389"/>
        <v>0.81125000000000003</v>
      </c>
      <c r="M2260" s="19">
        <f t="shared" si="4390"/>
        <v>0.21706808747446626</v>
      </c>
      <c r="N2260" s="19">
        <f t="shared" ref="N2260:N2266" si="4416">IF(A2261&gt;A2260,(M2260-M2259)/M2259, (M2260-M2261)/M2261)</f>
        <v>-1.1952360480161439E-2</v>
      </c>
      <c r="O2260" s="19">
        <f t="shared" ref="O2260:O2266" si="4417">IF(A2261&gt;A2260,(J2260-J2259)/J2259, (J2260-J2261)/J2261)</f>
        <v>-1.278822957348822E-3</v>
      </c>
      <c r="P2260" s="19">
        <f t="shared" si="4383"/>
        <v>8.7594823912436699E-4</v>
      </c>
      <c r="Q2260" s="303">
        <v>239</v>
      </c>
      <c r="R2260" s="306">
        <v>227606.92499999999</v>
      </c>
      <c r="S2260" s="66">
        <f t="shared" si="4391"/>
        <v>952.33023012552292</v>
      </c>
      <c r="T2260" t="str">
        <f t="shared" si="4412"/>
        <v/>
      </c>
      <c r="U2260" t="str">
        <f t="shared" si="4412"/>
        <v>BrokeBandUpper</v>
      </c>
      <c r="V2260" t="str">
        <f t="shared" si="4412"/>
        <v/>
      </c>
      <c r="W2260" t="str">
        <f t="shared" si="4412"/>
        <v/>
      </c>
      <c r="X2260" s="63"/>
      <c r="Y2260" s="219">
        <f t="shared" si="4393"/>
        <v>6.362637362637362E-3</v>
      </c>
      <c r="Z2260" s="78">
        <f t="shared" si="4394"/>
        <v>0.82600730977539027</v>
      </c>
      <c r="AA2260" s="78">
        <f t="shared" si="4395"/>
        <v>0.83317426989245624</v>
      </c>
      <c r="AB2260" s="74">
        <f t="shared" si="3009"/>
        <v>2259</v>
      </c>
      <c r="AC2260" s="80">
        <f t="shared" si="4396"/>
        <v>1.5369054559765949E-2</v>
      </c>
      <c r="AD2260" s="79">
        <f t="shared" si="4413"/>
        <v>-7.166960117065968E-3</v>
      </c>
      <c r="AE2260" s="81">
        <f t="shared" si="4397"/>
        <v>-2.2536014676831917E-2</v>
      </c>
      <c r="AF2260" s="19">
        <f t="shared" si="4398"/>
        <v>-8.6019940558066665E-3</v>
      </c>
      <c r="AG2260" s="93">
        <f t="shared" si="4385"/>
        <v>0.17098677560078626</v>
      </c>
      <c r="AH2260" s="91">
        <f t="shared" si="4399"/>
        <v>1.5904085791991175E-3</v>
      </c>
      <c r="AI2260" s="96">
        <f t="shared" si="4400"/>
        <v>2252.8976231738998</v>
      </c>
      <c r="AJ2260" s="5">
        <f t="shared" si="4414"/>
        <v>-1.0000000000000009E-2</v>
      </c>
      <c r="AK2260" s="5">
        <f t="shared" ref="AK2260:AK2267" si="4418">IF(AJ2260&gt;0,AJ2260,0)</f>
        <v>0</v>
      </c>
      <c r="AL2260" s="5">
        <f t="shared" si="4401"/>
        <v>-1.0000000000000009E-2</v>
      </c>
      <c r="AM2260" s="95">
        <f t="shared" ref="AM2260:AM2265" si="4419">(AVERAGE(AK2247:AK2260))</f>
        <v>0.01</v>
      </c>
      <c r="AN2260" s="95">
        <f t="shared" si="4402"/>
        <v>-6.4285714285714267E-3</v>
      </c>
      <c r="AO2260" s="78">
        <f t="shared" si="4403"/>
        <v>1.555555555555556</v>
      </c>
      <c r="AP2260" s="296">
        <f t="shared" si="4404"/>
        <v>60.869565217391312</v>
      </c>
      <c r="AQ2260" s="8"/>
      <c r="AR2260" s="8">
        <f t="shared" si="4405"/>
        <v>-0.33333333333333331</v>
      </c>
      <c r="AS2260" s="114">
        <f t="shared" si="4406"/>
        <v>-85711.666666666657</v>
      </c>
      <c r="AT2260" s="103">
        <f t="shared" si="4407"/>
        <v>-0.33625998675932023</v>
      </c>
      <c r="AU2260" s="5">
        <f t="shared" si="4408"/>
        <v>0.88</v>
      </c>
      <c r="AV2260" s="93">
        <f t="shared" si="4409"/>
        <v>-0.37657758728855312</v>
      </c>
      <c r="AW2260" s="210">
        <f t="shared" si="4410"/>
        <v>3.4482758620689689E-2</v>
      </c>
      <c r="AX2260" s="276">
        <f t="shared" si="4415"/>
        <v>3.1269604913984395E-3</v>
      </c>
      <c r="AY2260" s="19">
        <f t="shared" si="4386"/>
        <v>-0.43412485899546965</v>
      </c>
      <c r="AZ2260" s="255"/>
      <c r="BA2260" s="255"/>
      <c r="BB2260" s="255"/>
      <c r="BC2260" s="255"/>
      <c r="BD2260" s="255"/>
      <c r="BE2260" s="255"/>
      <c r="BF2260" s="255"/>
      <c r="BG2260" s="255"/>
      <c r="BH2260" s="255"/>
      <c r="BI2260" s="255"/>
      <c r="BJ2260" s="255"/>
      <c r="BK2260" s="255"/>
      <c r="BL2260" s="255"/>
      <c r="BM2260" s="255"/>
      <c r="BN2260" s="255"/>
      <c r="BO2260" s="255"/>
      <c r="BP2260" s="255"/>
      <c r="BQ2260" s="255"/>
      <c r="BR2260" s="255"/>
      <c r="BS2260" s="255"/>
      <c r="BT2260" s="255"/>
      <c r="BU2260" s="255"/>
      <c r="BV2260" s="255"/>
      <c r="BW2260" s="255"/>
      <c r="BX2260" s="255"/>
      <c r="BY2260" s="255"/>
      <c r="BZ2260" s="255"/>
      <c r="CA2260" s="255"/>
      <c r="CB2260" s="255"/>
      <c r="CC2260" s="255"/>
      <c r="CD2260" s="255"/>
      <c r="CE2260" s="255"/>
      <c r="CF2260" s="255"/>
      <c r="CG2260" s="255"/>
      <c r="CH2260" s="255"/>
      <c r="CI2260" s="255"/>
      <c r="CJ2260" s="255"/>
      <c r="CK2260" s="255"/>
      <c r="CL2260" s="255"/>
      <c r="CM2260" s="255"/>
      <c r="CN2260" s="255"/>
      <c r="CO2260" s="255"/>
      <c r="CP2260" s="255"/>
      <c r="CQ2260" s="255"/>
      <c r="CR2260" s="255"/>
      <c r="CS2260" s="255"/>
      <c r="CT2260" s="255"/>
      <c r="CU2260" s="255"/>
      <c r="CV2260" s="255"/>
      <c r="CW2260" s="255"/>
      <c r="CX2260" s="255"/>
      <c r="CY2260" s="255"/>
      <c r="CZ2260" s="255"/>
      <c r="DA2260" s="255"/>
      <c r="DB2260" s="255"/>
      <c r="DC2260" s="255"/>
      <c r="DD2260" s="255"/>
      <c r="DE2260" s="255"/>
      <c r="DF2260" s="255"/>
      <c r="DG2260" s="255"/>
      <c r="DH2260" s="255"/>
      <c r="DI2260" s="255"/>
      <c r="DJ2260" s="255"/>
      <c r="DK2260" s="255"/>
      <c r="DL2260" s="255"/>
      <c r="DM2260" s="255"/>
      <c r="DN2260" s="255"/>
      <c r="DO2260" s="255"/>
      <c r="DP2260" s="255"/>
      <c r="DQ2260" s="255"/>
      <c r="DR2260" s="255"/>
      <c r="DS2260" s="255"/>
      <c r="DT2260" s="255"/>
      <c r="DU2260" s="255"/>
      <c r="DV2260" s="255"/>
      <c r="DW2260" s="255"/>
      <c r="DX2260" s="255"/>
      <c r="DY2260" s="255"/>
      <c r="DZ2260" s="255"/>
      <c r="EA2260" s="255"/>
      <c r="EB2260" s="255"/>
      <c r="EC2260" s="255"/>
      <c r="ED2260" s="255"/>
      <c r="EE2260" s="255"/>
      <c r="EF2260" s="255"/>
      <c r="EG2260" s="255"/>
      <c r="EH2260" s="255"/>
      <c r="EI2260" s="255"/>
      <c r="EJ2260" s="255"/>
      <c r="EK2260" s="255"/>
      <c r="EL2260" s="255"/>
      <c r="EM2260" s="255"/>
      <c r="EN2260" s="255"/>
      <c r="EO2260" s="255"/>
      <c r="EP2260" s="255"/>
      <c r="EQ2260" s="255"/>
      <c r="ER2260" s="255"/>
      <c r="ES2260" s="255"/>
      <c r="ET2260" s="255"/>
      <c r="EU2260" s="255"/>
      <c r="EV2260" s="255"/>
      <c r="EW2260" s="255"/>
      <c r="EX2260" s="255"/>
      <c r="EY2260" s="255"/>
      <c r="EZ2260" s="255"/>
      <c r="FA2260" s="255"/>
      <c r="FB2260" s="255"/>
      <c r="FC2260" s="255"/>
      <c r="FD2260" s="255"/>
      <c r="FE2260" s="255"/>
      <c r="FF2260" s="255"/>
      <c r="FG2260" s="255"/>
      <c r="FH2260" s="255"/>
      <c r="FI2260" s="255"/>
      <c r="FJ2260" s="255"/>
      <c r="FK2260" s="255"/>
      <c r="FL2260" s="255"/>
      <c r="FM2260" s="255"/>
      <c r="FN2260" s="255"/>
      <c r="FO2260" s="255"/>
      <c r="FP2260" s="255"/>
      <c r="FQ2260" s="255"/>
      <c r="FR2260" s="255"/>
      <c r="FS2260" s="255"/>
      <c r="FT2260" s="255"/>
      <c r="FU2260" s="255"/>
      <c r="FV2260" s="255"/>
      <c r="FW2260" s="255"/>
      <c r="FX2260" s="255"/>
      <c r="FY2260" s="255"/>
      <c r="FZ2260" s="255"/>
      <c r="GA2260" s="255"/>
      <c r="GB2260" s="255"/>
      <c r="GC2260" s="255"/>
      <c r="GD2260" s="255"/>
      <c r="GE2260" s="255"/>
      <c r="GF2260" s="255"/>
      <c r="GG2260" s="255"/>
      <c r="GH2260" s="255"/>
      <c r="GI2260" s="255"/>
      <c r="GJ2260" s="255"/>
      <c r="GK2260" s="255"/>
      <c r="GL2260" s="255"/>
      <c r="GM2260" s="255"/>
      <c r="GN2260" s="255"/>
      <c r="GO2260" s="255"/>
      <c r="GP2260" s="255"/>
      <c r="GQ2260" s="255"/>
      <c r="GR2260" s="255"/>
      <c r="GS2260" s="255"/>
      <c r="GT2260" s="255"/>
      <c r="GU2260" s="255"/>
      <c r="GV2260" s="255"/>
      <c r="GW2260" s="255"/>
      <c r="GX2260" s="255"/>
      <c r="GY2260" s="255"/>
      <c r="GZ2260" s="255"/>
      <c r="HA2260" s="255"/>
      <c r="HB2260" s="255"/>
      <c r="HC2260" s="255"/>
      <c r="HD2260" s="255"/>
      <c r="HE2260" s="255"/>
      <c r="HF2260" s="255"/>
      <c r="HG2260" s="255"/>
      <c r="HH2260" s="255"/>
      <c r="HI2260" s="255"/>
      <c r="HJ2260" s="255"/>
      <c r="HK2260" s="255"/>
      <c r="HL2260" s="255"/>
      <c r="HM2260" s="255"/>
      <c r="HN2260" s="255"/>
      <c r="HO2260" s="255"/>
      <c r="HP2260" s="255"/>
      <c r="HQ2260" s="255"/>
      <c r="HR2260" s="255"/>
      <c r="HS2260" s="255"/>
      <c r="HT2260" s="255"/>
      <c r="HU2260" s="255"/>
      <c r="HV2260" s="255"/>
      <c r="HW2260" s="255"/>
      <c r="HX2260" s="255"/>
      <c r="HY2260" s="255"/>
      <c r="HZ2260" s="255"/>
      <c r="IA2260" s="255"/>
      <c r="IB2260" s="255"/>
      <c r="IC2260" s="255"/>
      <c r="ID2260" s="255"/>
      <c r="IE2260" s="255"/>
      <c r="IF2260" s="255"/>
      <c r="IG2260" s="255"/>
      <c r="IH2260" s="255"/>
      <c r="II2260" s="255"/>
      <c r="IJ2260" s="255"/>
      <c r="IK2260" s="255"/>
      <c r="IL2260" s="255"/>
      <c r="IM2260" s="255"/>
      <c r="IN2260" s="255"/>
      <c r="IO2260" s="255"/>
      <c r="IP2260" s="255"/>
      <c r="IQ2260" s="255"/>
      <c r="IR2260" s="255"/>
      <c r="IS2260" s="255"/>
      <c r="IT2260" s="255"/>
      <c r="IU2260" s="255"/>
      <c r="IV2260" s="255"/>
    </row>
    <row r="2261" spans="1:256" ht="13">
      <c r="A2261" s="16">
        <v>41639</v>
      </c>
      <c r="B2261" s="300">
        <v>3</v>
      </c>
      <c r="C2261" s="5">
        <v>0.875</v>
      </c>
      <c r="D2261" s="5">
        <v>0.875</v>
      </c>
      <c r="E2261" s="5">
        <v>0.86</v>
      </c>
      <c r="F2261" s="5">
        <v>0.86499999999999999</v>
      </c>
      <c r="G2261" s="6">
        <v>17711</v>
      </c>
      <c r="H2261" s="113">
        <f t="shared" si="4411"/>
        <v>0.86499999999999999</v>
      </c>
      <c r="I2261" s="19">
        <f t="shared" si="4382"/>
        <v>-1.7045454545454562E-2</v>
      </c>
      <c r="J2261" s="8">
        <f t="shared" si="4387"/>
        <v>0.89314185110040312</v>
      </c>
      <c r="K2261" s="8">
        <f t="shared" si="4388"/>
        <v>0.73085814889959677</v>
      </c>
      <c r="L2261" s="8">
        <f t="shared" si="4389"/>
        <v>0.81199999999999994</v>
      </c>
      <c r="M2261" s="19">
        <f t="shared" si="4390"/>
        <v>0.22204541667236774</v>
      </c>
      <c r="N2261" s="19">
        <f t="shared" si="4416"/>
        <v>2.2929806291710011E-2</v>
      </c>
      <c r="O2261" s="19">
        <f t="shared" si="4417"/>
        <v>2.7666699648611266E-3</v>
      </c>
      <c r="P2261" s="19">
        <f t="shared" si="4383"/>
        <v>-1.3175479840014444E-3</v>
      </c>
      <c r="Q2261" s="303">
        <v>103</v>
      </c>
      <c r="R2261" s="306">
        <v>15363.808999999999</v>
      </c>
      <c r="S2261" s="66">
        <f t="shared" si="4391"/>
        <v>149.16319417475728</v>
      </c>
      <c r="T2261" t="str">
        <f t="shared" ref="T2261:W2262" si="4420">IF(C2261&gt;$J2261,"BrokeBandUpper", IF(C2261&lt;$K2261,"BrokeBandLower", ""))</f>
        <v/>
      </c>
      <c r="U2261" t="str">
        <f t="shared" si="4420"/>
        <v/>
      </c>
      <c r="V2261" t="str">
        <f t="shared" si="4420"/>
        <v/>
      </c>
      <c r="W2261" t="str">
        <f t="shared" si="4420"/>
        <v/>
      </c>
      <c r="X2261" s="63"/>
      <c r="Y2261" s="310">
        <f t="shared" si="4393"/>
        <v>9.0989010989010969E-3</v>
      </c>
      <c r="Z2261" s="311">
        <f t="shared" si="4394"/>
        <v>0.83201218406998012</v>
      </c>
      <c r="AA2261" s="311">
        <f t="shared" si="4395"/>
        <v>0.83552937392041449</v>
      </c>
      <c r="AB2261" s="312">
        <f t="shared" si="3009"/>
        <v>2260</v>
      </c>
      <c r="AC2261" s="313">
        <f t="shared" si="4396"/>
        <v>1.5215059861118041E-2</v>
      </c>
      <c r="AD2261" s="284">
        <f t="shared" si="4413"/>
        <v>-3.5171898504343657E-3</v>
      </c>
      <c r="AE2261" s="314">
        <f t="shared" si="4397"/>
        <v>-1.8732249711552407E-2</v>
      </c>
      <c r="AF2261" s="315">
        <f t="shared" si="4398"/>
        <v>-4.209534649788846E-3</v>
      </c>
      <c r="AG2261" s="315">
        <f t="shared" si="4385"/>
        <v>-1.0019789964897689E-2</v>
      </c>
      <c r="AH2261" s="316">
        <f t="shared" si="4399"/>
        <v>1.9450083062995858E-3</v>
      </c>
      <c r="AI2261" s="317">
        <f t="shared" si="4400"/>
        <v>2253.2894477373129</v>
      </c>
      <c r="AJ2261" s="318">
        <f t="shared" si="4414"/>
        <v>-1.5000000000000013E-2</v>
      </c>
      <c r="AK2261" s="318">
        <f t="shared" si="4418"/>
        <v>0</v>
      </c>
      <c r="AL2261" s="318">
        <f t="shared" si="4401"/>
        <v>-1.5000000000000013E-2</v>
      </c>
      <c r="AM2261" s="319">
        <f t="shared" si="4419"/>
        <v>0.01</v>
      </c>
      <c r="AN2261" s="319">
        <f t="shared" si="4402"/>
        <v>-7.4999999999999989E-3</v>
      </c>
      <c r="AO2261" s="311">
        <f t="shared" si="4403"/>
        <v>1.3333333333333335</v>
      </c>
      <c r="AP2261" s="285">
        <f t="shared" si="4404"/>
        <v>57.142857142857146</v>
      </c>
      <c r="AQ2261" s="285"/>
      <c r="AR2261" s="285">
        <f t="shared" si="4405"/>
        <v>-0.33333333333333331</v>
      </c>
      <c r="AS2261" s="286">
        <f t="shared" si="4406"/>
        <v>-5903.6666666666661</v>
      </c>
      <c r="AT2261" s="103">
        <f t="shared" si="4407"/>
        <v>-0.26414146858215026</v>
      </c>
      <c r="AU2261" s="318">
        <f t="shared" si="4408"/>
        <v>0.86499999999999999</v>
      </c>
      <c r="AV2261" s="315">
        <f t="shared" si="4409"/>
        <v>-0.3842580096294263</v>
      </c>
      <c r="AW2261" s="320">
        <f t="shared" si="4410"/>
        <v>1.7441860465116296E-2</v>
      </c>
      <c r="AX2261" s="321">
        <f t="shared" si="4415"/>
        <v>7.8465686250339727E-4</v>
      </c>
      <c r="AY2261" s="315">
        <f t="shared" si="4386"/>
        <v>-0.749067228491754</v>
      </c>
      <c r="AZ2261" s="255"/>
      <c r="BA2261" s="255"/>
      <c r="BB2261" s="255"/>
      <c r="BC2261" s="255"/>
      <c r="BD2261" s="255"/>
      <c r="BE2261" s="255"/>
      <c r="BF2261" s="255"/>
      <c r="BG2261" s="255"/>
      <c r="BH2261" s="255"/>
      <c r="BI2261" s="255"/>
      <c r="BJ2261" s="255"/>
      <c r="BK2261" s="255"/>
      <c r="BL2261" s="255"/>
      <c r="BM2261" s="255"/>
      <c r="BN2261" s="255"/>
      <c r="BO2261" s="255"/>
      <c r="BP2261" s="255"/>
      <c r="BQ2261" s="255"/>
      <c r="BR2261" s="255"/>
      <c r="BS2261" s="255"/>
      <c r="BT2261" s="255"/>
      <c r="BU2261" s="255"/>
      <c r="BV2261" s="255"/>
      <c r="BW2261" s="255"/>
      <c r="BX2261" s="255"/>
      <c r="BY2261" s="255"/>
      <c r="BZ2261" s="255"/>
      <c r="CA2261" s="255"/>
      <c r="CB2261" s="255"/>
      <c r="CC2261" s="255"/>
      <c r="CD2261" s="255"/>
      <c r="CE2261" s="255"/>
      <c r="CF2261" s="255"/>
      <c r="CG2261" s="255"/>
      <c r="CH2261" s="255"/>
      <c r="CI2261" s="255"/>
      <c r="CJ2261" s="255"/>
      <c r="CK2261" s="255"/>
      <c r="CL2261" s="255"/>
      <c r="CM2261" s="255"/>
      <c r="CN2261" s="255"/>
      <c r="CO2261" s="255"/>
      <c r="CP2261" s="255"/>
      <c r="CQ2261" s="255"/>
      <c r="CR2261" s="255"/>
      <c r="CS2261" s="255"/>
      <c r="CT2261" s="255"/>
      <c r="CU2261" s="255"/>
      <c r="CV2261" s="255"/>
      <c r="CW2261" s="255"/>
      <c r="CX2261" s="255"/>
      <c r="CY2261" s="255"/>
      <c r="CZ2261" s="255"/>
      <c r="DA2261" s="255"/>
      <c r="DB2261" s="255"/>
      <c r="DC2261" s="255"/>
      <c r="DD2261" s="255"/>
      <c r="DE2261" s="255"/>
      <c r="DF2261" s="255"/>
      <c r="DG2261" s="255"/>
      <c r="DH2261" s="255"/>
      <c r="DI2261" s="255"/>
      <c r="DJ2261" s="255"/>
      <c r="DK2261" s="255"/>
      <c r="DL2261" s="255"/>
      <c r="DM2261" s="255"/>
      <c r="DN2261" s="255"/>
      <c r="DO2261" s="255"/>
      <c r="DP2261" s="255"/>
      <c r="DQ2261" s="255"/>
      <c r="DR2261" s="255"/>
      <c r="DS2261" s="255"/>
      <c r="DT2261" s="255"/>
      <c r="DU2261" s="255"/>
      <c r="DV2261" s="255"/>
      <c r="DW2261" s="255"/>
      <c r="DX2261" s="255"/>
      <c r="DY2261" s="255"/>
      <c r="DZ2261" s="255"/>
      <c r="EA2261" s="255"/>
      <c r="EB2261" s="255"/>
      <c r="EC2261" s="255"/>
      <c r="ED2261" s="255"/>
      <c r="EE2261" s="255"/>
      <c r="EF2261" s="255"/>
      <c r="EG2261" s="255"/>
      <c r="EH2261" s="255"/>
      <c r="EI2261" s="255"/>
      <c r="EJ2261" s="255"/>
      <c r="EK2261" s="255"/>
      <c r="EL2261" s="255"/>
      <c r="EM2261" s="255"/>
      <c r="EN2261" s="255"/>
      <c r="EO2261" s="255"/>
      <c r="EP2261" s="255"/>
      <c r="EQ2261" s="255"/>
      <c r="ER2261" s="255"/>
      <c r="ES2261" s="255"/>
      <c r="ET2261" s="255"/>
      <c r="EU2261" s="255"/>
      <c r="EV2261" s="255"/>
      <c r="EW2261" s="255"/>
      <c r="EX2261" s="255"/>
      <c r="EY2261" s="255"/>
      <c r="EZ2261" s="255"/>
      <c r="FA2261" s="255"/>
      <c r="FB2261" s="255"/>
      <c r="FC2261" s="255"/>
      <c r="FD2261" s="255"/>
      <c r="FE2261" s="255"/>
      <c r="FF2261" s="255"/>
      <c r="FG2261" s="255"/>
      <c r="FH2261" s="255"/>
      <c r="FI2261" s="255"/>
      <c r="FJ2261" s="255"/>
      <c r="FK2261" s="255"/>
      <c r="FL2261" s="255"/>
      <c r="FM2261" s="255"/>
      <c r="FN2261" s="255"/>
      <c r="FO2261" s="255"/>
      <c r="FP2261" s="255"/>
      <c r="FQ2261" s="255"/>
      <c r="FR2261" s="255"/>
      <c r="FS2261" s="255"/>
      <c r="FT2261" s="255"/>
      <c r="FU2261" s="255"/>
      <c r="FV2261" s="255"/>
      <c r="FW2261" s="255"/>
      <c r="FX2261" s="255"/>
      <c r="FY2261" s="255"/>
      <c r="FZ2261" s="255"/>
      <c r="GA2261" s="255"/>
      <c r="GB2261" s="255"/>
      <c r="GC2261" s="255"/>
      <c r="GD2261" s="255"/>
      <c r="GE2261" s="255"/>
      <c r="GF2261" s="255"/>
      <c r="GG2261" s="255"/>
      <c r="GH2261" s="255"/>
      <c r="GI2261" s="255"/>
      <c r="GJ2261" s="255"/>
      <c r="GK2261" s="255"/>
      <c r="GL2261" s="255"/>
      <c r="GM2261" s="255"/>
      <c r="GN2261" s="255"/>
      <c r="GO2261" s="255"/>
      <c r="GP2261" s="255"/>
      <c r="GQ2261" s="255"/>
      <c r="GR2261" s="255"/>
      <c r="GS2261" s="255"/>
      <c r="GT2261" s="255"/>
      <c r="GU2261" s="255"/>
      <c r="GV2261" s="255"/>
      <c r="GW2261" s="255"/>
      <c r="GX2261" s="255"/>
      <c r="GY2261" s="255"/>
      <c r="GZ2261" s="255"/>
      <c r="HA2261" s="255"/>
      <c r="HB2261" s="255"/>
      <c r="HC2261" s="255"/>
      <c r="HD2261" s="255"/>
      <c r="HE2261" s="255"/>
      <c r="HF2261" s="255"/>
      <c r="HG2261" s="255"/>
      <c r="HH2261" s="255"/>
      <c r="HI2261" s="255"/>
      <c r="HJ2261" s="255"/>
      <c r="HK2261" s="255"/>
      <c r="HL2261" s="255"/>
      <c r="HM2261" s="255"/>
      <c r="HN2261" s="255"/>
      <c r="HO2261" s="255"/>
      <c r="HP2261" s="255"/>
      <c r="HQ2261" s="255"/>
      <c r="HR2261" s="255"/>
      <c r="HS2261" s="255"/>
      <c r="HT2261" s="255"/>
      <c r="HU2261" s="255"/>
      <c r="HV2261" s="255"/>
      <c r="HW2261" s="255"/>
      <c r="HX2261" s="255"/>
      <c r="HY2261" s="255"/>
      <c r="HZ2261" s="255"/>
      <c r="IA2261" s="255"/>
      <c r="IB2261" s="255"/>
      <c r="IC2261" s="255"/>
      <c r="ID2261" s="255"/>
      <c r="IE2261" s="255"/>
      <c r="IF2261" s="255"/>
      <c r="IG2261" s="255"/>
      <c r="IH2261" s="255"/>
      <c r="II2261" s="255"/>
      <c r="IJ2261" s="255"/>
      <c r="IK2261" s="255"/>
      <c r="IL2261" s="255"/>
      <c r="IM2261" s="255"/>
      <c r="IN2261" s="255"/>
      <c r="IO2261" s="255"/>
      <c r="IP2261" s="255"/>
      <c r="IQ2261" s="255"/>
      <c r="IR2261" s="255"/>
      <c r="IS2261" s="255"/>
      <c r="IT2261" s="255"/>
      <c r="IU2261" s="255"/>
      <c r="IV2261" s="255"/>
    </row>
    <row r="2262" spans="1:256">
      <c r="A2262" s="16">
        <v>41641.634594907409</v>
      </c>
      <c r="B2262" s="300">
        <v>5</v>
      </c>
      <c r="C2262" s="5">
        <v>0.87</v>
      </c>
      <c r="D2262" s="5">
        <v>0.875</v>
      </c>
      <c r="E2262" s="5">
        <v>0.85</v>
      </c>
      <c r="F2262" s="5">
        <v>0.87</v>
      </c>
      <c r="G2262" s="6">
        <v>189546</v>
      </c>
      <c r="H2262" s="113">
        <f t="shared" si="4411"/>
        <v>0.87</v>
      </c>
      <c r="I2262" s="19">
        <f t="shared" ref="I2262:I2268" si="4421">IF(A2263&gt;A2262,(H2262-H2261)/H2261, (H2262-H2263)/H2263)</f>
        <v>5.7803468208092535E-3</v>
      </c>
      <c r="J2262" s="8">
        <f t="shared" si="4387"/>
        <v>0.89645058418010026</v>
      </c>
      <c r="K2262" s="8">
        <f t="shared" si="4388"/>
        <v>0.72954941581989985</v>
      </c>
      <c r="L2262" s="8">
        <f t="shared" si="4389"/>
        <v>0.81300000000000006</v>
      </c>
      <c r="M2262" s="19">
        <f t="shared" si="4390"/>
        <v>0.22877294497265754</v>
      </c>
      <c r="N2262" s="19">
        <f t="shared" si="4416"/>
        <v>3.0297983183397117E-2</v>
      </c>
      <c r="O2262" s="19">
        <f t="shared" si="4417"/>
        <v>3.7045997515630837E-3</v>
      </c>
      <c r="P2262" s="19">
        <f t="shared" ref="P2262:P2268" si="4422">IF(A2263&gt;A2262,(K2262-K2261)/K2261, (K2262-K2263)/K2263)</f>
        <v>-1.7906800131699868E-3</v>
      </c>
      <c r="Q2262" s="303">
        <v>283</v>
      </c>
      <c r="R2262" s="306">
        <v>164278.02299999999</v>
      </c>
      <c r="S2262" s="66">
        <f t="shared" si="4391"/>
        <v>580.48771378091863</v>
      </c>
      <c r="T2262" t="str">
        <f t="shared" si="4420"/>
        <v/>
      </c>
      <c r="U2262" t="str">
        <f t="shared" si="4420"/>
        <v/>
      </c>
      <c r="V2262" t="str">
        <f t="shared" si="4420"/>
        <v/>
      </c>
      <c r="W2262" t="str">
        <f t="shared" si="4420"/>
        <v/>
      </c>
      <c r="X2262" s="63"/>
      <c r="Y2262" s="219">
        <f t="shared" si="4393"/>
        <v>1.0670329670329669E-2</v>
      </c>
      <c r="Z2262" s="78">
        <f t="shared" si="4394"/>
        <v>0.83786230772320314</v>
      </c>
      <c r="AA2262" s="78">
        <f t="shared" si="4395"/>
        <v>0.83808020025030383</v>
      </c>
      <c r="AB2262" s="74">
        <f t="shared" si="3009"/>
        <v>2261</v>
      </c>
      <c r="AC2262" s="80">
        <f t="shared" si="4396"/>
        <v>1.481148574756137E-2</v>
      </c>
      <c r="AD2262" s="79">
        <f t="shared" si="4413"/>
        <v>-2.1789252710069373E-4</v>
      </c>
      <c r="AE2262" s="81">
        <f t="shared" si="4397"/>
        <v>-1.5029378274662063E-2</v>
      </c>
      <c r="AF2262" s="19">
        <f t="shared" si="4398"/>
        <v>-2.5999006662562514E-4</v>
      </c>
      <c r="AG2262" s="93">
        <f t="shared" ref="AG2262:AG2268" si="4423">IF(A2263&gt;A2262,(AC2262-AC2261)/AC2261, (AC2262-AC2263)/AC2263)</f>
        <v>-2.6524648423369112E-2</v>
      </c>
      <c r="AH2262" s="91">
        <f t="shared" si="4399"/>
        <v>2.1656781568612595E-3</v>
      </c>
      <c r="AI2262" s="96">
        <f t="shared" si="4400"/>
        <v>2253.6938153253877</v>
      </c>
      <c r="AJ2262" s="5">
        <f t="shared" si="4414"/>
        <v>5.0000000000000044E-3</v>
      </c>
      <c r="AK2262" s="5">
        <f t="shared" si="4418"/>
        <v>5.0000000000000044E-3</v>
      </c>
      <c r="AL2262" s="5">
        <f t="shared" si="4401"/>
        <v>0</v>
      </c>
      <c r="AM2262" s="95">
        <f t="shared" si="4419"/>
        <v>1.0357142857142858E-2</v>
      </c>
      <c r="AN2262" s="95">
        <f t="shared" si="4402"/>
        <v>-5.0000000000000044E-3</v>
      </c>
      <c r="AO2262" s="78">
        <f t="shared" si="4403"/>
        <v>2.0714285714285698</v>
      </c>
      <c r="AP2262" s="296">
        <f t="shared" si="4404"/>
        <v>67.441860465116264</v>
      </c>
      <c r="AQ2262" s="8"/>
      <c r="AR2262" s="8">
        <f t="shared" si="4405"/>
        <v>0.6</v>
      </c>
      <c r="AS2262" s="114">
        <f t="shared" si="4406"/>
        <v>113727.59999999999</v>
      </c>
      <c r="AT2262" s="103">
        <f t="shared" si="4407"/>
        <v>-0.19469336556752237</v>
      </c>
      <c r="AU2262" s="5">
        <f t="shared" si="4408"/>
        <v>0.87</v>
      </c>
      <c r="AV2262" s="93">
        <f t="shared" si="4409"/>
        <v>0.6922873670083064</v>
      </c>
      <c r="AW2262" s="210">
        <f t="shared" si="4410"/>
        <v>2.941176470588238E-2</v>
      </c>
      <c r="AX2262" s="276">
        <f t="shared" si="4415"/>
        <v>-1.1934642664281252E-3</v>
      </c>
      <c r="AY2262" s="19">
        <f t="shared" si="4386"/>
        <v>-2.5210015020074561</v>
      </c>
      <c r="AZ2262" s="255"/>
      <c r="BA2262" s="255"/>
      <c r="BB2262" s="255"/>
      <c r="BC2262" s="255"/>
      <c r="BD2262" s="255"/>
      <c r="BE2262" s="255"/>
      <c r="BF2262" s="255"/>
      <c r="BG2262" s="255"/>
      <c r="BH2262" s="255"/>
      <c r="BI2262" s="255"/>
      <c r="BJ2262" s="255"/>
      <c r="BK2262" s="255"/>
      <c r="BL2262" s="255"/>
      <c r="BM2262" s="255"/>
      <c r="BN2262" s="255"/>
      <c r="BO2262" s="255"/>
      <c r="BP2262" s="255"/>
      <c r="BQ2262" s="255"/>
      <c r="BR2262" s="255"/>
      <c r="BS2262" s="255"/>
      <c r="BT2262" s="255"/>
      <c r="BU2262" s="255"/>
      <c r="BV2262" s="255"/>
      <c r="BW2262" s="255"/>
      <c r="BX2262" s="255"/>
      <c r="BY2262" s="255"/>
      <c r="BZ2262" s="255"/>
      <c r="CA2262" s="255"/>
      <c r="CB2262" s="255"/>
      <c r="CC2262" s="255"/>
      <c r="CD2262" s="255"/>
      <c r="CE2262" s="255"/>
      <c r="CF2262" s="255"/>
      <c r="CG2262" s="255"/>
      <c r="CH2262" s="255"/>
      <c r="CI2262" s="255"/>
      <c r="CJ2262" s="255"/>
      <c r="CK2262" s="255"/>
      <c r="CL2262" s="255"/>
      <c r="CM2262" s="255"/>
      <c r="CN2262" s="255"/>
      <c r="CO2262" s="255"/>
      <c r="CP2262" s="255"/>
      <c r="CQ2262" s="255"/>
      <c r="CR2262" s="255"/>
      <c r="CS2262" s="255"/>
      <c r="CT2262" s="255"/>
      <c r="CU2262" s="255"/>
      <c r="CV2262" s="255"/>
      <c r="CW2262" s="255"/>
      <c r="CX2262" s="255"/>
      <c r="CY2262" s="255"/>
      <c r="CZ2262" s="255"/>
      <c r="DA2262" s="255"/>
      <c r="DB2262" s="255"/>
      <c r="DC2262" s="255"/>
      <c r="DD2262" s="255"/>
      <c r="DE2262" s="255"/>
      <c r="DF2262" s="255"/>
      <c r="DG2262" s="255"/>
      <c r="DH2262" s="255"/>
      <c r="DI2262" s="255"/>
      <c r="DJ2262" s="255"/>
      <c r="DK2262" s="255"/>
      <c r="DL2262" s="255"/>
      <c r="DM2262" s="255"/>
      <c r="DN2262" s="255"/>
      <c r="DO2262" s="255"/>
      <c r="DP2262" s="255"/>
      <c r="DQ2262" s="255"/>
      <c r="DR2262" s="255"/>
      <c r="DS2262" s="255"/>
      <c r="DT2262" s="255"/>
      <c r="DU2262" s="255"/>
      <c r="DV2262" s="255"/>
      <c r="DW2262" s="255"/>
      <c r="DX2262" s="255"/>
      <c r="DY2262" s="255"/>
      <c r="DZ2262" s="255"/>
      <c r="EA2262" s="255"/>
      <c r="EB2262" s="255"/>
      <c r="EC2262" s="255"/>
      <c r="ED2262" s="255"/>
      <c r="EE2262" s="255"/>
      <c r="EF2262" s="255"/>
      <c r="EG2262" s="255"/>
      <c r="EH2262" s="255"/>
      <c r="EI2262" s="255"/>
      <c r="EJ2262" s="255"/>
      <c r="EK2262" s="255"/>
      <c r="EL2262" s="255"/>
      <c r="EM2262" s="255"/>
      <c r="EN2262" s="255"/>
      <c r="EO2262" s="255"/>
      <c r="EP2262" s="255"/>
      <c r="EQ2262" s="255"/>
      <c r="ER2262" s="255"/>
      <c r="ES2262" s="255"/>
      <c r="ET2262" s="255"/>
      <c r="EU2262" s="255"/>
      <c r="EV2262" s="255"/>
      <c r="EW2262" s="255"/>
      <c r="EX2262" s="255"/>
      <c r="EY2262" s="255"/>
      <c r="EZ2262" s="255"/>
      <c r="FA2262" s="255"/>
      <c r="FB2262" s="255"/>
      <c r="FC2262" s="255"/>
      <c r="FD2262" s="255"/>
      <c r="FE2262" s="255"/>
      <c r="FF2262" s="255"/>
      <c r="FG2262" s="255"/>
      <c r="FH2262" s="255"/>
      <c r="FI2262" s="255"/>
      <c r="FJ2262" s="255"/>
      <c r="FK2262" s="255"/>
      <c r="FL2262" s="255"/>
      <c r="FM2262" s="255"/>
      <c r="FN2262" s="255"/>
      <c r="FO2262" s="255"/>
      <c r="FP2262" s="255"/>
      <c r="FQ2262" s="255"/>
      <c r="FR2262" s="255"/>
      <c r="FS2262" s="255"/>
      <c r="FT2262" s="255"/>
      <c r="FU2262" s="255"/>
      <c r="FV2262" s="255"/>
      <c r="FW2262" s="255"/>
      <c r="FX2262" s="255"/>
      <c r="FY2262" s="255"/>
      <c r="FZ2262" s="255"/>
      <c r="GA2262" s="255"/>
      <c r="GB2262" s="255"/>
      <c r="GC2262" s="255"/>
      <c r="GD2262" s="255"/>
      <c r="GE2262" s="255"/>
      <c r="GF2262" s="255"/>
      <c r="GG2262" s="255"/>
      <c r="GH2262" s="255"/>
      <c r="GI2262" s="255"/>
      <c r="GJ2262" s="255"/>
      <c r="GK2262" s="255"/>
      <c r="GL2262" s="255"/>
      <c r="GM2262" s="255"/>
      <c r="GN2262" s="255"/>
      <c r="GO2262" s="255"/>
      <c r="GP2262" s="255"/>
      <c r="GQ2262" s="255"/>
      <c r="GR2262" s="255"/>
      <c r="GS2262" s="255"/>
      <c r="GT2262" s="255"/>
      <c r="GU2262" s="255"/>
      <c r="GV2262" s="255"/>
      <c r="GW2262" s="255"/>
      <c r="GX2262" s="255"/>
      <c r="GY2262" s="255"/>
      <c r="GZ2262" s="255"/>
      <c r="HA2262" s="255"/>
      <c r="HB2262" s="255"/>
      <c r="HC2262" s="255"/>
      <c r="HD2262" s="255"/>
      <c r="HE2262" s="255"/>
      <c r="HF2262" s="255"/>
      <c r="HG2262" s="255"/>
      <c r="HH2262" s="255"/>
      <c r="HI2262" s="255"/>
      <c r="HJ2262" s="255"/>
      <c r="HK2262" s="255"/>
      <c r="HL2262" s="255"/>
      <c r="HM2262" s="255"/>
      <c r="HN2262" s="255"/>
      <c r="HO2262" s="255"/>
      <c r="HP2262" s="255"/>
      <c r="HQ2262" s="255"/>
      <c r="HR2262" s="255"/>
      <c r="HS2262" s="255"/>
      <c r="HT2262" s="255"/>
      <c r="HU2262" s="255"/>
      <c r="HV2262" s="255"/>
      <c r="HW2262" s="255"/>
      <c r="HX2262" s="255"/>
      <c r="HY2262" s="255"/>
      <c r="HZ2262" s="255"/>
      <c r="IA2262" s="255"/>
      <c r="IB2262" s="255"/>
      <c r="IC2262" s="255"/>
      <c r="ID2262" s="255"/>
      <c r="IE2262" s="255"/>
      <c r="IF2262" s="255"/>
      <c r="IG2262" s="255"/>
      <c r="IH2262" s="255"/>
      <c r="II2262" s="255"/>
      <c r="IJ2262" s="255"/>
      <c r="IK2262" s="255"/>
      <c r="IL2262" s="255"/>
      <c r="IM2262" s="255"/>
      <c r="IN2262" s="255"/>
      <c r="IO2262" s="255"/>
      <c r="IP2262" s="255"/>
      <c r="IQ2262" s="255"/>
      <c r="IR2262" s="255"/>
      <c r="IS2262" s="255"/>
      <c r="IT2262" s="255"/>
      <c r="IU2262" s="255"/>
      <c r="IV2262" s="255"/>
    </row>
    <row r="2263" spans="1:256" ht="13">
      <c r="A2263" s="16">
        <v>41642.636736111112</v>
      </c>
      <c r="B2263" s="300">
        <v>6</v>
      </c>
      <c r="C2263" s="5">
        <v>0.86</v>
      </c>
      <c r="D2263" s="5">
        <v>0.875</v>
      </c>
      <c r="E2263" s="5">
        <v>0.85</v>
      </c>
      <c r="F2263" s="5">
        <v>0.85499999999999998</v>
      </c>
      <c r="G2263" s="6">
        <v>102732</v>
      </c>
      <c r="H2263" s="113">
        <f t="shared" si="4411"/>
        <v>0.85499999999999998</v>
      </c>
      <c r="I2263" s="19">
        <f t="shared" si="4421"/>
        <v>-1.7241379310344845E-2</v>
      </c>
      <c r="J2263" s="8">
        <f t="shared" ref="J2263:J2268" si="4424">(L2263)+2*STDEVPA(H2244:H2263)</f>
        <v>0.89782674546073737</v>
      </c>
      <c r="K2263" s="8">
        <f t="shared" ref="K2263:K2268" si="4425">(L2263)-(2*STDEVPA(H2244:H2263))</f>
        <v>0.72917325453926263</v>
      </c>
      <c r="L2263" s="8">
        <f t="shared" ref="L2263:L2268" si="4426">AVERAGE(H2244:H2263)</f>
        <v>0.8135</v>
      </c>
      <c r="M2263" s="19">
        <f t="shared" ref="M2263:M2268" si="4427">(J2263-K2263)/K2263</f>
        <v>0.23129412642546879</v>
      </c>
      <c r="N2263" s="19">
        <f t="shared" si="4416"/>
        <v>1.1020452847309242E-2</v>
      </c>
      <c r="O2263" s="19">
        <f t="shared" si="4417"/>
        <v>1.5351222977848331E-3</v>
      </c>
      <c r="P2263" s="19">
        <f t="shared" si="4422"/>
        <v>-5.1560767849354657E-4</v>
      </c>
      <c r="Q2263" s="303">
        <v>85</v>
      </c>
      <c r="R2263" s="306">
        <v>88586.326000000001</v>
      </c>
      <c r="S2263" s="66">
        <f t="shared" ref="S2263:S2268" si="4428">R2263/Q2263</f>
        <v>1042.1920705882353</v>
      </c>
      <c r="T2263" t="str">
        <f t="shared" ref="T2263:W2264" si="4429">IF(C2263&gt;$J2263,"BrokeBandUpper", IF(C2263&lt;$K2263,"BrokeBandLower", ""))</f>
        <v/>
      </c>
      <c r="U2263" t="str">
        <f t="shared" si="4429"/>
        <v/>
      </c>
      <c r="V2263" t="str">
        <f t="shared" si="4429"/>
        <v/>
      </c>
      <c r="W2263" t="str">
        <f t="shared" si="4429"/>
        <v/>
      </c>
      <c r="X2263" s="63"/>
      <c r="Y2263" s="310">
        <f t="shared" ref="Y2263:Y2268" si="4430">SLOPE(H2250:H2263,AB2250:AB2263)</f>
        <v>1.0989010989010985E-2</v>
      </c>
      <c r="Z2263" s="311">
        <f t="shared" ref="Z2263:Z2268" si="4431">Z2262+(0.154*(F2263-Z2262))</f>
        <v>0.84050151233382986</v>
      </c>
      <c r="AA2263" s="311">
        <f t="shared" ref="AA2263:AA2268" si="4432">AA2262+(0.074*(F2263-AA2262))</f>
        <v>0.8393322654317813</v>
      </c>
      <c r="AB2263" s="312">
        <f t="shared" si="3009"/>
        <v>2262</v>
      </c>
      <c r="AC2263" s="313">
        <f t="shared" ref="AC2263:AC2268" si="4433">AD2263-AE2263</f>
        <v>1.2958900141368499E-2</v>
      </c>
      <c r="AD2263" s="284">
        <f t="shared" si="4413"/>
        <v>1.1692469020485596E-3</v>
      </c>
      <c r="AE2263" s="314">
        <f t="shared" ref="AE2263:AE2268" si="4434">AE2262+(0.2*(AD2263-AE2262))</f>
        <v>-1.1789653239319939E-2</v>
      </c>
      <c r="AF2263" s="315">
        <f t="shared" ref="AF2263:AF2268" si="4435">AD2263/AA2263</f>
        <v>1.3930679782065318E-3</v>
      </c>
      <c r="AG2263" s="315">
        <f t="shared" si="4423"/>
        <v>-0.12507763486845935</v>
      </c>
      <c r="AH2263" s="316">
        <f t="shared" ref="AH2263:AH2268" si="4436">SLOPE(AC2250:AC2263,AB2250:AB2263)</f>
        <v>2.20572866858739E-3</v>
      </c>
      <c r="AI2263" s="317">
        <f t="shared" ref="AI2263:AI2268" si="4437">INTERCEPT(AB2250:AB2263,AC2250:AC2263)</f>
        <v>2254.1169616017223</v>
      </c>
      <c r="AJ2263" s="318">
        <f t="shared" si="4414"/>
        <v>-1.5000000000000013E-2</v>
      </c>
      <c r="AK2263" s="318">
        <f t="shared" si="4418"/>
        <v>0</v>
      </c>
      <c r="AL2263" s="318">
        <f t="shared" ref="AL2263:AL2268" si="4438">IF(AJ2263&lt;0,AJ2263,0)</f>
        <v>-1.5000000000000013E-2</v>
      </c>
      <c r="AM2263" s="319">
        <f t="shared" si="4419"/>
        <v>1.0357142857142858E-2</v>
      </c>
      <c r="AN2263" s="319">
        <f t="shared" ref="AN2263:AN2268" si="4439">(AVERAGE(AL2250:AL2263))</f>
        <v>-5.0000000000000044E-3</v>
      </c>
      <c r="AO2263" s="311">
        <f t="shared" ref="AO2263:AO2268" si="4440">ABS(AM2263/AN2263)</f>
        <v>2.0714285714285698</v>
      </c>
      <c r="AP2263" s="285">
        <f t="shared" ref="AP2263:AP2268" si="4441">IF(AN2263=0,100,100-(100/(1+AO2263)))</f>
        <v>67.441860465116264</v>
      </c>
      <c r="AQ2263" s="285"/>
      <c r="AR2263" s="285">
        <f t="shared" ref="AR2263:AR2268" si="4442">IF(ISERROR(((F2263-E2263)-(D2263-F2263))/(D2263-E2263)),0,((F2263-E2263)-(D2263-F2263))/(D2263-E2263))</f>
        <v>-0.6</v>
      </c>
      <c r="AS2263" s="286">
        <f t="shared" ref="AS2263:AS2268" si="4443">IF(ISERROR(AR2263*G2263),0,AR2263*G2263)</f>
        <v>-61639.199999999997</v>
      </c>
      <c r="AT2263" s="103">
        <f t="shared" ref="AT2263:AT2268" si="4444">SUM(AS2244:AS2263)/SUM(G2244:G2263)</f>
        <v>-0.20658185266563103</v>
      </c>
      <c r="AU2263" s="318">
        <f t="shared" ref="AU2263:AU2268" si="4445">F2263</f>
        <v>0.85499999999999998</v>
      </c>
      <c r="AV2263" s="315">
        <f t="shared" ref="AV2263:AV2268" si="4446">AS2263/R2263</f>
        <v>-0.69580941871322211</v>
      </c>
      <c r="AW2263" s="320">
        <f t="shared" ref="AW2263:AW2268" si="4447">(D2263-E2263)/E2263</f>
        <v>2.941176470588238E-2</v>
      </c>
      <c r="AX2263" s="321">
        <f t="shared" si="4415"/>
        <v>-2.6437792014058956E-3</v>
      </c>
      <c r="AY2263" s="315">
        <f t="shared" ref="AY2263:AY2270" si="4448">IF((AX2263&gt;AX2262),ABS(AX2263-AX2262)/ABS(AX2262),-1*ABS(AX2263-AX2262)/ABS(AX2262))</f>
        <v>-1.2152143769820307</v>
      </c>
      <c r="AZ2263" s="255"/>
      <c r="BA2263" s="255"/>
      <c r="BB2263" s="255"/>
      <c r="BC2263" s="255"/>
      <c r="BD2263" s="255"/>
      <c r="BE2263" s="255"/>
      <c r="BF2263" s="255"/>
      <c r="BG2263" s="255"/>
      <c r="BH2263" s="255"/>
      <c r="BI2263" s="255"/>
      <c r="BJ2263" s="255"/>
      <c r="BK2263" s="255"/>
      <c r="BL2263" s="255"/>
      <c r="BM2263" s="255"/>
      <c r="BN2263" s="255"/>
      <c r="BO2263" s="255"/>
      <c r="BP2263" s="255"/>
      <c r="BQ2263" s="255"/>
      <c r="BR2263" s="255"/>
      <c r="BS2263" s="255"/>
      <c r="BT2263" s="255"/>
      <c r="BU2263" s="255"/>
      <c r="BV2263" s="255"/>
      <c r="BW2263" s="255"/>
      <c r="BX2263" s="255"/>
      <c r="BY2263" s="255"/>
      <c r="BZ2263" s="255"/>
      <c r="CA2263" s="255"/>
      <c r="CB2263" s="255"/>
      <c r="CC2263" s="255"/>
      <c r="CD2263" s="255"/>
      <c r="CE2263" s="255"/>
      <c r="CF2263" s="255"/>
      <c r="CG2263" s="255"/>
      <c r="CH2263" s="255"/>
      <c r="CI2263" s="255"/>
      <c r="CJ2263" s="255"/>
      <c r="CK2263" s="255"/>
      <c r="CL2263" s="255"/>
      <c r="CM2263" s="255"/>
      <c r="CN2263" s="255"/>
      <c r="CO2263" s="255"/>
      <c r="CP2263" s="255"/>
      <c r="CQ2263" s="255"/>
      <c r="CR2263" s="255"/>
      <c r="CS2263" s="255"/>
      <c r="CT2263" s="255"/>
      <c r="CU2263" s="255"/>
      <c r="CV2263" s="255"/>
      <c r="CW2263" s="255"/>
      <c r="CX2263" s="255"/>
      <c r="CY2263" s="255"/>
      <c r="CZ2263" s="255"/>
      <c r="DA2263" s="255"/>
      <c r="DB2263" s="255"/>
      <c r="DC2263" s="255"/>
      <c r="DD2263" s="255"/>
      <c r="DE2263" s="255"/>
      <c r="DF2263" s="255"/>
      <c r="DG2263" s="255"/>
      <c r="DH2263" s="255"/>
      <c r="DI2263" s="255"/>
      <c r="DJ2263" s="255"/>
      <c r="DK2263" s="255"/>
      <c r="DL2263" s="255"/>
      <c r="DM2263" s="255"/>
      <c r="DN2263" s="255"/>
      <c r="DO2263" s="255"/>
      <c r="DP2263" s="255"/>
      <c r="DQ2263" s="255"/>
      <c r="DR2263" s="255"/>
      <c r="DS2263" s="255"/>
      <c r="DT2263" s="255"/>
      <c r="DU2263" s="255"/>
      <c r="DV2263" s="255"/>
      <c r="DW2263" s="255"/>
      <c r="DX2263" s="255"/>
      <c r="DY2263" s="255"/>
      <c r="DZ2263" s="255"/>
      <c r="EA2263" s="255"/>
      <c r="EB2263" s="255"/>
      <c r="EC2263" s="255"/>
      <c r="ED2263" s="255"/>
      <c r="EE2263" s="255"/>
      <c r="EF2263" s="255"/>
      <c r="EG2263" s="255"/>
      <c r="EH2263" s="255"/>
      <c r="EI2263" s="255"/>
      <c r="EJ2263" s="255"/>
      <c r="EK2263" s="255"/>
      <c r="EL2263" s="255"/>
      <c r="EM2263" s="255"/>
      <c r="EN2263" s="255"/>
      <c r="EO2263" s="255"/>
      <c r="EP2263" s="255"/>
      <c r="EQ2263" s="255"/>
      <c r="ER2263" s="255"/>
      <c r="ES2263" s="255"/>
      <c r="ET2263" s="255"/>
      <c r="EU2263" s="255"/>
      <c r="EV2263" s="255"/>
      <c r="EW2263" s="255"/>
      <c r="EX2263" s="255"/>
      <c r="EY2263" s="255"/>
      <c r="EZ2263" s="255"/>
      <c r="FA2263" s="255"/>
      <c r="FB2263" s="255"/>
      <c r="FC2263" s="255"/>
      <c r="FD2263" s="255"/>
      <c r="FE2263" s="255"/>
      <c r="FF2263" s="255"/>
      <c r="FG2263" s="255"/>
      <c r="FH2263" s="255"/>
      <c r="FI2263" s="255"/>
      <c r="FJ2263" s="255"/>
      <c r="FK2263" s="255"/>
      <c r="FL2263" s="255"/>
      <c r="FM2263" s="255"/>
      <c r="FN2263" s="255"/>
      <c r="FO2263" s="255"/>
      <c r="FP2263" s="255"/>
      <c r="FQ2263" s="255"/>
      <c r="FR2263" s="255"/>
      <c r="FS2263" s="255"/>
      <c r="FT2263" s="255"/>
      <c r="FU2263" s="255"/>
      <c r="FV2263" s="255"/>
      <c r="FW2263" s="255"/>
      <c r="FX2263" s="255"/>
      <c r="FY2263" s="255"/>
      <c r="FZ2263" s="255"/>
      <c r="GA2263" s="255"/>
      <c r="GB2263" s="255"/>
      <c r="GC2263" s="255"/>
      <c r="GD2263" s="255"/>
      <c r="GE2263" s="255"/>
      <c r="GF2263" s="255"/>
      <c r="GG2263" s="255"/>
      <c r="GH2263" s="255"/>
      <c r="GI2263" s="255"/>
      <c r="GJ2263" s="255"/>
      <c r="GK2263" s="255"/>
      <c r="GL2263" s="255"/>
      <c r="GM2263" s="255"/>
      <c r="GN2263" s="255"/>
      <c r="GO2263" s="255"/>
      <c r="GP2263" s="255"/>
      <c r="GQ2263" s="255"/>
      <c r="GR2263" s="255"/>
      <c r="GS2263" s="255"/>
      <c r="GT2263" s="255"/>
      <c r="GU2263" s="255"/>
      <c r="GV2263" s="255"/>
      <c r="GW2263" s="255"/>
      <c r="GX2263" s="255"/>
      <c r="GY2263" s="255"/>
      <c r="GZ2263" s="255"/>
      <c r="HA2263" s="255"/>
      <c r="HB2263" s="255"/>
      <c r="HC2263" s="255"/>
      <c r="HD2263" s="255"/>
      <c r="HE2263" s="255"/>
      <c r="HF2263" s="255"/>
      <c r="HG2263" s="255"/>
      <c r="HH2263" s="255"/>
      <c r="HI2263" s="255"/>
      <c r="HJ2263" s="255"/>
      <c r="HK2263" s="255"/>
      <c r="HL2263" s="255"/>
      <c r="HM2263" s="255"/>
      <c r="HN2263" s="255"/>
      <c r="HO2263" s="255"/>
      <c r="HP2263" s="255"/>
      <c r="HQ2263" s="255"/>
      <c r="HR2263" s="255"/>
      <c r="HS2263" s="255"/>
      <c r="HT2263" s="255"/>
      <c r="HU2263" s="255"/>
      <c r="HV2263" s="255"/>
      <c r="HW2263" s="255"/>
      <c r="HX2263" s="255"/>
      <c r="HY2263" s="255"/>
      <c r="HZ2263" s="255"/>
      <c r="IA2263" s="255"/>
      <c r="IB2263" s="255"/>
      <c r="IC2263" s="255"/>
      <c r="ID2263" s="255"/>
      <c r="IE2263" s="255"/>
      <c r="IF2263" s="255"/>
      <c r="IG2263" s="255"/>
      <c r="IH2263" s="255"/>
      <c r="II2263" s="255"/>
      <c r="IJ2263" s="255"/>
      <c r="IK2263" s="255"/>
      <c r="IL2263" s="255"/>
      <c r="IM2263" s="255"/>
      <c r="IN2263" s="255"/>
      <c r="IO2263" s="255"/>
      <c r="IP2263" s="255"/>
      <c r="IQ2263" s="255"/>
      <c r="IR2263" s="255"/>
      <c r="IS2263" s="255"/>
      <c r="IT2263" s="255"/>
      <c r="IU2263" s="255"/>
      <c r="IV2263" s="255"/>
    </row>
    <row r="2264" spans="1:256">
      <c r="A2264" s="16">
        <v>41645.6405787037</v>
      </c>
      <c r="B2264" s="300">
        <v>2</v>
      </c>
      <c r="C2264" s="5">
        <v>0.85499999999999998</v>
      </c>
      <c r="D2264" s="5">
        <v>0.872</v>
      </c>
      <c r="E2264" s="5">
        <v>0.83</v>
      </c>
      <c r="F2264" s="5">
        <v>0.86499999999999999</v>
      </c>
      <c r="G2264" s="6">
        <v>77146</v>
      </c>
      <c r="H2264" s="113">
        <f t="shared" si="4411"/>
        <v>0.86499999999999999</v>
      </c>
      <c r="I2264" s="19">
        <f t="shared" si="4421"/>
        <v>1.169590643274855E-2</v>
      </c>
      <c r="J2264" s="8">
        <f t="shared" si="4424"/>
        <v>0.90267224328878992</v>
      </c>
      <c r="K2264" s="8">
        <f t="shared" si="4425"/>
        <v>0.72832775671120986</v>
      </c>
      <c r="L2264" s="8">
        <f t="shared" si="4426"/>
        <v>0.81549999999999989</v>
      </c>
      <c r="M2264" s="19">
        <f t="shared" si="4427"/>
        <v>0.23937641394423692</v>
      </c>
      <c r="N2264" s="19">
        <f t="shared" si="4416"/>
        <v>3.4943764650126274E-2</v>
      </c>
      <c r="O2264" s="19">
        <f t="shared" si="4417"/>
        <v>5.3969185620172024E-3</v>
      </c>
      <c r="P2264" s="19">
        <f t="shared" si="4422"/>
        <v>-1.1595294023599432E-3</v>
      </c>
      <c r="Q2264" s="303">
        <v>205</v>
      </c>
      <c r="R2264" s="306">
        <v>65811.892000000007</v>
      </c>
      <c r="S2264" s="66">
        <f t="shared" si="4428"/>
        <v>321.03361951219517</v>
      </c>
      <c r="T2264" t="str">
        <f t="shared" si="4429"/>
        <v/>
      </c>
      <c r="U2264" t="str">
        <f t="shared" si="4429"/>
        <v/>
      </c>
      <c r="V2264" t="str">
        <f t="shared" si="4429"/>
        <v/>
      </c>
      <c r="W2264" t="str">
        <f t="shared" si="4429"/>
        <v/>
      </c>
      <c r="X2264" s="63"/>
      <c r="Y2264" s="219">
        <f t="shared" si="4430"/>
        <v>1.0439560439560435E-2</v>
      </c>
      <c r="Z2264" s="78">
        <f t="shared" si="4431"/>
        <v>0.84427427943442002</v>
      </c>
      <c r="AA2264" s="78">
        <f t="shared" si="4432"/>
        <v>0.84123167778982944</v>
      </c>
      <c r="AB2264" s="74">
        <f t="shared" si="3009"/>
        <v>2263</v>
      </c>
      <c r="AC2264" s="80">
        <f t="shared" si="4433"/>
        <v>1.1865803907128417E-2</v>
      </c>
      <c r="AD2264" s="79">
        <f t="shared" si="4413"/>
        <v>3.0426016445905812E-3</v>
      </c>
      <c r="AE2264" s="81">
        <f t="shared" si="4434"/>
        <v>-8.8232022625378357E-3</v>
      </c>
      <c r="AF2264" s="19">
        <f t="shared" si="4435"/>
        <v>3.6168415014808022E-3</v>
      </c>
      <c r="AG2264" s="93">
        <f t="shared" si="4423"/>
        <v>-8.4351003736081565E-2</v>
      </c>
      <c r="AH2264" s="91">
        <f t="shared" si="4436"/>
        <v>2.0698941172048193E-3</v>
      </c>
      <c r="AI2264" s="96">
        <f t="shared" si="4437"/>
        <v>2254.4900521346581</v>
      </c>
      <c r="AJ2264" s="5">
        <f t="shared" si="4414"/>
        <v>1.0000000000000009E-2</v>
      </c>
      <c r="AK2264" s="5">
        <f t="shared" si="4418"/>
        <v>1.0000000000000009E-2</v>
      </c>
      <c r="AL2264" s="5">
        <f t="shared" si="4438"/>
        <v>0</v>
      </c>
      <c r="AM2264" s="95">
        <f t="shared" si="4419"/>
        <v>1.1071428571428574E-2</v>
      </c>
      <c r="AN2264" s="95">
        <f t="shared" si="4439"/>
        <v>-3.2142857142857173E-3</v>
      </c>
      <c r="AO2264" s="78">
        <f t="shared" si="4440"/>
        <v>3.444444444444442</v>
      </c>
      <c r="AP2264" s="296">
        <f t="shared" si="4441"/>
        <v>77.499999999999986</v>
      </c>
      <c r="AQ2264" s="8"/>
      <c r="AR2264" s="8">
        <f t="shared" si="4442"/>
        <v>0.66666666666666663</v>
      </c>
      <c r="AS2264" s="114">
        <f t="shared" si="4443"/>
        <v>51430.666666666664</v>
      </c>
      <c r="AT2264" s="103">
        <f t="shared" si="4444"/>
        <v>-0.16683097698664714</v>
      </c>
      <c r="AU2264" s="5">
        <f t="shared" si="4445"/>
        <v>0.86499999999999999</v>
      </c>
      <c r="AV2264" s="93">
        <f t="shared" si="4446"/>
        <v>0.78147983751426964</v>
      </c>
      <c r="AW2264" s="210">
        <f t="shared" si="4447"/>
        <v>5.0602409638554266E-2</v>
      </c>
      <c r="AX2264" s="276">
        <f t="shared" si="4415"/>
        <v>-2.8733067665632495E-3</v>
      </c>
      <c r="AY2264" s="19">
        <f t="shared" si="4448"/>
        <v>-8.6817978231804246E-2</v>
      </c>
      <c r="AZ2264" s="255"/>
      <c r="BA2264" s="255"/>
      <c r="BB2264" s="255"/>
      <c r="BC2264" s="255"/>
      <c r="BD2264" s="255"/>
      <c r="BE2264" s="255"/>
      <c r="BF2264" s="255"/>
      <c r="BG2264" s="255"/>
      <c r="BH2264" s="255"/>
      <c r="BI2264" s="255"/>
      <c r="BJ2264" s="255"/>
      <c r="BK2264" s="255"/>
      <c r="BL2264" s="255"/>
      <c r="BM2264" s="255"/>
      <c r="BN2264" s="255"/>
      <c r="BO2264" s="255"/>
      <c r="BP2264" s="255"/>
      <c r="BQ2264" s="255"/>
      <c r="BR2264" s="255"/>
      <c r="BS2264" s="255"/>
      <c r="BT2264" s="255"/>
      <c r="BU2264" s="255"/>
      <c r="BV2264" s="255"/>
      <c r="BW2264" s="255"/>
      <c r="BX2264" s="255"/>
      <c r="BY2264" s="255"/>
      <c r="BZ2264" s="255"/>
      <c r="CA2264" s="255"/>
      <c r="CB2264" s="255"/>
      <c r="CC2264" s="255"/>
      <c r="CD2264" s="255"/>
      <c r="CE2264" s="255"/>
      <c r="CF2264" s="255"/>
      <c r="CG2264" s="255"/>
      <c r="CH2264" s="255"/>
      <c r="CI2264" s="255"/>
      <c r="CJ2264" s="255"/>
      <c r="CK2264" s="255"/>
      <c r="CL2264" s="255"/>
      <c r="CM2264" s="255"/>
      <c r="CN2264" s="255"/>
      <c r="CO2264" s="255"/>
      <c r="CP2264" s="255"/>
      <c r="CQ2264" s="255"/>
      <c r="CR2264" s="255"/>
      <c r="CS2264" s="255"/>
      <c r="CT2264" s="255"/>
      <c r="CU2264" s="255"/>
      <c r="CV2264" s="255"/>
      <c r="CW2264" s="255"/>
      <c r="CX2264" s="255"/>
      <c r="CY2264" s="255"/>
      <c r="CZ2264" s="255"/>
      <c r="DA2264" s="255"/>
      <c r="DB2264" s="255"/>
      <c r="DC2264" s="255"/>
      <c r="DD2264" s="255"/>
      <c r="DE2264" s="255"/>
      <c r="DF2264" s="255"/>
      <c r="DG2264" s="255"/>
      <c r="DH2264" s="255"/>
      <c r="DI2264" s="255"/>
      <c r="DJ2264" s="255"/>
      <c r="DK2264" s="255"/>
      <c r="DL2264" s="255"/>
      <c r="DM2264" s="255"/>
      <c r="DN2264" s="255"/>
      <c r="DO2264" s="255"/>
      <c r="DP2264" s="255"/>
      <c r="DQ2264" s="255"/>
      <c r="DR2264" s="255"/>
      <c r="DS2264" s="255"/>
      <c r="DT2264" s="255"/>
      <c r="DU2264" s="255"/>
      <c r="DV2264" s="255"/>
      <c r="DW2264" s="255"/>
      <c r="DX2264" s="255"/>
      <c r="DY2264" s="255"/>
      <c r="DZ2264" s="255"/>
      <c r="EA2264" s="255"/>
      <c r="EB2264" s="255"/>
      <c r="EC2264" s="255"/>
      <c r="ED2264" s="255"/>
      <c r="EE2264" s="255"/>
      <c r="EF2264" s="255"/>
      <c r="EG2264" s="255"/>
      <c r="EH2264" s="255"/>
      <c r="EI2264" s="255"/>
      <c r="EJ2264" s="255"/>
      <c r="EK2264" s="255"/>
      <c r="EL2264" s="255"/>
      <c r="EM2264" s="255"/>
      <c r="EN2264" s="255"/>
      <c r="EO2264" s="255"/>
      <c r="EP2264" s="255"/>
      <c r="EQ2264" s="255"/>
      <c r="ER2264" s="255"/>
      <c r="ES2264" s="255"/>
      <c r="ET2264" s="255"/>
      <c r="EU2264" s="255"/>
      <c r="EV2264" s="255"/>
      <c r="EW2264" s="255"/>
      <c r="EX2264" s="255"/>
      <c r="EY2264" s="255"/>
      <c r="EZ2264" s="255"/>
      <c r="FA2264" s="255"/>
      <c r="FB2264" s="255"/>
      <c r="FC2264" s="255"/>
      <c r="FD2264" s="255"/>
      <c r="FE2264" s="255"/>
      <c r="FF2264" s="255"/>
      <c r="FG2264" s="255"/>
      <c r="FH2264" s="255"/>
      <c r="FI2264" s="255"/>
      <c r="FJ2264" s="255"/>
      <c r="FK2264" s="255"/>
      <c r="FL2264" s="255"/>
      <c r="FM2264" s="255"/>
      <c r="FN2264" s="255"/>
      <c r="FO2264" s="255"/>
      <c r="FP2264" s="255"/>
      <c r="FQ2264" s="255"/>
      <c r="FR2264" s="255"/>
      <c r="FS2264" s="255"/>
      <c r="FT2264" s="255"/>
      <c r="FU2264" s="255"/>
      <c r="FV2264" s="255"/>
      <c r="FW2264" s="255"/>
      <c r="FX2264" s="255"/>
      <c r="FY2264" s="255"/>
      <c r="FZ2264" s="255"/>
      <c r="GA2264" s="255"/>
      <c r="GB2264" s="255"/>
      <c r="GC2264" s="255"/>
      <c r="GD2264" s="255"/>
      <c r="GE2264" s="255"/>
      <c r="GF2264" s="255"/>
      <c r="GG2264" s="255"/>
      <c r="GH2264" s="255"/>
      <c r="GI2264" s="255"/>
      <c r="GJ2264" s="255"/>
      <c r="GK2264" s="255"/>
      <c r="GL2264" s="255"/>
      <c r="GM2264" s="255"/>
      <c r="GN2264" s="255"/>
      <c r="GO2264" s="255"/>
      <c r="GP2264" s="255"/>
      <c r="GQ2264" s="255"/>
      <c r="GR2264" s="255"/>
      <c r="GS2264" s="255"/>
      <c r="GT2264" s="255"/>
      <c r="GU2264" s="255"/>
      <c r="GV2264" s="255"/>
      <c r="GW2264" s="255"/>
      <c r="GX2264" s="255"/>
      <c r="GY2264" s="255"/>
      <c r="GZ2264" s="255"/>
      <c r="HA2264" s="255"/>
      <c r="HB2264" s="255"/>
      <c r="HC2264" s="255"/>
      <c r="HD2264" s="255"/>
      <c r="HE2264" s="255"/>
      <c r="HF2264" s="255"/>
      <c r="HG2264" s="255"/>
      <c r="HH2264" s="255"/>
      <c r="HI2264" s="255"/>
      <c r="HJ2264" s="255"/>
      <c r="HK2264" s="255"/>
      <c r="HL2264" s="255"/>
      <c r="HM2264" s="255"/>
      <c r="HN2264" s="255"/>
      <c r="HO2264" s="255"/>
      <c r="HP2264" s="255"/>
      <c r="HQ2264" s="255"/>
      <c r="HR2264" s="255"/>
      <c r="HS2264" s="255"/>
      <c r="HT2264" s="255"/>
      <c r="HU2264" s="255"/>
      <c r="HV2264" s="255"/>
      <c r="HW2264" s="255"/>
      <c r="HX2264" s="255"/>
      <c r="HY2264" s="255"/>
      <c r="HZ2264" s="255"/>
      <c r="IA2264" s="255"/>
      <c r="IB2264" s="255"/>
      <c r="IC2264" s="255"/>
      <c r="ID2264" s="255"/>
      <c r="IE2264" s="255"/>
      <c r="IF2264" s="255"/>
      <c r="IG2264" s="255"/>
      <c r="IH2264" s="255"/>
      <c r="II2264" s="255"/>
      <c r="IJ2264" s="255"/>
      <c r="IK2264" s="255"/>
      <c r="IL2264" s="255"/>
      <c r="IM2264" s="255"/>
      <c r="IN2264" s="255"/>
      <c r="IO2264" s="255"/>
      <c r="IP2264" s="255"/>
      <c r="IQ2264" s="255"/>
      <c r="IR2264" s="255"/>
      <c r="IS2264" s="255"/>
      <c r="IT2264" s="255"/>
      <c r="IU2264" s="255"/>
      <c r="IV2264" s="255"/>
    </row>
    <row r="2265" spans="1:256" ht="13">
      <c r="A2265" s="16">
        <v>41646.370925925927</v>
      </c>
      <c r="B2265" s="300">
        <v>3</v>
      </c>
      <c r="C2265" s="5">
        <v>0.86499999999999999</v>
      </c>
      <c r="D2265" s="5">
        <v>0.87</v>
      </c>
      <c r="E2265" s="5">
        <v>0.84</v>
      </c>
      <c r="F2265" s="5">
        <v>0.84499999999999997</v>
      </c>
      <c r="G2265" s="6">
        <v>87797</v>
      </c>
      <c r="H2265" s="113">
        <f t="shared" ref="H2265:H2270" si="4449">F2265</f>
        <v>0.84499999999999997</v>
      </c>
      <c r="I2265" s="19">
        <f t="shared" si="4421"/>
        <v>-2.3121387283237014E-2</v>
      </c>
      <c r="J2265" s="8">
        <f t="shared" si="4424"/>
        <v>0.9055267053380337</v>
      </c>
      <c r="K2265" s="8">
        <f t="shared" si="4425"/>
        <v>0.72997329466196625</v>
      </c>
      <c r="L2265" s="8">
        <f t="shared" si="4426"/>
        <v>0.81774999999999998</v>
      </c>
      <c r="M2265" s="19">
        <f t="shared" si="4427"/>
        <v>0.24049292208335124</v>
      </c>
      <c r="N2265" s="19">
        <f t="shared" si="4416"/>
        <v>4.6642362157468514E-3</v>
      </c>
      <c r="O2265" s="19">
        <f t="shared" si="4417"/>
        <v>3.16223531903878E-3</v>
      </c>
      <c r="P2265" s="19">
        <f t="shared" si="4422"/>
        <v>2.2593371398982216E-3</v>
      </c>
      <c r="Q2265" s="303">
        <v>239</v>
      </c>
      <c r="R2265" s="306">
        <v>75126.014999999999</v>
      </c>
      <c r="S2265" s="66">
        <f t="shared" si="4428"/>
        <v>314.33479079497909</v>
      </c>
      <c r="T2265" t="str">
        <f t="shared" ref="T2265:W2266" si="4450">IF(C2265&gt;$J2265,"BrokeBandUpper", IF(C2265&lt;$K2265,"BrokeBandLower", ""))</f>
        <v/>
      </c>
      <c r="U2265" t="str">
        <f t="shared" si="4450"/>
        <v/>
      </c>
      <c r="V2265" t="str">
        <f t="shared" si="4450"/>
        <v/>
      </c>
      <c r="W2265" t="str">
        <f t="shared" si="4450"/>
        <v/>
      </c>
      <c r="X2265" s="63"/>
      <c r="Y2265" s="310">
        <f t="shared" si="4430"/>
        <v>9.1648351648351608E-3</v>
      </c>
      <c r="Z2265" s="311">
        <f t="shared" si="4431"/>
        <v>0.84438604040151932</v>
      </c>
      <c r="AA2265" s="311">
        <f t="shared" si="4432"/>
        <v>0.84151053363338202</v>
      </c>
      <c r="AB2265" s="312">
        <f t="shared" si="3009"/>
        <v>2264</v>
      </c>
      <c r="AC2265" s="313">
        <f t="shared" si="4433"/>
        <v>9.3589672245401115E-3</v>
      </c>
      <c r="AD2265" s="284">
        <f t="shared" ref="AD2265:AD2270" si="4451">Z2265-AA2265</f>
        <v>2.8755067681373037E-3</v>
      </c>
      <c r="AE2265" s="314">
        <f t="shared" si="4434"/>
        <v>-6.4834604564028078E-3</v>
      </c>
      <c r="AF2265" s="315">
        <f t="shared" si="4435"/>
        <v>3.4170775685026253E-3</v>
      </c>
      <c r="AG2265" s="315">
        <f t="shared" si="4423"/>
        <v>-0.21126564219406288</v>
      </c>
      <c r="AH2265" s="316">
        <f t="shared" si="4436"/>
        <v>1.779816994685028E-3</v>
      </c>
      <c r="AI2265" s="317">
        <f t="shared" si="4437"/>
        <v>2254.9399884983113</v>
      </c>
      <c r="AJ2265" s="318">
        <f t="shared" ref="AJ2265:AJ2270" si="4452">F2265-F2264</f>
        <v>-2.0000000000000018E-2</v>
      </c>
      <c r="AK2265" s="318">
        <f t="shared" si="4418"/>
        <v>0</v>
      </c>
      <c r="AL2265" s="318">
        <f t="shared" si="4438"/>
        <v>-2.0000000000000018E-2</v>
      </c>
      <c r="AM2265" s="319">
        <f t="shared" si="4419"/>
        <v>1.0357142857142858E-2</v>
      </c>
      <c r="AN2265" s="319">
        <f t="shared" si="4439"/>
        <v>-4.6428571428571474E-3</v>
      </c>
      <c r="AO2265" s="311">
        <f t="shared" si="4440"/>
        <v>2.2307692307692286</v>
      </c>
      <c r="AP2265" s="285">
        <f t="shared" si="4441"/>
        <v>69.047619047619023</v>
      </c>
      <c r="AQ2265" s="285"/>
      <c r="AR2265" s="285">
        <f t="shared" si="4442"/>
        <v>-0.66666666666666663</v>
      </c>
      <c r="AS2265" s="286">
        <f t="shared" si="4443"/>
        <v>-58531.333333333328</v>
      </c>
      <c r="AT2265" s="103">
        <f t="shared" si="4444"/>
        <v>-0.16125739261140665</v>
      </c>
      <c r="AU2265" s="318">
        <f t="shared" si="4445"/>
        <v>0.84499999999999997</v>
      </c>
      <c r="AV2265" s="315">
        <f t="shared" si="4446"/>
        <v>-0.77910871930759706</v>
      </c>
      <c r="AW2265" s="320">
        <f t="shared" si="4447"/>
        <v>3.5714285714285747E-2</v>
      </c>
      <c r="AX2265" s="321">
        <f t="shared" ref="AX2265:AX2270" si="4453">SLOPE(M2252:M2265,AB2252:AB2265)</f>
        <v>-2.4258047205391797E-3</v>
      </c>
      <c r="AY2265" s="315">
        <f t="shared" si="4448"/>
        <v>0.15574461148098195</v>
      </c>
      <c r="AZ2265" s="255"/>
      <c r="BA2265" s="255"/>
      <c r="BB2265" s="255"/>
      <c r="BC2265" s="255"/>
      <c r="BD2265" s="255"/>
      <c r="BE2265" s="255"/>
      <c r="BF2265" s="255"/>
      <c r="BG2265" s="255"/>
      <c r="BH2265" s="255"/>
      <c r="BI2265" s="255"/>
      <c r="BJ2265" s="255"/>
      <c r="BK2265" s="255"/>
      <c r="BL2265" s="255"/>
      <c r="BM2265" s="255"/>
      <c r="BN2265" s="255"/>
      <c r="BO2265" s="255"/>
      <c r="BP2265" s="255"/>
      <c r="BQ2265" s="255"/>
      <c r="BR2265" s="255"/>
      <c r="BS2265" s="255"/>
      <c r="BT2265" s="255"/>
      <c r="BU2265" s="255"/>
      <c r="BV2265" s="255"/>
      <c r="BW2265" s="255"/>
      <c r="BX2265" s="255"/>
      <c r="BY2265" s="255"/>
      <c r="BZ2265" s="255"/>
      <c r="CA2265" s="255"/>
      <c r="CB2265" s="255"/>
      <c r="CC2265" s="255"/>
      <c r="CD2265" s="255"/>
      <c r="CE2265" s="255"/>
      <c r="CF2265" s="255"/>
      <c r="CG2265" s="255"/>
      <c r="CH2265" s="255"/>
      <c r="CI2265" s="255"/>
      <c r="CJ2265" s="255"/>
      <c r="CK2265" s="255"/>
      <c r="CL2265" s="255"/>
      <c r="CM2265" s="255"/>
      <c r="CN2265" s="255"/>
      <c r="CO2265" s="255"/>
      <c r="CP2265" s="255"/>
      <c r="CQ2265" s="255"/>
      <c r="CR2265" s="255"/>
      <c r="CS2265" s="255"/>
      <c r="CT2265" s="255"/>
      <c r="CU2265" s="255"/>
      <c r="CV2265" s="255"/>
      <c r="CW2265" s="255"/>
      <c r="CX2265" s="255"/>
      <c r="CY2265" s="255"/>
      <c r="CZ2265" s="255"/>
      <c r="DA2265" s="255"/>
      <c r="DB2265" s="255"/>
      <c r="DC2265" s="255"/>
      <c r="DD2265" s="255"/>
      <c r="DE2265" s="255"/>
      <c r="DF2265" s="255"/>
      <c r="DG2265" s="255"/>
      <c r="DH2265" s="255"/>
      <c r="DI2265" s="255"/>
      <c r="DJ2265" s="255"/>
      <c r="DK2265" s="255"/>
      <c r="DL2265" s="255"/>
      <c r="DM2265" s="255"/>
      <c r="DN2265" s="255"/>
      <c r="DO2265" s="255"/>
      <c r="DP2265" s="255"/>
      <c r="DQ2265" s="255"/>
      <c r="DR2265" s="255"/>
      <c r="DS2265" s="255"/>
      <c r="DT2265" s="255"/>
      <c r="DU2265" s="255"/>
      <c r="DV2265" s="255"/>
      <c r="DW2265" s="255"/>
      <c r="DX2265" s="255"/>
      <c r="DY2265" s="255"/>
      <c r="DZ2265" s="255"/>
      <c r="EA2265" s="255"/>
      <c r="EB2265" s="255"/>
      <c r="EC2265" s="255"/>
      <c r="ED2265" s="255"/>
      <c r="EE2265" s="255"/>
      <c r="EF2265" s="255"/>
      <c r="EG2265" s="255"/>
      <c r="EH2265" s="255"/>
      <c r="EI2265" s="255"/>
      <c r="EJ2265" s="255"/>
      <c r="EK2265" s="255"/>
      <c r="EL2265" s="255"/>
      <c r="EM2265" s="255"/>
      <c r="EN2265" s="255"/>
      <c r="EO2265" s="255"/>
      <c r="EP2265" s="255"/>
      <c r="EQ2265" s="255"/>
      <c r="ER2265" s="255"/>
      <c r="ES2265" s="255"/>
      <c r="ET2265" s="255"/>
      <c r="EU2265" s="255"/>
      <c r="EV2265" s="255"/>
      <c r="EW2265" s="255"/>
      <c r="EX2265" s="255"/>
      <c r="EY2265" s="255"/>
      <c r="EZ2265" s="255"/>
      <c r="FA2265" s="255"/>
      <c r="FB2265" s="255"/>
      <c r="FC2265" s="255"/>
      <c r="FD2265" s="255"/>
      <c r="FE2265" s="255"/>
      <c r="FF2265" s="255"/>
      <c r="FG2265" s="255"/>
      <c r="FH2265" s="255"/>
      <c r="FI2265" s="255"/>
      <c r="FJ2265" s="255"/>
      <c r="FK2265" s="255"/>
      <c r="FL2265" s="255"/>
      <c r="FM2265" s="255"/>
      <c r="FN2265" s="255"/>
      <c r="FO2265" s="255"/>
      <c r="FP2265" s="255"/>
      <c r="FQ2265" s="255"/>
      <c r="FR2265" s="255"/>
      <c r="FS2265" s="255"/>
      <c r="FT2265" s="255"/>
      <c r="FU2265" s="255"/>
      <c r="FV2265" s="255"/>
      <c r="FW2265" s="255"/>
      <c r="FX2265" s="255"/>
      <c r="FY2265" s="255"/>
      <c r="FZ2265" s="255"/>
      <c r="GA2265" s="255"/>
      <c r="GB2265" s="255"/>
      <c r="GC2265" s="255"/>
      <c r="GD2265" s="255"/>
      <c r="GE2265" s="255"/>
      <c r="GF2265" s="255"/>
      <c r="GG2265" s="255"/>
      <c r="GH2265" s="255"/>
      <c r="GI2265" s="255"/>
      <c r="GJ2265" s="255"/>
      <c r="GK2265" s="255"/>
      <c r="GL2265" s="255"/>
      <c r="GM2265" s="255"/>
      <c r="GN2265" s="255"/>
      <c r="GO2265" s="255"/>
      <c r="GP2265" s="255"/>
      <c r="GQ2265" s="255"/>
      <c r="GR2265" s="255"/>
      <c r="GS2265" s="255"/>
      <c r="GT2265" s="255"/>
      <c r="GU2265" s="255"/>
      <c r="GV2265" s="255"/>
      <c r="GW2265" s="255"/>
      <c r="GX2265" s="255"/>
      <c r="GY2265" s="255"/>
      <c r="GZ2265" s="255"/>
      <c r="HA2265" s="255"/>
      <c r="HB2265" s="255"/>
      <c r="HC2265" s="255"/>
      <c r="HD2265" s="255"/>
      <c r="HE2265" s="255"/>
      <c r="HF2265" s="255"/>
      <c r="HG2265" s="255"/>
      <c r="HH2265" s="255"/>
      <c r="HI2265" s="255"/>
      <c r="HJ2265" s="255"/>
      <c r="HK2265" s="255"/>
      <c r="HL2265" s="255"/>
      <c r="HM2265" s="255"/>
      <c r="HN2265" s="255"/>
      <c r="HO2265" s="255"/>
      <c r="HP2265" s="255"/>
      <c r="HQ2265" s="255"/>
      <c r="HR2265" s="255"/>
      <c r="HS2265" s="255"/>
      <c r="HT2265" s="255"/>
      <c r="HU2265" s="255"/>
      <c r="HV2265" s="255"/>
      <c r="HW2265" s="255"/>
      <c r="HX2265" s="255"/>
      <c r="HY2265" s="255"/>
      <c r="HZ2265" s="255"/>
      <c r="IA2265" s="255"/>
      <c r="IB2265" s="255"/>
      <c r="IC2265" s="255"/>
      <c r="ID2265" s="255"/>
      <c r="IE2265" s="255"/>
      <c r="IF2265" s="255"/>
      <c r="IG2265" s="255"/>
      <c r="IH2265" s="255"/>
      <c r="II2265" s="255"/>
      <c r="IJ2265" s="255"/>
      <c r="IK2265" s="255"/>
      <c r="IL2265" s="255"/>
      <c r="IM2265" s="255"/>
      <c r="IN2265" s="255"/>
      <c r="IO2265" s="255"/>
      <c r="IP2265" s="255"/>
      <c r="IQ2265" s="255"/>
      <c r="IR2265" s="255"/>
      <c r="IS2265" s="255"/>
      <c r="IT2265" s="255"/>
      <c r="IU2265" s="255"/>
      <c r="IV2265" s="255"/>
    </row>
    <row r="2266" spans="1:256">
      <c r="A2266" s="16">
        <v>41647.324247685188</v>
      </c>
      <c r="B2266" s="300">
        <v>4</v>
      </c>
      <c r="C2266" s="5">
        <v>0.85</v>
      </c>
      <c r="D2266" s="5">
        <v>0.86</v>
      </c>
      <c r="E2266" s="5">
        <v>0.85</v>
      </c>
      <c r="F2266" s="5">
        <v>0.85499999999999998</v>
      </c>
      <c r="G2266" s="6">
        <v>228099</v>
      </c>
      <c r="H2266" s="113">
        <f t="shared" si="4449"/>
        <v>0.85499999999999998</v>
      </c>
      <c r="I2266" s="19">
        <f t="shared" si="4421"/>
        <v>1.1834319526627229E-2</v>
      </c>
      <c r="J2266" s="8">
        <f t="shared" si="4424"/>
        <v>0.90814033879226641</v>
      </c>
      <c r="K2266" s="8">
        <f t="shared" si="4425"/>
        <v>0.72985966120773393</v>
      </c>
      <c r="L2266" s="8">
        <f t="shared" si="4426"/>
        <v>0.81900000000000017</v>
      </c>
      <c r="M2266" s="19">
        <f t="shared" si="4427"/>
        <v>0.24426706538284751</v>
      </c>
      <c r="N2266" s="19">
        <f t="shared" si="4416"/>
        <v>1.5693365388059974E-2</v>
      </c>
      <c r="O2266" s="19">
        <f t="shared" si="4417"/>
        <v>2.8863129478407155E-3</v>
      </c>
      <c r="P2266" s="19">
        <f t="shared" si="4422"/>
        <v>-1.5566796081895206E-4</v>
      </c>
      <c r="Q2266" s="303">
        <v>112</v>
      </c>
      <c r="R2266" s="306">
        <v>194954.8</v>
      </c>
      <c r="S2266" s="66">
        <f t="shared" si="4428"/>
        <v>1740.667857142857</v>
      </c>
      <c r="T2266" t="str">
        <f t="shared" si="4450"/>
        <v/>
      </c>
      <c r="U2266" t="str">
        <f t="shared" si="4450"/>
        <v/>
      </c>
      <c r="V2266" t="str">
        <f t="shared" si="4450"/>
        <v/>
      </c>
      <c r="W2266" t="str">
        <f t="shared" si="4450"/>
        <v/>
      </c>
      <c r="X2266" s="63"/>
      <c r="Y2266" s="219">
        <f t="shared" si="4430"/>
        <v>7.6593406593406565E-3</v>
      </c>
      <c r="Z2266" s="78">
        <f t="shared" si="4431"/>
        <v>0.84602059017968534</v>
      </c>
      <c r="AA2266" s="78">
        <f t="shared" si="4432"/>
        <v>0.84250875414451176</v>
      </c>
      <c r="AB2266" s="74">
        <f t="shared" si="3009"/>
        <v>2265</v>
      </c>
      <c r="AC2266" s="80">
        <f t="shared" si="4433"/>
        <v>7.9962371932611083E-3</v>
      </c>
      <c r="AD2266" s="79">
        <f t="shared" si="4451"/>
        <v>3.5118360351735767E-3</v>
      </c>
      <c r="AE2266" s="81">
        <f t="shared" si="4434"/>
        <v>-4.4844011580875308E-3</v>
      </c>
      <c r="AF2266" s="19">
        <f t="shared" si="4435"/>
        <v>4.168308065522138E-3</v>
      </c>
      <c r="AG2266" s="93">
        <f t="shared" si="4423"/>
        <v>-0.14560688146292403</v>
      </c>
      <c r="AH2266" s="91">
        <f t="shared" si="4436"/>
        <v>1.3894586200146732E-3</v>
      </c>
      <c r="AI2266" s="96">
        <f t="shared" si="4437"/>
        <v>2255.5035855372212</v>
      </c>
      <c r="AJ2266" s="5">
        <f t="shared" si="4452"/>
        <v>1.0000000000000009E-2</v>
      </c>
      <c r="AK2266" s="5">
        <f t="shared" si="4418"/>
        <v>1.0000000000000009E-2</v>
      </c>
      <c r="AL2266" s="5">
        <f t="shared" si="4438"/>
        <v>0</v>
      </c>
      <c r="AM2266" s="95">
        <f t="shared" ref="AM2266:AM2271" si="4454">(AVERAGE(AK2253:AK2266))</f>
        <v>1.1071428571428574E-2</v>
      </c>
      <c r="AN2266" s="95">
        <f t="shared" si="4439"/>
        <v>-4.2857142857142894E-3</v>
      </c>
      <c r="AO2266" s="78">
        <f t="shared" si="4440"/>
        <v>2.5833333333333317</v>
      </c>
      <c r="AP2266" s="296">
        <f t="shared" si="4441"/>
        <v>72.093023255813932</v>
      </c>
      <c r="AQ2266" s="8"/>
      <c r="AR2266" s="8">
        <f t="shared" si="4442"/>
        <v>0</v>
      </c>
      <c r="AS2266" s="114">
        <f t="shared" si="4443"/>
        <v>0</v>
      </c>
      <c r="AT2266" s="103">
        <f t="shared" si="4444"/>
        <v>-0.21931540016246925</v>
      </c>
      <c r="AU2266" s="5">
        <f t="shared" si="4445"/>
        <v>0.85499999999999998</v>
      </c>
      <c r="AV2266" s="93">
        <f t="shared" si="4446"/>
        <v>0</v>
      </c>
      <c r="AW2266" s="210">
        <f t="shared" si="4447"/>
        <v>1.1764705882352951E-2</v>
      </c>
      <c r="AX2266" s="276">
        <f t="shared" si="4453"/>
        <v>-1.5039787904416477E-3</v>
      </c>
      <c r="AY2266" s="19">
        <f t="shared" si="4448"/>
        <v>0.3800083008712421</v>
      </c>
      <c r="AZ2266" s="255"/>
      <c r="BA2266" s="255"/>
      <c r="BB2266" s="255"/>
      <c r="BC2266" s="255"/>
      <c r="BD2266" s="255"/>
      <c r="BE2266" s="255"/>
      <c r="BF2266" s="255"/>
      <c r="BG2266" s="255"/>
      <c r="BH2266" s="255"/>
      <c r="BI2266" s="255"/>
      <c r="BJ2266" s="255"/>
      <c r="BK2266" s="255"/>
      <c r="BL2266" s="255"/>
      <c r="BM2266" s="255"/>
      <c r="BN2266" s="255"/>
      <c r="BO2266" s="255"/>
      <c r="BP2266" s="255"/>
      <c r="BQ2266" s="255"/>
      <c r="BR2266" s="255"/>
      <c r="BS2266" s="255"/>
      <c r="BT2266" s="255"/>
      <c r="BU2266" s="255"/>
      <c r="BV2266" s="255"/>
      <c r="BW2266" s="255"/>
      <c r="BX2266" s="255"/>
      <c r="BY2266" s="255"/>
      <c r="BZ2266" s="255"/>
      <c r="CA2266" s="255"/>
      <c r="CB2266" s="255"/>
      <c r="CC2266" s="255"/>
      <c r="CD2266" s="255"/>
      <c r="CE2266" s="255"/>
      <c r="CF2266" s="255"/>
      <c r="CG2266" s="255"/>
      <c r="CH2266" s="255"/>
      <c r="CI2266" s="255"/>
      <c r="CJ2266" s="255"/>
      <c r="CK2266" s="255"/>
      <c r="CL2266" s="255"/>
      <c r="CM2266" s="255"/>
      <c r="CN2266" s="255"/>
      <c r="CO2266" s="255"/>
      <c r="CP2266" s="255"/>
      <c r="CQ2266" s="255"/>
      <c r="CR2266" s="255"/>
      <c r="CS2266" s="255"/>
      <c r="CT2266" s="255"/>
      <c r="CU2266" s="255"/>
      <c r="CV2266" s="255"/>
      <c r="CW2266" s="255"/>
      <c r="CX2266" s="255"/>
      <c r="CY2266" s="255"/>
      <c r="CZ2266" s="255"/>
      <c r="DA2266" s="255"/>
      <c r="DB2266" s="255"/>
      <c r="DC2266" s="255"/>
      <c r="DD2266" s="255"/>
      <c r="DE2266" s="255"/>
      <c r="DF2266" s="255"/>
      <c r="DG2266" s="255"/>
      <c r="DH2266" s="255"/>
      <c r="DI2266" s="255"/>
      <c r="DJ2266" s="255"/>
      <c r="DK2266" s="255"/>
      <c r="DL2266" s="255"/>
      <c r="DM2266" s="255"/>
      <c r="DN2266" s="255"/>
      <c r="DO2266" s="255"/>
      <c r="DP2266" s="255"/>
      <c r="DQ2266" s="255"/>
      <c r="DR2266" s="255"/>
      <c r="DS2266" s="255"/>
      <c r="DT2266" s="255"/>
      <c r="DU2266" s="255"/>
      <c r="DV2266" s="255"/>
      <c r="DW2266" s="255"/>
      <c r="DX2266" s="255"/>
      <c r="DY2266" s="255"/>
      <c r="DZ2266" s="255"/>
      <c r="EA2266" s="255"/>
      <c r="EB2266" s="255"/>
      <c r="EC2266" s="255"/>
      <c r="ED2266" s="255"/>
      <c r="EE2266" s="255"/>
      <c r="EF2266" s="255"/>
      <c r="EG2266" s="255"/>
      <c r="EH2266" s="255"/>
      <c r="EI2266" s="255"/>
      <c r="EJ2266" s="255"/>
      <c r="EK2266" s="255"/>
      <c r="EL2266" s="255"/>
      <c r="EM2266" s="255"/>
      <c r="EN2266" s="255"/>
      <c r="EO2266" s="255"/>
      <c r="EP2266" s="255"/>
      <c r="EQ2266" s="255"/>
      <c r="ER2266" s="255"/>
      <c r="ES2266" s="255"/>
      <c r="ET2266" s="255"/>
      <c r="EU2266" s="255"/>
      <c r="EV2266" s="255"/>
      <c r="EW2266" s="255"/>
      <c r="EX2266" s="255"/>
      <c r="EY2266" s="255"/>
      <c r="EZ2266" s="255"/>
      <c r="FA2266" s="255"/>
      <c r="FB2266" s="255"/>
      <c r="FC2266" s="255"/>
      <c r="FD2266" s="255"/>
      <c r="FE2266" s="255"/>
      <c r="FF2266" s="255"/>
      <c r="FG2266" s="255"/>
      <c r="FH2266" s="255"/>
      <c r="FI2266" s="255"/>
      <c r="FJ2266" s="255"/>
      <c r="FK2266" s="255"/>
      <c r="FL2266" s="255"/>
      <c r="FM2266" s="255"/>
      <c r="FN2266" s="255"/>
      <c r="FO2266" s="255"/>
      <c r="FP2266" s="255"/>
      <c r="FQ2266" s="255"/>
      <c r="FR2266" s="255"/>
      <c r="FS2266" s="255"/>
      <c r="FT2266" s="255"/>
      <c r="FU2266" s="255"/>
      <c r="FV2266" s="255"/>
      <c r="FW2266" s="255"/>
      <c r="FX2266" s="255"/>
      <c r="FY2266" s="255"/>
      <c r="FZ2266" s="255"/>
      <c r="GA2266" s="255"/>
      <c r="GB2266" s="255"/>
      <c r="GC2266" s="255"/>
      <c r="GD2266" s="255"/>
      <c r="GE2266" s="255"/>
      <c r="GF2266" s="255"/>
      <c r="GG2266" s="255"/>
      <c r="GH2266" s="255"/>
      <c r="GI2266" s="255"/>
      <c r="GJ2266" s="255"/>
      <c r="GK2266" s="255"/>
      <c r="GL2266" s="255"/>
      <c r="GM2266" s="255"/>
      <c r="GN2266" s="255"/>
      <c r="GO2266" s="255"/>
      <c r="GP2266" s="255"/>
      <c r="GQ2266" s="255"/>
      <c r="GR2266" s="255"/>
      <c r="GS2266" s="255"/>
      <c r="GT2266" s="255"/>
      <c r="GU2266" s="255"/>
      <c r="GV2266" s="255"/>
      <c r="GW2266" s="255"/>
      <c r="GX2266" s="255"/>
      <c r="GY2266" s="255"/>
      <c r="GZ2266" s="255"/>
      <c r="HA2266" s="255"/>
      <c r="HB2266" s="255"/>
      <c r="HC2266" s="255"/>
      <c r="HD2266" s="255"/>
      <c r="HE2266" s="255"/>
      <c r="HF2266" s="255"/>
      <c r="HG2266" s="255"/>
      <c r="HH2266" s="255"/>
      <c r="HI2266" s="255"/>
      <c r="HJ2266" s="255"/>
      <c r="HK2266" s="255"/>
      <c r="HL2266" s="255"/>
      <c r="HM2266" s="255"/>
      <c r="HN2266" s="255"/>
      <c r="HO2266" s="255"/>
      <c r="HP2266" s="255"/>
      <c r="HQ2266" s="255"/>
      <c r="HR2266" s="255"/>
      <c r="HS2266" s="255"/>
      <c r="HT2266" s="255"/>
      <c r="HU2266" s="255"/>
      <c r="HV2266" s="255"/>
      <c r="HW2266" s="255"/>
      <c r="HX2266" s="255"/>
      <c r="HY2266" s="255"/>
      <c r="HZ2266" s="255"/>
      <c r="IA2266" s="255"/>
      <c r="IB2266" s="255"/>
      <c r="IC2266" s="255"/>
      <c r="ID2266" s="255"/>
      <c r="IE2266" s="255"/>
      <c r="IF2266" s="255"/>
      <c r="IG2266" s="255"/>
      <c r="IH2266" s="255"/>
      <c r="II2266" s="255"/>
      <c r="IJ2266" s="255"/>
      <c r="IK2266" s="255"/>
      <c r="IL2266" s="255"/>
      <c r="IM2266" s="255"/>
      <c r="IN2266" s="255"/>
      <c r="IO2266" s="255"/>
      <c r="IP2266" s="255"/>
      <c r="IQ2266" s="255"/>
      <c r="IR2266" s="255"/>
      <c r="IS2266" s="255"/>
      <c r="IT2266" s="255"/>
      <c r="IU2266" s="255"/>
      <c r="IV2266" s="255"/>
    </row>
    <row r="2267" spans="1:256" ht="13">
      <c r="A2267" s="16">
        <v>41648.382361111115</v>
      </c>
      <c r="B2267" s="300">
        <v>5</v>
      </c>
      <c r="C2267" s="5">
        <v>0.86</v>
      </c>
      <c r="D2267" s="5">
        <v>0.88</v>
      </c>
      <c r="E2267" s="5">
        <v>0.84</v>
      </c>
      <c r="F2267" s="5">
        <v>0.87</v>
      </c>
      <c r="G2267" s="6">
        <v>156434</v>
      </c>
      <c r="H2267" s="113">
        <f t="shared" si="4449"/>
        <v>0.87</v>
      </c>
      <c r="I2267" s="19">
        <f t="shared" si="4421"/>
        <v>1.7543859649122823E-2</v>
      </c>
      <c r="J2267" s="8">
        <f t="shared" si="4424"/>
        <v>0.91279324593890343</v>
      </c>
      <c r="K2267" s="8">
        <f t="shared" si="4425"/>
        <v>0.7292067540610967</v>
      </c>
      <c r="L2267" s="8">
        <f t="shared" si="4426"/>
        <v>0.82100000000000006</v>
      </c>
      <c r="M2267" s="19">
        <f t="shared" si="4427"/>
        <v>0.25176191917501756</v>
      </c>
      <c r="N2267" s="19">
        <f t="shared" ref="N2267:N2273" si="4455">IF(A2268&gt;A2267,(M2267-M2266)/M2266, (M2267-M2268)/M2268)</f>
        <v>3.0683030397172562E-2</v>
      </c>
      <c r="O2267" s="19">
        <f t="shared" ref="O2267:O2273" si="4456">IF(A2268&gt;A2267,(J2267-J2266)/J2266, (J2267-J2268)/J2268)</f>
        <v>5.1235551906271548E-3</v>
      </c>
      <c r="P2267" s="19">
        <f t="shared" si="4422"/>
        <v>-8.9456532719843886E-4</v>
      </c>
      <c r="Q2267" s="303">
        <v>82</v>
      </c>
      <c r="R2267" s="306">
        <v>134890.44</v>
      </c>
      <c r="S2267" s="66">
        <f t="shared" si="4428"/>
        <v>1645.0053658536585</v>
      </c>
      <c r="T2267" t="str">
        <f t="shared" ref="T2267:W2268" si="4457">IF(C2267&gt;$J2267,"BrokeBandUpper", IF(C2267&lt;$K2267,"BrokeBandLower", ""))</f>
        <v/>
      </c>
      <c r="U2267" t="str">
        <f t="shared" si="4457"/>
        <v/>
      </c>
      <c r="V2267" t="str">
        <f t="shared" si="4457"/>
        <v/>
      </c>
      <c r="W2267" t="str">
        <f t="shared" si="4457"/>
        <v/>
      </c>
      <c r="X2267" s="63"/>
      <c r="Y2267" s="310">
        <f t="shared" si="4430"/>
        <v>6.4945054945054915E-3</v>
      </c>
      <c r="Z2267" s="311">
        <f t="shared" si="4431"/>
        <v>0.84971341929201383</v>
      </c>
      <c r="AA2267" s="311">
        <f t="shared" si="4432"/>
        <v>0.84454310633781793</v>
      </c>
      <c r="AB2267" s="312">
        <f t="shared" si="3009"/>
        <v>2266</v>
      </c>
      <c r="AC2267" s="313">
        <f t="shared" si="4433"/>
        <v>7.7237712898267433E-3</v>
      </c>
      <c r="AD2267" s="284">
        <f t="shared" si="4451"/>
        <v>5.1703129541958992E-3</v>
      </c>
      <c r="AE2267" s="314">
        <f t="shared" si="4434"/>
        <v>-2.5534583356308445E-3</v>
      </c>
      <c r="AF2267" s="315">
        <f t="shared" si="4435"/>
        <v>6.1220237491676002E-3</v>
      </c>
      <c r="AG2267" s="315">
        <f t="shared" si="4423"/>
        <v>-3.4074264788441722E-2</v>
      </c>
      <c r="AH2267" s="316">
        <f t="shared" si="4436"/>
        <v>9.7535709991959836E-4</v>
      </c>
      <c r="AI2267" s="317">
        <f t="shared" si="4437"/>
        <v>2256.3225456050309</v>
      </c>
      <c r="AJ2267" s="318">
        <f t="shared" si="4452"/>
        <v>1.5000000000000013E-2</v>
      </c>
      <c r="AK2267" s="318">
        <f t="shared" si="4418"/>
        <v>1.5000000000000013E-2</v>
      </c>
      <c r="AL2267" s="318">
        <f t="shared" si="4438"/>
        <v>0</v>
      </c>
      <c r="AM2267" s="319">
        <f t="shared" si="4454"/>
        <v>1.142857142857143E-2</v>
      </c>
      <c r="AN2267" s="319">
        <f t="shared" si="4439"/>
        <v>-4.2857142857142894E-3</v>
      </c>
      <c r="AO2267" s="311">
        <f t="shared" si="4440"/>
        <v>2.6666666666666647</v>
      </c>
      <c r="AP2267" s="285">
        <f t="shared" si="4441"/>
        <v>72.72727272727272</v>
      </c>
      <c r="AQ2267" s="285"/>
      <c r="AR2267" s="285">
        <f t="shared" si="4442"/>
        <v>0.5</v>
      </c>
      <c r="AS2267" s="286">
        <f t="shared" si="4443"/>
        <v>78217</v>
      </c>
      <c r="AT2267" s="103">
        <f t="shared" si="4444"/>
        <v>-0.21707645436089443</v>
      </c>
      <c r="AU2267" s="318">
        <f t="shared" si="4445"/>
        <v>0.87</v>
      </c>
      <c r="AV2267" s="315">
        <f t="shared" si="4446"/>
        <v>0.57985577035703939</v>
      </c>
      <c r="AW2267" s="320">
        <f t="shared" si="4447"/>
        <v>4.7619047619047665E-2</v>
      </c>
      <c r="AX2267" s="321">
        <f t="shared" si="4453"/>
        <v>-3.5358545261494776E-4</v>
      </c>
      <c r="AY2267" s="315">
        <f t="shared" si="4448"/>
        <v>0.76489997408067412</v>
      </c>
      <c r="AZ2267" s="255"/>
      <c r="BA2267" s="255"/>
      <c r="BB2267" s="255"/>
      <c r="BC2267" s="255"/>
      <c r="BD2267" s="255"/>
      <c r="BE2267" s="255"/>
      <c r="BF2267" s="255"/>
      <c r="BG2267" s="255"/>
      <c r="BH2267" s="255"/>
      <c r="BI2267" s="255"/>
      <c r="BJ2267" s="255"/>
      <c r="BK2267" s="255"/>
      <c r="BL2267" s="255"/>
      <c r="BM2267" s="255"/>
      <c r="BN2267" s="255"/>
      <c r="BO2267" s="255"/>
      <c r="BP2267" s="255"/>
      <c r="BQ2267" s="255"/>
      <c r="BR2267" s="255"/>
      <c r="BS2267" s="255"/>
      <c r="BT2267" s="255"/>
      <c r="BU2267" s="255"/>
      <c r="BV2267" s="255"/>
      <c r="BW2267" s="255"/>
      <c r="BX2267" s="255"/>
      <c r="BY2267" s="255"/>
      <c r="BZ2267" s="255"/>
      <c r="CA2267" s="255"/>
      <c r="CB2267" s="255"/>
      <c r="CC2267" s="255"/>
      <c r="CD2267" s="255"/>
      <c r="CE2267" s="255"/>
      <c r="CF2267" s="255"/>
      <c r="CG2267" s="255"/>
      <c r="CH2267" s="255"/>
      <c r="CI2267" s="255"/>
      <c r="CJ2267" s="255"/>
      <c r="CK2267" s="255"/>
      <c r="CL2267" s="255"/>
      <c r="CM2267" s="255"/>
      <c r="CN2267" s="255"/>
      <c r="CO2267" s="255"/>
      <c r="CP2267" s="255"/>
      <c r="CQ2267" s="255"/>
      <c r="CR2267" s="255"/>
      <c r="CS2267" s="255"/>
      <c r="CT2267" s="255"/>
      <c r="CU2267" s="255"/>
      <c r="CV2267" s="255"/>
      <c r="CW2267" s="255"/>
      <c r="CX2267" s="255"/>
      <c r="CY2267" s="255"/>
      <c r="CZ2267" s="255"/>
      <c r="DA2267" s="255"/>
      <c r="DB2267" s="255"/>
      <c r="DC2267" s="255"/>
      <c r="DD2267" s="255"/>
      <c r="DE2267" s="255"/>
      <c r="DF2267" s="255"/>
      <c r="DG2267" s="255"/>
      <c r="DH2267" s="255"/>
      <c r="DI2267" s="255"/>
      <c r="DJ2267" s="255"/>
      <c r="DK2267" s="255"/>
      <c r="DL2267" s="255"/>
      <c r="DM2267" s="255"/>
      <c r="DN2267" s="255"/>
      <c r="DO2267" s="255"/>
      <c r="DP2267" s="255"/>
      <c r="DQ2267" s="255"/>
      <c r="DR2267" s="255"/>
      <c r="DS2267" s="255"/>
      <c r="DT2267" s="255"/>
      <c r="DU2267" s="255"/>
      <c r="DV2267" s="255"/>
      <c r="DW2267" s="255"/>
      <c r="DX2267" s="255"/>
      <c r="DY2267" s="255"/>
      <c r="DZ2267" s="255"/>
      <c r="EA2267" s="255"/>
      <c r="EB2267" s="255"/>
      <c r="EC2267" s="255"/>
      <c r="ED2267" s="255"/>
      <c r="EE2267" s="255"/>
      <c r="EF2267" s="255"/>
      <c r="EG2267" s="255"/>
      <c r="EH2267" s="255"/>
      <c r="EI2267" s="255"/>
      <c r="EJ2267" s="255"/>
      <c r="EK2267" s="255"/>
      <c r="EL2267" s="255"/>
      <c r="EM2267" s="255"/>
      <c r="EN2267" s="255"/>
      <c r="EO2267" s="255"/>
      <c r="EP2267" s="255"/>
      <c r="EQ2267" s="255"/>
      <c r="ER2267" s="255"/>
      <c r="ES2267" s="255"/>
      <c r="ET2267" s="255"/>
      <c r="EU2267" s="255"/>
      <c r="EV2267" s="255"/>
      <c r="EW2267" s="255"/>
      <c r="EX2267" s="255"/>
      <c r="EY2267" s="255"/>
      <c r="EZ2267" s="255"/>
      <c r="FA2267" s="255"/>
      <c r="FB2267" s="255"/>
      <c r="FC2267" s="255"/>
      <c r="FD2267" s="255"/>
      <c r="FE2267" s="255"/>
      <c r="FF2267" s="255"/>
      <c r="FG2267" s="255"/>
      <c r="FH2267" s="255"/>
      <c r="FI2267" s="255"/>
      <c r="FJ2267" s="255"/>
      <c r="FK2267" s="255"/>
      <c r="FL2267" s="255"/>
      <c r="FM2267" s="255"/>
      <c r="FN2267" s="255"/>
      <c r="FO2267" s="255"/>
      <c r="FP2267" s="255"/>
      <c r="FQ2267" s="255"/>
      <c r="FR2267" s="255"/>
      <c r="FS2267" s="255"/>
      <c r="FT2267" s="255"/>
      <c r="FU2267" s="255"/>
      <c r="FV2267" s="255"/>
      <c r="FW2267" s="255"/>
      <c r="FX2267" s="255"/>
      <c r="FY2267" s="255"/>
      <c r="FZ2267" s="255"/>
      <c r="GA2267" s="255"/>
      <c r="GB2267" s="255"/>
      <c r="GC2267" s="255"/>
      <c r="GD2267" s="255"/>
      <c r="GE2267" s="255"/>
      <c r="GF2267" s="255"/>
      <c r="GG2267" s="255"/>
      <c r="GH2267" s="255"/>
      <c r="GI2267" s="255"/>
      <c r="GJ2267" s="255"/>
      <c r="GK2267" s="255"/>
      <c r="GL2267" s="255"/>
      <c r="GM2267" s="255"/>
      <c r="GN2267" s="255"/>
      <c r="GO2267" s="255"/>
      <c r="GP2267" s="255"/>
      <c r="GQ2267" s="255"/>
      <c r="GR2267" s="255"/>
      <c r="GS2267" s="255"/>
      <c r="GT2267" s="255"/>
      <c r="GU2267" s="255"/>
      <c r="GV2267" s="255"/>
      <c r="GW2267" s="255"/>
      <c r="GX2267" s="255"/>
      <c r="GY2267" s="255"/>
      <c r="GZ2267" s="255"/>
      <c r="HA2267" s="255"/>
      <c r="HB2267" s="255"/>
      <c r="HC2267" s="255"/>
      <c r="HD2267" s="255"/>
      <c r="HE2267" s="255"/>
      <c r="HF2267" s="255"/>
      <c r="HG2267" s="255"/>
      <c r="HH2267" s="255"/>
      <c r="HI2267" s="255"/>
      <c r="HJ2267" s="255"/>
      <c r="HK2267" s="255"/>
      <c r="HL2267" s="255"/>
      <c r="HM2267" s="255"/>
      <c r="HN2267" s="255"/>
      <c r="HO2267" s="255"/>
      <c r="HP2267" s="255"/>
      <c r="HQ2267" s="255"/>
      <c r="HR2267" s="255"/>
      <c r="HS2267" s="255"/>
      <c r="HT2267" s="255"/>
      <c r="HU2267" s="255"/>
      <c r="HV2267" s="255"/>
      <c r="HW2267" s="255"/>
      <c r="HX2267" s="255"/>
      <c r="HY2267" s="255"/>
      <c r="HZ2267" s="255"/>
      <c r="IA2267" s="255"/>
      <c r="IB2267" s="255"/>
      <c r="IC2267" s="255"/>
      <c r="ID2267" s="255"/>
      <c r="IE2267" s="255"/>
      <c r="IF2267" s="255"/>
      <c r="IG2267" s="255"/>
      <c r="IH2267" s="255"/>
      <c r="II2267" s="255"/>
      <c r="IJ2267" s="255"/>
      <c r="IK2267" s="255"/>
      <c r="IL2267" s="255"/>
      <c r="IM2267" s="255"/>
      <c r="IN2267" s="255"/>
      <c r="IO2267" s="255"/>
      <c r="IP2267" s="255"/>
      <c r="IQ2267" s="255"/>
      <c r="IR2267" s="255"/>
      <c r="IS2267" s="255"/>
      <c r="IT2267" s="255"/>
      <c r="IU2267" s="255"/>
      <c r="IV2267" s="255"/>
    </row>
    <row r="2268" spans="1:256">
      <c r="A2268" s="16">
        <v>41649.604409722226</v>
      </c>
      <c r="B2268" s="300">
        <v>6</v>
      </c>
      <c r="C2268" s="5">
        <v>0.86</v>
      </c>
      <c r="D2268" s="5">
        <v>0.86</v>
      </c>
      <c r="E2268" s="5">
        <v>0.83</v>
      </c>
      <c r="F2268" s="5">
        <v>0.83</v>
      </c>
      <c r="G2268" s="6">
        <v>55912</v>
      </c>
      <c r="H2268" s="113">
        <f t="shared" si="4449"/>
        <v>0.83</v>
      </c>
      <c r="I2268" s="19">
        <f t="shared" si="4421"/>
        <v>-4.5977011494252915E-2</v>
      </c>
      <c r="J2268" s="8">
        <f t="shared" si="4424"/>
        <v>0.91382551811546286</v>
      </c>
      <c r="K2268" s="8">
        <f t="shared" si="4425"/>
        <v>0.73167448188453732</v>
      </c>
      <c r="L2268" s="8">
        <f t="shared" si="4426"/>
        <v>0.82275000000000009</v>
      </c>
      <c r="M2268" s="19">
        <f t="shared" si="4427"/>
        <v>0.24895092112788769</v>
      </c>
      <c r="N2268" s="19">
        <f t="shared" si="4455"/>
        <v>-1.1165302744517691E-2</v>
      </c>
      <c r="O2268" s="19">
        <f t="shared" si="4456"/>
        <v>1.1308937496548131E-3</v>
      </c>
      <c r="P2268" s="19">
        <f t="shared" si="4422"/>
        <v>3.3841263944654376E-3</v>
      </c>
      <c r="Q2268" s="303">
        <v>112</v>
      </c>
      <c r="R2268" s="306">
        <v>47265.116999999998</v>
      </c>
      <c r="S2268" s="66">
        <f t="shared" si="4428"/>
        <v>422.00997321428571</v>
      </c>
      <c r="T2268" t="str">
        <f t="shared" si="4457"/>
        <v/>
      </c>
      <c r="U2268" t="str">
        <f t="shared" si="4457"/>
        <v/>
      </c>
      <c r="V2268" t="str">
        <f t="shared" si="4457"/>
        <v/>
      </c>
      <c r="W2268" t="str">
        <f t="shared" si="4457"/>
        <v/>
      </c>
      <c r="X2268" s="63"/>
      <c r="Y2268" s="219">
        <f t="shared" si="4430"/>
        <v>3.7472527472527445E-3</v>
      </c>
      <c r="Z2268" s="78">
        <f t="shared" si="4431"/>
        <v>0.84667755272104372</v>
      </c>
      <c r="AA2268" s="78">
        <f t="shared" si="4432"/>
        <v>0.84346691646881944</v>
      </c>
      <c r="AB2268" s="74">
        <f t="shared" si="3009"/>
        <v>2267</v>
      </c>
      <c r="AC2268" s="80">
        <f t="shared" si="4433"/>
        <v>4.611275670284104E-3</v>
      </c>
      <c r="AD2268" s="79">
        <f t="shared" si="4451"/>
        <v>3.2106362522242859E-3</v>
      </c>
      <c r="AE2268" s="81">
        <f t="shared" si="4434"/>
        <v>-1.4006394180598185E-3</v>
      </c>
      <c r="AF2268" s="19">
        <f t="shared" si="4435"/>
        <v>3.8064756181139135E-3</v>
      </c>
      <c r="AG2268" s="93">
        <f t="shared" si="4423"/>
        <v>-0.40297615021851035</v>
      </c>
      <c r="AH2268" s="91">
        <f t="shared" si="4436"/>
        <v>4.6459208239528444E-4</v>
      </c>
      <c r="AI2268" s="96">
        <f t="shared" si="4437"/>
        <v>2258.2758306554797</v>
      </c>
      <c r="AJ2268" s="5">
        <f t="shared" si="4452"/>
        <v>-4.0000000000000036E-2</v>
      </c>
      <c r="AK2268" s="5">
        <f t="shared" ref="AK2268:AK2275" si="4458">IF(AJ2268&gt;0,AJ2268,0)</f>
        <v>0</v>
      </c>
      <c r="AL2268" s="5">
        <f t="shared" si="4438"/>
        <v>-4.0000000000000036E-2</v>
      </c>
      <c r="AM2268" s="95">
        <f t="shared" si="4454"/>
        <v>1.142857142857143E-2</v>
      </c>
      <c r="AN2268" s="95">
        <f t="shared" si="4439"/>
        <v>-7.1428571428571496E-3</v>
      </c>
      <c r="AO2268" s="78">
        <f t="shared" si="4440"/>
        <v>1.5999999999999988</v>
      </c>
      <c r="AP2268" s="296">
        <f t="shared" si="4441"/>
        <v>61.538461538461519</v>
      </c>
      <c r="AQ2268" s="8"/>
      <c r="AR2268" s="8">
        <f t="shared" si="4442"/>
        <v>-1</v>
      </c>
      <c r="AS2268" s="114">
        <f t="shared" si="4443"/>
        <v>-55912</v>
      </c>
      <c r="AT2268" s="103">
        <f t="shared" si="4444"/>
        <v>-0.13143898007768448</v>
      </c>
      <c r="AU2268" s="5">
        <f t="shared" si="4445"/>
        <v>0.83</v>
      </c>
      <c r="AV2268" s="93">
        <f t="shared" si="4446"/>
        <v>-1.182944284259362</v>
      </c>
      <c r="AW2268" s="210">
        <f t="shared" si="4447"/>
        <v>3.6144578313253045E-2</v>
      </c>
      <c r="AX2268" s="276">
        <f t="shared" si="4453"/>
        <v>9.5776250572590801E-4</v>
      </c>
      <c r="AY2268" s="19">
        <f t="shared" si="4448"/>
        <v>3.7087158101181981</v>
      </c>
      <c r="AZ2268" s="255"/>
      <c r="BA2268" s="255"/>
      <c r="BB2268" s="255"/>
      <c r="BC2268" s="255"/>
      <c r="BD2268" s="255"/>
      <c r="BE2268" s="255"/>
      <c r="BF2268" s="255"/>
      <c r="BG2268" s="255"/>
      <c r="BH2268" s="255"/>
      <c r="BI2268" s="255"/>
      <c r="BJ2268" s="255"/>
      <c r="BK2268" s="255"/>
      <c r="BL2268" s="255"/>
      <c r="BM2268" s="255"/>
      <c r="BN2268" s="255"/>
      <c r="BO2268" s="255"/>
      <c r="BP2268" s="255"/>
      <c r="BQ2268" s="255"/>
      <c r="BR2268" s="255"/>
      <c r="BS2268" s="255"/>
      <c r="BT2268" s="255"/>
      <c r="BU2268" s="255"/>
      <c r="BV2268" s="255"/>
      <c r="BW2268" s="255"/>
      <c r="BX2268" s="255"/>
      <c r="BY2268" s="255"/>
      <c r="BZ2268" s="255"/>
      <c r="CA2268" s="255"/>
      <c r="CB2268" s="255"/>
      <c r="CC2268" s="255"/>
      <c r="CD2268" s="255"/>
      <c r="CE2268" s="255"/>
      <c r="CF2268" s="255"/>
      <c r="CG2268" s="255"/>
      <c r="CH2268" s="255"/>
      <c r="CI2268" s="255"/>
      <c r="CJ2268" s="255"/>
      <c r="CK2268" s="255"/>
      <c r="CL2268" s="255"/>
      <c r="CM2268" s="255"/>
      <c r="CN2268" s="255"/>
      <c r="CO2268" s="255"/>
      <c r="CP2268" s="255"/>
      <c r="CQ2268" s="255"/>
      <c r="CR2268" s="255"/>
      <c r="CS2268" s="255"/>
      <c r="CT2268" s="255"/>
      <c r="CU2268" s="255"/>
      <c r="CV2268" s="255"/>
      <c r="CW2268" s="255"/>
      <c r="CX2268" s="255"/>
      <c r="CY2268" s="255"/>
      <c r="CZ2268" s="255"/>
      <c r="DA2268" s="255"/>
      <c r="DB2268" s="255"/>
      <c r="DC2268" s="255"/>
      <c r="DD2268" s="255"/>
      <c r="DE2268" s="255"/>
      <c r="DF2268" s="255"/>
      <c r="DG2268" s="255"/>
      <c r="DH2268" s="255"/>
      <c r="DI2268" s="255"/>
      <c r="DJ2268" s="255"/>
      <c r="DK2268" s="255"/>
      <c r="DL2268" s="255"/>
      <c r="DM2268" s="255"/>
      <c r="DN2268" s="255"/>
      <c r="DO2268" s="255"/>
      <c r="DP2268" s="255"/>
      <c r="DQ2268" s="255"/>
      <c r="DR2268" s="255"/>
      <c r="DS2268" s="255"/>
      <c r="DT2268" s="255"/>
      <c r="DU2268" s="255"/>
      <c r="DV2268" s="255"/>
      <c r="DW2268" s="255"/>
      <c r="DX2268" s="255"/>
      <c r="DY2268" s="255"/>
      <c r="DZ2268" s="255"/>
      <c r="EA2268" s="255"/>
      <c r="EB2268" s="255"/>
      <c r="EC2268" s="255"/>
      <c r="ED2268" s="255"/>
      <c r="EE2268" s="255"/>
      <c r="EF2268" s="255"/>
      <c r="EG2268" s="255"/>
      <c r="EH2268" s="255"/>
      <c r="EI2268" s="255"/>
      <c r="EJ2268" s="255"/>
      <c r="EK2268" s="255"/>
      <c r="EL2268" s="255"/>
      <c r="EM2268" s="255"/>
      <c r="EN2268" s="255"/>
      <c r="EO2268" s="255"/>
      <c r="EP2268" s="255"/>
      <c r="EQ2268" s="255"/>
      <c r="ER2268" s="255"/>
      <c r="ES2268" s="255"/>
      <c r="ET2268" s="255"/>
      <c r="EU2268" s="255"/>
      <c r="EV2268" s="255"/>
      <c r="EW2268" s="255"/>
      <c r="EX2268" s="255"/>
      <c r="EY2268" s="255"/>
      <c r="EZ2268" s="255"/>
      <c r="FA2268" s="255"/>
      <c r="FB2268" s="255"/>
      <c r="FC2268" s="255"/>
      <c r="FD2268" s="255"/>
      <c r="FE2268" s="255"/>
      <c r="FF2268" s="255"/>
      <c r="FG2268" s="255"/>
      <c r="FH2268" s="255"/>
      <c r="FI2268" s="255"/>
      <c r="FJ2268" s="255"/>
      <c r="FK2268" s="255"/>
      <c r="FL2268" s="255"/>
      <c r="FM2268" s="255"/>
      <c r="FN2268" s="255"/>
      <c r="FO2268" s="255"/>
      <c r="FP2268" s="255"/>
      <c r="FQ2268" s="255"/>
      <c r="FR2268" s="255"/>
      <c r="FS2268" s="255"/>
      <c r="FT2268" s="255"/>
      <c r="FU2268" s="255"/>
      <c r="FV2268" s="255"/>
      <c r="FW2268" s="255"/>
      <c r="FX2268" s="255"/>
      <c r="FY2268" s="255"/>
      <c r="FZ2268" s="255"/>
      <c r="GA2268" s="255"/>
      <c r="GB2268" s="255"/>
      <c r="GC2268" s="255"/>
      <c r="GD2268" s="255"/>
      <c r="GE2268" s="255"/>
      <c r="GF2268" s="255"/>
      <c r="GG2268" s="255"/>
      <c r="GH2268" s="255"/>
      <c r="GI2268" s="255"/>
      <c r="GJ2268" s="255"/>
      <c r="GK2268" s="255"/>
      <c r="GL2268" s="255"/>
      <c r="GM2268" s="255"/>
      <c r="GN2268" s="255"/>
      <c r="GO2268" s="255"/>
      <c r="GP2268" s="255"/>
      <c r="GQ2268" s="255"/>
      <c r="GR2268" s="255"/>
      <c r="GS2268" s="255"/>
      <c r="GT2268" s="255"/>
      <c r="GU2268" s="255"/>
      <c r="GV2268" s="255"/>
      <c r="GW2268" s="255"/>
      <c r="GX2268" s="255"/>
      <c r="GY2268" s="255"/>
      <c r="GZ2268" s="255"/>
      <c r="HA2268" s="255"/>
      <c r="HB2268" s="255"/>
      <c r="HC2268" s="255"/>
      <c r="HD2268" s="255"/>
      <c r="HE2268" s="255"/>
      <c r="HF2268" s="255"/>
      <c r="HG2268" s="255"/>
      <c r="HH2268" s="255"/>
      <c r="HI2268" s="255"/>
      <c r="HJ2268" s="255"/>
      <c r="HK2268" s="255"/>
      <c r="HL2268" s="255"/>
      <c r="HM2268" s="255"/>
      <c r="HN2268" s="255"/>
      <c r="HO2268" s="255"/>
      <c r="HP2268" s="255"/>
      <c r="HQ2268" s="255"/>
      <c r="HR2268" s="255"/>
      <c r="HS2268" s="255"/>
      <c r="HT2268" s="255"/>
      <c r="HU2268" s="255"/>
      <c r="HV2268" s="255"/>
      <c r="HW2268" s="255"/>
      <c r="HX2268" s="255"/>
      <c r="HY2268" s="255"/>
      <c r="HZ2268" s="255"/>
      <c r="IA2268" s="255"/>
      <c r="IB2268" s="255"/>
      <c r="IC2268" s="255"/>
      <c r="ID2268" s="255"/>
      <c r="IE2268" s="255"/>
      <c r="IF2268" s="255"/>
      <c r="IG2268" s="255"/>
      <c r="IH2268" s="255"/>
      <c r="II2268" s="255"/>
      <c r="IJ2268" s="255"/>
      <c r="IK2268" s="255"/>
      <c r="IL2268" s="255"/>
      <c r="IM2268" s="255"/>
      <c r="IN2268" s="255"/>
      <c r="IO2268" s="255"/>
      <c r="IP2268" s="255"/>
      <c r="IQ2268" s="255"/>
      <c r="IR2268" s="255"/>
      <c r="IS2268" s="255"/>
      <c r="IT2268" s="255"/>
      <c r="IU2268" s="255"/>
      <c r="IV2268" s="255"/>
    </row>
    <row r="2269" spans="1:256" ht="13">
      <c r="A2269" s="16">
        <v>41652.39439814815</v>
      </c>
      <c r="B2269" s="300">
        <v>2</v>
      </c>
      <c r="C2269" s="5">
        <v>0.83499999999999996</v>
      </c>
      <c r="D2269" s="5">
        <v>0.87</v>
      </c>
      <c r="E2269" s="5">
        <v>0.83499999999999996</v>
      </c>
      <c r="F2269" s="5">
        <v>0.83499999999999996</v>
      </c>
      <c r="G2269" s="6">
        <v>119016</v>
      </c>
      <c r="H2269" s="113">
        <f t="shared" si="4449"/>
        <v>0.83499999999999996</v>
      </c>
      <c r="I2269" s="19">
        <f t="shared" ref="I2269:I2275" si="4459">IF(A2270&gt;A2269,(H2269-H2268)/H2268, (H2269-H2270)/H2270)</f>
        <v>6.0240963855421742E-3</v>
      </c>
      <c r="J2269" s="8">
        <f t="shared" ref="J2269:J2274" si="4460">(L2269)+2*STDEVPA(H2250:H2269)</f>
        <v>0.91454493247793511</v>
      </c>
      <c r="K2269" s="8">
        <f t="shared" ref="K2269:K2274" si="4461">(L2269)-(2*STDEVPA(H2250:H2269))</f>
        <v>0.73645506752206513</v>
      </c>
      <c r="L2269" s="8">
        <f t="shared" ref="L2269:L2274" si="4462">AVERAGE(H2250:H2269)</f>
        <v>0.82550000000000012</v>
      </c>
      <c r="M2269" s="19">
        <f t="shared" ref="M2269:M2274" si="4463">(J2269-K2269)/K2269</f>
        <v>0.24182040807334682</v>
      </c>
      <c r="N2269" s="19">
        <f t="shared" si="4455"/>
        <v>-2.864224411074939E-2</v>
      </c>
      <c r="O2269" s="19">
        <f t="shared" si="4456"/>
        <v>7.8725571590062497E-4</v>
      </c>
      <c r="P2269" s="19">
        <f t="shared" ref="P2269:P2275" si="4464">IF(A2270&gt;A2269,(K2269-K2268)/K2268, (K2269-K2270)/K2270)</f>
        <v>6.5337602388629125E-3</v>
      </c>
      <c r="Q2269" s="303">
        <v>556</v>
      </c>
      <c r="R2269" s="306">
        <v>100934.537</v>
      </c>
      <c r="S2269" s="66">
        <f t="shared" ref="S2269:S2274" si="4465">R2269/Q2269</f>
        <v>181.53693705035971</v>
      </c>
      <c r="T2269" t="str">
        <f t="shared" ref="T2269:W2270" si="4466">IF(C2269&gt;$J2269,"BrokeBandUpper", IF(C2269&lt;$K2269,"BrokeBandLower", ""))</f>
        <v/>
      </c>
      <c r="U2269" t="str">
        <f t="shared" si="4466"/>
        <v/>
      </c>
      <c r="V2269" t="str">
        <f t="shared" si="4466"/>
        <v/>
      </c>
      <c r="W2269" t="str">
        <f t="shared" si="4466"/>
        <v/>
      </c>
      <c r="X2269" s="63"/>
      <c r="Y2269" s="310">
        <f t="shared" ref="Y2269:Y2274" si="4467">SLOPE(H2256:H2269,AB2256:AB2269)</f>
        <v>1.2087912087912066E-3</v>
      </c>
      <c r="Z2269" s="311">
        <f t="shared" ref="Z2269:Z2274" si="4468">Z2268+(0.154*(F2269-Z2268))</f>
        <v>0.84487920960200302</v>
      </c>
      <c r="AA2269" s="311">
        <f t="shared" ref="AA2269:AA2274" si="4469">AA2268+(0.074*(F2269-AA2268))</f>
        <v>0.84284036465012679</v>
      </c>
      <c r="AB2269" s="312">
        <f t="shared" si="3009"/>
        <v>2268</v>
      </c>
      <c r="AC2269" s="313">
        <f t="shared" ref="AC2269:AC2274" si="4470">AD2269-AE2269</f>
        <v>2.7515874959488378E-3</v>
      </c>
      <c r="AD2269" s="284">
        <f t="shared" si="4451"/>
        <v>2.0388449518762286E-3</v>
      </c>
      <c r="AE2269" s="314">
        <f t="shared" ref="AE2269:AE2274" si="4471">AE2268+(0.2*(AD2269-AE2268))</f>
        <v>-7.1274254407260906E-4</v>
      </c>
      <c r="AF2269" s="315">
        <f t="shared" ref="AF2269:AF2274" si="4472">AD2269/AA2269</f>
        <v>2.4190167407591801E-3</v>
      </c>
      <c r="AG2269" s="315">
        <f t="shared" ref="AG2269:AG2275" si="4473">IF(A2270&gt;A2269,(AC2269-AC2268)/AC2268, (AC2269-AC2270)/AC2270)</f>
        <v>-0.40329147665567555</v>
      </c>
      <c r="AH2269" s="316">
        <f t="shared" ref="AH2269:AH2274" si="4474">SLOPE(AC2256:AC2269,AB2256:AB2269)</f>
        <v>-6.7666542143314385E-5</v>
      </c>
      <c r="AI2269" s="317">
        <f t="shared" ref="AI2269:AI2274" si="4475">INTERCEPT(AB2256:AB2269,AC2256:AC2269)</f>
        <v>2261.9259841892253</v>
      </c>
      <c r="AJ2269" s="318">
        <f t="shared" si="4452"/>
        <v>5.0000000000000044E-3</v>
      </c>
      <c r="AK2269" s="318">
        <f t="shared" si="4458"/>
        <v>5.0000000000000044E-3</v>
      </c>
      <c r="AL2269" s="318">
        <f t="shared" ref="AL2269:AL2274" si="4476">IF(AJ2269&lt;0,AJ2269,0)</f>
        <v>0</v>
      </c>
      <c r="AM2269" s="319">
        <f t="shared" si="4454"/>
        <v>1.1071428571428574E-2</v>
      </c>
      <c r="AN2269" s="319">
        <f t="shared" ref="AN2269:AN2274" si="4477">(AVERAGE(AL2256:AL2269))</f>
        <v>-7.1428571428571496E-3</v>
      </c>
      <c r="AO2269" s="311">
        <f t="shared" ref="AO2269:AO2274" si="4478">ABS(AM2269/AN2269)</f>
        <v>1.5499999999999989</v>
      </c>
      <c r="AP2269" s="285">
        <f t="shared" ref="AP2269:AP2274" si="4479">IF(AN2269=0,100,100-(100/(1+AO2269)))</f>
        <v>60.784313725490179</v>
      </c>
      <c r="AQ2269" s="285"/>
      <c r="AR2269" s="285">
        <f t="shared" ref="AR2269:AR2274" si="4480">IF(ISERROR(((F2269-E2269)-(D2269-F2269))/(D2269-E2269)),0,((F2269-E2269)-(D2269-F2269))/(D2269-E2269))</f>
        <v>-1</v>
      </c>
      <c r="AS2269" s="286">
        <f t="shared" ref="AS2269:AS2274" si="4481">IF(ISERROR(AR2269*G2269),0,AR2269*G2269)</f>
        <v>-119016</v>
      </c>
      <c r="AT2269" s="103">
        <f t="shared" ref="AT2269:AT2274" si="4482">SUM(AS2250:AS2269)/SUM(G2250:G2269)</f>
        <v>-0.13508488299832047</v>
      </c>
      <c r="AU2269" s="318">
        <f t="shared" ref="AU2269:AU2274" si="4483">F2269</f>
        <v>0.83499999999999996</v>
      </c>
      <c r="AV2269" s="315">
        <f t="shared" ref="AV2269:AV2274" si="4484">AS2269/R2269</f>
        <v>-1.1791404957849065</v>
      </c>
      <c r="AW2269" s="320">
        <f t="shared" ref="AW2269:AW2274" si="4485">(D2269-E2269)/E2269</f>
        <v>4.1916167664670698E-2</v>
      </c>
      <c r="AX2269" s="321">
        <f t="shared" si="4453"/>
        <v>2.1263989370841579E-3</v>
      </c>
      <c r="AY2269" s="315">
        <f t="shared" si="4448"/>
        <v>1.2201735026915845</v>
      </c>
      <c r="AZ2269" s="255"/>
      <c r="BA2269" s="255"/>
      <c r="BB2269" s="255"/>
      <c r="BC2269" s="255"/>
      <c r="BD2269" s="255"/>
      <c r="BE2269" s="255"/>
      <c r="BF2269" s="255"/>
      <c r="BG2269" s="255"/>
      <c r="BH2269" s="255"/>
      <c r="BI2269" s="255"/>
      <c r="BJ2269" s="255"/>
      <c r="BK2269" s="255"/>
      <c r="BL2269" s="255"/>
      <c r="BM2269" s="255"/>
      <c r="BN2269" s="255"/>
      <c r="BO2269" s="255"/>
      <c r="BP2269" s="255"/>
      <c r="BQ2269" s="255"/>
      <c r="BR2269" s="255"/>
      <c r="BS2269" s="255"/>
      <c r="BT2269" s="255"/>
      <c r="BU2269" s="255"/>
      <c r="BV2269" s="255"/>
      <c r="BW2269" s="255"/>
      <c r="BX2269" s="255"/>
      <c r="BY2269" s="255"/>
      <c r="BZ2269" s="255"/>
      <c r="CA2269" s="255"/>
      <c r="CB2269" s="255"/>
      <c r="CC2269" s="255"/>
      <c r="CD2269" s="255"/>
      <c r="CE2269" s="255"/>
      <c r="CF2269" s="255"/>
      <c r="CG2269" s="255"/>
      <c r="CH2269" s="255"/>
      <c r="CI2269" s="255"/>
      <c r="CJ2269" s="255"/>
      <c r="CK2269" s="255"/>
      <c r="CL2269" s="255"/>
      <c r="CM2269" s="255"/>
      <c r="CN2269" s="255"/>
      <c r="CO2269" s="255"/>
      <c r="CP2269" s="255"/>
      <c r="CQ2269" s="255"/>
      <c r="CR2269" s="255"/>
      <c r="CS2269" s="255"/>
      <c r="CT2269" s="255"/>
      <c r="CU2269" s="255"/>
      <c r="CV2269" s="255"/>
      <c r="CW2269" s="255"/>
      <c r="CX2269" s="255"/>
      <c r="CY2269" s="255"/>
      <c r="CZ2269" s="255"/>
      <c r="DA2269" s="255"/>
      <c r="DB2269" s="255"/>
      <c r="DC2269" s="255"/>
      <c r="DD2269" s="255"/>
      <c r="DE2269" s="255"/>
      <c r="DF2269" s="255"/>
      <c r="DG2269" s="255"/>
      <c r="DH2269" s="255"/>
      <c r="DI2269" s="255"/>
      <c r="DJ2269" s="255"/>
      <c r="DK2269" s="255"/>
      <c r="DL2269" s="255"/>
      <c r="DM2269" s="255"/>
      <c r="DN2269" s="255"/>
      <c r="DO2269" s="255"/>
      <c r="DP2269" s="255"/>
      <c r="DQ2269" s="255"/>
      <c r="DR2269" s="255"/>
      <c r="DS2269" s="255"/>
      <c r="DT2269" s="255"/>
      <c r="DU2269" s="255"/>
      <c r="DV2269" s="255"/>
      <c r="DW2269" s="255"/>
      <c r="DX2269" s="255"/>
      <c r="DY2269" s="255"/>
      <c r="DZ2269" s="255"/>
      <c r="EA2269" s="255"/>
      <c r="EB2269" s="255"/>
      <c r="EC2269" s="255"/>
      <c r="ED2269" s="255"/>
      <c r="EE2269" s="255"/>
      <c r="EF2269" s="255"/>
      <c r="EG2269" s="255"/>
      <c r="EH2269" s="255"/>
      <c r="EI2269" s="255"/>
      <c r="EJ2269" s="255"/>
      <c r="EK2269" s="255"/>
      <c r="EL2269" s="255"/>
      <c r="EM2269" s="255"/>
      <c r="EN2269" s="255"/>
      <c r="EO2269" s="255"/>
      <c r="EP2269" s="255"/>
      <c r="EQ2269" s="255"/>
      <c r="ER2269" s="255"/>
      <c r="ES2269" s="255"/>
      <c r="ET2269" s="255"/>
      <c r="EU2269" s="255"/>
      <c r="EV2269" s="255"/>
      <c r="EW2269" s="255"/>
      <c r="EX2269" s="255"/>
      <c r="EY2269" s="255"/>
      <c r="EZ2269" s="255"/>
      <c r="FA2269" s="255"/>
      <c r="FB2269" s="255"/>
      <c r="FC2269" s="255"/>
      <c r="FD2269" s="255"/>
      <c r="FE2269" s="255"/>
      <c r="FF2269" s="255"/>
      <c r="FG2269" s="255"/>
      <c r="FH2269" s="255"/>
      <c r="FI2269" s="255"/>
      <c r="FJ2269" s="255"/>
      <c r="FK2269" s="255"/>
      <c r="FL2269" s="255"/>
      <c r="FM2269" s="255"/>
      <c r="FN2269" s="255"/>
      <c r="FO2269" s="255"/>
      <c r="FP2269" s="255"/>
      <c r="FQ2269" s="255"/>
      <c r="FR2269" s="255"/>
      <c r="FS2269" s="255"/>
      <c r="FT2269" s="255"/>
      <c r="FU2269" s="255"/>
      <c r="FV2269" s="255"/>
      <c r="FW2269" s="255"/>
      <c r="FX2269" s="255"/>
      <c r="FY2269" s="255"/>
      <c r="FZ2269" s="255"/>
      <c r="GA2269" s="255"/>
      <c r="GB2269" s="255"/>
      <c r="GC2269" s="255"/>
      <c r="GD2269" s="255"/>
      <c r="GE2269" s="255"/>
      <c r="GF2269" s="255"/>
      <c r="GG2269" s="255"/>
      <c r="GH2269" s="255"/>
      <c r="GI2269" s="255"/>
      <c r="GJ2269" s="255"/>
      <c r="GK2269" s="255"/>
      <c r="GL2269" s="255"/>
      <c r="GM2269" s="255"/>
      <c r="GN2269" s="255"/>
      <c r="GO2269" s="255"/>
      <c r="GP2269" s="255"/>
      <c r="GQ2269" s="255"/>
      <c r="GR2269" s="255"/>
      <c r="GS2269" s="255"/>
      <c r="GT2269" s="255"/>
      <c r="GU2269" s="255"/>
      <c r="GV2269" s="255"/>
      <c r="GW2269" s="255"/>
      <c r="GX2269" s="255"/>
      <c r="GY2269" s="255"/>
      <c r="GZ2269" s="255"/>
      <c r="HA2269" s="255"/>
      <c r="HB2269" s="255"/>
      <c r="HC2269" s="255"/>
      <c r="HD2269" s="255"/>
      <c r="HE2269" s="255"/>
      <c r="HF2269" s="255"/>
      <c r="HG2269" s="255"/>
      <c r="HH2269" s="255"/>
      <c r="HI2269" s="255"/>
      <c r="HJ2269" s="255"/>
      <c r="HK2269" s="255"/>
      <c r="HL2269" s="255"/>
      <c r="HM2269" s="255"/>
      <c r="HN2269" s="255"/>
      <c r="HO2269" s="255"/>
      <c r="HP2269" s="255"/>
      <c r="HQ2269" s="255"/>
      <c r="HR2269" s="255"/>
      <c r="HS2269" s="255"/>
      <c r="HT2269" s="255"/>
      <c r="HU2269" s="255"/>
      <c r="HV2269" s="255"/>
      <c r="HW2269" s="255"/>
      <c r="HX2269" s="255"/>
      <c r="HY2269" s="255"/>
      <c r="HZ2269" s="255"/>
      <c r="IA2269" s="255"/>
      <c r="IB2269" s="255"/>
      <c r="IC2269" s="255"/>
      <c r="ID2269" s="255"/>
      <c r="IE2269" s="255"/>
      <c r="IF2269" s="255"/>
      <c r="IG2269" s="255"/>
      <c r="IH2269" s="255"/>
      <c r="II2269" s="255"/>
      <c r="IJ2269" s="255"/>
      <c r="IK2269" s="255"/>
      <c r="IL2269" s="255"/>
      <c r="IM2269" s="255"/>
      <c r="IN2269" s="255"/>
      <c r="IO2269" s="255"/>
      <c r="IP2269" s="255"/>
      <c r="IQ2269" s="255"/>
      <c r="IR2269" s="255"/>
      <c r="IS2269" s="255"/>
      <c r="IT2269" s="255"/>
      <c r="IU2269" s="255"/>
      <c r="IV2269" s="255"/>
    </row>
    <row r="2270" spans="1:256">
      <c r="A2270" s="16">
        <v>41653.433495370373</v>
      </c>
      <c r="B2270" s="300">
        <v>3</v>
      </c>
      <c r="C2270" s="5">
        <v>0.84</v>
      </c>
      <c r="D2270" s="5">
        <v>0.86</v>
      </c>
      <c r="E2270" s="5">
        <v>0.83499999999999996</v>
      </c>
      <c r="F2270" s="5">
        <v>0.85</v>
      </c>
      <c r="G2270" s="6">
        <v>73639</v>
      </c>
      <c r="H2270" s="113">
        <f t="shared" si="4449"/>
        <v>0.85</v>
      </c>
      <c r="I2270" s="19">
        <f t="shared" si="4459"/>
        <v>1.7964071856287442E-2</v>
      </c>
      <c r="J2270" s="8">
        <f t="shared" si="4460"/>
        <v>0.91370507773646847</v>
      </c>
      <c r="K2270" s="8">
        <f t="shared" si="4461"/>
        <v>0.74679492226353161</v>
      </c>
      <c r="L2270" s="8">
        <f t="shared" si="4462"/>
        <v>0.83025000000000004</v>
      </c>
      <c r="M2270" s="19">
        <f t="shared" si="4463"/>
        <v>0.22350199565770082</v>
      </c>
      <c r="N2270" s="19">
        <f t="shared" si="4455"/>
        <v>-7.5752135899505302E-2</v>
      </c>
      <c r="O2270" s="19">
        <f t="shared" si="4456"/>
        <v>-9.1833075843641174E-4</v>
      </c>
      <c r="P2270" s="19">
        <f t="shared" si="4464"/>
        <v>1.4040034752231079E-2</v>
      </c>
      <c r="Q2270" s="303">
        <v>195</v>
      </c>
      <c r="R2270" s="306">
        <v>62483.273999999998</v>
      </c>
      <c r="S2270" s="66">
        <f t="shared" si="4465"/>
        <v>320.42704615384616</v>
      </c>
      <c r="T2270" t="str">
        <f t="shared" si="4466"/>
        <v/>
      </c>
      <c r="U2270" t="str">
        <f t="shared" si="4466"/>
        <v/>
      </c>
      <c r="V2270" t="str">
        <f t="shared" si="4466"/>
        <v/>
      </c>
      <c r="W2270" t="str">
        <f t="shared" si="4466"/>
        <v/>
      </c>
      <c r="X2270" s="63" t="s">
        <v>89</v>
      </c>
      <c r="Y2270" s="219">
        <f t="shared" si="4467"/>
        <v>-9.7802197802197887E-4</v>
      </c>
      <c r="Z2270" s="78">
        <f t="shared" si="4468"/>
        <v>0.8456678113232946</v>
      </c>
      <c r="AA2270" s="78">
        <f t="shared" si="4469"/>
        <v>0.84337017766601741</v>
      </c>
      <c r="AB2270" s="74">
        <f t="shared" si="3009"/>
        <v>2269</v>
      </c>
      <c r="AC2270" s="80">
        <f t="shared" si="4470"/>
        <v>2.4083009610798459E-3</v>
      </c>
      <c r="AD2270" s="79">
        <f t="shared" si="4451"/>
        <v>2.2976336572771983E-3</v>
      </c>
      <c r="AE2270" s="81">
        <f t="shared" si="4471"/>
        <v>-1.1066730380264748E-4</v>
      </c>
      <c r="AF2270" s="19">
        <f t="shared" si="4472"/>
        <v>2.7243477634409348E-3</v>
      </c>
      <c r="AG2270" s="93">
        <f t="shared" si="4473"/>
        <v>-0.12475944718254924</v>
      </c>
      <c r="AH2270" s="91">
        <f t="shared" si="4474"/>
        <v>-5.6282548635190979E-4</v>
      </c>
      <c r="AI2270" s="96">
        <f t="shared" si="4475"/>
        <v>2266.6343050569853</v>
      </c>
      <c r="AJ2270" s="5">
        <f t="shared" si="4452"/>
        <v>1.5000000000000013E-2</v>
      </c>
      <c r="AK2270" s="5">
        <f t="shared" si="4458"/>
        <v>1.5000000000000013E-2</v>
      </c>
      <c r="AL2270" s="5">
        <f t="shared" si="4476"/>
        <v>0</v>
      </c>
      <c r="AM2270" s="95">
        <f t="shared" si="4454"/>
        <v>1.1785714285714288E-2</v>
      </c>
      <c r="AN2270" s="95">
        <f t="shared" si="4477"/>
        <v>-7.1428571428571496E-3</v>
      </c>
      <c r="AO2270" s="78">
        <f t="shared" si="4478"/>
        <v>1.6499999999999988</v>
      </c>
      <c r="AP2270" s="296">
        <f t="shared" si="4479"/>
        <v>62.264150943396203</v>
      </c>
      <c r="AQ2270" s="8"/>
      <c r="AR2270" s="8">
        <f t="shared" si="4480"/>
        <v>0.2</v>
      </c>
      <c r="AS2270" s="114">
        <f t="shared" si="4481"/>
        <v>14727.800000000001</v>
      </c>
      <c r="AT2270" s="103">
        <f t="shared" si="4482"/>
        <v>0.11959714835483634</v>
      </c>
      <c r="AU2270" s="5">
        <f t="shared" si="4483"/>
        <v>0.85</v>
      </c>
      <c r="AV2270" s="93">
        <f t="shared" si="4484"/>
        <v>0.23570787919979996</v>
      </c>
      <c r="AW2270" s="210">
        <f t="shared" si="4485"/>
        <v>2.994011976047907E-2</v>
      </c>
      <c r="AX2270" s="276">
        <f t="shared" si="4453"/>
        <v>2.1464448100853907E-3</v>
      </c>
      <c r="AY2270" s="19">
        <f t="shared" si="4448"/>
        <v>9.4271458904700116E-3</v>
      </c>
      <c r="AZ2270" s="255"/>
      <c r="BA2270" s="255"/>
      <c r="BB2270" s="255"/>
      <c r="BC2270" s="255"/>
      <c r="BD2270" s="255"/>
      <c r="BE2270" s="255"/>
      <c r="BF2270" s="255"/>
      <c r="BG2270" s="255"/>
      <c r="BH2270" s="255"/>
      <c r="BI2270" s="255"/>
      <c r="BJ2270" s="255"/>
      <c r="BK2270" s="255"/>
      <c r="BL2270" s="255"/>
      <c r="BM2270" s="255"/>
      <c r="BN2270" s="255"/>
      <c r="BO2270" s="255"/>
      <c r="BP2270" s="255"/>
      <c r="BQ2270" s="255"/>
      <c r="BR2270" s="255"/>
      <c r="BS2270" s="255"/>
      <c r="BT2270" s="255"/>
      <c r="BU2270" s="255"/>
      <c r="BV2270" s="255"/>
      <c r="BW2270" s="255"/>
      <c r="BX2270" s="255"/>
      <c r="BY2270" s="255"/>
      <c r="BZ2270" s="255"/>
      <c r="CA2270" s="255"/>
      <c r="CB2270" s="255"/>
      <c r="CC2270" s="255"/>
      <c r="CD2270" s="255"/>
      <c r="CE2270" s="255"/>
      <c r="CF2270" s="255"/>
      <c r="CG2270" s="255"/>
      <c r="CH2270" s="255"/>
      <c r="CI2270" s="255"/>
      <c r="CJ2270" s="255"/>
      <c r="CK2270" s="255"/>
      <c r="CL2270" s="255"/>
      <c r="CM2270" s="255"/>
      <c r="CN2270" s="255"/>
      <c r="CO2270" s="255"/>
      <c r="CP2270" s="255"/>
      <c r="CQ2270" s="255"/>
      <c r="CR2270" s="255"/>
      <c r="CS2270" s="255"/>
      <c r="CT2270" s="255"/>
      <c r="CU2270" s="255"/>
      <c r="CV2270" s="255"/>
      <c r="CW2270" s="255"/>
      <c r="CX2270" s="255"/>
      <c r="CY2270" s="255"/>
      <c r="CZ2270" s="255"/>
      <c r="DA2270" s="255"/>
      <c r="DB2270" s="255"/>
      <c r="DC2270" s="255"/>
      <c r="DD2270" s="255"/>
      <c r="DE2270" s="255"/>
      <c r="DF2270" s="255"/>
      <c r="DG2270" s="255"/>
      <c r="DH2270" s="255"/>
      <c r="DI2270" s="255"/>
      <c r="DJ2270" s="255"/>
      <c r="DK2270" s="255"/>
      <c r="DL2270" s="255"/>
      <c r="DM2270" s="255"/>
      <c r="DN2270" s="255"/>
      <c r="DO2270" s="255"/>
      <c r="DP2270" s="255"/>
      <c r="DQ2270" s="255"/>
      <c r="DR2270" s="255"/>
      <c r="DS2270" s="255"/>
      <c r="DT2270" s="255"/>
      <c r="DU2270" s="255"/>
      <c r="DV2270" s="255"/>
      <c r="DW2270" s="255"/>
      <c r="DX2270" s="255"/>
      <c r="DY2270" s="255"/>
      <c r="DZ2270" s="255"/>
      <c r="EA2270" s="255"/>
      <c r="EB2270" s="255"/>
      <c r="EC2270" s="255"/>
      <c r="ED2270" s="255"/>
      <c r="EE2270" s="255"/>
      <c r="EF2270" s="255"/>
      <c r="EG2270" s="255"/>
      <c r="EH2270" s="255"/>
      <c r="EI2270" s="255"/>
      <c r="EJ2270" s="255"/>
      <c r="EK2270" s="255"/>
      <c r="EL2270" s="255"/>
      <c r="EM2270" s="255"/>
      <c r="EN2270" s="255"/>
      <c r="EO2270" s="255"/>
      <c r="EP2270" s="255"/>
      <c r="EQ2270" s="255"/>
      <c r="ER2270" s="255"/>
      <c r="ES2270" s="255"/>
      <c r="ET2270" s="255"/>
      <c r="EU2270" s="255"/>
      <c r="EV2270" s="255"/>
      <c r="EW2270" s="255"/>
      <c r="EX2270" s="255"/>
      <c r="EY2270" s="255"/>
      <c r="EZ2270" s="255"/>
      <c r="FA2270" s="255"/>
      <c r="FB2270" s="255"/>
      <c r="FC2270" s="255"/>
      <c r="FD2270" s="255"/>
      <c r="FE2270" s="255"/>
      <c r="FF2270" s="255"/>
      <c r="FG2270" s="255"/>
      <c r="FH2270" s="255"/>
      <c r="FI2270" s="255"/>
      <c r="FJ2270" s="255"/>
      <c r="FK2270" s="255"/>
      <c r="FL2270" s="255"/>
      <c r="FM2270" s="255"/>
      <c r="FN2270" s="255"/>
      <c r="FO2270" s="255"/>
      <c r="FP2270" s="255"/>
      <c r="FQ2270" s="255"/>
      <c r="FR2270" s="255"/>
      <c r="FS2270" s="255"/>
      <c r="FT2270" s="255"/>
      <c r="FU2270" s="255"/>
      <c r="FV2270" s="255"/>
      <c r="FW2270" s="255"/>
      <c r="FX2270" s="255"/>
      <c r="FY2270" s="255"/>
      <c r="FZ2270" s="255"/>
      <c r="GA2270" s="255"/>
      <c r="GB2270" s="255"/>
      <c r="GC2270" s="255"/>
      <c r="GD2270" s="255"/>
      <c r="GE2270" s="255"/>
      <c r="GF2270" s="255"/>
      <c r="GG2270" s="255"/>
      <c r="GH2270" s="255"/>
      <c r="GI2270" s="255"/>
      <c r="GJ2270" s="255"/>
      <c r="GK2270" s="255"/>
      <c r="GL2270" s="255"/>
      <c r="GM2270" s="255"/>
      <c r="GN2270" s="255"/>
      <c r="GO2270" s="255"/>
      <c r="GP2270" s="255"/>
      <c r="GQ2270" s="255"/>
      <c r="GR2270" s="255"/>
      <c r="GS2270" s="255"/>
      <c r="GT2270" s="255"/>
      <c r="GU2270" s="255"/>
      <c r="GV2270" s="255"/>
      <c r="GW2270" s="255"/>
      <c r="GX2270" s="255"/>
      <c r="GY2270" s="255"/>
      <c r="GZ2270" s="255"/>
      <c r="HA2270" s="255"/>
      <c r="HB2270" s="255"/>
      <c r="HC2270" s="255"/>
      <c r="HD2270" s="255"/>
      <c r="HE2270" s="255"/>
      <c r="HF2270" s="255"/>
      <c r="HG2270" s="255"/>
      <c r="HH2270" s="255"/>
      <c r="HI2270" s="255"/>
      <c r="HJ2270" s="255"/>
      <c r="HK2270" s="255"/>
      <c r="HL2270" s="255"/>
      <c r="HM2270" s="255"/>
      <c r="HN2270" s="255"/>
      <c r="HO2270" s="255"/>
      <c r="HP2270" s="255"/>
      <c r="HQ2270" s="255"/>
      <c r="HR2270" s="255"/>
      <c r="HS2270" s="255"/>
      <c r="HT2270" s="255"/>
      <c r="HU2270" s="255"/>
      <c r="HV2270" s="255"/>
      <c r="HW2270" s="255"/>
      <c r="HX2270" s="255"/>
      <c r="HY2270" s="255"/>
      <c r="HZ2270" s="255"/>
      <c r="IA2270" s="255"/>
      <c r="IB2270" s="255"/>
      <c r="IC2270" s="255"/>
      <c r="ID2270" s="255"/>
      <c r="IE2270" s="255"/>
      <c r="IF2270" s="255"/>
      <c r="IG2270" s="255"/>
      <c r="IH2270" s="255"/>
      <c r="II2270" s="255"/>
      <c r="IJ2270" s="255"/>
      <c r="IK2270" s="255"/>
      <c r="IL2270" s="255"/>
      <c r="IM2270" s="255"/>
      <c r="IN2270" s="255"/>
      <c r="IO2270" s="255"/>
      <c r="IP2270" s="255"/>
      <c r="IQ2270" s="255"/>
      <c r="IR2270" s="255"/>
      <c r="IS2270" s="255"/>
      <c r="IT2270" s="255"/>
      <c r="IU2270" s="255"/>
      <c r="IV2270" s="255"/>
    </row>
    <row r="2271" spans="1:256" ht="13">
      <c r="A2271" s="16">
        <v>41654.364074074074</v>
      </c>
      <c r="B2271" s="300">
        <v>4</v>
      </c>
      <c r="C2271" s="5">
        <v>0.85</v>
      </c>
      <c r="D2271" s="5">
        <v>0.85499999999999998</v>
      </c>
      <c r="E2271" s="5">
        <v>0.83</v>
      </c>
      <c r="F2271" s="5">
        <v>0.83</v>
      </c>
      <c r="G2271" s="6">
        <v>68353</v>
      </c>
      <c r="H2271" s="113">
        <f t="shared" ref="H2271:H2277" si="4486">F2271</f>
        <v>0.83</v>
      </c>
      <c r="I2271" s="19">
        <f t="shared" si="4459"/>
        <v>-2.3529411764705903E-2</v>
      </c>
      <c r="J2271" s="8">
        <f t="shared" si="4460"/>
        <v>0.91141662210337393</v>
      </c>
      <c r="K2271" s="8">
        <f t="shared" si="4461"/>
        <v>0.75558337789662589</v>
      </c>
      <c r="L2271" s="8">
        <f t="shared" si="4462"/>
        <v>0.83349999999999991</v>
      </c>
      <c r="M2271" s="19">
        <f t="shared" si="4463"/>
        <v>0.20624228743696391</v>
      </c>
      <c r="N2271" s="19">
        <f t="shared" si="4455"/>
        <v>-7.7223955741185457E-2</v>
      </c>
      <c r="O2271" s="19">
        <f t="shared" si="4456"/>
        <v>-2.504588941065929E-3</v>
      </c>
      <c r="P2271" s="19">
        <f t="shared" si="4464"/>
        <v>1.1768231640430157E-2</v>
      </c>
      <c r="Q2271" s="303">
        <v>137</v>
      </c>
      <c r="R2271" s="306">
        <v>57545.159</v>
      </c>
      <c r="S2271" s="66">
        <f t="shared" si="4465"/>
        <v>420.03765693430654</v>
      </c>
      <c r="T2271" t="str">
        <f t="shared" ref="T2271:W2272" si="4487">IF(C2271&gt;$J2271,"BrokeBandUpper", IF(C2271&lt;$K2271,"BrokeBandLower", ""))</f>
        <v/>
      </c>
      <c r="U2271" t="str">
        <f t="shared" si="4487"/>
        <v/>
      </c>
      <c r="V2271" t="str">
        <f t="shared" si="4487"/>
        <v/>
      </c>
      <c r="W2271" t="str">
        <f t="shared" si="4487"/>
        <v/>
      </c>
      <c r="X2271" s="63"/>
      <c r="Y2271" s="310">
        <f t="shared" si="4467"/>
        <v>-2.8681318681318705E-3</v>
      </c>
      <c r="Z2271" s="311">
        <f t="shared" si="4468"/>
        <v>0.8432549683795072</v>
      </c>
      <c r="AA2271" s="311">
        <f t="shared" si="4469"/>
        <v>0.84238078451873211</v>
      </c>
      <c r="AB2271" s="312">
        <f t="shared" si="3009"/>
        <v>2270</v>
      </c>
      <c r="AC2271" s="313">
        <f t="shared" si="4470"/>
        <v>7.8788093166219045E-4</v>
      </c>
      <c r="AD2271" s="284">
        <f t="shared" ref="AD2271:AD2277" si="4488">Z2271-AA2271</f>
        <v>8.7418386077509069E-4</v>
      </c>
      <c r="AE2271" s="314">
        <f t="shared" si="4471"/>
        <v>8.6302929112900184E-5</v>
      </c>
      <c r="AF2271" s="315">
        <f t="shared" si="4472"/>
        <v>1.0377538007049012E-3</v>
      </c>
      <c r="AG2271" s="315">
        <f t="shared" si="4473"/>
        <v>-0.67284781080313294</v>
      </c>
      <c r="AH2271" s="316">
        <f t="shared" si="4474"/>
        <v>-9.8849668813272653E-4</v>
      </c>
      <c r="AI2271" s="317">
        <f t="shared" si="4475"/>
        <v>2269.72454088528</v>
      </c>
      <c r="AJ2271" s="318">
        <f t="shared" ref="AJ2271:AJ2277" si="4489">F2271-F2270</f>
        <v>-2.0000000000000018E-2</v>
      </c>
      <c r="AK2271" s="318">
        <f t="shared" si="4458"/>
        <v>0</v>
      </c>
      <c r="AL2271" s="318">
        <f t="shared" si="4476"/>
        <v>-2.0000000000000018E-2</v>
      </c>
      <c r="AM2271" s="319">
        <f t="shared" si="4454"/>
        <v>9.2857142857142947E-3</v>
      </c>
      <c r="AN2271" s="319">
        <f t="shared" si="4477"/>
        <v>-8.5714285714285788E-3</v>
      </c>
      <c r="AO2271" s="311">
        <f t="shared" si="4478"/>
        <v>1.0833333333333335</v>
      </c>
      <c r="AP2271" s="285">
        <f t="shared" si="4479"/>
        <v>52</v>
      </c>
      <c r="AQ2271" s="285"/>
      <c r="AR2271" s="285">
        <f t="shared" si="4480"/>
        <v>-1</v>
      </c>
      <c r="AS2271" s="286">
        <f t="shared" si="4481"/>
        <v>-68353</v>
      </c>
      <c r="AT2271" s="103">
        <f t="shared" si="4482"/>
        <v>9.521815178885347E-2</v>
      </c>
      <c r="AU2271" s="318">
        <f t="shared" si="4483"/>
        <v>0.83</v>
      </c>
      <c r="AV2271" s="315">
        <f t="shared" si="4484"/>
        <v>-1.1878149472138917</v>
      </c>
      <c r="AW2271" s="320">
        <f t="shared" si="4485"/>
        <v>3.0120481927710871E-2</v>
      </c>
      <c r="AX2271" s="321">
        <f t="shared" ref="AX2271:AX2277" si="4490">SLOPE(M2258:M2271,AB2258:AB2271)</f>
        <v>1.108449441110397E-3</v>
      </c>
      <c r="AY2271" s="315">
        <f t="shared" ref="AY2271:AY2278" si="4491">IF((AX2271&gt;AX2270),ABS(AX2271-AX2270)/ABS(AX2270),-1*ABS(AX2271-AX2270)/ABS(AX2270))</f>
        <v>-0.4835881938812579</v>
      </c>
      <c r="AZ2271" s="255"/>
      <c r="BA2271" s="255"/>
      <c r="BB2271" s="255"/>
      <c r="BC2271" s="255"/>
      <c r="BD2271" s="255"/>
      <c r="BE2271" s="255"/>
      <c r="BF2271" s="255"/>
      <c r="BG2271" s="255"/>
      <c r="BH2271" s="255"/>
      <c r="BI2271" s="255"/>
      <c r="BJ2271" s="255"/>
      <c r="BK2271" s="255"/>
      <c r="BL2271" s="255"/>
      <c r="BM2271" s="255"/>
      <c r="BN2271" s="255"/>
      <c r="BO2271" s="255"/>
      <c r="BP2271" s="255"/>
      <c r="BQ2271" s="255"/>
      <c r="BR2271" s="255"/>
      <c r="BS2271" s="255"/>
      <c r="BT2271" s="255"/>
      <c r="BU2271" s="255"/>
      <c r="BV2271" s="255"/>
      <c r="BW2271" s="255"/>
      <c r="BX2271" s="255"/>
      <c r="BY2271" s="255"/>
      <c r="BZ2271" s="255"/>
      <c r="CA2271" s="255"/>
      <c r="CB2271" s="255"/>
      <c r="CC2271" s="255"/>
      <c r="CD2271" s="255"/>
      <c r="CE2271" s="255"/>
      <c r="CF2271" s="255"/>
      <c r="CG2271" s="255"/>
      <c r="CH2271" s="255"/>
      <c r="CI2271" s="255"/>
      <c r="CJ2271" s="255"/>
      <c r="CK2271" s="255"/>
      <c r="CL2271" s="255"/>
      <c r="CM2271" s="255"/>
      <c r="CN2271" s="255"/>
      <c r="CO2271" s="255"/>
      <c r="CP2271" s="255"/>
      <c r="CQ2271" s="255"/>
      <c r="CR2271" s="255"/>
      <c r="CS2271" s="255"/>
      <c r="CT2271" s="255"/>
      <c r="CU2271" s="255"/>
      <c r="CV2271" s="255"/>
      <c r="CW2271" s="255"/>
      <c r="CX2271" s="255"/>
      <c r="CY2271" s="255"/>
      <c r="CZ2271" s="255"/>
      <c r="DA2271" s="255"/>
      <c r="DB2271" s="255"/>
      <c r="DC2271" s="255"/>
      <c r="DD2271" s="255"/>
      <c r="DE2271" s="255"/>
      <c r="DF2271" s="255"/>
      <c r="DG2271" s="255"/>
      <c r="DH2271" s="255"/>
      <c r="DI2271" s="255"/>
      <c r="DJ2271" s="255"/>
      <c r="DK2271" s="255"/>
      <c r="DL2271" s="255"/>
      <c r="DM2271" s="255"/>
      <c r="DN2271" s="255"/>
      <c r="DO2271" s="255"/>
      <c r="DP2271" s="255"/>
      <c r="DQ2271" s="255"/>
      <c r="DR2271" s="255"/>
      <c r="DS2271" s="255"/>
      <c r="DT2271" s="255"/>
      <c r="DU2271" s="255"/>
      <c r="DV2271" s="255"/>
      <c r="DW2271" s="255"/>
      <c r="DX2271" s="255"/>
      <c r="DY2271" s="255"/>
      <c r="DZ2271" s="255"/>
      <c r="EA2271" s="255"/>
      <c r="EB2271" s="255"/>
      <c r="EC2271" s="255"/>
      <c r="ED2271" s="255"/>
      <c r="EE2271" s="255"/>
      <c r="EF2271" s="255"/>
      <c r="EG2271" s="255"/>
      <c r="EH2271" s="255"/>
      <c r="EI2271" s="255"/>
      <c r="EJ2271" s="255"/>
      <c r="EK2271" s="255"/>
      <c r="EL2271" s="255"/>
      <c r="EM2271" s="255"/>
      <c r="EN2271" s="255"/>
      <c r="EO2271" s="255"/>
      <c r="EP2271" s="255"/>
      <c r="EQ2271" s="255"/>
      <c r="ER2271" s="255"/>
      <c r="ES2271" s="255"/>
      <c r="ET2271" s="255"/>
      <c r="EU2271" s="255"/>
      <c r="EV2271" s="255"/>
      <c r="EW2271" s="255"/>
      <c r="EX2271" s="255"/>
      <c r="EY2271" s="255"/>
      <c r="EZ2271" s="255"/>
      <c r="FA2271" s="255"/>
      <c r="FB2271" s="255"/>
      <c r="FC2271" s="255"/>
      <c r="FD2271" s="255"/>
      <c r="FE2271" s="255"/>
      <c r="FF2271" s="255"/>
      <c r="FG2271" s="255"/>
      <c r="FH2271" s="255"/>
      <c r="FI2271" s="255"/>
      <c r="FJ2271" s="255"/>
      <c r="FK2271" s="255"/>
      <c r="FL2271" s="255"/>
      <c r="FM2271" s="255"/>
      <c r="FN2271" s="255"/>
      <c r="FO2271" s="255"/>
      <c r="FP2271" s="255"/>
      <c r="FQ2271" s="255"/>
      <c r="FR2271" s="255"/>
      <c r="FS2271" s="255"/>
      <c r="FT2271" s="255"/>
      <c r="FU2271" s="255"/>
      <c r="FV2271" s="255"/>
      <c r="FW2271" s="255"/>
      <c r="FX2271" s="255"/>
      <c r="FY2271" s="255"/>
      <c r="FZ2271" s="255"/>
      <c r="GA2271" s="255"/>
      <c r="GB2271" s="255"/>
      <c r="GC2271" s="255"/>
      <c r="GD2271" s="255"/>
      <c r="GE2271" s="255"/>
      <c r="GF2271" s="255"/>
      <c r="GG2271" s="255"/>
      <c r="GH2271" s="255"/>
      <c r="GI2271" s="255"/>
      <c r="GJ2271" s="255"/>
      <c r="GK2271" s="255"/>
      <c r="GL2271" s="255"/>
      <c r="GM2271" s="255"/>
      <c r="GN2271" s="255"/>
      <c r="GO2271" s="255"/>
      <c r="GP2271" s="255"/>
      <c r="GQ2271" s="255"/>
      <c r="GR2271" s="255"/>
      <c r="GS2271" s="255"/>
      <c r="GT2271" s="255"/>
      <c r="GU2271" s="255"/>
      <c r="GV2271" s="255"/>
      <c r="GW2271" s="255"/>
      <c r="GX2271" s="255"/>
      <c r="GY2271" s="255"/>
      <c r="GZ2271" s="255"/>
      <c r="HA2271" s="255"/>
      <c r="HB2271" s="255"/>
      <c r="HC2271" s="255"/>
      <c r="HD2271" s="255"/>
      <c r="HE2271" s="255"/>
      <c r="HF2271" s="255"/>
      <c r="HG2271" s="255"/>
      <c r="HH2271" s="255"/>
      <c r="HI2271" s="255"/>
      <c r="HJ2271" s="255"/>
      <c r="HK2271" s="255"/>
      <c r="HL2271" s="255"/>
      <c r="HM2271" s="255"/>
      <c r="HN2271" s="255"/>
      <c r="HO2271" s="255"/>
      <c r="HP2271" s="255"/>
      <c r="HQ2271" s="255"/>
      <c r="HR2271" s="255"/>
      <c r="HS2271" s="255"/>
      <c r="HT2271" s="255"/>
      <c r="HU2271" s="255"/>
      <c r="HV2271" s="255"/>
      <c r="HW2271" s="255"/>
      <c r="HX2271" s="255"/>
      <c r="HY2271" s="255"/>
      <c r="HZ2271" s="255"/>
      <c r="IA2271" s="255"/>
      <c r="IB2271" s="255"/>
      <c r="IC2271" s="255"/>
      <c r="ID2271" s="255"/>
      <c r="IE2271" s="255"/>
      <c r="IF2271" s="255"/>
      <c r="IG2271" s="255"/>
      <c r="IH2271" s="255"/>
      <c r="II2271" s="255"/>
      <c r="IJ2271" s="255"/>
      <c r="IK2271" s="255"/>
      <c r="IL2271" s="255"/>
      <c r="IM2271" s="255"/>
      <c r="IN2271" s="255"/>
      <c r="IO2271" s="255"/>
      <c r="IP2271" s="255"/>
      <c r="IQ2271" s="255"/>
      <c r="IR2271" s="255"/>
      <c r="IS2271" s="255"/>
      <c r="IT2271" s="255"/>
      <c r="IU2271" s="255"/>
      <c r="IV2271" s="255"/>
    </row>
    <row r="2272" spans="1:256">
      <c r="A2272" s="16">
        <v>41655.355636574073</v>
      </c>
      <c r="B2272" s="300">
        <v>5</v>
      </c>
      <c r="C2272" s="5">
        <v>0.85499999999999998</v>
      </c>
      <c r="D2272" s="5">
        <v>0.87</v>
      </c>
      <c r="E2272" s="5">
        <v>0.84</v>
      </c>
      <c r="F2272" s="5">
        <v>0.84</v>
      </c>
      <c r="G2272" s="6">
        <v>415516</v>
      </c>
      <c r="H2272" s="113">
        <f t="shared" si="4486"/>
        <v>0.84</v>
      </c>
      <c r="I2272" s="19">
        <f t="shared" si="4459"/>
        <v>1.2048192771084348E-2</v>
      </c>
      <c r="J2272" s="8">
        <f t="shared" si="4460"/>
        <v>0.9077495551587339</v>
      </c>
      <c r="K2272" s="8">
        <f t="shared" si="4461"/>
        <v>0.76725044484126614</v>
      </c>
      <c r="L2272" s="8">
        <f t="shared" si="4462"/>
        <v>0.83750000000000002</v>
      </c>
      <c r="M2272" s="19">
        <f t="shared" si="4463"/>
        <v>0.18312027221637536</v>
      </c>
      <c r="N2272" s="19">
        <f t="shared" si="4455"/>
        <v>-0.11211093276714931</v>
      </c>
      <c r="O2272" s="19">
        <f t="shared" si="4456"/>
        <v>-4.02348043222774E-3</v>
      </c>
      <c r="P2272" s="19">
        <f t="shared" si="4464"/>
        <v>1.5441137650643861E-2</v>
      </c>
      <c r="Q2272" s="303">
        <v>422</v>
      </c>
      <c r="R2272" s="306">
        <v>353835.92599999998</v>
      </c>
      <c r="S2272" s="66">
        <f t="shared" si="4465"/>
        <v>838.47375829383884</v>
      </c>
      <c r="T2272" t="str">
        <f t="shared" si="4487"/>
        <v/>
      </c>
      <c r="U2272" t="str">
        <f t="shared" si="4487"/>
        <v/>
      </c>
      <c r="V2272" t="str">
        <f t="shared" si="4487"/>
        <v/>
      </c>
      <c r="W2272" t="str">
        <f t="shared" si="4487"/>
        <v/>
      </c>
      <c r="X2272" s="63"/>
      <c r="Y2272" s="219">
        <f t="shared" si="4467"/>
        <v>-3.6923076923076957E-3</v>
      </c>
      <c r="Z2272" s="78">
        <f t="shared" si="4468"/>
        <v>0.84275370324906307</v>
      </c>
      <c r="AA2272" s="78">
        <f t="shared" si="4469"/>
        <v>0.84220460646434592</v>
      </c>
      <c r="AB2272" s="74">
        <f t="shared" si="3009"/>
        <v>2271</v>
      </c>
      <c r="AC2272" s="80">
        <f t="shared" si="4470"/>
        <v>3.7023508448340086E-4</v>
      </c>
      <c r="AD2272" s="79">
        <f t="shared" si="4488"/>
        <v>5.4909678471715129E-4</v>
      </c>
      <c r="AE2272" s="81">
        <f t="shared" si="4471"/>
        <v>1.7886170023375043E-4</v>
      </c>
      <c r="AF2272" s="19">
        <f t="shared" si="4472"/>
        <v>6.5197551818472143E-4</v>
      </c>
      <c r="AG2272" s="93">
        <f t="shared" si="4473"/>
        <v>-0.53008751753603578</v>
      </c>
      <c r="AH2272" s="91">
        <f t="shared" si="4474"/>
        <v>-1.2778248162581103E-3</v>
      </c>
      <c r="AI2272" s="96">
        <f t="shared" si="4475"/>
        <v>2270.7404356713155</v>
      </c>
      <c r="AJ2272" s="5">
        <f t="shared" si="4489"/>
        <v>1.0000000000000009E-2</v>
      </c>
      <c r="AK2272" s="5">
        <f t="shared" si="4458"/>
        <v>1.0000000000000009E-2</v>
      </c>
      <c r="AL2272" s="5">
        <f t="shared" si="4476"/>
        <v>0</v>
      </c>
      <c r="AM2272" s="95">
        <f t="shared" ref="AM2272:AM2277" si="4492">(AVERAGE(AK2259:AK2272))</f>
        <v>8.2142857142857208E-3</v>
      </c>
      <c r="AN2272" s="95">
        <f t="shared" si="4477"/>
        <v>-8.5714285714285788E-3</v>
      </c>
      <c r="AO2272" s="78">
        <f t="shared" si="4478"/>
        <v>0.95833333333333326</v>
      </c>
      <c r="AP2272" s="296">
        <f t="shared" si="4479"/>
        <v>48.936170212765958</v>
      </c>
      <c r="AQ2272" s="8"/>
      <c r="AR2272" s="8">
        <f t="shared" si="4480"/>
        <v>-1</v>
      </c>
      <c r="AS2272" s="114">
        <f t="shared" si="4481"/>
        <v>-415516</v>
      </c>
      <c r="AT2272" s="103">
        <f t="shared" si="4482"/>
        <v>-6.1848381474172959E-2</v>
      </c>
      <c r="AU2272" s="5">
        <f t="shared" si="4483"/>
        <v>0.84</v>
      </c>
      <c r="AV2272" s="93">
        <f t="shared" si="4484"/>
        <v>-1.1743182912410088</v>
      </c>
      <c r="AW2272" s="210">
        <f t="shared" si="4485"/>
        <v>3.5714285714285747E-2</v>
      </c>
      <c r="AX2272" s="276">
        <f t="shared" si="4490"/>
        <v>-7.9315496749497727E-4</v>
      </c>
      <c r="AY2272" s="19">
        <f t="shared" si="4491"/>
        <v>-1.7155535814970764</v>
      </c>
      <c r="AZ2272" s="255"/>
      <c r="BA2272" s="255"/>
      <c r="BB2272" s="255"/>
      <c r="BC2272" s="255"/>
      <c r="BD2272" s="255"/>
      <c r="BE2272" s="255"/>
      <c r="BF2272" s="255"/>
      <c r="BG2272" s="255"/>
      <c r="BH2272" s="255"/>
      <c r="BI2272" s="255"/>
      <c r="BJ2272" s="255"/>
      <c r="BK2272" s="255"/>
      <c r="BL2272" s="255"/>
      <c r="BM2272" s="255"/>
      <c r="BN2272" s="255"/>
      <c r="BO2272" s="255"/>
      <c r="BP2272" s="255"/>
      <c r="BQ2272" s="255"/>
      <c r="BR2272" s="255"/>
      <c r="BS2272" s="255"/>
      <c r="BT2272" s="255"/>
      <c r="BU2272" s="255"/>
      <c r="BV2272" s="255"/>
      <c r="BW2272" s="255"/>
      <c r="BX2272" s="255"/>
      <c r="BY2272" s="255"/>
      <c r="BZ2272" s="255"/>
      <c r="CA2272" s="255"/>
      <c r="CB2272" s="255"/>
      <c r="CC2272" s="255"/>
      <c r="CD2272" s="255"/>
      <c r="CE2272" s="255"/>
      <c r="CF2272" s="255"/>
      <c r="CG2272" s="255"/>
      <c r="CH2272" s="255"/>
      <c r="CI2272" s="255"/>
      <c r="CJ2272" s="255"/>
      <c r="CK2272" s="255"/>
      <c r="CL2272" s="255"/>
      <c r="CM2272" s="255"/>
      <c r="CN2272" s="255"/>
      <c r="CO2272" s="255"/>
      <c r="CP2272" s="255"/>
      <c r="CQ2272" s="255"/>
      <c r="CR2272" s="255"/>
      <c r="CS2272" s="255"/>
      <c r="CT2272" s="255"/>
      <c r="CU2272" s="255"/>
      <c r="CV2272" s="255"/>
      <c r="CW2272" s="255"/>
      <c r="CX2272" s="255"/>
      <c r="CY2272" s="255"/>
      <c r="CZ2272" s="255"/>
      <c r="DA2272" s="255"/>
      <c r="DB2272" s="255"/>
      <c r="DC2272" s="255"/>
      <c r="DD2272" s="255"/>
      <c r="DE2272" s="255"/>
      <c r="DF2272" s="255"/>
      <c r="DG2272" s="255"/>
      <c r="DH2272" s="255"/>
      <c r="DI2272" s="255"/>
      <c r="DJ2272" s="255"/>
      <c r="DK2272" s="255"/>
      <c r="DL2272" s="255"/>
      <c r="DM2272" s="255"/>
      <c r="DN2272" s="255"/>
      <c r="DO2272" s="255"/>
      <c r="DP2272" s="255"/>
      <c r="DQ2272" s="255"/>
      <c r="DR2272" s="255"/>
      <c r="DS2272" s="255"/>
      <c r="DT2272" s="255"/>
      <c r="DU2272" s="255"/>
      <c r="DV2272" s="255"/>
      <c r="DW2272" s="255"/>
      <c r="DX2272" s="255"/>
      <c r="DY2272" s="255"/>
      <c r="DZ2272" s="255"/>
      <c r="EA2272" s="255"/>
      <c r="EB2272" s="255"/>
      <c r="EC2272" s="255"/>
      <c r="ED2272" s="255"/>
      <c r="EE2272" s="255"/>
      <c r="EF2272" s="255"/>
      <c r="EG2272" s="255"/>
      <c r="EH2272" s="255"/>
      <c r="EI2272" s="255"/>
      <c r="EJ2272" s="255"/>
      <c r="EK2272" s="255"/>
      <c r="EL2272" s="255"/>
      <c r="EM2272" s="255"/>
      <c r="EN2272" s="255"/>
      <c r="EO2272" s="255"/>
      <c r="EP2272" s="255"/>
      <c r="EQ2272" s="255"/>
      <c r="ER2272" s="255"/>
      <c r="ES2272" s="255"/>
      <c r="ET2272" s="255"/>
      <c r="EU2272" s="255"/>
      <c r="EV2272" s="255"/>
      <c r="EW2272" s="255"/>
      <c r="EX2272" s="255"/>
      <c r="EY2272" s="255"/>
      <c r="EZ2272" s="255"/>
      <c r="FA2272" s="255"/>
      <c r="FB2272" s="255"/>
      <c r="FC2272" s="255"/>
      <c r="FD2272" s="255"/>
      <c r="FE2272" s="255"/>
      <c r="FF2272" s="255"/>
      <c r="FG2272" s="255"/>
      <c r="FH2272" s="255"/>
      <c r="FI2272" s="255"/>
      <c r="FJ2272" s="255"/>
      <c r="FK2272" s="255"/>
      <c r="FL2272" s="255"/>
      <c r="FM2272" s="255"/>
      <c r="FN2272" s="255"/>
      <c r="FO2272" s="255"/>
      <c r="FP2272" s="255"/>
      <c r="FQ2272" s="255"/>
      <c r="FR2272" s="255"/>
      <c r="FS2272" s="255"/>
      <c r="FT2272" s="255"/>
      <c r="FU2272" s="255"/>
      <c r="FV2272" s="255"/>
      <c r="FW2272" s="255"/>
      <c r="FX2272" s="255"/>
      <c r="FY2272" s="255"/>
      <c r="FZ2272" s="255"/>
      <c r="GA2272" s="255"/>
      <c r="GB2272" s="255"/>
      <c r="GC2272" s="255"/>
      <c r="GD2272" s="255"/>
      <c r="GE2272" s="255"/>
      <c r="GF2272" s="255"/>
      <c r="GG2272" s="255"/>
      <c r="GH2272" s="255"/>
      <c r="GI2272" s="255"/>
      <c r="GJ2272" s="255"/>
      <c r="GK2272" s="255"/>
      <c r="GL2272" s="255"/>
      <c r="GM2272" s="255"/>
      <c r="GN2272" s="255"/>
      <c r="GO2272" s="255"/>
      <c r="GP2272" s="255"/>
      <c r="GQ2272" s="255"/>
      <c r="GR2272" s="255"/>
      <c r="GS2272" s="255"/>
      <c r="GT2272" s="255"/>
      <c r="GU2272" s="255"/>
      <c r="GV2272" s="255"/>
      <c r="GW2272" s="255"/>
      <c r="GX2272" s="255"/>
      <c r="GY2272" s="255"/>
      <c r="GZ2272" s="255"/>
      <c r="HA2272" s="255"/>
      <c r="HB2272" s="255"/>
      <c r="HC2272" s="255"/>
      <c r="HD2272" s="255"/>
      <c r="HE2272" s="255"/>
      <c r="HF2272" s="255"/>
      <c r="HG2272" s="255"/>
      <c r="HH2272" s="255"/>
      <c r="HI2272" s="255"/>
      <c r="HJ2272" s="255"/>
      <c r="HK2272" s="255"/>
      <c r="HL2272" s="255"/>
      <c r="HM2272" s="255"/>
      <c r="HN2272" s="255"/>
      <c r="HO2272" s="255"/>
      <c r="HP2272" s="255"/>
      <c r="HQ2272" s="255"/>
      <c r="HR2272" s="255"/>
      <c r="HS2272" s="255"/>
      <c r="HT2272" s="255"/>
      <c r="HU2272" s="255"/>
      <c r="HV2272" s="255"/>
      <c r="HW2272" s="255"/>
      <c r="HX2272" s="255"/>
      <c r="HY2272" s="255"/>
      <c r="HZ2272" s="255"/>
      <c r="IA2272" s="255"/>
      <c r="IB2272" s="255"/>
      <c r="IC2272" s="255"/>
      <c r="ID2272" s="255"/>
      <c r="IE2272" s="255"/>
      <c r="IF2272" s="255"/>
      <c r="IG2272" s="255"/>
      <c r="IH2272" s="255"/>
      <c r="II2272" s="255"/>
      <c r="IJ2272" s="255"/>
      <c r="IK2272" s="255"/>
      <c r="IL2272" s="255"/>
      <c r="IM2272" s="255"/>
      <c r="IN2272" s="255"/>
      <c r="IO2272" s="255"/>
      <c r="IP2272" s="255"/>
      <c r="IQ2272" s="255"/>
      <c r="IR2272" s="255"/>
      <c r="IS2272" s="255"/>
      <c r="IT2272" s="255"/>
      <c r="IU2272" s="255"/>
      <c r="IV2272" s="255"/>
    </row>
    <row r="2273" spans="1:256" ht="13">
      <c r="A2273" s="16">
        <v>41656.402048611111</v>
      </c>
      <c r="B2273" s="300">
        <v>6</v>
      </c>
      <c r="C2273" s="5">
        <v>0.84499999999999997</v>
      </c>
      <c r="D2273" s="5">
        <v>0.85499999999999998</v>
      </c>
      <c r="E2273" s="5">
        <v>0.82</v>
      </c>
      <c r="F2273" s="5">
        <v>0.82</v>
      </c>
      <c r="G2273" s="6">
        <v>238605</v>
      </c>
      <c r="H2273" s="113">
        <f t="shared" si="4486"/>
        <v>0.82</v>
      </c>
      <c r="I2273" s="19">
        <f t="shared" si="4459"/>
        <v>-2.3809523809523832E-2</v>
      </c>
      <c r="J2273" s="8">
        <f t="shared" si="4460"/>
        <v>0.90371812928829609</v>
      </c>
      <c r="K2273" s="8">
        <f t="shared" si="4461"/>
        <v>0.77628187071170407</v>
      </c>
      <c r="L2273" s="8">
        <f t="shared" si="4462"/>
        <v>0.84000000000000008</v>
      </c>
      <c r="M2273" s="19">
        <f t="shared" si="4463"/>
        <v>0.16416235311505731</v>
      </c>
      <c r="N2273" s="19">
        <f t="shared" si="4455"/>
        <v>-0.10352714569426442</v>
      </c>
      <c r="O2273" s="19">
        <f t="shared" si="4456"/>
        <v>-4.441121284529689E-3</v>
      </c>
      <c r="P2273" s="19">
        <f t="shared" si="4464"/>
        <v>1.1771157555088035E-2</v>
      </c>
      <c r="Q2273" s="303">
        <v>202</v>
      </c>
      <c r="R2273" s="306">
        <v>199344.49799999999</v>
      </c>
      <c r="S2273" s="66">
        <f t="shared" si="4465"/>
        <v>986.8539504950495</v>
      </c>
      <c r="T2273" t="str">
        <f t="shared" ref="T2273:W2274" si="4493">IF(C2273&gt;$J2273,"BrokeBandUpper", IF(C2273&lt;$K2273,"BrokeBandLower", ""))</f>
        <v/>
      </c>
      <c r="U2273" t="str">
        <f t="shared" si="4493"/>
        <v/>
      </c>
      <c r="V2273" t="str">
        <f t="shared" si="4493"/>
        <v/>
      </c>
      <c r="W2273" t="str">
        <f t="shared" si="4493"/>
        <v/>
      </c>
      <c r="X2273" s="63"/>
      <c r="Y2273" s="310">
        <f t="shared" si="4467"/>
        <v>-3.5824175824175851E-3</v>
      </c>
      <c r="Z2273" s="311">
        <f t="shared" si="4468"/>
        <v>0.83924963294870736</v>
      </c>
      <c r="AA2273" s="311">
        <f t="shared" si="4469"/>
        <v>0.84056146558598432</v>
      </c>
      <c r="AB2273" s="312">
        <f t="shared" si="3009"/>
        <v>2272</v>
      </c>
      <c r="AC2273" s="313">
        <f t="shared" si="4470"/>
        <v>-1.1925554700085734E-3</v>
      </c>
      <c r="AD2273" s="284">
        <f t="shared" si="4488"/>
        <v>-1.3118326372769662E-3</v>
      </c>
      <c r="AE2273" s="314">
        <f t="shared" si="4471"/>
        <v>-1.1927716726839292E-4</v>
      </c>
      <c r="AF2273" s="315">
        <f t="shared" si="4472"/>
        <v>-1.5606623560389394E-3</v>
      </c>
      <c r="AG2273" s="315">
        <f t="shared" si="4473"/>
        <v>-4.2210763376803646</v>
      </c>
      <c r="AH2273" s="316">
        <f t="shared" si="4474"/>
        <v>-1.4038401388071721E-3</v>
      </c>
      <c r="AI2273" s="317">
        <f t="shared" si="4475"/>
        <v>2270.7572166848231</v>
      </c>
      <c r="AJ2273" s="318">
        <f t="shared" si="4489"/>
        <v>-2.0000000000000018E-2</v>
      </c>
      <c r="AK2273" s="318">
        <f t="shared" si="4458"/>
        <v>0</v>
      </c>
      <c r="AL2273" s="318">
        <f t="shared" si="4476"/>
        <v>-2.0000000000000018E-2</v>
      </c>
      <c r="AM2273" s="319">
        <f t="shared" si="4492"/>
        <v>5.0000000000000044E-3</v>
      </c>
      <c r="AN2273" s="319">
        <f t="shared" si="4477"/>
        <v>-1.0000000000000009E-2</v>
      </c>
      <c r="AO2273" s="311">
        <f t="shared" si="4478"/>
        <v>0.5</v>
      </c>
      <c r="AP2273" s="285">
        <f t="shared" si="4479"/>
        <v>33.333333333333329</v>
      </c>
      <c r="AQ2273" s="285"/>
      <c r="AR2273" s="285">
        <f t="shared" si="4480"/>
        <v>-1</v>
      </c>
      <c r="AS2273" s="286">
        <f t="shared" si="4481"/>
        <v>-238605</v>
      </c>
      <c r="AT2273" s="103">
        <f t="shared" si="4482"/>
        <v>-0.14240745692964399</v>
      </c>
      <c r="AU2273" s="318">
        <f t="shared" si="4483"/>
        <v>0.82</v>
      </c>
      <c r="AV2273" s="315">
        <f t="shared" si="4484"/>
        <v>-1.1969480090692044</v>
      </c>
      <c r="AW2273" s="320">
        <f t="shared" si="4485"/>
        <v>4.2682926829268331E-2</v>
      </c>
      <c r="AX2273" s="321">
        <f t="shared" si="4490"/>
        <v>-2.9190838402473017E-3</v>
      </c>
      <c r="AY2273" s="315">
        <f t="shared" si="4491"/>
        <v>-2.6803449009046103</v>
      </c>
      <c r="AZ2273" s="255"/>
      <c r="BA2273" s="255"/>
      <c r="BB2273" s="255"/>
      <c r="BC2273" s="255"/>
      <c r="BD2273" s="255"/>
      <c r="BE2273" s="255"/>
      <c r="BF2273" s="255"/>
      <c r="BG2273" s="255"/>
      <c r="BH2273" s="255"/>
      <c r="BI2273" s="255"/>
      <c r="BJ2273" s="255"/>
      <c r="BK2273" s="255"/>
      <c r="BL2273" s="255"/>
      <c r="BM2273" s="255"/>
      <c r="BN2273" s="255"/>
      <c r="BO2273" s="255"/>
      <c r="BP2273" s="255"/>
      <c r="BQ2273" s="255"/>
      <c r="BR2273" s="255"/>
      <c r="BS2273" s="255"/>
      <c r="BT2273" s="255"/>
      <c r="BU2273" s="255"/>
      <c r="BV2273" s="255"/>
      <c r="BW2273" s="255"/>
      <c r="BX2273" s="255"/>
      <c r="BY2273" s="255"/>
      <c r="BZ2273" s="255"/>
      <c r="CA2273" s="255"/>
      <c r="CB2273" s="255"/>
      <c r="CC2273" s="255"/>
      <c r="CD2273" s="255"/>
      <c r="CE2273" s="255"/>
      <c r="CF2273" s="255"/>
      <c r="CG2273" s="255"/>
      <c r="CH2273" s="255"/>
      <c r="CI2273" s="255"/>
      <c r="CJ2273" s="255"/>
      <c r="CK2273" s="255"/>
      <c r="CL2273" s="255"/>
      <c r="CM2273" s="255"/>
      <c r="CN2273" s="255"/>
      <c r="CO2273" s="255"/>
      <c r="CP2273" s="255"/>
      <c r="CQ2273" s="255"/>
      <c r="CR2273" s="255"/>
      <c r="CS2273" s="255"/>
      <c r="CT2273" s="255"/>
      <c r="CU2273" s="255"/>
      <c r="CV2273" s="255"/>
      <c r="CW2273" s="255"/>
      <c r="CX2273" s="255"/>
      <c r="CY2273" s="255"/>
      <c r="CZ2273" s="255"/>
      <c r="DA2273" s="255"/>
      <c r="DB2273" s="255"/>
      <c r="DC2273" s="255"/>
      <c r="DD2273" s="255"/>
      <c r="DE2273" s="255"/>
      <c r="DF2273" s="255"/>
      <c r="DG2273" s="255"/>
      <c r="DH2273" s="255"/>
      <c r="DI2273" s="255"/>
      <c r="DJ2273" s="255"/>
      <c r="DK2273" s="255"/>
      <c r="DL2273" s="255"/>
      <c r="DM2273" s="255"/>
      <c r="DN2273" s="255"/>
      <c r="DO2273" s="255"/>
      <c r="DP2273" s="255"/>
      <c r="DQ2273" s="255"/>
      <c r="DR2273" s="255"/>
      <c r="DS2273" s="255"/>
      <c r="DT2273" s="255"/>
      <c r="DU2273" s="255"/>
      <c r="DV2273" s="255"/>
      <c r="DW2273" s="255"/>
      <c r="DX2273" s="255"/>
      <c r="DY2273" s="255"/>
      <c r="DZ2273" s="255"/>
      <c r="EA2273" s="255"/>
      <c r="EB2273" s="255"/>
      <c r="EC2273" s="255"/>
      <c r="ED2273" s="255"/>
      <c r="EE2273" s="255"/>
      <c r="EF2273" s="255"/>
      <c r="EG2273" s="255"/>
      <c r="EH2273" s="255"/>
      <c r="EI2273" s="255"/>
      <c r="EJ2273" s="255"/>
      <c r="EK2273" s="255"/>
      <c r="EL2273" s="255"/>
      <c r="EM2273" s="255"/>
      <c r="EN2273" s="255"/>
      <c r="EO2273" s="255"/>
      <c r="EP2273" s="255"/>
      <c r="EQ2273" s="255"/>
      <c r="ER2273" s="255"/>
      <c r="ES2273" s="255"/>
      <c r="ET2273" s="255"/>
      <c r="EU2273" s="255"/>
      <c r="EV2273" s="255"/>
      <c r="EW2273" s="255"/>
      <c r="EX2273" s="255"/>
      <c r="EY2273" s="255"/>
      <c r="EZ2273" s="255"/>
      <c r="FA2273" s="255"/>
      <c r="FB2273" s="255"/>
      <c r="FC2273" s="255"/>
      <c r="FD2273" s="255"/>
      <c r="FE2273" s="255"/>
      <c r="FF2273" s="255"/>
      <c r="FG2273" s="255"/>
      <c r="FH2273" s="255"/>
      <c r="FI2273" s="255"/>
      <c r="FJ2273" s="255"/>
      <c r="FK2273" s="255"/>
      <c r="FL2273" s="255"/>
      <c r="FM2273" s="255"/>
      <c r="FN2273" s="255"/>
      <c r="FO2273" s="255"/>
      <c r="FP2273" s="255"/>
      <c r="FQ2273" s="255"/>
      <c r="FR2273" s="255"/>
      <c r="FS2273" s="255"/>
      <c r="FT2273" s="255"/>
      <c r="FU2273" s="255"/>
      <c r="FV2273" s="255"/>
      <c r="FW2273" s="255"/>
      <c r="FX2273" s="255"/>
      <c r="FY2273" s="255"/>
      <c r="FZ2273" s="255"/>
      <c r="GA2273" s="255"/>
      <c r="GB2273" s="255"/>
      <c r="GC2273" s="255"/>
      <c r="GD2273" s="255"/>
      <c r="GE2273" s="255"/>
      <c r="GF2273" s="255"/>
      <c r="GG2273" s="255"/>
      <c r="GH2273" s="255"/>
      <c r="GI2273" s="255"/>
      <c r="GJ2273" s="255"/>
      <c r="GK2273" s="255"/>
      <c r="GL2273" s="255"/>
      <c r="GM2273" s="255"/>
      <c r="GN2273" s="255"/>
      <c r="GO2273" s="255"/>
      <c r="GP2273" s="255"/>
      <c r="GQ2273" s="255"/>
      <c r="GR2273" s="255"/>
      <c r="GS2273" s="255"/>
      <c r="GT2273" s="255"/>
      <c r="GU2273" s="255"/>
      <c r="GV2273" s="255"/>
      <c r="GW2273" s="255"/>
      <c r="GX2273" s="255"/>
      <c r="GY2273" s="255"/>
      <c r="GZ2273" s="255"/>
      <c r="HA2273" s="255"/>
      <c r="HB2273" s="255"/>
      <c r="HC2273" s="255"/>
      <c r="HD2273" s="255"/>
      <c r="HE2273" s="255"/>
      <c r="HF2273" s="255"/>
      <c r="HG2273" s="255"/>
      <c r="HH2273" s="255"/>
      <c r="HI2273" s="255"/>
      <c r="HJ2273" s="255"/>
      <c r="HK2273" s="255"/>
      <c r="HL2273" s="255"/>
      <c r="HM2273" s="255"/>
      <c r="HN2273" s="255"/>
      <c r="HO2273" s="255"/>
      <c r="HP2273" s="255"/>
      <c r="HQ2273" s="255"/>
      <c r="HR2273" s="255"/>
      <c r="HS2273" s="255"/>
      <c r="HT2273" s="255"/>
      <c r="HU2273" s="255"/>
      <c r="HV2273" s="255"/>
      <c r="HW2273" s="255"/>
      <c r="HX2273" s="255"/>
      <c r="HY2273" s="255"/>
      <c r="HZ2273" s="255"/>
      <c r="IA2273" s="255"/>
      <c r="IB2273" s="255"/>
      <c r="IC2273" s="255"/>
      <c r="ID2273" s="255"/>
      <c r="IE2273" s="255"/>
      <c r="IF2273" s="255"/>
      <c r="IG2273" s="255"/>
      <c r="IH2273" s="255"/>
      <c r="II2273" s="255"/>
      <c r="IJ2273" s="255"/>
      <c r="IK2273" s="255"/>
      <c r="IL2273" s="255"/>
      <c r="IM2273" s="255"/>
      <c r="IN2273" s="255"/>
      <c r="IO2273" s="255"/>
      <c r="IP2273" s="255"/>
      <c r="IQ2273" s="255"/>
      <c r="IR2273" s="255"/>
      <c r="IS2273" s="255"/>
      <c r="IT2273" s="255"/>
      <c r="IU2273" s="255"/>
      <c r="IV2273" s="255"/>
    </row>
    <row r="2274" spans="1:256" ht="13">
      <c r="A2274" s="16">
        <v>41660.338379629633</v>
      </c>
      <c r="B2274" s="300">
        <v>3</v>
      </c>
      <c r="C2274" s="5">
        <v>0.84</v>
      </c>
      <c r="D2274" s="5">
        <v>0.85499999999999998</v>
      </c>
      <c r="E2274" s="5">
        <v>0.79</v>
      </c>
      <c r="F2274" s="5">
        <v>0.8</v>
      </c>
      <c r="G2274" s="6">
        <v>330526</v>
      </c>
      <c r="H2274" s="113">
        <f t="shared" si="4486"/>
        <v>0.8</v>
      </c>
      <c r="I2274" s="19">
        <f t="shared" si="4459"/>
        <v>-2.4390243902438911E-2</v>
      </c>
      <c r="J2274" s="8">
        <f t="shared" si="4460"/>
        <v>0.89973229344616279</v>
      </c>
      <c r="K2274" s="8">
        <f t="shared" si="4461"/>
        <v>0.78326770655383748</v>
      </c>
      <c r="L2274" s="8">
        <f t="shared" si="4462"/>
        <v>0.84150000000000014</v>
      </c>
      <c r="M2274" s="19">
        <f t="shared" si="4463"/>
        <v>0.1486906531672772</v>
      </c>
      <c r="N2274" s="19">
        <f t="shared" ref="N2274:N2280" si="4494">IF(A2275&gt;A2274,(M2274-M2273)/M2273, (M2274-M2275)/M2275)</f>
        <v>-9.4246333913941771E-2</v>
      </c>
      <c r="O2274" s="19">
        <f t="shared" ref="O2274:O2280" si="4495">IF(A2275&gt;A2274,(J2274-J2273)/J2273, (J2274-J2275)/J2275)</f>
        <v>-4.4104856513969247E-3</v>
      </c>
      <c r="P2274" s="19">
        <f t="shared" si="4464"/>
        <v>8.999096984873188E-3</v>
      </c>
      <c r="Q2274" s="303">
        <v>17820</v>
      </c>
      <c r="R2274" s="306">
        <v>266665.39199999999</v>
      </c>
      <c r="S2274" s="66">
        <f t="shared" si="4465"/>
        <v>14.964387878787878</v>
      </c>
      <c r="T2274" t="str">
        <f t="shared" si="4493"/>
        <v/>
      </c>
      <c r="U2274" t="str">
        <f t="shared" si="4493"/>
        <v/>
      </c>
      <c r="V2274" t="str">
        <f t="shared" si="4493"/>
        <v/>
      </c>
      <c r="W2274" t="str">
        <f t="shared" si="4493"/>
        <v/>
      </c>
      <c r="X2274" s="63"/>
      <c r="Y2274" s="219">
        <f t="shared" si="4467"/>
        <v>-4.0659340659340657E-3</v>
      </c>
      <c r="Z2274" s="78">
        <f t="shared" si="4468"/>
        <v>0.83320518947460642</v>
      </c>
      <c r="AA2274" s="78">
        <f t="shared" si="4469"/>
        <v>0.83755991713262146</v>
      </c>
      <c r="AB2274" s="74">
        <f t="shared" si="3009"/>
        <v>2273</v>
      </c>
      <c r="AC2274" s="80">
        <f t="shared" si="4470"/>
        <v>-3.3883603925973127E-3</v>
      </c>
      <c r="AD2274" s="79">
        <f t="shared" si="4488"/>
        <v>-4.354727658015034E-3</v>
      </c>
      <c r="AE2274" s="81">
        <f t="shared" si="4471"/>
        <v>-9.6636726541772121E-4</v>
      </c>
      <c r="AF2274" s="19">
        <f t="shared" si="4472"/>
        <v>-5.1993028426233715E-3</v>
      </c>
      <c r="AG2274" s="93">
        <f t="shared" si="4473"/>
        <v>1.8412601994714373</v>
      </c>
      <c r="AH2274" s="91">
        <f t="shared" si="4474"/>
        <v>-1.455675030902372E-3</v>
      </c>
      <c r="AI2274" s="96">
        <f t="shared" si="4475"/>
        <v>2270.6875064335377</v>
      </c>
      <c r="AJ2274" s="5">
        <f t="shared" si="4489"/>
        <v>-1.9999999999999907E-2</v>
      </c>
      <c r="AK2274" s="5">
        <f t="shared" si="4458"/>
        <v>0</v>
      </c>
      <c r="AL2274" s="5">
        <f t="shared" si="4476"/>
        <v>-1.9999999999999907E-2</v>
      </c>
      <c r="AM2274" s="95">
        <f t="shared" si="4492"/>
        <v>5.0000000000000044E-3</v>
      </c>
      <c r="AN2274" s="95">
        <f t="shared" si="4477"/>
        <v>-1.0714285714285716E-2</v>
      </c>
      <c r="AO2274" s="78">
        <f t="shared" si="4478"/>
        <v>0.46666666666666701</v>
      </c>
      <c r="AP2274" s="296">
        <f t="shared" si="4479"/>
        <v>31.818181818181827</v>
      </c>
      <c r="AQ2274" s="8"/>
      <c r="AR2274" s="8">
        <f t="shared" si="4480"/>
        <v>-0.69230769230769174</v>
      </c>
      <c r="AS2274" s="114">
        <f t="shared" si="4481"/>
        <v>-228825.69230769211</v>
      </c>
      <c r="AT2274" s="103">
        <f t="shared" si="4482"/>
        <v>-0.20011139968197503</v>
      </c>
      <c r="AU2274" s="5">
        <f t="shared" si="4483"/>
        <v>0.8</v>
      </c>
      <c r="AV2274" s="93">
        <f t="shared" si="4484"/>
        <v>-0.85810044787398632</v>
      </c>
      <c r="AW2274" s="210">
        <f t="shared" si="4485"/>
        <v>8.2278481012658153E-2</v>
      </c>
      <c r="AX2274" s="276">
        <f t="shared" si="4490"/>
        <v>-5.3295332121679464E-3</v>
      </c>
      <c r="AY2274" s="19">
        <f t="shared" si="4491"/>
        <v>-0.8257554437752751</v>
      </c>
      <c r="AZ2274" s="255"/>
      <c r="BA2274" s="255"/>
      <c r="BB2274" s="255"/>
      <c r="BC2274" s="255"/>
      <c r="BD2274" s="255"/>
      <c r="BE2274" s="255"/>
      <c r="BF2274" s="255"/>
      <c r="BG2274" s="255"/>
      <c r="BH2274" s="255"/>
      <c r="BI2274" s="255"/>
      <c r="BJ2274" s="255"/>
      <c r="BK2274" s="255"/>
      <c r="BL2274" s="255"/>
      <c r="BM2274" s="255"/>
      <c r="BN2274" s="255"/>
      <c r="BO2274" s="255"/>
      <c r="BP2274" s="255"/>
      <c r="BQ2274" s="255"/>
      <c r="BR2274" s="255"/>
      <c r="BS2274" s="255"/>
      <c r="BT2274" s="255"/>
      <c r="BU2274" s="255"/>
      <c r="BV2274" s="255"/>
      <c r="BW2274" s="255"/>
      <c r="BX2274" s="255"/>
      <c r="BY2274" s="255"/>
      <c r="BZ2274" s="255"/>
      <c r="CA2274" s="255"/>
      <c r="CB2274" s="255"/>
      <c r="CC2274" s="255"/>
      <c r="CD2274" s="255"/>
      <c r="CE2274" s="255"/>
      <c r="CF2274" s="255"/>
      <c r="CG2274" s="255"/>
      <c r="CH2274" s="255"/>
      <c r="CI2274" s="255"/>
      <c r="CJ2274" s="255"/>
      <c r="CK2274" s="255"/>
      <c r="CL2274" s="255"/>
      <c r="CM2274" s="255"/>
      <c r="CN2274" s="255"/>
      <c r="CO2274" s="255"/>
      <c r="CP2274" s="255"/>
      <c r="CQ2274" s="255"/>
      <c r="CR2274" s="255"/>
      <c r="CS2274" s="255"/>
      <c r="CT2274" s="255"/>
      <c r="CU2274" s="255"/>
      <c r="CV2274" s="255"/>
      <c r="CW2274" s="255"/>
      <c r="CX2274" s="255"/>
      <c r="CY2274" s="255"/>
      <c r="CZ2274" s="255"/>
      <c r="DA2274" s="255"/>
      <c r="DB2274" s="255"/>
      <c r="DC2274" s="255"/>
      <c r="DD2274" s="255"/>
      <c r="DE2274" s="255"/>
      <c r="DF2274" s="255"/>
      <c r="DG2274" s="255"/>
      <c r="DH2274" s="255"/>
      <c r="DI2274" s="255"/>
      <c r="DJ2274" s="255"/>
      <c r="DK2274" s="255"/>
      <c r="DL2274" s="255"/>
      <c r="DM2274" s="255"/>
      <c r="DN2274" s="255"/>
      <c r="DO2274" s="255"/>
      <c r="DP2274" s="255"/>
      <c r="DQ2274" s="255"/>
      <c r="DR2274" s="255"/>
      <c r="DS2274" s="255"/>
      <c r="DT2274" s="255"/>
      <c r="DU2274" s="255"/>
      <c r="DV2274" s="255"/>
      <c r="DW2274" s="255"/>
      <c r="DX2274" s="255"/>
      <c r="DY2274" s="255"/>
      <c r="DZ2274" s="255"/>
      <c r="EA2274" s="255"/>
      <c r="EB2274" s="255"/>
      <c r="EC2274" s="255"/>
      <c r="ED2274" s="255"/>
      <c r="EE2274" s="255"/>
      <c r="EF2274" s="255"/>
      <c r="EG2274" s="255"/>
      <c r="EH2274" s="255"/>
      <c r="EI2274" s="255"/>
      <c r="EJ2274" s="255"/>
      <c r="EK2274" s="255"/>
      <c r="EL2274" s="255"/>
      <c r="EM2274" s="255"/>
      <c r="EN2274" s="255"/>
      <c r="EO2274" s="255"/>
      <c r="EP2274" s="255"/>
      <c r="EQ2274" s="255"/>
      <c r="ER2274" s="255"/>
      <c r="ES2274" s="255"/>
      <c r="ET2274" s="255"/>
      <c r="EU2274" s="255"/>
      <c r="EV2274" s="255"/>
      <c r="EW2274" s="255"/>
      <c r="EX2274" s="255"/>
      <c r="EY2274" s="255"/>
      <c r="EZ2274" s="255"/>
      <c r="FA2274" s="255"/>
      <c r="FB2274" s="255"/>
      <c r="FC2274" s="255"/>
      <c r="FD2274" s="255"/>
      <c r="FE2274" s="255"/>
      <c r="FF2274" s="255"/>
      <c r="FG2274" s="255"/>
      <c r="FH2274" s="255"/>
      <c r="FI2274" s="255"/>
      <c r="FJ2274" s="255"/>
      <c r="FK2274" s="255"/>
      <c r="FL2274" s="255"/>
      <c r="FM2274" s="255"/>
      <c r="FN2274" s="255"/>
      <c r="FO2274" s="255"/>
      <c r="FP2274" s="255"/>
      <c r="FQ2274" s="255"/>
      <c r="FR2274" s="255"/>
      <c r="FS2274" s="255"/>
      <c r="FT2274" s="255"/>
      <c r="FU2274" s="255"/>
      <c r="FV2274" s="255"/>
      <c r="FW2274" s="255"/>
      <c r="FX2274" s="255"/>
      <c r="FY2274" s="255"/>
      <c r="FZ2274" s="255"/>
      <c r="GA2274" s="255"/>
      <c r="GB2274" s="255"/>
      <c r="GC2274" s="255"/>
      <c r="GD2274" s="255"/>
      <c r="GE2274" s="255"/>
      <c r="GF2274" s="255"/>
      <c r="GG2274" s="255"/>
      <c r="GH2274" s="255"/>
      <c r="GI2274" s="255"/>
      <c r="GJ2274" s="255"/>
      <c r="GK2274" s="255"/>
      <c r="GL2274" s="255"/>
      <c r="GM2274" s="255"/>
      <c r="GN2274" s="255"/>
      <c r="GO2274" s="255"/>
      <c r="GP2274" s="255"/>
      <c r="GQ2274" s="255"/>
      <c r="GR2274" s="255"/>
      <c r="GS2274" s="255"/>
      <c r="GT2274" s="255"/>
      <c r="GU2274" s="255"/>
      <c r="GV2274" s="255"/>
      <c r="GW2274" s="255"/>
      <c r="GX2274" s="255"/>
      <c r="GY2274" s="255"/>
      <c r="GZ2274" s="255"/>
      <c r="HA2274" s="255"/>
      <c r="HB2274" s="255"/>
      <c r="HC2274" s="255"/>
      <c r="HD2274" s="255"/>
      <c r="HE2274" s="255"/>
      <c r="HF2274" s="255"/>
      <c r="HG2274" s="255"/>
      <c r="HH2274" s="255"/>
      <c r="HI2274" s="255"/>
      <c r="HJ2274" s="255"/>
      <c r="HK2274" s="255"/>
      <c r="HL2274" s="255"/>
      <c r="HM2274" s="255"/>
      <c r="HN2274" s="255"/>
      <c r="HO2274" s="255"/>
      <c r="HP2274" s="255"/>
      <c r="HQ2274" s="255"/>
      <c r="HR2274" s="255"/>
      <c r="HS2274" s="255"/>
      <c r="HT2274" s="255"/>
      <c r="HU2274" s="255"/>
      <c r="HV2274" s="255"/>
      <c r="HW2274" s="255"/>
      <c r="HX2274" s="255"/>
      <c r="HY2274" s="255"/>
      <c r="HZ2274" s="255"/>
      <c r="IA2274" s="255"/>
      <c r="IB2274" s="255"/>
      <c r="IC2274" s="255"/>
      <c r="ID2274" s="255"/>
      <c r="IE2274" s="255"/>
      <c r="IF2274" s="255"/>
      <c r="IG2274" s="255"/>
      <c r="IH2274" s="255"/>
      <c r="II2274" s="255"/>
      <c r="IJ2274" s="255"/>
      <c r="IK2274" s="255"/>
      <c r="IL2274" s="255"/>
      <c r="IM2274" s="255"/>
      <c r="IN2274" s="255"/>
      <c r="IO2274" s="255"/>
      <c r="IP2274" s="255"/>
      <c r="IQ2274" s="255"/>
      <c r="IR2274" s="255"/>
      <c r="IS2274" s="255"/>
      <c r="IT2274" s="255"/>
      <c r="IU2274" s="255"/>
      <c r="IV2274" s="255"/>
    </row>
    <row r="2275" spans="1:256" ht="13">
      <c r="A2275" s="16">
        <v>41660.34065972222</v>
      </c>
      <c r="B2275" s="300">
        <v>3</v>
      </c>
      <c r="C2275" s="5">
        <v>0.8</v>
      </c>
      <c r="D2275" s="5">
        <v>0.8</v>
      </c>
      <c r="E2275" s="5">
        <v>0.72</v>
      </c>
      <c r="F2275" s="5">
        <v>0.75</v>
      </c>
      <c r="G2275" s="6">
        <v>661041</v>
      </c>
      <c r="H2275" s="113">
        <f t="shared" si="4486"/>
        <v>0.75</v>
      </c>
      <c r="I2275" s="19">
        <f t="shared" si="4459"/>
        <v>-6.2500000000000056E-2</v>
      </c>
      <c r="J2275" s="8">
        <f t="shared" ref="J2275:J2280" si="4496">(L2275)+2*STDEVPA(H2256:H2275)</f>
        <v>0.90557438524302003</v>
      </c>
      <c r="K2275" s="8">
        <f t="shared" ref="K2275:K2280" si="4497">(L2275)-(2*STDEVPA(H2256:H2275))</f>
        <v>0.77442561475698013</v>
      </c>
      <c r="L2275" s="8">
        <f t="shared" ref="L2275:L2280" si="4498">AVERAGE(H2256:H2275)</f>
        <v>0.84000000000000008</v>
      </c>
      <c r="M2275" s="19">
        <f t="shared" ref="M2275:M2280" si="4499">(J2275-K2275)/K2275</f>
        <v>0.16934973222340438</v>
      </c>
      <c r="N2275" s="19">
        <f t="shared" si="4494"/>
        <v>0.13893999801645696</v>
      </c>
      <c r="O2275" s="19">
        <f t="shared" si="4495"/>
        <v>6.4931445046623893E-3</v>
      </c>
      <c r="P2275" s="19">
        <f t="shared" si="4464"/>
        <v>-1.1288722518333006E-2</v>
      </c>
      <c r="Q2275" s="303">
        <v>464</v>
      </c>
      <c r="R2275" s="306">
        <v>508450.53499999997</v>
      </c>
      <c r="S2275" s="66">
        <f t="shared" ref="S2275:S2280" si="4500">R2275/Q2275</f>
        <v>1095.7985668103447</v>
      </c>
      <c r="T2275" t="str">
        <f t="shared" ref="T2275:W2276" si="4501">IF(C2275&gt;$J2275,"BrokeBandUpper", IF(C2275&lt;$K2275,"BrokeBandLower", ""))</f>
        <v/>
      </c>
      <c r="U2275" t="str">
        <f t="shared" si="4501"/>
        <v/>
      </c>
      <c r="V2275" t="str">
        <f t="shared" si="4501"/>
        <v>BrokeBandLower</v>
      </c>
      <c r="W2275" t="str">
        <f t="shared" si="4501"/>
        <v>BrokeBandLower</v>
      </c>
      <c r="X2275" s="63"/>
      <c r="Y2275" s="310">
        <f t="shared" ref="Y2275:Y2280" si="4502">SLOPE(H2262:H2275,AB2262:AB2275)</f>
        <v>-6.120879120879121E-3</v>
      </c>
      <c r="Z2275" s="311">
        <f t="shared" ref="Z2275:Z2280" si="4503">Z2274+(0.154*(F2275-Z2274))</f>
        <v>0.820391590295517</v>
      </c>
      <c r="AA2275" s="311">
        <f t="shared" ref="AA2275:AA2280" si="4504">AA2274+(0.074*(F2275-AA2274))</f>
        <v>0.83108048326480743</v>
      </c>
      <c r="AB2275" s="312">
        <f t="shared" si="3009"/>
        <v>2274</v>
      </c>
      <c r="AC2275" s="313">
        <f t="shared" ref="AC2275:AC2280" si="4505">AD2275-AE2275</f>
        <v>-7.778020563098168E-3</v>
      </c>
      <c r="AD2275" s="284">
        <f t="shared" si="4488"/>
        <v>-1.0688892969290431E-2</v>
      </c>
      <c r="AE2275" s="314">
        <f t="shared" ref="AE2275:AE2280" si="4506">AE2274+(0.2*(AD2275-AE2274))</f>
        <v>-2.9108724061922631E-3</v>
      </c>
      <c r="AF2275" s="315">
        <f t="shared" ref="AF2275:AF2280" si="4507">AD2275/AA2275</f>
        <v>-1.2861441442229881E-2</v>
      </c>
      <c r="AG2275" s="315">
        <f t="shared" si="4473"/>
        <v>1.2955115931856369</v>
      </c>
      <c r="AH2275" s="316">
        <f t="shared" ref="AH2275:AH2280" si="4508">SLOPE(AC2262:AC2275,AB2262:AB2275)</f>
        <v>-1.555555357704172E-3</v>
      </c>
      <c r="AI2275" s="317">
        <f t="shared" ref="AI2275:AI2280" si="4509">INTERCEPT(AB2262:AB2275,AC2262:AC2275)</f>
        <v>2270.3463930422668</v>
      </c>
      <c r="AJ2275" s="318">
        <f t="shared" si="4489"/>
        <v>-5.0000000000000044E-2</v>
      </c>
      <c r="AK2275" s="318">
        <f t="shared" si="4458"/>
        <v>0</v>
      </c>
      <c r="AL2275" s="318">
        <f t="shared" ref="AL2275:AL2280" si="4510">IF(AJ2275&lt;0,AJ2275,0)</f>
        <v>-5.0000000000000044E-2</v>
      </c>
      <c r="AM2275" s="319">
        <f t="shared" si="4492"/>
        <v>5.0000000000000044E-3</v>
      </c>
      <c r="AN2275" s="319">
        <f t="shared" ref="AN2275:AN2280" si="4511">(AVERAGE(AL2262:AL2275))</f>
        <v>-1.3214285714285718E-2</v>
      </c>
      <c r="AO2275" s="311">
        <f t="shared" ref="AO2275:AO2280" si="4512">ABS(AM2275/AN2275)</f>
        <v>0.37837837837837862</v>
      </c>
      <c r="AP2275" s="285">
        <f t="shared" ref="AP2275:AP2280" si="4513">IF(AN2275=0,100,100-(100/(1+AO2275)))</f>
        <v>27.450980392156865</v>
      </c>
      <c r="AQ2275" s="285"/>
      <c r="AR2275" s="285">
        <f t="shared" ref="AR2275:AR2280" si="4514">IF(ISERROR(((F2275-E2275)-(D2275-F2275))/(D2275-E2275)),0,((F2275-E2275)-(D2275-F2275))/(D2275-E2275))</f>
        <v>-0.25</v>
      </c>
      <c r="AS2275" s="286">
        <f t="shared" ref="AS2275:AS2280" si="4515">IF(ISERROR(AR2275*G2275),0,AR2275*G2275)</f>
        <v>-165260.25</v>
      </c>
      <c r="AT2275" s="103">
        <f t="shared" ref="AT2275:AT2280" si="4516">SUM(AS2256:AS2275)/SUM(G2256:G2275)</f>
        <v>-0.20968410603593088</v>
      </c>
      <c r="AU2275" s="318">
        <f t="shared" ref="AU2275:AU2280" si="4517">F2275</f>
        <v>0.75</v>
      </c>
      <c r="AV2275" s="315">
        <f t="shared" ref="AV2275:AV2280" si="4518">AS2275/R2275</f>
        <v>-0.32502719266486763</v>
      </c>
      <c r="AW2275" s="320">
        <f t="shared" ref="AW2275:AW2280" si="4519">(D2275-E2275)/E2275</f>
        <v>0.11111111111111122</v>
      </c>
      <c r="AX2275" s="321">
        <f t="shared" si="4490"/>
        <v>-6.6850752559291333E-3</v>
      </c>
      <c r="AY2275" s="315">
        <f t="shared" si="4491"/>
        <v>-0.25434536005260766</v>
      </c>
      <c r="AZ2275" s="255"/>
      <c r="BA2275" s="255"/>
      <c r="BB2275" s="255"/>
      <c r="BC2275" s="255"/>
      <c r="BD2275" s="255"/>
      <c r="BE2275" s="255"/>
      <c r="BF2275" s="255"/>
      <c r="BG2275" s="255"/>
      <c r="BH2275" s="255"/>
      <c r="BI2275" s="255"/>
      <c r="BJ2275" s="255"/>
      <c r="BK2275" s="255"/>
      <c r="BL2275" s="255"/>
      <c r="BM2275" s="255"/>
      <c r="BN2275" s="255"/>
      <c r="BO2275" s="255"/>
      <c r="BP2275" s="255"/>
      <c r="BQ2275" s="255"/>
      <c r="BR2275" s="255"/>
      <c r="BS2275" s="255"/>
      <c r="BT2275" s="255"/>
      <c r="BU2275" s="255"/>
      <c r="BV2275" s="255"/>
      <c r="BW2275" s="255"/>
      <c r="BX2275" s="255"/>
      <c r="BY2275" s="255"/>
      <c r="BZ2275" s="255"/>
      <c r="CA2275" s="255"/>
      <c r="CB2275" s="255"/>
      <c r="CC2275" s="255"/>
      <c r="CD2275" s="255"/>
      <c r="CE2275" s="255"/>
      <c r="CF2275" s="255"/>
      <c r="CG2275" s="255"/>
      <c r="CH2275" s="255"/>
      <c r="CI2275" s="255"/>
      <c r="CJ2275" s="255"/>
      <c r="CK2275" s="255"/>
      <c r="CL2275" s="255"/>
      <c r="CM2275" s="255"/>
      <c r="CN2275" s="255"/>
      <c r="CO2275" s="255"/>
      <c r="CP2275" s="255"/>
      <c r="CQ2275" s="255"/>
      <c r="CR2275" s="255"/>
      <c r="CS2275" s="255"/>
      <c r="CT2275" s="255"/>
      <c r="CU2275" s="255"/>
      <c r="CV2275" s="255"/>
      <c r="CW2275" s="255"/>
      <c r="CX2275" s="255"/>
      <c r="CY2275" s="255"/>
      <c r="CZ2275" s="255"/>
      <c r="DA2275" s="255"/>
      <c r="DB2275" s="255"/>
      <c r="DC2275" s="255"/>
      <c r="DD2275" s="255"/>
      <c r="DE2275" s="255"/>
      <c r="DF2275" s="255"/>
      <c r="DG2275" s="255"/>
      <c r="DH2275" s="255"/>
      <c r="DI2275" s="255"/>
      <c r="DJ2275" s="255"/>
      <c r="DK2275" s="255"/>
      <c r="DL2275" s="255"/>
      <c r="DM2275" s="255"/>
      <c r="DN2275" s="255"/>
      <c r="DO2275" s="255"/>
      <c r="DP2275" s="255"/>
      <c r="DQ2275" s="255"/>
      <c r="DR2275" s="255"/>
      <c r="DS2275" s="255"/>
      <c r="DT2275" s="255"/>
      <c r="DU2275" s="255"/>
      <c r="DV2275" s="255"/>
      <c r="DW2275" s="255"/>
      <c r="DX2275" s="255"/>
      <c r="DY2275" s="255"/>
      <c r="DZ2275" s="255"/>
      <c r="EA2275" s="255"/>
      <c r="EB2275" s="255"/>
      <c r="EC2275" s="255"/>
      <c r="ED2275" s="255"/>
      <c r="EE2275" s="255"/>
      <c r="EF2275" s="255"/>
      <c r="EG2275" s="255"/>
      <c r="EH2275" s="255"/>
      <c r="EI2275" s="255"/>
      <c r="EJ2275" s="255"/>
      <c r="EK2275" s="255"/>
      <c r="EL2275" s="255"/>
      <c r="EM2275" s="255"/>
      <c r="EN2275" s="255"/>
      <c r="EO2275" s="255"/>
      <c r="EP2275" s="255"/>
      <c r="EQ2275" s="255"/>
      <c r="ER2275" s="255"/>
      <c r="ES2275" s="255"/>
      <c r="ET2275" s="255"/>
      <c r="EU2275" s="255"/>
      <c r="EV2275" s="255"/>
      <c r="EW2275" s="255"/>
      <c r="EX2275" s="255"/>
      <c r="EY2275" s="255"/>
      <c r="EZ2275" s="255"/>
      <c r="FA2275" s="255"/>
      <c r="FB2275" s="255"/>
      <c r="FC2275" s="255"/>
      <c r="FD2275" s="255"/>
      <c r="FE2275" s="255"/>
      <c r="FF2275" s="255"/>
      <c r="FG2275" s="255"/>
      <c r="FH2275" s="255"/>
      <c r="FI2275" s="255"/>
      <c r="FJ2275" s="255"/>
      <c r="FK2275" s="255"/>
      <c r="FL2275" s="255"/>
      <c r="FM2275" s="255"/>
      <c r="FN2275" s="255"/>
      <c r="FO2275" s="255"/>
      <c r="FP2275" s="255"/>
      <c r="FQ2275" s="255"/>
      <c r="FR2275" s="255"/>
      <c r="FS2275" s="255"/>
      <c r="FT2275" s="255"/>
      <c r="FU2275" s="255"/>
      <c r="FV2275" s="255"/>
      <c r="FW2275" s="255"/>
      <c r="FX2275" s="255"/>
      <c r="FY2275" s="255"/>
      <c r="FZ2275" s="255"/>
      <c r="GA2275" s="255"/>
      <c r="GB2275" s="255"/>
      <c r="GC2275" s="255"/>
      <c r="GD2275" s="255"/>
      <c r="GE2275" s="255"/>
      <c r="GF2275" s="255"/>
      <c r="GG2275" s="255"/>
      <c r="GH2275" s="255"/>
      <c r="GI2275" s="255"/>
      <c r="GJ2275" s="255"/>
      <c r="GK2275" s="255"/>
      <c r="GL2275" s="255"/>
      <c r="GM2275" s="255"/>
      <c r="GN2275" s="255"/>
      <c r="GO2275" s="255"/>
      <c r="GP2275" s="255"/>
      <c r="GQ2275" s="255"/>
      <c r="GR2275" s="255"/>
      <c r="GS2275" s="255"/>
      <c r="GT2275" s="255"/>
      <c r="GU2275" s="255"/>
      <c r="GV2275" s="255"/>
      <c r="GW2275" s="255"/>
      <c r="GX2275" s="255"/>
      <c r="GY2275" s="255"/>
      <c r="GZ2275" s="255"/>
      <c r="HA2275" s="255"/>
      <c r="HB2275" s="255"/>
      <c r="HC2275" s="255"/>
      <c r="HD2275" s="255"/>
      <c r="HE2275" s="255"/>
      <c r="HF2275" s="255"/>
      <c r="HG2275" s="255"/>
      <c r="HH2275" s="255"/>
      <c r="HI2275" s="255"/>
      <c r="HJ2275" s="255"/>
      <c r="HK2275" s="255"/>
      <c r="HL2275" s="255"/>
      <c r="HM2275" s="255"/>
      <c r="HN2275" s="255"/>
      <c r="HO2275" s="255"/>
      <c r="HP2275" s="255"/>
      <c r="HQ2275" s="255"/>
      <c r="HR2275" s="255"/>
      <c r="HS2275" s="255"/>
      <c r="HT2275" s="255"/>
      <c r="HU2275" s="255"/>
      <c r="HV2275" s="255"/>
      <c r="HW2275" s="255"/>
      <c r="HX2275" s="255"/>
      <c r="HY2275" s="255"/>
      <c r="HZ2275" s="255"/>
      <c r="IA2275" s="255"/>
      <c r="IB2275" s="255"/>
      <c r="IC2275" s="255"/>
      <c r="ID2275" s="255"/>
      <c r="IE2275" s="255"/>
      <c r="IF2275" s="255"/>
      <c r="IG2275" s="255"/>
      <c r="IH2275" s="255"/>
      <c r="II2275" s="255"/>
      <c r="IJ2275" s="255"/>
      <c r="IK2275" s="255"/>
      <c r="IL2275" s="255"/>
      <c r="IM2275" s="255"/>
      <c r="IN2275" s="255"/>
      <c r="IO2275" s="255"/>
      <c r="IP2275" s="255"/>
      <c r="IQ2275" s="255"/>
      <c r="IR2275" s="255"/>
      <c r="IS2275" s="255"/>
      <c r="IT2275" s="255"/>
      <c r="IU2275" s="255"/>
      <c r="IV2275" s="255"/>
    </row>
    <row r="2276" spans="1:256">
      <c r="A2276" s="16">
        <v>41661.367800925924</v>
      </c>
      <c r="B2276" s="300">
        <v>4</v>
      </c>
      <c r="C2276" s="5">
        <v>0.75</v>
      </c>
      <c r="D2276" s="5">
        <v>0.76</v>
      </c>
      <c r="E2276" s="5">
        <v>0.71</v>
      </c>
      <c r="F2276" s="5">
        <v>0.73</v>
      </c>
      <c r="G2276" s="6">
        <v>535517</v>
      </c>
      <c r="H2276" s="113">
        <f t="shared" si="4486"/>
        <v>0.73</v>
      </c>
      <c r="I2276" s="19">
        <f t="shared" ref="I2276:I2282" si="4520">IF(A2277&gt;A2276,(H2276-H2275)/H2275, (H2276-H2277)/H2277)</f>
        <v>-2.6666666666666689E-2</v>
      </c>
      <c r="J2276" s="8">
        <f t="shared" si="4496"/>
        <v>0.91525480754415078</v>
      </c>
      <c r="K2276" s="8">
        <f t="shared" si="4497"/>
        <v>0.75924519245584932</v>
      </c>
      <c r="L2276" s="8">
        <f t="shared" si="4498"/>
        <v>0.83725000000000005</v>
      </c>
      <c r="M2276" s="19">
        <f t="shared" si="4499"/>
        <v>0.20547988533674325</v>
      </c>
      <c r="N2276" s="19">
        <f t="shared" si="4494"/>
        <v>0.21334638466198663</v>
      </c>
      <c r="O2276" s="19">
        <f t="shared" si="4495"/>
        <v>1.0689814618081224E-2</v>
      </c>
      <c r="P2276" s="19">
        <f t="shared" ref="P2276:P2282" si="4521">IF(A2277&gt;A2276,(K2276-K2275)/K2275, (K2276-K2277)/K2277)</f>
        <v>-1.960216967499781E-2</v>
      </c>
      <c r="Q2276" s="303">
        <v>654</v>
      </c>
      <c r="R2276" s="306">
        <v>389757.6</v>
      </c>
      <c r="S2276" s="66">
        <f t="shared" si="4500"/>
        <v>595.95963302752295</v>
      </c>
      <c r="T2276" t="str">
        <f t="shared" si="4501"/>
        <v>BrokeBandLower</v>
      </c>
      <c r="U2276" t="str">
        <f t="shared" si="4501"/>
        <v/>
      </c>
      <c r="V2276" t="str">
        <f t="shared" si="4501"/>
        <v>BrokeBandLower</v>
      </c>
      <c r="W2276" t="str">
        <f t="shared" si="4501"/>
        <v>BrokeBandLower</v>
      </c>
      <c r="X2276" s="63"/>
      <c r="Y2276" s="219">
        <f t="shared" si="4502"/>
        <v>-8.076923076923077E-3</v>
      </c>
      <c r="Z2276" s="78">
        <f t="shared" si="4503"/>
        <v>0.80647128539000734</v>
      </c>
      <c r="AA2276" s="78">
        <f t="shared" si="4504"/>
        <v>0.82360052750321167</v>
      </c>
      <c r="AB2276" s="74">
        <f t="shared" si="3009"/>
        <v>2275</v>
      </c>
      <c r="AC2276" s="80">
        <f t="shared" si="4505"/>
        <v>-1.1374695765609649E-2</v>
      </c>
      <c r="AD2276" s="79">
        <f t="shared" si="4488"/>
        <v>-1.7129242113204324E-2</v>
      </c>
      <c r="AE2276" s="81">
        <f t="shared" si="4506"/>
        <v>-5.7545463475946754E-3</v>
      </c>
      <c r="AF2276" s="19">
        <f t="shared" si="4507"/>
        <v>-2.079799798712189E-2</v>
      </c>
      <c r="AG2276" s="93">
        <f t="shared" ref="AG2276:AG2282" si="4522">IF(A2277&gt;A2276,(AC2276-AC2275)/AC2275, (AC2276-AC2277)/AC2277)</f>
        <v>0.4624152344846516</v>
      </c>
      <c r="AH2276" s="91">
        <f t="shared" si="4508"/>
        <v>-1.670433988874251E-3</v>
      </c>
      <c r="AI2276" s="96">
        <f t="shared" si="4509"/>
        <v>2270.0263270498558</v>
      </c>
      <c r="AJ2276" s="5">
        <f t="shared" si="4489"/>
        <v>-2.0000000000000018E-2</v>
      </c>
      <c r="AK2276" s="5">
        <f t="shared" ref="AK2276:AK2283" si="4523">IF(AJ2276&gt;0,AJ2276,0)</f>
        <v>0</v>
      </c>
      <c r="AL2276" s="5">
        <f t="shared" si="4510"/>
        <v>-2.0000000000000018E-2</v>
      </c>
      <c r="AM2276" s="95">
        <f t="shared" si="4492"/>
        <v>4.6428571428571474E-3</v>
      </c>
      <c r="AN2276" s="95">
        <f t="shared" si="4511"/>
        <v>-1.4642857142857148E-2</v>
      </c>
      <c r="AO2276" s="78">
        <f t="shared" si="4512"/>
        <v>0.31707317073170749</v>
      </c>
      <c r="AP2276" s="296">
        <f t="shared" si="4513"/>
        <v>24.07407407407409</v>
      </c>
      <c r="AQ2276" s="8"/>
      <c r="AR2276" s="8">
        <f t="shared" si="4514"/>
        <v>-0.2</v>
      </c>
      <c r="AS2276" s="114">
        <f t="shared" si="4515"/>
        <v>-107103.40000000001</v>
      </c>
      <c r="AT2276" s="103">
        <f t="shared" si="4516"/>
        <v>-0.24902793254128741</v>
      </c>
      <c r="AU2276" s="5">
        <f t="shared" si="4517"/>
        <v>0.73</v>
      </c>
      <c r="AV2276" s="93">
        <f t="shared" si="4518"/>
        <v>-0.27479489816234504</v>
      </c>
      <c r="AW2276" s="210">
        <f t="shared" si="4519"/>
        <v>7.0422535211267678E-2</v>
      </c>
      <c r="AX2276" s="276">
        <f t="shared" si="4490"/>
        <v>-6.5549111812822332E-3</v>
      </c>
      <c r="AY2276" s="19">
        <f t="shared" si="4491"/>
        <v>1.9470846574457759E-2</v>
      </c>
      <c r="AZ2276" s="255"/>
      <c r="BA2276" s="255"/>
      <c r="BB2276" s="255"/>
      <c r="BC2276" s="255"/>
      <c r="BD2276" s="255"/>
      <c r="BE2276" s="255"/>
      <c r="BF2276" s="255"/>
      <c r="BG2276" s="255"/>
      <c r="BH2276" s="255"/>
      <c r="BI2276" s="255"/>
      <c r="BJ2276" s="255"/>
      <c r="BK2276" s="255"/>
      <c r="BL2276" s="255"/>
      <c r="BM2276" s="255"/>
      <c r="BN2276" s="255"/>
      <c r="BO2276" s="255"/>
      <c r="BP2276" s="255"/>
      <c r="BQ2276" s="255"/>
      <c r="BR2276" s="255"/>
      <c r="BS2276" s="255"/>
      <c r="BT2276" s="255"/>
      <c r="BU2276" s="255"/>
      <c r="BV2276" s="255"/>
      <c r="BW2276" s="255"/>
      <c r="BX2276" s="255"/>
      <c r="BY2276" s="255"/>
      <c r="BZ2276" s="255"/>
      <c r="CA2276" s="255"/>
      <c r="CB2276" s="255"/>
      <c r="CC2276" s="255"/>
      <c r="CD2276" s="255"/>
      <c r="CE2276" s="255"/>
      <c r="CF2276" s="255"/>
      <c r="CG2276" s="255"/>
      <c r="CH2276" s="255"/>
      <c r="CI2276" s="255"/>
      <c r="CJ2276" s="255"/>
      <c r="CK2276" s="255"/>
      <c r="CL2276" s="255"/>
      <c r="CM2276" s="255"/>
      <c r="CN2276" s="255"/>
      <c r="CO2276" s="255"/>
      <c r="CP2276" s="255"/>
      <c r="CQ2276" s="255"/>
      <c r="CR2276" s="255"/>
      <c r="CS2276" s="255"/>
      <c r="CT2276" s="255"/>
      <c r="CU2276" s="255"/>
      <c r="CV2276" s="255"/>
      <c r="CW2276" s="255"/>
      <c r="CX2276" s="255"/>
      <c r="CY2276" s="255"/>
      <c r="CZ2276" s="255"/>
      <c r="DA2276" s="255"/>
      <c r="DB2276" s="255"/>
      <c r="DC2276" s="255"/>
      <c r="DD2276" s="255"/>
      <c r="DE2276" s="255"/>
      <c r="DF2276" s="255"/>
      <c r="DG2276" s="255"/>
      <c r="DH2276" s="255"/>
      <c r="DI2276" s="255"/>
      <c r="DJ2276" s="255"/>
      <c r="DK2276" s="255"/>
      <c r="DL2276" s="255"/>
      <c r="DM2276" s="255"/>
      <c r="DN2276" s="255"/>
      <c r="DO2276" s="255"/>
      <c r="DP2276" s="255"/>
      <c r="DQ2276" s="255"/>
      <c r="DR2276" s="255"/>
      <c r="DS2276" s="255"/>
      <c r="DT2276" s="255"/>
      <c r="DU2276" s="255"/>
      <c r="DV2276" s="255"/>
      <c r="DW2276" s="255"/>
      <c r="DX2276" s="255"/>
      <c r="DY2276" s="255"/>
      <c r="DZ2276" s="255"/>
      <c r="EA2276" s="255"/>
      <c r="EB2276" s="255"/>
      <c r="EC2276" s="255"/>
      <c r="ED2276" s="255"/>
      <c r="EE2276" s="255"/>
      <c r="EF2276" s="255"/>
      <c r="EG2276" s="255"/>
      <c r="EH2276" s="255"/>
      <c r="EI2276" s="255"/>
      <c r="EJ2276" s="255"/>
      <c r="EK2276" s="255"/>
      <c r="EL2276" s="255"/>
      <c r="EM2276" s="255"/>
      <c r="EN2276" s="255"/>
      <c r="EO2276" s="255"/>
      <c r="EP2276" s="255"/>
      <c r="EQ2276" s="255"/>
      <c r="ER2276" s="255"/>
      <c r="ES2276" s="255"/>
      <c r="ET2276" s="255"/>
      <c r="EU2276" s="255"/>
      <c r="EV2276" s="255"/>
      <c r="EW2276" s="255"/>
      <c r="EX2276" s="255"/>
      <c r="EY2276" s="255"/>
      <c r="EZ2276" s="255"/>
      <c r="FA2276" s="255"/>
      <c r="FB2276" s="255"/>
      <c r="FC2276" s="255"/>
      <c r="FD2276" s="255"/>
      <c r="FE2276" s="255"/>
      <c r="FF2276" s="255"/>
      <c r="FG2276" s="255"/>
      <c r="FH2276" s="255"/>
      <c r="FI2276" s="255"/>
      <c r="FJ2276" s="255"/>
      <c r="FK2276" s="255"/>
      <c r="FL2276" s="255"/>
      <c r="FM2276" s="255"/>
      <c r="FN2276" s="255"/>
      <c r="FO2276" s="255"/>
      <c r="FP2276" s="255"/>
      <c r="FQ2276" s="255"/>
      <c r="FR2276" s="255"/>
      <c r="FS2276" s="255"/>
      <c r="FT2276" s="255"/>
      <c r="FU2276" s="255"/>
      <c r="FV2276" s="255"/>
      <c r="FW2276" s="255"/>
      <c r="FX2276" s="255"/>
      <c r="FY2276" s="255"/>
      <c r="FZ2276" s="255"/>
      <c r="GA2276" s="255"/>
      <c r="GB2276" s="255"/>
      <c r="GC2276" s="255"/>
      <c r="GD2276" s="255"/>
      <c r="GE2276" s="255"/>
      <c r="GF2276" s="255"/>
      <c r="GG2276" s="255"/>
      <c r="GH2276" s="255"/>
      <c r="GI2276" s="255"/>
      <c r="GJ2276" s="255"/>
      <c r="GK2276" s="255"/>
      <c r="GL2276" s="255"/>
      <c r="GM2276" s="255"/>
      <c r="GN2276" s="255"/>
      <c r="GO2276" s="255"/>
      <c r="GP2276" s="255"/>
      <c r="GQ2276" s="255"/>
      <c r="GR2276" s="255"/>
      <c r="GS2276" s="255"/>
      <c r="GT2276" s="255"/>
      <c r="GU2276" s="255"/>
      <c r="GV2276" s="255"/>
      <c r="GW2276" s="255"/>
      <c r="GX2276" s="255"/>
      <c r="GY2276" s="255"/>
      <c r="GZ2276" s="255"/>
      <c r="HA2276" s="255"/>
      <c r="HB2276" s="255"/>
      <c r="HC2276" s="255"/>
      <c r="HD2276" s="255"/>
      <c r="HE2276" s="255"/>
      <c r="HF2276" s="255"/>
      <c r="HG2276" s="255"/>
      <c r="HH2276" s="255"/>
      <c r="HI2276" s="255"/>
      <c r="HJ2276" s="255"/>
      <c r="HK2276" s="255"/>
      <c r="HL2276" s="255"/>
      <c r="HM2276" s="255"/>
      <c r="HN2276" s="255"/>
      <c r="HO2276" s="255"/>
      <c r="HP2276" s="255"/>
      <c r="HQ2276" s="255"/>
      <c r="HR2276" s="255"/>
      <c r="HS2276" s="255"/>
      <c r="HT2276" s="255"/>
      <c r="HU2276" s="255"/>
      <c r="HV2276" s="255"/>
      <c r="HW2276" s="255"/>
      <c r="HX2276" s="255"/>
      <c r="HY2276" s="255"/>
      <c r="HZ2276" s="255"/>
      <c r="IA2276" s="255"/>
      <c r="IB2276" s="255"/>
      <c r="IC2276" s="255"/>
      <c r="ID2276" s="255"/>
      <c r="IE2276" s="255"/>
      <c r="IF2276" s="255"/>
      <c r="IG2276" s="255"/>
      <c r="IH2276" s="255"/>
      <c r="II2276" s="255"/>
      <c r="IJ2276" s="255"/>
      <c r="IK2276" s="255"/>
      <c r="IL2276" s="255"/>
      <c r="IM2276" s="255"/>
      <c r="IN2276" s="255"/>
      <c r="IO2276" s="255"/>
      <c r="IP2276" s="255"/>
      <c r="IQ2276" s="255"/>
      <c r="IR2276" s="255"/>
      <c r="IS2276" s="255"/>
      <c r="IT2276" s="255"/>
      <c r="IU2276" s="255"/>
      <c r="IV2276" s="255"/>
    </row>
    <row r="2277" spans="1:256" ht="13">
      <c r="A2277" s="16">
        <v>41662.33489583333</v>
      </c>
      <c r="B2277" s="300">
        <v>5</v>
      </c>
      <c r="C2277" s="5">
        <v>0.73</v>
      </c>
      <c r="D2277" s="5">
        <v>0.73</v>
      </c>
      <c r="E2277" s="5">
        <v>0.66500000000000004</v>
      </c>
      <c r="F2277" s="5">
        <v>0.67500000000000004</v>
      </c>
      <c r="G2277" s="6">
        <v>1203940</v>
      </c>
      <c r="H2277" s="113">
        <f t="shared" si="4486"/>
        <v>0.67500000000000004</v>
      </c>
      <c r="I2277" s="19">
        <f t="shared" si="4520"/>
        <v>-7.534246575342457E-2</v>
      </c>
      <c r="J2277" s="8">
        <f t="shared" si="4496"/>
        <v>0.93526157893552619</v>
      </c>
      <c r="K2277" s="8">
        <f t="shared" si="4497"/>
        <v>0.72473842106447395</v>
      </c>
      <c r="L2277" s="8">
        <f t="shared" si="4498"/>
        <v>0.83000000000000007</v>
      </c>
      <c r="M2277" s="19">
        <f t="shared" si="4499"/>
        <v>0.29048157480300574</v>
      </c>
      <c r="N2277" s="19">
        <f t="shared" si="4494"/>
        <v>0.41367401644672208</v>
      </c>
      <c r="O2277" s="19">
        <f t="shared" si="4495"/>
        <v>2.1859236604348901E-2</v>
      </c>
      <c r="P2277" s="19">
        <f t="shared" si="4521"/>
        <v>-4.5448784838215441E-2</v>
      </c>
      <c r="Q2277" s="303">
        <v>509</v>
      </c>
      <c r="R2277" s="306">
        <v>837410.49399999995</v>
      </c>
      <c r="S2277" s="66">
        <f t="shared" si="4500"/>
        <v>1645.207257367387</v>
      </c>
      <c r="T2277" t="str">
        <f t="shared" ref="T2277:W2278" si="4524">IF(C2277&gt;$J2277,"BrokeBandUpper", IF(C2277&lt;$K2277,"BrokeBandLower", ""))</f>
        <v/>
      </c>
      <c r="U2277" t="str">
        <f t="shared" si="4524"/>
        <v/>
      </c>
      <c r="V2277" t="str">
        <f t="shared" si="4524"/>
        <v>BrokeBandLower</v>
      </c>
      <c r="W2277" t="str">
        <f t="shared" si="4524"/>
        <v>BrokeBandLower</v>
      </c>
      <c r="X2277" s="63" t="s">
        <v>89</v>
      </c>
      <c r="Y2277" s="310">
        <f t="shared" si="4502"/>
        <v>-1.1483516483516483E-2</v>
      </c>
      <c r="Z2277" s="311">
        <f t="shared" si="4503"/>
        <v>0.78622470743994621</v>
      </c>
      <c r="AA2277" s="311">
        <f t="shared" si="4504"/>
        <v>0.81260408846797405</v>
      </c>
      <c r="AB2277" s="312">
        <f t="shared" si="3009"/>
        <v>2276</v>
      </c>
      <c r="AC2277" s="313">
        <f t="shared" si="4505"/>
        <v>-1.649986774434653E-2</v>
      </c>
      <c r="AD2277" s="284">
        <f t="shared" si="4488"/>
        <v>-2.6379381028027837E-2</v>
      </c>
      <c r="AE2277" s="314">
        <f t="shared" si="4506"/>
        <v>-9.8795132836813071E-3</v>
      </c>
      <c r="AF2277" s="315">
        <f t="shared" si="4507"/>
        <v>-3.2462771726587847E-2</v>
      </c>
      <c r="AG2277" s="315">
        <f t="shared" si="4522"/>
        <v>0.4505766206277243</v>
      </c>
      <c r="AH2277" s="316">
        <f t="shared" si="4508"/>
        <v>-1.8777162613413207E-3</v>
      </c>
      <c r="AI2277" s="317">
        <f t="shared" si="4509"/>
        <v>2269.7716446914051</v>
      </c>
      <c r="AJ2277" s="318">
        <f t="shared" si="4489"/>
        <v>-5.4999999999999938E-2</v>
      </c>
      <c r="AK2277" s="318">
        <f t="shared" si="4523"/>
        <v>0</v>
      </c>
      <c r="AL2277" s="318">
        <f t="shared" si="4510"/>
        <v>-5.4999999999999938E-2</v>
      </c>
      <c r="AM2277" s="319">
        <f t="shared" si="4492"/>
        <v>4.6428571428571474E-3</v>
      </c>
      <c r="AN2277" s="319">
        <f t="shared" si="4511"/>
        <v>-1.7499999999999998E-2</v>
      </c>
      <c r="AO2277" s="311">
        <f t="shared" si="4512"/>
        <v>0.26530612244897989</v>
      </c>
      <c r="AP2277" s="285">
        <f t="shared" si="4513"/>
        <v>20.967741935483886</v>
      </c>
      <c r="AQ2277" s="285"/>
      <c r="AR2277" s="285">
        <f t="shared" si="4514"/>
        <v>-0.69230769230769174</v>
      </c>
      <c r="AS2277" s="286">
        <f t="shared" si="4515"/>
        <v>-833496.92307692242</v>
      </c>
      <c r="AT2277" s="103">
        <f t="shared" si="4516"/>
        <v>-0.37299972406669168</v>
      </c>
      <c r="AU2277" s="318">
        <f t="shared" si="4517"/>
        <v>0.67500000000000004</v>
      </c>
      <c r="AV2277" s="315">
        <f t="shared" si="4518"/>
        <v>-0.99532658003318797</v>
      </c>
      <c r="AW2277" s="320">
        <f t="shared" si="4519"/>
        <v>9.774436090225555E-2</v>
      </c>
      <c r="AX2277" s="321">
        <f t="shared" si="4490"/>
        <v>-3.8106244602058629E-3</v>
      </c>
      <c r="AY2277" s="315">
        <f t="shared" si="4491"/>
        <v>0.41866116033925405</v>
      </c>
      <c r="AZ2277" s="255"/>
      <c r="BA2277" s="255"/>
      <c r="BB2277" s="255"/>
      <c r="BC2277" s="255"/>
      <c r="BD2277" s="255"/>
      <c r="BE2277" s="255"/>
      <c r="BF2277" s="255"/>
      <c r="BG2277" s="255"/>
      <c r="BH2277" s="255"/>
      <c r="BI2277" s="255"/>
      <c r="BJ2277" s="255"/>
      <c r="BK2277" s="255"/>
      <c r="BL2277" s="255"/>
      <c r="BM2277" s="255"/>
      <c r="BN2277" s="255"/>
      <c r="BO2277" s="255"/>
      <c r="BP2277" s="255"/>
      <c r="BQ2277" s="255"/>
      <c r="BR2277" s="255"/>
      <c r="BS2277" s="255"/>
      <c r="BT2277" s="255"/>
      <c r="BU2277" s="255"/>
      <c r="BV2277" s="255"/>
      <c r="BW2277" s="255"/>
      <c r="BX2277" s="255"/>
      <c r="BY2277" s="255"/>
      <c r="BZ2277" s="255"/>
      <c r="CA2277" s="255"/>
      <c r="CB2277" s="255"/>
      <c r="CC2277" s="255"/>
      <c r="CD2277" s="255"/>
      <c r="CE2277" s="255"/>
      <c r="CF2277" s="255"/>
      <c r="CG2277" s="255"/>
      <c r="CH2277" s="255"/>
      <c r="CI2277" s="255"/>
      <c r="CJ2277" s="255"/>
      <c r="CK2277" s="255"/>
      <c r="CL2277" s="255"/>
      <c r="CM2277" s="255"/>
      <c r="CN2277" s="255"/>
      <c r="CO2277" s="255"/>
      <c r="CP2277" s="255"/>
      <c r="CQ2277" s="255"/>
      <c r="CR2277" s="255"/>
      <c r="CS2277" s="255"/>
      <c r="CT2277" s="255"/>
      <c r="CU2277" s="255"/>
      <c r="CV2277" s="255"/>
      <c r="CW2277" s="255"/>
      <c r="CX2277" s="255"/>
      <c r="CY2277" s="255"/>
      <c r="CZ2277" s="255"/>
      <c r="DA2277" s="255"/>
      <c r="DB2277" s="255"/>
      <c r="DC2277" s="255"/>
      <c r="DD2277" s="255"/>
      <c r="DE2277" s="255"/>
      <c r="DF2277" s="255"/>
      <c r="DG2277" s="255"/>
      <c r="DH2277" s="255"/>
      <c r="DI2277" s="255"/>
      <c r="DJ2277" s="255"/>
      <c r="DK2277" s="255"/>
      <c r="DL2277" s="255"/>
      <c r="DM2277" s="255"/>
      <c r="DN2277" s="255"/>
      <c r="DO2277" s="255"/>
      <c r="DP2277" s="255"/>
      <c r="DQ2277" s="255"/>
      <c r="DR2277" s="255"/>
      <c r="DS2277" s="255"/>
      <c r="DT2277" s="255"/>
      <c r="DU2277" s="255"/>
      <c r="DV2277" s="255"/>
      <c r="DW2277" s="255"/>
      <c r="DX2277" s="255"/>
      <c r="DY2277" s="255"/>
      <c r="DZ2277" s="255"/>
      <c r="EA2277" s="255"/>
      <c r="EB2277" s="255"/>
      <c r="EC2277" s="255"/>
      <c r="ED2277" s="255"/>
      <c r="EE2277" s="255"/>
      <c r="EF2277" s="255"/>
      <c r="EG2277" s="255"/>
      <c r="EH2277" s="255"/>
      <c r="EI2277" s="255"/>
      <c r="EJ2277" s="255"/>
      <c r="EK2277" s="255"/>
      <c r="EL2277" s="255"/>
      <c r="EM2277" s="255"/>
      <c r="EN2277" s="255"/>
      <c r="EO2277" s="255"/>
      <c r="EP2277" s="255"/>
      <c r="EQ2277" s="255"/>
      <c r="ER2277" s="255"/>
      <c r="ES2277" s="255"/>
      <c r="ET2277" s="255"/>
      <c r="EU2277" s="255"/>
      <c r="EV2277" s="255"/>
      <c r="EW2277" s="255"/>
      <c r="EX2277" s="255"/>
      <c r="EY2277" s="255"/>
      <c r="EZ2277" s="255"/>
      <c r="FA2277" s="255"/>
      <c r="FB2277" s="255"/>
      <c r="FC2277" s="255"/>
      <c r="FD2277" s="255"/>
      <c r="FE2277" s="255"/>
      <c r="FF2277" s="255"/>
      <c r="FG2277" s="255"/>
      <c r="FH2277" s="255"/>
      <c r="FI2277" s="255"/>
      <c r="FJ2277" s="255"/>
      <c r="FK2277" s="255"/>
      <c r="FL2277" s="255"/>
      <c r="FM2277" s="255"/>
      <c r="FN2277" s="255"/>
      <c r="FO2277" s="255"/>
      <c r="FP2277" s="255"/>
      <c r="FQ2277" s="255"/>
      <c r="FR2277" s="255"/>
      <c r="FS2277" s="255"/>
      <c r="FT2277" s="255"/>
      <c r="FU2277" s="255"/>
      <c r="FV2277" s="255"/>
      <c r="FW2277" s="255"/>
      <c r="FX2277" s="255"/>
      <c r="FY2277" s="255"/>
      <c r="FZ2277" s="255"/>
      <c r="GA2277" s="255"/>
      <c r="GB2277" s="255"/>
      <c r="GC2277" s="255"/>
      <c r="GD2277" s="255"/>
      <c r="GE2277" s="255"/>
      <c r="GF2277" s="255"/>
      <c r="GG2277" s="255"/>
      <c r="GH2277" s="255"/>
      <c r="GI2277" s="255"/>
      <c r="GJ2277" s="255"/>
      <c r="GK2277" s="255"/>
      <c r="GL2277" s="255"/>
      <c r="GM2277" s="255"/>
      <c r="GN2277" s="255"/>
      <c r="GO2277" s="255"/>
      <c r="GP2277" s="255"/>
      <c r="GQ2277" s="255"/>
      <c r="GR2277" s="255"/>
      <c r="GS2277" s="255"/>
      <c r="GT2277" s="255"/>
      <c r="GU2277" s="255"/>
      <c r="GV2277" s="255"/>
      <c r="GW2277" s="255"/>
      <c r="GX2277" s="255"/>
      <c r="GY2277" s="255"/>
      <c r="GZ2277" s="255"/>
      <c r="HA2277" s="255"/>
      <c r="HB2277" s="255"/>
      <c r="HC2277" s="255"/>
      <c r="HD2277" s="255"/>
      <c r="HE2277" s="255"/>
      <c r="HF2277" s="255"/>
      <c r="HG2277" s="255"/>
      <c r="HH2277" s="255"/>
      <c r="HI2277" s="255"/>
      <c r="HJ2277" s="255"/>
      <c r="HK2277" s="255"/>
      <c r="HL2277" s="255"/>
      <c r="HM2277" s="255"/>
      <c r="HN2277" s="255"/>
      <c r="HO2277" s="255"/>
      <c r="HP2277" s="255"/>
      <c r="HQ2277" s="255"/>
      <c r="HR2277" s="255"/>
      <c r="HS2277" s="255"/>
      <c r="HT2277" s="255"/>
      <c r="HU2277" s="255"/>
      <c r="HV2277" s="255"/>
      <c r="HW2277" s="255"/>
      <c r="HX2277" s="255"/>
      <c r="HY2277" s="255"/>
      <c r="HZ2277" s="255"/>
      <c r="IA2277" s="255"/>
      <c r="IB2277" s="255"/>
      <c r="IC2277" s="255"/>
      <c r="ID2277" s="255"/>
      <c r="IE2277" s="255"/>
      <c r="IF2277" s="255"/>
      <c r="IG2277" s="255"/>
      <c r="IH2277" s="255"/>
      <c r="II2277" s="255"/>
      <c r="IJ2277" s="255"/>
      <c r="IK2277" s="255"/>
      <c r="IL2277" s="255"/>
      <c r="IM2277" s="255"/>
      <c r="IN2277" s="255"/>
      <c r="IO2277" s="255"/>
      <c r="IP2277" s="255"/>
      <c r="IQ2277" s="255"/>
      <c r="IR2277" s="255"/>
      <c r="IS2277" s="255"/>
      <c r="IT2277" s="255"/>
      <c r="IU2277" s="255"/>
      <c r="IV2277" s="255"/>
    </row>
    <row r="2278" spans="1:256">
      <c r="A2278" s="16">
        <v>41663.457708333335</v>
      </c>
      <c r="B2278" s="300">
        <v>6</v>
      </c>
      <c r="C2278" s="5">
        <v>0.69</v>
      </c>
      <c r="D2278" s="5">
        <v>0.71499999999999997</v>
      </c>
      <c r="E2278" s="5">
        <v>0.67</v>
      </c>
      <c r="F2278" s="5">
        <v>0.70499999999999996</v>
      </c>
      <c r="G2278" s="6">
        <v>849404</v>
      </c>
      <c r="H2278" s="113">
        <f t="shared" ref="H2278:H2283" si="4525">F2278</f>
        <v>0.70499999999999996</v>
      </c>
      <c r="I2278" s="19">
        <f t="shared" si="4520"/>
        <v>4.4444444444444314E-2</v>
      </c>
      <c r="J2278" s="8">
        <f t="shared" si="4496"/>
        <v>0.94116936997377942</v>
      </c>
      <c r="K2278" s="8">
        <f t="shared" si="4497"/>
        <v>0.70483063002622026</v>
      </c>
      <c r="L2278" s="8">
        <f t="shared" si="4498"/>
        <v>0.82299999999999984</v>
      </c>
      <c r="M2278" s="19">
        <f t="shared" si="4499"/>
        <v>0.33531281116254436</v>
      </c>
      <c r="N2278" s="19">
        <f t="shared" si="4494"/>
        <v>0.15433418243460559</v>
      </c>
      <c r="O2278" s="19">
        <f t="shared" si="4495"/>
        <v>6.3167258992689714E-3</v>
      </c>
      <c r="P2278" s="19">
        <f t="shared" si="4521"/>
        <v>-2.7468932872378591E-2</v>
      </c>
      <c r="Q2278" s="303">
        <v>358</v>
      </c>
      <c r="R2278" s="306">
        <v>584497.06299999997</v>
      </c>
      <c r="S2278" s="66">
        <f t="shared" si="4500"/>
        <v>1632.6733603351954</v>
      </c>
      <c r="T2278" t="str">
        <f t="shared" si="4524"/>
        <v>BrokeBandLower</v>
      </c>
      <c r="U2278" t="str">
        <f t="shared" si="4524"/>
        <v/>
      </c>
      <c r="V2278" t="str">
        <f t="shared" si="4524"/>
        <v>BrokeBandLower</v>
      </c>
      <c r="W2278" t="str">
        <f t="shared" si="4524"/>
        <v/>
      </c>
      <c r="X2278" s="63"/>
      <c r="Y2278" s="219">
        <f t="shared" si="4502"/>
        <v>-1.2912087912087911E-2</v>
      </c>
      <c r="Z2278" s="78">
        <f t="shared" si="4503"/>
        <v>0.77371610249419454</v>
      </c>
      <c r="AA2278" s="78">
        <f t="shared" si="4504"/>
        <v>0.80464138592134393</v>
      </c>
      <c r="AB2278" s="74">
        <f t="shared" si="3009"/>
        <v>2277</v>
      </c>
      <c r="AC2278" s="80">
        <f t="shared" si="4505"/>
        <v>-1.6836616114774473E-2</v>
      </c>
      <c r="AD2278" s="79">
        <f t="shared" ref="AD2278:AD2283" si="4526">Z2278-AA2278</f>
        <v>-3.0925283427149397E-2</v>
      </c>
      <c r="AE2278" s="81">
        <f t="shared" si="4506"/>
        <v>-1.4088667312374925E-2</v>
      </c>
      <c r="AF2278" s="19">
        <f t="shared" si="4507"/>
        <v>-3.8433622689863028E-2</v>
      </c>
      <c r="AG2278" s="93">
        <f t="shared" si="4522"/>
        <v>2.0409155736616474E-2</v>
      </c>
      <c r="AH2278" s="91">
        <f t="shared" si="4508"/>
        <v>-2.0011669658034103E-3</v>
      </c>
      <c r="AI2278" s="96">
        <f t="shared" si="4509"/>
        <v>2269.7963704065196</v>
      </c>
      <c r="AJ2278" s="5">
        <f t="shared" ref="AJ2278:AJ2283" si="4527">F2278-F2277</f>
        <v>2.9999999999999916E-2</v>
      </c>
      <c r="AK2278" s="5">
        <f t="shared" si="4523"/>
        <v>2.9999999999999916E-2</v>
      </c>
      <c r="AL2278" s="5">
        <f t="shared" si="4510"/>
        <v>0</v>
      </c>
      <c r="AM2278" s="95">
        <f t="shared" ref="AM2278:AM2283" si="4528">(AVERAGE(AK2265:AK2278))</f>
        <v>6.0714285714285688E-3</v>
      </c>
      <c r="AN2278" s="95">
        <f t="shared" si="4511"/>
        <v>-1.7499999999999998E-2</v>
      </c>
      <c r="AO2278" s="78">
        <f t="shared" si="4512"/>
        <v>0.34693877551020397</v>
      </c>
      <c r="AP2278" s="296">
        <f t="shared" si="4513"/>
        <v>25.757575757575751</v>
      </c>
      <c r="AQ2278" s="8"/>
      <c r="AR2278" s="8">
        <f t="shared" si="4514"/>
        <v>0.55555555555555447</v>
      </c>
      <c r="AS2278" s="114">
        <f t="shared" si="4515"/>
        <v>471891.11111111019</v>
      </c>
      <c r="AT2278" s="103">
        <f t="shared" si="4516"/>
        <v>-0.26267044403194306</v>
      </c>
      <c r="AU2278" s="5">
        <f t="shared" si="4517"/>
        <v>0.70499999999999996</v>
      </c>
      <c r="AV2278" s="93">
        <f t="shared" si="4518"/>
        <v>0.80734556421733505</v>
      </c>
      <c r="AW2278" s="210">
        <f t="shared" si="4519"/>
        <v>6.7164179104477501E-2</v>
      </c>
      <c r="AX2278" s="276">
        <f t="shared" ref="AX2278:AX2283" si="4529">SLOPE(M2265:M2278,AB2265:AB2278)</f>
        <v>2.2083915911325631E-4</v>
      </c>
      <c r="AY2278" s="19">
        <f t="shared" si="4491"/>
        <v>1.0579535352852183</v>
      </c>
      <c r="AZ2278" s="255"/>
      <c r="BA2278" s="255"/>
      <c r="BB2278" s="255"/>
      <c r="BC2278" s="255"/>
      <c r="BD2278" s="255"/>
      <c r="BE2278" s="255"/>
      <c r="BF2278" s="255"/>
      <c r="BG2278" s="255"/>
      <c r="BH2278" s="255"/>
      <c r="BI2278" s="255"/>
      <c r="BJ2278" s="255"/>
      <c r="BK2278" s="255"/>
      <c r="BL2278" s="255"/>
      <c r="BM2278" s="255"/>
      <c r="BN2278" s="255"/>
      <c r="BO2278" s="255"/>
      <c r="BP2278" s="255"/>
      <c r="BQ2278" s="255"/>
      <c r="BR2278" s="255"/>
      <c r="BS2278" s="255"/>
      <c r="BT2278" s="255"/>
      <c r="BU2278" s="255"/>
      <c r="BV2278" s="255"/>
      <c r="BW2278" s="255"/>
      <c r="BX2278" s="255"/>
      <c r="BY2278" s="255"/>
      <c r="BZ2278" s="255"/>
      <c r="CA2278" s="255"/>
      <c r="CB2278" s="255"/>
      <c r="CC2278" s="255"/>
      <c r="CD2278" s="255"/>
      <c r="CE2278" s="255"/>
      <c r="CF2278" s="255"/>
      <c r="CG2278" s="255"/>
      <c r="CH2278" s="255"/>
      <c r="CI2278" s="255"/>
      <c r="CJ2278" s="255"/>
      <c r="CK2278" s="255"/>
      <c r="CL2278" s="255"/>
      <c r="CM2278" s="255"/>
      <c r="CN2278" s="255"/>
      <c r="CO2278" s="255"/>
      <c r="CP2278" s="255"/>
      <c r="CQ2278" s="255"/>
      <c r="CR2278" s="255"/>
      <c r="CS2278" s="255"/>
      <c r="CT2278" s="255"/>
      <c r="CU2278" s="255"/>
      <c r="CV2278" s="255"/>
      <c r="CW2278" s="255"/>
      <c r="CX2278" s="255"/>
      <c r="CY2278" s="255"/>
      <c r="CZ2278" s="255"/>
      <c r="DA2278" s="255"/>
      <c r="DB2278" s="255"/>
      <c r="DC2278" s="255"/>
      <c r="DD2278" s="255"/>
      <c r="DE2278" s="255"/>
      <c r="DF2278" s="255"/>
      <c r="DG2278" s="255"/>
      <c r="DH2278" s="255"/>
      <c r="DI2278" s="255"/>
      <c r="DJ2278" s="255"/>
      <c r="DK2278" s="255"/>
      <c r="DL2278" s="255"/>
      <c r="DM2278" s="255"/>
      <c r="DN2278" s="255"/>
      <c r="DO2278" s="255"/>
      <c r="DP2278" s="255"/>
      <c r="DQ2278" s="255"/>
      <c r="DR2278" s="255"/>
      <c r="DS2278" s="255"/>
      <c r="DT2278" s="255"/>
      <c r="DU2278" s="255"/>
      <c r="DV2278" s="255"/>
      <c r="DW2278" s="255"/>
      <c r="DX2278" s="255"/>
      <c r="DY2278" s="255"/>
      <c r="DZ2278" s="255"/>
      <c r="EA2278" s="255"/>
      <c r="EB2278" s="255"/>
      <c r="EC2278" s="255"/>
      <c r="ED2278" s="255"/>
      <c r="EE2278" s="255"/>
      <c r="EF2278" s="255"/>
      <c r="EG2278" s="255"/>
      <c r="EH2278" s="255"/>
      <c r="EI2278" s="255"/>
      <c r="EJ2278" s="255"/>
      <c r="EK2278" s="255"/>
      <c r="EL2278" s="255"/>
      <c r="EM2278" s="255"/>
      <c r="EN2278" s="255"/>
      <c r="EO2278" s="255"/>
      <c r="EP2278" s="255"/>
      <c r="EQ2278" s="255"/>
      <c r="ER2278" s="255"/>
      <c r="ES2278" s="255"/>
      <c r="ET2278" s="255"/>
      <c r="EU2278" s="255"/>
      <c r="EV2278" s="255"/>
      <c r="EW2278" s="255"/>
      <c r="EX2278" s="255"/>
      <c r="EY2278" s="255"/>
      <c r="EZ2278" s="255"/>
      <c r="FA2278" s="255"/>
      <c r="FB2278" s="255"/>
      <c r="FC2278" s="255"/>
      <c r="FD2278" s="255"/>
      <c r="FE2278" s="255"/>
      <c r="FF2278" s="255"/>
      <c r="FG2278" s="255"/>
      <c r="FH2278" s="255"/>
      <c r="FI2278" s="255"/>
      <c r="FJ2278" s="255"/>
      <c r="FK2278" s="255"/>
      <c r="FL2278" s="255"/>
      <c r="FM2278" s="255"/>
      <c r="FN2278" s="255"/>
      <c r="FO2278" s="255"/>
      <c r="FP2278" s="255"/>
      <c r="FQ2278" s="255"/>
      <c r="FR2278" s="255"/>
      <c r="FS2278" s="255"/>
      <c r="FT2278" s="255"/>
      <c r="FU2278" s="255"/>
      <c r="FV2278" s="255"/>
      <c r="FW2278" s="255"/>
      <c r="FX2278" s="255"/>
      <c r="FY2278" s="255"/>
      <c r="FZ2278" s="255"/>
      <c r="GA2278" s="255"/>
      <c r="GB2278" s="255"/>
      <c r="GC2278" s="255"/>
      <c r="GD2278" s="255"/>
      <c r="GE2278" s="255"/>
      <c r="GF2278" s="255"/>
      <c r="GG2278" s="255"/>
      <c r="GH2278" s="255"/>
      <c r="GI2278" s="255"/>
      <c r="GJ2278" s="255"/>
      <c r="GK2278" s="255"/>
      <c r="GL2278" s="255"/>
      <c r="GM2278" s="255"/>
      <c r="GN2278" s="255"/>
      <c r="GO2278" s="255"/>
      <c r="GP2278" s="255"/>
      <c r="GQ2278" s="255"/>
      <c r="GR2278" s="255"/>
      <c r="GS2278" s="255"/>
      <c r="GT2278" s="255"/>
      <c r="GU2278" s="255"/>
      <c r="GV2278" s="255"/>
      <c r="GW2278" s="255"/>
      <c r="GX2278" s="255"/>
      <c r="GY2278" s="255"/>
      <c r="GZ2278" s="255"/>
      <c r="HA2278" s="255"/>
      <c r="HB2278" s="255"/>
      <c r="HC2278" s="255"/>
      <c r="HD2278" s="255"/>
      <c r="HE2278" s="255"/>
      <c r="HF2278" s="255"/>
      <c r="HG2278" s="255"/>
      <c r="HH2278" s="255"/>
      <c r="HI2278" s="255"/>
      <c r="HJ2278" s="255"/>
      <c r="HK2278" s="255"/>
      <c r="HL2278" s="255"/>
      <c r="HM2278" s="255"/>
      <c r="HN2278" s="255"/>
      <c r="HO2278" s="255"/>
      <c r="HP2278" s="255"/>
      <c r="HQ2278" s="255"/>
      <c r="HR2278" s="255"/>
      <c r="HS2278" s="255"/>
      <c r="HT2278" s="255"/>
      <c r="HU2278" s="255"/>
      <c r="HV2278" s="255"/>
      <c r="HW2278" s="255"/>
      <c r="HX2278" s="255"/>
      <c r="HY2278" s="255"/>
      <c r="HZ2278" s="255"/>
      <c r="IA2278" s="255"/>
      <c r="IB2278" s="255"/>
      <c r="IC2278" s="255"/>
      <c r="ID2278" s="255"/>
      <c r="IE2278" s="255"/>
      <c r="IF2278" s="255"/>
      <c r="IG2278" s="255"/>
      <c r="IH2278" s="255"/>
      <c r="II2278" s="255"/>
      <c r="IJ2278" s="255"/>
      <c r="IK2278" s="255"/>
      <c r="IL2278" s="255"/>
      <c r="IM2278" s="255"/>
      <c r="IN2278" s="255"/>
      <c r="IO2278" s="255"/>
      <c r="IP2278" s="255"/>
      <c r="IQ2278" s="255"/>
      <c r="IR2278" s="255"/>
      <c r="IS2278" s="255"/>
      <c r="IT2278" s="255"/>
      <c r="IU2278" s="255"/>
      <c r="IV2278" s="255"/>
    </row>
    <row r="2279" spans="1:256" ht="13">
      <c r="A2279" s="16">
        <v>41667.402488425927</v>
      </c>
      <c r="B2279" s="300">
        <v>3</v>
      </c>
      <c r="C2279" s="5">
        <v>0.71</v>
      </c>
      <c r="D2279" s="5">
        <v>0.755</v>
      </c>
      <c r="E2279" s="5">
        <v>0.70499999999999996</v>
      </c>
      <c r="F2279" s="5">
        <v>0.755</v>
      </c>
      <c r="G2279" s="6">
        <v>218331</v>
      </c>
      <c r="H2279" s="113">
        <f t="shared" si="4525"/>
        <v>0.755</v>
      </c>
      <c r="I2279" s="19">
        <f t="shared" si="4520"/>
        <v>7.0921985815602898E-2</v>
      </c>
      <c r="J2279" s="8">
        <f t="shared" si="4496"/>
        <v>0.93376063781632723</v>
      </c>
      <c r="K2279" s="8">
        <f t="shared" si="4497"/>
        <v>0.69873936218367305</v>
      </c>
      <c r="L2279" s="8">
        <f t="shared" si="4498"/>
        <v>0.81625000000000014</v>
      </c>
      <c r="M2279" s="19">
        <f t="shared" si="4499"/>
        <v>0.33635041669639854</v>
      </c>
      <c r="N2279" s="19">
        <f t="shared" si="4494"/>
        <v>3.0944404726343613E-3</v>
      </c>
      <c r="O2279" s="19">
        <f t="shared" si="4495"/>
        <v>-7.871837305604831E-3</v>
      </c>
      <c r="P2279" s="19">
        <f t="shared" si="4521"/>
        <v>-8.6421724355546375E-3</v>
      </c>
      <c r="Q2279" s="303">
        <v>137</v>
      </c>
      <c r="R2279" s="306">
        <v>160753.32199999999</v>
      </c>
      <c r="S2279" s="66">
        <f t="shared" si="4500"/>
        <v>1173.381912408759</v>
      </c>
      <c r="T2279" t="str">
        <f t="shared" ref="T2279:W2280" si="4530">IF(C2279&gt;$J2279,"BrokeBandUpper", IF(C2279&lt;$K2279,"BrokeBandLower", ""))</f>
        <v/>
      </c>
      <c r="U2279" t="str">
        <f t="shared" si="4530"/>
        <v/>
      </c>
      <c r="V2279" t="str">
        <f t="shared" si="4530"/>
        <v/>
      </c>
      <c r="W2279" t="str">
        <f t="shared" si="4530"/>
        <v/>
      </c>
      <c r="X2279" s="63"/>
      <c r="Y2279" s="310">
        <f t="shared" si="4502"/>
        <v>-1.2868131868131865E-2</v>
      </c>
      <c r="Z2279" s="311">
        <f t="shared" si="4503"/>
        <v>0.7708338227100886</v>
      </c>
      <c r="AA2279" s="311">
        <f t="shared" si="4504"/>
        <v>0.80096792336316447</v>
      </c>
      <c r="AB2279" s="312">
        <f t="shared" si="3009"/>
        <v>2278</v>
      </c>
      <c r="AC2279" s="313">
        <f t="shared" si="4505"/>
        <v>-1.2836346672560756E-2</v>
      </c>
      <c r="AD2279" s="284">
        <f t="shared" si="4526"/>
        <v>-3.0134100653075868E-2</v>
      </c>
      <c r="AE2279" s="314">
        <f t="shared" si="4506"/>
        <v>-1.7297753980515113E-2</v>
      </c>
      <c r="AF2279" s="315">
        <f t="shared" si="4507"/>
        <v>-3.7622106671321535E-2</v>
      </c>
      <c r="AG2279" s="315">
        <f t="shared" si="4522"/>
        <v>-0.23759343415232945</v>
      </c>
      <c r="AH2279" s="316">
        <f t="shared" si="4508"/>
        <v>-1.9668027415759193E-3</v>
      </c>
      <c r="AI2279" s="317">
        <f t="shared" si="4509"/>
        <v>2270.0425756218137</v>
      </c>
      <c r="AJ2279" s="318">
        <f t="shared" si="4527"/>
        <v>5.0000000000000044E-2</v>
      </c>
      <c r="AK2279" s="318">
        <f t="shared" si="4523"/>
        <v>5.0000000000000044E-2</v>
      </c>
      <c r="AL2279" s="318">
        <f t="shared" si="4510"/>
        <v>0</v>
      </c>
      <c r="AM2279" s="319">
        <f t="shared" si="4528"/>
        <v>9.642857142857144E-3</v>
      </c>
      <c r="AN2279" s="319">
        <f t="shared" si="4511"/>
        <v>-1.607142857142857E-2</v>
      </c>
      <c r="AO2279" s="311">
        <f t="shared" si="4512"/>
        <v>0.60000000000000009</v>
      </c>
      <c r="AP2279" s="285">
        <f t="shared" si="4513"/>
        <v>37.5</v>
      </c>
      <c r="AQ2279" s="285"/>
      <c r="AR2279" s="285">
        <f t="shared" si="4514"/>
        <v>1</v>
      </c>
      <c r="AS2279" s="286">
        <f t="shared" si="4515"/>
        <v>218331</v>
      </c>
      <c r="AT2279" s="103">
        <f t="shared" si="4516"/>
        <v>-0.25406852308261485</v>
      </c>
      <c r="AU2279" s="318">
        <f t="shared" si="4517"/>
        <v>0.755</v>
      </c>
      <c r="AV2279" s="315">
        <f t="shared" si="4518"/>
        <v>1.3581741097704969</v>
      </c>
      <c r="AW2279" s="320">
        <f t="shared" si="4519"/>
        <v>7.0921985815602898E-2</v>
      </c>
      <c r="AX2279" s="321">
        <f t="shared" si="4529"/>
        <v>3.8970581621471101E-3</v>
      </c>
      <c r="AY2279" s="315">
        <f t="shared" ref="AY2279:AY2286" si="4531">IF((AX2279&gt;AX2278),ABS(AX2279-AX2278)/ABS(AX2278),-1*ABS(AX2279-AX2278)/ABS(AX2278))</f>
        <v>16.646590295829384</v>
      </c>
      <c r="AZ2279" s="255"/>
      <c r="BA2279" s="255"/>
      <c r="BB2279" s="255"/>
      <c r="BC2279" s="255"/>
      <c r="BD2279" s="255"/>
      <c r="BE2279" s="255"/>
      <c r="BF2279" s="255"/>
      <c r="BG2279" s="255"/>
      <c r="BH2279" s="255"/>
      <c r="BI2279" s="255"/>
      <c r="BJ2279" s="255"/>
      <c r="BK2279" s="255"/>
      <c r="BL2279" s="255"/>
      <c r="BM2279" s="255"/>
      <c r="BN2279" s="255"/>
      <c r="BO2279" s="255"/>
      <c r="BP2279" s="255"/>
      <c r="BQ2279" s="255"/>
      <c r="BR2279" s="255"/>
      <c r="BS2279" s="255"/>
      <c r="BT2279" s="255"/>
      <c r="BU2279" s="255"/>
      <c r="BV2279" s="255"/>
      <c r="BW2279" s="255"/>
      <c r="BX2279" s="255"/>
      <c r="BY2279" s="255"/>
      <c r="BZ2279" s="255"/>
      <c r="CA2279" s="255"/>
      <c r="CB2279" s="255"/>
      <c r="CC2279" s="255"/>
      <c r="CD2279" s="255"/>
      <c r="CE2279" s="255"/>
      <c r="CF2279" s="255"/>
      <c r="CG2279" s="255"/>
      <c r="CH2279" s="255"/>
      <c r="CI2279" s="255"/>
      <c r="CJ2279" s="255"/>
      <c r="CK2279" s="255"/>
      <c r="CL2279" s="255"/>
      <c r="CM2279" s="255"/>
      <c r="CN2279" s="255"/>
      <c r="CO2279" s="255"/>
      <c r="CP2279" s="255"/>
      <c r="CQ2279" s="255"/>
      <c r="CR2279" s="255"/>
      <c r="CS2279" s="255"/>
      <c r="CT2279" s="255"/>
      <c r="CU2279" s="255"/>
      <c r="CV2279" s="255"/>
      <c r="CW2279" s="255"/>
      <c r="CX2279" s="255"/>
      <c r="CY2279" s="255"/>
      <c r="CZ2279" s="255"/>
      <c r="DA2279" s="255"/>
      <c r="DB2279" s="255"/>
      <c r="DC2279" s="255"/>
      <c r="DD2279" s="255"/>
      <c r="DE2279" s="255"/>
      <c r="DF2279" s="255"/>
      <c r="DG2279" s="255"/>
      <c r="DH2279" s="255"/>
      <c r="DI2279" s="255"/>
      <c r="DJ2279" s="255"/>
      <c r="DK2279" s="255"/>
      <c r="DL2279" s="255"/>
      <c r="DM2279" s="255"/>
      <c r="DN2279" s="255"/>
      <c r="DO2279" s="255"/>
      <c r="DP2279" s="255"/>
      <c r="DQ2279" s="255"/>
      <c r="DR2279" s="255"/>
      <c r="DS2279" s="255"/>
      <c r="DT2279" s="255"/>
      <c r="DU2279" s="255"/>
      <c r="DV2279" s="255"/>
      <c r="DW2279" s="255"/>
      <c r="DX2279" s="255"/>
      <c r="DY2279" s="255"/>
      <c r="DZ2279" s="255"/>
      <c r="EA2279" s="255"/>
      <c r="EB2279" s="255"/>
      <c r="EC2279" s="255"/>
      <c r="ED2279" s="255"/>
      <c r="EE2279" s="255"/>
      <c r="EF2279" s="255"/>
      <c r="EG2279" s="255"/>
      <c r="EH2279" s="255"/>
      <c r="EI2279" s="255"/>
      <c r="EJ2279" s="255"/>
      <c r="EK2279" s="255"/>
      <c r="EL2279" s="255"/>
      <c r="EM2279" s="255"/>
      <c r="EN2279" s="255"/>
      <c r="EO2279" s="255"/>
      <c r="EP2279" s="255"/>
      <c r="EQ2279" s="255"/>
      <c r="ER2279" s="255"/>
      <c r="ES2279" s="255"/>
      <c r="ET2279" s="255"/>
      <c r="EU2279" s="255"/>
      <c r="EV2279" s="255"/>
      <c r="EW2279" s="255"/>
      <c r="EX2279" s="255"/>
      <c r="EY2279" s="255"/>
      <c r="EZ2279" s="255"/>
      <c r="FA2279" s="255"/>
      <c r="FB2279" s="255"/>
      <c r="FC2279" s="255"/>
      <c r="FD2279" s="255"/>
      <c r="FE2279" s="255"/>
      <c r="FF2279" s="255"/>
      <c r="FG2279" s="255"/>
      <c r="FH2279" s="255"/>
      <c r="FI2279" s="255"/>
      <c r="FJ2279" s="255"/>
      <c r="FK2279" s="255"/>
      <c r="FL2279" s="255"/>
      <c r="FM2279" s="255"/>
      <c r="FN2279" s="255"/>
      <c r="FO2279" s="255"/>
      <c r="FP2279" s="255"/>
      <c r="FQ2279" s="255"/>
      <c r="FR2279" s="255"/>
      <c r="FS2279" s="255"/>
      <c r="FT2279" s="255"/>
      <c r="FU2279" s="255"/>
      <c r="FV2279" s="255"/>
      <c r="FW2279" s="255"/>
      <c r="FX2279" s="255"/>
      <c r="FY2279" s="255"/>
      <c r="FZ2279" s="255"/>
      <c r="GA2279" s="255"/>
      <c r="GB2279" s="255"/>
      <c r="GC2279" s="255"/>
      <c r="GD2279" s="255"/>
      <c r="GE2279" s="255"/>
      <c r="GF2279" s="255"/>
      <c r="GG2279" s="255"/>
      <c r="GH2279" s="255"/>
      <c r="GI2279" s="255"/>
      <c r="GJ2279" s="255"/>
      <c r="GK2279" s="255"/>
      <c r="GL2279" s="255"/>
      <c r="GM2279" s="255"/>
      <c r="GN2279" s="255"/>
      <c r="GO2279" s="255"/>
      <c r="GP2279" s="255"/>
      <c r="GQ2279" s="255"/>
      <c r="GR2279" s="255"/>
      <c r="GS2279" s="255"/>
      <c r="GT2279" s="255"/>
      <c r="GU2279" s="255"/>
      <c r="GV2279" s="255"/>
      <c r="GW2279" s="255"/>
      <c r="GX2279" s="255"/>
      <c r="GY2279" s="255"/>
      <c r="GZ2279" s="255"/>
      <c r="HA2279" s="255"/>
      <c r="HB2279" s="255"/>
      <c r="HC2279" s="255"/>
      <c r="HD2279" s="255"/>
      <c r="HE2279" s="255"/>
      <c r="HF2279" s="255"/>
      <c r="HG2279" s="255"/>
      <c r="HH2279" s="255"/>
      <c r="HI2279" s="255"/>
      <c r="HJ2279" s="255"/>
      <c r="HK2279" s="255"/>
      <c r="HL2279" s="255"/>
      <c r="HM2279" s="255"/>
      <c r="HN2279" s="255"/>
      <c r="HO2279" s="255"/>
      <c r="HP2279" s="255"/>
      <c r="HQ2279" s="255"/>
      <c r="HR2279" s="255"/>
      <c r="HS2279" s="255"/>
      <c r="HT2279" s="255"/>
      <c r="HU2279" s="255"/>
      <c r="HV2279" s="255"/>
      <c r="HW2279" s="255"/>
      <c r="HX2279" s="255"/>
      <c r="HY2279" s="255"/>
      <c r="HZ2279" s="255"/>
      <c r="IA2279" s="255"/>
      <c r="IB2279" s="255"/>
      <c r="IC2279" s="255"/>
      <c r="ID2279" s="255"/>
      <c r="IE2279" s="255"/>
      <c r="IF2279" s="255"/>
      <c r="IG2279" s="255"/>
      <c r="IH2279" s="255"/>
      <c r="II2279" s="255"/>
      <c r="IJ2279" s="255"/>
      <c r="IK2279" s="255"/>
      <c r="IL2279" s="255"/>
      <c r="IM2279" s="255"/>
      <c r="IN2279" s="255"/>
      <c r="IO2279" s="255"/>
      <c r="IP2279" s="255"/>
      <c r="IQ2279" s="255"/>
      <c r="IR2279" s="255"/>
      <c r="IS2279" s="255"/>
      <c r="IT2279" s="255"/>
      <c r="IU2279" s="255"/>
      <c r="IV2279" s="255"/>
    </row>
    <row r="2280" spans="1:256">
      <c r="A2280" s="16">
        <v>41669.488425925927</v>
      </c>
      <c r="B2280" s="300">
        <v>5</v>
      </c>
      <c r="C2280" s="5">
        <v>0.745</v>
      </c>
      <c r="D2280" s="5">
        <v>0.81</v>
      </c>
      <c r="E2280" s="5">
        <v>0.745</v>
      </c>
      <c r="F2280" s="5">
        <v>0.79500000000000004</v>
      </c>
      <c r="G2280" s="6">
        <v>390706</v>
      </c>
      <c r="H2280" s="113">
        <f t="shared" si="4525"/>
        <v>0.79500000000000004</v>
      </c>
      <c r="I2280" s="19">
        <f t="shared" si="4520"/>
        <v>5.2980132450331174E-2</v>
      </c>
      <c r="J2280" s="8">
        <f t="shared" si="4496"/>
        <v>0.92607892005098935</v>
      </c>
      <c r="K2280" s="8">
        <f t="shared" si="4497"/>
        <v>0.69792107994901076</v>
      </c>
      <c r="L2280" s="8">
        <f t="shared" si="4498"/>
        <v>0.81200000000000006</v>
      </c>
      <c r="M2280" s="19">
        <f t="shared" si="4499"/>
        <v>0.32691065889376419</v>
      </c>
      <c r="N2280" s="19">
        <f t="shared" si="4494"/>
        <v>-2.8065247830969663E-2</v>
      </c>
      <c r="O2280" s="19">
        <f t="shared" si="4495"/>
        <v>-8.2266455173160679E-3</v>
      </c>
      <c r="P2280" s="19">
        <f t="shared" si="4521"/>
        <v>-1.1710836385473251E-3</v>
      </c>
      <c r="Q2280" s="303">
        <v>267</v>
      </c>
      <c r="R2280" s="306">
        <v>307829.59000000003</v>
      </c>
      <c r="S2280" s="66">
        <f t="shared" si="4500"/>
        <v>1152.9198127340826</v>
      </c>
      <c r="T2280" t="str">
        <f t="shared" si="4530"/>
        <v/>
      </c>
      <c r="U2280" t="str">
        <f t="shared" si="4530"/>
        <v/>
      </c>
      <c r="V2280" t="str">
        <f t="shared" si="4530"/>
        <v/>
      </c>
      <c r="W2280" t="str">
        <f t="shared" si="4530"/>
        <v/>
      </c>
      <c r="X2280" s="63"/>
      <c r="Y2280" s="219">
        <f t="shared" si="4502"/>
        <v>-1.0956043956043951E-2</v>
      </c>
      <c r="Z2280" s="78">
        <f t="shared" si="4503"/>
        <v>0.77455541401273498</v>
      </c>
      <c r="AA2280" s="78">
        <f t="shared" si="4504"/>
        <v>0.80052629703429035</v>
      </c>
      <c r="AB2280" s="74">
        <f t="shared" si="3009"/>
        <v>2279</v>
      </c>
      <c r="AC2280" s="80">
        <f t="shared" si="4505"/>
        <v>-6.9385032328322035E-3</v>
      </c>
      <c r="AD2280" s="79">
        <f t="shared" si="4526"/>
        <v>-2.5970883021555369E-2</v>
      </c>
      <c r="AE2280" s="81">
        <f t="shared" si="4506"/>
        <v>-1.9032379788723165E-2</v>
      </c>
      <c r="AF2280" s="19">
        <f t="shared" si="4507"/>
        <v>-3.2442260944793064E-2</v>
      </c>
      <c r="AG2280" s="93">
        <f t="shared" si="4522"/>
        <v>-0.45946433125991415</v>
      </c>
      <c r="AH2280" s="91">
        <f t="shared" si="4508"/>
        <v>-1.71129205132318E-3</v>
      </c>
      <c r="AI2280" s="96">
        <f t="shared" si="4509"/>
        <v>2270.5375280225066</v>
      </c>
      <c r="AJ2280" s="5">
        <f t="shared" si="4527"/>
        <v>4.0000000000000036E-2</v>
      </c>
      <c r="AK2280" s="5">
        <f t="shared" si="4523"/>
        <v>4.0000000000000036E-2</v>
      </c>
      <c r="AL2280" s="5">
        <f t="shared" si="4510"/>
        <v>0</v>
      </c>
      <c r="AM2280" s="95">
        <f t="shared" si="4528"/>
        <v>1.1785714285714288E-2</v>
      </c>
      <c r="AN2280" s="95">
        <f t="shared" si="4511"/>
        <v>-1.607142857142857E-2</v>
      </c>
      <c r="AO2280" s="78">
        <f t="shared" si="4512"/>
        <v>0.73333333333333361</v>
      </c>
      <c r="AP2280" s="296">
        <f t="shared" si="4513"/>
        <v>42.307692307692314</v>
      </c>
      <c r="AQ2280" s="8"/>
      <c r="AR2280" s="8">
        <f t="shared" si="4514"/>
        <v>0.53846153846153844</v>
      </c>
      <c r="AS2280" s="114">
        <f t="shared" si="4515"/>
        <v>210380.15384615384</v>
      </c>
      <c r="AT2280" s="103">
        <f t="shared" si="4516"/>
        <v>-0.19924633088110955</v>
      </c>
      <c r="AU2280" s="5">
        <f t="shared" si="4517"/>
        <v>0.79500000000000004</v>
      </c>
      <c r="AV2280" s="93">
        <f t="shared" si="4518"/>
        <v>0.68343057548871056</v>
      </c>
      <c r="AW2280" s="210">
        <f t="shared" si="4519"/>
        <v>8.7248322147651089E-2</v>
      </c>
      <c r="AX2280" s="276">
        <f t="shared" si="4529"/>
        <v>7.0066404812954754E-3</v>
      </c>
      <c r="AY2280" s="19">
        <f t="shared" si="4531"/>
        <v>0.7979306927857398</v>
      </c>
      <c r="AZ2280" s="255"/>
      <c r="BA2280" s="255"/>
      <c r="BB2280" s="255"/>
      <c r="BC2280" s="255"/>
      <c r="BD2280" s="255"/>
      <c r="BE2280" s="255"/>
      <c r="BF2280" s="255"/>
      <c r="BG2280" s="255"/>
      <c r="BH2280" s="255"/>
      <c r="BI2280" s="255"/>
      <c r="BJ2280" s="255"/>
      <c r="BK2280" s="255"/>
      <c r="BL2280" s="255"/>
      <c r="BM2280" s="255"/>
      <c r="BN2280" s="255"/>
      <c r="BO2280" s="255"/>
      <c r="BP2280" s="255"/>
      <c r="BQ2280" s="255"/>
      <c r="BR2280" s="255"/>
      <c r="BS2280" s="255"/>
      <c r="BT2280" s="255"/>
      <c r="BU2280" s="255"/>
      <c r="BV2280" s="255"/>
      <c r="BW2280" s="255"/>
      <c r="BX2280" s="255"/>
      <c r="BY2280" s="255"/>
      <c r="BZ2280" s="255"/>
      <c r="CA2280" s="255"/>
      <c r="CB2280" s="255"/>
      <c r="CC2280" s="255"/>
      <c r="CD2280" s="255"/>
      <c r="CE2280" s="255"/>
      <c r="CF2280" s="255"/>
      <c r="CG2280" s="255"/>
      <c r="CH2280" s="255"/>
      <c r="CI2280" s="255"/>
      <c r="CJ2280" s="255"/>
      <c r="CK2280" s="255"/>
      <c r="CL2280" s="255"/>
      <c r="CM2280" s="255"/>
      <c r="CN2280" s="255"/>
      <c r="CO2280" s="255"/>
      <c r="CP2280" s="255"/>
      <c r="CQ2280" s="255"/>
      <c r="CR2280" s="255"/>
      <c r="CS2280" s="255"/>
      <c r="CT2280" s="255"/>
      <c r="CU2280" s="255"/>
      <c r="CV2280" s="255"/>
      <c r="CW2280" s="255"/>
      <c r="CX2280" s="255"/>
      <c r="CY2280" s="255"/>
      <c r="CZ2280" s="255"/>
      <c r="DA2280" s="255"/>
      <c r="DB2280" s="255"/>
      <c r="DC2280" s="255"/>
      <c r="DD2280" s="255"/>
      <c r="DE2280" s="255"/>
      <c r="DF2280" s="255"/>
      <c r="DG2280" s="255"/>
      <c r="DH2280" s="255"/>
      <c r="DI2280" s="255"/>
      <c r="DJ2280" s="255"/>
      <c r="DK2280" s="255"/>
      <c r="DL2280" s="255"/>
      <c r="DM2280" s="255"/>
      <c r="DN2280" s="255"/>
      <c r="DO2280" s="255"/>
      <c r="DP2280" s="255"/>
      <c r="DQ2280" s="255"/>
      <c r="DR2280" s="255"/>
      <c r="DS2280" s="255"/>
      <c r="DT2280" s="255"/>
      <c r="DU2280" s="255"/>
      <c r="DV2280" s="255"/>
      <c r="DW2280" s="255"/>
      <c r="DX2280" s="255"/>
      <c r="DY2280" s="255"/>
      <c r="DZ2280" s="255"/>
      <c r="EA2280" s="255"/>
      <c r="EB2280" s="255"/>
      <c r="EC2280" s="255"/>
      <c r="ED2280" s="255"/>
      <c r="EE2280" s="255"/>
      <c r="EF2280" s="255"/>
      <c r="EG2280" s="255"/>
      <c r="EH2280" s="255"/>
      <c r="EI2280" s="255"/>
      <c r="EJ2280" s="255"/>
      <c r="EK2280" s="255"/>
      <c r="EL2280" s="255"/>
      <c r="EM2280" s="255"/>
      <c r="EN2280" s="255"/>
      <c r="EO2280" s="255"/>
      <c r="EP2280" s="255"/>
      <c r="EQ2280" s="255"/>
      <c r="ER2280" s="255"/>
      <c r="ES2280" s="255"/>
      <c r="ET2280" s="255"/>
      <c r="EU2280" s="255"/>
      <c r="EV2280" s="255"/>
      <c r="EW2280" s="255"/>
      <c r="EX2280" s="255"/>
      <c r="EY2280" s="255"/>
      <c r="EZ2280" s="255"/>
      <c r="FA2280" s="255"/>
      <c r="FB2280" s="255"/>
      <c r="FC2280" s="255"/>
      <c r="FD2280" s="255"/>
      <c r="FE2280" s="255"/>
      <c r="FF2280" s="255"/>
      <c r="FG2280" s="255"/>
      <c r="FH2280" s="255"/>
      <c r="FI2280" s="255"/>
      <c r="FJ2280" s="255"/>
      <c r="FK2280" s="255"/>
      <c r="FL2280" s="255"/>
      <c r="FM2280" s="255"/>
      <c r="FN2280" s="255"/>
      <c r="FO2280" s="255"/>
      <c r="FP2280" s="255"/>
      <c r="FQ2280" s="255"/>
      <c r="FR2280" s="255"/>
      <c r="FS2280" s="255"/>
      <c r="FT2280" s="255"/>
      <c r="FU2280" s="255"/>
      <c r="FV2280" s="255"/>
      <c r="FW2280" s="255"/>
      <c r="FX2280" s="255"/>
      <c r="FY2280" s="255"/>
      <c r="FZ2280" s="255"/>
      <c r="GA2280" s="255"/>
      <c r="GB2280" s="255"/>
      <c r="GC2280" s="255"/>
      <c r="GD2280" s="255"/>
      <c r="GE2280" s="255"/>
      <c r="GF2280" s="255"/>
      <c r="GG2280" s="255"/>
      <c r="GH2280" s="255"/>
      <c r="GI2280" s="255"/>
      <c r="GJ2280" s="255"/>
      <c r="GK2280" s="255"/>
      <c r="GL2280" s="255"/>
      <c r="GM2280" s="255"/>
      <c r="GN2280" s="255"/>
      <c r="GO2280" s="255"/>
      <c r="GP2280" s="255"/>
      <c r="GQ2280" s="255"/>
      <c r="GR2280" s="255"/>
      <c r="GS2280" s="255"/>
      <c r="GT2280" s="255"/>
      <c r="GU2280" s="255"/>
      <c r="GV2280" s="255"/>
      <c r="GW2280" s="255"/>
      <c r="GX2280" s="255"/>
      <c r="GY2280" s="255"/>
      <c r="GZ2280" s="255"/>
      <c r="HA2280" s="255"/>
      <c r="HB2280" s="255"/>
      <c r="HC2280" s="255"/>
      <c r="HD2280" s="255"/>
      <c r="HE2280" s="255"/>
      <c r="HF2280" s="255"/>
      <c r="HG2280" s="255"/>
      <c r="HH2280" s="255"/>
      <c r="HI2280" s="255"/>
      <c r="HJ2280" s="255"/>
      <c r="HK2280" s="255"/>
      <c r="HL2280" s="255"/>
      <c r="HM2280" s="255"/>
      <c r="HN2280" s="255"/>
      <c r="HO2280" s="255"/>
      <c r="HP2280" s="255"/>
      <c r="HQ2280" s="255"/>
      <c r="HR2280" s="255"/>
      <c r="HS2280" s="255"/>
      <c r="HT2280" s="255"/>
      <c r="HU2280" s="255"/>
      <c r="HV2280" s="255"/>
      <c r="HW2280" s="255"/>
      <c r="HX2280" s="255"/>
      <c r="HY2280" s="255"/>
      <c r="HZ2280" s="255"/>
      <c r="IA2280" s="255"/>
      <c r="IB2280" s="255"/>
      <c r="IC2280" s="255"/>
      <c r="ID2280" s="255"/>
      <c r="IE2280" s="255"/>
      <c r="IF2280" s="255"/>
      <c r="IG2280" s="255"/>
      <c r="IH2280" s="255"/>
      <c r="II2280" s="255"/>
      <c r="IJ2280" s="255"/>
      <c r="IK2280" s="255"/>
      <c r="IL2280" s="255"/>
      <c r="IM2280" s="255"/>
      <c r="IN2280" s="255"/>
      <c r="IO2280" s="255"/>
      <c r="IP2280" s="255"/>
      <c r="IQ2280" s="255"/>
      <c r="IR2280" s="255"/>
      <c r="IS2280" s="255"/>
      <c r="IT2280" s="255"/>
      <c r="IU2280" s="255"/>
      <c r="IV2280" s="255"/>
    </row>
    <row r="2281" spans="1:256" ht="13">
      <c r="A2281" s="16">
        <v>41669.493333333332</v>
      </c>
      <c r="B2281" s="300">
        <v>5</v>
      </c>
      <c r="C2281" s="5">
        <v>0.78</v>
      </c>
      <c r="D2281" s="5">
        <v>0.79500000000000004</v>
      </c>
      <c r="E2281" s="5">
        <v>0.76</v>
      </c>
      <c r="F2281" s="5">
        <v>0.78500000000000003</v>
      </c>
      <c r="G2281" s="6">
        <v>225840</v>
      </c>
      <c r="H2281" s="113">
        <f t="shared" si="4525"/>
        <v>0.78500000000000003</v>
      </c>
      <c r="I2281" s="19">
        <f t="shared" si="4520"/>
        <v>-1.2578616352201269E-2</v>
      </c>
      <c r="J2281" s="8">
        <f t="shared" ref="J2281:J2286" si="4532">(L2281)+2*STDEVPA(H2262:H2281)</f>
        <v>0.91995534824205594</v>
      </c>
      <c r="K2281" s="8">
        <f t="shared" ref="K2281:K2286" si="4533">(L2281)-(2*STDEVPA(H2262:H2281))</f>
        <v>0.69604465175794417</v>
      </c>
      <c r="L2281" s="8">
        <f t="shared" ref="L2281:L2286" si="4534">AVERAGE(H2262:H2281)</f>
        <v>0.80800000000000005</v>
      </c>
      <c r="M2281" s="19">
        <f t="shared" ref="M2281:M2286" si="4535">(J2281-K2281)/K2281</f>
        <v>0.32169013283644732</v>
      </c>
      <c r="N2281" s="19">
        <f t="shared" ref="N2281:N2287" si="4536">IF(A2282&gt;A2281,(M2281-M2280)/M2280, (M2281-M2282)/M2282)</f>
        <v>-1.5969274525898483E-2</v>
      </c>
      <c r="O2281" s="19">
        <f t="shared" ref="O2281:O2287" si="4537">IF(A2282&gt;A2281,(J2281-J2280)/J2280, (J2281-J2282)/J2282)</f>
        <v>-6.6123649684157095E-3</v>
      </c>
      <c r="P2281" s="19">
        <f t="shared" si="4521"/>
        <v>-2.6885965261339894E-3</v>
      </c>
      <c r="Q2281" s="303">
        <v>186</v>
      </c>
      <c r="R2281" s="306">
        <v>175578.092</v>
      </c>
      <c r="S2281" s="66">
        <f t="shared" ref="S2281:S2286" si="4538">R2281/Q2281</f>
        <v>943.96823655913977</v>
      </c>
      <c r="T2281" t="str">
        <f t="shared" ref="T2281:W2282" si="4539">IF(C2281&gt;$J2281,"BrokeBandUpper", IF(C2281&lt;$K2281,"BrokeBandLower", ""))</f>
        <v/>
      </c>
      <c r="U2281" t="str">
        <f t="shared" si="4539"/>
        <v/>
      </c>
      <c r="V2281" t="str">
        <f t="shared" si="4539"/>
        <v/>
      </c>
      <c r="W2281" t="str">
        <f t="shared" si="4539"/>
        <v/>
      </c>
      <c r="X2281" s="63"/>
      <c r="Y2281" s="310">
        <f t="shared" ref="Y2281:Y2286" si="4540">SLOPE(H2268:H2281,AB2268:AB2281)</f>
        <v>-8.5714285714285667E-3</v>
      </c>
      <c r="Z2281" s="311">
        <f t="shared" ref="Z2281:Z2286" si="4541">Z2280+(0.154*(F2281-Z2280))</f>
        <v>0.77616388025477379</v>
      </c>
      <c r="AA2281" s="311">
        <f t="shared" ref="AA2281:AA2286" si="4542">AA2280+(0.074*(F2281-AA2280))</f>
        <v>0.79937735105375285</v>
      </c>
      <c r="AB2281" s="312">
        <f t="shared" si="3009"/>
        <v>2280</v>
      </c>
      <c r="AC2281" s="313">
        <f t="shared" ref="AC2281:AC2286" si="4543">AD2281-AE2281</f>
        <v>-3.3448728082047172E-3</v>
      </c>
      <c r="AD2281" s="284">
        <f t="shared" si="4526"/>
        <v>-2.3213470798979063E-2</v>
      </c>
      <c r="AE2281" s="314">
        <f t="shared" ref="AE2281:AE2286" si="4544">AE2280+(0.2*(AD2281-AE2280))</f>
        <v>-1.9868597990774346E-2</v>
      </c>
      <c r="AF2281" s="315">
        <f t="shared" ref="AF2281:AF2286" si="4545">AD2281/AA2281</f>
        <v>-2.9039440219789402E-2</v>
      </c>
      <c r="AG2281" s="315">
        <f t="shared" si="4522"/>
        <v>-0.51792588459465416</v>
      </c>
      <c r="AH2281" s="316">
        <f t="shared" ref="AH2281:AH2286" si="4546">SLOPE(AC2268:AC2281,AB2268:AB2281)</f>
        <v>-1.2964413878378501E-3</v>
      </c>
      <c r="AI2281" s="317">
        <f t="shared" ref="AI2281:AI2286" si="4547">INTERCEPT(AB2268:AB2281,AC2268:AC2281)</f>
        <v>2271.3394637098854</v>
      </c>
      <c r="AJ2281" s="318">
        <f t="shared" si="4527"/>
        <v>-1.0000000000000009E-2</v>
      </c>
      <c r="AK2281" s="318">
        <f t="shared" si="4523"/>
        <v>0</v>
      </c>
      <c r="AL2281" s="318">
        <f t="shared" ref="AL2281:AL2286" si="4548">IF(AJ2281&lt;0,AJ2281,0)</f>
        <v>-1.0000000000000009E-2</v>
      </c>
      <c r="AM2281" s="319">
        <f t="shared" si="4528"/>
        <v>1.0714285714285716E-2</v>
      </c>
      <c r="AN2281" s="319">
        <f t="shared" ref="AN2281:AN2286" si="4549">(AVERAGE(AL2268:AL2281))</f>
        <v>-1.6785714285714286E-2</v>
      </c>
      <c r="AO2281" s="311">
        <f t="shared" ref="AO2281:AO2286" si="4550">ABS(AM2281/AN2281)</f>
        <v>0.63829787234042568</v>
      </c>
      <c r="AP2281" s="285">
        <f t="shared" ref="AP2281:AP2286" si="4551">IF(AN2281=0,100,100-(100/(1+AO2281)))</f>
        <v>38.961038961038973</v>
      </c>
      <c r="AQ2281" s="285"/>
      <c r="AR2281" s="285">
        <f t="shared" ref="AR2281:AR2286" si="4552">IF(ISERROR(((F2281-E2281)-(D2281-F2281))/(D2281-E2281)),0,((F2281-E2281)-(D2281-F2281))/(D2281-E2281))</f>
        <v>0.42857142857142855</v>
      </c>
      <c r="AS2281" s="286">
        <f t="shared" ref="AS2281:AS2286" si="4553">IF(ISERROR(AR2281*G2281),0,AR2281*G2281)</f>
        <v>96788.57142857142</v>
      </c>
      <c r="AT2281" s="103">
        <f t="shared" ref="AT2281:AT2286" si="4554">SUM(AS2262:AS2281)/SUM(G2262:G2281)</f>
        <v>-0.17609943572926673</v>
      </c>
      <c r="AU2281" s="318">
        <f t="shared" ref="AU2281:AU2286" si="4555">F2281</f>
        <v>0.78500000000000003</v>
      </c>
      <c r="AV2281" s="315">
        <f t="shared" ref="AV2281:AV2286" si="4556">AS2281/R2281</f>
        <v>0.55125653961754761</v>
      </c>
      <c r="AW2281" s="320">
        <f t="shared" ref="AW2281:AW2286" si="4557">(D2281-E2281)/E2281</f>
        <v>4.6052631578947407E-2</v>
      </c>
      <c r="AX2281" s="321">
        <f t="shared" si="4529"/>
        <v>9.8508794622363654E-3</v>
      </c>
      <c r="AY2281" s="315">
        <f t="shared" si="4531"/>
        <v>0.40593476838631964</v>
      </c>
      <c r="AZ2281" s="255"/>
      <c r="BA2281" s="255"/>
      <c r="BB2281" s="255"/>
      <c r="BC2281" s="255"/>
      <c r="BD2281" s="255"/>
      <c r="BE2281" s="255"/>
      <c r="BF2281" s="255"/>
      <c r="BG2281" s="255"/>
      <c r="BH2281" s="255"/>
      <c r="BI2281" s="255"/>
      <c r="BJ2281" s="255"/>
      <c r="BK2281" s="255"/>
      <c r="BL2281" s="255"/>
      <c r="BM2281" s="255"/>
      <c r="BN2281" s="255"/>
      <c r="BO2281" s="255"/>
      <c r="BP2281" s="255"/>
      <c r="BQ2281" s="255"/>
      <c r="BR2281" s="255"/>
      <c r="BS2281" s="255"/>
      <c r="BT2281" s="255"/>
      <c r="BU2281" s="255"/>
      <c r="BV2281" s="255"/>
      <c r="BW2281" s="255"/>
      <c r="BX2281" s="255"/>
      <c r="BY2281" s="255"/>
      <c r="BZ2281" s="255"/>
      <c r="CA2281" s="255"/>
      <c r="CB2281" s="255"/>
      <c r="CC2281" s="255"/>
      <c r="CD2281" s="255"/>
      <c r="CE2281" s="255"/>
      <c r="CF2281" s="255"/>
      <c r="CG2281" s="255"/>
      <c r="CH2281" s="255"/>
      <c r="CI2281" s="255"/>
      <c r="CJ2281" s="255"/>
      <c r="CK2281" s="255"/>
      <c r="CL2281" s="255"/>
      <c r="CM2281" s="255"/>
      <c r="CN2281" s="255"/>
      <c r="CO2281" s="255"/>
      <c r="CP2281" s="255"/>
      <c r="CQ2281" s="255"/>
      <c r="CR2281" s="255"/>
      <c r="CS2281" s="255"/>
      <c r="CT2281" s="255"/>
      <c r="CU2281" s="255"/>
      <c r="CV2281" s="255"/>
      <c r="CW2281" s="255"/>
      <c r="CX2281" s="255"/>
      <c r="CY2281" s="255"/>
      <c r="CZ2281" s="255"/>
      <c r="DA2281" s="255"/>
      <c r="DB2281" s="255"/>
      <c r="DC2281" s="255"/>
      <c r="DD2281" s="255"/>
      <c r="DE2281" s="255"/>
      <c r="DF2281" s="255"/>
      <c r="DG2281" s="255"/>
      <c r="DH2281" s="255"/>
      <c r="DI2281" s="255"/>
      <c r="DJ2281" s="255"/>
      <c r="DK2281" s="255"/>
      <c r="DL2281" s="255"/>
      <c r="DM2281" s="255"/>
      <c r="DN2281" s="255"/>
      <c r="DO2281" s="255"/>
      <c r="DP2281" s="255"/>
      <c r="DQ2281" s="255"/>
      <c r="DR2281" s="255"/>
      <c r="DS2281" s="255"/>
      <c r="DT2281" s="255"/>
      <c r="DU2281" s="255"/>
      <c r="DV2281" s="255"/>
      <c r="DW2281" s="255"/>
      <c r="DX2281" s="255"/>
      <c r="DY2281" s="255"/>
      <c r="DZ2281" s="255"/>
      <c r="EA2281" s="255"/>
      <c r="EB2281" s="255"/>
      <c r="EC2281" s="255"/>
      <c r="ED2281" s="255"/>
      <c r="EE2281" s="255"/>
      <c r="EF2281" s="255"/>
      <c r="EG2281" s="255"/>
      <c r="EH2281" s="255"/>
      <c r="EI2281" s="255"/>
      <c r="EJ2281" s="255"/>
      <c r="EK2281" s="255"/>
      <c r="EL2281" s="255"/>
      <c r="EM2281" s="255"/>
      <c r="EN2281" s="255"/>
      <c r="EO2281" s="255"/>
      <c r="EP2281" s="255"/>
      <c r="EQ2281" s="255"/>
      <c r="ER2281" s="255"/>
      <c r="ES2281" s="255"/>
      <c r="ET2281" s="255"/>
      <c r="EU2281" s="255"/>
      <c r="EV2281" s="255"/>
      <c r="EW2281" s="255"/>
      <c r="EX2281" s="255"/>
      <c r="EY2281" s="255"/>
      <c r="EZ2281" s="255"/>
      <c r="FA2281" s="255"/>
      <c r="FB2281" s="255"/>
      <c r="FC2281" s="255"/>
      <c r="FD2281" s="255"/>
      <c r="FE2281" s="255"/>
      <c r="FF2281" s="255"/>
      <c r="FG2281" s="255"/>
      <c r="FH2281" s="255"/>
      <c r="FI2281" s="255"/>
      <c r="FJ2281" s="255"/>
      <c r="FK2281" s="255"/>
      <c r="FL2281" s="255"/>
      <c r="FM2281" s="255"/>
      <c r="FN2281" s="255"/>
      <c r="FO2281" s="255"/>
      <c r="FP2281" s="255"/>
      <c r="FQ2281" s="255"/>
      <c r="FR2281" s="255"/>
      <c r="FS2281" s="255"/>
      <c r="FT2281" s="255"/>
      <c r="FU2281" s="255"/>
      <c r="FV2281" s="255"/>
      <c r="FW2281" s="255"/>
      <c r="FX2281" s="255"/>
      <c r="FY2281" s="255"/>
      <c r="FZ2281" s="255"/>
      <c r="GA2281" s="255"/>
      <c r="GB2281" s="255"/>
      <c r="GC2281" s="255"/>
      <c r="GD2281" s="255"/>
      <c r="GE2281" s="255"/>
      <c r="GF2281" s="255"/>
      <c r="GG2281" s="255"/>
      <c r="GH2281" s="255"/>
      <c r="GI2281" s="255"/>
      <c r="GJ2281" s="255"/>
      <c r="GK2281" s="255"/>
      <c r="GL2281" s="255"/>
      <c r="GM2281" s="255"/>
      <c r="GN2281" s="255"/>
      <c r="GO2281" s="255"/>
      <c r="GP2281" s="255"/>
      <c r="GQ2281" s="255"/>
      <c r="GR2281" s="255"/>
      <c r="GS2281" s="255"/>
      <c r="GT2281" s="255"/>
      <c r="GU2281" s="255"/>
      <c r="GV2281" s="255"/>
      <c r="GW2281" s="255"/>
      <c r="GX2281" s="255"/>
      <c r="GY2281" s="255"/>
      <c r="GZ2281" s="255"/>
      <c r="HA2281" s="255"/>
      <c r="HB2281" s="255"/>
      <c r="HC2281" s="255"/>
      <c r="HD2281" s="255"/>
      <c r="HE2281" s="255"/>
      <c r="HF2281" s="255"/>
      <c r="HG2281" s="255"/>
      <c r="HH2281" s="255"/>
      <c r="HI2281" s="255"/>
      <c r="HJ2281" s="255"/>
      <c r="HK2281" s="255"/>
      <c r="HL2281" s="255"/>
      <c r="HM2281" s="255"/>
      <c r="HN2281" s="255"/>
      <c r="HO2281" s="255"/>
      <c r="HP2281" s="255"/>
      <c r="HQ2281" s="255"/>
      <c r="HR2281" s="255"/>
      <c r="HS2281" s="255"/>
      <c r="HT2281" s="255"/>
      <c r="HU2281" s="255"/>
      <c r="HV2281" s="255"/>
      <c r="HW2281" s="255"/>
      <c r="HX2281" s="255"/>
      <c r="HY2281" s="255"/>
      <c r="HZ2281" s="255"/>
      <c r="IA2281" s="255"/>
      <c r="IB2281" s="255"/>
      <c r="IC2281" s="255"/>
      <c r="ID2281" s="255"/>
      <c r="IE2281" s="255"/>
      <c r="IF2281" s="255"/>
      <c r="IG2281" s="255"/>
      <c r="IH2281" s="255"/>
      <c r="II2281" s="255"/>
      <c r="IJ2281" s="255"/>
      <c r="IK2281" s="255"/>
      <c r="IL2281" s="255"/>
      <c r="IM2281" s="255"/>
      <c r="IN2281" s="255"/>
      <c r="IO2281" s="255"/>
      <c r="IP2281" s="255"/>
      <c r="IQ2281" s="255"/>
      <c r="IR2281" s="255"/>
      <c r="IS2281" s="255"/>
      <c r="IT2281" s="255"/>
      <c r="IU2281" s="255"/>
      <c r="IV2281" s="255"/>
    </row>
    <row r="2282" spans="1:256">
      <c r="A2282" s="16">
        <v>41670.424004629633</v>
      </c>
      <c r="B2282" s="300">
        <v>6</v>
      </c>
      <c r="C2282" s="5">
        <v>0.8</v>
      </c>
      <c r="D2282" s="5">
        <v>0.82499999999999996</v>
      </c>
      <c r="E2282" s="5">
        <v>0.79500000000000004</v>
      </c>
      <c r="F2282" s="5">
        <v>0.8</v>
      </c>
      <c r="G2282" s="6">
        <v>154736</v>
      </c>
      <c r="H2282" s="113">
        <f t="shared" si="4525"/>
        <v>0.8</v>
      </c>
      <c r="I2282" s="19">
        <f t="shared" si="4520"/>
        <v>1.9108280254777087E-2</v>
      </c>
      <c r="J2282" s="8">
        <f t="shared" si="4532"/>
        <v>0.91280050784737821</v>
      </c>
      <c r="K2282" s="8">
        <f t="shared" si="4533"/>
        <v>0.69619949215262222</v>
      </c>
      <c r="L2282" s="8">
        <f t="shared" si="4534"/>
        <v>0.80450000000000021</v>
      </c>
      <c r="M2282" s="19">
        <f t="shared" si="4535"/>
        <v>0.31111918083282986</v>
      </c>
      <c r="N2282" s="19">
        <f t="shared" si="4536"/>
        <v>-3.2860665978188125E-2</v>
      </c>
      <c r="O2282" s="19">
        <f t="shared" si="4537"/>
        <v>-7.7773779002969284E-3</v>
      </c>
      <c r="P2282" s="19">
        <f t="shared" si="4521"/>
        <v>2.2245755970825933E-4</v>
      </c>
      <c r="Q2282" s="303">
        <v>79</v>
      </c>
      <c r="R2282" s="306">
        <v>125757.78</v>
      </c>
      <c r="S2282" s="66">
        <f t="shared" si="4538"/>
        <v>1591.8706329113925</v>
      </c>
      <c r="T2282" t="str">
        <f t="shared" si="4539"/>
        <v/>
      </c>
      <c r="U2282" t="str">
        <f t="shared" si="4539"/>
        <v/>
      </c>
      <c r="V2282" t="str">
        <f t="shared" si="4539"/>
        <v/>
      </c>
      <c r="W2282" t="str">
        <f t="shared" si="4539"/>
        <v/>
      </c>
      <c r="X2282" s="63"/>
      <c r="Y2282" s="219">
        <f t="shared" si="4540"/>
        <v>-6.703296703296697E-3</v>
      </c>
      <c r="Z2282" s="78">
        <f t="shared" si="4541"/>
        <v>0.77983464269553859</v>
      </c>
      <c r="AA2282" s="78">
        <f t="shared" si="4542"/>
        <v>0.79942342707577518</v>
      </c>
      <c r="AB2282" s="74">
        <f t="shared" si="3009"/>
        <v>2281</v>
      </c>
      <c r="AC2282" s="80">
        <f t="shared" si="4543"/>
        <v>2.2385088843020554E-4</v>
      </c>
      <c r="AD2282" s="79">
        <f t="shared" si="4526"/>
        <v>-1.958878438023659E-2</v>
      </c>
      <c r="AE2282" s="81">
        <f t="shared" si="4544"/>
        <v>-1.9812635268666796E-2</v>
      </c>
      <c r="AF2282" s="19">
        <f t="shared" si="4545"/>
        <v>-2.4503640644971771E-2</v>
      </c>
      <c r="AG2282" s="93">
        <f t="shared" si="4522"/>
        <v>-1.0669235876117968</v>
      </c>
      <c r="AH2282" s="91">
        <f t="shared" si="4546"/>
        <v>-8.335835552114719E-4</v>
      </c>
      <c r="AI2282" s="96">
        <f t="shared" si="4547"/>
        <v>2272.8628283010171</v>
      </c>
      <c r="AJ2282" s="5">
        <f t="shared" si="4527"/>
        <v>1.5000000000000013E-2</v>
      </c>
      <c r="AK2282" s="5">
        <f t="shared" si="4523"/>
        <v>1.5000000000000013E-2</v>
      </c>
      <c r="AL2282" s="5">
        <f t="shared" si="4548"/>
        <v>0</v>
      </c>
      <c r="AM2282" s="95">
        <f t="shared" si="4528"/>
        <v>1.1785714285714288E-2</v>
      </c>
      <c r="AN2282" s="95">
        <f t="shared" si="4549"/>
        <v>-1.3928571428571426E-2</v>
      </c>
      <c r="AO2282" s="78">
        <f t="shared" si="4550"/>
        <v>0.84615384615384648</v>
      </c>
      <c r="AP2282" s="296">
        <f t="shared" si="4551"/>
        <v>45.833333333333343</v>
      </c>
      <c r="AQ2282" s="8"/>
      <c r="AR2282" s="8">
        <f t="shared" si="4552"/>
        <v>-0.66666666666666541</v>
      </c>
      <c r="AS2282" s="114">
        <f t="shared" si="4553"/>
        <v>-103157.33333333314</v>
      </c>
      <c r="AT2282" s="103">
        <f t="shared" si="4554"/>
        <v>-0.21210856087778529</v>
      </c>
      <c r="AU2282" s="5">
        <f t="shared" si="4555"/>
        <v>0.8</v>
      </c>
      <c r="AV2282" s="93">
        <f t="shared" si="4556"/>
        <v>-0.82028589669230123</v>
      </c>
      <c r="AW2282" s="210">
        <f t="shared" si="4557"/>
        <v>3.7735849056603668E-2</v>
      </c>
      <c r="AX2282" s="276">
        <f t="shared" si="4529"/>
        <v>1.1993044214436956E-2</v>
      </c>
      <c r="AY2282" s="19">
        <f t="shared" si="4531"/>
        <v>0.2174592390874989</v>
      </c>
      <c r="AZ2282" s="255"/>
      <c r="BA2282" s="255"/>
      <c r="BB2282" s="255"/>
      <c r="BC2282" s="255"/>
      <c r="BD2282" s="255"/>
      <c r="BE2282" s="255"/>
      <c r="BF2282" s="255"/>
      <c r="BG2282" s="255"/>
      <c r="BH2282" s="255"/>
      <c r="BI2282" s="255"/>
      <c r="BJ2282" s="255"/>
      <c r="BK2282" s="255"/>
      <c r="BL2282" s="255"/>
      <c r="BM2282" s="255"/>
      <c r="BN2282" s="255"/>
      <c r="BO2282" s="255"/>
      <c r="BP2282" s="255"/>
      <c r="BQ2282" s="255"/>
      <c r="BR2282" s="255"/>
      <c r="BS2282" s="255"/>
      <c r="BT2282" s="255"/>
      <c r="BU2282" s="255"/>
      <c r="BV2282" s="255"/>
      <c r="BW2282" s="255"/>
      <c r="BX2282" s="255"/>
      <c r="BY2282" s="255"/>
      <c r="BZ2282" s="255"/>
      <c r="CA2282" s="255"/>
      <c r="CB2282" s="255"/>
      <c r="CC2282" s="255"/>
      <c r="CD2282" s="255"/>
      <c r="CE2282" s="255"/>
      <c r="CF2282" s="255"/>
      <c r="CG2282" s="255"/>
      <c r="CH2282" s="255"/>
      <c r="CI2282" s="255"/>
      <c r="CJ2282" s="255"/>
      <c r="CK2282" s="255"/>
      <c r="CL2282" s="255"/>
      <c r="CM2282" s="255"/>
      <c r="CN2282" s="255"/>
      <c r="CO2282" s="255"/>
      <c r="CP2282" s="255"/>
      <c r="CQ2282" s="255"/>
      <c r="CR2282" s="255"/>
      <c r="CS2282" s="255"/>
      <c r="CT2282" s="255"/>
      <c r="CU2282" s="255"/>
      <c r="CV2282" s="255"/>
      <c r="CW2282" s="255"/>
      <c r="CX2282" s="255"/>
      <c r="CY2282" s="255"/>
      <c r="CZ2282" s="255"/>
      <c r="DA2282" s="255"/>
      <c r="DB2282" s="255"/>
      <c r="DC2282" s="255"/>
      <c r="DD2282" s="255"/>
      <c r="DE2282" s="255"/>
      <c r="DF2282" s="255"/>
      <c r="DG2282" s="255"/>
      <c r="DH2282" s="255"/>
      <c r="DI2282" s="255"/>
      <c r="DJ2282" s="255"/>
      <c r="DK2282" s="255"/>
      <c r="DL2282" s="255"/>
      <c r="DM2282" s="255"/>
      <c r="DN2282" s="255"/>
      <c r="DO2282" s="255"/>
      <c r="DP2282" s="255"/>
      <c r="DQ2282" s="255"/>
      <c r="DR2282" s="255"/>
      <c r="DS2282" s="255"/>
      <c r="DT2282" s="255"/>
      <c r="DU2282" s="255"/>
      <c r="DV2282" s="255"/>
      <c r="DW2282" s="255"/>
      <c r="DX2282" s="255"/>
      <c r="DY2282" s="255"/>
      <c r="DZ2282" s="255"/>
      <c r="EA2282" s="255"/>
      <c r="EB2282" s="255"/>
      <c r="EC2282" s="255"/>
      <c r="ED2282" s="255"/>
      <c r="EE2282" s="255"/>
      <c r="EF2282" s="255"/>
      <c r="EG2282" s="255"/>
      <c r="EH2282" s="255"/>
      <c r="EI2282" s="255"/>
      <c r="EJ2282" s="255"/>
      <c r="EK2282" s="255"/>
      <c r="EL2282" s="255"/>
      <c r="EM2282" s="255"/>
      <c r="EN2282" s="255"/>
      <c r="EO2282" s="255"/>
      <c r="EP2282" s="255"/>
      <c r="EQ2282" s="255"/>
      <c r="ER2282" s="255"/>
      <c r="ES2282" s="255"/>
      <c r="ET2282" s="255"/>
      <c r="EU2282" s="255"/>
      <c r="EV2282" s="255"/>
      <c r="EW2282" s="255"/>
      <c r="EX2282" s="255"/>
      <c r="EY2282" s="255"/>
      <c r="EZ2282" s="255"/>
      <c r="FA2282" s="255"/>
      <c r="FB2282" s="255"/>
      <c r="FC2282" s="255"/>
      <c r="FD2282" s="255"/>
      <c r="FE2282" s="255"/>
      <c r="FF2282" s="255"/>
      <c r="FG2282" s="255"/>
      <c r="FH2282" s="255"/>
      <c r="FI2282" s="255"/>
      <c r="FJ2282" s="255"/>
      <c r="FK2282" s="255"/>
      <c r="FL2282" s="255"/>
      <c r="FM2282" s="255"/>
      <c r="FN2282" s="255"/>
      <c r="FO2282" s="255"/>
      <c r="FP2282" s="255"/>
      <c r="FQ2282" s="255"/>
      <c r="FR2282" s="255"/>
      <c r="FS2282" s="255"/>
      <c r="FT2282" s="255"/>
      <c r="FU2282" s="255"/>
      <c r="FV2282" s="255"/>
      <c r="FW2282" s="255"/>
      <c r="FX2282" s="255"/>
      <c r="FY2282" s="255"/>
      <c r="FZ2282" s="255"/>
      <c r="GA2282" s="255"/>
      <c r="GB2282" s="255"/>
      <c r="GC2282" s="255"/>
      <c r="GD2282" s="255"/>
      <c r="GE2282" s="255"/>
      <c r="GF2282" s="255"/>
      <c r="GG2282" s="255"/>
      <c r="GH2282" s="255"/>
      <c r="GI2282" s="255"/>
      <c r="GJ2282" s="255"/>
      <c r="GK2282" s="255"/>
      <c r="GL2282" s="255"/>
      <c r="GM2282" s="255"/>
      <c r="GN2282" s="255"/>
      <c r="GO2282" s="255"/>
      <c r="GP2282" s="255"/>
      <c r="GQ2282" s="255"/>
      <c r="GR2282" s="255"/>
      <c r="GS2282" s="255"/>
      <c r="GT2282" s="255"/>
      <c r="GU2282" s="255"/>
      <c r="GV2282" s="255"/>
      <c r="GW2282" s="255"/>
      <c r="GX2282" s="255"/>
      <c r="GY2282" s="255"/>
      <c r="GZ2282" s="255"/>
      <c r="HA2282" s="255"/>
      <c r="HB2282" s="255"/>
      <c r="HC2282" s="255"/>
      <c r="HD2282" s="255"/>
      <c r="HE2282" s="255"/>
      <c r="HF2282" s="255"/>
      <c r="HG2282" s="255"/>
      <c r="HH2282" s="255"/>
      <c r="HI2282" s="255"/>
      <c r="HJ2282" s="255"/>
      <c r="HK2282" s="255"/>
      <c r="HL2282" s="255"/>
      <c r="HM2282" s="255"/>
      <c r="HN2282" s="255"/>
      <c r="HO2282" s="255"/>
      <c r="HP2282" s="255"/>
      <c r="HQ2282" s="255"/>
      <c r="HR2282" s="255"/>
      <c r="HS2282" s="255"/>
      <c r="HT2282" s="255"/>
      <c r="HU2282" s="255"/>
      <c r="HV2282" s="255"/>
      <c r="HW2282" s="255"/>
      <c r="HX2282" s="255"/>
      <c r="HY2282" s="255"/>
      <c r="HZ2282" s="255"/>
      <c r="IA2282" s="255"/>
      <c r="IB2282" s="255"/>
      <c r="IC2282" s="255"/>
      <c r="ID2282" s="255"/>
      <c r="IE2282" s="255"/>
      <c r="IF2282" s="255"/>
      <c r="IG2282" s="255"/>
      <c r="IH2282" s="255"/>
      <c r="II2282" s="255"/>
      <c r="IJ2282" s="255"/>
      <c r="IK2282" s="255"/>
      <c r="IL2282" s="255"/>
      <c r="IM2282" s="255"/>
      <c r="IN2282" s="255"/>
      <c r="IO2282" s="255"/>
      <c r="IP2282" s="255"/>
      <c r="IQ2282" s="255"/>
      <c r="IR2282" s="255"/>
      <c r="IS2282" s="255"/>
      <c r="IT2282" s="255"/>
      <c r="IU2282" s="255"/>
      <c r="IV2282" s="255"/>
    </row>
    <row r="2283" spans="1:256" ht="13">
      <c r="A2283" s="16">
        <v>41673.355057870373</v>
      </c>
      <c r="B2283" s="300">
        <v>2</v>
      </c>
      <c r="C2283" s="5">
        <v>0.8</v>
      </c>
      <c r="D2283" s="5">
        <v>0.81</v>
      </c>
      <c r="E2283" s="5">
        <v>0.76</v>
      </c>
      <c r="F2283" s="5">
        <v>0.76</v>
      </c>
      <c r="G2283" s="6">
        <v>86632</v>
      </c>
      <c r="H2283" s="113">
        <f t="shared" si="4525"/>
        <v>0.76</v>
      </c>
      <c r="I2283" s="19">
        <f t="shared" ref="I2283:I2289" si="4558">IF(A2284&gt;A2283,(H2283-H2282)/H2282, (H2283-H2284)/H2284)</f>
        <v>-5.0000000000000044E-2</v>
      </c>
      <c r="J2283" s="8">
        <f t="shared" si="4532"/>
        <v>0.90710338839552307</v>
      </c>
      <c r="K2283" s="8">
        <f t="shared" si="4533"/>
        <v>0.6923966116044773</v>
      </c>
      <c r="L2283" s="8">
        <f t="shared" si="4534"/>
        <v>0.79975000000000018</v>
      </c>
      <c r="M2283" s="19">
        <f t="shared" si="4535"/>
        <v>0.31009218299539321</v>
      </c>
      <c r="N2283" s="19">
        <f t="shared" si="4536"/>
        <v>-3.3009788553939228E-3</v>
      </c>
      <c r="O2283" s="19">
        <f t="shared" si="4537"/>
        <v>-6.2413631487677756E-3</v>
      </c>
      <c r="P2283" s="19">
        <f t="shared" ref="P2283:P2289" si="4559">IF(A2284&gt;A2283,(K2283-K2282)/K2282, (K2283-K2284)/K2284)</f>
        <v>-5.462343180381482E-3</v>
      </c>
      <c r="Q2283" s="303">
        <v>158</v>
      </c>
      <c r="R2283" s="306">
        <v>67757.785000000003</v>
      </c>
      <c r="S2283" s="66">
        <f t="shared" si="4538"/>
        <v>428.84674050632913</v>
      </c>
      <c r="T2283" t="str">
        <f t="shared" ref="T2283:W2284" si="4560">IF(C2283&gt;$J2283,"BrokeBandUpper", IF(C2283&lt;$K2283,"BrokeBandLower", ""))</f>
        <v/>
      </c>
      <c r="U2283" t="str">
        <f t="shared" si="4560"/>
        <v/>
      </c>
      <c r="V2283" t="str">
        <f t="shared" si="4560"/>
        <v/>
      </c>
      <c r="W2283" t="str">
        <f t="shared" si="4560"/>
        <v/>
      </c>
      <c r="X2283" s="63"/>
      <c r="Y2283" s="310">
        <f t="shared" si="4540"/>
        <v>-5.6813186813186763E-3</v>
      </c>
      <c r="Z2283" s="311">
        <f t="shared" si="4541"/>
        <v>0.77678010772042561</v>
      </c>
      <c r="AA2283" s="311">
        <f t="shared" si="4542"/>
        <v>0.79650609347216783</v>
      </c>
      <c r="AB2283" s="312">
        <f t="shared" si="3009"/>
        <v>2282</v>
      </c>
      <c r="AC2283" s="313">
        <f t="shared" si="4543"/>
        <v>6.9319613539654823E-5</v>
      </c>
      <c r="AD2283" s="284">
        <f t="shared" si="4526"/>
        <v>-1.9725985751742225E-2</v>
      </c>
      <c r="AE2283" s="314">
        <f t="shared" si="4544"/>
        <v>-1.979530536528188E-2</v>
      </c>
      <c r="AF2283" s="315">
        <f t="shared" si="4545"/>
        <v>-2.4765643242918276E-2</v>
      </c>
      <c r="AG2283" s="315">
        <f t="shared" ref="AG2283:AG2289" si="4561">IF(A2284&gt;A2283,(AC2283-AC2282)/AC2282, (AC2283-AC2284)/AC2284)</f>
        <v>-0.69033130033223888</v>
      </c>
      <c r="AH2283" s="316">
        <f t="shared" si="4546"/>
        <v>-4.1716391956289178E-4</v>
      </c>
      <c r="AI2283" s="317">
        <f t="shared" si="4547"/>
        <v>2274.5970525984771</v>
      </c>
      <c r="AJ2283" s="318">
        <f t="shared" si="4527"/>
        <v>-4.0000000000000036E-2</v>
      </c>
      <c r="AK2283" s="318">
        <f t="shared" si="4523"/>
        <v>0</v>
      </c>
      <c r="AL2283" s="318">
        <f t="shared" si="4548"/>
        <v>-4.0000000000000036E-2</v>
      </c>
      <c r="AM2283" s="319">
        <f t="shared" si="4528"/>
        <v>1.142857142857143E-2</v>
      </c>
      <c r="AN2283" s="319">
        <f t="shared" si="4549"/>
        <v>-1.6785714285714286E-2</v>
      </c>
      <c r="AO2283" s="311">
        <f t="shared" si="4550"/>
        <v>0.68085106382978733</v>
      </c>
      <c r="AP2283" s="285">
        <f t="shared" si="4551"/>
        <v>40.506329113924053</v>
      </c>
      <c r="AQ2283" s="285"/>
      <c r="AR2283" s="285">
        <f t="shared" si="4552"/>
        <v>-1</v>
      </c>
      <c r="AS2283" s="286">
        <f t="shared" si="4553"/>
        <v>-86632</v>
      </c>
      <c r="AT2283" s="103">
        <f t="shared" si="4554"/>
        <v>-0.21670737487413844</v>
      </c>
      <c r="AU2283" s="318">
        <f t="shared" si="4555"/>
        <v>0.76</v>
      </c>
      <c r="AV2283" s="315">
        <f t="shared" si="4556"/>
        <v>-1.2785541912268825</v>
      </c>
      <c r="AW2283" s="320">
        <f t="shared" si="4557"/>
        <v>6.5789473684210578E-2</v>
      </c>
      <c r="AX2283" s="321">
        <f t="shared" si="4529"/>
        <v>1.3597527236715189E-2</v>
      </c>
      <c r="AY2283" s="315">
        <f t="shared" si="4531"/>
        <v>0.13378446652825585</v>
      </c>
      <c r="AZ2283" s="255"/>
      <c r="BA2283" s="255"/>
      <c r="BB2283" s="255"/>
      <c r="BC2283" s="255"/>
      <c r="BD2283" s="255"/>
      <c r="BE2283" s="255"/>
      <c r="BF2283" s="255"/>
      <c r="BG2283" s="255"/>
      <c r="BH2283" s="255"/>
      <c r="BI2283" s="255"/>
      <c r="BJ2283" s="255"/>
      <c r="BK2283" s="255"/>
      <c r="BL2283" s="255"/>
      <c r="BM2283" s="255"/>
      <c r="BN2283" s="255"/>
      <c r="BO2283" s="255"/>
      <c r="BP2283" s="255"/>
      <c r="BQ2283" s="255"/>
      <c r="BR2283" s="255"/>
      <c r="BS2283" s="255"/>
      <c r="BT2283" s="255"/>
      <c r="BU2283" s="255"/>
      <c r="BV2283" s="255"/>
      <c r="BW2283" s="255"/>
      <c r="BX2283" s="255"/>
      <c r="BY2283" s="255"/>
      <c r="BZ2283" s="255"/>
      <c r="CA2283" s="255"/>
      <c r="CB2283" s="255"/>
      <c r="CC2283" s="255"/>
      <c r="CD2283" s="255"/>
      <c r="CE2283" s="255"/>
      <c r="CF2283" s="255"/>
      <c r="CG2283" s="255"/>
      <c r="CH2283" s="255"/>
      <c r="CI2283" s="255"/>
      <c r="CJ2283" s="255"/>
      <c r="CK2283" s="255"/>
      <c r="CL2283" s="255"/>
      <c r="CM2283" s="255"/>
      <c r="CN2283" s="255"/>
      <c r="CO2283" s="255"/>
      <c r="CP2283" s="255"/>
      <c r="CQ2283" s="255"/>
      <c r="CR2283" s="255"/>
      <c r="CS2283" s="255"/>
      <c r="CT2283" s="255"/>
      <c r="CU2283" s="255"/>
      <c r="CV2283" s="255"/>
      <c r="CW2283" s="255"/>
      <c r="CX2283" s="255"/>
      <c r="CY2283" s="255"/>
      <c r="CZ2283" s="255"/>
      <c r="DA2283" s="255"/>
      <c r="DB2283" s="255"/>
      <c r="DC2283" s="255"/>
      <c r="DD2283" s="255"/>
      <c r="DE2283" s="255"/>
      <c r="DF2283" s="255"/>
      <c r="DG2283" s="255"/>
      <c r="DH2283" s="255"/>
      <c r="DI2283" s="255"/>
      <c r="DJ2283" s="255"/>
      <c r="DK2283" s="255"/>
      <c r="DL2283" s="255"/>
      <c r="DM2283" s="255"/>
      <c r="DN2283" s="255"/>
      <c r="DO2283" s="255"/>
      <c r="DP2283" s="255"/>
      <c r="DQ2283" s="255"/>
      <c r="DR2283" s="255"/>
      <c r="DS2283" s="255"/>
      <c r="DT2283" s="255"/>
      <c r="DU2283" s="255"/>
      <c r="DV2283" s="255"/>
      <c r="DW2283" s="255"/>
      <c r="DX2283" s="255"/>
      <c r="DY2283" s="255"/>
      <c r="DZ2283" s="255"/>
      <c r="EA2283" s="255"/>
      <c r="EB2283" s="255"/>
      <c r="EC2283" s="255"/>
      <c r="ED2283" s="255"/>
      <c r="EE2283" s="255"/>
      <c r="EF2283" s="255"/>
      <c r="EG2283" s="255"/>
      <c r="EH2283" s="255"/>
      <c r="EI2283" s="255"/>
      <c r="EJ2283" s="255"/>
      <c r="EK2283" s="255"/>
      <c r="EL2283" s="255"/>
      <c r="EM2283" s="255"/>
      <c r="EN2283" s="255"/>
      <c r="EO2283" s="255"/>
      <c r="EP2283" s="255"/>
      <c r="EQ2283" s="255"/>
      <c r="ER2283" s="255"/>
      <c r="ES2283" s="255"/>
      <c r="ET2283" s="255"/>
      <c r="EU2283" s="255"/>
      <c r="EV2283" s="255"/>
      <c r="EW2283" s="255"/>
      <c r="EX2283" s="255"/>
      <c r="EY2283" s="255"/>
      <c r="EZ2283" s="255"/>
      <c r="FA2283" s="255"/>
      <c r="FB2283" s="255"/>
      <c r="FC2283" s="255"/>
      <c r="FD2283" s="255"/>
      <c r="FE2283" s="255"/>
      <c r="FF2283" s="255"/>
      <c r="FG2283" s="255"/>
      <c r="FH2283" s="255"/>
      <c r="FI2283" s="255"/>
      <c r="FJ2283" s="255"/>
      <c r="FK2283" s="255"/>
      <c r="FL2283" s="255"/>
      <c r="FM2283" s="255"/>
      <c r="FN2283" s="255"/>
      <c r="FO2283" s="255"/>
      <c r="FP2283" s="255"/>
      <c r="FQ2283" s="255"/>
      <c r="FR2283" s="255"/>
      <c r="FS2283" s="255"/>
      <c r="FT2283" s="255"/>
      <c r="FU2283" s="255"/>
      <c r="FV2283" s="255"/>
      <c r="FW2283" s="255"/>
      <c r="FX2283" s="255"/>
      <c r="FY2283" s="255"/>
      <c r="FZ2283" s="255"/>
      <c r="GA2283" s="255"/>
      <c r="GB2283" s="255"/>
      <c r="GC2283" s="255"/>
      <c r="GD2283" s="255"/>
      <c r="GE2283" s="255"/>
      <c r="GF2283" s="255"/>
      <c r="GG2283" s="255"/>
      <c r="GH2283" s="255"/>
      <c r="GI2283" s="255"/>
      <c r="GJ2283" s="255"/>
      <c r="GK2283" s="255"/>
      <c r="GL2283" s="255"/>
      <c r="GM2283" s="255"/>
      <c r="GN2283" s="255"/>
      <c r="GO2283" s="255"/>
      <c r="GP2283" s="255"/>
      <c r="GQ2283" s="255"/>
      <c r="GR2283" s="255"/>
      <c r="GS2283" s="255"/>
      <c r="GT2283" s="255"/>
      <c r="GU2283" s="255"/>
      <c r="GV2283" s="255"/>
      <c r="GW2283" s="255"/>
      <c r="GX2283" s="255"/>
      <c r="GY2283" s="255"/>
      <c r="GZ2283" s="255"/>
      <c r="HA2283" s="255"/>
      <c r="HB2283" s="255"/>
      <c r="HC2283" s="255"/>
      <c r="HD2283" s="255"/>
      <c r="HE2283" s="255"/>
      <c r="HF2283" s="255"/>
      <c r="HG2283" s="255"/>
      <c r="HH2283" s="255"/>
      <c r="HI2283" s="255"/>
      <c r="HJ2283" s="255"/>
      <c r="HK2283" s="255"/>
      <c r="HL2283" s="255"/>
      <c r="HM2283" s="255"/>
      <c r="HN2283" s="255"/>
      <c r="HO2283" s="255"/>
      <c r="HP2283" s="255"/>
      <c r="HQ2283" s="255"/>
      <c r="HR2283" s="255"/>
      <c r="HS2283" s="255"/>
      <c r="HT2283" s="255"/>
      <c r="HU2283" s="255"/>
      <c r="HV2283" s="255"/>
      <c r="HW2283" s="255"/>
      <c r="HX2283" s="255"/>
      <c r="HY2283" s="255"/>
      <c r="HZ2283" s="255"/>
      <c r="IA2283" s="255"/>
      <c r="IB2283" s="255"/>
      <c r="IC2283" s="255"/>
      <c r="ID2283" s="255"/>
      <c r="IE2283" s="255"/>
      <c r="IF2283" s="255"/>
      <c r="IG2283" s="255"/>
      <c r="IH2283" s="255"/>
      <c r="II2283" s="255"/>
      <c r="IJ2283" s="255"/>
      <c r="IK2283" s="255"/>
      <c r="IL2283" s="255"/>
      <c r="IM2283" s="255"/>
      <c r="IN2283" s="255"/>
      <c r="IO2283" s="255"/>
      <c r="IP2283" s="255"/>
      <c r="IQ2283" s="255"/>
      <c r="IR2283" s="255"/>
      <c r="IS2283" s="255"/>
      <c r="IT2283" s="255"/>
      <c r="IU2283" s="255"/>
      <c r="IV2283" s="255"/>
    </row>
    <row r="2284" spans="1:256">
      <c r="A2284" s="16">
        <v>41674.399699074071</v>
      </c>
      <c r="B2284" s="300">
        <v>3</v>
      </c>
      <c r="C2284" s="5">
        <v>0.755</v>
      </c>
      <c r="D2284" s="5">
        <v>0.78</v>
      </c>
      <c r="E2284" s="5">
        <v>0.73499999999999999</v>
      </c>
      <c r="F2284" s="5">
        <v>0.78</v>
      </c>
      <c r="G2284" s="6">
        <v>93736</v>
      </c>
      <c r="H2284" s="113">
        <f t="shared" ref="H2284:H2289" si="4562">F2284</f>
        <v>0.78</v>
      </c>
      <c r="I2284" s="19">
        <f t="shared" si="4558"/>
        <v>2.6315789473684233E-2</v>
      </c>
      <c r="J2284" s="8">
        <f t="shared" si="4532"/>
        <v>0.89883924714260321</v>
      </c>
      <c r="K2284" s="8">
        <f t="shared" si="4533"/>
        <v>0.69216075285739698</v>
      </c>
      <c r="L2284" s="8">
        <f t="shared" si="4534"/>
        <v>0.7955000000000001</v>
      </c>
      <c r="M2284" s="19">
        <f t="shared" si="4535"/>
        <v>0.29859897925733353</v>
      </c>
      <c r="N2284" s="19">
        <f t="shared" si="4536"/>
        <v>-3.7063829300819306E-2</v>
      </c>
      <c r="O2284" s="19">
        <f t="shared" si="4537"/>
        <v>-9.110473357989984E-3</v>
      </c>
      <c r="P2284" s="19">
        <f t="shared" si="4559"/>
        <v>-3.4064110529623883E-4</v>
      </c>
      <c r="Q2284" s="303">
        <v>89</v>
      </c>
      <c r="R2284" s="306">
        <v>71683.248000000007</v>
      </c>
      <c r="S2284" s="66">
        <f t="shared" si="4538"/>
        <v>805.42975280898884</v>
      </c>
      <c r="T2284" t="str">
        <f t="shared" si="4560"/>
        <v/>
      </c>
      <c r="U2284" t="str">
        <f t="shared" si="4560"/>
        <v/>
      </c>
      <c r="V2284" t="str">
        <f t="shared" si="4560"/>
        <v/>
      </c>
      <c r="W2284" t="str">
        <f t="shared" si="4560"/>
        <v/>
      </c>
      <c r="X2284" s="63"/>
      <c r="Y2284" s="219">
        <f t="shared" si="4540"/>
        <v>-3.2637362637362587E-3</v>
      </c>
      <c r="Z2284" s="78">
        <f t="shared" si="4541"/>
        <v>0.77727597113148006</v>
      </c>
      <c r="AA2284" s="78">
        <f t="shared" si="4542"/>
        <v>0.79528464255522746</v>
      </c>
      <c r="AB2284" s="74">
        <f t="shared" ref="AB2284:AB2453" si="4563">AB2283+1</f>
        <v>2283</v>
      </c>
      <c r="AC2284" s="80">
        <f t="shared" si="4543"/>
        <v>1.4293071532275811E-3</v>
      </c>
      <c r="AD2284" s="79">
        <f t="shared" ref="AD2284:AD2289" si="4564">Z2284-AA2284</f>
        <v>-1.8008671423747402E-2</v>
      </c>
      <c r="AE2284" s="81">
        <f t="shared" si="4544"/>
        <v>-1.9437978576974983E-2</v>
      </c>
      <c r="AF2284" s="19">
        <f t="shared" si="4545"/>
        <v>-2.2644309295205351E-2</v>
      </c>
      <c r="AG2284" s="93">
        <f t="shared" si="4561"/>
        <v>19.619087156478951</v>
      </c>
      <c r="AH2284" s="91">
        <f t="shared" si="4546"/>
        <v>3.8585552915856279E-5</v>
      </c>
      <c r="AI2284" s="96">
        <f t="shared" si="4547"/>
        <v>2276.5867852966621</v>
      </c>
      <c r="AJ2284" s="5">
        <f t="shared" ref="AJ2284:AJ2289" si="4565">F2284-F2283</f>
        <v>2.0000000000000018E-2</v>
      </c>
      <c r="AK2284" s="5">
        <f t="shared" ref="AK2284:AK2291" si="4566">IF(AJ2284&gt;0,AJ2284,0)</f>
        <v>2.0000000000000018E-2</v>
      </c>
      <c r="AL2284" s="5">
        <f t="shared" si="4548"/>
        <v>0</v>
      </c>
      <c r="AM2284" s="95">
        <f t="shared" ref="AM2284:AM2289" si="4567">(AVERAGE(AK2271:AK2284))</f>
        <v>1.1785714285714288E-2</v>
      </c>
      <c r="AN2284" s="95">
        <f t="shared" si="4549"/>
        <v>-1.6785714285714286E-2</v>
      </c>
      <c r="AO2284" s="78">
        <f t="shared" si="4550"/>
        <v>0.70212765957446821</v>
      </c>
      <c r="AP2284" s="296">
        <f t="shared" si="4551"/>
        <v>41.250000000000007</v>
      </c>
      <c r="AQ2284" s="8"/>
      <c r="AR2284" s="8">
        <f t="shared" si="4552"/>
        <v>1</v>
      </c>
      <c r="AS2284" s="114">
        <f t="shared" si="4553"/>
        <v>93736</v>
      </c>
      <c r="AT2284" s="103">
        <f t="shared" si="4554"/>
        <v>-0.20929663237400195</v>
      </c>
      <c r="AU2284" s="5">
        <f t="shared" si="4555"/>
        <v>0.78</v>
      </c>
      <c r="AV2284" s="93">
        <f t="shared" si="4556"/>
        <v>1.3076416403453146</v>
      </c>
      <c r="AW2284" s="210">
        <f t="shared" si="4557"/>
        <v>6.1224489795918421E-2</v>
      </c>
      <c r="AX2284" s="276">
        <f t="shared" ref="AX2284:AX2289" si="4568">SLOPE(M2271:M2284,AB2271:AB2284)</f>
        <v>1.3969633589381206E-2</v>
      </c>
      <c r="AY2284" s="19">
        <f t="shared" si="4531"/>
        <v>2.736573688643024E-2</v>
      </c>
      <c r="AZ2284" s="255"/>
      <c r="BA2284" s="255"/>
      <c r="BB2284" s="255"/>
      <c r="BC2284" s="255"/>
      <c r="BD2284" s="255"/>
      <c r="BE2284" s="255"/>
      <c r="BF2284" s="255"/>
      <c r="BG2284" s="255"/>
      <c r="BH2284" s="255"/>
      <c r="BI2284" s="255"/>
      <c r="BJ2284" s="255"/>
      <c r="BK2284" s="255"/>
      <c r="BL2284" s="255"/>
      <c r="BM2284" s="255"/>
      <c r="BN2284" s="255"/>
      <c r="BO2284" s="255"/>
      <c r="BP2284" s="255"/>
      <c r="BQ2284" s="255"/>
      <c r="BR2284" s="255"/>
      <c r="BS2284" s="255"/>
      <c r="BT2284" s="255"/>
      <c r="BU2284" s="255"/>
      <c r="BV2284" s="255"/>
      <c r="BW2284" s="255"/>
      <c r="BX2284" s="255"/>
      <c r="BY2284" s="255"/>
      <c r="BZ2284" s="255"/>
      <c r="CA2284" s="255"/>
      <c r="CB2284" s="255"/>
      <c r="CC2284" s="255"/>
      <c r="CD2284" s="255"/>
      <c r="CE2284" s="255"/>
      <c r="CF2284" s="255"/>
      <c r="CG2284" s="255"/>
      <c r="CH2284" s="255"/>
      <c r="CI2284" s="255"/>
      <c r="CJ2284" s="255"/>
      <c r="CK2284" s="255"/>
      <c r="CL2284" s="255"/>
      <c r="CM2284" s="255"/>
      <c r="CN2284" s="255"/>
      <c r="CO2284" s="255"/>
      <c r="CP2284" s="255"/>
      <c r="CQ2284" s="255"/>
      <c r="CR2284" s="255"/>
      <c r="CS2284" s="255"/>
      <c r="CT2284" s="255"/>
      <c r="CU2284" s="255"/>
      <c r="CV2284" s="255"/>
      <c r="CW2284" s="255"/>
      <c r="CX2284" s="255"/>
      <c r="CY2284" s="255"/>
      <c r="CZ2284" s="255"/>
      <c r="DA2284" s="255"/>
      <c r="DB2284" s="255"/>
      <c r="DC2284" s="255"/>
      <c r="DD2284" s="255"/>
      <c r="DE2284" s="255"/>
      <c r="DF2284" s="255"/>
      <c r="DG2284" s="255"/>
      <c r="DH2284" s="255"/>
      <c r="DI2284" s="255"/>
      <c r="DJ2284" s="255"/>
      <c r="DK2284" s="255"/>
      <c r="DL2284" s="255"/>
      <c r="DM2284" s="255"/>
      <c r="DN2284" s="255"/>
      <c r="DO2284" s="255"/>
      <c r="DP2284" s="255"/>
      <c r="DQ2284" s="255"/>
      <c r="DR2284" s="255"/>
      <c r="DS2284" s="255"/>
      <c r="DT2284" s="255"/>
      <c r="DU2284" s="255"/>
      <c r="DV2284" s="255"/>
      <c r="DW2284" s="255"/>
      <c r="DX2284" s="255"/>
      <c r="DY2284" s="255"/>
      <c r="DZ2284" s="255"/>
      <c r="EA2284" s="255"/>
      <c r="EB2284" s="255"/>
      <c r="EC2284" s="255"/>
      <c r="ED2284" s="255"/>
      <c r="EE2284" s="255"/>
      <c r="EF2284" s="255"/>
      <c r="EG2284" s="255"/>
      <c r="EH2284" s="255"/>
      <c r="EI2284" s="255"/>
      <c r="EJ2284" s="255"/>
      <c r="EK2284" s="255"/>
      <c r="EL2284" s="255"/>
      <c r="EM2284" s="255"/>
      <c r="EN2284" s="255"/>
      <c r="EO2284" s="255"/>
      <c r="EP2284" s="255"/>
      <c r="EQ2284" s="255"/>
      <c r="ER2284" s="255"/>
      <c r="ES2284" s="255"/>
      <c r="ET2284" s="255"/>
      <c r="EU2284" s="255"/>
      <c r="EV2284" s="255"/>
      <c r="EW2284" s="255"/>
      <c r="EX2284" s="255"/>
      <c r="EY2284" s="255"/>
      <c r="EZ2284" s="255"/>
      <c r="FA2284" s="255"/>
      <c r="FB2284" s="255"/>
      <c r="FC2284" s="255"/>
      <c r="FD2284" s="255"/>
      <c r="FE2284" s="255"/>
      <c r="FF2284" s="255"/>
      <c r="FG2284" s="255"/>
      <c r="FH2284" s="255"/>
      <c r="FI2284" s="255"/>
      <c r="FJ2284" s="255"/>
      <c r="FK2284" s="255"/>
      <c r="FL2284" s="255"/>
      <c r="FM2284" s="255"/>
      <c r="FN2284" s="255"/>
      <c r="FO2284" s="255"/>
      <c r="FP2284" s="255"/>
      <c r="FQ2284" s="255"/>
      <c r="FR2284" s="255"/>
      <c r="FS2284" s="255"/>
      <c r="FT2284" s="255"/>
      <c r="FU2284" s="255"/>
      <c r="FV2284" s="255"/>
      <c r="FW2284" s="255"/>
      <c r="FX2284" s="255"/>
      <c r="FY2284" s="255"/>
      <c r="FZ2284" s="255"/>
      <c r="GA2284" s="255"/>
      <c r="GB2284" s="255"/>
      <c r="GC2284" s="255"/>
      <c r="GD2284" s="255"/>
      <c r="GE2284" s="255"/>
      <c r="GF2284" s="255"/>
      <c r="GG2284" s="255"/>
      <c r="GH2284" s="255"/>
      <c r="GI2284" s="255"/>
      <c r="GJ2284" s="255"/>
      <c r="GK2284" s="255"/>
      <c r="GL2284" s="255"/>
      <c r="GM2284" s="255"/>
      <c r="GN2284" s="255"/>
      <c r="GO2284" s="255"/>
      <c r="GP2284" s="255"/>
      <c r="GQ2284" s="255"/>
      <c r="GR2284" s="255"/>
      <c r="GS2284" s="255"/>
      <c r="GT2284" s="255"/>
      <c r="GU2284" s="255"/>
      <c r="GV2284" s="255"/>
      <c r="GW2284" s="255"/>
      <c r="GX2284" s="255"/>
      <c r="GY2284" s="255"/>
      <c r="GZ2284" s="255"/>
      <c r="HA2284" s="255"/>
      <c r="HB2284" s="255"/>
      <c r="HC2284" s="255"/>
      <c r="HD2284" s="255"/>
      <c r="HE2284" s="255"/>
      <c r="HF2284" s="255"/>
      <c r="HG2284" s="255"/>
      <c r="HH2284" s="255"/>
      <c r="HI2284" s="255"/>
      <c r="HJ2284" s="255"/>
      <c r="HK2284" s="255"/>
      <c r="HL2284" s="255"/>
      <c r="HM2284" s="255"/>
      <c r="HN2284" s="255"/>
      <c r="HO2284" s="255"/>
      <c r="HP2284" s="255"/>
      <c r="HQ2284" s="255"/>
      <c r="HR2284" s="255"/>
      <c r="HS2284" s="255"/>
      <c r="HT2284" s="255"/>
      <c r="HU2284" s="255"/>
      <c r="HV2284" s="255"/>
      <c r="HW2284" s="255"/>
      <c r="HX2284" s="255"/>
      <c r="HY2284" s="255"/>
      <c r="HZ2284" s="255"/>
      <c r="IA2284" s="255"/>
      <c r="IB2284" s="255"/>
      <c r="IC2284" s="255"/>
      <c r="ID2284" s="255"/>
      <c r="IE2284" s="255"/>
      <c r="IF2284" s="255"/>
      <c r="IG2284" s="255"/>
      <c r="IH2284" s="255"/>
      <c r="II2284" s="255"/>
      <c r="IJ2284" s="255"/>
      <c r="IK2284" s="255"/>
      <c r="IL2284" s="255"/>
      <c r="IM2284" s="255"/>
      <c r="IN2284" s="255"/>
      <c r="IO2284" s="255"/>
      <c r="IP2284" s="255"/>
      <c r="IQ2284" s="255"/>
      <c r="IR2284" s="255"/>
      <c r="IS2284" s="255"/>
      <c r="IT2284" s="255"/>
      <c r="IU2284" s="255"/>
      <c r="IV2284" s="255"/>
    </row>
    <row r="2285" spans="1:256" ht="13">
      <c r="A2285" s="16">
        <v>41675.350289351853</v>
      </c>
      <c r="B2285" s="300">
        <v>4</v>
      </c>
      <c r="C2285" s="5">
        <v>0.78500000000000003</v>
      </c>
      <c r="D2285" s="5">
        <v>0.78500000000000003</v>
      </c>
      <c r="E2285" s="5">
        <v>0.76</v>
      </c>
      <c r="F2285" s="5">
        <v>0.76</v>
      </c>
      <c r="G2285" s="6">
        <v>98988</v>
      </c>
      <c r="H2285" s="113">
        <f t="shared" si="4562"/>
        <v>0.76</v>
      </c>
      <c r="I2285" s="19">
        <f t="shared" si="4558"/>
        <v>-2.5641025641025664E-2</v>
      </c>
      <c r="J2285" s="8">
        <f t="shared" si="4532"/>
        <v>0.89307705927208159</v>
      </c>
      <c r="K2285" s="8">
        <f t="shared" si="4533"/>
        <v>0.68942294072791865</v>
      </c>
      <c r="L2285" s="8">
        <f t="shared" si="4534"/>
        <v>0.79125000000000012</v>
      </c>
      <c r="M2285" s="19">
        <f t="shared" si="4535"/>
        <v>0.2953979429943791</v>
      </c>
      <c r="N2285" s="19">
        <f t="shared" si="4536"/>
        <v>-1.0720184881127016E-2</v>
      </c>
      <c r="O2285" s="19">
        <f t="shared" si="4537"/>
        <v>-6.41069900857082E-3</v>
      </c>
      <c r="P2285" s="19">
        <f t="shared" si="4559"/>
        <v>-3.9554570497908354E-3</v>
      </c>
      <c r="Q2285" s="303">
        <v>100</v>
      </c>
      <c r="R2285" s="306">
        <v>76516.672999999995</v>
      </c>
      <c r="S2285" s="66">
        <f t="shared" si="4538"/>
        <v>765.16672999999992</v>
      </c>
      <c r="T2285" t="str">
        <f t="shared" ref="T2285:W2286" si="4569">IF(C2285&gt;$J2285,"BrokeBandUpper", IF(C2285&lt;$K2285,"BrokeBandLower", ""))</f>
        <v/>
      </c>
      <c r="U2285" t="str">
        <f t="shared" si="4569"/>
        <v/>
      </c>
      <c r="V2285" t="str">
        <f t="shared" si="4569"/>
        <v/>
      </c>
      <c r="W2285" t="str">
        <f t="shared" si="4569"/>
        <v/>
      </c>
      <c r="X2285" s="63"/>
      <c r="Y2285" s="310">
        <f t="shared" si="4540"/>
        <v>-1.7692307692307658E-3</v>
      </c>
      <c r="Z2285" s="311">
        <f t="shared" si="4541"/>
        <v>0.7746154715772321</v>
      </c>
      <c r="AA2285" s="311">
        <f t="shared" si="4542"/>
        <v>0.79267357900614066</v>
      </c>
      <c r="AB2285" s="312">
        <f t="shared" si="4563"/>
        <v>2284</v>
      </c>
      <c r="AC2285" s="313">
        <f t="shared" si="4543"/>
        <v>1.103896918453133E-3</v>
      </c>
      <c r="AD2285" s="284">
        <f t="shared" si="4564"/>
        <v>-1.8058107428908565E-2</v>
      </c>
      <c r="AE2285" s="314">
        <f t="shared" si="4544"/>
        <v>-1.9162004347361698E-2</v>
      </c>
      <c r="AF2285" s="315">
        <f t="shared" si="4545"/>
        <v>-2.2781265715390613E-2</v>
      </c>
      <c r="AG2285" s="315">
        <f t="shared" si="4561"/>
        <v>-0.22766991268435546</v>
      </c>
      <c r="AH2285" s="316">
        <f t="shared" si="4546"/>
        <v>4.3592041907014703E-4</v>
      </c>
      <c r="AI2285" s="317">
        <f t="shared" si="4547"/>
        <v>2278.4693670960301</v>
      </c>
      <c r="AJ2285" s="318">
        <f t="shared" si="4565"/>
        <v>-2.0000000000000018E-2</v>
      </c>
      <c r="AK2285" s="318">
        <f t="shared" si="4566"/>
        <v>0</v>
      </c>
      <c r="AL2285" s="318">
        <f t="shared" si="4548"/>
        <v>-2.0000000000000018E-2</v>
      </c>
      <c r="AM2285" s="319">
        <f t="shared" si="4567"/>
        <v>1.1785714285714288E-2</v>
      </c>
      <c r="AN2285" s="319">
        <f t="shared" si="4549"/>
        <v>-1.6785714285714286E-2</v>
      </c>
      <c r="AO2285" s="311">
        <f t="shared" si="4550"/>
        <v>0.70212765957446821</v>
      </c>
      <c r="AP2285" s="285">
        <f t="shared" si="4551"/>
        <v>41.250000000000007</v>
      </c>
      <c r="AQ2285" s="285"/>
      <c r="AR2285" s="285">
        <f t="shared" si="4552"/>
        <v>-1</v>
      </c>
      <c r="AS2285" s="286">
        <f t="shared" si="4553"/>
        <v>-98988</v>
      </c>
      <c r="AT2285" s="103">
        <f t="shared" si="4554"/>
        <v>-0.21543919582091725</v>
      </c>
      <c r="AU2285" s="318">
        <f t="shared" si="4555"/>
        <v>0.76</v>
      </c>
      <c r="AV2285" s="315">
        <f t="shared" si="4556"/>
        <v>-1.2936788299721291</v>
      </c>
      <c r="AW2285" s="320">
        <f t="shared" si="4557"/>
        <v>3.2894736842105289E-2</v>
      </c>
      <c r="AX2285" s="321">
        <f t="shared" si="4568"/>
        <v>1.3351183761984086E-2</v>
      </c>
      <c r="AY2285" s="315">
        <f t="shared" si="4531"/>
        <v>-4.4271012796443313E-2</v>
      </c>
      <c r="AZ2285" s="255"/>
      <c r="BA2285" s="255"/>
      <c r="BB2285" s="255"/>
      <c r="BC2285" s="255"/>
      <c r="BD2285" s="255"/>
      <c r="BE2285" s="255"/>
      <c r="BF2285" s="255"/>
      <c r="BG2285" s="255"/>
      <c r="BH2285" s="255"/>
      <c r="BI2285" s="255"/>
      <c r="BJ2285" s="255"/>
      <c r="BK2285" s="255"/>
      <c r="BL2285" s="255"/>
      <c r="BM2285" s="255"/>
      <c r="BN2285" s="255"/>
      <c r="BO2285" s="255"/>
      <c r="BP2285" s="255"/>
      <c r="BQ2285" s="255"/>
      <c r="BR2285" s="255"/>
      <c r="BS2285" s="255"/>
      <c r="BT2285" s="255"/>
      <c r="BU2285" s="255"/>
      <c r="BV2285" s="255"/>
      <c r="BW2285" s="255"/>
      <c r="BX2285" s="255"/>
      <c r="BY2285" s="255"/>
      <c r="BZ2285" s="255"/>
      <c r="CA2285" s="255"/>
      <c r="CB2285" s="255"/>
      <c r="CC2285" s="255"/>
      <c r="CD2285" s="255"/>
      <c r="CE2285" s="255"/>
      <c r="CF2285" s="255"/>
      <c r="CG2285" s="255"/>
      <c r="CH2285" s="255"/>
      <c r="CI2285" s="255"/>
      <c r="CJ2285" s="255"/>
      <c r="CK2285" s="255"/>
      <c r="CL2285" s="255"/>
      <c r="CM2285" s="255"/>
      <c r="CN2285" s="255"/>
      <c r="CO2285" s="255"/>
      <c r="CP2285" s="255"/>
      <c r="CQ2285" s="255"/>
      <c r="CR2285" s="255"/>
      <c r="CS2285" s="255"/>
      <c r="CT2285" s="255"/>
      <c r="CU2285" s="255"/>
      <c r="CV2285" s="255"/>
      <c r="CW2285" s="255"/>
      <c r="CX2285" s="255"/>
      <c r="CY2285" s="255"/>
      <c r="CZ2285" s="255"/>
      <c r="DA2285" s="255"/>
      <c r="DB2285" s="255"/>
      <c r="DC2285" s="255"/>
      <c r="DD2285" s="255"/>
      <c r="DE2285" s="255"/>
      <c r="DF2285" s="255"/>
      <c r="DG2285" s="255"/>
      <c r="DH2285" s="255"/>
      <c r="DI2285" s="255"/>
      <c r="DJ2285" s="255"/>
      <c r="DK2285" s="255"/>
      <c r="DL2285" s="255"/>
      <c r="DM2285" s="255"/>
      <c r="DN2285" s="255"/>
      <c r="DO2285" s="255"/>
      <c r="DP2285" s="255"/>
      <c r="DQ2285" s="255"/>
      <c r="DR2285" s="255"/>
      <c r="DS2285" s="255"/>
      <c r="DT2285" s="255"/>
      <c r="DU2285" s="255"/>
      <c r="DV2285" s="255"/>
      <c r="DW2285" s="255"/>
      <c r="DX2285" s="255"/>
      <c r="DY2285" s="255"/>
      <c r="DZ2285" s="255"/>
      <c r="EA2285" s="255"/>
      <c r="EB2285" s="255"/>
      <c r="EC2285" s="255"/>
      <c r="ED2285" s="255"/>
      <c r="EE2285" s="255"/>
      <c r="EF2285" s="255"/>
      <c r="EG2285" s="255"/>
      <c r="EH2285" s="255"/>
      <c r="EI2285" s="255"/>
      <c r="EJ2285" s="255"/>
      <c r="EK2285" s="255"/>
      <c r="EL2285" s="255"/>
      <c r="EM2285" s="255"/>
      <c r="EN2285" s="255"/>
      <c r="EO2285" s="255"/>
      <c r="EP2285" s="255"/>
      <c r="EQ2285" s="255"/>
      <c r="ER2285" s="255"/>
      <c r="ES2285" s="255"/>
      <c r="ET2285" s="255"/>
      <c r="EU2285" s="255"/>
      <c r="EV2285" s="255"/>
      <c r="EW2285" s="255"/>
      <c r="EX2285" s="255"/>
      <c r="EY2285" s="255"/>
      <c r="EZ2285" s="255"/>
      <c r="FA2285" s="255"/>
      <c r="FB2285" s="255"/>
      <c r="FC2285" s="255"/>
      <c r="FD2285" s="255"/>
      <c r="FE2285" s="255"/>
      <c r="FF2285" s="255"/>
      <c r="FG2285" s="255"/>
      <c r="FH2285" s="255"/>
      <c r="FI2285" s="255"/>
      <c r="FJ2285" s="255"/>
      <c r="FK2285" s="255"/>
      <c r="FL2285" s="255"/>
      <c r="FM2285" s="255"/>
      <c r="FN2285" s="255"/>
      <c r="FO2285" s="255"/>
      <c r="FP2285" s="255"/>
      <c r="FQ2285" s="255"/>
      <c r="FR2285" s="255"/>
      <c r="FS2285" s="255"/>
      <c r="FT2285" s="255"/>
      <c r="FU2285" s="255"/>
      <c r="FV2285" s="255"/>
      <c r="FW2285" s="255"/>
      <c r="FX2285" s="255"/>
      <c r="FY2285" s="255"/>
      <c r="FZ2285" s="255"/>
      <c r="GA2285" s="255"/>
      <c r="GB2285" s="255"/>
      <c r="GC2285" s="255"/>
      <c r="GD2285" s="255"/>
      <c r="GE2285" s="255"/>
      <c r="GF2285" s="255"/>
      <c r="GG2285" s="255"/>
      <c r="GH2285" s="255"/>
      <c r="GI2285" s="255"/>
      <c r="GJ2285" s="255"/>
      <c r="GK2285" s="255"/>
      <c r="GL2285" s="255"/>
      <c r="GM2285" s="255"/>
      <c r="GN2285" s="255"/>
      <c r="GO2285" s="255"/>
      <c r="GP2285" s="255"/>
      <c r="GQ2285" s="255"/>
      <c r="GR2285" s="255"/>
      <c r="GS2285" s="255"/>
      <c r="GT2285" s="255"/>
      <c r="GU2285" s="255"/>
      <c r="GV2285" s="255"/>
      <c r="GW2285" s="255"/>
      <c r="GX2285" s="255"/>
      <c r="GY2285" s="255"/>
      <c r="GZ2285" s="255"/>
      <c r="HA2285" s="255"/>
      <c r="HB2285" s="255"/>
      <c r="HC2285" s="255"/>
      <c r="HD2285" s="255"/>
      <c r="HE2285" s="255"/>
      <c r="HF2285" s="255"/>
      <c r="HG2285" s="255"/>
      <c r="HH2285" s="255"/>
      <c r="HI2285" s="255"/>
      <c r="HJ2285" s="255"/>
      <c r="HK2285" s="255"/>
      <c r="HL2285" s="255"/>
      <c r="HM2285" s="255"/>
      <c r="HN2285" s="255"/>
      <c r="HO2285" s="255"/>
      <c r="HP2285" s="255"/>
      <c r="HQ2285" s="255"/>
      <c r="HR2285" s="255"/>
      <c r="HS2285" s="255"/>
      <c r="HT2285" s="255"/>
      <c r="HU2285" s="255"/>
      <c r="HV2285" s="255"/>
      <c r="HW2285" s="255"/>
      <c r="HX2285" s="255"/>
      <c r="HY2285" s="255"/>
      <c r="HZ2285" s="255"/>
      <c r="IA2285" s="255"/>
      <c r="IB2285" s="255"/>
      <c r="IC2285" s="255"/>
      <c r="ID2285" s="255"/>
      <c r="IE2285" s="255"/>
      <c r="IF2285" s="255"/>
      <c r="IG2285" s="255"/>
      <c r="IH2285" s="255"/>
      <c r="II2285" s="255"/>
      <c r="IJ2285" s="255"/>
      <c r="IK2285" s="255"/>
      <c r="IL2285" s="255"/>
      <c r="IM2285" s="255"/>
      <c r="IN2285" s="255"/>
      <c r="IO2285" s="255"/>
      <c r="IP2285" s="255"/>
      <c r="IQ2285" s="255"/>
      <c r="IR2285" s="255"/>
      <c r="IS2285" s="255"/>
      <c r="IT2285" s="255"/>
      <c r="IU2285" s="255"/>
      <c r="IV2285" s="255"/>
    </row>
    <row r="2286" spans="1:256">
      <c r="A2286" s="16">
        <v>41676.362905092596</v>
      </c>
      <c r="B2286" s="300">
        <v>5</v>
      </c>
      <c r="C2286" s="5">
        <v>0.76</v>
      </c>
      <c r="D2286" s="5">
        <v>0.78</v>
      </c>
      <c r="E2286" s="5">
        <v>0.76</v>
      </c>
      <c r="F2286" s="5">
        <v>0.76</v>
      </c>
      <c r="G2286" s="6">
        <v>98038</v>
      </c>
      <c r="H2286" s="113">
        <f t="shared" si="4562"/>
        <v>0.76</v>
      </c>
      <c r="I2286" s="19">
        <f t="shared" si="4558"/>
        <v>0</v>
      </c>
      <c r="J2286" s="8">
        <f t="shared" si="4532"/>
        <v>0.88479038610159177</v>
      </c>
      <c r="K2286" s="8">
        <f t="shared" si="4533"/>
        <v>0.68820961389840818</v>
      </c>
      <c r="L2286" s="8">
        <f t="shared" si="4534"/>
        <v>0.78649999999999998</v>
      </c>
      <c r="M2286" s="19">
        <f t="shared" si="4535"/>
        <v>0.28564083999007078</v>
      </c>
      <c r="N2286" s="19">
        <f t="shared" si="4536"/>
        <v>-3.3030368815039381E-2</v>
      </c>
      <c r="O2286" s="19">
        <f t="shared" si="4537"/>
        <v>-9.2787885260920393E-3</v>
      </c>
      <c r="P2286" s="19">
        <f t="shared" si="4559"/>
        <v>-1.7599165299451724E-3</v>
      </c>
      <c r="Q2286" s="303">
        <v>217</v>
      </c>
      <c r="R2286" s="306">
        <v>75692.553</v>
      </c>
      <c r="S2286" s="66">
        <f t="shared" si="4538"/>
        <v>348.81360829493087</v>
      </c>
      <c r="T2286" t="str">
        <f t="shared" si="4569"/>
        <v/>
      </c>
      <c r="U2286" t="str">
        <f t="shared" si="4569"/>
        <v/>
      </c>
      <c r="V2286" t="str">
        <f t="shared" si="4569"/>
        <v/>
      </c>
      <c r="W2286" t="str">
        <f t="shared" si="4569"/>
        <v/>
      </c>
      <c r="X2286" s="63"/>
      <c r="Y2286" s="219">
        <f t="shared" si="4540"/>
        <v>3.6263736263736465E-4</v>
      </c>
      <c r="Z2286" s="78">
        <f t="shared" si="4541"/>
        <v>0.77236468895433841</v>
      </c>
      <c r="AA2286" s="78">
        <f t="shared" si="4542"/>
        <v>0.79025573415968631</v>
      </c>
      <c r="AB2286" s="74">
        <f t="shared" si="4563"/>
        <v>2285</v>
      </c>
      <c r="AC2286" s="80">
        <f t="shared" si="4543"/>
        <v>1.0167673136110382E-3</v>
      </c>
      <c r="AD2286" s="79">
        <f t="shared" si="4564"/>
        <v>-1.78910452053479E-2</v>
      </c>
      <c r="AE2286" s="81">
        <f t="shared" si="4544"/>
        <v>-1.8907812518958938E-2</v>
      </c>
      <c r="AF2286" s="19">
        <f t="shared" si="4545"/>
        <v>-2.26395639183463E-2</v>
      </c>
      <c r="AG2286" s="93">
        <f t="shared" si="4561"/>
        <v>-7.8929113203964438E-2</v>
      </c>
      <c r="AH2286" s="91">
        <f t="shared" si="4546"/>
        <v>8.156082422701279E-4</v>
      </c>
      <c r="AI2286" s="96">
        <f t="shared" si="4547"/>
        <v>2280.2733128272357</v>
      </c>
      <c r="AJ2286" s="5">
        <f t="shared" si="4565"/>
        <v>0</v>
      </c>
      <c r="AK2286" s="5">
        <f t="shared" si="4566"/>
        <v>0</v>
      </c>
      <c r="AL2286" s="5">
        <f t="shared" si="4548"/>
        <v>0</v>
      </c>
      <c r="AM2286" s="95">
        <f t="shared" si="4567"/>
        <v>1.1071428571428574E-2</v>
      </c>
      <c r="AN2286" s="95">
        <f t="shared" si="4549"/>
        <v>-1.6785714285714286E-2</v>
      </c>
      <c r="AO2286" s="78">
        <f t="shared" si="4550"/>
        <v>0.65957446808510656</v>
      </c>
      <c r="AP2286" s="296">
        <f t="shared" si="4551"/>
        <v>39.743589743589752</v>
      </c>
      <c r="AQ2286" s="8"/>
      <c r="AR2286" s="8">
        <f t="shared" si="4552"/>
        <v>-1</v>
      </c>
      <c r="AS2286" s="114">
        <f t="shared" si="4553"/>
        <v>-98038</v>
      </c>
      <c r="AT2286" s="103">
        <f t="shared" si="4554"/>
        <v>-0.23618983035668228</v>
      </c>
      <c r="AU2286" s="5">
        <f t="shared" si="4555"/>
        <v>0.76</v>
      </c>
      <c r="AV2286" s="93">
        <f t="shared" si="4556"/>
        <v>-1.2952132820780928</v>
      </c>
      <c r="AW2286" s="210">
        <f t="shared" si="4557"/>
        <v>2.6315789473684233E-2</v>
      </c>
      <c r="AX2286" s="276">
        <f t="shared" si="4568"/>
        <v>1.1299802333532755E-2</v>
      </c>
      <c r="AY2286" s="19">
        <f t="shared" si="4531"/>
        <v>-0.15364790606001522</v>
      </c>
      <c r="AZ2286" s="255"/>
      <c r="BA2286" s="255"/>
      <c r="BB2286" s="255"/>
      <c r="BC2286" s="255"/>
      <c r="BD2286" s="255"/>
      <c r="BE2286" s="255"/>
      <c r="BF2286" s="255"/>
      <c r="BG2286" s="255"/>
      <c r="BH2286" s="255"/>
      <c r="BI2286" s="255"/>
      <c r="BJ2286" s="255"/>
      <c r="BK2286" s="255"/>
      <c r="BL2286" s="255"/>
      <c r="BM2286" s="255"/>
      <c r="BN2286" s="255"/>
      <c r="BO2286" s="255"/>
      <c r="BP2286" s="255"/>
      <c r="BQ2286" s="255"/>
      <c r="BR2286" s="255"/>
      <c r="BS2286" s="255"/>
      <c r="BT2286" s="255"/>
      <c r="BU2286" s="255"/>
      <c r="BV2286" s="255"/>
      <c r="BW2286" s="255"/>
      <c r="BX2286" s="255"/>
      <c r="BY2286" s="255"/>
      <c r="BZ2286" s="255"/>
      <c r="CA2286" s="255"/>
      <c r="CB2286" s="255"/>
      <c r="CC2286" s="255"/>
      <c r="CD2286" s="255"/>
      <c r="CE2286" s="255"/>
      <c r="CF2286" s="255"/>
      <c r="CG2286" s="255"/>
      <c r="CH2286" s="255"/>
      <c r="CI2286" s="255"/>
      <c r="CJ2286" s="255"/>
      <c r="CK2286" s="255"/>
      <c r="CL2286" s="255"/>
      <c r="CM2286" s="255"/>
      <c r="CN2286" s="255"/>
      <c r="CO2286" s="255"/>
      <c r="CP2286" s="255"/>
      <c r="CQ2286" s="255"/>
      <c r="CR2286" s="255"/>
      <c r="CS2286" s="255"/>
      <c r="CT2286" s="255"/>
      <c r="CU2286" s="255"/>
      <c r="CV2286" s="255"/>
      <c r="CW2286" s="255"/>
      <c r="CX2286" s="255"/>
      <c r="CY2286" s="255"/>
      <c r="CZ2286" s="255"/>
      <c r="DA2286" s="255"/>
      <c r="DB2286" s="255"/>
      <c r="DC2286" s="255"/>
      <c r="DD2286" s="255"/>
      <c r="DE2286" s="255"/>
      <c r="DF2286" s="255"/>
      <c r="DG2286" s="255"/>
      <c r="DH2286" s="255"/>
      <c r="DI2286" s="255"/>
      <c r="DJ2286" s="255"/>
      <c r="DK2286" s="255"/>
      <c r="DL2286" s="255"/>
      <c r="DM2286" s="255"/>
      <c r="DN2286" s="255"/>
      <c r="DO2286" s="255"/>
      <c r="DP2286" s="255"/>
      <c r="DQ2286" s="255"/>
      <c r="DR2286" s="255"/>
      <c r="DS2286" s="255"/>
      <c r="DT2286" s="255"/>
      <c r="DU2286" s="255"/>
      <c r="DV2286" s="255"/>
      <c r="DW2286" s="255"/>
      <c r="DX2286" s="255"/>
      <c r="DY2286" s="255"/>
      <c r="DZ2286" s="255"/>
      <c r="EA2286" s="255"/>
      <c r="EB2286" s="255"/>
      <c r="EC2286" s="255"/>
      <c r="ED2286" s="255"/>
      <c r="EE2286" s="255"/>
      <c r="EF2286" s="255"/>
      <c r="EG2286" s="255"/>
      <c r="EH2286" s="255"/>
      <c r="EI2286" s="255"/>
      <c r="EJ2286" s="255"/>
      <c r="EK2286" s="255"/>
      <c r="EL2286" s="255"/>
      <c r="EM2286" s="255"/>
      <c r="EN2286" s="255"/>
      <c r="EO2286" s="255"/>
      <c r="EP2286" s="255"/>
      <c r="EQ2286" s="255"/>
      <c r="ER2286" s="255"/>
      <c r="ES2286" s="255"/>
      <c r="ET2286" s="255"/>
      <c r="EU2286" s="255"/>
      <c r="EV2286" s="255"/>
      <c r="EW2286" s="255"/>
      <c r="EX2286" s="255"/>
      <c r="EY2286" s="255"/>
      <c r="EZ2286" s="255"/>
      <c r="FA2286" s="255"/>
      <c r="FB2286" s="255"/>
      <c r="FC2286" s="255"/>
      <c r="FD2286" s="255"/>
      <c r="FE2286" s="255"/>
      <c r="FF2286" s="255"/>
      <c r="FG2286" s="255"/>
      <c r="FH2286" s="255"/>
      <c r="FI2286" s="255"/>
      <c r="FJ2286" s="255"/>
      <c r="FK2286" s="255"/>
      <c r="FL2286" s="255"/>
      <c r="FM2286" s="255"/>
      <c r="FN2286" s="255"/>
      <c r="FO2286" s="255"/>
      <c r="FP2286" s="255"/>
      <c r="FQ2286" s="255"/>
      <c r="FR2286" s="255"/>
      <c r="FS2286" s="255"/>
      <c r="FT2286" s="255"/>
      <c r="FU2286" s="255"/>
      <c r="FV2286" s="255"/>
      <c r="FW2286" s="255"/>
      <c r="FX2286" s="255"/>
      <c r="FY2286" s="255"/>
      <c r="FZ2286" s="255"/>
      <c r="GA2286" s="255"/>
      <c r="GB2286" s="255"/>
      <c r="GC2286" s="255"/>
      <c r="GD2286" s="255"/>
      <c r="GE2286" s="255"/>
      <c r="GF2286" s="255"/>
      <c r="GG2286" s="255"/>
      <c r="GH2286" s="255"/>
      <c r="GI2286" s="255"/>
      <c r="GJ2286" s="255"/>
      <c r="GK2286" s="255"/>
      <c r="GL2286" s="255"/>
      <c r="GM2286" s="255"/>
      <c r="GN2286" s="255"/>
      <c r="GO2286" s="255"/>
      <c r="GP2286" s="255"/>
      <c r="GQ2286" s="255"/>
      <c r="GR2286" s="255"/>
      <c r="GS2286" s="255"/>
      <c r="GT2286" s="255"/>
      <c r="GU2286" s="255"/>
      <c r="GV2286" s="255"/>
      <c r="GW2286" s="255"/>
      <c r="GX2286" s="255"/>
      <c r="GY2286" s="255"/>
      <c r="GZ2286" s="255"/>
      <c r="HA2286" s="255"/>
      <c r="HB2286" s="255"/>
      <c r="HC2286" s="255"/>
      <c r="HD2286" s="255"/>
      <c r="HE2286" s="255"/>
      <c r="HF2286" s="255"/>
      <c r="HG2286" s="255"/>
      <c r="HH2286" s="255"/>
      <c r="HI2286" s="255"/>
      <c r="HJ2286" s="255"/>
      <c r="HK2286" s="255"/>
      <c r="HL2286" s="255"/>
      <c r="HM2286" s="255"/>
      <c r="HN2286" s="255"/>
      <c r="HO2286" s="255"/>
      <c r="HP2286" s="255"/>
      <c r="HQ2286" s="255"/>
      <c r="HR2286" s="255"/>
      <c r="HS2286" s="255"/>
      <c r="HT2286" s="255"/>
      <c r="HU2286" s="255"/>
      <c r="HV2286" s="255"/>
      <c r="HW2286" s="255"/>
      <c r="HX2286" s="255"/>
      <c r="HY2286" s="255"/>
      <c r="HZ2286" s="255"/>
      <c r="IA2286" s="255"/>
      <c r="IB2286" s="255"/>
      <c r="IC2286" s="255"/>
      <c r="ID2286" s="255"/>
      <c r="IE2286" s="255"/>
      <c r="IF2286" s="255"/>
      <c r="IG2286" s="255"/>
      <c r="IH2286" s="255"/>
      <c r="II2286" s="255"/>
      <c r="IJ2286" s="255"/>
      <c r="IK2286" s="255"/>
      <c r="IL2286" s="255"/>
      <c r="IM2286" s="255"/>
      <c r="IN2286" s="255"/>
      <c r="IO2286" s="255"/>
      <c r="IP2286" s="255"/>
      <c r="IQ2286" s="255"/>
      <c r="IR2286" s="255"/>
      <c r="IS2286" s="255"/>
      <c r="IT2286" s="255"/>
      <c r="IU2286" s="255"/>
      <c r="IV2286" s="255"/>
    </row>
    <row r="2287" spans="1:256" ht="13">
      <c r="A2287" s="16">
        <v>41677.358541666668</v>
      </c>
      <c r="B2287" s="300">
        <v>6</v>
      </c>
      <c r="C2287" s="5">
        <v>0.76500000000000001</v>
      </c>
      <c r="D2287" s="5">
        <v>0.78</v>
      </c>
      <c r="E2287" s="5">
        <v>0.76</v>
      </c>
      <c r="F2287" s="5">
        <v>0.78</v>
      </c>
      <c r="G2287" s="6">
        <v>129618</v>
      </c>
      <c r="H2287" s="113">
        <f t="shared" si="4562"/>
        <v>0.78</v>
      </c>
      <c r="I2287" s="19">
        <f t="shared" si="4558"/>
        <v>2.6315789473684233E-2</v>
      </c>
      <c r="J2287" s="8">
        <f t="shared" ref="J2287:J2292" si="4570">(L2287)+2*STDEVPA(H2268:H2287)</f>
        <v>0.87252071586106672</v>
      </c>
      <c r="K2287" s="8">
        <f t="shared" ref="K2287:K2292" si="4571">(L2287)-(2*STDEVPA(H2268:H2287))</f>
        <v>0.69147928413893311</v>
      </c>
      <c r="L2287" s="8">
        <f t="shared" ref="L2287:L2292" si="4572">AVERAGE(H2268:H2287)</f>
        <v>0.78199999999999992</v>
      </c>
      <c r="M2287" s="19">
        <f t="shared" ref="M2287:M2292" si="4573">(J2287-K2287)/K2287</f>
        <v>0.26181757845077896</v>
      </c>
      <c r="N2287" s="19">
        <f t="shared" si="4536"/>
        <v>-8.3402854928307665E-2</v>
      </c>
      <c r="O2287" s="19">
        <f t="shared" si="4537"/>
        <v>-1.3867318670341258E-2</v>
      </c>
      <c r="P2287" s="19">
        <f t="shared" si="4559"/>
        <v>4.7509801875676733E-3</v>
      </c>
      <c r="Q2287" s="303">
        <v>46</v>
      </c>
      <c r="R2287" s="306">
        <v>100428.74</v>
      </c>
      <c r="S2287" s="66">
        <f t="shared" ref="S2287:S2292" si="4574">R2287/Q2287</f>
        <v>2183.2334782608696</v>
      </c>
      <c r="T2287" t="str">
        <f t="shared" ref="T2287:W2288" si="4575">IF(C2287&gt;$J2287,"BrokeBandUpper", IF(C2287&lt;$K2287,"BrokeBandLower", ""))</f>
        <v/>
      </c>
      <c r="U2287" t="str">
        <f t="shared" si="4575"/>
        <v/>
      </c>
      <c r="V2287" t="str">
        <f t="shared" si="4575"/>
        <v/>
      </c>
      <c r="W2287" t="str">
        <f t="shared" si="4575"/>
        <v/>
      </c>
      <c r="X2287" s="63"/>
      <c r="Y2287" s="310">
        <f t="shared" ref="Y2287:Y2292" si="4576">SLOPE(H2274:H2287,AB2274:AB2287)</f>
        <v>2.7582417582417591E-3</v>
      </c>
      <c r="Z2287" s="311">
        <f t="shared" ref="Z2287:Z2292" si="4577">Z2286+(0.154*(F2287-Z2286))</f>
        <v>0.77354052685537034</v>
      </c>
      <c r="AA2287" s="311">
        <f t="shared" ref="AA2287:AA2292" si="4578">AA2286+(0.074*(F2287-AA2286))</f>
        <v>0.78949680983186954</v>
      </c>
      <c r="AB2287" s="312">
        <f t="shared" si="4563"/>
        <v>2286</v>
      </c>
      <c r="AC2287" s="313">
        <f t="shared" ref="AC2287:AC2292" si="4579">AD2287-AE2287</f>
        <v>2.3612236339677871E-3</v>
      </c>
      <c r="AD2287" s="284">
        <f t="shared" si="4564"/>
        <v>-1.5956282976499203E-2</v>
      </c>
      <c r="AE2287" s="314">
        <f t="shared" ref="AE2287:AE2292" si="4580">AE2286+(0.2*(AD2287-AE2286))</f>
        <v>-1.831750661046699E-2</v>
      </c>
      <c r="AF2287" s="315">
        <f t="shared" ref="AF2287:AF2292" si="4581">AD2287/AA2287</f>
        <v>-2.0210699749245647E-2</v>
      </c>
      <c r="AG2287" s="315">
        <f t="shared" si="4561"/>
        <v>1.3222851505541879</v>
      </c>
      <c r="AH2287" s="316">
        <f t="shared" ref="AH2287:AH2292" si="4582">SLOPE(AC2274:AC2287,AB2274:AB2287)</f>
        <v>1.1793466355558297E-3</v>
      </c>
      <c r="AI2287" s="317">
        <f t="shared" ref="AI2287:AI2292" si="4583">INTERCEPT(AB2274:AB2287,AC2274:AC2287)</f>
        <v>2281.7771499796613</v>
      </c>
      <c r="AJ2287" s="318">
        <f t="shared" si="4565"/>
        <v>2.0000000000000018E-2</v>
      </c>
      <c r="AK2287" s="318">
        <f t="shared" si="4566"/>
        <v>2.0000000000000018E-2</v>
      </c>
      <c r="AL2287" s="318">
        <f t="shared" ref="AL2287:AL2292" si="4584">IF(AJ2287&lt;0,AJ2287,0)</f>
        <v>0</v>
      </c>
      <c r="AM2287" s="319">
        <f t="shared" si="4567"/>
        <v>1.2500000000000002E-2</v>
      </c>
      <c r="AN2287" s="319">
        <f t="shared" ref="AN2287:AN2292" si="4585">(AVERAGE(AL2274:AL2287))</f>
        <v>-1.5357142857142856E-2</v>
      </c>
      <c r="AO2287" s="311">
        <f t="shared" ref="AO2287:AO2292" si="4586">ABS(AM2287/AN2287)</f>
        <v>0.81395348837209325</v>
      </c>
      <c r="AP2287" s="285">
        <f t="shared" ref="AP2287:AP2292" si="4587">IF(AN2287=0,100,100-(100/(1+AO2287)))</f>
        <v>44.871794871794876</v>
      </c>
      <c r="AQ2287" s="285"/>
      <c r="AR2287" s="285">
        <f t="shared" ref="AR2287:AR2292" si="4588">IF(ISERROR(((F2287-E2287)-(D2287-F2287))/(D2287-E2287)),0,((F2287-E2287)-(D2287-F2287))/(D2287-E2287))</f>
        <v>1</v>
      </c>
      <c r="AS2287" s="286">
        <f t="shared" ref="AS2287:AS2292" si="4589">IF(ISERROR(AR2287*G2287),0,AR2287*G2287)</f>
        <v>129618</v>
      </c>
      <c r="AT2287" s="103">
        <f t="shared" ref="AT2287:AT2292" si="4590">SUM(AS2268:AS2287)/SUM(G2268:G2287)</f>
        <v>-0.22873833679372579</v>
      </c>
      <c r="AU2287" s="318">
        <f t="shared" ref="AU2287:AU2292" si="4591">F2287</f>
        <v>0.78</v>
      </c>
      <c r="AV2287" s="315">
        <f t="shared" ref="AV2287:AV2292" si="4592">AS2287/R2287</f>
        <v>1.2906464822719073</v>
      </c>
      <c r="AW2287" s="320">
        <f t="shared" ref="AW2287:AW2292" si="4593">(D2287-E2287)/E2287</f>
        <v>2.6315789473684233E-2</v>
      </c>
      <c r="AX2287" s="321">
        <f t="shared" si="4568"/>
        <v>7.4921300873276751E-3</v>
      </c>
      <c r="AY2287" s="315">
        <f t="shared" ref="AY2287:AY2294" si="4594">IF((AX2287&gt;AX2286),ABS(AX2287-AX2286)/ABS(AX2286),-1*ABS(AX2287-AX2286)/ABS(AX2286))</f>
        <v>-0.33696804013160592</v>
      </c>
      <c r="AZ2287" s="255"/>
      <c r="BA2287" s="255"/>
      <c r="BB2287" s="255"/>
      <c r="BC2287" s="255"/>
      <c r="BD2287" s="255"/>
      <c r="BE2287" s="255"/>
      <c r="BF2287" s="255"/>
      <c r="BG2287" s="255"/>
      <c r="BH2287" s="255"/>
      <c r="BI2287" s="255"/>
      <c r="BJ2287" s="255"/>
      <c r="BK2287" s="255"/>
      <c r="BL2287" s="255"/>
      <c r="BM2287" s="255"/>
      <c r="BN2287" s="255"/>
      <c r="BO2287" s="255"/>
      <c r="BP2287" s="255"/>
      <c r="BQ2287" s="255"/>
      <c r="BR2287" s="255"/>
      <c r="BS2287" s="255"/>
      <c r="BT2287" s="255"/>
      <c r="BU2287" s="255"/>
      <c r="BV2287" s="255"/>
      <c r="BW2287" s="255"/>
      <c r="BX2287" s="255"/>
      <c r="BY2287" s="255"/>
      <c r="BZ2287" s="255"/>
      <c r="CA2287" s="255"/>
      <c r="CB2287" s="255"/>
      <c r="CC2287" s="255"/>
      <c r="CD2287" s="255"/>
      <c r="CE2287" s="255"/>
      <c r="CF2287" s="255"/>
      <c r="CG2287" s="255"/>
      <c r="CH2287" s="255"/>
      <c r="CI2287" s="255"/>
      <c r="CJ2287" s="255"/>
      <c r="CK2287" s="255"/>
      <c r="CL2287" s="255"/>
      <c r="CM2287" s="255"/>
      <c r="CN2287" s="255"/>
      <c r="CO2287" s="255"/>
      <c r="CP2287" s="255"/>
      <c r="CQ2287" s="255"/>
      <c r="CR2287" s="255"/>
      <c r="CS2287" s="255"/>
      <c r="CT2287" s="255"/>
      <c r="CU2287" s="255"/>
      <c r="CV2287" s="255"/>
      <c r="CW2287" s="255"/>
      <c r="CX2287" s="255"/>
      <c r="CY2287" s="255"/>
      <c r="CZ2287" s="255"/>
      <c r="DA2287" s="255"/>
      <c r="DB2287" s="255"/>
      <c r="DC2287" s="255"/>
      <c r="DD2287" s="255"/>
      <c r="DE2287" s="255"/>
      <c r="DF2287" s="255"/>
      <c r="DG2287" s="255"/>
      <c r="DH2287" s="255"/>
      <c r="DI2287" s="255"/>
      <c r="DJ2287" s="255"/>
      <c r="DK2287" s="255"/>
      <c r="DL2287" s="255"/>
      <c r="DM2287" s="255"/>
      <c r="DN2287" s="255"/>
      <c r="DO2287" s="255"/>
      <c r="DP2287" s="255"/>
      <c r="DQ2287" s="255"/>
      <c r="DR2287" s="255"/>
      <c r="DS2287" s="255"/>
      <c r="DT2287" s="255"/>
      <c r="DU2287" s="255"/>
      <c r="DV2287" s="255"/>
      <c r="DW2287" s="255"/>
      <c r="DX2287" s="255"/>
      <c r="DY2287" s="255"/>
      <c r="DZ2287" s="255"/>
      <c r="EA2287" s="255"/>
      <c r="EB2287" s="255"/>
      <c r="EC2287" s="255"/>
      <c r="ED2287" s="255"/>
      <c r="EE2287" s="255"/>
      <c r="EF2287" s="255"/>
      <c r="EG2287" s="255"/>
      <c r="EH2287" s="255"/>
      <c r="EI2287" s="255"/>
      <c r="EJ2287" s="255"/>
      <c r="EK2287" s="255"/>
      <c r="EL2287" s="255"/>
      <c r="EM2287" s="255"/>
      <c r="EN2287" s="255"/>
      <c r="EO2287" s="255"/>
      <c r="EP2287" s="255"/>
      <c r="EQ2287" s="255"/>
      <c r="ER2287" s="255"/>
      <c r="ES2287" s="255"/>
      <c r="ET2287" s="255"/>
      <c r="EU2287" s="255"/>
      <c r="EV2287" s="255"/>
      <c r="EW2287" s="255"/>
      <c r="EX2287" s="255"/>
      <c r="EY2287" s="255"/>
      <c r="EZ2287" s="255"/>
      <c r="FA2287" s="255"/>
      <c r="FB2287" s="255"/>
      <c r="FC2287" s="255"/>
      <c r="FD2287" s="255"/>
      <c r="FE2287" s="255"/>
      <c r="FF2287" s="255"/>
      <c r="FG2287" s="255"/>
      <c r="FH2287" s="255"/>
      <c r="FI2287" s="255"/>
      <c r="FJ2287" s="255"/>
      <c r="FK2287" s="255"/>
      <c r="FL2287" s="255"/>
      <c r="FM2287" s="255"/>
      <c r="FN2287" s="255"/>
      <c r="FO2287" s="255"/>
      <c r="FP2287" s="255"/>
      <c r="FQ2287" s="255"/>
      <c r="FR2287" s="255"/>
      <c r="FS2287" s="255"/>
      <c r="FT2287" s="255"/>
      <c r="FU2287" s="255"/>
      <c r="FV2287" s="255"/>
      <c r="FW2287" s="255"/>
      <c r="FX2287" s="255"/>
      <c r="FY2287" s="255"/>
      <c r="FZ2287" s="255"/>
      <c r="GA2287" s="255"/>
      <c r="GB2287" s="255"/>
      <c r="GC2287" s="255"/>
      <c r="GD2287" s="255"/>
      <c r="GE2287" s="255"/>
      <c r="GF2287" s="255"/>
      <c r="GG2287" s="255"/>
      <c r="GH2287" s="255"/>
      <c r="GI2287" s="255"/>
      <c r="GJ2287" s="255"/>
      <c r="GK2287" s="255"/>
      <c r="GL2287" s="255"/>
      <c r="GM2287" s="255"/>
      <c r="GN2287" s="255"/>
      <c r="GO2287" s="255"/>
      <c r="GP2287" s="255"/>
      <c r="GQ2287" s="255"/>
      <c r="GR2287" s="255"/>
      <c r="GS2287" s="255"/>
      <c r="GT2287" s="255"/>
      <c r="GU2287" s="255"/>
      <c r="GV2287" s="255"/>
      <c r="GW2287" s="255"/>
      <c r="GX2287" s="255"/>
      <c r="GY2287" s="255"/>
      <c r="GZ2287" s="255"/>
      <c r="HA2287" s="255"/>
      <c r="HB2287" s="255"/>
      <c r="HC2287" s="255"/>
      <c r="HD2287" s="255"/>
      <c r="HE2287" s="255"/>
      <c r="HF2287" s="255"/>
      <c r="HG2287" s="255"/>
      <c r="HH2287" s="255"/>
      <c r="HI2287" s="255"/>
      <c r="HJ2287" s="255"/>
      <c r="HK2287" s="255"/>
      <c r="HL2287" s="255"/>
      <c r="HM2287" s="255"/>
      <c r="HN2287" s="255"/>
      <c r="HO2287" s="255"/>
      <c r="HP2287" s="255"/>
      <c r="HQ2287" s="255"/>
      <c r="HR2287" s="255"/>
      <c r="HS2287" s="255"/>
      <c r="HT2287" s="255"/>
      <c r="HU2287" s="255"/>
      <c r="HV2287" s="255"/>
      <c r="HW2287" s="255"/>
      <c r="HX2287" s="255"/>
      <c r="HY2287" s="255"/>
      <c r="HZ2287" s="255"/>
      <c r="IA2287" s="255"/>
      <c r="IB2287" s="255"/>
      <c r="IC2287" s="255"/>
      <c r="ID2287" s="255"/>
      <c r="IE2287" s="255"/>
      <c r="IF2287" s="255"/>
      <c r="IG2287" s="255"/>
      <c r="IH2287" s="255"/>
      <c r="II2287" s="255"/>
      <c r="IJ2287" s="255"/>
      <c r="IK2287" s="255"/>
      <c r="IL2287" s="255"/>
      <c r="IM2287" s="255"/>
      <c r="IN2287" s="255"/>
      <c r="IO2287" s="255"/>
      <c r="IP2287" s="255"/>
      <c r="IQ2287" s="255"/>
      <c r="IR2287" s="255"/>
      <c r="IS2287" s="255"/>
      <c r="IT2287" s="255"/>
      <c r="IU2287" s="255"/>
      <c r="IV2287" s="255"/>
    </row>
    <row r="2288" spans="1:256">
      <c r="A2288" s="16">
        <v>41680.45988425926</v>
      </c>
      <c r="B2288" s="300">
        <v>2</v>
      </c>
      <c r="C2288" s="5">
        <v>0.77</v>
      </c>
      <c r="D2288" s="5">
        <v>0.80500000000000005</v>
      </c>
      <c r="E2288" s="5">
        <v>0.76</v>
      </c>
      <c r="F2288" s="5">
        <v>0.76</v>
      </c>
      <c r="G2288" s="6">
        <v>91810</v>
      </c>
      <c r="H2288" s="113">
        <f t="shared" si="4562"/>
        <v>0.76</v>
      </c>
      <c r="I2288" s="19">
        <f t="shared" si="4558"/>
        <v>-2.5641025641025664E-2</v>
      </c>
      <c r="J2288" s="8">
        <f t="shared" si="4570"/>
        <v>0.86670997676000139</v>
      </c>
      <c r="K2288" s="8">
        <f t="shared" si="4571"/>
        <v>0.69029002323999855</v>
      </c>
      <c r="L2288" s="8">
        <f t="shared" si="4572"/>
        <v>0.77849999999999997</v>
      </c>
      <c r="M2288" s="19">
        <f t="shared" si="4573"/>
        <v>0.25557366842989343</v>
      </c>
      <c r="N2288" s="19">
        <f t="shared" ref="N2288:N2294" si="4595">IF(A2289&gt;A2288,(M2288-M2287)/M2287, (M2288-M2289)/M2289)</f>
        <v>-2.3848322400015529E-2</v>
      </c>
      <c r="O2288" s="19">
        <f t="shared" ref="O2288:O2294" si="4596">IF(A2289&gt;A2288,(J2288-J2287)/J2287, (J2288-J2289)/J2289)</f>
        <v>-6.65971477288178E-3</v>
      </c>
      <c r="P2288" s="19">
        <f t="shared" si="4559"/>
        <v>-1.7198792880910299E-3</v>
      </c>
      <c r="Q2288" s="303">
        <v>185</v>
      </c>
      <c r="R2288" s="306">
        <v>71425.509999999995</v>
      </c>
      <c r="S2288" s="66">
        <f t="shared" si="4574"/>
        <v>386.08383783783779</v>
      </c>
      <c r="T2288" t="str">
        <f t="shared" si="4575"/>
        <v/>
      </c>
      <c r="U2288" t="str">
        <f t="shared" si="4575"/>
        <v/>
      </c>
      <c r="V2288" t="str">
        <f t="shared" si="4575"/>
        <v/>
      </c>
      <c r="W2288" t="str">
        <f t="shared" si="4575"/>
        <v/>
      </c>
      <c r="X2288" s="63"/>
      <c r="Y2288" s="219">
        <f t="shared" si="4576"/>
        <v>4.0989010989011003E-3</v>
      </c>
      <c r="Z2288" s="78">
        <f t="shared" si="4577"/>
        <v>0.77145528571964328</v>
      </c>
      <c r="AA2288" s="78">
        <f t="shared" si="4578"/>
        <v>0.7873140459043112</v>
      </c>
      <c r="AB2288" s="74">
        <f>AB2287+1</f>
        <v>2287</v>
      </c>
      <c r="AC2288" s="80">
        <f t="shared" si="4579"/>
        <v>1.9669971406392553E-3</v>
      </c>
      <c r="AD2288" s="79">
        <f t="shared" si="4564"/>
        <v>-1.5858760184667919E-2</v>
      </c>
      <c r="AE2288" s="81">
        <f t="shared" si="4580"/>
        <v>-1.7825757325307175E-2</v>
      </c>
      <c r="AF2288" s="19">
        <f t="shared" si="4581"/>
        <v>-2.0142864549625179E-2</v>
      </c>
      <c r="AG2288" s="93">
        <f t="shared" si="4561"/>
        <v>-0.16695855812101787</v>
      </c>
      <c r="AH2288" s="91">
        <f t="shared" si="4582"/>
        <v>1.4438112344238281E-3</v>
      </c>
      <c r="AI2288" s="96">
        <f t="shared" si="4583"/>
        <v>2282.9022044634426</v>
      </c>
      <c r="AJ2288" s="5">
        <f t="shared" si="4565"/>
        <v>-2.0000000000000018E-2</v>
      </c>
      <c r="AK2288" s="5">
        <f t="shared" si="4566"/>
        <v>0</v>
      </c>
      <c r="AL2288" s="5">
        <f t="shared" si="4584"/>
        <v>-2.0000000000000018E-2</v>
      </c>
      <c r="AM2288" s="95">
        <f t="shared" si="4567"/>
        <v>1.2500000000000002E-2</v>
      </c>
      <c r="AN2288" s="95">
        <f t="shared" si="4585"/>
        <v>-1.5357142857142863E-2</v>
      </c>
      <c r="AO2288" s="78">
        <f t="shared" si="4586"/>
        <v>0.81395348837209291</v>
      </c>
      <c r="AP2288" s="296">
        <f t="shared" si="4587"/>
        <v>44.871794871794869</v>
      </c>
      <c r="AQ2288" s="8"/>
      <c r="AR2288" s="8">
        <f t="shared" si="4588"/>
        <v>-1</v>
      </c>
      <c r="AS2288" s="114">
        <f t="shared" si="4589"/>
        <v>-91810</v>
      </c>
      <c r="AT2288" s="103">
        <f t="shared" si="4590"/>
        <v>-0.23328909083577234</v>
      </c>
      <c r="AU2288" s="5">
        <f t="shared" si="4591"/>
        <v>0.76</v>
      </c>
      <c r="AV2288" s="93">
        <f t="shared" si="4592"/>
        <v>-1.2853950920336445</v>
      </c>
      <c r="AW2288" s="210">
        <f t="shared" si="4593"/>
        <v>5.9210526315789526E-2</v>
      </c>
      <c r="AX2288" s="276">
        <f t="shared" si="4568"/>
        <v>2.5667506319804927E-3</v>
      </c>
      <c r="AY2288" s="19">
        <f t="shared" si="4594"/>
        <v>-0.65740709223376392</v>
      </c>
      <c r="AZ2288" s="255"/>
      <c r="BA2288" s="255"/>
      <c r="BB2288" s="255"/>
      <c r="BC2288" s="255"/>
      <c r="BD2288" s="255"/>
      <c r="BE2288" s="255"/>
      <c r="BF2288" s="255"/>
      <c r="BG2288" s="255"/>
      <c r="BH2288" s="255"/>
      <c r="BI2288" s="255"/>
      <c r="BJ2288" s="255"/>
      <c r="BK2288" s="255"/>
      <c r="BL2288" s="255"/>
      <c r="BM2288" s="255"/>
      <c r="BN2288" s="255"/>
      <c r="BO2288" s="255"/>
      <c r="BP2288" s="255"/>
      <c r="BQ2288" s="255"/>
      <c r="BR2288" s="255"/>
      <c r="BS2288" s="255"/>
      <c r="BT2288" s="255"/>
      <c r="BU2288" s="255"/>
      <c r="BV2288" s="255"/>
      <c r="BW2288" s="255"/>
      <c r="BX2288" s="255"/>
      <c r="BY2288" s="255"/>
      <c r="BZ2288" s="255"/>
      <c r="CA2288" s="255"/>
      <c r="CB2288" s="255"/>
      <c r="CC2288" s="255"/>
      <c r="CD2288" s="255"/>
      <c r="CE2288" s="255"/>
      <c r="CF2288" s="255"/>
      <c r="CG2288" s="255"/>
      <c r="CH2288" s="255"/>
      <c r="CI2288" s="255"/>
      <c r="CJ2288" s="255"/>
      <c r="CK2288" s="255"/>
      <c r="CL2288" s="255"/>
      <c r="CM2288" s="255"/>
      <c r="CN2288" s="255"/>
      <c r="CO2288" s="255"/>
      <c r="CP2288" s="255"/>
      <c r="CQ2288" s="255"/>
      <c r="CR2288" s="255"/>
      <c r="CS2288" s="255"/>
      <c r="CT2288" s="255"/>
      <c r="CU2288" s="255"/>
      <c r="CV2288" s="255"/>
      <c r="CW2288" s="255"/>
      <c r="CX2288" s="255"/>
      <c r="CY2288" s="255"/>
      <c r="CZ2288" s="255"/>
      <c r="DA2288" s="255"/>
      <c r="DB2288" s="255"/>
      <c r="DC2288" s="255"/>
      <c r="DD2288" s="255"/>
      <c r="DE2288" s="255"/>
      <c r="DF2288" s="255"/>
      <c r="DG2288" s="255"/>
      <c r="DH2288" s="255"/>
      <c r="DI2288" s="255"/>
      <c r="DJ2288" s="255"/>
      <c r="DK2288" s="255"/>
      <c r="DL2288" s="255"/>
      <c r="DM2288" s="255"/>
      <c r="DN2288" s="255"/>
      <c r="DO2288" s="255"/>
      <c r="DP2288" s="255"/>
      <c r="DQ2288" s="255"/>
      <c r="DR2288" s="255"/>
      <c r="DS2288" s="255"/>
      <c r="DT2288" s="255"/>
      <c r="DU2288" s="255"/>
      <c r="DV2288" s="255"/>
      <c r="DW2288" s="255"/>
      <c r="DX2288" s="255"/>
      <c r="DY2288" s="255"/>
      <c r="DZ2288" s="255"/>
      <c r="EA2288" s="255"/>
      <c r="EB2288" s="255"/>
      <c r="EC2288" s="255"/>
      <c r="ED2288" s="255"/>
      <c r="EE2288" s="255"/>
      <c r="EF2288" s="255"/>
      <c r="EG2288" s="255"/>
      <c r="EH2288" s="255"/>
      <c r="EI2288" s="255"/>
      <c r="EJ2288" s="255"/>
      <c r="EK2288" s="255"/>
      <c r="EL2288" s="255"/>
      <c r="EM2288" s="255"/>
      <c r="EN2288" s="255"/>
      <c r="EO2288" s="255"/>
      <c r="EP2288" s="255"/>
      <c r="EQ2288" s="255"/>
      <c r="ER2288" s="255"/>
      <c r="ES2288" s="255"/>
      <c r="ET2288" s="255"/>
      <c r="EU2288" s="255"/>
      <c r="EV2288" s="255"/>
      <c r="EW2288" s="255"/>
      <c r="EX2288" s="255"/>
      <c r="EY2288" s="255"/>
      <c r="EZ2288" s="255"/>
      <c r="FA2288" s="255"/>
      <c r="FB2288" s="255"/>
      <c r="FC2288" s="255"/>
      <c r="FD2288" s="255"/>
      <c r="FE2288" s="255"/>
      <c r="FF2288" s="255"/>
      <c r="FG2288" s="255"/>
      <c r="FH2288" s="255"/>
      <c r="FI2288" s="255"/>
      <c r="FJ2288" s="255"/>
      <c r="FK2288" s="255"/>
      <c r="FL2288" s="255"/>
      <c r="FM2288" s="255"/>
      <c r="FN2288" s="255"/>
      <c r="FO2288" s="255"/>
      <c r="FP2288" s="255"/>
      <c r="FQ2288" s="255"/>
      <c r="FR2288" s="255"/>
      <c r="FS2288" s="255"/>
      <c r="FT2288" s="255"/>
      <c r="FU2288" s="255"/>
      <c r="FV2288" s="255"/>
      <c r="FW2288" s="255"/>
      <c r="FX2288" s="255"/>
      <c r="FY2288" s="255"/>
      <c r="FZ2288" s="255"/>
      <c r="GA2288" s="255"/>
      <c r="GB2288" s="255"/>
      <c r="GC2288" s="255"/>
      <c r="GD2288" s="255"/>
      <c r="GE2288" s="255"/>
      <c r="GF2288" s="255"/>
      <c r="GG2288" s="255"/>
      <c r="GH2288" s="255"/>
      <c r="GI2288" s="255"/>
      <c r="GJ2288" s="255"/>
      <c r="GK2288" s="255"/>
      <c r="GL2288" s="255"/>
      <c r="GM2288" s="255"/>
      <c r="GN2288" s="255"/>
      <c r="GO2288" s="255"/>
      <c r="GP2288" s="255"/>
      <c r="GQ2288" s="255"/>
      <c r="GR2288" s="255"/>
      <c r="GS2288" s="255"/>
      <c r="GT2288" s="255"/>
      <c r="GU2288" s="255"/>
      <c r="GV2288" s="255"/>
      <c r="GW2288" s="255"/>
      <c r="GX2288" s="255"/>
      <c r="GY2288" s="255"/>
      <c r="GZ2288" s="255"/>
      <c r="HA2288" s="255"/>
      <c r="HB2288" s="255"/>
      <c r="HC2288" s="255"/>
      <c r="HD2288" s="255"/>
      <c r="HE2288" s="255"/>
      <c r="HF2288" s="255"/>
      <c r="HG2288" s="255"/>
      <c r="HH2288" s="255"/>
      <c r="HI2288" s="255"/>
      <c r="HJ2288" s="255"/>
      <c r="HK2288" s="255"/>
      <c r="HL2288" s="255"/>
      <c r="HM2288" s="255"/>
      <c r="HN2288" s="255"/>
      <c r="HO2288" s="255"/>
      <c r="HP2288" s="255"/>
      <c r="HQ2288" s="255"/>
      <c r="HR2288" s="255"/>
      <c r="HS2288" s="255"/>
      <c r="HT2288" s="255"/>
      <c r="HU2288" s="255"/>
      <c r="HV2288" s="255"/>
      <c r="HW2288" s="255"/>
      <c r="HX2288" s="255"/>
      <c r="HY2288" s="255"/>
      <c r="HZ2288" s="255"/>
      <c r="IA2288" s="255"/>
      <c r="IB2288" s="255"/>
      <c r="IC2288" s="255"/>
      <c r="ID2288" s="255"/>
      <c r="IE2288" s="255"/>
      <c r="IF2288" s="255"/>
      <c r="IG2288" s="255"/>
      <c r="IH2288" s="255"/>
      <c r="II2288" s="255"/>
      <c r="IJ2288" s="255"/>
      <c r="IK2288" s="255"/>
      <c r="IL2288" s="255"/>
      <c r="IM2288" s="255"/>
      <c r="IN2288" s="255"/>
      <c r="IO2288" s="255"/>
      <c r="IP2288" s="255"/>
      <c r="IQ2288" s="255"/>
      <c r="IR2288" s="255"/>
      <c r="IS2288" s="255"/>
      <c r="IT2288" s="255"/>
      <c r="IU2288" s="255"/>
      <c r="IV2288" s="255"/>
    </row>
    <row r="2289" spans="1:256" ht="13">
      <c r="A2289" s="16">
        <v>41681.447187500002</v>
      </c>
      <c r="B2289" s="300">
        <v>3</v>
      </c>
      <c r="C2289" s="5">
        <v>0.77</v>
      </c>
      <c r="D2289" s="5">
        <v>0.77</v>
      </c>
      <c r="E2289" s="5">
        <v>0.72499999999999998</v>
      </c>
      <c r="F2289" s="5">
        <v>0.76</v>
      </c>
      <c r="G2289" s="6">
        <v>253796</v>
      </c>
      <c r="H2289" s="113">
        <f t="shared" si="4562"/>
        <v>0.76</v>
      </c>
      <c r="I2289" s="19">
        <f t="shared" si="4558"/>
        <v>0</v>
      </c>
      <c r="J2289" s="8">
        <f t="shared" si="4570"/>
        <v>0.85933575530194173</v>
      </c>
      <c r="K2289" s="8">
        <f t="shared" si="4571"/>
        <v>0.69016424469805793</v>
      </c>
      <c r="L2289" s="8">
        <f t="shared" si="4572"/>
        <v>0.77474999999999983</v>
      </c>
      <c r="M2289" s="19">
        <f t="shared" si="4573"/>
        <v>0.24511775552483911</v>
      </c>
      <c r="N2289" s="19">
        <f t="shared" si="4595"/>
        <v>-4.0911542136910277E-2</v>
      </c>
      <c r="O2289" s="19">
        <f t="shared" si="4596"/>
        <v>-8.5082918805509927E-3</v>
      </c>
      <c r="P2289" s="19">
        <f t="shared" si="4559"/>
        <v>-1.8221115430621529E-4</v>
      </c>
      <c r="Q2289" s="303">
        <v>155</v>
      </c>
      <c r="R2289" s="306">
        <v>190892.7</v>
      </c>
      <c r="S2289" s="66">
        <f t="shared" si="4574"/>
        <v>1231.5658064516131</v>
      </c>
      <c r="T2289" t="str">
        <f t="shared" ref="T2289:W2290" si="4597">IF(C2289&gt;$J2289,"BrokeBandUpper", IF(C2289&lt;$K2289,"BrokeBandLower", ""))</f>
        <v/>
      </c>
      <c r="U2289" t="str">
        <f t="shared" si="4597"/>
        <v/>
      </c>
      <c r="V2289" t="str">
        <f t="shared" si="4597"/>
        <v/>
      </c>
      <c r="W2289" t="str">
        <f t="shared" si="4597"/>
        <v/>
      </c>
      <c r="X2289" s="63"/>
      <c r="Y2289" s="310">
        <f t="shared" si="4576"/>
        <v>3.9670329670329673E-3</v>
      </c>
      <c r="Z2289" s="311">
        <f t="shared" si="4577"/>
        <v>0.76969117171881818</v>
      </c>
      <c r="AA2289" s="311">
        <f t="shared" si="4578"/>
        <v>0.78529280650739219</v>
      </c>
      <c r="AB2289" s="312">
        <f t="shared" si="4563"/>
        <v>2288</v>
      </c>
      <c r="AC2289" s="313">
        <f t="shared" si="4579"/>
        <v>1.7792980293865265E-3</v>
      </c>
      <c r="AD2289" s="284">
        <f t="shared" si="4564"/>
        <v>-1.5601634788574015E-2</v>
      </c>
      <c r="AE2289" s="314">
        <f t="shared" si="4580"/>
        <v>-1.7380932817960541E-2</v>
      </c>
      <c r="AF2289" s="315">
        <f t="shared" si="4581"/>
        <v>-1.9867283463301598E-2</v>
      </c>
      <c r="AG2289" s="315">
        <f t="shared" si="4561"/>
        <v>-9.5424191207379355E-2</v>
      </c>
      <c r="AH2289" s="316">
        <f t="shared" si="4582"/>
        <v>1.5346588968736478E-3</v>
      </c>
      <c r="AI2289" s="317">
        <f t="shared" si="4583"/>
        <v>2283.6014597021208</v>
      </c>
      <c r="AJ2289" s="318">
        <f t="shared" si="4565"/>
        <v>0</v>
      </c>
      <c r="AK2289" s="318">
        <f t="shared" si="4566"/>
        <v>0</v>
      </c>
      <c r="AL2289" s="318">
        <f t="shared" si="4584"/>
        <v>0</v>
      </c>
      <c r="AM2289" s="319">
        <f t="shared" si="4567"/>
        <v>1.2500000000000002E-2</v>
      </c>
      <c r="AN2289" s="319">
        <f t="shared" si="4585"/>
        <v>-1.1785714285714288E-2</v>
      </c>
      <c r="AO2289" s="311">
        <f t="shared" si="4586"/>
        <v>1.0606060606060606</v>
      </c>
      <c r="AP2289" s="285">
        <f t="shared" si="4587"/>
        <v>51.470588235294116</v>
      </c>
      <c r="AQ2289" s="285"/>
      <c r="AR2289" s="285">
        <f t="shared" si="4588"/>
        <v>0.55555555555555558</v>
      </c>
      <c r="AS2289" s="286">
        <f t="shared" si="4589"/>
        <v>140997.77777777778</v>
      </c>
      <c r="AT2289" s="103">
        <f t="shared" si="4590"/>
        <v>-0.18642188273735313</v>
      </c>
      <c r="AU2289" s="318">
        <f t="shared" si="4591"/>
        <v>0.76</v>
      </c>
      <c r="AV2289" s="315">
        <f t="shared" si="4592"/>
        <v>0.7386232044377693</v>
      </c>
      <c r="AW2289" s="320">
        <f t="shared" si="4593"/>
        <v>6.2068965517241434E-2</v>
      </c>
      <c r="AX2289" s="321">
        <f t="shared" si="4568"/>
        <v>-2.4461161034744516E-3</v>
      </c>
      <c r="AY2289" s="315">
        <f t="shared" si="4594"/>
        <v>-1.9530010718598871</v>
      </c>
      <c r="AZ2289" s="255"/>
      <c r="BA2289" s="255"/>
      <c r="BB2289" s="255"/>
      <c r="BC2289" s="255"/>
      <c r="BD2289" s="255"/>
      <c r="BE2289" s="255"/>
      <c r="BF2289" s="255"/>
      <c r="BG2289" s="255"/>
      <c r="BH2289" s="255"/>
      <c r="BI2289" s="255"/>
      <c r="BJ2289" s="255"/>
      <c r="BK2289" s="255"/>
      <c r="BL2289" s="255"/>
      <c r="BM2289" s="255"/>
      <c r="BN2289" s="255"/>
      <c r="BO2289" s="255"/>
      <c r="BP2289" s="255"/>
      <c r="BQ2289" s="255"/>
      <c r="BR2289" s="255"/>
      <c r="BS2289" s="255"/>
      <c r="BT2289" s="255"/>
      <c r="BU2289" s="255"/>
      <c r="BV2289" s="255"/>
      <c r="BW2289" s="255"/>
      <c r="BX2289" s="255"/>
      <c r="BY2289" s="255"/>
      <c r="BZ2289" s="255"/>
      <c r="CA2289" s="255"/>
      <c r="CB2289" s="255"/>
      <c r="CC2289" s="255"/>
      <c r="CD2289" s="255"/>
      <c r="CE2289" s="255"/>
      <c r="CF2289" s="255"/>
      <c r="CG2289" s="255"/>
      <c r="CH2289" s="255"/>
      <c r="CI2289" s="255"/>
      <c r="CJ2289" s="255"/>
      <c r="CK2289" s="255"/>
      <c r="CL2289" s="255"/>
      <c r="CM2289" s="255"/>
      <c r="CN2289" s="255"/>
      <c r="CO2289" s="255"/>
      <c r="CP2289" s="255"/>
      <c r="CQ2289" s="255"/>
      <c r="CR2289" s="255"/>
      <c r="CS2289" s="255"/>
      <c r="CT2289" s="255"/>
      <c r="CU2289" s="255"/>
      <c r="CV2289" s="255"/>
      <c r="CW2289" s="255"/>
      <c r="CX2289" s="255"/>
      <c r="CY2289" s="255"/>
      <c r="CZ2289" s="255"/>
      <c r="DA2289" s="255"/>
      <c r="DB2289" s="255"/>
      <c r="DC2289" s="255"/>
      <c r="DD2289" s="255"/>
      <c r="DE2289" s="255"/>
      <c r="DF2289" s="255"/>
      <c r="DG2289" s="255"/>
      <c r="DH2289" s="255"/>
      <c r="DI2289" s="255"/>
      <c r="DJ2289" s="255"/>
      <c r="DK2289" s="255"/>
      <c r="DL2289" s="255"/>
      <c r="DM2289" s="255"/>
      <c r="DN2289" s="255"/>
      <c r="DO2289" s="255"/>
      <c r="DP2289" s="255"/>
      <c r="DQ2289" s="255"/>
      <c r="DR2289" s="255"/>
      <c r="DS2289" s="255"/>
      <c r="DT2289" s="255"/>
      <c r="DU2289" s="255"/>
      <c r="DV2289" s="255"/>
      <c r="DW2289" s="255"/>
      <c r="DX2289" s="255"/>
      <c r="DY2289" s="255"/>
      <c r="DZ2289" s="255"/>
      <c r="EA2289" s="255"/>
      <c r="EB2289" s="255"/>
      <c r="EC2289" s="255"/>
      <c r="ED2289" s="255"/>
      <c r="EE2289" s="255"/>
      <c r="EF2289" s="255"/>
      <c r="EG2289" s="255"/>
      <c r="EH2289" s="255"/>
      <c r="EI2289" s="255"/>
      <c r="EJ2289" s="255"/>
      <c r="EK2289" s="255"/>
      <c r="EL2289" s="255"/>
      <c r="EM2289" s="255"/>
      <c r="EN2289" s="255"/>
      <c r="EO2289" s="255"/>
      <c r="EP2289" s="255"/>
      <c r="EQ2289" s="255"/>
      <c r="ER2289" s="255"/>
      <c r="ES2289" s="255"/>
      <c r="ET2289" s="255"/>
      <c r="EU2289" s="255"/>
      <c r="EV2289" s="255"/>
      <c r="EW2289" s="255"/>
      <c r="EX2289" s="255"/>
      <c r="EY2289" s="255"/>
      <c r="EZ2289" s="255"/>
      <c r="FA2289" s="255"/>
      <c r="FB2289" s="255"/>
      <c r="FC2289" s="255"/>
      <c r="FD2289" s="255"/>
      <c r="FE2289" s="255"/>
      <c r="FF2289" s="255"/>
      <c r="FG2289" s="255"/>
      <c r="FH2289" s="255"/>
      <c r="FI2289" s="255"/>
      <c r="FJ2289" s="255"/>
      <c r="FK2289" s="255"/>
      <c r="FL2289" s="255"/>
      <c r="FM2289" s="255"/>
      <c r="FN2289" s="255"/>
      <c r="FO2289" s="255"/>
      <c r="FP2289" s="255"/>
      <c r="FQ2289" s="255"/>
      <c r="FR2289" s="255"/>
      <c r="FS2289" s="255"/>
      <c r="FT2289" s="255"/>
      <c r="FU2289" s="255"/>
      <c r="FV2289" s="255"/>
      <c r="FW2289" s="255"/>
      <c r="FX2289" s="255"/>
      <c r="FY2289" s="255"/>
      <c r="FZ2289" s="255"/>
      <c r="GA2289" s="255"/>
      <c r="GB2289" s="255"/>
      <c r="GC2289" s="255"/>
      <c r="GD2289" s="255"/>
      <c r="GE2289" s="255"/>
      <c r="GF2289" s="255"/>
      <c r="GG2289" s="255"/>
      <c r="GH2289" s="255"/>
      <c r="GI2289" s="255"/>
      <c r="GJ2289" s="255"/>
      <c r="GK2289" s="255"/>
      <c r="GL2289" s="255"/>
      <c r="GM2289" s="255"/>
      <c r="GN2289" s="255"/>
      <c r="GO2289" s="255"/>
      <c r="GP2289" s="255"/>
      <c r="GQ2289" s="255"/>
      <c r="GR2289" s="255"/>
      <c r="GS2289" s="255"/>
      <c r="GT2289" s="255"/>
      <c r="GU2289" s="255"/>
      <c r="GV2289" s="255"/>
      <c r="GW2289" s="255"/>
      <c r="GX2289" s="255"/>
      <c r="GY2289" s="255"/>
      <c r="GZ2289" s="255"/>
      <c r="HA2289" s="255"/>
      <c r="HB2289" s="255"/>
      <c r="HC2289" s="255"/>
      <c r="HD2289" s="255"/>
      <c r="HE2289" s="255"/>
      <c r="HF2289" s="255"/>
      <c r="HG2289" s="255"/>
      <c r="HH2289" s="255"/>
      <c r="HI2289" s="255"/>
      <c r="HJ2289" s="255"/>
      <c r="HK2289" s="255"/>
      <c r="HL2289" s="255"/>
      <c r="HM2289" s="255"/>
      <c r="HN2289" s="255"/>
      <c r="HO2289" s="255"/>
      <c r="HP2289" s="255"/>
      <c r="HQ2289" s="255"/>
      <c r="HR2289" s="255"/>
      <c r="HS2289" s="255"/>
      <c r="HT2289" s="255"/>
      <c r="HU2289" s="255"/>
      <c r="HV2289" s="255"/>
      <c r="HW2289" s="255"/>
      <c r="HX2289" s="255"/>
      <c r="HY2289" s="255"/>
      <c r="HZ2289" s="255"/>
      <c r="IA2289" s="255"/>
      <c r="IB2289" s="255"/>
      <c r="IC2289" s="255"/>
      <c r="ID2289" s="255"/>
      <c r="IE2289" s="255"/>
      <c r="IF2289" s="255"/>
      <c r="IG2289" s="255"/>
      <c r="IH2289" s="255"/>
      <c r="II2289" s="255"/>
      <c r="IJ2289" s="255"/>
      <c r="IK2289" s="255"/>
      <c r="IL2289" s="255"/>
      <c r="IM2289" s="255"/>
      <c r="IN2289" s="255"/>
      <c r="IO2289" s="255"/>
      <c r="IP2289" s="255"/>
      <c r="IQ2289" s="255"/>
      <c r="IR2289" s="255"/>
      <c r="IS2289" s="255"/>
      <c r="IT2289" s="255"/>
      <c r="IU2289" s="255"/>
      <c r="IV2289" s="255"/>
    </row>
    <row r="2290" spans="1:256">
      <c r="A2290" s="16">
        <v>41682.464861111112</v>
      </c>
      <c r="B2290" s="300">
        <v>4</v>
      </c>
      <c r="C2290" s="5">
        <v>0.74</v>
      </c>
      <c r="D2290" s="5">
        <v>0.755</v>
      </c>
      <c r="E2290" s="5">
        <v>0.73</v>
      </c>
      <c r="F2290" s="5">
        <v>0.75</v>
      </c>
      <c r="G2290" s="6">
        <v>287223</v>
      </c>
      <c r="H2290" s="113">
        <f t="shared" ref="H2290:H2295" si="4598">F2290</f>
        <v>0.75</v>
      </c>
      <c r="I2290" s="19">
        <f t="shared" ref="I2290:I2295" si="4599">IF(A2291&gt;A2290,(H2290-H2289)/H2289, (H2290-H2291)/H2291)</f>
        <v>-1.3157894736842117E-2</v>
      </c>
      <c r="J2290" s="8">
        <f t="shared" si="4570"/>
        <v>0.84749799032772477</v>
      </c>
      <c r="K2290" s="8">
        <f t="shared" si="4571"/>
        <v>0.6920020096722751</v>
      </c>
      <c r="L2290" s="8">
        <f t="shared" si="4572"/>
        <v>0.76974999999999993</v>
      </c>
      <c r="M2290" s="19">
        <f t="shared" si="4573"/>
        <v>0.22470452178179504</v>
      </c>
      <c r="N2290" s="19">
        <f t="shared" si="4595"/>
        <v>-8.3279294473531065E-2</v>
      </c>
      <c r="O2290" s="19">
        <f t="shared" si="4596"/>
        <v>-1.3775482867063486E-2</v>
      </c>
      <c r="P2290" s="19">
        <f t="shared" ref="P2290:P2295" si="4600">IF(A2291&gt;A2290,(K2290-K2289)/K2289, (K2290-K2291)/K2291)</f>
        <v>2.6627936586619033E-3</v>
      </c>
      <c r="Q2290" s="303">
        <v>222</v>
      </c>
      <c r="R2290" s="306">
        <v>214430.587</v>
      </c>
      <c r="S2290" s="66">
        <f t="shared" si="4574"/>
        <v>965.90354504504501</v>
      </c>
      <c r="T2290" t="str">
        <f t="shared" si="4597"/>
        <v/>
      </c>
      <c r="U2290" t="str">
        <f t="shared" si="4597"/>
        <v/>
      </c>
      <c r="V2290" t="str">
        <f t="shared" si="4597"/>
        <v/>
      </c>
      <c r="W2290" t="str">
        <f t="shared" si="4597"/>
        <v/>
      </c>
      <c r="X2290" s="63"/>
      <c r="Y2290" s="219">
        <f t="shared" si="4576"/>
        <v>2.8461538461538459E-3</v>
      </c>
      <c r="Z2290" s="78">
        <f t="shared" si="4577"/>
        <v>0.76665873127412021</v>
      </c>
      <c r="AA2290" s="78">
        <f t="shared" si="4578"/>
        <v>0.78268113882584522</v>
      </c>
      <c r="AB2290" s="74">
        <f t="shared" si="4563"/>
        <v>2289</v>
      </c>
      <c r="AC2290" s="80">
        <f t="shared" si="4579"/>
        <v>1.0868202129884208E-3</v>
      </c>
      <c r="AD2290" s="79">
        <f t="shared" ref="AD2290:AD2295" si="4601">Z2290-AA2290</f>
        <v>-1.6022407551725015E-2</v>
      </c>
      <c r="AE2290" s="81">
        <f t="shared" si="4580"/>
        <v>-1.7109227764713436E-2</v>
      </c>
      <c r="AF2290" s="19">
        <f t="shared" si="4581"/>
        <v>-2.0471181375037797E-2</v>
      </c>
      <c r="AG2290" s="93">
        <f t="shared" ref="AG2290:AG2295" si="4602">IF(A2291&gt;A2290,(AC2290-AC2289)/AC2289, (AC2290-AC2291)/AC2291)</f>
        <v>-0.38918596264441491</v>
      </c>
      <c r="AH2290" s="91">
        <f t="shared" si="4582"/>
        <v>1.4451395772667271E-3</v>
      </c>
      <c r="AI2290" s="96">
        <f t="shared" si="4583"/>
        <v>2284.1393597258034</v>
      </c>
      <c r="AJ2290" s="5">
        <f t="shared" ref="AJ2290:AJ2295" si="4603">F2290-F2289</f>
        <v>-1.0000000000000009E-2</v>
      </c>
      <c r="AK2290" s="5">
        <f t="shared" si="4566"/>
        <v>0</v>
      </c>
      <c r="AL2290" s="5">
        <f t="shared" si="4584"/>
        <v>-1.0000000000000009E-2</v>
      </c>
      <c r="AM2290" s="95">
        <f t="shared" ref="AM2290:AM2295" si="4604">(AVERAGE(AK2277:AK2290))</f>
        <v>1.2500000000000002E-2</v>
      </c>
      <c r="AN2290" s="95">
        <f t="shared" si="4585"/>
        <v>-1.1071428571428574E-2</v>
      </c>
      <c r="AO2290" s="78">
        <f t="shared" si="4586"/>
        <v>1.129032258064516</v>
      </c>
      <c r="AP2290" s="296">
        <f t="shared" si="4587"/>
        <v>53.030303030303031</v>
      </c>
      <c r="AQ2290" s="8"/>
      <c r="AR2290" s="8">
        <f t="shared" si="4588"/>
        <v>0.6</v>
      </c>
      <c r="AS2290" s="114">
        <f t="shared" si="4589"/>
        <v>172333.8</v>
      </c>
      <c r="AT2290" s="103">
        <f t="shared" si="4590"/>
        <v>-0.15572974887495883</v>
      </c>
      <c r="AU2290" s="5">
        <f t="shared" si="4591"/>
        <v>0.75</v>
      </c>
      <c r="AV2290" s="93">
        <f t="shared" si="4592"/>
        <v>0.80368105320720873</v>
      </c>
      <c r="AW2290" s="210">
        <f t="shared" si="4593"/>
        <v>3.4246575342465786E-2</v>
      </c>
      <c r="AX2290" s="276">
        <f t="shared" ref="AX2290:AX2295" si="4605">SLOPE(M2277:M2290,AB2277:AB2290)</f>
        <v>-7.184160396209306E-3</v>
      </c>
      <c r="AY2290" s="19">
        <f t="shared" si="4594"/>
        <v>-1.9369662323080081</v>
      </c>
      <c r="AZ2290" s="255"/>
      <c r="BA2290" s="255"/>
      <c r="BB2290" s="255"/>
      <c r="BC2290" s="255"/>
      <c r="BD2290" s="255"/>
      <c r="BE2290" s="255"/>
      <c r="BF2290" s="255"/>
      <c r="BG2290" s="255"/>
      <c r="BH2290" s="255"/>
      <c r="BI2290" s="255"/>
      <c r="BJ2290" s="255"/>
      <c r="BK2290" s="255"/>
      <c r="BL2290" s="255"/>
      <c r="BM2290" s="255"/>
      <c r="BN2290" s="255"/>
      <c r="BO2290" s="255"/>
      <c r="BP2290" s="255"/>
      <c r="BQ2290" s="255"/>
      <c r="BR2290" s="255"/>
      <c r="BS2290" s="255"/>
      <c r="BT2290" s="255"/>
      <c r="BU2290" s="255"/>
      <c r="BV2290" s="255"/>
      <c r="BW2290" s="255"/>
      <c r="BX2290" s="255"/>
      <c r="BY2290" s="255"/>
      <c r="BZ2290" s="255"/>
      <c r="CA2290" s="255"/>
      <c r="CB2290" s="255"/>
      <c r="CC2290" s="255"/>
      <c r="CD2290" s="255"/>
      <c r="CE2290" s="255"/>
      <c r="CF2290" s="255"/>
      <c r="CG2290" s="255"/>
      <c r="CH2290" s="255"/>
      <c r="CI2290" s="255"/>
      <c r="CJ2290" s="255"/>
      <c r="CK2290" s="255"/>
      <c r="CL2290" s="255"/>
      <c r="CM2290" s="255"/>
      <c r="CN2290" s="255"/>
      <c r="CO2290" s="255"/>
      <c r="CP2290" s="255"/>
      <c r="CQ2290" s="255"/>
      <c r="CR2290" s="255"/>
      <c r="CS2290" s="255"/>
      <c r="CT2290" s="255"/>
      <c r="CU2290" s="255"/>
      <c r="CV2290" s="255"/>
      <c r="CW2290" s="255"/>
      <c r="CX2290" s="255"/>
      <c r="CY2290" s="255"/>
      <c r="CZ2290" s="255"/>
      <c r="DA2290" s="255"/>
      <c r="DB2290" s="255"/>
      <c r="DC2290" s="255"/>
      <c r="DD2290" s="255"/>
      <c r="DE2290" s="255"/>
      <c r="DF2290" s="255"/>
      <c r="DG2290" s="255"/>
      <c r="DH2290" s="255"/>
      <c r="DI2290" s="255"/>
      <c r="DJ2290" s="255"/>
      <c r="DK2290" s="255"/>
      <c r="DL2290" s="255"/>
      <c r="DM2290" s="255"/>
      <c r="DN2290" s="255"/>
      <c r="DO2290" s="255"/>
      <c r="DP2290" s="255"/>
      <c r="DQ2290" s="255"/>
      <c r="DR2290" s="255"/>
      <c r="DS2290" s="255"/>
      <c r="DT2290" s="255"/>
      <c r="DU2290" s="255"/>
      <c r="DV2290" s="255"/>
      <c r="DW2290" s="255"/>
      <c r="DX2290" s="255"/>
      <c r="DY2290" s="255"/>
      <c r="DZ2290" s="255"/>
      <c r="EA2290" s="255"/>
      <c r="EB2290" s="255"/>
      <c r="EC2290" s="255"/>
      <c r="ED2290" s="255"/>
      <c r="EE2290" s="255"/>
      <c r="EF2290" s="255"/>
      <c r="EG2290" s="255"/>
      <c r="EH2290" s="255"/>
      <c r="EI2290" s="255"/>
      <c r="EJ2290" s="255"/>
      <c r="EK2290" s="255"/>
      <c r="EL2290" s="255"/>
      <c r="EM2290" s="255"/>
      <c r="EN2290" s="255"/>
      <c r="EO2290" s="255"/>
      <c r="EP2290" s="255"/>
      <c r="EQ2290" s="255"/>
      <c r="ER2290" s="255"/>
      <c r="ES2290" s="255"/>
      <c r="ET2290" s="255"/>
      <c r="EU2290" s="255"/>
      <c r="EV2290" s="255"/>
      <c r="EW2290" s="255"/>
      <c r="EX2290" s="255"/>
      <c r="EY2290" s="255"/>
      <c r="EZ2290" s="255"/>
      <c r="FA2290" s="255"/>
      <c r="FB2290" s="255"/>
      <c r="FC2290" s="255"/>
      <c r="FD2290" s="255"/>
      <c r="FE2290" s="255"/>
      <c r="FF2290" s="255"/>
      <c r="FG2290" s="255"/>
      <c r="FH2290" s="255"/>
      <c r="FI2290" s="255"/>
      <c r="FJ2290" s="255"/>
      <c r="FK2290" s="255"/>
      <c r="FL2290" s="255"/>
      <c r="FM2290" s="255"/>
      <c r="FN2290" s="255"/>
      <c r="FO2290" s="255"/>
      <c r="FP2290" s="255"/>
      <c r="FQ2290" s="255"/>
      <c r="FR2290" s="255"/>
      <c r="FS2290" s="255"/>
      <c r="FT2290" s="255"/>
      <c r="FU2290" s="255"/>
      <c r="FV2290" s="255"/>
      <c r="FW2290" s="255"/>
      <c r="FX2290" s="255"/>
      <c r="FY2290" s="255"/>
      <c r="FZ2290" s="255"/>
      <c r="GA2290" s="255"/>
      <c r="GB2290" s="255"/>
      <c r="GC2290" s="255"/>
      <c r="GD2290" s="255"/>
      <c r="GE2290" s="255"/>
      <c r="GF2290" s="255"/>
      <c r="GG2290" s="255"/>
      <c r="GH2290" s="255"/>
      <c r="GI2290" s="255"/>
      <c r="GJ2290" s="255"/>
      <c r="GK2290" s="255"/>
      <c r="GL2290" s="255"/>
      <c r="GM2290" s="255"/>
      <c r="GN2290" s="255"/>
      <c r="GO2290" s="255"/>
      <c r="GP2290" s="255"/>
      <c r="GQ2290" s="255"/>
      <c r="GR2290" s="255"/>
      <c r="GS2290" s="255"/>
      <c r="GT2290" s="255"/>
      <c r="GU2290" s="255"/>
      <c r="GV2290" s="255"/>
      <c r="GW2290" s="255"/>
      <c r="GX2290" s="255"/>
      <c r="GY2290" s="255"/>
      <c r="GZ2290" s="255"/>
      <c r="HA2290" s="255"/>
      <c r="HB2290" s="255"/>
      <c r="HC2290" s="255"/>
      <c r="HD2290" s="255"/>
      <c r="HE2290" s="255"/>
      <c r="HF2290" s="255"/>
      <c r="HG2290" s="255"/>
      <c r="HH2290" s="255"/>
      <c r="HI2290" s="255"/>
      <c r="HJ2290" s="255"/>
      <c r="HK2290" s="255"/>
      <c r="HL2290" s="255"/>
      <c r="HM2290" s="255"/>
      <c r="HN2290" s="255"/>
      <c r="HO2290" s="255"/>
      <c r="HP2290" s="255"/>
      <c r="HQ2290" s="255"/>
      <c r="HR2290" s="255"/>
      <c r="HS2290" s="255"/>
      <c r="HT2290" s="255"/>
      <c r="HU2290" s="255"/>
      <c r="HV2290" s="255"/>
      <c r="HW2290" s="255"/>
      <c r="HX2290" s="255"/>
      <c r="HY2290" s="255"/>
      <c r="HZ2290" s="255"/>
      <c r="IA2290" s="255"/>
      <c r="IB2290" s="255"/>
      <c r="IC2290" s="255"/>
      <c r="ID2290" s="255"/>
      <c r="IE2290" s="255"/>
      <c r="IF2290" s="255"/>
      <c r="IG2290" s="255"/>
      <c r="IH2290" s="255"/>
      <c r="II2290" s="255"/>
      <c r="IJ2290" s="255"/>
      <c r="IK2290" s="255"/>
      <c r="IL2290" s="255"/>
      <c r="IM2290" s="255"/>
      <c r="IN2290" s="255"/>
      <c r="IO2290" s="255"/>
      <c r="IP2290" s="255"/>
      <c r="IQ2290" s="255"/>
      <c r="IR2290" s="255"/>
      <c r="IS2290" s="255"/>
      <c r="IT2290" s="255"/>
      <c r="IU2290" s="255"/>
      <c r="IV2290" s="255"/>
    </row>
    <row r="2291" spans="1:256" ht="13">
      <c r="A2291" s="16">
        <v>41683.468414351853</v>
      </c>
      <c r="B2291" s="300">
        <v>5</v>
      </c>
      <c r="C2291" s="5">
        <v>0.75</v>
      </c>
      <c r="D2291" s="5">
        <v>0.75</v>
      </c>
      <c r="E2291" s="5">
        <v>0.73</v>
      </c>
      <c r="F2291" s="5">
        <v>0.745</v>
      </c>
      <c r="G2291" s="6">
        <v>57333</v>
      </c>
      <c r="H2291" s="113">
        <f t="shared" si="4598"/>
        <v>0.745</v>
      </c>
      <c r="I2291" s="19">
        <f t="shared" si="4599"/>
        <v>-6.6666666666666723E-3</v>
      </c>
      <c r="J2291" s="8">
        <f t="shared" si="4570"/>
        <v>0.83877346040688927</v>
      </c>
      <c r="K2291" s="8">
        <f t="shared" si="4571"/>
        <v>0.69222653959311042</v>
      </c>
      <c r="L2291" s="8">
        <f t="shared" si="4572"/>
        <v>0.76549999999999985</v>
      </c>
      <c r="M2291" s="19">
        <f t="shared" si="4573"/>
        <v>0.21170370165223495</v>
      </c>
      <c r="N2291" s="19">
        <f t="shared" si="4595"/>
        <v>-5.78574032532592E-2</v>
      </c>
      <c r="O2291" s="19">
        <f t="shared" si="4596"/>
        <v>-1.0294454996243416E-2</v>
      </c>
      <c r="P2291" s="19">
        <f t="shared" si="4600"/>
        <v>3.2446426122614987E-4</v>
      </c>
      <c r="Q2291" s="303">
        <v>2913</v>
      </c>
      <c r="R2291" s="306">
        <v>42367.795100000003</v>
      </c>
      <c r="S2291" s="66">
        <f t="shared" si="4574"/>
        <v>14.544385547545486</v>
      </c>
      <c r="T2291" t="str">
        <f t="shared" ref="T2291:W2292" si="4606">IF(C2291&gt;$J2291,"BrokeBandUpper", IF(C2291&lt;$K2291,"BrokeBandLower", ""))</f>
        <v/>
      </c>
      <c r="U2291" t="str">
        <f t="shared" si="4606"/>
        <v/>
      </c>
      <c r="V2291" t="str">
        <f t="shared" si="4606"/>
        <v/>
      </c>
      <c r="W2291" t="str">
        <f t="shared" si="4606"/>
        <v/>
      </c>
      <c r="X2291" s="63"/>
      <c r="Y2291" s="310">
        <f t="shared" si="4576"/>
        <v>-3.1868131868131898E-4</v>
      </c>
      <c r="Z2291" s="311">
        <f t="shared" si="4577"/>
        <v>0.76332328665790572</v>
      </c>
      <c r="AA2291" s="311">
        <f t="shared" si="4578"/>
        <v>0.77989273455273267</v>
      </c>
      <c r="AB2291" s="312">
        <f t="shared" si="4563"/>
        <v>2290</v>
      </c>
      <c r="AC2291" s="313">
        <f t="shared" si="4579"/>
        <v>4.3182389590918843E-4</v>
      </c>
      <c r="AD2291" s="284">
        <f t="shared" si="4601"/>
        <v>-1.656944789482695E-2</v>
      </c>
      <c r="AE2291" s="314">
        <f t="shared" si="4580"/>
        <v>-1.7001271790736138E-2</v>
      </c>
      <c r="AF2291" s="315">
        <f t="shared" si="4581"/>
        <v>-2.1245803635200556E-2</v>
      </c>
      <c r="AG2291" s="315">
        <f t="shared" si="4602"/>
        <v>-0.60267218924664112</v>
      </c>
      <c r="AH2291" s="316">
        <f t="shared" si="4582"/>
        <v>1.1131684691756758E-3</v>
      </c>
      <c r="AI2291" s="317">
        <f t="shared" si="4583"/>
        <v>2284.6012186272528</v>
      </c>
      <c r="AJ2291" s="318">
        <f t="shared" si="4603"/>
        <v>-5.0000000000000044E-3</v>
      </c>
      <c r="AK2291" s="318">
        <f t="shared" si="4566"/>
        <v>0</v>
      </c>
      <c r="AL2291" s="318">
        <f t="shared" si="4584"/>
        <v>-5.0000000000000044E-3</v>
      </c>
      <c r="AM2291" s="319">
        <f t="shared" si="4604"/>
        <v>1.2500000000000002E-2</v>
      </c>
      <c r="AN2291" s="319">
        <f t="shared" si="4585"/>
        <v>-7.5000000000000067E-3</v>
      </c>
      <c r="AO2291" s="311">
        <f t="shared" si="4586"/>
        <v>1.6666666666666654</v>
      </c>
      <c r="AP2291" s="285">
        <f t="shared" si="4587"/>
        <v>62.499999999999979</v>
      </c>
      <c r="AQ2291" s="285"/>
      <c r="AR2291" s="285">
        <f t="shared" si="4588"/>
        <v>0.5</v>
      </c>
      <c r="AS2291" s="286">
        <f t="shared" si="4589"/>
        <v>28666.5</v>
      </c>
      <c r="AT2291" s="103">
        <f t="shared" si="4590"/>
        <v>-0.14088807758297256</v>
      </c>
      <c r="AU2291" s="318">
        <f t="shared" si="4591"/>
        <v>0.745</v>
      </c>
      <c r="AV2291" s="315">
        <f t="shared" si="4592"/>
        <v>0.67661061738848893</v>
      </c>
      <c r="AW2291" s="320">
        <f t="shared" si="4593"/>
        <v>2.7397260273972629E-2</v>
      </c>
      <c r="AX2291" s="321">
        <f t="shared" si="4605"/>
        <v>-9.5759070902198679E-3</v>
      </c>
      <c r="AY2291" s="315">
        <f t="shared" si="4594"/>
        <v>-0.33291944529419992</v>
      </c>
      <c r="AZ2291" s="255"/>
      <c r="BA2291" s="255"/>
      <c r="BB2291" s="255"/>
      <c r="BC2291" s="255"/>
      <c r="BD2291" s="255"/>
      <c r="BE2291" s="255"/>
      <c r="BF2291" s="255"/>
      <c r="BG2291" s="255"/>
      <c r="BH2291" s="255"/>
      <c r="BI2291" s="255"/>
      <c r="BJ2291" s="255"/>
      <c r="BK2291" s="255"/>
      <c r="BL2291" s="255"/>
      <c r="BM2291" s="255"/>
      <c r="BN2291" s="255"/>
      <c r="BO2291" s="255"/>
      <c r="BP2291" s="255"/>
      <c r="BQ2291" s="255"/>
      <c r="BR2291" s="255"/>
      <c r="BS2291" s="255"/>
      <c r="BT2291" s="255"/>
      <c r="BU2291" s="255"/>
      <c r="BV2291" s="255"/>
      <c r="BW2291" s="255"/>
      <c r="BX2291" s="255"/>
      <c r="BY2291" s="255"/>
      <c r="BZ2291" s="255"/>
      <c r="CA2291" s="255"/>
      <c r="CB2291" s="255"/>
      <c r="CC2291" s="255"/>
      <c r="CD2291" s="255"/>
      <c r="CE2291" s="255"/>
      <c r="CF2291" s="255"/>
      <c r="CG2291" s="255"/>
      <c r="CH2291" s="255"/>
      <c r="CI2291" s="255"/>
      <c r="CJ2291" s="255"/>
      <c r="CK2291" s="255"/>
      <c r="CL2291" s="255"/>
      <c r="CM2291" s="255"/>
      <c r="CN2291" s="255"/>
      <c r="CO2291" s="255"/>
      <c r="CP2291" s="255"/>
      <c r="CQ2291" s="255"/>
      <c r="CR2291" s="255"/>
      <c r="CS2291" s="255"/>
      <c r="CT2291" s="255"/>
      <c r="CU2291" s="255"/>
      <c r="CV2291" s="255"/>
      <c r="CW2291" s="255"/>
      <c r="CX2291" s="255"/>
      <c r="CY2291" s="255"/>
      <c r="CZ2291" s="255"/>
      <c r="DA2291" s="255"/>
      <c r="DB2291" s="255"/>
      <c r="DC2291" s="255"/>
      <c r="DD2291" s="255"/>
      <c r="DE2291" s="255"/>
      <c r="DF2291" s="255"/>
      <c r="DG2291" s="255"/>
      <c r="DH2291" s="255"/>
      <c r="DI2291" s="255"/>
      <c r="DJ2291" s="255"/>
      <c r="DK2291" s="255"/>
      <c r="DL2291" s="255"/>
      <c r="DM2291" s="255"/>
      <c r="DN2291" s="255"/>
      <c r="DO2291" s="255"/>
      <c r="DP2291" s="255"/>
      <c r="DQ2291" s="255"/>
      <c r="DR2291" s="255"/>
      <c r="DS2291" s="255"/>
      <c r="DT2291" s="255"/>
      <c r="DU2291" s="255"/>
      <c r="DV2291" s="255"/>
      <c r="DW2291" s="255"/>
      <c r="DX2291" s="255"/>
      <c r="DY2291" s="255"/>
      <c r="DZ2291" s="255"/>
      <c r="EA2291" s="255"/>
      <c r="EB2291" s="255"/>
      <c r="EC2291" s="255"/>
      <c r="ED2291" s="255"/>
      <c r="EE2291" s="255"/>
      <c r="EF2291" s="255"/>
      <c r="EG2291" s="255"/>
      <c r="EH2291" s="255"/>
      <c r="EI2291" s="255"/>
      <c r="EJ2291" s="255"/>
      <c r="EK2291" s="255"/>
      <c r="EL2291" s="255"/>
      <c r="EM2291" s="255"/>
      <c r="EN2291" s="255"/>
      <c r="EO2291" s="255"/>
      <c r="EP2291" s="255"/>
      <c r="EQ2291" s="255"/>
      <c r="ER2291" s="255"/>
      <c r="ES2291" s="255"/>
      <c r="ET2291" s="255"/>
      <c r="EU2291" s="255"/>
      <c r="EV2291" s="255"/>
      <c r="EW2291" s="255"/>
      <c r="EX2291" s="255"/>
      <c r="EY2291" s="255"/>
      <c r="EZ2291" s="255"/>
      <c r="FA2291" s="255"/>
      <c r="FB2291" s="255"/>
      <c r="FC2291" s="255"/>
      <c r="FD2291" s="255"/>
      <c r="FE2291" s="255"/>
      <c r="FF2291" s="255"/>
      <c r="FG2291" s="255"/>
      <c r="FH2291" s="255"/>
      <c r="FI2291" s="255"/>
      <c r="FJ2291" s="255"/>
      <c r="FK2291" s="255"/>
      <c r="FL2291" s="255"/>
      <c r="FM2291" s="255"/>
      <c r="FN2291" s="255"/>
      <c r="FO2291" s="255"/>
      <c r="FP2291" s="255"/>
      <c r="FQ2291" s="255"/>
      <c r="FR2291" s="255"/>
      <c r="FS2291" s="255"/>
      <c r="FT2291" s="255"/>
      <c r="FU2291" s="255"/>
      <c r="FV2291" s="255"/>
      <c r="FW2291" s="255"/>
      <c r="FX2291" s="255"/>
      <c r="FY2291" s="255"/>
      <c r="FZ2291" s="255"/>
      <c r="GA2291" s="255"/>
      <c r="GB2291" s="255"/>
      <c r="GC2291" s="255"/>
      <c r="GD2291" s="255"/>
      <c r="GE2291" s="255"/>
      <c r="GF2291" s="255"/>
      <c r="GG2291" s="255"/>
      <c r="GH2291" s="255"/>
      <c r="GI2291" s="255"/>
      <c r="GJ2291" s="255"/>
      <c r="GK2291" s="255"/>
      <c r="GL2291" s="255"/>
      <c r="GM2291" s="255"/>
      <c r="GN2291" s="255"/>
      <c r="GO2291" s="255"/>
      <c r="GP2291" s="255"/>
      <c r="GQ2291" s="255"/>
      <c r="GR2291" s="255"/>
      <c r="GS2291" s="255"/>
      <c r="GT2291" s="255"/>
      <c r="GU2291" s="255"/>
      <c r="GV2291" s="255"/>
      <c r="GW2291" s="255"/>
      <c r="GX2291" s="255"/>
      <c r="GY2291" s="255"/>
      <c r="GZ2291" s="255"/>
      <c r="HA2291" s="255"/>
      <c r="HB2291" s="255"/>
      <c r="HC2291" s="255"/>
      <c r="HD2291" s="255"/>
      <c r="HE2291" s="255"/>
      <c r="HF2291" s="255"/>
      <c r="HG2291" s="255"/>
      <c r="HH2291" s="255"/>
      <c r="HI2291" s="255"/>
      <c r="HJ2291" s="255"/>
      <c r="HK2291" s="255"/>
      <c r="HL2291" s="255"/>
      <c r="HM2291" s="255"/>
      <c r="HN2291" s="255"/>
      <c r="HO2291" s="255"/>
      <c r="HP2291" s="255"/>
      <c r="HQ2291" s="255"/>
      <c r="HR2291" s="255"/>
      <c r="HS2291" s="255"/>
      <c r="HT2291" s="255"/>
      <c r="HU2291" s="255"/>
      <c r="HV2291" s="255"/>
      <c r="HW2291" s="255"/>
      <c r="HX2291" s="255"/>
      <c r="HY2291" s="255"/>
      <c r="HZ2291" s="255"/>
      <c r="IA2291" s="255"/>
      <c r="IB2291" s="255"/>
      <c r="IC2291" s="255"/>
      <c r="ID2291" s="255"/>
      <c r="IE2291" s="255"/>
      <c r="IF2291" s="255"/>
      <c r="IG2291" s="255"/>
      <c r="IH2291" s="255"/>
      <c r="II2291" s="255"/>
      <c r="IJ2291" s="255"/>
      <c r="IK2291" s="255"/>
      <c r="IL2291" s="255"/>
      <c r="IM2291" s="255"/>
      <c r="IN2291" s="255"/>
      <c r="IO2291" s="255"/>
      <c r="IP2291" s="255"/>
      <c r="IQ2291" s="255"/>
      <c r="IR2291" s="255"/>
      <c r="IS2291" s="255"/>
      <c r="IT2291" s="255"/>
      <c r="IU2291" s="255"/>
      <c r="IV2291" s="255"/>
    </row>
    <row r="2292" spans="1:256">
      <c r="A2292" s="16">
        <v>41684.472222222219</v>
      </c>
      <c r="B2292" s="300">
        <v>6</v>
      </c>
      <c r="C2292" s="5">
        <v>0.73</v>
      </c>
      <c r="D2292" s="5">
        <v>0.745</v>
      </c>
      <c r="E2292" s="5">
        <v>0.73</v>
      </c>
      <c r="F2292" s="5">
        <v>0.74</v>
      </c>
      <c r="G2292" s="6">
        <v>51534</v>
      </c>
      <c r="H2292" s="113">
        <f t="shared" si="4598"/>
        <v>0.74</v>
      </c>
      <c r="I2292" s="19">
        <f t="shared" si="4599"/>
        <v>-6.7114093959731603E-3</v>
      </c>
      <c r="J2292" s="8">
        <f t="shared" si="4570"/>
        <v>0.82599045732013165</v>
      </c>
      <c r="K2292" s="8">
        <f t="shared" si="4571"/>
        <v>0.69500954267986803</v>
      </c>
      <c r="L2292" s="8">
        <f t="shared" si="4572"/>
        <v>0.76049999999999984</v>
      </c>
      <c r="M2292" s="19">
        <f t="shared" si="4573"/>
        <v>0.18845916005011665</v>
      </c>
      <c r="N2292" s="19">
        <f t="shared" si="4595"/>
        <v>-0.10979752087803381</v>
      </c>
      <c r="O2292" s="19">
        <f t="shared" si="4596"/>
        <v>-1.5240113916523511E-2</v>
      </c>
      <c r="P2292" s="19">
        <f t="shared" si="4600"/>
        <v>4.0203646170420618E-3</v>
      </c>
      <c r="Q2292" s="303">
        <v>80</v>
      </c>
      <c r="R2292" s="306">
        <v>37925.535000000003</v>
      </c>
      <c r="S2292" s="66">
        <f t="shared" si="4574"/>
        <v>474.06918750000006</v>
      </c>
      <c r="T2292" t="str">
        <f t="shared" si="4606"/>
        <v/>
      </c>
      <c r="U2292" t="str">
        <f t="shared" si="4606"/>
        <v/>
      </c>
      <c r="V2292" t="str">
        <f t="shared" si="4606"/>
        <v/>
      </c>
      <c r="W2292" t="str">
        <f t="shared" si="4606"/>
        <v/>
      </c>
      <c r="X2292" s="63"/>
      <c r="Y2292" s="219">
        <f t="shared" si="4576"/>
        <v>-2.9450549450549478E-3</v>
      </c>
      <c r="Z2292" s="78">
        <f t="shared" si="4577"/>
        <v>0.7597315005125882</v>
      </c>
      <c r="AA2292" s="78">
        <f t="shared" si="4578"/>
        <v>0.77694067219583041</v>
      </c>
      <c r="AB2292" s="74">
        <f t="shared" si="4563"/>
        <v>2291</v>
      </c>
      <c r="AC2292" s="80">
        <f t="shared" si="4579"/>
        <v>-1.6631991400485602E-4</v>
      </c>
      <c r="AD2292" s="79">
        <f t="shared" si="4601"/>
        <v>-1.7209171683242208E-2</v>
      </c>
      <c r="AE2292" s="81">
        <f t="shared" si="4580"/>
        <v>-1.7042851769237352E-2</v>
      </c>
      <c r="AF2292" s="19">
        <f t="shared" si="4581"/>
        <v>-2.2149917360620015E-2</v>
      </c>
      <c r="AG2292" s="93">
        <f t="shared" si="4602"/>
        <v>-1.3851568094782618</v>
      </c>
      <c r="AH2292" s="91">
        <f t="shared" si="4582"/>
        <v>6.7858092511580452E-4</v>
      </c>
      <c r="AI2292" s="96">
        <f t="shared" si="4583"/>
        <v>2285.0604774389508</v>
      </c>
      <c r="AJ2292" s="5">
        <f t="shared" si="4603"/>
        <v>-5.0000000000000044E-3</v>
      </c>
      <c r="AK2292" s="5">
        <f t="shared" ref="AK2292:AK2298" si="4607">IF(AJ2292&gt;0,AJ2292,0)</f>
        <v>0</v>
      </c>
      <c r="AL2292" s="5">
        <f t="shared" si="4584"/>
        <v>-5.0000000000000044E-3</v>
      </c>
      <c r="AM2292" s="95">
        <f t="shared" si="4604"/>
        <v>1.0357142857142867E-2</v>
      </c>
      <c r="AN2292" s="95">
        <f t="shared" si="4585"/>
        <v>-7.8571428571428646E-3</v>
      </c>
      <c r="AO2292" s="78">
        <f t="shared" si="4586"/>
        <v>1.3181818181818181</v>
      </c>
      <c r="AP2292" s="296">
        <f t="shared" si="4587"/>
        <v>56.86274509803922</v>
      </c>
      <c r="AQ2292" s="8"/>
      <c r="AR2292" s="8">
        <f t="shared" si="4588"/>
        <v>0.33333333333333331</v>
      </c>
      <c r="AS2292" s="114">
        <f t="shared" si="4589"/>
        <v>17178</v>
      </c>
      <c r="AT2292" s="103">
        <f t="shared" si="4590"/>
        <v>-7.7921099634317967E-2</v>
      </c>
      <c r="AU2292" s="5">
        <f t="shared" si="4591"/>
        <v>0.74</v>
      </c>
      <c r="AV2292" s="93">
        <f t="shared" si="4592"/>
        <v>0.45294021560935127</v>
      </c>
      <c r="AW2292" s="210">
        <f t="shared" si="4593"/>
        <v>2.0547945205479472E-2</v>
      </c>
      <c r="AX2292" s="276">
        <f t="shared" si="4605"/>
        <v>-1.0807554331775302E-2</v>
      </c>
      <c r="AY2292" s="19">
        <f t="shared" si="4594"/>
        <v>-0.12861938090578895</v>
      </c>
      <c r="AZ2292" s="255"/>
      <c r="BA2292" s="255"/>
      <c r="BB2292" s="255"/>
      <c r="BC2292" s="255"/>
      <c r="BD2292" s="255"/>
      <c r="BE2292" s="255"/>
      <c r="BF2292" s="255"/>
      <c r="BG2292" s="255"/>
      <c r="BH2292" s="255"/>
      <c r="BI2292" s="255"/>
      <c r="BJ2292" s="255"/>
      <c r="BK2292" s="255"/>
      <c r="BL2292" s="255"/>
      <c r="BM2292" s="255"/>
      <c r="BN2292" s="255"/>
      <c r="BO2292" s="255"/>
      <c r="BP2292" s="255"/>
      <c r="BQ2292" s="255"/>
      <c r="BR2292" s="255"/>
      <c r="BS2292" s="255"/>
      <c r="BT2292" s="255"/>
      <c r="BU2292" s="255"/>
      <c r="BV2292" s="255"/>
      <c r="BW2292" s="255"/>
      <c r="BX2292" s="255"/>
      <c r="BY2292" s="255"/>
      <c r="BZ2292" s="255"/>
      <c r="CA2292" s="255"/>
      <c r="CB2292" s="255"/>
      <c r="CC2292" s="255"/>
      <c r="CD2292" s="255"/>
      <c r="CE2292" s="255"/>
      <c r="CF2292" s="255"/>
      <c r="CG2292" s="255"/>
      <c r="CH2292" s="255"/>
      <c r="CI2292" s="255"/>
      <c r="CJ2292" s="255"/>
      <c r="CK2292" s="255"/>
      <c r="CL2292" s="255"/>
      <c r="CM2292" s="255"/>
      <c r="CN2292" s="255"/>
      <c r="CO2292" s="255"/>
      <c r="CP2292" s="255"/>
      <c r="CQ2292" s="255"/>
      <c r="CR2292" s="255"/>
      <c r="CS2292" s="255"/>
      <c r="CT2292" s="255"/>
      <c r="CU2292" s="255"/>
      <c r="CV2292" s="255"/>
      <c r="CW2292" s="255"/>
      <c r="CX2292" s="255"/>
      <c r="CY2292" s="255"/>
      <c r="CZ2292" s="255"/>
      <c r="DA2292" s="255"/>
      <c r="DB2292" s="255"/>
      <c r="DC2292" s="255"/>
      <c r="DD2292" s="255"/>
      <c r="DE2292" s="255"/>
      <c r="DF2292" s="255"/>
      <c r="DG2292" s="255"/>
      <c r="DH2292" s="255"/>
      <c r="DI2292" s="255"/>
      <c r="DJ2292" s="255"/>
      <c r="DK2292" s="255"/>
      <c r="DL2292" s="255"/>
      <c r="DM2292" s="255"/>
      <c r="DN2292" s="255"/>
      <c r="DO2292" s="255"/>
      <c r="DP2292" s="255"/>
      <c r="DQ2292" s="255"/>
      <c r="DR2292" s="255"/>
      <c r="DS2292" s="255"/>
      <c r="DT2292" s="255"/>
      <c r="DU2292" s="255"/>
      <c r="DV2292" s="255"/>
      <c r="DW2292" s="255"/>
      <c r="DX2292" s="255"/>
      <c r="DY2292" s="255"/>
      <c r="DZ2292" s="255"/>
      <c r="EA2292" s="255"/>
      <c r="EB2292" s="255"/>
      <c r="EC2292" s="255"/>
      <c r="ED2292" s="255"/>
      <c r="EE2292" s="255"/>
      <c r="EF2292" s="255"/>
      <c r="EG2292" s="255"/>
      <c r="EH2292" s="255"/>
      <c r="EI2292" s="255"/>
      <c r="EJ2292" s="255"/>
      <c r="EK2292" s="255"/>
      <c r="EL2292" s="255"/>
      <c r="EM2292" s="255"/>
      <c r="EN2292" s="255"/>
      <c r="EO2292" s="255"/>
      <c r="EP2292" s="255"/>
      <c r="EQ2292" s="255"/>
      <c r="ER2292" s="255"/>
      <c r="ES2292" s="255"/>
      <c r="ET2292" s="255"/>
      <c r="EU2292" s="255"/>
      <c r="EV2292" s="255"/>
      <c r="EW2292" s="255"/>
      <c r="EX2292" s="255"/>
      <c r="EY2292" s="255"/>
      <c r="EZ2292" s="255"/>
      <c r="FA2292" s="255"/>
      <c r="FB2292" s="255"/>
      <c r="FC2292" s="255"/>
      <c r="FD2292" s="255"/>
      <c r="FE2292" s="255"/>
      <c r="FF2292" s="255"/>
      <c r="FG2292" s="255"/>
      <c r="FH2292" s="255"/>
      <c r="FI2292" s="255"/>
      <c r="FJ2292" s="255"/>
      <c r="FK2292" s="255"/>
      <c r="FL2292" s="255"/>
      <c r="FM2292" s="255"/>
      <c r="FN2292" s="255"/>
      <c r="FO2292" s="255"/>
      <c r="FP2292" s="255"/>
      <c r="FQ2292" s="255"/>
      <c r="FR2292" s="255"/>
      <c r="FS2292" s="255"/>
      <c r="FT2292" s="255"/>
      <c r="FU2292" s="255"/>
      <c r="FV2292" s="255"/>
      <c r="FW2292" s="255"/>
      <c r="FX2292" s="255"/>
      <c r="FY2292" s="255"/>
      <c r="FZ2292" s="255"/>
      <c r="GA2292" s="255"/>
      <c r="GB2292" s="255"/>
      <c r="GC2292" s="255"/>
      <c r="GD2292" s="255"/>
      <c r="GE2292" s="255"/>
      <c r="GF2292" s="255"/>
      <c r="GG2292" s="255"/>
      <c r="GH2292" s="255"/>
      <c r="GI2292" s="255"/>
      <c r="GJ2292" s="255"/>
      <c r="GK2292" s="255"/>
      <c r="GL2292" s="255"/>
      <c r="GM2292" s="255"/>
      <c r="GN2292" s="255"/>
      <c r="GO2292" s="255"/>
      <c r="GP2292" s="255"/>
      <c r="GQ2292" s="255"/>
      <c r="GR2292" s="255"/>
      <c r="GS2292" s="255"/>
      <c r="GT2292" s="255"/>
      <c r="GU2292" s="255"/>
      <c r="GV2292" s="255"/>
      <c r="GW2292" s="255"/>
      <c r="GX2292" s="255"/>
      <c r="GY2292" s="255"/>
      <c r="GZ2292" s="255"/>
      <c r="HA2292" s="255"/>
      <c r="HB2292" s="255"/>
      <c r="HC2292" s="255"/>
      <c r="HD2292" s="255"/>
      <c r="HE2292" s="255"/>
      <c r="HF2292" s="255"/>
      <c r="HG2292" s="255"/>
      <c r="HH2292" s="255"/>
      <c r="HI2292" s="255"/>
      <c r="HJ2292" s="255"/>
      <c r="HK2292" s="255"/>
      <c r="HL2292" s="255"/>
      <c r="HM2292" s="255"/>
      <c r="HN2292" s="255"/>
      <c r="HO2292" s="255"/>
      <c r="HP2292" s="255"/>
      <c r="HQ2292" s="255"/>
      <c r="HR2292" s="255"/>
      <c r="HS2292" s="255"/>
      <c r="HT2292" s="255"/>
      <c r="HU2292" s="255"/>
      <c r="HV2292" s="255"/>
      <c r="HW2292" s="255"/>
      <c r="HX2292" s="255"/>
      <c r="HY2292" s="255"/>
      <c r="HZ2292" s="255"/>
      <c r="IA2292" s="255"/>
      <c r="IB2292" s="255"/>
      <c r="IC2292" s="255"/>
      <c r="ID2292" s="255"/>
      <c r="IE2292" s="255"/>
      <c r="IF2292" s="255"/>
      <c r="IG2292" s="255"/>
      <c r="IH2292" s="255"/>
      <c r="II2292" s="255"/>
      <c r="IJ2292" s="255"/>
      <c r="IK2292" s="255"/>
      <c r="IL2292" s="255"/>
      <c r="IM2292" s="255"/>
      <c r="IN2292" s="255"/>
      <c r="IO2292" s="255"/>
      <c r="IP2292" s="255"/>
      <c r="IQ2292" s="255"/>
      <c r="IR2292" s="255"/>
      <c r="IS2292" s="255"/>
      <c r="IT2292" s="255"/>
      <c r="IU2292" s="255"/>
      <c r="IV2292" s="255"/>
    </row>
    <row r="2293" spans="1:256" ht="13">
      <c r="A2293" s="16">
        <v>41687.393217592595</v>
      </c>
      <c r="B2293" s="300">
        <v>2</v>
      </c>
      <c r="C2293" s="5">
        <v>0.745</v>
      </c>
      <c r="D2293" s="5">
        <v>0.745</v>
      </c>
      <c r="E2293" s="5">
        <v>0.73</v>
      </c>
      <c r="F2293" s="5">
        <v>0.74</v>
      </c>
      <c r="G2293" s="6">
        <v>50856</v>
      </c>
      <c r="H2293" s="113">
        <f t="shared" si="4598"/>
        <v>0.74</v>
      </c>
      <c r="I2293" s="19">
        <f t="shared" si="4599"/>
        <v>0</v>
      </c>
      <c r="J2293" s="8">
        <f t="shared" ref="J2293:J2298" si="4608">(L2293)+2*STDEVPA(H2274:H2293)</f>
        <v>0.8165083327547098</v>
      </c>
      <c r="K2293" s="8">
        <f t="shared" ref="K2293:K2298" si="4609">(L2293)-(2*STDEVPA(H2274:H2293))</f>
        <v>0.69649166724528988</v>
      </c>
      <c r="L2293" s="8">
        <f t="shared" ref="L2293:L2298" si="4610">AVERAGE(H2274:H2293)</f>
        <v>0.75649999999999984</v>
      </c>
      <c r="M2293" s="19">
        <f t="shared" ref="M2293:M2298" si="4611">(J2293-K2293)/K2293</f>
        <v>0.1723160105907664</v>
      </c>
      <c r="N2293" s="19">
        <f t="shared" si="4595"/>
        <v>-8.5658608767317679E-2</v>
      </c>
      <c r="O2293" s="19">
        <f t="shared" si="4596"/>
        <v>-1.1479702315431037E-2</v>
      </c>
      <c r="P2293" s="19">
        <f t="shared" si="4600"/>
        <v>2.1325240509748491E-3</v>
      </c>
      <c r="Q2293" s="303">
        <v>135</v>
      </c>
      <c r="R2293" s="306">
        <v>37490.593999999997</v>
      </c>
      <c r="S2293" s="66">
        <f t="shared" ref="S2293:S2298" si="4612">R2293/Q2293</f>
        <v>277.70810370370367</v>
      </c>
      <c r="T2293" t="str">
        <f t="shared" ref="T2293:W2294" si="4613">IF(C2293&gt;$J2293,"BrokeBandUpper", IF(C2293&lt;$K2293,"BrokeBandLower", ""))</f>
        <v/>
      </c>
      <c r="U2293" t="str">
        <f t="shared" si="4613"/>
        <v/>
      </c>
      <c r="V2293" t="str">
        <f t="shared" si="4613"/>
        <v/>
      </c>
      <c r="W2293" t="str">
        <f t="shared" si="4613"/>
        <v/>
      </c>
      <c r="X2293" s="63"/>
      <c r="Y2293" s="310">
        <f t="shared" ref="Y2293:Y2298" si="4614">SLOPE(H2280:H2293,AB2280:AB2293)</f>
        <v>-4.0769230769230804E-3</v>
      </c>
      <c r="Z2293" s="311">
        <f t="shared" ref="Z2293:Z2298" si="4615">Z2292+(0.154*(F2293-Z2292))</f>
        <v>0.75669284943364956</v>
      </c>
      <c r="AA2293" s="311">
        <f t="shared" ref="AA2293:AA2298" si="4616">AA2292+(0.074*(F2293-AA2292))</f>
        <v>0.77420706245333892</v>
      </c>
      <c r="AB2293" s="312">
        <f t="shared" si="4563"/>
        <v>2292</v>
      </c>
      <c r="AC2293" s="313">
        <f t="shared" ref="AC2293:AC2298" si="4617">AD2293-AE2293</f>
        <v>-3.7708900036160717E-4</v>
      </c>
      <c r="AD2293" s="284">
        <f t="shared" si="4601"/>
        <v>-1.7514213019689362E-2</v>
      </c>
      <c r="AE2293" s="314">
        <f t="shared" ref="AE2293:AE2298" si="4618">AE2292+(0.2*(AD2293-AE2292))</f>
        <v>-1.7137124019327755E-2</v>
      </c>
      <c r="AF2293" s="315">
        <f t="shared" ref="AF2293:AF2298" si="4619">AD2293/AA2293</f>
        <v>-2.2622130266016446E-2</v>
      </c>
      <c r="AG2293" s="315">
        <f t="shared" si="4602"/>
        <v>1.2672510541978597</v>
      </c>
      <c r="AH2293" s="316">
        <f t="shared" ref="AH2293:AH2298" si="4620">SLOPE(AC2280:AC2293,AB2280:AB2293)</f>
        <v>2.9657239448236988E-4</v>
      </c>
      <c r="AI2293" s="317">
        <f t="shared" ref="AI2293:AI2298" si="4621">INTERCEPT(AB2280:AB2293,AC2280:AC2293)</f>
        <v>2285.4601990733158</v>
      </c>
      <c r="AJ2293" s="318">
        <f t="shared" si="4603"/>
        <v>0</v>
      </c>
      <c r="AK2293" s="318">
        <f t="shared" si="4607"/>
        <v>0</v>
      </c>
      <c r="AL2293" s="318">
        <f t="shared" ref="AL2293:AL2298" si="4622">IF(AJ2293&lt;0,AJ2293,0)</f>
        <v>0</v>
      </c>
      <c r="AM2293" s="319">
        <f t="shared" si="4604"/>
        <v>6.7857142857142916E-3</v>
      </c>
      <c r="AN2293" s="319">
        <f t="shared" ref="AN2293:AN2298" si="4623">(AVERAGE(AL2280:AL2293))</f>
        <v>-7.8571428571428646E-3</v>
      </c>
      <c r="AO2293" s="311">
        <f t="shared" ref="AO2293:AO2298" si="4624">ABS(AM2293/AN2293)</f>
        <v>0.86363636363636354</v>
      </c>
      <c r="AP2293" s="285">
        <f t="shared" ref="AP2293:AP2298" si="4625">IF(AN2293=0,100,100-(100/(1+AO2293)))</f>
        <v>46.341463414634141</v>
      </c>
      <c r="AQ2293" s="285"/>
      <c r="AR2293" s="285">
        <f t="shared" ref="AR2293:AR2298" si="4626">IF(ISERROR(((F2293-E2293)-(D2293-F2293))/(D2293-E2293)),0,((F2293-E2293)-(D2293-F2293))/(D2293-E2293))</f>
        <v>0.33333333333333331</v>
      </c>
      <c r="AS2293" s="286">
        <f t="shared" ref="AS2293:AS2298" si="4627">IF(ISERROR(AR2293*G2293),0,AR2293*G2293)</f>
        <v>16952</v>
      </c>
      <c r="AT2293" s="103">
        <f t="shared" ref="AT2293:AT2298" si="4628">SUM(AS2274:AS2293)/SUM(G2274:G2293)</f>
        <v>-3.687448892290611E-2</v>
      </c>
      <c r="AU2293" s="318">
        <f t="shared" ref="AU2293:AU2298" si="4629">F2293</f>
        <v>0.74</v>
      </c>
      <c r="AV2293" s="315">
        <f t="shared" ref="AV2293:AV2298" si="4630">AS2293/R2293</f>
        <v>0.45216674881171531</v>
      </c>
      <c r="AW2293" s="320">
        <f t="shared" ref="AW2293:AW2298" si="4631">(D2293-E2293)/E2293</f>
        <v>2.0547945205479472E-2</v>
      </c>
      <c r="AX2293" s="321">
        <f t="shared" si="4605"/>
        <v>-1.182071708484477E-2</v>
      </c>
      <c r="AY2293" s="315">
        <f t="shared" si="4594"/>
        <v>-9.3745793170862596E-2</v>
      </c>
      <c r="AZ2293" s="255"/>
      <c r="BA2293" s="255"/>
      <c r="BB2293" s="255"/>
      <c r="BC2293" s="255"/>
      <c r="BD2293" s="255"/>
      <c r="BE2293" s="255"/>
      <c r="BF2293" s="255"/>
      <c r="BG2293" s="255"/>
      <c r="BH2293" s="255"/>
      <c r="BI2293" s="255"/>
      <c r="BJ2293" s="255"/>
      <c r="BK2293" s="255"/>
      <c r="BL2293" s="255"/>
      <c r="BM2293" s="255"/>
      <c r="BN2293" s="255"/>
      <c r="BO2293" s="255"/>
      <c r="BP2293" s="255"/>
      <c r="BQ2293" s="255"/>
      <c r="BR2293" s="255"/>
      <c r="BS2293" s="255"/>
      <c r="BT2293" s="255"/>
      <c r="BU2293" s="255"/>
      <c r="BV2293" s="255"/>
      <c r="BW2293" s="255"/>
      <c r="BX2293" s="255"/>
      <c r="BY2293" s="255"/>
      <c r="BZ2293" s="255"/>
      <c r="CA2293" s="255"/>
      <c r="CB2293" s="255"/>
      <c r="CC2293" s="255"/>
      <c r="CD2293" s="255"/>
      <c r="CE2293" s="255"/>
      <c r="CF2293" s="255"/>
      <c r="CG2293" s="255"/>
      <c r="CH2293" s="255"/>
      <c r="CI2293" s="255"/>
      <c r="CJ2293" s="255"/>
      <c r="CK2293" s="255"/>
      <c r="CL2293" s="255"/>
      <c r="CM2293" s="255"/>
      <c r="CN2293" s="255"/>
      <c r="CO2293" s="255"/>
      <c r="CP2293" s="255"/>
      <c r="CQ2293" s="255"/>
      <c r="CR2293" s="255"/>
      <c r="CS2293" s="255"/>
      <c r="CT2293" s="255"/>
      <c r="CU2293" s="255"/>
      <c r="CV2293" s="255"/>
      <c r="CW2293" s="255"/>
      <c r="CX2293" s="255"/>
      <c r="CY2293" s="255"/>
      <c r="CZ2293" s="255"/>
      <c r="DA2293" s="255"/>
      <c r="DB2293" s="255"/>
      <c r="DC2293" s="255"/>
      <c r="DD2293" s="255"/>
      <c r="DE2293" s="255"/>
      <c r="DF2293" s="255"/>
      <c r="DG2293" s="255"/>
      <c r="DH2293" s="255"/>
      <c r="DI2293" s="255"/>
      <c r="DJ2293" s="255"/>
      <c r="DK2293" s="255"/>
      <c r="DL2293" s="255"/>
      <c r="DM2293" s="255"/>
      <c r="DN2293" s="255"/>
      <c r="DO2293" s="255"/>
      <c r="DP2293" s="255"/>
      <c r="DQ2293" s="255"/>
      <c r="DR2293" s="255"/>
      <c r="DS2293" s="255"/>
      <c r="DT2293" s="255"/>
      <c r="DU2293" s="255"/>
      <c r="DV2293" s="255"/>
      <c r="DW2293" s="255"/>
      <c r="DX2293" s="255"/>
      <c r="DY2293" s="255"/>
      <c r="DZ2293" s="255"/>
      <c r="EA2293" s="255"/>
      <c r="EB2293" s="255"/>
      <c r="EC2293" s="255"/>
      <c r="ED2293" s="255"/>
      <c r="EE2293" s="255"/>
      <c r="EF2293" s="255"/>
      <c r="EG2293" s="255"/>
      <c r="EH2293" s="255"/>
      <c r="EI2293" s="255"/>
      <c r="EJ2293" s="255"/>
      <c r="EK2293" s="255"/>
      <c r="EL2293" s="255"/>
      <c r="EM2293" s="255"/>
      <c r="EN2293" s="255"/>
      <c r="EO2293" s="255"/>
      <c r="EP2293" s="255"/>
      <c r="EQ2293" s="255"/>
      <c r="ER2293" s="255"/>
      <c r="ES2293" s="255"/>
      <c r="ET2293" s="255"/>
      <c r="EU2293" s="255"/>
      <c r="EV2293" s="255"/>
      <c r="EW2293" s="255"/>
      <c r="EX2293" s="255"/>
      <c r="EY2293" s="255"/>
      <c r="EZ2293" s="255"/>
      <c r="FA2293" s="255"/>
      <c r="FB2293" s="255"/>
      <c r="FC2293" s="255"/>
      <c r="FD2293" s="255"/>
      <c r="FE2293" s="255"/>
      <c r="FF2293" s="255"/>
      <c r="FG2293" s="255"/>
      <c r="FH2293" s="255"/>
      <c r="FI2293" s="255"/>
      <c r="FJ2293" s="255"/>
      <c r="FK2293" s="255"/>
      <c r="FL2293" s="255"/>
      <c r="FM2293" s="255"/>
      <c r="FN2293" s="255"/>
      <c r="FO2293" s="255"/>
      <c r="FP2293" s="255"/>
      <c r="FQ2293" s="255"/>
      <c r="FR2293" s="255"/>
      <c r="FS2293" s="255"/>
      <c r="FT2293" s="255"/>
      <c r="FU2293" s="255"/>
      <c r="FV2293" s="255"/>
      <c r="FW2293" s="255"/>
      <c r="FX2293" s="255"/>
      <c r="FY2293" s="255"/>
      <c r="FZ2293" s="255"/>
      <c r="GA2293" s="255"/>
      <c r="GB2293" s="255"/>
      <c r="GC2293" s="255"/>
      <c r="GD2293" s="255"/>
      <c r="GE2293" s="255"/>
      <c r="GF2293" s="255"/>
      <c r="GG2293" s="255"/>
      <c r="GH2293" s="255"/>
      <c r="GI2293" s="255"/>
      <c r="GJ2293" s="255"/>
      <c r="GK2293" s="255"/>
      <c r="GL2293" s="255"/>
      <c r="GM2293" s="255"/>
      <c r="GN2293" s="255"/>
      <c r="GO2293" s="255"/>
      <c r="GP2293" s="255"/>
      <c r="GQ2293" s="255"/>
      <c r="GR2293" s="255"/>
      <c r="GS2293" s="255"/>
      <c r="GT2293" s="255"/>
      <c r="GU2293" s="255"/>
      <c r="GV2293" s="255"/>
      <c r="GW2293" s="255"/>
      <c r="GX2293" s="255"/>
      <c r="GY2293" s="255"/>
      <c r="GZ2293" s="255"/>
      <c r="HA2293" s="255"/>
      <c r="HB2293" s="255"/>
      <c r="HC2293" s="255"/>
      <c r="HD2293" s="255"/>
      <c r="HE2293" s="255"/>
      <c r="HF2293" s="255"/>
      <c r="HG2293" s="255"/>
      <c r="HH2293" s="255"/>
      <c r="HI2293" s="255"/>
      <c r="HJ2293" s="255"/>
      <c r="HK2293" s="255"/>
      <c r="HL2293" s="255"/>
      <c r="HM2293" s="255"/>
      <c r="HN2293" s="255"/>
      <c r="HO2293" s="255"/>
      <c r="HP2293" s="255"/>
      <c r="HQ2293" s="255"/>
      <c r="HR2293" s="255"/>
      <c r="HS2293" s="255"/>
      <c r="HT2293" s="255"/>
      <c r="HU2293" s="255"/>
      <c r="HV2293" s="255"/>
      <c r="HW2293" s="255"/>
      <c r="HX2293" s="255"/>
      <c r="HY2293" s="255"/>
      <c r="HZ2293" s="255"/>
      <c r="IA2293" s="255"/>
      <c r="IB2293" s="255"/>
      <c r="IC2293" s="255"/>
      <c r="ID2293" s="255"/>
      <c r="IE2293" s="255"/>
      <c r="IF2293" s="255"/>
      <c r="IG2293" s="255"/>
      <c r="IH2293" s="255"/>
      <c r="II2293" s="255"/>
      <c r="IJ2293" s="255"/>
      <c r="IK2293" s="255"/>
      <c r="IL2293" s="255"/>
      <c r="IM2293" s="255"/>
      <c r="IN2293" s="255"/>
      <c r="IO2293" s="255"/>
      <c r="IP2293" s="255"/>
      <c r="IQ2293" s="255"/>
      <c r="IR2293" s="255"/>
      <c r="IS2293" s="255"/>
      <c r="IT2293" s="255"/>
      <c r="IU2293" s="255"/>
      <c r="IV2293" s="255"/>
    </row>
    <row r="2294" spans="1:256">
      <c r="A2294" s="16">
        <v>41688.407002314816</v>
      </c>
      <c r="B2294" s="300">
        <v>3</v>
      </c>
      <c r="C2294" s="5">
        <v>0.74</v>
      </c>
      <c r="D2294" s="5">
        <v>0.74</v>
      </c>
      <c r="E2294" s="5">
        <v>0.73499999999999999</v>
      </c>
      <c r="F2294" s="5">
        <v>0.74</v>
      </c>
      <c r="G2294" s="6">
        <v>22262</v>
      </c>
      <c r="H2294" s="113">
        <f t="shared" si="4598"/>
        <v>0.74</v>
      </c>
      <c r="I2294" s="19">
        <f t="shared" si="4599"/>
        <v>0</v>
      </c>
      <c r="J2294" s="8">
        <f t="shared" si="4608"/>
        <v>0.81042978130996113</v>
      </c>
      <c r="K2294" s="8">
        <f t="shared" si="4609"/>
        <v>0.69657021869003877</v>
      </c>
      <c r="L2294" s="8">
        <f t="shared" si="4610"/>
        <v>0.75349999999999995</v>
      </c>
      <c r="M2294" s="19">
        <f t="shared" si="4611"/>
        <v>0.16345740826250832</v>
      </c>
      <c r="N2294" s="19">
        <f t="shared" si="4595"/>
        <v>-5.1409049558931531E-2</v>
      </c>
      <c r="O2294" s="19">
        <f t="shared" si="4596"/>
        <v>-7.4445675578607342E-3</v>
      </c>
      <c r="P2294" s="19">
        <f t="shared" si="4600"/>
        <v>1.1278160018707368E-4</v>
      </c>
      <c r="Q2294" s="303">
        <v>50</v>
      </c>
      <c r="R2294" s="306">
        <v>16418.7</v>
      </c>
      <c r="S2294" s="66">
        <f t="shared" si="4612"/>
        <v>328.37400000000002</v>
      </c>
      <c r="T2294" t="str">
        <f t="shared" si="4613"/>
        <v/>
      </c>
      <c r="U2294" t="str">
        <f t="shared" si="4613"/>
        <v/>
      </c>
      <c r="V2294" t="str">
        <f t="shared" si="4613"/>
        <v/>
      </c>
      <c r="W2294" t="str">
        <f t="shared" si="4613"/>
        <v/>
      </c>
      <c r="X2294" s="63"/>
      <c r="Y2294" s="219">
        <f t="shared" si="4614"/>
        <v>-3.8241758241758274E-3</v>
      </c>
      <c r="Z2294" s="78">
        <f t="shared" si="4615"/>
        <v>0.75412215062086752</v>
      </c>
      <c r="AA2294" s="78">
        <f t="shared" si="4616"/>
        <v>0.77167573983179183</v>
      </c>
      <c r="AB2294" s="74">
        <f t="shared" si="4563"/>
        <v>2293</v>
      </c>
      <c r="AC2294" s="80">
        <f t="shared" si="4617"/>
        <v>-3.3317215327724817E-4</v>
      </c>
      <c r="AD2294" s="79">
        <f t="shared" si="4601"/>
        <v>-1.7553589210924314E-2</v>
      </c>
      <c r="AE2294" s="81">
        <f t="shared" si="4618"/>
        <v>-1.7220417057647066E-2</v>
      </c>
      <c r="AF2294" s="19">
        <f t="shared" si="4619"/>
        <v>-2.2747364346001869E-2</v>
      </c>
      <c r="AG2294" s="93">
        <f t="shared" si="4602"/>
        <v>-0.11646281658241214</v>
      </c>
      <c r="AH2294" s="91">
        <f t="shared" si="4620"/>
        <v>5.5487062230532284E-5</v>
      </c>
      <c r="AI2294" s="96">
        <f t="shared" si="4621"/>
        <v>2286.2490834551813</v>
      </c>
      <c r="AJ2294" s="5">
        <f t="shared" si="4603"/>
        <v>0</v>
      </c>
      <c r="AK2294" s="5">
        <f t="shared" si="4607"/>
        <v>0</v>
      </c>
      <c r="AL2294" s="5">
        <f t="shared" si="4622"/>
        <v>0</v>
      </c>
      <c r="AM2294" s="95">
        <f t="shared" si="4604"/>
        <v>3.9285714285714323E-3</v>
      </c>
      <c r="AN2294" s="95">
        <f t="shared" si="4623"/>
        <v>-7.8571428571428646E-3</v>
      </c>
      <c r="AO2294" s="78">
        <f t="shared" si="4624"/>
        <v>0.5</v>
      </c>
      <c r="AP2294" s="296">
        <f t="shared" si="4625"/>
        <v>33.333333333333329</v>
      </c>
      <c r="AQ2294" s="8"/>
      <c r="AR2294" s="8">
        <f t="shared" si="4626"/>
        <v>1</v>
      </c>
      <c r="AS2294" s="114">
        <f t="shared" si="4627"/>
        <v>22262</v>
      </c>
      <c r="AT2294" s="103">
        <f t="shared" si="4628"/>
        <v>6.2303332511632736E-3</v>
      </c>
      <c r="AU2294" s="5">
        <f t="shared" si="4629"/>
        <v>0.74</v>
      </c>
      <c r="AV2294" s="93">
        <f t="shared" si="4630"/>
        <v>1.3558929756923508</v>
      </c>
      <c r="AW2294" s="210">
        <f t="shared" si="4631"/>
        <v>6.80272108843538E-3</v>
      </c>
      <c r="AX2294" s="276">
        <f t="shared" si="4605"/>
        <v>-1.2677153211750739E-2</v>
      </c>
      <c r="AY2294" s="19">
        <f t="shared" si="4594"/>
        <v>-7.2452129660052295E-2</v>
      </c>
      <c r="AZ2294" s="255"/>
      <c r="BA2294" s="255"/>
      <c r="BB2294" s="255"/>
      <c r="BC2294" s="255"/>
      <c r="BD2294" s="255"/>
      <c r="BE2294" s="255"/>
      <c r="BF2294" s="255"/>
      <c r="BG2294" s="255"/>
      <c r="BH2294" s="255"/>
      <c r="BI2294" s="255"/>
      <c r="BJ2294" s="255"/>
      <c r="BK2294" s="255"/>
      <c r="BL2294" s="255"/>
      <c r="BM2294" s="255"/>
      <c r="BN2294" s="255"/>
      <c r="BO2294" s="255"/>
      <c r="BP2294" s="255"/>
      <c r="BQ2294" s="255"/>
      <c r="BR2294" s="255"/>
      <c r="BS2294" s="255"/>
      <c r="BT2294" s="255"/>
      <c r="BU2294" s="255"/>
      <c r="BV2294" s="255"/>
      <c r="BW2294" s="255"/>
      <c r="BX2294" s="255"/>
      <c r="BY2294" s="255"/>
      <c r="BZ2294" s="255"/>
      <c r="CA2294" s="255"/>
      <c r="CB2294" s="255"/>
      <c r="CC2294" s="255"/>
      <c r="CD2294" s="255"/>
      <c r="CE2294" s="255"/>
      <c r="CF2294" s="255"/>
      <c r="CG2294" s="255"/>
      <c r="CH2294" s="255"/>
      <c r="CI2294" s="255"/>
      <c r="CJ2294" s="255"/>
      <c r="CK2294" s="255"/>
      <c r="CL2294" s="255"/>
      <c r="CM2294" s="255"/>
      <c r="CN2294" s="255"/>
      <c r="CO2294" s="255"/>
      <c r="CP2294" s="255"/>
      <c r="CQ2294" s="255"/>
      <c r="CR2294" s="255"/>
      <c r="CS2294" s="255"/>
      <c r="CT2294" s="255"/>
      <c r="CU2294" s="255"/>
      <c r="CV2294" s="255"/>
      <c r="CW2294" s="255"/>
      <c r="CX2294" s="255"/>
      <c r="CY2294" s="255"/>
      <c r="CZ2294" s="255"/>
      <c r="DA2294" s="255"/>
      <c r="DB2294" s="255"/>
      <c r="DC2294" s="255"/>
      <c r="DD2294" s="255"/>
      <c r="DE2294" s="255"/>
      <c r="DF2294" s="255"/>
      <c r="DG2294" s="255"/>
      <c r="DH2294" s="255"/>
      <c r="DI2294" s="255"/>
      <c r="DJ2294" s="255"/>
      <c r="DK2294" s="255"/>
      <c r="DL2294" s="255"/>
      <c r="DM2294" s="255"/>
      <c r="DN2294" s="255"/>
      <c r="DO2294" s="255"/>
      <c r="DP2294" s="255"/>
      <c r="DQ2294" s="255"/>
      <c r="DR2294" s="255"/>
      <c r="DS2294" s="255"/>
      <c r="DT2294" s="255"/>
      <c r="DU2294" s="255"/>
      <c r="DV2294" s="255"/>
      <c r="DW2294" s="255"/>
      <c r="DX2294" s="255"/>
      <c r="DY2294" s="255"/>
      <c r="DZ2294" s="255"/>
      <c r="EA2294" s="255"/>
      <c r="EB2294" s="255"/>
      <c r="EC2294" s="255"/>
      <c r="ED2294" s="255"/>
      <c r="EE2294" s="255"/>
      <c r="EF2294" s="255"/>
      <c r="EG2294" s="255"/>
      <c r="EH2294" s="255"/>
      <c r="EI2294" s="255"/>
      <c r="EJ2294" s="255"/>
      <c r="EK2294" s="255"/>
      <c r="EL2294" s="255"/>
      <c r="EM2294" s="255"/>
      <c r="EN2294" s="255"/>
      <c r="EO2294" s="255"/>
      <c r="EP2294" s="255"/>
      <c r="EQ2294" s="255"/>
      <c r="ER2294" s="255"/>
      <c r="ES2294" s="255"/>
      <c r="ET2294" s="255"/>
      <c r="EU2294" s="255"/>
      <c r="EV2294" s="255"/>
      <c r="EW2294" s="255"/>
      <c r="EX2294" s="255"/>
      <c r="EY2294" s="255"/>
      <c r="EZ2294" s="255"/>
      <c r="FA2294" s="255"/>
      <c r="FB2294" s="255"/>
      <c r="FC2294" s="255"/>
      <c r="FD2294" s="255"/>
      <c r="FE2294" s="255"/>
      <c r="FF2294" s="255"/>
      <c r="FG2294" s="255"/>
      <c r="FH2294" s="255"/>
      <c r="FI2294" s="255"/>
      <c r="FJ2294" s="255"/>
      <c r="FK2294" s="255"/>
      <c r="FL2294" s="255"/>
      <c r="FM2294" s="255"/>
      <c r="FN2294" s="255"/>
      <c r="FO2294" s="255"/>
      <c r="FP2294" s="255"/>
      <c r="FQ2294" s="255"/>
      <c r="FR2294" s="255"/>
      <c r="FS2294" s="255"/>
      <c r="FT2294" s="255"/>
      <c r="FU2294" s="255"/>
      <c r="FV2294" s="255"/>
      <c r="FW2294" s="255"/>
      <c r="FX2294" s="255"/>
      <c r="FY2294" s="255"/>
      <c r="FZ2294" s="255"/>
      <c r="GA2294" s="255"/>
      <c r="GB2294" s="255"/>
      <c r="GC2294" s="255"/>
      <c r="GD2294" s="255"/>
      <c r="GE2294" s="255"/>
      <c r="GF2294" s="255"/>
      <c r="GG2294" s="255"/>
      <c r="GH2294" s="255"/>
      <c r="GI2294" s="255"/>
      <c r="GJ2294" s="255"/>
      <c r="GK2294" s="255"/>
      <c r="GL2294" s="255"/>
      <c r="GM2294" s="255"/>
      <c r="GN2294" s="255"/>
      <c r="GO2294" s="255"/>
      <c r="GP2294" s="255"/>
      <c r="GQ2294" s="255"/>
      <c r="GR2294" s="255"/>
      <c r="GS2294" s="255"/>
      <c r="GT2294" s="255"/>
      <c r="GU2294" s="255"/>
      <c r="GV2294" s="255"/>
      <c r="GW2294" s="255"/>
      <c r="GX2294" s="255"/>
      <c r="GY2294" s="255"/>
      <c r="GZ2294" s="255"/>
      <c r="HA2294" s="255"/>
      <c r="HB2294" s="255"/>
      <c r="HC2294" s="255"/>
      <c r="HD2294" s="255"/>
      <c r="HE2294" s="255"/>
      <c r="HF2294" s="255"/>
      <c r="HG2294" s="255"/>
      <c r="HH2294" s="255"/>
      <c r="HI2294" s="255"/>
      <c r="HJ2294" s="255"/>
      <c r="HK2294" s="255"/>
      <c r="HL2294" s="255"/>
      <c r="HM2294" s="255"/>
      <c r="HN2294" s="255"/>
      <c r="HO2294" s="255"/>
      <c r="HP2294" s="255"/>
      <c r="HQ2294" s="255"/>
      <c r="HR2294" s="255"/>
      <c r="HS2294" s="255"/>
      <c r="HT2294" s="255"/>
      <c r="HU2294" s="255"/>
      <c r="HV2294" s="255"/>
      <c r="HW2294" s="255"/>
      <c r="HX2294" s="255"/>
      <c r="HY2294" s="255"/>
      <c r="HZ2294" s="255"/>
      <c r="IA2294" s="255"/>
      <c r="IB2294" s="255"/>
      <c r="IC2294" s="255"/>
      <c r="ID2294" s="255"/>
      <c r="IE2294" s="255"/>
      <c r="IF2294" s="255"/>
      <c r="IG2294" s="255"/>
      <c r="IH2294" s="255"/>
      <c r="II2294" s="255"/>
      <c r="IJ2294" s="255"/>
      <c r="IK2294" s="255"/>
      <c r="IL2294" s="255"/>
      <c r="IM2294" s="255"/>
      <c r="IN2294" s="255"/>
      <c r="IO2294" s="255"/>
      <c r="IP2294" s="255"/>
      <c r="IQ2294" s="255"/>
      <c r="IR2294" s="255"/>
      <c r="IS2294" s="255"/>
      <c r="IT2294" s="255"/>
      <c r="IU2294" s="255"/>
      <c r="IV2294" s="255"/>
    </row>
    <row r="2295" spans="1:256" ht="13">
      <c r="A2295" s="16">
        <v>41690.351875</v>
      </c>
      <c r="B2295" s="300">
        <v>5</v>
      </c>
      <c r="C2295" s="5">
        <v>0.7</v>
      </c>
      <c r="D2295" s="5">
        <v>0.7</v>
      </c>
      <c r="E2295" s="5" t="s">
        <v>503</v>
      </c>
      <c r="F2295" s="5">
        <v>0.69499999999999995</v>
      </c>
      <c r="G2295" s="6">
        <v>286204</v>
      </c>
      <c r="H2295" s="113">
        <f t="shared" si="4598"/>
        <v>0.69499999999999995</v>
      </c>
      <c r="I2295" s="19">
        <f t="shared" si="4599"/>
        <v>-6.0810810810810863E-2</v>
      </c>
      <c r="J2295" s="8">
        <f t="shared" si="4608"/>
        <v>0.81314190652640772</v>
      </c>
      <c r="K2295" s="8">
        <f t="shared" si="4609"/>
        <v>0.68835809347359211</v>
      </c>
      <c r="L2295" s="8">
        <f t="shared" si="4610"/>
        <v>0.75074999999999992</v>
      </c>
      <c r="M2295" s="19">
        <f t="shared" si="4611"/>
        <v>0.18127746914855264</v>
      </c>
      <c r="N2295" s="19">
        <f t="shared" ref="N2295:N2302" si="4632">IF(A2296&gt;A2295,(M2295-M2294)/M2294, (M2295-M2296)/M2296)</f>
        <v>0.10901959767663616</v>
      </c>
      <c r="O2295" s="19">
        <f t="shared" ref="O2295:O2302" si="4633">IF(A2296&gt;A2295,(J2295-J2294)/J2294, (J2295-J2296)/J2296)</f>
        <v>3.3465270884576481E-3</v>
      </c>
      <c r="P2295" s="19">
        <f t="shared" si="4600"/>
        <v>-1.178937169017974E-2</v>
      </c>
      <c r="Q2295" s="303">
        <v>217</v>
      </c>
      <c r="R2295" s="306">
        <v>198619.89</v>
      </c>
      <c r="S2295" s="66">
        <f t="shared" si="4612"/>
        <v>915.29903225806459</v>
      </c>
      <c r="T2295" t="str">
        <f t="shared" ref="T2295:W2296" si="4634">IF(C2295&gt;$J2295,"BrokeBandUpper", IF(C2295&lt;$K2295,"BrokeBandLower", ""))</f>
        <v/>
      </c>
      <c r="U2295" t="str">
        <f t="shared" si="4634"/>
        <v/>
      </c>
      <c r="V2295" t="str">
        <f t="shared" si="4634"/>
        <v>BrokeBandUpper</v>
      </c>
      <c r="W2295" t="str">
        <f t="shared" si="4634"/>
        <v/>
      </c>
      <c r="X2295" s="63"/>
      <c r="Y2295" s="310">
        <f t="shared" si="4614"/>
        <v>-4.94505494505495E-3</v>
      </c>
      <c r="Z2295" s="311">
        <f t="shared" si="4615"/>
        <v>0.74501733942525394</v>
      </c>
      <c r="AA2295" s="311">
        <f t="shared" si="4616"/>
        <v>0.76600173508423919</v>
      </c>
      <c r="AB2295" s="312">
        <f t="shared" si="4563"/>
        <v>2294</v>
      </c>
      <c r="AC2295" s="313">
        <f t="shared" si="4617"/>
        <v>-3.011182881070544E-3</v>
      </c>
      <c r="AD2295" s="284">
        <f t="shared" si="4601"/>
        <v>-2.0984395658985244E-2</v>
      </c>
      <c r="AE2295" s="314">
        <f t="shared" si="4618"/>
        <v>-1.79732127779147E-2</v>
      </c>
      <c r="AF2295" s="315">
        <f t="shared" si="4619"/>
        <v>-2.739471034837478E-2</v>
      </c>
      <c r="AG2295" s="315">
        <f t="shared" si="4602"/>
        <v>8.03791884000821</v>
      </c>
      <c r="AH2295" s="316">
        <f t="shared" si="4620"/>
        <v>-1.7267595189165795E-4</v>
      </c>
      <c r="AI2295" s="317">
        <f t="shared" si="4621"/>
        <v>2288.4025504628603</v>
      </c>
      <c r="AJ2295" s="318">
        <f t="shared" si="4603"/>
        <v>-4.500000000000004E-2</v>
      </c>
      <c r="AK2295" s="318">
        <f t="shared" si="4607"/>
        <v>0</v>
      </c>
      <c r="AL2295" s="318">
        <f t="shared" si="4622"/>
        <v>-4.500000000000004E-2</v>
      </c>
      <c r="AM2295" s="319">
        <f t="shared" si="4604"/>
        <v>3.9285714285714323E-3</v>
      </c>
      <c r="AN2295" s="319">
        <f t="shared" si="4623"/>
        <v>-1.0357142857142867E-2</v>
      </c>
      <c r="AO2295" s="311">
        <f t="shared" si="4624"/>
        <v>0.37931034482758619</v>
      </c>
      <c r="AP2295" s="285">
        <f t="shared" si="4625"/>
        <v>27.5</v>
      </c>
      <c r="AQ2295" s="285"/>
      <c r="AR2295" s="285">
        <f t="shared" si="4626"/>
        <v>0</v>
      </c>
      <c r="AS2295" s="286">
        <f t="shared" si="4627"/>
        <v>0</v>
      </c>
      <c r="AT2295" s="103">
        <f t="shared" si="4628"/>
        <v>3.8544124858162193E-2</v>
      </c>
      <c r="AU2295" s="318">
        <f t="shared" si="4629"/>
        <v>0.69499999999999995</v>
      </c>
      <c r="AV2295" s="315">
        <f t="shared" si="4630"/>
        <v>0</v>
      </c>
      <c r="AW2295" s="320">
        <v>0</v>
      </c>
      <c r="AX2295" s="321">
        <f t="shared" si="4605"/>
        <v>-1.2478074169598823E-2</v>
      </c>
      <c r="AY2295" s="315">
        <f t="shared" ref="AY2295:AY2302" si="4635">IF((AX2295&gt;AX2294),ABS(AX2295-AX2294)/ABS(AX2294),-1*ABS(AX2295-AX2294)/ABS(AX2294))</f>
        <v>1.5703765571546801E-2</v>
      </c>
      <c r="AZ2295" s="255"/>
      <c r="BA2295" s="255"/>
      <c r="BB2295" s="255"/>
      <c r="BC2295" s="255"/>
      <c r="BD2295" s="255"/>
      <c r="BE2295" s="255"/>
      <c r="BF2295" s="255"/>
      <c r="BG2295" s="255"/>
      <c r="BH2295" s="255"/>
      <c r="BI2295" s="255"/>
      <c r="BJ2295" s="255"/>
      <c r="BK2295" s="255"/>
      <c r="BL2295" s="255"/>
      <c r="BM2295" s="255"/>
      <c r="BN2295" s="255"/>
      <c r="BO2295" s="255"/>
      <c r="BP2295" s="255"/>
      <c r="BQ2295" s="255"/>
      <c r="BR2295" s="255"/>
      <c r="BS2295" s="255"/>
      <c r="BT2295" s="255"/>
      <c r="BU2295" s="255"/>
      <c r="BV2295" s="255"/>
      <c r="BW2295" s="255"/>
      <c r="BX2295" s="255"/>
      <c r="BY2295" s="255"/>
      <c r="BZ2295" s="255"/>
      <c r="CA2295" s="255"/>
      <c r="CB2295" s="255"/>
      <c r="CC2295" s="255"/>
      <c r="CD2295" s="255"/>
      <c r="CE2295" s="255"/>
      <c r="CF2295" s="255"/>
      <c r="CG2295" s="255"/>
      <c r="CH2295" s="255"/>
      <c r="CI2295" s="255"/>
      <c r="CJ2295" s="255"/>
      <c r="CK2295" s="255"/>
      <c r="CL2295" s="255"/>
      <c r="CM2295" s="255"/>
      <c r="CN2295" s="255"/>
      <c r="CO2295" s="255"/>
      <c r="CP2295" s="255"/>
      <c r="CQ2295" s="255"/>
      <c r="CR2295" s="255"/>
      <c r="CS2295" s="255"/>
      <c r="CT2295" s="255"/>
      <c r="CU2295" s="255"/>
      <c r="CV2295" s="255"/>
      <c r="CW2295" s="255"/>
      <c r="CX2295" s="255"/>
      <c r="CY2295" s="255"/>
      <c r="CZ2295" s="255"/>
      <c r="DA2295" s="255"/>
      <c r="DB2295" s="255"/>
      <c r="DC2295" s="255"/>
      <c r="DD2295" s="255"/>
      <c r="DE2295" s="255"/>
      <c r="DF2295" s="255"/>
      <c r="DG2295" s="255"/>
      <c r="DH2295" s="255"/>
      <c r="DI2295" s="255"/>
      <c r="DJ2295" s="255"/>
      <c r="DK2295" s="255"/>
      <c r="DL2295" s="255"/>
      <c r="DM2295" s="255"/>
      <c r="DN2295" s="255"/>
      <c r="DO2295" s="255"/>
      <c r="DP2295" s="255"/>
      <c r="DQ2295" s="255"/>
      <c r="DR2295" s="255"/>
      <c r="DS2295" s="255"/>
      <c r="DT2295" s="255"/>
      <c r="DU2295" s="255"/>
      <c r="DV2295" s="255"/>
      <c r="DW2295" s="255"/>
      <c r="DX2295" s="255"/>
      <c r="DY2295" s="255"/>
      <c r="DZ2295" s="255"/>
      <c r="EA2295" s="255"/>
      <c r="EB2295" s="255"/>
      <c r="EC2295" s="255"/>
      <c r="ED2295" s="255"/>
      <c r="EE2295" s="255"/>
      <c r="EF2295" s="255"/>
      <c r="EG2295" s="255"/>
      <c r="EH2295" s="255"/>
      <c r="EI2295" s="255"/>
      <c r="EJ2295" s="255"/>
      <c r="EK2295" s="255"/>
      <c r="EL2295" s="255"/>
      <c r="EM2295" s="255"/>
      <c r="EN2295" s="255"/>
      <c r="EO2295" s="255"/>
      <c r="EP2295" s="255"/>
      <c r="EQ2295" s="255"/>
      <c r="ER2295" s="255"/>
      <c r="ES2295" s="255"/>
      <c r="ET2295" s="255"/>
      <c r="EU2295" s="255"/>
      <c r="EV2295" s="255"/>
      <c r="EW2295" s="255"/>
      <c r="EX2295" s="255"/>
      <c r="EY2295" s="255"/>
      <c r="EZ2295" s="255"/>
      <c r="FA2295" s="255"/>
      <c r="FB2295" s="255"/>
      <c r="FC2295" s="255"/>
      <c r="FD2295" s="255"/>
      <c r="FE2295" s="255"/>
      <c r="FF2295" s="255"/>
      <c r="FG2295" s="255"/>
      <c r="FH2295" s="255"/>
      <c r="FI2295" s="255"/>
      <c r="FJ2295" s="255"/>
      <c r="FK2295" s="255"/>
      <c r="FL2295" s="255"/>
      <c r="FM2295" s="255"/>
      <c r="FN2295" s="255"/>
      <c r="FO2295" s="255"/>
      <c r="FP2295" s="255"/>
      <c r="FQ2295" s="255"/>
      <c r="FR2295" s="255"/>
      <c r="FS2295" s="255"/>
      <c r="FT2295" s="255"/>
      <c r="FU2295" s="255"/>
      <c r="FV2295" s="255"/>
      <c r="FW2295" s="255"/>
      <c r="FX2295" s="255"/>
      <c r="FY2295" s="255"/>
      <c r="FZ2295" s="255"/>
      <c r="GA2295" s="255"/>
      <c r="GB2295" s="255"/>
      <c r="GC2295" s="255"/>
      <c r="GD2295" s="255"/>
      <c r="GE2295" s="255"/>
      <c r="GF2295" s="255"/>
      <c r="GG2295" s="255"/>
      <c r="GH2295" s="255"/>
      <c r="GI2295" s="255"/>
      <c r="GJ2295" s="255"/>
      <c r="GK2295" s="255"/>
      <c r="GL2295" s="255"/>
      <c r="GM2295" s="255"/>
      <c r="GN2295" s="255"/>
      <c r="GO2295" s="255"/>
      <c r="GP2295" s="255"/>
      <c r="GQ2295" s="255"/>
      <c r="GR2295" s="255"/>
      <c r="GS2295" s="255"/>
      <c r="GT2295" s="255"/>
      <c r="GU2295" s="255"/>
      <c r="GV2295" s="255"/>
      <c r="GW2295" s="255"/>
      <c r="GX2295" s="255"/>
      <c r="GY2295" s="255"/>
      <c r="GZ2295" s="255"/>
      <c r="HA2295" s="255"/>
      <c r="HB2295" s="255"/>
      <c r="HC2295" s="255"/>
      <c r="HD2295" s="255"/>
      <c r="HE2295" s="255"/>
      <c r="HF2295" s="255"/>
      <c r="HG2295" s="255"/>
      <c r="HH2295" s="255"/>
      <c r="HI2295" s="255"/>
      <c r="HJ2295" s="255"/>
      <c r="HK2295" s="255"/>
      <c r="HL2295" s="255"/>
      <c r="HM2295" s="255"/>
      <c r="HN2295" s="255"/>
      <c r="HO2295" s="255"/>
      <c r="HP2295" s="255"/>
      <c r="HQ2295" s="255"/>
      <c r="HR2295" s="255"/>
      <c r="HS2295" s="255"/>
      <c r="HT2295" s="255"/>
      <c r="HU2295" s="255"/>
      <c r="HV2295" s="255"/>
      <c r="HW2295" s="255"/>
      <c r="HX2295" s="255"/>
      <c r="HY2295" s="255"/>
      <c r="HZ2295" s="255"/>
      <c r="IA2295" s="255"/>
      <c r="IB2295" s="255"/>
      <c r="IC2295" s="255"/>
      <c r="ID2295" s="255"/>
      <c r="IE2295" s="255"/>
      <c r="IF2295" s="255"/>
      <c r="IG2295" s="255"/>
      <c r="IH2295" s="255"/>
      <c r="II2295" s="255"/>
      <c r="IJ2295" s="255"/>
      <c r="IK2295" s="255"/>
      <c r="IL2295" s="255"/>
      <c r="IM2295" s="255"/>
      <c r="IN2295" s="255"/>
      <c r="IO2295" s="255"/>
      <c r="IP2295" s="255"/>
      <c r="IQ2295" s="255"/>
      <c r="IR2295" s="255"/>
      <c r="IS2295" s="255"/>
      <c r="IT2295" s="255"/>
      <c r="IU2295" s="255"/>
      <c r="IV2295" s="255"/>
    </row>
    <row r="2296" spans="1:256">
      <c r="A2296" s="16">
        <v>41691.517638888887</v>
      </c>
      <c r="B2296" s="300">
        <v>6</v>
      </c>
      <c r="C2296" s="5">
        <v>0.7</v>
      </c>
      <c r="D2296" s="5">
        <v>0.7</v>
      </c>
      <c r="E2296" s="5">
        <v>0.68500000000000005</v>
      </c>
      <c r="F2296" s="5">
        <v>0.7</v>
      </c>
      <c r="G2296" s="6">
        <v>236559</v>
      </c>
      <c r="H2296" s="113">
        <f t="shared" ref="H2296:H2302" si="4636">F2296</f>
        <v>0.7</v>
      </c>
      <c r="I2296" s="19">
        <f t="shared" ref="I2296:I2302" si="4637">IF(A2297&gt;A2296,(H2296-H2295)/H2295, (H2296-H2297)/H2297)</f>
        <v>7.1942446043165541E-3</v>
      </c>
      <c r="J2296" s="8">
        <f t="shared" si="4608"/>
        <v>0.81492153112270171</v>
      </c>
      <c r="K2296" s="8">
        <f t="shared" si="4609"/>
        <v>0.68357846887729801</v>
      </c>
      <c r="L2296" s="8">
        <f t="shared" si="4610"/>
        <v>0.74924999999999986</v>
      </c>
      <c r="M2296" s="19">
        <f t="shared" si="4611"/>
        <v>0.19214043189675087</v>
      </c>
      <c r="N2296" s="19">
        <f t="shared" si="4632"/>
        <v>5.9924505782328004E-2</v>
      </c>
      <c r="O2296" s="19">
        <f t="shared" si="4633"/>
        <v>2.188578133792442E-3</v>
      </c>
      <c r="P2296" s="19">
        <f t="shared" ref="P2296:P2302" si="4638">IF(A2297&gt;A2296,(K2296-K2295)/K2295, (K2296-K2297)/K2297)</f>
        <v>-6.9435147804759135E-3</v>
      </c>
      <c r="Q2296" s="303">
        <v>110</v>
      </c>
      <c r="R2296" s="306">
        <v>163408.01</v>
      </c>
      <c r="S2296" s="66">
        <f t="shared" si="4612"/>
        <v>1485.5273636363638</v>
      </c>
      <c r="T2296" t="str">
        <f t="shared" si="4634"/>
        <v/>
      </c>
      <c r="U2296" t="str">
        <f t="shared" si="4634"/>
        <v/>
      </c>
      <c r="V2296" t="str">
        <f t="shared" si="4634"/>
        <v/>
      </c>
      <c r="W2296" t="str">
        <f t="shared" si="4634"/>
        <v/>
      </c>
      <c r="X2296" s="63"/>
      <c r="Y2296" s="219">
        <f t="shared" si="4614"/>
        <v>-5.0329670329670373E-3</v>
      </c>
      <c r="Z2296" s="78">
        <f t="shared" si="4615"/>
        <v>0.73808466915376481</v>
      </c>
      <c r="AA2296" s="78">
        <f t="shared" si="4616"/>
        <v>0.76111760668800543</v>
      </c>
      <c r="AB2296" s="74">
        <f t="shared" si="4563"/>
        <v>2295</v>
      </c>
      <c r="AC2296" s="80">
        <f t="shared" si="4617"/>
        <v>-4.0477798050607416E-3</v>
      </c>
      <c r="AD2296" s="79">
        <f t="shared" ref="AD2296:AD2302" si="4639">Z2296-AA2296</f>
        <v>-2.3032937534240627E-2</v>
      </c>
      <c r="AE2296" s="81">
        <f t="shared" si="4618"/>
        <v>-1.8985157729179886E-2</v>
      </c>
      <c r="AF2296" s="19">
        <f t="shared" si="4619"/>
        <v>-3.0261995428627897E-2</v>
      </c>
      <c r="AG2296" s="93">
        <f t="shared" ref="AG2296:AG2302" si="4640">IF(A2297&gt;A2296,(AC2296-AC2295)/AC2295, (AC2296-AC2297)/AC2297)</f>
        <v>0.34424907583881581</v>
      </c>
      <c r="AH2296" s="91">
        <f t="shared" si="4620"/>
        <v>-3.142725581382813E-4</v>
      </c>
      <c r="AI2296" s="96">
        <f t="shared" si="4621"/>
        <v>2288.8910288814955</v>
      </c>
      <c r="AJ2296" s="5">
        <f t="shared" ref="AJ2296:AJ2302" si="4641">F2296-F2295</f>
        <v>5.0000000000000044E-3</v>
      </c>
      <c r="AK2296" s="5">
        <f t="shared" si="4607"/>
        <v>5.0000000000000044E-3</v>
      </c>
      <c r="AL2296" s="5">
        <f t="shared" si="4622"/>
        <v>0</v>
      </c>
      <c r="AM2296" s="95">
        <f t="shared" ref="AM2296:AM2302" si="4642">(AVERAGE(AK2283:AK2296))</f>
        <v>3.2142857142857173E-3</v>
      </c>
      <c r="AN2296" s="95">
        <f t="shared" si="4623"/>
        <v>-1.0357142857142867E-2</v>
      </c>
      <c r="AO2296" s="78">
        <f t="shared" si="4624"/>
        <v>0.31034482758620691</v>
      </c>
      <c r="AP2296" s="296">
        <f t="shared" si="4625"/>
        <v>23.68421052631578</v>
      </c>
      <c r="AQ2296" s="8"/>
      <c r="AR2296" s="8">
        <f t="shared" si="4626"/>
        <v>1</v>
      </c>
      <c r="AS2296" s="114">
        <f t="shared" si="4627"/>
        <v>236559</v>
      </c>
      <c r="AT2296" s="103">
        <f t="shared" si="4628"/>
        <v>0.11121566073308725</v>
      </c>
      <c r="AU2296" s="5">
        <f t="shared" si="4629"/>
        <v>0.7</v>
      </c>
      <c r="AV2296" s="93">
        <f t="shared" si="4630"/>
        <v>1.4476585327732709</v>
      </c>
      <c r="AW2296" s="210">
        <f t="shared" si="4631"/>
        <v>2.1897810218977957E-2</v>
      </c>
      <c r="AX2296" s="276">
        <f t="shared" ref="AX2296:AX2302" si="4643">SLOPE(M2283:M2296,AB2283:AB2296)</f>
        <v>-1.1699919164703821E-2</v>
      </c>
      <c r="AY2296" s="19">
        <f t="shared" si="4635"/>
        <v>6.2361787109013474E-2</v>
      </c>
      <c r="AZ2296" s="255"/>
      <c r="BA2296" s="255"/>
      <c r="BB2296" s="255"/>
      <c r="BC2296" s="255"/>
      <c r="BD2296" s="255"/>
      <c r="BE2296" s="255"/>
      <c r="BF2296" s="255"/>
      <c r="BG2296" s="255"/>
      <c r="BH2296" s="255"/>
      <c r="BI2296" s="255"/>
      <c r="BJ2296" s="255"/>
      <c r="BK2296" s="255"/>
      <c r="BL2296" s="255"/>
      <c r="BM2296" s="255"/>
      <c r="BN2296" s="255"/>
      <c r="BO2296" s="255"/>
      <c r="BP2296" s="255"/>
      <c r="BQ2296" s="255"/>
      <c r="BR2296" s="255"/>
      <c r="BS2296" s="255"/>
      <c r="BT2296" s="255"/>
      <c r="BU2296" s="255"/>
      <c r="BV2296" s="255"/>
      <c r="BW2296" s="255"/>
      <c r="BX2296" s="255"/>
      <c r="BY2296" s="255"/>
      <c r="BZ2296" s="255"/>
      <c r="CA2296" s="255"/>
      <c r="CB2296" s="255"/>
      <c r="CC2296" s="255"/>
      <c r="CD2296" s="255"/>
      <c r="CE2296" s="255"/>
      <c r="CF2296" s="255"/>
      <c r="CG2296" s="255"/>
      <c r="CH2296" s="255"/>
      <c r="CI2296" s="255"/>
      <c r="CJ2296" s="255"/>
      <c r="CK2296" s="255"/>
      <c r="CL2296" s="255"/>
      <c r="CM2296" s="255"/>
      <c r="CN2296" s="255"/>
      <c r="CO2296" s="255"/>
      <c r="CP2296" s="255"/>
      <c r="CQ2296" s="255"/>
      <c r="CR2296" s="255"/>
      <c r="CS2296" s="255"/>
      <c r="CT2296" s="255"/>
      <c r="CU2296" s="255"/>
      <c r="CV2296" s="255"/>
      <c r="CW2296" s="255"/>
      <c r="CX2296" s="255"/>
      <c r="CY2296" s="255"/>
      <c r="CZ2296" s="255"/>
      <c r="DA2296" s="255"/>
      <c r="DB2296" s="255"/>
      <c r="DC2296" s="255"/>
      <c r="DD2296" s="255"/>
      <c r="DE2296" s="255"/>
      <c r="DF2296" s="255"/>
      <c r="DG2296" s="255"/>
      <c r="DH2296" s="255"/>
      <c r="DI2296" s="255"/>
      <c r="DJ2296" s="255"/>
      <c r="DK2296" s="255"/>
      <c r="DL2296" s="255"/>
      <c r="DM2296" s="255"/>
      <c r="DN2296" s="255"/>
      <c r="DO2296" s="255"/>
      <c r="DP2296" s="255"/>
      <c r="DQ2296" s="255"/>
      <c r="DR2296" s="255"/>
      <c r="DS2296" s="255"/>
      <c r="DT2296" s="255"/>
      <c r="DU2296" s="255"/>
      <c r="DV2296" s="255"/>
      <c r="DW2296" s="255"/>
      <c r="DX2296" s="255"/>
      <c r="DY2296" s="255"/>
      <c r="DZ2296" s="255"/>
      <c r="EA2296" s="255"/>
      <c r="EB2296" s="255"/>
      <c r="EC2296" s="255"/>
      <c r="ED2296" s="255"/>
      <c r="EE2296" s="255"/>
      <c r="EF2296" s="255"/>
      <c r="EG2296" s="255"/>
      <c r="EH2296" s="255"/>
      <c r="EI2296" s="255"/>
      <c r="EJ2296" s="255"/>
      <c r="EK2296" s="255"/>
      <c r="EL2296" s="255"/>
      <c r="EM2296" s="255"/>
      <c r="EN2296" s="255"/>
      <c r="EO2296" s="255"/>
      <c r="EP2296" s="255"/>
      <c r="EQ2296" s="255"/>
      <c r="ER2296" s="255"/>
      <c r="ES2296" s="255"/>
      <c r="ET2296" s="255"/>
      <c r="EU2296" s="255"/>
      <c r="EV2296" s="255"/>
      <c r="EW2296" s="255"/>
      <c r="EX2296" s="255"/>
      <c r="EY2296" s="255"/>
      <c r="EZ2296" s="255"/>
      <c r="FA2296" s="255"/>
      <c r="FB2296" s="255"/>
      <c r="FC2296" s="255"/>
      <c r="FD2296" s="255"/>
      <c r="FE2296" s="255"/>
      <c r="FF2296" s="255"/>
      <c r="FG2296" s="255"/>
      <c r="FH2296" s="255"/>
      <c r="FI2296" s="255"/>
      <c r="FJ2296" s="255"/>
      <c r="FK2296" s="255"/>
      <c r="FL2296" s="255"/>
      <c r="FM2296" s="255"/>
      <c r="FN2296" s="255"/>
      <c r="FO2296" s="255"/>
      <c r="FP2296" s="255"/>
      <c r="FQ2296" s="255"/>
      <c r="FR2296" s="255"/>
      <c r="FS2296" s="255"/>
      <c r="FT2296" s="255"/>
      <c r="FU2296" s="255"/>
      <c r="FV2296" s="255"/>
      <c r="FW2296" s="255"/>
      <c r="FX2296" s="255"/>
      <c r="FY2296" s="255"/>
      <c r="FZ2296" s="255"/>
      <c r="GA2296" s="255"/>
      <c r="GB2296" s="255"/>
      <c r="GC2296" s="255"/>
      <c r="GD2296" s="255"/>
      <c r="GE2296" s="255"/>
      <c r="GF2296" s="255"/>
      <c r="GG2296" s="255"/>
      <c r="GH2296" s="255"/>
      <c r="GI2296" s="255"/>
      <c r="GJ2296" s="255"/>
      <c r="GK2296" s="255"/>
      <c r="GL2296" s="255"/>
      <c r="GM2296" s="255"/>
      <c r="GN2296" s="255"/>
      <c r="GO2296" s="255"/>
      <c r="GP2296" s="255"/>
      <c r="GQ2296" s="255"/>
      <c r="GR2296" s="255"/>
      <c r="GS2296" s="255"/>
      <c r="GT2296" s="255"/>
      <c r="GU2296" s="255"/>
      <c r="GV2296" s="255"/>
      <c r="GW2296" s="255"/>
      <c r="GX2296" s="255"/>
      <c r="GY2296" s="255"/>
      <c r="GZ2296" s="255"/>
      <c r="HA2296" s="255"/>
      <c r="HB2296" s="255"/>
      <c r="HC2296" s="255"/>
      <c r="HD2296" s="255"/>
      <c r="HE2296" s="255"/>
      <c r="HF2296" s="255"/>
      <c r="HG2296" s="255"/>
      <c r="HH2296" s="255"/>
      <c r="HI2296" s="255"/>
      <c r="HJ2296" s="255"/>
      <c r="HK2296" s="255"/>
      <c r="HL2296" s="255"/>
      <c r="HM2296" s="255"/>
      <c r="HN2296" s="255"/>
      <c r="HO2296" s="255"/>
      <c r="HP2296" s="255"/>
      <c r="HQ2296" s="255"/>
      <c r="HR2296" s="255"/>
      <c r="HS2296" s="255"/>
      <c r="HT2296" s="255"/>
      <c r="HU2296" s="255"/>
      <c r="HV2296" s="255"/>
      <c r="HW2296" s="255"/>
      <c r="HX2296" s="255"/>
      <c r="HY2296" s="255"/>
      <c r="HZ2296" s="255"/>
      <c r="IA2296" s="255"/>
      <c r="IB2296" s="255"/>
      <c r="IC2296" s="255"/>
      <c r="ID2296" s="255"/>
      <c r="IE2296" s="255"/>
      <c r="IF2296" s="255"/>
      <c r="IG2296" s="255"/>
      <c r="IH2296" s="255"/>
      <c r="II2296" s="255"/>
      <c r="IJ2296" s="255"/>
      <c r="IK2296" s="255"/>
      <c r="IL2296" s="255"/>
      <c r="IM2296" s="255"/>
      <c r="IN2296" s="255"/>
      <c r="IO2296" s="255"/>
      <c r="IP2296" s="255"/>
      <c r="IQ2296" s="255"/>
      <c r="IR2296" s="255"/>
      <c r="IS2296" s="255"/>
      <c r="IT2296" s="255"/>
      <c r="IU2296" s="255"/>
      <c r="IV2296" s="255"/>
    </row>
    <row r="2297" spans="1:256" ht="13">
      <c r="A2297" s="16">
        <v>41694.355902777781</v>
      </c>
      <c r="B2297" s="300">
        <v>2</v>
      </c>
      <c r="C2297" s="5">
        <v>0.7</v>
      </c>
      <c r="D2297" s="5">
        <v>0.7</v>
      </c>
      <c r="E2297" s="5">
        <v>0.68500000000000005</v>
      </c>
      <c r="F2297" s="5">
        <v>0.68500000000000005</v>
      </c>
      <c r="G2297" s="6">
        <v>174443</v>
      </c>
      <c r="H2297" s="113">
        <f t="shared" si="4636"/>
        <v>0.68500000000000005</v>
      </c>
      <c r="I2297" s="19">
        <f t="shared" si="4637"/>
        <v>-2.142857142857129E-2</v>
      </c>
      <c r="J2297" s="8">
        <f t="shared" si="4608"/>
        <v>0.8132696819891283</v>
      </c>
      <c r="K2297" s="8">
        <f t="shared" si="4609"/>
        <v>0.68623031801087153</v>
      </c>
      <c r="L2297" s="8">
        <f t="shared" si="4610"/>
        <v>0.74974999999999992</v>
      </c>
      <c r="M2297" s="19">
        <f t="shared" si="4611"/>
        <v>0.18512642278250982</v>
      </c>
      <c r="N2297" s="19">
        <f t="shared" si="4632"/>
        <v>-3.6504597418674047E-2</v>
      </c>
      <c r="O2297" s="19">
        <f t="shared" si="4633"/>
        <v>-2.0270039144722222E-3</v>
      </c>
      <c r="P2297" s="19">
        <f t="shared" si="4638"/>
        <v>3.8793631664977598E-3</v>
      </c>
      <c r="Q2297" s="303">
        <v>201</v>
      </c>
      <c r="R2297" s="306">
        <v>120905.539</v>
      </c>
      <c r="S2297" s="66">
        <f t="shared" si="4612"/>
        <v>601.5200945273632</v>
      </c>
      <c r="T2297" t="str">
        <f t="shared" ref="T2297:W2298" si="4644">IF(C2297&gt;$J2297,"BrokeBandUpper", IF(C2297&lt;$K2297,"BrokeBandLower", ""))</f>
        <v/>
      </c>
      <c r="U2297" t="str">
        <f t="shared" si="4644"/>
        <v/>
      </c>
      <c r="V2297" t="str">
        <f t="shared" si="4644"/>
        <v>BrokeBandLower</v>
      </c>
      <c r="W2297" t="str">
        <f t="shared" si="4644"/>
        <v>BrokeBandLower</v>
      </c>
      <c r="X2297" s="63" t="s">
        <v>89</v>
      </c>
      <c r="Y2297" s="310">
        <f t="shared" si="4614"/>
        <v>-6.4285714285714302E-3</v>
      </c>
      <c r="Z2297" s="311">
        <f t="shared" si="4615"/>
        <v>0.72990963010408505</v>
      </c>
      <c r="AA2297" s="311">
        <f t="shared" si="4616"/>
        <v>0.75548490379309308</v>
      </c>
      <c r="AB2297" s="312">
        <f t="shared" si="4563"/>
        <v>2296</v>
      </c>
      <c r="AC2297" s="313">
        <f t="shared" si="4617"/>
        <v>-5.2720927678625122E-3</v>
      </c>
      <c r="AD2297" s="284">
        <f t="shared" si="4639"/>
        <v>-2.5575273689008027E-2</v>
      </c>
      <c r="AE2297" s="314">
        <f t="shared" si="4618"/>
        <v>-2.0303180921145515E-2</v>
      </c>
      <c r="AF2297" s="315">
        <f t="shared" si="4619"/>
        <v>-3.3852792505318419E-2</v>
      </c>
      <c r="AG2297" s="315">
        <f t="shared" si="4640"/>
        <v>0.30246530734479971</v>
      </c>
      <c r="AH2297" s="316">
        <f t="shared" si="4620"/>
        <v>-4.7716757373171656E-4</v>
      </c>
      <c r="AI2297" s="317">
        <f t="shared" si="4621"/>
        <v>2289.2797081509998</v>
      </c>
      <c r="AJ2297" s="318">
        <f t="shared" si="4641"/>
        <v>-1.4999999999999902E-2</v>
      </c>
      <c r="AK2297" s="318">
        <f t="shared" si="4607"/>
        <v>0</v>
      </c>
      <c r="AL2297" s="318">
        <f t="shared" si="4622"/>
        <v>-1.4999999999999902E-2</v>
      </c>
      <c r="AM2297" s="319">
        <f t="shared" si="4642"/>
        <v>3.2142857142857173E-3</v>
      </c>
      <c r="AN2297" s="319">
        <f t="shared" si="4623"/>
        <v>-8.5714285714285719E-3</v>
      </c>
      <c r="AO2297" s="311">
        <f t="shared" si="4624"/>
        <v>0.37500000000000033</v>
      </c>
      <c r="AP2297" s="285">
        <f t="shared" si="4625"/>
        <v>27.272727272727295</v>
      </c>
      <c r="AQ2297" s="285"/>
      <c r="AR2297" s="285">
        <f t="shared" si="4626"/>
        <v>-1</v>
      </c>
      <c r="AS2297" s="286">
        <f t="shared" si="4627"/>
        <v>-174443</v>
      </c>
      <c r="AT2297" s="103">
        <f t="shared" si="4628"/>
        <v>0.31171858647473893</v>
      </c>
      <c r="AU2297" s="318">
        <f t="shared" si="4629"/>
        <v>0.68500000000000005</v>
      </c>
      <c r="AV2297" s="315">
        <f t="shared" si="4630"/>
        <v>-1.4428040389448162</v>
      </c>
      <c r="AW2297" s="320">
        <f t="shared" si="4631"/>
        <v>2.1897810218977957E-2</v>
      </c>
      <c r="AX2297" s="321">
        <f t="shared" si="4643"/>
        <v>-1.0633037979972615E-2</v>
      </c>
      <c r="AY2297" s="315">
        <f t="shared" si="4635"/>
        <v>9.118705605674278E-2</v>
      </c>
      <c r="AZ2297" s="255"/>
      <c r="BA2297" s="255"/>
      <c r="BB2297" s="255"/>
      <c r="BC2297" s="255"/>
      <c r="BD2297" s="255"/>
      <c r="BE2297" s="255"/>
      <c r="BF2297" s="255"/>
      <c r="BG2297" s="255"/>
      <c r="BH2297" s="255"/>
      <c r="BI2297" s="255"/>
      <c r="BJ2297" s="255"/>
      <c r="BK2297" s="255"/>
      <c r="BL2297" s="255"/>
      <c r="BM2297" s="255"/>
      <c r="BN2297" s="255"/>
      <c r="BO2297" s="255"/>
      <c r="BP2297" s="255"/>
      <c r="BQ2297" s="255"/>
      <c r="BR2297" s="255"/>
      <c r="BS2297" s="255"/>
      <c r="BT2297" s="255"/>
      <c r="BU2297" s="255"/>
      <c r="BV2297" s="255"/>
      <c r="BW2297" s="255"/>
      <c r="BX2297" s="255"/>
      <c r="BY2297" s="255"/>
      <c r="BZ2297" s="255"/>
      <c r="CA2297" s="255"/>
      <c r="CB2297" s="255"/>
      <c r="CC2297" s="255"/>
      <c r="CD2297" s="255"/>
      <c r="CE2297" s="255"/>
      <c r="CF2297" s="255"/>
      <c r="CG2297" s="255"/>
      <c r="CH2297" s="255"/>
      <c r="CI2297" s="255"/>
      <c r="CJ2297" s="255"/>
      <c r="CK2297" s="255"/>
      <c r="CL2297" s="255"/>
      <c r="CM2297" s="255"/>
      <c r="CN2297" s="255"/>
      <c r="CO2297" s="255"/>
      <c r="CP2297" s="255"/>
      <c r="CQ2297" s="255"/>
      <c r="CR2297" s="255"/>
      <c r="CS2297" s="255"/>
      <c r="CT2297" s="255"/>
      <c r="CU2297" s="255"/>
      <c r="CV2297" s="255"/>
      <c r="CW2297" s="255"/>
      <c r="CX2297" s="255"/>
      <c r="CY2297" s="255"/>
      <c r="CZ2297" s="255"/>
      <c r="DA2297" s="255"/>
      <c r="DB2297" s="255"/>
      <c r="DC2297" s="255"/>
      <c r="DD2297" s="255"/>
      <c r="DE2297" s="255"/>
      <c r="DF2297" s="255"/>
      <c r="DG2297" s="255"/>
      <c r="DH2297" s="255"/>
      <c r="DI2297" s="255"/>
      <c r="DJ2297" s="255"/>
      <c r="DK2297" s="255"/>
      <c r="DL2297" s="255"/>
      <c r="DM2297" s="255"/>
      <c r="DN2297" s="255"/>
      <c r="DO2297" s="255"/>
      <c r="DP2297" s="255"/>
      <c r="DQ2297" s="255"/>
      <c r="DR2297" s="255"/>
      <c r="DS2297" s="255"/>
      <c r="DT2297" s="255"/>
      <c r="DU2297" s="255"/>
      <c r="DV2297" s="255"/>
      <c r="DW2297" s="255"/>
      <c r="DX2297" s="255"/>
      <c r="DY2297" s="255"/>
      <c r="DZ2297" s="255"/>
      <c r="EA2297" s="255"/>
      <c r="EB2297" s="255"/>
      <c r="EC2297" s="255"/>
      <c r="ED2297" s="255"/>
      <c r="EE2297" s="255"/>
      <c r="EF2297" s="255"/>
      <c r="EG2297" s="255"/>
      <c r="EH2297" s="255"/>
      <c r="EI2297" s="255"/>
      <c r="EJ2297" s="255"/>
      <c r="EK2297" s="255"/>
      <c r="EL2297" s="255"/>
      <c r="EM2297" s="255"/>
      <c r="EN2297" s="255"/>
      <c r="EO2297" s="255"/>
      <c r="EP2297" s="255"/>
      <c r="EQ2297" s="255"/>
      <c r="ER2297" s="255"/>
      <c r="ES2297" s="255"/>
      <c r="ET2297" s="255"/>
      <c r="EU2297" s="255"/>
      <c r="EV2297" s="255"/>
      <c r="EW2297" s="255"/>
      <c r="EX2297" s="255"/>
      <c r="EY2297" s="255"/>
      <c r="EZ2297" s="255"/>
      <c r="FA2297" s="255"/>
      <c r="FB2297" s="255"/>
      <c r="FC2297" s="255"/>
      <c r="FD2297" s="255"/>
      <c r="FE2297" s="255"/>
      <c r="FF2297" s="255"/>
      <c r="FG2297" s="255"/>
      <c r="FH2297" s="255"/>
      <c r="FI2297" s="255"/>
      <c r="FJ2297" s="255"/>
      <c r="FK2297" s="255"/>
      <c r="FL2297" s="255"/>
      <c r="FM2297" s="255"/>
      <c r="FN2297" s="255"/>
      <c r="FO2297" s="255"/>
      <c r="FP2297" s="255"/>
      <c r="FQ2297" s="255"/>
      <c r="FR2297" s="255"/>
      <c r="FS2297" s="255"/>
      <c r="FT2297" s="255"/>
      <c r="FU2297" s="255"/>
      <c r="FV2297" s="255"/>
      <c r="FW2297" s="255"/>
      <c r="FX2297" s="255"/>
      <c r="FY2297" s="255"/>
      <c r="FZ2297" s="255"/>
      <c r="GA2297" s="255"/>
      <c r="GB2297" s="255"/>
      <c r="GC2297" s="255"/>
      <c r="GD2297" s="255"/>
      <c r="GE2297" s="255"/>
      <c r="GF2297" s="255"/>
      <c r="GG2297" s="255"/>
      <c r="GH2297" s="255"/>
      <c r="GI2297" s="255"/>
      <c r="GJ2297" s="255"/>
      <c r="GK2297" s="255"/>
      <c r="GL2297" s="255"/>
      <c r="GM2297" s="255"/>
      <c r="GN2297" s="255"/>
      <c r="GO2297" s="255"/>
      <c r="GP2297" s="255"/>
      <c r="GQ2297" s="255"/>
      <c r="GR2297" s="255"/>
      <c r="GS2297" s="255"/>
      <c r="GT2297" s="255"/>
      <c r="GU2297" s="255"/>
      <c r="GV2297" s="255"/>
      <c r="GW2297" s="255"/>
      <c r="GX2297" s="255"/>
      <c r="GY2297" s="255"/>
      <c r="GZ2297" s="255"/>
      <c r="HA2297" s="255"/>
      <c r="HB2297" s="255"/>
      <c r="HC2297" s="255"/>
      <c r="HD2297" s="255"/>
      <c r="HE2297" s="255"/>
      <c r="HF2297" s="255"/>
      <c r="HG2297" s="255"/>
      <c r="HH2297" s="255"/>
      <c r="HI2297" s="255"/>
      <c r="HJ2297" s="255"/>
      <c r="HK2297" s="255"/>
      <c r="HL2297" s="255"/>
      <c r="HM2297" s="255"/>
      <c r="HN2297" s="255"/>
      <c r="HO2297" s="255"/>
      <c r="HP2297" s="255"/>
      <c r="HQ2297" s="255"/>
      <c r="HR2297" s="255"/>
      <c r="HS2297" s="255"/>
      <c r="HT2297" s="255"/>
      <c r="HU2297" s="255"/>
      <c r="HV2297" s="255"/>
      <c r="HW2297" s="255"/>
      <c r="HX2297" s="255"/>
      <c r="HY2297" s="255"/>
      <c r="HZ2297" s="255"/>
      <c r="IA2297" s="255"/>
      <c r="IB2297" s="255"/>
      <c r="IC2297" s="255"/>
      <c r="ID2297" s="255"/>
      <c r="IE2297" s="255"/>
      <c r="IF2297" s="255"/>
      <c r="IG2297" s="255"/>
      <c r="IH2297" s="255"/>
      <c r="II2297" s="255"/>
      <c r="IJ2297" s="255"/>
      <c r="IK2297" s="255"/>
      <c r="IL2297" s="255"/>
      <c r="IM2297" s="255"/>
      <c r="IN2297" s="255"/>
      <c r="IO2297" s="255"/>
      <c r="IP2297" s="255"/>
      <c r="IQ2297" s="255"/>
      <c r="IR2297" s="255"/>
      <c r="IS2297" s="255"/>
      <c r="IT2297" s="255"/>
      <c r="IU2297" s="255"/>
      <c r="IV2297" s="255"/>
    </row>
    <row r="2298" spans="1:256">
      <c r="A2298" s="16">
        <v>41695.420520833337</v>
      </c>
      <c r="B2298" s="300">
        <v>3</v>
      </c>
      <c r="C2298" s="5">
        <v>0.68</v>
      </c>
      <c r="D2298" s="5">
        <v>0.7</v>
      </c>
      <c r="E2298" s="5">
        <v>0.68</v>
      </c>
      <c r="F2298" s="5">
        <v>0.7</v>
      </c>
      <c r="G2298" s="6">
        <v>257796</v>
      </c>
      <c r="H2298" s="113">
        <f t="shared" si="4636"/>
        <v>0.7</v>
      </c>
      <c r="I2298" s="19">
        <f t="shared" si="4637"/>
        <v>2.1897810218977957E-2</v>
      </c>
      <c r="J2298" s="8">
        <f t="shared" si="4608"/>
        <v>0.81375729530566931</v>
      </c>
      <c r="K2298" s="8">
        <f t="shared" si="4609"/>
        <v>0.68524270469433057</v>
      </c>
      <c r="L2298" s="8">
        <f t="shared" si="4610"/>
        <v>0.74949999999999994</v>
      </c>
      <c r="M2298" s="19">
        <f t="shared" si="4611"/>
        <v>0.1875460909411153</v>
      </c>
      <c r="N2298" s="19">
        <f t="shared" si="4632"/>
        <v>1.3070355502132452E-2</v>
      </c>
      <c r="O2298" s="19">
        <f t="shared" si="4633"/>
        <v>5.99571491892319E-4</v>
      </c>
      <c r="P2298" s="19">
        <f t="shared" si="4638"/>
        <v>-1.4391863644318207E-3</v>
      </c>
      <c r="Q2298" s="303">
        <v>102</v>
      </c>
      <c r="R2298" s="306">
        <v>177572.62700000001</v>
      </c>
      <c r="S2298" s="66">
        <f t="shared" si="4612"/>
        <v>1740.9081078431373</v>
      </c>
      <c r="T2298" t="str">
        <f t="shared" si="4644"/>
        <v>BrokeBandLower</v>
      </c>
      <c r="U2298" t="str">
        <f t="shared" si="4644"/>
        <v/>
      </c>
      <c r="V2298" t="str">
        <f t="shared" si="4644"/>
        <v>BrokeBandLower</v>
      </c>
      <c r="W2298" t="str">
        <f t="shared" si="4644"/>
        <v/>
      </c>
      <c r="X2298" s="63"/>
      <c r="Y2298" s="219">
        <f t="shared" si="4614"/>
        <v>-6.4065934065934095E-3</v>
      </c>
      <c r="Z2298" s="78">
        <f t="shared" si="4615"/>
        <v>0.725303547068056</v>
      </c>
      <c r="AA2298" s="78">
        <f t="shared" si="4616"/>
        <v>0.75137902091240416</v>
      </c>
      <c r="AB2298" s="74">
        <f t="shared" si="4563"/>
        <v>2297</v>
      </c>
      <c r="AC2298" s="80">
        <f t="shared" si="4617"/>
        <v>-4.6178343385621171E-3</v>
      </c>
      <c r="AD2298" s="79">
        <f t="shared" si="4639"/>
        <v>-2.6075473844348163E-2</v>
      </c>
      <c r="AE2298" s="81">
        <f t="shared" si="4618"/>
        <v>-2.1457639505786046E-2</v>
      </c>
      <c r="AF2298" s="19">
        <f t="shared" si="4619"/>
        <v>-3.4703489342415433E-2</v>
      </c>
      <c r="AG2298" s="93">
        <f t="shared" si="4640"/>
        <v>-0.1240984288608514</v>
      </c>
      <c r="AH2298" s="91">
        <f t="shared" si="4620"/>
        <v>-5.5305600154706739E-4</v>
      </c>
      <c r="AI2298" s="96">
        <f t="shared" si="4621"/>
        <v>2289.6598757234283</v>
      </c>
      <c r="AJ2298" s="5">
        <f t="shared" si="4641"/>
        <v>1.4999999999999902E-2</v>
      </c>
      <c r="AK2298" s="5">
        <f t="shared" si="4607"/>
        <v>1.4999999999999902E-2</v>
      </c>
      <c r="AL2298" s="5">
        <f t="shared" si="4622"/>
        <v>0</v>
      </c>
      <c r="AM2298" s="95">
        <f t="shared" si="4642"/>
        <v>2.8571428571428519E-3</v>
      </c>
      <c r="AN2298" s="95">
        <f t="shared" si="4623"/>
        <v>-8.5714285714285719E-3</v>
      </c>
      <c r="AO2298" s="78">
        <f t="shared" si="4624"/>
        <v>0.3333333333333327</v>
      </c>
      <c r="AP2298" s="296">
        <f t="shared" si="4625"/>
        <v>24.999999999999957</v>
      </c>
      <c r="AQ2298" s="8"/>
      <c r="AR2298" s="8">
        <f t="shared" si="4626"/>
        <v>1</v>
      </c>
      <c r="AS2298" s="114">
        <f t="shared" si="4627"/>
        <v>257796</v>
      </c>
      <c r="AT2298" s="103">
        <f t="shared" si="4628"/>
        <v>0.30263227461300229</v>
      </c>
      <c r="AU2298" s="5">
        <f t="shared" si="4629"/>
        <v>0.7</v>
      </c>
      <c r="AV2298" s="93">
        <f t="shared" si="4630"/>
        <v>1.4517778125791876</v>
      </c>
      <c r="AW2298" s="210">
        <f t="shared" si="4631"/>
        <v>2.9411764705882214E-2</v>
      </c>
      <c r="AX2298" s="276">
        <f t="shared" si="4643"/>
        <v>-9.3266202009188951E-3</v>
      </c>
      <c r="AY2298" s="19">
        <f t="shared" si="4635"/>
        <v>0.12286401887347387</v>
      </c>
      <c r="AZ2298" s="255"/>
      <c r="BA2298" s="255"/>
      <c r="BB2298" s="255"/>
      <c r="BC2298" s="255"/>
      <c r="BD2298" s="255"/>
      <c r="BE2298" s="255"/>
      <c r="BF2298" s="255"/>
      <c r="BG2298" s="255"/>
      <c r="BH2298" s="255"/>
      <c r="BI2298" s="255"/>
      <c r="BJ2298" s="255"/>
      <c r="BK2298" s="255"/>
      <c r="BL2298" s="255"/>
      <c r="BM2298" s="255"/>
      <c r="BN2298" s="255"/>
      <c r="BO2298" s="255"/>
      <c r="BP2298" s="255"/>
      <c r="BQ2298" s="255"/>
      <c r="BR2298" s="255"/>
      <c r="BS2298" s="255"/>
      <c r="BT2298" s="255"/>
      <c r="BU2298" s="255"/>
      <c r="BV2298" s="255"/>
      <c r="BW2298" s="255"/>
      <c r="BX2298" s="255"/>
      <c r="BY2298" s="255"/>
      <c r="BZ2298" s="255"/>
      <c r="CA2298" s="255"/>
      <c r="CB2298" s="255"/>
      <c r="CC2298" s="255"/>
      <c r="CD2298" s="255"/>
      <c r="CE2298" s="255"/>
      <c r="CF2298" s="255"/>
      <c r="CG2298" s="255"/>
      <c r="CH2298" s="255"/>
      <c r="CI2298" s="255"/>
      <c r="CJ2298" s="255"/>
      <c r="CK2298" s="255"/>
      <c r="CL2298" s="255"/>
      <c r="CM2298" s="255"/>
      <c r="CN2298" s="255"/>
      <c r="CO2298" s="255"/>
      <c r="CP2298" s="255"/>
      <c r="CQ2298" s="255"/>
      <c r="CR2298" s="255"/>
      <c r="CS2298" s="255"/>
      <c r="CT2298" s="255"/>
      <c r="CU2298" s="255"/>
      <c r="CV2298" s="255"/>
      <c r="CW2298" s="255"/>
      <c r="CX2298" s="255"/>
      <c r="CY2298" s="255"/>
      <c r="CZ2298" s="255"/>
      <c r="DA2298" s="255"/>
      <c r="DB2298" s="255"/>
      <c r="DC2298" s="255"/>
      <c r="DD2298" s="255"/>
      <c r="DE2298" s="255"/>
      <c r="DF2298" s="255"/>
      <c r="DG2298" s="255"/>
      <c r="DH2298" s="255"/>
      <c r="DI2298" s="255"/>
      <c r="DJ2298" s="255"/>
      <c r="DK2298" s="255"/>
      <c r="DL2298" s="255"/>
      <c r="DM2298" s="255"/>
      <c r="DN2298" s="255"/>
      <c r="DO2298" s="255"/>
      <c r="DP2298" s="255"/>
      <c r="DQ2298" s="255"/>
      <c r="DR2298" s="255"/>
      <c r="DS2298" s="255"/>
      <c r="DT2298" s="255"/>
      <c r="DU2298" s="255"/>
      <c r="DV2298" s="255"/>
      <c r="DW2298" s="255"/>
      <c r="DX2298" s="255"/>
      <c r="DY2298" s="255"/>
      <c r="DZ2298" s="255"/>
      <c r="EA2298" s="255"/>
      <c r="EB2298" s="255"/>
      <c r="EC2298" s="255"/>
      <c r="ED2298" s="255"/>
      <c r="EE2298" s="255"/>
      <c r="EF2298" s="255"/>
      <c r="EG2298" s="255"/>
      <c r="EH2298" s="255"/>
      <c r="EI2298" s="255"/>
      <c r="EJ2298" s="255"/>
      <c r="EK2298" s="255"/>
      <c r="EL2298" s="255"/>
      <c r="EM2298" s="255"/>
      <c r="EN2298" s="255"/>
      <c r="EO2298" s="255"/>
      <c r="EP2298" s="255"/>
      <c r="EQ2298" s="255"/>
      <c r="ER2298" s="255"/>
      <c r="ES2298" s="255"/>
      <c r="ET2298" s="255"/>
      <c r="EU2298" s="255"/>
      <c r="EV2298" s="255"/>
      <c r="EW2298" s="255"/>
      <c r="EX2298" s="255"/>
      <c r="EY2298" s="255"/>
      <c r="EZ2298" s="255"/>
      <c r="FA2298" s="255"/>
      <c r="FB2298" s="255"/>
      <c r="FC2298" s="255"/>
      <c r="FD2298" s="255"/>
      <c r="FE2298" s="255"/>
      <c r="FF2298" s="255"/>
      <c r="FG2298" s="255"/>
      <c r="FH2298" s="255"/>
      <c r="FI2298" s="255"/>
      <c r="FJ2298" s="255"/>
      <c r="FK2298" s="255"/>
      <c r="FL2298" s="255"/>
      <c r="FM2298" s="255"/>
      <c r="FN2298" s="255"/>
      <c r="FO2298" s="255"/>
      <c r="FP2298" s="255"/>
      <c r="FQ2298" s="255"/>
      <c r="FR2298" s="255"/>
      <c r="FS2298" s="255"/>
      <c r="FT2298" s="255"/>
      <c r="FU2298" s="255"/>
      <c r="FV2298" s="255"/>
      <c r="FW2298" s="255"/>
      <c r="FX2298" s="255"/>
      <c r="FY2298" s="255"/>
      <c r="FZ2298" s="255"/>
      <c r="GA2298" s="255"/>
      <c r="GB2298" s="255"/>
      <c r="GC2298" s="255"/>
      <c r="GD2298" s="255"/>
      <c r="GE2298" s="255"/>
      <c r="GF2298" s="255"/>
      <c r="GG2298" s="255"/>
      <c r="GH2298" s="255"/>
      <c r="GI2298" s="255"/>
      <c r="GJ2298" s="255"/>
      <c r="GK2298" s="255"/>
      <c r="GL2298" s="255"/>
      <c r="GM2298" s="255"/>
      <c r="GN2298" s="255"/>
      <c r="GO2298" s="255"/>
      <c r="GP2298" s="255"/>
      <c r="GQ2298" s="255"/>
      <c r="GR2298" s="255"/>
      <c r="GS2298" s="255"/>
      <c r="GT2298" s="255"/>
      <c r="GU2298" s="255"/>
      <c r="GV2298" s="255"/>
      <c r="GW2298" s="255"/>
      <c r="GX2298" s="255"/>
      <c r="GY2298" s="255"/>
      <c r="GZ2298" s="255"/>
      <c r="HA2298" s="255"/>
      <c r="HB2298" s="255"/>
      <c r="HC2298" s="255"/>
      <c r="HD2298" s="255"/>
      <c r="HE2298" s="255"/>
      <c r="HF2298" s="255"/>
      <c r="HG2298" s="255"/>
      <c r="HH2298" s="255"/>
      <c r="HI2298" s="255"/>
      <c r="HJ2298" s="255"/>
      <c r="HK2298" s="255"/>
      <c r="HL2298" s="255"/>
      <c r="HM2298" s="255"/>
      <c r="HN2298" s="255"/>
      <c r="HO2298" s="255"/>
      <c r="HP2298" s="255"/>
      <c r="HQ2298" s="255"/>
      <c r="HR2298" s="255"/>
      <c r="HS2298" s="255"/>
      <c r="HT2298" s="255"/>
      <c r="HU2298" s="255"/>
      <c r="HV2298" s="255"/>
      <c r="HW2298" s="255"/>
      <c r="HX2298" s="255"/>
      <c r="HY2298" s="255"/>
      <c r="HZ2298" s="255"/>
      <c r="IA2298" s="255"/>
      <c r="IB2298" s="255"/>
      <c r="IC2298" s="255"/>
      <c r="ID2298" s="255"/>
      <c r="IE2298" s="255"/>
      <c r="IF2298" s="255"/>
      <c r="IG2298" s="255"/>
      <c r="IH2298" s="255"/>
      <c r="II2298" s="255"/>
      <c r="IJ2298" s="255"/>
      <c r="IK2298" s="255"/>
      <c r="IL2298" s="255"/>
      <c r="IM2298" s="255"/>
      <c r="IN2298" s="255"/>
      <c r="IO2298" s="255"/>
      <c r="IP2298" s="255"/>
      <c r="IQ2298" s="255"/>
      <c r="IR2298" s="255"/>
      <c r="IS2298" s="255"/>
      <c r="IT2298" s="255"/>
      <c r="IU2298" s="255"/>
      <c r="IV2298" s="255"/>
    </row>
    <row r="2299" spans="1:256" ht="13">
      <c r="A2299" s="16">
        <v>41696.382094907407</v>
      </c>
      <c r="B2299" s="300">
        <v>4</v>
      </c>
      <c r="C2299" s="5">
        <v>0.68500000000000005</v>
      </c>
      <c r="D2299" s="5">
        <v>0.69499999999999995</v>
      </c>
      <c r="E2299" s="5">
        <v>0.68500000000000005</v>
      </c>
      <c r="F2299" s="5">
        <v>0.69499999999999995</v>
      </c>
      <c r="G2299" s="6">
        <v>106364</v>
      </c>
      <c r="H2299" s="113">
        <f t="shared" si="4636"/>
        <v>0.69499999999999995</v>
      </c>
      <c r="I2299" s="19">
        <f t="shared" si="4637"/>
        <v>-7.1428571428571496E-3</v>
      </c>
      <c r="J2299" s="8">
        <f t="shared" ref="J2299:J2304" si="4645">(L2299)+2*STDEVPA(H2280:H2299)</f>
        <v>0.81491783393238926</v>
      </c>
      <c r="K2299" s="8">
        <f t="shared" ref="K2299:K2304" si="4646">(L2299)-(2*STDEVPA(H2280:H2299))</f>
        <v>0.67808216606761063</v>
      </c>
      <c r="L2299" s="8">
        <f t="shared" ref="L2299:L2304" si="4647">AVERAGE(H2280:H2299)</f>
        <v>0.74649999999999994</v>
      </c>
      <c r="M2299" s="19">
        <f t="shared" ref="M2299:M2304" si="4648">(J2299-K2299)/K2299</f>
        <v>0.20179806329124861</v>
      </c>
      <c r="N2299" s="19">
        <f t="shared" si="4632"/>
        <v>7.599183901203288E-2</v>
      </c>
      <c r="O2299" s="19">
        <f t="shared" si="4633"/>
        <v>1.426148353341659E-3</v>
      </c>
      <c r="P2299" s="19">
        <f t="shared" si="4638"/>
        <v>-1.044963861368518E-2</v>
      </c>
      <c r="Q2299" s="303">
        <v>27</v>
      </c>
      <c r="R2299" s="306">
        <v>73532.479999999996</v>
      </c>
      <c r="S2299" s="66">
        <f t="shared" ref="S2299:S2304" si="4649">R2299/Q2299</f>
        <v>2723.425185185185</v>
      </c>
      <c r="T2299" t="str">
        <f t="shared" ref="T2299:W2302" si="4650">IF(C2299&gt;$J2299,"BrokeBandUpper", IF(C2299&lt;$K2299,"BrokeBandLower", ""))</f>
        <v/>
      </c>
      <c r="U2299" t="str">
        <f t="shared" si="4650"/>
        <v/>
      </c>
      <c r="V2299" t="str">
        <f t="shared" si="4650"/>
        <v/>
      </c>
      <c r="W2299" t="str">
        <f t="shared" si="4650"/>
        <v/>
      </c>
      <c r="X2299" s="63"/>
      <c r="Y2299" s="310">
        <f t="shared" ref="Y2299:Y2304" si="4651">SLOPE(H2286:H2299,AB2286:AB2299)</f>
        <v>-6.8351648351648395E-3</v>
      </c>
      <c r="Z2299" s="311">
        <f t="shared" ref="Z2299:Z2304" si="4652">Z2298+(0.154*(F2299-Z2298))</f>
        <v>0.72063680081957537</v>
      </c>
      <c r="AA2299" s="311">
        <f t="shared" ref="AA2299:AA2304" si="4653">AA2298+(0.074*(F2299-AA2298))</f>
        <v>0.74720697336488628</v>
      </c>
      <c r="AB2299" s="312">
        <f t="shared" si="4563"/>
        <v>2298</v>
      </c>
      <c r="AC2299" s="313">
        <f t="shared" ref="AC2299:AC2304" si="4654">AD2299-AE2299</f>
        <v>-4.0900264316198927E-3</v>
      </c>
      <c r="AD2299" s="284">
        <f t="shared" si="4639"/>
        <v>-2.6570172545310911E-2</v>
      </c>
      <c r="AE2299" s="314">
        <f t="shared" ref="AE2299:AE2304" si="4655">AE2298+(0.2*(AD2299-AE2298))</f>
        <v>-2.2480146113691018E-2</v>
      </c>
      <c r="AF2299" s="315">
        <f t="shared" ref="AF2299:AF2304" si="4656">AD2299/AA2299</f>
        <v>-3.5559320900951763E-2</v>
      </c>
      <c r="AG2299" s="315">
        <f t="shared" si="4640"/>
        <v>-0.11429771365652132</v>
      </c>
      <c r="AH2299" s="316">
        <f t="shared" ref="AH2299:AH2304" si="4657">SLOPE(AC2286:AC2299,AB2286:AB2299)</f>
        <v>-5.980111716652499E-4</v>
      </c>
      <c r="AI2299" s="317">
        <f t="shared" ref="AI2299:AI2304" si="4658">INTERCEPT(AB2286:AB2299,AC2286:AC2299)</f>
        <v>2290.1280212746333</v>
      </c>
      <c r="AJ2299" s="318">
        <f t="shared" si="4641"/>
        <v>-5.0000000000000044E-3</v>
      </c>
      <c r="AK2299" s="318">
        <f t="shared" ref="AK2299:AK2306" si="4659">IF(AJ2299&gt;0,AJ2299,0)</f>
        <v>0</v>
      </c>
      <c r="AL2299" s="318">
        <f t="shared" ref="AL2299:AL2304" si="4660">IF(AJ2299&lt;0,AJ2299,0)</f>
        <v>-5.0000000000000044E-3</v>
      </c>
      <c r="AM2299" s="319">
        <f t="shared" si="4642"/>
        <v>2.8571428571428519E-3</v>
      </c>
      <c r="AN2299" s="319">
        <f t="shared" ref="AN2299:AN2305" si="4661">(AVERAGE(AL2286:AL2299))</f>
        <v>-7.4999999999999989E-3</v>
      </c>
      <c r="AO2299" s="311">
        <f t="shared" ref="AO2299:AO2304" si="4662">ABS(AM2299/AN2299)</f>
        <v>0.38095238095238032</v>
      </c>
      <c r="AP2299" s="285">
        <f t="shared" ref="AP2299:AP2304" si="4663">IF(AN2299=0,100,100-(100/(1+AO2299)))</f>
        <v>27.586206896551687</v>
      </c>
      <c r="AQ2299" s="285"/>
      <c r="AR2299" s="285">
        <f t="shared" ref="AR2299:AR2304" si="4664">IF(ISERROR(((F2299-E2299)-(D2299-F2299))/(D2299-E2299)),0,((F2299-E2299)-(D2299-F2299))/(D2299-E2299))</f>
        <v>1</v>
      </c>
      <c r="AS2299" s="286">
        <f t="shared" ref="AS2299:AS2304" si="4665">IF(ISERROR(AR2299*G2299),0,AR2299*G2299)</f>
        <v>106364</v>
      </c>
      <c r="AT2299" s="103">
        <f t="shared" ref="AT2299:AT2304" si="4666">SUM(AS2280:AS2299)/SUM(G2280:G2299)</f>
        <v>0.27787944035017242</v>
      </c>
      <c r="AU2299" s="318">
        <f t="shared" ref="AU2299:AU2304" si="4667">F2299</f>
        <v>0.69499999999999995</v>
      </c>
      <c r="AV2299" s="315">
        <f t="shared" ref="AV2299:AV2304" si="4668">AS2299/R2299</f>
        <v>1.446490040863575</v>
      </c>
      <c r="AW2299" s="320">
        <f t="shared" ref="AW2299:AW2304" si="4669">(D2299-E2299)/E2299</f>
        <v>1.4598540145985252E-2</v>
      </c>
      <c r="AX2299" s="321">
        <f t="shared" si="4643"/>
        <v>-7.2303873158435185E-3</v>
      </c>
      <c r="AY2299" s="315">
        <f t="shared" si="4635"/>
        <v>0.22475804095344717</v>
      </c>
      <c r="AZ2299" s="255"/>
      <c r="BA2299" s="255"/>
      <c r="BB2299" s="255"/>
      <c r="BC2299" s="255"/>
      <c r="BD2299" s="255"/>
      <c r="BE2299" s="255"/>
      <c r="BF2299" s="255"/>
      <c r="BG2299" s="255"/>
      <c r="BH2299" s="255"/>
      <c r="BI2299" s="255"/>
      <c r="BJ2299" s="255"/>
      <c r="BK2299" s="255"/>
      <c r="BL2299" s="255"/>
      <c r="BM2299" s="255"/>
      <c r="BN2299" s="255"/>
      <c r="BO2299" s="255"/>
      <c r="BP2299" s="255"/>
      <c r="BQ2299" s="255"/>
      <c r="BR2299" s="255"/>
      <c r="BS2299" s="255"/>
      <c r="BT2299" s="255"/>
      <c r="BU2299" s="255"/>
      <c r="BV2299" s="255"/>
      <c r="BW2299" s="255"/>
      <c r="BX2299" s="255"/>
      <c r="BY2299" s="255"/>
      <c r="BZ2299" s="255"/>
      <c r="CA2299" s="255"/>
      <c r="CB2299" s="255"/>
      <c r="CC2299" s="255"/>
      <c r="CD2299" s="255"/>
      <c r="CE2299" s="255"/>
      <c r="CF2299" s="255"/>
      <c r="CG2299" s="255"/>
      <c r="CH2299" s="255"/>
      <c r="CI2299" s="255"/>
      <c r="CJ2299" s="255"/>
      <c r="CK2299" s="255"/>
      <c r="CL2299" s="255"/>
      <c r="CM2299" s="255"/>
      <c r="CN2299" s="255"/>
      <c r="CO2299" s="255"/>
      <c r="CP2299" s="255"/>
      <c r="CQ2299" s="255"/>
      <c r="CR2299" s="255"/>
      <c r="CS2299" s="255"/>
      <c r="CT2299" s="255"/>
      <c r="CU2299" s="255"/>
      <c r="CV2299" s="255"/>
      <c r="CW2299" s="255"/>
      <c r="CX2299" s="255"/>
      <c r="CY2299" s="255"/>
      <c r="CZ2299" s="255"/>
      <c r="DA2299" s="255"/>
      <c r="DB2299" s="255"/>
      <c r="DC2299" s="255"/>
      <c r="DD2299" s="255"/>
      <c r="DE2299" s="255"/>
      <c r="DF2299" s="255"/>
      <c r="DG2299" s="255"/>
      <c r="DH2299" s="255"/>
      <c r="DI2299" s="255"/>
      <c r="DJ2299" s="255"/>
      <c r="DK2299" s="255"/>
      <c r="DL2299" s="255"/>
      <c r="DM2299" s="255"/>
      <c r="DN2299" s="255"/>
      <c r="DO2299" s="255"/>
      <c r="DP2299" s="255"/>
      <c r="DQ2299" s="255"/>
      <c r="DR2299" s="255"/>
      <c r="DS2299" s="255"/>
      <c r="DT2299" s="255"/>
      <c r="DU2299" s="255"/>
      <c r="DV2299" s="255"/>
      <c r="DW2299" s="255"/>
      <c r="DX2299" s="255"/>
      <c r="DY2299" s="255"/>
      <c r="DZ2299" s="255"/>
      <c r="EA2299" s="255"/>
      <c r="EB2299" s="255"/>
      <c r="EC2299" s="255"/>
      <c r="ED2299" s="255"/>
      <c r="EE2299" s="255"/>
      <c r="EF2299" s="255"/>
      <c r="EG2299" s="255"/>
      <c r="EH2299" s="255"/>
      <c r="EI2299" s="255"/>
      <c r="EJ2299" s="255"/>
      <c r="EK2299" s="255"/>
      <c r="EL2299" s="255"/>
      <c r="EM2299" s="255"/>
      <c r="EN2299" s="255"/>
      <c r="EO2299" s="255"/>
      <c r="EP2299" s="255"/>
      <c r="EQ2299" s="255"/>
      <c r="ER2299" s="255"/>
      <c r="ES2299" s="255"/>
      <c r="ET2299" s="255"/>
      <c r="EU2299" s="255"/>
      <c r="EV2299" s="255"/>
      <c r="EW2299" s="255"/>
      <c r="EX2299" s="255"/>
      <c r="EY2299" s="255"/>
      <c r="EZ2299" s="255"/>
      <c r="FA2299" s="255"/>
      <c r="FB2299" s="255"/>
      <c r="FC2299" s="255"/>
      <c r="FD2299" s="255"/>
      <c r="FE2299" s="255"/>
      <c r="FF2299" s="255"/>
      <c r="FG2299" s="255"/>
      <c r="FH2299" s="255"/>
      <c r="FI2299" s="255"/>
      <c r="FJ2299" s="255"/>
      <c r="FK2299" s="255"/>
      <c r="FL2299" s="255"/>
      <c r="FM2299" s="255"/>
      <c r="FN2299" s="255"/>
      <c r="FO2299" s="255"/>
      <c r="FP2299" s="255"/>
      <c r="FQ2299" s="255"/>
      <c r="FR2299" s="255"/>
      <c r="FS2299" s="255"/>
      <c r="FT2299" s="255"/>
      <c r="FU2299" s="255"/>
      <c r="FV2299" s="255"/>
      <c r="FW2299" s="255"/>
      <c r="FX2299" s="255"/>
      <c r="FY2299" s="255"/>
      <c r="FZ2299" s="255"/>
      <c r="GA2299" s="255"/>
      <c r="GB2299" s="255"/>
      <c r="GC2299" s="255"/>
      <c r="GD2299" s="255"/>
      <c r="GE2299" s="255"/>
      <c r="GF2299" s="255"/>
      <c r="GG2299" s="255"/>
      <c r="GH2299" s="255"/>
      <c r="GI2299" s="255"/>
      <c r="GJ2299" s="255"/>
      <c r="GK2299" s="255"/>
      <c r="GL2299" s="255"/>
      <c r="GM2299" s="255"/>
      <c r="GN2299" s="255"/>
      <c r="GO2299" s="255"/>
      <c r="GP2299" s="255"/>
      <c r="GQ2299" s="255"/>
      <c r="GR2299" s="255"/>
      <c r="GS2299" s="255"/>
      <c r="GT2299" s="255"/>
      <c r="GU2299" s="255"/>
      <c r="GV2299" s="255"/>
      <c r="GW2299" s="255"/>
      <c r="GX2299" s="255"/>
      <c r="GY2299" s="255"/>
      <c r="GZ2299" s="255"/>
      <c r="HA2299" s="255"/>
      <c r="HB2299" s="255"/>
      <c r="HC2299" s="255"/>
      <c r="HD2299" s="255"/>
      <c r="HE2299" s="255"/>
      <c r="HF2299" s="255"/>
      <c r="HG2299" s="255"/>
      <c r="HH2299" s="255"/>
      <c r="HI2299" s="255"/>
      <c r="HJ2299" s="255"/>
      <c r="HK2299" s="255"/>
      <c r="HL2299" s="255"/>
      <c r="HM2299" s="255"/>
      <c r="HN2299" s="255"/>
      <c r="HO2299" s="255"/>
      <c r="HP2299" s="255"/>
      <c r="HQ2299" s="255"/>
      <c r="HR2299" s="255"/>
      <c r="HS2299" s="255"/>
      <c r="HT2299" s="255"/>
      <c r="HU2299" s="255"/>
      <c r="HV2299" s="255"/>
      <c r="HW2299" s="255"/>
      <c r="HX2299" s="255"/>
      <c r="HY2299" s="255"/>
      <c r="HZ2299" s="255"/>
      <c r="IA2299" s="255"/>
      <c r="IB2299" s="255"/>
      <c r="IC2299" s="255"/>
      <c r="ID2299" s="255"/>
      <c r="IE2299" s="255"/>
      <c r="IF2299" s="255"/>
      <c r="IG2299" s="255"/>
      <c r="IH2299" s="255"/>
      <c r="II2299" s="255"/>
      <c r="IJ2299" s="255"/>
      <c r="IK2299" s="255"/>
      <c r="IL2299" s="255"/>
      <c r="IM2299" s="255"/>
      <c r="IN2299" s="255"/>
      <c r="IO2299" s="255"/>
      <c r="IP2299" s="255"/>
      <c r="IQ2299" s="255"/>
      <c r="IR2299" s="255"/>
      <c r="IS2299" s="255"/>
      <c r="IT2299" s="255"/>
      <c r="IU2299" s="255"/>
      <c r="IV2299" s="255"/>
    </row>
    <row r="2300" spans="1:256">
      <c r="A2300" s="16">
        <v>41697.316701388889</v>
      </c>
      <c r="B2300" s="300">
        <v>5</v>
      </c>
      <c r="C2300" s="5">
        <v>0.69499999999999995</v>
      </c>
      <c r="D2300" s="5">
        <v>0.7</v>
      </c>
      <c r="E2300" s="5">
        <v>0.69</v>
      </c>
      <c r="F2300" s="5">
        <v>0.7</v>
      </c>
      <c r="G2300" s="6">
        <v>66019</v>
      </c>
      <c r="H2300" s="113">
        <f t="shared" si="4636"/>
        <v>0.7</v>
      </c>
      <c r="I2300" s="19">
        <f t="shared" si="4637"/>
        <v>7.1942446043165541E-3</v>
      </c>
      <c r="J2300" s="8">
        <f t="shared" si="4645"/>
        <v>0.80922406909324496</v>
      </c>
      <c r="K2300" s="8">
        <f t="shared" si="4646"/>
        <v>0.67427593090675486</v>
      </c>
      <c r="L2300" s="8">
        <f t="shared" si="4647"/>
        <v>0.74174999999999991</v>
      </c>
      <c r="M2300" s="19">
        <f t="shared" si="4648"/>
        <v>0.20013785455016039</v>
      </c>
      <c r="N2300" s="19">
        <f t="shared" si="4632"/>
        <v>-8.2270796558244937E-3</v>
      </c>
      <c r="O2300" s="19">
        <f t="shared" si="4633"/>
        <v>-6.9869189285857378E-3</v>
      </c>
      <c r="P2300" s="19">
        <f t="shared" si="4638"/>
        <v>-5.6132359046237616E-3</v>
      </c>
      <c r="Q2300" s="303">
        <v>105</v>
      </c>
      <c r="R2300" s="306">
        <v>46127.235000000001</v>
      </c>
      <c r="S2300" s="66">
        <f t="shared" si="4649"/>
        <v>439.30700000000002</v>
      </c>
      <c r="T2300" t="str">
        <f t="shared" si="4650"/>
        <v/>
      </c>
      <c r="U2300" t="str">
        <f t="shared" si="4650"/>
        <v/>
      </c>
      <c r="V2300" t="str">
        <f t="shared" si="4650"/>
        <v/>
      </c>
      <c r="W2300" t="str">
        <f t="shared" si="4650"/>
        <v/>
      </c>
      <c r="X2300" s="63" t="s">
        <v>89</v>
      </c>
      <c r="Y2300" s="219">
        <f t="shared" si="4651"/>
        <v>-6.8351648351648395E-3</v>
      </c>
      <c r="Z2300" s="78">
        <f t="shared" si="4652"/>
        <v>0.71745873349336076</v>
      </c>
      <c r="AA2300" s="78">
        <f t="shared" si="4653"/>
        <v>0.74371365733588468</v>
      </c>
      <c r="AB2300" s="74">
        <f t="shared" si="4563"/>
        <v>2299</v>
      </c>
      <c r="AC2300" s="80">
        <f t="shared" si="4654"/>
        <v>-3.0198221830663244E-3</v>
      </c>
      <c r="AD2300" s="79">
        <f t="shared" si="4639"/>
        <v>-2.6254923842523925E-2</v>
      </c>
      <c r="AE2300" s="81">
        <f t="shared" si="4655"/>
        <v>-2.3235101659457601E-2</v>
      </c>
      <c r="AF2300" s="19">
        <f t="shared" si="4656"/>
        <v>-3.530246296212141E-2</v>
      </c>
      <c r="AG2300" s="93">
        <f t="shared" si="4640"/>
        <v>-0.26166193946323812</v>
      </c>
      <c r="AH2300" s="91">
        <f t="shared" si="4657"/>
        <v>-5.9243104978626542E-4</v>
      </c>
      <c r="AI2300" s="96">
        <f t="shared" si="4658"/>
        <v>2290.713545471101</v>
      </c>
      <c r="AJ2300" s="5">
        <f t="shared" si="4641"/>
        <v>5.0000000000000044E-3</v>
      </c>
      <c r="AK2300" s="5">
        <f t="shared" si="4659"/>
        <v>5.0000000000000044E-3</v>
      </c>
      <c r="AL2300" s="5">
        <f t="shared" si="4660"/>
        <v>0</v>
      </c>
      <c r="AM2300" s="95">
        <f t="shared" si="4642"/>
        <v>3.214285714285709E-3</v>
      </c>
      <c r="AN2300" s="95">
        <f t="shared" si="4661"/>
        <v>-7.4999999999999989E-3</v>
      </c>
      <c r="AO2300" s="78">
        <f t="shared" si="4662"/>
        <v>0.42857142857142794</v>
      </c>
      <c r="AP2300" s="296">
        <f t="shared" si="4663"/>
        <v>29.999999999999972</v>
      </c>
      <c r="AQ2300" s="8"/>
      <c r="AR2300" s="8">
        <f t="shared" si="4664"/>
        <v>1</v>
      </c>
      <c r="AS2300" s="114">
        <f t="shared" si="4665"/>
        <v>66019</v>
      </c>
      <c r="AT2300" s="103">
        <f t="shared" si="4666"/>
        <v>0.25874820821249656</v>
      </c>
      <c r="AU2300" s="5">
        <f t="shared" si="4667"/>
        <v>0.7</v>
      </c>
      <c r="AV2300" s="93">
        <f t="shared" si="4668"/>
        <v>1.4312368820719472</v>
      </c>
      <c r="AW2300" s="210">
        <f t="shared" si="4669"/>
        <v>1.449275362318842E-2</v>
      </c>
      <c r="AX2300" s="276">
        <f t="shared" si="4643"/>
        <v>-5.0918236599824529E-3</v>
      </c>
      <c r="AY2300" s="19">
        <f t="shared" si="4635"/>
        <v>0.29577442569016432</v>
      </c>
      <c r="AZ2300" s="255"/>
      <c r="BA2300" s="255"/>
      <c r="BB2300" s="255"/>
      <c r="BC2300" s="255"/>
      <c r="BD2300" s="255"/>
      <c r="BE2300" s="255"/>
      <c r="BF2300" s="255"/>
      <c r="BG2300" s="255"/>
      <c r="BH2300" s="255"/>
      <c r="BI2300" s="255"/>
      <c r="BJ2300" s="255"/>
      <c r="BK2300" s="255"/>
      <c r="BL2300" s="255"/>
      <c r="BM2300" s="255"/>
      <c r="BN2300" s="255"/>
      <c r="BO2300" s="255"/>
      <c r="BP2300" s="255"/>
      <c r="BQ2300" s="255"/>
      <c r="BR2300" s="255"/>
      <c r="BS2300" s="255"/>
      <c r="BT2300" s="255"/>
      <c r="BU2300" s="255"/>
      <c r="BV2300" s="255"/>
      <c r="BW2300" s="255"/>
      <c r="BX2300" s="255"/>
      <c r="BY2300" s="255"/>
      <c r="BZ2300" s="255"/>
      <c r="CA2300" s="255"/>
      <c r="CB2300" s="255"/>
      <c r="CC2300" s="255"/>
      <c r="CD2300" s="255"/>
      <c r="CE2300" s="255"/>
      <c r="CF2300" s="255"/>
      <c r="CG2300" s="255"/>
      <c r="CH2300" s="255"/>
      <c r="CI2300" s="255"/>
      <c r="CJ2300" s="255"/>
      <c r="CK2300" s="255"/>
      <c r="CL2300" s="255"/>
      <c r="CM2300" s="255"/>
      <c r="CN2300" s="255"/>
      <c r="CO2300" s="255"/>
      <c r="CP2300" s="255"/>
      <c r="CQ2300" s="255"/>
      <c r="CR2300" s="255"/>
      <c r="CS2300" s="255"/>
      <c r="CT2300" s="255"/>
      <c r="CU2300" s="255"/>
      <c r="CV2300" s="255"/>
      <c r="CW2300" s="255"/>
      <c r="CX2300" s="255"/>
      <c r="CY2300" s="255"/>
      <c r="CZ2300" s="255"/>
      <c r="DA2300" s="255"/>
      <c r="DB2300" s="255"/>
      <c r="DC2300" s="255"/>
      <c r="DD2300" s="255"/>
      <c r="DE2300" s="255"/>
      <c r="DF2300" s="255"/>
      <c r="DG2300" s="255"/>
      <c r="DH2300" s="255"/>
      <c r="DI2300" s="255"/>
      <c r="DJ2300" s="255"/>
      <c r="DK2300" s="255"/>
      <c r="DL2300" s="255"/>
      <c r="DM2300" s="255"/>
      <c r="DN2300" s="255"/>
      <c r="DO2300" s="255"/>
      <c r="DP2300" s="255"/>
      <c r="DQ2300" s="255"/>
      <c r="DR2300" s="255"/>
      <c r="DS2300" s="255"/>
      <c r="DT2300" s="255"/>
      <c r="DU2300" s="255"/>
      <c r="DV2300" s="255"/>
      <c r="DW2300" s="255"/>
      <c r="DX2300" s="255"/>
      <c r="DY2300" s="255"/>
      <c r="DZ2300" s="255"/>
      <c r="EA2300" s="255"/>
      <c r="EB2300" s="255"/>
      <c r="EC2300" s="255"/>
      <c r="ED2300" s="255"/>
      <c r="EE2300" s="255"/>
      <c r="EF2300" s="255"/>
      <c r="EG2300" s="255"/>
      <c r="EH2300" s="255"/>
      <c r="EI2300" s="255"/>
      <c r="EJ2300" s="255"/>
      <c r="EK2300" s="255"/>
      <c r="EL2300" s="255"/>
      <c r="EM2300" s="255"/>
      <c r="EN2300" s="255"/>
      <c r="EO2300" s="255"/>
      <c r="EP2300" s="255"/>
      <c r="EQ2300" s="255"/>
      <c r="ER2300" s="255"/>
      <c r="ES2300" s="255"/>
      <c r="ET2300" s="255"/>
      <c r="EU2300" s="255"/>
      <c r="EV2300" s="255"/>
      <c r="EW2300" s="255"/>
      <c r="EX2300" s="255"/>
      <c r="EY2300" s="255"/>
      <c r="EZ2300" s="255"/>
      <c r="FA2300" s="255"/>
      <c r="FB2300" s="255"/>
      <c r="FC2300" s="255"/>
      <c r="FD2300" s="255"/>
      <c r="FE2300" s="255"/>
      <c r="FF2300" s="255"/>
      <c r="FG2300" s="255"/>
      <c r="FH2300" s="255"/>
      <c r="FI2300" s="255"/>
      <c r="FJ2300" s="255"/>
      <c r="FK2300" s="255"/>
      <c r="FL2300" s="255"/>
      <c r="FM2300" s="255"/>
      <c r="FN2300" s="255"/>
      <c r="FO2300" s="255"/>
      <c r="FP2300" s="255"/>
      <c r="FQ2300" s="255"/>
      <c r="FR2300" s="255"/>
      <c r="FS2300" s="255"/>
      <c r="FT2300" s="255"/>
      <c r="FU2300" s="255"/>
      <c r="FV2300" s="255"/>
      <c r="FW2300" s="255"/>
      <c r="FX2300" s="255"/>
      <c r="FY2300" s="255"/>
      <c r="FZ2300" s="255"/>
      <c r="GA2300" s="255"/>
      <c r="GB2300" s="255"/>
      <c r="GC2300" s="255"/>
      <c r="GD2300" s="255"/>
      <c r="GE2300" s="255"/>
      <c r="GF2300" s="255"/>
      <c r="GG2300" s="255"/>
      <c r="GH2300" s="255"/>
      <c r="GI2300" s="255"/>
      <c r="GJ2300" s="255"/>
      <c r="GK2300" s="255"/>
      <c r="GL2300" s="255"/>
      <c r="GM2300" s="255"/>
      <c r="GN2300" s="255"/>
      <c r="GO2300" s="255"/>
      <c r="GP2300" s="255"/>
      <c r="GQ2300" s="255"/>
      <c r="GR2300" s="255"/>
      <c r="GS2300" s="255"/>
      <c r="GT2300" s="255"/>
      <c r="GU2300" s="255"/>
      <c r="GV2300" s="255"/>
      <c r="GW2300" s="255"/>
      <c r="GX2300" s="255"/>
      <c r="GY2300" s="255"/>
      <c r="GZ2300" s="255"/>
      <c r="HA2300" s="255"/>
      <c r="HB2300" s="255"/>
      <c r="HC2300" s="255"/>
      <c r="HD2300" s="255"/>
      <c r="HE2300" s="255"/>
      <c r="HF2300" s="255"/>
      <c r="HG2300" s="255"/>
      <c r="HH2300" s="255"/>
      <c r="HI2300" s="255"/>
      <c r="HJ2300" s="255"/>
      <c r="HK2300" s="255"/>
      <c r="HL2300" s="255"/>
      <c r="HM2300" s="255"/>
      <c r="HN2300" s="255"/>
      <c r="HO2300" s="255"/>
      <c r="HP2300" s="255"/>
      <c r="HQ2300" s="255"/>
      <c r="HR2300" s="255"/>
      <c r="HS2300" s="255"/>
      <c r="HT2300" s="255"/>
      <c r="HU2300" s="255"/>
      <c r="HV2300" s="255"/>
      <c r="HW2300" s="255"/>
      <c r="HX2300" s="255"/>
      <c r="HY2300" s="255"/>
      <c r="HZ2300" s="255"/>
      <c r="IA2300" s="255"/>
      <c r="IB2300" s="255"/>
      <c r="IC2300" s="255"/>
      <c r="ID2300" s="255"/>
      <c r="IE2300" s="255"/>
      <c r="IF2300" s="255"/>
      <c r="IG2300" s="255"/>
      <c r="IH2300" s="255"/>
      <c r="II2300" s="255"/>
      <c r="IJ2300" s="255"/>
      <c r="IK2300" s="255"/>
      <c r="IL2300" s="255"/>
      <c r="IM2300" s="255"/>
      <c r="IN2300" s="255"/>
      <c r="IO2300" s="255"/>
      <c r="IP2300" s="255"/>
      <c r="IQ2300" s="255"/>
      <c r="IR2300" s="255"/>
      <c r="IS2300" s="255"/>
      <c r="IT2300" s="255"/>
      <c r="IU2300" s="255"/>
      <c r="IV2300" s="255"/>
    </row>
    <row r="2301" spans="1:256" ht="13">
      <c r="A2301" s="16">
        <v>41698.371134259258</v>
      </c>
      <c r="B2301" s="300">
        <v>6</v>
      </c>
      <c r="C2301" s="5">
        <v>0.7</v>
      </c>
      <c r="D2301" s="5">
        <v>0.7</v>
      </c>
      <c r="E2301" s="5">
        <v>0.67500000000000004</v>
      </c>
      <c r="F2301" s="5">
        <v>0.67500000000000004</v>
      </c>
      <c r="G2301" s="6">
        <v>395400</v>
      </c>
      <c r="H2301" s="113">
        <f t="shared" si="4636"/>
        <v>0.67500000000000004</v>
      </c>
      <c r="I2301" s="19">
        <f t="shared" si="4637"/>
        <v>-3.5714285714285587E-2</v>
      </c>
      <c r="J2301" s="8">
        <f t="shared" si="4645"/>
        <v>0.80659735247328079</v>
      </c>
      <c r="K2301" s="8">
        <f t="shared" si="4646"/>
        <v>0.66590264752671913</v>
      </c>
      <c r="L2301" s="8">
        <f t="shared" si="4647"/>
        <v>0.73624999999999996</v>
      </c>
      <c r="M2301" s="19">
        <f t="shared" si="4648"/>
        <v>0.21128419517346392</v>
      </c>
      <c r="N2301" s="19">
        <f t="shared" si="4632"/>
        <v>5.569331523192643E-2</v>
      </c>
      <c r="O2301" s="19">
        <f t="shared" si="4633"/>
        <v>-3.2459694666613953E-3</v>
      </c>
      <c r="P2301" s="19">
        <f t="shared" si="4638"/>
        <v>-1.2418185191299183E-2</v>
      </c>
      <c r="Q2301" s="303">
        <v>168</v>
      </c>
      <c r="R2301" s="306">
        <v>269625.40500000003</v>
      </c>
      <c r="S2301" s="66">
        <f t="shared" si="4649"/>
        <v>1604.9131250000003</v>
      </c>
      <c r="T2301" t="str">
        <f t="shared" si="4650"/>
        <v/>
      </c>
      <c r="U2301" t="str">
        <f t="shared" si="4650"/>
        <v/>
      </c>
      <c r="V2301" t="str">
        <f t="shared" si="4650"/>
        <v/>
      </c>
      <c r="W2301" t="str">
        <f t="shared" si="4650"/>
        <v/>
      </c>
      <c r="X2301" s="63"/>
      <c r="Y2301" s="310">
        <f t="shared" si="4651"/>
        <v>-6.626373626373628E-3</v>
      </c>
      <c r="Z2301" s="311">
        <f t="shared" si="4652"/>
        <v>0.71092008853538324</v>
      </c>
      <c r="AA2301" s="311">
        <f t="shared" si="4653"/>
        <v>0.7386288466930292</v>
      </c>
      <c r="AB2301" s="312">
        <f t="shared" si="4563"/>
        <v>2300</v>
      </c>
      <c r="AC2301" s="313">
        <f t="shared" si="4654"/>
        <v>-3.5789251985506795E-3</v>
      </c>
      <c r="AD2301" s="284">
        <f t="shared" si="4639"/>
        <v>-2.7708758157645952E-2</v>
      </c>
      <c r="AE2301" s="314">
        <f t="shared" si="4655"/>
        <v>-2.4129832959095272E-2</v>
      </c>
      <c r="AF2301" s="315">
        <f t="shared" si="4656"/>
        <v>-3.7513777429222968E-2</v>
      </c>
      <c r="AG2301" s="315">
        <f t="shared" si="4640"/>
        <v>0.185144350094363</v>
      </c>
      <c r="AH2301" s="316">
        <f t="shared" si="4657"/>
        <v>-5.4075931340748001E-4</v>
      </c>
      <c r="AI2301" s="317">
        <f t="shared" si="4658"/>
        <v>2291.0474729310108</v>
      </c>
      <c r="AJ2301" s="318">
        <f t="shared" si="4641"/>
        <v>-2.4999999999999911E-2</v>
      </c>
      <c r="AK2301" s="318">
        <f t="shared" si="4659"/>
        <v>0</v>
      </c>
      <c r="AL2301" s="318">
        <f t="shared" si="4660"/>
        <v>-2.4999999999999911E-2</v>
      </c>
      <c r="AM2301" s="319">
        <f t="shared" si="4642"/>
        <v>1.7857142857142794E-3</v>
      </c>
      <c r="AN2301" s="319">
        <f t="shared" si="4661"/>
        <v>-9.2857142857142774E-3</v>
      </c>
      <c r="AO2301" s="311">
        <f t="shared" si="4662"/>
        <v>0.19230769230769179</v>
      </c>
      <c r="AP2301" s="285">
        <f t="shared" si="4663"/>
        <v>16.129032258064484</v>
      </c>
      <c r="AQ2301" s="285"/>
      <c r="AR2301" s="285">
        <f t="shared" si="4664"/>
        <v>-1</v>
      </c>
      <c r="AS2301" s="286">
        <f t="shared" si="4665"/>
        <v>-395400</v>
      </c>
      <c r="AT2301" s="103">
        <f t="shared" si="4666"/>
        <v>8.0021999603395219E-2</v>
      </c>
      <c r="AU2301" s="318">
        <f t="shared" si="4667"/>
        <v>0.67500000000000004</v>
      </c>
      <c r="AV2301" s="315">
        <f t="shared" si="4668"/>
        <v>-1.4664790211441683</v>
      </c>
      <c r="AW2301" s="320">
        <f t="shared" si="4669"/>
        <v>3.7037037037036903E-2</v>
      </c>
      <c r="AX2301" s="321">
        <f t="shared" si="4643"/>
        <v>-3.0443380790809707E-3</v>
      </c>
      <c r="AY2301" s="315">
        <f t="shared" si="4635"/>
        <v>0.40211242918584067</v>
      </c>
      <c r="AZ2301" s="255"/>
      <c r="BA2301" s="255"/>
      <c r="BB2301" s="255"/>
      <c r="BC2301" s="255"/>
      <c r="BD2301" s="255"/>
      <c r="BE2301" s="255"/>
      <c r="BF2301" s="255"/>
      <c r="BG2301" s="255"/>
      <c r="BH2301" s="255"/>
      <c r="BI2301" s="255"/>
      <c r="BJ2301" s="255"/>
      <c r="BK2301" s="255"/>
      <c r="BL2301" s="255"/>
      <c r="BM2301" s="255"/>
      <c r="BN2301" s="255"/>
      <c r="BO2301" s="255"/>
      <c r="BP2301" s="255"/>
      <c r="BQ2301" s="255"/>
      <c r="BR2301" s="255"/>
      <c r="BS2301" s="255"/>
      <c r="BT2301" s="255"/>
      <c r="BU2301" s="255"/>
      <c r="BV2301" s="255"/>
      <c r="BW2301" s="255"/>
      <c r="BX2301" s="255"/>
      <c r="BY2301" s="255"/>
      <c r="BZ2301" s="255"/>
      <c r="CA2301" s="255"/>
      <c r="CB2301" s="255"/>
      <c r="CC2301" s="255"/>
      <c r="CD2301" s="255"/>
      <c r="CE2301" s="255"/>
      <c r="CF2301" s="255"/>
      <c r="CG2301" s="255"/>
      <c r="CH2301" s="255"/>
      <c r="CI2301" s="255"/>
      <c r="CJ2301" s="255"/>
      <c r="CK2301" s="255"/>
      <c r="CL2301" s="255"/>
      <c r="CM2301" s="255"/>
      <c r="CN2301" s="255"/>
      <c r="CO2301" s="255"/>
      <c r="CP2301" s="255"/>
      <c r="CQ2301" s="255"/>
      <c r="CR2301" s="255"/>
      <c r="CS2301" s="255"/>
      <c r="CT2301" s="255"/>
      <c r="CU2301" s="255"/>
      <c r="CV2301" s="255"/>
      <c r="CW2301" s="255"/>
      <c r="CX2301" s="255"/>
      <c r="CY2301" s="255"/>
      <c r="CZ2301" s="255"/>
      <c r="DA2301" s="255"/>
      <c r="DB2301" s="255"/>
      <c r="DC2301" s="255"/>
      <c r="DD2301" s="255"/>
      <c r="DE2301" s="255"/>
      <c r="DF2301" s="255"/>
      <c r="DG2301" s="255"/>
      <c r="DH2301" s="255"/>
      <c r="DI2301" s="255"/>
      <c r="DJ2301" s="255"/>
      <c r="DK2301" s="255"/>
      <c r="DL2301" s="255"/>
      <c r="DM2301" s="255"/>
      <c r="DN2301" s="255"/>
      <c r="DO2301" s="255"/>
      <c r="DP2301" s="255"/>
      <c r="DQ2301" s="255"/>
      <c r="DR2301" s="255"/>
      <c r="DS2301" s="255"/>
      <c r="DT2301" s="255"/>
      <c r="DU2301" s="255"/>
      <c r="DV2301" s="255"/>
      <c r="DW2301" s="255"/>
      <c r="DX2301" s="255"/>
      <c r="DY2301" s="255"/>
      <c r="DZ2301" s="255"/>
      <c r="EA2301" s="255"/>
      <c r="EB2301" s="255"/>
      <c r="EC2301" s="255"/>
      <c r="ED2301" s="255"/>
      <c r="EE2301" s="255"/>
      <c r="EF2301" s="255"/>
      <c r="EG2301" s="255"/>
      <c r="EH2301" s="255"/>
      <c r="EI2301" s="255"/>
      <c r="EJ2301" s="255"/>
      <c r="EK2301" s="255"/>
      <c r="EL2301" s="255"/>
      <c r="EM2301" s="255"/>
      <c r="EN2301" s="255"/>
      <c r="EO2301" s="255"/>
      <c r="EP2301" s="255"/>
      <c r="EQ2301" s="255"/>
      <c r="ER2301" s="255"/>
      <c r="ES2301" s="255"/>
      <c r="ET2301" s="255"/>
      <c r="EU2301" s="255"/>
      <c r="EV2301" s="255"/>
      <c r="EW2301" s="255"/>
      <c r="EX2301" s="255"/>
      <c r="EY2301" s="255"/>
      <c r="EZ2301" s="255"/>
      <c r="FA2301" s="255"/>
      <c r="FB2301" s="255"/>
      <c r="FC2301" s="255"/>
      <c r="FD2301" s="255"/>
      <c r="FE2301" s="255"/>
      <c r="FF2301" s="255"/>
      <c r="FG2301" s="255"/>
      <c r="FH2301" s="255"/>
      <c r="FI2301" s="255"/>
      <c r="FJ2301" s="255"/>
      <c r="FK2301" s="255"/>
      <c r="FL2301" s="255"/>
      <c r="FM2301" s="255"/>
      <c r="FN2301" s="255"/>
      <c r="FO2301" s="255"/>
      <c r="FP2301" s="255"/>
      <c r="FQ2301" s="255"/>
      <c r="FR2301" s="255"/>
      <c r="FS2301" s="255"/>
      <c r="FT2301" s="255"/>
      <c r="FU2301" s="255"/>
      <c r="FV2301" s="255"/>
      <c r="FW2301" s="255"/>
      <c r="FX2301" s="255"/>
      <c r="FY2301" s="255"/>
      <c r="FZ2301" s="255"/>
      <c r="GA2301" s="255"/>
      <c r="GB2301" s="255"/>
      <c r="GC2301" s="255"/>
      <c r="GD2301" s="255"/>
      <c r="GE2301" s="255"/>
      <c r="GF2301" s="255"/>
      <c r="GG2301" s="255"/>
      <c r="GH2301" s="255"/>
      <c r="GI2301" s="255"/>
      <c r="GJ2301" s="255"/>
      <c r="GK2301" s="255"/>
      <c r="GL2301" s="255"/>
      <c r="GM2301" s="255"/>
      <c r="GN2301" s="255"/>
      <c r="GO2301" s="255"/>
      <c r="GP2301" s="255"/>
      <c r="GQ2301" s="255"/>
      <c r="GR2301" s="255"/>
      <c r="GS2301" s="255"/>
      <c r="GT2301" s="255"/>
      <c r="GU2301" s="255"/>
      <c r="GV2301" s="255"/>
      <c r="GW2301" s="255"/>
      <c r="GX2301" s="255"/>
      <c r="GY2301" s="255"/>
      <c r="GZ2301" s="255"/>
      <c r="HA2301" s="255"/>
      <c r="HB2301" s="255"/>
      <c r="HC2301" s="255"/>
      <c r="HD2301" s="255"/>
      <c r="HE2301" s="255"/>
      <c r="HF2301" s="255"/>
      <c r="HG2301" s="255"/>
      <c r="HH2301" s="255"/>
      <c r="HI2301" s="255"/>
      <c r="HJ2301" s="255"/>
      <c r="HK2301" s="255"/>
      <c r="HL2301" s="255"/>
      <c r="HM2301" s="255"/>
      <c r="HN2301" s="255"/>
      <c r="HO2301" s="255"/>
      <c r="HP2301" s="255"/>
      <c r="HQ2301" s="255"/>
      <c r="HR2301" s="255"/>
      <c r="HS2301" s="255"/>
      <c r="HT2301" s="255"/>
      <c r="HU2301" s="255"/>
      <c r="HV2301" s="255"/>
      <c r="HW2301" s="255"/>
      <c r="HX2301" s="255"/>
      <c r="HY2301" s="255"/>
      <c r="HZ2301" s="255"/>
      <c r="IA2301" s="255"/>
      <c r="IB2301" s="255"/>
      <c r="IC2301" s="255"/>
      <c r="ID2301" s="255"/>
      <c r="IE2301" s="255"/>
      <c r="IF2301" s="255"/>
      <c r="IG2301" s="255"/>
      <c r="IH2301" s="255"/>
      <c r="II2301" s="255"/>
      <c r="IJ2301" s="255"/>
      <c r="IK2301" s="255"/>
      <c r="IL2301" s="255"/>
      <c r="IM2301" s="255"/>
      <c r="IN2301" s="255"/>
      <c r="IO2301" s="255"/>
      <c r="IP2301" s="255"/>
      <c r="IQ2301" s="255"/>
      <c r="IR2301" s="255"/>
      <c r="IS2301" s="255"/>
      <c r="IT2301" s="255"/>
      <c r="IU2301" s="255"/>
      <c r="IV2301" s="255"/>
    </row>
    <row r="2302" spans="1:256">
      <c r="A2302" s="16">
        <v>41701.475856481484</v>
      </c>
      <c r="B2302" s="300">
        <v>2</v>
      </c>
      <c r="C2302" s="5">
        <v>0.67500000000000004</v>
      </c>
      <c r="D2302" s="5">
        <v>0.68500000000000005</v>
      </c>
      <c r="E2302" s="5">
        <v>0.65</v>
      </c>
      <c r="F2302" s="5">
        <v>0.67500000000000004</v>
      </c>
      <c r="G2302" s="6">
        <v>404580</v>
      </c>
      <c r="H2302" s="113">
        <f t="shared" si="4636"/>
        <v>0.67500000000000004</v>
      </c>
      <c r="I2302" s="19">
        <f t="shared" si="4637"/>
        <v>0</v>
      </c>
      <c r="J2302" s="8">
        <f t="shared" si="4645"/>
        <v>0.79877499545619757</v>
      </c>
      <c r="K2302" s="8">
        <f t="shared" si="4646"/>
        <v>0.6612250045438024</v>
      </c>
      <c r="L2302" s="8">
        <f t="shared" si="4647"/>
        <v>0.73</v>
      </c>
      <c r="M2302" s="19">
        <f t="shared" si="4648"/>
        <v>0.20802297246350318</v>
      </c>
      <c r="N2302" s="19">
        <f t="shared" si="4632"/>
        <v>-1.5435242126290041E-2</v>
      </c>
      <c r="O2302" s="19">
        <f t="shared" si="4633"/>
        <v>-9.6979701124698982E-3</v>
      </c>
      <c r="P2302" s="19">
        <f t="shared" si="4638"/>
        <v>-7.0245147699747523E-3</v>
      </c>
      <c r="Q2302" s="303">
        <v>169</v>
      </c>
      <c r="R2302" s="306">
        <v>269137.55300000001</v>
      </c>
      <c r="S2302" s="66">
        <f t="shared" si="4649"/>
        <v>1592.5298994082841</v>
      </c>
      <c r="T2302" t="str">
        <f t="shared" si="4650"/>
        <v/>
      </c>
      <c r="U2302" t="str">
        <f t="shared" si="4650"/>
        <v/>
      </c>
      <c r="V2302" t="str">
        <f t="shared" si="4650"/>
        <v>BrokeBandLower</v>
      </c>
      <c r="W2302" t="str">
        <f t="shared" si="4650"/>
        <v/>
      </c>
      <c r="X2302" s="63"/>
      <c r="Y2302" s="219">
        <f t="shared" si="4651"/>
        <v>-6.6153846153846159E-3</v>
      </c>
      <c r="Z2302" s="78">
        <f t="shared" si="4652"/>
        <v>0.70538839490093419</v>
      </c>
      <c r="AA2302" s="78">
        <f t="shared" si="4653"/>
        <v>0.73392031203774499</v>
      </c>
      <c r="AB2302" s="74">
        <f t="shared" si="4563"/>
        <v>2301</v>
      </c>
      <c r="AC2302" s="80">
        <f t="shared" si="4654"/>
        <v>-3.521667342172425E-3</v>
      </c>
      <c r="AD2302" s="79">
        <f t="shared" si="4639"/>
        <v>-2.8531917136810803E-2</v>
      </c>
      <c r="AE2302" s="81">
        <f t="shared" si="4655"/>
        <v>-2.5010249794638378E-2</v>
      </c>
      <c r="AF2302" s="19">
        <f t="shared" si="4656"/>
        <v>-3.8876042356139923E-2</v>
      </c>
      <c r="AG2302" s="93">
        <f t="shared" si="4640"/>
        <v>-1.5998617797723654E-2</v>
      </c>
      <c r="AH2302" s="91">
        <f t="shared" si="4657"/>
        <v>-4.7433757175830744E-4</v>
      </c>
      <c r="AI2302" s="96">
        <f t="shared" si="4658"/>
        <v>2291.3999039086784</v>
      </c>
      <c r="AJ2302" s="5">
        <f t="shared" si="4641"/>
        <v>0</v>
      </c>
      <c r="AK2302" s="5">
        <f t="shared" si="4659"/>
        <v>0</v>
      </c>
      <c r="AL2302" s="5">
        <f t="shared" si="4660"/>
        <v>0</v>
      </c>
      <c r="AM2302" s="95">
        <f t="shared" si="4642"/>
        <v>1.7857142857142794E-3</v>
      </c>
      <c r="AN2302" s="95">
        <f t="shared" si="4661"/>
        <v>-7.857142857142849E-3</v>
      </c>
      <c r="AO2302" s="78">
        <f t="shared" si="4662"/>
        <v>0.22727272727272671</v>
      </c>
      <c r="AP2302" s="296">
        <f t="shared" si="4663"/>
        <v>18.518518518518476</v>
      </c>
      <c r="AQ2302" s="8"/>
      <c r="AR2302" s="8">
        <f t="shared" si="4664"/>
        <v>0.42857142857142855</v>
      </c>
      <c r="AS2302" s="114">
        <f t="shared" si="4665"/>
        <v>173391.42857142855</v>
      </c>
      <c r="AT2302" s="103">
        <f t="shared" si="4666"/>
        <v>0.15898188390562645</v>
      </c>
      <c r="AU2302" s="5">
        <f t="shared" si="4667"/>
        <v>0.67500000000000004</v>
      </c>
      <c r="AV2302" s="93">
        <f t="shared" si="4668"/>
        <v>0.64424836533840579</v>
      </c>
      <c r="AW2302" s="210">
        <f t="shared" si="4669"/>
        <v>5.3846153846153891E-2</v>
      </c>
      <c r="AX2302" s="276">
        <f t="shared" si="4643"/>
        <v>-1.0737487157358452E-3</v>
      </c>
      <c r="AY2302" s="19">
        <f t="shared" si="4635"/>
        <v>0.64729649341048556</v>
      </c>
      <c r="AZ2302" s="255"/>
      <c r="BA2302" s="255"/>
      <c r="BB2302" s="255"/>
      <c r="BC2302" s="255"/>
      <c r="BD2302" s="255"/>
      <c r="BE2302" s="255"/>
      <c r="BF2302" s="255"/>
      <c r="BG2302" s="255"/>
      <c r="BH2302" s="255"/>
      <c r="BI2302" s="255"/>
      <c r="BJ2302" s="255"/>
      <c r="BK2302" s="255"/>
      <c r="BL2302" s="255"/>
      <c r="BM2302" s="255"/>
      <c r="BN2302" s="255"/>
      <c r="BO2302" s="255"/>
      <c r="BP2302" s="255"/>
      <c r="BQ2302" s="255"/>
      <c r="BR2302" s="255"/>
      <c r="BS2302" s="255"/>
      <c r="BT2302" s="255"/>
      <c r="BU2302" s="255"/>
      <c r="BV2302" s="255"/>
      <c r="BW2302" s="255"/>
      <c r="BX2302" s="255"/>
      <c r="BY2302" s="255"/>
      <c r="BZ2302" s="255"/>
      <c r="CA2302" s="255"/>
      <c r="CB2302" s="255"/>
      <c r="CC2302" s="255"/>
      <c r="CD2302" s="255"/>
      <c r="CE2302" s="255"/>
      <c r="CF2302" s="255"/>
      <c r="CG2302" s="255"/>
      <c r="CH2302" s="255"/>
      <c r="CI2302" s="255"/>
      <c r="CJ2302" s="255"/>
      <c r="CK2302" s="255"/>
      <c r="CL2302" s="255"/>
      <c r="CM2302" s="255"/>
      <c r="CN2302" s="255"/>
      <c r="CO2302" s="255"/>
      <c r="CP2302" s="255"/>
      <c r="CQ2302" s="255"/>
      <c r="CR2302" s="255"/>
      <c r="CS2302" s="255"/>
      <c r="CT2302" s="255"/>
      <c r="CU2302" s="255"/>
      <c r="CV2302" s="255"/>
      <c r="CW2302" s="255"/>
      <c r="CX2302" s="255"/>
      <c r="CY2302" s="255"/>
      <c r="CZ2302" s="255"/>
      <c r="DA2302" s="255"/>
      <c r="DB2302" s="255"/>
      <c r="DC2302" s="255"/>
      <c r="DD2302" s="255"/>
      <c r="DE2302" s="255"/>
      <c r="DF2302" s="255"/>
      <c r="DG2302" s="255"/>
      <c r="DH2302" s="255"/>
      <c r="DI2302" s="255"/>
      <c r="DJ2302" s="255"/>
      <c r="DK2302" s="255"/>
      <c r="DL2302" s="255"/>
      <c r="DM2302" s="255"/>
      <c r="DN2302" s="255"/>
      <c r="DO2302" s="255"/>
      <c r="DP2302" s="255"/>
      <c r="DQ2302" s="255"/>
      <c r="DR2302" s="255"/>
      <c r="DS2302" s="255"/>
      <c r="DT2302" s="255"/>
      <c r="DU2302" s="255"/>
      <c r="DV2302" s="255"/>
      <c r="DW2302" s="255"/>
      <c r="DX2302" s="255"/>
      <c r="DY2302" s="255"/>
      <c r="DZ2302" s="255"/>
      <c r="EA2302" s="255"/>
      <c r="EB2302" s="255"/>
      <c r="EC2302" s="255"/>
      <c r="ED2302" s="255"/>
      <c r="EE2302" s="255"/>
      <c r="EF2302" s="255"/>
      <c r="EG2302" s="255"/>
      <c r="EH2302" s="255"/>
      <c r="EI2302" s="255"/>
      <c r="EJ2302" s="255"/>
      <c r="EK2302" s="255"/>
      <c r="EL2302" s="255"/>
      <c r="EM2302" s="255"/>
      <c r="EN2302" s="255"/>
      <c r="EO2302" s="255"/>
      <c r="EP2302" s="255"/>
      <c r="EQ2302" s="255"/>
      <c r="ER2302" s="255"/>
      <c r="ES2302" s="255"/>
      <c r="ET2302" s="255"/>
      <c r="EU2302" s="255"/>
      <c r="EV2302" s="255"/>
      <c r="EW2302" s="255"/>
      <c r="EX2302" s="255"/>
      <c r="EY2302" s="255"/>
      <c r="EZ2302" s="255"/>
      <c r="FA2302" s="255"/>
      <c r="FB2302" s="255"/>
      <c r="FC2302" s="255"/>
      <c r="FD2302" s="255"/>
      <c r="FE2302" s="255"/>
      <c r="FF2302" s="255"/>
      <c r="FG2302" s="255"/>
      <c r="FH2302" s="255"/>
      <c r="FI2302" s="255"/>
      <c r="FJ2302" s="255"/>
      <c r="FK2302" s="255"/>
      <c r="FL2302" s="255"/>
      <c r="FM2302" s="255"/>
      <c r="FN2302" s="255"/>
      <c r="FO2302" s="255"/>
      <c r="FP2302" s="255"/>
      <c r="FQ2302" s="255"/>
      <c r="FR2302" s="255"/>
      <c r="FS2302" s="255"/>
      <c r="FT2302" s="255"/>
      <c r="FU2302" s="255"/>
      <c r="FV2302" s="255"/>
      <c r="FW2302" s="255"/>
      <c r="FX2302" s="255"/>
      <c r="FY2302" s="255"/>
      <c r="FZ2302" s="255"/>
      <c r="GA2302" s="255"/>
      <c r="GB2302" s="255"/>
      <c r="GC2302" s="255"/>
      <c r="GD2302" s="255"/>
      <c r="GE2302" s="255"/>
      <c r="GF2302" s="255"/>
      <c r="GG2302" s="255"/>
      <c r="GH2302" s="255"/>
      <c r="GI2302" s="255"/>
      <c r="GJ2302" s="255"/>
      <c r="GK2302" s="255"/>
      <c r="GL2302" s="255"/>
      <c r="GM2302" s="255"/>
      <c r="GN2302" s="255"/>
      <c r="GO2302" s="255"/>
      <c r="GP2302" s="255"/>
      <c r="GQ2302" s="255"/>
      <c r="GR2302" s="255"/>
      <c r="GS2302" s="255"/>
      <c r="GT2302" s="255"/>
      <c r="GU2302" s="255"/>
      <c r="GV2302" s="255"/>
      <c r="GW2302" s="255"/>
      <c r="GX2302" s="255"/>
      <c r="GY2302" s="255"/>
      <c r="GZ2302" s="255"/>
      <c r="HA2302" s="255"/>
      <c r="HB2302" s="255"/>
      <c r="HC2302" s="255"/>
      <c r="HD2302" s="255"/>
      <c r="HE2302" s="255"/>
      <c r="HF2302" s="255"/>
      <c r="HG2302" s="255"/>
      <c r="HH2302" s="255"/>
      <c r="HI2302" s="255"/>
      <c r="HJ2302" s="255"/>
      <c r="HK2302" s="255"/>
      <c r="HL2302" s="255"/>
      <c r="HM2302" s="255"/>
      <c r="HN2302" s="255"/>
      <c r="HO2302" s="255"/>
      <c r="HP2302" s="255"/>
      <c r="HQ2302" s="255"/>
      <c r="HR2302" s="255"/>
      <c r="HS2302" s="255"/>
      <c r="HT2302" s="255"/>
      <c r="HU2302" s="255"/>
      <c r="HV2302" s="255"/>
      <c r="HW2302" s="255"/>
      <c r="HX2302" s="255"/>
      <c r="HY2302" s="255"/>
      <c r="HZ2302" s="255"/>
      <c r="IA2302" s="255"/>
      <c r="IB2302" s="255"/>
      <c r="IC2302" s="255"/>
      <c r="ID2302" s="255"/>
      <c r="IE2302" s="255"/>
      <c r="IF2302" s="255"/>
      <c r="IG2302" s="255"/>
      <c r="IH2302" s="255"/>
      <c r="II2302" s="255"/>
      <c r="IJ2302" s="255"/>
      <c r="IK2302" s="255"/>
      <c r="IL2302" s="255"/>
      <c r="IM2302" s="255"/>
      <c r="IN2302" s="255"/>
      <c r="IO2302" s="255"/>
      <c r="IP2302" s="255"/>
      <c r="IQ2302" s="255"/>
      <c r="IR2302" s="255"/>
      <c r="IS2302" s="255"/>
      <c r="IT2302" s="255"/>
      <c r="IU2302" s="255"/>
      <c r="IV2302" s="255"/>
    </row>
    <row r="2303" spans="1:256" ht="13">
      <c r="A2303" s="16">
        <v>41702.368078703701</v>
      </c>
      <c r="B2303" s="300">
        <v>3</v>
      </c>
      <c r="C2303" s="5">
        <v>0.67500000000000004</v>
      </c>
      <c r="D2303" s="5">
        <v>0.67500000000000004</v>
      </c>
      <c r="E2303" s="5">
        <v>0.64500000000000002</v>
      </c>
      <c r="F2303" s="5">
        <v>0.67500000000000004</v>
      </c>
      <c r="G2303" s="6">
        <v>296359</v>
      </c>
      <c r="H2303" s="113">
        <f t="shared" ref="H2303:H2308" si="4670">F2303</f>
        <v>0.67500000000000004</v>
      </c>
      <c r="I2303" s="19">
        <f t="shared" ref="I2303:I2309" si="4671">IF(A2304&gt;A2303,(H2303-H2302)/H2302, (H2303-H2304)/H2304)</f>
        <v>0</v>
      </c>
      <c r="J2303" s="8">
        <f t="shared" si="4645"/>
        <v>0.79704340782989691</v>
      </c>
      <c r="K2303" s="8">
        <f t="shared" si="4646"/>
        <v>0.6544565921701031</v>
      </c>
      <c r="L2303" s="8">
        <f t="shared" si="4647"/>
        <v>0.72575000000000001</v>
      </c>
      <c r="M2303" s="19">
        <f t="shared" si="4648"/>
        <v>0.21787054690211349</v>
      </c>
      <c r="N2303" s="19">
        <f t="shared" ref="N2303:N2309" si="4672">IF(A2304&gt;A2303,(M2303-M2302)/M2302, (M2303-M2304)/M2304)</f>
        <v>4.7338879557343269E-2</v>
      </c>
      <c r="O2303" s="19">
        <f t="shared" ref="O2303:O2309" si="4673">IF(A2304&gt;A2303,(J2303-J2302)/J2302, (J2303-J2304)/J2304)</f>
        <v>-2.1678039950558418E-3</v>
      </c>
      <c r="P2303" s="19">
        <f t="shared" ref="P2303:P2309" si="4674">IF(A2304&gt;A2303,(K2303-K2302)/K2302, (K2303-K2304)/K2304)</f>
        <v>-1.0236171238516625E-2</v>
      </c>
      <c r="Q2303" s="303">
        <v>115</v>
      </c>
      <c r="R2303" s="306">
        <v>195891.337</v>
      </c>
      <c r="S2303" s="66">
        <f t="shared" si="4649"/>
        <v>1703.4029304347825</v>
      </c>
      <c r="T2303" t="str">
        <f t="shared" ref="T2303:W2304" si="4675">IF(C2303&gt;$J2303,"BrokeBandUpper", IF(C2303&lt;$K2303,"BrokeBandLower", ""))</f>
        <v/>
      </c>
      <c r="U2303" t="str">
        <f t="shared" si="4675"/>
        <v/>
      </c>
      <c r="V2303" t="str">
        <f t="shared" si="4675"/>
        <v>BrokeBandLower</v>
      </c>
      <c r="W2303" t="str">
        <f t="shared" si="4675"/>
        <v/>
      </c>
      <c r="X2303" s="63"/>
      <c r="Y2303" s="310">
        <f t="shared" si="4651"/>
        <v>-6.2307692307692264E-3</v>
      </c>
      <c r="Z2303" s="311">
        <f t="shared" si="4652"/>
        <v>0.70070858208619036</v>
      </c>
      <c r="AA2303" s="311">
        <f t="shared" si="4653"/>
        <v>0.72956020894695184</v>
      </c>
      <c r="AB2303" s="312">
        <f t="shared" si="4563"/>
        <v>2302</v>
      </c>
      <c r="AC2303" s="313">
        <f t="shared" si="4654"/>
        <v>-3.0731016528984835E-3</v>
      </c>
      <c r="AD2303" s="284">
        <f t="shared" ref="AD2303:AD2308" si="4676">Z2303-AA2303</f>
        <v>-2.8851626860761481E-2</v>
      </c>
      <c r="AE2303" s="314">
        <f t="shared" si="4655"/>
        <v>-2.5778525207862998E-2</v>
      </c>
      <c r="AF2303" s="315">
        <f t="shared" si="4656"/>
        <v>-3.9546601509978123E-2</v>
      </c>
      <c r="AG2303" s="315">
        <f t="shared" ref="AG2303:AG2309" si="4677">IF(A2304&gt;A2303,(AC2303-AC2302)/AC2302, (AC2303-AC2304)/AC2304)</f>
        <v>-0.1273731007759617</v>
      </c>
      <c r="AH2303" s="316">
        <f t="shared" si="4657"/>
        <v>-3.7716155262035745E-4</v>
      </c>
      <c r="AI2303" s="317">
        <f t="shared" si="4658"/>
        <v>2291.8321305007457</v>
      </c>
      <c r="AJ2303" s="318">
        <f t="shared" ref="AJ2303:AJ2308" si="4678">F2303-F2302</f>
        <v>0</v>
      </c>
      <c r="AK2303" s="318">
        <f t="shared" si="4659"/>
        <v>0</v>
      </c>
      <c r="AL2303" s="318">
        <f t="shared" si="4660"/>
        <v>0</v>
      </c>
      <c r="AM2303" s="319">
        <f t="shared" ref="AM2303:AM2308" si="4679">(AVERAGE(AK2290:AK2303))</f>
        <v>1.7857142857142794E-3</v>
      </c>
      <c r="AN2303" s="319">
        <f t="shared" si="4661"/>
        <v>-7.857142857142849E-3</v>
      </c>
      <c r="AO2303" s="311">
        <f t="shared" si="4662"/>
        <v>0.22727272727272671</v>
      </c>
      <c r="AP2303" s="285">
        <f t="shared" si="4663"/>
        <v>18.518518518518476</v>
      </c>
      <c r="AQ2303" s="285"/>
      <c r="AR2303" s="285">
        <f t="shared" si="4664"/>
        <v>1</v>
      </c>
      <c r="AS2303" s="286">
        <f t="shared" si="4665"/>
        <v>296359</v>
      </c>
      <c r="AT2303" s="103">
        <f t="shared" si="4666"/>
        <v>0.26006789011743159</v>
      </c>
      <c r="AU2303" s="318">
        <f t="shared" si="4667"/>
        <v>0.67500000000000004</v>
      </c>
      <c r="AV2303" s="315">
        <f t="shared" si="4668"/>
        <v>1.5128744565156549</v>
      </c>
      <c r="AW2303" s="320">
        <f t="shared" si="4669"/>
        <v>4.6511627906976785E-2</v>
      </c>
      <c r="AX2303" s="321">
        <f t="shared" ref="AX2303:AX2308" si="4680">SLOPE(M2290:M2303,AB2290:AB2303)</f>
        <v>1.0425135400464224E-3</v>
      </c>
      <c r="AY2303" s="315">
        <f t="shared" ref="AY2303:AY2310" si="4681">IF((AX2303&gt;AX2302),ABS(AX2303-AX2302)/ABS(AX2302),-1*ABS(AX2303-AX2302)/ABS(AX2302))</f>
        <v>1.9709101624694219</v>
      </c>
      <c r="AZ2303" s="255"/>
      <c r="BA2303" s="255"/>
      <c r="BB2303" s="255"/>
      <c r="BC2303" s="255"/>
      <c r="BD2303" s="255"/>
      <c r="BE2303" s="255"/>
      <c r="BF2303" s="255"/>
      <c r="BG2303" s="255"/>
      <c r="BH2303" s="255"/>
      <c r="BI2303" s="255"/>
      <c r="BJ2303" s="255"/>
      <c r="BK2303" s="255"/>
      <c r="BL2303" s="255"/>
      <c r="BM2303" s="255"/>
      <c r="BN2303" s="255"/>
      <c r="BO2303" s="255"/>
      <c r="BP2303" s="255"/>
      <c r="BQ2303" s="255"/>
      <c r="BR2303" s="255"/>
      <c r="BS2303" s="255"/>
      <c r="BT2303" s="255"/>
      <c r="BU2303" s="255"/>
      <c r="BV2303" s="255"/>
      <c r="BW2303" s="255"/>
      <c r="BX2303" s="255"/>
      <c r="BY2303" s="255"/>
      <c r="BZ2303" s="255"/>
      <c r="CA2303" s="255"/>
      <c r="CB2303" s="255"/>
      <c r="CC2303" s="255"/>
      <c r="CD2303" s="255"/>
      <c r="CE2303" s="255"/>
      <c r="CF2303" s="255"/>
      <c r="CG2303" s="255"/>
      <c r="CH2303" s="255"/>
      <c r="CI2303" s="255"/>
      <c r="CJ2303" s="255"/>
      <c r="CK2303" s="255"/>
      <c r="CL2303" s="255"/>
      <c r="CM2303" s="255"/>
      <c r="CN2303" s="255"/>
      <c r="CO2303" s="255"/>
      <c r="CP2303" s="255"/>
      <c r="CQ2303" s="255"/>
      <c r="CR2303" s="255"/>
      <c r="CS2303" s="255"/>
      <c r="CT2303" s="255"/>
      <c r="CU2303" s="255"/>
      <c r="CV2303" s="255"/>
      <c r="CW2303" s="255"/>
      <c r="CX2303" s="255"/>
      <c r="CY2303" s="255"/>
      <c r="CZ2303" s="255"/>
      <c r="DA2303" s="255"/>
      <c r="DB2303" s="255"/>
      <c r="DC2303" s="255"/>
      <c r="DD2303" s="255"/>
      <c r="DE2303" s="255"/>
      <c r="DF2303" s="255"/>
      <c r="DG2303" s="255"/>
      <c r="DH2303" s="255"/>
      <c r="DI2303" s="255"/>
      <c r="DJ2303" s="255"/>
      <c r="DK2303" s="255"/>
      <c r="DL2303" s="255"/>
      <c r="DM2303" s="255"/>
      <c r="DN2303" s="255"/>
      <c r="DO2303" s="255"/>
      <c r="DP2303" s="255"/>
      <c r="DQ2303" s="255"/>
      <c r="DR2303" s="255"/>
      <c r="DS2303" s="255"/>
      <c r="DT2303" s="255"/>
      <c r="DU2303" s="255"/>
      <c r="DV2303" s="255"/>
      <c r="DW2303" s="255"/>
      <c r="DX2303" s="255"/>
      <c r="DY2303" s="255"/>
      <c r="DZ2303" s="255"/>
      <c r="EA2303" s="255"/>
      <c r="EB2303" s="255"/>
      <c r="EC2303" s="255"/>
      <c r="ED2303" s="255"/>
      <c r="EE2303" s="255"/>
      <c r="EF2303" s="255"/>
      <c r="EG2303" s="255"/>
      <c r="EH2303" s="255"/>
      <c r="EI2303" s="255"/>
      <c r="EJ2303" s="255"/>
      <c r="EK2303" s="255"/>
      <c r="EL2303" s="255"/>
      <c r="EM2303" s="255"/>
      <c r="EN2303" s="255"/>
      <c r="EO2303" s="255"/>
      <c r="EP2303" s="255"/>
      <c r="EQ2303" s="255"/>
      <c r="ER2303" s="255"/>
      <c r="ES2303" s="255"/>
      <c r="ET2303" s="255"/>
      <c r="EU2303" s="255"/>
      <c r="EV2303" s="255"/>
      <c r="EW2303" s="255"/>
      <c r="EX2303" s="255"/>
      <c r="EY2303" s="255"/>
      <c r="EZ2303" s="255"/>
      <c r="FA2303" s="255"/>
      <c r="FB2303" s="255"/>
      <c r="FC2303" s="255"/>
      <c r="FD2303" s="255"/>
      <c r="FE2303" s="255"/>
      <c r="FF2303" s="255"/>
      <c r="FG2303" s="255"/>
      <c r="FH2303" s="255"/>
      <c r="FI2303" s="255"/>
      <c r="FJ2303" s="255"/>
      <c r="FK2303" s="255"/>
      <c r="FL2303" s="255"/>
      <c r="FM2303" s="255"/>
      <c r="FN2303" s="255"/>
      <c r="FO2303" s="255"/>
      <c r="FP2303" s="255"/>
      <c r="FQ2303" s="255"/>
      <c r="FR2303" s="255"/>
      <c r="FS2303" s="255"/>
      <c r="FT2303" s="255"/>
      <c r="FU2303" s="255"/>
      <c r="FV2303" s="255"/>
      <c r="FW2303" s="255"/>
      <c r="FX2303" s="255"/>
      <c r="FY2303" s="255"/>
      <c r="FZ2303" s="255"/>
      <c r="GA2303" s="255"/>
      <c r="GB2303" s="255"/>
      <c r="GC2303" s="255"/>
      <c r="GD2303" s="255"/>
      <c r="GE2303" s="255"/>
      <c r="GF2303" s="255"/>
      <c r="GG2303" s="255"/>
      <c r="GH2303" s="255"/>
      <c r="GI2303" s="255"/>
      <c r="GJ2303" s="255"/>
      <c r="GK2303" s="255"/>
      <c r="GL2303" s="255"/>
      <c r="GM2303" s="255"/>
      <c r="GN2303" s="255"/>
      <c r="GO2303" s="255"/>
      <c r="GP2303" s="255"/>
      <c r="GQ2303" s="255"/>
      <c r="GR2303" s="255"/>
      <c r="GS2303" s="255"/>
      <c r="GT2303" s="255"/>
      <c r="GU2303" s="255"/>
      <c r="GV2303" s="255"/>
      <c r="GW2303" s="255"/>
      <c r="GX2303" s="255"/>
      <c r="GY2303" s="255"/>
      <c r="GZ2303" s="255"/>
      <c r="HA2303" s="255"/>
      <c r="HB2303" s="255"/>
      <c r="HC2303" s="255"/>
      <c r="HD2303" s="255"/>
      <c r="HE2303" s="255"/>
      <c r="HF2303" s="255"/>
      <c r="HG2303" s="255"/>
      <c r="HH2303" s="255"/>
      <c r="HI2303" s="255"/>
      <c r="HJ2303" s="255"/>
      <c r="HK2303" s="255"/>
      <c r="HL2303" s="255"/>
      <c r="HM2303" s="255"/>
      <c r="HN2303" s="255"/>
      <c r="HO2303" s="255"/>
      <c r="HP2303" s="255"/>
      <c r="HQ2303" s="255"/>
      <c r="HR2303" s="255"/>
      <c r="HS2303" s="255"/>
      <c r="HT2303" s="255"/>
      <c r="HU2303" s="255"/>
      <c r="HV2303" s="255"/>
      <c r="HW2303" s="255"/>
      <c r="HX2303" s="255"/>
      <c r="HY2303" s="255"/>
      <c r="HZ2303" s="255"/>
      <c r="IA2303" s="255"/>
      <c r="IB2303" s="255"/>
      <c r="IC2303" s="255"/>
      <c r="ID2303" s="255"/>
      <c r="IE2303" s="255"/>
      <c r="IF2303" s="255"/>
      <c r="IG2303" s="255"/>
      <c r="IH2303" s="255"/>
      <c r="II2303" s="255"/>
      <c r="IJ2303" s="255"/>
      <c r="IK2303" s="255"/>
      <c r="IL2303" s="255"/>
      <c r="IM2303" s="255"/>
      <c r="IN2303" s="255"/>
      <c r="IO2303" s="255"/>
      <c r="IP2303" s="255"/>
      <c r="IQ2303" s="255"/>
      <c r="IR2303" s="255"/>
      <c r="IS2303" s="255"/>
      <c r="IT2303" s="255"/>
      <c r="IU2303" s="255"/>
      <c r="IV2303" s="255"/>
    </row>
    <row r="2304" spans="1:256">
      <c r="A2304" s="16">
        <v>41702.368148148147</v>
      </c>
      <c r="B2304" s="300">
        <v>3</v>
      </c>
      <c r="C2304" s="5">
        <v>0.67500000000000004</v>
      </c>
      <c r="D2304" s="5">
        <v>0.67500000000000004</v>
      </c>
      <c r="E2304" s="5">
        <v>0.64500000000000002</v>
      </c>
      <c r="F2304" s="5">
        <v>0.67500000000000004</v>
      </c>
      <c r="G2304" s="6">
        <v>296359</v>
      </c>
      <c r="H2304" s="113">
        <f t="shared" si="4670"/>
        <v>0.67500000000000004</v>
      </c>
      <c r="I2304" s="19">
        <f t="shared" si="4671"/>
        <v>0</v>
      </c>
      <c r="J2304" s="8">
        <f t="shared" si="4645"/>
        <v>0.79049285677838865</v>
      </c>
      <c r="K2304" s="8">
        <f t="shared" si="4646"/>
        <v>0.65050714322161163</v>
      </c>
      <c r="L2304" s="8">
        <f t="shared" si="4647"/>
        <v>0.72050000000000014</v>
      </c>
      <c r="M2304" s="19">
        <f t="shared" si="4648"/>
        <v>0.21519473693017907</v>
      </c>
      <c r="N2304" s="19">
        <f t="shared" si="4672"/>
        <v>-1.2281650778324943E-2</v>
      </c>
      <c r="O2304" s="19">
        <f t="shared" si="4673"/>
        <v>-8.2185624862557809E-3</v>
      </c>
      <c r="P2304" s="19">
        <f t="shared" si="4674"/>
        <v>-6.0346996206357304E-3</v>
      </c>
      <c r="Q2304" s="303">
        <v>115</v>
      </c>
      <c r="R2304" s="306">
        <v>195891.337</v>
      </c>
      <c r="S2304" s="66">
        <f t="shared" si="4649"/>
        <v>1703.4029304347825</v>
      </c>
      <c r="T2304" t="str">
        <f t="shared" si="4675"/>
        <v/>
      </c>
      <c r="U2304" t="str">
        <f t="shared" si="4675"/>
        <v/>
      </c>
      <c r="V2304" t="str">
        <f t="shared" si="4675"/>
        <v>BrokeBandLower</v>
      </c>
      <c r="W2304" t="str">
        <f t="shared" si="4675"/>
        <v/>
      </c>
      <c r="X2304" s="63"/>
      <c r="Y2304" s="219">
        <f t="shared" si="4651"/>
        <v>-5.8021978021977989E-3</v>
      </c>
      <c r="Z2304" s="78">
        <f t="shared" si="4652"/>
        <v>0.69674946044491703</v>
      </c>
      <c r="AA2304" s="78">
        <f t="shared" si="4653"/>
        <v>0.72552275348487738</v>
      </c>
      <c r="AB2304" s="74">
        <f t="shared" si="4563"/>
        <v>2303</v>
      </c>
      <c r="AC2304" s="80">
        <f t="shared" si="4654"/>
        <v>-2.3958142656778786E-3</v>
      </c>
      <c r="AD2304" s="79">
        <f t="shared" si="4676"/>
        <v>-2.8773293039960346E-2</v>
      </c>
      <c r="AE2304" s="81">
        <f t="shared" si="4655"/>
        <v>-2.6377478774282467E-2</v>
      </c>
      <c r="AF2304" s="19">
        <f t="shared" si="4656"/>
        <v>-3.9658705260110207E-2</v>
      </c>
      <c r="AG2304" s="93">
        <f t="shared" si="4677"/>
        <v>-0.22039211966249211</v>
      </c>
      <c r="AH2304" s="91">
        <f t="shared" si="4657"/>
        <v>-2.6213417490555843E-4</v>
      </c>
      <c r="AI2304" s="96">
        <f t="shared" si="4658"/>
        <v>2292.8367330788965</v>
      </c>
      <c r="AJ2304" s="5">
        <f t="shared" si="4678"/>
        <v>0</v>
      </c>
      <c r="AK2304" s="5">
        <f t="shared" si="4659"/>
        <v>0</v>
      </c>
      <c r="AL2304" s="5">
        <f t="shared" si="4660"/>
        <v>0</v>
      </c>
      <c r="AM2304" s="95">
        <f t="shared" si="4679"/>
        <v>1.7857142857142794E-3</v>
      </c>
      <c r="AN2304" s="95">
        <f t="shared" si="4661"/>
        <v>-7.1428571428571331E-3</v>
      </c>
      <c r="AO2304" s="78">
        <f t="shared" si="4662"/>
        <v>0.24999999999999944</v>
      </c>
      <c r="AP2304" s="296">
        <f t="shared" si="4663"/>
        <v>19.999999999999972</v>
      </c>
      <c r="AQ2304" s="8"/>
      <c r="AR2304" s="8">
        <f t="shared" si="4664"/>
        <v>1</v>
      </c>
      <c r="AS2304" s="114">
        <f t="shared" si="4665"/>
        <v>296359</v>
      </c>
      <c r="AT2304" s="103">
        <f t="shared" si="4666"/>
        <v>0.30101438338371916</v>
      </c>
      <c r="AU2304" s="5">
        <f t="shared" si="4667"/>
        <v>0.67500000000000004</v>
      </c>
      <c r="AV2304" s="93">
        <f t="shared" si="4668"/>
        <v>1.5128744565156549</v>
      </c>
      <c r="AW2304" s="210">
        <f t="shared" si="4669"/>
        <v>4.6511627906976785E-2</v>
      </c>
      <c r="AX2304" s="276">
        <f t="shared" si="4680"/>
        <v>2.5291282825641681E-3</v>
      </c>
      <c r="AY2304" s="19">
        <f t="shared" si="4681"/>
        <v>1.425990824494757</v>
      </c>
      <c r="AZ2304" s="255"/>
      <c r="BA2304" s="255"/>
      <c r="BB2304" s="255"/>
      <c r="BC2304" s="255"/>
      <c r="BD2304" s="255"/>
      <c r="BE2304" s="255"/>
      <c r="BF2304" s="255"/>
      <c r="BG2304" s="255"/>
      <c r="BH2304" s="255"/>
      <c r="BI2304" s="255"/>
      <c r="BJ2304" s="255"/>
      <c r="BK2304" s="255"/>
      <c r="BL2304" s="255"/>
      <c r="BM2304" s="255"/>
      <c r="BN2304" s="255"/>
      <c r="BO2304" s="255"/>
      <c r="BP2304" s="255"/>
      <c r="BQ2304" s="255"/>
      <c r="BR2304" s="255"/>
      <c r="BS2304" s="255"/>
      <c r="BT2304" s="255"/>
      <c r="BU2304" s="255"/>
      <c r="BV2304" s="255"/>
      <c r="BW2304" s="255"/>
      <c r="BX2304" s="255"/>
      <c r="BY2304" s="255"/>
      <c r="BZ2304" s="255"/>
      <c r="CA2304" s="255"/>
      <c r="CB2304" s="255"/>
      <c r="CC2304" s="255"/>
      <c r="CD2304" s="255"/>
      <c r="CE2304" s="255"/>
      <c r="CF2304" s="255"/>
      <c r="CG2304" s="255"/>
      <c r="CH2304" s="255"/>
      <c r="CI2304" s="255"/>
      <c r="CJ2304" s="255"/>
      <c r="CK2304" s="255"/>
      <c r="CL2304" s="255"/>
      <c r="CM2304" s="255"/>
      <c r="CN2304" s="255"/>
      <c r="CO2304" s="255"/>
      <c r="CP2304" s="255"/>
      <c r="CQ2304" s="255"/>
      <c r="CR2304" s="255"/>
      <c r="CS2304" s="255"/>
      <c r="CT2304" s="255"/>
      <c r="CU2304" s="255"/>
      <c r="CV2304" s="255"/>
      <c r="CW2304" s="255"/>
      <c r="CX2304" s="255"/>
      <c r="CY2304" s="255"/>
      <c r="CZ2304" s="255"/>
      <c r="DA2304" s="255"/>
      <c r="DB2304" s="255"/>
      <c r="DC2304" s="255"/>
      <c r="DD2304" s="255"/>
      <c r="DE2304" s="255"/>
      <c r="DF2304" s="255"/>
      <c r="DG2304" s="255"/>
      <c r="DH2304" s="255"/>
      <c r="DI2304" s="255"/>
      <c r="DJ2304" s="255"/>
      <c r="DK2304" s="255"/>
      <c r="DL2304" s="255"/>
      <c r="DM2304" s="255"/>
      <c r="DN2304" s="255"/>
      <c r="DO2304" s="255"/>
      <c r="DP2304" s="255"/>
      <c r="DQ2304" s="255"/>
      <c r="DR2304" s="255"/>
      <c r="DS2304" s="255"/>
      <c r="DT2304" s="255"/>
      <c r="DU2304" s="255"/>
      <c r="DV2304" s="255"/>
      <c r="DW2304" s="255"/>
      <c r="DX2304" s="255"/>
      <c r="DY2304" s="255"/>
      <c r="DZ2304" s="255"/>
      <c r="EA2304" s="255"/>
      <c r="EB2304" s="255"/>
      <c r="EC2304" s="255"/>
      <c r="ED2304" s="255"/>
      <c r="EE2304" s="255"/>
      <c r="EF2304" s="255"/>
      <c r="EG2304" s="255"/>
      <c r="EH2304" s="255"/>
      <c r="EI2304" s="255"/>
      <c r="EJ2304" s="255"/>
      <c r="EK2304" s="255"/>
      <c r="EL2304" s="255"/>
      <c r="EM2304" s="255"/>
      <c r="EN2304" s="255"/>
      <c r="EO2304" s="255"/>
      <c r="EP2304" s="255"/>
      <c r="EQ2304" s="255"/>
      <c r="ER2304" s="255"/>
      <c r="ES2304" s="255"/>
      <c r="ET2304" s="255"/>
      <c r="EU2304" s="255"/>
      <c r="EV2304" s="255"/>
      <c r="EW2304" s="255"/>
      <c r="EX2304" s="255"/>
      <c r="EY2304" s="255"/>
      <c r="EZ2304" s="255"/>
      <c r="FA2304" s="255"/>
      <c r="FB2304" s="255"/>
      <c r="FC2304" s="255"/>
      <c r="FD2304" s="255"/>
      <c r="FE2304" s="255"/>
      <c r="FF2304" s="255"/>
      <c r="FG2304" s="255"/>
      <c r="FH2304" s="255"/>
      <c r="FI2304" s="255"/>
      <c r="FJ2304" s="255"/>
      <c r="FK2304" s="255"/>
      <c r="FL2304" s="255"/>
      <c r="FM2304" s="255"/>
      <c r="FN2304" s="255"/>
      <c r="FO2304" s="255"/>
      <c r="FP2304" s="255"/>
      <c r="FQ2304" s="255"/>
      <c r="FR2304" s="255"/>
      <c r="FS2304" s="255"/>
      <c r="FT2304" s="255"/>
      <c r="FU2304" s="255"/>
      <c r="FV2304" s="255"/>
      <c r="FW2304" s="255"/>
      <c r="FX2304" s="255"/>
      <c r="FY2304" s="255"/>
      <c r="FZ2304" s="255"/>
      <c r="GA2304" s="255"/>
      <c r="GB2304" s="255"/>
      <c r="GC2304" s="255"/>
      <c r="GD2304" s="255"/>
      <c r="GE2304" s="255"/>
      <c r="GF2304" s="255"/>
      <c r="GG2304" s="255"/>
      <c r="GH2304" s="255"/>
      <c r="GI2304" s="255"/>
      <c r="GJ2304" s="255"/>
      <c r="GK2304" s="255"/>
      <c r="GL2304" s="255"/>
      <c r="GM2304" s="255"/>
      <c r="GN2304" s="255"/>
      <c r="GO2304" s="255"/>
      <c r="GP2304" s="255"/>
      <c r="GQ2304" s="255"/>
      <c r="GR2304" s="255"/>
      <c r="GS2304" s="255"/>
      <c r="GT2304" s="255"/>
      <c r="GU2304" s="255"/>
      <c r="GV2304" s="255"/>
      <c r="GW2304" s="255"/>
      <c r="GX2304" s="255"/>
      <c r="GY2304" s="255"/>
      <c r="GZ2304" s="255"/>
      <c r="HA2304" s="255"/>
      <c r="HB2304" s="255"/>
      <c r="HC2304" s="255"/>
      <c r="HD2304" s="255"/>
      <c r="HE2304" s="255"/>
      <c r="HF2304" s="255"/>
      <c r="HG2304" s="255"/>
      <c r="HH2304" s="255"/>
      <c r="HI2304" s="255"/>
      <c r="HJ2304" s="255"/>
      <c r="HK2304" s="255"/>
      <c r="HL2304" s="255"/>
      <c r="HM2304" s="255"/>
      <c r="HN2304" s="255"/>
      <c r="HO2304" s="255"/>
      <c r="HP2304" s="255"/>
      <c r="HQ2304" s="255"/>
      <c r="HR2304" s="255"/>
      <c r="HS2304" s="255"/>
      <c r="HT2304" s="255"/>
      <c r="HU2304" s="255"/>
      <c r="HV2304" s="255"/>
      <c r="HW2304" s="255"/>
      <c r="HX2304" s="255"/>
      <c r="HY2304" s="255"/>
      <c r="HZ2304" s="255"/>
      <c r="IA2304" s="255"/>
      <c r="IB2304" s="255"/>
      <c r="IC2304" s="255"/>
      <c r="ID2304" s="255"/>
      <c r="IE2304" s="255"/>
      <c r="IF2304" s="255"/>
      <c r="IG2304" s="255"/>
      <c r="IH2304" s="255"/>
      <c r="II2304" s="255"/>
      <c r="IJ2304" s="255"/>
      <c r="IK2304" s="255"/>
      <c r="IL2304" s="255"/>
      <c r="IM2304" s="255"/>
      <c r="IN2304" s="255"/>
      <c r="IO2304" s="255"/>
      <c r="IP2304" s="255"/>
      <c r="IQ2304" s="255"/>
      <c r="IR2304" s="255"/>
      <c r="IS2304" s="255"/>
      <c r="IT2304" s="255"/>
      <c r="IU2304" s="255"/>
      <c r="IV2304" s="255"/>
    </row>
    <row r="2305" spans="1:256" ht="13">
      <c r="A2305" s="16">
        <v>41703.47315972222</v>
      </c>
      <c r="B2305" s="300">
        <v>4</v>
      </c>
      <c r="C2305" s="5">
        <v>0.66500000000000004</v>
      </c>
      <c r="D2305" s="5">
        <v>0.69</v>
      </c>
      <c r="E2305" s="5">
        <v>0.66500000000000004</v>
      </c>
      <c r="F2305" s="5">
        <v>0.68</v>
      </c>
      <c r="G2305" s="6">
        <v>265323</v>
      </c>
      <c r="H2305" s="113">
        <f t="shared" si="4670"/>
        <v>0.68</v>
      </c>
      <c r="I2305" s="19">
        <f t="shared" si="4671"/>
        <v>7.4074074074074138E-3</v>
      </c>
      <c r="J2305" s="8">
        <f t="shared" ref="J2305:J2310" si="4682">(L2305)+2*STDEVPA(H2286:H2305)</f>
        <v>0.78614912059746356</v>
      </c>
      <c r="K2305" s="8">
        <f t="shared" ref="K2305:K2310" si="4683">(L2305)-(2*STDEVPA(H2286:H2305))</f>
        <v>0.64685087940253672</v>
      </c>
      <c r="L2305" s="8">
        <f t="shared" ref="L2305:L2310" si="4684">AVERAGE(H2286:H2305)</f>
        <v>0.71650000000000014</v>
      </c>
      <c r="M2305" s="19">
        <f t="shared" ref="M2305:M2310" si="4685">(J2305-K2305)/K2305</f>
        <v>0.21534830612519157</v>
      </c>
      <c r="N2305" s="19">
        <f t="shared" si="4672"/>
        <v>7.1362895395682782E-4</v>
      </c>
      <c r="O2305" s="19">
        <f t="shared" si="4673"/>
        <v>-5.4949720844129565E-3</v>
      </c>
      <c r="P2305" s="19">
        <f t="shared" si="4674"/>
        <v>-5.6206359256370433E-3</v>
      </c>
      <c r="Q2305" s="303">
        <v>132</v>
      </c>
      <c r="R2305" s="306">
        <v>179397.32</v>
      </c>
      <c r="S2305" s="66">
        <f t="shared" ref="S2305:S2310" si="4686">R2305/Q2305</f>
        <v>1359.0706060606062</v>
      </c>
      <c r="T2305" t="str">
        <f t="shared" ref="T2305:W2306" si="4687">IF(C2305&gt;$J2305,"BrokeBandUpper", IF(C2305&lt;$K2305,"BrokeBandLower", ""))</f>
        <v/>
      </c>
      <c r="U2305" t="str">
        <f t="shared" si="4687"/>
        <v/>
      </c>
      <c r="V2305" t="str">
        <f t="shared" si="4687"/>
        <v/>
      </c>
      <c r="W2305" t="str">
        <f t="shared" si="4687"/>
        <v/>
      </c>
      <c r="X2305" s="63"/>
      <c r="Y2305" s="310">
        <f t="shared" ref="Y2305:Y2310" si="4688">SLOPE(H2292:H2305,AB2292:AB2305)</f>
        <v>-5.0659340659340597E-3</v>
      </c>
      <c r="Z2305" s="311">
        <f t="shared" ref="Z2305:Z2310" si="4689">Z2304+(0.154*(F2305-Z2304))</f>
        <v>0.69417004353639977</v>
      </c>
      <c r="AA2305" s="311">
        <f t="shared" ref="AA2305:AA2310" si="4690">AA2304+(0.074*(F2305-AA2304))</f>
        <v>0.72215406972699647</v>
      </c>
      <c r="AB2305" s="312">
        <f t="shared" si="4563"/>
        <v>2304</v>
      </c>
      <c r="AC2305" s="313">
        <f t="shared" ref="AC2305:AC2310" si="4691">AD2305-AE2305</f>
        <v>-1.2852379330513877E-3</v>
      </c>
      <c r="AD2305" s="284">
        <f t="shared" si="4676"/>
        <v>-2.79840261905967E-2</v>
      </c>
      <c r="AE2305" s="314">
        <f t="shared" ref="AE2305:AE2310" si="4692">AE2304+(0.2*(AD2305-AE2304))</f>
        <v>-2.6698788257545313E-2</v>
      </c>
      <c r="AF2305" s="315">
        <f t="shared" ref="AF2305:AF2310" si="4693">AD2305/AA2305</f>
        <v>-3.8750769903125794E-2</v>
      </c>
      <c r="AG2305" s="315">
        <f t="shared" si="4677"/>
        <v>-0.46354859328473913</v>
      </c>
      <c r="AH2305" s="316">
        <f t="shared" ref="AH2305:AH2310" si="4694">SLOPE(AC2292:AC2305,AB2292:AB2305)</f>
        <v>-1.2166104658572992E-4</v>
      </c>
      <c r="AI2305" s="317">
        <f t="shared" ref="AI2305:AI2310" si="4695">INTERCEPT(AB2292:AB2305,AC2292:AC2305)</f>
        <v>2295.3256848203146</v>
      </c>
      <c r="AJ2305" s="318">
        <f t="shared" si="4678"/>
        <v>5.0000000000000044E-3</v>
      </c>
      <c r="AK2305" s="318">
        <f t="shared" si="4659"/>
        <v>5.0000000000000044E-3</v>
      </c>
      <c r="AL2305" s="318">
        <f t="shared" ref="AL2305:AL2310" si="4696">IF(AJ2305&lt;0,AJ2305,0)</f>
        <v>0</v>
      </c>
      <c r="AM2305" s="319">
        <f t="shared" si="4679"/>
        <v>2.1428571428571369E-3</v>
      </c>
      <c r="AN2305" s="319">
        <f t="shared" si="4661"/>
        <v>-6.785714285714276E-3</v>
      </c>
      <c r="AO2305" s="311">
        <f t="shared" ref="AO2305:AO2310" si="4697">ABS(AM2305/AN2305)</f>
        <v>0.31578947368421012</v>
      </c>
      <c r="AP2305" s="285">
        <f t="shared" ref="AP2305:AP2310" si="4698">IF(AN2305=0,100,100-(100/(1+AO2305)))</f>
        <v>23.999999999999986</v>
      </c>
      <c r="AQ2305" s="285"/>
      <c r="AR2305" s="285">
        <f t="shared" ref="AR2305:AR2310" si="4699">IF(ISERROR(((F2305-E2305)-(D2305-F2305))/(D2305-E2305)),0,((F2305-E2305)-(D2305-F2305))/(D2305-E2305))</f>
        <v>0.20000000000000534</v>
      </c>
      <c r="AS2305" s="286">
        <f t="shared" ref="AS2305:AS2310" si="4700">IF(ISERROR(AR2305*G2305),0,AR2305*G2305)</f>
        <v>53064.600000001417</v>
      </c>
      <c r="AT2305" s="103">
        <f t="shared" ref="AT2305:AT2310" si="4701">SUM(AS2286:AS2305)/SUM(G2286:G2305)</f>
        <v>0.32765667078797955</v>
      </c>
      <c r="AU2305" s="318">
        <f t="shared" ref="AU2305:AU2310" si="4702">F2305</f>
        <v>0.68</v>
      </c>
      <c r="AV2305" s="315">
        <f t="shared" ref="AV2305:AV2310" si="4703">AS2305/R2305</f>
        <v>0.29579371642787872</v>
      </c>
      <c r="AW2305" s="320">
        <f t="shared" ref="AW2305:AW2310" si="4704">(D2305-E2305)/E2305</f>
        <v>3.7593984962405881E-2</v>
      </c>
      <c r="AX2305" s="321">
        <f t="shared" si="4680"/>
        <v>3.6333335026533277E-3</v>
      </c>
      <c r="AY2305" s="315">
        <f t="shared" si="4681"/>
        <v>0.4365951809172986</v>
      </c>
      <c r="AZ2305" s="255"/>
      <c r="BA2305" s="255"/>
      <c r="BB2305" s="255"/>
      <c r="BC2305" s="255"/>
      <c r="BD2305" s="255"/>
      <c r="BE2305" s="255"/>
      <c r="BF2305" s="255"/>
      <c r="BG2305" s="255"/>
      <c r="BH2305" s="255"/>
      <c r="BI2305" s="255"/>
      <c r="BJ2305" s="255"/>
      <c r="BK2305" s="255"/>
      <c r="BL2305" s="255"/>
      <c r="BM2305" s="255"/>
      <c r="BN2305" s="255"/>
      <c r="BO2305" s="255"/>
      <c r="BP2305" s="255"/>
      <c r="BQ2305" s="255"/>
      <c r="BR2305" s="255"/>
      <c r="BS2305" s="255"/>
      <c r="BT2305" s="255"/>
      <c r="BU2305" s="255"/>
      <c r="BV2305" s="255"/>
      <c r="BW2305" s="255"/>
      <c r="BX2305" s="255"/>
      <c r="BY2305" s="255"/>
      <c r="BZ2305" s="255"/>
      <c r="CA2305" s="255"/>
      <c r="CB2305" s="255"/>
      <c r="CC2305" s="255"/>
      <c r="CD2305" s="255"/>
      <c r="CE2305" s="255"/>
      <c r="CF2305" s="255"/>
      <c r="CG2305" s="255"/>
      <c r="CH2305" s="255"/>
      <c r="CI2305" s="255"/>
      <c r="CJ2305" s="255"/>
      <c r="CK2305" s="255"/>
      <c r="CL2305" s="255"/>
      <c r="CM2305" s="255"/>
      <c r="CN2305" s="255"/>
      <c r="CO2305" s="255"/>
      <c r="CP2305" s="255"/>
      <c r="CQ2305" s="255"/>
      <c r="CR2305" s="255"/>
      <c r="CS2305" s="255"/>
      <c r="CT2305" s="255"/>
      <c r="CU2305" s="255"/>
      <c r="CV2305" s="255"/>
      <c r="CW2305" s="255"/>
      <c r="CX2305" s="255"/>
      <c r="CY2305" s="255"/>
      <c r="CZ2305" s="255"/>
      <c r="DA2305" s="255"/>
      <c r="DB2305" s="255"/>
      <c r="DC2305" s="255"/>
      <c r="DD2305" s="255"/>
      <c r="DE2305" s="255"/>
      <c r="DF2305" s="255"/>
      <c r="DG2305" s="255"/>
      <c r="DH2305" s="255"/>
      <c r="DI2305" s="255"/>
      <c r="DJ2305" s="255"/>
      <c r="DK2305" s="255"/>
      <c r="DL2305" s="255"/>
      <c r="DM2305" s="255"/>
      <c r="DN2305" s="255"/>
      <c r="DO2305" s="255"/>
      <c r="DP2305" s="255"/>
      <c r="DQ2305" s="255"/>
      <c r="DR2305" s="255"/>
      <c r="DS2305" s="255"/>
      <c r="DT2305" s="255"/>
      <c r="DU2305" s="255"/>
      <c r="DV2305" s="255"/>
      <c r="DW2305" s="255"/>
      <c r="DX2305" s="255"/>
      <c r="DY2305" s="255"/>
      <c r="DZ2305" s="255"/>
      <c r="EA2305" s="255"/>
      <c r="EB2305" s="255"/>
      <c r="EC2305" s="255"/>
      <c r="ED2305" s="255"/>
      <c r="EE2305" s="255"/>
      <c r="EF2305" s="255"/>
      <c r="EG2305" s="255"/>
      <c r="EH2305" s="255"/>
      <c r="EI2305" s="255"/>
      <c r="EJ2305" s="255"/>
      <c r="EK2305" s="255"/>
      <c r="EL2305" s="255"/>
      <c r="EM2305" s="255"/>
      <c r="EN2305" s="255"/>
      <c r="EO2305" s="255"/>
      <c r="EP2305" s="255"/>
      <c r="EQ2305" s="255"/>
      <c r="ER2305" s="255"/>
      <c r="ES2305" s="255"/>
      <c r="ET2305" s="255"/>
      <c r="EU2305" s="255"/>
      <c r="EV2305" s="255"/>
      <c r="EW2305" s="255"/>
      <c r="EX2305" s="255"/>
      <c r="EY2305" s="255"/>
      <c r="EZ2305" s="255"/>
      <c r="FA2305" s="255"/>
      <c r="FB2305" s="255"/>
      <c r="FC2305" s="255"/>
      <c r="FD2305" s="255"/>
      <c r="FE2305" s="255"/>
      <c r="FF2305" s="255"/>
      <c r="FG2305" s="255"/>
      <c r="FH2305" s="255"/>
      <c r="FI2305" s="255"/>
      <c r="FJ2305" s="255"/>
      <c r="FK2305" s="255"/>
      <c r="FL2305" s="255"/>
      <c r="FM2305" s="255"/>
      <c r="FN2305" s="255"/>
      <c r="FO2305" s="255"/>
      <c r="FP2305" s="255"/>
      <c r="FQ2305" s="255"/>
      <c r="FR2305" s="255"/>
      <c r="FS2305" s="255"/>
      <c r="FT2305" s="255"/>
      <c r="FU2305" s="255"/>
      <c r="FV2305" s="255"/>
      <c r="FW2305" s="255"/>
      <c r="FX2305" s="255"/>
      <c r="FY2305" s="255"/>
      <c r="FZ2305" s="255"/>
      <c r="GA2305" s="255"/>
      <c r="GB2305" s="255"/>
      <c r="GC2305" s="255"/>
      <c r="GD2305" s="255"/>
      <c r="GE2305" s="255"/>
      <c r="GF2305" s="255"/>
      <c r="GG2305" s="255"/>
      <c r="GH2305" s="255"/>
      <c r="GI2305" s="255"/>
      <c r="GJ2305" s="255"/>
      <c r="GK2305" s="255"/>
      <c r="GL2305" s="255"/>
      <c r="GM2305" s="255"/>
      <c r="GN2305" s="255"/>
      <c r="GO2305" s="255"/>
      <c r="GP2305" s="255"/>
      <c r="GQ2305" s="255"/>
      <c r="GR2305" s="255"/>
      <c r="GS2305" s="255"/>
      <c r="GT2305" s="255"/>
      <c r="GU2305" s="255"/>
      <c r="GV2305" s="255"/>
      <c r="GW2305" s="255"/>
      <c r="GX2305" s="255"/>
      <c r="GY2305" s="255"/>
      <c r="GZ2305" s="255"/>
      <c r="HA2305" s="255"/>
      <c r="HB2305" s="255"/>
      <c r="HC2305" s="255"/>
      <c r="HD2305" s="255"/>
      <c r="HE2305" s="255"/>
      <c r="HF2305" s="255"/>
      <c r="HG2305" s="255"/>
      <c r="HH2305" s="255"/>
      <c r="HI2305" s="255"/>
      <c r="HJ2305" s="255"/>
      <c r="HK2305" s="255"/>
      <c r="HL2305" s="255"/>
      <c r="HM2305" s="255"/>
      <c r="HN2305" s="255"/>
      <c r="HO2305" s="255"/>
      <c r="HP2305" s="255"/>
      <c r="HQ2305" s="255"/>
      <c r="HR2305" s="255"/>
      <c r="HS2305" s="255"/>
      <c r="HT2305" s="255"/>
      <c r="HU2305" s="255"/>
      <c r="HV2305" s="255"/>
      <c r="HW2305" s="255"/>
      <c r="HX2305" s="255"/>
      <c r="HY2305" s="255"/>
      <c r="HZ2305" s="255"/>
      <c r="IA2305" s="255"/>
      <c r="IB2305" s="255"/>
      <c r="IC2305" s="255"/>
      <c r="ID2305" s="255"/>
      <c r="IE2305" s="255"/>
      <c r="IF2305" s="255"/>
      <c r="IG2305" s="255"/>
      <c r="IH2305" s="255"/>
      <c r="II2305" s="255"/>
      <c r="IJ2305" s="255"/>
      <c r="IK2305" s="255"/>
      <c r="IL2305" s="255"/>
      <c r="IM2305" s="255"/>
      <c r="IN2305" s="255"/>
      <c r="IO2305" s="255"/>
      <c r="IP2305" s="255"/>
      <c r="IQ2305" s="255"/>
      <c r="IR2305" s="255"/>
      <c r="IS2305" s="255"/>
      <c r="IT2305" s="255"/>
      <c r="IU2305" s="255"/>
      <c r="IV2305" s="255"/>
    </row>
    <row r="2306" spans="1:256">
      <c r="A2306" s="16">
        <v>41704.333912037036</v>
      </c>
      <c r="B2306" s="300">
        <v>5</v>
      </c>
      <c r="C2306" s="5">
        <v>0.68</v>
      </c>
      <c r="D2306" s="5">
        <v>0.70499999999999996</v>
      </c>
      <c r="E2306" s="5">
        <v>0.68</v>
      </c>
      <c r="F2306" s="5">
        <v>0.70499999999999996</v>
      </c>
      <c r="G2306" s="6">
        <v>577660</v>
      </c>
      <c r="H2306" s="113">
        <f t="shared" si="4670"/>
        <v>0.70499999999999996</v>
      </c>
      <c r="I2306" s="19">
        <f t="shared" si="4671"/>
        <v>3.6764705882352811E-2</v>
      </c>
      <c r="J2306" s="8">
        <f t="shared" si="4682"/>
        <v>0.78059870978560475</v>
      </c>
      <c r="K2306" s="8">
        <f t="shared" si="4683"/>
        <v>0.64690129021439546</v>
      </c>
      <c r="L2306" s="8">
        <f t="shared" si="4684"/>
        <v>0.71375000000000011</v>
      </c>
      <c r="M2306" s="19">
        <f t="shared" si="4685"/>
        <v>0.20667360166633678</v>
      </c>
      <c r="N2306" s="19">
        <f t="shared" si="4672"/>
        <v>-4.0282204280779436E-2</v>
      </c>
      <c r="O2306" s="19">
        <f t="shared" si="4673"/>
        <v>-7.0602518866147998E-3</v>
      </c>
      <c r="P2306" s="19">
        <f t="shared" si="4674"/>
        <v>7.7932663406610095E-5</v>
      </c>
      <c r="Q2306" s="303">
        <v>102</v>
      </c>
      <c r="R2306" s="306">
        <v>401453.62599999999</v>
      </c>
      <c r="S2306" s="66">
        <f t="shared" si="4686"/>
        <v>3935.8198627450979</v>
      </c>
      <c r="T2306" t="str">
        <f t="shared" si="4687"/>
        <v/>
      </c>
      <c r="U2306" t="str">
        <f t="shared" si="4687"/>
        <v/>
      </c>
      <c r="V2306" t="str">
        <f t="shared" si="4687"/>
        <v/>
      </c>
      <c r="W2306" t="str">
        <f t="shared" si="4687"/>
        <v/>
      </c>
      <c r="X2306" s="63"/>
      <c r="Y2306" s="219">
        <f t="shared" si="4688"/>
        <v>-3.4945054945054893E-3</v>
      </c>
      <c r="Z2306" s="78">
        <f t="shared" si="4689"/>
        <v>0.69583785683179422</v>
      </c>
      <c r="AA2306" s="78">
        <f t="shared" si="4690"/>
        <v>0.72088466856719868</v>
      </c>
      <c r="AB2306" s="74">
        <f t="shared" si="4563"/>
        <v>2305</v>
      </c>
      <c r="AC2306" s="80">
        <f t="shared" si="4691"/>
        <v>1.32158121771268E-3</v>
      </c>
      <c r="AD2306" s="79">
        <f t="shared" si="4676"/>
        <v>-2.5046811735404462E-2</v>
      </c>
      <c r="AE2306" s="81">
        <f t="shared" si="4692"/>
        <v>-2.6368392953117142E-2</v>
      </c>
      <c r="AF2306" s="19">
        <f t="shared" si="4693"/>
        <v>-3.4744547675270299E-2</v>
      </c>
      <c r="AG2306" s="93">
        <f t="shared" si="4677"/>
        <v>-2.028277475887291</v>
      </c>
      <c r="AH2306" s="91">
        <f t="shared" si="4694"/>
        <v>8.1121126721227043E-5</v>
      </c>
      <c r="AI2306" s="96">
        <f t="shared" si="4695"/>
        <v>2299.5908850760584</v>
      </c>
      <c r="AJ2306" s="5">
        <f t="shared" si="4678"/>
        <v>2.4999999999999911E-2</v>
      </c>
      <c r="AK2306" s="5">
        <f t="shared" si="4659"/>
        <v>2.4999999999999911E-2</v>
      </c>
      <c r="AL2306" s="5">
        <f t="shared" si="4696"/>
        <v>0</v>
      </c>
      <c r="AM2306" s="95">
        <f t="shared" si="4679"/>
        <v>3.9285714285714158E-3</v>
      </c>
      <c r="AN2306" s="95">
        <f t="shared" ref="AN2306:AN2311" si="4705">(AVERAGE(AL2293:AL2306))</f>
        <v>-6.428571428571418E-3</v>
      </c>
      <c r="AO2306" s="78">
        <f t="shared" si="4697"/>
        <v>0.61111111111111016</v>
      </c>
      <c r="AP2306" s="296">
        <f t="shared" si="4698"/>
        <v>37.931034482758591</v>
      </c>
      <c r="AQ2306" s="8"/>
      <c r="AR2306" s="8">
        <f t="shared" si="4699"/>
        <v>1</v>
      </c>
      <c r="AS2306" s="114">
        <f t="shared" si="4700"/>
        <v>577660</v>
      </c>
      <c r="AT2306" s="103">
        <f t="shared" si="4701"/>
        <v>0.44803900230463439</v>
      </c>
      <c r="AU2306" s="5">
        <f t="shared" si="4702"/>
        <v>0.70499999999999996</v>
      </c>
      <c r="AV2306" s="93">
        <f t="shared" si="4703"/>
        <v>1.438920868035702</v>
      </c>
      <c r="AW2306" s="210">
        <f t="shared" si="4704"/>
        <v>3.6764705882352811E-2</v>
      </c>
      <c r="AX2306" s="276">
        <f t="shared" si="4680"/>
        <v>3.7073662151758933E-3</v>
      </c>
      <c r="AY2306" s="19">
        <f t="shared" si="4681"/>
        <v>2.037597497408412E-2</v>
      </c>
      <c r="AZ2306" s="255"/>
      <c r="BA2306" s="255"/>
      <c r="BB2306" s="255"/>
      <c r="BC2306" s="255"/>
      <c r="BD2306" s="255"/>
      <c r="BE2306" s="255"/>
      <c r="BF2306" s="255"/>
      <c r="BG2306" s="255"/>
      <c r="BH2306" s="255"/>
      <c r="BI2306" s="255"/>
      <c r="BJ2306" s="255"/>
      <c r="BK2306" s="255"/>
      <c r="BL2306" s="255"/>
      <c r="BM2306" s="255"/>
      <c r="BN2306" s="255"/>
      <c r="BO2306" s="255"/>
      <c r="BP2306" s="255"/>
      <c r="BQ2306" s="255"/>
      <c r="BR2306" s="255"/>
      <c r="BS2306" s="255"/>
      <c r="BT2306" s="255"/>
      <c r="BU2306" s="255"/>
      <c r="BV2306" s="255"/>
      <c r="BW2306" s="255"/>
      <c r="BX2306" s="255"/>
      <c r="BY2306" s="255"/>
      <c r="BZ2306" s="255"/>
      <c r="CA2306" s="255"/>
      <c r="CB2306" s="255"/>
      <c r="CC2306" s="255"/>
      <c r="CD2306" s="255"/>
      <c r="CE2306" s="255"/>
      <c r="CF2306" s="255"/>
      <c r="CG2306" s="255"/>
      <c r="CH2306" s="255"/>
      <c r="CI2306" s="255"/>
      <c r="CJ2306" s="255"/>
      <c r="CK2306" s="255"/>
      <c r="CL2306" s="255"/>
      <c r="CM2306" s="255"/>
      <c r="CN2306" s="255"/>
      <c r="CO2306" s="255"/>
      <c r="CP2306" s="255"/>
      <c r="CQ2306" s="255"/>
      <c r="CR2306" s="255"/>
      <c r="CS2306" s="255"/>
      <c r="CT2306" s="255"/>
      <c r="CU2306" s="255"/>
      <c r="CV2306" s="255"/>
      <c r="CW2306" s="255"/>
      <c r="CX2306" s="255"/>
      <c r="CY2306" s="255"/>
      <c r="CZ2306" s="255"/>
      <c r="DA2306" s="255"/>
      <c r="DB2306" s="255"/>
      <c r="DC2306" s="255"/>
      <c r="DD2306" s="255"/>
      <c r="DE2306" s="255"/>
      <c r="DF2306" s="255"/>
      <c r="DG2306" s="255"/>
      <c r="DH2306" s="255"/>
      <c r="DI2306" s="255"/>
      <c r="DJ2306" s="255"/>
      <c r="DK2306" s="255"/>
      <c r="DL2306" s="255"/>
      <c r="DM2306" s="255"/>
      <c r="DN2306" s="255"/>
      <c r="DO2306" s="255"/>
      <c r="DP2306" s="255"/>
      <c r="DQ2306" s="255"/>
      <c r="DR2306" s="255"/>
      <c r="DS2306" s="255"/>
      <c r="DT2306" s="255"/>
      <c r="DU2306" s="255"/>
      <c r="DV2306" s="255"/>
      <c r="DW2306" s="255"/>
      <c r="DX2306" s="255"/>
      <c r="DY2306" s="255"/>
      <c r="DZ2306" s="255"/>
      <c r="EA2306" s="255"/>
      <c r="EB2306" s="255"/>
      <c r="EC2306" s="255"/>
      <c r="ED2306" s="255"/>
      <c r="EE2306" s="255"/>
      <c r="EF2306" s="255"/>
      <c r="EG2306" s="255"/>
      <c r="EH2306" s="255"/>
      <c r="EI2306" s="255"/>
      <c r="EJ2306" s="255"/>
      <c r="EK2306" s="255"/>
      <c r="EL2306" s="255"/>
      <c r="EM2306" s="255"/>
      <c r="EN2306" s="255"/>
      <c r="EO2306" s="255"/>
      <c r="EP2306" s="255"/>
      <c r="EQ2306" s="255"/>
      <c r="ER2306" s="255"/>
      <c r="ES2306" s="255"/>
      <c r="ET2306" s="255"/>
      <c r="EU2306" s="255"/>
      <c r="EV2306" s="255"/>
      <c r="EW2306" s="255"/>
      <c r="EX2306" s="255"/>
      <c r="EY2306" s="255"/>
      <c r="EZ2306" s="255"/>
      <c r="FA2306" s="255"/>
      <c r="FB2306" s="255"/>
      <c r="FC2306" s="255"/>
      <c r="FD2306" s="255"/>
      <c r="FE2306" s="255"/>
      <c r="FF2306" s="255"/>
      <c r="FG2306" s="255"/>
      <c r="FH2306" s="255"/>
      <c r="FI2306" s="255"/>
      <c r="FJ2306" s="255"/>
      <c r="FK2306" s="255"/>
      <c r="FL2306" s="255"/>
      <c r="FM2306" s="255"/>
      <c r="FN2306" s="255"/>
      <c r="FO2306" s="255"/>
      <c r="FP2306" s="255"/>
      <c r="FQ2306" s="255"/>
      <c r="FR2306" s="255"/>
      <c r="FS2306" s="255"/>
      <c r="FT2306" s="255"/>
      <c r="FU2306" s="255"/>
      <c r="FV2306" s="255"/>
      <c r="FW2306" s="255"/>
      <c r="FX2306" s="255"/>
      <c r="FY2306" s="255"/>
      <c r="FZ2306" s="255"/>
      <c r="GA2306" s="255"/>
      <c r="GB2306" s="255"/>
      <c r="GC2306" s="255"/>
      <c r="GD2306" s="255"/>
      <c r="GE2306" s="255"/>
      <c r="GF2306" s="255"/>
      <c r="GG2306" s="255"/>
      <c r="GH2306" s="255"/>
      <c r="GI2306" s="255"/>
      <c r="GJ2306" s="255"/>
      <c r="GK2306" s="255"/>
      <c r="GL2306" s="255"/>
      <c r="GM2306" s="255"/>
      <c r="GN2306" s="255"/>
      <c r="GO2306" s="255"/>
      <c r="GP2306" s="255"/>
      <c r="GQ2306" s="255"/>
      <c r="GR2306" s="255"/>
      <c r="GS2306" s="255"/>
      <c r="GT2306" s="255"/>
      <c r="GU2306" s="255"/>
      <c r="GV2306" s="255"/>
      <c r="GW2306" s="255"/>
      <c r="GX2306" s="255"/>
      <c r="GY2306" s="255"/>
      <c r="GZ2306" s="255"/>
      <c r="HA2306" s="255"/>
      <c r="HB2306" s="255"/>
      <c r="HC2306" s="255"/>
      <c r="HD2306" s="255"/>
      <c r="HE2306" s="255"/>
      <c r="HF2306" s="255"/>
      <c r="HG2306" s="255"/>
      <c r="HH2306" s="255"/>
      <c r="HI2306" s="255"/>
      <c r="HJ2306" s="255"/>
      <c r="HK2306" s="255"/>
      <c r="HL2306" s="255"/>
      <c r="HM2306" s="255"/>
      <c r="HN2306" s="255"/>
      <c r="HO2306" s="255"/>
      <c r="HP2306" s="255"/>
      <c r="HQ2306" s="255"/>
      <c r="HR2306" s="255"/>
      <c r="HS2306" s="255"/>
      <c r="HT2306" s="255"/>
      <c r="HU2306" s="255"/>
      <c r="HV2306" s="255"/>
      <c r="HW2306" s="255"/>
      <c r="HX2306" s="255"/>
      <c r="HY2306" s="255"/>
      <c r="HZ2306" s="255"/>
      <c r="IA2306" s="255"/>
      <c r="IB2306" s="255"/>
      <c r="IC2306" s="255"/>
      <c r="ID2306" s="255"/>
      <c r="IE2306" s="255"/>
      <c r="IF2306" s="255"/>
      <c r="IG2306" s="255"/>
      <c r="IH2306" s="255"/>
      <c r="II2306" s="255"/>
      <c r="IJ2306" s="255"/>
      <c r="IK2306" s="255"/>
      <c r="IL2306" s="255"/>
      <c r="IM2306" s="255"/>
      <c r="IN2306" s="255"/>
      <c r="IO2306" s="255"/>
      <c r="IP2306" s="255"/>
      <c r="IQ2306" s="255"/>
      <c r="IR2306" s="255"/>
      <c r="IS2306" s="255"/>
      <c r="IT2306" s="255"/>
      <c r="IU2306" s="255"/>
      <c r="IV2306" s="255"/>
    </row>
    <row r="2307" spans="1:256" ht="13">
      <c r="A2307" s="16">
        <v>41705.333923611113</v>
      </c>
      <c r="B2307" s="300">
        <v>6</v>
      </c>
      <c r="C2307" s="5">
        <v>0.69</v>
      </c>
      <c r="D2307" s="5">
        <v>0.7</v>
      </c>
      <c r="E2307" s="5">
        <v>0.68500000000000005</v>
      </c>
      <c r="F2307" s="5">
        <v>0.7</v>
      </c>
      <c r="G2307" s="6">
        <v>147503</v>
      </c>
      <c r="H2307" s="113">
        <f t="shared" si="4670"/>
        <v>0.7</v>
      </c>
      <c r="I2307" s="19">
        <f t="shared" si="4671"/>
        <v>-7.0921985815602905E-3</v>
      </c>
      <c r="J2307" s="8">
        <f t="shared" si="4682"/>
        <v>0.76945552738231204</v>
      </c>
      <c r="K2307" s="8">
        <f t="shared" si="4683"/>
        <v>0.65004447261768816</v>
      </c>
      <c r="L2307" s="8">
        <f t="shared" si="4684"/>
        <v>0.7097500000000001</v>
      </c>
      <c r="M2307" s="19">
        <f t="shared" si="4685"/>
        <v>0.18369674659914126</v>
      </c>
      <c r="N2307" s="19">
        <f t="shared" si="4672"/>
        <v>-0.11117460034538128</v>
      </c>
      <c r="O2307" s="19">
        <f t="shared" si="4673"/>
        <v>-1.4275173996064169E-2</v>
      </c>
      <c r="P2307" s="19">
        <f t="shared" si="4674"/>
        <v>4.8588284655468666E-3</v>
      </c>
      <c r="Q2307" s="303">
        <v>164</v>
      </c>
      <c r="R2307" s="306">
        <v>102213.382</v>
      </c>
      <c r="S2307" s="66">
        <f t="shared" si="4686"/>
        <v>623.25232926829267</v>
      </c>
      <c r="T2307" t="str">
        <f t="shared" ref="T2307:W2308" si="4706">IF(C2307&gt;$J2307,"BrokeBandUpper", IF(C2307&lt;$K2307,"BrokeBandLower", ""))</f>
        <v/>
      </c>
      <c r="U2307" t="str">
        <f t="shared" si="4706"/>
        <v/>
      </c>
      <c r="V2307" t="str">
        <f t="shared" si="4706"/>
        <v/>
      </c>
      <c r="W2307" t="str">
        <f t="shared" si="4706"/>
        <v/>
      </c>
      <c r="X2307" s="63"/>
      <c r="Y2307" s="310">
        <f t="shared" si="4688"/>
        <v>-1.9120879120879096E-3</v>
      </c>
      <c r="Z2307" s="311">
        <f t="shared" si="4689"/>
        <v>0.69647882687969787</v>
      </c>
      <c r="AA2307" s="311">
        <f t="shared" si="4690"/>
        <v>0.71933920309322597</v>
      </c>
      <c r="AB2307" s="312">
        <f t="shared" si="4563"/>
        <v>2306</v>
      </c>
      <c r="AC2307" s="313">
        <f t="shared" si="4691"/>
        <v>2.8064133916712343E-3</v>
      </c>
      <c r="AD2307" s="284">
        <f t="shared" si="4676"/>
        <v>-2.28603762135281E-2</v>
      </c>
      <c r="AE2307" s="314">
        <f t="shared" si="4692"/>
        <v>-2.5666789605199334E-2</v>
      </c>
      <c r="AF2307" s="315">
        <f t="shared" si="4693"/>
        <v>-3.177968907467623E-2</v>
      </c>
      <c r="AG2307" s="315">
        <f t="shared" si="4677"/>
        <v>1.1235269948285282</v>
      </c>
      <c r="AH2307" s="316">
        <f t="shared" si="4694"/>
        <v>3.1283842025384303E-4</v>
      </c>
      <c r="AI2307" s="317">
        <f t="shared" si="4695"/>
        <v>2302.0118949067032</v>
      </c>
      <c r="AJ2307" s="318">
        <f t="shared" si="4678"/>
        <v>-5.0000000000000044E-3</v>
      </c>
      <c r="AK2307" s="318">
        <f t="shared" ref="AK2307:AK2314" si="4707">IF(AJ2307&gt;0,AJ2307,0)</f>
        <v>0</v>
      </c>
      <c r="AL2307" s="318">
        <f t="shared" si="4696"/>
        <v>-5.0000000000000044E-3</v>
      </c>
      <c r="AM2307" s="319">
        <f t="shared" si="4679"/>
        <v>3.9285714285714158E-3</v>
      </c>
      <c r="AN2307" s="319">
        <f t="shared" si="4705"/>
        <v>-6.785714285714276E-3</v>
      </c>
      <c r="AO2307" s="311">
        <f t="shared" si="4697"/>
        <v>0.57894736842105154</v>
      </c>
      <c r="AP2307" s="285">
        <f t="shared" si="4698"/>
        <v>36.666666666666622</v>
      </c>
      <c r="AQ2307" s="285"/>
      <c r="AR2307" s="285">
        <f t="shared" si="4699"/>
        <v>1</v>
      </c>
      <c r="AS2307" s="286">
        <f t="shared" si="4700"/>
        <v>147503</v>
      </c>
      <c r="AT2307" s="103">
        <f t="shared" si="4701"/>
        <v>0.45032130249487917</v>
      </c>
      <c r="AU2307" s="318">
        <f t="shared" si="4702"/>
        <v>0.7</v>
      </c>
      <c r="AV2307" s="315">
        <f t="shared" si="4703"/>
        <v>1.4430889293928264</v>
      </c>
      <c r="AW2307" s="320">
        <f t="shared" si="4704"/>
        <v>2.1897810218977957E-2</v>
      </c>
      <c r="AX2307" s="321">
        <f t="shared" si="4680"/>
        <v>2.5126621343001384E-3</v>
      </c>
      <c r="AY2307" s="315">
        <f t="shared" si="4681"/>
        <v>-0.32225143445104004</v>
      </c>
      <c r="AZ2307" s="255"/>
      <c r="BA2307" s="255"/>
      <c r="BB2307" s="255"/>
      <c r="BC2307" s="255"/>
      <c r="BD2307" s="255"/>
      <c r="BE2307" s="255"/>
      <c r="BF2307" s="255"/>
      <c r="BG2307" s="255"/>
      <c r="BH2307" s="255"/>
      <c r="BI2307" s="255"/>
      <c r="BJ2307" s="255"/>
      <c r="BK2307" s="255"/>
      <c r="BL2307" s="255"/>
      <c r="BM2307" s="255"/>
      <c r="BN2307" s="255"/>
      <c r="BO2307" s="255"/>
      <c r="BP2307" s="255"/>
      <c r="BQ2307" s="255"/>
      <c r="BR2307" s="255"/>
      <c r="BS2307" s="255"/>
      <c r="BT2307" s="255"/>
      <c r="BU2307" s="255"/>
      <c r="BV2307" s="255"/>
      <c r="BW2307" s="255"/>
      <c r="BX2307" s="255"/>
      <c r="BY2307" s="255"/>
      <c r="BZ2307" s="255"/>
      <c r="CA2307" s="255"/>
      <c r="CB2307" s="255"/>
      <c r="CC2307" s="255"/>
      <c r="CD2307" s="255"/>
      <c r="CE2307" s="255"/>
      <c r="CF2307" s="255"/>
      <c r="CG2307" s="255"/>
      <c r="CH2307" s="255"/>
      <c r="CI2307" s="255"/>
      <c r="CJ2307" s="255"/>
      <c r="CK2307" s="255"/>
      <c r="CL2307" s="255"/>
      <c r="CM2307" s="255"/>
      <c r="CN2307" s="255"/>
      <c r="CO2307" s="255"/>
      <c r="CP2307" s="255"/>
      <c r="CQ2307" s="255"/>
      <c r="CR2307" s="255"/>
      <c r="CS2307" s="255"/>
      <c r="CT2307" s="255"/>
      <c r="CU2307" s="255"/>
      <c r="CV2307" s="255"/>
      <c r="CW2307" s="255"/>
      <c r="CX2307" s="255"/>
      <c r="CY2307" s="255"/>
      <c r="CZ2307" s="255"/>
      <c r="DA2307" s="255"/>
      <c r="DB2307" s="255"/>
      <c r="DC2307" s="255"/>
      <c r="DD2307" s="255"/>
      <c r="DE2307" s="255"/>
      <c r="DF2307" s="255"/>
      <c r="DG2307" s="255"/>
      <c r="DH2307" s="255"/>
      <c r="DI2307" s="255"/>
      <c r="DJ2307" s="255"/>
      <c r="DK2307" s="255"/>
      <c r="DL2307" s="255"/>
      <c r="DM2307" s="255"/>
      <c r="DN2307" s="255"/>
      <c r="DO2307" s="255"/>
      <c r="DP2307" s="255"/>
      <c r="DQ2307" s="255"/>
      <c r="DR2307" s="255"/>
      <c r="DS2307" s="255"/>
      <c r="DT2307" s="255"/>
      <c r="DU2307" s="255"/>
      <c r="DV2307" s="255"/>
      <c r="DW2307" s="255"/>
      <c r="DX2307" s="255"/>
      <c r="DY2307" s="255"/>
      <c r="DZ2307" s="255"/>
      <c r="EA2307" s="255"/>
      <c r="EB2307" s="255"/>
      <c r="EC2307" s="255"/>
      <c r="ED2307" s="255"/>
      <c r="EE2307" s="255"/>
      <c r="EF2307" s="255"/>
      <c r="EG2307" s="255"/>
      <c r="EH2307" s="255"/>
      <c r="EI2307" s="255"/>
      <c r="EJ2307" s="255"/>
      <c r="EK2307" s="255"/>
      <c r="EL2307" s="255"/>
      <c r="EM2307" s="255"/>
      <c r="EN2307" s="255"/>
      <c r="EO2307" s="255"/>
      <c r="EP2307" s="255"/>
      <c r="EQ2307" s="255"/>
      <c r="ER2307" s="255"/>
      <c r="ES2307" s="255"/>
      <c r="ET2307" s="255"/>
      <c r="EU2307" s="255"/>
      <c r="EV2307" s="255"/>
      <c r="EW2307" s="255"/>
      <c r="EX2307" s="255"/>
      <c r="EY2307" s="255"/>
      <c r="EZ2307" s="255"/>
      <c r="FA2307" s="255"/>
      <c r="FB2307" s="255"/>
      <c r="FC2307" s="255"/>
      <c r="FD2307" s="255"/>
      <c r="FE2307" s="255"/>
      <c r="FF2307" s="255"/>
      <c r="FG2307" s="255"/>
      <c r="FH2307" s="255"/>
      <c r="FI2307" s="255"/>
      <c r="FJ2307" s="255"/>
      <c r="FK2307" s="255"/>
      <c r="FL2307" s="255"/>
      <c r="FM2307" s="255"/>
      <c r="FN2307" s="255"/>
      <c r="FO2307" s="255"/>
      <c r="FP2307" s="255"/>
      <c r="FQ2307" s="255"/>
      <c r="FR2307" s="255"/>
      <c r="FS2307" s="255"/>
      <c r="FT2307" s="255"/>
      <c r="FU2307" s="255"/>
      <c r="FV2307" s="255"/>
      <c r="FW2307" s="255"/>
      <c r="FX2307" s="255"/>
      <c r="FY2307" s="255"/>
      <c r="FZ2307" s="255"/>
      <c r="GA2307" s="255"/>
      <c r="GB2307" s="255"/>
      <c r="GC2307" s="255"/>
      <c r="GD2307" s="255"/>
      <c r="GE2307" s="255"/>
      <c r="GF2307" s="255"/>
      <c r="GG2307" s="255"/>
      <c r="GH2307" s="255"/>
      <c r="GI2307" s="255"/>
      <c r="GJ2307" s="255"/>
      <c r="GK2307" s="255"/>
      <c r="GL2307" s="255"/>
      <c r="GM2307" s="255"/>
      <c r="GN2307" s="255"/>
      <c r="GO2307" s="255"/>
      <c r="GP2307" s="255"/>
      <c r="GQ2307" s="255"/>
      <c r="GR2307" s="255"/>
      <c r="GS2307" s="255"/>
      <c r="GT2307" s="255"/>
      <c r="GU2307" s="255"/>
      <c r="GV2307" s="255"/>
      <c r="GW2307" s="255"/>
      <c r="GX2307" s="255"/>
      <c r="GY2307" s="255"/>
      <c r="GZ2307" s="255"/>
      <c r="HA2307" s="255"/>
      <c r="HB2307" s="255"/>
      <c r="HC2307" s="255"/>
      <c r="HD2307" s="255"/>
      <c r="HE2307" s="255"/>
      <c r="HF2307" s="255"/>
      <c r="HG2307" s="255"/>
      <c r="HH2307" s="255"/>
      <c r="HI2307" s="255"/>
      <c r="HJ2307" s="255"/>
      <c r="HK2307" s="255"/>
      <c r="HL2307" s="255"/>
      <c r="HM2307" s="255"/>
      <c r="HN2307" s="255"/>
      <c r="HO2307" s="255"/>
      <c r="HP2307" s="255"/>
      <c r="HQ2307" s="255"/>
      <c r="HR2307" s="255"/>
      <c r="HS2307" s="255"/>
      <c r="HT2307" s="255"/>
      <c r="HU2307" s="255"/>
      <c r="HV2307" s="255"/>
      <c r="HW2307" s="255"/>
      <c r="HX2307" s="255"/>
      <c r="HY2307" s="255"/>
      <c r="HZ2307" s="255"/>
      <c r="IA2307" s="255"/>
      <c r="IB2307" s="255"/>
      <c r="IC2307" s="255"/>
      <c r="ID2307" s="255"/>
      <c r="IE2307" s="255"/>
      <c r="IF2307" s="255"/>
      <c r="IG2307" s="255"/>
      <c r="IH2307" s="255"/>
      <c r="II2307" s="255"/>
      <c r="IJ2307" s="255"/>
      <c r="IK2307" s="255"/>
      <c r="IL2307" s="255"/>
      <c r="IM2307" s="255"/>
      <c r="IN2307" s="255"/>
      <c r="IO2307" s="255"/>
      <c r="IP2307" s="255"/>
      <c r="IQ2307" s="255"/>
      <c r="IR2307" s="255"/>
      <c r="IS2307" s="255"/>
      <c r="IT2307" s="255"/>
      <c r="IU2307" s="255"/>
      <c r="IV2307" s="255"/>
    </row>
    <row r="2308" spans="1:256">
      <c r="A2308" s="16">
        <v>41708.382881944446</v>
      </c>
      <c r="B2308" s="300">
        <v>2</v>
      </c>
      <c r="C2308" s="5">
        <v>0.69</v>
      </c>
      <c r="D2308" s="5">
        <v>0.73199999999999998</v>
      </c>
      <c r="E2308" s="5">
        <v>0.68</v>
      </c>
      <c r="F2308" s="5">
        <v>0.71</v>
      </c>
      <c r="G2308" s="6">
        <v>1082089</v>
      </c>
      <c r="H2308" s="113">
        <f t="shared" si="4670"/>
        <v>0.71</v>
      </c>
      <c r="I2308" s="19">
        <f t="shared" si="4671"/>
        <v>1.4285714285714299E-2</v>
      </c>
      <c r="J2308" s="8">
        <f t="shared" si="4682"/>
        <v>0.76233856505664321</v>
      </c>
      <c r="K2308" s="8">
        <f t="shared" si="4683"/>
        <v>0.6521614349433571</v>
      </c>
      <c r="L2308" s="8">
        <f t="shared" si="4684"/>
        <v>0.70725000000000016</v>
      </c>
      <c r="M2308" s="19">
        <f t="shared" si="4685"/>
        <v>0.16894149854607005</v>
      </c>
      <c r="N2308" s="19">
        <f t="shared" si="4672"/>
        <v>-8.0323948715704641E-2</v>
      </c>
      <c r="O2308" s="19">
        <f t="shared" si="4673"/>
        <v>-9.2493484969569818E-3</v>
      </c>
      <c r="P2308" s="19">
        <f t="shared" si="4674"/>
        <v>3.2566422988631258E-3</v>
      </c>
      <c r="Q2308" s="303">
        <v>260</v>
      </c>
      <c r="R2308" s="306">
        <v>770316.39199999999</v>
      </c>
      <c r="S2308" s="66">
        <f t="shared" si="4686"/>
        <v>2962.7553538461539</v>
      </c>
      <c r="T2308" t="str">
        <f t="shared" si="4706"/>
        <v/>
      </c>
      <c r="U2308" t="str">
        <f t="shared" si="4706"/>
        <v/>
      </c>
      <c r="V2308" t="str">
        <f t="shared" si="4706"/>
        <v/>
      </c>
      <c r="W2308" t="str">
        <f t="shared" si="4706"/>
        <v/>
      </c>
      <c r="X2308" s="63"/>
      <c r="Y2308" s="219">
        <f t="shared" si="4688"/>
        <v>1.3186813186813346E-4</v>
      </c>
      <c r="Z2308" s="78">
        <f t="shared" si="4689"/>
        <v>0.69856108754022439</v>
      </c>
      <c r="AA2308" s="78">
        <f t="shared" si="4690"/>
        <v>0.71864810206432728</v>
      </c>
      <c r="AB2308" s="74">
        <f t="shared" si="4563"/>
        <v>2307</v>
      </c>
      <c r="AC2308" s="80">
        <f t="shared" si="4691"/>
        <v>4.4638200648771595E-3</v>
      </c>
      <c r="AD2308" s="79">
        <f t="shared" si="4676"/>
        <v>-2.0087014524102886E-2</v>
      </c>
      <c r="AE2308" s="81">
        <f t="shared" si="4692"/>
        <v>-2.4550834588980046E-2</v>
      </c>
      <c r="AF2308" s="19">
        <f t="shared" si="4693"/>
        <v>-2.7951113300658057E-2</v>
      </c>
      <c r="AG2308" s="93">
        <f t="shared" si="4677"/>
        <v>0.5905782370212147</v>
      </c>
      <c r="AH2308" s="91">
        <f t="shared" si="4694"/>
        <v>5.7936458120157262E-4</v>
      </c>
      <c r="AI2308" s="96">
        <f t="shared" si="4695"/>
        <v>2302.9959204364063</v>
      </c>
      <c r="AJ2308" s="5">
        <f t="shared" si="4678"/>
        <v>1.0000000000000009E-2</v>
      </c>
      <c r="AK2308" s="5">
        <f t="shared" si="4707"/>
        <v>1.0000000000000009E-2</v>
      </c>
      <c r="AL2308" s="5">
        <f t="shared" si="4696"/>
        <v>0</v>
      </c>
      <c r="AM2308" s="95">
        <f t="shared" si="4679"/>
        <v>4.6428571428571309E-3</v>
      </c>
      <c r="AN2308" s="95">
        <f t="shared" si="4705"/>
        <v>-6.785714285714276E-3</v>
      </c>
      <c r="AO2308" s="78">
        <f t="shared" si="4697"/>
        <v>0.68421052631578871</v>
      </c>
      <c r="AP2308" s="296">
        <f t="shared" si="4698"/>
        <v>40.624999999999972</v>
      </c>
      <c r="AQ2308" s="8"/>
      <c r="AR2308" s="8">
        <f t="shared" si="4699"/>
        <v>0.15384615384615205</v>
      </c>
      <c r="AS2308" s="114">
        <f t="shared" si="4700"/>
        <v>166475.23076922883</v>
      </c>
      <c r="AT2308" s="103">
        <f t="shared" si="4701"/>
        <v>0.41501836217548005</v>
      </c>
      <c r="AU2308" s="5">
        <f t="shared" si="4702"/>
        <v>0.71</v>
      </c>
      <c r="AV2308" s="93">
        <f t="shared" si="4703"/>
        <v>0.21611279793359095</v>
      </c>
      <c r="AW2308" s="210">
        <f t="shared" si="4704"/>
        <v>7.6470588235294013E-2</v>
      </c>
      <c r="AX2308" s="276">
        <f t="shared" si="4680"/>
        <v>5.543124894012043E-4</v>
      </c>
      <c r="AY2308" s="19">
        <f t="shared" si="4681"/>
        <v>-0.77939234971772309</v>
      </c>
      <c r="AZ2308" s="255"/>
      <c r="BA2308" s="255"/>
      <c r="BB2308" s="255"/>
      <c r="BC2308" s="255"/>
      <c r="BD2308" s="255"/>
      <c r="BE2308" s="255"/>
      <c r="BF2308" s="255"/>
      <c r="BG2308" s="255"/>
      <c r="BH2308" s="255"/>
      <c r="BI2308" s="255"/>
      <c r="BJ2308" s="255"/>
      <c r="BK2308" s="255"/>
      <c r="BL2308" s="255"/>
      <c r="BM2308" s="255"/>
      <c r="BN2308" s="255"/>
      <c r="BO2308" s="255"/>
      <c r="BP2308" s="255"/>
      <c r="BQ2308" s="255"/>
      <c r="BR2308" s="255"/>
      <c r="BS2308" s="255"/>
      <c r="BT2308" s="255"/>
      <c r="BU2308" s="255"/>
      <c r="BV2308" s="255"/>
      <c r="BW2308" s="255"/>
      <c r="BX2308" s="255"/>
      <c r="BY2308" s="255"/>
      <c r="BZ2308" s="255"/>
      <c r="CA2308" s="255"/>
      <c r="CB2308" s="255"/>
      <c r="CC2308" s="255"/>
      <c r="CD2308" s="255"/>
      <c r="CE2308" s="255"/>
      <c r="CF2308" s="255"/>
      <c r="CG2308" s="255"/>
      <c r="CH2308" s="255"/>
      <c r="CI2308" s="255"/>
      <c r="CJ2308" s="255"/>
      <c r="CK2308" s="255"/>
      <c r="CL2308" s="255"/>
      <c r="CM2308" s="255"/>
      <c r="CN2308" s="255"/>
      <c r="CO2308" s="255"/>
      <c r="CP2308" s="255"/>
      <c r="CQ2308" s="255"/>
      <c r="CR2308" s="255"/>
      <c r="CS2308" s="255"/>
      <c r="CT2308" s="255"/>
      <c r="CU2308" s="255"/>
      <c r="CV2308" s="255"/>
      <c r="CW2308" s="255"/>
      <c r="CX2308" s="255"/>
      <c r="CY2308" s="255"/>
      <c r="CZ2308" s="255"/>
      <c r="DA2308" s="255"/>
      <c r="DB2308" s="255"/>
      <c r="DC2308" s="255"/>
      <c r="DD2308" s="255"/>
      <c r="DE2308" s="255"/>
      <c r="DF2308" s="255"/>
      <c r="DG2308" s="255"/>
      <c r="DH2308" s="255"/>
      <c r="DI2308" s="255"/>
      <c r="DJ2308" s="255"/>
      <c r="DK2308" s="255"/>
      <c r="DL2308" s="255"/>
      <c r="DM2308" s="255"/>
      <c r="DN2308" s="255"/>
      <c r="DO2308" s="255"/>
      <c r="DP2308" s="255"/>
      <c r="DQ2308" s="255"/>
      <c r="DR2308" s="255"/>
      <c r="DS2308" s="255"/>
      <c r="DT2308" s="255"/>
      <c r="DU2308" s="255"/>
      <c r="DV2308" s="255"/>
      <c r="DW2308" s="255"/>
      <c r="DX2308" s="255"/>
      <c r="DY2308" s="255"/>
      <c r="DZ2308" s="255"/>
      <c r="EA2308" s="255"/>
      <c r="EB2308" s="255"/>
      <c r="EC2308" s="255"/>
      <c r="ED2308" s="255"/>
      <c r="EE2308" s="255"/>
      <c r="EF2308" s="255"/>
      <c r="EG2308" s="255"/>
      <c r="EH2308" s="255"/>
      <c r="EI2308" s="255"/>
      <c r="EJ2308" s="255"/>
      <c r="EK2308" s="255"/>
      <c r="EL2308" s="255"/>
      <c r="EM2308" s="255"/>
      <c r="EN2308" s="255"/>
      <c r="EO2308" s="255"/>
      <c r="EP2308" s="255"/>
      <c r="EQ2308" s="255"/>
      <c r="ER2308" s="255"/>
      <c r="ES2308" s="255"/>
      <c r="ET2308" s="255"/>
      <c r="EU2308" s="255"/>
      <c r="EV2308" s="255"/>
      <c r="EW2308" s="255"/>
      <c r="EX2308" s="255"/>
      <c r="EY2308" s="255"/>
      <c r="EZ2308" s="255"/>
      <c r="FA2308" s="255"/>
      <c r="FB2308" s="255"/>
      <c r="FC2308" s="255"/>
      <c r="FD2308" s="255"/>
      <c r="FE2308" s="255"/>
      <c r="FF2308" s="255"/>
      <c r="FG2308" s="255"/>
      <c r="FH2308" s="255"/>
      <c r="FI2308" s="255"/>
      <c r="FJ2308" s="255"/>
      <c r="FK2308" s="255"/>
      <c r="FL2308" s="255"/>
      <c r="FM2308" s="255"/>
      <c r="FN2308" s="255"/>
      <c r="FO2308" s="255"/>
      <c r="FP2308" s="255"/>
      <c r="FQ2308" s="255"/>
      <c r="FR2308" s="255"/>
      <c r="FS2308" s="255"/>
      <c r="FT2308" s="255"/>
      <c r="FU2308" s="255"/>
      <c r="FV2308" s="255"/>
      <c r="FW2308" s="255"/>
      <c r="FX2308" s="255"/>
      <c r="FY2308" s="255"/>
      <c r="FZ2308" s="255"/>
      <c r="GA2308" s="255"/>
      <c r="GB2308" s="255"/>
      <c r="GC2308" s="255"/>
      <c r="GD2308" s="255"/>
      <c r="GE2308" s="255"/>
      <c r="GF2308" s="255"/>
      <c r="GG2308" s="255"/>
      <c r="GH2308" s="255"/>
      <c r="GI2308" s="255"/>
      <c r="GJ2308" s="255"/>
      <c r="GK2308" s="255"/>
      <c r="GL2308" s="255"/>
      <c r="GM2308" s="255"/>
      <c r="GN2308" s="255"/>
      <c r="GO2308" s="255"/>
      <c r="GP2308" s="255"/>
      <c r="GQ2308" s="255"/>
      <c r="GR2308" s="255"/>
      <c r="GS2308" s="255"/>
      <c r="GT2308" s="255"/>
      <c r="GU2308" s="255"/>
      <c r="GV2308" s="255"/>
      <c r="GW2308" s="255"/>
      <c r="GX2308" s="255"/>
      <c r="GY2308" s="255"/>
      <c r="GZ2308" s="255"/>
      <c r="HA2308" s="255"/>
      <c r="HB2308" s="255"/>
      <c r="HC2308" s="255"/>
      <c r="HD2308" s="255"/>
      <c r="HE2308" s="255"/>
      <c r="HF2308" s="255"/>
      <c r="HG2308" s="255"/>
      <c r="HH2308" s="255"/>
      <c r="HI2308" s="255"/>
      <c r="HJ2308" s="255"/>
      <c r="HK2308" s="255"/>
      <c r="HL2308" s="255"/>
      <c r="HM2308" s="255"/>
      <c r="HN2308" s="255"/>
      <c r="HO2308" s="255"/>
      <c r="HP2308" s="255"/>
      <c r="HQ2308" s="255"/>
      <c r="HR2308" s="255"/>
      <c r="HS2308" s="255"/>
      <c r="HT2308" s="255"/>
      <c r="HU2308" s="255"/>
      <c r="HV2308" s="255"/>
      <c r="HW2308" s="255"/>
      <c r="HX2308" s="255"/>
      <c r="HY2308" s="255"/>
      <c r="HZ2308" s="255"/>
      <c r="IA2308" s="255"/>
      <c r="IB2308" s="255"/>
      <c r="IC2308" s="255"/>
      <c r="ID2308" s="255"/>
      <c r="IE2308" s="255"/>
      <c r="IF2308" s="255"/>
      <c r="IG2308" s="255"/>
      <c r="IH2308" s="255"/>
      <c r="II2308" s="255"/>
      <c r="IJ2308" s="255"/>
      <c r="IK2308" s="255"/>
      <c r="IL2308" s="255"/>
      <c r="IM2308" s="255"/>
      <c r="IN2308" s="255"/>
      <c r="IO2308" s="255"/>
      <c r="IP2308" s="255"/>
      <c r="IQ2308" s="255"/>
      <c r="IR2308" s="255"/>
      <c r="IS2308" s="255"/>
      <c r="IT2308" s="255"/>
      <c r="IU2308" s="255"/>
      <c r="IV2308" s="255"/>
    </row>
    <row r="2309" spans="1:256" ht="13">
      <c r="A2309" s="16">
        <v>41709.362581018519</v>
      </c>
      <c r="B2309" s="300">
        <v>3</v>
      </c>
      <c r="C2309" s="5">
        <v>0.71</v>
      </c>
      <c r="D2309" s="5">
        <v>0.74</v>
      </c>
      <c r="E2309" s="5">
        <v>0.71</v>
      </c>
      <c r="F2309" s="5">
        <v>0.73499999999999999</v>
      </c>
      <c r="G2309" s="6">
        <v>124172</v>
      </c>
      <c r="H2309" s="113">
        <f t="shared" ref="H2309:H2314" si="4708">F2309</f>
        <v>0.73499999999999999</v>
      </c>
      <c r="I2309" s="19">
        <f t="shared" si="4671"/>
        <v>3.5211267605633839E-2</v>
      </c>
      <c r="J2309" s="8">
        <f t="shared" si="4682"/>
        <v>0.75724451190127595</v>
      </c>
      <c r="K2309" s="8">
        <f t="shared" si="4683"/>
        <v>0.65475548809872441</v>
      </c>
      <c r="L2309" s="8">
        <f t="shared" si="4684"/>
        <v>0.70600000000000018</v>
      </c>
      <c r="M2309" s="19">
        <f t="shared" si="4685"/>
        <v>0.15653022489381285</v>
      </c>
      <c r="N2309" s="19">
        <f t="shared" si="4672"/>
        <v>-7.3464919863207329E-2</v>
      </c>
      <c r="O2309" s="19">
        <f t="shared" si="4673"/>
        <v>-6.6821401787390405E-3</v>
      </c>
      <c r="P2309" s="19">
        <f t="shared" si="4674"/>
        <v>3.9776242757939518E-3</v>
      </c>
      <c r="Q2309" s="303">
        <v>87</v>
      </c>
      <c r="R2309" s="306">
        <v>89677.066999999995</v>
      </c>
      <c r="S2309" s="66">
        <f t="shared" si="4686"/>
        <v>1030.7708850574711</v>
      </c>
      <c r="T2309" t="str">
        <f t="shared" ref="T2309:W2310" si="4709">IF(C2309&gt;$J2309,"BrokeBandUpper", IF(C2309&lt;$K2309,"BrokeBandLower", ""))</f>
        <v/>
      </c>
      <c r="U2309" t="str">
        <f t="shared" si="4709"/>
        <v/>
      </c>
      <c r="V2309" t="str">
        <f t="shared" si="4709"/>
        <v/>
      </c>
      <c r="W2309" t="str">
        <f t="shared" si="4709"/>
        <v/>
      </c>
      <c r="X2309" s="63" t="s">
        <v>89</v>
      </c>
      <c r="Y2309" s="310">
        <f t="shared" si="4688"/>
        <v>1.5384615384615385E-3</v>
      </c>
      <c r="Z2309" s="311">
        <f t="shared" si="4689"/>
        <v>0.70417268005902978</v>
      </c>
      <c r="AA2309" s="311">
        <f t="shared" si="4690"/>
        <v>0.7198581425115671</v>
      </c>
      <c r="AB2309" s="312">
        <f t="shared" si="4563"/>
        <v>2308</v>
      </c>
      <c r="AC2309" s="313">
        <f t="shared" si="4691"/>
        <v>7.0922977091541772E-3</v>
      </c>
      <c r="AD2309" s="284">
        <f t="shared" ref="AD2309:AD2314" si="4710">Z2309-AA2309</f>
        <v>-1.5685462452537324E-2</v>
      </c>
      <c r="AE2309" s="314">
        <f t="shared" si="4692"/>
        <v>-2.2777760161691502E-2</v>
      </c>
      <c r="AF2309" s="315">
        <f t="shared" si="4693"/>
        <v>-2.1789657609221642E-2</v>
      </c>
      <c r="AG2309" s="315">
        <f t="shared" si="4677"/>
        <v>0.58884041159247558</v>
      </c>
      <c r="AH2309" s="316">
        <f t="shared" si="4694"/>
        <v>8.1161835538533082E-4</v>
      </c>
      <c r="AI2309" s="317">
        <f t="shared" si="4695"/>
        <v>2302.8564013889031</v>
      </c>
      <c r="AJ2309" s="318">
        <f t="shared" ref="AJ2309:AJ2314" si="4711">F2309-F2308</f>
        <v>2.5000000000000022E-2</v>
      </c>
      <c r="AK2309" s="318">
        <f t="shared" si="4707"/>
        <v>2.5000000000000022E-2</v>
      </c>
      <c r="AL2309" s="318">
        <f t="shared" si="4696"/>
        <v>0</v>
      </c>
      <c r="AM2309" s="319">
        <f t="shared" ref="AM2309:AM2314" si="4712">(AVERAGE(AK2296:AK2309))</f>
        <v>6.428571428571418E-3</v>
      </c>
      <c r="AN2309" s="319">
        <f t="shared" si="4705"/>
        <v>-3.5714285714285587E-3</v>
      </c>
      <c r="AO2309" s="311">
        <f t="shared" si="4697"/>
        <v>1.8000000000000034</v>
      </c>
      <c r="AP2309" s="285">
        <f t="shared" si="4698"/>
        <v>64.285714285714334</v>
      </c>
      <c r="AQ2309" s="285"/>
      <c r="AR2309" s="285">
        <f t="shared" si="4699"/>
        <v>0.66666666666666663</v>
      </c>
      <c r="AS2309" s="286">
        <f t="shared" si="4700"/>
        <v>82781.333333333328</v>
      </c>
      <c r="AT2309" s="103">
        <f t="shared" si="4701"/>
        <v>0.4141660536760417</v>
      </c>
      <c r="AU2309" s="318">
        <f t="shared" si="4702"/>
        <v>0.73499999999999999</v>
      </c>
      <c r="AV2309" s="315">
        <f t="shared" si="4703"/>
        <v>0.92310482604580868</v>
      </c>
      <c r="AW2309" s="320">
        <f t="shared" si="4704"/>
        <v>4.2253521126760604E-2</v>
      </c>
      <c r="AX2309" s="321">
        <f t="shared" ref="AX2309:AX2314" si="4713">SLOPE(M2296:M2309,AB2296:AB2309)</f>
        <v>-1.1952763307852073E-3</v>
      </c>
      <c r="AY2309" s="315">
        <f t="shared" si="4681"/>
        <v>-3.1563222074905868</v>
      </c>
      <c r="AZ2309" s="255"/>
      <c r="BA2309" s="255"/>
      <c r="BB2309" s="255"/>
      <c r="BC2309" s="255"/>
      <c r="BD2309" s="255"/>
      <c r="BE2309" s="255"/>
      <c r="BF2309" s="255"/>
      <c r="BG2309" s="255"/>
      <c r="BH2309" s="255"/>
      <c r="BI2309" s="255"/>
      <c r="BJ2309" s="255"/>
      <c r="BK2309" s="255"/>
      <c r="BL2309" s="255"/>
      <c r="BM2309" s="255"/>
      <c r="BN2309" s="255"/>
      <c r="BO2309" s="255"/>
      <c r="BP2309" s="255"/>
      <c r="BQ2309" s="255"/>
      <c r="BR2309" s="255"/>
      <c r="BS2309" s="255"/>
      <c r="BT2309" s="255"/>
      <c r="BU2309" s="255"/>
      <c r="BV2309" s="255"/>
      <c r="BW2309" s="255"/>
      <c r="BX2309" s="255"/>
      <c r="BY2309" s="255"/>
      <c r="BZ2309" s="255"/>
      <c r="CA2309" s="255"/>
      <c r="CB2309" s="255"/>
      <c r="CC2309" s="255"/>
      <c r="CD2309" s="255"/>
      <c r="CE2309" s="255"/>
      <c r="CF2309" s="255"/>
      <c r="CG2309" s="255"/>
      <c r="CH2309" s="255"/>
      <c r="CI2309" s="255"/>
      <c r="CJ2309" s="255"/>
      <c r="CK2309" s="255"/>
      <c r="CL2309" s="255"/>
      <c r="CM2309" s="255"/>
      <c r="CN2309" s="255"/>
      <c r="CO2309" s="255"/>
      <c r="CP2309" s="255"/>
      <c r="CQ2309" s="255"/>
      <c r="CR2309" s="255"/>
      <c r="CS2309" s="255"/>
      <c r="CT2309" s="255"/>
      <c r="CU2309" s="255"/>
      <c r="CV2309" s="255"/>
      <c r="CW2309" s="255"/>
      <c r="CX2309" s="255"/>
      <c r="CY2309" s="255"/>
      <c r="CZ2309" s="255"/>
      <c r="DA2309" s="255"/>
      <c r="DB2309" s="255"/>
      <c r="DC2309" s="255"/>
      <c r="DD2309" s="255"/>
      <c r="DE2309" s="255"/>
      <c r="DF2309" s="255"/>
      <c r="DG2309" s="255"/>
      <c r="DH2309" s="255"/>
      <c r="DI2309" s="255"/>
      <c r="DJ2309" s="255"/>
      <c r="DK2309" s="255"/>
      <c r="DL2309" s="255"/>
      <c r="DM2309" s="255"/>
      <c r="DN2309" s="255"/>
      <c r="DO2309" s="255"/>
      <c r="DP2309" s="255"/>
      <c r="DQ2309" s="255"/>
      <c r="DR2309" s="255"/>
      <c r="DS2309" s="255"/>
      <c r="DT2309" s="255"/>
      <c r="DU2309" s="255"/>
      <c r="DV2309" s="255"/>
      <c r="DW2309" s="255"/>
      <c r="DX2309" s="255"/>
      <c r="DY2309" s="255"/>
      <c r="DZ2309" s="255"/>
      <c r="EA2309" s="255"/>
      <c r="EB2309" s="255"/>
      <c r="EC2309" s="255"/>
      <c r="ED2309" s="255"/>
      <c r="EE2309" s="255"/>
      <c r="EF2309" s="255"/>
      <c r="EG2309" s="255"/>
      <c r="EH2309" s="255"/>
      <c r="EI2309" s="255"/>
      <c r="EJ2309" s="255"/>
      <c r="EK2309" s="255"/>
      <c r="EL2309" s="255"/>
      <c r="EM2309" s="255"/>
      <c r="EN2309" s="255"/>
      <c r="EO2309" s="255"/>
      <c r="EP2309" s="255"/>
      <c r="EQ2309" s="255"/>
      <c r="ER2309" s="255"/>
      <c r="ES2309" s="255"/>
      <c r="ET2309" s="255"/>
      <c r="EU2309" s="255"/>
      <c r="EV2309" s="255"/>
      <c r="EW2309" s="255"/>
      <c r="EX2309" s="255"/>
      <c r="EY2309" s="255"/>
      <c r="EZ2309" s="255"/>
      <c r="FA2309" s="255"/>
      <c r="FB2309" s="255"/>
      <c r="FC2309" s="255"/>
      <c r="FD2309" s="255"/>
      <c r="FE2309" s="255"/>
      <c r="FF2309" s="255"/>
      <c r="FG2309" s="255"/>
      <c r="FH2309" s="255"/>
      <c r="FI2309" s="255"/>
      <c r="FJ2309" s="255"/>
      <c r="FK2309" s="255"/>
      <c r="FL2309" s="255"/>
      <c r="FM2309" s="255"/>
      <c r="FN2309" s="255"/>
      <c r="FO2309" s="255"/>
      <c r="FP2309" s="255"/>
      <c r="FQ2309" s="255"/>
      <c r="FR2309" s="255"/>
      <c r="FS2309" s="255"/>
      <c r="FT2309" s="255"/>
      <c r="FU2309" s="255"/>
      <c r="FV2309" s="255"/>
      <c r="FW2309" s="255"/>
      <c r="FX2309" s="255"/>
      <c r="FY2309" s="255"/>
      <c r="FZ2309" s="255"/>
      <c r="GA2309" s="255"/>
      <c r="GB2309" s="255"/>
      <c r="GC2309" s="255"/>
      <c r="GD2309" s="255"/>
      <c r="GE2309" s="255"/>
      <c r="GF2309" s="255"/>
      <c r="GG2309" s="255"/>
      <c r="GH2309" s="255"/>
      <c r="GI2309" s="255"/>
      <c r="GJ2309" s="255"/>
      <c r="GK2309" s="255"/>
      <c r="GL2309" s="255"/>
      <c r="GM2309" s="255"/>
      <c r="GN2309" s="255"/>
      <c r="GO2309" s="255"/>
      <c r="GP2309" s="255"/>
      <c r="GQ2309" s="255"/>
      <c r="GR2309" s="255"/>
      <c r="GS2309" s="255"/>
      <c r="GT2309" s="255"/>
      <c r="GU2309" s="255"/>
      <c r="GV2309" s="255"/>
      <c r="GW2309" s="255"/>
      <c r="GX2309" s="255"/>
      <c r="GY2309" s="255"/>
      <c r="GZ2309" s="255"/>
      <c r="HA2309" s="255"/>
      <c r="HB2309" s="255"/>
      <c r="HC2309" s="255"/>
      <c r="HD2309" s="255"/>
      <c r="HE2309" s="255"/>
      <c r="HF2309" s="255"/>
      <c r="HG2309" s="255"/>
      <c r="HH2309" s="255"/>
      <c r="HI2309" s="255"/>
      <c r="HJ2309" s="255"/>
      <c r="HK2309" s="255"/>
      <c r="HL2309" s="255"/>
      <c r="HM2309" s="255"/>
      <c r="HN2309" s="255"/>
      <c r="HO2309" s="255"/>
      <c r="HP2309" s="255"/>
      <c r="HQ2309" s="255"/>
      <c r="HR2309" s="255"/>
      <c r="HS2309" s="255"/>
      <c r="HT2309" s="255"/>
      <c r="HU2309" s="255"/>
      <c r="HV2309" s="255"/>
      <c r="HW2309" s="255"/>
      <c r="HX2309" s="255"/>
      <c r="HY2309" s="255"/>
      <c r="HZ2309" s="255"/>
      <c r="IA2309" s="255"/>
      <c r="IB2309" s="255"/>
      <c r="IC2309" s="255"/>
      <c r="ID2309" s="255"/>
      <c r="IE2309" s="255"/>
      <c r="IF2309" s="255"/>
      <c r="IG2309" s="255"/>
      <c r="IH2309" s="255"/>
      <c r="II2309" s="255"/>
      <c r="IJ2309" s="255"/>
      <c r="IK2309" s="255"/>
      <c r="IL2309" s="255"/>
      <c r="IM2309" s="255"/>
      <c r="IN2309" s="255"/>
      <c r="IO2309" s="255"/>
      <c r="IP2309" s="255"/>
      <c r="IQ2309" s="255"/>
      <c r="IR2309" s="255"/>
      <c r="IS2309" s="255"/>
      <c r="IT2309" s="255"/>
      <c r="IU2309" s="255"/>
      <c r="IV2309" s="255"/>
    </row>
    <row r="2310" spans="1:256">
      <c r="A2310" s="16">
        <v>41710.339004629626</v>
      </c>
      <c r="B2310" s="300">
        <v>4</v>
      </c>
      <c r="C2310" s="5">
        <v>0.72</v>
      </c>
      <c r="D2310" s="5">
        <v>0.73499999999999999</v>
      </c>
      <c r="E2310" s="5">
        <v>0.72</v>
      </c>
      <c r="F2310" s="5">
        <v>0.73499999999999999</v>
      </c>
      <c r="G2310" s="6">
        <v>141608</v>
      </c>
      <c r="H2310" s="113">
        <f t="shared" si="4708"/>
        <v>0.73499999999999999</v>
      </c>
      <c r="I2310" s="19">
        <f t="shared" ref="I2310:I2316" si="4714">IF(A2311&gt;A2310,(H2310-H2309)/H2309, (H2310-H2311)/H2311)</f>
        <v>0</v>
      </c>
      <c r="J2310" s="8">
        <f t="shared" si="4682"/>
        <v>0.75428825037661928</v>
      </c>
      <c r="K2310" s="8">
        <f t="shared" si="4683"/>
        <v>0.6562117496233808</v>
      </c>
      <c r="L2310" s="8">
        <f t="shared" si="4684"/>
        <v>0.70525000000000004</v>
      </c>
      <c r="M2310" s="19">
        <f t="shared" si="4685"/>
        <v>0.14945861729773577</v>
      </c>
      <c r="N2310" s="19">
        <f t="shared" ref="N2310:N2316" si="4715">IF(A2311&gt;A2310,(M2310-M2309)/M2309, (M2310-M2311)/M2311)</f>
        <v>-4.5177265929786589E-2</v>
      </c>
      <c r="O2310" s="19">
        <f t="shared" ref="O2310:O2316" si="4716">IF(A2311&gt;A2310,(J2310-J2309)/J2309, (J2310-J2311)/J2311)</f>
        <v>-3.9039722021017207E-3</v>
      </c>
      <c r="P2310" s="19">
        <f t="shared" ref="P2310:P2316" si="4717">IF(A2311&gt;A2310,(K2310-K2309)/K2309, (K2310-K2311)/K2311)</f>
        <v>2.2241303068494664E-3</v>
      </c>
      <c r="Q2310" s="303">
        <v>160</v>
      </c>
      <c r="R2310" s="306">
        <v>102881.86500000001</v>
      </c>
      <c r="S2310" s="66">
        <f t="shared" si="4686"/>
        <v>643.01165624999999</v>
      </c>
      <c r="T2310" t="str">
        <f t="shared" si="4709"/>
        <v/>
      </c>
      <c r="U2310" t="str">
        <f t="shared" si="4709"/>
        <v/>
      </c>
      <c r="V2310" t="str">
        <f t="shared" si="4709"/>
        <v/>
      </c>
      <c r="W2310" t="str">
        <f t="shared" si="4709"/>
        <v/>
      </c>
      <c r="X2310" s="63"/>
      <c r="Y2310" s="219">
        <f t="shared" si="4688"/>
        <v>2.9340659340659318E-3</v>
      </c>
      <c r="Z2310" s="78">
        <f t="shared" si="4689"/>
        <v>0.70892008732993916</v>
      </c>
      <c r="AA2310" s="78">
        <f t="shared" si="4690"/>
        <v>0.7209786399657111</v>
      </c>
      <c r="AB2310" s="74">
        <f t="shared" si="4563"/>
        <v>2309</v>
      </c>
      <c r="AC2310" s="80">
        <f t="shared" si="4691"/>
        <v>8.5753660207356537E-3</v>
      </c>
      <c r="AD2310" s="79">
        <f t="shared" si="4710"/>
        <v>-1.2058552635771935E-2</v>
      </c>
      <c r="AE2310" s="81">
        <f t="shared" si="4692"/>
        <v>-2.0633918656507589E-2</v>
      </c>
      <c r="AF2310" s="19">
        <f t="shared" si="4693"/>
        <v>-1.6725256432486579E-2</v>
      </c>
      <c r="AG2310" s="93">
        <f t="shared" ref="AG2310:AG2316" si="4718">IF(A2311&gt;A2310,(AC2310-AC2309)/AC2309, (AC2310-AC2311)/AC2311)</f>
        <v>0.20910970920851915</v>
      </c>
      <c r="AH2310" s="91">
        <f t="shared" si="4694"/>
        <v>1.007661081239983E-3</v>
      </c>
      <c r="AI2310" s="96">
        <f t="shared" si="4695"/>
        <v>2302.904016003029</v>
      </c>
      <c r="AJ2310" s="5">
        <f t="shared" si="4711"/>
        <v>0</v>
      </c>
      <c r="AK2310" s="5">
        <f t="shared" si="4707"/>
        <v>0</v>
      </c>
      <c r="AL2310" s="5">
        <f t="shared" si="4696"/>
        <v>0</v>
      </c>
      <c r="AM2310" s="95">
        <f t="shared" si="4712"/>
        <v>6.071428571428561E-3</v>
      </c>
      <c r="AN2310" s="95">
        <f t="shared" si="4705"/>
        <v>-3.5714285714285587E-3</v>
      </c>
      <c r="AO2310" s="78">
        <f t="shared" si="4697"/>
        <v>1.7000000000000031</v>
      </c>
      <c r="AP2310" s="296">
        <f t="shared" si="4698"/>
        <v>62.962962962963005</v>
      </c>
      <c r="AQ2310" s="8"/>
      <c r="AR2310" s="8">
        <f t="shared" si="4699"/>
        <v>1</v>
      </c>
      <c r="AS2310" s="114">
        <f t="shared" si="4700"/>
        <v>141608</v>
      </c>
      <c r="AT2310" s="103">
        <f t="shared" si="4701"/>
        <v>0.42003520194118465</v>
      </c>
      <c r="AU2310" s="5">
        <f t="shared" si="4702"/>
        <v>0.73499999999999999</v>
      </c>
      <c r="AV2310" s="93">
        <f t="shared" si="4703"/>
        <v>1.3764136176963744</v>
      </c>
      <c r="AW2310" s="210">
        <f t="shared" si="4704"/>
        <v>2.0833333333333353E-2</v>
      </c>
      <c r="AX2310" s="276">
        <f t="shared" si="4713"/>
        <v>-2.6800123356233744E-3</v>
      </c>
      <c r="AY2310" s="19">
        <f t="shared" si="4681"/>
        <v>-1.2421696695548272</v>
      </c>
      <c r="AZ2310" s="255"/>
      <c r="BA2310" s="255"/>
      <c r="BB2310" s="255"/>
      <c r="BC2310" s="255"/>
      <c r="BD2310" s="255"/>
      <c r="BE2310" s="255"/>
      <c r="BF2310" s="255"/>
      <c r="BG2310" s="255"/>
      <c r="BH2310" s="255"/>
      <c r="BI2310" s="255"/>
      <c r="BJ2310" s="255"/>
      <c r="BK2310" s="255"/>
      <c r="BL2310" s="255"/>
      <c r="BM2310" s="255"/>
      <c r="BN2310" s="255"/>
      <c r="BO2310" s="255"/>
      <c r="BP2310" s="255"/>
      <c r="BQ2310" s="255"/>
      <c r="BR2310" s="255"/>
      <c r="BS2310" s="255"/>
      <c r="BT2310" s="255"/>
      <c r="BU2310" s="255"/>
      <c r="BV2310" s="255"/>
      <c r="BW2310" s="255"/>
      <c r="BX2310" s="255"/>
      <c r="BY2310" s="255"/>
      <c r="BZ2310" s="255"/>
      <c r="CA2310" s="255"/>
      <c r="CB2310" s="255"/>
      <c r="CC2310" s="255"/>
      <c r="CD2310" s="255"/>
      <c r="CE2310" s="255"/>
      <c r="CF2310" s="255"/>
      <c r="CG2310" s="255"/>
      <c r="CH2310" s="255"/>
      <c r="CI2310" s="255"/>
      <c r="CJ2310" s="255"/>
      <c r="CK2310" s="255"/>
      <c r="CL2310" s="255"/>
      <c r="CM2310" s="255"/>
      <c r="CN2310" s="255"/>
      <c r="CO2310" s="255"/>
      <c r="CP2310" s="255"/>
      <c r="CQ2310" s="255"/>
      <c r="CR2310" s="255"/>
      <c r="CS2310" s="255"/>
      <c r="CT2310" s="255"/>
      <c r="CU2310" s="255"/>
      <c r="CV2310" s="255"/>
      <c r="CW2310" s="255"/>
      <c r="CX2310" s="255"/>
      <c r="CY2310" s="255"/>
      <c r="CZ2310" s="255"/>
      <c r="DA2310" s="255"/>
      <c r="DB2310" s="255"/>
      <c r="DC2310" s="255"/>
      <c r="DD2310" s="255"/>
      <c r="DE2310" s="255"/>
      <c r="DF2310" s="255"/>
      <c r="DG2310" s="255"/>
      <c r="DH2310" s="255"/>
      <c r="DI2310" s="255"/>
      <c r="DJ2310" s="255"/>
      <c r="DK2310" s="255"/>
      <c r="DL2310" s="255"/>
      <c r="DM2310" s="255"/>
      <c r="DN2310" s="255"/>
      <c r="DO2310" s="255"/>
      <c r="DP2310" s="255"/>
      <c r="DQ2310" s="255"/>
      <c r="DR2310" s="255"/>
      <c r="DS2310" s="255"/>
      <c r="DT2310" s="255"/>
      <c r="DU2310" s="255"/>
      <c r="DV2310" s="255"/>
      <c r="DW2310" s="255"/>
      <c r="DX2310" s="255"/>
      <c r="DY2310" s="255"/>
      <c r="DZ2310" s="255"/>
      <c r="EA2310" s="255"/>
      <c r="EB2310" s="255"/>
      <c r="EC2310" s="255"/>
      <c r="ED2310" s="255"/>
      <c r="EE2310" s="255"/>
      <c r="EF2310" s="255"/>
      <c r="EG2310" s="255"/>
      <c r="EH2310" s="255"/>
      <c r="EI2310" s="255"/>
      <c r="EJ2310" s="255"/>
      <c r="EK2310" s="255"/>
      <c r="EL2310" s="255"/>
      <c r="EM2310" s="255"/>
      <c r="EN2310" s="255"/>
      <c r="EO2310" s="255"/>
      <c r="EP2310" s="255"/>
      <c r="EQ2310" s="255"/>
      <c r="ER2310" s="255"/>
      <c r="ES2310" s="255"/>
      <c r="ET2310" s="255"/>
      <c r="EU2310" s="255"/>
      <c r="EV2310" s="255"/>
      <c r="EW2310" s="255"/>
      <c r="EX2310" s="255"/>
      <c r="EY2310" s="255"/>
      <c r="EZ2310" s="255"/>
      <c r="FA2310" s="255"/>
      <c r="FB2310" s="255"/>
      <c r="FC2310" s="255"/>
      <c r="FD2310" s="255"/>
      <c r="FE2310" s="255"/>
      <c r="FF2310" s="255"/>
      <c r="FG2310" s="255"/>
      <c r="FH2310" s="255"/>
      <c r="FI2310" s="255"/>
      <c r="FJ2310" s="255"/>
      <c r="FK2310" s="255"/>
      <c r="FL2310" s="255"/>
      <c r="FM2310" s="255"/>
      <c r="FN2310" s="255"/>
      <c r="FO2310" s="255"/>
      <c r="FP2310" s="255"/>
      <c r="FQ2310" s="255"/>
      <c r="FR2310" s="255"/>
      <c r="FS2310" s="255"/>
      <c r="FT2310" s="255"/>
      <c r="FU2310" s="255"/>
      <c r="FV2310" s="255"/>
      <c r="FW2310" s="255"/>
      <c r="FX2310" s="255"/>
      <c r="FY2310" s="255"/>
      <c r="FZ2310" s="255"/>
      <c r="GA2310" s="255"/>
      <c r="GB2310" s="255"/>
      <c r="GC2310" s="255"/>
      <c r="GD2310" s="255"/>
      <c r="GE2310" s="255"/>
      <c r="GF2310" s="255"/>
      <c r="GG2310" s="255"/>
      <c r="GH2310" s="255"/>
      <c r="GI2310" s="255"/>
      <c r="GJ2310" s="255"/>
      <c r="GK2310" s="255"/>
      <c r="GL2310" s="255"/>
      <c r="GM2310" s="255"/>
      <c r="GN2310" s="255"/>
      <c r="GO2310" s="255"/>
      <c r="GP2310" s="255"/>
      <c r="GQ2310" s="255"/>
      <c r="GR2310" s="255"/>
      <c r="GS2310" s="255"/>
      <c r="GT2310" s="255"/>
      <c r="GU2310" s="255"/>
      <c r="GV2310" s="255"/>
      <c r="GW2310" s="255"/>
      <c r="GX2310" s="255"/>
      <c r="GY2310" s="255"/>
      <c r="GZ2310" s="255"/>
      <c r="HA2310" s="255"/>
      <c r="HB2310" s="255"/>
      <c r="HC2310" s="255"/>
      <c r="HD2310" s="255"/>
      <c r="HE2310" s="255"/>
      <c r="HF2310" s="255"/>
      <c r="HG2310" s="255"/>
      <c r="HH2310" s="255"/>
      <c r="HI2310" s="255"/>
      <c r="HJ2310" s="255"/>
      <c r="HK2310" s="255"/>
      <c r="HL2310" s="255"/>
      <c r="HM2310" s="255"/>
      <c r="HN2310" s="255"/>
      <c r="HO2310" s="255"/>
      <c r="HP2310" s="255"/>
      <c r="HQ2310" s="255"/>
      <c r="HR2310" s="255"/>
      <c r="HS2310" s="255"/>
      <c r="HT2310" s="255"/>
      <c r="HU2310" s="255"/>
      <c r="HV2310" s="255"/>
      <c r="HW2310" s="255"/>
      <c r="HX2310" s="255"/>
      <c r="HY2310" s="255"/>
      <c r="HZ2310" s="255"/>
      <c r="IA2310" s="255"/>
      <c r="IB2310" s="255"/>
      <c r="IC2310" s="255"/>
      <c r="ID2310" s="255"/>
      <c r="IE2310" s="255"/>
      <c r="IF2310" s="255"/>
      <c r="IG2310" s="255"/>
      <c r="IH2310" s="255"/>
      <c r="II2310" s="255"/>
      <c r="IJ2310" s="255"/>
      <c r="IK2310" s="255"/>
      <c r="IL2310" s="255"/>
      <c r="IM2310" s="255"/>
      <c r="IN2310" s="255"/>
      <c r="IO2310" s="255"/>
      <c r="IP2310" s="255"/>
      <c r="IQ2310" s="255"/>
      <c r="IR2310" s="255"/>
      <c r="IS2310" s="255"/>
      <c r="IT2310" s="255"/>
      <c r="IU2310" s="255"/>
      <c r="IV2310" s="255"/>
    </row>
    <row r="2311" spans="1:256" ht="13">
      <c r="A2311" s="16">
        <v>41711.384305555555</v>
      </c>
      <c r="B2311" s="300">
        <v>5</v>
      </c>
      <c r="C2311" s="5">
        <v>0.72</v>
      </c>
      <c r="D2311" s="5">
        <v>0.73</v>
      </c>
      <c r="E2311" s="5">
        <v>0.69</v>
      </c>
      <c r="F2311" s="5">
        <v>0.73</v>
      </c>
      <c r="G2311" s="6">
        <v>606475</v>
      </c>
      <c r="H2311" s="113">
        <f t="shared" si="4708"/>
        <v>0.73</v>
      </c>
      <c r="I2311" s="19">
        <f t="shared" si="4714"/>
        <v>-6.80272108843538E-3</v>
      </c>
      <c r="J2311" s="8">
        <f t="shared" ref="J2311:J2316" si="4719">(L2311)+2*STDEVPA(H2292:H2311)</f>
        <v>0.75149999999999995</v>
      </c>
      <c r="K2311" s="8">
        <f t="shared" ref="K2311:K2316" si="4720">(L2311)-(2*STDEVPA(H2292:H2311))</f>
        <v>0.65750000000000008</v>
      </c>
      <c r="L2311" s="8">
        <f t="shared" ref="L2311:L2316" si="4721">AVERAGE(H2292:H2311)</f>
        <v>0.70450000000000002</v>
      </c>
      <c r="M2311" s="19">
        <f t="shared" ref="M2311:M2316" si="4722">(J2311-K2311)/K2311</f>
        <v>0.14296577946768038</v>
      </c>
      <c r="N2311" s="19">
        <f t="shared" si="4715"/>
        <v>-4.3442378548980129E-2</v>
      </c>
      <c r="O2311" s="19">
        <f t="shared" si="4716"/>
        <v>-3.6965316312790948E-3</v>
      </c>
      <c r="P2311" s="19">
        <f t="shared" si="4717"/>
        <v>1.9631626184057919E-3</v>
      </c>
      <c r="Q2311" s="303">
        <v>287</v>
      </c>
      <c r="R2311" s="306">
        <v>430564.64199999999</v>
      </c>
      <c r="S2311" s="66">
        <f t="shared" ref="S2311:S2316" si="4723">R2311/Q2311</f>
        <v>1500.2252334494774</v>
      </c>
      <c r="T2311" t="str">
        <f t="shared" ref="T2311:W2312" si="4724">IF(C2311&gt;$J2311,"BrokeBandUpper", IF(C2311&lt;$K2311,"BrokeBandLower", ""))</f>
        <v/>
      </c>
      <c r="U2311" t="str">
        <f t="shared" si="4724"/>
        <v/>
      </c>
      <c r="V2311" t="str">
        <f t="shared" si="4724"/>
        <v/>
      </c>
      <c r="W2311" t="str">
        <f t="shared" si="4724"/>
        <v/>
      </c>
      <c r="X2311" s="63"/>
      <c r="Y2311" s="310">
        <f t="shared" ref="Y2311:Y2316" si="4725">SLOPE(H2298:H2311,AB2298:AB2311)</f>
        <v>3.5384615384615381E-3</v>
      </c>
      <c r="Z2311" s="311">
        <f t="shared" ref="Z2311:Z2316" si="4726">Z2310+(0.154*(F2311-Z2310))</f>
        <v>0.71216639388112857</v>
      </c>
      <c r="AA2311" s="311">
        <f t="shared" ref="AA2311:AA2316" si="4727">AA2310+(0.074*(F2311-AA2310))</f>
        <v>0.72164622060824846</v>
      </c>
      <c r="AB2311" s="312">
        <f t="shared" si="4563"/>
        <v>2310</v>
      </c>
      <c r="AC2311" s="313">
        <f t="shared" ref="AC2311:AC2316" si="4728">AD2311-AE2311</f>
        <v>8.9232735435101594E-3</v>
      </c>
      <c r="AD2311" s="284">
        <f t="shared" si="4710"/>
        <v>-9.4798267271198888E-3</v>
      </c>
      <c r="AE2311" s="314">
        <f t="shared" ref="AE2311:AE2316" si="4729">AE2310+(0.2*(AD2311-AE2310))</f>
        <v>-1.8403100270630048E-2</v>
      </c>
      <c r="AF2311" s="315">
        <f t="shared" ref="AF2311:AF2316" si="4730">AD2311/AA2311</f>
        <v>-1.3136390736072447E-2</v>
      </c>
      <c r="AG2311" s="315">
        <f t="shared" si="4718"/>
        <v>4.0570574122812758E-2</v>
      </c>
      <c r="AH2311" s="316">
        <f t="shared" ref="AH2311:AH2316" si="4731">SLOPE(AC2298:AC2311,AB2298:AB2311)</f>
        <v>1.117795700946172E-3</v>
      </c>
      <c r="AI2311" s="317">
        <f t="shared" ref="AI2311:AI2316" si="4732">INTERCEPT(AB2298:AB2311,AC2298:AC2311)</f>
        <v>2303.0660098749254</v>
      </c>
      <c r="AJ2311" s="318">
        <f t="shared" si="4711"/>
        <v>-5.0000000000000044E-3</v>
      </c>
      <c r="AK2311" s="318">
        <f t="shared" si="4707"/>
        <v>0</v>
      </c>
      <c r="AL2311" s="318">
        <f t="shared" ref="AL2311:AL2316" si="4733">IF(AJ2311&lt;0,AJ2311,0)</f>
        <v>-5.0000000000000044E-3</v>
      </c>
      <c r="AM2311" s="319">
        <f t="shared" si="4712"/>
        <v>6.071428571428561E-3</v>
      </c>
      <c r="AN2311" s="319">
        <f t="shared" si="4705"/>
        <v>-2.8571428571428519E-3</v>
      </c>
      <c r="AO2311" s="311">
        <f t="shared" ref="AO2311:AO2316" si="4734">ABS(AM2311/AN2311)</f>
        <v>2.125</v>
      </c>
      <c r="AP2311" s="285">
        <f t="shared" ref="AP2311:AP2316" si="4735">IF(AN2311=0,100,100-(100/(1+AO2311)))</f>
        <v>68</v>
      </c>
      <c r="AQ2311" s="285"/>
      <c r="AR2311" s="285">
        <f t="shared" ref="AR2311:AR2316" si="4736">IF(ISERROR(((F2311-E2311)-(D2311-F2311))/(D2311-E2311)),0,((F2311-E2311)-(D2311-F2311))/(D2311-E2311))</f>
        <v>1</v>
      </c>
      <c r="AS2311" s="286">
        <f t="shared" ref="AS2311:AS2316" si="4737">IF(ISERROR(AR2311*G2311),0,AR2311*G2311)</f>
        <v>606475</v>
      </c>
      <c r="AT2311" s="103">
        <f t="shared" ref="AT2311:AT2316" si="4738">SUM(AS2292:AS2311)/SUM(G2292:G2311)</f>
        <v>0.48214191849884414</v>
      </c>
      <c r="AU2311" s="318">
        <f t="shared" ref="AU2311:AU2316" si="4739">F2311</f>
        <v>0.73</v>
      </c>
      <c r="AV2311" s="315">
        <f t="shared" ref="AV2311:AV2316" si="4740">AS2311/R2311</f>
        <v>1.408557370579445</v>
      </c>
      <c r="AW2311" s="320">
        <f t="shared" ref="AW2311:AW2316" si="4741">(D2311-E2311)/E2311</f>
        <v>5.7971014492753679E-2</v>
      </c>
      <c r="AX2311" s="321">
        <f t="shared" si="4713"/>
        <v>-4.3938766905852909E-3</v>
      </c>
      <c r="AY2311" s="315">
        <f t="shared" ref="AY2311:AY2318" si="4742">IF((AX2311&gt;AX2310),ABS(AX2311-AX2310)/ABS(AX2310),-1*ABS(AX2311-AX2310)/ABS(AX2310))</f>
        <v>-0.63949868147277367</v>
      </c>
      <c r="AZ2311" s="255"/>
      <c r="BA2311" s="255"/>
      <c r="BB2311" s="255"/>
      <c r="BC2311" s="255"/>
      <c r="BD2311" s="255"/>
      <c r="BE2311" s="255"/>
      <c r="BF2311" s="255"/>
      <c r="BG2311" s="255"/>
      <c r="BH2311" s="255"/>
      <c r="BI2311" s="255"/>
      <c r="BJ2311" s="255"/>
      <c r="BK2311" s="255"/>
      <c r="BL2311" s="255"/>
      <c r="BM2311" s="255"/>
      <c r="BN2311" s="255"/>
      <c r="BO2311" s="255"/>
      <c r="BP2311" s="255"/>
      <c r="BQ2311" s="255"/>
      <c r="BR2311" s="255"/>
      <c r="BS2311" s="255"/>
      <c r="BT2311" s="255"/>
      <c r="BU2311" s="255"/>
      <c r="BV2311" s="255"/>
      <c r="BW2311" s="255"/>
      <c r="BX2311" s="255"/>
      <c r="BY2311" s="255"/>
      <c r="BZ2311" s="255"/>
      <c r="CA2311" s="255"/>
      <c r="CB2311" s="255"/>
      <c r="CC2311" s="255"/>
      <c r="CD2311" s="255"/>
      <c r="CE2311" s="255"/>
      <c r="CF2311" s="255"/>
      <c r="CG2311" s="255"/>
      <c r="CH2311" s="255"/>
      <c r="CI2311" s="255"/>
      <c r="CJ2311" s="255"/>
      <c r="CK2311" s="255"/>
      <c r="CL2311" s="255"/>
      <c r="CM2311" s="255"/>
      <c r="CN2311" s="255"/>
      <c r="CO2311" s="255"/>
      <c r="CP2311" s="255"/>
      <c r="CQ2311" s="255"/>
      <c r="CR2311" s="255"/>
      <c r="CS2311" s="255"/>
      <c r="CT2311" s="255"/>
      <c r="CU2311" s="255"/>
      <c r="CV2311" s="255"/>
      <c r="CW2311" s="255"/>
      <c r="CX2311" s="255"/>
      <c r="CY2311" s="255"/>
      <c r="CZ2311" s="255"/>
      <c r="DA2311" s="255"/>
      <c r="DB2311" s="255"/>
      <c r="DC2311" s="255"/>
      <c r="DD2311" s="255"/>
      <c r="DE2311" s="255"/>
      <c r="DF2311" s="255"/>
      <c r="DG2311" s="255"/>
      <c r="DH2311" s="255"/>
      <c r="DI2311" s="255"/>
      <c r="DJ2311" s="255"/>
      <c r="DK2311" s="255"/>
      <c r="DL2311" s="255"/>
      <c r="DM2311" s="255"/>
      <c r="DN2311" s="255"/>
      <c r="DO2311" s="255"/>
      <c r="DP2311" s="255"/>
      <c r="DQ2311" s="255"/>
      <c r="DR2311" s="255"/>
      <c r="DS2311" s="255"/>
      <c r="DT2311" s="255"/>
      <c r="DU2311" s="255"/>
      <c r="DV2311" s="255"/>
      <c r="DW2311" s="255"/>
      <c r="DX2311" s="255"/>
      <c r="DY2311" s="255"/>
      <c r="DZ2311" s="255"/>
      <c r="EA2311" s="255"/>
      <c r="EB2311" s="255"/>
      <c r="EC2311" s="255"/>
      <c r="ED2311" s="255"/>
      <c r="EE2311" s="255"/>
      <c r="EF2311" s="255"/>
      <c r="EG2311" s="255"/>
      <c r="EH2311" s="255"/>
      <c r="EI2311" s="255"/>
      <c r="EJ2311" s="255"/>
      <c r="EK2311" s="255"/>
      <c r="EL2311" s="255"/>
      <c r="EM2311" s="255"/>
      <c r="EN2311" s="255"/>
      <c r="EO2311" s="255"/>
      <c r="EP2311" s="255"/>
      <c r="EQ2311" s="255"/>
      <c r="ER2311" s="255"/>
      <c r="ES2311" s="255"/>
      <c r="ET2311" s="255"/>
      <c r="EU2311" s="255"/>
      <c r="EV2311" s="255"/>
      <c r="EW2311" s="255"/>
      <c r="EX2311" s="255"/>
      <c r="EY2311" s="255"/>
      <c r="EZ2311" s="255"/>
      <c r="FA2311" s="255"/>
      <c r="FB2311" s="255"/>
      <c r="FC2311" s="255"/>
      <c r="FD2311" s="255"/>
      <c r="FE2311" s="255"/>
      <c r="FF2311" s="255"/>
      <c r="FG2311" s="255"/>
      <c r="FH2311" s="255"/>
      <c r="FI2311" s="255"/>
      <c r="FJ2311" s="255"/>
      <c r="FK2311" s="255"/>
      <c r="FL2311" s="255"/>
      <c r="FM2311" s="255"/>
      <c r="FN2311" s="255"/>
      <c r="FO2311" s="255"/>
      <c r="FP2311" s="255"/>
      <c r="FQ2311" s="255"/>
      <c r="FR2311" s="255"/>
      <c r="FS2311" s="255"/>
      <c r="FT2311" s="255"/>
      <c r="FU2311" s="255"/>
      <c r="FV2311" s="255"/>
      <c r="FW2311" s="255"/>
      <c r="FX2311" s="255"/>
      <c r="FY2311" s="255"/>
      <c r="FZ2311" s="255"/>
      <c r="GA2311" s="255"/>
      <c r="GB2311" s="255"/>
      <c r="GC2311" s="255"/>
      <c r="GD2311" s="255"/>
      <c r="GE2311" s="255"/>
      <c r="GF2311" s="255"/>
      <c r="GG2311" s="255"/>
      <c r="GH2311" s="255"/>
      <c r="GI2311" s="255"/>
      <c r="GJ2311" s="255"/>
      <c r="GK2311" s="255"/>
      <c r="GL2311" s="255"/>
      <c r="GM2311" s="255"/>
      <c r="GN2311" s="255"/>
      <c r="GO2311" s="255"/>
      <c r="GP2311" s="255"/>
      <c r="GQ2311" s="255"/>
      <c r="GR2311" s="255"/>
      <c r="GS2311" s="255"/>
      <c r="GT2311" s="255"/>
      <c r="GU2311" s="255"/>
      <c r="GV2311" s="255"/>
      <c r="GW2311" s="255"/>
      <c r="GX2311" s="255"/>
      <c r="GY2311" s="255"/>
      <c r="GZ2311" s="255"/>
      <c r="HA2311" s="255"/>
      <c r="HB2311" s="255"/>
      <c r="HC2311" s="255"/>
      <c r="HD2311" s="255"/>
      <c r="HE2311" s="255"/>
      <c r="HF2311" s="255"/>
      <c r="HG2311" s="255"/>
      <c r="HH2311" s="255"/>
      <c r="HI2311" s="255"/>
      <c r="HJ2311" s="255"/>
      <c r="HK2311" s="255"/>
      <c r="HL2311" s="255"/>
      <c r="HM2311" s="255"/>
      <c r="HN2311" s="255"/>
      <c r="HO2311" s="255"/>
      <c r="HP2311" s="255"/>
      <c r="HQ2311" s="255"/>
      <c r="HR2311" s="255"/>
      <c r="HS2311" s="255"/>
      <c r="HT2311" s="255"/>
      <c r="HU2311" s="255"/>
      <c r="HV2311" s="255"/>
      <c r="HW2311" s="255"/>
      <c r="HX2311" s="255"/>
      <c r="HY2311" s="255"/>
      <c r="HZ2311" s="255"/>
      <c r="IA2311" s="255"/>
      <c r="IB2311" s="255"/>
      <c r="IC2311" s="255"/>
      <c r="ID2311" s="255"/>
      <c r="IE2311" s="255"/>
      <c r="IF2311" s="255"/>
      <c r="IG2311" s="255"/>
      <c r="IH2311" s="255"/>
      <c r="II2311" s="255"/>
      <c r="IJ2311" s="255"/>
      <c r="IK2311" s="255"/>
      <c r="IL2311" s="255"/>
      <c r="IM2311" s="255"/>
      <c r="IN2311" s="255"/>
      <c r="IO2311" s="255"/>
      <c r="IP2311" s="255"/>
      <c r="IQ2311" s="255"/>
      <c r="IR2311" s="255"/>
      <c r="IS2311" s="255"/>
      <c r="IT2311" s="255"/>
      <c r="IU2311" s="255"/>
      <c r="IV2311" s="255"/>
    </row>
    <row r="2312" spans="1:256">
      <c r="A2312" s="16">
        <v>41712.387060185189</v>
      </c>
      <c r="B2312" s="300">
        <v>6</v>
      </c>
      <c r="C2312" s="5">
        <v>0.77</v>
      </c>
      <c r="D2312" s="5">
        <v>0.81</v>
      </c>
      <c r="E2312" s="5">
        <v>0.76700000000000002</v>
      </c>
      <c r="F2312" s="5">
        <v>0.77</v>
      </c>
      <c r="G2312" s="6">
        <v>1748987</v>
      </c>
      <c r="H2312" s="113">
        <f t="shared" si="4708"/>
        <v>0.77</v>
      </c>
      <c r="I2312" s="19">
        <f t="shared" si="4714"/>
        <v>5.4794520547945258E-2</v>
      </c>
      <c r="J2312" s="8">
        <f t="shared" si="4719"/>
        <v>0.75897169055259595</v>
      </c>
      <c r="K2312" s="8">
        <f t="shared" si="4720"/>
        <v>0.65302830944740375</v>
      </c>
      <c r="L2312" s="8">
        <f t="shared" si="4721"/>
        <v>0.70599999999999985</v>
      </c>
      <c r="M2312" s="19">
        <f t="shared" si="4722"/>
        <v>0.16223397909784659</v>
      </c>
      <c r="N2312" s="19">
        <f t="shared" si="4715"/>
        <v>0.13477490698759897</v>
      </c>
      <c r="O2312" s="19">
        <f t="shared" si="4716"/>
        <v>9.9423693314650702E-3</v>
      </c>
      <c r="P2312" s="19">
        <f t="shared" si="4717"/>
        <v>-6.8010502701084862E-3</v>
      </c>
      <c r="Q2312" s="303">
        <v>491</v>
      </c>
      <c r="R2312" s="306">
        <v>1371609.1310000001</v>
      </c>
      <c r="S2312" s="66">
        <f t="shared" si="4723"/>
        <v>2793.5012851323831</v>
      </c>
      <c r="T2312" t="str">
        <f t="shared" si="4724"/>
        <v>BrokeBandUpper</v>
      </c>
      <c r="U2312" t="str">
        <f t="shared" si="4724"/>
        <v>BrokeBandUpper</v>
      </c>
      <c r="V2312" t="str">
        <f t="shared" si="4724"/>
        <v>BrokeBandUpper</v>
      </c>
      <c r="W2312" t="str">
        <f t="shared" si="4724"/>
        <v>BrokeBandUpper</v>
      </c>
      <c r="X2312" s="63" t="s">
        <v>89</v>
      </c>
      <c r="Y2312" s="219">
        <f t="shared" si="4725"/>
        <v>5.5824175824175813E-3</v>
      </c>
      <c r="Z2312" s="78">
        <f t="shared" si="4726"/>
        <v>0.72107276922343477</v>
      </c>
      <c r="AA2312" s="78">
        <f t="shared" si="4727"/>
        <v>0.72522440028323809</v>
      </c>
      <c r="AB2312" s="74">
        <f t="shared" si="4563"/>
        <v>2311</v>
      </c>
      <c r="AC2312" s="80">
        <f t="shared" si="4728"/>
        <v>1.1401175368661384E-2</v>
      </c>
      <c r="AD2312" s="79">
        <f t="shared" si="4710"/>
        <v>-4.1516310598033179E-3</v>
      </c>
      <c r="AE2312" s="81">
        <f t="shared" si="4729"/>
        <v>-1.5552806428464702E-2</v>
      </c>
      <c r="AF2312" s="19">
        <f t="shared" si="4730"/>
        <v>-5.7246157991676623E-3</v>
      </c>
      <c r="AG2312" s="93">
        <f t="shared" si="4718"/>
        <v>0.27768977529030103</v>
      </c>
      <c r="AH2312" s="91">
        <f t="shared" si="4731"/>
        <v>1.2578992603089029E-3</v>
      </c>
      <c r="AI2312" s="96">
        <f t="shared" si="4732"/>
        <v>2303.2653561458628</v>
      </c>
      <c r="AJ2312" s="5">
        <f t="shared" si="4711"/>
        <v>4.0000000000000036E-2</v>
      </c>
      <c r="AK2312" s="5">
        <f t="shared" si="4707"/>
        <v>4.0000000000000036E-2</v>
      </c>
      <c r="AL2312" s="5">
        <f t="shared" si="4733"/>
        <v>0</v>
      </c>
      <c r="AM2312" s="95">
        <f t="shared" si="4712"/>
        <v>7.8571428571428559E-3</v>
      </c>
      <c r="AN2312" s="95">
        <f t="shared" ref="AN2312:AN2317" si="4743">(AVERAGE(AL2299:AL2312))</f>
        <v>-2.8571428571428519E-3</v>
      </c>
      <c r="AO2312" s="78">
        <f t="shared" si="4734"/>
        <v>2.7500000000000044</v>
      </c>
      <c r="AP2312" s="296">
        <f t="shared" si="4735"/>
        <v>73.333333333333371</v>
      </c>
      <c r="AQ2312" s="8"/>
      <c r="AR2312" s="8">
        <f t="shared" si="4736"/>
        <v>-0.86046511627906974</v>
      </c>
      <c r="AS2312" s="114">
        <f t="shared" si="4737"/>
        <v>-1504942.3023255814</v>
      </c>
      <c r="AT2312" s="103">
        <f t="shared" si="4738"/>
        <v>0.16094969030519896</v>
      </c>
      <c r="AU2312" s="5">
        <f t="shared" si="4739"/>
        <v>0.77</v>
      </c>
      <c r="AV2312" s="93">
        <f t="shared" si="4740"/>
        <v>-1.0972093057067738</v>
      </c>
      <c r="AW2312" s="210">
        <f t="shared" si="4741"/>
        <v>5.6062581486310346E-2</v>
      </c>
      <c r="AX2312" s="276">
        <f t="shared" si="4713"/>
        <v>-5.2921302670836858E-3</v>
      </c>
      <c r="AY2312" s="19">
        <f t="shared" si="4742"/>
        <v>-0.20443304165159495</v>
      </c>
      <c r="AZ2312" s="255"/>
      <c r="BA2312" s="255"/>
      <c r="BB2312" s="255"/>
      <c r="BC2312" s="255"/>
      <c r="BD2312" s="255"/>
      <c r="BE2312" s="255"/>
      <c r="BF2312" s="255"/>
      <c r="BG2312" s="255"/>
      <c r="BH2312" s="255"/>
      <c r="BI2312" s="255"/>
      <c r="BJ2312" s="255"/>
      <c r="BK2312" s="255"/>
      <c r="BL2312" s="255"/>
      <c r="BM2312" s="255"/>
      <c r="BN2312" s="255"/>
      <c r="BO2312" s="255"/>
      <c r="BP2312" s="255"/>
      <c r="BQ2312" s="255"/>
      <c r="BR2312" s="255"/>
      <c r="BS2312" s="255"/>
      <c r="BT2312" s="255"/>
      <c r="BU2312" s="255"/>
      <c r="BV2312" s="255"/>
      <c r="BW2312" s="255"/>
      <c r="BX2312" s="255"/>
      <c r="BY2312" s="255"/>
      <c r="BZ2312" s="255"/>
      <c r="CA2312" s="255"/>
      <c r="CB2312" s="255"/>
      <c r="CC2312" s="255"/>
      <c r="CD2312" s="255"/>
      <c r="CE2312" s="255"/>
      <c r="CF2312" s="255"/>
      <c r="CG2312" s="255"/>
      <c r="CH2312" s="255"/>
      <c r="CI2312" s="255"/>
      <c r="CJ2312" s="255"/>
      <c r="CK2312" s="255"/>
      <c r="CL2312" s="255"/>
      <c r="CM2312" s="255"/>
      <c r="CN2312" s="255"/>
      <c r="CO2312" s="255"/>
      <c r="CP2312" s="255"/>
      <c r="CQ2312" s="255"/>
      <c r="CR2312" s="255"/>
      <c r="CS2312" s="255"/>
      <c r="CT2312" s="255"/>
      <c r="CU2312" s="255"/>
      <c r="CV2312" s="255"/>
      <c r="CW2312" s="255"/>
      <c r="CX2312" s="255"/>
      <c r="CY2312" s="255"/>
      <c r="CZ2312" s="255"/>
      <c r="DA2312" s="255"/>
      <c r="DB2312" s="255"/>
      <c r="DC2312" s="255"/>
      <c r="DD2312" s="255"/>
      <c r="DE2312" s="255"/>
      <c r="DF2312" s="255"/>
      <c r="DG2312" s="255"/>
      <c r="DH2312" s="255"/>
      <c r="DI2312" s="255"/>
      <c r="DJ2312" s="255"/>
      <c r="DK2312" s="255"/>
      <c r="DL2312" s="255"/>
      <c r="DM2312" s="255"/>
      <c r="DN2312" s="255"/>
      <c r="DO2312" s="255"/>
      <c r="DP2312" s="255"/>
      <c r="DQ2312" s="255"/>
      <c r="DR2312" s="255"/>
      <c r="DS2312" s="255"/>
      <c r="DT2312" s="255"/>
      <c r="DU2312" s="255"/>
      <c r="DV2312" s="255"/>
      <c r="DW2312" s="255"/>
      <c r="DX2312" s="255"/>
      <c r="DY2312" s="255"/>
      <c r="DZ2312" s="255"/>
      <c r="EA2312" s="255"/>
      <c r="EB2312" s="255"/>
      <c r="EC2312" s="255"/>
      <c r="ED2312" s="255"/>
      <c r="EE2312" s="255"/>
      <c r="EF2312" s="255"/>
      <c r="EG2312" s="255"/>
      <c r="EH2312" s="255"/>
      <c r="EI2312" s="255"/>
      <c r="EJ2312" s="255"/>
      <c r="EK2312" s="255"/>
      <c r="EL2312" s="255"/>
      <c r="EM2312" s="255"/>
      <c r="EN2312" s="255"/>
      <c r="EO2312" s="255"/>
      <c r="EP2312" s="255"/>
      <c r="EQ2312" s="255"/>
      <c r="ER2312" s="255"/>
      <c r="ES2312" s="255"/>
      <c r="ET2312" s="255"/>
      <c r="EU2312" s="255"/>
      <c r="EV2312" s="255"/>
      <c r="EW2312" s="255"/>
      <c r="EX2312" s="255"/>
      <c r="EY2312" s="255"/>
      <c r="EZ2312" s="255"/>
      <c r="FA2312" s="255"/>
      <c r="FB2312" s="255"/>
      <c r="FC2312" s="255"/>
      <c r="FD2312" s="255"/>
      <c r="FE2312" s="255"/>
      <c r="FF2312" s="255"/>
      <c r="FG2312" s="255"/>
      <c r="FH2312" s="255"/>
      <c r="FI2312" s="255"/>
      <c r="FJ2312" s="255"/>
      <c r="FK2312" s="255"/>
      <c r="FL2312" s="255"/>
      <c r="FM2312" s="255"/>
      <c r="FN2312" s="255"/>
      <c r="FO2312" s="255"/>
      <c r="FP2312" s="255"/>
      <c r="FQ2312" s="255"/>
      <c r="FR2312" s="255"/>
      <c r="FS2312" s="255"/>
      <c r="FT2312" s="255"/>
      <c r="FU2312" s="255"/>
      <c r="FV2312" s="255"/>
      <c r="FW2312" s="255"/>
      <c r="FX2312" s="255"/>
      <c r="FY2312" s="255"/>
      <c r="FZ2312" s="255"/>
      <c r="GA2312" s="255"/>
      <c r="GB2312" s="255"/>
      <c r="GC2312" s="255"/>
      <c r="GD2312" s="255"/>
      <c r="GE2312" s="255"/>
      <c r="GF2312" s="255"/>
      <c r="GG2312" s="255"/>
      <c r="GH2312" s="255"/>
      <c r="GI2312" s="255"/>
      <c r="GJ2312" s="255"/>
      <c r="GK2312" s="255"/>
      <c r="GL2312" s="255"/>
      <c r="GM2312" s="255"/>
      <c r="GN2312" s="255"/>
      <c r="GO2312" s="255"/>
      <c r="GP2312" s="255"/>
      <c r="GQ2312" s="255"/>
      <c r="GR2312" s="255"/>
      <c r="GS2312" s="255"/>
      <c r="GT2312" s="255"/>
      <c r="GU2312" s="255"/>
      <c r="GV2312" s="255"/>
      <c r="GW2312" s="255"/>
      <c r="GX2312" s="255"/>
      <c r="GY2312" s="255"/>
      <c r="GZ2312" s="255"/>
      <c r="HA2312" s="255"/>
      <c r="HB2312" s="255"/>
      <c r="HC2312" s="255"/>
      <c r="HD2312" s="255"/>
      <c r="HE2312" s="255"/>
      <c r="HF2312" s="255"/>
      <c r="HG2312" s="255"/>
      <c r="HH2312" s="255"/>
      <c r="HI2312" s="255"/>
      <c r="HJ2312" s="255"/>
      <c r="HK2312" s="255"/>
      <c r="HL2312" s="255"/>
      <c r="HM2312" s="255"/>
      <c r="HN2312" s="255"/>
      <c r="HO2312" s="255"/>
      <c r="HP2312" s="255"/>
      <c r="HQ2312" s="255"/>
      <c r="HR2312" s="255"/>
      <c r="HS2312" s="255"/>
      <c r="HT2312" s="255"/>
      <c r="HU2312" s="255"/>
      <c r="HV2312" s="255"/>
      <c r="HW2312" s="255"/>
      <c r="HX2312" s="255"/>
      <c r="HY2312" s="255"/>
      <c r="HZ2312" s="255"/>
      <c r="IA2312" s="255"/>
      <c r="IB2312" s="255"/>
      <c r="IC2312" s="255"/>
      <c r="ID2312" s="255"/>
      <c r="IE2312" s="255"/>
      <c r="IF2312" s="255"/>
      <c r="IG2312" s="255"/>
      <c r="IH2312" s="255"/>
      <c r="II2312" s="255"/>
      <c r="IJ2312" s="255"/>
      <c r="IK2312" s="255"/>
      <c r="IL2312" s="255"/>
      <c r="IM2312" s="255"/>
      <c r="IN2312" s="255"/>
      <c r="IO2312" s="255"/>
      <c r="IP2312" s="255"/>
      <c r="IQ2312" s="255"/>
      <c r="IR2312" s="255"/>
      <c r="IS2312" s="255"/>
      <c r="IT2312" s="255"/>
      <c r="IU2312" s="255"/>
      <c r="IV2312" s="255"/>
    </row>
    <row r="2313" spans="1:256" ht="13">
      <c r="A2313" s="16">
        <v>41715.330358796295</v>
      </c>
      <c r="B2313" s="300">
        <v>2</v>
      </c>
      <c r="C2313" s="5">
        <v>0.79500000000000004</v>
      </c>
      <c r="D2313" s="5">
        <v>0.81499999999999995</v>
      </c>
      <c r="E2313" s="5">
        <v>0.79</v>
      </c>
      <c r="F2313" s="5">
        <v>0.80500000000000005</v>
      </c>
      <c r="G2313" s="6">
        <v>1425284</v>
      </c>
      <c r="H2313" s="113">
        <f t="shared" si="4708"/>
        <v>0.80500000000000005</v>
      </c>
      <c r="I2313" s="19">
        <f t="shared" si="4714"/>
        <v>4.5454545454545491E-2</v>
      </c>
      <c r="J2313" s="8">
        <f t="shared" si="4719"/>
        <v>0.77627797923255626</v>
      </c>
      <c r="K2313" s="8">
        <f t="shared" si="4720"/>
        <v>0.64222202076744361</v>
      </c>
      <c r="L2313" s="8">
        <f t="shared" si="4721"/>
        <v>0.70924999999999994</v>
      </c>
      <c r="M2313" s="19">
        <f t="shared" si="4722"/>
        <v>0.20873771706693928</v>
      </c>
      <c r="N2313" s="19">
        <f t="shared" si="4715"/>
        <v>0.28664610353325143</v>
      </c>
      <c r="O2313" s="19">
        <f t="shared" si="4716"/>
        <v>2.2802284848542721E-2</v>
      </c>
      <c r="P2313" s="19">
        <f t="shared" si="4717"/>
        <v>-1.6547963577726796E-2</v>
      </c>
      <c r="Q2313" s="303">
        <v>371</v>
      </c>
      <c r="R2313" s="306">
        <v>1148899.1950000001</v>
      </c>
      <c r="S2313" s="66">
        <f t="shared" si="4723"/>
        <v>3096.7633288409706</v>
      </c>
      <c r="T2313" t="str">
        <f t="shared" ref="T2313:W2314" si="4744">IF(C2313&gt;$J2313,"BrokeBandUpper", IF(C2313&lt;$K2313,"BrokeBandLower", ""))</f>
        <v>BrokeBandUpper</v>
      </c>
      <c r="U2313" t="str">
        <f t="shared" si="4744"/>
        <v>BrokeBandUpper</v>
      </c>
      <c r="V2313" t="str">
        <f t="shared" si="4744"/>
        <v>BrokeBandUpper</v>
      </c>
      <c r="W2313" t="str">
        <f t="shared" si="4744"/>
        <v>BrokeBandUpper</v>
      </c>
      <c r="X2313" s="63"/>
      <c r="Y2313" s="310">
        <f t="shared" si="4725"/>
        <v>8.1538461538461521E-3</v>
      </c>
      <c r="Z2313" s="311">
        <f t="shared" si="4726"/>
        <v>0.73399756276302586</v>
      </c>
      <c r="AA2313" s="311">
        <f t="shared" si="4727"/>
        <v>0.73112779466227851</v>
      </c>
      <c r="AB2313" s="312">
        <f t="shared" si="4563"/>
        <v>2312</v>
      </c>
      <c r="AC2313" s="313">
        <f t="shared" si="4728"/>
        <v>1.473805962336964E-2</v>
      </c>
      <c r="AD2313" s="284">
        <f t="shared" si="4710"/>
        <v>2.8697681007473497E-3</v>
      </c>
      <c r="AE2313" s="314">
        <f t="shared" si="4729"/>
        <v>-1.186829152262229E-2</v>
      </c>
      <c r="AF2313" s="315">
        <f t="shared" si="4730"/>
        <v>3.9251251582809116E-3</v>
      </c>
      <c r="AG2313" s="315">
        <f t="shared" si="4718"/>
        <v>0.29267896921228054</v>
      </c>
      <c r="AH2313" s="316">
        <f t="shared" si="4731"/>
        <v>1.4403294009922791E-3</v>
      </c>
      <c r="AI2313" s="317">
        <f t="shared" si="4732"/>
        <v>2303.523579864876</v>
      </c>
      <c r="AJ2313" s="318">
        <f t="shared" si="4711"/>
        <v>3.5000000000000031E-2</v>
      </c>
      <c r="AK2313" s="318">
        <f t="shared" si="4707"/>
        <v>3.5000000000000031E-2</v>
      </c>
      <c r="AL2313" s="318">
        <f t="shared" si="4733"/>
        <v>0</v>
      </c>
      <c r="AM2313" s="319">
        <f t="shared" si="4712"/>
        <v>1.0357142857142858E-2</v>
      </c>
      <c r="AN2313" s="319">
        <f t="shared" si="4743"/>
        <v>-2.4999999999999944E-3</v>
      </c>
      <c r="AO2313" s="311">
        <f t="shared" si="4734"/>
        <v>4.1428571428571521</v>
      </c>
      <c r="AP2313" s="285">
        <f t="shared" si="4735"/>
        <v>80.555555555555586</v>
      </c>
      <c r="AQ2313" s="285"/>
      <c r="AR2313" s="285">
        <f t="shared" si="4736"/>
        <v>0.20000000000000534</v>
      </c>
      <c r="AS2313" s="286">
        <f t="shared" si="4737"/>
        <v>285056.80000000761</v>
      </c>
      <c r="AT2313" s="103">
        <f t="shared" si="4738"/>
        <v>0.16636345598049307</v>
      </c>
      <c r="AU2313" s="318">
        <f t="shared" si="4739"/>
        <v>0.80500000000000005</v>
      </c>
      <c r="AV2313" s="315">
        <f t="shared" si="4740"/>
        <v>0.24811297739660057</v>
      </c>
      <c r="AW2313" s="320">
        <f t="shared" si="4741"/>
        <v>3.1645569620253049E-2</v>
      </c>
      <c r="AX2313" s="321">
        <f t="shared" si="4713"/>
        <v>-4.2805983435013316E-3</v>
      </c>
      <c r="AY2313" s="315">
        <f t="shared" si="4742"/>
        <v>0.19113889351400554</v>
      </c>
      <c r="AZ2313" s="255"/>
      <c r="BA2313" s="255"/>
      <c r="BB2313" s="255"/>
      <c r="BC2313" s="255"/>
      <c r="BD2313" s="255"/>
      <c r="BE2313" s="255"/>
      <c r="BF2313" s="255"/>
      <c r="BG2313" s="255"/>
      <c r="BH2313" s="255"/>
      <c r="BI2313" s="255"/>
      <c r="BJ2313" s="255"/>
      <c r="BK2313" s="255"/>
      <c r="BL2313" s="255"/>
      <c r="BM2313" s="255"/>
      <c r="BN2313" s="255"/>
      <c r="BO2313" s="255"/>
      <c r="BP2313" s="255"/>
      <c r="BQ2313" s="255"/>
      <c r="BR2313" s="255"/>
      <c r="BS2313" s="255"/>
      <c r="BT2313" s="255"/>
      <c r="BU2313" s="255"/>
      <c r="BV2313" s="255"/>
      <c r="BW2313" s="255"/>
      <c r="BX2313" s="255"/>
      <c r="BY2313" s="255"/>
      <c r="BZ2313" s="255"/>
      <c r="CA2313" s="255"/>
      <c r="CB2313" s="255"/>
      <c r="CC2313" s="255"/>
      <c r="CD2313" s="255"/>
      <c r="CE2313" s="255"/>
      <c r="CF2313" s="255"/>
      <c r="CG2313" s="255"/>
      <c r="CH2313" s="255"/>
      <c r="CI2313" s="255"/>
      <c r="CJ2313" s="255"/>
      <c r="CK2313" s="255"/>
      <c r="CL2313" s="255"/>
      <c r="CM2313" s="255"/>
      <c r="CN2313" s="255"/>
      <c r="CO2313" s="255"/>
      <c r="CP2313" s="255"/>
      <c r="CQ2313" s="255"/>
      <c r="CR2313" s="255"/>
      <c r="CS2313" s="255"/>
      <c r="CT2313" s="255"/>
      <c r="CU2313" s="255"/>
      <c r="CV2313" s="255"/>
      <c r="CW2313" s="255"/>
      <c r="CX2313" s="255"/>
      <c r="CY2313" s="255"/>
      <c r="CZ2313" s="255"/>
      <c r="DA2313" s="255"/>
      <c r="DB2313" s="255"/>
      <c r="DC2313" s="255"/>
      <c r="DD2313" s="255"/>
      <c r="DE2313" s="255"/>
      <c r="DF2313" s="255"/>
      <c r="DG2313" s="255"/>
      <c r="DH2313" s="255"/>
      <c r="DI2313" s="255"/>
      <c r="DJ2313" s="255"/>
      <c r="DK2313" s="255"/>
      <c r="DL2313" s="255"/>
      <c r="DM2313" s="255"/>
      <c r="DN2313" s="255"/>
      <c r="DO2313" s="255"/>
      <c r="DP2313" s="255"/>
      <c r="DQ2313" s="255"/>
      <c r="DR2313" s="255"/>
      <c r="DS2313" s="255"/>
      <c r="DT2313" s="255"/>
      <c r="DU2313" s="255"/>
      <c r="DV2313" s="255"/>
      <c r="DW2313" s="255"/>
      <c r="DX2313" s="255"/>
      <c r="DY2313" s="255"/>
      <c r="DZ2313" s="255"/>
      <c r="EA2313" s="255"/>
      <c r="EB2313" s="255"/>
      <c r="EC2313" s="255"/>
      <c r="ED2313" s="255"/>
      <c r="EE2313" s="255"/>
      <c r="EF2313" s="255"/>
      <c r="EG2313" s="255"/>
      <c r="EH2313" s="255"/>
      <c r="EI2313" s="255"/>
      <c r="EJ2313" s="255"/>
      <c r="EK2313" s="255"/>
      <c r="EL2313" s="255"/>
      <c r="EM2313" s="255"/>
      <c r="EN2313" s="255"/>
      <c r="EO2313" s="255"/>
      <c r="EP2313" s="255"/>
      <c r="EQ2313" s="255"/>
      <c r="ER2313" s="255"/>
      <c r="ES2313" s="255"/>
      <c r="ET2313" s="255"/>
      <c r="EU2313" s="255"/>
      <c r="EV2313" s="255"/>
      <c r="EW2313" s="255"/>
      <c r="EX2313" s="255"/>
      <c r="EY2313" s="255"/>
      <c r="EZ2313" s="255"/>
      <c r="FA2313" s="255"/>
      <c r="FB2313" s="255"/>
      <c r="FC2313" s="255"/>
      <c r="FD2313" s="255"/>
      <c r="FE2313" s="255"/>
      <c r="FF2313" s="255"/>
      <c r="FG2313" s="255"/>
      <c r="FH2313" s="255"/>
      <c r="FI2313" s="255"/>
      <c r="FJ2313" s="255"/>
      <c r="FK2313" s="255"/>
      <c r="FL2313" s="255"/>
      <c r="FM2313" s="255"/>
      <c r="FN2313" s="255"/>
      <c r="FO2313" s="255"/>
      <c r="FP2313" s="255"/>
      <c r="FQ2313" s="255"/>
      <c r="FR2313" s="255"/>
      <c r="FS2313" s="255"/>
      <c r="FT2313" s="255"/>
      <c r="FU2313" s="255"/>
      <c r="FV2313" s="255"/>
      <c r="FW2313" s="255"/>
      <c r="FX2313" s="255"/>
      <c r="FY2313" s="255"/>
      <c r="FZ2313" s="255"/>
      <c r="GA2313" s="255"/>
      <c r="GB2313" s="255"/>
      <c r="GC2313" s="255"/>
      <c r="GD2313" s="255"/>
      <c r="GE2313" s="255"/>
      <c r="GF2313" s="255"/>
      <c r="GG2313" s="255"/>
      <c r="GH2313" s="255"/>
      <c r="GI2313" s="255"/>
      <c r="GJ2313" s="255"/>
      <c r="GK2313" s="255"/>
      <c r="GL2313" s="255"/>
      <c r="GM2313" s="255"/>
      <c r="GN2313" s="255"/>
      <c r="GO2313" s="255"/>
      <c r="GP2313" s="255"/>
      <c r="GQ2313" s="255"/>
      <c r="GR2313" s="255"/>
      <c r="GS2313" s="255"/>
      <c r="GT2313" s="255"/>
      <c r="GU2313" s="255"/>
      <c r="GV2313" s="255"/>
      <c r="GW2313" s="255"/>
      <c r="GX2313" s="255"/>
      <c r="GY2313" s="255"/>
      <c r="GZ2313" s="255"/>
      <c r="HA2313" s="255"/>
      <c r="HB2313" s="255"/>
      <c r="HC2313" s="255"/>
      <c r="HD2313" s="255"/>
      <c r="HE2313" s="255"/>
      <c r="HF2313" s="255"/>
      <c r="HG2313" s="255"/>
      <c r="HH2313" s="255"/>
      <c r="HI2313" s="255"/>
      <c r="HJ2313" s="255"/>
      <c r="HK2313" s="255"/>
      <c r="HL2313" s="255"/>
      <c r="HM2313" s="255"/>
      <c r="HN2313" s="255"/>
      <c r="HO2313" s="255"/>
      <c r="HP2313" s="255"/>
      <c r="HQ2313" s="255"/>
      <c r="HR2313" s="255"/>
      <c r="HS2313" s="255"/>
      <c r="HT2313" s="255"/>
      <c r="HU2313" s="255"/>
      <c r="HV2313" s="255"/>
      <c r="HW2313" s="255"/>
      <c r="HX2313" s="255"/>
      <c r="HY2313" s="255"/>
      <c r="HZ2313" s="255"/>
      <c r="IA2313" s="255"/>
      <c r="IB2313" s="255"/>
      <c r="IC2313" s="255"/>
      <c r="ID2313" s="255"/>
      <c r="IE2313" s="255"/>
      <c r="IF2313" s="255"/>
      <c r="IG2313" s="255"/>
      <c r="IH2313" s="255"/>
      <c r="II2313" s="255"/>
      <c r="IJ2313" s="255"/>
      <c r="IK2313" s="255"/>
      <c r="IL2313" s="255"/>
      <c r="IM2313" s="255"/>
      <c r="IN2313" s="255"/>
      <c r="IO2313" s="255"/>
      <c r="IP2313" s="255"/>
      <c r="IQ2313" s="255"/>
      <c r="IR2313" s="255"/>
      <c r="IS2313" s="255"/>
      <c r="IT2313" s="255"/>
      <c r="IU2313" s="255"/>
      <c r="IV2313" s="255"/>
    </row>
    <row r="2314" spans="1:256">
      <c r="A2314" s="16">
        <v>41716.317326388889</v>
      </c>
      <c r="B2314" s="300">
        <v>3</v>
      </c>
      <c r="C2314" s="5">
        <v>0.81499999999999995</v>
      </c>
      <c r="D2314" s="5">
        <v>0.85</v>
      </c>
      <c r="E2314" s="5">
        <v>0.78</v>
      </c>
      <c r="F2314" s="5">
        <v>0.82499999999999996</v>
      </c>
      <c r="G2314" s="6">
        <v>1530497</v>
      </c>
      <c r="H2314" s="113">
        <f t="shared" si="4708"/>
        <v>0.82499999999999996</v>
      </c>
      <c r="I2314" s="19">
        <f t="shared" si="4714"/>
        <v>2.4844720496894294E-2</v>
      </c>
      <c r="J2314" s="8">
        <f t="shared" si="4719"/>
        <v>0.79663242448046345</v>
      </c>
      <c r="K2314" s="8">
        <f t="shared" si="4720"/>
        <v>0.63036757551953615</v>
      </c>
      <c r="L2314" s="8">
        <f t="shared" si="4721"/>
        <v>0.7134999999999998</v>
      </c>
      <c r="M2314" s="19">
        <f t="shared" si="4722"/>
        <v>0.2637585678861975</v>
      </c>
      <c r="N2314" s="19">
        <f t="shared" si="4715"/>
        <v>0.26358844770547052</v>
      </c>
      <c r="O2314" s="19">
        <f t="shared" si="4716"/>
        <v>2.6220562469168582E-2</v>
      </c>
      <c r="P2314" s="19">
        <f t="shared" si="4717"/>
        <v>-1.8458484549847134E-2</v>
      </c>
      <c r="Q2314" s="303">
        <v>463</v>
      </c>
      <c r="R2314" s="306">
        <v>1255184.585</v>
      </c>
      <c r="S2314" s="66">
        <f t="shared" si="4723"/>
        <v>2710.9818250539956</v>
      </c>
      <c r="T2314" t="str">
        <f t="shared" si="4744"/>
        <v>BrokeBandUpper</v>
      </c>
      <c r="U2314" t="str">
        <f t="shared" si="4744"/>
        <v>BrokeBandUpper</v>
      </c>
      <c r="V2314" t="str">
        <f t="shared" si="4744"/>
        <v/>
      </c>
      <c r="W2314" t="str">
        <f t="shared" si="4744"/>
        <v>BrokeBandUpper</v>
      </c>
      <c r="X2314" s="63"/>
      <c r="Y2314" s="219">
        <f t="shared" si="4725"/>
        <v>1.0978021978021975E-2</v>
      </c>
      <c r="Z2314" s="78">
        <f t="shared" si="4726"/>
        <v>0.74801193809751987</v>
      </c>
      <c r="AA2314" s="78">
        <f t="shared" si="4727"/>
        <v>0.73807433785726995</v>
      </c>
      <c r="AB2314" s="74">
        <f t="shared" si="4563"/>
        <v>2313</v>
      </c>
      <c r="AC2314" s="80">
        <f t="shared" si="4728"/>
        <v>1.7444713410297769E-2</v>
      </c>
      <c r="AD2314" s="79">
        <f t="shared" si="4710"/>
        <v>9.9376002402499219E-3</v>
      </c>
      <c r="AE2314" s="81">
        <f t="shared" si="4729"/>
        <v>-7.5071131700478484E-3</v>
      </c>
      <c r="AF2314" s="19">
        <f t="shared" si="4730"/>
        <v>1.3464226745913055E-2</v>
      </c>
      <c r="AG2314" s="93">
        <f t="shared" si="4718"/>
        <v>0.18365061996602861</v>
      </c>
      <c r="AH2314" s="91">
        <f t="shared" si="4731"/>
        <v>1.6526131479358533E-3</v>
      </c>
      <c r="AI2314" s="96">
        <f t="shared" si="4732"/>
        <v>2303.8760025095953</v>
      </c>
      <c r="AJ2314" s="5">
        <f t="shared" si="4711"/>
        <v>1.9999999999999907E-2</v>
      </c>
      <c r="AK2314" s="5">
        <f t="shared" si="4707"/>
        <v>1.9999999999999907E-2</v>
      </c>
      <c r="AL2314" s="5">
        <f t="shared" si="4733"/>
        <v>0</v>
      </c>
      <c r="AM2314" s="95">
        <f t="shared" si="4712"/>
        <v>1.1428571428571423E-2</v>
      </c>
      <c r="AN2314" s="95">
        <f t="shared" si="4743"/>
        <v>-2.4999999999999944E-3</v>
      </c>
      <c r="AO2314" s="78">
        <f t="shared" si="4734"/>
        <v>4.5714285714285792</v>
      </c>
      <c r="AP2314" s="296">
        <f t="shared" si="4735"/>
        <v>82.051282051282072</v>
      </c>
      <c r="AQ2314" s="8"/>
      <c r="AR2314" s="8">
        <f t="shared" si="4736"/>
        <v>0.28571428571428459</v>
      </c>
      <c r="AS2314" s="114">
        <f t="shared" si="4737"/>
        <v>437284.85714285541</v>
      </c>
      <c r="AT2314" s="103">
        <f t="shared" si="4738"/>
        <v>0.18250040954984462</v>
      </c>
      <c r="AU2314" s="5">
        <f t="shared" si="4739"/>
        <v>0.82499999999999996</v>
      </c>
      <c r="AV2314" s="93">
        <f t="shared" si="4740"/>
        <v>0.34838290907058539</v>
      </c>
      <c r="AW2314" s="210">
        <f t="shared" si="4741"/>
        <v>8.9743589743589675E-2</v>
      </c>
      <c r="AX2314" s="276">
        <f t="shared" si="4713"/>
        <v>-1.7822782397373216E-3</v>
      </c>
      <c r="AY2314" s="19">
        <f t="shared" si="4742"/>
        <v>0.58363805787966072</v>
      </c>
      <c r="AZ2314" s="255"/>
      <c r="BA2314" s="255"/>
      <c r="BB2314" s="255"/>
      <c r="BC2314" s="255"/>
      <c r="BD2314" s="255"/>
      <c r="BE2314" s="255"/>
      <c r="BF2314" s="255"/>
      <c r="BG2314" s="255"/>
      <c r="BH2314" s="255"/>
      <c r="BI2314" s="255"/>
      <c r="BJ2314" s="255"/>
      <c r="BK2314" s="255"/>
      <c r="BL2314" s="255"/>
      <c r="BM2314" s="255"/>
      <c r="BN2314" s="255"/>
      <c r="BO2314" s="255"/>
      <c r="BP2314" s="255"/>
      <c r="BQ2314" s="255"/>
      <c r="BR2314" s="255"/>
      <c r="BS2314" s="255"/>
      <c r="BT2314" s="255"/>
      <c r="BU2314" s="255"/>
      <c r="BV2314" s="255"/>
      <c r="BW2314" s="255"/>
      <c r="BX2314" s="255"/>
      <c r="BY2314" s="255"/>
      <c r="BZ2314" s="255"/>
      <c r="CA2314" s="255"/>
      <c r="CB2314" s="255"/>
      <c r="CC2314" s="255"/>
      <c r="CD2314" s="255"/>
      <c r="CE2314" s="255"/>
      <c r="CF2314" s="255"/>
      <c r="CG2314" s="255"/>
      <c r="CH2314" s="255"/>
      <c r="CI2314" s="255"/>
      <c r="CJ2314" s="255"/>
      <c r="CK2314" s="255"/>
      <c r="CL2314" s="255"/>
      <c r="CM2314" s="255"/>
      <c r="CN2314" s="255"/>
      <c r="CO2314" s="255"/>
      <c r="CP2314" s="255"/>
      <c r="CQ2314" s="255"/>
      <c r="CR2314" s="255"/>
      <c r="CS2314" s="255"/>
      <c r="CT2314" s="255"/>
      <c r="CU2314" s="255"/>
      <c r="CV2314" s="255"/>
      <c r="CW2314" s="255"/>
      <c r="CX2314" s="255"/>
      <c r="CY2314" s="255"/>
      <c r="CZ2314" s="255"/>
      <c r="DA2314" s="255"/>
      <c r="DB2314" s="255"/>
      <c r="DC2314" s="255"/>
      <c r="DD2314" s="255"/>
      <c r="DE2314" s="255"/>
      <c r="DF2314" s="255"/>
      <c r="DG2314" s="255"/>
      <c r="DH2314" s="255"/>
      <c r="DI2314" s="255"/>
      <c r="DJ2314" s="255"/>
      <c r="DK2314" s="255"/>
      <c r="DL2314" s="255"/>
      <c r="DM2314" s="255"/>
      <c r="DN2314" s="255"/>
      <c r="DO2314" s="255"/>
      <c r="DP2314" s="255"/>
      <c r="DQ2314" s="255"/>
      <c r="DR2314" s="255"/>
      <c r="DS2314" s="255"/>
      <c r="DT2314" s="255"/>
      <c r="DU2314" s="255"/>
      <c r="DV2314" s="255"/>
      <c r="DW2314" s="255"/>
      <c r="DX2314" s="255"/>
      <c r="DY2314" s="255"/>
      <c r="DZ2314" s="255"/>
      <c r="EA2314" s="255"/>
      <c r="EB2314" s="255"/>
      <c r="EC2314" s="255"/>
      <c r="ED2314" s="255"/>
      <c r="EE2314" s="255"/>
      <c r="EF2314" s="255"/>
      <c r="EG2314" s="255"/>
      <c r="EH2314" s="255"/>
      <c r="EI2314" s="255"/>
      <c r="EJ2314" s="255"/>
      <c r="EK2314" s="255"/>
      <c r="EL2314" s="255"/>
      <c r="EM2314" s="255"/>
      <c r="EN2314" s="255"/>
      <c r="EO2314" s="255"/>
      <c r="EP2314" s="255"/>
      <c r="EQ2314" s="255"/>
      <c r="ER2314" s="255"/>
      <c r="ES2314" s="255"/>
      <c r="ET2314" s="255"/>
      <c r="EU2314" s="255"/>
      <c r="EV2314" s="255"/>
      <c r="EW2314" s="255"/>
      <c r="EX2314" s="255"/>
      <c r="EY2314" s="255"/>
      <c r="EZ2314" s="255"/>
      <c r="FA2314" s="255"/>
      <c r="FB2314" s="255"/>
      <c r="FC2314" s="255"/>
      <c r="FD2314" s="255"/>
      <c r="FE2314" s="255"/>
      <c r="FF2314" s="255"/>
      <c r="FG2314" s="255"/>
      <c r="FH2314" s="255"/>
      <c r="FI2314" s="255"/>
      <c r="FJ2314" s="255"/>
      <c r="FK2314" s="255"/>
      <c r="FL2314" s="255"/>
      <c r="FM2314" s="255"/>
      <c r="FN2314" s="255"/>
      <c r="FO2314" s="255"/>
      <c r="FP2314" s="255"/>
      <c r="FQ2314" s="255"/>
      <c r="FR2314" s="255"/>
      <c r="FS2314" s="255"/>
      <c r="FT2314" s="255"/>
      <c r="FU2314" s="255"/>
      <c r="FV2314" s="255"/>
      <c r="FW2314" s="255"/>
      <c r="FX2314" s="255"/>
      <c r="FY2314" s="255"/>
      <c r="FZ2314" s="255"/>
      <c r="GA2314" s="255"/>
      <c r="GB2314" s="255"/>
      <c r="GC2314" s="255"/>
      <c r="GD2314" s="255"/>
      <c r="GE2314" s="255"/>
      <c r="GF2314" s="255"/>
      <c r="GG2314" s="255"/>
      <c r="GH2314" s="255"/>
      <c r="GI2314" s="255"/>
      <c r="GJ2314" s="255"/>
      <c r="GK2314" s="255"/>
      <c r="GL2314" s="255"/>
      <c r="GM2314" s="255"/>
      <c r="GN2314" s="255"/>
      <c r="GO2314" s="255"/>
      <c r="GP2314" s="255"/>
      <c r="GQ2314" s="255"/>
      <c r="GR2314" s="255"/>
      <c r="GS2314" s="255"/>
      <c r="GT2314" s="255"/>
      <c r="GU2314" s="255"/>
      <c r="GV2314" s="255"/>
      <c r="GW2314" s="255"/>
      <c r="GX2314" s="255"/>
      <c r="GY2314" s="255"/>
      <c r="GZ2314" s="255"/>
      <c r="HA2314" s="255"/>
      <c r="HB2314" s="255"/>
      <c r="HC2314" s="255"/>
      <c r="HD2314" s="255"/>
      <c r="HE2314" s="255"/>
      <c r="HF2314" s="255"/>
      <c r="HG2314" s="255"/>
      <c r="HH2314" s="255"/>
      <c r="HI2314" s="255"/>
      <c r="HJ2314" s="255"/>
      <c r="HK2314" s="255"/>
      <c r="HL2314" s="255"/>
      <c r="HM2314" s="255"/>
      <c r="HN2314" s="255"/>
      <c r="HO2314" s="255"/>
      <c r="HP2314" s="255"/>
      <c r="HQ2314" s="255"/>
      <c r="HR2314" s="255"/>
      <c r="HS2314" s="255"/>
      <c r="HT2314" s="255"/>
      <c r="HU2314" s="255"/>
      <c r="HV2314" s="255"/>
      <c r="HW2314" s="255"/>
      <c r="HX2314" s="255"/>
      <c r="HY2314" s="255"/>
      <c r="HZ2314" s="255"/>
      <c r="IA2314" s="255"/>
      <c r="IB2314" s="255"/>
      <c r="IC2314" s="255"/>
      <c r="ID2314" s="255"/>
      <c r="IE2314" s="255"/>
      <c r="IF2314" s="255"/>
      <c r="IG2314" s="255"/>
      <c r="IH2314" s="255"/>
      <c r="II2314" s="255"/>
      <c r="IJ2314" s="255"/>
      <c r="IK2314" s="255"/>
      <c r="IL2314" s="255"/>
      <c r="IM2314" s="255"/>
      <c r="IN2314" s="255"/>
      <c r="IO2314" s="255"/>
      <c r="IP2314" s="255"/>
      <c r="IQ2314" s="255"/>
      <c r="IR2314" s="255"/>
      <c r="IS2314" s="255"/>
      <c r="IT2314" s="255"/>
      <c r="IU2314" s="255"/>
      <c r="IV2314" s="255"/>
    </row>
    <row r="2315" spans="1:256" ht="13">
      <c r="A2315" s="16">
        <v>41717.466863425929</v>
      </c>
      <c r="B2315" s="300">
        <v>4</v>
      </c>
      <c r="C2315" s="5">
        <v>0.82499999999999996</v>
      </c>
      <c r="D2315" s="5">
        <v>0.83</v>
      </c>
      <c r="E2315" s="5">
        <v>0.80500000000000005</v>
      </c>
      <c r="F2315" s="5">
        <v>0.82499999999999996</v>
      </c>
      <c r="G2315" s="6">
        <v>707653</v>
      </c>
      <c r="H2315" s="113">
        <f t="shared" ref="H2315:H2320" si="4745">F2315</f>
        <v>0.82499999999999996</v>
      </c>
      <c r="I2315" s="19">
        <f t="shared" si="4714"/>
        <v>0</v>
      </c>
      <c r="J2315" s="8">
        <f t="shared" si="4719"/>
        <v>0.81570788891204293</v>
      </c>
      <c r="K2315" s="8">
        <f t="shared" si="4720"/>
        <v>0.62429211108795657</v>
      </c>
      <c r="L2315" s="8">
        <f t="shared" si="4721"/>
        <v>0.71999999999999975</v>
      </c>
      <c r="M2315" s="19">
        <f t="shared" si="4722"/>
        <v>0.30661252068443612</v>
      </c>
      <c r="N2315" s="19">
        <f t="shared" si="4715"/>
        <v>0.16247416393589376</v>
      </c>
      <c r="O2315" s="19">
        <f t="shared" si="4716"/>
        <v>2.3945126818080309E-2</v>
      </c>
      <c r="P2315" s="19">
        <f t="shared" si="4717"/>
        <v>-9.6379710307471101E-3</v>
      </c>
      <c r="Q2315" s="303">
        <v>376</v>
      </c>
      <c r="R2315" s="306">
        <v>579369.75699999998</v>
      </c>
      <c r="S2315" s="66">
        <f t="shared" si="4723"/>
        <v>1540.8770132978723</v>
      </c>
      <c r="T2315" t="str">
        <f t="shared" ref="T2315:W2316" si="4746">IF(C2315&gt;$J2315,"BrokeBandUpper", IF(C2315&lt;$K2315,"BrokeBandLower", ""))</f>
        <v>BrokeBandUpper</v>
      </c>
      <c r="U2315" t="str">
        <f t="shared" si="4746"/>
        <v>BrokeBandUpper</v>
      </c>
      <c r="V2315" t="str">
        <f t="shared" si="4746"/>
        <v/>
      </c>
      <c r="W2315" t="str">
        <f t="shared" si="4746"/>
        <v>BrokeBandUpper</v>
      </c>
      <c r="X2315" s="63"/>
      <c r="Y2315" s="310">
        <f t="shared" si="4725"/>
        <v>1.2428571428571423E-2</v>
      </c>
      <c r="Z2315" s="311">
        <f t="shared" si="4726"/>
        <v>0.75986809963050184</v>
      </c>
      <c r="AA2315" s="311">
        <f t="shared" si="4727"/>
        <v>0.74450683685583197</v>
      </c>
      <c r="AB2315" s="312">
        <f t="shared" si="4563"/>
        <v>2314</v>
      </c>
      <c r="AC2315" s="313">
        <f t="shared" si="4728"/>
        <v>1.8294700755774176E-2</v>
      </c>
      <c r="AD2315" s="284">
        <f t="shared" ref="AD2315:AD2320" si="4747">Z2315-AA2315</f>
        <v>1.536126277466987E-2</v>
      </c>
      <c r="AE2315" s="314">
        <f t="shared" si="4729"/>
        <v>-2.9334379811043051E-3</v>
      </c>
      <c r="AF2315" s="315">
        <f t="shared" si="4730"/>
        <v>2.0632802835690359E-2</v>
      </c>
      <c r="AG2315" s="315">
        <f t="shared" si="4718"/>
        <v>4.8724637973969399E-2</v>
      </c>
      <c r="AH2315" s="316">
        <f t="shared" si="4731"/>
        <v>1.7807962774556909E-3</v>
      </c>
      <c r="AI2315" s="317">
        <f t="shared" si="4732"/>
        <v>2304.1618264464332</v>
      </c>
      <c r="AJ2315" s="318">
        <f t="shared" ref="AJ2315:AJ2320" si="4748">F2315-F2314</f>
        <v>0</v>
      </c>
      <c r="AK2315" s="318">
        <f t="shared" ref="AK2315:AK2322" si="4749">IF(AJ2315&gt;0,AJ2315,0)</f>
        <v>0</v>
      </c>
      <c r="AL2315" s="318">
        <f t="shared" si="4733"/>
        <v>0</v>
      </c>
      <c r="AM2315" s="319">
        <f t="shared" ref="AM2315:AM2320" si="4750">(AVERAGE(AK2302:AK2315))</f>
        <v>1.1428571428571423E-2</v>
      </c>
      <c r="AN2315" s="319">
        <f t="shared" si="4743"/>
        <v>-7.1428571428571494E-4</v>
      </c>
      <c r="AO2315" s="311">
        <f t="shared" si="4734"/>
        <v>15.999999999999979</v>
      </c>
      <c r="AP2315" s="285">
        <f t="shared" si="4735"/>
        <v>94.117647058823522</v>
      </c>
      <c r="AQ2315" s="285"/>
      <c r="AR2315" s="285">
        <f t="shared" si="4736"/>
        <v>0.5999999999999982</v>
      </c>
      <c r="AS2315" s="286">
        <f t="shared" si="4737"/>
        <v>424591.79999999871</v>
      </c>
      <c r="AT2315" s="103">
        <f t="shared" si="4738"/>
        <v>0.21532761353049884</v>
      </c>
      <c r="AU2315" s="318">
        <f t="shared" si="4739"/>
        <v>0.82499999999999996</v>
      </c>
      <c r="AV2315" s="315">
        <f t="shared" si="4740"/>
        <v>0.73285116261254679</v>
      </c>
      <c r="AW2315" s="320">
        <f t="shared" si="4741"/>
        <v>3.1055900621117901E-2</v>
      </c>
      <c r="AX2315" s="321">
        <f t="shared" ref="AX2315:AX2320" si="4751">SLOPE(M2302:M2315,AB2302:AB2315)</f>
        <v>2.0282508070037886E-3</v>
      </c>
      <c r="AY2315" s="315">
        <f t="shared" si="4742"/>
        <v>2.1380101949192394</v>
      </c>
      <c r="AZ2315" s="255"/>
      <c r="BA2315" s="255"/>
      <c r="BB2315" s="255"/>
      <c r="BC2315" s="255"/>
      <c r="BD2315" s="255"/>
      <c r="BE2315" s="255"/>
      <c r="BF2315" s="255"/>
      <c r="BG2315" s="255"/>
      <c r="BH2315" s="255"/>
      <c r="BI2315" s="255"/>
      <c r="BJ2315" s="255"/>
      <c r="BK2315" s="255"/>
      <c r="BL2315" s="255"/>
      <c r="BM2315" s="255"/>
      <c r="BN2315" s="255"/>
      <c r="BO2315" s="255"/>
      <c r="BP2315" s="255"/>
      <c r="BQ2315" s="255"/>
      <c r="BR2315" s="255"/>
      <c r="BS2315" s="255"/>
      <c r="BT2315" s="255"/>
      <c r="BU2315" s="255"/>
      <c r="BV2315" s="255"/>
      <c r="BW2315" s="255"/>
      <c r="BX2315" s="255"/>
      <c r="BY2315" s="255"/>
      <c r="BZ2315" s="255"/>
      <c r="CA2315" s="255"/>
      <c r="CB2315" s="255"/>
      <c r="CC2315" s="255"/>
      <c r="CD2315" s="255"/>
      <c r="CE2315" s="255"/>
      <c r="CF2315" s="255"/>
      <c r="CG2315" s="255"/>
      <c r="CH2315" s="255"/>
      <c r="CI2315" s="255"/>
      <c r="CJ2315" s="255"/>
      <c r="CK2315" s="255"/>
      <c r="CL2315" s="255"/>
      <c r="CM2315" s="255"/>
      <c r="CN2315" s="255"/>
      <c r="CO2315" s="255"/>
      <c r="CP2315" s="255"/>
      <c r="CQ2315" s="255"/>
      <c r="CR2315" s="255"/>
      <c r="CS2315" s="255"/>
      <c r="CT2315" s="255"/>
      <c r="CU2315" s="255"/>
      <c r="CV2315" s="255"/>
      <c r="CW2315" s="255"/>
      <c r="CX2315" s="255"/>
      <c r="CY2315" s="255"/>
      <c r="CZ2315" s="255"/>
      <c r="DA2315" s="255"/>
      <c r="DB2315" s="255"/>
      <c r="DC2315" s="255"/>
      <c r="DD2315" s="255"/>
      <c r="DE2315" s="255"/>
      <c r="DF2315" s="255"/>
      <c r="DG2315" s="255"/>
      <c r="DH2315" s="255"/>
      <c r="DI2315" s="255"/>
      <c r="DJ2315" s="255"/>
      <c r="DK2315" s="255"/>
      <c r="DL2315" s="255"/>
      <c r="DM2315" s="255"/>
      <c r="DN2315" s="255"/>
      <c r="DO2315" s="255"/>
      <c r="DP2315" s="255"/>
      <c r="DQ2315" s="255"/>
      <c r="DR2315" s="255"/>
      <c r="DS2315" s="255"/>
      <c r="DT2315" s="255"/>
      <c r="DU2315" s="255"/>
      <c r="DV2315" s="255"/>
      <c r="DW2315" s="255"/>
      <c r="DX2315" s="255"/>
      <c r="DY2315" s="255"/>
      <c r="DZ2315" s="255"/>
      <c r="EA2315" s="255"/>
      <c r="EB2315" s="255"/>
      <c r="EC2315" s="255"/>
      <c r="ED2315" s="255"/>
      <c r="EE2315" s="255"/>
      <c r="EF2315" s="255"/>
      <c r="EG2315" s="255"/>
      <c r="EH2315" s="255"/>
      <c r="EI2315" s="255"/>
      <c r="EJ2315" s="255"/>
      <c r="EK2315" s="255"/>
      <c r="EL2315" s="255"/>
      <c r="EM2315" s="255"/>
      <c r="EN2315" s="255"/>
      <c r="EO2315" s="255"/>
      <c r="EP2315" s="255"/>
      <c r="EQ2315" s="255"/>
      <c r="ER2315" s="255"/>
      <c r="ES2315" s="255"/>
      <c r="ET2315" s="255"/>
      <c r="EU2315" s="255"/>
      <c r="EV2315" s="255"/>
      <c r="EW2315" s="255"/>
      <c r="EX2315" s="255"/>
      <c r="EY2315" s="255"/>
      <c r="EZ2315" s="255"/>
      <c r="FA2315" s="255"/>
      <c r="FB2315" s="255"/>
      <c r="FC2315" s="255"/>
      <c r="FD2315" s="255"/>
      <c r="FE2315" s="255"/>
      <c r="FF2315" s="255"/>
      <c r="FG2315" s="255"/>
      <c r="FH2315" s="255"/>
      <c r="FI2315" s="255"/>
      <c r="FJ2315" s="255"/>
      <c r="FK2315" s="255"/>
      <c r="FL2315" s="255"/>
      <c r="FM2315" s="255"/>
      <c r="FN2315" s="255"/>
      <c r="FO2315" s="255"/>
      <c r="FP2315" s="255"/>
      <c r="FQ2315" s="255"/>
      <c r="FR2315" s="255"/>
      <c r="FS2315" s="255"/>
      <c r="FT2315" s="255"/>
      <c r="FU2315" s="255"/>
      <c r="FV2315" s="255"/>
      <c r="FW2315" s="255"/>
      <c r="FX2315" s="255"/>
      <c r="FY2315" s="255"/>
      <c r="FZ2315" s="255"/>
      <c r="GA2315" s="255"/>
      <c r="GB2315" s="255"/>
      <c r="GC2315" s="255"/>
      <c r="GD2315" s="255"/>
      <c r="GE2315" s="255"/>
      <c r="GF2315" s="255"/>
      <c r="GG2315" s="255"/>
      <c r="GH2315" s="255"/>
      <c r="GI2315" s="255"/>
      <c r="GJ2315" s="255"/>
      <c r="GK2315" s="255"/>
      <c r="GL2315" s="255"/>
      <c r="GM2315" s="255"/>
      <c r="GN2315" s="255"/>
      <c r="GO2315" s="255"/>
      <c r="GP2315" s="255"/>
      <c r="GQ2315" s="255"/>
      <c r="GR2315" s="255"/>
      <c r="GS2315" s="255"/>
      <c r="GT2315" s="255"/>
      <c r="GU2315" s="255"/>
      <c r="GV2315" s="255"/>
      <c r="GW2315" s="255"/>
      <c r="GX2315" s="255"/>
      <c r="GY2315" s="255"/>
      <c r="GZ2315" s="255"/>
      <c r="HA2315" s="255"/>
      <c r="HB2315" s="255"/>
      <c r="HC2315" s="255"/>
      <c r="HD2315" s="255"/>
      <c r="HE2315" s="255"/>
      <c r="HF2315" s="255"/>
      <c r="HG2315" s="255"/>
      <c r="HH2315" s="255"/>
      <c r="HI2315" s="255"/>
      <c r="HJ2315" s="255"/>
      <c r="HK2315" s="255"/>
      <c r="HL2315" s="255"/>
      <c r="HM2315" s="255"/>
      <c r="HN2315" s="255"/>
      <c r="HO2315" s="255"/>
      <c r="HP2315" s="255"/>
      <c r="HQ2315" s="255"/>
      <c r="HR2315" s="255"/>
      <c r="HS2315" s="255"/>
      <c r="HT2315" s="255"/>
      <c r="HU2315" s="255"/>
      <c r="HV2315" s="255"/>
      <c r="HW2315" s="255"/>
      <c r="HX2315" s="255"/>
      <c r="HY2315" s="255"/>
      <c r="HZ2315" s="255"/>
      <c r="IA2315" s="255"/>
      <c r="IB2315" s="255"/>
      <c r="IC2315" s="255"/>
      <c r="ID2315" s="255"/>
      <c r="IE2315" s="255"/>
      <c r="IF2315" s="255"/>
      <c r="IG2315" s="255"/>
      <c r="IH2315" s="255"/>
      <c r="II2315" s="255"/>
      <c r="IJ2315" s="255"/>
      <c r="IK2315" s="255"/>
      <c r="IL2315" s="255"/>
      <c r="IM2315" s="255"/>
      <c r="IN2315" s="255"/>
      <c r="IO2315" s="255"/>
      <c r="IP2315" s="255"/>
      <c r="IQ2315" s="255"/>
      <c r="IR2315" s="255"/>
      <c r="IS2315" s="255"/>
      <c r="IT2315" s="255"/>
      <c r="IU2315" s="255"/>
      <c r="IV2315" s="255"/>
    </row>
    <row r="2316" spans="1:256">
      <c r="A2316" s="16">
        <v>41718.301863425928</v>
      </c>
      <c r="B2316" s="300">
        <v>5</v>
      </c>
      <c r="C2316" s="5">
        <v>0.82499999999999996</v>
      </c>
      <c r="D2316" s="5">
        <v>0.84</v>
      </c>
      <c r="E2316" s="5">
        <v>0.81499999999999995</v>
      </c>
      <c r="F2316" s="5">
        <v>0.83</v>
      </c>
      <c r="G2316" s="6">
        <v>229903</v>
      </c>
      <c r="H2316" s="113">
        <f t="shared" si="4745"/>
        <v>0.83</v>
      </c>
      <c r="I2316" s="19">
        <f t="shared" si="4714"/>
        <v>6.0606060606060667E-3</v>
      </c>
      <c r="J2316" s="8">
        <f t="shared" si="4719"/>
        <v>0.83294716999526086</v>
      </c>
      <c r="K2316" s="8">
        <f t="shared" si="4720"/>
        <v>0.62005283000473876</v>
      </c>
      <c r="L2316" s="8">
        <f t="shared" si="4721"/>
        <v>0.72649999999999981</v>
      </c>
      <c r="M2316" s="19">
        <f t="shared" si="4722"/>
        <v>0.34334871109110987</v>
      </c>
      <c r="N2316" s="19">
        <f t="shared" si="4715"/>
        <v>0.11981307979422808</v>
      </c>
      <c r="O2316" s="19">
        <f t="shared" si="4716"/>
        <v>2.1134135537429901E-2</v>
      </c>
      <c r="P2316" s="19">
        <f t="shared" si="4717"/>
        <v>-6.7905408508686605E-3</v>
      </c>
      <c r="Q2316" s="303">
        <v>122</v>
      </c>
      <c r="R2316" s="306">
        <v>190068.82500000001</v>
      </c>
      <c r="S2316" s="66">
        <f t="shared" si="4723"/>
        <v>1557.9411885245902</v>
      </c>
      <c r="T2316" t="str">
        <f t="shared" si="4746"/>
        <v/>
      </c>
      <c r="U2316" t="str">
        <f t="shared" si="4746"/>
        <v>BrokeBandUpper</v>
      </c>
      <c r="V2316" t="str">
        <f t="shared" si="4746"/>
        <v/>
      </c>
      <c r="W2316" t="str">
        <f t="shared" si="4746"/>
        <v/>
      </c>
      <c r="X2316" s="63"/>
      <c r="Y2316" s="219">
        <f t="shared" si="4725"/>
        <v>1.336263736263736E-2</v>
      </c>
      <c r="Z2316" s="78">
        <f t="shared" si="4726"/>
        <v>0.77066841228740457</v>
      </c>
      <c r="AA2316" s="78">
        <f t="shared" si="4727"/>
        <v>0.75083333092850035</v>
      </c>
      <c r="AB2316" s="74">
        <f t="shared" si="4563"/>
        <v>2315</v>
      </c>
      <c r="AC2316" s="80">
        <f t="shared" si="4728"/>
        <v>1.8214815472006818E-2</v>
      </c>
      <c r="AD2316" s="79">
        <f t="shared" si="4747"/>
        <v>1.9835081358904216E-2</v>
      </c>
      <c r="AE2316" s="81">
        <f t="shared" si="4729"/>
        <v>1.6202658868973993E-3</v>
      </c>
      <c r="AF2316" s="19">
        <f t="shared" si="4730"/>
        <v>2.6417422538202492E-2</v>
      </c>
      <c r="AG2316" s="93">
        <f t="shared" si="4718"/>
        <v>-4.366580510596501E-3</v>
      </c>
      <c r="AH2316" s="91">
        <f t="shared" si="4731"/>
        <v>1.8124367855426678E-3</v>
      </c>
      <c r="AI2316" s="96">
        <f t="shared" si="4732"/>
        <v>2304.3574811910753</v>
      </c>
      <c r="AJ2316" s="5">
        <f t="shared" si="4748"/>
        <v>5.0000000000000044E-3</v>
      </c>
      <c r="AK2316" s="5">
        <f t="shared" si="4749"/>
        <v>5.0000000000000044E-3</v>
      </c>
      <c r="AL2316" s="5">
        <f t="shared" si="4733"/>
        <v>0</v>
      </c>
      <c r="AM2316" s="95">
        <f t="shared" si="4750"/>
        <v>1.178571428571428E-2</v>
      </c>
      <c r="AN2316" s="95">
        <f t="shared" si="4743"/>
        <v>-7.1428571428571494E-4</v>
      </c>
      <c r="AO2316" s="78">
        <f t="shared" si="4734"/>
        <v>16.499999999999975</v>
      </c>
      <c r="AP2316" s="296">
        <f t="shared" si="4735"/>
        <v>94.285714285714278</v>
      </c>
      <c r="AQ2316" s="8"/>
      <c r="AR2316" s="8">
        <f t="shared" si="4736"/>
        <v>0.2</v>
      </c>
      <c r="AS2316" s="114">
        <f t="shared" si="4737"/>
        <v>45980.600000000006</v>
      </c>
      <c r="AT2316" s="103">
        <f t="shared" si="4738"/>
        <v>0.19745755410153326</v>
      </c>
      <c r="AU2316" s="5">
        <f t="shared" si="4739"/>
        <v>0.83</v>
      </c>
      <c r="AV2316" s="93">
        <f t="shared" si="4740"/>
        <v>0.24191552717811562</v>
      </c>
      <c r="AW2316" s="210">
        <f t="shared" si="4741"/>
        <v>3.0674846625766899E-2</v>
      </c>
      <c r="AX2316" s="276">
        <f t="shared" si="4751"/>
        <v>6.3618468507018284E-3</v>
      </c>
      <c r="AY2316" s="19">
        <f t="shared" si="4742"/>
        <v>2.1366174384024026</v>
      </c>
      <c r="AZ2316" s="255"/>
      <c r="BA2316" s="255"/>
      <c r="BB2316" s="255"/>
      <c r="BC2316" s="255"/>
      <c r="BD2316" s="255"/>
      <c r="BE2316" s="255"/>
      <c r="BF2316" s="255"/>
      <c r="BG2316" s="255"/>
      <c r="BH2316" s="255"/>
      <c r="BI2316" s="255"/>
      <c r="BJ2316" s="255"/>
      <c r="BK2316" s="255"/>
      <c r="BL2316" s="255"/>
      <c r="BM2316" s="255"/>
      <c r="BN2316" s="255"/>
      <c r="BO2316" s="255"/>
      <c r="BP2316" s="255"/>
      <c r="BQ2316" s="255"/>
      <c r="BR2316" s="255"/>
      <c r="BS2316" s="255"/>
      <c r="BT2316" s="255"/>
      <c r="BU2316" s="255"/>
      <c r="BV2316" s="255"/>
      <c r="BW2316" s="255"/>
      <c r="BX2316" s="255"/>
      <c r="BY2316" s="255"/>
      <c r="BZ2316" s="255"/>
      <c r="CA2316" s="255"/>
      <c r="CB2316" s="255"/>
      <c r="CC2316" s="255"/>
      <c r="CD2316" s="255"/>
      <c r="CE2316" s="255"/>
      <c r="CF2316" s="255"/>
      <c r="CG2316" s="255"/>
      <c r="CH2316" s="255"/>
      <c r="CI2316" s="255"/>
      <c r="CJ2316" s="255"/>
      <c r="CK2316" s="255"/>
      <c r="CL2316" s="255"/>
      <c r="CM2316" s="255"/>
      <c r="CN2316" s="255"/>
      <c r="CO2316" s="255"/>
      <c r="CP2316" s="255"/>
      <c r="CQ2316" s="255"/>
      <c r="CR2316" s="255"/>
      <c r="CS2316" s="255"/>
      <c r="CT2316" s="255"/>
      <c r="CU2316" s="255"/>
      <c r="CV2316" s="255"/>
      <c r="CW2316" s="255"/>
      <c r="CX2316" s="255"/>
      <c r="CY2316" s="255"/>
      <c r="CZ2316" s="255"/>
      <c r="DA2316" s="255"/>
      <c r="DB2316" s="255"/>
      <c r="DC2316" s="255"/>
      <c r="DD2316" s="255"/>
      <c r="DE2316" s="255"/>
      <c r="DF2316" s="255"/>
      <c r="DG2316" s="255"/>
      <c r="DH2316" s="255"/>
      <c r="DI2316" s="255"/>
      <c r="DJ2316" s="255"/>
      <c r="DK2316" s="255"/>
      <c r="DL2316" s="255"/>
      <c r="DM2316" s="255"/>
      <c r="DN2316" s="255"/>
      <c r="DO2316" s="255"/>
      <c r="DP2316" s="255"/>
      <c r="DQ2316" s="255"/>
      <c r="DR2316" s="255"/>
      <c r="DS2316" s="255"/>
      <c r="DT2316" s="255"/>
      <c r="DU2316" s="255"/>
      <c r="DV2316" s="255"/>
      <c r="DW2316" s="255"/>
      <c r="DX2316" s="255"/>
      <c r="DY2316" s="255"/>
      <c r="DZ2316" s="255"/>
      <c r="EA2316" s="255"/>
      <c r="EB2316" s="255"/>
      <c r="EC2316" s="255"/>
      <c r="ED2316" s="255"/>
      <c r="EE2316" s="255"/>
      <c r="EF2316" s="255"/>
      <c r="EG2316" s="255"/>
      <c r="EH2316" s="255"/>
      <c r="EI2316" s="255"/>
      <c r="EJ2316" s="255"/>
      <c r="EK2316" s="255"/>
      <c r="EL2316" s="255"/>
      <c r="EM2316" s="255"/>
      <c r="EN2316" s="255"/>
      <c r="EO2316" s="255"/>
      <c r="EP2316" s="255"/>
      <c r="EQ2316" s="255"/>
      <c r="ER2316" s="255"/>
      <c r="ES2316" s="255"/>
      <c r="ET2316" s="255"/>
      <c r="EU2316" s="255"/>
      <c r="EV2316" s="255"/>
      <c r="EW2316" s="255"/>
      <c r="EX2316" s="255"/>
      <c r="EY2316" s="255"/>
      <c r="EZ2316" s="255"/>
      <c r="FA2316" s="255"/>
      <c r="FB2316" s="255"/>
      <c r="FC2316" s="255"/>
      <c r="FD2316" s="255"/>
      <c r="FE2316" s="255"/>
      <c r="FF2316" s="255"/>
      <c r="FG2316" s="255"/>
      <c r="FH2316" s="255"/>
      <c r="FI2316" s="255"/>
      <c r="FJ2316" s="255"/>
      <c r="FK2316" s="255"/>
      <c r="FL2316" s="255"/>
      <c r="FM2316" s="255"/>
      <c r="FN2316" s="255"/>
      <c r="FO2316" s="255"/>
      <c r="FP2316" s="255"/>
      <c r="FQ2316" s="255"/>
      <c r="FR2316" s="255"/>
      <c r="FS2316" s="255"/>
      <c r="FT2316" s="255"/>
      <c r="FU2316" s="255"/>
      <c r="FV2316" s="255"/>
      <c r="FW2316" s="255"/>
      <c r="FX2316" s="255"/>
      <c r="FY2316" s="255"/>
      <c r="FZ2316" s="255"/>
      <c r="GA2316" s="255"/>
      <c r="GB2316" s="255"/>
      <c r="GC2316" s="255"/>
      <c r="GD2316" s="255"/>
      <c r="GE2316" s="255"/>
      <c r="GF2316" s="255"/>
      <c r="GG2316" s="255"/>
      <c r="GH2316" s="255"/>
      <c r="GI2316" s="255"/>
      <c r="GJ2316" s="255"/>
      <c r="GK2316" s="255"/>
      <c r="GL2316" s="255"/>
      <c r="GM2316" s="255"/>
      <c r="GN2316" s="255"/>
      <c r="GO2316" s="255"/>
      <c r="GP2316" s="255"/>
      <c r="GQ2316" s="255"/>
      <c r="GR2316" s="255"/>
      <c r="GS2316" s="255"/>
      <c r="GT2316" s="255"/>
      <c r="GU2316" s="255"/>
      <c r="GV2316" s="255"/>
      <c r="GW2316" s="255"/>
      <c r="GX2316" s="255"/>
      <c r="GY2316" s="255"/>
      <c r="GZ2316" s="255"/>
      <c r="HA2316" s="255"/>
      <c r="HB2316" s="255"/>
      <c r="HC2316" s="255"/>
      <c r="HD2316" s="255"/>
      <c r="HE2316" s="255"/>
      <c r="HF2316" s="255"/>
      <c r="HG2316" s="255"/>
      <c r="HH2316" s="255"/>
      <c r="HI2316" s="255"/>
      <c r="HJ2316" s="255"/>
      <c r="HK2316" s="255"/>
      <c r="HL2316" s="255"/>
      <c r="HM2316" s="255"/>
      <c r="HN2316" s="255"/>
      <c r="HO2316" s="255"/>
      <c r="HP2316" s="255"/>
      <c r="HQ2316" s="255"/>
      <c r="HR2316" s="255"/>
      <c r="HS2316" s="255"/>
      <c r="HT2316" s="255"/>
      <c r="HU2316" s="255"/>
      <c r="HV2316" s="255"/>
      <c r="HW2316" s="255"/>
      <c r="HX2316" s="255"/>
      <c r="HY2316" s="255"/>
      <c r="HZ2316" s="255"/>
      <c r="IA2316" s="255"/>
      <c r="IB2316" s="255"/>
      <c r="IC2316" s="255"/>
      <c r="ID2316" s="255"/>
      <c r="IE2316" s="255"/>
      <c r="IF2316" s="255"/>
      <c r="IG2316" s="255"/>
      <c r="IH2316" s="255"/>
      <c r="II2316" s="255"/>
      <c r="IJ2316" s="255"/>
      <c r="IK2316" s="255"/>
      <c r="IL2316" s="255"/>
      <c r="IM2316" s="255"/>
      <c r="IN2316" s="255"/>
      <c r="IO2316" s="255"/>
      <c r="IP2316" s="255"/>
      <c r="IQ2316" s="255"/>
      <c r="IR2316" s="255"/>
      <c r="IS2316" s="255"/>
      <c r="IT2316" s="255"/>
      <c r="IU2316" s="255"/>
      <c r="IV2316" s="255"/>
    </row>
    <row r="2317" spans="1:256" ht="13">
      <c r="A2317" s="16">
        <v>41719.367071759261</v>
      </c>
      <c r="B2317" s="300">
        <v>6</v>
      </c>
      <c r="C2317" s="5">
        <v>0.83499999999999996</v>
      </c>
      <c r="D2317" s="5">
        <v>0.83499999999999996</v>
      </c>
      <c r="E2317" s="5">
        <v>0.82</v>
      </c>
      <c r="F2317" s="5">
        <v>0.82</v>
      </c>
      <c r="G2317" s="6">
        <v>657177</v>
      </c>
      <c r="H2317" s="113">
        <f t="shared" si="4745"/>
        <v>0.82</v>
      </c>
      <c r="I2317" s="19">
        <f t="shared" ref="I2317:I2323" si="4752">IF(A2318&gt;A2317,(H2317-H2316)/H2316, (H2317-H2318)/H2318)</f>
        <v>-1.2048192771084348E-2</v>
      </c>
      <c r="J2317" s="8">
        <f t="shared" ref="J2317:J2322" si="4753">(L2317)+2*STDEVPA(H2298:H2317)</f>
        <v>0.84528905569041524</v>
      </c>
      <c r="K2317" s="8">
        <f t="shared" ref="K2317:K2322" si="4754">(L2317)-(2*STDEVPA(H2298:H2317))</f>
        <v>0.62121094430958446</v>
      </c>
      <c r="L2317" s="8">
        <f t="shared" ref="L2317:L2322" si="4755">AVERAGE(H2298:H2317)</f>
        <v>0.73324999999999985</v>
      </c>
      <c r="M2317" s="19">
        <f t="shared" ref="M2317:M2322" si="4756">(J2317-K2317)/K2317</f>
        <v>0.36071178950311605</v>
      </c>
      <c r="N2317" s="19">
        <f t="shared" ref="N2317:N2323" si="4757">IF(A2318&gt;A2317,(M2317-M2316)/M2316, (M2317-M2318)/M2318)</f>
        <v>5.0569808043924108E-2</v>
      </c>
      <c r="O2317" s="19">
        <f t="shared" ref="O2317:O2323" si="4758">IF(A2318&gt;A2317,(J2317-J2316)/J2316, (J2317-J2318)/J2318)</f>
        <v>1.4817129032594703E-2</v>
      </c>
      <c r="P2317" s="19">
        <f t="shared" ref="P2317:P2323" si="4759">IF(A2318&gt;A2317,(K2317-K2316)/K2316, (K2317-K2318)/K2318)</f>
        <v>1.8677671462879078E-3</v>
      </c>
      <c r="Q2317" s="303">
        <v>277</v>
      </c>
      <c r="R2317" s="306">
        <v>541170.61699999997</v>
      </c>
      <c r="S2317" s="66">
        <f t="shared" ref="S2317:S2322" si="4760">R2317/Q2317</f>
        <v>1953.6845379061372</v>
      </c>
      <c r="T2317" t="str">
        <f t="shared" ref="T2317:W2318" si="4761">IF(C2317&gt;$J2317,"BrokeBandUpper", IF(C2317&lt;$K2317,"BrokeBandLower", ""))</f>
        <v/>
      </c>
      <c r="U2317" t="str">
        <f t="shared" si="4761"/>
        <v/>
      </c>
      <c r="V2317" t="str">
        <f t="shared" si="4761"/>
        <v/>
      </c>
      <c r="W2317" t="str">
        <f t="shared" si="4761"/>
        <v/>
      </c>
      <c r="X2317" s="63"/>
      <c r="Y2317" s="310">
        <f t="shared" ref="Y2317:Y2322" si="4762">SLOPE(H2304:H2317,AB2304:AB2317)</f>
        <v>1.3329670329670322E-2</v>
      </c>
      <c r="Z2317" s="311">
        <f t="shared" ref="Z2317:Z2322" si="4763">Z2316+(0.154*(F2317-Z2316))</f>
        <v>0.77826547679514424</v>
      </c>
      <c r="AA2317" s="311">
        <f t="shared" ref="AA2317:AA2322" si="4764">AA2316+(0.074*(F2317-AA2316))</f>
        <v>0.75595166443979134</v>
      </c>
      <c r="AB2317" s="312">
        <f t="shared" si="4563"/>
        <v>2316</v>
      </c>
      <c r="AC2317" s="313">
        <f t="shared" ref="AC2317:AC2322" si="4765">AD2317-AE2317</f>
        <v>1.65548371747644E-2</v>
      </c>
      <c r="AD2317" s="284">
        <f t="shared" si="4747"/>
        <v>2.2313812355352902E-2</v>
      </c>
      <c r="AE2317" s="314">
        <f t="shared" ref="AE2317:AE2322" si="4766">AE2316+(0.2*(AD2317-AE2316))</f>
        <v>5.7589751805885003E-3</v>
      </c>
      <c r="AF2317" s="315">
        <f t="shared" ref="AF2317:AF2322" si="4767">AD2317/AA2317</f>
        <v>2.9517512038139196E-2</v>
      </c>
      <c r="AG2317" s="315">
        <f t="shared" ref="AG2317:AG2323" si="4768">IF(A2318&gt;A2317,(AC2317-AC2316)/AC2316, (AC2317-AC2318)/AC2318)</f>
        <v>-9.1133412786614937E-2</v>
      </c>
      <c r="AH2317" s="316">
        <f t="shared" ref="AH2317:AH2322" si="4769">SLOPE(AC2304:AC2317,AB2304:AB2317)</f>
        <v>1.7158922427430497E-3</v>
      </c>
      <c r="AI2317" s="317">
        <f t="shared" ref="AI2317:AI2322" si="4770">INTERCEPT(AB2304:AB2317,AC2304:AC2317)</f>
        <v>2304.4443755409034</v>
      </c>
      <c r="AJ2317" s="318">
        <f t="shared" si="4748"/>
        <v>-1.0000000000000009E-2</v>
      </c>
      <c r="AK2317" s="318">
        <f t="shared" si="4749"/>
        <v>0</v>
      </c>
      <c r="AL2317" s="318">
        <f t="shared" ref="AL2317:AL2322" si="4771">IF(AJ2317&lt;0,AJ2317,0)</f>
        <v>-1.0000000000000009E-2</v>
      </c>
      <c r="AM2317" s="319">
        <f t="shared" si="4750"/>
        <v>1.178571428571428E-2</v>
      </c>
      <c r="AN2317" s="319">
        <f t="shared" si="4743"/>
        <v>-1.4285714285714299E-3</v>
      </c>
      <c r="AO2317" s="311">
        <f t="shared" ref="AO2317:AO2322" si="4772">ABS(AM2317/AN2317)</f>
        <v>8.2499999999999876</v>
      </c>
      <c r="AP2317" s="285">
        <f t="shared" ref="AP2317:AP2322" si="4773">IF(AN2317=0,100,100-(100/(1+AO2317)))</f>
        <v>89.189189189189179</v>
      </c>
      <c r="AQ2317" s="285"/>
      <c r="AR2317" s="285">
        <f t="shared" ref="AR2317:AR2322" si="4774">IF(ISERROR(((F2317-E2317)-(D2317-F2317))/(D2317-E2317)),0,((F2317-E2317)-(D2317-F2317))/(D2317-E2317))</f>
        <v>-1</v>
      </c>
      <c r="AS2317" s="286">
        <f t="shared" ref="AS2317:AS2322" si="4775">IF(ISERROR(AR2317*G2317),0,AR2317*G2317)</f>
        <v>-657177</v>
      </c>
      <c r="AT2317" s="103">
        <f t="shared" ref="AT2317:AT2322" si="4776">SUM(AS2298:AS2317)/SUM(G2298:G2317)</f>
        <v>0.14522636129105662</v>
      </c>
      <c r="AU2317" s="318">
        <f t="shared" ref="AU2317:AU2322" si="4777">F2317</f>
        <v>0.82</v>
      </c>
      <c r="AV2317" s="315">
        <f t="shared" ref="AV2317:AV2322" si="4778">AS2317/R2317</f>
        <v>-1.2143619393881468</v>
      </c>
      <c r="AW2317" s="320">
        <f t="shared" ref="AW2317:AW2322" si="4779">(D2317-E2317)/E2317</f>
        <v>1.8292682926829285E-2</v>
      </c>
      <c r="AX2317" s="321">
        <f t="shared" si="4751"/>
        <v>1.0921337748641674E-2</v>
      </c>
      <c r="AY2317" s="315">
        <f t="shared" si="4742"/>
        <v>0.71669296745753164</v>
      </c>
      <c r="AZ2317" s="255"/>
      <c r="BA2317" s="255"/>
      <c r="BB2317" s="255"/>
      <c r="BC2317" s="255"/>
      <c r="BD2317" s="255"/>
      <c r="BE2317" s="255"/>
      <c r="BF2317" s="255"/>
      <c r="BG2317" s="255"/>
      <c r="BH2317" s="255"/>
      <c r="BI2317" s="255"/>
      <c r="BJ2317" s="255"/>
      <c r="BK2317" s="255"/>
      <c r="BL2317" s="255"/>
      <c r="BM2317" s="255"/>
      <c r="BN2317" s="255"/>
      <c r="BO2317" s="255"/>
      <c r="BP2317" s="255"/>
      <c r="BQ2317" s="255"/>
      <c r="BR2317" s="255"/>
      <c r="BS2317" s="255"/>
      <c r="BT2317" s="255"/>
      <c r="BU2317" s="255"/>
      <c r="BV2317" s="255"/>
      <c r="BW2317" s="255"/>
      <c r="BX2317" s="255"/>
      <c r="BY2317" s="255"/>
      <c r="BZ2317" s="255"/>
      <c r="CA2317" s="255"/>
      <c r="CB2317" s="255"/>
      <c r="CC2317" s="255"/>
      <c r="CD2317" s="255"/>
      <c r="CE2317" s="255"/>
      <c r="CF2317" s="255"/>
      <c r="CG2317" s="255"/>
      <c r="CH2317" s="255"/>
      <c r="CI2317" s="255"/>
      <c r="CJ2317" s="255"/>
      <c r="CK2317" s="255"/>
      <c r="CL2317" s="255"/>
      <c r="CM2317" s="255"/>
      <c r="CN2317" s="255"/>
      <c r="CO2317" s="255"/>
      <c r="CP2317" s="255"/>
      <c r="CQ2317" s="255"/>
      <c r="CR2317" s="255"/>
      <c r="CS2317" s="255"/>
      <c r="CT2317" s="255"/>
      <c r="CU2317" s="255"/>
      <c r="CV2317" s="255"/>
      <c r="CW2317" s="255"/>
      <c r="CX2317" s="255"/>
      <c r="CY2317" s="255"/>
      <c r="CZ2317" s="255"/>
      <c r="DA2317" s="255"/>
      <c r="DB2317" s="255"/>
      <c r="DC2317" s="255"/>
      <c r="DD2317" s="255"/>
      <c r="DE2317" s="255"/>
      <c r="DF2317" s="255"/>
      <c r="DG2317" s="255"/>
      <c r="DH2317" s="255"/>
      <c r="DI2317" s="255"/>
      <c r="DJ2317" s="255"/>
      <c r="DK2317" s="255"/>
      <c r="DL2317" s="255"/>
      <c r="DM2317" s="255"/>
      <c r="DN2317" s="255"/>
      <c r="DO2317" s="255"/>
      <c r="DP2317" s="255"/>
      <c r="DQ2317" s="255"/>
      <c r="DR2317" s="255"/>
      <c r="DS2317" s="255"/>
      <c r="DT2317" s="255"/>
      <c r="DU2317" s="255"/>
      <c r="DV2317" s="255"/>
      <c r="DW2317" s="255"/>
      <c r="DX2317" s="255"/>
      <c r="DY2317" s="255"/>
      <c r="DZ2317" s="255"/>
      <c r="EA2317" s="255"/>
      <c r="EB2317" s="255"/>
      <c r="EC2317" s="255"/>
      <c r="ED2317" s="255"/>
      <c r="EE2317" s="255"/>
      <c r="EF2317" s="255"/>
      <c r="EG2317" s="255"/>
      <c r="EH2317" s="255"/>
      <c r="EI2317" s="255"/>
      <c r="EJ2317" s="255"/>
      <c r="EK2317" s="255"/>
      <c r="EL2317" s="255"/>
      <c r="EM2317" s="255"/>
      <c r="EN2317" s="255"/>
      <c r="EO2317" s="255"/>
      <c r="EP2317" s="255"/>
      <c r="EQ2317" s="255"/>
      <c r="ER2317" s="255"/>
      <c r="ES2317" s="255"/>
      <c r="ET2317" s="255"/>
      <c r="EU2317" s="255"/>
      <c r="EV2317" s="255"/>
      <c r="EW2317" s="255"/>
      <c r="EX2317" s="255"/>
      <c r="EY2317" s="255"/>
      <c r="EZ2317" s="255"/>
      <c r="FA2317" s="255"/>
      <c r="FB2317" s="255"/>
      <c r="FC2317" s="255"/>
      <c r="FD2317" s="255"/>
      <c r="FE2317" s="255"/>
      <c r="FF2317" s="255"/>
      <c r="FG2317" s="255"/>
      <c r="FH2317" s="255"/>
      <c r="FI2317" s="255"/>
      <c r="FJ2317" s="255"/>
      <c r="FK2317" s="255"/>
      <c r="FL2317" s="255"/>
      <c r="FM2317" s="255"/>
      <c r="FN2317" s="255"/>
      <c r="FO2317" s="255"/>
      <c r="FP2317" s="255"/>
      <c r="FQ2317" s="255"/>
      <c r="FR2317" s="255"/>
      <c r="FS2317" s="255"/>
      <c r="FT2317" s="255"/>
      <c r="FU2317" s="255"/>
      <c r="FV2317" s="255"/>
      <c r="FW2317" s="255"/>
      <c r="FX2317" s="255"/>
      <c r="FY2317" s="255"/>
      <c r="FZ2317" s="255"/>
      <c r="GA2317" s="255"/>
      <c r="GB2317" s="255"/>
      <c r="GC2317" s="255"/>
      <c r="GD2317" s="255"/>
      <c r="GE2317" s="255"/>
      <c r="GF2317" s="255"/>
      <c r="GG2317" s="255"/>
      <c r="GH2317" s="255"/>
      <c r="GI2317" s="255"/>
      <c r="GJ2317" s="255"/>
      <c r="GK2317" s="255"/>
      <c r="GL2317" s="255"/>
      <c r="GM2317" s="255"/>
      <c r="GN2317" s="255"/>
      <c r="GO2317" s="255"/>
      <c r="GP2317" s="255"/>
      <c r="GQ2317" s="255"/>
      <c r="GR2317" s="255"/>
      <c r="GS2317" s="255"/>
      <c r="GT2317" s="255"/>
      <c r="GU2317" s="255"/>
      <c r="GV2317" s="255"/>
      <c r="GW2317" s="255"/>
      <c r="GX2317" s="255"/>
      <c r="GY2317" s="255"/>
      <c r="GZ2317" s="255"/>
      <c r="HA2317" s="255"/>
      <c r="HB2317" s="255"/>
      <c r="HC2317" s="255"/>
      <c r="HD2317" s="255"/>
      <c r="HE2317" s="255"/>
      <c r="HF2317" s="255"/>
      <c r="HG2317" s="255"/>
      <c r="HH2317" s="255"/>
      <c r="HI2317" s="255"/>
      <c r="HJ2317" s="255"/>
      <c r="HK2317" s="255"/>
      <c r="HL2317" s="255"/>
      <c r="HM2317" s="255"/>
      <c r="HN2317" s="255"/>
      <c r="HO2317" s="255"/>
      <c r="HP2317" s="255"/>
      <c r="HQ2317" s="255"/>
      <c r="HR2317" s="255"/>
      <c r="HS2317" s="255"/>
      <c r="HT2317" s="255"/>
      <c r="HU2317" s="255"/>
      <c r="HV2317" s="255"/>
      <c r="HW2317" s="255"/>
      <c r="HX2317" s="255"/>
      <c r="HY2317" s="255"/>
      <c r="HZ2317" s="255"/>
      <c r="IA2317" s="255"/>
      <c r="IB2317" s="255"/>
      <c r="IC2317" s="255"/>
      <c r="ID2317" s="255"/>
      <c r="IE2317" s="255"/>
      <c r="IF2317" s="255"/>
      <c r="IG2317" s="255"/>
      <c r="IH2317" s="255"/>
      <c r="II2317" s="255"/>
      <c r="IJ2317" s="255"/>
      <c r="IK2317" s="255"/>
      <c r="IL2317" s="255"/>
      <c r="IM2317" s="255"/>
      <c r="IN2317" s="255"/>
      <c r="IO2317" s="255"/>
      <c r="IP2317" s="255"/>
      <c r="IQ2317" s="255"/>
      <c r="IR2317" s="255"/>
      <c r="IS2317" s="255"/>
      <c r="IT2317" s="255"/>
      <c r="IU2317" s="255"/>
      <c r="IV2317" s="255"/>
    </row>
    <row r="2318" spans="1:256">
      <c r="A2318" s="16">
        <v>41722.349733796298</v>
      </c>
      <c r="B2318" s="300">
        <v>2</v>
      </c>
      <c r="C2318" s="5">
        <v>0.83</v>
      </c>
      <c r="D2318" s="5">
        <v>0.83499999999999996</v>
      </c>
      <c r="E2318" s="5">
        <v>0.81499999999999995</v>
      </c>
      <c r="F2318" s="5">
        <v>0.82</v>
      </c>
      <c r="G2318" s="6">
        <v>372281</v>
      </c>
      <c r="H2318" s="113">
        <f t="shared" si="4745"/>
        <v>0.82</v>
      </c>
      <c r="I2318" s="19">
        <f t="shared" si="4752"/>
        <v>0</v>
      </c>
      <c r="J2318" s="8">
        <f t="shared" si="4753"/>
        <v>0.85626602454364953</v>
      </c>
      <c r="K2318" s="8">
        <f t="shared" si="4754"/>
        <v>0.6222339754563504</v>
      </c>
      <c r="L2318" s="8">
        <f t="shared" si="4755"/>
        <v>0.73924999999999996</v>
      </c>
      <c r="M2318" s="19">
        <f t="shared" si="4756"/>
        <v>0.37611583153372252</v>
      </c>
      <c r="N2318" s="19">
        <f t="shared" si="4757"/>
        <v>4.2704570460049794E-2</v>
      </c>
      <c r="O2318" s="19">
        <f t="shared" si="4758"/>
        <v>1.2986053444485357E-2</v>
      </c>
      <c r="P2318" s="19">
        <f t="shared" si="4759"/>
        <v>1.6468337464706775E-3</v>
      </c>
      <c r="Q2318" s="303">
        <v>246</v>
      </c>
      <c r="R2318" s="306">
        <v>306859.24900000001</v>
      </c>
      <c r="S2318" s="66">
        <f t="shared" si="4760"/>
        <v>1247.3953211382113</v>
      </c>
      <c r="T2318" t="str">
        <f t="shared" si="4761"/>
        <v/>
      </c>
      <c r="U2318" t="str">
        <f t="shared" si="4761"/>
        <v/>
      </c>
      <c r="V2318" t="str">
        <f t="shared" si="4761"/>
        <v/>
      </c>
      <c r="W2318" t="str">
        <f t="shared" si="4761"/>
        <v/>
      </c>
      <c r="X2318" s="63"/>
      <c r="Y2318" s="219">
        <f t="shared" si="4762"/>
        <v>1.2659340659340657E-2</v>
      </c>
      <c r="Z2318" s="78">
        <f t="shared" si="4763"/>
        <v>0.78469259336869202</v>
      </c>
      <c r="AA2318" s="78">
        <f t="shared" si="4764"/>
        <v>0.76069124127124677</v>
      </c>
      <c r="AB2318" s="74">
        <f t="shared" si="4563"/>
        <v>2317</v>
      </c>
      <c r="AC2318" s="80">
        <f t="shared" si="4765"/>
        <v>1.4593901533485399E-2</v>
      </c>
      <c r="AD2318" s="79">
        <f t="shared" si="4747"/>
        <v>2.400135209744525E-2</v>
      </c>
      <c r="AE2318" s="81">
        <f t="shared" si="4766"/>
        <v>9.4074505639598505E-3</v>
      </c>
      <c r="AF2318" s="19">
        <f t="shared" si="4767"/>
        <v>3.1552028990546592E-2</v>
      </c>
      <c r="AG2318" s="93">
        <f t="shared" si="4768"/>
        <v>-0.11845091682738992</v>
      </c>
      <c r="AH2318" s="91">
        <f t="shared" si="4769"/>
        <v>1.4993724687705887E-3</v>
      </c>
      <c r="AI2318" s="96">
        <f t="shared" si="4770"/>
        <v>2304.4472844607972</v>
      </c>
      <c r="AJ2318" s="5">
        <f t="shared" si="4748"/>
        <v>0</v>
      </c>
      <c r="AK2318" s="5">
        <f t="shared" si="4749"/>
        <v>0</v>
      </c>
      <c r="AL2318" s="5">
        <f t="shared" si="4771"/>
        <v>0</v>
      </c>
      <c r="AM2318" s="95">
        <f t="shared" si="4750"/>
        <v>1.178571428571428E-2</v>
      </c>
      <c r="AN2318" s="95">
        <f t="shared" ref="AN2318:AN2323" si="4780">(AVERAGE(AL2305:AL2318))</f>
        <v>-1.4285714285714299E-3</v>
      </c>
      <c r="AO2318" s="78">
        <f t="shared" si="4772"/>
        <v>8.2499999999999876</v>
      </c>
      <c r="AP2318" s="296">
        <f t="shared" si="4773"/>
        <v>89.189189189189179</v>
      </c>
      <c r="AQ2318" s="8"/>
      <c r="AR2318" s="8">
        <f t="shared" si="4774"/>
        <v>-0.5</v>
      </c>
      <c r="AS2318" s="114">
        <f t="shared" si="4775"/>
        <v>-186140.5</v>
      </c>
      <c r="AT2318" s="103">
        <f t="shared" si="4776"/>
        <v>0.10403736245408204</v>
      </c>
      <c r="AU2318" s="5">
        <f t="shared" si="4777"/>
        <v>0.82</v>
      </c>
      <c r="AV2318" s="93">
        <f t="shared" si="4778"/>
        <v>-0.60659895573165534</v>
      </c>
      <c r="AW2318" s="210">
        <f t="shared" si="4779"/>
        <v>2.4539877300613522E-2</v>
      </c>
      <c r="AX2318" s="276">
        <f t="shared" si="4751"/>
        <v>1.5204857023761439E-2</v>
      </c>
      <c r="AY2318" s="19">
        <f t="shared" si="4742"/>
        <v>0.39221562172202956</v>
      </c>
      <c r="AZ2318" s="255"/>
      <c r="BA2318" s="255"/>
      <c r="BB2318" s="255"/>
      <c r="BC2318" s="255"/>
      <c r="BD2318" s="255"/>
      <c r="BE2318" s="255"/>
      <c r="BF2318" s="255"/>
      <c r="BG2318" s="255"/>
      <c r="BH2318" s="255"/>
      <c r="BI2318" s="255"/>
      <c r="BJ2318" s="255"/>
      <c r="BK2318" s="255"/>
      <c r="BL2318" s="255"/>
      <c r="BM2318" s="255"/>
      <c r="BN2318" s="255"/>
      <c r="BO2318" s="255"/>
      <c r="BP2318" s="255"/>
      <c r="BQ2318" s="255"/>
      <c r="BR2318" s="255"/>
      <c r="BS2318" s="255"/>
      <c r="BT2318" s="255"/>
      <c r="BU2318" s="255"/>
      <c r="BV2318" s="255"/>
      <c r="BW2318" s="255"/>
      <c r="BX2318" s="255"/>
      <c r="BY2318" s="255"/>
      <c r="BZ2318" s="255"/>
      <c r="CA2318" s="255"/>
      <c r="CB2318" s="255"/>
      <c r="CC2318" s="255"/>
      <c r="CD2318" s="255"/>
      <c r="CE2318" s="255"/>
      <c r="CF2318" s="255"/>
      <c r="CG2318" s="255"/>
      <c r="CH2318" s="255"/>
      <c r="CI2318" s="255"/>
      <c r="CJ2318" s="255"/>
      <c r="CK2318" s="255"/>
      <c r="CL2318" s="255"/>
      <c r="CM2318" s="255"/>
      <c r="CN2318" s="255"/>
      <c r="CO2318" s="255"/>
      <c r="CP2318" s="255"/>
      <c r="CQ2318" s="255"/>
      <c r="CR2318" s="255"/>
      <c r="CS2318" s="255"/>
      <c r="CT2318" s="255"/>
      <c r="CU2318" s="255"/>
      <c r="CV2318" s="255"/>
      <c r="CW2318" s="255"/>
      <c r="CX2318" s="255"/>
      <c r="CY2318" s="255"/>
      <c r="CZ2318" s="255"/>
      <c r="DA2318" s="255"/>
      <c r="DB2318" s="255"/>
      <c r="DC2318" s="255"/>
      <c r="DD2318" s="255"/>
      <c r="DE2318" s="255"/>
      <c r="DF2318" s="255"/>
      <c r="DG2318" s="255"/>
      <c r="DH2318" s="255"/>
      <c r="DI2318" s="255"/>
      <c r="DJ2318" s="255"/>
      <c r="DK2318" s="255"/>
      <c r="DL2318" s="255"/>
      <c r="DM2318" s="255"/>
      <c r="DN2318" s="255"/>
      <c r="DO2318" s="255"/>
      <c r="DP2318" s="255"/>
      <c r="DQ2318" s="255"/>
      <c r="DR2318" s="255"/>
      <c r="DS2318" s="255"/>
      <c r="DT2318" s="255"/>
      <c r="DU2318" s="255"/>
      <c r="DV2318" s="255"/>
      <c r="DW2318" s="255"/>
      <c r="DX2318" s="255"/>
      <c r="DY2318" s="255"/>
      <c r="DZ2318" s="255"/>
      <c r="EA2318" s="255"/>
      <c r="EB2318" s="255"/>
      <c r="EC2318" s="255"/>
      <c r="ED2318" s="255"/>
      <c r="EE2318" s="255"/>
      <c r="EF2318" s="255"/>
      <c r="EG2318" s="255"/>
      <c r="EH2318" s="255"/>
      <c r="EI2318" s="255"/>
      <c r="EJ2318" s="255"/>
      <c r="EK2318" s="255"/>
      <c r="EL2318" s="255"/>
      <c r="EM2318" s="255"/>
      <c r="EN2318" s="255"/>
      <c r="EO2318" s="255"/>
      <c r="EP2318" s="255"/>
      <c r="EQ2318" s="255"/>
      <c r="ER2318" s="255"/>
      <c r="ES2318" s="255"/>
      <c r="ET2318" s="255"/>
      <c r="EU2318" s="255"/>
      <c r="EV2318" s="255"/>
      <c r="EW2318" s="255"/>
      <c r="EX2318" s="255"/>
      <c r="EY2318" s="255"/>
      <c r="EZ2318" s="255"/>
      <c r="FA2318" s="255"/>
      <c r="FB2318" s="255"/>
      <c r="FC2318" s="255"/>
      <c r="FD2318" s="255"/>
      <c r="FE2318" s="255"/>
      <c r="FF2318" s="255"/>
      <c r="FG2318" s="255"/>
      <c r="FH2318" s="255"/>
      <c r="FI2318" s="255"/>
      <c r="FJ2318" s="255"/>
      <c r="FK2318" s="255"/>
      <c r="FL2318" s="255"/>
      <c r="FM2318" s="255"/>
      <c r="FN2318" s="255"/>
      <c r="FO2318" s="255"/>
      <c r="FP2318" s="255"/>
      <c r="FQ2318" s="255"/>
      <c r="FR2318" s="255"/>
      <c r="FS2318" s="255"/>
      <c r="FT2318" s="255"/>
      <c r="FU2318" s="255"/>
      <c r="FV2318" s="255"/>
      <c r="FW2318" s="255"/>
      <c r="FX2318" s="255"/>
      <c r="FY2318" s="255"/>
      <c r="FZ2318" s="255"/>
      <c r="GA2318" s="255"/>
      <c r="GB2318" s="255"/>
      <c r="GC2318" s="255"/>
      <c r="GD2318" s="255"/>
      <c r="GE2318" s="255"/>
      <c r="GF2318" s="255"/>
      <c r="GG2318" s="255"/>
      <c r="GH2318" s="255"/>
      <c r="GI2318" s="255"/>
      <c r="GJ2318" s="255"/>
      <c r="GK2318" s="255"/>
      <c r="GL2318" s="255"/>
      <c r="GM2318" s="255"/>
      <c r="GN2318" s="255"/>
      <c r="GO2318" s="255"/>
      <c r="GP2318" s="255"/>
      <c r="GQ2318" s="255"/>
      <c r="GR2318" s="255"/>
      <c r="GS2318" s="255"/>
      <c r="GT2318" s="255"/>
      <c r="GU2318" s="255"/>
      <c r="GV2318" s="255"/>
      <c r="GW2318" s="255"/>
      <c r="GX2318" s="255"/>
      <c r="GY2318" s="255"/>
      <c r="GZ2318" s="255"/>
      <c r="HA2318" s="255"/>
      <c r="HB2318" s="255"/>
      <c r="HC2318" s="255"/>
      <c r="HD2318" s="255"/>
      <c r="HE2318" s="255"/>
      <c r="HF2318" s="255"/>
      <c r="HG2318" s="255"/>
      <c r="HH2318" s="255"/>
      <c r="HI2318" s="255"/>
      <c r="HJ2318" s="255"/>
      <c r="HK2318" s="255"/>
      <c r="HL2318" s="255"/>
      <c r="HM2318" s="255"/>
      <c r="HN2318" s="255"/>
      <c r="HO2318" s="255"/>
      <c r="HP2318" s="255"/>
      <c r="HQ2318" s="255"/>
      <c r="HR2318" s="255"/>
      <c r="HS2318" s="255"/>
      <c r="HT2318" s="255"/>
      <c r="HU2318" s="255"/>
      <c r="HV2318" s="255"/>
      <c r="HW2318" s="255"/>
      <c r="HX2318" s="255"/>
      <c r="HY2318" s="255"/>
      <c r="HZ2318" s="255"/>
      <c r="IA2318" s="255"/>
      <c r="IB2318" s="255"/>
      <c r="IC2318" s="255"/>
      <c r="ID2318" s="255"/>
      <c r="IE2318" s="255"/>
      <c r="IF2318" s="255"/>
      <c r="IG2318" s="255"/>
      <c r="IH2318" s="255"/>
      <c r="II2318" s="255"/>
      <c r="IJ2318" s="255"/>
      <c r="IK2318" s="255"/>
      <c r="IL2318" s="255"/>
      <c r="IM2318" s="255"/>
      <c r="IN2318" s="255"/>
      <c r="IO2318" s="255"/>
      <c r="IP2318" s="255"/>
      <c r="IQ2318" s="255"/>
      <c r="IR2318" s="255"/>
      <c r="IS2318" s="255"/>
      <c r="IT2318" s="255"/>
      <c r="IU2318" s="255"/>
      <c r="IV2318" s="255"/>
    </row>
    <row r="2319" spans="1:256" ht="13">
      <c r="A2319" s="16">
        <v>41723.385868055557</v>
      </c>
      <c r="B2319" s="300">
        <v>3</v>
      </c>
      <c r="C2319" s="5">
        <v>0.82499999999999996</v>
      </c>
      <c r="D2319" s="5">
        <v>0.83</v>
      </c>
      <c r="E2319" s="5">
        <v>0.79</v>
      </c>
      <c r="F2319" s="5">
        <v>0.79</v>
      </c>
      <c r="G2319" s="6">
        <v>833773</v>
      </c>
      <c r="H2319" s="113">
        <f t="shared" si="4745"/>
        <v>0.79</v>
      </c>
      <c r="I2319" s="19">
        <f t="shared" si="4752"/>
        <v>-3.6585365853658437E-2</v>
      </c>
      <c r="J2319" s="8">
        <f t="shared" si="4753"/>
        <v>0.8611580129568609</v>
      </c>
      <c r="K2319" s="8">
        <f t="shared" si="4754"/>
        <v>0.62684198704313909</v>
      </c>
      <c r="L2319" s="8">
        <f t="shared" si="4755"/>
        <v>0.74399999999999999</v>
      </c>
      <c r="M2319" s="19">
        <f t="shared" si="4756"/>
        <v>0.37380397413869509</v>
      </c>
      <c r="N2319" s="19">
        <f t="shared" si="4757"/>
        <v>-6.1466633446408039E-3</v>
      </c>
      <c r="O2319" s="19">
        <f t="shared" si="4758"/>
        <v>5.7131642188168949E-3</v>
      </c>
      <c r="P2319" s="19">
        <f t="shared" si="4759"/>
        <v>7.4055930221572216E-3</v>
      </c>
      <c r="Q2319" s="303">
        <v>200</v>
      </c>
      <c r="R2319" s="306">
        <v>678409.12600000005</v>
      </c>
      <c r="S2319" s="66">
        <f t="shared" si="4760"/>
        <v>3392.0456300000001</v>
      </c>
      <c r="T2319" t="str">
        <f t="shared" ref="T2319:W2320" si="4781">IF(C2319&gt;$J2319,"BrokeBandUpper", IF(C2319&lt;$K2319,"BrokeBandLower", ""))</f>
        <v/>
      </c>
      <c r="U2319" t="str">
        <f t="shared" si="4781"/>
        <v/>
      </c>
      <c r="V2319" t="str">
        <f t="shared" si="4781"/>
        <v/>
      </c>
      <c r="W2319" t="str">
        <f t="shared" si="4781"/>
        <v/>
      </c>
      <c r="X2319" s="63"/>
      <c r="Y2319" s="310">
        <f t="shared" si="4762"/>
        <v>1.0659340659340658E-2</v>
      </c>
      <c r="Z2319" s="311">
        <f t="shared" si="4763"/>
        <v>0.78550993398991342</v>
      </c>
      <c r="AA2319" s="311">
        <f t="shared" si="4764"/>
        <v>0.76286008941717454</v>
      </c>
      <c r="AB2319" s="312">
        <f t="shared" si="4563"/>
        <v>2318</v>
      </c>
      <c r="AC2319" s="313">
        <f t="shared" si="4765"/>
        <v>1.0593915207023229E-2</v>
      </c>
      <c r="AD2319" s="284">
        <f t="shared" si="4747"/>
        <v>2.2649844572738886E-2</v>
      </c>
      <c r="AE2319" s="314">
        <f t="shared" si="4766"/>
        <v>1.2055929365715657E-2</v>
      </c>
      <c r="AF2319" s="315">
        <f t="shared" si="4767"/>
        <v>2.9690692811106919E-2</v>
      </c>
      <c r="AG2319" s="315">
        <f t="shared" si="4768"/>
        <v>-0.27408615285530646</v>
      </c>
      <c r="AH2319" s="316">
        <f t="shared" si="4769"/>
        <v>1.1304997083081548E-3</v>
      </c>
      <c r="AI2319" s="317">
        <f t="shared" si="4770"/>
        <v>2304.9350550033614</v>
      </c>
      <c r="AJ2319" s="318">
        <f t="shared" si="4748"/>
        <v>-2.9999999999999916E-2</v>
      </c>
      <c r="AK2319" s="318">
        <f t="shared" si="4749"/>
        <v>0</v>
      </c>
      <c r="AL2319" s="318">
        <f t="shared" si="4771"/>
        <v>-2.9999999999999916E-2</v>
      </c>
      <c r="AM2319" s="319">
        <f t="shared" si="4750"/>
        <v>1.1428571428571423E-2</v>
      </c>
      <c r="AN2319" s="319">
        <f t="shared" si="4780"/>
        <v>-3.5714285714285665E-3</v>
      </c>
      <c r="AO2319" s="311">
        <f t="shared" si="4772"/>
        <v>3.2000000000000028</v>
      </c>
      <c r="AP2319" s="285">
        <f t="shared" si="4773"/>
        <v>76.190476190476204</v>
      </c>
      <c r="AQ2319" s="285"/>
      <c r="AR2319" s="285">
        <f t="shared" si="4774"/>
        <v>-1</v>
      </c>
      <c r="AS2319" s="286">
        <f t="shared" si="4775"/>
        <v>-833773</v>
      </c>
      <c r="AT2319" s="103">
        <f t="shared" si="4776"/>
        <v>1.874002317649744E-2</v>
      </c>
      <c r="AU2319" s="318">
        <f t="shared" si="4777"/>
        <v>0.79</v>
      </c>
      <c r="AV2319" s="315">
        <f t="shared" si="4778"/>
        <v>-1.2290120637321733</v>
      </c>
      <c r="AW2319" s="320">
        <f t="shared" si="4779"/>
        <v>5.0632911392404965E-2</v>
      </c>
      <c r="AX2319" s="321">
        <f t="shared" si="4751"/>
        <v>1.8720040480381742E-2</v>
      </c>
      <c r="AY2319" s="315">
        <f t="shared" ref="AY2319:AY2325" si="4782">IF((AX2319&gt;AX2318),ABS(AX2319-AX2318)/ABS(AX2318),-1*ABS(AX2319-AX2318)/ABS(AX2318))</f>
        <v>0.23118819539880828</v>
      </c>
      <c r="AZ2319" s="255"/>
      <c r="BA2319" s="255"/>
      <c r="BB2319" s="255"/>
      <c r="BC2319" s="255"/>
      <c r="BD2319" s="255"/>
      <c r="BE2319" s="255"/>
      <c r="BF2319" s="255"/>
      <c r="BG2319" s="255"/>
      <c r="BH2319" s="255"/>
      <c r="BI2319" s="255"/>
      <c r="BJ2319" s="255"/>
      <c r="BK2319" s="255"/>
      <c r="BL2319" s="255"/>
      <c r="BM2319" s="255"/>
      <c r="BN2319" s="255"/>
      <c r="BO2319" s="255"/>
      <c r="BP2319" s="255"/>
      <c r="BQ2319" s="255"/>
      <c r="BR2319" s="255"/>
      <c r="BS2319" s="255"/>
      <c r="BT2319" s="255"/>
      <c r="BU2319" s="255"/>
      <c r="BV2319" s="255"/>
      <c r="BW2319" s="255"/>
      <c r="BX2319" s="255"/>
      <c r="BY2319" s="255"/>
      <c r="BZ2319" s="255"/>
      <c r="CA2319" s="255"/>
      <c r="CB2319" s="255"/>
      <c r="CC2319" s="255"/>
      <c r="CD2319" s="255"/>
      <c r="CE2319" s="255"/>
      <c r="CF2319" s="255"/>
      <c r="CG2319" s="255"/>
      <c r="CH2319" s="255"/>
      <c r="CI2319" s="255"/>
      <c r="CJ2319" s="255"/>
      <c r="CK2319" s="255"/>
      <c r="CL2319" s="255"/>
      <c r="CM2319" s="255"/>
      <c r="CN2319" s="255"/>
      <c r="CO2319" s="255"/>
      <c r="CP2319" s="255"/>
      <c r="CQ2319" s="255"/>
      <c r="CR2319" s="255"/>
      <c r="CS2319" s="255"/>
      <c r="CT2319" s="255"/>
      <c r="CU2319" s="255"/>
      <c r="CV2319" s="255"/>
      <c r="CW2319" s="255"/>
      <c r="CX2319" s="255"/>
      <c r="CY2319" s="255"/>
      <c r="CZ2319" s="255"/>
      <c r="DA2319" s="255"/>
      <c r="DB2319" s="255"/>
      <c r="DC2319" s="255"/>
      <c r="DD2319" s="255"/>
      <c r="DE2319" s="255"/>
      <c r="DF2319" s="255"/>
      <c r="DG2319" s="255"/>
      <c r="DH2319" s="255"/>
      <c r="DI2319" s="255"/>
      <c r="DJ2319" s="255"/>
      <c r="DK2319" s="255"/>
      <c r="DL2319" s="255"/>
      <c r="DM2319" s="255"/>
      <c r="DN2319" s="255"/>
      <c r="DO2319" s="255"/>
      <c r="DP2319" s="255"/>
      <c r="DQ2319" s="255"/>
      <c r="DR2319" s="255"/>
      <c r="DS2319" s="255"/>
      <c r="DT2319" s="255"/>
      <c r="DU2319" s="255"/>
      <c r="DV2319" s="255"/>
      <c r="DW2319" s="255"/>
      <c r="DX2319" s="255"/>
      <c r="DY2319" s="255"/>
      <c r="DZ2319" s="255"/>
      <c r="EA2319" s="255"/>
      <c r="EB2319" s="255"/>
      <c r="EC2319" s="255"/>
      <c r="ED2319" s="255"/>
      <c r="EE2319" s="255"/>
      <c r="EF2319" s="255"/>
      <c r="EG2319" s="255"/>
      <c r="EH2319" s="255"/>
      <c r="EI2319" s="255"/>
      <c r="EJ2319" s="255"/>
      <c r="EK2319" s="255"/>
      <c r="EL2319" s="255"/>
      <c r="EM2319" s="255"/>
      <c r="EN2319" s="255"/>
      <c r="EO2319" s="255"/>
      <c r="EP2319" s="255"/>
      <c r="EQ2319" s="255"/>
      <c r="ER2319" s="255"/>
      <c r="ES2319" s="255"/>
      <c r="ET2319" s="255"/>
      <c r="EU2319" s="255"/>
      <c r="EV2319" s="255"/>
      <c r="EW2319" s="255"/>
      <c r="EX2319" s="255"/>
      <c r="EY2319" s="255"/>
      <c r="EZ2319" s="255"/>
      <c r="FA2319" s="255"/>
      <c r="FB2319" s="255"/>
      <c r="FC2319" s="255"/>
      <c r="FD2319" s="255"/>
      <c r="FE2319" s="255"/>
      <c r="FF2319" s="255"/>
      <c r="FG2319" s="255"/>
      <c r="FH2319" s="255"/>
      <c r="FI2319" s="255"/>
      <c r="FJ2319" s="255"/>
      <c r="FK2319" s="255"/>
      <c r="FL2319" s="255"/>
      <c r="FM2319" s="255"/>
      <c r="FN2319" s="255"/>
      <c r="FO2319" s="255"/>
      <c r="FP2319" s="255"/>
      <c r="FQ2319" s="255"/>
      <c r="FR2319" s="255"/>
      <c r="FS2319" s="255"/>
      <c r="FT2319" s="255"/>
      <c r="FU2319" s="255"/>
      <c r="FV2319" s="255"/>
      <c r="FW2319" s="255"/>
      <c r="FX2319" s="255"/>
      <c r="FY2319" s="255"/>
      <c r="FZ2319" s="255"/>
      <c r="GA2319" s="255"/>
      <c r="GB2319" s="255"/>
      <c r="GC2319" s="255"/>
      <c r="GD2319" s="255"/>
      <c r="GE2319" s="255"/>
      <c r="GF2319" s="255"/>
      <c r="GG2319" s="255"/>
      <c r="GH2319" s="255"/>
      <c r="GI2319" s="255"/>
      <c r="GJ2319" s="255"/>
      <c r="GK2319" s="255"/>
      <c r="GL2319" s="255"/>
      <c r="GM2319" s="255"/>
      <c r="GN2319" s="255"/>
      <c r="GO2319" s="255"/>
      <c r="GP2319" s="255"/>
      <c r="GQ2319" s="255"/>
      <c r="GR2319" s="255"/>
      <c r="GS2319" s="255"/>
      <c r="GT2319" s="255"/>
      <c r="GU2319" s="255"/>
      <c r="GV2319" s="255"/>
      <c r="GW2319" s="255"/>
      <c r="GX2319" s="255"/>
      <c r="GY2319" s="255"/>
      <c r="GZ2319" s="255"/>
      <c r="HA2319" s="255"/>
      <c r="HB2319" s="255"/>
      <c r="HC2319" s="255"/>
      <c r="HD2319" s="255"/>
      <c r="HE2319" s="255"/>
      <c r="HF2319" s="255"/>
      <c r="HG2319" s="255"/>
      <c r="HH2319" s="255"/>
      <c r="HI2319" s="255"/>
      <c r="HJ2319" s="255"/>
      <c r="HK2319" s="255"/>
      <c r="HL2319" s="255"/>
      <c r="HM2319" s="255"/>
      <c r="HN2319" s="255"/>
      <c r="HO2319" s="255"/>
      <c r="HP2319" s="255"/>
      <c r="HQ2319" s="255"/>
      <c r="HR2319" s="255"/>
      <c r="HS2319" s="255"/>
      <c r="HT2319" s="255"/>
      <c r="HU2319" s="255"/>
      <c r="HV2319" s="255"/>
      <c r="HW2319" s="255"/>
      <c r="HX2319" s="255"/>
      <c r="HY2319" s="255"/>
      <c r="HZ2319" s="255"/>
      <c r="IA2319" s="255"/>
      <c r="IB2319" s="255"/>
      <c r="IC2319" s="255"/>
      <c r="ID2319" s="255"/>
      <c r="IE2319" s="255"/>
      <c r="IF2319" s="255"/>
      <c r="IG2319" s="255"/>
      <c r="IH2319" s="255"/>
      <c r="II2319" s="255"/>
      <c r="IJ2319" s="255"/>
      <c r="IK2319" s="255"/>
      <c r="IL2319" s="255"/>
      <c r="IM2319" s="255"/>
      <c r="IN2319" s="255"/>
      <c r="IO2319" s="255"/>
      <c r="IP2319" s="255"/>
      <c r="IQ2319" s="255"/>
      <c r="IR2319" s="255"/>
      <c r="IS2319" s="255"/>
      <c r="IT2319" s="255"/>
      <c r="IU2319" s="255"/>
      <c r="IV2319" s="255"/>
    </row>
    <row r="2320" spans="1:256">
      <c r="A2320" s="16">
        <v>41724.320023148146</v>
      </c>
      <c r="B2320" s="300">
        <v>4</v>
      </c>
      <c r="C2320" s="5">
        <v>0.8</v>
      </c>
      <c r="D2320" s="5">
        <v>0.8</v>
      </c>
      <c r="E2320" s="5">
        <v>0.78500000000000003</v>
      </c>
      <c r="F2320" s="5">
        <v>0.79</v>
      </c>
      <c r="G2320" s="6">
        <v>284586</v>
      </c>
      <c r="H2320" s="113">
        <f t="shared" si="4745"/>
        <v>0.79</v>
      </c>
      <c r="I2320" s="19">
        <f t="shared" si="4752"/>
        <v>0</v>
      </c>
      <c r="J2320" s="8">
        <f t="shared" si="4753"/>
        <v>0.86546580696938735</v>
      </c>
      <c r="K2320" s="8">
        <f t="shared" si="4754"/>
        <v>0.63153419303061253</v>
      </c>
      <c r="L2320" s="8">
        <f t="shared" si="4755"/>
        <v>0.74849999999999994</v>
      </c>
      <c r="M2320" s="19">
        <f t="shared" si="4756"/>
        <v>0.37041797027043222</v>
      </c>
      <c r="N2320" s="19">
        <f t="shared" si="4757"/>
        <v>-9.0582340010289565E-3</v>
      </c>
      <c r="O2320" s="19">
        <f t="shared" si="4758"/>
        <v>5.0023270383739108E-3</v>
      </c>
      <c r="P2320" s="19">
        <f t="shared" si="4759"/>
        <v>7.4854685621920936E-3</v>
      </c>
      <c r="Q2320" s="303">
        <v>254</v>
      </c>
      <c r="R2320" s="306">
        <v>224988.302</v>
      </c>
      <c r="S2320" s="66">
        <f t="shared" si="4760"/>
        <v>885.78071653543304</v>
      </c>
      <c r="T2320" t="str">
        <f t="shared" si="4781"/>
        <v/>
      </c>
      <c r="U2320" t="str">
        <f t="shared" si="4781"/>
        <v/>
      </c>
      <c r="V2320" t="str">
        <f t="shared" si="4781"/>
        <v/>
      </c>
      <c r="W2320" t="str">
        <f t="shared" si="4781"/>
        <v/>
      </c>
      <c r="X2320" s="63"/>
      <c r="Y2320" s="219">
        <f t="shared" si="4762"/>
        <v>9.0000000000000011E-3</v>
      </c>
      <c r="Z2320" s="78">
        <f t="shared" si="4763"/>
        <v>0.7862014041554668</v>
      </c>
      <c r="AA2320" s="78">
        <f t="shared" si="4764"/>
        <v>0.76486844280030364</v>
      </c>
      <c r="AB2320" s="74">
        <f t="shared" si="4563"/>
        <v>2319</v>
      </c>
      <c r="AC2320" s="80">
        <f t="shared" si="4765"/>
        <v>7.4216255915580016E-3</v>
      </c>
      <c r="AD2320" s="79">
        <f t="shared" si="4747"/>
        <v>2.133296135516316E-2</v>
      </c>
      <c r="AE2320" s="81">
        <f t="shared" si="4766"/>
        <v>1.3911335763605159E-2</v>
      </c>
      <c r="AF2320" s="19">
        <f t="shared" si="4767"/>
        <v>2.789102041791636E-2</v>
      </c>
      <c r="AG2320" s="93">
        <f t="shared" si="4768"/>
        <v>-0.29944449747550933</v>
      </c>
      <c r="AH2320" s="91">
        <f t="shared" si="4769"/>
        <v>7.0471313681333349E-4</v>
      </c>
      <c r="AI2320" s="96">
        <f t="shared" si="4770"/>
        <v>2307.2189475075688</v>
      </c>
      <c r="AJ2320" s="5">
        <f t="shared" si="4748"/>
        <v>0</v>
      </c>
      <c r="AK2320" s="5">
        <f t="shared" si="4749"/>
        <v>0</v>
      </c>
      <c r="AL2320" s="5">
        <f t="shared" si="4771"/>
        <v>0</v>
      </c>
      <c r="AM2320" s="95">
        <f t="shared" si="4750"/>
        <v>9.642857142857144E-3</v>
      </c>
      <c r="AN2320" s="95">
        <f t="shared" si="4780"/>
        <v>-3.5714285714285665E-3</v>
      </c>
      <c r="AO2320" s="78">
        <f t="shared" si="4772"/>
        <v>2.7000000000000042</v>
      </c>
      <c r="AP2320" s="296">
        <f t="shared" si="4773"/>
        <v>72.972972972972997</v>
      </c>
      <c r="AQ2320" s="8"/>
      <c r="AR2320" s="8">
        <f t="shared" si="4774"/>
        <v>-0.33333333333333331</v>
      </c>
      <c r="AS2320" s="114">
        <f t="shared" si="4775"/>
        <v>-94862</v>
      </c>
      <c r="AT2320" s="103">
        <f t="shared" si="4776"/>
        <v>5.1366711518323945E-3</v>
      </c>
      <c r="AU2320" s="5">
        <f t="shared" si="4777"/>
        <v>0.79</v>
      </c>
      <c r="AV2320" s="93">
        <f t="shared" si="4778"/>
        <v>-0.42163080994317653</v>
      </c>
      <c r="AW2320" s="210">
        <f t="shared" si="4779"/>
        <v>1.9108280254777087E-2</v>
      </c>
      <c r="AX2320" s="276">
        <f t="shared" si="4751"/>
        <v>2.1155993270634464E-2</v>
      </c>
      <c r="AY2320" s="19">
        <f t="shared" si="4782"/>
        <v>0.13012540185506311</v>
      </c>
      <c r="AZ2320" s="255"/>
      <c r="BA2320" s="255"/>
      <c r="BB2320" s="255"/>
      <c r="BC2320" s="255"/>
      <c r="BD2320" s="255"/>
      <c r="BE2320" s="255"/>
      <c r="BF2320" s="255"/>
      <c r="BG2320" s="255"/>
      <c r="BH2320" s="255"/>
      <c r="BI2320" s="255"/>
      <c r="BJ2320" s="255"/>
      <c r="BK2320" s="255"/>
      <c r="BL2320" s="255"/>
      <c r="BM2320" s="255"/>
      <c r="BN2320" s="255"/>
      <c r="BO2320" s="255"/>
      <c r="BP2320" s="255"/>
      <c r="BQ2320" s="255"/>
      <c r="BR2320" s="255"/>
      <c r="BS2320" s="255"/>
      <c r="BT2320" s="255"/>
      <c r="BU2320" s="255"/>
      <c r="BV2320" s="255"/>
      <c r="BW2320" s="255"/>
      <c r="BX2320" s="255"/>
      <c r="BY2320" s="255"/>
      <c r="BZ2320" s="255"/>
      <c r="CA2320" s="255"/>
      <c r="CB2320" s="255"/>
      <c r="CC2320" s="255"/>
      <c r="CD2320" s="255"/>
      <c r="CE2320" s="255"/>
      <c r="CF2320" s="255"/>
      <c r="CG2320" s="255"/>
      <c r="CH2320" s="255"/>
      <c r="CI2320" s="255"/>
      <c r="CJ2320" s="255"/>
      <c r="CK2320" s="255"/>
      <c r="CL2320" s="255"/>
      <c r="CM2320" s="255"/>
      <c r="CN2320" s="255"/>
      <c r="CO2320" s="255"/>
      <c r="CP2320" s="255"/>
      <c r="CQ2320" s="255"/>
      <c r="CR2320" s="255"/>
      <c r="CS2320" s="255"/>
      <c r="CT2320" s="255"/>
      <c r="CU2320" s="255"/>
      <c r="CV2320" s="255"/>
      <c r="CW2320" s="255"/>
      <c r="CX2320" s="255"/>
      <c r="CY2320" s="255"/>
      <c r="CZ2320" s="255"/>
      <c r="DA2320" s="255"/>
      <c r="DB2320" s="255"/>
      <c r="DC2320" s="255"/>
      <c r="DD2320" s="255"/>
      <c r="DE2320" s="255"/>
      <c r="DF2320" s="255"/>
      <c r="DG2320" s="255"/>
      <c r="DH2320" s="255"/>
      <c r="DI2320" s="255"/>
      <c r="DJ2320" s="255"/>
      <c r="DK2320" s="255"/>
      <c r="DL2320" s="255"/>
      <c r="DM2320" s="255"/>
      <c r="DN2320" s="255"/>
      <c r="DO2320" s="255"/>
      <c r="DP2320" s="255"/>
      <c r="DQ2320" s="255"/>
      <c r="DR2320" s="255"/>
      <c r="DS2320" s="255"/>
      <c r="DT2320" s="255"/>
      <c r="DU2320" s="255"/>
      <c r="DV2320" s="255"/>
      <c r="DW2320" s="255"/>
      <c r="DX2320" s="255"/>
      <c r="DY2320" s="255"/>
      <c r="DZ2320" s="255"/>
      <c r="EA2320" s="255"/>
      <c r="EB2320" s="255"/>
      <c r="EC2320" s="255"/>
      <c r="ED2320" s="255"/>
      <c r="EE2320" s="255"/>
      <c r="EF2320" s="255"/>
      <c r="EG2320" s="255"/>
      <c r="EH2320" s="255"/>
      <c r="EI2320" s="255"/>
      <c r="EJ2320" s="255"/>
      <c r="EK2320" s="255"/>
      <c r="EL2320" s="255"/>
      <c r="EM2320" s="255"/>
      <c r="EN2320" s="255"/>
      <c r="EO2320" s="255"/>
      <c r="EP2320" s="255"/>
      <c r="EQ2320" s="255"/>
      <c r="ER2320" s="255"/>
      <c r="ES2320" s="255"/>
      <c r="ET2320" s="255"/>
      <c r="EU2320" s="255"/>
      <c r="EV2320" s="255"/>
      <c r="EW2320" s="255"/>
      <c r="EX2320" s="255"/>
      <c r="EY2320" s="255"/>
      <c r="EZ2320" s="255"/>
      <c r="FA2320" s="255"/>
      <c r="FB2320" s="255"/>
      <c r="FC2320" s="255"/>
      <c r="FD2320" s="255"/>
      <c r="FE2320" s="255"/>
      <c r="FF2320" s="255"/>
      <c r="FG2320" s="255"/>
      <c r="FH2320" s="255"/>
      <c r="FI2320" s="255"/>
      <c r="FJ2320" s="255"/>
      <c r="FK2320" s="255"/>
      <c r="FL2320" s="255"/>
      <c r="FM2320" s="255"/>
      <c r="FN2320" s="255"/>
      <c r="FO2320" s="255"/>
      <c r="FP2320" s="255"/>
      <c r="FQ2320" s="255"/>
      <c r="FR2320" s="255"/>
      <c r="FS2320" s="255"/>
      <c r="FT2320" s="255"/>
      <c r="FU2320" s="255"/>
      <c r="FV2320" s="255"/>
      <c r="FW2320" s="255"/>
      <c r="FX2320" s="255"/>
      <c r="FY2320" s="255"/>
      <c r="FZ2320" s="255"/>
      <c r="GA2320" s="255"/>
      <c r="GB2320" s="255"/>
      <c r="GC2320" s="255"/>
      <c r="GD2320" s="255"/>
      <c r="GE2320" s="255"/>
      <c r="GF2320" s="255"/>
      <c r="GG2320" s="255"/>
      <c r="GH2320" s="255"/>
      <c r="GI2320" s="255"/>
      <c r="GJ2320" s="255"/>
      <c r="GK2320" s="255"/>
      <c r="GL2320" s="255"/>
      <c r="GM2320" s="255"/>
      <c r="GN2320" s="255"/>
      <c r="GO2320" s="255"/>
      <c r="GP2320" s="255"/>
      <c r="GQ2320" s="255"/>
      <c r="GR2320" s="255"/>
      <c r="GS2320" s="255"/>
      <c r="GT2320" s="255"/>
      <c r="GU2320" s="255"/>
      <c r="GV2320" s="255"/>
      <c r="GW2320" s="255"/>
      <c r="GX2320" s="255"/>
      <c r="GY2320" s="255"/>
      <c r="GZ2320" s="255"/>
      <c r="HA2320" s="255"/>
      <c r="HB2320" s="255"/>
      <c r="HC2320" s="255"/>
      <c r="HD2320" s="255"/>
      <c r="HE2320" s="255"/>
      <c r="HF2320" s="255"/>
      <c r="HG2320" s="255"/>
      <c r="HH2320" s="255"/>
      <c r="HI2320" s="255"/>
      <c r="HJ2320" s="255"/>
      <c r="HK2320" s="255"/>
      <c r="HL2320" s="255"/>
      <c r="HM2320" s="255"/>
      <c r="HN2320" s="255"/>
      <c r="HO2320" s="255"/>
      <c r="HP2320" s="255"/>
      <c r="HQ2320" s="255"/>
      <c r="HR2320" s="255"/>
      <c r="HS2320" s="255"/>
      <c r="HT2320" s="255"/>
      <c r="HU2320" s="255"/>
      <c r="HV2320" s="255"/>
      <c r="HW2320" s="255"/>
      <c r="HX2320" s="255"/>
      <c r="HY2320" s="255"/>
      <c r="HZ2320" s="255"/>
      <c r="IA2320" s="255"/>
      <c r="IB2320" s="255"/>
      <c r="IC2320" s="255"/>
      <c r="ID2320" s="255"/>
      <c r="IE2320" s="255"/>
      <c r="IF2320" s="255"/>
      <c r="IG2320" s="255"/>
      <c r="IH2320" s="255"/>
      <c r="II2320" s="255"/>
      <c r="IJ2320" s="255"/>
      <c r="IK2320" s="255"/>
      <c r="IL2320" s="255"/>
      <c r="IM2320" s="255"/>
      <c r="IN2320" s="255"/>
      <c r="IO2320" s="255"/>
      <c r="IP2320" s="255"/>
      <c r="IQ2320" s="255"/>
      <c r="IR2320" s="255"/>
      <c r="IS2320" s="255"/>
      <c r="IT2320" s="255"/>
      <c r="IU2320" s="255"/>
      <c r="IV2320" s="255"/>
    </row>
    <row r="2321" spans="1:256" ht="13">
      <c r="A2321" s="16">
        <v>41725.621655092589</v>
      </c>
      <c r="B2321" s="300">
        <v>5</v>
      </c>
      <c r="C2321" s="5">
        <v>0.78500000000000003</v>
      </c>
      <c r="D2321" s="5">
        <v>0.78500000000000003</v>
      </c>
      <c r="E2321" s="5">
        <v>0.76500000000000001</v>
      </c>
      <c r="F2321" s="5">
        <v>0.77500000000000002</v>
      </c>
      <c r="G2321" s="6">
        <v>362375</v>
      </c>
      <c r="H2321" s="113">
        <f t="shared" ref="H2321:H2327" si="4783">F2321</f>
        <v>0.77500000000000002</v>
      </c>
      <c r="I2321" s="19">
        <f t="shared" si="4752"/>
        <v>-1.8987341772151913E-2</v>
      </c>
      <c r="J2321" s="8">
        <f t="shared" si="4753"/>
        <v>0.86593220179290264</v>
      </c>
      <c r="K2321" s="8">
        <f t="shared" si="4754"/>
        <v>0.64106779820709725</v>
      </c>
      <c r="L2321" s="8">
        <f t="shared" si="4755"/>
        <v>0.75349999999999995</v>
      </c>
      <c r="M2321" s="19">
        <f t="shared" si="4756"/>
        <v>0.35076540143600043</v>
      </c>
      <c r="N2321" s="19">
        <f t="shared" si="4757"/>
        <v>-5.3055117223616256E-2</v>
      </c>
      <c r="O2321" s="19">
        <f t="shared" si="4758"/>
        <v>5.388945695595685E-4</v>
      </c>
      <c r="P2321" s="19">
        <f t="shared" si="4759"/>
        <v>1.5095944577022437E-2</v>
      </c>
      <c r="Q2321" s="303">
        <v>326</v>
      </c>
      <c r="R2321" s="306">
        <v>281162.84700000001</v>
      </c>
      <c r="S2321" s="66">
        <f t="shared" si="4760"/>
        <v>862.46272085889575</v>
      </c>
      <c r="T2321" t="str">
        <f t="shared" ref="T2321:W2322" si="4784">IF(C2321&gt;$J2321,"BrokeBandUpper", IF(C2321&lt;$K2321,"BrokeBandLower", ""))</f>
        <v/>
      </c>
      <c r="U2321" t="str">
        <f t="shared" si="4784"/>
        <v/>
      </c>
      <c r="V2321" t="str">
        <f t="shared" si="4784"/>
        <v/>
      </c>
      <c r="W2321" t="str">
        <f t="shared" si="4784"/>
        <v/>
      </c>
      <c r="X2321" s="63"/>
      <c r="Y2321" s="310">
        <f t="shared" si="4762"/>
        <v>6.3736263736263741E-3</v>
      </c>
      <c r="Z2321" s="311">
        <f t="shared" si="4763"/>
        <v>0.78447638791552488</v>
      </c>
      <c r="AA2321" s="311">
        <f t="shared" si="4764"/>
        <v>0.76561817803308119</v>
      </c>
      <c r="AB2321" s="312">
        <f t="shared" si="4563"/>
        <v>2320</v>
      </c>
      <c r="AC2321" s="313">
        <f t="shared" si="4765"/>
        <v>3.9574992950708234E-3</v>
      </c>
      <c r="AD2321" s="284">
        <f t="shared" ref="AD2321:AD2327" si="4785">Z2321-AA2321</f>
        <v>1.8858209882443688E-2</v>
      </c>
      <c r="AE2321" s="314">
        <f t="shared" si="4766"/>
        <v>1.4900710587372865E-2</v>
      </c>
      <c r="AF2321" s="315">
        <f t="shared" si="4767"/>
        <v>2.4631350748347637E-2</v>
      </c>
      <c r="AG2321" s="315">
        <f t="shared" si="4768"/>
        <v>-0.46676112311938439</v>
      </c>
      <c r="AH2321" s="316">
        <f t="shared" si="4769"/>
        <v>2.0208865764236836E-4</v>
      </c>
      <c r="AI2321" s="317">
        <f t="shared" si="4770"/>
        <v>2311.8879891515458</v>
      </c>
      <c r="AJ2321" s="318">
        <f t="shared" ref="AJ2321:AJ2327" si="4786">F2321-F2320</f>
        <v>-1.5000000000000013E-2</v>
      </c>
      <c r="AK2321" s="318">
        <f t="shared" si="4749"/>
        <v>0</v>
      </c>
      <c r="AL2321" s="318">
        <f t="shared" si="4771"/>
        <v>-1.5000000000000013E-2</v>
      </c>
      <c r="AM2321" s="319">
        <f t="shared" ref="AM2321:AM2328" si="4787">(AVERAGE(AK2308:AK2321))</f>
        <v>9.642857142857144E-3</v>
      </c>
      <c r="AN2321" s="319">
        <f t="shared" si="4780"/>
        <v>-4.2857142857142816E-3</v>
      </c>
      <c r="AO2321" s="311">
        <f t="shared" si="4772"/>
        <v>2.2500000000000022</v>
      </c>
      <c r="AP2321" s="285">
        <f t="shared" si="4773"/>
        <v>69.230769230769255</v>
      </c>
      <c r="AQ2321" s="285"/>
      <c r="AR2321" s="285">
        <f t="shared" si="4774"/>
        <v>0</v>
      </c>
      <c r="AS2321" s="286">
        <f t="shared" si="4775"/>
        <v>0</v>
      </c>
      <c r="AT2321" s="103">
        <f t="shared" si="4776"/>
        <v>3.784285403450257E-2</v>
      </c>
      <c r="AU2321" s="318">
        <f t="shared" si="4777"/>
        <v>0.77500000000000002</v>
      </c>
      <c r="AV2321" s="315">
        <f t="shared" si="4778"/>
        <v>0</v>
      </c>
      <c r="AW2321" s="320">
        <f t="shared" si="4779"/>
        <v>2.6143790849673224E-2</v>
      </c>
      <c r="AX2321" s="321">
        <f t="shared" ref="AX2321:AX2327" si="4788">SLOPE(M2308:M2321,AB2308:AB2321)</f>
        <v>2.1553209889318536E-2</v>
      </c>
      <c r="AY2321" s="315">
        <f t="shared" si="4782"/>
        <v>1.8775607157874612E-2</v>
      </c>
      <c r="AZ2321" s="255"/>
      <c r="BA2321" s="255"/>
      <c r="BB2321" s="255"/>
      <c r="BC2321" s="255"/>
      <c r="BD2321" s="255"/>
      <c r="BE2321" s="255"/>
      <c r="BF2321" s="255"/>
      <c r="BG2321" s="255"/>
      <c r="BH2321" s="255"/>
      <c r="BI2321" s="255"/>
      <c r="BJ2321" s="255"/>
      <c r="BK2321" s="255"/>
      <c r="BL2321" s="255"/>
      <c r="BM2321" s="255"/>
      <c r="BN2321" s="255"/>
      <c r="BO2321" s="255"/>
      <c r="BP2321" s="255"/>
      <c r="BQ2321" s="255"/>
      <c r="BR2321" s="255"/>
      <c r="BS2321" s="255"/>
      <c r="BT2321" s="255"/>
      <c r="BU2321" s="255"/>
      <c r="BV2321" s="255"/>
      <c r="BW2321" s="255"/>
      <c r="BX2321" s="255"/>
      <c r="BY2321" s="255"/>
      <c r="BZ2321" s="255"/>
      <c r="CA2321" s="255"/>
      <c r="CB2321" s="255"/>
      <c r="CC2321" s="255"/>
      <c r="CD2321" s="255"/>
      <c r="CE2321" s="255"/>
      <c r="CF2321" s="255"/>
      <c r="CG2321" s="255"/>
      <c r="CH2321" s="255"/>
      <c r="CI2321" s="255"/>
      <c r="CJ2321" s="255"/>
      <c r="CK2321" s="255"/>
      <c r="CL2321" s="255"/>
      <c r="CM2321" s="255"/>
      <c r="CN2321" s="255"/>
      <c r="CO2321" s="255"/>
      <c r="CP2321" s="255"/>
      <c r="CQ2321" s="255"/>
      <c r="CR2321" s="255"/>
      <c r="CS2321" s="255"/>
      <c r="CT2321" s="255"/>
      <c r="CU2321" s="255"/>
      <c r="CV2321" s="255"/>
      <c r="CW2321" s="255"/>
      <c r="CX2321" s="255"/>
      <c r="CY2321" s="255"/>
      <c r="CZ2321" s="255"/>
      <c r="DA2321" s="255"/>
      <c r="DB2321" s="255"/>
      <c r="DC2321" s="255"/>
      <c r="DD2321" s="255"/>
      <c r="DE2321" s="255"/>
      <c r="DF2321" s="255"/>
      <c r="DG2321" s="255"/>
      <c r="DH2321" s="255"/>
      <c r="DI2321" s="255"/>
      <c r="DJ2321" s="255"/>
      <c r="DK2321" s="255"/>
      <c r="DL2321" s="255"/>
      <c r="DM2321" s="255"/>
      <c r="DN2321" s="255"/>
      <c r="DO2321" s="255"/>
      <c r="DP2321" s="255"/>
      <c r="DQ2321" s="255"/>
      <c r="DR2321" s="255"/>
      <c r="DS2321" s="255"/>
      <c r="DT2321" s="255"/>
      <c r="DU2321" s="255"/>
      <c r="DV2321" s="255"/>
      <c r="DW2321" s="255"/>
      <c r="DX2321" s="255"/>
      <c r="DY2321" s="255"/>
      <c r="DZ2321" s="255"/>
      <c r="EA2321" s="255"/>
      <c r="EB2321" s="255"/>
      <c r="EC2321" s="255"/>
      <c r="ED2321" s="255"/>
      <c r="EE2321" s="255"/>
      <c r="EF2321" s="255"/>
      <c r="EG2321" s="255"/>
      <c r="EH2321" s="255"/>
      <c r="EI2321" s="255"/>
      <c r="EJ2321" s="255"/>
      <c r="EK2321" s="255"/>
      <c r="EL2321" s="255"/>
      <c r="EM2321" s="255"/>
      <c r="EN2321" s="255"/>
      <c r="EO2321" s="255"/>
      <c r="EP2321" s="255"/>
      <c r="EQ2321" s="255"/>
      <c r="ER2321" s="255"/>
      <c r="ES2321" s="255"/>
      <c r="ET2321" s="255"/>
      <c r="EU2321" s="255"/>
      <c r="EV2321" s="255"/>
      <c r="EW2321" s="255"/>
      <c r="EX2321" s="255"/>
      <c r="EY2321" s="255"/>
      <c r="EZ2321" s="255"/>
      <c r="FA2321" s="255"/>
      <c r="FB2321" s="255"/>
      <c r="FC2321" s="255"/>
      <c r="FD2321" s="255"/>
      <c r="FE2321" s="255"/>
      <c r="FF2321" s="255"/>
      <c r="FG2321" s="255"/>
      <c r="FH2321" s="255"/>
      <c r="FI2321" s="255"/>
      <c r="FJ2321" s="255"/>
      <c r="FK2321" s="255"/>
      <c r="FL2321" s="255"/>
      <c r="FM2321" s="255"/>
      <c r="FN2321" s="255"/>
      <c r="FO2321" s="255"/>
      <c r="FP2321" s="255"/>
      <c r="FQ2321" s="255"/>
      <c r="FR2321" s="255"/>
      <c r="FS2321" s="255"/>
      <c r="FT2321" s="255"/>
      <c r="FU2321" s="255"/>
      <c r="FV2321" s="255"/>
      <c r="FW2321" s="255"/>
      <c r="FX2321" s="255"/>
      <c r="FY2321" s="255"/>
      <c r="FZ2321" s="255"/>
      <c r="GA2321" s="255"/>
      <c r="GB2321" s="255"/>
      <c r="GC2321" s="255"/>
      <c r="GD2321" s="255"/>
      <c r="GE2321" s="255"/>
      <c r="GF2321" s="255"/>
      <c r="GG2321" s="255"/>
      <c r="GH2321" s="255"/>
      <c r="GI2321" s="255"/>
      <c r="GJ2321" s="255"/>
      <c r="GK2321" s="255"/>
      <c r="GL2321" s="255"/>
      <c r="GM2321" s="255"/>
      <c r="GN2321" s="255"/>
      <c r="GO2321" s="255"/>
      <c r="GP2321" s="255"/>
      <c r="GQ2321" s="255"/>
      <c r="GR2321" s="255"/>
      <c r="GS2321" s="255"/>
      <c r="GT2321" s="255"/>
      <c r="GU2321" s="255"/>
      <c r="GV2321" s="255"/>
      <c r="GW2321" s="255"/>
      <c r="GX2321" s="255"/>
      <c r="GY2321" s="255"/>
      <c r="GZ2321" s="255"/>
      <c r="HA2321" s="255"/>
      <c r="HB2321" s="255"/>
      <c r="HC2321" s="255"/>
      <c r="HD2321" s="255"/>
      <c r="HE2321" s="255"/>
      <c r="HF2321" s="255"/>
      <c r="HG2321" s="255"/>
      <c r="HH2321" s="255"/>
      <c r="HI2321" s="255"/>
      <c r="HJ2321" s="255"/>
      <c r="HK2321" s="255"/>
      <c r="HL2321" s="255"/>
      <c r="HM2321" s="255"/>
      <c r="HN2321" s="255"/>
      <c r="HO2321" s="255"/>
      <c r="HP2321" s="255"/>
      <c r="HQ2321" s="255"/>
      <c r="HR2321" s="255"/>
      <c r="HS2321" s="255"/>
      <c r="HT2321" s="255"/>
      <c r="HU2321" s="255"/>
      <c r="HV2321" s="255"/>
      <c r="HW2321" s="255"/>
      <c r="HX2321" s="255"/>
      <c r="HY2321" s="255"/>
      <c r="HZ2321" s="255"/>
      <c r="IA2321" s="255"/>
      <c r="IB2321" s="255"/>
      <c r="IC2321" s="255"/>
      <c r="ID2321" s="255"/>
      <c r="IE2321" s="255"/>
      <c r="IF2321" s="255"/>
      <c r="IG2321" s="255"/>
      <c r="IH2321" s="255"/>
      <c r="II2321" s="255"/>
      <c r="IJ2321" s="255"/>
      <c r="IK2321" s="255"/>
      <c r="IL2321" s="255"/>
      <c r="IM2321" s="255"/>
      <c r="IN2321" s="255"/>
      <c r="IO2321" s="255"/>
      <c r="IP2321" s="255"/>
      <c r="IQ2321" s="255"/>
      <c r="IR2321" s="255"/>
      <c r="IS2321" s="255"/>
      <c r="IT2321" s="255"/>
      <c r="IU2321" s="255"/>
      <c r="IV2321" s="255"/>
    </row>
    <row r="2322" spans="1:256">
      <c r="A2322" s="16">
        <v>41726.400613425925</v>
      </c>
      <c r="B2322" s="300">
        <v>6</v>
      </c>
      <c r="C2322" s="5">
        <v>0.77500000000000002</v>
      </c>
      <c r="D2322" s="5">
        <v>0.79</v>
      </c>
      <c r="E2322" s="5">
        <v>0.76700000000000002</v>
      </c>
      <c r="F2322" s="5">
        <v>0.77500000000000002</v>
      </c>
      <c r="G2322" s="6">
        <v>118925</v>
      </c>
      <c r="H2322" s="113">
        <f t="shared" si="4783"/>
        <v>0.77500000000000002</v>
      </c>
      <c r="I2322" s="19">
        <f t="shared" si="4752"/>
        <v>0</v>
      </c>
      <c r="J2322" s="8">
        <f t="shared" si="4753"/>
        <v>0.86527546534667965</v>
      </c>
      <c r="K2322" s="8">
        <f t="shared" si="4754"/>
        <v>0.65172453465332025</v>
      </c>
      <c r="L2322" s="8">
        <f t="shared" si="4755"/>
        <v>0.75849999999999995</v>
      </c>
      <c r="M2322" s="19">
        <f t="shared" si="4756"/>
        <v>0.32767054075531488</v>
      </c>
      <c r="N2322" s="19">
        <f t="shared" si="4757"/>
        <v>-6.5841330376762874E-2</v>
      </c>
      <c r="O2322" s="19">
        <f t="shared" si="4758"/>
        <v>-7.5841554900398542E-4</v>
      </c>
      <c r="P2322" s="19">
        <f t="shared" si="4759"/>
        <v>1.6623415613804298E-2</v>
      </c>
      <c r="Q2322" s="303">
        <v>220</v>
      </c>
      <c r="R2322" s="306">
        <v>91911.286999999997</v>
      </c>
      <c r="S2322" s="66">
        <f t="shared" si="4760"/>
        <v>417.77857727272726</v>
      </c>
      <c r="T2322" t="str">
        <f t="shared" si="4784"/>
        <v/>
      </c>
      <c r="U2322" t="str">
        <f t="shared" si="4784"/>
        <v/>
      </c>
      <c r="V2322" t="str">
        <f t="shared" si="4784"/>
        <v/>
      </c>
      <c r="W2322" t="str">
        <f t="shared" si="4784"/>
        <v/>
      </c>
      <c r="X2322" s="63"/>
      <c r="Y2322" s="219">
        <f t="shared" si="4762"/>
        <v>3.7472527472527505E-3</v>
      </c>
      <c r="Z2322" s="78">
        <f t="shared" si="4763"/>
        <v>0.78301702417653407</v>
      </c>
      <c r="AA2322" s="78">
        <f t="shared" si="4764"/>
        <v>0.76631243285863315</v>
      </c>
      <c r="AB2322" s="74">
        <f t="shared" si="4563"/>
        <v>2321</v>
      </c>
      <c r="AC2322" s="80">
        <f t="shared" si="4765"/>
        <v>1.4431045844224433E-3</v>
      </c>
      <c r="AD2322" s="79">
        <f t="shared" si="4785"/>
        <v>1.6704591317900919E-2</v>
      </c>
      <c r="AE2322" s="81">
        <f t="shared" si="4766"/>
        <v>1.5261486733478475E-2</v>
      </c>
      <c r="AF2322" s="19">
        <f t="shared" si="4767"/>
        <v>2.1798669317665276E-2</v>
      </c>
      <c r="AG2322" s="93">
        <f t="shared" si="4768"/>
        <v>-0.63534937675924019</v>
      </c>
      <c r="AH2322" s="91">
        <f t="shared" si="4769"/>
        <v>-3.2279560822560623E-4</v>
      </c>
      <c r="AI2322" s="96">
        <f t="shared" si="4770"/>
        <v>2316.6861504201461</v>
      </c>
      <c r="AJ2322" s="5">
        <f t="shared" si="4786"/>
        <v>0</v>
      </c>
      <c r="AK2322" s="5">
        <f t="shared" si="4749"/>
        <v>0</v>
      </c>
      <c r="AL2322" s="5">
        <f t="shared" si="4771"/>
        <v>0</v>
      </c>
      <c r="AM2322" s="95">
        <f t="shared" si="4787"/>
        <v>8.9285714285714281E-3</v>
      </c>
      <c r="AN2322" s="95">
        <f t="shared" si="4780"/>
        <v>-4.2857142857142816E-3</v>
      </c>
      <c r="AO2322" s="78">
        <f t="shared" si="4772"/>
        <v>2.0833333333333353</v>
      </c>
      <c r="AP2322" s="296">
        <f t="shared" si="4773"/>
        <v>67.567567567567579</v>
      </c>
      <c r="AQ2322" s="8"/>
      <c r="AR2322" s="8">
        <f t="shared" si="4774"/>
        <v>-0.30434782608695654</v>
      </c>
      <c r="AS2322" s="114">
        <f t="shared" si="4775"/>
        <v>-36194.565217391304</v>
      </c>
      <c r="AT2322" s="103">
        <f t="shared" si="4776"/>
        <v>2.1010253604474741E-2</v>
      </c>
      <c r="AU2322" s="5">
        <f t="shared" si="4777"/>
        <v>0.77500000000000002</v>
      </c>
      <c r="AV2322" s="93">
        <f t="shared" si="4778"/>
        <v>-0.39379891631145697</v>
      </c>
      <c r="AW2322" s="210">
        <f t="shared" si="4779"/>
        <v>2.9986962190352046E-2</v>
      </c>
      <c r="AX2322" s="276">
        <f t="shared" si="4788"/>
        <v>2.0069768883126352E-2</v>
      </c>
      <c r="AY2322" s="19">
        <f t="shared" si="4782"/>
        <v>-6.8826917837762833E-2</v>
      </c>
      <c r="AZ2322" s="255"/>
      <c r="BA2322" s="255"/>
      <c r="BB2322" s="255"/>
      <c r="BC2322" s="255"/>
      <c r="BD2322" s="255"/>
      <c r="BE2322" s="255"/>
      <c r="BF2322" s="255"/>
      <c r="BG2322" s="255"/>
      <c r="BH2322" s="255"/>
      <c r="BI2322" s="255"/>
      <c r="BJ2322" s="255"/>
      <c r="BK2322" s="255"/>
      <c r="BL2322" s="255"/>
      <c r="BM2322" s="255"/>
      <c r="BN2322" s="255"/>
      <c r="BO2322" s="255"/>
      <c r="BP2322" s="255"/>
      <c r="BQ2322" s="255"/>
      <c r="BR2322" s="255"/>
      <c r="BS2322" s="255"/>
      <c r="BT2322" s="255"/>
      <c r="BU2322" s="255"/>
      <c r="BV2322" s="255"/>
      <c r="BW2322" s="255"/>
      <c r="BX2322" s="255"/>
      <c r="BY2322" s="255"/>
      <c r="BZ2322" s="255"/>
      <c r="CA2322" s="255"/>
      <c r="CB2322" s="255"/>
      <c r="CC2322" s="255"/>
      <c r="CD2322" s="255"/>
      <c r="CE2322" s="255"/>
      <c r="CF2322" s="255"/>
      <c r="CG2322" s="255"/>
      <c r="CH2322" s="255"/>
      <c r="CI2322" s="255"/>
      <c r="CJ2322" s="255"/>
      <c r="CK2322" s="255"/>
      <c r="CL2322" s="255"/>
      <c r="CM2322" s="255"/>
      <c r="CN2322" s="255"/>
      <c r="CO2322" s="255"/>
      <c r="CP2322" s="255"/>
      <c r="CQ2322" s="255"/>
      <c r="CR2322" s="255"/>
      <c r="CS2322" s="255"/>
      <c r="CT2322" s="255"/>
      <c r="CU2322" s="255"/>
      <c r="CV2322" s="255"/>
      <c r="CW2322" s="255"/>
      <c r="CX2322" s="255"/>
      <c r="CY2322" s="255"/>
      <c r="CZ2322" s="255"/>
      <c r="DA2322" s="255"/>
      <c r="DB2322" s="255"/>
      <c r="DC2322" s="255"/>
      <c r="DD2322" s="255"/>
      <c r="DE2322" s="255"/>
      <c r="DF2322" s="255"/>
      <c r="DG2322" s="255"/>
      <c r="DH2322" s="255"/>
      <c r="DI2322" s="255"/>
      <c r="DJ2322" s="255"/>
      <c r="DK2322" s="255"/>
      <c r="DL2322" s="255"/>
      <c r="DM2322" s="255"/>
      <c r="DN2322" s="255"/>
      <c r="DO2322" s="255"/>
      <c r="DP2322" s="255"/>
      <c r="DQ2322" s="255"/>
      <c r="DR2322" s="255"/>
      <c r="DS2322" s="255"/>
      <c r="DT2322" s="255"/>
      <c r="DU2322" s="255"/>
      <c r="DV2322" s="255"/>
      <c r="DW2322" s="255"/>
      <c r="DX2322" s="255"/>
      <c r="DY2322" s="255"/>
      <c r="DZ2322" s="255"/>
      <c r="EA2322" s="255"/>
      <c r="EB2322" s="255"/>
      <c r="EC2322" s="255"/>
      <c r="ED2322" s="255"/>
      <c r="EE2322" s="255"/>
      <c r="EF2322" s="255"/>
      <c r="EG2322" s="255"/>
      <c r="EH2322" s="255"/>
      <c r="EI2322" s="255"/>
      <c r="EJ2322" s="255"/>
      <c r="EK2322" s="255"/>
      <c r="EL2322" s="255"/>
      <c r="EM2322" s="255"/>
      <c r="EN2322" s="255"/>
      <c r="EO2322" s="255"/>
      <c r="EP2322" s="255"/>
      <c r="EQ2322" s="255"/>
      <c r="ER2322" s="255"/>
      <c r="ES2322" s="255"/>
      <c r="ET2322" s="255"/>
      <c r="EU2322" s="255"/>
      <c r="EV2322" s="255"/>
      <c r="EW2322" s="255"/>
      <c r="EX2322" s="255"/>
      <c r="EY2322" s="255"/>
      <c r="EZ2322" s="255"/>
      <c r="FA2322" s="255"/>
      <c r="FB2322" s="255"/>
      <c r="FC2322" s="255"/>
      <c r="FD2322" s="255"/>
      <c r="FE2322" s="255"/>
      <c r="FF2322" s="255"/>
      <c r="FG2322" s="255"/>
      <c r="FH2322" s="255"/>
      <c r="FI2322" s="255"/>
      <c r="FJ2322" s="255"/>
      <c r="FK2322" s="255"/>
      <c r="FL2322" s="255"/>
      <c r="FM2322" s="255"/>
      <c r="FN2322" s="255"/>
      <c r="FO2322" s="255"/>
      <c r="FP2322" s="255"/>
      <c r="FQ2322" s="255"/>
      <c r="FR2322" s="255"/>
      <c r="FS2322" s="255"/>
      <c r="FT2322" s="255"/>
      <c r="FU2322" s="255"/>
      <c r="FV2322" s="255"/>
      <c r="FW2322" s="255"/>
      <c r="FX2322" s="255"/>
      <c r="FY2322" s="255"/>
      <c r="FZ2322" s="255"/>
      <c r="GA2322" s="255"/>
      <c r="GB2322" s="255"/>
      <c r="GC2322" s="255"/>
      <c r="GD2322" s="255"/>
      <c r="GE2322" s="255"/>
      <c r="GF2322" s="255"/>
      <c r="GG2322" s="255"/>
      <c r="GH2322" s="255"/>
      <c r="GI2322" s="255"/>
      <c r="GJ2322" s="255"/>
      <c r="GK2322" s="255"/>
      <c r="GL2322" s="255"/>
      <c r="GM2322" s="255"/>
      <c r="GN2322" s="255"/>
      <c r="GO2322" s="255"/>
      <c r="GP2322" s="255"/>
      <c r="GQ2322" s="255"/>
      <c r="GR2322" s="255"/>
      <c r="GS2322" s="255"/>
      <c r="GT2322" s="255"/>
      <c r="GU2322" s="255"/>
      <c r="GV2322" s="255"/>
      <c r="GW2322" s="255"/>
      <c r="GX2322" s="255"/>
      <c r="GY2322" s="255"/>
      <c r="GZ2322" s="255"/>
      <c r="HA2322" s="255"/>
      <c r="HB2322" s="255"/>
      <c r="HC2322" s="255"/>
      <c r="HD2322" s="255"/>
      <c r="HE2322" s="255"/>
      <c r="HF2322" s="255"/>
      <c r="HG2322" s="255"/>
      <c r="HH2322" s="255"/>
      <c r="HI2322" s="255"/>
      <c r="HJ2322" s="255"/>
      <c r="HK2322" s="255"/>
      <c r="HL2322" s="255"/>
      <c r="HM2322" s="255"/>
      <c r="HN2322" s="255"/>
      <c r="HO2322" s="255"/>
      <c r="HP2322" s="255"/>
      <c r="HQ2322" s="255"/>
      <c r="HR2322" s="255"/>
      <c r="HS2322" s="255"/>
      <c r="HT2322" s="255"/>
      <c r="HU2322" s="255"/>
      <c r="HV2322" s="255"/>
      <c r="HW2322" s="255"/>
      <c r="HX2322" s="255"/>
      <c r="HY2322" s="255"/>
      <c r="HZ2322" s="255"/>
      <c r="IA2322" s="255"/>
      <c r="IB2322" s="255"/>
      <c r="IC2322" s="255"/>
      <c r="ID2322" s="255"/>
      <c r="IE2322" s="255"/>
      <c r="IF2322" s="255"/>
      <c r="IG2322" s="255"/>
      <c r="IH2322" s="255"/>
      <c r="II2322" s="255"/>
      <c r="IJ2322" s="255"/>
      <c r="IK2322" s="255"/>
      <c r="IL2322" s="255"/>
      <c r="IM2322" s="255"/>
      <c r="IN2322" s="255"/>
      <c r="IO2322" s="255"/>
      <c r="IP2322" s="255"/>
      <c r="IQ2322" s="255"/>
      <c r="IR2322" s="255"/>
      <c r="IS2322" s="255"/>
      <c r="IT2322" s="255"/>
      <c r="IU2322" s="255"/>
      <c r="IV2322" s="255"/>
    </row>
    <row r="2323" spans="1:256" ht="13">
      <c r="A2323" s="16">
        <v>41729.356886574074</v>
      </c>
      <c r="B2323" s="300">
        <v>2</v>
      </c>
      <c r="C2323" s="5">
        <v>0.79</v>
      </c>
      <c r="D2323" s="5">
        <v>0.79</v>
      </c>
      <c r="E2323" s="5">
        <v>0.755</v>
      </c>
      <c r="F2323" s="5">
        <v>0.76</v>
      </c>
      <c r="G2323" s="6">
        <v>172891</v>
      </c>
      <c r="H2323" s="113">
        <f t="shared" si="4783"/>
        <v>0.76</v>
      </c>
      <c r="I2323" s="19">
        <f t="shared" si="4752"/>
        <v>-1.9354838709677438E-2</v>
      </c>
      <c r="J2323" s="8">
        <f t="shared" ref="J2323:J2328" si="4789">(L2323)+2*STDEVPA(H2304:H2323)</f>
        <v>0.8624232160612868</v>
      </c>
      <c r="K2323" s="8">
        <f t="shared" ref="K2323:K2328" si="4790">(L2323)-(2*STDEVPA(H2304:H2323))</f>
        <v>0.66307678393871283</v>
      </c>
      <c r="L2323" s="8">
        <f t="shared" ref="L2323:L2328" si="4791">AVERAGE(H2304:H2323)</f>
        <v>0.76274999999999982</v>
      </c>
      <c r="M2323" s="19">
        <f t="shared" ref="M2323:M2328" si="4792">(J2323-K2323)/K2323</f>
        <v>0.30063853380364958</v>
      </c>
      <c r="N2323" s="19">
        <f t="shared" si="4757"/>
        <v>-8.2497519884923723E-2</v>
      </c>
      <c r="O2323" s="19">
        <f t="shared" si="4758"/>
        <v>-3.2963482724545673E-3</v>
      </c>
      <c r="P2323" s="19">
        <f t="shared" si="4759"/>
        <v>1.7418784596518709E-2</v>
      </c>
      <c r="Q2323" s="303">
        <v>138</v>
      </c>
      <c r="R2323" s="306">
        <v>132378.36499999999</v>
      </c>
      <c r="S2323" s="66">
        <f t="shared" ref="S2323:S2328" si="4793">R2323/Q2323</f>
        <v>959.26351449275353</v>
      </c>
      <c r="T2323" t="str">
        <f t="shared" ref="T2323:W2324" si="4794">IF(C2323&gt;$J2323,"BrokeBandUpper", IF(C2323&lt;$K2323,"BrokeBandLower", ""))</f>
        <v/>
      </c>
      <c r="U2323" t="str">
        <f t="shared" si="4794"/>
        <v/>
      </c>
      <c r="V2323" t="str">
        <f t="shared" si="4794"/>
        <v/>
      </c>
      <c r="W2323" t="str">
        <f t="shared" si="4794"/>
        <v/>
      </c>
      <c r="X2323" s="63"/>
      <c r="Y2323" s="310">
        <f t="shared" ref="Y2323:Y2328" si="4795">SLOPE(H2310:H2323,AB2310:AB2323)</f>
        <v>1.2307692307692336E-3</v>
      </c>
      <c r="Z2323" s="311">
        <f t="shared" ref="Z2323:Z2328" si="4796">Z2322+(0.154*(F2323-Z2322))</f>
        <v>0.77947240245334781</v>
      </c>
      <c r="AA2323" s="311">
        <f t="shared" ref="AA2323:AA2328" si="4797">AA2322+(0.074*(F2323-AA2322))</f>
        <v>0.76584531282709434</v>
      </c>
      <c r="AB2323" s="312">
        <f t="shared" si="4563"/>
        <v>2322</v>
      </c>
      <c r="AC2323" s="313">
        <f t="shared" ref="AC2323:AC2328" si="4798">AD2323-AE2323</f>
        <v>-1.3075176857799999E-3</v>
      </c>
      <c r="AD2323" s="284">
        <f t="shared" si="4785"/>
        <v>1.3627089626253475E-2</v>
      </c>
      <c r="AE2323" s="314">
        <f t="shared" ref="AE2323:AE2328" si="4799">AE2322+(0.2*(AD2323-AE2322))</f>
        <v>1.4934607312033474E-2</v>
      </c>
      <c r="AF2323" s="315">
        <f t="shared" ref="AF2323:AF2328" si="4800">AD2323/AA2323</f>
        <v>1.7793527489186417E-2</v>
      </c>
      <c r="AG2323" s="315">
        <f t="shared" si="4768"/>
        <v>-1.9060449948631355</v>
      </c>
      <c r="AH2323" s="316">
        <f t="shared" ref="AH2323:AH2328" si="4801">SLOPE(AC2310:AC2323,AB2310:AB2323)</f>
        <v>-8.2633810241790405E-4</v>
      </c>
      <c r="AI2323" s="317">
        <f t="shared" ref="AI2323:AI2328" si="4802">INTERCEPT(AB2310:AB2323,AC2310:AC2323)</f>
        <v>2319.3986548359817</v>
      </c>
      <c r="AJ2323" s="318">
        <f t="shared" si="4786"/>
        <v>-1.5000000000000013E-2</v>
      </c>
      <c r="AK2323" s="318">
        <f t="shared" ref="AK2323:AK2330" si="4803">IF(AJ2323&gt;0,AJ2323,0)</f>
        <v>0</v>
      </c>
      <c r="AL2323" s="318">
        <f t="shared" ref="AL2323:AL2328" si="4804">IF(AJ2323&lt;0,AJ2323,0)</f>
        <v>-1.5000000000000013E-2</v>
      </c>
      <c r="AM2323" s="319">
        <f t="shared" si="4787"/>
        <v>7.1428571428571409E-3</v>
      </c>
      <c r="AN2323" s="319">
        <f t="shared" si="4780"/>
        <v>-5.3571428571428537E-3</v>
      </c>
      <c r="AO2323" s="311">
        <f t="shared" ref="AO2323:AO2328" si="4805">ABS(AM2323/AN2323)</f>
        <v>1.3333333333333339</v>
      </c>
      <c r="AP2323" s="285">
        <f t="shared" ref="AP2323:AP2328" si="4806">IF(AN2323=0,100,100-(100/(1+AO2323)))</f>
        <v>57.142857142857153</v>
      </c>
      <c r="AQ2323" s="285"/>
      <c r="AR2323" s="285">
        <f t="shared" ref="AR2323:AR2328" si="4807">IF(ISERROR(((F2323-E2323)-(D2323-F2323))/(D2323-E2323)),0,((F2323-E2323)-(D2323-F2323))/(D2323-E2323))</f>
        <v>-0.7142857142857143</v>
      </c>
      <c r="AS2323" s="286">
        <f t="shared" ref="AS2323:AS2328" si="4808">IF(ISERROR(AR2323*G2323),0,AR2323*G2323)</f>
        <v>-123493.57142857143</v>
      </c>
      <c r="AT2323" s="103">
        <f t="shared" ref="AT2323:AT2328" si="4809">SUM(AS2304:AS2323)/SUM(G2304:G2323)</f>
        <v>-1.4697052679646794E-2</v>
      </c>
      <c r="AU2323" s="318">
        <f t="shared" ref="AU2323:AU2328" si="4810">F2323</f>
        <v>0.76</v>
      </c>
      <c r="AV2323" s="315">
        <f t="shared" ref="AV2323:AV2328" si="4811">AS2323/R2323</f>
        <v>-0.9328833410850137</v>
      </c>
      <c r="AW2323" s="320">
        <f t="shared" ref="AW2323:AW2328" si="4812">(D2323-E2323)/E2323</f>
        <v>4.6357615894039778E-2</v>
      </c>
      <c r="AX2323" s="321">
        <f t="shared" si="4788"/>
        <v>1.6707111877870436E-2</v>
      </c>
      <c r="AY2323" s="315">
        <f t="shared" si="4782"/>
        <v>-0.16754836714054377</v>
      </c>
      <c r="AZ2323" s="255"/>
      <c r="BA2323" s="255"/>
      <c r="BB2323" s="255"/>
      <c r="BC2323" s="255"/>
      <c r="BD2323" s="255"/>
      <c r="BE2323" s="255"/>
      <c r="BF2323" s="255"/>
      <c r="BG2323" s="255"/>
      <c r="BH2323" s="255"/>
      <c r="BI2323" s="255"/>
      <c r="BJ2323" s="255"/>
      <c r="BK2323" s="255"/>
      <c r="BL2323" s="255"/>
      <c r="BM2323" s="255"/>
      <c r="BN2323" s="255"/>
      <c r="BO2323" s="255"/>
      <c r="BP2323" s="255"/>
      <c r="BQ2323" s="255"/>
      <c r="BR2323" s="255"/>
      <c r="BS2323" s="255"/>
      <c r="BT2323" s="255"/>
      <c r="BU2323" s="255"/>
      <c r="BV2323" s="255"/>
      <c r="BW2323" s="255"/>
      <c r="BX2323" s="255"/>
      <c r="BY2323" s="255"/>
      <c r="BZ2323" s="255"/>
      <c r="CA2323" s="255"/>
      <c r="CB2323" s="255"/>
      <c r="CC2323" s="255"/>
      <c r="CD2323" s="255"/>
      <c r="CE2323" s="255"/>
      <c r="CF2323" s="255"/>
      <c r="CG2323" s="255"/>
      <c r="CH2323" s="255"/>
      <c r="CI2323" s="255"/>
      <c r="CJ2323" s="255"/>
      <c r="CK2323" s="255"/>
      <c r="CL2323" s="255"/>
      <c r="CM2323" s="255"/>
      <c r="CN2323" s="255"/>
      <c r="CO2323" s="255"/>
      <c r="CP2323" s="255"/>
      <c r="CQ2323" s="255"/>
      <c r="CR2323" s="255"/>
      <c r="CS2323" s="255"/>
      <c r="CT2323" s="255"/>
      <c r="CU2323" s="255"/>
      <c r="CV2323" s="255"/>
      <c r="CW2323" s="255"/>
      <c r="CX2323" s="255"/>
      <c r="CY2323" s="255"/>
      <c r="CZ2323" s="255"/>
      <c r="DA2323" s="255"/>
      <c r="DB2323" s="255"/>
      <c r="DC2323" s="255"/>
      <c r="DD2323" s="255"/>
      <c r="DE2323" s="255"/>
      <c r="DF2323" s="255"/>
      <c r="DG2323" s="255"/>
      <c r="DH2323" s="255"/>
      <c r="DI2323" s="255"/>
      <c r="DJ2323" s="255"/>
      <c r="DK2323" s="255"/>
      <c r="DL2323" s="255"/>
      <c r="DM2323" s="255"/>
      <c r="DN2323" s="255"/>
      <c r="DO2323" s="255"/>
      <c r="DP2323" s="255"/>
      <c r="DQ2323" s="255"/>
      <c r="DR2323" s="255"/>
      <c r="DS2323" s="255"/>
      <c r="DT2323" s="255"/>
      <c r="DU2323" s="255"/>
      <c r="DV2323" s="255"/>
      <c r="DW2323" s="255"/>
      <c r="DX2323" s="255"/>
      <c r="DY2323" s="255"/>
      <c r="DZ2323" s="255"/>
      <c r="EA2323" s="255"/>
      <c r="EB2323" s="255"/>
      <c r="EC2323" s="255"/>
      <c r="ED2323" s="255"/>
      <c r="EE2323" s="255"/>
      <c r="EF2323" s="255"/>
      <c r="EG2323" s="255"/>
      <c r="EH2323" s="255"/>
      <c r="EI2323" s="255"/>
      <c r="EJ2323" s="255"/>
      <c r="EK2323" s="255"/>
      <c r="EL2323" s="255"/>
      <c r="EM2323" s="255"/>
      <c r="EN2323" s="255"/>
      <c r="EO2323" s="255"/>
      <c r="EP2323" s="255"/>
      <c r="EQ2323" s="255"/>
      <c r="ER2323" s="255"/>
      <c r="ES2323" s="255"/>
      <c r="ET2323" s="255"/>
      <c r="EU2323" s="255"/>
      <c r="EV2323" s="255"/>
      <c r="EW2323" s="255"/>
      <c r="EX2323" s="255"/>
      <c r="EY2323" s="255"/>
      <c r="EZ2323" s="255"/>
      <c r="FA2323" s="255"/>
      <c r="FB2323" s="255"/>
      <c r="FC2323" s="255"/>
      <c r="FD2323" s="255"/>
      <c r="FE2323" s="255"/>
      <c r="FF2323" s="255"/>
      <c r="FG2323" s="255"/>
      <c r="FH2323" s="255"/>
      <c r="FI2323" s="255"/>
      <c r="FJ2323" s="255"/>
      <c r="FK2323" s="255"/>
      <c r="FL2323" s="255"/>
      <c r="FM2323" s="255"/>
      <c r="FN2323" s="255"/>
      <c r="FO2323" s="255"/>
      <c r="FP2323" s="255"/>
      <c r="FQ2323" s="255"/>
      <c r="FR2323" s="255"/>
      <c r="FS2323" s="255"/>
      <c r="FT2323" s="255"/>
      <c r="FU2323" s="255"/>
      <c r="FV2323" s="255"/>
      <c r="FW2323" s="255"/>
      <c r="FX2323" s="255"/>
      <c r="FY2323" s="255"/>
      <c r="FZ2323" s="255"/>
      <c r="GA2323" s="255"/>
      <c r="GB2323" s="255"/>
      <c r="GC2323" s="255"/>
      <c r="GD2323" s="255"/>
      <c r="GE2323" s="255"/>
      <c r="GF2323" s="255"/>
      <c r="GG2323" s="255"/>
      <c r="GH2323" s="255"/>
      <c r="GI2323" s="255"/>
      <c r="GJ2323" s="255"/>
      <c r="GK2323" s="255"/>
      <c r="GL2323" s="255"/>
      <c r="GM2323" s="255"/>
      <c r="GN2323" s="255"/>
      <c r="GO2323" s="255"/>
      <c r="GP2323" s="255"/>
      <c r="GQ2323" s="255"/>
      <c r="GR2323" s="255"/>
      <c r="GS2323" s="255"/>
      <c r="GT2323" s="255"/>
      <c r="GU2323" s="255"/>
      <c r="GV2323" s="255"/>
      <c r="GW2323" s="255"/>
      <c r="GX2323" s="255"/>
      <c r="GY2323" s="255"/>
      <c r="GZ2323" s="255"/>
      <c r="HA2323" s="255"/>
      <c r="HB2323" s="255"/>
      <c r="HC2323" s="255"/>
      <c r="HD2323" s="255"/>
      <c r="HE2323" s="255"/>
      <c r="HF2323" s="255"/>
      <c r="HG2323" s="255"/>
      <c r="HH2323" s="255"/>
      <c r="HI2323" s="255"/>
      <c r="HJ2323" s="255"/>
      <c r="HK2323" s="255"/>
      <c r="HL2323" s="255"/>
      <c r="HM2323" s="255"/>
      <c r="HN2323" s="255"/>
      <c r="HO2323" s="255"/>
      <c r="HP2323" s="255"/>
      <c r="HQ2323" s="255"/>
      <c r="HR2323" s="255"/>
      <c r="HS2323" s="255"/>
      <c r="HT2323" s="255"/>
      <c r="HU2323" s="255"/>
      <c r="HV2323" s="255"/>
      <c r="HW2323" s="255"/>
      <c r="HX2323" s="255"/>
      <c r="HY2323" s="255"/>
      <c r="HZ2323" s="255"/>
      <c r="IA2323" s="255"/>
      <c r="IB2323" s="255"/>
      <c r="IC2323" s="255"/>
      <c r="ID2323" s="255"/>
      <c r="IE2323" s="255"/>
      <c r="IF2323" s="255"/>
      <c r="IG2323" s="255"/>
      <c r="IH2323" s="255"/>
      <c r="II2323" s="255"/>
      <c r="IJ2323" s="255"/>
      <c r="IK2323" s="255"/>
      <c r="IL2323" s="255"/>
      <c r="IM2323" s="255"/>
      <c r="IN2323" s="255"/>
      <c r="IO2323" s="255"/>
      <c r="IP2323" s="255"/>
      <c r="IQ2323" s="255"/>
      <c r="IR2323" s="255"/>
      <c r="IS2323" s="255"/>
      <c r="IT2323" s="255"/>
      <c r="IU2323" s="255"/>
      <c r="IV2323" s="255"/>
    </row>
    <row r="2324" spans="1:256">
      <c r="A2324" s="16">
        <v>41730.320092592592</v>
      </c>
      <c r="B2324" s="300">
        <v>3</v>
      </c>
      <c r="C2324" s="5">
        <v>0.745</v>
      </c>
      <c r="D2324" s="5">
        <v>0.75</v>
      </c>
      <c r="E2324" s="5">
        <v>0.72</v>
      </c>
      <c r="F2324" s="5">
        <v>0.74</v>
      </c>
      <c r="G2324" s="6">
        <v>256133</v>
      </c>
      <c r="H2324" s="113">
        <f t="shared" si="4783"/>
        <v>0.74</v>
      </c>
      <c r="I2324" s="19">
        <f t="shared" ref="I2324:I2330" si="4813">IF(A2325&gt;A2324,(H2324-H2323)/H2323, (H2324-H2325)/H2325)</f>
        <v>-2.6315789473684233E-2</v>
      </c>
      <c r="J2324" s="8">
        <f t="shared" si="4789"/>
        <v>0.85795651146058116</v>
      </c>
      <c r="K2324" s="8">
        <f t="shared" si="4790"/>
        <v>0.67404348853941887</v>
      </c>
      <c r="L2324" s="8">
        <f t="shared" si="4791"/>
        <v>0.76600000000000001</v>
      </c>
      <c r="M2324" s="19">
        <f t="shared" si="4792"/>
        <v>0.27285038138960799</v>
      </c>
      <c r="N2324" s="19">
        <f t="shared" ref="N2324:N2330" si="4814">IF(A2325&gt;A2324,(M2324-M2323)/M2323, (M2324-M2325)/M2325)</f>
        <v>-9.2430441508839806E-2</v>
      </c>
      <c r="O2324" s="19">
        <f t="shared" ref="O2324:O2330" si="4815">IF(A2325&gt;A2324,(J2324-J2323)/J2323, (J2324-J2325)/J2325)</f>
        <v>-5.179249024748216E-3</v>
      </c>
      <c r="P2324" s="19">
        <f t="shared" ref="P2324:P2330" si="4816">IF(A2325&gt;A2324,(K2324-K2323)/K2323, (K2324-K2325)/K2325)</f>
        <v>1.6539117137480221E-2</v>
      </c>
      <c r="Q2324" s="303">
        <v>226</v>
      </c>
      <c r="R2324" s="306">
        <v>187585.54399999999</v>
      </c>
      <c r="S2324" s="66">
        <f t="shared" si="4793"/>
        <v>830.02453097345131</v>
      </c>
      <c r="T2324" t="str">
        <f t="shared" si="4794"/>
        <v/>
      </c>
      <c r="U2324" t="str">
        <f t="shared" si="4794"/>
        <v/>
      </c>
      <c r="V2324" t="str">
        <f t="shared" si="4794"/>
        <v/>
      </c>
      <c r="W2324" t="str">
        <f t="shared" si="4794"/>
        <v/>
      </c>
      <c r="X2324" s="63"/>
      <c r="Y2324" s="219">
        <f t="shared" si="4795"/>
        <v>-1.9670329670329651E-3</v>
      </c>
      <c r="Z2324" s="78">
        <f t="shared" si="4796"/>
        <v>0.77339365247553227</v>
      </c>
      <c r="AA2324" s="78">
        <f t="shared" si="4797"/>
        <v>0.76393275967788932</v>
      </c>
      <c r="AB2324" s="74">
        <f t="shared" si="4563"/>
        <v>2323</v>
      </c>
      <c r="AC2324" s="80">
        <f t="shared" si="4798"/>
        <v>-4.3789716115124194E-3</v>
      </c>
      <c r="AD2324" s="79">
        <f t="shared" si="4785"/>
        <v>9.4608927976429502E-3</v>
      </c>
      <c r="AE2324" s="81">
        <f t="shared" si="4799"/>
        <v>1.383986440915537E-2</v>
      </c>
      <c r="AF2324" s="19">
        <f t="shared" si="4800"/>
        <v>1.2384457503343771E-2</v>
      </c>
      <c r="AG2324" s="93">
        <f t="shared" ref="AG2324:AG2330" si="4817">IF(A2325&gt;A2324,(AC2324-AC2323)/AC2323, (AC2324-AC2325)/AC2325)</f>
        <v>2.3490725663876151</v>
      </c>
      <c r="AH2324" s="91">
        <f t="shared" si="4801"/>
        <v>-1.3318217956671929E-3</v>
      </c>
      <c r="AI2324" s="96">
        <f t="shared" si="4802"/>
        <v>2320.5748417469231</v>
      </c>
      <c r="AJ2324" s="5">
        <f t="shared" si="4786"/>
        <v>-2.0000000000000018E-2</v>
      </c>
      <c r="AK2324" s="5">
        <f t="shared" si="4803"/>
        <v>0</v>
      </c>
      <c r="AL2324" s="5">
        <f t="shared" si="4804"/>
        <v>-2.0000000000000018E-2</v>
      </c>
      <c r="AM2324" s="95">
        <f t="shared" si="4787"/>
        <v>7.1428571428571409E-3</v>
      </c>
      <c r="AN2324" s="95">
        <f t="shared" ref="AN2324:AN2331" si="4818">(AVERAGE(AL2311:AL2324))</f>
        <v>-6.7857142857142838E-3</v>
      </c>
      <c r="AO2324" s="78">
        <f t="shared" si="4805"/>
        <v>1.0526315789473684</v>
      </c>
      <c r="AP2324" s="296">
        <f t="shared" si="4806"/>
        <v>51.282051282051277</v>
      </c>
      <c r="AQ2324" s="8"/>
      <c r="AR2324" s="8">
        <f t="shared" si="4807"/>
        <v>0.33333333333333331</v>
      </c>
      <c r="AS2324" s="114">
        <f t="shared" si="4808"/>
        <v>85377.666666666657</v>
      </c>
      <c r="AT2324" s="103">
        <f t="shared" si="4809"/>
        <v>-3.2865122872323287E-2</v>
      </c>
      <c r="AU2324" s="5">
        <f t="shared" si="4810"/>
        <v>0.74</v>
      </c>
      <c r="AV2324" s="93">
        <f t="shared" si="4811"/>
        <v>0.45513990495273271</v>
      </c>
      <c r="AW2324" s="210">
        <f t="shared" si="4812"/>
        <v>4.1666666666666706E-2</v>
      </c>
      <c r="AX2324" s="276">
        <f t="shared" si="4788"/>
        <v>1.1683934623947768E-2</v>
      </c>
      <c r="AY2324" s="19">
        <f t="shared" si="4782"/>
        <v>-0.30066101733454992</v>
      </c>
      <c r="AZ2324" s="255"/>
      <c r="BA2324" s="255"/>
      <c r="BB2324" s="255"/>
      <c r="BC2324" s="255"/>
      <c r="BD2324" s="255"/>
      <c r="BE2324" s="255"/>
      <c r="BF2324" s="255"/>
      <c r="BG2324" s="255"/>
      <c r="BH2324" s="255"/>
      <c r="BI2324" s="255"/>
      <c r="BJ2324" s="255"/>
      <c r="BK2324" s="255"/>
      <c r="BL2324" s="255"/>
      <c r="BM2324" s="255"/>
      <c r="BN2324" s="255"/>
      <c r="BO2324" s="255"/>
      <c r="BP2324" s="255"/>
      <c r="BQ2324" s="255"/>
      <c r="BR2324" s="255"/>
      <c r="BS2324" s="255"/>
      <c r="BT2324" s="255"/>
      <c r="BU2324" s="255"/>
      <c r="BV2324" s="255"/>
      <c r="BW2324" s="255"/>
      <c r="BX2324" s="255"/>
      <c r="BY2324" s="255"/>
      <c r="BZ2324" s="255"/>
      <c r="CA2324" s="255"/>
      <c r="CB2324" s="255"/>
      <c r="CC2324" s="255"/>
      <c r="CD2324" s="255"/>
      <c r="CE2324" s="255"/>
      <c r="CF2324" s="255"/>
      <c r="CG2324" s="255"/>
      <c r="CH2324" s="255"/>
      <c r="CI2324" s="255"/>
      <c r="CJ2324" s="255"/>
      <c r="CK2324" s="255"/>
      <c r="CL2324" s="255"/>
      <c r="CM2324" s="255"/>
      <c r="CN2324" s="255"/>
      <c r="CO2324" s="255"/>
      <c r="CP2324" s="255"/>
      <c r="CQ2324" s="255"/>
      <c r="CR2324" s="255"/>
      <c r="CS2324" s="255"/>
      <c r="CT2324" s="255"/>
      <c r="CU2324" s="255"/>
      <c r="CV2324" s="255"/>
      <c r="CW2324" s="255"/>
      <c r="CX2324" s="255"/>
      <c r="CY2324" s="255"/>
      <c r="CZ2324" s="255"/>
      <c r="DA2324" s="255"/>
      <c r="DB2324" s="255"/>
      <c r="DC2324" s="255"/>
      <c r="DD2324" s="255"/>
      <c r="DE2324" s="255"/>
      <c r="DF2324" s="255"/>
      <c r="DG2324" s="255"/>
      <c r="DH2324" s="255"/>
      <c r="DI2324" s="255"/>
      <c r="DJ2324" s="255"/>
      <c r="DK2324" s="255"/>
      <c r="DL2324" s="255"/>
      <c r="DM2324" s="255"/>
      <c r="DN2324" s="255"/>
      <c r="DO2324" s="255"/>
      <c r="DP2324" s="255"/>
      <c r="DQ2324" s="255"/>
      <c r="DR2324" s="255"/>
      <c r="DS2324" s="255"/>
      <c r="DT2324" s="255"/>
      <c r="DU2324" s="255"/>
      <c r="DV2324" s="255"/>
      <c r="DW2324" s="255"/>
      <c r="DX2324" s="255"/>
      <c r="DY2324" s="255"/>
      <c r="DZ2324" s="255"/>
      <c r="EA2324" s="255"/>
      <c r="EB2324" s="255"/>
      <c r="EC2324" s="255"/>
      <c r="ED2324" s="255"/>
      <c r="EE2324" s="255"/>
      <c r="EF2324" s="255"/>
      <c r="EG2324" s="255"/>
      <c r="EH2324" s="255"/>
      <c r="EI2324" s="255"/>
      <c r="EJ2324" s="255"/>
      <c r="EK2324" s="255"/>
      <c r="EL2324" s="255"/>
      <c r="EM2324" s="255"/>
      <c r="EN2324" s="255"/>
      <c r="EO2324" s="255"/>
      <c r="EP2324" s="255"/>
      <c r="EQ2324" s="255"/>
      <c r="ER2324" s="255"/>
      <c r="ES2324" s="255"/>
      <c r="ET2324" s="255"/>
      <c r="EU2324" s="255"/>
      <c r="EV2324" s="255"/>
      <c r="EW2324" s="255"/>
      <c r="EX2324" s="255"/>
      <c r="EY2324" s="255"/>
      <c r="EZ2324" s="255"/>
      <c r="FA2324" s="255"/>
      <c r="FB2324" s="255"/>
      <c r="FC2324" s="255"/>
      <c r="FD2324" s="255"/>
      <c r="FE2324" s="255"/>
      <c r="FF2324" s="255"/>
      <c r="FG2324" s="255"/>
      <c r="FH2324" s="255"/>
      <c r="FI2324" s="255"/>
      <c r="FJ2324" s="255"/>
      <c r="FK2324" s="255"/>
      <c r="FL2324" s="255"/>
      <c r="FM2324" s="255"/>
      <c r="FN2324" s="255"/>
      <c r="FO2324" s="255"/>
      <c r="FP2324" s="255"/>
      <c r="FQ2324" s="255"/>
      <c r="FR2324" s="255"/>
      <c r="FS2324" s="255"/>
      <c r="FT2324" s="255"/>
      <c r="FU2324" s="255"/>
      <c r="FV2324" s="255"/>
      <c r="FW2324" s="255"/>
      <c r="FX2324" s="255"/>
      <c r="FY2324" s="255"/>
      <c r="FZ2324" s="255"/>
      <c r="GA2324" s="255"/>
      <c r="GB2324" s="255"/>
      <c r="GC2324" s="255"/>
      <c r="GD2324" s="255"/>
      <c r="GE2324" s="255"/>
      <c r="GF2324" s="255"/>
      <c r="GG2324" s="255"/>
      <c r="GH2324" s="255"/>
      <c r="GI2324" s="255"/>
      <c r="GJ2324" s="255"/>
      <c r="GK2324" s="255"/>
      <c r="GL2324" s="255"/>
      <c r="GM2324" s="255"/>
      <c r="GN2324" s="255"/>
      <c r="GO2324" s="255"/>
      <c r="GP2324" s="255"/>
      <c r="GQ2324" s="255"/>
      <c r="GR2324" s="255"/>
      <c r="GS2324" s="255"/>
      <c r="GT2324" s="255"/>
      <c r="GU2324" s="255"/>
      <c r="GV2324" s="255"/>
      <c r="GW2324" s="255"/>
      <c r="GX2324" s="255"/>
      <c r="GY2324" s="255"/>
      <c r="GZ2324" s="255"/>
      <c r="HA2324" s="255"/>
      <c r="HB2324" s="255"/>
      <c r="HC2324" s="255"/>
      <c r="HD2324" s="255"/>
      <c r="HE2324" s="255"/>
      <c r="HF2324" s="255"/>
      <c r="HG2324" s="255"/>
      <c r="HH2324" s="255"/>
      <c r="HI2324" s="255"/>
      <c r="HJ2324" s="255"/>
      <c r="HK2324" s="255"/>
      <c r="HL2324" s="255"/>
      <c r="HM2324" s="255"/>
      <c r="HN2324" s="255"/>
      <c r="HO2324" s="255"/>
      <c r="HP2324" s="255"/>
      <c r="HQ2324" s="255"/>
      <c r="HR2324" s="255"/>
      <c r="HS2324" s="255"/>
      <c r="HT2324" s="255"/>
      <c r="HU2324" s="255"/>
      <c r="HV2324" s="255"/>
      <c r="HW2324" s="255"/>
      <c r="HX2324" s="255"/>
      <c r="HY2324" s="255"/>
      <c r="HZ2324" s="255"/>
      <c r="IA2324" s="255"/>
      <c r="IB2324" s="255"/>
      <c r="IC2324" s="255"/>
      <c r="ID2324" s="255"/>
      <c r="IE2324" s="255"/>
      <c r="IF2324" s="255"/>
      <c r="IG2324" s="255"/>
      <c r="IH2324" s="255"/>
      <c r="II2324" s="255"/>
      <c r="IJ2324" s="255"/>
      <c r="IK2324" s="255"/>
      <c r="IL2324" s="255"/>
      <c r="IM2324" s="255"/>
      <c r="IN2324" s="255"/>
      <c r="IO2324" s="255"/>
      <c r="IP2324" s="255"/>
      <c r="IQ2324" s="255"/>
      <c r="IR2324" s="255"/>
      <c r="IS2324" s="255"/>
      <c r="IT2324" s="255"/>
      <c r="IU2324" s="255"/>
      <c r="IV2324" s="255"/>
    </row>
    <row r="2325" spans="1:256" ht="13">
      <c r="A2325" s="16">
        <v>41731.356481481482</v>
      </c>
      <c r="B2325" s="300">
        <v>4</v>
      </c>
      <c r="C2325" s="5">
        <v>0.74</v>
      </c>
      <c r="D2325" s="5">
        <v>0.75</v>
      </c>
      <c r="E2325" s="5" t="s">
        <v>504</v>
      </c>
      <c r="F2325" s="5">
        <v>0.71</v>
      </c>
      <c r="G2325" s="6">
        <v>381667</v>
      </c>
      <c r="H2325" s="113">
        <f t="shared" si="4783"/>
        <v>0.71</v>
      </c>
      <c r="I2325" s="19">
        <f t="shared" si="4813"/>
        <v>-4.0540540540540577E-2</v>
      </c>
      <c r="J2325" s="8">
        <f t="shared" si="4789"/>
        <v>0.8546492971859212</v>
      </c>
      <c r="K2325" s="8">
        <f t="shared" si="4790"/>
        <v>0.68035070281407894</v>
      </c>
      <c r="L2325" s="8">
        <f t="shared" si="4791"/>
        <v>0.76750000000000007</v>
      </c>
      <c r="M2325" s="19">
        <f t="shared" si="4792"/>
        <v>0.25618933536910482</v>
      </c>
      <c r="N2325" s="19">
        <f t="shared" si="4814"/>
        <v>-6.1062938360758816E-2</v>
      </c>
      <c r="O2325" s="19">
        <f t="shared" si="4815"/>
        <v>-3.8547574736973299E-3</v>
      </c>
      <c r="P2325" s="19">
        <f t="shared" si="4816"/>
        <v>9.3572809201482622E-3</v>
      </c>
      <c r="Q2325" s="303">
        <v>252</v>
      </c>
      <c r="R2325" s="306">
        <v>274505.88799999998</v>
      </c>
      <c r="S2325" s="66">
        <f t="shared" si="4793"/>
        <v>1089.3090793650792</v>
      </c>
      <c r="T2325" t="str">
        <f t="shared" ref="T2325:W2326" si="4819">IF(C2325&gt;$J2325,"BrokeBandUpper", IF(C2325&lt;$K2325,"BrokeBandLower", ""))</f>
        <v/>
      </c>
      <c r="U2325" t="str">
        <f t="shared" si="4819"/>
        <v/>
      </c>
      <c r="V2325" t="str">
        <f t="shared" si="4819"/>
        <v>BrokeBandUpper</v>
      </c>
      <c r="W2325" t="str">
        <f t="shared" si="4819"/>
        <v/>
      </c>
      <c r="X2325" s="63"/>
      <c r="Y2325" s="310">
        <f t="shared" si="4795"/>
        <v>-6.2087912087912082E-3</v>
      </c>
      <c r="Z2325" s="311">
        <f t="shared" si="4796"/>
        <v>0.76363102999430033</v>
      </c>
      <c r="AA2325" s="311">
        <f t="shared" si="4797"/>
        <v>0.7599417354617255</v>
      </c>
      <c r="AB2325" s="312">
        <f t="shared" si="4563"/>
        <v>2324</v>
      </c>
      <c r="AC2325" s="313">
        <f t="shared" si="4798"/>
        <v>-8.1204559012644333E-3</v>
      </c>
      <c r="AD2325" s="284">
        <f t="shared" si="4785"/>
        <v>3.6892945325748272E-3</v>
      </c>
      <c r="AE2325" s="314">
        <f t="shared" si="4799"/>
        <v>1.180975043383926E-2</v>
      </c>
      <c r="AF2325" s="315">
        <f t="shared" si="4800"/>
        <v>4.854707091897361E-3</v>
      </c>
      <c r="AG2325" s="315">
        <f t="shared" si="4817"/>
        <v>0.8544207685465609</v>
      </c>
      <c r="AH2325" s="316">
        <f t="shared" si="4801"/>
        <v>-1.8757934178410146E-3</v>
      </c>
      <c r="AI2325" s="317">
        <f t="shared" si="4802"/>
        <v>2321.0636561247675</v>
      </c>
      <c r="AJ2325" s="318">
        <f t="shared" si="4786"/>
        <v>-3.0000000000000027E-2</v>
      </c>
      <c r="AK2325" s="318">
        <f t="shared" si="4803"/>
        <v>0</v>
      </c>
      <c r="AL2325" s="318">
        <f t="shared" si="4804"/>
        <v>-3.0000000000000027E-2</v>
      </c>
      <c r="AM2325" s="319">
        <f t="shared" si="4787"/>
        <v>7.1428571428571409E-3</v>
      </c>
      <c r="AN2325" s="319">
        <f t="shared" si="4818"/>
        <v>-8.5714285714285719E-3</v>
      </c>
      <c r="AO2325" s="311">
        <f t="shared" si="4805"/>
        <v>0.83333333333333304</v>
      </c>
      <c r="AP2325" s="285">
        <f t="shared" si="4806"/>
        <v>45.454545454545446</v>
      </c>
      <c r="AQ2325" s="285"/>
      <c r="AR2325" s="285">
        <f t="shared" si="4807"/>
        <v>0</v>
      </c>
      <c r="AS2325" s="286">
        <f t="shared" si="4808"/>
        <v>0</v>
      </c>
      <c r="AT2325" s="103">
        <f t="shared" si="4809"/>
        <v>-3.7051694160945892E-2</v>
      </c>
      <c r="AU2325" s="318">
        <f t="shared" si="4810"/>
        <v>0.71</v>
      </c>
      <c r="AV2325" s="315">
        <f t="shared" si="4811"/>
        <v>0</v>
      </c>
      <c r="AW2325" s="320">
        <v>0</v>
      </c>
      <c r="AX2325" s="321">
        <f t="shared" si="4788"/>
        <v>5.4282965043083668E-3</v>
      </c>
      <c r="AY2325" s="315">
        <f t="shared" si="4782"/>
        <v>-0.53540509434361649</v>
      </c>
      <c r="AZ2325" s="255"/>
      <c r="BA2325" s="255"/>
      <c r="BB2325" s="255"/>
      <c r="BC2325" s="255"/>
      <c r="BD2325" s="255"/>
      <c r="BE2325" s="255"/>
      <c r="BF2325" s="255"/>
      <c r="BG2325" s="255"/>
      <c r="BH2325" s="255"/>
      <c r="BI2325" s="255"/>
      <c r="BJ2325" s="255"/>
      <c r="BK2325" s="255"/>
      <c r="BL2325" s="255"/>
      <c r="BM2325" s="255"/>
      <c r="BN2325" s="255"/>
      <c r="BO2325" s="255"/>
      <c r="BP2325" s="255"/>
      <c r="BQ2325" s="255"/>
      <c r="BR2325" s="255"/>
      <c r="BS2325" s="255"/>
      <c r="BT2325" s="255"/>
      <c r="BU2325" s="255"/>
      <c r="BV2325" s="255"/>
      <c r="BW2325" s="255"/>
      <c r="BX2325" s="255"/>
      <c r="BY2325" s="255"/>
      <c r="BZ2325" s="255"/>
      <c r="CA2325" s="255"/>
      <c r="CB2325" s="255"/>
      <c r="CC2325" s="255"/>
      <c r="CD2325" s="255"/>
      <c r="CE2325" s="255"/>
      <c r="CF2325" s="255"/>
      <c r="CG2325" s="255"/>
      <c r="CH2325" s="255"/>
      <c r="CI2325" s="255"/>
      <c r="CJ2325" s="255"/>
      <c r="CK2325" s="255"/>
      <c r="CL2325" s="255"/>
      <c r="CM2325" s="255"/>
      <c r="CN2325" s="255"/>
      <c r="CO2325" s="255"/>
      <c r="CP2325" s="255"/>
      <c r="CQ2325" s="255"/>
      <c r="CR2325" s="255"/>
      <c r="CS2325" s="255"/>
      <c r="CT2325" s="255"/>
      <c r="CU2325" s="255"/>
      <c r="CV2325" s="255"/>
      <c r="CW2325" s="255"/>
      <c r="CX2325" s="255"/>
      <c r="CY2325" s="255"/>
      <c r="CZ2325" s="255"/>
      <c r="DA2325" s="255"/>
      <c r="DB2325" s="255"/>
      <c r="DC2325" s="255"/>
      <c r="DD2325" s="255"/>
      <c r="DE2325" s="255"/>
      <c r="DF2325" s="255"/>
      <c r="DG2325" s="255"/>
      <c r="DH2325" s="255"/>
      <c r="DI2325" s="255"/>
      <c r="DJ2325" s="255"/>
      <c r="DK2325" s="255"/>
      <c r="DL2325" s="255"/>
      <c r="DM2325" s="255"/>
      <c r="DN2325" s="255"/>
      <c r="DO2325" s="255"/>
      <c r="DP2325" s="255"/>
      <c r="DQ2325" s="255"/>
      <c r="DR2325" s="255"/>
      <c r="DS2325" s="255"/>
      <c r="DT2325" s="255"/>
      <c r="DU2325" s="255"/>
      <c r="DV2325" s="255"/>
      <c r="DW2325" s="255"/>
      <c r="DX2325" s="255"/>
      <c r="DY2325" s="255"/>
      <c r="DZ2325" s="255"/>
      <c r="EA2325" s="255"/>
      <c r="EB2325" s="255"/>
      <c r="EC2325" s="255"/>
      <c r="ED2325" s="255"/>
      <c r="EE2325" s="255"/>
      <c r="EF2325" s="255"/>
      <c r="EG2325" s="255"/>
      <c r="EH2325" s="255"/>
      <c r="EI2325" s="255"/>
      <c r="EJ2325" s="255"/>
      <c r="EK2325" s="255"/>
      <c r="EL2325" s="255"/>
      <c r="EM2325" s="255"/>
      <c r="EN2325" s="255"/>
      <c r="EO2325" s="255"/>
      <c r="EP2325" s="255"/>
      <c r="EQ2325" s="255"/>
      <c r="ER2325" s="255"/>
      <c r="ES2325" s="255"/>
      <c r="ET2325" s="255"/>
      <c r="EU2325" s="255"/>
      <c r="EV2325" s="255"/>
      <c r="EW2325" s="255"/>
      <c r="EX2325" s="255"/>
      <c r="EY2325" s="255"/>
      <c r="EZ2325" s="255"/>
      <c r="FA2325" s="255"/>
      <c r="FB2325" s="255"/>
      <c r="FC2325" s="255"/>
      <c r="FD2325" s="255"/>
      <c r="FE2325" s="255"/>
      <c r="FF2325" s="255"/>
      <c r="FG2325" s="255"/>
      <c r="FH2325" s="255"/>
      <c r="FI2325" s="255"/>
      <c r="FJ2325" s="255"/>
      <c r="FK2325" s="255"/>
      <c r="FL2325" s="255"/>
      <c r="FM2325" s="255"/>
      <c r="FN2325" s="255"/>
      <c r="FO2325" s="255"/>
      <c r="FP2325" s="255"/>
      <c r="FQ2325" s="255"/>
      <c r="FR2325" s="255"/>
      <c r="FS2325" s="255"/>
      <c r="FT2325" s="255"/>
      <c r="FU2325" s="255"/>
      <c r="FV2325" s="255"/>
      <c r="FW2325" s="255"/>
      <c r="FX2325" s="255"/>
      <c r="FY2325" s="255"/>
      <c r="FZ2325" s="255"/>
      <c r="GA2325" s="255"/>
      <c r="GB2325" s="255"/>
      <c r="GC2325" s="255"/>
      <c r="GD2325" s="255"/>
      <c r="GE2325" s="255"/>
      <c r="GF2325" s="255"/>
      <c r="GG2325" s="255"/>
      <c r="GH2325" s="255"/>
      <c r="GI2325" s="255"/>
      <c r="GJ2325" s="255"/>
      <c r="GK2325" s="255"/>
      <c r="GL2325" s="255"/>
      <c r="GM2325" s="255"/>
      <c r="GN2325" s="255"/>
      <c r="GO2325" s="255"/>
      <c r="GP2325" s="255"/>
      <c r="GQ2325" s="255"/>
      <c r="GR2325" s="255"/>
      <c r="GS2325" s="255"/>
      <c r="GT2325" s="255"/>
      <c r="GU2325" s="255"/>
      <c r="GV2325" s="255"/>
      <c r="GW2325" s="255"/>
      <c r="GX2325" s="255"/>
      <c r="GY2325" s="255"/>
      <c r="GZ2325" s="255"/>
      <c r="HA2325" s="255"/>
      <c r="HB2325" s="255"/>
      <c r="HC2325" s="255"/>
      <c r="HD2325" s="255"/>
      <c r="HE2325" s="255"/>
      <c r="HF2325" s="255"/>
      <c r="HG2325" s="255"/>
      <c r="HH2325" s="255"/>
      <c r="HI2325" s="255"/>
      <c r="HJ2325" s="255"/>
      <c r="HK2325" s="255"/>
      <c r="HL2325" s="255"/>
      <c r="HM2325" s="255"/>
      <c r="HN2325" s="255"/>
      <c r="HO2325" s="255"/>
      <c r="HP2325" s="255"/>
      <c r="HQ2325" s="255"/>
      <c r="HR2325" s="255"/>
      <c r="HS2325" s="255"/>
      <c r="HT2325" s="255"/>
      <c r="HU2325" s="255"/>
      <c r="HV2325" s="255"/>
      <c r="HW2325" s="255"/>
      <c r="HX2325" s="255"/>
      <c r="HY2325" s="255"/>
      <c r="HZ2325" s="255"/>
      <c r="IA2325" s="255"/>
      <c r="IB2325" s="255"/>
      <c r="IC2325" s="255"/>
      <c r="ID2325" s="255"/>
      <c r="IE2325" s="255"/>
      <c r="IF2325" s="255"/>
      <c r="IG2325" s="255"/>
      <c r="IH2325" s="255"/>
      <c r="II2325" s="255"/>
      <c r="IJ2325" s="255"/>
      <c r="IK2325" s="255"/>
      <c r="IL2325" s="255"/>
      <c r="IM2325" s="255"/>
      <c r="IN2325" s="255"/>
      <c r="IO2325" s="255"/>
      <c r="IP2325" s="255"/>
      <c r="IQ2325" s="255"/>
      <c r="IR2325" s="255"/>
      <c r="IS2325" s="255"/>
      <c r="IT2325" s="255"/>
      <c r="IU2325" s="255"/>
      <c r="IV2325" s="255"/>
    </row>
    <row r="2326" spans="1:256">
      <c r="A2326" s="16">
        <v>41733.595821759256</v>
      </c>
      <c r="B2326" s="300">
        <v>6</v>
      </c>
      <c r="C2326" s="5">
        <v>0.74</v>
      </c>
      <c r="D2326" s="5">
        <v>0.75</v>
      </c>
      <c r="E2326" s="5">
        <v>0.73</v>
      </c>
      <c r="F2326" s="5">
        <v>0.75</v>
      </c>
      <c r="G2326" s="6">
        <v>38777</v>
      </c>
      <c r="H2326" s="113">
        <f t="shared" si="4783"/>
        <v>0.75</v>
      </c>
      <c r="I2326" s="19">
        <f t="shared" si="4813"/>
        <v>5.6338028169014134E-2</v>
      </c>
      <c r="J2326" s="8">
        <f t="shared" si="4789"/>
        <v>0.85254341761275465</v>
      </c>
      <c r="K2326" s="8">
        <f t="shared" si="4790"/>
        <v>0.68695658238724522</v>
      </c>
      <c r="L2326" s="8">
        <f t="shared" si="4791"/>
        <v>0.76974999999999993</v>
      </c>
      <c r="M2326" s="19">
        <f t="shared" si="4792"/>
        <v>0.24104410594637299</v>
      </c>
      <c r="N2326" s="19">
        <f t="shared" si="4814"/>
        <v>-5.9117329770621951E-2</v>
      </c>
      <c r="O2326" s="19">
        <f t="shared" si="4815"/>
        <v>-2.464027736406635E-3</v>
      </c>
      <c r="P2326" s="19">
        <f t="shared" si="4816"/>
        <v>9.7095212011142403E-3</v>
      </c>
      <c r="Q2326" s="303">
        <v>52</v>
      </c>
      <c r="R2326" s="306">
        <v>28901.348000000002</v>
      </c>
      <c r="S2326" s="66">
        <f t="shared" si="4793"/>
        <v>555.79515384615388</v>
      </c>
      <c r="T2326" t="str">
        <f t="shared" si="4819"/>
        <v/>
      </c>
      <c r="U2326" t="str">
        <f t="shared" si="4819"/>
        <v/>
      </c>
      <c r="V2326" t="str">
        <f t="shared" si="4819"/>
        <v/>
      </c>
      <c r="W2326" t="str">
        <f t="shared" si="4819"/>
        <v/>
      </c>
      <c r="X2326" s="63"/>
      <c r="Y2326" s="219">
        <f t="shared" si="4795"/>
        <v>-7.9010989010988991E-3</v>
      </c>
      <c r="Z2326" s="78">
        <f t="shared" si="4796"/>
        <v>0.76153185137517809</v>
      </c>
      <c r="AA2326" s="78">
        <f t="shared" si="4797"/>
        <v>0.75920604703755779</v>
      </c>
      <c r="AB2326" s="74">
        <f t="shared" si="4563"/>
        <v>2325</v>
      </c>
      <c r="AC2326" s="80">
        <f t="shared" si="4798"/>
        <v>-7.587156876975162E-3</v>
      </c>
      <c r="AD2326" s="79">
        <f t="shared" si="4785"/>
        <v>2.3258043376203075E-3</v>
      </c>
      <c r="AE2326" s="81">
        <f t="shared" si="4799"/>
        <v>9.9129612145954695E-3</v>
      </c>
      <c r="AF2326" s="19">
        <f t="shared" si="4800"/>
        <v>3.0634691948195855E-3</v>
      </c>
      <c r="AG2326" s="93">
        <f t="shared" si="4817"/>
        <v>-6.5673532468322554E-2</v>
      </c>
      <c r="AH2326" s="91">
        <f t="shared" si="4801"/>
        <v>-2.2479213618113681E-3</v>
      </c>
      <c r="AI2326" s="96">
        <f t="shared" si="4802"/>
        <v>2321.445292807839</v>
      </c>
      <c r="AJ2326" s="5">
        <f t="shared" si="4786"/>
        <v>4.0000000000000036E-2</v>
      </c>
      <c r="AK2326" s="5">
        <f t="shared" si="4803"/>
        <v>4.0000000000000036E-2</v>
      </c>
      <c r="AL2326" s="5">
        <f t="shared" si="4804"/>
        <v>0</v>
      </c>
      <c r="AM2326" s="95">
        <f t="shared" si="4787"/>
        <v>7.1428571428571409E-3</v>
      </c>
      <c r="AN2326" s="95">
        <f t="shared" si="4818"/>
        <v>-8.5714285714285719E-3</v>
      </c>
      <c r="AO2326" s="78">
        <f t="shared" si="4805"/>
        <v>0.83333333333333304</v>
      </c>
      <c r="AP2326" s="296">
        <f t="shared" si="4806"/>
        <v>45.454545454545446</v>
      </c>
      <c r="AQ2326" s="8"/>
      <c r="AR2326" s="8">
        <f t="shared" si="4807"/>
        <v>1</v>
      </c>
      <c r="AS2326" s="114">
        <f t="shared" si="4808"/>
        <v>38777</v>
      </c>
      <c r="AT2326" s="103">
        <f t="shared" si="4809"/>
        <v>-8.684779844268678E-2</v>
      </c>
      <c r="AU2326" s="5">
        <f t="shared" si="4810"/>
        <v>0.75</v>
      </c>
      <c r="AV2326" s="93">
        <f t="shared" si="4811"/>
        <v>1.3417021240670157</v>
      </c>
      <c r="AW2326" s="210">
        <f t="shared" si="4812"/>
        <v>2.7397260273972629E-2</v>
      </c>
      <c r="AX2326" s="276">
        <f t="shared" si="4788"/>
        <v>-1.1225330435637171E-3</v>
      </c>
      <c r="AY2326" s="19">
        <f t="shared" ref="AY2326:AY2333" si="4820">IF((AX2326&gt;AX2325),ABS(AX2326-AX2325)/ABS(AX2325),-1*ABS(AX2326-AX2325)/ABS(AX2325))</f>
        <v>-1.206792875568381</v>
      </c>
      <c r="AZ2326" s="255"/>
      <c r="BA2326" s="255"/>
      <c r="BB2326" s="255"/>
      <c r="BC2326" s="255"/>
      <c r="BD2326" s="255"/>
      <c r="BE2326" s="255"/>
      <c r="BF2326" s="255"/>
      <c r="BG2326" s="255"/>
      <c r="BH2326" s="255"/>
      <c r="BI2326" s="255"/>
      <c r="BJ2326" s="255"/>
      <c r="BK2326" s="255"/>
      <c r="BL2326" s="255"/>
      <c r="BM2326" s="255"/>
      <c r="BN2326" s="255"/>
      <c r="BO2326" s="255"/>
      <c r="BP2326" s="255"/>
      <c r="BQ2326" s="255"/>
      <c r="BR2326" s="255"/>
      <c r="BS2326" s="255"/>
      <c r="BT2326" s="255"/>
      <c r="BU2326" s="255"/>
      <c r="BV2326" s="255"/>
      <c r="BW2326" s="255"/>
      <c r="BX2326" s="255"/>
      <c r="BY2326" s="255"/>
      <c r="BZ2326" s="255"/>
      <c r="CA2326" s="255"/>
      <c r="CB2326" s="255"/>
      <c r="CC2326" s="255"/>
      <c r="CD2326" s="255"/>
      <c r="CE2326" s="255"/>
      <c r="CF2326" s="255"/>
      <c r="CG2326" s="255"/>
      <c r="CH2326" s="255"/>
      <c r="CI2326" s="255"/>
      <c r="CJ2326" s="255"/>
      <c r="CK2326" s="255"/>
      <c r="CL2326" s="255"/>
      <c r="CM2326" s="255"/>
      <c r="CN2326" s="255"/>
      <c r="CO2326" s="255"/>
      <c r="CP2326" s="255"/>
      <c r="CQ2326" s="255"/>
      <c r="CR2326" s="255"/>
      <c r="CS2326" s="255"/>
      <c r="CT2326" s="255"/>
      <c r="CU2326" s="255"/>
      <c r="CV2326" s="255"/>
      <c r="CW2326" s="255"/>
      <c r="CX2326" s="255"/>
      <c r="CY2326" s="255"/>
      <c r="CZ2326" s="255"/>
      <c r="DA2326" s="255"/>
      <c r="DB2326" s="255"/>
      <c r="DC2326" s="255"/>
      <c r="DD2326" s="255"/>
      <c r="DE2326" s="255"/>
      <c r="DF2326" s="255"/>
      <c r="DG2326" s="255"/>
      <c r="DH2326" s="255"/>
      <c r="DI2326" s="255"/>
      <c r="DJ2326" s="255"/>
      <c r="DK2326" s="255"/>
      <c r="DL2326" s="255"/>
      <c r="DM2326" s="255"/>
      <c r="DN2326" s="255"/>
      <c r="DO2326" s="255"/>
      <c r="DP2326" s="255"/>
      <c r="DQ2326" s="255"/>
      <c r="DR2326" s="255"/>
      <c r="DS2326" s="255"/>
      <c r="DT2326" s="255"/>
      <c r="DU2326" s="255"/>
      <c r="DV2326" s="255"/>
      <c r="DW2326" s="255"/>
      <c r="DX2326" s="255"/>
      <c r="DY2326" s="255"/>
      <c r="DZ2326" s="255"/>
      <c r="EA2326" s="255"/>
      <c r="EB2326" s="255"/>
      <c r="EC2326" s="255"/>
      <c r="ED2326" s="255"/>
      <c r="EE2326" s="255"/>
      <c r="EF2326" s="255"/>
      <c r="EG2326" s="255"/>
      <c r="EH2326" s="255"/>
      <c r="EI2326" s="255"/>
      <c r="EJ2326" s="255"/>
      <c r="EK2326" s="255"/>
      <c r="EL2326" s="255"/>
      <c r="EM2326" s="255"/>
      <c r="EN2326" s="255"/>
      <c r="EO2326" s="255"/>
      <c r="EP2326" s="255"/>
      <c r="EQ2326" s="255"/>
      <c r="ER2326" s="255"/>
      <c r="ES2326" s="255"/>
      <c r="ET2326" s="255"/>
      <c r="EU2326" s="255"/>
      <c r="EV2326" s="255"/>
      <c r="EW2326" s="255"/>
      <c r="EX2326" s="255"/>
      <c r="EY2326" s="255"/>
      <c r="EZ2326" s="255"/>
      <c r="FA2326" s="255"/>
      <c r="FB2326" s="255"/>
      <c r="FC2326" s="255"/>
      <c r="FD2326" s="255"/>
      <c r="FE2326" s="255"/>
      <c r="FF2326" s="255"/>
      <c r="FG2326" s="255"/>
      <c r="FH2326" s="255"/>
      <c r="FI2326" s="255"/>
      <c r="FJ2326" s="255"/>
      <c r="FK2326" s="255"/>
      <c r="FL2326" s="255"/>
      <c r="FM2326" s="255"/>
      <c r="FN2326" s="255"/>
      <c r="FO2326" s="255"/>
      <c r="FP2326" s="255"/>
      <c r="FQ2326" s="255"/>
      <c r="FR2326" s="255"/>
      <c r="FS2326" s="255"/>
      <c r="FT2326" s="255"/>
      <c r="FU2326" s="255"/>
      <c r="FV2326" s="255"/>
      <c r="FW2326" s="255"/>
      <c r="FX2326" s="255"/>
      <c r="FY2326" s="255"/>
      <c r="FZ2326" s="255"/>
      <c r="GA2326" s="255"/>
      <c r="GB2326" s="255"/>
      <c r="GC2326" s="255"/>
      <c r="GD2326" s="255"/>
      <c r="GE2326" s="255"/>
      <c r="GF2326" s="255"/>
      <c r="GG2326" s="255"/>
      <c r="GH2326" s="255"/>
      <c r="GI2326" s="255"/>
      <c r="GJ2326" s="255"/>
      <c r="GK2326" s="255"/>
      <c r="GL2326" s="255"/>
      <c r="GM2326" s="255"/>
      <c r="GN2326" s="255"/>
      <c r="GO2326" s="255"/>
      <c r="GP2326" s="255"/>
      <c r="GQ2326" s="255"/>
      <c r="GR2326" s="255"/>
      <c r="GS2326" s="255"/>
      <c r="GT2326" s="255"/>
      <c r="GU2326" s="255"/>
      <c r="GV2326" s="255"/>
      <c r="GW2326" s="255"/>
      <c r="GX2326" s="255"/>
      <c r="GY2326" s="255"/>
      <c r="GZ2326" s="255"/>
      <c r="HA2326" s="255"/>
      <c r="HB2326" s="255"/>
      <c r="HC2326" s="255"/>
      <c r="HD2326" s="255"/>
      <c r="HE2326" s="255"/>
      <c r="HF2326" s="255"/>
      <c r="HG2326" s="255"/>
      <c r="HH2326" s="255"/>
      <c r="HI2326" s="255"/>
      <c r="HJ2326" s="255"/>
      <c r="HK2326" s="255"/>
      <c r="HL2326" s="255"/>
      <c r="HM2326" s="255"/>
      <c r="HN2326" s="255"/>
      <c r="HO2326" s="255"/>
      <c r="HP2326" s="255"/>
      <c r="HQ2326" s="255"/>
      <c r="HR2326" s="255"/>
      <c r="HS2326" s="255"/>
      <c r="HT2326" s="255"/>
      <c r="HU2326" s="255"/>
      <c r="HV2326" s="255"/>
      <c r="HW2326" s="255"/>
      <c r="HX2326" s="255"/>
      <c r="HY2326" s="255"/>
      <c r="HZ2326" s="255"/>
      <c r="IA2326" s="255"/>
      <c r="IB2326" s="255"/>
      <c r="IC2326" s="255"/>
      <c r="ID2326" s="255"/>
      <c r="IE2326" s="255"/>
      <c r="IF2326" s="255"/>
      <c r="IG2326" s="255"/>
      <c r="IH2326" s="255"/>
      <c r="II2326" s="255"/>
      <c r="IJ2326" s="255"/>
      <c r="IK2326" s="255"/>
      <c r="IL2326" s="255"/>
      <c r="IM2326" s="255"/>
      <c r="IN2326" s="255"/>
      <c r="IO2326" s="255"/>
      <c r="IP2326" s="255"/>
      <c r="IQ2326" s="255"/>
      <c r="IR2326" s="255"/>
      <c r="IS2326" s="255"/>
      <c r="IT2326" s="255"/>
      <c r="IU2326" s="255"/>
      <c r="IV2326" s="255"/>
    </row>
    <row r="2327" spans="1:256" ht="13">
      <c r="A2327" s="16">
        <v>41736.419699074075</v>
      </c>
      <c r="B2327" s="300">
        <v>2</v>
      </c>
      <c r="C2327" s="5">
        <v>0.73</v>
      </c>
      <c r="D2327" s="5">
        <v>0.75</v>
      </c>
      <c r="E2327" s="5">
        <v>0.73</v>
      </c>
      <c r="F2327" s="5">
        <v>0.75</v>
      </c>
      <c r="G2327" s="6">
        <v>62005</v>
      </c>
      <c r="H2327" s="113">
        <f t="shared" si="4783"/>
        <v>0.75</v>
      </c>
      <c r="I2327" s="19">
        <f t="shared" si="4813"/>
        <v>0</v>
      </c>
      <c r="J2327" s="8">
        <f t="shared" si="4789"/>
        <v>0.8492873286141206</v>
      </c>
      <c r="K2327" s="8">
        <f t="shared" si="4790"/>
        <v>0.69521267138587939</v>
      </c>
      <c r="L2327" s="8">
        <f t="shared" si="4791"/>
        <v>0.77224999999999999</v>
      </c>
      <c r="M2327" s="19">
        <f t="shared" si="4792"/>
        <v>0.22162233740806159</v>
      </c>
      <c r="N2327" s="19">
        <f t="shared" si="4814"/>
        <v>-8.0573505259789749E-2</v>
      </c>
      <c r="O2327" s="19">
        <f t="shared" si="4815"/>
        <v>-3.8192647217329726E-3</v>
      </c>
      <c r="P2327" s="19">
        <f t="shared" si="4816"/>
        <v>1.2018356342031699E-2</v>
      </c>
      <c r="Q2327" s="303">
        <v>133</v>
      </c>
      <c r="R2327" s="306">
        <v>45832.216999999997</v>
      </c>
      <c r="S2327" s="66">
        <f t="shared" si="4793"/>
        <v>344.60313533834585</v>
      </c>
      <c r="T2327" t="str">
        <f t="shared" ref="T2327:W2328" si="4821">IF(C2327&gt;$J2327,"BrokeBandUpper", IF(C2327&lt;$K2327,"BrokeBandLower", ""))</f>
        <v/>
      </c>
      <c r="U2327" t="str">
        <f t="shared" si="4821"/>
        <v/>
      </c>
      <c r="V2327" t="str">
        <f t="shared" si="4821"/>
        <v/>
      </c>
      <c r="W2327" t="str">
        <f t="shared" si="4821"/>
        <v/>
      </c>
      <c r="X2327" s="63" t="s">
        <v>89</v>
      </c>
      <c r="Y2327" s="310">
        <f t="shared" si="4795"/>
        <v>-8.351648351648349E-3</v>
      </c>
      <c r="Z2327" s="311">
        <f t="shared" si="4796"/>
        <v>0.75975594626340071</v>
      </c>
      <c r="AA2327" s="311">
        <f t="shared" si="4797"/>
        <v>0.75852479955677854</v>
      </c>
      <c r="AB2327" s="312">
        <f t="shared" si="4563"/>
        <v>2326</v>
      </c>
      <c r="AC2327" s="313">
        <f t="shared" si="4798"/>
        <v>-6.9454516063786435E-3</v>
      </c>
      <c r="AD2327" s="284">
        <f t="shared" si="4785"/>
        <v>1.231146706622166E-3</v>
      </c>
      <c r="AE2327" s="314">
        <f t="shared" si="4799"/>
        <v>8.1765983130008095E-3</v>
      </c>
      <c r="AF2327" s="315">
        <f t="shared" si="4800"/>
        <v>1.623080362489862E-3</v>
      </c>
      <c r="AG2327" s="315">
        <f t="shared" si="4817"/>
        <v>-8.4577830800350182E-2</v>
      </c>
      <c r="AH2327" s="316">
        <f t="shared" si="4801"/>
        <v>-2.4082424995627068E-3</v>
      </c>
      <c r="AI2327" s="317">
        <f t="shared" si="4802"/>
        <v>2321.7797925702534</v>
      </c>
      <c r="AJ2327" s="318">
        <f t="shared" si="4786"/>
        <v>0</v>
      </c>
      <c r="AK2327" s="318">
        <f t="shared" si="4803"/>
        <v>0</v>
      </c>
      <c r="AL2327" s="318">
        <f t="shared" si="4804"/>
        <v>0</v>
      </c>
      <c r="AM2327" s="319">
        <f t="shared" si="4787"/>
        <v>4.6428571428571387E-3</v>
      </c>
      <c r="AN2327" s="319">
        <f t="shared" si="4818"/>
        <v>-8.5714285714285719E-3</v>
      </c>
      <c r="AO2327" s="311">
        <f t="shared" si="4805"/>
        <v>0.54166666666666619</v>
      </c>
      <c r="AP2327" s="285">
        <f t="shared" si="4806"/>
        <v>35.135135135135116</v>
      </c>
      <c r="AQ2327" s="285"/>
      <c r="AR2327" s="285">
        <f t="shared" si="4807"/>
        <v>1</v>
      </c>
      <c r="AS2327" s="286">
        <f t="shared" si="4808"/>
        <v>62005</v>
      </c>
      <c r="AT2327" s="103">
        <f t="shared" si="4809"/>
        <v>-9.5191262612346172E-2</v>
      </c>
      <c r="AU2327" s="318">
        <f t="shared" si="4810"/>
        <v>0.75</v>
      </c>
      <c r="AV2327" s="315">
        <f t="shared" si="4811"/>
        <v>1.352869314613343</v>
      </c>
      <c r="AW2327" s="320">
        <f t="shared" si="4812"/>
        <v>2.7397260273972629E-2</v>
      </c>
      <c r="AX2327" s="321">
        <f t="shared" si="4788"/>
        <v>-7.0415981412351647E-3</v>
      </c>
      <c r="AY2327" s="315">
        <f t="shared" si="4820"/>
        <v>-5.2729539959733671</v>
      </c>
      <c r="AZ2327" s="255"/>
      <c r="BA2327" s="255"/>
      <c r="BB2327" s="255"/>
      <c r="BC2327" s="255"/>
      <c r="BD2327" s="255"/>
      <c r="BE2327" s="255"/>
      <c r="BF2327" s="255"/>
      <c r="BG2327" s="255"/>
      <c r="BH2327" s="255"/>
      <c r="BI2327" s="255"/>
      <c r="BJ2327" s="255"/>
      <c r="BK2327" s="255"/>
      <c r="BL2327" s="255"/>
      <c r="BM2327" s="255"/>
      <c r="BN2327" s="255"/>
      <c r="BO2327" s="255"/>
      <c r="BP2327" s="255"/>
      <c r="BQ2327" s="255"/>
      <c r="BR2327" s="255"/>
      <c r="BS2327" s="255"/>
      <c r="BT2327" s="255"/>
      <c r="BU2327" s="255"/>
      <c r="BV2327" s="255"/>
      <c r="BW2327" s="255"/>
      <c r="BX2327" s="255"/>
      <c r="BY2327" s="255"/>
      <c r="BZ2327" s="255"/>
      <c r="CA2327" s="255"/>
      <c r="CB2327" s="255"/>
      <c r="CC2327" s="255"/>
      <c r="CD2327" s="255"/>
      <c r="CE2327" s="255"/>
      <c r="CF2327" s="255"/>
      <c r="CG2327" s="255"/>
      <c r="CH2327" s="255"/>
      <c r="CI2327" s="255"/>
      <c r="CJ2327" s="255"/>
      <c r="CK2327" s="255"/>
      <c r="CL2327" s="255"/>
      <c r="CM2327" s="255"/>
      <c r="CN2327" s="255"/>
      <c r="CO2327" s="255"/>
      <c r="CP2327" s="255"/>
      <c r="CQ2327" s="255"/>
      <c r="CR2327" s="255"/>
      <c r="CS2327" s="255"/>
      <c r="CT2327" s="255"/>
      <c r="CU2327" s="255"/>
      <c r="CV2327" s="255"/>
      <c r="CW2327" s="255"/>
      <c r="CX2327" s="255"/>
      <c r="CY2327" s="255"/>
      <c r="CZ2327" s="255"/>
      <c r="DA2327" s="255"/>
      <c r="DB2327" s="255"/>
      <c r="DC2327" s="255"/>
      <c r="DD2327" s="255"/>
      <c r="DE2327" s="255"/>
      <c r="DF2327" s="255"/>
      <c r="DG2327" s="255"/>
      <c r="DH2327" s="255"/>
      <c r="DI2327" s="255"/>
      <c r="DJ2327" s="255"/>
      <c r="DK2327" s="255"/>
      <c r="DL2327" s="255"/>
      <c r="DM2327" s="255"/>
      <c r="DN2327" s="255"/>
      <c r="DO2327" s="255"/>
      <c r="DP2327" s="255"/>
      <c r="DQ2327" s="255"/>
      <c r="DR2327" s="255"/>
      <c r="DS2327" s="255"/>
      <c r="DT2327" s="255"/>
      <c r="DU2327" s="255"/>
      <c r="DV2327" s="255"/>
      <c r="DW2327" s="255"/>
      <c r="DX2327" s="255"/>
      <c r="DY2327" s="255"/>
      <c r="DZ2327" s="255"/>
      <c r="EA2327" s="255"/>
      <c r="EB2327" s="255"/>
      <c r="EC2327" s="255"/>
      <c r="ED2327" s="255"/>
      <c r="EE2327" s="255"/>
      <c r="EF2327" s="255"/>
      <c r="EG2327" s="255"/>
      <c r="EH2327" s="255"/>
      <c r="EI2327" s="255"/>
      <c r="EJ2327" s="255"/>
      <c r="EK2327" s="255"/>
      <c r="EL2327" s="255"/>
      <c r="EM2327" s="255"/>
      <c r="EN2327" s="255"/>
      <c r="EO2327" s="255"/>
      <c r="EP2327" s="255"/>
      <c r="EQ2327" s="255"/>
      <c r="ER2327" s="255"/>
      <c r="ES2327" s="255"/>
      <c r="ET2327" s="255"/>
      <c r="EU2327" s="255"/>
      <c r="EV2327" s="255"/>
      <c r="EW2327" s="255"/>
      <c r="EX2327" s="255"/>
      <c r="EY2327" s="255"/>
      <c r="EZ2327" s="255"/>
      <c r="FA2327" s="255"/>
      <c r="FB2327" s="255"/>
      <c r="FC2327" s="255"/>
      <c r="FD2327" s="255"/>
      <c r="FE2327" s="255"/>
      <c r="FF2327" s="255"/>
      <c r="FG2327" s="255"/>
      <c r="FH2327" s="255"/>
      <c r="FI2327" s="255"/>
      <c r="FJ2327" s="255"/>
      <c r="FK2327" s="255"/>
      <c r="FL2327" s="255"/>
      <c r="FM2327" s="255"/>
      <c r="FN2327" s="255"/>
      <c r="FO2327" s="255"/>
      <c r="FP2327" s="255"/>
      <c r="FQ2327" s="255"/>
      <c r="FR2327" s="255"/>
      <c r="FS2327" s="255"/>
      <c r="FT2327" s="255"/>
      <c r="FU2327" s="255"/>
      <c r="FV2327" s="255"/>
      <c r="FW2327" s="255"/>
      <c r="FX2327" s="255"/>
      <c r="FY2327" s="255"/>
      <c r="FZ2327" s="255"/>
      <c r="GA2327" s="255"/>
      <c r="GB2327" s="255"/>
      <c r="GC2327" s="255"/>
      <c r="GD2327" s="255"/>
      <c r="GE2327" s="255"/>
      <c r="GF2327" s="255"/>
      <c r="GG2327" s="255"/>
      <c r="GH2327" s="255"/>
      <c r="GI2327" s="255"/>
      <c r="GJ2327" s="255"/>
      <c r="GK2327" s="255"/>
      <c r="GL2327" s="255"/>
      <c r="GM2327" s="255"/>
      <c r="GN2327" s="255"/>
      <c r="GO2327" s="255"/>
      <c r="GP2327" s="255"/>
      <c r="GQ2327" s="255"/>
      <c r="GR2327" s="255"/>
      <c r="GS2327" s="255"/>
      <c r="GT2327" s="255"/>
      <c r="GU2327" s="255"/>
      <c r="GV2327" s="255"/>
      <c r="GW2327" s="255"/>
      <c r="GX2327" s="255"/>
      <c r="GY2327" s="255"/>
      <c r="GZ2327" s="255"/>
      <c r="HA2327" s="255"/>
      <c r="HB2327" s="255"/>
      <c r="HC2327" s="255"/>
      <c r="HD2327" s="255"/>
      <c r="HE2327" s="255"/>
      <c r="HF2327" s="255"/>
      <c r="HG2327" s="255"/>
      <c r="HH2327" s="255"/>
      <c r="HI2327" s="255"/>
      <c r="HJ2327" s="255"/>
      <c r="HK2327" s="255"/>
      <c r="HL2327" s="255"/>
      <c r="HM2327" s="255"/>
      <c r="HN2327" s="255"/>
      <c r="HO2327" s="255"/>
      <c r="HP2327" s="255"/>
      <c r="HQ2327" s="255"/>
      <c r="HR2327" s="255"/>
      <c r="HS2327" s="255"/>
      <c r="HT2327" s="255"/>
      <c r="HU2327" s="255"/>
      <c r="HV2327" s="255"/>
      <c r="HW2327" s="255"/>
      <c r="HX2327" s="255"/>
      <c r="HY2327" s="255"/>
      <c r="HZ2327" s="255"/>
      <c r="IA2327" s="255"/>
      <c r="IB2327" s="255"/>
      <c r="IC2327" s="255"/>
      <c r="ID2327" s="255"/>
      <c r="IE2327" s="255"/>
      <c r="IF2327" s="255"/>
      <c r="IG2327" s="255"/>
      <c r="IH2327" s="255"/>
      <c r="II2327" s="255"/>
      <c r="IJ2327" s="255"/>
      <c r="IK2327" s="255"/>
      <c r="IL2327" s="255"/>
      <c r="IM2327" s="255"/>
      <c r="IN2327" s="255"/>
      <c r="IO2327" s="255"/>
      <c r="IP2327" s="255"/>
      <c r="IQ2327" s="255"/>
      <c r="IR2327" s="255"/>
      <c r="IS2327" s="255"/>
      <c r="IT2327" s="255"/>
      <c r="IU2327" s="255"/>
      <c r="IV2327" s="255"/>
    </row>
    <row r="2328" spans="1:256">
      <c r="A2328" s="16">
        <v>41737.406655092593</v>
      </c>
      <c r="B2328" s="300">
        <v>3</v>
      </c>
      <c r="C2328" s="5">
        <v>0.75</v>
      </c>
      <c r="D2328" s="5">
        <v>0.75</v>
      </c>
      <c r="E2328" s="5">
        <v>0.71</v>
      </c>
      <c r="F2328" s="5">
        <v>0.73499999999999999</v>
      </c>
      <c r="G2328" s="6">
        <v>412370</v>
      </c>
      <c r="H2328" s="113">
        <f t="shared" ref="H2328:H2333" si="4822">F2328</f>
        <v>0.73499999999999999</v>
      </c>
      <c r="I2328" s="19">
        <f t="shared" si="4813"/>
        <v>-2.0000000000000018E-2</v>
      </c>
      <c r="J2328" s="8">
        <f t="shared" si="4789"/>
        <v>0.84719531871157083</v>
      </c>
      <c r="K2328" s="8">
        <f t="shared" si="4790"/>
        <v>0.69980468128842932</v>
      </c>
      <c r="L2328" s="8">
        <f t="shared" si="4791"/>
        <v>0.77350000000000008</v>
      </c>
      <c r="M2328" s="19">
        <f t="shared" si="4792"/>
        <v>0.2106168211847006</v>
      </c>
      <c r="N2328" s="19">
        <f t="shared" si="4814"/>
        <v>-4.9658876230950985E-2</v>
      </c>
      <c r="O2328" s="19">
        <f t="shared" si="4815"/>
        <v>-2.4632534032546266E-3</v>
      </c>
      <c r="P2328" s="19">
        <f t="shared" si="4816"/>
        <v>6.605187292394914E-3</v>
      </c>
      <c r="Q2328" s="303">
        <v>191</v>
      </c>
      <c r="R2328" s="306">
        <v>297152.42099999997</v>
      </c>
      <c r="S2328" s="66">
        <f t="shared" si="4793"/>
        <v>1555.7718376963348</v>
      </c>
      <c r="T2328" t="str">
        <f t="shared" si="4821"/>
        <v/>
      </c>
      <c r="U2328" t="str">
        <f t="shared" si="4821"/>
        <v/>
      </c>
      <c r="V2328" t="str">
        <f t="shared" si="4821"/>
        <v/>
      </c>
      <c r="W2328" t="str">
        <f t="shared" si="4821"/>
        <v/>
      </c>
      <c r="X2328" s="63"/>
      <c r="Y2328" s="219">
        <f t="shared" si="4795"/>
        <v>-8.3296703296703283E-3</v>
      </c>
      <c r="Z2328" s="78">
        <f t="shared" si="4796"/>
        <v>0.75594353053883701</v>
      </c>
      <c r="AA2328" s="78">
        <f t="shared" si="4797"/>
        <v>0.75678396438957696</v>
      </c>
      <c r="AB2328" s="74">
        <f t="shared" si="4563"/>
        <v>2327</v>
      </c>
      <c r="AC2328" s="80">
        <f t="shared" si="4798"/>
        <v>-7.2136257309926097E-3</v>
      </c>
      <c r="AD2328" s="79">
        <f t="shared" ref="AD2328:AD2333" si="4823">Z2328-AA2328</f>
        <v>-8.4043385073995225E-4</v>
      </c>
      <c r="AE2328" s="81">
        <f t="shared" si="4799"/>
        <v>6.3731918802526575E-3</v>
      </c>
      <c r="AF2328" s="19">
        <f t="shared" si="4800"/>
        <v>-1.1105333758199374E-3</v>
      </c>
      <c r="AG2328" s="93">
        <f t="shared" si="4817"/>
        <v>3.8611474071416373E-2</v>
      </c>
      <c r="AH2328" s="91">
        <f t="shared" si="4801"/>
        <v>-2.3916832732625362E-3</v>
      </c>
      <c r="AI2328" s="96">
        <f t="shared" si="4802"/>
        <v>2322.0830764526959</v>
      </c>
      <c r="AJ2328" s="5">
        <f t="shared" ref="AJ2328:AJ2333" si="4824">F2328-F2327</f>
        <v>-1.5000000000000013E-2</v>
      </c>
      <c r="AK2328" s="5">
        <f t="shared" si="4803"/>
        <v>0</v>
      </c>
      <c r="AL2328" s="5">
        <f t="shared" si="4804"/>
        <v>-1.5000000000000013E-2</v>
      </c>
      <c r="AM2328" s="95">
        <f t="shared" si="4787"/>
        <v>3.2142857142857173E-3</v>
      </c>
      <c r="AN2328" s="95">
        <f t="shared" si="4818"/>
        <v>-9.642857142857144E-3</v>
      </c>
      <c r="AO2328" s="78">
        <f t="shared" si="4805"/>
        <v>0.33333333333333359</v>
      </c>
      <c r="AP2328" s="296">
        <f t="shared" si="4806"/>
        <v>25.000000000000014</v>
      </c>
      <c r="AQ2328" s="8"/>
      <c r="AR2328" s="8">
        <f t="shared" si="4807"/>
        <v>0.25</v>
      </c>
      <c r="AS2328" s="114">
        <f t="shared" si="4808"/>
        <v>103092.5</v>
      </c>
      <c r="AT2328" s="103">
        <f t="shared" si="4809"/>
        <v>-0.1073368230898096</v>
      </c>
      <c r="AU2328" s="5">
        <f t="shared" si="4810"/>
        <v>0.73499999999999999</v>
      </c>
      <c r="AV2328" s="93">
        <f t="shared" si="4811"/>
        <v>0.34693474699975607</v>
      </c>
      <c r="AW2328" s="210">
        <f t="shared" si="4812"/>
        <v>5.6338028169014134E-2</v>
      </c>
      <c r="AX2328" s="276">
        <f t="shared" ref="AX2328:AX2333" si="4825">SLOPE(M2315:M2328,AB2315:AB2328)</f>
        <v>-1.1517868050548514E-2</v>
      </c>
      <c r="AY2328" s="19">
        <f t="shared" si="4820"/>
        <v>-0.63568948689369087</v>
      </c>
      <c r="AZ2328" s="255"/>
      <c r="BA2328" s="255"/>
      <c r="BB2328" s="255"/>
      <c r="BC2328" s="255"/>
      <c r="BD2328" s="255"/>
      <c r="BE2328" s="255"/>
      <c r="BF2328" s="255"/>
      <c r="BG2328" s="255"/>
      <c r="BH2328" s="255"/>
      <c r="BI2328" s="255"/>
      <c r="BJ2328" s="255"/>
      <c r="BK2328" s="255"/>
      <c r="BL2328" s="255"/>
      <c r="BM2328" s="255"/>
      <c r="BN2328" s="255"/>
      <c r="BO2328" s="255"/>
      <c r="BP2328" s="255"/>
      <c r="BQ2328" s="255"/>
      <c r="BR2328" s="255"/>
      <c r="BS2328" s="255"/>
      <c r="BT2328" s="255"/>
      <c r="BU2328" s="255"/>
      <c r="BV2328" s="255"/>
      <c r="BW2328" s="255"/>
      <c r="BX2328" s="255"/>
      <c r="BY2328" s="255"/>
      <c r="BZ2328" s="255"/>
      <c r="CA2328" s="255"/>
      <c r="CB2328" s="255"/>
      <c r="CC2328" s="255"/>
      <c r="CD2328" s="255"/>
      <c r="CE2328" s="255"/>
      <c r="CF2328" s="255"/>
      <c r="CG2328" s="255"/>
      <c r="CH2328" s="255"/>
      <c r="CI2328" s="255"/>
      <c r="CJ2328" s="255"/>
      <c r="CK2328" s="255"/>
      <c r="CL2328" s="255"/>
      <c r="CM2328" s="255"/>
      <c r="CN2328" s="255"/>
      <c r="CO2328" s="255"/>
      <c r="CP2328" s="255"/>
      <c r="CQ2328" s="255"/>
      <c r="CR2328" s="255"/>
      <c r="CS2328" s="255"/>
      <c r="CT2328" s="255"/>
      <c r="CU2328" s="255"/>
      <c r="CV2328" s="255"/>
      <c r="CW2328" s="255"/>
      <c r="CX2328" s="255"/>
      <c r="CY2328" s="255"/>
      <c r="CZ2328" s="255"/>
      <c r="DA2328" s="255"/>
      <c r="DB2328" s="255"/>
      <c r="DC2328" s="255"/>
      <c r="DD2328" s="255"/>
      <c r="DE2328" s="255"/>
      <c r="DF2328" s="255"/>
      <c r="DG2328" s="255"/>
      <c r="DH2328" s="255"/>
      <c r="DI2328" s="255"/>
      <c r="DJ2328" s="255"/>
      <c r="DK2328" s="255"/>
      <c r="DL2328" s="255"/>
      <c r="DM2328" s="255"/>
      <c r="DN2328" s="255"/>
      <c r="DO2328" s="255"/>
      <c r="DP2328" s="255"/>
      <c r="DQ2328" s="255"/>
      <c r="DR2328" s="255"/>
      <c r="DS2328" s="255"/>
      <c r="DT2328" s="255"/>
      <c r="DU2328" s="255"/>
      <c r="DV2328" s="255"/>
      <c r="DW2328" s="255"/>
      <c r="DX2328" s="255"/>
      <c r="DY2328" s="255"/>
      <c r="DZ2328" s="255"/>
      <c r="EA2328" s="255"/>
      <c r="EB2328" s="255"/>
      <c r="EC2328" s="255"/>
      <c r="ED2328" s="255"/>
      <c r="EE2328" s="255"/>
      <c r="EF2328" s="255"/>
      <c r="EG2328" s="255"/>
      <c r="EH2328" s="255"/>
      <c r="EI2328" s="255"/>
      <c r="EJ2328" s="255"/>
      <c r="EK2328" s="255"/>
      <c r="EL2328" s="255"/>
      <c r="EM2328" s="255"/>
      <c r="EN2328" s="255"/>
      <c r="EO2328" s="255"/>
      <c r="EP2328" s="255"/>
      <c r="EQ2328" s="255"/>
      <c r="ER2328" s="255"/>
      <c r="ES2328" s="255"/>
      <c r="ET2328" s="255"/>
      <c r="EU2328" s="255"/>
      <c r="EV2328" s="255"/>
      <c r="EW2328" s="255"/>
      <c r="EX2328" s="255"/>
      <c r="EY2328" s="255"/>
      <c r="EZ2328" s="255"/>
      <c r="FA2328" s="255"/>
      <c r="FB2328" s="255"/>
      <c r="FC2328" s="255"/>
      <c r="FD2328" s="255"/>
      <c r="FE2328" s="255"/>
      <c r="FF2328" s="255"/>
      <c r="FG2328" s="255"/>
      <c r="FH2328" s="255"/>
      <c r="FI2328" s="255"/>
      <c r="FJ2328" s="255"/>
      <c r="FK2328" s="255"/>
      <c r="FL2328" s="255"/>
      <c r="FM2328" s="255"/>
      <c r="FN2328" s="255"/>
      <c r="FO2328" s="255"/>
      <c r="FP2328" s="255"/>
      <c r="FQ2328" s="255"/>
      <c r="FR2328" s="255"/>
      <c r="FS2328" s="255"/>
      <c r="FT2328" s="255"/>
      <c r="FU2328" s="255"/>
      <c r="FV2328" s="255"/>
      <c r="FW2328" s="255"/>
      <c r="FX2328" s="255"/>
      <c r="FY2328" s="255"/>
      <c r="FZ2328" s="255"/>
      <c r="GA2328" s="255"/>
      <c r="GB2328" s="255"/>
      <c r="GC2328" s="255"/>
      <c r="GD2328" s="255"/>
      <c r="GE2328" s="255"/>
      <c r="GF2328" s="255"/>
      <c r="GG2328" s="255"/>
      <c r="GH2328" s="255"/>
      <c r="GI2328" s="255"/>
      <c r="GJ2328" s="255"/>
      <c r="GK2328" s="255"/>
      <c r="GL2328" s="255"/>
      <c r="GM2328" s="255"/>
      <c r="GN2328" s="255"/>
      <c r="GO2328" s="255"/>
      <c r="GP2328" s="255"/>
      <c r="GQ2328" s="255"/>
      <c r="GR2328" s="255"/>
      <c r="GS2328" s="255"/>
      <c r="GT2328" s="255"/>
      <c r="GU2328" s="255"/>
      <c r="GV2328" s="255"/>
      <c r="GW2328" s="255"/>
      <c r="GX2328" s="255"/>
      <c r="GY2328" s="255"/>
      <c r="GZ2328" s="255"/>
      <c r="HA2328" s="255"/>
      <c r="HB2328" s="255"/>
      <c r="HC2328" s="255"/>
      <c r="HD2328" s="255"/>
      <c r="HE2328" s="255"/>
      <c r="HF2328" s="255"/>
      <c r="HG2328" s="255"/>
      <c r="HH2328" s="255"/>
      <c r="HI2328" s="255"/>
      <c r="HJ2328" s="255"/>
      <c r="HK2328" s="255"/>
      <c r="HL2328" s="255"/>
      <c r="HM2328" s="255"/>
      <c r="HN2328" s="255"/>
      <c r="HO2328" s="255"/>
      <c r="HP2328" s="255"/>
      <c r="HQ2328" s="255"/>
      <c r="HR2328" s="255"/>
      <c r="HS2328" s="255"/>
      <c r="HT2328" s="255"/>
      <c r="HU2328" s="255"/>
      <c r="HV2328" s="255"/>
      <c r="HW2328" s="255"/>
      <c r="HX2328" s="255"/>
      <c r="HY2328" s="255"/>
      <c r="HZ2328" s="255"/>
      <c r="IA2328" s="255"/>
      <c r="IB2328" s="255"/>
      <c r="IC2328" s="255"/>
      <c r="ID2328" s="255"/>
      <c r="IE2328" s="255"/>
      <c r="IF2328" s="255"/>
      <c r="IG2328" s="255"/>
      <c r="IH2328" s="255"/>
      <c r="II2328" s="255"/>
      <c r="IJ2328" s="255"/>
      <c r="IK2328" s="255"/>
      <c r="IL2328" s="255"/>
      <c r="IM2328" s="255"/>
      <c r="IN2328" s="255"/>
      <c r="IO2328" s="255"/>
      <c r="IP2328" s="255"/>
      <c r="IQ2328" s="255"/>
      <c r="IR2328" s="255"/>
      <c r="IS2328" s="255"/>
      <c r="IT2328" s="255"/>
      <c r="IU2328" s="255"/>
      <c r="IV2328" s="255"/>
    </row>
    <row r="2329" spans="1:256" ht="13">
      <c r="A2329" s="16">
        <v>41738.383425925924</v>
      </c>
      <c r="B2329" s="300">
        <v>4</v>
      </c>
      <c r="C2329" s="5">
        <v>0.73499999999999999</v>
      </c>
      <c r="D2329" s="5">
        <v>0.75</v>
      </c>
      <c r="E2329" s="5">
        <v>0.72499999999999998</v>
      </c>
      <c r="F2329" s="5">
        <v>0.73</v>
      </c>
      <c r="G2329" s="6">
        <v>82554</v>
      </c>
      <c r="H2329" s="113">
        <f t="shared" si="4822"/>
        <v>0.73</v>
      </c>
      <c r="I2329" s="19">
        <f t="shared" si="4813"/>
        <v>-6.80272108843538E-3</v>
      </c>
      <c r="J2329" s="8">
        <f t="shared" ref="J2329:J2334" si="4826">(L2329)+2*STDEVPA(H2310:H2329)</f>
        <v>0.84749789559307409</v>
      </c>
      <c r="K2329" s="8">
        <f t="shared" ref="K2329:K2334" si="4827">(L2329)-(2*STDEVPA(H2310:H2329))</f>
        <v>0.69900210440692634</v>
      </c>
      <c r="L2329" s="8">
        <f t="shared" ref="L2329:L2334" si="4828">AVERAGE(H2310:H2329)</f>
        <v>0.77325000000000021</v>
      </c>
      <c r="M2329" s="19">
        <f t="shared" ref="M2329:M2334" si="4829">(J2329-K2329)/K2329</f>
        <v>0.21243969116822636</v>
      </c>
      <c r="N2329" s="19">
        <f t="shared" si="4814"/>
        <v>8.6549116697910763E-3</v>
      </c>
      <c r="O2329" s="19">
        <f t="shared" si="4815"/>
        <v>3.5715126703417369E-4</v>
      </c>
      <c r="P2329" s="19">
        <f t="shared" si="4816"/>
        <v>-1.1468584062989332E-3</v>
      </c>
      <c r="Q2329" s="303">
        <v>230</v>
      </c>
      <c r="R2329" s="306">
        <v>60539.538</v>
      </c>
      <c r="S2329" s="66">
        <f t="shared" ref="S2329:S2334" si="4830">R2329/Q2329</f>
        <v>263.21538260869568</v>
      </c>
      <c r="T2329" t="str">
        <f t="shared" ref="T2329:W2330" si="4831">IF(C2329&gt;$J2329,"BrokeBandUpper", IF(C2329&lt;$K2329,"BrokeBandLower", ""))</f>
        <v/>
      </c>
      <c r="U2329" t="str">
        <f t="shared" si="4831"/>
        <v/>
      </c>
      <c r="V2329" t="str">
        <f t="shared" si="4831"/>
        <v/>
      </c>
      <c r="W2329" t="str">
        <f t="shared" si="4831"/>
        <v/>
      </c>
      <c r="X2329" s="63"/>
      <c r="Y2329" s="310">
        <f t="shared" ref="Y2329:Y2334" si="4832">SLOPE(H2316:H2329,AB2316:AB2329)</f>
        <v>-8.0549450549450546E-3</v>
      </c>
      <c r="Z2329" s="311">
        <f t="shared" ref="Z2329:Z2334" si="4833">Z2328+(0.154*(F2329-Z2328))</f>
        <v>0.75194822683585616</v>
      </c>
      <c r="AA2329" s="311">
        <f t="shared" ref="AA2329:AA2334" si="4834">AA2328+(0.074*(F2329-AA2328))</f>
        <v>0.75480195102474823</v>
      </c>
      <c r="AB2329" s="312">
        <f t="shared" si="4563"/>
        <v>2328</v>
      </c>
      <c r="AC2329" s="313">
        <f t="shared" ref="AC2329:AC2334" si="4835">AD2329-AE2329</f>
        <v>-7.3815328553157823E-3</v>
      </c>
      <c r="AD2329" s="284">
        <f t="shared" si="4823"/>
        <v>-2.8537241888920706E-3</v>
      </c>
      <c r="AE2329" s="314">
        <f t="shared" ref="AE2329:AE2334" si="4836">AE2328+(0.2*(AD2329-AE2328))</f>
        <v>4.5278086664237117E-3</v>
      </c>
      <c r="AF2329" s="315">
        <f t="shared" ref="AF2329:AF2334" si="4837">AD2329/AA2329</f>
        <v>-3.7807588931344765E-3</v>
      </c>
      <c r="AG2329" s="315">
        <f t="shared" si="4817"/>
        <v>2.3276384246243419E-2</v>
      </c>
      <c r="AH2329" s="316">
        <f t="shared" ref="AH2329:AH2334" si="4838">SLOPE(AC2316:AC2329,AB2316:AB2329)</f>
        <v>-2.243511528613957E-3</v>
      </c>
      <c r="AI2329" s="317">
        <f t="shared" ref="AI2329:AI2334" si="4839">INTERCEPT(AB2316:AB2329,AC2316:AC2329)</f>
        <v>2322.3778848880556</v>
      </c>
      <c r="AJ2329" s="318">
        <f t="shared" si="4824"/>
        <v>-5.0000000000000044E-3</v>
      </c>
      <c r="AK2329" s="318">
        <f t="shared" si="4803"/>
        <v>0</v>
      </c>
      <c r="AL2329" s="318">
        <f t="shared" ref="AL2329:AL2334" si="4840">IF(AJ2329&lt;0,AJ2329,0)</f>
        <v>-5.0000000000000044E-3</v>
      </c>
      <c r="AM2329" s="319">
        <f t="shared" ref="AM2329:AM2334" si="4841">(AVERAGE(AK2316:AK2329))</f>
        <v>3.2142857142857173E-3</v>
      </c>
      <c r="AN2329" s="319">
        <f t="shared" si="4818"/>
        <v>-0.01</v>
      </c>
      <c r="AO2329" s="311">
        <f t="shared" ref="AO2329:AO2334" si="4842">ABS(AM2329/AN2329)</f>
        <v>0.32142857142857173</v>
      </c>
      <c r="AP2329" s="285">
        <f t="shared" ref="AP2329:AP2334" si="4843">IF(AN2329=0,100,100-(100/(1+AO2329)))</f>
        <v>24.324324324324337</v>
      </c>
      <c r="AQ2329" s="285"/>
      <c r="AR2329" s="285">
        <f t="shared" ref="AR2329:AR2334" si="4844">IF(ISERROR(((F2329-E2329)-(D2329-F2329))/(D2329-E2329)),0,((F2329-E2329)-(D2329-F2329))/(D2329-E2329))</f>
        <v>-0.6</v>
      </c>
      <c r="AS2329" s="286">
        <f t="shared" ref="AS2329:AS2334" si="4845">IF(ISERROR(AR2329*G2329),0,AR2329*G2329)</f>
        <v>-49532.4</v>
      </c>
      <c r="AT2329" s="103">
        <f t="shared" ref="AT2329:AT2334" si="4846">SUM(AS2310:AS2329)/SUM(G2310:G2329)</f>
        <v>-0.12045613190067481</v>
      </c>
      <c r="AU2329" s="318">
        <f t="shared" ref="AU2329:AU2334" si="4847">F2329</f>
        <v>0.73</v>
      </c>
      <c r="AV2329" s="315">
        <f t="shared" ref="AV2329:AV2334" si="4848">AS2329/R2329</f>
        <v>-0.81818265610153817</v>
      </c>
      <c r="AW2329" s="320">
        <f t="shared" ref="AW2329:AW2334" si="4849">(D2329-E2329)/E2329</f>
        <v>3.4482758620689689E-2</v>
      </c>
      <c r="AX2329" s="321">
        <f t="shared" si="4825"/>
        <v>-1.429569819027415E-2</v>
      </c>
      <c r="AY2329" s="315">
        <f t="shared" si="4820"/>
        <v>-0.2411757217164289</v>
      </c>
      <c r="AZ2329" s="255"/>
      <c r="BA2329" s="255"/>
      <c r="BB2329" s="255"/>
      <c r="BC2329" s="255"/>
      <c r="BD2329" s="255"/>
      <c r="BE2329" s="255"/>
      <c r="BF2329" s="255"/>
      <c r="BG2329" s="255"/>
      <c r="BH2329" s="255"/>
      <c r="BI2329" s="255"/>
      <c r="BJ2329" s="255"/>
      <c r="BK2329" s="255"/>
      <c r="BL2329" s="255"/>
      <c r="BM2329" s="255"/>
      <c r="BN2329" s="255"/>
      <c r="BO2329" s="255"/>
      <c r="BP2329" s="255"/>
      <c r="BQ2329" s="255"/>
      <c r="BR2329" s="255"/>
      <c r="BS2329" s="255"/>
      <c r="BT2329" s="255"/>
      <c r="BU2329" s="255"/>
      <c r="BV2329" s="255"/>
      <c r="BW2329" s="255"/>
      <c r="BX2329" s="255"/>
      <c r="BY2329" s="255"/>
      <c r="BZ2329" s="255"/>
      <c r="CA2329" s="255"/>
      <c r="CB2329" s="255"/>
      <c r="CC2329" s="255"/>
      <c r="CD2329" s="255"/>
      <c r="CE2329" s="255"/>
      <c r="CF2329" s="255"/>
      <c r="CG2329" s="255"/>
      <c r="CH2329" s="255"/>
      <c r="CI2329" s="255"/>
      <c r="CJ2329" s="255"/>
      <c r="CK2329" s="255"/>
      <c r="CL2329" s="255"/>
      <c r="CM2329" s="255"/>
      <c r="CN2329" s="255"/>
      <c r="CO2329" s="255"/>
      <c r="CP2329" s="255"/>
      <c r="CQ2329" s="255"/>
      <c r="CR2329" s="255"/>
      <c r="CS2329" s="255"/>
      <c r="CT2329" s="255"/>
      <c r="CU2329" s="255"/>
      <c r="CV2329" s="255"/>
      <c r="CW2329" s="255"/>
      <c r="CX2329" s="255"/>
      <c r="CY2329" s="255"/>
      <c r="CZ2329" s="255"/>
      <c r="DA2329" s="255"/>
      <c r="DB2329" s="255"/>
      <c r="DC2329" s="255"/>
      <c r="DD2329" s="255"/>
      <c r="DE2329" s="255"/>
      <c r="DF2329" s="255"/>
      <c r="DG2329" s="255"/>
      <c r="DH2329" s="255"/>
      <c r="DI2329" s="255"/>
      <c r="DJ2329" s="255"/>
      <c r="DK2329" s="255"/>
      <c r="DL2329" s="255"/>
      <c r="DM2329" s="255"/>
      <c r="DN2329" s="255"/>
      <c r="DO2329" s="255"/>
      <c r="DP2329" s="255"/>
      <c r="DQ2329" s="255"/>
      <c r="DR2329" s="255"/>
      <c r="DS2329" s="255"/>
      <c r="DT2329" s="255"/>
      <c r="DU2329" s="255"/>
      <c r="DV2329" s="255"/>
      <c r="DW2329" s="255"/>
      <c r="DX2329" s="255"/>
      <c r="DY2329" s="255"/>
      <c r="DZ2329" s="255"/>
      <c r="EA2329" s="255"/>
      <c r="EB2329" s="255"/>
      <c r="EC2329" s="255"/>
      <c r="ED2329" s="255"/>
      <c r="EE2329" s="255"/>
      <c r="EF2329" s="255"/>
      <c r="EG2329" s="255"/>
      <c r="EH2329" s="255"/>
      <c r="EI2329" s="255"/>
      <c r="EJ2329" s="255"/>
      <c r="EK2329" s="255"/>
      <c r="EL2329" s="255"/>
      <c r="EM2329" s="255"/>
      <c r="EN2329" s="255"/>
      <c r="EO2329" s="255"/>
      <c r="EP2329" s="255"/>
      <c r="EQ2329" s="255"/>
      <c r="ER2329" s="255"/>
      <c r="ES2329" s="255"/>
      <c r="ET2329" s="255"/>
      <c r="EU2329" s="255"/>
      <c r="EV2329" s="255"/>
      <c r="EW2329" s="255"/>
      <c r="EX2329" s="255"/>
      <c r="EY2329" s="255"/>
      <c r="EZ2329" s="255"/>
      <c r="FA2329" s="255"/>
      <c r="FB2329" s="255"/>
      <c r="FC2329" s="255"/>
      <c r="FD2329" s="255"/>
      <c r="FE2329" s="255"/>
      <c r="FF2329" s="255"/>
      <c r="FG2329" s="255"/>
      <c r="FH2329" s="255"/>
      <c r="FI2329" s="255"/>
      <c r="FJ2329" s="255"/>
      <c r="FK2329" s="255"/>
      <c r="FL2329" s="255"/>
      <c r="FM2329" s="255"/>
      <c r="FN2329" s="255"/>
      <c r="FO2329" s="255"/>
      <c r="FP2329" s="255"/>
      <c r="FQ2329" s="255"/>
      <c r="FR2329" s="255"/>
      <c r="FS2329" s="255"/>
      <c r="FT2329" s="255"/>
      <c r="FU2329" s="255"/>
      <c r="FV2329" s="255"/>
      <c r="FW2329" s="255"/>
      <c r="FX2329" s="255"/>
      <c r="FY2329" s="255"/>
      <c r="FZ2329" s="255"/>
      <c r="GA2329" s="255"/>
      <c r="GB2329" s="255"/>
      <c r="GC2329" s="255"/>
      <c r="GD2329" s="255"/>
      <c r="GE2329" s="255"/>
      <c r="GF2329" s="255"/>
      <c r="GG2329" s="255"/>
      <c r="GH2329" s="255"/>
      <c r="GI2329" s="255"/>
      <c r="GJ2329" s="255"/>
      <c r="GK2329" s="255"/>
      <c r="GL2329" s="255"/>
      <c r="GM2329" s="255"/>
      <c r="GN2329" s="255"/>
      <c r="GO2329" s="255"/>
      <c r="GP2329" s="255"/>
      <c r="GQ2329" s="255"/>
      <c r="GR2329" s="255"/>
      <c r="GS2329" s="255"/>
      <c r="GT2329" s="255"/>
      <c r="GU2329" s="255"/>
      <c r="GV2329" s="255"/>
      <c r="GW2329" s="255"/>
      <c r="GX2329" s="255"/>
      <c r="GY2329" s="255"/>
      <c r="GZ2329" s="255"/>
      <c r="HA2329" s="255"/>
      <c r="HB2329" s="255"/>
      <c r="HC2329" s="255"/>
      <c r="HD2329" s="255"/>
      <c r="HE2329" s="255"/>
      <c r="HF2329" s="255"/>
      <c r="HG2329" s="255"/>
      <c r="HH2329" s="255"/>
      <c r="HI2329" s="255"/>
      <c r="HJ2329" s="255"/>
      <c r="HK2329" s="255"/>
      <c r="HL2329" s="255"/>
      <c r="HM2329" s="255"/>
      <c r="HN2329" s="255"/>
      <c r="HO2329" s="255"/>
      <c r="HP2329" s="255"/>
      <c r="HQ2329" s="255"/>
      <c r="HR2329" s="255"/>
      <c r="HS2329" s="255"/>
      <c r="HT2329" s="255"/>
      <c r="HU2329" s="255"/>
      <c r="HV2329" s="255"/>
      <c r="HW2329" s="255"/>
      <c r="HX2329" s="255"/>
      <c r="HY2329" s="255"/>
      <c r="HZ2329" s="255"/>
      <c r="IA2329" s="255"/>
      <c r="IB2329" s="255"/>
      <c r="IC2329" s="255"/>
      <c r="ID2329" s="255"/>
      <c r="IE2329" s="255"/>
      <c r="IF2329" s="255"/>
      <c r="IG2329" s="255"/>
      <c r="IH2329" s="255"/>
      <c r="II2329" s="255"/>
      <c r="IJ2329" s="255"/>
      <c r="IK2329" s="255"/>
      <c r="IL2329" s="255"/>
      <c r="IM2329" s="255"/>
      <c r="IN2329" s="255"/>
      <c r="IO2329" s="255"/>
      <c r="IP2329" s="255"/>
      <c r="IQ2329" s="255"/>
      <c r="IR2329" s="255"/>
      <c r="IS2329" s="255"/>
      <c r="IT2329" s="255"/>
      <c r="IU2329" s="255"/>
      <c r="IV2329" s="255"/>
    </row>
    <row r="2330" spans="1:256">
      <c r="A2330" s="16">
        <v>41739.381712962961</v>
      </c>
      <c r="B2330" s="300">
        <v>5</v>
      </c>
      <c r="C2330" s="5">
        <v>0.745</v>
      </c>
      <c r="D2330" s="5">
        <v>0.75</v>
      </c>
      <c r="E2330" s="5">
        <v>0.73499999999999999</v>
      </c>
      <c r="F2330" s="5">
        <v>0.74</v>
      </c>
      <c r="G2330" s="6">
        <v>64347</v>
      </c>
      <c r="H2330" s="113">
        <f t="shared" si="4822"/>
        <v>0.74</v>
      </c>
      <c r="I2330" s="19">
        <f t="shared" si="4813"/>
        <v>1.3698630136986314E-2</v>
      </c>
      <c r="J2330" s="8">
        <f t="shared" si="4826"/>
        <v>0.84726313442364021</v>
      </c>
      <c r="K2330" s="8">
        <f t="shared" si="4827"/>
        <v>0.69973686557635995</v>
      </c>
      <c r="L2330" s="8">
        <f t="shared" si="4828"/>
        <v>0.77350000000000008</v>
      </c>
      <c r="M2330" s="19">
        <f t="shared" si="4829"/>
        <v>0.21083106536878785</v>
      </c>
      <c r="N2330" s="19">
        <f t="shared" si="4814"/>
        <v>-7.5721527864803856E-3</v>
      </c>
      <c r="O2330" s="19">
        <f t="shared" si="4815"/>
        <v>-2.7700501754001299E-4</v>
      </c>
      <c r="P2330" s="19">
        <f t="shared" si="4816"/>
        <v>1.0511573066822456E-3</v>
      </c>
      <c r="Q2330" s="303">
        <v>41</v>
      </c>
      <c r="R2330" s="306">
        <v>47471.88</v>
      </c>
      <c r="S2330" s="66">
        <f t="shared" si="4830"/>
        <v>1157.850731707317</v>
      </c>
      <c r="T2330" t="str">
        <f t="shared" si="4831"/>
        <v/>
      </c>
      <c r="U2330" t="str">
        <f t="shared" si="4831"/>
        <v/>
      </c>
      <c r="V2330" t="str">
        <f t="shared" si="4831"/>
        <v/>
      </c>
      <c r="W2330" t="str">
        <f t="shared" si="4831"/>
        <v/>
      </c>
      <c r="X2330" s="63"/>
      <c r="Y2330" s="219">
        <f t="shared" si="4832"/>
        <v>-6.9120879120879129E-3</v>
      </c>
      <c r="Z2330" s="78">
        <f t="shared" si="4833"/>
        <v>0.75010819990313427</v>
      </c>
      <c r="AA2330" s="78">
        <f t="shared" si="4834"/>
        <v>0.75370660664891687</v>
      </c>
      <c r="AB2330" s="74">
        <f t="shared" si="4563"/>
        <v>2329</v>
      </c>
      <c r="AC2330" s="80">
        <f t="shared" si="4835"/>
        <v>-6.5009723297650493E-3</v>
      </c>
      <c r="AD2330" s="79">
        <f t="shared" si="4823"/>
        <v>-3.5984067457826008E-3</v>
      </c>
      <c r="AE2330" s="81">
        <f t="shared" si="4836"/>
        <v>2.9025655839824489E-3</v>
      </c>
      <c r="AF2330" s="19">
        <f t="shared" si="4837"/>
        <v>-4.7742804879760993E-3</v>
      </c>
      <c r="AG2330" s="93">
        <f t="shared" si="4817"/>
        <v>-0.11929236688509769</v>
      </c>
      <c r="AH2330" s="91">
        <f t="shared" si="4838"/>
        <v>-1.9599519272668524E-3</v>
      </c>
      <c r="AI2330" s="96">
        <f t="shared" si="4839"/>
        <v>2322.661481582018</v>
      </c>
      <c r="AJ2330" s="5">
        <f t="shared" si="4824"/>
        <v>1.0000000000000009E-2</v>
      </c>
      <c r="AK2330" s="5">
        <f t="shared" si="4803"/>
        <v>1.0000000000000009E-2</v>
      </c>
      <c r="AL2330" s="5">
        <f t="shared" si="4840"/>
        <v>0</v>
      </c>
      <c r="AM2330" s="95">
        <f t="shared" si="4841"/>
        <v>3.5714285714285748E-3</v>
      </c>
      <c r="AN2330" s="95">
        <f t="shared" si="4818"/>
        <v>-0.01</v>
      </c>
      <c r="AO2330" s="78">
        <f t="shared" si="4842"/>
        <v>0.35714285714285748</v>
      </c>
      <c r="AP2330" s="296">
        <f t="shared" si="4843"/>
        <v>26.31578947368422</v>
      </c>
      <c r="AQ2330" s="8"/>
      <c r="AR2330" s="8">
        <f t="shared" si="4844"/>
        <v>-0.33333333333333331</v>
      </c>
      <c r="AS2330" s="114">
        <f t="shared" si="4845"/>
        <v>-21449</v>
      </c>
      <c r="AT2330" s="103">
        <f t="shared" si="4846"/>
        <v>-0.13711177245769166</v>
      </c>
      <c r="AU2330" s="5">
        <f t="shared" si="4847"/>
        <v>0.74</v>
      </c>
      <c r="AV2330" s="93">
        <f t="shared" si="4848"/>
        <v>-0.4518253753590547</v>
      </c>
      <c r="AW2330" s="210">
        <f t="shared" si="4849"/>
        <v>2.0408163265306142E-2</v>
      </c>
      <c r="AX2330" s="276">
        <f t="shared" si="4825"/>
        <v>-1.5494459363538635E-2</v>
      </c>
      <c r="AY2330" s="19">
        <f t="shared" si="4820"/>
        <v>-8.3854678331139063E-2</v>
      </c>
      <c r="AZ2330" s="255"/>
      <c r="BA2330" s="255"/>
      <c r="BB2330" s="255"/>
      <c r="BC2330" s="255"/>
      <c r="BD2330" s="255"/>
      <c r="BE2330" s="255"/>
      <c r="BF2330" s="255"/>
      <c r="BG2330" s="255"/>
      <c r="BH2330" s="255"/>
      <c r="BI2330" s="255"/>
      <c r="BJ2330" s="255"/>
      <c r="BK2330" s="255"/>
      <c r="BL2330" s="255"/>
      <c r="BM2330" s="255"/>
      <c r="BN2330" s="255"/>
      <c r="BO2330" s="255"/>
      <c r="BP2330" s="255"/>
      <c r="BQ2330" s="255"/>
      <c r="BR2330" s="255"/>
      <c r="BS2330" s="255"/>
      <c r="BT2330" s="255"/>
      <c r="BU2330" s="255"/>
      <c r="BV2330" s="255"/>
      <c r="BW2330" s="255"/>
      <c r="BX2330" s="255"/>
      <c r="BY2330" s="255"/>
      <c r="BZ2330" s="255"/>
      <c r="CA2330" s="255"/>
      <c r="CB2330" s="255"/>
      <c r="CC2330" s="255"/>
      <c r="CD2330" s="255"/>
      <c r="CE2330" s="255"/>
      <c r="CF2330" s="255"/>
      <c r="CG2330" s="255"/>
      <c r="CH2330" s="255"/>
      <c r="CI2330" s="255"/>
      <c r="CJ2330" s="255"/>
      <c r="CK2330" s="255"/>
      <c r="CL2330" s="255"/>
      <c r="CM2330" s="255"/>
      <c r="CN2330" s="255"/>
      <c r="CO2330" s="255"/>
      <c r="CP2330" s="255"/>
      <c r="CQ2330" s="255"/>
      <c r="CR2330" s="255"/>
      <c r="CS2330" s="255"/>
      <c r="CT2330" s="255"/>
      <c r="CU2330" s="255"/>
      <c r="CV2330" s="255"/>
      <c r="CW2330" s="255"/>
      <c r="CX2330" s="255"/>
      <c r="CY2330" s="255"/>
      <c r="CZ2330" s="255"/>
      <c r="DA2330" s="255"/>
      <c r="DB2330" s="255"/>
      <c r="DC2330" s="255"/>
      <c r="DD2330" s="255"/>
      <c r="DE2330" s="255"/>
      <c r="DF2330" s="255"/>
      <c r="DG2330" s="255"/>
      <c r="DH2330" s="255"/>
      <c r="DI2330" s="255"/>
      <c r="DJ2330" s="255"/>
      <c r="DK2330" s="255"/>
      <c r="DL2330" s="255"/>
      <c r="DM2330" s="255"/>
      <c r="DN2330" s="255"/>
      <c r="DO2330" s="255"/>
      <c r="DP2330" s="255"/>
      <c r="DQ2330" s="255"/>
      <c r="DR2330" s="255"/>
      <c r="DS2330" s="255"/>
      <c r="DT2330" s="255"/>
      <c r="DU2330" s="255"/>
      <c r="DV2330" s="255"/>
      <c r="DW2330" s="255"/>
      <c r="DX2330" s="255"/>
      <c r="DY2330" s="255"/>
      <c r="DZ2330" s="255"/>
      <c r="EA2330" s="255"/>
      <c r="EB2330" s="255"/>
      <c r="EC2330" s="255"/>
      <c r="ED2330" s="255"/>
      <c r="EE2330" s="255"/>
      <c r="EF2330" s="255"/>
      <c r="EG2330" s="255"/>
      <c r="EH2330" s="255"/>
      <c r="EI2330" s="255"/>
      <c r="EJ2330" s="255"/>
      <c r="EK2330" s="255"/>
      <c r="EL2330" s="255"/>
      <c r="EM2330" s="255"/>
      <c r="EN2330" s="255"/>
      <c r="EO2330" s="255"/>
      <c r="EP2330" s="255"/>
      <c r="EQ2330" s="255"/>
      <c r="ER2330" s="255"/>
      <c r="ES2330" s="255"/>
      <c r="ET2330" s="255"/>
      <c r="EU2330" s="255"/>
      <c r="EV2330" s="255"/>
      <c r="EW2330" s="255"/>
      <c r="EX2330" s="255"/>
      <c r="EY2330" s="255"/>
      <c r="EZ2330" s="255"/>
      <c r="FA2330" s="255"/>
      <c r="FB2330" s="255"/>
      <c r="FC2330" s="255"/>
      <c r="FD2330" s="255"/>
      <c r="FE2330" s="255"/>
      <c r="FF2330" s="255"/>
      <c r="FG2330" s="255"/>
      <c r="FH2330" s="255"/>
      <c r="FI2330" s="255"/>
      <c r="FJ2330" s="255"/>
      <c r="FK2330" s="255"/>
      <c r="FL2330" s="255"/>
      <c r="FM2330" s="255"/>
      <c r="FN2330" s="255"/>
      <c r="FO2330" s="255"/>
      <c r="FP2330" s="255"/>
      <c r="FQ2330" s="255"/>
      <c r="FR2330" s="255"/>
      <c r="FS2330" s="255"/>
      <c r="FT2330" s="255"/>
      <c r="FU2330" s="255"/>
      <c r="FV2330" s="255"/>
      <c r="FW2330" s="255"/>
      <c r="FX2330" s="255"/>
      <c r="FY2330" s="255"/>
      <c r="FZ2330" s="255"/>
      <c r="GA2330" s="255"/>
      <c r="GB2330" s="255"/>
      <c r="GC2330" s="255"/>
      <c r="GD2330" s="255"/>
      <c r="GE2330" s="255"/>
      <c r="GF2330" s="255"/>
      <c r="GG2330" s="255"/>
      <c r="GH2330" s="255"/>
      <c r="GI2330" s="255"/>
      <c r="GJ2330" s="255"/>
      <c r="GK2330" s="255"/>
      <c r="GL2330" s="255"/>
      <c r="GM2330" s="255"/>
      <c r="GN2330" s="255"/>
      <c r="GO2330" s="255"/>
      <c r="GP2330" s="255"/>
      <c r="GQ2330" s="255"/>
      <c r="GR2330" s="255"/>
      <c r="GS2330" s="255"/>
      <c r="GT2330" s="255"/>
      <c r="GU2330" s="255"/>
      <c r="GV2330" s="255"/>
      <c r="GW2330" s="255"/>
      <c r="GX2330" s="255"/>
      <c r="GY2330" s="255"/>
      <c r="GZ2330" s="255"/>
      <c r="HA2330" s="255"/>
      <c r="HB2330" s="255"/>
      <c r="HC2330" s="255"/>
      <c r="HD2330" s="255"/>
      <c r="HE2330" s="255"/>
      <c r="HF2330" s="255"/>
      <c r="HG2330" s="255"/>
      <c r="HH2330" s="255"/>
      <c r="HI2330" s="255"/>
      <c r="HJ2330" s="255"/>
      <c r="HK2330" s="255"/>
      <c r="HL2330" s="255"/>
      <c r="HM2330" s="255"/>
      <c r="HN2330" s="255"/>
      <c r="HO2330" s="255"/>
      <c r="HP2330" s="255"/>
      <c r="HQ2330" s="255"/>
      <c r="HR2330" s="255"/>
      <c r="HS2330" s="255"/>
      <c r="HT2330" s="255"/>
      <c r="HU2330" s="255"/>
      <c r="HV2330" s="255"/>
      <c r="HW2330" s="255"/>
      <c r="HX2330" s="255"/>
      <c r="HY2330" s="255"/>
      <c r="HZ2330" s="255"/>
      <c r="IA2330" s="255"/>
      <c r="IB2330" s="255"/>
      <c r="IC2330" s="255"/>
      <c r="ID2330" s="255"/>
      <c r="IE2330" s="255"/>
      <c r="IF2330" s="255"/>
      <c r="IG2330" s="255"/>
      <c r="IH2330" s="255"/>
      <c r="II2330" s="255"/>
      <c r="IJ2330" s="255"/>
      <c r="IK2330" s="255"/>
      <c r="IL2330" s="255"/>
      <c r="IM2330" s="255"/>
      <c r="IN2330" s="255"/>
      <c r="IO2330" s="255"/>
      <c r="IP2330" s="255"/>
      <c r="IQ2330" s="255"/>
      <c r="IR2330" s="255"/>
      <c r="IS2330" s="255"/>
      <c r="IT2330" s="255"/>
      <c r="IU2330" s="255"/>
      <c r="IV2330" s="255"/>
    </row>
    <row r="2331" spans="1:256" ht="13">
      <c r="A2331" s="16">
        <v>41740.364629629628</v>
      </c>
      <c r="B2331" s="300">
        <v>6</v>
      </c>
      <c r="C2331" s="5">
        <v>0.76</v>
      </c>
      <c r="D2331" s="5">
        <v>0.78</v>
      </c>
      <c r="E2331" s="5">
        <v>0.73</v>
      </c>
      <c r="F2331" s="5">
        <v>0.78</v>
      </c>
      <c r="G2331" s="6">
        <v>716305</v>
      </c>
      <c r="H2331" s="113">
        <f t="shared" si="4822"/>
        <v>0.78</v>
      </c>
      <c r="I2331" s="19">
        <f t="shared" ref="I2331:I2337" si="4850">IF(A2332&gt;A2331,(H2331-H2330)/H2330, (H2331-H2332)/H2332)</f>
        <v>5.4054054054054106E-2</v>
      </c>
      <c r="J2331" s="8">
        <f t="shared" si="4826"/>
        <v>0.84703520254071218</v>
      </c>
      <c r="K2331" s="8">
        <f t="shared" si="4827"/>
        <v>0.70496479745928786</v>
      </c>
      <c r="L2331" s="8">
        <f t="shared" si="4828"/>
        <v>0.77600000000000002</v>
      </c>
      <c r="M2331" s="19">
        <f t="shared" si="4829"/>
        <v>0.20152836793191645</v>
      </c>
      <c r="N2331" s="19">
        <f t="shared" ref="N2331:N2337" si="4851">IF(A2332&gt;A2331,(M2331-M2330)/M2330, (M2331-M2332)/M2332)</f>
        <v>-4.4123940751326307E-2</v>
      </c>
      <c r="O2331" s="19">
        <f t="shared" ref="O2331:O2337" si="4852">IF(A2332&gt;A2331,(J2331-J2330)/J2330, (J2331-J2332)/J2332)</f>
        <v>-2.6902136262906814E-4</v>
      </c>
      <c r="P2331" s="19">
        <f t="shared" ref="P2331:P2337" si="4853">IF(A2332&gt;A2331,(K2331-K2330)/K2330, (K2331-K2332)/K2332)</f>
        <v>7.4712826208202824E-3</v>
      </c>
      <c r="Q2331" s="303">
        <v>412</v>
      </c>
      <c r="R2331" s="306">
        <v>543583.45700000005</v>
      </c>
      <c r="S2331" s="66">
        <f t="shared" si="4830"/>
        <v>1319.3773228155342</v>
      </c>
      <c r="T2331" t="str">
        <f t="shared" ref="T2331:W2332" si="4854">IF(C2331&gt;$J2331,"BrokeBandUpper", IF(C2331&lt;$K2331,"BrokeBandLower", ""))</f>
        <v/>
      </c>
      <c r="U2331" t="str">
        <f t="shared" si="4854"/>
        <v/>
      </c>
      <c r="V2331" t="str">
        <f t="shared" si="4854"/>
        <v/>
      </c>
      <c r="W2331" t="str">
        <f t="shared" si="4854"/>
        <v/>
      </c>
      <c r="X2331" s="63"/>
      <c r="Y2331" s="310">
        <f t="shared" si="4832"/>
        <v>-4.5604395604395605E-3</v>
      </c>
      <c r="Z2331" s="311">
        <f t="shared" si="4833"/>
        <v>0.75471153711805161</v>
      </c>
      <c r="AA2331" s="311">
        <f t="shared" si="4834"/>
        <v>0.75565231775689701</v>
      </c>
      <c r="AB2331" s="312">
        <f t="shared" si="4563"/>
        <v>2330</v>
      </c>
      <c r="AC2331" s="313">
        <f t="shared" si="4835"/>
        <v>-3.0746769782622756E-3</v>
      </c>
      <c r="AD2331" s="284">
        <f t="shared" si="4823"/>
        <v>-9.4078063884539542E-4</v>
      </c>
      <c r="AE2331" s="314">
        <f t="shared" si="4836"/>
        <v>2.1338963394168802E-3</v>
      </c>
      <c r="AF2331" s="315">
        <f t="shared" si="4837"/>
        <v>-1.2449914024455578E-3</v>
      </c>
      <c r="AG2331" s="315">
        <f t="shared" ref="AG2331:AG2337" si="4855">IF(A2332&gt;A2331,(AC2331-AC2330)/AC2330, (AC2331-AC2332)/AC2332)</f>
        <v>-0.52704352175370706</v>
      </c>
      <c r="AH2331" s="316">
        <f t="shared" si="4838"/>
        <v>-1.524581906767125E-3</v>
      </c>
      <c r="AI2331" s="317">
        <f t="shared" si="4839"/>
        <v>2323.010502436689</v>
      </c>
      <c r="AJ2331" s="318">
        <f t="shared" si="4824"/>
        <v>4.0000000000000036E-2</v>
      </c>
      <c r="AK2331" s="318">
        <f t="shared" ref="AK2331:AK2338" si="4856">IF(AJ2331&gt;0,AJ2331,0)</f>
        <v>4.0000000000000036E-2</v>
      </c>
      <c r="AL2331" s="318">
        <f t="shared" si="4840"/>
        <v>0</v>
      </c>
      <c r="AM2331" s="319">
        <f t="shared" si="4841"/>
        <v>6.4285714285714345E-3</v>
      </c>
      <c r="AN2331" s="319">
        <f t="shared" si="4818"/>
        <v>-9.285714285714286E-3</v>
      </c>
      <c r="AO2331" s="311">
        <f t="shared" si="4842"/>
        <v>0.69230769230769296</v>
      </c>
      <c r="AP2331" s="285">
        <f t="shared" si="4843"/>
        <v>40.909090909090935</v>
      </c>
      <c r="AQ2331" s="285"/>
      <c r="AR2331" s="285">
        <f t="shared" si="4844"/>
        <v>1</v>
      </c>
      <c r="AS2331" s="286">
        <f t="shared" si="4845"/>
        <v>716305</v>
      </c>
      <c r="AT2331" s="103">
        <f t="shared" si="4846"/>
        <v>-0.12517037499314107</v>
      </c>
      <c r="AU2331" s="318">
        <f t="shared" si="4847"/>
        <v>0.78</v>
      </c>
      <c r="AV2331" s="315">
        <f t="shared" si="4848"/>
        <v>1.3177461358983187</v>
      </c>
      <c r="AW2331" s="320">
        <f t="shared" si="4849"/>
        <v>6.8493150684931572E-2</v>
      </c>
      <c r="AX2331" s="321">
        <f t="shared" si="4825"/>
        <v>-1.5804107567692328E-2</v>
      </c>
      <c r="AY2331" s="315">
        <f t="shared" si="4820"/>
        <v>-1.9984447142593006E-2</v>
      </c>
      <c r="AZ2331" s="255"/>
      <c r="BA2331" s="255"/>
      <c r="BB2331" s="255"/>
      <c r="BC2331" s="255"/>
      <c r="BD2331" s="255"/>
      <c r="BE2331" s="255"/>
      <c r="BF2331" s="255"/>
      <c r="BG2331" s="255"/>
      <c r="BH2331" s="255"/>
      <c r="BI2331" s="255"/>
      <c r="BJ2331" s="255"/>
      <c r="BK2331" s="255"/>
      <c r="BL2331" s="255"/>
      <c r="BM2331" s="255"/>
      <c r="BN2331" s="255"/>
      <c r="BO2331" s="255"/>
      <c r="BP2331" s="255"/>
      <c r="BQ2331" s="255"/>
      <c r="BR2331" s="255"/>
      <c r="BS2331" s="255"/>
      <c r="BT2331" s="255"/>
      <c r="BU2331" s="255"/>
      <c r="BV2331" s="255"/>
      <c r="BW2331" s="255"/>
      <c r="BX2331" s="255"/>
      <c r="BY2331" s="255"/>
      <c r="BZ2331" s="255"/>
      <c r="CA2331" s="255"/>
      <c r="CB2331" s="255"/>
      <c r="CC2331" s="255"/>
      <c r="CD2331" s="255"/>
      <c r="CE2331" s="255"/>
      <c r="CF2331" s="255"/>
      <c r="CG2331" s="255"/>
      <c r="CH2331" s="255"/>
      <c r="CI2331" s="255"/>
      <c r="CJ2331" s="255"/>
      <c r="CK2331" s="255"/>
      <c r="CL2331" s="255"/>
      <c r="CM2331" s="255"/>
      <c r="CN2331" s="255"/>
      <c r="CO2331" s="255"/>
      <c r="CP2331" s="255"/>
      <c r="CQ2331" s="255"/>
      <c r="CR2331" s="255"/>
      <c r="CS2331" s="255"/>
      <c r="CT2331" s="255"/>
      <c r="CU2331" s="255"/>
      <c r="CV2331" s="255"/>
      <c r="CW2331" s="255"/>
      <c r="CX2331" s="255"/>
      <c r="CY2331" s="255"/>
      <c r="CZ2331" s="255"/>
      <c r="DA2331" s="255"/>
      <c r="DB2331" s="255"/>
      <c r="DC2331" s="255"/>
      <c r="DD2331" s="255"/>
      <c r="DE2331" s="255"/>
      <c r="DF2331" s="255"/>
      <c r="DG2331" s="255"/>
      <c r="DH2331" s="255"/>
      <c r="DI2331" s="255"/>
      <c r="DJ2331" s="255"/>
      <c r="DK2331" s="255"/>
      <c r="DL2331" s="255"/>
      <c r="DM2331" s="255"/>
      <c r="DN2331" s="255"/>
      <c r="DO2331" s="255"/>
      <c r="DP2331" s="255"/>
      <c r="DQ2331" s="255"/>
      <c r="DR2331" s="255"/>
      <c r="DS2331" s="255"/>
      <c r="DT2331" s="255"/>
      <c r="DU2331" s="255"/>
      <c r="DV2331" s="255"/>
      <c r="DW2331" s="255"/>
      <c r="DX2331" s="255"/>
      <c r="DY2331" s="255"/>
      <c r="DZ2331" s="255"/>
      <c r="EA2331" s="255"/>
      <c r="EB2331" s="255"/>
      <c r="EC2331" s="255"/>
      <c r="ED2331" s="255"/>
      <c r="EE2331" s="255"/>
      <c r="EF2331" s="255"/>
      <c r="EG2331" s="255"/>
      <c r="EH2331" s="255"/>
      <c r="EI2331" s="255"/>
      <c r="EJ2331" s="255"/>
      <c r="EK2331" s="255"/>
      <c r="EL2331" s="255"/>
      <c r="EM2331" s="255"/>
      <c r="EN2331" s="255"/>
      <c r="EO2331" s="255"/>
      <c r="EP2331" s="255"/>
      <c r="EQ2331" s="255"/>
      <c r="ER2331" s="255"/>
      <c r="ES2331" s="255"/>
      <c r="ET2331" s="255"/>
      <c r="EU2331" s="255"/>
      <c r="EV2331" s="255"/>
      <c r="EW2331" s="255"/>
      <c r="EX2331" s="255"/>
      <c r="EY2331" s="255"/>
      <c r="EZ2331" s="255"/>
      <c r="FA2331" s="255"/>
      <c r="FB2331" s="255"/>
      <c r="FC2331" s="255"/>
      <c r="FD2331" s="255"/>
      <c r="FE2331" s="255"/>
      <c r="FF2331" s="255"/>
      <c r="FG2331" s="255"/>
      <c r="FH2331" s="255"/>
      <c r="FI2331" s="255"/>
      <c r="FJ2331" s="255"/>
      <c r="FK2331" s="255"/>
      <c r="FL2331" s="255"/>
      <c r="FM2331" s="255"/>
      <c r="FN2331" s="255"/>
      <c r="FO2331" s="255"/>
      <c r="FP2331" s="255"/>
      <c r="FQ2331" s="255"/>
      <c r="FR2331" s="255"/>
      <c r="FS2331" s="255"/>
      <c r="FT2331" s="255"/>
      <c r="FU2331" s="255"/>
      <c r="FV2331" s="255"/>
      <c r="FW2331" s="255"/>
      <c r="FX2331" s="255"/>
      <c r="FY2331" s="255"/>
      <c r="FZ2331" s="255"/>
      <c r="GA2331" s="255"/>
      <c r="GB2331" s="255"/>
      <c r="GC2331" s="255"/>
      <c r="GD2331" s="255"/>
      <c r="GE2331" s="255"/>
      <c r="GF2331" s="255"/>
      <c r="GG2331" s="255"/>
      <c r="GH2331" s="255"/>
      <c r="GI2331" s="255"/>
      <c r="GJ2331" s="255"/>
      <c r="GK2331" s="255"/>
      <c r="GL2331" s="255"/>
      <c r="GM2331" s="255"/>
      <c r="GN2331" s="255"/>
      <c r="GO2331" s="255"/>
      <c r="GP2331" s="255"/>
      <c r="GQ2331" s="255"/>
      <c r="GR2331" s="255"/>
      <c r="GS2331" s="255"/>
      <c r="GT2331" s="255"/>
      <c r="GU2331" s="255"/>
      <c r="GV2331" s="255"/>
      <c r="GW2331" s="255"/>
      <c r="GX2331" s="255"/>
      <c r="GY2331" s="255"/>
      <c r="GZ2331" s="255"/>
      <c r="HA2331" s="255"/>
      <c r="HB2331" s="255"/>
      <c r="HC2331" s="255"/>
      <c r="HD2331" s="255"/>
      <c r="HE2331" s="255"/>
      <c r="HF2331" s="255"/>
      <c r="HG2331" s="255"/>
      <c r="HH2331" s="255"/>
      <c r="HI2331" s="255"/>
      <c r="HJ2331" s="255"/>
      <c r="HK2331" s="255"/>
      <c r="HL2331" s="255"/>
      <c r="HM2331" s="255"/>
      <c r="HN2331" s="255"/>
      <c r="HO2331" s="255"/>
      <c r="HP2331" s="255"/>
      <c r="HQ2331" s="255"/>
      <c r="HR2331" s="255"/>
      <c r="HS2331" s="255"/>
      <c r="HT2331" s="255"/>
      <c r="HU2331" s="255"/>
      <c r="HV2331" s="255"/>
      <c r="HW2331" s="255"/>
      <c r="HX2331" s="255"/>
      <c r="HY2331" s="255"/>
      <c r="HZ2331" s="255"/>
      <c r="IA2331" s="255"/>
      <c r="IB2331" s="255"/>
      <c r="IC2331" s="255"/>
      <c r="ID2331" s="255"/>
      <c r="IE2331" s="255"/>
      <c r="IF2331" s="255"/>
      <c r="IG2331" s="255"/>
      <c r="IH2331" s="255"/>
      <c r="II2331" s="255"/>
      <c r="IJ2331" s="255"/>
      <c r="IK2331" s="255"/>
      <c r="IL2331" s="255"/>
      <c r="IM2331" s="255"/>
      <c r="IN2331" s="255"/>
      <c r="IO2331" s="255"/>
      <c r="IP2331" s="255"/>
      <c r="IQ2331" s="255"/>
      <c r="IR2331" s="255"/>
      <c r="IS2331" s="255"/>
      <c r="IT2331" s="255"/>
      <c r="IU2331" s="255"/>
      <c r="IV2331" s="255"/>
    </row>
    <row r="2332" spans="1:256">
      <c r="A2332" s="16">
        <v>41743.333298611113</v>
      </c>
      <c r="B2332" s="300">
        <v>2</v>
      </c>
      <c r="C2332" s="5">
        <v>0.78</v>
      </c>
      <c r="D2332" s="5">
        <v>0.78500000000000003</v>
      </c>
      <c r="E2332" s="5">
        <v>0.76500000000000001</v>
      </c>
      <c r="F2332" s="5">
        <v>0.77</v>
      </c>
      <c r="G2332" s="6">
        <v>120870</v>
      </c>
      <c r="H2332" s="113">
        <f t="shared" si="4822"/>
        <v>0.77</v>
      </c>
      <c r="I2332" s="19">
        <f t="shared" si="4850"/>
        <v>-1.2820512820512832E-2</v>
      </c>
      <c r="J2332" s="8">
        <f t="shared" si="4826"/>
        <v>0.84703520254071218</v>
      </c>
      <c r="K2332" s="8">
        <f t="shared" si="4827"/>
        <v>0.70496479745928786</v>
      </c>
      <c r="L2332" s="8">
        <f t="shared" si="4828"/>
        <v>0.77600000000000002</v>
      </c>
      <c r="M2332" s="19">
        <f t="shared" si="4829"/>
        <v>0.20152836793191645</v>
      </c>
      <c r="N2332" s="19">
        <f t="shared" si="4851"/>
        <v>0</v>
      </c>
      <c r="O2332" s="19">
        <f t="shared" si="4852"/>
        <v>0</v>
      </c>
      <c r="P2332" s="19">
        <f t="shared" si="4853"/>
        <v>0</v>
      </c>
      <c r="Q2332" s="303">
        <v>156</v>
      </c>
      <c r="R2332" s="306">
        <v>93812.028000000006</v>
      </c>
      <c r="S2332" s="66">
        <f t="shared" si="4830"/>
        <v>601.35915384615384</v>
      </c>
      <c r="T2332" t="str">
        <f t="shared" si="4854"/>
        <v/>
      </c>
      <c r="U2332" t="str">
        <f t="shared" si="4854"/>
        <v/>
      </c>
      <c r="V2332" t="str">
        <f t="shared" si="4854"/>
        <v/>
      </c>
      <c r="W2332" t="str">
        <f t="shared" si="4854"/>
        <v/>
      </c>
      <c r="X2332" s="63"/>
      <c r="Y2332" s="219">
        <f t="shared" si="4832"/>
        <v>-2.3186813186813209E-3</v>
      </c>
      <c r="Z2332" s="78">
        <f t="shared" si="4833"/>
        <v>0.75706596040187168</v>
      </c>
      <c r="AA2332" s="78">
        <f t="shared" si="4834"/>
        <v>0.75671404624288663</v>
      </c>
      <c r="AB2332" s="74">
        <f t="shared" si="4563"/>
        <v>2331</v>
      </c>
      <c r="AC2332" s="80">
        <f t="shared" si="4835"/>
        <v>-1.4255857443454592E-3</v>
      </c>
      <c r="AD2332" s="79">
        <f t="shared" si="4823"/>
        <v>3.5191415898505607E-4</v>
      </c>
      <c r="AE2332" s="81">
        <f t="shared" si="4836"/>
        <v>1.7774999033305153E-3</v>
      </c>
      <c r="AF2332" s="19">
        <f t="shared" si="4837"/>
        <v>4.6505567160055102E-4</v>
      </c>
      <c r="AG2332" s="93">
        <f t="shared" si="4855"/>
        <v>-0.53634617411056895</v>
      </c>
      <c r="AH2332" s="91">
        <f t="shared" si="4838"/>
        <v>-1.020457645107426E-3</v>
      </c>
      <c r="AI2332" s="96">
        <f t="shared" si="4839"/>
        <v>2323.4264646881929</v>
      </c>
      <c r="AJ2332" s="5">
        <f t="shared" si="4824"/>
        <v>-1.0000000000000009E-2</v>
      </c>
      <c r="AK2332" s="5">
        <f t="shared" si="4856"/>
        <v>0</v>
      </c>
      <c r="AL2332" s="5">
        <f t="shared" si="4840"/>
        <v>-1.0000000000000009E-2</v>
      </c>
      <c r="AM2332" s="95">
        <f t="shared" si="4841"/>
        <v>6.4285714285714345E-3</v>
      </c>
      <c r="AN2332" s="95">
        <f t="shared" ref="AN2332:AN2337" si="4857">(AVERAGE(AL2319:AL2332))</f>
        <v>-0.01</v>
      </c>
      <c r="AO2332" s="78">
        <f t="shared" si="4842"/>
        <v>0.64285714285714346</v>
      </c>
      <c r="AP2332" s="296">
        <f t="shared" si="4843"/>
        <v>39.130434782608717</v>
      </c>
      <c r="AQ2332" s="8"/>
      <c r="AR2332" s="8">
        <f t="shared" si="4844"/>
        <v>-0.5</v>
      </c>
      <c r="AS2332" s="114">
        <f t="shared" si="4845"/>
        <v>-60435</v>
      </c>
      <c r="AT2332" s="103">
        <f t="shared" si="4846"/>
        <v>1.5335047246992358E-2</v>
      </c>
      <c r="AU2332" s="5">
        <f t="shared" si="4847"/>
        <v>0.77</v>
      </c>
      <c r="AV2332" s="93">
        <f t="shared" si="4848"/>
        <v>-0.64421376755654403</v>
      </c>
      <c r="AW2332" s="210">
        <f t="shared" si="4849"/>
        <v>2.6143790849673224E-2</v>
      </c>
      <c r="AX2332" s="276">
        <f t="shared" si="4825"/>
        <v>-1.4906222862831747E-2</v>
      </c>
      <c r="AY2332" s="19">
        <f t="shared" si="4820"/>
        <v>5.6813375953988637E-2</v>
      </c>
      <c r="AZ2332" s="255"/>
      <c r="BA2332" s="255"/>
      <c r="BB2332" s="255"/>
      <c r="BC2332" s="255"/>
      <c r="BD2332" s="255"/>
      <c r="BE2332" s="255"/>
      <c r="BF2332" s="255"/>
      <c r="BG2332" s="255"/>
      <c r="BH2332" s="255"/>
      <c r="BI2332" s="255"/>
      <c r="BJ2332" s="255"/>
      <c r="BK2332" s="255"/>
      <c r="BL2332" s="255"/>
      <c r="BM2332" s="255"/>
      <c r="BN2332" s="255"/>
      <c r="BO2332" s="255"/>
      <c r="BP2332" s="255"/>
      <c r="BQ2332" s="255"/>
      <c r="BR2332" s="255"/>
      <c r="BS2332" s="255"/>
      <c r="BT2332" s="255"/>
      <c r="BU2332" s="255"/>
      <c r="BV2332" s="255"/>
      <c r="BW2332" s="255"/>
      <c r="BX2332" s="255"/>
      <c r="BY2332" s="255"/>
      <c r="BZ2332" s="255"/>
      <c r="CA2332" s="255"/>
      <c r="CB2332" s="255"/>
      <c r="CC2332" s="255"/>
      <c r="CD2332" s="255"/>
      <c r="CE2332" s="255"/>
      <c r="CF2332" s="255"/>
      <c r="CG2332" s="255"/>
      <c r="CH2332" s="255"/>
      <c r="CI2332" s="255"/>
      <c r="CJ2332" s="255"/>
      <c r="CK2332" s="255"/>
      <c r="CL2332" s="255"/>
      <c r="CM2332" s="255"/>
      <c r="CN2332" s="255"/>
      <c r="CO2332" s="255"/>
      <c r="CP2332" s="255"/>
      <c r="CQ2332" s="255"/>
      <c r="CR2332" s="255"/>
      <c r="CS2332" s="255"/>
      <c r="CT2332" s="255"/>
      <c r="CU2332" s="255"/>
      <c r="CV2332" s="255"/>
      <c r="CW2332" s="255"/>
      <c r="CX2332" s="255"/>
      <c r="CY2332" s="255"/>
      <c r="CZ2332" s="255"/>
      <c r="DA2332" s="255"/>
      <c r="DB2332" s="255"/>
      <c r="DC2332" s="255"/>
      <c r="DD2332" s="255"/>
      <c r="DE2332" s="255"/>
      <c r="DF2332" s="255"/>
      <c r="DG2332" s="255"/>
      <c r="DH2332" s="255"/>
      <c r="DI2332" s="255"/>
      <c r="DJ2332" s="255"/>
      <c r="DK2332" s="255"/>
      <c r="DL2332" s="255"/>
      <c r="DM2332" s="255"/>
      <c r="DN2332" s="255"/>
      <c r="DO2332" s="255"/>
      <c r="DP2332" s="255"/>
      <c r="DQ2332" s="255"/>
      <c r="DR2332" s="255"/>
      <c r="DS2332" s="255"/>
      <c r="DT2332" s="255"/>
      <c r="DU2332" s="255"/>
      <c r="DV2332" s="255"/>
      <c r="DW2332" s="255"/>
      <c r="DX2332" s="255"/>
      <c r="DY2332" s="255"/>
      <c r="DZ2332" s="255"/>
      <c r="EA2332" s="255"/>
      <c r="EB2332" s="255"/>
      <c r="EC2332" s="255"/>
      <c r="ED2332" s="255"/>
      <c r="EE2332" s="255"/>
      <c r="EF2332" s="255"/>
      <c r="EG2332" s="255"/>
      <c r="EH2332" s="255"/>
      <c r="EI2332" s="255"/>
      <c r="EJ2332" s="255"/>
      <c r="EK2332" s="255"/>
      <c r="EL2332" s="255"/>
      <c r="EM2332" s="255"/>
      <c r="EN2332" s="255"/>
      <c r="EO2332" s="255"/>
      <c r="EP2332" s="255"/>
      <c r="EQ2332" s="255"/>
      <c r="ER2332" s="255"/>
      <c r="ES2332" s="255"/>
      <c r="ET2332" s="255"/>
      <c r="EU2332" s="255"/>
      <c r="EV2332" s="255"/>
      <c r="EW2332" s="255"/>
      <c r="EX2332" s="255"/>
      <c r="EY2332" s="255"/>
      <c r="EZ2332" s="255"/>
      <c r="FA2332" s="255"/>
      <c r="FB2332" s="255"/>
      <c r="FC2332" s="255"/>
      <c r="FD2332" s="255"/>
      <c r="FE2332" s="255"/>
      <c r="FF2332" s="255"/>
      <c r="FG2332" s="255"/>
      <c r="FH2332" s="255"/>
      <c r="FI2332" s="255"/>
      <c r="FJ2332" s="255"/>
      <c r="FK2332" s="255"/>
      <c r="FL2332" s="255"/>
      <c r="FM2332" s="255"/>
      <c r="FN2332" s="255"/>
      <c r="FO2332" s="255"/>
      <c r="FP2332" s="255"/>
      <c r="FQ2332" s="255"/>
      <c r="FR2332" s="255"/>
      <c r="FS2332" s="255"/>
      <c r="FT2332" s="255"/>
      <c r="FU2332" s="255"/>
      <c r="FV2332" s="255"/>
      <c r="FW2332" s="255"/>
      <c r="FX2332" s="255"/>
      <c r="FY2332" s="255"/>
      <c r="FZ2332" s="255"/>
      <c r="GA2332" s="255"/>
      <c r="GB2332" s="255"/>
      <c r="GC2332" s="255"/>
      <c r="GD2332" s="255"/>
      <c r="GE2332" s="255"/>
      <c r="GF2332" s="255"/>
      <c r="GG2332" s="255"/>
      <c r="GH2332" s="255"/>
      <c r="GI2332" s="255"/>
      <c r="GJ2332" s="255"/>
      <c r="GK2332" s="255"/>
      <c r="GL2332" s="255"/>
      <c r="GM2332" s="255"/>
      <c r="GN2332" s="255"/>
      <c r="GO2332" s="255"/>
      <c r="GP2332" s="255"/>
      <c r="GQ2332" s="255"/>
      <c r="GR2332" s="255"/>
      <c r="GS2332" s="255"/>
      <c r="GT2332" s="255"/>
      <c r="GU2332" s="255"/>
      <c r="GV2332" s="255"/>
      <c r="GW2332" s="255"/>
      <c r="GX2332" s="255"/>
      <c r="GY2332" s="255"/>
      <c r="GZ2332" s="255"/>
      <c r="HA2332" s="255"/>
      <c r="HB2332" s="255"/>
      <c r="HC2332" s="255"/>
      <c r="HD2332" s="255"/>
      <c r="HE2332" s="255"/>
      <c r="HF2332" s="255"/>
      <c r="HG2332" s="255"/>
      <c r="HH2332" s="255"/>
      <c r="HI2332" s="255"/>
      <c r="HJ2332" s="255"/>
      <c r="HK2332" s="255"/>
      <c r="HL2332" s="255"/>
      <c r="HM2332" s="255"/>
      <c r="HN2332" s="255"/>
      <c r="HO2332" s="255"/>
      <c r="HP2332" s="255"/>
      <c r="HQ2332" s="255"/>
      <c r="HR2332" s="255"/>
      <c r="HS2332" s="255"/>
      <c r="HT2332" s="255"/>
      <c r="HU2332" s="255"/>
      <c r="HV2332" s="255"/>
      <c r="HW2332" s="255"/>
      <c r="HX2332" s="255"/>
      <c r="HY2332" s="255"/>
      <c r="HZ2332" s="255"/>
      <c r="IA2332" s="255"/>
      <c r="IB2332" s="255"/>
      <c r="IC2332" s="255"/>
      <c r="ID2332" s="255"/>
      <c r="IE2332" s="255"/>
      <c r="IF2332" s="255"/>
      <c r="IG2332" s="255"/>
      <c r="IH2332" s="255"/>
      <c r="II2332" s="255"/>
      <c r="IJ2332" s="255"/>
      <c r="IK2332" s="255"/>
      <c r="IL2332" s="255"/>
      <c r="IM2332" s="255"/>
      <c r="IN2332" s="255"/>
      <c r="IO2332" s="255"/>
      <c r="IP2332" s="255"/>
      <c r="IQ2332" s="255"/>
      <c r="IR2332" s="255"/>
      <c r="IS2332" s="255"/>
      <c r="IT2332" s="255"/>
      <c r="IU2332" s="255"/>
      <c r="IV2332" s="255"/>
    </row>
    <row r="2333" spans="1:256" ht="13">
      <c r="A2333" s="16">
        <v>41744.314965277779</v>
      </c>
      <c r="B2333" s="300">
        <v>3</v>
      </c>
      <c r="C2333" s="5">
        <v>0.77</v>
      </c>
      <c r="D2333" s="5">
        <v>0.79</v>
      </c>
      <c r="E2333" s="5">
        <v>0.77</v>
      </c>
      <c r="F2333" s="5">
        <v>0.79</v>
      </c>
      <c r="G2333" s="6">
        <v>222374</v>
      </c>
      <c r="H2333" s="113">
        <f t="shared" si="4822"/>
        <v>0.79</v>
      </c>
      <c r="I2333" s="19">
        <f t="shared" si="4850"/>
        <v>2.5974025974025997E-2</v>
      </c>
      <c r="J2333" s="8">
        <f t="shared" si="4826"/>
        <v>0.84535527797534216</v>
      </c>
      <c r="K2333" s="8">
        <f t="shared" si="4827"/>
        <v>0.70514472202465783</v>
      </c>
      <c r="L2333" s="8">
        <f t="shared" si="4828"/>
        <v>0.77524999999999999</v>
      </c>
      <c r="M2333" s="19">
        <f t="shared" si="4829"/>
        <v>0.19883940355974383</v>
      </c>
      <c r="N2333" s="19">
        <f t="shared" si="4851"/>
        <v>-1.3342857880340913E-2</v>
      </c>
      <c r="O2333" s="19">
        <f t="shared" si="4852"/>
        <v>-1.9832995846347759E-3</v>
      </c>
      <c r="P2333" s="19">
        <f t="shared" si="4853"/>
        <v>2.5522489352436324E-4</v>
      </c>
      <c r="Q2333" s="303">
        <v>379</v>
      </c>
      <c r="R2333" s="306">
        <v>173953.99400000001</v>
      </c>
      <c r="S2333" s="66">
        <f t="shared" si="4830"/>
        <v>458.98151451187334</v>
      </c>
      <c r="T2333" t="str">
        <f t="shared" ref="T2333:W2334" si="4858">IF(C2333&gt;$J2333,"BrokeBandUpper", IF(C2333&lt;$K2333,"BrokeBandLower", ""))</f>
        <v/>
      </c>
      <c r="U2333" t="str">
        <f t="shared" si="4858"/>
        <v/>
      </c>
      <c r="V2333" t="str">
        <f t="shared" si="4858"/>
        <v/>
      </c>
      <c r="W2333" t="str">
        <f t="shared" si="4858"/>
        <v/>
      </c>
      <c r="X2333" s="63"/>
      <c r="Y2333" s="310">
        <f t="shared" si="4832"/>
        <v>-2.74725274725275E-4</v>
      </c>
      <c r="Z2333" s="311">
        <f t="shared" si="4833"/>
        <v>0.76213780249998342</v>
      </c>
      <c r="AA2333" s="311">
        <f t="shared" si="4834"/>
        <v>0.75917720682091305</v>
      </c>
      <c r="AB2333" s="312">
        <f t="shared" si="4563"/>
        <v>2332</v>
      </c>
      <c r="AC2333" s="313">
        <f t="shared" si="4835"/>
        <v>9.4647662059188032E-4</v>
      </c>
      <c r="AD2333" s="284">
        <f t="shared" si="4823"/>
        <v>2.9605956790703658E-3</v>
      </c>
      <c r="AE2333" s="314">
        <f t="shared" si="4836"/>
        <v>2.0141190584784855E-3</v>
      </c>
      <c r="AF2333" s="315">
        <f t="shared" si="4837"/>
        <v>3.8997425798226828E-3</v>
      </c>
      <c r="AG2333" s="315">
        <f t="shared" si="4855"/>
        <v>-1.6639212157851955</v>
      </c>
      <c r="AH2333" s="316">
        <f t="shared" si="4838"/>
        <v>-5.1001252541934357E-4</v>
      </c>
      <c r="AI2333" s="317">
        <f t="shared" si="4839"/>
        <v>2324.4309082211616</v>
      </c>
      <c r="AJ2333" s="318">
        <f t="shared" si="4824"/>
        <v>2.0000000000000018E-2</v>
      </c>
      <c r="AK2333" s="318">
        <f t="shared" si="4856"/>
        <v>2.0000000000000018E-2</v>
      </c>
      <c r="AL2333" s="318">
        <f t="shared" si="4840"/>
        <v>0</v>
      </c>
      <c r="AM2333" s="319">
        <f t="shared" si="4841"/>
        <v>7.8571428571428646E-3</v>
      </c>
      <c r="AN2333" s="319">
        <f t="shared" si="4857"/>
        <v>-7.8571428571428646E-3</v>
      </c>
      <c r="AO2333" s="311">
        <f t="shared" si="4842"/>
        <v>1</v>
      </c>
      <c r="AP2333" s="285">
        <f t="shared" si="4843"/>
        <v>50</v>
      </c>
      <c r="AQ2333" s="285"/>
      <c r="AR2333" s="285">
        <f t="shared" si="4844"/>
        <v>1</v>
      </c>
      <c r="AS2333" s="286">
        <f t="shared" si="4845"/>
        <v>222374</v>
      </c>
      <c r="AT2333" s="103">
        <f t="shared" si="4846"/>
        <v>9.5354624681309903E-3</v>
      </c>
      <c r="AU2333" s="318">
        <f t="shared" si="4847"/>
        <v>0.79</v>
      </c>
      <c r="AV2333" s="315">
        <f t="shared" si="4848"/>
        <v>1.2783494927975037</v>
      </c>
      <c r="AW2333" s="320">
        <f t="shared" si="4849"/>
        <v>2.5974025974025997E-2</v>
      </c>
      <c r="AX2333" s="321">
        <f t="shared" si="4825"/>
        <v>-1.3393963367993238E-2</v>
      </c>
      <c r="AY2333" s="315">
        <f t="shared" si="4820"/>
        <v>0.10145155541779037</v>
      </c>
      <c r="AZ2333" s="255"/>
      <c r="BA2333" s="255"/>
      <c r="BB2333" s="255"/>
      <c r="BC2333" s="255"/>
      <c r="BD2333" s="255"/>
      <c r="BE2333" s="255"/>
      <c r="BF2333" s="255"/>
      <c r="BG2333" s="255"/>
      <c r="BH2333" s="255"/>
      <c r="BI2333" s="255"/>
      <c r="BJ2333" s="255"/>
      <c r="BK2333" s="255"/>
      <c r="BL2333" s="255"/>
      <c r="BM2333" s="255"/>
      <c r="BN2333" s="255"/>
      <c r="BO2333" s="255"/>
      <c r="BP2333" s="255"/>
      <c r="BQ2333" s="255"/>
      <c r="BR2333" s="255"/>
      <c r="BS2333" s="255"/>
      <c r="BT2333" s="255"/>
      <c r="BU2333" s="255"/>
      <c r="BV2333" s="255"/>
      <c r="BW2333" s="255"/>
      <c r="BX2333" s="255"/>
      <c r="BY2333" s="255"/>
      <c r="BZ2333" s="255"/>
      <c r="CA2333" s="255"/>
      <c r="CB2333" s="255"/>
      <c r="CC2333" s="255"/>
      <c r="CD2333" s="255"/>
      <c r="CE2333" s="255"/>
      <c r="CF2333" s="255"/>
      <c r="CG2333" s="255"/>
      <c r="CH2333" s="255"/>
      <c r="CI2333" s="255"/>
      <c r="CJ2333" s="255"/>
      <c r="CK2333" s="255"/>
      <c r="CL2333" s="255"/>
      <c r="CM2333" s="255"/>
      <c r="CN2333" s="255"/>
      <c r="CO2333" s="255"/>
      <c r="CP2333" s="255"/>
      <c r="CQ2333" s="255"/>
      <c r="CR2333" s="255"/>
      <c r="CS2333" s="255"/>
      <c r="CT2333" s="255"/>
      <c r="CU2333" s="255"/>
      <c r="CV2333" s="255"/>
      <c r="CW2333" s="255"/>
      <c r="CX2333" s="255"/>
      <c r="CY2333" s="255"/>
      <c r="CZ2333" s="255"/>
      <c r="DA2333" s="255"/>
      <c r="DB2333" s="255"/>
      <c r="DC2333" s="255"/>
      <c r="DD2333" s="255"/>
      <c r="DE2333" s="255"/>
      <c r="DF2333" s="255"/>
      <c r="DG2333" s="255"/>
      <c r="DH2333" s="255"/>
      <c r="DI2333" s="255"/>
      <c r="DJ2333" s="255"/>
      <c r="DK2333" s="255"/>
      <c r="DL2333" s="255"/>
      <c r="DM2333" s="255"/>
      <c r="DN2333" s="255"/>
      <c r="DO2333" s="255"/>
      <c r="DP2333" s="255"/>
      <c r="DQ2333" s="255"/>
      <c r="DR2333" s="255"/>
      <c r="DS2333" s="255"/>
      <c r="DT2333" s="255"/>
      <c r="DU2333" s="255"/>
      <c r="DV2333" s="255"/>
      <c r="DW2333" s="255"/>
      <c r="DX2333" s="255"/>
      <c r="DY2333" s="255"/>
      <c r="DZ2333" s="255"/>
      <c r="EA2333" s="255"/>
      <c r="EB2333" s="255"/>
      <c r="EC2333" s="255"/>
      <c r="ED2333" s="255"/>
      <c r="EE2333" s="255"/>
      <c r="EF2333" s="255"/>
      <c r="EG2333" s="255"/>
      <c r="EH2333" s="255"/>
      <c r="EI2333" s="255"/>
      <c r="EJ2333" s="255"/>
      <c r="EK2333" s="255"/>
      <c r="EL2333" s="255"/>
      <c r="EM2333" s="255"/>
      <c r="EN2333" s="255"/>
      <c r="EO2333" s="255"/>
      <c r="EP2333" s="255"/>
      <c r="EQ2333" s="255"/>
      <c r="ER2333" s="255"/>
      <c r="ES2333" s="255"/>
      <c r="ET2333" s="255"/>
      <c r="EU2333" s="255"/>
      <c r="EV2333" s="255"/>
      <c r="EW2333" s="255"/>
      <c r="EX2333" s="255"/>
      <c r="EY2333" s="255"/>
      <c r="EZ2333" s="255"/>
      <c r="FA2333" s="255"/>
      <c r="FB2333" s="255"/>
      <c r="FC2333" s="255"/>
      <c r="FD2333" s="255"/>
      <c r="FE2333" s="255"/>
      <c r="FF2333" s="255"/>
      <c r="FG2333" s="255"/>
      <c r="FH2333" s="255"/>
      <c r="FI2333" s="255"/>
      <c r="FJ2333" s="255"/>
      <c r="FK2333" s="255"/>
      <c r="FL2333" s="255"/>
      <c r="FM2333" s="255"/>
      <c r="FN2333" s="255"/>
      <c r="FO2333" s="255"/>
      <c r="FP2333" s="255"/>
      <c r="FQ2333" s="255"/>
      <c r="FR2333" s="255"/>
      <c r="FS2333" s="255"/>
      <c r="FT2333" s="255"/>
      <c r="FU2333" s="255"/>
      <c r="FV2333" s="255"/>
      <c r="FW2333" s="255"/>
      <c r="FX2333" s="255"/>
      <c r="FY2333" s="255"/>
      <c r="FZ2333" s="255"/>
      <c r="GA2333" s="255"/>
      <c r="GB2333" s="255"/>
      <c r="GC2333" s="255"/>
      <c r="GD2333" s="255"/>
      <c r="GE2333" s="255"/>
      <c r="GF2333" s="255"/>
      <c r="GG2333" s="255"/>
      <c r="GH2333" s="255"/>
      <c r="GI2333" s="255"/>
      <c r="GJ2333" s="255"/>
      <c r="GK2333" s="255"/>
      <c r="GL2333" s="255"/>
      <c r="GM2333" s="255"/>
      <c r="GN2333" s="255"/>
      <c r="GO2333" s="255"/>
      <c r="GP2333" s="255"/>
      <c r="GQ2333" s="255"/>
      <c r="GR2333" s="255"/>
      <c r="GS2333" s="255"/>
      <c r="GT2333" s="255"/>
      <c r="GU2333" s="255"/>
      <c r="GV2333" s="255"/>
      <c r="GW2333" s="255"/>
      <c r="GX2333" s="255"/>
      <c r="GY2333" s="255"/>
      <c r="GZ2333" s="255"/>
      <c r="HA2333" s="255"/>
      <c r="HB2333" s="255"/>
      <c r="HC2333" s="255"/>
      <c r="HD2333" s="255"/>
      <c r="HE2333" s="255"/>
      <c r="HF2333" s="255"/>
      <c r="HG2333" s="255"/>
      <c r="HH2333" s="255"/>
      <c r="HI2333" s="255"/>
      <c r="HJ2333" s="255"/>
      <c r="HK2333" s="255"/>
      <c r="HL2333" s="255"/>
      <c r="HM2333" s="255"/>
      <c r="HN2333" s="255"/>
      <c r="HO2333" s="255"/>
      <c r="HP2333" s="255"/>
      <c r="HQ2333" s="255"/>
      <c r="HR2333" s="255"/>
      <c r="HS2333" s="255"/>
      <c r="HT2333" s="255"/>
      <c r="HU2333" s="255"/>
      <c r="HV2333" s="255"/>
      <c r="HW2333" s="255"/>
      <c r="HX2333" s="255"/>
      <c r="HY2333" s="255"/>
      <c r="HZ2333" s="255"/>
      <c r="IA2333" s="255"/>
      <c r="IB2333" s="255"/>
      <c r="IC2333" s="255"/>
      <c r="ID2333" s="255"/>
      <c r="IE2333" s="255"/>
      <c r="IF2333" s="255"/>
      <c r="IG2333" s="255"/>
      <c r="IH2333" s="255"/>
      <c r="II2333" s="255"/>
      <c r="IJ2333" s="255"/>
      <c r="IK2333" s="255"/>
      <c r="IL2333" s="255"/>
      <c r="IM2333" s="255"/>
      <c r="IN2333" s="255"/>
      <c r="IO2333" s="255"/>
      <c r="IP2333" s="255"/>
      <c r="IQ2333" s="255"/>
      <c r="IR2333" s="255"/>
      <c r="IS2333" s="255"/>
      <c r="IT2333" s="255"/>
      <c r="IU2333" s="255"/>
      <c r="IV2333" s="255"/>
    </row>
    <row r="2334" spans="1:256">
      <c r="A2334" s="16">
        <v>41745.37327546296</v>
      </c>
      <c r="B2334" s="300">
        <v>4</v>
      </c>
      <c r="C2334" s="5">
        <v>0.79500000000000004</v>
      </c>
      <c r="D2334" s="5">
        <v>0.79500000000000004</v>
      </c>
      <c r="E2334" s="5">
        <v>0.77</v>
      </c>
      <c r="F2334" s="5">
        <v>0.77</v>
      </c>
      <c r="G2334" s="6">
        <v>199552</v>
      </c>
      <c r="H2334" s="113">
        <f t="shared" ref="H2334:H2339" si="4859">F2334</f>
        <v>0.77</v>
      </c>
      <c r="I2334" s="19">
        <f t="shared" si="4850"/>
        <v>-2.5316455696202552E-2</v>
      </c>
      <c r="J2334" s="8">
        <f t="shared" si="4826"/>
        <v>0.83879479617586883</v>
      </c>
      <c r="K2334" s="8">
        <f t="shared" si="4827"/>
        <v>0.7062052038241311</v>
      </c>
      <c r="L2334" s="8">
        <f t="shared" si="4828"/>
        <v>0.77249999999999996</v>
      </c>
      <c r="M2334" s="19">
        <f t="shared" si="4829"/>
        <v>0.18774938450433312</v>
      </c>
      <c r="N2334" s="19">
        <f t="shared" si="4851"/>
        <v>-5.5773749351840984E-2</v>
      </c>
      <c r="O2334" s="19">
        <f t="shared" si="4852"/>
        <v>-7.7606208542116513E-3</v>
      </c>
      <c r="P2334" s="19">
        <f t="shared" si="4853"/>
        <v>1.5039207787421883E-3</v>
      </c>
      <c r="Q2334" s="303">
        <v>277</v>
      </c>
      <c r="R2334" s="306">
        <v>156877.36600000001</v>
      </c>
      <c r="S2334" s="66">
        <f t="shared" si="4830"/>
        <v>566.34428158844764</v>
      </c>
      <c r="T2334" t="str">
        <f t="shared" si="4858"/>
        <v/>
      </c>
      <c r="U2334" t="str">
        <f t="shared" si="4858"/>
        <v/>
      </c>
      <c r="V2334" t="str">
        <f t="shared" si="4858"/>
        <v/>
      </c>
      <c r="W2334" t="str">
        <f t="shared" si="4858"/>
        <v/>
      </c>
      <c r="X2334" s="63"/>
      <c r="Y2334" s="219">
        <f t="shared" si="4832"/>
        <v>1.1978021978021989E-3</v>
      </c>
      <c r="Z2334" s="78">
        <f t="shared" si="4833"/>
        <v>0.76334858091498603</v>
      </c>
      <c r="AA2334" s="78">
        <f t="shared" si="4834"/>
        <v>0.75997809351616552</v>
      </c>
      <c r="AB2334" s="74">
        <f t="shared" si="4563"/>
        <v>2333</v>
      </c>
      <c r="AC2334" s="80">
        <f t="shared" si="4835"/>
        <v>1.0850946722736196E-3</v>
      </c>
      <c r="AD2334" s="79">
        <f t="shared" ref="AD2334:AD2339" si="4860">Z2334-AA2334</f>
        <v>3.3704873988205097E-3</v>
      </c>
      <c r="AE2334" s="81">
        <f t="shared" si="4836"/>
        <v>2.2853927265468902E-3</v>
      </c>
      <c r="AF2334" s="19">
        <f t="shared" si="4837"/>
        <v>4.4349796758303747E-3</v>
      </c>
      <c r="AG2334" s="93">
        <f t="shared" si="4855"/>
        <v>0.14645692103314109</v>
      </c>
      <c r="AH2334" s="91">
        <f t="shared" si="4838"/>
        <v>-5.7781542846102963E-5</v>
      </c>
      <c r="AI2334" s="96">
        <f t="shared" si="4839"/>
        <v>2326.2999317807416</v>
      </c>
      <c r="AJ2334" s="5">
        <f t="shared" ref="AJ2334:AJ2339" si="4861">F2334-F2333</f>
        <v>-2.0000000000000018E-2</v>
      </c>
      <c r="AK2334" s="5">
        <f t="shared" si="4856"/>
        <v>0</v>
      </c>
      <c r="AL2334" s="5">
        <f t="shared" si="4840"/>
        <v>-2.0000000000000018E-2</v>
      </c>
      <c r="AM2334" s="95">
        <f t="shared" si="4841"/>
        <v>7.8571428571428646E-3</v>
      </c>
      <c r="AN2334" s="95">
        <f t="shared" si="4857"/>
        <v>-9.2857142857142947E-3</v>
      </c>
      <c r="AO2334" s="78">
        <f t="shared" si="4842"/>
        <v>0.84615384615384615</v>
      </c>
      <c r="AP2334" s="296">
        <f t="shared" si="4843"/>
        <v>45.833333333333336</v>
      </c>
      <c r="AQ2334" s="8"/>
      <c r="AR2334" s="8">
        <f t="shared" si="4844"/>
        <v>-1</v>
      </c>
      <c r="AS2334" s="114">
        <f t="shared" si="4845"/>
        <v>-199552</v>
      </c>
      <c r="AT2334" s="103">
        <f t="shared" si="4846"/>
        <v>-8.9590067078232305E-2</v>
      </c>
      <c r="AU2334" s="5">
        <f t="shared" si="4847"/>
        <v>0.77</v>
      </c>
      <c r="AV2334" s="93">
        <f t="shared" si="4848"/>
        <v>-1.2720254367350863</v>
      </c>
      <c r="AW2334" s="210">
        <f t="shared" si="4849"/>
        <v>3.2467532467532492E-2</v>
      </c>
      <c r="AX2334" s="276">
        <f t="shared" ref="AX2334:AX2339" si="4862">SLOPE(M2321:M2334,AB2321:AB2334)</f>
        <v>-1.1541113026091827E-2</v>
      </c>
      <c r="AY2334" s="19">
        <f t="shared" ref="AY2334:AY2341" si="4863">IF((AX2334&gt;AX2333),ABS(AX2334-AX2333)/ABS(AX2333),-1*ABS(AX2334-AX2333)/ABS(AX2333))</f>
        <v>0.13833473266987262</v>
      </c>
      <c r="AZ2334" s="255"/>
      <c r="BA2334" s="255"/>
      <c r="BB2334" s="255"/>
      <c r="BC2334" s="255"/>
      <c r="BD2334" s="255"/>
      <c r="BE2334" s="255"/>
      <c r="BF2334" s="255"/>
      <c r="BG2334" s="255"/>
      <c r="BH2334" s="255"/>
      <c r="BI2334" s="255"/>
      <c r="BJ2334" s="255"/>
      <c r="BK2334" s="255"/>
      <c r="BL2334" s="255"/>
      <c r="BM2334" s="255"/>
      <c r="BN2334" s="255"/>
      <c r="BO2334" s="255"/>
      <c r="BP2334" s="255"/>
      <c r="BQ2334" s="255"/>
      <c r="BR2334" s="255"/>
      <c r="BS2334" s="255"/>
      <c r="BT2334" s="255"/>
      <c r="BU2334" s="255"/>
      <c r="BV2334" s="255"/>
      <c r="BW2334" s="255"/>
      <c r="BX2334" s="255"/>
      <c r="BY2334" s="255"/>
      <c r="BZ2334" s="255"/>
      <c r="CA2334" s="255"/>
      <c r="CB2334" s="255"/>
      <c r="CC2334" s="255"/>
      <c r="CD2334" s="255"/>
      <c r="CE2334" s="255"/>
      <c r="CF2334" s="255"/>
      <c r="CG2334" s="255"/>
      <c r="CH2334" s="255"/>
      <c r="CI2334" s="255"/>
      <c r="CJ2334" s="255"/>
      <c r="CK2334" s="255"/>
      <c r="CL2334" s="255"/>
      <c r="CM2334" s="255"/>
      <c r="CN2334" s="255"/>
      <c r="CO2334" s="255"/>
      <c r="CP2334" s="255"/>
      <c r="CQ2334" s="255"/>
      <c r="CR2334" s="255"/>
      <c r="CS2334" s="255"/>
      <c r="CT2334" s="255"/>
      <c r="CU2334" s="255"/>
      <c r="CV2334" s="255"/>
      <c r="CW2334" s="255"/>
      <c r="CX2334" s="255"/>
      <c r="CY2334" s="255"/>
      <c r="CZ2334" s="255"/>
      <c r="DA2334" s="255"/>
      <c r="DB2334" s="255"/>
      <c r="DC2334" s="255"/>
      <c r="DD2334" s="255"/>
      <c r="DE2334" s="255"/>
      <c r="DF2334" s="255"/>
      <c r="DG2334" s="255"/>
      <c r="DH2334" s="255"/>
      <c r="DI2334" s="255"/>
      <c r="DJ2334" s="255"/>
      <c r="DK2334" s="255"/>
      <c r="DL2334" s="255"/>
      <c r="DM2334" s="255"/>
      <c r="DN2334" s="255"/>
      <c r="DO2334" s="255"/>
      <c r="DP2334" s="255"/>
      <c r="DQ2334" s="255"/>
      <c r="DR2334" s="255"/>
      <c r="DS2334" s="255"/>
      <c r="DT2334" s="255"/>
      <c r="DU2334" s="255"/>
      <c r="DV2334" s="255"/>
      <c r="DW2334" s="255"/>
      <c r="DX2334" s="255"/>
      <c r="DY2334" s="255"/>
      <c r="DZ2334" s="255"/>
      <c r="EA2334" s="255"/>
      <c r="EB2334" s="255"/>
      <c r="EC2334" s="255"/>
      <c r="ED2334" s="255"/>
      <c r="EE2334" s="255"/>
      <c r="EF2334" s="255"/>
      <c r="EG2334" s="255"/>
      <c r="EH2334" s="255"/>
      <c r="EI2334" s="255"/>
      <c r="EJ2334" s="255"/>
      <c r="EK2334" s="255"/>
      <c r="EL2334" s="255"/>
      <c r="EM2334" s="255"/>
      <c r="EN2334" s="255"/>
      <c r="EO2334" s="255"/>
      <c r="EP2334" s="255"/>
      <c r="EQ2334" s="255"/>
      <c r="ER2334" s="255"/>
      <c r="ES2334" s="255"/>
      <c r="ET2334" s="255"/>
      <c r="EU2334" s="255"/>
      <c r="EV2334" s="255"/>
      <c r="EW2334" s="255"/>
      <c r="EX2334" s="255"/>
      <c r="EY2334" s="255"/>
      <c r="EZ2334" s="255"/>
      <c r="FA2334" s="255"/>
      <c r="FB2334" s="255"/>
      <c r="FC2334" s="255"/>
      <c r="FD2334" s="255"/>
      <c r="FE2334" s="255"/>
      <c r="FF2334" s="255"/>
      <c r="FG2334" s="255"/>
      <c r="FH2334" s="255"/>
      <c r="FI2334" s="255"/>
      <c r="FJ2334" s="255"/>
      <c r="FK2334" s="255"/>
      <c r="FL2334" s="255"/>
      <c r="FM2334" s="255"/>
      <c r="FN2334" s="255"/>
      <c r="FO2334" s="255"/>
      <c r="FP2334" s="255"/>
      <c r="FQ2334" s="255"/>
      <c r="FR2334" s="255"/>
      <c r="FS2334" s="255"/>
      <c r="FT2334" s="255"/>
      <c r="FU2334" s="255"/>
      <c r="FV2334" s="255"/>
      <c r="FW2334" s="255"/>
      <c r="FX2334" s="255"/>
      <c r="FY2334" s="255"/>
      <c r="FZ2334" s="255"/>
      <c r="GA2334" s="255"/>
      <c r="GB2334" s="255"/>
      <c r="GC2334" s="255"/>
      <c r="GD2334" s="255"/>
      <c r="GE2334" s="255"/>
      <c r="GF2334" s="255"/>
      <c r="GG2334" s="255"/>
      <c r="GH2334" s="255"/>
      <c r="GI2334" s="255"/>
      <c r="GJ2334" s="255"/>
      <c r="GK2334" s="255"/>
      <c r="GL2334" s="255"/>
      <c r="GM2334" s="255"/>
      <c r="GN2334" s="255"/>
      <c r="GO2334" s="255"/>
      <c r="GP2334" s="255"/>
      <c r="GQ2334" s="255"/>
      <c r="GR2334" s="255"/>
      <c r="GS2334" s="255"/>
      <c r="GT2334" s="255"/>
      <c r="GU2334" s="255"/>
      <c r="GV2334" s="255"/>
      <c r="GW2334" s="255"/>
      <c r="GX2334" s="255"/>
      <c r="GY2334" s="255"/>
      <c r="GZ2334" s="255"/>
      <c r="HA2334" s="255"/>
      <c r="HB2334" s="255"/>
      <c r="HC2334" s="255"/>
      <c r="HD2334" s="255"/>
      <c r="HE2334" s="255"/>
      <c r="HF2334" s="255"/>
      <c r="HG2334" s="255"/>
      <c r="HH2334" s="255"/>
      <c r="HI2334" s="255"/>
      <c r="HJ2334" s="255"/>
      <c r="HK2334" s="255"/>
      <c r="HL2334" s="255"/>
      <c r="HM2334" s="255"/>
      <c r="HN2334" s="255"/>
      <c r="HO2334" s="255"/>
      <c r="HP2334" s="255"/>
      <c r="HQ2334" s="255"/>
      <c r="HR2334" s="255"/>
      <c r="HS2334" s="255"/>
      <c r="HT2334" s="255"/>
      <c r="HU2334" s="255"/>
      <c r="HV2334" s="255"/>
      <c r="HW2334" s="255"/>
      <c r="HX2334" s="255"/>
      <c r="HY2334" s="255"/>
      <c r="HZ2334" s="255"/>
      <c r="IA2334" s="255"/>
      <c r="IB2334" s="255"/>
      <c r="IC2334" s="255"/>
      <c r="ID2334" s="255"/>
      <c r="IE2334" s="255"/>
      <c r="IF2334" s="255"/>
      <c r="IG2334" s="255"/>
      <c r="IH2334" s="255"/>
      <c r="II2334" s="255"/>
      <c r="IJ2334" s="255"/>
      <c r="IK2334" s="255"/>
      <c r="IL2334" s="255"/>
      <c r="IM2334" s="255"/>
      <c r="IN2334" s="255"/>
      <c r="IO2334" s="255"/>
      <c r="IP2334" s="255"/>
      <c r="IQ2334" s="255"/>
      <c r="IR2334" s="255"/>
      <c r="IS2334" s="255"/>
      <c r="IT2334" s="255"/>
      <c r="IU2334" s="255"/>
      <c r="IV2334" s="255"/>
    </row>
    <row r="2335" spans="1:256" ht="13">
      <c r="A2335" s="16">
        <v>41746.341504629629</v>
      </c>
      <c r="B2335" s="300">
        <v>5</v>
      </c>
      <c r="C2335" s="5">
        <v>0.78</v>
      </c>
      <c r="D2335" s="5">
        <v>0.78</v>
      </c>
      <c r="E2335" s="5">
        <v>0.76</v>
      </c>
      <c r="F2335" s="5">
        <v>0.76</v>
      </c>
      <c r="G2335" s="6">
        <v>179327</v>
      </c>
      <c r="H2335" s="113">
        <f t="shared" si="4859"/>
        <v>0.76</v>
      </c>
      <c r="I2335" s="19">
        <f t="shared" si="4850"/>
        <v>-1.2987012987012998E-2</v>
      </c>
      <c r="J2335" s="8">
        <f t="shared" ref="J2335:J2340" si="4864">(L2335)+2*STDEVPA(H2316:H2335)</f>
        <v>0.83115920771581553</v>
      </c>
      <c r="K2335" s="8">
        <f t="shared" ref="K2335:K2340" si="4865">(L2335)-(2*STDEVPA(H2316:H2335))</f>
        <v>0.70734079228418445</v>
      </c>
      <c r="L2335" s="8">
        <f t="shared" ref="L2335:L2340" si="4866">AVERAGE(H2316:H2335)</f>
        <v>0.76924999999999999</v>
      </c>
      <c r="M2335" s="19">
        <f t="shared" ref="M2335:M2340" si="4867">(J2335-K2335)/K2335</f>
        <v>0.17504775178000087</v>
      </c>
      <c r="N2335" s="19">
        <f t="shared" si="4851"/>
        <v>-6.765206052667036E-2</v>
      </c>
      <c r="O2335" s="19">
        <f t="shared" si="4852"/>
        <v>-9.1030470084751906E-3</v>
      </c>
      <c r="P2335" s="19">
        <f t="shared" si="4853"/>
        <v>1.6080148573022258E-3</v>
      </c>
      <c r="Q2335" s="303">
        <v>221</v>
      </c>
      <c r="R2335" s="306">
        <v>137624.08600000001</v>
      </c>
      <c r="S2335" s="66">
        <f t="shared" ref="S2335:S2340" si="4868">R2335/Q2335</f>
        <v>622.7334208144797</v>
      </c>
      <c r="T2335" t="str">
        <f t="shared" ref="T2335:W2336" si="4869">IF(C2335&gt;$J2335,"BrokeBandUpper", IF(C2335&lt;$K2335,"BrokeBandLower", ""))</f>
        <v/>
      </c>
      <c r="U2335" t="str">
        <f t="shared" si="4869"/>
        <v/>
      </c>
      <c r="V2335" t="str">
        <f t="shared" si="4869"/>
        <v/>
      </c>
      <c r="W2335" t="str">
        <f t="shared" si="4869"/>
        <v/>
      </c>
      <c r="X2335" s="63"/>
      <c r="Y2335" s="310">
        <f t="shared" ref="Y2335:Y2340" si="4870">SLOPE(H2322:H2335,AB2322:AB2335)</f>
        <v>1.9780219780219798E-3</v>
      </c>
      <c r="Z2335" s="311">
        <f t="shared" ref="Z2335:Z2340" si="4871">Z2334+(0.154*(F2335-Z2334))</f>
        <v>0.76283289945407817</v>
      </c>
      <c r="AA2335" s="311">
        <f t="shared" ref="AA2335:AA2340" si="4872">AA2334+(0.074*(F2335-AA2334))</f>
        <v>0.75997971459596925</v>
      </c>
      <c r="AB2335" s="312">
        <f t="shared" si="4563"/>
        <v>2334</v>
      </c>
      <c r="AC2335" s="313">
        <f t="shared" ref="AC2335:AC2340" si="4873">AD2335-AE2335</f>
        <v>4.5423370524962873E-4</v>
      </c>
      <c r="AD2335" s="284">
        <f t="shared" si="4860"/>
        <v>2.8531848581089259E-3</v>
      </c>
      <c r="AE2335" s="314">
        <f t="shared" ref="AE2335:AE2340" si="4874">AE2334+(0.2*(AD2335-AE2334))</f>
        <v>2.3989511528592971E-3</v>
      </c>
      <c r="AF2335" s="315">
        <f t="shared" ref="AF2335:AF2340" si="4875">AD2335/AA2335</f>
        <v>3.7542908097563826E-3</v>
      </c>
      <c r="AG2335" s="315">
        <f t="shared" si="4855"/>
        <v>-0.58138794995844545</v>
      </c>
      <c r="AH2335" s="316">
        <f t="shared" ref="AH2335:AH2340" si="4876">SLOPE(AC2322:AC2335,AB2322:AB2335)</f>
        <v>2.9007575801274013E-4</v>
      </c>
      <c r="AI2335" s="317">
        <f t="shared" ref="AI2335:AI2340" si="4877">INTERCEPT(AB2322:AB2335,AC2322:AC2335)</f>
        <v>2328.8194981438851</v>
      </c>
      <c r="AJ2335" s="318">
        <f t="shared" si="4861"/>
        <v>-1.0000000000000009E-2</v>
      </c>
      <c r="AK2335" s="318">
        <f t="shared" si="4856"/>
        <v>0</v>
      </c>
      <c r="AL2335" s="318">
        <f t="shared" ref="AL2335:AL2340" si="4878">IF(AJ2335&lt;0,AJ2335,0)</f>
        <v>-1.0000000000000009E-2</v>
      </c>
      <c r="AM2335" s="319">
        <f t="shared" ref="AM2335:AM2340" si="4879">(AVERAGE(AK2322:AK2335))</f>
        <v>7.8571428571428646E-3</v>
      </c>
      <c r="AN2335" s="319">
        <f t="shared" si="4857"/>
        <v>-8.9285714285714367E-3</v>
      </c>
      <c r="AO2335" s="311">
        <f t="shared" ref="AO2335:AO2340" si="4880">ABS(AM2335/AN2335)</f>
        <v>0.88</v>
      </c>
      <c r="AP2335" s="285">
        <f t="shared" ref="AP2335:AP2340" si="4881">IF(AN2335=0,100,100-(100/(1+AO2335)))</f>
        <v>46.808510638297868</v>
      </c>
      <c r="AQ2335" s="285"/>
      <c r="AR2335" s="285">
        <f t="shared" ref="AR2335:AR2340" si="4882">IF(ISERROR(((F2335-E2335)-(D2335-F2335))/(D2335-E2335)),0,((F2335-E2335)-(D2335-F2335))/(D2335-E2335))</f>
        <v>-1</v>
      </c>
      <c r="AS2335" s="286">
        <f t="shared" ref="AS2335:AS2340" si="4883">IF(ISERROR(AR2335*G2335),0,AR2335*G2335)</f>
        <v>-179327</v>
      </c>
      <c r="AT2335" s="103">
        <f t="shared" ref="AT2335:AT2340" si="4884">SUM(AS2316:AS2335)/SUM(G2316:G2335)</f>
        <v>-0.20249399984939748</v>
      </c>
      <c r="AU2335" s="318">
        <f t="shared" ref="AU2335:AU2340" si="4885">F2335</f>
        <v>0.76</v>
      </c>
      <c r="AV2335" s="315">
        <f t="shared" ref="AV2335:AV2340" si="4886">AS2335/R2335</f>
        <v>-1.3030204611131804</v>
      </c>
      <c r="AW2335" s="320">
        <f t="shared" ref="AW2335:AW2340" si="4887">(D2335-E2335)/E2335</f>
        <v>2.6315789473684233E-2</v>
      </c>
      <c r="AX2335" s="321">
        <f t="shared" si="4862"/>
        <v>-9.8961145224334898E-3</v>
      </c>
      <c r="AY2335" s="315">
        <f t="shared" si="4863"/>
        <v>0.14253378334822389</v>
      </c>
      <c r="AZ2335" s="255"/>
      <c r="BA2335" s="255"/>
      <c r="BB2335" s="255"/>
      <c r="BC2335" s="255"/>
      <c r="BD2335" s="255"/>
      <c r="BE2335" s="255"/>
      <c r="BF2335" s="255"/>
      <c r="BG2335" s="255"/>
      <c r="BH2335" s="255"/>
      <c r="BI2335" s="255"/>
      <c r="BJ2335" s="255"/>
      <c r="BK2335" s="255"/>
      <c r="BL2335" s="255"/>
      <c r="BM2335" s="255"/>
      <c r="BN2335" s="255"/>
      <c r="BO2335" s="255"/>
      <c r="BP2335" s="255"/>
      <c r="BQ2335" s="255"/>
      <c r="BR2335" s="255"/>
      <c r="BS2335" s="255"/>
      <c r="BT2335" s="255"/>
      <c r="BU2335" s="255"/>
      <c r="BV2335" s="255"/>
      <c r="BW2335" s="255"/>
      <c r="BX2335" s="255"/>
      <c r="BY2335" s="255"/>
      <c r="BZ2335" s="255"/>
      <c r="CA2335" s="255"/>
      <c r="CB2335" s="255"/>
      <c r="CC2335" s="255"/>
      <c r="CD2335" s="255"/>
      <c r="CE2335" s="255"/>
      <c r="CF2335" s="255"/>
      <c r="CG2335" s="255"/>
      <c r="CH2335" s="255"/>
      <c r="CI2335" s="255"/>
      <c r="CJ2335" s="255"/>
      <c r="CK2335" s="255"/>
      <c r="CL2335" s="255"/>
      <c r="CM2335" s="255"/>
      <c r="CN2335" s="255"/>
      <c r="CO2335" s="255"/>
      <c r="CP2335" s="255"/>
      <c r="CQ2335" s="255"/>
      <c r="CR2335" s="255"/>
      <c r="CS2335" s="255"/>
      <c r="CT2335" s="255"/>
      <c r="CU2335" s="255"/>
      <c r="CV2335" s="255"/>
      <c r="CW2335" s="255"/>
      <c r="CX2335" s="255"/>
      <c r="CY2335" s="255"/>
      <c r="CZ2335" s="255"/>
      <c r="DA2335" s="255"/>
      <c r="DB2335" s="255"/>
      <c r="DC2335" s="255"/>
      <c r="DD2335" s="255"/>
      <c r="DE2335" s="255"/>
      <c r="DF2335" s="255"/>
      <c r="DG2335" s="255"/>
      <c r="DH2335" s="255"/>
      <c r="DI2335" s="255"/>
      <c r="DJ2335" s="255"/>
      <c r="DK2335" s="255"/>
      <c r="DL2335" s="255"/>
      <c r="DM2335" s="255"/>
      <c r="DN2335" s="255"/>
      <c r="DO2335" s="255"/>
      <c r="DP2335" s="255"/>
      <c r="DQ2335" s="255"/>
      <c r="DR2335" s="255"/>
      <c r="DS2335" s="255"/>
      <c r="DT2335" s="255"/>
      <c r="DU2335" s="255"/>
      <c r="DV2335" s="255"/>
      <c r="DW2335" s="255"/>
      <c r="DX2335" s="255"/>
      <c r="DY2335" s="255"/>
      <c r="DZ2335" s="255"/>
      <c r="EA2335" s="255"/>
      <c r="EB2335" s="255"/>
      <c r="EC2335" s="255"/>
      <c r="ED2335" s="255"/>
      <c r="EE2335" s="255"/>
      <c r="EF2335" s="255"/>
      <c r="EG2335" s="255"/>
      <c r="EH2335" s="255"/>
      <c r="EI2335" s="255"/>
      <c r="EJ2335" s="255"/>
      <c r="EK2335" s="255"/>
      <c r="EL2335" s="255"/>
      <c r="EM2335" s="255"/>
      <c r="EN2335" s="255"/>
      <c r="EO2335" s="255"/>
      <c r="EP2335" s="255"/>
      <c r="EQ2335" s="255"/>
      <c r="ER2335" s="255"/>
      <c r="ES2335" s="255"/>
      <c r="ET2335" s="255"/>
      <c r="EU2335" s="255"/>
      <c r="EV2335" s="255"/>
      <c r="EW2335" s="255"/>
      <c r="EX2335" s="255"/>
      <c r="EY2335" s="255"/>
      <c r="EZ2335" s="255"/>
      <c r="FA2335" s="255"/>
      <c r="FB2335" s="255"/>
      <c r="FC2335" s="255"/>
      <c r="FD2335" s="255"/>
      <c r="FE2335" s="255"/>
      <c r="FF2335" s="255"/>
      <c r="FG2335" s="255"/>
      <c r="FH2335" s="255"/>
      <c r="FI2335" s="255"/>
      <c r="FJ2335" s="255"/>
      <c r="FK2335" s="255"/>
      <c r="FL2335" s="255"/>
      <c r="FM2335" s="255"/>
      <c r="FN2335" s="255"/>
      <c r="FO2335" s="255"/>
      <c r="FP2335" s="255"/>
      <c r="FQ2335" s="255"/>
      <c r="FR2335" s="255"/>
      <c r="FS2335" s="255"/>
      <c r="FT2335" s="255"/>
      <c r="FU2335" s="255"/>
      <c r="FV2335" s="255"/>
      <c r="FW2335" s="255"/>
      <c r="FX2335" s="255"/>
      <c r="FY2335" s="255"/>
      <c r="FZ2335" s="255"/>
      <c r="GA2335" s="255"/>
      <c r="GB2335" s="255"/>
      <c r="GC2335" s="255"/>
      <c r="GD2335" s="255"/>
      <c r="GE2335" s="255"/>
      <c r="GF2335" s="255"/>
      <c r="GG2335" s="255"/>
      <c r="GH2335" s="255"/>
      <c r="GI2335" s="255"/>
      <c r="GJ2335" s="255"/>
      <c r="GK2335" s="255"/>
      <c r="GL2335" s="255"/>
      <c r="GM2335" s="255"/>
      <c r="GN2335" s="255"/>
      <c r="GO2335" s="255"/>
      <c r="GP2335" s="255"/>
      <c r="GQ2335" s="255"/>
      <c r="GR2335" s="255"/>
      <c r="GS2335" s="255"/>
      <c r="GT2335" s="255"/>
      <c r="GU2335" s="255"/>
      <c r="GV2335" s="255"/>
      <c r="GW2335" s="255"/>
      <c r="GX2335" s="255"/>
      <c r="GY2335" s="255"/>
      <c r="GZ2335" s="255"/>
      <c r="HA2335" s="255"/>
      <c r="HB2335" s="255"/>
      <c r="HC2335" s="255"/>
      <c r="HD2335" s="255"/>
      <c r="HE2335" s="255"/>
      <c r="HF2335" s="255"/>
      <c r="HG2335" s="255"/>
      <c r="HH2335" s="255"/>
      <c r="HI2335" s="255"/>
      <c r="HJ2335" s="255"/>
      <c r="HK2335" s="255"/>
      <c r="HL2335" s="255"/>
      <c r="HM2335" s="255"/>
      <c r="HN2335" s="255"/>
      <c r="HO2335" s="255"/>
      <c r="HP2335" s="255"/>
      <c r="HQ2335" s="255"/>
      <c r="HR2335" s="255"/>
      <c r="HS2335" s="255"/>
      <c r="HT2335" s="255"/>
      <c r="HU2335" s="255"/>
      <c r="HV2335" s="255"/>
      <c r="HW2335" s="255"/>
      <c r="HX2335" s="255"/>
      <c r="HY2335" s="255"/>
      <c r="HZ2335" s="255"/>
      <c r="IA2335" s="255"/>
      <c r="IB2335" s="255"/>
      <c r="IC2335" s="255"/>
      <c r="ID2335" s="255"/>
      <c r="IE2335" s="255"/>
      <c r="IF2335" s="255"/>
      <c r="IG2335" s="255"/>
      <c r="IH2335" s="255"/>
      <c r="II2335" s="255"/>
      <c r="IJ2335" s="255"/>
      <c r="IK2335" s="255"/>
      <c r="IL2335" s="255"/>
      <c r="IM2335" s="255"/>
      <c r="IN2335" s="255"/>
      <c r="IO2335" s="255"/>
      <c r="IP2335" s="255"/>
      <c r="IQ2335" s="255"/>
      <c r="IR2335" s="255"/>
      <c r="IS2335" s="255"/>
      <c r="IT2335" s="255"/>
      <c r="IU2335" s="255"/>
      <c r="IV2335" s="255"/>
    </row>
    <row r="2336" spans="1:256">
      <c r="A2336" s="16">
        <v>41747.419351851851</v>
      </c>
      <c r="B2336" s="300">
        <v>6</v>
      </c>
      <c r="C2336" s="5">
        <v>0.78</v>
      </c>
      <c r="D2336" s="5">
        <v>0.78</v>
      </c>
      <c r="E2336" s="5">
        <v>0.76</v>
      </c>
      <c r="F2336" s="5">
        <v>0.76</v>
      </c>
      <c r="G2336" s="6">
        <v>179327</v>
      </c>
      <c r="H2336" s="113">
        <f t="shared" si="4859"/>
        <v>0.76</v>
      </c>
      <c r="I2336" s="19">
        <f t="shared" si="4850"/>
        <v>0</v>
      </c>
      <c r="J2336" s="8">
        <f t="shared" si="4864"/>
        <v>0.8210921177766084</v>
      </c>
      <c r="K2336" s="8">
        <f t="shared" si="4865"/>
        <v>0.71040788222339146</v>
      </c>
      <c r="L2336" s="8">
        <f t="shared" si="4866"/>
        <v>0.76574999999999993</v>
      </c>
      <c r="M2336" s="19">
        <f t="shared" si="4867"/>
        <v>0.15580378304193943</v>
      </c>
      <c r="N2336" s="19">
        <f t="shared" si="4851"/>
        <v>-0.10993553783111232</v>
      </c>
      <c r="O2336" s="19">
        <f t="shared" si="4852"/>
        <v>-1.2112107819720146E-2</v>
      </c>
      <c r="P2336" s="19">
        <f t="shared" si="4853"/>
        <v>4.3360851977765832E-3</v>
      </c>
      <c r="Q2336" s="303">
        <v>221</v>
      </c>
      <c r="R2336" s="306">
        <v>137624.08600000001</v>
      </c>
      <c r="S2336" s="66">
        <f t="shared" si="4868"/>
        <v>622.7334208144797</v>
      </c>
      <c r="T2336" t="str">
        <f t="shared" si="4869"/>
        <v/>
      </c>
      <c r="U2336" t="str">
        <f t="shared" si="4869"/>
        <v/>
      </c>
      <c r="V2336" t="str">
        <f t="shared" si="4869"/>
        <v/>
      </c>
      <c r="W2336" t="str">
        <f t="shared" si="4869"/>
        <v/>
      </c>
      <c r="X2336" s="63"/>
      <c r="Y2336" s="219">
        <f t="shared" si="4870"/>
        <v>2.8241758241758265E-3</v>
      </c>
      <c r="Z2336" s="78">
        <f t="shared" si="4871"/>
        <v>0.76239663293815019</v>
      </c>
      <c r="AA2336" s="78">
        <f t="shared" si="4872"/>
        <v>0.75998121571586752</v>
      </c>
      <c r="AB2336" s="74">
        <f t="shared" si="4563"/>
        <v>2335</v>
      </c>
      <c r="AC2336" s="80">
        <f t="shared" si="4873"/>
        <v>1.3172855538696408E-5</v>
      </c>
      <c r="AD2336" s="79">
        <f t="shared" si="4860"/>
        <v>2.4154172222826675E-3</v>
      </c>
      <c r="AE2336" s="81">
        <f t="shared" si="4874"/>
        <v>2.4022443667439711E-3</v>
      </c>
      <c r="AF2336" s="19">
        <f t="shared" si="4875"/>
        <v>3.1782591100063639E-3</v>
      </c>
      <c r="AG2336" s="93">
        <f t="shared" si="4855"/>
        <v>-0.97099982809189134</v>
      </c>
      <c r="AH2336" s="91">
        <f t="shared" si="4876"/>
        <v>5.5783815661592309E-4</v>
      </c>
      <c r="AI2336" s="96">
        <f t="shared" si="4877"/>
        <v>2331.3054752439339</v>
      </c>
      <c r="AJ2336" s="5">
        <f t="shared" si="4861"/>
        <v>0</v>
      </c>
      <c r="AK2336" s="5">
        <f t="shared" si="4856"/>
        <v>0</v>
      </c>
      <c r="AL2336" s="5">
        <f t="shared" si="4878"/>
        <v>0</v>
      </c>
      <c r="AM2336" s="95">
        <f t="shared" si="4879"/>
        <v>7.8571428571428646E-3</v>
      </c>
      <c r="AN2336" s="95">
        <f t="shared" si="4857"/>
        <v>-8.9285714285714367E-3</v>
      </c>
      <c r="AO2336" s="78">
        <f t="shared" si="4880"/>
        <v>0.88</v>
      </c>
      <c r="AP2336" s="296">
        <f t="shared" si="4881"/>
        <v>46.808510638297868</v>
      </c>
      <c r="AQ2336" s="8"/>
      <c r="AR2336" s="8">
        <f t="shared" si="4882"/>
        <v>-1</v>
      </c>
      <c r="AS2336" s="114">
        <f t="shared" si="4883"/>
        <v>-179327</v>
      </c>
      <c r="AT2336" s="103">
        <f t="shared" si="4884"/>
        <v>-0.24369105410004727</v>
      </c>
      <c r="AU2336" s="5">
        <f t="shared" si="4885"/>
        <v>0.76</v>
      </c>
      <c r="AV2336" s="93">
        <f t="shared" si="4886"/>
        <v>-1.3030204611131804</v>
      </c>
      <c r="AW2336" s="210">
        <f t="shared" si="4887"/>
        <v>2.6315789473684233E-2</v>
      </c>
      <c r="AX2336" s="276">
        <f t="shared" si="4862"/>
        <v>-8.7899274572214858E-3</v>
      </c>
      <c r="AY2336" s="19">
        <f t="shared" si="4863"/>
        <v>0.11177993774267567</v>
      </c>
      <c r="AZ2336" s="255"/>
      <c r="BA2336" s="255"/>
      <c r="BB2336" s="255"/>
      <c r="BC2336" s="255"/>
      <c r="BD2336" s="255"/>
      <c r="BE2336" s="255"/>
      <c r="BF2336" s="255"/>
      <c r="BG2336" s="255"/>
      <c r="BH2336" s="255"/>
      <c r="BI2336" s="255"/>
      <c r="BJ2336" s="255"/>
      <c r="BK2336" s="255"/>
      <c r="BL2336" s="255"/>
      <c r="BM2336" s="255"/>
      <c r="BN2336" s="255"/>
      <c r="BO2336" s="255"/>
      <c r="BP2336" s="255"/>
      <c r="BQ2336" s="255"/>
      <c r="BR2336" s="255"/>
      <c r="BS2336" s="255"/>
      <c r="BT2336" s="255"/>
      <c r="BU2336" s="255"/>
      <c r="BV2336" s="255"/>
      <c r="BW2336" s="255"/>
      <c r="BX2336" s="255"/>
      <c r="BY2336" s="255"/>
      <c r="BZ2336" s="255"/>
      <c r="CA2336" s="255"/>
      <c r="CB2336" s="255"/>
      <c r="CC2336" s="255"/>
      <c r="CD2336" s="255"/>
      <c r="CE2336" s="255"/>
      <c r="CF2336" s="255"/>
      <c r="CG2336" s="255"/>
      <c r="CH2336" s="255"/>
      <c r="CI2336" s="255"/>
      <c r="CJ2336" s="255"/>
      <c r="CK2336" s="255"/>
      <c r="CL2336" s="255"/>
      <c r="CM2336" s="255"/>
      <c r="CN2336" s="255"/>
      <c r="CO2336" s="255"/>
      <c r="CP2336" s="255"/>
      <c r="CQ2336" s="255"/>
      <c r="CR2336" s="255"/>
      <c r="CS2336" s="255"/>
      <c r="CT2336" s="255"/>
      <c r="CU2336" s="255"/>
      <c r="CV2336" s="255"/>
      <c r="CW2336" s="255"/>
      <c r="CX2336" s="255"/>
      <c r="CY2336" s="255"/>
      <c r="CZ2336" s="255"/>
      <c r="DA2336" s="255"/>
      <c r="DB2336" s="255"/>
      <c r="DC2336" s="255"/>
      <c r="DD2336" s="255"/>
      <c r="DE2336" s="255"/>
      <c r="DF2336" s="255"/>
      <c r="DG2336" s="255"/>
      <c r="DH2336" s="255"/>
      <c r="DI2336" s="255"/>
      <c r="DJ2336" s="255"/>
      <c r="DK2336" s="255"/>
      <c r="DL2336" s="255"/>
      <c r="DM2336" s="255"/>
      <c r="DN2336" s="255"/>
      <c r="DO2336" s="255"/>
      <c r="DP2336" s="255"/>
      <c r="DQ2336" s="255"/>
      <c r="DR2336" s="255"/>
      <c r="DS2336" s="255"/>
      <c r="DT2336" s="255"/>
      <c r="DU2336" s="255"/>
      <c r="DV2336" s="255"/>
      <c r="DW2336" s="255"/>
      <c r="DX2336" s="255"/>
      <c r="DY2336" s="255"/>
      <c r="DZ2336" s="255"/>
      <c r="EA2336" s="255"/>
      <c r="EB2336" s="255"/>
      <c r="EC2336" s="255"/>
      <c r="ED2336" s="255"/>
      <c r="EE2336" s="255"/>
      <c r="EF2336" s="255"/>
      <c r="EG2336" s="255"/>
      <c r="EH2336" s="255"/>
      <c r="EI2336" s="255"/>
      <c r="EJ2336" s="255"/>
      <c r="EK2336" s="255"/>
      <c r="EL2336" s="255"/>
      <c r="EM2336" s="255"/>
      <c r="EN2336" s="255"/>
      <c r="EO2336" s="255"/>
      <c r="EP2336" s="255"/>
      <c r="EQ2336" s="255"/>
      <c r="ER2336" s="255"/>
      <c r="ES2336" s="255"/>
      <c r="ET2336" s="255"/>
      <c r="EU2336" s="255"/>
      <c r="EV2336" s="255"/>
      <c r="EW2336" s="255"/>
      <c r="EX2336" s="255"/>
      <c r="EY2336" s="255"/>
      <c r="EZ2336" s="255"/>
      <c r="FA2336" s="255"/>
      <c r="FB2336" s="255"/>
      <c r="FC2336" s="255"/>
      <c r="FD2336" s="255"/>
      <c r="FE2336" s="255"/>
      <c r="FF2336" s="255"/>
      <c r="FG2336" s="255"/>
      <c r="FH2336" s="255"/>
      <c r="FI2336" s="255"/>
      <c r="FJ2336" s="255"/>
      <c r="FK2336" s="255"/>
      <c r="FL2336" s="255"/>
      <c r="FM2336" s="255"/>
      <c r="FN2336" s="255"/>
      <c r="FO2336" s="255"/>
      <c r="FP2336" s="255"/>
      <c r="FQ2336" s="255"/>
      <c r="FR2336" s="255"/>
      <c r="FS2336" s="255"/>
      <c r="FT2336" s="255"/>
      <c r="FU2336" s="255"/>
      <c r="FV2336" s="255"/>
      <c r="FW2336" s="255"/>
      <c r="FX2336" s="255"/>
      <c r="FY2336" s="255"/>
      <c r="FZ2336" s="255"/>
      <c r="GA2336" s="255"/>
      <c r="GB2336" s="255"/>
      <c r="GC2336" s="255"/>
      <c r="GD2336" s="255"/>
      <c r="GE2336" s="255"/>
      <c r="GF2336" s="255"/>
      <c r="GG2336" s="255"/>
      <c r="GH2336" s="255"/>
      <c r="GI2336" s="255"/>
      <c r="GJ2336" s="255"/>
      <c r="GK2336" s="255"/>
      <c r="GL2336" s="255"/>
      <c r="GM2336" s="255"/>
      <c r="GN2336" s="255"/>
      <c r="GO2336" s="255"/>
      <c r="GP2336" s="255"/>
      <c r="GQ2336" s="255"/>
      <c r="GR2336" s="255"/>
      <c r="GS2336" s="255"/>
      <c r="GT2336" s="255"/>
      <c r="GU2336" s="255"/>
      <c r="GV2336" s="255"/>
      <c r="GW2336" s="255"/>
      <c r="GX2336" s="255"/>
      <c r="GY2336" s="255"/>
      <c r="GZ2336" s="255"/>
      <c r="HA2336" s="255"/>
      <c r="HB2336" s="255"/>
      <c r="HC2336" s="255"/>
      <c r="HD2336" s="255"/>
      <c r="HE2336" s="255"/>
      <c r="HF2336" s="255"/>
      <c r="HG2336" s="255"/>
      <c r="HH2336" s="255"/>
      <c r="HI2336" s="255"/>
      <c r="HJ2336" s="255"/>
      <c r="HK2336" s="255"/>
      <c r="HL2336" s="255"/>
      <c r="HM2336" s="255"/>
      <c r="HN2336" s="255"/>
      <c r="HO2336" s="255"/>
      <c r="HP2336" s="255"/>
      <c r="HQ2336" s="255"/>
      <c r="HR2336" s="255"/>
      <c r="HS2336" s="255"/>
      <c r="HT2336" s="255"/>
      <c r="HU2336" s="255"/>
      <c r="HV2336" s="255"/>
      <c r="HW2336" s="255"/>
      <c r="HX2336" s="255"/>
      <c r="HY2336" s="255"/>
      <c r="HZ2336" s="255"/>
      <c r="IA2336" s="255"/>
      <c r="IB2336" s="255"/>
      <c r="IC2336" s="255"/>
      <c r="ID2336" s="255"/>
      <c r="IE2336" s="255"/>
      <c r="IF2336" s="255"/>
      <c r="IG2336" s="255"/>
      <c r="IH2336" s="255"/>
      <c r="II2336" s="255"/>
      <c r="IJ2336" s="255"/>
      <c r="IK2336" s="255"/>
      <c r="IL2336" s="255"/>
      <c r="IM2336" s="255"/>
      <c r="IN2336" s="255"/>
      <c r="IO2336" s="255"/>
      <c r="IP2336" s="255"/>
      <c r="IQ2336" s="255"/>
      <c r="IR2336" s="255"/>
      <c r="IS2336" s="255"/>
      <c r="IT2336" s="255"/>
      <c r="IU2336" s="255"/>
      <c r="IV2336" s="255"/>
    </row>
    <row r="2337" spans="1:256" ht="13">
      <c r="A2337" s="16">
        <v>41750.378900462965</v>
      </c>
      <c r="B2337" s="300">
        <v>2</v>
      </c>
      <c r="C2337" s="5">
        <v>0.78</v>
      </c>
      <c r="D2337" s="5">
        <v>0.78</v>
      </c>
      <c r="E2337" s="5">
        <v>0.76</v>
      </c>
      <c r="F2337" s="5">
        <v>0.76</v>
      </c>
      <c r="G2337" s="6">
        <v>179327</v>
      </c>
      <c r="H2337" s="113">
        <f t="shared" si="4859"/>
        <v>0.76</v>
      </c>
      <c r="I2337" s="19">
        <f t="shared" si="4850"/>
        <v>0</v>
      </c>
      <c r="J2337" s="8">
        <f t="shared" si="4864"/>
        <v>0.81219441323344821</v>
      </c>
      <c r="K2337" s="8">
        <f t="shared" si="4865"/>
        <v>0.71330558676655142</v>
      </c>
      <c r="L2337" s="8">
        <f t="shared" si="4866"/>
        <v>0.76274999999999982</v>
      </c>
      <c r="M2337" s="19">
        <f t="shared" si="4867"/>
        <v>0.13863458845901461</v>
      </c>
      <c r="N2337" s="19">
        <f t="shared" si="4851"/>
        <v>-0.11019754621942136</v>
      </c>
      <c r="O2337" s="19">
        <f t="shared" si="4852"/>
        <v>-1.0836426693820676E-2</v>
      </c>
      <c r="P2337" s="19">
        <f t="shared" si="4853"/>
        <v>4.0789307321463025E-3</v>
      </c>
      <c r="Q2337" s="303">
        <v>221</v>
      </c>
      <c r="R2337" s="306">
        <v>137624.08600000001</v>
      </c>
      <c r="S2337" s="66">
        <f t="shared" si="4868"/>
        <v>622.7334208144797</v>
      </c>
      <c r="T2337" t="str">
        <f t="shared" ref="T2337:W2338" si="4888">IF(C2337&gt;$J2337,"BrokeBandUpper", IF(C2337&lt;$K2337,"BrokeBandLower", ""))</f>
        <v/>
      </c>
      <c r="U2337" t="str">
        <f t="shared" si="4888"/>
        <v/>
      </c>
      <c r="V2337" t="str">
        <f t="shared" si="4888"/>
        <v/>
      </c>
      <c r="W2337" t="str">
        <f t="shared" si="4888"/>
        <v/>
      </c>
      <c r="X2337" s="63"/>
      <c r="Y2337" s="310">
        <f t="shared" si="4870"/>
        <v>3.2417582417582449E-3</v>
      </c>
      <c r="Z2337" s="311">
        <f t="shared" si="4871"/>
        <v>0.76202755146567502</v>
      </c>
      <c r="AA2337" s="311">
        <f t="shared" si="4872"/>
        <v>0.75998260575289334</v>
      </c>
      <c r="AB2337" s="312">
        <f t="shared" si="4563"/>
        <v>2336</v>
      </c>
      <c r="AC2337" s="313">
        <f t="shared" si="4873"/>
        <v>-2.8583892316982711E-4</v>
      </c>
      <c r="AD2337" s="284">
        <f t="shared" si="4860"/>
        <v>2.0449457127816872E-3</v>
      </c>
      <c r="AE2337" s="314">
        <f t="shared" si="4874"/>
        <v>2.3307846359515143E-3</v>
      </c>
      <c r="AF2337" s="315">
        <f t="shared" si="4875"/>
        <v>2.6907796274571539E-3</v>
      </c>
      <c r="AG2337" s="315">
        <f t="shared" si="4855"/>
        <v>-22.699085845901099</v>
      </c>
      <c r="AH2337" s="316">
        <f t="shared" si="4876"/>
        <v>7.3266292067299609E-4</v>
      </c>
      <c r="AI2337" s="317">
        <f t="shared" si="4877"/>
        <v>2332.9896295209583</v>
      </c>
      <c r="AJ2337" s="318">
        <f t="shared" si="4861"/>
        <v>0</v>
      </c>
      <c r="AK2337" s="318">
        <f t="shared" si="4856"/>
        <v>0</v>
      </c>
      <c r="AL2337" s="318">
        <f t="shared" si="4878"/>
        <v>0</v>
      </c>
      <c r="AM2337" s="319">
        <f t="shared" si="4879"/>
        <v>7.8571428571428646E-3</v>
      </c>
      <c r="AN2337" s="319">
        <f t="shared" si="4857"/>
        <v>-7.8571428571428646E-3</v>
      </c>
      <c r="AO2337" s="311">
        <f t="shared" si="4880"/>
        <v>1</v>
      </c>
      <c r="AP2337" s="285">
        <f t="shared" si="4881"/>
        <v>50</v>
      </c>
      <c r="AQ2337" s="285"/>
      <c r="AR2337" s="285">
        <f t="shared" si="4882"/>
        <v>-1</v>
      </c>
      <c r="AS2337" s="286">
        <f t="shared" si="4883"/>
        <v>-179327</v>
      </c>
      <c r="AT2337" s="103">
        <f t="shared" si="4884"/>
        <v>-0.17471808282646512</v>
      </c>
      <c r="AU2337" s="318">
        <f t="shared" si="4885"/>
        <v>0.76</v>
      </c>
      <c r="AV2337" s="315">
        <f t="shared" si="4886"/>
        <v>-1.3030204611131804</v>
      </c>
      <c r="AW2337" s="320">
        <f t="shared" si="4887"/>
        <v>2.6315789473684233E-2</v>
      </c>
      <c r="AX2337" s="321">
        <f t="shared" si="4862"/>
        <v>-8.3099955973419039E-3</v>
      </c>
      <c r="AY2337" s="315">
        <f t="shared" si="4863"/>
        <v>5.4600207136554613E-2</v>
      </c>
      <c r="AZ2337" s="255"/>
      <c r="BA2337" s="255"/>
      <c r="BB2337" s="255"/>
      <c r="BC2337" s="255"/>
      <c r="BD2337" s="255"/>
      <c r="BE2337" s="255"/>
      <c r="BF2337" s="255"/>
      <c r="BG2337" s="255"/>
      <c r="BH2337" s="255"/>
      <c r="BI2337" s="255"/>
      <c r="BJ2337" s="255"/>
      <c r="BK2337" s="255"/>
      <c r="BL2337" s="255"/>
      <c r="BM2337" s="255"/>
      <c r="BN2337" s="255"/>
      <c r="BO2337" s="255"/>
      <c r="BP2337" s="255"/>
      <c r="BQ2337" s="255"/>
      <c r="BR2337" s="255"/>
      <c r="BS2337" s="255"/>
      <c r="BT2337" s="255"/>
      <c r="BU2337" s="255"/>
      <c r="BV2337" s="255"/>
      <c r="BW2337" s="255"/>
      <c r="BX2337" s="255"/>
      <c r="BY2337" s="255"/>
      <c r="BZ2337" s="255"/>
      <c r="CA2337" s="255"/>
      <c r="CB2337" s="255"/>
      <c r="CC2337" s="255"/>
      <c r="CD2337" s="255"/>
      <c r="CE2337" s="255"/>
      <c r="CF2337" s="255"/>
      <c r="CG2337" s="255"/>
      <c r="CH2337" s="255"/>
      <c r="CI2337" s="255"/>
      <c r="CJ2337" s="255"/>
      <c r="CK2337" s="255"/>
      <c r="CL2337" s="255"/>
      <c r="CM2337" s="255"/>
      <c r="CN2337" s="255"/>
      <c r="CO2337" s="255"/>
      <c r="CP2337" s="255"/>
      <c r="CQ2337" s="255"/>
      <c r="CR2337" s="255"/>
      <c r="CS2337" s="255"/>
      <c r="CT2337" s="255"/>
      <c r="CU2337" s="255"/>
      <c r="CV2337" s="255"/>
      <c r="CW2337" s="255"/>
      <c r="CX2337" s="255"/>
      <c r="CY2337" s="255"/>
      <c r="CZ2337" s="255"/>
      <c r="DA2337" s="255"/>
      <c r="DB2337" s="255"/>
      <c r="DC2337" s="255"/>
      <c r="DD2337" s="255"/>
      <c r="DE2337" s="255"/>
      <c r="DF2337" s="255"/>
      <c r="DG2337" s="255"/>
      <c r="DH2337" s="255"/>
      <c r="DI2337" s="255"/>
      <c r="DJ2337" s="255"/>
      <c r="DK2337" s="255"/>
      <c r="DL2337" s="255"/>
      <c r="DM2337" s="255"/>
      <c r="DN2337" s="255"/>
      <c r="DO2337" s="255"/>
      <c r="DP2337" s="255"/>
      <c r="DQ2337" s="255"/>
      <c r="DR2337" s="255"/>
      <c r="DS2337" s="255"/>
      <c r="DT2337" s="255"/>
      <c r="DU2337" s="255"/>
      <c r="DV2337" s="255"/>
      <c r="DW2337" s="255"/>
      <c r="DX2337" s="255"/>
      <c r="DY2337" s="255"/>
      <c r="DZ2337" s="255"/>
      <c r="EA2337" s="255"/>
      <c r="EB2337" s="255"/>
      <c r="EC2337" s="255"/>
      <c r="ED2337" s="255"/>
      <c r="EE2337" s="255"/>
      <c r="EF2337" s="255"/>
      <c r="EG2337" s="255"/>
      <c r="EH2337" s="255"/>
      <c r="EI2337" s="255"/>
      <c r="EJ2337" s="255"/>
      <c r="EK2337" s="255"/>
      <c r="EL2337" s="255"/>
      <c r="EM2337" s="255"/>
      <c r="EN2337" s="255"/>
      <c r="EO2337" s="255"/>
      <c r="EP2337" s="255"/>
      <c r="EQ2337" s="255"/>
      <c r="ER2337" s="255"/>
      <c r="ES2337" s="255"/>
      <c r="ET2337" s="255"/>
      <c r="EU2337" s="255"/>
      <c r="EV2337" s="255"/>
      <c r="EW2337" s="255"/>
      <c r="EX2337" s="255"/>
      <c r="EY2337" s="255"/>
      <c r="EZ2337" s="255"/>
      <c r="FA2337" s="255"/>
      <c r="FB2337" s="255"/>
      <c r="FC2337" s="255"/>
      <c r="FD2337" s="255"/>
      <c r="FE2337" s="255"/>
      <c r="FF2337" s="255"/>
      <c r="FG2337" s="255"/>
      <c r="FH2337" s="255"/>
      <c r="FI2337" s="255"/>
      <c r="FJ2337" s="255"/>
      <c r="FK2337" s="255"/>
      <c r="FL2337" s="255"/>
      <c r="FM2337" s="255"/>
      <c r="FN2337" s="255"/>
      <c r="FO2337" s="255"/>
      <c r="FP2337" s="255"/>
      <c r="FQ2337" s="255"/>
      <c r="FR2337" s="255"/>
      <c r="FS2337" s="255"/>
      <c r="FT2337" s="255"/>
      <c r="FU2337" s="255"/>
      <c r="FV2337" s="255"/>
      <c r="FW2337" s="255"/>
      <c r="FX2337" s="255"/>
      <c r="FY2337" s="255"/>
      <c r="FZ2337" s="255"/>
      <c r="GA2337" s="255"/>
      <c r="GB2337" s="255"/>
      <c r="GC2337" s="255"/>
      <c r="GD2337" s="255"/>
      <c r="GE2337" s="255"/>
      <c r="GF2337" s="255"/>
      <c r="GG2337" s="255"/>
      <c r="GH2337" s="255"/>
      <c r="GI2337" s="255"/>
      <c r="GJ2337" s="255"/>
      <c r="GK2337" s="255"/>
      <c r="GL2337" s="255"/>
      <c r="GM2337" s="255"/>
      <c r="GN2337" s="255"/>
      <c r="GO2337" s="255"/>
      <c r="GP2337" s="255"/>
      <c r="GQ2337" s="255"/>
      <c r="GR2337" s="255"/>
      <c r="GS2337" s="255"/>
      <c r="GT2337" s="255"/>
      <c r="GU2337" s="255"/>
      <c r="GV2337" s="255"/>
      <c r="GW2337" s="255"/>
      <c r="GX2337" s="255"/>
      <c r="GY2337" s="255"/>
      <c r="GZ2337" s="255"/>
      <c r="HA2337" s="255"/>
      <c r="HB2337" s="255"/>
      <c r="HC2337" s="255"/>
      <c r="HD2337" s="255"/>
      <c r="HE2337" s="255"/>
      <c r="HF2337" s="255"/>
      <c r="HG2337" s="255"/>
      <c r="HH2337" s="255"/>
      <c r="HI2337" s="255"/>
      <c r="HJ2337" s="255"/>
      <c r="HK2337" s="255"/>
      <c r="HL2337" s="255"/>
      <c r="HM2337" s="255"/>
      <c r="HN2337" s="255"/>
      <c r="HO2337" s="255"/>
      <c r="HP2337" s="255"/>
      <c r="HQ2337" s="255"/>
      <c r="HR2337" s="255"/>
      <c r="HS2337" s="255"/>
      <c r="HT2337" s="255"/>
      <c r="HU2337" s="255"/>
      <c r="HV2337" s="255"/>
      <c r="HW2337" s="255"/>
      <c r="HX2337" s="255"/>
      <c r="HY2337" s="255"/>
      <c r="HZ2337" s="255"/>
      <c r="IA2337" s="255"/>
      <c r="IB2337" s="255"/>
      <c r="IC2337" s="255"/>
      <c r="ID2337" s="255"/>
      <c r="IE2337" s="255"/>
      <c r="IF2337" s="255"/>
      <c r="IG2337" s="255"/>
      <c r="IH2337" s="255"/>
      <c r="II2337" s="255"/>
      <c r="IJ2337" s="255"/>
      <c r="IK2337" s="255"/>
      <c r="IL2337" s="255"/>
      <c r="IM2337" s="255"/>
      <c r="IN2337" s="255"/>
      <c r="IO2337" s="255"/>
      <c r="IP2337" s="255"/>
      <c r="IQ2337" s="255"/>
      <c r="IR2337" s="255"/>
      <c r="IS2337" s="255"/>
      <c r="IT2337" s="255"/>
      <c r="IU2337" s="255"/>
      <c r="IV2337" s="255"/>
    </row>
    <row r="2338" spans="1:256">
      <c r="A2338" s="16">
        <v>41751.364837962959</v>
      </c>
      <c r="B2338" s="300">
        <v>3</v>
      </c>
      <c r="C2338" s="5">
        <v>0.77</v>
      </c>
      <c r="D2338" s="5">
        <v>0.77</v>
      </c>
      <c r="E2338" s="5">
        <v>0.745</v>
      </c>
      <c r="F2338" s="5">
        <v>0.745</v>
      </c>
      <c r="G2338" s="6">
        <v>223034</v>
      </c>
      <c r="H2338" s="113">
        <f t="shared" si="4859"/>
        <v>0.745</v>
      </c>
      <c r="I2338" s="19">
        <f t="shared" ref="I2338:I2344" si="4889">IF(A2339&gt;A2338,(H2338-H2337)/H2337, (H2338-H2339)/H2339)</f>
        <v>-1.9736842105263174E-2</v>
      </c>
      <c r="J2338" s="8">
        <f t="shared" si="4864"/>
        <v>0.80137924020083395</v>
      </c>
      <c r="K2338" s="8">
        <f t="shared" si="4865"/>
        <v>0.71662075979916562</v>
      </c>
      <c r="L2338" s="8">
        <f t="shared" si="4866"/>
        <v>0.75899999999999979</v>
      </c>
      <c r="M2338" s="19">
        <f t="shared" si="4867"/>
        <v>0.11827522332094044</v>
      </c>
      <c r="N2338" s="19">
        <f t="shared" ref="N2338:N2344" si="4890">IF(A2339&gt;A2338,(M2338-M2337)/M2337, (M2338-M2339)/M2339)</f>
        <v>-0.14685631749174291</v>
      </c>
      <c r="O2338" s="19">
        <f t="shared" ref="O2338:O2344" si="4891">IF(A2339&gt;A2338,(J2338-J2337)/J2337, (J2338-J2339)/J2339)</f>
        <v>-1.3315990428397175E-2</v>
      </c>
      <c r="P2338" s="19">
        <f t="shared" ref="P2338:P2344" si="4892">IF(A2339&gt;A2338,(K2338-K2337)/K2337, (K2338-K2339)/K2339)</f>
        <v>4.6476196094888764E-3</v>
      </c>
      <c r="Q2338" s="303">
        <v>172</v>
      </c>
      <c r="R2338" s="306">
        <v>167855.28099999999</v>
      </c>
      <c r="S2338" s="66">
        <f t="shared" si="4868"/>
        <v>975.9027965116278</v>
      </c>
      <c r="T2338" t="str">
        <f t="shared" si="4888"/>
        <v/>
      </c>
      <c r="U2338" t="str">
        <f t="shared" si="4888"/>
        <v/>
      </c>
      <c r="V2338" t="str">
        <f t="shared" si="4888"/>
        <v/>
      </c>
      <c r="W2338" t="str">
        <f t="shared" si="4888"/>
        <v/>
      </c>
      <c r="X2338" s="63"/>
      <c r="Y2338" s="219">
        <f t="shared" si="4870"/>
        <v>2.571428571428573E-3</v>
      </c>
      <c r="Z2338" s="78">
        <f t="shared" si="4871"/>
        <v>0.75940530853996102</v>
      </c>
      <c r="AA2338" s="78">
        <f t="shared" si="4872"/>
        <v>0.75887389292717922</v>
      </c>
      <c r="AB2338" s="74">
        <f t="shared" si="4563"/>
        <v>2337</v>
      </c>
      <c r="AC2338" s="80">
        <f t="shared" si="4873"/>
        <v>-1.4394952185357674E-3</v>
      </c>
      <c r="AD2338" s="79">
        <f t="shared" si="4860"/>
        <v>5.3141561278180482E-4</v>
      </c>
      <c r="AE2338" s="81">
        <f t="shared" si="4874"/>
        <v>1.9709108313175723E-3</v>
      </c>
      <c r="AF2338" s="19">
        <f t="shared" si="4875"/>
        <v>7.0026867142838835E-4</v>
      </c>
      <c r="AG2338" s="93">
        <f t="shared" ref="AG2338:AG2344" si="4893">IF(A2339&gt;A2338,(AC2338-AC2337)/AC2337, (AC2338-AC2339)/AC2339)</f>
        <v>4.0360363892097091</v>
      </c>
      <c r="AH2338" s="91">
        <f t="shared" si="4876"/>
        <v>7.6877845780487411E-4</v>
      </c>
      <c r="AI2338" s="96">
        <f t="shared" si="4877"/>
        <v>2333.8803464760417</v>
      </c>
      <c r="AJ2338" s="5">
        <f t="shared" si="4861"/>
        <v>-1.5000000000000013E-2</v>
      </c>
      <c r="AK2338" s="5">
        <f t="shared" si="4856"/>
        <v>0</v>
      </c>
      <c r="AL2338" s="5">
        <f t="shared" si="4878"/>
        <v>-1.5000000000000013E-2</v>
      </c>
      <c r="AM2338" s="95">
        <f t="shared" si="4879"/>
        <v>7.8571428571428646E-3</v>
      </c>
      <c r="AN2338" s="95">
        <f t="shared" ref="AN2338:AN2343" si="4894">(AVERAGE(AL2325:AL2338))</f>
        <v>-7.5000000000000067E-3</v>
      </c>
      <c r="AO2338" s="78">
        <f t="shared" si="4880"/>
        <v>1.0476190476190477</v>
      </c>
      <c r="AP2338" s="296">
        <f t="shared" si="4881"/>
        <v>51.162790697674417</v>
      </c>
      <c r="AQ2338" s="8"/>
      <c r="AR2338" s="8">
        <f t="shared" si="4882"/>
        <v>-1</v>
      </c>
      <c r="AS2338" s="114">
        <f t="shared" si="4883"/>
        <v>-223034</v>
      </c>
      <c r="AT2338" s="103">
        <f t="shared" si="4884"/>
        <v>-0.18708806901207836</v>
      </c>
      <c r="AU2338" s="5">
        <f t="shared" si="4885"/>
        <v>0.745</v>
      </c>
      <c r="AV2338" s="93">
        <f t="shared" si="4886"/>
        <v>-1.328727929626474</v>
      </c>
      <c r="AW2338" s="210">
        <f t="shared" si="4887"/>
        <v>3.35570469798658E-2</v>
      </c>
      <c r="AX2338" s="276">
        <f t="shared" si="4862"/>
        <v>-8.6157475667289554E-3</v>
      </c>
      <c r="AY2338" s="19">
        <f t="shared" si="4863"/>
        <v>-3.6793276940465712E-2</v>
      </c>
      <c r="AZ2338" s="255"/>
      <c r="BA2338" s="255"/>
      <c r="BB2338" s="255"/>
      <c r="BC2338" s="255"/>
      <c r="BD2338" s="255"/>
      <c r="BE2338" s="255"/>
      <c r="BF2338" s="255"/>
      <c r="BG2338" s="255"/>
      <c r="BH2338" s="255"/>
      <c r="BI2338" s="255"/>
      <c r="BJ2338" s="255"/>
      <c r="BK2338" s="255"/>
      <c r="BL2338" s="255"/>
      <c r="BM2338" s="255"/>
      <c r="BN2338" s="255"/>
      <c r="BO2338" s="255"/>
      <c r="BP2338" s="255"/>
      <c r="BQ2338" s="255"/>
      <c r="BR2338" s="255"/>
      <c r="BS2338" s="255"/>
      <c r="BT2338" s="255"/>
      <c r="BU2338" s="255"/>
      <c r="BV2338" s="255"/>
      <c r="BW2338" s="255"/>
      <c r="BX2338" s="255"/>
      <c r="BY2338" s="255"/>
      <c r="BZ2338" s="255"/>
      <c r="CA2338" s="255"/>
      <c r="CB2338" s="255"/>
      <c r="CC2338" s="255"/>
      <c r="CD2338" s="255"/>
      <c r="CE2338" s="255"/>
      <c r="CF2338" s="255"/>
      <c r="CG2338" s="255"/>
      <c r="CH2338" s="255"/>
      <c r="CI2338" s="255"/>
      <c r="CJ2338" s="255"/>
      <c r="CK2338" s="255"/>
      <c r="CL2338" s="255"/>
      <c r="CM2338" s="255"/>
      <c r="CN2338" s="255"/>
      <c r="CO2338" s="255"/>
      <c r="CP2338" s="255"/>
      <c r="CQ2338" s="255"/>
      <c r="CR2338" s="255"/>
      <c r="CS2338" s="255"/>
      <c r="CT2338" s="255"/>
      <c r="CU2338" s="255"/>
      <c r="CV2338" s="255"/>
      <c r="CW2338" s="255"/>
      <c r="CX2338" s="255"/>
      <c r="CY2338" s="255"/>
      <c r="CZ2338" s="255"/>
      <c r="DA2338" s="255"/>
      <c r="DB2338" s="255"/>
      <c r="DC2338" s="255"/>
      <c r="DD2338" s="255"/>
      <c r="DE2338" s="255"/>
      <c r="DF2338" s="255"/>
      <c r="DG2338" s="255"/>
      <c r="DH2338" s="255"/>
      <c r="DI2338" s="255"/>
      <c r="DJ2338" s="255"/>
      <c r="DK2338" s="255"/>
      <c r="DL2338" s="255"/>
      <c r="DM2338" s="255"/>
      <c r="DN2338" s="255"/>
      <c r="DO2338" s="255"/>
      <c r="DP2338" s="255"/>
      <c r="DQ2338" s="255"/>
      <c r="DR2338" s="255"/>
      <c r="DS2338" s="255"/>
      <c r="DT2338" s="255"/>
      <c r="DU2338" s="255"/>
      <c r="DV2338" s="255"/>
      <c r="DW2338" s="255"/>
      <c r="DX2338" s="255"/>
      <c r="DY2338" s="255"/>
      <c r="DZ2338" s="255"/>
      <c r="EA2338" s="255"/>
      <c r="EB2338" s="255"/>
      <c r="EC2338" s="255"/>
      <c r="ED2338" s="255"/>
      <c r="EE2338" s="255"/>
      <c r="EF2338" s="255"/>
      <c r="EG2338" s="255"/>
      <c r="EH2338" s="255"/>
      <c r="EI2338" s="255"/>
      <c r="EJ2338" s="255"/>
      <c r="EK2338" s="255"/>
      <c r="EL2338" s="255"/>
      <c r="EM2338" s="255"/>
      <c r="EN2338" s="255"/>
      <c r="EO2338" s="255"/>
      <c r="EP2338" s="255"/>
      <c r="EQ2338" s="255"/>
      <c r="ER2338" s="255"/>
      <c r="ES2338" s="255"/>
      <c r="ET2338" s="255"/>
      <c r="EU2338" s="255"/>
      <c r="EV2338" s="255"/>
      <c r="EW2338" s="255"/>
      <c r="EX2338" s="255"/>
      <c r="EY2338" s="255"/>
      <c r="EZ2338" s="255"/>
      <c r="FA2338" s="255"/>
      <c r="FB2338" s="255"/>
      <c r="FC2338" s="255"/>
      <c r="FD2338" s="255"/>
      <c r="FE2338" s="255"/>
      <c r="FF2338" s="255"/>
      <c r="FG2338" s="255"/>
      <c r="FH2338" s="255"/>
      <c r="FI2338" s="255"/>
      <c r="FJ2338" s="255"/>
      <c r="FK2338" s="255"/>
      <c r="FL2338" s="255"/>
      <c r="FM2338" s="255"/>
      <c r="FN2338" s="255"/>
      <c r="FO2338" s="255"/>
      <c r="FP2338" s="255"/>
      <c r="FQ2338" s="255"/>
      <c r="FR2338" s="255"/>
      <c r="FS2338" s="255"/>
      <c r="FT2338" s="255"/>
      <c r="FU2338" s="255"/>
      <c r="FV2338" s="255"/>
      <c r="FW2338" s="255"/>
      <c r="FX2338" s="255"/>
      <c r="FY2338" s="255"/>
      <c r="FZ2338" s="255"/>
      <c r="GA2338" s="255"/>
      <c r="GB2338" s="255"/>
      <c r="GC2338" s="255"/>
      <c r="GD2338" s="255"/>
      <c r="GE2338" s="255"/>
      <c r="GF2338" s="255"/>
      <c r="GG2338" s="255"/>
      <c r="GH2338" s="255"/>
      <c r="GI2338" s="255"/>
      <c r="GJ2338" s="255"/>
      <c r="GK2338" s="255"/>
      <c r="GL2338" s="255"/>
      <c r="GM2338" s="255"/>
      <c r="GN2338" s="255"/>
      <c r="GO2338" s="255"/>
      <c r="GP2338" s="255"/>
      <c r="GQ2338" s="255"/>
      <c r="GR2338" s="255"/>
      <c r="GS2338" s="255"/>
      <c r="GT2338" s="255"/>
      <c r="GU2338" s="255"/>
      <c r="GV2338" s="255"/>
      <c r="GW2338" s="255"/>
      <c r="GX2338" s="255"/>
      <c r="GY2338" s="255"/>
      <c r="GZ2338" s="255"/>
      <c r="HA2338" s="255"/>
      <c r="HB2338" s="255"/>
      <c r="HC2338" s="255"/>
      <c r="HD2338" s="255"/>
      <c r="HE2338" s="255"/>
      <c r="HF2338" s="255"/>
      <c r="HG2338" s="255"/>
      <c r="HH2338" s="255"/>
      <c r="HI2338" s="255"/>
      <c r="HJ2338" s="255"/>
      <c r="HK2338" s="255"/>
      <c r="HL2338" s="255"/>
      <c r="HM2338" s="255"/>
      <c r="HN2338" s="255"/>
      <c r="HO2338" s="255"/>
      <c r="HP2338" s="255"/>
      <c r="HQ2338" s="255"/>
      <c r="HR2338" s="255"/>
      <c r="HS2338" s="255"/>
      <c r="HT2338" s="255"/>
      <c r="HU2338" s="255"/>
      <c r="HV2338" s="255"/>
      <c r="HW2338" s="255"/>
      <c r="HX2338" s="255"/>
      <c r="HY2338" s="255"/>
      <c r="HZ2338" s="255"/>
      <c r="IA2338" s="255"/>
      <c r="IB2338" s="255"/>
      <c r="IC2338" s="255"/>
      <c r="ID2338" s="255"/>
      <c r="IE2338" s="255"/>
      <c r="IF2338" s="255"/>
      <c r="IG2338" s="255"/>
      <c r="IH2338" s="255"/>
      <c r="II2338" s="255"/>
      <c r="IJ2338" s="255"/>
      <c r="IK2338" s="255"/>
      <c r="IL2338" s="255"/>
      <c r="IM2338" s="255"/>
      <c r="IN2338" s="255"/>
      <c r="IO2338" s="255"/>
      <c r="IP2338" s="255"/>
      <c r="IQ2338" s="255"/>
      <c r="IR2338" s="255"/>
      <c r="IS2338" s="255"/>
      <c r="IT2338" s="255"/>
      <c r="IU2338" s="255"/>
      <c r="IV2338" s="255"/>
    </row>
    <row r="2339" spans="1:256" ht="13">
      <c r="A2339" s="16">
        <v>41752.353865740741</v>
      </c>
      <c r="B2339" s="300">
        <v>4</v>
      </c>
      <c r="C2339" s="5">
        <v>0.75</v>
      </c>
      <c r="D2339" s="5">
        <v>0.75</v>
      </c>
      <c r="E2339" s="5">
        <v>0.72499999999999998</v>
      </c>
      <c r="F2339" s="5">
        <v>0.73</v>
      </c>
      <c r="G2339" s="6">
        <v>305761</v>
      </c>
      <c r="H2339" s="113">
        <f t="shared" si="4859"/>
        <v>0.73</v>
      </c>
      <c r="I2339" s="19">
        <f t="shared" si="4889"/>
        <v>-2.0134228187919483E-2</v>
      </c>
      <c r="J2339" s="8">
        <f t="shared" si="4864"/>
        <v>0.79766533331199929</v>
      </c>
      <c r="K2339" s="8">
        <f t="shared" si="4865"/>
        <v>0.7143346666880005</v>
      </c>
      <c r="L2339" s="8">
        <f t="shared" si="4866"/>
        <v>0.75599999999999989</v>
      </c>
      <c r="M2339" s="19">
        <f t="shared" si="4867"/>
        <v>0.11665493851832769</v>
      </c>
      <c r="N2339" s="19">
        <f t="shared" si="4890"/>
        <v>-1.3699274937880288E-2</v>
      </c>
      <c r="O2339" s="19">
        <f t="shared" si="4891"/>
        <v>-4.6343936834499456E-3</v>
      </c>
      <c r="P2339" s="19">
        <f t="shared" si="4892"/>
        <v>-3.1901017098720443E-3</v>
      </c>
      <c r="Q2339" s="303">
        <v>206</v>
      </c>
      <c r="R2339" s="306">
        <v>223880.598</v>
      </c>
      <c r="S2339" s="66">
        <f t="shared" si="4868"/>
        <v>1086.7990194174756</v>
      </c>
      <c r="T2339" t="str">
        <f t="shared" ref="T2339:W2340" si="4895">IF(C2339&gt;$J2339,"BrokeBandUpper", IF(C2339&lt;$K2339,"BrokeBandLower", ""))</f>
        <v/>
      </c>
      <c r="U2339" t="str">
        <f t="shared" si="4895"/>
        <v/>
      </c>
      <c r="V2339" t="str">
        <f t="shared" si="4895"/>
        <v/>
      </c>
      <c r="W2339" t="str">
        <f t="shared" si="4895"/>
        <v/>
      </c>
      <c r="X2339" s="63"/>
      <c r="Y2339" s="310">
        <f t="shared" si="4870"/>
        <v>4.6153846153846196E-4</v>
      </c>
      <c r="Z2339" s="311">
        <f t="shared" si="4871"/>
        <v>0.75487689102480704</v>
      </c>
      <c r="AA2339" s="311">
        <f t="shared" si="4872"/>
        <v>0.75673722485056794</v>
      </c>
      <c r="AB2339" s="312">
        <f t="shared" si="4563"/>
        <v>2338</v>
      </c>
      <c r="AC2339" s="313">
        <f t="shared" si="4873"/>
        <v>-3.0649957256627747E-3</v>
      </c>
      <c r="AD2339" s="284">
        <f t="shared" si="4860"/>
        <v>-1.8603338257608959E-3</v>
      </c>
      <c r="AE2339" s="314">
        <f t="shared" si="4874"/>
        <v>1.2046618999018786E-3</v>
      </c>
      <c r="AF2339" s="315">
        <f t="shared" si="4875"/>
        <v>-2.4583617201179102E-3</v>
      </c>
      <c r="AG2339" s="315">
        <f t="shared" si="4893"/>
        <v>1.1292156348948776</v>
      </c>
      <c r="AH2339" s="316">
        <f t="shared" si="4876"/>
        <v>6.2218471202491767E-4</v>
      </c>
      <c r="AI2339" s="317">
        <f t="shared" si="4877"/>
        <v>2334.3334084956668</v>
      </c>
      <c r="AJ2339" s="318">
        <f t="shared" si="4861"/>
        <v>-1.5000000000000013E-2</v>
      </c>
      <c r="AK2339" s="318">
        <f t="shared" ref="AK2339:AK2346" si="4896">IF(AJ2339&gt;0,AJ2339,0)</f>
        <v>0</v>
      </c>
      <c r="AL2339" s="318">
        <f t="shared" si="4878"/>
        <v>-1.5000000000000013E-2</v>
      </c>
      <c r="AM2339" s="319">
        <f t="shared" si="4879"/>
        <v>7.8571428571428646E-3</v>
      </c>
      <c r="AN2339" s="319">
        <f t="shared" si="4894"/>
        <v>-6.4285714285714345E-3</v>
      </c>
      <c r="AO2339" s="311">
        <f t="shared" si="4880"/>
        <v>1.2222222222222223</v>
      </c>
      <c r="AP2339" s="285">
        <f t="shared" si="4881"/>
        <v>55</v>
      </c>
      <c r="AQ2339" s="285"/>
      <c r="AR2339" s="285">
        <f t="shared" si="4882"/>
        <v>-0.6</v>
      </c>
      <c r="AS2339" s="286">
        <f t="shared" si="4883"/>
        <v>-183456.6</v>
      </c>
      <c r="AT2339" s="103">
        <f t="shared" si="4884"/>
        <v>-6.6204604174699588E-2</v>
      </c>
      <c r="AU2339" s="318">
        <f t="shared" si="4885"/>
        <v>0.73</v>
      </c>
      <c r="AV2339" s="315">
        <f t="shared" si="4886"/>
        <v>-0.81943947639446635</v>
      </c>
      <c r="AW2339" s="320">
        <f t="shared" si="4887"/>
        <v>3.4482758620689689E-2</v>
      </c>
      <c r="AX2339" s="321">
        <f t="shared" si="4862"/>
        <v>-8.8376073967845296E-3</v>
      </c>
      <c r="AY2339" s="315">
        <f t="shared" si="4863"/>
        <v>-2.5750502592754729E-2</v>
      </c>
      <c r="AZ2339" s="255"/>
      <c r="BA2339" s="255"/>
      <c r="BB2339" s="255"/>
      <c r="BC2339" s="255"/>
      <c r="BD2339" s="255"/>
      <c r="BE2339" s="255"/>
      <c r="BF2339" s="255"/>
      <c r="BG2339" s="255"/>
      <c r="BH2339" s="255"/>
      <c r="BI2339" s="255"/>
      <c r="BJ2339" s="255"/>
      <c r="BK2339" s="255"/>
      <c r="BL2339" s="255"/>
      <c r="BM2339" s="255"/>
      <c r="BN2339" s="255"/>
      <c r="BO2339" s="255"/>
      <c r="BP2339" s="255"/>
      <c r="BQ2339" s="255"/>
      <c r="BR2339" s="255"/>
      <c r="BS2339" s="255"/>
      <c r="BT2339" s="255"/>
      <c r="BU2339" s="255"/>
      <c r="BV2339" s="255"/>
      <c r="BW2339" s="255"/>
      <c r="BX2339" s="255"/>
      <c r="BY2339" s="255"/>
      <c r="BZ2339" s="255"/>
      <c r="CA2339" s="255"/>
      <c r="CB2339" s="255"/>
      <c r="CC2339" s="255"/>
      <c r="CD2339" s="255"/>
      <c r="CE2339" s="255"/>
      <c r="CF2339" s="255"/>
      <c r="CG2339" s="255"/>
      <c r="CH2339" s="255"/>
      <c r="CI2339" s="255"/>
      <c r="CJ2339" s="255"/>
      <c r="CK2339" s="255"/>
      <c r="CL2339" s="255"/>
      <c r="CM2339" s="255"/>
      <c r="CN2339" s="255"/>
      <c r="CO2339" s="255"/>
      <c r="CP2339" s="255"/>
      <c r="CQ2339" s="255"/>
      <c r="CR2339" s="255"/>
      <c r="CS2339" s="255"/>
      <c r="CT2339" s="255"/>
      <c r="CU2339" s="255"/>
      <c r="CV2339" s="255"/>
      <c r="CW2339" s="255"/>
      <c r="CX2339" s="255"/>
      <c r="CY2339" s="255"/>
      <c r="CZ2339" s="255"/>
      <c r="DA2339" s="255"/>
      <c r="DB2339" s="255"/>
      <c r="DC2339" s="255"/>
      <c r="DD2339" s="255"/>
      <c r="DE2339" s="255"/>
      <c r="DF2339" s="255"/>
      <c r="DG2339" s="255"/>
      <c r="DH2339" s="255"/>
      <c r="DI2339" s="255"/>
      <c r="DJ2339" s="255"/>
      <c r="DK2339" s="255"/>
      <c r="DL2339" s="255"/>
      <c r="DM2339" s="255"/>
      <c r="DN2339" s="255"/>
      <c r="DO2339" s="255"/>
      <c r="DP2339" s="255"/>
      <c r="DQ2339" s="255"/>
      <c r="DR2339" s="255"/>
      <c r="DS2339" s="255"/>
      <c r="DT2339" s="255"/>
      <c r="DU2339" s="255"/>
      <c r="DV2339" s="255"/>
      <c r="DW2339" s="255"/>
      <c r="DX2339" s="255"/>
      <c r="DY2339" s="255"/>
      <c r="DZ2339" s="255"/>
      <c r="EA2339" s="255"/>
      <c r="EB2339" s="255"/>
      <c r="EC2339" s="255"/>
      <c r="ED2339" s="255"/>
      <c r="EE2339" s="255"/>
      <c r="EF2339" s="255"/>
      <c r="EG2339" s="255"/>
      <c r="EH2339" s="255"/>
      <c r="EI2339" s="255"/>
      <c r="EJ2339" s="255"/>
      <c r="EK2339" s="255"/>
      <c r="EL2339" s="255"/>
      <c r="EM2339" s="255"/>
      <c r="EN2339" s="255"/>
      <c r="EO2339" s="255"/>
      <c r="EP2339" s="255"/>
      <c r="EQ2339" s="255"/>
      <c r="ER2339" s="255"/>
      <c r="ES2339" s="255"/>
      <c r="ET2339" s="255"/>
      <c r="EU2339" s="255"/>
      <c r="EV2339" s="255"/>
      <c r="EW2339" s="255"/>
      <c r="EX2339" s="255"/>
      <c r="EY2339" s="255"/>
      <c r="EZ2339" s="255"/>
      <c r="FA2339" s="255"/>
      <c r="FB2339" s="255"/>
      <c r="FC2339" s="255"/>
      <c r="FD2339" s="255"/>
      <c r="FE2339" s="255"/>
      <c r="FF2339" s="255"/>
      <c r="FG2339" s="255"/>
      <c r="FH2339" s="255"/>
      <c r="FI2339" s="255"/>
      <c r="FJ2339" s="255"/>
      <c r="FK2339" s="255"/>
      <c r="FL2339" s="255"/>
      <c r="FM2339" s="255"/>
      <c r="FN2339" s="255"/>
      <c r="FO2339" s="255"/>
      <c r="FP2339" s="255"/>
      <c r="FQ2339" s="255"/>
      <c r="FR2339" s="255"/>
      <c r="FS2339" s="255"/>
      <c r="FT2339" s="255"/>
      <c r="FU2339" s="255"/>
      <c r="FV2339" s="255"/>
      <c r="FW2339" s="255"/>
      <c r="FX2339" s="255"/>
      <c r="FY2339" s="255"/>
      <c r="FZ2339" s="255"/>
      <c r="GA2339" s="255"/>
      <c r="GB2339" s="255"/>
      <c r="GC2339" s="255"/>
      <c r="GD2339" s="255"/>
      <c r="GE2339" s="255"/>
      <c r="GF2339" s="255"/>
      <c r="GG2339" s="255"/>
      <c r="GH2339" s="255"/>
      <c r="GI2339" s="255"/>
      <c r="GJ2339" s="255"/>
      <c r="GK2339" s="255"/>
      <c r="GL2339" s="255"/>
      <c r="GM2339" s="255"/>
      <c r="GN2339" s="255"/>
      <c r="GO2339" s="255"/>
      <c r="GP2339" s="255"/>
      <c r="GQ2339" s="255"/>
      <c r="GR2339" s="255"/>
      <c r="GS2339" s="255"/>
      <c r="GT2339" s="255"/>
      <c r="GU2339" s="255"/>
      <c r="GV2339" s="255"/>
      <c r="GW2339" s="255"/>
      <c r="GX2339" s="255"/>
      <c r="GY2339" s="255"/>
      <c r="GZ2339" s="255"/>
      <c r="HA2339" s="255"/>
      <c r="HB2339" s="255"/>
      <c r="HC2339" s="255"/>
      <c r="HD2339" s="255"/>
      <c r="HE2339" s="255"/>
      <c r="HF2339" s="255"/>
      <c r="HG2339" s="255"/>
      <c r="HH2339" s="255"/>
      <c r="HI2339" s="255"/>
      <c r="HJ2339" s="255"/>
      <c r="HK2339" s="255"/>
      <c r="HL2339" s="255"/>
      <c r="HM2339" s="255"/>
      <c r="HN2339" s="255"/>
      <c r="HO2339" s="255"/>
      <c r="HP2339" s="255"/>
      <c r="HQ2339" s="255"/>
      <c r="HR2339" s="255"/>
      <c r="HS2339" s="255"/>
      <c r="HT2339" s="255"/>
      <c r="HU2339" s="255"/>
      <c r="HV2339" s="255"/>
      <c r="HW2339" s="255"/>
      <c r="HX2339" s="255"/>
      <c r="HY2339" s="255"/>
      <c r="HZ2339" s="255"/>
      <c r="IA2339" s="255"/>
      <c r="IB2339" s="255"/>
      <c r="IC2339" s="255"/>
      <c r="ID2339" s="255"/>
      <c r="IE2339" s="255"/>
      <c r="IF2339" s="255"/>
      <c r="IG2339" s="255"/>
      <c r="IH2339" s="255"/>
      <c r="II2339" s="255"/>
      <c r="IJ2339" s="255"/>
      <c r="IK2339" s="255"/>
      <c r="IL2339" s="255"/>
      <c r="IM2339" s="255"/>
      <c r="IN2339" s="255"/>
      <c r="IO2339" s="255"/>
      <c r="IP2339" s="255"/>
      <c r="IQ2339" s="255"/>
      <c r="IR2339" s="255"/>
      <c r="IS2339" s="255"/>
      <c r="IT2339" s="255"/>
      <c r="IU2339" s="255"/>
      <c r="IV2339" s="255"/>
    </row>
    <row r="2340" spans="1:256">
      <c r="A2340" s="16">
        <v>41753.424837962964</v>
      </c>
      <c r="B2340" s="300">
        <v>5</v>
      </c>
      <c r="C2340" s="5">
        <v>0.72</v>
      </c>
      <c r="D2340" s="5">
        <v>0.745</v>
      </c>
      <c r="E2340" s="5">
        <v>0.72</v>
      </c>
      <c r="F2340" s="5">
        <v>0.73499999999999999</v>
      </c>
      <c r="G2340" s="6">
        <v>163005</v>
      </c>
      <c r="H2340" s="113">
        <f t="shared" ref="H2340:H2345" si="4897">F2340</f>
        <v>0.73499999999999999</v>
      </c>
      <c r="I2340" s="19">
        <f t="shared" si="4889"/>
        <v>6.8493150684931572E-3</v>
      </c>
      <c r="J2340" s="8">
        <f t="shared" si="4864"/>
        <v>0.79278163290328385</v>
      </c>
      <c r="K2340" s="8">
        <f t="shared" si="4865"/>
        <v>0.71371836709671588</v>
      </c>
      <c r="L2340" s="8">
        <f t="shared" si="4866"/>
        <v>0.75324999999999986</v>
      </c>
      <c r="M2340" s="19">
        <f t="shared" si="4867"/>
        <v>0.11077656040741084</v>
      </c>
      <c r="N2340" s="19">
        <f t="shared" si="4890"/>
        <v>-5.0391163765375398E-2</v>
      </c>
      <c r="O2340" s="19">
        <f t="shared" si="4891"/>
        <v>-6.1224929864229513E-3</v>
      </c>
      <c r="P2340" s="19">
        <f t="shared" si="4892"/>
        <v>-8.6276029993347634E-4</v>
      </c>
      <c r="Q2340" s="303">
        <v>152</v>
      </c>
      <c r="R2340" s="306">
        <v>119486.868</v>
      </c>
      <c r="S2340" s="66">
        <f t="shared" si="4868"/>
        <v>786.09781578947366</v>
      </c>
      <c r="T2340" t="str">
        <f t="shared" si="4895"/>
        <v/>
      </c>
      <c r="U2340" t="str">
        <f t="shared" si="4895"/>
        <v/>
      </c>
      <c r="V2340" t="str">
        <f t="shared" si="4895"/>
        <v/>
      </c>
      <c r="W2340" t="str">
        <f t="shared" si="4895"/>
        <v/>
      </c>
      <c r="X2340" s="63"/>
      <c r="Y2340" s="219">
        <f t="shared" si="4870"/>
        <v>-2.74725274725275E-4</v>
      </c>
      <c r="Z2340" s="78">
        <f t="shared" si="4871"/>
        <v>0.75181584980698679</v>
      </c>
      <c r="AA2340" s="78">
        <f t="shared" si="4872"/>
        <v>0.75512867021162589</v>
      </c>
      <c r="AB2340" s="74">
        <f t="shared" si="4563"/>
        <v>2339</v>
      </c>
      <c r="AC2340" s="80">
        <f t="shared" si="4873"/>
        <v>-3.6139858436327783E-3</v>
      </c>
      <c r="AD2340" s="79">
        <f t="shared" ref="AD2340:AD2345" si="4898">Z2340-AA2340</f>
        <v>-3.3128204046390941E-3</v>
      </c>
      <c r="AE2340" s="81">
        <f t="shared" si="4874"/>
        <v>3.0116543899368401E-4</v>
      </c>
      <c r="AF2340" s="19">
        <f t="shared" si="4875"/>
        <v>-4.3870939289203147E-3</v>
      </c>
      <c r="AG2340" s="93">
        <f t="shared" si="4893"/>
        <v>0.1791161120954875</v>
      </c>
      <c r="AH2340" s="91">
        <f t="shared" si="4876"/>
        <v>4.5526501784831419E-4</v>
      </c>
      <c r="AI2340" s="96">
        <f t="shared" si="4877"/>
        <v>2334.6910704844781</v>
      </c>
      <c r="AJ2340" s="5">
        <f t="shared" ref="AJ2340:AJ2345" si="4899">F2340-F2339</f>
        <v>5.0000000000000044E-3</v>
      </c>
      <c r="AK2340" s="5">
        <f t="shared" si="4896"/>
        <v>5.0000000000000044E-3</v>
      </c>
      <c r="AL2340" s="5">
        <f t="shared" si="4878"/>
        <v>0</v>
      </c>
      <c r="AM2340" s="95">
        <f t="shared" si="4879"/>
        <v>5.3571428571428615E-3</v>
      </c>
      <c r="AN2340" s="95">
        <f t="shared" si="4894"/>
        <v>-6.4285714285714345E-3</v>
      </c>
      <c r="AO2340" s="78">
        <f t="shared" si="4880"/>
        <v>0.83333333333333326</v>
      </c>
      <c r="AP2340" s="296">
        <f t="shared" si="4881"/>
        <v>45.454545454545453</v>
      </c>
      <c r="AQ2340" s="8"/>
      <c r="AR2340" s="8">
        <f t="shared" si="4882"/>
        <v>0.2</v>
      </c>
      <c r="AS2340" s="114">
        <f t="shared" si="4883"/>
        <v>32601</v>
      </c>
      <c r="AT2340" s="103">
        <f t="shared" si="4884"/>
        <v>-3.9315217136988122E-2</v>
      </c>
      <c r="AU2340" s="5">
        <f t="shared" si="4885"/>
        <v>0.73499999999999999</v>
      </c>
      <c r="AV2340" s="93">
        <f t="shared" si="4886"/>
        <v>0.27284169838647038</v>
      </c>
      <c r="AW2340" s="210">
        <f t="shared" si="4887"/>
        <v>3.4722222222222252E-2</v>
      </c>
      <c r="AX2340" s="276">
        <f t="shared" ref="AX2340:AX2345" si="4900">SLOPE(M2327:M2340,AB2327:AB2340)</f>
        <v>-9.1133761566892096E-3</v>
      </c>
      <c r="AY2340" s="19">
        <f t="shared" si="4863"/>
        <v>-3.1204006641550468E-2</v>
      </c>
      <c r="AZ2340" s="255"/>
      <c r="BA2340" s="255"/>
      <c r="BB2340" s="255"/>
      <c r="BC2340" s="255"/>
      <c r="BD2340" s="255"/>
      <c r="BE2340" s="255"/>
      <c r="BF2340" s="255"/>
      <c r="BG2340" s="255"/>
      <c r="BH2340" s="255"/>
      <c r="BI2340" s="255"/>
      <c r="BJ2340" s="255"/>
      <c r="BK2340" s="255"/>
      <c r="BL2340" s="255"/>
      <c r="BM2340" s="255"/>
      <c r="BN2340" s="255"/>
      <c r="BO2340" s="255"/>
      <c r="BP2340" s="255"/>
      <c r="BQ2340" s="255"/>
      <c r="BR2340" s="255"/>
      <c r="BS2340" s="255"/>
      <c r="BT2340" s="255"/>
      <c r="BU2340" s="255"/>
      <c r="BV2340" s="255"/>
      <c r="BW2340" s="255"/>
      <c r="BX2340" s="255"/>
      <c r="BY2340" s="255"/>
      <c r="BZ2340" s="255"/>
      <c r="CA2340" s="255"/>
      <c r="CB2340" s="255"/>
      <c r="CC2340" s="255"/>
      <c r="CD2340" s="255"/>
      <c r="CE2340" s="255"/>
      <c r="CF2340" s="255"/>
      <c r="CG2340" s="255"/>
      <c r="CH2340" s="255"/>
      <c r="CI2340" s="255"/>
      <c r="CJ2340" s="255"/>
      <c r="CK2340" s="255"/>
      <c r="CL2340" s="255"/>
      <c r="CM2340" s="255"/>
      <c r="CN2340" s="255"/>
      <c r="CO2340" s="255"/>
      <c r="CP2340" s="255"/>
      <c r="CQ2340" s="255"/>
      <c r="CR2340" s="255"/>
      <c r="CS2340" s="255"/>
      <c r="CT2340" s="255"/>
      <c r="CU2340" s="255"/>
      <c r="CV2340" s="255"/>
      <c r="CW2340" s="255"/>
      <c r="CX2340" s="255"/>
      <c r="CY2340" s="255"/>
      <c r="CZ2340" s="255"/>
      <c r="DA2340" s="255"/>
      <c r="DB2340" s="255"/>
      <c r="DC2340" s="255"/>
      <c r="DD2340" s="255"/>
      <c r="DE2340" s="255"/>
      <c r="DF2340" s="255"/>
      <c r="DG2340" s="255"/>
      <c r="DH2340" s="255"/>
      <c r="DI2340" s="255"/>
      <c r="DJ2340" s="255"/>
      <c r="DK2340" s="255"/>
      <c r="DL2340" s="255"/>
      <c r="DM2340" s="255"/>
      <c r="DN2340" s="255"/>
      <c r="DO2340" s="255"/>
      <c r="DP2340" s="255"/>
      <c r="DQ2340" s="255"/>
      <c r="DR2340" s="255"/>
      <c r="DS2340" s="255"/>
      <c r="DT2340" s="255"/>
      <c r="DU2340" s="255"/>
      <c r="DV2340" s="255"/>
      <c r="DW2340" s="255"/>
      <c r="DX2340" s="255"/>
      <c r="DY2340" s="255"/>
      <c r="DZ2340" s="255"/>
      <c r="EA2340" s="255"/>
      <c r="EB2340" s="255"/>
      <c r="EC2340" s="255"/>
      <c r="ED2340" s="255"/>
      <c r="EE2340" s="255"/>
      <c r="EF2340" s="255"/>
      <c r="EG2340" s="255"/>
      <c r="EH2340" s="255"/>
      <c r="EI2340" s="255"/>
      <c r="EJ2340" s="255"/>
      <c r="EK2340" s="255"/>
      <c r="EL2340" s="255"/>
      <c r="EM2340" s="255"/>
      <c r="EN2340" s="255"/>
      <c r="EO2340" s="255"/>
      <c r="EP2340" s="255"/>
      <c r="EQ2340" s="255"/>
      <c r="ER2340" s="255"/>
      <c r="ES2340" s="255"/>
      <c r="ET2340" s="255"/>
      <c r="EU2340" s="255"/>
      <c r="EV2340" s="255"/>
      <c r="EW2340" s="255"/>
      <c r="EX2340" s="255"/>
      <c r="EY2340" s="255"/>
      <c r="EZ2340" s="255"/>
      <c r="FA2340" s="255"/>
      <c r="FB2340" s="255"/>
      <c r="FC2340" s="255"/>
      <c r="FD2340" s="255"/>
      <c r="FE2340" s="255"/>
      <c r="FF2340" s="255"/>
      <c r="FG2340" s="255"/>
      <c r="FH2340" s="255"/>
      <c r="FI2340" s="255"/>
      <c r="FJ2340" s="255"/>
      <c r="FK2340" s="255"/>
      <c r="FL2340" s="255"/>
      <c r="FM2340" s="255"/>
      <c r="FN2340" s="255"/>
      <c r="FO2340" s="255"/>
      <c r="FP2340" s="255"/>
      <c r="FQ2340" s="255"/>
      <c r="FR2340" s="255"/>
      <c r="FS2340" s="255"/>
      <c r="FT2340" s="255"/>
      <c r="FU2340" s="255"/>
      <c r="FV2340" s="255"/>
      <c r="FW2340" s="255"/>
      <c r="FX2340" s="255"/>
      <c r="FY2340" s="255"/>
      <c r="FZ2340" s="255"/>
      <c r="GA2340" s="255"/>
      <c r="GB2340" s="255"/>
      <c r="GC2340" s="255"/>
      <c r="GD2340" s="255"/>
      <c r="GE2340" s="255"/>
      <c r="GF2340" s="255"/>
      <c r="GG2340" s="255"/>
      <c r="GH2340" s="255"/>
      <c r="GI2340" s="255"/>
      <c r="GJ2340" s="255"/>
      <c r="GK2340" s="255"/>
      <c r="GL2340" s="255"/>
      <c r="GM2340" s="255"/>
      <c r="GN2340" s="255"/>
      <c r="GO2340" s="255"/>
      <c r="GP2340" s="255"/>
      <c r="GQ2340" s="255"/>
      <c r="GR2340" s="255"/>
      <c r="GS2340" s="255"/>
      <c r="GT2340" s="255"/>
      <c r="GU2340" s="255"/>
      <c r="GV2340" s="255"/>
      <c r="GW2340" s="255"/>
      <c r="GX2340" s="255"/>
      <c r="GY2340" s="255"/>
      <c r="GZ2340" s="255"/>
      <c r="HA2340" s="255"/>
      <c r="HB2340" s="255"/>
      <c r="HC2340" s="255"/>
      <c r="HD2340" s="255"/>
      <c r="HE2340" s="255"/>
      <c r="HF2340" s="255"/>
      <c r="HG2340" s="255"/>
      <c r="HH2340" s="255"/>
      <c r="HI2340" s="255"/>
      <c r="HJ2340" s="255"/>
      <c r="HK2340" s="255"/>
      <c r="HL2340" s="255"/>
      <c r="HM2340" s="255"/>
      <c r="HN2340" s="255"/>
      <c r="HO2340" s="255"/>
      <c r="HP2340" s="255"/>
      <c r="HQ2340" s="255"/>
      <c r="HR2340" s="255"/>
      <c r="HS2340" s="255"/>
      <c r="HT2340" s="255"/>
      <c r="HU2340" s="255"/>
      <c r="HV2340" s="255"/>
      <c r="HW2340" s="255"/>
      <c r="HX2340" s="255"/>
      <c r="HY2340" s="255"/>
      <c r="HZ2340" s="255"/>
      <c r="IA2340" s="255"/>
      <c r="IB2340" s="255"/>
      <c r="IC2340" s="255"/>
      <c r="ID2340" s="255"/>
      <c r="IE2340" s="255"/>
      <c r="IF2340" s="255"/>
      <c r="IG2340" s="255"/>
      <c r="IH2340" s="255"/>
      <c r="II2340" s="255"/>
      <c r="IJ2340" s="255"/>
      <c r="IK2340" s="255"/>
      <c r="IL2340" s="255"/>
      <c r="IM2340" s="255"/>
      <c r="IN2340" s="255"/>
      <c r="IO2340" s="255"/>
      <c r="IP2340" s="255"/>
      <c r="IQ2340" s="255"/>
      <c r="IR2340" s="255"/>
      <c r="IS2340" s="255"/>
      <c r="IT2340" s="255"/>
      <c r="IU2340" s="255"/>
      <c r="IV2340" s="255"/>
    </row>
    <row r="2341" spans="1:256" ht="13">
      <c r="A2341" s="16">
        <v>41757.384050925924</v>
      </c>
      <c r="B2341" s="300">
        <v>2</v>
      </c>
      <c r="C2341" s="5">
        <v>0.72499999999999998</v>
      </c>
      <c r="D2341" s="5">
        <v>0.745</v>
      </c>
      <c r="E2341" s="5">
        <v>0.7</v>
      </c>
      <c r="F2341" s="5">
        <v>0.71</v>
      </c>
      <c r="G2341" s="6">
        <v>729476</v>
      </c>
      <c r="H2341" s="113">
        <f t="shared" si="4897"/>
        <v>0.71</v>
      </c>
      <c r="I2341" s="19">
        <f t="shared" si="4889"/>
        <v>-3.4013605442176902E-2</v>
      </c>
      <c r="J2341" s="8">
        <f t="shared" ref="J2341:J2346" si="4901">(L2341)+2*STDEVPA(H2322:H2341)</f>
        <v>0.79242640687119292</v>
      </c>
      <c r="K2341" s="8">
        <f t="shared" ref="K2341:K2346" si="4902">(L2341)-(2*STDEVPA(H2322:H2341))</f>
        <v>0.70757359312880708</v>
      </c>
      <c r="L2341" s="8">
        <f t="shared" ref="L2341:L2346" si="4903">AVERAGE(H2322:H2341)</f>
        <v>0.75</v>
      </c>
      <c r="M2341" s="19">
        <f t="shared" ref="M2341:M2346" si="4904">(J2341-K2341)/K2341</f>
        <v>0.11992083165113143</v>
      </c>
      <c r="N2341" s="19">
        <f t="shared" si="4890"/>
        <v>8.2546986565479721E-2</v>
      </c>
      <c r="O2341" s="19">
        <f t="shared" si="4891"/>
        <v>-4.4807550698423339E-4</v>
      </c>
      <c r="P2341" s="19">
        <f t="shared" si="4892"/>
        <v>-8.6095219784026143E-3</v>
      </c>
      <c r="Q2341" s="303">
        <v>234</v>
      </c>
      <c r="R2341" s="306">
        <v>521958.03499999997</v>
      </c>
      <c r="S2341" s="66">
        <f t="shared" ref="S2341:S2346" si="4905">R2341/Q2341</f>
        <v>2230.5898931623929</v>
      </c>
      <c r="T2341" t="str">
        <f t="shared" ref="T2341:W2342" si="4906">IF(C2341&gt;$J2341,"BrokeBandUpper", IF(C2341&lt;$K2341,"BrokeBandLower", ""))</f>
        <v/>
      </c>
      <c r="U2341" t="str">
        <f t="shared" si="4906"/>
        <v/>
      </c>
      <c r="V2341" t="str">
        <f t="shared" si="4906"/>
        <v>BrokeBandLower</v>
      </c>
      <c r="W2341" t="str">
        <f t="shared" si="4906"/>
        <v/>
      </c>
      <c r="X2341" s="63"/>
      <c r="Y2341" s="310">
        <f t="shared" ref="Y2341:Y2346" si="4907">SLOPE(H2328:H2341,AB2328:AB2341)</f>
        <v>-1.6593406593406609E-3</v>
      </c>
      <c r="Z2341" s="311">
        <f t="shared" ref="Z2341:Z2346" si="4908">Z2340+(0.154*(F2341-Z2340))</f>
        <v>0.74537620893671086</v>
      </c>
      <c r="AA2341" s="311">
        <f t="shared" ref="AA2341:AA2346" si="4909">AA2340+(0.074*(F2341-AA2340))</f>
        <v>0.75178914861596557</v>
      </c>
      <c r="AB2341" s="312">
        <f t="shared" si="4563"/>
        <v>2340</v>
      </c>
      <c r="AC2341" s="313">
        <f t="shared" ref="AC2341:AC2346" si="4910">AD2341-AE2341</f>
        <v>-5.3712840945987182E-3</v>
      </c>
      <c r="AD2341" s="284">
        <f t="shared" si="4898"/>
        <v>-6.4129396792547144E-3</v>
      </c>
      <c r="AE2341" s="314">
        <f t="shared" ref="AE2341:AE2346" si="4911">AE2340+(0.2*(AD2341-AE2340))</f>
        <v>-1.0416555846559958E-3</v>
      </c>
      <c r="AF2341" s="315">
        <f t="shared" ref="AF2341:AF2346" si="4912">AD2341/AA2341</f>
        <v>-8.5302370898287846E-3</v>
      </c>
      <c r="AG2341" s="315">
        <f t="shared" si="4893"/>
        <v>0.48624934545939003</v>
      </c>
      <c r="AH2341" s="316">
        <f t="shared" ref="AH2341:AH2346" si="4913">SLOPE(AC2328:AC2341,AB2328:AB2341)</f>
        <v>2.418274329677675E-4</v>
      </c>
      <c r="AI2341" s="317">
        <f t="shared" ref="AI2341:AI2346" si="4914">INTERCEPT(AB2328:AB2341,AC2328:AC2341)</f>
        <v>2334.7187127733173</v>
      </c>
      <c r="AJ2341" s="318">
        <f t="shared" si="4899"/>
        <v>-2.5000000000000022E-2</v>
      </c>
      <c r="AK2341" s="318">
        <f t="shared" si="4896"/>
        <v>0</v>
      </c>
      <c r="AL2341" s="318">
        <f t="shared" ref="AL2341:AL2346" si="4915">IF(AJ2341&lt;0,AJ2341,0)</f>
        <v>-2.5000000000000022E-2</v>
      </c>
      <c r="AM2341" s="319">
        <f t="shared" ref="AM2341:AM2346" si="4916">(AVERAGE(AK2328:AK2341))</f>
        <v>5.3571428571428615E-3</v>
      </c>
      <c r="AN2341" s="319">
        <f t="shared" si="4894"/>
        <v>-8.2142857142857208E-3</v>
      </c>
      <c r="AO2341" s="311">
        <f t="shared" ref="AO2341:AO2346" si="4917">ABS(AM2341/AN2341)</f>
        <v>0.65217391304347827</v>
      </c>
      <c r="AP2341" s="285">
        <f t="shared" ref="AP2341:AP2346" si="4918">IF(AN2341=0,100,100-(100/(1+AO2341)))</f>
        <v>39.473684210526315</v>
      </c>
      <c r="AQ2341" s="285"/>
      <c r="AR2341" s="285">
        <f t="shared" ref="AR2341:AR2346" si="4919">IF(ISERROR(((F2341-E2341)-(D2341-F2341))/(D2341-E2341)),0,((F2341-E2341)-(D2341-F2341))/(D2341-E2341))</f>
        <v>-0.55555555555555558</v>
      </c>
      <c r="AS2341" s="286">
        <f t="shared" ref="AS2341:AS2346" si="4920">IF(ISERROR(AR2341*G2341),0,AR2341*G2341)</f>
        <v>-405264.44444444444</v>
      </c>
      <c r="AT2341" s="103">
        <f t="shared" ref="AT2341:AT2346" si="4921">SUM(AS2322:AS2341)/SUM(G2322:G2341)</f>
        <v>-0.12060257033160184</v>
      </c>
      <c r="AU2341" s="318">
        <f t="shared" ref="AU2341:AU2346" si="4922">F2341</f>
        <v>0.71</v>
      </c>
      <c r="AV2341" s="315">
        <f t="shared" ref="AV2341:AV2346" si="4923">AS2341/R2341</f>
        <v>-0.77643108692530127</v>
      </c>
      <c r="AW2341" s="320">
        <f t="shared" ref="AW2341:AW2346" si="4924">(D2341-E2341)/E2341</f>
        <v>6.4285714285714349E-2</v>
      </c>
      <c r="AX2341" s="321">
        <f t="shared" si="4900"/>
        <v>-9.1955535118210963E-3</v>
      </c>
      <c r="AY2341" s="315">
        <f t="shared" si="4863"/>
        <v>-9.0172241021313042E-3</v>
      </c>
      <c r="AZ2341" s="255"/>
      <c r="BA2341" s="255"/>
      <c r="BB2341" s="255"/>
      <c r="BC2341" s="255"/>
      <c r="BD2341" s="255"/>
      <c r="BE2341" s="255"/>
      <c r="BF2341" s="255"/>
      <c r="BG2341" s="255"/>
      <c r="BH2341" s="255"/>
      <c r="BI2341" s="255"/>
      <c r="BJ2341" s="255"/>
      <c r="BK2341" s="255"/>
      <c r="BL2341" s="255"/>
      <c r="BM2341" s="255"/>
      <c r="BN2341" s="255"/>
      <c r="BO2341" s="255"/>
      <c r="BP2341" s="255"/>
      <c r="BQ2341" s="255"/>
      <c r="BR2341" s="255"/>
      <c r="BS2341" s="255"/>
      <c r="BT2341" s="255"/>
      <c r="BU2341" s="255"/>
      <c r="BV2341" s="255"/>
      <c r="BW2341" s="255"/>
      <c r="BX2341" s="255"/>
      <c r="BY2341" s="255"/>
      <c r="BZ2341" s="255"/>
      <c r="CA2341" s="255"/>
      <c r="CB2341" s="255"/>
      <c r="CC2341" s="255"/>
      <c r="CD2341" s="255"/>
      <c r="CE2341" s="255"/>
      <c r="CF2341" s="255"/>
      <c r="CG2341" s="255"/>
      <c r="CH2341" s="255"/>
      <c r="CI2341" s="255"/>
      <c r="CJ2341" s="255"/>
      <c r="CK2341" s="255"/>
      <c r="CL2341" s="255"/>
      <c r="CM2341" s="255"/>
      <c r="CN2341" s="255"/>
      <c r="CO2341" s="255"/>
      <c r="CP2341" s="255"/>
      <c r="CQ2341" s="255"/>
      <c r="CR2341" s="255"/>
      <c r="CS2341" s="255"/>
      <c r="CT2341" s="255"/>
      <c r="CU2341" s="255"/>
      <c r="CV2341" s="255"/>
      <c r="CW2341" s="255"/>
      <c r="CX2341" s="255"/>
      <c r="CY2341" s="255"/>
      <c r="CZ2341" s="255"/>
      <c r="DA2341" s="255"/>
      <c r="DB2341" s="255"/>
      <c r="DC2341" s="255"/>
      <c r="DD2341" s="255"/>
      <c r="DE2341" s="255"/>
      <c r="DF2341" s="255"/>
      <c r="DG2341" s="255"/>
      <c r="DH2341" s="255"/>
      <c r="DI2341" s="255"/>
      <c r="DJ2341" s="255"/>
      <c r="DK2341" s="255"/>
      <c r="DL2341" s="255"/>
      <c r="DM2341" s="255"/>
      <c r="DN2341" s="255"/>
      <c r="DO2341" s="255"/>
      <c r="DP2341" s="255"/>
      <c r="DQ2341" s="255"/>
      <c r="DR2341" s="255"/>
      <c r="DS2341" s="255"/>
      <c r="DT2341" s="255"/>
      <c r="DU2341" s="255"/>
      <c r="DV2341" s="255"/>
      <c r="DW2341" s="255"/>
      <c r="DX2341" s="255"/>
      <c r="DY2341" s="255"/>
      <c r="DZ2341" s="255"/>
      <c r="EA2341" s="255"/>
      <c r="EB2341" s="255"/>
      <c r="EC2341" s="255"/>
      <c r="ED2341" s="255"/>
      <c r="EE2341" s="255"/>
      <c r="EF2341" s="255"/>
      <c r="EG2341" s="255"/>
      <c r="EH2341" s="255"/>
      <c r="EI2341" s="255"/>
      <c r="EJ2341" s="255"/>
      <c r="EK2341" s="255"/>
      <c r="EL2341" s="255"/>
      <c r="EM2341" s="255"/>
      <c r="EN2341" s="255"/>
      <c r="EO2341" s="255"/>
      <c r="EP2341" s="255"/>
      <c r="EQ2341" s="255"/>
      <c r="ER2341" s="255"/>
      <c r="ES2341" s="255"/>
      <c r="ET2341" s="255"/>
      <c r="EU2341" s="255"/>
      <c r="EV2341" s="255"/>
      <c r="EW2341" s="255"/>
      <c r="EX2341" s="255"/>
      <c r="EY2341" s="255"/>
      <c r="EZ2341" s="255"/>
      <c r="FA2341" s="255"/>
      <c r="FB2341" s="255"/>
      <c r="FC2341" s="255"/>
      <c r="FD2341" s="255"/>
      <c r="FE2341" s="255"/>
      <c r="FF2341" s="255"/>
      <c r="FG2341" s="255"/>
      <c r="FH2341" s="255"/>
      <c r="FI2341" s="255"/>
      <c r="FJ2341" s="255"/>
      <c r="FK2341" s="255"/>
      <c r="FL2341" s="255"/>
      <c r="FM2341" s="255"/>
      <c r="FN2341" s="255"/>
      <c r="FO2341" s="255"/>
      <c r="FP2341" s="255"/>
      <c r="FQ2341" s="255"/>
      <c r="FR2341" s="255"/>
      <c r="FS2341" s="255"/>
      <c r="FT2341" s="255"/>
      <c r="FU2341" s="255"/>
      <c r="FV2341" s="255"/>
      <c r="FW2341" s="255"/>
      <c r="FX2341" s="255"/>
      <c r="FY2341" s="255"/>
      <c r="FZ2341" s="255"/>
      <c r="GA2341" s="255"/>
      <c r="GB2341" s="255"/>
      <c r="GC2341" s="255"/>
      <c r="GD2341" s="255"/>
      <c r="GE2341" s="255"/>
      <c r="GF2341" s="255"/>
      <c r="GG2341" s="255"/>
      <c r="GH2341" s="255"/>
      <c r="GI2341" s="255"/>
      <c r="GJ2341" s="255"/>
      <c r="GK2341" s="255"/>
      <c r="GL2341" s="255"/>
      <c r="GM2341" s="255"/>
      <c r="GN2341" s="255"/>
      <c r="GO2341" s="255"/>
      <c r="GP2341" s="255"/>
      <c r="GQ2341" s="255"/>
      <c r="GR2341" s="255"/>
      <c r="GS2341" s="255"/>
      <c r="GT2341" s="255"/>
      <c r="GU2341" s="255"/>
      <c r="GV2341" s="255"/>
      <c r="GW2341" s="255"/>
      <c r="GX2341" s="255"/>
      <c r="GY2341" s="255"/>
      <c r="GZ2341" s="255"/>
      <c r="HA2341" s="255"/>
      <c r="HB2341" s="255"/>
      <c r="HC2341" s="255"/>
      <c r="HD2341" s="255"/>
      <c r="HE2341" s="255"/>
      <c r="HF2341" s="255"/>
      <c r="HG2341" s="255"/>
      <c r="HH2341" s="255"/>
      <c r="HI2341" s="255"/>
      <c r="HJ2341" s="255"/>
      <c r="HK2341" s="255"/>
      <c r="HL2341" s="255"/>
      <c r="HM2341" s="255"/>
      <c r="HN2341" s="255"/>
      <c r="HO2341" s="255"/>
      <c r="HP2341" s="255"/>
      <c r="HQ2341" s="255"/>
      <c r="HR2341" s="255"/>
      <c r="HS2341" s="255"/>
      <c r="HT2341" s="255"/>
      <c r="HU2341" s="255"/>
      <c r="HV2341" s="255"/>
      <c r="HW2341" s="255"/>
      <c r="HX2341" s="255"/>
      <c r="HY2341" s="255"/>
      <c r="HZ2341" s="255"/>
      <c r="IA2341" s="255"/>
      <c r="IB2341" s="255"/>
      <c r="IC2341" s="255"/>
      <c r="ID2341" s="255"/>
      <c r="IE2341" s="255"/>
      <c r="IF2341" s="255"/>
      <c r="IG2341" s="255"/>
      <c r="IH2341" s="255"/>
      <c r="II2341" s="255"/>
      <c r="IJ2341" s="255"/>
      <c r="IK2341" s="255"/>
      <c r="IL2341" s="255"/>
      <c r="IM2341" s="255"/>
      <c r="IN2341" s="255"/>
      <c r="IO2341" s="255"/>
      <c r="IP2341" s="255"/>
      <c r="IQ2341" s="255"/>
      <c r="IR2341" s="255"/>
      <c r="IS2341" s="255"/>
      <c r="IT2341" s="255"/>
      <c r="IU2341" s="255"/>
      <c r="IV2341" s="255"/>
    </row>
    <row r="2342" spans="1:256">
      <c r="A2342" s="16">
        <v>41758.35527777778</v>
      </c>
      <c r="B2342" s="300">
        <v>3</v>
      </c>
      <c r="C2342" s="5">
        <v>0.71</v>
      </c>
      <c r="D2342" s="5">
        <v>0.72499999999999998</v>
      </c>
      <c r="E2342" s="5">
        <v>0.7</v>
      </c>
      <c r="F2342" s="5">
        <v>0.71</v>
      </c>
      <c r="G2342" s="6">
        <v>319020</v>
      </c>
      <c r="H2342" s="113">
        <f t="shared" si="4897"/>
        <v>0.71</v>
      </c>
      <c r="I2342" s="19">
        <f t="shared" si="4889"/>
        <v>0</v>
      </c>
      <c r="J2342" s="8">
        <f t="shared" si="4901"/>
        <v>0.79093993097980597</v>
      </c>
      <c r="K2342" s="8">
        <f t="shared" si="4902"/>
        <v>0.7025600690201943</v>
      </c>
      <c r="L2342" s="8">
        <f t="shared" si="4903"/>
        <v>0.74675000000000014</v>
      </c>
      <c r="M2342" s="19">
        <f t="shared" si="4904"/>
        <v>0.12579687610607898</v>
      </c>
      <c r="N2342" s="19">
        <f t="shared" si="4890"/>
        <v>4.8999363780613918E-2</v>
      </c>
      <c r="O2342" s="19">
        <f t="shared" si="4891"/>
        <v>-1.8758535537150196E-3</v>
      </c>
      <c r="P2342" s="19">
        <f t="shared" si="4892"/>
        <v>-7.0855161318889304E-3</v>
      </c>
      <c r="Q2342" s="303">
        <v>227</v>
      </c>
      <c r="R2342" s="306">
        <v>226791.04000000001</v>
      </c>
      <c r="S2342" s="66">
        <f t="shared" si="4905"/>
        <v>999.07947136563882</v>
      </c>
      <c r="T2342" t="str">
        <f t="shared" si="4906"/>
        <v/>
      </c>
      <c r="U2342" t="str">
        <f t="shared" si="4906"/>
        <v/>
      </c>
      <c r="V2342" t="str">
        <f t="shared" si="4906"/>
        <v>BrokeBandLower</v>
      </c>
      <c r="W2342" t="str">
        <f t="shared" si="4906"/>
        <v/>
      </c>
      <c r="X2342" s="63"/>
      <c r="Y2342" s="219">
        <f t="shared" si="4907"/>
        <v>-3.3626373626373649E-3</v>
      </c>
      <c r="Z2342" s="78">
        <f t="shared" si="4908"/>
        <v>0.73992827276045736</v>
      </c>
      <c r="AA2342" s="78">
        <f t="shared" si="4909"/>
        <v>0.74869675161838412</v>
      </c>
      <c r="AB2342" s="74">
        <f t="shared" si="4563"/>
        <v>2341</v>
      </c>
      <c r="AC2342" s="80">
        <f t="shared" si="4910"/>
        <v>-6.1814586186166066E-3</v>
      </c>
      <c r="AD2342" s="79">
        <f t="shared" si="4898"/>
        <v>-8.7684788579267536E-3</v>
      </c>
      <c r="AE2342" s="81">
        <f t="shared" si="4911"/>
        <v>-2.5870202393101474E-3</v>
      </c>
      <c r="AF2342" s="19">
        <f t="shared" si="4912"/>
        <v>-1.1711656072999911E-2</v>
      </c>
      <c r="AG2342" s="93">
        <f t="shared" si="4893"/>
        <v>0.15083442054993659</v>
      </c>
      <c r="AH2342" s="91">
        <f t="shared" si="4913"/>
        <v>-1.0518318297398501E-5</v>
      </c>
      <c r="AI2342" s="96">
        <f t="shared" si="4914"/>
        <v>2334.4445261594842</v>
      </c>
      <c r="AJ2342" s="5">
        <f t="shared" si="4899"/>
        <v>0</v>
      </c>
      <c r="AK2342" s="5">
        <f t="shared" si="4896"/>
        <v>0</v>
      </c>
      <c r="AL2342" s="5">
        <f t="shared" si="4915"/>
        <v>0</v>
      </c>
      <c r="AM2342" s="95">
        <f t="shared" si="4916"/>
        <v>5.3571428571428615E-3</v>
      </c>
      <c r="AN2342" s="95">
        <f t="shared" si="4894"/>
        <v>-7.1428571428571496E-3</v>
      </c>
      <c r="AO2342" s="78">
        <f t="shared" si="4917"/>
        <v>0.74999999999999989</v>
      </c>
      <c r="AP2342" s="296">
        <f t="shared" si="4918"/>
        <v>42.857142857142854</v>
      </c>
      <c r="AQ2342" s="8"/>
      <c r="AR2342" s="8">
        <f t="shared" si="4919"/>
        <v>-0.2</v>
      </c>
      <c r="AS2342" s="114">
        <f t="shared" si="4920"/>
        <v>-63804</v>
      </c>
      <c r="AT2342" s="103">
        <f t="shared" si="4921"/>
        <v>-0.12129693509989357</v>
      </c>
      <c r="AU2342" s="5">
        <f t="shared" si="4922"/>
        <v>0.71</v>
      </c>
      <c r="AV2342" s="93">
        <f t="shared" si="4923"/>
        <v>-0.28133386574707714</v>
      </c>
      <c r="AW2342" s="210">
        <f t="shared" si="4924"/>
        <v>3.5714285714285747E-2</v>
      </c>
      <c r="AX2342" s="276">
        <f t="shared" si="4900"/>
        <v>-9.0256235129359159E-3</v>
      </c>
      <c r="AY2342" s="19">
        <f t="shared" ref="AY2342:AY2349" si="4925">IF((AX2342&gt;AX2341),ABS(AX2342-AX2341)/ABS(AX2341),-1*ABS(AX2342-AX2341)/ABS(AX2341))</f>
        <v>1.8479583492905724E-2</v>
      </c>
      <c r="AZ2342" s="255"/>
      <c r="BA2342" s="255"/>
      <c r="BB2342" s="255"/>
      <c r="BC2342" s="255"/>
      <c r="BD2342" s="255"/>
      <c r="BE2342" s="255"/>
      <c r="BF2342" s="255"/>
      <c r="BG2342" s="255"/>
      <c r="BH2342" s="255"/>
      <c r="BI2342" s="255"/>
      <c r="BJ2342" s="255"/>
      <c r="BK2342" s="255"/>
      <c r="BL2342" s="255"/>
      <c r="BM2342" s="255"/>
      <c r="BN2342" s="255"/>
      <c r="BO2342" s="255"/>
      <c r="BP2342" s="255"/>
      <c r="BQ2342" s="255"/>
      <c r="BR2342" s="255"/>
      <c r="BS2342" s="255"/>
      <c r="BT2342" s="255"/>
      <c r="BU2342" s="255"/>
      <c r="BV2342" s="255"/>
      <c r="BW2342" s="255"/>
      <c r="BX2342" s="255"/>
      <c r="BY2342" s="255"/>
      <c r="BZ2342" s="255"/>
      <c r="CA2342" s="255"/>
      <c r="CB2342" s="255"/>
      <c r="CC2342" s="255"/>
      <c r="CD2342" s="255"/>
      <c r="CE2342" s="255"/>
      <c r="CF2342" s="255"/>
      <c r="CG2342" s="255"/>
      <c r="CH2342" s="255"/>
      <c r="CI2342" s="255"/>
      <c r="CJ2342" s="255"/>
      <c r="CK2342" s="255"/>
      <c r="CL2342" s="255"/>
      <c r="CM2342" s="255"/>
      <c r="CN2342" s="255"/>
      <c r="CO2342" s="255"/>
      <c r="CP2342" s="255"/>
      <c r="CQ2342" s="255"/>
      <c r="CR2342" s="255"/>
      <c r="CS2342" s="255"/>
      <c r="CT2342" s="255"/>
      <c r="CU2342" s="255"/>
      <c r="CV2342" s="255"/>
      <c r="CW2342" s="255"/>
      <c r="CX2342" s="255"/>
      <c r="CY2342" s="255"/>
      <c r="CZ2342" s="255"/>
      <c r="DA2342" s="255"/>
      <c r="DB2342" s="255"/>
      <c r="DC2342" s="255"/>
      <c r="DD2342" s="255"/>
      <c r="DE2342" s="255"/>
      <c r="DF2342" s="255"/>
      <c r="DG2342" s="255"/>
      <c r="DH2342" s="255"/>
      <c r="DI2342" s="255"/>
      <c r="DJ2342" s="255"/>
      <c r="DK2342" s="255"/>
      <c r="DL2342" s="255"/>
      <c r="DM2342" s="255"/>
      <c r="DN2342" s="255"/>
      <c r="DO2342" s="255"/>
      <c r="DP2342" s="255"/>
      <c r="DQ2342" s="255"/>
      <c r="DR2342" s="255"/>
      <c r="DS2342" s="255"/>
      <c r="DT2342" s="255"/>
      <c r="DU2342" s="255"/>
      <c r="DV2342" s="255"/>
      <c r="DW2342" s="255"/>
      <c r="DX2342" s="255"/>
      <c r="DY2342" s="255"/>
      <c r="DZ2342" s="255"/>
      <c r="EA2342" s="255"/>
      <c r="EB2342" s="255"/>
      <c r="EC2342" s="255"/>
      <c r="ED2342" s="255"/>
      <c r="EE2342" s="255"/>
      <c r="EF2342" s="255"/>
      <c r="EG2342" s="255"/>
      <c r="EH2342" s="255"/>
      <c r="EI2342" s="255"/>
      <c r="EJ2342" s="255"/>
      <c r="EK2342" s="255"/>
      <c r="EL2342" s="255"/>
      <c r="EM2342" s="255"/>
      <c r="EN2342" s="255"/>
      <c r="EO2342" s="255"/>
      <c r="EP2342" s="255"/>
      <c r="EQ2342" s="255"/>
      <c r="ER2342" s="255"/>
      <c r="ES2342" s="255"/>
      <c r="ET2342" s="255"/>
      <c r="EU2342" s="255"/>
      <c r="EV2342" s="255"/>
      <c r="EW2342" s="255"/>
      <c r="EX2342" s="255"/>
      <c r="EY2342" s="255"/>
      <c r="EZ2342" s="255"/>
      <c r="FA2342" s="255"/>
      <c r="FB2342" s="255"/>
      <c r="FC2342" s="255"/>
      <c r="FD2342" s="255"/>
      <c r="FE2342" s="255"/>
      <c r="FF2342" s="255"/>
      <c r="FG2342" s="255"/>
      <c r="FH2342" s="255"/>
      <c r="FI2342" s="255"/>
      <c r="FJ2342" s="255"/>
      <c r="FK2342" s="255"/>
      <c r="FL2342" s="255"/>
      <c r="FM2342" s="255"/>
      <c r="FN2342" s="255"/>
      <c r="FO2342" s="255"/>
      <c r="FP2342" s="255"/>
      <c r="FQ2342" s="255"/>
      <c r="FR2342" s="255"/>
      <c r="FS2342" s="255"/>
      <c r="FT2342" s="255"/>
      <c r="FU2342" s="255"/>
      <c r="FV2342" s="255"/>
      <c r="FW2342" s="255"/>
      <c r="FX2342" s="255"/>
      <c r="FY2342" s="255"/>
      <c r="FZ2342" s="255"/>
      <c r="GA2342" s="255"/>
      <c r="GB2342" s="255"/>
      <c r="GC2342" s="255"/>
      <c r="GD2342" s="255"/>
      <c r="GE2342" s="255"/>
      <c r="GF2342" s="255"/>
      <c r="GG2342" s="255"/>
      <c r="GH2342" s="255"/>
      <c r="GI2342" s="255"/>
      <c r="GJ2342" s="255"/>
      <c r="GK2342" s="255"/>
      <c r="GL2342" s="255"/>
      <c r="GM2342" s="255"/>
      <c r="GN2342" s="255"/>
      <c r="GO2342" s="255"/>
      <c r="GP2342" s="255"/>
      <c r="GQ2342" s="255"/>
      <c r="GR2342" s="255"/>
      <c r="GS2342" s="255"/>
      <c r="GT2342" s="255"/>
      <c r="GU2342" s="255"/>
      <c r="GV2342" s="255"/>
      <c r="GW2342" s="255"/>
      <c r="GX2342" s="255"/>
      <c r="GY2342" s="255"/>
      <c r="GZ2342" s="255"/>
      <c r="HA2342" s="255"/>
      <c r="HB2342" s="255"/>
      <c r="HC2342" s="255"/>
      <c r="HD2342" s="255"/>
      <c r="HE2342" s="255"/>
      <c r="HF2342" s="255"/>
      <c r="HG2342" s="255"/>
      <c r="HH2342" s="255"/>
      <c r="HI2342" s="255"/>
      <c r="HJ2342" s="255"/>
      <c r="HK2342" s="255"/>
      <c r="HL2342" s="255"/>
      <c r="HM2342" s="255"/>
      <c r="HN2342" s="255"/>
      <c r="HO2342" s="255"/>
      <c r="HP2342" s="255"/>
      <c r="HQ2342" s="255"/>
      <c r="HR2342" s="255"/>
      <c r="HS2342" s="255"/>
      <c r="HT2342" s="255"/>
      <c r="HU2342" s="255"/>
      <c r="HV2342" s="255"/>
      <c r="HW2342" s="255"/>
      <c r="HX2342" s="255"/>
      <c r="HY2342" s="255"/>
      <c r="HZ2342" s="255"/>
      <c r="IA2342" s="255"/>
      <c r="IB2342" s="255"/>
      <c r="IC2342" s="255"/>
      <c r="ID2342" s="255"/>
      <c r="IE2342" s="255"/>
      <c r="IF2342" s="255"/>
      <c r="IG2342" s="255"/>
      <c r="IH2342" s="255"/>
      <c r="II2342" s="255"/>
      <c r="IJ2342" s="255"/>
      <c r="IK2342" s="255"/>
      <c r="IL2342" s="255"/>
      <c r="IM2342" s="255"/>
      <c r="IN2342" s="255"/>
      <c r="IO2342" s="255"/>
      <c r="IP2342" s="255"/>
      <c r="IQ2342" s="255"/>
      <c r="IR2342" s="255"/>
      <c r="IS2342" s="255"/>
      <c r="IT2342" s="255"/>
      <c r="IU2342" s="255"/>
      <c r="IV2342" s="255"/>
    </row>
    <row r="2343" spans="1:256" ht="13">
      <c r="A2343" s="16">
        <v>41759.435069444444</v>
      </c>
      <c r="B2343" s="300">
        <v>4</v>
      </c>
      <c r="C2343" s="5">
        <v>0.71</v>
      </c>
      <c r="D2343" s="5">
        <v>0.72</v>
      </c>
      <c r="E2343" s="5">
        <v>0.71</v>
      </c>
      <c r="F2343" s="5">
        <v>0.71</v>
      </c>
      <c r="G2343" s="6">
        <v>126095</v>
      </c>
      <c r="H2343" s="113">
        <f t="shared" si="4897"/>
        <v>0.71</v>
      </c>
      <c r="I2343" s="19">
        <f t="shared" si="4889"/>
        <v>0</v>
      </c>
      <c r="J2343" s="8">
        <f t="shared" si="4901"/>
        <v>0.79075537603331481</v>
      </c>
      <c r="K2343" s="8">
        <f t="shared" si="4902"/>
        <v>0.69774462396668535</v>
      </c>
      <c r="L2343" s="8">
        <f t="shared" si="4903"/>
        <v>0.74425000000000008</v>
      </c>
      <c r="M2343" s="19">
        <f t="shared" si="4904"/>
        <v>0.13330199742401794</v>
      </c>
      <c r="N2343" s="19">
        <f t="shared" si="4890"/>
        <v>5.9660633477179648E-2</v>
      </c>
      <c r="O2343" s="19">
        <f t="shared" si="4891"/>
        <v>-2.3333623611914803E-4</v>
      </c>
      <c r="P2343" s="19">
        <f t="shared" si="4892"/>
        <v>-6.8541399744290535E-3</v>
      </c>
      <c r="Q2343" s="303">
        <v>246</v>
      </c>
      <c r="R2343" s="306">
        <v>89865.103000000003</v>
      </c>
      <c r="S2343" s="66">
        <f t="shared" si="4905"/>
        <v>365.30529674796747</v>
      </c>
      <c r="T2343" t="str">
        <f t="shared" ref="T2343:W2344" si="4926">IF(C2343&gt;$J2343,"BrokeBandUpper", IF(C2343&lt;$K2343,"BrokeBandLower", ""))</f>
        <v/>
      </c>
      <c r="U2343" t="str">
        <f t="shared" si="4926"/>
        <v/>
      </c>
      <c r="V2343" t="str">
        <f t="shared" si="4926"/>
        <v/>
      </c>
      <c r="W2343" t="str">
        <f t="shared" si="4926"/>
        <v/>
      </c>
      <c r="X2343" s="63"/>
      <c r="Y2343" s="310">
        <f t="shared" si="4907"/>
        <v>-5.1208791208791253E-3</v>
      </c>
      <c r="Z2343" s="311">
        <f t="shared" si="4908"/>
        <v>0.73531931875534695</v>
      </c>
      <c r="AA2343" s="311">
        <f t="shared" si="4909"/>
        <v>0.74583319199862363</v>
      </c>
      <c r="AB2343" s="312">
        <f t="shared" si="4563"/>
        <v>2342</v>
      </c>
      <c r="AC2343" s="313">
        <f t="shared" si="4910"/>
        <v>-6.3414824031732282E-3</v>
      </c>
      <c r="AD2343" s="284">
        <f t="shared" si="4898"/>
        <v>-1.0513873243276683E-2</v>
      </c>
      <c r="AE2343" s="314">
        <f t="shared" si="4911"/>
        <v>-4.1723908401034553E-3</v>
      </c>
      <c r="AF2343" s="315">
        <f t="shared" si="4912"/>
        <v>-1.4096815958408145E-2</v>
      </c>
      <c r="AG2343" s="315">
        <f t="shared" si="4893"/>
        <v>2.5887706191978745E-2</v>
      </c>
      <c r="AH2343" s="316">
        <f t="shared" si="4913"/>
        <v>-2.7750857569187382E-4</v>
      </c>
      <c r="AI2343" s="317">
        <f t="shared" si="4914"/>
        <v>2333.9524115777795</v>
      </c>
      <c r="AJ2343" s="318">
        <f t="shared" si="4899"/>
        <v>0</v>
      </c>
      <c r="AK2343" s="318">
        <f t="shared" si="4896"/>
        <v>0</v>
      </c>
      <c r="AL2343" s="318">
        <f t="shared" si="4915"/>
        <v>0</v>
      </c>
      <c r="AM2343" s="319">
        <f t="shared" si="4916"/>
        <v>5.3571428571428615E-3</v>
      </c>
      <c r="AN2343" s="319">
        <f t="shared" si="4894"/>
        <v>-6.7857142857142916E-3</v>
      </c>
      <c r="AO2343" s="311">
        <f t="shared" si="4917"/>
        <v>0.78947368421052633</v>
      </c>
      <c r="AP2343" s="285">
        <f t="shared" si="4918"/>
        <v>44.117647058823529</v>
      </c>
      <c r="AQ2343" s="285"/>
      <c r="AR2343" s="285">
        <f t="shared" si="4919"/>
        <v>-1</v>
      </c>
      <c r="AS2343" s="286">
        <f t="shared" si="4920"/>
        <v>-126095</v>
      </c>
      <c r="AT2343" s="103">
        <f t="shared" si="4921"/>
        <v>-0.12296536808461646</v>
      </c>
      <c r="AU2343" s="318">
        <f t="shared" si="4922"/>
        <v>0.71</v>
      </c>
      <c r="AV2343" s="315">
        <f t="shared" si="4923"/>
        <v>-1.4031586877500157</v>
      </c>
      <c r="AW2343" s="320">
        <f t="shared" si="4924"/>
        <v>1.4084507042253534E-2</v>
      </c>
      <c r="AX2343" s="321">
        <f t="shared" si="4900"/>
        <v>-8.2083319381313202E-3</v>
      </c>
      <c r="AY2343" s="315">
        <f t="shared" si="4925"/>
        <v>9.0552367227950292E-2</v>
      </c>
      <c r="AZ2343" s="255"/>
      <c r="BA2343" s="255"/>
      <c r="BB2343" s="255"/>
      <c r="BC2343" s="255"/>
      <c r="BD2343" s="255"/>
      <c r="BE2343" s="255"/>
      <c r="BF2343" s="255"/>
      <c r="BG2343" s="255"/>
      <c r="BH2343" s="255"/>
      <c r="BI2343" s="255"/>
      <c r="BJ2343" s="255"/>
      <c r="BK2343" s="255"/>
      <c r="BL2343" s="255"/>
      <c r="BM2343" s="255"/>
      <c r="BN2343" s="255"/>
      <c r="BO2343" s="255"/>
      <c r="BP2343" s="255"/>
      <c r="BQ2343" s="255"/>
      <c r="BR2343" s="255"/>
      <c r="BS2343" s="255"/>
      <c r="BT2343" s="255"/>
      <c r="BU2343" s="255"/>
      <c r="BV2343" s="255"/>
      <c r="BW2343" s="255"/>
      <c r="BX2343" s="255"/>
      <c r="BY2343" s="255"/>
      <c r="BZ2343" s="255"/>
      <c r="CA2343" s="255"/>
      <c r="CB2343" s="255"/>
      <c r="CC2343" s="255"/>
      <c r="CD2343" s="255"/>
      <c r="CE2343" s="255"/>
      <c r="CF2343" s="255"/>
      <c r="CG2343" s="255"/>
      <c r="CH2343" s="255"/>
      <c r="CI2343" s="255"/>
      <c r="CJ2343" s="255"/>
      <c r="CK2343" s="255"/>
      <c r="CL2343" s="255"/>
      <c r="CM2343" s="255"/>
      <c r="CN2343" s="255"/>
      <c r="CO2343" s="255"/>
      <c r="CP2343" s="255"/>
      <c r="CQ2343" s="255"/>
      <c r="CR2343" s="255"/>
      <c r="CS2343" s="255"/>
      <c r="CT2343" s="255"/>
      <c r="CU2343" s="255"/>
      <c r="CV2343" s="255"/>
      <c r="CW2343" s="255"/>
      <c r="CX2343" s="255"/>
      <c r="CY2343" s="255"/>
      <c r="CZ2343" s="255"/>
      <c r="DA2343" s="255"/>
      <c r="DB2343" s="255"/>
      <c r="DC2343" s="255"/>
      <c r="DD2343" s="255"/>
      <c r="DE2343" s="255"/>
      <c r="DF2343" s="255"/>
      <c r="DG2343" s="255"/>
      <c r="DH2343" s="255"/>
      <c r="DI2343" s="255"/>
      <c r="DJ2343" s="255"/>
      <c r="DK2343" s="255"/>
      <c r="DL2343" s="255"/>
      <c r="DM2343" s="255"/>
      <c r="DN2343" s="255"/>
      <c r="DO2343" s="255"/>
      <c r="DP2343" s="255"/>
      <c r="DQ2343" s="255"/>
      <c r="DR2343" s="255"/>
      <c r="DS2343" s="255"/>
      <c r="DT2343" s="255"/>
      <c r="DU2343" s="255"/>
      <c r="DV2343" s="255"/>
      <c r="DW2343" s="255"/>
      <c r="DX2343" s="255"/>
      <c r="DY2343" s="255"/>
      <c r="DZ2343" s="255"/>
      <c r="EA2343" s="255"/>
      <c r="EB2343" s="255"/>
      <c r="EC2343" s="255"/>
      <c r="ED2343" s="255"/>
      <c r="EE2343" s="255"/>
      <c r="EF2343" s="255"/>
      <c r="EG2343" s="255"/>
      <c r="EH2343" s="255"/>
      <c r="EI2343" s="255"/>
      <c r="EJ2343" s="255"/>
      <c r="EK2343" s="255"/>
      <c r="EL2343" s="255"/>
      <c r="EM2343" s="255"/>
      <c r="EN2343" s="255"/>
      <c r="EO2343" s="255"/>
      <c r="EP2343" s="255"/>
      <c r="EQ2343" s="255"/>
      <c r="ER2343" s="255"/>
      <c r="ES2343" s="255"/>
      <c r="ET2343" s="255"/>
      <c r="EU2343" s="255"/>
      <c r="EV2343" s="255"/>
      <c r="EW2343" s="255"/>
      <c r="EX2343" s="255"/>
      <c r="EY2343" s="255"/>
      <c r="EZ2343" s="255"/>
      <c r="FA2343" s="255"/>
      <c r="FB2343" s="255"/>
      <c r="FC2343" s="255"/>
      <c r="FD2343" s="255"/>
      <c r="FE2343" s="255"/>
      <c r="FF2343" s="255"/>
      <c r="FG2343" s="255"/>
      <c r="FH2343" s="255"/>
      <c r="FI2343" s="255"/>
      <c r="FJ2343" s="255"/>
      <c r="FK2343" s="255"/>
      <c r="FL2343" s="255"/>
      <c r="FM2343" s="255"/>
      <c r="FN2343" s="255"/>
      <c r="FO2343" s="255"/>
      <c r="FP2343" s="255"/>
      <c r="FQ2343" s="255"/>
      <c r="FR2343" s="255"/>
      <c r="FS2343" s="255"/>
      <c r="FT2343" s="255"/>
      <c r="FU2343" s="255"/>
      <c r="FV2343" s="255"/>
      <c r="FW2343" s="255"/>
      <c r="FX2343" s="255"/>
      <c r="FY2343" s="255"/>
      <c r="FZ2343" s="255"/>
      <c r="GA2343" s="255"/>
      <c r="GB2343" s="255"/>
      <c r="GC2343" s="255"/>
      <c r="GD2343" s="255"/>
      <c r="GE2343" s="255"/>
      <c r="GF2343" s="255"/>
      <c r="GG2343" s="255"/>
      <c r="GH2343" s="255"/>
      <c r="GI2343" s="255"/>
      <c r="GJ2343" s="255"/>
      <c r="GK2343" s="255"/>
      <c r="GL2343" s="255"/>
      <c r="GM2343" s="255"/>
      <c r="GN2343" s="255"/>
      <c r="GO2343" s="255"/>
      <c r="GP2343" s="255"/>
      <c r="GQ2343" s="255"/>
      <c r="GR2343" s="255"/>
      <c r="GS2343" s="255"/>
      <c r="GT2343" s="255"/>
      <c r="GU2343" s="255"/>
      <c r="GV2343" s="255"/>
      <c r="GW2343" s="255"/>
      <c r="GX2343" s="255"/>
      <c r="GY2343" s="255"/>
      <c r="GZ2343" s="255"/>
      <c r="HA2343" s="255"/>
      <c r="HB2343" s="255"/>
      <c r="HC2343" s="255"/>
      <c r="HD2343" s="255"/>
      <c r="HE2343" s="255"/>
      <c r="HF2343" s="255"/>
      <c r="HG2343" s="255"/>
      <c r="HH2343" s="255"/>
      <c r="HI2343" s="255"/>
      <c r="HJ2343" s="255"/>
      <c r="HK2343" s="255"/>
      <c r="HL2343" s="255"/>
      <c r="HM2343" s="255"/>
      <c r="HN2343" s="255"/>
      <c r="HO2343" s="255"/>
      <c r="HP2343" s="255"/>
      <c r="HQ2343" s="255"/>
      <c r="HR2343" s="255"/>
      <c r="HS2343" s="255"/>
      <c r="HT2343" s="255"/>
      <c r="HU2343" s="255"/>
      <c r="HV2343" s="255"/>
      <c r="HW2343" s="255"/>
      <c r="HX2343" s="255"/>
      <c r="HY2343" s="255"/>
      <c r="HZ2343" s="255"/>
      <c r="IA2343" s="255"/>
      <c r="IB2343" s="255"/>
      <c r="IC2343" s="255"/>
      <c r="ID2343" s="255"/>
      <c r="IE2343" s="255"/>
      <c r="IF2343" s="255"/>
      <c r="IG2343" s="255"/>
      <c r="IH2343" s="255"/>
      <c r="II2343" s="255"/>
      <c r="IJ2343" s="255"/>
      <c r="IK2343" s="255"/>
      <c r="IL2343" s="255"/>
      <c r="IM2343" s="255"/>
      <c r="IN2343" s="255"/>
      <c r="IO2343" s="255"/>
      <c r="IP2343" s="255"/>
      <c r="IQ2343" s="255"/>
      <c r="IR2343" s="255"/>
      <c r="IS2343" s="255"/>
      <c r="IT2343" s="255"/>
      <c r="IU2343" s="255"/>
      <c r="IV2343" s="255"/>
    </row>
    <row r="2344" spans="1:256">
      <c r="A2344" s="16">
        <v>41760.418981481482</v>
      </c>
      <c r="B2344" s="300">
        <v>5</v>
      </c>
      <c r="C2344" s="5">
        <v>0.71</v>
      </c>
      <c r="D2344" s="5">
        <v>0.72</v>
      </c>
      <c r="E2344" s="5">
        <v>0.7</v>
      </c>
      <c r="F2344" s="5">
        <v>0.72</v>
      </c>
      <c r="G2344" s="6">
        <v>272572</v>
      </c>
      <c r="H2344" s="113">
        <f t="shared" si="4897"/>
        <v>0.72</v>
      </c>
      <c r="I2344" s="19">
        <f t="shared" si="4889"/>
        <v>1.4084507042253534E-2</v>
      </c>
      <c r="J2344" s="8">
        <f t="shared" si="4901"/>
        <v>0.79092336782733108</v>
      </c>
      <c r="K2344" s="8">
        <f t="shared" si="4902"/>
        <v>0.69557663217266885</v>
      </c>
      <c r="L2344" s="8">
        <f t="shared" si="4903"/>
        <v>0.74324999999999997</v>
      </c>
      <c r="M2344" s="19">
        <f t="shared" si="4904"/>
        <v>0.13707581773821509</v>
      </c>
      <c r="N2344" s="19">
        <f t="shared" si="4890"/>
        <v>2.8310305825298882E-2</v>
      </c>
      <c r="O2344" s="19">
        <f t="shared" si="4891"/>
        <v>2.1244470680550651E-4</v>
      </c>
      <c r="P2344" s="19">
        <f t="shared" si="4892"/>
        <v>-3.1071422402245735E-3</v>
      </c>
      <c r="Q2344" s="303">
        <v>230</v>
      </c>
      <c r="R2344" s="306">
        <v>192693.57800000001</v>
      </c>
      <c r="S2344" s="66">
        <f t="shared" si="4905"/>
        <v>837.79816521739133</v>
      </c>
      <c r="T2344" t="str">
        <f t="shared" si="4926"/>
        <v/>
      </c>
      <c r="U2344" t="str">
        <f t="shared" si="4926"/>
        <v/>
      </c>
      <c r="V2344" t="str">
        <f t="shared" si="4926"/>
        <v/>
      </c>
      <c r="W2344" t="str">
        <f t="shared" si="4926"/>
        <v/>
      </c>
      <c r="X2344" s="63"/>
      <c r="Y2344" s="219">
        <f t="shared" si="4907"/>
        <v>-6.1758241758241806E-3</v>
      </c>
      <c r="Z2344" s="78">
        <f t="shared" si="4908"/>
        <v>0.73296014366702356</v>
      </c>
      <c r="AA2344" s="78">
        <f t="shared" si="4909"/>
        <v>0.74392153579072551</v>
      </c>
      <c r="AB2344" s="74">
        <f t="shared" si="4563"/>
        <v>2343</v>
      </c>
      <c r="AC2344" s="80">
        <f t="shared" si="4910"/>
        <v>-5.431201026878797E-3</v>
      </c>
      <c r="AD2344" s="79">
        <f t="shared" si="4898"/>
        <v>-1.0961392123701952E-2</v>
      </c>
      <c r="AE2344" s="81">
        <f t="shared" si="4911"/>
        <v>-5.5301910968231548E-3</v>
      </c>
      <c r="AF2344" s="19">
        <f t="shared" si="4912"/>
        <v>-1.4734607880454652E-2</v>
      </c>
      <c r="AG2344" s="93">
        <f t="shared" si="4893"/>
        <v>-0.14354394105689444</v>
      </c>
      <c r="AH2344" s="91">
        <f t="shared" si="4913"/>
        <v>-4.9403297622744029E-4</v>
      </c>
      <c r="AI2344" s="96">
        <f t="shared" si="4914"/>
        <v>2333.6154682831757</v>
      </c>
      <c r="AJ2344" s="5">
        <f t="shared" si="4899"/>
        <v>1.0000000000000009E-2</v>
      </c>
      <c r="AK2344" s="5">
        <f t="shared" si="4896"/>
        <v>1.0000000000000009E-2</v>
      </c>
      <c r="AL2344" s="5">
        <f t="shared" si="4915"/>
        <v>0</v>
      </c>
      <c r="AM2344" s="95">
        <f t="shared" si="4916"/>
        <v>5.3571428571428615E-3</v>
      </c>
      <c r="AN2344" s="95">
        <f t="shared" ref="AN2344:AN2349" si="4927">(AVERAGE(AL2331:AL2344))</f>
        <v>-6.7857142857142916E-3</v>
      </c>
      <c r="AO2344" s="78">
        <f t="shared" si="4917"/>
        <v>0.78947368421052633</v>
      </c>
      <c r="AP2344" s="296">
        <f t="shared" si="4918"/>
        <v>44.117647058823529</v>
      </c>
      <c r="AQ2344" s="8"/>
      <c r="AR2344" s="8">
        <f t="shared" si="4919"/>
        <v>1</v>
      </c>
      <c r="AS2344" s="114">
        <f t="shared" si="4920"/>
        <v>272572</v>
      </c>
      <c r="AT2344" s="103">
        <f t="shared" si="4921"/>
        <v>-8.4953175661053607E-2</v>
      </c>
      <c r="AU2344" s="5">
        <f t="shared" si="4922"/>
        <v>0.72</v>
      </c>
      <c r="AV2344" s="93">
        <f t="shared" si="4923"/>
        <v>1.4145359841727574</v>
      </c>
      <c r="AW2344" s="210">
        <f t="shared" si="4924"/>
        <v>2.8571428571428598E-2</v>
      </c>
      <c r="AX2344" s="276">
        <f t="shared" si="4900"/>
        <v>-6.9883905510599031E-3</v>
      </c>
      <c r="AY2344" s="19">
        <f t="shared" si="4925"/>
        <v>0.14862232622492416</v>
      </c>
      <c r="AZ2344" s="255"/>
      <c r="BA2344" s="255"/>
      <c r="BB2344" s="255"/>
      <c r="BC2344" s="255"/>
      <c r="BD2344" s="255"/>
      <c r="BE2344" s="255"/>
      <c r="BF2344" s="255"/>
      <c r="BG2344" s="255"/>
      <c r="BH2344" s="255"/>
      <c r="BI2344" s="255"/>
      <c r="BJ2344" s="255"/>
      <c r="BK2344" s="255"/>
      <c r="BL2344" s="255"/>
      <c r="BM2344" s="255"/>
      <c r="BN2344" s="255"/>
      <c r="BO2344" s="255"/>
      <c r="BP2344" s="255"/>
      <c r="BQ2344" s="255"/>
      <c r="BR2344" s="255"/>
      <c r="BS2344" s="255"/>
      <c r="BT2344" s="255"/>
      <c r="BU2344" s="255"/>
      <c r="BV2344" s="255"/>
      <c r="BW2344" s="255"/>
      <c r="BX2344" s="255"/>
      <c r="BY2344" s="255"/>
      <c r="BZ2344" s="255"/>
      <c r="CA2344" s="255"/>
      <c r="CB2344" s="255"/>
      <c r="CC2344" s="255"/>
      <c r="CD2344" s="255"/>
      <c r="CE2344" s="255"/>
      <c r="CF2344" s="255"/>
      <c r="CG2344" s="255"/>
      <c r="CH2344" s="255"/>
      <c r="CI2344" s="255"/>
      <c r="CJ2344" s="255"/>
      <c r="CK2344" s="255"/>
      <c r="CL2344" s="255"/>
      <c r="CM2344" s="255"/>
      <c r="CN2344" s="255"/>
      <c r="CO2344" s="255"/>
      <c r="CP2344" s="255"/>
      <c r="CQ2344" s="255"/>
      <c r="CR2344" s="255"/>
      <c r="CS2344" s="255"/>
      <c r="CT2344" s="255"/>
      <c r="CU2344" s="255"/>
      <c r="CV2344" s="255"/>
      <c r="CW2344" s="255"/>
      <c r="CX2344" s="255"/>
      <c r="CY2344" s="255"/>
      <c r="CZ2344" s="255"/>
      <c r="DA2344" s="255"/>
      <c r="DB2344" s="255"/>
      <c r="DC2344" s="255"/>
      <c r="DD2344" s="255"/>
      <c r="DE2344" s="255"/>
      <c r="DF2344" s="255"/>
      <c r="DG2344" s="255"/>
      <c r="DH2344" s="255"/>
      <c r="DI2344" s="255"/>
      <c r="DJ2344" s="255"/>
      <c r="DK2344" s="255"/>
      <c r="DL2344" s="255"/>
      <c r="DM2344" s="255"/>
      <c r="DN2344" s="255"/>
      <c r="DO2344" s="255"/>
      <c r="DP2344" s="255"/>
      <c r="DQ2344" s="255"/>
      <c r="DR2344" s="255"/>
      <c r="DS2344" s="255"/>
      <c r="DT2344" s="255"/>
      <c r="DU2344" s="255"/>
      <c r="DV2344" s="255"/>
      <c r="DW2344" s="255"/>
      <c r="DX2344" s="255"/>
      <c r="DY2344" s="255"/>
      <c r="DZ2344" s="255"/>
      <c r="EA2344" s="255"/>
      <c r="EB2344" s="255"/>
      <c r="EC2344" s="255"/>
      <c r="ED2344" s="255"/>
      <c r="EE2344" s="255"/>
      <c r="EF2344" s="255"/>
      <c r="EG2344" s="255"/>
      <c r="EH2344" s="255"/>
      <c r="EI2344" s="255"/>
      <c r="EJ2344" s="255"/>
      <c r="EK2344" s="255"/>
      <c r="EL2344" s="255"/>
      <c r="EM2344" s="255"/>
      <c r="EN2344" s="255"/>
      <c r="EO2344" s="255"/>
      <c r="EP2344" s="255"/>
      <c r="EQ2344" s="255"/>
      <c r="ER2344" s="255"/>
      <c r="ES2344" s="255"/>
      <c r="ET2344" s="255"/>
      <c r="EU2344" s="255"/>
      <c r="EV2344" s="255"/>
      <c r="EW2344" s="255"/>
      <c r="EX2344" s="255"/>
      <c r="EY2344" s="255"/>
      <c r="EZ2344" s="255"/>
      <c r="FA2344" s="255"/>
      <c r="FB2344" s="255"/>
      <c r="FC2344" s="255"/>
      <c r="FD2344" s="255"/>
      <c r="FE2344" s="255"/>
      <c r="FF2344" s="255"/>
      <c r="FG2344" s="255"/>
      <c r="FH2344" s="255"/>
      <c r="FI2344" s="255"/>
      <c r="FJ2344" s="255"/>
      <c r="FK2344" s="255"/>
      <c r="FL2344" s="255"/>
      <c r="FM2344" s="255"/>
      <c r="FN2344" s="255"/>
      <c r="FO2344" s="255"/>
      <c r="FP2344" s="255"/>
      <c r="FQ2344" s="255"/>
      <c r="FR2344" s="255"/>
      <c r="FS2344" s="255"/>
      <c r="FT2344" s="255"/>
      <c r="FU2344" s="255"/>
      <c r="FV2344" s="255"/>
      <c r="FW2344" s="255"/>
      <c r="FX2344" s="255"/>
      <c r="FY2344" s="255"/>
      <c r="FZ2344" s="255"/>
      <c r="GA2344" s="255"/>
      <c r="GB2344" s="255"/>
      <c r="GC2344" s="255"/>
      <c r="GD2344" s="255"/>
      <c r="GE2344" s="255"/>
      <c r="GF2344" s="255"/>
      <c r="GG2344" s="255"/>
      <c r="GH2344" s="255"/>
      <c r="GI2344" s="255"/>
      <c r="GJ2344" s="255"/>
      <c r="GK2344" s="255"/>
      <c r="GL2344" s="255"/>
      <c r="GM2344" s="255"/>
      <c r="GN2344" s="255"/>
      <c r="GO2344" s="255"/>
      <c r="GP2344" s="255"/>
      <c r="GQ2344" s="255"/>
      <c r="GR2344" s="255"/>
      <c r="GS2344" s="255"/>
      <c r="GT2344" s="255"/>
      <c r="GU2344" s="255"/>
      <c r="GV2344" s="255"/>
      <c r="GW2344" s="255"/>
      <c r="GX2344" s="255"/>
      <c r="GY2344" s="255"/>
      <c r="GZ2344" s="255"/>
      <c r="HA2344" s="255"/>
      <c r="HB2344" s="255"/>
      <c r="HC2344" s="255"/>
      <c r="HD2344" s="255"/>
      <c r="HE2344" s="255"/>
      <c r="HF2344" s="255"/>
      <c r="HG2344" s="255"/>
      <c r="HH2344" s="255"/>
      <c r="HI2344" s="255"/>
      <c r="HJ2344" s="255"/>
      <c r="HK2344" s="255"/>
      <c r="HL2344" s="255"/>
      <c r="HM2344" s="255"/>
      <c r="HN2344" s="255"/>
      <c r="HO2344" s="255"/>
      <c r="HP2344" s="255"/>
      <c r="HQ2344" s="255"/>
      <c r="HR2344" s="255"/>
      <c r="HS2344" s="255"/>
      <c r="HT2344" s="255"/>
      <c r="HU2344" s="255"/>
      <c r="HV2344" s="255"/>
      <c r="HW2344" s="255"/>
      <c r="HX2344" s="255"/>
      <c r="HY2344" s="255"/>
      <c r="HZ2344" s="255"/>
      <c r="IA2344" s="255"/>
      <c r="IB2344" s="255"/>
      <c r="IC2344" s="255"/>
      <c r="ID2344" s="255"/>
      <c r="IE2344" s="255"/>
      <c r="IF2344" s="255"/>
      <c r="IG2344" s="255"/>
      <c r="IH2344" s="255"/>
      <c r="II2344" s="255"/>
      <c r="IJ2344" s="255"/>
      <c r="IK2344" s="255"/>
      <c r="IL2344" s="255"/>
      <c r="IM2344" s="255"/>
      <c r="IN2344" s="255"/>
      <c r="IO2344" s="255"/>
      <c r="IP2344" s="255"/>
      <c r="IQ2344" s="255"/>
      <c r="IR2344" s="255"/>
      <c r="IS2344" s="255"/>
      <c r="IT2344" s="255"/>
      <c r="IU2344" s="255"/>
      <c r="IV2344" s="255"/>
    </row>
    <row r="2345" spans="1:256" ht="13">
      <c r="A2345" s="16">
        <v>41761.377858796295</v>
      </c>
      <c r="B2345" s="300">
        <v>6</v>
      </c>
      <c r="C2345" s="5">
        <v>0.70499999999999996</v>
      </c>
      <c r="D2345" s="5">
        <v>0.71499999999999997</v>
      </c>
      <c r="E2345" s="5">
        <v>0.67500000000000004</v>
      </c>
      <c r="F2345" s="5">
        <v>0.68</v>
      </c>
      <c r="G2345" s="6">
        <v>464391</v>
      </c>
      <c r="H2345" s="113">
        <f t="shared" si="4897"/>
        <v>0.68</v>
      </c>
      <c r="I2345" s="19">
        <f t="shared" ref="I2345:I2351" si="4928">IF(A2346&gt;A2345,(H2345-H2344)/H2344, (H2345-H2346)/H2346)</f>
        <v>-5.5555555555555455E-2</v>
      </c>
      <c r="J2345" s="8">
        <f t="shared" si="4901"/>
        <v>0.7950674455502138</v>
      </c>
      <c r="K2345" s="8">
        <f t="shared" si="4902"/>
        <v>0.68843255444978646</v>
      </c>
      <c r="L2345" s="8">
        <f t="shared" si="4903"/>
        <v>0.74175000000000013</v>
      </c>
      <c r="M2345" s="19">
        <f t="shared" si="4904"/>
        <v>0.15489518967570146</v>
      </c>
      <c r="N2345" s="19">
        <f t="shared" ref="N2345:N2351" si="4929">IF(A2346&gt;A2345,(M2345-M2344)/M2344, (M2345-M2346)/M2346)</f>
        <v>0.12999646641917162</v>
      </c>
      <c r="O2345" s="19">
        <f t="shared" ref="O2345:O2351" si="4930">IF(A2346&gt;A2345,(J2345-J2344)/J2344, (J2345-J2346)/J2346)</f>
        <v>5.2395439197434716E-3</v>
      </c>
      <c r="P2345" s="19">
        <f t="shared" ref="P2345:P2351" si="4931">IF(A2346&gt;A2345,(K2345-K2344)/K2344, (K2345-K2346)/K2346)</f>
        <v>-1.0270727037749245E-2</v>
      </c>
      <c r="Q2345" s="303">
        <v>177</v>
      </c>
      <c r="R2345" s="306">
        <v>319504.59499999997</v>
      </c>
      <c r="S2345" s="66">
        <f t="shared" si="4905"/>
        <v>1805.1107062146891</v>
      </c>
      <c r="T2345" t="str">
        <f t="shared" ref="T2345:W2346" si="4932">IF(C2345&gt;$J2345,"BrokeBandUpper", IF(C2345&lt;$K2345,"BrokeBandLower", ""))</f>
        <v/>
      </c>
      <c r="U2345" t="str">
        <f t="shared" si="4932"/>
        <v/>
      </c>
      <c r="V2345" t="str">
        <f t="shared" si="4932"/>
        <v>BrokeBandLower</v>
      </c>
      <c r="W2345" t="str">
        <f t="shared" si="4932"/>
        <v>BrokeBandLower</v>
      </c>
      <c r="X2345" s="63"/>
      <c r="Y2345" s="310">
        <f t="shared" si="4907"/>
        <v>-6.9670329670329699E-3</v>
      </c>
      <c r="Z2345" s="311">
        <f t="shared" si="4908"/>
        <v>0.72480428154230192</v>
      </c>
      <c r="AA2345" s="311">
        <f t="shared" si="4909"/>
        <v>0.73919134214221183</v>
      </c>
      <c r="AB2345" s="312">
        <f t="shared" si="4563"/>
        <v>2344</v>
      </c>
      <c r="AC2345" s="313">
        <f t="shared" si="4910"/>
        <v>-7.0854956024694014E-3</v>
      </c>
      <c r="AD2345" s="284">
        <f t="shared" si="4898"/>
        <v>-1.4387060599909907E-2</v>
      </c>
      <c r="AE2345" s="314">
        <f t="shared" si="4911"/>
        <v>-7.3015649974405052E-3</v>
      </c>
      <c r="AF2345" s="315">
        <f t="shared" si="4912"/>
        <v>-1.9463242843477464E-2</v>
      </c>
      <c r="AG2345" s="315">
        <f t="shared" ref="AG2345:AG2351" si="4933">IF(A2346&gt;A2345,(AC2345-AC2344)/AC2344, (AC2345-AC2346)/AC2346)</f>
        <v>0.30459093069904181</v>
      </c>
      <c r="AH2345" s="316">
        <f t="shared" si="4913"/>
        <v>-6.4957043569907017E-4</v>
      </c>
      <c r="AI2345" s="317">
        <f t="shared" si="4914"/>
        <v>2334.0100650441314</v>
      </c>
      <c r="AJ2345" s="318">
        <f t="shared" si="4899"/>
        <v>-3.9999999999999925E-2</v>
      </c>
      <c r="AK2345" s="318">
        <f t="shared" si="4896"/>
        <v>0</v>
      </c>
      <c r="AL2345" s="318">
        <f t="shared" si="4915"/>
        <v>-3.9999999999999925E-2</v>
      </c>
      <c r="AM2345" s="319">
        <f t="shared" si="4916"/>
        <v>2.5000000000000022E-3</v>
      </c>
      <c r="AN2345" s="319">
        <f t="shared" si="4927"/>
        <v>-9.642857142857144E-3</v>
      </c>
      <c r="AO2345" s="311">
        <f t="shared" si="4917"/>
        <v>0.25925925925925947</v>
      </c>
      <c r="AP2345" s="285">
        <f t="shared" si="4918"/>
        <v>20.588235294117666</v>
      </c>
      <c r="AQ2345" s="285"/>
      <c r="AR2345" s="285">
        <f t="shared" si="4919"/>
        <v>-0.74999999999999933</v>
      </c>
      <c r="AS2345" s="286">
        <f t="shared" si="4920"/>
        <v>-348293.24999999971</v>
      </c>
      <c r="AT2345" s="103">
        <f t="shared" si="4921"/>
        <v>-0.1523904497064304</v>
      </c>
      <c r="AU2345" s="318">
        <f t="shared" si="4922"/>
        <v>0.68</v>
      </c>
      <c r="AV2345" s="315">
        <f t="shared" si="4923"/>
        <v>-1.0901040406007299</v>
      </c>
      <c r="AW2345" s="320">
        <f t="shared" si="4924"/>
        <v>5.9259259259259144E-2</v>
      </c>
      <c r="AX2345" s="321">
        <f t="shared" si="4900"/>
        <v>-5.2418076938887141E-3</v>
      </c>
      <c r="AY2345" s="315">
        <f t="shared" si="4925"/>
        <v>0.24992633774686382</v>
      </c>
      <c r="AZ2345" s="255"/>
      <c r="BA2345" s="255"/>
      <c r="BB2345" s="255"/>
      <c r="BC2345" s="255"/>
      <c r="BD2345" s="255"/>
      <c r="BE2345" s="255"/>
      <c r="BF2345" s="255"/>
      <c r="BG2345" s="255"/>
      <c r="BH2345" s="255"/>
      <c r="BI2345" s="255"/>
      <c r="BJ2345" s="255"/>
      <c r="BK2345" s="255"/>
      <c r="BL2345" s="255"/>
      <c r="BM2345" s="255"/>
      <c r="BN2345" s="255"/>
      <c r="BO2345" s="255"/>
      <c r="BP2345" s="255"/>
      <c r="BQ2345" s="255"/>
      <c r="BR2345" s="255"/>
      <c r="BS2345" s="255"/>
      <c r="BT2345" s="255"/>
      <c r="BU2345" s="255"/>
      <c r="BV2345" s="255"/>
      <c r="BW2345" s="255"/>
      <c r="BX2345" s="255"/>
      <c r="BY2345" s="255"/>
      <c r="BZ2345" s="255"/>
      <c r="CA2345" s="255"/>
      <c r="CB2345" s="255"/>
      <c r="CC2345" s="255"/>
      <c r="CD2345" s="255"/>
      <c r="CE2345" s="255"/>
      <c r="CF2345" s="255"/>
      <c r="CG2345" s="255"/>
      <c r="CH2345" s="255"/>
      <c r="CI2345" s="255"/>
      <c r="CJ2345" s="255"/>
      <c r="CK2345" s="255"/>
      <c r="CL2345" s="255"/>
      <c r="CM2345" s="255"/>
      <c r="CN2345" s="255"/>
      <c r="CO2345" s="255"/>
      <c r="CP2345" s="255"/>
      <c r="CQ2345" s="255"/>
      <c r="CR2345" s="255"/>
      <c r="CS2345" s="255"/>
      <c r="CT2345" s="255"/>
      <c r="CU2345" s="255"/>
      <c r="CV2345" s="255"/>
      <c r="CW2345" s="255"/>
      <c r="CX2345" s="255"/>
      <c r="CY2345" s="255"/>
      <c r="CZ2345" s="255"/>
      <c r="DA2345" s="255"/>
      <c r="DB2345" s="255"/>
      <c r="DC2345" s="255"/>
      <c r="DD2345" s="255"/>
      <c r="DE2345" s="255"/>
      <c r="DF2345" s="255"/>
      <c r="DG2345" s="255"/>
      <c r="DH2345" s="255"/>
      <c r="DI2345" s="255"/>
      <c r="DJ2345" s="255"/>
      <c r="DK2345" s="255"/>
      <c r="DL2345" s="255"/>
      <c r="DM2345" s="255"/>
      <c r="DN2345" s="255"/>
      <c r="DO2345" s="255"/>
      <c r="DP2345" s="255"/>
      <c r="DQ2345" s="255"/>
      <c r="DR2345" s="255"/>
      <c r="DS2345" s="255"/>
      <c r="DT2345" s="255"/>
      <c r="DU2345" s="255"/>
      <c r="DV2345" s="255"/>
      <c r="DW2345" s="255"/>
      <c r="DX2345" s="255"/>
      <c r="DY2345" s="255"/>
      <c r="DZ2345" s="255"/>
      <c r="EA2345" s="255"/>
      <c r="EB2345" s="255"/>
      <c r="EC2345" s="255"/>
      <c r="ED2345" s="255"/>
      <c r="EE2345" s="255"/>
      <c r="EF2345" s="255"/>
      <c r="EG2345" s="255"/>
      <c r="EH2345" s="255"/>
      <c r="EI2345" s="255"/>
      <c r="EJ2345" s="255"/>
      <c r="EK2345" s="255"/>
      <c r="EL2345" s="255"/>
      <c r="EM2345" s="255"/>
      <c r="EN2345" s="255"/>
      <c r="EO2345" s="255"/>
      <c r="EP2345" s="255"/>
      <c r="EQ2345" s="255"/>
      <c r="ER2345" s="255"/>
      <c r="ES2345" s="255"/>
      <c r="ET2345" s="255"/>
      <c r="EU2345" s="255"/>
      <c r="EV2345" s="255"/>
      <c r="EW2345" s="255"/>
      <c r="EX2345" s="255"/>
      <c r="EY2345" s="255"/>
      <c r="EZ2345" s="255"/>
      <c r="FA2345" s="255"/>
      <c r="FB2345" s="255"/>
      <c r="FC2345" s="255"/>
      <c r="FD2345" s="255"/>
      <c r="FE2345" s="255"/>
      <c r="FF2345" s="255"/>
      <c r="FG2345" s="255"/>
      <c r="FH2345" s="255"/>
      <c r="FI2345" s="255"/>
      <c r="FJ2345" s="255"/>
      <c r="FK2345" s="255"/>
      <c r="FL2345" s="255"/>
      <c r="FM2345" s="255"/>
      <c r="FN2345" s="255"/>
      <c r="FO2345" s="255"/>
      <c r="FP2345" s="255"/>
      <c r="FQ2345" s="255"/>
      <c r="FR2345" s="255"/>
      <c r="FS2345" s="255"/>
      <c r="FT2345" s="255"/>
      <c r="FU2345" s="255"/>
      <c r="FV2345" s="255"/>
      <c r="FW2345" s="255"/>
      <c r="FX2345" s="255"/>
      <c r="FY2345" s="255"/>
      <c r="FZ2345" s="255"/>
      <c r="GA2345" s="255"/>
      <c r="GB2345" s="255"/>
      <c r="GC2345" s="255"/>
      <c r="GD2345" s="255"/>
      <c r="GE2345" s="255"/>
      <c r="GF2345" s="255"/>
      <c r="GG2345" s="255"/>
      <c r="GH2345" s="255"/>
      <c r="GI2345" s="255"/>
      <c r="GJ2345" s="255"/>
      <c r="GK2345" s="255"/>
      <c r="GL2345" s="255"/>
      <c r="GM2345" s="255"/>
      <c r="GN2345" s="255"/>
      <c r="GO2345" s="255"/>
      <c r="GP2345" s="255"/>
      <c r="GQ2345" s="255"/>
      <c r="GR2345" s="255"/>
      <c r="GS2345" s="255"/>
      <c r="GT2345" s="255"/>
      <c r="GU2345" s="255"/>
      <c r="GV2345" s="255"/>
      <c r="GW2345" s="255"/>
      <c r="GX2345" s="255"/>
      <c r="GY2345" s="255"/>
      <c r="GZ2345" s="255"/>
      <c r="HA2345" s="255"/>
      <c r="HB2345" s="255"/>
      <c r="HC2345" s="255"/>
      <c r="HD2345" s="255"/>
      <c r="HE2345" s="255"/>
      <c r="HF2345" s="255"/>
      <c r="HG2345" s="255"/>
      <c r="HH2345" s="255"/>
      <c r="HI2345" s="255"/>
      <c r="HJ2345" s="255"/>
      <c r="HK2345" s="255"/>
      <c r="HL2345" s="255"/>
      <c r="HM2345" s="255"/>
      <c r="HN2345" s="255"/>
      <c r="HO2345" s="255"/>
      <c r="HP2345" s="255"/>
      <c r="HQ2345" s="255"/>
      <c r="HR2345" s="255"/>
      <c r="HS2345" s="255"/>
      <c r="HT2345" s="255"/>
      <c r="HU2345" s="255"/>
      <c r="HV2345" s="255"/>
      <c r="HW2345" s="255"/>
      <c r="HX2345" s="255"/>
      <c r="HY2345" s="255"/>
      <c r="HZ2345" s="255"/>
      <c r="IA2345" s="255"/>
      <c r="IB2345" s="255"/>
      <c r="IC2345" s="255"/>
      <c r="ID2345" s="255"/>
      <c r="IE2345" s="255"/>
      <c r="IF2345" s="255"/>
      <c r="IG2345" s="255"/>
      <c r="IH2345" s="255"/>
      <c r="II2345" s="255"/>
      <c r="IJ2345" s="255"/>
      <c r="IK2345" s="255"/>
      <c r="IL2345" s="255"/>
      <c r="IM2345" s="255"/>
      <c r="IN2345" s="255"/>
      <c r="IO2345" s="255"/>
      <c r="IP2345" s="255"/>
      <c r="IQ2345" s="255"/>
      <c r="IR2345" s="255"/>
      <c r="IS2345" s="255"/>
      <c r="IT2345" s="255"/>
      <c r="IU2345" s="255"/>
      <c r="IV2345" s="255"/>
    </row>
    <row r="2346" spans="1:256">
      <c r="A2346" s="16">
        <v>41764.386122685188</v>
      </c>
      <c r="B2346" s="300">
        <v>2</v>
      </c>
      <c r="C2346" s="5">
        <v>0.68</v>
      </c>
      <c r="D2346" s="5">
        <v>0.68500000000000005</v>
      </c>
      <c r="E2346" s="5">
        <v>0.64500000000000002</v>
      </c>
      <c r="F2346" s="5">
        <v>0.65500000000000003</v>
      </c>
      <c r="G2346" s="6">
        <v>907717</v>
      </c>
      <c r="H2346" s="113">
        <f t="shared" ref="H2346:H2351" si="4934">F2346</f>
        <v>0.65500000000000003</v>
      </c>
      <c r="I2346" s="19">
        <f t="shared" si="4928"/>
        <v>-3.676470588235297E-2</v>
      </c>
      <c r="J2346" s="8">
        <f t="shared" si="4901"/>
        <v>0.80214598989960939</v>
      </c>
      <c r="K2346" s="8">
        <f t="shared" si="4902"/>
        <v>0.67185401010039081</v>
      </c>
      <c r="L2346" s="8">
        <f t="shared" si="4903"/>
        <v>0.7370000000000001</v>
      </c>
      <c r="M2346" s="19">
        <f t="shared" si="4904"/>
        <v>0.1939290051714507</v>
      </c>
      <c r="N2346" s="19">
        <f t="shared" si="4929"/>
        <v>0.25200147000996581</v>
      </c>
      <c r="O2346" s="19">
        <f t="shared" si="4930"/>
        <v>8.9030740587007599E-3</v>
      </c>
      <c r="P2346" s="19">
        <f t="shared" si="4931"/>
        <v>-2.4081581038313423E-2</v>
      </c>
      <c r="Q2346" s="303">
        <v>351</v>
      </c>
      <c r="R2346" s="306">
        <v>602902.09100000001</v>
      </c>
      <c r="S2346" s="66">
        <f t="shared" si="4905"/>
        <v>1717.669774928775</v>
      </c>
      <c r="T2346" t="str">
        <f t="shared" si="4932"/>
        <v/>
      </c>
      <c r="U2346" t="str">
        <f t="shared" si="4932"/>
        <v/>
      </c>
      <c r="V2346" t="str">
        <f t="shared" si="4932"/>
        <v>BrokeBandLower</v>
      </c>
      <c r="W2346" t="str">
        <f t="shared" si="4932"/>
        <v>BrokeBandLower</v>
      </c>
      <c r="X2346" s="63"/>
      <c r="Y2346" s="219">
        <f t="shared" si="4907"/>
        <v>-8.3626373626373637E-3</v>
      </c>
      <c r="Z2346" s="78">
        <f t="shared" si="4908"/>
        <v>0.71405442218478743</v>
      </c>
      <c r="AA2346" s="78">
        <f t="shared" si="4909"/>
        <v>0.73296118282368816</v>
      </c>
      <c r="AB2346" s="74">
        <f t="shared" si="4563"/>
        <v>2345</v>
      </c>
      <c r="AC2346" s="80">
        <f t="shared" si="4910"/>
        <v>-9.2841565131681816E-3</v>
      </c>
      <c r="AD2346" s="79">
        <f t="shared" ref="AD2346:AD2351" si="4935">Z2346-AA2346</f>
        <v>-1.8906760638900733E-2</v>
      </c>
      <c r="AE2346" s="81">
        <f t="shared" si="4911"/>
        <v>-9.622604125732551E-3</v>
      </c>
      <c r="AF2346" s="19">
        <f t="shared" si="4912"/>
        <v>-2.5795036738594523E-2</v>
      </c>
      <c r="AG2346" s="93">
        <f t="shared" si="4933"/>
        <v>0.31030446337903506</v>
      </c>
      <c r="AH2346" s="91">
        <f t="shared" si="4913"/>
        <v>-7.9593116128480468E-4</v>
      </c>
      <c r="AI2346" s="96">
        <f t="shared" si="4914"/>
        <v>2334.6078560440669</v>
      </c>
      <c r="AJ2346" s="5">
        <f t="shared" ref="AJ2346:AJ2351" si="4936">F2346-F2345</f>
        <v>-2.5000000000000022E-2</v>
      </c>
      <c r="AK2346" s="5">
        <f t="shared" si="4896"/>
        <v>0</v>
      </c>
      <c r="AL2346" s="5">
        <f t="shared" si="4915"/>
        <v>-2.5000000000000022E-2</v>
      </c>
      <c r="AM2346" s="95">
        <f t="shared" si="4916"/>
        <v>2.5000000000000022E-3</v>
      </c>
      <c r="AN2346" s="95">
        <f t="shared" si="4927"/>
        <v>-1.0714285714285716E-2</v>
      </c>
      <c r="AO2346" s="78">
        <f t="shared" si="4917"/>
        <v>0.2333333333333335</v>
      </c>
      <c r="AP2346" s="296">
        <f t="shared" si="4918"/>
        <v>18.918918918918919</v>
      </c>
      <c r="AQ2346" s="8"/>
      <c r="AR2346" s="8">
        <f t="shared" si="4919"/>
        <v>-0.5</v>
      </c>
      <c r="AS2346" s="114">
        <f t="shared" si="4920"/>
        <v>-453858.5</v>
      </c>
      <c r="AT2346" s="103">
        <f t="shared" si="4921"/>
        <v>-0.2131412138410704</v>
      </c>
      <c r="AU2346" s="5">
        <f t="shared" si="4922"/>
        <v>0.65500000000000003</v>
      </c>
      <c r="AV2346" s="93">
        <f t="shared" si="4923"/>
        <v>-0.75278972618457873</v>
      </c>
      <c r="AW2346" s="210">
        <f t="shared" si="4924"/>
        <v>6.2015503875969047E-2</v>
      </c>
      <c r="AX2346" s="276">
        <f t="shared" ref="AX2346:AX2351" si="4937">SLOPE(M2333:M2346,AB2333:AB2346)</f>
        <v>-2.1749919620863817E-3</v>
      </c>
      <c r="AY2346" s="19">
        <f t="shared" si="4925"/>
        <v>0.5850683410949723</v>
      </c>
      <c r="AZ2346" s="255"/>
      <c r="BA2346" s="255"/>
      <c r="BB2346" s="255"/>
      <c r="BC2346" s="255"/>
      <c r="BD2346" s="255"/>
      <c r="BE2346" s="255"/>
      <c r="BF2346" s="255"/>
      <c r="BG2346" s="255"/>
      <c r="BH2346" s="255"/>
      <c r="BI2346" s="255"/>
      <c r="BJ2346" s="255"/>
      <c r="BK2346" s="255"/>
      <c r="BL2346" s="255"/>
      <c r="BM2346" s="255"/>
      <c r="BN2346" s="255"/>
      <c r="BO2346" s="255"/>
      <c r="BP2346" s="255"/>
      <c r="BQ2346" s="255"/>
      <c r="BR2346" s="255"/>
      <c r="BS2346" s="255"/>
      <c r="BT2346" s="255"/>
      <c r="BU2346" s="255"/>
      <c r="BV2346" s="255"/>
      <c r="BW2346" s="255"/>
      <c r="BX2346" s="255"/>
      <c r="BY2346" s="255"/>
      <c r="BZ2346" s="255"/>
      <c r="CA2346" s="255"/>
      <c r="CB2346" s="255"/>
      <c r="CC2346" s="255"/>
      <c r="CD2346" s="255"/>
      <c r="CE2346" s="255"/>
      <c r="CF2346" s="255"/>
      <c r="CG2346" s="255"/>
      <c r="CH2346" s="255"/>
      <c r="CI2346" s="255"/>
      <c r="CJ2346" s="255"/>
      <c r="CK2346" s="255"/>
      <c r="CL2346" s="255"/>
      <c r="CM2346" s="255"/>
      <c r="CN2346" s="255"/>
      <c r="CO2346" s="255"/>
      <c r="CP2346" s="255"/>
      <c r="CQ2346" s="255"/>
      <c r="CR2346" s="255"/>
      <c r="CS2346" s="255"/>
      <c r="CT2346" s="255"/>
      <c r="CU2346" s="255"/>
      <c r="CV2346" s="255"/>
      <c r="CW2346" s="255"/>
      <c r="CX2346" s="255"/>
      <c r="CY2346" s="255"/>
      <c r="CZ2346" s="255"/>
      <c r="DA2346" s="255"/>
      <c r="DB2346" s="255"/>
      <c r="DC2346" s="255"/>
      <c r="DD2346" s="255"/>
      <c r="DE2346" s="255"/>
      <c r="DF2346" s="255"/>
      <c r="DG2346" s="255"/>
      <c r="DH2346" s="255"/>
      <c r="DI2346" s="255"/>
      <c r="DJ2346" s="255"/>
      <c r="DK2346" s="255"/>
      <c r="DL2346" s="255"/>
      <c r="DM2346" s="255"/>
      <c r="DN2346" s="255"/>
      <c r="DO2346" s="255"/>
      <c r="DP2346" s="255"/>
      <c r="DQ2346" s="255"/>
      <c r="DR2346" s="255"/>
      <c r="DS2346" s="255"/>
      <c r="DT2346" s="255"/>
      <c r="DU2346" s="255"/>
      <c r="DV2346" s="255"/>
      <c r="DW2346" s="255"/>
      <c r="DX2346" s="255"/>
      <c r="DY2346" s="255"/>
      <c r="DZ2346" s="255"/>
      <c r="EA2346" s="255"/>
      <c r="EB2346" s="255"/>
      <c r="EC2346" s="255"/>
      <c r="ED2346" s="255"/>
      <c r="EE2346" s="255"/>
      <c r="EF2346" s="255"/>
      <c r="EG2346" s="255"/>
      <c r="EH2346" s="255"/>
      <c r="EI2346" s="255"/>
      <c r="EJ2346" s="255"/>
      <c r="EK2346" s="255"/>
      <c r="EL2346" s="255"/>
      <c r="EM2346" s="255"/>
      <c r="EN2346" s="255"/>
      <c r="EO2346" s="255"/>
      <c r="EP2346" s="255"/>
      <c r="EQ2346" s="255"/>
      <c r="ER2346" s="255"/>
      <c r="ES2346" s="255"/>
      <c r="ET2346" s="255"/>
      <c r="EU2346" s="255"/>
      <c r="EV2346" s="255"/>
      <c r="EW2346" s="255"/>
      <c r="EX2346" s="255"/>
      <c r="EY2346" s="255"/>
      <c r="EZ2346" s="255"/>
      <c r="FA2346" s="255"/>
      <c r="FB2346" s="255"/>
      <c r="FC2346" s="255"/>
      <c r="FD2346" s="255"/>
      <c r="FE2346" s="255"/>
      <c r="FF2346" s="255"/>
      <c r="FG2346" s="255"/>
      <c r="FH2346" s="255"/>
      <c r="FI2346" s="255"/>
      <c r="FJ2346" s="255"/>
      <c r="FK2346" s="255"/>
      <c r="FL2346" s="255"/>
      <c r="FM2346" s="255"/>
      <c r="FN2346" s="255"/>
      <c r="FO2346" s="255"/>
      <c r="FP2346" s="255"/>
      <c r="FQ2346" s="255"/>
      <c r="FR2346" s="255"/>
      <c r="FS2346" s="255"/>
      <c r="FT2346" s="255"/>
      <c r="FU2346" s="255"/>
      <c r="FV2346" s="255"/>
      <c r="FW2346" s="255"/>
      <c r="FX2346" s="255"/>
      <c r="FY2346" s="255"/>
      <c r="FZ2346" s="255"/>
      <c r="GA2346" s="255"/>
      <c r="GB2346" s="255"/>
      <c r="GC2346" s="255"/>
      <c r="GD2346" s="255"/>
      <c r="GE2346" s="255"/>
      <c r="GF2346" s="255"/>
      <c r="GG2346" s="255"/>
      <c r="GH2346" s="255"/>
      <c r="GI2346" s="255"/>
      <c r="GJ2346" s="255"/>
      <c r="GK2346" s="255"/>
      <c r="GL2346" s="255"/>
      <c r="GM2346" s="255"/>
      <c r="GN2346" s="255"/>
      <c r="GO2346" s="255"/>
      <c r="GP2346" s="255"/>
      <c r="GQ2346" s="255"/>
      <c r="GR2346" s="255"/>
      <c r="GS2346" s="255"/>
      <c r="GT2346" s="255"/>
      <c r="GU2346" s="255"/>
      <c r="GV2346" s="255"/>
      <c r="GW2346" s="255"/>
      <c r="GX2346" s="255"/>
      <c r="GY2346" s="255"/>
      <c r="GZ2346" s="255"/>
      <c r="HA2346" s="255"/>
      <c r="HB2346" s="255"/>
      <c r="HC2346" s="255"/>
      <c r="HD2346" s="255"/>
      <c r="HE2346" s="255"/>
      <c r="HF2346" s="255"/>
      <c r="HG2346" s="255"/>
      <c r="HH2346" s="255"/>
      <c r="HI2346" s="255"/>
      <c r="HJ2346" s="255"/>
      <c r="HK2346" s="255"/>
      <c r="HL2346" s="255"/>
      <c r="HM2346" s="255"/>
      <c r="HN2346" s="255"/>
      <c r="HO2346" s="255"/>
      <c r="HP2346" s="255"/>
      <c r="HQ2346" s="255"/>
      <c r="HR2346" s="255"/>
      <c r="HS2346" s="255"/>
      <c r="HT2346" s="255"/>
      <c r="HU2346" s="255"/>
      <c r="HV2346" s="255"/>
      <c r="HW2346" s="255"/>
      <c r="HX2346" s="255"/>
      <c r="HY2346" s="255"/>
      <c r="HZ2346" s="255"/>
      <c r="IA2346" s="255"/>
      <c r="IB2346" s="255"/>
      <c r="IC2346" s="255"/>
      <c r="ID2346" s="255"/>
      <c r="IE2346" s="255"/>
      <c r="IF2346" s="255"/>
      <c r="IG2346" s="255"/>
      <c r="IH2346" s="255"/>
      <c r="II2346" s="255"/>
      <c r="IJ2346" s="255"/>
      <c r="IK2346" s="255"/>
      <c r="IL2346" s="255"/>
      <c r="IM2346" s="255"/>
      <c r="IN2346" s="255"/>
      <c r="IO2346" s="255"/>
      <c r="IP2346" s="255"/>
      <c r="IQ2346" s="255"/>
      <c r="IR2346" s="255"/>
      <c r="IS2346" s="255"/>
      <c r="IT2346" s="255"/>
      <c r="IU2346" s="255"/>
      <c r="IV2346" s="255"/>
    </row>
    <row r="2347" spans="1:256" ht="13">
      <c r="A2347" s="16">
        <v>41765.396539351852</v>
      </c>
      <c r="B2347" s="300">
        <v>3</v>
      </c>
      <c r="C2347" s="5">
        <v>0.65500000000000003</v>
      </c>
      <c r="D2347" s="5">
        <v>0.66500000000000004</v>
      </c>
      <c r="E2347" s="5">
        <v>0.65500000000000003</v>
      </c>
      <c r="F2347" s="5">
        <v>0.66500000000000004</v>
      </c>
      <c r="G2347" s="6">
        <v>146854</v>
      </c>
      <c r="H2347" s="113">
        <f t="shared" si="4934"/>
        <v>0.66500000000000004</v>
      </c>
      <c r="I2347" s="19">
        <f t="shared" si="4928"/>
        <v>1.5267175572519097E-2</v>
      </c>
      <c r="J2347" s="8">
        <f t="shared" ref="J2347:J2352" si="4938">(L2347)+2*STDEVPA(H2328:H2347)</f>
        <v>0.80468573520858733</v>
      </c>
      <c r="K2347" s="8">
        <f t="shared" ref="K2347:K2352" si="4939">(L2347)-(2*STDEVPA(H2328:H2347))</f>
        <v>0.66081426479141248</v>
      </c>
      <c r="L2347" s="8">
        <f t="shared" ref="L2347:L2352" si="4940">AVERAGE(H2328:H2347)</f>
        <v>0.7327499999999999</v>
      </c>
      <c r="M2347" s="19">
        <f t="shared" ref="M2347:M2352" si="4941">(J2347-K2347)/K2347</f>
        <v>0.21771846959536839</v>
      </c>
      <c r="N2347" s="19">
        <f t="shared" si="4929"/>
        <v>0.12267099706351642</v>
      </c>
      <c r="O2347" s="19">
        <f t="shared" si="4930"/>
        <v>3.1661883758787998E-3</v>
      </c>
      <c r="P2347" s="19">
        <f t="shared" si="4931"/>
        <v>-1.6431762173048182E-2</v>
      </c>
      <c r="Q2347" s="303">
        <v>216</v>
      </c>
      <c r="R2347" s="306">
        <v>97119.53</v>
      </c>
      <c r="S2347" s="66">
        <f t="shared" ref="S2347:S2352" si="4942">R2347/Q2347</f>
        <v>449.62745370370368</v>
      </c>
      <c r="T2347" t="str">
        <f t="shared" ref="T2347:W2348" si="4943">IF(C2347&gt;$J2347,"BrokeBandUpper", IF(C2347&lt;$K2347,"BrokeBandLower", ""))</f>
        <v>BrokeBandLower</v>
      </c>
      <c r="U2347" t="str">
        <f t="shared" si="4943"/>
        <v/>
      </c>
      <c r="V2347" t="str">
        <f t="shared" si="4943"/>
        <v>BrokeBandLower</v>
      </c>
      <c r="W2347" t="str">
        <f t="shared" si="4943"/>
        <v/>
      </c>
      <c r="X2347" s="63"/>
      <c r="Y2347" s="310">
        <f t="shared" ref="Y2347:Y2352" si="4944">SLOPE(H2334:H2347,AB2334:AB2347)</f>
        <v>-8.3076923076923076E-3</v>
      </c>
      <c r="Z2347" s="311">
        <f t="shared" ref="Z2347:Z2352" si="4945">Z2346+(0.154*(F2347-Z2346))</f>
        <v>0.70650004116833021</v>
      </c>
      <c r="AA2347" s="311">
        <f t="shared" ref="AA2347:AA2352" si="4946">AA2346+(0.074*(F2347-AA2346))</f>
        <v>0.72793205529473526</v>
      </c>
      <c r="AB2347" s="312">
        <f t="shared" si="4563"/>
        <v>2346</v>
      </c>
      <c r="AC2347" s="313">
        <f t="shared" ref="AC2347:AC2352" si="4947">AD2347-AE2347</f>
        <v>-9.4475280005380004E-3</v>
      </c>
      <c r="AD2347" s="284">
        <f t="shared" si="4935"/>
        <v>-2.1432014126405052E-2</v>
      </c>
      <c r="AE2347" s="314">
        <f t="shared" ref="AE2347:AE2352" si="4948">AE2346+(0.2*(AD2347-AE2346))</f>
        <v>-1.1984486125867052E-2</v>
      </c>
      <c r="AF2347" s="315">
        <f t="shared" ref="AF2347:AF2352" si="4949">AD2347/AA2347</f>
        <v>-2.9442327715225234E-2</v>
      </c>
      <c r="AG2347" s="315">
        <f t="shared" si="4933"/>
        <v>1.7596804528025877E-2</v>
      </c>
      <c r="AH2347" s="316">
        <f t="shared" ref="AH2347:AH2352" si="4950">SLOPE(AC2334:AC2347,AB2334:AB2347)</f>
        <v>-8.3421661725318101E-4</v>
      </c>
      <c r="AI2347" s="317">
        <f t="shared" ref="AI2347:AI2352" si="4951">INTERCEPT(AB2334:AB2347,AC2334:AC2347)</f>
        <v>2334.8847065009159</v>
      </c>
      <c r="AJ2347" s="318">
        <f t="shared" si="4936"/>
        <v>1.0000000000000009E-2</v>
      </c>
      <c r="AK2347" s="318">
        <f t="shared" ref="AK2347:AK2354" si="4952">IF(AJ2347&gt;0,AJ2347,0)</f>
        <v>1.0000000000000009E-2</v>
      </c>
      <c r="AL2347" s="318">
        <f t="shared" ref="AL2347:AL2352" si="4953">IF(AJ2347&lt;0,AJ2347,0)</f>
        <v>0</v>
      </c>
      <c r="AM2347" s="319">
        <f t="shared" ref="AM2347:AM2352" si="4954">(AVERAGE(AK2334:AK2347))</f>
        <v>1.7857142857142874E-3</v>
      </c>
      <c r="AN2347" s="319">
        <f t="shared" si="4927"/>
        <v>-1.0714285714285716E-2</v>
      </c>
      <c r="AO2347" s="311">
        <f t="shared" ref="AO2347:AO2352" si="4955">ABS(AM2347/AN2347)</f>
        <v>0.1666666666666668</v>
      </c>
      <c r="AP2347" s="285">
        <f t="shared" ref="AP2347:AP2352" si="4956">IF(AN2347=0,100,100-(100/(1+AO2347)))</f>
        <v>14.285714285714292</v>
      </c>
      <c r="AQ2347" s="285"/>
      <c r="AR2347" s="285">
        <f t="shared" ref="AR2347:AR2352" si="4957">IF(ISERROR(((F2347-E2347)-(D2347-F2347))/(D2347-E2347)),0,((F2347-E2347)-(D2347-F2347))/(D2347-E2347))</f>
        <v>1</v>
      </c>
      <c r="AS2347" s="286">
        <f t="shared" ref="AS2347:AS2352" si="4958">IF(ISERROR(AR2347*G2347),0,AR2347*G2347)</f>
        <v>146854</v>
      </c>
      <c r="AT2347" s="103">
        <f t="shared" ref="AT2347:AT2352" si="4959">SUM(AS2328:AS2347)/SUM(G2328:G2347)</f>
        <v>-0.1960263051432681</v>
      </c>
      <c r="AU2347" s="318">
        <f t="shared" ref="AU2347:AU2352" si="4960">F2347</f>
        <v>0.66500000000000004</v>
      </c>
      <c r="AV2347" s="315">
        <f t="shared" ref="AV2347:AV2352" si="4961">AS2347/R2347</f>
        <v>1.5120954559808928</v>
      </c>
      <c r="AW2347" s="320">
        <f t="shared" ref="AW2347:AW2352" si="4962">(D2347-E2347)/E2347</f>
        <v>1.5267175572519097E-2</v>
      </c>
      <c r="AX2347" s="321">
        <f t="shared" si="4937"/>
        <v>1.5162793685055613E-3</v>
      </c>
      <c r="AY2347" s="315">
        <f t="shared" si="4925"/>
        <v>1.6971425158974178</v>
      </c>
      <c r="AZ2347" s="255"/>
      <c r="BA2347" s="255"/>
      <c r="BB2347" s="255"/>
      <c r="BC2347" s="255"/>
      <c r="BD2347" s="255"/>
      <c r="BE2347" s="255"/>
      <c r="BF2347" s="255"/>
      <c r="BG2347" s="255"/>
      <c r="BH2347" s="255"/>
      <c r="BI2347" s="255"/>
      <c r="BJ2347" s="255"/>
      <c r="BK2347" s="255"/>
      <c r="BL2347" s="255"/>
      <c r="BM2347" s="255"/>
      <c r="BN2347" s="255"/>
      <c r="BO2347" s="255"/>
      <c r="BP2347" s="255"/>
      <c r="BQ2347" s="255"/>
      <c r="BR2347" s="255"/>
      <c r="BS2347" s="255"/>
      <c r="BT2347" s="255"/>
      <c r="BU2347" s="255"/>
      <c r="BV2347" s="255"/>
      <c r="BW2347" s="255"/>
      <c r="BX2347" s="255"/>
      <c r="BY2347" s="255"/>
      <c r="BZ2347" s="255"/>
      <c r="CA2347" s="255"/>
      <c r="CB2347" s="255"/>
      <c r="CC2347" s="255"/>
      <c r="CD2347" s="255"/>
      <c r="CE2347" s="255"/>
      <c r="CF2347" s="255"/>
      <c r="CG2347" s="255"/>
      <c r="CH2347" s="255"/>
      <c r="CI2347" s="255"/>
      <c r="CJ2347" s="255"/>
      <c r="CK2347" s="255"/>
      <c r="CL2347" s="255"/>
      <c r="CM2347" s="255"/>
      <c r="CN2347" s="255"/>
      <c r="CO2347" s="255"/>
      <c r="CP2347" s="255"/>
      <c r="CQ2347" s="255"/>
      <c r="CR2347" s="255"/>
      <c r="CS2347" s="255"/>
      <c r="CT2347" s="255"/>
      <c r="CU2347" s="255"/>
      <c r="CV2347" s="255"/>
      <c r="CW2347" s="255"/>
      <c r="CX2347" s="255"/>
      <c r="CY2347" s="255"/>
      <c r="CZ2347" s="255"/>
      <c r="DA2347" s="255"/>
      <c r="DB2347" s="255"/>
      <c r="DC2347" s="255"/>
      <c r="DD2347" s="255"/>
      <c r="DE2347" s="255"/>
      <c r="DF2347" s="255"/>
      <c r="DG2347" s="255"/>
      <c r="DH2347" s="255"/>
      <c r="DI2347" s="255"/>
      <c r="DJ2347" s="255"/>
      <c r="DK2347" s="255"/>
      <c r="DL2347" s="255"/>
      <c r="DM2347" s="255"/>
      <c r="DN2347" s="255"/>
      <c r="DO2347" s="255"/>
      <c r="DP2347" s="255"/>
      <c r="DQ2347" s="255"/>
      <c r="DR2347" s="255"/>
      <c r="DS2347" s="255"/>
      <c r="DT2347" s="255"/>
      <c r="DU2347" s="255"/>
      <c r="DV2347" s="255"/>
      <c r="DW2347" s="255"/>
      <c r="DX2347" s="255"/>
      <c r="DY2347" s="255"/>
      <c r="DZ2347" s="255"/>
      <c r="EA2347" s="255"/>
      <c r="EB2347" s="255"/>
      <c r="EC2347" s="255"/>
      <c r="ED2347" s="255"/>
      <c r="EE2347" s="255"/>
      <c r="EF2347" s="255"/>
      <c r="EG2347" s="255"/>
      <c r="EH2347" s="255"/>
      <c r="EI2347" s="255"/>
      <c r="EJ2347" s="255"/>
      <c r="EK2347" s="255"/>
      <c r="EL2347" s="255"/>
      <c r="EM2347" s="255"/>
      <c r="EN2347" s="255"/>
      <c r="EO2347" s="255"/>
      <c r="EP2347" s="255"/>
      <c r="EQ2347" s="255"/>
      <c r="ER2347" s="255"/>
      <c r="ES2347" s="255"/>
      <c r="ET2347" s="255"/>
      <c r="EU2347" s="255"/>
      <c r="EV2347" s="255"/>
      <c r="EW2347" s="255"/>
      <c r="EX2347" s="255"/>
      <c r="EY2347" s="255"/>
      <c r="EZ2347" s="255"/>
      <c r="FA2347" s="255"/>
      <c r="FB2347" s="255"/>
      <c r="FC2347" s="255"/>
      <c r="FD2347" s="255"/>
      <c r="FE2347" s="255"/>
      <c r="FF2347" s="255"/>
      <c r="FG2347" s="255"/>
      <c r="FH2347" s="255"/>
      <c r="FI2347" s="255"/>
      <c r="FJ2347" s="255"/>
      <c r="FK2347" s="255"/>
      <c r="FL2347" s="255"/>
      <c r="FM2347" s="255"/>
      <c r="FN2347" s="255"/>
      <c r="FO2347" s="255"/>
      <c r="FP2347" s="255"/>
      <c r="FQ2347" s="255"/>
      <c r="FR2347" s="255"/>
      <c r="FS2347" s="255"/>
      <c r="FT2347" s="255"/>
      <c r="FU2347" s="255"/>
      <c r="FV2347" s="255"/>
      <c r="FW2347" s="255"/>
      <c r="FX2347" s="255"/>
      <c r="FY2347" s="255"/>
      <c r="FZ2347" s="255"/>
      <c r="GA2347" s="255"/>
      <c r="GB2347" s="255"/>
      <c r="GC2347" s="255"/>
      <c r="GD2347" s="255"/>
      <c r="GE2347" s="255"/>
      <c r="GF2347" s="255"/>
      <c r="GG2347" s="255"/>
      <c r="GH2347" s="255"/>
      <c r="GI2347" s="255"/>
      <c r="GJ2347" s="255"/>
      <c r="GK2347" s="255"/>
      <c r="GL2347" s="255"/>
      <c r="GM2347" s="255"/>
      <c r="GN2347" s="255"/>
      <c r="GO2347" s="255"/>
      <c r="GP2347" s="255"/>
      <c r="GQ2347" s="255"/>
      <c r="GR2347" s="255"/>
      <c r="GS2347" s="255"/>
      <c r="GT2347" s="255"/>
      <c r="GU2347" s="255"/>
      <c r="GV2347" s="255"/>
      <c r="GW2347" s="255"/>
      <c r="GX2347" s="255"/>
      <c r="GY2347" s="255"/>
      <c r="GZ2347" s="255"/>
      <c r="HA2347" s="255"/>
      <c r="HB2347" s="255"/>
      <c r="HC2347" s="255"/>
      <c r="HD2347" s="255"/>
      <c r="HE2347" s="255"/>
      <c r="HF2347" s="255"/>
      <c r="HG2347" s="255"/>
      <c r="HH2347" s="255"/>
      <c r="HI2347" s="255"/>
      <c r="HJ2347" s="255"/>
      <c r="HK2347" s="255"/>
      <c r="HL2347" s="255"/>
      <c r="HM2347" s="255"/>
      <c r="HN2347" s="255"/>
      <c r="HO2347" s="255"/>
      <c r="HP2347" s="255"/>
      <c r="HQ2347" s="255"/>
      <c r="HR2347" s="255"/>
      <c r="HS2347" s="255"/>
      <c r="HT2347" s="255"/>
      <c r="HU2347" s="255"/>
      <c r="HV2347" s="255"/>
      <c r="HW2347" s="255"/>
      <c r="HX2347" s="255"/>
      <c r="HY2347" s="255"/>
      <c r="HZ2347" s="255"/>
      <c r="IA2347" s="255"/>
      <c r="IB2347" s="255"/>
      <c r="IC2347" s="255"/>
      <c r="ID2347" s="255"/>
      <c r="IE2347" s="255"/>
      <c r="IF2347" s="255"/>
      <c r="IG2347" s="255"/>
      <c r="IH2347" s="255"/>
      <c r="II2347" s="255"/>
      <c r="IJ2347" s="255"/>
      <c r="IK2347" s="255"/>
      <c r="IL2347" s="255"/>
      <c r="IM2347" s="255"/>
      <c r="IN2347" s="255"/>
      <c r="IO2347" s="255"/>
      <c r="IP2347" s="255"/>
      <c r="IQ2347" s="255"/>
      <c r="IR2347" s="255"/>
      <c r="IS2347" s="255"/>
      <c r="IT2347" s="255"/>
      <c r="IU2347" s="255"/>
      <c r="IV2347" s="255"/>
    </row>
    <row r="2348" spans="1:256">
      <c r="A2348" s="16">
        <v>41766.424733796295</v>
      </c>
      <c r="B2348" s="300">
        <v>4</v>
      </c>
      <c r="C2348" s="5">
        <v>0.66</v>
      </c>
      <c r="D2348" s="5">
        <v>0.67</v>
      </c>
      <c r="E2348" s="5">
        <v>0.66</v>
      </c>
      <c r="F2348" s="5">
        <v>0.66</v>
      </c>
      <c r="G2348" s="6">
        <v>66349</v>
      </c>
      <c r="H2348" s="113">
        <f t="shared" si="4934"/>
        <v>0.66</v>
      </c>
      <c r="I2348" s="19">
        <f t="shared" si="4928"/>
        <v>-7.5187969924812095E-3</v>
      </c>
      <c r="J2348" s="8">
        <f t="shared" si="4938"/>
        <v>0.80758753081755386</v>
      </c>
      <c r="K2348" s="8">
        <f t="shared" si="4939"/>
        <v>0.65041246918244588</v>
      </c>
      <c r="L2348" s="8">
        <f t="shared" si="4940"/>
        <v>0.72899999999999987</v>
      </c>
      <c r="M2348" s="19">
        <f t="shared" si="4941"/>
        <v>0.24165444096216906</v>
      </c>
      <c r="N2348" s="19">
        <f t="shared" si="4929"/>
        <v>0.10994001295014556</v>
      </c>
      <c r="O2348" s="19">
        <f t="shared" si="4930"/>
        <v>3.6061228402592934E-3</v>
      </c>
      <c r="P2348" s="19">
        <f t="shared" si="4931"/>
        <v>-1.5740876314541942E-2</v>
      </c>
      <c r="Q2348" s="303">
        <v>91</v>
      </c>
      <c r="R2348" s="306">
        <v>44029.995000000003</v>
      </c>
      <c r="S2348" s="66">
        <f t="shared" si="4942"/>
        <v>483.84609890109891</v>
      </c>
      <c r="T2348" t="str">
        <f t="shared" si="4943"/>
        <v/>
      </c>
      <c r="U2348" t="str">
        <f t="shared" si="4943"/>
        <v/>
      </c>
      <c r="V2348" t="str">
        <f t="shared" si="4943"/>
        <v/>
      </c>
      <c r="W2348" t="str">
        <f t="shared" si="4943"/>
        <v/>
      </c>
      <c r="X2348" s="63"/>
      <c r="Y2348" s="219">
        <f t="shared" si="4944"/>
        <v>-8.5054945054945028E-3</v>
      </c>
      <c r="Z2348" s="78">
        <f t="shared" si="4945"/>
        <v>0.69933903482840731</v>
      </c>
      <c r="AA2348" s="78">
        <f t="shared" si="4946"/>
        <v>0.7229050832029249</v>
      </c>
      <c r="AB2348" s="74">
        <f t="shared" si="4563"/>
        <v>2347</v>
      </c>
      <c r="AC2348" s="80">
        <f t="shared" si="4947"/>
        <v>-9.2652497989204295E-3</v>
      </c>
      <c r="AD2348" s="79">
        <f t="shared" si="4935"/>
        <v>-2.356604837451759E-2</v>
      </c>
      <c r="AE2348" s="81">
        <f t="shared" si="4948"/>
        <v>-1.430079857559716E-2</v>
      </c>
      <c r="AF2348" s="19">
        <f t="shared" si="4949"/>
        <v>-3.2599090699577254E-2</v>
      </c>
      <c r="AG2348" s="93">
        <f t="shared" si="4933"/>
        <v>-1.9293745581615722E-2</v>
      </c>
      <c r="AH2348" s="91">
        <f t="shared" si="4950"/>
        <v>-8.17036366323724E-4</v>
      </c>
      <c r="AI2348" s="96">
        <f t="shared" si="4951"/>
        <v>2334.9491556308753</v>
      </c>
      <c r="AJ2348" s="5">
        <f t="shared" si="4936"/>
        <v>-5.0000000000000044E-3</v>
      </c>
      <c r="AK2348" s="5">
        <f t="shared" si="4952"/>
        <v>0</v>
      </c>
      <c r="AL2348" s="5">
        <f t="shared" si="4953"/>
        <v>-5.0000000000000044E-3</v>
      </c>
      <c r="AM2348" s="95">
        <f t="shared" si="4954"/>
        <v>1.7857142857142874E-3</v>
      </c>
      <c r="AN2348" s="95">
        <f t="shared" si="4927"/>
        <v>-9.642857142857144E-3</v>
      </c>
      <c r="AO2348" s="78">
        <f t="shared" si="4955"/>
        <v>0.18518518518518534</v>
      </c>
      <c r="AP2348" s="296">
        <f t="shared" si="4956"/>
        <v>15.625000000000014</v>
      </c>
      <c r="AQ2348" s="8"/>
      <c r="AR2348" s="8">
        <f t="shared" si="4957"/>
        <v>-1</v>
      </c>
      <c r="AS2348" s="114">
        <f t="shared" si="4958"/>
        <v>-66349</v>
      </c>
      <c r="AT2348" s="103">
        <f t="shared" si="4959"/>
        <v>-0.23788586058191155</v>
      </c>
      <c r="AU2348" s="5">
        <f t="shared" si="4960"/>
        <v>0.66</v>
      </c>
      <c r="AV2348" s="93">
        <f t="shared" si="4961"/>
        <v>-1.5069045544974511</v>
      </c>
      <c r="AW2348" s="210">
        <f t="shared" si="4962"/>
        <v>1.5151515151515164E-2</v>
      </c>
      <c r="AX2348" s="276">
        <f t="shared" si="4937"/>
        <v>5.4428456658359627E-3</v>
      </c>
      <c r="AY2348" s="19">
        <f t="shared" si="4925"/>
        <v>2.5896060969294918</v>
      </c>
      <c r="AZ2348" s="255"/>
      <c r="BA2348" s="255"/>
      <c r="BB2348" s="255"/>
      <c r="BC2348" s="255"/>
      <c r="BD2348" s="255"/>
      <c r="BE2348" s="255"/>
      <c r="BF2348" s="255"/>
      <c r="BG2348" s="255"/>
      <c r="BH2348" s="255"/>
      <c r="BI2348" s="255"/>
      <c r="BJ2348" s="255"/>
      <c r="BK2348" s="255"/>
      <c r="BL2348" s="255"/>
      <c r="BM2348" s="255"/>
      <c r="BN2348" s="255"/>
      <c r="BO2348" s="255"/>
      <c r="BP2348" s="255"/>
      <c r="BQ2348" s="255"/>
      <c r="BR2348" s="255"/>
      <c r="BS2348" s="255"/>
      <c r="BT2348" s="255"/>
      <c r="BU2348" s="255"/>
      <c r="BV2348" s="255"/>
      <c r="BW2348" s="255"/>
      <c r="BX2348" s="255"/>
      <c r="BY2348" s="255"/>
      <c r="BZ2348" s="255"/>
      <c r="CA2348" s="255"/>
      <c r="CB2348" s="255"/>
      <c r="CC2348" s="255"/>
      <c r="CD2348" s="255"/>
      <c r="CE2348" s="255"/>
      <c r="CF2348" s="255"/>
      <c r="CG2348" s="255"/>
      <c r="CH2348" s="255"/>
      <c r="CI2348" s="255"/>
      <c r="CJ2348" s="255"/>
      <c r="CK2348" s="255"/>
      <c r="CL2348" s="255"/>
      <c r="CM2348" s="255"/>
      <c r="CN2348" s="255"/>
      <c r="CO2348" s="255"/>
      <c r="CP2348" s="255"/>
      <c r="CQ2348" s="255"/>
      <c r="CR2348" s="255"/>
      <c r="CS2348" s="255"/>
      <c r="CT2348" s="255"/>
      <c r="CU2348" s="255"/>
      <c r="CV2348" s="255"/>
      <c r="CW2348" s="255"/>
      <c r="CX2348" s="255"/>
      <c r="CY2348" s="255"/>
      <c r="CZ2348" s="255"/>
      <c r="DA2348" s="255"/>
      <c r="DB2348" s="255"/>
      <c r="DC2348" s="255"/>
      <c r="DD2348" s="255"/>
      <c r="DE2348" s="255"/>
      <c r="DF2348" s="255"/>
      <c r="DG2348" s="255"/>
      <c r="DH2348" s="255"/>
      <c r="DI2348" s="255"/>
      <c r="DJ2348" s="255"/>
      <c r="DK2348" s="255"/>
      <c r="DL2348" s="255"/>
      <c r="DM2348" s="255"/>
      <c r="DN2348" s="255"/>
      <c r="DO2348" s="255"/>
      <c r="DP2348" s="255"/>
      <c r="DQ2348" s="255"/>
      <c r="DR2348" s="255"/>
      <c r="DS2348" s="255"/>
      <c r="DT2348" s="255"/>
      <c r="DU2348" s="255"/>
      <c r="DV2348" s="255"/>
      <c r="DW2348" s="255"/>
      <c r="DX2348" s="255"/>
      <c r="DY2348" s="255"/>
      <c r="DZ2348" s="255"/>
      <c r="EA2348" s="255"/>
      <c r="EB2348" s="255"/>
      <c r="EC2348" s="255"/>
      <c r="ED2348" s="255"/>
      <c r="EE2348" s="255"/>
      <c r="EF2348" s="255"/>
      <c r="EG2348" s="255"/>
      <c r="EH2348" s="255"/>
      <c r="EI2348" s="255"/>
      <c r="EJ2348" s="255"/>
      <c r="EK2348" s="255"/>
      <c r="EL2348" s="255"/>
      <c r="EM2348" s="255"/>
      <c r="EN2348" s="255"/>
      <c r="EO2348" s="255"/>
      <c r="EP2348" s="255"/>
      <c r="EQ2348" s="255"/>
      <c r="ER2348" s="255"/>
      <c r="ES2348" s="255"/>
      <c r="ET2348" s="255"/>
      <c r="EU2348" s="255"/>
      <c r="EV2348" s="255"/>
      <c r="EW2348" s="255"/>
      <c r="EX2348" s="255"/>
      <c r="EY2348" s="255"/>
      <c r="EZ2348" s="255"/>
      <c r="FA2348" s="255"/>
      <c r="FB2348" s="255"/>
      <c r="FC2348" s="255"/>
      <c r="FD2348" s="255"/>
      <c r="FE2348" s="255"/>
      <c r="FF2348" s="255"/>
      <c r="FG2348" s="255"/>
      <c r="FH2348" s="255"/>
      <c r="FI2348" s="255"/>
      <c r="FJ2348" s="255"/>
      <c r="FK2348" s="255"/>
      <c r="FL2348" s="255"/>
      <c r="FM2348" s="255"/>
      <c r="FN2348" s="255"/>
      <c r="FO2348" s="255"/>
      <c r="FP2348" s="255"/>
      <c r="FQ2348" s="255"/>
      <c r="FR2348" s="255"/>
      <c r="FS2348" s="255"/>
      <c r="FT2348" s="255"/>
      <c r="FU2348" s="255"/>
      <c r="FV2348" s="255"/>
      <c r="FW2348" s="255"/>
      <c r="FX2348" s="255"/>
      <c r="FY2348" s="255"/>
      <c r="FZ2348" s="255"/>
      <c r="GA2348" s="255"/>
      <c r="GB2348" s="255"/>
      <c r="GC2348" s="255"/>
      <c r="GD2348" s="255"/>
      <c r="GE2348" s="255"/>
      <c r="GF2348" s="255"/>
      <c r="GG2348" s="255"/>
      <c r="GH2348" s="255"/>
      <c r="GI2348" s="255"/>
      <c r="GJ2348" s="255"/>
      <c r="GK2348" s="255"/>
      <c r="GL2348" s="255"/>
      <c r="GM2348" s="255"/>
      <c r="GN2348" s="255"/>
      <c r="GO2348" s="255"/>
      <c r="GP2348" s="255"/>
      <c r="GQ2348" s="255"/>
      <c r="GR2348" s="255"/>
      <c r="GS2348" s="255"/>
      <c r="GT2348" s="255"/>
      <c r="GU2348" s="255"/>
      <c r="GV2348" s="255"/>
      <c r="GW2348" s="255"/>
      <c r="GX2348" s="255"/>
      <c r="GY2348" s="255"/>
      <c r="GZ2348" s="255"/>
      <c r="HA2348" s="255"/>
      <c r="HB2348" s="255"/>
      <c r="HC2348" s="255"/>
      <c r="HD2348" s="255"/>
      <c r="HE2348" s="255"/>
      <c r="HF2348" s="255"/>
      <c r="HG2348" s="255"/>
      <c r="HH2348" s="255"/>
      <c r="HI2348" s="255"/>
      <c r="HJ2348" s="255"/>
      <c r="HK2348" s="255"/>
      <c r="HL2348" s="255"/>
      <c r="HM2348" s="255"/>
      <c r="HN2348" s="255"/>
      <c r="HO2348" s="255"/>
      <c r="HP2348" s="255"/>
      <c r="HQ2348" s="255"/>
      <c r="HR2348" s="255"/>
      <c r="HS2348" s="255"/>
      <c r="HT2348" s="255"/>
      <c r="HU2348" s="255"/>
      <c r="HV2348" s="255"/>
      <c r="HW2348" s="255"/>
      <c r="HX2348" s="255"/>
      <c r="HY2348" s="255"/>
      <c r="HZ2348" s="255"/>
      <c r="IA2348" s="255"/>
      <c r="IB2348" s="255"/>
      <c r="IC2348" s="255"/>
      <c r="ID2348" s="255"/>
      <c r="IE2348" s="255"/>
      <c r="IF2348" s="255"/>
      <c r="IG2348" s="255"/>
      <c r="IH2348" s="255"/>
      <c r="II2348" s="255"/>
      <c r="IJ2348" s="255"/>
      <c r="IK2348" s="255"/>
      <c r="IL2348" s="255"/>
      <c r="IM2348" s="255"/>
      <c r="IN2348" s="255"/>
      <c r="IO2348" s="255"/>
      <c r="IP2348" s="255"/>
      <c r="IQ2348" s="255"/>
      <c r="IR2348" s="255"/>
      <c r="IS2348" s="255"/>
      <c r="IT2348" s="255"/>
      <c r="IU2348" s="255"/>
      <c r="IV2348" s="255"/>
    </row>
    <row r="2349" spans="1:256" ht="13">
      <c r="A2349" s="16">
        <v>41767.414814814816</v>
      </c>
      <c r="B2349" s="300">
        <v>5</v>
      </c>
      <c r="C2349" s="5">
        <v>0.67</v>
      </c>
      <c r="D2349" s="5">
        <v>0.67</v>
      </c>
      <c r="E2349" s="5">
        <v>0.66</v>
      </c>
      <c r="F2349" s="5">
        <v>0.66500000000000004</v>
      </c>
      <c r="G2349" s="6">
        <v>161673</v>
      </c>
      <c r="H2349" s="113">
        <f t="shared" si="4934"/>
        <v>0.66500000000000004</v>
      </c>
      <c r="I2349" s="19">
        <f t="shared" si="4928"/>
        <v>7.575757575757582E-3</v>
      </c>
      <c r="J2349" s="8">
        <f t="shared" si="4938"/>
        <v>0.80913315177540368</v>
      </c>
      <c r="K2349" s="8">
        <f t="shared" si="4939"/>
        <v>0.64236684822459633</v>
      </c>
      <c r="L2349" s="8">
        <f t="shared" si="4940"/>
        <v>0.72575000000000001</v>
      </c>
      <c r="M2349" s="19">
        <f t="shared" si="4941"/>
        <v>0.25961225117971748</v>
      </c>
      <c r="N2349" s="19">
        <f t="shared" si="4929"/>
        <v>7.4311939586327341E-2</v>
      </c>
      <c r="O2349" s="19">
        <f t="shared" si="4930"/>
        <v>1.9138742227546896E-3</v>
      </c>
      <c r="P2349" s="19">
        <f t="shared" si="4931"/>
        <v>-1.2370028772607513E-2</v>
      </c>
      <c r="Q2349" s="303">
        <v>341</v>
      </c>
      <c r="R2349" s="306">
        <v>107547.27899999999</v>
      </c>
      <c r="S2349" s="66">
        <f t="shared" si="4942"/>
        <v>315.38791495601174</v>
      </c>
      <c r="T2349" t="str">
        <f t="shared" ref="T2349:W2350" si="4963">IF(C2349&gt;$J2349,"BrokeBandUpper", IF(C2349&lt;$K2349,"BrokeBandLower", ""))</f>
        <v/>
      </c>
      <c r="U2349" t="str">
        <f t="shared" si="4963"/>
        <v/>
      </c>
      <c r="V2349" t="str">
        <f t="shared" si="4963"/>
        <v/>
      </c>
      <c r="W2349" t="str">
        <f t="shared" si="4963"/>
        <v/>
      </c>
      <c r="X2349" s="63"/>
      <c r="Y2349" s="310">
        <f t="shared" si="4944"/>
        <v>-8.4065934065934017E-3</v>
      </c>
      <c r="Z2349" s="311">
        <f t="shared" si="4945"/>
        <v>0.6940508234648326</v>
      </c>
      <c r="AA2349" s="311">
        <f t="shared" si="4946"/>
        <v>0.71862010704590851</v>
      </c>
      <c r="AB2349" s="312">
        <f t="shared" si="4563"/>
        <v>2348</v>
      </c>
      <c r="AC2349" s="313">
        <f t="shared" si="4947"/>
        <v>-8.2147880043829981E-3</v>
      </c>
      <c r="AD2349" s="284">
        <f t="shared" si="4935"/>
        <v>-2.4569283581075907E-2</v>
      </c>
      <c r="AE2349" s="314">
        <f t="shared" si="4948"/>
        <v>-1.6354495576692909E-2</v>
      </c>
      <c r="AF2349" s="315">
        <f t="shared" si="4949"/>
        <v>-3.4189529822752814E-2</v>
      </c>
      <c r="AG2349" s="315">
        <f t="shared" si="4933"/>
        <v>-0.11337652166267868</v>
      </c>
      <c r="AH2349" s="316">
        <f t="shared" si="4950"/>
        <v>-7.4514451590852E-4</v>
      </c>
      <c r="AI2349" s="317">
        <f t="shared" si="4951"/>
        <v>2334.9385860600928</v>
      </c>
      <c r="AJ2349" s="318">
        <f t="shared" si="4936"/>
        <v>5.0000000000000044E-3</v>
      </c>
      <c r="AK2349" s="318">
        <f t="shared" si="4952"/>
        <v>5.0000000000000044E-3</v>
      </c>
      <c r="AL2349" s="318">
        <f t="shared" si="4953"/>
        <v>0</v>
      </c>
      <c r="AM2349" s="319">
        <f t="shared" si="4954"/>
        <v>2.1428571428571447E-3</v>
      </c>
      <c r="AN2349" s="319">
        <f t="shared" si="4927"/>
        <v>-8.9285714285714281E-3</v>
      </c>
      <c r="AO2349" s="311">
        <f t="shared" si="4955"/>
        <v>0.24000000000000021</v>
      </c>
      <c r="AP2349" s="285">
        <f t="shared" si="4956"/>
        <v>19.354838709677438</v>
      </c>
      <c r="AQ2349" s="285"/>
      <c r="AR2349" s="285">
        <f t="shared" si="4957"/>
        <v>0</v>
      </c>
      <c r="AS2349" s="286">
        <f t="shared" si="4958"/>
        <v>0</v>
      </c>
      <c r="AT2349" s="103">
        <f t="shared" si="4959"/>
        <v>-0.22599283472047837</v>
      </c>
      <c r="AU2349" s="318">
        <f t="shared" si="4960"/>
        <v>0.66500000000000004</v>
      </c>
      <c r="AV2349" s="315">
        <f t="shared" si="4961"/>
        <v>0</v>
      </c>
      <c r="AW2349" s="320">
        <f t="shared" si="4962"/>
        <v>1.5151515151515164E-2</v>
      </c>
      <c r="AX2349" s="321">
        <f t="shared" si="4937"/>
        <v>9.2268118072267452E-3</v>
      </c>
      <c r="AY2349" s="315">
        <f t="shared" si="4925"/>
        <v>0.69521834233556312</v>
      </c>
      <c r="AZ2349" s="255"/>
      <c r="BA2349" s="255"/>
      <c r="BB2349" s="255"/>
      <c r="BC2349" s="255"/>
      <c r="BD2349" s="255"/>
      <c r="BE2349" s="255"/>
      <c r="BF2349" s="255"/>
      <c r="BG2349" s="255"/>
      <c r="BH2349" s="255"/>
      <c r="BI2349" s="255"/>
      <c r="BJ2349" s="255"/>
      <c r="BK2349" s="255"/>
      <c r="BL2349" s="255"/>
      <c r="BM2349" s="255"/>
      <c r="BN2349" s="255"/>
      <c r="BO2349" s="255"/>
      <c r="BP2349" s="255"/>
      <c r="BQ2349" s="255"/>
      <c r="BR2349" s="255"/>
      <c r="BS2349" s="255"/>
      <c r="BT2349" s="255"/>
      <c r="BU2349" s="255"/>
      <c r="BV2349" s="255"/>
      <c r="BW2349" s="255"/>
      <c r="BX2349" s="255"/>
      <c r="BY2349" s="255"/>
      <c r="BZ2349" s="255"/>
      <c r="CA2349" s="255"/>
      <c r="CB2349" s="255"/>
      <c r="CC2349" s="255"/>
      <c r="CD2349" s="255"/>
      <c r="CE2349" s="255"/>
      <c r="CF2349" s="255"/>
      <c r="CG2349" s="255"/>
      <c r="CH2349" s="255"/>
      <c r="CI2349" s="255"/>
      <c r="CJ2349" s="255"/>
      <c r="CK2349" s="255"/>
      <c r="CL2349" s="255"/>
      <c r="CM2349" s="255"/>
      <c r="CN2349" s="255"/>
      <c r="CO2349" s="255"/>
      <c r="CP2349" s="255"/>
      <c r="CQ2349" s="255"/>
      <c r="CR2349" s="255"/>
      <c r="CS2349" s="255"/>
      <c r="CT2349" s="255"/>
      <c r="CU2349" s="255"/>
      <c r="CV2349" s="255"/>
      <c r="CW2349" s="255"/>
      <c r="CX2349" s="255"/>
      <c r="CY2349" s="255"/>
      <c r="CZ2349" s="255"/>
      <c r="DA2349" s="255"/>
      <c r="DB2349" s="255"/>
      <c r="DC2349" s="255"/>
      <c r="DD2349" s="255"/>
      <c r="DE2349" s="255"/>
      <c r="DF2349" s="255"/>
      <c r="DG2349" s="255"/>
      <c r="DH2349" s="255"/>
      <c r="DI2349" s="255"/>
      <c r="DJ2349" s="255"/>
      <c r="DK2349" s="255"/>
      <c r="DL2349" s="255"/>
      <c r="DM2349" s="255"/>
      <c r="DN2349" s="255"/>
      <c r="DO2349" s="255"/>
      <c r="DP2349" s="255"/>
      <c r="DQ2349" s="255"/>
      <c r="DR2349" s="255"/>
      <c r="DS2349" s="255"/>
      <c r="DT2349" s="255"/>
      <c r="DU2349" s="255"/>
      <c r="DV2349" s="255"/>
      <c r="DW2349" s="255"/>
      <c r="DX2349" s="255"/>
      <c r="DY2349" s="255"/>
      <c r="DZ2349" s="255"/>
      <c r="EA2349" s="255"/>
      <c r="EB2349" s="255"/>
      <c r="EC2349" s="255"/>
      <c r="ED2349" s="255"/>
      <c r="EE2349" s="255"/>
      <c r="EF2349" s="255"/>
      <c r="EG2349" s="255"/>
      <c r="EH2349" s="255"/>
      <c r="EI2349" s="255"/>
      <c r="EJ2349" s="255"/>
      <c r="EK2349" s="255"/>
      <c r="EL2349" s="255"/>
      <c r="EM2349" s="255"/>
      <c r="EN2349" s="255"/>
      <c r="EO2349" s="255"/>
      <c r="EP2349" s="255"/>
      <c r="EQ2349" s="255"/>
      <c r="ER2349" s="255"/>
      <c r="ES2349" s="255"/>
      <c r="ET2349" s="255"/>
      <c r="EU2349" s="255"/>
      <c r="EV2349" s="255"/>
      <c r="EW2349" s="255"/>
      <c r="EX2349" s="255"/>
      <c r="EY2349" s="255"/>
      <c r="EZ2349" s="255"/>
      <c r="FA2349" s="255"/>
      <c r="FB2349" s="255"/>
      <c r="FC2349" s="255"/>
      <c r="FD2349" s="255"/>
      <c r="FE2349" s="255"/>
      <c r="FF2349" s="255"/>
      <c r="FG2349" s="255"/>
      <c r="FH2349" s="255"/>
      <c r="FI2349" s="255"/>
      <c r="FJ2349" s="255"/>
      <c r="FK2349" s="255"/>
      <c r="FL2349" s="255"/>
      <c r="FM2349" s="255"/>
      <c r="FN2349" s="255"/>
      <c r="FO2349" s="255"/>
      <c r="FP2349" s="255"/>
      <c r="FQ2349" s="255"/>
      <c r="FR2349" s="255"/>
      <c r="FS2349" s="255"/>
      <c r="FT2349" s="255"/>
      <c r="FU2349" s="255"/>
      <c r="FV2349" s="255"/>
      <c r="FW2349" s="255"/>
      <c r="FX2349" s="255"/>
      <c r="FY2349" s="255"/>
      <c r="FZ2349" s="255"/>
      <c r="GA2349" s="255"/>
      <c r="GB2349" s="255"/>
      <c r="GC2349" s="255"/>
      <c r="GD2349" s="255"/>
      <c r="GE2349" s="255"/>
      <c r="GF2349" s="255"/>
      <c r="GG2349" s="255"/>
      <c r="GH2349" s="255"/>
      <c r="GI2349" s="255"/>
      <c r="GJ2349" s="255"/>
      <c r="GK2349" s="255"/>
      <c r="GL2349" s="255"/>
      <c r="GM2349" s="255"/>
      <c r="GN2349" s="255"/>
      <c r="GO2349" s="255"/>
      <c r="GP2349" s="255"/>
      <c r="GQ2349" s="255"/>
      <c r="GR2349" s="255"/>
      <c r="GS2349" s="255"/>
      <c r="GT2349" s="255"/>
      <c r="GU2349" s="255"/>
      <c r="GV2349" s="255"/>
      <c r="GW2349" s="255"/>
      <c r="GX2349" s="255"/>
      <c r="GY2349" s="255"/>
      <c r="GZ2349" s="255"/>
      <c r="HA2349" s="255"/>
      <c r="HB2349" s="255"/>
      <c r="HC2349" s="255"/>
      <c r="HD2349" s="255"/>
      <c r="HE2349" s="255"/>
      <c r="HF2349" s="255"/>
      <c r="HG2349" s="255"/>
      <c r="HH2349" s="255"/>
      <c r="HI2349" s="255"/>
      <c r="HJ2349" s="255"/>
      <c r="HK2349" s="255"/>
      <c r="HL2349" s="255"/>
      <c r="HM2349" s="255"/>
      <c r="HN2349" s="255"/>
      <c r="HO2349" s="255"/>
      <c r="HP2349" s="255"/>
      <c r="HQ2349" s="255"/>
      <c r="HR2349" s="255"/>
      <c r="HS2349" s="255"/>
      <c r="HT2349" s="255"/>
      <c r="HU2349" s="255"/>
      <c r="HV2349" s="255"/>
      <c r="HW2349" s="255"/>
      <c r="HX2349" s="255"/>
      <c r="HY2349" s="255"/>
      <c r="HZ2349" s="255"/>
      <c r="IA2349" s="255"/>
      <c r="IB2349" s="255"/>
      <c r="IC2349" s="255"/>
      <c r="ID2349" s="255"/>
      <c r="IE2349" s="255"/>
      <c r="IF2349" s="255"/>
      <c r="IG2349" s="255"/>
      <c r="IH2349" s="255"/>
      <c r="II2349" s="255"/>
      <c r="IJ2349" s="255"/>
      <c r="IK2349" s="255"/>
      <c r="IL2349" s="255"/>
      <c r="IM2349" s="255"/>
      <c r="IN2349" s="255"/>
      <c r="IO2349" s="255"/>
      <c r="IP2349" s="255"/>
      <c r="IQ2349" s="255"/>
      <c r="IR2349" s="255"/>
      <c r="IS2349" s="255"/>
      <c r="IT2349" s="255"/>
      <c r="IU2349" s="255"/>
      <c r="IV2349" s="255"/>
    </row>
    <row r="2350" spans="1:256">
      <c r="A2350" s="16">
        <v>41768.422685185185</v>
      </c>
      <c r="B2350" s="300">
        <v>6</v>
      </c>
      <c r="C2350" s="5">
        <v>0.66500000000000004</v>
      </c>
      <c r="D2350" s="5">
        <v>0.66500000000000004</v>
      </c>
      <c r="E2350" s="5">
        <v>0.65</v>
      </c>
      <c r="F2350" s="5">
        <v>0.65500000000000003</v>
      </c>
      <c r="G2350" s="6">
        <v>286415</v>
      </c>
      <c r="H2350" s="113">
        <f t="shared" si="4934"/>
        <v>0.65500000000000003</v>
      </c>
      <c r="I2350" s="19">
        <f t="shared" si="4928"/>
        <v>-1.5037593984962419E-2</v>
      </c>
      <c r="J2350" s="8">
        <f t="shared" si="4938"/>
        <v>0.81004942122905144</v>
      </c>
      <c r="K2350" s="8">
        <f t="shared" si="4939"/>
        <v>0.6329505787709484</v>
      </c>
      <c r="L2350" s="8">
        <f t="shared" si="4940"/>
        <v>0.72149999999999992</v>
      </c>
      <c r="M2350" s="19">
        <f t="shared" si="4941"/>
        <v>0.2797988474897839</v>
      </c>
      <c r="N2350" s="19">
        <f t="shared" si="4929"/>
        <v>7.7756716866540232E-2</v>
      </c>
      <c r="O2350" s="19">
        <f t="shared" si="4930"/>
        <v>1.1324087409312954E-3</v>
      </c>
      <c r="P2350" s="19">
        <f t="shared" si="4931"/>
        <v>-1.4658710174214403E-2</v>
      </c>
      <c r="Q2350" s="303">
        <v>460</v>
      </c>
      <c r="R2350" s="306">
        <v>187933.53400000001</v>
      </c>
      <c r="S2350" s="66">
        <f t="shared" si="4942"/>
        <v>408.55116086956525</v>
      </c>
      <c r="T2350" t="str">
        <f t="shared" si="4963"/>
        <v/>
      </c>
      <c r="U2350" t="str">
        <f t="shared" si="4963"/>
        <v/>
      </c>
      <c r="V2350" t="str">
        <f t="shared" si="4963"/>
        <v/>
      </c>
      <c r="W2350" t="str">
        <f t="shared" si="4963"/>
        <v/>
      </c>
      <c r="X2350" s="63"/>
      <c r="Y2350" s="219">
        <f t="shared" si="4944"/>
        <v>-8.1758241758241711E-3</v>
      </c>
      <c r="Z2350" s="78">
        <f t="shared" si="4945"/>
        <v>0.6880369966512484</v>
      </c>
      <c r="AA2350" s="78">
        <f t="shared" si="4946"/>
        <v>0.7139122191245113</v>
      </c>
      <c r="AB2350" s="74">
        <f t="shared" si="4563"/>
        <v>2349</v>
      </c>
      <c r="AC2350" s="80">
        <f t="shared" si="4947"/>
        <v>-7.6165815172559957E-3</v>
      </c>
      <c r="AD2350" s="79">
        <f t="shared" si="4935"/>
        <v>-2.5875222473262904E-2</v>
      </c>
      <c r="AE2350" s="81">
        <f t="shared" si="4948"/>
        <v>-1.8258640956006909E-2</v>
      </c>
      <c r="AF2350" s="19">
        <f t="shared" si="4949"/>
        <v>-3.624426334233969E-2</v>
      </c>
      <c r="AG2350" s="93">
        <f t="shared" si="4933"/>
        <v>-7.2820684697867968E-2</v>
      </c>
      <c r="AH2350" s="91">
        <f t="shared" si="4950"/>
        <v>-6.325959292158384E-4</v>
      </c>
      <c r="AI2350" s="96">
        <f t="shared" si="4951"/>
        <v>2334.8134384034879</v>
      </c>
      <c r="AJ2350" s="5">
        <f t="shared" si="4936"/>
        <v>-1.0000000000000009E-2</v>
      </c>
      <c r="AK2350" s="5">
        <f t="shared" si="4952"/>
        <v>0</v>
      </c>
      <c r="AL2350" s="5">
        <f t="shared" si="4953"/>
        <v>-1.0000000000000009E-2</v>
      </c>
      <c r="AM2350" s="95">
        <f t="shared" si="4954"/>
        <v>2.1428571428571447E-3</v>
      </c>
      <c r="AN2350" s="95">
        <f t="shared" ref="AN2350:AN2355" si="4964">(AVERAGE(AL2337:AL2350))</f>
        <v>-9.642857142857144E-3</v>
      </c>
      <c r="AO2350" s="78">
        <f t="shared" si="4955"/>
        <v>0.22222222222222238</v>
      </c>
      <c r="AP2350" s="296">
        <f t="shared" si="4956"/>
        <v>18.181818181818187</v>
      </c>
      <c r="AQ2350" s="8"/>
      <c r="AR2350" s="8">
        <f t="shared" si="4957"/>
        <v>-0.33333333333333331</v>
      </c>
      <c r="AS2350" s="114">
        <f t="shared" si="4958"/>
        <v>-95471.666666666657</v>
      </c>
      <c r="AT2350" s="103">
        <f t="shared" si="4959"/>
        <v>-0.22998598548057589</v>
      </c>
      <c r="AU2350" s="5">
        <f t="shared" si="4960"/>
        <v>0.65500000000000003</v>
      </c>
      <c r="AV2350" s="93">
        <f t="shared" si="4961"/>
        <v>-0.50800761649417314</v>
      </c>
      <c r="AW2350" s="210">
        <f t="shared" si="4962"/>
        <v>2.3076923076923096E-2</v>
      </c>
      <c r="AX2350" s="276">
        <f t="shared" si="4937"/>
        <v>1.2581409206113154E-2</v>
      </c>
      <c r="AY2350" s="19">
        <f t="shared" ref="AY2350:AY2357" si="4965">IF((AX2350&gt;AX2349),ABS(AX2350-AX2349)/ABS(AX2349),-1*ABS(AX2350-AX2349)/ABS(AX2349))</f>
        <v>0.3635705885167157</v>
      </c>
      <c r="AZ2350" s="255"/>
      <c r="BA2350" s="255"/>
      <c r="BB2350" s="255"/>
      <c r="BC2350" s="255"/>
      <c r="BD2350" s="255"/>
      <c r="BE2350" s="255"/>
      <c r="BF2350" s="255"/>
      <c r="BG2350" s="255"/>
      <c r="BH2350" s="255"/>
      <c r="BI2350" s="255"/>
      <c r="BJ2350" s="255"/>
      <c r="BK2350" s="255"/>
      <c r="BL2350" s="255"/>
      <c r="BM2350" s="255"/>
      <c r="BN2350" s="255"/>
      <c r="BO2350" s="255"/>
      <c r="BP2350" s="255"/>
      <c r="BQ2350" s="255"/>
      <c r="BR2350" s="255"/>
      <c r="BS2350" s="255"/>
      <c r="BT2350" s="255"/>
      <c r="BU2350" s="255"/>
      <c r="BV2350" s="255"/>
      <c r="BW2350" s="255"/>
      <c r="BX2350" s="255"/>
      <c r="BY2350" s="255"/>
      <c r="BZ2350" s="255"/>
      <c r="CA2350" s="255"/>
      <c r="CB2350" s="255"/>
      <c r="CC2350" s="255"/>
      <c r="CD2350" s="255"/>
      <c r="CE2350" s="255"/>
      <c r="CF2350" s="255"/>
      <c r="CG2350" s="255"/>
      <c r="CH2350" s="255"/>
      <c r="CI2350" s="255"/>
      <c r="CJ2350" s="255"/>
      <c r="CK2350" s="255"/>
      <c r="CL2350" s="255"/>
      <c r="CM2350" s="255"/>
      <c r="CN2350" s="255"/>
      <c r="CO2350" s="255"/>
      <c r="CP2350" s="255"/>
      <c r="CQ2350" s="255"/>
      <c r="CR2350" s="255"/>
      <c r="CS2350" s="255"/>
      <c r="CT2350" s="255"/>
      <c r="CU2350" s="255"/>
      <c r="CV2350" s="255"/>
      <c r="CW2350" s="255"/>
      <c r="CX2350" s="255"/>
      <c r="CY2350" s="255"/>
      <c r="CZ2350" s="255"/>
      <c r="DA2350" s="255"/>
      <c r="DB2350" s="255"/>
      <c r="DC2350" s="255"/>
      <c r="DD2350" s="255"/>
      <c r="DE2350" s="255"/>
      <c r="DF2350" s="255"/>
      <c r="DG2350" s="255"/>
      <c r="DH2350" s="255"/>
      <c r="DI2350" s="255"/>
      <c r="DJ2350" s="255"/>
      <c r="DK2350" s="255"/>
      <c r="DL2350" s="255"/>
      <c r="DM2350" s="255"/>
      <c r="DN2350" s="255"/>
      <c r="DO2350" s="255"/>
      <c r="DP2350" s="255"/>
      <c r="DQ2350" s="255"/>
      <c r="DR2350" s="255"/>
      <c r="DS2350" s="255"/>
      <c r="DT2350" s="255"/>
      <c r="DU2350" s="255"/>
      <c r="DV2350" s="255"/>
      <c r="DW2350" s="255"/>
      <c r="DX2350" s="255"/>
      <c r="DY2350" s="255"/>
      <c r="DZ2350" s="255"/>
      <c r="EA2350" s="255"/>
      <c r="EB2350" s="255"/>
      <c r="EC2350" s="255"/>
      <c r="ED2350" s="255"/>
      <c r="EE2350" s="255"/>
      <c r="EF2350" s="255"/>
      <c r="EG2350" s="255"/>
      <c r="EH2350" s="255"/>
      <c r="EI2350" s="255"/>
      <c r="EJ2350" s="255"/>
      <c r="EK2350" s="255"/>
      <c r="EL2350" s="255"/>
      <c r="EM2350" s="255"/>
      <c r="EN2350" s="255"/>
      <c r="EO2350" s="255"/>
      <c r="EP2350" s="255"/>
      <c r="EQ2350" s="255"/>
      <c r="ER2350" s="255"/>
      <c r="ES2350" s="255"/>
      <c r="ET2350" s="255"/>
      <c r="EU2350" s="255"/>
      <c r="EV2350" s="255"/>
      <c r="EW2350" s="255"/>
      <c r="EX2350" s="255"/>
      <c r="EY2350" s="255"/>
      <c r="EZ2350" s="255"/>
      <c r="FA2350" s="255"/>
      <c r="FB2350" s="255"/>
      <c r="FC2350" s="255"/>
      <c r="FD2350" s="255"/>
      <c r="FE2350" s="255"/>
      <c r="FF2350" s="255"/>
      <c r="FG2350" s="255"/>
      <c r="FH2350" s="255"/>
      <c r="FI2350" s="255"/>
      <c r="FJ2350" s="255"/>
      <c r="FK2350" s="255"/>
      <c r="FL2350" s="255"/>
      <c r="FM2350" s="255"/>
      <c r="FN2350" s="255"/>
      <c r="FO2350" s="255"/>
      <c r="FP2350" s="255"/>
      <c r="FQ2350" s="255"/>
      <c r="FR2350" s="255"/>
      <c r="FS2350" s="255"/>
      <c r="FT2350" s="255"/>
      <c r="FU2350" s="255"/>
      <c r="FV2350" s="255"/>
      <c r="FW2350" s="255"/>
      <c r="FX2350" s="255"/>
      <c r="FY2350" s="255"/>
      <c r="FZ2350" s="255"/>
      <c r="GA2350" s="255"/>
      <c r="GB2350" s="255"/>
      <c r="GC2350" s="255"/>
      <c r="GD2350" s="255"/>
      <c r="GE2350" s="255"/>
      <c r="GF2350" s="255"/>
      <c r="GG2350" s="255"/>
      <c r="GH2350" s="255"/>
      <c r="GI2350" s="255"/>
      <c r="GJ2350" s="255"/>
      <c r="GK2350" s="255"/>
      <c r="GL2350" s="255"/>
      <c r="GM2350" s="255"/>
      <c r="GN2350" s="255"/>
      <c r="GO2350" s="255"/>
      <c r="GP2350" s="255"/>
      <c r="GQ2350" s="255"/>
      <c r="GR2350" s="255"/>
      <c r="GS2350" s="255"/>
      <c r="GT2350" s="255"/>
      <c r="GU2350" s="255"/>
      <c r="GV2350" s="255"/>
      <c r="GW2350" s="255"/>
      <c r="GX2350" s="255"/>
      <c r="GY2350" s="255"/>
      <c r="GZ2350" s="255"/>
      <c r="HA2350" s="255"/>
      <c r="HB2350" s="255"/>
      <c r="HC2350" s="255"/>
      <c r="HD2350" s="255"/>
      <c r="HE2350" s="255"/>
      <c r="HF2350" s="255"/>
      <c r="HG2350" s="255"/>
      <c r="HH2350" s="255"/>
      <c r="HI2350" s="255"/>
      <c r="HJ2350" s="255"/>
      <c r="HK2350" s="255"/>
      <c r="HL2350" s="255"/>
      <c r="HM2350" s="255"/>
      <c r="HN2350" s="255"/>
      <c r="HO2350" s="255"/>
      <c r="HP2350" s="255"/>
      <c r="HQ2350" s="255"/>
      <c r="HR2350" s="255"/>
      <c r="HS2350" s="255"/>
      <c r="HT2350" s="255"/>
      <c r="HU2350" s="255"/>
      <c r="HV2350" s="255"/>
      <c r="HW2350" s="255"/>
      <c r="HX2350" s="255"/>
      <c r="HY2350" s="255"/>
      <c r="HZ2350" s="255"/>
      <c r="IA2350" s="255"/>
      <c r="IB2350" s="255"/>
      <c r="IC2350" s="255"/>
      <c r="ID2350" s="255"/>
      <c r="IE2350" s="255"/>
      <c r="IF2350" s="255"/>
      <c r="IG2350" s="255"/>
      <c r="IH2350" s="255"/>
      <c r="II2350" s="255"/>
      <c r="IJ2350" s="255"/>
      <c r="IK2350" s="255"/>
      <c r="IL2350" s="255"/>
      <c r="IM2350" s="255"/>
      <c r="IN2350" s="255"/>
      <c r="IO2350" s="255"/>
      <c r="IP2350" s="255"/>
      <c r="IQ2350" s="255"/>
      <c r="IR2350" s="255"/>
      <c r="IS2350" s="255"/>
      <c r="IT2350" s="255"/>
      <c r="IU2350" s="255"/>
      <c r="IV2350" s="255"/>
    </row>
    <row r="2351" spans="1:256" ht="13">
      <c r="A2351" s="16">
        <v>41771.3437037037</v>
      </c>
      <c r="B2351" s="300">
        <v>2</v>
      </c>
      <c r="C2351" s="5">
        <v>0.66</v>
      </c>
      <c r="D2351" s="5">
        <v>0.66500000000000004</v>
      </c>
      <c r="E2351" s="5">
        <v>0.66</v>
      </c>
      <c r="F2351" s="5">
        <v>0.66500000000000004</v>
      </c>
      <c r="G2351" s="6">
        <v>8881</v>
      </c>
      <c r="H2351" s="113">
        <f t="shared" si="4934"/>
        <v>0.66500000000000004</v>
      </c>
      <c r="I2351" s="19">
        <f t="shared" si="4928"/>
        <v>1.5267175572519097E-2</v>
      </c>
      <c r="J2351" s="8">
        <f t="shared" si="4938"/>
        <v>0.80328713497710547</v>
      </c>
      <c r="K2351" s="8">
        <f t="shared" si="4939"/>
        <v>0.62821286502289431</v>
      </c>
      <c r="L2351" s="8">
        <f t="shared" si="4940"/>
        <v>0.71574999999999989</v>
      </c>
      <c r="M2351" s="19">
        <f t="shared" si="4941"/>
        <v>0.2786862219827842</v>
      </c>
      <c r="N2351" s="19">
        <f t="shared" si="4929"/>
        <v>-3.9765192636839674E-3</v>
      </c>
      <c r="O2351" s="19">
        <f t="shared" si="4930"/>
        <v>-8.3479922023595287E-3</v>
      </c>
      <c r="P2351" s="19">
        <f t="shared" si="4931"/>
        <v>-7.4851242845115958E-3</v>
      </c>
      <c r="Q2351" s="303">
        <v>8</v>
      </c>
      <c r="R2351" s="306">
        <v>5863.72</v>
      </c>
      <c r="S2351" s="66">
        <f t="shared" si="4942"/>
        <v>732.96500000000003</v>
      </c>
      <c r="T2351" t="str">
        <f t="shared" ref="T2351:W2352" si="4966">IF(C2351&gt;$J2351,"BrokeBandUpper", IF(C2351&lt;$K2351,"BrokeBandLower", ""))</f>
        <v/>
      </c>
      <c r="U2351" t="str">
        <f t="shared" si="4966"/>
        <v/>
      </c>
      <c r="V2351" t="str">
        <f t="shared" si="4966"/>
        <v/>
      </c>
      <c r="W2351" t="str">
        <f t="shared" si="4966"/>
        <v/>
      </c>
      <c r="X2351" s="63"/>
      <c r="Y2351" s="310">
        <f t="shared" si="4944"/>
        <v>-7.1978021978021927E-3</v>
      </c>
      <c r="Z2351" s="311">
        <f t="shared" si="4945"/>
        <v>0.68448929916695611</v>
      </c>
      <c r="AA2351" s="311">
        <f t="shared" si="4946"/>
        <v>0.71029271490929746</v>
      </c>
      <c r="AB2351" s="312">
        <f t="shared" si="4563"/>
        <v>2350</v>
      </c>
      <c r="AC2351" s="313">
        <f t="shared" si="4947"/>
        <v>-6.0358198290675555E-3</v>
      </c>
      <c r="AD2351" s="284">
        <f t="shared" si="4935"/>
        <v>-2.5803415742341351E-2</v>
      </c>
      <c r="AE2351" s="314">
        <f t="shared" si="4948"/>
        <v>-1.9767595913273796E-2</v>
      </c>
      <c r="AF2351" s="315">
        <f t="shared" si="4949"/>
        <v>-3.6327862021837548E-2</v>
      </c>
      <c r="AG2351" s="315">
        <f t="shared" si="4933"/>
        <v>-0.20754214795799059</v>
      </c>
      <c r="AH2351" s="316">
        <f t="shared" si="4950"/>
        <v>-4.5120287216840666E-4</v>
      </c>
      <c r="AI2351" s="317">
        <f t="shared" si="4951"/>
        <v>2335.0419951129634</v>
      </c>
      <c r="AJ2351" s="318">
        <f t="shared" si="4936"/>
        <v>1.0000000000000009E-2</v>
      </c>
      <c r="AK2351" s="318">
        <f t="shared" si="4952"/>
        <v>1.0000000000000009E-2</v>
      </c>
      <c r="AL2351" s="318">
        <f t="shared" si="4953"/>
        <v>0</v>
      </c>
      <c r="AM2351" s="319">
        <f t="shared" si="4954"/>
        <v>2.8571428571428597E-3</v>
      </c>
      <c r="AN2351" s="319">
        <f t="shared" si="4964"/>
        <v>-9.642857142857144E-3</v>
      </c>
      <c r="AO2351" s="311">
        <f t="shared" si="4955"/>
        <v>0.29629629629629656</v>
      </c>
      <c r="AP2351" s="285">
        <f t="shared" si="4956"/>
        <v>22.857142857142875</v>
      </c>
      <c r="AQ2351" s="285"/>
      <c r="AR2351" s="285">
        <f t="shared" si="4957"/>
        <v>1</v>
      </c>
      <c r="AS2351" s="286">
        <f t="shared" si="4958"/>
        <v>8881</v>
      </c>
      <c r="AT2351" s="103">
        <f t="shared" si="4959"/>
        <v>-0.39534484116577112</v>
      </c>
      <c r="AU2351" s="318">
        <f t="shared" si="4960"/>
        <v>0.66500000000000004</v>
      </c>
      <c r="AV2351" s="315">
        <f t="shared" si="4961"/>
        <v>1.5145675441528585</v>
      </c>
      <c r="AW2351" s="320">
        <f t="shared" si="4962"/>
        <v>7.575757575757582E-3</v>
      </c>
      <c r="AX2351" s="321">
        <f t="shared" si="4937"/>
        <v>1.4793166650646684E-2</v>
      </c>
      <c r="AY2351" s="315">
        <f t="shared" si="4965"/>
        <v>0.17579568459301551</v>
      </c>
      <c r="AZ2351" s="255"/>
      <c r="BA2351" s="255"/>
      <c r="BB2351" s="255"/>
      <c r="BC2351" s="255"/>
      <c r="BD2351" s="255"/>
      <c r="BE2351" s="255"/>
      <c r="BF2351" s="255"/>
      <c r="BG2351" s="255"/>
      <c r="BH2351" s="255"/>
      <c r="BI2351" s="255"/>
      <c r="BJ2351" s="255"/>
      <c r="BK2351" s="255"/>
      <c r="BL2351" s="255"/>
      <c r="BM2351" s="255"/>
      <c r="BN2351" s="255"/>
      <c r="BO2351" s="255"/>
      <c r="BP2351" s="255"/>
      <c r="BQ2351" s="255"/>
      <c r="BR2351" s="255"/>
      <c r="BS2351" s="255"/>
      <c r="BT2351" s="255"/>
      <c r="BU2351" s="255"/>
      <c r="BV2351" s="255"/>
      <c r="BW2351" s="255"/>
      <c r="BX2351" s="255"/>
      <c r="BY2351" s="255"/>
      <c r="BZ2351" s="255"/>
      <c r="CA2351" s="255"/>
      <c r="CB2351" s="255"/>
      <c r="CC2351" s="255"/>
      <c r="CD2351" s="255"/>
      <c r="CE2351" s="255"/>
      <c r="CF2351" s="255"/>
      <c r="CG2351" s="255"/>
      <c r="CH2351" s="255"/>
      <c r="CI2351" s="255"/>
      <c r="CJ2351" s="255"/>
      <c r="CK2351" s="255"/>
      <c r="CL2351" s="255"/>
      <c r="CM2351" s="255"/>
      <c r="CN2351" s="255"/>
      <c r="CO2351" s="255"/>
      <c r="CP2351" s="255"/>
      <c r="CQ2351" s="255"/>
      <c r="CR2351" s="255"/>
      <c r="CS2351" s="255"/>
      <c r="CT2351" s="255"/>
      <c r="CU2351" s="255"/>
      <c r="CV2351" s="255"/>
      <c r="CW2351" s="255"/>
      <c r="CX2351" s="255"/>
      <c r="CY2351" s="255"/>
      <c r="CZ2351" s="255"/>
      <c r="DA2351" s="255"/>
      <c r="DB2351" s="255"/>
      <c r="DC2351" s="255"/>
      <c r="DD2351" s="255"/>
      <c r="DE2351" s="255"/>
      <c r="DF2351" s="255"/>
      <c r="DG2351" s="255"/>
      <c r="DH2351" s="255"/>
      <c r="DI2351" s="255"/>
      <c r="DJ2351" s="255"/>
      <c r="DK2351" s="255"/>
      <c r="DL2351" s="255"/>
      <c r="DM2351" s="255"/>
      <c r="DN2351" s="255"/>
      <c r="DO2351" s="255"/>
      <c r="DP2351" s="255"/>
      <c r="DQ2351" s="255"/>
      <c r="DR2351" s="255"/>
      <c r="DS2351" s="255"/>
      <c r="DT2351" s="255"/>
      <c r="DU2351" s="255"/>
      <c r="DV2351" s="255"/>
      <c r="DW2351" s="255"/>
      <c r="DX2351" s="255"/>
      <c r="DY2351" s="255"/>
      <c r="DZ2351" s="255"/>
      <c r="EA2351" s="255"/>
      <c r="EB2351" s="255"/>
      <c r="EC2351" s="255"/>
      <c r="ED2351" s="255"/>
      <c r="EE2351" s="255"/>
      <c r="EF2351" s="255"/>
      <c r="EG2351" s="255"/>
      <c r="EH2351" s="255"/>
      <c r="EI2351" s="255"/>
      <c r="EJ2351" s="255"/>
      <c r="EK2351" s="255"/>
      <c r="EL2351" s="255"/>
      <c r="EM2351" s="255"/>
      <c r="EN2351" s="255"/>
      <c r="EO2351" s="255"/>
      <c r="EP2351" s="255"/>
      <c r="EQ2351" s="255"/>
      <c r="ER2351" s="255"/>
      <c r="ES2351" s="255"/>
      <c r="ET2351" s="255"/>
      <c r="EU2351" s="255"/>
      <c r="EV2351" s="255"/>
      <c r="EW2351" s="255"/>
      <c r="EX2351" s="255"/>
      <c r="EY2351" s="255"/>
      <c r="EZ2351" s="255"/>
      <c r="FA2351" s="255"/>
      <c r="FB2351" s="255"/>
      <c r="FC2351" s="255"/>
      <c r="FD2351" s="255"/>
      <c r="FE2351" s="255"/>
      <c r="FF2351" s="255"/>
      <c r="FG2351" s="255"/>
      <c r="FH2351" s="255"/>
      <c r="FI2351" s="255"/>
      <c r="FJ2351" s="255"/>
      <c r="FK2351" s="255"/>
      <c r="FL2351" s="255"/>
      <c r="FM2351" s="255"/>
      <c r="FN2351" s="255"/>
      <c r="FO2351" s="255"/>
      <c r="FP2351" s="255"/>
      <c r="FQ2351" s="255"/>
      <c r="FR2351" s="255"/>
      <c r="FS2351" s="255"/>
      <c r="FT2351" s="255"/>
      <c r="FU2351" s="255"/>
      <c r="FV2351" s="255"/>
      <c r="FW2351" s="255"/>
      <c r="FX2351" s="255"/>
      <c r="FY2351" s="255"/>
      <c r="FZ2351" s="255"/>
      <c r="GA2351" s="255"/>
      <c r="GB2351" s="255"/>
      <c r="GC2351" s="255"/>
      <c r="GD2351" s="255"/>
      <c r="GE2351" s="255"/>
      <c r="GF2351" s="255"/>
      <c r="GG2351" s="255"/>
      <c r="GH2351" s="255"/>
      <c r="GI2351" s="255"/>
      <c r="GJ2351" s="255"/>
      <c r="GK2351" s="255"/>
      <c r="GL2351" s="255"/>
      <c r="GM2351" s="255"/>
      <c r="GN2351" s="255"/>
      <c r="GO2351" s="255"/>
      <c r="GP2351" s="255"/>
      <c r="GQ2351" s="255"/>
      <c r="GR2351" s="255"/>
      <c r="GS2351" s="255"/>
      <c r="GT2351" s="255"/>
      <c r="GU2351" s="255"/>
      <c r="GV2351" s="255"/>
      <c r="GW2351" s="255"/>
      <c r="GX2351" s="255"/>
      <c r="GY2351" s="255"/>
      <c r="GZ2351" s="255"/>
      <c r="HA2351" s="255"/>
      <c r="HB2351" s="255"/>
      <c r="HC2351" s="255"/>
      <c r="HD2351" s="255"/>
      <c r="HE2351" s="255"/>
      <c r="HF2351" s="255"/>
      <c r="HG2351" s="255"/>
      <c r="HH2351" s="255"/>
      <c r="HI2351" s="255"/>
      <c r="HJ2351" s="255"/>
      <c r="HK2351" s="255"/>
      <c r="HL2351" s="255"/>
      <c r="HM2351" s="255"/>
      <c r="HN2351" s="255"/>
      <c r="HO2351" s="255"/>
      <c r="HP2351" s="255"/>
      <c r="HQ2351" s="255"/>
      <c r="HR2351" s="255"/>
      <c r="HS2351" s="255"/>
      <c r="HT2351" s="255"/>
      <c r="HU2351" s="255"/>
      <c r="HV2351" s="255"/>
      <c r="HW2351" s="255"/>
      <c r="HX2351" s="255"/>
      <c r="HY2351" s="255"/>
      <c r="HZ2351" s="255"/>
      <c r="IA2351" s="255"/>
      <c r="IB2351" s="255"/>
      <c r="IC2351" s="255"/>
      <c r="ID2351" s="255"/>
      <c r="IE2351" s="255"/>
      <c r="IF2351" s="255"/>
      <c r="IG2351" s="255"/>
      <c r="IH2351" s="255"/>
      <c r="II2351" s="255"/>
      <c r="IJ2351" s="255"/>
      <c r="IK2351" s="255"/>
      <c r="IL2351" s="255"/>
      <c r="IM2351" s="255"/>
      <c r="IN2351" s="255"/>
      <c r="IO2351" s="255"/>
      <c r="IP2351" s="255"/>
      <c r="IQ2351" s="255"/>
      <c r="IR2351" s="255"/>
      <c r="IS2351" s="255"/>
      <c r="IT2351" s="255"/>
      <c r="IU2351" s="255"/>
      <c r="IV2351" s="255"/>
    </row>
    <row r="2352" spans="1:256">
      <c r="A2352" s="16">
        <v>41772.337766203702</v>
      </c>
      <c r="B2352" s="300">
        <v>3</v>
      </c>
      <c r="C2352" s="5">
        <v>0.67</v>
      </c>
      <c r="D2352" s="5">
        <v>0.67500000000000004</v>
      </c>
      <c r="E2352" s="5">
        <v>0.66</v>
      </c>
      <c r="F2352" s="5">
        <v>0.66500000000000004</v>
      </c>
      <c r="G2352" s="6">
        <v>47927</v>
      </c>
      <c r="H2352" s="113">
        <f t="shared" ref="H2352:H2357" si="4967">F2352</f>
        <v>0.66500000000000004</v>
      </c>
      <c r="I2352" s="19">
        <f t="shared" ref="I2352:I2358" si="4968">IF(A2353&gt;A2352,(H2352-H2351)/H2351, (H2352-H2353)/H2353)</f>
        <v>0</v>
      </c>
      <c r="J2352" s="8">
        <f t="shared" si="4938"/>
        <v>0.79698121183239734</v>
      </c>
      <c r="K2352" s="8">
        <f t="shared" si="4939"/>
        <v>0.62401878816760248</v>
      </c>
      <c r="L2352" s="8">
        <f t="shared" si="4940"/>
        <v>0.71049999999999991</v>
      </c>
      <c r="M2352" s="19">
        <f t="shared" si="4941"/>
        <v>0.27717502572749403</v>
      </c>
      <c r="N2352" s="19">
        <f t="shared" ref="N2352:N2358" si="4969">IF(A2353&gt;A2352,(M2352-M2351)/M2351, (M2352-M2353)/M2353)</f>
        <v>-5.4225725424758321E-3</v>
      </c>
      <c r="O2352" s="19">
        <f t="shared" ref="O2352:O2358" si="4970">IF(A2353&gt;A2352,(J2352-J2351)/J2351, (J2352-J2353)/J2353)</f>
        <v>-7.8501483095305032E-3</v>
      </c>
      <c r="P2352" s="19">
        <f t="shared" ref="P2352:P2358" si="4971">IF(A2353&gt;A2352,(K2352-K2351)/K2351, (K2352-K2353)/K2353)</f>
        <v>-6.6762033839262132E-3</v>
      </c>
      <c r="Q2352" s="303">
        <v>26</v>
      </c>
      <c r="R2352" s="306">
        <v>31910.25</v>
      </c>
      <c r="S2352" s="66">
        <f t="shared" si="4942"/>
        <v>1227.3173076923076</v>
      </c>
      <c r="T2352" t="str">
        <f t="shared" si="4966"/>
        <v/>
      </c>
      <c r="U2352" t="str">
        <f t="shared" si="4966"/>
        <v/>
      </c>
      <c r="V2352" t="str">
        <f t="shared" si="4966"/>
        <v/>
      </c>
      <c r="W2352" t="str">
        <f t="shared" si="4966"/>
        <v/>
      </c>
      <c r="X2352" s="63"/>
      <c r="Y2352" s="219">
        <f t="shared" si="4944"/>
        <v>-6.2967032967032911E-3</v>
      </c>
      <c r="Z2352" s="78">
        <f t="shared" si="4945"/>
        <v>0.68148794709524485</v>
      </c>
      <c r="AA2352" s="78">
        <f t="shared" si="4946"/>
        <v>0.70694105400600948</v>
      </c>
      <c r="AB2352" s="74">
        <f t="shared" si="4563"/>
        <v>2351</v>
      </c>
      <c r="AC2352" s="80">
        <f t="shared" si="4947"/>
        <v>-4.5484087979926688E-3</v>
      </c>
      <c r="AD2352" s="79">
        <f t="shared" ref="AD2352:AD2357" si="4972">Z2352-AA2352</f>
        <v>-2.5453106910764633E-2</v>
      </c>
      <c r="AE2352" s="81">
        <f t="shared" si="4948"/>
        <v>-2.0904698112771965E-2</v>
      </c>
      <c r="AF2352" s="19">
        <f t="shared" si="4949"/>
        <v>-3.6004567518790984E-2</v>
      </c>
      <c r="AG2352" s="93">
        <f t="shared" ref="AG2352:AG2358" si="4973">IF(A2353&gt;A2352,(AC2352-AC2351)/AC2351, (AC2352-AC2353)/AC2353)</f>
        <v>-0.24643065452546314</v>
      </c>
      <c r="AH2352" s="91">
        <f t="shared" si="4950"/>
        <v>-2.400703408676127E-4</v>
      </c>
      <c r="AI2352" s="96">
        <f t="shared" si="4951"/>
        <v>2338.0441957148319</v>
      </c>
      <c r="AJ2352" s="5">
        <f t="shared" ref="AJ2352:AJ2357" si="4974">F2352-F2351</f>
        <v>0</v>
      </c>
      <c r="AK2352" s="5">
        <f t="shared" si="4952"/>
        <v>0</v>
      </c>
      <c r="AL2352" s="5">
        <f t="shared" si="4953"/>
        <v>0</v>
      </c>
      <c r="AM2352" s="95">
        <f t="shared" si="4954"/>
        <v>2.8571428571428597E-3</v>
      </c>
      <c r="AN2352" s="95">
        <f t="shared" si="4964"/>
        <v>-8.5714285714285719E-3</v>
      </c>
      <c r="AO2352" s="78">
        <f t="shared" si="4955"/>
        <v>0.33333333333333359</v>
      </c>
      <c r="AP2352" s="296">
        <f t="shared" si="4956"/>
        <v>25.000000000000014</v>
      </c>
      <c r="AQ2352" s="8"/>
      <c r="AR2352" s="8">
        <f t="shared" si="4957"/>
        <v>-0.33333333333333331</v>
      </c>
      <c r="AS2352" s="114">
        <f t="shared" si="4958"/>
        <v>-15975.666666666666</v>
      </c>
      <c r="AT2352" s="103">
        <f t="shared" si="4959"/>
        <v>-0.39233434535231942</v>
      </c>
      <c r="AU2352" s="5">
        <f t="shared" si="4960"/>
        <v>0.66500000000000004</v>
      </c>
      <c r="AV2352" s="93">
        <f t="shared" si="4961"/>
        <v>-0.50064373255197514</v>
      </c>
      <c r="AW2352" s="210">
        <f t="shared" si="4962"/>
        <v>2.2727272727272745E-2</v>
      </c>
      <c r="AX2352" s="276">
        <f t="shared" ref="AX2352:AX2357" si="4975">SLOPE(M2339:M2352,AB2339:AB2352)</f>
        <v>1.5674947621691374E-2</v>
      </c>
      <c r="AY2352" s="19">
        <f t="shared" si="4965"/>
        <v>5.9607316801649254E-2</v>
      </c>
      <c r="AZ2352" s="255"/>
      <c r="BA2352" s="255"/>
      <c r="BB2352" s="255"/>
      <c r="BC2352" s="255"/>
      <c r="BD2352" s="255"/>
      <c r="BE2352" s="255"/>
      <c r="BF2352" s="255"/>
      <c r="BG2352" s="255"/>
      <c r="BH2352" s="255"/>
      <c r="BI2352" s="255"/>
      <c r="BJ2352" s="255"/>
      <c r="BK2352" s="255"/>
      <c r="BL2352" s="255"/>
      <c r="BM2352" s="255"/>
      <c r="BN2352" s="255"/>
      <c r="BO2352" s="255"/>
      <c r="BP2352" s="255"/>
      <c r="BQ2352" s="255"/>
      <c r="BR2352" s="255"/>
      <c r="BS2352" s="255"/>
      <c r="BT2352" s="255"/>
      <c r="BU2352" s="255"/>
      <c r="BV2352" s="255"/>
      <c r="BW2352" s="255"/>
      <c r="BX2352" s="255"/>
      <c r="BY2352" s="255"/>
      <c r="BZ2352" s="255"/>
      <c r="CA2352" s="255"/>
      <c r="CB2352" s="255"/>
      <c r="CC2352" s="255"/>
      <c r="CD2352" s="255"/>
      <c r="CE2352" s="255"/>
      <c r="CF2352" s="255"/>
      <c r="CG2352" s="255"/>
      <c r="CH2352" s="255"/>
      <c r="CI2352" s="255"/>
      <c r="CJ2352" s="255"/>
      <c r="CK2352" s="255"/>
      <c r="CL2352" s="255"/>
      <c r="CM2352" s="255"/>
      <c r="CN2352" s="255"/>
      <c r="CO2352" s="255"/>
      <c r="CP2352" s="255"/>
      <c r="CQ2352" s="255"/>
      <c r="CR2352" s="255"/>
      <c r="CS2352" s="255"/>
      <c r="CT2352" s="255"/>
      <c r="CU2352" s="255"/>
      <c r="CV2352" s="255"/>
      <c r="CW2352" s="255"/>
      <c r="CX2352" s="255"/>
      <c r="CY2352" s="255"/>
      <c r="CZ2352" s="255"/>
      <c r="DA2352" s="255"/>
      <c r="DB2352" s="255"/>
      <c r="DC2352" s="255"/>
      <c r="DD2352" s="255"/>
      <c r="DE2352" s="255"/>
      <c r="DF2352" s="255"/>
      <c r="DG2352" s="255"/>
      <c r="DH2352" s="255"/>
      <c r="DI2352" s="255"/>
      <c r="DJ2352" s="255"/>
      <c r="DK2352" s="255"/>
      <c r="DL2352" s="255"/>
      <c r="DM2352" s="255"/>
      <c r="DN2352" s="255"/>
      <c r="DO2352" s="255"/>
      <c r="DP2352" s="255"/>
      <c r="DQ2352" s="255"/>
      <c r="DR2352" s="255"/>
      <c r="DS2352" s="255"/>
      <c r="DT2352" s="255"/>
      <c r="DU2352" s="255"/>
      <c r="DV2352" s="255"/>
      <c r="DW2352" s="255"/>
      <c r="DX2352" s="255"/>
      <c r="DY2352" s="255"/>
      <c r="DZ2352" s="255"/>
      <c r="EA2352" s="255"/>
      <c r="EB2352" s="255"/>
      <c r="EC2352" s="255"/>
      <c r="ED2352" s="255"/>
      <c r="EE2352" s="255"/>
      <c r="EF2352" s="255"/>
      <c r="EG2352" s="255"/>
      <c r="EH2352" s="255"/>
      <c r="EI2352" s="255"/>
      <c r="EJ2352" s="255"/>
      <c r="EK2352" s="255"/>
      <c r="EL2352" s="255"/>
      <c r="EM2352" s="255"/>
      <c r="EN2352" s="255"/>
      <c r="EO2352" s="255"/>
      <c r="EP2352" s="255"/>
      <c r="EQ2352" s="255"/>
      <c r="ER2352" s="255"/>
      <c r="ES2352" s="255"/>
      <c r="ET2352" s="255"/>
      <c r="EU2352" s="255"/>
      <c r="EV2352" s="255"/>
      <c r="EW2352" s="255"/>
      <c r="EX2352" s="255"/>
      <c r="EY2352" s="255"/>
      <c r="EZ2352" s="255"/>
      <c r="FA2352" s="255"/>
      <c r="FB2352" s="255"/>
      <c r="FC2352" s="255"/>
      <c r="FD2352" s="255"/>
      <c r="FE2352" s="255"/>
      <c r="FF2352" s="255"/>
      <c r="FG2352" s="255"/>
      <c r="FH2352" s="255"/>
      <c r="FI2352" s="255"/>
      <c r="FJ2352" s="255"/>
      <c r="FK2352" s="255"/>
      <c r="FL2352" s="255"/>
      <c r="FM2352" s="255"/>
      <c r="FN2352" s="255"/>
      <c r="FO2352" s="255"/>
      <c r="FP2352" s="255"/>
      <c r="FQ2352" s="255"/>
      <c r="FR2352" s="255"/>
      <c r="FS2352" s="255"/>
      <c r="FT2352" s="255"/>
      <c r="FU2352" s="255"/>
      <c r="FV2352" s="255"/>
      <c r="FW2352" s="255"/>
      <c r="FX2352" s="255"/>
      <c r="FY2352" s="255"/>
      <c r="FZ2352" s="255"/>
      <c r="GA2352" s="255"/>
      <c r="GB2352" s="255"/>
      <c r="GC2352" s="255"/>
      <c r="GD2352" s="255"/>
      <c r="GE2352" s="255"/>
      <c r="GF2352" s="255"/>
      <c r="GG2352" s="255"/>
      <c r="GH2352" s="255"/>
      <c r="GI2352" s="255"/>
      <c r="GJ2352" s="255"/>
      <c r="GK2352" s="255"/>
      <c r="GL2352" s="255"/>
      <c r="GM2352" s="255"/>
      <c r="GN2352" s="255"/>
      <c r="GO2352" s="255"/>
      <c r="GP2352" s="255"/>
      <c r="GQ2352" s="255"/>
      <c r="GR2352" s="255"/>
      <c r="GS2352" s="255"/>
      <c r="GT2352" s="255"/>
      <c r="GU2352" s="255"/>
      <c r="GV2352" s="255"/>
      <c r="GW2352" s="255"/>
      <c r="GX2352" s="255"/>
      <c r="GY2352" s="255"/>
      <c r="GZ2352" s="255"/>
      <c r="HA2352" s="255"/>
      <c r="HB2352" s="255"/>
      <c r="HC2352" s="255"/>
      <c r="HD2352" s="255"/>
      <c r="HE2352" s="255"/>
      <c r="HF2352" s="255"/>
      <c r="HG2352" s="255"/>
      <c r="HH2352" s="255"/>
      <c r="HI2352" s="255"/>
      <c r="HJ2352" s="255"/>
      <c r="HK2352" s="255"/>
      <c r="HL2352" s="255"/>
      <c r="HM2352" s="255"/>
      <c r="HN2352" s="255"/>
      <c r="HO2352" s="255"/>
      <c r="HP2352" s="255"/>
      <c r="HQ2352" s="255"/>
      <c r="HR2352" s="255"/>
      <c r="HS2352" s="255"/>
      <c r="HT2352" s="255"/>
      <c r="HU2352" s="255"/>
      <c r="HV2352" s="255"/>
      <c r="HW2352" s="255"/>
      <c r="HX2352" s="255"/>
      <c r="HY2352" s="255"/>
      <c r="HZ2352" s="255"/>
      <c r="IA2352" s="255"/>
      <c r="IB2352" s="255"/>
      <c r="IC2352" s="255"/>
      <c r="ID2352" s="255"/>
      <c r="IE2352" s="255"/>
      <c r="IF2352" s="255"/>
      <c r="IG2352" s="255"/>
      <c r="IH2352" s="255"/>
      <c r="II2352" s="255"/>
      <c r="IJ2352" s="255"/>
      <c r="IK2352" s="255"/>
      <c r="IL2352" s="255"/>
      <c r="IM2352" s="255"/>
      <c r="IN2352" s="255"/>
      <c r="IO2352" s="255"/>
      <c r="IP2352" s="255"/>
      <c r="IQ2352" s="255"/>
      <c r="IR2352" s="255"/>
      <c r="IS2352" s="255"/>
      <c r="IT2352" s="255"/>
      <c r="IU2352" s="255"/>
      <c r="IV2352" s="255"/>
    </row>
    <row r="2353" spans="1:256" ht="13">
      <c r="A2353" s="16">
        <v>41773.36037037037</v>
      </c>
      <c r="B2353" s="300">
        <v>4</v>
      </c>
      <c r="C2353" s="5">
        <v>0.68</v>
      </c>
      <c r="D2353" s="5">
        <v>0.72</v>
      </c>
      <c r="E2353" s="5">
        <v>0.68</v>
      </c>
      <c r="F2353" s="5">
        <v>0.70499999999999996</v>
      </c>
      <c r="G2353" s="6">
        <v>216374</v>
      </c>
      <c r="H2353" s="113">
        <f t="shared" si="4967"/>
        <v>0.70499999999999996</v>
      </c>
      <c r="I2353" s="19">
        <f t="shared" si="4968"/>
        <v>6.015037593984951E-2</v>
      </c>
      <c r="J2353" s="8">
        <f t="shared" ref="J2353:J2358" si="4976">(L2353)+2*STDEVPA(H2334:H2353)</f>
        <v>0.78466396559287122</v>
      </c>
      <c r="K2353" s="8">
        <f t="shared" ref="K2353:K2358" si="4977">(L2353)-(2*STDEVPA(H2334:H2353))</f>
        <v>0.62783603440712865</v>
      </c>
      <c r="L2353" s="8">
        <f t="shared" ref="L2353:L2358" si="4978">AVERAGE(H2334:H2353)</f>
        <v>0.70624999999999993</v>
      </c>
      <c r="M2353" s="19">
        <f t="shared" ref="M2353:M2358" si="4979">(J2353-K2353)/K2353</f>
        <v>0.24979122349012131</v>
      </c>
      <c r="N2353" s="19">
        <f t="shared" si="4969"/>
        <v>-9.8796066368169969E-2</v>
      </c>
      <c r="O2353" s="19">
        <f t="shared" si="4970"/>
        <v>-1.5454876547474251E-2</v>
      </c>
      <c r="P2353" s="19">
        <f t="shared" si="4971"/>
        <v>6.1171976099234299E-3</v>
      </c>
      <c r="Q2353" s="303">
        <v>145</v>
      </c>
      <c r="R2353" s="306">
        <v>151317.375</v>
      </c>
      <c r="S2353" s="66">
        <f t="shared" ref="S2353:S2358" si="4980">R2353/Q2353</f>
        <v>1043.5681034482759</v>
      </c>
      <c r="T2353" t="str">
        <f t="shared" ref="T2353:W2354" si="4981">IF(C2353&gt;$J2353,"BrokeBandUpper", IF(C2353&lt;$K2353,"BrokeBandLower", ""))</f>
        <v/>
      </c>
      <c r="U2353" t="str">
        <f t="shared" si="4981"/>
        <v/>
      </c>
      <c r="V2353" t="str">
        <f t="shared" si="4981"/>
        <v/>
      </c>
      <c r="W2353" t="str">
        <f t="shared" si="4981"/>
        <v/>
      </c>
      <c r="X2353" s="63"/>
      <c r="Y2353" s="310">
        <f t="shared" ref="Y2353:Y2358" si="4982">SLOPE(H2340:H2353,AB2340:AB2353)</f>
        <v>-4.395604395604393E-3</v>
      </c>
      <c r="Z2353" s="311">
        <f t="shared" ref="Z2353:Z2358" si="4983">Z2352+(0.154*(F2353-Z2352))</f>
        <v>0.68510880324257717</v>
      </c>
      <c r="AA2353" s="311">
        <f t="shared" ref="AA2353:AA2358" si="4984">AA2352+(0.074*(F2353-AA2352))</f>
        <v>0.70679741600956481</v>
      </c>
      <c r="AB2353" s="312">
        <f t="shared" si="4563"/>
        <v>2352</v>
      </c>
      <c r="AC2353" s="313">
        <f t="shared" ref="AC2353:AC2358" si="4985">AD2353-AE2353</f>
        <v>-6.2713172337253847E-4</v>
      </c>
      <c r="AD2353" s="284">
        <f t="shared" si="4972"/>
        <v>-2.1688612766987636E-2</v>
      </c>
      <c r="AE2353" s="314">
        <f t="shared" ref="AE2353:AE2358" si="4986">AE2352+(0.2*(AD2353-AE2352))</f>
        <v>-2.1061481043615098E-2</v>
      </c>
      <c r="AF2353" s="315">
        <f t="shared" ref="AF2353:AF2358" si="4987">AD2353/AA2353</f>
        <v>-3.0685755600858244E-2</v>
      </c>
      <c r="AG2353" s="315">
        <f t="shared" si="4973"/>
        <v>-0.86212063356105806</v>
      </c>
      <c r="AH2353" s="316">
        <f t="shared" ref="AH2353:AH2358" si="4988">SLOPE(AC2340:AC2353,AB2340:AB2353)</f>
        <v>4.3176303668500747E-5</v>
      </c>
      <c r="AI2353" s="317">
        <f t="shared" ref="AI2353:AI2358" si="4989">INTERCEPT(AB2340:AB2353,AC2340:AC2353)</f>
        <v>2346.3038693807689</v>
      </c>
      <c r="AJ2353" s="318">
        <f t="shared" si="4974"/>
        <v>3.9999999999999925E-2</v>
      </c>
      <c r="AK2353" s="318">
        <f t="shared" si="4952"/>
        <v>3.9999999999999925E-2</v>
      </c>
      <c r="AL2353" s="318">
        <f t="shared" ref="AL2353:AL2358" si="4990">IF(AJ2353&lt;0,AJ2353,0)</f>
        <v>0</v>
      </c>
      <c r="AM2353" s="319">
        <f t="shared" ref="AM2353:AM2358" si="4991">(AVERAGE(AK2340:AK2353))</f>
        <v>5.7142857142857117E-3</v>
      </c>
      <c r="AN2353" s="319">
        <f t="shared" si="4964"/>
        <v>-7.4999999999999989E-3</v>
      </c>
      <c r="AO2353" s="311">
        <f t="shared" ref="AO2353:AO2358" si="4992">ABS(AM2353/AN2353)</f>
        <v>0.76190476190476164</v>
      </c>
      <c r="AP2353" s="285">
        <f t="shared" ref="AP2353:AP2358" si="4993">IF(AN2353=0,100,100-(100/(1+AO2353)))</f>
        <v>43.243243243243235</v>
      </c>
      <c r="AQ2353" s="285"/>
      <c r="AR2353" s="285">
        <f t="shared" ref="AR2353:AR2358" si="4994">IF(ISERROR(((F2353-E2353)-(D2353-F2353))/(D2353-E2353)),0,((F2353-E2353)-(D2353-F2353))/(D2353-E2353))</f>
        <v>0.24999999999999792</v>
      </c>
      <c r="AS2353" s="286">
        <f t="shared" ref="AS2353:AS2358" si="4995">IF(ISERROR(AR2353*G2353),0,AR2353*G2353)</f>
        <v>54093.499999999549</v>
      </c>
      <c r="AT2353" s="103">
        <f t="shared" ref="AT2353:AT2358" si="4996">SUM(AS2334:AS2353)/SUM(G2334:G2353)</f>
        <v>-0.42525581382985012</v>
      </c>
      <c r="AU2353" s="318">
        <f t="shared" ref="AU2353:AU2358" si="4997">F2353</f>
        <v>0.70499999999999996</v>
      </c>
      <c r="AV2353" s="315">
        <f t="shared" ref="AV2353:AV2358" si="4998">AS2353/R2353</f>
        <v>0.35748373245306131</v>
      </c>
      <c r="AW2353" s="320">
        <f t="shared" ref="AW2353:AW2358" si="4999">(D2353-E2353)/E2353</f>
        <v>5.8823529411764594E-2</v>
      </c>
      <c r="AX2353" s="321">
        <f t="shared" si="4975"/>
        <v>1.5022457590674214E-2</v>
      </c>
      <c r="AY2353" s="315">
        <f t="shared" si="4965"/>
        <v>-4.1626297373665744E-2</v>
      </c>
      <c r="AZ2353" s="255"/>
      <c r="BA2353" s="255"/>
      <c r="BB2353" s="255"/>
      <c r="BC2353" s="255"/>
      <c r="BD2353" s="255"/>
      <c r="BE2353" s="255"/>
      <c r="BF2353" s="255"/>
      <c r="BG2353" s="255"/>
      <c r="BH2353" s="255"/>
      <c r="BI2353" s="255"/>
      <c r="BJ2353" s="255"/>
      <c r="BK2353" s="255"/>
      <c r="BL2353" s="255"/>
      <c r="BM2353" s="255"/>
      <c r="BN2353" s="255"/>
      <c r="BO2353" s="255"/>
      <c r="BP2353" s="255"/>
      <c r="BQ2353" s="255"/>
      <c r="BR2353" s="255"/>
      <c r="BS2353" s="255"/>
      <c r="BT2353" s="255"/>
      <c r="BU2353" s="255"/>
      <c r="BV2353" s="255"/>
      <c r="BW2353" s="255"/>
      <c r="BX2353" s="255"/>
      <c r="BY2353" s="255"/>
      <c r="BZ2353" s="255"/>
      <c r="CA2353" s="255"/>
      <c r="CB2353" s="255"/>
      <c r="CC2353" s="255"/>
      <c r="CD2353" s="255"/>
      <c r="CE2353" s="255"/>
      <c r="CF2353" s="255"/>
      <c r="CG2353" s="255"/>
      <c r="CH2353" s="255"/>
      <c r="CI2353" s="255"/>
      <c r="CJ2353" s="255"/>
      <c r="CK2353" s="255"/>
      <c r="CL2353" s="255"/>
      <c r="CM2353" s="255"/>
      <c r="CN2353" s="255"/>
      <c r="CO2353" s="255"/>
      <c r="CP2353" s="255"/>
      <c r="CQ2353" s="255"/>
      <c r="CR2353" s="255"/>
      <c r="CS2353" s="255"/>
      <c r="CT2353" s="255"/>
      <c r="CU2353" s="255"/>
      <c r="CV2353" s="255"/>
      <c r="CW2353" s="255"/>
      <c r="CX2353" s="255"/>
      <c r="CY2353" s="255"/>
      <c r="CZ2353" s="255"/>
      <c r="DA2353" s="255"/>
      <c r="DB2353" s="255"/>
      <c r="DC2353" s="255"/>
      <c r="DD2353" s="255"/>
      <c r="DE2353" s="255"/>
      <c r="DF2353" s="255"/>
      <c r="DG2353" s="255"/>
      <c r="DH2353" s="255"/>
      <c r="DI2353" s="255"/>
      <c r="DJ2353" s="255"/>
      <c r="DK2353" s="255"/>
      <c r="DL2353" s="255"/>
      <c r="DM2353" s="255"/>
      <c r="DN2353" s="255"/>
      <c r="DO2353" s="255"/>
      <c r="DP2353" s="255"/>
      <c r="DQ2353" s="255"/>
      <c r="DR2353" s="255"/>
      <c r="DS2353" s="255"/>
      <c r="DT2353" s="255"/>
      <c r="DU2353" s="255"/>
      <c r="DV2353" s="255"/>
      <c r="DW2353" s="255"/>
      <c r="DX2353" s="255"/>
      <c r="DY2353" s="255"/>
      <c r="DZ2353" s="255"/>
      <c r="EA2353" s="255"/>
      <c r="EB2353" s="255"/>
      <c r="EC2353" s="255"/>
      <c r="ED2353" s="255"/>
      <c r="EE2353" s="255"/>
      <c r="EF2353" s="255"/>
      <c r="EG2353" s="255"/>
      <c r="EH2353" s="255"/>
      <c r="EI2353" s="255"/>
      <c r="EJ2353" s="255"/>
      <c r="EK2353" s="255"/>
      <c r="EL2353" s="255"/>
      <c r="EM2353" s="255"/>
      <c r="EN2353" s="255"/>
      <c r="EO2353" s="255"/>
      <c r="EP2353" s="255"/>
      <c r="EQ2353" s="255"/>
      <c r="ER2353" s="255"/>
      <c r="ES2353" s="255"/>
      <c r="ET2353" s="255"/>
      <c r="EU2353" s="255"/>
      <c r="EV2353" s="255"/>
      <c r="EW2353" s="255"/>
      <c r="EX2353" s="255"/>
      <c r="EY2353" s="255"/>
      <c r="EZ2353" s="255"/>
      <c r="FA2353" s="255"/>
      <c r="FB2353" s="255"/>
      <c r="FC2353" s="255"/>
      <c r="FD2353" s="255"/>
      <c r="FE2353" s="255"/>
      <c r="FF2353" s="255"/>
      <c r="FG2353" s="255"/>
      <c r="FH2353" s="255"/>
      <c r="FI2353" s="255"/>
      <c r="FJ2353" s="255"/>
      <c r="FK2353" s="255"/>
      <c r="FL2353" s="255"/>
      <c r="FM2353" s="255"/>
      <c r="FN2353" s="255"/>
      <c r="FO2353" s="255"/>
      <c r="FP2353" s="255"/>
      <c r="FQ2353" s="255"/>
      <c r="FR2353" s="255"/>
      <c r="FS2353" s="255"/>
      <c r="FT2353" s="255"/>
      <c r="FU2353" s="255"/>
      <c r="FV2353" s="255"/>
      <c r="FW2353" s="255"/>
      <c r="FX2353" s="255"/>
      <c r="FY2353" s="255"/>
      <c r="FZ2353" s="255"/>
      <c r="GA2353" s="255"/>
      <c r="GB2353" s="255"/>
      <c r="GC2353" s="255"/>
      <c r="GD2353" s="255"/>
      <c r="GE2353" s="255"/>
      <c r="GF2353" s="255"/>
      <c r="GG2353" s="255"/>
      <c r="GH2353" s="255"/>
      <c r="GI2353" s="255"/>
      <c r="GJ2353" s="255"/>
      <c r="GK2353" s="255"/>
      <c r="GL2353" s="255"/>
      <c r="GM2353" s="255"/>
      <c r="GN2353" s="255"/>
      <c r="GO2353" s="255"/>
      <c r="GP2353" s="255"/>
      <c r="GQ2353" s="255"/>
      <c r="GR2353" s="255"/>
      <c r="GS2353" s="255"/>
      <c r="GT2353" s="255"/>
      <c r="GU2353" s="255"/>
      <c r="GV2353" s="255"/>
      <c r="GW2353" s="255"/>
      <c r="GX2353" s="255"/>
      <c r="GY2353" s="255"/>
      <c r="GZ2353" s="255"/>
      <c r="HA2353" s="255"/>
      <c r="HB2353" s="255"/>
      <c r="HC2353" s="255"/>
      <c r="HD2353" s="255"/>
      <c r="HE2353" s="255"/>
      <c r="HF2353" s="255"/>
      <c r="HG2353" s="255"/>
      <c r="HH2353" s="255"/>
      <c r="HI2353" s="255"/>
      <c r="HJ2353" s="255"/>
      <c r="HK2353" s="255"/>
      <c r="HL2353" s="255"/>
      <c r="HM2353" s="255"/>
      <c r="HN2353" s="255"/>
      <c r="HO2353" s="255"/>
      <c r="HP2353" s="255"/>
      <c r="HQ2353" s="255"/>
      <c r="HR2353" s="255"/>
      <c r="HS2353" s="255"/>
      <c r="HT2353" s="255"/>
      <c r="HU2353" s="255"/>
      <c r="HV2353" s="255"/>
      <c r="HW2353" s="255"/>
      <c r="HX2353" s="255"/>
      <c r="HY2353" s="255"/>
      <c r="HZ2353" s="255"/>
      <c r="IA2353" s="255"/>
      <c r="IB2353" s="255"/>
      <c r="IC2353" s="255"/>
      <c r="ID2353" s="255"/>
      <c r="IE2353" s="255"/>
      <c r="IF2353" s="255"/>
      <c r="IG2353" s="255"/>
      <c r="IH2353" s="255"/>
      <c r="II2353" s="255"/>
      <c r="IJ2353" s="255"/>
      <c r="IK2353" s="255"/>
      <c r="IL2353" s="255"/>
      <c r="IM2353" s="255"/>
      <c r="IN2353" s="255"/>
      <c r="IO2353" s="255"/>
      <c r="IP2353" s="255"/>
      <c r="IQ2353" s="255"/>
      <c r="IR2353" s="255"/>
      <c r="IS2353" s="255"/>
      <c r="IT2353" s="255"/>
      <c r="IU2353" s="255"/>
      <c r="IV2353" s="255"/>
    </row>
    <row r="2354" spans="1:256">
      <c r="A2354" s="16">
        <v>41774.37667824074</v>
      </c>
      <c r="B2354" s="300">
        <v>5</v>
      </c>
      <c r="C2354" s="5">
        <v>0.69</v>
      </c>
      <c r="D2354" s="5">
        <v>0.69499999999999995</v>
      </c>
      <c r="E2354" s="5">
        <v>0.65500000000000003</v>
      </c>
      <c r="F2354" s="5">
        <v>0.66</v>
      </c>
      <c r="G2354" s="6">
        <v>583072</v>
      </c>
      <c r="H2354" s="113">
        <f t="shared" si="4967"/>
        <v>0.66</v>
      </c>
      <c r="I2354" s="19">
        <f t="shared" si="4968"/>
        <v>-6.3829787234042451E-2</v>
      </c>
      <c r="J2354" s="8">
        <f t="shared" si="4976"/>
        <v>0.7758682401284801</v>
      </c>
      <c r="K2354" s="8">
        <f t="shared" si="4977"/>
        <v>0.62563175987151987</v>
      </c>
      <c r="L2354" s="8">
        <f t="shared" si="4978"/>
        <v>0.70074999999999998</v>
      </c>
      <c r="M2354" s="19">
        <f t="shared" si="4979"/>
        <v>0.24013563551794892</v>
      </c>
      <c r="N2354" s="19">
        <f t="shared" si="4969"/>
        <v>-3.8654632605833919E-2</v>
      </c>
      <c r="O2354" s="19">
        <f t="shared" si="4970"/>
        <v>-1.1209544276377336E-2</v>
      </c>
      <c r="P2354" s="19">
        <f t="shared" si="4971"/>
        <v>-3.5109079676994047E-3</v>
      </c>
      <c r="Q2354" s="303">
        <v>477</v>
      </c>
      <c r="R2354" s="306">
        <v>387936.40500000003</v>
      </c>
      <c r="S2354" s="66">
        <f t="shared" si="4980"/>
        <v>813.28386792452841</v>
      </c>
      <c r="T2354" t="str">
        <f t="shared" si="4981"/>
        <v/>
      </c>
      <c r="U2354" t="str">
        <f t="shared" si="4981"/>
        <v/>
      </c>
      <c r="V2354" t="str">
        <f t="shared" si="4981"/>
        <v/>
      </c>
      <c r="W2354" t="str">
        <f t="shared" si="4981"/>
        <v/>
      </c>
      <c r="X2354" s="63"/>
      <c r="Y2354" s="219">
        <f t="shared" si="4982"/>
        <v>-3.5054945054945009E-3</v>
      </c>
      <c r="Z2354" s="78">
        <f t="shared" si="4983"/>
        <v>0.68124204754322026</v>
      </c>
      <c r="AA2354" s="78">
        <f t="shared" si="4984"/>
        <v>0.70333440722485696</v>
      </c>
      <c r="AB2354" s="74">
        <f t="shared" si="4563"/>
        <v>2353</v>
      </c>
      <c r="AC2354" s="80">
        <f t="shared" si="4985"/>
        <v>-8.2470291041727983E-4</v>
      </c>
      <c r="AD2354" s="79">
        <f t="shared" si="4972"/>
        <v>-2.2092359681636697E-2</v>
      </c>
      <c r="AE2354" s="81">
        <f t="shared" si="4986"/>
        <v>-2.1267656771219418E-2</v>
      </c>
      <c r="AF2354" s="19">
        <f t="shared" si="4987"/>
        <v>-3.1410889975945315E-2</v>
      </c>
      <c r="AG2354" s="93">
        <f t="shared" si="4973"/>
        <v>0.31503937638851842</v>
      </c>
      <c r="AH2354" s="91">
        <f t="shared" si="4988"/>
        <v>2.9196359610414793E-4</v>
      </c>
      <c r="AI2354" s="96">
        <f t="shared" si="4989"/>
        <v>2350.5814852592475</v>
      </c>
      <c r="AJ2354" s="5">
        <f t="shared" si="4974"/>
        <v>-4.4999999999999929E-2</v>
      </c>
      <c r="AK2354" s="5">
        <f t="shared" si="4952"/>
        <v>0</v>
      </c>
      <c r="AL2354" s="5">
        <f t="shared" si="4990"/>
        <v>-4.4999999999999929E-2</v>
      </c>
      <c r="AM2354" s="95">
        <f t="shared" si="4991"/>
        <v>5.3571428571428537E-3</v>
      </c>
      <c r="AN2354" s="95">
        <f t="shared" si="4964"/>
        <v>-1.0714285714285707E-2</v>
      </c>
      <c r="AO2354" s="78">
        <f t="shared" si="4992"/>
        <v>0.5</v>
      </c>
      <c r="AP2354" s="296">
        <f t="shared" si="4993"/>
        <v>33.333333333333329</v>
      </c>
      <c r="AQ2354" s="8"/>
      <c r="AR2354" s="8">
        <f t="shared" si="4994"/>
        <v>-0.74999999999999933</v>
      </c>
      <c r="AS2354" s="114">
        <f t="shared" si="4995"/>
        <v>-437303.99999999959</v>
      </c>
      <c r="AT2354" s="103">
        <f t="shared" si="4996"/>
        <v>-0.43866757873396933</v>
      </c>
      <c r="AU2354" s="5">
        <f t="shared" si="4997"/>
        <v>0.66</v>
      </c>
      <c r="AV2354" s="93">
        <f t="shared" si="4998"/>
        <v>-1.1272569275884268</v>
      </c>
      <c r="AW2354" s="210">
        <f t="shared" si="4999"/>
        <v>6.1068702290076216E-2</v>
      </c>
      <c r="AX2354" s="276">
        <f t="shared" si="4975"/>
        <v>1.3315086493183241E-2</v>
      </c>
      <c r="AY2354" s="19">
        <f t="shared" si="4965"/>
        <v>-0.11365457929805647</v>
      </c>
      <c r="AZ2354" s="255"/>
      <c r="BA2354" s="255"/>
      <c r="BB2354" s="255"/>
      <c r="BC2354" s="255"/>
      <c r="BD2354" s="255"/>
      <c r="BE2354" s="255"/>
      <c r="BF2354" s="255"/>
      <c r="BG2354" s="255"/>
      <c r="BH2354" s="255"/>
      <c r="BI2354" s="255"/>
      <c r="BJ2354" s="255"/>
      <c r="BK2354" s="255"/>
      <c r="BL2354" s="255"/>
      <c r="BM2354" s="255"/>
      <c r="BN2354" s="255"/>
      <c r="BO2354" s="255"/>
      <c r="BP2354" s="255"/>
      <c r="BQ2354" s="255"/>
      <c r="BR2354" s="255"/>
      <c r="BS2354" s="255"/>
      <c r="BT2354" s="255"/>
      <c r="BU2354" s="255"/>
      <c r="BV2354" s="255"/>
      <c r="BW2354" s="255"/>
      <c r="BX2354" s="255"/>
      <c r="BY2354" s="255"/>
      <c r="BZ2354" s="255"/>
      <c r="CA2354" s="255"/>
      <c r="CB2354" s="255"/>
      <c r="CC2354" s="255"/>
      <c r="CD2354" s="255"/>
      <c r="CE2354" s="255"/>
      <c r="CF2354" s="255"/>
      <c r="CG2354" s="255"/>
      <c r="CH2354" s="255"/>
      <c r="CI2354" s="255"/>
      <c r="CJ2354" s="255"/>
      <c r="CK2354" s="255"/>
      <c r="CL2354" s="255"/>
      <c r="CM2354" s="255"/>
      <c r="CN2354" s="255"/>
      <c r="CO2354" s="255"/>
      <c r="CP2354" s="255"/>
      <c r="CQ2354" s="255"/>
      <c r="CR2354" s="255"/>
      <c r="CS2354" s="255"/>
      <c r="CT2354" s="255"/>
      <c r="CU2354" s="255"/>
      <c r="CV2354" s="255"/>
      <c r="CW2354" s="255"/>
      <c r="CX2354" s="255"/>
      <c r="CY2354" s="255"/>
      <c r="CZ2354" s="255"/>
      <c r="DA2354" s="255"/>
      <c r="DB2354" s="255"/>
      <c r="DC2354" s="255"/>
      <c r="DD2354" s="255"/>
      <c r="DE2354" s="255"/>
      <c r="DF2354" s="255"/>
      <c r="DG2354" s="255"/>
      <c r="DH2354" s="255"/>
      <c r="DI2354" s="255"/>
      <c r="DJ2354" s="255"/>
      <c r="DK2354" s="255"/>
      <c r="DL2354" s="255"/>
      <c r="DM2354" s="255"/>
      <c r="DN2354" s="255"/>
      <c r="DO2354" s="255"/>
      <c r="DP2354" s="255"/>
      <c r="DQ2354" s="255"/>
      <c r="DR2354" s="255"/>
      <c r="DS2354" s="255"/>
      <c r="DT2354" s="255"/>
      <c r="DU2354" s="255"/>
      <c r="DV2354" s="255"/>
      <c r="DW2354" s="255"/>
      <c r="DX2354" s="255"/>
      <c r="DY2354" s="255"/>
      <c r="DZ2354" s="255"/>
      <c r="EA2354" s="255"/>
      <c r="EB2354" s="255"/>
      <c r="EC2354" s="255"/>
      <c r="ED2354" s="255"/>
      <c r="EE2354" s="255"/>
      <c r="EF2354" s="255"/>
      <c r="EG2354" s="255"/>
      <c r="EH2354" s="255"/>
      <c r="EI2354" s="255"/>
      <c r="EJ2354" s="255"/>
      <c r="EK2354" s="255"/>
      <c r="EL2354" s="255"/>
      <c r="EM2354" s="255"/>
      <c r="EN2354" s="255"/>
      <c r="EO2354" s="255"/>
      <c r="EP2354" s="255"/>
      <c r="EQ2354" s="255"/>
      <c r="ER2354" s="255"/>
      <c r="ES2354" s="255"/>
      <c r="ET2354" s="255"/>
      <c r="EU2354" s="255"/>
      <c r="EV2354" s="255"/>
      <c r="EW2354" s="255"/>
      <c r="EX2354" s="255"/>
      <c r="EY2354" s="255"/>
      <c r="EZ2354" s="255"/>
      <c r="FA2354" s="255"/>
      <c r="FB2354" s="255"/>
      <c r="FC2354" s="255"/>
      <c r="FD2354" s="255"/>
      <c r="FE2354" s="255"/>
      <c r="FF2354" s="255"/>
      <c r="FG2354" s="255"/>
      <c r="FH2354" s="255"/>
      <c r="FI2354" s="255"/>
      <c r="FJ2354" s="255"/>
      <c r="FK2354" s="255"/>
      <c r="FL2354" s="255"/>
      <c r="FM2354" s="255"/>
      <c r="FN2354" s="255"/>
      <c r="FO2354" s="255"/>
      <c r="FP2354" s="255"/>
      <c r="FQ2354" s="255"/>
      <c r="FR2354" s="255"/>
      <c r="FS2354" s="255"/>
      <c r="FT2354" s="255"/>
      <c r="FU2354" s="255"/>
      <c r="FV2354" s="255"/>
      <c r="FW2354" s="255"/>
      <c r="FX2354" s="255"/>
      <c r="FY2354" s="255"/>
      <c r="FZ2354" s="255"/>
      <c r="GA2354" s="255"/>
      <c r="GB2354" s="255"/>
      <c r="GC2354" s="255"/>
      <c r="GD2354" s="255"/>
      <c r="GE2354" s="255"/>
      <c r="GF2354" s="255"/>
      <c r="GG2354" s="255"/>
      <c r="GH2354" s="255"/>
      <c r="GI2354" s="255"/>
      <c r="GJ2354" s="255"/>
      <c r="GK2354" s="255"/>
      <c r="GL2354" s="255"/>
      <c r="GM2354" s="255"/>
      <c r="GN2354" s="255"/>
      <c r="GO2354" s="255"/>
      <c r="GP2354" s="255"/>
      <c r="GQ2354" s="255"/>
      <c r="GR2354" s="255"/>
      <c r="GS2354" s="255"/>
      <c r="GT2354" s="255"/>
      <c r="GU2354" s="255"/>
      <c r="GV2354" s="255"/>
      <c r="GW2354" s="255"/>
      <c r="GX2354" s="255"/>
      <c r="GY2354" s="255"/>
      <c r="GZ2354" s="255"/>
      <c r="HA2354" s="255"/>
      <c r="HB2354" s="255"/>
      <c r="HC2354" s="255"/>
      <c r="HD2354" s="255"/>
      <c r="HE2354" s="255"/>
      <c r="HF2354" s="255"/>
      <c r="HG2354" s="255"/>
      <c r="HH2354" s="255"/>
      <c r="HI2354" s="255"/>
      <c r="HJ2354" s="255"/>
      <c r="HK2354" s="255"/>
      <c r="HL2354" s="255"/>
      <c r="HM2354" s="255"/>
      <c r="HN2354" s="255"/>
      <c r="HO2354" s="255"/>
      <c r="HP2354" s="255"/>
      <c r="HQ2354" s="255"/>
      <c r="HR2354" s="255"/>
      <c r="HS2354" s="255"/>
      <c r="HT2354" s="255"/>
      <c r="HU2354" s="255"/>
      <c r="HV2354" s="255"/>
      <c r="HW2354" s="255"/>
      <c r="HX2354" s="255"/>
      <c r="HY2354" s="255"/>
      <c r="HZ2354" s="255"/>
      <c r="IA2354" s="255"/>
      <c r="IB2354" s="255"/>
      <c r="IC2354" s="255"/>
      <c r="ID2354" s="255"/>
      <c r="IE2354" s="255"/>
      <c r="IF2354" s="255"/>
      <c r="IG2354" s="255"/>
      <c r="IH2354" s="255"/>
      <c r="II2354" s="255"/>
      <c r="IJ2354" s="255"/>
      <c r="IK2354" s="255"/>
      <c r="IL2354" s="255"/>
      <c r="IM2354" s="255"/>
      <c r="IN2354" s="255"/>
      <c r="IO2354" s="255"/>
      <c r="IP2354" s="255"/>
      <c r="IQ2354" s="255"/>
      <c r="IR2354" s="255"/>
      <c r="IS2354" s="255"/>
      <c r="IT2354" s="255"/>
      <c r="IU2354" s="255"/>
      <c r="IV2354" s="255"/>
    </row>
    <row r="2355" spans="1:256" ht="13">
      <c r="A2355" s="16">
        <v>41775.365439814814</v>
      </c>
      <c r="B2355" s="300">
        <v>6</v>
      </c>
      <c r="C2355" s="5">
        <v>0.66</v>
      </c>
      <c r="D2355" s="5">
        <v>0.67</v>
      </c>
      <c r="E2355" s="5">
        <v>0.65500000000000003</v>
      </c>
      <c r="F2355" s="5">
        <v>0.66</v>
      </c>
      <c r="G2355" s="6">
        <v>172433</v>
      </c>
      <c r="H2355" s="113">
        <f t="shared" si="4967"/>
        <v>0.66</v>
      </c>
      <c r="I2355" s="19">
        <f t="shared" si="4968"/>
        <v>0</v>
      </c>
      <c r="J2355" s="8">
        <f t="shared" si="4976"/>
        <v>0.76767183256842098</v>
      </c>
      <c r="K2355" s="8">
        <f t="shared" si="4977"/>
        <v>0.62382816743157876</v>
      </c>
      <c r="L2355" s="8">
        <f t="shared" si="4978"/>
        <v>0.69574999999999987</v>
      </c>
      <c r="M2355" s="19">
        <f t="shared" si="4979"/>
        <v>0.23058219017117232</v>
      </c>
      <c r="N2355" s="19">
        <f t="shared" si="4969"/>
        <v>-3.9783538691251549E-2</v>
      </c>
      <c r="O2355" s="19">
        <f t="shared" si="4970"/>
        <v>-1.0564174606118483E-2</v>
      </c>
      <c r="P2355" s="19">
        <f t="shared" si="4971"/>
        <v>-2.8828338898771555E-3</v>
      </c>
      <c r="Q2355" s="303">
        <v>282</v>
      </c>
      <c r="R2355" s="306">
        <v>113629.553</v>
      </c>
      <c r="S2355" s="66">
        <f t="shared" si="4980"/>
        <v>402.94167730496451</v>
      </c>
      <c r="T2355" t="str">
        <f t="shared" ref="T2355:W2356" si="5000">IF(C2355&gt;$J2355,"BrokeBandUpper", IF(C2355&lt;$K2355,"BrokeBandLower", ""))</f>
        <v/>
      </c>
      <c r="U2355" t="str">
        <f t="shared" si="5000"/>
        <v/>
      </c>
      <c r="V2355" t="str">
        <f t="shared" si="5000"/>
        <v/>
      </c>
      <c r="W2355" t="str">
        <f t="shared" si="5000"/>
        <v/>
      </c>
      <c r="X2355" s="63"/>
      <c r="Y2355" s="310">
        <f t="shared" si="4982"/>
        <v>-3.109890109890108E-3</v>
      </c>
      <c r="Z2355" s="311">
        <f t="shared" si="4983"/>
        <v>0.67797077222156432</v>
      </c>
      <c r="AA2355" s="311">
        <f t="shared" si="4984"/>
        <v>0.70012766109021751</v>
      </c>
      <c r="AB2355" s="312">
        <f t="shared" si="4563"/>
        <v>2354</v>
      </c>
      <c r="AC2355" s="313">
        <f t="shared" si="4985"/>
        <v>-7.1138567794701985E-4</v>
      </c>
      <c r="AD2355" s="284">
        <f t="shared" si="4972"/>
        <v>-2.2156888868653191E-2</v>
      </c>
      <c r="AE2355" s="314">
        <f t="shared" si="4986"/>
        <v>-2.1445503190706171E-2</v>
      </c>
      <c r="AF2355" s="315">
        <f t="shared" si="4987"/>
        <v>-3.1646926839244083E-2</v>
      </c>
      <c r="AG2355" s="315">
        <f t="shared" si="4973"/>
        <v>-0.13740370142858377</v>
      </c>
      <c r="AH2355" s="316">
        <f t="shared" si="4988"/>
        <v>4.7379503005890133E-4</v>
      </c>
      <c r="AI2355" s="317">
        <f t="shared" si="4989"/>
        <v>2352.4158259613241</v>
      </c>
      <c r="AJ2355" s="318">
        <f t="shared" si="4974"/>
        <v>0</v>
      </c>
      <c r="AK2355" s="318">
        <f t="shared" ref="AK2355:AK2362" si="5001">IF(AJ2355&gt;0,AJ2355,0)</f>
        <v>0</v>
      </c>
      <c r="AL2355" s="318">
        <f t="shared" si="4990"/>
        <v>0</v>
      </c>
      <c r="AM2355" s="319">
        <f t="shared" si="4991"/>
        <v>5.3571428571428537E-3</v>
      </c>
      <c r="AN2355" s="319">
        <f t="shared" si="4964"/>
        <v>-8.9285714285714211E-3</v>
      </c>
      <c r="AO2355" s="311">
        <f t="shared" si="4992"/>
        <v>0.60000000000000009</v>
      </c>
      <c r="AP2355" s="285">
        <f t="shared" si="4993"/>
        <v>37.5</v>
      </c>
      <c r="AQ2355" s="285"/>
      <c r="AR2355" s="285">
        <f t="shared" si="4994"/>
        <v>-0.33333333333333331</v>
      </c>
      <c r="AS2355" s="286">
        <f t="shared" si="4995"/>
        <v>-57477.666666666664</v>
      </c>
      <c r="AT2355" s="103">
        <f t="shared" si="4996"/>
        <v>-0.41729500558652938</v>
      </c>
      <c r="AU2355" s="318">
        <f t="shared" si="4997"/>
        <v>0.66</v>
      </c>
      <c r="AV2355" s="315">
        <f t="shared" si="4998"/>
        <v>-0.50583378310628979</v>
      </c>
      <c r="AW2355" s="320">
        <f t="shared" si="4999"/>
        <v>2.2900763358778647E-2</v>
      </c>
      <c r="AX2355" s="321">
        <f t="shared" si="4975"/>
        <v>1.1067607986739824E-2</v>
      </c>
      <c r="AY2355" s="315">
        <f t="shared" si="4965"/>
        <v>-0.16879188186978966</v>
      </c>
      <c r="AZ2355" s="255"/>
      <c r="BA2355" s="255"/>
      <c r="BB2355" s="255"/>
      <c r="BC2355" s="255"/>
      <c r="BD2355" s="255"/>
      <c r="BE2355" s="255"/>
      <c r="BF2355" s="255"/>
      <c r="BG2355" s="255"/>
      <c r="BH2355" s="255"/>
      <c r="BI2355" s="255"/>
      <c r="BJ2355" s="255"/>
      <c r="BK2355" s="255"/>
      <c r="BL2355" s="255"/>
      <c r="BM2355" s="255"/>
      <c r="BN2355" s="255"/>
      <c r="BO2355" s="255"/>
      <c r="BP2355" s="255"/>
      <c r="BQ2355" s="255"/>
      <c r="BR2355" s="255"/>
      <c r="BS2355" s="255"/>
      <c r="BT2355" s="255"/>
      <c r="BU2355" s="255"/>
      <c r="BV2355" s="255"/>
      <c r="BW2355" s="255"/>
      <c r="BX2355" s="255"/>
      <c r="BY2355" s="255"/>
      <c r="BZ2355" s="255"/>
      <c r="CA2355" s="255"/>
      <c r="CB2355" s="255"/>
      <c r="CC2355" s="255"/>
      <c r="CD2355" s="255"/>
      <c r="CE2355" s="255"/>
      <c r="CF2355" s="255"/>
      <c r="CG2355" s="255"/>
      <c r="CH2355" s="255"/>
      <c r="CI2355" s="255"/>
      <c r="CJ2355" s="255"/>
      <c r="CK2355" s="255"/>
      <c r="CL2355" s="255"/>
      <c r="CM2355" s="255"/>
      <c r="CN2355" s="255"/>
      <c r="CO2355" s="255"/>
      <c r="CP2355" s="255"/>
      <c r="CQ2355" s="255"/>
      <c r="CR2355" s="255"/>
      <c r="CS2355" s="255"/>
      <c r="CT2355" s="255"/>
      <c r="CU2355" s="255"/>
      <c r="CV2355" s="255"/>
      <c r="CW2355" s="255"/>
      <c r="CX2355" s="255"/>
      <c r="CY2355" s="255"/>
      <c r="CZ2355" s="255"/>
      <c r="DA2355" s="255"/>
      <c r="DB2355" s="255"/>
      <c r="DC2355" s="255"/>
      <c r="DD2355" s="255"/>
      <c r="DE2355" s="255"/>
      <c r="DF2355" s="255"/>
      <c r="DG2355" s="255"/>
      <c r="DH2355" s="255"/>
      <c r="DI2355" s="255"/>
      <c r="DJ2355" s="255"/>
      <c r="DK2355" s="255"/>
      <c r="DL2355" s="255"/>
      <c r="DM2355" s="255"/>
      <c r="DN2355" s="255"/>
      <c r="DO2355" s="255"/>
      <c r="DP2355" s="255"/>
      <c r="DQ2355" s="255"/>
      <c r="DR2355" s="255"/>
      <c r="DS2355" s="255"/>
      <c r="DT2355" s="255"/>
      <c r="DU2355" s="255"/>
      <c r="DV2355" s="255"/>
      <c r="DW2355" s="255"/>
      <c r="DX2355" s="255"/>
      <c r="DY2355" s="255"/>
      <c r="DZ2355" s="255"/>
      <c r="EA2355" s="255"/>
      <c r="EB2355" s="255"/>
      <c r="EC2355" s="255"/>
      <c r="ED2355" s="255"/>
      <c r="EE2355" s="255"/>
      <c r="EF2355" s="255"/>
      <c r="EG2355" s="255"/>
      <c r="EH2355" s="255"/>
      <c r="EI2355" s="255"/>
      <c r="EJ2355" s="255"/>
      <c r="EK2355" s="255"/>
      <c r="EL2355" s="255"/>
      <c r="EM2355" s="255"/>
      <c r="EN2355" s="255"/>
      <c r="EO2355" s="255"/>
      <c r="EP2355" s="255"/>
      <c r="EQ2355" s="255"/>
      <c r="ER2355" s="255"/>
      <c r="ES2355" s="255"/>
      <c r="ET2355" s="255"/>
      <c r="EU2355" s="255"/>
      <c r="EV2355" s="255"/>
      <c r="EW2355" s="255"/>
      <c r="EX2355" s="255"/>
      <c r="EY2355" s="255"/>
      <c r="EZ2355" s="255"/>
      <c r="FA2355" s="255"/>
      <c r="FB2355" s="255"/>
      <c r="FC2355" s="255"/>
      <c r="FD2355" s="255"/>
      <c r="FE2355" s="255"/>
      <c r="FF2355" s="255"/>
      <c r="FG2355" s="255"/>
      <c r="FH2355" s="255"/>
      <c r="FI2355" s="255"/>
      <c r="FJ2355" s="255"/>
      <c r="FK2355" s="255"/>
      <c r="FL2355" s="255"/>
      <c r="FM2355" s="255"/>
      <c r="FN2355" s="255"/>
      <c r="FO2355" s="255"/>
      <c r="FP2355" s="255"/>
      <c r="FQ2355" s="255"/>
      <c r="FR2355" s="255"/>
      <c r="FS2355" s="255"/>
      <c r="FT2355" s="255"/>
      <c r="FU2355" s="255"/>
      <c r="FV2355" s="255"/>
      <c r="FW2355" s="255"/>
      <c r="FX2355" s="255"/>
      <c r="FY2355" s="255"/>
      <c r="FZ2355" s="255"/>
      <c r="GA2355" s="255"/>
      <c r="GB2355" s="255"/>
      <c r="GC2355" s="255"/>
      <c r="GD2355" s="255"/>
      <c r="GE2355" s="255"/>
      <c r="GF2355" s="255"/>
      <c r="GG2355" s="255"/>
      <c r="GH2355" s="255"/>
      <c r="GI2355" s="255"/>
      <c r="GJ2355" s="255"/>
      <c r="GK2355" s="255"/>
      <c r="GL2355" s="255"/>
      <c r="GM2355" s="255"/>
      <c r="GN2355" s="255"/>
      <c r="GO2355" s="255"/>
      <c r="GP2355" s="255"/>
      <c r="GQ2355" s="255"/>
      <c r="GR2355" s="255"/>
      <c r="GS2355" s="255"/>
      <c r="GT2355" s="255"/>
      <c r="GU2355" s="255"/>
      <c r="GV2355" s="255"/>
      <c r="GW2355" s="255"/>
      <c r="GX2355" s="255"/>
      <c r="GY2355" s="255"/>
      <c r="GZ2355" s="255"/>
      <c r="HA2355" s="255"/>
      <c r="HB2355" s="255"/>
      <c r="HC2355" s="255"/>
      <c r="HD2355" s="255"/>
      <c r="HE2355" s="255"/>
      <c r="HF2355" s="255"/>
      <c r="HG2355" s="255"/>
      <c r="HH2355" s="255"/>
      <c r="HI2355" s="255"/>
      <c r="HJ2355" s="255"/>
      <c r="HK2355" s="255"/>
      <c r="HL2355" s="255"/>
      <c r="HM2355" s="255"/>
      <c r="HN2355" s="255"/>
      <c r="HO2355" s="255"/>
      <c r="HP2355" s="255"/>
      <c r="HQ2355" s="255"/>
      <c r="HR2355" s="255"/>
      <c r="HS2355" s="255"/>
      <c r="HT2355" s="255"/>
      <c r="HU2355" s="255"/>
      <c r="HV2355" s="255"/>
      <c r="HW2355" s="255"/>
      <c r="HX2355" s="255"/>
      <c r="HY2355" s="255"/>
      <c r="HZ2355" s="255"/>
      <c r="IA2355" s="255"/>
      <c r="IB2355" s="255"/>
      <c r="IC2355" s="255"/>
      <c r="ID2355" s="255"/>
      <c r="IE2355" s="255"/>
      <c r="IF2355" s="255"/>
      <c r="IG2355" s="255"/>
      <c r="IH2355" s="255"/>
      <c r="II2355" s="255"/>
      <c r="IJ2355" s="255"/>
      <c r="IK2355" s="255"/>
      <c r="IL2355" s="255"/>
      <c r="IM2355" s="255"/>
      <c r="IN2355" s="255"/>
      <c r="IO2355" s="255"/>
      <c r="IP2355" s="255"/>
      <c r="IQ2355" s="255"/>
      <c r="IR2355" s="255"/>
      <c r="IS2355" s="255"/>
      <c r="IT2355" s="255"/>
      <c r="IU2355" s="255"/>
      <c r="IV2355" s="255"/>
    </row>
    <row r="2356" spans="1:256">
      <c r="A2356" s="16">
        <v>41778.354409722226</v>
      </c>
      <c r="B2356" s="300">
        <v>2</v>
      </c>
      <c r="C2356" s="5">
        <v>0.66</v>
      </c>
      <c r="D2356" s="5">
        <v>0.68</v>
      </c>
      <c r="E2356" s="5">
        <v>0.65</v>
      </c>
      <c r="F2356" s="5">
        <v>0.66500000000000004</v>
      </c>
      <c r="G2356" s="6">
        <v>267188</v>
      </c>
      <c r="H2356" s="113">
        <f t="shared" si="4967"/>
        <v>0.66500000000000004</v>
      </c>
      <c r="I2356" s="19">
        <f t="shared" si="4968"/>
        <v>7.575757575757582E-3</v>
      </c>
      <c r="J2356" s="8">
        <f t="shared" si="4976"/>
        <v>0.75767833231267856</v>
      </c>
      <c r="K2356" s="8">
        <f t="shared" si="4977"/>
        <v>0.62432166768732156</v>
      </c>
      <c r="L2356" s="8">
        <f t="shared" si="4978"/>
        <v>0.69100000000000006</v>
      </c>
      <c r="M2356" s="19">
        <f t="shared" si="4979"/>
        <v>0.21360249295743791</v>
      </c>
      <c r="N2356" s="19">
        <f t="shared" si="4969"/>
        <v>-7.363837250886357E-2</v>
      </c>
      <c r="O2356" s="19">
        <f t="shared" si="4970"/>
        <v>-1.3017932704795074E-2</v>
      </c>
      <c r="P2356" s="19">
        <f t="shared" si="4971"/>
        <v>7.9108363730132916E-4</v>
      </c>
      <c r="Q2356" s="303">
        <v>169</v>
      </c>
      <c r="R2356" s="306">
        <v>177478.68599999999</v>
      </c>
      <c r="S2356" s="66">
        <f t="shared" si="4980"/>
        <v>1050.1697396449704</v>
      </c>
      <c r="T2356" t="str">
        <f t="shared" si="5000"/>
        <v/>
      </c>
      <c r="U2356" t="str">
        <f t="shared" si="5000"/>
        <v/>
      </c>
      <c r="V2356" t="str">
        <f t="shared" si="5000"/>
        <v/>
      </c>
      <c r="W2356" t="str">
        <f t="shared" si="5000"/>
        <v/>
      </c>
      <c r="X2356" s="63"/>
      <c r="Y2356" s="219">
        <f t="shared" si="4982"/>
        <v>-2.3516483516483493E-3</v>
      </c>
      <c r="Z2356" s="78">
        <f t="shared" si="4983"/>
        <v>0.67597327329944346</v>
      </c>
      <c r="AA2356" s="78">
        <f t="shared" si="4984"/>
        <v>0.69752821416954147</v>
      </c>
      <c r="AB2356" s="74">
        <f t="shared" si="4563"/>
        <v>2355</v>
      </c>
      <c r="AC2356" s="80">
        <f t="shared" si="4985"/>
        <v>-8.7550143513477618E-5</v>
      </c>
      <c r="AD2356" s="79">
        <f t="shared" si="4972"/>
        <v>-2.1554940870098016E-2</v>
      </c>
      <c r="AE2356" s="81">
        <f t="shared" si="4986"/>
        <v>-2.1467390726584538E-2</v>
      </c>
      <c r="AF2356" s="19">
        <f t="shared" si="4987"/>
        <v>-3.0901891037856805E-2</v>
      </c>
      <c r="AG2356" s="93">
        <f t="shared" si="4973"/>
        <v>-0.87693012914437973</v>
      </c>
      <c r="AH2356" s="91">
        <f t="shared" si="4988"/>
        <v>6.2625821622038934E-4</v>
      </c>
      <c r="AI2356" s="96">
        <f t="shared" si="4989"/>
        <v>2353.3636301970673</v>
      </c>
      <c r="AJ2356" s="5">
        <f t="shared" si="4974"/>
        <v>5.0000000000000044E-3</v>
      </c>
      <c r="AK2356" s="5">
        <f t="shared" si="5001"/>
        <v>5.0000000000000044E-3</v>
      </c>
      <c r="AL2356" s="5">
        <f t="shared" si="4990"/>
        <v>0</v>
      </c>
      <c r="AM2356" s="95">
        <f t="shared" si="4991"/>
        <v>5.7142857142857117E-3</v>
      </c>
      <c r="AN2356" s="95">
        <f t="shared" ref="AN2356:AN2361" si="5002">(AVERAGE(AL2343:AL2356))</f>
        <v>-8.9285714285714211E-3</v>
      </c>
      <c r="AO2356" s="78">
        <f t="shared" si="4992"/>
        <v>0.64000000000000024</v>
      </c>
      <c r="AP2356" s="296">
        <f t="shared" si="4993"/>
        <v>39.024390243902445</v>
      </c>
      <c r="AQ2356" s="8"/>
      <c r="AR2356" s="8">
        <f t="shared" si="4994"/>
        <v>0</v>
      </c>
      <c r="AS2356" s="114">
        <f t="shared" si="4995"/>
        <v>0</v>
      </c>
      <c r="AT2356" s="103">
        <f t="shared" si="4996"/>
        <v>-0.37905002837408203</v>
      </c>
      <c r="AU2356" s="5">
        <f t="shared" si="4997"/>
        <v>0.66500000000000004</v>
      </c>
      <c r="AV2356" s="93">
        <f t="shared" si="4998"/>
        <v>0</v>
      </c>
      <c r="AW2356" s="210">
        <f t="shared" si="4999"/>
        <v>4.6153846153846191E-2</v>
      </c>
      <c r="AX2356" s="276">
        <f t="shared" si="4975"/>
        <v>8.0422874715174748E-3</v>
      </c>
      <c r="AY2356" s="19">
        <f t="shared" si="4965"/>
        <v>-0.27334908490136317</v>
      </c>
      <c r="AZ2356" s="255"/>
      <c r="BA2356" s="255"/>
      <c r="BB2356" s="255"/>
      <c r="BC2356" s="255"/>
      <c r="BD2356" s="255"/>
      <c r="BE2356" s="255"/>
      <c r="BF2356" s="255"/>
      <c r="BG2356" s="255"/>
      <c r="BH2356" s="255"/>
      <c r="BI2356" s="255"/>
      <c r="BJ2356" s="255"/>
      <c r="BK2356" s="255"/>
      <c r="BL2356" s="255"/>
      <c r="BM2356" s="255"/>
      <c r="BN2356" s="255"/>
      <c r="BO2356" s="255"/>
      <c r="BP2356" s="255"/>
      <c r="BQ2356" s="255"/>
      <c r="BR2356" s="255"/>
      <c r="BS2356" s="255"/>
      <c r="BT2356" s="255"/>
      <c r="BU2356" s="255"/>
      <c r="BV2356" s="255"/>
      <c r="BW2356" s="255"/>
      <c r="BX2356" s="255"/>
      <c r="BY2356" s="255"/>
      <c r="BZ2356" s="255"/>
      <c r="CA2356" s="255"/>
      <c r="CB2356" s="255"/>
      <c r="CC2356" s="255"/>
      <c r="CD2356" s="255"/>
      <c r="CE2356" s="255"/>
      <c r="CF2356" s="255"/>
      <c r="CG2356" s="255"/>
      <c r="CH2356" s="255"/>
      <c r="CI2356" s="255"/>
      <c r="CJ2356" s="255"/>
      <c r="CK2356" s="255"/>
      <c r="CL2356" s="255"/>
      <c r="CM2356" s="255"/>
      <c r="CN2356" s="255"/>
      <c r="CO2356" s="255"/>
      <c r="CP2356" s="255"/>
      <c r="CQ2356" s="255"/>
      <c r="CR2356" s="255"/>
      <c r="CS2356" s="255"/>
      <c r="CT2356" s="255"/>
      <c r="CU2356" s="255"/>
      <c r="CV2356" s="255"/>
      <c r="CW2356" s="255"/>
      <c r="CX2356" s="255"/>
      <c r="CY2356" s="255"/>
      <c r="CZ2356" s="255"/>
      <c r="DA2356" s="255"/>
      <c r="DB2356" s="255"/>
      <c r="DC2356" s="255"/>
      <c r="DD2356" s="255"/>
      <c r="DE2356" s="255"/>
      <c r="DF2356" s="255"/>
      <c r="DG2356" s="255"/>
      <c r="DH2356" s="255"/>
      <c r="DI2356" s="255"/>
      <c r="DJ2356" s="255"/>
      <c r="DK2356" s="255"/>
      <c r="DL2356" s="255"/>
      <c r="DM2356" s="255"/>
      <c r="DN2356" s="255"/>
      <c r="DO2356" s="255"/>
      <c r="DP2356" s="255"/>
      <c r="DQ2356" s="255"/>
      <c r="DR2356" s="255"/>
      <c r="DS2356" s="255"/>
      <c r="DT2356" s="255"/>
      <c r="DU2356" s="255"/>
      <c r="DV2356" s="255"/>
      <c r="DW2356" s="255"/>
      <c r="DX2356" s="255"/>
      <c r="DY2356" s="255"/>
      <c r="DZ2356" s="255"/>
      <c r="EA2356" s="255"/>
      <c r="EB2356" s="255"/>
      <c r="EC2356" s="255"/>
      <c r="ED2356" s="255"/>
      <c r="EE2356" s="255"/>
      <c r="EF2356" s="255"/>
      <c r="EG2356" s="255"/>
      <c r="EH2356" s="255"/>
      <c r="EI2356" s="255"/>
      <c r="EJ2356" s="255"/>
      <c r="EK2356" s="255"/>
      <c r="EL2356" s="255"/>
      <c r="EM2356" s="255"/>
      <c r="EN2356" s="255"/>
      <c r="EO2356" s="255"/>
      <c r="EP2356" s="255"/>
      <c r="EQ2356" s="255"/>
      <c r="ER2356" s="255"/>
      <c r="ES2356" s="255"/>
      <c r="ET2356" s="255"/>
      <c r="EU2356" s="255"/>
      <c r="EV2356" s="255"/>
      <c r="EW2356" s="255"/>
      <c r="EX2356" s="255"/>
      <c r="EY2356" s="255"/>
      <c r="EZ2356" s="255"/>
      <c r="FA2356" s="255"/>
      <c r="FB2356" s="255"/>
      <c r="FC2356" s="255"/>
      <c r="FD2356" s="255"/>
      <c r="FE2356" s="255"/>
      <c r="FF2356" s="255"/>
      <c r="FG2356" s="255"/>
      <c r="FH2356" s="255"/>
      <c r="FI2356" s="255"/>
      <c r="FJ2356" s="255"/>
      <c r="FK2356" s="255"/>
      <c r="FL2356" s="255"/>
      <c r="FM2356" s="255"/>
      <c r="FN2356" s="255"/>
      <c r="FO2356" s="255"/>
      <c r="FP2356" s="255"/>
      <c r="FQ2356" s="255"/>
      <c r="FR2356" s="255"/>
      <c r="FS2356" s="255"/>
      <c r="FT2356" s="255"/>
      <c r="FU2356" s="255"/>
      <c r="FV2356" s="255"/>
      <c r="FW2356" s="255"/>
      <c r="FX2356" s="255"/>
      <c r="FY2356" s="255"/>
      <c r="FZ2356" s="255"/>
      <c r="GA2356" s="255"/>
      <c r="GB2356" s="255"/>
      <c r="GC2356" s="255"/>
      <c r="GD2356" s="255"/>
      <c r="GE2356" s="255"/>
      <c r="GF2356" s="255"/>
      <c r="GG2356" s="255"/>
      <c r="GH2356" s="255"/>
      <c r="GI2356" s="255"/>
      <c r="GJ2356" s="255"/>
      <c r="GK2356" s="255"/>
      <c r="GL2356" s="255"/>
      <c r="GM2356" s="255"/>
      <c r="GN2356" s="255"/>
      <c r="GO2356" s="255"/>
      <c r="GP2356" s="255"/>
      <c r="GQ2356" s="255"/>
      <c r="GR2356" s="255"/>
      <c r="GS2356" s="255"/>
      <c r="GT2356" s="255"/>
      <c r="GU2356" s="255"/>
      <c r="GV2356" s="255"/>
      <c r="GW2356" s="255"/>
      <c r="GX2356" s="255"/>
      <c r="GY2356" s="255"/>
      <c r="GZ2356" s="255"/>
      <c r="HA2356" s="255"/>
      <c r="HB2356" s="255"/>
      <c r="HC2356" s="255"/>
      <c r="HD2356" s="255"/>
      <c r="HE2356" s="255"/>
      <c r="HF2356" s="255"/>
      <c r="HG2356" s="255"/>
      <c r="HH2356" s="255"/>
      <c r="HI2356" s="255"/>
      <c r="HJ2356" s="255"/>
      <c r="HK2356" s="255"/>
      <c r="HL2356" s="255"/>
      <c r="HM2356" s="255"/>
      <c r="HN2356" s="255"/>
      <c r="HO2356" s="255"/>
      <c r="HP2356" s="255"/>
      <c r="HQ2356" s="255"/>
      <c r="HR2356" s="255"/>
      <c r="HS2356" s="255"/>
      <c r="HT2356" s="255"/>
      <c r="HU2356" s="255"/>
      <c r="HV2356" s="255"/>
      <c r="HW2356" s="255"/>
      <c r="HX2356" s="255"/>
      <c r="HY2356" s="255"/>
      <c r="HZ2356" s="255"/>
      <c r="IA2356" s="255"/>
      <c r="IB2356" s="255"/>
      <c r="IC2356" s="255"/>
      <c r="ID2356" s="255"/>
      <c r="IE2356" s="255"/>
      <c r="IF2356" s="255"/>
      <c r="IG2356" s="255"/>
      <c r="IH2356" s="255"/>
      <c r="II2356" s="255"/>
      <c r="IJ2356" s="255"/>
      <c r="IK2356" s="255"/>
      <c r="IL2356" s="255"/>
      <c r="IM2356" s="255"/>
      <c r="IN2356" s="255"/>
      <c r="IO2356" s="255"/>
      <c r="IP2356" s="255"/>
      <c r="IQ2356" s="255"/>
      <c r="IR2356" s="255"/>
      <c r="IS2356" s="255"/>
      <c r="IT2356" s="255"/>
      <c r="IU2356" s="255"/>
      <c r="IV2356" s="255"/>
    </row>
    <row r="2357" spans="1:256" ht="13">
      <c r="A2357" s="16">
        <v>41779.371898148151</v>
      </c>
      <c r="B2357" s="300">
        <v>3</v>
      </c>
      <c r="C2357" s="5">
        <v>0.66</v>
      </c>
      <c r="D2357" s="5">
        <v>0.66500000000000004</v>
      </c>
      <c r="E2357" s="5">
        <v>0.65500000000000003</v>
      </c>
      <c r="F2357" s="5">
        <v>0.66</v>
      </c>
      <c r="G2357" s="6">
        <v>380873</v>
      </c>
      <c r="H2357" s="113">
        <f t="shared" si="4967"/>
        <v>0.66</v>
      </c>
      <c r="I2357" s="19">
        <f t="shared" si="4968"/>
        <v>-7.5187969924812095E-3</v>
      </c>
      <c r="J2357" s="8">
        <f t="shared" si="4976"/>
        <v>0.74588321968631943</v>
      </c>
      <c r="K2357" s="8">
        <f t="shared" si="4977"/>
        <v>0.62611678031368045</v>
      </c>
      <c r="L2357" s="8">
        <f t="shared" si="4978"/>
        <v>0.68599999999999994</v>
      </c>
      <c r="M2357" s="19">
        <f t="shared" si="4979"/>
        <v>0.19128450656223711</v>
      </c>
      <c r="N2357" s="19">
        <f t="shared" si="4969"/>
        <v>-0.10448373558845986</v>
      </c>
      <c r="O2357" s="19">
        <f t="shared" si="4970"/>
        <v>-1.5567440856275566E-2</v>
      </c>
      <c r="P2357" s="19">
        <f t="shared" si="4971"/>
        <v>2.8753008573425666E-3</v>
      </c>
      <c r="Q2357" s="303">
        <v>247</v>
      </c>
      <c r="R2357" s="306">
        <v>251372.08600000001</v>
      </c>
      <c r="S2357" s="66">
        <f t="shared" si="4980"/>
        <v>1017.7007530364373</v>
      </c>
      <c r="T2357" t="str">
        <f t="shared" ref="T2357:W2358" si="5003">IF(C2357&gt;$J2357,"BrokeBandUpper", IF(C2357&lt;$K2357,"BrokeBandLower", ""))</f>
        <v/>
      </c>
      <c r="U2357" t="str">
        <f t="shared" si="5003"/>
        <v/>
      </c>
      <c r="V2357" t="str">
        <f t="shared" si="5003"/>
        <v/>
      </c>
      <c r="W2357" t="str">
        <f t="shared" si="5003"/>
        <v/>
      </c>
      <c r="X2357" s="63"/>
      <c r="Y2357" s="310">
        <f t="shared" si="4982"/>
        <v>-1.5384615384615378E-3</v>
      </c>
      <c r="Z2357" s="311">
        <f t="shared" si="4983"/>
        <v>0.67351338921132919</v>
      </c>
      <c r="AA2357" s="311">
        <f t="shared" si="4984"/>
        <v>0.69475112632099545</v>
      </c>
      <c r="AB2357" s="312">
        <f t="shared" si="4563"/>
        <v>2356</v>
      </c>
      <c r="AC2357" s="313">
        <f t="shared" si="4985"/>
        <v>1.8372289353462551E-4</v>
      </c>
      <c r="AD2357" s="284">
        <f t="shared" si="4972"/>
        <v>-2.1237737109666255E-2</v>
      </c>
      <c r="AE2357" s="314">
        <f t="shared" si="4986"/>
        <v>-2.142146000320088E-2</v>
      </c>
      <c r="AF2357" s="315">
        <f t="shared" si="4987"/>
        <v>-3.0568841567957094E-2</v>
      </c>
      <c r="AG2357" s="315">
        <f t="shared" si="4973"/>
        <v>-3.0984876341903758</v>
      </c>
      <c r="AH2357" s="316">
        <f t="shared" si="4988"/>
        <v>7.5441014032269016E-4</v>
      </c>
      <c r="AI2357" s="317">
        <f t="shared" si="4989"/>
        <v>2354.0671829478965</v>
      </c>
      <c r="AJ2357" s="318">
        <f t="shared" si="4974"/>
        <v>-5.0000000000000044E-3</v>
      </c>
      <c r="AK2357" s="318">
        <f t="shared" si="5001"/>
        <v>0</v>
      </c>
      <c r="AL2357" s="318">
        <f t="shared" si="4990"/>
        <v>-5.0000000000000044E-3</v>
      </c>
      <c r="AM2357" s="319">
        <f t="shared" si="4991"/>
        <v>5.7142857142857117E-3</v>
      </c>
      <c r="AN2357" s="319">
        <f t="shared" si="5002"/>
        <v>-9.2857142857142774E-3</v>
      </c>
      <c r="AO2357" s="311">
        <f t="shared" si="4992"/>
        <v>0.61538461538461564</v>
      </c>
      <c r="AP2357" s="285">
        <f t="shared" si="4993"/>
        <v>38.095238095238102</v>
      </c>
      <c r="AQ2357" s="285"/>
      <c r="AR2357" s="285">
        <f t="shared" si="4994"/>
        <v>0</v>
      </c>
      <c r="AS2357" s="286">
        <f t="shared" si="4995"/>
        <v>0</v>
      </c>
      <c r="AT2357" s="103">
        <f t="shared" si="4996"/>
        <v>-0.33533004071464623</v>
      </c>
      <c r="AU2357" s="318">
        <f t="shared" si="4997"/>
        <v>0.66</v>
      </c>
      <c r="AV2357" s="315">
        <f t="shared" si="4998"/>
        <v>0</v>
      </c>
      <c r="AW2357" s="320">
        <f t="shared" si="4999"/>
        <v>1.5267175572519097E-2</v>
      </c>
      <c r="AX2357" s="321">
        <f t="shared" si="4975"/>
        <v>4.2407730286660138E-3</v>
      </c>
      <c r="AY2357" s="315">
        <f t="shared" si="4965"/>
        <v>-0.47269069357628479</v>
      </c>
      <c r="AZ2357" s="255"/>
      <c r="BA2357" s="255"/>
      <c r="BB2357" s="255"/>
      <c r="BC2357" s="255"/>
      <c r="BD2357" s="255"/>
      <c r="BE2357" s="255"/>
      <c r="BF2357" s="255"/>
      <c r="BG2357" s="255"/>
      <c r="BH2357" s="255"/>
      <c r="BI2357" s="255"/>
      <c r="BJ2357" s="255"/>
      <c r="BK2357" s="255"/>
      <c r="BL2357" s="255"/>
      <c r="BM2357" s="255"/>
      <c r="BN2357" s="255"/>
      <c r="BO2357" s="255"/>
      <c r="BP2357" s="255"/>
      <c r="BQ2357" s="255"/>
      <c r="BR2357" s="255"/>
      <c r="BS2357" s="255"/>
      <c r="BT2357" s="255"/>
      <c r="BU2357" s="255"/>
      <c r="BV2357" s="255"/>
      <c r="BW2357" s="255"/>
      <c r="BX2357" s="255"/>
      <c r="BY2357" s="255"/>
      <c r="BZ2357" s="255"/>
      <c r="CA2357" s="255"/>
      <c r="CB2357" s="255"/>
      <c r="CC2357" s="255"/>
      <c r="CD2357" s="255"/>
      <c r="CE2357" s="255"/>
      <c r="CF2357" s="255"/>
      <c r="CG2357" s="255"/>
      <c r="CH2357" s="255"/>
      <c r="CI2357" s="255"/>
      <c r="CJ2357" s="255"/>
      <c r="CK2357" s="255"/>
      <c r="CL2357" s="255"/>
      <c r="CM2357" s="255"/>
      <c r="CN2357" s="255"/>
      <c r="CO2357" s="255"/>
      <c r="CP2357" s="255"/>
      <c r="CQ2357" s="255"/>
      <c r="CR2357" s="255"/>
      <c r="CS2357" s="255"/>
      <c r="CT2357" s="255"/>
      <c r="CU2357" s="255"/>
      <c r="CV2357" s="255"/>
      <c r="CW2357" s="255"/>
      <c r="CX2357" s="255"/>
      <c r="CY2357" s="255"/>
      <c r="CZ2357" s="255"/>
      <c r="DA2357" s="255"/>
      <c r="DB2357" s="255"/>
      <c r="DC2357" s="255"/>
      <c r="DD2357" s="255"/>
      <c r="DE2357" s="255"/>
      <c r="DF2357" s="255"/>
      <c r="DG2357" s="255"/>
      <c r="DH2357" s="255"/>
      <c r="DI2357" s="255"/>
      <c r="DJ2357" s="255"/>
      <c r="DK2357" s="255"/>
      <c r="DL2357" s="255"/>
      <c r="DM2357" s="255"/>
      <c r="DN2357" s="255"/>
      <c r="DO2357" s="255"/>
      <c r="DP2357" s="255"/>
      <c r="DQ2357" s="255"/>
      <c r="DR2357" s="255"/>
      <c r="DS2357" s="255"/>
      <c r="DT2357" s="255"/>
      <c r="DU2357" s="255"/>
      <c r="DV2357" s="255"/>
      <c r="DW2357" s="255"/>
      <c r="DX2357" s="255"/>
      <c r="DY2357" s="255"/>
      <c r="DZ2357" s="255"/>
      <c r="EA2357" s="255"/>
      <c r="EB2357" s="255"/>
      <c r="EC2357" s="255"/>
      <c r="ED2357" s="255"/>
      <c r="EE2357" s="255"/>
      <c r="EF2357" s="255"/>
      <c r="EG2357" s="255"/>
      <c r="EH2357" s="255"/>
      <c r="EI2357" s="255"/>
      <c r="EJ2357" s="255"/>
      <c r="EK2357" s="255"/>
      <c r="EL2357" s="255"/>
      <c r="EM2357" s="255"/>
      <c r="EN2357" s="255"/>
      <c r="EO2357" s="255"/>
      <c r="EP2357" s="255"/>
      <c r="EQ2357" s="255"/>
      <c r="ER2357" s="255"/>
      <c r="ES2357" s="255"/>
      <c r="ET2357" s="255"/>
      <c r="EU2357" s="255"/>
      <c r="EV2357" s="255"/>
      <c r="EW2357" s="255"/>
      <c r="EX2357" s="255"/>
      <c r="EY2357" s="255"/>
      <c r="EZ2357" s="255"/>
      <c r="FA2357" s="255"/>
      <c r="FB2357" s="255"/>
      <c r="FC2357" s="255"/>
      <c r="FD2357" s="255"/>
      <c r="FE2357" s="255"/>
      <c r="FF2357" s="255"/>
      <c r="FG2357" s="255"/>
      <c r="FH2357" s="255"/>
      <c r="FI2357" s="255"/>
      <c r="FJ2357" s="255"/>
      <c r="FK2357" s="255"/>
      <c r="FL2357" s="255"/>
      <c r="FM2357" s="255"/>
      <c r="FN2357" s="255"/>
      <c r="FO2357" s="255"/>
      <c r="FP2357" s="255"/>
      <c r="FQ2357" s="255"/>
      <c r="FR2357" s="255"/>
      <c r="FS2357" s="255"/>
      <c r="FT2357" s="255"/>
      <c r="FU2357" s="255"/>
      <c r="FV2357" s="255"/>
      <c r="FW2357" s="255"/>
      <c r="FX2357" s="255"/>
      <c r="FY2357" s="255"/>
      <c r="FZ2357" s="255"/>
      <c r="GA2357" s="255"/>
      <c r="GB2357" s="255"/>
      <c r="GC2357" s="255"/>
      <c r="GD2357" s="255"/>
      <c r="GE2357" s="255"/>
      <c r="GF2357" s="255"/>
      <c r="GG2357" s="255"/>
      <c r="GH2357" s="255"/>
      <c r="GI2357" s="255"/>
      <c r="GJ2357" s="255"/>
      <c r="GK2357" s="255"/>
      <c r="GL2357" s="255"/>
      <c r="GM2357" s="255"/>
      <c r="GN2357" s="255"/>
      <c r="GO2357" s="255"/>
      <c r="GP2357" s="255"/>
      <c r="GQ2357" s="255"/>
      <c r="GR2357" s="255"/>
      <c r="GS2357" s="255"/>
      <c r="GT2357" s="255"/>
      <c r="GU2357" s="255"/>
      <c r="GV2357" s="255"/>
      <c r="GW2357" s="255"/>
      <c r="GX2357" s="255"/>
      <c r="GY2357" s="255"/>
      <c r="GZ2357" s="255"/>
      <c r="HA2357" s="255"/>
      <c r="HB2357" s="255"/>
      <c r="HC2357" s="255"/>
      <c r="HD2357" s="255"/>
      <c r="HE2357" s="255"/>
      <c r="HF2357" s="255"/>
      <c r="HG2357" s="255"/>
      <c r="HH2357" s="255"/>
      <c r="HI2357" s="255"/>
      <c r="HJ2357" s="255"/>
      <c r="HK2357" s="255"/>
      <c r="HL2357" s="255"/>
      <c r="HM2357" s="255"/>
      <c r="HN2357" s="255"/>
      <c r="HO2357" s="255"/>
      <c r="HP2357" s="255"/>
      <c r="HQ2357" s="255"/>
      <c r="HR2357" s="255"/>
      <c r="HS2357" s="255"/>
      <c r="HT2357" s="255"/>
      <c r="HU2357" s="255"/>
      <c r="HV2357" s="255"/>
      <c r="HW2357" s="255"/>
      <c r="HX2357" s="255"/>
      <c r="HY2357" s="255"/>
      <c r="HZ2357" s="255"/>
      <c r="IA2357" s="255"/>
      <c r="IB2357" s="255"/>
      <c r="IC2357" s="255"/>
      <c r="ID2357" s="255"/>
      <c r="IE2357" s="255"/>
      <c r="IF2357" s="255"/>
      <c r="IG2357" s="255"/>
      <c r="IH2357" s="255"/>
      <c r="II2357" s="255"/>
      <c r="IJ2357" s="255"/>
      <c r="IK2357" s="255"/>
      <c r="IL2357" s="255"/>
      <c r="IM2357" s="255"/>
      <c r="IN2357" s="255"/>
      <c r="IO2357" s="255"/>
      <c r="IP2357" s="255"/>
      <c r="IQ2357" s="255"/>
      <c r="IR2357" s="255"/>
      <c r="IS2357" s="255"/>
      <c r="IT2357" s="255"/>
      <c r="IU2357" s="255"/>
      <c r="IV2357" s="255"/>
    </row>
    <row r="2358" spans="1:256">
      <c r="A2358" s="16">
        <v>41780.47084490741</v>
      </c>
      <c r="B2358" s="300">
        <v>4</v>
      </c>
      <c r="C2358" s="5">
        <v>0.66</v>
      </c>
      <c r="D2358" s="5">
        <v>0.68</v>
      </c>
      <c r="E2358" s="5">
        <v>0.65500000000000003</v>
      </c>
      <c r="F2358" s="5">
        <v>0.68</v>
      </c>
      <c r="G2358" s="6">
        <v>239655</v>
      </c>
      <c r="H2358" s="113">
        <f t="shared" ref="H2358:H2363" si="5004">F2358</f>
        <v>0.68</v>
      </c>
      <c r="I2358" s="19">
        <f t="shared" si="4968"/>
        <v>3.0303030303030328E-2</v>
      </c>
      <c r="J2358" s="8">
        <f t="shared" si="4976"/>
        <v>0.73617986056504359</v>
      </c>
      <c r="K2358" s="8">
        <f t="shared" si="4977"/>
        <v>0.62932013943495657</v>
      </c>
      <c r="L2358" s="8">
        <f t="shared" si="4978"/>
        <v>0.68275000000000008</v>
      </c>
      <c r="M2358" s="19">
        <f t="shared" si="4979"/>
        <v>0.16980184556946237</v>
      </c>
      <c r="N2358" s="19">
        <f t="shared" si="4969"/>
        <v>-0.11230737595459699</v>
      </c>
      <c r="O2358" s="19">
        <f t="shared" si="4970"/>
        <v>-1.3009220297725138E-2</v>
      </c>
      <c r="P2358" s="19">
        <f t="shared" si="4971"/>
        <v>5.1162326613754944E-3</v>
      </c>
      <c r="Q2358" s="303">
        <v>197</v>
      </c>
      <c r="R2358" s="306">
        <v>159163.02600000001</v>
      </c>
      <c r="S2358" s="66">
        <f t="shared" si="4980"/>
        <v>807.9341421319798</v>
      </c>
      <c r="T2358" t="str">
        <f t="shared" si="5003"/>
        <v/>
      </c>
      <c r="U2358" t="str">
        <f t="shared" si="5003"/>
        <v/>
      </c>
      <c r="V2358" t="str">
        <f t="shared" si="5003"/>
        <v/>
      </c>
      <c r="W2358" t="str">
        <f t="shared" si="5003"/>
        <v/>
      </c>
      <c r="X2358" s="63"/>
      <c r="Y2358" s="219">
        <f t="shared" si="4982"/>
        <v>3.9560439560439525E-4</v>
      </c>
      <c r="Z2358" s="78">
        <f t="shared" si="4983"/>
        <v>0.67451232727278454</v>
      </c>
      <c r="AA2358" s="78">
        <f t="shared" si="4984"/>
        <v>0.69365954297324184</v>
      </c>
      <c r="AB2358" s="74">
        <f t="shared" si="4563"/>
        <v>2357</v>
      </c>
      <c r="AC2358" s="80">
        <f t="shared" si="4985"/>
        <v>1.8193954421948655E-3</v>
      </c>
      <c r="AD2358" s="79">
        <f t="shared" ref="AD2358:AD2363" si="5005">Z2358-AA2358</f>
        <v>-1.9147215700457298E-2</v>
      </c>
      <c r="AE2358" s="81">
        <f t="shared" si="4986"/>
        <v>-2.0966611142652164E-2</v>
      </c>
      <c r="AF2358" s="19">
        <f t="shared" si="4987"/>
        <v>-2.7603189337504594E-2</v>
      </c>
      <c r="AG2358" s="93">
        <f t="shared" si="4973"/>
        <v>8.9029326568491669</v>
      </c>
      <c r="AH2358" s="91">
        <f t="shared" si="4988"/>
        <v>9.306226208724281E-4</v>
      </c>
      <c r="AI2358" s="96">
        <f t="shared" si="4989"/>
        <v>2354.6185029168369</v>
      </c>
      <c r="AJ2358" s="5">
        <f t="shared" ref="AJ2358:AJ2363" si="5006">F2358-F2357</f>
        <v>2.0000000000000018E-2</v>
      </c>
      <c r="AK2358" s="5">
        <f t="shared" si="5001"/>
        <v>2.0000000000000018E-2</v>
      </c>
      <c r="AL2358" s="5">
        <f t="shared" si="4990"/>
        <v>0</v>
      </c>
      <c r="AM2358" s="95">
        <f t="shared" si="4991"/>
        <v>6.4285714285714267E-3</v>
      </c>
      <c r="AN2358" s="95">
        <f t="shared" si="5002"/>
        <v>-9.2857142857142774E-3</v>
      </c>
      <c r="AO2358" s="78">
        <f t="shared" si="4992"/>
        <v>0.69230769230769273</v>
      </c>
      <c r="AP2358" s="296">
        <f t="shared" si="4993"/>
        <v>40.909090909090921</v>
      </c>
      <c r="AQ2358" s="8"/>
      <c r="AR2358" s="8">
        <f t="shared" si="4994"/>
        <v>1</v>
      </c>
      <c r="AS2358" s="114">
        <f t="shared" si="4995"/>
        <v>239655</v>
      </c>
      <c r="AT2358" s="103">
        <f t="shared" si="4996"/>
        <v>-0.25549983360035505</v>
      </c>
      <c r="AU2358" s="5">
        <f t="shared" si="4997"/>
        <v>0.68</v>
      </c>
      <c r="AV2358" s="93">
        <f t="shared" si="4998"/>
        <v>1.5057203046642251</v>
      </c>
      <c r="AW2358" s="210">
        <f t="shared" si="4999"/>
        <v>3.8167938931297746E-2</v>
      </c>
      <c r="AX2358" s="276">
        <f t="shared" ref="AX2358:AX2363" si="5007">SLOPE(M2345:M2358,AB2345:AB2358)</f>
        <v>-3.0498824159105479E-4</v>
      </c>
      <c r="AY2358" s="19">
        <f t="shared" ref="AY2358:AY2365" si="5008">IF((AX2358&gt;AX2357),ABS(AX2358-AX2357)/ABS(AX2357),-1*ABS(AX2358-AX2357)/ABS(AX2357))</f>
        <v>-1.0719180770886463</v>
      </c>
      <c r="AZ2358" s="255"/>
      <c r="BA2358" s="255"/>
      <c r="BB2358" s="255"/>
      <c r="BC2358" s="255"/>
      <c r="BD2358" s="255"/>
      <c r="BE2358" s="255"/>
      <c r="BF2358" s="255"/>
      <c r="BG2358" s="255"/>
      <c r="BH2358" s="255"/>
      <c r="BI2358" s="255"/>
      <c r="BJ2358" s="255"/>
      <c r="BK2358" s="255"/>
      <c r="BL2358" s="255"/>
      <c r="BM2358" s="255"/>
      <c r="BN2358" s="255"/>
      <c r="BO2358" s="255"/>
      <c r="BP2358" s="255"/>
      <c r="BQ2358" s="255"/>
      <c r="BR2358" s="255"/>
      <c r="BS2358" s="255"/>
      <c r="BT2358" s="255"/>
      <c r="BU2358" s="255"/>
      <c r="BV2358" s="255"/>
      <c r="BW2358" s="255"/>
      <c r="BX2358" s="255"/>
      <c r="BY2358" s="255"/>
      <c r="BZ2358" s="255"/>
      <c r="CA2358" s="255"/>
      <c r="CB2358" s="255"/>
      <c r="CC2358" s="255"/>
      <c r="CD2358" s="255"/>
      <c r="CE2358" s="255"/>
      <c r="CF2358" s="255"/>
      <c r="CG2358" s="255"/>
      <c r="CH2358" s="255"/>
      <c r="CI2358" s="255"/>
      <c r="CJ2358" s="255"/>
      <c r="CK2358" s="255"/>
      <c r="CL2358" s="255"/>
      <c r="CM2358" s="255"/>
      <c r="CN2358" s="255"/>
      <c r="CO2358" s="255"/>
      <c r="CP2358" s="255"/>
      <c r="CQ2358" s="255"/>
      <c r="CR2358" s="255"/>
      <c r="CS2358" s="255"/>
      <c r="CT2358" s="255"/>
      <c r="CU2358" s="255"/>
      <c r="CV2358" s="255"/>
      <c r="CW2358" s="255"/>
      <c r="CX2358" s="255"/>
      <c r="CY2358" s="255"/>
      <c r="CZ2358" s="255"/>
      <c r="DA2358" s="255"/>
      <c r="DB2358" s="255"/>
      <c r="DC2358" s="255"/>
      <c r="DD2358" s="255"/>
      <c r="DE2358" s="255"/>
      <c r="DF2358" s="255"/>
      <c r="DG2358" s="255"/>
      <c r="DH2358" s="255"/>
      <c r="DI2358" s="255"/>
      <c r="DJ2358" s="255"/>
      <c r="DK2358" s="255"/>
      <c r="DL2358" s="255"/>
      <c r="DM2358" s="255"/>
      <c r="DN2358" s="255"/>
      <c r="DO2358" s="255"/>
      <c r="DP2358" s="255"/>
      <c r="DQ2358" s="255"/>
      <c r="DR2358" s="255"/>
      <c r="DS2358" s="255"/>
      <c r="DT2358" s="255"/>
      <c r="DU2358" s="255"/>
      <c r="DV2358" s="255"/>
      <c r="DW2358" s="255"/>
      <c r="DX2358" s="255"/>
      <c r="DY2358" s="255"/>
      <c r="DZ2358" s="255"/>
      <c r="EA2358" s="255"/>
      <c r="EB2358" s="255"/>
      <c r="EC2358" s="255"/>
      <c r="ED2358" s="255"/>
      <c r="EE2358" s="255"/>
      <c r="EF2358" s="255"/>
      <c r="EG2358" s="255"/>
      <c r="EH2358" s="255"/>
      <c r="EI2358" s="255"/>
      <c r="EJ2358" s="255"/>
      <c r="EK2358" s="255"/>
      <c r="EL2358" s="255"/>
      <c r="EM2358" s="255"/>
      <c r="EN2358" s="255"/>
      <c r="EO2358" s="255"/>
      <c r="EP2358" s="255"/>
      <c r="EQ2358" s="255"/>
      <c r="ER2358" s="255"/>
      <c r="ES2358" s="255"/>
      <c r="ET2358" s="255"/>
      <c r="EU2358" s="255"/>
      <c r="EV2358" s="255"/>
      <c r="EW2358" s="255"/>
      <c r="EX2358" s="255"/>
      <c r="EY2358" s="255"/>
      <c r="EZ2358" s="255"/>
      <c r="FA2358" s="255"/>
      <c r="FB2358" s="255"/>
      <c r="FC2358" s="255"/>
      <c r="FD2358" s="255"/>
      <c r="FE2358" s="255"/>
      <c r="FF2358" s="255"/>
      <c r="FG2358" s="255"/>
      <c r="FH2358" s="255"/>
      <c r="FI2358" s="255"/>
      <c r="FJ2358" s="255"/>
      <c r="FK2358" s="255"/>
      <c r="FL2358" s="255"/>
      <c r="FM2358" s="255"/>
      <c r="FN2358" s="255"/>
      <c r="FO2358" s="255"/>
      <c r="FP2358" s="255"/>
      <c r="FQ2358" s="255"/>
      <c r="FR2358" s="255"/>
      <c r="FS2358" s="255"/>
      <c r="FT2358" s="255"/>
      <c r="FU2358" s="255"/>
      <c r="FV2358" s="255"/>
      <c r="FW2358" s="255"/>
      <c r="FX2358" s="255"/>
      <c r="FY2358" s="255"/>
      <c r="FZ2358" s="255"/>
      <c r="GA2358" s="255"/>
      <c r="GB2358" s="255"/>
      <c r="GC2358" s="255"/>
      <c r="GD2358" s="255"/>
      <c r="GE2358" s="255"/>
      <c r="GF2358" s="255"/>
      <c r="GG2358" s="255"/>
      <c r="GH2358" s="255"/>
      <c r="GI2358" s="255"/>
      <c r="GJ2358" s="255"/>
      <c r="GK2358" s="255"/>
      <c r="GL2358" s="255"/>
      <c r="GM2358" s="255"/>
      <c r="GN2358" s="255"/>
      <c r="GO2358" s="255"/>
      <c r="GP2358" s="255"/>
      <c r="GQ2358" s="255"/>
      <c r="GR2358" s="255"/>
      <c r="GS2358" s="255"/>
      <c r="GT2358" s="255"/>
      <c r="GU2358" s="255"/>
      <c r="GV2358" s="255"/>
      <c r="GW2358" s="255"/>
      <c r="GX2358" s="255"/>
      <c r="GY2358" s="255"/>
      <c r="GZ2358" s="255"/>
      <c r="HA2358" s="255"/>
      <c r="HB2358" s="255"/>
      <c r="HC2358" s="255"/>
      <c r="HD2358" s="255"/>
      <c r="HE2358" s="255"/>
      <c r="HF2358" s="255"/>
      <c r="HG2358" s="255"/>
      <c r="HH2358" s="255"/>
      <c r="HI2358" s="255"/>
      <c r="HJ2358" s="255"/>
      <c r="HK2358" s="255"/>
      <c r="HL2358" s="255"/>
      <c r="HM2358" s="255"/>
      <c r="HN2358" s="255"/>
      <c r="HO2358" s="255"/>
      <c r="HP2358" s="255"/>
      <c r="HQ2358" s="255"/>
      <c r="HR2358" s="255"/>
      <c r="HS2358" s="255"/>
      <c r="HT2358" s="255"/>
      <c r="HU2358" s="255"/>
      <c r="HV2358" s="255"/>
      <c r="HW2358" s="255"/>
      <c r="HX2358" s="255"/>
      <c r="HY2358" s="255"/>
      <c r="HZ2358" s="255"/>
      <c r="IA2358" s="255"/>
      <c r="IB2358" s="255"/>
      <c r="IC2358" s="255"/>
      <c r="ID2358" s="255"/>
      <c r="IE2358" s="255"/>
      <c r="IF2358" s="255"/>
      <c r="IG2358" s="255"/>
      <c r="IH2358" s="255"/>
      <c r="II2358" s="255"/>
      <c r="IJ2358" s="255"/>
      <c r="IK2358" s="255"/>
      <c r="IL2358" s="255"/>
      <c r="IM2358" s="255"/>
      <c r="IN2358" s="255"/>
      <c r="IO2358" s="255"/>
      <c r="IP2358" s="255"/>
      <c r="IQ2358" s="255"/>
      <c r="IR2358" s="255"/>
      <c r="IS2358" s="255"/>
      <c r="IT2358" s="255"/>
      <c r="IU2358" s="255"/>
      <c r="IV2358" s="255"/>
    </row>
    <row r="2359" spans="1:256" ht="13">
      <c r="A2359" s="16">
        <v>41781.419212962966</v>
      </c>
      <c r="B2359" s="300">
        <v>5</v>
      </c>
      <c r="C2359" s="5">
        <v>0.66500000000000004</v>
      </c>
      <c r="D2359" s="5">
        <v>0.72</v>
      </c>
      <c r="E2359" s="5">
        <v>0.66500000000000004</v>
      </c>
      <c r="F2359" s="5">
        <v>0.7</v>
      </c>
      <c r="G2359" s="6">
        <v>155488</v>
      </c>
      <c r="H2359" s="113">
        <f t="shared" si="5004"/>
        <v>0.7</v>
      </c>
      <c r="I2359" s="19">
        <f t="shared" ref="I2359:I2365" si="5009">IF(A2360&gt;A2359,(H2359-H2358)/H2358, (H2359-H2360)/H2360)</f>
        <v>2.9411764705882214E-2</v>
      </c>
      <c r="J2359" s="8">
        <f t="shared" ref="J2359:J2364" si="5010">(L2359)+2*STDEVPA(H2340:H2359)</f>
        <v>0.73083578425315054</v>
      </c>
      <c r="K2359" s="8">
        <f t="shared" ref="K2359:K2364" si="5011">(L2359)-(2*STDEVPA(H2340:H2359))</f>
        <v>0.6316642157468495</v>
      </c>
      <c r="L2359" s="8">
        <f t="shared" ref="L2359:L2364" si="5012">AVERAGE(H2340:H2359)</f>
        <v>0.68125000000000002</v>
      </c>
      <c r="M2359" s="19">
        <f t="shared" ref="M2359:M2364" si="5013">(J2359-K2359)/K2359</f>
        <v>0.15700045377597546</v>
      </c>
      <c r="N2359" s="19">
        <f t="shared" ref="N2359:N2365" si="5014">IF(A2360&gt;A2359,(M2359-M2358)/M2358, (M2359-M2360)/M2360)</f>
        <v>-7.5390180539881876E-2</v>
      </c>
      <c r="O2359" s="19">
        <f t="shared" ref="O2359:O2365" si="5015">IF(A2360&gt;A2359,(J2359-J2358)/J2358, (J2359-J2360)/J2360)</f>
        <v>-7.2591992774581997E-3</v>
      </c>
      <c r="P2359" s="19">
        <f t="shared" ref="P2359:P2365" si="5016">IF(A2360&gt;A2359,(K2359-K2358)/K2358, (K2359-K2360)/K2360)</f>
        <v>3.7247756189680956E-3</v>
      </c>
      <c r="Q2359" s="303">
        <v>223</v>
      </c>
      <c r="R2359" s="306">
        <v>108452.651</v>
      </c>
      <c r="S2359" s="66">
        <f t="shared" ref="S2359:S2364" si="5017">R2359/Q2359</f>
        <v>486.33475784753364</v>
      </c>
      <c r="T2359" t="str">
        <f t="shared" ref="T2359:W2360" si="5018">IF(C2359&gt;$J2359,"BrokeBandUpper", IF(C2359&lt;$K2359,"BrokeBandLower", ""))</f>
        <v/>
      </c>
      <c r="U2359" t="str">
        <f t="shared" si="5018"/>
        <v/>
      </c>
      <c r="V2359" t="str">
        <f t="shared" si="5018"/>
        <v/>
      </c>
      <c r="W2359" t="str">
        <f t="shared" si="5018"/>
        <v/>
      </c>
      <c r="X2359" s="63"/>
      <c r="Y2359" s="310">
        <f t="shared" ref="Y2359:Y2364" si="5019">SLOPE(H2346:H2359,AB2346:AB2359)</f>
        <v>1.7582417582417563E-3</v>
      </c>
      <c r="Z2359" s="311">
        <f t="shared" ref="Z2359:Z2364" si="5020">Z2358+(0.154*(F2359-Z2358))</f>
        <v>0.67843742887277569</v>
      </c>
      <c r="AA2359" s="311">
        <f t="shared" ref="AA2359:AA2364" si="5021">AA2358+(0.074*(F2359-AA2358))</f>
        <v>0.69412873679322196</v>
      </c>
      <c r="AB2359" s="312">
        <f t="shared" si="4563"/>
        <v>2358</v>
      </c>
      <c r="AC2359" s="313">
        <f t="shared" ref="AC2359:AC2364" si="5022">AD2359-AE2359</f>
        <v>4.2202425777647205E-3</v>
      </c>
      <c r="AD2359" s="284">
        <f t="shared" si="5005"/>
        <v>-1.5691307920446262E-2</v>
      </c>
      <c r="AE2359" s="314">
        <f t="shared" ref="AE2359:AE2364" si="5023">AE2358+(0.2*(AD2359-AE2358))</f>
        <v>-1.9911550498210983E-2</v>
      </c>
      <c r="AF2359" s="315">
        <f t="shared" ref="AF2359:AF2364" si="5024">AD2359/AA2359</f>
        <v>-2.2605760414037775E-2</v>
      </c>
      <c r="AG2359" s="315">
        <f t="shared" ref="AG2359:AG2365" si="5025">IF(A2360&gt;A2359,(AC2359-AC2358)/AC2358, (AC2359-AC2360)/AC2360)</f>
        <v>1.3195851104658938</v>
      </c>
      <c r="AH2359" s="316">
        <f t="shared" ref="AH2359:AH2364" si="5026">SLOPE(AC2346:AC2359,AB2346:AB2359)</f>
        <v>1.0890227963461258E-3</v>
      </c>
      <c r="AI2359" s="317">
        <f t="shared" ref="AI2359:AI2364" si="5027">INTERCEPT(AB2346:AB2359,AC2346:AC2359)</f>
        <v>2354.6328202060067</v>
      </c>
      <c r="AJ2359" s="318">
        <f t="shared" si="5006"/>
        <v>1.9999999999999907E-2</v>
      </c>
      <c r="AK2359" s="318">
        <f t="shared" si="5001"/>
        <v>1.9999999999999907E-2</v>
      </c>
      <c r="AL2359" s="318">
        <f t="shared" ref="AL2359:AL2364" si="5028">IF(AJ2359&lt;0,AJ2359,0)</f>
        <v>0</v>
      </c>
      <c r="AM2359" s="319">
        <f t="shared" ref="AM2359:AM2364" si="5029">(AVERAGE(AK2346:AK2359))</f>
        <v>7.857142857142849E-3</v>
      </c>
      <c r="AN2359" s="319">
        <f t="shared" si="5002"/>
        <v>-6.4285714285714267E-3</v>
      </c>
      <c r="AO2359" s="311">
        <f t="shared" ref="AO2359:AO2364" si="5030">ABS(AM2359/AN2359)</f>
        <v>1.2222222222222212</v>
      </c>
      <c r="AP2359" s="285">
        <f t="shared" ref="AP2359:AP2364" si="5031">IF(AN2359=0,100,100-(100/(1+AO2359)))</f>
        <v>54.999999999999986</v>
      </c>
      <c r="AQ2359" s="285"/>
      <c r="AR2359" s="285">
        <f t="shared" ref="AR2359:AR2364" si="5032">IF(ISERROR(((F2359-E2359)-(D2359-F2359))/(D2359-E2359)),0,((F2359-E2359)-(D2359-F2359))/(D2359-E2359))</f>
        <v>0.27272727272727126</v>
      </c>
      <c r="AS2359" s="286">
        <f t="shared" ref="AS2359:AS2364" si="5033">IF(ISERROR(AR2359*G2359),0,AR2359*G2359)</f>
        <v>42405.818181817951</v>
      </c>
      <c r="AT2359" s="103">
        <f t="shared" ref="AT2359:AT2364" si="5034">SUM(AS2340:AS2359)/SUM(G2340:G2359)</f>
        <v>-0.22269971649911985</v>
      </c>
      <c r="AU2359" s="318">
        <f t="shared" ref="AU2359:AU2364" si="5035">F2359</f>
        <v>0.7</v>
      </c>
      <c r="AV2359" s="315">
        <f t="shared" ref="AV2359:AV2364" si="5036">AS2359/R2359</f>
        <v>0.39100766823872246</v>
      </c>
      <c r="AW2359" s="320">
        <f t="shared" ref="AW2359:AW2364" si="5037">(D2359-E2359)/E2359</f>
        <v>8.2706766917293131E-2</v>
      </c>
      <c r="AX2359" s="321">
        <f t="shared" si="5007"/>
        <v>-4.7729024127613744E-3</v>
      </c>
      <c r="AY2359" s="315">
        <f t="shared" si="5008"/>
        <v>-14.64946369034498</v>
      </c>
      <c r="AZ2359" s="255"/>
      <c r="BA2359" s="255"/>
      <c r="BB2359" s="255"/>
      <c r="BC2359" s="255"/>
      <c r="BD2359" s="255"/>
      <c r="BE2359" s="255"/>
      <c r="BF2359" s="255"/>
      <c r="BG2359" s="255"/>
      <c r="BH2359" s="255"/>
      <c r="BI2359" s="255"/>
      <c r="BJ2359" s="255"/>
      <c r="BK2359" s="255"/>
      <c r="BL2359" s="255"/>
      <c r="BM2359" s="255"/>
      <c r="BN2359" s="255"/>
      <c r="BO2359" s="255"/>
      <c r="BP2359" s="255"/>
      <c r="BQ2359" s="255"/>
      <c r="BR2359" s="255"/>
      <c r="BS2359" s="255"/>
      <c r="BT2359" s="255"/>
      <c r="BU2359" s="255"/>
      <c r="BV2359" s="255"/>
      <c r="BW2359" s="255"/>
      <c r="BX2359" s="255"/>
      <c r="BY2359" s="255"/>
      <c r="BZ2359" s="255"/>
      <c r="CA2359" s="255"/>
      <c r="CB2359" s="255"/>
      <c r="CC2359" s="255"/>
      <c r="CD2359" s="255"/>
      <c r="CE2359" s="255"/>
      <c r="CF2359" s="255"/>
      <c r="CG2359" s="255"/>
      <c r="CH2359" s="255"/>
      <c r="CI2359" s="255"/>
      <c r="CJ2359" s="255"/>
      <c r="CK2359" s="255"/>
      <c r="CL2359" s="255"/>
      <c r="CM2359" s="255"/>
      <c r="CN2359" s="255"/>
      <c r="CO2359" s="255"/>
      <c r="CP2359" s="255"/>
      <c r="CQ2359" s="255"/>
      <c r="CR2359" s="255"/>
      <c r="CS2359" s="255"/>
      <c r="CT2359" s="255"/>
      <c r="CU2359" s="255"/>
      <c r="CV2359" s="255"/>
      <c r="CW2359" s="255"/>
      <c r="CX2359" s="255"/>
      <c r="CY2359" s="255"/>
      <c r="CZ2359" s="255"/>
      <c r="DA2359" s="255"/>
      <c r="DB2359" s="255"/>
      <c r="DC2359" s="255"/>
      <c r="DD2359" s="255"/>
      <c r="DE2359" s="255"/>
      <c r="DF2359" s="255"/>
      <c r="DG2359" s="255"/>
      <c r="DH2359" s="255"/>
      <c r="DI2359" s="255"/>
      <c r="DJ2359" s="255"/>
      <c r="DK2359" s="255"/>
      <c r="DL2359" s="255"/>
      <c r="DM2359" s="255"/>
      <c r="DN2359" s="255"/>
      <c r="DO2359" s="255"/>
      <c r="DP2359" s="255"/>
      <c r="DQ2359" s="255"/>
      <c r="DR2359" s="255"/>
      <c r="DS2359" s="255"/>
      <c r="DT2359" s="255"/>
      <c r="DU2359" s="255"/>
      <c r="DV2359" s="255"/>
      <c r="DW2359" s="255"/>
      <c r="DX2359" s="255"/>
      <c r="DY2359" s="255"/>
      <c r="DZ2359" s="255"/>
      <c r="EA2359" s="255"/>
      <c r="EB2359" s="255"/>
      <c r="EC2359" s="255"/>
      <c r="ED2359" s="255"/>
      <c r="EE2359" s="255"/>
      <c r="EF2359" s="255"/>
      <c r="EG2359" s="255"/>
      <c r="EH2359" s="255"/>
      <c r="EI2359" s="255"/>
      <c r="EJ2359" s="255"/>
      <c r="EK2359" s="255"/>
      <c r="EL2359" s="255"/>
      <c r="EM2359" s="255"/>
      <c r="EN2359" s="255"/>
      <c r="EO2359" s="255"/>
      <c r="EP2359" s="255"/>
      <c r="EQ2359" s="255"/>
      <c r="ER2359" s="255"/>
      <c r="ES2359" s="255"/>
      <c r="ET2359" s="255"/>
      <c r="EU2359" s="255"/>
      <c r="EV2359" s="255"/>
      <c r="EW2359" s="255"/>
      <c r="EX2359" s="255"/>
      <c r="EY2359" s="255"/>
      <c r="EZ2359" s="255"/>
      <c r="FA2359" s="255"/>
      <c r="FB2359" s="255"/>
      <c r="FC2359" s="255"/>
      <c r="FD2359" s="255"/>
      <c r="FE2359" s="255"/>
      <c r="FF2359" s="255"/>
      <c r="FG2359" s="255"/>
      <c r="FH2359" s="255"/>
      <c r="FI2359" s="255"/>
      <c r="FJ2359" s="255"/>
      <c r="FK2359" s="255"/>
      <c r="FL2359" s="255"/>
      <c r="FM2359" s="255"/>
      <c r="FN2359" s="255"/>
      <c r="FO2359" s="255"/>
      <c r="FP2359" s="255"/>
      <c r="FQ2359" s="255"/>
      <c r="FR2359" s="255"/>
      <c r="FS2359" s="255"/>
      <c r="FT2359" s="255"/>
      <c r="FU2359" s="255"/>
      <c r="FV2359" s="255"/>
      <c r="FW2359" s="255"/>
      <c r="FX2359" s="255"/>
      <c r="FY2359" s="255"/>
      <c r="FZ2359" s="255"/>
      <c r="GA2359" s="255"/>
      <c r="GB2359" s="255"/>
      <c r="GC2359" s="255"/>
      <c r="GD2359" s="255"/>
      <c r="GE2359" s="255"/>
      <c r="GF2359" s="255"/>
      <c r="GG2359" s="255"/>
      <c r="GH2359" s="255"/>
      <c r="GI2359" s="255"/>
      <c r="GJ2359" s="255"/>
      <c r="GK2359" s="255"/>
      <c r="GL2359" s="255"/>
      <c r="GM2359" s="255"/>
      <c r="GN2359" s="255"/>
      <c r="GO2359" s="255"/>
      <c r="GP2359" s="255"/>
      <c r="GQ2359" s="255"/>
      <c r="GR2359" s="255"/>
      <c r="GS2359" s="255"/>
      <c r="GT2359" s="255"/>
      <c r="GU2359" s="255"/>
      <c r="GV2359" s="255"/>
      <c r="GW2359" s="255"/>
      <c r="GX2359" s="255"/>
      <c r="GY2359" s="255"/>
      <c r="GZ2359" s="255"/>
      <c r="HA2359" s="255"/>
      <c r="HB2359" s="255"/>
      <c r="HC2359" s="255"/>
      <c r="HD2359" s="255"/>
      <c r="HE2359" s="255"/>
      <c r="HF2359" s="255"/>
      <c r="HG2359" s="255"/>
      <c r="HH2359" s="255"/>
      <c r="HI2359" s="255"/>
      <c r="HJ2359" s="255"/>
      <c r="HK2359" s="255"/>
      <c r="HL2359" s="255"/>
      <c r="HM2359" s="255"/>
      <c r="HN2359" s="255"/>
      <c r="HO2359" s="255"/>
      <c r="HP2359" s="255"/>
      <c r="HQ2359" s="255"/>
      <c r="HR2359" s="255"/>
      <c r="HS2359" s="255"/>
      <c r="HT2359" s="255"/>
      <c r="HU2359" s="255"/>
      <c r="HV2359" s="255"/>
      <c r="HW2359" s="255"/>
      <c r="HX2359" s="255"/>
      <c r="HY2359" s="255"/>
      <c r="HZ2359" s="255"/>
      <c r="IA2359" s="255"/>
      <c r="IB2359" s="255"/>
      <c r="IC2359" s="255"/>
      <c r="ID2359" s="255"/>
      <c r="IE2359" s="255"/>
      <c r="IF2359" s="255"/>
      <c r="IG2359" s="255"/>
      <c r="IH2359" s="255"/>
      <c r="II2359" s="255"/>
      <c r="IJ2359" s="255"/>
      <c r="IK2359" s="255"/>
      <c r="IL2359" s="255"/>
      <c r="IM2359" s="255"/>
      <c r="IN2359" s="255"/>
      <c r="IO2359" s="255"/>
      <c r="IP2359" s="255"/>
      <c r="IQ2359" s="255"/>
      <c r="IR2359" s="255"/>
      <c r="IS2359" s="255"/>
      <c r="IT2359" s="255"/>
      <c r="IU2359" s="255"/>
      <c r="IV2359" s="255"/>
    </row>
    <row r="2360" spans="1:256">
      <c r="A2360" s="16">
        <v>41782.345335648148</v>
      </c>
      <c r="B2360" s="300">
        <v>6</v>
      </c>
      <c r="C2360" s="5">
        <v>0.69</v>
      </c>
      <c r="D2360" s="5">
        <v>0.745</v>
      </c>
      <c r="E2360" s="5">
        <v>0.69</v>
      </c>
      <c r="F2360" s="5">
        <v>0.72</v>
      </c>
      <c r="G2360" s="6">
        <v>302024</v>
      </c>
      <c r="H2360" s="113">
        <f t="shared" si="5004"/>
        <v>0.72</v>
      </c>
      <c r="I2360" s="19">
        <f t="shared" si="5009"/>
        <v>2.8571428571428598E-2</v>
      </c>
      <c r="J2360" s="8">
        <f t="shared" si="5010"/>
        <v>0.72717976006793528</v>
      </c>
      <c r="K2360" s="8">
        <f t="shared" si="5011"/>
        <v>0.63382023993206493</v>
      </c>
      <c r="L2360" s="8">
        <f t="shared" si="5012"/>
        <v>0.6805000000000001</v>
      </c>
      <c r="M2360" s="19">
        <f t="shared" si="5013"/>
        <v>0.14729652708136448</v>
      </c>
      <c r="N2360" s="19">
        <f t="shared" si="5014"/>
        <v>-6.180827164014157E-2</v>
      </c>
      <c r="O2360" s="19">
        <f t="shared" si="5015"/>
        <v>-5.0025248680883906E-3</v>
      </c>
      <c r="P2360" s="19">
        <f t="shared" si="5016"/>
        <v>3.4132441437516813E-3</v>
      </c>
      <c r="Q2360" s="303">
        <v>554</v>
      </c>
      <c r="R2360" s="306">
        <v>218380.87400000001</v>
      </c>
      <c r="S2360" s="66">
        <f t="shared" si="5017"/>
        <v>394.18930324909752</v>
      </c>
      <c r="T2360" t="str">
        <f t="shared" si="5018"/>
        <v/>
      </c>
      <c r="U2360" t="str">
        <f t="shared" si="5018"/>
        <v>BrokeBandUpper</v>
      </c>
      <c r="V2360" t="str">
        <f t="shared" si="5018"/>
        <v/>
      </c>
      <c r="W2360" t="str">
        <f t="shared" si="5018"/>
        <v/>
      </c>
      <c r="X2360" s="63"/>
      <c r="Y2360" s="219">
        <f t="shared" si="5019"/>
        <v>2.7802197802197772E-3</v>
      </c>
      <c r="Z2360" s="78">
        <f t="shared" si="5020"/>
        <v>0.68483806482636822</v>
      </c>
      <c r="AA2360" s="78">
        <f t="shared" si="5021"/>
        <v>0.69604321027052352</v>
      </c>
      <c r="AB2360" s="74">
        <f t="shared" si="4563"/>
        <v>2359</v>
      </c>
      <c r="AC2360" s="80">
        <f t="shared" si="5022"/>
        <v>6.9651240432445499E-3</v>
      </c>
      <c r="AD2360" s="79">
        <f t="shared" si="5005"/>
        <v>-1.1205145444155296E-2</v>
      </c>
      <c r="AE2360" s="81">
        <f t="shared" si="5023"/>
        <v>-1.8170269487399845E-2</v>
      </c>
      <c r="AF2360" s="19">
        <f t="shared" si="5024"/>
        <v>-1.6098347457193518E-2</v>
      </c>
      <c r="AG2360" s="93">
        <f t="shared" si="5025"/>
        <v>0.6504084575474034</v>
      </c>
      <c r="AH2360" s="91">
        <f t="shared" si="5026"/>
        <v>1.2036692773808957E-3</v>
      </c>
      <c r="AI2360" s="96">
        <f t="shared" si="5027"/>
        <v>2354.4357917376351</v>
      </c>
      <c r="AJ2360" s="5">
        <f t="shared" si="5006"/>
        <v>2.0000000000000018E-2</v>
      </c>
      <c r="AK2360" s="5">
        <f t="shared" si="5001"/>
        <v>2.0000000000000018E-2</v>
      </c>
      <c r="AL2360" s="5">
        <f t="shared" si="5028"/>
        <v>0</v>
      </c>
      <c r="AM2360" s="95">
        <f t="shared" si="5029"/>
        <v>9.2857142857142774E-3</v>
      </c>
      <c r="AN2360" s="95">
        <f t="shared" si="5002"/>
        <v>-4.6428571428571387E-3</v>
      </c>
      <c r="AO2360" s="78">
        <f t="shared" si="5030"/>
        <v>2</v>
      </c>
      <c r="AP2360" s="296">
        <f t="shared" si="5031"/>
        <v>66.666666666666657</v>
      </c>
      <c r="AQ2360" s="8"/>
      <c r="AR2360" s="8">
        <f t="shared" si="5032"/>
        <v>9.0909090909090912E-2</v>
      </c>
      <c r="AS2360" s="114">
        <f t="shared" si="5033"/>
        <v>27456.727272727272</v>
      </c>
      <c r="AT2360" s="103">
        <f t="shared" si="5034"/>
        <v>-0.21829023309680767</v>
      </c>
      <c r="AU2360" s="5">
        <f t="shared" si="5035"/>
        <v>0.72</v>
      </c>
      <c r="AV2360" s="93">
        <f t="shared" si="5036"/>
        <v>0.12572862618329511</v>
      </c>
      <c r="AW2360" s="210">
        <f t="shared" si="5037"/>
        <v>7.9710144927536308E-2</v>
      </c>
      <c r="AX2360" s="276">
        <f t="shared" si="5007"/>
        <v>-8.2404964582047761E-3</v>
      </c>
      <c r="AY2360" s="19">
        <f t="shared" si="5008"/>
        <v>-0.72651685401571342</v>
      </c>
      <c r="AZ2360" s="255"/>
      <c r="BA2360" s="255"/>
      <c r="BB2360" s="255"/>
      <c r="BC2360" s="255"/>
      <c r="BD2360" s="255"/>
      <c r="BE2360" s="255"/>
      <c r="BF2360" s="255"/>
      <c r="BG2360" s="255"/>
      <c r="BH2360" s="255"/>
      <c r="BI2360" s="255"/>
      <c r="BJ2360" s="255"/>
      <c r="BK2360" s="255"/>
      <c r="BL2360" s="255"/>
      <c r="BM2360" s="255"/>
      <c r="BN2360" s="255"/>
      <c r="BO2360" s="255"/>
      <c r="BP2360" s="255"/>
      <c r="BQ2360" s="255"/>
      <c r="BR2360" s="255"/>
      <c r="BS2360" s="255"/>
      <c r="BT2360" s="255"/>
      <c r="BU2360" s="255"/>
      <c r="BV2360" s="255"/>
      <c r="BW2360" s="255"/>
      <c r="BX2360" s="255"/>
      <c r="BY2360" s="255"/>
      <c r="BZ2360" s="255"/>
      <c r="CA2360" s="255"/>
      <c r="CB2360" s="255"/>
      <c r="CC2360" s="255"/>
      <c r="CD2360" s="255"/>
      <c r="CE2360" s="255"/>
      <c r="CF2360" s="255"/>
      <c r="CG2360" s="255"/>
      <c r="CH2360" s="255"/>
      <c r="CI2360" s="255"/>
      <c r="CJ2360" s="255"/>
      <c r="CK2360" s="255"/>
      <c r="CL2360" s="255"/>
      <c r="CM2360" s="255"/>
      <c r="CN2360" s="255"/>
      <c r="CO2360" s="255"/>
      <c r="CP2360" s="255"/>
      <c r="CQ2360" s="255"/>
      <c r="CR2360" s="255"/>
      <c r="CS2360" s="255"/>
      <c r="CT2360" s="255"/>
      <c r="CU2360" s="255"/>
      <c r="CV2360" s="255"/>
      <c r="CW2360" s="255"/>
      <c r="CX2360" s="255"/>
      <c r="CY2360" s="255"/>
      <c r="CZ2360" s="255"/>
      <c r="DA2360" s="255"/>
      <c r="DB2360" s="255"/>
      <c r="DC2360" s="255"/>
      <c r="DD2360" s="255"/>
      <c r="DE2360" s="255"/>
      <c r="DF2360" s="255"/>
      <c r="DG2360" s="255"/>
      <c r="DH2360" s="255"/>
      <c r="DI2360" s="255"/>
      <c r="DJ2360" s="255"/>
      <c r="DK2360" s="255"/>
      <c r="DL2360" s="255"/>
      <c r="DM2360" s="255"/>
      <c r="DN2360" s="255"/>
      <c r="DO2360" s="255"/>
      <c r="DP2360" s="255"/>
      <c r="DQ2360" s="255"/>
      <c r="DR2360" s="255"/>
      <c r="DS2360" s="255"/>
      <c r="DT2360" s="255"/>
      <c r="DU2360" s="255"/>
      <c r="DV2360" s="255"/>
      <c r="DW2360" s="255"/>
      <c r="DX2360" s="255"/>
      <c r="DY2360" s="255"/>
      <c r="DZ2360" s="255"/>
      <c r="EA2360" s="255"/>
      <c r="EB2360" s="255"/>
      <c r="EC2360" s="255"/>
      <c r="ED2360" s="255"/>
      <c r="EE2360" s="255"/>
      <c r="EF2360" s="255"/>
      <c r="EG2360" s="255"/>
      <c r="EH2360" s="255"/>
      <c r="EI2360" s="255"/>
      <c r="EJ2360" s="255"/>
      <c r="EK2360" s="255"/>
      <c r="EL2360" s="255"/>
      <c r="EM2360" s="255"/>
      <c r="EN2360" s="255"/>
      <c r="EO2360" s="255"/>
      <c r="EP2360" s="255"/>
      <c r="EQ2360" s="255"/>
      <c r="ER2360" s="255"/>
      <c r="ES2360" s="255"/>
      <c r="ET2360" s="255"/>
      <c r="EU2360" s="255"/>
      <c r="EV2360" s="255"/>
      <c r="EW2360" s="255"/>
      <c r="EX2360" s="255"/>
      <c r="EY2360" s="255"/>
      <c r="EZ2360" s="255"/>
      <c r="FA2360" s="255"/>
      <c r="FB2360" s="255"/>
      <c r="FC2360" s="255"/>
      <c r="FD2360" s="255"/>
      <c r="FE2360" s="255"/>
      <c r="FF2360" s="255"/>
      <c r="FG2360" s="255"/>
      <c r="FH2360" s="255"/>
      <c r="FI2360" s="255"/>
      <c r="FJ2360" s="255"/>
      <c r="FK2360" s="255"/>
      <c r="FL2360" s="255"/>
      <c r="FM2360" s="255"/>
      <c r="FN2360" s="255"/>
      <c r="FO2360" s="255"/>
      <c r="FP2360" s="255"/>
      <c r="FQ2360" s="255"/>
      <c r="FR2360" s="255"/>
      <c r="FS2360" s="255"/>
      <c r="FT2360" s="255"/>
      <c r="FU2360" s="255"/>
      <c r="FV2360" s="255"/>
      <c r="FW2360" s="255"/>
      <c r="FX2360" s="255"/>
      <c r="FY2360" s="255"/>
      <c r="FZ2360" s="255"/>
      <c r="GA2360" s="255"/>
      <c r="GB2360" s="255"/>
      <c r="GC2360" s="255"/>
      <c r="GD2360" s="255"/>
      <c r="GE2360" s="255"/>
      <c r="GF2360" s="255"/>
      <c r="GG2360" s="255"/>
      <c r="GH2360" s="255"/>
      <c r="GI2360" s="255"/>
      <c r="GJ2360" s="255"/>
      <c r="GK2360" s="255"/>
      <c r="GL2360" s="255"/>
      <c r="GM2360" s="255"/>
      <c r="GN2360" s="255"/>
      <c r="GO2360" s="255"/>
      <c r="GP2360" s="255"/>
      <c r="GQ2360" s="255"/>
      <c r="GR2360" s="255"/>
      <c r="GS2360" s="255"/>
      <c r="GT2360" s="255"/>
      <c r="GU2360" s="255"/>
      <c r="GV2360" s="255"/>
      <c r="GW2360" s="255"/>
      <c r="GX2360" s="255"/>
      <c r="GY2360" s="255"/>
      <c r="GZ2360" s="255"/>
      <c r="HA2360" s="255"/>
      <c r="HB2360" s="255"/>
      <c r="HC2360" s="255"/>
      <c r="HD2360" s="255"/>
      <c r="HE2360" s="255"/>
      <c r="HF2360" s="255"/>
      <c r="HG2360" s="255"/>
      <c r="HH2360" s="255"/>
      <c r="HI2360" s="255"/>
      <c r="HJ2360" s="255"/>
      <c r="HK2360" s="255"/>
      <c r="HL2360" s="255"/>
      <c r="HM2360" s="255"/>
      <c r="HN2360" s="255"/>
      <c r="HO2360" s="255"/>
      <c r="HP2360" s="255"/>
      <c r="HQ2360" s="255"/>
      <c r="HR2360" s="255"/>
      <c r="HS2360" s="255"/>
      <c r="HT2360" s="255"/>
      <c r="HU2360" s="255"/>
      <c r="HV2360" s="255"/>
      <c r="HW2360" s="255"/>
      <c r="HX2360" s="255"/>
      <c r="HY2360" s="255"/>
      <c r="HZ2360" s="255"/>
      <c r="IA2360" s="255"/>
      <c r="IB2360" s="255"/>
      <c r="IC2360" s="255"/>
      <c r="ID2360" s="255"/>
      <c r="IE2360" s="255"/>
      <c r="IF2360" s="255"/>
      <c r="IG2360" s="255"/>
      <c r="IH2360" s="255"/>
      <c r="II2360" s="255"/>
      <c r="IJ2360" s="255"/>
      <c r="IK2360" s="255"/>
      <c r="IL2360" s="255"/>
      <c r="IM2360" s="255"/>
      <c r="IN2360" s="255"/>
      <c r="IO2360" s="255"/>
      <c r="IP2360" s="255"/>
      <c r="IQ2360" s="255"/>
      <c r="IR2360" s="255"/>
      <c r="IS2360" s="255"/>
      <c r="IT2360" s="255"/>
      <c r="IU2360" s="255"/>
      <c r="IV2360" s="255"/>
    </row>
    <row r="2361" spans="1:256" ht="13">
      <c r="A2361" s="16">
        <v>41786.408645833333</v>
      </c>
      <c r="B2361" s="300">
        <v>3</v>
      </c>
      <c r="C2361" s="5">
        <v>0.72</v>
      </c>
      <c r="D2361" s="5">
        <v>0.72</v>
      </c>
      <c r="E2361" s="5">
        <v>0.69</v>
      </c>
      <c r="F2361" s="5">
        <v>0.69</v>
      </c>
      <c r="G2361" s="6">
        <v>143548</v>
      </c>
      <c r="H2361" s="113">
        <f t="shared" si="5004"/>
        <v>0.69</v>
      </c>
      <c r="I2361" s="19">
        <f t="shared" si="5009"/>
        <v>-4.1666666666666706E-2</v>
      </c>
      <c r="J2361" s="8">
        <f t="shared" si="5010"/>
        <v>0.72443328387732187</v>
      </c>
      <c r="K2361" s="8">
        <f t="shared" si="5011"/>
        <v>0.63456671612267812</v>
      </c>
      <c r="L2361" s="8">
        <f t="shared" si="5012"/>
        <v>0.67949999999999999</v>
      </c>
      <c r="M2361" s="19">
        <f t="shared" si="5013"/>
        <v>0.14161878565542385</v>
      </c>
      <c r="N2361" s="19">
        <f t="shared" si="5014"/>
        <v>-3.8546336009703253E-2</v>
      </c>
      <c r="O2361" s="19">
        <f t="shared" si="5015"/>
        <v>-3.7768875612775961E-3</v>
      </c>
      <c r="P2361" s="19">
        <f t="shared" si="5016"/>
        <v>1.1777411694729057E-3</v>
      </c>
      <c r="Q2361" s="303">
        <v>217</v>
      </c>
      <c r="R2361" s="306">
        <v>101438.823</v>
      </c>
      <c r="S2361" s="66">
        <f t="shared" si="5017"/>
        <v>467.46001382488481</v>
      </c>
      <c r="T2361" t="str">
        <f t="shared" ref="T2361:W2362" si="5038">IF(C2361&gt;$J2361,"BrokeBandUpper", IF(C2361&lt;$K2361,"BrokeBandLower", ""))</f>
        <v/>
      </c>
      <c r="U2361" t="str">
        <f t="shared" si="5038"/>
        <v/>
      </c>
      <c r="V2361" t="str">
        <f t="shared" si="5038"/>
        <v/>
      </c>
      <c r="W2361" t="str">
        <f t="shared" si="5038"/>
        <v/>
      </c>
      <c r="X2361" s="63"/>
      <c r="Y2361" s="310">
        <f t="shared" si="5019"/>
        <v>2.9890109890109845E-3</v>
      </c>
      <c r="Z2361" s="311">
        <f t="shared" si="5020"/>
        <v>0.68563300284310746</v>
      </c>
      <c r="AA2361" s="311">
        <f t="shared" si="5021"/>
        <v>0.69559601271050475</v>
      </c>
      <c r="AB2361" s="312">
        <f t="shared" si="4563"/>
        <v>2360</v>
      </c>
      <c r="AC2361" s="313">
        <f t="shared" si="5022"/>
        <v>6.5658076960020476E-3</v>
      </c>
      <c r="AD2361" s="284">
        <f t="shared" si="5005"/>
        <v>-9.9630098673972878E-3</v>
      </c>
      <c r="AE2361" s="314">
        <f t="shared" si="5023"/>
        <v>-1.6528817563399335E-2</v>
      </c>
      <c r="AF2361" s="315">
        <f t="shared" si="5024"/>
        <v>-1.4322983003560896E-2</v>
      </c>
      <c r="AG2361" s="315">
        <f t="shared" si="5025"/>
        <v>-5.733083068776039E-2</v>
      </c>
      <c r="AH2361" s="316">
        <f t="shared" si="5026"/>
        <v>1.2300954376738516E-3</v>
      </c>
      <c r="AI2361" s="317">
        <f t="shared" si="5027"/>
        <v>2354.5114836144239</v>
      </c>
      <c r="AJ2361" s="318">
        <f t="shared" si="5006"/>
        <v>-3.0000000000000027E-2</v>
      </c>
      <c r="AK2361" s="318">
        <f t="shared" si="5001"/>
        <v>0</v>
      </c>
      <c r="AL2361" s="318">
        <f t="shared" si="5028"/>
        <v>-3.0000000000000027E-2</v>
      </c>
      <c r="AM2361" s="319">
        <f t="shared" si="5029"/>
        <v>8.5714285714285632E-3</v>
      </c>
      <c r="AN2361" s="319">
        <f t="shared" si="5002"/>
        <v>-6.7857142857142838E-3</v>
      </c>
      <c r="AO2361" s="311">
        <f t="shared" si="5030"/>
        <v>1.2631578947368411</v>
      </c>
      <c r="AP2361" s="285">
        <f t="shared" si="5031"/>
        <v>55.813953488372071</v>
      </c>
      <c r="AQ2361" s="285"/>
      <c r="AR2361" s="285">
        <f t="shared" si="5032"/>
        <v>-1</v>
      </c>
      <c r="AS2361" s="286">
        <f t="shared" si="5033"/>
        <v>-143548</v>
      </c>
      <c r="AT2361" s="103">
        <f t="shared" si="5034"/>
        <v>-0.19289157309639798</v>
      </c>
      <c r="AU2361" s="318">
        <f t="shared" si="5035"/>
        <v>0.69</v>
      </c>
      <c r="AV2361" s="315">
        <f t="shared" si="5036"/>
        <v>-1.4151189431683371</v>
      </c>
      <c r="AW2361" s="320">
        <f t="shared" si="5037"/>
        <v>4.3478260869565258E-2</v>
      </c>
      <c r="AX2361" s="321">
        <f t="shared" si="5007"/>
        <v>-1.0881065703644419E-2</v>
      </c>
      <c r="AY2361" s="315">
        <f t="shared" si="5008"/>
        <v>-0.32043812637168484</v>
      </c>
      <c r="AZ2361" s="255"/>
      <c r="BA2361" s="255"/>
      <c r="BB2361" s="255"/>
      <c r="BC2361" s="255"/>
      <c r="BD2361" s="255"/>
      <c r="BE2361" s="255"/>
      <c r="BF2361" s="255"/>
      <c r="BG2361" s="255"/>
      <c r="BH2361" s="255"/>
      <c r="BI2361" s="255"/>
      <c r="BJ2361" s="255"/>
      <c r="BK2361" s="255"/>
      <c r="BL2361" s="255"/>
      <c r="BM2361" s="255"/>
      <c r="BN2361" s="255"/>
      <c r="BO2361" s="255"/>
      <c r="BP2361" s="255"/>
      <c r="BQ2361" s="255"/>
      <c r="BR2361" s="255"/>
      <c r="BS2361" s="255"/>
      <c r="BT2361" s="255"/>
      <c r="BU2361" s="255"/>
      <c r="BV2361" s="255"/>
      <c r="BW2361" s="255"/>
      <c r="BX2361" s="255"/>
      <c r="BY2361" s="255"/>
      <c r="BZ2361" s="255"/>
      <c r="CA2361" s="255"/>
      <c r="CB2361" s="255"/>
      <c r="CC2361" s="255"/>
      <c r="CD2361" s="255"/>
      <c r="CE2361" s="255"/>
      <c r="CF2361" s="255"/>
      <c r="CG2361" s="255"/>
      <c r="CH2361" s="255"/>
      <c r="CI2361" s="255"/>
      <c r="CJ2361" s="255"/>
      <c r="CK2361" s="255"/>
      <c r="CL2361" s="255"/>
      <c r="CM2361" s="255"/>
      <c r="CN2361" s="255"/>
      <c r="CO2361" s="255"/>
      <c r="CP2361" s="255"/>
      <c r="CQ2361" s="255"/>
      <c r="CR2361" s="255"/>
      <c r="CS2361" s="255"/>
      <c r="CT2361" s="255"/>
      <c r="CU2361" s="255"/>
      <c r="CV2361" s="255"/>
      <c r="CW2361" s="255"/>
      <c r="CX2361" s="255"/>
      <c r="CY2361" s="255"/>
      <c r="CZ2361" s="255"/>
      <c r="DA2361" s="255"/>
      <c r="DB2361" s="255"/>
      <c r="DC2361" s="255"/>
      <c r="DD2361" s="255"/>
      <c r="DE2361" s="255"/>
      <c r="DF2361" s="255"/>
      <c r="DG2361" s="255"/>
      <c r="DH2361" s="255"/>
      <c r="DI2361" s="255"/>
      <c r="DJ2361" s="255"/>
      <c r="DK2361" s="255"/>
      <c r="DL2361" s="255"/>
      <c r="DM2361" s="255"/>
      <c r="DN2361" s="255"/>
      <c r="DO2361" s="255"/>
      <c r="DP2361" s="255"/>
      <c r="DQ2361" s="255"/>
      <c r="DR2361" s="255"/>
      <c r="DS2361" s="255"/>
      <c r="DT2361" s="255"/>
      <c r="DU2361" s="255"/>
      <c r="DV2361" s="255"/>
      <c r="DW2361" s="255"/>
      <c r="DX2361" s="255"/>
      <c r="DY2361" s="255"/>
      <c r="DZ2361" s="255"/>
      <c r="EA2361" s="255"/>
      <c r="EB2361" s="255"/>
      <c r="EC2361" s="255"/>
      <c r="ED2361" s="255"/>
      <c r="EE2361" s="255"/>
      <c r="EF2361" s="255"/>
      <c r="EG2361" s="255"/>
      <c r="EH2361" s="255"/>
      <c r="EI2361" s="255"/>
      <c r="EJ2361" s="255"/>
      <c r="EK2361" s="255"/>
      <c r="EL2361" s="255"/>
      <c r="EM2361" s="255"/>
      <c r="EN2361" s="255"/>
      <c r="EO2361" s="255"/>
      <c r="EP2361" s="255"/>
      <c r="EQ2361" s="255"/>
      <c r="ER2361" s="255"/>
      <c r="ES2361" s="255"/>
      <c r="ET2361" s="255"/>
      <c r="EU2361" s="255"/>
      <c r="EV2361" s="255"/>
      <c r="EW2361" s="255"/>
      <c r="EX2361" s="255"/>
      <c r="EY2361" s="255"/>
      <c r="EZ2361" s="255"/>
      <c r="FA2361" s="255"/>
      <c r="FB2361" s="255"/>
      <c r="FC2361" s="255"/>
      <c r="FD2361" s="255"/>
      <c r="FE2361" s="255"/>
      <c r="FF2361" s="255"/>
      <c r="FG2361" s="255"/>
      <c r="FH2361" s="255"/>
      <c r="FI2361" s="255"/>
      <c r="FJ2361" s="255"/>
      <c r="FK2361" s="255"/>
      <c r="FL2361" s="255"/>
      <c r="FM2361" s="255"/>
      <c r="FN2361" s="255"/>
      <c r="FO2361" s="255"/>
      <c r="FP2361" s="255"/>
      <c r="FQ2361" s="255"/>
      <c r="FR2361" s="255"/>
      <c r="FS2361" s="255"/>
      <c r="FT2361" s="255"/>
      <c r="FU2361" s="255"/>
      <c r="FV2361" s="255"/>
      <c r="FW2361" s="255"/>
      <c r="FX2361" s="255"/>
      <c r="FY2361" s="255"/>
      <c r="FZ2361" s="255"/>
      <c r="GA2361" s="255"/>
      <c r="GB2361" s="255"/>
      <c r="GC2361" s="255"/>
      <c r="GD2361" s="255"/>
      <c r="GE2361" s="255"/>
      <c r="GF2361" s="255"/>
      <c r="GG2361" s="255"/>
      <c r="GH2361" s="255"/>
      <c r="GI2361" s="255"/>
      <c r="GJ2361" s="255"/>
      <c r="GK2361" s="255"/>
      <c r="GL2361" s="255"/>
      <c r="GM2361" s="255"/>
      <c r="GN2361" s="255"/>
      <c r="GO2361" s="255"/>
      <c r="GP2361" s="255"/>
      <c r="GQ2361" s="255"/>
      <c r="GR2361" s="255"/>
      <c r="GS2361" s="255"/>
      <c r="GT2361" s="255"/>
      <c r="GU2361" s="255"/>
      <c r="GV2361" s="255"/>
      <c r="GW2361" s="255"/>
      <c r="GX2361" s="255"/>
      <c r="GY2361" s="255"/>
      <c r="GZ2361" s="255"/>
      <c r="HA2361" s="255"/>
      <c r="HB2361" s="255"/>
      <c r="HC2361" s="255"/>
      <c r="HD2361" s="255"/>
      <c r="HE2361" s="255"/>
      <c r="HF2361" s="255"/>
      <c r="HG2361" s="255"/>
      <c r="HH2361" s="255"/>
      <c r="HI2361" s="255"/>
      <c r="HJ2361" s="255"/>
      <c r="HK2361" s="255"/>
      <c r="HL2361" s="255"/>
      <c r="HM2361" s="255"/>
      <c r="HN2361" s="255"/>
      <c r="HO2361" s="255"/>
      <c r="HP2361" s="255"/>
      <c r="HQ2361" s="255"/>
      <c r="HR2361" s="255"/>
      <c r="HS2361" s="255"/>
      <c r="HT2361" s="255"/>
      <c r="HU2361" s="255"/>
      <c r="HV2361" s="255"/>
      <c r="HW2361" s="255"/>
      <c r="HX2361" s="255"/>
      <c r="HY2361" s="255"/>
      <c r="HZ2361" s="255"/>
      <c r="IA2361" s="255"/>
      <c r="IB2361" s="255"/>
      <c r="IC2361" s="255"/>
      <c r="ID2361" s="255"/>
      <c r="IE2361" s="255"/>
      <c r="IF2361" s="255"/>
      <c r="IG2361" s="255"/>
      <c r="IH2361" s="255"/>
      <c r="II2361" s="255"/>
      <c r="IJ2361" s="255"/>
      <c r="IK2361" s="255"/>
      <c r="IL2361" s="255"/>
      <c r="IM2361" s="255"/>
      <c r="IN2361" s="255"/>
      <c r="IO2361" s="255"/>
      <c r="IP2361" s="255"/>
      <c r="IQ2361" s="255"/>
      <c r="IR2361" s="255"/>
      <c r="IS2361" s="255"/>
      <c r="IT2361" s="255"/>
      <c r="IU2361" s="255"/>
      <c r="IV2361" s="255"/>
    </row>
    <row r="2362" spans="1:256">
      <c r="A2362" s="16">
        <v>41787.405416666668</v>
      </c>
      <c r="B2362" s="300">
        <v>4</v>
      </c>
      <c r="C2362" s="5">
        <v>0.69</v>
      </c>
      <c r="D2362" s="5">
        <v>0.69</v>
      </c>
      <c r="E2362" s="5">
        <v>0.64500000000000002</v>
      </c>
      <c r="F2362" s="5">
        <v>0.65</v>
      </c>
      <c r="G2362" s="6">
        <v>1500883</v>
      </c>
      <c r="H2362" s="113">
        <f t="shared" si="5004"/>
        <v>0.65</v>
      </c>
      <c r="I2362" s="19">
        <f t="shared" si="5009"/>
        <v>-5.797101449275352E-2</v>
      </c>
      <c r="J2362" s="8">
        <f t="shared" si="5010"/>
        <v>0.72089594576084615</v>
      </c>
      <c r="K2362" s="8">
        <f t="shared" si="5011"/>
        <v>0.63210405423915383</v>
      </c>
      <c r="L2362" s="8">
        <f t="shared" si="5012"/>
        <v>0.67649999999999999</v>
      </c>
      <c r="M2362" s="19">
        <f t="shared" si="5013"/>
        <v>0.14047037181017397</v>
      </c>
      <c r="N2362" s="19">
        <f t="shared" si="5014"/>
        <v>-8.1091914461413252E-3</v>
      </c>
      <c r="O2362" s="19">
        <f t="shared" si="5015"/>
        <v>-4.8829039128946818E-3</v>
      </c>
      <c r="P2362" s="19">
        <f t="shared" si="5016"/>
        <v>-3.8808557413342023E-3</v>
      </c>
      <c r="Q2362" s="303">
        <v>1335</v>
      </c>
      <c r="R2362" s="306">
        <v>990088.81599999999</v>
      </c>
      <c r="S2362" s="66">
        <f t="shared" si="5017"/>
        <v>741.63956254681648</v>
      </c>
      <c r="T2362" t="str">
        <f t="shared" si="5038"/>
        <v/>
      </c>
      <c r="U2362" t="str">
        <f t="shared" si="5038"/>
        <v/>
      </c>
      <c r="V2362" t="str">
        <f t="shared" si="5038"/>
        <v/>
      </c>
      <c r="W2362" t="str">
        <f t="shared" si="5038"/>
        <v/>
      </c>
      <c r="X2362" s="63"/>
      <c r="Y2362" s="219">
        <f t="shared" si="5019"/>
        <v>1.7802197802197766E-3</v>
      </c>
      <c r="Z2362" s="78">
        <f t="shared" si="5020"/>
        <v>0.68014552040526888</v>
      </c>
      <c r="AA2362" s="78">
        <f t="shared" si="5021"/>
        <v>0.69222190776992742</v>
      </c>
      <c r="AB2362" s="74">
        <f t="shared" si="4563"/>
        <v>2361</v>
      </c>
      <c r="AC2362" s="80">
        <f t="shared" si="5022"/>
        <v>3.561944158992629E-3</v>
      </c>
      <c r="AD2362" s="79">
        <f t="shared" si="5005"/>
        <v>-1.2076387364658547E-2</v>
      </c>
      <c r="AE2362" s="81">
        <f t="shared" si="5023"/>
        <v>-1.5638331523651176E-2</v>
      </c>
      <c r="AF2362" s="19">
        <f t="shared" si="5024"/>
        <v>-1.7445832368357166E-2</v>
      </c>
      <c r="AG2362" s="93">
        <f t="shared" si="5025"/>
        <v>-0.45750099242755554</v>
      </c>
      <c r="AH2362" s="91">
        <f t="shared" si="5026"/>
        <v>1.1063178081867219E-3</v>
      </c>
      <c r="AI2362" s="96">
        <f t="shared" si="5027"/>
        <v>2354.81266636385</v>
      </c>
      <c r="AJ2362" s="5">
        <f t="shared" si="5006"/>
        <v>-3.9999999999999925E-2</v>
      </c>
      <c r="AK2362" s="5">
        <f t="shared" si="5001"/>
        <v>0</v>
      </c>
      <c r="AL2362" s="5">
        <f t="shared" si="5028"/>
        <v>-3.9999999999999925E-2</v>
      </c>
      <c r="AM2362" s="95">
        <f t="shared" si="5029"/>
        <v>8.5714285714285632E-3</v>
      </c>
      <c r="AN2362" s="95">
        <f t="shared" ref="AN2362:AN2367" si="5039">(AVERAGE(AL2349:AL2362))</f>
        <v>-9.2857142857142774E-3</v>
      </c>
      <c r="AO2362" s="78">
        <f t="shared" si="5030"/>
        <v>0.92307692307692302</v>
      </c>
      <c r="AP2362" s="296">
        <f t="shared" si="5031"/>
        <v>47.999999999999993</v>
      </c>
      <c r="AQ2362" s="8"/>
      <c r="AR2362" s="8">
        <f t="shared" si="5032"/>
        <v>-0.77777777777777724</v>
      </c>
      <c r="AS2362" s="114">
        <f t="shared" si="5033"/>
        <v>-1167353.4444444436</v>
      </c>
      <c r="AT2362" s="103">
        <f t="shared" si="5034"/>
        <v>-0.32863143454866112</v>
      </c>
      <c r="AU2362" s="5">
        <f t="shared" si="5035"/>
        <v>0.65</v>
      </c>
      <c r="AV2362" s="93">
        <f t="shared" si="5036"/>
        <v>-1.1790391180870017</v>
      </c>
      <c r="AW2362" s="210">
        <f t="shared" si="5037"/>
        <v>6.9767441860465004E-2</v>
      </c>
      <c r="AX2362" s="276">
        <f t="shared" si="5007"/>
        <v>-1.2430844710856261E-2</v>
      </c>
      <c r="AY2362" s="19">
        <f t="shared" si="5008"/>
        <v>-0.14242897243904801</v>
      </c>
      <c r="AZ2362" s="255"/>
      <c r="BA2362" s="255"/>
      <c r="BB2362" s="255"/>
      <c r="BC2362" s="255"/>
      <c r="BD2362" s="255"/>
      <c r="BE2362" s="255"/>
      <c r="BF2362" s="255"/>
      <c r="BG2362" s="255"/>
      <c r="BH2362" s="255"/>
      <c r="BI2362" s="255"/>
      <c r="BJ2362" s="255"/>
      <c r="BK2362" s="255"/>
      <c r="BL2362" s="255"/>
      <c r="BM2362" s="255"/>
      <c r="BN2362" s="255"/>
      <c r="BO2362" s="255"/>
      <c r="BP2362" s="255"/>
      <c r="BQ2362" s="255"/>
      <c r="BR2362" s="255"/>
      <c r="BS2362" s="255"/>
      <c r="BT2362" s="255"/>
      <c r="BU2362" s="255"/>
      <c r="BV2362" s="255"/>
      <c r="BW2362" s="255"/>
      <c r="BX2362" s="255"/>
      <c r="BY2362" s="255"/>
      <c r="BZ2362" s="255"/>
      <c r="CA2362" s="255"/>
      <c r="CB2362" s="255"/>
      <c r="CC2362" s="255"/>
      <c r="CD2362" s="255"/>
      <c r="CE2362" s="255"/>
      <c r="CF2362" s="255"/>
      <c r="CG2362" s="255"/>
      <c r="CH2362" s="255"/>
      <c r="CI2362" s="255"/>
      <c r="CJ2362" s="255"/>
      <c r="CK2362" s="255"/>
      <c r="CL2362" s="255"/>
      <c r="CM2362" s="255"/>
      <c r="CN2362" s="255"/>
      <c r="CO2362" s="255"/>
      <c r="CP2362" s="255"/>
      <c r="CQ2362" s="255"/>
      <c r="CR2362" s="255"/>
      <c r="CS2362" s="255"/>
      <c r="CT2362" s="255"/>
      <c r="CU2362" s="255"/>
      <c r="CV2362" s="255"/>
      <c r="CW2362" s="255"/>
      <c r="CX2362" s="255"/>
      <c r="CY2362" s="255"/>
      <c r="CZ2362" s="255"/>
      <c r="DA2362" s="255"/>
      <c r="DB2362" s="255"/>
      <c r="DC2362" s="255"/>
      <c r="DD2362" s="255"/>
      <c r="DE2362" s="255"/>
      <c r="DF2362" s="255"/>
      <c r="DG2362" s="255"/>
      <c r="DH2362" s="255"/>
      <c r="DI2362" s="255"/>
      <c r="DJ2362" s="255"/>
      <c r="DK2362" s="255"/>
      <c r="DL2362" s="255"/>
      <c r="DM2362" s="255"/>
      <c r="DN2362" s="255"/>
      <c r="DO2362" s="255"/>
      <c r="DP2362" s="255"/>
      <c r="DQ2362" s="255"/>
      <c r="DR2362" s="255"/>
      <c r="DS2362" s="255"/>
      <c r="DT2362" s="255"/>
      <c r="DU2362" s="255"/>
      <c r="DV2362" s="255"/>
      <c r="DW2362" s="255"/>
      <c r="DX2362" s="255"/>
      <c r="DY2362" s="255"/>
      <c r="DZ2362" s="255"/>
      <c r="EA2362" s="255"/>
      <c r="EB2362" s="255"/>
      <c r="EC2362" s="255"/>
      <c r="ED2362" s="255"/>
      <c r="EE2362" s="255"/>
      <c r="EF2362" s="255"/>
      <c r="EG2362" s="255"/>
      <c r="EH2362" s="255"/>
      <c r="EI2362" s="255"/>
      <c r="EJ2362" s="255"/>
      <c r="EK2362" s="255"/>
      <c r="EL2362" s="255"/>
      <c r="EM2362" s="255"/>
      <c r="EN2362" s="255"/>
      <c r="EO2362" s="255"/>
      <c r="EP2362" s="255"/>
      <c r="EQ2362" s="255"/>
      <c r="ER2362" s="255"/>
      <c r="ES2362" s="255"/>
      <c r="ET2362" s="255"/>
      <c r="EU2362" s="255"/>
      <c r="EV2362" s="255"/>
      <c r="EW2362" s="255"/>
      <c r="EX2362" s="255"/>
      <c r="EY2362" s="255"/>
      <c r="EZ2362" s="255"/>
      <c r="FA2362" s="255"/>
      <c r="FB2362" s="255"/>
      <c r="FC2362" s="255"/>
      <c r="FD2362" s="255"/>
      <c r="FE2362" s="255"/>
      <c r="FF2362" s="255"/>
      <c r="FG2362" s="255"/>
      <c r="FH2362" s="255"/>
      <c r="FI2362" s="255"/>
      <c r="FJ2362" s="255"/>
      <c r="FK2362" s="255"/>
      <c r="FL2362" s="255"/>
      <c r="FM2362" s="255"/>
      <c r="FN2362" s="255"/>
      <c r="FO2362" s="255"/>
      <c r="FP2362" s="255"/>
      <c r="FQ2362" s="255"/>
      <c r="FR2362" s="255"/>
      <c r="FS2362" s="255"/>
      <c r="FT2362" s="255"/>
      <c r="FU2362" s="255"/>
      <c r="FV2362" s="255"/>
      <c r="FW2362" s="255"/>
      <c r="FX2362" s="255"/>
      <c r="FY2362" s="255"/>
      <c r="FZ2362" s="255"/>
      <c r="GA2362" s="255"/>
      <c r="GB2362" s="255"/>
      <c r="GC2362" s="255"/>
      <c r="GD2362" s="255"/>
      <c r="GE2362" s="255"/>
      <c r="GF2362" s="255"/>
      <c r="GG2362" s="255"/>
      <c r="GH2362" s="255"/>
      <c r="GI2362" s="255"/>
      <c r="GJ2362" s="255"/>
      <c r="GK2362" s="255"/>
      <c r="GL2362" s="255"/>
      <c r="GM2362" s="255"/>
      <c r="GN2362" s="255"/>
      <c r="GO2362" s="255"/>
      <c r="GP2362" s="255"/>
      <c r="GQ2362" s="255"/>
      <c r="GR2362" s="255"/>
      <c r="GS2362" s="255"/>
      <c r="GT2362" s="255"/>
      <c r="GU2362" s="255"/>
      <c r="GV2362" s="255"/>
      <c r="GW2362" s="255"/>
      <c r="GX2362" s="255"/>
      <c r="GY2362" s="255"/>
      <c r="GZ2362" s="255"/>
      <c r="HA2362" s="255"/>
      <c r="HB2362" s="255"/>
      <c r="HC2362" s="255"/>
      <c r="HD2362" s="255"/>
      <c r="HE2362" s="255"/>
      <c r="HF2362" s="255"/>
      <c r="HG2362" s="255"/>
      <c r="HH2362" s="255"/>
      <c r="HI2362" s="255"/>
      <c r="HJ2362" s="255"/>
      <c r="HK2362" s="255"/>
      <c r="HL2362" s="255"/>
      <c r="HM2362" s="255"/>
      <c r="HN2362" s="255"/>
      <c r="HO2362" s="255"/>
      <c r="HP2362" s="255"/>
      <c r="HQ2362" s="255"/>
      <c r="HR2362" s="255"/>
      <c r="HS2362" s="255"/>
      <c r="HT2362" s="255"/>
      <c r="HU2362" s="255"/>
      <c r="HV2362" s="255"/>
      <c r="HW2362" s="255"/>
      <c r="HX2362" s="255"/>
      <c r="HY2362" s="255"/>
      <c r="HZ2362" s="255"/>
      <c r="IA2362" s="255"/>
      <c r="IB2362" s="255"/>
      <c r="IC2362" s="255"/>
      <c r="ID2362" s="255"/>
      <c r="IE2362" s="255"/>
      <c r="IF2362" s="255"/>
      <c r="IG2362" s="255"/>
      <c r="IH2362" s="255"/>
      <c r="II2362" s="255"/>
      <c r="IJ2362" s="255"/>
      <c r="IK2362" s="255"/>
      <c r="IL2362" s="255"/>
      <c r="IM2362" s="255"/>
      <c r="IN2362" s="255"/>
      <c r="IO2362" s="255"/>
      <c r="IP2362" s="255"/>
      <c r="IQ2362" s="255"/>
      <c r="IR2362" s="255"/>
      <c r="IS2362" s="255"/>
      <c r="IT2362" s="255"/>
      <c r="IU2362" s="255"/>
      <c r="IV2362" s="255"/>
    </row>
    <row r="2363" spans="1:256" ht="13">
      <c r="A2363" s="16">
        <v>41788.411550925928</v>
      </c>
      <c r="B2363" s="300">
        <v>5</v>
      </c>
      <c r="C2363" s="5">
        <v>0.66500000000000004</v>
      </c>
      <c r="D2363" s="5">
        <v>0.67</v>
      </c>
      <c r="E2363" s="5">
        <v>0.65</v>
      </c>
      <c r="F2363" s="5">
        <v>0.66</v>
      </c>
      <c r="G2363" s="6">
        <v>545708</v>
      </c>
      <c r="H2363" s="113">
        <f t="shared" si="5004"/>
        <v>0.66</v>
      </c>
      <c r="I2363" s="19">
        <f t="shared" si="5009"/>
        <v>1.5384615384615398E-2</v>
      </c>
      <c r="J2363" s="8">
        <f t="shared" si="5010"/>
        <v>0.71614261501141085</v>
      </c>
      <c r="K2363" s="8">
        <f t="shared" si="5011"/>
        <v>0.63185738498858901</v>
      </c>
      <c r="L2363" s="8">
        <f t="shared" si="5012"/>
        <v>0.67399999999999993</v>
      </c>
      <c r="M2363" s="19">
        <f t="shared" si="5013"/>
        <v>0.13339280670802636</v>
      </c>
      <c r="N2363" s="19">
        <f t="shared" si="5014"/>
        <v>-5.0384753816355966E-2</v>
      </c>
      <c r="O2363" s="19">
        <f t="shared" si="5015"/>
        <v>-6.5936433369985781E-3</v>
      </c>
      <c r="P2363" s="19">
        <f t="shared" si="5016"/>
        <v>-3.9023519768708454E-4</v>
      </c>
      <c r="Q2363" s="303">
        <v>919</v>
      </c>
      <c r="R2363" s="306">
        <v>359381.19199999998</v>
      </c>
      <c r="S2363" s="66">
        <f t="shared" si="5017"/>
        <v>391.05679216539716</v>
      </c>
      <c r="T2363" t="str">
        <f t="shared" ref="T2363:W2364" si="5040">IF(C2363&gt;$J2363,"BrokeBandUpper", IF(C2363&lt;$K2363,"BrokeBandLower", ""))</f>
        <v/>
      </c>
      <c r="U2363" t="str">
        <f t="shared" si="5040"/>
        <v/>
      </c>
      <c r="V2363" t="str">
        <f t="shared" si="5040"/>
        <v/>
      </c>
      <c r="W2363" t="str">
        <f t="shared" si="5040"/>
        <v/>
      </c>
      <c r="X2363" s="63"/>
      <c r="Y2363" s="310">
        <f t="shared" si="5019"/>
        <v>1.0659340659340635E-3</v>
      </c>
      <c r="Z2363" s="311">
        <f t="shared" si="5020"/>
        <v>0.67704311026285746</v>
      </c>
      <c r="AA2363" s="311">
        <f t="shared" si="5021"/>
        <v>0.68983748659495281</v>
      </c>
      <c r="AB2363" s="312">
        <f t="shared" si="4563"/>
        <v>2362</v>
      </c>
      <c r="AC2363" s="313">
        <f t="shared" si="5022"/>
        <v>2.2751641532446631E-3</v>
      </c>
      <c r="AD2363" s="284">
        <f t="shared" si="5005"/>
        <v>-1.2794376332095347E-2</v>
      </c>
      <c r="AE2363" s="314">
        <f t="shared" si="5023"/>
        <v>-1.5069540485340011E-2</v>
      </c>
      <c r="AF2363" s="315">
        <f t="shared" si="5024"/>
        <v>-1.8546942694066339E-2</v>
      </c>
      <c r="AG2363" s="315">
        <f t="shared" si="5025"/>
        <v>-0.36125777056310915</v>
      </c>
      <c r="AH2363" s="316">
        <f t="shared" si="5026"/>
        <v>9.2402237414467351E-4</v>
      </c>
      <c r="AI2363" s="317">
        <f t="shared" si="5027"/>
        <v>2355.1856013325901</v>
      </c>
      <c r="AJ2363" s="318">
        <f t="shared" si="5006"/>
        <v>1.0000000000000009E-2</v>
      </c>
      <c r="AK2363" s="318">
        <f t="shared" ref="AK2363:AK2370" si="5041">IF(AJ2363&gt;0,AJ2363,0)</f>
        <v>1.0000000000000009E-2</v>
      </c>
      <c r="AL2363" s="318">
        <f t="shared" si="5028"/>
        <v>0</v>
      </c>
      <c r="AM2363" s="319">
        <f t="shared" si="5029"/>
        <v>8.9285714285714211E-3</v>
      </c>
      <c r="AN2363" s="319">
        <f t="shared" si="5039"/>
        <v>-9.2857142857142774E-3</v>
      </c>
      <c r="AO2363" s="311">
        <f t="shared" si="5030"/>
        <v>0.96153846153846156</v>
      </c>
      <c r="AP2363" s="285">
        <f t="shared" si="5031"/>
        <v>49.019607843137258</v>
      </c>
      <c r="AQ2363" s="285"/>
      <c r="AR2363" s="285">
        <f t="shared" si="5032"/>
        <v>0</v>
      </c>
      <c r="AS2363" s="286">
        <f t="shared" si="5033"/>
        <v>0</v>
      </c>
      <c r="AT2363" s="103">
        <f t="shared" si="5034"/>
        <v>-0.2902046424852745</v>
      </c>
      <c r="AU2363" s="318">
        <f t="shared" si="5035"/>
        <v>0.66</v>
      </c>
      <c r="AV2363" s="315">
        <f t="shared" si="5036"/>
        <v>0</v>
      </c>
      <c r="AW2363" s="320">
        <f t="shared" si="5037"/>
        <v>3.0769230769230795E-2</v>
      </c>
      <c r="AX2363" s="321">
        <f t="shared" si="5007"/>
        <v>-1.3146059003256457E-2</v>
      </c>
      <c r="AY2363" s="315">
        <f t="shared" si="5008"/>
        <v>-5.7535453867875661E-2</v>
      </c>
      <c r="AZ2363" s="255"/>
      <c r="BA2363" s="255"/>
      <c r="BB2363" s="255"/>
      <c r="BC2363" s="255"/>
      <c r="BD2363" s="255"/>
      <c r="BE2363" s="255"/>
      <c r="BF2363" s="255"/>
      <c r="BG2363" s="255"/>
      <c r="BH2363" s="255"/>
      <c r="BI2363" s="255"/>
      <c r="BJ2363" s="255"/>
      <c r="BK2363" s="255"/>
      <c r="BL2363" s="255"/>
      <c r="BM2363" s="255"/>
      <c r="BN2363" s="255"/>
      <c r="BO2363" s="255"/>
      <c r="BP2363" s="255"/>
      <c r="BQ2363" s="255"/>
      <c r="BR2363" s="255"/>
      <c r="BS2363" s="255"/>
      <c r="BT2363" s="255"/>
      <c r="BU2363" s="255"/>
      <c r="BV2363" s="255"/>
      <c r="BW2363" s="255"/>
      <c r="BX2363" s="255"/>
      <c r="BY2363" s="255"/>
      <c r="BZ2363" s="255"/>
      <c r="CA2363" s="255"/>
      <c r="CB2363" s="255"/>
      <c r="CC2363" s="255"/>
      <c r="CD2363" s="255"/>
      <c r="CE2363" s="255"/>
      <c r="CF2363" s="255"/>
      <c r="CG2363" s="255"/>
      <c r="CH2363" s="255"/>
      <c r="CI2363" s="255"/>
      <c r="CJ2363" s="255"/>
      <c r="CK2363" s="255"/>
      <c r="CL2363" s="255"/>
      <c r="CM2363" s="255"/>
      <c r="CN2363" s="255"/>
      <c r="CO2363" s="255"/>
      <c r="CP2363" s="255"/>
      <c r="CQ2363" s="255"/>
      <c r="CR2363" s="255"/>
      <c r="CS2363" s="255"/>
      <c r="CT2363" s="255"/>
      <c r="CU2363" s="255"/>
      <c r="CV2363" s="255"/>
      <c r="CW2363" s="255"/>
      <c r="CX2363" s="255"/>
      <c r="CY2363" s="255"/>
      <c r="CZ2363" s="255"/>
      <c r="DA2363" s="255"/>
      <c r="DB2363" s="255"/>
      <c r="DC2363" s="255"/>
      <c r="DD2363" s="255"/>
      <c r="DE2363" s="255"/>
      <c r="DF2363" s="255"/>
      <c r="DG2363" s="255"/>
      <c r="DH2363" s="255"/>
      <c r="DI2363" s="255"/>
      <c r="DJ2363" s="255"/>
      <c r="DK2363" s="255"/>
      <c r="DL2363" s="255"/>
      <c r="DM2363" s="255"/>
      <c r="DN2363" s="255"/>
      <c r="DO2363" s="255"/>
      <c r="DP2363" s="255"/>
      <c r="DQ2363" s="255"/>
      <c r="DR2363" s="255"/>
      <c r="DS2363" s="255"/>
      <c r="DT2363" s="255"/>
      <c r="DU2363" s="255"/>
      <c r="DV2363" s="255"/>
      <c r="DW2363" s="255"/>
      <c r="DX2363" s="255"/>
      <c r="DY2363" s="255"/>
      <c r="DZ2363" s="255"/>
      <c r="EA2363" s="255"/>
      <c r="EB2363" s="255"/>
      <c r="EC2363" s="255"/>
      <c r="ED2363" s="255"/>
      <c r="EE2363" s="255"/>
      <c r="EF2363" s="255"/>
      <c r="EG2363" s="255"/>
      <c r="EH2363" s="255"/>
      <c r="EI2363" s="255"/>
      <c r="EJ2363" s="255"/>
      <c r="EK2363" s="255"/>
      <c r="EL2363" s="255"/>
      <c r="EM2363" s="255"/>
      <c r="EN2363" s="255"/>
      <c r="EO2363" s="255"/>
      <c r="EP2363" s="255"/>
      <c r="EQ2363" s="255"/>
      <c r="ER2363" s="255"/>
      <c r="ES2363" s="255"/>
      <c r="ET2363" s="255"/>
      <c r="EU2363" s="255"/>
      <c r="EV2363" s="255"/>
      <c r="EW2363" s="255"/>
      <c r="EX2363" s="255"/>
      <c r="EY2363" s="255"/>
      <c r="EZ2363" s="255"/>
      <c r="FA2363" s="255"/>
      <c r="FB2363" s="255"/>
      <c r="FC2363" s="255"/>
      <c r="FD2363" s="255"/>
      <c r="FE2363" s="255"/>
      <c r="FF2363" s="255"/>
      <c r="FG2363" s="255"/>
      <c r="FH2363" s="255"/>
      <c r="FI2363" s="255"/>
      <c r="FJ2363" s="255"/>
      <c r="FK2363" s="255"/>
      <c r="FL2363" s="255"/>
      <c r="FM2363" s="255"/>
      <c r="FN2363" s="255"/>
      <c r="FO2363" s="255"/>
      <c r="FP2363" s="255"/>
      <c r="FQ2363" s="255"/>
      <c r="FR2363" s="255"/>
      <c r="FS2363" s="255"/>
      <c r="FT2363" s="255"/>
      <c r="FU2363" s="255"/>
      <c r="FV2363" s="255"/>
      <c r="FW2363" s="255"/>
      <c r="FX2363" s="255"/>
      <c r="FY2363" s="255"/>
      <c r="FZ2363" s="255"/>
      <c r="GA2363" s="255"/>
      <c r="GB2363" s="255"/>
      <c r="GC2363" s="255"/>
      <c r="GD2363" s="255"/>
      <c r="GE2363" s="255"/>
      <c r="GF2363" s="255"/>
      <c r="GG2363" s="255"/>
      <c r="GH2363" s="255"/>
      <c r="GI2363" s="255"/>
      <c r="GJ2363" s="255"/>
      <c r="GK2363" s="255"/>
      <c r="GL2363" s="255"/>
      <c r="GM2363" s="255"/>
      <c r="GN2363" s="255"/>
      <c r="GO2363" s="255"/>
      <c r="GP2363" s="255"/>
      <c r="GQ2363" s="255"/>
      <c r="GR2363" s="255"/>
      <c r="GS2363" s="255"/>
      <c r="GT2363" s="255"/>
      <c r="GU2363" s="255"/>
      <c r="GV2363" s="255"/>
      <c r="GW2363" s="255"/>
      <c r="GX2363" s="255"/>
      <c r="GY2363" s="255"/>
      <c r="GZ2363" s="255"/>
      <c r="HA2363" s="255"/>
      <c r="HB2363" s="255"/>
      <c r="HC2363" s="255"/>
      <c r="HD2363" s="255"/>
      <c r="HE2363" s="255"/>
      <c r="HF2363" s="255"/>
      <c r="HG2363" s="255"/>
      <c r="HH2363" s="255"/>
      <c r="HI2363" s="255"/>
      <c r="HJ2363" s="255"/>
      <c r="HK2363" s="255"/>
      <c r="HL2363" s="255"/>
      <c r="HM2363" s="255"/>
      <c r="HN2363" s="255"/>
      <c r="HO2363" s="255"/>
      <c r="HP2363" s="255"/>
      <c r="HQ2363" s="255"/>
      <c r="HR2363" s="255"/>
      <c r="HS2363" s="255"/>
      <c r="HT2363" s="255"/>
      <c r="HU2363" s="255"/>
      <c r="HV2363" s="255"/>
      <c r="HW2363" s="255"/>
      <c r="HX2363" s="255"/>
      <c r="HY2363" s="255"/>
      <c r="HZ2363" s="255"/>
      <c r="IA2363" s="255"/>
      <c r="IB2363" s="255"/>
      <c r="IC2363" s="255"/>
      <c r="ID2363" s="255"/>
      <c r="IE2363" s="255"/>
      <c r="IF2363" s="255"/>
      <c r="IG2363" s="255"/>
      <c r="IH2363" s="255"/>
      <c r="II2363" s="255"/>
      <c r="IJ2363" s="255"/>
      <c r="IK2363" s="255"/>
      <c r="IL2363" s="255"/>
      <c r="IM2363" s="255"/>
      <c r="IN2363" s="255"/>
      <c r="IO2363" s="255"/>
      <c r="IP2363" s="255"/>
      <c r="IQ2363" s="255"/>
      <c r="IR2363" s="255"/>
      <c r="IS2363" s="255"/>
      <c r="IT2363" s="255"/>
      <c r="IU2363" s="255"/>
      <c r="IV2363" s="255"/>
    </row>
    <row r="2364" spans="1:256" ht="13">
      <c r="A2364" s="16">
        <v>41789.308136574073</v>
      </c>
      <c r="B2364" s="300">
        <v>6</v>
      </c>
      <c r="C2364" s="5">
        <v>0.66500000000000004</v>
      </c>
      <c r="D2364" s="5">
        <v>0.66500000000000004</v>
      </c>
      <c r="E2364" s="5">
        <v>0.6</v>
      </c>
      <c r="F2364" s="5">
        <v>0.6</v>
      </c>
      <c r="G2364" s="6">
        <v>6802756</v>
      </c>
      <c r="H2364" s="113">
        <f t="shared" ref="H2364:H2369" si="5042">F2364</f>
        <v>0.6</v>
      </c>
      <c r="I2364" s="19">
        <f t="shared" si="5009"/>
        <v>-9.0909090909090981E-2</v>
      </c>
      <c r="J2364" s="8">
        <f t="shared" si="5010"/>
        <v>0.71599999999999986</v>
      </c>
      <c r="K2364" s="8">
        <f t="shared" si="5011"/>
        <v>0.62</v>
      </c>
      <c r="L2364" s="8">
        <f t="shared" si="5012"/>
        <v>0.66799999999999993</v>
      </c>
      <c r="M2364" s="19">
        <f t="shared" si="5013"/>
        <v>0.15483870967741914</v>
      </c>
      <c r="N2364" s="19">
        <f t="shared" si="5014"/>
        <v>0.16077255962035589</v>
      </c>
      <c r="O2364" s="19">
        <f t="shared" si="5015"/>
        <v>-1.9914331087352407E-4</v>
      </c>
      <c r="P2364" s="19">
        <f t="shared" si="5016"/>
        <v>-1.8765919763370578E-2</v>
      </c>
      <c r="Q2364" s="303">
        <v>1344</v>
      </c>
      <c r="R2364" s="306">
        <v>4119146.949</v>
      </c>
      <c r="S2364" s="66">
        <f t="shared" si="5017"/>
        <v>3064.8414799107145</v>
      </c>
      <c r="T2364" t="str">
        <f t="shared" si="5040"/>
        <v/>
      </c>
      <c r="U2364" t="str">
        <f t="shared" si="5040"/>
        <v/>
      </c>
      <c r="V2364" t="str">
        <f t="shared" si="5040"/>
        <v>BrokeBandLower</v>
      </c>
      <c r="W2364" t="str">
        <f t="shared" si="5040"/>
        <v>BrokeBandLower</v>
      </c>
      <c r="X2364" s="63"/>
      <c r="Y2364" s="219">
        <f t="shared" si="5019"/>
        <v>-1.6703296703296732E-3</v>
      </c>
      <c r="Z2364" s="78">
        <f t="shared" si="5020"/>
        <v>0.66517847128237739</v>
      </c>
      <c r="AA2364" s="78">
        <f t="shared" si="5021"/>
        <v>0.68318951258692628</v>
      </c>
      <c r="AB2364" s="74">
        <f t="shared" si="4563"/>
        <v>2363</v>
      </c>
      <c r="AC2364" s="80">
        <f t="shared" si="5022"/>
        <v>-2.3532006553671041E-3</v>
      </c>
      <c r="AD2364" s="79">
        <f t="shared" ref="AD2364:AD2369" si="5043">Z2364-AA2364</f>
        <v>-1.8011041304548892E-2</v>
      </c>
      <c r="AE2364" s="81">
        <f t="shared" si="5023"/>
        <v>-1.5657840649181787E-2</v>
      </c>
      <c r="AF2364" s="19">
        <f t="shared" si="5024"/>
        <v>-2.636317006148018E-2</v>
      </c>
      <c r="AG2364" s="93">
        <f t="shared" si="5025"/>
        <v>-2.0342992843004981</v>
      </c>
      <c r="AH2364" s="91">
        <f t="shared" si="5026"/>
        <v>5.8309935873932103E-4</v>
      </c>
      <c r="AI2364" s="96">
        <f t="shared" si="5027"/>
        <v>2355.9733005029607</v>
      </c>
      <c r="AJ2364" s="5">
        <f t="shared" ref="AJ2364:AJ2369" si="5044">F2364-F2363</f>
        <v>-6.0000000000000053E-2</v>
      </c>
      <c r="AK2364" s="5">
        <f t="shared" si="5041"/>
        <v>0</v>
      </c>
      <c r="AL2364" s="5">
        <f t="shared" si="5028"/>
        <v>-6.0000000000000053E-2</v>
      </c>
      <c r="AM2364" s="95">
        <f t="shared" si="5029"/>
        <v>8.9285714285714211E-3</v>
      </c>
      <c r="AN2364" s="95">
        <f t="shared" si="5039"/>
        <v>-1.2857142857142853E-2</v>
      </c>
      <c r="AO2364" s="78">
        <f t="shared" si="5030"/>
        <v>0.69444444444444409</v>
      </c>
      <c r="AP2364" s="296">
        <f t="shared" si="5031"/>
        <v>40.983606557377044</v>
      </c>
      <c r="AQ2364" s="8"/>
      <c r="AR2364" s="8">
        <f t="shared" si="5032"/>
        <v>-1</v>
      </c>
      <c r="AS2364" s="114">
        <f t="shared" si="5033"/>
        <v>-6802756</v>
      </c>
      <c r="AT2364" s="103">
        <f t="shared" si="5034"/>
        <v>-0.67678355979297766</v>
      </c>
      <c r="AU2364" s="5">
        <f t="shared" si="5035"/>
        <v>0.6</v>
      </c>
      <c r="AV2364" s="93">
        <f t="shared" si="5036"/>
        <v>-1.6514963132479399</v>
      </c>
      <c r="AW2364" s="210">
        <f t="shared" si="5037"/>
        <v>0.10833333333333343</v>
      </c>
      <c r="AX2364" s="276">
        <f t="shared" ref="AX2364:AX2369" si="5045">SLOPE(M2351:M2364,AB2351:AB2364)</f>
        <v>-1.2028230279840204E-2</v>
      </c>
      <c r="AY2364" s="19">
        <f t="shared" si="5008"/>
        <v>8.5031470126473052E-2</v>
      </c>
      <c r="AZ2364" s="255"/>
      <c r="BA2364" s="255"/>
      <c r="BB2364" s="255"/>
      <c r="BC2364" s="255"/>
      <c r="BD2364" s="255"/>
      <c r="BE2364" s="255"/>
      <c r="BF2364" s="255"/>
      <c r="BG2364" s="255"/>
      <c r="BH2364" s="255"/>
      <c r="BI2364" s="255"/>
      <c r="BJ2364" s="255"/>
      <c r="BK2364" s="255"/>
      <c r="BL2364" s="255"/>
      <c r="BM2364" s="255"/>
      <c r="BN2364" s="255"/>
      <c r="BO2364" s="255"/>
      <c r="BP2364" s="255"/>
      <c r="BQ2364" s="255"/>
      <c r="BR2364" s="255"/>
      <c r="BS2364" s="255"/>
      <c r="BT2364" s="255"/>
      <c r="BU2364" s="255"/>
      <c r="BV2364" s="255"/>
      <c r="BW2364" s="255"/>
      <c r="BX2364" s="255"/>
      <c r="BY2364" s="255"/>
      <c r="BZ2364" s="255"/>
      <c r="CA2364" s="255"/>
      <c r="CB2364" s="255"/>
      <c r="CC2364" s="255"/>
      <c r="CD2364" s="255"/>
      <c r="CE2364" s="255"/>
      <c r="CF2364" s="255"/>
      <c r="CG2364" s="255"/>
      <c r="CH2364" s="255"/>
      <c r="CI2364" s="255"/>
      <c r="CJ2364" s="255"/>
      <c r="CK2364" s="255"/>
      <c r="CL2364" s="255"/>
      <c r="CM2364" s="255"/>
      <c r="CN2364" s="255"/>
      <c r="CO2364" s="255"/>
      <c r="CP2364" s="255"/>
      <c r="CQ2364" s="255"/>
      <c r="CR2364" s="255"/>
      <c r="CS2364" s="255"/>
      <c r="CT2364" s="255"/>
      <c r="CU2364" s="255"/>
      <c r="CV2364" s="255"/>
      <c r="CW2364" s="255"/>
      <c r="CX2364" s="255"/>
      <c r="CY2364" s="255"/>
      <c r="CZ2364" s="255"/>
      <c r="DA2364" s="255"/>
      <c r="DB2364" s="255"/>
      <c r="DC2364" s="255"/>
      <c r="DD2364" s="255"/>
      <c r="DE2364" s="255"/>
      <c r="DF2364" s="255"/>
      <c r="DG2364" s="255"/>
      <c r="DH2364" s="255"/>
      <c r="DI2364" s="255"/>
      <c r="DJ2364" s="255"/>
      <c r="DK2364" s="255"/>
      <c r="DL2364" s="255"/>
      <c r="DM2364" s="255"/>
      <c r="DN2364" s="255"/>
      <c r="DO2364" s="255"/>
      <c r="DP2364" s="255"/>
      <c r="DQ2364" s="255"/>
      <c r="DR2364" s="255"/>
      <c r="DS2364" s="255"/>
      <c r="DT2364" s="255"/>
      <c r="DU2364" s="255"/>
      <c r="DV2364" s="255"/>
      <c r="DW2364" s="255"/>
      <c r="DX2364" s="255"/>
      <c r="DY2364" s="255"/>
      <c r="DZ2364" s="255"/>
      <c r="EA2364" s="255"/>
      <c r="EB2364" s="255"/>
      <c r="EC2364" s="255"/>
      <c r="ED2364" s="255"/>
      <c r="EE2364" s="255"/>
      <c r="EF2364" s="255"/>
      <c r="EG2364" s="255"/>
      <c r="EH2364" s="255"/>
      <c r="EI2364" s="255"/>
      <c r="EJ2364" s="255"/>
      <c r="EK2364" s="255"/>
      <c r="EL2364" s="255"/>
      <c r="EM2364" s="255"/>
      <c r="EN2364" s="255"/>
      <c r="EO2364" s="255"/>
      <c r="EP2364" s="255"/>
      <c r="EQ2364" s="255"/>
      <c r="ER2364" s="255"/>
      <c r="ES2364" s="255"/>
      <c r="ET2364" s="255"/>
      <c r="EU2364" s="255"/>
      <c r="EV2364" s="255"/>
      <c r="EW2364" s="255"/>
      <c r="EX2364" s="255"/>
      <c r="EY2364" s="255"/>
      <c r="EZ2364" s="255"/>
      <c r="FA2364" s="255"/>
      <c r="FB2364" s="255"/>
      <c r="FC2364" s="255"/>
      <c r="FD2364" s="255"/>
      <c r="FE2364" s="255"/>
      <c r="FF2364" s="255"/>
      <c r="FG2364" s="255"/>
      <c r="FH2364" s="255"/>
      <c r="FI2364" s="255"/>
      <c r="FJ2364" s="255"/>
      <c r="FK2364" s="255"/>
      <c r="FL2364" s="255"/>
      <c r="FM2364" s="255"/>
      <c r="FN2364" s="255"/>
      <c r="FO2364" s="255"/>
      <c r="FP2364" s="255"/>
      <c r="FQ2364" s="255"/>
      <c r="FR2364" s="255"/>
      <c r="FS2364" s="255"/>
      <c r="FT2364" s="255"/>
      <c r="FU2364" s="255"/>
      <c r="FV2364" s="255"/>
      <c r="FW2364" s="255"/>
      <c r="FX2364" s="255"/>
      <c r="FY2364" s="255"/>
      <c r="FZ2364" s="255"/>
      <c r="GA2364" s="255"/>
      <c r="GB2364" s="255"/>
      <c r="GC2364" s="255"/>
      <c r="GD2364" s="255"/>
      <c r="GE2364" s="255"/>
      <c r="GF2364" s="255"/>
      <c r="GG2364" s="255"/>
      <c r="GH2364" s="255"/>
      <c r="GI2364" s="255"/>
      <c r="GJ2364" s="255"/>
      <c r="GK2364" s="255"/>
      <c r="GL2364" s="255"/>
      <c r="GM2364" s="255"/>
      <c r="GN2364" s="255"/>
      <c r="GO2364" s="255"/>
      <c r="GP2364" s="255"/>
      <c r="GQ2364" s="255"/>
      <c r="GR2364" s="255"/>
      <c r="GS2364" s="255"/>
      <c r="GT2364" s="255"/>
      <c r="GU2364" s="255"/>
      <c r="GV2364" s="255"/>
      <c r="GW2364" s="255"/>
      <c r="GX2364" s="255"/>
      <c r="GY2364" s="255"/>
      <c r="GZ2364" s="255"/>
      <c r="HA2364" s="255"/>
      <c r="HB2364" s="255"/>
      <c r="HC2364" s="255"/>
      <c r="HD2364" s="255"/>
      <c r="HE2364" s="255"/>
      <c r="HF2364" s="255"/>
      <c r="HG2364" s="255"/>
      <c r="HH2364" s="255"/>
      <c r="HI2364" s="255"/>
      <c r="HJ2364" s="255"/>
      <c r="HK2364" s="255"/>
      <c r="HL2364" s="255"/>
      <c r="HM2364" s="255"/>
      <c r="HN2364" s="255"/>
      <c r="HO2364" s="255"/>
      <c r="HP2364" s="255"/>
      <c r="HQ2364" s="255"/>
      <c r="HR2364" s="255"/>
      <c r="HS2364" s="255"/>
      <c r="HT2364" s="255"/>
      <c r="HU2364" s="255"/>
      <c r="HV2364" s="255"/>
      <c r="HW2364" s="255"/>
      <c r="HX2364" s="255"/>
      <c r="HY2364" s="255"/>
      <c r="HZ2364" s="255"/>
      <c r="IA2364" s="255"/>
      <c r="IB2364" s="255"/>
      <c r="IC2364" s="255"/>
      <c r="ID2364" s="255"/>
      <c r="IE2364" s="255"/>
      <c r="IF2364" s="255"/>
      <c r="IG2364" s="255"/>
      <c r="IH2364" s="255"/>
      <c r="II2364" s="255"/>
      <c r="IJ2364" s="255"/>
      <c r="IK2364" s="255"/>
      <c r="IL2364" s="255"/>
      <c r="IM2364" s="255"/>
      <c r="IN2364" s="255"/>
      <c r="IO2364" s="255"/>
      <c r="IP2364" s="255"/>
      <c r="IQ2364" s="255"/>
      <c r="IR2364" s="255"/>
      <c r="IS2364" s="255"/>
      <c r="IT2364" s="255"/>
      <c r="IU2364" s="255"/>
      <c r="IV2364" s="255"/>
    </row>
    <row r="2365" spans="1:256" ht="13">
      <c r="A2365" s="16">
        <v>41792.610706018517</v>
      </c>
      <c r="B2365" s="300">
        <v>2</v>
      </c>
      <c r="C2365" s="5">
        <v>0.61</v>
      </c>
      <c r="D2365" s="5">
        <v>0.625</v>
      </c>
      <c r="E2365" s="5">
        <v>0.60499999999999998</v>
      </c>
      <c r="F2365" s="5">
        <v>0.61499999999999999</v>
      </c>
      <c r="G2365" s="6">
        <v>387535</v>
      </c>
      <c r="H2365" s="113">
        <f t="shared" si="5042"/>
        <v>0.61499999999999999</v>
      </c>
      <c r="I2365" s="19">
        <f t="shared" si="5009"/>
        <v>2.5000000000000022E-2</v>
      </c>
      <c r="J2365" s="8">
        <f t="shared" ref="J2365:J2370" si="5046">(L2365)+2*STDEVPA(H2346:H2365)</f>
        <v>0.71761539510870975</v>
      </c>
      <c r="K2365" s="8">
        <f t="shared" ref="K2365:K2370" si="5047">(L2365)-(2*STDEVPA(H2346:H2365))</f>
        <v>0.61188460489129015</v>
      </c>
      <c r="L2365" s="8">
        <f t="shared" ref="L2365:L2370" si="5048">AVERAGE(H2346:H2365)</f>
        <v>0.66474999999999995</v>
      </c>
      <c r="M2365" s="19">
        <f t="shared" ref="M2365:M2370" si="5049">(J2365-K2365)/K2365</f>
        <v>0.1727953103775248</v>
      </c>
      <c r="N2365" s="19">
        <f t="shared" si="5014"/>
        <v>0.11596971285484919</v>
      </c>
      <c r="O2365" s="19">
        <f t="shared" si="5015"/>
        <v>2.2561384199858859E-3</v>
      </c>
      <c r="P2365" s="19">
        <f t="shared" si="5016"/>
        <v>-1.3089346949532007E-2</v>
      </c>
      <c r="Q2365" s="303">
        <v>166</v>
      </c>
      <c r="R2365" s="306">
        <v>237130.51199999999</v>
      </c>
      <c r="S2365" s="66">
        <f t="shared" ref="S2365:S2370" si="5050">R2365/Q2365</f>
        <v>1428.4970602409637</v>
      </c>
      <c r="T2365" t="str">
        <f t="shared" ref="T2365:W2366" si="5051">IF(C2365&gt;$J2365,"BrokeBandUpper", IF(C2365&lt;$K2365,"BrokeBandLower", ""))</f>
        <v>BrokeBandLower</v>
      </c>
      <c r="U2365" t="str">
        <f t="shared" si="5051"/>
        <v/>
      </c>
      <c r="V2365" t="str">
        <f t="shared" si="5051"/>
        <v>BrokeBandLower</v>
      </c>
      <c r="W2365" t="str">
        <f t="shared" si="5051"/>
        <v/>
      </c>
      <c r="X2365" s="63"/>
      <c r="Y2365" s="310">
        <f t="shared" ref="Y2365:Y2370" si="5052">SLOPE(H2352:H2365,AB2352:AB2365)</f>
        <v>-3.406593406593409E-3</v>
      </c>
      <c r="Z2365" s="311">
        <f t="shared" ref="Z2365:Z2370" si="5053">Z2364+(0.154*(F2365-Z2364))</f>
        <v>0.65745098670489133</v>
      </c>
      <c r="AA2365" s="311">
        <f t="shared" ref="AA2365:AA2370" si="5054">AA2364+(0.074*(F2365-AA2364))</f>
        <v>0.67814348865549379</v>
      </c>
      <c r="AB2365" s="312">
        <f t="shared" si="4563"/>
        <v>2364</v>
      </c>
      <c r="AC2365" s="313">
        <f t="shared" ref="AC2365:AC2370" si="5055">AD2365-AE2365</f>
        <v>-4.0277290411365393E-3</v>
      </c>
      <c r="AD2365" s="284">
        <f t="shared" si="5043"/>
        <v>-2.069250195060246E-2</v>
      </c>
      <c r="AE2365" s="314">
        <f t="shared" ref="AE2365:AE2370" si="5056">AE2364+(0.2*(AD2365-AE2364))</f>
        <v>-1.6664772909465921E-2</v>
      </c>
      <c r="AF2365" s="315">
        <f t="shared" ref="AF2365:AF2370" si="5057">AD2365/AA2365</f>
        <v>-3.051345666037138E-2</v>
      </c>
      <c r="AG2365" s="315">
        <f t="shared" si="5025"/>
        <v>0.71159609018050585</v>
      </c>
      <c r="AH2365" s="316">
        <f t="shared" ref="AH2365:AH2370" si="5058">SLOPE(AC2352:AC2365,AB2352:AB2365)</f>
        <v>2.2330995780439958E-4</v>
      </c>
      <c r="AI2365" s="317">
        <f t="shared" ref="AI2365:AI2370" si="5059">INTERCEPT(AB2352:AB2365,AC2352:AC2365)</f>
        <v>2357.2248305938906</v>
      </c>
      <c r="AJ2365" s="318">
        <f t="shared" si="5044"/>
        <v>1.5000000000000013E-2</v>
      </c>
      <c r="AK2365" s="318">
        <f t="shared" si="5041"/>
        <v>1.5000000000000013E-2</v>
      </c>
      <c r="AL2365" s="318">
        <f t="shared" ref="AL2365:AL2370" si="5060">IF(AJ2365&lt;0,AJ2365,0)</f>
        <v>0</v>
      </c>
      <c r="AM2365" s="319">
        <f t="shared" ref="AM2365:AM2370" si="5061">(AVERAGE(AK2352:AK2365))</f>
        <v>9.2857142857142774E-3</v>
      </c>
      <c r="AN2365" s="319">
        <f t="shared" si="5039"/>
        <v>-1.2857142857142853E-2</v>
      </c>
      <c r="AO2365" s="311">
        <f t="shared" ref="AO2365:AO2370" si="5062">ABS(AM2365/AN2365)</f>
        <v>0.72222222222222177</v>
      </c>
      <c r="AP2365" s="285">
        <f t="shared" ref="AP2365:AP2370" si="5063">IF(AN2365=0,100,100-(100/(1+AO2365)))</f>
        <v>41.93548387096773</v>
      </c>
      <c r="AQ2365" s="285"/>
      <c r="AR2365" s="285">
        <f t="shared" ref="AR2365:AR2370" si="5064">IF(ISERROR(((F2365-E2365)-(D2365-F2365))/(D2365-E2365)),0,((F2365-E2365)-(D2365-F2365))/(D2365-E2365))</f>
        <v>0</v>
      </c>
      <c r="AS2365" s="286">
        <f t="shared" ref="AS2365:AS2370" si="5065">IF(ISERROR(AR2365*G2365),0,AR2365*G2365)</f>
        <v>0</v>
      </c>
      <c r="AT2365" s="103">
        <f t="shared" ref="AT2365:AT2370" si="5066">SUM(AS2346:AS2365)/SUM(G2346:G2365)</f>
        <v>-0.65454603649621057</v>
      </c>
      <c r="AU2365" s="318">
        <f t="shared" ref="AU2365:AU2370" si="5067">F2365</f>
        <v>0.61499999999999999</v>
      </c>
      <c r="AV2365" s="315">
        <f t="shared" ref="AV2365:AV2370" si="5068">AS2365/R2365</f>
        <v>0</v>
      </c>
      <c r="AW2365" s="320">
        <f t="shared" ref="AW2365:AW2370" si="5069">(D2365-E2365)/E2365</f>
        <v>3.305785123966945E-2</v>
      </c>
      <c r="AX2365" s="321">
        <f t="shared" si="5045"/>
        <v>-9.8847604528610779E-3</v>
      </c>
      <c r="AY2365" s="315">
        <f t="shared" si="5008"/>
        <v>0.17820325826083222</v>
      </c>
      <c r="AZ2365" s="255"/>
      <c r="BA2365" s="255"/>
      <c r="BB2365" s="255"/>
      <c r="BC2365" s="255"/>
      <c r="BD2365" s="255"/>
      <c r="BE2365" s="255"/>
      <c r="BF2365" s="255"/>
      <c r="BG2365" s="255"/>
      <c r="BH2365" s="255"/>
      <c r="BI2365" s="255"/>
      <c r="BJ2365" s="255"/>
      <c r="BK2365" s="255"/>
      <c r="BL2365" s="255"/>
      <c r="BM2365" s="255"/>
      <c r="BN2365" s="255"/>
      <c r="BO2365" s="255"/>
      <c r="BP2365" s="255"/>
      <c r="BQ2365" s="255"/>
      <c r="BR2365" s="255"/>
      <c r="BS2365" s="255"/>
      <c r="BT2365" s="255"/>
      <c r="BU2365" s="255"/>
      <c r="BV2365" s="255"/>
      <c r="BW2365" s="255"/>
      <c r="BX2365" s="255"/>
      <c r="BY2365" s="255"/>
      <c r="BZ2365" s="255"/>
      <c r="CA2365" s="255"/>
      <c r="CB2365" s="255"/>
      <c r="CC2365" s="255"/>
      <c r="CD2365" s="255"/>
      <c r="CE2365" s="255"/>
      <c r="CF2365" s="255"/>
      <c r="CG2365" s="255"/>
      <c r="CH2365" s="255"/>
      <c r="CI2365" s="255"/>
      <c r="CJ2365" s="255"/>
      <c r="CK2365" s="255"/>
      <c r="CL2365" s="255"/>
      <c r="CM2365" s="255"/>
      <c r="CN2365" s="255"/>
      <c r="CO2365" s="255"/>
      <c r="CP2365" s="255"/>
      <c r="CQ2365" s="255"/>
      <c r="CR2365" s="255"/>
      <c r="CS2365" s="255"/>
      <c r="CT2365" s="255"/>
      <c r="CU2365" s="255"/>
      <c r="CV2365" s="255"/>
      <c r="CW2365" s="255"/>
      <c r="CX2365" s="255"/>
      <c r="CY2365" s="255"/>
      <c r="CZ2365" s="255"/>
      <c r="DA2365" s="255"/>
      <c r="DB2365" s="255"/>
      <c r="DC2365" s="255"/>
      <c r="DD2365" s="255"/>
      <c r="DE2365" s="255"/>
      <c r="DF2365" s="255"/>
      <c r="DG2365" s="255"/>
      <c r="DH2365" s="255"/>
      <c r="DI2365" s="255"/>
      <c r="DJ2365" s="255"/>
      <c r="DK2365" s="255"/>
      <c r="DL2365" s="255"/>
      <c r="DM2365" s="255"/>
      <c r="DN2365" s="255"/>
      <c r="DO2365" s="255"/>
      <c r="DP2365" s="255"/>
      <c r="DQ2365" s="255"/>
      <c r="DR2365" s="255"/>
      <c r="DS2365" s="255"/>
      <c r="DT2365" s="255"/>
      <c r="DU2365" s="255"/>
      <c r="DV2365" s="255"/>
      <c r="DW2365" s="255"/>
      <c r="DX2365" s="255"/>
      <c r="DY2365" s="255"/>
      <c r="DZ2365" s="255"/>
      <c r="EA2365" s="255"/>
      <c r="EB2365" s="255"/>
      <c r="EC2365" s="255"/>
      <c r="ED2365" s="255"/>
      <c r="EE2365" s="255"/>
      <c r="EF2365" s="255"/>
      <c r="EG2365" s="255"/>
      <c r="EH2365" s="255"/>
      <c r="EI2365" s="255"/>
      <c r="EJ2365" s="255"/>
      <c r="EK2365" s="255"/>
      <c r="EL2365" s="255"/>
      <c r="EM2365" s="255"/>
      <c r="EN2365" s="255"/>
      <c r="EO2365" s="255"/>
      <c r="EP2365" s="255"/>
      <c r="EQ2365" s="255"/>
      <c r="ER2365" s="255"/>
      <c r="ES2365" s="255"/>
      <c r="ET2365" s="255"/>
      <c r="EU2365" s="255"/>
      <c r="EV2365" s="255"/>
      <c r="EW2365" s="255"/>
      <c r="EX2365" s="255"/>
      <c r="EY2365" s="255"/>
      <c r="EZ2365" s="255"/>
      <c r="FA2365" s="255"/>
      <c r="FB2365" s="255"/>
      <c r="FC2365" s="255"/>
      <c r="FD2365" s="255"/>
      <c r="FE2365" s="255"/>
      <c r="FF2365" s="255"/>
      <c r="FG2365" s="255"/>
      <c r="FH2365" s="255"/>
      <c r="FI2365" s="255"/>
      <c r="FJ2365" s="255"/>
      <c r="FK2365" s="255"/>
      <c r="FL2365" s="255"/>
      <c r="FM2365" s="255"/>
      <c r="FN2365" s="255"/>
      <c r="FO2365" s="255"/>
      <c r="FP2365" s="255"/>
      <c r="FQ2365" s="255"/>
      <c r="FR2365" s="255"/>
      <c r="FS2365" s="255"/>
      <c r="FT2365" s="255"/>
      <c r="FU2365" s="255"/>
      <c r="FV2365" s="255"/>
      <c r="FW2365" s="255"/>
      <c r="FX2365" s="255"/>
      <c r="FY2365" s="255"/>
      <c r="FZ2365" s="255"/>
      <c r="GA2365" s="255"/>
      <c r="GB2365" s="255"/>
      <c r="GC2365" s="255"/>
      <c r="GD2365" s="255"/>
      <c r="GE2365" s="255"/>
      <c r="GF2365" s="255"/>
      <c r="GG2365" s="255"/>
      <c r="GH2365" s="255"/>
      <c r="GI2365" s="255"/>
      <c r="GJ2365" s="255"/>
      <c r="GK2365" s="255"/>
      <c r="GL2365" s="255"/>
      <c r="GM2365" s="255"/>
      <c r="GN2365" s="255"/>
      <c r="GO2365" s="255"/>
      <c r="GP2365" s="255"/>
      <c r="GQ2365" s="255"/>
      <c r="GR2365" s="255"/>
      <c r="GS2365" s="255"/>
      <c r="GT2365" s="255"/>
      <c r="GU2365" s="255"/>
      <c r="GV2365" s="255"/>
      <c r="GW2365" s="255"/>
      <c r="GX2365" s="255"/>
      <c r="GY2365" s="255"/>
      <c r="GZ2365" s="255"/>
      <c r="HA2365" s="255"/>
      <c r="HB2365" s="255"/>
      <c r="HC2365" s="255"/>
      <c r="HD2365" s="255"/>
      <c r="HE2365" s="255"/>
      <c r="HF2365" s="255"/>
      <c r="HG2365" s="255"/>
      <c r="HH2365" s="255"/>
      <c r="HI2365" s="255"/>
      <c r="HJ2365" s="255"/>
      <c r="HK2365" s="255"/>
      <c r="HL2365" s="255"/>
      <c r="HM2365" s="255"/>
      <c r="HN2365" s="255"/>
      <c r="HO2365" s="255"/>
      <c r="HP2365" s="255"/>
      <c r="HQ2365" s="255"/>
      <c r="HR2365" s="255"/>
      <c r="HS2365" s="255"/>
      <c r="HT2365" s="255"/>
      <c r="HU2365" s="255"/>
      <c r="HV2365" s="255"/>
      <c r="HW2365" s="255"/>
      <c r="HX2365" s="255"/>
      <c r="HY2365" s="255"/>
      <c r="HZ2365" s="255"/>
      <c r="IA2365" s="255"/>
      <c r="IB2365" s="255"/>
      <c r="IC2365" s="255"/>
      <c r="ID2365" s="255"/>
      <c r="IE2365" s="255"/>
      <c r="IF2365" s="255"/>
      <c r="IG2365" s="255"/>
      <c r="IH2365" s="255"/>
      <c r="II2365" s="255"/>
      <c r="IJ2365" s="255"/>
      <c r="IK2365" s="255"/>
      <c r="IL2365" s="255"/>
      <c r="IM2365" s="255"/>
      <c r="IN2365" s="255"/>
      <c r="IO2365" s="255"/>
      <c r="IP2365" s="255"/>
      <c r="IQ2365" s="255"/>
      <c r="IR2365" s="255"/>
      <c r="IS2365" s="255"/>
      <c r="IT2365" s="255"/>
      <c r="IU2365" s="255"/>
      <c r="IV2365" s="255"/>
    </row>
    <row r="2366" spans="1:256">
      <c r="A2366" s="16">
        <v>41793.323437500003</v>
      </c>
      <c r="B2366" s="300">
        <v>3</v>
      </c>
      <c r="C2366" s="5">
        <v>0.61</v>
      </c>
      <c r="D2366" s="5">
        <v>0.625</v>
      </c>
      <c r="E2366" s="5">
        <v>0.60499999999999998</v>
      </c>
      <c r="F2366" s="5">
        <v>0.61499999999999999</v>
      </c>
      <c r="G2366" s="6">
        <v>263006</v>
      </c>
      <c r="H2366" s="113">
        <f t="shared" si="5042"/>
        <v>0.61499999999999999</v>
      </c>
      <c r="I2366" s="19">
        <f t="shared" ref="I2366:I2372" si="5070">IF(A2367&gt;A2366,(H2366-H2365)/H2365, (H2366-H2367)/H2367)</f>
        <v>0</v>
      </c>
      <c r="J2366" s="8">
        <f t="shared" si="5046"/>
        <v>0.71980041629997105</v>
      </c>
      <c r="K2366" s="8">
        <f t="shared" si="5047"/>
        <v>0.60569958370002908</v>
      </c>
      <c r="L2366" s="8">
        <f t="shared" si="5048"/>
        <v>0.66275000000000006</v>
      </c>
      <c r="M2366" s="19">
        <f t="shared" si="5049"/>
        <v>0.18837858844633129</v>
      </c>
      <c r="N2366" s="19">
        <f t="shared" ref="N2366:N2372" si="5071">IF(A2367&gt;A2366,(M2366-M2365)/M2365, (M2366-M2367)/M2367)</f>
        <v>9.0183454833120208E-2</v>
      </c>
      <c r="O2366" s="19">
        <f t="shared" ref="O2366:O2372" si="5072">IF(A2367&gt;A2366,(J2366-J2365)/J2365, (J2366-J2367)/J2367)</f>
        <v>3.0448360028985867E-3</v>
      </c>
      <c r="P2366" s="19">
        <f t="shared" ref="P2366:P2372" si="5073">IF(A2367&gt;A2366,(K2366-K2365)/K2365, (K2366-K2367)/K2367)</f>
        <v>-1.0108149709633455E-2</v>
      </c>
      <c r="Q2366" s="303">
        <v>708</v>
      </c>
      <c r="R2366" s="306">
        <v>160941.58199999999</v>
      </c>
      <c r="S2366" s="66">
        <f t="shared" si="5050"/>
        <v>227.31861864406778</v>
      </c>
      <c r="T2366" t="str">
        <f t="shared" si="5051"/>
        <v/>
      </c>
      <c r="U2366" t="str">
        <f t="shared" si="5051"/>
        <v/>
      </c>
      <c r="V2366" t="str">
        <f t="shared" si="5051"/>
        <v>BrokeBandLower</v>
      </c>
      <c r="W2366" t="str">
        <f t="shared" si="5051"/>
        <v/>
      </c>
      <c r="X2366" s="63"/>
      <c r="Y2366" s="219">
        <f t="shared" si="5052"/>
        <v>-4.9230769230769258E-3</v>
      </c>
      <c r="Z2366" s="78">
        <f t="shared" si="5053"/>
        <v>0.65091353475233804</v>
      </c>
      <c r="AA2366" s="78">
        <f t="shared" si="5054"/>
        <v>0.67347087049498722</v>
      </c>
      <c r="AB2366" s="74">
        <f t="shared" si="4563"/>
        <v>2365</v>
      </c>
      <c r="AC2366" s="80">
        <f t="shared" si="5055"/>
        <v>-4.7140502665466051E-3</v>
      </c>
      <c r="AD2366" s="79">
        <f t="shared" si="5043"/>
        <v>-2.2557335742649176E-2</v>
      </c>
      <c r="AE2366" s="81">
        <f t="shared" si="5056"/>
        <v>-1.7843285476102571E-2</v>
      </c>
      <c r="AF2366" s="19">
        <f t="shared" si="5057"/>
        <v>-3.349415205748988E-2</v>
      </c>
      <c r="AG2366" s="93">
        <f t="shared" ref="AG2366:AG2372" si="5074">IF(A2367&gt;A2366,(AC2366-AC2365)/AC2365, (AC2366-AC2367)/AC2367)</f>
        <v>0.17039905574591496</v>
      </c>
      <c r="AH2366" s="91">
        <f t="shared" si="5058"/>
        <v>-1.1587986519660898E-4</v>
      </c>
      <c r="AI2366" s="96">
        <f t="shared" si="5059"/>
        <v>2358.6393306457585</v>
      </c>
      <c r="AJ2366" s="5">
        <f t="shared" si="5044"/>
        <v>0</v>
      </c>
      <c r="AK2366" s="5">
        <f t="shared" si="5041"/>
        <v>0</v>
      </c>
      <c r="AL2366" s="5">
        <f t="shared" si="5060"/>
        <v>0</v>
      </c>
      <c r="AM2366" s="95">
        <f t="shared" si="5061"/>
        <v>9.2857142857142774E-3</v>
      </c>
      <c r="AN2366" s="95">
        <f t="shared" si="5039"/>
        <v>-1.2857142857142853E-2</v>
      </c>
      <c r="AO2366" s="78">
        <f t="shared" si="5062"/>
        <v>0.72222222222222177</v>
      </c>
      <c r="AP2366" s="296">
        <f t="shared" si="5063"/>
        <v>41.93548387096773</v>
      </c>
      <c r="AQ2366" s="8"/>
      <c r="AR2366" s="8">
        <f t="shared" si="5064"/>
        <v>0</v>
      </c>
      <c r="AS2366" s="114">
        <f t="shared" si="5065"/>
        <v>0</v>
      </c>
      <c r="AT2366" s="103">
        <f t="shared" si="5066"/>
        <v>-0.65203271761990744</v>
      </c>
      <c r="AU2366" s="5">
        <f t="shared" si="5067"/>
        <v>0.61499999999999999</v>
      </c>
      <c r="AV2366" s="93">
        <f t="shared" si="5068"/>
        <v>0</v>
      </c>
      <c r="AW2366" s="210">
        <f t="shared" si="5069"/>
        <v>3.305785123966945E-2</v>
      </c>
      <c r="AX2366" s="276">
        <f t="shared" si="5045"/>
        <v>-6.88041920989151E-3</v>
      </c>
      <c r="AY2366" s="19">
        <f t="shared" ref="AY2366:AY2373" si="5075">IF((AX2366&gt;AX2365),ABS(AX2366-AX2365)/ABS(AX2365),-1*ABS(AX2366-AX2365)/ABS(AX2365))</f>
        <v>0.30393667679624764</v>
      </c>
      <c r="AZ2366" s="255"/>
      <c r="BA2366" s="255"/>
      <c r="BB2366" s="255"/>
      <c r="BC2366" s="255"/>
      <c r="BD2366" s="255"/>
      <c r="BE2366" s="255"/>
      <c r="BF2366" s="255"/>
      <c r="BG2366" s="255"/>
      <c r="BH2366" s="255"/>
      <c r="BI2366" s="255"/>
      <c r="BJ2366" s="255"/>
      <c r="BK2366" s="255"/>
      <c r="BL2366" s="255"/>
      <c r="BM2366" s="255"/>
      <c r="BN2366" s="255"/>
      <c r="BO2366" s="255"/>
      <c r="BP2366" s="255"/>
      <c r="BQ2366" s="255"/>
      <c r="BR2366" s="255"/>
      <c r="BS2366" s="255"/>
      <c r="BT2366" s="255"/>
      <c r="BU2366" s="255"/>
      <c r="BV2366" s="255"/>
      <c r="BW2366" s="255"/>
      <c r="BX2366" s="255"/>
      <c r="BY2366" s="255"/>
      <c r="BZ2366" s="255"/>
      <c r="CA2366" s="255"/>
      <c r="CB2366" s="255"/>
      <c r="CC2366" s="255"/>
      <c r="CD2366" s="255"/>
      <c r="CE2366" s="255"/>
      <c r="CF2366" s="255"/>
      <c r="CG2366" s="255"/>
      <c r="CH2366" s="255"/>
      <c r="CI2366" s="255"/>
      <c r="CJ2366" s="255"/>
      <c r="CK2366" s="255"/>
      <c r="CL2366" s="255"/>
      <c r="CM2366" s="255"/>
      <c r="CN2366" s="255"/>
      <c r="CO2366" s="255"/>
      <c r="CP2366" s="255"/>
      <c r="CQ2366" s="255"/>
      <c r="CR2366" s="255"/>
      <c r="CS2366" s="255"/>
      <c r="CT2366" s="255"/>
      <c r="CU2366" s="255"/>
      <c r="CV2366" s="255"/>
      <c r="CW2366" s="255"/>
      <c r="CX2366" s="255"/>
      <c r="CY2366" s="255"/>
      <c r="CZ2366" s="255"/>
      <c r="DA2366" s="255"/>
      <c r="DB2366" s="255"/>
      <c r="DC2366" s="255"/>
      <c r="DD2366" s="255"/>
      <c r="DE2366" s="255"/>
      <c r="DF2366" s="255"/>
      <c r="DG2366" s="255"/>
      <c r="DH2366" s="255"/>
      <c r="DI2366" s="255"/>
      <c r="DJ2366" s="255"/>
      <c r="DK2366" s="255"/>
      <c r="DL2366" s="255"/>
      <c r="DM2366" s="255"/>
      <c r="DN2366" s="255"/>
      <c r="DO2366" s="255"/>
      <c r="DP2366" s="255"/>
      <c r="DQ2366" s="255"/>
      <c r="DR2366" s="255"/>
      <c r="DS2366" s="255"/>
      <c r="DT2366" s="255"/>
      <c r="DU2366" s="255"/>
      <c r="DV2366" s="255"/>
      <c r="DW2366" s="255"/>
      <c r="DX2366" s="255"/>
      <c r="DY2366" s="255"/>
      <c r="DZ2366" s="255"/>
      <c r="EA2366" s="255"/>
      <c r="EB2366" s="255"/>
      <c r="EC2366" s="255"/>
      <c r="ED2366" s="255"/>
      <c r="EE2366" s="255"/>
      <c r="EF2366" s="255"/>
      <c r="EG2366" s="255"/>
      <c r="EH2366" s="255"/>
      <c r="EI2366" s="255"/>
      <c r="EJ2366" s="255"/>
      <c r="EK2366" s="255"/>
      <c r="EL2366" s="255"/>
      <c r="EM2366" s="255"/>
      <c r="EN2366" s="255"/>
      <c r="EO2366" s="255"/>
      <c r="EP2366" s="255"/>
      <c r="EQ2366" s="255"/>
      <c r="ER2366" s="255"/>
      <c r="ES2366" s="255"/>
      <c r="ET2366" s="255"/>
      <c r="EU2366" s="255"/>
      <c r="EV2366" s="255"/>
      <c r="EW2366" s="255"/>
      <c r="EX2366" s="255"/>
      <c r="EY2366" s="255"/>
      <c r="EZ2366" s="255"/>
      <c r="FA2366" s="255"/>
      <c r="FB2366" s="255"/>
      <c r="FC2366" s="255"/>
      <c r="FD2366" s="255"/>
      <c r="FE2366" s="255"/>
      <c r="FF2366" s="255"/>
      <c r="FG2366" s="255"/>
      <c r="FH2366" s="255"/>
      <c r="FI2366" s="255"/>
      <c r="FJ2366" s="255"/>
      <c r="FK2366" s="255"/>
      <c r="FL2366" s="255"/>
      <c r="FM2366" s="255"/>
      <c r="FN2366" s="255"/>
      <c r="FO2366" s="255"/>
      <c r="FP2366" s="255"/>
      <c r="FQ2366" s="255"/>
      <c r="FR2366" s="255"/>
      <c r="FS2366" s="255"/>
      <c r="FT2366" s="255"/>
      <c r="FU2366" s="255"/>
      <c r="FV2366" s="255"/>
      <c r="FW2366" s="255"/>
      <c r="FX2366" s="255"/>
      <c r="FY2366" s="255"/>
      <c r="FZ2366" s="255"/>
      <c r="GA2366" s="255"/>
      <c r="GB2366" s="255"/>
      <c r="GC2366" s="255"/>
      <c r="GD2366" s="255"/>
      <c r="GE2366" s="255"/>
      <c r="GF2366" s="255"/>
      <c r="GG2366" s="255"/>
      <c r="GH2366" s="255"/>
      <c r="GI2366" s="255"/>
      <c r="GJ2366" s="255"/>
      <c r="GK2366" s="255"/>
      <c r="GL2366" s="255"/>
      <c r="GM2366" s="255"/>
      <c r="GN2366" s="255"/>
      <c r="GO2366" s="255"/>
      <c r="GP2366" s="255"/>
      <c r="GQ2366" s="255"/>
      <c r="GR2366" s="255"/>
      <c r="GS2366" s="255"/>
      <c r="GT2366" s="255"/>
      <c r="GU2366" s="255"/>
      <c r="GV2366" s="255"/>
      <c r="GW2366" s="255"/>
      <c r="GX2366" s="255"/>
      <c r="GY2366" s="255"/>
      <c r="GZ2366" s="255"/>
      <c r="HA2366" s="255"/>
      <c r="HB2366" s="255"/>
      <c r="HC2366" s="255"/>
      <c r="HD2366" s="255"/>
      <c r="HE2366" s="255"/>
      <c r="HF2366" s="255"/>
      <c r="HG2366" s="255"/>
      <c r="HH2366" s="255"/>
      <c r="HI2366" s="255"/>
      <c r="HJ2366" s="255"/>
      <c r="HK2366" s="255"/>
      <c r="HL2366" s="255"/>
      <c r="HM2366" s="255"/>
      <c r="HN2366" s="255"/>
      <c r="HO2366" s="255"/>
      <c r="HP2366" s="255"/>
      <c r="HQ2366" s="255"/>
      <c r="HR2366" s="255"/>
      <c r="HS2366" s="255"/>
      <c r="HT2366" s="255"/>
      <c r="HU2366" s="255"/>
      <c r="HV2366" s="255"/>
      <c r="HW2366" s="255"/>
      <c r="HX2366" s="255"/>
      <c r="HY2366" s="255"/>
      <c r="HZ2366" s="255"/>
      <c r="IA2366" s="255"/>
      <c r="IB2366" s="255"/>
      <c r="IC2366" s="255"/>
      <c r="ID2366" s="255"/>
      <c r="IE2366" s="255"/>
      <c r="IF2366" s="255"/>
      <c r="IG2366" s="255"/>
      <c r="IH2366" s="255"/>
      <c r="II2366" s="255"/>
      <c r="IJ2366" s="255"/>
      <c r="IK2366" s="255"/>
      <c r="IL2366" s="255"/>
      <c r="IM2366" s="255"/>
      <c r="IN2366" s="255"/>
      <c r="IO2366" s="255"/>
      <c r="IP2366" s="255"/>
      <c r="IQ2366" s="255"/>
      <c r="IR2366" s="255"/>
      <c r="IS2366" s="255"/>
      <c r="IT2366" s="255"/>
      <c r="IU2366" s="255"/>
      <c r="IV2366" s="255"/>
    </row>
    <row r="2367" spans="1:256" ht="13">
      <c r="A2367" s="16">
        <v>41794.454363425924</v>
      </c>
      <c r="B2367" s="300">
        <v>4</v>
      </c>
      <c r="C2367" s="5">
        <v>0.61499999999999999</v>
      </c>
      <c r="D2367" s="5">
        <v>0.61499999999999999</v>
      </c>
      <c r="E2367" s="5">
        <v>0.6</v>
      </c>
      <c r="F2367" s="5">
        <v>0.60499999999999998</v>
      </c>
      <c r="G2367" s="6">
        <v>438793</v>
      </c>
      <c r="H2367" s="113">
        <f t="shared" si="5042"/>
        <v>0.60499999999999998</v>
      </c>
      <c r="I2367" s="19">
        <f t="shared" si="5070"/>
        <v>-1.6260162601626032E-2</v>
      </c>
      <c r="J2367" s="8">
        <f t="shared" si="5046"/>
        <v>0.72207776267442947</v>
      </c>
      <c r="K2367" s="8">
        <f t="shared" si="5047"/>
        <v>0.59742223732557065</v>
      </c>
      <c r="L2367" s="8">
        <f t="shared" si="5048"/>
        <v>0.65975000000000006</v>
      </c>
      <c r="M2367" s="19">
        <f t="shared" si="5049"/>
        <v>0.20865565015941426</v>
      </c>
      <c r="N2367" s="19">
        <f t="shared" si="5071"/>
        <v>0.10763994931865552</v>
      </c>
      <c r="O2367" s="19">
        <f t="shared" si="5072"/>
        <v>3.1638580957827015E-3</v>
      </c>
      <c r="P2367" s="19">
        <f t="shared" si="5073"/>
        <v>-1.3665762033209121E-2</v>
      </c>
      <c r="Q2367" s="303">
        <v>130</v>
      </c>
      <c r="R2367" s="306">
        <v>265267.02500000002</v>
      </c>
      <c r="S2367" s="66">
        <f t="shared" si="5050"/>
        <v>2040.5155769230771</v>
      </c>
      <c r="T2367" t="str">
        <f t="shared" ref="T2367:W2368" si="5076">IF(C2367&gt;$J2367,"BrokeBandUpper", IF(C2367&lt;$K2367,"BrokeBandLower", ""))</f>
        <v/>
      </c>
      <c r="U2367" t="str">
        <f t="shared" si="5076"/>
        <v/>
      </c>
      <c r="V2367" t="str">
        <f t="shared" si="5076"/>
        <v/>
      </c>
      <c r="W2367" t="str">
        <f t="shared" si="5076"/>
        <v/>
      </c>
      <c r="X2367" s="63"/>
      <c r="Y2367" s="310">
        <f t="shared" si="5052"/>
        <v>-5.1868131868131901E-3</v>
      </c>
      <c r="Z2367" s="311">
        <f t="shared" si="5053"/>
        <v>0.64384285040047795</v>
      </c>
      <c r="AA2367" s="311">
        <f t="shared" si="5054"/>
        <v>0.66840402607835814</v>
      </c>
      <c r="AB2367" s="312">
        <f t="shared" si="4563"/>
        <v>2366</v>
      </c>
      <c r="AC2367" s="313">
        <f t="shared" si="5055"/>
        <v>-5.3743121614220936E-3</v>
      </c>
      <c r="AD2367" s="284">
        <f t="shared" si="5043"/>
        <v>-2.4561175677880187E-2</v>
      </c>
      <c r="AE2367" s="314">
        <f t="shared" si="5056"/>
        <v>-1.9186863516458093E-2</v>
      </c>
      <c r="AF2367" s="315">
        <f t="shared" si="5057"/>
        <v>-3.674600199819987E-2</v>
      </c>
      <c r="AG2367" s="315">
        <f t="shared" si="5074"/>
        <v>0.14006254866670731</v>
      </c>
      <c r="AH2367" s="316">
        <f t="shared" si="5058"/>
        <v>-3.4393334880634605E-4</v>
      </c>
      <c r="AI2367" s="317">
        <f t="shared" si="5059"/>
        <v>2359.7088271197308</v>
      </c>
      <c r="AJ2367" s="318">
        <f t="shared" si="5044"/>
        <v>-1.0000000000000009E-2</v>
      </c>
      <c r="AK2367" s="318">
        <f t="shared" si="5041"/>
        <v>0</v>
      </c>
      <c r="AL2367" s="318">
        <f t="shared" si="5060"/>
        <v>-1.0000000000000009E-2</v>
      </c>
      <c r="AM2367" s="319">
        <f t="shared" si="5061"/>
        <v>6.4285714285714267E-3</v>
      </c>
      <c r="AN2367" s="319">
        <f t="shared" si="5039"/>
        <v>-1.3571428571428568E-2</v>
      </c>
      <c r="AO2367" s="311">
        <f t="shared" si="5062"/>
        <v>0.47368421052631576</v>
      </c>
      <c r="AP2367" s="285">
        <f t="shared" si="5063"/>
        <v>32.142857142857139</v>
      </c>
      <c r="AQ2367" s="285"/>
      <c r="AR2367" s="285">
        <f t="shared" si="5064"/>
        <v>-0.33333333333333331</v>
      </c>
      <c r="AS2367" s="286">
        <f t="shared" si="5065"/>
        <v>-146264.33333333331</v>
      </c>
      <c r="AT2367" s="103">
        <f t="shared" si="5066"/>
        <v>-0.65995561280741655</v>
      </c>
      <c r="AU2367" s="318">
        <f t="shared" si="5067"/>
        <v>0.60499999999999998</v>
      </c>
      <c r="AV2367" s="315">
        <f t="shared" si="5068"/>
        <v>-0.55138528180550639</v>
      </c>
      <c r="AW2367" s="320">
        <f t="shared" si="5069"/>
        <v>2.5000000000000022E-2</v>
      </c>
      <c r="AX2367" s="321">
        <f t="shared" si="5045"/>
        <v>-3.8091820476432335E-3</v>
      </c>
      <c r="AY2367" s="315">
        <f t="shared" si="5075"/>
        <v>0.44637355204069079</v>
      </c>
      <c r="AZ2367" s="255"/>
      <c r="BA2367" s="255"/>
      <c r="BB2367" s="255"/>
      <c r="BC2367" s="255"/>
      <c r="BD2367" s="255"/>
      <c r="BE2367" s="255"/>
      <c r="BF2367" s="255"/>
      <c r="BG2367" s="255"/>
      <c r="BH2367" s="255"/>
      <c r="BI2367" s="255"/>
      <c r="BJ2367" s="255"/>
      <c r="BK2367" s="255"/>
      <c r="BL2367" s="255"/>
      <c r="BM2367" s="255"/>
      <c r="BN2367" s="255"/>
      <c r="BO2367" s="255"/>
      <c r="BP2367" s="255"/>
      <c r="BQ2367" s="255"/>
      <c r="BR2367" s="255"/>
      <c r="BS2367" s="255"/>
      <c r="BT2367" s="255"/>
      <c r="BU2367" s="255"/>
      <c r="BV2367" s="255"/>
      <c r="BW2367" s="255"/>
      <c r="BX2367" s="255"/>
      <c r="BY2367" s="255"/>
      <c r="BZ2367" s="255"/>
      <c r="CA2367" s="255"/>
      <c r="CB2367" s="255"/>
      <c r="CC2367" s="255"/>
      <c r="CD2367" s="255"/>
      <c r="CE2367" s="255"/>
      <c r="CF2367" s="255"/>
      <c r="CG2367" s="255"/>
      <c r="CH2367" s="255"/>
      <c r="CI2367" s="255"/>
      <c r="CJ2367" s="255"/>
      <c r="CK2367" s="255"/>
      <c r="CL2367" s="255"/>
      <c r="CM2367" s="255"/>
      <c r="CN2367" s="255"/>
      <c r="CO2367" s="255"/>
      <c r="CP2367" s="255"/>
      <c r="CQ2367" s="255"/>
      <c r="CR2367" s="255"/>
      <c r="CS2367" s="255"/>
      <c r="CT2367" s="255"/>
      <c r="CU2367" s="255"/>
      <c r="CV2367" s="255"/>
      <c r="CW2367" s="255"/>
      <c r="CX2367" s="255"/>
      <c r="CY2367" s="255"/>
      <c r="CZ2367" s="255"/>
      <c r="DA2367" s="255"/>
      <c r="DB2367" s="255"/>
      <c r="DC2367" s="255"/>
      <c r="DD2367" s="255"/>
      <c r="DE2367" s="255"/>
      <c r="DF2367" s="255"/>
      <c r="DG2367" s="255"/>
      <c r="DH2367" s="255"/>
      <c r="DI2367" s="255"/>
      <c r="DJ2367" s="255"/>
      <c r="DK2367" s="255"/>
      <c r="DL2367" s="255"/>
      <c r="DM2367" s="255"/>
      <c r="DN2367" s="255"/>
      <c r="DO2367" s="255"/>
      <c r="DP2367" s="255"/>
      <c r="DQ2367" s="255"/>
      <c r="DR2367" s="255"/>
      <c r="DS2367" s="255"/>
      <c r="DT2367" s="255"/>
      <c r="DU2367" s="255"/>
      <c r="DV2367" s="255"/>
      <c r="DW2367" s="255"/>
      <c r="DX2367" s="255"/>
      <c r="DY2367" s="255"/>
      <c r="DZ2367" s="255"/>
      <c r="EA2367" s="255"/>
      <c r="EB2367" s="255"/>
      <c r="EC2367" s="255"/>
      <c r="ED2367" s="255"/>
      <c r="EE2367" s="255"/>
      <c r="EF2367" s="255"/>
      <c r="EG2367" s="255"/>
      <c r="EH2367" s="255"/>
      <c r="EI2367" s="255"/>
      <c r="EJ2367" s="255"/>
      <c r="EK2367" s="255"/>
      <c r="EL2367" s="255"/>
      <c r="EM2367" s="255"/>
      <c r="EN2367" s="255"/>
      <c r="EO2367" s="255"/>
      <c r="EP2367" s="255"/>
      <c r="EQ2367" s="255"/>
      <c r="ER2367" s="255"/>
      <c r="ES2367" s="255"/>
      <c r="ET2367" s="255"/>
      <c r="EU2367" s="255"/>
      <c r="EV2367" s="255"/>
      <c r="EW2367" s="255"/>
      <c r="EX2367" s="255"/>
      <c r="EY2367" s="255"/>
      <c r="EZ2367" s="255"/>
      <c r="FA2367" s="255"/>
      <c r="FB2367" s="255"/>
      <c r="FC2367" s="255"/>
      <c r="FD2367" s="255"/>
      <c r="FE2367" s="255"/>
      <c r="FF2367" s="255"/>
      <c r="FG2367" s="255"/>
      <c r="FH2367" s="255"/>
      <c r="FI2367" s="255"/>
      <c r="FJ2367" s="255"/>
      <c r="FK2367" s="255"/>
      <c r="FL2367" s="255"/>
      <c r="FM2367" s="255"/>
      <c r="FN2367" s="255"/>
      <c r="FO2367" s="255"/>
      <c r="FP2367" s="255"/>
      <c r="FQ2367" s="255"/>
      <c r="FR2367" s="255"/>
      <c r="FS2367" s="255"/>
      <c r="FT2367" s="255"/>
      <c r="FU2367" s="255"/>
      <c r="FV2367" s="255"/>
      <c r="FW2367" s="255"/>
      <c r="FX2367" s="255"/>
      <c r="FY2367" s="255"/>
      <c r="FZ2367" s="255"/>
      <c r="GA2367" s="255"/>
      <c r="GB2367" s="255"/>
      <c r="GC2367" s="255"/>
      <c r="GD2367" s="255"/>
      <c r="GE2367" s="255"/>
      <c r="GF2367" s="255"/>
      <c r="GG2367" s="255"/>
      <c r="GH2367" s="255"/>
      <c r="GI2367" s="255"/>
      <c r="GJ2367" s="255"/>
      <c r="GK2367" s="255"/>
      <c r="GL2367" s="255"/>
      <c r="GM2367" s="255"/>
      <c r="GN2367" s="255"/>
      <c r="GO2367" s="255"/>
      <c r="GP2367" s="255"/>
      <c r="GQ2367" s="255"/>
      <c r="GR2367" s="255"/>
      <c r="GS2367" s="255"/>
      <c r="GT2367" s="255"/>
      <c r="GU2367" s="255"/>
      <c r="GV2367" s="255"/>
      <c r="GW2367" s="255"/>
      <c r="GX2367" s="255"/>
      <c r="GY2367" s="255"/>
      <c r="GZ2367" s="255"/>
      <c r="HA2367" s="255"/>
      <c r="HB2367" s="255"/>
      <c r="HC2367" s="255"/>
      <c r="HD2367" s="255"/>
      <c r="HE2367" s="255"/>
      <c r="HF2367" s="255"/>
      <c r="HG2367" s="255"/>
      <c r="HH2367" s="255"/>
      <c r="HI2367" s="255"/>
      <c r="HJ2367" s="255"/>
      <c r="HK2367" s="255"/>
      <c r="HL2367" s="255"/>
      <c r="HM2367" s="255"/>
      <c r="HN2367" s="255"/>
      <c r="HO2367" s="255"/>
      <c r="HP2367" s="255"/>
      <c r="HQ2367" s="255"/>
      <c r="HR2367" s="255"/>
      <c r="HS2367" s="255"/>
      <c r="HT2367" s="255"/>
      <c r="HU2367" s="255"/>
      <c r="HV2367" s="255"/>
      <c r="HW2367" s="255"/>
      <c r="HX2367" s="255"/>
      <c r="HY2367" s="255"/>
      <c r="HZ2367" s="255"/>
      <c r="IA2367" s="255"/>
      <c r="IB2367" s="255"/>
      <c r="IC2367" s="255"/>
      <c r="ID2367" s="255"/>
      <c r="IE2367" s="255"/>
      <c r="IF2367" s="255"/>
      <c r="IG2367" s="255"/>
      <c r="IH2367" s="255"/>
      <c r="II2367" s="255"/>
      <c r="IJ2367" s="255"/>
      <c r="IK2367" s="255"/>
      <c r="IL2367" s="255"/>
      <c r="IM2367" s="255"/>
      <c r="IN2367" s="255"/>
      <c r="IO2367" s="255"/>
      <c r="IP2367" s="255"/>
      <c r="IQ2367" s="255"/>
      <c r="IR2367" s="255"/>
      <c r="IS2367" s="255"/>
      <c r="IT2367" s="255"/>
      <c r="IU2367" s="255"/>
      <c r="IV2367" s="255"/>
    </row>
    <row r="2368" spans="1:256">
      <c r="A2368" s="16">
        <v>41795.466886574075</v>
      </c>
      <c r="B2368" s="300">
        <v>5</v>
      </c>
      <c r="C2368" s="5">
        <v>0.6</v>
      </c>
      <c r="D2368" s="5">
        <v>0.63</v>
      </c>
      <c r="E2368" s="5">
        <v>0.59499999999999997</v>
      </c>
      <c r="F2368" s="5">
        <v>0.59499999999999997</v>
      </c>
      <c r="G2368" s="6">
        <v>668063</v>
      </c>
      <c r="H2368" s="113">
        <f t="shared" si="5042"/>
        <v>0.59499999999999997</v>
      </c>
      <c r="I2368" s="19">
        <f t="shared" si="5070"/>
        <v>-1.6528925619834725E-2</v>
      </c>
      <c r="J2368" s="8">
        <f t="shared" si="5046"/>
        <v>0.7249178339323894</v>
      </c>
      <c r="K2368" s="8">
        <f t="shared" si="5047"/>
        <v>0.58808216606761077</v>
      </c>
      <c r="L2368" s="8">
        <f t="shared" si="5048"/>
        <v>0.65650000000000008</v>
      </c>
      <c r="M2368" s="19">
        <f t="shared" si="5049"/>
        <v>0.23268120640313189</v>
      </c>
      <c r="N2368" s="19">
        <f t="shared" si="5071"/>
        <v>0.11514452748038193</v>
      </c>
      <c r="O2368" s="19">
        <f t="shared" si="5072"/>
        <v>3.9331930780431229E-3</v>
      </c>
      <c r="P2368" s="19">
        <f t="shared" si="5073"/>
        <v>-1.5633953131325984E-2</v>
      </c>
      <c r="Q2368" s="303">
        <v>215</v>
      </c>
      <c r="R2368" s="306">
        <v>405317.35700000002</v>
      </c>
      <c r="S2368" s="66">
        <f t="shared" si="5050"/>
        <v>1885.1970093023256</v>
      </c>
      <c r="T2368" t="str">
        <f t="shared" si="5076"/>
        <v/>
      </c>
      <c r="U2368" t="str">
        <f t="shared" si="5076"/>
        <v/>
      </c>
      <c r="V2368" t="str">
        <f t="shared" si="5076"/>
        <v/>
      </c>
      <c r="W2368" t="str">
        <f t="shared" si="5076"/>
        <v/>
      </c>
      <c r="X2368" s="63" t="s">
        <v>89</v>
      </c>
      <c r="Y2368" s="219">
        <f t="shared" si="5052"/>
        <v>-6.7802197802197851E-3</v>
      </c>
      <c r="Z2368" s="78">
        <f t="shared" si="5053"/>
        <v>0.63632105143880435</v>
      </c>
      <c r="AA2368" s="78">
        <f t="shared" si="5054"/>
        <v>0.66297212814855966</v>
      </c>
      <c r="AB2368" s="74">
        <f t="shared" si="4563"/>
        <v>2367</v>
      </c>
      <c r="AC2368" s="80">
        <f t="shared" si="5055"/>
        <v>-5.9713705546377699E-3</v>
      </c>
      <c r="AD2368" s="79">
        <f t="shared" si="5043"/>
        <v>-2.6651076709755306E-2</v>
      </c>
      <c r="AE2368" s="81">
        <f t="shared" si="5056"/>
        <v>-2.0679706155117536E-2</v>
      </c>
      <c r="AF2368" s="19">
        <f t="shared" si="5057"/>
        <v>-4.0199392369905627E-2</v>
      </c>
      <c r="AG2368" s="93">
        <f t="shared" si="5074"/>
        <v>0.11109484810009418</v>
      </c>
      <c r="AH2368" s="91">
        <f t="shared" si="5058"/>
        <v>-5.7469225228723865E-4</v>
      </c>
      <c r="AI2368" s="96">
        <f t="shared" si="5059"/>
        <v>2360.5917864235198</v>
      </c>
      <c r="AJ2368" s="5">
        <f t="shared" si="5044"/>
        <v>-1.0000000000000009E-2</v>
      </c>
      <c r="AK2368" s="5">
        <f t="shared" si="5041"/>
        <v>0</v>
      </c>
      <c r="AL2368" s="5">
        <f t="shared" si="5060"/>
        <v>-1.0000000000000009E-2</v>
      </c>
      <c r="AM2368" s="95">
        <f t="shared" si="5061"/>
        <v>6.4285714285714267E-3</v>
      </c>
      <c r="AN2368" s="95">
        <f t="shared" ref="AN2368:AN2373" si="5077">(AVERAGE(AL2355:AL2368))</f>
        <v>-1.1071428571428574E-2</v>
      </c>
      <c r="AO2368" s="78">
        <f t="shared" si="5062"/>
        <v>0.58064516129032229</v>
      </c>
      <c r="AP2368" s="296">
        <f t="shared" si="5063"/>
        <v>36.73469387755101</v>
      </c>
      <c r="AQ2368" s="8"/>
      <c r="AR2368" s="8">
        <f t="shared" si="5064"/>
        <v>-1</v>
      </c>
      <c r="AS2368" s="114">
        <f t="shared" si="5065"/>
        <v>-668063</v>
      </c>
      <c r="AT2368" s="103">
        <f t="shared" si="5066"/>
        <v>-0.67503113749909138</v>
      </c>
      <c r="AU2368" s="5">
        <f t="shared" si="5067"/>
        <v>0.59499999999999997</v>
      </c>
      <c r="AV2368" s="93">
        <f t="shared" si="5068"/>
        <v>-1.6482467095530773</v>
      </c>
      <c r="AW2368" s="210">
        <f t="shared" si="5069"/>
        <v>5.8823529411764761E-2</v>
      </c>
      <c r="AX2368" s="276">
        <f t="shared" si="5045"/>
        <v>-1.8900080133526782E-4</v>
      </c>
      <c r="AY2368" s="19">
        <f t="shared" si="5075"/>
        <v>0.95038283837019444</v>
      </c>
      <c r="AZ2368" s="255"/>
      <c r="BA2368" s="255"/>
      <c r="BB2368" s="255"/>
      <c r="BC2368" s="255"/>
      <c r="BD2368" s="255"/>
      <c r="BE2368" s="255"/>
      <c r="BF2368" s="255"/>
      <c r="BG2368" s="255"/>
      <c r="BH2368" s="255"/>
      <c r="BI2368" s="255"/>
      <c r="BJ2368" s="255"/>
      <c r="BK2368" s="255"/>
      <c r="BL2368" s="255"/>
      <c r="BM2368" s="255"/>
      <c r="BN2368" s="255"/>
      <c r="BO2368" s="255"/>
      <c r="BP2368" s="255"/>
      <c r="BQ2368" s="255"/>
      <c r="BR2368" s="255"/>
      <c r="BS2368" s="255"/>
      <c r="BT2368" s="255"/>
      <c r="BU2368" s="255"/>
      <c r="BV2368" s="255"/>
      <c r="BW2368" s="255"/>
      <c r="BX2368" s="255"/>
      <c r="BY2368" s="255"/>
      <c r="BZ2368" s="255"/>
      <c r="CA2368" s="255"/>
      <c r="CB2368" s="255"/>
      <c r="CC2368" s="255"/>
      <c r="CD2368" s="255"/>
      <c r="CE2368" s="255"/>
      <c r="CF2368" s="255"/>
      <c r="CG2368" s="255"/>
      <c r="CH2368" s="255"/>
      <c r="CI2368" s="255"/>
      <c r="CJ2368" s="255"/>
      <c r="CK2368" s="255"/>
      <c r="CL2368" s="255"/>
      <c r="CM2368" s="255"/>
      <c r="CN2368" s="255"/>
      <c r="CO2368" s="255"/>
      <c r="CP2368" s="255"/>
      <c r="CQ2368" s="255"/>
      <c r="CR2368" s="255"/>
      <c r="CS2368" s="255"/>
      <c r="CT2368" s="255"/>
      <c r="CU2368" s="255"/>
      <c r="CV2368" s="255"/>
      <c r="CW2368" s="255"/>
      <c r="CX2368" s="255"/>
      <c r="CY2368" s="255"/>
      <c r="CZ2368" s="255"/>
      <c r="DA2368" s="255"/>
      <c r="DB2368" s="255"/>
      <c r="DC2368" s="255"/>
      <c r="DD2368" s="255"/>
      <c r="DE2368" s="255"/>
      <c r="DF2368" s="255"/>
      <c r="DG2368" s="255"/>
      <c r="DH2368" s="255"/>
      <c r="DI2368" s="255"/>
      <c r="DJ2368" s="255"/>
      <c r="DK2368" s="255"/>
      <c r="DL2368" s="255"/>
      <c r="DM2368" s="255"/>
      <c r="DN2368" s="255"/>
      <c r="DO2368" s="255"/>
      <c r="DP2368" s="255"/>
      <c r="DQ2368" s="255"/>
      <c r="DR2368" s="255"/>
      <c r="DS2368" s="255"/>
      <c r="DT2368" s="255"/>
      <c r="DU2368" s="255"/>
      <c r="DV2368" s="255"/>
      <c r="DW2368" s="255"/>
      <c r="DX2368" s="255"/>
      <c r="DY2368" s="255"/>
      <c r="DZ2368" s="255"/>
      <c r="EA2368" s="255"/>
      <c r="EB2368" s="255"/>
      <c r="EC2368" s="255"/>
      <c r="ED2368" s="255"/>
      <c r="EE2368" s="255"/>
      <c r="EF2368" s="255"/>
      <c r="EG2368" s="255"/>
      <c r="EH2368" s="255"/>
      <c r="EI2368" s="255"/>
      <c r="EJ2368" s="255"/>
      <c r="EK2368" s="255"/>
      <c r="EL2368" s="255"/>
      <c r="EM2368" s="255"/>
      <c r="EN2368" s="255"/>
      <c r="EO2368" s="255"/>
      <c r="EP2368" s="255"/>
      <c r="EQ2368" s="255"/>
      <c r="ER2368" s="255"/>
      <c r="ES2368" s="255"/>
      <c r="ET2368" s="255"/>
      <c r="EU2368" s="255"/>
      <c r="EV2368" s="255"/>
      <c r="EW2368" s="255"/>
      <c r="EX2368" s="255"/>
      <c r="EY2368" s="255"/>
      <c r="EZ2368" s="255"/>
      <c r="FA2368" s="255"/>
      <c r="FB2368" s="255"/>
      <c r="FC2368" s="255"/>
      <c r="FD2368" s="255"/>
      <c r="FE2368" s="255"/>
      <c r="FF2368" s="255"/>
      <c r="FG2368" s="255"/>
      <c r="FH2368" s="255"/>
      <c r="FI2368" s="255"/>
      <c r="FJ2368" s="255"/>
      <c r="FK2368" s="255"/>
      <c r="FL2368" s="255"/>
      <c r="FM2368" s="255"/>
      <c r="FN2368" s="255"/>
      <c r="FO2368" s="255"/>
      <c r="FP2368" s="255"/>
      <c r="FQ2368" s="255"/>
      <c r="FR2368" s="255"/>
      <c r="FS2368" s="255"/>
      <c r="FT2368" s="255"/>
      <c r="FU2368" s="255"/>
      <c r="FV2368" s="255"/>
      <c r="FW2368" s="255"/>
      <c r="FX2368" s="255"/>
      <c r="FY2368" s="255"/>
      <c r="FZ2368" s="255"/>
      <c r="GA2368" s="255"/>
      <c r="GB2368" s="255"/>
      <c r="GC2368" s="255"/>
      <c r="GD2368" s="255"/>
      <c r="GE2368" s="255"/>
      <c r="GF2368" s="255"/>
      <c r="GG2368" s="255"/>
      <c r="GH2368" s="255"/>
      <c r="GI2368" s="255"/>
      <c r="GJ2368" s="255"/>
      <c r="GK2368" s="255"/>
      <c r="GL2368" s="255"/>
      <c r="GM2368" s="255"/>
      <c r="GN2368" s="255"/>
      <c r="GO2368" s="255"/>
      <c r="GP2368" s="255"/>
      <c r="GQ2368" s="255"/>
      <c r="GR2368" s="255"/>
      <c r="GS2368" s="255"/>
      <c r="GT2368" s="255"/>
      <c r="GU2368" s="255"/>
      <c r="GV2368" s="255"/>
      <c r="GW2368" s="255"/>
      <c r="GX2368" s="255"/>
      <c r="GY2368" s="255"/>
      <c r="GZ2368" s="255"/>
      <c r="HA2368" s="255"/>
      <c r="HB2368" s="255"/>
      <c r="HC2368" s="255"/>
      <c r="HD2368" s="255"/>
      <c r="HE2368" s="255"/>
      <c r="HF2368" s="255"/>
      <c r="HG2368" s="255"/>
      <c r="HH2368" s="255"/>
      <c r="HI2368" s="255"/>
      <c r="HJ2368" s="255"/>
      <c r="HK2368" s="255"/>
      <c r="HL2368" s="255"/>
      <c r="HM2368" s="255"/>
      <c r="HN2368" s="255"/>
      <c r="HO2368" s="255"/>
      <c r="HP2368" s="255"/>
      <c r="HQ2368" s="255"/>
      <c r="HR2368" s="255"/>
      <c r="HS2368" s="255"/>
      <c r="HT2368" s="255"/>
      <c r="HU2368" s="255"/>
      <c r="HV2368" s="255"/>
      <c r="HW2368" s="255"/>
      <c r="HX2368" s="255"/>
      <c r="HY2368" s="255"/>
      <c r="HZ2368" s="255"/>
      <c r="IA2368" s="255"/>
      <c r="IB2368" s="255"/>
      <c r="IC2368" s="255"/>
      <c r="ID2368" s="255"/>
      <c r="IE2368" s="255"/>
      <c r="IF2368" s="255"/>
      <c r="IG2368" s="255"/>
      <c r="IH2368" s="255"/>
      <c r="II2368" s="255"/>
      <c r="IJ2368" s="255"/>
      <c r="IK2368" s="255"/>
      <c r="IL2368" s="255"/>
      <c r="IM2368" s="255"/>
      <c r="IN2368" s="255"/>
      <c r="IO2368" s="255"/>
      <c r="IP2368" s="255"/>
      <c r="IQ2368" s="255"/>
      <c r="IR2368" s="255"/>
      <c r="IS2368" s="255"/>
      <c r="IT2368" s="255"/>
      <c r="IU2368" s="255"/>
      <c r="IV2368" s="255"/>
    </row>
    <row r="2369" spans="1:256" ht="13">
      <c r="A2369" s="16">
        <v>41796.381782407407</v>
      </c>
      <c r="B2369" s="300">
        <v>6</v>
      </c>
      <c r="C2369" s="5">
        <v>0.6</v>
      </c>
      <c r="D2369" s="5">
        <v>0.61</v>
      </c>
      <c r="E2369" s="5">
        <v>0.59499999999999997</v>
      </c>
      <c r="F2369" s="5">
        <v>0.6</v>
      </c>
      <c r="G2369" s="6">
        <v>155911</v>
      </c>
      <c r="H2369" s="113">
        <f t="shared" si="5042"/>
        <v>0.6</v>
      </c>
      <c r="I2369" s="19">
        <f t="shared" si="5070"/>
        <v>8.4033613445378234E-3</v>
      </c>
      <c r="J2369" s="8">
        <f t="shared" si="5046"/>
        <v>0.72579481373606258</v>
      </c>
      <c r="K2369" s="8">
        <f t="shared" si="5047"/>
        <v>0.58070518626393763</v>
      </c>
      <c r="L2369" s="8">
        <f t="shared" si="5048"/>
        <v>0.65325000000000011</v>
      </c>
      <c r="M2369" s="19">
        <f t="shared" si="5049"/>
        <v>0.24985075198928899</v>
      </c>
      <c r="N2369" s="19">
        <f t="shared" si="5071"/>
        <v>7.3789997273823668E-2</v>
      </c>
      <c r="O2369" s="19">
        <f t="shared" si="5072"/>
        <v>1.2097644210460636E-3</v>
      </c>
      <c r="P2369" s="19">
        <f t="shared" si="5073"/>
        <v>-1.2544131125420008E-2</v>
      </c>
      <c r="Q2369" s="303">
        <v>70</v>
      </c>
      <c r="R2369" s="306">
        <v>93774.88</v>
      </c>
      <c r="S2369" s="66">
        <f t="shared" si="5050"/>
        <v>1339.641142857143</v>
      </c>
      <c r="T2369" t="str">
        <f t="shared" ref="T2369:W2370" si="5078">IF(C2369&gt;$J2369,"BrokeBandUpper", IF(C2369&lt;$K2369,"BrokeBandLower", ""))</f>
        <v/>
      </c>
      <c r="U2369" t="str">
        <f t="shared" si="5078"/>
        <v/>
      </c>
      <c r="V2369" t="str">
        <f t="shared" si="5078"/>
        <v/>
      </c>
      <c r="W2369" t="str">
        <f t="shared" si="5078"/>
        <v/>
      </c>
      <c r="X2369" s="63"/>
      <c r="Y2369" s="310">
        <f t="shared" si="5052"/>
        <v>-7.9450549450549492E-3</v>
      </c>
      <c r="Z2369" s="311">
        <f t="shared" si="5053"/>
        <v>0.6307276095172285</v>
      </c>
      <c r="AA2369" s="311">
        <f t="shared" si="5054"/>
        <v>0.65831219066556623</v>
      </c>
      <c r="AB2369" s="312">
        <f t="shared" si="4563"/>
        <v>2368</v>
      </c>
      <c r="AC2369" s="313">
        <f t="shared" si="5055"/>
        <v>-5.5238999945761529E-3</v>
      </c>
      <c r="AD2369" s="284">
        <f t="shared" si="5043"/>
        <v>-2.7584581148337728E-2</v>
      </c>
      <c r="AE2369" s="314">
        <f t="shared" si="5056"/>
        <v>-2.2060681153761575E-2</v>
      </c>
      <c r="AF2369" s="315">
        <f t="shared" si="5057"/>
        <v>-4.190197529298248E-2</v>
      </c>
      <c r="AG2369" s="315">
        <f t="shared" si="5074"/>
        <v>-7.493598931221597E-2</v>
      </c>
      <c r="AH2369" s="316">
        <f t="shared" si="5058"/>
        <v>-7.663078347652833E-4</v>
      </c>
      <c r="AI2369" s="317">
        <f t="shared" si="5059"/>
        <v>2361.3861959910978</v>
      </c>
      <c r="AJ2369" s="318">
        <f t="shared" si="5044"/>
        <v>5.0000000000000044E-3</v>
      </c>
      <c r="AK2369" s="318">
        <f t="shared" si="5041"/>
        <v>5.0000000000000044E-3</v>
      </c>
      <c r="AL2369" s="318">
        <f t="shared" si="5060"/>
        <v>0</v>
      </c>
      <c r="AM2369" s="319">
        <f t="shared" si="5061"/>
        <v>6.7857142857142838E-3</v>
      </c>
      <c r="AN2369" s="319">
        <f t="shared" si="5077"/>
        <v>-1.1071428571428574E-2</v>
      </c>
      <c r="AO2369" s="311">
        <f t="shared" si="5062"/>
        <v>0.61290322580645129</v>
      </c>
      <c r="AP2369" s="285">
        <f t="shared" si="5063"/>
        <v>37.999999999999986</v>
      </c>
      <c r="AQ2369" s="285"/>
      <c r="AR2369" s="285">
        <f t="shared" si="5064"/>
        <v>-0.33333333333333331</v>
      </c>
      <c r="AS2369" s="286">
        <f t="shared" si="5065"/>
        <v>-51970.333333333328</v>
      </c>
      <c r="AT2369" s="103">
        <f t="shared" si="5066"/>
        <v>-0.67914861266740478</v>
      </c>
      <c r="AU2369" s="318">
        <f t="shared" si="5067"/>
        <v>0.6</v>
      </c>
      <c r="AV2369" s="315">
        <f t="shared" si="5068"/>
        <v>-0.55420314409715399</v>
      </c>
      <c r="AW2369" s="320">
        <f t="shared" si="5069"/>
        <v>2.521008403361347E-2</v>
      </c>
      <c r="AX2369" s="321">
        <f t="shared" si="5045"/>
        <v>3.6395568639793494E-3</v>
      </c>
      <c r="AY2369" s="315">
        <f t="shared" si="5075"/>
        <v>20.256832977777449</v>
      </c>
      <c r="AZ2369" s="255"/>
      <c r="BA2369" s="255"/>
      <c r="BB2369" s="255"/>
      <c r="BC2369" s="255"/>
      <c r="BD2369" s="255"/>
      <c r="BE2369" s="255"/>
      <c r="BF2369" s="255"/>
      <c r="BG2369" s="255"/>
      <c r="BH2369" s="255"/>
      <c r="BI2369" s="255"/>
      <c r="BJ2369" s="255"/>
      <c r="BK2369" s="255"/>
      <c r="BL2369" s="255"/>
      <c r="BM2369" s="255"/>
      <c r="BN2369" s="255"/>
      <c r="BO2369" s="255"/>
      <c r="BP2369" s="255"/>
      <c r="BQ2369" s="255"/>
      <c r="BR2369" s="255"/>
      <c r="BS2369" s="255"/>
      <c r="BT2369" s="255"/>
      <c r="BU2369" s="255"/>
      <c r="BV2369" s="255"/>
      <c r="BW2369" s="255"/>
      <c r="BX2369" s="255"/>
      <c r="BY2369" s="255"/>
      <c r="BZ2369" s="255"/>
      <c r="CA2369" s="255"/>
      <c r="CB2369" s="255"/>
      <c r="CC2369" s="255"/>
      <c r="CD2369" s="255"/>
      <c r="CE2369" s="255"/>
      <c r="CF2369" s="255"/>
      <c r="CG2369" s="255"/>
      <c r="CH2369" s="255"/>
      <c r="CI2369" s="255"/>
      <c r="CJ2369" s="255"/>
      <c r="CK2369" s="255"/>
      <c r="CL2369" s="255"/>
      <c r="CM2369" s="255"/>
      <c r="CN2369" s="255"/>
      <c r="CO2369" s="255"/>
      <c r="CP2369" s="255"/>
      <c r="CQ2369" s="255"/>
      <c r="CR2369" s="255"/>
      <c r="CS2369" s="255"/>
      <c r="CT2369" s="255"/>
      <c r="CU2369" s="255"/>
      <c r="CV2369" s="255"/>
      <c r="CW2369" s="255"/>
      <c r="CX2369" s="255"/>
      <c r="CY2369" s="255"/>
      <c r="CZ2369" s="255"/>
      <c r="DA2369" s="255"/>
      <c r="DB2369" s="255"/>
      <c r="DC2369" s="255"/>
      <c r="DD2369" s="255"/>
      <c r="DE2369" s="255"/>
      <c r="DF2369" s="255"/>
      <c r="DG2369" s="255"/>
      <c r="DH2369" s="255"/>
      <c r="DI2369" s="255"/>
      <c r="DJ2369" s="255"/>
      <c r="DK2369" s="255"/>
      <c r="DL2369" s="255"/>
      <c r="DM2369" s="255"/>
      <c r="DN2369" s="255"/>
      <c r="DO2369" s="255"/>
      <c r="DP2369" s="255"/>
      <c r="DQ2369" s="255"/>
      <c r="DR2369" s="255"/>
      <c r="DS2369" s="255"/>
      <c r="DT2369" s="255"/>
      <c r="DU2369" s="255"/>
      <c r="DV2369" s="255"/>
      <c r="DW2369" s="255"/>
      <c r="DX2369" s="255"/>
      <c r="DY2369" s="255"/>
      <c r="DZ2369" s="255"/>
      <c r="EA2369" s="255"/>
      <c r="EB2369" s="255"/>
      <c r="EC2369" s="255"/>
      <c r="ED2369" s="255"/>
      <c r="EE2369" s="255"/>
      <c r="EF2369" s="255"/>
      <c r="EG2369" s="255"/>
      <c r="EH2369" s="255"/>
      <c r="EI2369" s="255"/>
      <c r="EJ2369" s="255"/>
      <c r="EK2369" s="255"/>
      <c r="EL2369" s="255"/>
      <c r="EM2369" s="255"/>
      <c r="EN2369" s="255"/>
      <c r="EO2369" s="255"/>
      <c r="EP2369" s="255"/>
      <c r="EQ2369" s="255"/>
      <c r="ER2369" s="255"/>
      <c r="ES2369" s="255"/>
      <c r="ET2369" s="255"/>
      <c r="EU2369" s="255"/>
      <c r="EV2369" s="255"/>
      <c r="EW2369" s="255"/>
      <c r="EX2369" s="255"/>
      <c r="EY2369" s="255"/>
      <c r="EZ2369" s="255"/>
      <c r="FA2369" s="255"/>
      <c r="FB2369" s="255"/>
      <c r="FC2369" s="255"/>
      <c r="FD2369" s="255"/>
      <c r="FE2369" s="255"/>
      <c r="FF2369" s="255"/>
      <c r="FG2369" s="255"/>
      <c r="FH2369" s="255"/>
      <c r="FI2369" s="255"/>
      <c r="FJ2369" s="255"/>
      <c r="FK2369" s="255"/>
      <c r="FL2369" s="255"/>
      <c r="FM2369" s="255"/>
      <c r="FN2369" s="255"/>
      <c r="FO2369" s="255"/>
      <c r="FP2369" s="255"/>
      <c r="FQ2369" s="255"/>
      <c r="FR2369" s="255"/>
      <c r="FS2369" s="255"/>
      <c r="FT2369" s="255"/>
      <c r="FU2369" s="255"/>
      <c r="FV2369" s="255"/>
      <c r="FW2369" s="255"/>
      <c r="FX2369" s="255"/>
      <c r="FY2369" s="255"/>
      <c r="FZ2369" s="255"/>
      <c r="GA2369" s="255"/>
      <c r="GB2369" s="255"/>
      <c r="GC2369" s="255"/>
      <c r="GD2369" s="255"/>
      <c r="GE2369" s="255"/>
      <c r="GF2369" s="255"/>
      <c r="GG2369" s="255"/>
      <c r="GH2369" s="255"/>
      <c r="GI2369" s="255"/>
      <c r="GJ2369" s="255"/>
      <c r="GK2369" s="255"/>
      <c r="GL2369" s="255"/>
      <c r="GM2369" s="255"/>
      <c r="GN2369" s="255"/>
      <c r="GO2369" s="255"/>
      <c r="GP2369" s="255"/>
      <c r="GQ2369" s="255"/>
      <c r="GR2369" s="255"/>
      <c r="GS2369" s="255"/>
      <c r="GT2369" s="255"/>
      <c r="GU2369" s="255"/>
      <c r="GV2369" s="255"/>
      <c r="GW2369" s="255"/>
      <c r="GX2369" s="255"/>
      <c r="GY2369" s="255"/>
      <c r="GZ2369" s="255"/>
      <c r="HA2369" s="255"/>
      <c r="HB2369" s="255"/>
      <c r="HC2369" s="255"/>
      <c r="HD2369" s="255"/>
      <c r="HE2369" s="255"/>
      <c r="HF2369" s="255"/>
      <c r="HG2369" s="255"/>
      <c r="HH2369" s="255"/>
      <c r="HI2369" s="255"/>
      <c r="HJ2369" s="255"/>
      <c r="HK2369" s="255"/>
      <c r="HL2369" s="255"/>
      <c r="HM2369" s="255"/>
      <c r="HN2369" s="255"/>
      <c r="HO2369" s="255"/>
      <c r="HP2369" s="255"/>
      <c r="HQ2369" s="255"/>
      <c r="HR2369" s="255"/>
      <c r="HS2369" s="255"/>
      <c r="HT2369" s="255"/>
      <c r="HU2369" s="255"/>
      <c r="HV2369" s="255"/>
      <c r="HW2369" s="255"/>
      <c r="HX2369" s="255"/>
      <c r="HY2369" s="255"/>
      <c r="HZ2369" s="255"/>
      <c r="IA2369" s="255"/>
      <c r="IB2369" s="255"/>
      <c r="IC2369" s="255"/>
      <c r="ID2369" s="255"/>
      <c r="IE2369" s="255"/>
      <c r="IF2369" s="255"/>
      <c r="IG2369" s="255"/>
      <c r="IH2369" s="255"/>
      <c r="II2369" s="255"/>
      <c r="IJ2369" s="255"/>
      <c r="IK2369" s="255"/>
      <c r="IL2369" s="255"/>
      <c r="IM2369" s="255"/>
      <c r="IN2369" s="255"/>
      <c r="IO2369" s="255"/>
      <c r="IP2369" s="255"/>
      <c r="IQ2369" s="255"/>
      <c r="IR2369" s="255"/>
      <c r="IS2369" s="255"/>
      <c r="IT2369" s="255"/>
      <c r="IU2369" s="255"/>
      <c r="IV2369" s="255"/>
    </row>
    <row r="2370" spans="1:256">
      <c r="A2370" s="16">
        <v>41800.417199074072</v>
      </c>
      <c r="B2370" s="300">
        <v>3</v>
      </c>
      <c r="C2370" s="5">
        <v>0.6</v>
      </c>
      <c r="D2370" s="5">
        <v>0.61499999999999999</v>
      </c>
      <c r="E2370" s="5">
        <v>0.59</v>
      </c>
      <c r="F2370" s="5">
        <v>0.59499999999999997</v>
      </c>
      <c r="G2370" s="6">
        <v>1542000</v>
      </c>
      <c r="H2370" s="113">
        <f t="shared" ref="H2370:H2375" si="5079">F2370</f>
        <v>0.59499999999999997</v>
      </c>
      <c r="I2370" s="19">
        <f t="shared" si="5070"/>
        <v>-8.3333333333333419E-3</v>
      </c>
      <c r="J2370" s="8">
        <f t="shared" si="5046"/>
        <v>0.72709237112426983</v>
      </c>
      <c r="K2370" s="8">
        <f t="shared" si="5047"/>
        <v>0.57340762887573038</v>
      </c>
      <c r="L2370" s="8">
        <f t="shared" si="5048"/>
        <v>0.65025000000000011</v>
      </c>
      <c r="M2370" s="19">
        <f t="shared" si="5049"/>
        <v>0.26802005154669156</v>
      </c>
      <c r="N2370" s="19">
        <f t="shared" si="5071"/>
        <v>7.2720611856239195E-2</v>
      </c>
      <c r="O2370" s="19">
        <f t="shared" si="5072"/>
        <v>1.7877744007676383E-3</v>
      </c>
      <c r="P2370" s="19">
        <f t="shared" si="5073"/>
        <v>-1.2566716400721836E-2</v>
      </c>
      <c r="Q2370" s="303">
        <v>70</v>
      </c>
      <c r="R2370" s="306">
        <v>917490</v>
      </c>
      <c r="S2370" s="66">
        <f t="shared" si="5050"/>
        <v>13107</v>
      </c>
      <c r="T2370" t="str">
        <f t="shared" si="5078"/>
        <v/>
      </c>
      <c r="U2370" t="str">
        <f t="shared" si="5078"/>
        <v/>
      </c>
      <c r="V2370" t="str">
        <f t="shared" si="5078"/>
        <v/>
      </c>
      <c r="W2370" t="str">
        <f t="shared" si="5078"/>
        <v/>
      </c>
      <c r="X2370" s="63"/>
      <c r="Y2370" s="219">
        <f t="shared" si="5052"/>
        <v>-8.8241758241758266E-3</v>
      </c>
      <c r="Z2370" s="78">
        <f t="shared" si="5053"/>
        <v>0.62522555765157528</v>
      </c>
      <c r="AA2370" s="78">
        <f t="shared" si="5054"/>
        <v>0.65362708855631435</v>
      </c>
      <c r="AB2370" s="74">
        <f t="shared" si="4563"/>
        <v>2369</v>
      </c>
      <c r="AC2370" s="80">
        <f t="shared" si="5055"/>
        <v>-5.0726798007819963E-3</v>
      </c>
      <c r="AD2370" s="79">
        <f t="shared" ref="AD2370:AD2375" si="5080">Z2370-AA2370</f>
        <v>-2.840153090473907E-2</v>
      </c>
      <c r="AE2370" s="81">
        <f t="shared" si="5056"/>
        <v>-2.3328851103957073E-2</v>
      </c>
      <c r="AF2370" s="19">
        <f t="shared" si="5057"/>
        <v>-4.3452193769187838E-2</v>
      </c>
      <c r="AG2370" s="93">
        <f t="shared" si="5074"/>
        <v>-8.1685076528757561E-2</v>
      </c>
      <c r="AH2370" s="91">
        <f t="shared" si="5058"/>
        <v>-9.0331149599259049E-4</v>
      </c>
      <c r="AI2370" s="96">
        <f t="shared" si="5059"/>
        <v>2362.1249911906843</v>
      </c>
      <c r="AJ2370" s="5">
        <f t="shared" ref="AJ2370:AJ2375" si="5081">F2370-F2369</f>
        <v>-5.0000000000000044E-3</v>
      </c>
      <c r="AK2370" s="5">
        <f t="shared" si="5041"/>
        <v>0</v>
      </c>
      <c r="AL2370" s="5">
        <f t="shared" si="5060"/>
        <v>-5.0000000000000044E-3</v>
      </c>
      <c r="AM2370" s="95">
        <f t="shared" si="5061"/>
        <v>6.4285714285714267E-3</v>
      </c>
      <c r="AN2370" s="95">
        <f t="shared" si="5077"/>
        <v>-1.142857142857143E-2</v>
      </c>
      <c r="AO2370" s="78">
        <f t="shared" si="5062"/>
        <v>0.56249999999999978</v>
      </c>
      <c r="AP2370" s="296">
        <f t="shared" si="5063"/>
        <v>35.999999999999986</v>
      </c>
      <c r="AQ2370" s="8"/>
      <c r="AR2370" s="8">
        <f t="shared" si="5064"/>
        <v>-0.6</v>
      </c>
      <c r="AS2370" s="114">
        <f t="shared" si="5065"/>
        <v>-925200</v>
      </c>
      <c r="AT2370" s="103">
        <f t="shared" si="5066"/>
        <v>-0.67759684540292409</v>
      </c>
      <c r="AU2370" s="5">
        <f t="shared" si="5067"/>
        <v>0.59499999999999997</v>
      </c>
      <c r="AV2370" s="93">
        <f t="shared" si="5068"/>
        <v>-1.0084033613445378</v>
      </c>
      <c r="AW2370" s="210">
        <f t="shared" si="5069"/>
        <v>4.2372881355932243E-2</v>
      </c>
      <c r="AX2370" s="276">
        <f t="shared" ref="AX2370:AX2375" si="5082">SLOPE(M2357:M2370,AB2357:AB2370)</f>
        <v>7.3427701609510747E-3</v>
      </c>
      <c r="AY2370" s="19">
        <f t="shared" si="5075"/>
        <v>1.0174901603056083</v>
      </c>
      <c r="AZ2370" s="255"/>
      <c r="BA2370" s="255"/>
      <c r="BB2370" s="255"/>
      <c r="BC2370" s="255"/>
      <c r="BD2370" s="255"/>
      <c r="BE2370" s="255"/>
      <c r="BF2370" s="255"/>
      <c r="BG2370" s="255"/>
      <c r="BH2370" s="255"/>
      <c r="BI2370" s="255"/>
      <c r="BJ2370" s="255"/>
      <c r="BK2370" s="255"/>
      <c r="BL2370" s="255"/>
      <c r="BM2370" s="255"/>
      <c r="BN2370" s="255"/>
      <c r="BO2370" s="255"/>
      <c r="BP2370" s="255"/>
      <c r="BQ2370" s="255"/>
      <c r="BR2370" s="255"/>
      <c r="BS2370" s="255"/>
      <c r="BT2370" s="255"/>
      <c r="BU2370" s="255"/>
      <c r="BV2370" s="255"/>
      <c r="BW2370" s="255"/>
      <c r="BX2370" s="255"/>
      <c r="BY2370" s="255"/>
      <c r="BZ2370" s="255"/>
      <c r="CA2370" s="255"/>
      <c r="CB2370" s="255"/>
      <c r="CC2370" s="255"/>
      <c r="CD2370" s="255"/>
      <c r="CE2370" s="255"/>
      <c r="CF2370" s="255"/>
      <c r="CG2370" s="255"/>
      <c r="CH2370" s="255"/>
      <c r="CI2370" s="255"/>
      <c r="CJ2370" s="255"/>
      <c r="CK2370" s="255"/>
      <c r="CL2370" s="255"/>
      <c r="CM2370" s="255"/>
      <c r="CN2370" s="255"/>
      <c r="CO2370" s="255"/>
      <c r="CP2370" s="255"/>
      <c r="CQ2370" s="255"/>
      <c r="CR2370" s="255"/>
      <c r="CS2370" s="255"/>
      <c r="CT2370" s="255"/>
      <c r="CU2370" s="255"/>
      <c r="CV2370" s="255"/>
      <c r="CW2370" s="255"/>
      <c r="CX2370" s="255"/>
      <c r="CY2370" s="255"/>
      <c r="CZ2370" s="255"/>
      <c r="DA2370" s="255"/>
      <c r="DB2370" s="255"/>
      <c r="DC2370" s="255"/>
      <c r="DD2370" s="255"/>
      <c r="DE2370" s="255"/>
      <c r="DF2370" s="255"/>
      <c r="DG2370" s="255"/>
      <c r="DH2370" s="255"/>
      <c r="DI2370" s="255"/>
      <c r="DJ2370" s="255"/>
      <c r="DK2370" s="255"/>
      <c r="DL2370" s="255"/>
      <c r="DM2370" s="255"/>
      <c r="DN2370" s="255"/>
      <c r="DO2370" s="255"/>
      <c r="DP2370" s="255"/>
      <c r="DQ2370" s="255"/>
      <c r="DR2370" s="255"/>
      <c r="DS2370" s="255"/>
      <c r="DT2370" s="255"/>
      <c r="DU2370" s="255"/>
      <c r="DV2370" s="255"/>
      <c r="DW2370" s="255"/>
      <c r="DX2370" s="255"/>
      <c r="DY2370" s="255"/>
      <c r="DZ2370" s="255"/>
      <c r="EA2370" s="255"/>
      <c r="EB2370" s="255"/>
      <c r="EC2370" s="255"/>
      <c r="ED2370" s="255"/>
      <c r="EE2370" s="255"/>
      <c r="EF2370" s="255"/>
      <c r="EG2370" s="255"/>
      <c r="EH2370" s="255"/>
      <c r="EI2370" s="255"/>
      <c r="EJ2370" s="255"/>
      <c r="EK2370" s="255"/>
      <c r="EL2370" s="255"/>
      <c r="EM2370" s="255"/>
      <c r="EN2370" s="255"/>
      <c r="EO2370" s="255"/>
      <c r="EP2370" s="255"/>
      <c r="EQ2370" s="255"/>
      <c r="ER2370" s="255"/>
      <c r="ES2370" s="255"/>
      <c r="ET2370" s="255"/>
      <c r="EU2370" s="255"/>
      <c r="EV2370" s="255"/>
      <c r="EW2370" s="255"/>
      <c r="EX2370" s="255"/>
      <c r="EY2370" s="255"/>
      <c r="EZ2370" s="255"/>
      <c r="FA2370" s="255"/>
      <c r="FB2370" s="255"/>
      <c r="FC2370" s="255"/>
      <c r="FD2370" s="255"/>
      <c r="FE2370" s="255"/>
      <c r="FF2370" s="255"/>
      <c r="FG2370" s="255"/>
      <c r="FH2370" s="255"/>
      <c r="FI2370" s="255"/>
      <c r="FJ2370" s="255"/>
      <c r="FK2370" s="255"/>
      <c r="FL2370" s="255"/>
      <c r="FM2370" s="255"/>
      <c r="FN2370" s="255"/>
      <c r="FO2370" s="255"/>
      <c r="FP2370" s="255"/>
      <c r="FQ2370" s="255"/>
      <c r="FR2370" s="255"/>
      <c r="FS2370" s="255"/>
      <c r="FT2370" s="255"/>
      <c r="FU2370" s="255"/>
      <c r="FV2370" s="255"/>
      <c r="FW2370" s="255"/>
      <c r="FX2370" s="255"/>
      <c r="FY2370" s="255"/>
      <c r="FZ2370" s="255"/>
      <c r="GA2370" s="255"/>
      <c r="GB2370" s="255"/>
      <c r="GC2370" s="255"/>
      <c r="GD2370" s="255"/>
      <c r="GE2370" s="255"/>
      <c r="GF2370" s="255"/>
      <c r="GG2370" s="255"/>
      <c r="GH2370" s="255"/>
      <c r="GI2370" s="255"/>
      <c r="GJ2370" s="255"/>
      <c r="GK2370" s="255"/>
      <c r="GL2370" s="255"/>
      <c r="GM2370" s="255"/>
      <c r="GN2370" s="255"/>
      <c r="GO2370" s="255"/>
      <c r="GP2370" s="255"/>
      <c r="GQ2370" s="255"/>
      <c r="GR2370" s="255"/>
      <c r="GS2370" s="255"/>
      <c r="GT2370" s="255"/>
      <c r="GU2370" s="255"/>
      <c r="GV2370" s="255"/>
      <c r="GW2370" s="255"/>
      <c r="GX2370" s="255"/>
      <c r="GY2370" s="255"/>
      <c r="GZ2370" s="255"/>
      <c r="HA2370" s="255"/>
      <c r="HB2370" s="255"/>
      <c r="HC2370" s="255"/>
      <c r="HD2370" s="255"/>
      <c r="HE2370" s="255"/>
      <c r="HF2370" s="255"/>
      <c r="HG2370" s="255"/>
      <c r="HH2370" s="255"/>
      <c r="HI2370" s="255"/>
      <c r="HJ2370" s="255"/>
      <c r="HK2370" s="255"/>
      <c r="HL2370" s="255"/>
      <c r="HM2370" s="255"/>
      <c r="HN2370" s="255"/>
      <c r="HO2370" s="255"/>
      <c r="HP2370" s="255"/>
      <c r="HQ2370" s="255"/>
      <c r="HR2370" s="255"/>
      <c r="HS2370" s="255"/>
      <c r="HT2370" s="255"/>
      <c r="HU2370" s="255"/>
      <c r="HV2370" s="255"/>
      <c r="HW2370" s="255"/>
      <c r="HX2370" s="255"/>
      <c r="HY2370" s="255"/>
      <c r="HZ2370" s="255"/>
      <c r="IA2370" s="255"/>
      <c r="IB2370" s="255"/>
      <c r="IC2370" s="255"/>
      <c r="ID2370" s="255"/>
      <c r="IE2370" s="255"/>
      <c r="IF2370" s="255"/>
      <c r="IG2370" s="255"/>
      <c r="IH2370" s="255"/>
      <c r="II2370" s="255"/>
      <c r="IJ2370" s="255"/>
      <c r="IK2370" s="255"/>
      <c r="IL2370" s="255"/>
      <c r="IM2370" s="255"/>
      <c r="IN2370" s="255"/>
      <c r="IO2370" s="255"/>
      <c r="IP2370" s="255"/>
      <c r="IQ2370" s="255"/>
      <c r="IR2370" s="255"/>
      <c r="IS2370" s="255"/>
      <c r="IT2370" s="255"/>
      <c r="IU2370" s="255"/>
      <c r="IV2370" s="255"/>
    </row>
    <row r="2371" spans="1:256" ht="13">
      <c r="A2371" s="16">
        <v>41801.333587962959</v>
      </c>
      <c r="B2371" s="300">
        <v>4</v>
      </c>
      <c r="C2371" s="5">
        <v>0.6</v>
      </c>
      <c r="D2371" s="5">
        <v>0.61</v>
      </c>
      <c r="E2371" s="5">
        <v>0.59</v>
      </c>
      <c r="F2371" s="5">
        <v>0.60499999999999998</v>
      </c>
      <c r="G2371" s="6">
        <v>589500</v>
      </c>
      <c r="H2371" s="113">
        <f t="shared" si="5079"/>
        <v>0.60499999999999998</v>
      </c>
      <c r="I2371" s="19">
        <f t="shared" si="5070"/>
        <v>1.6806722689075647E-2</v>
      </c>
      <c r="J2371" s="8">
        <f t="shared" ref="J2371:J2376" si="5083">(L2371)+2*STDEVPA(H2352:H2371)</f>
        <v>0.72621043312951128</v>
      </c>
      <c r="K2371" s="8">
        <f t="shared" ref="K2371:K2376" si="5084">(L2371)-(2*STDEVPA(H2352:H2371))</f>
        <v>0.56828956687048893</v>
      </c>
      <c r="L2371" s="8">
        <f t="shared" ref="L2371:L2376" si="5085">AVERAGE(H2352:H2371)</f>
        <v>0.6472500000000001</v>
      </c>
      <c r="M2371" s="19">
        <f t="shared" ref="M2371:M2376" si="5086">(J2371-K2371)/K2371</f>
        <v>0.27788802657186901</v>
      </c>
      <c r="N2371" s="19">
        <f t="shared" si="5071"/>
        <v>3.6818047635732029E-2</v>
      </c>
      <c r="O2371" s="19">
        <f t="shared" si="5072"/>
        <v>-1.2129655457598215E-3</v>
      </c>
      <c r="P2371" s="19">
        <f t="shared" si="5073"/>
        <v>-8.9256956962298212E-3</v>
      </c>
      <c r="Q2371" s="303">
        <v>70</v>
      </c>
      <c r="R2371" s="306">
        <v>356647.5</v>
      </c>
      <c r="S2371" s="66">
        <f t="shared" ref="S2371:S2376" si="5087">R2371/Q2371</f>
        <v>5094.9642857142853</v>
      </c>
      <c r="T2371" t="str">
        <f t="shared" ref="T2371:W2372" si="5088">IF(C2371&gt;$J2371,"BrokeBandUpper", IF(C2371&lt;$K2371,"BrokeBandLower", ""))</f>
        <v/>
      </c>
      <c r="U2371" t="str">
        <f t="shared" si="5088"/>
        <v/>
      </c>
      <c r="V2371" t="str">
        <f t="shared" si="5088"/>
        <v/>
      </c>
      <c r="W2371" t="str">
        <f t="shared" si="5088"/>
        <v/>
      </c>
      <c r="X2371" s="63"/>
      <c r="Y2371" s="310">
        <f t="shared" ref="Y2371:Y2376" si="5089">SLOPE(H2358:H2371,AB2358:AB2371)</f>
        <v>-9.2747252747252765E-3</v>
      </c>
      <c r="Z2371" s="311">
        <f t="shared" ref="Z2371:Z2376" si="5090">Z2370+(0.154*(F2371-Z2370))</f>
        <v>0.62211082177323274</v>
      </c>
      <c r="AA2371" s="311">
        <f t="shared" ref="AA2371:AA2376" si="5091">AA2370+(0.074*(F2371-AA2370))</f>
        <v>0.65002868400314706</v>
      </c>
      <c r="AB2371" s="312">
        <f t="shared" si="4563"/>
        <v>2370</v>
      </c>
      <c r="AC2371" s="313">
        <f t="shared" ref="AC2371:AC2376" si="5092">AD2371-AE2371</f>
        <v>-3.6712089007658009E-3</v>
      </c>
      <c r="AD2371" s="284">
        <f t="shared" si="5080"/>
        <v>-2.7917862229914325E-2</v>
      </c>
      <c r="AE2371" s="314">
        <f t="shared" ref="AE2371:AE2376" si="5093">AE2370+(0.2*(AD2371-AE2370))</f>
        <v>-2.4246653329148524E-2</v>
      </c>
      <c r="AF2371" s="315">
        <f t="shared" ref="AF2371:AF2376" si="5094">AD2371/AA2371</f>
        <v>-4.2948661985167357E-2</v>
      </c>
      <c r="AG2371" s="315">
        <f t="shared" si="5074"/>
        <v>-0.27627821093697791</v>
      </c>
      <c r="AH2371" s="316">
        <f t="shared" ref="AH2371:AH2376" si="5095">SLOPE(AC2358:AC2371,AB2358:AB2371)</f>
        <v>-9.6941740651557021E-4</v>
      </c>
      <c r="AI2371" s="317">
        <f t="shared" ref="AI2371:AI2376" si="5096">INTERCEPT(AB2358:AB2371,AC2358:AC2371)</f>
        <v>2362.9060636515624</v>
      </c>
      <c r="AJ2371" s="318">
        <f t="shared" si="5081"/>
        <v>1.0000000000000009E-2</v>
      </c>
      <c r="AK2371" s="318">
        <f t="shared" ref="AK2371:AK2378" si="5097">IF(AJ2371&gt;0,AJ2371,0)</f>
        <v>1.0000000000000009E-2</v>
      </c>
      <c r="AL2371" s="318">
        <f t="shared" ref="AL2371:AL2376" si="5098">IF(AJ2371&lt;0,AJ2371,0)</f>
        <v>0</v>
      </c>
      <c r="AM2371" s="319">
        <f t="shared" ref="AM2371:AM2376" si="5099">(AVERAGE(AK2358:AK2371))</f>
        <v>7.1428571428571409E-3</v>
      </c>
      <c r="AN2371" s="319">
        <f t="shared" si="5077"/>
        <v>-1.1071428571428574E-2</v>
      </c>
      <c r="AO2371" s="311">
        <f t="shared" ref="AO2371:AO2376" si="5100">ABS(AM2371/AN2371)</f>
        <v>0.64516129032258029</v>
      </c>
      <c r="AP2371" s="285">
        <f t="shared" ref="AP2371:AP2376" si="5101">IF(AN2371=0,100,100-(100/(1+AO2371)))</f>
        <v>39.215686274509792</v>
      </c>
      <c r="AQ2371" s="285"/>
      <c r="AR2371" s="285">
        <f t="shared" ref="AR2371:AR2376" si="5102">IF(ISERROR(((F2371-E2371)-(D2371-F2371))/(D2371-E2371)),0,((F2371-E2371)-(D2371-F2371))/(D2371-E2371))</f>
        <v>0.5</v>
      </c>
      <c r="AS2371" s="286">
        <f t="shared" ref="AS2371:AS2376" si="5103">IF(ISERROR(AR2371*G2371),0,AR2371*G2371)</f>
        <v>294750</v>
      </c>
      <c r="AT2371" s="103">
        <f t="shared" ref="AT2371:AT2376" si="5104">SUM(AS2352:AS2371)/SUM(G2352:G2371)</f>
        <v>-0.63349464442520176</v>
      </c>
      <c r="AU2371" s="318">
        <f t="shared" ref="AU2371:AU2376" si="5105">F2371</f>
        <v>0.60499999999999998</v>
      </c>
      <c r="AV2371" s="315">
        <f t="shared" ref="AV2371:AV2376" si="5106">AS2371/R2371</f>
        <v>0.82644628099173556</v>
      </c>
      <c r="AW2371" s="320">
        <f t="shared" ref="AW2371:AW2376" si="5107">(D2371-E2371)/E2371</f>
        <v>3.3898305084745797E-2</v>
      </c>
      <c r="AX2371" s="321">
        <f t="shared" si="5082"/>
        <v>1.0352969748517937E-2</v>
      </c>
      <c r="AY2371" s="315">
        <f t="shared" si="5075"/>
        <v>0.40995421640393076</v>
      </c>
      <c r="AZ2371" s="255"/>
      <c r="BA2371" s="255"/>
      <c r="BB2371" s="255"/>
      <c r="BC2371" s="255"/>
      <c r="BD2371" s="255"/>
      <c r="BE2371" s="255"/>
      <c r="BF2371" s="255"/>
      <c r="BG2371" s="255"/>
      <c r="BH2371" s="255"/>
      <c r="BI2371" s="255"/>
      <c r="BJ2371" s="255"/>
      <c r="BK2371" s="255"/>
      <c r="BL2371" s="255"/>
      <c r="BM2371" s="255"/>
      <c r="BN2371" s="255"/>
      <c r="BO2371" s="255"/>
      <c r="BP2371" s="255"/>
      <c r="BQ2371" s="255"/>
      <c r="BR2371" s="255"/>
      <c r="BS2371" s="255"/>
      <c r="BT2371" s="255"/>
      <c r="BU2371" s="255"/>
      <c r="BV2371" s="255"/>
      <c r="BW2371" s="255"/>
      <c r="BX2371" s="255"/>
      <c r="BY2371" s="255"/>
      <c r="BZ2371" s="255"/>
      <c r="CA2371" s="255"/>
      <c r="CB2371" s="255"/>
      <c r="CC2371" s="255"/>
      <c r="CD2371" s="255"/>
      <c r="CE2371" s="255"/>
      <c r="CF2371" s="255"/>
      <c r="CG2371" s="255"/>
      <c r="CH2371" s="255"/>
      <c r="CI2371" s="255"/>
      <c r="CJ2371" s="255"/>
      <c r="CK2371" s="255"/>
      <c r="CL2371" s="255"/>
      <c r="CM2371" s="255"/>
      <c r="CN2371" s="255"/>
      <c r="CO2371" s="255"/>
      <c r="CP2371" s="255"/>
      <c r="CQ2371" s="255"/>
      <c r="CR2371" s="255"/>
      <c r="CS2371" s="255"/>
      <c r="CT2371" s="255"/>
      <c r="CU2371" s="255"/>
      <c r="CV2371" s="255"/>
      <c r="CW2371" s="255"/>
      <c r="CX2371" s="255"/>
      <c r="CY2371" s="255"/>
      <c r="CZ2371" s="255"/>
      <c r="DA2371" s="255"/>
      <c r="DB2371" s="255"/>
      <c r="DC2371" s="255"/>
      <c r="DD2371" s="255"/>
      <c r="DE2371" s="255"/>
      <c r="DF2371" s="255"/>
      <c r="DG2371" s="255"/>
      <c r="DH2371" s="255"/>
      <c r="DI2371" s="255"/>
      <c r="DJ2371" s="255"/>
      <c r="DK2371" s="255"/>
      <c r="DL2371" s="255"/>
      <c r="DM2371" s="255"/>
      <c r="DN2371" s="255"/>
      <c r="DO2371" s="255"/>
      <c r="DP2371" s="255"/>
      <c r="DQ2371" s="255"/>
      <c r="DR2371" s="255"/>
      <c r="DS2371" s="255"/>
      <c r="DT2371" s="255"/>
      <c r="DU2371" s="255"/>
      <c r="DV2371" s="255"/>
      <c r="DW2371" s="255"/>
      <c r="DX2371" s="255"/>
      <c r="DY2371" s="255"/>
      <c r="DZ2371" s="255"/>
      <c r="EA2371" s="255"/>
      <c r="EB2371" s="255"/>
      <c r="EC2371" s="255"/>
      <c r="ED2371" s="255"/>
      <c r="EE2371" s="255"/>
      <c r="EF2371" s="255"/>
      <c r="EG2371" s="255"/>
      <c r="EH2371" s="255"/>
      <c r="EI2371" s="255"/>
      <c r="EJ2371" s="255"/>
      <c r="EK2371" s="255"/>
      <c r="EL2371" s="255"/>
      <c r="EM2371" s="255"/>
      <c r="EN2371" s="255"/>
      <c r="EO2371" s="255"/>
      <c r="EP2371" s="255"/>
      <c r="EQ2371" s="255"/>
      <c r="ER2371" s="255"/>
      <c r="ES2371" s="255"/>
      <c r="ET2371" s="255"/>
      <c r="EU2371" s="255"/>
      <c r="EV2371" s="255"/>
      <c r="EW2371" s="255"/>
      <c r="EX2371" s="255"/>
      <c r="EY2371" s="255"/>
      <c r="EZ2371" s="255"/>
      <c r="FA2371" s="255"/>
      <c r="FB2371" s="255"/>
      <c r="FC2371" s="255"/>
      <c r="FD2371" s="255"/>
      <c r="FE2371" s="255"/>
      <c r="FF2371" s="255"/>
      <c r="FG2371" s="255"/>
      <c r="FH2371" s="255"/>
      <c r="FI2371" s="255"/>
      <c r="FJ2371" s="255"/>
      <c r="FK2371" s="255"/>
      <c r="FL2371" s="255"/>
      <c r="FM2371" s="255"/>
      <c r="FN2371" s="255"/>
      <c r="FO2371" s="255"/>
      <c r="FP2371" s="255"/>
      <c r="FQ2371" s="255"/>
      <c r="FR2371" s="255"/>
      <c r="FS2371" s="255"/>
      <c r="FT2371" s="255"/>
      <c r="FU2371" s="255"/>
      <c r="FV2371" s="255"/>
      <c r="FW2371" s="255"/>
      <c r="FX2371" s="255"/>
      <c r="FY2371" s="255"/>
      <c r="FZ2371" s="255"/>
      <c r="GA2371" s="255"/>
      <c r="GB2371" s="255"/>
      <c r="GC2371" s="255"/>
      <c r="GD2371" s="255"/>
      <c r="GE2371" s="255"/>
      <c r="GF2371" s="255"/>
      <c r="GG2371" s="255"/>
      <c r="GH2371" s="255"/>
      <c r="GI2371" s="255"/>
      <c r="GJ2371" s="255"/>
      <c r="GK2371" s="255"/>
      <c r="GL2371" s="255"/>
      <c r="GM2371" s="255"/>
      <c r="GN2371" s="255"/>
      <c r="GO2371" s="255"/>
      <c r="GP2371" s="255"/>
      <c r="GQ2371" s="255"/>
      <c r="GR2371" s="255"/>
      <c r="GS2371" s="255"/>
      <c r="GT2371" s="255"/>
      <c r="GU2371" s="255"/>
      <c r="GV2371" s="255"/>
      <c r="GW2371" s="255"/>
      <c r="GX2371" s="255"/>
      <c r="GY2371" s="255"/>
      <c r="GZ2371" s="255"/>
      <c r="HA2371" s="255"/>
      <c r="HB2371" s="255"/>
      <c r="HC2371" s="255"/>
      <c r="HD2371" s="255"/>
      <c r="HE2371" s="255"/>
      <c r="HF2371" s="255"/>
      <c r="HG2371" s="255"/>
      <c r="HH2371" s="255"/>
      <c r="HI2371" s="255"/>
      <c r="HJ2371" s="255"/>
      <c r="HK2371" s="255"/>
      <c r="HL2371" s="255"/>
      <c r="HM2371" s="255"/>
      <c r="HN2371" s="255"/>
      <c r="HO2371" s="255"/>
      <c r="HP2371" s="255"/>
      <c r="HQ2371" s="255"/>
      <c r="HR2371" s="255"/>
      <c r="HS2371" s="255"/>
      <c r="HT2371" s="255"/>
      <c r="HU2371" s="255"/>
      <c r="HV2371" s="255"/>
      <c r="HW2371" s="255"/>
      <c r="HX2371" s="255"/>
      <c r="HY2371" s="255"/>
      <c r="HZ2371" s="255"/>
      <c r="IA2371" s="255"/>
      <c r="IB2371" s="255"/>
      <c r="IC2371" s="255"/>
      <c r="ID2371" s="255"/>
      <c r="IE2371" s="255"/>
      <c r="IF2371" s="255"/>
      <c r="IG2371" s="255"/>
      <c r="IH2371" s="255"/>
      <c r="II2371" s="255"/>
      <c r="IJ2371" s="255"/>
      <c r="IK2371" s="255"/>
      <c r="IL2371" s="255"/>
      <c r="IM2371" s="255"/>
      <c r="IN2371" s="255"/>
      <c r="IO2371" s="255"/>
      <c r="IP2371" s="255"/>
      <c r="IQ2371" s="255"/>
      <c r="IR2371" s="255"/>
      <c r="IS2371" s="255"/>
      <c r="IT2371" s="255"/>
      <c r="IU2371" s="255"/>
      <c r="IV2371" s="255"/>
    </row>
    <row r="2372" spans="1:256">
      <c r="A2372" s="16">
        <v>41802.333113425928</v>
      </c>
      <c r="B2372" s="300">
        <v>5</v>
      </c>
      <c r="C2372" s="5">
        <v>0.6</v>
      </c>
      <c r="D2372" s="5">
        <v>0.61499999999999999</v>
      </c>
      <c r="E2372" s="5">
        <v>0.59199999999999997</v>
      </c>
      <c r="F2372" s="5">
        <v>0.61</v>
      </c>
      <c r="G2372" s="6">
        <v>205000</v>
      </c>
      <c r="H2372" s="113">
        <f t="shared" si="5079"/>
        <v>0.61</v>
      </c>
      <c r="I2372" s="19">
        <f t="shared" si="5070"/>
        <v>8.2644628099173625E-3</v>
      </c>
      <c r="J2372" s="8">
        <f t="shared" si="5083"/>
        <v>0.72461866199581726</v>
      </c>
      <c r="K2372" s="8">
        <f t="shared" si="5084"/>
        <v>0.56438133800418289</v>
      </c>
      <c r="L2372" s="8">
        <f t="shared" si="5085"/>
        <v>0.64450000000000007</v>
      </c>
      <c r="M2372" s="19">
        <f t="shared" si="5086"/>
        <v>0.28391676549455075</v>
      </c>
      <c r="N2372" s="19">
        <f t="shared" si="5071"/>
        <v>2.1694849530059027E-2</v>
      </c>
      <c r="O2372" s="19">
        <f t="shared" si="5072"/>
        <v>-2.1918868981742456E-3</v>
      </c>
      <c r="P2372" s="19">
        <f t="shared" si="5073"/>
        <v>-6.8771786324148924E-3</v>
      </c>
      <c r="Q2372" s="303">
        <v>70</v>
      </c>
      <c r="R2372" s="306">
        <v>125050</v>
      </c>
      <c r="S2372" s="66">
        <f t="shared" si="5087"/>
        <v>1786.4285714285713</v>
      </c>
      <c r="T2372" t="str">
        <f t="shared" si="5088"/>
        <v/>
      </c>
      <c r="U2372" t="str">
        <f t="shared" si="5088"/>
        <v/>
      </c>
      <c r="V2372" t="str">
        <f t="shared" si="5088"/>
        <v/>
      </c>
      <c r="W2372" t="str">
        <f t="shared" si="5088"/>
        <v/>
      </c>
      <c r="X2372" s="63"/>
      <c r="Y2372" s="219">
        <f t="shared" si="5089"/>
        <v>-8.6813186813186789E-3</v>
      </c>
      <c r="Z2372" s="78">
        <f t="shared" si="5090"/>
        <v>0.6202457552201549</v>
      </c>
      <c r="AA2372" s="78">
        <f t="shared" si="5091"/>
        <v>0.64706656138691421</v>
      </c>
      <c r="AB2372" s="74">
        <f t="shared" si="4563"/>
        <v>2371</v>
      </c>
      <c r="AC2372" s="80">
        <f t="shared" si="5092"/>
        <v>-2.0593222700886239E-3</v>
      </c>
      <c r="AD2372" s="79">
        <f t="shared" si="5080"/>
        <v>-2.6820806166759303E-2</v>
      </c>
      <c r="AE2372" s="81">
        <f t="shared" si="5093"/>
        <v>-2.4761483896670679E-2</v>
      </c>
      <c r="AF2372" s="19">
        <f t="shared" si="5094"/>
        <v>-4.1449841124956185E-2</v>
      </c>
      <c r="AG2372" s="93">
        <f t="shared" si="5074"/>
        <v>-0.43906153919515267</v>
      </c>
      <c r="AH2372" s="91">
        <f t="shared" si="5095"/>
        <v>-9.1860138733018096E-4</v>
      </c>
      <c r="AI2372" s="96">
        <f t="shared" si="5096"/>
        <v>2363.7275195828406</v>
      </c>
      <c r="AJ2372" s="5">
        <f t="shared" si="5081"/>
        <v>5.0000000000000044E-3</v>
      </c>
      <c r="AK2372" s="5">
        <f t="shared" si="5097"/>
        <v>5.0000000000000044E-3</v>
      </c>
      <c r="AL2372" s="5">
        <f t="shared" si="5098"/>
        <v>0</v>
      </c>
      <c r="AM2372" s="95">
        <f t="shared" si="5099"/>
        <v>6.0714285714285688E-3</v>
      </c>
      <c r="AN2372" s="95">
        <f t="shared" si="5077"/>
        <v>-1.1071428571428574E-2</v>
      </c>
      <c r="AO2372" s="78">
        <f t="shared" si="5100"/>
        <v>0.54838709677419317</v>
      </c>
      <c r="AP2372" s="296">
        <f t="shared" si="5101"/>
        <v>35.416666666666643</v>
      </c>
      <c r="AQ2372" s="8"/>
      <c r="AR2372" s="8">
        <f t="shared" si="5102"/>
        <v>0.56521739130434778</v>
      </c>
      <c r="AS2372" s="114">
        <f t="shared" si="5103"/>
        <v>115869.5652173913</v>
      </c>
      <c r="AT2372" s="103">
        <f t="shared" si="5104"/>
        <v>-0.61862620219050501</v>
      </c>
      <c r="AU2372" s="5">
        <f t="shared" si="5105"/>
        <v>0.61</v>
      </c>
      <c r="AV2372" s="93">
        <f t="shared" si="5106"/>
        <v>0.92658588738417669</v>
      </c>
      <c r="AW2372" s="210">
        <f t="shared" si="5107"/>
        <v>3.8851351351351385E-2</v>
      </c>
      <c r="AX2372" s="276">
        <f t="shared" si="5082"/>
        <v>1.2446524613192447E-2</v>
      </c>
      <c r="AY2372" s="19">
        <f t="shared" si="5075"/>
        <v>0.20221780952988969</v>
      </c>
      <c r="AZ2372" s="255"/>
      <c r="BA2372" s="255"/>
      <c r="BB2372" s="255"/>
      <c r="BC2372" s="255"/>
      <c r="BD2372" s="255"/>
      <c r="BE2372" s="255"/>
      <c r="BF2372" s="255"/>
      <c r="BG2372" s="255"/>
      <c r="BH2372" s="255"/>
      <c r="BI2372" s="255"/>
      <c r="BJ2372" s="255"/>
      <c r="BK2372" s="255"/>
      <c r="BL2372" s="255"/>
      <c r="BM2372" s="255"/>
      <c r="BN2372" s="255"/>
      <c r="BO2372" s="255"/>
      <c r="BP2372" s="255"/>
      <c r="BQ2372" s="255"/>
      <c r="BR2372" s="255"/>
      <c r="BS2372" s="255"/>
      <c r="BT2372" s="255"/>
      <c r="BU2372" s="255"/>
      <c r="BV2372" s="255"/>
      <c r="BW2372" s="255"/>
      <c r="BX2372" s="255"/>
      <c r="BY2372" s="255"/>
      <c r="BZ2372" s="255"/>
      <c r="CA2372" s="255"/>
      <c r="CB2372" s="255"/>
      <c r="CC2372" s="255"/>
      <c r="CD2372" s="255"/>
      <c r="CE2372" s="255"/>
      <c r="CF2372" s="255"/>
      <c r="CG2372" s="255"/>
      <c r="CH2372" s="255"/>
      <c r="CI2372" s="255"/>
      <c r="CJ2372" s="255"/>
      <c r="CK2372" s="255"/>
      <c r="CL2372" s="255"/>
      <c r="CM2372" s="255"/>
      <c r="CN2372" s="255"/>
      <c r="CO2372" s="255"/>
      <c r="CP2372" s="255"/>
      <c r="CQ2372" s="255"/>
      <c r="CR2372" s="255"/>
      <c r="CS2372" s="255"/>
      <c r="CT2372" s="255"/>
      <c r="CU2372" s="255"/>
      <c r="CV2372" s="255"/>
      <c r="CW2372" s="255"/>
      <c r="CX2372" s="255"/>
      <c r="CY2372" s="255"/>
      <c r="CZ2372" s="255"/>
      <c r="DA2372" s="255"/>
      <c r="DB2372" s="255"/>
      <c r="DC2372" s="255"/>
      <c r="DD2372" s="255"/>
      <c r="DE2372" s="255"/>
      <c r="DF2372" s="255"/>
      <c r="DG2372" s="255"/>
      <c r="DH2372" s="255"/>
      <c r="DI2372" s="255"/>
      <c r="DJ2372" s="255"/>
      <c r="DK2372" s="255"/>
      <c r="DL2372" s="255"/>
      <c r="DM2372" s="255"/>
      <c r="DN2372" s="255"/>
      <c r="DO2372" s="255"/>
      <c r="DP2372" s="255"/>
      <c r="DQ2372" s="255"/>
      <c r="DR2372" s="255"/>
      <c r="DS2372" s="255"/>
      <c r="DT2372" s="255"/>
      <c r="DU2372" s="255"/>
      <c r="DV2372" s="255"/>
      <c r="DW2372" s="255"/>
      <c r="DX2372" s="255"/>
      <c r="DY2372" s="255"/>
      <c r="DZ2372" s="255"/>
      <c r="EA2372" s="255"/>
      <c r="EB2372" s="255"/>
      <c r="EC2372" s="255"/>
      <c r="ED2372" s="255"/>
      <c r="EE2372" s="255"/>
      <c r="EF2372" s="255"/>
      <c r="EG2372" s="255"/>
      <c r="EH2372" s="255"/>
      <c r="EI2372" s="255"/>
      <c r="EJ2372" s="255"/>
      <c r="EK2372" s="255"/>
      <c r="EL2372" s="255"/>
      <c r="EM2372" s="255"/>
      <c r="EN2372" s="255"/>
      <c r="EO2372" s="255"/>
      <c r="EP2372" s="255"/>
      <c r="EQ2372" s="255"/>
      <c r="ER2372" s="255"/>
      <c r="ES2372" s="255"/>
      <c r="ET2372" s="255"/>
      <c r="EU2372" s="255"/>
      <c r="EV2372" s="255"/>
      <c r="EW2372" s="255"/>
      <c r="EX2372" s="255"/>
      <c r="EY2372" s="255"/>
      <c r="EZ2372" s="255"/>
      <c r="FA2372" s="255"/>
      <c r="FB2372" s="255"/>
      <c r="FC2372" s="255"/>
      <c r="FD2372" s="255"/>
      <c r="FE2372" s="255"/>
      <c r="FF2372" s="255"/>
      <c r="FG2372" s="255"/>
      <c r="FH2372" s="255"/>
      <c r="FI2372" s="255"/>
      <c r="FJ2372" s="255"/>
      <c r="FK2372" s="255"/>
      <c r="FL2372" s="255"/>
      <c r="FM2372" s="255"/>
      <c r="FN2372" s="255"/>
      <c r="FO2372" s="255"/>
      <c r="FP2372" s="255"/>
      <c r="FQ2372" s="255"/>
      <c r="FR2372" s="255"/>
      <c r="FS2372" s="255"/>
      <c r="FT2372" s="255"/>
      <c r="FU2372" s="255"/>
      <c r="FV2372" s="255"/>
      <c r="FW2372" s="255"/>
      <c r="FX2372" s="255"/>
      <c r="FY2372" s="255"/>
      <c r="FZ2372" s="255"/>
      <c r="GA2372" s="255"/>
      <c r="GB2372" s="255"/>
      <c r="GC2372" s="255"/>
      <c r="GD2372" s="255"/>
      <c r="GE2372" s="255"/>
      <c r="GF2372" s="255"/>
      <c r="GG2372" s="255"/>
      <c r="GH2372" s="255"/>
      <c r="GI2372" s="255"/>
      <c r="GJ2372" s="255"/>
      <c r="GK2372" s="255"/>
      <c r="GL2372" s="255"/>
      <c r="GM2372" s="255"/>
      <c r="GN2372" s="255"/>
      <c r="GO2372" s="255"/>
      <c r="GP2372" s="255"/>
      <c r="GQ2372" s="255"/>
      <c r="GR2372" s="255"/>
      <c r="GS2372" s="255"/>
      <c r="GT2372" s="255"/>
      <c r="GU2372" s="255"/>
      <c r="GV2372" s="255"/>
      <c r="GW2372" s="255"/>
      <c r="GX2372" s="255"/>
      <c r="GY2372" s="255"/>
      <c r="GZ2372" s="255"/>
      <c r="HA2372" s="255"/>
      <c r="HB2372" s="255"/>
      <c r="HC2372" s="255"/>
      <c r="HD2372" s="255"/>
      <c r="HE2372" s="255"/>
      <c r="HF2372" s="255"/>
      <c r="HG2372" s="255"/>
      <c r="HH2372" s="255"/>
      <c r="HI2372" s="255"/>
      <c r="HJ2372" s="255"/>
      <c r="HK2372" s="255"/>
      <c r="HL2372" s="255"/>
      <c r="HM2372" s="255"/>
      <c r="HN2372" s="255"/>
      <c r="HO2372" s="255"/>
      <c r="HP2372" s="255"/>
      <c r="HQ2372" s="255"/>
      <c r="HR2372" s="255"/>
      <c r="HS2372" s="255"/>
      <c r="HT2372" s="255"/>
      <c r="HU2372" s="255"/>
      <c r="HV2372" s="255"/>
      <c r="HW2372" s="255"/>
      <c r="HX2372" s="255"/>
      <c r="HY2372" s="255"/>
      <c r="HZ2372" s="255"/>
      <c r="IA2372" s="255"/>
      <c r="IB2372" s="255"/>
      <c r="IC2372" s="255"/>
      <c r="ID2372" s="255"/>
      <c r="IE2372" s="255"/>
      <c r="IF2372" s="255"/>
      <c r="IG2372" s="255"/>
      <c r="IH2372" s="255"/>
      <c r="II2372" s="255"/>
      <c r="IJ2372" s="255"/>
      <c r="IK2372" s="255"/>
      <c r="IL2372" s="255"/>
      <c r="IM2372" s="255"/>
      <c r="IN2372" s="255"/>
      <c r="IO2372" s="255"/>
      <c r="IP2372" s="255"/>
      <c r="IQ2372" s="255"/>
      <c r="IR2372" s="255"/>
      <c r="IS2372" s="255"/>
      <c r="IT2372" s="255"/>
      <c r="IU2372" s="255"/>
      <c r="IV2372" s="255"/>
    </row>
    <row r="2373" spans="1:256" ht="13">
      <c r="A2373" s="16">
        <v>41803.568182870367</v>
      </c>
      <c r="B2373" s="300">
        <v>6</v>
      </c>
      <c r="C2373" s="5">
        <v>0.61</v>
      </c>
      <c r="D2373" s="5">
        <v>0.61699999999999999</v>
      </c>
      <c r="E2373" s="5">
        <v>0.6</v>
      </c>
      <c r="F2373" s="5">
        <v>0.6</v>
      </c>
      <c r="G2373" s="6">
        <v>334700</v>
      </c>
      <c r="H2373" s="113">
        <f t="shared" si="5079"/>
        <v>0.6</v>
      </c>
      <c r="I2373" s="19">
        <f t="shared" ref="I2373:I2379" si="5108">IF(A2374&gt;A2373,(H2373-H2372)/H2372, (H2373-H2374)/H2374)</f>
        <v>-1.6393442622950834E-2</v>
      </c>
      <c r="J2373" s="8">
        <f t="shared" si="5083"/>
        <v>0.71653356875817797</v>
      </c>
      <c r="K2373" s="8">
        <f t="shared" si="5084"/>
        <v>0.56196643124182222</v>
      </c>
      <c r="L2373" s="8">
        <f t="shared" si="5085"/>
        <v>0.6392500000000001</v>
      </c>
      <c r="M2373" s="19">
        <f t="shared" si="5086"/>
        <v>0.27504692259784341</v>
      </c>
      <c r="N2373" s="19">
        <f t="shared" ref="N2373:N2379" si="5109">IF(A2374&gt;A2373,(M2373-M2372)/M2372, (M2373-M2374)/M2374)</f>
        <v>-3.1240997273468785E-2</v>
      </c>
      <c r="O2373" s="19">
        <f t="shared" ref="O2373:O2379" si="5110">IF(A2374&gt;A2373,(J2373-J2372)/J2372, (J2373-J2374)/J2374)</f>
        <v>-1.1157721518474989E-2</v>
      </c>
      <c r="P2373" s="19">
        <f t="shared" ref="P2373:P2379" si="5111">IF(A2374&gt;A2373,(K2373-K2372)/K2372, (K2373-K2374)/K2374)</f>
        <v>-4.2788565102107809E-3</v>
      </c>
      <c r="Q2373" s="303">
        <v>70</v>
      </c>
      <c r="R2373" s="306">
        <v>200820</v>
      </c>
      <c r="S2373" s="66">
        <f t="shared" si="5087"/>
        <v>2868.8571428571427</v>
      </c>
      <c r="T2373" t="str">
        <f t="shared" ref="T2373:W2374" si="5112">IF(C2373&gt;$J2373,"BrokeBandUpper", IF(C2373&lt;$K2373,"BrokeBandLower", ""))</f>
        <v/>
      </c>
      <c r="U2373" t="str">
        <f t="shared" si="5112"/>
        <v/>
      </c>
      <c r="V2373" t="str">
        <f t="shared" si="5112"/>
        <v/>
      </c>
      <c r="W2373" t="str">
        <f t="shared" si="5112"/>
        <v/>
      </c>
      <c r="X2373" s="63"/>
      <c r="Y2373" s="310">
        <f t="shared" si="5089"/>
        <v>-7.4065934065934078E-3</v>
      </c>
      <c r="Z2373" s="311">
        <f t="shared" si="5090"/>
        <v>0.61712790891625102</v>
      </c>
      <c r="AA2373" s="311">
        <f t="shared" si="5091"/>
        <v>0.64358363584428258</v>
      </c>
      <c r="AB2373" s="312">
        <f t="shared" si="4563"/>
        <v>2372</v>
      </c>
      <c r="AC2373" s="313">
        <f t="shared" si="5092"/>
        <v>-1.3553944250886997E-3</v>
      </c>
      <c r="AD2373" s="284">
        <f t="shared" si="5080"/>
        <v>-2.6455726928031553E-2</v>
      </c>
      <c r="AE2373" s="314">
        <f t="shared" si="5093"/>
        <v>-2.5100332502942854E-2</v>
      </c>
      <c r="AF2373" s="315">
        <f t="shared" si="5094"/>
        <v>-4.1106898085321447E-2</v>
      </c>
      <c r="AG2373" s="315">
        <f t="shared" ref="AG2373:AG2379" si="5113">IF(A2374&gt;A2373,(AC2373-AC2372)/AC2372, (AC2373-AC2374)/AC2374)</f>
        <v>-0.34182500486901951</v>
      </c>
      <c r="AH2373" s="316">
        <f t="shared" si="5095"/>
        <v>-7.5147502870937704E-4</v>
      </c>
      <c r="AI2373" s="317">
        <f t="shared" si="5096"/>
        <v>2364.5364600013841</v>
      </c>
      <c r="AJ2373" s="318">
        <f t="shared" si="5081"/>
        <v>-1.0000000000000009E-2</v>
      </c>
      <c r="AK2373" s="318">
        <f t="shared" si="5097"/>
        <v>0</v>
      </c>
      <c r="AL2373" s="318">
        <f t="shared" si="5098"/>
        <v>-1.0000000000000009E-2</v>
      </c>
      <c r="AM2373" s="319">
        <f t="shared" si="5099"/>
        <v>4.6428571428571474E-3</v>
      </c>
      <c r="AN2373" s="319">
        <f t="shared" si="5077"/>
        <v>-1.1785714285714288E-2</v>
      </c>
      <c r="AO2373" s="311">
        <f t="shared" si="5100"/>
        <v>0.39393939393939426</v>
      </c>
      <c r="AP2373" s="285">
        <f t="shared" si="5101"/>
        <v>28.260869565217405</v>
      </c>
      <c r="AQ2373" s="285"/>
      <c r="AR2373" s="285">
        <f t="shared" si="5102"/>
        <v>-1</v>
      </c>
      <c r="AS2373" s="286">
        <f t="shared" si="5103"/>
        <v>-334700</v>
      </c>
      <c r="AT2373" s="103">
        <f t="shared" si="5104"/>
        <v>-0.63875575942866181</v>
      </c>
      <c r="AU2373" s="318">
        <f t="shared" si="5105"/>
        <v>0.6</v>
      </c>
      <c r="AV2373" s="315">
        <f t="shared" si="5106"/>
        <v>-1.6666666666666667</v>
      </c>
      <c r="AW2373" s="320">
        <f t="shared" si="5107"/>
        <v>2.833333333333336E-2</v>
      </c>
      <c r="AX2373" s="321">
        <f t="shared" si="5082"/>
        <v>1.3363027446197334E-2</v>
      </c>
      <c r="AY2373" s="315">
        <f t="shared" si="5075"/>
        <v>7.3635240477768218E-2</v>
      </c>
      <c r="AZ2373" s="255"/>
      <c r="BA2373" s="255"/>
      <c r="BB2373" s="255"/>
      <c r="BC2373" s="255"/>
      <c r="BD2373" s="255"/>
      <c r="BE2373" s="255"/>
      <c r="BF2373" s="255"/>
      <c r="BG2373" s="255"/>
      <c r="BH2373" s="255"/>
      <c r="BI2373" s="255"/>
      <c r="BJ2373" s="255"/>
      <c r="BK2373" s="255"/>
      <c r="BL2373" s="255"/>
      <c r="BM2373" s="255"/>
      <c r="BN2373" s="255"/>
      <c r="BO2373" s="255"/>
      <c r="BP2373" s="255"/>
      <c r="BQ2373" s="255"/>
      <c r="BR2373" s="255"/>
      <c r="BS2373" s="255"/>
      <c r="BT2373" s="255"/>
      <c r="BU2373" s="255"/>
      <c r="BV2373" s="255"/>
      <c r="BW2373" s="255"/>
      <c r="BX2373" s="255"/>
      <c r="BY2373" s="255"/>
      <c r="BZ2373" s="255"/>
      <c r="CA2373" s="255"/>
      <c r="CB2373" s="255"/>
      <c r="CC2373" s="255"/>
      <c r="CD2373" s="255"/>
      <c r="CE2373" s="255"/>
      <c r="CF2373" s="255"/>
      <c r="CG2373" s="255"/>
      <c r="CH2373" s="255"/>
      <c r="CI2373" s="255"/>
      <c r="CJ2373" s="255"/>
      <c r="CK2373" s="255"/>
      <c r="CL2373" s="255"/>
      <c r="CM2373" s="255"/>
      <c r="CN2373" s="255"/>
      <c r="CO2373" s="255"/>
      <c r="CP2373" s="255"/>
      <c r="CQ2373" s="255"/>
      <c r="CR2373" s="255"/>
      <c r="CS2373" s="255"/>
      <c r="CT2373" s="255"/>
      <c r="CU2373" s="255"/>
      <c r="CV2373" s="255"/>
      <c r="CW2373" s="255"/>
      <c r="CX2373" s="255"/>
      <c r="CY2373" s="255"/>
      <c r="CZ2373" s="255"/>
      <c r="DA2373" s="255"/>
      <c r="DB2373" s="255"/>
      <c r="DC2373" s="255"/>
      <c r="DD2373" s="255"/>
      <c r="DE2373" s="255"/>
      <c r="DF2373" s="255"/>
      <c r="DG2373" s="255"/>
      <c r="DH2373" s="255"/>
      <c r="DI2373" s="255"/>
      <c r="DJ2373" s="255"/>
      <c r="DK2373" s="255"/>
      <c r="DL2373" s="255"/>
      <c r="DM2373" s="255"/>
      <c r="DN2373" s="255"/>
      <c r="DO2373" s="255"/>
      <c r="DP2373" s="255"/>
      <c r="DQ2373" s="255"/>
      <c r="DR2373" s="255"/>
      <c r="DS2373" s="255"/>
      <c r="DT2373" s="255"/>
      <c r="DU2373" s="255"/>
      <c r="DV2373" s="255"/>
      <c r="DW2373" s="255"/>
      <c r="DX2373" s="255"/>
      <c r="DY2373" s="255"/>
      <c r="DZ2373" s="255"/>
      <c r="EA2373" s="255"/>
      <c r="EB2373" s="255"/>
      <c r="EC2373" s="255"/>
      <c r="ED2373" s="255"/>
      <c r="EE2373" s="255"/>
      <c r="EF2373" s="255"/>
      <c r="EG2373" s="255"/>
      <c r="EH2373" s="255"/>
      <c r="EI2373" s="255"/>
      <c r="EJ2373" s="255"/>
      <c r="EK2373" s="255"/>
      <c r="EL2373" s="255"/>
      <c r="EM2373" s="255"/>
      <c r="EN2373" s="255"/>
      <c r="EO2373" s="255"/>
      <c r="EP2373" s="255"/>
      <c r="EQ2373" s="255"/>
      <c r="ER2373" s="255"/>
      <c r="ES2373" s="255"/>
      <c r="ET2373" s="255"/>
      <c r="EU2373" s="255"/>
      <c r="EV2373" s="255"/>
      <c r="EW2373" s="255"/>
      <c r="EX2373" s="255"/>
      <c r="EY2373" s="255"/>
      <c r="EZ2373" s="255"/>
      <c r="FA2373" s="255"/>
      <c r="FB2373" s="255"/>
      <c r="FC2373" s="255"/>
      <c r="FD2373" s="255"/>
      <c r="FE2373" s="255"/>
      <c r="FF2373" s="255"/>
      <c r="FG2373" s="255"/>
      <c r="FH2373" s="255"/>
      <c r="FI2373" s="255"/>
      <c r="FJ2373" s="255"/>
      <c r="FK2373" s="255"/>
      <c r="FL2373" s="255"/>
      <c r="FM2373" s="255"/>
      <c r="FN2373" s="255"/>
      <c r="FO2373" s="255"/>
      <c r="FP2373" s="255"/>
      <c r="FQ2373" s="255"/>
      <c r="FR2373" s="255"/>
      <c r="FS2373" s="255"/>
      <c r="FT2373" s="255"/>
      <c r="FU2373" s="255"/>
      <c r="FV2373" s="255"/>
      <c r="FW2373" s="255"/>
      <c r="FX2373" s="255"/>
      <c r="FY2373" s="255"/>
      <c r="FZ2373" s="255"/>
      <c r="GA2373" s="255"/>
      <c r="GB2373" s="255"/>
      <c r="GC2373" s="255"/>
      <c r="GD2373" s="255"/>
      <c r="GE2373" s="255"/>
      <c r="GF2373" s="255"/>
      <c r="GG2373" s="255"/>
      <c r="GH2373" s="255"/>
      <c r="GI2373" s="255"/>
      <c r="GJ2373" s="255"/>
      <c r="GK2373" s="255"/>
      <c r="GL2373" s="255"/>
      <c r="GM2373" s="255"/>
      <c r="GN2373" s="255"/>
      <c r="GO2373" s="255"/>
      <c r="GP2373" s="255"/>
      <c r="GQ2373" s="255"/>
      <c r="GR2373" s="255"/>
      <c r="GS2373" s="255"/>
      <c r="GT2373" s="255"/>
      <c r="GU2373" s="255"/>
      <c r="GV2373" s="255"/>
      <c r="GW2373" s="255"/>
      <c r="GX2373" s="255"/>
      <c r="GY2373" s="255"/>
      <c r="GZ2373" s="255"/>
      <c r="HA2373" s="255"/>
      <c r="HB2373" s="255"/>
      <c r="HC2373" s="255"/>
      <c r="HD2373" s="255"/>
      <c r="HE2373" s="255"/>
      <c r="HF2373" s="255"/>
      <c r="HG2373" s="255"/>
      <c r="HH2373" s="255"/>
      <c r="HI2373" s="255"/>
      <c r="HJ2373" s="255"/>
      <c r="HK2373" s="255"/>
      <c r="HL2373" s="255"/>
      <c r="HM2373" s="255"/>
      <c r="HN2373" s="255"/>
      <c r="HO2373" s="255"/>
      <c r="HP2373" s="255"/>
      <c r="HQ2373" s="255"/>
      <c r="HR2373" s="255"/>
      <c r="HS2373" s="255"/>
      <c r="HT2373" s="255"/>
      <c r="HU2373" s="255"/>
      <c r="HV2373" s="255"/>
      <c r="HW2373" s="255"/>
      <c r="HX2373" s="255"/>
      <c r="HY2373" s="255"/>
      <c r="HZ2373" s="255"/>
      <c r="IA2373" s="255"/>
      <c r="IB2373" s="255"/>
      <c r="IC2373" s="255"/>
      <c r="ID2373" s="255"/>
      <c r="IE2373" s="255"/>
      <c r="IF2373" s="255"/>
      <c r="IG2373" s="255"/>
      <c r="IH2373" s="255"/>
      <c r="II2373" s="255"/>
      <c r="IJ2373" s="255"/>
      <c r="IK2373" s="255"/>
      <c r="IL2373" s="255"/>
      <c r="IM2373" s="255"/>
      <c r="IN2373" s="255"/>
      <c r="IO2373" s="255"/>
      <c r="IP2373" s="255"/>
      <c r="IQ2373" s="255"/>
      <c r="IR2373" s="255"/>
      <c r="IS2373" s="255"/>
      <c r="IT2373" s="255"/>
      <c r="IU2373" s="255"/>
      <c r="IV2373" s="255"/>
    </row>
    <row r="2374" spans="1:256">
      <c r="A2374" s="16">
        <v>41806.401828703703</v>
      </c>
      <c r="B2374" s="300">
        <v>2</v>
      </c>
      <c r="C2374" s="5">
        <v>0.61499999999999999</v>
      </c>
      <c r="D2374" s="5">
        <v>0.61499999999999999</v>
      </c>
      <c r="E2374" s="5">
        <v>0.59</v>
      </c>
      <c r="F2374" s="5">
        <v>0.61</v>
      </c>
      <c r="G2374" s="6">
        <v>263100</v>
      </c>
      <c r="H2374" s="113">
        <f t="shared" si="5079"/>
        <v>0.61</v>
      </c>
      <c r="I2374" s="19">
        <f t="shared" si="5108"/>
        <v>1.6666666666666684E-2</v>
      </c>
      <c r="J2374" s="8">
        <f t="shared" si="5083"/>
        <v>0.7144207795763633</v>
      </c>
      <c r="K2374" s="8">
        <f t="shared" si="5084"/>
        <v>0.55907922042363678</v>
      </c>
      <c r="L2374" s="8">
        <f t="shared" si="5085"/>
        <v>0.63675000000000004</v>
      </c>
      <c r="M2374" s="19">
        <f t="shared" si="5086"/>
        <v>0.27785250010726203</v>
      </c>
      <c r="N2374" s="19">
        <f t="shared" si="5109"/>
        <v>1.0200359571085853E-2</v>
      </c>
      <c r="O2374" s="19">
        <f t="shared" si="5110"/>
        <v>-2.9486255409866512E-3</v>
      </c>
      <c r="P2374" s="19">
        <f t="shared" si="5111"/>
        <v>-5.1376926764207893E-3</v>
      </c>
      <c r="Q2374" s="303">
        <v>70</v>
      </c>
      <c r="R2374" s="306">
        <v>160491</v>
      </c>
      <c r="S2374" s="66">
        <f t="shared" si="5087"/>
        <v>2292.7285714285713</v>
      </c>
      <c r="T2374" t="str">
        <f t="shared" si="5112"/>
        <v/>
      </c>
      <c r="U2374" t="str">
        <f t="shared" si="5112"/>
        <v/>
      </c>
      <c r="V2374" t="str">
        <f t="shared" si="5112"/>
        <v/>
      </c>
      <c r="W2374" t="str">
        <f t="shared" si="5112"/>
        <v/>
      </c>
      <c r="X2374" s="63"/>
      <c r="Y2374" s="219">
        <f t="shared" si="5089"/>
        <v>-4.7472527472527488E-3</v>
      </c>
      <c r="Z2374" s="78">
        <f t="shared" si="5090"/>
        <v>0.61603021094314836</v>
      </c>
      <c r="AA2374" s="78">
        <f t="shared" si="5091"/>
        <v>0.64109844679180561</v>
      </c>
      <c r="AB2374" s="74">
        <f t="shared" si="4563"/>
        <v>2373</v>
      </c>
      <c r="AC2374" s="80">
        <f t="shared" si="5092"/>
        <v>2.5677323428483639E-5</v>
      </c>
      <c r="AD2374" s="79">
        <f t="shared" si="5080"/>
        <v>-2.506823584865725E-2</v>
      </c>
      <c r="AE2374" s="81">
        <f t="shared" si="5093"/>
        <v>-2.5093913172085733E-2</v>
      </c>
      <c r="AF2374" s="19">
        <f t="shared" si="5094"/>
        <v>-3.9102006835461993E-2</v>
      </c>
      <c r="AG2374" s="93">
        <f t="shared" si="5113"/>
        <v>-1.0189445396507391</v>
      </c>
      <c r="AH2374" s="91">
        <f t="shared" si="5095"/>
        <v>-4.2989058499268802E-4</v>
      </c>
      <c r="AI2374" s="96">
        <f t="shared" si="5096"/>
        <v>2365.4844992417197</v>
      </c>
      <c r="AJ2374" s="5">
        <f t="shared" si="5081"/>
        <v>1.0000000000000009E-2</v>
      </c>
      <c r="AK2374" s="5">
        <f t="shared" si="5097"/>
        <v>1.0000000000000009E-2</v>
      </c>
      <c r="AL2374" s="5">
        <f t="shared" si="5098"/>
        <v>0</v>
      </c>
      <c r="AM2374" s="95">
        <f t="shared" si="5099"/>
        <v>3.9285714285714323E-3</v>
      </c>
      <c r="AN2374" s="95">
        <f t="shared" ref="AN2374:AN2379" si="5114">(AVERAGE(AL2361:AL2374))</f>
        <v>-1.1785714285714288E-2</v>
      </c>
      <c r="AO2374" s="78">
        <f t="shared" si="5100"/>
        <v>0.33333333333333359</v>
      </c>
      <c r="AP2374" s="296">
        <f t="shared" si="5101"/>
        <v>25.000000000000014</v>
      </c>
      <c r="AQ2374" s="8"/>
      <c r="AR2374" s="8">
        <f t="shared" si="5102"/>
        <v>0.6</v>
      </c>
      <c r="AS2374" s="114">
        <f t="shared" si="5103"/>
        <v>157860</v>
      </c>
      <c r="AT2374" s="103">
        <f t="shared" si="5104"/>
        <v>-0.61331130902794373</v>
      </c>
      <c r="AU2374" s="5">
        <f t="shared" si="5105"/>
        <v>0.61</v>
      </c>
      <c r="AV2374" s="93">
        <f t="shared" si="5106"/>
        <v>0.98360655737704916</v>
      </c>
      <c r="AW2374" s="210">
        <f t="shared" si="5107"/>
        <v>4.2372881355932243E-2</v>
      </c>
      <c r="AX2374" s="276">
        <f t="shared" si="5082"/>
        <v>1.3520894388124292E-2</v>
      </c>
      <c r="AY2374" s="19">
        <f t="shared" ref="AY2374:AY2381" si="5115">IF((AX2374&gt;AX2373),ABS(AX2374-AX2373)/ABS(AX2373),-1*ABS(AX2374-AX2373)/ABS(AX2373))</f>
        <v>1.1813710819839816E-2</v>
      </c>
      <c r="AZ2374" s="255"/>
      <c r="BA2374" s="255"/>
      <c r="BB2374" s="255"/>
      <c r="BC2374" s="255"/>
      <c r="BD2374" s="255"/>
      <c r="BE2374" s="255"/>
      <c r="BF2374" s="255"/>
      <c r="BG2374" s="255"/>
      <c r="BH2374" s="255"/>
      <c r="BI2374" s="255"/>
      <c r="BJ2374" s="255"/>
      <c r="BK2374" s="255"/>
      <c r="BL2374" s="255"/>
      <c r="BM2374" s="255"/>
      <c r="BN2374" s="255"/>
      <c r="BO2374" s="255"/>
      <c r="BP2374" s="255"/>
      <c r="BQ2374" s="255"/>
      <c r="BR2374" s="255"/>
      <c r="BS2374" s="255"/>
      <c r="BT2374" s="255"/>
      <c r="BU2374" s="255"/>
      <c r="BV2374" s="255"/>
      <c r="BW2374" s="255"/>
      <c r="BX2374" s="255"/>
      <c r="BY2374" s="255"/>
      <c r="BZ2374" s="255"/>
      <c r="CA2374" s="255"/>
      <c r="CB2374" s="255"/>
      <c r="CC2374" s="255"/>
      <c r="CD2374" s="255"/>
      <c r="CE2374" s="255"/>
      <c r="CF2374" s="255"/>
      <c r="CG2374" s="255"/>
      <c r="CH2374" s="255"/>
      <c r="CI2374" s="255"/>
      <c r="CJ2374" s="255"/>
      <c r="CK2374" s="255"/>
      <c r="CL2374" s="255"/>
      <c r="CM2374" s="255"/>
      <c r="CN2374" s="255"/>
      <c r="CO2374" s="255"/>
      <c r="CP2374" s="255"/>
      <c r="CQ2374" s="255"/>
      <c r="CR2374" s="255"/>
      <c r="CS2374" s="255"/>
      <c r="CT2374" s="255"/>
      <c r="CU2374" s="255"/>
      <c r="CV2374" s="255"/>
      <c r="CW2374" s="255"/>
      <c r="CX2374" s="255"/>
      <c r="CY2374" s="255"/>
      <c r="CZ2374" s="255"/>
      <c r="DA2374" s="255"/>
      <c r="DB2374" s="255"/>
      <c r="DC2374" s="255"/>
      <c r="DD2374" s="255"/>
      <c r="DE2374" s="255"/>
      <c r="DF2374" s="255"/>
      <c r="DG2374" s="255"/>
      <c r="DH2374" s="255"/>
      <c r="DI2374" s="255"/>
      <c r="DJ2374" s="255"/>
      <c r="DK2374" s="255"/>
      <c r="DL2374" s="255"/>
      <c r="DM2374" s="255"/>
      <c r="DN2374" s="255"/>
      <c r="DO2374" s="255"/>
      <c r="DP2374" s="255"/>
      <c r="DQ2374" s="255"/>
      <c r="DR2374" s="255"/>
      <c r="DS2374" s="255"/>
      <c r="DT2374" s="255"/>
      <c r="DU2374" s="255"/>
      <c r="DV2374" s="255"/>
      <c r="DW2374" s="255"/>
      <c r="DX2374" s="255"/>
      <c r="DY2374" s="255"/>
      <c r="DZ2374" s="255"/>
      <c r="EA2374" s="255"/>
      <c r="EB2374" s="255"/>
      <c r="EC2374" s="255"/>
      <c r="ED2374" s="255"/>
      <c r="EE2374" s="255"/>
      <c r="EF2374" s="255"/>
      <c r="EG2374" s="255"/>
      <c r="EH2374" s="255"/>
      <c r="EI2374" s="255"/>
      <c r="EJ2374" s="255"/>
      <c r="EK2374" s="255"/>
      <c r="EL2374" s="255"/>
      <c r="EM2374" s="255"/>
      <c r="EN2374" s="255"/>
      <c r="EO2374" s="255"/>
      <c r="EP2374" s="255"/>
      <c r="EQ2374" s="255"/>
      <c r="ER2374" s="255"/>
      <c r="ES2374" s="255"/>
      <c r="ET2374" s="255"/>
      <c r="EU2374" s="255"/>
      <c r="EV2374" s="255"/>
      <c r="EW2374" s="255"/>
      <c r="EX2374" s="255"/>
      <c r="EY2374" s="255"/>
      <c r="EZ2374" s="255"/>
      <c r="FA2374" s="255"/>
      <c r="FB2374" s="255"/>
      <c r="FC2374" s="255"/>
      <c r="FD2374" s="255"/>
      <c r="FE2374" s="255"/>
      <c r="FF2374" s="255"/>
      <c r="FG2374" s="255"/>
      <c r="FH2374" s="255"/>
      <c r="FI2374" s="255"/>
      <c r="FJ2374" s="255"/>
      <c r="FK2374" s="255"/>
      <c r="FL2374" s="255"/>
      <c r="FM2374" s="255"/>
      <c r="FN2374" s="255"/>
      <c r="FO2374" s="255"/>
      <c r="FP2374" s="255"/>
      <c r="FQ2374" s="255"/>
      <c r="FR2374" s="255"/>
      <c r="FS2374" s="255"/>
      <c r="FT2374" s="255"/>
      <c r="FU2374" s="255"/>
      <c r="FV2374" s="255"/>
      <c r="FW2374" s="255"/>
      <c r="FX2374" s="255"/>
      <c r="FY2374" s="255"/>
      <c r="FZ2374" s="255"/>
      <c r="GA2374" s="255"/>
      <c r="GB2374" s="255"/>
      <c r="GC2374" s="255"/>
      <c r="GD2374" s="255"/>
      <c r="GE2374" s="255"/>
      <c r="GF2374" s="255"/>
      <c r="GG2374" s="255"/>
      <c r="GH2374" s="255"/>
      <c r="GI2374" s="255"/>
      <c r="GJ2374" s="255"/>
      <c r="GK2374" s="255"/>
      <c r="GL2374" s="255"/>
      <c r="GM2374" s="255"/>
      <c r="GN2374" s="255"/>
      <c r="GO2374" s="255"/>
      <c r="GP2374" s="255"/>
      <c r="GQ2374" s="255"/>
      <c r="GR2374" s="255"/>
      <c r="GS2374" s="255"/>
      <c r="GT2374" s="255"/>
      <c r="GU2374" s="255"/>
      <c r="GV2374" s="255"/>
      <c r="GW2374" s="255"/>
      <c r="GX2374" s="255"/>
      <c r="GY2374" s="255"/>
      <c r="GZ2374" s="255"/>
      <c r="HA2374" s="255"/>
      <c r="HB2374" s="255"/>
      <c r="HC2374" s="255"/>
      <c r="HD2374" s="255"/>
      <c r="HE2374" s="255"/>
      <c r="HF2374" s="255"/>
      <c r="HG2374" s="255"/>
      <c r="HH2374" s="255"/>
      <c r="HI2374" s="255"/>
      <c r="HJ2374" s="255"/>
      <c r="HK2374" s="255"/>
      <c r="HL2374" s="255"/>
      <c r="HM2374" s="255"/>
      <c r="HN2374" s="255"/>
      <c r="HO2374" s="255"/>
      <c r="HP2374" s="255"/>
      <c r="HQ2374" s="255"/>
      <c r="HR2374" s="255"/>
      <c r="HS2374" s="255"/>
      <c r="HT2374" s="255"/>
      <c r="HU2374" s="255"/>
      <c r="HV2374" s="255"/>
      <c r="HW2374" s="255"/>
      <c r="HX2374" s="255"/>
      <c r="HY2374" s="255"/>
      <c r="HZ2374" s="255"/>
      <c r="IA2374" s="255"/>
      <c r="IB2374" s="255"/>
      <c r="IC2374" s="255"/>
      <c r="ID2374" s="255"/>
      <c r="IE2374" s="255"/>
      <c r="IF2374" s="255"/>
      <c r="IG2374" s="255"/>
      <c r="IH2374" s="255"/>
      <c r="II2374" s="255"/>
      <c r="IJ2374" s="255"/>
      <c r="IK2374" s="255"/>
      <c r="IL2374" s="255"/>
      <c r="IM2374" s="255"/>
      <c r="IN2374" s="255"/>
      <c r="IO2374" s="255"/>
      <c r="IP2374" s="255"/>
      <c r="IQ2374" s="255"/>
      <c r="IR2374" s="255"/>
      <c r="IS2374" s="255"/>
      <c r="IT2374" s="255"/>
      <c r="IU2374" s="255"/>
      <c r="IV2374" s="255"/>
    </row>
    <row r="2375" spans="1:256" ht="13">
      <c r="A2375" s="16">
        <v>41807.363449074073</v>
      </c>
      <c r="B2375" s="300">
        <v>3</v>
      </c>
      <c r="C2375" s="5">
        <v>0.59499999999999997</v>
      </c>
      <c r="D2375" s="5">
        <v>0.61199999999999999</v>
      </c>
      <c r="E2375" s="5">
        <v>0.59199999999999997</v>
      </c>
      <c r="F2375" s="5">
        <v>0.6</v>
      </c>
      <c r="G2375" s="6">
        <v>361200</v>
      </c>
      <c r="H2375" s="113">
        <f t="shared" si="5079"/>
        <v>0.6</v>
      </c>
      <c r="I2375" s="19">
        <f t="shared" si="5108"/>
        <v>-1.6393442622950834E-2</v>
      </c>
      <c r="J2375" s="8">
        <f t="shared" si="5083"/>
        <v>0.712227703840008</v>
      </c>
      <c r="K2375" s="8">
        <f t="shared" si="5084"/>
        <v>0.55527229615999207</v>
      </c>
      <c r="L2375" s="8">
        <f t="shared" si="5085"/>
        <v>0.63375000000000004</v>
      </c>
      <c r="M2375" s="19">
        <f t="shared" si="5086"/>
        <v>0.28266385477079869</v>
      </c>
      <c r="N2375" s="19">
        <f t="shared" si="5109"/>
        <v>1.7316218719209967E-2</v>
      </c>
      <c r="O2375" s="19">
        <f t="shared" si="5110"/>
        <v>-3.0697255721701534E-3</v>
      </c>
      <c r="P2375" s="19">
        <f t="shared" si="5111"/>
        <v>-6.8092751877990515E-3</v>
      </c>
      <c r="Q2375" s="303">
        <v>70</v>
      </c>
      <c r="R2375" s="306">
        <v>216720</v>
      </c>
      <c r="S2375" s="66">
        <f t="shared" si="5087"/>
        <v>3096</v>
      </c>
      <c r="T2375" t="str">
        <f t="shared" ref="T2375:W2376" si="5116">IF(C2375&gt;$J2375,"BrokeBandUpper", IF(C2375&lt;$K2375,"BrokeBandLower", ""))</f>
        <v/>
      </c>
      <c r="U2375" t="str">
        <f t="shared" si="5116"/>
        <v/>
      </c>
      <c r="V2375" t="str">
        <f t="shared" si="5116"/>
        <v/>
      </c>
      <c r="W2375" t="str">
        <f t="shared" si="5116"/>
        <v/>
      </c>
      <c r="X2375" s="63"/>
      <c r="Y2375" s="310">
        <f t="shared" si="5089"/>
        <v>-2.8791208791208822E-3</v>
      </c>
      <c r="Z2375" s="311">
        <f t="shared" si="5090"/>
        <v>0.6135615584579035</v>
      </c>
      <c r="AA2375" s="311">
        <f t="shared" si="5091"/>
        <v>0.63805716172921201</v>
      </c>
      <c r="AB2375" s="312">
        <f t="shared" si="4563"/>
        <v>2374</v>
      </c>
      <c r="AC2375" s="313">
        <f t="shared" si="5092"/>
        <v>4.7864792062177891E-4</v>
      </c>
      <c r="AD2375" s="284">
        <f t="shared" si="5080"/>
        <v>-2.4495603271308508E-2</v>
      </c>
      <c r="AE2375" s="314">
        <f t="shared" si="5093"/>
        <v>-2.4974251191930287E-2</v>
      </c>
      <c r="AF2375" s="315">
        <f t="shared" si="5094"/>
        <v>-3.8390922852307566E-2</v>
      </c>
      <c r="AG2375" s="315">
        <f t="shared" si="5113"/>
        <v>17.640880618063907</v>
      </c>
      <c r="AH2375" s="316">
        <f t="shared" si="5095"/>
        <v>-7.8025336892466099E-5</v>
      </c>
      <c r="AI2375" s="317">
        <f t="shared" si="5096"/>
        <v>2367.1457305393747</v>
      </c>
      <c r="AJ2375" s="318">
        <f t="shared" si="5081"/>
        <v>-1.0000000000000009E-2</v>
      </c>
      <c r="AK2375" s="318">
        <f t="shared" si="5097"/>
        <v>0</v>
      </c>
      <c r="AL2375" s="318">
        <f t="shared" si="5098"/>
        <v>-1.0000000000000009E-2</v>
      </c>
      <c r="AM2375" s="319">
        <f t="shared" si="5099"/>
        <v>3.9285714285714323E-3</v>
      </c>
      <c r="AN2375" s="319">
        <f t="shared" si="5114"/>
        <v>-1.0357142857142858E-2</v>
      </c>
      <c r="AO2375" s="311">
        <f t="shared" si="5100"/>
        <v>0.37931034482758652</v>
      </c>
      <c r="AP2375" s="285">
        <f t="shared" si="5101"/>
        <v>27.500000000000014</v>
      </c>
      <c r="AQ2375" s="285"/>
      <c r="AR2375" s="285">
        <f t="shared" si="5102"/>
        <v>-0.2</v>
      </c>
      <c r="AS2375" s="286">
        <f t="shared" si="5103"/>
        <v>-72240</v>
      </c>
      <c r="AT2375" s="103">
        <f t="shared" si="5104"/>
        <v>-0.60681416804636068</v>
      </c>
      <c r="AU2375" s="318">
        <f t="shared" si="5105"/>
        <v>0.6</v>
      </c>
      <c r="AV2375" s="315">
        <f t="shared" si="5106"/>
        <v>-0.33333333333333331</v>
      </c>
      <c r="AW2375" s="320">
        <f t="shared" si="5107"/>
        <v>3.3783783783783813E-2</v>
      </c>
      <c r="AX2375" s="321">
        <f t="shared" si="5082"/>
        <v>1.305517790847998E-2</v>
      </c>
      <c r="AY2375" s="315">
        <f t="shared" si="5115"/>
        <v>-3.4444206594303493E-2</v>
      </c>
      <c r="AZ2375" s="255"/>
      <c r="BA2375" s="255"/>
      <c r="BB2375" s="255"/>
      <c r="BC2375" s="255"/>
      <c r="BD2375" s="255"/>
      <c r="BE2375" s="255"/>
      <c r="BF2375" s="255"/>
      <c r="BG2375" s="255"/>
      <c r="BH2375" s="255"/>
      <c r="BI2375" s="255"/>
      <c r="BJ2375" s="255"/>
      <c r="BK2375" s="255"/>
      <c r="BL2375" s="255"/>
      <c r="BM2375" s="255"/>
      <c r="BN2375" s="255"/>
      <c r="BO2375" s="255"/>
      <c r="BP2375" s="255"/>
      <c r="BQ2375" s="255"/>
      <c r="BR2375" s="255"/>
      <c r="BS2375" s="255"/>
      <c r="BT2375" s="255"/>
      <c r="BU2375" s="255"/>
      <c r="BV2375" s="255"/>
      <c r="BW2375" s="255"/>
      <c r="BX2375" s="255"/>
      <c r="BY2375" s="255"/>
      <c r="BZ2375" s="255"/>
      <c r="CA2375" s="255"/>
      <c r="CB2375" s="255"/>
      <c r="CC2375" s="255"/>
      <c r="CD2375" s="255"/>
      <c r="CE2375" s="255"/>
      <c r="CF2375" s="255"/>
      <c r="CG2375" s="255"/>
      <c r="CH2375" s="255"/>
      <c r="CI2375" s="255"/>
      <c r="CJ2375" s="255"/>
      <c r="CK2375" s="255"/>
      <c r="CL2375" s="255"/>
      <c r="CM2375" s="255"/>
      <c r="CN2375" s="255"/>
      <c r="CO2375" s="255"/>
      <c r="CP2375" s="255"/>
      <c r="CQ2375" s="255"/>
      <c r="CR2375" s="255"/>
      <c r="CS2375" s="255"/>
      <c r="CT2375" s="255"/>
      <c r="CU2375" s="255"/>
      <c r="CV2375" s="255"/>
      <c r="CW2375" s="255"/>
      <c r="CX2375" s="255"/>
      <c r="CY2375" s="255"/>
      <c r="CZ2375" s="255"/>
      <c r="DA2375" s="255"/>
      <c r="DB2375" s="255"/>
      <c r="DC2375" s="255"/>
      <c r="DD2375" s="255"/>
      <c r="DE2375" s="255"/>
      <c r="DF2375" s="255"/>
      <c r="DG2375" s="255"/>
      <c r="DH2375" s="255"/>
      <c r="DI2375" s="255"/>
      <c r="DJ2375" s="255"/>
      <c r="DK2375" s="255"/>
      <c r="DL2375" s="255"/>
      <c r="DM2375" s="255"/>
      <c r="DN2375" s="255"/>
      <c r="DO2375" s="255"/>
      <c r="DP2375" s="255"/>
      <c r="DQ2375" s="255"/>
      <c r="DR2375" s="255"/>
      <c r="DS2375" s="255"/>
      <c r="DT2375" s="255"/>
      <c r="DU2375" s="255"/>
      <c r="DV2375" s="255"/>
      <c r="DW2375" s="255"/>
      <c r="DX2375" s="255"/>
      <c r="DY2375" s="255"/>
      <c r="DZ2375" s="255"/>
      <c r="EA2375" s="255"/>
      <c r="EB2375" s="255"/>
      <c r="EC2375" s="255"/>
      <c r="ED2375" s="255"/>
      <c r="EE2375" s="255"/>
      <c r="EF2375" s="255"/>
      <c r="EG2375" s="255"/>
      <c r="EH2375" s="255"/>
      <c r="EI2375" s="255"/>
      <c r="EJ2375" s="255"/>
      <c r="EK2375" s="255"/>
      <c r="EL2375" s="255"/>
      <c r="EM2375" s="255"/>
      <c r="EN2375" s="255"/>
      <c r="EO2375" s="255"/>
      <c r="EP2375" s="255"/>
      <c r="EQ2375" s="255"/>
      <c r="ER2375" s="255"/>
      <c r="ES2375" s="255"/>
      <c r="ET2375" s="255"/>
      <c r="EU2375" s="255"/>
      <c r="EV2375" s="255"/>
      <c r="EW2375" s="255"/>
      <c r="EX2375" s="255"/>
      <c r="EY2375" s="255"/>
      <c r="EZ2375" s="255"/>
      <c r="FA2375" s="255"/>
      <c r="FB2375" s="255"/>
      <c r="FC2375" s="255"/>
      <c r="FD2375" s="255"/>
      <c r="FE2375" s="255"/>
      <c r="FF2375" s="255"/>
      <c r="FG2375" s="255"/>
      <c r="FH2375" s="255"/>
      <c r="FI2375" s="255"/>
      <c r="FJ2375" s="255"/>
      <c r="FK2375" s="255"/>
      <c r="FL2375" s="255"/>
      <c r="FM2375" s="255"/>
      <c r="FN2375" s="255"/>
      <c r="FO2375" s="255"/>
      <c r="FP2375" s="255"/>
      <c r="FQ2375" s="255"/>
      <c r="FR2375" s="255"/>
      <c r="FS2375" s="255"/>
      <c r="FT2375" s="255"/>
      <c r="FU2375" s="255"/>
      <c r="FV2375" s="255"/>
      <c r="FW2375" s="255"/>
      <c r="FX2375" s="255"/>
      <c r="FY2375" s="255"/>
      <c r="FZ2375" s="255"/>
      <c r="GA2375" s="255"/>
      <c r="GB2375" s="255"/>
      <c r="GC2375" s="255"/>
      <c r="GD2375" s="255"/>
      <c r="GE2375" s="255"/>
      <c r="GF2375" s="255"/>
      <c r="GG2375" s="255"/>
      <c r="GH2375" s="255"/>
      <c r="GI2375" s="255"/>
      <c r="GJ2375" s="255"/>
      <c r="GK2375" s="255"/>
      <c r="GL2375" s="255"/>
      <c r="GM2375" s="255"/>
      <c r="GN2375" s="255"/>
      <c r="GO2375" s="255"/>
      <c r="GP2375" s="255"/>
      <c r="GQ2375" s="255"/>
      <c r="GR2375" s="255"/>
      <c r="GS2375" s="255"/>
      <c r="GT2375" s="255"/>
      <c r="GU2375" s="255"/>
      <c r="GV2375" s="255"/>
      <c r="GW2375" s="255"/>
      <c r="GX2375" s="255"/>
      <c r="GY2375" s="255"/>
      <c r="GZ2375" s="255"/>
      <c r="HA2375" s="255"/>
      <c r="HB2375" s="255"/>
      <c r="HC2375" s="255"/>
      <c r="HD2375" s="255"/>
      <c r="HE2375" s="255"/>
      <c r="HF2375" s="255"/>
      <c r="HG2375" s="255"/>
      <c r="HH2375" s="255"/>
      <c r="HI2375" s="255"/>
      <c r="HJ2375" s="255"/>
      <c r="HK2375" s="255"/>
      <c r="HL2375" s="255"/>
      <c r="HM2375" s="255"/>
      <c r="HN2375" s="255"/>
      <c r="HO2375" s="255"/>
      <c r="HP2375" s="255"/>
      <c r="HQ2375" s="255"/>
      <c r="HR2375" s="255"/>
      <c r="HS2375" s="255"/>
      <c r="HT2375" s="255"/>
      <c r="HU2375" s="255"/>
      <c r="HV2375" s="255"/>
      <c r="HW2375" s="255"/>
      <c r="HX2375" s="255"/>
      <c r="HY2375" s="255"/>
      <c r="HZ2375" s="255"/>
      <c r="IA2375" s="255"/>
      <c r="IB2375" s="255"/>
      <c r="IC2375" s="255"/>
      <c r="ID2375" s="255"/>
      <c r="IE2375" s="255"/>
      <c r="IF2375" s="255"/>
      <c r="IG2375" s="255"/>
      <c r="IH2375" s="255"/>
      <c r="II2375" s="255"/>
      <c r="IJ2375" s="255"/>
      <c r="IK2375" s="255"/>
      <c r="IL2375" s="255"/>
      <c r="IM2375" s="255"/>
      <c r="IN2375" s="255"/>
      <c r="IO2375" s="255"/>
      <c r="IP2375" s="255"/>
      <c r="IQ2375" s="255"/>
      <c r="IR2375" s="255"/>
      <c r="IS2375" s="255"/>
      <c r="IT2375" s="255"/>
      <c r="IU2375" s="255"/>
      <c r="IV2375" s="255"/>
    </row>
    <row r="2376" spans="1:256">
      <c r="A2376" s="16">
        <v>41808.397546296299</v>
      </c>
      <c r="B2376" s="300">
        <v>4</v>
      </c>
      <c r="C2376" s="5">
        <v>0.59</v>
      </c>
      <c r="D2376" s="5">
        <v>0.6</v>
      </c>
      <c r="E2376" s="5">
        <v>0.56499999999999995</v>
      </c>
      <c r="F2376" s="5">
        <v>0.56499999999999995</v>
      </c>
      <c r="G2376" s="6">
        <v>361200</v>
      </c>
      <c r="H2376" s="113">
        <f t="shared" ref="H2376:H2381" si="5117">F2376</f>
        <v>0.56499999999999995</v>
      </c>
      <c r="I2376" s="19">
        <f t="shared" si="5108"/>
        <v>-5.833333333333339E-2</v>
      </c>
      <c r="J2376" s="8">
        <f t="shared" si="5083"/>
        <v>0.7112651501240832</v>
      </c>
      <c r="K2376" s="8">
        <f t="shared" si="5084"/>
        <v>0.54623484987591664</v>
      </c>
      <c r="L2376" s="8">
        <f t="shared" si="5085"/>
        <v>0.62874999999999992</v>
      </c>
      <c r="M2376" s="19">
        <f t="shared" si="5086"/>
        <v>0.30212334545416691</v>
      </c>
      <c r="N2376" s="19">
        <f t="shared" si="5109"/>
        <v>6.8843222629745765E-2</v>
      </c>
      <c r="O2376" s="19">
        <f t="shared" si="5110"/>
        <v>-1.3514690747567729E-3</v>
      </c>
      <c r="P2376" s="19">
        <f t="shared" si="5111"/>
        <v>-1.6275701753129514E-2</v>
      </c>
      <c r="Q2376" s="303">
        <v>70</v>
      </c>
      <c r="R2376" s="306">
        <v>204078</v>
      </c>
      <c r="S2376" s="66">
        <f t="shared" si="5087"/>
        <v>2915.4</v>
      </c>
      <c r="T2376" t="str">
        <f t="shared" si="5116"/>
        <v/>
      </c>
      <c r="U2376" t="str">
        <f t="shared" si="5116"/>
        <v/>
      </c>
      <c r="V2376" t="str">
        <f t="shared" si="5116"/>
        <v/>
      </c>
      <c r="W2376" t="str">
        <f t="shared" si="5116"/>
        <v/>
      </c>
      <c r="X2376" s="63"/>
      <c r="Y2376" s="219">
        <f t="shared" si="5089"/>
        <v>-2.934065934065937E-3</v>
      </c>
      <c r="Z2376" s="78">
        <f t="shared" si="5090"/>
        <v>0.60608307845538634</v>
      </c>
      <c r="AA2376" s="78">
        <f t="shared" si="5091"/>
        <v>0.63265093176125031</v>
      </c>
      <c r="AB2376" s="74">
        <f t="shared" si="4563"/>
        <v>2375</v>
      </c>
      <c r="AC2376" s="80">
        <f t="shared" si="5092"/>
        <v>-1.2748816911469507E-3</v>
      </c>
      <c r="AD2376" s="79">
        <f t="shared" ref="AD2376:AD2381" si="5118">Z2376-AA2376</f>
        <v>-2.6567853305863975E-2</v>
      </c>
      <c r="AE2376" s="81">
        <f t="shared" si="5093"/>
        <v>-2.5292971614717025E-2</v>
      </c>
      <c r="AF2376" s="19">
        <f t="shared" si="5094"/>
        <v>-4.199449012412132E-2</v>
      </c>
      <c r="AG2376" s="93">
        <f t="shared" si="5113"/>
        <v>-3.6635061727435039</v>
      </c>
      <c r="AH2376" s="91">
        <f t="shared" si="5095"/>
        <v>1.5146734316957071E-4</v>
      </c>
      <c r="AI2376" s="96">
        <f t="shared" si="5096"/>
        <v>2369.6205511040994</v>
      </c>
      <c r="AJ2376" s="5">
        <f t="shared" ref="AJ2376:AJ2381" si="5119">F2376-F2375</f>
        <v>-3.5000000000000031E-2</v>
      </c>
      <c r="AK2376" s="5">
        <f t="shared" si="5097"/>
        <v>0</v>
      </c>
      <c r="AL2376" s="5">
        <f t="shared" si="5098"/>
        <v>-3.5000000000000031E-2</v>
      </c>
      <c r="AM2376" s="95">
        <f t="shared" si="5099"/>
        <v>3.9285714285714323E-3</v>
      </c>
      <c r="AN2376" s="95">
        <f t="shared" si="5114"/>
        <v>-1.0000000000000009E-2</v>
      </c>
      <c r="AO2376" s="78">
        <f t="shared" si="5100"/>
        <v>0.3928571428571429</v>
      </c>
      <c r="AP2376" s="296">
        <f t="shared" si="5101"/>
        <v>28.205128205128204</v>
      </c>
      <c r="AQ2376" s="8"/>
      <c r="AR2376" s="8">
        <f t="shared" si="5102"/>
        <v>-1</v>
      </c>
      <c r="AS2376" s="114">
        <f t="shared" si="5103"/>
        <v>-361200</v>
      </c>
      <c r="AT2376" s="103">
        <f t="shared" si="5104"/>
        <v>-0.62626006631692055</v>
      </c>
      <c r="AU2376" s="5">
        <f t="shared" si="5105"/>
        <v>0.56499999999999995</v>
      </c>
      <c r="AV2376" s="93">
        <f t="shared" si="5106"/>
        <v>-1.7699115044247788</v>
      </c>
      <c r="AW2376" s="210">
        <f t="shared" si="5107"/>
        <v>6.1946902654867318E-2</v>
      </c>
      <c r="AX2376" s="276">
        <f t="shared" ref="AX2376:AX2381" si="5120">SLOPE(M2363:M2376,AB2363:AB2376)</f>
        <v>1.2487608754053888E-2</v>
      </c>
      <c r="AY2376" s="19">
        <f t="shared" si="5115"/>
        <v>-4.3474639595484033E-2</v>
      </c>
      <c r="AZ2376" s="255"/>
      <c r="BA2376" s="255"/>
      <c r="BB2376" s="255"/>
      <c r="BC2376" s="255"/>
      <c r="BD2376" s="255"/>
      <c r="BE2376" s="255"/>
      <c r="BF2376" s="255"/>
      <c r="BG2376" s="255"/>
      <c r="BH2376" s="255"/>
      <c r="BI2376" s="255"/>
      <c r="BJ2376" s="255"/>
      <c r="BK2376" s="255"/>
      <c r="BL2376" s="255"/>
      <c r="BM2376" s="255"/>
      <c r="BN2376" s="255"/>
      <c r="BO2376" s="255"/>
      <c r="BP2376" s="255"/>
      <c r="BQ2376" s="255"/>
      <c r="BR2376" s="255"/>
      <c r="BS2376" s="255"/>
      <c r="BT2376" s="255"/>
      <c r="BU2376" s="255"/>
      <c r="BV2376" s="255"/>
      <c r="BW2376" s="255"/>
      <c r="BX2376" s="255"/>
      <c r="BY2376" s="255"/>
      <c r="BZ2376" s="255"/>
      <c r="CA2376" s="255"/>
      <c r="CB2376" s="255"/>
      <c r="CC2376" s="255"/>
      <c r="CD2376" s="255"/>
      <c r="CE2376" s="255"/>
      <c r="CF2376" s="255"/>
      <c r="CG2376" s="255"/>
      <c r="CH2376" s="255"/>
      <c r="CI2376" s="255"/>
      <c r="CJ2376" s="255"/>
      <c r="CK2376" s="255"/>
      <c r="CL2376" s="255"/>
      <c r="CM2376" s="255"/>
      <c r="CN2376" s="255"/>
      <c r="CO2376" s="255"/>
      <c r="CP2376" s="255"/>
      <c r="CQ2376" s="255"/>
      <c r="CR2376" s="255"/>
      <c r="CS2376" s="255"/>
      <c r="CT2376" s="255"/>
      <c r="CU2376" s="255"/>
      <c r="CV2376" s="255"/>
      <c r="CW2376" s="255"/>
      <c r="CX2376" s="255"/>
      <c r="CY2376" s="255"/>
      <c r="CZ2376" s="255"/>
      <c r="DA2376" s="255"/>
      <c r="DB2376" s="255"/>
      <c r="DC2376" s="255"/>
      <c r="DD2376" s="255"/>
      <c r="DE2376" s="255"/>
      <c r="DF2376" s="255"/>
      <c r="DG2376" s="255"/>
      <c r="DH2376" s="255"/>
      <c r="DI2376" s="255"/>
      <c r="DJ2376" s="255"/>
      <c r="DK2376" s="255"/>
      <c r="DL2376" s="255"/>
      <c r="DM2376" s="255"/>
      <c r="DN2376" s="255"/>
      <c r="DO2376" s="255"/>
      <c r="DP2376" s="255"/>
      <c r="DQ2376" s="255"/>
      <c r="DR2376" s="255"/>
      <c r="DS2376" s="255"/>
      <c r="DT2376" s="255"/>
      <c r="DU2376" s="255"/>
      <c r="DV2376" s="255"/>
      <c r="DW2376" s="255"/>
      <c r="DX2376" s="255"/>
      <c r="DY2376" s="255"/>
      <c r="DZ2376" s="255"/>
      <c r="EA2376" s="255"/>
      <c r="EB2376" s="255"/>
      <c r="EC2376" s="255"/>
      <c r="ED2376" s="255"/>
      <c r="EE2376" s="255"/>
      <c r="EF2376" s="255"/>
      <c r="EG2376" s="255"/>
      <c r="EH2376" s="255"/>
      <c r="EI2376" s="255"/>
      <c r="EJ2376" s="255"/>
      <c r="EK2376" s="255"/>
      <c r="EL2376" s="255"/>
      <c r="EM2376" s="255"/>
      <c r="EN2376" s="255"/>
      <c r="EO2376" s="255"/>
      <c r="EP2376" s="255"/>
      <c r="EQ2376" s="255"/>
      <c r="ER2376" s="255"/>
      <c r="ES2376" s="255"/>
      <c r="ET2376" s="255"/>
      <c r="EU2376" s="255"/>
      <c r="EV2376" s="255"/>
      <c r="EW2376" s="255"/>
      <c r="EX2376" s="255"/>
      <c r="EY2376" s="255"/>
      <c r="EZ2376" s="255"/>
      <c r="FA2376" s="255"/>
      <c r="FB2376" s="255"/>
      <c r="FC2376" s="255"/>
      <c r="FD2376" s="255"/>
      <c r="FE2376" s="255"/>
      <c r="FF2376" s="255"/>
      <c r="FG2376" s="255"/>
      <c r="FH2376" s="255"/>
      <c r="FI2376" s="255"/>
      <c r="FJ2376" s="255"/>
      <c r="FK2376" s="255"/>
      <c r="FL2376" s="255"/>
      <c r="FM2376" s="255"/>
      <c r="FN2376" s="255"/>
      <c r="FO2376" s="255"/>
      <c r="FP2376" s="255"/>
      <c r="FQ2376" s="255"/>
      <c r="FR2376" s="255"/>
      <c r="FS2376" s="255"/>
      <c r="FT2376" s="255"/>
      <c r="FU2376" s="255"/>
      <c r="FV2376" s="255"/>
      <c r="FW2376" s="255"/>
      <c r="FX2376" s="255"/>
      <c r="FY2376" s="255"/>
      <c r="FZ2376" s="255"/>
      <c r="GA2376" s="255"/>
      <c r="GB2376" s="255"/>
      <c r="GC2376" s="255"/>
      <c r="GD2376" s="255"/>
      <c r="GE2376" s="255"/>
      <c r="GF2376" s="255"/>
      <c r="GG2376" s="255"/>
      <c r="GH2376" s="255"/>
      <c r="GI2376" s="255"/>
      <c r="GJ2376" s="255"/>
      <c r="GK2376" s="255"/>
      <c r="GL2376" s="255"/>
      <c r="GM2376" s="255"/>
      <c r="GN2376" s="255"/>
      <c r="GO2376" s="255"/>
      <c r="GP2376" s="255"/>
      <c r="GQ2376" s="255"/>
      <c r="GR2376" s="255"/>
      <c r="GS2376" s="255"/>
      <c r="GT2376" s="255"/>
      <c r="GU2376" s="255"/>
      <c r="GV2376" s="255"/>
      <c r="GW2376" s="255"/>
      <c r="GX2376" s="255"/>
      <c r="GY2376" s="255"/>
      <c r="GZ2376" s="255"/>
      <c r="HA2376" s="255"/>
      <c r="HB2376" s="255"/>
      <c r="HC2376" s="255"/>
      <c r="HD2376" s="255"/>
      <c r="HE2376" s="255"/>
      <c r="HF2376" s="255"/>
      <c r="HG2376" s="255"/>
      <c r="HH2376" s="255"/>
      <c r="HI2376" s="255"/>
      <c r="HJ2376" s="255"/>
      <c r="HK2376" s="255"/>
      <c r="HL2376" s="255"/>
      <c r="HM2376" s="255"/>
      <c r="HN2376" s="255"/>
      <c r="HO2376" s="255"/>
      <c r="HP2376" s="255"/>
      <c r="HQ2376" s="255"/>
      <c r="HR2376" s="255"/>
      <c r="HS2376" s="255"/>
      <c r="HT2376" s="255"/>
      <c r="HU2376" s="255"/>
      <c r="HV2376" s="255"/>
      <c r="HW2376" s="255"/>
      <c r="HX2376" s="255"/>
      <c r="HY2376" s="255"/>
      <c r="HZ2376" s="255"/>
      <c r="IA2376" s="255"/>
      <c r="IB2376" s="255"/>
      <c r="IC2376" s="255"/>
      <c r="ID2376" s="255"/>
      <c r="IE2376" s="255"/>
      <c r="IF2376" s="255"/>
      <c r="IG2376" s="255"/>
      <c r="IH2376" s="255"/>
      <c r="II2376" s="255"/>
      <c r="IJ2376" s="255"/>
      <c r="IK2376" s="255"/>
      <c r="IL2376" s="255"/>
      <c r="IM2376" s="255"/>
      <c r="IN2376" s="255"/>
      <c r="IO2376" s="255"/>
      <c r="IP2376" s="255"/>
      <c r="IQ2376" s="255"/>
      <c r="IR2376" s="255"/>
      <c r="IS2376" s="255"/>
      <c r="IT2376" s="255"/>
      <c r="IU2376" s="255"/>
      <c r="IV2376" s="255"/>
    </row>
    <row r="2377" spans="1:256" ht="13">
      <c r="A2377" s="16">
        <v>41809.333148148151</v>
      </c>
      <c r="B2377" s="300">
        <v>5</v>
      </c>
      <c r="C2377" s="5">
        <v>0.57499999999999996</v>
      </c>
      <c r="D2377" s="5">
        <v>0.57499999999999996</v>
      </c>
      <c r="E2377" s="5">
        <v>0.53500000000000003</v>
      </c>
      <c r="F2377" s="5">
        <v>0.55000000000000004</v>
      </c>
      <c r="G2377" s="6">
        <v>879000</v>
      </c>
      <c r="H2377" s="113">
        <f t="shared" si="5117"/>
        <v>0.55000000000000004</v>
      </c>
      <c r="I2377" s="19">
        <f t="shared" si="5108"/>
        <v>-2.6548672566371511E-2</v>
      </c>
      <c r="J2377" s="8">
        <f t="shared" ref="J2377:J2382" si="5121">(L2377)+2*STDEVPA(H2358:H2377)</f>
        <v>0.71118605631366449</v>
      </c>
      <c r="K2377" s="8">
        <f t="shared" ref="K2377:K2382" si="5122">(L2377)-(2*STDEVPA(H2358:H2377))</f>
        <v>0.53531394368633523</v>
      </c>
      <c r="L2377" s="8">
        <f t="shared" ref="L2377:L2382" si="5123">AVERAGE(H2358:H2377)</f>
        <v>0.62324999999999986</v>
      </c>
      <c r="M2377" s="19">
        <f t="shared" ref="M2377:M2382" si="5124">(J2377-K2377)/K2377</f>
        <v>0.32854012995854398</v>
      </c>
      <c r="N2377" s="19">
        <f t="shared" si="5109"/>
        <v>8.7437084561161713E-2</v>
      </c>
      <c r="O2377" s="19">
        <f t="shared" si="5110"/>
        <v>-1.1120158270781075E-4</v>
      </c>
      <c r="P2377" s="19">
        <f t="shared" si="5111"/>
        <v>-1.9993060113360068E-2</v>
      </c>
      <c r="Q2377" s="303">
        <v>70</v>
      </c>
      <c r="R2377" s="306">
        <v>483450</v>
      </c>
      <c r="S2377" s="66">
        <f t="shared" ref="S2377:S2382" si="5125">R2377/Q2377</f>
        <v>6906.4285714285716</v>
      </c>
      <c r="T2377" t="str">
        <f t="shared" ref="T2377:W2378" si="5126">IF(C2377&gt;$J2377,"BrokeBandUpper", IF(C2377&lt;$K2377,"BrokeBandLower", ""))</f>
        <v/>
      </c>
      <c r="U2377" t="str">
        <f t="shared" si="5126"/>
        <v/>
      </c>
      <c r="V2377" t="str">
        <f t="shared" si="5126"/>
        <v>BrokeBandLower</v>
      </c>
      <c r="W2377" t="str">
        <f t="shared" si="5126"/>
        <v/>
      </c>
      <c r="X2377" s="63"/>
      <c r="Y2377" s="310">
        <f t="shared" ref="Y2377:Y2382" si="5127">SLOPE(H2364:H2377,AB2364:AB2377)</f>
        <v>-2.7142857142857134E-3</v>
      </c>
      <c r="Z2377" s="311">
        <f t="shared" ref="Z2377:Z2382" si="5128">Z2376+(0.154*(F2377-Z2376))</f>
        <v>0.59744628437325686</v>
      </c>
      <c r="AA2377" s="311">
        <f t="shared" ref="AA2377:AA2382" si="5129">AA2376+(0.074*(F2377-AA2376))</f>
        <v>0.6265347628109178</v>
      </c>
      <c r="AB2377" s="312">
        <f t="shared" si="4563"/>
        <v>2376</v>
      </c>
      <c r="AC2377" s="313">
        <f t="shared" ref="AC2377:AC2382" si="5130">AD2377-AE2377</f>
        <v>-3.0364054583551306E-3</v>
      </c>
      <c r="AD2377" s="284">
        <f t="shared" si="5118"/>
        <v>-2.9088478437660936E-2</v>
      </c>
      <c r="AE2377" s="314">
        <f t="shared" ref="AE2377:AE2382" si="5131">AE2376+(0.2*(AD2377-AE2376))</f>
        <v>-2.6052072979305806E-2</v>
      </c>
      <c r="AF2377" s="315">
        <f t="shared" ref="AF2377:AF2382" si="5132">AD2377/AA2377</f>
        <v>-4.6427557039543807E-2</v>
      </c>
      <c r="AG2377" s="315">
        <f t="shared" si="5113"/>
        <v>1.3817154795151387</v>
      </c>
      <c r="AH2377" s="316">
        <f t="shared" ref="AH2377:AH2382" si="5133">SLOPE(AC2364:AC2377,AB2364:AB2377)</f>
        <v>3.0947022683677972E-4</v>
      </c>
      <c r="AI2377" s="317">
        <f t="shared" ref="AI2377:AI2382" si="5134">INTERCEPT(AB2364:AB2377,AC2364:AC2377)</f>
        <v>2373.338605112021</v>
      </c>
      <c r="AJ2377" s="318">
        <f t="shared" si="5119"/>
        <v>-1.4999999999999902E-2</v>
      </c>
      <c r="AK2377" s="318">
        <f t="shared" si="5097"/>
        <v>0</v>
      </c>
      <c r="AL2377" s="318">
        <f t="shared" ref="AL2377:AL2382" si="5135">IF(AJ2377&lt;0,AJ2377,0)</f>
        <v>-1.4999999999999902E-2</v>
      </c>
      <c r="AM2377" s="319">
        <f t="shared" ref="AM2377:AM2382" si="5136">(AVERAGE(AK2364:AK2377))</f>
        <v>3.2142857142857173E-3</v>
      </c>
      <c r="AN2377" s="319">
        <f t="shared" si="5114"/>
        <v>-1.1071428571428574E-2</v>
      </c>
      <c r="AO2377" s="311">
        <f t="shared" ref="AO2377:AO2382" si="5137">ABS(AM2377/AN2377)</f>
        <v>0.29032258064516148</v>
      </c>
      <c r="AP2377" s="285">
        <f t="shared" ref="AP2377:AP2382" si="5138">IF(AN2377=0,100,100-(100/(1+AO2377)))</f>
        <v>22.500000000000014</v>
      </c>
      <c r="AQ2377" s="285"/>
      <c r="AR2377" s="285">
        <f t="shared" ref="AR2377:AR2382" si="5139">IF(ISERROR(((F2377-E2377)-(D2377-F2377))/(D2377-E2377)),0,((F2377-E2377)-(D2377-F2377))/(D2377-E2377))</f>
        <v>-0.24999999999999792</v>
      </c>
      <c r="AS2377" s="286">
        <f t="shared" ref="AS2377:AS2382" si="5140">IF(ISERROR(AR2377*G2377),0,AR2377*G2377)</f>
        <v>-219749.99999999817</v>
      </c>
      <c r="AT2377" s="103">
        <f t="shared" ref="AT2377:AT2382" si="5141">SUM(AS2358:AS2377)/SUM(G2358:G2377)</f>
        <v>-0.6205467849410885</v>
      </c>
      <c r="AU2377" s="318">
        <f t="shared" ref="AU2377:AU2382" si="5142">F2377</f>
        <v>0.55000000000000004</v>
      </c>
      <c r="AV2377" s="315">
        <f t="shared" ref="AV2377:AV2382" si="5143">AS2377/R2377</f>
        <v>-0.45454545454545076</v>
      </c>
      <c r="AW2377" s="320">
        <f t="shared" ref="AW2377:AW2382" si="5144">(D2377-E2377)/E2377</f>
        <v>7.4766355140186772E-2</v>
      </c>
      <c r="AX2377" s="321">
        <f t="shared" si="5120"/>
        <v>1.1730916027620544E-2</v>
      </c>
      <c r="AY2377" s="315">
        <f t="shared" si="5115"/>
        <v>-6.0595486400684719E-2</v>
      </c>
      <c r="AZ2377" s="255"/>
      <c r="BA2377" s="255"/>
      <c r="BB2377" s="255"/>
      <c r="BC2377" s="255"/>
      <c r="BD2377" s="255"/>
      <c r="BE2377" s="255"/>
      <c r="BF2377" s="255"/>
      <c r="BG2377" s="255"/>
      <c r="BH2377" s="255"/>
      <c r="BI2377" s="255"/>
      <c r="BJ2377" s="255"/>
      <c r="BK2377" s="255"/>
      <c r="BL2377" s="255"/>
      <c r="BM2377" s="255"/>
      <c r="BN2377" s="255"/>
      <c r="BO2377" s="255"/>
      <c r="BP2377" s="255"/>
      <c r="BQ2377" s="255"/>
      <c r="BR2377" s="255"/>
      <c r="BS2377" s="255"/>
      <c r="BT2377" s="255"/>
      <c r="BU2377" s="255"/>
      <c r="BV2377" s="255"/>
      <c r="BW2377" s="255"/>
      <c r="BX2377" s="255"/>
      <c r="BY2377" s="255"/>
      <c r="BZ2377" s="255"/>
      <c r="CA2377" s="255"/>
      <c r="CB2377" s="255"/>
      <c r="CC2377" s="255"/>
      <c r="CD2377" s="255"/>
      <c r="CE2377" s="255"/>
      <c r="CF2377" s="255"/>
      <c r="CG2377" s="255"/>
      <c r="CH2377" s="255"/>
      <c r="CI2377" s="255"/>
      <c r="CJ2377" s="255"/>
      <c r="CK2377" s="255"/>
      <c r="CL2377" s="255"/>
      <c r="CM2377" s="255"/>
      <c r="CN2377" s="255"/>
      <c r="CO2377" s="255"/>
      <c r="CP2377" s="255"/>
      <c r="CQ2377" s="255"/>
      <c r="CR2377" s="255"/>
      <c r="CS2377" s="255"/>
      <c r="CT2377" s="255"/>
      <c r="CU2377" s="255"/>
      <c r="CV2377" s="255"/>
      <c r="CW2377" s="255"/>
      <c r="CX2377" s="255"/>
      <c r="CY2377" s="255"/>
      <c r="CZ2377" s="255"/>
      <c r="DA2377" s="255"/>
      <c r="DB2377" s="255"/>
      <c r="DC2377" s="255"/>
      <c r="DD2377" s="255"/>
      <c r="DE2377" s="255"/>
      <c r="DF2377" s="255"/>
      <c r="DG2377" s="255"/>
      <c r="DH2377" s="255"/>
      <c r="DI2377" s="255"/>
      <c r="DJ2377" s="255"/>
      <c r="DK2377" s="255"/>
      <c r="DL2377" s="255"/>
      <c r="DM2377" s="255"/>
      <c r="DN2377" s="255"/>
      <c r="DO2377" s="255"/>
      <c r="DP2377" s="255"/>
      <c r="DQ2377" s="255"/>
      <c r="DR2377" s="255"/>
      <c r="DS2377" s="255"/>
      <c r="DT2377" s="255"/>
      <c r="DU2377" s="255"/>
      <c r="DV2377" s="255"/>
      <c r="DW2377" s="255"/>
      <c r="DX2377" s="255"/>
      <c r="DY2377" s="255"/>
      <c r="DZ2377" s="255"/>
      <c r="EA2377" s="255"/>
      <c r="EB2377" s="255"/>
      <c r="EC2377" s="255"/>
      <c r="ED2377" s="255"/>
      <c r="EE2377" s="255"/>
      <c r="EF2377" s="255"/>
      <c r="EG2377" s="255"/>
      <c r="EH2377" s="255"/>
      <c r="EI2377" s="255"/>
      <c r="EJ2377" s="255"/>
      <c r="EK2377" s="255"/>
      <c r="EL2377" s="255"/>
      <c r="EM2377" s="255"/>
      <c r="EN2377" s="255"/>
      <c r="EO2377" s="255"/>
      <c r="EP2377" s="255"/>
      <c r="EQ2377" s="255"/>
      <c r="ER2377" s="255"/>
      <c r="ES2377" s="255"/>
      <c r="ET2377" s="255"/>
      <c r="EU2377" s="255"/>
      <c r="EV2377" s="255"/>
      <c r="EW2377" s="255"/>
      <c r="EX2377" s="255"/>
      <c r="EY2377" s="255"/>
      <c r="EZ2377" s="255"/>
      <c r="FA2377" s="255"/>
      <c r="FB2377" s="255"/>
      <c r="FC2377" s="255"/>
      <c r="FD2377" s="255"/>
      <c r="FE2377" s="255"/>
      <c r="FF2377" s="255"/>
      <c r="FG2377" s="255"/>
      <c r="FH2377" s="255"/>
      <c r="FI2377" s="255"/>
      <c r="FJ2377" s="255"/>
      <c r="FK2377" s="255"/>
      <c r="FL2377" s="255"/>
      <c r="FM2377" s="255"/>
      <c r="FN2377" s="255"/>
      <c r="FO2377" s="255"/>
      <c r="FP2377" s="255"/>
      <c r="FQ2377" s="255"/>
      <c r="FR2377" s="255"/>
      <c r="FS2377" s="255"/>
      <c r="FT2377" s="255"/>
      <c r="FU2377" s="255"/>
      <c r="FV2377" s="255"/>
      <c r="FW2377" s="255"/>
      <c r="FX2377" s="255"/>
      <c r="FY2377" s="255"/>
      <c r="FZ2377" s="255"/>
      <c r="GA2377" s="255"/>
      <c r="GB2377" s="255"/>
      <c r="GC2377" s="255"/>
      <c r="GD2377" s="255"/>
      <c r="GE2377" s="255"/>
      <c r="GF2377" s="255"/>
      <c r="GG2377" s="255"/>
      <c r="GH2377" s="255"/>
      <c r="GI2377" s="255"/>
      <c r="GJ2377" s="255"/>
      <c r="GK2377" s="255"/>
      <c r="GL2377" s="255"/>
      <c r="GM2377" s="255"/>
      <c r="GN2377" s="255"/>
      <c r="GO2377" s="255"/>
      <c r="GP2377" s="255"/>
      <c r="GQ2377" s="255"/>
      <c r="GR2377" s="255"/>
      <c r="GS2377" s="255"/>
      <c r="GT2377" s="255"/>
      <c r="GU2377" s="255"/>
      <c r="GV2377" s="255"/>
      <c r="GW2377" s="255"/>
      <c r="GX2377" s="255"/>
      <c r="GY2377" s="255"/>
      <c r="GZ2377" s="255"/>
      <c r="HA2377" s="255"/>
      <c r="HB2377" s="255"/>
      <c r="HC2377" s="255"/>
      <c r="HD2377" s="255"/>
      <c r="HE2377" s="255"/>
      <c r="HF2377" s="255"/>
      <c r="HG2377" s="255"/>
      <c r="HH2377" s="255"/>
      <c r="HI2377" s="255"/>
      <c r="HJ2377" s="255"/>
      <c r="HK2377" s="255"/>
      <c r="HL2377" s="255"/>
      <c r="HM2377" s="255"/>
      <c r="HN2377" s="255"/>
      <c r="HO2377" s="255"/>
      <c r="HP2377" s="255"/>
      <c r="HQ2377" s="255"/>
      <c r="HR2377" s="255"/>
      <c r="HS2377" s="255"/>
      <c r="HT2377" s="255"/>
      <c r="HU2377" s="255"/>
      <c r="HV2377" s="255"/>
      <c r="HW2377" s="255"/>
      <c r="HX2377" s="255"/>
      <c r="HY2377" s="255"/>
      <c r="HZ2377" s="255"/>
      <c r="IA2377" s="255"/>
      <c r="IB2377" s="255"/>
      <c r="IC2377" s="255"/>
      <c r="ID2377" s="255"/>
      <c r="IE2377" s="255"/>
      <c r="IF2377" s="255"/>
      <c r="IG2377" s="255"/>
      <c r="IH2377" s="255"/>
      <c r="II2377" s="255"/>
      <c r="IJ2377" s="255"/>
      <c r="IK2377" s="255"/>
      <c r="IL2377" s="255"/>
      <c r="IM2377" s="255"/>
      <c r="IN2377" s="255"/>
      <c r="IO2377" s="255"/>
      <c r="IP2377" s="255"/>
      <c r="IQ2377" s="255"/>
      <c r="IR2377" s="255"/>
      <c r="IS2377" s="255"/>
      <c r="IT2377" s="255"/>
      <c r="IU2377" s="255"/>
      <c r="IV2377" s="255"/>
    </row>
    <row r="2378" spans="1:256">
      <c r="A2378" s="16">
        <v>41810.492164351854</v>
      </c>
      <c r="B2378" s="300">
        <v>6</v>
      </c>
      <c r="C2378" s="5">
        <v>0.55500000000000005</v>
      </c>
      <c r="D2378" s="5">
        <v>0.57199999999999995</v>
      </c>
      <c r="E2378" s="5">
        <v>0.55500000000000005</v>
      </c>
      <c r="F2378" s="5">
        <v>0.56499999999999995</v>
      </c>
      <c r="G2378" s="6">
        <v>416600</v>
      </c>
      <c r="H2378" s="113">
        <f t="shared" si="5117"/>
        <v>0.56499999999999995</v>
      </c>
      <c r="I2378" s="19">
        <f t="shared" si="5108"/>
        <v>2.7272727272727094E-2</v>
      </c>
      <c r="J2378" s="8">
        <f t="shared" si="5121"/>
        <v>0.70487848705488088</v>
      </c>
      <c r="K2378" s="8">
        <f t="shared" si="5122"/>
        <v>0.530121512945119</v>
      </c>
      <c r="L2378" s="8">
        <f t="shared" si="5123"/>
        <v>0.61749999999999994</v>
      </c>
      <c r="M2378" s="19">
        <f t="shared" si="5124"/>
        <v>0.3296545600250968</v>
      </c>
      <c r="N2378" s="19">
        <f t="shared" si="5109"/>
        <v>3.3920667977255623E-3</v>
      </c>
      <c r="O2378" s="19">
        <f t="shared" si="5110"/>
        <v>-8.8690845423461187E-3</v>
      </c>
      <c r="P2378" s="19">
        <f t="shared" si="5111"/>
        <v>-9.6997860833954036E-3</v>
      </c>
      <c r="Q2378" s="303">
        <v>70</v>
      </c>
      <c r="R2378" s="306">
        <v>235379</v>
      </c>
      <c r="S2378" s="66">
        <f t="shared" si="5125"/>
        <v>3362.5571428571429</v>
      </c>
      <c r="T2378" t="str">
        <f t="shared" si="5126"/>
        <v/>
      </c>
      <c r="U2378" t="str">
        <f t="shared" si="5126"/>
        <v/>
      </c>
      <c r="V2378" t="str">
        <f t="shared" si="5126"/>
        <v/>
      </c>
      <c r="W2378" t="str">
        <f t="shared" si="5126"/>
        <v/>
      </c>
      <c r="X2378" s="63"/>
      <c r="Y2378" s="219">
        <f t="shared" si="5127"/>
        <v>-3.560439560439561E-3</v>
      </c>
      <c r="Z2378" s="78">
        <f t="shared" si="5128"/>
        <v>0.59244955657977527</v>
      </c>
      <c r="AA2378" s="78">
        <f t="shared" si="5129"/>
        <v>0.62198119036290989</v>
      </c>
      <c r="AB2378" s="74">
        <f t="shared" si="4563"/>
        <v>2377</v>
      </c>
      <c r="AC2378" s="80">
        <f t="shared" si="5130"/>
        <v>-2.7836486430630469E-3</v>
      </c>
      <c r="AD2378" s="79">
        <f t="shared" si="5118"/>
        <v>-2.9531633783134614E-2</v>
      </c>
      <c r="AE2378" s="81">
        <f t="shared" si="5131"/>
        <v>-2.6747985140071567E-2</v>
      </c>
      <c r="AF2378" s="19">
        <f t="shared" si="5132"/>
        <v>-4.7479946726208345E-2</v>
      </c>
      <c r="AG2378" s="93">
        <f t="shared" si="5113"/>
        <v>-8.3242115968598623E-2</v>
      </c>
      <c r="AH2378" s="91">
        <f t="shared" si="5133"/>
        <v>3.4545883730139557E-4</v>
      </c>
      <c r="AI2378" s="96">
        <f t="shared" si="5134"/>
        <v>2374.8651733369124</v>
      </c>
      <c r="AJ2378" s="5">
        <f t="shared" si="5119"/>
        <v>1.4999999999999902E-2</v>
      </c>
      <c r="AK2378" s="5">
        <f t="shared" si="5097"/>
        <v>1.4999999999999902E-2</v>
      </c>
      <c r="AL2378" s="5">
        <f t="shared" si="5135"/>
        <v>0</v>
      </c>
      <c r="AM2378" s="95">
        <f t="shared" si="5136"/>
        <v>4.2857142857142816E-3</v>
      </c>
      <c r="AN2378" s="95">
        <f t="shared" si="5114"/>
        <v>-6.7857142857142838E-3</v>
      </c>
      <c r="AO2378" s="78">
        <f t="shared" si="5137"/>
        <v>0.63157894736842057</v>
      </c>
      <c r="AP2378" s="296">
        <f t="shared" si="5138"/>
        <v>38.709677419354819</v>
      </c>
      <c r="AQ2378" s="8"/>
      <c r="AR2378" s="8">
        <f t="shared" si="5139"/>
        <v>0.17647058823528874</v>
      </c>
      <c r="AS2378" s="114">
        <f t="shared" si="5140"/>
        <v>73517.647058821298</v>
      </c>
      <c r="AT2378" s="103">
        <f t="shared" si="5141"/>
        <v>-0.62399950927848191</v>
      </c>
      <c r="AU2378" s="5">
        <f t="shared" si="5142"/>
        <v>0.56499999999999995</v>
      </c>
      <c r="AV2378" s="93">
        <f t="shared" si="5143"/>
        <v>0.31233732431024558</v>
      </c>
      <c r="AW2378" s="210">
        <f t="shared" si="5144"/>
        <v>3.0630630630630457E-2</v>
      </c>
      <c r="AX2378" s="276">
        <f t="shared" si="5120"/>
        <v>1.0855281518560921E-2</v>
      </c>
      <c r="AY2378" s="19">
        <f t="shared" si="5115"/>
        <v>-7.4643319157509408E-2</v>
      </c>
      <c r="AZ2378" s="255"/>
      <c r="BA2378" s="255"/>
      <c r="BB2378" s="255"/>
      <c r="BC2378" s="255"/>
      <c r="BD2378" s="255"/>
      <c r="BE2378" s="255"/>
      <c r="BF2378" s="255"/>
      <c r="BG2378" s="255"/>
      <c r="BH2378" s="255"/>
      <c r="BI2378" s="255"/>
      <c r="BJ2378" s="255"/>
      <c r="BK2378" s="255"/>
      <c r="BL2378" s="255"/>
      <c r="BM2378" s="255"/>
      <c r="BN2378" s="255"/>
      <c r="BO2378" s="255"/>
      <c r="BP2378" s="255"/>
      <c r="BQ2378" s="255"/>
      <c r="BR2378" s="255"/>
      <c r="BS2378" s="255"/>
      <c r="BT2378" s="255"/>
      <c r="BU2378" s="255"/>
      <c r="BV2378" s="255"/>
      <c r="BW2378" s="255"/>
      <c r="BX2378" s="255"/>
      <c r="BY2378" s="255"/>
      <c r="BZ2378" s="255"/>
      <c r="CA2378" s="255"/>
      <c r="CB2378" s="255"/>
      <c r="CC2378" s="255"/>
      <c r="CD2378" s="255"/>
      <c r="CE2378" s="255"/>
      <c r="CF2378" s="255"/>
      <c r="CG2378" s="255"/>
      <c r="CH2378" s="255"/>
      <c r="CI2378" s="255"/>
      <c r="CJ2378" s="255"/>
      <c r="CK2378" s="255"/>
      <c r="CL2378" s="255"/>
      <c r="CM2378" s="255"/>
      <c r="CN2378" s="255"/>
      <c r="CO2378" s="255"/>
      <c r="CP2378" s="255"/>
      <c r="CQ2378" s="255"/>
      <c r="CR2378" s="255"/>
      <c r="CS2378" s="255"/>
      <c r="CT2378" s="255"/>
      <c r="CU2378" s="255"/>
      <c r="CV2378" s="255"/>
      <c r="CW2378" s="255"/>
      <c r="CX2378" s="255"/>
      <c r="CY2378" s="255"/>
      <c r="CZ2378" s="255"/>
      <c r="DA2378" s="255"/>
      <c r="DB2378" s="255"/>
      <c r="DC2378" s="255"/>
      <c r="DD2378" s="255"/>
      <c r="DE2378" s="255"/>
      <c r="DF2378" s="255"/>
      <c r="DG2378" s="255"/>
      <c r="DH2378" s="255"/>
      <c r="DI2378" s="255"/>
      <c r="DJ2378" s="255"/>
      <c r="DK2378" s="255"/>
      <c r="DL2378" s="255"/>
      <c r="DM2378" s="255"/>
      <c r="DN2378" s="255"/>
      <c r="DO2378" s="255"/>
      <c r="DP2378" s="255"/>
      <c r="DQ2378" s="255"/>
      <c r="DR2378" s="255"/>
      <c r="DS2378" s="255"/>
      <c r="DT2378" s="255"/>
      <c r="DU2378" s="255"/>
      <c r="DV2378" s="255"/>
      <c r="DW2378" s="255"/>
      <c r="DX2378" s="255"/>
      <c r="DY2378" s="255"/>
      <c r="DZ2378" s="255"/>
      <c r="EA2378" s="255"/>
      <c r="EB2378" s="255"/>
      <c r="EC2378" s="255"/>
      <c r="ED2378" s="255"/>
      <c r="EE2378" s="255"/>
      <c r="EF2378" s="255"/>
      <c r="EG2378" s="255"/>
      <c r="EH2378" s="255"/>
      <c r="EI2378" s="255"/>
      <c r="EJ2378" s="255"/>
      <c r="EK2378" s="255"/>
      <c r="EL2378" s="255"/>
      <c r="EM2378" s="255"/>
      <c r="EN2378" s="255"/>
      <c r="EO2378" s="255"/>
      <c r="EP2378" s="255"/>
      <c r="EQ2378" s="255"/>
      <c r="ER2378" s="255"/>
      <c r="ES2378" s="255"/>
      <c r="ET2378" s="255"/>
      <c r="EU2378" s="255"/>
      <c r="EV2378" s="255"/>
      <c r="EW2378" s="255"/>
      <c r="EX2378" s="255"/>
      <c r="EY2378" s="255"/>
      <c r="EZ2378" s="255"/>
      <c r="FA2378" s="255"/>
      <c r="FB2378" s="255"/>
      <c r="FC2378" s="255"/>
      <c r="FD2378" s="255"/>
      <c r="FE2378" s="255"/>
      <c r="FF2378" s="255"/>
      <c r="FG2378" s="255"/>
      <c r="FH2378" s="255"/>
      <c r="FI2378" s="255"/>
      <c r="FJ2378" s="255"/>
      <c r="FK2378" s="255"/>
      <c r="FL2378" s="255"/>
      <c r="FM2378" s="255"/>
      <c r="FN2378" s="255"/>
      <c r="FO2378" s="255"/>
      <c r="FP2378" s="255"/>
      <c r="FQ2378" s="255"/>
      <c r="FR2378" s="255"/>
      <c r="FS2378" s="255"/>
      <c r="FT2378" s="255"/>
      <c r="FU2378" s="255"/>
      <c r="FV2378" s="255"/>
      <c r="FW2378" s="255"/>
      <c r="FX2378" s="255"/>
      <c r="FY2378" s="255"/>
      <c r="FZ2378" s="255"/>
      <c r="GA2378" s="255"/>
      <c r="GB2378" s="255"/>
      <c r="GC2378" s="255"/>
      <c r="GD2378" s="255"/>
      <c r="GE2378" s="255"/>
      <c r="GF2378" s="255"/>
      <c r="GG2378" s="255"/>
      <c r="GH2378" s="255"/>
      <c r="GI2378" s="255"/>
      <c r="GJ2378" s="255"/>
      <c r="GK2378" s="255"/>
      <c r="GL2378" s="255"/>
      <c r="GM2378" s="255"/>
      <c r="GN2378" s="255"/>
      <c r="GO2378" s="255"/>
      <c r="GP2378" s="255"/>
      <c r="GQ2378" s="255"/>
      <c r="GR2378" s="255"/>
      <c r="GS2378" s="255"/>
      <c r="GT2378" s="255"/>
      <c r="GU2378" s="255"/>
      <c r="GV2378" s="255"/>
      <c r="GW2378" s="255"/>
      <c r="GX2378" s="255"/>
      <c r="GY2378" s="255"/>
      <c r="GZ2378" s="255"/>
      <c r="HA2378" s="255"/>
      <c r="HB2378" s="255"/>
      <c r="HC2378" s="255"/>
      <c r="HD2378" s="255"/>
      <c r="HE2378" s="255"/>
      <c r="HF2378" s="255"/>
      <c r="HG2378" s="255"/>
      <c r="HH2378" s="255"/>
      <c r="HI2378" s="255"/>
      <c r="HJ2378" s="255"/>
      <c r="HK2378" s="255"/>
      <c r="HL2378" s="255"/>
      <c r="HM2378" s="255"/>
      <c r="HN2378" s="255"/>
      <c r="HO2378" s="255"/>
      <c r="HP2378" s="255"/>
      <c r="HQ2378" s="255"/>
      <c r="HR2378" s="255"/>
      <c r="HS2378" s="255"/>
      <c r="HT2378" s="255"/>
      <c r="HU2378" s="255"/>
      <c r="HV2378" s="255"/>
      <c r="HW2378" s="255"/>
      <c r="HX2378" s="255"/>
      <c r="HY2378" s="255"/>
      <c r="HZ2378" s="255"/>
      <c r="IA2378" s="255"/>
      <c r="IB2378" s="255"/>
      <c r="IC2378" s="255"/>
      <c r="ID2378" s="255"/>
      <c r="IE2378" s="255"/>
      <c r="IF2378" s="255"/>
      <c r="IG2378" s="255"/>
      <c r="IH2378" s="255"/>
      <c r="II2378" s="255"/>
      <c r="IJ2378" s="255"/>
      <c r="IK2378" s="255"/>
      <c r="IL2378" s="255"/>
      <c r="IM2378" s="255"/>
      <c r="IN2378" s="255"/>
      <c r="IO2378" s="255"/>
      <c r="IP2378" s="255"/>
      <c r="IQ2378" s="255"/>
      <c r="IR2378" s="255"/>
      <c r="IS2378" s="255"/>
      <c r="IT2378" s="255"/>
      <c r="IU2378" s="255"/>
      <c r="IV2378" s="255"/>
    </row>
    <row r="2379" spans="1:256" ht="13">
      <c r="A2379" s="16">
        <v>41813.455474537041</v>
      </c>
      <c r="B2379" s="300">
        <v>2</v>
      </c>
      <c r="C2379" s="5">
        <v>0.56999999999999995</v>
      </c>
      <c r="D2379" s="5">
        <v>0.59499999999999997</v>
      </c>
      <c r="E2379" s="5">
        <v>0.56000000000000005</v>
      </c>
      <c r="F2379" s="5">
        <v>0.56999999999999995</v>
      </c>
      <c r="G2379" s="6">
        <v>271900</v>
      </c>
      <c r="H2379" s="113">
        <f t="shared" si="5117"/>
        <v>0.56999999999999995</v>
      </c>
      <c r="I2379" s="19">
        <f t="shared" si="5108"/>
        <v>8.8495575221239024E-3</v>
      </c>
      <c r="J2379" s="8">
        <f t="shared" si="5121"/>
        <v>0.6919691299199886</v>
      </c>
      <c r="K2379" s="8">
        <f t="shared" si="5122"/>
        <v>0.53003087008001137</v>
      </c>
      <c r="L2379" s="8">
        <f t="shared" si="5123"/>
        <v>0.61099999999999999</v>
      </c>
      <c r="M2379" s="19">
        <f t="shared" si="5124"/>
        <v>0.30552609099075995</v>
      </c>
      <c r="N2379" s="19">
        <f t="shared" si="5109"/>
        <v>-7.3193190570456354E-2</v>
      </c>
      <c r="O2379" s="19">
        <f t="shared" si="5110"/>
        <v>-1.831430150298681E-2</v>
      </c>
      <c r="P2379" s="19">
        <f t="shared" si="5111"/>
        <v>-1.7098507209046269E-4</v>
      </c>
      <c r="Q2379" s="303">
        <v>70</v>
      </c>
      <c r="R2379" s="306">
        <v>154983</v>
      </c>
      <c r="S2379" s="66">
        <f t="shared" si="5125"/>
        <v>2214.042857142857</v>
      </c>
      <c r="T2379" t="str">
        <f t="shared" ref="T2379:W2380" si="5145">IF(C2379&gt;$J2379,"BrokeBandUpper", IF(C2379&lt;$K2379,"BrokeBandLower", ""))</f>
        <v/>
      </c>
      <c r="U2379" t="str">
        <f t="shared" si="5145"/>
        <v/>
      </c>
      <c r="V2379" t="str">
        <f t="shared" si="5145"/>
        <v/>
      </c>
      <c r="W2379" t="str">
        <f t="shared" si="5145"/>
        <v/>
      </c>
      <c r="X2379" s="63"/>
      <c r="Y2379" s="310">
        <f t="shared" si="5127"/>
        <v>-3.6153846153846158E-3</v>
      </c>
      <c r="Z2379" s="311">
        <f t="shared" si="5128"/>
        <v>0.58899232486648989</v>
      </c>
      <c r="AA2379" s="311">
        <f t="shared" si="5129"/>
        <v>0.61813458227605456</v>
      </c>
      <c r="AB2379" s="312">
        <f t="shared" si="4563"/>
        <v>2378</v>
      </c>
      <c r="AC2379" s="313">
        <f t="shared" si="5130"/>
        <v>-1.9154178155944765E-3</v>
      </c>
      <c r="AD2379" s="284">
        <f t="shared" si="5118"/>
        <v>-2.9142257409564665E-2</v>
      </c>
      <c r="AE2379" s="314">
        <f t="shared" si="5131"/>
        <v>-2.7226839593970188E-2</v>
      </c>
      <c r="AF2379" s="315">
        <f t="shared" si="5132"/>
        <v>-4.714548942118553E-2</v>
      </c>
      <c r="AG2379" s="315">
        <f t="shared" si="5113"/>
        <v>-0.31190388543907405</v>
      </c>
      <c r="AH2379" s="316">
        <f t="shared" si="5133"/>
        <v>3.5294188940544394E-4</v>
      </c>
      <c r="AI2379" s="317">
        <f t="shared" si="5134"/>
        <v>2375.709464547092</v>
      </c>
      <c r="AJ2379" s="318">
        <f t="shared" si="5119"/>
        <v>5.0000000000000044E-3</v>
      </c>
      <c r="AK2379" s="318">
        <f t="shared" ref="AK2379:AK2386" si="5146">IF(AJ2379&gt;0,AJ2379,0)</f>
        <v>5.0000000000000044E-3</v>
      </c>
      <c r="AL2379" s="318">
        <f t="shared" si="5135"/>
        <v>0</v>
      </c>
      <c r="AM2379" s="319">
        <f t="shared" si="5136"/>
        <v>3.5714285714285665E-3</v>
      </c>
      <c r="AN2379" s="319">
        <f t="shared" si="5114"/>
        <v>-6.7857142857142838E-3</v>
      </c>
      <c r="AO2379" s="311">
        <f t="shared" si="5137"/>
        <v>0.52631578947368363</v>
      </c>
      <c r="AP2379" s="285">
        <f t="shared" si="5138"/>
        <v>34.482758620689637</v>
      </c>
      <c r="AQ2379" s="285"/>
      <c r="AR2379" s="285">
        <f t="shared" si="5139"/>
        <v>-0.4285714285714331</v>
      </c>
      <c r="AS2379" s="286">
        <f t="shared" si="5140"/>
        <v>-116528.57142857266</v>
      </c>
      <c r="AT2379" s="103">
        <f t="shared" si="5141"/>
        <v>-0.62925091606922956</v>
      </c>
      <c r="AU2379" s="318">
        <f t="shared" si="5142"/>
        <v>0.56999999999999995</v>
      </c>
      <c r="AV2379" s="315">
        <f t="shared" si="5143"/>
        <v>-0.75187969924812825</v>
      </c>
      <c r="AW2379" s="320">
        <f t="shared" si="5144"/>
        <v>6.2499999999999854E-2</v>
      </c>
      <c r="AX2379" s="321">
        <f t="shared" si="5120"/>
        <v>9.1138167069954781E-3</v>
      </c>
      <c r="AY2379" s="315">
        <f t="shared" si="5115"/>
        <v>-0.16042557796292953</v>
      </c>
      <c r="AZ2379" s="255"/>
      <c r="BA2379" s="255"/>
      <c r="BB2379" s="255"/>
      <c r="BC2379" s="255"/>
      <c r="BD2379" s="255"/>
      <c r="BE2379" s="255"/>
      <c r="BF2379" s="255"/>
      <c r="BG2379" s="255"/>
      <c r="BH2379" s="255"/>
      <c r="BI2379" s="255"/>
      <c r="BJ2379" s="255"/>
      <c r="BK2379" s="255"/>
      <c r="BL2379" s="255"/>
      <c r="BM2379" s="255"/>
      <c r="BN2379" s="255"/>
      <c r="BO2379" s="255"/>
      <c r="BP2379" s="255"/>
      <c r="BQ2379" s="255"/>
      <c r="BR2379" s="255"/>
      <c r="BS2379" s="255"/>
      <c r="BT2379" s="255"/>
      <c r="BU2379" s="255"/>
      <c r="BV2379" s="255"/>
      <c r="BW2379" s="255"/>
      <c r="BX2379" s="255"/>
      <c r="BY2379" s="255"/>
      <c r="BZ2379" s="255"/>
      <c r="CA2379" s="255"/>
      <c r="CB2379" s="255"/>
      <c r="CC2379" s="255"/>
      <c r="CD2379" s="255"/>
      <c r="CE2379" s="255"/>
      <c r="CF2379" s="255"/>
      <c r="CG2379" s="255"/>
      <c r="CH2379" s="255"/>
      <c r="CI2379" s="255"/>
      <c r="CJ2379" s="255"/>
      <c r="CK2379" s="255"/>
      <c r="CL2379" s="255"/>
      <c r="CM2379" s="255"/>
      <c r="CN2379" s="255"/>
      <c r="CO2379" s="255"/>
      <c r="CP2379" s="255"/>
      <c r="CQ2379" s="255"/>
      <c r="CR2379" s="255"/>
      <c r="CS2379" s="255"/>
      <c r="CT2379" s="255"/>
      <c r="CU2379" s="255"/>
      <c r="CV2379" s="255"/>
      <c r="CW2379" s="255"/>
      <c r="CX2379" s="255"/>
      <c r="CY2379" s="255"/>
      <c r="CZ2379" s="255"/>
      <c r="DA2379" s="255"/>
      <c r="DB2379" s="255"/>
      <c r="DC2379" s="255"/>
      <c r="DD2379" s="255"/>
      <c r="DE2379" s="255"/>
      <c r="DF2379" s="255"/>
      <c r="DG2379" s="255"/>
      <c r="DH2379" s="255"/>
      <c r="DI2379" s="255"/>
      <c r="DJ2379" s="255"/>
      <c r="DK2379" s="255"/>
      <c r="DL2379" s="255"/>
      <c r="DM2379" s="255"/>
      <c r="DN2379" s="255"/>
      <c r="DO2379" s="255"/>
      <c r="DP2379" s="255"/>
      <c r="DQ2379" s="255"/>
      <c r="DR2379" s="255"/>
      <c r="DS2379" s="255"/>
      <c r="DT2379" s="255"/>
      <c r="DU2379" s="255"/>
      <c r="DV2379" s="255"/>
      <c r="DW2379" s="255"/>
      <c r="DX2379" s="255"/>
      <c r="DY2379" s="255"/>
      <c r="DZ2379" s="255"/>
      <c r="EA2379" s="255"/>
      <c r="EB2379" s="255"/>
      <c r="EC2379" s="255"/>
      <c r="ED2379" s="255"/>
      <c r="EE2379" s="255"/>
      <c r="EF2379" s="255"/>
      <c r="EG2379" s="255"/>
      <c r="EH2379" s="255"/>
      <c r="EI2379" s="255"/>
      <c r="EJ2379" s="255"/>
      <c r="EK2379" s="255"/>
      <c r="EL2379" s="255"/>
      <c r="EM2379" s="255"/>
      <c r="EN2379" s="255"/>
      <c r="EO2379" s="255"/>
      <c r="EP2379" s="255"/>
      <c r="EQ2379" s="255"/>
      <c r="ER2379" s="255"/>
      <c r="ES2379" s="255"/>
      <c r="ET2379" s="255"/>
      <c r="EU2379" s="255"/>
      <c r="EV2379" s="255"/>
      <c r="EW2379" s="255"/>
      <c r="EX2379" s="255"/>
      <c r="EY2379" s="255"/>
      <c r="EZ2379" s="255"/>
      <c r="FA2379" s="255"/>
      <c r="FB2379" s="255"/>
      <c r="FC2379" s="255"/>
      <c r="FD2379" s="255"/>
      <c r="FE2379" s="255"/>
      <c r="FF2379" s="255"/>
      <c r="FG2379" s="255"/>
      <c r="FH2379" s="255"/>
      <c r="FI2379" s="255"/>
      <c r="FJ2379" s="255"/>
      <c r="FK2379" s="255"/>
      <c r="FL2379" s="255"/>
      <c r="FM2379" s="255"/>
      <c r="FN2379" s="255"/>
      <c r="FO2379" s="255"/>
      <c r="FP2379" s="255"/>
      <c r="FQ2379" s="255"/>
      <c r="FR2379" s="255"/>
      <c r="FS2379" s="255"/>
      <c r="FT2379" s="255"/>
      <c r="FU2379" s="255"/>
      <c r="FV2379" s="255"/>
      <c r="FW2379" s="255"/>
      <c r="FX2379" s="255"/>
      <c r="FY2379" s="255"/>
      <c r="FZ2379" s="255"/>
      <c r="GA2379" s="255"/>
      <c r="GB2379" s="255"/>
      <c r="GC2379" s="255"/>
      <c r="GD2379" s="255"/>
      <c r="GE2379" s="255"/>
      <c r="GF2379" s="255"/>
      <c r="GG2379" s="255"/>
      <c r="GH2379" s="255"/>
      <c r="GI2379" s="255"/>
      <c r="GJ2379" s="255"/>
      <c r="GK2379" s="255"/>
      <c r="GL2379" s="255"/>
      <c r="GM2379" s="255"/>
      <c r="GN2379" s="255"/>
      <c r="GO2379" s="255"/>
      <c r="GP2379" s="255"/>
      <c r="GQ2379" s="255"/>
      <c r="GR2379" s="255"/>
      <c r="GS2379" s="255"/>
      <c r="GT2379" s="255"/>
      <c r="GU2379" s="255"/>
      <c r="GV2379" s="255"/>
      <c r="GW2379" s="255"/>
      <c r="GX2379" s="255"/>
      <c r="GY2379" s="255"/>
      <c r="GZ2379" s="255"/>
      <c r="HA2379" s="255"/>
      <c r="HB2379" s="255"/>
      <c r="HC2379" s="255"/>
      <c r="HD2379" s="255"/>
      <c r="HE2379" s="255"/>
      <c r="HF2379" s="255"/>
      <c r="HG2379" s="255"/>
      <c r="HH2379" s="255"/>
      <c r="HI2379" s="255"/>
      <c r="HJ2379" s="255"/>
      <c r="HK2379" s="255"/>
      <c r="HL2379" s="255"/>
      <c r="HM2379" s="255"/>
      <c r="HN2379" s="255"/>
      <c r="HO2379" s="255"/>
      <c r="HP2379" s="255"/>
      <c r="HQ2379" s="255"/>
      <c r="HR2379" s="255"/>
      <c r="HS2379" s="255"/>
      <c r="HT2379" s="255"/>
      <c r="HU2379" s="255"/>
      <c r="HV2379" s="255"/>
      <c r="HW2379" s="255"/>
      <c r="HX2379" s="255"/>
      <c r="HY2379" s="255"/>
      <c r="HZ2379" s="255"/>
      <c r="IA2379" s="255"/>
      <c r="IB2379" s="255"/>
      <c r="IC2379" s="255"/>
      <c r="ID2379" s="255"/>
      <c r="IE2379" s="255"/>
      <c r="IF2379" s="255"/>
      <c r="IG2379" s="255"/>
      <c r="IH2379" s="255"/>
      <c r="II2379" s="255"/>
      <c r="IJ2379" s="255"/>
      <c r="IK2379" s="255"/>
      <c r="IL2379" s="255"/>
      <c r="IM2379" s="255"/>
      <c r="IN2379" s="255"/>
      <c r="IO2379" s="255"/>
      <c r="IP2379" s="255"/>
      <c r="IQ2379" s="255"/>
      <c r="IR2379" s="255"/>
      <c r="IS2379" s="255"/>
      <c r="IT2379" s="255"/>
      <c r="IU2379" s="255"/>
      <c r="IV2379" s="255"/>
    </row>
    <row r="2380" spans="1:256">
      <c r="A2380" s="16">
        <v>41814.444594907407</v>
      </c>
      <c r="B2380" s="300">
        <v>3</v>
      </c>
      <c r="C2380" s="5">
        <v>0.56999999999999995</v>
      </c>
      <c r="D2380" s="5">
        <v>0.57999999999999996</v>
      </c>
      <c r="E2380" s="5">
        <v>0.56000000000000005</v>
      </c>
      <c r="F2380" s="5">
        <v>0.57499999999999996</v>
      </c>
      <c r="G2380" s="6">
        <v>182300</v>
      </c>
      <c r="H2380" s="113">
        <f t="shared" si="5117"/>
        <v>0.57499999999999996</v>
      </c>
      <c r="I2380" s="19">
        <f t="shared" ref="I2380:I2386" si="5147">IF(A2381&gt;A2380,(H2380-H2379)/H2379, (H2380-H2381)/H2381)</f>
        <v>8.7719298245614117E-3</v>
      </c>
      <c r="J2380" s="8">
        <f t="shared" si="5121"/>
        <v>0.66877883975591135</v>
      </c>
      <c r="K2380" s="8">
        <f t="shared" si="5122"/>
        <v>0.53872116024408867</v>
      </c>
      <c r="L2380" s="8">
        <f t="shared" si="5123"/>
        <v>0.60375000000000001</v>
      </c>
      <c r="M2380" s="19">
        <f t="shared" si="5124"/>
        <v>0.24141928906764115</v>
      </c>
      <c r="N2380" s="19">
        <f t="shared" ref="N2380:N2386" si="5148">IF(A2381&gt;A2380,(M2380-M2379)/M2379, (M2380-M2381)/M2381)</f>
        <v>-0.20982431227144388</v>
      </c>
      <c r="O2380" s="19">
        <f t="shared" ref="O2380:O2386" si="5149">IF(A2381&gt;A2380,(J2380-J2379)/J2379, (J2380-J2381)/J2381)</f>
        <v>-3.351347504007688E-2</v>
      </c>
      <c r="P2380" s="19">
        <f t="shared" ref="P2380:P2386" si="5150">IF(A2381&gt;A2380,(K2380-K2379)/K2379, (K2380-K2381)/K2381)</f>
        <v>1.6395818912897365E-2</v>
      </c>
      <c r="Q2380" s="303">
        <v>70</v>
      </c>
      <c r="R2380" s="306">
        <v>104822.5</v>
      </c>
      <c r="S2380" s="66">
        <f t="shared" si="5125"/>
        <v>1497.4642857142858</v>
      </c>
      <c r="T2380" t="str">
        <f t="shared" si="5145"/>
        <v/>
      </c>
      <c r="U2380" t="str">
        <f t="shared" si="5145"/>
        <v/>
      </c>
      <c r="V2380" t="str">
        <f t="shared" si="5145"/>
        <v/>
      </c>
      <c r="W2380" t="str">
        <f t="shared" si="5145"/>
        <v/>
      </c>
      <c r="X2380" s="63"/>
      <c r="Y2380" s="219">
        <f t="shared" si="5127"/>
        <v>-3.3296703296703308E-3</v>
      </c>
      <c r="Z2380" s="78">
        <f t="shared" si="5128"/>
        <v>0.58683750683705049</v>
      </c>
      <c r="AA2380" s="78">
        <f t="shared" si="5129"/>
        <v>0.61494262318762649</v>
      </c>
      <c r="AB2380" s="74">
        <f t="shared" si="4563"/>
        <v>2379</v>
      </c>
      <c r="AC2380" s="80">
        <f t="shared" si="5130"/>
        <v>-7.0262140528464662E-4</v>
      </c>
      <c r="AD2380" s="79">
        <f t="shared" si="5118"/>
        <v>-2.8105116350575998E-2</v>
      </c>
      <c r="AE2380" s="81">
        <f t="shared" si="5131"/>
        <v>-2.7402494945291352E-2</v>
      </c>
      <c r="AF2380" s="19">
        <f t="shared" si="5132"/>
        <v>-4.5703640129691879E-2</v>
      </c>
      <c r="AG2380" s="93">
        <f t="shared" ref="AG2380:AG2386" si="5151">IF(A2381&gt;A2380,(AC2380-AC2379)/AC2379, (AC2380-AC2381)/AC2381)</f>
        <v>-0.63317590576624228</v>
      </c>
      <c r="AH2380" s="91">
        <f t="shared" si="5133"/>
        <v>3.6316540854639938E-4</v>
      </c>
      <c r="AI2380" s="96">
        <f t="shared" si="5134"/>
        <v>2376.3314201544713</v>
      </c>
      <c r="AJ2380" s="5">
        <f t="shared" si="5119"/>
        <v>5.0000000000000044E-3</v>
      </c>
      <c r="AK2380" s="5">
        <f t="shared" si="5146"/>
        <v>5.0000000000000044E-3</v>
      </c>
      <c r="AL2380" s="5">
        <f t="shared" si="5135"/>
        <v>0</v>
      </c>
      <c r="AM2380" s="95">
        <f t="shared" si="5136"/>
        <v>3.9285714285714245E-3</v>
      </c>
      <c r="AN2380" s="95">
        <f t="shared" ref="AN2380:AN2385" si="5152">(AVERAGE(AL2367:AL2380))</f>
        <v>-6.7857142857142838E-3</v>
      </c>
      <c r="AO2380" s="78">
        <f t="shared" si="5137"/>
        <v>0.57894736842105221</v>
      </c>
      <c r="AP2380" s="296">
        <f t="shared" si="5138"/>
        <v>36.66666666666665</v>
      </c>
      <c r="AQ2380" s="8"/>
      <c r="AR2380" s="8">
        <f t="shared" si="5139"/>
        <v>0.49999999999999722</v>
      </c>
      <c r="AS2380" s="114">
        <f t="shared" si="5140"/>
        <v>91149.999999999491</v>
      </c>
      <c r="AT2380" s="103">
        <f t="shared" si="5141"/>
        <v>-0.62996466436392962</v>
      </c>
      <c r="AU2380" s="5">
        <f t="shared" si="5142"/>
        <v>0.57499999999999996</v>
      </c>
      <c r="AV2380" s="93">
        <f t="shared" si="5143"/>
        <v>0.86956521739129944</v>
      </c>
      <c r="AW2380" s="210">
        <f t="shared" si="5144"/>
        <v>3.5714285714285546E-2</v>
      </c>
      <c r="AX2380" s="276">
        <f t="shared" si="5120"/>
        <v>5.4710314224741706E-3</v>
      </c>
      <c r="AY2380" s="19">
        <f t="shared" si="5115"/>
        <v>-0.39969920414629584</v>
      </c>
      <c r="AZ2380" s="255"/>
      <c r="BA2380" s="255"/>
      <c r="BB2380" s="255"/>
      <c r="BC2380" s="255"/>
      <c r="BD2380" s="255"/>
      <c r="BE2380" s="255"/>
      <c r="BF2380" s="255"/>
      <c r="BG2380" s="255"/>
      <c r="BH2380" s="255"/>
      <c r="BI2380" s="255"/>
      <c r="BJ2380" s="255"/>
      <c r="BK2380" s="255"/>
      <c r="BL2380" s="255"/>
      <c r="BM2380" s="255"/>
      <c r="BN2380" s="255"/>
      <c r="BO2380" s="255"/>
      <c r="BP2380" s="255"/>
      <c r="BQ2380" s="255"/>
      <c r="BR2380" s="255"/>
      <c r="BS2380" s="255"/>
      <c r="BT2380" s="255"/>
      <c r="BU2380" s="255"/>
      <c r="BV2380" s="255"/>
      <c r="BW2380" s="255"/>
      <c r="BX2380" s="255"/>
      <c r="BY2380" s="255"/>
      <c r="BZ2380" s="255"/>
      <c r="CA2380" s="255"/>
      <c r="CB2380" s="255"/>
      <c r="CC2380" s="255"/>
      <c r="CD2380" s="255"/>
      <c r="CE2380" s="255"/>
      <c r="CF2380" s="255"/>
      <c r="CG2380" s="255"/>
      <c r="CH2380" s="255"/>
      <c r="CI2380" s="255"/>
      <c r="CJ2380" s="255"/>
      <c r="CK2380" s="255"/>
      <c r="CL2380" s="255"/>
      <c r="CM2380" s="255"/>
      <c r="CN2380" s="255"/>
      <c r="CO2380" s="255"/>
      <c r="CP2380" s="255"/>
      <c r="CQ2380" s="255"/>
      <c r="CR2380" s="255"/>
      <c r="CS2380" s="255"/>
      <c r="CT2380" s="255"/>
      <c r="CU2380" s="255"/>
      <c r="CV2380" s="255"/>
      <c r="CW2380" s="255"/>
      <c r="CX2380" s="255"/>
      <c r="CY2380" s="255"/>
      <c r="CZ2380" s="255"/>
      <c r="DA2380" s="255"/>
      <c r="DB2380" s="255"/>
      <c r="DC2380" s="255"/>
      <c r="DD2380" s="255"/>
      <c r="DE2380" s="255"/>
      <c r="DF2380" s="255"/>
      <c r="DG2380" s="255"/>
      <c r="DH2380" s="255"/>
      <c r="DI2380" s="255"/>
      <c r="DJ2380" s="255"/>
      <c r="DK2380" s="255"/>
      <c r="DL2380" s="255"/>
      <c r="DM2380" s="255"/>
      <c r="DN2380" s="255"/>
      <c r="DO2380" s="255"/>
      <c r="DP2380" s="255"/>
      <c r="DQ2380" s="255"/>
      <c r="DR2380" s="255"/>
      <c r="DS2380" s="255"/>
      <c r="DT2380" s="255"/>
      <c r="DU2380" s="255"/>
      <c r="DV2380" s="255"/>
      <c r="DW2380" s="255"/>
      <c r="DX2380" s="255"/>
      <c r="DY2380" s="255"/>
      <c r="DZ2380" s="255"/>
      <c r="EA2380" s="255"/>
      <c r="EB2380" s="255"/>
      <c r="EC2380" s="255"/>
      <c r="ED2380" s="255"/>
      <c r="EE2380" s="255"/>
      <c r="EF2380" s="255"/>
      <c r="EG2380" s="255"/>
      <c r="EH2380" s="255"/>
      <c r="EI2380" s="255"/>
      <c r="EJ2380" s="255"/>
      <c r="EK2380" s="255"/>
      <c r="EL2380" s="255"/>
      <c r="EM2380" s="255"/>
      <c r="EN2380" s="255"/>
      <c r="EO2380" s="255"/>
      <c r="EP2380" s="255"/>
      <c r="EQ2380" s="255"/>
      <c r="ER2380" s="255"/>
      <c r="ES2380" s="255"/>
      <c r="ET2380" s="255"/>
      <c r="EU2380" s="255"/>
      <c r="EV2380" s="255"/>
      <c r="EW2380" s="255"/>
      <c r="EX2380" s="255"/>
      <c r="EY2380" s="255"/>
      <c r="EZ2380" s="255"/>
      <c r="FA2380" s="255"/>
      <c r="FB2380" s="255"/>
      <c r="FC2380" s="255"/>
      <c r="FD2380" s="255"/>
      <c r="FE2380" s="255"/>
      <c r="FF2380" s="255"/>
      <c r="FG2380" s="255"/>
      <c r="FH2380" s="255"/>
      <c r="FI2380" s="255"/>
      <c r="FJ2380" s="255"/>
      <c r="FK2380" s="255"/>
      <c r="FL2380" s="255"/>
      <c r="FM2380" s="255"/>
      <c r="FN2380" s="255"/>
      <c r="FO2380" s="255"/>
      <c r="FP2380" s="255"/>
      <c r="FQ2380" s="255"/>
      <c r="FR2380" s="255"/>
      <c r="FS2380" s="255"/>
      <c r="FT2380" s="255"/>
      <c r="FU2380" s="255"/>
      <c r="FV2380" s="255"/>
      <c r="FW2380" s="255"/>
      <c r="FX2380" s="255"/>
      <c r="FY2380" s="255"/>
      <c r="FZ2380" s="255"/>
      <c r="GA2380" s="255"/>
      <c r="GB2380" s="255"/>
      <c r="GC2380" s="255"/>
      <c r="GD2380" s="255"/>
      <c r="GE2380" s="255"/>
      <c r="GF2380" s="255"/>
      <c r="GG2380" s="255"/>
      <c r="GH2380" s="255"/>
      <c r="GI2380" s="255"/>
      <c r="GJ2380" s="255"/>
      <c r="GK2380" s="255"/>
      <c r="GL2380" s="255"/>
      <c r="GM2380" s="255"/>
      <c r="GN2380" s="255"/>
      <c r="GO2380" s="255"/>
      <c r="GP2380" s="255"/>
      <c r="GQ2380" s="255"/>
      <c r="GR2380" s="255"/>
      <c r="GS2380" s="255"/>
      <c r="GT2380" s="255"/>
      <c r="GU2380" s="255"/>
      <c r="GV2380" s="255"/>
      <c r="GW2380" s="255"/>
      <c r="GX2380" s="255"/>
      <c r="GY2380" s="255"/>
      <c r="GZ2380" s="255"/>
      <c r="HA2380" s="255"/>
      <c r="HB2380" s="255"/>
      <c r="HC2380" s="255"/>
      <c r="HD2380" s="255"/>
      <c r="HE2380" s="255"/>
      <c r="HF2380" s="255"/>
      <c r="HG2380" s="255"/>
      <c r="HH2380" s="255"/>
      <c r="HI2380" s="255"/>
      <c r="HJ2380" s="255"/>
      <c r="HK2380" s="255"/>
      <c r="HL2380" s="255"/>
      <c r="HM2380" s="255"/>
      <c r="HN2380" s="255"/>
      <c r="HO2380" s="255"/>
      <c r="HP2380" s="255"/>
      <c r="HQ2380" s="255"/>
      <c r="HR2380" s="255"/>
      <c r="HS2380" s="255"/>
      <c r="HT2380" s="255"/>
      <c r="HU2380" s="255"/>
      <c r="HV2380" s="255"/>
      <c r="HW2380" s="255"/>
      <c r="HX2380" s="255"/>
      <c r="HY2380" s="255"/>
      <c r="HZ2380" s="255"/>
      <c r="IA2380" s="255"/>
      <c r="IB2380" s="255"/>
      <c r="IC2380" s="255"/>
      <c r="ID2380" s="255"/>
      <c r="IE2380" s="255"/>
      <c r="IF2380" s="255"/>
      <c r="IG2380" s="255"/>
      <c r="IH2380" s="255"/>
      <c r="II2380" s="255"/>
      <c r="IJ2380" s="255"/>
      <c r="IK2380" s="255"/>
      <c r="IL2380" s="255"/>
      <c r="IM2380" s="255"/>
      <c r="IN2380" s="255"/>
      <c r="IO2380" s="255"/>
      <c r="IP2380" s="255"/>
      <c r="IQ2380" s="255"/>
      <c r="IR2380" s="255"/>
      <c r="IS2380" s="255"/>
      <c r="IT2380" s="255"/>
      <c r="IU2380" s="255"/>
      <c r="IV2380" s="255"/>
    </row>
    <row r="2381" spans="1:256" ht="13">
      <c r="A2381" s="16">
        <v>41816.333148148151</v>
      </c>
      <c r="B2381" s="300">
        <v>5</v>
      </c>
      <c r="C2381" s="5">
        <v>0.56999999999999995</v>
      </c>
      <c r="D2381" s="5">
        <v>0.58499999999999996</v>
      </c>
      <c r="E2381" s="5">
        <v>0.56000000000000005</v>
      </c>
      <c r="F2381" s="5">
        <v>0.56999999999999995</v>
      </c>
      <c r="G2381" s="6">
        <v>165700</v>
      </c>
      <c r="H2381" s="113">
        <f t="shared" si="5117"/>
        <v>0.56999999999999995</v>
      </c>
      <c r="I2381" s="19">
        <f t="shared" si="5147"/>
        <v>-8.6956521739130523E-3</v>
      </c>
      <c r="J2381" s="8">
        <f t="shared" si="5121"/>
        <v>0.65089837720946897</v>
      </c>
      <c r="K2381" s="8">
        <f t="shared" si="5122"/>
        <v>0.54460162279053104</v>
      </c>
      <c r="L2381" s="8">
        <f t="shared" si="5123"/>
        <v>0.59775</v>
      </c>
      <c r="M2381" s="19">
        <f t="shared" si="5124"/>
        <v>0.1951825884658126</v>
      </c>
      <c r="N2381" s="19">
        <f t="shared" si="5148"/>
        <v>-0.19152032457884463</v>
      </c>
      <c r="O2381" s="19">
        <f t="shared" si="5149"/>
        <v>-2.6735987270423103E-2</v>
      </c>
      <c r="P2381" s="19">
        <f t="shared" si="5150"/>
        <v>1.0915596008476804E-2</v>
      </c>
      <c r="Q2381" s="303">
        <v>70</v>
      </c>
      <c r="R2381" s="306">
        <v>94449</v>
      </c>
      <c r="S2381" s="66">
        <f t="shared" si="5125"/>
        <v>1349.2714285714285</v>
      </c>
      <c r="T2381" t="str">
        <f t="shared" ref="T2381:W2382" si="5153">IF(C2381&gt;$J2381,"BrokeBandUpper", IF(C2381&lt;$K2381,"BrokeBandLower", ""))</f>
        <v/>
      </c>
      <c r="U2381" t="str">
        <f t="shared" si="5153"/>
        <v/>
      </c>
      <c r="V2381" t="str">
        <f t="shared" si="5153"/>
        <v/>
      </c>
      <c r="W2381" t="str">
        <f t="shared" si="5153"/>
        <v/>
      </c>
      <c r="X2381" s="63"/>
      <c r="Y2381" s="310">
        <f t="shared" si="5127"/>
        <v>-3.3406593406593425E-3</v>
      </c>
      <c r="Z2381" s="311">
        <f t="shared" si="5128"/>
        <v>0.58424453078414473</v>
      </c>
      <c r="AA2381" s="311">
        <f t="shared" si="5129"/>
        <v>0.61161686907174218</v>
      </c>
      <c r="AB2381" s="312">
        <f t="shared" si="4563"/>
        <v>2380</v>
      </c>
      <c r="AC2381" s="313">
        <f t="shared" si="5130"/>
        <v>2.4125326155127053E-5</v>
      </c>
      <c r="AD2381" s="284">
        <f t="shared" si="5118"/>
        <v>-2.7372338287597442E-2</v>
      </c>
      <c r="AE2381" s="314">
        <f t="shared" si="5131"/>
        <v>-2.7396463613752569E-2</v>
      </c>
      <c r="AF2381" s="315">
        <f t="shared" si="5132"/>
        <v>-4.4754060379565315E-2</v>
      </c>
      <c r="AG2381" s="315">
        <f t="shared" si="5151"/>
        <v>-1.034336167349404</v>
      </c>
      <c r="AH2381" s="316">
        <f t="shared" si="5133"/>
        <v>3.5475359002375205E-4</v>
      </c>
      <c r="AI2381" s="317">
        <f t="shared" si="5134"/>
        <v>2376.7968844810898</v>
      </c>
      <c r="AJ2381" s="318">
        <f t="shared" si="5119"/>
        <v>-5.0000000000000044E-3</v>
      </c>
      <c r="AK2381" s="318">
        <f t="shared" si="5146"/>
        <v>0</v>
      </c>
      <c r="AL2381" s="318">
        <f t="shared" si="5135"/>
        <v>-5.0000000000000044E-3</v>
      </c>
      <c r="AM2381" s="319">
        <f t="shared" si="5136"/>
        <v>3.9285714285714245E-3</v>
      </c>
      <c r="AN2381" s="319">
        <f t="shared" si="5152"/>
        <v>-6.4285714285714267E-3</v>
      </c>
      <c r="AO2381" s="311">
        <f t="shared" si="5137"/>
        <v>0.61111111111111061</v>
      </c>
      <c r="AP2381" s="285">
        <f t="shared" si="5138"/>
        <v>37.931034482758605</v>
      </c>
      <c r="AQ2381" s="285"/>
      <c r="AR2381" s="285">
        <f t="shared" si="5139"/>
        <v>-0.20000000000000534</v>
      </c>
      <c r="AS2381" s="286">
        <f t="shared" si="5140"/>
        <v>-33140.000000000888</v>
      </c>
      <c r="AT2381" s="103">
        <f t="shared" si="5141"/>
        <v>-0.62235131381720055</v>
      </c>
      <c r="AU2381" s="318">
        <f t="shared" si="5142"/>
        <v>0.56999999999999995</v>
      </c>
      <c r="AV2381" s="315">
        <f t="shared" si="5143"/>
        <v>-0.35087719298246556</v>
      </c>
      <c r="AW2381" s="320">
        <f t="shared" si="5144"/>
        <v>4.4642857142856977E-2</v>
      </c>
      <c r="AX2381" s="321">
        <f t="shared" si="5120"/>
        <v>9.4252617450199148E-4</v>
      </c>
      <c r="AY2381" s="315">
        <f t="shared" si="5115"/>
        <v>-0.82772422570445559</v>
      </c>
      <c r="AZ2381" s="255"/>
      <c r="BA2381" s="255"/>
      <c r="BB2381" s="255"/>
      <c r="BC2381" s="255"/>
      <c r="BD2381" s="255"/>
      <c r="BE2381" s="255"/>
      <c r="BF2381" s="255"/>
      <c r="BG2381" s="255"/>
      <c r="BH2381" s="255"/>
      <c r="BI2381" s="255"/>
      <c r="BJ2381" s="255"/>
      <c r="BK2381" s="255"/>
      <c r="BL2381" s="255"/>
      <c r="BM2381" s="255"/>
      <c r="BN2381" s="255"/>
      <c r="BO2381" s="255"/>
      <c r="BP2381" s="255"/>
      <c r="BQ2381" s="255"/>
      <c r="BR2381" s="255"/>
      <c r="BS2381" s="255"/>
      <c r="BT2381" s="255"/>
      <c r="BU2381" s="255"/>
      <c r="BV2381" s="255"/>
      <c r="BW2381" s="255"/>
      <c r="BX2381" s="255"/>
      <c r="BY2381" s="255"/>
      <c r="BZ2381" s="255"/>
      <c r="CA2381" s="255"/>
      <c r="CB2381" s="255"/>
      <c r="CC2381" s="255"/>
      <c r="CD2381" s="255"/>
      <c r="CE2381" s="255"/>
      <c r="CF2381" s="255"/>
      <c r="CG2381" s="255"/>
      <c r="CH2381" s="255"/>
      <c r="CI2381" s="255"/>
      <c r="CJ2381" s="255"/>
      <c r="CK2381" s="255"/>
      <c r="CL2381" s="255"/>
      <c r="CM2381" s="255"/>
      <c r="CN2381" s="255"/>
      <c r="CO2381" s="255"/>
      <c r="CP2381" s="255"/>
      <c r="CQ2381" s="255"/>
      <c r="CR2381" s="255"/>
      <c r="CS2381" s="255"/>
      <c r="CT2381" s="255"/>
      <c r="CU2381" s="255"/>
      <c r="CV2381" s="255"/>
      <c r="CW2381" s="255"/>
      <c r="CX2381" s="255"/>
      <c r="CY2381" s="255"/>
      <c r="CZ2381" s="255"/>
      <c r="DA2381" s="255"/>
      <c r="DB2381" s="255"/>
      <c r="DC2381" s="255"/>
      <c r="DD2381" s="255"/>
      <c r="DE2381" s="255"/>
      <c r="DF2381" s="255"/>
      <c r="DG2381" s="255"/>
      <c r="DH2381" s="255"/>
      <c r="DI2381" s="255"/>
      <c r="DJ2381" s="255"/>
      <c r="DK2381" s="255"/>
      <c r="DL2381" s="255"/>
      <c r="DM2381" s="255"/>
      <c r="DN2381" s="255"/>
      <c r="DO2381" s="255"/>
      <c r="DP2381" s="255"/>
      <c r="DQ2381" s="255"/>
      <c r="DR2381" s="255"/>
      <c r="DS2381" s="255"/>
      <c r="DT2381" s="255"/>
      <c r="DU2381" s="255"/>
      <c r="DV2381" s="255"/>
      <c r="DW2381" s="255"/>
      <c r="DX2381" s="255"/>
      <c r="DY2381" s="255"/>
      <c r="DZ2381" s="255"/>
      <c r="EA2381" s="255"/>
      <c r="EB2381" s="255"/>
      <c r="EC2381" s="255"/>
      <c r="ED2381" s="255"/>
      <c r="EE2381" s="255"/>
      <c r="EF2381" s="255"/>
      <c r="EG2381" s="255"/>
      <c r="EH2381" s="255"/>
      <c r="EI2381" s="255"/>
      <c r="EJ2381" s="255"/>
      <c r="EK2381" s="255"/>
      <c r="EL2381" s="255"/>
      <c r="EM2381" s="255"/>
      <c r="EN2381" s="255"/>
      <c r="EO2381" s="255"/>
      <c r="EP2381" s="255"/>
      <c r="EQ2381" s="255"/>
      <c r="ER2381" s="255"/>
      <c r="ES2381" s="255"/>
      <c r="ET2381" s="255"/>
      <c r="EU2381" s="255"/>
      <c r="EV2381" s="255"/>
      <c r="EW2381" s="255"/>
      <c r="EX2381" s="255"/>
      <c r="EY2381" s="255"/>
      <c r="EZ2381" s="255"/>
      <c r="FA2381" s="255"/>
      <c r="FB2381" s="255"/>
      <c r="FC2381" s="255"/>
      <c r="FD2381" s="255"/>
      <c r="FE2381" s="255"/>
      <c r="FF2381" s="255"/>
      <c r="FG2381" s="255"/>
      <c r="FH2381" s="255"/>
      <c r="FI2381" s="255"/>
      <c r="FJ2381" s="255"/>
      <c r="FK2381" s="255"/>
      <c r="FL2381" s="255"/>
      <c r="FM2381" s="255"/>
      <c r="FN2381" s="255"/>
      <c r="FO2381" s="255"/>
      <c r="FP2381" s="255"/>
      <c r="FQ2381" s="255"/>
      <c r="FR2381" s="255"/>
      <c r="FS2381" s="255"/>
      <c r="FT2381" s="255"/>
      <c r="FU2381" s="255"/>
      <c r="FV2381" s="255"/>
      <c r="FW2381" s="255"/>
      <c r="FX2381" s="255"/>
      <c r="FY2381" s="255"/>
      <c r="FZ2381" s="255"/>
      <c r="GA2381" s="255"/>
      <c r="GB2381" s="255"/>
      <c r="GC2381" s="255"/>
      <c r="GD2381" s="255"/>
      <c r="GE2381" s="255"/>
      <c r="GF2381" s="255"/>
      <c r="GG2381" s="255"/>
      <c r="GH2381" s="255"/>
      <c r="GI2381" s="255"/>
      <c r="GJ2381" s="255"/>
      <c r="GK2381" s="255"/>
      <c r="GL2381" s="255"/>
      <c r="GM2381" s="255"/>
      <c r="GN2381" s="255"/>
      <c r="GO2381" s="255"/>
      <c r="GP2381" s="255"/>
      <c r="GQ2381" s="255"/>
      <c r="GR2381" s="255"/>
      <c r="GS2381" s="255"/>
      <c r="GT2381" s="255"/>
      <c r="GU2381" s="255"/>
      <c r="GV2381" s="255"/>
      <c r="GW2381" s="255"/>
      <c r="GX2381" s="255"/>
      <c r="GY2381" s="255"/>
      <c r="GZ2381" s="255"/>
      <c r="HA2381" s="255"/>
      <c r="HB2381" s="255"/>
      <c r="HC2381" s="255"/>
      <c r="HD2381" s="255"/>
      <c r="HE2381" s="255"/>
      <c r="HF2381" s="255"/>
      <c r="HG2381" s="255"/>
      <c r="HH2381" s="255"/>
      <c r="HI2381" s="255"/>
      <c r="HJ2381" s="255"/>
      <c r="HK2381" s="255"/>
      <c r="HL2381" s="255"/>
      <c r="HM2381" s="255"/>
      <c r="HN2381" s="255"/>
      <c r="HO2381" s="255"/>
      <c r="HP2381" s="255"/>
      <c r="HQ2381" s="255"/>
      <c r="HR2381" s="255"/>
      <c r="HS2381" s="255"/>
      <c r="HT2381" s="255"/>
      <c r="HU2381" s="255"/>
      <c r="HV2381" s="255"/>
      <c r="HW2381" s="255"/>
      <c r="HX2381" s="255"/>
      <c r="HY2381" s="255"/>
      <c r="HZ2381" s="255"/>
      <c r="IA2381" s="255"/>
      <c r="IB2381" s="255"/>
      <c r="IC2381" s="255"/>
      <c r="ID2381" s="255"/>
      <c r="IE2381" s="255"/>
      <c r="IF2381" s="255"/>
      <c r="IG2381" s="255"/>
      <c r="IH2381" s="255"/>
      <c r="II2381" s="255"/>
      <c r="IJ2381" s="255"/>
      <c r="IK2381" s="255"/>
      <c r="IL2381" s="255"/>
      <c r="IM2381" s="255"/>
      <c r="IN2381" s="255"/>
      <c r="IO2381" s="255"/>
      <c r="IP2381" s="255"/>
      <c r="IQ2381" s="255"/>
      <c r="IR2381" s="255"/>
      <c r="IS2381" s="255"/>
      <c r="IT2381" s="255"/>
      <c r="IU2381" s="255"/>
      <c r="IV2381" s="255"/>
    </row>
    <row r="2382" spans="1:256">
      <c r="A2382" s="16">
        <v>41817.334479166668</v>
      </c>
      <c r="B2382" s="300">
        <v>6</v>
      </c>
      <c r="C2382" s="5">
        <v>0.57999999999999996</v>
      </c>
      <c r="D2382" s="5">
        <v>0.57999999999999996</v>
      </c>
      <c r="E2382" s="5">
        <v>0.56000000000000005</v>
      </c>
      <c r="F2382" s="5">
        <v>0.56999999999999995</v>
      </c>
      <c r="G2382" s="6">
        <v>405100</v>
      </c>
      <c r="H2382" s="113">
        <f t="shared" ref="H2382:H2387" si="5154">F2382</f>
        <v>0.56999999999999995</v>
      </c>
      <c r="I2382" s="19">
        <f t="shared" si="5147"/>
        <v>0</v>
      </c>
      <c r="J2382" s="8">
        <f t="shared" si="5121"/>
        <v>0.64241980583482949</v>
      </c>
      <c r="K2382" s="8">
        <f t="shared" si="5122"/>
        <v>0.54508019416517051</v>
      </c>
      <c r="L2382" s="8">
        <f t="shared" si="5123"/>
        <v>0.59375</v>
      </c>
      <c r="M2382" s="19">
        <f t="shared" si="5124"/>
        <v>0.17857851507289052</v>
      </c>
      <c r="N2382" s="19">
        <f t="shared" si="5148"/>
        <v>-8.5069439458890991E-2</v>
      </c>
      <c r="O2382" s="19">
        <f t="shared" si="5149"/>
        <v>-1.3025952547291332E-2</v>
      </c>
      <c r="P2382" s="19">
        <f t="shared" si="5150"/>
        <v>8.7875495520427639E-4</v>
      </c>
      <c r="Q2382" s="303">
        <v>70</v>
      </c>
      <c r="R2382" s="306">
        <v>230907</v>
      </c>
      <c r="S2382" s="66">
        <f t="shared" si="5125"/>
        <v>3298.6714285714284</v>
      </c>
      <c r="T2382" t="str">
        <f t="shared" si="5153"/>
        <v/>
      </c>
      <c r="U2382" t="str">
        <f t="shared" si="5153"/>
        <v/>
      </c>
      <c r="V2382" t="str">
        <f t="shared" si="5153"/>
        <v/>
      </c>
      <c r="W2382" t="str">
        <f t="shared" si="5153"/>
        <v/>
      </c>
      <c r="X2382" s="63"/>
      <c r="Y2382" s="219">
        <f t="shared" si="5127"/>
        <v>-3.5274725274725303E-3</v>
      </c>
      <c r="Z2382" s="78">
        <f t="shared" si="5128"/>
        <v>0.58205087304338643</v>
      </c>
      <c r="AA2382" s="78">
        <f t="shared" si="5129"/>
        <v>0.60853722076043326</v>
      </c>
      <c r="AB2382" s="74">
        <f t="shared" si="4563"/>
        <v>2381</v>
      </c>
      <c r="AC2382" s="80">
        <f t="shared" si="5130"/>
        <v>7.2809271736459097E-4</v>
      </c>
      <c r="AD2382" s="79">
        <f t="shared" ref="AD2382:AD2387" si="5155">Z2382-AA2382</f>
        <v>-2.6486347717046832E-2</v>
      </c>
      <c r="AE2382" s="81">
        <f t="shared" si="5131"/>
        <v>-2.7214440434411423E-2</v>
      </c>
      <c r="AF2382" s="19">
        <f t="shared" si="5132"/>
        <v>-4.3524614129517449E-2</v>
      </c>
      <c r="AG2382" s="93">
        <f t="shared" si="5151"/>
        <v>29.179601000331289</v>
      </c>
      <c r="AH2382" s="91">
        <f t="shared" si="5133"/>
        <v>3.230424862534861E-4</v>
      </c>
      <c r="AI2382" s="96">
        <f t="shared" si="5134"/>
        <v>2377.2163268684026</v>
      </c>
      <c r="AJ2382" s="5">
        <f t="shared" ref="AJ2382:AJ2387" si="5156">F2382-F2381</f>
        <v>0</v>
      </c>
      <c r="AK2382" s="5">
        <f t="shared" si="5146"/>
        <v>0</v>
      </c>
      <c r="AL2382" s="5">
        <f t="shared" si="5135"/>
        <v>0</v>
      </c>
      <c r="AM2382" s="95">
        <f t="shared" si="5136"/>
        <v>3.9285714285714245E-3</v>
      </c>
      <c r="AN2382" s="95">
        <f t="shared" si="5152"/>
        <v>-5.7142857142857117E-3</v>
      </c>
      <c r="AO2382" s="78">
        <f t="shared" si="5137"/>
        <v>0.68749999999999956</v>
      </c>
      <c r="AP2382" s="296">
        <f t="shared" si="5138"/>
        <v>40.740740740740726</v>
      </c>
      <c r="AQ2382" s="8"/>
      <c r="AR2382" s="8">
        <f t="shared" si="5139"/>
        <v>-5.5511151231258087E-15</v>
      </c>
      <c r="AS2382" s="114">
        <f t="shared" si="5140"/>
        <v>-2.2487567363782649E-9</v>
      </c>
      <c r="AT2382" s="103">
        <f t="shared" si="5141"/>
        <v>-0.59049954129877624</v>
      </c>
      <c r="AU2382" s="5">
        <f t="shared" si="5142"/>
        <v>0.56999999999999995</v>
      </c>
      <c r="AV2382" s="93">
        <f t="shared" si="5143"/>
        <v>-9.738798461624225E-15</v>
      </c>
      <c r="AW2382" s="210">
        <f t="shared" si="5144"/>
        <v>3.5714285714285546E-2</v>
      </c>
      <c r="AX2382" s="276">
        <f t="shared" ref="AX2382:AX2387" si="5157">SLOPE(M2369:M2382,AB2369:AB2382)</f>
        <v>-3.2091076164702287E-3</v>
      </c>
      <c r="AY2382" s="19">
        <f t="shared" ref="AY2382:AY2389" si="5158">IF((AX2382&gt;AX2381),ABS(AX2382-AX2381)/ABS(AX2381),-1*ABS(AX2382-AX2381)/ABS(AX2381))</f>
        <v>-4.4047941619932676</v>
      </c>
      <c r="AZ2382" s="255"/>
      <c r="BA2382" s="255"/>
      <c r="BB2382" s="255"/>
      <c r="BC2382" s="255"/>
      <c r="BD2382" s="255"/>
      <c r="BE2382" s="255"/>
      <c r="BF2382" s="255"/>
      <c r="BG2382" s="255"/>
      <c r="BH2382" s="255"/>
      <c r="BI2382" s="255"/>
      <c r="BJ2382" s="255"/>
      <c r="BK2382" s="255"/>
      <c r="BL2382" s="255"/>
      <c r="BM2382" s="255"/>
      <c r="BN2382" s="255"/>
      <c r="BO2382" s="255"/>
      <c r="BP2382" s="255"/>
      <c r="BQ2382" s="255"/>
      <c r="BR2382" s="255"/>
      <c r="BS2382" s="255"/>
      <c r="BT2382" s="255"/>
      <c r="BU2382" s="255"/>
      <c r="BV2382" s="255"/>
      <c r="BW2382" s="255"/>
      <c r="BX2382" s="255"/>
      <c r="BY2382" s="255"/>
      <c r="BZ2382" s="255"/>
      <c r="CA2382" s="255"/>
      <c r="CB2382" s="255"/>
      <c r="CC2382" s="255"/>
      <c r="CD2382" s="255"/>
      <c r="CE2382" s="255"/>
      <c r="CF2382" s="255"/>
      <c r="CG2382" s="255"/>
      <c r="CH2382" s="255"/>
      <c r="CI2382" s="255"/>
      <c r="CJ2382" s="255"/>
      <c r="CK2382" s="255"/>
      <c r="CL2382" s="255"/>
      <c r="CM2382" s="255"/>
      <c r="CN2382" s="255"/>
      <c r="CO2382" s="255"/>
      <c r="CP2382" s="255"/>
      <c r="CQ2382" s="255"/>
      <c r="CR2382" s="255"/>
      <c r="CS2382" s="255"/>
      <c r="CT2382" s="255"/>
      <c r="CU2382" s="255"/>
      <c r="CV2382" s="255"/>
      <c r="CW2382" s="255"/>
      <c r="CX2382" s="255"/>
      <c r="CY2382" s="255"/>
      <c r="CZ2382" s="255"/>
      <c r="DA2382" s="255"/>
      <c r="DB2382" s="255"/>
      <c r="DC2382" s="255"/>
      <c r="DD2382" s="255"/>
      <c r="DE2382" s="255"/>
      <c r="DF2382" s="255"/>
      <c r="DG2382" s="255"/>
      <c r="DH2382" s="255"/>
      <c r="DI2382" s="255"/>
      <c r="DJ2382" s="255"/>
      <c r="DK2382" s="255"/>
      <c r="DL2382" s="255"/>
      <c r="DM2382" s="255"/>
      <c r="DN2382" s="255"/>
      <c r="DO2382" s="255"/>
      <c r="DP2382" s="255"/>
      <c r="DQ2382" s="255"/>
      <c r="DR2382" s="255"/>
      <c r="DS2382" s="255"/>
      <c r="DT2382" s="255"/>
      <c r="DU2382" s="255"/>
      <c r="DV2382" s="255"/>
      <c r="DW2382" s="255"/>
      <c r="DX2382" s="255"/>
      <c r="DY2382" s="255"/>
      <c r="DZ2382" s="255"/>
      <c r="EA2382" s="255"/>
      <c r="EB2382" s="255"/>
      <c r="EC2382" s="255"/>
      <c r="ED2382" s="255"/>
      <c r="EE2382" s="255"/>
      <c r="EF2382" s="255"/>
      <c r="EG2382" s="255"/>
      <c r="EH2382" s="255"/>
      <c r="EI2382" s="255"/>
      <c r="EJ2382" s="255"/>
      <c r="EK2382" s="255"/>
      <c r="EL2382" s="255"/>
      <c r="EM2382" s="255"/>
      <c r="EN2382" s="255"/>
      <c r="EO2382" s="255"/>
      <c r="EP2382" s="255"/>
      <c r="EQ2382" s="255"/>
      <c r="ER2382" s="255"/>
      <c r="ES2382" s="255"/>
      <c r="ET2382" s="255"/>
      <c r="EU2382" s="255"/>
      <c r="EV2382" s="255"/>
      <c r="EW2382" s="255"/>
      <c r="EX2382" s="255"/>
      <c r="EY2382" s="255"/>
      <c r="EZ2382" s="255"/>
      <c r="FA2382" s="255"/>
      <c r="FB2382" s="255"/>
      <c r="FC2382" s="255"/>
      <c r="FD2382" s="255"/>
      <c r="FE2382" s="255"/>
      <c r="FF2382" s="255"/>
      <c r="FG2382" s="255"/>
      <c r="FH2382" s="255"/>
      <c r="FI2382" s="255"/>
      <c r="FJ2382" s="255"/>
      <c r="FK2382" s="255"/>
      <c r="FL2382" s="255"/>
      <c r="FM2382" s="255"/>
      <c r="FN2382" s="255"/>
      <c r="FO2382" s="255"/>
      <c r="FP2382" s="255"/>
      <c r="FQ2382" s="255"/>
      <c r="FR2382" s="255"/>
      <c r="FS2382" s="255"/>
      <c r="FT2382" s="255"/>
      <c r="FU2382" s="255"/>
      <c r="FV2382" s="255"/>
      <c r="FW2382" s="255"/>
      <c r="FX2382" s="255"/>
      <c r="FY2382" s="255"/>
      <c r="FZ2382" s="255"/>
      <c r="GA2382" s="255"/>
      <c r="GB2382" s="255"/>
      <c r="GC2382" s="255"/>
      <c r="GD2382" s="255"/>
      <c r="GE2382" s="255"/>
      <c r="GF2382" s="255"/>
      <c r="GG2382" s="255"/>
      <c r="GH2382" s="255"/>
      <c r="GI2382" s="255"/>
      <c r="GJ2382" s="255"/>
      <c r="GK2382" s="255"/>
      <c r="GL2382" s="255"/>
      <c r="GM2382" s="255"/>
      <c r="GN2382" s="255"/>
      <c r="GO2382" s="255"/>
      <c r="GP2382" s="255"/>
      <c r="GQ2382" s="255"/>
      <c r="GR2382" s="255"/>
      <c r="GS2382" s="255"/>
      <c r="GT2382" s="255"/>
      <c r="GU2382" s="255"/>
      <c r="GV2382" s="255"/>
      <c r="GW2382" s="255"/>
      <c r="GX2382" s="255"/>
      <c r="GY2382" s="255"/>
      <c r="GZ2382" s="255"/>
      <c r="HA2382" s="255"/>
      <c r="HB2382" s="255"/>
      <c r="HC2382" s="255"/>
      <c r="HD2382" s="255"/>
      <c r="HE2382" s="255"/>
      <c r="HF2382" s="255"/>
      <c r="HG2382" s="255"/>
      <c r="HH2382" s="255"/>
      <c r="HI2382" s="255"/>
      <c r="HJ2382" s="255"/>
      <c r="HK2382" s="255"/>
      <c r="HL2382" s="255"/>
      <c r="HM2382" s="255"/>
      <c r="HN2382" s="255"/>
      <c r="HO2382" s="255"/>
      <c r="HP2382" s="255"/>
      <c r="HQ2382" s="255"/>
      <c r="HR2382" s="255"/>
      <c r="HS2382" s="255"/>
      <c r="HT2382" s="255"/>
      <c r="HU2382" s="255"/>
      <c r="HV2382" s="255"/>
      <c r="HW2382" s="255"/>
      <c r="HX2382" s="255"/>
      <c r="HY2382" s="255"/>
      <c r="HZ2382" s="255"/>
      <c r="IA2382" s="255"/>
      <c r="IB2382" s="255"/>
      <c r="IC2382" s="255"/>
      <c r="ID2382" s="255"/>
      <c r="IE2382" s="255"/>
      <c r="IF2382" s="255"/>
      <c r="IG2382" s="255"/>
      <c r="IH2382" s="255"/>
      <c r="II2382" s="255"/>
      <c r="IJ2382" s="255"/>
      <c r="IK2382" s="255"/>
      <c r="IL2382" s="255"/>
      <c r="IM2382" s="255"/>
      <c r="IN2382" s="255"/>
      <c r="IO2382" s="255"/>
      <c r="IP2382" s="255"/>
      <c r="IQ2382" s="255"/>
      <c r="IR2382" s="255"/>
      <c r="IS2382" s="255"/>
      <c r="IT2382" s="255"/>
      <c r="IU2382" s="255"/>
      <c r="IV2382" s="255"/>
    </row>
    <row r="2383" spans="1:256" ht="13">
      <c r="A2383" s="16">
        <v>41821.425810185188</v>
      </c>
      <c r="B2383" s="300">
        <v>3</v>
      </c>
      <c r="C2383" s="5">
        <v>0.56499999999999995</v>
      </c>
      <c r="D2383" s="5">
        <v>0.57499999999999996</v>
      </c>
      <c r="E2383" s="5">
        <v>0.56499999999999995</v>
      </c>
      <c r="F2383" s="5">
        <v>0.57499999999999996</v>
      </c>
      <c r="G2383" s="6">
        <v>71770</v>
      </c>
      <c r="H2383" s="113">
        <f t="shared" si="5154"/>
        <v>0.57499999999999996</v>
      </c>
      <c r="I2383" s="19">
        <f t="shared" si="5147"/>
        <v>8.7719298245614117E-3</v>
      </c>
      <c r="J2383" s="8">
        <f t="shared" ref="J2383:J2388" si="5159">(L2383)+2*STDEVPA(H2364:H2383)</f>
        <v>0.62808756276314937</v>
      </c>
      <c r="K2383" s="8">
        <f t="shared" ref="K2383:K2388" si="5160">(L2383)-(2*STDEVPA(H2364:H2383))</f>
        <v>0.55091243723685046</v>
      </c>
      <c r="L2383" s="8">
        <f t="shared" ref="L2383:L2388" si="5161">AVERAGE(H2364:H2383)</f>
        <v>0.58949999999999991</v>
      </c>
      <c r="M2383" s="19">
        <f t="shared" ref="M2383:M2388" si="5162">(J2383-K2383)/K2383</f>
        <v>0.14008601060701678</v>
      </c>
      <c r="N2383" s="19">
        <f t="shared" si="5148"/>
        <v>-0.2155494710556991</v>
      </c>
      <c r="O2383" s="19">
        <f t="shared" si="5149"/>
        <v>-2.2309777720902094E-2</v>
      </c>
      <c r="P2383" s="19">
        <f t="shared" si="5150"/>
        <v>1.0699789011069195E-2</v>
      </c>
      <c r="Q2383" s="303">
        <v>70</v>
      </c>
      <c r="R2383" s="306">
        <v>41267.75</v>
      </c>
      <c r="S2383" s="66">
        <f t="shared" ref="S2383:S2388" si="5163">R2383/Q2383</f>
        <v>589.53928571428571</v>
      </c>
      <c r="T2383" t="str">
        <f t="shared" ref="T2383:W2384" si="5164">IF(C2383&gt;$J2383,"BrokeBandUpper", IF(C2383&lt;$K2383,"BrokeBandLower", ""))</f>
        <v/>
      </c>
      <c r="U2383" t="str">
        <f t="shared" si="5164"/>
        <v/>
      </c>
      <c r="V2383" t="str">
        <f t="shared" si="5164"/>
        <v/>
      </c>
      <c r="W2383" t="str">
        <f t="shared" si="5164"/>
        <v/>
      </c>
      <c r="X2383" s="63"/>
      <c r="Y2383" s="310">
        <f t="shared" ref="Y2383:Y2388" si="5165">SLOPE(H2370:H2383,AB2370:AB2383)</f>
        <v>-3.2967032967032997E-3</v>
      </c>
      <c r="Z2383" s="311">
        <f t="shared" ref="Z2383:Z2388" si="5166">Z2382+(0.154*(F2383-Z2382))</f>
        <v>0.58096503859470494</v>
      </c>
      <c r="AA2383" s="311">
        <f t="shared" ref="AA2383:AA2388" si="5167">AA2382+(0.074*(F2383-AA2382))</f>
        <v>0.60605546642416119</v>
      </c>
      <c r="AB2383" s="312">
        <f t="shared" si="4563"/>
        <v>2382</v>
      </c>
      <c r="AC2383" s="313">
        <f t="shared" ref="AC2383:AC2388" si="5168">AD2383-AE2383</f>
        <v>1.6992100839641373E-3</v>
      </c>
      <c r="AD2383" s="284">
        <f t="shared" si="5155"/>
        <v>-2.5090427829456252E-2</v>
      </c>
      <c r="AE2383" s="314">
        <f t="shared" ref="AE2383:AE2388" si="5169">AE2382+(0.2*(AD2383-AE2382))</f>
        <v>-2.6789637913420389E-2</v>
      </c>
      <c r="AF2383" s="315">
        <f t="shared" ref="AF2383:AF2388" si="5170">AD2383/AA2383</f>
        <v>-4.139955700341158E-2</v>
      </c>
      <c r="AG2383" s="315">
        <f t="shared" si="5151"/>
        <v>1.3337825574119309</v>
      </c>
      <c r="AH2383" s="316">
        <f t="shared" ref="AH2383:AH2388" si="5171">SLOPE(AC2370:AC2383,AB2370:AB2383)</f>
        <v>3.0438117945621703E-4</v>
      </c>
      <c r="AI2383" s="317">
        <f t="shared" ref="AI2383:AI2388" si="5172">INTERCEPT(AB2370:AB2383,AC2370:AC2383)</f>
        <v>2377.5280316745107</v>
      </c>
      <c r="AJ2383" s="318">
        <f t="shared" si="5156"/>
        <v>5.0000000000000044E-3</v>
      </c>
      <c r="AK2383" s="318">
        <f t="shared" si="5146"/>
        <v>5.0000000000000044E-3</v>
      </c>
      <c r="AL2383" s="318">
        <f t="shared" ref="AL2383:AL2388" si="5173">IF(AJ2383&lt;0,AJ2383,0)</f>
        <v>0</v>
      </c>
      <c r="AM2383" s="319">
        <f t="shared" ref="AM2383:AM2388" si="5174">(AVERAGE(AK2370:AK2383))</f>
        <v>3.9285714285714245E-3</v>
      </c>
      <c r="AN2383" s="319">
        <f t="shared" si="5152"/>
        <v>-5.7142857142857117E-3</v>
      </c>
      <c r="AO2383" s="311">
        <f t="shared" ref="AO2383:AO2388" si="5175">ABS(AM2383/AN2383)</f>
        <v>0.68749999999999956</v>
      </c>
      <c r="AP2383" s="285">
        <f t="shared" ref="AP2383:AP2388" si="5176">IF(AN2383=0,100,100-(100/(1+AO2383)))</f>
        <v>40.740740740740726</v>
      </c>
      <c r="AQ2383" s="285"/>
      <c r="AR2383" s="285">
        <f t="shared" ref="AR2383:AR2388" si="5177">IF(ISERROR(((F2383-E2383)-(D2383-F2383))/(D2383-E2383)),0,((F2383-E2383)-(D2383-F2383))/(D2383-E2383))</f>
        <v>1</v>
      </c>
      <c r="AS2383" s="286">
        <f t="shared" ref="AS2383:AS2388" si="5178">IF(ISERROR(AR2383*G2383),0,AR2383*G2383)</f>
        <v>71770</v>
      </c>
      <c r="AT2383" s="103">
        <f t="shared" ref="AT2383:AT2388" si="5179">SUM(AS2364:AS2383)/SUM(G2364:G2383)</f>
        <v>-0.60459288929033927</v>
      </c>
      <c r="AU2383" s="318">
        <f t="shared" ref="AU2383:AU2388" si="5180">F2383</f>
        <v>0.57499999999999996</v>
      </c>
      <c r="AV2383" s="315">
        <f t="shared" ref="AV2383:AV2388" si="5181">AS2383/R2383</f>
        <v>1.7391304347826086</v>
      </c>
      <c r="AW2383" s="320">
        <f t="shared" ref="AW2383:AW2388" si="5182">(D2383-E2383)/E2383</f>
        <v>1.7699115044247805E-2</v>
      </c>
      <c r="AX2383" s="321">
        <f t="shared" si="5157"/>
        <v>-7.6566842461315027E-3</v>
      </c>
      <c r="AY2383" s="315">
        <f t="shared" si="5158"/>
        <v>-1.3859231790279649</v>
      </c>
      <c r="AZ2383" s="255"/>
      <c r="BA2383" s="255"/>
      <c r="BB2383" s="255"/>
      <c r="BC2383" s="255"/>
      <c r="BD2383" s="255"/>
      <c r="BE2383" s="255"/>
      <c r="BF2383" s="255"/>
      <c r="BG2383" s="255"/>
      <c r="BH2383" s="255"/>
      <c r="BI2383" s="255"/>
      <c r="BJ2383" s="255"/>
      <c r="BK2383" s="255"/>
      <c r="BL2383" s="255"/>
      <c r="BM2383" s="255"/>
      <c r="BN2383" s="255"/>
      <c r="BO2383" s="255"/>
      <c r="BP2383" s="255"/>
      <c r="BQ2383" s="255"/>
      <c r="BR2383" s="255"/>
      <c r="BS2383" s="255"/>
      <c r="BT2383" s="255"/>
      <c r="BU2383" s="255"/>
      <c r="BV2383" s="255"/>
      <c r="BW2383" s="255"/>
      <c r="BX2383" s="255"/>
      <c r="BY2383" s="255"/>
      <c r="BZ2383" s="255"/>
      <c r="CA2383" s="255"/>
      <c r="CB2383" s="255"/>
      <c r="CC2383" s="255"/>
      <c r="CD2383" s="255"/>
      <c r="CE2383" s="255"/>
      <c r="CF2383" s="255"/>
      <c r="CG2383" s="255"/>
      <c r="CH2383" s="255"/>
      <c r="CI2383" s="255"/>
      <c r="CJ2383" s="255"/>
      <c r="CK2383" s="255"/>
      <c r="CL2383" s="255"/>
      <c r="CM2383" s="255"/>
      <c r="CN2383" s="255"/>
      <c r="CO2383" s="255"/>
      <c r="CP2383" s="255"/>
      <c r="CQ2383" s="255"/>
      <c r="CR2383" s="255"/>
      <c r="CS2383" s="255"/>
      <c r="CT2383" s="255"/>
      <c r="CU2383" s="255"/>
      <c r="CV2383" s="255"/>
      <c r="CW2383" s="255"/>
      <c r="CX2383" s="255"/>
      <c r="CY2383" s="255"/>
      <c r="CZ2383" s="255"/>
      <c r="DA2383" s="255"/>
      <c r="DB2383" s="255"/>
      <c r="DC2383" s="255"/>
      <c r="DD2383" s="255"/>
      <c r="DE2383" s="255"/>
      <c r="DF2383" s="255"/>
      <c r="DG2383" s="255"/>
      <c r="DH2383" s="255"/>
      <c r="DI2383" s="255"/>
      <c r="DJ2383" s="255"/>
      <c r="DK2383" s="255"/>
      <c r="DL2383" s="255"/>
      <c r="DM2383" s="255"/>
      <c r="DN2383" s="255"/>
      <c r="DO2383" s="255"/>
      <c r="DP2383" s="255"/>
      <c r="DQ2383" s="255"/>
      <c r="DR2383" s="255"/>
      <c r="DS2383" s="255"/>
      <c r="DT2383" s="255"/>
      <c r="DU2383" s="255"/>
      <c r="DV2383" s="255"/>
      <c r="DW2383" s="255"/>
      <c r="DX2383" s="255"/>
      <c r="DY2383" s="255"/>
      <c r="DZ2383" s="255"/>
      <c r="EA2383" s="255"/>
      <c r="EB2383" s="255"/>
      <c r="EC2383" s="255"/>
      <c r="ED2383" s="255"/>
      <c r="EE2383" s="255"/>
      <c r="EF2383" s="255"/>
      <c r="EG2383" s="255"/>
      <c r="EH2383" s="255"/>
      <c r="EI2383" s="255"/>
      <c r="EJ2383" s="255"/>
      <c r="EK2383" s="255"/>
      <c r="EL2383" s="255"/>
      <c r="EM2383" s="255"/>
      <c r="EN2383" s="255"/>
      <c r="EO2383" s="255"/>
      <c r="EP2383" s="255"/>
      <c r="EQ2383" s="255"/>
      <c r="ER2383" s="255"/>
      <c r="ES2383" s="255"/>
      <c r="ET2383" s="255"/>
      <c r="EU2383" s="255"/>
      <c r="EV2383" s="255"/>
      <c r="EW2383" s="255"/>
      <c r="EX2383" s="255"/>
      <c r="EY2383" s="255"/>
      <c r="EZ2383" s="255"/>
      <c r="FA2383" s="255"/>
      <c r="FB2383" s="255"/>
      <c r="FC2383" s="255"/>
      <c r="FD2383" s="255"/>
      <c r="FE2383" s="255"/>
      <c r="FF2383" s="255"/>
      <c r="FG2383" s="255"/>
      <c r="FH2383" s="255"/>
      <c r="FI2383" s="255"/>
      <c r="FJ2383" s="255"/>
      <c r="FK2383" s="255"/>
      <c r="FL2383" s="255"/>
      <c r="FM2383" s="255"/>
      <c r="FN2383" s="255"/>
      <c r="FO2383" s="255"/>
      <c r="FP2383" s="255"/>
      <c r="FQ2383" s="255"/>
      <c r="FR2383" s="255"/>
      <c r="FS2383" s="255"/>
      <c r="FT2383" s="255"/>
      <c r="FU2383" s="255"/>
      <c r="FV2383" s="255"/>
      <c r="FW2383" s="255"/>
      <c r="FX2383" s="255"/>
      <c r="FY2383" s="255"/>
      <c r="FZ2383" s="255"/>
      <c r="GA2383" s="255"/>
      <c r="GB2383" s="255"/>
      <c r="GC2383" s="255"/>
      <c r="GD2383" s="255"/>
      <c r="GE2383" s="255"/>
      <c r="GF2383" s="255"/>
      <c r="GG2383" s="255"/>
      <c r="GH2383" s="255"/>
      <c r="GI2383" s="255"/>
      <c r="GJ2383" s="255"/>
      <c r="GK2383" s="255"/>
      <c r="GL2383" s="255"/>
      <c r="GM2383" s="255"/>
      <c r="GN2383" s="255"/>
      <c r="GO2383" s="255"/>
      <c r="GP2383" s="255"/>
      <c r="GQ2383" s="255"/>
      <c r="GR2383" s="255"/>
      <c r="GS2383" s="255"/>
      <c r="GT2383" s="255"/>
      <c r="GU2383" s="255"/>
      <c r="GV2383" s="255"/>
      <c r="GW2383" s="255"/>
      <c r="GX2383" s="255"/>
      <c r="GY2383" s="255"/>
      <c r="GZ2383" s="255"/>
      <c r="HA2383" s="255"/>
      <c r="HB2383" s="255"/>
      <c r="HC2383" s="255"/>
      <c r="HD2383" s="255"/>
      <c r="HE2383" s="255"/>
      <c r="HF2383" s="255"/>
      <c r="HG2383" s="255"/>
      <c r="HH2383" s="255"/>
      <c r="HI2383" s="255"/>
      <c r="HJ2383" s="255"/>
      <c r="HK2383" s="255"/>
      <c r="HL2383" s="255"/>
      <c r="HM2383" s="255"/>
      <c r="HN2383" s="255"/>
      <c r="HO2383" s="255"/>
      <c r="HP2383" s="255"/>
      <c r="HQ2383" s="255"/>
      <c r="HR2383" s="255"/>
      <c r="HS2383" s="255"/>
      <c r="HT2383" s="255"/>
      <c r="HU2383" s="255"/>
      <c r="HV2383" s="255"/>
      <c r="HW2383" s="255"/>
      <c r="HX2383" s="255"/>
      <c r="HY2383" s="255"/>
      <c r="HZ2383" s="255"/>
      <c r="IA2383" s="255"/>
      <c r="IB2383" s="255"/>
      <c r="IC2383" s="255"/>
      <c r="ID2383" s="255"/>
      <c r="IE2383" s="255"/>
      <c r="IF2383" s="255"/>
      <c r="IG2383" s="255"/>
      <c r="IH2383" s="255"/>
      <c r="II2383" s="255"/>
      <c r="IJ2383" s="255"/>
      <c r="IK2383" s="255"/>
      <c r="IL2383" s="255"/>
      <c r="IM2383" s="255"/>
      <c r="IN2383" s="255"/>
      <c r="IO2383" s="255"/>
      <c r="IP2383" s="255"/>
      <c r="IQ2383" s="255"/>
      <c r="IR2383" s="255"/>
      <c r="IS2383" s="255"/>
      <c r="IT2383" s="255"/>
      <c r="IU2383" s="255"/>
      <c r="IV2383" s="255"/>
    </row>
    <row r="2384" spans="1:256">
      <c r="A2384" s="16">
        <v>41822.477847222224</v>
      </c>
      <c r="B2384" s="300">
        <v>4</v>
      </c>
      <c r="C2384" s="5">
        <v>0.57499999999999996</v>
      </c>
      <c r="D2384" s="5">
        <v>0.57999999999999996</v>
      </c>
      <c r="E2384" s="5">
        <v>0.56499999999999995</v>
      </c>
      <c r="F2384" s="5">
        <v>0.56499999999999995</v>
      </c>
      <c r="G2384" s="6">
        <v>72070</v>
      </c>
      <c r="H2384" s="113">
        <f t="shared" si="5154"/>
        <v>0.56499999999999995</v>
      </c>
      <c r="I2384" s="19">
        <f t="shared" si="5147"/>
        <v>-1.7391304347826105E-2</v>
      </c>
      <c r="J2384" s="8">
        <f t="shared" si="5159"/>
        <v>0.62743311983702899</v>
      </c>
      <c r="K2384" s="8">
        <f t="shared" si="5160"/>
        <v>0.548066880162971</v>
      </c>
      <c r="L2384" s="8">
        <f t="shared" si="5161"/>
        <v>0.58774999999999999</v>
      </c>
      <c r="M2384" s="19">
        <f t="shared" si="5162"/>
        <v>0.14481123115933944</v>
      </c>
      <c r="N2384" s="19">
        <f t="shared" si="5148"/>
        <v>3.3730852437352368E-2</v>
      </c>
      <c r="O2384" s="19">
        <f t="shared" si="5149"/>
        <v>-1.0419612883931107E-3</v>
      </c>
      <c r="P2384" s="19">
        <f t="shared" si="5150"/>
        <v>-5.1651712351087897E-3</v>
      </c>
      <c r="Q2384" s="303">
        <v>70</v>
      </c>
      <c r="R2384" s="306">
        <v>40719.550000000003</v>
      </c>
      <c r="S2384" s="66">
        <f t="shared" si="5163"/>
        <v>581.70785714285716</v>
      </c>
      <c r="T2384" t="str">
        <f t="shared" si="5164"/>
        <v/>
      </c>
      <c r="U2384" t="str">
        <f t="shared" si="5164"/>
        <v/>
      </c>
      <c r="V2384" t="str">
        <f t="shared" si="5164"/>
        <v/>
      </c>
      <c r="W2384" t="str">
        <f t="shared" si="5164"/>
        <v/>
      </c>
      <c r="X2384" s="63"/>
      <c r="Y2384" s="219">
        <f t="shared" si="5165"/>
        <v>-3.4065934065934094E-3</v>
      </c>
      <c r="Z2384" s="78">
        <f t="shared" si="5166"/>
        <v>0.5785064226511204</v>
      </c>
      <c r="AA2384" s="78">
        <f t="shared" si="5167"/>
        <v>0.60301736190877331</v>
      </c>
      <c r="AB2384" s="74">
        <f t="shared" si="4563"/>
        <v>2383</v>
      </c>
      <c r="AC2384" s="80">
        <f t="shared" si="5168"/>
        <v>1.8229589246139856E-3</v>
      </c>
      <c r="AD2384" s="79">
        <f t="shared" si="5155"/>
        <v>-2.4510939257652908E-2</v>
      </c>
      <c r="AE2384" s="81">
        <f t="shared" si="5169"/>
        <v>-2.6333898182266894E-2</v>
      </c>
      <c r="AF2384" s="19">
        <f t="shared" si="5170"/>
        <v>-4.0647153475095156E-2</v>
      </c>
      <c r="AG2384" s="93">
        <f t="shared" si="5151"/>
        <v>7.282727534264094E-2</v>
      </c>
      <c r="AH2384" s="91">
        <f t="shared" si="5171"/>
        <v>2.7238101041340899E-4</v>
      </c>
      <c r="AI2384" s="96">
        <f t="shared" si="5172"/>
        <v>2377.8655069105416</v>
      </c>
      <c r="AJ2384" s="5">
        <f t="shared" si="5156"/>
        <v>-1.0000000000000009E-2</v>
      </c>
      <c r="AK2384" s="5">
        <f t="shared" si="5146"/>
        <v>0</v>
      </c>
      <c r="AL2384" s="5">
        <f t="shared" si="5173"/>
        <v>-1.0000000000000009E-2</v>
      </c>
      <c r="AM2384" s="95">
        <f t="shared" si="5174"/>
        <v>3.9285714285714245E-3</v>
      </c>
      <c r="AN2384" s="95">
        <f t="shared" si="5152"/>
        <v>-6.0714285714285688E-3</v>
      </c>
      <c r="AO2384" s="78">
        <f t="shared" si="5175"/>
        <v>0.64705882352941135</v>
      </c>
      <c r="AP2384" s="296">
        <f t="shared" si="5176"/>
        <v>39.285714285714263</v>
      </c>
      <c r="AQ2384" s="8"/>
      <c r="AR2384" s="8">
        <f t="shared" si="5177"/>
        <v>-1</v>
      </c>
      <c r="AS2384" s="114">
        <f t="shared" si="5178"/>
        <v>-72070</v>
      </c>
      <c r="AT2384" s="103">
        <f t="shared" si="5179"/>
        <v>-0.27334908705850469</v>
      </c>
      <c r="AU2384" s="5">
        <f t="shared" si="5180"/>
        <v>0.56499999999999995</v>
      </c>
      <c r="AV2384" s="93">
        <f t="shared" si="5181"/>
        <v>-1.7699115044247786</v>
      </c>
      <c r="AW2384" s="210">
        <f t="shared" si="5182"/>
        <v>2.6548672566371709E-2</v>
      </c>
      <c r="AX2384" s="276">
        <f t="shared" si="5157"/>
        <v>-1.0887784297098762E-2</v>
      </c>
      <c r="AY2384" s="19">
        <f t="shared" si="5158"/>
        <v>-0.42199729636229338</v>
      </c>
      <c r="AZ2384" s="255"/>
      <c r="BA2384" s="255"/>
      <c r="BB2384" s="255"/>
      <c r="BC2384" s="255"/>
      <c r="BD2384" s="255"/>
      <c r="BE2384" s="255"/>
      <c r="BF2384" s="255"/>
      <c r="BG2384" s="255"/>
      <c r="BH2384" s="255"/>
      <c r="BI2384" s="255"/>
      <c r="BJ2384" s="255"/>
      <c r="BK2384" s="255"/>
      <c r="BL2384" s="255"/>
      <c r="BM2384" s="255"/>
      <c r="BN2384" s="255"/>
      <c r="BO2384" s="255"/>
      <c r="BP2384" s="255"/>
      <c r="BQ2384" s="255"/>
      <c r="BR2384" s="255"/>
      <c r="BS2384" s="255"/>
      <c r="BT2384" s="255"/>
      <c r="BU2384" s="255"/>
      <c r="BV2384" s="255"/>
      <c r="BW2384" s="255"/>
      <c r="BX2384" s="255"/>
      <c r="BY2384" s="255"/>
      <c r="BZ2384" s="255"/>
      <c r="CA2384" s="255"/>
      <c r="CB2384" s="255"/>
      <c r="CC2384" s="255"/>
      <c r="CD2384" s="255"/>
      <c r="CE2384" s="255"/>
      <c r="CF2384" s="255"/>
      <c r="CG2384" s="255"/>
      <c r="CH2384" s="255"/>
      <c r="CI2384" s="255"/>
      <c r="CJ2384" s="255"/>
      <c r="CK2384" s="255"/>
      <c r="CL2384" s="255"/>
      <c r="CM2384" s="255"/>
      <c r="CN2384" s="255"/>
      <c r="CO2384" s="255"/>
      <c r="CP2384" s="255"/>
      <c r="CQ2384" s="255"/>
      <c r="CR2384" s="255"/>
      <c r="CS2384" s="255"/>
      <c r="CT2384" s="255"/>
      <c r="CU2384" s="255"/>
      <c r="CV2384" s="255"/>
      <c r="CW2384" s="255"/>
      <c r="CX2384" s="255"/>
      <c r="CY2384" s="255"/>
      <c r="CZ2384" s="255"/>
      <c r="DA2384" s="255"/>
      <c r="DB2384" s="255"/>
      <c r="DC2384" s="255"/>
      <c r="DD2384" s="255"/>
      <c r="DE2384" s="255"/>
      <c r="DF2384" s="255"/>
      <c r="DG2384" s="255"/>
      <c r="DH2384" s="255"/>
      <c r="DI2384" s="255"/>
      <c r="DJ2384" s="255"/>
      <c r="DK2384" s="255"/>
      <c r="DL2384" s="255"/>
      <c r="DM2384" s="255"/>
      <c r="DN2384" s="255"/>
      <c r="DO2384" s="255"/>
      <c r="DP2384" s="255"/>
      <c r="DQ2384" s="255"/>
      <c r="DR2384" s="255"/>
      <c r="DS2384" s="255"/>
      <c r="DT2384" s="255"/>
      <c r="DU2384" s="255"/>
      <c r="DV2384" s="255"/>
      <c r="DW2384" s="255"/>
      <c r="DX2384" s="255"/>
      <c r="DY2384" s="255"/>
      <c r="DZ2384" s="255"/>
      <c r="EA2384" s="255"/>
      <c r="EB2384" s="255"/>
      <c r="EC2384" s="255"/>
      <c r="ED2384" s="255"/>
      <c r="EE2384" s="255"/>
      <c r="EF2384" s="255"/>
      <c r="EG2384" s="255"/>
      <c r="EH2384" s="255"/>
      <c r="EI2384" s="255"/>
      <c r="EJ2384" s="255"/>
      <c r="EK2384" s="255"/>
      <c r="EL2384" s="255"/>
      <c r="EM2384" s="255"/>
      <c r="EN2384" s="255"/>
      <c r="EO2384" s="255"/>
      <c r="EP2384" s="255"/>
      <c r="EQ2384" s="255"/>
      <c r="ER2384" s="255"/>
      <c r="ES2384" s="255"/>
      <c r="ET2384" s="255"/>
      <c r="EU2384" s="255"/>
      <c r="EV2384" s="255"/>
      <c r="EW2384" s="255"/>
      <c r="EX2384" s="255"/>
      <c r="EY2384" s="255"/>
      <c r="EZ2384" s="255"/>
      <c r="FA2384" s="255"/>
      <c r="FB2384" s="255"/>
      <c r="FC2384" s="255"/>
      <c r="FD2384" s="255"/>
      <c r="FE2384" s="255"/>
      <c r="FF2384" s="255"/>
      <c r="FG2384" s="255"/>
      <c r="FH2384" s="255"/>
      <c r="FI2384" s="255"/>
      <c r="FJ2384" s="255"/>
      <c r="FK2384" s="255"/>
      <c r="FL2384" s="255"/>
      <c r="FM2384" s="255"/>
      <c r="FN2384" s="255"/>
      <c r="FO2384" s="255"/>
      <c r="FP2384" s="255"/>
      <c r="FQ2384" s="255"/>
      <c r="FR2384" s="255"/>
      <c r="FS2384" s="255"/>
      <c r="FT2384" s="255"/>
      <c r="FU2384" s="255"/>
      <c r="FV2384" s="255"/>
      <c r="FW2384" s="255"/>
      <c r="FX2384" s="255"/>
      <c r="FY2384" s="255"/>
      <c r="FZ2384" s="255"/>
      <c r="GA2384" s="255"/>
      <c r="GB2384" s="255"/>
      <c r="GC2384" s="255"/>
      <c r="GD2384" s="255"/>
      <c r="GE2384" s="255"/>
      <c r="GF2384" s="255"/>
      <c r="GG2384" s="255"/>
      <c r="GH2384" s="255"/>
      <c r="GI2384" s="255"/>
      <c r="GJ2384" s="255"/>
      <c r="GK2384" s="255"/>
      <c r="GL2384" s="255"/>
      <c r="GM2384" s="255"/>
      <c r="GN2384" s="255"/>
      <c r="GO2384" s="255"/>
      <c r="GP2384" s="255"/>
      <c r="GQ2384" s="255"/>
      <c r="GR2384" s="255"/>
      <c r="GS2384" s="255"/>
      <c r="GT2384" s="255"/>
      <c r="GU2384" s="255"/>
      <c r="GV2384" s="255"/>
      <c r="GW2384" s="255"/>
      <c r="GX2384" s="255"/>
      <c r="GY2384" s="255"/>
      <c r="GZ2384" s="255"/>
      <c r="HA2384" s="255"/>
      <c r="HB2384" s="255"/>
      <c r="HC2384" s="255"/>
      <c r="HD2384" s="255"/>
      <c r="HE2384" s="255"/>
      <c r="HF2384" s="255"/>
      <c r="HG2384" s="255"/>
      <c r="HH2384" s="255"/>
      <c r="HI2384" s="255"/>
      <c r="HJ2384" s="255"/>
      <c r="HK2384" s="255"/>
      <c r="HL2384" s="255"/>
      <c r="HM2384" s="255"/>
      <c r="HN2384" s="255"/>
      <c r="HO2384" s="255"/>
      <c r="HP2384" s="255"/>
      <c r="HQ2384" s="255"/>
      <c r="HR2384" s="255"/>
      <c r="HS2384" s="255"/>
      <c r="HT2384" s="255"/>
      <c r="HU2384" s="255"/>
      <c r="HV2384" s="255"/>
      <c r="HW2384" s="255"/>
      <c r="HX2384" s="255"/>
      <c r="HY2384" s="255"/>
      <c r="HZ2384" s="255"/>
      <c r="IA2384" s="255"/>
      <c r="IB2384" s="255"/>
      <c r="IC2384" s="255"/>
      <c r="ID2384" s="255"/>
      <c r="IE2384" s="255"/>
      <c r="IF2384" s="255"/>
      <c r="IG2384" s="255"/>
      <c r="IH2384" s="255"/>
      <c r="II2384" s="255"/>
      <c r="IJ2384" s="255"/>
      <c r="IK2384" s="255"/>
      <c r="IL2384" s="255"/>
      <c r="IM2384" s="255"/>
      <c r="IN2384" s="255"/>
      <c r="IO2384" s="255"/>
      <c r="IP2384" s="255"/>
      <c r="IQ2384" s="255"/>
      <c r="IR2384" s="255"/>
      <c r="IS2384" s="255"/>
      <c r="IT2384" s="255"/>
      <c r="IU2384" s="255"/>
      <c r="IV2384" s="255"/>
    </row>
    <row r="2385" spans="1:256" ht="13">
      <c r="A2385" s="16">
        <v>41823.357118055559</v>
      </c>
      <c r="B2385" s="300">
        <v>5</v>
      </c>
      <c r="C2385" s="5">
        <v>0.56000000000000005</v>
      </c>
      <c r="D2385" s="5">
        <v>0.58499999999999996</v>
      </c>
      <c r="E2385" s="5">
        <v>0.56000000000000005</v>
      </c>
      <c r="F2385" s="5">
        <v>0.58499999999999996</v>
      </c>
      <c r="G2385" s="6">
        <v>67530</v>
      </c>
      <c r="H2385" s="113">
        <f t="shared" si="5154"/>
        <v>0.58499999999999996</v>
      </c>
      <c r="I2385" s="19">
        <f t="shared" si="5147"/>
        <v>3.5398230088495609E-2</v>
      </c>
      <c r="J2385" s="8">
        <f t="shared" si="5159"/>
        <v>0.62391629793329839</v>
      </c>
      <c r="K2385" s="8">
        <f t="shared" si="5160"/>
        <v>0.54858370206670148</v>
      </c>
      <c r="L2385" s="8">
        <f t="shared" si="5161"/>
        <v>0.58624999999999994</v>
      </c>
      <c r="M2385" s="19">
        <f t="shared" si="5162"/>
        <v>0.13732197216722514</v>
      </c>
      <c r="N2385" s="19">
        <f t="shared" si="5148"/>
        <v>-5.1717390510088862E-2</v>
      </c>
      <c r="O2385" s="19">
        <f t="shared" si="5149"/>
        <v>-5.605094459540264E-3</v>
      </c>
      <c r="P2385" s="19">
        <f t="shared" si="5150"/>
        <v>9.4299057731202414E-4</v>
      </c>
      <c r="Q2385" s="303">
        <v>70</v>
      </c>
      <c r="R2385" s="306">
        <v>39505.050000000003</v>
      </c>
      <c r="S2385" s="66">
        <f t="shared" si="5163"/>
        <v>564.35785714285714</v>
      </c>
      <c r="T2385" t="str">
        <f t="shared" ref="T2385:W2386" si="5183">IF(C2385&gt;$J2385,"BrokeBandUpper", IF(C2385&lt;$K2385,"BrokeBandLower", ""))</f>
        <v/>
      </c>
      <c r="U2385" t="str">
        <f t="shared" si="5183"/>
        <v/>
      </c>
      <c r="V2385" t="str">
        <f t="shared" si="5183"/>
        <v/>
      </c>
      <c r="W2385" t="str">
        <f t="shared" si="5183"/>
        <v/>
      </c>
      <c r="X2385" s="63"/>
      <c r="Y2385" s="310">
        <f t="shared" si="5165"/>
        <v>-2.4835164835164862E-3</v>
      </c>
      <c r="Z2385" s="311">
        <f t="shared" si="5166"/>
        <v>0.57950643356284781</v>
      </c>
      <c r="AA2385" s="311">
        <f t="shared" si="5167"/>
        <v>0.60168407712752403</v>
      </c>
      <c r="AB2385" s="312">
        <f t="shared" si="4563"/>
        <v>2384</v>
      </c>
      <c r="AC2385" s="313">
        <f t="shared" si="5168"/>
        <v>3.325003694072539E-3</v>
      </c>
      <c r="AD2385" s="284">
        <f t="shared" si="5155"/>
        <v>-2.2177643564676219E-2</v>
      </c>
      <c r="AE2385" s="314">
        <f t="shared" si="5169"/>
        <v>-2.5502647258748758E-2</v>
      </c>
      <c r="AF2385" s="315">
        <f t="shared" si="5170"/>
        <v>-3.6859282815914995E-2</v>
      </c>
      <c r="AG2385" s="315">
        <f t="shared" si="5151"/>
        <v>0.82395974433522345</v>
      </c>
      <c r="AH2385" s="316">
        <f t="shared" si="5171"/>
        <v>2.9918824368359482E-4</v>
      </c>
      <c r="AI2385" s="317">
        <f t="shared" si="5172"/>
        <v>2378.0420936893388</v>
      </c>
      <c r="AJ2385" s="318">
        <f t="shared" si="5156"/>
        <v>2.0000000000000018E-2</v>
      </c>
      <c r="AK2385" s="318">
        <f t="shared" si="5146"/>
        <v>2.0000000000000018E-2</v>
      </c>
      <c r="AL2385" s="318">
        <f t="shared" si="5173"/>
        <v>0</v>
      </c>
      <c r="AM2385" s="319">
        <f t="shared" si="5174"/>
        <v>4.6428571428571387E-3</v>
      </c>
      <c r="AN2385" s="319">
        <f t="shared" si="5152"/>
        <v>-6.0714285714285688E-3</v>
      </c>
      <c r="AO2385" s="311">
        <f t="shared" si="5175"/>
        <v>0.76470588235294079</v>
      </c>
      <c r="AP2385" s="285">
        <f t="shared" si="5176"/>
        <v>43.333333333333314</v>
      </c>
      <c r="AQ2385" s="285"/>
      <c r="AR2385" s="285">
        <f t="shared" si="5177"/>
        <v>1</v>
      </c>
      <c r="AS2385" s="286">
        <f t="shared" si="5178"/>
        <v>67530</v>
      </c>
      <c r="AT2385" s="103">
        <f t="shared" si="5179"/>
        <v>-0.27593424772456399</v>
      </c>
      <c r="AU2385" s="318">
        <f t="shared" si="5180"/>
        <v>0.58499999999999996</v>
      </c>
      <c r="AV2385" s="315">
        <f t="shared" si="5181"/>
        <v>1.7094017094017093</v>
      </c>
      <c r="AW2385" s="320">
        <f t="shared" si="5182"/>
        <v>4.4642857142856977E-2</v>
      </c>
      <c r="AX2385" s="321">
        <f t="shared" si="5157"/>
        <v>-1.3465968085967379E-2</v>
      </c>
      <c r="AY2385" s="315">
        <f t="shared" si="5158"/>
        <v>-0.2367960016948186</v>
      </c>
      <c r="AZ2385" s="255"/>
      <c r="BA2385" s="255"/>
      <c r="BB2385" s="255"/>
      <c r="BC2385" s="255"/>
      <c r="BD2385" s="255"/>
      <c r="BE2385" s="255"/>
      <c r="BF2385" s="255"/>
      <c r="BG2385" s="255"/>
      <c r="BH2385" s="255"/>
      <c r="BI2385" s="255"/>
      <c r="BJ2385" s="255"/>
      <c r="BK2385" s="255"/>
      <c r="BL2385" s="255"/>
      <c r="BM2385" s="255"/>
      <c r="BN2385" s="255"/>
      <c r="BO2385" s="255"/>
      <c r="BP2385" s="255"/>
      <c r="BQ2385" s="255"/>
      <c r="BR2385" s="255"/>
      <c r="BS2385" s="255"/>
      <c r="BT2385" s="255"/>
      <c r="BU2385" s="255"/>
      <c r="BV2385" s="255"/>
      <c r="BW2385" s="255"/>
      <c r="BX2385" s="255"/>
      <c r="BY2385" s="255"/>
      <c r="BZ2385" s="255"/>
      <c r="CA2385" s="255"/>
      <c r="CB2385" s="255"/>
      <c r="CC2385" s="255"/>
      <c r="CD2385" s="255"/>
      <c r="CE2385" s="255"/>
      <c r="CF2385" s="255"/>
      <c r="CG2385" s="255"/>
      <c r="CH2385" s="255"/>
      <c r="CI2385" s="255"/>
      <c r="CJ2385" s="255"/>
      <c r="CK2385" s="255"/>
      <c r="CL2385" s="255"/>
      <c r="CM2385" s="255"/>
      <c r="CN2385" s="255"/>
      <c r="CO2385" s="255"/>
      <c r="CP2385" s="255"/>
      <c r="CQ2385" s="255"/>
      <c r="CR2385" s="255"/>
      <c r="CS2385" s="255"/>
      <c r="CT2385" s="255"/>
      <c r="CU2385" s="255"/>
      <c r="CV2385" s="255"/>
      <c r="CW2385" s="255"/>
      <c r="CX2385" s="255"/>
      <c r="CY2385" s="255"/>
      <c r="CZ2385" s="255"/>
      <c r="DA2385" s="255"/>
      <c r="DB2385" s="255"/>
      <c r="DC2385" s="255"/>
      <c r="DD2385" s="255"/>
      <c r="DE2385" s="255"/>
      <c r="DF2385" s="255"/>
      <c r="DG2385" s="255"/>
      <c r="DH2385" s="255"/>
      <c r="DI2385" s="255"/>
      <c r="DJ2385" s="255"/>
      <c r="DK2385" s="255"/>
      <c r="DL2385" s="255"/>
      <c r="DM2385" s="255"/>
      <c r="DN2385" s="255"/>
      <c r="DO2385" s="255"/>
      <c r="DP2385" s="255"/>
      <c r="DQ2385" s="255"/>
      <c r="DR2385" s="255"/>
      <c r="DS2385" s="255"/>
      <c r="DT2385" s="255"/>
      <c r="DU2385" s="255"/>
      <c r="DV2385" s="255"/>
      <c r="DW2385" s="255"/>
      <c r="DX2385" s="255"/>
      <c r="DY2385" s="255"/>
      <c r="DZ2385" s="255"/>
      <c r="EA2385" s="255"/>
      <c r="EB2385" s="255"/>
      <c r="EC2385" s="255"/>
      <c r="ED2385" s="255"/>
      <c r="EE2385" s="255"/>
      <c r="EF2385" s="255"/>
      <c r="EG2385" s="255"/>
      <c r="EH2385" s="255"/>
      <c r="EI2385" s="255"/>
      <c r="EJ2385" s="255"/>
      <c r="EK2385" s="255"/>
      <c r="EL2385" s="255"/>
      <c r="EM2385" s="255"/>
      <c r="EN2385" s="255"/>
      <c r="EO2385" s="255"/>
      <c r="EP2385" s="255"/>
      <c r="EQ2385" s="255"/>
      <c r="ER2385" s="255"/>
      <c r="ES2385" s="255"/>
      <c r="ET2385" s="255"/>
      <c r="EU2385" s="255"/>
      <c r="EV2385" s="255"/>
      <c r="EW2385" s="255"/>
      <c r="EX2385" s="255"/>
      <c r="EY2385" s="255"/>
      <c r="EZ2385" s="255"/>
      <c r="FA2385" s="255"/>
      <c r="FB2385" s="255"/>
      <c r="FC2385" s="255"/>
      <c r="FD2385" s="255"/>
      <c r="FE2385" s="255"/>
      <c r="FF2385" s="255"/>
      <c r="FG2385" s="255"/>
      <c r="FH2385" s="255"/>
      <c r="FI2385" s="255"/>
      <c r="FJ2385" s="255"/>
      <c r="FK2385" s="255"/>
      <c r="FL2385" s="255"/>
      <c r="FM2385" s="255"/>
      <c r="FN2385" s="255"/>
      <c r="FO2385" s="255"/>
      <c r="FP2385" s="255"/>
      <c r="FQ2385" s="255"/>
      <c r="FR2385" s="255"/>
      <c r="FS2385" s="255"/>
      <c r="FT2385" s="255"/>
      <c r="FU2385" s="255"/>
      <c r="FV2385" s="255"/>
      <c r="FW2385" s="255"/>
      <c r="FX2385" s="255"/>
      <c r="FY2385" s="255"/>
      <c r="FZ2385" s="255"/>
      <c r="GA2385" s="255"/>
      <c r="GB2385" s="255"/>
      <c r="GC2385" s="255"/>
      <c r="GD2385" s="255"/>
      <c r="GE2385" s="255"/>
      <c r="GF2385" s="255"/>
      <c r="GG2385" s="255"/>
      <c r="GH2385" s="255"/>
      <c r="GI2385" s="255"/>
      <c r="GJ2385" s="255"/>
      <c r="GK2385" s="255"/>
      <c r="GL2385" s="255"/>
      <c r="GM2385" s="255"/>
      <c r="GN2385" s="255"/>
      <c r="GO2385" s="255"/>
      <c r="GP2385" s="255"/>
      <c r="GQ2385" s="255"/>
      <c r="GR2385" s="255"/>
      <c r="GS2385" s="255"/>
      <c r="GT2385" s="255"/>
      <c r="GU2385" s="255"/>
      <c r="GV2385" s="255"/>
      <c r="GW2385" s="255"/>
      <c r="GX2385" s="255"/>
      <c r="GY2385" s="255"/>
      <c r="GZ2385" s="255"/>
      <c r="HA2385" s="255"/>
      <c r="HB2385" s="255"/>
      <c r="HC2385" s="255"/>
      <c r="HD2385" s="255"/>
      <c r="HE2385" s="255"/>
      <c r="HF2385" s="255"/>
      <c r="HG2385" s="255"/>
      <c r="HH2385" s="255"/>
      <c r="HI2385" s="255"/>
      <c r="HJ2385" s="255"/>
      <c r="HK2385" s="255"/>
      <c r="HL2385" s="255"/>
      <c r="HM2385" s="255"/>
      <c r="HN2385" s="255"/>
      <c r="HO2385" s="255"/>
      <c r="HP2385" s="255"/>
      <c r="HQ2385" s="255"/>
      <c r="HR2385" s="255"/>
      <c r="HS2385" s="255"/>
      <c r="HT2385" s="255"/>
      <c r="HU2385" s="255"/>
      <c r="HV2385" s="255"/>
      <c r="HW2385" s="255"/>
      <c r="HX2385" s="255"/>
      <c r="HY2385" s="255"/>
      <c r="HZ2385" s="255"/>
      <c r="IA2385" s="255"/>
      <c r="IB2385" s="255"/>
      <c r="IC2385" s="255"/>
      <c r="ID2385" s="255"/>
      <c r="IE2385" s="255"/>
      <c r="IF2385" s="255"/>
      <c r="IG2385" s="255"/>
      <c r="IH2385" s="255"/>
      <c r="II2385" s="255"/>
      <c r="IJ2385" s="255"/>
      <c r="IK2385" s="255"/>
      <c r="IL2385" s="255"/>
      <c r="IM2385" s="255"/>
      <c r="IN2385" s="255"/>
      <c r="IO2385" s="255"/>
      <c r="IP2385" s="255"/>
      <c r="IQ2385" s="255"/>
      <c r="IR2385" s="255"/>
      <c r="IS2385" s="255"/>
      <c r="IT2385" s="255"/>
      <c r="IU2385" s="255"/>
      <c r="IV2385" s="255"/>
    </row>
    <row r="2386" spans="1:256">
      <c r="A2386" s="16">
        <v>41828.438668981478</v>
      </c>
      <c r="B2386" s="300">
        <v>3</v>
      </c>
      <c r="C2386" s="5">
        <v>0.57999999999999996</v>
      </c>
      <c r="D2386" s="5">
        <v>0.6</v>
      </c>
      <c r="E2386" s="5">
        <v>0.56999999999999995</v>
      </c>
      <c r="F2386" s="5">
        <v>0.58499999999999996</v>
      </c>
      <c r="G2386" s="6">
        <v>189600</v>
      </c>
      <c r="H2386" s="113">
        <f t="shared" si="5154"/>
        <v>0.58499999999999996</v>
      </c>
      <c r="I2386" s="19">
        <f t="shared" si="5147"/>
        <v>0</v>
      </c>
      <c r="J2386" s="8">
        <f t="shared" si="5159"/>
        <v>0.62003101472463629</v>
      </c>
      <c r="K2386" s="8">
        <f t="shared" si="5160"/>
        <v>0.5494689852753637</v>
      </c>
      <c r="L2386" s="8">
        <f t="shared" si="5161"/>
        <v>0.58474999999999999</v>
      </c>
      <c r="M2386" s="19">
        <f t="shared" si="5162"/>
        <v>0.1284185847430693</v>
      </c>
      <c r="N2386" s="19">
        <f t="shared" si="5148"/>
        <v>-6.483585462429603E-2</v>
      </c>
      <c r="O2386" s="19">
        <f t="shared" si="5149"/>
        <v>-6.2272507090005086E-3</v>
      </c>
      <c r="P2386" s="19">
        <f t="shared" si="5150"/>
        <v>1.6137614102042222E-3</v>
      </c>
      <c r="Q2386" s="303">
        <v>70</v>
      </c>
      <c r="R2386" s="306">
        <v>110916</v>
      </c>
      <c r="S2386" s="66">
        <f t="shared" si="5163"/>
        <v>1584.5142857142857</v>
      </c>
      <c r="T2386" t="str">
        <f t="shared" si="5183"/>
        <v/>
      </c>
      <c r="U2386" t="str">
        <f t="shared" si="5183"/>
        <v/>
      </c>
      <c r="V2386" t="str">
        <f t="shared" si="5183"/>
        <v/>
      </c>
      <c r="W2386" t="str">
        <f t="shared" si="5183"/>
        <v/>
      </c>
      <c r="X2386" s="63"/>
      <c r="Y2386" s="219">
        <f t="shared" si="5165"/>
        <v>-1.3076923076923101E-3</v>
      </c>
      <c r="Z2386" s="78">
        <f t="shared" si="5166"/>
        <v>0.5803524427941692</v>
      </c>
      <c r="AA2386" s="78">
        <f t="shared" si="5167"/>
        <v>0.60044945542008721</v>
      </c>
      <c r="AB2386" s="74">
        <f t="shared" si="4563"/>
        <v>2385</v>
      </c>
      <c r="AC2386" s="80">
        <f t="shared" si="5168"/>
        <v>4.3245077062646006E-3</v>
      </c>
      <c r="AD2386" s="79">
        <f t="shared" si="5155"/>
        <v>-2.0097012625918009E-2</v>
      </c>
      <c r="AE2386" s="81">
        <f t="shared" si="5169"/>
        <v>-2.442152033218261E-2</v>
      </c>
      <c r="AF2386" s="19">
        <f t="shared" si="5170"/>
        <v>-3.3469948959913225E-2</v>
      </c>
      <c r="AG2386" s="93">
        <f t="shared" si="5151"/>
        <v>0.30060237646468496</v>
      </c>
      <c r="AH2386" s="91">
        <f t="shared" si="5171"/>
        <v>3.769392713031823E-4</v>
      </c>
      <c r="AI2386" s="96">
        <f t="shared" si="5172"/>
        <v>2378.3638737529282</v>
      </c>
      <c r="AJ2386" s="5">
        <f t="shared" si="5156"/>
        <v>0</v>
      </c>
      <c r="AK2386" s="5">
        <f t="shared" si="5146"/>
        <v>0</v>
      </c>
      <c r="AL2386" s="5">
        <f t="shared" si="5173"/>
        <v>0</v>
      </c>
      <c r="AM2386" s="95">
        <f t="shared" si="5174"/>
        <v>4.2857142857142816E-3</v>
      </c>
      <c r="AN2386" s="95">
        <f t="shared" ref="AN2386:AN2391" si="5184">(AVERAGE(AL2373:AL2386))</f>
        <v>-6.0714285714285688E-3</v>
      </c>
      <c r="AO2386" s="78">
        <f t="shared" si="5175"/>
        <v>0.70588235294117607</v>
      </c>
      <c r="AP2386" s="296">
        <f t="shared" si="5176"/>
        <v>41.379310344827573</v>
      </c>
      <c r="AQ2386" s="8"/>
      <c r="AR2386" s="8">
        <f t="shared" si="5177"/>
        <v>0</v>
      </c>
      <c r="AS2386" s="114">
        <f t="shared" si="5178"/>
        <v>0</v>
      </c>
      <c r="AT2386" s="103">
        <f t="shared" si="5179"/>
        <v>-0.27858509595216313</v>
      </c>
      <c r="AU2386" s="5">
        <f t="shared" si="5180"/>
        <v>0.58499999999999996</v>
      </c>
      <c r="AV2386" s="93">
        <f t="shared" si="5181"/>
        <v>0</v>
      </c>
      <c r="AW2386" s="210">
        <f t="shared" si="5182"/>
        <v>5.2631578947368474E-2</v>
      </c>
      <c r="AX2386" s="276">
        <f t="shared" si="5157"/>
        <v>-1.5481911971241524E-2</v>
      </c>
      <c r="AY2386" s="19">
        <f t="shared" si="5158"/>
        <v>-0.14970656936094481</v>
      </c>
      <c r="AZ2386" s="255"/>
      <c r="BA2386" s="255"/>
      <c r="BB2386" s="255"/>
      <c r="BC2386" s="255"/>
      <c r="BD2386" s="255"/>
      <c r="BE2386" s="255"/>
      <c r="BF2386" s="255"/>
      <c r="BG2386" s="255"/>
      <c r="BH2386" s="255"/>
      <c r="BI2386" s="255"/>
      <c r="BJ2386" s="255"/>
      <c r="BK2386" s="255"/>
      <c r="BL2386" s="255"/>
      <c r="BM2386" s="255"/>
      <c r="BN2386" s="255"/>
      <c r="BO2386" s="255"/>
      <c r="BP2386" s="255"/>
      <c r="BQ2386" s="255"/>
      <c r="BR2386" s="255"/>
      <c r="BS2386" s="255"/>
      <c r="BT2386" s="255"/>
      <c r="BU2386" s="255"/>
      <c r="BV2386" s="255"/>
      <c r="BW2386" s="255"/>
      <c r="BX2386" s="255"/>
      <c r="BY2386" s="255"/>
      <c r="BZ2386" s="255"/>
      <c r="CA2386" s="255"/>
      <c r="CB2386" s="255"/>
      <c r="CC2386" s="255"/>
      <c r="CD2386" s="255"/>
      <c r="CE2386" s="255"/>
      <c r="CF2386" s="255"/>
      <c r="CG2386" s="255"/>
      <c r="CH2386" s="255"/>
      <c r="CI2386" s="255"/>
      <c r="CJ2386" s="255"/>
      <c r="CK2386" s="255"/>
      <c r="CL2386" s="255"/>
      <c r="CM2386" s="255"/>
      <c r="CN2386" s="255"/>
      <c r="CO2386" s="255"/>
      <c r="CP2386" s="255"/>
      <c r="CQ2386" s="255"/>
      <c r="CR2386" s="255"/>
      <c r="CS2386" s="255"/>
      <c r="CT2386" s="255"/>
      <c r="CU2386" s="255"/>
      <c r="CV2386" s="255"/>
      <c r="CW2386" s="255"/>
      <c r="CX2386" s="255"/>
      <c r="CY2386" s="255"/>
      <c r="CZ2386" s="255"/>
      <c r="DA2386" s="255"/>
      <c r="DB2386" s="255"/>
      <c r="DC2386" s="255"/>
      <c r="DD2386" s="255"/>
      <c r="DE2386" s="255"/>
      <c r="DF2386" s="255"/>
      <c r="DG2386" s="255"/>
      <c r="DH2386" s="255"/>
      <c r="DI2386" s="255"/>
      <c r="DJ2386" s="255"/>
      <c r="DK2386" s="255"/>
      <c r="DL2386" s="255"/>
      <c r="DM2386" s="255"/>
      <c r="DN2386" s="255"/>
      <c r="DO2386" s="255"/>
      <c r="DP2386" s="255"/>
      <c r="DQ2386" s="255"/>
      <c r="DR2386" s="255"/>
      <c r="DS2386" s="255"/>
      <c r="DT2386" s="255"/>
      <c r="DU2386" s="255"/>
      <c r="DV2386" s="255"/>
      <c r="DW2386" s="255"/>
      <c r="DX2386" s="255"/>
      <c r="DY2386" s="255"/>
      <c r="DZ2386" s="255"/>
      <c r="EA2386" s="255"/>
      <c r="EB2386" s="255"/>
      <c r="EC2386" s="255"/>
      <c r="ED2386" s="255"/>
      <c r="EE2386" s="255"/>
      <c r="EF2386" s="255"/>
      <c r="EG2386" s="255"/>
      <c r="EH2386" s="255"/>
      <c r="EI2386" s="255"/>
      <c r="EJ2386" s="255"/>
      <c r="EK2386" s="255"/>
      <c r="EL2386" s="255"/>
      <c r="EM2386" s="255"/>
      <c r="EN2386" s="255"/>
      <c r="EO2386" s="255"/>
      <c r="EP2386" s="255"/>
      <c r="EQ2386" s="255"/>
      <c r="ER2386" s="255"/>
      <c r="ES2386" s="255"/>
      <c r="ET2386" s="255"/>
      <c r="EU2386" s="255"/>
      <c r="EV2386" s="255"/>
      <c r="EW2386" s="255"/>
      <c r="EX2386" s="255"/>
      <c r="EY2386" s="255"/>
      <c r="EZ2386" s="255"/>
      <c r="FA2386" s="255"/>
      <c r="FB2386" s="255"/>
      <c r="FC2386" s="255"/>
      <c r="FD2386" s="255"/>
      <c r="FE2386" s="255"/>
      <c r="FF2386" s="255"/>
      <c r="FG2386" s="255"/>
      <c r="FH2386" s="255"/>
      <c r="FI2386" s="255"/>
      <c r="FJ2386" s="255"/>
      <c r="FK2386" s="255"/>
      <c r="FL2386" s="255"/>
      <c r="FM2386" s="255"/>
      <c r="FN2386" s="255"/>
      <c r="FO2386" s="255"/>
      <c r="FP2386" s="255"/>
      <c r="FQ2386" s="255"/>
      <c r="FR2386" s="255"/>
      <c r="FS2386" s="255"/>
      <c r="FT2386" s="255"/>
      <c r="FU2386" s="255"/>
      <c r="FV2386" s="255"/>
      <c r="FW2386" s="255"/>
      <c r="FX2386" s="255"/>
      <c r="FY2386" s="255"/>
      <c r="FZ2386" s="255"/>
      <c r="GA2386" s="255"/>
      <c r="GB2386" s="255"/>
      <c r="GC2386" s="255"/>
      <c r="GD2386" s="255"/>
      <c r="GE2386" s="255"/>
      <c r="GF2386" s="255"/>
      <c r="GG2386" s="255"/>
      <c r="GH2386" s="255"/>
      <c r="GI2386" s="255"/>
      <c r="GJ2386" s="255"/>
      <c r="GK2386" s="255"/>
      <c r="GL2386" s="255"/>
      <c r="GM2386" s="255"/>
      <c r="GN2386" s="255"/>
      <c r="GO2386" s="255"/>
      <c r="GP2386" s="255"/>
      <c r="GQ2386" s="255"/>
      <c r="GR2386" s="255"/>
      <c r="GS2386" s="255"/>
      <c r="GT2386" s="255"/>
      <c r="GU2386" s="255"/>
      <c r="GV2386" s="255"/>
      <c r="GW2386" s="255"/>
      <c r="GX2386" s="255"/>
      <c r="GY2386" s="255"/>
      <c r="GZ2386" s="255"/>
      <c r="HA2386" s="255"/>
      <c r="HB2386" s="255"/>
      <c r="HC2386" s="255"/>
      <c r="HD2386" s="255"/>
      <c r="HE2386" s="255"/>
      <c r="HF2386" s="255"/>
      <c r="HG2386" s="255"/>
      <c r="HH2386" s="255"/>
      <c r="HI2386" s="255"/>
      <c r="HJ2386" s="255"/>
      <c r="HK2386" s="255"/>
      <c r="HL2386" s="255"/>
      <c r="HM2386" s="255"/>
      <c r="HN2386" s="255"/>
      <c r="HO2386" s="255"/>
      <c r="HP2386" s="255"/>
      <c r="HQ2386" s="255"/>
      <c r="HR2386" s="255"/>
      <c r="HS2386" s="255"/>
      <c r="HT2386" s="255"/>
      <c r="HU2386" s="255"/>
      <c r="HV2386" s="255"/>
      <c r="HW2386" s="255"/>
      <c r="HX2386" s="255"/>
      <c r="HY2386" s="255"/>
      <c r="HZ2386" s="255"/>
      <c r="IA2386" s="255"/>
      <c r="IB2386" s="255"/>
      <c r="IC2386" s="255"/>
      <c r="ID2386" s="255"/>
      <c r="IE2386" s="255"/>
      <c r="IF2386" s="255"/>
      <c r="IG2386" s="255"/>
      <c r="IH2386" s="255"/>
      <c r="II2386" s="255"/>
      <c r="IJ2386" s="255"/>
      <c r="IK2386" s="255"/>
      <c r="IL2386" s="255"/>
      <c r="IM2386" s="255"/>
      <c r="IN2386" s="255"/>
      <c r="IO2386" s="255"/>
      <c r="IP2386" s="255"/>
      <c r="IQ2386" s="255"/>
      <c r="IR2386" s="255"/>
      <c r="IS2386" s="255"/>
      <c r="IT2386" s="255"/>
      <c r="IU2386" s="255"/>
      <c r="IV2386" s="255"/>
    </row>
    <row r="2387" spans="1:256" ht="13">
      <c r="A2387" s="16">
        <v>41829.569803240738</v>
      </c>
      <c r="B2387" s="300">
        <v>4</v>
      </c>
      <c r="C2387" s="5">
        <v>0.59</v>
      </c>
      <c r="D2387" s="5">
        <v>0.59499999999999997</v>
      </c>
      <c r="E2387" s="5">
        <v>0.58699999999999997</v>
      </c>
      <c r="F2387" s="5">
        <v>0.59499999999999997</v>
      </c>
      <c r="G2387" s="6">
        <v>31190</v>
      </c>
      <c r="H2387" s="113">
        <f t="shared" si="5154"/>
        <v>0.59499999999999997</v>
      </c>
      <c r="I2387" s="19">
        <f t="shared" ref="I2387:I2393" si="5185">IF(A2388&gt;A2387,(H2387-H2386)/H2386, (H2387-H2388)/H2388)</f>
        <v>1.709401709401711E-2</v>
      </c>
      <c r="J2387" s="8">
        <f t="shared" si="5159"/>
        <v>0.61864113257803532</v>
      </c>
      <c r="K2387" s="8">
        <f t="shared" si="5160"/>
        <v>0.54985886742196477</v>
      </c>
      <c r="L2387" s="8">
        <f t="shared" si="5161"/>
        <v>0.58425000000000005</v>
      </c>
      <c r="M2387" s="19">
        <f t="shared" si="5162"/>
        <v>0.12509076279620432</v>
      </c>
      <c r="N2387" s="19">
        <f t="shared" ref="N2387:N2393" si="5186">IF(A2388&gt;A2387,(M2387-M2386)/M2386, (M2387-M2388)/M2388)</f>
        <v>-2.5913865610052093E-2</v>
      </c>
      <c r="O2387" s="19">
        <f t="shared" ref="O2387:O2393" si="5187">IF(A2388&gt;A2387,(J2387-J2386)/J2386, (J2387-J2388)/J2388)</f>
        <v>-2.241633262842871E-3</v>
      </c>
      <c r="P2387" s="19">
        <f t="shared" ref="P2387:P2393" si="5188">IF(A2388&gt;A2387,(K2387-K2386)/K2386, (K2387-K2388)/K2388)</f>
        <v>7.0956169874753742E-4</v>
      </c>
      <c r="Q2387" s="303">
        <v>70</v>
      </c>
      <c r="R2387" s="306">
        <v>18558.05</v>
      </c>
      <c r="S2387" s="66">
        <f t="shared" si="5163"/>
        <v>265.11500000000001</v>
      </c>
      <c r="T2387" t="str">
        <f t="shared" ref="T2387:W2388" si="5189">IF(C2387&gt;$J2387,"BrokeBandUpper", IF(C2387&lt;$K2387,"BrokeBandLower", ""))</f>
        <v/>
      </c>
      <c r="U2387" t="str">
        <f t="shared" si="5189"/>
        <v/>
      </c>
      <c r="V2387" t="str">
        <f t="shared" si="5189"/>
        <v/>
      </c>
      <c r="W2387" t="str">
        <f t="shared" si="5189"/>
        <v/>
      </c>
      <c r="X2387" s="63"/>
      <c r="Y2387" s="310">
        <f t="shared" si="5165"/>
        <v>-6.5934065934067704E-5</v>
      </c>
      <c r="Z2387" s="311">
        <f t="shared" si="5166"/>
        <v>0.58260816660386716</v>
      </c>
      <c r="AA2387" s="311">
        <f t="shared" si="5167"/>
        <v>0.60004619571900075</v>
      </c>
      <c r="AB2387" s="312">
        <f t="shared" si="4563"/>
        <v>2386</v>
      </c>
      <c r="AC2387" s="313">
        <f t="shared" si="5168"/>
        <v>5.5867929736392145E-3</v>
      </c>
      <c r="AD2387" s="284">
        <f t="shared" si="5155"/>
        <v>-1.7438029115133591E-2</v>
      </c>
      <c r="AE2387" s="314">
        <f t="shared" si="5169"/>
        <v>-2.3024822088772805E-2</v>
      </c>
      <c r="AF2387" s="315">
        <f t="shared" si="5170"/>
        <v>-2.9061144357791665E-2</v>
      </c>
      <c r="AG2387" s="315">
        <f t="shared" ref="AG2387:AG2393" si="5190">IF(A2388&gt;A2387,(AC2387-AC2386)/AC2386, (AC2387-AC2388)/AC2388)</f>
        <v>0.29189108983342377</v>
      </c>
      <c r="AH2387" s="316">
        <f t="shared" si="5171"/>
        <v>4.8590121364400587E-4</v>
      </c>
      <c r="AI2387" s="317">
        <f t="shared" si="5172"/>
        <v>2378.7357530042832</v>
      </c>
      <c r="AJ2387" s="318">
        <f t="shared" si="5156"/>
        <v>1.0000000000000009E-2</v>
      </c>
      <c r="AK2387" s="318">
        <f t="shared" ref="AK2387:AK2394" si="5191">IF(AJ2387&gt;0,AJ2387,0)</f>
        <v>1.0000000000000009E-2</v>
      </c>
      <c r="AL2387" s="318">
        <f t="shared" si="5173"/>
        <v>0</v>
      </c>
      <c r="AM2387" s="319">
        <f t="shared" si="5174"/>
        <v>4.9999999999999966E-3</v>
      </c>
      <c r="AN2387" s="319">
        <f t="shared" si="5184"/>
        <v>-5.3571428571428537E-3</v>
      </c>
      <c r="AO2387" s="311">
        <f t="shared" si="5175"/>
        <v>0.93333333333333335</v>
      </c>
      <c r="AP2387" s="285">
        <f t="shared" si="5176"/>
        <v>48.275862068965516</v>
      </c>
      <c r="AQ2387" s="285"/>
      <c r="AR2387" s="285">
        <f t="shared" si="5177"/>
        <v>1</v>
      </c>
      <c r="AS2387" s="286">
        <f t="shared" si="5178"/>
        <v>31190</v>
      </c>
      <c r="AT2387" s="103">
        <f t="shared" si="5179"/>
        <v>-0.26975081164571285</v>
      </c>
      <c r="AU2387" s="318">
        <f t="shared" si="5180"/>
        <v>0.59499999999999997</v>
      </c>
      <c r="AV2387" s="315">
        <f t="shared" si="5181"/>
        <v>1.680672268907563</v>
      </c>
      <c r="AW2387" s="320">
        <f t="shared" si="5182"/>
        <v>1.3628620102214663E-2</v>
      </c>
      <c r="AX2387" s="321">
        <f t="shared" si="5157"/>
        <v>-1.7201840399937399E-2</v>
      </c>
      <c r="AY2387" s="315">
        <f t="shared" si="5158"/>
        <v>-0.1110927663127612</v>
      </c>
      <c r="AZ2387" s="255"/>
      <c r="BA2387" s="255"/>
      <c r="BB2387" s="255"/>
      <c r="BC2387" s="255"/>
      <c r="BD2387" s="255"/>
      <c r="BE2387" s="255"/>
      <c r="BF2387" s="255"/>
      <c r="BG2387" s="255"/>
      <c r="BH2387" s="255"/>
      <c r="BI2387" s="255"/>
      <c r="BJ2387" s="255"/>
      <c r="BK2387" s="255"/>
      <c r="BL2387" s="255"/>
      <c r="BM2387" s="255"/>
      <c r="BN2387" s="255"/>
      <c r="BO2387" s="255"/>
      <c r="BP2387" s="255"/>
      <c r="BQ2387" s="255"/>
      <c r="BR2387" s="255"/>
      <c r="BS2387" s="255"/>
      <c r="BT2387" s="255"/>
      <c r="BU2387" s="255"/>
      <c r="BV2387" s="255"/>
      <c r="BW2387" s="255"/>
      <c r="BX2387" s="255"/>
      <c r="BY2387" s="255"/>
      <c r="BZ2387" s="255"/>
      <c r="CA2387" s="255"/>
      <c r="CB2387" s="255"/>
      <c r="CC2387" s="255"/>
      <c r="CD2387" s="255"/>
      <c r="CE2387" s="255"/>
      <c r="CF2387" s="255"/>
      <c r="CG2387" s="255"/>
      <c r="CH2387" s="255"/>
      <c r="CI2387" s="255"/>
      <c r="CJ2387" s="255"/>
      <c r="CK2387" s="255"/>
      <c r="CL2387" s="255"/>
      <c r="CM2387" s="255"/>
      <c r="CN2387" s="255"/>
      <c r="CO2387" s="255"/>
      <c r="CP2387" s="255"/>
      <c r="CQ2387" s="255"/>
      <c r="CR2387" s="255"/>
      <c r="CS2387" s="255"/>
      <c r="CT2387" s="255"/>
      <c r="CU2387" s="255"/>
      <c r="CV2387" s="255"/>
      <c r="CW2387" s="255"/>
      <c r="CX2387" s="255"/>
      <c r="CY2387" s="255"/>
      <c r="CZ2387" s="255"/>
      <c r="DA2387" s="255"/>
      <c r="DB2387" s="255"/>
      <c r="DC2387" s="255"/>
      <c r="DD2387" s="255"/>
      <c r="DE2387" s="255"/>
      <c r="DF2387" s="255"/>
      <c r="DG2387" s="255"/>
      <c r="DH2387" s="255"/>
      <c r="DI2387" s="255"/>
      <c r="DJ2387" s="255"/>
      <c r="DK2387" s="255"/>
      <c r="DL2387" s="255"/>
      <c r="DM2387" s="255"/>
      <c r="DN2387" s="255"/>
      <c r="DO2387" s="255"/>
      <c r="DP2387" s="255"/>
      <c r="DQ2387" s="255"/>
      <c r="DR2387" s="255"/>
      <c r="DS2387" s="255"/>
      <c r="DT2387" s="255"/>
      <c r="DU2387" s="255"/>
      <c r="DV2387" s="255"/>
      <c r="DW2387" s="255"/>
      <c r="DX2387" s="255"/>
      <c r="DY2387" s="255"/>
      <c r="DZ2387" s="255"/>
      <c r="EA2387" s="255"/>
      <c r="EB2387" s="255"/>
      <c r="EC2387" s="255"/>
      <c r="ED2387" s="255"/>
      <c r="EE2387" s="255"/>
      <c r="EF2387" s="255"/>
      <c r="EG2387" s="255"/>
      <c r="EH2387" s="255"/>
      <c r="EI2387" s="255"/>
      <c r="EJ2387" s="255"/>
      <c r="EK2387" s="255"/>
      <c r="EL2387" s="255"/>
      <c r="EM2387" s="255"/>
      <c r="EN2387" s="255"/>
      <c r="EO2387" s="255"/>
      <c r="EP2387" s="255"/>
      <c r="EQ2387" s="255"/>
      <c r="ER2387" s="255"/>
      <c r="ES2387" s="255"/>
      <c r="ET2387" s="255"/>
      <c r="EU2387" s="255"/>
      <c r="EV2387" s="255"/>
      <c r="EW2387" s="255"/>
      <c r="EX2387" s="255"/>
      <c r="EY2387" s="255"/>
      <c r="EZ2387" s="255"/>
      <c r="FA2387" s="255"/>
      <c r="FB2387" s="255"/>
      <c r="FC2387" s="255"/>
      <c r="FD2387" s="255"/>
      <c r="FE2387" s="255"/>
      <c r="FF2387" s="255"/>
      <c r="FG2387" s="255"/>
      <c r="FH2387" s="255"/>
      <c r="FI2387" s="255"/>
      <c r="FJ2387" s="255"/>
      <c r="FK2387" s="255"/>
      <c r="FL2387" s="255"/>
      <c r="FM2387" s="255"/>
      <c r="FN2387" s="255"/>
      <c r="FO2387" s="255"/>
      <c r="FP2387" s="255"/>
      <c r="FQ2387" s="255"/>
      <c r="FR2387" s="255"/>
      <c r="FS2387" s="255"/>
      <c r="FT2387" s="255"/>
      <c r="FU2387" s="255"/>
      <c r="FV2387" s="255"/>
      <c r="FW2387" s="255"/>
      <c r="FX2387" s="255"/>
      <c r="FY2387" s="255"/>
      <c r="FZ2387" s="255"/>
      <c r="GA2387" s="255"/>
      <c r="GB2387" s="255"/>
      <c r="GC2387" s="255"/>
      <c r="GD2387" s="255"/>
      <c r="GE2387" s="255"/>
      <c r="GF2387" s="255"/>
      <c r="GG2387" s="255"/>
      <c r="GH2387" s="255"/>
      <c r="GI2387" s="255"/>
      <c r="GJ2387" s="255"/>
      <c r="GK2387" s="255"/>
      <c r="GL2387" s="255"/>
      <c r="GM2387" s="255"/>
      <c r="GN2387" s="255"/>
      <c r="GO2387" s="255"/>
      <c r="GP2387" s="255"/>
      <c r="GQ2387" s="255"/>
      <c r="GR2387" s="255"/>
      <c r="GS2387" s="255"/>
      <c r="GT2387" s="255"/>
      <c r="GU2387" s="255"/>
      <c r="GV2387" s="255"/>
      <c r="GW2387" s="255"/>
      <c r="GX2387" s="255"/>
      <c r="GY2387" s="255"/>
      <c r="GZ2387" s="255"/>
      <c r="HA2387" s="255"/>
      <c r="HB2387" s="255"/>
      <c r="HC2387" s="255"/>
      <c r="HD2387" s="255"/>
      <c r="HE2387" s="255"/>
      <c r="HF2387" s="255"/>
      <c r="HG2387" s="255"/>
      <c r="HH2387" s="255"/>
      <c r="HI2387" s="255"/>
      <c r="HJ2387" s="255"/>
      <c r="HK2387" s="255"/>
      <c r="HL2387" s="255"/>
      <c r="HM2387" s="255"/>
      <c r="HN2387" s="255"/>
      <c r="HO2387" s="255"/>
      <c r="HP2387" s="255"/>
      <c r="HQ2387" s="255"/>
      <c r="HR2387" s="255"/>
      <c r="HS2387" s="255"/>
      <c r="HT2387" s="255"/>
      <c r="HU2387" s="255"/>
      <c r="HV2387" s="255"/>
      <c r="HW2387" s="255"/>
      <c r="HX2387" s="255"/>
      <c r="HY2387" s="255"/>
      <c r="HZ2387" s="255"/>
      <c r="IA2387" s="255"/>
      <c r="IB2387" s="255"/>
      <c r="IC2387" s="255"/>
      <c r="ID2387" s="255"/>
      <c r="IE2387" s="255"/>
      <c r="IF2387" s="255"/>
      <c r="IG2387" s="255"/>
      <c r="IH2387" s="255"/>
      <c r="II2387" s="255"/>
      <c r="IJ2387" s="255"/>
      <c r="IK2387" s="255"/>
      <c r="IL2387" s="255"/>
      <c r="IM2387" s="255"/>
      <c r="IN2387" s="255"/>
      <c r="IO2387" s="255"/>
      <c r="IP2387" s="255"/>
      <c r="IQ2387" s="255"/>
      <c r="IR2387" s="255"/>
      <c r="IS2387" s="255"/>
      <c r="IT2387" s="255"/>
      <c r="IU2387" s="255"/>
      <c r="IV2387" s="255"/>
    </row>
    <row r="2388" spans="1:256">
      <c r="A2388" s="16">
        <v>41830.412881944445</v>
      </c>
      <c r="B2388" s="300">
        <v>5</v>
      </c>
      <c r="C2388" s="5">
        <v>0.59499999999999997</v>
      </c>
      <c r="D2388" s="5">
        <v>0.59499999999999997</v>
      </c>
      <c r="E2388" s="5">
        <v>0.57999999999999996</v>
      </c>
      <c r="F2388" s="5">
        <v>0.58499999999999996</v>
      </c>
      <c r="G2388" s="6">
        <v>47510</v>
      </c>
      <c r="H2388" s="113">
        <f t="shared" ref="H2388:H2393" si="5192">F2388</f>
        <v>0.58499999999999996</v>
      </c>
      <c r="I2388" s="19">
        <f t="shared" si="5185"/>
        <v>-1.6806722689075647E-2</v>
      </c>
      <c r="J2388" s="8">
        <f t="shared" si="5159"/>
        <v>0.61779041715373062</v>
      </c>
      <c r="K2388" s="8">
        <f t="shared" si="5160"/>
        <v>0.54970958284626936</v>
      </c>
      <c r="L2388" s="8">
        <f t="shared" si="5161"/>
        <v>0.58374999999999999</v>
      </c>
      <c r="M2388" s="19">
        <f t="shared" si="5162"/>
        <v>0.12384873109716299</v>
      </c>
      <c r="N2388" s="19">
        <f t="shared" si="5186"/>
        <v>-9.9290440898887611E-3</v>
      </c>
      <c r="O2388" s="19">
        <f t="shared" si="5187"/>
        <v>-1.3751355664948374E-3</v>
      </c>
      <c r="P2388" s="19">
        <f t="shared" si="5188"/>
        <v>-2.7149616845379657E-4</v>
      </c>
      <c r="Q2388" s="303">
        <v>70</v>
      </c>
      <c r="R2388" s="306">
        <v>27793.35</v>
      </c>
      <c r="S2388" s="66">
        <f t="shared" si="5163"/>
        <v>397.04785714285714</v>
      </c>
      <c r="T2388" t="str">
        <f t="shared" si="5189"/>
        <v/>
      </c>
      <c r="U2388" t="str">
        <f t="shared" si="5189"/>
        <v/>
      </c>
      <c r="V2388" t="str">
        <f t="shared" si="5189"/>
        <v/>
      </c>
      <c r="W2388" t="str">
        <f t="shared" si="5189"/>
        <v/>
      </c>
      <c r="X2388" s="63"/>
      <c r="Y2388" s="219">
        <f t="shared" si="5165"/>
        <v>1.2417582417582407E-3</v>
      </c>
      <c r="Z2388" s="78">
        <f t="shared" si="5166"/>
        <v>0.58297650894687159</v>
      </c>
      <c r="AA2388" s="78">
        <f t="shared" si="5167"/>
        <v>0.59893277723579474</v>
      </c>
      <c r="AB2388" s="74">
        <f t="shared" si="4563"/>
        <v>2387</v>
      </c>
      <c r="AC2388" s="80">
        <f t="shared" si="5168"/>
        <v>5.6548430398797173E-3</v>
      </c>
      <c r="AD2388" s="79">
        <f t="shared" ref="AD2388:AD2393" si="5193">Z2388-AA2388</f>
        <v>-1.5956268288923159E-2</v>
      </c>
      <c r="AE2388" s="81">
        <f t="shared" si="5169"/>
        <v>-2.1611111328802876E-2</v>
      </c>
      <c r="AF2388" s="19">
        <f t="shared" si="5170"/>
        <v>-2.6641167248459524E-2</v>
      </c>
      <c r="AG2388" s="93">
        <f t="shared" si="5190"/>
        <v>1.2180524061226343E-2</v>
      </c>
      <c r="AH2388" s="91">
        <f t="shared" si="5171"/>
        <v>6.1182217200994691E-4</v>
      </c>
      <c r="AI2388" s="96">
        <f t="shared" si="5172"/>
        <v>2379.2270916958591</v>
      </c>
      <c r="AJ2388" s="5">
        <f t="shared" ref="AJ2388:AJ2393" si="5194">F2388-F2387</f>
        <v>-1.0000000000000009E-2</v>
      </c>
      <c r="AK2388" s="5">
        <f t="shared" si="5191"/>
        <v>0</v>
      </c>
      <c r="AL2388" s="5">
        <f t="shared" si="5173"/>
        <v>-1.0000000000000009E-2</v>
      </c>
      <c r="AM2388" s="95">
        <f t="shared" si="5174"/>
        <v>4.2857142857142816E-3</v>
      </c>
      <c r="AN2388" s="95">
        <f t="shared" si="5184"/>
        <v>-6.0714285714285688E-3</v>
      </c>
      <c r="AO2388" s="78">
        <f t="shared" si="5175"/>
        <v>0.70588235294117607</v>
      </c>
      <c r="AP2388" s="296">
        <f t="shared" si="5176"/>
        <v>41.379310344827573</v>
      </c>
      <c r="AQ2388" s="8"/>
      <c r="AR2388" s="8">
        <f t="shared" si="5177"/>
        <v>-0.33333333333333331</v>
      </c>
      <c r="AS2388" s="114">
        <f t="shared" si="5178"/>
        <v>-15836.666666666666</v>
      </c>
      <c r="AT2388" s="103">
        <f t="shared" si="5179"/>
        <v>-0.19643455842504381</v>
      </c>
      <c r="AU2388" s="5">
        <f t="shared" si="5180"/>
        <v>0.58499999999999996</v>
      </c>
      <c r="AV2388" s="93">
        <f t="shared" si="5181"/>
        <v>-0.56980056980056981</v>
      </c>
      <c r="AW2388" s="210">
        <f t="shared" si="5182"/>
        <v>2.5862068965517265E-2</v>
      </c>
      <c r="AX2388" s="276">
        <f t="shared" ref="AX2388:AX2393" si="5195">SLOPE(M2375:M2388,AB2375:AB2388)</f>
        <v>-1.8205615927189285E-2</v>
      </c>
      <c r="AY2388" s="19">
        <f t="shared" si="5158"/>
        <v>-5.8352798532855785E-2</v>
      </c>
      <c r="AZ2388" s="255"/>
      <c r="BA2388" s="255"/>
      <c r="BB2388" s="255"/>
      <c r="BC2388" s="255"/>
      <c r="BD2388" s="255"/>
      <c r="BE2388" s="255"/>
      <c r="BF2388" s="255"/>
      <c r="BG2388" s="255"/>
      <c r="BH2388" s="255"/>
      <c r="BI2388" s="255"/>
      <c r="BJ2388" s="255"/>
      <c r="BK2388" s="255"/>
      <c r="BL2388" s="255"/>
      <c r="BM2388" s="255"/>
      <c r="BN2388" s="255"/>
      <c r="BO2388" s="255"/>
      <c r="BP2388" s="255"/>
      <c r="BQ2388" s="255"/>
      <c r="BR2388" s="255"/>
      <c r="BS2388" s="255"/>
      <c r="BT2388" s="255"/>
      <c r="BU2388" s="255"/>
      <c r="BV2388" s="255"/>
      <c r="BW2388" s="255"/>
      <c r="BX2388" s="255"/>
      <c r="BY2388" s="255"/>
      <c r="BZ2388" s="255"/>
      <c r="CA2388" s="255"/>
      <c r="CB2388" s="255"/>
      <c r="CC2388" s="255"/>
      <c r="CD2388" s="255"/>
      <c r="CE2388" s="255"/>
      <c r="CF2388" s="255"/>
      <c r="CG2388" s="255"/>
      <c r="CH2388" s="255"/>
      <c r="CI2388" s="255"/>
      <c r="CJ2388" s="255"/>
      <c r="CK2388" s="255"/>
      <c r="CL2388" s="255"/>
      <c r="CM2388" s="255"/>
      <c r="CN2388" s="255"/>
      <c r="CO2388" s="255"/>
      <c r="CP2388" s="255"/>
      <c r="CQ2388" s="255"/>
      <c r="CR2388" s="255"/>
      <c r="CS2388" s="255"/>
      <c r="CT2388" s="255"/>
      <c r="CU2388" s="255"/>
      <c r="CV2388" s="255"/>
      <c r="CW2388" s="255"/>
      <c r="CX2388" s="255"/>
      <c r="CY2388" s="255"/>
      <c r="CZ2388" s="255"/>
      <c r="DA2388" s="255"/>
      <c r="DB2388" s="255"/>
      <c r="DC2388" s="255"/>
      <c r="DD2388" s="255"/>
      <c r="DE2388" s="255"/>
      <c r="DF2388" s="255"/>
      <c r="DG2388" s="255"/>
      <c r="DH2388" s="255"/>
      <c r="DI2388" s="255"/>
      <c r="DJ2388" s="255"/>
      <c r="DK2388" s="255"/>
      <c r="DL2388" s="255"/>
      <c r="DM2388" s="255"/>
      <c r="DN2388" s="255"/>
      <c r="DO2388" s="255"/>
      <c r="DP2388" s="255"/>
      <c r="DQ2388" s="255"/>
      <c r="DR2388" s="255"/>
      <c r="DS2388" s="255"/>
      <c r="DT2388" s="255"/>
      <c r="DU2388" s="255"/>
      <c r="DV2388" s="255"/>
      <c r="DW2388" s="255"/>
      <c r="DX2388" s="255"/>
      <c r="DY2388" s="255"/>
      <c r="DZ2388" s="255"/>
      <c r="EA2388" s="255"/>
      <c r="EB2388" s="255"/>
      <c r="EC2388" s="255"/>
      <c r="ED2388" s="255"/>
      <c r="EE2388" s="255"/>
      <c r="EF2388" s="255"/>
      <c r="EG2388" s="255"/>
      <c r="EH2388" s="255"/>
      <c r="EI2388" s="255"/>
      <c r="EJ2388" s="255"/>
      <c r="EK2388" s="255"/>
      <c r="EL2388" s="255"/>
      <c r="EM2388" s="255"/>
      <c r="EN2388" s="255"/>
      <c r="EO2388" s="255"/>
      <c r="EP2388" s="255"/>
      <c r="EQ2388" s="255"/>
      <c r="ER2388" s="255"/>
      <c r="ES2388" s="255"/>
      <c r="ET2388" s="255"/>
      <c r="EU2388" s="255"/>
      <c r="EV2388" s="255"/>
      <c r="EW2388" s="255"/>
      <c r="EX2388" s="255"/>
      <c r="EY2388" s="255"/>
      <c r="EZ2388" s="255"/>
      <c r="FA2388" s="255"/>
      <c r="FB2388" s="255"/>
      <c r="FC2388" s="255"/>
      <c r="FD2388" s="255"/>
      <c r="FE2388" s="255"/>
      <c r="FF2388" s="255"/>
      <c r="FG2388" s="255"/>
      <c r="FH2388" s="255"/>
      <c r="FI2388" s="255"/>
      <c r="FJ2388" s="255"/>
      <c r="FK2388" s="255"/>
      <c r="FL2388" s="255"/>
      <c r="FM2388" s="255"/>
      <c r="FN2388" s="255"/>
      <c r="FO2388" s="255"/>
      <c r="FP2388" s="255"/>
      <c r="FQ2388" s="255"/>
      <c r="FR2388" s="255"/>
      <c r="FS2388" s="255"/>
      <c r="FT2388" s="255"/>
      <c r="FU2388" s="255"/>
      <c r="FV2388" s="255"/>
      <c r="FW2388" s="255"/>
      <c r="FX2388" s="255"/>
      <c r="FY2388" s="255"/>
      <c r="FZ2388" s="255"/>
      <c r="GA2388" s="255"/>
      <c r="GB2388" s="255"/>
      <c r="GC2388" s="255"/>
      <c r="GD2388" s="255"/>
      <c r="GE2388" s="255"/>
      <c r="GF2388" s="255"/>
      <c r="GG2388" s="255"/>
      <c r="GH2388" s="255"/>
      <c r="GI2388" s="255"/>
      <c r="GJ2388" s="255"/>
      <c r="GK2388" s="255"/>
      <c r="GL2388" s="255"/>
      <c r="GM2388" s="255"/>
      <c r="GN2388" s="255"/>
      <c r="GO2388" s="255"/>
      <c r="GP2388" s="255"/>
      <c r="GQ2388" s="255"/>
      <c r="GR2388" s="255"/>
      <c r="GS2388" s="255"/>
      <c r="GT2388" s="255"/>
      <c r="GU2388" s="255"/>
      <c r="GV2388" s="255"/>
      <c r="GW2388" s="255"/>
      <c r="GX2388" s="255"/>
      <c r="GY2388" s="255"/>
      <c r="GZ2388" s="255"/>
      <c r="HA2388" s="255"/>
      <c r="HB2388" s="255"/>
      <c r="HC2388" s="255"/>
      <c r="HD2388" s="255"/>
      <c r="HE2388" s="255"/>
      <c r="HF2388" s="255"/>
      <c r="HG2388" s="255"/>
      <c r="HH2388" s="255"/>
      <c r="HI2388" s="255"/>
      <c r="HJ2388" s="255"/>
      <c r="HK2388" s="255"/>
      <c r="HL2388" s="255"/>
      <c r="HM2388" s="255"/>
      <c r="HN2388" s="255"/>
      <c r="HO2388" s="255"/>
      <c r="HP2388" s="255"/>
      <c r="HQ2388" s="255"/>
      <c r="HR2388" s="255"/>
      <c r="HS2388" s="255"/>
      <c r="HT2388" s="255"/>
      <c r="HU2388" s="255"/>
      <c r="HV2388" s="255"/>
      <c r="HW2388" s="255"/>
      <c r="HX2388" s="255"/>
      <c r="HY2388" s="255"/>
      <c r="HZ2388" s="255"/>
      <c r="IA2388" s="255"/>
      <c r="IB2388" s="255"/>
      <c r="IC2388" s="255"/>
      <c r="ID2388" s="255"/>
      <c r="IE2388" s="255"/>
      <c r="IF2388" s="255"/>
      <c r="IG2388" s="255"/>
      <c r="IH2388" s="255"/>
      <c r="II2388" s="255"/>
      <c r="IJ2388" s="255"/>
      <c r="IK2388" s="255"/>
      <c r="IL2388" s="255"/>
      <c r="IM2388" s="255"/>
      <c r="IN2388" s="255"/>
      <c r="IO2388" s="255"/>
      <c r="IP2388" s="255"/>
      <c r="IQ2388" s="255"/>
      <c r="IR2388" s="255"/>
      <c r="IS2388" s="255"/>
      <c r="IT2388" s="255"/>
      <c r="IU2388" s="255"/>
      <c r="IV2388" s="255"/>
    </row>
    <row r="2389" spans="1:256" ht="13">
      <c r="A2389" s="16">
        <v>41835.64271990741</v>
      </c>
      <c r="B2389" s="300">
        <v>3</v>
      </c>
      <c r="C2389" s="5">
        <v>0.58499999999999996</v>
      </c>
      <c r="D2389" s="5">
        <v>0.58499999999999996</v>
      </c>
      <c r="E2389" s="5">
        <v>0.56999999999999995</v>
      </c>
      <c r="F2389" s="5">
        <v>0.56999999999999995</v>
      </c>
      <c r="G2389" s="6">
        <v>188400</v>
      </c>
      <c r="H2389" s="113">
        <f t="shared" si="5192"/>
        <v>0.56999999999999995</v>
      </c>
      <c r="I2389" s="19">
        <f t="shared" si="5185"/>
        <v>-2.5641025641025664E-2</v>
      </c>
      <c r="J2389" s="8">
        <f t="shared" ref="J2389:J2394" si="5196">(L2389)+2*STDEVPA(H2370:H2389)</f>
        <v>0.61593605052540312</v>
      </c>
      <c r="K2389" s="8">
        <f t="shared" ref="K2389:K2394" si="5197">(L2389)-(2*STDEVPA(H2370:H2389))</f>
        <v>0.54856394947459719</v>
      </c>
      <c r="L2389" s="8">
        <f t="shared" ref="L2389:L2394" si="5198">AVERAGE(H2370:H2389)</f>
        <v>0.58225000000000016</v>
      </c>
      <c r="M2389" s="19">
        <f t="shared" ref="M2389:M2394" si="5199">(J2389-K2389)/K2389</f>
        <v>0.12281540031081789</v>
      </c>
      <c r="N2389" s="19">
        <f t="shared" si="5186"/>
        <v>-8.3434911055682969E-3</v>
      </c>
      <c r="O2389" s="19">
        <f t="shared" si="5187"/>
        <v>-3.0016111885821915E-3</v>
      </c>
      <c r="P2389" s="19">
        <f t="shared" si="5188"/>
        <v>-2.0840702207524692E-3</v>
      </c>
      <c r="Q2389" s="303">
        <v>70</v>
      </c>
      <c r="R2389" s="306">
        <v>107388</v>
      </c>
      <c r="S2389" s="66">
        <f t="shared" ref="S2389:S2394" si="5200">R2389/Q2389</f>
        <v>1534.1142857142856</v>
      </c>
      <c r="T2389" t="str">
        <f t="shared" ref="T2389:W2390" si="5201">IF(C2389&gt;$J2389,"BrokeBandUpper", IF(C2389&lt;$K2389,"BrokeBandLower", ""))</f>
        <v/>
      </c>
      <c r="U2389" t="str">
        <f t="shared" si="5201"/>
        <v/>
      </c>
      <c r="V2389" t="str">
        <f t="shared" si="5201"/>
        <v/>
      </c>
      <c r="W2389" t="str">
        <f t="shared" si="5201"/>
        <v/>
      </c>
      <c r="X2389" s="63" t="s">
        <v>89</v>
      </c>
      <c r="Y2389" s="310">
        <f t="shared" ref="Y2389:Y2394" si="5202">SLOPE(H2376:H2389,AB2376:AB2389)</f>
        <v>1.9010989010989001E-3</v>
      </c>
      <c r="Z2389" s="311">
        <f t="shared" ref="Z2389:Z2394" si="5203">Z2388+(0.154*(F2389-Z2388))</f>
        <v>0.58097812656905334</v>
      </c>
      <c r="AA2389" s="311">
        <f t="shared" ref="AA2389:AA2394" si="5204">AA2388+(0.074*(F2389-AA2388))</f>
        <v>0.59679175172034593</v>
      </c>
      <c r="AB2389" s="312">
        <f t="shared" si="4563"/>
        <v>2388</v>
      </c>
      <c r="AC2389" s="313">
        <f t="shared" ref="AC2389:AC2394" si="5205">AD2389-AE2389</f>
        <v>4.637988942008231E-3</v>
      </c>
      <c r="AD2389" s="284">
        <f t="shared" si="5193"/>
        <v>-1.5813625151292587E-2</v>
      </c>
      <c r="AE2389" s="314">
        <f t="shared" ref="AE2389:AE2394" si="5206">AE2388+(0.2*(AD2389-AE2388))</f>
        <v>-2.0451614093300818E-2</v>
      </c>
      <c r="AF2389" s="315">
        <f t="shared" ref="AF2389:AF2394" si="5207">AD2389/AA2389</f>
        <v>-2.6497727399394058E-2</v>
      </c>
      <c r="AG2389" s="315">
        <f t="shared" si="5190"/>
        <v>-0.17982003933624929</v>
      </c>
      <c r="AH2389" s="316">
        <f t="shared" ref="AH2389:AH2394" si="5208">SLOPE(AC2376:AC2389,AB2376:AB2389)</f>
        <v>6.9887966719493777E-4</v>
      </c>
      <c r="AI2389" s="317">
        <f t="shared" ref="AI2389:AI2394" si="5209">INTERCEPT(AB2376:AB2389,AC2376:AC2389)</f>
        <v>2379.7961276793562</v>
      </c>
      <c r="AJ2389" s="318">
        <f t="shared" si="5194"/>
        <v>-1.5000000000000013E-2</v>
      </c>
      <c r="AK2389" s="318">
        <f t="shared" si="5191"/>
        <v>0</v>
      </c>
      <c r="AL2389" s="318">
        <f t="shared" ref="AL2389:AL2394" si="5210">IF(AJ2389&lt;0,AJ2389,0)</f>
        <v>-1.5000000000000013E-2</v>
      </c>
      <c r="AM2389" s="319">
        <f t="shared" ref="AM2389:AM2394" si="5211">(AVERAGE(AK2376:AK2389))</f>
        <v>4.2857142857142816E-3</v>
      </c>
      <c r="AN2389" s="319">
        <f t="shared" si="5184"/>
        <v>-6.4285714285714267E-3</v>
      </c>
      <c r="AO2389" s="311">
        <f t="shared" ref="AO2389:AO2394" si="5212">ABS(AM2389/AN2389)</f>
        <v>0.66666666666666619</v>
      </c>
      <c r="AP2389" s="285">
        <f t="shared" ref="AP2389:AP2394" si="5213">IF(AN2389=0,100,100-(100/(1+AO2389)))</f>
        <v>39.999999999999979</v>
      </c>
      <c r="AQ2389" s="285"/>
      <c r="AR2389" s="285">
        <f t="shared" ref="AR2389:AR2394" si="5214">IF(ISERROR(((F2389-E2389)-(D2389-F2389))/(D2389-E2389)),0,((F2389-E2389)-(D2389-F2389))/(D2389-E2389))</f>
        <v>-1</v>
      </c>
      <c r="AS2389" s="286">
        <f t="shared" ref="AS2389:AS2394" si="5215">IF(ISERROR(AR2389*G2389),0,AR2389*G2389)</f>
        <v>-188400</v>
      </c>
      <c r="AT2389" s="103">
        <f t="shared" ref="AT2389:AT2394" si="5216">SUM(AS2370:AS2389)/SUM(G2370:G2389)</f>
        <v>-0.21600422938362029</v>
      </c>
      <c r="AU2389" s="318">
        <f t="shared" ref="AU2389:AU2394" si="5217">F2389</f>
        <v>0.56999999999999995</v>
      </c>
      <c r="AV2389" s="315">
        <f t="shared" ref="AV2389:AV2394" si="5218">AS2389/R2389</f>
        <v>-1.7543859649122806</v>
      </c>
      <c r="AW2389" s="320">
        <f t="shared" ref="AW2389:AW2394" si="5219">(D2389-E2389)/E2389</f>
        <v>2.6315789473684237E-2</v>
      </c>
      <c r="AX2389" s="321">
        <f t="shared" si="5195"/>
        <v>-1.8403359459384549E-2</v>
      </c>
      <c r="AY2389" s="315">
        <f t="shared" si="5158"/>
        <v>-1.0861677681552237E-2</v>
      </c>
      <c r="AZ2389" s="255"/>
      <c r="BA2389" s="255"/>
      <c r="BB2389" s="255"/>
      <c r="BC2389" s="255"/>
      <c r="BD2389" s="255"/>
      <c r="BE2389" s="255"/>
      <c r="BF2389" s="255"/>
      <c r="BG2389" s="255"/>
      <c r="BH2389" s="255"/>
      <c r="BI2389" s="255"/>
      <c r="BJ2389" s="255"/>
      <c r="BK2389" s="255"/>
      <c r="BL2389" s="255"/>
      <c r="BM2389" s="255"/>
      <c r="BN2389" s="255"/>
      <c r="BO2389" s="255"/>
      <c r="BP2389" s="255"/>
      <c r="BQ2389" s="255"/>
      <c r="BR2389" s="255"/>
      <c r="BS2389" s="255"/>
      <c r="BT2389" s="255"/>
      <c r="BU2389" s="255"/>
      <c r="BV2389" s="255"/>
      <c r="BW2389" s="255"/>
      <c r="BX2389" s="255"/>
      <c r="BY2389" s="255"/>
      <c r="BZ2389" s="255"/>
      <c r="CA2389" s="255"/>
      <c r="CB2389" s="255"/>
      <c r="CC2389" s="255"/>
      <c r="CD2389" s="255"/>
      <c r="CE2389" s="255"/>
      <c r="CF2389" s="255"/>
      <c r="CG2389" s="255"/>
      <c r="CH2389" s="255"/>
      <c r="CI2389" s="255"/>
      <c r="CJ2389" s="255"/>
      <c r="CK2389" s="255"/>
      <c r="CL2389" s="255"/>
      <c r="CM2389" s="255"/>
      <c r="CN2389" s="255"/>
      <c r="CO2389" s="255"/>
      <c r="CP2389" s="255"/>
      <c r="CQ2389" s="255"/>
      <c r="CR2389" s="255"/>
      <c r="CS2389" s="255"/>
      <c r="CT2389" s="255"/>
      <c r="CU2389" s="255"/>
      <c r="CV2389" s="255"/>
      <c r="CW2389" s="255"/>
      <c r="CX2389" s="255"/>
      <c r="CY2389" s="255"/>
      <c r="CZ2389" s="255"/>
      <c r="DA2389" s="255"/>
      <c r="DB2389" s="255"/>
      <c r="DC2389" s="255"/>
      <c r="DD2389" s="255"/>
      <c r="DE2389" s="255"/>
      <c r="DF2389" s="255"/>
      <c r="DG2389" s="255"/>
      <c r="DH2389" s="255"/>
      <c r="DI2389" s="255"/>
      <c r="DJ2389" s="255"/>
      <c r="DK2389" s="255"/>
      <c r="DL2389" s="255"/>
      <c r="DM2389" s="255"/>
      <c r="DN2389" s="255"/>
      <c r="DO2389" s="255"/>
      <c r="DP2389" s="255"/>
      <c r="DQ2389" s="255"/>
      <c r="DR2389" s="255"/>
      <c r="DS2389" s="255"/>
      <c r="DT2389" s="255"/>
      <c r="DU2389" s="255"/>
      <c r="DV2389" s="255"/>
      <c r="DW2389" s="255"/>
      <c r="DX2389" s="255"/>
      <c r="DY2389" s="255"/>
      <c r="DZ2389" s="255"/>
      <c r="EA2389" s="255"/>
      <c r="EB2389" s="255"/>
      <c r="EC2389" s="255"/>
      <c r="ED2389" s="255"/>
      <c r="EE2389" s="255"/>
      <c r="EF2389" s="255"/>
      <c r="EG2389" s="255"/>
      <c r="EH2389" s="255"/>
      <c r="EI2389" s="255"/>
      <c r="EJ2389" s="255"/>
      <c r="EK2389" s="255"/>
      <c r="EL2389" s="255"/>
      <c r="EM2389" s="255"/>
      <c r="EN2389" s="255"/>
      <c r="EO2389" s="255"/>
      <c r="EP2389" s="255"/>
      <c r="EQ2389" s="255"/>
      <c r="ER2389" s="255"/>
      <c r="ES2389" s="255"/>
      <c r="ET2389" s="255"/>
      <c r="EU2389" s="255"/>
      <c r="EV2389" s="255"/>
      <c r="EW2389" s="255"/>
      <c r="EX2389" s="255"/>
      <c r="EY2389" s="255"/>
      <c r="EZ2389" s="255"/>
      <c r="FA2389" s="255"/>
      <c r="FB2389" s="255"/>
      <c r="FC2389" s="255"/>
      <c r="FD2389" s="255"/>
      <c r="FE2389" s="255"/>
      <c r="FF2389" s="255"/>
      <c r="FG2389" s="255"/>
      <c r="FH2389" s="255"/>
      <c r="FI2389" s="255"/>
      <c r="FJ2389" s="255"/>
      <c r="FK2389" s="255"/>
      <c r="FL2389" s="255"/>
      <c r="FM2389" s="255"/>
      <c r="FN2389" s="255"/>
      <c r="FO2389" s="255"/>
      <c r="FP2389" s="255"/>
      <c r="FQ2389" s="255"/>
      <c r="FR2389" s="255"/>
      <c r="FS2389" s="255"/>
      <c r="FT2389" s="255"/>
      <c r="FU2389" s="255"/>
      <c r="FV2389" s="255"/>
      <c r="FW2389" s="255"/>
      <c r="FX2389" s="255"/>
      <c r="FY2389" s="255"/>
      <c r="FZ2389" s="255"/>
      <c r="GA2389" s="255"/>
      <c r="GB2389" s="255"/>
      <c r="GC2389" s="255"/>
      <c r="GD2389" s="255"/>
      <c r="GE2389" s="255"/>
      <c r="GF2389" s="255"/>
      <c r="GG2389" s="255"/>
      <c r="GH2389" s="255"/>
      <c r="GI2389" s="255"/>
      <c r="GJ2389" s="255"/>
      <c r="GK2389" s="255"/>
      <c r="GL2389" s="255"/>
      <c r="GM2389" s="255"/>
      <c r="GN2389" s="255"/>
      <c r="GO2389" s="255"/>
      <c r="GP2389" s="255"/>
      <c r="GQ2389" s="255"/>
      <c r="GR2389" s="255"/>
      <c r="GS2389" s="255"/>
      <c r="GT2389" s="255"/>
      <c r="GU2389" s="255"/>
      <c r="GV2389" s="255"/>
      <c r="GW2389" s="255"/>
      <c r="GX2389" s="255"/>
      <c r="GY2389" s="255"/>
      <c r="GZ2389" s="255"/>
      <c r="HA2389" s="255"/>
      <c r="HB2389" s="255"/>
      <c r="HC2389" s="255"/>
      <c r="HD2389" s="255"/>
      <c r="HE2389" s="255"/>
      <c r="HF2389" s="255"/>
      <c r="HG2389" s="255"/>
      <c r="HH2389" s="255"/>
      <c r="HI2389" s="255"/>
      <c r="HJ2389" s="255"/>
      <c r="HK2389" s="255"/>
      <c r="HL2389" s="255"/>
      <c r="HM2389" s="255"/>
      <c r="HN2389" s="255"/>
      <c r="HO2389" s="255"/>
      <c r="HP2389" s="255"/>
      <c r="HQ2389" s="255"/>
      <c r="HR2389" s="255"/>
      <c r="HS2389" s="255"/>
      <c r="HT2389" s="255"/>
      <c r="HU2389" s="255"/>
      <c r="HV2389" s="255"/>
      <c r="HW2389" s="255"/>
      <c r="HX2389" s="255"/>
      <c r="HY2389" s="255"/>
      <c r="HZ2389" s="255"/>
      <c r="IA2389" s="255"/>
      <c r="IB2389" s="255"/>
      <c r="IC2389" s="255"/>
      <c r="ID2389" s="255"/>
      <c r="IE2389" s="255"/>
      <c r="IF2389" s="255"/>
      <c r="IG2389" s="255"/>
      <c r="IH2389" s="255"/>
      <c r="II2389" s="255"/>
      <c r="IJ2389" s="255"/>
      <c r="IK2389" s="255"/>
      <c r="IL2389" s="255"/>
      <c r="IM2389" s="255"/>
      <c r="IN2389" s="255"/>
      <c r="IO2389" s="255"/>
      <c r="IP2389" s="255"/>
      <c r="IQ2389" s="255"/>
      <c r="IR2389" s="255"/>
      <c r="IS2389" s="255"/>
      <c r="IT2389" s="255"/>
      <c r="IU2389" s="255"/>
      <c r="IV2389" s="255"/>
    </row>
    <row r="2390" spans="1:256">
      <c r="A2390" s="16">
        <v>41836.354907407411</v>
      </c>
      <c r="B2390" s="300">
        <v>4</v>
      </c>
      <c r="C2390" s="5">
        <v>0.57699999999999996</v>
      </c>
      <c r="D2390" s="5">
        <v>0.59499999999999997</v>
      </c>
      <c r="E2390" s="5">
        <v>0.57499999999999996</v>
      </c>
      <c r="F2390" s="5">
        <v>0.59499999999999997</v>
      </c>
      <c r="G2390" s="6">
        <v>191100</v>
      </c>
      <c r="H2390" s="113">
        <f t="shared" si="5192"/>
        <v>0.59499999999999997</v>
      </c>
      <c r="I2390" s="19">
        <f t="shared" si="5185"/>
        <v>4.3859649122807064E-2</v>
      </c>
      <c r="J2390" s="8">
        <f t="shared" si="5196"/>
        <v>0.61593605052540301</v>
      </c>
      <c r="K2390" s="8">
        <f t="shared" si="5197"/>
        <v>0.54856394947459708</v>
      </c>
      <c r="L2390" s="8">
        <f t="shared" si="5198"/>
        <v>0.58225000000000005</v>
      </c>
      <c r="M2390" s="19">
        <f t="shared" si="5199"/>
        <v>0.12281540031081792</v>
      </c>
      <c r="N2390" s="19">
        <f t="shared" si="5186"/>
        <v>2.2599426086130774E-16</v>
      </c>
      <c r="O2390" s="19">
        <f t="shared" si="5187"/>
        <v>-1.8024972295064056E-16</v>
      </c>
      <c r="P2390" s="19">
        <f t="shared" si="5188"/>
        <v>-2.0238716483073748E-16</v>
      </c>
      <c r="Q2390" s="303">
        <v>70</v>
      </c>
      <c r="R2390" s="306">
        <v>113704.5</v>
      </c>
      <c r="S2390" s="66">
        <f t="shared" si="5200"/>
        <v>1624.35</v>
      </c>
      <c r="T2390" t="str">
        <f t="shared" si="5201"/>
        <v/>
      </c>
      <c r="U2390" t="str">
        <f t="shared" si="5201"/>
        <v/>
      </c>
      <c r="V2390" t="str">
        <f t="shared" si="5201"/>
        <v/>
      </c>
      <c r="W2390" t="str">
        <f t="shared" si="5201"/>
        <v/>
      </c>
      <c r="X2390" s="63"/>
      <c r="Y2390" s="219">
        <f t="shared" si="5202"/>
        <v>2.2527472527472518E-3</v>
      </c>
      <c r="Z2390" s="78">
        <f t="shared" si="5203"/>
        <v>0.58313749507741908</v>
      </c>
      <c r="AA2390" s="78">
        <f t="shared" si="5204"/>
        <v>0.59665916209304037</v>
      </c>
      <c r="AB2390" s="74">
        <f t="shared" si="4563"/>
        <v>2389</v>
      </c>
      <c r="AC2390" s="80">
        <f t="shared" si="5205"/>
        <v>5.5439576621436164E-3</v>
      </c>
      <c r="AD2390" s="79">
        <f t="shared" si="5193"/>
        <v>-1.3521667015621297E-2</v>
      </c>
      <c r="AE2390" s="81">
        <f t="shared" si="5206"/>
        <v>-1.9065624677764913E-2</v>
      </c>
      <c r="AF2390" s="19">
        <f t="shared" si="5207"/>
        <v>-2.266229679301026E-2</v>
      </c>
      <c r="AG2390" s="93">
        <f t="shared" si="5190"/>
        <v>0.19533654164839481</v>
      </c>
      <c r="AH2390" s="91">
        <f t="shared" si="5208"/>
        <v>7.3573049675895307E-4</v>
      </c>
      <c r="AI2390" s="96">
        <f t="shared" si="5209"/>
        <v>2380.186849241386</v>
      </c>
      <c r="AJ2390" s="5">
        <f t="shared" si="5194"/>
        <v>2.5000000000000022E-2</v>
      </c>
      <c r="AK2390" s="5">
        <f t="shared" si="5191"/>
        <v>2.5000000000000022E-2</v>
      </c>
      <c r="AL2390" s="5">
        <f t="shared" si="5210"/>
        <v>0</v>
      </c>
      <c r="AM2390" s="95">
        <f t="shared" si="5211"/>
        <v>6.0714285714285688E-3</v>
      </c>
      <c r="AN2390" s="95">
        <f t="shared" si="5184"/>
        <v>-3.9285714285714245E-3</v>
      </c>
      <c r="AO2390" s="78">
        <f t="shared" si="5212"/>
        <v>1.5454545454545463</v>
      </c>
      <c r="AP2390" s="296">
        <f t="shared" si="5213"/>
        <v>60.71428571428573</v>
      </c>
      <c r="AQ2390" s="8"/>
      <c r="AR2390" s="8">
        <f t="shared" si="5214"/>
        <v>1</v>
      </c>
      <c r="AS2390" s="114">
        <f t="shared" si="5215"/>
        <v>191100</v>
      </c>
      <c r="AT2390" s="103">
        <f t="shared" si="5216"/>
        <v>-6.027572652579552E-2</v>
      </c>
      <c r="AU2390" s="5">
        <f t="shared" si="5217"/>
        <v>0.59499999999999997</v>
      </c>
      <c r="AV2390" s="93">
        <f t="shared" si="5218"/>
        <v>1.680672268907563</v>
      </c>
      <c r="AW2390" s="210">
        <f t="shared" si="5219"/>
        <v>3.4782608695652209E-2</v>
      </c>
      <c r="AX2390" s="276">
        <f t="shared" si="5195"/>
        <v>-1.7256950751644677E-2</v>
      </c>
      <c r="AY2390" s="19">
        <f t="shared" ref="AY2390:AY2397" si="5220">IF((AX2390&gt;AX2389),ABS(AX2390-AX2389)/ABS(AX2389),-1*ABS(AX2390-AX2389)/ABS(AX2389))</f>
        <v>6.2293447577870129E-2</v>
      </c>
      <c r="AZ2390" s="255"/>
      <c r="BA2390" s="255"/>
      <c r="BB2390" s="255"/>
      <c r="BC2390" s="255"/>
      <c r="BD2390" s="255"/>
      <c r="BE2390" s="255"/>
      <c r="BF2390" s="255"/>
      <c r="BG2390" s="255"/>
      <c r="BH2390" s="255"/>
      <c r="BI2390" s="255"/>
      <c r="BJ2390" s="255"/>
      <c r="BK2390" s="255"/>
      <c r="BL2390" s="255"/>
      <c r="BM2390" s="255"/>
      <c r="BN2390" s="255"/>
      <c r="BO2390" s="255"/>
      <c r="BP2390" s="255"/>
      <c r="BQ2390" s="255"/>
      <c r="BR2390" s="255"/>
      <c r="BS2390" s="255"/>
      <c r="BT2390" s="255"/>
      <c r="BU2390" s="255"/>
      <c r="BV2390" s="255"/>
      <c r="BW2390" s="255"/>
      <c r="BX2390" s="255"/>
      <c r="BY2390" s="255"/>
      <c r="BZ2390" s="255"/>
      <c r="CA2390" s="255"/>
      <c r="CB2390" s="255"/>
      <c r="CC2390" s="255"/>
      <c r="CD2390" s="255"/>
      <c r="CE2390" s="255"/>
      <c r="CF2390" s="255"/>
      <c r="CG2390" s="255"/>
      <c r="CH2390" s="255"/>
      <c r="CI2390" s="255"/>
      <c r="CJ2390" s="255"/>
      <c r="CK2390" s="255"/>
      <c r="CL2390" s="255"/>
      <c r="CM2390" s="255"/>
      <c r="CN2390" s="255"/>
      <c r="CO2390" s="255"/>
      <c r="CP2390" s="255"/>
      <c r="CQ2390" s="255"/>
      <c r="CR2390" s="255"/>
      <c r="CS2390" s="255"/>
      <c r="CT2390" s="255"/>
      <c r="CU2390" s="255"/>
      <c r="CV2390" s="255"/>
      <c r="CW2390" s="255"/>
      <c r="CX2390" s="255"/>
      <c r="CY2390" s="255"/>
      <c r="CZ2390" s="255"/>
      <c r="DA2390" s="255"/>
      <c r="DB2390" s="255"/>
      <c r="DC2390" s="255"/>
      <c r="DD2390" s="255"/>
      <c r="DE2390" s="255"/>
      <c r="DF2390" s="255"/>
      <c r="DG2390" s="255"/>
      <c r="DH2390" s="255"/>
      <c r="DI2390" s="255"/>
      <c r="DJ2390" s="255"/>
      <c r="DK2390" s="255"/>
      <c r="DL2390" s="255"/>
      <c r="DM2390" s="255"/>
      <c r="DN2390" s="255"/>
      <c r="DO2390" s="255"/>
      <c r="DP2390" s="255"/>
      <c r="DQ2390" s="255"/>
      <c r="DR2390" s="255"/>
      <c r="DS2390" s="255"/>
      <c r="DT2390" s="255"/>
      <c r="DU2390" s="255"/>
      <c r="DV2390" s="255"/>
      <c r="DW2390" s="255"/>
      <c r="DX2390" s="255"/>
      <c r="DY2390" s="255"/>
      <c r="DZ2390" s="255"/>
      <c r="EA2390" s="255"/>
      <c r="EB2390" s="255"/>
      <c r="EC2390" s="255"/>
      <c r="ED2390" s="255"/>
      <c r="EE2390" s="255"/>
      <c r="EF2390" s="255"/>
      <c r="EG2390" s="255"/>
      <c r="EH2390" s="255"/>
      <c r="EI2390" s="255"/>
      <c r="EJ2390" s="255"/>
      <c r="EK2390" s="255"/>
      <c r="EL2390" s="255"/>
      <c r="EM2390" s="255"/>
      <c r="EN2390" s="255"/>
      <c r="EO2390" s="255"/>
      <c r="EP2390" s="255"/>
      <c r="EQ2390" s="255"/>
      <c r="ER2390" s="255"/>
      <c r="ES2390" s="255"/>
      <c r="ET2390" s="255"/>
      <c r="EU2390" s="255"/>
      <c r="EV2390" s="255"/>
      <c r="EW2390" s="255"/>
      <c r="EX2390" s="255"/>
      <c r="EY2390" s="255"/>
      <c r="EZ2390" s="255"/>
      <c r="FA2390" s="255"/>
      <c r="FB2390" s="255"/>
      <c r="FC2390" s="255"/>
      <c r="FD2390" s="255"/>
      <c r="FE2390" s="255"/>
      <c r="FF2390" s="255"/>
      <c r="FG2390" s="255"/>
      <c r="FH2390" s="255"/>
      <c r="FI2390" s="255"/>
      <c r="FJ2390" s="255"/>
      <c r="FK2390" s="255"/>
      <c r="FL2390" s="255"/>
      <c r="FM2390" s="255"/>
      <c r="FN2390" s="255"/>
      <c r="FO2390" s="255"/>
      <c r="FP2390" s="255"/>
      <c r="FQ2390" s="255"/>
      <c r="FR2390" s="255"/>
      <c r="FS2390" s="255"/>
      <c r="FT2390" s="255"/>
      <c r="FU2390" s="255"/>
      <c r="FV2390" s="255"/>
      <c r="FW2390" s="255"/>
      <c r="FX2390" s="255"/>
      <c r="FY2390" s="255"/>
      <c r="FZ2390" s="255"/>
      <c r="GA2390" s="255"/>
      <c r="GB2390" s="255"/>
      <c r="GC2390" s="255"/>
      <c r="GD2390" s="255"/>
      <c r="GE2390" s="255"/>
      <c r="GF2390" s="255"/>
      <c r="GG2390" s="255"/>
      <c r="GH2390" s="255"/>
      <c r="GI2390" s="255"/>
      <c r="GJ2390" s="255"/>
      <c r="GK2390" s="255"/>
      <c r="GL2390" s="255"/>
      <c r="GM2390" s="255"/>
      <c r="GN2390" s="255"/>
      <c r="GO2390" s="255"/>
      <c r="GP2390" s="255"/>
      <c r="GQ2390" s="255"/>
      <c r="GR2390" s="255"/>
      <c r="GS2390" s="255"/>
      <c r="GT2390" s="255"/>
      <c r="GU2390" s="255"/>
      <c r="GV2390" s="255"/>
      <c r="GW2390" s="255"/>
      <c r="GX2390" s="255"/>
      <c r="GY2390" s="255"/>
      <c r="GZ2390" s="255"/>
      <c r="HA2390" s="255"/>
      <c r="HB2390" s="255"/>
      <c r="HC2390" s="255"/>
      <c r="HD2390" s="255"/>
      <c r="HE2390" s="255"/>
      <c r="HF2390" s="255"/>
      <c r="HG2390" s="255"/>
      <c r="HH2390" s="255"/>
      <c r="HI2390" s="255"/>
      <c r="HJ2390" s="255"/>
      <c r="HK2390" s="255"/>
      <c r="HL2390" s="255"/>
      <c r="HM2390" s="255"/>
      <c r="HN2390" s="255"/>
      <c r="HO2390" s="255"/>
      <c r="HP2390" s="255"/>
      <c r="HQ2390" s="255"/>
      <c r="HR2390" s="255"/>
      <c r="HS2390" s="255"/>
      <c r="HT2390" s="255"/>
      <c r="HU2390" s="255"/>
      <c r="HV2390" s="255"/>
      <c r="HW2390" s="255"/>
      <c r="HX2390" s="255"/>
      <c r="HY2390" s="255"/>
      <c r="HZ2390" s="255"/>
      <c r="IA2390" s="255"/>
      <c r="IB2390" s="255"/>
      <c r="IC2390" s="255"/>
      <c r="ID2390" s="255"/>
      <c r="IE2390" s="255"/>
      <c r="IF2390" s="255"/>
      <c r="IG2390" s="255"/>
      <c r="IH2390" s="255"/>
      <c r="II2390" s="255"/>
      <c r="IJ2390" s="255"/>
      <c r="IK2390" s="255"/>
      <c r="IL2390" s="255"/>
      <c r="IM2390" s="255"/>
      <c r="IN2390" s="255"/>
      <c r="IO2390" s="255"/>
      <c r="IP2390" s="255"/>
      <c r="IQ2390" s="255"/>
      <c r="IR2390" s="255"/>
      <c r="IS2390" s="255"/>
      <c r="IT2390" s="255"/>
      <c r="IU2390" s="255"/>
      <c r="IV2390" s="255"/>
    </row>
    <row r="2391" spans="1:256" ht="13">
      <c r="A2391" s="16">
        <v>41841.50409722222</v>
      </c>
      <c r="B2391" s="300">
        <v>2</v>
      </c>
      <c r="C2391" s="5">
        <v>0.58499999999999996</v>
      </c>
      <c r="D2391" s="5">
        <v>0.7</v>
      </c>
      <c r="E2391" s="5">
        <v>0.58199999999999996</v>
      </c>
      <c r="F2391" s="5">
        <v>0.7</v>
      </c>
      <c r="G2391" s="6">
        <v>1409000</v>
      </c>
      <c r="H2391" s="113">
        <f t="shared" si="5192"/>
        <v>0.7</v>
      </c>
      <c r="I2391" s="19">
        <f t="shared" si="5185"/>
        <v>0.1764705882352941</v>
      </c>
      <c r="J2391" s="8">
        <f t="shared" si="5196"/>
        <v>0.64794259594077031</v>
      </c>
      <c r="K2391" s="8">
        <f t="shared" si="5197"/>
        <v>0.52605740405922963</v>
      </c>
      <c r="L2391" s="8">
        <f t="shared" si="5198"/>
        <v>0.58699999999999997</v>
      </c>
      <c r="M2391" s="19">
        <f t="shared" si="5199"/>
        <v>0.23169561143144263</v>
      </c>
      <c r="N2391" s="19">
        <f t="shared" si="5186"/>
        <v>0.88653549021599565</v>
      </c>
      <c r="O2391" s="19">
        <f t="shared" si="5187"/>
        <v>5.1964072224811669E-2</v>
      </c>
      <c r="P2391" s="19">
        <f t="shared" si="5188"/>
        <v>-4.1028116114673129E-2</v>
      </c>
      <c r="Q2391" s="303">
        <v>70</v>
      </c>
      <c r="R2391" s="306">
        <v>986300</v>
      </c>
      <c r="S2391" s="66">
        <f t="shared" si="5200"/>
        <v>14090</v>
      </c>
      <c r="T2391" t="str">
        <f t="shared" ref="T2391:W2392" si="5221">IF(C2391&gt;$J2391,"BrokeBandUpper", IF(C2391&lt;$K2391,"BrokeBandLower", ""))</f>
        <v/>
      </c>
      <c r="U2391" t="str">
        <f t="shared" si="5221"/>
        <v>BrokeBandUpper</v>
      </c>
      <c r="V2391" t="str">
        <f t="shared" si="5221"/>
        <v/>
      </c>
      <c r="W2391" t="str">
        <f t="shared" si="5221"/>
        <v>BrokeBandUpper</v>
      </c>
      <c r="X2391" s="63" t="s">
        <v>89</v>
      </c>
      <c r="Y2391" s="310">
        <f t="shared" si="5202"/>
        <v>4.9780219780219794E-3</v>
      </c>
      <c r="Z2391" s="311">
        <f t="shared" si="5203"/>
        <v>0.60113432083549656</v>
      </c>
      <c r="AA2391" s="311">
        <f t="shared" si="5204"/>
        <v>0.6043063840981554</v>
      </c>
      <c r="AB2391" s="312">
        <f t="shared" si="4563"/>
        <v>2390</v>
      </c>
      <c r="AC2391" s="313">
        <f t="shared" si="5205"/>
        <v>1.2714849132084857E-2</v>
      </c>
      <c r="AD2391" s="284">
        <f t="shared" si="5193"/>
        <v>-3.1720632626588419E-3</v>
      </c>
      <c r="AE2391" s="314">
        <f t="shared" si="5206"/>
        <v>-1.5886912394743699E-2</v>
      </c>
      <c r="AF2391" s="315">
        <f t="shared" si="5207"/>
        <v>-5.2490977195164207E-3</v>
      </c>
      <c r="AG2391" s="315">
        <f t="shared" si="5190"/>
        <v>1.2934607201110113</v>
      </c>
      <c r="AH2391" s="316">
        <f t="shared" si="5208"/>
        <v>8.8941880740985252E-4</v>
      </c>
      <c r="AI2391" s="317">
        <f t="shared" si="5209"/>
        <v>2380.6667704928313</v>
      </c>
      <c r="AJ2391" s="318">
        <f t="shared" si="5194"/>
        <v>0.10499999999999998</v>
      </c>
      <c r="AK2391" s="318">
        <f t="shared" si="5191"/>
        <v>0.10499999999999998</v>
      </c>
      <c r="AL2391" s="318">
        <f t="shared" si="5210"/>
        <v>0</v>
      </c>
      <c r="AM2391" s="319">
        <f t="shared" si="5211"/>
        <v>1.3571428571428568E-2</v>
      </c>
      <c r="AN2391" s="319">
        <f t="shared" si="5184"/>
        <v>-2.8571428571428597E-3</v>
      </c>
      <c r="AO2391" s="311">
        <f t="shared" si="5212"/>
        <v>4.7499999999999947</v>
      </c>
      <c r="AP2391" s="285">
        <f t="shared" si="5213"/>
        <v>82.608695652173893</v>
      </c>
      <c r="AQ2391" s="285"/>
      <c r="AR2391" s="285">
        <f t="shared" si="5214"/>
        <v>1</v>
      </c>
      <c r="AS2391" s="286">
        <f t="shared" si="5215"/>
        <v>1409000</v>
      </c>
      <c r="AT2391" s="103">
        <f t="shared" si="5216"/>
        <v>0.1300500287343529</v>
      </c>
      <c r="AU2391" s="318">
        <f t="shared" si="5217"/>
        <v>0.7</v>
      </c>
      <c r="AV2391" s="315">
        <f t="shared" si="5218"/>
        <v>1.4285714285714286</v>
      </c>
      <c r="AW2391" s="320">
        <f t="shared" si="5219"/>
        <v>0.20274914089347079</v>
      </c>
      <c r="AX2391" s="321">
        <f t="shared" si="5195"/>
        <v>-1.1340629071552111E-2</v>
      </c>
      <c r="AY2391" s="315">
        <f t="shared" si="5220"/>
        <v>0.3428370263807301</v>
      </c>
      <c r="AZ2391" s="255"/>
      <c r="BA2391" s="255"/>
      <c r="BB2391" s="255"/>
      <c r="BC2391" s="255"/>
      <c r="BD2391" s="255"/>
      <c r="BE2391" s="255"/>
      <c r="BF2391" s="255"/>
      <c r="BG2391" s="255"/>
      <c r="BH2391" s="255"/>
      <c r="BI2391" s="255"/>
      <c r="BJ2391" s="255"/>
      <c r="BK2391" s="255"/>
      <c r="BL2391" s="255"/>
      <c r="BM2391" s="255"/>
      <c r="BN2391" s="255"/>
      <c r="BO2391" s="255"/>
      <c r="BP2391" s="255"/>
      <c r="BQ2391" s="255"/>
      <c r="BR2391" s="255"/>
      <c r="BS2391" s="255"/>
      <c r="BT2391" s="255"/>
      <c r="BU2391" s="255"/>
      <c r="BV2391" s="255"/>
      <c r="BW2391" s="255"/>
      <c r="BX2391" s="255"/>
      <c r="BY2391" s="255"/>
      <c r="BZ2391" s="255"/>
      <c r="CA2391" s="255"/>
      <c r="CB2391" s="255"/>
      <c r="CC2391" s="255"/>
      <c r="CD2391" s="255"/>
      <c r="CE2391" s="255"/>
      <c r="CF2391" s="255"/>
      <c r="CG2391" s="255"/>
      <c r="CH2391" s="255"/>
      <c r="CI2391" s="255"/>
      <c r="CJ2391" s="255"/>
      <c r="CK2391" s="255"/>
      <c r="CL2391" s="255"/>
      <c r="CM2391" s="255"/>
      <c r="CN2391" s="255"/>
      <c r="CO2391" s="255"/>
      <c r="CP2391" s="255"/>
      <c r="CQ2391" s="255"/>
      <c r="CR2391" s="255"/>
      <c r="CS2391" s="255"/>
      <c r="CT2391" s="255"/>
      <c r="CU2391" s="255"/>
      <c r="CV2391" s="255"/>
      <c r="CW2391" s="255"/>
      <c r="CX2391" s="255"/>
      <c r="CY2391" s="255"/>
      <c r="CZ2391" s="255"/>
      <c r="DA2391" s="255"/>
      <c r="DB2391" s="255"/>
      <c r="DC2391" s="255"/>
      <c r="DD2391" s="255"/>
      <c r="DE2391" s="255"/>
      <c r="DF2391" s="255"/>
      <c r="DG2391" s="255"/>
      <c r="DH2391" s="255"/>
      <c r="DI2391" s="255"/>
      <c r="DJ2391" s="255"/>
      <c r="DK2391" s="255"/>
      <c r="DL2391" s="255"/>
      <c r="DM2391" s="255"/>
      <c r="DN2391" s="255"/>
      <c r="DO2391" s="255"/>
      <c r="DP2391" s="255"/>
      <c r="DQ2391" s="255"/>
      <c r="DR2391" s="255"/>
      <c r="DS2391" s="255"/>
      <c r="DT2391" s="255"/>
      <c r="DU2391" s="255"/>
      <c r="DV2391" s="255"/>
      <c r="DW2391" s="255"/>
      <c r="DX2391" s="255"/>
      <c r="DY2391" s="255"/>
      <c r="DZ2391" s="255"/>
      <c r="EA2391" s="255"/>
      <c r="EB2391" s="255"/>
      <c r="EC2391" s="255"/>
      <c r="ED2391" s="255"/>
      <c r="EE2391" s="255"/>
      <c r="EF2391" s="255"/>
      <c r="EG2391" s="255"/>
      <c r="EH2391" s="255"/>
      <c r="EI2391" s="255"/>
      <c r="EJ2391" s="255"/>
      <c r="EK2391" s="255"/>
      <c r="EL2391" s="255"/>
      <c r="EM2391" s="255"/>
      <c r="EN2391" s="255"/>
      <c r="EO2391" s="255"/>
      <c r="EP2391" s="255"/>
      <c r="EQ2391" s="255"/>
      <c r="ER2391" s="255"/>
      <c r="ES2391" s="255"/>
      <c r="ET2391" s="255"/>
      <c r="EU2391" s="255"/>
      <c r="EV2391" s="255"/>
      <c r="EW2391" s="255"/>
      <c r="EX2391" s="255"/>
      <c r="EY2391" s="255"/>
      <c r="EZ2391" s="255"/>
      <c r="FA2391" s="255"/>
      <c r="FB2391" s="255"/>
      <c r="FC2391" s="255"/>
      <c r="FD2391" s="255"/>
      <c r="FE2391" s="255"/>
      <c r="FF2391" s="255"/>
      <c r="FG2391" s="255"/>
      <c r="FH2391" s="255"/>
      <c r="FI2391" s="255"/>
      <c r="FJ2391" s="255"/>
      <c r="FK2391" s="255"/>
      <c r="FL2391" s="255"/>
      <c r="FM2391" s="255"/>
      <c r="FN2391" s="255"/>
      <c r="FO2391" s="255"/>
      <c r="FP2391" s="255"/>
      <c r="FQ2391" s="255"/>
      <c r="FR2391" s="255"/>
      <c r="FS2391" s="255"/>
      <c r="FT2391" s="255"/>
      <c r="FU2391" s="255"/>
      <c r="FV2391" s="255"/>
      <c r="FW2391" s="255"/>
      <c r="FX2391" s="255"/>
      <c r="FY2391" s="255"/>
      <c r="FZ2391" s="255"/>
      <c r="GA2391" s="255"/>
      <c r="GB2391" s="255"/>
      <c r="GC2391" s="255"/>
      <c r="GD2391" s="255"/>
      <c r="GE2391" s="255"/>
      <c r="GF2391" s="255"/>
      <c r="GG2391" s="255"/>
      <c r="GH2391" s="255"/>
      <c r="GI2391" s="255"/>
      <c r="GJ2391" s="255"/>
      <c r="GK2391" s="255"/>
      <c r="GL2391" s="255"/>
      <c r="GM2391" s="255"/>
      <c r="GN2391" s="255"/>
      <c r="GO2391" s="255"/>
      <c r="GP2391" s="255"/>
      <c r="GQ2391" s="255"/>
      <c r="GR2391" s="255"/>
      <c r="GS2391" s="255"/>
      <c r="GT2391" s="255"/>
      <c r="GU2391" s="255"/>
      <c r="GV2391" s="255"/>
      <c r="GW2391" s="255"/>
      <c r="GX2391" s="255"/>
      <c r="GY2391" s="255"/>
      <c r="GZ2391" s="255"/>
      <c r="HA2391" s="255"/>
      <c r="HB2391" s="255"/>
      <c r="HC2391" s="255"/>
      <c r="HD2391" s="255"/>
      <c r="HE2391" s="255"/>
      <c r="HF2391" s="255"/>
      <c r="HG2391" s="255"/>
      <c r="HH2391" s="255"/>
      <c r="HI2391" s="255"/>
      <c r="HJ2391" s="255"/>
      <c r="HK2391" s="255"/>
      <c r="HL2391" s="255"/>
      <c r="HM2391" s="255"/>
      <c r="HN2391" s="255"/>
      <c r="HO2391" s="255"/>
      <c r="HP2391" s="255"/>
      <c r="HQ2391" s="255"/>
      <c r="HR2391" s="255"/>
      <c r="HS2391" s="255"/>
      <c r="HT2391" s="255"/>
      <c r="HU2391" s="255"/>
      <c r="HV2391" s="255"/>
      <c r="HW2391" s="255"/>
      <c r="HX2391" s="255"/>
      <c r="HY2391" s="255"/>
      <c r="HZ2391" s="255"/>
      <c r="IA2391" s="255"/>
      <c r="IB2391" s="255"/>
      <c r="IC2391" s="255"/>
      <c r="ID2391" s="255"/>
      <c r="IE2391" s="255"/>
      <c r="IF2391" s="255"/>
      <c r="IG2391" s="255"/>
      <c r="IH2391" s="255"/>
      <c r="II2391" s="255"/>
      <c r="IJ2391" s="255"/>
      <c r="IK2391" s="255"/>
      <c r="IL2391" s="255"/>
      <c r="IM2391" s="255"/>
      <c r="IN2391" s="255"/>
      <c r="IO2391" s="255"/>
      <c r="IP2391" s="255"/>
      <c r="IQ2391" s="255"/>
      <c r="IR2391" s="255"/>
      <c r="IS2391" s="255"/>
      <c r="IT2391" s="255"/>
      <c r="IU2391" s="255"/>
      <c r="IV2391" s="255"/>
    </row>
    <row r="2392" spans="1:256">
      <c r="A2392" s="16">
        <v>41842.639131944445</v>
      </c>
      <c r="B2392" s="300">
        <v>3</v>
      </c>
      <c r="C2392" s="5">
        <v>0.72499999999999998</v>
      </c>
      <c r="D2392" s="5">
        <v>0.78500000000000003</v>
      </c>
      <c r="E2392" s="5">
        <v>0.71</v>
      </c>
      <c r="F2392" s="5">
        <v>0.73</v>
      </c>
      <c r="G2392" s="6">
        <v>2391000</v>
      </c>
      <c r="H2392" s="113">
        <f t="shared" si="5192"/>
        <v>0.73</v>
      </c>
      <c r="I2392" s="19">
        <f t="shared" si="5185"/>
        <v>4.2857142857142899E-2</v>
      </c>
      <c r="J2392" s="8">
        <f t="shared" si="5196"/>
        <v>0.67991375035056312</v>
      </c>
      <c r="K2392" s="8">
        <f t="shared" si="5197"/>
        <v>0.50608624964943705</v>
      </c>
      <c r="L2392" s="8">
        <f t="shared" si="5198"/>
        <v>0.59300000000000008</v>
      </c>
      <c r="M2392" s="19">
        <f t="shared" si="5199"/>
        <v>0.3434740636038528</v>
      </c>
      <c r="N2392" s="19">
        <f t="shared" si="5186"/>
        <v>0.48243663952817145</v>
      </c>
      <c r="O2392" s="19">
        <f t="shared" si="5187"/>
        <v>4.9342572336015023E-2</v>
      </c>
      <c r="P2392" s="19">
        <f t="shared" si="5188"/>
        <v>-3.7963831049023684E-2</v>
      </c>
      <c r="Q2392" s="303">
        <v>70</v>
      </c>
      <c r="R2392" s="306">
        <v>1745430</v>
      </c>
      <c r="S2392" s="66">
        <f t="shared" si="5200"/>
        <v>24934.714285714286</v>
      </c>
      <c r="T2392" t="str">
        <f t="shared" si="5221"/>
        <v>BrokeBandUpper</v>
      </c>
      <c r="U2392" t="str">
        <f t="shared" si="5221"/>
        <v>BrokeBandUpper</v>
      </c>
      <c r="V2392" t="str">
        <f t="shared" si="5221"/>
        <v>BrokeBandUpper</v>
      </c>
      <c r="W2392" t="str">
        <f t="shared" si="5221"/>
        <v>BrokeBandUpper</v>
      </c>
      <c r="X2392" s="63"/>
      <c r="Y2392" s="219">
        <f t="shared" si="5202"/>
        <v>8.3956043956043957E-3</v>
      </c>
      <c r="Z2392" s="78">
        <f t="shared" si="5203"/>
        <v>0.6209796354268301</v>
      </c>
      <c r="AA2392" s="78">
        <f t="shared" si="5204"/>
        <v>0.61360771167489192</v>
      </c>
      <c r="AB2392" s="74">
        <f t="shared" si="4563"/>
        <v>2391</v>
      </c>
      <c r="AC2392" s="80">
        <f t="shared" si="5205"/>
        <v>1.8607068917345503E-2</v>
      </c>
      <c r="AD2392" s="79">
        <f t="shared" si="5193"/>
        <v>7.3719237519381808E-3</v>
      </c>
      <c r="AE2392" s="81">
        <f t="shared" si="5206"/>
        <v>-1.1235145165407322E-2</v>
      </c>
      <c r="AF2392" s="19">
        <f t="shared" si="5207"/>
        <v>1.2014066335339753E-2</v>
      </c>
      <c r="AG2392" s="93">
        <f t="shared" si="5190"/>
        <v>0.46341248126901657</v>
      </c>
      <c r="AH2392" s="91">
        <f t="shared" si="5208"/>
        <v>1.1505526131308393E-3</v>
      </c>
      <c r="AI2392" s="96">
        <f t="shared" si="5209"/>
        <v>2381.5173270155587</v>
      </c>
      <c r="AJ2392" s="5">
        <f t="shared" si="5194"/>
        <v>3.0000000000000027E-2</v>
      </c>
      <c r="AK2392" s="5">
        <f t="shared" si="5191"/>
        <v>3.0000000000000027E-2</v>
      </c>
      <c r="AL2392" s="5">
        <f t="shared" si="5210"/>
        <v>0</v>
      </c>
      <c r="AM2392" s="95">
        <f t="shared" si="5211"/>
        <v>1.4642857142857148E-2</v>
      </c>
      <c r="AN2392" s="95">
        <f t="shared" ref="AN2392:AN2397" si="5222">(AVERAGE(AL2379:AL2392))</f>
        <v>-2.8571428571428597E-3</v>
      </c>
      <c r="AO2392" s="78">
        <f t="shared" si="5212"/>
        <v>5.1249999999999973</v>
      </c>
      <c r="AP2392" s="296">
        <f t="shared" si="5213"/>
        <v>83.673469387755091</v>
      </c>
      <c r="AQ2392" s="8"/>
      <c r="AR2392" s="8">
        <f t="shared" si="5214"/>
        <v>-0.46666666666666667</v>
      </c>
      <c r="AS2392" s="114">
        <f t="shared" si="5215"/>
        <v>-1115800</v>
      </c>
      <c r="AT2392" s="103">
        <f t="shared" si="5216"/>
        <v>-5.259628541264845E-2</v>
      </c>
      <c r="AU2392" s="5">
        <f t="shared" si="5217"/>
        <v>0.73</v>
      </c>
      <c r="AV2392" s="93">
        <f t="shared" si="5218"/>
        <v>-0.63926940639269403</v>
      </c>
      <c r="AW2392" s="210">
        <f t="shared" si="5219"/>
        <v>0.1056338028169015</v>
      </c>
      <c r="AX2392" s="276">
        <f t="shared" si="5195"/>
        <v>-1.7682076853192692E-3</v>
      </c>
      <c r="AY2392" s="19">
        <f t="shared" si="5220"/>
        <v>0.84408204569931611</v>
      </c>
      <c r="AZ2392" s="255"/>
      <c r="BA2392" s="255"/>
      <c r="BB2392" s="255"/>
      <c r="BC2392" s="255"/>
      <c r="BD2392" s="255"/>
      <c r="BE2392" s="255"/>
      <c r="BF2392" s="255"/>
      <c r="BG2392" s="255"/>
      <c r="BH2392" s="255"/>
      <c r="BI2392" s="255"/>
      <c r="BJ2392" s="255"/>
      <c r="BK2392" s="255"/>
      <c r="BL2392" s="255"/>
      <c r="BM2392" s="255"/>
      <c r="BN2392" s="255"/>
      <c r="BO2392" s="255"/>
      <c r="BP2392" s="255"/>
      <c r="BQ2392" s="255"/>
      <c r="BR2392" s="255"/>
      <c r="BS2392" s="255"/>
      <c r="BT2392" s="255"/>
      <c r="BU2392" s="255"/>
      <c r="BV2392" s="255"/>
      <c r="BW2392" s="255"/>
      <c r="BX2392" s="255"/>
      <c r="BY2392" s="255"/>
      <c r="BZ2392" s="255"/>
      <c r="CA2392" s="255"/>
      <c r="CB2392" s="255"/>
      <c r="CC2392" s="255"/>
      <c r="CD2392" s="255"/>
      <c r="CE2392" s="255"/>
      <c r="CF2392" s="255"/>
      <c r="CG2392" s="255"/>
      <c r="CH2392" s="255"/>
      <c r="CI2392" s="255"/>
      <c r="CJ2392" s="255"/>
      <c r="CK2392" s="255"/>
      <c r="CL2392" s="255"/>
      <c r="CM2392" s="255"/>
      <c r="CN2392" s="255"/>
      <c r="CO2392" s="255"/>
      <c r="CP2392" s="255"/>
      <c r="CQ2392" s="255"/>
      <c r="CR2392" s="255"/>
      <c r="CS2392" s="255"/>
      <c r="CT2392" s="255"/>
      <c r="CU2392" s="255"/>
      <c r="CV2392" s="255"/>
      <c r="CW2392" s="255"/>
      <c r="CX2392" s="255"/>
      <c r="CY2392" s="255"/>
      <c r="CZ2392" s="255"/>
      <c r="DA2392" s="255"/>
      <c r="DB2392" s="255"/>
      <c r="DC2392" s="255"/>
      <c r="DD2392" s="255"/>
      <c r="DE2392" s="255"/>
      <c r="DF2392" s="255"/>
      <c r="DG2392" s="255"/>
      <c r="DH2392" s="255"/>
      <c r="DI2392" s="255"/>
      <c r="DJ2392" s="255"/>
      <c r="DK2392" s="255"/>
      <c r="DL2392" s="255"/>
      <c r="DM2392" s="255"/>
      <c r="DN2392" s="255"/>
      <c r="DO2392" s="255"/>
      <c r="DP2392" s="255"/>
      <c r="DQ2392" s="255"/>
      <c r="DR2392" s="255"/>
      <c r="DS2392" s="255"/>
      <c r="DT2392" s="255"/>
      <c r="DU2392" s="255"/>
      <c r="DV2392" s="255"/>
      <c r="DW2392" s="255"/>
      <c r="DX2392" s="255"/>
      <c r="DY2392" s="255"/>
      <c r="DZ2392" s="255"/>
      <c r="EA2392" s="255"/>
      <c r="EB2392" s="255"/>
      <c r="EC2392" s="255"/>
      <c r="ED2392" s="255"/>
      <c r="EE2392" s="255"/>
      <c r="EF2392" s="255"/>
      <c r="EG2392" s="255"/>
      <c r="EH2392" s="255"/>
      <c r="EI2392" s="255"/>
      <c r="EJ2392" s="255"/>
      <c r="EK2392" s="255"/>
      <c r="EL2392" s="255"/>
      <c r="EM2392" s="255"/>
      <c r="EN2392" s="255"/>
      <c r="EO2392" s="255"/>
      <c r="EP2392" s="255"/>
      <c r="EQ2392" s="255"/>
      <c r="ER2392" s="255"/>
      <c r="ES2392" s="255"/>
      <c r="ET2392" s="255"/>
      <c r="EU2392" s="255"/>
      <c r="EV2392" s="255"/>
      <c r="EW2392" s="255"/>
      <c r="EX2392" s="255"/>
      <c r="EY2392" s="255"/>
      <c r="EZ2392" s="255"/>
      <c r="FA2392" s="255"/>
      <c r="FB2392" s="255"/>
      <c r="FC2392" s="255"/>
      <c r="FD2392" s="255"/>
      <c r="FE2392" s="255"/>
      <c r="FF2392" s="255"/>
      <c r="FG2392" s="255"/>
      <c r="FH2392" s="255"/>
      <c r="FI2392" s="255"/>
      <c r="FJ2392" s="255"/>
      <c r="FK2392" s="255"/>
      <c r="FL2392" s="255"/>
      <c r="FM2392" s="255"/>
      <c r="FN2392" s="255"/>
      <c r="FO2392" s="255"/>
      <c r="FP2392" s="255"/>
      <c r="FQ2392" s="255"/>
      <c r="FR2392" s="255"/>
      <c r="FS2392" s="255"/>
      <c r="FT2392" s="255"/>
      <c r="FU2392" s="255"/>
      <c r="FV2392" s="255"/>
      <c r="FW2392" s="255"/>
      <c r="FX2392" s="255"/>
      <c r="FY2392" s="255"/>
      <c r="FZ2392" s="255"/>
      <c r="GA2392" s="255"/>
      <c r="GB2392" s="255"/>
      <c r="GC2392" s="255"/>
      <c r="GD2392" s="255"/>
      <c r="GE2392" s="255"/>
      <c r="GF2392" s="255"/>
      <c r="GG2392" s="255"/>
      <c r="GH2392" s="255"/>
      <c r="GI2392" s="255"/>
      <c r="GJ2392" s="255"/>
      <c r="GK2392" s="255"/>
      <c r="GL2392" s="255"/>
      <c r="GM2392" s="255"/>
      <c r="GN2392" s="255"/>
      <c r="GO2392" s="255"/>
      <c r="GP2392" s="255"/>
      <c r="GQ2392" s="255"/>
      <c r="GR2392" s="255"/>
      <c r="GS2392" s="255"/>
      <c r="GT2392" s="255"/>
      <c r="GU2392" s="255"/>
      <c r="GV2392" s="255"/>
      <c r="GW2392" s="255"/>
      <c r="GX2392" s="255"/>
      <c r="GY2392" s="255"/>
      <c r="GZ2392" s="255"/>
      <c r="HA2392" s="255"/>
      <c r="HB2392" s="255"/>
      <c r="HC2392" s="255"/>
      <c r="HD2392" s="255"/>
      <c r="HE2392" s="255"/>
      <c r="HF2392" s="255"/>
      <c r="HG2392" s="255"/>
      <c r="HH2392" s="255"/>
      <c r="HI2392" s="255"/>
      <c r="HJ2392" s="255"/>
      <c r="HK2392" s="255"/>
      <c r="HL2392" s="255"/>
      <c r="HM2392" s="255"/>
      <c r="HN2392" s="255"/>
      <c r="HO2392" s="255"/>
      <c r="HP2392" s="255"/>
      <c r="HQ2392" s="255"/>
      <c r="HR2392" s="255"/>
      <c r="HS2392" s="255"/>
      <c r="HT2392" s="255"/>
      <c r="HU2392" s="255"/>
      <c r="HV2392" s="255"/>
      <c r="HW2392" s="255"/>
      <c r="HX2392" s="255"/>
      <c r="HY2392" s="255"/>
      <c r="HZ2392" s="255"/>
      <c r="IA2392" s="255"/>
      <c r="IB2392" s="255"/>
      <c r="IC2392" s="255"/>
      <c r="ID2392" s="255"/>
      <c r="IE2392" s="255"/>
      <c r="IF2392" s="255"/>
      <c r="IG2392" s="255"/>
      <c r="IH2392" s="255"/>
      <c r="II2392" s="255"/>
      <c r="IJ2392" s="255"/>
      <c r="IK2392" s="255"/>
      <c r="IL2392" s="255"/>
      <c r="IM2392" s="255"/>
      <c r="IN2392" s="255"/>
      <c r="IO2392" s="255"/>
      <c r="IP2392" s="255"/>
      <c r="IQ2392" s="255"/>
      <c r="IR2392" s="255"/>
      <c r="IS2392" s="255"/>
      <c r="IT2392" s="255"/>
      <c r="IU2392" s="255"/>
      <c r="IV2392" s="255"/>
    </row>
    <row r="2393" spans="1:256" ht="13">
      <c r="A2393" s="16">
        <v>41843.446238425924</v>
      </c>
      <c r="B2393" s="300">
        <v>4</v>
      </c>
      <c r="C2393" s="5">
        <v>0.77</v>
      </c>
      <c r="D2393" s="5">
        <v>0.98499999999999999</v>
      </c>
      <c r="E2393" s="5">
        <v>0.77</v>
      </c>
      <c r="F2393" s="5">
        <v>0.85</v>
      </c>
      <c r="G2393" s="6">
        <v>8020000</v>
      </c>
      <c r="H2393" s="113">
        <f t="shared" si="5192"/>
        <v>0.85</v>
      </c>
      <c r="I2393" s="19">
        <f t="shared" si="5185"/>
        <v>0.16438356164383561</v>
      </c>
      <c r="J2393" s="8">
        <f t="shared" si="5196"/>
        <v>0.74737670703818582</v>
      </c>
      <c r="K2393" s="8">
        <f t="shared" si="5197"/>
        <v>0.46362329296181448</v>
      </c>
      <c r="L2393" s="8">
        <f t="shared" si="5198"/>
        <v>0.60550000000000015</v>
      </c>
      <c r="M2393" s="19">
        <f t="shared" si="5199"/>
        <v>0.61203442187651724</v>
      </c>
      <c r="N2393" s="19">
        <f t="shared" si="5186"/>
        <v>0.78189414203457763</v>
      </c>
      <c r="O2393" s="19">
        <f t="shared" si="5187"/>
        <v>9.9222815618655813E-2</v>
      </c>
      <c r="P2393" s="19">
        <f t="shared" si="5188"/>
        <v>-8.3904584874685703E-2</v>
      </c>
      <c r="Q2393" s="303">
        <v>70</v>
      </c>
      <c r="R2393" s="306">
        <v>6817000</v>
      </c>
      <c r="S2393" s="66">
        <f t="shared" si="5200"/>
        <v>97385.71428571429</v>
      </c>
      <c r="T2393" t="str">
        <f t="shared" ref="T2393:W2394" si="5223">IF(C2393&gt;$J2393,"BrokeBandUpper", IF(C2393&lt;$K2393,"BrokeBandLower", ""))</f>
        <v>BrokeBandUpper</v>
      </c>
      <c r="U2393" t="str">
        <f t="shared" si="5223"/>
        <v>BrokeBandUpper</v>
      </c>
      <c r="V2393" t="str">
        <f t="shared" si="5223"/>
        <v>BrokeBandUpper</v>
      </c>
      <c r="W2393" t="str">
        <f t="shared" si="5223"/>
        <v>BrokeBandUpper</v>
      </c>
      <c r="X2393" s="63"/>
      <c r="Y2393" s="310">
        <f t="shared" si="5202"/>
        <v>1.4681318681318683E-2</v>
      </c>
      <c r="Z2393" s="311">
        <f t="shared" si="5203"/>
        <v>0.65624877157109829</v>
      </c>
      <c r="AA2393" s="311">
        <f t="shared" si="5204"/>
        <v>0.63110074101094993</v>
      </c>
      <c r="AB2393" s="312">
        <f t="shared" si="4563"/>
        <v>2392</v>
      </c>
      <c r="AC2393" s="313">
        <f t="shared" si="5205"/>
        <v>2.9106540580444547E-2</v>
      </c>
      <c r="AD2393" s="284">
        <f t="shared" si="5193"/>
        <v>2.514803056014836E-2</v>
      </c>
      <c r="AE2393" s="314">
        <f t="shared" si="5206"/>
        <v>-3.958510020296185E-3</v>
      </c>
      <c r="AF2393" s="315">
        <f t="shared" si="5207"/>
        <v>3.9847886281775144E-2</v>
      </c>
      <c r="AG2393" s="315">
        <f t="shared" si="5190"/>
        <v>0.56427327214935186</v>
      </c>
      <c r="AH2393" s="316">
        <f t="shared" si="5208"/>
        <v>1.6462691856902853E-3</v>
      </c>
      <c r="AI2393" s="317">
        <f t="shared" si="5209"/>
        <v>2382.6984368135877</v>
      </c>
      <c r="AJ2393" s="318">
        <f t="shared" si="5194"/>
        <v>0.12</v>
      </c>
      <c r="AK2393" s="318">
        <f t="shared" si="5191"/>
        <v>0.12</v>
      </c>
      <c r="AL2393" s="318">
        <f t="shared" si="5210"/>
        <v>0</v>
      </c>
      <c r="AM2393" s="319">
        <f t="shared" si="5211"/>
        <v>2.2857142857142861E-2</v>
      </c>
      <c r="AN2393" s="319">
        <f t="shared" si="5222"/>
        <v>-2.8571428571428597E-3</v>
      </c>
      <c r="AO2393" s="311">
        <f t="shared" si="5212"/>
        <v>7.9999999999999938</v>
      </c>
      <c r="AP2393" s="285">
        <f t="shared" si="5213"/>
        <v>88.888888888888886</v>
      </c>
      <c r="AQ2393" s="285"/>
      <c r="AR2393" s="285">
        <f t="shared" si="5214"/>
        <v>-0.25581395348837238</v>
      </c>
      <c r="AS2393" s="286">
        <f t="shared" si="5215"/>
        <v>-2051627.9069767464</v>
      </c>
      <c r="AT2393" s="103">
        <f t="shared" si="5216"/>
        <v>-0.13471624176589861</v>
      </c>
      <c r="AU2393" s="318">
        <f t="shared" si="5217"/>
        <v>0.85</v>
      </c>
      <c r="AV2393" s="315">
        <f t="shared" si="5218"/>
        <v>-0.30095759233926161</v>
      </c>
      <c r="AW2393" s="320">
        <f t="shared" si="5219"/>
        <v>0.27922077922077915</v>
      </c>
      <c r="AX2393" s="321">
        <f t="shared" si="5195"/>
        <v>1.4621177689643406E-2</v>
      </c>
      <c r="AY2393" s="315">
        <f t="shared" si="5220"/>
        <v>9.2689255402729422</v>
      </c>
      <c r="AZ2393" s="255"/>
      <c r="BA2393" s="255"/>
      <c r="BB2393" s="255"/>
      <c r="BC2393" s="255"/>
      <c r="BD2393" s="255"/>
      <c r="BE2393" s="255"/>
      <c r="BF2393" s="255"/>
      <c r="BG2393" s="255"/>
      <c r="BH2393" s="255"/>
      <c r="BI2393" s="255"/>
      <c r="BJ2393" s="255"/>
      <c r="BK2393" s="255"/>
      <c r="BL2393" s="255"/>
      <c r="BM2393" s="255"/>
      <c r="BN2393" s="255"/>
      <c r="BO2393" s="255"/>
      <c r="BP2393" s="255"/>
      <c r="BQ2393" s="255"/>
      <c r="BR2393" s="255"/>
      <c r="BS2393" s="255"/>
      <c r="BT2393" s="255"/>
      <c r="BU2393" s="255"/>
      <c r="BV2393" s="255"/>
      <c r="BW2393" s="255"/>
      <c r="BX2393" s="255"/>
      <c r="BY2393" s="255"/>
      <c r="BZ2393" s="255"/>
      <c r="CA2393" s="255"/>
      <c r="CB2393" s="255"/>
      <c r="CC2393" s="255"/>
      <c r="CD2393" s="255"/>
      <c r="CE2393" s="255"/>
      <c r="CF2393" s="255"/>
      <c r="CG2393" s="255"/>
      <c r="CH2393" s="255"/>
      <c r="CI2393" s="255"/>
      <c r="CJ2393" s="255"/>
      <c r="CK2393" s="255"/>
      <c r="CL2393" s="255"/>
      <c r="CM2393" s="255"/>
      <c r="CN2393" s="255"/>
      <c r="CO2393" s="255"/>
      <c r="CP2393" s="255"/>
      <c r="CQ2393" s="255"/>
      <c r="CR2393" s="255"/>
      <c r="CS2393" s="255"/>
      <c r="CT2393" s="255"/>
      <c r="CU2393" s="255"/>
      <c r="CV2393" s="255"/>
      <c r="CW2393" s="255"/>
      <c r="CX2393" s="255"/>
      <c r="CY2393" s="255"/>
      <c r="CZ2393" s="255"/>
      <c r="DA2393" s="255"/>
      <c r="DB2393" s="255"/>
      <c r="DC2393" s="255"/>
      <c r="DD2393" s="255"/>
      <c r="DE2393" s="255"/>
      <c r="DF2393" s="255"/>
      <c r="DG2393" s="255"/>
      <c r="DH2393" s="255"/>
      <c r="DI2393" s="255"/>
      <c r="DJ2393" s="255"/>
      <c r="DK2393" s="255"/>
      <c r="DL2393" s="255"/>
      <c r="DM2393" s="255"/>
      <c r="DN2393" s="255"/>
      <c r="DO2393" s="255"/>
      <c r="DP2393" s="255"/>
      <c r="DQ2393" s="255"/>
      <c r="DR2393" s="255"/>
      <c r="DS2393" s="255"/>
      <c r="DT2393" s="255"/>
      <c r="DU2393" s="255"/>
      <c r="DV2393" s="255"/>
      <c r="DW2393" s="255"/>
      <c r="DX2393" s="255"/>
      <c r="DY2393" s="255"/>
      <c r="DZ2393" s="255"/>
      <c r="EA2393" s="255"/>
      <c r="EB2393" s="255"/>
      <c r="EC2393" s="255"/>
      <c r="ED2393" s="255"/>
      <c r="EE2393" s="255"/>
      <c r="EF2393" s="255"/>
      <c r="EG2393" s="255"/>
      <c r="EH2393" s="255"/>
      <c r="EI2393" s="255"/>
      <c r="EJ2393" s="255"/>
      <c r="EK2393" s="255"/>
      <c r="EL2393" s="255"/>
      <c r="EM2393" s="255"/>
      <c r="EN2393" s="255"/>
      <c r="EO2393" s="255"/>
      <c r="EP2393" s="255"/>
      <c r="EQ2393" s="255"/>
      <c r="ER2393" s="255"/>
      <c r="ES2393" s="255"/>
      <c r="ET2393" s="255"/>
      <c r="EU2393" s="255"/>
      <c r="EV2393" s="255"/>
      <c r="EW2393" s="255"/>
      <c r="EX2393" s="255"/>
      <c r="EY2393" s="255"/>
      <c r="EZ2393" s="255"/>
      <c r="FA2393" s="255"/>
      <c r="FB2393" s="255"/>
      <c r="FC2393" s="255"/>
      <c r="FD2393" s="255"/>
      <c r="FE2393" s="255"/>
      <c r="FF2393" s="255"/>
      <c r="FG2393" s="255"/>
      <c r="FH2393" s="255"/>
      <c r="FI2393" s="255"/>
      <c r="FJ2393" s="255"/>
      <c r="FK2393" s="255"/>
      <c r="FL2393" s="255"/>
      <c r="FM2393" s="255"/>
      <c r="FN2393" s="255"/>
      <c r="FO2393" s="255"/>
      <c r="FP2393" s="255"/>
      <c r="FQ2393" s="255"/>
      <c r="FR2393" s="255"/>
      <c r="FS2393" s="255"/>
      <c r="FT2393" s="255"/>
      <c r="FU2393" s="255"/>
      <c r="FV2393" s="255"/>
      <c r="FW2393" s="255"/>
      <c r="FX2393" s="255"/>
      <c r="FY2393" s="255"/>
      <c r="FZ2393" s="255"/>
      <c r="GA2393" s="255"/>
      <c r="GB2393" s="255"/>
      <c r="GC2393" s="255"/>
      <c r="GD2393" s="255"/>
      <c r="GE2393" s="255"/>
      <c r="GF2393" s="255"/>
      <c r="GG2393" s="255"/>
      <c r="GH2393" s="255"/>
      <c r="GI2393" s="255"/>
      <c r="GJ2393" s="255"/>
      <c r="GK2393" s="255"/>
      <c r="GL2393" s="255"/>
      <c r="GM2393" s="255"/>
      <c r="GN2393" s="255"/>
      <c r="GO2393" s="255"/>
      <c r="GP2393" s="255"/>
      <c r="GQ2393" s="255"/>
      <c r="GR2393" s="255"/>
      <c r="GS2393" s="255"/>
      <c r="GT2393" s="255"/>
      <c r="GU2393" s="255"/>
      <c r="GV2393" s="255"/>
      <c r="GW2393" s="255"/>
      <c r="GX2393" s="255"/>
      <c r="GY2393" s="255"/>
      <c r="GZ2393" s="255"/>
      <c r="HA2393" s="255"/>
      <c r="HB2393" s="255"/>
      <c r="HC2393" s="255"/>
      <c r="HD2393" s="255"/>
      <c r="HE2393" s="255"/>
      <c r="HF2393" s="255"/>
      <c r="HG2393" s="255"/>
      <c r="HH2393" s="255"/>
      <c r="HI2393" s="255"/>
      <c r="HJ2393" s="255"/>
      <c r="HK2393" s="255"/>
      <c r="HL2393" s="255"/>
      <c r="HM2393" s="255"/>
      <c r="HN2393" s="255"/>
      <c r="HO2393" s="255"/>
      <c r="HP2393" s="255"/>
      <c r="HQ2393" s="255"/>
      <c r="HR2393" s="255"/>
      <c r="HS2393" s="255"/>
      <c r="HT2393" s="255"/>
      <c r="HU2393" s="255"/>
      <c r="HV2393" s="255"/>
      <c r="HW2393" s="255"/>
      <c r="HX2393" s="255"/>
      <c r="HY2393" s="255"/>
      <c r="HZ2393" s="255"/>
      <c r="IA2393" s="255"/>
      <c r="IB2393" s="255"/>
      <c r="IC2393" s="255"/>
      <c r="ID2393" s="255"/>
      <c r="IE2393" s="255"/>
      <c r="IF2393" s="255"/>
      <c r="IG2393" s="255"/>
      <c r="IH2393" s="255"/>
      <c r="II2393" s="255"/>
      <c r="IJ2393" s="255"/>
      <c r="IK2393" s="255"/>
      <c r="IL2393" s="255"/>
      <c r="IM2393" s="255"/>
      <c r="IN2393" s="255"/>
      <c r="IO2393" s="255"/>
      <c r="IP2393" s="255"/>
      <c r="IQ2393" s="255"/>
      <c r="IR2393" s="255"/>
      <c r="IS2393" s="255"/>
      <c r="IT2393" s="255"/>
      <c r="IU2393" s="255"/>
      <c r="IV2393" s="255"/>
    </row>
    <row r="2394" spans="1:256" ht="13">
      <c r="A2394" s="16">
        <v>41844.446250000001</v>
      </c>
      <c r="B2394" s="300">
        <v>5</v>
      </c>
      <c r="C2394" s="5">
        <v>0.86</v>
      </c>
      <c r="D2394" s="5">
        <v>0.86</v>
      </c>
      <c r="E2394" s="5">
        <v>0.79700000000000004</v>
      </c>
      <c r="F2394" s="5">
        <v>0.82</v>
      </c>
      <c r="G2394" s="6">
        <v>8020000</v>
      </c>
      <c r="H2394" s="113">
        <f t="shared" ref="H2394:H2399" si="5224">F2394</f>
        <v>0.82</v>
      </c>
      <c r="I2394" s="19">
        <f t="shared" ref="I2394:I2400" si="5225">IF(A2395&gt;A2394,(H2394-H2393)/H2393, (H2394-H2395)/H2395)</f>
        <v>-3.5294117647058858E-2</v>
      </c>
      <c r="J2394" s="8">
        <f t="shared" si="5196"/>
        <v>0.78595881854143368</v>
      </c>
      <c r="K2394" s="8">
        <f t="shared" si="5197"/>
        <v>0.44604118145856636</v>
      </c>
      <c r="L2394" s="8">
        <f t="shared" si="5198"/>
        <v>0.61599999999999999</v>
      </c>
      <c r="M2394" s="19">
        <f t="shared" si="5199"/>
        <v>0.76207680190274751</v>
      </c>
      <c r="N2394" s="19">
        <f t="shared" ref="N2394:N2400" si="5226">IF(A2395&gt;A2394,(M2394-M2393)/M2393, (M2394-M2395)/M2395)</f>
        <v>0.24515349899143826</v>
      </c>
      <c r="O2394" s="19">
        <f t="shared" ref="O2394:O2400" si="5227">IF(A2395&gt;A2394,(J2394-J2393)/J2393, (J2394-J2395)/J2395)</f>
        <v>5.1623379669065043E-2</v>
      </c>
      <c r="P2394" s="19">
        <f t="shared" ref="P2394:P2400" si="5228">IF(A2395&gt;A2394,(K2394-K2393)/K2393, (K2394-K2395)/K2395)</f>
        <v>-3.7923270401119043E-2</v>
      </c>
      <c r="Q2394" s="303">
        <v>70</v>
      </c>
      <c r="R2394" s="306">
        <v>6576400</v>
      </c>
      <c r="S2394" s="66">
        <f t="shared" si="5200"/>
        <v>93948.571428571435</v>
      </c>
      <c r="T2394" t="str">
        <f t="shared" si="5223"/>
        <v>BrokeBandUpper</v>
      </c>
      <c r="U2394" t="str">
        <f t="shared" si="5223"/>
        <v>BrokeBandUpper</v>
      </c>
      <c r="V2394" t="str">
        <f t="shared" si="5223"/>
        <v>BrokeBandUpper</v>
      </c>
      <c r="W2394" t="str">
        <f t="shared" si="5223"/>
        <v>BrokeBandUpper</v>
      </c>
      <c r="X2394" s="63"/>
      <c r="Y2394" s="219">
        <f t="shared" si="5202"/>
        <v>1.9043956043956041E-2</v>
      </c>
      <c r="Z2394" s="78">
        <f t="shared" si="5203"/>
        <v>0.68146646074914918</v>
      </c>
      <c r="AA2394" s="78">
        <f t="shared" si="5204"/>
        <v>0.64507928617613963</v>
      </c>
      <c r="AB2394" s="74">
        <f t="shared" si="4563"/>
        <v>2393</v>
      </c>
      <c r="AC2394" s="80">
        <f t="shared" si="5205"/>
        <v>3.2276547674644586E-2</v>
      </c>
      <c r="AD2394" s="79">
        <f t="shared" ref="AD2394:AD2399" si="5229">Z2394-AA2394</f>
        <v>3.6387174573009551E-2</v>
      </c>
      <c r="AE2394" s="81">
        <f t="shared" si="5206"/>
        <v>4.1106268983649632E-3</v>
      </c>
      <c r="AF2394" s="19">
        <f t="shared" si="5207"/>
        <v>5.6407290317292857E-2</v>
      </c>
      <c r="AG2394" s="93">
        <f t="shared" ref="AG2394:AG2400" si="5230">IF(A2395&gt;A2394,(AC2394-AC2393)/AC2393, (AC2394-AC2395)/AC2395)</f>
        <v>0.10891047273167986</v>
      </c>
      <c r="AH2394" s="91">
        <f t="shared" si="5208"/>
        <v>2.1361794320676874E-3</v>
      </c>
      <c r="AI2394" s="96">
        <f t="shared" si="5209"/>
        <v>2383.4051438273837</v>
      </c>
      <c r="AJ2394" s="5">
        <f t="shared" ref="AJ2394:AJ2399" si="5231">F2394-F2393</f>
        <v>-3.0000000000000027E-2</v>
      </c>
      <c r="AK2394" s="5">
        <f t="shared" si="5191"/>
        <v>0</v>
      </c>
      <c r="AL2394" s="5">
        <f t="shared" si="5210"/>
        <v>-3.0000000000000027E-2</v>
      </c>
      <c r="AM2394" s="95">
        <f t="shared" si="5211"/>
        <v>2.2500000000000003E-2</v>
      </c>
      <c r="AN2394" s="95">
        <f t="shared" si="5222"/>
        <v>-5.0000000000000044E-3</v>
      </c>
      <c r="AO2394" s="78">
        <f t="shared" si="5212"/>
        <v>4.4999999999999964</v>
      </c>
      <c r="AP2394" s="296">
        <f t="shared" si="5213"/>
        <v>81.818181818181813</v>
      </c>
      <c r="AQ2394" s="8"/>
      <c r="AR2394" s="8">
        <f t="shared" si="5214"/>
        <v>-0.2698412698412721</v>
      </c>
      <c r="AS2394" s="114">
        <f t="shared" si="5215"/>
        <v>-2164126.9841270023</v>
      </c>
      <c r="AT2394" s="103">
        <f t="shared" si="5216"/>
        <v>-0.18850267191837008</v>
      </c>
      <c r="AU2394" s="5">
        <f t="shared" si="5217"/>
        <v>0.82</v>
      </c>
      <c r="AV2394" s="93">
        <f t="shared" si="5218"/>
        <v>-0.32907471931862453</v>
      </c>
      <c r="AW2394" s="210">
        <f t="shared" si="5219"/>
        <v>7.9046424090338699E-2</v>
      </c>
      <c r="AX2394" s="276">
        <f t="shared" ref="AX2394:AX2399" si="5232">SLOPE(M2381:M2394,AB2381:AB2394)</f>
        <v>3.1836787789271341E-2</v>
      </c>
      <c r="AY2394" s="19">
        <f t="shared" si="5220"/>
        <v>1.1774434635195112</v>
      </c>
      <c r="AZ2394" s="255"/>
      <c r="BA2394" s="255"/>
      <c r="BB2394" s="255"/>
      <c r="BC2394" s="255"/>
      <c r="BD2394" s="255"/>
      <c r="BE2394" s="255"/>
      <c r="BF2394" s="255"/>
      <c r="BG2394" s="255"/>
      <c r="BH2394" s="255"/>
      <c r="BI2394" s="255"/>
      <c r="BJ2394" s="255"/>
      <c r="BK2394" s="255"/>
      <c r="BL2394" s="255"/>
      <c r="BM2394" s="255"/>
      <c r="BN2394" s="255"/>
      <c r="BO2394" s="255"/>
      <c r="BP2394" s="255"/>
      <c r="BQ2394" s="255"/>
      <c r="BR2394" s="255"/>
      <c r="BS2394" s="255"/>
      <c r="BT2394" s="255"/>
      <c r="BU2394" s="255"/>
      <c r="BV2394" s="255"/>
      <c r="BW2394" s="255"/>
      <c r="BX2394" s="255"/>
      <c r="BY2394" s="255"/>
      <c r="BZ2394" s="255"/>
      <c r="CA2394" s="255"/>
      <c r="CB2394" s="255"/>
      <c r="CC2394" s="255"/>
      <c r="CD2394" s="255"/>
      <c r="CE2394" s="255"/>
      <c r="CF2394" s="255"/>
      <c r="CG2394" s="255"/>
      <c r="CH2394" s="255"/>
      <c r="CI2394" s="255"/>
      <c r="CJ2394" s="255"/>
      <c r="CK2394" s="255"/>
      <c r="CL2394" s="255"/>
      <c r="CM2394" s="255"/>
      <c r="CN2394" s="255"/>
      <c r="CO2394" s="255"/>
      <c r="CP2394" s="255"/>
      <c r="CQ2394" s="255"/>
      <c r="CR2394" s="255"/>
      <c r="CS2394" s="255"/>
      <c r="CT2394" s="255"/>
      <c r="CU2394" s="255"/>
      <c r="CV2394" s="255"/>
      <c r="CW2394" s="255"/>
      <c r="CX2394" s="255"/>
      <c r="CY2394" s="255"/>
      <c r="CZ2394" s="255"/>
      <c r="DA2394" s="255"/>
      <c r="DB2394" s="255"/>
      <c r="DC2394" s="255"/>
      <c r="DD2394" s="255"/>
      <c r="DE2394" s="255"/>
      <c r="DF2394" s="255"/>
      <c r="DG2394" s="255"/>
      <c r="DH2394" s="255"/>
      <c r="DI2394" s="255"/>
      <c r="DJ2394" s="255"/>
      <c r="DK2394" s="255"/>
      <c r="DL2394" s="255"/>
      <c r="DM2394" s="255"/>
      <c r="DN2394" s="255"/>
      <c r="DO2394" s="255"/>
      <c r="DP2394" s="255"/>
      <c r="DQ2394" s="255"/>
      <c r="DR2394" s="255"/>
      <c r="DS2394" s="255"/>
      <c r="DT2394" s="255"/>
      <c r="DU2394" s="255"/>
      <c r="DV2394" s="255"/>
      <c r="DW2394" s="255"/>
      <c r="DX2394" s="255"/>
      <c r="DY2394" s="255"/>
      <c r="DZ2394" s="255"/>
      <c r="EA2394" s="255"/>
      <c r="EB2394" s="255"/>
      <c r="EC2394" s="255"/>
      <c r="ED2394" s="255"/>
      <c r="EE2394" s="255"/>
      <c r="EF2394" s="255"/>
      <c r="EG2394" s="255"/>
      <c r="EH2394" s="255"/>
      <c r="EI2394" s="255"/>
      <c r="EJ2394" s="255"/>
      <c r="EK2394" s="255"/>
      <c r="EL2394" s="255"/>
      <c r="EM2394" s="255"/>
      <c r="EN2394" s="255"/>
      <c r="EO2394" s="255"/>
      <c r="EP2394" s="255"/>
      <c r="EQ2394" s="255"/>
      <c r="ER2394" s="255"/>
      <c r="ES2394" s="255"/>
      <c r="ET2394" s="255"/>
      <c r="EU2394" s="255"/>
      <c r="EV2394" s="255"/>
      <c r="EW2394" s="255"/>
      <c r="EX2394" s="255"/>
      <c r="EY2394" s="255"/>
      <c r="EZ2394" s="255"/>
      <c r="FA2394" s="255"/>
      <c r="FB2394" s="255"/>
      <c r="FC2394" s="255"/>
      <c r="FD2394" s="255"/>
      <c r="FE2394" s="255"/>
      <c r="FF2394" s="255"/>
      <c r="FG2394" s="255"/>
      <c r="FH2394" s="255"/>
      <c r="FI2394" s="255"/>
      <c r="FJ2394" s="255"/>
      <c r="FK2394" s="255"/>
      <c r="FL2394" s="255"/>
      <c r="FM2394" s="255"/>
      <c r="FN2394" s="255"/>
      <c r="FO2394" s="255"/>
      <c r="FP2394" s="255"/>
      <c r="FQ2394" s="255"/>
      <c r="FR2394" s="255"/>
      <c r="FS2394" s="255"/>
      <c r="FT2394" s="255"/>
      <c r="FU2394" s="255"/>
      <c r="FV2394" s="255"/>
      <c r="FW2394" s="255"/>
      <c r="FX2394" s="255"/>
      <c r="FY2394" s="255"/>
      <c r="FZ2394" s="255"/>
      <c r="GA2394" s="255"/>
      <c r="GB2394" s="255"/>
      <c r="GC2394" s="255"/>
      <c r="GD2394" s="255"/>
      <c r="GE2394" s="255"/>
      <c r="GF2394" s="255"/>
      <c r="GG2394" s="255"/>
      <c r="GH2394" s="255"/>
      <c r="GI2394" s="255"/>
      <c r="GJ2394" s="255"/>
      <c r="GK2394" s="255"/>
      <c r="GL2394" s="255"/>
      <c r="GM2394" s="255"/>
      <c r="GN2394" s="255"/>
      <c r="GO2394" s="255"/>
      <c r="GP2394" s="255"/>
      <c r="GQ2394" s="255"/>
      <c r="GR2394" s="255"/>
      <c r="GS2394" s="255"/>
      <c r="GT2394" s="255"/>
      <c r="GU2394" s="255"/>
      <c r="GV2394" s="255"/>
      <c r="GW2394" s="255"/>
      <c r="GX2394" s="255"/>
      <c r="GY2394" s="255"/>
      <c r="GZ2394" s="255"/>
      <c r="HA2394" s="255"/>
      <c r="HB2394" s="255"/>
      <c r="HC2394" s="255"/>
      <c r="HD2394" s="255"/>
      <c r="HE2394" s="255"/>
      <c r="HF2394" s="255"/>
      <c r="HG2394" s="255"/>
      <c r="HH2394" s="255"/>
      <c r="HI2394" s="255"/>
      <c r="HJ2394" s="255"/>
      <c r="HK2394" s="255"/>
      <c r="HL2394" s="255"/>
      <c r="HM2394" s="255"/>
      <c r="HN2394" s="255"/>
      <c r="HO2394" s="255"/>
      <c r="HP2394" s="255"/>
      <c r="HQ2394" s="255"/>
      <c r="HR2394" s="255"/>
      <c r="HS2394" s="255"/>
      <c r="HT2394" s="255"/>
      <c r="HU2394" s="255"/>
      <c r="HV2394" s="255"/>
      <c r="HW2394" s="255"/>
      <c r="HX2394" s="255"/>
      <c r="HY2394" s="255"/>
      <c r="HZ2394" s="255"/>
      <c r="IA2394" s="255"/>
      <c r="IB2394" s="255"/>
      <c r="IC2394" s="255"/>
      <c r="ID2394" s="255"/>
      <c r="IE2394" s="255"/>
      <c r="IF2394" s="255"/>
      <c r="IG2394" s="255"/>
      <c r="IH2394" s="255"/>
      <c r="II2394" s="255"/>
      <c r="IJ2394" s="255"/>
      <c r="IK2394" s="255"/>
      <c r="IL2394" s="255"/>
      <c r="IM2394" s="255"/>
      <c r="IN2394" s="255"/>
      <c r="IO2394" s="255"/>
      <c r="IP2394" s="255"/>
      <c r="IQ2394" s="255"/>
      <c r="IR2394" s="255"/>
      <c r="IS2394" s="255"/>
      <c r="IT2394" s="255"/>
      <c r="IU2394" s="255"/>
      <c r="IV2394" s="255"/>
    </row>
    <row r="2395" spans="1:256" ht="13">
      <c r="A2395" s="16">
        <v>41845.400740740741</v>
      </c>
      <c r="B2395" s="300">
        <v>6</v>
      </c>
      <c r="C2395" s="5">
        <v>0.82</v>
      </c>
      <c r="D2395" s="5">
        <v>0.85</v>
      </c>
      <c r="E2395" s="5">
        <v>0.81200000000000006</v>
      </c>
      <c r="F2395" s="5">
        <v>0.84</v>
      </c>
      <c r="G2395" s="6">
        <v>1000800</v>
      </c>
      <c r="H2395" s="113">
        <f t="shared" si="5224"/>
        <v>0.84</v>
      </c>
      <c r="I2395" s="19">
        <f t="shared" si="5225"/>
        <v>2.4390243902439046E-2</v>
      </c>
      <c r="J2395" s="8">
        <f t="shared" ref="J2395:J2400" si="5233">(L2395)+2*STDEVPA(H2376:H2395)</f>
        <v>0.82368852802348924</v>
      </c>
      <c r="K2395" s="8">
        <f t="shared" ref="K2395:K2400" si="5234">(L2395)-(2*STDEVPA(H2376:H2395))</f>
        <v>0.43231147197651076</v>
      </c>
      <c r="L2395" s="8">
        <f t="shared" ref="L2395:L2400" si="5235">AVERAGE(H2376:H2395)</f>
        <v>0.628</v>
      </c>
      <c r="M2395" s="19">
        <f t="shared" ref="M2395:M2400" si="5236">(J2395-K2395)/K2395</f>
        <v>0.90531267712517138</v>
      </c>
      <c r="N2395" s="19">
        <f t="shared" si="5226"/>
        <v>0.18795464560106492</v>
      </c>
      <c r="O2395" s="19">
        <f t="shared" si="5227"/>
        <v>4.8004690057519284E-2</v>
      </c>
      <c r="P2395" s="19">
        <f t="shared" si="5228"/>
        <v>-3.0781259786728854E-2</v>
      </c>
      <c r="Q2395" s="303">
        <v>70</v>
      </c>
      <c r="R2395" s="306">
        <v>840672</v>
      </c>
      <c r="S2395" s="66">
        <f t="shared" ref="S2395:S2400" si="5237">R2395/Q2395</f>
        <v>12009.6</v>
      </c>
      <c r="T2395" t="str">
        <f t="shared" ref="T2395:W2396" si="5238">IF(C2395&gt;$J2395,"BrokeBandUpper", IF(C2395&lt;$K2395,"BrokeBandLower", ""))</f>
        <v/>
      </c>
      <c r="U2395" t="str">
        <f t="shared" si="5238"/>
        <v>BrokeBandUpper</v>
      </c>
      <c r="V2395" t="str">
        <f t="shared" si="5238"/>
        <v/>
      </c>
      <c r="W2395" t="str">
        <f t="shared" si="5238"/>
        <v>BrokeBandUpper</v>
      </c>
      <c r="X2395" s="63"/>
      <c r="Y2395" s="310">
        <f t="shared" ref="Y2395:Y2400" si="5239">SLOPE(H2382:H2395,AB2382:AB2395)</f>
        <v>2.2736263736263737E-2</v>
      </c>
      <c r="Z2395" s="311">
        <f t="shared" ref="Z2395:Z2400" si="5240">Z2394+(0.154*(F2395-Z2394))</f>
        <v>0.70588062579378019</v>
      </c>
      <c r="AA2395" s="311">
        <f t="shared" ref="AA2395:AA2400" si="5241">AA2394+(0.074*(F2395-AA2394))</f>
        <v>0.65950341899910525</v>
      </c>
      <c r="AB2395" s="312">
        <f t="shared" si="4563"/>
        <v>2394</v>
      </c>
      <c r="AC2395" s="313">
        <f t="shared" ref="AC2395:AC2400" si="5242">AD2395-AE2395</f>
        <v>3.3813263917047982E-2</v>
      </c>
      <c r="AD2395" s="284">
        <f t="shared" si="5229"/>
        <v>4.6377206794674941E-2</v>
      </c>
      <c r="AE2395" s="314">
        <f t="shared" ref="AE2395:AE2400" si="5243">AE2394+(0.2*(AD2395-AE2394))</f>
        <v>1.2563942877626959E-2</v>
      </c>
      <c r="AF2395" s="315">
        <f t="shared" ref="AF2395:AF2400" si="5244">AD2395/AA2395</f>
        <v>7.0321404648757191E-2</v>
      </c>
      <c r="AG2395" s="315">
        <f t="shared" si="5230"/>
        <v>4.7610923506871558E-2</v>
      </c>
      <c r="AH2395" s="316">
        <f t="shared" ref="AH2395:AH2400" si="5245">SLOPE(AC2382:AC2395,AB2382:AB2395)</f>
        <v>2.5489911596824131E-3</v>
      </c>
      <c r="AI2395" s="317">
        <f t="shared" ref="AI2395:AI2400" si="5246">INTERCEPT(AB2382:AB2395,AC2382:AC2395)</f>
        <v>2383.9540970154535</v>
      </c>
      <c r="AJ2395" s="318">
        <f t="shared" si="5231"/>
        <v>2.0000000000000018E-2</v>
      </c>
      <c r="AK2395" s="318">
        <f t="shared" ref="AK2395:AK2402" si="5247">IF(AJ2395&gt;0,AJ2395,0)</f>
        <v>2.0000000000000018E-2</v>
      </c>
      <c r="AL2395" s="318">
        <f t="shared" ref="AL2395:AL2400" si="5248">IF(AJ2395&lt;0,AJ2395,0)</f>
        <v>0</v>
      </c>
      <c r="AM2395" s="319">
        <f t="shared" ref="AM2395:AM2400" si="5249">(AVERAGE(AK2382:AK2395))</f>
        <v>2.3928571428571434E-2</v>
      </c>
      <c r="AN2395" s="319">
        <f t="shared" si="5222"/>
        <v>-4.6428571428571474E-3</v>
      </c>
      <c r="AO2395" s="311">
        <f t="shared" ref="AO2395:AO2400" si="5250">ABS(AM2395/AN2395)</f>
        <v>5.1538461538461497</v>
      </c>
      <c r="AP2395" s="285">
        <f t="shared" ref="AP2395:AP2400" si="5251">IF(AN2395=0,100,100-(100/(1+AO2395)))</f>
        <v>83.749999999999986</v>
      </c>
      <c r="AQ2395" s="285"/>
      <c r="AR2395" s="285">
        <f t="shared" ref="AR2395:AR2400" si="5252">IF(ISERROR(((F2395-E2395)-(D2395-F2395))/(D2395-E2395)),0,((F2395-E2395)-(D2395-F2395))/(D2395-E2395))</f>
        <v>0.47368421052631426</v>
      </c>
      <c r="AS2395" s="286">
        <f t="shared" ref="AS2395:AS2400" si="5253">IF(ISERROR(AR2395*G2395),0,AR2395*G2395)</f>
        <v>474063.15789473534</v>
      </c>
      <c r="AT2395" s="103">
        <f t="shared" ref="AT2395:AT2400" si="5254">SUM(AS2376:AS2395)/SUM(G2376:G2395)</f>
        <v>-0.16115152116706183</v>
      </c>
      <c r="AU2395" s="318">
        <f t="shared" ref="AU2395:AU2400" si="5255">F2395</f>
        <v>0.84</v>
      </c>
      <c r="AV2395" s="315">
        <f t="shared" ref="AV2395:AV2400" si="5256">AS2395/R2395</f>
        <v>0.56390977443608847</v>
      </c>
      <c r="AW2395" s="320">
        <f t="shared" ref="AW2395:AW2400" si="5257">(D2395-E2395)/E2395</f>
        <v>4.6798029556650148E-2</v>
      </c>
      <c r="AX2395" s="321">
        <f t="shared" si="5232"/>
        <v>4.9331960181633064E-2</v>
      </c>
      <c r="AY2395" s="315">
        <f t="shared" si="5220"/>
        <v>0.54952693431770805</v>
      </c>
      <c r="AZ2395" s="255"/>
      <c r="BA2395" s="255"/>
      <c r="BB2395" s="255"/>
      <c r="BC2395" s="255"/>
      <c r="BD2395" s="255"/>
      <c r="BE2395" s="255"/>
      <c r="BF2395" s="255"/>
      <c r="BG2395" s="255"/>
      <c r="BH2395" s="255"/>
      <c r="BI2395" s="255"/>
      <c r="BJ2395" s="255"/>
      <c r="BK2395" s="255"/>
      <c r="BL2395" s="255"/>
      <c r="BM2395" s="255"/>
      <c r="BN2395" s="255"/>
      <c r="BO2395" s="255"/>
      <c r="BP2395" s="255"/>
      <c r="BQ2395" s="255"/>
      <c r="BR2395" s="255"/>
      <c r="BS2395" s="255"/>
      <c r="BT2395" s="255"/>
      <c r="BU2395" s="255"/>
      <c r="BV2395" s="255"/>
      <c r="BW2395" s="255"/>
      <c r="BX2395" s="255"/>
      <c r="BY2395" s="255"/>
      <c r="BZ2395" s="255"/>
      <c r="CA2395" s="255"/>
      <c r="CB2395" s="255"/>
      <c r="CC2395" s="255"/>
      <c r="CD2395" s="255"/>
      <c r="CE2395" s="255"/>
      <c r="CF2395" s="255"/>
      <c r="CG2395" s="255"/>
      <c r="CH2395" s="255"/>
      <c r="CI2395" s="255"/>
      <c r="CJ2395" s="255"/>
      <c r="CK2395" s="255"/>
      <c r="CL2395" s="255"/>
      <c r="CM2395" s="255"/>
      <c r="CN2395" s="255"/>
      <c r="CO2395" s="255"/>
      <c r="CP2395" s="255"/>
      <c r="CQ2395" s="255"/>
      <c r="CR2395" s="255"/>
      <c r="CS2395" s="255"/>
      <c r="CT2395" s="255"/>
      <c r="CU2395" s="255"/>
      <c r="CV2395" s="255"/>
      <c r="CW2395" s="255"/>
      <c r="CX2395" s="255"/>
      <c r="CY2395" s="255"/>
      <c r="CZ2395" s="255"/>
      <c r="DA2395" s="255"/>
      <c r="DB2395" s="255"/>
      <c r="DC2395" s="255"/>
      <c r="DD2395" s="255"/>
      <c r="DE2395" s="255"/>
      <c r="DF2395" s="255"/>
      <c r="DG2395" s="255"/>
      <c r="DH2395" s="255"/>
      <c r="DI2395" s="255"/>
      <c r="DJ2395" s="255"/>
      <c r="DK2395" s="255"/>
      <c r="DL2395" s="255"/>
      <c r="DM2395" s="255"/>
      <c r="DN2395" s="255"/>
      <c r="DO2395" s="255"/>
      <c r="DP2395" s="255"/>
      <c r="DQ2395" s="255"/>
      <c r="DR2395" s="255"/>
      <c r="DS2395" s="255"/>
      <c r="DT2395" s="255"/>
      <c r="DU2395" s="255"/>
      <c r="DV2395" s="255"/>
      <c r="DW2395" s="255"/>
      <c r="DX2395" s="255"/>
      <c r="DY2395" s="255"/>
      <c r="DZ2395" s="255"/>
      <c r="EA2395" s="255"/>
      <c r="EB2395" s="255"/>
      <c r="EC2395" s="255"/>
      <c r="ED2395" s="255"/>
      <c r="EE2395" s="255"/>
      <c r="EF2395" s="255"/>
      <c r="EG2395" s="255"/>
      <c r="EH2395" s="255"/>
      <c r="EI2395" s="255"/>
      <c r="EJ2395" s="255"/>
      <c r="EK2395" s="255"/>
      <c r="EL2395" s="255"/>
      <c r="EM2395" s="255"/>
      <c r="EN2395" s="255"/>
      <c r="EO2395" s="255"/>
      <c r="EP2395" s="255"/>
      <c r="EQ2395" s="255"/>
      <c r="ER2395" s="255"/>
      <c r="ES2395" s="255"/>
      <c r="ET2395" s="255"/>
      <c r="EU2395" s="255"/>
      <c r="EV2395" s="255"/>
      <c r="EW2395" s="255"/>
      <c r="EX2395" s="255"/>
      <c r="EY2395" s="255"/>
      <c r="EZ2395" s="255"/>
      <c r="FA2395" s="255"/>
      <c r="FB2395" s="255"/>
      <c r="FC2395" s="255"/>
      <c r="FD2395" s="255"/>
      <c r="FE2395" s="255"/>
      <c r="FF2395" s="255"/>
      <c r="FG2395" s="255"/>
      <c r="FH2395" s="255"/>
      <c r="FI2395" s="255"/>
      <c r="FJ2395" s="255"/>
      <c r="FK2395" s="255"/>
      <c r="FL2395" s="255"/>
      <c r="FM2395" s="255"/>
      <c r="FN2395" s="255"/>
      <c r="FO2395" s="255"/>
      <c r="FP2395" s="255"/>
      <c r="FQ2395" s="255"/>
      <c r="FR2395" s="255"/>
      <c r="FS2395" s="255"/>
      <c r="FT2395" s="255"/>
      <c r="FU2395" s="255"/>
      <c r="FV2395" s="255"/>
      <c r="FW2395" s="255"/>
      <c r="FX2395" s="255"/>
      <c r="FY2395" s="255"/>
      <c r="FZ2395" s="255"/>
      <c r="GA2395" s="255"/>
      <c r="GB2395" s="255"/>
      <c r="GC2395" s="255"/>
      <c r="GD2395" s="255"/>
      <c r="GE2395" s="255"/>
      <c r="GF2395" s="255"/>
      <c r="GG2395" s="255"/>
      <c r="GH2395" s="255"/>
      <c r="GI2395" s="255"/>
      <c r="GJ2395" s="255"/>
      <c r="GK2395" s="255"/>
      <c r="GL2395" s="255"/>
      <c r="GM2395" s="255"/>
      <c r="GN2395" s="255"/>
      <c r="GO2395" s="255"/>
      <c r="GP2395" s="255"/>
      <c r="GQ2395" s="255"/>
      <c r="GR2395" s="255"/>
      <c r="GS2395" s="255"/>
      <c r="GT2395" s="255"/>
      <c r="GU2395" s="255"/>
      <c r="GV2395" s="255"/>
      <c r="GW2395" s="255"/>
      <c r="GX2395" s="255"/>
      <c r="GY2395" s="255"/>
      <c r="GZ2395" s="255"/>
      <c r="HA2395" s="255"/>
      <c r="HB2395" s="255"/>
      <c r="HC2395" s="255"/>
      <c r="HD2395" s="255"/>
      <c r="HE2395" s="255"/>
      <c r="HF2395" s="255"/>
      <c r="HG2395" s="255"/>
      <c r="HH2395" s="255"/>
      <c r="HI2395" s="255"/>
      <c r="HJ2395" s="255"/>
      <c r="HK2395" s="255"/>
      <c r="HL2395" s="255"/>
      <c r="HM2395" s="255"/>
      <c r="HN2395" s="255"/>
      <c r="HO2395" s="255"/>
      <c r="HP2395" s="255"/>
      <c r="HQ2395" s="255"/>
      <c r="HR2395" s="255"/>
      <c r="HS2395" s="255"/>
      <c r="HT2395" s="255"/>
      <c r="HU2395" s="255"/>
      <c r="HV2395" s="255"/>
      <c r="HW2395" s="255"/>
      <c r="HX2395" s="255"/>
      <c r="HY2395" s="255"/>
      <c r="HZ2395" s="255"/>
      <c r="IA2395" s="255"/>
      <c r="IB2395" s="255"/>
      <c r="IC2395" s="255"/>
      <c r="ID2395" s="255"/>
      <c r="IE2395" s="255"/>
      <c r="IF2395" s="255"/>
      <c r="IG2395" s="255"/>
      <c r="IH2395" s="255"/>
      <c r="II2395" s="255"/>
      <c r="IJ2395" s="255"/>
      <c r="IK2395" s="255"/>
      <c r="IL2395" s="255"/>
      <c r="IM2395" s="255"/>
      <c r="IN2395" s="255"/>
      <c r="IO2395" s="255"/>
      <c r="IP2395" s="255"/>
      <c r="IQ2395" s="255"/>
      <c r="IR2395" s="255"/>
      <c r="IS2395" s="255"/>
      <c r="IT2395" s="255"/>
      <c r="IU2395" s="255"/>
      <c r="IV2395" s="255"/>
    </row>
    <row r="2396" spans="1:256">
      <c r="A2396" s="16">
        <v>41848.385393518518</v>
      </c>
      <c r="B2396" s="300">
        <v>2</v>
      </c>
      <c r="C2396" s="5">
        <v>0.85</v>
      </c>
      <c r="D2396" s="5">
        <v>0.86</v>
      </c>
      <c r="E2396" s="5">
        <v>0.83</v>
      </c>
      <c r="F2396" s="5">
        <v>0.83</v>
      </c>
      <c r="G2396" s="6">
        <v>952200</v>
      </c>
      <c r="H2396" s="113">
        <f t="shared" si="5224"/>
        <v>0.83</v>
      </c>
      <c r="I2396" s="19">
        <f t="shared" si="5225"/>
        <v>-1.1904761904761916E-2</v>
      </c>
      <c r="J2396" s="8">
        <f t="shared" si="5233"/>
        <v>0.85328478488210402</v>
      </c>
      <c r="K2396" s="8">
        <f t="shared" si="5234"/>
        <v>0.42921521511789595</v>
      </c>
      <c r="L2396" s="8">
        <f t="shared" si="5235"/>
        <v>0.64124999999999999</v>
      </c>
      <c r="M2396" s="19">
        <f t="shared" si="5236"/>
        <v>0.98801150291870599</v>
      </c>
      <c r="N2396" s="19">
        <f t="shared" si="5226"/>
        <v>9.1348357184332679E-2</v>
      </c>
      <c r="O2396" s="19">
        <f t="shared" si="5227"/>
        <v>3.5931369506424372E-2</v>
      </c>
      <c r="P2396" s="19">
        <f t="shared" si="5228"/>
        <v>-7.1620973749756105E-3</v>
      </c>
      <c r="Q2396" s="303">
        <v>70</v>
      </c>
      <c r="R2396" s="306">
        <v>790326</v>
      </c>
      <c r="S2396" s="66">
        <f t="shared" si="5237"/>
        <v>11290.371428571429</v>
      </c>
      <c r="T2396" t="str">
        <f t="shared" si="5238"/>
        <v/>
      </c>
      <c r="U2396" t="str">
        <f t="shared" si="5238"/>
        <v>BrokeBandUpper</v>
      </c>
      <c r="V2396" t="str">
        <f t="shared" si="5238"/>
        <v/>
      </c>
      <c r="W2396" t="str">
        <f t="shared" si="5238"/>
        <v/>
      </c>
      <c r="X2396" s="63"/>
      <c r="Y2396" s="219">
        <f t="shared" si="5239"/>
        <v>2.4956043956043956E-2</v>
      </c>
      <c r="Z2396" s="78">
        <f t="shared" si="5240"/>
        <v>0.72499500942153805</v>
      </c>
      <c r="AA2396" s="78">
        <f t="shared" si="5241"/>
        <v>0.67212016599317148</v>
      </c>
      <c r="AB2396" s="74">
        <f t="shared" si="4563"/>
        <v>2395</v>
      </c>
      <c r="AC2396" s="80">
        <f t="shared" si="5242"/>
        <v>3.224872044059169E-2</v>
      </c>
      <c r="AD2396" s="79">
        <f t="shared" si="5229"/>
        <v>5.2874843428366569E-2</v>
      </c>
      <c r="AE2396" s="81">
        <f t="shared" si="5243"/>
        <v>2.0626122987774879E-2</v>
      </c>
      <c r="AF2396" s="19">
        <f t="shared" si="5244"/>
        <v>7.8668735300085849E-2</v>
      </c>
      <c r="AG2396" s="93">
        <f t="shared" si="5230"/>
        <v>-4.6270111051523795E-2</v>
      </c>
      <c r="AH2396" s="91">
        <f t="shared" si="5245"/>
        <v>2.7917856751925769E-3</v>
      </c>
      <c r="AI2396" s="96">
        <f t="shared" si="5246"/>
        <v>2384.397041633325</v>
      </c>
      <c r="AJ2396" s="5">
        <f t="shared" si="5231"/>
        <v>-1.0000000000000009E-2</v>
      </c>
      <c r="AK2396" s="5">
        <f t="shared" si="5247"/>
        <v>0</v>
      </c>
      <c r="AL2396" s="5">
        <f t="shared" si="5248"/>
        <v>-1.0000000000000009E-2</v>
      </c>
      <c r="AM2396" s="95">
        <f t="shared" si="5249"/>
        <v>2.3928571428571434E-2</v>
      </c>
      <c r="AN2396" s="95">
        <f t="shared" si="5222"/>
        <v>-5.3571428571428615E-3</v>
      </c>
      <c r="AO2396" s="78">
        <f t="shared" si="5250"/>
        <v>4.4666666666666641</v>
      </c>
      <c r="AP2396" s="296">
        <f t="shared" si="5251"/>
        <v>81.707317073170728</v>
      </c>
      <c r="AQ2396" s="8"/>
      <c r="AR2396" s="8">
        <f t="shared" si="5252"/>
        <v>-1</v>
      </c>
      <c r="AS2396" s="114">
        <f t="shared" si="5253"/>
        <v>-952200</v>
      </c>
      <c r="AT2396" s="103">
        <f t="shared" si="5254"/>
        <v>-0.18100352200598624</v>
      </c>
      <c r="AU2396" s="5">
        <f t="shared" si="5255"/>
        <v>0.83</v>
      </c>
      <c r="AV2396" s="93">
        <f t="shared" si="5256"/>
        <v>-1.2048192771084338</v>
      </c>
      <c r="AW2396" s="210">
        <f t="shared" si="5257"/>
        <v>3.6144578313253045E-2</v>
      </c>
      <c r="AX2396" s="276">
        <f t="shared" si="5232"/>
        <v>6.5521118194002262E-2</v>
      </c>
      <c r="AY2396" s="19">
        <f t="shared" si="5220"/>
        <v>0.32816774263100607</v>
      </c>
      <c r="AZ2396" s="255"/>
      <c r="BA2396" s="255"/>
      <c r="BB2396" s="255"/>
      <c r="BC2396" s="255"/>
      <c r="BD2396" s="255"/>
      <c r="BE2396" s="255"/>
      <c r="BF2396" s="255"/>
      <c r="BG2396" s="255"/>
      <c r="BH2396" s="255"/>
      <c r="BI2396" s="255"/>
      <c r="BJ2396" s="255"/>
      <c r="BK2396" s="255"/>
      <c r="BL2396" s="255"/>
      <c r="BM2396" s="255"/>
      <c r="BN2396" s="255"/>
      <c r="BO2396" s="255"/>
      <c r="BP2396" s="255"/>
      <c r="BQ2396" s="255"/>
      <c r="BR2396" s="255"/>
      <c r="BS2396" s="255"/>
      <c r="BT2396" s="255"/>
      <c r="BU2396" s="255"/>
      <c r="BV2396" s="255"/>
      <c r="BW2396" s="255"/>
      <c r="BX2396" s="255"/>
      <c r="BY2396" s="255"/>
      <c r="BZ2396" s="255"/>
      <c r="CA2396" s="255"/>
      <c r="CB2396" s="255"/>
      <c r="CC2396" s="255"/>
      <c r="CD2396" s="255"/>
      <c r="CE2396" s="255"/>
      <c r="CF2396" s="255"/>
      <c r="CG2396" s="255"/>
      <c r="CH2396" s="255"/>
      <c r="CI2396" s="255"/>
      <c r="CJ2396" s="255"/>
      <c r="CK2396" s="255"/>
      <c r="CL2396" s="255"/>
      <c r="CM2396" s="255"/>
      <c r="CN2396" s="255"/>
      <c r="CO2396" s="255"/>
      <c r="CP2396" s="255"/>
      <c r="CQ2396" s="255"/>
      <c r="CR2396" s="255"/>
      <c r="CS2396" s="255"/>
      <c r="CT2396" s="255"/>
      <c r="CU2396" s="255"/>
      <c r="CV2396" s="255"/>
      <c r="CW2396" s="255"/>
      <c r="CX2396" s="255"/>
      <c r="CY2396" s="255"/>
      <c r="CZ2396" s="255"/>
      <c r="DA2396" s="255"/>
      <c r="DB2396" s="255"/>
      <c r="DC2396" s="255"/>
      <c r="DD2396" s="255"/>
      <c r="DE2396" s="255"/>
      <c r="DF2396" s="255"/>
      <c r="DG2396" s="255"/>
      <c r="DH2396" s="255"/>
      <c r="DI2396" s="255"/>
      <c r="DJ2396" s="255"/>
      <c r="DK2396" s="255"/>
      <c r="DL2396" s="255"/>
      <c r="DM2396" s="255"/>
      <c r="DN2396" s="255"/>
      <c r="DO2396" s="255"/>
      <c r="DP2396" s="255"/>
      <c r="DQ2396" s="255"/>
      <c r="DR2396" s="255"/>
      <c r="DS2396" s="255"/>
      <c r="DT2396" s="255"/>
      <c r="DU2396" s="255"/>
      <c r="DV2396" s="255"/>
      <c r="DW2396" s="255"/>
      <c r="DX2396" s="255"/>
      <c r="DY2396" s="255"/>
      <c r="DZ2396" s="255"/>
      <c r="EA2396" s="255"/>
      <c r="EB2396" s="255"/>
      <c r="EC2396" s="255"/>
      <c r="ED2396" s="255"/>
      <c r="EE2396" s="255"/>
      <c r="EF2396" s="255"/>
      <c r="EG2396" s="255"/>
      <c r="EH2396" s="255"/>
      <c r="EI2396" s="255"/>
      <c r="EJ2396" s="255"/>
      <c r="EK2396" s="255"/>
      <c r="EL2396" s="255"/>
      <c r="EM2396" s="255"/>
      <c r="EN2396" s="255"/>
      <c r="EO2396" s="255"/>
      <c r="EP2396" s="255"/>
      <c r="EQ2396" s="255"/>
      <c r="ER2396" s="255"/>
      <c r="ES2396" s="255"/>
      <c r="ET2396" s="255"/>
      <c r="EU2396" s="255"/>
      <c r="EV2396" s="255"/>
      <c r="EW2396" s="255"/>
      <c r="EX2396" s="255"/>
      <c r="EY2396" s="255"/>
      <c r="EZ2396" s="255"/>
      <c r="FA2396" s="255"/>
      <c r="FB2396" s="255"/>
      <c r="FC2396" s="255"/>
      <c r="FD2396" s="255"/>
      <c r="FE2396" s="255"/>
      <c r="FF2396" s="255"/>
      <c r="FG2396" s="255"/>
      <c r="FH2396" s="255"/>
      <c r="FI2396" s="255"/>
      <c r="FJ2396" s="255"/>
      <c r="FK2396" s="255"/>
      <c r="FL2396" s="255"/>
      <c r="FM2396" s="255"/>
      <c r="FN2396" s="255"/>
      <c r="FO2396" s="255"/>
      <c r="FP2396" s="255"/>
      <c r="FQ2396" s="255"/>
      <c r="FR2396" s="255"/>
      <c r="FS2396" s="255"/>
      <c r="FT2396" s="255"/>
      <c r="FU2396" s="255"/>
      <c r="FV2396" s="255"/>
      <c r="FW2396" s="255"/>
      <c r="FX2396" s="255"/>
      <c r="FY2396" s="255"/>
      <c r="FZ2396" s="255"/>
      <c r="GA2396" s="255"/>
      <c r="GB2396" s="255"/>
      <c r="GC2396" s="255"/>
      <c r="GD2396" s="255"/>
      <c r="GE2396" s="255"/>
      <c r="GF2396" s="255"/>
      <c r="GG2396" s="255"/>
      <c r="GH2396" s="255"/>
      <c r="GI2396" s="255"/>
      <c r="GJ2396" s="255"/>
      <c r="GK2396" s="255"/>
      <c r="GL2396" s="255"/>
      <c r="GM2396" s="255"/>
      <c r="GN2396" s="255"/>
      <c r="GO2396" s="255"/>
      <c r="GP2396" s="255"/>
      <c r="GQ2396" s="255"/>
      <c r="GR2396" s="255"/>
      <c r="GS2396" s="255"/>
      <c r="GT2396" s="255"/>
      <c r="GU2396" s="255"/>
      <c r="GV2396" s="255"/>
      <c r="GW2396" s="255"/>
      <c r="GX2396" s="255"/>
      <c r="GY2396" s="255"/>
      <c r="GZ2396" s="255"/>
      <c r="HA2396" s="255"/>
      <c r="HB2396" s="255"/>
      <c r="HC2396" s="255"/>
      <c r="HD2396" s="255"/>
      <c r="HE2396" s="255"/>
      <c r="HF2396" s="255"/>
      <c r="HG2396" s="255"/>
      <c r="HH2396" s="255"/>
      <c r="HI2396" s="255"/>
      <c r="HJ2396" s="255"/>
      <c r="HK2396" s="255"/>
      <c r="HL2396" s="255"/>
      <c r="HM2396" s="255"/>
      <c r="HN2396" s="255"/>
      <c r="HO2396" s="255"/>
      <c r="HP2396" s="255"/>
      <c r="HQ2396" s="255"/>
      <c r="HR2396" s="255"/>
      <c r="HS2396" s="255"/>
      <c r="HT2396" s="255"/>
      <c r="HU2396" s="255"/>
      <c r="HV2396" s="255"/>
      <c r="HW2396" s="255"/>
      <c r="HX2396" s="255"/>
      <c r="HY2396" s="255"/>
      <c r="HZ2396" s="255"/>
      <c r="IA2396" s="255"/>
      <c r="IB2396" s="255"/>
      <c r="IC2396" s="255"/>
      <c r="ID2396" s="255"/>
      <c r="IE2396" s="255"/>
      <c r="IF2396" s="255"/>
      <c r="IG2396" s="255"/>
      <c r="IH2396" s="255"/>
      <c r="II2396" s="255"/>
      <c r="IJ2396" s="255"/>
      <c r="IK2396" s="255"/>
      <c r="IL2396" s="255"/>
      <c r="IM2396" s="255"/>
      <c r="IN2396" s="255"/>
      <c r="IO2396" s="255"/>
      <c r="IP2396" s="255"/>
      <c r="IQ2396" s="255"/>
      <c r="IR2396" s="255"/>
      <c r="IS2396" s="255"/>
      <c r="IT2396" s="255"/>
      <c r="IU2396" s="255"/>
      <c r="IV2396" s="255"/>
    </row>
    <row r="2397" spans="1:256" ht="13">
      <c r="A2397" s="16">
        <v>41849.523888888885</v>
      </c>
      <c r="B2397" s="300">
        <v>3</v>
      </c>
      <c r="C2397" s="5">
        <v>0.83</v>
      </c>
      <c r="D2397" s="5">
        <v>0.83699999999999997</v>
      </c>
      <c r="E2397" s="5">
        <v>0.79</v>
      </c>
      <c r="F2397" s="5">
        <v>0.80500000000000005</v>
      </c>
      <c r="G2397" s="6">
        <v>904200</v>
      </c>
      <c r="H2397" s="113">
        <f t="shared" si="5224"/>
        <v>0.80500000000000005</v>
      </c>
      <c r="I2397" s="19">
        <f t="shared" si="5225"/>
        <v>-3.0120481927710739E-2</v>
      </c>
      <c r="J2397" s="8">
        <f t="shared" si="5233"/>
        <v>0.87310271563812325</v>
      </c>
      <c r="K2397" s="8">
        <f t="shared" si="5234"/>
        <v>0.43489728436187663</v>
      </c>
      <c r="L2397" s="8">
        <f t="shared" si="5235"/>
        <v>0.65399999999999991</v>
      </c>
      <c r="M2397" s="19">
        <f t="shared" si="5236"/>
        <v>1.0076067315969195</v>
      </c>
      <c r="N2397" s="19">
        <f t="shared" si="5226"/>
        <v>1.9832996498853322E-2</v>
      </c>
      <c r="O2397" s="19">
        <f t="shared" si="5227"/>
        <v>2.3225458964157456E-2</v>
      </c>
      <c r="P2397" s="19">
        <f t="shared" si="5228"/>
        <v>1.3238275447481379E-2</v>
      </c>
      <c r="Q2397" s="303">
        <v>70</v>
      </c>
      <c r="R2397" s="306">
        <v>727881</v>
      </c>
      <c r="S2397" s="66">
        <f t="shared" si="5237"/>
        <v>10398.299999999999</v>
      </c>
      <c r="T2397" t="str">
        <f t="shared" ref="T2397:W2398" si="5258">IF(C2397&gt;$J2397,"BrokeBandUpper", IF(C2397&lt;$K2397,"BrokeBandLower", ""))</f>
        <v/>
      </c>
      <c r="U2397" t="str">
        <f t="shared" si="5258"/>
        <v/>
      </c>
      <c r="V2397" t="str">
        <f t="shared" si="5258"/>
        <v/>
      </c>
      <c r="W2397" t="str">
        <f t="shared" si="5258"/>
        <v/>
      </c>
      <c r="X2397" s="63"/>
      <c r="Y2397" s="310">
        <f t="shared" si="5239"/>
        <v>2.5483516483516485E-2</v>
      </c>
      <c r="Z2397" s="311">
        <f t="shared" si="5240"/>
        <v>0.7373157779706212</v>
      </c>
      <c r="AA2397" s="311">
        <f t="shared" si="5241"/>
        <v>0.68195327370967684</v>
      </c>
      <c r="AB2397" s="312">
        <f t="shared" si="4563"/>
        <v>2396</v>
      </c>
      <c r="AC2397" s="313">
        <f t="shared" si="5242"/>
        <v>2.7789105018535581E-2</v>
      </c>
      <c r="AD2397" s="284">
        <f t="shared" si="5229"/>
        <v>5.5362504260944356E-2</v>
      </c>
      <c r="AE2397" s="314">
        <f t="shared" si="5243"/>
        <v>2.7573399242408776E-2</v>
      </c>
      <c r="AF2397" s="315">
        <f t="shared" si="5244"/>
        <v>8.1182254555043673E-2</v>
      </c>
      <c r="AG2397" s="315">
        <f t="shared" si="5230"/>
        <v>-0.13828813550204491</v>
      </c>
      <c r="AH2397" s="316">
        <f t="shared" si="5245"/>
        <v>2.8006252556825417E-3</v>
      </c>
      <c r="AI2397" s="317">
        <f t="shared" si="5246"/>
        <v>2384.839400829338</v>
      </c>
      <c r="AJ2397" s="318">
        <f t="shared" si="5231"/>
        <v>-2.4999999999999911E-2</v>
      </c>
      <c r="AK2397" s="318">
        <f t="shared" si="5247"/>
        <v>0</v>
      </c>
      <c r="AL2397" s="318">
        <f t="shared" si="5248"/>
        <v>-2.4999999999999911E-2</v>
      </c>
      <c r="AM2397" s="319">
        <f t="shared" si="5249"/>
        <v>2.3571428571428577E-2</v>
      </c>
      <c r="AN2397" s="319">
        <f t="shared" si="5222"/>
        <v>-7.1428571428571409E-3</v>
      </c>
      <c r="AO2397" s="311">
        <f t="shared" si="5250"/>
        <v>3.3000000000000016</v>
      </c>
      <c r="AP2397" s="285">
        <f t="shared" si="5251"/>
        <v>76.744186046511629</v>
      </c>
      <c r="AQ2397" s="285"/>
      <c r="AR2397" s="285">
        <f t="shared" si="5252"/>
        <v>-0.36170212765957294</v>
      </c>
      <c r="AS2397" s="286">
        <f t="shared" si="5253"/>
        <v>-327051.06382978585</v>
      </c>
      <c r="AT2397" s="103">
        <f t="shared" si="5254"/>
        <v>-0.18511344673488372</v>
      </c>
      <c r="AU2397" s="318">
        <f t="shared" si="5255"/>
        <v>0.80500000000000005</v>
      </c>
      <c r="AV2397" s="315">
        <f t="shared" si="5256"/>
        <v>-0.44931941324170549</v>
      </c>
      <c r="AW2397" s="320">
        <f t="shared" si="5257"/>
        <v>5.9493670886075857E-2</v>
      </c>
      <c r="AX2397" s="321">
        <f t="shared" si="5232"/>
        <v>7.7443209019859446E-2</v>
      </c>
      <c r="AY2397" s="315">
        <f t="shared" si="5220"/>
        <v>0.18195798781328676</v>
      </c>
      <c r="AZ2397" s="255"/>
      <c r="BA2397" s="255"/>
      <c r="BB2397" s="255"/>
      <c r="BC2397" s="255"/>
      <c r="BD2397" s="255"/>
      <c r="BE2397" s="255"/>
      <c r="BF2397" s="255"/>
      <c r="BG2397" s="255"/>
      <c r="BH2397" s="255"/>
      <c r="BI2397" s="255"/>
      <c r="BJ2397" s="255"/>
      <c r="BK2397" s="255"/>
      <c r="BL2397" s="255"/>
      <c r="BM2397" s="255"/>
      <c r="BN2397" s="255"/>
      <c r="BO2397" s="255"/>
      <c r="BP2397" s="255"/>
      <c r="BQ2397" s="255"/>
      <c r="BR2397" s="255"/>
      <c r="BS2397" s="255"/>
      <c r="BT2397" s="255"/>
      <c r="BU2397" s="255"/>
      <c r="BV2397" s="255"/>
      <c r="BW2397" s="255"/>
      <c r="BX2397" s="255"/>
      <c r="BY2397" s="255"/>
      <c r="BZ2397" s="255"/>
      <c r="CA2397" s="255"/>
      <c r="CB2397" s="255"/>
      <c r="CC2397" s="255"/>
      <c r="CD2397" s="255"/>
      <c r="CE2397" s="255"/>
      <c r="CF2397" s="255"/>
      <c r="CG2397" s="255"/>
      <c r="CH2397" s="255"/>
      <c r="CI2397" s="255"/>
      <c r="CJ2397" s="255"/>
      <c r="CK2397" s="255"/>
      <c r="CL2397" s="255"/>
      <c r="CM2397" s="255"/>
      <c r="CN2397" s="255"/>
      <c r="CO2397" s="255"/>
      <c r="CP2397" s="255"/>
      <c r="CQ2397" s="255"/>
      <c r="CR2397" s="255"/>
      <c r="CS2397" s="255"/>
      <c r="CT2397" s="255"/>
      <c r="CU2397" s="255"/>
      <c r="CV2397" s="255"/>
      <c r="CW2397" s="255"/>
      <c r="CX2397" s="255"/>
      <c r="CY2397" s="255"/>
      <c r="CZ2397" s="255"/>
      <c r="DA2397" s="255"/>
      <c r="DB2397" s="255"/>
      <c r="DC2397" s="255"/>
      <c r="DD2397" s="255"/>
      <c r="DE2397" s="255"/>
      <c r="DF2397" s="255"/>
      <c r="DG2397" s="255"/>
      <c r="DH2397" s="255"/>
      <c r="DI2397" s="255"/>
      <c r="DJ2397" s="255"/>
      <c r="DK2397" s="255"/>
      <c r="DL2397" s="255"/>
      <c r="DM2397" s="255"/>
      <c r="DN2397" s="255"/>
      <c r="DO2397" s="255"/>
      <c r="DP2397" s="255"/>
      <c r="DQ2397" s="255"/>
      <c r="DR2397" s="255"/>
      <c r="DS2397" s="255"/>
      <c r="DT2397" s="255"/>
      <c r="DU2397" s="255"/>
      <c r="DV2397" s="255"/>
      <c r="DW2397" s="255"/>
      <c r="DX2397" s="255"/>
      <c r="DY2397" s="255"/>
      <c r="DZ2397" s="255"/>
      <c r="EA2397" s="255"/>
      <c r="EB2397" s="255"/>
      <c r="EC2397" s="255"/>
      <c r="ED2397" s="255"/>
      <c r="EE2397" s="255"/>
      <c r="EF2397" s="255"/>
      <c r="EG2397" s="255"/>
      <c r="EH2397" s="255"/>
      <c r="EI2397" s="255"/>
      <c r="EJ2397" s="255"/>
      <c r="EK2397" s="255"/>
      <c r="EL2397" s="255"/>
      <c r="EM2397" s="255"/>
      <c r="EN2397" s="255"/>
      <c r="EO2397" s="255"/>
      <c r="EP2397" s="255"/>
      <c r="EQ2397" s="255"/>
      <c r="ER2397" s="255"/>
      <c r="ES2397" s="255"/>
      <c r="ET2397" s="255"/>
      <c r="EU2397" s="255"/>
      <c r="EV2397" s="255"/>
      <c r="EW2397" s="255"/>
      <c r="EX2397" s="255"/>
      <c r="EY2397" s="255"/>
      <c r="EZ2397" s="255"/>
      <c r="FA2397" s="255"/>
      <c r="FB2397" s="255"/>
      <c r="FC2397" s="255"/>
      <c r="FD2397" s="255"/>
      <c r="FE2397" s="255"/>
      <c r="FF2397" s="255"/>
      <c r="FG2397" s="255"/>
      <c r="FH2397" s="255"/>
      <c r="FI2397" s="255"/>
      <c r="FJ2397" s="255"/>
      <c r="FK2397" s="255"/>
      <c r="FL2397" s="255"/>
      <c r="FM2397" s="255"/>
      <c r="FN2397" s="255"/>
      <c r="FO2397" s="255"/>
      <c r="FP2397" s="255"/>
      <c r="FQ2397" s="255"/>
      <c r="FR2397" s="255"/>
      <c r="FS2397" s="255"/>
      <c r="FT2397" s="255"/>
      <c r="FU2397" s="255"/>
      <c r="FV2397" s="255"/>
      <c r="FW2397" s="255"/>
      <c r="FX2397" s="255"/>
      <c r="FY2397" s="255"/>
      <c r="FZ2397" s="255"/>
      <c r="GA2397" s="255"/>
      <c r="GB2397" s="255"/>
      <c r="GC2397" s="255"/>
      <c r="GD2397" s="255"/>
      <c r="GE2397" s="255"/>
      <c r="GF2397" s="255"/>
      <c r="GG2397" s="255"/>
      <c r="GH2397" s="255"/>
      <c r="GI2397" s="255"/>
      <c r="GJ2397" s="255"/>
      <c r="GK2397" s="255"/>
      <c r="GL2397" s="255"/>
      <c r="GM2397" s="255"/>
      <c r="GN2397" s="255"/>
      <c r="GO2397" s="255"/>
      <c r="GP2397" s="255"/>
      <c r="GQ2397" s="255"/>
      <c r="GR2397" s="255"/>
      <c r="GS2397" s="255"/>
      <c r="GT2397" s="255"/>
      <c r="GU2397" s="255"/>
      <c r="GV2397" s="255"/>
      <c r="GW2397" s="255"/>
      <c r="GX2397" s="255"/>
      <c r="GY2397" s="255"/>
      <c r="GZ2397" s="255"/>
      <c r="HA2397" s="255"/>
      <c r="HB2397" s="255"/>
      <c r="HC2397" s="255"/>
      <c r="HD2397" s="255"/>
      <c r="HE2397" s="255"/>
      <c r="HF2397" s="255"/>
      <c r="HG2397" s="255"/>
      <c r="HH2397" s="255"/>
      <c r="HI2397" s="255"/>
      <c r="HJ2397" s="255"/>
      <c r="HK2397" s="255"/>
      <c r="HL2397" s="255"/>
      <c r="HM2397" s="255"/>
      <c r="HN2397" s="255"/>
      <c r="HO2397" s="255"/>
      <c r="HP2397" s="255"/>
      <c r="HQ2397" s="255"/>
      <c r="HR2397" s="255"/>
      <c r="HS2397" s="255"/>
      <c r="HT2397" s="255"/>
      <c r="HU2397" s="255"/>
      <c r="HV2397" s="255"/>
      <c r="HW2397" s="255"/>
      <c r="HX2397" s="255"/>
      <c r="HY2397" s="255"/>
      <c r="HZ2397" s="255"/>
      <c r="IA2397" s="255"/>
      <c r="IB2397" s="255"/>
      <c r="IC2397" s="255"/>
      <c r="ID2397" s="255"/>
      <c r="IE2397" s="255"/>
      <c r="IF2397" s="255"/>
      <c r="IG2397" s="255"/>
      <c r="IH2397" s="255"/>
      <c r="II2397" s="255"/>
      <c r="IJ2397" s="255"/>
      <c r="IK2397" s="255"/>
      <c r="IL2397" s="255"/>
      <c r="IM2397" s="255"/>
      <c r="IN2397" s="255"/>
      <c r="IO2397" s="255"/>
      <c r="IP2397" s="255"/>
      <c r="IQ2397" s="255"/>
      <c r="IR2397" s="255"/>
      <c r="IS2397" s="255"/>
      <c r="IT2397" s="255"/>
      <c r="IU2397" s="255"/>
      <c r="IV2397" s="255"/>
    </row>
    <row r="2398" spans="1:256">
      <c r="A2398" s="16">
        <v>41850.409328703703</v>
      </c>
      <c r="B2398" s="300">
        <v>4</v>
      </c>
      <c r="C2398" s="5">
        <v>0.80500000000000005</v>
      </c>
      <c r="D2398" s="5">
        <v>0.80700000000000005</v>
      </c>
      <c r="E2398" s="5">
        <v>0.73499999999999999</v>
      </c>
      <c r="F2398" s="5">
        <v>0.76500000000000001</v>
      </c>
      <c r="G2398" s="6">
        <v>1785000</v>
      </c>
      <c r="H2398" s="113">
        <f t="shared" si="5224"/>
        <v>0.76500000000000001</v>
      </c>
      <c r="I2398" s="19">
        <f t="shared" si="5225"/>
        <v>-4.9689440993788858E-2</v>
      </c>
      <c r="J2398" s="8">
        <f t="shared" si="5233"/>
        <v>0.88419536779868857</v>
      </c>
      <c r="K2398" s="8">
        <f t="shared" si="5234"/>
        <v>0.44380463220131128</v>
      </c>
      <c r="L2398" s="8">
        <f t="shared" si="5235"/>
        <v>0.66399999999999992</v>
      </c>
      <c r="M2398" s="19">
        <f t="shared" si="5236"/>
        <v>0.99230765891964501</v>
      </c>
      <c r="N2398" s="19">
        <f t="shared" si="5226"/>
        <v>-1.5183575295321355E-2</v>
      </c>
      <c r="O2398" s="19">
        <f t="shared" si="5227"/>
        <v>1.2704865031210044E-2</v>
      </c>
      <c r="P2398" s="19">
        <f t="shared" si="5228"/>
        <v>2.048149795302669E-2</v>
      </c>
      <c r="Q2398" s="303">
        <v>70</v>
      </c>
      <c r="R2398" s="306">
        <v>1365525</v>
      </c>
      <c r="S2398" s="66">
        <f t="shared" si="5237"/>
        <v>19507.5</v>
      </c>
      <c r="T2398" t="str">
        <f t="shared" si="5258"/>
        <v/>
      </c>
      <c r="U2398" t="str">
        <f t="shared" si="5258"/>
        <v/>
      </c>
      <c r="V2398" t="str">
        <f t="shared" si="5258"/>
        <v/>
      </c>
      <c r="W2398" t="str">
        <f t="shared" si="5258"/>
        <v/>
      </c>
      <c r="X2398" s="63"/>
      <c r="Y2398" s="219">
        <f t="shared" si="5239"/>
        <v>2.3527472527472532E-2</v>
      </c>
      <c r="Z2398" s="78">
        <f t="shared" si="5240"/>
        <v>0.74157914816314552</v>
      </c>
      <c r="AA2398" s="78">
        <f t="shared" si="5241"/>
        <v>0.68809873145516076</v>
      </c>
      <c r="AB2398" s="74">
        <f t="shared" si="4563"/>
        <v>2397</v>
      </c>
      <c r="AC2398" s="80">
        <f t="shared" si="5242"/>
        <v>2.0725613972460782E-2</v>
      </c>
      <c r="AD2398" s="79">
        <f t="shared" si="5229"/>
        <v>5.3480416707984757E-2</v>
      </c>
      <c r="AE2398" s="81">
        <f t="shared" si="5243"/>
        <v>3.2754802735523975E-2</v>
      </c>
      <c r="AF2398" s="19">
        <f t="shared" si="5244"/>
        <v>7.7722010320941504E-2</v>
      </c>
      <c r="AG2398" s="93">
        <f t="shared" si="5230"/>
        <v>-0.25418202714205396</v>
      </c>
      <c r="AH2398" s="91">
        <f t="shared" si="5245"/>
        <v>2.4970495815387324E-3</v>
      </c>
      <c r="AI2398" s="96">
        <f t="shared" si="5246"/>
        <v>2385.5484763478116</v>
      </c>
      <c r="AJ2398" s="5">
        <f t="shared" si="5231"/>
        <v>-4.0000000000000036E-2</v>
      </c>
      <c r="AK2398" s="5">
        <f t="shared" si="5247"/>
        <v>0</v>
      </c>
      <c r="AL2398" s="5">
        <f t="shared" si="5248"/>
        <v>-4.0000000000000036E-2</v>
      </c>
      <c r="AM2398" s="95">
        <f t="shared" si="5249"/>
        <v>2.3571428571428577E-2</v>
      </c>
      <c r="AN2398" s="95">
        <f t="shared" ref="AN2398:AN2403" si="5259">(AVERAGE(AL2385:AL2398))</f>
        <v>-9.285714285714286E-3</v>
      </c>
      <c r="AO2398" s="78">
        <f t="shared" si="5250"/>
        <v>2.5384615384615388</v>
      </c>
      <c r="AP2398" s="296">
        <f t="shared" si="5251"/>
        <v>71.739130434782609</v>
      </c>
      <c r="AQ2398" s="8"/>
      <c r="AR2398" s="8">
        <f t="shared" si="5252"/>
        <v>-0.16666666666666666</v>
      </c>
      <c r="AS2398" s="114">
        <f t="shared" si="5253"/>
        <v>-297500</v>
      </c>
      <c r="AT2398" s="103">
        <f t="shared" si="5254"/>
        <v>-0.18957778545677856</v>
      </c>
      <c r="AU2398" s="5">
        <f t="shared" si="5255"/>
        <v>0.76500000000000001</v>
      </c>
      <c r="AV2398" s="93">
        <f t="shared" si="5256"/>
        <v>-0.2178649237472767</v>
      </c>
      <c r="AW2398" s="210">
        <f t="shared" si="5257"/>
        <v>9.795918367346948E-2</v>
      </c>
      <c r="AX2398" s="276">
        <f t="shared" si="5232"/>
        <v>8.5270682090772612E-2</v>
      </c>
      <c r="AY2398" s="19">
        <f t="shared" ref="AY2398:AY2405" si="5260">IF((AX2398&gt;AX2397),ABS(AX2398-AX2397)/ABS(AX2397),-1*ABS(AX2398-AX2397)/ABS(AX2397))</f>
        <v>0.10107371801839846</v>
      </c>
      <c r="AZ2398" s="255"/>
      <c r="BA2398" s="255"/>
      <c r="BB2398" s="255"/>
      <c r="BC2398" s="255"/>
      <c r="BD2398" s="255"/>
      <c r="BE2398" s="255"/>
      <c r="BF2398" s="255"/>
      <c r="BG2398" s="255"/>
      <c r="BH2398" s="255"/>
      <c r="BI2398" s="255"/>
      <c r="BJ2398" s="255"/>
      <c r="BK2398" s="255"/>
      <c r="BL2398" s="255"/>
      <c r="BM2398" s="255"/>
      <c r="BN2398" s="255"/>
      <c r="BO2398" s="255"/>
      <c r="BP2398" s="255"/>
      <c r="BQ2398" s="255"/>
      <c r="BR2398" s="255"/>
      <c r="BS2398" s="255"/>
      <c r="BT2398" s="255"/>
      <c r="BU2398" s="255"/>
      <c r="BV2398" s="255"/>
      <c r="BW2398" s="255"/>
      <c r="BX2398" s="255"/>
      <c r="BY2398" s="255"/>
      <c r="BZ2398" s="255"/>
      <c r="CA2398" s="255"/>
      <c r="CB2398" s="255"/>
      <c r="CC2398" s="255"/>
      <c r="CD2398" s="255"/>
      <c r="CE2398" s="255"/>
      <c r="CF2398" s="255"/>
      <c r="CG2398" s="255"/>
      <c r="CH2398" s="255"/>
      <c r="CI2398" s="255"/>
      <c r="CJ2398" s="255"/>
      <c r="CK2398" s="255"/>
      <c r="CL2398" s="255"/>
      <c r="CM2398" s="255"/>
      <c r="CN2398" s="255"/>
      <c r="CO2398" s="255"/>
      <c r="CP2398" s="255"/>
      <c r="CQ2398" s="255"/>
      <c r="CR2398" s="255"/>
      <c r="CS2398" s="255"/>
      <c r="CT2398" s="255"/>
      <c r="CU2398" s="255"/>
      <c r="CV2398" s="255"/>
      <c r="CW2398" s="255"/>
      <c r="CX2398" s="255"/>
      <c r="CY2398" s="255"/>
      <c r="CZ2398" s="255"/>
      <c r="DA2398" s="255"/>
      <c r="DB2398" s="255"/>
      <c r="DC2398" s="255"/>
      <c r="DD2398" s="255"/>
      <c r="DE2398" s="255"/>
      <c r="DF2398" s="255"/>
      <c r="DG2398" s="255"/>
      <c r="DH2398" s="255"/>
      <c r="DI2398" s="255"/>
      <c r="DJ2398" s="255"/>
      <c r="DK2398" s="255"/>
      <c r="DL2398" s="255"/>
      <c r="DM2398" s="255"/>
      <c r="DN2398" s="255"/>
      <c r="DO2398" s="255"/>
      <c r="DP2398" s="255"/>
      <c r="DQ2398" s="255"/>
      <c r="DR2398" s="255"/>
      <c r="DS2398" s="255"/>
      <c r="DT2398" s="255"/>
      <c r="DU2398" s="255"/>
      <c r="DV2398" s="255"/>
      <c r="DW2398" s="255"/>
      <c r="DX2398" s="255"/>
      <c r="DY2398" s="255"/>
      <c r="DZ2398" s="255"/>
      <c r="EA2398" s="255"/>
      <c r="EB2398" s="255"/>
      <c r="EC2398" s="255"/>
      <c r="ED2398" s="255"/>
      <c r="EE2398" s="255"/>
      <c r="EF2398" s="255"/>
      <c r="EG2398" s="255"/>
      <c r="EH2398" s="255"/>
      <c r="EI2398" s="255"/>
      <c r="EJ2398" s="255"/>
      <c r="EK2398" s="255"/>
      <c r="EL2398" s="255"/>
      <c r="EM2398" s="255"/>
      <c r="EN2398" s="255"/>
      <c r="EO2398" s="255"/>
      <c r="EP2398" s="255"/>
      <c r="EQ2398" s="255"/>
      <c r="ER2398" s="255"/>
      <c r="ES2398" s="255"/>
      <c r="ET2398" s="255"/>
      <c r="EU2398" s="255"/>
      <c r="EV2398" s="255"/>
      <c r="EW2398" s="255"/>
      <c r="EX2398" s="255"/>
      <c r="EY2398" s="255"/>
      <c r="EZ2398" s="255"/>
      <c r="FA2398" s="255"/>
      <c r="FB2398" s="255"/>
      <c r="FC2398" s="255"/>
      <c r="FD2398" s="255"/>
      <c r="FE2398" s="255"/>
      <c r="FF2398" s="255"/>
      <c r="FG2398" s="255"/>
      <c r="FH2398" s="255"/>
      <c r="FI2398" s="255"/>
      <c r="FJ2398" s="255"/>
      <c r="FK2398" s="255"/>
      <c r="FL2398" s="255"/>
      <c r="FM2398" s="255"/>
      <c r="FN2398" s="255"/>
      <c r="FO2398" s="255"/>
      <c r="FP2398" s="255"/>
      <c r="FQ2398" s="255"/>
      <c r="FR2398" s="255"/>
      <c r="FS2398" s="255"/>
      <c r="FT2398" s="255"/>
      <c r="FU2398" s="255"/>
      <c r="FV2398" s="255"/>
      <c r="FW2398" s="255"/>
      <c r="FX2398" s="255"/>
      <c r="FY2398" s="255"/>
      <c r="FZ2398" s="255"/>
      <c r="GA2398" s="255"/>
      <c r="GB2398" s="255"/>
      <c r="GC2398" s="255"/>
      <c r="GD2398" s="255"/>
      <c r="GE2398" s="255"/>
      <c r="GF2398" s="255"/>
      <c r="GG2398" s="255"/>
      <c r="GH2398" s="255"/>
      <c r="GI2398" s="255"/>
      <c r="GJ2398" s="255"/>
      <c r="GK2398" s="255"/>
      <c r="GL2398" s="255"/>
      <c r="GM2398" s="255"/>
      <c r="GN2398" s="255"/>
      <c r="GO2398" s="255"/>
      <c r="GP2398" s="255"/>
      <c r="GQ2398" s="255"/>
      <c r="GR2398" s="255"/>
      <c r="GS2398" s="255"/>
      <c r="GT2398" s="255"/>
      <c r="GU2398" s="255"/>
      <c r="GV2398" s="255"/>
      <c r="GW2398" s="255"/>
      <c r="GX2398" s="255"/>
      <c r="GY2398" s="255"/>
      <c r="GZ2398" s="255"/>
      <c r="HA2398" s="255"/>
      <c r="HB2398" s="255"/>
      <c r="HC2398" s="255"/>
      <c r="HD2398" s="255"/>
      <c r="HE2398" s="255"/>
      <c r="HF2398" s="255"/>
      <c r="HG2398" s="255"/>
      <c r="HH2398" s="255"/>
      <c r="HI2398" s="255"/>
      <c r="HJ2398" s="255"/>
      <c r="HK2398" s="255"/>
      <c r="HL2398" s="255"/>
      <c r="HM2398" s="255"/>
      <c r="HN2398" s="255"/>
      <c r="HO2398" s="255"/>
      <c r="HP2398" s="255"/>
      <c r="HQ2398" s="255"/>
      <c r="HR2398" s="255"/>
      <c r="HS2398" s="255"/>
      <c r="HT2398" s="255"/>
      <c r="HU2398" s="255"/>
      <c r="HV2398" s="255"/>
      <c r="HW2398" s="255"/>
      <c r="HX2398" s="255"/>
      <c r="HY2398" s="255"/>
      <c r="HZ2398" s="255"/>
      <c r="IA2398" s="255"/>
      <c r="IB2398" s="255"/>
      <c r="IC2398" s="255"/>
      <c r="ID2398" s="255"/>
      <c r="IE2398" s="255"/>
      <c r="IF2398" s="255"/>
      <c r="IG2398" s="255"/>
      <c r="IH2398" s="255"/>
      <c r="II2398" s="255"/>
      <c r="IJ2398" s="255"/>
      <c r="IK2398" s="255"/>
      <c r="IL2398" s="255"/>
      <c r="IM2398" s="255"/>
      <c r="IN2398" s="255"/>
      <c r="IO2398" s="255"/>
      <c r="IP2398" s="255"/>
      <c r="IQ2398" s="255"/>
      <c r="IR2398" s="255"/>
      <c r="IS2398" s="255"/>
      <c r="IT2398" s="255"/>
      <c r="IU2398" s="255"/>
      <c r="IV2398" s="255"/>
    </row>
    <row r="2399" spans="1:256" ht="13">
      <c r="A2399" s="16">
        <v>41851.574432870373</v>
      </c>
      <c r="B2399" s="300">
        <v>5</v>
      </c>
      <c r="C2399" s="5">
        <v>0.755</v>
      </c>
      <c r="D2399" s="5">
        <v>0.76500000000000001</v>
      </c>
      <c r="E2399" s="5">
        <v>0.72499999999999998</v>
      </c>
      <c r="F2399" s="5">
        <v>0.755</v>
      </c>
      <c r="G2399" s="6">
        <v>986000</v>
      </c>
      <c r="H2399" s="113">
        <f t="shared" si="5224"/>
        <v>0.755</v>
      </c>
      <c r="I2399" s="19">
        <f t="shared" si="5225"/>
        <v>-1.3071895424836612E-2</v>
      </c>
      <c r="J2399" s="8">
        <f t="shared" si="5233"/>
        <v>0.89241375156489577</v>
      </c>
      <c r="K2399" s="8">
        <f t="shared" si="5234"/>
        <v>0.45408624843510448</v>
      </c>
      <c r="L2399" s="8">
        <f t="shared" si="5235"/>
        <v>0.67325000000000013</v>
      </c>
      <c r="M2399" s="19">
        <f t="shared" si="5236"/>
        <v>0.96529570018994892</v>
      </c>
      <c r="N2399" s="19">
        <f t="shared" si="5226"/>
        <v>-2.722135467452182E-2</v>
      </c>
      <c r="O2399" s="19">
        <f t="shared" si="5227"/>
        <v>9.2947600332581089E-3</v>
      </c>
      <c r="P2399" s="19">
        <f t="shared" si="5228"/>
        <v>2.3166987200641531E-2</v>
      </c>
      <c r="Q2399" s="303">
        <v>70</v>
      </c>
      <c r="R2399" s="306">
        <v>744430</v>
      </c>
      <c r="S2399" s="66">
        <f t="shared" si="5237"/>
        <v>10634.714285714286</v>
      </c>
      <c r="T2399" t="str">
        <f t="shared" ref="T2399:W2400" si="5261">IF(C2399&gt;$J2399,"BrokeBandUpper", IF(C2399&lt;$K2399,"BrokeBandLower", ""))</f>
        <v/>
      </c>
      <c r="U2399" t="str">
        <f t="shared" si="5261"/>
        <v/>
      </c>
      <c r="V2399" t="str">
        <f t="shared" si="5261"/>
        <v/>
      </c>
      <c r="W2399" t="str">
        <f t="shared" si="5261"/>
        <v/>
      </c>
      <c r="X2399" s="63"/>
      <c r="Y2399" s="310">
        <f t="shared" si="5239"/>
        <v>2.1065934065934069E-2</v>
      </c>
      <c r="Z2399" s="311">
        <f t="shared" si="5240"/>
        <v>0.74364595934602107</v>
      </c>
      <c r="AA2399" s="311">
        <f t="shared" si="5241"/>
        <v>0.69304942532747882</v>
      </c>
      <c r="AB2399" s="312">
        <f t="shared" si="4563"/>
        <v>2398</v>
      </c>
      <c r="AC2399" s="313">
        <f t="shared" si="5242"/>
        <v>1.427338502641462E-2</v>
      </c>
      <c r="AD2399" s="284">
        <f t="shared" si="5229"/>
        <v>5.059653401854225E-2</v>
      </c>
      <c r="AE2399" s="314">
        <f t="shared" si="5243"/>
        <v>3.632314899212763E-2</v>
      </c>
      <c r="AF2399" s="315">
        <f t="shared" si="5244"/>
        <v>7.3005664775833909E-2</v>
      </c>
      <c r="AG2399" s="315">
        <f t="shared" si="5230"/>
        <v>-0.31131666133604435</v>
      </c>
      <c r="AH2399" s="316">
        <f t="shared" si="5245"/>
        <v>1.9755538747522517E-3</v>
      </c>
      <c r="AI2399" s="317">
        <f t="shared" si="5246"/>
        <v>2386.9668232043209</v>
      </c>
      <c r="AJ2399" s="318">
        <f t="shared" si="5231"/>
        <v>-1.0000000000000009E-2</v>
      </c>
      <c r="AK2399" s="318">
        <f t="shared" si="5247"/>
        <v>0</v>
      </c>
      <c r="AL2399" s="318">
        <f t="shared" si="5248"/>
        <v>-1.0000000000000009E-2</v>
      </c>
      <c r="AM2399" s="319">
        <f t="shared" si="5249"/>
        <v>2.2142857142857148E-2</v>
      </c>
      <c r="AN2399" s="319">
        <f t="shared" si="5259"/>
        <v>-0.01</v>
      </c>
      <c r="AO2399" s="311">
        <f t="shared" si="5250"/>
        <v>2.2142857142857149</v>
      </c>
      <c r="AP2399" s="285">
        <f t="shared" si="5251"/>
        <v>68.888888888888886</v>
      </c>
      <c r="AQ2399" s="285"/>
      <c r="AR2399" s="285">
        <f t="shared" si="5252"/>
        <v>0.5</v>
      </c>
      <c r="AS2399" s="286">
        <f t="shared" si="5253"/>
        <v>493000</v>
      </c>
      <c r="AT2399" s="103">
        <f t="shared" si="5254"/>
        <v>-0.16207065326803671</v>
      </c>
      <c r="AU2399" s="318">
        <f t="shared" si="5255"/>
        <v>0.755</v>
      </c>
      <c r="AV2399" s="315">
        <f t="shared" si="5256"/>
        <v>0.66225165562913912</v>
      </c>
      <c r="AW2399" s="320">
        <f t="shared" si="5257"/>
        <v>5.5172413793103496E-2</v>
      </c>
      <c r="AX2399" s="321">
        <f t="shared" si="5232"/>
        <v>8.8354227241051977E-2</v>
      </c>
      <c r="AY2399" s="315">
        <f t="shared" si="5260"/>
        <v>3.6161844548128048E-2</v>
      </c>
      <c r="AZ2399" s="255"/>
      <c r="BA2399" s="255"/>
      <c r="BB2399" s="255"/>
      <c r="BC2399" s="255"/>
      <c r="BD2399" s="255"/>
      <c r="BE2399" s="255"/>
      <c r="BF2399" s="255"/>
      <c r="BG2399" s="255"/>
      <c r="BH2399" s="255"/>
      <c r="BI2399" s="255"/>
      <c r="BJ2399" s="255"/>
      <c r="BK2399" s="255"/>
      <c r="BL2399" s="255"/>
      <c r="BM2399" s="255"/>
      <c r="BN2399" s="255"/>
      <c r="BO2399" s="255"/>
      <c r="BP2399" s="255"/>
      <c r="BQ2399" s="255"/>
      <c r="BR2399" s="255"/>
      <c r="BS2399" s="255"/>
      <c r="BT2399" s="255"/>
      <c r="BU2399" s="255"/>
      <c r="BV2399" s="255"/>
      <c r="BW2399" s="255"/>
      <c r="BX2399" s="255"/>
      <c r="BY2399" s="255"/>
      <c r="BZ2399" s="255"/>
      <c r="CA2399" s="255"/>
      <c r="CB2399" s="255"/>
      <c r="CC2399" s="255"/>
      <c r="CD2399" s="255"/>
      <c r="CE2399" s="255"/>
      <c r="CF2399" s="255"/>
      <c r="CG2399" s="255"/>
      <c r="CH2399" s="255"/>
      <c r="CI2399" s="255"/>
      <c r="CJ2399" s="255"/>
      <c r="CK2399" s="255"/>
      <c r="CL2399" s="255"/>
      <c r="CM2399" s="255"/>
      <c r="CN2399" s="255"/>
      <c r="CO2399" s="255"/>
      <c r="CP2399" s="255"/>
      <c r="CQ2399" s="255"/>
      <c r="CR2399" s="255"/>
      <c r="CS2399" s="255"/>
      <c r="CT2399" s="255"/>
      <c r="CU2399" s="255"/>
      <c r="CV2399" s="255"/>
      <c r="CW2399" s="255"/>
      <c r="CX2399" s="255"/>
      <c r="CY2399" s="255"/>
      <c r="CZ2399" s="255"/>
      <c r="DA2399" s="255"/>
      <c r="DB2399" s="255"/>
      <c r="DC2399" s="255"/>
      <c r="DD2399" s="255"/>
      <c r="DE2399" s="255"/>
      <c r="DF2399" s="255"/>
      <c r="DG2399" s="255"/>
      <c r="DH2399" s="255"/>
      <c r="DI2399" s="255"/>
      <c r="DJ2399" s="255"/>
      <c r="DK2399" s="255"/>
      <c r="DL2399" s="255"/>
      <c r="DM2399" s="255"/>
      <c r="DN2399" s="255"/>
      <c r="DO2399" s="255"/>
      <c r="DP2399" s="255"/>
      <c r="DQ2399" s="255"/>
      <c r="DR2399" s="255"/>
      <c r="DS2399" s="255"/>
      <c r="DT2399" s="255"/>
      <c r="DU2399" s="255"/>
      <c r="DV2399" s="255"/>
      <c r="DW2399" s="255"/>
      <c r="DX2399" s="255"/>
      <c r="DY2399" s="255"/>
      <c r="DZ2399" s="255"/>
      <c r="EA2399" s="255"/>
      <c r="EB2399" s="255"/>
      <c r="EC2399" s="255"/>
      <c r="ED2399" s="255"/>
      <c r="EE2399" s="255"/>
      <c r="EF2399" s="255"/>
      <c r="EG2399" s="255"/>
      <c r="EH2399" s="255"/>
      <c r="EI2399" s="255"/>
      <c r="EJ2399" s="255"/>
      <c r="EK2399" s="255"/>
      <c r="EL2399" s="255"/>
      <c r="EM2399" s="255"/>
      <c r="EN2399" s="255"/>
      <c r="EO2399" s="255"/>
      <c r="EP2399" s="255"/>
      <c r="EQ2399" s="255"/>
      <c r="ER2399" s="255"/>
      <c r="ES2399" s="255"/>
      <c r="ET2399" s="255"/>
      <c r="EU2399" s="255"/>
      <c r="EV2399" s="255"/>
      <c r="EW2399" s="255"/>
      <c r="EX2399" s="255"/>
      <c r="EY2399" s="255"/>
      <c r="EZ2399" s="255"/>
      <c r="FA2399" s="255"/>
      <c r="FB2399" s="255"/>
      <c r="FC2399" s="255"/>
      <c r="FD2399" s="255"/>
      <c r="FE2399" s="255"/>
      <c r="FF2399" s="255"/>
      <c r="FG2399" s="255"/>
      <c r="FH2399" s="255"/>
      <c r="FI2399" s="255"/>
      <c r="FJ2399" s="255"/>
      <c r="FK2399" s="255"/>
      <c r="FL2399" s="255"/>
      <c r="FM2399" s="255"/>
      <c r="FN2399" s="255"/>
      <c r="FO2399" s="255"/>
      <c r="FP2399" s="255"/>
      <c r="FQ2399" s="255"/>
      <c r="FR2399" s="255"/>
      <c r="FS2399" s="255"/>
      <c r="FT2399" s="255"/>
      <c r="FU2399" s="255"/>
      <c r="FV2399" s="255"/>
      <c r="FW2399" s="255"/>
      <c r="FX2399" s="255"/>
      <c r="FY2399" s="255"/>
      <c r="FZ2399" s="255"/>
      <c r="GA2399" s="255"/>
      <c r="GB2399" s="255"/>
      <c r="GC2399" s="255"/>
      <c r="GD2399" s="255"/>
      <c r="GE2399" s="255"/>
      <c r="GF2399" s="255"/>
      <c r="GG2399" s="255"/>
      <c r="GH2399" s="255"/>
      <c r="GI2399" s="255"/>
      <c r="GJ2399" s="255"/>
      <c r="GK2399" s="255"/>
      <c r="GL2399" s="255"/>
      <c r="GM2399" s="255"/>
      <c r="GN2399" s="255"/>
      <c r="GO2399" s="255"/>
      <c r="GP2399" s="255"/>
      <c r="GQ2399" s="255"/>
      <c r="GR2399" s="255"/>
      <c r="GS2399" s="255"/>
      <c r="GT2399" s="255"/>
      <c r="GU2399" s="255"/>
      <c r="GV2399" s="255"/>
      <c r="GW2399" s="255"/>
      <c r="GX2399" s="255"/>
      <c r="GY2399" s="255"/>
      <c r="GZ2399" s="255"/>
      <c r="HA2399" s="255"/>
      <c r="HB2399" s="255"/>
      <c r="HC2399" s="255"/>
      <c r="HD2399" s="255"/>
      <c r="HE2399" s="255"/>
      <c r="HF2399" s="255"/>
      <c r="HG2399" s="255"/>
      <c r="HH2399" s="255"/>
      <c r="HI2399" s="255"/>
      <c r="HJ2399" s="255"/>
      <c r="HK2399" s="255"/>
      <c r="HL2399" s="255"/>
      <c r="HM2399" s="255"/>
      <c r="HN2399" s="255"/>
      <c r="HO2399" s="255"/>
      <c r="HP2399" s="255"/>
      <c r="HQ2399" s="255"/>
      <c r="HR2399" s="255"/>
      <c r="HS2399" s="255"/>
      <c r="HT2399" s="255"/>
      <c r="HU2399" s="255"/>
      <c r="HV2399" s="255"/>
      <c r="HW2399" s="255"/>
      <c r="HX2399" s="255"/>
      <c r="HY2399" s="255"/>
      <c r="HZ2399" s="255"/>
      <c r="IA2399" s="255"/>
      <c r="IB2399" s="255"/>
      <c r="IC2399" s="255"/>
      <c r="ID2399" s="255"/>
      <c r="IE2399" s="255"/>
      <c r="IF2399" s="255"/>
      <c r="IG2399" s="255"/>
      <c r="IH2399" s="255"/>
      <c r="II2399" s="255"/>
      <c r="IJ2399" s="255"/>
      <c r="IK2399" s="255"/>
      <c r="IL2399" s="255"/>
      <c r="IM2399" s="255"/>
      <c r="IN2399" s="255"/>
      <c r="IO2399" s="255"/>
      <c r="IP2399" s="255"/>
      <c r="IQ2399" s="255"/>
      <c r="IR2399" s="255"/>
      <c r="IS2399" s="255"/>
      <c r="IT2399" s="255"/>
      <c r="IU2399" s="255"/>
      <c r="IV2399" s="255"/>
    </row>
    <row r="2400" spans="1:256">
      <c r="A2400" s="16">
        <v>41852.448622685188</v>
      </c>
      <c r="B2400" s="300">
        <v>6</v>
      </c>
      <c r="C2400" s="5">
        <v>0.74</v>
      </c>
      <c r="D2400" s="5">
        <v>0.74</v>
      </c>
      <c r="E2400" s="5">
        <v>0.72</v>
      </c>
      <c r="F2400" s="5">
        <v>0.72</v>
      </c>
      <c r="G2400" s="6">
        <v>630200</v>
      </c>
      <c r="H2400" s="113">
        <f t="shared" ref="H2400:H2405" si="5262">F2400</f>
        <v>0.72</v>
      </c>
      <c r="I2400" s="19">
        <f t="shared" si="5225"/>
        <v>-4.6357615894039778E-2</v>
      </c>
      <c r="J2400" s="8">
        <f t="shared" si="5233"/>
        <v>0.89574172457959733</v>
      </c>
      <c r="K2400" s="8">
        <f t="shared" si="5234"/>
        <v>0.46525827542040282</v>
      </c>
      <c r="L2400" s="8">
        <f t="shared" si="5235"/>
        <v>0.6805000000000001</v>
      </c>
      <c r="M2400" s="19">
        <f t="shared" si="5236"/>
        <v>0.92525694200756314</v>
      </c>
      <c r="N2400" s="19">
        <f t="shared" si="5226"/>
        <v>-4.1478231151870909E-2</v>
      </c>
      <c r="O2400" s="19">
        <f t="shared" si="5227"/>
        <v>3.729181681552729E-3</v>
      </c>
      <c r="P2400" s="19">
        <f t="shared" si="5228"/>
        <v>2.4603314951289455E-2</v>
      </c>
      <c r="Q2400" s="303">
        <v>70</v>
      </c>
      <c r="R2400" s="306">
        <v>453744</v>
      </c>
      <c r="S2400" s="66">
        <f t="shared" si="5237"/>
        <v>6482.0571428571429</v>
      </c>
      <c r="T2400" t="str">
        <f t="shared" si="5261"/>
        <v/>
      </c>
      <c r="U2400" t="str">
        <f t="shared" si="5261"/>
        <v/>
      </c>
      <c r="V2400" t="str">
        <f t="shared" si="5261"/>
        <v/>
      </c>
      <c r="W2400" t="str">
        <f t="shared" si="5261"/>
        <v/>
      </c>
      <c r="X2400" s="63"/>
      <c r="Y2400" s="219">
        <f t="shared" si="5239"/>
        <v>1.6857142857142862E-2</v>
      </c>
      <c r="Z2400" s="78">
        <f t="shared" si="5240"/>
        <v>0.74000448160673382</v>
      </c>
      <c r="AA2400" s="78">
        <f t="shared" si="5241"/>
        <v>0.6950437678532454</v>
      </c>
      <c r="AB2400" s="74">
        <f t="shared" si="4563"/>
        <v>2399</v>
      </c>
      <c r="AC2400" s="80">
        <f t="shared" si="5242"/>
        <v>6.9100518090886368E-3</v>
      </c>
      <c r="AD2400" s="79">
        <f t="shared" ref="AD2400:AD2405" si="5263">Z2400-AA2400</f>
        <v>4.4960713753488424E-2</v>
      </c>
      <c r="AE2400" s="81">
        <f t="shared" si="5243"/>
        <v>3.8050661944399787E-2</v>
      </c>
      <c r="AF2400" s="19">
        <f t="shared" si="5244"/>
        <v>6.4687600742550116E-2</v>
      </c>
      <c r="AG2400" s="93">
        <f t="shared" si="5230"/>
        <v>-0.51587855324432486</v>
      </c>
      <c r="AH2400" s="91">
        <f t="shared" si="5245"/>
        <v>1.2285031475107355E-3</v>
      </c>
      <c r="AI2400" s="96">
        <f t="shared" si="5246"/>
        <v>2389.5456653381634</v>
      </c>
      <c r="AJ2400" s="5">
        <f t="shared" ref="AJ2400:AJ2405" si="5264">F2400-F2399</f>
        <v>-3.5000000000000031E-2</v>
      </c>
      <c r="AK2400" s="5">
        <f t="shared" si="5247"/>
        <v>0</v>
      </c>
      <c r="AL2400" s="5">
        <f t="shared" si="5248"/>
        <v>-3.5000000000000031E-2</v>
      </c>
      <c r="AM2400" s="95">
        <f t="shared" si="5249"/>
        <v>2.2142857142857148E-2</v>
      </c>
      <c r="AN2400" s="95">
        <f t="shared" si="5259"/>
        <v>-1.2500000000000002E-2</v>
      </c>
      <c r="AO2400" s="78">
        <f t="shared" si="5250"/>
        <v>1.7714285714285716</v>
      </c>
      <c r="AP2400" s="296">
        <f t="shared" si="5251"/>
        <v>63.917525773195877</v>
      </c>
      <c r="AQ2400" s="8"/>
      <c r="AR2400" s="8">
        <f t="shared" si="5252"/>
        <v>-1</v>
      </c>
      <c r="AS2400" s="114">
        <f t="shared" si="5253"/>
        <v>-630200</v>
      </c>
      <c r="AT2400" s="103">
        <f t="shared" si="5254"/>
        <v>-0.18563756094913975</v>
      </c>
      <c r="AU2400" s="5">
        <f t="shared" si="5255"/>
        <v>0.72</v>
      </c>
      <c r="AV2400" s="93">
        <f t="shared" si="5256"/>
        <v>-1.3888888888888888</v>
      </c>
      <c r="AW2400" s="210">
        <f t="shared" si="5257"/>
        <v>2.7777777777777804E-2</v>
      </c>
      <c r="AX2400" s="276">
        <f t="shared" ref="AX2400:AX2405" si="5265">SLOPE(M2387:M2400,AB2387:AB2400)</f>
        <v>8.6360844646762566E-2</v>
      </c>
      <c r="AY2400" s="19">
        <f t="shared" si="5260"/>
        <v>-2.2561258884093629E-2</v>
      </c>
      <c r="AZ2400" s="255"/>
      <c r="BA2400" s="255"/>
      <c r="BB2400" s="255"/>
      <c r="BC2400" s="255"/>
      <c r="BD2400" s="255"/>
      <c r="BE2400" s="255"/>
      <c r="BF2400" s="255"/>
      <c r="BG2400" s="255"/>
      <c r="BH2400" s="255"/>
      <c r="BI2400" s="255"/>
      <c r="BJ2400" s="255"/>
      <c r="BK2400" s="255"/>
      <c r="BL2400" s="255"/>
      <c r="BM2400" s="255"/>
      <c r="BN2400" s="255"/>
      <c r="BO2400" s="255"/>
      <c r="BP2400" s="255"/>
      <c r="BQ2400" s="255"/>
      <c r="BR2400" s="255"/>
      <c r="BS2400" s="255"/>
      <c r="BT2400" s="255"/>
      <c r="BU2400" s="255"/>
      <c r="BV2400" s="255"/>
      <c r="BW2400" s="255"/>
      <c r="BX2400" s="255"/>
      <c r="BY2400" s="255"/>
      <c r="BZ2400" s="255"/>
      <c r="CA2400" s="255"/>
      <c r="CB2400" s="255"/>
      <c r="CC2400" s="255"/>
      <c r="CD2400" s="255"/>
      <c r="CE2400" s="255"/>
      <c r="CF2400" s="255"/>
      <c r="CG2400" s="255"/>
      <c r="CH2400" s="255"/>
      <c r="CI2400" s="255"/>
      <c r="CJ2400" s="255"/>
      <c r="CK2400" s="255"/>
      <c r="CL2400" s="255"/>
      <c r="CM2400" s="255"/>
      <c r="CN2400" s="255"/>
      <c r="CO2400" s="255"/>
      <c r="CP2400" s="255"/>
      <c r="CQ2400" s="255"/>
      <c r="CR2400" s="255"/>
      <c r="CS2400" s="255"/>
      <c r="CT2400" s="255"/>
      <c r="CU2400" s="255"/>
      <c r="CV2400" s="255"/>
      <c r="CW2400" s="255"/>
      <c r="CX2400" s="255"/>
      <c r="CY2400" s="255"/>
      <c r="CZ2400" s="255"/>
      <c r="DA2400" s="255"/>
      <c r="DB2400" s="255"/>
      <c r="DC2400" s="255"/>
      <c r="DD2400" s="255"/>
      <c r="DE2400" s="255"/>
      <c r="DF2400" s="255"/>
      <c r="DG2400" s="255"/>
      <c r="DH2400" s="255"/>
      <c r="DI2400" s="255"/>
      <c r="DJ2400" s="255"/>
      <c r="DK2400" s="255"/>
      <c r="DL2400" s="255"/>
      <c r="DM2400" s="255"/>
      <c r="DN2400" s="255"/>
      <c r="DO2400" s="255"/>
      <c r="DP2400" s="255"/>
      <c r="DQ2400" s="255"/>
      <c r="DR2400" s="255"/>
      <c r="DS2400" s="255"/>
      <c r="DT2400" s="255"/>
      <c r="DU2400" s="255"/>
      <c r="DV2400" s="255"/>
      <c r="DW2400" s="255"/>
      <c r="DX2400" s="255"/>
      <c r="DY2400" s="255"/>
      <c r="DZ2400" s="255"/>
      <c r="EA2400" s="255"/>
      <c r="EB2400" s="255"/>
      <c r="EC2400" s="255"/>
      <c r="ED2400" s="255"/>
      <c r="EE2400" s="255"/>
      <c r="EF2400" s="255"/>
      <c r="EG2400" s="255"/>
      <c r="EH2400" s="255"/>
      <c r="EI2400" s="255"/>
      <c r="EJ2400" s="255"/>
      <c r="EK2400" s="255"/>
      <c r="EL2400" s="255"/>
      <c r="EM2400" s="255"/>
      <c r="EN2400" s="255"/>
      <c r="EO2400" s="255"/>
      <c r="EP2400" s="255"/>
      <c r="EQ2400" s="255"/>
      <c r="ER2400" s="255"/>
      <c r="ES2400" s="255"/>
      <c r="ET2400" s="255"/>
      <c r="EU2400" s="255"/>
      <c r="EV2400" s="255"/>
      <c r="EW2400" s="255"/>
      <c r="EX2400" s="255"/>
      <c r="EY2400" s="255"/>
      <c r="EZ2400" s="255"/>
      <c r="FA2400" s="255"/>
      <c r="FB2400" s="255"/>
      <c r="FC2400" s="255"/>
      <c r="FD2400" s="255"/>
      <c r="FE2400" s="255"/>
      <c r="FF2400" s="255"/>
      <c r="FG2400" s="255"/>
      <c r="FH2400" s="255"/>
      <c r="FI2400" s="255"/>
      <c r="FJ2400" s="255"/>
      <c r="FK2400" s="255"/>
      <c r="FL2400" s="255"/>
      <c r="FM2400" s="255"/>
      <c r="FN2400" s="255"/>
      <c r="FO2400" s="255"/>
      <c r="FP2400" s="255"/>
      <c r="FQ2400" s="255"/>
      <c r="FR2400" s="255"/>
      <c r="FS2400" s="255"/>
      <c r="FT2400" s="255"/>
      <c r="FU2400" s="255"/>
      <c r="FV2400" s="255"/>
      <c r="FW2400" s="255"/>
      <c r="FX2400" s="255"/>
      <c r="FY2400" s="255"/>
      <c r="FZ2400" s="255"/>
      <c r="GA2400" s="255"/>
      <c r="GB2400" s="255"/>
      <c r="GC2400" s="255"/>
      <c r="GD2400" s="255"/>
      <c r="GE2400" s="255"/>
      <c r="GF2400" s="255"/>
      <c r="GG2400" s="255"/>
      <c r="GH2400" s="255"/>
      <c r="GI2400" s="255"/>
      <c r="GJ2400" s="255"/>
      <c r="GK2400" s="255"/>
      <c r="GL2400" s="255"/>
      <c r="GM2400" s="255"/>
      <c r="GN2400" s="255"/>
      <c r="GO2400" s="255"/>
      <c r="GP2400" s="255"/>
      <c r="GQ2400" s="255"/>
      <c r="GR2400" s="255"/>
      <c r="GS2400" s="255"/>
      <c r="GT2400" s="255"/>
      <c r="GU2400" s="255"/>
      <c r="GV2400" s="255"/>
      <c r="GW2400" s="255"/>
      <c r="GX2400" s="255"/>
      <c r="GY2400" s="255"/>
      <c r="GZ2400" s="255"/>
      <c r="HA2400" s="255"/>
      <c r="HB2400" s="255"/>
      <c r="HC2400" s="255"/>
      <c r="HD2400" s="255"/>
      <c r="HE2400" s="255"/>
      <c r="HF2400" s="255"/>
      <c r="HG2400" s="255"/>
      <c r="HH2400" s="255"/>
      <c r="HI2400" s="255"/>
      <c r="HJ2400" s="255"/>
      <c r="HK2400" s="255"/>
      <c r="HL2400" s="255"/>
      <c r="HM2400" s="255"/>
      <c r="HN2400" s="255"/>
      <c r="HO2400" s="255"/>
      <c r="HP2400" s="255"/>
      <c r="HQ2400" s="255"/>
      <c r="HR2400" s="255"/>
      <c r="HS2400" s="255"/>
      <c r="HT2400" s="255"/>
      <c r="HU2400" s="255"/>
      <c r="HV2400" s="255"/>
      <c r="HW2400" s="255"/>
      <c r="HX2400" s="255"/>
      <c r="HY2400" s="255"/>
      <c r="HZ2400" s="255"/>
      <c r="IA2400" s="255"/>
      <c r="IB2400" s="255"/>
      <c r="IC2400" s="255"/>
      <c r="ID2400" s="255"/>
      <c r="IE2400" s="255"/>
      <c r="IF2400" s="255"/>
      <c r="IG2400" s="255"/>
      <c r="IH2400" s="255"/>
      <c r="II2400" s="255"/>
      <c r="IJ2400" s="255"/>
      <c r="IK2400" s="255"/>
      <c r="IL2400" s="255"/>
      <c r="IM2400" s="255"/>
      <c r="IN2400" s="255"/>
      <c r="IO2400" s="255"/>
      <c r="IP2400" s="255"/>
      <c r="IQ2400" s="255"/>
      <c r="IR2400" s="255"/>
      <c r="IS2400" s="255"/>
      <c r="IT2400" s="255"/>
      <c r="IU2400" s="255"/>
      <c r="IV2400" s="255"/>
    </row>
    <row r="2401" spans="1:256" ht="13">
      <c r="A2401" s="16">
        <v>41855.403229166666</v>
      </c>
      <c r="B2401" s="300">
        <v>2</v>
      </c>
      <c r="C2401" s="5">
        <v>0.73</v>
      </c>
      <c r="D2401" s="5">
        <v>0.76500000000000001</v>
      </c>
      <c r="E2401" s="5">
        <v>0.71499999999999997</v>
      </c>
      <c r="F2401" s="5">
        <v>0.71499999999999997</v>
      </c>
      <c r="G2401" s="6">
        <v>971000</v>
      </c>
      <c r="H2401" s="113">
        <f t="shared" si="5262"/>
        <v>0.71499999999999997</v>
      </c>
      <c r="I2401" s="19">
        <f t="shared" ref="I2401:I2407" si="5266">IF(A2402&gt;A2401,(H2401-H2400)/H2400, (H2401-H2402)/H2402)</f>
        <v>-6.944444444444451E-3</v>
      </c>
      <c r="J2401" s="8">
        <f t="shared" ref="J2401:J2406" si="5267">(L2401)+2*STDEVPA(H2382:H2401)</f>
        <v>0.89730846439597611</v>
      </c>
      <c r="K2401" s="8">
        <f t="shared" ref="K2401:K2406" si="5268">(L2401)-(2*STDEVPA(H2382:H2401))</f>
        <v>0.478191535604024</v>
      </c>
      <c r="L2401" s="8">
        <f t="shared" ref="L2401:L2406" si="5269">AVERAGE(H2382:H2401)</f>
        <v>0.68775000000000008</v>
      </c>
      <c r="M2401" s="19">
        <f t="shared" ref="M2401:M2406" si="5270">(J2401-K2401)/K2401</f>
        <v>0.87646245821258162</v>
      </c>
      <c r="N2401" s="19">
        <f t="shared" ref="N2401:N2407" si="5271">IF(A2402&gt;A2401,(M2401-M2400)/M2400, (M2401-M2402)/M2402)</f>
        <v>-5.2736144501775245E-2</v>
      </c>
      <c r="O2401" s="19">
        <f t="shared" ref="O2401:O2407" si="5272">IF(A2402&gt;A2401,(J2401-J2400)/J2400, (J2401-J2402)/J2402)</f>
        <v>1.7490977291630652E-3</v>
      </c>
      <c r="P2401" s="19">
        <f t="shared" ref="P2401:P2407" si="5273">IF(A2402&gt;A2401,(K2401-K2400)/K2400, (K2401-K2402)/K2402)</f>
        <v>2.779802287650834E-2</v>
      </c>
      <c r="Q2401" s="303">
        <v>70</v>
      </c>
      <c r="R2401" s="306">
        <v>694265</v>
      </c>
      <c r="S2401" s="66">
        <f t="shared" ref="S2401:S2406" si="5274">R2401/Q2401</f>
        <v>9918.0714285714294</v>
      </c>
      <c r="T2401" t="str">
        <f t="shared" ref="T2401:W2402" si="5275">IF(C2401&gt;$J2401,"BrokeBandUpper", IF(C2401&lt;$K2401,"BrokeBandLower", ""))</f>
        <v/>
      </c>
      <c r="U2401" t="str">
        <f t="shared" si="5275"/>
        <v/>
      </c>
      <c r="V2401" t="str">
        <f t="shared" si="5275"/>
        <v/>
      </c>
      <c r="W2401" t="str">
        <f t="shared" si="5275"/>
        <v/>
      </c>
      <c r="X2401" s="63"/>
      <c r="Y2401" s="310">
        <f t="shared" ref="Y2401:Y2406" si="5276">SLOPE(H2388:H2401,AB2388:AB2401)</f>
        <v>1.2241758241758246E-2</v>
      </c>
      <c r="Z2401" s="311">
        <f t="shared" ref="Z2401:Z2406" si="5277">Z2400+(0.154*(F2401-Z2400))</f>
        <v>0.73615379143929682</v>
      </c>
      <c r="AA2401" s="311">
        <f t="shared" ref="AA2401:AA2406" si="5278">AA2400+(0.074*(F2401-AA2400))</f>
        <v>0.69652052903210526</v>
      </c>
      <c r="AB2401" s="312">
        <f t="shared" si="4563"/>
        <v>2400</v>
      </c>
      <c r="AC2401" s="313">
        <f t="shared" ref="AC2401:AC2406" si="5279">AD2401-AE2401</f>
        <v>1.2660803702334161E-3</v>
      </c>
      <c r="AD2401" s="284">
        <f t="shared" si="5263"/>
        <v>3.9633262407191561E-2</v>
      </c>
      <c r="AE2401" s="314">
        <f t="shared" ref="AE2401:AE2406" si="5280">AE2400+(0.2*(AD2401-AE2400))</f>
        <v>3.8367182036958145E-2</v>
      </c>
      <c r="AF2401" s="315">
        <f t="shared" ref="AF2401:AF2406" si="5281">AD2401/AA2401</f>
        <v>5.6901786458852119E-2</v>
      </c>
      <c r="AG2401" s="315">
        <f t="shared" ref="AG2401:AG2407" si="5282">IF(A2402&gt;A2401,(AC2401-AC2400)/AC2400, (AC2401-AC2402)/AC2402)</f>
        <v>-0.81677700758072913</v>
      </c>
      <c r="AH2401" s="316">
        <f t="shared" ref="AH2401:AH2406" si="5283">SLOPE(AC2388:AC2401,AB2388:AB2401)</f>
        <v>3.5044486444472137E-4</v>
      </c>
      <c r="AI2401" s="317">
        <f t="shared" ref="AI2401:AI2406" si="5284">INTERCEPT(AB2388:AB2401,AC2388:AC2401)</f>
        <v>2392.7281726107335</v>
      </c>
      <c r="AJ2401" s="318">
        <f t="shared" si="5264"/>
        <v>-5.0000000000000044E-3</v>
      </c>
      <c r="AK2401" s="318">
        <f t="shared" si="5247"/>
        <v>0</v>
      </c>
      <c r="AL2401" s="318">
        <f t="shared" ref="AL2401:AL2406" si="5285">IF(AJ2401&lt;0,AJ2401,0)</f>
        <v>-5.0000000000000044E-3</v>
      </c>
      <c r="AM2401" s="319">
        <f t="shared" ref="AM2401:AM2406" si="5286">(AVERAGE(AK2388:AK2401))</f>
        <v>2.1428571428571432E-2</v>
      </c>
      <c r="AN2401" s="319">
        <f t="shared" si="5259"/>
        <v>-1.285714285714286E-2</v>
      </c>
      <c r="AO2401" s="311">
        <f t="shared" ref="AO2401:AO2406" si="5287">ABS(AM2401/AN2401)</f>
        <v>1.6666666666666665</v>
      </c>
      <c r="AP2401" s="285">
        <f t="shared" ref="AP2401:AP2406" si="5288">IF(AN2401=0,100,100-(100/(1+AO2401)))</f>
        <v>62.5</v>
      </c>
      <c r="AQ2401" s="285"/>
      <c r="AR2401" s="285">
        <f t="shared" ref="AR2401:AR2406" si="5289">IF(ISERROR(((F2401-E2401)-(D2401-F2401))/(D2401-E2401)),0,((F2401-E2401)-(D2401-F2401))/(D2401-E2401))</f>
        <v>-1</v>
      </c>
      <c r="AS2401" s="286">
        <f t="shared" ref="AS2401:AS2406" si="5290">IF(ISERROR(AR2401*G2401),0,AR2401*G2401)</f>
        <v>-971000</v>
      </c>
      <c r="AT2401" s="103">
        <f t="shared" ref="AT2401:AT2406" si="5291">SUM(AS2382:AS2401)/SUM(G2382:G2401)</f>
        <v>-0.21346191523037672</v>
      </c>
      <c r="AU2401" s="318">
        <f t="shared" ref="AU2401:AU2406" si="5292">F2401</f>
        <v>0.71499999999999997</v>
      </c>
      <c r="AV2401" s="315">
        <f t="shared" ref="AV2401:AV2406" si="5293">AS2401/R2401</f>
        <v>-1.3986013986013985</v>
      </c>
      <c r="AW2401" s="320">
        <f t="shared" ref="AW2401:AW2406" si="5294">(D2401-E2401)/E2401</f>
        <v>6.9930069930069991E-2</v>
      </c>
      <c r="AX2401" s="321">
        <f t="shared" si="5265"/>
        <v>7.9361039342436379E-2</v>
      </c>
      <c r="AY2401" s="315">
        <f t="shared" si="5260"/>
        <v>-8.1052997257694034E-2</v>
      </c>
      <c r="AZ2401" s="255"/>
      <c r="BA2401" s="255"/>
      <c r="BB2401" s="255"/>
      <c r="BC2401" s="255"/>
      <c r="BD2401" s="255"/>
      <c r="BE2401" s="255"/>
      <c r="BF2401" s="255"/>
      <c r="BG2401" s="255"/>
      <c r="BH2401" s="255"/>
      <c r="BI2401" s="255"/>
      <c r="BJ2401" s="255"/>
      <c r="BK2401" s="255"/>
      <c r="BL2401" s="255"/>
      <c r="BM2401" s="255"/>
      <c r="BN2401" s="255"/>
      <c r="BO2401" s="255"/>
      <c r="BP2401" s="255"/>
      <c r="BQ2401" s="255"/>
      <c r="BR2401" s="255"/>
      <c r="BS2401" s="255"/>
      <c r="BT2401" s="255"/>
      <c r="BU2401" s="255"/>
      <c r="BV2401" s="255"/>
      <c r="BW2401" s="255"/>
      <c r="BX2401" s="255"/>
      <c r="BY2401" s="255"/>
      <c r="BZ2401" s="255"/>
      <c r="CA2401" s="255"/>
      <c r="CB2401" s="255"/>
      <c r="CC2401" s="255"/>
      <c r="CD2401" s="255"/>
      <c r="CE2401" s="255"/>
      <c r="CF2401" s="255"/>
      <c r="CG2401" s="255"/>
      <c r="CH2401" s="255"/>
      <c r="CI2401" s="255"/>
      <c r="CJ2401" s="255"/>
      <c r="CK2401" s="255"/>
      <c r="CL2401" s="255"/>
      <c r="CM2401" s="255"/>
      <c r="CN2401" s="255"/>
      <c r="CO2401" s="255"/>
      <c r="CP2401" s="255"/>
      <c r="CQ2401" s="255"/>
      <c r="CR2401" s="255"/>
      <c r="CS2401" s="255"/>
      <c r="CT2401" s="255"/>
      <c r="CU2401" s="255"/>
      <c r="CV2401" s="255"/>
      <c r="CW2401" s="255"/>
      <c r="CX2401" s="255"/>
      <c r="CY2401" s="255"/>
      <c r="CZ2401" s="255"/>
      <c r="DA2401" s="255"/>
      <c r="DB2401" s="255"/>
      <c r="DC2401" s="255"/>
      <c r="DD2401" s="255"/>
      <c r="DE2401" s="255"/>
      <c r="DF2401" s="255"/>
      <c r="DG2401" s="255"/>
      <c r="DH2401" s="255"/>
      <c r="DI2401" s="255"/>
      <c r="DJ2401" s="255"/>
      <c r="DK2401" s="255"/>
      <c r="DL2401" s="255"/>
      <c r="DM2401" s="255"/>
      <c r="DN2401" s="255"/>
      <c r="DO2401" s="255"/>
      <c r="DP2401" s="255"/>
      <c r="DQ2401" s="255"/>
      <c r="DR2401" s="255"/>
      <c r="DS2401" s="255"/>
      <c r="DT2401" s="255"/>
      <c r="DU2401" s="255"/>
      <c r="DV2401" s="255"/>
      <c r="DW2401" s="255"/>
      <c r="DX2401" s="255"/>
      <c r="DY2401" s="255"/>
      <c r="DZ2401" s="255"/>
      <c r="EA2401" s="255"/>
      <c r="EB2401" s="255"/>
      <c r="EC2401" s="255"/>
      <c r="ED2401" s="255"/>
      <c r="EE2401" s="255"/>
      <c r="EF2401" s="255"/>
      <c r="EG2401" s="255"/>
      <c r="EH2401" s="255"/>
      <c r="EI2401" s="255"/>
      <c r="EJ2401" s="255"/>
      <c r="EK2401" s="255"/>
      <c r="EL2401" s="255"/>
      <c r="EM2401" s="255"/>
      <c r="EN2401" s="255"/>
      <c r="EO2401" s="255"/>
      <c r="EP2401" s="255"/>
      <c r="EQ2401" s="255"/>
      <c r="ER2401" s="255"/>
      <c r="ES2401" s="255"/>
      <c r="ET2401" s="255"/>
      <c r="EU2401" s="255"/>
      <c r="EV2401" s="255"/>
      <c r="EW2401" s="255"/>
      <c r="EX2401" s="255"/>
      <c r="EY2401" s="255"/>
      <c r="EZ2401" s="255"/>
      <c r="FA2401" s="255"/>
      <c r="FB2401" s="255"/>
      <c r="FC2401" s="255"/>
      <c r="FD2401" s="255"/>
      <c r="FE2401" s="255"/>
      <c r="FF2401" s="255"/>
      <c r="FG2401" s="255"/>
      <c r="FH2401" s="255"/>
      <c r="FI2401" s="255"/>
      <c r="FJ2401" s="255"/>
      <c r="FK2401" s="255"/>
      <c r="FL2401" s="255"/>
      <c r="FM2401" s="255"/>
      <c r="FN2401" s="255"/>
      <c r="FO2401" s="255"/>
      <c r="FP2401" s="255"/>
      <c r="FQ2401" s="255"/>
      <c r="FR2401" s="255"/>
      <c r="FS2401" s="255"/>
      <c r="FT2401" s="255"/>
      <c r="FU2401" s="255"/>
      <c r="FV2401" s="255"/>
      <c r="FW2401" s="255"/>
      <c r="FX2401" s="255"/>
      <c r="FY2401" s="255"/>
      <c r="FZ2401" s="255"/>
      <c r="GA2401" s="255"/>
      <c r="GB2401" s="255"/>
      <c r="GC2401" s="255"/>
      <c r="GD2401" s="255"/>
      <c r="GE2401" s="255"/>
      <c r="GF2401" s="255"/>
      <c r="GG2401" s="255"/>
      <c r="GH2401" s="255"/>
      <c r="GI2401" s="255"/>
      <c r="GJ2401" s="255"/>
      <c r="GK2401" s="255"/>
      <c r="GL2401" s="255"/>
      <c r="GM2401" s="255"/>
      <c r="GN2401" s="255"/>
      <c r="GO2401" s="255"/>
      <c r="GP2401" s="255"/>
      <c r="GQ2401" s="255"/>
      <c r="GR2401" s="255"/>
      <c r="GS2401" s="255"/>
      <c r="GT2401" s="255"/>
      <c r="GU2401" s="255"/>
      <c r="GV2401" s="255"/>
      <c r="GW2401" s="255"/>
      <c r="GX2401" s="255"/>
      <c r="GY2401" s="255"/>
      <c r="GZ2401" s="255"/>
      <c r="HA2401" s="255"/>
      <c r="HB2401" s="255"/>
      <c r="HC2401" s="255"/>
      <c r="HD2401" s="255"/>
      <c r="HE2401" s="255"/>
      <c r="HF2401" s="255"/>
      <c r="HG2401" s="255"/>
      <c r="HH2401" s="255"/>
      <c r="HI2401" s="255"/>
      <c r="HJ2401" s="255"/>
      <c r="HK2401" s="255"/>
      <c r="HL2401" s="255"/>
      <c r="HM2401" s="255"/>
      <c r="HN2401" s="255"/>
      <c r="HO2401" s="255"/>
      <c r="HP2401" s="255"/>
      <c r="HQ2401" s="255"/>
      <c r="HR2401" s="255"/>
      <c r="HS2401" s="255"/>
      <c r="HT2401" s="255"/>
      <c r="HU2401" s="255"/>
      <c r="HV2401" s="255"/>
      <c r="HW2401" s="255"/>
      <c r="HX2401" s="255"/>
      <c r="HY2401" s="255"/>
      <c r="HZ2401" s="255"/>
      <c r="IA2401" s="255"/>
      <c r="IB2401" s="255"/>
      <c r="IC2401" s="255"/>
      <c r="ID2401" s="255"/>
      <c r="IE2401" s="255"/>
      <c r="IF2401" s="255"/>
      <c r="IG2401" s="255"/>
      <c r="IH2401" s="255"/>
      <c r="II2401" s="255"/>
      <c r="IJ2401" s="255"/>
      <c r="IK2401" s="255"/>
      <c r="IL2401" s="255"/>
      <c r="IM2401" s="255"/>
      <c r="IN2401" s="255"/>
      <c r="IO2401" s="255"/>
      <c r="IP2401" s="255"/>
      <c r="IQ2401" s="255"/>
      <c r="IR2401" s="255"/>
      <c r="IS2401" s="255"/>
      <c r="IT2401" s="255"/>
      <c r="IU2401" s="255"/>
      <c r="IV2401" s="255"/>
    </row>
    <row r="2402" spans="1:256">
      <c r="A2402" s="16">
        <v>41856.34302083333</v>
      </c>
      <c r="B2402" s="300">
        <v>3</v>
      </c>
      <c r="C2402" s="5">
        <v>0.73</v>
      </c>
      <c r="D2402" s="5">
        <v>0.73499999999999999</v>
      </c>
      <c r="E2402" s="5">
        <v>0.71</v>
      </c>
      <c r="F2402" s="5">
        <v>0.71</v>
      </c>
      <c r="G2402" s="6">
        <v>231800</v>
      </c>
      <c r="H2402" s="113">
        <f t="shared" si="5262"/>
        <v>0.71</v>
      </c>
      <c r="I2402" s="19">
        <f t="shared" si="5266"/>
        <v>-6.9930069930069999E-3</v>
      </c>
      <c r="J2402" s="8">
        <f t="shared" si="5267"/>
        <v>0.89734503942594324</v>
      </c>
      <c r="K2402" s="8">
        <f t="shared" si="5268"/>
        <v>0.49215496057405672</v>
      </c>
      <c r="L2402" s="8">
        <f t="shared" si="5269"/>
        <v>0.69474999999999998</v>
      </c>
      <c r="M2402" s="19">
        <f t="shared" si="5270"/>
        <v>0.82329776454811487</v>
      </c>
      <c r="N2402" s="19">
        <f t="shared" si="5271"/>
        <v>-6.0658266838819822E-2</v>
      </c>
      <c r="O2402" s="19">
        <f t="shared" si="5272"/>
        <v>4.0760821298775485E-5</v>
      </c>
      <c r="P2402" s="19">
        <f t="shared" si="5273"/>
        <v>2.9200485433927493E-2</v>
      </c>
      <c r="Q2402" s="303">
        <v>70</v>
      </c>
      <c r="R2402" s="306">
        <v>164578</v>
      </c>
      <c r="S2402" s="66">
        <f t="shared" si="5274"/>
        <v>2351.1142857142859</v>
      </c>
      <c r="T2402" t="str">
        <f t="shared" si="5275"/>
        <v/>
      </c>
      <c r="U2402" t="str">
        <f t="shared" si="5275"/>
        <v/>
      </c>
      <c r="V2402" t="str">
        <f t="shared" si="5275"/>
        <v/>
      </c>
      <c r="W2402" t="str">
        <f t="shared" si="5275"/>
        <v/>
      </c>
      <c r="X2402" s="63"/>
      <c r="Y2402" s="219">
        <f t="shared" si="5276"/>
        <v>6.626373626373628E-3</v>
      </c>
      <c r="Z2402" s="78">
        <f t="shared" si="5277"/>
        <v>0.73212610755764507</v>
      </c>
      <c r="AA2402" s="78">
        <f t="shared" si="5278"/>
        <v>0.69751800988372947</v>
      </c>
      <c r="AB2402" s="74">
        <f t="shared" si="4563"/>
        <v>2401</v>
      </c>
      <c r="AC2402" s="80">
        <f t="shared" si="5279"/>
        <v>-3.0072674904340416E-3</v>
      </c>
      <c r="AD2402" s="79">
        <f t="shared" si="5263"/>
        <v>3.4608097673915594E-2</v>
      </c>
      <c r="AE2402" s="81">
        <f t="shared" si="5280"/>
        <v>3.7615365164349636E-2</v>
      </c>
      <c r="AF2402" s="19">
        <f t="shared" si="5281"/>
        <v>4.9616063217757606E-2</v>
      </c>
      <c r="AG2402" s="93">
        <f t="shared" si="5282"/>
        <v>-3.375257970297429</v>
      </c>
      <c r="AH2402" s="91">
        <f t="shared" si="5283"/>
        <v>-6.2847351969438664E-4</v>
      </c>
      <c r="AI2402" s="96">
        <f t="shared" si="5284"/>
        <v>2395.6590479995934</v>
      </c>
      <c r="AJ2402" s="5">
        <f t="shared" si="5264"/>
        <v>-5.0000000000000044E-3</v>
      </c>
      <c r="AK2402" s="5">
        <f t="shared" si="5247"/>
        <v>0</v>
      </c>
      <c r="AL2402" s="5">
        <f t="shared" si="5285"/>
        <v>-5.0000000000000044E-3</v>
      </c>
      <c r="AM2402" s="95">
        <f t="shared" si="5286"/>
        <v>2.1428571428571432E-2</v>
      </c>
      <c r="AN2402" s="95">
        <f t="shared" si="5259"/>
        <v>-1.2500000000000002E-2</v>
      </c>
      <c r="AO2402" s="78">
        <f t="shared" si="5287"/>
        <v>1.7142857142857142</v>
      </c>
      <c r="AP2402" s="296">
        <f t="shared" si="5288"/>
        <v>63.15789473684211</v>
      </c>
      <c r="AQ2402" s="8"/>
      <c r="AR2402" s="8">
        <f t="shared" si="5289"/>
        <v>-1</v>
      </c>
      <c r="AS2402" s="114">
        <f t="shared" si="5290"/>
        <v>-231800</v>
      </c>
      <c r="AT2402" s="103">
        <f t="shared" si="5291"/>
        <v>-0.2230069940027587</v>
      </c>
      <c r="AU2402" s="5">
        <f t="shared" si="5292"/>
        <v>0.71</v>
      </c>
      <c r="AV2402" s="93">
        <f t="shared" si="5293"/>
        <v>-1.408450704225352</v>
      </c>
      <c r="AW2402" s="210">
        <f t="shared" si="5294"/>
        <v>3.5211267605633839E-2</v>
      </c>
      <c r="AX2402" s="276">
        <f t="shared" si="5265"/>
        <v>6.7498563963480682E-2</v>
      </c>
      <c r="AY2402" s="19">
        <f t="shared" si="5260"/>
        <v>-0.14947479868263933</v>
      </c>
      <c r="AZ2402" s="255"/>
      <c r="BA2402" s="255"/>
      <c r="BB2402" s="255"/>
      <c r="BC2402" s="255"/>
      <c r="BD2402" s="255"/>
      <c r="BE2402" s="255"/>
      <c r="BF2402" s="255"/>
      <c r="BG2402" s="255"/>
      <c r="BH2402" s="255"/>
      <c r="BI2402" s="255"/>
      <c r="BJ2402" s="255"/>
      <c r="BK2402" s="255"/>
      <c r="BL2402" s="255"/>
      <c r="BM2402" s="255"/>
      <c r="BN2402" s="255"/>
      <c r="BO2402" s="255"/>
      <c r="BP2402" s="255"/>
      <c r="BQ2402" s="255"/>
      <c r="BR2402" s="255"/>
      <c r="BS2402" s="255"/>
      <c r="BT2402" s="255"/>
      <c r="BU2402" s="255"/>
      <c r="BV2402" s="255"/>
      <c r="BW2402" s="255"/>
      <c r="BX2402" s="255"/>
      <c r="BY2402" s="255"/>
      <c r="BZ2402" s="255"/>
      <c r="CA2402" s="255"/>
      <c r="CB2402" s="255"/>
      <c r="CC2402" s="255"/>
      <c r="CD2402" s="255"/>
      <c r="CE2402" s="255"/>
      <c r="CF2402" s="255"/>
      <c r="CG2402" s="255"/>
      <c r="CH2402" s="255"/>
      <c r="CI2402" s="255"/>
      <c r="CJ2402" s="255"/>
      <c r="CK2402" s="255"/>
      <c r="CL2402" s="255"/>
      <c r="CM2402" s="255"/>
      <c r="CN2402" s="255"/>
      <c r="CO2402" s="255"/>
      <c r="CP2402" s="255"/>
      <c r="CQ2402" s="255"/>
      <c r="CR2402" s="255"/>
      <c r="CS2402" s="255"/>
      <c r="CT2402" s="255"/>
      <c r="CU2402" s="255"/>
      <c r="CV2402" s="255"/>
      <c r="CW2402" s="255"/>
      <c r="CX2402" s="255"/>
      <c r="CY2402" s="255"/>
      <c r="CZ2402" s="255"/>
      <c r="DA2402" s="255"/>
      <c r="DB2402" s="255"/>
      <c r="DC2402" s="255"/>
      <c r="DD2402" s="255"/>
      <c r="DE2402" s="255"/>
      <c r="DF2402" s="255"/>
      <c r="DG2402" s="255"/>
      <c r="DH2402" s="255"/>
      <c r="DI2402" s="255"/>
      <c r="DJ2402" s="255"/>
      <c r="DK2402" s="255"/>
      <c r="DL2402" s="255"/>
      <c r="DM2402" s="255"/>
      <c r="DN2402" s="255"/>
      <c r="DO2402" s="255"/>
      <c r="DP2402" s="255"/>
      <c r="DQ2402" s="255"/>
      <c r="DR2402" s="255"/>
      <c r="DS2402" s="255"/>
      <c r="DT2402" s="255"/>
      <c r="DU2402" s="255"/>
      <c r="DV2402" s="255"/>
      <c r="DW2402" s="255"/>
      <c r="DX2402" s="255"/>
      <c r="DY2402" s="255"/>
      <c r="DZ2402" s="255"/>
      <c r="EA2402" s="255"/>
      <c r="EB2402" s="255"/>
      <c r="EC2402" s="255"/>
      <c r="ED2402" s="255"/>
      <c r="EE2402" s="255"/>
      <c r="EF2402" s="255"/>
      <c r="EG2402" s="255"/>
      <c r="EH2402" s="255"/>
      <c r="EI2402" s="255"/>
      <c r="EJ2402" s="255"/>
      <c r="EK2402" s="255"/>
      <c r="EL2402" s="255"/>
      <c r="EM2402" s="255"/>
      <c r="EN2402" s="255"/>
      <c r="EO2402" s="255"/>
      <c r="EP2402" s="255"/>
      <c r="EQ2402" s="255"/>
      <c r="ER2402" s="255"/>
      <c r="ES2402" s="255"/>
      <c r="ET2402" s="255"/>
      <c r="EU2402" s="255"/>
      <c r="EV2402" s="255"/>
      <c r="EW2402" s="255"/>
      <c r="EX2402" s="255"/>
      <c r="EY2402" s="255"/>
      <c r="EZ2402" s="255"/>
      <c r="FA2402" s="255"/>
      <c r="FB2402" s="255"/>
      <c r="FC2402" s="255"/>
      <c r="FD2402" s="255"/>
      <c r="FE2402" s="255"/>
      <c r="FF2402" s="255"/>
      <c r="FG2402" s="255"/>
      <c r="FH2402" s="255"/>
      <c r="FI2402" s="255"/>
      <c r="FJ2402" s="255"/>
      <c r="FK2402" s="255"/>
      <c r="FL2402" s="255"/>
      <c r="FM2402" s="255"/>
      <c r="FN2402" s="255"/>
      <c r="FO2402" s="255"/>
      <c r="FP2402" s="255"/>
      <c r="FQ2402" s="255"/>
      <c r="FR2402" s="255"/>
      <c r="FS2402" s="255"/>
      <c r="FT2402" s="255"/>
      <c r="FU2402" s="255"/>
      <c r="FV2402" s="255"/>
      <c r="FW2402" s="255"/>
      <c r="FX2402" s="255"/>
      <c r="FY2402" s="255"/>
      <c r="FZ2402" s="255"/>
      <c r="GA2402" s="255"/>
      <c r="GB2402" s="255"/>
      <c r="GC2402" s="255"/>
      <c r="GD2402" s="255"/>
      <c r="GE2402" s="255"/>
      <c r="GF2402" s="255"/>
      <c r="GG2402" s="255"/>
      <c r="GH2402" s="255"/>
      <c r="GI2402" s="255"/>
      <c r="GJ2402" s="255"/>
      <c r="GK2402" s="255"/>
      <c r="GL2402" s="255"/>
      <c r="GM2402" s="255"/>
      <c r="GN2402" s="255"/>
      <c r="GO2402" s="255"/>
      <c r="GP2402" s="255"/>
      <c r="GQ2402" s="255"/>
      <c r="GR2402" s="255"/>
      <c r="GS2402" s="255"/>
      <c r="GT2402" s="255"/>
      <c r="GU2402" s="255"/>
      <c r="GV2402" s="255"/>
      <c r="GW2402" s="255"/>
      <c r="GX2402" s="255"/>
      <c r="GY2402" s="255"/>
      <c r="GZ2402" s="255"/>
      <c r="HA2402" s="255"/>
      <c r="HB2402" s="255"/>
      <c r="HC2402" s="255"/>
      <c r="HD2402" s="255"/>
      <c r="HE2402" s="255"/>
      <c r="HF2402" s="255"/>
      <c r="HG2402" s="255"/>
      <c r="HH2402" s="255"/>
      <c r="HI2402" s="255"/>
      <c r="HJ2402" s="255"/>
      <c r="HK2402" s="255"/>
      <c r="HL2402" s="255"/>
      <c r="HM2402" s="255"/>
      <c r="HN2402" s="255"/>
      <c r="HO2402" s="255"/>
      <c r="HP2402" s="255"/>
      <c r="HQ2402" s="255"/>
      <c r="HR2402" s="255"/>
      <c r="HS2402" s="255"/>
      <c r="HT2402" s="255"/>
      <c r="HU2402" s="255"/>
      <c r="HV2402" s="255"/>
      <c r="HW2402" s="255"/>
      <c r="HX2402" s="255"/>
      <c r="HY2402" s="255"/>
      <c r="HZ2402" s="255"/>
      <c r="IA2402" s="255"/>
      <c r="IB2402" s="255"/>
      <c r="IC2402" s="255"/>
      <c r="ID2402" s="255"/>
      <c r="IE2402" s="255"/>
      <c r="IF2402" s="255"/>
      <c r="IG2402" s="255"/>
      <c r="IH2402" s="255"/>
      <c r="II2402" s="255"/>
      <c r="IJ2402" s="255"/>
      <c r="IK2402" s="255"/>
      <c r="IL2402" s="255"/>
      <c r="IM2402" s="255"/>
      <c r="IN2402" s="255"/>
      <c r="IO2402" s="255"/>
      <c r="IP2402" s="255"/>
      <c r="IQ2402" s="255"/>
      <c r="IR2402" s="255"/>
      <c r="IS2402" s="255"/>
      <c r="IT2402" s="255"/>
      <c r="IU2402" s="255"/>
      <c r="IV2402" s="255"/>
    </row>
    <row r="2403" spans="1:256" ht="13">
      <c r="A2403" s="16">
        <v>41857.377557870372</v>
      </c>
      <c r="B2403" s="300">
        <v>4</v>
      </c>
      <c r="C2403" s="5">
        <v>0.71499999999999997</v>
      </c>
      <c r="D2403" s="5">
        <v>0.75</v>
      </c>
      <c r="E2403" s="5">
        <v>0.71</v>
      </c>
      <c r="F2403" s="5">
        <v>0.72</v>
      </c>
      <c r="G2403" s="6">
        <v>395300</v>
      </c>
      <c r="H2403" s="113">
        <f t="shared" si="5262"/>
        <v>0.72</v>
      </c>
      <c r="I2403" s="19">
        <f t="shared" si="5266"/>
        <v>1.4084507042253534E-2</v>
      </c>
      <c r="J2403" s="8">
        <f t="shared" si="5267"/>
        <v>0.89717684288869748</v>
      </c>
      <c r="K2403" s="8">
        <f t="shared" si="5268"/>
        <v>0.50682315711130266</v>
      </c>
      <c r="L2403" s="8">
        <f t="shared" si="5269"/>
        <v>0.70200000000000007</v>
      </c>
      <c r="M2403" s="19">
        <f t="shared" si="5270"/>
        <v>0.77019702099300458</v>
      </c>
      <c r="N2403" s="19">
        <f t="shared" si="5271"/>
        <v>-6.4497616587427281E-2</v>
      </c>
      <c r="O2403" s="19">
        <f t="shared" si="5272"/>
        <v>-1.8743797519999361E-4</v>
      </c>
      <c r="P2403" s="19">
        <f t="shared" si="5273"/>
        <v>2.9804020506339585E-2</v>
      </c>
      <c r="Q2403" s="303">
        <v>70</v>
      </c>
      <c r="R2403" s="306">
        <v>284616</v>
      </c>
      <c r="S2403" s="66">
        <f t="shared" si="5274"/>
        <v>4065.9428571428571</v>
      </c>
      <c r="T2403" t="str">
        <f t="shared" ref="T2403:W2404" si="5295">IF(C2403&gt;$J2403,"BrokeBandUpper", IF(C2403&lt;$K2403,"BrokeBandLower", ""))</f>
        <v/>
      </c>
      <c r="U2403" t="str">
        <f t="shared" si="5295"/>
        <v/>
      </c>
      <c r="V2403" t="str">
        <f t="shared" si="5295"/>
        <v/>
      </c>
      <c r="W2403" t="str">
        <f t="shared" si="5295"/>
        <v/>
      </c>
      <c r="X2403" s="63"/>
      <c r="Y2403" s="310">
        <f t="shared" si="5276"/>
        <v>2.5274725274725368E-4</v>
      </c>
      <c r="Z2403" s="311">
        <f t="shared" si="5277"/>
        <v>0.73025868699376772</v>
      </c>
      <c r="AA2403" s="311">
        <f t="shared" si="5278"/>
        <v>0.69918167715233348</v>
      </c>
      <c r="AB2403" s="312">
        <f t="shared" si="4563"/>
        <v>2402</v>
      </c>
      <c r="AC2403" s="313">
        <f t="shared" si="5279"/>
        <v>-5.2306842583323132E-3</v>
      </c>
      <c r="AD2403" s="284">
        <f t="shared" si="5263"/>
        <v>3.1077009841434244E-2</v>
      </c>
      <c r="AE2403" s="314">
        <f t="shared" si="5280"/>
        <v>3.6307694099766558E-2</v>
      </c>
      <c r="AF2403" s="315">
        <f t="shared" si="5281"/>
        <v>4.4447689144267111E-2</v>
      </c>
      <c r="AG2403" s="315">
        <f t="shared" si="5282"/>
        <v>0.73934785481199872</v>
      </c>
      <c r="AH2403" s="316">
        <f t="shared" si="5283"/>
        <v>-1.6663655486469507E-3</v>
      </c>
      <c r="AI2403" s="317">
        <f t="shared" si="5284"/>
        <v>2398.0400737648938</v>
      </c>
      <c r="AJ2403" s="318">
        <f t="shared" si="5264"/>
        <v>1.0000000000000009E-2</v>
      </c>
      <c r="AK2403" s="318">
        <f t="shared" ref="AK2403:AK2410" si="5296">IF(AJ2403&gt;0,AJ2403,0)</f>
        <v>1.0000000000000009E-2</v>
      </c>
      <c r="AL2403" s="318">
        <f t="shared" si="5285"/>
        <v>0</v>
      </c>
      <c r="AM2403" s="319">
        <f t="shared" si="5286"/>
        <v>2.2142857142857148E-2</v>
      </c>
      <c r="AN2403" s="319">
        <f t="shared" si="5259"/>
        <v>-1.142857142857143E-2</v>
      </c>
      <c r="AO2403" s="311">
        <f t="shared" si="5287"/>
        <v>1.9375000000000002</v>
      </c>
      <c r="AP2403" s="285">
        <f t="shared" si="5288"/>
        <v>65.957446808510639</v>
      </c>
      <c r="AQ2403" s="285"/>
      <c r="AR2403" s="285">
        <f t="shared" si="5289"/>
        <v>-0.5</v>
      </c>
      <c r="AS2403" s="286">
        <f t="shared" si="5290"/>
        <v>-197650</v>
      </c>
      <c r="AT2403" s="103">
        <f t="shared" si="5291"/>
        <v>-0.22993267999485556</v>
      </c>
      <c r="AU2403" s="318">
        <f t="shared" si="5292"/>
        <v>0.72</v>
      </c>
      <c r="AV2403" s="315">
        <f t="shared" si="5293"/>
        <v>-0.69444444444444442</v>
      </c>
      <c r="AW2403" s="320">
        <f t="shared" si="5294"/>
        <v>5.6338028169014134E-2</v>
      </c>
      <c r="AX2403" s="321">
        <f t="shared" si="5265"/>
        <v>5.1010357386912841E-2</v>
      </c>
      <c r="AY2403" s="315">
        <f t="shared" si="5260"/>
        <v>-0.24427492391524944</v>
      </c>
      <c r="AZ2403" s="255"/>
      <c r="BA2403" s="255"/>
      <c r="BB2403" s="255"/>
      <c r="BC2403" s="255"/>
      <c r="BD2403" s="255"/>
      <c r="BE2403" s="255"/>
      <c r="BF2403" s="255"/>
      <c r="BG2403" s="255"/>
      <c r="BH2403" s="255"/>
      <c r="BI2403" s="255"/>
      <c r="BJ2403" s="255"/>
      <c r="BK2403" s="255"/>
      <c r="BL2403" s="255"/>
      <c r="BM2403" s="255"/>
      <c r="BN2403" s="255"/>
      <c r="BO2403" s="255"/>
      <c r="BP2403" s="255"/>
      <c r="BQ2403" s="255"/>
      <c r="BR2403" s="255"/>
      <c r="BS2403" s="255"/>
      <c r="BT2403" s="255"/>
      <c r="BU2403" s="255"/>
      <c r="BV2403" s="255"/>
      <c r="BW2403" s="255"/>
      <c r="BX2403" s="255"/>
      <c r="BY2403" s="255"/>
      <c r="BZ2403" s="255"/>
      <c r="CA2403" s="255"/>
      <c r="CB2403" s="255"/>
      <c r="CC2403" s="255"/>
      <c r="CD2403" s="255"/>
      <c r="CE2403" s="255"/>
      <c r="CF2403" s="255"/>
      <c r="CG2403" s="255"/>
      <c r="CH2403" s="255"/>
      <c r="CI2403" s="255"/>
      <c r="CJ2403" s="255"/>
      <c r="CK2403" s="255"/>
      <c r="CL2403" s="255"/>
      <c r="CM2403" s="255"/>
      <c r="CN2403" s="255"/>
      <c r="CO2403" s="255"/>
      <c r="CP2403" s="255"/>
      <c r="CQ2403" s="255"/>
      <c r="CR2403" s="255"/>
      <c r="CS2403" s="255"/>
      <c r="CT2403" s="255"/>
      <c r="CU2403" s="255"/>
      <c r="CV2403" s="255"/>
      <c r="CW2403" s="255"/>
      <c r="CX2403" s="255"/>
      <c r="CY2403" s="255"/>
      <c r="CZ2403" s="255"/>
      <c r="DA2403" s="255"/>
      <c r="DB2403" s="255"/>
      <c r="DC2403" s="255"/>
      <c r="DD2403" s="255"/>
      <c r="DE2403" s="255"/>
      <c r="DF2403" s="255"/>
      <c r="DG2403" s="255"/>
      <c r="DH2403" s="255"/>
      <c r="DI2403" s="255"/>
      <c r="DJ2403" s="255"/>
      <c r="DK2403" s="255"/>
      <c r="DL2403" s="255"/>
      <c r="DM2403" s="255"/>
      <c r="DN2403" s="255"/>
      <c r="DO2403" s="255"/>
      <c r="DP2403" s="255"/>
      <c r="DQ2403" s="255"/>
      <c r="DR2403" s="255"/>
      <c r="DS2403" s="255"/>
      <c r="DT2403" s="255"/>
      <c r="DU2403" s="255"/>
      <c r="DV2403" s="255"/>
      <c r="DW2403" s="255"/>
      <c r="DX2403" s="255"/>
      <c r="DY2403" s="255"/>
      <c r="DZ2403" s="255"/>
      <c r="EA2403" s="255"/>
      <c r="EB2403" s="255"/>
      <c r="EC2403" s="255"/>
      <c r="ED2403" s="255"/>
      <c r="EE2403" s="255"/>
      <c r="EF2403" s="255"/>
      <c r="EG2403" s="255"/>
      <c r="EH2403" s="255"/>
      <c r="EI2403" s="255"/>
      <c r="EJ2403" s="255"/>
      <c r="EK2403" s="255"/>
      <c r="EL2403" s="255"/>
      <c r="EM2403" s="255"/>
      <c r="EN2403" s="255"/>
      <c r="EO2403" s="255"/>
      <c r="EP2403" s="255"/>
      <c r="EQ2403" s="255"/>
      <c r="ER2403" s="255"/>
      <c r="ES2403" s="255"/>
      <c r="ET2403" s="255"/>
      <c r="EU2403" s="255"/>
      <c r="EV2403" s="255"/>
      <c r="EW2403" s="255"/>
      <c r="EX2403" s="255"/>
      <c r="EY2403" s="255"/>
      <c r="EZ2403" s="255"/>
      <c r="FA2403" s="255"/>
      <c r="FB2403" s="255"/>
      <c r="FC2403" s="255"/>
      <c r="FD2403" s="255"/>
      <c r="FE2403" s="255"/>
      <c r="FF2403" s="255"/>
      <c r="FG2403" s="255"/>
      <c r="FH2403" s="255"/>
      <c r="FI2403" s="255"/>
      <c r="FJ2403" s="255"/>
      <c r="FK2403" s="255"/>
      <c r="FL2403" s="255"/>
      <c r="FM2403" s="255"/>
      <c r="FN2403" s="255"/>
      <c r="FO2403" s="255"/>
      <c r="FP2403" s="255"/>
      <c r="FQ2403" s="255"/>
      <c r="FR2403" s="255"/>
      <c r="FS2403" s="255"/>
      <c r="FT2403" s="255"/>
      <c r="FU2403" s="255"/>
      <c r="FV2403" s="255"/>
      <c r="FW2403" s="255"/>
      <c r="FX2403" s="255"/>
      <c r="FY2403" s="255"/>
      <c r="FZ2403" s="255"/>
      <c r="GA2403" s="255"/>
      <c r="GB2403" s="255"/>
      <c r="GC2403" s="255"/>
      <c r="GD2403" s="255"/>
      <c r="GE2403" s="255"/>
      <c r="GF2403" s="255"/>
      <c r="GG2403" s="255"/>
      <c r="GH2403" s="255"/>
      <c r="GI2403" s="255"/>
      <c r="GJ2403" s="255"/>
      <c r="GK2403" s="255"/>
      <c r="GL2403" s="255"/>
      <c r="GM2403" s="255"/>
      <c r="GN2403" s="255"/>
      <c r="GO2403" s="255"/>
      <c r="GP2403" s="255"/>
      <c r="GQ2403" s="255"/>
      <c r="GR2403" s="255"/>
      <c r="GS2403" s="255"/>
      <c r="GT2403" s="255"/>
      <c r="GU2403" s="255"/>
      <c r="GV2403" s="255"/>
      <c r="GW2403" s="255"/>
      <c r="GX2403" s="255"/>
      <c r="GY2403" s="255"/>
      <c r="GZ2403" s="255"/>
      <c r="HA2403" s="255"/>
      <c r="HB2403" s="255"/>
      <c r="HC2403" s="255"/>
      <c r="HD2403" s="255"/>
      <c r="HE2403" s="255"/>
      <c r="HF2403" s="255"/>
      <c r="HG2403" s="255"/>
      <c r="HH2403" s="255"/>
      <c r="HI2403" s="255"/>
      <c r="HJ2403" s="255"/>
      <c r="HK2403" s="255"/>
      <c r="HL2403" s="255"/>
      <c r="HM2403" s="255"/>
      <c r="HN2403" s="255"/>
      <c r="HO2403" s="255"/>
      <c r="HP2403" s="255"/>
      <c r="HQ2403" s="255"/>
      <c r="HR2403" s="255"/>
      <c r="HS2403" s="255"/>
      <c r="HT2403" s="255"/>
      <c r="HU2403" s="255"/>
      <c r="HV2403" s="255"/>
      <c r="HW2403" s="255"/>
      <c r="HX2403" s="255"/>
      <c r="HY2403" s="255"/>
      <c r="HZ2403" s="255"/>
      <c r="IA2403" s="255"/>
      <c r="IB2403" s="255"/>
      <c r="IC2403" s="255"/>
      <c r="ID2403" s="255"/>
      <c r="IE2403" s="255"/>
      <c r="IF2403" s="255"/>
      <c r="IG2403" s="255"/>
      <c r="IH2403" s="255"/>
      <c r="II2403" s="255"/>
      <c r="IJ2403" s="255"/>
      <c r="IK2403" s="255"/>
      <c r="IL2403" s="255"/>
      <c r="IM2403" s="255"/>
      <c r="IN2403" s="255"/>
      <c r="IO2403" s="255"/>
      <c r="IP2403" s="255"/>
      <c r="IQ2403" s="255"/>
      <c r="IR2403" s="255"/>
      <c r="IS2403" s="255"/>
      <c r="IT2403" s="255"/>
      <c r="IU2403" s="255"/>
      <c r="IV2403" s="255"/>
    </row>
    <row r="2404" spans="1:256">
      <c r="A2404" s="16">
        <v>41858.330821759257</v>
      </c>
      <c r="B2404" s="300">
        <v>5</v>
      </c>
      <c r="C2404" s="5">
        <v>0.71</v>
      </c>
      <c r="D2404" s="5">
        <v>0.73</v>
      </c>
      <c r="E2404" s="5">
        <v>0.71</v>
      </c>
      <c r="F2404" s="5">
        <v>0.73</v>
      </c>
      <c r="G2404" s="6">
        <v>340300</v>
      </c>
      <c r="H2404" s="113">
        <f t="shared" si="5262"/>
        <v>0.73</v>
      </c>
      <c r="I2404" s="19">
        <f t="shared" si="5266"/>
        <v>1.3888888888888902E-2</v>
      </c>
      <c r="J2404" s="8">
        <f t="shared" si="5267"/>
        <v>0.89524932432308724</v>
      </c>
      <c r="K2404" s="8">
        <f t="shared" si="5268"/>
        <v>0.52525067567691308</v>
      </c>
      <c r="L2404" s="8">
        <f t="shared" si="5269"/>
        <v>0.71025000000000016</v>
      </c>
      <c r="M2404" s="19">
        <f t="shared" si="5270"/>
        <v>0.70442298464317255</v>
      </c>
      <c r="N2404" s="19">
        <f t="shared" si="5271"/>
        <v>-8.539897527132792E-2</v>
      </c>
      <c r="O2404" s="19">
        <f t="shared" si="5272"/>
        <v>-2.1484265681714298E-3</v>
      </c>
      <c r="P2404" s="19">
        <f t="shared" si="5273"/>
        <v>3.6358872531871277E-2</v>
      </c>
      <c r="Q2404" s="303">
        <v>70</v>
      </c>
      <c r="R2404" s="306">
        <v>248419</v>
      </c>
      <c r="S2404" s="66">
        <f t="shared" si="5274"/>
        <v>3548.8428571428572</v>
      </c>
      <c r="T2404" t="str">
        <f t="shared" si="5295"/>
        <v/>
      </c>
      <c r="U2404" t="str">
        <f t="shared" si="5295"/>
        <v/>
      </c>
      <c r="V2404" t="str">
        <f t="shared" si="5295"/>
        <v/>
      </c>
      <c r="W2404" t="str">
        <f t="shared" si="5295"/>
        <v/>
      </c>
      <c r="X2404" s="63"/>
      <c r="Y2404" s="219">
        <f t="shared" si="5276"/>
        <v>-5.6703296703296685E-3</v>
      </c>
      <c r="Z2404" s="78">
        <f t="shared" si="5277"/>
        <v>0.73021884919672753</v>
      </c>
      <c r="AA2404" s="78">
        <f t="shared" si="5278"/>
        <v>0.70146223304306077</v>
      </c>
      <c r="AB2404" s="74">
        <f t="shared" si="4563"/>
        <v>2403</v>
      </c>
      <c r="AC2404" s="80">
        <f t="shared" si="5279"/>
        <v>-6.0408623568798392E-3</v>
      </c>
      <c r="AD2404" s="79">
        <f t="shared" si="5263"/>
        <v>2.8756616153666759E-2</v>
      </c>
      <c r="AE2404" s="81">
        <f t="shared" si="5280"/>
        <v>3.4797478510546598E-2</v>
      </c>
      <c r="AF2404" s="19">
        <f t="shared" si="5281"/>
        <v>4.0995245073873379E-2</v>
      </c>
      <c r="AG2404" s="93">
        <f t="shared" si="5282"/>
        <v>0.1548895055664922</v>
      </c>
      <c r="AH2404" s="91">
        <f t="shared" si="5283"/>
        <v>-2.6541596393102975E-3</v>
      </c>
      <c r="AI2404" s="96">
        <f t="shared" si="5284"/>
        <v>2399.8279670769393</v>
      </c>
      <c r="AJ2404" s="5">
        <f t="shared" si="5264"/>
        <v>1.0000000000000009E-2</v>
      </c>
      <c r="AK2404" s="5">
        <f t="shared" si="5296"/>
        <v>1.0000000000000009E-2</v>
      </c>
      <c r="AL2404" s="5">
        <f t="shared" si="5285"/>
        <v>0</v>
      </c>
      <c r="AM2404" s="95">
        <f t="shared" si="5286"/>
        <v>2.1071428571428574E-2</v>
      </c>
      <c r="AN2404" s="95">
        <f t="shared" ref="AN2404:AN2409" si="5297">(AVERAGE(AL2391:AL2404))</f>
        <v>-1.142857142857143E-2</v>
      </c>
      <c r="AO2404" s="78">
        <f t="shared" si="5287"/>
        <v>1.84375</v>
      </c>
      <c r="AP2404" s="296">
        <f t="shared" si="5288"/>
        <v>64.835164835164832</v>
      </c>
      <c r="AQ2404" s="8"/>
      <c r="AR2404" s="8">
        <f t="shared" si="5289"/>
        <v>1</v>
      </c>
      <c r="AS2404" s="114">
        <f t="shared" si="5290"/>
        <v>340300</v>
      </c>
      <c r="AT2404" s="103">
        <f t="shared" si="5291"/>
        <v>-0.21344538521860698</v>
      </c>
      <c r="AU2404" s="5">
        <f t="shared" si="5292"/>
        <v>0.73</v>
      </c>
      <c r="AV2404" s="93">
        <f t="shared" si="5293"/>
        <v>1.3698630136986301</v>
      </c>
      <c r="AW2404" s="210">
        <f t="shared" si="5294"/>
        <v>2.8169014084507067E-2</v>
      </c>
      <c r="AX2404" s="276">
        <f t="shared" si="5265"/>
        <v>2.9797259131417123E-2</v>
      </c>
      <c r="AY2404" s="19">
        <f t="shared" si="5260"/>
        <v>-0.4158586479721102</v>
      </c>
      <c r="AZ2404" s="255"/>
      <c r="BA2404" s="255"/>
      <c r="BB2404" s="255"/>
      <c r="BC2404" s="255"/>
      <c r="BD2404" s="255"/>
      <c r="BE2404" s="255"/>
      <c r="BF2404" s="255"/>
      <c r="BG2404" s="255"/>
      <c r="BH2404" s="255"/>
      <c r="BI2404" s="255"/>
      <c r="BJ2404" s="255"/>
      <c r="BK2404" s="255"/>
      <c r="BL2404" s="255"/>
      <c r="BM2404" s="255"/>
      <c r="BN2404" s="255"/>
      <c r="BO2404" s="255"/>
      <c r="BP2404" s="255"/>
      <c r="BQ2404" s="255"/>
      <c r="BR2404" s="255"/>
      <c r="BS2404" s="255"/>
      <c r="BT2404" s="255"/>
      <c r="BU2404" s="255"/>
      <c r="BV2404" s="255"/>
      <c r="BW2404" s="255"/>
      <c r="BX2404" s="255"/>
      <c r="BY2404" s="255"/>
      <c r="BZ2404" s="255"/>
      <c r="CA2404" s="255"/>
      <c r="CB2404" s="255"/>
      <c r="CC2404" s="255"/>
      <c r="CD2404" s="255"/>
      <c r="CE2404" s="255"/>
      <c r="CF2404" s="255"/>
      <c r="CG2404" s="255"/>
      <c r="CH2404" s="255"/>
      <c r="CI2404" s="255"/>
      <c r="CJ2404" s="255"/>
      <c r="CK2404" s="255"/>
      <c r="CL2404" s="255"/>
      <c r="CM2404" s="255"/>
      <c r="CN2404" s="255"/>
      <c r="CO2404" s="255"/>
      <c r="CP2404" s="255"/>
      <c r="CQ2404" s="255"/>
      <c r="CR2404" s="255"/>
      <c r="CS2404" s="255"/>
      <c r="CT2404" s="255"/>
      <c r="CU2404" s="255"/>
      <c r="CV2404" s="255"/>
      <c r="CW2404" s="255"/>
      <c r="CX2404" s="255"/>
      <c r="CY2404" s="255"/>
      <c r="CZ2404" s="255"/>
      <c r="DA2404" s="255"/>
      <c r="DB2404" s="255"/>
      <c r="DC2404" s="255"/>
      <c r="DD2404" s="255"/>
      <c r="DE2404" s="255"/>
      <c r="DF2404" s="255"/>
      <c r="DG2404" s="255"/>
      <c r="DH2404" s="255"/>
      <c r="DI2404" s="255"/>
      <c r="DJ2404" s="255"/>
      <c r="DK2404" s="255"/>
      <c r="DL2404" s="255"/>
      <c r="DM2404" s="255"/>
      <c r="DN2404" s="255"/>
      <c r="DO2404" s="255"/>
      <c r="DP2404" s="255"/>
      <c r="DQ2404" s="255"/>
      <c r="DR2404" s="255"/>
      <c r="DS2404" s="255"/>
      <c r="DT2404" s="255"/>
      <c r="DU2404" s="255"/>
      <c r="DV2404" s="255"/>
      <c r="DW2404" s="255"/>
      <c r="DX2404" s="255"/>
      <c r="DY2404" s="255"/>
      <c r="DZ2404" s="255"/>
      <c r="EA2404" s="255"/>
      <c r="EB2404" s="255"/>
      <c r="EC2404" s="255"/>
      <c r="ED2404" s="255"/>
      <c r="EE2404" s="255"/>
      <c r="EF2404" s="255"/>
      <c r="EG2404" s="255"/>
      <c r="EH2404" s="255"/>
      <c r="EI2404" s="255"/>
      <c r="EJ2404" s="255"/>
      <c r="EK2404" s="255"/>
      <c r="EL2404" s="255"/>
      <c r="EM2404" s="255"/>
      <c r="EN2404" s="255"/>
      <c r="EO2404" s="255"/>
      <c r="EP2404" s="255"/>
      <c r="EQ2404" s="255"/>
      <c r="ER2404" s="255"/>
      <c r="ES2404" s="255"/>
      <c r="ET2404" s="255"/>
      <c r="EU2404" s="255"/>
      <c r="EV2404" s="255"/>
      <c r="EW2404" s="255"/>
      <c r="EX2404" s="255"/>
      <c r="EY2404" s="255"/>
      <c r="EZ2404" s="255"/>
      <c r="FA2404" s="255"/>
      <c r="FB2404" s="255"/>
      <c r="FC2404" s="255"/>
      <c r="FD2404" s="255"/>
      <c r="FE2404" s="255"/>
      <c r="FF2404" s="255"/>
      <c r="FG2404" s="255"/>
      <c r="FH2404" s="255"/>
      <c r="FI2404" s="255"/>
      <c r="FJ2404" s="255"/>
      <c r="FK2404" s="255"/>
      <c r="FL2404" s="255"/>
      <c r="FM2404" s="255"/>
      <c r="FN2404" s="255"/>
      <c r="FO2404" s="255"/>
      <c r="FP2404" s="255"/>
      <c r="FQ2404" s="255"/>
      <c r="FR2404" s="255"/>
      <c r="FS2404" s="255"/>
      <c r="FT2404" s="255"/>
      <c r="FU2404" s="255"/>
      <c r="FV2404" s="255"/>
      <c r="FW2404" s="255"/>
      <c r="FX2404" s="255"/>
      <c r="FY2404" s="255"/>
      <c r="FZ2404" s="255"/>
      <c r="GA2404" s="255"/>
      <c r="GB2404" s="255"/>
      <c r="GC2404" s="255"/>
      <c r="GD2404" s="255"/>
      <c r="GE2404" s="255"/>
      <c r="GF2404" s="255"/>
      <c r="GG2404" s="255"/>
      <c r="GH2404" s="255"/>
      <c r="GI2404" s="255"/>
      <c r="GJ2404" s="255"/>
      <c r="GK2404" s="255"/>
      <c r="GL2404" s="255"/>
      <c r="GM2404" s="255"/>
      <c r="GN2404" s="255"/>
      <c r="GO2404" s="255"/>
      <c r="GP2404" s="255"/>
      <c r="GQ2404" s="255"/>
      <c r="GR2404" s="255"/>
      <c r="GS2404" s="255"/>
      <c r="GT2404" s="255"/>
      <c r="GU2404" s="255"/>
      <c r="GV2404" s="255"/>
      <c r="GW2404" s="255"/>
      <c r="GX2404" s="255"/>
      <c r="GY2404" s="255"/>
      <c r="GZ2404" s="255"/>
      <c r="HA2404" s="255"/>
      <c r="HB2404" s="255"/>
      <c r="HC2404" s="255"/>
      <c r="HD2404" s="255"/>
      <c r="HE2404" s="255"/>
      <c r="HF2404" s="255"/>
      <c r="HG2404" s="255"/>
      <c r="HH2404" s="255"/>
      <c r="HI2404" s="255"/>
      <c r="HJ2404" s="255"/>
      <c r="HK2404" s="255"/>
      <c r="HL2404" s="255"/>
      <c r="HM2404" s="255"/>
      <c r="HN2404" s="255"/>
      <c r="HO2404" s="255"/>
      <c r="HP2404" s="255"/>
      <c r="HQ2404" s="255"/>
      <c r="HR2404" s="255"/>
      <c r="HS2404" s="255"/>
      <c r="HT2404" s="255"/>
      <c r="HU2404" s="255"/>
      <c r="HV2404" s="255"/>
      <c r="HW2404" s="255"/>
      <c r="HX2404" s="255"/>
      <c r="HY2404" s="255"/>
      <c r="HZ2404" s="255"/>
      <c r="IA2404" s="255"/>
      <c r="IB2404" s="255"/>
      <c r="IC2404" s="255"/>
      <c r="ID2404" s="255"/>
      <c r="IE2404" s="255"/>
      <c r="IF2404" s="255"/>
      <c r="IG2404" s="255"/>
      <c r="IH2404" s="255"/>
      <c r="II2404" s="255"/>
      <c r="IJ2404" s="255"/>
      <c r="IK2404" s="255"/>
      <c r="IL2404" s="255"/>
      <c r="IM2404" s="255"/>
      <c r="IN2404" s="255"/>
      <c r="IO2404" s="255"/>
      <c r="IP2404" s="255"/>
      <c r="IQ2404" s="255"/>
      <c r="IR2404" s="255"/>
      <c r="IS2404" s="255"/>
      <c r="IT2404" s="255"/>
      <c r="IU2404" s="255"/>
      <c r="IV2404" s="255"/>
    </row>
    <row r="2405" spans="1:256" ht="13">
      <c r="A2405" s="16">
        <v>41859.423773148148</v>
      </c>
      <c r="B2405" s="300">
        <v>6</v>
      </c>
      <c r="C2405" s="5">
        <v>0.72</v>
      </c>
      <c r="D2405" s="5">
        <v>0.76</v>
      </c>
      <c r="E2405" s="5">
        <v>0.71499999999999997</v>
      </c>
      <c r="F2405" s="5">
        <v>0.75</v>
      </c>
      <c r="G2405" s="6">
        <v>639100</v>
      </c>
      <c r="H2405" s="113">
        <f t="shared" si="5262"/>
        <v>0.75</v>
      </c>
      <c r="I2405" s="19">
        <f t="shared" si="5266"/>
        <v>2.7397260273972629E-2</v>
      </c>
      <c r="J2405" s="8">
        <f t="shared" si="5267"/>
        <v>0.89493979143038838</v>
      </c>
      <c r="K2405" s="8">
        <f t="shared" si="5268"/>
        <v>0.5420602085696119</v>
      </c>
      <c r="L2405" s="8">
        <f t="shared" si="5269"/>
        <v>0.71850000000000014</v>
      </c>
      <c r="M2405" s="19">
        <f t="shared" si="5270"/>
        <v>0.65099702446699581</v>
      </c>
      <c r="N2405" s="19">
        <f t="shared" si="5271"/>
        <v>-7.5843578845230047E-2</v>
      </c>
      <c r="O2405" s="19">
        <f t="shared" si="5272"/>
        <v>-3.4575049015859739E-4</v>
      </c>
      <c r="P2405" s="19">
        <f t="shared" si="5273"/>
        <v>3.2002877237683997E-2</v>
      </c>
      <c r="Q2405" s="303">
        <v>70</v>
      </c>
      <c r="R2405" s="306">
        <v>479325</v>
      </c>
      <c r="S2405" s="66">
        <f t="shared" si="5274"/>
        <v>6847.5</v>
      </c>
      <c r="T2405" t="str">
        <f t="shared" ref="T2405:W2406" si="5298">IF(C2405&gt;$J2405,"BrokeBandUpper", IF(C2405&lt;$K2405,"BrokeBandLower", ""))</f>
        <v/>
      </c>
      <c r="U2405" t="str">
        <f t="shared" si="5298"/>
        <v/>
      </c>
      <c r="V2405" t="str">
        <f t="shared" si="5298"/>
        <v/>
      </c>
      <c r="W2405" t="str">
        <f t="shared" si="5298"/>
        <v/>
      </c>
      <c r="X2405" s="63"/>
      <c r="Y2405" s="310">
        <f t="shared" si="5276"/>
        <v>-8.1538461538461521E-3</v>
      </c>
      <c r="Z2405" s="311">
        <f t="shared" si="5277"/>
        <v>0.7332651464204315</v>
      </c>
      <c r="AA2405" s="311">
        <f t="shared" si="5278"/>
        <v>0.70505402779787429</v>
      </c>
      <c r="AB2405" s="312">
        <f t="shared" si="4563"/>
        <v>2404</v>
      </c>
      <c r="AC2405" s="313">
        <f t="shared" si="5279"/>
        <v>-5.2690879103915109E-3</v>
      </c>
      <c r="AD2405" s="284">
        <f t="shared" si="5263"/>
        <v>2.8211118622557207E-2</v>
      </c>
      <c r="AE2405" s="314">
        <f t="shared" si="5280"/>
        <v>3.3480206532948718E-2</v>
      </c>
      <c r="AF2405" s="315">
        <f t="shared" si="5281"/>
        <v>4.0012704715226166E-2</v>
      </c>
      <c r="AG2405" s="315">
        <f t="shared" si="5282"/>
        <v>-0.12775898553777956</v>
      </c>
      <c r="AH2405" s="316">
        <f t="shared" si="5283"/>
        <v>-3.3325777302120746E-3</v>
      </c>
      <c r="AI2405" s="317">
        <f t="shared" si="5284"/>
        <v>2400.853586666829</v>
      </c>
      <c r="AJ2405" s="318">
        <f t="shared" si="5264"/>
        <v>2.0000000000000018E-2</v>
      </c>
      <c r="AK2405" s="318">
        <f t="shared" si="5296"/>
        <v>2.0000000000000018E-2</v>
      </c>
      <c r="AL2405" s="318">
        <f t="shared" si="5285"/>
        <v>0</v>
      </c>
      <c r="AM2405" s="319">
        <f t="shared" si="5286"/>
        <v>1.5000000000000005E-2</v>
      </c>
      <c r="AN2405" s="319">
        <f t="shared" si="5297"/>
        <v>-1.142857142857143E-2</v>
      </c>
      <c r="AO2405" s="311">
        <f t="shared" si="5287"/>
        <v>1.3125000000000002</v>
      </c>
      <c r="AP2405" s="285">
        <f t="shared" si="5288"/>
        <v>56.756756756756758</v>
      </c>
      <c r="AQ2405" s="285"/>
      <c r="AR2405" s="285">
        <f t="shared" si="5289"/>
        <v>0.55555555555555558</v>
      </c>
      <c r="AS2405" s="286">
        <f t="shared" si="5290"/>
        <v>355055.55555555556</v>
      </c>
      <c r="AT2405" s="103">
        <f t="shared" si="5291"/>
        <v>-0.19947973509993316</v>
      </c>
      <c r="AU2405" s="318">
        <f t="shared" si="5292"/>
        <v>0.75</v>
      </c>
      <c r="AV2405" s="315">
        <f t="shared" si="5293"/>
        <v>0.7407407407407407</v>
      </c>
      <c r="AW2405" s="320">
        <f t="shared" si="5294"/>
        <v>6.2937062937062999E-2</v>
      </c>
      <c r="AX2405" s="321">
        <f t="shared" si="5265"/>
        <v>8.0906455261507658E-3</v>
      </c>
      <c r="AY2405" s="315">
        <f t="shared" si="5260"/>
        <v>-0.7284768545164515</v>
      </c>
      <c r="AZ2405" s="255"/>
      <c r="BA2405" s="255"/>
      <c r="BB2405" s="255"/>
      <c r="BC2405" s="255"/>
      <c r="BD2405" s="255"/>
      <c r="BE2405" s="255"/>
      <c r="BF2405" s="255"/>
      <c r="BG2405" s="255"/>
      <c r="BH2405" s="255"/>
      <c r="BI2405" s="255"/>
      <c r="BJ2405" s="255"/>
      <c r="BK2405" s="255"/>
      <c r="BL2405" s="255"/>
      <c r="BM2405" s="255"/>
      <c r="BN2405" s="255"/>
      <c r="BO2405" s="255"/>
      <c r="BP2405" s="255"/>
      <c r="BQ2405" s="255"/>
      <c r="BR2405" s="255"/>
      <c r="BS2405" s="255"/>
      <c r="BT2405" s="255"/>
      <c r="BU2405" s="255"/>
      <c r="BV2405" s="255"/>
      <c r="BW2405" s="255"/>
      <c r="BX2405" s="255"/>
      <c r="BY2405" s="255"/>
      <c r="BZ2405" s="255"/>
      <c r="CA2405" s="255"/>
      <c r="CB2405" s="255"/>
      <c r="CC2405" s="255"/>
      <c r="CD2405" s="255"/>
      <c r="CE2405" s="255"/>
      <c r="CF2405" s="255"/>
      <c r="CG2405" s="255"/>
      <c r="CH2405" s="255"/>
      <c r="CI2405" s="255"/>
      <c r="CJ2405" s="255"/>
      <c r="CK2405" s="255"/>
      <c r="CL2405" s="255"/>
      <c r="CM2405" s="255"/>
      <c r="CN2405" s="255"/>
      <c r="CO2405" s="255"/>
      <c r="CP2405" s="255"/>
      <c r="CQ2405" s="255"/>
      <c r="CR2405" s="255"/>
      <c r="CS2405" s="255"/>
      <c r="CT2405" s="255"/>
      <c r="CU2405" s="255"/>
      <c r="CV2405" s="255"/>
      <c r="CW2405" s="255"/>
      <c r="CX2405" s="255"/>
      <c r="CY2405" s="255"/>
      <c r="CZ2405" s="255"/>
      <c r="DA2405" s="255"/>
      <c r="DB2405" s="255"/>
      <c r="DC2405" s="255"/>
      <c r="DD2405" s="255"/>
      <c r="DE2405" s="255"/>
      <c r="DF2405" s="255"/>
      <c r="DG2405" s="255"/>
      <c r="DH2405" s="255"/>
      <c r="DI2405" s="255"/>
      <c r="DJ2405" s="255"/>
      <c r="DK2405" s="255"/>
      <c r="DL2405" s="255"/>
      <c r="DM2405" s="255"/>
      <c r="DN2405" s="255"/>
      <c r="DO2405" s="255"/>
      <c r="DP2405" s="255"/>
      <c r="DQ2405" s="255"/>
      <c r="DR2405" s="255"/>
      <c r="DS2405" s="255"/>
      <c r="DT2405" s="255"/>
      <c r="DU2405" s="255"/>
      <c r="DV2405" s="255"/>
      <c r="DW2405" s="255"/>
      <c r="DX2405" s="255"/>
      <c r="DY2405" s="255"/>
      <c r="DZ2405" s="255"/>
      <c r="EA2405" s="255"/>
      <c r="EB2405" s="255"/>
      <c r="EC2405" s="255"/>
      <c r="ED2405" s="255"/>
      <c r="EE2405" s="255"/>
      <c r="EF2405" s="255"/>
      <c r="EG2405" s="255"/>
      <c r="EH2405" s="255"/>
      <c r="EI2405" s="255"/>
      <c r="EJ2405" s="255"/>
      <c r="EK2405" s="255"/>
      <c r="EL2405" s="255"/>
      <c r="EM2405" s="255"/>
      <c r="EN2405" s="255"/>
      <c r="EO2405" s="255"/>
      <c r="EP2405" s="255"/>
      <c r="EQ2405" s="255"/>
      <c r="ER2405" s="255"/>
      <c r="ES2405" s="255"/>
      <c r="ET2405" s="255"/>
      <c r="EU2405" s="255"/>
      <c r="EV2405" s="255"/>
      <c r="EW2405" s="255"/>
      <c r="EX2405" s="255"/>
      <c r="EY2405" s="255"/>
      <c r="EZ2405" s="255"/>
      <c r="FA2405" s="255"/>
      <c r="FB2405" s="255"/>
      <c r="FC2405" s="255"/>
      <c r="FD2405" s="255"/>
      <c r="FE2405" s="255"/>
      <c r="FF2405" s="255"/>
      <c r="FG2405" s="255"/>
      <c r="FH2405" s="255"/>
      <c r="FI2405" s="255"/>
      <c r="FJ2405" s="255"/>
      <c r="FK2405" s="255"/>
      <c r="FL2405" s="255"/>
      <c r="FM2405" s="255"/>
      <c r="FN2405" s="255"/>
      <c r="FO2405" s="255"/>
      <c r="FP2405" s="255"/>
      <c r="FQ2405" s="255"/>
      <c r="FR2405" s="255"/>
      <c r="FS2405" s="255"/>
      <c r="FT2405" s="255"/>
      <c r="FU2405" s="255"/>
      <c r="FV2405" s="255"/>
      <c r="FW2405" s="255"/>
      <c r="FX2405" s="255"/>
      <c r="FY2405" s="255"/>
      <c r="FZ2405" s="255"/>
      <c r="GA2405" s="255"/>
      <c r="GB2405" s="255"/>
      <c r="GC2405" s="255"/>
      <c r="GD2405" s="255"/>
      <c r="GE2405" s="255"/>
      <c r="GF2405" s="255"/>
      <c r="GG2405" s="255"/>
      <c r="GH2405" s="255"/>
      <c r="GI2405" s="255"/>
      <c r="GJ2405" s="255"/>
      <c r="GK2405" s="255"/>
      <c r="GL2405" s="255"/>
      <c r="GM2405" s="255"/>
      <c r="GN2405" s="255"/>
      <c r="GO2405" s="255"/>
      <c r="GP2405" s="255"/>
      <c r="GQ2405" s="255"/>
      <c r="GR2405" s="255"/>
      <c r="GS2405" s="255"/>
      <c r="GT2405" s="255"/>
      <c r="GU2405" s="255"/>
      <c r="GV2405" s="255"/>
      <c r="GW2405" s="255"/>
      <c r="GX2405" s="255"/>
      <c r="GY2405" s="255"/>
      <c r="GZ2405" s="255"/>
      <c r="HA2405" s="255"/>
      <c r="HB2405" s="255"/>
      <c r="HC2405" s="255"/>
      <c r="HD2405" s="255"/>
      <c r="HE2405" s="255"/>
      <c r="HF2405" s="255"/>
      <c r="HG2405" s="255"/>
      <c r="HH2405" s="255"/>
      <c r="HI2405" s="255"/>
      <c r="HJ2405" s="255"/>
      <c r="HK2405" s="255"/>
      <c r="HL2405" s="255"/>
      <c r="HM2405" s="255"/>
      <c r="HN2405" s="255"/>
      <c r="HO2405" s="255"/>
      <c r="HP2405" s="255"/>
      <c r="HQ2405" s="255"/>
      <c r="HR2405" s="255"/>
      <c r="HS2405" s="255"/>
      <c r="HT2405" s="255"/>
      <c r="HU2405" s="255"/>
      <c r="HV2405" s="255"/>
      <c r="HW2405" s="255"/>
      <c r="HX2405" s="255"/>
      <c r="HY2405" s="255"/>
      <c r="HZ2405" s="255"/>
      <c r="IA2405" s="255"/>
      <c r="IB2405" s="255"/>
      <c r="IC2405" s="255"/>
      <c r="ID2405" s="255"/>
      <c r="IE2405" s="255"/>
      <c r="IF2405" s="255"/>
      <c r="IG2405" s="255"/>
      <c r="IH2405" s="255"/>
      <c r="II2405" s="255"/>
      <c r="IJ2405" s="255"/>
      <c r="IK2405" s="255"/>
      <c r="IL2405" s="255"/>
      <c r="IM2405" s="255"/>
      <c r="IN2405" s="255"/>
      <c r="IO2405" s="255"/>
      <c r="IP2405" s="255"/>
      <c r="IQ2405" s="255"/>
      <c r="IR2405" s="255"/>
      <c r="IS2405" s="255"/>
      <c r="IT2405" s="255"/>
      <c r="IU2405" s="255"/>
      <c r="IV2405" s="255"/>
    </row>
    <row r="2406" spans="1:256">
      <c r="A2406" s="16">
        <v>41862.338263888887</v>
      </c>
      <c r="B2406" s="300">
        <v>2</v>
      </c>
      <c r="C2406" s="5">
        <v>0.76</v>
      </c>
      <c r="D2406" s="5">
        <v>0.76</v>
      </c>
      <c r="E2406" s="5">
        <v>0.74</v>
      </c>
      <c r="F2406" s="5">
        <v>0.755</v>
      </c>
      <c r="G2406" s="6">
        <v>253200</v>
      </c>
      <c r="H2406" s="113">
        <f t="shared" ref="H2406:H2411" si="5299">F2406</f>
        <v>0.755</v>
      </c>
      <c r="I2406" s="19">
        <f t="shared" si="5266"/>
        <v>6.6666666666666723E-3</v>
      </c>
      <c r="J2406" s="8">
        <f t="shared" si="5267"/>
        <v>0.89296385148579382</v>
      </c>
      <c r="K2406" s="8">
        <f t="shared" si="5268"/>
        <v>0.56103614851420636</v>
      </c>
      <c r="L2406" s="8">
        <f t="shared" si="5269"/>
        <v>0.72700000000000009</v>
      </c>
      <c r="M2406" s="19">
        <f t="shared" si="5270"/>
        <v>0.59163336239675923</v>
      </c>
      <c r="N2406" s="19">
        <f t="shared" si="5271"/>
        <v>-9.1188837796671363E-2</v>
      </c>
      <c r="O2406" s="19">
        <f t="shared" si="5272"/>
        <v>-2.2079026583859828E-3</v>
      </c>
      <c r="P2406" s="19">
        <f t="shared" si="5273"/>
        <v>3.5007070514672445E-2</v>
      </c>
      <c r="Q2406" s="303">
        <v>70</v>
      </c>
      <c r="R2406" s="306">
        <v>191166</v>
      </c>
      <c r="S2406" s="66">
        <f t="shared" si="5274"/>
        <v>2730.9428571428571</v>
      </c>
      <c r="T2406" t="str">
        <f t="shared" si="5298"/>
        <v/>
      </c>
      <c r="U2406" t="str">
        <f t="shared" si="5298"/>
        <v/>
      </c>
      <c r="V2406" t="str">
        <f t="shared" si="5298"/>
        <v/>
      </c>
      <c r="W2406" t="str">
        <f t="shared" si="5298"/>
        <v/>
      </c>
      <c r="X2406" s="63"/>
      <c r="Y2406" s="219">
        <f t="shared" si="5276"/>
        <v>-9.725274725274723E-3</v>
      </c>
      <c r="Z2406" s="78">
        <f t="shared" si="5277"/>
        <v>0.73661231387168502</v>
      </c>
      <c r="AA2406" s="78">
        <f t="shared" si="5278"/>
        <v>0.70875002974083157</v>
      </c>
      <c r="AB2406" s="74">
        <f t="shared" si="4563"/>
        <v>2405</v>
      </c>
      <c r="AC2406" s="80">
        <f t="shared" si="5279"/>
        <v>-4.4943379216762086E-3</v>
      </c>
      <c r="AD2406" s="79">
        <f t="shared" ref="AD2406:AD2411" si="5300">Z2406-AA2406</f>
        <v>2.7862284130853454E-2</v>
      </c>
      <c r="AE2406" s="81">
        <f t="shared" si="5280"/>
        <v>3.2356622052529663E-2</v>
      </c>
      <c r="AF2406" s="19">
        <f t="shared" si="5281"/>
        <v>3.9311863085271188E-2</v>
      </c>
      <c r="AG2406" s="93">
        <f t="shared" si="5282"/>
        <v>-0.14703683102105156</v>
      </c>
      <c r="AH2406" s="91">
        <f t="shared" si="5283"/>
        <v>-3.7155608305266849E-3</v>
      </c>
      <c r="AI2406" s="96">
        <f t="shared" si="5284"/>
        <v>2401.5284795586313</v>
      </c>
      <c r="AJ2406" s="5">
        <f t="shared" ref="AJ2406:AJ2411" si="5301">F2406-F2405</f>
        <v>5.0000000000000044E-3</v>
      </c>
      <c r="AK2406" s="5">
        <f t="shared" si="5296"/>
        <v>5.0000000000000044E-3</v>
      </c>
      <c r="AL2406" s="5">
        <f t="shared" si="5285"/>
        <v>0</v>
      </c>
      <c r="AM2406" s="95">
        <f t="shared" si="5286"/>
        <v>1.3214285714285718E-2</v>
      </c>
      <c r="AN2406" s="95">
        <f t="shared" si="5297"/>
        <v>-1.142857142857143E-2</v>
      </c>
      <c r="AO2406" s="78">
        <f t="shared" si="5287"/>
        <v>1.1562500000000002</v>
      </c>
      <c r="AP2406" s="296">
        <f t="shared" si="5288"/>
        <v>53.623188405797102</v>
      </c>
      <c r="AQ2406" s="8"/>
      <c r="AR2406" s="8">
        <f t="shared" si="5289"/>
        <v>0.5</v>
      </c>
      <c r="AS2406" s="114">
        <f t="shared" si="5290"/>
        <v>126600</v>
      </c>
      <c r="AT2406" s="103">
        <f t="shared" si="5291"/>
        <v>-0.19474003764040623</v>
      </c>
      <c r="AU2406" s="5">
        <f t="shared" si="5292"/>
        <v>0.755</v>
      </c>
      <c r="AV2406" s="93">
        <f t="shared" si="5293"/>
        <v>0.66225165562913912</v>
      </c>
      <c r="AW2406" s="210">
        <f t="shared" si="5294"/>
        <v>2.7027027027027053E-2</v>
      </c>
      <c r="AX2406" s="276">
        <f t="shared" ref="AX2406:AX2411" si="5302">SLOPE(M2393:M2406,AB2393:AB2406)</f>
        <v>-1.3470151926144222E-2</v>
      </c>
      <c r="AY2406" s="19">
        <f t="shared" ref="AY2406:AY2413" si="5303">IF((AX2406&gt;AX2405),ABS(AX2406-AX2405)/ABS(AX2405),-1*ABS(AX2406-AX2405)/ABS(AX2405))</f>
        <v>-2.6649044730245186</v>
      </c>
      <c r="AZ2406" s="255"/>
      <c r="BA2406" s="255"/>
      <c r="BB2406" s="255"/>
      <c r="BC2406" s="255"/>
      <c r="BD2406" s="255"/>
      <c r="BE2406" s="255"/>
      <c r="BF2406" s="255"/>
      <c r="BG2406" s="255"/>
      <c r="BH2406" s="255"/>
      <c r="BI2406" s="255"/>
      <c r="BJ2406" s="255"/>
      <c r="BK2406" s="255"/>
      <c r="BL2406" s="255"/>
      <c r="BM2406" s="255"/>
      <c r="BN2406" s="255"/>
      <c r="BO2406" s="255"/>
      <c r="BP2406" s="255"/>
      <c r="BQ2406" s="255"/>
      <c r="BR2406" s="255"/>
      <c r="BS2406" s="255"/>
      <c r="BT2406" s="255"/>
      <c r="BU2406" s="255"/>
      <c r="BV2406" s="255"/>
      <c r="BW2406" s="255"/>
      <c r="BX2406" s="255"/>
      <c r="BY2406" s="255"/>
      <c r="BZ2406" s="255"/>
      <c r="CA2406" s="255"/>
      <c r="CB2406" s="255"/>
      <c r="CC2406" s="255"/>
      <c r="CD2406" s="255"/>
      <c r="CE2406" s="255"/>
      <c r="CF2406" s="255"/>
      <c r="CG2406" s="255"/>
      <c r="CH2406" s="255"/>
      <c r="CI2406" s="255"/>
      <c r="CJ2406" s="255"/>
      <c r="CK2406" s="255"/>
      <c r="CL2406" s="255"/>
      <c r="CM2406" s="255"/>
      <c r="CN2406" s="255"/>
      <c r="CO2406" s="255"/>
      <c r="CP2406" s="255"/>
      <c r="CQ2406" s="255"/>
      <c r="CR2406" s="255"/>
      <c r="CS2406" s="255"/>
      <c r="CT2406" s="255"/>
      <c r="CU2406" s="255"/>
      <c r="CV2406" s="255"/>
      <c r="CW2406" s="255"/>
      <c r="CX2406" s="255"/>
      <c r="CY2406" s="255"/>
      <c r="CZ2406" s="255"/>
      <c r="DA2406" s="255"/>
      <c r="DB2406" s="255"/>
      <c r="DC2406" s="255"/>
      <c r="DD2406" s="255"/>
      <c r="DE2406" s="255"/>
      <c r="DF2406" s="255"/>
      <c r="DG2406" s="255"/>
      <c r="DH2406" s="255"/>
      <c r="DI2406" s="255"/>
      <c r="DJ2406" s="255"/>
      <c r="DK2406" s="255"/>
      <c r="DL2406" s="255"/>
      <c r="DM2406" s="255"/>
      <c r="DN2406" s="255"/>
      <c r="DO2406" s="255"/>
      <c r="DP2406" s="255"/>
      <c r="DQ2406" s="255"/>
      <c r="DR2406" s="255"/>
      <c r="DS2406" s="255"/>
      <c r="DT2406" s="255"/>
      <c r="DU2406" s="255"/>
      <c r="DV2406" s="255"/>
      <c r="DW2406" s="255"/>
      <c r="DX2406" s="255"/>
      <c r="DY2406" s="255"/>
      <c r="DZ2406" s="255"/>
      <c r="EA2406" s="255"/>
      <c r="EB2406" s="255"/>
      <c r="EC2406" s="255"/>
      <c r="ED2406" s="255"/>
      <c r="EE2406" s="255"/>
      <c r="EF2406" s="255"/>
      <c r="EG2406" s="255"/>
      <c r="EH2406" s="255"/>
      <c r="EI2406" s="255"/>
      <c r="EJ2406" s="255"/>
      <c r="EK2406" s="255"/>
      <c r="EL2406" s="255"/>
      <c r="EM2406" s="255"/>
      <c r="EN2406" s="255"/>
      <c r="EO2406" s="255"/>
      <c r="EP2406" s="255"/>
      <c r="EQ2406" s="255"/>
      <c r="ER2406" s="255"/>
      <c r="ES2406" s="255"/>
      <c r="ET2406" s="255"/>
      <c r="EU2406" s="255"/>
      <c r="EV2406" s="255"/>
      <c r="EW2406" s="255"/>
      <c r="EX2406" s="255"/>
      <c r="EY2406" s="255"/>
      <c r="EZ2406" s="255"/>
      <c r="FA2406" s="255"/>
      <c r="FB2406" s="255"/>
      <c r="FC2406" s="255"/>
      <c r="FD2406" s="255"/>
      <c r="FE2406" s="255"/>
      <c r="FF2406" s="255"/>
      <c r="FG2406" s="255"/>
      <c r="FH2406" s="255"/>
      <c r="FI2406" s="255"/>
      <c r="FJ2406" s="255"/>
      <c r="FK2406" s="255"/>
      <c r="FL2406" s="255"/>
      <c r="FM2406" s="255"/>
      <c r="FN2406" s="255"/>
      <c r="FO2406" s="255"/>
      <c r="FP2406" s="255"/>
      <c r="FQ2406" s="255"/>
      <c r="FR2406" s="255"/>
      <c r="FS2406" s="255"/>
      <c r="FT2406" s="255"/>
      <c r="FU2406" s="255"/>
      <c r="FV2406" s="255"/>
      <c r="FW2406" s="255"/>
      <c r="FX2406" s="255"/>
      <c r="FY2406" s="255"/>
      <c r="FZ2406" s="255"/>
      <c r="GA2406" s="255"/>
      <c r="GB2406" s="255"/>
      <c r="GC2406" s="255"/>
      <c r="GD2406" s="255"/>
      <c r="GE2406" s="255"/>
      <c r="GF2406" s="255"/>
      <c r="GG2406" s="255"/>
      <c r="GH2406" s="255"/>
      <c r="GI2406" s="255"/>
      <c r="GJ2406" s="255"/>
      <c r="GK2406" s="255"/>
      <c r="GL2406" s="255"/>
      <c r="GM2406" s="255"/>
      <c r="GN2406" s="255"/>
      <c r="GO2406" s="255"/>
      <c r="GP2406" s="255"/>
      <c r="GQ2406" s="255"/>
      <c r="GR2406" s="255"/>
      <c r="GS2406" s="255"/>
      <c r="GT2406" s="255"/>
      <c r="GU2406" s="255"/>
      <c r="GV2406" s="255"/>
      <c r="GW2406" s="255"/>
      <c r="GX2406" s="255"/>
      <c r="GY2406" s="255"/>
      <c r="GZ2406" s="255"/>
      <c r="HA2406" s="255"/>
      <c r="HB2406" s="255"/>
      <c r="HC2406" s="255"/>
      <c r="HD2406" s="255"/>
      <c r="HE2406" s="255"/>
      <c r="HF2406" s="255"/>
      <c r="HG2406" s="255"/>
      <c r="HH2406" s="255"/>
      <c r="HI2406" s="255"/>
      <c r="HJ2406" s="255"/>
      <c r="HK2406" s="255"/>
      <c r="HL2406" s="255"/>
      <c r="HM2406" s="255"/>
      <c r="HN2406" s="255"/>
      <c r="HO2406" s="255"/>
      <c r="HP2406" s="255"/>
      <c r="HQ2406" s="255"/>
      <c r="HR2406" s="255"/>
      <c r="HS2406" s="255"/>
      <c r="HT2406" s="255"/>
      <c r="HU2406" s="255"/>
      <c r="HV2406" s="255"/>
      <c r="HW2406" s="255"/>
      <c r="HX2406" s="255"/>
      <c r="HY2406" s="255"/>
      <c r="HZ2406" s="255"/>
      <c r="IA2406" s="255"/>
      <c r="IB2406" s="255"/>
      <c r="IC2406" s="255"/>
      <c r="ID2406" s="255"/>
      <c r="IE2406" s="255"/>
      <c r="IF2406" s="255"/>
      <c r="IG2406" s="255"/>
      <c r="IH2406" s="255"/>
      <c r="II2406" s="255"/>
      <c r="IJ2406" s="255"/>
      <c r="IK2406" s="255"/>
      <c r="IL2406" s="255"/>
      <c r="IM2406" s="255"/>
      <c r="IN2406" s="255"/>
      <c r="IO2406" s="255"/>
      <c r="IP2406" s="255"/>
      <c r="IQ2406" s="255"/>
      <c r="IR2406" s="255"/>
      <c r="IS2406" s="255"/>
      <c r="IT2406" s="255"/>
      <c r="IU2406" s="255"/>
      <c r="IV2406" s="255"/>
    </row>
    <row r="2407" spans="1:256" ht="13">
      <c r="A2407" s="16">
        <v>41864.443287037036</v>
      </c>
      <c r="B2407" s="300">
        <v>4</v>
      </c>
      <c r="C2407" s="5">
        <v>0.74</v>
      </c>
      <c r="D2407" s="5">
        <v>0.75</v>
      </c>
      <c r="E2407" s="5">
        <v>0.72499999999999998</v>
      </c>
      <c r="F2407" s="5">
        <v>0.73</v>
      </c>
      <c r="G2407" s="6">
        <v>192700</v>
      </c>
      <c r="H2407" s="113">
        <f t="shared" si="5299"/>
        <v>0.73</v>
      </c>
      <c r="I2407" s="19">
        <f t="shared" si="5266"/>
        <v>-3.3112582781456984E-2</v>
      </c>
      <c r="J2407" s="8">
        <f t="shared" ref="J2407:J2412" si="5304">(L2407)+2*STDEVPA(H2388:H2407)</f>
        <v>0.88827750564219454</v>
      </c>
      <c r="K2407" s="8">
        <f t="shared" ref="K2407:K2412" si="5305">(L2407)-(2*STDEVPA(H2388:H2407))</f>
        <v>0.57922249435780593</v>
      </c>
      <c r="L2407" s="8">
        <f t="shared" ref="L2407:L2412" si="5306">AVERAGE(H2388:H2407)</f>
        <v>0.73375000000000024</v>
      </c>
      <c r="M2407" s="19">
        <f t="shared" ref="M2407:M2412" si="5307">(J2407-K2407)/K2407</f>
        <v>0.53356873100559277</v>
      </c>
      <c r="N2407" s="19">
        <f t="shared" si="5271"/>
        <v>-9.8142929526390282E-2</v>
      </c>
      <c r="O2407" s="19">
        <f t="shared" si="5272"/>
        <v>-5.2480801275457201E-3</v>
      </c>
      <c r="P2407" s="19">
        <f t="shared" si="5273"/>
        <v>3.2415640047013944E-2</v>
      </c>
      <c r="Q2407" s="303">
        <v>70</v>
      </c>
      <c r="R2407" s="306">
        <v>140671</v>
      </c>
      <c r="S2407" s="66">
        <f t="shared" ref="S2407:S2412" si="5308">R2407/Q2407</f>
        <v>2009.5857142857142</v>
      </c>
      <c r="T2407" t="str">
        <f t="shared" ref="T2407:W2408" si="5309">IF(C2407&gt;$J2407,"BrokeBandUpper", IF(C2407&lt;$K2407,"BrokeBandLower", ""))</f>
        <v/>
      </c>
      <c r="U2407" t="str">
        <f t="shared" si="5309"/>
        <v/>
      </c>
      <c r="V2407" t="str">
        <f t="shared" si="5309"/>
        <v/>
      </c>
      <c r="W2407" t="str">
        <f t="shared" si="5309"/>
        <v/>
      </c>
      <c r="X2407" s="63"/>
      <c r="Y2407" s="310">
        <f t="shared" ref="Y2407:Y2412" si="5310">SLOPE(H2394:H2407,AB2394:AB2407)</f>
        <v>-8.1648351648351634E-3</v>
      </c>
      <c r="Z2407" s="311">
        <f t="shared" ref="Z2407:Z2412" si="5311">Z2406+(0.154*(F2407-Z2406))</f>
        <v>0.73559401753544551</v>
      </c>
      <c r="AA2407" s="311">
        <f t="shared" ref="AA2407:AA2412" si="5312">AA2406+(0.074*(F2407-AA2406))</f>
        <v>0.71032252754001002</v>
      </c>
      <c r="AB2407" s="312">
        <f t="shared" si="4563"/>
        <v>2406</v>
      </c>
      <c r="AC2407" s="313">
        <f t="shared" ref="AC2407:AC2412" si="5313">AD2407-AE2407</f>
        <v>-5.6681056456753358E-3</v>
      </c>
      <c r="AD2407" s="284">
        <f t="shared" si="5300"/>
        <v>2.5271489995435492E-2</v>
      </c>
      <c r="AE2407" s="314">
        <f t="shared" ref="AE2407:AE2412" si="5314">AE2406+(0.2*(AD2407-AE2406))</f>
        <v>3.0939595641110828E-2</v>
      </c>
      <c r="AF2407" s="315">
        <f t="shared" ref="AF2407:AF2412" si="5315">AD2407/AA2407</f>
        <v>3.5577486304644954E-2</v>
      </c>
      <c r="AG2407" s="315">
        <f t="shared" si="5282"/>
        <v>0.26116588126096196</v>
      </c>
      <c r="AH2407" s="316">
        <f t="shared" ref="AH2407:AH2412" si="5316">SLOPE(AC2394:AC2407,AB2394:AB2407)</f>
        <v>-3.6843990776269197E-3</v>
      </c>
      <c r="AI2407" s="317">
        <f t="shared" ref="AI2407:AI2412" si="5317">INTERCEPT(AB2394:AB2407,AC2394:AC2407)</f>
        <v>2401.9287710072654</v>
      </c>
      <c r="AJ2407" s="318">
        <f t="shared" si="5301"/>
        <v>-2.5000000000000022E-2</v>
      </c>
      <c r="AK2407" s="318">
        <f t="shared" si="5296"/>
        <v>0</v>
      </c>
      <c r="AL2407" s="318">
        <f t="shared" ref="AL2407:AL2412" si="5318">IF(AJ2407&lt;0,AJ2407,0)</f>
        <v>-2.5000000000000022E-2</v>
      </c>
      <c r="AM2407" s="319">
        <f t="shared" ref="AM2407:AM2412" si="5319">(AVERAGE(AK2394:AK2407))</f>
        <v>4.6428571428571474E-3</v>
      </c>
      <c r="AN2407" s="319">
        <f t="shared" si="5297"/>
        <v>-1.3214285714285718E-2</v>
      </c>
      <c r="AO2407" s="311">
        <f t="shared" ref="AO2407:AO2412" si="5320">ABS(AM2407/AN2407)</f>
        <v>0.35135135135135159</v>
      </c>
      <c r="AP2407" s="285">
        <f t="shared" ref="AP2407:AP2412" si="5321">IF(AN2407=0,100,100-(100/(1+AO2407)))</f>
        <v>26.000000000000014</v>
      </c>
      <c r="AQ2407" s="285"/>
      <c r="AR2407" s="285">
        <f t="shared" ref="AR2407:AR2412" si="5322">IF(ISERROR(((F2407-E2407)-(D2407-F2407))/(D2407-E2407)),0,((F2407-E2407)-(D2407-F2407))/(D2407-E2407))</f>
        <v>-0.6</v>
      </c>
      <c r="AS2407" s="286">
        <f t="shared" ref="AS2407:AS2412" si="5323">IF(ISERROR(AR2407*G2407),0,AR2407*G2407)</f>
        <v>-115620</v>
      </c>
      <c r="AT2407" s="103">
        <f t="shared" ref="AT2407:AT2412" si="5324">SUM(AS2388:AS2407)/SUM(G2388:G2407)</f>
        <v>-0.19864400319843373</v>
      </c>
      <c r="AU2407" s="318">
        <f t="shared" ref="AU2407:AU2412" si="5325">F2407</f>
        <v>0.73</v>
      </c>
      <c r="AV2407" s="315">
        <f t="shared" ref="AV2407:AV2412" si="5326">AS2407/R2407</f>
        <v>-0.82191780821917804</v>
      </c>
      <c r="AW2407" s="320">
        <f t="shared" ref="AW2407:AW2412" si="5327">(D2407-E2407)/E2407</f>
        <v>3.4482758620689689E-2</v>
      </c>
      <c r="AX2407" s="321">
        <f t="shared" si="5302"/>
        <v>-2.8927110766529342E-2</v>
      </c>
      <c r="AY2407" s="315">
        <f t="shared" si="5303"/>
        <v>-1.1474969937335826</v>
      </c>
      <c r="AZ2407" s="255"/>
      <c r="BA2407" s="255"/>
      <c r="BB2407" s="255"/>
      <c r="BC2407" s="255"/>
      <c r="BD2407" s="255"/>
      <c r="BE2407" s="255"/>
      <c r="BF2407" s="255"/>
      <c r="BG2407" s="255"/>
      <c r="BH2407" s="255"/>
      <c r="BI2407" s="255"/>
      <c r="BJ2407" s="255"/>
      <c r="BK2407" s="255"/>
      <c r="BL2407" s="255"/>
      <c r="BM2407" s="255"/>
      <c r="BN2407" s="255"/>
      <c r="BO2407" s="255"/>
      <c r="BP2407" s="255"/>
      <c r="BQ2407" s="255"/>
      <c r="BR2407" s="255"/>
      <c r="BS2407" s="255"/>
      <c r="BT2407" s="255"/>
      <c r="BU2407" s="255"/>
      <c r="BV2407" s="255"/>
      <c r="BW2407" s="255"/>
      <c r="BX2407" s="255"/>
      <c r="BY2407" s="255"/>
      <c r="BZ2407" s="255"/>
      <c r="CA2407" s="255"/>
      <c r="CB2407" s="255"/>
      <c r="CC2407" s="255"/>
      <c r="CD2407" s="255"/>
      <c r="CE2407" s="255"/>
      <c r="CF2407" s="255"/>
      <c r="CG2407" s="255"/>
      <c r="CH2407" s="255"/>
      <c r="CI2407" s="255"/>
      <c r="CJ2407" s="255"/>
      <c r="CK2407" s="255"/>
      <c r="CL2407" s="255"/>
      <c r="CM2407" s="255"/>
      <c r="CN2407" s="255"/>
      <c r="CO2407" s="255"/>
      <c r="CP2407" s="255"/>
      <c r="CQ2407" s="255"/>
      <c r="CR2407" s="255"/>
      <c r="CS2407" s="255"/>
      <c r="CT2407" s="255"/>
      <c r="CU2407" s="255"/>
      <c r="CV2407" s="255"/>
      <c r="CW2407" s="255"/>
      <c r="CX2407" s="255"/>
      <c r="CY2407" s="255"/>
      <c r="CZ2407" s="255"/>
      <c r="DA2407" s="255"/>
      <c r="DB2407" s="255"/>
      <c r="DC2407" s="255"/>
      <c r="DD2407" s="255"/>
      <c r="DE2407" s="255"/>
      <c r="DF2407" s="255"/>
      <c r="DG2407" s="255"/>
      <c r="DH2407" s="255"/>
      <c r="DI2407" s="255"/>
      <c r="DJ2407" s="255"/>
      <c r="DK2407" s="255"/>
      <c r="DL2407" s="255"/>
      <c r="DM2407" s="255"/>
      <c r="DN2407" s="255"/>
      <c r="DO2407" s="255"/>
      <c r="DP2407" s="255"/>
      <c r="DQ2407" s="255"/>
      <c r="DR2407" s="255"/>
      <c r="DS2407" s="255"/>
      <c r="DT2407" s="255"/>
      <c r="DU2407" s="255"/>
      <c r="DV2407" s="255"/>
      <c r="DW2407" s="255"/>
      <c r="DX2407" s="255"/>
      <c r="DY2407" s="255"/>
      <c r="DZ2407" s="255"/>
      <c r="EA2407" s="255"/>
      <c r="EB2407" s="255"/>
      <c r="EC2407" s="255"/>
      <c r="ED2407" s="255"/>
      <c r="EE2407" s="255"/>
      <c r="EF2407" s="255"/>
      <c r="EG2407" s="255"/>
      <c r="EH2407" s="255"/>
      <c r="EI2407" s="255"/>
      <c r="EJ2407" s="255"/>
      <c r="EK2407" s="255"/>
      <c r="EL2407" s="255"/>
      <c r="EM2407" s="255"/>
      <c r="EN2407" s="255"/>
      <c r="EO2407" s="255"/>
      <c r="EP2407" s="255"/>
      <c r="EQ2407" s="255"/>
      <c r="ER2407" s="255"/>
      <c r="ES2407" s="255"/>
      <c r="ET2407" s="255"/>
      <c r="EU2407" s="255"/>
      <c r="EV2407" s="255"/>
      <c r="EW2407" s="255"/>
      <c r="EX2407" s="255"/>
      <c r="EY2407" s="255"/>
      <c r="EZ2407" s="255"/>
      <c r="FA2407" s="255"/>
      <c r="FB2407" s="255"/>
      <c r="FC2407" s="255"/>
      <c r="FD2407" s="255"/>
      <c r="FE2407" s="255"/>
      <c r="FF2407" s="255"/>
      <c r="FG2407" s="255"/>
      <c r="FH2407" s="255"/>
      <c r="FI2407" s="255"/>
      <c r="FJ2407" s="255"/>
      <c r="FK2407" s="255"/>
      <c r="FL2407" s="255"/>
      <c r="FM2407" s="255"/>
      <c r="FN2407" s="255"/>
      <c r="FO2407" s="255"/>
      <c r="FP2407" s="255"/>
      <c r="FQ2407" s="255"/>
      <c r="FR2407" s="255"/>
      <c r="FS2407" s="255"/>
      <c r="FT2407" s="255"/>
      <c r="FU2407" s="255"/>
      <c r="FV2407" s="255"/>
      <c r="FW2407" s="255"/>
      <c r="FX2407" s="255"/>
      <c r="FY2407" s="255"/>
      <c r="FZ2407" s="255"/>
      <c r="GA2407" s="255"/>
      <c r="GB2407" s="255"/>
      <c r="GC2407" s="255"/>
      <c r="GD2407" s="255"/>
      <c r="GE2407" s="255"/>
      <c r="GF2407" s="255"/>
      <c r="GG2407" s="255"/>
      <c r="GH2407" s="255"/>
      <c r="GI2407" s="255"/>
      <c r="GJ2407" s="255"/>
      <c r="GK2407" s="255"/>
      <c r="GL2407" s="255"/>
      <c r="GM2407" s="255"/>
      <c r="GN2407" s="255"/>
      <c r="GO2407" s="255"/>
      <c r="GP2407" s="255"/>
      <c r="GQ2407" s="255"/>
      <c r="GR2407" s="255"/>
      <c r="GS2407" s="255"/>
      <c r="GT2407" s="255"/>
      <c r="GU2407" s="255"/>
      <c r="GV2407" s="255"/>
      <c r="GW2407" s="255"/>
      <c r="GX2407" s="255"/>
      <c r="GY2407" s="255"/>
      <c r="GZ2407" s="255"/>
      <c r="HA2407" s="255"/>
      <c r="HB2407" s="255"/>
      <c r="HC2407" s="255"/>
      <c r="HD2407" s="255"/>
      <c r="HE2407" s="255"/>
      <c r="HF2407" s="255"/>
      <c r="HG2407" s="255"/>
      <c r="HH2407" s="255"/>
      <c r="HI2407" s="255"/>
      <c r="HJ2407" s="255"/>
      <c r="HK2407" s="255"/>
      <c r="HL2407" s="255"/>
      <c r="HM2407" s="255"/>
      <c r="HN2407" s="255"/>
      <c r="HO2407" s="255"/>
      <c r="HP2407" s="255"/>
      <c r="HQ2407" s="255"/>
      <c r="HR2407" s="255"/>
      <c r="HS2407" s="255"/>
      <c r="HT2407" s="255"/>
      <c r="HU2407" s="255"/>
      <c r="HV2407" s="255"/>
      <c r="HW2407" s="255"/>
      <c r="HX2407" s="255"/>
      <c r="HY2407" s="255"/>
      <c r="HZ2407" s="255"/>
      <c r="IA2407" s="255"/>
      <c r="IB2407" s="255"/>
      <c r="IC2407" s="255"/>
      <c r="ID2407" s="255"/>
      <c r="IE2407" s="255"/>
      <c r="IF2407" s="255"/>
      <c r="IG2407" s="255"/>
      <c r="IH2407" s="255"/>
      <c r="II2407" s="255"/>
      <c r="IJ2407" s="255"/>
      <c r="IK2407" s="255"/>
      <c r="IL2407" s="255"/>
      <c r="IM2407" s="255"/>
      <c r="IN2407" s="255"/>
      <c r="IO2407" s="255"/>
      <c r="IP2407" s="255"/>
      <c r="IQ2407" s="255"/>
      <c r="IR2407" s="255"/>
      <c r="IS2407" s="255"/>
      <c r="IT2407" s="255"/>
      <c r="IU2407" s="255"/>
      <c r="IV2407" s="255"/>
    </row>
    <row r="2408" spans="1:256">
      <c r="A2408" s="16">
        <v>41865.340868055559</v>
      </c>
      <c r="B2408" s="300">
        <v>5</v>
      </c>
      <c r="C2408" s="5">
        <v>0.73</v>
      </c>
      <c r="D2408" s="5">
        <v>0.745</v>
      </c>
      <c r="E2408" s="5">
        <v>0.69</v>
      </c>
      <c r="F2408" s="5">
        <v>0.70499999999999996</v>
      </c>
      <c r="G2408" s="6">
        <v>652000</v>
      </c>
      <c r="H2408" s="113">
        <f t="shared" si="5299"/>
        <v>0.70499999999999996</v>
      </c>
      <c r="I2408" s="19">
        <f t="shared" ref="I2408:I2414" si="5328">IF(A2409&gt;A2408,(H2408-H2407)/H2407, (H2408-H2409)/H2409)</f>
        <v>-3.4246575342465786E-2</v>
      </c>
      <c r="J2408" s="8">
        <f t="shared" si="5304"/>
        <v>0.87930196164869934</v>
      </c>
      <c r="K2408" s="8">
        <f t="shared" si="5305"/>
        <v>0.60019803835130092</v>
      </c>
      <c r="L2408" s="8">
        <f t="shared" si="5306"/>
        <v>0.73975000000000013</v>
      </c>
      <c r="M2408" s="19">
        <f t="shared" si="5307"/>
        <v>0.46501971926478802</v>
      </c>
      <c r="N2408" s="19">
        <f t="shared" ref="N2408:N2414" si="5329">IF(A2409&gt;A2408,(M2408-M2407)/M2407, (M2408-M2409)/M2409)</f>
        <v>-0.12847269293988337</v>
      </c>
      <c r="O2408" s="19">
        <f t="shared" ref="O2408:O2414" si="5330">IF(A2409&gt;A2408,(J2408-J2407)/J2407, (J2408-J2409)/J2409)</f>
        <v>-1.0104436886540532E-2</v>
      </c>
      <c r="P2408" s="19">
        <f t="shared" ref="P2408:P2414" si="5331">IF(A2409&gt;A2408,(K2408-K2407)/K2407, (K2408-K2409)/K2409)</f>
        <v>3.6213275896252867E-2</v>
      </c>
      <c r="Q2408" s="303">
        <v>70</v>
      </c>
      <c r="R2408" s="306">
        <v>459660</v>
      </c>
      <c r="S2408" s="66">
        <f t="shared" si="5308"/>
        <v>6566.5714285714284</v>
      </c>
      <c r="T2408" t="str">
        <f t="shared" si="5309"/>
        <v/>
      </c>
      <c r="U2408" t="str">
        <f t="shared" si="5309"/>
        <v/>
      </c>
      <c r="V2408" t="str">
        <f t="shared" si="5309"/>
        <v/>
      </c>
      <c r="W2408" t="str">
        <f t="shared" si="5309"/>
        <v/>
      </c>
      <c r="X2408" s="63"/>
      <c r="Y2408" s="219">
        <f t="shared" si="5310"/>
        <v>-7.7802197802197791E-3</v>
      </c>
      <c r="Z2408" s="78">
        <f t="shared" si="5311"/>
        <v>0.73088253883498688</v>
      </c>
      <c r="AA2408" s="78">
        <f t="shared" si="5312"/>
        <v>0.70992866050204928</v>
      </c>
      <c r="AB2408" s="74">
        <f t="shared" si="4563"/>
        <v>2407</v>
      </c>
      <c r="AC2408" s="80">
        <f t="shared" si="5313"/>
        <v>-7.9885738465385811E-3</v>
      </c>
      <c r="AD2408" s="79">
        <f t="shared" si="5300"/>
        <v>2.0953878332937603E-2</v>
      </c>
      <c r="AE2408" s="81">
        <f t="shared" si="5314"/>
        <v>2.8942452179476184E-2</v>
      </c>
      <c r="AF2408" s="19">
        <f t="shared" si="5315"/>
        <v>2.9515470354611946E-2</v>
      </c>
      <c r="AG2408" s="93">
        <f t="shared" ref="AG2408:AG2414" si="5332">IF(A2409&gt;A2408,(AC2408-AC2407)/AC2407, (AC2408-AC2409)/AC2409)</f>
        <v>0.40939042881702842</v>
      </c>
      <c r="AH2408" s="91">
        <f t="shared" si="5316"/>
        <v>-3.4621750999930491E-3</v>
      </c>
      <c r="AI2408" s="96">
        <f t="shared" si="5317"/>
        <v>2402.2738713070171</v>
      </c>
      <c r="AJ2408" s="5">
        <f t="shared" si="5301"/>
        <v>-2.5000000000000022E-2</v>
      </c>
      <c r="AK2408" s="5">
        <f t="shared" si="5296"/>
        <v>0</v>
      </c>
      <c r="AL2408" s="5">
        <f t="shared" si="5318"/>
        <v>-2.5000000000000022E-2</v>
      </c>
      <c r="AM2408" s="95">
        <f t="shared" si="5319"/>
        <v>4.6428571428571474E-3</v>
      </c>
      <c r="AN2408" s="95">
        <f t="shared" si="5297"/>
        <v>-1.285714285714286E-2</v>
      </c>
      <c r="AO2408" s="78">
        <f t="shared" si="5320"/>
        <v>0.36111111111111138</v>
      </c>
      <c r="AP2408" s="296">
        <f t="shared" si="5321"/>
        <v>26.530612244897981</v>
      </c>
      <c r="AQ2408" s="8"/>
      <c r="AR2408" s="8">
        <f t="shared" si="5322"/>
        <v>-0.45454545454545453</v>
      </c>
      <c r="AS2408" s="114">
        <f t="shared" si="5323"/>
        <v>-296363.63636363635</v>
      </c>
      <c r="AT2408" s="103">
        <f t="shared" si="5324"/>
        <v>-0.20396510092914807</v>
      </c>
      <c r="AU2408" s="5">
        <f t="shared" si="5325"/>
        <v>0.70499999999999996</v>
      </c>
      <c r="AV2408" s="93">
        <f t="shared" si="5326"/>
        <v>-0.64474532559638942</v>
      </c>
      <c r="AW2408" s="210">
        <f t="shared" si="5327"/>
        <v>7.9710144927536308E-2</v>
      </c>
      <c r="AX2408" s="276">
        <f t="shared" si="5302"/>
        <v>-4.1051256575035694E-2</v>
      </c>
      <c r="AY2408" s="19">
        <f t="shared" si="5303"/>
        <v>-0.41912743745340869</v>
      </c>
      <c r="AZ2408" s="255"/>
      <c r="BA2408" s="255"/>
      <c r="BB2408" s="255"/>
      <c r="BC2408" s="255"/>
      <c r="BD2408" s="255"/>
      <c r="BE2408" s="255"/>
      <c r="BF2408" s="255"/>
      <c r="BG2408" s="255"/>
      <c r="BH2408" s="255"/>
      <c r="BI2408" s="255"/>
      <c r="BJ2408" s="255"/>
      <c r="BK2408" s="255"/>
      <c r="BL2408" s="255"/>
      <c r="BM2408" s="255"/>
      <c r="BN2408" s="255"/>
      <c r="BO2408" s="255"/>
      <c r="BP2408" s="255"/>
      <c r="BQ2408" s="255"/>
      <c r="BR2408" s="255"/>
      <c r="BS2408" s="255"/>
      <c r="BT2408" s="255"/>
      <c r="BU2408" s="255"/>
      <c r="BV2408" s="255"/>
      <c r="BW2408" s="255"/>
      <c r="BX2408" s="255"/>
      <c r="BY2408" s="255"/>
      <c r="BZ2408" s="255"/>
      <c r="CA2408" s="255"/>
      <c r="CB2408" s="255"/>
      <c r="CC2408" s="255"/>
      <c r="CD2408" s="255"/>
      <c r="CE2408" s="255"/>
      <c r="CF2408" s="255"/>
      <c r="CG2408" s="255"/>
      <c r="CH2408" s="255"/>
      <c r="CI2408" s="255"/>
      <c r="CJ2408" s="255"/>
      <c r="CK2408" s="255"/>
      <c r="CL2408" s="255"/>
      <c r="CM2408" s="255"/>
      <c r="CN2408" s="255"/>
      <c r="CO2408" s="255"/>
      <c r="CP2408" s="255"/>
      <c r="CQ2408" s="255"/>
      <c r="CR2408" s="255"/>
      <c r="CS2408" s="255"/>
      <c r="CT2408" s="255"/>
      <c r="CU2408" s="255"/>
      <c r="CV2408" s="255"/>
      <c r="CW2408" s="255"/>
      <c r="CX2408" s="255"/>
      <c r="CY2408" s="255"/>
      <c r="CZ2408" s="255"/>
      <c r="DA2408" s="255"/>
      <c r="DB2408" s="255"/>
      <c r="DC2408" s="255"/>
      <c r="DD2408" s="255"/>
      <c r="DE2408" s="255"/>
      <c r="DF2408" s="255"/>
      <c r="DG2408" s="255"/>
      <c r="DH2408" s="255"/>
      <c r="DI2408" s="255"/>
      <c r="DJ2408" s="255"/>
      <c r="DK2408" s="255"/>
      <c r="DL2408" s="255"/>
      <c r="DM2408" s="255"/>
      <c r="DN2408" s="255"/>
      <c r="DO2408" s="255"/>
      <c r="DP2408" s="255"/>
      <c r="DQ2408" s="255"/>
      <c r="DR2408" s="255"/>
      <c r="DS2408" s="255"/>
      <c r="DT2408" s="255"/>
      <c r="DU2408" s="255"/>
      <c r="DV2408" s="255"/>
      <c r="DW2408" s="255"/>
      <c r="DX2408" s="255"/>
      <c r="DY2408" s="255"/>
      <c r="DZ2408" s="255"/>
      <c r="EA2408" s="255"/>
      <c r="EB2408" s="255"/>
      <c r="EC2408" s="255"/>
      <c r="ED2408" s="255"/>
      <c r="EE2408" s="255"/>
      <c r="EF2408" s="255"/>
      <c r="EG2408" s="255"/>
      <c r="EH2408" s="255"/>
      <c r="EI2408" s="255"/>
      <c r="EJ2408" s="255"/>
      <c r="EK2408" s="255"/>
      <c r="EL2408" s="255"/>
      <c r="EM2408" s="255"/>
      <c r="EN2408" s="255"/>
      <c r="EO2408" s="255"/>
      <c r="EP2408" s="255"/>
      <c r="EQ2408" s="255"/>
      <c r="ER2408" s="255"/>
      <c r="ES2408" s="255"/>
      <c r="ET2408" s="255"/>
      <c r="EU2408" s="255"/>
      <c r="EV2408" s="255"/>
      <c r="EW2408" s="255"/>
      <c r="EX2408" s="255"/>
      <c r="EY2408" s="255"/>
      <c r="EZ2408" s="255"/>
      <c r="FA2408" s="255"/>
      <c r="FB2408" s="255"/>
      <c r="FC2408" s="255"/>
      <c r="FD2408" s="255"/>
      <c r="FE2408" s="255"/>
      <c r="FF2408" s="255"/>
      <c r="FG2408" s="255"/>
      <c r="FH2408" s="255"/>
      <c r="FI2408" s="255"/>
      <c r="FJ2408" s="255"/>
      <c r="FK2408" s="255"/>
      <c r="FL2408" s="255"/>
      <c r="FM2408" s="255"/>
      <c r="FN2408" s="255"/>
      <c r="FO2408" s="255"/>
      <c r="FP2408" s="255"/>
      <c r="FQ2408" s="255"/>
      <c r="FR2408" s="255"/>
      <c r="FS2408" s="255"/>
      <c r="FT2408" s="255"/>
      <c r="FU2408" s="255"/>
      <c r="FV2408" s="255"/>
      <c r="FW2408" s="255"/>
      <c r="FX2408" s="255"/>
      <c r="FY2408" s="255"/>
      <c r="FZ2408" s="255"/>
      <c r="GA2408" s="255"/>
      <c r="GB2408" s="255"/>
      <c r="GC2408" s="255"/>
      <c r="GD2408" s="255"/>
      <c r="GE2408" s="255"/>
      <c r="GF2408" s="255"/>
      <c r="GG2408" s="255"/>
      <c r="GH2408" s="255"/>
      <c r="GI2408" s="255"/>
      <c r="GJ2408" s="255"/>
      <c r="GK2408" s="255"/>
      <c r="GL2408" s="255"/>
      <c r="GM2408" s="255"/>
      <c r="GN2408" s="255"/>
      <c r="GO2408" s="255"/>
      <c r="GP2408" s="255"/>
      <c r="GQ2408" s="255"/>
      <c r="GR2408" s="255"/>
      <c r="GS2408" s="255"/>
      <c r="GT2408" s="255"/>
      <c r="GU2408" s="255"/>
      <c r="GV2408" s="255"/>
      <c r="GW2408" s="255"/>
      <c r="GX2408" s="255"/>
      <c r="GY2408" s="255"/>
      <c r="GZ2408" s="255"/>
      <c r="HA2408" s="255"/>
      <c r="HB2408" s="255"/>
      <c r="HC2408" s="255"/>
      <c r="HD2408" s="255"/>
      <c r="HE2408" s="255"/>
      <c r="HF2408" s="255"/>
      <c r="HG2408" s="255"/>
      <c r="HH2408" s="255"/>
      <c r="HI2408" s="255"/>
      <c r="HJ2408" s="255"/>
      <c r="HK2408" s="255"/>
      <c r="HL2408" s="255"/>
      <c r="HM2408" s="255"/>
      <c r="HN2408" s="255"/>
      <c r="HO2408" s="255"/>
      <c r="HP2408" s="255"/>
      <c r="HQ2408" s="255"/>
      <c r="HR2408" s="255"/>
      <c r="HS2408" s="255"/>
      <c r="HT2408" s="255"/>
      <c r="HU2408" s="255"/>
      <c r="HV2408" s="255"/>
      <c r="HW2408" s="255"/>
      <c r="HX2408" s="255"/>
      <c r="HY2408" s="255"/>
      <c r="HZ2408" s="255"/>
      <c r="IA2408" s="255"/>
      <c r="IB2408" s="255"/>
      <c r="IC2408" s="255"/>
      <c r="ID2408" s="255"/>
      <c r="IE2408" s="255"/>
      <c r="IF2408" s="255"/>
      <c r="IG2408" s="255"/>
      <c r="IH2408" s="255"/>
      <c r="II2408" s="255"/>
      <c r="IJ2408" s="255"/>
      <c r="IK2408" s="255"/>
      <c r="IL2408" s="255"/>
      <c r="IM2408" s="255"/>
      <c r="IN2408" s="255"/>
      <c r="IO2408" s="255"/>
      <c r="IP2408" s="255"/>
      <c r="IQ2408" s="255"/>
      <c r="IR2408" s="255"/>
      <c r="IS2408" s="255"/>
      <c r="IT2408" s="255"/>
      <c r="IU2408" s="255"/>
      <c r="IV2408" s="255"/>
    </row>
    <row r="2409" spans="1:256" ht="13">
      <c r="A2409" s="16">
        <v>41866.65047453704</v>
      </c>
      <c r="B2409" s="300">
        <v>6</v>
      </c>
      <c r="C2409" s="5">
        <v>0.71499999999999997</v>
      </c>
      <c r="D2409" s="5">
        <v>0.755</v>
      </c>
      <c r="E2409" s="5">
        <v>0.70499999999999996</v>
      </c>
      <c r="F2409" s="5">
        <v>0.71</v>
      </c>
      <c r="G2409" s="6">
        <v>652000</v>
      </c>
      <c r="H2409" s="113">
        <f t="shared" si="5299"/>
        <v>0.71</v>
      </c>
      <c r="I2409" s="19">
        <f t="shared" si="5328"/>
        <v>7.0921985815602905E-3</v>
      </c>
      <c r="J2409" s="8">
        <f t="shared" si="5304"/>
        <v>0.8637660245436497</v>
      </c>
      <c r="K2409" s="8">
        <f t="shared" si="5305"/>
        <v>0.62973397545635057</v>
      </c>
      <c r="L2409" s="8">
        <f t="shared" si="5306"/>
        <v>0.74675000000000014</v>
      </c>
      <c r="M2409" s="19">
        <f t="shared" si="5307"/>
        <v>0.371636370608244</v>
      </c>
      <c r="N2409" s="19">
        <f t="shared" si="5329"/>
        <v>-0.20081588970933592</v>
      </c>
      <c r="O2409" s="19">
        <f t="shared" si="5330"/>
        <v>-1.7668489077312655E-2</v>
      </c>
      <c r="P2409" s="19">
        <f t="shared" si="5331"/>
        <v>4.921031929091714E-2</v>
      </c>
      <c r="Q2409" s="303">
        <v>70</v>
      </c>
      <c r="R2409" s="306">
        <v>462920</v>
      </c>
      <c r="S2409" s="66">
        <f t="shared" si="5308"/>
        <v>6613.1428571428569</v>
      </c>
      <c r="T2409" t="str">
        <f t="shared" ref="T2409:W2410" si="5333">IF(C2409&gt;$J2409,"BrokeBandUpper", IF(C2409&lt;$K2409,"BrokeBandLower", ""))</f>
        <v/>
      </c>
      <c r="U2409" t="str">
        <f t="shared" si="5333"/>
        <v/>
      </c>
      <c r="V2409" t="str">
        <f t="shared" si="5333"/>
        <v/>
      </c>
      <c r="W2409" t="str">
        <f t="shared" si="5333"/>
        <v/>
      </c>
      <c r="X2409" s="63"/>
      <c r="Y2409" s="310">
        <f t="shared" si="5310"/>
        <v>-6.0879120879120899E-3</v>
      </c>
      <c r="Z2409" s="311">
        <f t="shared" si="5311"/>
        <v>0.72766662785439895</v>
      </c>
      <c r="AA2409" s="311">
        <f t="shared" si="5312"/>
        <v>0.70993393962489759</v>
      </c>
      <c r="AB2409" s="312">
        <f t="shared" si="4563"/>
        <v>2408</v>
      </c>
      <c r="AC2409" s="313">
        <f t="shared" si="5313"/>
        <v>-8.9678111599798618E-3</v>
      </c>
      <c r="AD2409" s="284">
        <f t="shared" si="5300"/>
        <v>1.7732688229501359E-2</v>
      </c>
      <c r="AE2409" s="314">
        <f t="shared" si="5314"/>
        <v>2.6700499389481221E-2</v>
      </c>
      <c r="AF2409" s="315">
        <f t="shared" si="5315"/>
        <v>2.4977941241787434E-2</v>
      </c>
      <c r="AG2409" s="315">
        <f t="shared" si="5332"/>
        <v>0.12257974104671769</v>
      </c>
      <c r="AH2409" s="316">
        <f t="shared" si="5316"/>
        <v>-3.0402788111422987E-3</v>
      </c>
      <c r="AI2409" s="317">
        <f t="shared" si="5317"/>
        <v>2402.5896990704045</v>
      </c>
      <c r="AJ2409" s="318">
        <f t="shared" si="5301"/>
        <v>5.0000000000000044E-3</v>
      </c>
      <c r="AK2409" s="318">
        <f t="shared" si="5296"/>
        <v>5.0000000000000044E-3</v>
      </c>
      <c r="AL2409" s="318">
        <f t="shared" si="5318"/>
        <v>0</v>
      </c>
      <c r="AM2409" s="319">
        <f t="shared" si="5319"/>
        <v>3.5714285714285748E-3</v>
      </c>
      <c r="AN2409" s="319">
        <f t="shared" si="5297"/>
        <v>-1.285714285714286E-2</v>
      </c>
      <c r="AO2409" s="311">
        <f t="shared" si="5320"/>
        <v>0.27777777777777796</v>
      </c>
      <c r="AP2409" s="285">
        <f t="shared" si="5321"/>
        <v>21.739130434782609</v>
      </c>
      <c r="AQ2409" s="285"/>
      <c r="AR2409" s="285">
        <f t="shared" si="5322"/>
        <v>-0.8</v>
      </c>
      <c r="AS2409" s="286">
        <f t="shared" si="5323"/>
        <v>-521600</v>
      </c>
      <c r="AT2409" s="103">
        <f t="shared" si="5324"/>
        <v>-0.2117595471078679</v>
      </c>
      <c r="AU2409" s="318">
        <f t="shared" si="5325"/>
        <v>0.71</v>
      </c>
      <c r="AV2409" s="315">
        <f t="shared" si="5326"/>
        <v>-1.1267605633802817</v>
      </c>
      <c r="AW2409" s="320">
        <f t="shared" si="5327"/>
        <v>7.0921985815602898E-2</v>
      </c>
      <c r="AX2409" s="321">
        <f t="shared" si="5302"/>
        <v>-4.981569082073499E-2</v>
      </c>
      <c r="AY2409" s="315">
        <f t="shared" si="5303"/>
        <v>-0.21349977995628933</v>
      </c>
      <c r="AZ2409" s="255"/>
      <c r="BA2409" s="255"/>
      <c r="BB2409" s="255"/>
      <c r="BC2409" s="255"/>
      <c r="BD2409" s="255"/>
      <c r="BE2409" s="255"/>
      <c r="BF2409" s="255"/>
      <c r="BG2409" s="255"/>
      <c r="BH2409" s="255"/>
      <c r="BI2409" s="255"/>
      <c r="BJ2409" s="255"/>
      <c r="BK2409" s="255"/>
      <c r="BL2409" s="255"/>
      <c r="BM2409" s="255"/>
      <c r="BN2409" s="255"/>
      <c r="BO2409" s="255"/>
      <c r="BP2409" s="255"/>
      <c r="BQ2409" s="255"/>
      <c r="BR2409" s="255"/>
      <c r="BS2409" s="255"/>
      <c r="BT2409" s="255"/>
      <c r="BU2409" s="255"/>
      <c r="BV2409" s="255"/>
      <c r="BW2409" s="255"/>
      <c r="BX2409" s="255"/>
      <c r="BY2409" s="255"/>
      <c r="BZ2409" s="255"/>
      <c r="CA2409" s="255"/>
      <c r="CB2409" s="255"/>
      <c r="CC2409" s="255"/>
      <c r="CD2409" s="255"/>
      <c r="CE2409" s="255"/>
      <c r="CF2409" s="255"/>
      <c r="CG2409" s="255"/>
      <c r="CH2409" s="255"/>
      <c r="CI2409" s="255"/>
      <c r="CJ2409" s="255"/>
      <c r="CK2409" s="255"/>
      <c r="CL2409" s="255"/>
      <c r="CM2409" s="255"/>
      <c r="CN2409" s="255"/>
      <c r="CO2409" s="255"/>
      <c r="CP2409" s="255"/>
      <c r="CQ2409" s="255"/>
      <c r="CR2409" s="255"/>
      <c r="CS2409" s="255"/>
      <c r="CT2409" s="255"/>
      <c r="CU2409" s="255"/>
      <c r="CV2409" s="255"/>
      <c r="CW2409" s="255"/>
      <c r="CX2409" s="255"/>
      <c r="CY2409" s="255"/>
      <c r="CZ2409" s="255"/>
      <c r="DA2409" s="255"/>
      <c r="DB2409" s="255"/>
      <c r="DC2409" s="255"/>
      <c r="DD2409" s="255"/>
      <c r="DE2409" s="255"/>
      <c r="DF2409" s="255"/>
      <c r="DG2409" s="255"/>
      <c r="DH2409" s="255"/>
      <c r="DI2409" s="255"/>
      <c r="DJ2409" s="255"/>
      <c r="DK2409" s="255"/>
      <c r="DL2409" s="255"/>
      <c r="DM2409" s="255"/>
      <c r="DN2409" s="255"/>
      <c r="DO2409" s="255"/>
      <c r="DP2409" s="255"/>
      <c r="DQ2409" s="255"/>
      <c r="DR2409" s="255"/>
      <c r="DS2409" s="255"/>
      <c r="DT2409" s="255"/>
      <c r="DU2409" s="255"/>
      <c r="DV2409" s="255"/>
      <c r="DW2409" s="255"/>
      <c r="DX2409" s="255"/>
      <c r="DY2409" s="255"/>
      <c r="DZ2409" s="255"/>
      <c r="EA2409" s="255"/>
      <c r="EB2409" s="255"/>
      <c r="EC2409" s="255"/>
      <c r="ED2409" s="255"/>
      <c r="EE2409" s="255"/>
      <c r="EF2409" s="255"/>
      <c r="EG2409" s="255"/>
      <c r="EH2409" s="255"/>
      <c r="EI2409" s="255"/>
      <c r="EJ2409" s="255"/>
      <c r="EK2409" s="255"/>
      <c r="EL2409" s="255"/>
      <c r="EM2409" s="255"/>
      <c r="EN2409" s="255"/>
      <c r="EO2409" s="255"/>
      <c r="EP2409" s="255"/>
      <c r="EQ2409" s="255"/>
      <c r="ER2409" s="255"/>
      <c r="ES2409" s="255"/>
      <c r="ET2409" s="255"/>
      <c r="EU2409" s="255"/>
      <c r="EV2409" s="255"/>
      <c r="EW2409" s="255"/>
      <c r="EX2409" s="255"/>
      <c r="EY2409" s="255"/>
      <c r="EZ2409" s="255"/>
      <c r="FA2409" s="255"/>
      <c r="FB2409" s="255"/>
      <c r="FC2409" s="255"/>
      <c r="FD2409" s="255"/>
      <c r="FE2409" s="255"/>
      <c r="FF2409" s="255"/>
      <c r="FG2409" s="255"/>
      <c r="FH2409" s="255"/>
      <c r="FI2409" s="255"/>
      <c r="FJ2409" s="255"/>
      <c r="FK2409" s="255"/>
      <c r="FL2409" s="255"/>
      <c r="FM2409" s="255"/>
      <c r="FN2409" s="255"/>
      <c r="FO2409" s="255"/>
      <c r="FP2409" s="255"/>
      <c r="FQ2409" s="255"/>
      <c r="FR2409" s="255"/>
      <c r="FS2409" s="255"/>
      <c r="FT2409" s="255"/>
      <c r="FU2409" s="255"/>
      <c r="FV2409" s="255"/>
      <c r="FW2409" s="255"/>
      <c r="FX2409" s="255"/>
      <c r="FY2409" s="255"/>
      <c r="FZ2409" s="255"/>
      <c r="GA2409" s="255"/>
      <c r="GB2409" s="255"/>
      <c r="GC2409" s="255"/>
      <c r="GD2409" s="255"/>
      <c r="GE2409" s="255"/>
      <c r="GF2409" s="255"/>
      <c r="GG2409" s="255"/>
      <c r="GH2409" s="255"/>
      <c r="GI2409" s="255"/>
      <c r="GJ2409" s="255"/>
      <c r="GK2409" s="255"/>
      <c r="GL2409" s="255"/>
      <c r="GM2409" s="255"/>
      <c r="GN2409" s="255"/>
      <c r="GO2409" s="255"/>
      <c r="GP2409" s="255"/>
      <c r="GQ2409" s="255"/>
      <c r="GR2409" s="255"/>
      <c r="GS2409" s="255"/>
      <c r="GT2409" s="255"/>
      <c r="GU2409" s="255"/>
      <c r="GV2409" s="255"/>
      <c r="GW2409" s="255"/>
      <c r="GX2409" s="255"/>
      <c r="GY2409" s="255"/>
      <c r="GZ2409" s="255"/>
      <c r="HA2409" s="255"/>
      <c r="HB2409" s="255"/>
      <c r="HC2409" s="255"/>
      <c r="HD2409" s="255"/>
      <c r="HE2409" s="255"/>
      <c r="HF2409" s="255"/>
      <c r="HG2409" s="255"/>
      <c r="HH2409" s="255"/>
      <c r="HI2409" s="255"/>
      <c r="HJ2409" s="255"/>
      <c r="HK2409" s="255"/>
      <c r="HL2409" s="255"/>
      <c r="HM2409" s="255"/>
      <c r="HN2409" s="255"/>
      <c r="HO2409" s="255"/>
      <c r="HP2409" s="255"/>
      <c r="HQ2409" s="255"/>
      <c r="HR2409" s="255"/>
      <c r="HS2409" s="255"/>
      <c r="HT2409" s="255"/>
      <c r="HU2409" s="255"/>
      <c r="HV2409" s="255"/>
      <c r="HW2409" s="255"/>
      <c r="HX2409" s="255"/>
      <c r="HY2409" s="255"/>
      <c r="HZ2409" s="255"/>
      <c r="IA2409" s="255"/>
      <c r="IB2409" s="255"/>
      <c r="IC2409" s="255"/>
      <c r="ID2409" s="255"/>
      <c r="IE2409" s="255"/>
      <c r="IF2409" s="255"/>
      <c r="IG2409" s="255"/>
      <c r="IH2409" s="255"/>
      <c r="II2409" s="255"/>
      <c r="IJ2409" s="255"/>
      <c r="IK2409" s="255"/>
      <c r="IL2409" s="255"/>
      <c r="IM2409" s="255"/>
      <c r="IN2409" s="255"/>
      <c r="IO2409" s="255"/>
      <c r="IP2409" s="255"/>
      <c r="IQ2409" s="255"/>
      <c r="IR2409" s="255"/>
      <c r="IS2409" s="255"/>
      <c r="IT2409" s="255"/>
      <c r="IU2409" s="255"/>
      <c r="IV2409" s="255"/>
    </row>
    <row r="2410" spans="1:256">
      <c r="A2410" s="16">
        <v>41869.632615740738</v>
      </c>
      <c r="B2410" s="300">
        <v>2</v>
      </c>
      <c r="C2410" s="5">
        <v>0.72</v>
      </c>
      <c r="D2410" s="5">
        <v>0.73</v>
      </c>
      <c r="E2410" s="5">
        <v>0.71</v>
      </c>
      <c r="F2410" s="5">
        <v>0.72</v>
      </c>
      <c r="G2410" s="6">
        <v>282700</v>
      </c>
      <c r="H2410" s="113">
        <f t="shared" si="5299"/>
        <v>0.72</v>
      </c>
      <c r="I2410" s="19">
        <f t="shared" si="5328"/>
        <v>1.4084507042253534E-2</v>
      </c>
      <c r="J2410" s="8">
        <f t="shared" si="5304"/>
        <v>0.84825754563287892</v>
      </c>
      <c r="K2410" s="8">
        <f t="shared" si="5305"/>
        <v>0.65774245436712109</v>
      </c>
      <c r="L2410" s="8">
        <f t="shared" si="5306"/>
        <v>0.753</v>
      </c>
      <c r="M2410" s="19">
        <f t="shared" si="5307"/>
        <v>0.28964998382090329</v>
      </c>
      <c r="N2410" s="19">
        <f t="shared" si="5329"/>
        <v>-0.22060915796039154</v>
      </c>
      <c r="O2410" s="19">
        <f t="shared" si="5330"/>
        <v>-1.7954490533433891E-2</v>
      </c>
      <c r="P2410" s="19">
        <f t="shared" si="5331"/>
        <v>4.4476683809974771E-2</v>
      </c>
      <c r="Q2410" s="303">
        <v>70</v>
      </c>
      <c r="R2410" s="306">
        <v>203544</v>
      </c>
      <c r="S2410" s="66">
        <f t="shared" si="5308"/>
        <v>2907.7714285714287</v>
      </c>
      <c r="T2410" t="str">
        <f t="shared" si="5333"/>
        <v/>
      </c>
      <c r="U2410" t="str">
        <f t="shared" si="5333"/>
        <v/>
      </c>
      <c r="V2410" t="str">
        <f t="shared" si="5333"/>
        <v/>
      </c>
      <c r="W2410" t="str">
        <f t="shared" si="5333"/>
        <v/>
      </c>
      <c r="X2410" s="63"/>
      <c r="Y2410" s="219">
        <f t="shared" si="5310"/>
        <v>-3.8681318681318719E-3</v>
      </c>
      <c r="Z2410" s="78">
        <f t="shared" si="5311"/>
        <v>0.7264859671648215</v>
      </c>
      <c r="AA2410" s="78">
        <f t="shared" si="5312"/>
        <v>0.71067882809265515</v>
      </c>
      <c r="AB2410" s="74">
        <f t="shared" si="4563"/>
        <v>2409</v>
      </c>
      <c r="AC2410" s="80">
        <f t="shared" si="5313"/>
        <v>-8.7146882538518926E-3</v>
      </c>
      <c r="AD2410" s="79">
        <f t="shared" si="5300"/>
        <v>1.5807139072166354E-2</v>
      </c>
      <c r="AE2410" s="81">
        <f t="shared" si="5314"/>
        <v>2.4521827326018247E-2</v>
      </c>
      <c r="AF2410" s="19">
        <f t="shared" si="5315"/>
        <v>2.2242310376109149E-2</v>
      </c>
      <c r="AG2410" s="93">
        <f t="shared" si="5332"/>
        <v>-2.8225717693250097E-2</v>
      </c>
      <c r="AH2410" s="91">
        <f t="shared" si="5316"/>
        <v>-2.4746801139687441E-3</v>
      </c>
      <c r="AI2410" s="96">
        <f t="shared" si="5317"/>
        <v>2402.8460777954488</v>
      </c>
      <c r="AJ2410" s="5">
        <f t="shared" si="5301"/>
        <v>1.0000000000000009E-2</v>
      </c>
      <c r="AK2410" s="5">
        <f t="shared" si="5296"/>
        <v>1.0000000000000009E-2</v>
      </c>
      <c r="AL2410" s="5">
        <f t="shared" si="5318"/>
        <v>0</v>
      </c>
      <c r="AM2410" s="95">
        <f t="shared" si="5319"/>
        <v>4.2857142857142894E-3</v>
      </c>
      <c r="AN2410" s="95">
        <f t="shared" ref="AN2410:AN2415" si="5334">(AVERAGE(AL2397:AL2410))</f>
        <v>-1.2142857142857146E-2</v>
      </c>
      <c r="AO2410" s="78">
        <f t="shared" si="5320"/>
        <v>0.35294117647058842</v>
      </c>
      <c r="AP2410" s="296">
        <f t="shared" si="5321"/>
        <v>26.08695652173914</v>
      </c>
      <c r="AQ2410" s="8"/>
      <c r="AR2410" s="8">
        <f t="shared" si="5322"/>
        <v>0</v>
      </c>
      <c r="AS2410" s="114">
        <f t="shared" si="5323"/>
        <v>0</v>
      </c>
      <c r="AT2410" s="103">
        <f t="shared" si="5324"/>
        <v>-0.2173509249180807</v>
      </c>
      <c r="AU2410" s="5">
        <f t="shared" si="5325"/>
        <v>0.72</v>
      </c>
      <c r="AV2410" s="93">
        <f t="shared" si="5326"/>
        <v>0</v>
      </c>
      <c r="AW2410" s="210">
        <f t="shared" si="5327"/>
        <v>2.8169014084507067E-2</v>
      </c>
      <c r="AX2410" s="276">
        <f t="shared" si="5302"/>
        <v>-5.5850428425332228E-2</v>
      </c>
      <c r="AY2410" s="19">
        <f t="shared" si="5303"/>
        <v>-0.12114130116781147</v>
      </c>
      <c r="AZ2410" s="255"/>
      <c r="BA2410" s="255"/>
      <c r="BB2410" s="255"/>
      <c r="BC2410" s="255"/>
      <c r="BD2410" s="255"/>
      <c r="BE2410" s="255"/>
      <c r="BF2410" s="255"/>
      <c r="BG2410" s="255"/>
      <c r="BH2410" s="255"/>
      <c r="BI2410" s="255"/>
      <c r="BJ2410" s="255"/>
      <c r="BK2410" s="255"/>
      <c r="BL2410" s="255"/>
      <c r="BM2410" s="255"/>
      <c r="BN2410" s="255"/>
      <c r="BO2410" s="255"/>
      <c r="BP2410" s="255"/>
      <c r="BQ2410" s="255"/>
      <c r="BR2410" s="255"/>
      <c r="BS2410" s="255"/>
      <c r="BT2410" s="255"/>
      <c r="BU2410" s="255"/>
      <c r="BV2410" s="255"/>
      <c r="BW2410" s="255"/>
      <c r="BX2410" s="255"/>
      <c r="BY2410" s="255"/>
      <c r="BZ2410" s="255"/>
      <c r="CA2410" s="255"/>
      <c r="CB2410" s="255"/>
      <c r="CC2410" s="255"/>
      <c r="CD2410" s="255"/>
      <c r="CE2410" s="255"/>
      <c r="CF2410" s="255"/>
      <c r="CG2410" s="255"/>
      <c r="CH2410" s="255"/>
      <c r="CI2410" s="255"/>
      <c r="CJ2410" s="255"/>
      <c r="CK2410" s="255"/>
      <c r="CL2410" s="255"/>
      <c r="CM2410" s="255"/>
      <c r="CN2410" s="255"/>
      <c r="CO2410" s="255"/>
      <c r="CP2410" s="255"/>
      <c r="CQ2410" s="255"/>
      <c r="CR2410" s="255"/>
      <c r="CS2410" s="255"/>
      <c r="CT2410" s="255"/>
      <c r="CU2410" s="255"/>
      <c r="CV2410" s="255"/>
      <c r="CW2410" s="255"/>
      <c r="CX2410" s="255"/>
      <c r="CY2410" s="255"/>
      <c r="CZ2410" s="255"/>
      <c r="DA2410" s="255"/>
      <c r="DB2410" s="255"/>
      <c r="DC2410" s="255"/>
      <c r="DD2410" s="255"/>
      <c r="DE2410" s="255"/>
      <c r="DF2410" s="255"/>
      <c r="DG2410" s="255"/>
      <c r="DH2410" s="255"/>
      <c r="DI2410" s="255"/>
      <c r="DJ2410" s="255"/>
      <c r="DK2410" s="255"/>
      <c r="DL2410" s="255"/>
      <c r="DM2410" s="255"/>
      <c r="DN2410" s="255"/>
      <c r="DO2410" s="255"/>
      <c r="DP2410" s="255"/>
      <c r="DQ2410" s="255"/>
      <c r="DR2410" s="255"/>
      <c r="DS2410" s="255"/>
      <c r="DT2410" s="255"/>
      <c r="DU2410" s="255"/>
      <c r="DV2410" s="255"/>
      <c r="DW2410" s="255"/>
      <c r="DX2410" s="255"/>
      <c r="DY2410" s="255"/>
      <c r="DZ2410" s="255"/>
      <c r="EA2410" s="255"/>
      <c r="EB2410" s="255"/>
      <c r="EC2410" s="255"/>
      <c r="ED2410" s="255"/>
      <c r="EE2410" s="255"/>
      <c r="EF2410" s="255"/>
      <c r="EG2410" s="255"/>
      <c r="EH2410" s="255"/>
      <c r="EI2410" s="255"/>
      <c r="EJ2410" s="255"/>
      <c r="EK2410" s="255"/>
      <c r="EL2410" s="255"/>
      <c r="EM2410" s="255"/>
      <c r="EN2410" s="255"/>
      <c r="EO2410" s="255"/>
      <c r="EP2410" s="255"/>
      <c r="EQ2410" s="255"/>
      <c r="ER2410" s="255"/>
      <c r="ES2410" s="255"/>
      <c r="ET2410" s="255"/>
      <c r="EU2410" s="255"/>
      <c r="EV2410" s="255"/>
      <c r="EW2410" s="255"/>
      <c r="EX2410" s="255"/>
      <c r="EY2410" s="255"/>
      <c r="EZ2410" s="255"/>
      <c r="FA2410" s="255"/>
      <c r="FB2410" s="255"/>
      <c r="FC2410" s="255"/>
      <c r="FD2410" s="255"/>
      <c r="FE2410" s="255"/>
      <c r="FF2410" s="255"/>
      <c r="FG2410" s="255"/>
      <c r="FH2410" s="255"/>
      <c r="FI2410" s="255"/>
      <c r="FJ2410" s="255"/>
      <c r="FK2410" s="255"/>
      <c r="FL2410" s="255"/>
      <c r="FM2410" s="255"/>
      <c r="FN2410" s="255"/>
      <c r="FO2410" s="255"/>
      <c r="FP2410" s="255"/>
      <c r="FQ2410" s="255"/>
      <c r="FR2410" s="255"/>
      <c r="FS2410" s="255"/>
      <c r="FT2410" s="255"/>
      <c r="FU2410" s="255"/>
      <c r="FV2410" s="255"/>
      <c r="FW2410" s="255"/>
      <c r="FX2410" s="255"/>
      <c r="FY2410" s="255"/>
      <c r="FZ2410" s="255"/>
      <c r="GA2410" s="255"/>
      <c r="GB2410" s="255"/>
      <c r="GC2410" s="255"/>
      <c r="GD2410" s="255"/>
      <c r="GE2410" s="255"/>
      <c r="GF2410" s="255"/>
      <c r="GG2410" s="255"/>
      <c r="GH2410" s="255"/>
      <c r="GI2410" s="255"/>
      <c r="GJ2410" s="255"/>
      <c r="GK2410" s="255"/>
      <c r="GL2410" s="255"/>
      <c r="GM2410" s="255"/>
      <c r="GN2410" s="255"/>
      <c r="GO2410" s="255"/>
      <c r="GP2410" s="255"/>
      <c r="GQ2410" s="255"/>
      <c r="GR2410" s="255"/>
      <c r="GS2410" s="255"/>
      <c r="GT2410" s="255"/>
      <c r="GU2410" s="255"/>
      <c r="GV2410" s="255"/>
      <c r="GW2410" s="255"/>
      <c r="GX2410" s="255"/>
      <c r="GY2410" s="255"/>
      <c r="GZ2410" s="255"/>
      <c r="HA2410" s="255"/>
      <c r="HB2410" s="255"/>
      <c r="HC2410" s="255"/>
      <c r="HD2410" s="255"/>
      <c r="HE2410" s="255"/>
      <c r="HF2410" s="255"/>
      <c r="HG2410" s="255"/>
      <c r="HH2410" s="255"/>
      <c r="HI2410" s="255"/>
      <c r="HJ2410" s="255"/>
      <c r="HK2410" s="255"/>
      <c r="HL2410" s="255"/>
      <c r="HM2410" s="255"/>
      <c r="HN2410" s="255"/>
      <c r="HO2410" s="255"/>
      <c r="HP2410" s="255"/>
      <c r="HQ2410" s="255"/>
      <c r="HR2410" s="255"/>
      <c r="HS2410" s="255"/>
      <c r="HT2410" s="255"/>
      <c r="HU2410" s="255"/>
      <c r="HV2410" s="255"/>
      <c r="HW2410" s="255"/>
      <c r="HX2410" s="255"/>
      <c r="HY2410" s="255"/>
      <c r="HZ2410" s="255"/>
      <c r="IA2410" s="255"/>
      <c r="IB2410" s="255"/>
      <c r="IC2410" s="255"/>
      <c r="ID2410" s="255"/>
      <c r="IE2410" s="255"/>
      <c r="IF2410" s="255"/>
      <c r="IG2410" s="255"/>
      <c r="IH2410" s="255"/>
      <c r="II2410" s="255"/>
      <c r="IJ2410" s="255"/>
      <c r="IK2410" s="255"/>
      <c r="IL2410" s="255"/>
      <c r="IM2410" s="255"/>
      <c r="IN2410" s="255"/>
      <c r="IO2410" s="255"/>
      <c r="IP2410" s="255"/>
      <c r="IQ2410" s="255"/>
      <c r="IR2410" s="255"/>
      <c r="IS2410" s="255"/>
      <c r="IT2410" s="255"/>
      <c r="IU2410" s="255"/>
      <c r="IV2410" s="255"/>
    </row>
    <row r="2411" spans="1:256" ht="13">
      <c r="A2411" s="16">
        <v>41870.355555555558</v>
      </c>
      <c r="B2411" s="300">
        <v>3</v>
      </c>
      <c r="C2411" s="5">
        <v>0.73</v>
      </c>
      <c r="D2411" s="5">
        <v>0.73499999999999999</v>
      </c>
      <c r="E2411" s="5">
        <v>0.67</v>
      </c>
      <c r="F2411" s="5">
        <v>0.69</v>
      </c>
      <c r="G2411" s="6">
        <v>1345000</v>
      </c>
      <c r="H2411" s="113">
        <f t="shared" si="5299"/>
        <v>0.69</v>
      </c>
      <c r="I2411" s="19">
        <f t="shared" si="5328"/>
        <v>-4.1666666666666706E-2</v>
      </c>
      <c r="J2411" s="8">
        <f t="shared" si="5304"/>
        <v>0.84896242791885357</v>
      </c>
      <c r="K2411" s="8">
        <f t="shared" si="5305"/>
        <v>0.65603757208114655</v>
      </c>
      <c r="L2411" s="8">
        <f t="shared" si="5306"/>
        <v>0.75250000000000006</v>
      </c>
      <c r="M2411" s="19">
        <f t="shared" si="5307"/>
        <v>0.29407592498961899</v>
      </c>
      <c r="N2411" s="19">
        <f t="shared" si="5329"/>
        <v>1.5280308703391298E-2</v>
      </c>
      <c r="O2411" s="19">
        <f t="shared" si="5330"/>
        <v>8.3097673531302692E-4</v>
      </c>
      <c r="P2411" s="19">
        <f t="shared" si="5331"/>
        <v>-2.5920210481395426E-3</v>
      </c>
      <c r="Q2411" s="303">
        <v>70</v>
      </c>
      <c r="R2411" s="306">
        <v>928050</v>
      </c>
      <c r="S2411" s="66">
        <f t="shared" si="5308"/>
        <v>13257.857142857143</v>
      </c>
      <c r="T2411" t="str">
        <f t="shared" ref="T2411:W2412" si="5335">IF(C2411&gt;$J2411,"BrokeBandUpper", IF(C2411&lt;$K2411,"BrokeBandLower", ""))</f>
        <v/>
      </c>
      <c r="U2411" t="str">
        <f t="shared" si="5335"/>
        <v/>
      </c>
      <c r="V2411" t="str">
        <f t="shared" si="5335"/>
        <v/>
      </c>
      <c r="W2411" t="str">
        <f t="shared" si="5335"/>
        <v/>
      </c>
      <c r="X2411" s="63"/>
      <c r="Y2411" s="310">
        <f t="shared" si="5310"/>
        <v>-2.8461538461538489E-3</v>
      </c>
      <c r="Z2411" s="311">
        <f t="shared" si="5311"/>
        <v>0.72086712822143895</v>
      </c>
      <c r="AA2411" s="311">
        <f t="shared" si="5312"/>
        <v>0.70914859481379866</v>
      </c>
      <c r="AB2411" s="312">
        <f t="shared" si="4563"/>
        <v>2410</v>
      </c>
      <c r="AC2411" s="313">
        <f t="shared" si="5313"/>
        <v>-1.0242635134702367E-2</v>
      </c>
      <c r="AD2411" s="284">
        <f t="shared" si="5300"/>
        <v>1.1718533407640286E-2</v>
      </c>
      <c r="AE2411" s="314">
        <f t="shared" si="5314"/>
        <v>2.1961168542342653E-2</v>
      </c>
      <c r="AF2411" s="315">
        <f t="shared" si="5315"/>
        <v>1.65247925376165E-2</v>
      </c>
      <c r="AG2411" s="315">
        <f t="shared" si="5332"/>
        <v>0.17533006762176742</v>
      </c>
      <c r="AH2411" s="316">
        <f t="shared" si="5316"/>
        <v>-1.9196983912853252E-3</v>
      </c>
      <c r="AI2411" s="317">
        <f t="shared" si="5317"/>
        <v>2402.8773579763447</v>
      </c>
      <c r="AJ2411" s="318">
        <f t="shared" si="5301"/>
        <v>-3.0000000000000027E-2</v>
      </c>
      <c r="AK2411" s="318">
        <f t="shared" ref="AK2411:AK2418" si="5336">IF(AJ2411&gt;0,AJ2411,0)</f>
        <v>0</v>
      </c>
      <c r="AL2411" s="318">
        <f t="shared" si="5318"/>
        <v>-3.0000000000000027E-2</v>
      </c>
      <c r="AM2411" s="319">
        <f t="shared" si="5319"/>
        <v>4.2857142857142894E-3</v>
      </c>
      <c r="AN2411" s="319">
        <f t="shared" si="5334"/>
        <v>-1.2500000000000011E-2</v>
      </c>
      <c r="AO2411" s="311">
        <f t="shared" si="5320"/>
        <v>0.34285714285714286</v>
      </c>
      <c r="AP2411" s="285">
        <f t="shared" si="5321"/>
        <v>25.531914893617028</v>
      </c>
      <c r="AQ2411" s="285"/>
      <c r="AR2411" s="285">
        <f t="shared" si="5322"/>
        <v>-0.38461538461538697</v>
      </c>
      <c r="AS2411" s="286">
        <f t="shared" si="5323"/>
        <v>-517307.69230769546</v>
      </c>
      <c r="AT2411" s="103">
        <f t="shared" si="5324"/>
        <v>-0.28066467294798658</v>
      </c>
      <c r="AU2411" s="318">
        <f t="shared" si="5325"/>
        <v>0.69</v>
      </c>
      <c r="AV2411" s="315">
        <f t="shared" si="5326"/>
        <v>-0.5574136008918652</v>
      </c>
      <c r="AW2411" s="320">
        <f t="shared" si="5327"/>
        <v>9.7014925373134248E-2</v>
      </c>
      <c r="AX2411" s="321">
        <f t="shared" si="5302"/>
        <v>-5.8042993055067681E-2</v>
      </c>
      <c r="AY2411" s="315">
        <f t="shared" si="5303"/>
        <v>-3.9257794282934542E-2</v>
      </c>
      <c r="AZ2411" s="255"/>
      <c r="BA2411" s="255"/>
      <c r="BB2411" s="255"/>
      <c r="BC2411" s="255"/>
      <c r="BD2411" s="255"/>
      <c r="BE2411" s="255"/>
      <c r="BF2411" s="255"/>
      <c r="BG2411" s="255"/>
      <c r="BH2411" s="255"/>
      <c r="BI2411" s="255"/>
      <c r="BJ2411" s="255"/>
      <c r="BK2411" s="255"/>
      <c r="BL2411" s="255"/>
      <c r="BM2411" s="255"/>
      <c r="BN2411" s="255"/>
      <c r="BO2411" s="255"/>
      <c r="BP2411" s="255"/>
      <c r="BQ2411" s="255"/>
      <c r="BR2411" s="255"/>
      <c r="BS2411" s="255"/>
      <c r="BT2411" s="255"/>
      <c r="BU2411" s="255"/>
      <c r="BV2411" s="255"/>
      <c r="BW2411" s="255"/>
      <c r="BX2411" s="255"/>
      <c r="BY2411" s="255"/>
      <c r="BZ2411" s="255"/>
      <c r="CA2411" s="255"/>
      <c r="CB2411" s="255"/>
      <c r="CC2411" s="255"/>
      <c r="CD2411" s="255"/>
      <c r="CE2411" s="255"/>
      <c r="CF2411" s="255"/>
      <c r="CG2411" s="255"/>
      <c r="CH2411" s="255"/>
      <c r="CI2411" s="255"/>
      <c r="CJ2411" s="255"/>
      <c r="CK2411" s="255"/>
      <c r="CL2411" s="255"/>
      <c r="CM2411" s="255"/>
      <c r="CN2411" s="255"/>
      <c r="CO2411" s="255"/>
      <c r="CP2411" s="255"/>
      <c r="CQ2411" s="255"/>
      <c r="CR2411" s="255"/>
      <c r="CS2411" s="255"/>
      <c r="CT2411" s="255"/>
      <c r="CU2411" s="255"/>
      <c r="CV2411" s="255"/>
      <c r="CW2411" s="255"/>
      <c r="CX2411" s="255"/>
      <c r="CY2411" s="255"/>
      <c r="CZ2411" s="255"/>
      <c r="DA2411" s="255"/>
      <c r="DB2411" s="255"/>
      <c r="DC2411" s="255"/>
      <c r="DD2411" s="255"/>
      <c r="DE2411" s="255"/>
      <c r="DF2411" s="255"/>
      <c r="DG2411" s="255"/>
      <c r="DH2411" s="255"/>
      <c r="DI2411" s="255"/>
      <c r="DJ2411" s="255"/>
      <c r="DK2411" s="255"/>
      <c r="DL2411" s="255"/>
      <c r="DM2411" s="255"/>
      <c r="DN2411" s="255"/>
      <c r="DO2411" s="255"/>
      <c r="DP2411" s="255"/>
      <c r="DQ2411" s="255"/>
      <c r="DR2411" s="255"/>
      <c r="DS2411" s="255"/>
      <c r="DT2411" s="255"/>
      <c r="DU2411" s="255"/>
      <c r="DV2411" s="255"/>
      <c r="DW2411" s="255"/>
      <c r="DX2411" s="255"/>
      <c r="DY2411" s="255"/>
      <c r="DZ2411" s="255"/>
      <c r="EA2411" s="255"/>
      <c r="EB2411" s="255"/>
      <c r="EC2411" s="255"/>
      <c r="ED2411" s="255"/>
      <c r="EE2411" s="255"/>
      <c r="EF2411" s="255"/>
      <c r="EG2411" s="255"/>
      <c r="EH2411" s="255"/>
      <c r="EI2411" s="255"/>
      <c r="EJ2411" s="255"/>
      <c r="EK2411" s="255"/>
      <c r="EL2411" s="255"/>
      <c r="EM2411" s="255"/>
      <c r="EN2411" s="255"/>
      <c r="EO2411" s="255"/>
      <c r="EP2411" s="255"/>
      <c r="EQ2411" s="255"/>
      <c r="ER2411" s="255"/>
      <c r="ES2411" s="255"/>
      <c r="ET2411" s="255"/>
      <c r="EU2411" s="255"/>
      <c r="EV2411" s="255"/>
      <c r="EW2411" s="255"/>
      <c r="EX2411" s="255"/>
      <c r="EY2411" s="255"/>
      <c r="EZ2411" s="255"/>
      <c r="FA2411" s="255"/>
      <c r="FB2411" s="255"/>
      <c r="FC2411" s="255"/>
      <c r="FD2411" s="255"/>
      <c r="FE2411" s="255"/>
      <c r="FF2411" s="255"/>
      <c r="FG2411" s="255"/>
      <c r="FH2411" s="255"/>
      <c r="FI2411" s="255"/>
      <c r="FJ2411" s="255"/>
      <c r="FK2411" s="255"/>
      <c r="FL2411" s="255"/>
      <c r="FM2411" s="255"/>
      <c r="FN2411" s="255"/>
      <c r="FO2411" s="255"/>
      <c r="FP2411" s="255"/>
      <c r="FQ2411" s="255"/>
      <c r="FR2411" s="255"/>
      <c r="FS2411" s="255"/>
      <c r="FT2411" s="255"/>
      <c r="FU2411" s="255"/>
      <c r="FV2411" s="255"/>
      <c r="FW2411" s="255"/>
      <c r="FX2411" s="255"/>
      <c r="FY2411" s="255"/>
      <c r="FZ2411" s="255"/>
      <c r="GA2411" s="255"/>
      <c r="GB2411" s="255"/>
      <c r="GC2411" s="255"/>
      <c r="GD2411" s="255"/>
      <c r="GE2411" s="255"/>
      <c r="GF2411" s="255"/>
      <c r="GG2411" s="255"/>
      <c r="GH2411" s="255"/>
      <c r="GI2411" s="255"/>
      <c r="GJ2411" s="255"/>
      <c r="GK2411" s="255"/>
      <c r="GL2411" s="255"/>
      <c r="GM2411" s="255"/>
      <c r="GN2411" s="255"/>
      <c r="GO2411" s="255"/>
      <c r="GP2411" s="255"/>
      <c r="GQ2411" s="255"/>
      <c r="GR2411" s="255"/>
      <c r="GS2411" s="255"/>
      <c r="GT2411" s="255"/>
      <c r="GU2411" s="255"/>
      <c r="GV2411" s="255"/>
      <c r="GW2411" s="255"/>
      <c r="GX2411" s="255"/>
      <c r="GY2411" s="255"/>
      <c r="GZ2411" s="255"/>
      <c r="HA2411" s="255"/>
      <c r="HB2411" s="255"/>
      <c r="HC2411" s="255"/>
      <c r="HD2411" s="255"/>
      <c r="HE2411" s="255"/>
      <c r="HF2411" s="255"/>
      <c r="HG2411" s="255"/>
      <c r="HH2411" s="255"/>
      <c r="HI2411" s="255"/>
      <c r="HJ2411" s="255"/>
      <c r="HK2411" s="255"/>
      <c r="HL2411" s="255"/>
      <c r="HM2411" s="255"/>
      <c r="HN2411" s="255"/>
      <c r="HO2411" s="255"/>
      <c r="HP2411" s="255"/>
      <c r="HQ2411" s="255"/>
      <c r="HR2411" s="255"/>
      <c r="HS2411" s="255"/>
      <c r="HT2411" s="255"/>
      <c r="HU2411" s="255"/>
      <c r="HV2411" s="255"/>
      <c r="HW2411" s="255"/>
      <c r="HX2411" s="255"/>
      <c r="HY2411" s="255"/>
      <c r="HZ2411" s="255"/>
      <c r="IA2411" s="255"/>
      <c r="IB2411" s="255"/>
      <c r="IC2411" s="255"/>
      <c r="ID2411" s="255"/>
      <c r="IE2411" s="255"/>
      <c r="IF2411" s="255"/>
      <c r="IG2411" s="255"/>
      <c r="IH2411" s="255"/>
      <c r="II2411" s="255"/>
      <c r="IJ2411" s="255"/>
      <c r="IK2411" s="255"/>
      <c r="IL2411" s="255"/>
      <c r="IM2411" s="255"/>
      <c r="IN2411" s="255"/>
      <c r="IO2411" s="255"/>
      <c r="IP2411" s="255"/>
      <c r="IQ2411" s="255"/>
      <c r="IR2411" s="255"/>
      <c r="IS2411" s="255"/>
      <c r="IT2411" s="255"/>
      <c r="IU2411" s="255"/>
      <c r="IV2411" s="255"/>
    </row>
    <row r="2412" spans="1:256">
      <c r="A2412" s="16">
        <v>41871.374814814815</v>
      </c>
      <c r="B2412" s="300">
        <v>4</v>
      </c>
      <c r="C2412" s="5">
        <v>0.69</v>
      </c>
      <c r="D2412" s="5">
        <v>0.71</v>
      </c>
      <c r="E2412" s="5">
        <v>0.68700000000000006</v>
      </c>
      <c r="F2412" s="5">
        <v>0.71</v>
      </c>
      <c r="G2412" s="6">
        <v>201400</v>
      </c>
      <c r="H2412" s="113">
        <f t="shared" ref="H2412:H2417" si="5337">F2412</f>
        <v>0.71</v>
      </c>
      <c r="I2412" s="19">
        <f t="shared" si="5328"/>
        <v>2.898550724637684E-2</v>
      </c>
      <c r="J2412" s="8">
        <f t="shared" si="5304"/>
        <v>0.84928036612735713</v>
      </c>
      <c r="K2412" s="8">
        <f t="shared" si="5305"/>
        <v>0.65371963387264298</v>
      </c>
      <c r="L2412" s="8">
        <f t="shared" si="5306"/>
        <v>0.75150000000000006</v>
      </c>
      <c r="M2412" s="19">
        <f t="shared" si="5307"/>
        <v>0.29915077063879819</v>
      </c>
      <c r="N2412" s="19">
        <f t="shared" si="5329"/>
        <v>1.7256923188657316E-2</v>
      </c>
      <c r="O2412" s="19">
        <f t="shared" si="5330"/>
        <v>3.7450209579116366E-4</v>
      </c>
      <c r="P2412" s="19">
        <f t="shared" si="5331"/>
        <v>-3.5332400264063792E-3</v>
      </c>
      <c r="Q2412" s="303">
        <v>70</v>
      </c>
      <c r="R2412" s="306">
        <v>142994</v>
      </c>
      <c r="S2412" s="66">
        <f t="shared" si="5308"/>
        <v>2042.7714285714285</v>
      </c>
      <c r="T2412" t="str">
        <f t="shared" si="5335"/>
        <v/>
      </c>
      <c r="U2412" t="str">
        <f t="shared" si="5335"/>
        <v/>
      </c>
      <c r="V2412" t="str">
        <f t="shared" si="5335"/>
        <v/>
      </c>
      <c r="W2412" t="str">
        <f t="shared" si="5335"/>
        <v/>
      </c>
      <c r="X2412" s="63"/>
      <c r="Y2412" s="219">
        <f t="shared" si="5310"/>
        <v>-2.0659340659340678E-3</v>
      </c>
      <c r="Z2412" s="78">
        <f t="shared" si="5311"/>
        <v>0.71919359047533737</v>
      </c>
      <c r="AA2412" s="78">
        <f t="shared" si="5312"/>
        <v>0.70921159879757756</v>
      </c>
      <c r="AB2412" s="74">
        <f t="shared" si="4563"/>
        <v>2411</v>
      </c>
      <c r="AC2412" s="80">
        <f t="shared" si="5313"/>
        <v>-9.5833414916662689E-3</v>
      </c>
      <c r="AD2412" s="79">
        <f t="shared" ref="AD2412:AD2417" si="5338">Z2412-AA2412</f>
        <v>9.9819916777598161E-3</v>
      </c>
      <c r="AE2412" s="81">
        <f t="shared" si="5314"/>
        <v>1.9565333169426085E-2</v>
      </c>
      <c r="AF2412" s="19">
        <f t="shared" si="5315"/>
        <v>1.4074772176151149E-2</v>
      </c>
      <c r="AG2412" s="93">
        <f t="shared" si="5332"/>
        <v>-6.436758064361689E-2</v>
      </c>
      <c r="AH2412" s="91">
        <f t="shared" si="5316"/>
        <v>-1.4115695653605354E-3</v>
      </c>
      <c r="AI2412" s="96">
        <f t="shared" si="5317"/>
        <v>2402.5612296987874</v>
      </c>
      <c r="AJ2412" s="5">
        <f t="shared" ref="AJ2412:AJ2417" si="5339">F2412-F2411</f>
        <v>2.0000000000000018E-2</v>
      </c>
      <c r="AK2412" s="5">
        <f t="shared" si="5336"/>
        <v>2.0000000000000018E-2</v>
      </c>
      <c r="AL2412" s="5">
        <f t="shared" si="5318"/>
        <v>0</v>
      </c>
      <c r="AM2412" s="95">
        <f t="shared" si="5319"/>
        <v>5.7142857142857195E-3</v>
      </c>
      <c r="AN2412" s="95">
        <f t="shared" si="5334"/>
        <v>-9.6428571428571509E-3</v>
      </c>
      <c r="AO2412" s="78">
        <f t="shared" si="5320"/>
        <v>0.59259259259259267</v>
      </c>
      <c r="AP2412" s="296">
        <f t="shared" si="5321"/>
        <v>37.209302325581397</v>
      </c>
      <c r="AQ2412" s="8"/>
      <c r="AR2412" s="8">
        <f t="shared" si="5322"/>
        <v>1</v>
      </c>
      <c r="AS2412" s="114">
        <f t="shared" si="5323"/>
        <v>201400</v>
      </c>
      <c r="AT2412" s="103">
        <f t="shared" si="5324"/>
        <v>-0.25597097758750076</v>
      </c>
      <c r="AU2412" s="5">
        <f t="shared" si="5325"/>
        <v>0.71</v>
      </c>
      <c r="AV2412" s="93">
        <f t="shared" si="5326"/>
        <v>1.408450704225352</v>
      </c>
      <c r="AW2412" s="210">
        <f t="shared" si="5327"/>
        <v>3.3478893740902342E-2</v>
      </c>
      <c r="AX2412" s="276">
        <f t="shared" ref="AX2412:AX2417" si="5340">SLOPE(M2399:M2412,AB2399:AB2412)</f>
        <v>-5.7458527978221111E-2</v>
      </c>
      <c r="AY2412" s="19">
        <f t="shared" si="5303"/>
        <v>1.0069519955527878E-2</v>
      </c>
      <c r="AZ2412" s="255"/>
      <c r="BA2412" s="255"/>
      <c r="BB2412" s="255"/>
      <c r="BC2412" s="255"/>
      <c r="BD2412" s="255"/>
      <c r="BE2412" s="255"/>
      <c r="BF2412" s="255"/>
      <c r="BG2412" s="255"/>
      <c r="BH2412" s="255"/>
      <c r="BI2412" s="255"/>
      <c r="BJ2412" s="255"/>
      <c r="BK2412" s="255"/>
      <c r="BL2412" s="255"/>
      <c r="BM2412" s="255"/>
      <c r="BN2412" s="255"/>
      <c r="BO2412" s="255"/>
      <c r="BP2412" s="255"/>
      <c r="BQ2412" s="255"/>
      <c r="BR2412" s="255"/>
      <c r="BS2412" s="255"/>
      <c r="BT2412" s="255"/>
      <c r="BU2412" s="255"/>
      <c r="BV2412" s="255"/>
      <c r="BW2412" s="255"/>
      <c r="BX2412" s="255"/>
      <c r="BY2412" s="255"/>
      <c r="BZ2412" s="255"/>
      <c r="CA2412" s="255"/>
      <c r="CB2412" s="255"/>
      <c r="CC2412" s="255"/>
      <c r="CD2412" s="255"/>
      <c r="CE2412" s="255"/>
      <c r="CF2412" s="255"/>
      <c r="CG2412" s="255"/>
      <c r="CH2412" s="255"/>
      <c r="CI2412" s="255"/>
      <c r="CJ2412" s="255"/>
      <c r="CK2412" s="255"/>
      <c r="CL2412" s="255"/>
      <c r="CM2412" s="255"/>
      <c r="CN2412" s="255"/>
      <c r="CO2412" s="255"/>
      <c r="CP2412" s="255"/>
      <c r="CQ2412" s="255"/>
      <c r="CR2412" s="255"/>
      <c r="CS2412" s="255"/>
      <c r="CT2412" s="255"/>
      <c r="CU2412" s="255"/>
      <c r="CV2412" s="255"/>
      <c r="CW2412" s="255"/>
      <c r="CX2412" s="255"/>
      <c r="CY2412" s="255"/>
      <c r="CZ2412" s="255"/>
      <c r="DA2412" s="255"/>
      <c r="DB2412" s="255"/>
      <c r="DC2412" s="255"/>
      <c r="DD2412" s="255"/>
      <c r="DE2412" s="255"/>
      <c r="DF2412" s="255"/>
      <c r="DG2412" s="255"/>
      <c r="DH2412" s="255"/>
      <c r="DI2412" s="255"/>
      <c r="DJ2412" s="255"/>
      <c r="DK2412" s="255"/>
      <c r="DL2412" s="255"/>
      <c r="DM2412" s="255"/>
      <c r="DN2412" s="255"/>
      <c r="DO2412" s="255"/>
      <c r="DP2412" s="255"/>
      <c r="DQ2412" s="255"/>
      <c r="DR2412" s="255"/>
      <c r="DS2412" s="255"/>
      <c r="DT2412" s="255"/>
      <c r="DU2412" s="255"/>
      <c r="DV2412" s="255"/>
      <c r="DW2412" s="255"/>
      <c r="DX2412" s="255"/>
      <c r="DY2412" s="255"/>
      <c r="DZ2412" s="255"/>
      <c r="EA2412" s="255"/>
      <c r="EB2412" s="255"/>
      <c r="EC2412" s="255"/>
      <c r="ED2412" s="255"/>
      <c r="EE2412" s="255"/>
      <c r="EF2412" s="255"/>
      <c r="EG2412" s="255"/>
      <c r="EH2412" s="255"/>
      <c r="EI2412" s="255"/>
      <c r="EJ2412" s="255"/>
      <c r="EK2412" s="255"/>
      <c r="EL2412" s="255"/>
      <c r="EM2412" s="255"/>
      <c r="EN2412" s="255"/>
      <c r="EO2412" s="255"/>
      <c r="EP2412" s="255"/>
      <c r="EQ2412" s="255"/>
      <c r="ER2412" s="255"/>
      <c r="ES2412" s="255"/>
      <c r="ET2412" s="255"/>
      <c r="EU2412" s="255"/>
      <c r="EV2412" s="255"/>
      <c r="EW2412" s="255"/>
      <c r="EX2412" s="255"/>
      <c r="EY2412" s="255"/>
      <c r="EZ2412" s="255"/>
      <c r="FA2412" s="255"/>
      <c r="FB2412" s="255"/>
      <c r="FC2412" s="255"/>
      <c r="FD2412" s="255"/>
      <c r="FE2412" s="255"/>
      <c r="FF2412" s="255"/>
      <c r="FG2412" s="255"/>
      <c r="FH2412" s="255"/>
      <c r="FI2412" s="255"/>
      <c r="FJ2412" s="255"/>
      <c r="FK2412" s="255"/>
      <c r="FL2412" s="255"/>
      <c r="FM2412" s="255"/>
      <c r="FN2412" s="255"/>
      <c r="FO2412" s="255"/>
      <c r="FP2412" s="255"/>
      <c r="FQ2412" s="255"/>
      <c r="FR2412" s="255"/>
      <c r="FS2412" s="255"/>
      <c r="FT2412" s="255"/>
      <c r="FU2412" s="255"/>
      <c r="FV2412" s="255"/>
      <c r="FW2412" s="255"/>
      <c r="FX2412" s="255"/>
      <c r="FY2412" s="255"/>
      <c r="FZ2412" s="255"/>
      <c r="GA2412" s="255"/>
      <c r="GB2412" s="255"/>
      <c r="GC2412" s="255"/>
      <c r="GD2412" s="255"/>
      <c r="GE2412" s="255"/>
      <c r="GF2412" s="255"/>
      <c r="GG2412" s="255"/>
      <c r="GH2412" s="255"/>
      <c r="GI2412" s="255"/>
      <c r="GJ2412" s="255"/>
      <c r="GK2412" s="255"/>
      <c r="GL2412" s="255"/>
      <c r="GM2412" s="255"/>
      <c r="GN2412" s="255"/>
      <c r="GO2412" s="255"/>
      <c r="GP2412" s="255"/>
      <c r="GQ2412" s="255"/>
      <c r="GR2412" s="255"/>
      <c r="GS2412" s="255"/>
      <c r="GT2412" s="255"/>
      <c r="GU2412" s="255"/>
      <c r="GV2412" s="255"/>
      <c r="GW2412" s="255"/>
      <c r="GX2412" s="255"/>
      <c r="GY2412" s="255"/>
      <c r="GZ2412" s="255"/>
      <c r="HA2412" s="255"/>
      <c r="HB2412" s="255"/>
      <c r="HC2412" s="255"/>
      <c r="HD2412" s="255"/>
      <c r="HE2412" s="255"/>
      <c r="HF2412" s="255"/>
      <c r="HG2412" s="255"/>
      <c r="HH2412" s="255"/>
      <c r="HI2412" s="255"/>
      <c r="HJ2412" s="255"/>
      <c r="HK2412" s="255"/>
      <c r="HL2412" s="255"/>
      <c r="HM2412" s="255"/>
      <c r="HN2412" s="255"/>
      <c r="HO2412" s="255"/>
      <c r="HP2412" s="255"/>
      <c r="HQ2412" s="255"/>
      <c r="HR2412" s="255"/>
      <c r="HS2412" s="255"/>
      <c r="HT2412" s="255"/>
      <c r="HU2412" s="255"/>
      <c r="HV2412" s="255"/>
      <c r="HW2412" s="255"/>
      <c r="HX2412" s="255"/>
      <c r="HY2412" s="255"/>
      <c r="HZ2412" s="255"/>
      <c r="IA2412" s="255"/>
      <c r="IB2412" s="255"/>
      <c r="IC2412" s="255"/>
      <c r="ID2412" s="255"/>
      <c r="IE2412" s="255"/>
      <c r="IF2412" s="255"/>
      <c r="IG2412" s="255"/>
      <c r="IH2412" s="255"/>
      <c r="II2412" s="255"/>
      <c r="IJ2412" s="255"/>
      <c r="IK2412" s="255"/>
      <c r="IL2412" s="255"/>
      <c r="IM2412" s="255"/>
      <c r="IN2412" s="255"/>
      <c r="IO2412" s="255"/>
      <c r="IP2412" s="255"/>
      <c r="IQ2412" s="255"/>
      <c r="IR2412" s="255"/>
      <c r="IS2412" s="255"/>
      <c r="IT2412" s="255"/>
      <c r="IU2412" s="255"/>
      <c r="IV2412" s="255"/>
    </row>
    <row r="2413" spans="1:256" ht="13">
      <c r="A2413" s="16">
        <v>41872.51525462963</v>
      </c>
      <c r="B2413" s="300">
        <v>5</v>
      </c>
      <c r="C2413" s="5">
        <v>0.7</v>
      </c>
      <c r="D2413" s="5">
        <v>0.71</v>
      </c>
      <c r="E2413" s="5">
        <v>0.69</v>
      </c>
      <c r="F2413" s="5">
        <v>0.73</v>
      </c>
      <c r="G2413" s="6">
        <v>307000</v>
      </c>
      <c r="H2413" s="113">
        <f t="shared" si="5337"/>
        <v>0.73</v>
      </c>
      <c r="I2413" s="19">
        <f t="shared" si="5328"/>
        <v>2.8169014084507067E-2</v>
      </c>
      <c r="J2413" s="8">
        <f t="shared" ref="J2413:J2418" si="5341">(L2413)+2*STDEVPA(H2394:H2413)</f>
        <v>0.83250000000000002</v>
      </c>
      <c r="K2413" s="8">
        <f t="shared" ref="K2413:K2418" si="5342">(L2413)-(2*STDEVPA(H2394:H2413))</f>
        <v>0.65850000000000009</v>
      </c>
      <c r="L2413" s="8">
        <f t="shared" ref="L2413:L2418" si="5343">AVERAGE(H2394:H2413)</f>
        <v>0.74550000000000005</v>
      </c>
      <c r="M2413" s="19">
        <f t="shared" ref="M2413:M2418" si="5344">(J2413-K2413)/K2413</f>
        <v>0.26423690205011374</v>
      </c>
      <c r="N2413" s="19">
        <f t="shared" si="5329"/>
        <v>-0.11670994032250143</v>
      </c>
      <c r="O2413" s="19">
        <f t="shared" si="5330"/>
        <v>-1.9758335170132441E-2</v>
      </c>
      <c r="P2413" s="19">
        <f t="shared" si="5331"/>
        <v>7.3125631840643343E-3</v>
      </c>
      <c r="Q2413" s="303">
        <v>70</v>
      </c>
      <c r="R2413" s="306">
        <v>224110</v>
      </c>
      <c r="S2413" s="66">
        <f t="shared" ref="S2413:S2418" si="5345">R2413/Q2413</f>
        <v>3201.5714285714284</v>
      </c>
      <c r="T2413" t="str">
        <f t="shared" ref="T2413:W2414" si="5346">IF(C2413&gt;$J2413,"BrokeBandUpper", IF(C2413&lt;$K2413,"BrokeBandLower", ""))</f>
        <v/>
      </c>
      <c r="U2413" t="str">
        <f t="shared" si="5346"/>
        <v/>
      </c>
      <c r="V2413" t="str">
        <f t="shared" si="5346"/>
        <v/>
      </c>
      <c r="W2413" t="str">
        <f t="shared" si="5346"/>
        <v/>
      </c>
      <c r="X2413" s="63"/>
      <c r="Y2413" s="310">
        <f t="shared" ref="Y2413:Y2418" si="5347">SLOPE(H2400:H2413,AB2400:AB2413)</f>
        <v>-8.0219780219780291E-4</v>
      </c>
      <c r="Z2413" s="311">
        <f t="shared" ref="Z2413:Z2418" si="5348">Z2412+(0.154*(F2413-Z2412))</f>
        <v>0.72085777754213543</v>
      </c>
      <c r="AA2413" s="311">
        <f t="shared" ref="AA2413:AA2418" si="5349">AA2412+(0.074*(F2413-AA2412))</f>
        <v>0.71074994048655682</v>
      </c>
      <c r="AB2413" s="312">
        <f t="shared" si="4563"/>
        <v>2412</v>
      </c>
      <c r="AC2413" s="313">
        <f t="shared" ref="AC2413:AC2418" si="5350">AD2413-AE2413</f>
        <v>-7.5659968910779841E-3</v>
      </c>
      <c r="AD2413" s="284">
        <f t="shared" si="5338"/>
        <v>1.0107837055578606E-2</v>
      </c>
      <c r="AE2413" s="314">
        <f t="shared" ref="AE2413:AE2418" si="5351">AE2412+(0.2*(AD2413-AE2412))</f>
        <v>1.767383394665659E-2</v>
      </c>
      <c r="AF2413" s="315">
        <f t="shared" ref="AF2413:AF2418" si="5352">AD2413/AA2413</f>
        <v>1.4221368838468142E-2</v>
      </c>
      <c r="AG2413" s="315">
        <f t="shared" si="5332"/>
        <v>-0.21050534433554097</v>
      </c>
      <c r="AH2413" s="316">
        <f t="shared" ref="AH2413:AH2418" si="5353">SLOPE(AC2400:AC2413,AB2400:AB2413)</f>
        <v>-9.2528698878693416E-4</v>
      </c>
      <c r="AI2413" s="317">
        <f t="shared" ref="AI2413:AI2418" si="5354">INTERCEPT(AB2400:AB2413,AC2400:AC2413)</f>
        <v>2401.4803126553225</v>
      </c>
      <c r="AJ2413" s="318">
        <f t="shared" si="5339"/>
        <v>2.0000000000000018E-2</v>
      </c>
      <c r="AK2413" s="318">
        <f t="shared" si="5336"/>
        <v>2.0000000000000018E-2</v>
      </c>
      <c r="AL2413" s="318">
        <f t="shared" ref="AL2413:AL2418" si="5355">IF(AJ2413&lt;0,AJ2413,0)</f>
        <v>0</v>
      </c>
      <c r="AM2413" s="319">
        <f t="shared" ref="AM2413:AM2418" si="5356">(AVERAGE(AK2400:AK2413))</f>
        <v>7.1428571428571496E-3</v>
      </c>
      <c r="AN2413" s="319">
        <f t="shared" si="5334"/>
        <v>-8.9285714285714367E-3</v>
      </c>
      <c r="AO2413" s="311">
        <f t="shared" ref="AO2413:AO2418" si="5357">ABS(AM2413/AN2413)</f>
        <v>0.8</v>
      </c>
      <c r="AP2413" s="285">
        <f t="shared" ref="AP2413:AP2418" si="5358">IF(AN2413=0,100,100-(100/(1+AO2413)))</f>
        <v>44.444444444444443</v>
      </c>
      <c r="AQ2413" s="285"/>
      <c r="AR2413" s="285">
        <f t="shared" ref="AR2413:AR2418" si="5359">IF(ISERROR(((F2413-E2413)-(D2413-F2413))/(D2413-E2413)),0,((F2413-E2413)-(D2413-F2413))/(D2413-E2413))</f>
        <v>3</v>
      </c>
      <c r="AS2413" s="286">
        <f t="shared" ref="AS2413:AS2418" si="5360">IF(ISERROR(AR2413*G2413),0,AR2413*G2413)</f>
        <v>921000</v>
      </c>
      <c r="AT2413" s="103">
        <f t="shared" ref="AT2413:AT2418" si="5361">SUM(AS2394:AS2413)/SUM(G2394:G2413)</f>
        <v>-0.20784020090627325</v>
      </c>
      <c r="AU2413" s="318">
        <f t="shared" ref="AU2413:AU2418" si="5362">F2413</f>
        <v>0.73</v>
      </c>
      <c r="AV2413" s="315">
        <f t="shared" ref="AV2413:AV2418" si="5363">AS2413/R2413</f>
        <v>4.1095890410958908</v>
      </c>
      <c r="AW2413" s="320">
        <f t="shared" ref="AW2413:AW2418" si="5364">(D2413-E2413)/E2413</f>
        <v>2.898550724637684E-2</v>
      </c>
      <c r="AX2413" s="321">
        <f t="shared" si="5340"/>
        <v>-5.5715262672883646E-2</v>
      </c>
      <c r="AY2413" s="315">
        <f t="shared" si="5303"/>
        <v>3.0339539954769221E-2</v>
      </c>
      <c r="AZ2413" s="255"/>
      <c r="BA2413" s="255"/>
      <c r="BB2413" s="255"/>
      <c r="BC2413" s="255"/>
      <c r="BD2413" s="255"/>
      <c r="BE2413" s="255"/>
      <c r="BF2413" s="255"/>
      <c r="BG2413" s="255"/>
      <c r="BH2413" s="255"/>
      <c r="BI2413" s="255"/>
      <c r="BJ2413" s="255"/>
      <c r="BK2413" s="255"/>
      <c r="BL2413" s="255"/>
      <c r="BM2413" s="255"/>
      <c r="BN2413" s="255"/>
      <c r="BO2413" s="255"/>
      <c r="BP2413" s="255"/>
      <c r="BQ2413" s="255"/>
      <c r="BR2413" s="255"/>
      <c r="BS2413" s="255"/>
      <c r="BT2413" s="255"/>
      <c r="BU2413" s="255"/>
      <c r="BV2413" s="255"/>
      <c r="BW2413" s="255"/>
      <c r="BX2413" s="255"/>
      <c r="BY2413" s="255"/>
      <c r="BZ2413" s="255"/>
      <c r="CA2413" s="255"/>
      <c r="CB2413" s="255"/>
      <c r="CC2413" s="255"/>
      <c r="CD2413" s="255"/>
      <c r="CE2413" s="255"/>
      <c r="CF2413" s="255"/>
      <c r="CG2413" s="255"/>
      <c r="CH2413" s="255"/>
      <c r="CI2413" s="255"/>
      <c r="CJ2413" s="255"/>
      <c r="CK2413" s="255"/>
      <c r="CL2413" s="255"/>
      <c r="CM2413" s="255"/>
      <c r="CN2413" s="255"/>
      <c r="CO2413" s="255"/>
      <c r="CP2413" s="255"/>
      <c r="CQ2413" s="255"/>
      <c r="CR2413" s="255"/>
      <c r="CS2413" s="255"/>
      <c r="CT2413" s="255"/>
      <c r="CU2413" s="255"/>
      <c r="CV2413" s="255"/>
      <c r="CW2413" s="255"/>
      <c r="CX2413" s="255"/>
      <c r="CY2413" s="255"/>
      <c r="CZ2413" s="255"/>
      <c r="DA2413" s="255"/>
      <c r="DB2413" s="255"/>
      <c r="DC2413" s="255"/>
      <c r="DD2413" s="255"/>
      <c r="DE2413" s="255"/>
      <c r="DF2413" s="255"/>
      <c r="DG2413" s="255"/>
      <c r="DH2413" s="255"/>
      <c r="DI2413" s="255"/>
      <c r="DJ2413" s="255"/>
      <c r="DK2413" s="255"/>
      <c r="DL2413" s="255"/>
      <c r="DM2413" s="255"/>
      <c r="DN2413" s="255"/>
      <c r="DO2413" s="255"/>
      <c r="DP2413" s="255"/>
      <c r="DQ2413" s="255"/>
      <c r="DR2413" s="255"/>
      <c r="DS2413" s="255"/>
      <c r="DT2413" s="255"/>
      <c r="DU2413" s="255"/>
      <c r="DV2413" s="255"/>
      <c r="DW2413" s="255"/>
      <c r="DX2413" s="255"/>
      <c r="DY2413" s="255"/>
      <c r="DZ2413" s="255"/>
      <c r="EA2413" s="255"/>
      <c r="EB2413" s="255"/>
      <c r="EC2413" s="255"/>
      <c r="ED2413" s="255"/>
      <c r="EE2413" s="255"/>
      <c r="EF2413" s="255"/>
      <c r="EG2413" s="255"/>
      <c r="EH2413" s="255"/>
      <c r="EI2413" s="255"/>
      <c r="EJ2413" s="255"/>
      <c r="EK2413" s="255"/>
      <c r="EL2413" s="255"/>
      <c r="EM2413" s="255"/>
      <c r="EN2413" s="255"/>
      <c r="EO2413" s="255"/>
      <c r="EP2413" s="255"/>
      <c r="EQ2413" s="255"/>
      <c r="ER2413" s="255"/>
      <c r="ES2413" s="255"/>
      <c r="ET2413" s="255"/>
      <c r="EU2413" s="255"/>
      <c r="EV2413" s="255"/>
      <c r="EW2413" s="255"/>
      <c r="EX2413" s="255"/>
      <c r="EY2413" s="255"/>
      <c r="EZ2413" s="255"/>
      <c r="FA2413" s="255"/>
      <c r="FB2413" s="255"/>
      <c r="FC2413" s="255"/>
      <c r="FD2413" s="255"/>
      <c r="FE2413" s="255"/>
      <c r="FF2413" s="255"/>
      <c r="FG2413" s="255"/>
      <c r="FH2413" s="255"/>
      <c r="FI2413" s="255"/>
      <c r="FJ2413" s="255"/>
      <c r="FK2413" s="255"/>
      <c r="FL2413" s="255"/>
      <c r="FM2413" s="255"/>
      <c r="FN2413" s="255"/>
      <c r="FO2413" s="255"/>
      <c r="FP2413" s="255"/>
      <c r="FQ2413" s="255"/>
      <c r="FR2413" s="255"/>
      <c r="FS2413" s="255"/>
      <c r="FT2413" s="255"/>
      <c r="FU2413" s="255"/>
      <c r="FV2413" s="255"/>
      <c r="FW2413" s="255"/>
      <c r="FX2413" s="255"/>
      <c r="FY2413" s="255"/>
      <c r="FZ2413" s="255"/>
      <c r="GA2413" s="255"/>
      <c r="GB2413" s="255"/>
      <c r="GC2413" s="255"/>
      <c r="GD2413" s="255"/>
      <c r="GE2413" s="255"/>
      <c r="GF2413" s="255"/>
      <c r="GG2413" s="255"/>
      <c r="GH2413" s="255"/>
      <c r="GI2413" s="255"/>
      <c r="GJ2413" s="255"/>
      <c r="GK2413" s="255"/>
      <c r="GL2413" s="255"/>
      <c r="GM2413" s="255"/>
      <c r="GN2413" s="255"/>
      <c r="GO2413" s="255"/>
      <c r="GP2413" s="255"/>
      <c r="GQ2413" s="255"/>
      <c r="GR2413" s="255"/>
      <c r="GS2413" s="255"/>
      <c r="GT2413" s="255"/>
      <c r="GU2413" s="255"/>
      <c r="GV2413" s="255"/>
      <c r="GW2413" s="255"/>
      <c r="GX2413" s="255"/>
      <c r="GY2413" s="255"/>
      <c r="GZ2413" s="255"/>
      <c r="HA2413" s="255"/>
      <c r="HB2413" s="255"/>
      <c r="HC2413" s="255"/>
      <c r="HD2413" s="255"/>
      <c r="HE2413" s="255"/>
      <c r="HF2413" s="255"/>
      <c r="HG2413" s="255"/>
      <c r="HH2413" s="255"/>
      <c r="HI2413" s="255"/>
      <c r="HJ2413" s="255"/>
      <c r="HK2413" s="255"/>
      <c r="HL2413" s="255"/>
      <c r="HM2413" s="255"/>
      <c r="HN2413" s="255"/>
      <c r="HO2413" s="255"/>
      <c r="HP2413" s="255"/>
      <c r="HQ2413" s="255"/>
      <c r="HR2413" s="255"/>
      <c r="HS2413" s="255"/>
      <c r="HT2413" s="255"/>
      <c r="HU2413" s="255"/>
      <c r="HV2413" s="255"/>
      <c r="HW2413" s="255"/>
      <c r="HX2413" s="255"/>
      <c r="HY2413" s="255"/>
      <c r="HZ2413" s="255"/>
      <c r="IA2413" s="255"/>
      <c r="IB2413" s="255"/>
      <c r="IC2413" s="255"/>
      <c r="ID2413" s="255"/>
      <c r="IE2413" s="255"/>
      <c r="IF2413" s="255"/>
      <c r="IG2413" s="255"/>
      <c r="IH2413" s="255"/>
      <c r="II2413" s="255"/>
      <c r="IJ2413" s="255"/>
      <c r="IK2413" s="255"/>
      <c r="IL2413" s="255"/>
      <c r="IM2413" s="255"/>
      <c r="IN2413" s="255"/>
      <c r="IO2413" s="255"/>
      <c r="IP2413" s="255"/>
      <c r="IQ2413" s="255"/>
      <c r="IR2413" s="255"/>
      <c r="IS2413" s="255"/>
      <c r="IT2413" s="255"/>
      <c r="IU2413" s="255"/>
      <c r="IV2413" s="255"/>
    </row>
    <row r="2414" spans="1:256">
      <c r="A2414" s="16">
        <v>41873.407916666663</v>
      </c>
      <c r="B2414" s="300">
        <v>6</v>
      </c>
      <c r="C2414" s="5">
        <v>0.73</v>
      </c>
      <c r="D2414" s="5">
        <v>0.75</v>
      </c>
      <c r="E2414" s="5">
        <v>0.70499999999999996</v>
      </c>
      <c r="F2414" s="5">
        <v>0.74</v>
      </c>
      <c r="G2414" s="6">
        <v>452100</v>
      </c>
      <c r="H2414" s="113">
        <f t="shared" si="5337"/>
        <v>0.74</v>
      </c>
      <c r="I2414" s="19">
        <f t="shared" si="5328"/>
        <v>1.3698630136986314E-2</v>
      </c>
      <c r="J2414" s="8">
        <f t="shared" si="5341"/>
        <v>0.8215062497558786</v>
      </c>
      <c r="K2414" s="8">
        <f t="shared" si="5342"/>
        <v>0.66149375024412171</v>
      </c>
      <c r="L2414" s="8">
        <f t="shared" si="5343"/>
        <v>0.74150000000000016</v>
      </c>
      <c r="M2414" s="19">
        <f t="shared" si="5344"/>
        <v>0.24189570869370253</v>
      </c>
      <c r="N2414" s="19">
        <f t="shared" si="5329"/>
        <v>-8.4549861064349391E-2</v>
      </c>
      <c r="O2414" s="19">
        <f t="shared" si="5330"/>
        <v>-1.320570599894464E-2</v>
      </c>
      <c r="P2414" s="19">
        <f t="shared" si="5331"/>
        <v>4.5463177587268472E-3</v>
      </c>
      <c r="Q2414" s="303">
        <v>70</v>
      </c>
      <c r="R2414" s="306">
        <v>334554</v>
      </c>
      <c r="S2414" s="66">
        <f t="shared" si="5345"/>
        <v>4779.3428571428567</v>
      </c>
      <c r="T2414" t="str">
        <f t="shared" si="5346"/>
        <v/>
      </c>
      <c r="U2414" t="str">
        <f t="shared" si="5346"/>
        <v/>
      </c>
      <c r="V2414" t="str">
        <f t="shared" si="5346"/>
        <v/>
      </c>
      <c r="W2414" t="str">
        <f t="shared" si="5346"/>
        <v/>
      </c>
      <c r="X2414" s="63"/>
      <c r="Y2414" s="219">
        <f t="shared" si="5347"/>
        <v>-2.9670329670329696E-4</v>
      </c>
      <c r="Z2414" s="78">
        <f t="shared" si="5348"/>
        <v>0.72380567980064658</v>
      </c>
      <c r="AA2414" s="78">
        <f t="shared" si="5349"/>
        <v>0.71291444489055167</v>
      </c>
      <c r="AB2414" s="74">
        <f t="shared" si="4563"/>
        <v>2413</v>
      </c>
      <c r="AC2414" s="80">
        <f t="shared" si="5350"/>
        <v>-5.4260792292493386E-3</v>
      </c>
      <c r="AD2414" s="79">
        <f t="shared" si="5338"/>
        <v>1.0891234910094916E-2</v>
      </c>
      <c r="AE2414" s="81">
        <f t="shared" si="5351"/>
        <v>1.6317314139344254E-2</v>
      </c>
      <c r="AF2414" s="19">
        <f t="shared" si="5352"/>
        <v>1.5277057419936223E-2</v>
      </c>
      <c r="AG2414" s="93">
        <f t="shared" si="5332"/>
        <v>-0.2828335370256484</v>
      </c>
      <c r="AH2414" s="91">
        <f t="shared" si="5353"/>
        <v>-5.2461387335867829E-4</v>
      </c>
      <c r="AI2414" s="96">
        <f t="shared" si="5354"/>
        <v>2400.240484478446</v>
      </c>
      <c r="AJ2414" s="5">
        <f t="shared" si="5339"/>
        <v>1.0000000000000009E-2</v>
      </c>
      <c r="AK2414" s="5">
        <f t="shared" si="5336"/>
        <v>1.0000000000000009E-2</v>
      </c>
      <c r="AL2414" s="5">
        <f t="shared" si="5355"/>
        <v>0</v>
      </c>
      <c r="AM2414" s="95">
        <f t="shared" si="5356"/>
        <v>7.8571428571428646E-3</v>
      </c>
      <c r="AN2414" s="95">
        <f t="shared" si="5334"/>
        <v>-6.4285714285714345E-3</v>
      </c>
      <c r="AO2414" s="78">
        <f t="shared" si="5357"/>
        <v>1.2222222222222223</v>
      </c>
      <c r="AP2414" s="296">
        <f t="shared" si="5358"/>
        <v>55</v>
      </c>
      <c r="AQ2414" s="8"/>
      <c r="AR2414" s="8">
        <f t="shared" si="5359"/>
        <v>0.55555555555555558</v>
      </c>
      <c r="AS2414" s="114">
        <f t="shared" si="5360"/>
        <v>251166.66666666669</v>
      </c>
      <c r="AT2414" s="103">
        <f t="shared" si="5361"/>
        <v>-0.14389760227601031</v>
      </c>
      <c r="AU2414" s="5">
        <f t="shared" si="5362"/>
        <v>0.74</v>
      </c>
      <c r="AV2414" s="93">
        <f t="shared" si="5363"/>
        <v>0.75075075075075082</v>
      </c>
      <c r="AW2414" s="210">
        <f t="shared" si="5364"/>
        <v>6.3829787234042618E-2</v>
      </c>
      <c r="AX2414" s="276">
        <f t="shared" si="5340"/>
        <v>-5.2848699104006566E-2</v>
      </c>
      <c r="AY2414" s="19">
        <f t="shared" ref="AY2414:AY2421" si="5365">IF((AX2414&gt;AX2413),ABS(AX2414-AX2413)/ABS(AX2413),-1*ABS(AX2414-AX2413)/ABS(AX2413))</f>
        <v>5.145023879196791E-2</v>
      </c>
      <c r="AZ2414" s="255"/>
      <c r="BA2414" s="255"/>
      <c r="BB2414" s="255"/>
      <c r="BC2414" s="255"/>
      <c r="BD2414" s="255"/>
      <c r="BE2414" s="255"/>
      <c r="BF2414" s="255"/>
      <c r="BG2414" s="255"/>
      <c r="BH2414" s="255"/>
      <c r="BI2414" s="255"/>
      <c r="BJ2414" s="255"/>
      <c r="BK2414" s="255"/>
      <c r="BL2414" s="255"/>
      <c r="BM2414" s="255"/>
      <c r="BN2414" s="255"/>
      <c r="BO2414" s="255"/>
      <c r="BP2414" s="255"/>
      <c r="BQ2414" s="255"/>
      <c r="BR2414" s="255"/>
      <c r="BS2414" s="255"/>
      <c r="BT2414" s="255"/>
      <c r="BU2414" s="255"/>
      <c r="BV2414" s="255"/>
      <c r="BW2414" s="255"/>
      <c r="BX2414" s="255"/>
      <c r="BY2414" s="255"/>
      <c r="BZ2414" s="255"/>
      <c r="CA2414" s="255"/>
      <c r="CB2414" s="255"/>
      <c r="CC2414" s="255"/>
      <c r="CD2414" s="255"/>
      <c r="CE2414" s="255"/>
      <c r="CF2414" s="255"/>
      <c r="CG2414" s="255"/>
      <c r="CH2414" s="255"/>
      <c r="CI2414" s="255"/>
      <c r="CJ2414" s="255"/>
      <c r="CK2414" s="255"/>
      <c r="CL2414" s="255"/>
      <c r="CM2414" s="255"/>
      <c r="CN2414" s="255"/>
      <c r="CO2414" s="255"/>
      <c r="CP2414" s="255"/>
      <c r="CQ2414" s="255"/>
      <c r="CR2414" s="255"/>
      <c r="CS2414" s="255"/>
      <c r="CT2414" s="255"/>
      <c r="CU2414" s="255"/>
      <c r="CV2414" s="255"/>
      <c r="CW2414" s="255"/>
      <c r="CX2414" s="255"/>
      <c r="CY2414" s="255"/>
      <c r="CZ2414" s="255"/>
      <c r="DA2414" s="255"/>
      <c r="DB2414" s="255"/>
      <c r="DC2414" s="255"/>
      <c r="DD2414" s="255"/>
      <c r="DE2414" s="255"/>
      <c r="DF2414" s="255"/>
      <c r="DG2414" s="255"/>
      <c r="DH2414" s="255"/>
      <c r="DI2414" s="255"/>
      <c r="DJ2414" s="255"/>
      <c r="DK2414" s="255"/>
      <c r="DL2414" s="255"/>
      <c r="DM2414" s="255"/>
      <c r="DN2414" s="255"/>
      <c r="DO2414" s="255"/>
      <c r="DP2414" s="255"/>
      <c r="DQ2414" s="255"/>
      <c r="DR2414" s="255"/>
      <c r="DS2414" s="255"/>
      <c r="DT2414" s="255"/>
      <c r="DU2414" s="255"/>
      <c r="DV2414" s="255"/>
      <c r="DW2414" s="255"/>
      <c r="DX2414" s="255"/>
      <c r="DY2414" s="255"/>
      <c r="DZ2414" s="255"/>
      <c r="EA2414" s="255"/>
      <c r="EB2414" s="255"/>
      <c r="EC2414" s="255"/>
      <c r="ED2414" s="255"/>
      <c r="EE2414" s="255"/>
      <c r="EF2414" s="255"/>
      <c r="EG2414" s="255"/>
      <c r="EH2414" s="255"/>
      <c r="EI2414" s="255"/>
      <c r="EJ2414" s="255"/>
      <c r="EK2414" s="255"/>
      <c r="EL2414" s="255"/>
      <c r="EM2414" s="255"/>
      <c r="EN2414" s="255"/>
      <c r="EO2414" s="255"/>
      <c r="EP2414" s="255"/>
      <c r="EQ2414" s="255"/>
      <c r="ER2414" s="255"/>
      <c r="ES2414" s="255"/>
      <c r="ET2414" s="255"/>
      <c r="EU2414" s="255"/>
      <c r="EV2414" s="255"/>
      <c r="EW2414" s="255"/>
      <c r="EX2414" s="255"/>
      <c r="EY2414" s="255"/>
      <c r="EZ2414" s="255"/>
      <c r="FA2414" s="255"/>
      <c r="FB2414" s="255"/>
      <c r="FC2414" s="255"/>
      <c r="FD2414" s="255"/>
      <c r="FE2414" s="255"/>
      <c r="FF2414" s="255"/>
      <c r="FG2414" s="255"/>
      <c r="FH2414" s="255"/>
      <c r="FI2414" s="255"/>
      <c r="FJ2414" s="255"/>
      <c r="FK2414" s="255"/>
      <c r="FL2414" s="255"/>
      <c r="FM2414" s="255"/>
      <c r="FN2414" s="255"/>
      <c r="FO2414" s="255"/>
      <c r="FP2414" s="255"/>
      <c r="FQ2414" s="255"/>
      <c r="FR2414" s="255"/>
      <c r="FS2414" s="255"/>
      <c r="FT2414" s="255"/>
      <c r="FU2414" s="255"/>
      <c r="FV2414" s="255"/>
      <c r="FW2414" s="255"/>
      <c r="FX2414" s="255"/>
      <c r="FY2414" s="255"/>
      <c r="FZ2414" s="255"/>
      <c r="GA2414" s="255"/>
      <c r="GB2414" s="255"/>
      <c r="GC2414" s="255"/>
      <c r="GD2414" s="255"/>
      <c r="GE2414" s="255"/>
      <c r="GF2414" s="255"/>
      <c r="GG2414" s="255"/>
      <c r="GH2414" s="255"/>
      <c r="GI2414" s="255"/>
      <c r="GJ2414" s="255"/>
      <c r="GK2414" s="255"/>
      <c r="GL2414" s="255"/>
      <c r="GM2414" s="255"/>
      <c r="GN2414" s="255"/>
      <c r="GO2414" s="255"/>
      <c r="GP2414" s="255"/>
      <c r="GQ2414" s="255"/>
      <c r="GR2414" s="255"/>
      <c r="GS2414" s="255"/>
      <c r="GT2414" s="255"/>
      <c r="GU2414" s="255"/>
      <c r="GV2414" s="255"/>
      <c r="GW2414" s="255"/>
      <c r="GX2414" s="255"/>
      <c r="GY2414" s="255"/>
      <c r="GZ2414" s="255"/>
      <c r="HA2414" s="255"/>
      <c r="HB2414" s="255"/>
      <c r="HC2414" s="255"/>
      <c r="HD2414" s="255"/>
      <c r="HE2414" s="255"/>
      <c r="HF2414" s="255"/>
      <c r="HG2414" s="255"/>
      <c r="HH2414" s="255"/>
      <c r="HI2414" s="255"/>
      <c r="HJ2414" s="255"/>
      <c r="HK2414" s="255"/>
      <c r="HL2414" s="255"/>
      <c r="HM2414" s="255"/>
      <c r="HN2414" s="255"/>
      <c r="HO2414" s="255"/>
      <c r="HP2414" s="255"/>
      <c r="HQ2414" s="255"/>
      <c r="HR2414" s="255"/>
      <c r="HS2414" s="255"/>
      <c r="HT2414" s="255"/>
      <c r="HU2414" s="255"/>
      <c r="HV2414" s="255"/>
      <c r="HW2414" s="255"/>
      <c r="HX2414" s="255"/>
      <c r="HY2414" s="255"/>
      <c r="HZ2414" s="255"/>
      <c r="IA2414" s="255"/>
      <c r="IB2414" s="255"/>
      <c r="IC2414" s="255"/>
      <c r="ID2414" s="255"/>
      <c r="IE2414" s="255"/>
      <c r="IF2414" s="255"/>
      <c r="IG2414" s="255"/>
      <c r="IH2414" s="255"/>
      <c r="II2414" s="255"/>
      <c r="IJ2414" s="255"/>
      <c r="IK2414" s="255"/>
      <c r="IL2414" s="255"/>
      <c r="IM2414" s="255"/>
      <c r="IN2414" s="255"/>
      <c r="IO2414" s="255"/>
      <c r="IP2414" s="255"/>
      <c r="IQ2414" s="255"/>
      <c r="IR2414" s="255"/>
      <c r="IS2414" s="255"/>
      <c r="IT2414" s="255"/>
      <c r="IU2414" s="255"/>
      <c r="IV2414" s="255"/>
    </row>
    <row r="2415" spans="1:256" ht="13">
      <c r="A2415" s="16">
        <v>41876.416851851849</v>
      </c>
      <c r="B2415" s="300">
        <v>2</v>
      </c>
      <c r="C2415" s="5">
        <v>0.75</v>
      </c>
      <c r="D2415" s="5">
        <v>0.76</v>
      </c>
      <c r="E2415" s="5">
        <v>0.73</v>
      </c>
      <c r="F2415" s="5">
        <v>0.75</v>
      </c>
      <c r="G2415" s="6">
        <v>1158000</v>
      </c>
      <c r="H2415" s="113">
        <f t="shared" si="5337"/>
        <v>0.75</v>
      </c>
      <c r="I2415" s="19">
        <f t="shared" ref="I2415:I2421" si="5366">IF(A2416&gt;A2415,(H2415-H2414)/H2414, (H2415-H2416)/H2416)</f>
        <v>1.3513513513513526E-2</v>
      </c>
      <c r="J2415" s="8">
        <f t="shared" si="5341"/>
        <v>0.80328725367670639</v>
      </c>
      <c r="K2415" s="8">
        <f t="shared" si="5342"/>
        <v>0.67071274632329403</v>
      </c>
      <c r="L2415" s="8">
        <f t="shared" si="5343"/>
        <v>0.73700000000000021</v>
      </c>
      <c r="M2415" s="19">
        <f t="shared" si="5344"/>
        <v>0.19766212596995938</v>
      </c>
      <c r="N2415" s="19">
        <f t="shared" ref="N2415:N2421" si="5367">IF(A2416&gt;A2415,(M2415-M2414)/M2414, (M2415-M2416)/M2416)</f>
        <v>-0.18286220521486543</v>
      </c>
      <c r="O2415" s="19">
        <f t="shared" ref="O2415:O2421" si="5368">IF(A2416&gt;A2415,(J2415-J2414)/J2414, (J2415-J2416)/J2416)</f>
        <v>-2.2177550182468149E-2</v>
      </c>
      <c r="P2415" s="19">
        <f t="shared" ref="P2415:P2421" si="5369">IF(A2416&gt;A2415,(K2415-K2414)/K2414, (K2415-K2416)/K2416)</f>
        <v>1.3936633680620685E-2</v>
      </c>
      <c r="Q2415" s="303">
        <v>70</v>
      </c>
      <c r="R2415" s="306">
        <v>868500</v>
      </c>
      <c r="S2415" s="66">
        <f t="shared" si="5345"/>
        <v>12407.142857142857</v>
      </c>
      <c r="T2415" t="str">
        <f t="shared" ref="T2415:W2416" si="5370">IF(C2415&gt;$J2415,"BrokeBandUpper", IF(C2415&lt;$K2415,"BrokeBandLower", ""))</f>
        <v/>
      </c>
      <c r="U2415" t="str">
        <f t="shared" si="5370"/>
        <v/>
      </c>
      <c r="V2415" t="str">
        <f t="shared" si="5370"/>
        <v/>
      </c>
      <c r="W2415" t="str">
        <f t="shared" si="5370"/>
        <v/>
      </c>
      <c r="X2415" s="63"/>
      <c r="Y2415" s="310">
        <f t="shared" si="5347"/>
        <v>2.4175824175824196E-4</v>
      </c>
      <c r="Z2415" s="311">
        <f t="shared" si="5348"/>
        <v>0.72783960511134704</v>
      </c>
      <c r="AA2415" s="311">
        <f t="shared" si="5349"/>
        <v>0.7156587759686508</v>
      </c>
      <c r="AB2415" s="312">
        <f t="shared" si="4563"/>
        <v>2414</v>
      </c>
      <c r="AC2415" s="313">
        <f t="shared" si="5350"/>
        <v>-3.3091879973184048E-3</v>
      </c>
      <c r="AD2415" s="284">
        <f t="shared" si="5338"/>
        <v>1.2180829142696248E-2</v>
      </c>
      <c r="AE2415" s="314">
        <f t="shared" si="5351"/>
        <v>1.5490017140014653E-2</v>
      </c>
      <c r="AF2415" s="315">
        <f t="shared" si="5352"/>
        <v>1.7020442635122278E-2</v>
      </c>
      <c r="AG2415" s="315">
        <f t="shared" ref="AG2415:AG2421" si="5371">IF(A2416&gt;A2415,(AC2415-AC2414)/AC2414, (AC2415-AC2416)/AC2416)</f>
        <v>-0.39013275377915763</v>
      </c>
      <c r="AH2415" s="316">
        <f t="shared" si="5353"/>
        <v>-1.9529839197668657E-4</v>
      </c>
      <c r="AI2415" s="317">
        <f t="shared" si="5354"/>
        <v>2403.3171147766338</v>
      </c>
      <c r="AJ2415" s="318">
        <f t="shared" si="5339"/>
        <v>1.0000000000000009E-2</v>
      </c>
      <c r="AK2415" s="318">
        <f t="shared" si="5336"/>
        <v>1.0000000000000009E-2</v>
      </c>
      <c r="AL2415" s="318">
        <f t="shared" si="5355"/>
        <v>0</v>
      </c>
      <c r="AM2415" s="319">
        <f t="shared" si="5356"/>
        <v>8.5714285714285788E-3</v>
      </c>
      <c r="AN2415" s="319">
        <f t="shared" si="5334"/>
        <v>-6.0714285714285766E-3</v>
      </c>
      <c r="AO2415" s="311">
        <f t="shared" si="5357"/>
        <v>1.411764705882353</v>
      </c>
      <c r="AP2415" s="285">
        <f t="shared" si="5358"/>
        <v>58.536585365853661</v>
      </c>
      <c r="AQ2415" s="285"/>
      <c r="AR2415" s="285">
        <f t="shared" si="5359"/>
        <v>0.33333333333333331</v>
      </c>
      <c r="AS2415" s="286">
        <f t="shared" si="5360"/>
        <v>386000</v>
      </c>
      <c r="AT2415" s="103">
        <f t="shared" si="5361"/>
        <v>-0.14880657182240875</v>
      </c>
      <c r="AU2415" s="318">
        <f t="shared" si="5362"/>
        <v>0.75</v>
      </c>
      <c r="AV2415" s="315">
        <f t="shared" si="5363"/>
        <v>0.44444444444444442</v>
      </c>
      <c r="AW2415" s="320">
        <f t="shared" si="5364"/>
        <v>4.1095890410958943E-2</v>
      </c>
      <c r="AX2415" s="321">
        <f t="shared" si="5340"/>
        <v>-4.9850775899317745E-2</v>
      </c>
      <c r="AY2415" s="315">
        <f t="shared" si="5365"/>
        <v>5.6726527909209075E-2</v>
      </c>
      <c r="AZ2415" s="255"/>
      <c r="BA2415" s="255"/>
      <c r="BB2415" s="255"/>
      <c r="BC2415" s="255"/>
      <c r="BD2415" s="255"/>
      <c r="BE2415" s="255"/>
      <c r="BF2415" s="255"/>
      <c r="BG2415" s="255"/>
      <c r="BH2415" s="255"/>
      <c r="BI2415" s="255"/>
      <c r="BJ2415" s="255"/>
      <c r="BK2415" s="255"/>
      <c r="BL2415" s="255"/>
      <c r="BM2415" s="255"/>
      <c r="BN2415" s="255"/>
      <c r="BO2415" s="255"/>
      <c r="BP2415" s="255"/>
      <c r="BQ2415" s="255"/>
      <c r="BR2415" s="255"/>
      <c r="BS2415" s="255"/>
      <c r="BT2415" s="255"/>
      <c r="BU2415" s="255"/>
      <c r="BV2415" s="255"/>
      <c r="BW2415" s="255"/>
      <c r="BX2415" s="255"/>
      <c r="BY2415" s="255"/>
      <c r="BZ2415" s="255"/>
      <c r="CA2415" s="255"/>
      <c r="CB2415" s="255"/>
      <c r="CC2415" s="255"/>
      <c r="CD2415" s="255"/>
      <c r="CE2415" s="255"/>
      <c r="CF2415" s="255"/>
      <c r="CG2415" s="255"/>
      <c r="CH2415" s="255"/>
      <c r="CI2415" s="255"/>
      <c r="CJ2415" s="255"/>
      <c r="CK2415" s="255"/>
      <c r="CL2415" s="255"/>
      <c r="CM2415" s="255"/>
      <c r="CN2415" s="255"/>
      <c r="CO2415" s="255"/>
      <c r="CP2415" s="255"/>
      <c r="CQ2415" s="255"/>
      <c r="CR2415" s="255"/>
      <c r="CS2415" s="255"/>
      <c r="CT2415" s="255"/>
      <c r="CU2415" s="255"/>
      <c r="CV2415" s="255"/>
      <c r="CW2415" s="255"/>
      <c r="CX2415" s="255"/>
      <c r="CY2415" s="255"/>
      <c r="CZ2415" s="255"/>
      <c r="DA2415" s="255"/>
      <c r="DB2415" s="255"/>
      <c r="DC2415" s="255"/>
      <c r="DD2415" s="255"/>
      <c r="DE2415" s="255"/>
      <c r="DF2415" s="255"/>
      <c r="DG2415" s="255"/>
      <c r="DH2415" s="255"/>
      <c r="DI2415" s="255"/>
      <c r="DJ2415" s="255"/>
      <c r="DK2415" s="255"/>
      <c r="DL2415" s="255"/>
      <c r="DM2415" s="255"/>
      <c r="DN2415" s="255"/>
      <c r="DO2415" s="255"/>
      <c r="DP2415" s="255"/>
      <c r="DQ2415" s="255"/>
      <c r="DR2415" s="255"/>
      <c r="DS2415" s="255"/>
      <c r="DT2415" s="255"/>
      <c r="DU2415" s="255"/>
      <c r="DV2415" s="255"/>
      <c r="DW2415" s="255"/>
      <c r="DX2415" s="255"/>
      <c r="DY2415" s="255"/>
      <c r="DZ2415" s="255"/>
      <c r="EA2415" s="255"/>
      <c r="EB2415" s="255"/>
      <c r="EC2415" s="255"/>
      <c r="ED2415" s="255"/>
      <c r="EE2415" s="255"/>
      <c r="EF2415" s="255"/>
      <c r="EG2415" s="255"/>
      <c r="EH2415" s="255"/>
      <c r="EI2415" s="255"/>
      <c r="EJ2415" s="255"/>
      <c r="EK2415" s="255"/>
      <c r="EL2415" s="255"/>
      <c r="EM2415" s="255"/>
      <c r="EN2415" s="255"/>
      <c r="EO2415" s="255"/>
      <c r="EP2415" s="255"/>
      <c r="EQ2415" s="255"/>
      <c r="ER2415" s="255"/>
      <c r="ES2415" s="255"/>
      <c r="ET2415" s="255"/>
      <c r="EU2415" s="255"/>
      <c r="EV2415" s="255"/>
      <c r="EW2415" s="255"/>
      <c r="EX2415" s="255"/>
      <c r="EY2415" s="255"/>
      <c r="EZ2415" s="255"/>
      <c r="FA2415" s="255"/>
      <c r="FB2415" s="255"/>
      <c r="FC2415" s="255"/>
      <c r="FD2415" s="255"/>
      <c r="FE2415" s="255"/>
      <c r="FF2415" s="255"/>
      <c r="FG2415" s="255"/>
      <c r="FH2415" s="255"/>
      <c r="FI2415" s="255"/>
      <c r="FJ2415" s="255"/>
      <c r="FK2415" s="255"/>
      <c r="FL2415" s="255"/>
      <c r="FM2415" s="255"/>
      <c r="FN2415" s="255"/>
      <c r="FO2415" s="255"/>
      <c r="FP2415" s="255"/>
      <c r="FQ2415" s="255"/>
      <c r="FR2415" s="255"/>
      <c r="FS2415" s="255"/>
      <c r="FT2415" s="255"/>
      <c r="FU2415" s="255"/>
      <c r="FV2415" s="255"/>
      <c r="FW2415" s="255"/>
      <c r="FX2415" s="255"/>
      <c r="FY2415" s="255"/>
      <c r="FZ2415" s="255"/>
      <c r="GA2415" s="255"/>
      <c r="GB2415" s="255"/>
      <c r="GC2415" s="255"/>
      <c r="GD2415" s="255"/>
      <c r="GE2415" s="255"/>
      <c r="GF2415" s="255"/>
      <c r="GG2415" s="255"/>
      <c r="GH2415" s="255"/>
      <c r="GI2415" s="255"/>
      <c r="GJ2415" s="255"/>
      <c r="GK2415" s="255"/>
      <c r="GL2415" s="255"/>
      <c r="GM2415" s="255"/>
      <c r="GN2415" s="255"/>
      <c r="GO2415" s="255"/>
      <c r="GP2415" s="255"/>
      <c r="GQ2415" s="255"/>
      <c r="GR2415" s="255"/>
      <c r="GS2415" s="255"/>
      <c r="GT2415" s="255"/>
      <c r="GU2415" s="255"/>
      <c r="GV2415" s="255"/>
      <c r="GW2415" s="255"/>
      <c r="GX2415" s="255"/>
      <c r="GY2415" s="255"/>
      <c r="GZ2415" s="255"/>
      <c r="HA2415" s="255"/>
      <c r="HB2415" s="255"/>
      <c r="HC2415" s="255"/>
      <c r="HD2415" s="255"/>
      <c r="HE2415" s="255"/>
      <c r="HF2415" s="255"/>
      <c r="HG2415" s="255"/>
      <c r="HH2415" s="255"/>
      <c r="HI2415" s="255"/>
      <c r="HJ2415" s="255"/>
      <c r="HK2415" s="255"/>
      <c r="HL2415" s="255"/>
      <c r="HM2415" s="255"/>
      <c r="HN2415" s="255"/>
      <c r="HO2415" s="255"/>
      <c r="HP2415" s="255"/>
      <c r="HQ2415" s="255"/>
      <c r="HR2415" s="255"/>
      <c r="HS2415" s="255"/>
      <c r="HT2415" s="255"/>
      <c r="HU2415" s="255"/>
      <c r="HV2415" s="255"/>
      <c r="HW2415" s="255"/>
      <c r="HX2415" s="255"/>
      <c r="HY2415" s="255"/>
      <c r="HZ2415" s="255"/>
      <c r="IA2415" s="255"/>
      <c r="IB2415" s="255"/>
      <c r="IC2415" s="255"/>
      <c r="ID2415" s="255"/>
      <c r="IE2415" s="255"/>
      <c r="IF2415" s="255"/>
      <c r="IG2415" s="255"/>
      <c r="IH2415" s="255"/>
      <c r="II2415" s="255"/>
      <c r="IJ2415" s="255"/>
      <c r="IK2415" s="255"/>
      <c r="IL2415" s="255"/>
      <c r="IM2415" s="255"/>
      <c r="IN2415" s="255"/>
      <c r="IO2415" s="255"/>
      <c r="IP2415" s="255"/>
      <c r="IQ2415" s="255"/>
      <c r="IR2415" s="255"/>
      <c r="IS2415" s="255"/>
      <c r="IT2415" s="255"/>
      <c r="IU2415" s="255"/>
      <c r="IV2415" s="255"/>
    </row>
    <row r="2416" spans="1:256">
      <c r="A2416" s="16">
        <v>41877.419027777774</v>
      </c>
      <c r="B2416" s="300">
        <v>3</v>
      </c>
      <c r="C2416" s="5">
        <v>0.75</v>
      </c>
      <c r="D2416" s="5">
        <v>0.76500000000000001</v>
      </c>
      <c r="E2416" s="5">
        <v>0.72499999999999998</v>
      </c>
      <c r="F2416" s="5">
        <v>0.755</v>
      </c>
      <c r="G2416" s="6">
        <v>594100</v>
      </c>
      <c r="H2416" s="113">
        <f t="shared" si="5337"/>
        <v>0.755</v>
      </c>
      <c r="I2416" s="19">
        <f t="shared" si="5366"/>
        <v>6.6666666666666723E-3</v>
      </c>
      <c r="J2416" s="8">
        <f t="shared" si="5341"/>
        <v>0.78494864601708658</v>
      </c>
      <c r="K2416" s="8">
        <f t="shared" si="5342"/>
        <v>0.68155135398291378</v>
      </c>
      <c r="L2416" s="8">
        <f t="shared" si="5343"/>
        <v>0.73325000000000018</v>
      </c>
      <c r="M2416" s="19">
        <f t="shared" si="5344"/>
        <v>0.15170873248204997</v>
      </c>
      <c r="N2416" s="19">
        <f t="shared" si="5367"/>
        <v>-0.23248456558083058</v>
      </c>
      <c r="O2416" s="19">
        <f t="shared" si="5368"/>
        <v>-2.2829451825212736E-2</v>
      </c>
      <c r="P2416" s="19">
        <f t="shared" si="5369"/>
        <v>1.6159835516821042E-2</v>
      </c>
      <c r="Q2416" s="303">
        <v>70</v>
      </c>
      <c r="R2416" s="306">
        <v>448545.5</v>
      </c>
      <c r="S2416" s="66">
        <f t="shared" si="5345"/>
        <v>6407.7928571428574</v>
      </c>
      <c r="T2416" t="str">
        <f t="shared" si="5370"/>
        <v/>
      </c>
      <c r="U2416" t="str">
        <f t="shared" si="5370"/>
        <v/>
      </c>
      <c r="V2416" t="str">
        <f t="shared" si="5370"/>
        <v/>
      </c>
      <c r="W2416" t="str">
        <f t="shared" si="5370"/>
        <v/>
      </c>
      <c r="X2416" s="63"/>
      <c r="Y2416" s="219">
        <f t="shared" si="5347"/>
        <v>6.0439560439560494E-4</v>
      </c>
      <c r="Z2416" s="78">
        <f t="shared" si="5348"/>
        <v>0.73202230592419959</v>
      </c>
      <c r="AA2416" s="78">
        <f t="shared" si="5349"/>
        <v>0.71857002654697066</v>
      </c>
      <c r="AB2416" s="74">
        <f t="shared" si="4563"/>
        <v>2415</v>
      </c>
      <c r="AC2416" s="80">
        <f t="shared" si="5350"/>
        <v>-1.6301902102285812E-3</v>
      </c>
      <c r="AD2416" s="79">
        <f t="shared" si="5338"/>
        <v>1.3452279377228926E-2</v>
      </c>
      <c r="AE2416" s="81">
        <f t="shared" si="5351"/>
        <v>1.5082469587457507E-2</v>
      </c>
      <c r="AF2416" s="19">
        <f t="shared" si="5352"/>
        <v>1.8720902459392511E-2</v>
      </c>
      <c r="AG2416" s="93">
        <f t="shared" si="5371"/>
        <v>-0.50737455486070804</v>
      </c>
      <c r="AH2416" s="91">
        <f t="shared" si="5353"/>
        <v>6.1219924695985403E-5</v>
      </c>
      <c r="AI2416" s="96">
        <f t="shared" si="5354"/>
        <v>2409.6082200378314</v>
      </c>
      <c r="AJ2416" s="5">
        <f t="shared" si="5339"/>
        <v>5.0000000000000044E-3</v>
      </c>
      <c r="AK2416" s="5">
        <f t="shared" si="5336"/>
        <v>5.0000000000000044E-3</v>
      </c>
      <c r="AL2416" s="5">
        <f t="shared" si="5355"/>
        <v>0</v>
      </c>
      <c r="AM2416" s="95">
        <f t="shared" si="5356"/>
        <v>8.9285714285714367E-3</v>
      </c>
      <c r="AN2416" s="95">
        <f t="shared" ref="AN2416:AN2421" si="5372">(AVERAGE(AL2403:AL2416))</f>
        <v>-5.7142857142857195E-3</v>
      </c>
      <c r="AO2416" s="78">
        <f t="shared" si="5357"/>
        <v>1.5625</v>
      </c>
      <c r="AP2416" s="296">
        <f t="shared" si="5358"/>
        <v>60.975609756097562</v>
      </c>
      <c r="AQ2416" s="8"/>
      <c r="AR2416" s="8">
        <f t="shared" si="5359"/>
        <v>0.5</v>
      </c>
      <c r="AS2416" s="114">
        <f t="shared" si="5360"/>
        <v>297050</v>
      </c>
      <c r="AT2416" s="103">
        <f t="shared" si="5361"/>
        <v>-5.6618708734141834E-2</v>
      </c>
      <c r="AU2416" s="5">
        <f t="shared" si="5362"/>
        <v>0.755</v>
      </c>
      <c r="AV2416" s="93">
        <f t="shared" si="5363"/>
        <v>0.66225165562913912</v>
      </c>
      <c r="AW2416" s="210">
        <f t="shared" si="5364"/>
        <v>5.5172413793103496E-2</v>
      </c>
      <c r="AX2416" s="276">
        <f t="shared" si="5340"/>
        <v>-4.6934751278858745E-2</v>
      </c>
      <c r="AY2416" s="19">
        <f t="shared" si="5365"/>
        <v>5.8495069893163054E-2</v>
      </c>
      <c r="AZ2416" s="255"/>
      <c r="BA2416" s="255"/>
      <c r="BB2416" s="255"/>
      <c r="BC2416" s="255"/>
      <c r="BD2416" s="255"/>
      <c r="BE2416" s="255"/>
      <c r="BF2416" s="255"/>
      <c r="BG2416" s="255"/>
      <c r="BH2416" s="255"/>
      <c r="BI2416" s="255"/>
      <c r="BJ2416" s="255"/>
      <c r="BK2416" s="255"/>
      <c r="BL2416" s="255"/>
      <c r="BM2416" s="255"/>
      <c r="BN2416" s="255"/>
      <c r="BO2416" s="255"/>
      <c r="BP2416" s="255"/>
      <c r="BQ2416" s="255"/>
      <c r="BR2416" s="255"/>
      <c r="BS2416" s="255"/>
      <c r="BT2416" s="255"/>
      <c r="BU2416" s="255"/>
      <c r="BV2416" s="255"/>
      <c r="BW2416" s="255"/>
      <c r="BX2416" s="255"/>
      <c r="BY2416" s="255"/>
      <c r="BZ2416" s="255"/>
      <c r="CA2416" s="255"/>
      <c r="CB2416" s="255"/>
      <c r="CC2416" s="255"/>
      <c r="CD2416" s="255"/>
      <c r="CE2416" s="255"/>
      <c r="CF2416" s="255"/>
      <c r="CG2416" s="255"/>
      <c r="CH2416" s="255"/>
      <c r="CI2416" s="255"/>
      <c r="CJ2416" s="255"/>
      <c r="CK2416" s="255"/>
      <c r="CL2416" s="255"/>
      <c r="CM2416" s="255"/>
      <c r="CN2416" s="255"/>
      <c r="CO2416" s="255"/>
      <c r="CP2416" s="255"/>
      <c r="CQ2416" s="255"/>
      <c r="CR2416" s="255"/>
      <c r="CS2416" s="255"/>
      <c r="CT2416" s="255"/>
      <c r="CU2416" s="255"/>
      <c r="CV2416" s="255"/>
      <c r="CW2416" s="255"/>
      <c r="CX2416" s="255"/>
      <c r="CY2416" s="255"/>
      <c r="CZ2416" s="255"/>
      <c r="DA2416" s="255"/>
      <c r="DB2416" s="255"/>
      <c r="DC2416" s="255"/>
      <c r="DD2416" s="255"/>
      <c r="DE2416" s="255"/>
      <c r="DF2416" s="255"/>
      <c r="DG2416" s="255"/>
      <c r="DH2416" s="255"/>
      <c r="DI2416" s="255"/>
      <c r="DJ2416" s="255"/>
      <c r="DK2416" s="255"/>
      <c r="DL2416" s="255"/>
      <c r="DM2416" s="255"/>
      <c r="DN2416" s="255"/>
      <c r="DO2416" s="255"/>
      <c r="DP2416" s="255"/>
      <c r="DQ2416" s="255"/>
      <c r="DR2416" s="255"/>
      <c r="DS2416" s="255"/>
      <c r="DT2416" s="255"/>
      <c r="DU2416" s="255"/>
      <c r="DV2416" s="255"/>
      <c r="DW2416" s="255"/>
      <c r="DX2416" s="255"/>
      <c r="DY2416" s="255"/>
      <c r="DZ2416" s="255"/>
      <c r="EA2416" s="255"/>
      <c r="EB2416" s="255"/>
      <c r="EC2416" s="255"/>
      <c r="ED2416" s="255"/>
      <c r="EE2416" s="255"/>
      <c r="EF2416" s="255"/>
      <c r="EG2416" s="255"/>
      <c r="EH2416" s="255"/>
      <c r="EI2416" s="255"/>
      <c r="EJ2416" s="255"/>
      <c r="EK2416" s="255"/>
      <c r="EL2416" s="255"/>
      <c r="EM2416" s="255"/>
      <c r="EN2416" s="255"/>
      <c r="EO2416" s="255"/>
      <c r="EP2416" s="255"/>
      <c r="EQ2416" s="255"/>
      <c r="ER2416" s="255"/>
      <c r="ES2416" s="255"/>
      <c r="ET2416" s="255"/>
      <c r="EU2416" s="255"/>
      <c r="EV2416" s="255"/>
      <c r="EW2416" s="255"/>
      <c r="EX2416" s="255"/>
      <c r="EY2416" s="255"/>
      <c r="EZ2416" s="255"/>
      <c r="FA2416" s="255"/>
      <c r="FB2416" s="255"/>
      <c r="FC2416" s="255"/>
      <c r="FD2416" s="255"/>
      <c r="FE2416" s="255"/>
      <c r="FF2416" s="255"/>
      <c r="FG2416" s="255"/>
      <c r="FH2416" s="255"/>
      <c r="FI2416" s="255"/>
      <c r="FJ2416" s="255"/>
      <c r="FK2416" s="255"/>
      <c r="FL2416" s="255"/>
      <c r="FM2416" s="255"/>
      <c r="FN2416" s="255"/>
      <c r="FO2416" s="255"/>
      <c r="FP2416" s="255"/>
      <c r="FQ2416" s="255"/>
      <c r="FR2416" s="255"/>
      <c r="FS2416" s="255"/>
      <c r="FT2416" s="255"/>
      <c r="FU2416" s="255"/>
      <c r="FV2416" s="255"/>
      <c r="FW2416" s="255"/>
      <c r="FX2416" s="255"/>
      <c r="FY2416" s="255"/>
      <c r="FZ2416" s="255"/>
      <c r="GA2416" s="255"/>
      <c r="GB2416" s="255"/>
      <c r="GC2416" s="255"/>
      <c r="GD2416" s="255"/>
      <c r="GE2416" s="255"/>
      <c r="GF2416" s="255"/>
      <c r="GG2416" s="255"/>
      <c r="GH2416" s="255"/>
      <c r="GI2416" s="255"/>
      <c r="GJ2416" s="255"/>
      <c r="GK2416" s="255"/>
      <c r="GL2416" s="255"/>
      <c r="GM2416" s="255"/>
      <c r="GN2416" s="255"/>
      <c r="GO2416" s="255"/>
      <c r="GP2416" s="255"/>
      <c r="GQ2416" s="255"/>
      <c r="GR2416" s="255"/>
      <c r="GS2416" s="255"/>
      <c r="GT2416" s="255"/>
      <c r="GU2416" s="255"/>
      <c r="GV2416" s="255"/>
      <c r="GW2416" s="255"/>
      <c r="GX2416" s="255"/>
      <c r="GY2416" s="255"/>
      <c r="GZ2416" s="255"/>
      <c r="HA2416" s="255"/>
      <c r="HB2416" s="255"/>
      <c r="HC2416" s="255"/>
      <c r="HD2416" s="255"/>
      <c r="HE2416" s="255"/>
      <c r="HF2416" s="255"/>
      <c r="HG2416" s="255"/>
      <c r="HH2416" s="255"/>
      <c r="HI2416" s="255"/>
      <c r="HJ2416" s="255"/>
      <c r="HK2416" s="255"/>
      <c r="HL2416" s="255"/>
      <c r="HM2416" s="255"/>
      <c r="HN2416" s="255"/>
      <c r="HO2416" s="255"/>
      <c r="HP2416" s="255"/>
      <c r="HQ2416" s="255"/>
      <c r="HR2416" s="255"/>
      <c r="HS2416" s="255"/>
      <c r="HT2416" s="255"/>
      <c r="HU2416" s="255"/>
      <c r="HV2416" s="255"/>
      <c r="HW2416" s="255"/>
      <c r="HX2416" s="255"/>
      <c r="HY2416" s="255"/>
      <c r="HZ2416" s="255"/>
      <c r="IA2416" s="255"/>
      <c r="IB2416" s="255"/>
      <c r="IC2416" s="255"/>
      <c r="ID2416" s="255"/>
      <c r="IE2416" s="255"/>
      <c r="IF2416" s="255"/>
      <c r="IG2416" s="255"/>
      <c r="IH2416" s="255"/>
      <c r="II2416" s="255"/>
      <c r="IJ2416" s="255"/>
      <c r="IK2416" s="255"/>
      <c r="IL2416" s="255"/>
      <c r="IM2416" s="255"/>
      <c r="IN2416" s="255"/>
      <c r="IO2416" s="255"/>
      <c r="IP2416" s="255"/>
      <c r="IQ2416" s="255"/>
      <c r="IR2416" s="255"/>
      <c r="IS2416" s="255"/>
      <c r="IT2416" s="255"/>
      <c r="IU2416" s="255"/>
      <c r="IV2416" s="255"/>
    </row>
    <row r="2417" spans="1:256" ht="13">
      <c r="A2417" s="16">
        <v>41878.355162037034</v>
      </c>
      <c r="B2417" s="300">
        <v>4</v>
      </c>
      <c r="C2417" s="5">
        <v>0.75</v>
      </c>
      <c r="D2417" s="5">
        <v>0.76</v>
      </c>
      <c r="E2417" s="5">
        <v>0.73699999999999999</v>
      </c>
      <c r="F2417" s="5">
        <v>0.75</v>
      </c>
      <c r="G2417" s="6">
        <v>594100</v>
      </c>
      <c r="H2417" s="113">
        <f t="shared" si="5337"/>
        <v>0.75</v>
      </c>
      <c r="I2417" s="19">
        <f t="shared" si="5366"/>
        <v>-6.6225165562913968E-3</v>
      </c>
      <c r="J2417" s="8">
        <f t="shared" si="5341"/>
        <v>0.77135339643163114</v>
      </c>
      <c r="K2417" s="8">
        <f t="shared" si="5342"/>
        <v>0.68964660356836915</v>
      </c>
      <c r="L2417" s="8">
        <f t="shared" si="5343"/>
        <v>0.73050000000000015</v>
      </c>
      <c r="M2417" s="19">
        <f t="shared" si="5344"/>
        <v>0.11847632169939609</v>
      </c>
      <c r="N2417" s="19">
        <f t="shared" si="5367"/>
        <v>-0.21905404019235283</v>
      </c>
      <c r="O2417" s="19">
        <f t="shared" si="5368"/>
        <v>-1.7319922334332556E-2</v>
      </c>
      <c r="P2417" s="19">
        <f t="shared" si="5369"/>
        <v>1.1877681026011611E-2</v>
      </c>
      <c r="Q2417" s="303">
        <v>70</v>
      </c>
      <c r="R2417" s="306">
        <v>445575</v>
      </c>
      <c r="S2417" s="66">
        <f t="shared" si="5345"/>
        <v>6365.3571428571431</v>
      </c>
      <c r="T2417" t="str">
        <f t="shared" ref="T2417:W2418" si="5373">IF(C2417&gt;$J2417,"BrokeBandUpper", IF(C2417&lt;$K2417,"BrokeBandLower", ""))</f>
        <v/>
      </c>
      <c r="U2417" t="str">
        <f t="shared" si="5373"/>
        <v/>
      </c>
      <c r="V2417" t="str">
        <f t="shared" si="5373"/>
        <v/>
      </c>
      <c r="W2417" t="str">
        <f t="shared" si="5373"/>
        <v/>
      </c>
      <c r="X2417" s="63"/>
      <c r="Y2417" s="310">
        <f t="shared" si="5347"/>
        <v>9.5604395604395685E-4</v>
      </c>
      <c r="Z2417" s="311">
        <f t="shared" si="5348"/>
        <v>0.73479087081187289</v>
      </c>
      <c r="AA2417" s="311">
        <f t="shared" si="5349"/>
        <v>0.72089584458249478</v>
      </c>
      <c r="AB2417" s="312">
        <f t="shared" si="4563"/>
        <v>2416</v>
      </c>
      <c r="AC2417" s="313">
        <f t="shared" si="5350"/>
        <v>-9.4995468646352256E-4</v>
      </c>
      <c r="AD2417" s="284">
        <f t="shared" si="5338"/>
        <v>1.3895026229378105E-2</v>
      </c>
      <c r="AE2417" s="314">
        <f t="shared" si="5351"/>
        <v>1.4844980915841627E-2</v>
      </c>
      <c r="AF2417" s="315">
        <f t="shared" si="5352"/>
        <v>1.9274665451047755E-2</v>
      </c>
      <c r="AG2417" s="315">
        <f t="shared" si="5371"/>
        <v>-0.41727371413282976</v>
      </c>
      <c r="AH2417" s="316">
        <f t="shared" si="5353"/>
        <v>2.5782100121494469E-4</v>
      </c>
      <c r="AI2417" s="317">
        <f t="shared" si="5354"/>
        <v>2412.8223433416588</v>
      </c>
      <c r="AJ2417" s="318">
        <f t="shared" si="5339"/>
        <v>-5.0000000000000044E-3</v>
      </c>
      <c r="AK2417" s="318">
        <f t="shared" si="5336"/>
        <v>0</v>
      </c>
      <c r="AL2417" s="318">
        <f t="shared" si="5355"/>
        <v>-5.0000000000000044E-3</v>
      </c>
      <c r="AM2417" s="319">
        <f t="shared" si="5356"/>
        <v>8.2142857142857208E-3</v>
      </c>
      <c r="AN2417" s="319">
        <f t="shared" si="5372"/>
        <v>-6.0714285714285766E-3</v>
      </c>
      <c r="AO2417" s="311">
        <f t="shared" si="5357"/>
        <v>1.3529411764705881</v>
      </c>
      <c r="AP2417" s="285">
        <f t="shared" si="5358"/>
        <v>57.499999999999993</v>
      </c>
      <c r="AQ2417" s="285"/>
      <c r="AR2417" s="285">
        <f t="shared" si="5359"/>
        <v>0.13043478260869565</v>
      </c>
      <c r="AS2417" s="286">
        <f t="shared" si="5360"/>
        <v>77491.304347826081</v>
      </c>
      <c r="AT2417" s="103">
        <f t="shared" si="5361"/>
        <v>-2.6058422340778899E-2</v>
      </c>
      <c r="AU2417" s="318">
        <f t="shared" si="5362"/>
        <v>0.75</v>
      </c>
      <c r="AV2417" s="315">
        <f t="shared" si="5363"/>
        <v>0.17391304347826086</v>
      </c>
      <c r="AW2417" s="320">
        <f t="shared" si="5364"/>
        <v>3.1207598371777504E-2</v>
      </c>
      <c r="AX2417" s="321">
        <f t="shared" si="5340"/>
        <v>-4.3766758371298724E-2</v>
      </c>
      <c r="AY2417" s="315">
        <f t="shared" si="5365"/>
        <v>6.7497809645089349E-2</v>
      </c>
      <c r="AZ2417" s="255"/>
      <c r="BA2417" s="255"/>
      <c r="BB2417" s="255"/>
      <c r="BC2417" s="255"/>
      <c r="BD2417" s="255"/>
      <c r="BE2417" s="255"/>
      <c r="BF2417" s="255"/>
      <c r="BG2417" s="255"/>
      <c r="BH2417" s="255"/>
      <c r="BI2417" s="255"/>
      <c r="BJ2417" s="255"/>
      <c r="BK2417" s="255"/>
      <c r="BL2417" s="255"/>
      <c r="BM2417" s="255"/>
      <c r="BN2417" s="255"/>
      <c r="BO2417" s="255"/>
      <c r="BP2417" s="255"/>
      <c r="BQ2417" s="255"/>
      <c r="BR2417" s="255"/>
      <c r="BS2417" s="255"/>
      <c r="BT2417" s="255"/>
      <c r="BU2417" s="255"/>
      <c r="BV2417" s="255"/>
      <c r="BW2417" s="255"/>
      <c r="BX2417" s="255"/>
      <c r="BY2417" s="255"/>
      <c r="BZ2417" s="255"/>
      <c r="CA2417" s="255"/>
      <c r="CB2417" s="255"/>
      <c r="CC2417" s="255"/>
      <c r="CD2417" s="255"/>
      <c r="CE2417" s="255"/>
      <c r="CF2417" s="255"/>
      <c r="CG2417" s="255"/>
      <c r="CH2417" s="255"/>
      <c r="CI2417" s="255"/>
      <c r="CJ2417" s="255"/>
      <c r="CK2417" s="255"/>
      <c r="CL2417" s="255"/>
      <c r="CM2417" s="255"/>
      <c r="CN2417" s="255"/>
      <c r="CO2417" s="255"/>
      <c r="CP2417" s="255"/>
      <c r="CQ2417" s="255"/>
      <c r="CR2417" s="255"/>
      <c r="CS2417" s="255"/>
      <c r="CT2417" s="255"/>
      <c r="CU2417" s="255"/>
      <c r="CV2417" s="255"/>
      <c r="CW2417" s="255"/>
      <c r="CX2417" s="255"/>
      <c r="CY2417" s="255"/>
      <c r="CZ2417" s="255"/>
      <c r="DA2417" s="255"/>
      <c r="DB2417" s="255"/>
      <c r="DC2417" s="255"/>
      <c r="DD2417" s="255"/>
      <c r="DE2417" s="255"/>
      <c r="DF2417" s="255"/>
      <c r="DG2417" s="255"/>
      <c r="DH2417" s="255"/>
      <c r="DI2417" s="255"/>
      <c r="DJ2417" s="255"/>
      <c r="DK2417" s="255"/>
      <c r="DL2417" s="255"/>
      <c r="DM2417" s="255"/>
      <c r="DN2417" s="255"/>
      <c r="DO2417" s="255"/>
      <c r="DP2417" s="255"/>
      <c r="DQ2417" s="255"/>
      <c r="DR2417" s="255"/>
      <c r="DS2417" s="255"/>
      <c r="DT2417" s="255"/>
      <c r="DU2417" s="255"/>
      <c r="DV2417" s="255"/>
      <c r="DW2417" s="255"/>
      <c r="DX2417" s="255"/>
      <c r="DY2417" s="255"/>
      <c r="DZ2417" s="255"/>
      <c r="EA2417" s="255"/>
      <c r="EB2417" s="255"/>
      <c r="EC2417" s="255"/>
      <c r="ED2417" s="255"/>
      <c r="EE2417" s="255"/>
      <c r="EF2417" s="255"/>
      <c r="EG2417" s="255"/>
      <c r="EH2417" s="255"/>
      <c r="EI2417" s="255"/>
      <c r="EJ2417" s="255"/>
      <c r="EK2417" s="255"/>
      <c r="EL2417" s="255"/>
      <c r="EM2417" s="255"/>
      <c r="EN2417" s="255"/>
      <c r="EO2417" s="255"/>
      <c r="EP2417" s="255"/>
      <c r="EQ2417" s="255"/>
      <c r="ER2417" s="255"/>
      <c r="ES2417" s="255"/>
      <c r="ET2417" s="255"/>
      <c r="EU2417" s="255"/>
      <c r="EV2417" s="255"/>
      <c r="EW2417" s="255"/>
      <c r="EX2417" s="255"/>
      <c r="EY2417" s="255"/>
      <c r="EZ2417" s="255"/>
      <c r="FA2417" s="255"/>
      <c r="FB2417" s="255"/>
      <c r="FC2417" s="255"/>
      <c r="FD2417" s="255"/>
      <c r="FE2417" s="255"/>
      <c r="FF2417" s="255"/>
      <c r="FG2417" s="255"/>
      <c r="FH2417" s="255"/>
      <c r="FI2417" s="255"/>
      <c r="FJ2417" s="255"/>
      <c r="FK2417" s="255"/>
      <c r="FL2417" s="255"/>
      <c r="FM2417" s="255"/>
      <c r="FN2417" s="255"/>
      <c r="FO2417" s="255"/>
      <c r="FP2417" s="255"/>
      <c r="FQ2417" s="255"/>
      <c r="FR2417" s="255"/>
      <c r="FS2417" s="255"/>
      <c r="FT2417" s="255"/>
      <c r="FU2417" s="255"/>
      <c r="FV2417" s="255"/>
      <c r="FW2417" s="255"/>
      <c r="FX2417" s="255"/>
      <c r="FY2417" s="255"/>
      <c r="FZ2417" s="255"/>
      <c r="GA2417" s="255"/>
      <c r="GB2417" s="255"/>
      <c r="GC2417" s="255"/>
      <c r="GD2417" s="255"/>
      <c r="GE2417" s="255"/>
      <c r="GF2417" s="255"/>
      <c r="GG2417" s="255"/>
      <c r="GH2417" s="255"/>
      <c r="GI2417" s="255"/>
      <c r="GJ2417" s="255"/>
      <c r="GK2417" s="255"/>
      <c r="GL2417" s="255"/>
      <c r="GM2417" s="255"/>
      <c r="GN2417" s="255"/>
      <c r="GO2417" s="255"/>
      <c r="GP2417" s="255"/>
      <c r="GQ2417" s="255"/>
      <c r="GR2417" s="255"/>
      <c r="GS2417" s="255"/>
      <c r="GT2417" s="255"/>
      <c r="GU2417" s="255"/>
      <c r="GV2417" s="255"/>
      <c r="GW2417" s="255"/>
      <c r="GX2417" s="255"/>
      <c r="GY2417" s="255"/>
      <c r="GZ2417" s="255"/>
      <c r="HA2417" s="255"/>
      <c r="HB2417" s="255"/>
      <c r="HC2417" s="255"/>
      <c r="HD2417" s="255"/>
      <c r="HE2417" s="255"/>
      <c r="HF2417" s="255"/>
      <c r="HG2417" s="255"/>
      <c r="HH2417" s="255"/>
      <c r="HI2417" s="255"/>
      <c r="HJ2417" s="255"/>
      <c r="HK2417" s="255"/>
      <c r="HL2417" s="255"/>
      <c r="HM2417" s="255"/>
      <c r="HN2417" s="255"/>
      <c r="HO2417" s="255"/>
      <c r="HP2417" s="255"/>
      <c r="HQ2417" s="255"/>
      <c r="HR2417" s="255"/>
      <c r="HS2417" s="255"/>
      <c r="HT2417" s="255"/>
      <c r="HU2417" s="255"/>
      <c r="HV2417" s="255"/>
      <c r="HW2417" s="255"/>
      <c r="HX2417" s="255"/>
      <c r="HY2417" s="255"/>
      <c r="HZ2417" s="255"/>
      <c r="IA2417" s="255"/>
      <c r="IB2417" s="255"/>
      <c r="IC2417" s="255"/>
      <c r="ID2417" s="255"/>
      <c r="IE2417" s="255"/>
      <c r="IF2417" s="255"/>
      <c r="IG2417" s="255"/>
      <c r="IH2417" s="255"/>
      <c r="II2417" s="255"/>
      <c r="IJ2417" s="255"/>
      <c r="IK2417" s="255"/>
      <c r="IL2417" s="255"/>
      <c r="IM2417" s="255"/>
      <c r="IN2417" s="255"/>
      <c r="IO2417" s="255"/>
      <c r="IP2417" s="255"/>
      <c r="IQ2417" s="255"/>
      <c r="IR2417" s="255"/>
      <c r="IS2417" s="255"/>
      <c r="IT2417" s="255"/>
      <c r="IU2417" s="255"/>
      <c r="IV2417" s="255"/>
    </row>
    <row r="2418" spans="1:256">
      <c r="A2418" s="16">
        <v>41879.619525462964</v>
      </c>
      <c r="B2418" s="300">
        <v>5</v>
      </c>
      <c r="C2418" s="5">
        <v>0.745</v>
      </c>
      <c r="D2418" s="5">
        <v>0.745</v>
      </c>
      <c r="E2418" s="5">
        <v>0.72499999999999998</v>
      </c>
      <c r="F2418" s="5">
        <v>0.73499999999999999</v>
      </c>
      <c r="G2418" s="6">
        <v>121300</v>
      </c>
      <c r="H2418" s="113">
        <f t="shared" ref="H2418:H2423" si="5374">F2418</f>
        <v>0.73499999999999999</v>
      </c>
      <c r="I2418" s="19">
        <f t="shared" si="5366"/>
        <v>-2.0000000000000018E-2</v>
      </c>
      <c r="J2418" s="8">
        <f t="shared" si="5341"/>
        <v>0.76676241517699828</v>
      </c>
      <c r="K2418" s="8">
        <f t="shared" si="5342"/>
        <v>0.69123758482300146</v>
      </c>
      <c r="L2418" s="8">
        <f t="shared" si="5343"/>
        <v>0.72899999999999987</v>
      </c>
      <c r="M2418" s="19">
        <f t="shared" si="5344"/>
        <v>0.10926030645937132</v>
      </c>
      <c r="N2418" s="19">
        <f t="shared" si="5367"/>
        <v>-7.7787823827009883E-2</v>
      </c>
      <c r="O2418" s="19">
        <f t="shared" si="5368"/>
        <v>-5.9518519991890459E-3</v>
      </c>
      <c r="P2418" s="19">
        <f t="shared" si="5369"/>
        <v>2.3069514826872953E-3</v>
      </c>
      <c r="Q2418" s="303">
        <v>70</v>
      </c>
      <c r="R2418" s="306">
        <v>89155.5</v>
      </c>
      <c r="S2418" s="66">
        <f t="shared" si="5345"/>
        <v>1273.6500000000001</v>
      </c>
      <c r="T2418" t="str">
        <f t="shared" si="5373"/>
        <v/>
      </c>
      <c r="U2418" t="str">
        <f t="shared" si="5373"/>
        <v/>
      </c>
      <c r="V2418" t="str">
        <f t="shared" si="5373"/>
        <v/>
      </c>
      <c r="W2418" t="str">
        <f t="shared" si="5373"/>
        <v/>
      </c>
      <c r="X2418" s="63"/>
      <c r="Y2418" s="219">
        <f t="shared" si="5347"/>
        <v>1.076923076923078E-3</v>
      </c>
      <c r="Z2418" s="78">
        <f t="shared" si="5348"/>
        <v>0.73482307670684444</v>
      </c>
      <c r="AA2418" s="78">
        <f t="shared" si="5349"/>
        <v>0.72193955208339011</v>
      </c>
      <c r="AB2418" s="74">
        <f t="shared" si="4563"/>
        <v>2417</v>
      </c>
      <c r="AC2418" s="80">
        <f t="shared" si="5350"/>
        <v>-1.5691650339098428E-3</v>
      </c>
      <c r="AD2418" s="79">
        <f t="shared" ref="AD2418:AD2423" si="5375">Z2418-AA2418</f>
        <v>1.2883524623454323E-2</v>
      </c>
      <c r="AE2418" s="81">
        <f t="shared" si="5351"/>
        <v>1.4452689657364166E-2</v>
      </c>
      <c r="AF2418" s="19">
        <f t="shared" si="5352"/>
        <v>1.7845711024246761E-2</v>
      </c>
      <c r="AG2418" s="93">
        <f t="shared" si="5371"/>
        <v>0.6518314570892928</v>
      </c>
      <c r="AH2418" s="91">
        <f t="shared" si="5353"/>
        <v>3.9120479171466743E-4</v>
      </c>
      <c r="AI2418" s="96">
        <f t="shared" si="5354"/>
        <v>2414.5528898034372</v>
      </c>
      <c r="AJ2418" s="5">
        <f t="shared" ref="AJ2418:AJ2423" si="5376">F2418-F2417</f>
        <v>-1.5000000000000013E-2</v>
      </c>
      <c r="AK2418" s="5">
        <f t="shared" si="5336"/>
        <v>0</v>
      </c>
      <c r="AL2418" s="5">
        <f t="shared" si="5355"/>
        <v>-1.5000000000000013E-2</v>
      </c>
      <c r="AM2418" s="95">
        <f t="shared" si="5356"/>
        <v>7.5000000000000067E-3</v>
      </c>
      <c r="AN2418" s="95">
        <f t="shared" si="5372"/>
        <v>-7.1428571428571496E-3</v>
      </c>
      <c r="AO2418" s="78">
        <f t="shared" si="5357"/>
        <v>1.05</v>
      </c>
      <c r="AP2418" s="296">
        <f t="shared" si="5358"/>
        <v>51.219512195121951</v>
      </c>
      <c r="AQ2418" s="8"/>
      <c r="AR2418" s="8">
        <f t="shared" si="5359"/>
        <v>0</v>
      </c>
      <c r="AS2418" s="114">
        <f t="shared" si="5360"/>
        <v>0</v>
      </c>
      <c r="AT2418" s="103">
        <f t="shared" si="5361"/>
        <v>-2.9527153638216242E-3</v>
      </c>
      <c r="AU2418" s="5">
        <f t="shared" si="5362"/>
        <v>0.73499999999999999</v>
      </c>
      <c r="AV2418" s="93">
        <f t="shared" si="5363"/>
        <v>0</v>
      </c>
      <c r="AW2418" s="210">
        <f t="shared" si="5364"/>
        <v>2.7586206896551748E-2</v>
      </c>
      <c r="AX2418" s="276">
        <f t="shared" ref="AX2418:AX2423" si="5377">SLOPE(M2405:M2418,AB2405:AB2418)</f>
        <v>-4.0165748639080644E-2</v>
      </c>
      <c r="AY2418" s="19">
        <f t="shared" si="5365"/>
        <v>8.2277277692549944E-2</v>
      </c>
      <c r="AZ2418" s="255"/>
      <c r="BA2418" s="255"/>
      <c r="BB2418" s="255"/>
      <c r="BC2418" s="255"/>
      <c r="BD2418" s="255"/>
      <c r="BE2418" s="255"/>
      <c r="BF2418" s="255"/>
      <c r="BG2418" s="255"/>
      <c r="BH2418" s="255"/>
      <c r="BI2418" s="255"/>
      <c r="BJ2418" s="255"/>
      <c r="BK2418" s="255"/>
      <c r="BL2418" s="255"/>
      <c r="BM2418" s="255"/>
      <c r="BN2418" s="255"/>
      <c r="BO2418" s="255"/>
      <c r="BP2418" s="255"/>
      <c r="BQ2418" s="255"/>
      <c r="BR2418" s="255"/>
      <c r="BS2418" s="255"/>
      <c r="BT2418" s="255"/>
      <c r="BU2418" s="255"/>
      <c r="BV2418" s="255"/>
      <c r="BW2418" s="255"/>
      <c r="BX2418" s="255"/>
      <c r="BY2418" s="255"/>
      <c r="BZ2418" s="255"/>
      <c r="CA2418" s="255"/>
      <c r="CB2418" s="255"/>
      <c r="CC2418" s="255"/>
      <c r="CD2418" s="255"/>
      <c r="CE2418" s="255"/>
      <c r="CF2418" s="255"/>
      <c r="CG2418" s="255"/>
      <c r="CH2418" s="255"/>
      <c r="CI2418" s="255"/>
      <c r="CJ2418" s="255"/>
      <c r="CK2418" s="255"/>
      <c r="CL2418" s="255"/>
      <c r="CM2418" s="255"/>
      <c r="CN2418" s="255"/>
      <c r="CO2418" s="255"/>
      <c r="CP2418" s="255"/>
      <c r="CQ2418" s="255"/>
      <c r="CR2418" s="255"/>
      <c r="CS2418" s="255"/>
      <c r="CT2418" s="255"/>
      <c r="CU2418" s="255"/>
      <c r="CV2418" s="255"/>
      <c r="CW2418" s="255"/>
      <c r="CX2418" s="255"/>
      <c r="CY2418" s="255"/>
      <c r="CZ2418" s="255"/>
      <c r="DA2418" s="255"/>
      <c r="DB2418" s="255"/>
      <c r="DC2418" s="255"/>
      <c r="DD2418" s="255"/>
      <c r="DE2418" s="255"/>
      <c r="DF2418" s="255"/>
      <c r="DG2418" s="255"/>
      <c r="DH2418" s="255"/>
      <c r="DI2418" s="255"/>
      <c r="DJ2418" s="255"/>
      <c r="DK2418" s="255"/>
      <c r="DL2418" s="255"/>
      <c r="DM2418" s="255"/>
      <c r="DN2418" s="255"/>
      <c r="DO2418" s="255"/>
      <c r="DP2418" s="255"/>
      <c r="DQ2418" s="255"/>
      <c r="DR2418" s="255"/>
      <c r="DS2418" s="255"/>
      <c r="DT2418" s="255"/>
      <c r="DU2418" s="255"/>
      <c r="DV2418" s="255"/>
      <c r="DW2418" s="255"/>
      <c r="DX2418" s="255"/>
      <c r="DY2418" s="255"/>
      <c r="DZ2418" s="255"/>
      <c r="EA2418" s="255"/>
      <c r="EB2418" s="255"/>
      <c r="EC2418" s="255"/>
      <c r="ED2418" s="255"/>
      <c r="EE2418" s="255"/>
      <c r="EF2418" s="255"/>
      <c r="EG2418" s="255"/>
      <c r="EH2418" s="255"/>
      <c r="EI2418" s="255"/>
      <c r="EJ2418" s="255"/>
      <c r="EK2418" s="255"/>
      <c r="EL2418" s="255"/>
      <c r="EM2418" s="255"/>
      <c r="EN2418" s="255"/>
      <c r="EO2418" s="255"/>
      <c r="EP2418" s="255"/>
      <c r="EQ2418" s="255"/>
      <c r="ER2418" s="255"/>
      <c r="ES2418" s="255"/>
      <c r="ET2418" s="255"/>
      <c r="EU2418" s="255"/>
      <c r="EV2418" s="255"/>
      <c r="EW2418" s="255"/>
      <c r="EX2418" s="255"/>
      <c r="EY2418" s="255"/>
      <c r="EZ2418" s="255"/>
      <c r="FA2418" s="255"/>
      <c r="FB2418" s="255"/>
      <c r="FC2418" s="255"/>
      <c r="FD2418" s="255"/>
      <c r="FE2418" s="255"/>
      <c r="FF2418" s="255"/>
      <c r="FG2418" s="255"/>
      <c r="FH2418" s="255"/>
      <c r="FI2418" s="255"/>
      <c r="FJ2418" s="255"/>
      <c r="FK2418" s="255"/>
      <c r="FL2418" s="255"/>
      <c r="FM2418" s="255"/>
      <c r="FN2418" s="255"/>
      <c r="FO2418" s="255"/>
      <c r="FP2418" s="255"/>
      <c r="FQ2418" s="255"/>
      <c r="FR2418" s="255"/>
      <c r="FS2418" s="255"/>
      <c r="FT2418" s="255"/>
      <c r="FU2418" s="255"/>
      <c r="FV2418" s="255"/>
      <c r="FW2418" s="255"/>
      <c r="FX2418" s="255"/>
      <c r="FY2418" s="255"/>
      <c r="FZ2418" s="255"/>
      <c r="GA2418" s="255"/>
      <c r="GB2418" s="255"/>
      <c r="GC2418" s="255"/>
      <c r="GD2418" s="255"/>
      <c r="GE2418" s="255"/>
      <c r="GF2418" s="255"/>
      <c r="GG2418" s="255"/>
      <c r="GH2418" s="255"/>
      <c r="GI2418" s="255"/>
      <c r="GJ2418" s="255"/>
      <c r="GK2418" s="255"/>
      <c r="GL2418" s="255"/>
      <c r="GM2418" s="255"/>
      <c r="GN2418" s="255"/>
      <c r="GO2418" s="255"/>
      <c r="GP2418" s="255"/>
      <c r="GQ2418" s="255"/>
      <c r="GR2418" s="255"/>
      <c r="GS2418" s="255"/>
      <c r="GT2418" s="255"/>
      <c r="GU2418" s="255"/>
      <c r="GV2418" s="255"/>
      <c r="GW2418" s="255"/>
      <c r="GX2418" s="255"/>
      <c r="GY2418" s="255"/>
      <c r="GZ2418" s="255"/>
      <c r="HA2418" s="255"/>
      <c r="HB2418" s="255"/>
      <c r="HC2418" s="255"/>
      <c r="HD2418" s="255"/>
      <c r="HE2418" s="255"/>
      <c r="HF2418" s="255"/>
      <c r="HG2418" s="255"/>
      <c r="HH2418" s="255"/>
      <c r="HI2418" s="255"/>
      <c r="HJ2418" s="255"/>
      <c r="HK2418" s="255"/>
      <c r="HL2418" s="255"/>
      <c r="HM2418" s="255"/>
      <c r="HN2418" s="255"/>
      <c r="HO2418" s="255"/>
      <c r="HP2418" s="255"/>
      <c r="HQ2418" s="255"/>
      <c r="HR2418" s="255"/>
      <c r="HS2418" s="255"/>
      <c r="HT2418" s="255"/>
      <c r="HU2418" s="255"/>
      <c r="HV2418" s="255"/>
      <c r="HW2418" s="255"/>
      <c r="HX2418" s="255"/>
      <c r="HY2418" s="255"/>
      <c r="HZ2418" s="255"/>
      <c r="IA2418" s="255"/>
      <c r="IB2418" s="255"/>
      <c r="IC2418" s="255"/>
      <c r="ID2418" s="255"/>
      <c r="IE2418" s="255"/>
      <c r="IF2418" s="255"/>
      <c r="IG2418" s="255"/>
      <c r="IH2418" s="255"/>
      <c r="II2418" s="255"/>
      <c r="IJ2418" s="255"/>
      <c r="IK2418" s="255"/>
      <c r="IL2418" s="255"/>
      <c r="IM2418" s="255"/>
      <c r="IN2418" s="255"/>
      <c r="IO2418" s="255"/>
      <c r="IP2418" s="255"/>
      <c r="IQ2418" s="255"/>
      <c r="IR2418" s="255"/>
      <c r="IS2418" s="255"/>
      <c r="IT2418" s="255"/>
      <c r="IU2418" s="255"/>
      <c r="IV2418" s="255"/>
    </row>
    <row r="2419" spans="1:256" ht="13">
      <c r="A2419" s="16">
        <v>41880.494432870371</v>
      </c>
      <c r="B2419" s="300">
        <v>6</v>
      </c>
      <c r="C2419" s="5">
        <v>0.73499999999999999</v>
      </c>
      <c r="D2419" s="5">
        <v>0.74</v>
      </c>
      <c r="E2419" s="5">
        <v>0.71499999999999997</v>
      </c>
      <c r="F2419" s="5">
        <v>0.71499999999999997</v>
      </c>
      <c r="G2419" s="6">
        <v>160100</v>
      </c>
      <c r="H2419" s="113">
        <f t="shared" si="5374"/>
        <v>0.71499999999999997</v>
      </c>
      <c r="I2419" s="19">
        <f t="shared" si="5366"/>
        <v>-2.721088435374152E-2</v>
      </c>
      <c r="J2419" s="8">
        <f t="shared" ref="J2419:J2424" si="5378">(L2419)+2*STDEVPA(H2400:H2419)</f>
        <v>0.76324913792078375</v>
      </c>
      <c r="K2419" s="8">
        <f t="shared" ref="K2419:K2424" si="5379">(L2419)-(2*STDEVPA(H2400:H2419))</f>
        <v>0.69075086207921621</v>
      </c>
      <c r="L2419" s="8">
        <f t="shared" ref="L2419:L2424" si="5380">AVERAGE(H2400:H2419)</f>
        <v>0.72699999999999998</v>
      </c>
      <c r="M2419" s="19">
        <f t="shared" ref="M2419:M2424" si="5381">(J2419-K2419)/K2419</f>
        <v>0.10495575151848792</v>
      </c>
      <c r="N2419" s="19">
        <f t="shared" si="5367"/>
        <v>-3.9397243888237302E-2</v>
      </c>
      <c r="O2419" s="19">
        <f t="shared" si="5368"/>
        <v>-4.5819633131124861E-3</v>
      </c>
      <c r="P2419" s="19">
        <f t="shared" si="5369"/>
        <v>-7.0413234822854864E-4</v>
      </c>
      <c r="Q2419" s="303">
        <v>70</v>
      </c>
      <c r="R2419" s="306">
        <v>114471.5</v>
      </c>
      <c r="S2419" s="66">
        <f t="shared" ref="S2419:S2424" si="5382">R2419/Q2419</f>
        <v>1635.3071428571429</v>
      </c>
      <c r="T2419" t="str">
        <f t="shared" ref="T2419:W2420" si="5383">IF(C2419&gt;$J2419,"BrokeBandUpper", IF(C2419&lt;$K2419,"BrokeBandLower", ""))</f>
        <v/>
      </c>
      <c r="U2419" t="str">
        <f t="shared" si="5383"/>
        <v/>
      </c>
      <c r="V2419" t="str">
        <f t="shared" si="5383"/>
        <v/>
      </c>
      <c r="W2419" t="str">
        <f t="shared" si="5383"/>
        <v/>
      </c>
      <c r="X2419" s="63"/>
      <c r="Y2419" s="310">
        <f t="shared" ref="Y2419:Y2424" si="5384">SLOPE(H2406:H2419,AB2406:AB2419)</f>
        <v>1.2637362637362649E-3</v>
      </c>
      <c r="Z2419" s="311">
        <f t="shared" ref="Z2419:Z2424" si="5385">Z2418+(0.154*(F2419-Z2418))</f>
        <v>0.73177032289399035</v>
      </c>
      <c r="AA2419" s="311">
        <f t="shared" ref="AA2419:AA2424" si="5386">AA2418+(0.074*(F2419-AA2418))</f>
        <v>0.72142602522921928</v>
      </c>
      <c r="AB2419" s="312">
        <f t="shared" si="4563"/>
        <v>2418</v>
      </c>
      <c r="AC2419" s="313">
        <f t="shared" ref="AC2419:AC2424" si="5387">AD2419-AE2419</f>
        <v>-3.2867135940744738E-3</v>
      </c>
      <c r="AD2419" s="284">
        <f t="shared" si="5375"/>
        <v>1.0344297664771074E-2</v>
      </c>
      <c r="AE2419" s="314">
        <f t="shared" ref="AE2419:AE2424" si="5388">AE2418+(0.2*(AD2419-AE2418))</f>
        <v>1.3631011258845548E-2</v>
      </c>
      <c r="AF2419" s="315">
        <f t="shared" ref="AF2419:AF2424" si="5389">AD2419/AA2419</f>
        <v>1.4338681033144557E-2</v>
      </c>
      <c r="AG2419" s="315">
        <f t="shared" si="5371"/>
        <v>1.0945620906967735</v>
      </c>
      <c r="AH2419" s="316">
        <f t="shared" ref="AH2419:AH2424" si="5390">SLOPE(AC2406:AC2419,AB2406:AB2419)</f>
        <v>4.8130306742152147E-4</v>
      </c>
      <c r="AI2419" s="317">
        <f t="shared" ref="AI2419:AI2424" si="5391">INTERCEPT(AB2406:AB2419,AC2406:AC2419)</f>
        <v>2416.1532354208816</v>
      </c>
      <c r="AJ2419" s="318">
        <f t="shared" si="5376"/>
        <v>-2.0000000000000018E-2</v>
      </c>
      <c r="AK2419" s="318">
        <f t="shared" ref="AK2419:AK2426" si="5392">IF(AJ2419&gt;0,AJ2419,0)</f>
        <v>0</v>
      </c>
      <c r="AL2419" s="318">
        <f t="shared" ref="AL2419:AL2424" si="5393">IF(AJ2419&lt;0,AJ2419,0)</f>
        <v>-2.0000000000000018E-2</v>
      </c>
      <c r="AM2419" s="319">
        <f t="shared" ref="AM2419:AM2424" si="5394">(AVERAGE(AK2406:AK2419))</f>
        <v>6.0714285714285766E-3</v>
      </c>
      <c r="AN2419" s="319">
        <f t="shared" si="5372"/>
        <v>-8.5714285714285788E-3</v>
      </c>
      <c r="AO2419" s="311">
        <f t="shared" ref="AO2419:AO2424" si="5395">ABS(AM2419/AN2419)</f>
        <v>0.70833333333333337</v>
      </c>
      <c r="AP2419" s="285">
        <f t="shared" ref="AP2419:AP2424" si="5396">IF(AN2419=0,100,100-(100/(1+AO2419)))</f>
        <v>41.463414634146346</v>
      </c>
      <c r="AQ2419" s="285"/>
      <c r="AR2419" s="285">
        <f t="shared" ref="AR2419:AR2424" si="5397">IF(ISERROR(((F2419-E2419)-(D2419-F2419))/(D2419-E2419)),0,((F2419-E2419)-(D2419-F2419))/(D2419-E2419))</f>
        <v>-1</v>
      </c>
      <c r="AS2419" s="286">
        <f t="shared" ref="AS2419:AS2424" si="5398">IF(ISERROR(AR2419*G2419),0,AR2419*G2419)</f>
        <v>-160100</v>
      </c>
      <c r="AT2419" s="103">
        <f t="shared" ref="AT2419:AT2424" si="5399">SUM(AS2400:AS2419)/SUM(G2400:G2419)</f>
        <v>-6.7389250604643805E-2</v>
      </c>
      <c r="AU2419" s="318">
        <f t="shared" ref="AU2419:AU2424" si="5400">F2419</f>
        <v>0.71499999999999997</v>
      </c>
      <c r="AV2419" s="315">
        <f t="shared" ref="AV2419:AV2424" si="5401">AS2419/R2419</f>
        <v>-1.3986013986013985</v>
      </c>
      <c r="AW2419" s="320">
        <f t="shared" ref="AW2419:AW2424" si="5402">(D2419-E2419)/E2419</f>
        <v>3.4965034965034995E-2</v>
      </c>
      <c r="AX2419" s="321">
        <f t="shared" si="5377"/>
        <v>-3.5832921896986829E-2</v>
      </c>
      <c r="AY2419" s="315">
        <f t="shared" si="5365"/>
        <v>0.1078736706995682</v>
      </c>
      <c r="AZ2419" s="255"/>
      <c r="BA2419" s="255"/>
      <c r="BB2419" s="255"/>
      <c r="BC2419" s="255"/>
      <c r="BD2419" s="255"/>
      <c r="BE2419" s="255"/>
      <c r="BF2419" s="255"/>
      <c r="BG2419" s="255"/>
      <c r="BH2419" s="255"/>
      <c r="BI2419" s="255"/>
      <c r="BJ2419" s="255"/>
      <c r="BK2419" s="255"/>
      <c r="BL2419" s="255"/>
      <c r="BM2419" s="255"/>
      <c r="BN2419" s="255"/>
      <c r="BO2419" s="255"/>
      <c r="BP2419" s="255"/>
      <c r="BQ2419" s="255"/>
      <c r="BR2419" s="255"/>
      <c r="BS2419" s="255"/>
      <c r="BT2419" s="255"/>
      <c r="BU2419" s="255"/>
      <c r="BV2419" s="255"/>
      <c r="BW2419" s="255"/>
      <c r="BX2419" s="255"/>
      <c r="BY2419" s="255"/>
      <c r="BZ2419" s="255"/>
      <c r="CA2419" s="255"/>
      <c r="CB2419" s="255"/>
      <c r="CC2419" s="255"/>
      <c r="CD2419" s="255"/>
      <c r="CE2419" s="255"/>
      <c r="CF2419" s="255"/>
      <c r="CG2419" s="255"/>
      <c r="CH2419" s="255"/>
      <c r="CI2419" s="255"/>
      <c r="CJ2419" s="255"/>
      <c r="CK2419" s="255"/>
      <c r="CL2419" s="255"/>
      <c r="CM2419" s="255"/>
      <c r="CN2419" s="255"/>
      <c r="CO2419" s="255"/>
      <c r="CP2419" s="255"/>
      <c r="CQ2419" s="255"/>
      <c r="CR2419" s="255"/>
      <c r="CS2419" s="255"/>
      <c r="CT2419" s="255"/>
      <c r="CU2419" s="255"/>
      <c r="CV2419" s="255"/>
      <c r="CW2419" s="255"/>
      <c r="CX2419" s="255"/>
      <c r="CY2419" s="255"/>
      <c r="CZ2419" s="255"/>
      <c r="DA2419" s="255"/>
      <c r="DB2419" s="255"/>
      <c r="DC2419" s="255"/>
      <c r="DD2419" s="255"/>
      <c r="DE2419" s="255"/>
      <c r="DF2419" s="255"/>
      <c r="DG2419" s="255"/>
      <c r="DH2419" s="255"/>
      <c r="DI2419" s="255"/>
      <c r="DJ2419" s="255"/>
      <c r="DK2419" s="255"/>
      <c r="DL2419" s="255"/>
      <c r="DM2419" s="255"/>
      <c r="DN2419" s="255"/>
      <c r="DO2419" s="255"/>
      <c r="DP2419" s="255"/>
      <c r="DQ2419" s="255"/>
      <c r="DR2419" s="255"/>
      <c r="DS2419" s="255"/>
      <c r="DT2419" s="255"/>
      <c r="DU2419" s="255"/>
      <c r="DV2419" s="255"/>
      <c r="DW2419" s="255"/>
      <c r="DX2419" s="255"/>
      <c r="DY2419" s="255"/>
      <c r="DZ2419" s="255"/>
      <c r="EA2419" s="255"/>
      <c r="EB2419" s="255"/>
      <c r="EC2419" s="255"/>
      <c r="ED2419" s="255"/>
      <c r="EE2419" s="255"/>
      <c r="EF2419" s="255"/>
      <c r="EG2419" s="255"/>
      <c r="EH2419" s="255"/>
      <c r="EI2419" s="255"/>
      <c r="EJ2419" s="255"/>
      <c r="EK2419" s="255"/>
      <c r="EL2419" s="255"/>
      <c r="EM2419" s="255"/>
      <c r="EN2419" s="255"/>
      <c r="EO2419" s="255"/>
      <c r="EP2419" s="255"/>
      <c r="EQ2419" s="255"/>
      <c r="ER2419" s="255"/>
      <c r="ES2419" s="255"/>
      <c r="ET2419" s="255"/>
      <c r="EU2419" s="255"/>
      <c r="EV2419" s="255"/>
      <c r="EW2419" s="255"/>
      <c r="EX2419" s="255"/>
      <c r="EY2419" s="255"/>
      <c r="EZ2419" s="255"/>
      <c r="FA2419" s="255"/>
      <c r="FB2419" s="255"/>
      <c r="FC2419" s="255"/>
      <c r="FD2419" s="255"/>
      <c r="FE2419" s="255"/>
      <c r="FF2419" s="255"/>
      <c r="FG2419" s="255"/>
      <c r="FH2419" s="255"/>
      <c r="FI2419" s="255"/>
      <c r="FJ2419" s="255"/>
      <c r="FK2419" s="255"/>
      <c r="FL2419" s="255"/>
      <c r="FM2419" s="255"/>
      <c r="FN2419" s="255"/>
      <c r="FO2419" s="255"/>
      <c r="FP2419" s="255"/>
      <c r="FQ2419" s="255"/>
      <c r="FR2419" s="255"/>
      <c r="FS2419" s="255"/>
      <c r="FT2419" s="255"/>
      <c r="FU2419" s="255"/>
      <c r="FV2419" s="255"/>
      <c r="FW2419" s="255"/>
      <c r="FX2419" s="255"/>
      <c r="FY2419" s="255"/>
      <c r="FZ2419" s="255"/>
      <c r="GA2419" s="255"/>
      <c r="GB2419" s="255"/>
      <c r="GC2419" s="255"/>
      <c r="GD2419" s="255"/>
      <c r="GE2419" s="255"/>
      <c r="GF2419" s="255"/>
      <c r="GG2419" s="255"/>
      <c r="GH2419" s="255"/>
      <c r="GI2419" s="255"/>
      <c r="GJ2419" s="255"/>
      <c r="GK2419" s="255"/>
      <c r="GL2419" s="255"/>
      <c r="GM2419" s="255"/>
      <c r="GN2419" s="255"/>
      <c r="GO2419" s="255"/>
      <c r="GP2419" s="255"/>
      <c r="GQ2419" s="255"/>
      <c r="GR2419" s="255"/>
      <c r="GS2419" s="255"/>
      <c r="GT2419" s="255"/>
      <c r="GU2419" s="255"/>
      <c r="GV2419" s="255"/>
      <c r="GW2419" s="255"/>
      <c r="GX2419" s="255"/>
      <c r="GY2419" s="255"/>
      <c r="GZ2419" s="255"/>
      <c r="HA2419" s="255"/>
      <c r="HB2419" s="255"/>
      <c r="HC2419" s="255"/>
      <c r="HD2419" s="255"/>
      <c r="HE2419" s="255"/>
      <c r="HF2419" s="255"/>
      <c r="HG2419" s="255"/>
      <c r="HH2419" s="255"/>
      <c r="HI2419" s="255"/>
      <c r="HJ2419" s="255"/>
      <c r="HK2419" s="255"/>
      <c r="HL2419" s="255"/>
      <c r="HM2419" s="255"/>
      <c r="HN2419" s="255"/>
      <c r="HO2419" s="255"/>
      <c r="HP2419" s="255"/>
      <c r="HQ2419" s="255"/>
      <c r="HR2419" s="255"/>
      <c r="HS2419" s="255"/>
      <c r="HT2419" s="255"/>
      <c r="HU2419" s="255"/>
      <c r="HV2419" s="255"/>
      <c r="HW2419" s="255"/>
      <c r="HX2419" s="255"/>
      <c r="HY2419" s="255"/>
      <c r="HZ2419" s="255"/>
      <c r="IA2419" s="255"/>
      <c r="IB2419" s="255"/>
      <c r="IC2419" s="255"/>
      <c r="ID2419" s="255"/>
      <c r="IE2419" s="255"/>
      <c r="IF2419" s="255"/>
      <c r="IG2419" s="255"/>
      <c r="IH2419" s="255"/>
      <c r="II2419" s="255"/>
      <c r="IJ2419" s="255"/>
      <c r="IK2419" s="255"/>
      <c r="IL2419" s="255"/>
      <c r="IM2419" s="255"/>
      <c r="IN2419" s="255"/>
      <c r="IO2419" s="255"/>
      <c r="IP2419" s="255"/>
      <c r="IQ2419" s="255"/>
      <c r="IR2419" s="255"/>
      <c r="IS2419" s="255"/>
      <c r="IT2419" s="255"/>
      <c r="IU2419" s="255"/>
      <c r="IV2419" s="255"/>
    </row>
    <row r="2420" spans="1:256">
      <c r="A2420" s="16">
        <v>41884.585173611114</v>
      </c>
      <c r="B2420" s="300">
        <v>3</v>
      </c>
      <c r="C2420" s="5">
        <v>0.73</v>
      </c>
      <c r="D2420" s="5">
        <v>0.73</v>
      </c>
      <c r="E2420" s="5">
        <v>0.69499999999999995</v>
      </c>
      <c r="F2420" s="5">
        <v>0.71</v>
      </c>
      <c r="G2420" s="6">
        <v>324100</v>
      </c>
      <c r="H2420" s="113">
        <f t="shared" si="5374"/>
        <v>0.71</v>
      </c>
      <c r="I2420" s="19">
        <f t="shared" si="5366"/>
        <v>-6.9930069930069999E-3</v>
      </c>
      <c r="J2420" s="8">
        <f t="shared" si="5378"/>
        <v>0.76339173349139355</v>
      </c>
      <c r="K2420" s="8">
        <f t="shared" si="5379"/>
        <v>0.68960826650860652</v>
      </c>
      <c r="L2420" s="8">
        <f t="shared" si="5380"/>
        <v>0.72650000000000003</v>
      </c>
      <c r="M2420" s="19">
        <f t="shared" si="5381"/>
        <v>0.10699330412082031</v>
      </c>
      <c r="N2420" s="19">
        <f t="shared" si="5367"/>
        <v>1.9413443978565349E-2</v>
      </c>
      <c r="O2420" s="19">
        <f t="shared" si="5368"/>
        <v>1.8682703133901803E-4</v>
      </c>
      <c r="P2420" s="19">
        <f t="shared" si="5369"/>
        <v>-1.6541355694734701E-3</v>
      </c>
      <c r="Q2420" s="303">
        <v>70</v>
      </c>
      <c r="R2420" s="306">
        <v>230111</v>
      </c>
      <c r="S2420" s="66">
        <f t="shared" si="5382"/>
        <v>3287.3</v>
      </c>
      <c r="T2420" t="str">
        <f t="shared" si="5383"/>
        <v/>
      </c>
      <c r="U2420" t="str">
        <f t="shared" si="5383"/>
        <v/>
      </c>
      <c r="V2420" t="str">
        <f t="shared" si="5383"/>
        <v/>
      </c>
      <c r="W2420" t="str">
        <f t="shared" si="5383"/>
        <v/>
      </c>
      <c r="X2420" s="63"/>
      <c r="Y2420" s="219">
        <f t="shared" si="5384"/>
        <v>1.6263736263736276E-3</v>
      </c>
      <c r="Z2420" s="78">
        <f t="shared" si="5385"/>
        <v>0.72841769316831584</v>
      </c>
      <c r="AA2420" s="78">
        <f t="shared" si="5386"/>
        <v>0.7205804993622571</v>
      </c>
      <c r="AB2420" s="74">
        <f t="shared" si="4563"/>
        <v>2419</v>
      </c>
      <c r="AC2420" s="80">
        <f t="shared" si="5387"/>
        <v>-4.6350539622294455E-3</v>
      </c>
      <c r="AD2420" s="79">
        <f t="shared" si="5375"/>
        <v>7.8371938060587398E-3</v>
      </c>
      <c r="AE2420" s="81">
        <f t="shared" si="5388"/>
        <v>1.2472247768288185E-2</v>
      </c>
      <c r="AF2420" s="19">
        <f t="shared" si="5389"/>
        <v>1.0876222452585066E-2</v>
      </c>
      <c r="AG2420" s="93">
        <f t="shared" si="5371"/>
        <v>0.41023969067029686</v>
      </c>
      <c r="AH2420" s="91">
        <f t="shared" si="5390"/>
        <v>5.4970480777031139E-4</v>
      </c>
      <c r="AI2420" s="96">
        <f t="shared" si="5391"/>
        <v>2417.8364712802709</v>
      </c>
      <c r="AJ2420" s="5">
        <f t="shared" si="5376"/>
        <v>-5.0000000000000044E-3</v>
      </c>
      <c r="AK2420" s="5">
        <f t="shared" si="5392"/>
        <v>0</v>
      </c>
      <c r="AL2420" s="5">
        <f t="shared" si="5393"/>
        <v>-5.0000000000000044E-3</v>
      </c>
      <c r="AM2420" s="95">
        <f t="shared" si="5394"/>
        <v>5.7142857142857195E-3</v>
      </c>
      <c r="AN2420" s="95">
        <f t="shared" si="5372"/>
        <v>-8.9285714285714367E-3</v>
      </c>
      <c r="AO2420" s="78">
        <f t="shared" si="5395"/>
        <v>0.64</v>
      </c>
      <c r="AP2420" s="296">
        <f t="shared" si="5396"/>
        <v>39.024390243902445</v>
      </c>
      <c r="AQ2420" s="8"/>
      <c r="AR2420" s="8">
        <f t="shared" si="5397"/>
        <v>-0.14285714285714285</v>
      </c>
      <c r="AS2420" s="114">
        <f t="shared" si="5398"/>
        <v>-46300</v>
      </c>
      <c r="AT2420" s="103">
        <f t="shared" si="5399"/>
        <v>-1.0304521206539116E-2</v>
      </c>
      <c r="AU2420" s="5">
        <f t="shared" si="5400"/>
        <v>0.71</v>
      </c>
      <c r="AV2420" s="93">
        <f t="shared" si="5401"/>
        <v>-0.2012072434607646</v>
      </c>
      <c r="AW2420" s="210">
        <f t="shared" si="5402"/>
        <v>5.0359712230215875E-2</v>
      </c>
      <c r="AX2420" s="276">
        <f t="shared" si="5377"/>
        <v>-3.099874175121433E-2</v>
      </c>
      <c r="AY2420" s="19">
        <f t="shared" si="5365"/>
        <v>0.13490890192181068</v>
      </c>
      <c r="AZ2420" s="255"/>
      <c r="BA2420" s="255"/>
      <c r="BB2420" s="255"/>
      <c r="BC2420" s="255"/>
      <c r="BD2420" s="255"/>
      <c r="BE2420" s="255"/>
      <c r="BF2420" s="255"/>
      <c r="BG2420" s="255"/>
      <c r="BH2420" s="255"/>
      <c r="BI2420" s="255"/>
      <c r="BJ2420" s="255"/>
      <c r="BK2420" s="255"/>
      <c r="BL2420" s="255"/>
      <c r="BM2420" s="255"/>
      <c r="BN2420" s="255"/>
      <c r="BO2420" s="255"/>
      <c r="BP2420" s="255"/>
      <c r="BQ2420" s="255"/>
      <c r="BR2420" s="255"/>
      <c r="BS2420" s="255"/>
      <c r="BT2420" s="255"/>
      <c r="BU2420" s="255"/>
      <c r="BV2420" s="255"/>
      <c r="BW2420" s="255"/>
      <c r="BX2420" s="255"/>
      <c r="BY2420" s="255"/>
      <c r="BZ2420" s="255"/>
      <c r="CA2420" s="255"/>
      <c r="CB2420" s="255"/>
      <c r="CC2420" s="255"/>
      <c r="CD2420" s="255"/>
      <c r="CE2420" s="255"/>
      <c r="CF2420" s="255"/>
      <c r="CG2420" s="255"/>
      <c r="CH2420" s="255"/>
      <c r="CI2420" s="255"/>
      <c r="CJ2420" s="255"/>
      <c r="CK2420" s="255"/>
      <c r="CL2420" s="255"/>
      <c r="CM2420" s="255"/>
      <c r="CN2420" s="255"/>
      <c r="CO2420" s="255"/>
      <c r="CP2420" s="255"/>
      <c r="CQ2420" s="255"/>
      <c r="CR2420" s="255"/>
      <c r="CS2420" s="255"/>
      <c r="CT2420" s="255"/>
      <c r="CU2420" s="255"/>
      <c r="CV2420" s="255"/>
      <c r="CW2420" s="255"/>
      <c r="CX2420" s="255"/>
      <c r="CY2420" s="255"/>
      <c r="CZ2420" s="255"/>
      <c r="DA2420" s="255"/>
      <c r="DB2420" s="255"/>
      <c r="DC2420" s="255"/>
      <c r="DD2420" s="255"/>
      <c r="DE2420" s="255"/>
      <c r="DF2420" s="255"/>
      <c r="DG2420" s="255"/>
      <c r="DH2420" s="255"/>
      <c r="DI2420" s="255"/>
      <c r="DJ2420" s="255"/>
      <c r="DK2420" s="255"/>
      <c r="DL2420" s="255"/>
      <c r="DM2420" s="255"/>
      <c r="DN2420" s="255"/>
      <c r="DO2420" s="255"/>
      <c r="DP2420" s="255"/>
      <c r="DQ2420" s="255"/>
      <c r="DR2420" s="255"/>
      <c r="DS2420" s="255"/>
      <c r="DT2420" s="255"/>
      <c r="DU2420" s="255"/>
      <c r="DV2420" s="255"/>
      <c r="DW2420" s="255"/>
      <c r="DX2420" s="255"/>
      <c r="DY2420" s="255"/>
      <c r="DZ2420" s="255"/>
      <c r="EA2420" s="255"/>
      <c r="EB2420" s="255"/>
      <c r="EC2420" s="255"/>
      <c r="ED2420" s="255"/>
      <c r="EE2420" s="255"/>
      <c r="EF2420" s="255"/>
      <c r="EG2420" s="255"/>
      <c r="EH2420" s="255"/>
      <c r="EI2420" s="255"/>
      <c r="EJ2420" s="255"/>
      <c r="EK2420" s="255"/>
      <c r="EL2420" s="255"/>
      <c r="EM2420" s="255"/>
      <c r="EN2420" s="255"/>
      <c r="EO2420" s="255"/>
      <c r="EP2420" s="255"/>
      <c r="EQ2420" s="255"/>
      <c r="ER2420" s="255"/>
      <c r="ES2420" s="255"/>
      <c r="ET2420" s="255"/>
      <c r="EU2420" s="255"/>
      <c r="EV2420" s="255"/>
      <c r="EW2420" s="255"/>
      <c r="EX2420" s="255"/>
      <c r="EY2420" s="255"/>
      <c r="EZ2420" s="255"/>
      <c r="FA2420" s="255"/>
      <c r="FB2420" s="255"/>
      <c r="FC2420" s="255"/>
      <c r="FD2420" s="255"/>
      <c r="FE2420" s="255"/>
      <c r="FF2420" s="255"/>
      <c r="FG2420" s="255"/>
      <c r="FH2420" s="255"/>
      <c r="FI2420" s="255"/>
      <c r="FJ2420" s="255"/>
      <c r="FK2420" s="255"/>
      <c r="FL2420" s="255"/>
      <c r="FM2420" s="255"/>
      <c r="FN2420" s="255"/>
      <c r="FO2420" s="255"/>
      <c r="FP2420" s="255"/>
      <c r="FQ2420" s="255"/>
      <c r="FR2420" s="255"/>
      <c r="FS2420" s="255"/>
      <c r="FT2420" s="255"/>
      <c r="FU2420" s="255"/>
      <c r="FV2420" s="255"/>
      <c r="FW2420" s="255"/>
      <c r="FX2420" s="255"/>
      <c r="FY2420" s="255"/>
      <c r="FZ2420" s="255"/>
      <c r="GA2420" s="255"/>
      <c r="GB2420" s="255"/>
      <c r="GC2420" s="255"/>
      <c r="GD2420" s="255"/>
      <c r="GE2420" s="255"/>
      <c r="GF2420" s="255"/>
      <c r="GG2420" s="255"/>
      <c r="GH2420" s="255"/>
      <c r="GI2420" s="255"/>
      <c r="GJ2420" s="255"/>
      <c r="GK2420" s="255"/>
      <c r="GL2420" s="255"/>
      <c r="GM2420" s="255"/>
      <c r="GN2420" s="255"/>
      <c r="GO2420" s="255"/>
      <c r="GP2420" s="255"/>
      <c r="GQ2420" s="255"/>
      <c r="GR2420" s="255"/>
      <c r="GS2420" s="255"/>
      <c r="GT2420" s="255"/>
      <c r="GU2420" s="255"/>
      <c r="GV2420" s="255"/>
      <c r="GW2420" s="255"/>
      <c r="GX2420" s="255"/>
      <c r="GY2420" s="255"/>
      <c r="GZ2420" s="255"/>
      <c r="HA2420" s="255"/>
      <c r="HB2420" s="255"/>
      <c r="HC2420" s="255"/>
      <c r="HD2420" s="255"/>
      <c r="HE2420" s="255"/>
      <c r="HF2420" s="255"/>
      <c r="HG2420" s="255"/>
      <c r="HH2420" s="255"/>
      <c r="HI2420" s="255"/>
      <c r="HJ2420" s="255"/>
      <c r="HK2420" s="255"/>
      <c r="HL2420" s="255"/>
      <c r="HM2420" s="255"/>
      <c r="HN2420" s="255"/>
      <c r="HO2420" s="255"/>
      <c r="HP2420" s="255"/>
      <c r="HQ2420" s="255"/>
      <c r="HR2420" s="255"/>
      <c r="HS2420" s="255"/>
      <c r="HT2420" s="255"/>
      <c r="HU2420" s="255"/>
      <c r="HV2420" s="255"/>
      <c r="HW2420" s="255"/>
      <c r="HX2420" s="255"/>
      <c r="HY2420" s="255"/>
      <c r="HZ2420" s="255"/>
      <c r="IA2420" s="255"/>
      <c r="IB2420" s="255"/>
      <c r="IC2420" s="255"/>
      <c r="ID2420" s="255"/>
      <c r="IE2420" s="255"/>
      <c r="IF2420" s="255"/>
      <c r="IG2420" s="255"/>
      <c r="IH2420" s="255"/>
      <c r="II2420" s="255"/>
      <c r="IJ2420" s="255"/>
      <c r="IK2420" s="255"/>
      <c r="IL2420" s="255"/>
      <c r="IM2420" s="255"/>
      <c r="IN2420" s="255"/>
      <c r="IO2420" s="255"/>
      <c r="IP2420" s="255"/>
      <c r="IQ2420" s="255"/>
      <c r="IR2420" s="255"/>
      <c r="IS2420" s="255"/>
      <c r="IT2420" s="255"/>
      <c r="IU2420" s="255"/>
      <c r="IV2420" s="255"/>
    </row>
    <row r="2421" spans="1:256" ht="13">
      <c r="A2421" s="16">
        <v>41885.415613425925</v>
      </c>
      <c r="B2421" s="300">
        <v>4</v>
      </c>
      <c r="C2421" s="5">
        <v>0.71</v>
      </c>
      <c r="D2421" s="5">
        <v>0.72</v>
      </c>
      <c r="E2421" s="5">
        <v>0.69499999999999995</v>
      </c>
      <c r="F2421" s="5">
        <v>0.71</v>
      </c>
      <c r="G2421" s="6">
        <v>1038000</v>
      </c>
      <c r="H2421" s="113">
        <f t="shared" si="5374"/>
        <v>0.71</v>
      </c>
      <c r="I2421" s="19">
        <f t="shared" si="5366"/>
        <v>0</v>
      </c>
      <c r="J2421" s="8">
        <f t="shared" si="5378"/>
        <v>0.76351593618842817</v>
      </c>
      <c r="K2421" s="8">
        <f t="shared" si="5379"/>
        <v>0.68898406381157173</v>
      </c>
      <c r="L2421" s="8">
        <f t="shared" si="5380"/>
        <v>0.72624999999999995</v>
      </c>
      <c r="M2421" s="19">
        <f t="shared" si="5381"/>
        <v>0.10817648228978477</v>
      </c>
      <c r="N2421" s="19">
        <f t="shared" si="5367"/>
        <v>1.1058431914845599E-2</v>
      </c>
      <c r="O2421" s="19">
        <f t="shared" si="5368"/>
        <v>1.6269850927854546E-4</v>
      </c>
      <c r="P2421" s="19">
        <f t="shared" si="5369"/>
        <v>-9.05155473548824E-4</v>
      </c>
      <c r="Q2421" s="303">
        <v>70</v>
      </c>
      <c r="R2421" s="306">
        <v>736980</v>
      </c>
      <c r="S2421" s="66">
        <f t="shared" si="5382"/>
        <v>10528.285714285714</v>
      </c>
      <c r="T2421" t="str">
        <f t="shared" ref="T2421:W2422" si="5403">IF(C2421&gt;$J2421,"BrokeBandUpper", IF(C2421&lt;$K2421,"BrokeBandLower", ""))</f>
        <v/>
      </c>
      <c r="U2421" t="str">
        <f t="shared" si="5403"/>
        <v/>
      </c>
      <c r="V2421" t="str">
        <f t="shared" si="5403"/>
        <v/>
      </c>
      <c r="W2421" t="str">
        <f t="shared" si="5403"/>
        <v/>
      </c>
      <c r="X2421" s="63"/>
      <c r="Y2421" s="310">
        <f t="shared" si="5384"/>
        <v>1.362637362637364E-3</v>
      </c>
      <c r="Z2421" s="311">
        <f t="shared" si="5385"/>
        <v>0.72558136842039522</v>
      </c>
      <c r="AA2421" s="311">
        <f t="shared" si="5386"/>
        <v>0.71979754240945004</v>
      </c>
      <c r="AB2421" s="312">
        <f t="shared" si="4563"/>
        <v>2420</v>
      </c>
      <c r="AC2421" s="313">
        <f t="shared" si="5387"/>
        <v>-5.350737405874403E-3</v>
      </c>
      <c r="AD2421" s="284">
        <f t="shared" si="5375"/>
        <v>5.7838260109451811E-3</v>
      </c>
      <c r="AE2421" s="314">
        <f t="shared" si="5388"/>
        <v>1.1134563416819584E-2</v>
      </c>
      <c r="AF2421" s="315">
        <f t="shared" si="5389"/>
        <v>8.0353511510811836E-3</v>
      </c>
      <c r="AG2421" s="315">
        <f t="shared" si="5371"/>
        <v>0.15440671230086742</v>
      </c>
      <c r="AH2421" s="316">
        <f t="shared" si="5390"/>
        <v>5.5958134252291473E-4</v>
      </c>
      <c r="AI2421" s="317">
        <f t="shared" si="5391"/>
        <v>2418.9065386814959</v>
      </c>
      <c r="AJ2421" s="318">
        <f t="shared" si="5376"/>
        <v>0</v>
      </c>
      <c r="AK2421" s="318">
        <f t="shared" si="5392"/>
        <v>0</v>
      </c>
      <c r="AL2421" s="318">
        <f t="shared" si="5393"/>
        <v>0</v>
      </c>
      <c r="AM2421" s="319">
        <f t="shared" si="5394"/>
        <v>5.7142857142857195E-3</v>
      </c>
      <c r="AN2421" s="319">
        <f t="shared" si="5372"/>
        <v>-7.1428571428571496E-3</v>
      </c>
      <c r="AO2421" s="311">
        <f t="shared" si="5395"/>
        <v>0.79999999999999993</v>
      </c>
      <c r="AP2421" s="285">
        <f t="shared" si="5396"/>
        <v>44.444444444444436</v>
      </c>
      <c r="AQ2421" s="285"/>
      <c r="AR2421" s="285">
        <f t="shared" si="5397"/>
        <v>0.2</v>
      </c>
      <c r="AS2421" s="286">
        <f t="shared" si="5398"/>
        <v>207600</v>
      </c>
      <c r="AT2421" s="103">
        <f t="shared" si="5399"/>
        <v>0.10840443694057122</v>
      </c>
      <c r="AU2421" s="318">
        <f t="shared" si="5400"/>
        <v>0.71</v>
      </c>
      <c r="AV2421" s="315">
        <f t="shared" si="5401"/>
        <v>0.28169014084507044</v>
      </c>
      <c r="AW2421" s="320">
        <f t="shared" si="5402"/>
        <v>3.5971223021582767E-2</v>
      </c>
      <c r="AX2421" s="321">
        <f t="shared" si="5377"/>
        <v>-2.5914689161747516E-2</v>
      </c>
      <c r="AY2421" s="315">
        <f t="shared" si="5365"/>
        <v>0.16400835331542624</v>
      </c>
      <c r="AZ2421" s="255"/>
      <c r="BA2421" s="255"/>
      <c r="BB2421" s="255"/>
      <c r="BC2421" s="255"/>
      <c r="BD2421" s="255"/>
      <c r="BE2421" s="255"/>
      <c r="BF2421" s="255"/>
      <c r="BG2421" s="255"/>
      <c r="BH2421" s="255"/>
      <c r="BI2421" s="255"/>
      <c r="BJ2421" s="255"/>
      <c r="BK2421" s="255"/>
      <c r="BL2421" s="255"/>
      <c r="BM2421" s="255"/>
      <c r="BN2421" s="255"/>
      <c r="BO2421" s="255"/>
      <c r="BP2421" s="255"/>
      <c r="BQ2421" s="255"/>
      <c r="BR2421" s="255"/>
      <c r="BS2421" s="255"/>
      <c r="BT2421" s="255"/>
      <c r="BU2421" s="255"/>
      <c r="BV2421" s="255"/>
      <c r="BW2421" s="255"/>
      <c r="BX2421" s="255"/>
      <c r="BY2421" s="255"/>
      <c r="BZ2421" s="255"/>
      <c r="CA2421" s="255"/>
      <c r="CB2421" s="255"/>
      <c r="CC2421" s="255"/>
      <c r="CD2421" s="255"/>
      <c r="CE2421" s="255"/>
      <c r="CF2421" s="255"/>
      <c r="CG2421" s="255"/>
      <c r="CH2421" s="255"/>
      <c r="CI2421" s="255"/>
      <c r="CJ2421" s="255"/>
      <c r="CK2421" s="255"/>
      <c r="CL2421" s="255"/>
      <c r="CM2421" s="255"/>
      <c r="CN2421" s="255"/>
      <c r="CO2421" s="255"/>
      <c r="CP2421" s="255"/>
      <c r="CQ2421" s="255"/>
      <c r="CR2421" s="255"/>
      <c r="CS2421" s="255"/>
      <c r="CT2421" s="255"/>
      <c r="CU2421" s="255"/>
      <c r="CV2421" s="255"/>
      <c r="CW2421" s="255"/>
      <c r="CX2421" s="255"/>
      <c r="CY2421" s="255"/>
      <c r="CZ2421" s="255"/>
      <c r="DA2421" s="255"/>
      <c r="DB2421" s="255"/>
      <c r="DC2421" s="255"/>
      <c r="DD2421" s="255"/>
      <c r="DE2421" s="255"/>
      <c r="DF2421" s="255"/>
      <c r="DG2421" s="255"/>
      <c r="DH2421" s="255"/>
      <c r="DI2421" s="255"/>
      <c r="DJ2421" s="255"/>
      <c r="DK2421" s="255"/>
      <c r="DL2421" s="255"/>
      <c r="DM2421" s="255"/>
      <c r="DN2421" s="255"/>
      <c r="DO2421" s="255"/>
      <c r="DP2421" s="255"/>
      <c r="DQ2421" s="255"/>
      <c r="DR2421" s="255"/>
      <c r="DS2421" s="255"/>
      <c r="DT2421" s="255"/>
      <c r="DU2421" s="255"/>
      <c r="DV2421" s="255"/>
      <c r="DW2421" s="255"/>
      <c r="DX2421" s="255"/>
      <c r="DY2421" s="255"/>
      <c r="DZ2421" s="255"/>
      <c r="EA2421" s="255"/>
      <c r="EB2421" s="255"/>
      <c r="EC2421" s="255"/>
      <c r="ED2421" s="255"/>
      <c r="EE2421" s="255"/>
      <c r="EF2421" s="255"/>
      <c r="EG2421" s="255"/>
      <c r="EH2421" s="255"/>
      <c r="EI2421" s="255"/>
      <c r="EJ2421" s="255"/>
      <c r="EK2421" s="255"/>
      <c r="EL2421" s="255"/>
      <c r="EM2421" s="255"/>
      <c r="EN2421" s="255"/>
      <c r="EO2421" s="255"/>
      <c r="EP2421" s="255"/>
      <c r="EQ2421" s="255"/>
      <c r="ER2421" s="255"/>
      <c r="ES2421" s="255"/>
      <c r="ET2421" s="255"/>
      <c r="EU2421" s="255"/>
      <c r="EV2421" s="255"/>
      <c r="EW2421" s="255"/>
      <c r="EX2421" s="255"/>
      <c r="EY2421" s="255"/>
      <c r="EZ2421" s="255"/>
      <c r="FA2421" s="255"/>
      <c r="FB2421" s="255"/>
      <c r="FC2421" s="255"/>
      <c r="FD2421" s="255"/>
      <c r="FE2421" s="255"/>
      <c r="FF2421" s="255"/>
      <c r="FG2421" s="255"/>
      <c r="FH2421" s="255"/>
      <c r="FI2421" s="255"/>
      <c r="FJ2421" s="255"/>
      <c r="FK2421" s="255"/>
      <c r="FL2421" s="255"/>
      <c r="FM2421" s="255"/>
      <c r="FN2421" s="255"/>
      <c r="FO2421" s="255"/>
      <c r="FP2421" s="255"/>
      <c r="FQ2421" s="255"/>
      <c r="FR2421" s="255"/>
      <c r="FS2421" s="255"/>
      <c r="FT2421" s="255"/>
      <c r="FU2421" s="255"/>
      <c r="FV2421" s="255"/>
      <c r="FW2421" s="255"/>
      <c r="FX2421" s="255"/>
      <c r="FY2421" s="255"/>
      <c r="FZ2421" s="255"/>
      <c r="GA2421" s="255"/>
      <c r="GB2421" s="255"/>
      <c r="GC2421" s="255"/>
      <c r="GD2421" s="255"/>
      <c r="GE2421" s="255"/>
      <c r="GF2421" s="255"/>
      <c r="GG2421" s="255"/>
      <c r="GH2421" s="255"/>
      <c r="GI2421" s="255"/>
      <c r="GJ2421" s="255"/>
      <c r="GK2421" s="255"/>
      <c r="GL2421" s="255"/>
      <c r="GM2421" s="255"/>
      <c r="GN2421" s="255"/>
      <c r="GO2421" s="255"/>
      <c r="GP2421" s="255"/>
      <c r="GQ2421" s="255"/>
      <c r="GR2421" s="255"/>
      <c r="GS2421" s="255"/>
      <c r="GT2421" s="255"/>
      <c r="GU2421" s="255"/>
      <c r="GV2421" s="255"/>
      <c r="GW2421" s="255"/>
      <c r="GX2421" s="255"/>
      <c r="GY2421" s="255"/>
      <c r="GZ2421" s="255"/>
      <c r="HA2421" s="255"/>
      <c r="HB2421" s="255"/>
      <c r="HC2421" s="255"/>
      <c r="HD2421" s="255"/>
      <c r="HE2421" s="255"/>
      <c r="HF2421" s="255"/>
      <c r="HG2421" s="255"/>
      <c r="HH2421" s="255"/>
      <c r="HI2421" s="255"/>
      <c r="HJ2421" s="255"/>
      <c r="HK2421" s="255"/>
      <c r="HL2421" s="255"/>
      <c r="HM2421" s="255"/>
      <c r="HN2421" s="255"/>
      <c r="HO2421" s="255"/>
      <c r="HP2421" s="255"/>
      <c r="HQ2421" s="255"/>
      <c r="HR2421" s="255"/>
      <c r="HS2421" s="255"/>
      <c r="HT2421" s="255"/>
      <c r="HU2421" s="255"/>
      <c r="HV2421" s="255"/>
      <c r="HW2421" s="255"/>
      <c r="HX2421" s="255"/>
      <c r="HY2421" s="255"/>
      <c r="HZ2421" s="255"/>
      <c r="IA2421" s="255"/>
      <c r="IB2421" s="255"/>
      <c r="IC2421" s="255"/>
      <c r="ID2421" s="255"/>
      <c r="IE2421" s="255"/>
      <c r="IF2421" s="255"/>
      <c r="IG2421" s="255"/>
      <c r="IH2421" s="255"/>
      <c r="II2421" s="255"/>
      <c r="IJ2421" s="255"/>
      <c r="IK2421" s="255"/>
      <c r="IL2421" s="255"/>
      <c r="IM2421" s="255"/>
      <c r="IN2421" s="255"/>
      <c r="IO2421" s="255"/>
      <c r="IP2421" s="255"/>
      <c r="IQ2421" s="255"/>
      <c r="IR2421" s="255"/>
      <c r="IS2421" s="255"/>
      <c r="IT2421" s="255"/>
      <c r="IU2421" s="255"/>
      <c r="IV2421" s="255"/>
    </row>
    <row r="2422" spans="1:256">
      <c r="A2422" s="16">
        <v>41886.335231481484</v>
      </c>
      <c r="B2422" s="300">
        <v>5</v>
      </c>
      <c r="C2422" s="5">
        <v>0.7</v>
      </c>
      <c r="D2422" s="5">
        <v>0.7</v>
      </c>
      <c r="E2422" s="5">
        <v>0.68500000000000005</v>
      </c>
      <c r="F2422" s="5">
        <v>0.69499999999999995</v>
      </c>
      <c r="G2422" s="6">
        <v>350400</v>
      </c>
      <c r="H2422" s="113">
        <f t="shared" si="5374"/>
        <v>0.69499999999999995</v>
      </c>
      <c r="I2422" s="19">
        <f t="shared" ref="I2422:I2428" si="5404">IF(A2423&gt;A2422,(H2422-H2421)/H2421, (H2422-H2423)/H2423)</f>
        <v>-2.1126760563380302E-2</v>
      </c>
      <c r="J2422" s="8">
        <f t="shared" si="5378"/>
        <v>0.76460242959203439</v>
      </c>
      <c r="K2422" s="8">
        <f t="shared" si="5379"/>
        <v>0.68639757040796567</v>
      </c>
      <c r="L2422" s="8">
        <f t="shared" si="5380"/>
        <v>0.72550000000000003</v>
      </c>
      <c r="M2422" s="19">
        <f t="shared" si="5381"/>
        <v>0.11393522144547664</v>
      </c>
      <c r="N2422" s="19">
        <f t="shared" ref="N2422:N2428" si="5405">IF(A2423&gt;A2422,(M2422-M2421)/M2421, (M2422-M2423)/M2423)</f>
        <v>5.3234668328974485E-2</v>
      </c>
      <c r="O2422" s="19">
        <f t="shared" ref="O2422:O2428" si="5406">IF(A2423&gt;A2422,(J2422-J2421)/J2421, (J2422-J2423)/J2423)</f>
        <v>1.4230133938397454E-3</v>
      </c>
      <c r="P2422" s="19">
        <f t="shared" ref="P2422:P2428" si="5407">IF(A2423&gt;A2422,(K2422-K2421)/K2421, (K2422-K2423)/K2423)</f>
        <v>-3.7540685473872342E-3</v>
      </c>
      <c r="Q2422" s="303">
        <v>70</v>
      </c>
      <c r="R2422" s="306">
        <v>243528</v>
      </c>
      <c r="S2422" s="66">
        <f t="shared" si="5382"/>
        <v>3478.9714285714285</v>
      </c>
      <c r="T2422" t="str">
        <f t="shared" si="5403"/>
        <v/>
      </c>
      <c r="U2422" t="str">
        <f t="shared" si="5403"/>
        <v/>
      </c>
      <c r="V2422" t="str">
        <f t="shared" si="5403"/>
        <v>BrokeBandLower</v>
      </c>
      <c r="W2422" t="str">
        <f t="shared" si="5403"/>
        <v/>
      </c>
      <c r="X2422" s="63"/>
      <c r="Y2422" s="219">
        <f t="shared" si="5384"/>
        <v>-6.5934065934065996E-5</v>
      </c>
      <c r="Z2422" s="78">
        <f t="shared" si="5385"/>
        <v>0.72087183768365437</v>
      </c>
      <c r="AA2422" s="78">
        <f t="shared" si="5386"/>
        <v>0.7179625242711507</v>
      </c>
      <c r="AB2422" s="74">
        <f t="shared" si="4563"/>
        <v>2421</v>
      </c>
      <c r="AC2422" s="80">
        <f t="shared" si="5387"/>
        <v>-6.5802000034527342E-3</v>
      </c>
      <c r="AD2422" s="79">
        <f t="shared" si="5375"/>
        <v>2.9093134125036668E-3</v>
      </c>
      <c r="AE2422" s="81">
        <f t="shared" si="5388"/>
        <v>9.489513415956401E-3</v>
      </c>
      <c r="AF2422" s="19">
        <f t="shared" si="5389"/>
        <v>4.0521800430420732E-3</v>
      </c>
      <c r="AG2422" s="93">
        <f t="shared" ref="AG2422:AG2428" si="5408">IF(A2423&gt;A2422,(AC2422-AC2421)/AC2421, (AC2422-AC2423)/AC2423)</f>
        <v>0.22977442253632996</v>
      </c>
      <c r="AH2422" s="91">
        <f t="shared" si="5390"/>
        <v>4.564363975808612E-4</v>
      </c>
      <c r="AI2422" s="96">
        <f t="shared" si="5391"/>
        <v>2418.9906989040155</v>
      </c>
      <c r="AJ2422" s="5">
        <f t="shared" si="5376"/>
        <v>-1.5000000000000013E-2</v>
      </c>
      <c r="AK2422" s="5">
        <f t="shared" si="5392"/>
        <v>0</v>
      </c>
      <c r="AL2422" s="5">
        <f t="shared" si="5393"/>
        <v>-1.5000000000000013E-2</v>
      </c>
      <c r="AM2422" s="95">
        <f t="shared" si="5394"/>
        <v>5.7142857142857195E-3</v>
      </c>
      <c r="AN2422" s="95">
        <f t="shared" ref="AN2422:AN2427" si="5409">(AVERAGE(AL2409:AL2422))</f>
        <v>-6.4285714285714345E-3</v>
      </c>
      <c r="AO2422" s="78">
        <f t="shared" si="5395"/>
        <v>0.88888888888888884</v>
      </c>
      <c r="AP2422" s="296">
        <f t="shared" si="5396"/>
        <v>47.058823529411761</v>
      </c>
      <c r="AQ2422" s="8"/>
      <c r="AR2422" s="8">
        <f t="shared" si="5397"/>
        <v>0.33333333333332837</v>
      </c>
      <c r="AS2422" s="114">
        <f t="shared" si="5398"/>
        <v>116799.99999999827</v>
      </c>
      <c r="AT2422" s="103">
        <f t="shared" si="5399"/>
        <v>0.14180208675095893</v>
      </c>
      <c r="AU2422" s="5">
        <f t="shared" si="5400"/>
        <v>0.69499999999999995</v>
      </c>
      <c r="AV2422" s="93">
        <f t="shared" si="5401"/>
        <v>0.47961630695442936</v>
      </c>
      <c r="AW2422" s="210">
        <f t="shared" si="5402"/>
        <v>2.1897810218977957E-2</v>
      </c>
      <c r="AX2422" s="276">
        <f t="shared" si="5377"/>
        <v>-2.1056102659437755E-2</v>
      </c>
      <c r="AY2422" s="19">
        <f t="shared" ref="AY2422:AY2429" si="5410">IF((AX2422&gt;AX2421),ABS(AX2422-AX2421)/ABS(AX2421),-1*ABS(AX2422-AX2421)/ABS(AX2421))</f>
        <v>0.18748388112952888</v>
      </c>
      <c r="AZ2422" s="255"/>
      <c r="BA2422" s="255"/>
      <c r="BB2422" s="255"/>
      <c r="BC2422" s="255"/>
      <c r="BD2422" s="255"/>
      <c r="BE2422" s="255"/>
      <c r="BF2422" s="255"/>
      <c r="BG2422" s="255"/>
      <c r="BH2422" s="255"/>
      <c r="BI2422" s="255"/>
      <c r="BJ2422" s="255"/>
      <c r="BK2422" s="255"/>
      <c r="BL2422" s="255"/>
      <c r="BM2422" s="255"/>
      <c r="BN2422" s="255"/>
      <c r="BO2422" s="255"/>
      <c r="BP2422" s="255"/>
      <c r="BQ2422" s="255"/>
      <c r="BR2422" s="255"/>
      <c r="BS2422" s="255"/>
      <c r="BT2422" s="255"/>
      <c r="BU2422" s="255"/>
      <c r="BV2422" s="255"/>
      <c r="BW2422" s="255"/>
      <c r="BX2422" s="255"/>
      <c r="BY2422" s="255"/>
      <c r="BZ2422" s="255"/>
      <c r="CA2422" s="255"/>
      <c r="CB2422" s="255"/>
      <c r="CC2422" s="255"/>
      <c r="CD2422" s="255"/>
      <c r="CE2422" s="255"/>
      <c r="CF2422" s="255"/>
      <c r="CG2422" s="255"/>
      <c r="CH2422" s="255"/>
      <c r="CI2422" s="255"/>
      <c r="CJ2422" s="255"/>
      <c r="CK2422" s="255"/>
      <c r="CL2422" s="255"/>
      <c r="CM2422" s="255"/>
      <c r="CN2422" s="255"/>
      <c r="CO2422" s="255"/>
      <c r="CP2422" s="255"/>
      <c r="CQ2422" s="255"/>
      <c r="CR2422" s="255"/>
      <c r="CS2422" s="255"/>
      <c r="CT2422" s="255"/>
      <c r="CU2422" s="255"/>
      <c r="CV2422" s="255"/>
      <c r="CW2422" s="255"/>
      <c r="CX2422" s="255"/>
      <c r="CY2422" s="255"/>
      <c r="CZ2422" s="255"/>
      <c r="DA2422" s="255"/>
      <c r="DB2422" s="255"/>
      <c r="DC2422" s="255"/>
      <c r="DD2422" s="255"/>
      <c r="DE2422" s="255"/>
      <c r="DF2422" s="255"/>
      <c r="DG2422" s="255"/>
      <c r="DH2422" s="255"/>
      <c r="DI2422" s="255"/>
      <c r="DJ2422" s="255"/>
      <c r="DK2422" s="255"/>
      <c r="DL2422" s="255"/>
      <c r="DM2422" s="255"/>
      <c r="DN2422" s="255"/>
      <c r="DO2422" s="255"/>
      <c r="DP2422" s="255"/>
      <c r="DQ2422" s="255"/>
      <c r="DR2422" s="255"/>
      <c r="DS2422" s="255"/>
      <c r="DT2422" s="255"/>
      <c r="DU2422" s="255"/>
      <c r="DV2422" s="255"/>
      <c r="DW2422" s="255"/>
      <c r="DX2422" s="255"/>
      <c r="DY2422" s="255"/>
      <c r="DZ2422" s="255"/>
      <c r="EA2422" s="255"/>
      <c r="EB2422" s="255"/>
      <c r="EC2422" s="255"/>
      <c r="ED2422" s="255"/>
      <c r="EE2422" s="255"/>
      <c r="EF2422" s="255"/>
      <c r="EG2422" s="255"/>
      <c r="EH2422" s="255"/>
      <c r="EI2422" s="255"/>
      <c r="EJ2422" s="255"/>
      <c r="EK2422" s="255"/>
      <c r="EL2422" s="255"/>
      <c r="EM2422" s="255"/>
      <c r="EN2422" s="255"/>
      <c r="EO2422" s="255"/>
      <c r="EP2422" s="255"/>
      <c r="EQ2422" s="255"/>
      <c r="ER2422" s="255"/>
      <c r="ES2422" s="255"/>
      <c r="ET2422" s="255"/>
      <c r="EU2422" s="255"/>
      <c r="EV2422" s="255"/>
      <c r="EW2422" s="255"/>
      <c r="EX2422" s="255"/>
      <c r="EY2422" s="255"/>
      <c r="EZ2422" s="255"/>
      <c r="FA2422" s="255"/>
      <c r="FB2422" s="255"/>
      <c r="FC2422" s="255"/>
      <c r="FD2422" s="255"/>
      <c r="FE2422" s="255"/>
      <c r="FF2422" s="255"/>
      <c r="FG2422" s="255"/>
      <c r="FH2422" s="255"/>
      <c r="FI2422" s="255"/>
      <c r="FJ2422" s="255"/>
      <c r="FK2422" s="255"/>
      <c r="FL2422" s="255"/>
      <c r="FM2422" s="255"/>
      <c r="FN2422" s="255"/>
      <c r="FO2422" s="255"/>
      <c r="FP2422" s="255"/>
      <c r="FQ2422" s="255"/>
      <c r="FR2422" s="255"/>
      <c r="FS2422" s="255"/>
      <c r="FT2422" s="255"/>
      <c r="FU2422" s="255"/>
      <c r="FV2422" s="255"/>
      <c r="FW2422" s="255"/>
      <c r="FX2422" s="255"/>
      <c r="FY2422" s="255"/>
      <c r="FZ2422" s="255"/>
      <c r="GA2422" s="255"/>
      <c r="GB2422" s="255"/>
      <c r="GC2422" s="255"/>
      <c r="GD2422" s="255"/>
      <c r="GE2422" s="255"/>
      <c r="GF2422" s="255"/>
      <c r="GG2422" s="255"/>
      <c r="GH2422" s="255"/>
      <c r="GI2422" s="255"/>
      <c r="GJ2422" s="255"/>
      <c r="GK2422" s="255"/>
      <c r="GL2422" s="255"/>
      <c r="GM2422" s="255"/>
      <c r="GN2422" s="255"/>
      <c r="GO2422" s="255"/>
      <c r="GP2422" s="255"/>
      <c r="GQ2422" s="255"/>
      <c r="GR2422" s="255"/>
      <c r="GS2422" s="255"/>
      <c r="GT2422" s="255"/>
      <c r="GU2422" s="255"/>
      <c r="GV2422" s="255"/>
      <c r="GW2422" s="255"/>
      <c r="GX2422" s="255"/>
      <c r="GY2422" s="255"/>
      <c r="GZ2422" s="255"/>
      <c r="HA2422" s="255"/>
      <c r="HB2422" s="255"/>
      <c r="HC2422" s="255"/>
      <c r="HD2422" s="255"/>
      <c r="HE2422" s="255"/>
      <c r="HF2422" s="255"/>
      <c r="HG2422" s="255"/>
      <c r="HH2422" s="255"/>
      <c r="HI2422" s="255"/>
      <c r="HJ2422" s="255"/>
      <c r="HK2422" s="255"/>
      <c r="HL2422" s="255"/>
      <c r="HM2422" s="255"/>
      <c r="HN2422" s="255"/>
      <c r="HO2422" s="255"/>
      <c r="HP2422" s="255"/>
      <c r="HQ2422" s="255"/>
      <c r="HR2422" s="255"/>
      <c r="HS2422" s="255"/>
      <c r="HT2422" s="255"/>
      <c r="HU2422" s="255"/>
      <c r="HV2422" s="255"/>
      <c r="HW2422" s="255"/>
      <c r="HX2422" s="255"/>
      <c r="HY2422" s="255"/>
      <c r="HZ2422" s="255"/>
      <c r="IA2422" s="255"/>
      <c r="IB2422" s="255"/>
      <c r="IC2422" s="255"/>
      <c r="ID2422" s="255"/>
      <c r="IE2422" s="255"/>
      <c r="IF2422" s="255"/>
      <c r="IG2422" s="255"/>
      <c r="IH2422" s="255"/>
      <c r="II2422" s="255"/>
      <c r="IJ2422" s="255"/>
      <c r="IK2422" s="255"/>
      <c r="IL2422" s="255"/>
      <c r="IM2422" s="255"/>
      <c r="IN2422" s="255"/>
      <c r="IO2422" s="255"/>
      <c r="IP2422" s="255"/>
      <c r="IQ2422" s="255"/>
      <c r="IR2422" s="255"/>
      <c r="IS2422" s="255"/>
      <c r="IT2422" s="255"/>
      <c r="IU2422" s="255"/>
      <c r="IV2422" s="255"/>
    </row>
    <row r="2423" spans="1:256" ht="13">
      <c r="A2423" s="16">
        <v>41887.553310185183</v>
      </c>
      <c r="B2423" s="300">
        <v>6</v>
      </c>
      <c r="C2423" s="5">
        <v>0.69499999999999995</v>
      </c>
      <c r="D2423" s="5">
        <v>0.71</v>
      </c>
      <c r="E2423" s="5">
        <v>0.69499999999999995</v>
      </c>
      <c r="F2423" s="5">
        <v>0.69499999999999995</v>
      </c>
      <c r="G2423" s="6">
        <v>177000</v>
      </c>
      <c r="H2423" s="113">
        <f t="shared" si="5374"/>
        <v>0.69499999999999995</v>
      </c>
      <c r="I2423" s="19">
        <f t="shared" si="5404"/>
        <v>0</v>
      </c>
      <c r="J2423" s="8">
        <f t="shared" si="5378"/>
        <v>0.76551439142893052</v>
      </c>
      <c r="K2423" s="8">
        <f t="shared" si="5379"/>
        <v>0.68298560857106938</v>
      </c>
      <c r="L2423" s="8">
        <f t="shared" si="5380"/>
        <v>0.72424999999999995</v>
      </c>
      <c r="M2423" s="19">
        <f t="shared" si="5381"/>
        <v>0.12083531749743076</v>
      </c>
      <c r="N2423" s="19">
        <f t="shared" si="5405"/>
        <v>6.0561571429921135E-2</v>
      </c>
      <c r="O2423" s="19">
        <f t="shared" si="5406"/>
        <v>1.1927268363281505E-3</v>
      </c>
      <c r="P2423" s="19">
        <f t="shared" si="5407"/>
        <v>-4.9708244667421644E-3</v>
      </c>
      <c r="Q2423" s="303">
        <v>70</v>
      </c>
      <c r="R2423" s="306">
        <v>123015</v>
      </c>
      <c r="S2423" s="66">
        <f t="shared" si="5382"/>
        <v>1757.3571428571429</v>
      </c>
      <c r="T2423" t="str">
        <f t="shared" ref="T2423:W2424" si="5411">IF(C2423&gt;$J2423,"BrokeBandUpper", IF(C2423&lt;$K2423,"BrokeBandLower", ""))</f>
        <v/>
      </c>
      <c r="U2423" t="str">
        <f t="shared" si="5411"/>
        <v/>
      </c>
      <c r="V2423" t="str">
        <f t="shared" si="5411"/>
        <v/>
      </c>
      <c r="W2423" t="str">
        <f t="shared" si="5411"/>
        <v/>
      </c>
      <c r="X2423" s="63"/>
      <c r="Y2423" s="310">
        <f t="shared" si="5384"/>
        <v>-1.2857142857142869E-3</v>
      </c>
      <c r="Z2423" s="311">
        <f t="shared" si="5385"/>
        <v>0.71688757468037156</v>
      </c>
      <c r="AA2423" s="311">
        <f t="shared" si="5386"/>
        <v>0.71626329747508555</v>
      </c>
      <c r="AB2423" s="312">
        <f t="shared" si="4563"/>
        <v>2422</v>
      </c>
      <c r="AC2423" s="313">
        <f t="shared" si="5387"/>
        <v>-7.0921889685363077E-3</v>
      </c>
      <c r="AD2423" s="284">
        <f t="shared" si="5375"/>
        <v>6.2427720528601682E-4</v>
      </c>
      <c r="AE2423" s="314">
        <f t="shared" si="5388"/>
        <v>7.7164661738223245E-3</v>
      </c>
      <c r="AF2423" s="315">
        <f t="shared" si="5389"/>
        <v>8.7157503042061381E-4</v>
      </c>
      <c r="AG2423" s="315">
        <f t="shared" si="5408"/>
        <v>7.7807508102325895E-2</v>
      </c>
      <c r="AH2423" s="316">
        <f t="shared" si="5390"/>
        <v>3.0018999344347296E-4</v>
      </c>
      <c r="AI2423" s="317">
        <f t="shared" si="5391"/>
        <v>2418.6129598103817</v>
      </c>
      <c r="AJ2423" s="318">
        <f t="shared" si="5376"/>
        <v>0</v>
      </c>
      <c r="AK2423" s="318">
        <f t="shared" si="5392"/>
        <v>0</v>
      </c>
      <c r="AL2423" s="318">
        <f t="shared" si="5393"/>
        <v>0</v>
      </c>
      <c r="AM2423" s="319">
        <f t="shared" si="5394"/>
        <v>5.3571428571428615E-3</v>
      </c>
      <c r="AN2423" s="319">
        <f t="shared" si="5409"/>
        <v>-6.4285714285714345E-3</v>
      </c>
      <c r="AO2423" s="311">
        <f t="shared" si="5395"/>
        <v>0.83333333333333326</v>
      </c>
      <c r="AP2423" s="285">
        <f t="shared" si="5396"/>
        <v>45.454545454545453</v>
      </c>
      <c r="AQ2423" s="285"/>
      <c r="AR2423" s="285">
        <f t="shared" si="5397"/>
        <v>-1</v>
      </c>
      <c r="AS2423" s="286">
        <f t="shared" si="5398"/>
        <v>-177000</v>
      </c>
      <c r="AT2423" s="103">
        <f t="shared" si="5399"/>
        <v>0.14704941714952463</v>
      </c>
      <c r="AU2423" s="318">
        <f t="shared" si="5400"/>
        <v>0.69499999999999995</v>
      </c>
      <c r="AV2423" s="315">
        <f t="shared" si="5401"/>
        <v>-1.4388489208633093</v>
      </c>
      <c r="AW2423" s="320">
        <f t="shared" si="5402"/>
        <v>2.1582733812949662E-2</v>
      </c>
      <c r="AX2423" s="321">
        <f t="shared" si="5377"/>
        <v>-1.7535713927532691E-2</v>
      </c>
      <c r="AY2423" s="315">
        <f t="shared" si="5410"/>
        <v>0.16719089894478439</v>
      </c>
      <c r="AZ2423" s="255"/>
      <c r="BA2423" s="255"/>
      <c r="BB2423" s="255"/>
      <c r="BC2423" s="255"/>
      <c r="BD2423" s="255"/>
      <c r="BE2423" s="255"/>
      <c r="BF2423" s="255"/>
      <c r="BG2423" s="255"/>
      <c r="BH2423" s="255"/>
      <c r="BI2423" s="255"/>
      <c r="BJ2423" s="255"/>
      <c r="BK2423" s="255"/>
      <c r="BL2423" s="255"/>
      <c r="BM2423" s="255"/>
      <c r="BN2423" s="255"/>
      <c r="BO2423" s="255"/>
      <c r="BP2423" s="255"/>
      <c r="BQ2423" s="255"/>
      <c r="BR2423" s="255"/>
      <c r="BS2423" s="255"/>
      <c r="BT2423" s="255"/>
      <c r="BU2423" s="255"/>
      <c r="BV2423" s="255"/>
      <c r="BW2423" s="255"/>
      <c r="BX2423" s="255"/>
      <c r="BY2423" s="255"/>
      <c r="BZ2423" s="255"/>
      <c r="CA2423" s="255"/>
      <c r="CB2423" s="255"/>
      <c r="CC2423" s="255"/>
      <c r="CD2423" s="255"/>
      <c r="CE2423" s="255"/>
      <c r="CF2423" s="255"/>
      <c r="CG2423" s="255"/>
      <c r="CH2423" s="255"/>
      <c r="CI2423" s="255"/>
      <c r="CJ2423" s="255"/>
      <c r="CK2423" s="255"/>
      <c r="CL2423" s="255"/>
      <c r="CM2423" s="255"/>
      <c r="CN2423" s="255"/>
      <c r="CO2423" s="255"/>
      <c r="CP2423" s="255"/>
      <c r="CQ2423" s="255"/>
      <c r="CR2423" s="255"/>
      <c r="CS2423" s="255"/>
      <c r="CT2423" s="255"/>
      <c r="CU2423" s="255"/>
      <c r="CV2423" s="255"/>
      <c r="CW2423" s="255"/>
      <c r="CX2423" s="255"/>
      <c r="CY2423" s="255"/>
      <c r="CZ2423" s="255"/>
      <c r="DA2423" s="255"/>
      <c r="DB2423" s="255"/>
      <c r="DC2423" s="255"/>
      <c r="DD2423" s="255"/>
      <c r="DE2423" s="255"/>
      <c r="DF2423" s="255"/>
      <c r="DG2423" s="255"/>
      <c r="DH2423" s="255"/>
      <c r="DI2423" s="255"/>
      <c r="DJ2423" s="255"/>
      <c r="DK2423" s="255"/>
      <c r="DL2423" s="255"/>
      <c r="DM2423" s="255"/>
      <c r="DN2423" s="255"/>
      <c r="DO2423" s="255"/>
      <c r="DP2423" s="255"/>
      <c r="DQ2423" s="255"/>
      <c r="DR2423" s="255"/>
      <c r="DS2423" s="255"/>
      <c r="DT2423" s="255"/>
      <c r="DU2423" s="255"/>
      <c r="DV2423" s="255"/>
      <c r="DW2423" s="255"/>
      <c r="DX2423" s="255"/>
      <c r="DY2423" s="255"/>
      <c r="DZ2423" s="255"/>
      <c r="EA2423" s="255"/>
      <c r="EB2423" s="255"/>
      <c r="EC2423" s="255"/>
      <c r="ED2423" s="255"/>
      <c r="EE2423" s="255"/>
      <c r="EF2423" s="255"/>
      <c r="EG2423" s="255"/>
      <c r="EH2423" s="255"/>
      <c r="EI2423" s="255"/>
      <c r="EJ2423" s="255"/>
      <c r="EK2423" s="255"/>
      <c r="EL2423" s="255"/>
      <c r="EM2423" s="255"/>
      <c r="EN2423" s="255"/>
      <c r="EO2423" s="255"/>
      <c r="EP2423" s="255"/>
      <c r="EQ2423" s="255"/>
      <c r="ER2423" s="255"/>
      <c r="ES2423" s="255"/>
      <c r="ET2423" s="255"/>
      <c r="EU2423" s="255"/>
      <c r="EV2423" s="255"/>
      <c r="EW2423" s="255"/>
      <c r="EX2423" s="255"/>
      <c r="EY2423" s="255"/>
      <c r="EZ2423" s="255"/>
      <c r="FA2423" s="255"/>
      <c r="FB2423" s="255"/>
      <c r="FC2423" s="255"/>
      <c r="FD2423" s="255"/>
      <c r="FE2423" s="255"/>
      <c r="FF2423" s="255"/>
      <c r="FG2423" s="255"/>
      <c r="FH2423" s="255"/>
      <c r="FI2423" s="255"/>
      <c r="FJ2423" s="255"/>
      <c r="FK2423" s="255"/>
      <c r="FL2423" s="255"/>
      <c r="FM2423" s="255"/>
      <c r="FN2423" s="255"/>
      <c r="FO2423" s="255"/>
      <c r="FP2423" s="255"/>
      <c r="FQ2423" s="255"/>
      <c r="FR2423" s="255"/>
      <c r="FS2423" s="255"/>
      <c r="FT2423" s="255"/>
      <c r="FU2423" s="255"/>
      <c r="FV2423" s="255"/>
      <c r="FW2423" s="255"/>
      <c r="FX2423" s="255"/>
      <c r="FY2423" s="255"/>
      <c r="FZ2423" s="255"/>
      <c r="GA2423" s="255"/>
      <c r="GB2423" s="255"/>
      <c r="GC2423" s="255"/>
      <c r="GD2423" s="255"/>
      <c r="GE2423" s="255"/>
      <c r="GF2423" s="255"/>
      <c r="GG2423" s="255"/>
      <c r="GH2423" s="255"/>
      <c r="GI2423" s="255"/>
      <c r="GJ2423" s="255"/>
      <c r="GK2423" s="255"/>
      <c r="GL2423" s="255"/>
      <c r="GM2423" s="255"/>
      <c r="GN2423" s="255"/>
      <c r="GO2423" s="255"/>
      <c r="GP2423" s="255"/>
      <c r="GQ2423" s="255"/>
      <c r="GR2423" s="255"/>
      <c r="GS2423" s="255"/>
      <c r="GT2423" s="255"/>
      <c r="GU2423" s="255"/>
      <c r="GV2423" s="255"/>
      <c r="GW2423" s="255"/>
      <c r="GX2423" s="255"/>
      <c r="GY2423" s="255"/>
      <c r="GZ2423" s="255"/>
      <c r="HA2423" s="255"/>
      <c r="HB2423" s="255"/>
      <c r="HC2423" s="255"/>
      <c r="HD2423" s="255"/>
      <c r="HE2423" s="255"/>
      <c r="HF2423" s="255"/>
      <c r="HG2423" s="255"/>
      <c r="HH2423" s="255"/>
      <c r="HI2423" s="255"/>
      <c r="HJ2423" s="255"/>
      <c r="HK2423" s="255"/>
      <c r="HL2423" s="255"/>
      <c r="HM2423" s="255"/>
      <c r="HN2423" s="255"/>
      <c r="HO2423" s="255"/>
      <c r="HP2423" s="255"/>
      <c r="HQ2423" s="255"/>
      <c r="HR2423" s="255"/>
      <c r="HS2423" s="255"/>
      <c r="HT2423" s="255"/>
      <c r="HU2423" s="255"/>
      <c r="HV2423" s="255"/>
      <c r="HW2423" s="255"/>
      <c r="HX2423" s="255"/>
      <c r="HY2423" s="255"/>
      <c r="HZ2423" s="255"/>
      <c r="IA2423" s="255"/>
      <c r="IB2423" s="255"/>
      <c r="IC2423" s="255"/>
      <c r="ID2423" s="255"/>
      <c r="IE2423" s="255"/>
      <c r="IF2423" s="255"/>
      <c r="IG2423" s="255"/>
      <c r="IH2423" s="255"/>
      <c r="II2423" s="255"/>
      <c r="IJ2423" s="255"/>
      <c r="IK2423" s="255"/>
      <c r="IL2423" s="255"/>
      <c r="IM2423" s="255"/>
      <c r="IN2423" s="255"/>
      <c r="IO2423" s="255"/>
      <c r="IP2423" s="255"/>
      <c r="IQ2423" s="255"/>
      <c r="IR2423" s="255"/>
      <c r="IS2423" s="255"/>
      <c r="IT2423" s="255"/>
      <c r="IU2423" s="255"/>
      <c r="IV2423" s="255"/>
    </row>
    <row r="2424" spans="1:256">
      <c r="A2424" s="16">
        <v>41890.560115740744</v>
      </c>
      <c r="B2424" s="300">
        <v>2</v>
      </c>
      <c r="C2424" s="5">
        <v>0.71</v>
      </c>
      <c r="D2424" s="5">
        <v>0.71</v>
      </c>
      <c r="E2424" s="5">
        <v>0.69499999999999995</v>
      </c>
      <c r="F2424" s="5">
        <v>0.71</v>
      </c>
      <c r="G2424" s="6">
        <v>188100</v>
      </c>
      <c r="H2424" s="113">
        <f t="shared" ref="H2424:H2429" si="5412">F2424</f>
        <v>0.71</v>
      </c>
      <c r="I2424" s="19">
        <f t="shared" si="5404"/>
        <v>2.1582733812949662E-2</v>
      </c>
      <c r="J2424" s="8">
        <f t="shared" si="5378"/>
        <v>0.76487631379308063</v>
      </c>
      <c r="K2424" s="8">
        <f t="shared" si="5379"/>
        <v>0.68162368620691971</v>
      </c>
      <c r="L2424" s="8">
        <f t="shared" si="5380"/>
        <v>0.72325000000000017</v>
      </c>
      <c r="M2424" s="19">
        <f t="shared" si="5381"/>
        <v>0.12213869510527546</v>
      </c>
      <c r="N2424" s="19">
        <f t="shared" si="5405"/>
        <v>1.0786396186466034E-2</v>
      </c>
      <c r="O2424" s="19">
        <f t="shared" si="5406"/>
        <v>-8.3352794277170134E-4</v>
      </c>
      <c r="P2424" s="19">
        <f t="shared" si="5407"/>
        <v>-1.9940718326394323E-3</v>
      </c>
      <c r="Q2424" s="303">
        <v>70</v>
      </c>
      <c r="R2424" s="306">
        <v>133551</v>
      </c>
      <c r="S2424" s="66">
        <f t="shared" si="5382"/>
        <v>1907.8714285714286</v>
      </c>
      <c r="T2424" t="str">
        <f t="shared" si="5411"/>
        <v/>
      </c>
      <c r="U2424" t="str">
        <f t="shared" si="5411"/>
        <v/>
      </c>
      <c r="V2424" t="str">
        <f t="shared" si="5411"/>
        <v/>
      </c>
      <c r="W2424" t="str">
        <f t="shared" si="5411"/>
        <v/>
      </c>
      <c r="X2424" s="63"/>
      <c r="Y2424" s="219">
        <f t="shared" si="5384"/>
        <v>-1.6813186813186829E-3</v>
      </c>
      <c r="Z2424" s="78">
        <f t="shared" si="5385"/>
        <v>0.71582688817959439</v>
      </c>
      <c r="AA2424" s="78">
        <f t="shared" si="5386"/>
        <v>0.71579981346192922</v>
      </c>
      <c r="AB2424" s="74">
        <f t="shared" si="4563"/>
        <v>2423</v>
      </c>
      <c r="AC2424" s="80">
        <f t="shared" si="5387"/>
        <v>-6.1515131649257275E-3</v>
      </c>
      <c r="AD2424" s="79">
        <f t="shared" ref="AD2424:AD2429" si="5413">Z2424-AA2424</f>
        <v>2.7074717665165338E-5</v>
      </c>
      <c r="AE2424" s="81">
        <f t="shared" si="5388"/>
        <v>6.1785878825908929E-3</v>
      </c>
      <c r="AF2424" s="19">
        <f t="shared" si="5389"/>
        <v>3.782442682433773E-5</v>
      </c>
      <c r="AG2424" s="93">
        <f t="shared" si="5408"/>
        <v>-0.13263546808803062</v>
      </c>
      <c r="AH2424" s="91">
        <f t="shared" si="5390"/>
        <v>1.7092025887964507E-4</v>
      </c>
      <c r="AI2424" s="96">
        <f t="shared" si="5391"/>
        <v>2418.3830169773519</v>
      </c>
      <c r="AJ2424" s="5">
        <f t="shared" ref="AJ2424:AJ2429" si="5414">F2424-F2423</f>
        <v>1.5000000000000013E-2</v>
      </c>
      <c r="AK2424" s="5">
        <f t="shared" si="5392"/>
        <v>1.5000000000000013E-2</v>
      </c>
      <c r="AL2424" s="5">
        <f t="shared" si="5393"/>
        <v>0</v>
      </c>
      <c r="AM2424" s="95">
        <f t="shared" si="5394"/>
        <v>5.7142857142857195E-3</v>
      </c>
      <c r="AN2424" s="95">
        <f t="shared" si="5409"/>
        <v>-6.4285714285714345E-3</v>
      </c>
      <c r="AO2424" s="78">
        <f t="shared" si="5395"/>
        <v>0.88888888888888884</v>
      </c>
      <c r="AP2424" s="296">
        <f t="shared" si="5396"/>
        <v>47.058823529411761</v>
      </c>
      <c r="AQ2424" s="8"/>
      <c r="AR2424" s="8">
        <f t="shared" si="5397"/>
        <v>1</v>
      </c>
      <c r="AS2424" s="114">
        <f t="shared" si="5398"/>
        <v>188100</v>
      </c>
      <c r="AT2424" s="103">
        <f t="shared" si="5399"/>
        <v>0.13364167953180153</v>
      </c>
      <c r="AU2424" s="5">
        <f t="shared" si="5400"/>
        <v>0.71</v>
      </c>
      <c r="AV2424" s="93">
        <f t="shared" si="5401"/>
        <v>1.408450704225352</v>
      </c>
      <c r="AW2424" s="210">
        <f t="shared" si="5402"/>
        <v>2.1582733812949662E-2</v>
      </c>
      <c r="AX2424" s="276">
        <f t="shared" ref="AX2424:AX2429" si="5415">SLOPE(M2411:M2424,AB2411:AB2424)</f>
        <v>-1.5578511539993565E-2</v>
      </c>
      <c r="AY2424" s="19">
        <f t="shared" si="5410"/>
        <v>0.11161235839198637</v>
      </c>
      <c r="AZ2424" s="255"/>
      <c r="BA2424" s="255"/>
      <c r="BB2424" s="255"/>
      <c r="BC2424" s="255"/>
      <c r="BD2424" s="255"/>
      <c r="BE2424" s="255"/>
      <c r="BF2424" s="255"/>
      <c r="BG2424" s="255"/>
      <c r="BH2424" s="255"/>
      <c r="BI2424" s="255"/>
      <c r="BJ2424" s="255"/>
      <c r="BK2424" s="255"/>
      <c r="BL2424" s="255"/>
      <c r="BM2424" s="255"/>
      <c r="BN2424" s="255"/>
      <c r="BO2424" s="255"/>
      <c r="BP2424" s="255"/>
      <c r="BQ2424" s="255"/>
      <c r="BR2424" s="255"/>
      <c r="BS2424" s="255"/>
      <c r="BT2424" s="255"/>
      <c r="BU2424" s="255"/>
      <c r="BV2424" s="255"/>
      <c r="BW2424" s="255"/>
      <c r="BX2424" s="255"/>
      <c r="BY2424" s="255"/>
      <c r="BZ2424" s="255"/>
      <c r="CA2424" s="255"/>
      <c r="CB2424" s="255"/>
      <c r="CC2424" s="255"/>
      <c r="CD2424" s="255"/>
      <c r="CE2424" s="255"/>
      <c r="CF2424" s="255"/>
      <c r="CG2424" s="255"/>
      <c r="CH2424" s="255"/>
      <c r="CI2424" s="255"/>
      <c r="CJ2424" s="255"/>
      <c r="CK2424" s="255"/>
      <c r="CL2424" s="255"/>
      <c r="CM2424" s="255"/>
      <c r="CN2424" s="255"/>
      <c r="CO2424" s="255"/>
      <c r="CP2424" s="255"/>
      <c r="CQ2424" s="255"/>
      <c r="CR2424" s="255"/>
      <c r="CS2424" s="255"/>
      <c r="CT2424" s="255"/>
      <c r="CU2424" s="255"/>
      <c r="CV2424" s="255"/>
      <c r="CW2424" s="255"/>
      <c r="CX2424" s="255"/>
      <c r="CY2424" s="255"/>
      <c r="CZ2424" s="255"/>
      <c r="DA2424" s="255"/>
      <c r="DB2424" s="255"/>
      <c r="DC2424" s="255"/>
      <c r="DD2424" s="255"/>
      <c r="DE2424" s="255"/>
      <c r="DF2424" s="255"/>
      <c r="DG2424" s="255"/>
      <c r="DH2424" s="255"/>
      <c r="DI2424" s="255"/>
      <c r="DJ2424" s="255"/>
      <c r="DK2424" s="255"/>
      <c r="DL2424" s="255"/>
      <c r="DM2424" s="255"/>
      <c r="DN2424" s="255"/>
      <c r="DO2424" s="255"/>
      <c r="DP2424" s="255"/>
      <c r="DQ2424" s="255"/>
      <c r="DR2424" s="255"/>
      <c r="DS2424" s="255"/>
      <c r="DT2424" s="255"/>
      <c r="DU2424" s="255"/>
      <c r="DV2424" s="255"/>
      <c r="DW2424" s="255"/>
      <c r="DX2424" s="255"/>
      <c r="DY2424" s="255"/>
      <c r="DZ2424" s="255"/>
      <c r="EA2424" s="255"/>
      <c r="EB2424" s="255"/>
      <c r="EC2424" s="255"/>
      <c r="ED2424" s="255"/>
      <c r="EE2424" s="255"/>
      <c r="EF2424" s="255"/>
      <c r="EG2424" s="255"/>
      <c r="EH2424" s="255"/>
      <c r="EI2424" s="255"/>
      <c r="EJ2424" s="255"/>
      <c r="EK2424" s="255"/>
      <c r="EL2424" s="255"/>
      <c r="EM2424" s="255"/>
      <c r="EN2424" s="255"/>
      <c r="EO2424" s="255"/>
      <c r="EP2424" s="255"/>
      <c r="EQ2424" s="255"/>
      <c r="ER2424" s="255"/>
      <c r="ES2424" s="255"/>
      <c r="ET2424" s="255"/>
      <c r="EU2424" s="255"/>
      <c r="EV2424" s="255"/>
      <c r="EW2424" s="255"/>
      <c r="EX2424" s="255"/>
      <c r="EY2424" s="255"/>
      <c r="EZ2424" s="255"/>
      <c r="FA2424" s="255"/>
      <c r="FB2424" s="255"/>
      <c r="FC2424" s="255"/>
      <c r="FD2424" s="255"/>
      <c r="FE2424" s="255"/>
      <c r="FF2424" s="255"/>
      <c r="FG2424" s="255"/>
      <c r="FH2424" s="255"/>
      <c r="FI2424" s="255"/>
      <c r="FJ2424" s="255"/>
      <c r="FK2424" s="255"/>
      <c r="FL2424" s="255"/>
      <c r="FM2424" s="255"/>
      <c r="FN2424" s="255"/>
      <c r="FO2424" s="255"/>
      <c r="FP2424" s="255"/>
      <c r="FQ2424" s="255"/>
      <c r="FR2424" s="255"/>
      <c r="FS2424" s="255"/>
      <c r="FT2424" s="255"/>
      <c r="FU2424" s="255"/>
      <c r="FV2424" s="255"/>
      <c r="FW2424" s="255"/>
      <c r="FX2424" s="255"/>
      <c r="FY2424" s="255"/>
      <c r="FZ2424" s="255"/>
      <c r="GA2424" s="255"/>
      <c r="GB2424" s="255"/>
      <c r="GC2424" s="255"/>
      <c r="GD2424" s="255"/>
      <c r="GE2424" s="255"/>
      <c r="GF2424" s="255"/>
      <c r="GG2424" s="255"/>
      <c r="GH2424" s="255"/>
      <c r="GI2424" s="255"/>
      <c r="GJ2424" s="255"/>
      <c r="GK2424" s="255"/>
      <c r="GL2424" s="255"/>
      <c r="GM2424" s="255"/>
      <c r="GN2424" s="255"/>
      <c r="GO2424" s="255"/>
      <c r="GP2424" s="255"/>
      <c r="GQ2424" s="255"/>
      <c r="GR2424" s="255"/>
      <c r="GS2424" s="255"/>
      <c r="GT2424" s="255"/>
      <c r="GU2424" s="255"/>
      <c r="GV2424" s="255"/>
      <c r="GW2424" s="255"/>
      <c r="GX2424" s="255"/>
      <c r="GY2424" s="255"/>
      <c r="GZ2424" s="255"/>
      <c r="HA2424" s="255"/>
      <c r="HB2424" s="255"/>
      <c r="HC2424" s="255"/>
      <c r="HD2424" s="255"/>
      <c r="HE2424" s="255"/>
      <c r="HF2424" s="255"/>
      <c r="HG2424" s="255"/>
      <c r="HH2424" s="255"/>
      <c r="HI2424" s="255"/>
      <c r="HJ2424" s="255"/>
      <c r="HK2424" s="255"/>
      <c r="HL2424" s="255"/>
      <c r="HM2424" s="255"/>
      <c r="HN2424" s="255"/>
      <c r="HO2424" s="255"/>
      <c r="HP2424" s="255"/>
      <c r="HQ2424" s="255"/>
      <c r="HR2424" s="255"/>
      <c r="HS2424" s="255"/>
      <c r="HT2424" s="255"/>
      <c r="HU2424" s="255"/>
      <c r="HV2424" s="255"/>
      <c r="HW2424" s="255"/>
      <c r="HX2424" s="255"/>
      <c r="HY2424" s="255"/>
      <c r="HZ2424" s="255"/>
      <c r="IA2424" s="255"/>
      <c r="IB2424" s="255"/>
      <c r="IC2424" s="255"/>
      <c r="ID2424" s="255"/>
      <c r="IE2424" s="255"/>
      <c r="IF2424" s="255"/>
      <c r="IG2424" s="255"/>
      <c r="IH2424" s="255"/>
      <c r="II2424" s="255"/>
      <c r="IJ2424" s="255"/>
      <c r="IK2424" s="255"/>
      <c r="IL2424" s="255"/>
      <c r="IM2424" s="255"/>
      <c r="IN2424" s="255"/>
      <c r="IO2424" s="255"/>
      <c r="IP2424" s="255"/>
      <c r="IQ2424" s="255"/>
      <c r="IR2424" s="255"/>
      <c r="IS2424" s="255"/>
      <c r="IT2424" s="255"/>
      <c r="IU2424" s="255"/>
      <c r="IV2424" s="255"/>
    </row>
    <row r="2425" spans="1:256" ht="13">
      <c r="A2425" s="16">
        <v>41891.455474537041</v>
      </c>
      <c r="B2425" s="300">
        <v>3</v>
      </c>
      <c r="C2425" s="5">
        <v>0.71</v>
      </c>
      <c r="D2425" s="5">
        <v>0.72</v>
      </c>
      <c r="E2425" s="5">
        <v>0.7</v>
      </c>
      <c r="F2425" s="5">
        <v>0.72</v>
      </c>
      <c r="G2425" s="6">
        <v>127600</v>
      </c>
      <c r="H2425" s="113">
        <f t="shared" si="5412"/>
        <v>0.72</v>
      </c>
      <c r="I2425" s="19">
        <f t="shared" si="5404"/>
        <v>1.4084507042253534E-2</v>
      </c>
      <c r="J2425" s="8">
        <f t="shared" ref="J2425:J2431" si="5416">(L2425)+2*STDEVPA(H2406:H2425)</f>
        <v>0.76153379066906546</v>
      </c>
      <c r="K2425" s="8">
        <f t="shared" ref="K2425:K2431" si="5417">(L2425)-(2*STDEVPA(H2406:H2425))</f>
        <v>0.68196620933093499</v>
      </c>
      <c r="L2425" s="8">
        <f t="shared" ref="L2425:L2431" si="5418">AVERAGE(H2406:H2425)</f>
        <v>0.72175000000000022</v>
      </c>
      <c r="M2425" s="19">
        <f t="shared" ref="M2425:M2431" si="5419">(J2425-K2425)/K2425</f>
        <v>0.1166737885975213</v>
      </c>
      <c r="N2425" s="19">
        <f t="shared" si="5405"/>
        <v>-4.4743449265147103E-2</v>
      </c>
      <c r="O2425" s="19">
        <f t="shared" si="5406"/>
        <v>-4.3700178234561127E-3</v>
      </c>
      <c r="P2425" s="19">
        <f t="shared" si="5407"/>
        <v>5.0251059484353387E-4</v>
      </c>
      <c r="Q2425" s="303">
        <v>70</v>
      </c>
      <c r="R2425" s="306">
        <v>91872</v>
      </c>
      <c r="S2425" s="66">
        <f t="shared" ref="S2425:S2431" si="5420">R2425/Q2425</f>
        <v>1312.4571428571428</v>
      </c>
      <c r="T2425" t="str">
        <f t="shared" ref="T2425:W2426" si="5421">IF(C2425&gt;$J2425,"BrokeBandUpper", IF(C2425&lt;$K2425,"BrokeBandLower", ""))</f>
        <v/>
      </c>
      <c r="U2425" t="str">
        <f t="shared" si="5421"/>
        <v/>
      </c>
      <c r="V2425" t="str">
        <f t="shared" si="5421"/>
        <v/>
      </c>
      <c r="W2425" t="str">
        <f t="shared" si="5421"/>
        <v/>
      </c>
      <c r="X2425" s="63"/>
      <c r="Y2425" s="310">
        <f t="shared" ref="Y2425:Y2431" si="5422">SLOPE(H2412:H2425,AB2412:AB2425)</f>
        <v>-2.7362637362637388E-3</v>
      </c>
      <c r="Z2425" s="311">
        <f t="shared" ref="Z2425:Z2431" si="5423">Z2424+(0.154*(F2425-Z2424))</f>
        <v>0.71646954739993685</v>
      </c>
      <c r="AA2425" s="311">
        <f t="shared" ref="AA2425:AA2431" si="5424">AA2424+(0.074*(F2425-AA2424))</f>
        <v>0.71611062726574648</v>
      </c>
      <c r="AB2425" s="312">
        <f t="shared" si="4563"/>
        <v>2424</v>
      </c>
      <c r="AC2425" s="313">
        <f t="shared" ref="AC2425:AC2431" si="5425">AD2425-AE2425</f>
        <v>-4.655734198720422E-3</v>
      </c>
      <c r="AD2425" s="284">
        <f t="shared" si="5413"/>
        <v>3.5892013419036584E-4</v>
      </c>
      <c r="AE2425" s="314">
        <f t="shared" ref="AE2425:AE2431" si="5426">AE2424+(0.2*(AD2425-AE2424))</f>
        <v>5.0146543329107878E-3</v>
      </c>
      <c r="AF2425" s="315">
        <f t="shared" ref="AF2425:AF2431" si="5427">AD2425/AA2425</f>
        <v>5.0120766334776326E-4</v>
      </c>
      <c r="AG2425" s="315">
        <f t="shared" si="5408"/>
        <v>-0.24315626515014788</v>
      </c>
      <c r="AH2425" s="316">
        <f t="shared" ref="AH2425:AH2431" si="5428">SLOPE(AC2412:AC2425,AB2412:AB2425)</f>
        <v>2.2748487326936932E-5</v>
      </c>
      <c r="AI2425" s="317">
        <f t="shared" ref="AI2425:AI2431" si="5429">INTERCEPT(AB2412:AB2425,AC2412:AC2425)</f>
        <v>2417.8081364374116</v>
      </c>
      <c r="AJ2425" s="318">
        <f t="shared" si="5414"/>
        <v>1.0000000000000009E-2</v>
      </c>
      <c r="AK2425" s="318">
        <f t="shared" si="5392"/>
        <v>1.0000000000000009E-2</v>
      </c>
      <c r="AL2425" s="318">
        <f t="shared" ref="AL2425:AL2431" si="5430">IF(AJ2425&lt;0,AJ2425,0)</f>
        <v>0</v>
      </c>
      <c r="AM2425" s="319">
        <f t="shared" ref="AM2425:AM2431" si="5431">(AVERAGE(AK2412:AK2425))</f>
        <v>6.4285714285714345E-3</v>
      </c>
      <c r="AN2425" s="319">
        <f t="shared" si="5409"/>
        <v>-4.2857142857142894E-3</v>
      </c>
      <c r="AO2425" s="311">
        <f t="shared" ref="AO2425:AO2431" si="5432">ABS(AM2425/AN2425)</f>
        <v>1.5</v>
      </c>
      <c r="AP2425" s="285">
        <f t="shared" ref="AP2425:AP2431" si="5433">IF(AN2425=0,100,100-(100/(1+AO2425)))</f>
        <v>60</v>
      </c>
      <c r="AQ2425" s="285"/>
      <c r="AR2425" s="285">
        <f t="shared" ref="AR2425:AR2431" si="5434">IF(ISERROR(((F2425-E2425)-(D2425-F2425))/(D2425-E2425)),0,((F2425-E2425)-(D2425-F2425))/(D2425-E2425))</f>
        <v>1</v>
      </c>
      <c r="AS2425" s="286">
        <f t="shared" ref="AS2425:AS2431" si="5435">IF(ISERROR(AR2425*G2425),0,AR2425*G2425)</f>
        <v>127600</v>
      </c>
      <c r="AT2425" s="103">
        <f t="shared" ref="AT2425:AT2431" si="5436">SUM(AS2406:AS2425)/SUM(G2406:G2425)</f>
        <v>0.11629356359170412</v>
      </c>
      <c r="AU2425" s="318">
        <f t="shared" ref="AU2425:AU2431" si="5437">F2425</f>
        <v>0.72</v>
      </c>
      <c r="AV2425" s="315">
        <f t="shared" ref="AV2425:AV2431" si="5438">AS2425/R2425</f>
        <v>1.3888888888888888</v>
      </c>
      <c r="AW2425" s="320">
        <f t="shared" ref="AW2425:AW2431" si="5439">(D2425-E2425)/E2425</f>
        <v>2.8571428571428598E-2</v>
      </c>
      <c r="AX2425" s="321">
        <f t="shared" si="5415"/>
        <v>-1.2895225832979303E-2</v>
      </c>
      <c r="AY2425" s="315">
        <f t="shared" si="5410"/>
        <v>0.17224275246872336</v>
      </c>
      <c r="AZ2425" s="255"/>
      <c r="BA2425" s="255"/>
      <c r="BB2425" s="255"/>
      <c r="BC2425" s="255"/>
      <c r="BD2425" s="255"/>
      <c r="BE2425" s="255"/>
      <c r="BF2425" s="255"/>
      <c r="BG2425" s="255"/>
      <c r="BH2425" s="255"/>
      <c r="BI2425" s="255"/>
      <c r="BJ2425" s="255"/>
      <c r="BK2425" s="255"/>
      <c r="BL2425" s="255"/>
      <c r="BM2425" s="255"/>
      <c r="BN2425" s="255"/>
      <c r="BO2425" s="255"/>
      <c r="BP2425" s="255"/>
      <c r="BQ2425" s="255"/>
      <c r="BR2425" s="255"/>
      <c r="BS2425" s="255"/>
      <c r="BT2425" s="255"/>
      <c r="BU2425" s="255"/>
      <c r="BV2425" s="255"/>
      <c r="BW2425" s="255"/>
      <c r="BX2425" s="255"/>
      <c r="BY2425" s="255"/>
      <c r="BZ2425" s="255"/>
      <c r="CA2425" s="255"/>
      <c r="CB2425" s="255"/>
      <c r="CC2425" s="255"/>
      <c r="CD2425" s="255"/>
      <c r="CE2425" s="255"/>
      <c r="CF2425" s="255"/>
      <c r="CG2425" s="255"/>
      <c r="CH2425" s="255"/>
      <c r="CI2425" s="255"/>
      <c r="CJ2425" s="255"/>
      <c r="CK2425" s="255"/>
      <c r="CL2425" s="255"/>
      <c r="CM2425" s="255"/>
      <c r="CN2425" s="255"/>
      <c r="CO2425" s="255"/>
      <c r="CP2425" s="255"/>
      <c r="CQ2425" s="255"/>
      <c r="CR2425" s="255"/>
      <c r="CS2425" s="255"/>
      <c r="CT2425" s="255"/>
      <c r="CU2425" s="255"/>
      <c r="CV2425" s="255"/>
      <c r="CW2425" s="255"/>
      <c r="CX2425" s="255"/>
      <c r="CY2425" s="255"/>
      <c r="CZ2425" s="255"/>
      <c r="DA2425" s="255"/>
      <c r="DB2425" s="255"/>
      <c r="DC2425" s="255"/>
      <c r="DD2425" s="255"/>
      <c r="DE2425" s="255"/>
      <c r="DF2425" s="255"/>
      <c r="DG2425" s="255"/>
      <c r="DH2425" s="255"/>
      <c r="DI2425" s="255"/>
      <c r="DJ2425" s="255"/>
      <c r="DK2425" s="255"/>
      <c r="DL2425" s="255"/>
      <c r="DM2425" s="255"/>
      <c r="DN2425" s="255"/>
      <c r="DO2425" s="255"/>
      <c r="DP2425" s="255"/>
      <c r="DQ2425" s="255"/>
      <c r="DR2425" s="255"/>
      <c r="DS2425" s="255"/>
      <c r="DT2425" s="255"/>
      <c r="DU2425" s="255"/>
      <c r="DV2425" s="255"/>
      <c r="DW2425" s="255"/>
      <c r="DX2425" s="255"/>
      <c r="DY2425" s="255"/>
      <c r="DZ2425" s="255"/>
      <c r="EA2425" s="255"/>
      <c r="EB2425" s="255"/>
      <c r="EC2425" s="255"/>
      <c r="ED2425" s="255"/>
      <c r="EE2425" s="255"/>
      <c r="EF2425" s="255"/>
      <c r="EG2425" s="255"/>
      <c r="EH2425" s="255"/>
      <c r="EI2425" s="255"/>
      <c r="EJ2425" s="255"/>
      <c r="EK2425" s="255"/>
      <c r="EL2425" s="255"/>
      <c r="EM2425" s="255"/>
      <c r="EN2425" s="255"/>
      <c r="EO2425" s="255"/>
      <c r="EP2425" s="255"/>
      <c r="EQ2425" s="255"/>
      <c r="ER2425" s="255"/>
      <c r="ES2425" s="255"/>
      <c r="ET2425" s="255"/>
      <c r="EU2425" s="255"/>
      <c r="EV2425" s="255"/>
      <c r="EW2425" s="255"/>
      <c r="EX2425" s="255"/>
      <c r="EY2425" s="255"/>
      <c r="EZ2425" s="255"/>
      <c r="FA2425" s="255"/>
      <c r="FB2425" s="255"/>
      <c r="FC2425" s="255"/>
      <c r="FD2425" s="255"/>
      <c r="FE2425" s="255"/>
      <c r="FF2425" s="255"/>
      <c r="FG2425" s="255"/>
      <c r="FH2425" s="255"/>
      <c r="FI2425" s="255"/>
      <c r="FJ2425" s="255"/>
      <c r="FK2425" s="255"/>
      <c r="FL2425" s="255"/>
      <c r="FM2425" s="255"/>
      <c r="FN2425" s="255"/>
      <c r="FO2425" s="255"/>
      <c r="FP2425" s="255"/>
      <c r="FQ2425" s="255"/>
      <c r="FR2425" s="255"/>
      <c r="FS2425" s="255"/>
      <c r="FT2425" s="255"/>
      <c r="FU2425" s="255"/>
      <c r="FV2425" s="255"/>
      <c r="FW2425" s="255"/>
      <c r="FX2425" s="255"/>
      <c r="FY2425" s="255"/>
      <c r="FZ2425" s="255"/>
      <c r="GA2425" s="255"/>
      <c r="GB2425" s="255"/>
      <c r="GC2425" s="255"/>
      <c r="GD2425" s="255"/>
      <c r="GE2425" s="255"/>
      <c r="GF2425" s="255"/>
      <c r="GG2425" s="255"/>
      <c r="GH2425" s="255"/>
      <c r="GI2425" s="255"/>
      <c r="GJ2425" s="255"/>
      <c r="GK2425" s="255"/>
      <c r="GL2425" s="255"/>
      <c r="GM2425" s="255"/>
      <c r="GN2425" s="255"/>
      <c r="GO2425" s="255"/>
      <c r="GP2425" s="255"/>
      <c r="GQ2425" s="255"/>
      <c r="GR2425" s="255"/>
      <c r="GS2425" s="255"/>
      <c r="GT2425" s="255"/>
      <c r="GU2425" s="255"/>
      <c r="GV2425" s="255"/>
      <c r="GW2425" s="255"/>
      <c r="GX2425" s="255"/>
      <c r="GY2425" s="255"/>
      <c r="GZ2425" s="255"/>
      <c r="HA2425" s="255"/>
      <c r="HB2425" s="255"/>
      <c r="HC2425" s="255"/>
      <c r="HD2425" s="255"/>
      <c r="HE2425" s="255"/>
      <c r="HF2425" s="255"/>
      <c r="HG2425" s="255"/>
      <c r="HH2425" s="255"/>
      <c r="HI2425" s="255"/>
      <c r="HJ2425" s="255"/>
      <c r="HK2425" s="255"/>
      <c r="HL2425" s="255"/>
      <c r="HM2425" s="255"/>
      <c r="HN2425" s="255"/>
      <c r="HO2425" s="255"/>
      <c r="HP2425" s="255"/>
      <c r="HQ2425" s="255"/>
      <c r="HR2425" s="255"/>
      <c r="HS2425" s="255"/>
      <c r="HT2425" s="255"/>
      <c r="HU2425" s="255"/>
      <c r="HV2425" s="255"/>
      <c r="HW2425" s="255"/>
      <c r="HX2425" s="255"/>
      <c r="HY2425" s="255"/>
      <c r="HZ2425" s="255"/>
      <c r="IA2425" s="255"/>
      <c r="IB2425" s="255"/>
      <c r="IC2425" s="255"/>
      <c r="ID2425" s="255"/>
      <c r="IE2425" s="255"/>
      <c r="IF2425" s="255"/>
      <c r="IG2425" s="255"/>
      <c r="IH2425" s="255"/>
      <c r="II2425" s="255"/>
      <c r="IJ2425" s="255"/>
      <c r="IK2425" s="255"/>
      <c r="IL2425" s="255"/>
      <c r="IM2425" s="255"/>
      <c r="IN2425" s="255"/>
      <c r="IO2425" s="255"/>
      <c r="IP2425" s="255"/>
      <c r="IQ2425" s="255"/>
      <c r="IR2425" s="255"/>
      <c r="IS2425" s="255"/>
      <c r="IT2425" s="255"/>
      <c r="IU2425" s="255"/>
      <c r="IV2425" s="255"/>
    </row>
    <row r="2426" spans="1:256">
      <c r="A2426" s="16">
        <v>41892.583321759259</v>
      </c>
      <c r="B2426" s="300">
        <v>4</v>
      </c>
      <c r="C2426" s="5">
        <v>0.72</v>
      </c>
      <c r="D2426" s="5">
        <v>0.72499999999999998</v>
      </c>
      <c r="E2426" s="5">
        <v>0.70499999999999996</v>
      </c>
      <c r="F2426" s="5">
        <v>0.72</v>
      </c>
      <c r="G2426" s="6">
        <v>178800</v>
      </c>
      <c r="H2426" s="113">
        <f t="shared" si="5412"/>
        <v>0.72</v>
      </c>
      <c r="I2426" s="19">
        <f t="shared" si="5404"/>
        <v>0</v>
      </c>
      <c r="J2426" s="8">
        <f t="shared" si="5416"/>
        <v>0.75674234614174796</v>
      </c>
      <c r="K2426" s="8">
        <f t="shared" si="5417"/>
        <v>0.68325765385825266</v>
      </c>
      <c r="L2426" s="8">
        <f t="shared" si="5418"/>
        <v>0.72000000000000031</v>
      </c>
      <c r="M2426" s="19">
        <f t="shared" si="5419"/>
        <v>0.10755048533820054</v>
      </c>
      <c r="N2426" s="19">
        <f t="shared" si="5405"/>
        <v>-7.8194968801369502E-2</v>
      </c>
      <c r="O2426" s="19">
        <f t="shared" si="5406"/>
        <v>-6.2918344346977063E-3</v>
      </c>
      <c r="P2426" s="19">
        <f t="shared" si="5407"/>
        <v>1.8937075028756598E-3</v>
      </c>
      <c r="Q2426" s="303">
        <v>70</v>
      </c>
      <c r="R2426" s="306">
        <v>128736</v>
      </c>
      <c r="S2426" s="66">
        <f t="shared" si="5420"/>
        <v>1839.0857142857142</v>
      </c>
      <c r="T2426" t="str">
        <f t="shared" si="5421"/>
        <v/>
      </c>
      <c r="U2426" t="str">
        <f t="shared" si="5421"/>
        <v/>
      </c>
      <c r="V2426" t="str">
        <f t="shared" si="5421"/>
        <v/>
      </c>
      <c r="W2426" t="str">
        <f t="shared" si="5421"/>
        <v/>
      </c>
      <c r="X2426" s="63"/>
      <c r="Y2426" s="219">
        <f t="shared" si="5422"/>
        <v>-3.2637362637362665E-3</v>
      </c>
      <c r="Z2426" s="78">
        <f t="shared" si="5423"/>
        <v>0.71701323710034659</v>
      </c>
      <c r="AA2426" s="78">
        <f t="shared" si="5424"/>
        <v>0.71639844084808124</v>
      </c>
      <c r="AB2426" s="74">
        <f t="shared" si="4563"/>
        <v>2425</v>
      </c>
      <c r="AC2426" s="80">
        <f t="shared" si="5425"/>
        <v>-3.5198864645163514E-3</v>
      </c>
      <c r="AD2426" s="79">
        <f t="shared" si="5413"/>
        <v>6.1479625226534829E-4</v>
      </c>
      <c r="AE2426" s="81">
        <f t="shared" si="5426"/>
        <v>4.1346827167816997E-3</v>
      </c>
      <c r="AF2426" s="19">
        <f t="shared" si="5427"/>
        <v>8.5817642419425838E-4</v>
      </c>
      <c r="AG2426" s="93">
        <f t="shared" si="5408"/>
        <v>-0.24396747875259844</v>
      </c>
      <c r="AH2426" s="91">
        <f t="shared" si="5428"/>
        <v>-9.5793342867022842E-5</v>
      </c>
      <c r="AI2426" s="96">
        <f t="shared" si="5429"/>
        <v>2416.8423330076748</v>
      </c>
      <c r="AJ2426" s="5">
        <f t="shared" si="5414"/>
        <v>0</v>
      </c>
      <c r="AK2426" s="5">
        <f t="shared" si="5392"/>
        <v>0</v>
      </c>
      <c r="AL2426" s="5">
        <f t="shared" si="5430"/>
        <v>0</v>
      </c>
      <c r="AM2426" s="95">
        <f t="shared" si="5431"/>
        <v>5.0000000000000044E-3</v>
      </c>
      <c r="AN2426" s="95">
        <f t="shared" si="5409"/>
        <v>-4.2857142857142894E-3</v>
      </c>
      <c r="AO2426" s="78">
        <f t="shared" si="5432"/>
        <v>1.1666666666666667</v>
      </c>
      <c r="AP2426" s="296">
        <f t="shared" si="5433"/>
        <v>53.846153846153854</v>
      </c>
      <c r="AQ2426" s="8"/>
      <c r="AR2426" s="8">
        <f t="shared" si="5434"/>
        <v>0.5</v>
      </c>
      <c r="AS2426" s="114">
        <f t="shared" si="5435"/>
        <v>89400</v>
      </c>
      <c r="AT2426" s="103">
        <f t="shared" si="5436"/>
        <v>0.11315524018503373</v>
      </c>
      <c r="AU2426" s="5">
        <f t="shared" si="5437"/>
        <v>0.72</v>
      </c>
      <c r="AV2426" s="93">
        <f t="shared" si="5438"/>
        <v>0.69444444444444442</v>
      </c>
      <c r="AW2426" s="210">
        <f t="shared" si="5439"/>
        <v>2.8368794326241162E-2</v>
      </c>
      <c r="AX2426" s="276">
        <f t="shared" si="5415"/>
        <v>-9.5255137190403943E-3</v>
      </c>
      <c r="AY2426" s="19">
        <f t="shared" si="5410"/>
        <v>0.26131470340914326</v>
      </c>
      <c r="AZ2426" s="255"/>
      <c r="BA2426" s="255"/>
      <c r="BB2426" s="255"/>
      <c r="BC2426" s="255"/>
      <c r="BD2426" s="255"/>
      <c r="BE2426" s="255"/>
      <c r="BF2426" s="255"/>
      <c r="BG2426" s="255"/>
      <c r="BH2426" s="255"/>
      <c r="BI2426" s="255"/>
      <c r="BJ2426" s="255"/>
      <c r="BK2426" s="255"/>
      <c r="BL2426" s="255"/>
      <c r="BM2426" s="255"/>
      <c r="BN2426" s="255"/>
      <c r="BO2426" s="255"/>
      <c r="BP2426" s="255"/>
      <c r="BQ2426" s="255"/>
      <c r="BR2426" s="255"/>
      <c r="BS2426" s="255"/>
      <c r="BT2426" s="255"/>
      <c r="BU2426" s="255"/>
      <c r="BV2426" s="255"/>
      <c r="BW2426" s="255"/>
      <c r="BX2426" s="255"/>
      <c r="BY2426" s="255"/>
      <c r="BZ2426" s="255"/>
      <c r="CA2426" s="255"/>
      <c r="CB2426" s="255"/>
      <c r="CC2426" s="255"/>
      <c r="CD2426" s="255"/>
      <c r="CE2426" s="255"/>
      <c r="CF2426" s="255"/>
      <c r="CG2426" s="255"/>
      <c r="CH2426" s="255"/>
      <c r="CI2426" s="255"/>
      <c r="CJ2426" s="255"/>
      <c r="CK2426" s="255"/>
      <c r="CL2426" s="255"/>
      <c r="CM2426" s="255"/>
      <c r="CN2426" s="255"/>
      <c r="CO2426" s="255"/>
      <c r="CP2426" s="255"/>
      <c r="CQ2426" s="255"/>
      <c r="CR2426" s="255"/>
      <c r="CS2426" s="255"/>
      <c r="CT2426" s="255"/>
      <c r="CU2426" s="255"/>
      <c r="CV2426" s="255"/>
      <c r="CW2426" s="255"/>
      <c r="CX2426" s="255"/>
      <c r="CY2426" s="255"/>
      <c r="CZ2426" s="255"/>
      <c r="DA2426" s="255"/>
      <c r="DB2426" s="255"/>
      <c r="DC2426" s="255"/>
      <c r="DD2426" s="255"/>
      <c r="DE2426" s="255"/>
      <c r="DF2426" s="255"/>
      <c r="DG2426" s="255"/>
      <c r="DH2426" s="255"/>
      <c r="DI2426" s="255"/>
      <c r="DJ2426" s="255"/>
      <c r="DK2426" s="255"/>
      <c r="DL2426" s="255"/>
      <c r="DM2426" s="255"/>
      <c r="DN2426" s="255"/>
      <c r="DO2426" s="255"/>
      <c r="DP2426" s="255"/>
      <c r="DQ2426" s="255"/>
      <c r="DR2426" s="255"/>
      <c r="DS2426" s="255"/>
      <c r="DT2426" s="255"/>
      <c r="DU2426" s="255"/>
      <c r="DV2426" s="255"/>
      <c r="DW2426" s="255"/>
      <c r="DX2426" s="255"/>
      <c r="DY2426" s="255"/>
      <c r="DZ2426" s="255"/>
      <c r="EA2426" s="255"/>
      <c r="EB2426" s="255"/>
      <c r="EC2426" s="255"/>
      <c r="ED2426" s="255"/>
      <c r="EE2426" s="255"/>
      <c r="EF2426" s="255"/>
      <c r="EG2426" s="255"/>
      <c r="EH2426" s="255"/>
      <c r="EI2426" s="255"/>
      <c r="EJ2426" s="255"/>
      <c r="EK2426" s="255"/>
      <c r="EL2426" s="255"/>
      <c r="EM2426" s="255"/>
      <c r="EN2426" s="255"/>
      <c r="EO2426" s="255"/>
      <c r="EP2426" s="255"/>
      <c r="EQ2426" s="255"/>
      <c r="ER2426" s="255"/>
      <c r="ES2426" s="255"/>
      <c r="ET2426" s="255"/>
      <c r="EU2426" s="255"/>
      <c r="EV2426" s="255"/>
      <c r="EW2426" s="255"/>
      <c r="EX2426" s="255"/>
      <c r="EY2426" s="255"/>
      <c r="EZ2426" s="255"/>
      <c r="FA2426" s="255"/>
      <c r="FB2426" s="255"/>
      <c r="FC2426" s="255"/>
      <c r="FD2426" s="255"/>
      <c r="FE2426" s="255"/>
      <c r="FF2426" s="255"/>
      <c r="FG2426" s="255"/>
      <c r="FH2426" s="255"/>
      <c r="FI2426" s="255"/>
      <c r="FJ2426" s="255"/>
      <c r="FK2426" s="255"/>
      <c r="FL2426" s="255"/>
      <c r="FM2426" s="255"/>
      <c r="FN2426" s="255"/>
      <c r="FO2426" s="255"/>
      <c r="FP2426" s="255"/>
      <c r="FQ2426" s="255"/>
      <c r="FR2426" s="255"/>
      <c r="FS2426" s="255"/>
      <c r="FT2426" s="255"/>
      <c r="FU2426" s="255"/>
      <c r="FV2426" s="255"/>
      <c r="FW2426" s="255"/>
      <c r="FX2426" s="255"/>
      <c r="FY2426" s="255"/>
      <c r="FZ2426" s="255"/>
      <c r="GA2426" s="255"/>
      <c r="GB2426" s="255"/>
      <c r="GC2426" s="255"/>
      <c r="GD2426" s="255"/>
      <c r="GE2426" s="255"/>
      <c r="GF2426" s="255"/>
      <c r="GG2426" s="255"/>
      <c r="GH2426" s="255"/>
      <c r="GI2426" s="255"/>
      <c r="GJ2426" s="255"/>
      <c r="GK2426" s="255"/>
      <c r="GL2426" s="255"/>
      <c r="GM2426" s="255"/>
      <c r="GN2426" s="255"/>
      <c r="GO2426" s="255"/>
      <c r="GP2426" s="255"/>
      <c r="GQ2426" s="255"/>
      <c r="GR2426" s="255"/>
      <c r="GS2426" s="255"/>
      <c r="GT2426" s="255"/>
      <c r="GU2426" s="255"/>
      <c r="GV2426" s="255"/>
      <c r="GW2426" s="255"/>
      <c r="GX2426" s="255"/>
      <c r="GY2426" s="255"/>
      <c r="GZ2426" s="255"/>
      <c r="HA2426" s="255"/>
      <c r="HB2426" s="255"/>
      <c r="HC2426" s="255"/>
      <c r="HD2426" s="255"/>
      <c r="HE2426" s="255"/>
      <c r="HF2426" s="255"/>
      <c r="HG2426" s="255"/>
      <c r="HH2426" s="255"/>
      <c r="HI2426" s="255"/>
      <c r="HJ2426" s="255"/>
      <c r="HK2426" s="255"/>
      <c r="HL2426" s="255"/>
      <c r="HM2426" s="255"/>
      <c r="HN2426" s="255"/>
      <c r="HO2426" s="255"/>
      <c r="HP2426" s="255"/>
      <c r="HQ2426" s="255"/>
      <c r="HR2426" s="255"/>
      <c r="HS2426" s="255"/>
      <c r="HT2426" s="255"/>
      <c r="HU2426" s="255"/>
      <c r="HV2426" s="255"/>
      <c r="HW2426" s="255"/>
      <c r="HX2426" s="255"/>
      <c r="HY2426" s="255"/>
      <c r="HZ2426" s="255"/>
      <c r="IA2426" s="255"/>
      <c r="IB2426" s="255"/>
      <c r="IC2426" s="255"/>
      <c r="ID2426" s="255"/>
      <c r="IE2426" s="255"/>
      <c r="IF2426" s="255"/>
      <c r="IG2426" s="255"/>
      <c r="IH2426" s="255"/>
      <c r="II2426" s="255"/>
      <c r="IJ2426" s="255"/>
      <c r="IK2426" s="255"/>
      <c r="IL2426" s="255"/>
      <c r="IM2426" s="255"/>
      <c r="IN2426" s="255"/>
      <c r="IO2426" s="255"/>
      <c r="IP2426" s="255"/>
      <c r="IQ2426" s="255"/>
      <c r="IR2426" s="255"/>
      <c r="IS2426" s="255"/>
      <c r="IT2426" s="255"/>
      <c r="IU2426" s="255"/>
      <c r="IV2426" s="255"/>
    </row>
    <row r="2427" spans="1:256" ht="13">
      <c r="A2427" s="16">
        <v>41893.358159722222</v>
      </c>
      <c r="B2427" s="300">
        <v>5</v>
      </c>
      <c r="C2427" s="5">
        <v>0.70499999999999996</v>
      </c>
      <c r="D2427" s="5">
        <v>0.72499999999999998</v>
      </c>
      <c r="E2427" s="5">
        <v>0.7</v>
      </c>
      <c r="F2427" s="5">
        <v>0.7</v>
      </c>
      <c r="G2427" s="6">
        <v>190000</v>
      </c>
      <c r="H2427" s="113">
        <f t="shared" si="5412"/>
        <v>0.7</v>
      </c>
      <c r="I2427" s="19">
        <f t="shared" si="5404"/>
        <v>-2.7777777777777804E-2</v>
      </c>
      <c r="J2427" s="8">
        <f t="shared" si="5416"/>
        <v>0.75592993454442603</v>
      </c>
      <c r="K2427" s="8">
        <f t="shared" si="5417"/>
        <v>0.68107006545557447</v>
      </c>
      <c r="L2427" s="8">
        <f t="shared" si="5418"/>
        <v>0.71850000000000025</v>
      </c>
      <c r="M2427" s="19">
        <f t="shared" si="5419"/>
        <v>0.10991507759011117</v>
      </c>
      <c r="N2427" s="19">
        <f t="shared" si="5405"/>
        <v>2.1985881741723369E-2</v>
      </c>
      <c r="O2427" s="19">
        <f t="shared" si="5406"/>
        <v>-1.0735643399157042E-3</v>
      </c>
      <c r="P2427" s="19">
        <f t="shared" si="5407"/>
        <v>-3.2017034720726594E-3</v>
      </c>
      <c r="Q2427" s="303">
        <v>70</v>
      </c>
      <c r="R2427" s="306">
        <v>133000</v>
      </c>
      <c r="S2427" s="66">
        <f t="shared" si="5420"/>
        <v>1900</v>
      </c>
      <c r="T2427" t="str">
        <f t="shared" ref="T2427:W2428" si="5440">IF(C2427&gt;$J2427,"BrokeBandUpper", IF(C2427&lt;$K2427,"BrokeBandLower", ""))</f>
        <v/>
      </c>
      <c r="U2427" t="str">
        <f t="shared" si="5440"/>
        <v/>
      </c>
      <c r="V2427" t="str">
        <f t="shared" si="5440"/>
        <v/>
      </c>
      <c r="W2427" t="str">
        <f t="shared" si="5440"/>
        <v/>
      </c>
      <c r="X2427" s="63"/>
      <c r="Y2427" s="310">
        <f t="shared" si="5422"/>
        <v>-3.7472527472527514E-3</v>
      </c>
      <c r="Z2427" s="311">
        <f t="shared" si="5423"/>
        <v>0.71439319858689321</v>
      </c>
      <c r="AA2427" s="311">
        <f t="shared" si="5424"/>
        <v>0.71518495622532319</v>
      </c>
      <c r="AB2427" s="312">
        <f t="shared" si="4563"/>
        <v>2426</v>
      </c>
      <c r="AC2427" s="313">
        <f t="shared" si="5425"/>
        <v>-3.9411522841693433E-3</v>
      </c>
      <c r="AD2427" s="284">
        <f t="shared" si="5413"/>
        <v>-7.9175763842997959E-4</v>
      </c>
      <c r="AE2427" s="314">
        <f t="shared" si="5426"/>
        <v>3.1493946457393637E-3</v>
      </c>
      <c r="AF2427" s="315">
        <f t="shared" si="5427"/>
        <v>-1.1070669643399654E-3</v>
      </c>
      <c r="AG2427" s="315">
        <f t="shared" si="5408"/>
        <v>0.11968164993380709</v>
      </c>
      <c r="AH2427" s="316">
        <f t="shared" si="5428"/>
        <v>-1.8651802295321216E-4</v>
      </c>
      <c r="AI2427" s="317">
        <f t="shared" si="5429"/>
        <v>2415.7750447154108</v>
      </c>
      <c r="AJ2427" s="318">
        <f t="shared" si="5414"/>
        <v>-2.0000000000000018E-2</v>
      </c>
      <c r="AK2427" s="318">
        <f t="shared" ref="AK2427:AK2434" si="5441">IF(AJ2427&gt;0,AJ2427,0)</f>
        <v>0</v>
      </c>
      <c r="AL2427" s="318">
        <f t="shared" si="5430"/>
        <v>-2.0000000000000018E-2</v>
      </c>
      <c r="AM2427" s="319">
        <f t="shared" si="5431"/>
        <v>3.5714285714285748E-3</v>
      </c>
      <c r="AN2427" s="319">
        <f t="shared" si="5409"/>
        <v>-5.7142857142857195E-3</v>
      </c>
      <c r="AO2427" s="311">
        <f t="shared" si="5432"/>
        <v>0.625</v>
      </c>
      <c r="AP2427" s="285">
        <f t="shared" si="5433"/>
        <v>38.46153846153846</v>
      </c>
      <c r="AQ2427" s="285"/>
      <c r="AR2427" s="285">
        <f t="shared" si="5434"/>
        <v>-1</v>
      </c>
      <c r="AS2427" s="286">
        <f t="shared" si="5435"/>
        <v>-190000</v>
      </c>
      <c r="AT2427" s="103">
        <f t="shared" si="5436"/>
        <v>0.10500963759299295</v>
      </c>
      <c r="AU2427" s="318">
        <f t="shared" si="5437"/>
        <v>0.7</v>
      </c>
      <c r="AV2427" s="315">
        <f t="shared" si="5438"/>
        <v>-1.4285714285714286</v>
      </c>
      <c r="AW2427" s="320">
        <f t="shared" si="5439"/>
        <v>3.5714285714285747E-2</v>
      </c>
      <c r="AX2427" s="321">
        <f t="shared" si="5415"/>
        <v>-6.3970494269789228E-3</v>
      </c>
      <c r="AY2427" s="315">
        <f t="shared" si="5410"/>
        <v>0.3284299812416453</v>
      </c>
      <c r="AZ2427" s="255"/>
      <c r="BA2427" s="255"/>
      <c r="BB2427" s="255"/>
      <c r="BC2427" s="255"/>
      <c r="BD2427" s="255"/>
      <c r="BE2427" s="255"/>
      <c r="BF2427" s="255"/>
      <c r="BG2427" s="255"/>
      <c r="BH2427" s="255"/>
      <c r="BI2427" s="255"/>
      <c r="BJ2427" s="255"/>
      <c r="BK2427" s="255"/>
      <c r="BL2427" s="255"/>
      <c r="BM2427" s="255"/>
      <c r="BN2427" s="255"/>
      <c r="BO2427" s="255"/>
      <c r="BP2427" s="255"/>
      <c r="BQ2427" s="255"/>
      <c r="BR2427" s="255"/>
      <c r="BS2427" s="255"/>
      <c r="BT2427" s="255"/>
      <c r="BU2427" s="255"/>
      <c r="BV2427" s="255"/>
      <c r="BW2427" s="255"/>
      <c r="BX2427" s="255"/>
      <c r="BY2427" s="255"/>
      <c r="BZ2427" s="255"/>
      <c r="CA2427" s="255"/>
      <c r="CB2427" s="255"/>
      <c r="CC2427" s="255"/>
      <c r="CD2427" s="255"/>
      <c r="CE2427" s="255"/>
      <c r="CF2427" s="255"/>
      <c r="CG2427" s="255"/>
      <c r="CH2427" s="255"/>
      <c r="CI2427" s="255"/>
      <c r="CJ2427" s="255"/>
      <c r="CK2427" s="255"/>
      <c r="CL2427" s="255"/>
      <c r="CM2427" s="255"/>
      <c r="CN2427" s="255"/>
      <c r="CO2427" s="255"/>
      <c r="CP2427" s="255"/>
      <c r="CQ2427" s="255"/>
      <c r="CR2427" s="255"/>
      <c r="CS2427" s="255"/>
      <c r="CT2427" s="255"/>
      <c r="CU2427" s="255"/>
      <c r="CV2427" s="255"/>
      <c r="CW2427" s="255"/>
      <c r="CX2427" s="255"/>
      <c r="CY2427" s="255"/>
      <c r="CZ2427" s="255"/>
      <c r="DA2427" s="255"/>
      <c r="DB2427" s="255"/>
      <c r="DC2427" s="255"/>
      <c r="DD2427" s="255"/>
      <c r="DE2427" s="255"/>
      <c r="DF2427" s="255"/>
      <c r="DG2427" s="255"/>
      <c r="DH2427" s="255"/>
      <c r="DI2427" s="255"/>
      <c r="DJ2427" s="255"/>
      <c r="DK2427" s="255"/>
      <c r="DL2427" s="255"/>
      <c r="DM2427" s="255"/>
      <c r="DN2427" s="255"/>
      <c r="DO2427" s="255"/>
      <c r="DP2427" s="255"/>
      <c r="DQ2427" s="255"/>
      <c r="DR2427" s="255"/>
      <c r="DS2427" s="255"/>
      <c r="DT2427" s="255"/>
      <c r="DU2427" s="255"/>
      <c r="DV2427" s="255"/>
      <c r="DW2427" s="255"/>
      <c r="DX2427" s="255"/>
      <c r="DY2427" s="255"/>
      <c r="DZ2427" s="255"/>
      <c r="EA2427" s="255"/>
      <c r="EB2427" s="255"/>
      <c r="EC2427" s="255"/>
      <c r="ED2427" s="255"/>
      <c r="EE2427" s="255"/>
      <c r="EF2427" s="255"/>
      <c r="EG2427" s="255"/>
      <c r="EH2427" s="255"/>
      <c r="EI2427" s="255"/>
      <c r="EJ2427" s="255"/>
      <c r="EK2427" s="255"/>
      <c r="EL2427" s="255"/>
      <c r="EM2427" s="255"/>
      <c r="EN2427" s="255"/>
      <c r="EO2427" s="255"/>
      <c r="EP2427" s="255"/>
      <c r="EQ2427" s="255"/>
      <c r="ER2427" s="255"/>
      <c r="ES2427" s="255"/>
      <c r="ET2427" s="255"/>
      <c r="EU2427" s="255"/>
      <c r="EV2427" s="255"/>
      <c r="EW2427" s="255"/>
      <c r="EX2427" s="255"/>
      <c r="EY2427" s="255"/>
      <c r="EZ2427" s="255"/>
      <c r="FA2427" s="255"/>
      <c r="FB2427" s="255"/>
      <c r="FC2427" s="255"/>
      <c r="FD2427" s="255"/>
      <c r="FE2427" s="255"/>
      <c r="FF2427" s="255"/>
      <c r="FG2427" s="255"/>
      <c r="FH2427" s="255"/>
      <c r="FI2427" s="255"/>
      <c r="FJ2427" s="255"/>
      <c r="FK2427" s="255"/>
      <c r="FL2427" s="255"/>
      <c r="FM2427" s="255"/>
      <c r="FN2427" s="255"/>
      <c r="FO2427" s="255"/>
      <c r="FP2427" s="255"/>
      <c r="FQ2427" s="255"/>
      <c r="FR2427" s="255"/>
      <c r="FS2427" s="255"/>
      <c r="FT2427" s="255"/>
      <c r="FU2427" s="255"/>
      <c r="FV2427" s="255"/>
      <c r="FW2427" s="255"/>
      <c r="FX2427" s="255"/>
      <c r="FY2427" s="255"/>
      <c r="FZ2427" s="255"/>
      <c r="GA2427" s="255"/>
      <c r="GB2427" s="255"/>
      <c r="GC2427" s="255"/>
      <c r="GD2427" s="255"/>
      <c r="GE2427" s="255"/>
      <c r="GF2427" s="255"/>
      <c r="GG2427" s="255"/>
      <c r="GH2427" s="255"/>
      <c r="GI2427" s="255"/>
      <c r="GJ2427" s="255"/>
      <c r="GK2427" s="255"/>
      <c r="GL2427" s="255"/>
      <c r="GM2427" s="255"/>
      <c r="GN2427" s="255"/>
      <c r="GO2427" s="255"/>
      <c r="GP2427" s="255"/>
      <c r="GQ2427" s="255"/>
      <c r="GR2427" s="255"/>
      <c r="GS2427" s="255"/>
      <c r="GT2427" s="255"/>
      <c r="GU2427" s="255"/>
      <c r="GV2427" s="255"/>
      <c r="GW2427" s="255"/>
      <c r="GX2427" s="255"/>
      <c r="GY2427" s="255"/>
      <c r="GZ2427" s="255"/>
      <c r="HA2427" s="255"/>
      <c r="HB2427" s="255"/>
      <c r="HC2427" s="255"/>
      <c r="HD2427" s="255"/>
      <c r="HE2427" s="255"/>
      <c r="HF2427" s="255"/>
      <c r="HG2427" s="255"/>
      <c r="HH2427" s="255"/>
      <c r="HI2427" s="255"/>
      <c r="HJ2427" s="255"/>
      <c r="HK2427" s="255"/>
      <c r="HL2427" s="255"/>
      <c r="HM2427" s="255"/>
      <c r="HN2427" s="255"/>
      <c r="HO2427" s="255"/>
      <c r="HP2427" s="255"/>
      <c r="HQ2427" s="255"/>
      <c r="HR2427" s="255"/>
      <c r="HS2427" s="255"/>
      <c r="HT2427" s="255"/>
      <c r="HU2427" s="255"/>
      <c r="HV2427" s="255"/>
      <c r="HW2427" s="255"/>
      <c r="HX2427" s="255"/>
      <c r="HY2427" s="255"/>
      <c r="HZ2427" s="255"/>
      <c r="IA2427" s="255"/>
      <c r="IB2427" s="255"/>
      <c r="IC2427" s="255"/>
      <c r="ID2427" s="255"/>
      <c r="IE2427" s="255"/>
      <c r="IF2427" s="255"/>
      <c r="IG2427" s="255"/>
      <c r="IH2427" s="255"/>
      <c r="II2427" s="255"/>
      <c r="IJ2427" s="255"/>
      <c r="IK2427" s="255"/>
      <c r="IL2427" s="255"/>
      <c r="IM2427" s="255"/>
      <c r="IN2427" s="255"/>
      <c r="IO2427" s="255"/>
      <c r="IP2427" s="255"/>
      <c r="IQ2427" s="255"/>
      <c r="IR2427" s="255"/>
      <c r="IS2427" s="255"/>
      <c r="IT2427" s="255"/>
      <c r="IU2427" s="255"/>
      <c r="IV2427" s="255"/>
    </row>
    <row r="2428" spans="1:256">
      <c r="A2428" s="16">
        <v>41894.520300925928</v>
      </c>
      <c r="B2428" s="300">
        <v>6</v>
      </c>
      <c r="C2428" s="5">
        <v>0.71</v>
      </c>
      <c r="D2428" s="5">
        <v>0.71</v>
      </c>
      <c r="E2428" s="5">
        <v>0.7</v>
      </c>
      <c r="F2428" s="5">
        <v>0.7</v>
      </c>
      <c r="G2428" s="6">
        <v>186600</v>
      </c>
      <c r="H2428" s="113">
        <f t="shared" si="5412"/>
        <v>0.7</v>
      </c>
      <c r="I2428" s="19">
        <f t="shared" si="5404"/>
        <v>0</v>
      </c>
      <c r="J2428" s="8">
        <f t="shared" si="5416"/>
        <v>0.7561016842425804</v>
      </c>
      <c r="K2428" s="8">
        <f t="shared" si="5417"/>
        <v>0.68039831575741971</v>
      </c>
      <c r="L2428" s="8">
        <f t="shared" si="5418"/>
        <v>0.71825000000000006</v>
      </c>
      <c r="M2428" s="19">
        <f t="shared" si="5419"/>
        <v>0.11126330964074721</v>
      </c>
      <c r="N2428" s="19">
        <f t="shared" si="5405"/>
        <v>1.2266124722795441E-2</v>
      </c>
      <c r="O2428" s="19">
        <f t="shared" si="5406"/>
        <v>2.2720319742050476E-4</v>
      </c>
      <c r="P2428" s="19">
        <f t="shared" si="5407"/>
        <v>-9.863151123892305E-4</v>
      </c>
      <c r="Q2428" s="303">
        <v>70</v>
      </c>
      <c r="R2428" s="306">
        <v>130620</v>
      </c>
      <c r="S2428" s="66">
        <f t="shared" si="5420"/>
        <v>1866</v>
      </c>
      <c r="T2428" t="str">
        <f t="shared" si="5440"/>
        <v/>
      </c>
      <c r="U2428" t="str">
        <f t="shared" si="5440"/>
        <v/>
      </c>
      <c r="V2428" t="str">
        <f t="shared" si="5440"/>
        <v/>
      </c>
      <c r="W2428" t="str">
        <f t="shared" si="5440"/>
        <v/>
      </c>
      <c r="X2428" s="63"/>
      <c r="Y2428" s="219">
        <f t="shared" si="5422"/>
        <v>-3.769230769230773E-3</v>
      </c>
      <c r="Z2428" s="78">
        <f t="shared" si="5423"/>
        <v>0.71217664600451169</v>
      </c>
      <c r="AA2428" s="78">
        <f t="shared" si="5424"/>
        <v>0.71406126946464932</v>
      </c>
      <c r="AB2428" s="74">
        <f t="shared" si="4563"/>
        <v>2427</v>
      </c>
      <c r="AC2428" s="80">
        <f t="shared" si="5425"/>
        <v>-4.0272144847015908E-3</v>
      </c>
      <c r="AD2428" s="79">
        <f t="shared" si="5413"/>
        <v>-1.8846234601376244E-3</v>
      </c>
      <c r="AE2428" s="81">
        <f t="shared" si="5426"/>
        <v>2.142591024563966E-3</v>
      </c>
      <c r="AF2428" s="19">
        <f t="shared" si="5427"/>
        <v>-2.6393021729782047E-3</v>
      </c>
      <c r="AG2428" s="93">
        <f t="shared" si="5408"/>
        <v>2.1836811756282191E-2</v>
      </c>
      <c r="AH2428" s="91">
        <f t="shared" si="5428"/>
        <v>-2.2508826983787806E-4</v>
      </c>
      <c r="AI2428" s="96">
        <f t="shared" si="5429"/>
        <v>2415.9439942853642</v>
      </c>
      <c r="AJ2428" s="5">
        <f t="shared" si="5414"/>
        <v>0</v>
      </c>
      <c r="AK2428" s="5">
        <f t="shared" si="5441"/>
        <v>0</v>
      </c>
      <c r="AL2428" s="5">
        <f t="shared" si="5430"/>
        <v>0</v>
      </c>
      <c r="AM2428" s="95">
        <f t="shared" si="5431"/>
        <v>2.8571428571428597E-3</v>
      </c>
      <c r="AN2428" s="95">
        <f t="shared" ref="AN2428:AN2434" si="5442">(AVERAGE(AL2415:AL2428))</f>
        <v>-5.7142857142857195E-3</v>
      </c>
      <c r="AO2428" s="78">
        <f t="shared" si="5432"/>
        <v>0.5</v>
      </c>
      <c r="AP2428" s="296">
        <f t="shared" si="5433"/>
        <v>33.333333333333329</v>
      </c>
      <c r="AQ2428" s="8"/>
      <c r="AR2428" s="8">
        <f t="shared" si="5434"/>
        <v>-1</v>
      </c>
      <c r="AS2428" s="114">
        <f t="shared" si="5435"/>
        <v>-186600</v>
      </c>
      <c r="AT2428" s="103">
        <f t="shared" si="5436"/>
        <v>0.12339486796008481</v>
      </c>
      <c r="AU2428" s="5">
        <f t="shared" si="5437"/>
        <v>0.7</v>
      </c>
      <c r="AV2428" s="93">
        <f t="shared" si="5438"/>
        <v>-1.4285714285714286</v>
      </c>
      <c r="AW2428" s="210">
        <f t="shared" si="5439"/>
        <v>1.4285714285714299E-2</v>
      </c>
      <c r="AX2428" s="276">
        <f t="shared" si="5415"/>
        <v>-3.288249387154581E-3</v>
      </c>
      <c r="AY2428" s="19">
        <f t="shared" si="5410"/>
        <v>0.48597405339925709</v>
      </c>
      <c r="AZ2428" s="255"/>
      <c r="BA2428" s="255"/>
      <c r="BB2428" s="255"/>
      <c r="BC2428" s="255"/>
      <c r="BD2428" s="255"/>
      <c r="BE2428" s="255"/>
      <c r="BF2428" s="255"/>
      <c r="BG2428" s="255"/>
      <c r="BH2428" s="255"/>
      <c r="BI2428" s="255"/>
      <c r="BJ2428" s="255"/>
      <c r="BK2428" s="255"/>
      <c r="BL2428" s="255"/>
      <c r="BM2428" s="255"/>
      <c r="BN2428" s="255"/>
      <c r="BO2428" s="255"/>
      <c r="BP2428" s="255"/>
      <c r="BQ2428" s="255"/>
      <c r="BR2428" s="255"/>
      <c r="BS2428" s="255"/>
      <c r="BT2428" s="255"/>
      <c r="BU2428" s="255"/>
      <c r="BV2428" s="255"/>
      <c r="BW2428" s="255"/>
      <c r="BX2428" s="255"/>
      <c r="BY2428" s="255"/>
      <c r="BZ2428" s="255"/>
      <c r="CA2428" s="255"/>
      <c r="CB2428" s="255"/>
      <c r="CC2428" s="255"/>
      <c r="CD2428" s="255"/>
      <c r="CE2428" s="255"/>
      <c r="CF2428" s="255"/>
      <c r="CG2428" s="255"/>
      <c r="CH2428" s="255"/>
      <c r="CI2428" s="255"/>
      <c r="CJ2428" s="255"/>
      <c r="CK2428" s="255"/>
      <c r="CL2428" s="255"/>
      <c r="CM2428" s="255"/>
      <c r="CN2428" s="255"/>
      <c r="CO2428" s="255"/>
      <c r="CP2428" s="255"/>
      <c r="CQ2428" s="255"/>
      <c r="CR2428" s="255"/>
      <c r="CS2428" s="255"/>
      <c r="CT2428" s="255"/>
      <c r="CU2428" s="255"/>
      <c r="CV2428" s="255"/>
      <c r="CW2428" s="255"/>
      <c r="CX2428" s="255"/>
      <c r="CY2428" s="255"/>
      <c r="CZ2428" s="255"/>
      <c r="DA2428" s="255"/>
      <c r="DB2428" s="255"/>
      <c r="DC2428" s="255"/>
      <c r="DD2428" s="255"/>
      <c r="DE2428" s="255"/>
      <c r="DF2428" s="255"/>
      <c r="DG2428" s="255"/>
      <c r="DH2428" s="255"/>
      <c r="DI2428" s="255"/>
      <c r="DJ2428" s="255"/>
      <c r="DK2428" s="255"/>
      <c r="DL2428" s="255"/>
      <c r="DM2428" s="255"/>
      <c r="DN2428" s="255"/>
      <c r="DO2428" s="255"/>
      <c r="DP2428" s="255"/>
      <c r="DQ2428" s="255"/>
      <c r="DR2428" s="255"/>
      <c r="DS2428" s="255"/>
      <c r="DT2428" s="255"/>
      <c r="DU2428" s="255"/>
      <c r="DV2428" s="255"/>
      <c r="DW2428" s="255"/>
      <c r="DX2428" s="255"/>
      <c r="DY2428" s="255"/>
      <c r="DZ2428" s="255"/>
      <c r="EA2428" s="255"/>
      <c r="EB2428" s="255"/>
      <c r="EC2428" s="255"/>
      <c r="ED2428" s="255"/>
      <c r="EE2428" s="255"/>
      <c r="EF2428" s="255"/>
      <c r="EG2428" s="255"/>
      <c r="EH2428" s="255"/>
      <c r="EI2428" s="255"/>
      <c r="EJ2428" s="255"/>
      <c r="EK2428" s="255"/>
      <c r="EL2428" s="255"/>
      <c r="EM2428" s="255"/>
      <c r="EN2428" s="255"/>
      <c r="EO2428" s="255"/>
      <c r="EP2428" s="255"/>
      <c r="EQ2428" s="255"/>
      <c r="ER2428" s="255"/>
      <c r="ES2428" s="255"/>
      <c r="ET2428" s="255"/>
      <c r="EU2428" s="255"/>
      <c r="EV2428" s="255"/>
      <c r="EW2428" s="255"/>
      <c r="EX2428" s="255"/>
      <c r="EY2428" s="255"/>
      <c r="EZ2428" s="255"/>
      <c r="FA2428" s="255"/>
      <c r="FB2428" s="255"/>
      <c r="FC2428" s="255"/>
      <c r="FD2428" s="255"/>
      <c r="FE2428" s="255"/>
      <c r="FF2428" s="255"/>
      <c r="FG2428" s="255"/>
      <c r="FH2428" s="255"/>
      <c r="FI2428" s="255"/>
      <c r="FJ2428" s="255"/>
      <c r="FK2428" s="255"/>
      <c r="FL2428" s="255"/>
      <c r="FM2428" s="255"/>
      <c r="FN2428" s="255"/>
      <c r="FO2428" s="255"/>
      <c r="FP2428" s="255"/>
      <c r="FQ2428" s="255"/>
      <c r="FR2428" s="255"/>
      <c r="FS2428" s="255"/>
      <c r="FT2428" s="255"/>
      <c r="FU2428" s="255"/>
      <c r="FV2428" s="255"/>
      <c r="FW2428" s="255"/>
      <c r="FX2428" s="255"/>
      <c r="FY2428" s="255"/>
      <c r="FZ2428" s="255"/>
      <c r="GA2428" s="255"/>
      <c r="GB2428" s="255"/>
      <c r="GC2428" s="255"/>
      <c r="GD2428" s="255"/>
      <c r="GE2428" s="255"/>
      <c r="GF2428" s="255"/>
      <c r="GG2428" s="255"/>
      <c r="GH2428" s="255"/>
      <c r="GI2428" s="255"/>
      <c r="GJ2428" s="255"/>
      <c r="GK2428" s="255"/>
      <c r="GL2428" s="255"/>
      <c r="GM2428" s="255"/>
      <c r="GN2428" s="255"/>
      <c r="GO2428" s="255"/>
      <c r="GP2428" s="255"/>
      <c r="GQ2428" s="255"/>
      <c r="GR2428" s="255"/>
      <c r="GS2428" s="255"/>
      <c r="GT2428" s="255"/>
      <c r="GU2428" s="255"/>
      <c r="GV2428" s="255"/>
      <c r="GW2428" s="255"/>
      <c r="GX2428" s="255"/>
      <c r="GY2428" s="255"/>
      <c r="GZ2428" s="255"/>
      <c r="HA2428" s="255"/>
      <c r="HB2428" s="255"/>
      <c r="HC2428" s="255"/>
      <c r="HD2428" s="255"/>
      <c r="HE2428" s="255"/>
      <c r="HF2428" s="255"/>
      <c r="HG2428" s="255"/>
      <c r="HH2428" s="255"/>
      <c r="HI2428" s="255"/>
      <c r="HJ2428" s="255"/>
      <c r="HK2428" s="255"/>
      <c r="HL2428" s="255"/>
      <c r="HM2428" s="255"/>
      <c r="HN2428" s="255"/>
      <c r="HO2428" s="255"/>
      <c r="HP2428" s="255"/>
      <c r="HQ2428" s="255"/>
      <c r="HR2428" s="255"/>
      <c r="HS2428" s="255"/>
      <c r="HT2428" s="255"/>
      <c r="HU2428" s="255"/>
      <c r="HV2428" s="255"/>
      <c r="HW2428" s="255"/>
      <c r="HX2428" s="255"/>
      <c r="HY2428" s="255"/>
      <c r="HZ2428" s="255"/>
      <c r="IA2428" s="255"/>
      <c r="IB2428" s="255"/>
      <c r="IC2428" s="255"/>
      <c r="ID2428" s="255"/>
      <c r="IE2428" s="255"/>
      <c r="IF2428" s="255"/>
      <c r="IG2428" s="255"/>
      <c r="IH2428" s="255"/>
      <c r="II2428" s="255"/>
      <c r="IJ2428" s="255"/>
      <c r="IK2428" s="255"/>
      <c r="IL2428" s="255"/>
      <c r="IM2428" s="255"/>
      <c r="IN2428" s="255"/>
      <c r="IO2428" s="255"/>
      <c r="IP2428" s="255"/>
      <c r="IQ2428" s="255"/>
      <c r="IR2428" s="255"/>
      <c r="IS2428" s="255"/>
      <c r="IT2428" s="255"/>
      <c r="IU2428" s="255"/>
      <c r="IV2428" s="255"/>
    </row>
    <row r="2429" spans="1:256" ht="13">
      <c r="A2429" s="16">
        <v>41897.480046296296</v>
      </c>
      <c r="B2429" s="300">
        <v>2</v>
      </c>
      <c r="C2429" s="5">
        <v>0.7</v>
      </c>
      <c r="D2429" s="5">
        <v>0.73499999999999999</v>
      </c>
      <c r="E2429" s="5">
        <v>0.7</v>
      </c>
      <c r="F2429" s="5">
        <v>0.71</v>
      </c>
      <c r="G2429" s="6">
        <v>253500</v>
      </c>
      <c r="H2429" s="113">
        <f t="shared" si="5412"/>
        <v>0.71</v>
      </c>
      <c r="I2429" s="19">
        <f t="shared" ref="I2429:I2435" si="5443">IF(A2430&gt;A2429,(H2429-H2428)/H2428, (H2429-H2430)/H2430)</f>
        <v>1.4285714285714299E-2</v>
      </c>
      <c r="J2429" s="8">
        <f t="shared" si="5416"/>
        <v>0.7561016842425804</v>
      </c>
      <c r="K2429" s="8">
        <f t="shared" si="5417"/>
        <v>0.68039831575741971</v>
      </c>
      <c r="L2429" s="8">
        <f t="shared" si="5418"/>
        <v>0.71825000000000006</v>
      </c>
      <c r="M2429" s="19">
        <f t="shared" si="5419"/>
        <v>0.11126330964074721</v>
      </c>
      <c r="N2429" s="19">
        <f t="shared" ref="N2429:N2435" si="5444">IF(A2430&gt;A2429,(M2429-M2428)/M2428, (M2429-M2430)/M2430)</f>
        <v>0</v>
      </c>
      <c r="O2429" s="19">
        <f t="shared" ref="O2429:O2435" si="5445">IF(A2430&gt;A2429,(J2429-J2428)/J2428, (J2429-J2430)/J2430)</f>
        <v>0</v>
      </c>
      <c r="P2429" s="19">
        <f t="shared" ref="P2429:P2435" si="5446">IF(A2430&gt;A2429,(K2429-K2428)/K2428, (K2429-K2430)/K2430)</f>
        <v>0</v>
      </c>
      <c r="Q2429" s="303">
        <v>70</v>
      </c>
      <c r="R2429" s="306">
        <v>179985</v>
      </c>
      <c r="S2429" s="66">
        <f t="shared" si="5420"/>
        <v>2571.2142857142858</v>
      </c>
      <c r="T2429" t="str">
        <f t="shared" ref="T2429:W2430" si="5447">IF(C2429&gt;$J2429,"BrokeBandUpper", IF(C2429&lt;$K2429,"BrokeBandLower", ""))</f>
        <v/>
      </c>
      <c r="U2429" t="str">
        <f t="shared" si="5447"/>
        <v/>
      </c>
      <c r="V2429" t="str">
        <f t="shared" si="5447"/>
        <v/>
      </c>
      <c r="W2429" t="str">
        <f t="shared" si="5447"/>
        <v/>
      </c>
      <c r="X2429" s="63"/>
      <c r="Y2429" s="310">
        <f t="shared" si="5422"/>
        <v>-3.0000000000000022E-3</v>
      </c>
      <c r="Z2429" s="311">
        <f t="shared" si="5423"/>
        <v>0.71184144251981685</v>
      </c>
      <c r="AA2429" s="311">
        <f t="shared" si="5424"/>
        <v>0.71376073552426522</v>
      </c>
      <c r="AB2429" s="312">
        <f t="shared" si="4563"/>
        <v>2428</v>
      </c>
      <c r="AC2429" s="313">
        <f t="shared" si="5425"/>
        <v>-3.2495072232098725E-3</v>
      </c>
      <c r="AD2429" s="284">
        <f t="shared" si="5413"/>
        <v>-1.9192930044483747E-3</v>
      </c>
      <c r="AE2429" s="314">
        <f t="shared" si="5426"/>
        <v>1.3302142187614978E-3</v>
      </c>
      <c r="AF2429" s="315">
        <f t="shared" si="5427"/>
        <v>-2.6889865313740359E-3</v>
      </c>
      <c r="AG2429" s="315">
        <f t="shared" ref="AG2429:AG2435" si="5448">IF(A2430&gt;A2429,(AC2429-AC2428)/AC2428, (AC2429-AC2430)/AC2430)</f>
        <v>-0.19311294803046603</v>
      </c>
      <c r="AH2429" s="316">
        <f t="shared" si="5428"/>
        <v>-1.777995422406519E-4</v>
      </c>
      <c r="AI2429" s="317">
        <f t="shared" si="5429"/>
        <v>2417.9121817913292</v>
      </c>
      <c r="AJ2429" s="318">
        <f t="shared" si="5414"/>
        <v>1.0000000000000009E-2</v>
      </c>
      <c r="AK2429" s="318">
        <f t="shared" si="5441"/>
        <v>1.0000000000000009E-2</v>
      </c>
      <c r="AL2429" s="318">
        <f t="shared" si="5430"/>
        <v>0</v>
      </c>
      <c r="AM2429" s="319">
        <f t="shared" si="5431"/>
        <v>2.8571428571428597E-3</v>
      </c>
      <c r="AN2429" s="319">
        <f t="shared" si="5442"/>
        <v>-5.7142857142857195E-3</v>
      </c>
      <c r="AO2429" s="311">
        <f t="shared" si="5432"/>
        <v>0.5</v>
      </c>
      <c r="AP2429" s="285">
        <f t="shared" si="5433"/>
        <v>33.333333333333329</v>
      </c>
      <c r="AQ2429" s="285"/>
      <c r="AR2429" s="285">
        <f t="shared" si="5434"/>
        <v>-0.42857142857142855</v>
      </c>
      <c r="AS2429" s="286">
        <f t="shared" si="5435"/>
        <v>-108642.85714285713</v>
      </c>
      <c r="AT2429" s="103">
        <f t="shared" si="5436"/>
        <v>0.17954743333016668</v>
      </c>
      <c r="AU2429" s="318">
        <f t="shared" si="5437"/>
        <v>0.71</v>
      </c>
      <c r="AV2429" s="315">
        <f t="shared" si="5438"/>
        <v>-0.60362173038229372</v>
      </c>
      <c r="AW2429" s="320">
        <f t="shared" si="5439"/>
        <v>5.0000000000000044E-2</v>
      </c>
      <c r="AX2429" s="321">
        <f t="shared" si="5415"/>
        <v>-1.0634909797483418E-3</v>
      </c>
      <c r="AY2429" s="315">
        <f t="shared" si="5410"/>
        <v>0.67657836905472313</v>
      </c>
      <c r="AZ2429" s="255"/>
      <c r="BA2429" s="255"/>
      <c r="BB2429" s="255"/>
      <c r="BC2429" s="255"/>
      <c r="BD2429" s="255"/>
      <c r="BE2429" s="255"/>
      <c r="BF2429" s="255"/>
      <c r="BG2429" s="255"/>
      <c r="BH2429" s="255"/>
      <c r="BI2429" s="255"/>
      <c r="BJ2429" s="255"/>
      <c r="BK2429" s="255"/>
      <c r="BL2429" s="255"/>
      <c r="BM2429" s="255"/>
      <c r="BN2429" s="255"/>
      <c r="BO2429" s="255"/>
      <c r="BP2429" s="255"/>
      <c r="BQ2429" s="255"/>
      <c r="BR2429" s="255"/>
      <c r="BS2429" s="255"/>
      <c r="BT2429" s="255"/>
      <c r="BU2429" s="255"/>
      <c r="BV2429" s="255"/>
      <c r="BW2429" s="255"/>
      <c r="BX2429" s="255"/>
      <c r="BY2429" s="255"/>
      <c r="BZ2429" s="255"/>
      <c r="CA2429" s="255"/>
      <c r="CB2429" s="255"/>
      <c r="CC2429" s="255"/>
      <c r="CD2429" s="255"/>
      <c r="CE2429" s="255"/>
      <c r="CF2429" s="255"/>
      <c r="CG2429" s="255"/>
      <c r="CH2429" s="255"/>
      <c r="CI2429" s="255"/>
      <c r="CJ2429" s="255"/>
      <c r="CK2429" s="255"/>
      <c r="CL2429" s="255"/>
      <c r="CM2429" s="255"/>
      <c r="CN2429" s="255"/>
      <c r="CO2429" s="255"/>
      <c r="CP2429" s="255"/>
      <c r="CQ2429" s="255"/>
      <c r="CR2429" s="255"/>
      <c r="CS2429" s="255"/>
      <c r="CT2429" s="255"/>
      <c r="CU2429" s="255"/>
      <c r="CV2429" s="255"/>
      <c r="CW2429" s="255"/>
      <c r="CX2429" s="255"/>
      <c r="CY2429" s="255"/>
      <c r="CZ2429" s="255"/>
      <c r="DA2429" s="255"/>
      <c r="DB2429" s="255"/>
      <c r="DC2429" s="255"/>
      <c r="DD2429" s="255"/>
      <c r="DE2429" s="255"/>
      <c r="DF2429" s="255"/>
      <c r="DG2429" s="255"/>
      <c r="DH2429" s="255"/>
      <c r="DI2429" s="255"/>
      <c r="DJ2429" s="255"/>
      <c r="DK2429" s="255"/>
      <c r="DL2429" s="255"/>
      <c r="DM2429" s="255"/>
      <c r="DN2429" s="255"/>
      <c r="DO2429" s="255"/>
      <c r="DP2429" s="255"/>
      <c r="DQ2429" s="255"/>
      <c r="DR2429" s="255"/>
      <c r="DS2429" s="255"/>
      <c r="DT2429" s="255"/>
      <c r="DU2429" s="255"/>
      <c r="DV2429" s="255"/>
      <c r="DW2429" s="255"/>
      <c r="DX2429" s="255"/>
      <c r="DY2429" s="255"/>
      <c r="DZ2429" s="255"/>
      <c r="EA2429" s="255"/>
      <c r="EB2429" s="255"/>
      <c r="EC2429" s="255"/>
      <c r="ED2429" s="255"/>
      <c r="EE2429" s="255"/>
      <c r="EF2429" s="255"/>
      <c r="EG2429" s="255"/>
      <c r="EH2429" s="255"/>
      <c r="EI2429" s="255"/>
      <c r="EJ2429" s="255"/>
      <c r="EK2429" s="255"/>
      <c r="EL2429" s="255"/>
      <c r="EM2429" s="255"/>
      <c r="EN2429" s="255"/>
      <c r="EO2429" s="255"/>
      <c r="EP2429" s="255"/>
      <c r="EQ2429" s="255"/>
      <c r="ER2429" s="255"/>
      <c r="ES2429" s="255"/>
      <c r="ET2429" s="255"/>
      <c r="EU2429" s="255"/>
      <c r="EV2429" s="255"/>
      <c r="EW2429" s="255"/>
      <c r="EX2429" s="255"/>
      <c r="EY2429" s="255"/>
      <c r="EZ2429" s="255"/>
      <c r="FA2429" s="255"/>
      <c r="FB2429" s="255"/>
      <c r="FC2429" s="255"/>
      <c r="FD2429" s="255"/>
      <c r="FE2429" s="255"/>
      <c r="FF2429" s="255"/>
      <c r="FG2429" s="255"/>
      <c r="FH2429" s="255"/>
      <c r="FI2429" s="255"/>
      <c r="FJ2429" s="255"/>
      <c r="FK2429" s="255"/>
      <c r="FL2429" s="255"/>
      <c r="FM2429" s="255"/>
      <c r="FN2429" s="255"/>
      <c r="FO2429" s="255"/>
      <c r="FP2429" s="255"/>
      <c r="FQ2429" s="255"/>
      <c r="FR2429" s="255"/>
      <c r="FS2429" s="255"/>
      <c r="FT2429" s="255"/>
      <c r="FU2429" s="255"/>
      <c r="FV2429" s="255"/>
      <c r="FW2429" s="255"/>
      <c r="FX2429" s="255"/>
      <c r="FY2429" s="255"/>
      <c r="FZ2429" s="255"/>
      <c r="GA2429" s="255"/>
      <c r="GB2429" s="255"/>
      <c r="GC2429" s="255"/>
      <c r="GD2429" s="255"/>
      <c r="GE2429" s="255"/>
      <c r="GF2429" s="255"/>
      <c r="GG2429" s="255"/>
      <c r="GH2429" s="255"/>
      <c r="GI2429" s="255"/>
      <c r="GJ2429" s="255"/>
      <c r="GK2429" s="255"/>
      <c r="GL2429" s="255"/>
      <c r="GM2429" s="255"/>
      <c r="GN2429" s="255"/>
      <c r="GO2429" s="255"/>
      <c r="GP2429" s="255"/>
      <c r="GQ2429" s="255"/>
      <c r="GR2429" s="255"/>
      <c r="GS2429" s="255"/>
      <c r="GT2429" s="255"/>
      <c r="GU2429" s="255"/>
      <c r="GV2429" s="255"/>
      <c r="GW2429" s="255"/>
      <c r="GX2429" s="255"/>
      <c r="GY2429" s="255"/>
      <c r="GZ2429" s="255"/>
      <c r="HA2429" s="255"/>
      <c r="HB2429" s="255"/>
      <c r="HC2429" s="255"/>
      <c r="HD2429" s="255"/>
      <c r="HE2429" s="255"/>
      <c r="HF2429" s="255"/>
      <c r="HG2429" s="255"/>
      <c r="HH2429" s="255"/>
      <c r="HI2429" s="255"/>
      <c r="HJ2429" s="255"/>
      <c r="HK2429" s="255"/>
      <c r="HL2429" s="255"/>
      <c r="HM2429" s="255"/>
      <c r="HN2429" s="255"/>
      <c r="HO2429" s="255"/>
      <c r="HP2429" s="255"/>
      <c r="HQ2429" s="255"/>
      <c r="HR2429" s="255"/>
      <c r="HS2429" s="255"/>
      <c r="HT2429" s="255"/>
      <c r="HU2429" s="255"/>
      <c r="HV2429" s="255"/>
      <c r="HW2429" s="255"/>
      <c r="HX2429" s="255"/>
      <c r="HY2429" s="255"/>
      <c r="HZ2429" s="255"/>
      <c r="IA2429" s="255"/>
      <c r="IB2429" s="255"/>
      <c r="IC2429" s="255"/>
      <c r="ID2429" s="255"/>
      <c r="IE2429" s="255"/>
      <c r="IF2429" s="255"/>
      <c r="IG2429" s="255"/>
      <c r="IH2429" s="255"/>
      <c r="II2429" s="255"/>
      <c r="IJ2429" s="255"/>
      <c r="IK2429" s="255"/>
      <c r="IL2429" s="255"/>
      <c r="IM2429" s="255"/>
      <c r="IN2429" s="255"/>
      <c r="IO2429" s="255"/>
      <c r="IP2429" s="255"/>
      <c r="IQ2429" s="255"/>
      <c r="IR2429" s="255"/>
      <c r="IS2429" s="255"/>
      <c r="IT2429" s="255"/>
      <c r="IU2429" s="255"/>
      <c r="IV2429" s="255"/>
    </row>
    <row r="2430" spans="1:256">
      <c r="A2430" s="16">
        <v>41898.387025462966</v>
      </c>
      <c r="B2430" s="300">
        <v>3</v>
      </c>
      <c r="C2430" s="5">
        <v>0.70499999999999996</v>
      </c>
      <c r="D2430" s="5">
        <v>0.71499999999999997</v>
      </c>
      <c r="E2430" s="5">
        <v>0.7</v>
      </c>
      <c r="F2430" s="5">
        <v>0.71</v>
      </c>
      <c r="G2430" s="6">
        <v>133400</v>
      </c>
      <c r="H2430" s="113">
        <f t="shared" ref="H2430:H2435" si="5449">F2430</f>
        <v>0.71</v>
      </c>
      <c r="I2430" s="19">
        <f t="shared" si="5443"/>
        <v>0</v>
      </c>
      <c r="J2430" s="8">
        <f t="shared" si="5416"/>
        <v>0.7557598671399941</v>
      </c>
      <c r="K2430" s="8">
        <f t="shared" si="5417"/>
        <v>0.6797401328600059</v>
      </c>
      <c r="L2430" s="8">
        <f t="shared" si="5418"/>
        <v>0.71775</v>
      </c>
      <c r="M2430" s="19">
        <f t="shared" si="5419"/>
        <v>0.11183646603318131</v>
      </c>
      <c r="N2430" s="19">
        <f t="shared" si="5444"/>
        <v>5.1513512790940848E-3</v>
      </c>
      <c r="O2430" s="19">
        <f t="shared" si="5445"/>
        <v>-4.5207821872359367E-4</v>
      </c>
      <c r="P2430" s="19">
        <f t="shared" si="5446"/>
        <v>-9.6734939251154318E-4</v>
      </c>
      <c r="Q2430" s="303">
        <v>70</v>
      </c>
      <c r="R2430" s="306">
        <v>94714</v>
      </c>
      <c r="S2430" s="66">
        <f t="shared" si="5420"/>
        <v>1353.0571428571429</v>
      </c>
      <c r="T2430" t="str">
        <f t="shared" si="5447"/>
        <v/>
      </c>
      <c r="U2430" t="str">
        <f t="shared" si="5447"/>
        <v/>
      </c>
      <c r="V2430" t="str">
        <f t="shared" si="5447"/>
        <v/>
      </c>
      <c r="W2430" t="str">
        <f t="shared" si="5447"/>
        <v/>
      </c>
      <c r="X2430" s="63"/>
      <c r="Y2430" s="219">
        <f t="shared" si="5422"/>
        <v>-1.8901098901098919E-3</v>
      </c>
      <c r="Z2430" s="78">
        <f t="shared" si="5423"/>
        <v>0.71155786037176505</v>
      </c>
      <c r="AA2430" s="78">
        <f t="shared" si="5424"/>
        <v>0.71348244109546954</v>
      </c>
      <c r="AB2430" s="74">
        <f t="shared" si="4563"/>
        <v>2429</v>
      </c>
      <c r="AC2430" s="80">
        <f t="shared" si="5425"/>
        <v>-2.6038359539727936E-3</v>
      </c>
      <c r="AD2430" s="79">
        <f t="shared" ref="AD2430:AD2435" si="5450">Z2430-AA2430</f>
        <v>-1.9245807237044943E-3</v>
      </c>
      <c r="AE2430" s="81">
        <f t="shared" si="5426"/>
        <v>6.7925523026829936E-4</v>
      </c>
      <c r="AF2430" s="19">
        <f t="shared" si="5427"/>
        <v>-2.6974465142401037E-3</v>
      </c>
      <c r="AG2430" s="93">
        <f t="shared" si="5448"/>
        <v>-0.19869821018563022</v>
      </c>
      <c r="AH2430" s="91">
        <f t="shared" si="5428"/>
        <v>-5.6973821768233862E-5</v>
      </c>
      <c r="AI2430" s="96">
        <f t="shared" si="5429"/>
        <v>2421.223564523375</v>
      </c>
      <c r="AJ2430" s="5">
        <f t="shared" ref="AJ2430:AJ2435" si="5451">F2430-F2429</f>
        <v>0</v>
      </c>
      <c r="AK2430" s="5">
        <f t="shared" si="5441"/>
        <v>0</v>
      </c>
      <c r="AL2430" s="5">
        <f t="shared" si="5430"/>
        <v>0</v>
      </c>
      <c r="AM2430" s="95">
        <f t="shared" si="5431"/>
        <v>2.5000000000000022E-3</v>
      </c>
      <c r="AN2430" s="95">
        <f t="shared" si="5442"/>
        <v>-5.7142857142857195E-3</v>
      </c>
      <c r="AO2430" s="78">
        <f t="shared" si="5432"/>
        <v>0.4375</v>
      </c>
      <c r="AP2430" s="296">
        <f t="shared" si="5433"/>
        <v>30.434782608695656</v>
      </c>
      <c r="AQ2430" s="8"/>
      <c r="AR2430" s="8">
        <f t="shared" si="5434"/>
        <v>0.33333333333333331</v>
      </c>
      <c r="AS2430" s="114">
        <f t="shared" si="5435"/>
        <v>44466.666666666664</v>
      </c>
      <c r="AT2430" s="103">
        <f t="shared" si="5436"/>
        <v>0.18836770638697689</v>
      </c>
      <c r="AU2430" s="5">
        <f t="shared" si="5437"/>
        <v>0.71</v>
      </c>
      <c r="AV2430" s="93">
        <f t="shared" si="5438"/>
        <v>0.46948356807511732</v>
      </c>
      <c r="AW2430" s="210">
        <f t="shared" si="5439"/>
        <v>2.142857142857145E-2</v>
      </c>
      <c r="AX2430" s="276">
        <f t="shared" ref="AX2430:AX2435" si="5452">SLOPE(M2417:M2430,AB2417:AB2430)</f>
        <v>4.2471303353340217E-5</v>
      </c>
      <c r="AY2430" s="19">
        <f t="shared" ref="AY2430:AY2437" si="5453">IF((AX2430&gt;AX2429),ABS(AX2430-AX2429)/ABS(AX2429),-1*ABS(AX2430-AX2429)/ABS(AX2429))</f>
        <v>1.039935743849365</v>
      </c>
      <c r="AZ2430" s="255"/>
      <c r="BA2430" s="255"/>
      <c r="BB2430" s="255"/>
      <c r="BC2430" s="255"/>
      <c r="BD2430" s="255"/>
      <c r="BE2430" s="255"/>
      <c r="BF2430" s="255"/>
      <c r="BG2430" s="255"/>
      <c r="BH2430" s="255"/>
      <c r="BI2430" s="255"/>
      <c r="BJ2430" s="255"/>
      <c r="BK2430" s="255"/>
      <c r="BL2430" s="255"/>
      <c r="BM2430" s="255"/>
      <c r="BN2430" s="255"/>
      <c r="BO2430" s="255"/>
      <c r="BP2430" s="255"/>
      <c r="BQ2430" s="255"/>
      <c r="BR2430" s="255"/>
      <c r="BS2430" s="255"/>
      <c r="BT2430" s="255"/>
      <c r="BU2430" s="255"/>
      <c r="BV2430" s="255"/>
      <c r="BW2430" s="255"/>
      <c r="BX2430" s="255"/>
      <c r="BY2430" s="255"/>
      <c r="BZ2430" s="255"/>
      <c r="CA2430" s="255"/>
      <c r="CB2430" s="255"/>
      <c r="CC2430" s="255"/>
      <c r="CD2430" s="255"/>
      <c r="CE2430" s="255"/>
      <c r="CF2430" s="255"/>
      <c r="CG2430" s="255"/>
      <c r="CH2430" s="255"/>
      <c r="CI2430" s="255"/>
      <c r="CJ2430" s="255"/>
      <c r="CK2430" s="255"/>
      <c r="CL2430" s="255"/>
      <c r="CM2430" s="255"/>
      <c r="CN2430" s="255"/>
      <c r="CO2430" s="255"/>
      <c r="CP2430" s="255"/>
      <c r="CQ2430" s="255"/>
      <c r="CR2430" s="255"/>
      <c r="CS2430" s="255"/>
      <c r="CT2430" s="255"/>
      <c r="CU2430" s="255"/>
      <c r="CV2430" s="255"/>
      <c r="CW2430" s="255"/>
      <c r="CX2430" s="255"/>
      <c r="CY2430" s="255"/>
      <c r="CZ2430" s="255"/>
      <c r="DA2430" s="255"/>
      <c r="DB2430" s="255"/>
      <c r="DC2430" s="255"/>
      <c r="DD2430" s="255"/>
      <c r="DE2430" s="255"/>
      <c r="DF2430" s="255"/>
      <c r="DG2430" s="255"/>
      <c r="DH2430" s="255"/>
      <c r="DI2430" s="255"/>
      <c r="DJ2430" s="255"/>
      <c r="DK2430" s="255"/>
      <c r="DL2430" s="255"/>
      <c r="DM2430" s="255"/>
      <c r="DN2430" s="255"/>
      <c r="DO2430" s="255"/>
      <c r="DP2430" s="255"/>
      <c r="DQ2430" s="255"/>
      <c r="DR2430" s="255"/>
      <c r="DS2430" s="255"/>
      <c r="DT2430" s="255"/>
      <c r="DU2430" s="255"/>
      <c r="DV2430" s="255"/>
      <c r="DW2430" s="255"/>
      <c r="DX2430" s="255"/>
      <c r="DY2430" s="255"/>
      <c r="DZ2430" s="255"/>
      <c r="EA2430" s="255"/>
      <c r="EB2430" s="255"/>
      <c r="EC2430" s="255"/>
      <c r="ED2430" s="255"/>
      <c r="EE2430" s="255"/>
      <c r="EF2430" s="255"/>
      <c r="EG2430" s="255"/>
      <c r="EH2430" s="255"/>
      <c r="EI2430" s="255"/>
      <c r="EJ2430" s="255"/>
      <c r="EK2430" s="255"/>
      <c r="EL2430" s="255"/>
      <c r="EM2430" s="255"/>
      <c r="EN2430" s="255"/>
      <c r="EO2430" s="255"/>
      <c r="EP2430" s="255"/>
      <c r="EQ2430" s="255"/>
      <c r="ER2430" s="255"/>
      <c r="ES2430" s="255"/>
      <c r="ET2430" s="255"/>
      <c r="EU2430" s="255"/>
      <c r="EV2430" s="255"/>
      <c r="EW2430" s="255"/>
      <c r="EX2430" s="255"/>
      <c r="EY2430" s="255"/>
      <c r="EZ2430" s="255"/>
      <c r="FA2430" s="255"/>
      <c r="FB2430" s="255"/>
      <c r="FC2430" s="255"/>
      <c r="FD2430" s="255"/>
      <c r="FE2430" s="255"/>
      <c r="FF2430" s="255"/>
      <c r="FG2430" s="255"/>
      <c r="FH2430" s="255"/>
      <c r="FI2430" s="255"/>
      <c r="FJ2430" s="255"/>
      <c r="FK2430" s="255"/>
      <c r="FL2430" s="255"/>
      <c r="FM2430" s="255"/>
      <c r="FN2430" s="255"/>
      <c r="FO2430" s="255"/>
      <c r="FP2430" s="255"/>
      <c r="FQ2430" s="255"/>
      <c r="FR2430" s="255"/>
      <c r="FS2430" s="255"/>
      <c r="FT2430" s="255"/>
      <c r="FU2430" s="255"/>
      <c r="FV2430" s="255"/>
      <c r="FW2430" s="255"/>
      <c r="FX2430" s="255"/>
      <c r="FY2430" s="255"/>
      <c r="FZ2430" s="255"/>
      <c r="GA2430" s="255"/>
      <c r="GB2430" s="255"/>
      <c r="GC2430" s="255"/>
      <c r="GD2430" s="255"/>
      <c r="GE2430" s="255"/>
      <c r="GF2430" s="255"/>
      <c r="GG2430" s="255"/>
      <c r="GH2430" s="255"/>
      <c r="GI2430" s="255"/>
      <c r="GJ2430" s="255"/>
      <c r="GK2430" s="255"/>
      <c r="GL2430" s="255"/>
      <c r="GM2430" s="255"/>
      <c r="GN2430" s="255"/>
      <c r="GO2430" s="255"/>
      <c r="GP2430" s="255"/>
      <c r="GQ2430" s="255"/>
      <c r="GR2430" s="255"/>
      <c r="GS2430" s="255"/>
      <c r="GT2430" s="255"/>
      <c r="GU2430" s="255"/>
      <c r="GV2430" s="255"/>
      <c r="GW2430" s="255"/>
      <c r="GX2430" s="255"/>
      <c r="GY2430" s="255"/>
      <c r="GZ2430" s="255"/>
      <c r="HA2430" s="255"/>
      <c r="HB2430" s="255"/>
      <c r="HC2430" s="255"/>
      <c r="HD2430" s="255"/>
      <c r="HE2430" s="255"/>
      <c r="HF2430" s="255"/>
      <c r="HG2430" s="255"/>
      <c r="HH2430" s="255"/>
      <c r="HI2430" s="255"/>
      <c r="HJ2430" s="255"/>
      <c r="HK2430" s="255"/>
      <c r="HL2430" s="255"/>
      <c r="HM2430" s="255"/>
      <c r="HN2430" s="255"/>
      <c r="HO2430" s="255"/>
      <c r="HP2430" s="255"/>
      <c r="HQ2430" s="255"/>
      <c r="HR2430" s="255"/>
      <c r="HS2430" s="255"/>
      <c r="HT2430" s="255"/>
      <c r="HU2430" s="255"/>
      <c r="HV2430" s="255"/>
      <c r="HW2430" s="255"/>
      <c r="HX2430" s="255"/>
      <c r="HY2430" s="255"/>
      <c r="HZ2430" s="255"/>
      <c r="IA2430" s="255"/>
      <c r="IB2430" s="255"/>
      <c r="IC2430" s="255"/>
      <c r="ID2430" s="255"/>
      <c r="IE2430" s="255"/>
      <c r="IF2430" s="255"/>
      <c r="IG2430" s="255"/>
      <c r="IH2430" s="255"/>
      <c r="II2430" s="255"/>
      <c r="IJ2430" s="255"/>
      <c r="IK2430" s="255"/>
      <c r="IL2430" s="255"/>
      <c r="IM2430" s="255"/>
      <c r="IN2430" s="255"/>
      <c r="IO2430" s="255"/>
      <c r="IP2430" s="255"/>
      <c r="IQ2430" s="255"/>
      <c r="IR2430" s="255"/>
      <c r="IS2430" s="255"/>
      <c r="IT2430" s="255"/>
      <c r="IU2430" s="255"/>
      <c r="IV2430" s="255"/>
    </row>
    <row r="2431" spans="1:256" ht="13">
      <c r="A2431" s="16">
        <v>41899.570972222224</v>
      </c>
      <c r="B2431" s="300">
        <v>4</v>
      </c>
      <c r="C2431" s="5">
        <v>0.71</v>
      </c>
      <c r="D2431" s="5">
        <v>0.72</v>
      </c>
      <c r="E2431" s="5">
        <v>0.7</v>
      </c>
      <c r="F2431" s="5">
        <v>0.71</v>
      </c>
      <c r="G2431" s="6">
        <v>141100</v>
      </c>
      <c r="H2431" s="113">
        <f t="shared" si="5449"/>
        <v>0.71</v>
      </c>
      <c r="I2431" s="19">
        <f t="shared" si="5443"/>
        <v>0</v>
      </c>
      <c r="J2431" s="8">
        <f t="shared" si="5416"/>
        <v>0.75478817420458499</v>
      </c>
      <c r="K2431" s="8">
        <f t="shared" si="5417"/>
        <v>0.68271182579541545</v>
      </c>
      <c r="L2431" s="8">
        <f t="shared" si="5418"/>
        <v>0.71875000000000022</v>
      </c>
      <c r="M2431" s="19">
        <f t="shared" si="5419"/>
        <v>0.10557360468334449</v>
      </c>
      <c r="N2431" s="19">
        <f t="shared" si="5444"/>
        <v>-5.6000172144018402E-2</v>
      </c>
      <c r="O2431" s="19">
        <f t="shared" si="5445"/>
        <v>-1.2857165055433074E-3</v>
      </c>
      <c r="P2431" s="19">
        <f t="shared" si="5446"/>
        <v>4.371807388959305E-3</v>
      </c>
      <c r="Q2431" s="303">
        <v>70</v>
      </c>
      <c r="R2431" s="306">
        <v>100181</v>
      </c>
      <c r="S2431" s="66">
        <f t="shared" si="5420"/>
        <v>1431.1571428571428</v>
      </c>
      <c r="T2431" t="str">
        <f t="shared" ref="T2431:W2432" si="5454">IF(C2431&gt;$J2431,"BrokeBandUpper", IF(C2431&lt;$K2431,"BrokeBandLower", ""))</f>
        <v/>
      </c>
      <c r="U2431" t="str">
        <f t="shared" si="5454"/>
        <v/>
      </c>
      <c r="V2431" t="str">
        <f t="shared" si="5454"/>
        <v/>
      </c>
      <c r="W2431" t="str">
        <f t="shared" si="5454"/>
        <v/>
      </c>
      <c r="X2431" s="63"/>
      <c r="Y2431" s="310">
        <f t="shared" si="5422"/>
        <v>-7.4725274725274797E-4</v>
      </c>
      <c r="Z2431" s="311">
        <f t="shared" si="5423"/>
        <v>0.71131794987451324</v>
      </c>
      <c r="AA2431" s="311">
        <f t="shared" si="5424"/>
        <v>0.71322474045440476</v>
      </c>
      <c r="AB2431" s="312">
        <f t="shared" si="4563"/>
        <v>2430</v>
      </c>
      <c r="AC2431" s="313">
        <f t="shared" si="5425"/>
        <v>-2.0688366481278518E-3</v>
      </c>
      <c r="AD2431" s="284">
        <f t="shared" si="5450"/>
        <v>-1.9067905798915152E-3</v>
      </c>
      <c r="AE2431" s="314">
        <f t="shared" si="5426"/>
        <v>1.6204606823633639E-4</v>
      </c>
      <c r="AF2431" s="315">
        <f t="shared" si="5427"/>
        <v>-2.6734778979717868E-3</v>
      </c>
      <c r="AG2431" s="315">
        <f t="shared" si="5448"/>
        <v>-0.20546582630471341</v>
      </c>
      <c r="AH2431" s="316">
        <f t="shared" si="5428"/>
        <v>1.0584270160516997E-4</v>
      </c>
      <c r="AI2431" s="317">
        <f t="shared" si="5429"/>
        <v>2426.3163719786539</v>
      </c>
      <c r="AJ2431" s="318">
        <f t="shared" si="5451"/>
        <v>0</v>
      </c>
      <c r="AK2431" s="318">
        <f t="shared" si="5441"/>
        <v>0</v>
      </c>
      <c r="AL2431" s="318">
        <f t="shared" si="5430"/>
        <v>0</v>
      </c>
      <c r="AM2431" s="319">
        <f t="shared" si="5431"/>
        <v>2.5000000000000022E-3</v>
      </c>
      <c r="AN2431" s="319">
        <f t="shared" si="5442"/>
        <v>-5.3571428571428615E-3</v>
      </c>
      <c r="AO2431" s="311">
        <f t="shared" si="5432"/>
        <v>0.46666666666666667</v>
      </c>
      <c r="AP2431" s="285">
        <f t="shared" si="5433"/>
        <v>31.818181818181827</v>
      </c>
      <c r="AQ2431" s="285"/>
      <c r="AR2431" s="285">
        <f t="shared" si="5434"/>
        <v>0</v>
      </c>
      <c r="AS2431" s="286">
        <f t="shared" si="5435"/>
        <v>0</v>
      </c>
      <c r="AT2431" s="103">
        <f t="shared" si="5436"/>
        <v>0.29657128863238191</v>
      </c>
      <c r="AU2431" s="318">
        <f t="shared" si="5437"/>
        <v>0.71</v>
      </c>
      <c r="AV2431" s="315">
        <f t="shared" si="5438"/>
        <v>0</v>
      </c>
      <c r="AW2431" s="320">
        <f t="shared" si="5439"/>
        <v>2.8571428571428598E-2</v>
      </c>
      <c r="AX2431" s="321">
        <f t="shared" si="5452"/>
        <v>4.9183418565023258E-5</v>
      </c>
      <c r="AY2431" s="315">
        <f t="shared" si="5453"/>
        <v>0.15803883285242193</v>
      </c>
      <c r="AZ2431" s="255"/>
      <c r="BA2431" s="255"/>
      <c r="BB2431" s="255"/>
      <c r="BC2431" s="255"/>
      <c r="BD2431" s="255"/>
      <c r="BE2431" s="255"/>
      <c r="BF2431" s="255"/>
      <c r="BG2431" s="255"/>
      <c r="BH2431" s="255"/>
      <c r="BI2431" s="255"/>
      <c r="BJ2431" s="255"/>
      <c r="BK2431" s="255"/>
      <c r="BL2431" s="255"/>
      <c r="BM2431" s="255"/>
      <c r="BN2431" s="255"/>
      <c r="BO2431" s="255"/>
      <c r="BP2431" s="255"/>
      <c r="BQ2431" s="255"/>
      <c r="BR2431" s="255"/>
      <c r="BS2431" s="255"/>
      <c r="BT2431" s="255"/>
      <c r="BU2431" s="255"/>
      <c r="BV2431" s="255"/>
      <c r="BW2431" s="255"/>
      <c r="BX2431" s="255"/>
      <c r="BY2431" s="255"/>
      <c r="BZ2431" s="255"/>
      <c r="CA2431" s="255"/>
      <c r="CB2431" s="255"/>
      <c r="CC2431" s="255"/>
      <c r="CD2431" s="255"/>
      <c r="CE2431" s="255"/>
      <c r="CF2431" s="255"/>
      <c r="CG2431" s="255"/>
      <c r="CH2431" s="255"/>
      <c r="CI2431" s="255"/>
      <c r="CJ2431" s="255"/>
      <c r="CK2431" s="255"/>
      <c r="CL2431" s="255"/>
      <c r="CM2431" s="255"/>
      <c r="CN2431" s="255"/>
      <c r="CO2431" s="255"/>
      <c r="CP2431" s="255"/>
      <c r="CQ2431" s="255"/>
      <c r="CR2431" s="255"/>
      <c r="CS2431" s="255"/>
      <c r="CT2431" s="255"/>
      <c r="CU2431" s="255"/>
      <c r="CV2431" s="255"/>
      <c r="CW2431" s="255"/>
      <c r="CX2431" s="255"/>
      <c r="CY2431" s="255"/>
      <c r="CZ2431" s="255"/>
      <c r="DA2431" s="255"/>
      <c r="DB2431" s="255"/>
      <c r="DC2431" s="255"/>
      <c r="DD2431" s="255"/>
      <c r="DE2431" s="255"/>
      <c r="DF2431" s="255"/>
      <c r="DG2431" s="255"/>
      <c r="DH2431" s="255"/>
      <c r="DI2431" s="255"/>
      <c r="DJ2431" s="255"/>
      <c r="DK2431" s="255"/>
      <c r="DL2431" s="255"/>
      <c r="DM2431" s="255"/>
      <c r="DN2431" s="255"/>
      <c r="DO2431" s="255"/>
      <c r="DP2431" s="255"/>
      <c r="DQ2431" s="255"/>
      <c r="DR2431" s="255"/>
      <c r="DS2431" s="255"/>
      <c r="DT2431" s="255"/>
      <c r="DU2431" s="255"/>
      <c r="DV2431" s="255"/>
      <c r="DW2431" s="255"/>
      <c r="DX2431" s="255"/>
      <c r="DY2431" s="255"/>
      <c r="DZ2431" s="255"/>
      <c r="EA2431" s="255"/>
      <c r="EB2431" s="255"/>
      <c r="EC2431" s="255"/>
      <c r="ED2431" s="255"/>
      <c r="EE2431" s="255"/>
      <c r="EF2431" s="255"/>
      <c r="EG2431" s="255"/>
      <c r="EH2431" s="255"/>
      <c r="EI2431" s="255"/>
      <c r="EJ2431" s="255"/>
      <c r="EK2431" s="255"/>
      <c r="EL2431" s="255"/>
      <c r="EM2431" s="255"/>
      <c r="EN2431" s="255"/>
      <c r="EO2431" s="255"/>
      <c r="EP2431" s="255"/>
      <c r="EQ2431" s="255"/>
      <c r="ER2431" s="255"/>
      <c r="ES2431" s="255"/>
      <c r="ET2431" s="255"/>
      <c r="EU2431" s="255"/>
      <c r="EV2431" s="255"/>
      <c r="EW2431" s="255"/>
      <c r="EX2431" s="255"/>
      <c r="EY2431" s="255"/>
      <c r="EZ2431" s="255"/>
      <c r="FA2431" s="255"/>
      <c r="FB2431" s="255"/>
      <c r="FC2431" s="255"/>
      <c r="FD2431" s="255"/>
      <c r="FE2431" s="255"/>
      <c r="FF2431" s="255"/>
      <c r="FG2431" s="255"/>
      <c r="FH2431" s="255"/>
      <c r="FI2431" s="255"/>
      <c r="FJ2431" s="255"/>
      <c r="FK2431" s="255"/>
      <c r="FL2431" s="255"/>
      <c r="FM2431" s="255"/>
      <c r="FN2431" s="255"/>
      <c r="FO2431" s="255"/>
      <c r="FP2431" s="255"/>
      <c r="FQ2431" s="255"/>
      <c r="FR2431" s="255"/>
      <c r="FS2431" s="255"/>
      <c r="FT2431" s="255"/>
      <c r="FU2431" s="255"/>
      <c r="FV2431" s="255"/>
      <c r="FW2431" s="255"/>
      <c r="FX2431" s="255"/>
      <c r="FY2431" s="255"/>
      <c r="FZ2431" s="255"/>
      <c r="GA2431" s="255"/>
      <c r="GB2431" s="255"/>
      <c r="GC2431" s="255"/>
      <c r="GD2431" s="255"/>
      <c r="GE2431" s="255"/>
      <c r="GF2431" s="255"/>
      <c r="GG2431" s="255"/>
      <c r="GH2431" s="255"/>
      <c r="GI2431" s="255"/>
      <c r="GJ2431" s="255"/>
      <c r="GK2431" s="255"/>
      <c r="GL2431" s="255"/>
      <c r="GM2431" s="255"/>
      <c r="GN2431" s="255"/>
      <c r="GO2431" s="255"/>
      <c r="GP2431" s="255"/>
      <c r="GQ2431" s="255"/>
      <c r="GR2431" s="255"/>
      <c r="GS2431" s="255"/>
      <c r="GT2431" s="255"/>
      <c r="GU2431" s="255"/>
      <c r="GV2431" s="255"/>
      <c r="GW2431" s="255"/>
      <c r="GX2431" s="255"/>
      <c r="GY2431" s="255"/>
      <c r="GZ2431" s="255"/>
      <c r="HA2431" s="255"/>
      <c r="HB2431" s="255"/>
      <c r="HC2431" s="255"/>
      <c r="HD2431" s="255"/>
      <c r="HE2431" s="255"/>
      <c r="HF2431" s="255"/>
      <c r="HG2431" s="255"/>
      <c r="HH2431" s="255"/>
      <c r="HI2431" s="255"/>
      <c r="HJ2431" s="255"/>
      <c r="HK2431" s="255"/>
      <c r="HL2431" s="255"/>
      <c r="HM2431" s="255"/>
      <c r="HN2431" s="255"/>
      <c r="HO2431" s="255"/>
      <c r="HP2431" s="255"/>
      <c r="HQ2431" s="255"/>
      <c r="HR2431" s="255"/>
      <c r="HS2431" s="255"/>
      <c r="HT2431" s="255"/>
      <c r="HU2431" s="255"/>
      <c r="HV2431" s="255"/>
      <c r="HW2431" s="255"/>
      <c r="HX2431" s="255"/>
      <c r="HY2431" s="255"/>
      <c r="HZ2431" s="255"/>
      <c r="IA2431" s="255"/>
      <c r="IB2431" s="255"/>
      <c r="IC2431" s="255"/>
      <c r="ID2431" s="255"/>
      <c r="IE2431" s="255"/>
      <c r="IF2431" s="255"/>
      <c r="IG2431" s="255"/>
      <c r="IH2431" s="255"/>
      <c r="II2431" s="255"/>
      <c r="IJ2431" s="255"/>
      <c r="IK2431" s="255"/>
      <c r="IL2431" s="255"/>
      <c r="IM2431" s="255"/>
      <c r="IN2431" s="255"/>
      <c r="IO2431" s="255"/>
      <c r="IP2431" s="255"/>
      <c r="IQ2431" s="255"/>
      <c r="IR2431" s="255"/>
      <c r="IS2431" s="255"/>
      <c r="IT2431" s="255"/>
      <c r="IU2431" s="255"/>
      <c r="IV2431" s="255"/>
    </row>
    <row r="2432" spans="1:256">
      <c r="A2432" s="16">
        <v>41904.527245370373</v>
      </c>
      <c r="B2432" s="300">
        <v>2</v>
      </c>
      <c r="C2432" s="5">
        <v>0.68500000000000005</v>
      </c>
      <c r="D2432" s="5">
        <v>0.69</v>
      </c>
      <c r="E2432" s="5">
        <v>0.65</v>
      </c>
      <c r="F2432" s="5">
        <v>0.65</v>
      </c>
      <c r="G2432" s="6">
        <v>854300</v>
      </c>
      <c r="H2432" s="113">
        <f t="shared" si="5449"/>
        <v>0.65</v>
      </c>
      <c r="I2432" s="19">
        <f t="shared" si="5443"/>
        <v>-8.4507042253521056E-2</v>
      </c>
      <c r="J2432" s="8">
        <f t="shared" ref="J2432:J2435" si="5455">(L2432)+2*STDEVPA(H2413:H2432)</f>
        <v>0.76257680856090893</v>
      </c>
      <c r="K2432" s="8">
        <f t="shared" ref="K2432:K2435" si="5456">(L2432)-(2*STDEVPA(H2413:H2432))</f>
        <v>0.66892319143909129</v>
      </c>
      <c r="L2432" s="8">
        <f t="shared" ref="L2432:L2435" si="5457">AVERAGE(H2413:H2432)</f>
        <v>0.71575000000000011</v>
      </c>
      <c r="M2432" s="19">
        <f t="shared" ref="M2432:M2435" si="5458">(J2432-K2432)/K2432</f>
        <v>0.14000653336646238</v>
      </c>
      <c r="N2432" s="19">
        <f t="shared" si="5444"/>
        <v>0.32615092367448634</v>
      </c>
      <c r="O2432" s="19">
        <f t="shared" si="5445"/>
        <v>1.0318967125487615E-2</v>
      </c>
      <c r="P2432" s="19">
        <f t="shared" si="5446"/>
        <v>-2.0196858814125952E-2</v>
      </c>
      <c r="Q2432" s="303">
        <v>70</v>
      </c>
      <c r="R2432" s="306">
        <v>555295</v>
      </c>
      <c r="S2432" s="66">
        <f t="shared" ref="S2432:S2435" si="5459">R2432/Q2432</f>
        <v>7932.7857142857147</v>
      </c>
      <c r="T2432" t="str">
        <f t="shared" si="5454"/>
        <v/>
      </c>
      <c r="U2432" t="str">
        <f t="shared" si="5454"/>
        <v/>
      </c>
      <c r="V2432" t="str">
        <f t="shared" si="5454"/>
        <v>BrokeBandLower</v>
      </c>
      <c r="W2432" t="str">
        <f t="shared" si="5454"/>
        <v>BrokeBandLower</v>
      </c>
      <c r="X2432" s="63"/>
      <c r="Y2432" s="219">
        <f t="shared" ref="Y2432:Y2435" si="5460">SLOPE(H2419:H2432,AB2419:AB2432)</f>
        <v>-1.6373626373626356E-3</v>
      </c>
      <c r="Z2432" s="78">
        <f t="shared" ref="Z2432:Z2435" si="5461">Z2431+(0.154*(F2432-Z2431))</f>
        <v>0.70187498559383821</v>
      </c>
      <c r="AA2432" s="78">
        <f t="shared" ref="AA2432:AA2435" si="5462">AA2431+(0.074*(F2432-AA2431))</f>
        <v>0.7085461096607788</v>
      </c>
      <c r="AB2432" s="74">
        <f t="shared" si="4563"/>
        <v>2431</v>
      </c>
      <c r="AC2432" s="80">
        <f t="shared" ref="AC2432:AC2435" si="5463">AD2432-AE2432</f>
        <v>-5.4665361081415427E-3</v>
      </c>
      <c r="AD2432" s="79">
        <f t="shared" si="5450"/>
        <v>-6.6711240669405925E-3</v>
      </c>
      <c r="AE2432" s="81">
        <f t="shared" ref="AE2432:AE2435" si="5464">AE2431+(0.2*(AD2432-AE2431))</f>
        <v>-1.2045879587990495E-3</v>
      </c>
      <c r="AF2432" s="19">
        <f t="shared" ref="AF2432:AF2435" si="5465">AD2432/AA2432</f>
        <v>-9.4152292645208902E-3</v>
      </c>
      <c r="AG2432" s="93">
        <f t="shared" si="5448"/>
        <v>1.6423237006596747</v>
      </c>
      <c r="AH2432" s="91">
        <f t="shared" ref="AH2432:AH2435" si="5466">SLOPE(AC2419:AC2432,AB2419:AB2432)</f>
        <v>1.5608673208067461E-4</v>
      </c>
      <c r="AI2432" s="96">
        <f t="shared" ref="AI2432:AI2435" si="5467">INTERCEPT(AB2419:AB2432,AC2419:AC2432)</f>
        <v>2429.8842959548906</v>
      </c>
      <c r="AJ2432" s="5">
        <f t="shared" si="5451"/>
        <v>-5.9999999999999942E-2</v>
      </c>
      <c r="AK2432" s="5">
        <f t="shared" si="5441"/>
        <v>0</v>
      </c>
      <c r="AL2432" s="5">
        <f t="shared" ref="AL2432:AL2435" si="5468">IF(AJ2432&lt;0,AJ2432,0)</f>
        <v>-5.9999999999999942E-2</v>
      </c>
      <c r="AM2432" s="95">
        <f t="shared" ref="AM2432:AM2435" si="5469">(AVERAGE(AK2419:AK2432))</f>
        <v>2.5000000000000022E-3</v>
      </c>
      <c r="AN2432" s="95">
        <f t="shared" si="5442"/>
        <v>-8.5714285714285719E-3</v>
      </c>
      <c r="AO2432" s="78">
        <f t="shared" ref="AO2432:AO2435" si="5470">ABS(AM2432/AN2432)</f>
        <v>0.29166666666666691</v>
      </c>
      <c r="AP2432" s="296">
        <f t="shared" ref="AP2432:AP2435" si="5471">IF(AN2432=0,100,100-(100/(1+AO2432)))</f>
        <v>22.580645161290334</v>
      </c>
      <c r="AQ2432" s="8"/>
      <c r="AR2432" s="8">
        <f t="shared" ref="AR2432:AR2435" si="5472">IF(ISERROR(((F2432-E2432)-(D2432-F2432))/(D2432-E2432)),0,((F2432-E2432)-(D2432-F2432))/(D2432-E2432))</f>
        <v>-1</v>
      </c>
      <c r="AS2432" s="114">
        <f t="shared" ref="AS2432:AS2435" si="5473">IF(ISERROR(AR2432*G2432),0,AR2432*G2432)</f>
        <v>-854300</v>
      </c>
      <c r="AT2432" s="103">
        <f t="shared" ref="AT2432:AT2435" si="5474">SUM(AS2413:AS2432)/SUM(G2413:G2432)</f>
        <v>0.1306486108874709</v>
      </c>
      <c r="AU2432" s="5">
        <f t="shared" ref="AU2432:AU2435" si="5475">F2432</f>
        <v>0.65</v>
      </c>
      <c r="AV2432" s="93">
        <f t="shared" ref="AV2432:AV2435" si="5476">AS2432/R2432</f>
        <v>-1.5384615384615385</v>
      </c>
      <c r="AW2432" s="210">
        <f t="shared" ref="AW2432:AW2435" si="5477">(D2432-E2432)/E2432</f>
        <v>6.1538461538461417E-2</v>
      </c>
      <c r="AX2432" s="276">
        <f t="shared" si="5452"/>
        <v>7.9258405753992404E-4</v>
      </c>
      <c r="AY2432" s="19">
        <f t="shared" si="5453"/>
        <v>15.114863111682306</v>
      </c>
      <c r="AZ2432" s="255"/>
      <c r="BA2432" s="255"/>
      <c r="BB2432" s="255"/>
      <c r="BC2432" s="255"/>
      <c r="BD2432" s="255"/>
      <c r="BE2432" s="255"/>
      <c r="BF2432" s="255"/>
      <c r="BG2432" s="255"/>
      <c r="BH2432" s="255"/>
      <c r="BI2432" s="255"/>
      <c r="BJ2432" s="255"/>
      <c r="BK2432" s="255"/>
      <c r="BL2432" s="255"/>
      <c r="BM2432" s="255"/>
      <c r="BN2432" s="255"/>
      <c r="BO2432" s="255"/>
      <c r="BP2432" s="255"/>
      <c r="BQ2432" s="255"/>
      <c r="BR2432" s="255"/>
      <c r="BS2432" s="255"/>
      <c r="BT2432" s="255"/>
      <c r="BU2432" s="255"/>
      <c r="BV2432" s="255"/>
      <c r="BW2432" s="255"/>
      <c r="BX2432" s="255"/>
      <c r="BY2432" s="255"/>
      <c r="BZ2432" s="255"/>
      <c r="CA2432" s="255"/>
      <c r="CB2432" s="255"/>
      <c r="CC2432" s="255"/>
      <c r="CD2432" s="255"/>
      <c r="CE2432" s="255"/>
      <c r="CF2432" s="255"/>
      <c r="CG2432" s="255"/>
      <c r="CH2432" s="255"/>
      <c r="CI2432" s="255"/>
      <c r="CJ2432" s="255"/>
      <c r="CK2432" s="255"/>
      <c r="CL2432" s="255"/>
      <c r="CM2432" s="255"/>
      <c r="CN2432" s="255"/>
      <c r="CO2432" s="255"/>
      <c r="CP2432" s="255"/>
      <c r="CQ2432" s="255"/>
      <c r="CR2432" s="255"/>
      <c r="CS2432" s="255"/>
      <c r="CT2432" s="255"/>
      <c r="CU2432" s="255"/>
      <c r="CV2432" s="255"/>
      <c r="CW2432" s="255"/>
      <c r="CX2432" s="255"/>
      <c r="CY2432" s="255"/>
      <c r="CZ2432" s="255"/>
      <c r="DA2432" s="255"/>
      <c r="DB2432" s="255"/>
      <c r="DC2432" s="255"/>
      <c r="DD2432" s="255"/>
      <c r="DE2432" s="255"/>
      <c r="DF2432" s="255"/>
      <c r="DG2432" s="255"/>
      <c r="DH2432" s="255"/>
      <c r="DI2432" s="255"/>
      <c r="DJ2432" s="255"/>
      <c r="DK2432" s="255"/>
      <c r="DL2432" s="255"/>
      <c r="DM2432" s="255"/>
      <c r="DN2432" s="255"/>
      <c r="DO2432" s="255"/>
      <c r="DP2432" s="255"/>
      <c r="DQ2432" s="255"/>
      <c r="DR2432" s="255"/>
      <c r="DS2432" s="255"/>
      <c r="DT2432" s="255"/>
      <c r="DU2432" s="255"/>
      <c r="DV2432" s="255"/>
      <c r="DW2432" s="255"/>
      <c r="DX2432" s="255"/>
      <c r="DY2432" s="255"/>
      <c r="DZ2432" s="255"/>
      <c r="EA2432" s="255"/>
      <c r="EB2432" s="255"/>
      <c r="EC2432" s="255"/>
      <c r="ED2432" s="255"/>
      <c r="EE2432" s="255"/>
      <c r="EF2432" s="255"/>
      <c r="EG2432" s="255"/>
      <c r="EH2432" s="255"/>
      <c r="EI2432" s="255"/>
      <c r="EJ2432" s="255"/>
      <c r="EK2432" s="255"/>
      <c r="EL2432" s="255"/>
      <c r="EM2432" s="255"/>
      <c r="EN2432" s="255"/>
      <c r="EO2432" s="255"/>
      <c r="EP2432" s="255"/>
      <c r="EQ2432" s="255"/>
      <c r="ER2432" s="255"/>
      <c r="ES2432" s="255"/>
      <c r="ET2432" s="255"/>
      <c r="EU2432" s="255"/>
      <c r="EV2432" s="255"/>
      <c r="EW2432" s="255"/>
      <c r="EX2432" s="255"/>
      <c r="EY2432" s="255"/>
      <c r="EZ2432" s="255"/>
      <c r="FA2432" s="255"/>
      <c r="FB2432" s="255"/>
      <c r="FC2432" s="255"/>
      <c r="FD2432" s="255"/>
      <c r="FE2432" s="255"/>
      <c r="FF2432" s="255"/>
      <c r="FG2432" s="255"/>
      <c r="FH2432" s="255"/>
      <c r="FI2432" s="255"/>
      <c r="FJ2432" s="255"/>
      <c r="FK2432" s="255"/>
      <c r="FL2432" s="255"/>
      <c r="FM2432" s="255"/>
      <c r="FN2432" s="255"/>
      <c r="FO2432" s="255"/>
      <c r="FP2432" s="255"/>
      <c r="FQ2432" s="255"/>
      <c r="FR2432" s="255"/>
      <c r="FS2432" s="255"/>
      <c r="FT2432" s="255"/>
      <c r="FU2432" s="255"/>
      <c r="FV2432" s="255"/>
      <c r="FW2432" s="255"/>
      <c r="FX2432" s="255"/>
      <c r="FY2432" s="255"/>
      <c r="FZ2432" s="255"/>
      <c r="GA2432" s="255"/>
      <c r="GB2432" s="255"/>
      <c r="GC2432" s="255"/>
      <c r="GD2432" s="255"/>
      <c r="GE2432" s="255"/>
      <c r="GF2432" s="255"/>
      <c r="GG2432" s="255"/>
      <c r="GH2432" s="255"/>
      <c r="GI2432" s="255"/>
      <c r="GJ2432" s="255"/>
      <c r="GK2432" s="255"/>
      <c r="GL2432" s="255"/>
      <c r="GM2432" s="255"/>
      <c r="GN2432" s="255"/>
      <c r="GO2432" s="255"/>
      <c r="GP2432" s="255"/>
      <c r="GQ2432" s="255"/>
      <c r="GR2432" s="255"/>
      <c r="GS2432" s="255"/>
      <c r="GT2432" s="255"/>
      <c r="GU2432" s="255"/>
      <c r="GV2432" s="255"/>
      <c r="GW2432" s="255"/>
      <c r="GX2432" s="255"/>
      <c r="GY2432" s="255"/>
      <c r="GZ2432" s="255"/>
      <c r="HA2432" s="255"/>
      <c r="HB2432" s="255"/>
      <c r="HC2432" s="255"/>
      <c r="HD2432" s="255"/>
      <c r="HE2432" s="255"/>
      <c r="HF2432" s="255"/>
      <c r="HG2432" s="255"/>
      <c r="HH2432" s="255"/>
      <c r="HI2432" s="255"/>
      <c r="HJ2432" s="255"/>
      <c r="HK2432" s="255"/>
      <c r="HL2432" s="255"/>
      <c r="HM2432" s="255"/>
      <c r="HN2432" s="255"/>
      <c r="HO2432" s="255"/>
      <c r="HP2432" s="255"/>
      <c r="HQ2432" s="255"/>
      <c r="HR2432" s="255"/>
      <c r="HS2432" s="255"/>
      <c r="HT2432" s="255"/>
      <c r="HU2432" s="255"/>
      <c r="HV2432" s="255"/>
      <c r="HW2432" s="255"/>
      <c r="HX2432" s="255"/>
      <c r="HY2432" s="255"/>
      <c r="HZ2432" s="255"/>
      <c r="IA2432" s="255"/>
      <c r="IB2432" s="255"/>
      <c r="IC2432" s="255"/>
      <c r="ID2432" s="255"/>
      <c r="IE2432" s="255"/>
      <c r="IF2432" s="255"/>
      <c r="IG2432" s="255"/>
      <c r="IH2432" s="255"/>
      <c r="II2432" s="255"/>
      <c r="IJ2432" s="255"/>
      <c r="IK2432" s="255"/>
      <c r="IL2432" s="255"/>
      <c r="IM2432" s="255"/>
      <c r="IN2432" s="255"/>
      <c r="IO2432" s="255"/>
      <c r="IP2432" s="255"/>
      <c r="IQ2432" s="255"/>
      <c r="IR2432" s="255"/>
      <c r="IS2432" s="255"/>
      <c r="IT2432" s="255"/>
      <c r="IU2432" s="255"/>
      <c r="IV2432" s="255"/>
    </row>
    <row r="2433" spans="1:256" ht="13">
      <c r="A2433" s="16">
        <v>41905.512430555558</v>
      </c>
      <c r="B2433" s="300">
        <v>3</v>
      </c>
      <c r="C2433" s="5">
        <v>0.65</v>
      </c>
      <c r="D2433" s="5">
        <v>0.67</v>
      </c>
      <c r="E2433" s="5">
        <v>0.64500000000000002</v>
      </c>
      <c r="F2433" s="5">
        <v>0.65500000000000003</v>
      </c>
      <c r="G2433" s="6">
        <v>373000</v>
      </c>
      <c r="H2433" s="113">
        <f t="shared" si="5449"/>
        <v>0.65500000000000003</v>
      </c>
      <c r="I2433" s="19">
        <f t="shared" si="5443"/>
        <v>7.6923076923076988E-3</v>
      </c>
      <c r="J2433" s="8">
        <f t="shared" si="5455"/>
        <v>0.7652353266168247</v>
      </c>
      <c r="K2433" s="8">
        <f t="shared" si="5456"/>
        <v>0.65876467338317546</v>
      </c>
      <c r="L2433" s="8">
        <f t="shared" si="5457"/>
        <v>0.71200000000000008</v>
      </c>
      <c r="M2433" s="19">
        <f t="shared" si="5458"/>
        <v>0.16162167999515628</v>
      </c>
      <c r="N2433" s="19">
        <f t="shared" si="5444"/>
        <v>0.1543866997414827</v>
      </c>
      <c r="O2433" s="19">
        <f t="shared" si="5445"/>
        <v>3.4862298801517093E-3</v>
      </c>
      <c r="P2433" s="19">
        <f t="shared" si="5446"/>
        <v>-1.5186374438687427E-2</v>
      </c>
      <c r="Q2433" s="303">
        <v>70</v>
      </c>
      <c r="R2433" s="306">
        <v>244315</v>
      </c>
      <c r="S2433" s="66">
        <f t="shared" si="5459"/>
        <v>3490.2142857142858</v>
      </c>
      <c r="T2433" t="str">
        <f t="shared" ref="T2433:W2434" si="5478">IF(C2433&gt;$J2433,"BrokeBandUpper", IF(C2433&lt;$K2433,"BrokeBandLower", ""))</f>
        <v>BrokeBandLower</v>
      </c>
      <c r="U2433" t="str">
        <f t="shared" si="5478"/>
        <v/>
      </c>
      <c r="V2433" t="str">
        <f t="shared" si="5478"/>
        <v>BrokeBandLower</v>
      </c>
      <c r="W2433" t="str">
        <f t="shared" si="5478"/>
        <v>BrokeBandLower</v>
      </c>
      <c r="X2433" s="63"/>
      <c r="Y2433" s="310">
        <f t="shared" si="5460"/>
        <v>-2.6703296703296671E-3</v>
      </c>
      <c r="Z2433" s="311">
        <f t="shared" si="5461"/>
        <v>0.69465623781238717</v>
      </c>
      <c r="AA2433" s="311">
        <f t="shared" si="5462"/>
        <v>0.70458369754588113</v>
      </c>
      <c r="AB2433" s="312">
        <f t="shared" si="4563"/>
        <v>2432</v>
      </c>
      <c r="AC2433" s="313">
        <f t="shared" si="5463"/>
        <v>-6.9782974197559276E-3</v>
      </c>
      <c r="AD2433" s="284">
        <f t="shared" si="5450"/>
        <v>-9.9274597334939596E-3</v>
      </c>
      <c r="AE2433" s="314">
        <f t="shared" si="5464"/>
        <v>-2.949162313738032E-3</v>
      </c>
      <c r="AF2433" s="315">
        <f t="shared" si="5465"/>
        <v>-1.4089823207763762E-2</v>
      </c>
      <c r="AG2433" s="315">
        <f t="shared" si="5448"/>
        <v>0.27654830805248959</v>
      </c>
      <c r="AH2433" s="316">
        <f t="shared" si="5466"/>
        <v>1.2364640364410663E-4</v>
      </c>
      <c r="AI2433" s="317">
        <f t="shared" si="5467"/>
        <v>2429.4902586047601</v>
      </c>
      <c r="AJ2433" s="318">
        <f t="shared" si="5451"/>
        <v>5.0000000000000044E-3</v>
      </c>
      <c r="AK2433" s="318">
        <f t="shared" si="5441"/>
        <v>5.0000000000000044E-3</v>
      </c>
      <c r="AL2433" s="318">
        <f t="shared" si="5468"/>
        <v>0</v>
      </c>
      <c r="AM2433" s="319">
        <f t="shared" si="5469"/>
        <v>2.8571428571428597E-3</v>
      </c>
      <c r="AN2433" s="319">
        <f t="shared" si="5442"/>
        <v>-7.1428571428571409E-3</v>
      </c>
      <c r="AO2433" s="311">
        <f t="shared" si="5470"/>
        <v>0.40000000000000047</v>
      </c>
      <c r="AP2433" s="285">
        <f t="shared" si="5471"/>
        <v>28.571428571428584</v>
      </c>
      <c r="AQ2433" s="285"/>
      <c r="AR2433" s="285">
        <f t="shared" si="5472"/>
        <v>-0.2</v>
      </c>
      <c r="AS2433" s="286">
        <f t="shared" si="5473"/>
        <v>-74600</v>
      </c>
      <c r="AT2433" s="103">
        <f t="shared" si="5474"/>
        <v>-1.5625124363709887E-3</v>
      </c>
      <c r="AU2433" s="318">
        <f t="shared" si="5475"/>
        <v>0.65500000000000003</v>
      </c>
      <c r="AV2433" s="315">
        <f t="shared" si="5476"/>
        <v>-0.30534351145038169</v>
      </c>
      <c r="AW2433" s="320">
        <f t="shared" si="5477"/>
        <v>3.8759689922480654E-2</v>
      </c>
      <c r="AX2433" s="321">
        <f t="shared" si="5452"/>
        <v>1.8765036596919405E-3</v>
      </c>
      <c r="AY2433" s="315">
        <f t="shared" si="5453"/>
        <v>1.3675768416492748</v>
      </c>
      <c r="AZ2433" s="255"/>
      <c r="BA2433" s="255"/>
      <c r="BB2433" s="255"/>
      <c r="BC2433" s="255"/>
      <c r="BD2433" s="255"/>
      <c r="BE2433" s="255"/>
      <c r="BF2433" s="255"/>
      <c r="BG2433" s="255"/>
      <c r="BH2433" s="255"/>
      <c r="BI2433" s="255"/>
      <c r="BJ2433" s="255"/>
      <c r="BK2433" s="255"/>
      <c r="BL2433" s="255"/>
      <c r="BM2433" s="255"/>
      <c r="BN2433" s="255"/>
      <c r="BO2433" s="255"/>
      <c r="BP2433" s="255"/>
      <c r="BQ2433" s="255"/>
      <c r="BR2433" s="255"/>
      <c r="BS2433" s="255"/>
      <c r="BT2433" s="255"/>
      <c r="BU2433" s="255"/>
      <c r="BV2433" s="255"/>
      <c r="BW2433" s="255"/>
      <c r="BX2433" s="255"/>
      <c r="BY2433" s="255"/>
      <c r="BZ2433" s="255"/>
      <c r="CA2433" s="255"/>
      <c r="CB2433" s="255"/>
      <c r="CC2433" s="255"/>
      <c r="CD2433" s="255"/>
      <c r="CE2433" s="255"/>
      <c r="CF2433" s="255"/>
      <c r="CG2433" s="255"/>
      <c r="CH2433" s="255"/>
      <c r="CI2433" s="255"/>
      <c r="CJ2433" s="255"/>
      <c r="CK2433" s="255"/>
      <c r="CL2433" s="255"/>
      <c r="CM2433" s="255"/>
      <c r="CN2433" s="255"/>
      <c r="CO2433" s="255"/>
      <c r="CP2433" s="255"/>
      <c r="CQ2433" s="255"/>
      <c r="CR2433" s="255"/>
      <c r="CS2433" s="255"/>
      <c r="CT2433" s="255"/>
      <c r="CU2433" s="255"/>
      <c r="CV2433" s="255"/>
      <c r="CW2433" s="255"/>
      <c r="CX2433" s="255"/>
      <c r="CY2433" s="255"/>
      <c r="CZ2433" s="255"/>
      <c r="DA2433" s="255"/>
      <c r="DB2433" s="255"/>
      <c r="DC2433" s="255"/>
      <c r="DD2433" s="255"/>
      <c r="DE2433" s="255"/>
      <c r="DF2433" s="255"/>
      <c r="DG2433" s="255"/>
      <c r="DH2433" s="255"/>
      <c r="DI2433" s="255"/>
      <c r="DJ2433" s="255"/>
      <c r="DK2433" s="255"/>
      <c r="DL2433" s="255"/>
      <c r="DM2433" s="255"/>
      <c r="DN2433" s="255"/>
      <c r="DO2433" s="255"/>
      <c r="DP2433" s="255"/>
      <c r="DQ2433" s="255"/>
      <c r="DR2433" s="255"/>
      <c r="DS2433" s="255"/>
      <c r="DT2433" s="255"/>
      <c r="DU2433" s="255"/>
      <c r="DV2433" s="255"/>
      <c r="DW2433" s="255"/>
      <c r="DX2433" s="255"/>
      <c r="DY2433" s="255"/>
      <c r="DZ2433" s="255"/>
      <c r="EA2433" s="255"/>
      <c r="EB2433" s="255"/>
      <c r="EC2433" s="255"/>
      <c r="ED2433" s="255"/>
      <c r="EE2433" s="255"/>
      <c r="EF2433" s="255"/>
      <c r="EG2433" s="255"/>
      <c r="EH2433" s="255"/>
      <c r="EI2433" s="255"/>
      <c r="EJ2433" s="255"/>
      <c r="EK2433" s="255"/>
      <c r="EL2433" s="255"/>
      <c r="EM2433" s="255"/>
      <c r="EN2433" s="255"/>
      <c r="EO2433" s="255"/>
      <c r="EP2433" s="255"/>
      <c r="EQ2433" s="255"/>
      <c r="ER2433" s="255"/>
      <c r="ES2433" s="255"/>
      <c r="ET2433" s="255"/>
      <c r="EU2433" s="255"/>
      <c r="EV2433" s="255"/>
      <c r="EW2433" s="255"/>
      <c r="EX2433" s="255"/>
      <c r="EY2433" s="255"/>
      <c r="EZ2433" s="255"/>
      <c r="FA2433" s="255"/>
      <c r="FB2433" s="255"/>
      <c r="FC2433" s="255"/>
      <c r="FD2433" s="255"/>
      <c r="FE2433" s="255"/>
      <c r="FF2433" s="255"/>
      <c r="FG2433" s="255"/>
      <c r="FH2433" s="255"/>
      <c r="FI2433" s="255"/>
      <c r="FJ2433" s="255"/>
      <c r="FK2433" s="255"/>
      <c r="FL2433" s="255"/>
      <c r="FM2433" s="255"/>
      <c r="FN2433" s="255"/>
      <c r="FO2433" s="255"/>
      <c r="FP2433" s="255"/>
      <c r="FQ2433" s="255"/>
      <c r="FR2433" s="255"/>
      <c r="FS2433" s="255"/>
      <c r="FT2433" s="255"/>
      <c r="FU2433" s="255"/>
      <c r="FV2433" s="255"/>
      <c r="FW2433" s="255"/>
      <c r="FX2433" s="255"/>
      <c r="FY2433" s="255"/>
      <c r="FZ2433" s="255"/>
      <c r="GA2433" s="255"/>
      <c r="GB2433" s="255"/>
      <c r="GC2433" s="255"/>
      <c r="GD2433" s="255"/>
      <c r="GE2433" s="255"/>
      <c r="GF2433" s="255"/>
      <c r="GG2433" s="255"/>
      <c r="GH2433" s="255"/>
      <c r="GI2433" s="255"/>
      <c r="GJ2433" s="255"/>
      <c r="GK2433" s="255"/>
      <c r="GL2433" s="255"/>
      <c r="GM2433" s="255"/>
      <c r="GN2433" s="255"/>
      <c r="GO2433" s="255"/>
      <c r="GP2433" s="255"/>
      <c r="GQ2433" s="255"/>
      <c r="GR2433" s="255"/>
      <c r="GS2433" s="255"/>
      <c r="GT2433" s="255"/>
      <c r="GU2433" s="255"/>
      <c r="GV2433" s="255"/>
      <c r="GW2433" s="255"/>
      <c r="GX2433" s="255"/>
      <c r="GY2433" s="255"/>
      <c r="GZ2433" s="255"/>
      <c r="HA2433" s="255"/>
      <c r="HB2433" s="255"/>
      <c r="HC2433" s="255"/>
      <c r="HD2433" s="255"/>
      <c r="HE2433" s="255"/>
      <c r="HF2433" s="255"/>
      <c r="HG2433" s="255"/>
      <c r="HH2433" s="255"/>
      <c r="HI2433" s="255"/>
      <c r="HJ2433" s="255"/>
      <c r="HK2433" s="255"/>
      <c r="HL2433" s="255"/>
      <c r="HM2433" s="255"/>
      <c r="HN2433" s="255"/>
      <c r="HO2433" s="255"/>
      <c r="HP2433" s="255"/>
      <c r="HQ2433" s="255"/>
      <c r="HR2433" s="255"/>
      <c r="HS2433" s="255"/>
      <c r="HT2433" s="255"/>
      <c r="HU2433" s="255"/>
      <c r="HV2433" s="255"/>
      <c r="HW2433" s="255"/>
      <c r="HX2433" s="255"/>
      <c r="HY2433" s="255"/>
      <c r="HZ2433" s="255"/>
      <c r="IA2433" s="255"/>
      <c r="IB2433" s="255"/>
      <c r="IC2433" s="255"/>
      <c r="ID2433" s="255"/>
      <c r="IE2433" s="255"/>
      <c r="IF2433" s="255"/>
      <c r="IG2433" s="255"/>
      <c r="IH2433" s="255"/>
      <c r="II2433" s="255"/>
      <c r="IJ2433" s="255"/>
      <c r="IK2433" s="255"/>
      <c r="IL2433" s="255"/>
      <c r="IM2433" s="255"/>
      <c r="IN2433" s="255"/>
      <c r="IO2433" s="255"/>
      <c r="IP2433" s="255"/>
      <c r="IQ2433" s="255"/>
      <c r="IR2433" s="255"/>
      <c r="IS2433" s="255"/>
      <c r="IT2433" s="255"/>
      <c r="IU2433" s="255"/>
      <c r="IV2433" s="255"/>
    </row>
    <row r="2434" spans="1:256">
      <c r="A2434" s="16">
        <v>41906.51630787037</v>
      </c>
      <c r="B2434" s="300">
        <v>4</v>
      </c>
      <c r="C2434" s="5">
        <v>0.67</v>
      </c>
      <c r="D2434" s="5">
        <v>0.67500000000000004</v>
      </c>
      <c r="E2434" s="5">
        <v>0.64</v>
      </c>
      <c r="F2434" s="5">
        <v>0.64500000000000002</v>
      </c>
      <c r="G2434" s="6">
        <v>445600</v>
      </c>
      <c r="H2434" s="113">
        <f t="shared" si="5449"/>
        <v>0.64500000000000002</v>
      </c>
      <c r="I2434" s="19">
        <f t="shared" si="5443"/>
        <v>-1.5267175572519097E-2</v>
      </c>
      <c r="J2434" s="8">
        <f t="shared" si="5455"/>
        <v>0.76628177110675222</v>
      </c>
      <c r="K2434" s="8">
        <f t="shared" si="5456"/>
        <v>0.64821822889324765</v>
      </c>
      <c r="L2434" s="8">
        <f t="shared" si="5457"/>
        <v>0.70724999999999993</v>
      </c>
      <c r="M2434" s="19">
        <f t="shared" si="5458"/>
        <v>0.18213548609252078</v>
      </c>
      <c r="N2434" s="19">
        <f t="shared" si="5444"/>
        <v>0.12692484138253785</v>
      </c>
      <c r="O2434" s="19">
        <f t="shared" si="5445"/>
        <v>1.3674806344264705E-3</v>
      </c>
      <c r="P2434" s="19">
        <f t="shared" si="5446"/>
        <v>-1.6009426303576831E-2</v>
      </c>
      <c r="Q2434" s="303">
        <v>70</v>
      </c>
      <c r="R2434" s="306">
        <v>287412</v>
      </c>
      <c r="S2434" s="66">
        <f t="shared" si="5459"/>
        <v>4105.8857142857141</v>
      </c>
      <c r="T2434" t="str">
        <f t="shared" si="5478"/>
        <v/>
      </c>
      <c r="U2434" t="str">
        <f t="shared" si="5478"/>
        <v/>
      </c>
      <c r="V2434" t="str">
        <f t="shared" si="5478"/>
        <v>BrokeBandLower</v>
      </c>
      <c r="W2434" t="str">
        <f t="shared" si="5478"/>
        <v>BrokeBandLower</v>
      </c>
      <c r="X2434" s="63"/>
      <c r="Y2434" s="219">
        <f t="shared" si="5460"/>
        <v>-3.8901098901098852E-3</v>
      </c>
      <c r="Z2434" s="78">
        <f t="shared" si="5461"/>
        <v>0.68700917718927956</v>
      </c>
      <c r="AA2434" s="78">
        <f t="shared" si="5462"/>
        <v>0.70017450392748593</v>
      </c>
      <c r="AB2434" s="74">
        <f t="shared" si="4563"/>
        <v>2433</v>
      </c>
      <c r="AC2434" s="80">
        <f t="shared" si="5463"/>
        <v>-8.1729315395746641E-3</v>
      </c>
      <c r="AD2434" s="79">
        <f t="shared" si="5450"/>
        <v>-1.3165326738206362E-2</v>
      </c>
      <c r="AE2434" s="81">
        <f t="shared" si="5464"/>
        <v>-4.9923951986316981E-3</v>
      </c>
      <c r="AF2434" s="19">
        <f t="shared" si="5465"/>
        <v>-1.8802922220615217E-2</v>
      </c>
      <c r="AG2434" s="93">
        <f t="shared" si="5448"/>
        <v>0.17119277783097411</v>
      </c>
      <c r="AH2434" s="91">
        <f t="shared" si="5466"/>
        <v>2.8849632507307327E-5</v>
      </c>
      <c r="AI2434" s="96">
        <f t="shared" si="5467"/>
        <v>2427.2393656030354</v>
      </c>
      <c r="AJ2434" s="5">
        <f t="shared" si="5451"/>
        <v>-1.0000000000000009E-2</v>
      </c>
      <c r="AK2434" s="5">
        <f t="shared" si="5441"/>
        <v>0</v>
      </c>
      <c r="AL2434" s="5">
        <f t="shared" si="5468"/>
        <v>-1.0000000000000009E-2</v>
      </c>
      <c r="AM2434" s="95">
        <f t="shared" si="5469"/>
        <v>2.8571428571428597E-3</v>
      </c>
      <c r="AN2434" s="95">
        <f t="shared" si="5442"/>
        <v>-7.4999999999999989E-3</v>
      </c>
      <c r="AO2434" s="78">
        <f t="shared" si="5470"/>
        <v>0.38095238095238138</v>
      </c>
      <c r="AP2434" s="296">
        <f t="shared" si="5471"/>
        <v>27.586206896551744</v>
      </c>
      <c r="AQ2434" s="8"/>
      <c r="AR2434" s="8">
        <f t="shared" si="5472"/>
        <v>-0.7142857142857143</v>
      </c>
      <c r="AS2434" s="114">
        <f t="shared" si="5473"/>
        <v>-318285.71428571432</v>
      </c>
      <c r="AT2434" s="103">
        <f t="shared" si="5474"/>
        <v>-7.6599412369593306E-2</v>
      </c>
      <c r="AU2434" s="5">
        <f t="shared" si="5475"/>
        <v>0.64500000000000002</v>
      </c>
      <c r="AV2434" s="93">
        <f t="shared" si="5476"/>
        <v>-1.1074197120708751</v>
      </c>
      <c r="AW2434" s="210">
        <f t="shared" si="5477"/>
        <v>5.4687500000000049E-2</v>
      </c>
      <c r="AX2434" s="276">
        <f t="shared" si="5452"/>
        <v>3.3646230670030513E-3</v>
      </c>
      <c r="AY2434" s="19">
        <f t="shared" si="5453"/>
        <v>0.79302771386836013</v>
      </c>
      <c r="AZ2434" s="255"/>
      <c r="BA2434" s="255"/>
      <c r="BB2434" s="255"/>
      <c r="BC2434" s="255"/>
      <c r="BD2434" s="255"/>
      <c r="BE2434" s="255"/>
      <c r="BF2434" s="255"/>
      <c r="BG2434" s="255"/>
      <c r="BH2434" s="255"/>
      <c r="BI2434" s="255"/>
      <c r="BJ2434" s="255"/>
      <c r="BK2434" s="255"/>
      <c r="BL2434" s="255"/>
      <c r="BM2434" s="255"/>
      <c r="BN2434" s="255"/>
      <c r="BO2434" s="255"/>
      <c r="BP2434" s="255"/>
      <c r="BQ2434" s="255"/>
      <c r="BR2434" s="255"/>
      <c r="BS2434" s="255"/>
      <c r="BT2434" s="255"/>
      <c r="BU2434" s="255"/>
      <c r="BV2434" s="255"/>
      <c r="BW2434" s="255"/>
      <c r="BX2434" s="255"/>
      <c r="BY2434" s="255"/>
      <c r="BZ2434" s="255"/>
      <c r="CA2434" s="255"/>
      <c r="CB2434" s="255"/>
      <c r="CC2434" s="255"/>
      <c r="CD2434" s="255"/>
      <c r="CE2434" s="255"/>
      <c r="CF2434" s="255"/>
      <c r="CG2434" s="255"/>
      <c r="CH2434" s="255"/>
      <c r="CI2434" s="255"/>
      <c r="CJ2434" s="255"/>
      <c r="CK2434" s="255"/>
      <c r="CL2434" s="255"/>
      <c r="CM2434" s="255"/>
      <c r="CN2434" s="255"/>
      <c r="CO2434" s="255"/>
      <c r="CP2434" s="255"/>
      <c r="CQ2434" s="255"/>
      <c r="CR2434" s="255"/>
      <c r="CS2434" s="255"/>
      <c r="CT2434" s="255"/>
      <c r="CU2434" s="255"/>
      <c r="CV2434" s="255"/>
      <c r="CW2434" s="255"/>
      <c r="CX2434" s="255"/>
      <c r="CY2434" s="255"/>
      <c r="CZ2434" s="255"/>
      <c r="DA2434" s="255"/>
      <c r="DB2434" s="255"/>
      <c r="DC2434" s="255"/>
      <c r="DD2434" s="255"/>
      <c r="DE2434" s="255"/>
      <c r="DF2434" s="255"/>
      <c r="DG2434" s="255"/>
      <c r="DH2434" s="255"/>
      <c r="DI2434" s="255"/>
      <c r="DJ2434" s="255"/>
      <c r="DK2434" s="255"/>
      <c r="DL2434" s="255"/>
      <c r="DM2434" s="255"/>
      <c r="DN2434" s="255"/>
      <c r="DO2434" s="255"/>
      <c r="DP2434" s="255"/>
      <c r="DQ2434" s="255"/>
      <c r="DR2434" s="255"/>
      <c r="DS2434" s="255"/>
      <c r="DT2434" s="255"/>
      <c r="DU2434" s="255"/>
      <c r="DV2434" s="255"/>
      <c r="DW2434" s="255"/>
      <c r="DX2434" s="255"/>
      <c r="DY2434" s="255"/>
      <c r="DZ2434" s="255"/>
      <c r="EA2434" s="255"/>
      <c r="EB2434" s="255"/>
      <c r="EC2434" s="255"/>
      <c r="ED2434" s="255"/>
      <c r="EE2434" s="255"/>
      <c r="EF2434" s="255"/>
      <c r="EG2434" s="255"/>
      <c r="EH2434" s="255"/>
      <c r="EI2434" s="255"/>
      <c r="EJ2434" s="255"/>
      <c r="EK2434" s="255"/>
      <c r="EL2434" s="255"/>
      <c r="EM2434" s="255"/>
      <c r="EN2434" s="255"/>
      <c r="EO2434" s="255"/>
      <c r="EP2434" s="255"/>
      <c r="EQ2434" s="255"/>
      <c r="ER2434" s="255"/>
      <c r="ES2434" s="255"/>
      <c r="ET2434" s="255"/>
      <c r="EU2434" s="255"/>
      <c r="EV2434" s="255"/>
      <c r="EW2434" s="255"/>
      <c r="EX2434" s="255"/>
      <c r="EY2434" s="255"/>
      <c r="EZ2434" s="255"/>
      <c r="FA2434" s="255"/>
      <c r="FB2434" s="255"/>
      <c r="FC2434" s="255"/>
      <c r="FD2434" s="255"/>
      <c r="FE2434" s="255"/>
      <c r="FF2434" s="255"/>
      <c r="FG2434" s="255"/>
      <c r="FH2434" s="255"/>
      <c r="FI2434" s="255"/>
      <c r="FJ2434" s="255"/>
      <c r="FK2434" s="255"/>
      <c r="FL2434" s="255"/>
      <c r="FM2434" s="255"/>
      <c r="FN2434" s="255"/>
      <c r="FO2434" s="255"/>
      <c r="FP2434" s="255"/>
      <c r="FQ2434" s="255"/>
      <c r="FR2434" s="255"/>
      <c r="FS2434" s="255"/>
      <c r="FT2434" s="255"/>
      <c r="FU2434" s="255"/>
      <c r="FV2434" s="255"/>
      <c r="FW2434" s="255"/>
      <c r="FX2434" s="255"/>
      <c r="FY2434" s="255"/>
      <c r="FZ2434" s="255"/>
      <c r="GA2434" s="255"/>
      <c r="GB2434" s="255"/>
      <c r="GC2434" s="255"/>
      <c r="GD2434" s="255"/>
      <c r="GE2434" s="255"/>
      <c r="GF2434" s="255"/>
      <c r="GG2434" s="255"/>
      <c r="GH2434" s="255"/>
      <c r="GI2434" s="255"/>
      <c r="GJ2434" s="255"/>
      <c r="GK2434" s="255"/>
      <c r="GL2434" s="255"/>
      <c r="GM2434" s="255"/>
      <c r="GN2434" s="255"/>
      <c r="GO2434" s="255"/>
      <c r="GP2434" s="255"/>
      <c r="GQ2434" s="255"/>
      <c r="GR2434" s="255"/>
      <c r="GS2434" s="255"/>
      <c r="GT2434" s="255"/>
      <c r="GU2434" s="255"/>
      <c r="GV2434" s="255"/>
      <c r="GW2434" s="255"/>
      <c r="GX2434" s="255"/>
      <c r="GY2434" s="255"/>
      <c r="GZ2434" s="255"/>
      <c r="HA2434" s="255"/>
      <c r="HB2434" s="255"/>
      <c r="HC2434" s="255"/>
      <c r="HD2434" s="255"/>
      <c r="HE2434" s="255"/>
      <c r="HF2434" s="255"/>
      <c r="HG2434" s="255"/>
      <c r="HH2434" s="255"/>
      <c r="HI2434" s="255"/>
      <c r="HJ2434" s="255"/>
      <c r="HK2434" s="255"/>
      <c r="HL2434" s="255"/>
      <c r="HM2434" s="255"/>
      <c r="HN2434" s="255"/>
      <c r="HO2434" s="255"/>
      <c r="HP2434" s="255"/>
      <c r="HQ2434" s="255"/>
      <c r="HR2434" s="255"/>
      <c r="HS2434" s="255"/>
      <c r="HT2434" s="255"/>
      <c r="HU2434" s="255"/>
      <c r="HV2434" s="255"/>
      <c r="HW2434" s="255"/>
      <c r="HX2434" s="255"/>
      <c r="HY2434" s="255"/>
      <c r="HZ2434" s="255"/>
      <c r="IA2434" s="255"/>
      <c r="IB2434" s="255"/>
      <c r="IC2434" s="255"/>
      <c r="ID2434" s="255"/>
      <c r="IE2434" s="255"/>
      <c r="IF2434" s="255"/>
      <c r="IG2434" s="255"/>
      <c r="IH2434" s="255"/>
      <c r="II2434" s="255"/>
      <c r="IJ2434" s="255"/>
      <c r="IK2434" s="255"/>
      <c r="IL2434" s="255"/>
      <c r="IM2434" s="255"/>
      <c r="IN2434" s="255"/>
      <c r="IO2434" s="255"/>
      <c r="IP2434" s="255"/>
      <c r="IQ2434" s="255"/>
      <c r="IR2434" s="255"/>
      <c r="IS2434" s="255"/>
      <c r="IT2434" s="255"/>
      <c r="IU2434" s="255"/>
      <c r="IV2434" s="255"/>
    </row>
    <row r="2435" spans="1:256" ht="13">
      <c r="A2435" s="16">
        <v>41907.32099537037</v>
      </c>
      <c r="B2435" s="300">
        <v>5</v>
      </c>
      <c r="C2435" s="5">
        <v>0.65</v>
      </c>
      <c r="D2435" s="5">
        <v>0.65</v>
      </c>
      <c r="E2435" s="5">
        <v>0.63700000000000001</v>
      </c>
      <c r="F2435" s="5">
        <v>0.64500000000000002</v>
      </c>
      <c r="G2435" s="6">
        <v>244300</v>
      </c>
      <c r="H2435" s="113">
        <f t="shared" si="5449"/>
        <v>0.64500000000000002</v>
      </c>
      <c r="I2435" s="19">
        <f t="shared" si="5443"/>
        <v>0</v>
      </c>
      <c r="J2435" s="8">
        <f t="shared" si="5455"/>
        <v>0.76351422599691876</v>
      </c>
      <c r="K2435" s="8">
        <f t="shared" si="5456"/>
        <v>0.64048577400308115</v>
      </c>
      <c r="L2435" s="8">
        <f t="shared" si="5457"/>
        <v>0.70199999999999996</v>
      </c>
      <c r="M2435" s="19">
        <f t="shared" si="5458"/>
        <v>0.19208615864315162</v>
      </c>
      <c r="N2435" s="19">
        <f t="shared" si="5444"/>
        <v>5.4633354345764995E-2</v>
      </c>
      <c r="O2435" s="19">
        <f t="shared" si="5445"/>
        <v>-3.6116546343471687E-3</v>
      </c>
      <c r="P2435" s="19">
        <f t="shared" si="5446"/>
        <v>-1.1928783464434045E-2</v>
      </c>
      <c r="Q2435" s="303">
        <v>70</v>
      </c>
      <c r="R2435" s="306">
        <v>157573.5</v>
      </c>
      <c r="S2435" s="66">
        <f t="shared" si="5459"/>
        <v>2251.0500000000002</v>
      </c>
      <c r="T2435" t="str">
        <f t="shared" ref="T2435:W2456" si="5479">IF(C2435&gt;$J2435,"BrokeBandUpper", IF(C2435&lt;$K2435,"BrokeBandLower", ""))</f>
        <v/>
      </c>
      <c r="U2435" t="str">
        <f t="shared" si="5479"/>
        <v/>
      </c>
      <c r="V2435" t="str">
        <f t="shared" si="5479"/>
        <v>BrokeBandLower</v>
      </c>
      <c r="W2435" t="str">
        <f t="shared" si="5479"/>
        <v/>
      </c>
      <c r="X2435" s="63"/>
      <c r="Y2435" s="310">
        <f t="shared" si="5460"/>
        <v>-4.8241758241758187E-3</v>
      </c>
      <c r="Z2435" s="311">
        <f t="shared" si="5461"/>
        <v>0.68053976390213056</v>
      </c>
      <c r="AA2435" s="311">
        <f t="shared" si="5462"/>
        <v>0.696091590636852</v>
      </c>
      <c r="AB2435" s="312">
        <f t="shared" si="4563"/>
        <v>2434</v>
      </c>
      <c r="AC2435" s="313">
        <f t="shared" si="5463"/>
        <v>-8.4475452288717938E-3</v>
      </c>
      <c r="AD2435" s="284">
        <f t="shared" si="5450"/>
        <v>-1.5551826734721441E-2</v>
      </c>
      <c r="AE2435" s="314">
        <f t="shared" si="5464"/>
        <v>-7.1042815058496474E-3</v>
      </c>
      <c r="AF2435" s="315">
        <f t="shared" si="5465"/>
        <v>-2.234163857732159E-2</v>
      </c>
      <c r="AG2435" s="315">
        <f t="shared" si="5448"/>
        <v>3.3600390259897021E-2</v>
      </c>
      <c r="AH2435" s="316">
        <f t="shared" si="5466"/>
        <v>-8.1836093488495557E-5</v>
      </c>
      <c r="AI2435" s="317">
        <f t="shared" si="5467"/>
        <v>2425.7498664597815</v>
      </c>
      <c r="AJ2435" s="318">
        <f t="shared" si="5451"/>
        <v>0</v>
      </c>
      <c r="AK2435" s="318">
        <f>IF(AJ2435&gt;0,AJ2435,0)</f>
        <v>0</v>
      </c>
      <c r="AL2435" s="318">
        <f t="shared" si="5468"/>
        <v>0</v>
      </c>
      <c r="AM2435" s="319">
        <f t="shared" si="5469"/>
        <v>2.8571428571428597E-3</v>
      </c>
      <c r="AN2435" s="319">
        <f>(AVERAGE(AL2422:AL2435))</f>
        <v>-7.4999999999999989E-3</v>
      </c>
      <c r="AO2435" s="311">
        <f t="shared" si="5470"/>
        <v>0.38095238095238138</v>
      </c>
      <c r="AP2435" s="285">
        <f t="shared" si="5471"/>
        <v>27.586206896551744</v>
      </c>
      <c r="AQ2435" s="285"/>
      <c r="AR2435" s="285">
        <f t="shared" si="5472"/>
        <v>0.23076923076923078</v>
      </c>
      <c r="AS2435" s="286">
        <f t="shared" si="5473"/>
        <v>56376.923076923078</v>
      </c>
      <c r="AT2435" s="103">
        <f t="shared" si="5474"/>
        <v>-0.13646278535176282</v>
      </c>
      <c r="AU2435" s="318">
        <f t="shared" si="5475"/>
        <v>0.64500000000000002</v>
      </c>
      <c r="AV2435" s="315">
        <f t="shared" si="5476"/>
        <v>0.35778175313059035</v>
      </c>
      <c r="AW2435" s="320">
        <f t="shared" si="5477"/>
        <v>2.0408163265306142E-2</v>
      </c>
      <c r="AX2435" s="321">
        <f t="shared" si="5452"/>
        <v>4.8457579726641983E-3</v>
      </c>
      <c r="AY2435" s="315">
        <f t="shared" si="5453"/>
        <v>0.44020827182297978</v>
      </c>
      <c r="AZ2435" s="255"/>
      <c r="BA2435" s="255"/>
      <c r="BB2435" s="255"/>
      <c r="BC2435" s="255"/>
      <c r="BD2435" s="255"/>
      <c r="BE2435" s="255"/>
      <c r="BF2435" s="255"/>
      <c r="BG2435" s="255"/>
      <c r="BH2435" s="255"/>
      <c r="BI2435" s="255"/>
      <c r="BJ2435" s="255"/>
      <c r="BK2435" s="255"/>
      <c r="BL2435" s="255"/>
      <c r="BM2435" s="255"/>
      <c r="BN2435" s="255"/>
      <c r="BO2435" s="255"/>
      <c r="BP2435" s="255"/>
      <c r="BQ2435" s="255"/>
      <c r="BR2435" s="255"/>
      <c r="BS2435" s="255"/>
      <c r="BT2435" s="255"/>
      <c r="BU2435" s="255"/>
      <c r="BV2435" s="255"/>
      <c r="BW2435" s="255"/>
      <c r="BX2435" s="255"/>
      <c r="BY2435" s="255"/>
      <c r="BZ2435" s="255"/>
      <c r="CA2435" s="255"/>
      <c r="CB2435" s="255"/>
      <c r="CC2435" s="255"/>
      <c r="CD2435" s="255"/>
      <c r="CE2435" s="255"/>
      <c r="CF2435" s="255"/>
      <c r="CG2435" s="255"/>
      <c r="CH2435" s="255"/>
      <c r="CI2435" s="255"/>
      <c r="CJ2435" s="255"/>
      <c r="CK2435" s="255"/>
      <c r="CL2435" s="255"/>
      <c r="CM2435" s="255"/>
      <c r="CN2435" s="255"/>
      <c r="CO2435" s="255"/>
      <c r="CP2435" s="255"/>
      <c r="CQ2435" s="255"/>
      <c r="CR2435" s="255"/>
      <c r="CS2435" s="255"/>
      <c r="CT2435" s="255"/>
      <c r="CU2435" s="255"/>
      <c r="CV2435" s="255"/>
      <c r="CW2435" s="255"/>
      <c r="CX2435" s="255"/>
      <c r="CY2435" s="255"/>
      <c r="CZ2435" s="255"/>
      <c r="DA2435" s="255"/>
      <c r="DB2435" s="255"/>
      <c r="DC2435" s="255"/>
      <c r="DD2435" s="255"/>
      <c r="DE2435" s="255"/>
      <c r="DF2435" s="255"/>
      <c r="DG2435" s="255"/>
      <c r="DH2435" s="255"/>
      <c r="DI2435" s="255"/>
      <c r="DJ2435" s="255"/>
      <c r="DK2435" s="255"/>
      <c r="DL2435" s="255"/>
      <c r="DM2435" s="255"/>
      <c r="DN2435" s="255"/>
      <c r="DO2435" s="255"/>
      <c r="DP2435" s="255"/>
      <c r="DQ2435" s="255"/>
      <c r="DR2435" s="255"/>
      <c r="DS2435" s="255"/>
      <c r="DT2435" s="255"/>
      <c r="DU2435" s="255"/>
      <c r="DV2435" s="255"/>
      <c r="DW2435" s="255"/>
      <c r="DX2435" s="255"/>
      <c r="DY2435" s="255"/>
      <c r="DZ2435" s="255"/>
      <c r="EA2435" s="255"/>
      <c r="EB2435" s="255"/>
      <c r="EC2435" s="255"/>
      <c r="ED2435" s="255"/>
      <c r="EE2435" s="255"/>
      <c r="EF2435" s="255"/>
      <c r="EG2435" s="255"/>
      <c r="EH2435" s="255"/>
      <c r="EI2435" s="255"/>
      <c r="EJ2435" s="255"/>
      <c r="EK2435" s="255"/>
      <c r="EL2435" s="255"/>
      <c r="EM2435" s="255"/>
      <c r="EN2435" s="255"/>
      <c r="EO2435" s="255"/>
      <c r="EP2435" s="255"/>
      <c r="EQ2435" s="255"/>
      <c r="ER2435" s="255"/>
      <c r="ES2435" s="255"/>
      <c r="ET2435" s="255"/>
      <c r="EU2435" s="255"/>
      <c r="EV2435" s="255"/>
      <c r="EW2435" s="255"/>
      <c r="EX2435" s="255"/>
      <c r="EY2435" s="255"/>
      <c r="EZ2435" s="255"/>
      <c r="FA2435" s="255"/>
      <c r="FB2435" s="255"/>
      <c r="FC2435" s="255"/>
      <c r="FD2435" s="255"/>
      <c r="FE2435" s="255"/>
      <c r="FF2435" s="255"/>
      <c r="FG2435" s="255"/>
      <c r="FH2435" s="255"/>
      <c r="FI2435" s="255"/>
      <c r="FJ2435" s="255"/>
      <c r="FK2435" s="255"/>
      <c r="FL2435" s="255"/>
      <c r="FM2435" s="255"/>
      <c r="FN2435" s="255"/>
      <c r="FO2435" s="255"/>
      <c r="FP2435" s="255"/>
      <c r="FQ2435" s="255"/>
      <c r="FR2435" s="255"/>
      <c r="FS2435" s="255"/>
      <c r="FT2435" s="255"/>
      <c r="FU2435" s="255"/>
      <c r="FV2435" s="255"/>
      <c r="FW2435" s="255"/>
      <c r="FX2435" s="255"/>
      <c r="FY2435" s="255"/>
      <c r="FZ2435" s="255"/>
      <c r="GA2435" s="255"/>
      <c r="GB2435" s="255"/>
      <c r="GC2435" s="255"/>
      <c r="GD2435" s="255"/>
      <c r="GE2435" s="255"/>
      <c r="GF2435" s="255"/>
      <c r="GG2435" s="255"/>
      <c r="GH2435" s="255"/>
      <c r="GI2435" s="255"/>
      <c r="GJ2435" s="255"/>
      <c r="GK2435" s="255"/>
      <c r="GL2435" s="255"/>
      <c r="GM2435" s="255"/>
      <c r="GN2435" s="255"/>
      <c r="GO2435" s="255"/>
      <c r="GP2435" s="255"/>
      <c r="GQ2435" s="255"/>
      <c r="GR2435" s="255"/>
      <c r="GS2435" s="255"/>
      <c r="GT2435" s="255"/>
      <c r="GU2435" s="255"/>
      <c r="GV2435" s="255"/>
      <c r="GW2435" s="255"/>
      <c r="GX2435" s="255"/>
      <c r="GY2435" s="255"/>
      <c r="GZ2435" s="255"/>
      <c r="HA2435" s="255"/>
      <c r="HB2435" s="255"/>
      <c r="HC2435" s="255"/>
      <c r="HD2435" s="255"/>
      <c r="HE2435" s="255"/>
      <c r="HF2435" s="255"/>
      <c r="HG2435" s="255"/>
      <c r="HH2435" s="255"/>
      <c r="HI2435" s="255"/>
      <c r="HJ2435" s="255"/>
      <c r="HK2435" s="255"/>
      <c r="HL2435" s="255"/>
      <c r="HM2435" s="255"/>
      <c r="HN2435" s="255"/>
      <c r="HO2435" s="255"/>
      <c r="HP2435" s="255"/>
      <c r="HQ2435" s="255"/>
      <c r="HR2435" s="255"/>
      <c r="HS2435" s="255"/>
      <c r="HT2435" s="255"/>
      <c r="HU2435" s="255"/>
      <c r="HV2435" s="255"/>
      <c r="HW2435" s="255"/>
      <c r="HX2435" s="255"/>
      <c r="HY2435" s="255"/>
      <c r="HZ2435" s="255"/>
      <c r="IA2435" s="255"/>
      <c r="IB2435" s="255"/>
      <c r="IC2435" s="255"/>
      <c r="ID2435" s="255"/>
      <c r="IE2435" s="255"/>
      <c r="IF2435" s="255"/>
      <c r="IG2435" s="255"/>
      <c r="IH2435" s="255"/>
      <c r="II2435" s="255"/>
      <c r="IJ2435" s="255"/>
      <c r="IK2435" s="255"/>
      <c r="IL2435" s="255"/>
      <c r="IM2435" s="255"/>
      <c r="IN2435" s="255"/>
      <c r="IO2435" s="255"/>
      <c r="IP2435" s="255"/>
      <c r="IQ2435" s="255"/>
      <c r="IR2435" s="255"/>
      <c r="IS2435" s="255"/>
      <c r="IT2435" s="255"/>
      <c r="IU2435" s="255"/>
      <c r="IV2435" s="255"/>
    </row>
    <row r="2436" spans="1:256">
      <c r="A2436" s="16">
        <v>41908.353171296294</v>
      </c>
      <c r="B2436" s="300">
        <v>6</v>
      </c>
      <c r="C2436" s="5">
        <v>0.64500000000000002</v>
      </c>
      <c r="D2436" s="5">
        <v>0.65</v>
      </c>
      <c r="E2436" s="5">
        <v>0.63</v>
      </c>
      <c r="F2436" s="5">
        <v>0.64</v>
      </c>
      <c r="G2436" s="6">
        <v>370700</v>
      </c>
      <c r="H2436" s="113">
        <f>F2436</f>
        <v>0.64</v>
      </c>
      <c r="I2436" s="19">
        <f>IF(A2437&gt;A2436,(H2436-H2435)/H2435, (H2436-H2437)/H2437)</f>
        <v>-7.7519379844961309E-3</v>
      </c>
      <c r="J2436" s="8">
        <f>(L2436)+2*STDEVPA(H2417:H2436)</f>
        <v>0.75836883772254593</v>
      </c>
      <c r="K2436" s="8">
        <f>(L2436)-(2*STDEVPA(H2417:H2436))</f>
        <v>0.63413116227745414</v>
      </c>
      <c r="L2436" s="8">
        <f>AVERAGE(H2417:H2436)</f>
        <v>0.69625000000000004</v>
      </c>
      <c r="M2436" s="19">
        <f>(J2436-K2436)/K2436</f>
        <v>0.19591794700468221</v>
      </c>
      <c r="N2436" s="19">
        <f>IF(A2437&gt;A2436,(M2436-M2435)/M2435, (M2436-M2437)/M2437)</f>
        <v>1.9948279400230483E-2</v>
      </c>
      <c r="O2436" s="19">
        <f>IF(A2437&gt;A2436,(J2436-J2435)/J2435, (J2436-J2437)/J2437)</f>
        <v>-6.7390863184697168E-3</v>
      </c>
      <c r="P2436" s="19">
        <f>IF(A2437&gt;A2436,(K2436-K2435)/K2435, (K2436-K2437)/K2437)</f>
        <v>-9.9215501476484676E-3</v>
      </c>
      <c r="Q2436" s="303">
        <v>70</v>
      </c>
      <c r="R2436" s="306">
        <v>237248</v>
      </c>
      <c r="S2436" s="66">
        <f>R2436/Q2436</f>
        <v>3389.2571428571428</v>
      </c>
      <c r="T2436" t="str">
        <f t="shared" si="5479"/>
        <v/>
      </c>
      <c r="U2436" t="str">
        <f t="shared" si="5479"/>
        <v/>
      </c>
      <c r="V2436" t="str">
        <f t="shared" si="5479"/>
        <v>BrokeBandLower</v>
      </c>
      <c r="W2436" t="str">
        <f t="shared" si="5479"/>
        <v/>
      </c>
      <c r="X2436" s="63"/>
      <c r="Y2436" s="219">
        <f>SLOPE(H2423:H2436,AB2423:AB2436)</f>
        <v>-6.1098901098901046E-3</v>
      </c>
      <c r="Z2436" s="78">
        <f>Z2435+(0.154*(F2436-Z2435))</f>
        <v>0.67429664026120251</v>
      </c>
      <c r="AA2436" s="78">
        <f>AA2435+(0.074*(F2436-AA2435))</f>
        <v>0.69194081292972498</v>
      </c>
      <c r="AB2436" s="74">
        <f t="shared" si="4563"/>
        <v>2435</v>
      </c>
      <c r="AC2436" s="80">
        <f>AD2436-AE2436</f>
        <v>-8.4319129301382613E-3</v>
      </c>
      <c r="AD2436" s="79">
        <f>Z2436-AA2436</f>
        <v>-1.7644172668522473E-2</v>
      </c>
      <c r="AE2436" s="81">
        <f>AE2435+(0.2*(AD2436-AE2435))</f>
        <v>-9.2122597383842118E-3</v>
      </c>
      <c r="AF2436" s="19">
        <f>AD2436/AA2436</f>
        <v>-2.5499540334693992E-2</v>
      </c>
      <c r="AG2436" s="93">
        <f>IF(A2437&gt;A2436,(AC2436-AC2435)/AC2435, (AC2436-AC2437)/AC2437)</f>
        <v>-1.8505137658339904E-3</v>
      </c>
      <c r="AH2436" s="91">
        <f>SLOPE(AC2423:AC2436,AB2423:AB2436)</f>
        <v>-2.1899457428461547E-4</v>
      </c>
      <c r="AI2436" s="96">
        <f>INTERCEPT(AB2423:AB2436,AC2423:AC2436)</f>
        <v>2424.3201297546889</v>
      </c>
      <c r="AJ2436" s="5">
        <f>F2436-F2435</f>
        <v>-5.0000000000000044E-3</v>
      </c>
      <c r="AK2436" s="5">
        <f>IF(AJ2436&gt;0,AJ2436,0)</f>
        <v>0</v>
      </c>
      <c r="AL2436" s="5">
        <f>IF(AJ2436&lt;0,AJ2436,0)</f>
        <v>-5.0000000000000044E-3</v>
      </c>
      <c r="AM2436" s="95">
        <f>(AVERAGE(AK2423:AK2436))</f>
        <v>2.8571428571428597E-3</v>
      </c>
      <c r="AN2436" s="95">
        <f>(AVERAGE(AL2423:AL2436))</f>
        <v>-6.7857142857142838E-3</v>
      </c>
      <c r="AO2436" s="78">
        <f>ABS(AM2436/AN2436)</f>
        <v>0.42105263157894784</v>
      </c>
      <c r="AP2436" s="296">
        <f>IF(AN2436=0,100,100-(100/(1+AO2436)))</f>
        <v>29.629629629629648</v>
      </c>
      <c r="AQ2436" s="8"/>
      <c r="AR2436" s="8">
        <f>IF(ISERROR(((F2436-E2436)-(D2436-F2436))/(D2436-E2436)),0,((F2436-E2436)-(D2436-F2436))/(D2436-E2436))</f>
        <v>0</v>
      </c>
      <c r="AS2436" s="114">
        <f>IF(ISERROR(AR2436*G2436),0,AR2436*G2436)</f>
        <v>0</v>
      </c>
      <c r="AT2436" s="103">
        <f>SUM(AS2417:AS2436)/SUM(G2417:G2436)</f>
        <v>-0.18722778632008022</v>
      </c>
      <c r="AU2436" s="5">
        <f>F2436</f>
        <v>0.64</v>
      </c>
      <c r="AV2436" s="93">
        <f>AS2436/R2436</f>
        <v>0</v>
      </c>
      <c r="AW2436" s="210">
        <f>(D2436-E2436)/E2436</f>
        <v>3.1746031746031772E-2</v>
      </c>
      <c r="AX2436" s="276">
        <f>SLOPE(M2423:M2436,AB2423:AB2436)</f>
        <v>6.2573873471792833E-3</v>
      </c>
      <c r="AY2436" s="19">
        <f t="shared" si="5453"/>
        <v>0.29131239787012536</v>
      </c>
      <c r="AZ2436" s="255"/>
      <c r="BA2436" s="255"/>
      <c r="BB2436" s="255"/>
      <c r="BC2436" s="255"/>
      <c r="BD2436" s="255"/>
      <c r="BE2436" s="255"/>
      <c r="BF2436" s="255"/>
      <c r="BG2436" s="255"/>
      <c r="BH2436" s="255"/>
      <c r="BI2436" s="255"/>
      <c r="BJ2436" s="255"/>
      <c r="BK2436" s="255"/>
      <c r="BL2436" s="255"/>
      <c r="BM2436" s="255"/>
      <c r="BN2436" s="255"/>
      <c r="BO2436" s="255"/>
      <c r="BP2436" s="255"/>
      <c r="BQ2436" s="255"/>
      <c r="BR2436" s="255"/>
      <c r="BS2436" s="255"/>
      <c r="BT2436" s="255"/>
      <c r="BU2436" s="255"/>
      <c r="BV2436" s="255"/>
      <c r="BW2436" s="255"/>
      <c r="BX2436" s="255"/>
      <c r="BY2436" s="255"/>
      <c r="BZ2436" s="255"/>
      <c r="CA2436" s="255"/>
      <c r="CB2436" s="255"/>
      <c r="CC2436" s="255"/>
      <c r="CD2436" s="255"/>
      <c r="CE2436" s="255"/>
      <c r="CF2436" s="255"/>
      <c r="CG2436" s="255"/>
      <c r="CH2436" s="255"/>
      <c r="CI2436" s="255"/>
      <c r="CJ2436" s="255"/>
      <c r="CK2436" s="255"/>
      <c r="CL2436" s="255"/>
      <c r="CM2436" s="255"/>
      <c r="CN2436" s="255"/>
      <c r="CO2436" s="255"/>
      <c r="CP2436" s="255"/>
      <c r="CQ2436" s="255"/>
      <c r="CR2436" s="255"/>
      <c r="CS2436" s="255"/>
      <c r="CT2436" s="255"/>
      <c r="CU2436" s="255"/>
      <c r="CV2436" s="255"/>
      <c r="CW2436" s="255"/>
      <c r="CX2436" s="255"/>
      <c r="CY2436" s="255"/>
      <c r="CZ2436" s="255"/>
      <c r="DA2436" s="255"/>
      <c r="DB2436" s="255"/>
      <c r="DC2436" s="255"/>
      <c r="DD2436" s="255"/>
      <c r="DE2436" s="255"/>
      <c r="DF2436" s="255"/>
      <c r="DG2436" s="255"/>
      <c r="DH2436" s="255"/>
      <c r="DI2436" s="255"/>
      <c r="DJ2436" s="255"/>
      <c r="DK2436" s="255"/>
      <c r="DL2436" s="255"/>
      <c r="DM2436" s="255"/>
      <c r="DN2436" s="255"/>
      <c r="DO2436" s="255"/>
      <c r="DP2436" s="255"/>
      <c r="DQ2436" s="255"/>
      <c r="DR2436" s="255"/>
      <c r="DS2436" s="255"/>
      <c r="DT2436" s="255"/>
      <c r="DU2436" s="255"/>
      <c r="DV2436" s="255"/>
      <c r="DW2436" s="255"/>
      <c r="DX2436" s="255"/>
      <c r="DY2436" s="255"/>
      <c r="DZ2436" s="255"/>
      <c r="EA2436" s="255"/>
      <c r="EB2436" s="255"/>
      <c r="EC2436" s="255"/>
      <c r="ED2436" s="255"/>
      <c r="EE2436" s="255"/>
      <c r="EF2436" s="255"/>
      <c r="EG2436" s="255"/>
      <c r="EH2436" s="255"/>
      <c r="EI2436" s="255"/>
      <c r="EJ2436" s="255"/>
      <c r="EK2436" s="255"/>
      <c r="EL2436" s="255"/>
      <c r="EM2436" s="255"/>
      <c r="EN2436" s="255"/>
      <c r="EO2436" s="255"/>
      <c r="EP2436" s="255"/>
      <c r="EQ2436" s="255"/>
      <c r="ER2436" s="255"/>
      <c r="ES2436" s="255"/>
      <c r="ET2436" s="255"/>
      <c r="EU2436" s="255"/>
      <c r="EV2436" s="255"/>
      <c r="EW2436" s="255"/>
      <c r="EX2436" s="255"/>
      <c r="EY2436" s="255"/>
      <c r="EZ2436" s="255"/>
      <c r="FA2436" s="255"/>
      <c r="FB2436" s="255"/>
      <c r="FC2436" s="255"/>
      <c r="FD2436" s="255"/>
      <c r="FE2436" s="255"/>
      <c r="FF2436" s="255"/>
      <c r="FG2436" s="255"/>
      <c r="FH2436" s="255"/>
      <c r="FI2436" s="255"/>
      <c r="FJ2436" s="255"/>
      <c r="FK2436" s="255"/>
      <c r="FL2436" s="255"/>
      <c r="FM2436" s="255"/>
      <c r="FN2436" s="255"/>
      <c r="FO2436" s="255"/>
      <c r="FP2436" s="255"/>
      <c r="FQ2436" s="255"/>
      <c r="FR2436" s="255"/>
      <c r="FS2436" s="255"/>
      <c r="FT2436" s="255"/>
      <c r="FU2436" s="255"/>
      <c r="FV2436" s="255"/>
      <c r="FW2436" s="255"/>
      <c r="FX2436" s="255"/>
      <c r="FY2436" s="255"/>
      <c r="FZ2436" s="255"/>
      <c r="GA2436" s="255"/>
      <c r="GB2436" s="255"/>
      <c r="GC2436" s="255"/>
      <c r="GD2436" s="255"/>
      <c r="GE2436" s="255"/>
      <c r="GF2436" s="255"/>
      <c r="GG2436" s="255"/>
      <c r="GH2436" s="255"/>
      <c r="GI2436" s="255"/>
      <c r="GJ2436" s="255"/>
      <c r="GK2436" s="255"/>
      <c r="GL2436" s="255"/>
      <c r="GM2436" s="255"/>
      <c r="GN2436" s="255"/>
      <c r="GO2436" s="255"/>
      <c r="GP2436" s="255"/>
      <c r="GQ2436" s="255"/>
      <c r="GR2436" s="255"/>
      <c r="GS2436" s="255"/>
      <c r="GT2436" s="255"/>
      <c r="GU2436" s="255"/>
      <c r="GV2436" s="255"/>
      <c r="GW2436" s="255"/>
      <c r="GX2436" s="255"/>
      <c r="GY2436" s="255"/>
      <c r="GZ2436" s="255"/>
      <c r="HA2436" s="255"/>
      <c r="HB2436" s="255"/>
      <c r="HC2436" s="255"/>
      <c r="HD2436" s="255"/>
      <c r="HE2436" s="255"/>
      <c r="HF2436" s="255"/>
      <c r="HG2436" s="255"/>
      <c r="HH2436" s="255"/>
      <c r="HI2436" s="255"/>
      <c r="HJ2436" s="255"/>
      <c r="HK2436" s="255"/>
      <c r="HL2436" s="255"/>
      <c r="HM2436" s="255"/>
      <c r="HN2436" s="255"/>
      <c r="HO2436" s="255"/>
      <c r="HP2436" s="255"/>
      <c r="HQ2436" s="255"/>
      <c r="HR2436" s="255"/>
      <c r="HS2436" s="255"/>
      <c r="HT2436" s="255"/>
      <c r="HU2436" s="255"/>
      <c r="HV2436" s="255"/>
      <c r="HW2436" s="255"/>
      <c r="HX2436" s="255"/>
      <c r="HY2436" s="255"/>
      <c r="HZ2436" s="255"/>
      <c r="IA2436" s="255"/>
      <c r="IB2436" s="255"/>
      <c r="IC2436" s="255"/>
      <c r="ID2436" s="255"/>
      <c r="IE2436" s="255"/>
      <c r="IF2436" s="255"/>
      <c r="IG2436" s="255"/>
      <c r="IH2436" s="255"/>
      <c r="II2436" s="255"/>
      <c r="IJ2436" s="255"/>
      <c r="IK2436" s="255"/>
      <c r="IL2436" s="255"/>
      <c r="IM2436" s="255"/>
      <c r="IN2436" s="255"/>
      <c r="IO2436" s="255"/>
      <c r="IP2436" s="255"/>
      <c r="IQ2436" s="255"/>
      <c r="IR2436" s="255"/>
      <c r="IS2436" s="255"/>
      <c r="IT2436" s="255"/>
      <c r="IU2436" s="255"/>
      <c r="IV2436" s="255"/>
    </row>
    <row r="2437" spans="1:256" ht="13">
      <c r="A2437" s="16">
        <v>41911.381377314814</v>
      </c>
      <c r="B2437" s="300">
        <v>2</v>
      </c>
      <c r="C2437" s="5">
        <v>0.65</v>
      </c>
      <c r="D2437" s="5">
        <v>0.65</v>
      </c>
      <c r="E2437" s="5">
        <v>0.61</v>
      </c>
      <c r="F2437" s="5">
        <v>0.63</v>
      </c>
      <c r="G2437" s="6">
        <v>292800</v>
      </c>
      <c r="H2437" s="113">
        <f t="shared" ref="H2437:H2438" si="5480">F2437</f>
        <v>0.63</v>
      </c>
      <c r="I2437" s="19">
        <f t="shared" ref="I2437:I2438" si="5481">IF(A2438&gt;A2437,(H2437-H2436)/H2436, (H2437-H2438)/H2438)</f>
        <v>-1.5625000000000014E-2</v>
      </c>
      <c r="J2437" s="8">
        <f t="shared" ref="J2437:J2438" si="5482">(L2437)+2*STDEVPA(H2418:H2437)</f>
        <v>0.75361205489092031</v>
      </c>
      <c r="K2437" s="8">
        <f t="shared" ref="K2437:K2438" si="5483">(L2437)-(2*STDEVPA(H2418:H2437))</f>
        <v>0.62688794510907975</v>
      </c>
      <c r="L2437" s="8">
        <f t="shared" ref="L2437:L2438" si="5484">AVERAGE(H2418:H2437)</f>
        <v>0.69025000000000003</v>
      </c>
      <c r="M2437" s="19">
        <f t="shared" ref="M2437:M2438" si="5485">(J2437-K2437)/K2437</f>
        <v>0.20214794489275165</v>
      </c>
      <c r="N2437" s="19">
        <f t="shared" ref="N2437:N2438" si="5486">IF(A2438&gt;A2437,(M2437-M2436)/M2436, (M2437-M2438)/M2438)</f>
        <v>3.1799015778378632E-2</v>
      </c>
      <c r="O2437" s="19">
        <f t="shared" ref="O2437:O2438" si="5487">IF(A2438&gt;A2437,(J2437-J2436)/J2436, (J2437-J2438)/J2438)</f>
        <v>-6.2723869903603766E-3</v>
      </c>
      <c r="P2437" s="19">
        <f t="shared" ref="P2437:P2438" si="5488">IF(A2438&gt;A2437,(K2437-K2436)/K2436, (K2437-K2438)/K2438)</f>
        <v>-1.1422269712090316E-2</v>
      </c>
      <c r="Q2437" s="303">
        <v>70</v>
      </c>
      <c r="R2437" s="306">
        <v>184464</v>
      </c>
      <c r="S2437" s="66">
        <f t="shared" ref="S2437:S2438" si="5489">R2437/Q2437</f>
        <v>2635.2</v>
      </c>
      <c r="T2437" t="str">
        <f t="shared" ref="T2437:T2438" si="5490">IF(C2437&gt;$J2437,"BrokeBandUpper", IF(C2437&lt;$K2437,"BrokeBandLower", ""))</f>
        <v/>
      </c>
      <c r="U2437" t="str">
        <f t="shared" ref="U2437:U2438" si="5491">IF(D2437&gt;$J2437,"BrokeBandUpper", IF(D2437&lt;$K2437,"BrokeBandLower", ""))</f>
        <v/>
      </c>
      <c r="V2437" t="str">
        <f t="shared" ref="V2437:V2438" si="5492">IF(E2437&gt;$J2437,"BrokeBandUpper", IF(E2437&lt;$K2437,"BrokeBandLower", ""))</f>
        <v>BrokeBandLower</v>
      </c>
      <c r="W2437" t="str">
        <f t="shared" ref="W2437:W2438" si="5493">IF(F2437&gt;$J2437,"BrokeBandUpper", IF(F2437&lt;$K2437,"BrokeBandLower", ""))</f>
        <v/>
      </c>
      <c r="X2437" s="63"/>
      <c r="Y2437" s="310">
        <f t="shared" ref="Y2437:Y2438" si="5494">SLOPE(H2424:H2437,AB2424:AB2437)</f>
        <v>-7.4395604395604345E-3</v>
      </c>
      <c r="Z2437" s="311">
        <f t="shared" ref="Z2437:Z2438" si="5495">Z2436+(0.154*(F2437-Z2436))</f>
        <v>0.66747495766097731</v>
      </c>
      <c r="AA2437" s="311">
        <f t="shared" ref="AA2437:AA2438" si="5496">AA2436+(0.074*(F2437-AA2436))</f>
        <v>0.68735719277292529</v>
      </c>
      <c r="AB2437" s="312">
        <f t="shared" si="4563"/>
        <v>2436</v>
      </c>
      <c r="AC2437" s="313">
        <f t="shared" ref="AC2437:AC2438" si="5497">AD2437-AE2437</f>
        <v>-8.5359802988510119E-3</v>
      </c>
      <c r="AD2437" s="284">
        <f t="shared" ref="AD2437:AD2438" si="5498">Z2437-AA2437</f>
        <v>-1.9882235111947977E-2</v>
      </c>
      <c r="AE2437" s="314">
        <f t="shared" ref="AE2437:AE2438" si="5499">AE2436+(0.2*(AD2437-AE2436))</f>
        <v>-1.1346254813096965E-2</v>
      </c>
      <c r="AF2437" s="315">
        <f t="shared" ref="AF2437:AF2438" si="5500">AD2437/AA2437</f>
        <v>-2.8925623127241E-2</v>
      </c>
      <c r="AG2437" s="315">
        <f t="shared" ref="AG2437:AG2438" si="5501">IF(A2438&gt;A2437,(AC2437-AC2436)/AC2436, (AC2437-AC2438)/AC2438)</f>
        <v>1.2342082938354561E-2</v>
      </c>
      <c r="AH2437" s="316">
        <f t="shared" ref="AH2437:AH2438" si="5502">SLOPE(AC2424:AC2437,AB2424:AB2437)</f>
        <v>-3.678657680832592E-4</v>
      </c>
      <c r="AI2437" s="317">
        <f t="shared" ref="AI2437:AI2438" si="5503">INTERCEPT(AB2424:AB2437,AC2424:AC2437)</f>
        <v>2423.0505490842233</v>
      </c>
      <c r="AJ2437" s="318">
        <f t="shared" ref="AJ2437:AJ2438" si="5504">F2437-F2436</f>
        <v>-1.0000000000000009E-2</v>
      </c>
      <c r="AK2437" s="318">
        <f t="shared" ref="AK2437:AK2438" si="5505">IF(AJ2437&gt;0,AJ2437,0)</f>
        <v>0</v>
      </c>
      <c r="AL2437" s="318">
        <f t="shared" ref="AL2437:AL2438" si="5506">IF(AJ2437&lt;0,AJ2437,0)</f>
        <v>-1.0000000000000009E-2</v>
      </c>
      <c r="AM2437" s="319">
        <f t="shared" ref="AM2437:AM2438" si="5507">(AVERAGE(AK2424:AK2437))</f>
        <v>2.8571428571428597E-3</v>
      </c>
      <c r="AN2437" s="319">
        <f t="shared" ref="AN2437:AN2438" si="5508">(AVERAGE(AL2424:AL2437))</f>
        <v>-7.4999999999999989E-3</v>
      </c>
      <c r="AO2437" s="311">
        <f t="shared" ref="AO2437:AO2438" si="5509">ABS(AM2437/AN2437)</f>
        <v>0.38095238095238138</v>
      </c>
      <c r="AP2437" s="285">
        <f t="shared" ref="AP2437:AP2438" si="5510">IF(AN2437=0,100,100-(100/(1+AO2437)))</f>
        <v>27.586206896551744</v>
      </c>
      <c r="AQ2437" s="285"/>
      <c r="AR2437" s="285">
        <f t="shared" ref="AR2437:AR2438" si="5511">IF(ISERROR(((F2437-E2437)-(D2437-F2437))/(D2437-E2437)),0,((F2437-E2437)-(D2437-F2437))/(D2437-E2437))</f>
        <v>0</v>
      </c>
      <c r="AS2437" s="286">
        <f t="shared" ref="AS2437:AS2438" si="5512">IF(ISERROR(AR2437*G2437),0,AR2437*G2437)</f>
        <v>0</v>
      </c>
      <c r="AT2437" s="103">
        <f t="shared" ref="AT2437:AT2438" si="5513">SUM(AS2418:AS2437)/SUM(G2418:G2437)</f>
        <v>-0.20899815983302444</v>
      </c>
      <c r="AU2437" s="318">
        <f t="shared" ref="AU2437:AU2438" si="5514">F2437</f>
        <v>0.63</v>
      </c>
      <c r="AV2437" s="315">
        <f t="shared" ref="AV2437:AV2438" si="5515">AS2437/R2437</f>
        <v>0</v>
      </c>
      <c r="AW2437" s="320">
        <f t="shared" ref="AW2437:AW2438" si="5516">(D2437-E2437)/E2437</f>
        <v>6.5573770491803338E-2</v>
      </c>
      <c r="AX2437" s="321">
        <f t="shared" ref="AX2437:AX2438" si="5517">SLOPE(M2424:M2437,AB2424:AB2437)</f>
        <v>7.7141287265422897E-3</v>
      </c>
      <c r="AY2437" s="315">
        <f t="shared" si="5453"/>
        <v>0.23280345270932909</v>
      </c>
      <c r="AZ2437" s="255"/>
      <c r="BA2437" s="255"/>
      <c r="BB2437" s="255"/>
      <c r="BC2437" s="255"/>
      <c r="BD2437" s="255"/>
      <c r="BE2437" s="255"/>
      <c r="BF2437" s="255"/>
      <c r="BG2437" s="255"/>
      <c r="BH2437" s="255"/>
      <c r="BI2437" s="255"/>
      <c r="BJ2437" s="255"/>
      <c r="BK2437" s="255"/>
      <c r="BL2437" s="255"/>
      <c r="BM2437" s="255"/>
      <c r="BN2437" s="255"/>
      <c r="BO2437" s="255"/>
      <c r="BP2437" s="255"/>
      <c r="BQ2437" s="255"/>
      <c r="BR2437" s="255"/>
      <c r="BS2437" s="255"/>
      <c r="BT2437" s="255"/>
      <c r="BU2437" s="255"/>
      <c r="BV2437" s="255"/>
      <c r="BW2437" s="255"/>
      <c r="BX2437" s="255"/>
      <c r="BY2437" s="255"/>
      <c r="BZ2437" s="255"/>
      <c r="CA2437" s="255"/>
      <c r="CB2437" s="255"/>
      <c r="CC2437" s="255"/>
      <c r="CD2437" s="255"/>
      <c r="CE2437" s="255"/>
      <c r="CF2437" s="255"/>
      <c r="CG2437" s="255"/>
      <c r="CH2437" s="255"/>
      <c r="CI2437" s="255"/>
      <c r="CJ2437" s="255"/>
      <c r="CK2437" s="255"/>
      <c r="CL2437" s="255"/>
      <c r="CM2437" s="255"/>
      <c r="CN2437" s="255"/>
      <c r="CO2437" s="255"/>
      <c r="CP2437" s="255"/>
      <c r="CQ2437" s="255"/>
      <c r="CR2437" s="255"/>
      <c r="CS2437" s="255"/>
      <c r="CT2437" s="255"/>
      <c r="CU2437" s="255"/>
      <c r="CV2437" s="255"/>
      <c r="CW2437" s="255"/>
      <c r="CX2437" s="255"/>
      <c r="CY2437" s="255"/>
      <c r="CZ2437" s="255"/>
      <c r="DA2437" s="255"/>
      <c r="DB2437" s="255"/>
      <c r="DC2437" s="255"/>
      <c r="DD2437" s="255"/>
      <c r="DE2437" s="255"/>
      <c r="DF2437" s="255"/>
      <c r="DG2437" s="255"/>
      <c r="DH2437" s="255"/>
      <c r="DI2437" s="255"/>
      <c r="DJ2437" s="255"/>
      <c r="DK2437" s="255"/>
      <c r="DL2437" s="255"/>
      <c r="DM2437" s="255"/>
      <c r="DN2437" s="255"/>
      <c r="DO2437" s="255"/>
      <c r="DP2437" s="255"/>
      <c r="DQ2437" s="255"/>
      <c r="DR2437" s="255"/>
      <c r="DS2437" s="255"/>
      <c r="DT2437" s="255"/>
      <c r="DU2437" s="255"/>
      <c r="DV2437" s="255"/>
      <c r="DW2437" s="255"/>
      <c r="DX2437" s="255"/>
      <c r="DY2437" s="255"/>
      <c r="DZ2437" s="255"/>
      <c r="EA2437" s="255"/>
      <c r="EB2437" s="255"/>
      <c r="EC2437" s="255"/>
      <c r="ED2437" s="255"/>
      <c r="EE2437" s="255"/>
      <c r="EF2437" s="255"/>
      <c r="EG2437" s="255"/>
      <c r="EH2437" s="255"/>
      <c r="EI2437" s="255"/>
      <c r="EJ2437" s="255"/>
      <c r="EK2437" s="255"/>
      <c r="EL2437" s="255"/>
      <c r="EM2437" s="255"/>
      <c r="EN2437" s="255"/>
      <c r="EO2437" s="255"/>
      <c r="EP2437" s="255"/>
      <c r="EQ2437" s="255"/>
      <c r="ER2437" s="255"/>
      <c r="ES2437" s="255"/>
      <c r="ET2437" s="255"/>
      <c r="EU2437" s="255"/>
      <c r="EV2437" s="255"/>
      <c r="EW2437" s="255"/>
      <c r="EX2437" s="255"/>
      <c r="EY2437" s="255"/>
      <c r="EZ2437" s="255"/>
      <c r="FA2437" s="255"/>
      <c r="FB2437" s="255"/>
      <c r="FC2437" s="255"/>
      <c r="FD2437" s="255"/>
      <c r="FE2437" s="255"/>
      <c r="FF2437" s="255"/>
      <c r="FG2437" s="255"/>
      <c r="FH2437" s="255"/>
      <c r="FI2437" s="255"/>
      <c r="FJ2437" s="255"/>
      <c r="FK2437" s="255"/>
      <c r="FL2437" s="255"/>
      <c r="FM2437" s="255"/>
      <c r="FN2437" s="255"/>
      <c r="FO2437" s="255"/>
      <c r="FP2437" s="255"/>
      <c r="FQ2437" s="255"/>
      <c r="FR2437" s="255"/>
      <c r="FS2437" s="255"/>
      <c r="FT2437" s="255"/>
      <c r="FU2437" s="255"/>
      <c r="FV2437" s="255"/>
      <c r="FW2437" s="255"/>
      <c r="FX2437" s="255"/>
      <c r="FY2437" s="255"/>
      <c r="FZ2437" s="255"/>
      <c r="GA2437" s="255"/>
      <c r="GB2437" s="255"/>
      <c r="GC2437" s="255"/>
      <c r="GD2437" s="255"/>
      <c r="GE2437" s="255"/>
      <c r="GF2437" s="255"/>
      <c r="GG2437" s="255"/>
      <c r="GH2437" s="255"/>
      <c r="GI2437" s="255"/>
      <c r="GJ2437" s="255"/>
      <c r="GK2437" s="255"/>
      <c r="GL2437" s="255"/>
      <c r="GM2437" s="255"/>
      <c r="GN2437" s="255"/>
      <c r="GO2437" s="255"/>
      <c r="GP2437" s="255"/>
      <c r="GQ2437" s="255"/>
      <c r="GR2437" s="255"/>
      <c r="GS2437" s="255"/>
      <c r="GT2437" s="255"/>
      <c r="GU2437" s="255"/>
      <c r="GV2437" s="255"/>
      <c r="GW2437" s="255"/>
      <c r="GX2437" s="255"/>
      <c r="GY2437" s="255"/>
      <c r="GZ2437" s="255"/>
      <c r="HA2437" s="255"/>
      <c r="HB2437" s="255"/>
      <c r="HC2437" s="255"/>
      <c r="HD2437" s="255"/>
      <c r="HE2437" s="255"/>
      <c r="HF2437" s="255"/>
      <c r="HG2437" s="255"/>
      <c r="HH2437" s="255"/>
      <c r="HI2437" s="255"/>
      <c r="HJ2437" s="255"/>
      <c r="HK2437" s="255"/>
      <c r="HL2437" s="255"/>
      <c r="HM2437" s="255"/>
      <c r="HN2437" s="255"/>
      <c r="HO2437" s="255"/>
      <c r="HP2437" s="255"/>
      <c r="HQ2437" s="255"/>
      <c r="HR2437" s="255"/>
      <c r="HS2437" s="255"/>
      <c r="HT2437" s="255"/>
      <c r="HU2437" s="255"/>
      <c r="HV2437" s="255"/>
      <c r="HW2437" s="255"/>
      <c r="HX2437" s="255"/>
      <c r="HY2437" s="255"/>
      <c r="HZ2437" s="255"/>
      <c r="IA2437" s="255"/>
      <c r="IB2437" s="255"/>
      <c r="IC2437" s="255"/>
      <c r="ID2437" s="255"/>
      <c r="IE2437" s="255"/>
      <c r="IF2437" s="255"/>
      <c r="IG2437" s="255"/>
      <c r="IH2437" s="255"/>
      <c r="II2437" s="255"/>
      <c r="IJ2437" s="255"/>
      <c r="IK2437" s="255"/>
      <c r="IL2437" s="255"/>
      <c r="IM2437" s="255"/>
      <c r="IN2437" s="255"/>
      <c r="IO2437" s="255"/>
      <c r="IP2437" s="255"/>
      <c r="IQ2437" s="255"/>
      <c r="IR2437" s="255"/>
      <c r="IS2437" s="255"/>
      <c r="IT2437" s="255"/>
      <c r="IU2437" s="255"/>
      <c r="IV2437" s="255"/>
    </row>
    <row r="2438" spans="1:256">
      <c r="A2438" s="16">
        <v>41912.326458333337</v>
      </c>
      <c r="B2438" s="300">
        <v>3</v>
      </c>
      <c r="C2438" s="5">
        <v>0.63</v>
      </c>
      <c r="D2438" s="5">
        <v>0.65</v>
      </c>
      <c r="E2438" s="5">
        <v>0.63</v>
      </c>
      <c r="F2438" s="5">
        <v>0.65</v>
      </c>
      <c r="G2438" s="6">
        <v>591200</v>
      </c>
      <c r="H2438" s="113">
        <f t="shared" si="5480"/>
        <v>0.65</v>
      </c>
      <c r="I2438" s="19">
        <f t="shared" si="5481"/>
        <v>3.1746031746031772E-2</v>
      </c>
      <c r="J2438" s="8">
        <f t="shared" si="5482"/>
        <v>0.74817716622683916</v>
      </c>
      <c r="K2438" s="8">
        <f t="shared" si="5483"/>
        <v>0.62382283377316072</v>
      </c>
      <c r="L2438" s="8">
        <f t="shared" si="5484"/>
        <v>0.68599999999999994</v>
      </c>
      <c r="M2438" s="19">
        <f t="shared" si="5485"/>
        <v>0.1993423865258788</v>
      </c>
      <c r="N2438" s="19">
        <f t="shared" si="5486"/>
        <v>-1.3878738012208449E-2</v>
      </c>
      <c r="O2438" s="19">
        <f t="shared" si="5487"/>
        <v>-7.2117857308795427E-3</v>
      </c>
      <c r="P2438" s="19">
        <f t="shared" si="5488"/>
        <v>-4.8894086412615391E-3</v>
      </c>
      <c r="Q2438" s="303">
        <v>70</v>
      </c>
      <c r="R2438" s="306">
        <v>384280</v>
      </c>
      <c r="S2438" s="66">
        <f t="shared" si="5489"/>
        <v>5489.7142857142853</v>
      </c>
      <c r="T2438" t="str">
        <f t="shared" si="5490"/>
        <v/>
      </c>
      <c r="U2438" t="str">
        <f t="shared" si="5491"/>
        <v/>
      </c>
      <c r="V2438" t="str">
        <f t="shared" si="5492"/>
        <v/>
      </c>
      <c r="W2438" t="str">
        <f t="shared" si="5493"/>
        <v/>
      </c>
      <c r="X2438" s="63"/>
      <c r="Y2438" s="219">
        <f t="shared" si="5494"/>
        <v>-7.417582417582412E-3</v>
      </c>
      <c r="Z2438" s="78">
        <f t="shared" si="5495"/>
        <v>0.66478381418118682</v>
      </c>
      <c r="AA2438" s="78">
        <f t="shared" si="5496"/>
        <v>0.68459276050772877</v>
      </c>
      <c r="AB2438" s="74">
        <f t="shared" si="4563"/>
        <v>2437</v>
      </c>
      <c r="AC2438" s="80">
        <f t="shared" si="5497"/>
        <v>-6.7701532107559918E-3</v>
      </c>
      <c r="AD2438" s="79">
        <f t="shared" si="5498"/>
        <v>-1.9808946326541954E-2</v>
      </c>
      <c r="AE2438" s="81">
        <f t="shared" si="5499"/>
        <v>-1.3038793115785962E-2</v>
      </c>
      <c r="AF2438" s="19">
        <f t="shared" si="5500"/>
        <v>-2.893537219390201E-2</v>
      </c>
      <c r="AG2438" s="93">
        <f t="shared" si="5501"/>
        <v>-0.20686869302319147</v>
      </c>
      <c r="AH2438" s="91">
        <f t="shared" si="5502"/>
        <v>-4.2892713361811522E-4</v>
      </c>
      <c r="AI2438" s="96">
        <f t="shared" si="5503"/>
        <v>2423.0484456794411</v>
      </c>
      <c r="AJ2438" s="5">
        <f t="shared" si="5504"/>
        <v>2.0000000000000018E-2</v>
      </c>
      <c r="AK2438" s="5">
        <f t="shared" si="5505"/>
        <v>2.0000000000000018E-2</v>
      </c>
      <c r="AL2438" s="5">
        <f t="shared" si="5506"/>
        <v>0</v>
      </c>
      <c r="AM2438" s="95">
        <f t="shared" si="5507"/>
        <v>3.2142857142857173E-3</v>
      </c>
      <c r="AN2438" s="95">
        <f t="shared" si="5508"/>
        <v>-7.4999999999999989E-3</v>
      </c>
      <c r="AO2438" s="78">
        <f t="shared" si="5509"/>
        <v>0.42857142857142905</v>
      </c>
      <c r="AP2438" s="296">
        <f t="shared" si="5510"/>
        <v>30.000000000000028</v>
      </c>
      <c r="AQ2438" s="8"/>
      <c r="AR2438" s="8">
        <f t="shared" si="5511"/>
        <v>1</v>
      </c>
      <c r="AS2438" s="114">
        <f t="shared" si="5512"/>
        <v>591200</v>
      </c>
      <c r="AT2438" s="103">
        <f t="shared" si="5513"/>
        <v>-0.10486738085445178</v>
      </c>
      <c r="AU2438" s="5">
        <f t="shared" si="5514"/>
        <v>0.65</v>
      </c>
      <c r="AV2438" s="93">
        <f t="shared" si="5515"/>
        <v>1.5384615384615385</v>
      </c>
      <c r="AW2438" s="210">
        <f t="shared" si="5516"/>
        <v>3.1746031746031772E-2</v>
      </c>
      <c r="AX2438" s="276">
        <f t="shared" si="5517"/>
        <v>8.776261645592507E-3</v>
      </c>
      <c r="AY2438" s="19">
        <f t="shared" ref="AY2438:AY2439" si="5518">IF((AX2438&gt;AX2437),ABS(AX2438-AX2437)/ABS(AX2437),-1*ABS(AX2438-AX2437)/ABS(AX2437))</f>
        <v>0.13768669887445578</v>
      </c>
      <c r="AZ2438" s="255"/>
      <c r="BA2438" s="255"/>
      <c r="BB2438" s="255"/>
      <c r="BC2438" s="255"/>
      <c r="BD2438" s="255"/>
      <c r="BE2438" s="255"/>
      <c r="BF2438" s="255"/>
      <c r="BG2438" s="255"/>
      <c r="BH2438" s="255"/>
      <c r="BI2438" s="255"/>
      <c r="BJ2438" s="255"/>
      <c r="BK2438" s="255"/>
      <c r="BL2438" s="255"/>
      <c r="BM2438" s="255"/>
      <c r="BN2438" s="255"/>
      <c r="BO2438" s="255"/>
      <c r="BP2438" s="255"/>
      <c r="BQ2438" s="255"/>
      <c r="BR2438" s="255"/>
      <c r="BS2438" s="255"/>
      <c r="BT2438" s="255"/>
      <c r="BU2438" s="255"/>
      <c r="BV2438" s="255"/>
      <c r="BW2438" s="255"/>
      <c r="BX2438" s="255"/>
      <c r="BY2438" s="255"/>
      <c r="BZ2438" s="255"/>
      <c r="CA2438" s="255"/>
      <c r="CB2438" s="255"/>
      <c r="CC2438" s="255"/>
      <c r="CD2438" s="255"/>
      <c r="CE2438" s="255"/>
      <c r="CF2438" s="255"/>
      <c r="CG2438" s="255"/>
      <c r="CH2438" s="255"/>
      <c r="CI2438" s="255"/>
      <c r="CJ2438" s="255"/>
      <c r="CK2438" s="255"/>
      <c r="CL2438" s="255"/>
      <c r="CM2438" s="255"/>
      <c r="CN2438" s="255"/>
      <c r="CO2438" s="255"/>
      <c r="CP2438" s="255"/>
      <c r="CQ2438" s="255"/>
      <c r="CR2438" s="255"/>
      <c r="CS2438" s="255"/>
      <c r="CT2438" s="255"/>
      <c r="CU2438" s="255"/>
      <c r="CV2438" s="255"/>
      <c r="CW2438" s="255"/>
      <c r="CX2438" s="255"/>
      <c r="CY2438" s="255"/>
      <c r="CZ2438" s="255"/>
      <c r="DA2438" s="255"/>
      <c r="DB2438" s="255"/>
      <c r="DC2438" s="255"/>
      <c r="DD2438" s="255"/>
      <c r="DE2438" s="255"/>
      <c r="DF2438" s="255"/>
      <c r="DG2438" s="255"/>
      <c r="DH2438" s="255"/>
      <c r="DI2438" s="255"/>
      <c r="DJ2438" s="255"/>
      <c r="DK2438" s="255"/>
      <c r="DL2438" s="255"/>
      <c r="DM2438" s="255"/>
      <c r="DN2438" s="255"/>
      <c r="DO2438" s="255"/>
      <c r="DP2438" s="255"/>
      <c r="DQ2438" s="255"/>
      <c r="DR2438" s="255"/>
      <c r="DS2438" s="255"/>
      <c r="DT2438" s="255"/>
      <c r="DU2438" s="255"/>
      <c r="DV2438" s="255"/>
      <c r="DW2438" s="255"/>
      <c r="DX2438" s="255"/>
      <c r="DY2438" s="255"/>
      <c r="DZ2438" s="255"/>
      <c r="EA2438" s="255"/>
      <c r="EB2438" s="255"/>
      <c r="EC2438" s="255"/>
      <c r="ED2438" s="255"/>
      <c r="EE2438" s="255"/>
      <c r="EF2438" s="255"/>
      <c r="EG2438" s="255"/>
      <c r="EH2438" s="255"/>
      <c r="EI2438" s="255"/>
      <c r="EJ2438" s="255"/>
      <c r="EK2438" s="255"/>
      <c r="EL2438" s="255"/>
      <c r="EM2438" s="255"/>
      <c r="EN2438" s="255"/>
      <c r="EO2438" s="255"/>
      <c r="EP2438" s="255"/>
      <c r="EQ2438" s="255"/>
      <c r="ER2438" s="255"/>
      <c r="ES2438" s="255"/>
      <c r="ET2438" s="255"/>
      <c r="EU2438" s="255"/>
      <c r="EV2438" s="255"/>
      <c r="EW2438" s="255"/>
      <c r="EX2438" s="255"/>
      <c r="EY2438" s="255"/>
      <c r="EZ2438" s="255"/>
      <c r="FA2438" s="255"/>
      <c r="FB2438" s="255"/>
      <c r="FC2438" s="255"/>
      <c r="FD2438" s="255"/>
      <c r="FE2438" s="255"/>
      <c r="FF2438" s="255"/>
      <c r="FG2438" s="255"/>
      <c r="FH2438" s="255"/>
      <c r="FI2438" s="255"/>
      <c r="FJ2438" s="255"/>
      <c r="FK2438" s="255"/>
      <c r="FL2438" s="255"/>
      <c r="FM2438" s="255"/>
      <c r="FN2438" s="255"/>
      <c r="FO2438" s="255"/>
      <c r="FP2438" s="255"/>
      <c r="FQ2438" s="255"/>
      <c r="FR2438" s="255"/>
      <c r="FS2438" s="255"/>
      <c r="FT2438" s="255"/>
      <c r="FU2438" s="255"/>
      <c r="FV2438" s="255"/>
      <c r="FW2438" s="255"/>
      <c r="FX2438" s="255"/>
      <c r="FY2438" s="255"/>
      <c r="FZ2438" s="255"/>
      <c r="GA2438" s="255"/>
      <c r="GB2438" s="255"/>
      <c r="GC2438" s="255"/>
      <c r="GD2438" s="255"/>
      <c r="GE2438" s="255"/>
      <c r="GF2438" s="255"/>
      <c r="GG2438" s="255"/>
      <c r="GH2438" s="255"/>
      <c r="GI2438" s="255"/>
      <c r="GJ2438" s="255"/>
      <c r="GK2438" s="255"/>
      <c r="GL2438" s="255"/>
      <c r="GM2438" s="255"/>
      <c r="GN2438" s="255"/>
      <c r="GO2438" s="255"/>
      <c r="GP2438" s="255"/>
      <c r="GQ2438" s="255"/>
      <c r="GR2438" s="255"/>
      <c r="GS2438" s="255"/>
      <c r="GT2438" s="255"/>
      <c r="GU2438" s="255"/>
      <c r="GV2438" s="255"/>
      <c r="GW2438" s="255"/>
      <c r="GX2438" s="255"/>
      <c r="GY2438" s="255"/>
      <c r="GZ2438" s="255"/>
      <c r="HA2438" s="255"/>
      <c r="HB2438" s="255"/>
      <c r="HC2438" s="255"/>
      <c r="HD2438" s="255"/>
      <c r="HE2438" s="255"/>
      <c r="HF2438" s="255"/>
      <c r="HG2438" s="255"/>
      <c r="HH2438" s="255"/>
      <c r="HI2438" s="255"/>
      <c r="HJ2438" s="255"/>
      <c r="HK2438" s="255"/>
      <c r="HL2438" s="255"/>
      <c r="HM2438" s="255"/>
      <c r="HN2438" s="255"/>
      <c r="HO2438" s="255"/>
      <c r="HP2438" s="255"/>
      <c r="HQ2438" s="255"/>
      <c r="HR2438" s="255"/>
      <c r="HS2438" s="255"/>
      <c r="HT2438" s="255"/>
      <c r="HU2438" s="255"/>
      <c r="HV2438" s="255"/>
      <c r="HW2438" s="255"/>
      <c r="HX2438" s="255"/>
      <c r="HY2438" s="255"/>
      <c r="HZ2438" s="255"/>
      <c r="IA2438" s="255"/>
      <c r="IB2438" s="255"/>
      <c r="IC2438" s="255"/>
      <c r="ID2438" s="255"/>
      <c r="IE2438" s="255"/>
      <c r="IF2438" s="255"/>
      <c r="IG2438" s="255"/>
      <c r="IH2438" s="255"/>
      <c r="II2438" s="255"/>
      <c r="IJ2438" s="255"/>
      <c r="IK2438" s="255"/>
      <c r="IL2438" s="255"/>
      <c r="IM2438" s="255"/>
      <c r="IN2438" s="255"/>
      <c r="IO2438" s="255"/>
      <c r="IP2438" s="255"/>
      <c r="IQ2438" s="255"/>
      <c r="IR2438" s="255"/>
      <c r="IS2438" s="255"/>
      <c r="IT2438" s="255"/>
      <c r="IU2438" s="255"/>
      <c r="IV2438" s="255"/>
    </row>
    <row r="2439" spans="1:256" ht="13">
      <c r="A2439" s="16">
        <v>41913.402361111112</v>
      </c>
      <c r="B2439" s="300">
        <v>4</v>
      </c>
      <c r="C2439" s="5">
        <v>0.65</v>
      </c>
      <c r="D2439" s="5">
        <v>0.66700000000000004</v>
      </c>
      <c r="E2439" s="5">
        <v>0.64</v>
      </c>
      <c r="F2439" s="5">
        <v>0.66</v>
      </c>
      <c r="G2439" s="6">
        <v>278400</v>
      </c>
      <c r="H2439" s="113">
        <f t="shared" ref="H2439:H2440" si="5519">F2439</f>
        <v>0.66</v>
      </c>
      <c r="I2439" s="19">
        <f t="shared" ref="I2439:I2440" si="5520">IF(A2440&gt;A2439,(H2439-H2438)/H2438, (H2439-H2440)/H2440)</f>
        <v>1.5384615384615398E-2</v>
      </c>
      <c r="J2439" s="8">
        <f t="shared" ref="J2439:J2440" si="5521">(L2439)+2*STDEVPA(H2420:H2439)</f>
        <v>0.74491644144102998</v>
      </c>
      <c r="K2439" s="8">
        <f t="shared" ref="K2439:K2440" si="5522">(L2439)-(2*STDEVPA(H2420:H2439))</f>
        <v>0.62158355855896985</v>
      </c>
      <c r="L2439" s="8">
        <f t="shared" ref="L2439:L2440" si="5523">AVERAGE(H2420:H2439)</f>
        <v>0.68324999999999991</v>
      </c>
      <c r="M2439" s="19">
        <f t="shared" ref="M2439:M2440" si="5524">(J2439-K2439)/K2439</f>
        <v>0.19841722192264113</v>
      </c>
      <c r="N2439" s="19">
        <f t="shared" ref="N2439:N2440" si="5525">IF(A2440&gt;A2439,(M2439-M2438)/M2438, (M2439-M2440)/M2440)</f>
        <v>-4.6410832104568723E-3</v>
      </c>
      <c r="O2439" s="19">
        <f t="shared" ref="O2439:O2440" si="5526">IF(A2440&gt;A2439,(J2439-J2438)/J2438, (J2439-J2440)/J2440)</f>
        <v>-4.3582254751952315E-3</v>
      </c>
      <c r="P2439" s="19">
        <f t="shared" ref="P2439:P2440" si="5527">IF(A2440&gt;A2439,(K2439-K2438)/K2438, (K2439-K2440)/K2440)</f>
        <v>-3.589601234451022E-3</v>
      </c>
      <c r="Q2439" s="303">
        <v>70</v>
      </c>
      <c r="R2439" s="306">
        <v>183744</v>
      </c>
      <c r="S2439" s="66">
        <f t="shared" ref="S2439:S2440" si="5528">R2439/Q2439</f>
        <v>2624.9142857142856</v>
      </c>
      <c r="T2439" t="str">
        <f t="shared" ref="T2439:T2440" si="5529">IF(C2439&gt;$J2439,"BrokeBandUpper", IF(C2439&lt;$K2439,"BrokeBandLower", ""))</f>
        <v/>
      </c>
      <c r="U2439" t="str">
        <f t="shared" ref="U2439:U2440" si="5530">IF(D2439&gt;$J2439,"BrokeBandUpper", IF(D2439&lt;$K2439,"BrokeBandLower", ""))</f>
        <v/>
      </c>
      <c r="V2439" t="str">
        <f t="shared" ref="V2439:V2440" si="5531">IF(E2439&gt;$J2439,"BrokeBandUpper", IF(E2439&lt;$K2439,"BrokeBandLower", ""))</f>
        <v/>
      </c>
      <c r="W2439" t="str">
        <f t="shared" ref="W2439:W2440" si="5532">IF(F2439&gt;$J2439,"BrokeBandUpper", IF(F2439&lt;$K2439,"BrokeBandLower", ""))</f>
        <v/>
      </c>
      <c r="X2439" s="63"/>
      <c r="Y2439" s="310">
        <f t="shared" ref="Y2439:Y2440" si="5533">SLOPE(H2426:H2439,AB2426:AB2439)</f>
        <v>-6.5164835164835105E-3</v>
      </c>
      <c r="Z2439" s="311">
        <f t="shared" ref="Z2439:Z2440" si="5534">Z2438+(0.154*(F2439-Z2438))</f>
        <v>0.66404710679728407</v>
      </c>
      <c r="AA2439" s="311">
        <f t="shared" ref="AA2439:AA2440" si="5535">AA2438+(0.074*(F2439-AA2438))</f>
        <v>0.6827728962301568</v>
      </c>
      <c r="AB2439" s="312">
        <f t="shared" si="4563"/>
        <v>2438</v>
      </c>
      <c r="AC2439" s="313">
        <f t="shared" ref="AC2439:AC2440" si="5536">AD2439-AE2439</f>
        <v>-4.5495970536694151E-3</v>
      </c>
      <c r="AD2439" s="284">
        <f t="shared" ref="AD2439:AD2440" si="5537">Z2439-AA2439</f>
        <v>-1.872578943287273E-2</v>
      </c>
      <c r="AE2439" s="314">
        <f t="shared" ref="AE2439:AE2440" si="5538">AE2438+(0.2*(AD2439-AE2438))</f>
        <v>-1.4176192379203315E-2</v>
      </c>
      <c r="AF2439" s="315">
        <f t="shared" ref="AF2439:AF2440" si="5539">AD2439/AA2439</f>
        <v>-2.7426087848924263E-2</v>
      </c>
      <c r="AG2439" s="315">
        <f t="shared" ref="AG2439:AG2440" si="5540">IF(A2440&gt;A2439,(AC2439-AC2438)/AC2438, (AC2439-AC2440)/AC2440)</f>
        <v>-0.32799200962818648</v>
      </c>
      <c r="AH2439" s="316">
        <f t="shared" ref="AH2439:AH2440" si="5541">SLOPE(AC2426:AC2439,AB2426:AB2439)</f>
        <v>-3.7451334612689292E-4</v>
      </c>
      <c r="AI2439" s="317">
        <f t="shared" ref="AI2439:AI2440" si="5542">INTERCEPT(AB2426:AB2439,AC2426:AC2439)</f>
        <v>2425.0196515424432</v>
      </c>
      <c r="AJ2439" s="318">
        <f t="shared" ref="AJ2439:AJ2440" si="5543">F2439-F2438</f>
        <v>1.0000000000000009E-2</v>
      </c>
      <c r="AK2439" s="318">
        <f t="shared" ref="AK2439:AK2440" si="5544">IF(AJ2439&gt;0,AJ2439,0)</f>
        <v>1.0000000000000009E-2</v>
      </c>
      <c r="AL2439" s="318">
        <f t="shared" ref="AL2439:AL2440" si="5545">IF(AJ2439&lt;0,AJ2439,0)</f>
        <v>0</v>
      </c>
      <c r="AM2439" s="319">
        <f t="shared" ref="AM2439:AM2440" si="5546">(AVERAGE(AK2426:AK2439))</f>
        <v>3.2142857142857173E-3</v>
      </c>
      <c r="AN2439" s="319">
        <f t="shared" ref="AN2439:AN2440" si="5547">(AVERAGE(AL2426:AL2439))</f>
        <v>-7.4999999999999989E-3</v>
      </c>
      <c r="AO2439" s="311">
        <f t="shared" ref="AO2439:AO2440" si="5548">ABS(AM2439/AN2439)</f>
        <v>0.42857142857142905</v>
      </c>
      <c r="AP2439" s="285">
        <f t="shared" ref="AP2439:AP2440" si="5549">IF(AN2439=0,100,100-(100/(1+AO2439)))</f>
        <v>30.000000000000028</v>
      </c>
      <c r="AQ2439" s="285"/>
      <c r="AR2439" s="285">
        <f t="shared" ref="AR2439:AR2440" si="5550">IF(ISERROR(((F2439-E2439)-(D2439-F2439))/(D2439-E2439)),0,((F2439-E2439)-(D2439-F2439))/(D2439-E2439))</f>
        <v>0.48148148148148145</v>
      </c>
      <c r="AS2439" s="286">
        <f t="shared" ref="AS2439:AS2440" si="5551">IF(ISERROR(AR2439*G2439),0,AR2439*G2439)</f>
        <v>134044.44444444444</v>
      </c>
      <c r="AT2439" s="103">
        <f t="shared" ref="AT2439:AT2440" si="5552">SUM(AS2420:AS2439)/SUM(G2420:G2439)</f>
        <v>-5.9377722957832738E-2</v>
      </c>
      <c r="AU2439" s="318">
        <f t="shared" ref="AU2439:AU2440" si="5553">F2439</f>
        <v>0.66</v>
      </c>
      <c r="AV2439" s="315">
        <f t="shared" ref="AV2439:AV2440" si="5554">AS2439/R2439</f>
        <v>0.72951739618406286</v>
      </c>
      <c r="AW2439" s="320">
        <f t="shared" ref="AW2439:AW2440" si="5555">(D2439-E2439)/E2439</f>
        <v>4.2187500000000037E-2</v>
      </c>
      <c r="AX2439" s="321">
        <f t="shared" ref="AX2439:AX2440" si="5556">SLOPE(M2426:M2439,AB2426:AB2439)</f>
        <v>9.2924426518963318E-3</v>
      </c>
      <c r="AY2439" s="315">
        <f t="shared" si="5518"/>
        <v>5.8815589957149243E-2</v>
      </c>
      <c r="AZ2439" s="255"/>
      <c r="BA2439" s="255"/>
      <c r="BB2439" s="255"/>
      <c r="BC2439" s="255"/>
      <c r="BD2439" s="255"/>
      <c r="BE2439" s="255"/>
      <c r="BF2439" s="255"/>
      <c r="BG2439" s="255"/>
      <c r="BH2439" s="255"/>
      <c r="BI2439" s="255"/>
      <c r="BJ2439" s="255"/>
      <c r="BK2439" s="255"/>
      <c r="BL2439" s="255"/>
      <c r="BM2439" s="255"/>
      <c r="BN2439" s="255"/>
      <c r="BO2439" s="255"/>
      <c r="BP2439" s="255"/>
      <c r="BQ2439" s="255"/>
      <c r="BR2439" s="255"/>
      <c r="BS2439" s="255"/>
      <c r="BT2439" s="255"/>
      <c r="BU2439" s="255"/>
      <c r="BV2439" s="255"/>
      <c r="BW2439" s="255"/>
      <c r="BX2439" s="255"/>
      <c r="BY2439" s="255"/>
      <c r="BZ2439" s="255"/>
      <c r="CA2439" s="255"/>
      <c r="CB2439" s="255"/>
      <c r="CC2439" s="255"/>
      <c r="CD2439" s="255"/>
      <c r="CE2439" s="255"/>
      <c r="CF2439" s="255"/>
      <c r="CG2439" s="255"/>
      <c r="CH2439" s="255"/>
      <c r="CI2439" s="255"/>
      <c r="CJ2439" s="255"/>
      <c r="CK2439" s="255"/>
      <c r="CL2439" s="255"/>
      <c r="CM2439" s="255"/>
      <c r="CN2439" s="255"/>
      <c r="CO2439" s="255"/>
      <c r="CP2439" s="255"/>
      <c r="CQ2439" s="255"/>
      <c r="CR2439" s="255"/>
      <c r="CS2439" s="255"/>
      <c r="CT2439" s="255"/>
      <c r="CU2439" s="255"/>
      <c r="CV2439" s="255"/>
      <c r="CW2439" s="255"/>
      <c r="CX2439" s="255"/>
      <c r="CY2439" s="255"/>
      <c r="CZ2439" s="255"/>
      <c r="DA2439" s="255"/>
      <c r="DB2439" s="255"/>
      <c r="DC2439" s="255"/>
      <c r="DD2439" s="255"/>
      <c r="DE2439" s="255"/>
      <c r="DF2439" s="255"/>
      <c r="DG2439" s="255"/>
      <c r="DH2439" s="255"/>
      <c r="DI2439" s="255"/>
      <c r="DJ2439" s="255"/>
      <c r="DK2439" s="255"/>
      <c r="DL2439" s="255"/>
      <c r="DM2439" s="255"/>
      <c r="DN2439" s="255"/>
      <c r="DO2439" s="255"/>
      <c r="DP2439" s="255"/>
      <c r="DQ2439" s="255"/>
      <c r="DR2439" s="255"/>
      <c r="DS2439" s="255"/>
      <c r="DT2439" s="255"/>
      <c r="DU2439" s="255"/>
      <c r="DV2439" s="255"/>
      <c r="DW2439" s="255"/>
      <c r="DX2439" s="255"/>
      <c r="DY2439" s="255"/>
      <c r="DZ2439" s="255"/>
      <c r="EA2439" s="255"/>
      <c r="EB2439" s="255"/>
      <c r="EC2439" s="255"/>
      <c r="ED2439" s="255"/>
      <c r="EE2439" s="255"/>
      <c r="EF2439" s="255"/>
      <c r="EG2439" s="255"/>
      <c r="EH2439" s="255"/>
      <c r="EI2439" s="255"/>
      <c r="EJ2439" s="255"/>
      <c r="EK2439" s="255"/>
      <c r="EL2439" s="255"/>
      <c r="EM2439" s="255"/>
      <c r="EN2439" s="255"/>
      <c r="EO2439" s="255"/>
      <c r="EP2439" s="255"/>
      <c r="EQ2439" s="255"/>
      <c r="ER2439" s="255"/>
      <c r="ES2439" s="255"/>
      <c r="ET2439" s="255"/>
      <c r="EU2439" s="255"/>
      <c r="EV2439" s="255"/>
      <c r="EW2439" s="255"/>
      <c r="EX2439" s="255"/>
      <c r="EY2439" s="255"/>
      <c r="EZ2439" s="255"/>
      <c r="FA2439" s="255"/>
      <c r="FB2439" s="255"/>
      <c r="FC2439" s="255"/>
      <c r="FD2439" s="255"/>
      <c r="FE2439" s="255"/>
      <c r="FF2439" s="255"/>
      <c r="FG2439" s="255"/>
      <c r="FH2439" s="255"/>
      <c r="FI2439" s="255"/>
      <c r="FJ2439" s="255"/>
      <c r="FK2439" s="255"/>
      <c r="FL2439" s="255"/>
      <c r="FM2439" s="255"/>
      <c r="FN2439" s="255"/>
      <c r="FO2439" s="255"/>
      <c r="FP2439" s="255"/>
      <c r="FQ2439" s="255"/>
      <c r="FR2439" s="255"/>
      <c r="FS2439" s="255"/>
      <c r="FT2439" s="255"/>
      <c r="FU2439" s="255"/>
      <c r="FV2439" s="255"/>
      <c r="FW2439" s="255"/>
      <c r="FX2439" s="255"/>
      <c r="FY2439" s="255"/>
      <c r="FZ2439" s="255"/>
      <c r="GA2439" s="255"/>
      <c r="GB2439" s="255"/>
      <c r="GC2439" s="255"/>
      <c r="GD2439" s="255"/>
      <c r="GE2439" s="255"/>
      <c r="GF2439" s="255"/>
      <c r="GG2439" s="255"/>
      <c r="GH2439" s="255"/>
      <c r="GI2439" s="255"/>
      <c r="GJ2439" s="255"/>
      <c r="GK2439" s="255"/>
      <c r="GL2439" s="255"/>
      <c r="GM2439" s="255"/>
      <c r="GN2439" s="255"/>
      <c r="GO2439" s="255"/>
      <c r="GP2439" s="255"/>
      <c r="GQ2439" s="255"/>
      <c r="GR2439" s="255"/>
      <c r="GS2439" s="255"/>
      <c r="GT2439" s="255"/>
      <c r="GU2439" s="255"/>
      <c r="GV2439" s="255"/>
      <c r="GW2439" s="255"/>
      <c r="GX2439" s="255"/>
      <c r="GY2439" s="255"/>
      <c r="GZ2439" s="255"/>
      <c r="HA2439" s="255"/>
      <c r="HB2439" s="255"/>
      <c r="HC2439" s="255"/>
      <c r="HD2439" s="255"/>
      <c r="HE2439" s="255"/>
      <c r="HF2439" s="255"/>
      <c r="HG2439" s="255"/>
      <c r="HH2439" s="255"/>
      <c r="HI2439" s="255"/>
      <c r="HJ2439" s="255"/>
      <c r="HK2439" s="255"/>
      <c r="HL2439" s="255"/>
      <c r="HM2439" s="255"/>
      <c r="HN2439" s="255"/>
      <c r="HO2439" s="255"/>
      <c r="HP2439" s="255"/>
      <c r="HQ2439" s="255"/>
      <c r="HR2439" s="255"/>
      <c r="HS2439" s="255"/>
      <c r="HT2439" s="255"/>
      <c r="HU2439" s="255"/>
      <c r="HV2439" s="255"/>
      <c r="HW2439" s="255"/>
      <c r="HX2439" s="255"/>
      <c r="HY2439" s="255"/>
      <c r="HZ2439" s="255"/>
      <c r="IA2439" s="255"/>
      <c r="IB2439" s="255"/>
      <c r="IC2439" s="255"/>
      <c r="ID2439" s="255"/>
      <c r="IE2439" s="255"/>
      <c r="IF2439" s="255"/>
      <c r="IG2439" s="255"/>
      <c r="IH2439" s="255"/>
      <c r="II2439" s="255"/>
      <c r="IJ2439" s="255"/>
      <c r="IK2439" s="255"/>
      <c r="IL2439" s="255"/>
      <c r="IM2439" s="255"/>
      <c r="IN2439" s="255"/>
      <c r="IO2439" s="255"/>
      <c r="IP2439" s="255"/>
      <c r="IQ2439" s="255"/>
      <c r="IR2439" s="255"/>
      <c r="IS2439" s="255"/>
      <c r="IT2439" s="255"/>
      <c r="IU2439" s="255"/>
      <c r="IV2439" s="255"/>
    </row>
    <row r="2440" spans="1:256">
      <c r="A2440" s="16">
        <v>41914.340439814812</v>
      </c>
      <c r="B2440" s="300">
        <v>5</v>
      </c>
      <c r="C2440" s="5">
        <v>0.66</v>
      </c>
      <c r="D2440" s="5">
        <v>0.73</v>
      </c>
      <c r="E2440" s="5">
        <v>0.66</v>
      </c>
      <c r="F2440" s="5">
        <v>0.68</v>
      </c>
      <c r="G2440" s="6">
        <v>662500</v>
      </c>
      <c r="H2440" s="113">
        <f t="shared" si="5519"/>
        <v>0.68</v>
      </c>
      <c r="I2440" s="19">
        <f t="shared" si="5520"/>
        <v>3.0303030303030328E-2</v>
      </c>
      <c r="J2440" s="8">
        <f t="shared" si="5521"/>
        <v>0.74218798474469505</v>
      </c>
      <c r="K2440" s="8">
        <f t="shared" si="5522"/>
        <v>0.62131201525530488</v>
      </c>
      <c r="L2440" s="8">
        <f t="shared" si="5523"/>
        <v>0.68174999999999997</v>
      </c>
      <c r="M2440" s="19">
        <f t="shared" si="5524"/>
        <v>0.19454954438587627</v>
      </c>
      <c r="N2440" s="19">
        <f t="shared" si="5525"/>
        <v>-1.9492650382297954E-2</v>
      </c>
      <c r="O2440" s="19">
        <f t="shared" si="5526"/>
        <v>-3.6627687946540217E-3</v>
      </c>
      <c r="P2440" s="19">
        <f t="shared" si="5527"/>
        <v>-4.3685728157689979E-4</v>
      </c>
      <c r="Q2440" s="303">
        <v>70</v>
      </c>
      <c r="R2440" s="306">
        <v>450500</v>
      </c>
      <c r="S2440" s="66">
        <f t="shared" si="5528"/>
        <v>6435.7142857142853</v>
      </c>
      <c r="T2440" t="str">
        <f t="shared" si="5529"/>
        <v/>
      </c>
      <c r="U2440" t="str">
        <f t="shared" si="5530"/>
        <v/>
      </c>
      <c r="V2440" t="str">
        <f t="shared" si="5531"/>
        <v/>
      </c>
      <c r="W2440" t="str">
        <f t="shared" si="5532"/>
        <v/>
      </c>
      <c r="X2440" s="63" t="s">
        <v>89</v>
      </c>
      <c r="Y2440" s="219">
        <f t="shared" si="5533"/>
        <v>-4.7802197802197738E-3</v>
      </c>
      <c r="Z2440" s="78">
        <f t="shared" si="5534"/>
        <v>0.66650385235050236</v>
      </c>
      <c r="AA2440" s="78">
        <f t="shared" si="5535"/>
        <v>0.68256770190912519</v>
      </c>
      <c r="AB2440" s="74">
        <f t="shared" si="4563"/>
        <v>2439</v>
      </c>
      <c r="AC2440" s="80">
        <f t="shared" si="5536"/>
        <v>-1.5101257435356143E-3</v>
      </c>
      <c r="AD2440" s="79">
        <f t="shared" si="5537"/>
        <v>-1.6063849558622834E-2</v>
      </c>
      <c r="AE2440" s="81">
        <f t="shared" si="5538"/>
        <v>-1.4553723815087219E-2</v>
      </c>
      <c r="AF2440" s="19">
        <f t="shared" si="5539"/>
        <v>-2.3534441365585624E-2</v>
      </c>
      <c r="AG2440" s="93">
        <f t="shared" si="5540"/>
        <v>-0.66807483701932613</v>
      </c>
      <c r="AH2440" s="91">
        <f t="shared" si="5541"/>
        <v>-1.9627852840556427E-4</v>
      </c>
      <c r="AI2440" s="96">
        <f t="shared" si="5542"/>
        <v>2429.6524801126598</v>
      </c>
      <c r="AJ2440" s="5">
        <f t="shared" si="5543"/>
        <v>2.0000000000000018E-2</v>
      </c>
      <c r="AK2440" s="5">
        <f t="shared" si="5544"/>
        <v>2.0000000000000018E-2</v>
      </c>
      <c r="AL2440" s="5">
        <f t="shared" si="5545"/>
        <v>0</v>
      </c>
      <c r="AM2440" s="95">
        <f t="shared" si="5546"/>
        <v>4.6428571428571474E-3</v>
      </c>
      <c r="AN2440" s="95">
        <f t="shared" si="5547"/>
        <v>-7.4999999999999989E-3</v>
      </c>
      <c r="AO2440" s="78">
        <f t="shared" si="5548"/>
        <v>0.61904761904761973</v>
      </c>
      <c r="AP2440" s="296">
        <f t="shared" si="5549"/>
        <v>38.235294117647086</v>
      </c>
      <c r="AQ2440" s="8"/>
      <c r="AR2440" s="8">
        <f t="shared" si="5550"/>
        <v>-0.42857142857142766</v>
      </c>
      <c r="AS2440" s="114">
        <f t="shared" si="5551"/>
        <v>-283928.57142857084</v>
      </c>
      <c r="AT2440" s="103">
        <f t="shared" si="5552"/>
        <v>-9.0114748374254289E-2</v>
      </c>
      <c r="AU2440" s="5">
        <f t="shared" si="5553"/>
        <v>0.68</v>
      </c>
      <c r="AV2440" s="93">
        <f t="shared" si="5554"/>
        <v>-0.63025210084033478</v>
      </c>
      <c r="AW2440" s="210">
        <f t="shared" si="5555"/>
        <v>0.10606060606060598</v>
      </c>
      <c r="AX2440" s="276">
        <f t="shared" si="5556"/>
        <v>9.0380385515672016E-3</v>
      </c>
      <c r="AY2440" s="19">
        <f t="shared" ref="AY2440:AY2441" si="5557">IF((AX2440&gt;AX2439),ABS(AX2440-AX2439)/ABS(AX2439),-1*ABS(AX2440-AX2439)/ABS(AX2439))</f>
        <v>-2.7377527078653888E-2</v>
      </c>
      <c r="AZ2440" s="255"/>
      <c r="BA2440" s="255"/>
      <c r="BB2440" s="255"/>
      <c r="BC2440" s="255"/>
      <c r="BD2440" s="255"/>
      <c r="BE2440" s="255"/>
      <c r="BF2440" s="255"/>
      <c r="BG2440" s="255"/>
      <c r="BH2440" s="255"/>
      <c r="BI2440" s="255"/>
      <c r="BJ2440" s="255"/>
      <c r="BK2440" s="255"/>
      <c r="BL2440" s="255"/>
      <c r="BM2440" s="255"/>
      <c r="BN2440" s="255"/>
      <c r="BO2440" s="255"/>
      <c r="BP2440" s="255"/>
      <c r="BQ2440" s="255"/>
      <c r="BR2440" s="255"/>
      <c r="BS2440" s="255"/>
      <c r="BT2440" s="255"/>
      <c r="BU2440" s="255"/>
      <c r="BV2440" s="255"/>
      <c r="BW2440" s="255"/>
      <c r="BX2440" s="255"/>
      <c r="BY2440" s="255"/>
      <c r="BZ2440" s="255"/>
      <c r="CA2440" s="255"/>
      <c r="CB2440" s="255"/>
      <c r="CC2440" s="255"/>
      <c r="CD2440" s="255"/>
      <c r="CE2440" s="255"/>
      <c r="CF2440" s="255"/>
      <c r="CG2440" s="255"/>
      <c r="CH2440" s="255"/>
      <c r="CI2440" s="255"/>
      <c r="CJ2440" s="255"/>
      <c r="CK2440" s="255"/>
      <c r="CL2440" s="255"/>
      <c r="CM2440" s="255"/>
      <c r="CN2440" s="255"/>
      <c r="CO2440" s="255"/>
      <c r="CP2440" s="255"/>
      <c r="CQ2440" s="255"/>
      <c r="CR2440" s="255"/>
      <c r="CS2440" s="255"/>
      <c r="CT2440" s="255"/>
      <c r="CU2440" s="255"/>
      <c r="CV2440" s="255"/>
      <c r="CW2440" s="255"/>
      <c r="CX2440" s="255"/>
      <c r="CY2440" s="255"/>
      <c r="CZ2440" s="255"/>
      <c r="DA2440" s="255"/>
      <c r="DB2440" s="255"/>
      <c r="DC2440" s="255"/>
      <c r="DD2440" s="255"/>
      <c r="DE2440" s="255"/>
      <c r="DF2440" s="255"/>
      <c r="DG2440" s="255"/>
      <c r="DH2440" s="255"/>
      <c r="DI2440" s="255"/>
      <c r="DJ2440" s="255"/>
      <c r="DK2440" s="255"/>
      <c r="DL2440" s="255"/>
      <c r="DM2440" s="255"/>
      <c r="DN2440" s="255"/>
      <c r="DO2440" s="255"/>
      <c r="DP2440" s="255"/>
      <c r="DQ2440" s="255"/>
      <c r="DR2440" s="255"/>
      <c r="DS2440" s="255"/>
      <c r="DT2440" s="255"/>
      <c r="DU2440" s="255"/>
      <c r="DV2440" s="255"/>
      <c r="DW2440" s="255"/>
      <c r="DX2440" s="255"/>
      <c r="DY2440" s="255"/>
      <c r="DZ2440" s="255"/>
      <c r="EA2440" s="255"/>
      <c r="EB2440" s="255"/>
      <c r="EC2440" s="255"/>
      <c r="ED2440" s="255"/>
      <c r="EE2440" s="255"/>
      <c r="EF2440" s="255"/>
      <c r="EG2440" s="255"/>
      <c r="EH2440" s="255"/>
      <c r="EI2440" s="255"/>
      <c r="EJ2440" s="255"/>
      <c r="EK2440" s="255"/>
      <c r="EL2440" s="255"/>
      <c r="EM2440" s="255"/>
      <c r="EN2440" s="255"/>
      <c r="EO2440" s="255"/>
      <c r="EP2440" s="255"/>
      <c r="EQ2440" s="255"/>
      <c r="ER2440" s="255"/>
      <c r="ES2440" s="255"/>
      <c r="ET2440" s="255"/>
      <c r="EU2440" s="255"/>
      <c r="EV2440" s="255"/>
      <c r="EW2440" s="255"/>
      <c r="EX2440" s="255"/>
      <c r="EY2440" s="255"/>
      <c r="EZ2440" s="255"/>
      <c r="FA2440" s="255"/>
      <c r="FB2440" s="255"/>
      <c r="FC2440" s="255"/>
      <c r="FD2440" s="255"/>
      <c r="FE2440" s="255"/>
      <c r="FF2440" s="255"/>
      <c r="FG2440" s="255"/>
      <c r="FH2440" s="255"/>
      <c r="FI2440" s="255"/>
      <c r="FJ2440" s="255"/>
      <c r="FK2440" s="255"/>
      <c r="FL2440" s="255"/>
      <c r="FM2440" s="255"/>
      <c r="FN2440" s="255"/>
      <c r="FO2440" s="255"/>
      <c r="FP2440" s="255"/>
      <c r="FQ2440" s="255"/>
      <c r="FR2440" s="255"/>
      <c r="FS2440" s="255"/>
      <c r="FT2440" s="255"/>
      <c r="FU2440" s="255"/>
      <c r="FV2440" s="255"/>
      <c r="FW2440" s="255"/>
      <c r="FX2440" s="255"/>
      <c r="FY2440" s="255"/>
      <c r="FZ2440" s="255"/>
      <c r="GA2440" s="255"/>
      <c r="GB2440" s="255"/>
      <c r="GC2440" s="255"/>
      <c r="GD2440" s="255"/>
      <c r="GE2440" s="255"/>
      <c r="GF2440" s="255"/>
      <c r="GG2440" s="255"/>
      <c r="GH2440" s="255"/>
      <c r="GI2440" s="255"/>
      <c r="GJ2440" s="255"/>
      <c r="GK2440" s="255"/>
      <c r="GL2440" s="255"/>
      <c r="GM2440" s="255"/>
      <c r="GN2440" s="255"/>
      <c r="GO2440" s="255"/>
      <c r="GP2440" s="255"/>
      <c r="GQ2440" s="255"/>
      <c r="GR2440" s="255"/>
      <c r="GS2440" s="255"/>
      <c r="GT2440" s="255"/>
      <c r="GU2440" s="255"/>
      <c r="GV2440" s="255"/>
      <c r="GW2440" s="255"/>
      <c r="GX2440" s="255"/>
      <c r="GY2440" s="255"/>
      <c r="GZ2440" s="255"/>
      <c r="HA2440" s="255"/>
      <c r="HB2440" s="255"/>
      <c r="HC2440" s="255"/>
      <c r="HD2440" s="255"/>
      <c r="HE2440" s="255"/>
      <c r="HF2440" s="255"/>
      <c r="HG2440" s="255"/>
      <c r="HH2440" s="255"/>
      <c r="HI2440" s="255"/>
      <c r="HJ2440" s="255"/>
      <c r="HK2440" s="255"/>
      <c r="HL2440" s="255"/>
      <c r="HM2440" s="255"/>
      <c r="HN2440" s="255"/>
      <c r="HO2440" s="255"/>
      <c r="HP2440" s="255"/>
      <c r="HQ2440" s="255"/>
      <c r="HR2440" s="255"/>
      <c r="HS2440" s="255"/>
      <c r="HT2440" s="255"/>
      <c r="HU2440" s="255"/>
      <c r="HV2440" s="255"/>
      <c r="HW2440" s="255"/>
      <c r="HX2440" s="255"/>
      <c r="HY2440" s="255"/>
      <c r="HZ2440" s="255"/>
      <c r="IA2440" s="255"/>
      <c r="IB2440" s="255"/>
      <c r="IC2440" s="255"/>
      <c r="ID2440" s="255"/>
      <c r="IE2440" s="255"/>
      <c r="IF2440" s="255"/>
      <c r="IG2440" s="255"/>
      <c r="IH2440" s="255"/>
      <c r="II2440" s="255"/>
      <c r="IJ2440" s="255"/>
      <c r="IK2440" s="255"/>
      <c r="IL2440" s="255"/>
      <c r="IM2440" s="255"/>
      <c r="IN2440" s="255"/>
      <c r="IO2440" s="255"/>
      <c r="IP2440" s="255"/>
      <c r="IQ2440" s="255"/>
      <c r="IR2440" s="255"/>
      <c r="IS2440" s="255"/>
      <c r="IT2440" s="255"/>
      <c r="IU2440" s="255"/>
      <c r="IV2440" s="255"/>
    </row>
    <row r="2441" spans="1:256" ht="13">
      <c r="A2441" s="16">
        <v>41915.373599537037</v>
      </c>
      <c r="B2441" s="300">
        <v>6</v>
      </c>
      <c r="C2441" s="5">
        <v>0.68</v>
      </c>
      <c r="D2441" s="5">
        <v>0.7</v>
      </c>
      <c r="E2441" s="5">
        <v>0.66</v>
      </c>
      <c r="F2441" s="5">
        <v>0.67500000000000004</v>
      </c>
      <c r="G2441" s="6">
        <v>123700</v>
      </c>
      <c r="H2441" s="113">
        <f t="shared" ref="H2441:H2442" si="5558">F2441</f>
        <v>0.67500000000000004</v>
      </c>
      <c r="I2441" s="19">
        <f t="shared" ref="I2441:I2442" si="5559">IF(A2442&gt;A2441,(H2441-H2440)/H2440, (H2441-H2442)/H2442)</f>
        <v>-7.3529411764705942E-3</v>
      </c>
      <c r="J2441" s="8">
        <f t="shared" ref="J2441:J2442" si="5560">(L2441)+2*STDEVPA(H2422:H2441)</f>
        <v>0.73907622195096767</v>
      </c>
      <c r="K2441" s="8">
        <f t="shared" ref="K2441:K2442" si="5561">(L2441)-(2*STDEVPA(H2422:H2441))</f>
        <v>0.62092377804903243</v>
      </c>
      <c r="L2441" s="8">
        <f t="shared" ref="L2441:L2442" si="5562">AVERAGE(H2422:H2441)</f>
        <v>0.68</v>
      </c>
      <c r="M2441" s="19">
        <f t="shared" ref="M2441:M2442" si="5563">(J2441-K2441)/K2441</f>
        <v>0.19028494008262173</v>
      </c>
      <c r="N2441" s="19">
        <f t="shared" ref="N2441:N2442" si="5564">IF(A2442&gt;A2441,(M2441-M2440)/M2440, (M2441-M2442)/M2442)</f>
        <v>-2.1920402418398755E-2</v>
      </c>
      <c r="O2441" s="19">
        <f t="shared" ref="O2441:O2442" si="5565">IF(A2442&gt;A2441,(J2441-J2440)/J2440, (J2441-J2442)/J2442)</f>
        <v>-4.1926881837056331E-3</v>
      </c>
      <c r="P2441" s="19">
        <f t="shared" ref="P2441:P2442" si="5566">IF(A2442&gt;A2441,(K2441-K2440)/K2440, (K2441-K2442)/K2442)</f>
        <v>-6.2486672837467261E-4</v>
      </c>
      <c r="Q2441" s="303">
        <v>70</v>
      </c>
      <c r="R2441" s="306">
        <v>83497.5</v>
      </c>
      <c r="S2441" s="66">
        <f t="shared" ref="S2441:S2442" si="5567">R2441/Q2441</f>
        <v>1192.8214285714287</v>
      </c>
      <c r="T2441" t="str">
        <f t="shared" ref="T2441:T2442" si="5568">IF(C2441&gt;$J2441,"BrokeBandUpper", IF(C2441&lt;$K2441,"BrokeBandLower", ""))</f>
        <v/>
      </c>
      <c r="U2441" t="str">
        <f t="shared" ref="U2441:U2442" si="5569">IF(D2441&gt;$J2441,"BrokeBandUpper", IF(D2441&lt;$K2441,"BrokeBandLower", ""))</f>
        <v/>
      </c>
      <c r="V2441" t="str">
        <f t="shared" ref="V2441:V2442" si="5570">IF(E2441&gt;$J2441,"BrokeBandUpper", IF(E2441&lt;$K2441,"BrokeBandLower", ""))</f>
        <v/>
      </c>
      <c r="W2441" t="str">
        <f t="shared" ref="W2441:W2442" si="5571">IF(F2441&gt;$J2441,"BrokeBandUpper", IF(F2441&lt;$K2441,"BrokeBandLower", ""))</f>
        <v/>
      </c>
      <c r="X2441" s="63"/>
      <c r="Y2441" s="310">
        <f t="shared" ref="Y2441:Y2442" si="5572">SLOPE(H2428:H2441,AB2428:AB2441)</f>
        <v>-3.6703296703296641E-3</v>
      </c>
      <c r="Z2441" s="311">
        <f t="shared" ref="Z2441:Z2442" si="5573">Z2440+(0.154*(F2441-Z2440))</f>
        <v>0.66781225908852504</v>
      </c>
      <c r="AA2441" s="311">
        <f t="shared" ref="AA2441:AA2442" si="5574">AA2440+(0.074*(F2441-AA2440))</f>
        <v>0.68200769196784994</v>
      </c>
      <c r="AB2441" s="312">
        <f t="shared" si="4563"/>
        <v>2440</v>
      </c>
      <c r="AC2441" s="313">
        <f t="shared" ref="AC2441:AC2442" si="5575">AD2441-AE2441</f>
        <v>2.866327486098566E-4</v>
      </c>
      <c r="AD2441" s="284">
        <f t="shared" ref="AD2441:AD2442" si="5576">Z2441-AA2441</f>
        <v>-1.4195432879324899E-2</v>
      </c>
      <c r="AE2441" s="314">
        <f t="shared" ref="AE2441:AE2442" si="5577">AE2440+(0.2*(AD2441-AE2440))</f>
        <v>-1.4482065627934755E-2</v>
      </c>
      <c r="AF2441" s="315">
        <f t="shared" ref="AF2441:AF2442" si="5578">AD2441/AA2441</f>
        <v>-2.0814182957916077E-2</v>
      </c>
      <c r="AG2441" s="315">
        <f t="shared" ref="AG2441:AG2442" si="5579">IF(A2442&gt;A2441,(AC2441-AC2440)/AC2440, (AC2441-AC2442)/AC2442)</f>
        <v>-1.1898072063447984</v>
      </c>
      <c r="AH2441" s="316">
        <f t="shared" ref="AH2441:AH2442" si="5580">SLOPE(AC2428:AC2441,AB2428:AB2441)</f>
        <v>1.0570249010566173E-5</v>
      </c>
      <c r="AI2441" s="317">
        <f t="shared" ref="AI2441:AI2442" si="5581">INTERCEPT(AB2428:AB2441,AC2428:AC2441)</f>
        <v>2433.6080123264887</v>
      </c>
      <c r="AJ2441" s="318">
        <f t="shared" ref="AJ2441:AJ2442" si="5582">F2441-F2440</f>
        <v>-5.0000000000000044E-3</v>
      </c>
      <c r="AK2441" s="318">
        <f t="shared" ref="AK2441:AK2442" si="5583">IF(AJ2441&gt;0,AJ2441,0)</f>
        <v>0</v>
      </c>
      <c r="AL2441" s="318">
        <f t="shared" ref="AL2441:AL2442" si="5584">IF(AJ2441&lt;0,AJ2441,0)</f>
        <v>-5.0000000000000044E-3</v>
      </c>
      <c r="AM2441" s="319">
        <f t="shared" ref="AM2441:AM2442" si="5585">(AVERAGE(AK2428:AK2441))</f>
        <v>4.6428571428571474E-3</v>
      </c>
      <c r="AN2441" s="319">
        <f t="shared" ref="AN2441:AN2442" si="5586">(AVERAGE(AL2428:AL2441))</f>
        <v>-6.4285714285714267E-3</v>
      </c>
      <c r="AO2441" s="311">
        <f t="shared" ref="AO2441:AO2442" si="5587">ABS(AM2441/AN2441)</f>
        <v>0.7222222222222231</v>
      </c>
      <c r="AP2441" s="285">
        <f t="shared" ref="AP2441:AP2442" si="5588">IF(AN2441=0,100,100-(100/(1+AO2441)))</f>
        <v>41.935483870967772</v>
      </c>
      <c r="AQ2441" s="285"/>
      <c r="AR2441" s="285">
        <f t="shared" ref="AR2441:AR2442" si="5589">IF(ISERROR(((F2441-E2441)-(D2441-F2441))/(D2441-E2441)),0,((F2441-E2441)-(D2441-F2441))/(D2441-E2441))</f>
        <v>-0.24999999999999792</v>
      </c>
      <c r="AS2441" s="286">
        <f t="shared" ref="AS2441:AS2442" si="5590">IF(ISERROR(AR2441*G2441),0,AR2441*G2441)</f>
        <v>-30924.999999999742</v>
      </c>
      <c r="AT2441" s="103">
        <f t="shared" ref="AT2441:AT2442" si="5591">SUM(AS2422:AS2441)/SUM(G2422:G2441)</f>
        <v>-0.14218629055153492</v>
      </c>
      <c r="AU2441" s="318">
        <f t="shared" ref="AU2441:AU2442" si="5592">F2441</f>
        <v>0.67500000000000004</v>
      </c>
      <c r="AV2441" s="315">
        <f t="shared" ref="AV2441:AV2442" si="5593">AS2441/R2441</f>
        <v>-0.3703703703703673</v>
      </c>
      <c r="AW2441" s="320">
        <f t="shared" ref="AW2441:AW2442" si="5594">(D2441-E2441)/E2441</f>
        <v>6.060606060606049E-2</v>
      </c>
      <c r="AX2441" s="321">
        <f t="shared" ref="AX2441:AX2442" si="5595">SLOPE(M2428:M2441,AB2428:AB2441)</f>
        <v>8.3573287583611454E-3</v>
      </c>
      <c r="AY2441" s="315">
        <f t="shared" si="5557"/>
        <v>-7.5316097549508756E-2</v>
      </c>
      <c r="AZ2441" s="255"/>
      <c r="BA2441" s="255"/>
      <c r="BB2441" s="255"/>
      <c r="BC2441" s="255"/>
      <c r="BD2441" s="255"/>
      <c r="BE2441" s="255"/>
      <c r="BF2441" s="255"/>
      <c r="BG2441" s="255"/>
      <c r="BH2441" s="255"/>
      <c r="BI2441" s="255"/>
      <c r="BJ2441" s="255"/>
      <c r="BK2441" s="255"/>
      <c r="BL2441" s="255"/>
      <c r="BM2441" s="255"/>
      <c r="BN2441" s="255"/>
      <c r="BO2441" s="255"/>
      <c r="BP2441" s="255"/>
      <c r="BQ2441" s="255"/>
      <c r="BR2441" s="255"/>
      <c r="BS2441" s="255"/>
      <c r="BT2441" s="255"/>
      <c r="BU2441" s="255"/>
      <c r="BV2441" s="255"/>
      <c r="BW2441" s="255"/>
      <c r="BX2441" s="255"/>
      <c r="BY2441" s="255"/>
      <c r="BZ2441" s="255"/>
      <c r="CA2441" s="255"/>
      <c r="CB2441" s="255"/>
      <c r="CC2441" s="255"/>
      <c r="CD2441" s="255"/>
      <c r="CE2441" s="255"/>
      <c r="CF2441" s="255"/>
      <c r="CG2441" s="255"/>
      <c r="CH2441" s="255"/>
      <c r="CI2441" s="255"/>
      <c r="CJ2441" s="255"/>
      <c r="CK2441" s="255"/>
      <c r="CL2441" s="255"/>
      <c r="CM2441" s="255"/>
      <c r="CN2441" s="255"/>
      <c r="CO2441" s="255"/>
      <c r="CP2441" s="255"/>
      <c r="CQ2441" s="255"/>
      <c r="CR2441" s="255"/>
      <c r="CS2441" s="255"/>
      <c r="CT2441" s="255"/>
      <c r="CU2441" s="255"/>
      <c r="CV2441" s="255"/>
      <c r="CW2441" s="255"/>
      <c r="CX2441" s="255"/>
      <c r="CY2441" s="255"/>
      <c r="CZ2441" s="255"/>
      <c r="DA2441" s="255"/>
      <c r="DB2441" s="255"/>
      <c r="DC2441" s="255"/>
      <c r="DD2441" s="255"/>
      <c r="DE2441" s="255"/>
      <c r="DF2441" s="255"/>
      <c r="DG2441" s="255"/>
      <c r="DH2441" s="255"/>
      <c r="DI2441" s="255"/>
      <c r="DJ2441" s="255"/>
      <c r="DK2441" s="255"/>
      <c r="DL2441" s="255"/>
      <c r="DM2441" s="255"/>
      <c r="DN2441" s="255"/>
      <c r="DO2441" s="255"/>
      <c r="DP2441" s="255"/>
      <c r="DQ2441" s="255"/>
      <c r="DR2441" s="255"/>
      <c r="DS2441" s="255"/>
      <c r="DT2441" s="255"/>
      <c r="DU2441" s="255"/>
      <c r="DV2441" s="255"/>
      <c r="DW2441" s="255"/>
      <c r="DX2441" s="255"/>
      <c r="DY2441" s="255"/>
      <c r="DZ2441" s="255"/>
      <c r="EA2441" s="255"/>
      <c r="EB2441" s="255"/>
      <c r="EC2441" s="255"/>
      <c r="ED2441" s="255"/>
      <c r="EE2441" s="255"/>
      <c r="EF2441" s="255"/>
      <c r="EG2441" s="255"/>
      <c r="EH2441" s="255"/>
      <c r="EI2441" s="255"/>
      <c r="EJ2441" s="255"/>
      <c r="EK2441" s="255"/>
      <c r="EL2441" s="255"/>
      <c r="EM2441" s="255"/>
      <c r="EN2441" s="255"/>
      <c r="EO2441" s="255"/>
      <c r="EP2441" s="255"/>
      <c r="EQ2441" s="255"/>
      <c r="ER2441" s="255"/>
      <c r="ES2441" s="255"/>
      <c r="ET2441" s="255"/>
      <c r="EU2441" s="255"/>
      <c r="EV2441" s="255"/>
      <c r="EW2441" s="255"/>
      <c r="EX2441" s="255"/>
      <c r="EY2441" s="255"/>
      <c r="EZ2441" s="255"/>
      <c r="FA2441" s="255"/>
      <c r="FB2441" s="255"/>
      <c r="FC2441" s="255"/>
      <c r="FD2441" s="255"/>
      <c r="FE2441" s="255"/>
      <c r="FF2441" s="255"/>
      <c r="FG2441" s="255"/>
      <c r="FH2441" s="255"/>
      <c r="FI2441" s="255"/>
      <c r="FJ2441" s="255"/>
      <c r="FK2441" s="255"/>
      <c r="FL2441" s="255"/>
      <c r="FM2441" s="255"/>
      <c r="FN2441" s="255"/>
      <c r="FO2441" s="255"/>
      <c r="FP2441" s="255"/>
      <c r="FQ2441" s="255"/>
      <c r="FR2441" s="255"/>
      <c r="FS2441" s="255"/>
      <c r="FT2441" s="255"/>
      <c r="FU2441" s="255"/>
      <c r="FV2441" s="255"/>
      <c r="FW2441" s="255"/>
      <c r="FX2441" s="255"/>
      <c r="FY2441" s="255"/>
      <c r="FZ2441" s="255"/>
      <c r="GA2441" s="255"/>
      <c r="GB2441" s="255"/>
      <c r="GC2441" s="255"/>
      <c r="GD2441" s="255"/>
      <c r="GE2441" s="255"/>
      <c r="GF2441" s="255"/>
      <c r="GG2441" s="255"/>
      <c r="GH2441" s="255"/>
      <c r="GI2441" s="255"/>
      <c r="GJ2441" s="255"/>
      <c r="GK2441" s="255"/>
      <c r="GL2441" s="255"/>
      <c r="GM2441" s="255"/>
      <c r="GN2441" s="255"/>
      <c r="GO2441" s="255"/>
      <c r="GP2441" s="255"/>
      <c r="GQ2441" s="255"/>
      <c r="GR2441" s="255"/>
      <c r="GS2441" s="255"/>
      <c r="GT2441" s="255"/>
      <c r="GU2441" s="255"/>
      <c r="GV2441" s="255"/>
      <c r="GW2441" s="255"/>
      <c r="GX2441" s="255"/>
      <c r="GY2441" s="255"/>
      <c r="GZ2441" s="255"/>
      <c r="HA2441" s="255"/>
      <c r="HB2441" s="255"/>
      <c r="HC2441" s="255"/>
      <c r="HD2441" s="255"/>
      <c r="HE2441" s="255"/>
      <c r="HF2441" s="255"/>
      <c r="HG2441" s="255"/>
      <c r="HH2441" s="255"/>
      <c r="HI2441" s="255"/>
      <c r="HJ2441" s="255"/>
      <c r="HK2441" s="255"/>
      <c r="HL2441" s="255"/>
      <c r="HM2441" s="255"/>
      <c r="HN2441" s="255"/>
      <c r="HO2441" s="255"/>
      <c r="HP2441" s="255"/>
      <c r="HQ2441" s="255"/>
      <c r="HR2441" s="255"/>
      <c r="HS2441" s="255"/>
      <c r="HT2441" s="255"/>
      <c r="HU2441" s="255"/>
      <c r="HV2441" s="255"/>
      <c r="HW2441" s="255"/>
      <c r="HX2441" s="255"/>
      <c r="HY2441" s="255"/>
      <c r="HZ2441" s="255"/>
      <c r="IA2441" s="255"/>
      <c r="IB2441" s="255"/>
      <c r="IC2441" s="255"/>
      <c r="ID2441" s="255"/>
      <c r="IE2441" s="255"/>
      <c r="IF2441" s="255"/>
      <c r="IG2441" s="255"/>
      <c r="IH2441" s="255"/>
      <c r="II2441" s="255"/>
      <c r="IJ2441" s="255"/>
      <c r="IK2441" s="255"/>
      <c r="IL2441" s="255"/>
      <c r="IM2441" s="255"/>
      <c r="IN2441" s="255"/>
      <c r="IO2441" s="255"/>
      <c r="IP2441" s="255"/>
      <c r="IQ2441" s="255"/>
      <c r="IR2441" s="255"/>
      <c r="IS2441" s="255"/>
      <c r="IT2441" s="255"/>
      <c r="IU2441" s="255"/>
      <c r="IV2441" s="255"/>
    </row>
    <row r="2442" spans="1:256">
      <c r="A2442" s="16">
        <v>41918.346180555556</v>
      </c>
      <c r="B2442" s="300">
        <v>2</v>
      </c>
      <c r="C2442" s="5">
        <v>0.66500000000000004</v>
      </c>
      <c r="D2442" s="5">
        <v>0.67</v>
      </c>
      <c r="E2442" s="5">
        <v>0.66500000000000004</v>
      </c>
      <c r="F2442" s="5">
        <v>0.66500000000000004</v>
      </c>
      <c r="G2442" s="6">
        <v>10400</v>
      </c>
      <c r="H2442" s="113">
        <f t="shared" si="5558"/>
        <v>0.66500000000000004</v>
      </c>
      <c r="I2442" s="19">
        <f t="shared" si="5559"/>
        <v>-1.4814814814814828E-2</v>
      </c>
      <c r="J2442" s="8">
        <f t="shared" si="5560"/>
        <v>0.73750000000000016</v>
      </c>
      <c r="K2442" s="8">
        <f t="shared" si="5561"/>
        <v>0.61950000000000027</v>
      </c>
      <c r="L2442" s="8">
        <f t="shared" si="5562"/>
        <v>0.67850000000000021</v>
      </c>
      <c r="M2442" s="19">
        <f t="shared" si="5563"/>
        <v>0.19047619047619022</v>
      </c>
      <c r="N2442" s="19">
        <f t="shared" si="5564"/>
        <v>1.0050737251484346E-3</v>
      </c>
      <c r="O2442" s="19">
        <f t="shared" si="5565"/>
        <v>-2.1326920067955947E-3</v>
      </c>
      <c r="P2442" s="19">
        <f t="shared" si="5566"/>
        <v>-2.2929997197171639E-3</v>
      </c>
      <c r="Q2442" s="303">
        <v>70</v>
      </c>
      <c r="R2442" s="306">
        <v>6916</v>
      </c>
      <c r="S2442" s="66">
        <f t="shared" si="5567"/>
        <v>98.8</v>
      </c>
      <c r="T2442" t="str">
        <f t="shared" si="5568"/>
        <v/>
      </c>
      <c r="U2442" t="str">
        <f t="shared" si="5569"/>
        <v/>
      </c>
      <c r="V2442" t="str">
        <f t="shared" si="5570"/>
        <v/>
      </c>
      <c r="W2442" t="str">
        <f t="shared" si="5571"/>
        <v/>
      </c>
      <c r="X2442" s="63"/>
      <c r="Y2442" s="219">
        <f t="shared" si="5572"/>
        <v>-2.7362637362637306E-3</v>
      </c>
      <c r="Z2442" s="78">
        <f t="shared" si="5573"/>
        <v>0.66737917118889223</v>
      </c>
      <c r="AA2442" s="78">
        <f t="shared" si="5574"/>
        <v>0.6807491227622291</v>
      </c>
      <c r="AB2442" s="74">
        <f t="shared" si="4563"/>
        <v>2441</v>
      </c>
      <c r="AC2442" s="80">
        <f t="shared" si="5575"/>
        <v>8.8969124367830818E-4</v>
      </c>
      <c r="AD2442" s="79">
        <f t="shared" si="5576"/>
        <v>-1.3369951573336869E-2</v>
      </c>
      <c r="AE2442" s="81">
        <f t="shared" si="5577"/>
        <v>-1.4259642817015177E-2</v>
      </c>
      <c r="AF2442" s="19">
        <f t="shared" si="5578"/>
        <v>-1.9640056999392863E-2</v>
      </c>
      <c r="AG2442" s="93">
        <f t="shared" si="5579"/>
        <v>2.1039413604803769</v>
      </c>
      <c r="AH2442" s="91">
        <f t="shared" si="5580"/>
        <v>2.132283832670213E-4</v>
      </c>
      <c r="AI2442" s="96">
        <f t="shared" si="5581"/>
        <v>2436.072817429967</v>
      </c>
      <c r="AJ2442" s="5">
        <f t="shared" si="5582"/>
        <v>-1.0000000000000009E-2</v>
      </c>
      <c r="AK2442" s="5">
        <f t="shared" si="5583"/>
        <v>0</v>
      </c>
      <c r="AL2442" s="5">
        <f t="shared" si="5584"/>
        <v>-1.0000000000000009E-2</v>
      </c>
      <c r="AM2442" s="95">
        <f t="shared" si="5585"/>
        <v>4.6428571428571474E-3</v>
      </c>
      <c r="AN2442" s="95">
        <f t="shared" si="5586"/>
        <v>-7.1428571428571409E-3</v>
      </c>
      <c r="AO2442" s="78">
        <f t="shared" si="5587"/>
        <v>0.6500000000000008</v>
      </c>
      <c r="AP2442" s="296">
        <f t="shared" si="5588"/>
        <v>39.393939393939426</v>
      </c>
      <c r="AQ2442" s="8"/>
      <c r="AR2442" s="8">
        <f t="shared" si="5589"/>
        <v>-1</v>
      </c>
      <c r="AS2442" s="114">
        <f t="shared" si="5590"/>
        <v>-10400</v>
      </c>
      <c r="AT2442" s="103">
        <f t="shared" si="5591"/>
        <v>-0.1723328367970304</v>
      </c>
      <c r="AU2442" s="5">
        <f t="shared" si="5592"/>
        <v>0.66500000000000004</v>
      </c>
      <c r="AV2442" s="93">
        <f t="shared" si="5593"/>
        <v>-1.5037593984962405</v>
      </c>
      <c r="AW2442" s="210">
        <f t="shared" si="5594"/>
        <v>7.5187969924812095E-3</v>
      </c>
      <c r="AX2442" s="276">
        <f t="shared" si="5595"/>
        <v>7.3732563517285186E-3</v>
      </c>
      <c r="AY2442" s="19">
        <f t="shared" ref="AY2442:AY2443" si="5596">IF((AX2442&gt;AX2441),ABS(AX2442-AX2441)/ABS(AX2441),-1*ABS(AX2442-AX2441)/ABS(AX2441))</f>
        <v>-0.1177496344927325</v>
      </c>
      <c r="AZ2442" s="255"/>
      <c r="BA2442" s="255"/>
      <c r="BB2442" s="255"/>
      <c r="BC2442" s="255"/>
      <c r="BD2442" s="255"/>
      <c r="BE2442" s="255"/>
      <c r="BF2442" s="255"/>
      <c r="BG2442" s="255"/>
      <c r="BH2442" s="255"/>
      <c r="BI2442" s="255"/>
      <c r="BJ2442" s="255"/>
      <c r="BK2442" s="255"/>
      <c r="BL2442" s="255"/>
      <c r="BM2442" s="255"/>
      <c r="BN2442" s="255"/>
      <c r="BO2442" s="255"/>
      <c r="BP2442" s="255"/>
      <c r="BQ2442" s="255"/>
      <c r="BR2442" s="255"/>
      <c r="BS2442" s="255"/>
      <c r="BT2442" s="255"/>
      <c r="BU2442" s="255"/>
      <c r="BV2442" s="255"/>
      <c r="BW2442" s="255"/>
      <c r="BX2442" s="255"/>
      <c r="BY2442" s="255"/>
      <c r="BZ2442" s="255"/>
      <c r="CA2442" s="255"/>
      <c r="CB2442" s="255"/>
      <c r="CC2442" s="255"/>
      <c r="CD2442" s="255"/>
      <c r="CE2442" s="255"/>
      <c r="CF2442" s="255"/>
      <c r="CG2442" s="255"/>
      <c r="CH2442" s="255"/>
      <c r="CI2442" s="255"/>
      <c r="CJ2442" s="255"/>
      <c r="CK2442" s="255"/>
      <c r="CL2442" s="255"/>
      <c r="CM2442" s="255"/>
      <c r="CN2442" s="255"/>
      <c r="CO2442" s="255"/>
      <c r="CP2442" s="255"/>
      <c r="CQ2442" s="255"/>
      <c r="CR2442" s="255"/>
      <c r="CS2442" s="255"/>
      <c r="CT2442" s="255"/>
      <c r="CU2442" s="255"/>
      <c r="CV2442" s="255"/>
      <c r="CW2442" s="255"/>
      <c r="CX2442" s="255"/>
      <c r="CY2442" s="255"/>
      <c r="CZ2442" s="255"/>
      <c r="DA2442" s="255"/>
      <c r="DB2442" s="255"/>
      <c r="DC2442" s="255"/>
      <c r="DD2442" s="255"/>
      <c r="DE2442" s="255"/>
      <c r="DF2442" s="255"/>
      <c r="DG2442" s="255"/>
      <c r="DH2442" s="255"/>
      <c r="DI2442" s="255"/>
      <c r="DJ2442" s="255"/>
      <c r="DK2442" s="255"/>
      <c r="DL2442" s="255"/>
      <c r="DM2442" s="255"/>
      <c r="DN2442" s="255"/>
      <c r="DO2442" s="255"/>
      <c r="DP2442" s="255"/>
      <c r="DQ2442" s="255"/>
      <c r="DR2442" s="255"/>
      <c r="DS2442" s="255"/>
      <c r="DT2442" s="255"/>
      <c r="DU2442" s="255"/>
      <c r="DV2442" s="255"/>
      <c r="DW2442" s="255"/>
      <c r="DX2442" s="255"/>
      <c r="DY2442" s="255"/>
      <c r="DZ2442" s="255"/>
      <c r="EA2442" s="255"/>
      <c r="EB2442" s="255"/>
      <c r="EC2442" s="255"/>
      <c r="ED2442" s="255"/>
      <c r="EE2442" s="255"/>
      <c r="EF2442" s="255"/>
      <c r="EG2442" s="255"/>
      <c r="EH2442" s="255"/>
      <c r="EI2442" s="255"/>
      <c r="EJ2442" s="255"/>
      <c r="EK2442" s="255"/>
      <c r="EL2442" s="255"/>
      <c r="EM2442" s="255"/>
      <c r="EN2442" s="255"/>
      <c r="EO2442" s="255"/>
      <c r="EP2442" s="255"/>
      <c r="EQ2442" s="255"/>
      <c r="ER2442" s="255"/>
      <c r="ES2442" s="255"/>
      <c r="ET2442" s="255"/>
      <c r="EU2442" s="255"/>
      <c r="EV2442" s="255"/>
      <c r="EW2442" s="255"/>
      <c r="EX2442" s="255"/>
      <c r="EY2442" s="255"/>
      <c r="EZ2442" s="255"/>
      <c r="FA2442" s="255"/>
      <c r="FB2442" s="255"/>
      <c r="FC2442" s="255"/>
      <c r="FD2442" s="255"/>
      <c r="FE2442" s="255"/>
      <c r="FF2442" s="255"/>
      <c r="FG2442" s="255"/>
      <c r="FH2442" s="255"/>
      <c r="FI2442" s="255"/>
      <c r="FJ2442" s="255"/>
      <c r="FK2442" s="255"/>
      <c r="FL2442" s="255"/>
      <c r="FM2442" s="255"/>
      <c r="FN2442" s="255"/>
      <c r="FO2442" s="255"/>
      <c r="FP2442" s="255"/>
      <c r="FQ2442" s="255"/>
      <c r="FR2442" s="255"/>
      <c r="FS2442" s="255"/>
      <c r="FT2442" s="255"/>
      <c r="FU2442" s="255"/>
      <c r="FV2442" s="255"/>
      <c r="FW2442" s="255"/>
      <c r="FX2442" s="255"/>
      <c r="FY2442" s="255"/>
      <c r="FZ2442" s="255"/>
      <c r="GA2442" s="255"/>
      <c r="GB2442" s="255"/>
      <c r="GC2442" s="255"/>
      <c r="GD2442" s="255"/>
      <c r="GE2442" s="255"/>
      <c r="GF2442" s="255"/>
      <c r="GG2442" s="255"/>
      <c r="GH2442" s="255"/>
      <c r="GI2442" s="255"/>
      <c r="GJ2442" s="255"/>
      <c r="GK2442" s="255"/>
      <c r="GL2442" s="255"/>
      <c r="GM2442" s="255"/>
      <c r="GN2442" s="255"/>
      <c r="GO2442" s="255"/>
      <c r="GP2442" s="255"/>
      <c r="GQ2442" s="255"/>
      <c r="GR2442" s="255"/>
      <c r="GS2442" s="255"/>
      <c r="GT2442" s="255"/>
      <c r="GU2442" s="255"/>
      <c r="GV2442" s="255"/>
      <c r="GW2442" s="255"/>
      <c r="GX2442" s="255"/>
      <c r="GY2442" s="255"/>
      <c r="GZ2442" s="255"/>
      <c r="HA2442" s="255"/>
      <c r="HB2442" s="255"/>
      <c r="HC2442" s="255"/>
      <c r="HD2442" s="255"/>
      <c r="HE2442" s="255"/>
      <c r="HF2442" s="255"/>
      <c r="HG2442" s="255"/>
      <c r="HH2442" s="255"/>
      <c r="HI2442" s="255"/>
      <c r="HJ2442" s="255"/>
      <c r="HK2442" s="255"/>
      <c r="HL2442" s="255"/>
      <c r="HM2442" s="255"/>
      <c r="HN2442" s="255"/>
      <c r="HO2442" s="255"/>
      <c r="HP2442" s="255"/>
      <c r="HQ2442" s="255"/>
      <c r="HR2442" s="255"/>
      <c r="HS2442" s="255"/>
      <c r="HT2442" s="255"/>
      <c r="HU2442" s="255"/>
      <c r="HV2442" s="255"/>
      <c r="HW2442" s="255"/>
      <c r="HX2442" s="255"/>
      <c r="HY2442" s="255"/>
      <c r="HZ2442" s="255"/>
      <c r="IA2442" s="255"/>
      <c r="IB2442" s="255"/>
      <c r="IC2442" s="255"/>
      <c r="ID2442" s="255"/>
      <c r="IE2442" s="255"/>
      <c r="IF2442" s="255"/>
      <c r="IG2442" s="255"/>
      <c r="IH2442" s="255"/>
      <c r="II2442" s="255"/>
      <c r="IJ2442" s="255"/>
      <c r="IK2442" s="255"/>
      <c r="IL2442" s="255"/>
      <c r="IM2442" s="255"/>
      <c r="IN2442" s="255"/>
      <c r="IO2442" s="255"/>
      <c r="IP2442" s="255"/>
      <c r="IQ2442" s="255"/>
      <c r="IR2442" s="255"/>
      <c r="IS2442" s="255"/>
      <c r="IT2442" s="255"/>
      <c r="IU2442" s="255"/>
      <c r="IV2442" s="255"/>
    </row>
    <row r="2443" spans="1:256" ht="13">
      <c r="A2443" s="16">
        <v>41919.456134259257</v>
      </c>
      <c r="B2443" s="300">
        <v>3</v>
      </c>
      <c r="C2443" s="5">
        <v>0.67500000000000004</v>
      </c>
      <c r="D2443" s="5">
        <v>0.68</v>
      </c>
      <c r="E2443" s="5">
        <v>0.65500000000000003</v>
      </c>
      <c r="F2443" s="5">
        <v>0.67500000000000004</v>
      </c>
      <c r="G2443" s="6">
        <v>120200</v>
      </c>
      <c r="H2443" s="113">
        <f t="shared" ref="H2443:H2444" si="5597">F2443</f>
        <v>0.67500000000000004</v>
      </c>
      <c r="I2443" s="19">
        <f t="shared" ref="I2443:I2444" si="5598">IF(A2444&gt;A2443,(H2443-H2442)/H2442, (H2443-H2444)/H2444)</f>
        <v>1.5037593984962419E-2</v>
      </c>
      <c r="J2443" s="8">
        <f t="shared" ref="J2443:J2444" si="5599">(L2443)+2*STDEVPA(H2424:H2443)</f>
        <v>0.73602349955359825</v>
      </c>
      <c r="K2443" s="8">
        <f t="shared" ref="K2443:K2444" si="5600">(L2443)-(2*STDEVPA(H2424:H2443))</f>
        <v>0.61897650044640218</v>
      </c>
      <c r="L2443" s="8">
        <f t="shared" ref="L2443:L2444" si="5601">AVERAGE(H2424:H2443)</f>
        <v>0.67750000000000021</v>
      </c>
      <c r="M2443" s="19">
        <f t="shared" ref="M2443:M2444" si="5602">(J2443-K2443)/K2443</f>
        <v>0.18909764590866127</v>
      </c>
      <c r="N2443" s="19">
        <f t="shared" ref="N2443:N2444" si="5603">IF(A2444&gt;A2443,(M2443-M2442)/M2442, (M2443-M2444)/M2444)</f>
        <v>-7.2373589795269961E-3</v>
      </c>
      <c r="O2443" s="19">
        <f t="shared" ref="O2443:O2444" si="5604">IF(A2444&gt;A2443,(J2443-J2442)/J2442, (J2443-J2444)/J2444)</f>
        <v>-2.0020345035958059E-3</v>
      </c>
      <c r="P2443" s="19">
        <f t="shared" ref="P2443:P2444" si="5605">IF(A2444&gt;A2443,(K2443-K2442)/K2442, (K2443-K2444)/K2444)</f>
        <v>-8.4503559902840094E-4</v>
      </c>
      <c r="Q2443" s="303">
        <v>70</v>
      </c>
      <c r="R2443" s="306">
        <v>81135</v>
      </c>
      <c r="S2443" s="66">
        <f t="shared" ref="S2443:S2444" si="5606">R2443/Q2443</f>
        <v>1159.0714285714287</v>
      </c>
      <c r="T2443" t="str">
        <f t="shared" ref="T2443:T2444" si="5607">IF(C2443&gt;$J2443,"BrokeBandUpper", IF(C2443&lt;$K2443,"BrokeBandLower", ""))</f>
        <v/>
      </c>
      <c r="U2443" t="str">
        <f t="shared" ref="U2443:U2444" si="5608">IF(D2443&gt;$J2443,"BrokeBandUpper", IF(D2443&lt;$K2443,"BrokeBandLower", ""))</f>
        <v/>
      </c>
      <c r="V2443" t="str">
        <f t="shared" ref="V2443:V2444" si="5609">IF(E2443&gt;$J2443,"BrokeBandUpper", IF(E2443&lt;$K2443,"BrokeBandLower", ""))</f>
        <v/>
      </c>
      <c r="W2443" t="str">
        <f t="shared" ref="W2443:W2444" si="5610">IF(F2443&gt;$J2443,"BrokeBandUpper", IF(F2443&lt;$K2443,"BrokeBandLower", ""))</f>
        <v/>
      </c>
      <c r="X2443" s="63" t="s">
        <v>89</v>
      </c>
      <c r="Y2443" s="310">
        <f t="shared" ref="Y2443:Y2444" si="5611">SLOPE(H2430:H2443,AB2430:AB2443)</f>
        <v>-1.0329670329670281E-3</v>
      </c>
      <c r="Z2443" s="311">
        <f t="shared" ref="Z2443:Z2444" si="5612">Z2442+(0.154*(F2443-Z2442))</f>
        <v>0.66855277882580288</v>
      </c>
      <c r="AA2443" s="311">
        <f t="shared" ref="AA2443:AA2444" si="5613">AA2442+(0.074*(F2443-AA2442))</f>
        <v>0.68032368767782414</v>
      </c>
      <c r="AB2443" s="312">
        <f t="shared" si="4563"/>
        <v>2442</v>
      </c>
      <c r="AC2443" s="313">
        <f t="shared" ref="AC2443:AC2444" si="5614">AD2443-AE2443</f>
        <v>1.9909871719951365E-3</v>
      </c>
      <c r="AD2443" s="284">
        <f t="shared" ref="AD2443:AD2444" si="5615">Z2443-AA2443</f>
        <v>-1.1770908852021256E-2</v>
      </c>
      <c r="AE2443" s="314">
        <f t="shared" ref="AE2443:AE2444" si="5616">AE2442+(0.2*(AD2443-AE2442))</f>
        <v>-1.3761896024016392E-2</v>
      </c>
      <c r="AF2443" s="315">
        <f t="shared" ref="AF2443:AF2444" si="5617">AD2443/AA2443</f>
        <v>-1.7301924165244585E-2</v>
      </c>
      <c r="AG2443" s="315">
        <f t="shared" ref="AG2443:AG2444" si="5618">IF(A2444&gt;A2443,(AC2443-AC2442)/AC2442, (AC2443-AC2444)/AC2444)</f>
        <v>1.2378405836205257</v>
      </c>
      <c r="AH2443" s="316">
        <f t="shared" ref="AH2443:AH2444" si="5619">SLOPE(AC2430:AC2443,AB2430:AB2443)</f>
        <v>4.5137804397124516E-4</v>
      </c>
      <c r="AI2443" s="317">
        <f t="shared" ref="AI2443:AI2444" si="5620">INTERCEPT(AB2430:AB2443,AC2430:AC2443)</f>
        <v>2437.8922114342849</v>
      </c>
      <c r="AJ2443" s="318">
        <f t="shared" ref="AJ2443:AJ2444" si="5621">F2443-F2442</f>
        <v>1.0000000000000009E-2</v>
      </c>
      <c r="AK2443" s="318">
        <f t="shared" ref="AK2443:AK2444" si="5622">IF(AJ2443&gt;0,AJ2443,0)</f>
        <v>1.0000000000000009E-2</v>
      </c>
      <c r="AL2443" s="318">
        <f t="shared" ref="AL2443:AL2444" si="5623">IF(AJ2443&lt;0,AJ2443,0)</f>
        <v>0</v>
      </c>
      <c r="AM2443" s="319">
        <f t="shared" ref="AM2443:AM2444" si="5624">(AVERAGE(AK2430:AK2443))</f>
        <v>4.6428571428571474E-3</v>
      </c>
      <c r="AN2443" s="319">
        <f t="shared" ref="AN2443:AN2444" si="5625">(AVERAGE(AL2430:AL2443))</f>
        <v>-7.1428571428571409E-3</v>
      </c>
      <c r="AO2443" s="311">
        <f t="shared" ref="AO2443:AO2444" si="5626">ABS(AM2443/AN2443)</f>
        <v>0.6500000000000008</v>
      </c>
      <c r="AP2443" s="285">
        <f t="shared" ref="AP2443:AP2444" si="5627">IF(AN2443=0,100,100-(100/(1+AO2443)))</f>
        <v>39.393939393939426</v>
      </c>
      <c r="AQ2443" s="285"/>
      <c r="AR2443" s="285">
        <f t="shared" ref="AR2443:AR2444" si="5628">IF(ISERROR(((F2443-E2443)-(D2443-F2443))/(D2443-E2443)),0,((F2443-E2443)-(D2443-F2443))/(D2443-E2443))</f>
        <v>0.6</v>
      </c>
      <c r="AS2443" s="286">
        <f t="shared" ref="AS2443:AS2444" si="5629">IF(ISERROR(AR2443*G2443),0,AR2443*G2443)</f>
        <v>72120</v>
      </c>
      <c r="AT2443" s="103">
        <f t="shared" ref="AT2443:AT2444" si="5630">SUM(AS2424:AS2443)/SUM(G2424:G2443)</f>
        <v>-0.13082690657089729</v>
      </c>
      <c r="AU2443" s="318">
        <f t="shared" ref="AU2443:AU2444" si="5631">F2443</f>
        <v>0.67500000000000004</v>
      </c>
      <c r="AV2443" s="315">
        <f t="shared" ref="AV2443:AV2444" si="5632">AS2443/R2443</f>
        <v>0.88888888888888884</v>
      </c>
      <c r="AW2443" s="320">
        <f t="shared" ref="AW2443:AW2444" si="5633">(D2443-E2443)/E2443</f>
        <v>3.8167938931297746E-2</v>
      </c>
      <c r="AX2443" s="321">
        <f t="shared" ref="AX2443:AX2444" si="5634">SLOPE(M2430:M2443,AB2430:AB2443)</f>
        <v>6.0016084702634483E-3</v>
      </c>
      <c r="AY2443" s="315">
        <f t="shared" si="5596"/>
        <v>-0.186030135944414</v>
      </c>
      <c r="AZ2443" s="255"/>
      <c r="BA2443" s="255"/>
      <c r="BB2443" s="255"/>
      <c r="BC2443" s="255"/>
      <c r="BD2443" s="255"/>
      <c r="BE2443" s="255"/>
      <c r="BF2443" s="255"/>
      <c r="BG2443" s="255"/>
      <c r="BH2443" s="255"/>
      <c r="BI2443" s="255"/>
      <c r="BJ2443" s="255"/>
      <c r="BK2443" s="255"/>
      <c r="BL2443" s="255"/>
      <c r="BM2443" s="255"/>
      <c r="BN2443" s="255"/>
      <c r="BO2443" s="255"/>
      <c r="BP2443" s="255"/>
      <c r="BQ2443" s="255"/>
      <c r="BR2443" s="255"/>
      <c r="BS2443" s="255"/>
      <c r="BT2443" s="255"/>
      <c r="BU2443" s="255"/>
      <c r="BV2443" s="255"/>
      <c r="BW2443" s="255"/>
      <c r="BX2443" s="255"/>
      <c r="BY2443" s="255"/>
      <c r="BZ2443" s="255"/>
      <c r="CA2443" s="255"/>
      <c r="CB2443" s="255"/>
      <c r="CC2443" s="255"/>
      <c r="CD2443" s="255"/>
      <c r="CE2443" s="255"/>
      <c r="CF2443" s="255"/>
      <c r="CG2443" s="255"/>
      <c r="CH2443" s="255"/>
      <c r="CI2443" s="255"/>
      <c r="CJ2443" s="255"/>
      <c r="CK2443" s="255"/>
      <c r="CL2443" s="255"/>
      <c r="CM2443" s="255"/>
      <c r="CN2443" s="255"/>
      <c r="CO2443" s="255"/>
      <c r="CP2443" s="255"/>
      <c r="CQ2443" s="255"/>
      <c r="CR2443" s="255"/>
      <c r="CS2443" s="255"/>
      <c r="CT2443" s="255"/>
      <c r="CU2443" s="255"/>
      <c r="CV2443" s="255"/>
      <c r="CW2443" s="255"/>
      <c r="CX2443" s="255"/>
      <c r="CY2443" s="255"/>
      <c r="CZ2443" s="255"/>
      <c r="DA2443" s="255"/>
      <c r="DB2443" s="255"/>
      <c r="DC2443" s="255"/>
      <c r="DD2443" s="255"/>
      <c r="DE2443" s="255"/>
      <c r="DF2443" s="255"/>
      <c r="DG2443" s="255"/>
      <c r="DH2443" s="255"/>
      <c r="DI2443" s="255"/>
      <c r="DJ2443" s="255"/>
      <c r="DK2443" s="255"/>
      <c r="DL2443" s="255"/>
      <c r="DM2443" s="255"/>
      <c r="DN2443" s="255"/>
      <c r="DO2443" s="255"/>
      <c r="DP2443" s="255"/>
      <c r="DQ2443" s="255"/>
      <c r="DR2443" s="255"/>
      <c r="DS2443" s="255"/>
      <c r="DT2443" s="255"/>
      <c r="DU2443" s="255"/>
      <c r="DV2443" s="255"/>
      <c r="DW2443" s="255"/>
      <c r="DX2443" s="255"/>
      <c r="DY2443" s="255"/>
      <c r="DZ2443" s="255"/>
      <c r="EA2443" s="255"/>
      <c r="EB2443" s="255"/>
      <c r="EC2443" s="255"/>
      <c r="ED2443" s="255"/>
      <c r="EE2443" s="255"/>
      <c r="EF2443" s="255"/>
      <c r="EG2443" s="255"/>
      <c r="EH2443" s="255"/>
      <c r="EI2443" s="255"/>
      <c r="EJ2443" s="255"/>
      <c r="EK2443" s="255"/>
      <c r="EL2443" s="255"/>
      <c r="EM2443" s="255"/>
      <c r="EN2443" s="255"/>
      <c r="EO2443" s="255"/>
      <c r="EP2443" s="255"/>
      <c r="EQ2443" s="255"/>
      <c r="ER2443" s="255"/>
      <c r="ES2443" s="255"/>
      <c r="ET2443" s="255"/>
      <c r="EU2443" s="255"/>
      <c r="EV2443" s="255"/>
      <c r="EW2443" s="255"/>
      <c r="EX2443" s="255"/>
      <c r="EY2443" s="255"/>
      <c r="EZ2443" s="255"/>
      <c r="FA2443" s="255"/>
      <c r="FB2443" s="255"/>
      <c r="FC2443" s="255"/>
      <c r="FD2443" s="255"/>
      <c r="FE2443" s="255"/>
      <c r="FF2443" s="255"/>
      <c r="FG2443" s="255"/>
      <c r="FH2443" s="255"/>
      <c r="FI2443" s="255"/>
      <c r="FJ2443" s="255"/>
      <c r="FK2443" s="255"/>
      <c r="FL2443" s="255"/>
      <c r="FM2443" s="255"/>
      <c r="FN2443" s="255"/>
      <c r="FO2443" s="255"/>
      <c r="FP2443" s="255"/>
      <c r="FQ2443" s="255"/>
      <c r="FR2443" s="255"/>
      <c r="FS2443" s="255"/>
      <c r="FT2443" s="255"/>
      <c r="FU2443" s="255"/>
      <c r="FV2443" s="255"/>
      <c r="FW2443" s="255"/>
      <c r="FX2443" s="255"/>
      <c r="FY2443" s="255"/>
      <c r="FZ2443" s="255"/>
      <c r="GA2443" s="255"/>
      <c r="GB2443" s="255"/>
      <c r="GC2443" s="255"/>
      <c r="GD2443" s="255"/>
      <c r="GE2443" s="255"/>
      <c r="GF2443" s="255"/>
      <c r="GG2443" s="255"/>
      <c r="GH2443" s="255"/>
      <c r="GI2443" s="255"/>
      <c r="GJ2443" s="255"/>
      <c r="GK2443" s="255"/>
      <c r="GL2443" s="255"/>
      <c r="GM2443" s="255"/>
      <c r="GN2443" s="255"/>
      <c r="GO2443" s="255"/>
      <c r="GP2443" s="255"/>
      <c r="GQ2443" s="255"/>
      <c r="GR2443" s="255"/>
      <c r="GS2443" s="255"/>
      <c r="GT2443" s="255"/>
      <c r="GU2443" s="255"/>
      <c r="GV2443" s="255"/>
      <c r="GW2443" s="255"/>
      <c r="GX2443" s="255"/>
      <c r="GY2443" s="255"/>
      <c r="GZ2443" s="255"/>
      <c r="HA2443" s="255"/>
      <c r="HB2443" s="255"/>
      <c r="HC2443" s="255"/>
      <c r="HD2443" s="255"/>
      <c r="HE2443" s="255"/>
      <c r="HF2443" s="255"/>
      <c r="HG2443" s="255"/>
      <c r="HH2443" s="255"/>
      <c r="HI2443" s="255"/>
      <c r="HJ2443" s="255"/>
      <c r="HK2443" s="255"/>
      <c r="HL2443" s="255"/>
      <c r="HM2443" s="255"/>
      <c r="HN2443" s="255"/>
      <c r="HO2443" s="255"/>
      <c r="HP2443" s="255"/>
      <c r="HQ2443" s="255"/>
      <c r="HR2443" s="255"/>
      <c r="HS2443" s="255"/>
      <c r="HT2443" s="255"/>
      <c r="HU2443" s="255"/>
      <c r="HV2443" s="255"/>
      <c r="HW2443" s="255"/>
      <c r="HX2443" s="255"/>
      <c r="HY2443" s="255"/>
      <c r="HZ2443" s="255"/>
      <c r="IA2443" s="255"/>
      <c r="IB2443" s="255"/>
      <c r="IC2443" s="255"/>
      <c r="ID2443" s="255"/>
      <c r="IE2443" s="255"/>
      <c r="IF2443" s="255"/>
      <c r="IG2443" s="255"/>
      <c r="IH2443" s="255"/>
      <c r="II2443" s="255"/>
      <c r="IJ2443" s="255"/>
      <c r="IK2443" s="255"/>
      <c r="IL2443" s="255"/>
      <c r="IM2443" s="255"/>
      <c r="IN2443" s="255"/>
      <c r="IO2443" s="255"/>
      <c r="IP2443" s="255"/>
      <c r="IQ2443" s="255"/>
      <c r="IR2443" s="255"/>
      <c r="IS2443" s="255"/>
      <c r="IT2443" s="255"/>
      <c r="IU2443" s="255"/>
      <c r="IV2443" s="255"/>
    </row>
    <row r="2444" spans="1:256">
      <c r="A2444" s="16">
        <v>41920.408043981479</v>
      </c>
      <c r="B2444" s="300">
        <v>4</v>
      </c>
      <c r="C2444" s="5">
        <v>0.67500000000000004</v>
      </c>
      <c r="D2444" s="5">
        <v>0.67500000000000004</v>
      </c>
      <c r="E2444" s="5">
        <v>0.65</v>
      </c>
      <c r="F2444" s="5">
        <v>0.65</v>
      </c>
      <c r="G2444" s="6">
        <v>126600</v>
      </c>
      <c r="H2444" s="113">
        <f t="shared" si="5597"/>
        <v>0.65</v>
      </c>
      <c r="I2444" s="19">
        <f t="shared" si="5598"/>
        <v>-3.703703703703707E-2</v>
      </c>
      <c r="J2444" s="8">
        <f t="shared" si="5599"/>
        <v>0.73219748694700681</v>
      </c>
      <c r="K2444" s="8">
        <f t="shared" si="5600"/>
        <v>0.61680251305299361</v>
      </c>
      <c r="L2444" s="8">
        <f t="shared" si="5601"/>
        <v>0.67450000000000021</v>
      </c>
      <c r="M2444" s="19">
        <f t="shared" si="5602"/>
        <v>0.18708577129953888</v>
      </c>
      <c r="N2444" s="19">
        <f t="shared" si="5603"/>
        <v>-1.0639342438425554E-2</v>
      </c>
      <c r="O2444" s="19">
        <f t="shared" si="5604"/>
        <v>-5.1982207210937263E-3</v>
      </c>
      <c r="P2444" s="19">
        <f t="shared" si="5605"/>
        <v>-3.5122292879304867E-3</v>
      </c>
      <c r="Q2444" s="303">
        <v>70</v>
      </c>
      <c r="R2444" s="306">
        <v>82290</v>
      </c>
      <c r="S2444" s="66">
        <f t="shared" si="5606"/>
        <v>1175.5714285714287</v>
      </c>
      <c r="T2444" t="str">
        <f t="shared" si="5607"/>
        <v/>
      </c>
      <c r="U2444" t="str">
        <f t="shared" si="5608"/>
        <v/>
      </c>
      <c r="V2444" t="str">
        <f t="shared" si="5609"/>
        <v/>
      </c>
      <c r="W2444" t="str">
        <f t="shared" si="5610"/>
        <v/>
      </c>
      <c r="X2444" s="63"/>
      <c r="Y2444" s="219">
        <f t="shared" si="5611"/>
        <v>1.0989010989011316E-4</v>
      </c>
      <c r="Z2444" s="78">
        <f t="shared" si="5612"/>
        <v>0.6656956508866293</v>
      </c>
      <c r="AA2444" s="78">
        <f t="shared" si="5613"/>
        <v>0.6780797347896651</v>
      </c>
      <c r="AB2444" s="74">
        <f t="shared" si="4563"/>
        <v>2443</v>
      </c>
      <c r="AC2444" s="80">
        <f t="shared" si="5614"/>
        <v>1.1022496967844717E-3</v>
      </c>
      <c r="AD2444" s="79">
        <f t="shared" si="5615"/>
        <v>-1.2384083903035803E-2</v>
      </c>
      <c r="AE2444" s="81">
        <f t="shared" si="5616"/>
        <v>-1.3486333599820275E-2</v>
      </c>
      <c r="AF2444" s="19">
        <f t="shared" si="5617"/>
        <v>-1.8263462639651437E-2</v>
      </c>
      <c r="AG2444" s="93">
        <f t="shared" si="5618"/>
        <v>-0.4463803120941634</v>
      </c>
      <c r="AH2444" s="91">
        <f t="shared" si="5619"/>
        <v>6.6238593120383727E-4</v>
      </c>
      <c r="AI2444" s="96">
        <f t="shared" si="5620"/>
        <v>2439.3971908572976</v>
      </c>
      <c r="AJ2444" s="5">
        <f t="shared" si="5621"/>
        <v>-2.5000000000000022E-2</v>
      </c>
      <c r="AK2444" s="5">
        <f t="shared" si="5622"/>
        <v>0</v>
      </c>
      <c r="AL2444" s="5">
        <f t="shared" si="5623"/>
        <v>-2.5000000000000022E-2</v>
      </c>
      <c r="AM2444" s="95">
        <f t="shared" si="5624"/>
        <v>4.6428571428571474E-3</v>
      </c>
      <c r="AN2444" s="95">
        <f t="shared" si="5625"/>
        <v>-8.9285714285714281E-3</v>
      </c>
      <c r="AO2444" s="78">
        <f t="shared" si="5626"/>
        <v>0.52000000000000057</v>
      </c>
      <c r="AP2444" s="296">
        <f t="shared" si="5627"/>
        <v>34.210526315789494</v>
      </c>
      <c r="AQ2444" s="8"/>
      <c r="AR2444" s="8">
        <f t="shared" si="5628"/>
        <v>-1</v>
      </c>
      <c r="AS2444" s="114">
        <f t="shared" si="5629"/>
        <v>-126600</v>
      </c>
      <c r="AT2444" s="103">
        <f t="shared" si="5630"/>
        <v>-0.18740233643646606</v>
      </c>
      <c r="AU2444" s="5">
        <f t="shared" si="5631"/>
        <v>0.65</v>
      </c>
      <c r="AV2444" s="93">
        <f t="shared" si="5632"/>
        <v>-1.5384615384615385</v>
      </c>
      <c r="AW2444" s="210">
        <f t="shared" si="5633"/>
        <v>3.8461538461538491E-2</v>
      </c>
      <c r="AX2444" s="276">
        <f t="shared" si="5634"/>
        <v>4.2492447721656137E-3</v>
      </c>
      <c r="AY2444" s="19">
        <f t="shared" ref="AY2444:AY2445" si="5635">IF((AX2444&gt;AX2443),ABS(AX2444-AX2443)/ABS(AX2443),-1*ABS(AX2444-AX2443)/ABS(AX2443))</f>
        <v>-0.29198234219715974</v>
      </c>
      <c r="AZ2444" s="255"/>
      <c r="BA2444" s="255"/>
      <c r="BB2444" s="255"/>
      <c r="BC2444" s="255"/>
      <c r="BD2444" s="255"/>
      <c r="BE2444" s="255"/>
      <c r="BF2444" s="255"/>
      <c r="BG2444" s="255"/>
      <c r="BH2444" s="255"/>
      <c r="BI2444" s="255"/>
      <c r="BJ2444" s="255"/>
      <c r="BK2444" s="255"/>
      <c r="BL2444" s="255"/>
      <c r="BM2444" s="255"/>
      <c r="BN2444" s="255"/>
      <c r="BO2444" s="255"/>
      <c r="BP2444" s="255"/>
      <c r="BQ2444" s="255"/>
      <c r="BR2444" s="255"/>
      <c r="BS2444" s="255"/>
      <c r="BT2444" s="255"/>
      <c r="BU2444" s="255"/>
      <c r="BV2444" s="255"/>
      <c r="BW2444" s="255"/>
      <c r="BX2444" s="255"/>
      <c r="BY2444" s="255"/>
      <c r="BZ2444" s="255"/>
      <c r="CA2444" s="255"/>
      <c r="CB2444" s="255"/>
      <c r="CC2444" s="255"/>
      <c r="CD2444" s="255"/>
      <c r="CE2444" s="255"/>
      <c r="CF2444" s="255"/>
      <c r="CG2444" s="255"/>
      <c r="CH2444" s="255"/>
      <c r="CI2444" s="255"/>
      <c r="CJ2444" s="255"/>
      <c r="CK2444" s="255"/>
      <c r="CL2444" s="255"/>
      <c r="CM2444" s="255"/>
      <c r="CN2444" s="255"/>
      <c r="CO2444" s="255"/>
      <c r="CP2444" s="255"/>
      <c r="CQ2444" s="255"/>
      <c r="CR2444" s="255"/>
      <c r="CS2444" s="255"/>
      <c r="CT2444" s="255"/>
      <c r="CU2444" s="255"/>
      <c r="CV2444" s="255"/>
      <c r="CW2444" s="255"/>
      <c r="CX2444" s="255"/>
      <c r="CY2444" s="255"/>
      <c r="CZ2444" s="255"/>
      <c r="DA2444" s="255"/>
      <c r="DB2444" s="255"/>
      <c r="DC2444" s="255"/>
      <c r="DD2444" s="255"/>
      <c r="DE2444" s="255"/>
      <c r="DF2444" s="255"/>
      <c r="DG2444" s="255"/>
      <c r="DH2444" s="255"/>
      <c r="DI2444" s="255"/>
      <c r="DJ2444" s="255"/>
      <c r="DK2444" s="255"/>
      <c r="DL2444" s="255"/>
      <c r="DM2444" s="255"/>
      <c r="DN2444" s="255"/>
      <c r="DO2444" s="255"/>
      <c r="DP2444" s="255"/>
      <c r="DQ2444" s="255"/>
      <c r="DR2444" s="255"/>
      <c r="DS2444" s="255"/>
      <c r="DT2444" s="255"/>
      <c r="DU2444" s="255"/>
      <c r="DV2444" s="255"/>
      <c r="DW2444" s="255"/>
      <c r="DX2444" s="255"/>
      <c r="DY2444" s="255"/>
      <c r="DZ2444" s="255"/>
      <c r="EA2444" s="255"/>
      <c r="EB2444" s="255"/>
      <c r="EC2444" s="255"/>
      <c r="ED2444" s="255"/>
      <c r="EE2444" s="255"/>
      <c r="EF2444" s="255"/>
      <c r="EG2444" s="255"/>
      <c r="EH2444" s="255"/>
      <c r="EI2444" s="255"/>
      <c r="EJ2444" s="255"/>
      <c r="EK2444" s="255"/>
      <c r="EL2444" s="255"/>
      <c r="EM2444" s="255"/>
      <c r="EN2444" s="255"/>
      <c r="EO2444" s="255"/>
      <c r="EP2444" s="255"/>
      <c r="EQ2444" s="255"/>
      <c r="ER2444" s="255"/>
      <c r="ES2444" s="255"/>
      <c r="ET2444" s="255"/>
      <c r="EU2444" s="255"/>
      <c r="EV2444" s="255"/>
      <c r="EW2444" s="255"/>
      <c r="EX2444" s="255"/>
      <c r="EY2444" s="255"/>
      <c r="EZ2444" s="255"/>
      <c r="FA2444" s="255"/>
      <c r="FB2444" s="255"/>
      <c r="FC2444" s="255"/>
      <c r="FD2444" s="255"/>
      <c r="FE2444" s="255"/>
      <c r="FF2444" s="255"/>
      <c r="FG2444" s="255"/>
      <c r="FH2444" s="255"/>
      <c r="FI2444" s="255"/>
      <c r="FJ2444" s="255"/>
      <c r="FK2444" s="255"/>
      <c r="FL2444" s="255"/>
      <c r="FM2444" s="255"/>
      <c r="FN2444" s="255"/>
      <c r="FO2444" s="255"/>
      <c r="FP2444" s="255"/>
      <c r="FQ2444" s="255"/>
      <c r="FR2444" s="255"/>
      <c r="FS2444" s="255"/>
      <c r="FT2444" s="255"/>
      <c r="FU2444" s="255"/>
      <c r="FV2444" s="255"/>
      <c r="FW2444" s="255"/>
      <c r="FX2444" s="255"/>
      <c r="FY2444" s="255"/>
      <c r="FZ2444" s="255"/>
      <c r="GA2444" s="255"/>
      <c r="GB2444" s="255"/>
      <c r="GC2444" s="255"/>
      <c r="GD2444" s="255"/>
      <c r="GE2444" s="255"/>
      <c r="GF2444" s="255"/>
      <c r="GG2444" s="255"/>
      <c r="GH2444" s="255"/>
      <c r="GI2444" s="255"/>
      <c r="GJ2444" s="255"/>
      <c r="GK2444" s="255"/>
      <c r="GL2444" s="255"/>
      <c r="GM2444" s="255"/>
      <c r="GN2444" s="255"/>
      <c r="GO2444" s="255"/>
      <c r="GP2444" s="255"/>
      <c r="GQ2444" s="255"/>
      <c r="GR2444" s="255"/>
      <c r="GS2444" s="255"/>
      <c r="GT2444" s="255"/>
      <c r="GU2444" s="255"/>
      <c r="GV2444" s="255"/>
      <c r="GW2444" s="255"/>
      <c r="GX2444" s="255"/>
      <c r="GY2444" s="255"/>
      <c r="GZ2444" s="255"/>
      <c r="HA2444" s="255"/>
      <c r="HB2444" s="255"/>
      <c r="HC2444" s="255"/>
      <c r="HD2444" s="255"/>
      <c r="HE2444" s="255"/>
      <c r="HF2444" s="255"/>
      <c r="HG2444" s="255"/>
      <c r="HH2444" s="255"/>
      <c r="HI2444" s="255"/>
      <c r="HJ2444" s="255"/>
      <c r="HK2444" s="255"/>
      <c r="HL2444" s="255"/>
      <c r="HM2444" s="255"/>
      <c r="HN2444" s="255"/>
      <c r="HO2444" s="255"/>
      <c r="HP2444" s="255"/>
      <c r="HQ2444" s="255"/>
      <c r="HR2444" s="255"/>
      <c r="HS2444" s="255"/>
      <c r="HT2444" s="255"/>
      <c r="HU2444" s="255"/>
      <c r="HV2444" s="255"/>
      <c r="HW2444" s="255"/>
      <c r="HX2444" s="255"/>
      <c r="HY2444" s="255"/>
      <c r="HZ2444" s="255"/>
      <c r="IA2444" s="255"/>
      <c r="IB2444" s="255"/>
      <c r="IC2444" s="255"/>
      <c r="ID2444" s="255"/>
      <c r="IE2444" s="255"/>
      <c r="IF2444" s="255"/>
      <c r="IG2444" s="255"/>
      <c r="IH2444" s="255"/>
      <c r="II2444" s="255"/>
      <c r="IJ2444" s="255"/>
      <c r="IK2444" s="255"/>
      <c r="IL2444" s="255"/>
      <c r="IM2444" s="255"/>
      <c r="IN2444" s="255"/>
      <c r="IO2444" s="255"/>
      <c r="IP2444" s="255"/>
      <c r="IQ2444" s="255"/>
      <c r="IR2444" s="255"/>
      <c r="IS2444" s="255"/>
      <c r="IT2444" s="255"/>
      <c r="IU2444" s="255"/>
      <c r="IV2444" s="255"/>
    </row>
    <row r="2445" spans="1:256" ht="13">
      <c r="A2445" s="16">
        <v>41921.370081018518</v>
      </c>
      <c r="B2445" s="300">
        <v>5</v>
      </c>
      <c r="C2445" s="5">
        <v>0.66</v>
      </c>
      <c r="D2445" s="5">
        <v>0.69</v>
      </c>
      <c r="E2445" s="5">
        <v>0.66</v>
      </c>
      <c r="F2445" s="5">
        <v>0.68</v>
      </c>
      <c r="G2445" s="6">
        <v>88020</v>
      </c>
      <c r="H2445" s="113">
        <f t="shared" ref="H2445:H2446" si="5636">F2445</f>
        <v>0.68</v>
      </c>
      <c r="I2445" s="19">
        <f t="shared" ref="I2445:I2446" si="5637">IF(A2446&gt;A2445,(H2445-H2444)/H2444, (H2445-H2446)/H2446)</f>
        <v>4.6153846153846191E-2</v>
      </c>
      <c r="J2445" s="8">
        <f t="shared" ref="J2445:J2446" si="5638">(L2445)+2*STDEVPA(H2426:H2445)</f>
        <v>0.72639805191284756</v>
      </c>
      <c r="K2445" s="8">
        <f t="shared" ref="K2445:K2446" si="5639">(L2445)-(2*STDEVPA(H2426:H2445))</f>
        <v>0.61860194808715263</v>
      </c>
      <c r="L2445" s="8">
        <f t="shared" ref="L2445:L2446" si="5640">AVERAGE(H2426:H2445)</f>
        <v>0.6725000000000001</v>
      </c>
      <c r="M2445" s="19">
        <f t="shared" ref="M2445:M2446" si="5641">(J2445-K2445)/K2445</f>
        <v>0.17425762100979986</v>
      </c>
      <c r="N2445" s="19">
        <f t="shared" ref="N2445:N2446" si="5642">IF(A2446&gt;A2445,(M2445-M2444)/M2444, (M2445-M2446)/M2446)</f>
        <v>-6.8568283951429707E-2</v>
      </c>
      <c r="O2445" s="19">
        <f t="shared" ref="O2445:O2446" si="5643">IF(A2446&gt;A2445,(J2445-J2444)/J2444, (J2445-J2446)/J2446)</f>
        <v>-7.9205885536984752E-3</v>
      </c>
      <c r="P2445" s="19">
        <f t="shared" ref="P2445:P2446" si="5644">IF(A2446&gt;A2445,(K2445-K2444)/K2444, (K2445-K2446)/K2446)</f>
        <v>2.9173600886487042E-3</v>
      </c>
      <c r="Q2445" s="303">
        <v>70</v>
      </c>
      <c r="R2445" s="306">
        <v>59853.599999999999</v>
      </c>
      <c r="S2445" s="66">
        <f t="shared" ref="S2445:S2446" si="5645">R2445/Q2445</f>
        <v>855.05142857142857</v>
      </c>
      <c r="T2445" t="str">
        <f t="shared" ref="T2445:T2446" si="5646">IF(C2445&gt;$J2445,"BrokeBandUpper", IF(C2445&lt;$K2445,"BrokeBandLower", ""))</f>
        <v/>
      </c>
      <c r="U2445" t="str">
        <f t="shared" ref="U2445:U2446" si="5647">IF(D2445&gt;$J2445,"BrokeBandUpper", IF(D2445&lt;$K2445,"BrokeBandLower", ""))</f>
        <v/>
      </c>
      <c r="V2445" t="str">
        <f t="shared" ref="V2445:V2446" si="5648">IF(E2445&gt;$J2445,"BrokeBandUpper", IF(E2445&lt;$K2445,"BrokeBandLower", ""))</f>
        <v/>
      </c>
      <c r="W2445" t="str">
        <f t="shared" ref="W2445:W2446" si="5649">IF(F2445&gt;$J2445,"BrokeBandUpper", IF(F2445&lt;$K2445,"BrokeBandLower", ""))</f>
        <v/>
      </c>
      <c r="X2445" s="63"/>
      <c r="Y2445" s="310">
        <f t="shared" ref="Y2445:Y2446" si="5650">SLOPE(H2432:H2445,AB2432:AB2445)</f>
        <v>2.3736263736263757E-3</v>
      </c>
      <c r="Z2445" s="311">
        <f t="shared" ref="Z2445:Z2446" si="5651">Z2444+(0.154*(F2445-Z2444))</f>
        <v>0.66789852065008837</v>
      </c>
      <c r="AA2445" s="311">
        <f t="shared" ref="AA2445:AA2446" si="5652">AA2444+(0.074*(F2445-AA2444))</f>
        <v>0.67822183441522987</v>
      </c>
      <c r="AB2445" s="312">
        <f t="shared" si="4563"/>
        <v>2444</v>
      </c>
      <c r="AC2445" s="313">
        <f t="shared" ref="AC2445:AC2446" si="5653">AD2445-AE2445</f>
        <v>2.530415867743014E-3</v>
      </c>
      <c r="AD2445" s="284">
        <f t="shared" ref="AD2445:AD2446" si="5654">Z2445-AA2445</f>
        <v>-1.0323313765141506E-2</v>
      </c>
      <c r="AE2445" s="314">
        <f t="shared" ref="AE2445:AE2446" si="5655">AE2444+(0.2*(AD2445-AE2444))</f>
        <v>-1.285372963288452E-2</v>
      </c>
      <c r="AF2445" s="315">
        <f t="shared" ref="AF2445:AF2446" si="5656">AD2445/AA2445</f>
        <v>-1.5221146299488246E-2</v>
      </c>
      <c r="AG2445" s="315">
        <f t="shared" ref="AG2445:AG2446" si="5657">IF(A2446&gt;A2445,(AC2445-AC2444)/AC2444, (AC2445-AC2446)/AC2446)</f>
        <v>1.2956829792059346</v>
      </c>
      <c r="AH2445" s="316">
        <f t="shared" ref="AH2445:AH2446" si="5658">SLOPE(AC2432:AC2445,AB2432:AB2445)</f>
        <v>9.1554541955427666E-4</v>
      </c>
      <c r="AI2445" s="317">
        <f t="shared" ref="AI2445:AI2446" si="5659">INTERCEPT(AB2432:AB2445,AC2432:AC2445)</f>
        <v>2440.618812125877</v>
      </c>
      <c r="AJ2445" s="318">
        <f t="shared" ref="AJ2445:AJ2446" si="5660">F2445-F2444</f>
        <v>3.0000000000000027E-2</v>
      </c>
      <c r="AK2445" s="318">
        <f t="shared" ref="AK2445:AK2446" si="5661">IF(AJ2445&gt;0,AJ2445,0)</f>
        <v>3.0000000000000027E-2</v>
      </c>
      <c r="AL2445" s="318">
        <f t="shared" ref="AL2445:AL2446" si="5662">IF(AJ2445&lt;0,AJ2445,0)</f>
        <v>0</v>
      </c>
      <c r="AM2445" s="319">
        <f t="shared" ref="AM2445:AM2446" si="5663">(AVERAGE(AK2432:AK2445))</f>
        <v>6.7857142857142916E-3</v>
      </c>
      <c r="AN2445" s="319">
        <f t="shared" ref="AN2445:AN2446" si="5664">(AVERAGE(AL2432:AL2445))</f>
        <v>-8.9285714285714281E-3</v>
      </c>
      <c r="AO2445" s="311">
        <f t="shared" ref="AO2445:AO2446" si="5665">ABS(AM2445/AN2445)</f>
        <v>0.76000000000000068</v>
      </c>
      <c r="AP2445" s="285">
        <f t="shared" ref="AP2445:AP2446" si="5666">IF(AN2445=0,100,100-(100/(1+AO2445)))</f>
        <v>43.181818181818201</v>
      </c>
      <c r="AQ2445" s="285"/>
      <c r="AR2445" s="285">
        <f t="shared" ref="AR2445:AR2446" si="5667">IF(ISERROR(((F2445-E2445)-(D2445-F2445))/(D2445-E2445)),0,((F2445-E2445)-(D2445-F2445))/(D2445-E2445))</f>
        <v>0.33333333333333826</v>
      </c>
      <c r="AS2445" s="286">
        <f t="shared" ref="AS2445:AS2446" si="5668">IF(ISERROR(AR2445*G2445),0,AR2445*G2445)</f>
        <v>29340.000000000433</v>
      </c>
      <c r="AT2445" s="103">
        <f t="shared" ref="AT2445:AT2446" si="5669">SUM(AS2426:AS2445)/SUM(G2426:G2445)</f>
        <v>-0.20605637809421645</v>
      </c>
      <c r="AU2445" s="318">
        <f t="shared" ref="AU2445:AU2446" si="5670">F2445</f>
        <v>0.68</v>
      </c>
      <c r="AV2445" s="315">
        <f t="shared" ref="AV2445:AV2446" si="5671">AS2445/R2445</f>
        <v>0.4901960784313798</v>
      </c>
      <c r="AW2445" s="320">
        <f t="shared" ref="AW2445:AW2446" si="5672">(D2445-E2445)/E2445</f>
        <v>4.5454545454545324E-2</v>
      </c>
      <c r="AX2445" s="321">
        <f t="shared" ref="AX2445:AX2446" si="5673">SLOPE(M2432:M2445,AB2432:AB2445)</f>
        <v>1.5931283607779432E-3</v>
      </c>
      <c r="AY2445" s="315">
        <f t="shared" si="5635"/>
        <v>-0.6250796444550285</v>
      </c>
      <c r="AZ2445" s="255"/>
      <c r="BA2445" s="255"/>
      <c r="BB2445" s="255"/>
      <c r="BC2445" s="255"/>
      <c r="BD2445" s="255"/>
      <c r="BE2445" s="255"/>
      <c r="BF2445" s="255"/>
      <c r="BG2445" s="255"/>
      <c r="BH2445" s="255"/>
      <c r="BI2445" s="255"/>
      <c r="BJ2445" s="255"/>
      <c r="BK2445" s="255"/>
      <c r="BL2445" s="255"/>
      <c r="BM2445" s="255"/>
      <c r="BN2445" s="255"/>
      <c r="BO2445" s="255"/>
      <c r="BP2445" s="255"/>
      <c r="BQ2445" s="255"/>
      <c r="BR2445" s="255"/>
      <c r="BS2445" s="255"/>
      <c r="BT2445" s="255"/>
      <c r="BU2445" s="255"/>
      <c r="BV2445" s="255"/>
      <c r="BW2445" s="255"/>
      <c r="BX2445" s="255"/>
      <c r="BY2445" s="255"/>
      <c r="BZ2445" s="255"/>
      <c r="CA2445" s="255"/>
      <c r="CB2445" s="255"/>
      <c r="CC2445" s="255"/>
      <c r="CD2445" s="255"/>
      <c r="CE2445" s="255"/>
      <c r="CF2445" s="255"/>
      <c r="CG2445" s="255"/>
      <c r="CH2445" s="255"/>
      <c r="CI2445" s="255"/>
      <c r="CJ2445" s="255"/>
      <c r="CK2445" s="255"/>
      <c r="CL2445" s="255"/>
      <c r="CM2445" s="255"/>
      <c r="CN2445" s="255"/>
      <c r="CO2445" s="255"/>
      <c r="CP2445" s="255"/>
      <c r="CQ2445" s="255"/>
      <c r="CR2445" s="255"/>
      <c r="CS2445" s="255"/>
      <c r="CT2445" s="255"/>
      <c r="CU2445" s="255"/>
      <c r="CV2445" s="255"/>
      <c r="CW2445" s="255"/>
      <c r="CX2445" s="255"/>
      <c r="CY2445" s="255"/>
      <c r="CZ2445" s="255"/>
      <c r="DA2445" s="255"/>
      <c r="DB2445" s="255"/>
      <c r="DC2445" s="255"/>
      <c r="DD2445" s="255"/>
      <c r="DE2445" s="255"/>
      <c r="DF2445" s="255"/>
      <c r="DG2445" s="255"/>
      <c r="DH2445" s="255"/>
      <c r="DI2445" s="255"/>
      <c r="DJ2445" s="255"/>
      <c r="DK2445" s="255"/>
      <c r="DL2445" s="255"/>
      <c r="DM2445" s="255"/>
      <c r="DN2445" s="255"/>
      <c r="DO2445" s="255"/>
      <c r="DP2445" s="255"/>
      <c r="DQ2445" s="255"/>
      <c r="DR2445" s="255"/>
      <c r="DS2445" s="255"/>
      <c r="DT2445" s="255"/>
      <c r="DU2445" s="255"/>
      <c r="DV2445" s="255"/>
      <c r="DW2445" s="255"/>
      <c r="DX2445" s="255"/>
      <c r="DY2445" s="255"/>
      <c r="DZ2445" s="255"/>
      <c r="EA2445" s="255"/>
      <c r="EB2445" s="255"/>
      <c r="EC2445" s="255"/>
      <c r="ED2445" s="255"/>
      <c r="EE2445" s="255"/>
      <c r="EF2445" s="255"/>
      <c r="EG2445" s="255"/>
      <c r="EH2445" s="255"/>
      <c r="EI2445" s="255"/>
      <c r="EJ2445" s="255"/>
      <c r="EK2445" s="255"/>
      <c r="EL2445" s="255"/>
      <c r="EM2445" s="255"/>
      <c r="EN2445" s="255"/>
      <c r="EO2445" s="255"/>
      <c r="EP2445" s="255"/>
      <c r="EQ2445" s="255"/>
      <c r="ER2445" s="255"/>
      <c r="ES2445" s="255"/>
      <c r="ET2445" s="255"/>
      <c r="EU2445" s="255"/>
      <c r="EV2445" s="255"/>
      <c r="EW2445" s="255"/>
      <c r="EX2445" s="255"/>
      <c r="EY2445" s="255"/>
      <c r="EZ2445" s="255"/>
      <c r="FA2445" s="255"/>
      <c r="FB2445" s="255"/>
      <c r="FC2445" s="255"/>
      <c r="FD2445" s="255"/>
      <c r="FE2445" s="255"/>
      <c r="FF2445" s="255"/>
      <c r="FG2445" s="255"/>
      <c r="FH2445" s="255"/>
      <c r="FI2445" s="255"/>
      <c r="FJ2445" s="255"/>
      <c r="FK2445" s="255"/>
      <c r="FL2445" s="255"/>
      <c r="FM2445" s="255"/>
      <c r="FN2445" s="255"/>
      <c r="FO2445" s="255"/>
      <c r="FP2445" s="255"/>
      <c r="FQ2445" s="255"/>
      <c r="FR2445" s="255"/>
      <c r="FS2445" s="255"/>
      <c r="FT2445" s="255"/>
      <c r="FU2445" s="255"/>
      <c r="FV2445" s="255"/>
      <c r="FW2445" s="255"/>
      <c r="FX2445" s="255"/>
      <c r="FY2445" s="255"/>
      <c r="FZ2445" s="255"/>
      <c r="GA2445" s="255"/>
      <c r="GB2445" s="255"/>
      <c r="GC2445" s="255"/>
      <c r="GD2445" s="255"/>
      <c r="GE2445" s="255"/>
      <c r="GF2445" s="255"/>
      <c r="GG2445" s="255"/>
      <c r="GH2445" s="255"/>
      <c r="GI2445" s="255"/>
      <c r="GJ2445" s="255"/>
      <c r="GK2445" s="255"/>
      <c r="GL2445" s="255"/>
      <c r="GM2445" s="255"/>
      <c r="GN2445" s="255"/>
      <c r="GO2445" s="255"/>
      <c r="GP2445" s="255"/>
      <c r="GQ2445" s="255"/>
      <c r="GR2445" s="255"/>
      <c r="GS2445" s="255"/>
      <c r="GT2445" s="255"/>
      <c r="GU2445" s="255"/>
      <c r="GV2445" s="255"/>
      <c r="GW2445" s="255"/>
      <c r="GX2445" s="255"/>
      <c r="GY2445" s="255"/>
      <c r="GZ2445" s="255"/>
      <c r="HA2445" s="255"/>
      <c r="HB2445" s="255"/>
      <c r="HC2445" s="255"/>
      <c r="HD2445" s="255"/>
      <c r="HE2445" s="255"/>
      <c r="HF2445" s="255"/>
      <c r="HG2445" s="255"/>
      <c r="HH2445" s="255"/>
      <c r="HI2445" s="255"/>
      <c r="HJ2445" s="255"/>
      <c r="HK2445" s="255"/>
      <c r="HL2445" s="255"/>
      <c r="HM2445" s="255"/>
      <c r="HN2445" s="255"/>
      <c r="HO2445" s="255"/>
      <c r="HP2445" s="255"/>
      <c r="HQ2445" s="255"/>
      <c r="HR2445" s="255"/>
      <c r="HS2445" s="255"/>
      <c r="HT2445" s="255"/>
      <c r="HU2445" s="255"/>
      <c r="HV2445" s="255"/>
      <c r="HW2445" s="255"/>
      <c r="HX2445" s="255"/>
      <c r="HY2445" s="255"/>
      <c r="HZ2445" s="255"/>
      <c r="IA2445" s="255"/>
      <c r="IB2445" s="255"/>
      <c r="IC2445" s="255"/>
      <c r="ID2445" s="255"/>
      <c r="IE2445" s="255"/>
      <c r="IF2445" s="255"/>
      <c r="IG2445" s="255"/>
      <c r="IH2445" s="255"/>
      <c r="II2445" s="255"/>
      <c r="IJ2445" s="255"/>
      <c r="IK2445" s="255"/>
      <c r="IL2445" s="255"/>
      <c r="IM2445" s="255"/>
      <c r="IN2445" s="255"/>
      <c r="IO2445" s="255"/>
      <c r="IP2445" s="255"/>
      <c r="IQ2445" s="255"/>
      <c r="IR2445" s="255"/>
      <c r="IS2445" s="255"/>
      <c r="IT2445" s="255"/>
      <c r="IU2445" s="255"/>
      <c r="IV2445" s="255"/>
    </row>
    <row r="2446" spans="1:256">
      <c r="A2446" s="16">
        <v>41922.400092592594</v>
      </c>
      <c r="B2446" s="300">
        <v>6</v>
      </c>
      <c r="C2446" s="5">
        <v>0.67</v>
      </c>
      <c r="D2446" s="5">
        <v>0.67</v>
      </c>
      <c r="E2446" s="5">
        <v>0.65</v>
      </c>
      <c r="F2446" s="5">
        <v>0.65</v>
      </c>
      <c r="G2446" s="6">
        <v>280000</v>
      </c>
      <c r="H2446" s="113">
        <f t="shared" si="5636"/>
        <v>0.65</v>
      </c>
      <c r="I2446" s="19">
        <f t="shared" si="5637"/>
        <v>-4.4117647058823567E-2</v>
      </c>
      <c r="J2446" s="8">
        <f t="shared" si="5638"/>
        <v>0.71905996404313544</v>
      </c>
      <c r="K2446" s="8">
        <f t="shared" si="5639"/>
        <v>0.61894003595686486</v>
      </c>
      <c r="L2446" s="8">
        <f t="shared" si="5640"/>
        <v>0.66900000000000015</v>
      </c>
      <c r="M2446" s="19">
        <f t="shared" si="5641"/>
        <v>0.16176030353487769</v>
      </c>
      <c r="N2446" s="19">
        <f t="shared" si="5642"/>
        <v>-7.1717480145211801E-2</v>
      </c>
      <c r="O2446" s="19">
        <f t="shared" si="5643"/>
        <v>-1.0102020304691765E-2</v>
      </c>
      <c r="P2446" s="19">
        <f t="shared" si="5644"/>
        <v>5.4653541062661118E-4</v>
      </c>
      <c r="Q2446" s="303">
        <v>70</v>
      </c>
      <c r="R2446" s="306">
        <v>182000</v>
      </c>
      <c r="S2446" s="66">
        <f t="shared" si="5645"/>
        <v>2600</v>
      </c>
      <c r="T2446" t="str">
        <f t="shared" si="5646"/>
        <v/>
      </c>
      <c r="U2446" t="str">
        <f t="shared" si="5647"/>
        <v/>
      </c>
      <c r="V2446" t="str">
        <f t="shared" si="5648"/>
        <v/>
      </c>
      <c r="W2446" t="str">
        <f t="shared" si="5649"/>
        <v/>
      </c>
      <c r="X2446" s="63"/>
      <c r="Y2446" s="219">
        <f t="shared" si="5650"/>
        <v>1.9340659340659357E-3</v>
      </c>
      <c r="Z2446" s="78">
        <f t="shared" si="5651"/>
        <v>0.66514214846997477</v>
      </c>
      <c r="AA2446" s="78">
        <f t="shared" si="5652"/>
        <v>0.67613341866850285</v>
      </c>
      <c r="AB2446" s="74">
        <f t="shared" si="4563"/>
        <v>2445</v>
      </c>
      <c r="AC2446" s="80">
        <f t="shared" si="5653"/>
        <v>1.4899675474851527E-3</v>
      </c>
      <c r="AD2446" s="79">
        <f t="shared" si="5654"/>
        <v>-1.099127019852808E-2</v>
      </c>
      <c r="AE2446" s="81">
        <f t="shared" si="5655"/>
        <v>-1.2481237746013233E-2</v>
      </c>
      <c r="AF2446" s="19">
        <f t="shared" si="5656"/>
        <v>-1.6256067064652695E-2</v>
      </c>
      <c r="AG2446" s="93">
        <f t="shared" si="5657"/>
        <v>-0.41117680833462428</v>
      </c>
      <c r="AH2446" s="91">
        <f t="shared" si="5658"/>
        <v>1.0067492483546081E-3</v>
      </c>
      <c r="AI2446" s="96">
        <f t="shared" si="5659"/>
        <v>2441.243480302373</v>
      </c>
      <c r="AJ2446" s="5">
        <f t="shared" si="5660"/>
        <v>-3.0000000000000027E-2</v>
      </c>
      <c r="AK2446" s="5">
        <f t="shared" si="5661"/>
        <v>0</v>
      </c>
      <c r="AL2446" s="5">
        <f t="shared" si="5662"/>
        <v>-3.0000000000000027E-2</v>
      </c>
      <c r="AM2446" s="95">
        <f t="shared" si="5663"/>
        <v>6.7857142857142916E-3</v>
      </c>
      <c r="AN2446" s="95">
        <f t="shared" si="5664"/>
        <v>-6.7857142857142916E-3</v>
      </c>
      <c r="AO2446" s="78">
        <f t="shared" si="5665"/>
        <v>1</v>
      </c>
      <c r="AP2446" s="296">
        <f t="shared" si="5666"/>
        <v>50</v>
      </c>
      <c r="AQ2446" s="8"/>
      <c r="AR2446" s="8">
        <f t="shared" si="5667"/>
        <v>-1</v>
      </c>
      <c r="AS2446" s="114">
        <f t="shared" si="5668"/>
        <v>-280000</v>
      </c>
      <c r="AT2446" s="103">
        <f t="shared" si="5669"/>
        <v>-0.26650170449595367</v>
      </c>
      <c r="AU2446" s="5">
        <f t="shared" si="5670"/>
        <v>0.65</v>
      </c>
      <c r="AV2446" s="93">
        <f t="shared" si="5671"/>
        <v>-1.5384615384615385</v>
      </c>
      <c r="AW2446" s="210">
        <f t="shared" si="5672"/>
        <v>3.0769230769230795E-2</v>
      </c>
      <c r="AX2446" s="276">
        <f t="shared" si="5673"/>
        <v>-5.8681053320342065E-4</v>
      </c>
      <c r="AY2446" s="19">
        <f t="shared" ref="AY2446:AY2447" si="5674">IF((AX2446&gt;AX2445),ABS(AX2446-AX2445)/ABS(AX2445),-1*ABS(AX2446-AX2445)/ABS(AX2445))</f>
        <v>-1.3683385141150046</v>
      </c>
      <c r="AZ2446" s="255"/>
      <c r="BA2446" s="255"/>
      <c r="BB2446" s="255"/>
      <c r="BC2446" s="255"/>
      <c r="BD2446" s="255"/>
      <c r="BE2446" s="255"/>
      <c r="BF2446" s="255"/>
      <c r="BG2446" s="255"/>
      <c r="BH2446" s="255"/>
      <c r="BI2446" s="255"/>
      <c r="BJ2446" s="255"/>
      <c r="BK2446" s="255"/>
      <c r="BL2446" s="255"/>
      <c r="BM2446" s="255"/>
      <c r="BN2446" s="255"/>
      <c r="BO2446" s="255"/>
      <c r="BP2446" s="255"/>
      <c r="BQ2446" s="255"/>
      <c r="BR2446" s="255"/>
      <c r="BS2446" s="255"/>
      <c r="BT2446" s="255"/>
      <c r="BU2446" s="255"/>
      <c r="BV2446" s="255"/>
      <c r="BW2446" s="255"/>
      <c r="BX2446" s="255"/>
      <c r="BY2446" s="255"/>
      <c r="BZ2446" s="255"/>
      <c r="CA2446" s="255"/>
      <c r="CB2446" s="255"/>
      <c r="CC2446" s="255"/>
      <c r="CD2446" s="255"/>
      <c r="CE2446" s="255"/>
      <c r="CF2446" s="255"/>
      <c r="CG2446" s="255"/>
      <c r="CH2446" s="255"/>
      <c r="CI2446" s="255"/>
      <c r="CJ2446" s="255"/>
      <c r="CK2446" s="255"/>
      <c r="CL2446" s="255"/>
      <c r="CM2446" s="255"/>
      <c r="CN2446" s="255"/>
      <c r="CO2446" s="255"/>
      <c r="CP2446" s="255"/>
      <c r="CQ2446" s="255"/>
      <c r="CR2446" s="255"/>
      <c r="CS2446" s="255"/>
      <c r="CT2446" s="255"/>
      <c r="CU2446" s="255"/>
      <c r="CV2446" s="255"/>
      <c r="CW2446" s="255"/>
      <c r="CX2446" s="255"/>
      <c r="CY2446" s="255"/>
      <c r="CZ2446" s="255"/>
      <c r="DA2446" s="255"/>
      <c r="DB2446" s="255"/>
      <c r="DC2446" s="255"/>
      <c r="DD2446" s="255"/>
      <c r="DE2446" s="255"/>
      <c r="DF2446" s="255"/>
      <c r="DG2446" s="255"/>
      <c r="DH2446" s="255"/>
      <c r="DI2446" s="255"/>
      <c r="DJ2446" s="255"/>
      <c r="DK2446" s="255"/>
      <c r="DL2446" s="255"/>
      <c r="DM2446" s="255"/>
      <c r="DN2446" s="255"/>
      <c r="DO2446" s="255"/>
      <c r="DP2446" s="255"/>
      <c r="DQ2446" s="255"/>
      <c r="DR2446" s="255"/>
      <c r="DS2446" s="255"/>
      <c r="DT2446" s="255"/>
      <c r="DU2446" s="255"/>
      <c r="DV2446" s="255"/>
      <c r="DW2446" s="255"/>
      <c r="DX2446" s="255"/>
      <c r="DY2446" s="255"/>
      <c r="DZ2446" s="255"/>
      <c r="EA2446" s="255"/>
      <c r="EB2446" s="255"/>
      <c r="EC2446" s="255"/>
      <c r="ED2446" s="255"/>
      <c r="EE2446" s="255"/>
      <c r="EF2446" s="255"/>
      <c r="EG2446" s="255"/>
      <c r="EH2446" s="255"/>
      <c r="EI2446" s="255"/>
      <c r="EJ2446" s="255"/>
      <c r="EK2446" s="255"/>
      <c r="EL2446" s="255"/>
      <c r="EM2446" s="255"/>
      <c r="EN2446" s="255"/>
      <c r="EO2446" s="255"/>
      <c r="EP2446" s="255"/>
      <c r="EQ2446" s="255"/>
      <c r="ER2446" s="255"/>
      <c r="ES2446" s="255"/>
      <c r="ET2446" s="255"/>
      <c r="EU2446" s="255"/>
      <c r="EV2446" s="255"/>
      <c r="EW2446" s="255"/>
      <c r="EX2446" s="255"/>
      <c r="EY2446" s="255"/>
      <c r="EZ2446" s="255"/>
      <c r="FA2446" s="255"/>
      <c r="FB2446" s="255"/>
      <c r="FC2446" s="255"/>
      <c r="FD2446" s="255"/>
      <c r="FE2446" s="255"/>
      <c r="FF2446" s="255"/>
      <c r="FG2446" s="255"/>
      <c r="FH2446" s="255"/>
      <c r="FI2446" s="255"/>
      <c r="FJ2446" s="255"/>
      <c r="FK2446" s="255"/>
      <c r="FL2446" s="255"/>
      <c r="FM2446" s="255"/>
      <c r="FN2446" s="255"/>
      <c r="FO2446" s="255"/>
      <c r="FP2446" s="255"/>
      <c r="FQ2446" s="255"/>
      <c r="FR2446" s="255"/>
      <c r="FS2446" s="255"/>
      <c r="FT2446" s="255"/>
      <c r="FU2446" s="255"/>
      <c r="FV2446" s="255"/>
      <c r="FW2446" s="255"/>
      <c r="FX2446" s="255"/>
      <c r="FY2446" s="255"/>
      <c r="FZ2446" s="255"/>
      <c r="GA2446" s="255"/>
      <c r="GB2446" s="255"/>
      <c r="GC2446" s="255"/>
      <c r="GD2446" s="255"/>
      <c r="GE2446" s="255"/>
      <c r="GF2446" s="255"/>
      <c r="GG2446" s="255"/>
      <c r="GH2446" s="255"/>
      <c r="GI2446" s="255"/>
      <c r="GJ2446" s="255"/>
      <c r="GK2446" s="255"/>
      <c r="GL2446" s="255"/>
      <c r="GM2446" s="255"/>
      <c r="GN2446" s="255"/>
      <c r="GO2446" s="255"/>
      <c r="GP2446" s="255"/>
      <c r="GQ2446" s="255"/>
      <c r="GR2446" s="255"/>
      <c r="GS2446" s="255"/>
      <c r="GT2446" s="255"/>
      <c r="GU2446" s="255"/>
      <c r="GV2446" s="255"/>
      <c r="GW2446" s="255"/>
      <c r="GX2446" s="255"/>
      <c r="GY2446" s="255"/>
      <c r="GZ2446" s="255"/>
      <c r="HA2446" s="255"/>
      <c r="HB2446" s="255"/>
      <c r="HC2446" s="255"/>
      <c r="HD2446" s="255"/>
      <c r="HE2446" s="255"/>
      <c r="HF2446" s="255"/>
      <c r="HG2446" s="255"/>
      <c r="HH2446" s="255"/>
      <c r="HI2446" s="255"/>
      <c r="HJ2446" s="255"/>
      <c r="HK2446" s="255"/>
      <c r="HL2446" s="255"/>
      <c r="HM2446" s="255"/>
      <c r="HN2446" s="255"/>
      <c r="HO2446" s="255"/>
      <c r="HP2446" s="255"/>
      <c r="HQ2446" s="255"/>
      <c r="HR2446" s="255"/>
      <c r="HS2446" s="255"/>
      <c r="HT2446" s="255"/>
      <c r="HU2446" s="255"/>
      <c r="HV2446" s="255"/>
      <c r="HW2446" s="255"/>
      <c r="HX2446" s="255"/>
      <c r="HY2446" s="255"/>
      <c r="HZ2446" s="255"/>
      <c r="IA2446" s="255"/>
      <c r="IB2446" s="255"/>
      <c r="IC2446" s="255"/>
      <c r="ID2446" s="255"/>
      <c r="IE2446" s="255"/>
      <c r="IF2446" s="255"/>
      <c r="IG2446" s="255"/>
      <c r="IH2446" s="255"/>
      <c r="II2446" s="255"/>
      <c r="IJ2446" s="255"/>
      <c r="IK2446" s="255"/>
      <c r="IL2446" s="255"/>
      <c r="IM2446" s="255"/>
      <c r="IN2446" s="255"/>
      <c r="IO2446" s="255"/>
      <c r="IP2446" s="255"/>
      <c r="IQ2446" s="255"/>
      <c r="IR2446" s="255"/>
      <c r="IS2446" s="255"/>
      <c r="IT2446" s="255"/>
      <c r="IU2446" s="255"/>
      <c r="IV2446" s="255"/>
    </row>
    <row r="2447" spans="1:256" ht="13">
      <c r="A2447" s="16">
        <v>41925.393611111111</v>
      </c>
      <c r="B2447" s="300">
        <v>2</v>
      </c>
      <c r="C2447" s="5">
        <v>0.65</v>
      </c>
      <c r="D2447" s="5">
        <v>0.65</v>
      </c>
      <c r="E2447" s="5">
        <v>0.625</v>
      </c>
      <c r="F2447" s="5">
        <v>0.64</v>
      </c>
      <c r="G2447" s="6">
        <v>510700</v>
      </c>
      <c r="H2447" s="113">
        <f t="shared" ref="H2447:H2448" si="5675">F2447</f>
        <v>0.64</v>
      </c>
      <c r="I2447" s="19">
        <f t="shared" ref="I2447:I2448" si="5676">IF(A2448&gt;A2447,(H2447-H2446)/H2446, (H2447-H2448)/H2448)</f>
        <v>-1.5384615384615398E-2</v>
      </c>
      <c r="J2447" s="8">
        <f t="shared" ref="J2447:J2448" si="5677">(L2447)+2*STDEVPA(H2428:H2447)</f>
        <v>0.71545705207551291</v>
      </c>
      <c r="K2447" s="8">
        <f t="shared" ref="K2447:K2448" si="5678">(L2447)-(2*STDEVPA(H2428:H2447))</f>
        <v>0.61654294792448716</v>
      </c>
      <c r="L2447" s="8">
        <f t="shared" ref="L2447:L2448" si="5679">AVERAGE(H2428:H2447)</f>
        <v>0.66600000000000004</v>
      </c>
      <c r="M2447" s="19">
        <f t="shared" ref="M2447:M2448" si="5680">(J2447-K2447)/K2447</f>
        <v>0.16043343693088602</v>
      </c>
      <c r="N2447" s="19">
        <f t="shared" ref="N2447:N2448" si="5681">IF(A2448&gt;A2447,(M2447-M2446)/M2446, (M2447-M2448)/M2448)</f>
        <v>-8.2026713290976345E-3</v>
      </c>
      <c r="O2447" s="19">
        <f t="shared" ref="O2447:O2448" si="5682">IF(A2448&gt;A2447,(J2447-J2446)/J2446, (J2447-J2448)/J2448)</f>
        <v>-5.0105862484180665E-3</v>
      </c>
      <c r="P2447" s="19">
        <f t="shared" ref="P2447:P2448" si="5683">IF(A2448&gt;A2447,(K2447-K2446)/K2446, (K2447-K2448)/K2448)</f>
        <v>-3.8728921916835915E-3</v>
      </c>
      <c r="Q2447" s="303">
        <v>70</v>
      </c>
      <c r="R2447" s="306">
        <v>326848</v>
      </c>
      <c r="S2447" s="66">
        <f t="shared" ref="S2447:S2448" si="5684">R2447/Q2447</f>
        <v>4669.2571428571428</v>
      </c>
      <c r="T2447" t="str">
        <f t="shared" ref="T2447:T2448" si="5685">IF(C2447&gt;$J2447,"BrokeBandUpper", IF(C2447&lt;$K2447,"BrokeBandLower", ""))</f>
        <v/>
      </c>
      <c r="U2447" t="str">
        <f t="shared" ref="U2447:U2448" si="5686">IF(D2447&gt;$J2447,"BrokeBandUpper", IF(D2447&lt;$K2447,"BrokeBandLower", ""))</f>
        <v/>
      </c>
      <c r="V2447" t="str">
        <f t="shared" ref="V2447:V2448" si="5687">IF(E2447&gt;$J2447,"BrokeBandUpper", IF(E2447&lt;$K2447,"BrokeBandLower", ""))</f>
        <v/>
      </c>
      <c r="W2447" t="str">
        <f t="shared" ref="W2447:W2448" si="5688">IF(F2447&gt;$J2447,"BrokeBandUpper", IF(F2447&lt;$K2447,"BrokeBandLower", ""))</f>
        <v/>
      </c>
      <c r="X2447" s="63"/>
      <c r="Y2447" s="310">
        <f t="shared" ref="Y2447:Y2448" si="5689">SLOPE(H2434:H2447,AB2434:AB2447)</f>
        <v>1.3736263736263748E-3</v>
      </c>
      <c r="Z2447" s="311">
        <f t="shared" ref="Z2447:Z2448" si="5690">Z2446+(0.154*(F2447-Z2446))</f>
        <v>0.66127025760559865</v>
      </c>
      <c r="AA2447" s="311">
        <f t="shared" ref="AA2447:AA2448" si="5691">AA2446+(0.074*(F2447-AA2446))</f>
        <v>0.67345954568703359</v>
      </c>
      <c r="AB2447" s="312">
        <f t="shared" si="4563"/>
        <v>2446</v>
      </c>
      <c r="AC2447" s="313">
        <f t="shared" ref="AC2447:AC2448" si="5692">AD2447-AE2447</f>
        <v>2.3355973166263796E-4</v>
      </c>
      <c r="AD2447" s="284">
        <f t="shared" ref="AD2447:AD2448" si="5693">Z2447-AA2447</f>
        <v>-1.2189288081434935E-2</v>
      </c>
      <c r="AE2447" s="314">
        <f t="shared" ref="AE2447:AE2448" si="5694">AE2446+(0.2*(AD2447-AE2446))</f>
        <v>-1.2422847813097573E-2</v>
      </c>
      <c r="AF2447" s="315">
        <f t="shared" ref="AF2447:AF2448" si="5695">AD2447/AA2447</f>
        <v>-1.8099510444981461E-2</v>
      </c>
      <c r="AG2447" s="315">
        <f t="shared" ref="AG2447:AG2448" si="5696">IF(A2448&gt;A2447,(AC2447-AC2446)/AC2446, (AC2447-AC2448)/AC2448)</f>
        <v>-0.84324508808473542</v>
      </c>
      <c r="AH2447" s="316">
        <f t="shared" ref="AH2447:AH2448" si="5697">SLOPE(AC2434:AC2447,AB2434:AB2447)</f>
        <v>9.8163938794359443E-4</v>
      </c>
      <c r="AI2447" s="317">
        <f t="shared" ref="AI2447:AI2448" si="5698">INTERCEPT(AB2434:AB2447,AC2434:AC2447)</f>
        <v>2441.797627204061</v>
      </c>
      <c r="AJ2447" s="318">
        <f t="shared" ref="AJ2447:AJ2448" si="5699">F2447-F2446</f>
        <v>-1.0000000000000009E-2</v>
      </c>
      <c r="AK2447" s="318">
        <f t="shared" ref="AK2447:AK2448" si="5700">IF(AJ2447&gt;0,AJ2447,0)</f>
        <v>0</v>
      </c>
      <c r="AL2447" s="318">
        <f t="shared" ref="AL2447:AL2448" si="5701">IF(AJ2447&lt;0,AJ2447,0)</f>
        <v>-1.0000000000000009E-2</v>
      </c>
      <c r="AM2447" s="319">
        <f t="shared" ref="AM2447:AM2448" si="5702">(AVERAGE(AK2434:AK2447))</f>
        <v>6.4285714285714345E-3</v>
      </c>
      <c r="AN2447" s="319">
        <f t="shared" ref="AN2447:AN2448" si="5703">(AVERAGE(AL2434:AL2447))</f>
        <v>-7.5000000000000067E-3</v>
      </c>
      <c r="AO2447" s="311">
        <f t="shared" ref="AO2447:AO2448" si="5704">ABS(AM2447/AN2447)</f>
        <v>0.85714285714285721</v>
      </c>
      <c r="AP2447" s="285">
        <f t="shared" ref="AP2447:AP2448" si="5705">IF(AN2447=0,100,100-(100/(1+AO2447)))</f>
        <v>46.153846153846153</v>
      </c>
      <c r="AQ2447" s="285"/>
      <c r="AR2447" s="285">
        <f t="shared" ref="AR2447:AR2448" si="5706">IF(ISERROR(((F2447-E2447)-(D2447-F2447))/(D2447-E2447)),0,((F2447-E2447)-(D2447-F2447))/(D2447-E2447))</f>
        <v>0.2</v>
      </c>
      <c r="AS2447" s="286">
        <f t="shared" ref="AS2447:AS2448" si="5707">IF(ISERROR(AR2447*G2447),0,AR2447*G2447)</f>
        <v>102140</v>
      </c>
      <c r="AT2447" s="103">
        <f t="shared" ref="AT2447:AT2448" si="5708">SUM(AS2428:AS2447)/SUM(G2428:G2447)</f>
        <v>-0.20446689984082647</v>
      </c>
      <c r="AU2447" s="318">
        <f t="shared" ref="AU2447:AU2448" si="5709">F2447</f>
        <v>0.64</v>
      </c>
      <c r="AV2447" s="315">
        <f t="shared" ref="AV2447:AV2448" si="5710">AS2447/R2447</f>
        <v>0.3125</v>
      </c>
      <c r="AW2447" s="320">
        <f t="shared" ref="AW2447:AW2448" si="5711">(D2447-E2447)/E2447</f>
        <v>4.0000000000000036E-2</v>
      </c>
      <c r="AX2447" s="321">
        <f t="shared" ref="AX2447:AX2448" si="5712">SLOPE(M2434:M2447,AB2434:AB2447)</f>
        <v>-2.1876936178623972E-3</v>
      </c>
      <c r="AY2447" s="315">
        <f t="shared" si="5674"/>
        <v>-2.7281089790936366</v>
      </c>
      <c r="AZ2447" s="255"/>
      <c r="BA2447" s="255"/>
      <c r="BB2447" s="255"/>
      <c r="BC2447" s="255"/>
      <c r="BD2447" s="255"/>
      <c r="BE2447" s="255"/>
      <c r="BF2447" s="255"/>
      <c r="BG2447" s="255"/>
      <c r="BH2447" s="255"/>
      <c r="BI2447" s="255"/>
      <c r="BJ2447" s="255"/>
      <c r="BK2447" s="255"/>
      <c r="BL2447" s="255"/>
      <c r="BM2447" s="255"/>
      <c r="BN2447" s="255"/>
      <c r="BO2447" s="255"/>
      <c r="BP2447" s="255"/>
      <c r="BQ2447" s="255"/>
      <c r="BR2447" s="255"/>
      <c r="BS2447" s="255"/>
      <c r="BT2447" s="255"/>
      <c r="BU2447" s="255"/>
      <c r="BV2447" s="255"/>
      <c r="BW2447" s="255"/>
      <c r="BX2447" s="255"/>
      <c r="BY2447" s="255"/>
      <c r="BZ2447" s="255"/>
      <c r="CA2447" s="255"/>
      <c r="CB2447" s="255"/>
      <c r="CC2447" s="255"/>
      <c r="CD2447" s="255"/>
      <c r="CE2447" s="255"/>
      <c r="CF2447" s="255"/>
      <c r="CG2447" s="255"/>
      <c r="CH2447" s="255"/>
      <c r="CI2447" s="255"/>
      <c r="CJ2447" s="255"/>
      <c r="CK2447" s="255"/>
      <c r="CL2447" s="255"/>
      <c r="CM2447" s="255"/>
      <c r="CN2447" s="255"/>
      <c r="CO2447" s="255"/>
      <c r="CP2447" s="255"/>
      <c r="CQ2447" s="255"/>
      <c r="CR2447" s="255"/>
      <c r="CS2447" s="255"/>
      <c r="CT2447" s="255"/>
      <c r="CU2447" s="255"/>
      <c r="CV2447" s="255"/>
      <c r="CW2447" s="255"/>
      <c r="CX2447" s="255"/>
      <c r="CY2447" s="255"/>
      <c r="CZ2447" s="255"/>
      <c r="DA2447" s="255"/>
      <c r="DB2447" s="255"/>
      <c r="DC2447" s="255"/>
      <c r="DD2447" s="255"/>
      <c r="DE2447" s="255"/>
      <c r="DF2447" s="255"/>
      <c r="DG2447" s="255"/>
      <c r="DH2447" s="255"/>
      <c r="DI2447" s="255"/>
      <c r="DJ2447" s="255"/>
      <c r="DK2447" s="255"/>
      <c r="DL2447" s="255"/>
      <c r="DM2447" s="255"/>
      <c r="DN2447" s="255"/>
      <c r="DO2447" s="255"/>
      <c r="DP2447" s="255"/>
      <c r="DQ2447" s="255"/>
      <c r="DR2447" s="255"/>
      <c r="DS2447" s="255"/>
      <c r="DT2447" s="255"/>
      <c r="DU2447" s="255"/>
      <c r="DV2447" s="255"/>
      <c r="DW2447" s="255"/>
      <c r="DX2447" s="255"/>
      <c r="DY2447" s="255"/>
      <c r="DZ2447" s="255"/>
      <c r="EA2447" s="255"/>
      <c r="EB2447" s="255"/>
      <c r="EC2447" s="255"/>
      <c r="ED2447" s="255"/>
      <c r="EE2447" s="255"/>
      <c r="EF2447" s="255"/>
      <c r="EG2447" s="255"/>
      <c r="EH2447" s="255"/>
      <c r="EI2447" s="255"/>
      <c r="EJ2447" s="255"/>
      <c r="EK2447" s="255"/>
      <c r="EL2447" s="255"/>
      <c r="EM2447" s="255"/>
      <c r="EN2447" s="255"/>
      <c r="EO2447" s="255"/>
      <c r="EP2447" s="255"/>
      <c r="EQ2447" s="255"/>
      <c r="ER2447" s="255"/>
      <c r="ES2447" s="255"/>
      <c r="ET2447" s="255"/>
      <c r="EU2447" s="255"/>
      <c r="EV2447" s="255"/>
      <c r="EW2447" s="255"/>
      <c r="EX2447" s="255"/>
      <c r="EY2447" s="255"/>
      <c r="EZ2447" s="255"/>
      <c r="FA2447" s="255"/>
      <c r="FB2447" s="255"/>
      <c r="FC2447" s="255"/>
      <c r="FD2447" s="255"/>
      <c r="FE2447" s="255"/>
      <c r="FF2447" s="255"/>
      <c r="FG2447" s="255"/>
      <c r="FH2447" s="255"/>
      <c r="FI2447" s="255"/>
      <c r="FJ2447" s="255"/>
      <c r="FK2447" s="255"/>
      <c r="FL2447" s="255"/>
      <c r="FM2447" s="255"/>
      <c r="FN2447" s="255"/>
      <c r="FO2447" s="255"/>
      <c r="FP2447" s="255"/>
      <c r="FQ2447" s="255"/>
      <c r="FR2447" s="255"/>
      <c r="FS2447" s="255"/>
      <c r="FT2447" s="255"/>
      <c r="FU2447" s="255"/>
      <c r="FV2447" s="255"/>
      <c r="FW2447" s="255"/>
      <c r="FX2447" s="255"/>
      <c r="FY2447" s="255"/>
      <c r="FZ2447" s="255"/>
      <c r="GA2447" s="255"/>
      <c r="GB2447" s="255"/>
      <c r="GC2447" s="255"/>
      <c r="GD2447" s="255"/>
      <c r="GE2447" s="255"/>
      <c r="GF2447" s="255"/>
      <c r="GG2447" s="255"/>
      <c r="GH2447" s="255"/>
      <c r="GI2447" s="255"/>
      <c r="GJ2447" s="255"/>
      <c r="GK2447" s="255"/>
      <c r="GL2447" s="255"/>
      <c r="GM2447" s="255"/>
      <c r="GN2447" s="255"/>
      <c r="GO2447" s="255"/>
      <c r="GP2447" s="255"/>
      <c r="GQ2447" s="255"/>
      <c r="GR2447" s="255"/>
      <c r="GS2447" s="255"/>
      <c r="GT2447" s="255"/>
      <c r="GU2447" s="255"/>
      <c r="GV2447" s="255"/>
      <c r="GW2447" s="255"/>
      <c r="GX2447" s="255"/>
      <c r="GY2447" s="255"/>
      <c r="GZ2447" s="255"/>
      <c r="HA2447" s="255"/>
      <c r="HB2447" s="255"/>
      <c r="HC2447" s="255"/>
      <c r="HD2447" s="255"/>
      <c r="HE2447" s="255"/>
      <c r="HF2447" s="255"/>
      <c r="HG2447" s="255"/>
      <c r="HH2447" s="255"/>
      <c r="HI2447" s="255"/>
      <c r="HJ2447" s="255"/>
      <c r="HK2447" s="255"/>
      <c r="HL2447" s="255"/>
      <c r="HM2447" s="255"/>
      <c r="HN2447" s="255"/>
      <c r="HO2447" s="255"/>
      <c r="HP2447" s="255"/>
      <c r="HQ2447" s="255"/>
      <c r="HR2447" s="255"/>
      <c r="HS2447" s="255"/>
      <c r="HT2447" s="255"/>
      <c r="HU2447" s="255"/>
      <c r="HV2447" s="255"/>
      <c r="HW2447" s="255"/>
      <c r="HX2447" s="255"/>
      <c r="HY2447" s="255"/>
      <c r="HZ2447" s="255"/>
      <c r="IA2447" s="255"/>
      <c r="IB2447" s="255"/>
      <c r="IC2447" s="255"/>
      <c r="ID2447" s="255"/>
      <c r="IE2447" s="255"/>
      <c r="IF2447" s="255"/>
      <c r="IG2447" s="255"/>
      <c r="IH2447" s="255"/>
      <c r="II2447" s="255"/>
      <c r="IJ2447" s="255"/>
      <c r="IK2447" s="255"/>
      <c r="IL2447" s="255"/>
      <c r="IM2447" s="255"/>
      <c r="IN2447" s="255"/>
      <c r="IO2447" s="255"/>
      <c r="IP2447" s="255"/>
      <c r="IQ2447" s="255"/>
      <c r="IR2447" s="255"/>
      <c r="IS2447" s="255"/>
      <c r="IT2447" s="255"/>
      <c r="IU2447" s="255"/>
      <c r="IV2447" s="255"/>
    </row>
    <row r="2448" spans="1:256">
      <c r="A2448" s="16">
        <v>41926.391782407409</v>
      </c>
      <c r="B2448" s="300">
        <v>3</v>
      </c>
      <c r="C2448" s="5">
        <v>0.64500000000000002</v>
      </c>
      <c r="D2448" s="5">
        <v>0.65500000000000003</v>
      </c>
      <c r="E2448" s="5">
        <v>0.63500000000000001</v>
      </c>
      <c r="F2448" s="5">
        <v>0.65</v>
      </c>
      <c r="G2448" s="6">
        <v>471100</v>
      </c>
      <c r="H2448" s="113">
        <f t="shared" si="5675"/>
        <v>0.65</v>
      </c>
      <c r="I2448" s="19">
        <f t="shared" si="5676"/>
        <v>1.5625000000000014E-2</v>
      </c>
      <c r="J2448" s="8">
        <f t="shared" si="5677"/>
        <v>0.71083920151417856</v>
      </c>
      <c r="K2448" s="8">
        <f t="shared" si="5678"/>
        <v>0.61616079848582161</v>
      </c>
      <c r="L2448" s="8">
        <f t="shared" si="5679"/>
        <v>0.66350000000000009</v>
      </c>
      <c r="M2448" s="19">
        <f t="shared" si="5680"/>
        <v>0.1536585957123911</v>
      </c>
      <c r="N2448" s="19">
        <f t="shared" si="5681"/>
        <v>-4.2228361793517459E-2</v>
      </c>
      <c r="O2448" s="19">
        <f t="shared" si="5682"/>
        <v>-6.4544063797234829E-3</v>
      </c>
      <c r="P2448" s="19">
        <f t="shared" si="5683"/>
        <v>-6.1982614504310488E-4</v>
      </c>
      <c r="Q2448" s="303">
        <v>70</v>
      </c>
      <c r="R2448" s="306">
        <v>306215</v>
      </c>
      <c r="S2448" s="66">
        <f t="shared" si="5684"/>
        <v>4374.5</v>
      </c>
      <c r="T2448" t="str">
        <f t="shared" si="5685"/>
        <v/>
      </c>
      <c r="U2448" t="str">
        <f t="shared" si="5686"/>
        <v/>
      </c>
      <c r="V2448" t="str">
        <f t="shared" si="5687"/>
        <v/>
      </c>
      <c r="W2448" t="str">
        <f t="shared" si="5688"/>
        <v/>
      </c>
      <c r="X2448" s="63" t="s">
        <v>89</v>
      </c>
      <c r="Y2448" s="219">
        <f t="shared" si="5689"/>
        <v>8.3516483516483594E-4</v>
      </c>
      <c r="Z2448" s="78">
        <f t="shared" si="5690"/>
        <v>0.65953463793433642</v>
      </c>
      <c r="AA2448" s="78">
        <f t="shared" si="5691"/>
        <v>0.67172353930619311</v>
      </c>
      <c r="AB2448" s="74">
        <f t="shared" si="4563"/>
        <v>2447</v>
      </c>
      <c r="AC2448" s="80">
        <f t="shared" si="5692"/>
        <v>1.8715715299270907E-4</v>
      </c>
      <c r="AD2448" s="79">
        <f t="shared" si="5693"/>
        <v>-1.2188901371856686E-2</v>
      </c>
      <c r="AE2448" s="81">
        <f t="shared" si="5694"/>
        <v>-1.2376058524849395E-2</v>
      </c>
      <c r="AF2448" s="19">
        <f t="shared" si="5695"/>
        <v>-1.8145711231805729E-2</v>
      </c>
      <c r="AG2448" s="93">
        <f t="shared" si="5696"/>
        <v>-0.19867542379674608</v>
      </c>
      <c r="AH2448" s="91">
        <f t="shared" si="5697"/>
        <v>8.8411972616372989E-4</v>
      </c>
      <c r="AI2448" s="96">
        <f t="shared" si="5698"/>
        <v>2442.2934647591419</v>
      </c>
      <c r="AJ2448" s="5">
        <f t="shared" si="5699"/>
        <v>1.0000000000000009E-2</v>
      </c>
      <c r="AK2448" s="5">
        <f t="shared" si="5700"/>
        <v>1.0000000000000009E-2</v>
      </c>
      <c r="AL2448" s="5">
        <f t="shared" si="5701"/>
        <v>0</v>
      </c>
      <c r="AM2448" s="95">
        <f t="shared" si="5702"/>
        <v>7.1428571428571496E-3</v>
      </c>
      <c r="AN2448" s="95">
        <f t="shared" si="5703"/>
        <v>-6.7857142857142916E-3</v>
      </c>
      <c r="AO2448" s="78">
        <f t="shared" si="5704"/>
        <v>1.0526315789473686</v>
      </c>
      <c r="AP2448" s="296">
        <f t="shared" si="5705"/>
        <v>51.282051282051285</v>
      </c>
      <c r="AQ2448" s="8"/>
      <c r="AR2448" s="8">
        <f t="shared" si="5706"/>
        <v>0.5</v>
      </c>
      <c r="AS2448" s="114">
        <f t="shared" si="5707"/>
        <v>235550</v>
      </c>
      <c r="AT2448" s="103">
        <f t="shared" si="5708"/>
        <v>-0.12908130378137517</v>
      </c>
      <c r="AU2448" s="5">
        <f t="shared" si="5709"/>
        <v>0.65</v>
      </c>
      <c r="AV2448" s="93">
        <f t="shared" si="5710"/>
        <v>0.76923076923076927</v>
      </c>
      <c r="AW2448" s="210">
        <f t="shared" si="5711"/>
        <v>3.1496062992126012E-2</v>
      </c>
      <c r="AX2448" s="276">
        <f t="shared" si="5712"/>
        <v>-3.300641226150881E-3</v>
      </c>
      <c r="AY2448" s="19">
        <f t="shared" ref="AY2448:AY2449" si="5713">IF((AX2448&gt;AX2447),ABS(AX2448-AX2447)/ABS(AX2447),-1*ABS(AX2448-AX2447)/ABS(AX2447))</f>
        <v>-0.50873102120028524</v>
      </c>
      <c r="AZ2448" s="255"/>
      <c r="BA2448" s="255"/>
      <c r="BB2448" s="255"/>
      <c r="BC2448" s="255"/>
      <c r="BD2448" s="255"/>
      <c r="BE2448" s="255"/>
      <c r="BF2448" s="255"/>
      <c r="BG2448" s="255"/>
      <c r="BH2448" s="255"/>
      <c r="BI2448" s="255"/>
      <c r="BJ2448" s="255"/>
      <c r="BK2448" s="255"/>
      <c r="BL2448" s="255"/>
      <c r="BM2448" s="255"/>
      <c r="BN2448" s="255"/>
      <c r="BO2448" s="255"/>
      <c r="BP2448" s="255"/>
      <c r="BQ2448" s="255"/>
      <c r="BR2448" s="255"/>
      <c r="BS2448" s="255"/>
      <c r="BT2448" s="255"/>
      <c r="BU2448" s="255"/>
      <c r="BV2448" s="255"/>
      <c r="BW2448" s="255"/>
      <c r="BX2448" s="255"/>
      <c r="BY2448" s="255"/>
      <c r="BZ2448" s="255"/>
      <c r="CA2448" s="255"/>
      <c r="CB2448" s="255"/>
      <c r="CC2448" s="255"/>
      <c r="CD2448" s="255"/>
      <c r="CE2448" s="255"/>
      <c r="CF2448" s="255"/>
      <c r="CG2448" s="255"/>
      <c r="CH2448" s="255"/>
      <c r="CI2448" s="255"/>
      <c r="CJ2448" s="255"/>
      <c r="CK2448" s="255"/>
      <c r="CL2448" s="255"/>
      <c r="CM2448" s="255"/>
      <c r="CN2448" s="255"/>
      <c r="CO2448" s="255"/>
      <c r="CP2448" s="255"/>
      <c r="CQ2448" s="255"/>
      <c r="CR2448" s="255"/>
      <c r="CS2448" s="255"/>
      <c r="CT2448" s="255"/>
      <c r="CU2448" s="255"/>
      <c r="CV2448" s="255"/>
      <c r="CW2448" s="255"/>
      <c r="CX2448" s="255"/>
      <c r="CY2448" s="255"/>
      <c r="CZ2448" s="255"/>
      <c r="DA2448" s="255"/>
      <c r="DB2448" s="255"/>
      <c r="DC2448" s="255"/>
      <c r="DD2448" s="255"/>
      <c r="DE2448" s="255"/>
      <c r="DF2448" s="255"/>
      <c r="DG2448" s="255"/>
      <c r="DH2448" s="255"/>
      <c r="DI2448" s="255"/>
      <c r="DJ2448" s="255"/>
      <c r="DK2448" s="255"/>
      <c r="DL2448" s="255"/>
      <c r="DM2448" s="255"/>
      <c r="DN2448" s="255"/>
      <c r="DO2448" s="255"/>
      <c r="DP2448" s="255"/>
      <c r="DQ2448" s="255"/>
      <c r="DR2448" s="255"/>
      <c r="DS2448" s="255"/>
      <c r="DT2448" s="255"/>
      <c r="DU2448" s="255"/>
      <c r="DV2448" s="255"/>
      <c r="DW2448" s="255"/>
      <c r="DX2448" s="255"/>
      <c r="DY2448" s="255"/>
      <c r="DZ2448" s="255"/>
      <c r="EA2448" s="255"/>
      <c r="EB2448" s="255"/>
      <c r="EC2448" s="255"/>
      <c r="ED2448" s="255"/>
      <c r="EE2448" s="255"/>
      <c r="EF2448" s="255"/>
      <c r="EG2448" s="255"/>
      <c r="EH2448" s="255"/>
      <c r="EI2448" s="255"/>
      <c r="EJ2448" s="255"/>
      <c r="EK2448" s="255"/>
      <c r="EL2448" s="255"/>
      <c r="EM2448" s="255"/>
      <c r="EN2448" s="255"/>
      <c r="EO2448" s="255"/>
      <c r="EP2448" s="255"/>
      <c r="EQ2448" s="255"/>
      <c r="ER2448" s="255"/>
      <c r="ES2448" s="255"/>
      <c r="ET2448" s="255"/>
      <c r="EU2448" s="255"/>
      <c r="EV2448" s="255"/>
      <c r="EW2448" s="255"/>
      <c r="EX2448" s="255"/>
      <c r="EY2448" s="255"/>
      <c r="EZ2448" s="255"/>
      <c r="FA2448" s="255"/>
      <c r="FB2448" s="255"/>
      <c r="FC2448" s="255"/>
      <c r="FD2448" s="255"/>
      <c r="FE2448" s="255"/>
      <c r="FF2448" s="255"/>
      <c r="FG2448" s="255"/>
      <c r="FH2448" s="255"/>
      <c r="FI2448" s="255"/>
      <c r="FJ2448" s="255"/>
      <c r="FK2448" s="255"/>
      <c r="FL2448" s="255"/>
      <c r="FM2448" s="255"/>
      <c r="FN2448" s="255"/>
      <c r="FO2448" s="255"/>
      <c r="FP2448" s="255"/>
      <c r="FQ2448" s="255"/>
      <c r="FR2448" s="255"/>
      <c r="FS2448" s="255"/>
      <c r="FT2448" s="255"/>
      <c r="FU2448" s="255"/>
      <c r="FV2448" s="255"/>
      <c r="FW2448" s="255"/>
      <c r="FX2448" s="255"/>
      <c r="FY2448" s="255"/>
      <c r="FZ2448" s="255"/>
      <c r="GA2448" s="255"/>
      <c r="GB2448" s="255"/>
      <c r="GC2448" s="255"/>
      <c r="GD2448" s="255"/>
      <c r="GE2448" s="255"/>
      <c r="GF2448" s="255"/>
      <c r="GG2448" s="255"/>
      <c r="GH2448" s="255"/>
      <c r="GI2448" s="255"/>
      <c r="GJ2448" s="255"/>
      <c r="GK2448" s="255"/>
      <c r="GL2448" s="255"/>
      <c r="GM2448" s="255"/>
      <c r="GN2448" s="255"/>
      <c r="GO2448" s="255"/>
      <c r="GP2448" s="255"/>
      <c r="GQ2448" s="255"/>
      <c r="GR2448" s="255"/>
      <c r="GS2448" s="255"/>
      <c r="GT2448" s="255"/>
      <c r="GU2448" s="255"/>
      <c r="GV2448" s="255"/>
      <c r="GW2448" s="255"/>
      <c r="GX2448" s="255"/>
      <c r="GY2448" s="255"/>
      <c r="GZ2448" s="255"/>
      <c r="HA2448" s="255"/>
      <c r="HB2448" s="255"/>
      <c r="HC2448" s="255"/>
      <c r="HD2448" s="255"/>
      <c r="HE2448" s="255"/>
      <c r="HF2448" s="255"/>
      <c r="HG2448" s="255"/>
      <c r="HH2448" s="255"/>
      <c r="HI2448" s="255"/>
      <c r="HJ2448" s="255"/>
      <c r="HK2448" s="255"/>
      <c r="HL2448" s="255"/>
      <c r="HM2448" s="255"/>
      <c r="HN2448" s="255"/>
      <c r="HO2448" s="255"/>
      <c r="HP2448" s="255"/>
      <c r="HQ2448" s="255"/>
      <c r="HR2448" s="255"/>
      <c r="HS2448" s="255"/>
      <c r="HT2448" s="255"/>
      <c r="HU2448" s="255"/>
      <c r="HV2448" s="255"/>
      <c r="HW2448" s="255"/>
      <c r="HX2448" s="255"/>
      <c r="HY2448" s="255"/>
      <c r="HZ2448" s="255"/>
      <c r="IA2448" s="255"/>
      <c r="IB2448" s="255"/>
      <c r="IC2448" s="255"/>
      <c r="ID2448" s="255"/>
      <c r="IE2448" s="255"/>
      <c r="IF2448" s="255"/>
      <c r="IG2448" s="255"/>
      <c r="IH2448" s="255"/>
      <c r="II2448" s="255"/>
      <c r="IJ2448" s="255"/>
      <c r="IK2448" s="255"/>
      <c r="IL2448" s="255"/>
      <c r="IM2448" s="255"/>
      <c r="IN2448" s="255"/>
      <c r="IO2448" s="255"/>
      <c r="IP2448" s="255"/>
      <c r="IQ2448" s="255"/>
      <c r="IR2448" s="255"/>
      <c r="IS2448" s="255"/>
      <c r="IT2448" s="255"/>
      <c r="IU2448" s="255"/>
      <c r="IV2448" s="255"/>
    </row>
    <row r="2449" spans="1:256" ht="13">
      <c r="A2449" s="16">
        <v>41927.334317129629</v>
      </c>
      <c r="B2449" s="300">
        <v>4</v>
      </c>
      <c r="C2449" s="5">
        <v>0.64</v>
      </c>
      <c r="D2449" s="5">
        <v>0.64500000000000002</v>
      </c>
      <c r="E2449" s="5">
        <v>0.63500000000000001</v>
      </c>
      <c r="F2449" s="5">
        <v>0.63500000000000001</v>
      </c>
      <c r="G2449" s="6">
        <v>101300</v>
      </c>
      <c r="H2449" s="113">
        <f t="shared" ref="H2449:H2450" si="5714">F2449</f>
        <v>0.63500000000000001</v>
      </c>
      <c r="I2449" s="19">
        <f t="shared" ref="I2449:I2450" si="5715">IF(A2450&gt;A2449,(H2449-H2448)/H2448, (H2449-H2450)/H2450)</f>
        <v>-2.3076923076923096E-2</v>
      </c>
      <c r="J2449" s="8">
        <f t="shared" ref="J2449:J2450" si="5716">(L2449)+2*STDEVPA(H2430:H2449)</f>
        <v>0.70350785643744451</v>
      </c>
      <c r="K2449" s="8">
        <f t="shared" ref="K2449:K2450" si="5717">(L2449)-(2*STDEVPA(H2430:H2449))</f>
        <v>0.61599214356255561</v>
      </c>
      <c r="L2449" s="8">
        <f t="shared" ref="L2449:L2450" si="5718">AVERAGE(H2430:H2449)</f>
        <v>0.65975000000000006</v>
      </c>
      <c r="M2449" s="19">
        <f t="shared" ref="M2449:M2450" si="5719">(J2449-K2449)/K2449</f>
        <v>0.14207277444927585</v>
      </c>
      <c r="N2449" s="19">
        <f t="shared" ref="N2449:N2450" si="5720">IF(A2450&gt;A2449,(M2449-M2448)/M2448, (M2449-M2450)/M2450)</f>
        <v>-7.5399760159209642E-2</v>
      </c>
      <c r="O2449" s="19">
        <f t="shared" ref="O2449:O2450" si="5721">IF(A2450&gt;A2449,(J2449-J2448)/J2448, (J2449-J2450)/J2450)</f>
        <v>-1.0313647673225321E-2</v>
      </c>
      <c r="P2449" s="19">
        <f t="shared" ref="P2449:P2450" si="5722">IF(A2450&gt;A2449,(K2449-K2448)/K2448, (K2449-K2450)/K2450)</f>
        <v>-2.7371900919446503E-4</v>
      </c>
      <c r="Q2449" s="303">
        <v>70</v>
      </c>
      <c r="R2449" s="306">
        <v>64325.5</v>
      </c>
      <c r="S2449" s="66">
        <f t="shared" ref="S2449:S2450" si="5723">R2449/Q2449</f>
        <v>918.93571428571431</v>
      </c>
      <c r="T2449" t="str">
        <f t="shared" ref="T2449:T2450" si="5724">IF(C2449&gt;$J2449,"BrokeBandUpper", IF(C2449&lt;$K2449,"BrokeBandLower", ""))</f>
        <v/>
      </c>
      <c r="U2449" t="str">
        <f t="shared" ref="U2449:U2450" si="5725">IF(D2449&gt;$J2449,"BrokeBandUpper", IF(D2449&lt;$K2449,"BrokeBandLower", ""))</f>
        <v/>
      </c>
      <c r="V2449" t="str">
        <f t="shared" ref="V2449:V2450" si="5726">IF(E2449&gt;$J2449,"BrokeBandUpper", IF(E2449&lt;$K2449,"BrokeBandLower", ""))</f>
        <v/>
      </c>
      <c r="W2449" t="str">
        <f t="shared" ref="W2449:W2450" si="5727">IF(F2449&gt;$J2449,"BrokeBandUpper", IF(F2449&lt;$K2449,"BrokeBandLower", ""))</f>
        <v/>
      </c>
      <c r="X2449" s="63"/>
      <c r="Y2449" s="310">
        <f t="shared" ref="Y2449:Y2450" si="5728">SLOPE(H2436:H2449,AB2436:AB2449)</f>
        <v>-1.5384615384615399E-4</v>
      </c>
      <c r="Z2449" s="311">
        <f t="shared" ref="Z2449:Z2450" si="5729">Z2448+(0.154*(F2449-Z2448))</f>
        <v>0.65575630369244864</v>
      </c>
      <c r="AA2449" s="311">
        <f t="shared" ref="AA2449:AA2450" si="5730">AA2448+(0.074*(F2449-AA2448))</f>
        <v>0.66900599739753486</v>
      </c>
      <c r="AB2449" s="312">
        <f t="shared" si="4563"/>
        <v>2448</v>
      </c>
      <c r="AC2449" s="313">
        <f t="shared" ref="AC2449:AC2450" si="5731">AD2449-AE2449</f>
        <v>-6.989081441894588E-4</v>
      </c>
      <c r="AD2449" s="284">
        <f t="shared" ref="AD2449:AD2450" si="5732">Z2449-AA2449</f>
        <v>-1.3249693705086218E-2</v>
      </c>
      <c r="AE2449" s="314">
        <f t="shared" ref="AE2449:AE2450" si="5733">AE2448+(0.2*(AD2449-AE2448))</f>
        <v>-1.255078556089676E-2</v>
      </c>
      <c r="AF2449" s="315">
        <f t="shared" ref="AF2449:AF2450" si="5734">AD2449/AA2449</f>
        <v>-1.9805044732974227E-2</v>
      </c>
      <c r="AG2449" s="315">
        <f t="shared" ref="AG2449:AG2450" si="5735">IF(A2450&gt;A2449,(AC2449-AC2448)/AC2448, (AC2449-AC2450)/AC2450)</f>
        <v>-4.734338404991048</v>
      </c>
      <c r="AH2449" s="316">
        <f t="shared" ref="AH2449:AH2450" si="5736">SLOPE(AC2436:AC2449,AB2436:AB2449)</f>
        <v>7.1548307188285453E-4</v>
      </c>
      <c r="AI2449" s="317">
        <f t="shared" ref="AI2449:AI2450" si="5737">INTERCEPT(AB2436:AB2449,AC2436:AC2449)</f>
        <v>2442.8048088675105</v>
      </c>
      <c r="AJ2449" s="318">
        <f t="shared" ref="AJ2449:AJ2450" si="5738">F2449-F2448</f>
        <v>-1.5000000000000013E-2</v>
      </c>
      <c r="AK2449" s="318">
        <f t="shared" ref="AK2449:AK2450" si="5739">IF(AJ2449&gt;0,AJ2449,0)</f>
        <v>0</v>
      </c>
      <c r="AL2449" s="318">
        <f t="shared" ref="AL2449:AL2450" si="5740">IF(AJ2449&lt;0,AJ2449,0)</f>
        <v>-1.5000000000000013E-2</v>
      </c>
      <c r="AM2449" s="319">
        <f t="shared" ref="AM2449:AM2450" si="5741">(AVERAGE(AK2436:AK2449))</f>
        <v>7.1428571428571496E-3</v>
      </c>
      <c r="AN2449" s="319">
        <f t="shared" ref="AN2449:AN2450" si="5742">(AVERAGE(AL2436:AL2449))</f>
        <v>-7.8571428571428646E-3</v>
      </c>
      <c r="AO2449" s="311">
        <f t="shared" ref="AO2449:AO2450" si="5743">ABS(AM2449/AN2449)</f>
        <v>0.90909090909090906</v>
      </c>
      <c r="AP2449" s="285">
        <f t="shared" ref="AP2449:AP2450" si="5744">IF(AN2449=0,100,100-(100/(1+AO2449)))</f>
        <v>47.61904761904762</v>
      </c>
      <c r="AQ2449" s="285"/>
      <c r="AR2449" s="285">
        <f t="shared" ref="AR2449:AR2450" si="5745">IF(ISERROR(((F2449-E2449)-(D2449-F2449))/(D2449-E2449)),0,((F2449-E2449)-(D2449-F2449))/(D2449-E2449))</f>
        <v>-1</v>
      </c>
      <c r="AS2449" s="286">
        <f t="shared" ref="AS2449:AS2450" si="5746">IF(ISERROR(AR2449*G2449),0,AR2449*G2449)</f>
        <v>-101300</v>
      </c>
      <c r="AT2449" s="103">
        <f t="shared" ref="AT2449:AT2450" si="5747">SUM(AS2430:AS2449)/SUM(G2430:G2449)</f>
        <v>-0.13105954534036685</v>
      </c>
      <c r="AU2449" s="318">
        <f t="shared" ref="AU2449:AU2450" si="5748">F2449</f>
        <v>0.63500000000000001</v>
      </c>
      <c r="AV2449" s="315">
        <f t="shared" ref="AV2449:AV2450" si="5749">AS2449/R2449</f>
        <v>-1.5748031496062993</v>
      </c>
      <c r="AW2449" s="320">
        <f t="shared" ref="AW2449:AW2450" si="5750">(D2449-E2449)/E2449</f>
        <v>1.5748031496063006E-2</v>
      </c>
      <c r="AX2449" s="321">
        <f t="shared" ref="AX2449:AX2450" si="5751">SLOPE(M2436:M2449,AB2436:AB2449)</f>
        <v>-4.2913950045509611E-3</v>
      </c>
      <c r="AY2449" s="315">
        <f t="shared" si="5713"/>
        <v>-0.30017009135993566</v>
      </c>
      <c r="AZ2449" s="255"/>
      <c r="BA2449" s="255"/>
      <c r="BB2449" s="255"/>
      <c r="BC2449" s="255"/>
      <c r="BD2449" s="255"/>
      <c r="BE2449" s="255"/>
      <c r="BF2449" s="255"/>
      <c r="BG2449" s="255"/>
      <c r="BH2449" s="255"/>
      <c r="BI2449" s="255"/>
      <c r="BJ2449" s="255"/>
      <c r="BK2449" s="255"/>
      <c r="BL2449" s="255"/>
      <c r="BM2449" s="255"/>
      <c r="BN2449" s="255"/>
      <c r="BO2449" s="255"/>
      <c r="BP2449" s="255"/>
      <c r="BQ2449" s="255"/>
      <c r="BR2449" s="255"/>
      <c r="BS2449" s="255"/>
      <c r="BT2449" s="255"/>
      <c r="BU2449" s="255"/>
      <c r="BV2449" s="255"/>
      <c r="BW2449" s="255"/>
      <c r="BX2449" s="255"/>
      <c r="BY2449" s="255"/>
      <c r="BZ2449" s="255"/>
      <c r="CA2449" s="255"/>
      <c r="CB2449" s="255"/>
      <c r="CC2449" s="255"/>
      <c r="CD2449" s="255"/>
      <c r="CE2449" s="255"/>
      <c r="CF2449" s="255"/>
      <c r="CG2449" s="255"/>
      <c r="CH2449" s="255"/>
      <c r="CI2449" s="255"/>
      <c r="CJ2449" s="255"/>
      <c r="CK2449" s="255"/>
      <c r="CL2449" s="255"/>
      <c r="CM2449" s="255"/>
      <c r="CN2449" s="255"/>
      <c r="CO2449" s="255"/>
      <c r="CP2449" s="255"/>
      <c r="CQ2449" s="255"/>
      <c r="CR2449" s="255"/>
      <c r="CS2449" s="255"/>
      <c r="CT2449" s="255"/>
      <c r="CU2449" s="255"/>
      <c r="CV2449" s="255"/>
      <c r="CW2449" s="255"/>
      <c r="CX2449" s="255"/>
      <c r="CY2449" s="255"/>
      <c r="CZ2449" s="255"/>
      <c r="DA2449" s="255"/>
      <c r="DB2449" s="255"/>
      <c r="DC2449" s="255"/>
      <c r="DD2449" s="255"/>
      <c r="DE2449" s="255"/>
      <c r="DF2449" s="255"/>
      <c r="DG2449" s="255"/>
      <c r="DH2449" s="255"/>
      <c r="DI2449" s="255"/>
      <c r="DJ2449" s="255"/>
      <c r="DK2449" s="255"/>
      <c r="DL2449" s="255"/>
      <c r="DM2449" s="255"/>
      <c r="DN2449" s="255"/>
      <c r="DO2449" s="255"/>
      <c r="DP2449" s="255"/>
      <c r="DQ2449" s="255"/>
      <c r="DR2449" s="255"/>
      <c r="DS2449" s="255"/>
      <c r="DT2449" s="255"/>
      <c r="DU2449" s="255"/>
      <c r="DV2449" s="255"/>
      <c r="DW2449" s="255"/>
      <c r="DX2449" s="255"/>
      <c r="DY2449" s="255"/>
      <c r="DZ2449" s="255"/>
      <c r="EA2449" s="255"/>
      <c r="EB2449" s="255"/>
      <c r="EC2449" s="255"/>
      <c r="ED2449" s="255"/>
      <c r="EE2449" s="255"/>
      <c r="EF2449" s="255"/>
      <c r="EG2449" s="255"/>
      <c r="EH2449" s="255"/>
      <c r="EI2449" s="255"/>
      <c r="EJ2449" s="255"/>
      <c r="EK2449" s="255"/>
      <c r="EL2449" s="255"/>
      <c r="EM2449" s="255"/>
      <c r="EN2449" s="255"/>
      <c r="EO2449" s="255"/>
      <c r="EP2449" s="255"/>
      <c r="EQ2449" s="255"/>
      <c r="ER2449" s="255"/>
      <c r="ES2449" s="255"/>
      <c r="ET2449" s="255"/>
      <c r="EU2449" s="255"/>
      <c r="EV2449" s="255"/>
      <c r="EW2449" s="255"/>
      <c r="EX2449" s="255"/>
      <c r="EY2449" s="255"/>
      <c r="EZ2449" s="255"/>
      <c r="FA2449" s="255"/>
      <c r="FB2449" s="255"/>
      <c r="FC2449" s="255"/>
      <c r="FD2449" s="255"/>
      <c r="FE2449" s="255"/>
      <c r="FF2449" s="255"/>
      <c r="FG2449" s="255"/>
      <c r="FH2449" s="255"/>
      <c r="FI2449" s="255"/>
      <c r="FJ2449" s="255"/>
      <c r="FK2449" s="255"/>
      <c r="FL2449" s="255"/>
      <c r="FM2449" s="255"/>
      <c r="FN2449" s="255"/>
      <c r="FO2449" s="255"/>
      <c r="FP2449" s="255"/>
      <c r="FQ2449" s="255"/>
      <c r="FR2449" s="255"/>
      <c r="FS2449" s="255"/>
      <c r="FT2449" s="255"/>
      <c r="FU2449" s="255"/>
      <c r="FV2449" s="255"/>
      <c r="FW2449" s="255"/>
      <c r="FX2449" s="255"/>
      <c r="FY2449" s="255"/>
      <c r="FZ2449" s="255"/>
      <c r="GA2449" s="255"/>
      <c r="GB2449" s="255"/>
      <c r="GC2449" s="255"/>
      <c r="GD2449" s="255"/>
      <c r="GE2449" s="255"/>
      <c r="GF2449" s="255"/>
      <c r="GG2449" s="255"/>
      <c r="GH2449" s="255"/>
      <c r="GI2449" s="255"/>
      <c r="GJ2449" s="255"/>
      <c r="GK2449" s="255"/>
      <c r="GL2449" s="255"/>
      <c r="GM2449" s="255"/>
      <c r="GN2449" s="255"/>
      <c r="GO2449" s="255"/>
      <c r="GP2449" s="255"/>
      <c r="GQ2449" s="255"/>
      <c r="GR2449" s="255"/>
      <c r="GS2449" s="255"/>
      <c r="GT2449" s="255"/>
      <c r="GU2449" s="255"/>
      <c r="GV2449" s="255"/>
      <c r="GW2449" s="255"/>
      <c r="GX2449" s="255"/>
      <c r="GY2449" s="255"/>
      <c r="GZ2449" s="255"/>
      <c r="HA2449" s="255"/>
      <c r="HB2449" s="255"/>
      <c r="HC2449" s="255"/>
      <c r="HD2449" s="255"/>
      <c r="HE2449" s="255"/>
      <c r="HF2449" s="255"/>
      <c r="HG2449" s="255"/>
      <c r="HH2449" s="255"/>
      <c r="HI2449" s="255"/>
      <c r="HJ2449" s="255"/>
      <c r="HK2449" s="255"/>
      <c r="HL2449" s="255"/>
      <c r="HM2449" s="255"/>
      <c r="HN2449" s="255"/>
      <c r="HO2449" s="255"/>
      <c r="HP2449" s="255"/>
      <c r="HQ2449" s="255"/>
      <c r="HR2449" s="255"/>
      <c r="HS2449" s="255"/>
      <c r="HT2449" s="255"/>
      <c r="HU2449" s="255"/>
      <c r="HV2449" s="255"/>
      <c r="HW2449" s="255"/>
      <c r="HX2449" s="255"/>
      <c r="HY2449" s="255"/>
      <c r="HZ2449" s="255"/>
      <c r="IA2449" s="255"/>
      <c r="IB2449" s="255"/>
      <c r="IC2449" s="255"/>
      <c r="ID2449" s="255"/>
      <c r="IE2449" s="255"/>
      <c r="IF2449" s="255"/>
      <c r="IG2449" s="255"/>
      <c r="IH2449" s="255"/>
      <c r="II2449" s="255"/>
      <c r="IJ2449" s="255"/>
      <c r="IK2449" s="255"/>
      <c r="IL2449" s="255"/>
      <c r="IM2449" s="255"/>
      <c r="IN2449" s="255"/>
      <c r="IO2449" s="255"/>
      <c r="IP2449" s="255"/>
      <c r="IQ2449" s="255"/>
      <c r="IR2449" s="255"/>
      <c r="IS2449" s="255"/>
      <c r="IT2449" s="255"/>
      <c r="IU2449" s="255"/>
      <c r="IV2449" s="255"/>
    </row>
    <row r="2450" spans="1:256">
      <c r="A2450" s="16">
        <v>41928.346331018518</v>
      </c>
      <c r="B2450" s="300">
        <v>5</v>
      </c>
      <c r="C2450" s="5">
        <v>0.63500000000000001</v>
      </c>
      <c r="D2450" s="5">
        <v>0.64500000000000002</v>
      </c>
      <c r="E2450" s="5">
        <v>0.63500000000000001</v>
      </c>
      <c r="F2450" s="5">
        <v>0.64</v>
      </c>
      <c r="G2450" s="6">
        <v>114000</v>
      </c>
      <c r="H2450" s="113">
        <f t="shared" si="5714"/>
        <v>0.64</v>
      </c>
      <c r="I2450" s="19">
        <f t="shared" si="5715"/>
        <v>7.8740157480315029E-3</v>
      </c>
      <c r="J2450" s="8">
        <f t="shared" si="5716"/>
        <v>0.69418085815006048</v>
      </c>
      <c r="K2450" s="8">
        <f t="shared" si="5717"/>
        <v>0.61831914184993975</v>
      </c>
      <c r="L2450" s="8">
        <f t="shared" si="5718"/>
        <v>0.65625000000000011</v>
      </c>
      <c r="M2450" s="19">
        <f t="shared" si="5719"/>
        <v>0.12269022769237128</v>
      </c>
      <c r="N2450" s="19">
        <f t="shared" si="5720"/>
        <v>-0.13642688989525367</v>
      </c>
      <c r="O2450" s="19">
        <f t="shared" si="5721"/>
        <v>-1.3257845242291743E-2</v>
      </c>
      <c r="P2450" s="19">
        <f t="shared" si="5722"/>
        <v>3.7776428022702991E-3</v>
      </c>
      <c r="Q2450" s="303">
        <v>70</v>
      </c>
      <c r="R2450" s="306">
        <v>72960</v>
      </c>
      <c r="S2450" s="66">
        <f t="shared" si="5723"/>
        <v>1042.2857142857142</v>
      </c>
      <c r="T2450" t="str">
        <f t="shared" si="5724"/>
        <v/>
      </c>
      <c r="U2450" t="str">
        <f t="shared" si="5725"/>
        <v/>
      </c>
      <c r="V2450" t="str">
        <f t="shared" si="5726"/>
        <v/>
      </c>
      <c r="W2450" t="str">
        <f t="shared" si="5727"/>
        <v/>
      </c>
      <c r="X2450" s="63"/>
      <c r="Y2450" s="219">
        <f t="shared" si="5728"/>
        <v>-1.1208791208791218E-3</v>
      </c>
      <c r="Z2450" s="78">
        <f t="shared" si="5729"/>
        <v>0.65332983292381153</v>
      </c>
      <c r="AA2450" s="78">
        <f t="shared" si="5730"/>
        <v>0.66685955359011728</v>
      </c>
      <c r="AB2450" s="74">
        <f t="shared" si="4563"/>
        <v>2449</v>
      </c>
      <c r="AC2450" s="80">
        <f t="shared" si="5731"/>
        <v>-7.8314808432719714E-4</v>
      </c>
      <c r="AD2450" s="79">
        <f t="shared" si="5732"/>
        <v>-1.3529720666305756E-2</v>
      </c>
      <c r="AE2450" s="81">
        <f t="shared" si="5733"/>
        <v>-1.2746572581978559E-2</v>
      </c>
      <c r="AF2450" s="19">
        <f t="shared" si="5734"/>
        <v>-2.0288710858931094E-2</v>
      </c>
      <c r="AG2450" s="93">
        <f t="shared" si="5735"/>
        <v>0.12053077480651408</v>
      </c>
      <c r="AH2450" s="91">
        <f t="shared" si="5736"/>
        <v>5.1089496944779842E-4</v>
      </c>
      <c r="AI2450" s="96">
        <f t="shared" si="5737"/>
        <v>2443.3192177337119</v>
      </c>
      <c r="AJ2450" s="5">
        <f t="shared" si="5738"/>
        <v>5.0000000000000044E-3</v>
      </c>
      <c r="AK2450" s="5">
        <f t="shared" si="5739"/>
        <v>5.0000000000000044E-3</v>
      </c>
      <c r="AL2450" s="5">
        <f t="shared" si="5740"/>
        <v>0</v>
      </c>
      <c r="AM2450" s="95">
        <f t="shared" si="5741"/>
        <v>7.5000000000000067E-3</v>
      </c>
      <c r="AN2450" s="95">
        <f t="shared" si="5742"/>
        <v>-7.5000000000000067E-3</v>
      </c>
      <c r="AO2450" s="78">
        <f t="shared" si="5743"/>
        <v>1</v>
      </c>
      <c r="AP2450" s="296">
        <f t="shared" si="5744"/>
        <v>50</v>
      </c>
      <c r="AQ2450" s="8"/>
      <c r="AR2450" s="8">
        <f t="shared" si="5745"/>
        <v>0</v>
      </c>
      <c r="AS2450" s="114">
        <f t="shared" si="5746"/>
        <v>0</v>
      </c>
      <c r="AT2450" s="103">
        <f t="shared" si="5747"/>
        <v>-0.13864177573144768</v>
      </c>
      <c r="AU2450" s="5">
        <f t="shared" si="5748"/>
        <v>0.64</v>
      </c>
      <c r="AV2450" s="93">
        <f t="shared" si="5749"/>
        <v>0</v>
      </c>
      <c r="AW2450" s="210">
        <f t="shared" si="5750"/>
        <v>1.5748031496063006E-2</v>
      </c>
      <c r="AX2450" s="276">
        <f t="shared" si="5751"/>
        <v>-5.489774088509391E-3</v>
      </c>
      <c r="AY2450" s="19">
        <f t="shared" ref="AY2450:AY2451" si="5752">IF((AX2450&gt;AX2449),ABS(AX2450-AX2449)/ABS(AX2449),-1*ABS(AX2450-AX2449)/ABS(AX2449))</f>
        <v>-0.27925163791437668</v>
      </c>
      <c r="AZ2450" s="255"/>
      <c r="BA2450" s="255"/>
      <c r="BB2450" s="255"/>
      <c r="BC2450" s="255"/>
      <c r="BD2450" s="255"/>
      <c r="BE2450" s="255"/>
      <c r="BF2450" s="255"/>
      <c r="BG2450" s="255"/>
      <c r="BH2450" s="255"/>
      <c r="BI2450" s="255"/>
      <c r="BJ2450" s="255"/>
      <c r="BK2450" s="255"/>
      <c r="BL2450" s="255"/>
      <c r="BM2450" s="255"/>
      <c r="BN2450" s="255"/>
      <c r="BO2450" s="255"/>
      <c r="BP2450" s="255"/>
      <c r="BQ2450" s="255"/>
      <c r="BR2450" s="255"/>
      <c r="BS2450" s="255"/>
      <c r="BT2450" s="255"/>
      <c r="BU2450" s="255"/>
      <c r="BV2450" s="255"/>
      <c r="BW2450" s="255"/>
      <c r="BX2450" s="255"/>
      <c r="BY2450" s="255"/>
      <c r="BZ2450" s="255"/>
      <c r="CA2450" s="255"/>
      <c r="CB2450" s="255"/>
      <c r="CC2450" s="255"/>
      <c r="CD2450" s="255"/>
      <c r="CE2450" s="255"/>
      <c r="CF2450" s="255"/>
      <c r="CG2450" s="255"/>
      <c r="CH2450" s="255"/>
      <c r="CI2450" s="255"/>
      <c r="CJ2450" s="255"/>
      <c r="CK2450" s="255"/>
      <c r="CL2450" s="255"/>
      <c r="CM2450" s="255"/>
      <c r="CN2450" s="255"/>
      <c r="CO2450" s="255"/>
      <c r="CP2450" s="255"/>
      <c r="CQ2450" s="255"/>
      <c r="CR2450" s="255"/>
      <c r="CS2450" s="255"/>
      <c r="CT2450" s="255"/>
      <c r="CU2450" s="255"/>
      <c r="CV2450" s="255"/>
      <c r="CW2450" s="255"/>
      <c r="CX2450" s="255"/>
      <c r="CY2450" s="255"/>
      <c r="CZ2450" s="255"/>
      <c r="DA2450" s="255"/>
      <c r="DB2450" s="255"/>
      <c r="DC2450" s="255"/>
      <c r="DD2450" s="255"/>
      <c r="DE2450" s="255"/>
      <c r="DF2450" s="255"/>
      <c r="DG2450" s="255"/>
      <c r="DH2450" s="255"/>
      <c r="DI2450" s="255"/>
      <c r="DJ2450" s="255"/>
      <c r="DK2450" s="255"/>
      <c r="DL2450" s="255"/>
      <c r="DM2450" s="255"/>
      <c r="DN2450" s="255"/>
      <c r="DO2450" s="255"/>
      <c r="DP2450" s="255"/>
      <c r="DQ2450" s="255"/>
      <c r="DR2450" s="255"/>
      <c r="DS2450" s="255"/>
      <c r="DT2450" s="255"/>
      <c r="DU2450" s="255"/>
      <c r="DV2450" s="255"/>
      <c r="DW2450" s="255"/>
      <c r="DX2450" s="255"/>
      <c r="DY2450" s="255"/>
      <c r="DZ2450" s="255"/>
      <c r="EA2450" s="255"/>
      <c r="EB2450" s="255"/>
      <c r="EC2450" s="255"/>
      <c r="ED2450" s="255"/>
      <c r="EE2450" s="255"/>
      <c r="EF2450" s="255"/>
      <c r="EG2450" s="255"/>
      <c r="EH2450" s="255"/>
      <c r="EI2450" s="255"/>
      <c r="EJ2450" s="255"/>
      <c r="EK2450" s="255"/>
      <c r="EL2450" s="255"/>
      <c r="EM2450" s="255"/>
      <c r="EN2450" s="255"/>
      <c r="EO2450" s="255"/>
      <c r="EP2450" s="255"/>
      <c r="EQ2450" s="255"/>
      <c r="ER2450" s="255"/>
      <c r="ES2450" s="255"/>
      <c r="ET2450" s="255"/>
      <c r="EU2450" s="255"/>
      <c r="EV2450" s="255"/>
      <c r="EW2450" s="255"/>
      <c r="EX2450" s="255"/>
      <c r="EY2450" s="255"/>
      <c r="EZ2450" s="255"/>
      <c r="FA2450" s="255"/>
      <c r="FB2450" s="255"/>
      <c r="FC2450" s="255"/>
      <c r="FD2450" s="255"/>
      <c r="FE2450" s="255"/>
      <c r="FF2450" s="255"/>
      <c r="FG2450" s="255"/>
      <c r="FH2450" s="255"/>
      <c r="FI2450" s="255"/>
      <c r="FJ2450" s="255"/>
      <c r="FK2450" s="255"/>
      <c r="FL2450" s="255"/>
      <c r="FM2450" s="255"/>
      <c r="FN2450" s="255"/>
      <c r="FO2450" s="255"/>
      <c r="FP2450" s="255"/>
      <c r="FQ2450" s="255"/>
      <c r="FR2450" s="255"/>
      <c r="FS2450" s="255"/>
      <c r="FT2450" s="255"/>
      <c r="FU2450" s="255"/>
      <c r="FV2450" s="255"/>
      <c r="FW2450" s="255"/>
      <c r="FX2450" s="255"/>
      <c r="FY2450" s="255"/>
      <c r="FZ2450" s="255"/>
      <c r="GA2450" s="255"/>
      <c r="GB2450" s="255"/>
      <c r="GC2450" s="255"/>
      <c r="GD2450" s="255"/>
      <c r="GE2450" s="255"/>
      <c r="GF2450" s="255"/>
      <c r="GG2450" s="255"/>
      <c r="GH2450" s="255"/>
      <c r="GI2450" s="255"/>
      <c r="GJ2450" s="255"/>
      <c r="GK2450" s="255"/>
      <c r="GL2450" s="255"/>
      <c r="GM2450" s="255"/>
      <c r="GN2450" s="255"/>
      <c r="GO2450" s="255"/>
      <c r="GP2450" s="255"/>
      <c r="GQ2450" s="255"/>
      <c r="GR2450" s="255"/>
      <c r="GS2450" s="255"/>
      <c r="GT2450" s="255"/>
      <c r="GU2450" s="255"/>
      <c r="GV2450" s="255"/>
      <c r="GW2450" s="255"/>
      <c r="GX2450" s="255"/>
      <c r="GY2450" s="255"/>
      <c r="GZ2450" s="255"/>
      <c r="HA2450" s="255"/>
      <c r="HB2450" s="255"/>
      <c r="HC2450" s="255"/>
      <c r="HD2450" s="255"/>
      <c r="HE2450" s="255"/>
      <c r="HF2450" s="255"/>
      <c r="HG2450" s="255"/>
      <c r="HH2450" s="255"/>
      <c r="HI2450" s="255"/>
      <c r="HJ2450" s="255"/>
      <c r="HK2450" s="255"/>
      <c r="HL2450" s="255"/>
      <c r="HM2450" s="255"/>
      <c r="HN2450" s="255"/>
      <c r="HO2450" s="255"/>
      <c r="HP2450" s="255"/>
      <c r="HQ2450" s="255"/>
      <c r="HR2450" s="255"/>
      <c r="HS2450" s="255"/>
      <c r="HT2450" s="255"/>
      <c r="HU2450" s="255"/>
      <c r="HV2450" s="255"/>
      <c r="HW2450" s="255"/>
      <c r="HX2450" s="255"/>
      <c r="HY2450" s="255"/>
      <c r="HZ2450" s="255"/>
      <c r="IA2450" s="255"/>
      <c r="IB2450" s="255"/>
      <c r="IC2450" s="255"/>
      <c r="ID2450" s="255"/>
      <c r="IE2450" s="255"/>
      <c r="IF2450" s="255"/>
      <c r="IG2450" s="255"/>
      <c r="IH2450" s="255"/>
      <c r="II2450" s="255"/>
      <c r="IJ2450" s="255"/>
      <c r="IK2450" s="255"/>
      <c r="IL2450" s="255"/>
      <c r="IM2450" s="255"/>
      <c r="IN2450" s="255"/>
      <c r="IO2450" s="255"/>
      <c r="IP2450" s="255"/>
      <c r="IQ2450" s="255"/>
      <c r="IR2450" s="255"/>
      <c r="IS2450" s="255"/>
      <c r="IT2450" s="255"/>
      <c r="IU2450" s="255"/>
      <c r="IV2450" s="255"/>
    </row>
    <row r="2451" spans="1:256" ht="13">
      <c r="A2451" s="16">
        <v>41933.551388888889</v>
      </c>
      <c r="B2451" s="300">
        <v>3</v>
      </c>
      <c r="C2451" s="5">
        <v>0.67</v>
      </c>
      <c r="D2451" s="5">
        <v>0.67500000000000004</v>
      </c>
      <c r="E2451" s="5">
        <v>0.66</v>
      </c>
      <c r="F2451" s="5">
        <v>0.66500000000000004</v>
      </c>
      <c r="G2451" s="6">
        <v>384500</v>
      </c>
      <c r="H2451" s="113">
        <f t="shared" ref="H2451:H2452" si="5753">F2451</f>
        <v>0.66500000000000004</v>
      </c>
      <c r="I2451" s="19">
        <f t="shared" ref="I2451:I2452" si="5754">IF(A2452&gt;A2451,(H2451-H2450)/H2450, (H2451-H2452)/H2452)</f>
        <v>3.9062500000000035E-2</v>
      </c>
      <c r="J2451" s="8">
        <f t="shared" ref="J2451:J2452" si="5755">(L2451)+2*STDEVPA(H2432:H2451)</f>
        <v>0.68325747767665579</v>
      </c>
      <c r="K2451" s="8">
        <f t="shared" ref="K2451:K2452" si="5756">(L2451)-(2*STDEVPA(H2432:H2451))</f>
        <v>0.62474252232334448</v>
      </c>
      <c r="L2451" s="8">
        <f t="shared" ref="L2451:L2452" si="5757">AVERAGE(H2432:H2451)</f>
        <v>0.65400000000000014</v>
      </c>
      <c r="M2451" s="19">
        <f t="shared" ref="M2451:M2452" si="5758">(J2451-K2451)/K2451</f>
        <v>9.3662514175761588E-2</v>
      </c>
      <c r="N2451" s="19">
        <f t="shared" ref="N2451:N2452" si="5759">IF(A2452&gt;A2451,(M2451-M2450)/M2450, (M2451-M2452)/M2452)</f>
        <v>-0.23659352552016333</v>
      </c>
      <c r="O2451" s="19">
        <f t="shared" ref="O2451:O2452" si="5760">IF(A2452&gt;A2451,(J2451-J2450)/J2450, (J2451-J2452)/J2452)</f>
        <v>-1.5735640568532341E-2</v>
      </c>
      <c r="P2451" s="19">
        <f t="shared" ref="P2451:P2452" si="5761">IF(A2452&gt;A2451,(K2451-K2450)/K2450, (K2451-K2452)/K2452)</f>
        <v>1.038845482639713E-2</v>
      </c>
      <c r="Q2451" s="303">
        <v>70</v>
      </c>
      <c r="R2451" s="306">
        <v>72960</v>
      </c>
      <c r="S2451" s="66">
        <f t="shared" ref="S2451:S2452" si="5762">R2451/Q2451</f>
        <v>1042.2857142857142</v>
      </c>
      <c r="T2451" t="str">
        <f t="shared" ref="T2451:T2452" si="5763">IF(C2451&gt;$J2451,"BrokeBandUpper", IF(C2451&lt;$K2451,"BrokeBandLower", ""))</f>
        <v/>
      </c>
      <c r="U2451" t="str">
        <f t="shared" ref="U2451:U2452" si="5764">IF(D2451&gt;$J2451,"BrokeBandUpper", IF(D2451&lt;$K2451,"BrokeBandLower", ""))</f>
        <v/>
      </c>
      <c r="V2451" t="str">
        <f t="shared" ref="V2451:V2452" si="5765">IF(E2451&gt;$J2451,"BrokeBandUpper", IF(E2451&lt;$K2451,"BrokeBandLower", ""))</f>
        <v/>
      </c>
      <c r="W2451" t="str">
        <f t="shared" ref="W2451:W2452" si="5766">IF(F2451&gt;$J2451,"BrokeBandUpper", IF(F2451&lt;$K2451,"BrokeBandLower", ""))</f>
        <v/>
      </c>
      <c r="X2451" s="63" t="s">
        <v>89</v>
      </c>
      <c r="Y2451" s="310">
        <f t="shared" ref="Y2451:Y2452" si="5767">SLOPE(H2438:H2451,AB2438:AB2451)</f>
        <v>-1.7032967032967047E-3</v>
      </c>
      <c r="Z2451" s="311">
        <f t="shared" ref="Z2451:Z2452" si="5768">Z2450+(0.154*(F2451-Z2450))</f>
        <v>0.6551270386535446</v>
      </c>
      <c r="AA2451" s="311">
        <f t="shared" ref="AA2451:AA2452" si="5769">AA2450+(0.074*(F2451-AA2450))</f>
        <v>0.66672194662444861</v>
      </c>
      <c r="AB2451" s="312">
        <f t="shared" si="4563"/>
        <v>2450</v>
      </c>
      <c r="AC2451" s="313">
        <f t="shared" ref="AC2451:AC2452" si="5770">AD2451-AE2451</f>
        <v>9.2133168885963693E-4</v>
      </c>
      <c r="AD2451" s="284">
        <f t="shared" ref="AD2451:AD2452" si="5771">Z2451-AA2451</f>
        <v>-1.1594907970904011E-2</v>
      </c>
      <c r="AE2451" s="314">
        <f t="shared" ref="AE2451:AE2452" si="5772">AE2450+(0.2*(AD2451-AE2450))</f>
        <v>-1.2516239659763648E-2</v>
      </c>
      <c r="AF2451" s="315">
        <f t="shared" ref="AF2451:AF2452" si="5773">AD2451/AA2451</f>
        <v>-1.7390919902379027E-2</v>
      </c>
      <c r="AG2451" s="315">
        <f t="shared" ref="AG2451:AG2452" si="5774">IF(A2452&gt;A2451,(AC2451-AC2450)/AC2450, (AC2451-AC2452)/AC2452)</f>
        <v>-2.1764463289866223</v>
      </c>
      <c r="AH2451" s="316">
        <f t="shared" ref="AH2451:AH2452" si="5775">SLOPE(AC2438:AC2451,AB2438:AB2451)</f>
        <v>3.179545523514575E-4</v>
      </c>
      <c r="AI2451" s="317">
        <f t="shared" ref="AI2451:AI2452" si="5776">INTERCEPT(AB2438:AB2451,AC2438:AC2451)</f>
        <v>2443.7879759597718</v>
      </c>
      <c r="AJ2451" s="318">
        <f t="shared" ref="AJ2451:AJ2452" si="5777">F2451-F2450</f>
        <v>2.5000000000000022E-2</v>
      </c>
      <c r="AK2451" s="318">
        <f t="shared" ref="AK2451:AK2452" si="5778">IF(AJ2451&gt;0,AJ2451,0)</f>
        <v>2.5000000000000022E-2</v>
      </c>
      <c r="AL2451" s="318">
        <f t="shared" ref="AL2451:AL2452" si="5779">IF(AJ2451&lt;0,AJ2451,0)</f>
        <v>0</v>
      </c>
      <c r="AM2451" s="319">
        <f t="shared" ref="AM2451:AM2452" si="5780">(AVERAGE(AK2438:AK2451))</f>
        <v>9.2857142857142947E-3</v>
      </c>
      <c r="AN2451" s="319">
        <f t="shared" ref="AN2451:AN2452" si="5781">(AVERAGE(AL2438:AL2451))</f>
        <v>-6.7857142857142916E-3</v>
      </c>
      <c r="AO2451" s="311">
        <f t="shared" ref="AO2451:AO2452" si="5782">ABS(AM2451/AN2451)</f>
        <v>1.368421052631579</v>
      </c>
      <c r="AP2451" s="285">
        <f t="shared" ref="AP2451:AP2452" si="5783">IF(AN2451=0,100,100-(100/(1+AO2451)))</f>
        <v>57.777777777777771</v>
      </c>
      <c r="AQ2451" s="285"/>
      <c r="AR2451" s="285">
        <f t="shared" ref="AR2451:AR2452" si="5784">IF(ISERROR(((F2451-E2451)-(D2451-F2451))/(D2451-E2451)),0,((F2451-E2451)-(D2451-F2451))/(D2451-E2451))</f>
        <v>-0.33333333333333331</v>
      </c>
      <c r="AS2451" s="286">
        <f t="shared" ref="AS2451:AS2452" si="5785">IF(ISERROR(AR2451*G2451),0,AR2451*G2451)</f>
        <v>-128166.66666666666</v>
      </c>
      <c r="AT2451" s="103">
        <f t="shared" ref="AT2451:AT2452" si="5786">SUM(AS2432:AS2451)/SUM(G2432:G2451)</f>
        <v>-0.15329590721236624</v>
      </c>
      <c r="AU2451" s="318">
        <f t="shared" ref="AU2451:AU2452" si="5787">F2451</f>
        <v>0.66500000000000004</v>
      </c>
      <c r="AV2451" s="315">
        <f t="shared" ref="AV2451:AV2452" si="5788">AS2451/R2451</f>
        <v>-1.7566703216374269</v>
      </c>
      <c r="AW2451" s="320">
        <f t="shared" ref="AW2451:AW2452" si="5789">(D2451-E2451)/E2451</f>
        <v>2.2727272727272745E-2</v>
      </c>
      <c r="AX2451" s="321">
        <f t="shared" ref="AX2451:AX2452" si="5790">SLOPE(M2438:M2451,AB2438:AB2451)</f>
        <v>-6.9902517851497164E-3</v>
      </c>
      <c r="AY2451" s="315">
        <f t="shared" si="5752"/>
        <v>-0.27332230296706839</v>
      </c>
      <c r="AZ2451" s="255"/>
      <c r="BA2451" s="255"/>
      <c r="BB2451" s="255"/>
      <c r="BC2451" s="255"/>
      <c r="BD2451" s="255"/>
      <c r="BE2451" s="255"/>
      <c r="BF2451" s="255"/>
      <c r="BG2451" s="255"/>
      <c r="BH2451" s="255"/>
      <c r="BI2451" s="255"/>
      <c r="BJ2451" s="255"/>
      <c r="BK2451" s="255"/>
      <c r="BL2451" s="255"/>
      <c r="BM2451" s="255"/>
      <c r="BN2451" s="255"/>
      <c r="BO2451" s="255"/>
      <c r="BP2451" s="255"/>
      <c r="BQ2451" s="255"/>
      <c r="BR2451" s="255"/>
      <c r="BS2451" s="255"/>
      <c r="BT2451" s="255"/>
      <c r="BU2451" s="255"/>
      <c r="BV2451" s="255"/>
      <c r="BW2451" s="255"/>
      <c r="BX2451" s="255"/>
      <c r="BY2451" s="255"/>
      <c r="BZ2451" s="255"/>
      <c r="CA2451" s="255"/>
      <c r="CB2451" s="255"/>
      <c r="CC2451" s="255"/>
      <c r="CD2451" s="255"/>
      <c r="CE2451" s="255"/>
      <c r="CF2451" s="255"/>
      <c r="CG2451" s="255"/>
      <c r="CH2451" s="255"/>
      <c r="CI2451" s="255"/>
      <c r="CJ2451" s="255"/>
      <c r="CK2451" s="255"/>
      <c r="CL2451" s="255"/>
      <c r="CM2451" s="255"/>
      <c r="CN2451" s="255"/>
      <c r="CO2451" s="255"/>
      <c r="CP2451" s="255"/>
      <c r="CQ2451" s="255"/>
      <c r="CR2451" s="255"/>
      <c r="CS2451" s="255"/>
      <c r="CT2451" s="255"/>
      <c r="CU2451" s="255"/>
      <c r="CV2451" s="255"/>
      <c r="CW2451" s="255"/>
      <c r="CX2451" s="255"/>
      <c r="CY2451" s="255"/>
      <c r="CZ2451" s="255"/>
      <c r="DA2451" s="255"/>
      <c r="DB2451" s="255"/>
      <c r="DC2451" s="255"/>
      <c r="DD2451" s="255"/>
      <c r="DE2451" s="255"/>
      <c r="DF2451" s="255"/>
      <c r="DG2451" s="255"/>
      <c r="DH2451" s="255"/>
      <c r="DI2451" s="255"/>
      <c r="DJ2451" s="255"/>
      <c r="DK2451" s="255"/>
      <c r="DL2451" s="255"/>
      <c r="DM2451" s="255"/>
      <c r="DN2451" s="255"/>
      <c r="DO2451" s="255"/>
      <c r="DP2451" s="255"/>
      <c r="DQ2451" s="255"/>
      <c r="DR2451" s="255"/>
      <c r="DS2451" s="255"/>
      <c r="DT2451" s="255"/>
      <c r="DU2451" s="255"/>
      <c r="DV2451" s="255"/>
      <c r="DW2451" s="255"/>
      <c r="DX2451" s="255"/>
      <c r="DY2451" s="255"/>
      <c r="DZ2451" s="255"/>
      <c r="EA2451" s="255"/>
      <c r="EB2451" s="255"/>
      <c r="EC2451" s="255"/>
      <c r="ED2451" s="255"/>
      <c r="EE2451" s="255"/>
      <c r="EF2451" s="255"/>
      <c r="EG2451" s="255"/>
      <c r="EH2451" s="255"/>
      <c r="EI2451" s="255"/>
      <c r="EJ2451" s="255"/>
      <c r="EK2451" s="255"/>
      <c r="EL2451" s="255"/>
      <c r="EM2451" s="255"/>
      <c r="EN2451" s="255"/>
      <c r="EO2451" s="255"/>
      <c r="EP2451" s="255"/>
      <c r="EQ2451" s="255"/>
      <c r="ER2451" s="255"/>
      <c r="ES2451" s="255"/>
      <c r="ET2451" s="255"/>
      <c r="EU2451" s="255"/>
      <c r="EV2451" s="255"/>
      <c r="EW2451" s="255"/>
      <c r="EX2451" s="255"/>
      <c r="EY2451" s="255"/>
      <c r="EZ2451" s="255"/>
      <c r="FA2451" s="255"/>
      <c r="FB2451" s="255"/>
      <c r="FC2451" s="255"/>
      <c r="FD2451" s="255"/>
      <c r="FE2451" s="255"/>
      <c r="FF2451" s="255"/>
      <c r="FG2451" s="255"/>
      <c r="FH2451" s="255"/>
      <c r="FI2451" s="255"/>
      <c r="FJ2451" s="255"/>
      <c r="FK2451" s="255"/>
      <c r="FL2451" s="255"/>
      <c r="FM2451" s="255"/>
      <c r="FN2451" s="255"/>
      <c r="FO2451" s="255"/>
      <c r="FP2451" s="255"/>
      <c r="FQ2451" s="255"/>
      <c r="FR2451" s="255"/>
      <c r="FS2451" s="255"/>
      <c r="FT2451" s="255"/>
      <c r="FU2451" s="255"/>
      <c r="FV2451" s="255"/>
      <c r="FW2451" s="255"/>
      <c r="FX2451" s="255"/>
      <c r="FY2451" s="255"/>
      <c r="FZ2451" s="255"/>
      <c r="GA2451" s="255"/>
      <c r="GB2451" s="255"/>
      <c r="GC2451" s="255"/>
      <c r="GD2451" s="255"/>
      <c r="GE2451" s="255"/>
      <c r="GF2451" s="255"/>
      <c r="GG2451" s="255"/>
      <c r="GH2451" s="255"/>
      <c r="GI2451" s="255"/>
      <c r="GJ2451" s="255"/>
      <c r="GK2451" s="255"/>
      <c r="GL2451" s="255"/>
      <c r="GM2451" s="255"/>
      <c r="GN2451" s="255"/>
      <c r="GO2451" s="255"/>
      <c r="GP2451" s="255"/>
      <c r="GQ2451" s="255"/>
      <c r="GR2451" s="255"/>
      <c r="GS2451" s="255"/>
      <c r="GT2451" s="255"/>
      <c r="GU2451" s="255"/>
      <c r="GV2451" s="255"/>
      <c r="GW2451" s="255"/>
      <c r="GX2451" s="255"/>
      <c r="GY2451" s="255"/>
      <c r="GZ2451" s="255"/>
      <c r="HA2451" s="255"/>
      <c r="HB2451" s="255"/>
      <c r="HC2451" s="255"/>
      <c r="HD2451" s="255"/>
      <c r="HE2451" s="255"/>
      <c r="HF2451" s="255"/>
      <c r="HG2451" s="255"/>
      <c r="HH2451" s="255"/>
      <c r="HI2451" s="255"/>
      <c r="HJ2451" s="255"/>
      <c r="HK2451" s="255"/>
      <c r="HL2451" s="255"/>
      <c r="HM2451" s="255"/>
      <c r="HN2451" s="255"/>
      <c r="HO2451" s="255"/>
      <c r="HP2451" s="255"/>
      <c r="HQ2451" s="255"/>
      <c r="HR2451" s="255"/>
      <c r="HS2451" s="255"/>
      <c r="HT2451" s="255"/>
      <c r="HU2451" s="255"/>
      <c r="HV2451" s="255"/>
      <c r="HW2451" s="255"/>
      <c r="HX2451" s="255"/>
      <c r="HY2451" s="255"/>
      <c r="HZ2451" s="255"/>
      <c r="IA2451" s="255"/>
      <c r="IB2451" s="255"/>
      <c r="IC2451" s="255"/>
      <c r="ID2451" s="255"/>
      <c r="IE2451" s="255"/>
      <c r="IF2451" s="255"/>
      <c r="IG2451" s="255"/>
      <c r="IH2451" s="255"/>
      <c r="II2451" s="255"/>
      <c r="IJ2451" s="255"/>
      <c r="IK2451" s="255"/>
      <c r="IL2451" s="255"/>
      <c r="IM2451" s="255"/>
      <c r="IN2451" s="255"/>
      <c r="IO2451" s="255"/>
      <c r="IP2451" s="255"/>
      <c r="IQ2451" s="255"/>
      <c r="IR2451" s="255"/>
      <c r="IS2451" s="255"/>
      <c r="IT2451" s="255"/>
      <c r="IU2451" s="255"/>
      <c r="IV2451" s="255"/>
    </row>
    <row r="2452" spans="1:256">
      <c r="A2452" s="16">
        <v>41934.551759259259</v>
      </c>
      <c r="B2452" s="300">
        <v>4</v>
      </c>
      <c r="C2452" s="5">
        <v>0.66500000000000004</v>
      </c>
      <c r="D2452" s="5">
        <v>0.68</v>
      </c>
      <c r="E2452" s="5">
        <v>0.64</v>
      </c>
      <c r="F2452" s="5">
        <v>0.64</v>
      </c>
      <c r="G2452" s="6">
        <v>663000</v>
      </c>
      <c r="H2452" s="113">
        <f t="shared" si="5753"/>
        <v>0.64</v>
      </c>
      <c r="I2452" s="19">
        <f t="shared" si="5754"/>
        <v>-3.7593984962406048E-2</v>
      </c>
      <c r="J2452" s="8">
        <f t="shared" si="5755"/>
        <v>0.68334962311319858</v>
      </c>
      <c r="K2452" s="8">
        <f t="shared" si="5756"/>
        <v>0.62365037688680136</v>
      </c>
      <c r="L2452" s="8">
        <f t="shared" si="5757"/>
        <v>0.65349999999999997</v>
      </c>
      <c r="M2452" s="19">
        <f t="shared" si="5758"/>
        <v>9.5725503325131828E-2</v>
      </c>
      <c r="N2452" s="19">
        <f t="shared" si="5759"/>
        <v>2.2025771649679986E-2</v>
      </c>
      <c r="O2452" s="19">
        <f t="shared" si="5760"/>
        <v>1.348619510994897E-4</v>
      </c>
      <c r="P2452" s="19">
        <f t="shared" si="5761"/>
        <v>-1.7481528750141137E-3</v>
      </c>
      <c r="Q2452" s="303">
        <v>70</v>
      </c>
      <c r="R2452" s="306">
        <v>424320</v>
      </c>
      <c r="S2452" s="66">
        <f t="shared" si="5762"/>
        <v>6061.7142857142853</v>
      </c>
      <c r="T2452" t="str">
        <f t="shared" si="5763"/>
        <v/>
      </c>
      <c r="U2452" t="str">
        <f t="shared" si="5764"/>
        <v/>
      </c>
      <c r="V2452" t="str">
        <f t="shared" si="5765"/>
        <v/>
      </c>
      <c r="W2452" t="str">
        <f t="shared" si="5766"/>
        <v/>
      </c>
      <c r="X2452" s="63"/>
      <c r="Y2452" s="219">
        <f t="shared" si="5767"/>
        <v>-2.494505494505497E-3</v>
      </c>
      <c r="Z2452" s="78">
        <f t="shared" si="5768"/>
        <v>0.65279747470089877</v>
      </c>
      <c r="AA2452" s="78">
        <f t="shared" si="5769"/>
        <v>0.66474452257423944</v>
      </c>
      <c r="AB2452" s="74">
        <f t="shared" si="4563"/>
        <v>2451</v>
      </c>
      <c r="AC2452" s="80">
        <f t="shared" si="5770"/>
        <v>4.5535342913838664E-4</v>
      </c>
      <c r="AD2452" s="79">
        <f t="shared" si="5771"/>
        <v>-1.1947047873340666E-2</v>
      </c>
      <c r="AE2452" s="81">
        <f t="shared" si="5772"/>
        <v>-1.2402401302479053E-2</v>
      </c>
      <c r="AF2452" s="19">
        <f t="shared" si="5773"/>
        <v>-1.797239009518338E-2</v>
      </c>
      <c r="AG2452" s="93">
        <f t="shared" si="5774"/>
        <v>-0.50576601820567701</v>
      </c>
      <c r="AH2452" s="91">
        <f t="shared" si="5775"/>
        <v>1.2834394837517768E-4</v>
      </c>
      <c r="AI2452" s="96">
        <f t="shared" si="5776"/>
        <v>2444.3653893671926</v>
      </c>
      <c r="AJ2452" s="5">
        <f t="shared" si="5777"/>
        <v>-2.5000000000000022E-2</v>
      </c>
      <c r="AK2452" s="5">
        <f t="shared" si="5778"/>
        <v>0</v>
      </c>
      <c r="AL2452" s="5">
        <f t="shared" si="5779"/>
        <v>-2.5000000000000022E-2</v>
      </c>
      <c r="AM2452" s="95">
        <f t="shared" si="5780"/>
        <v>7.8571428571428646E-3</v>
      </c>
      <c r="AN2452" s="95">
        <f t="shared" si="5781"/>
        <v>-8.5714285714285788E-3</v>
      </c>
      <c r="AO2452" s="78">
        <f t="shared" si="5782"/>
        <v>0.91666666666666674</v>
      </c>
      <c r="AP2452" s="296">
        <f t="shared" si="5783"/>
        <v>47.826086956521742</v>
      </c>
      <c r="AQ2452" s="8"/>
      <c r="AR2452" s="8">
        <f t="shared" si="5784"/>
        <v>-1</v>
      </c>
      <c r="AS2452" s="114">
        <f t="shared" si="5785"/>
        <v>-663000</v>
      </c>
      <c r="AT2452" s="103">
        <f t="shared" si="5786"/>
        <v>-0.12738836165904519</v>
      </c>
      <c r="AU2452" s="5">
        <f t="shared" si="5787"/>
        <v>0.64</v>
      </c>
      <c r="AV2452" s="93">
        <f t="shared" si="5788"/>
        <v>-1.5625</v>
      </c>
      <c r="AW2452" s="210">
        <f t="shared" si="5789"/>
        <v>6.2500000000000056E-2</v>
      </c>
      <c r="AX2452" s="276">
        <f t="shared" si="5790"/>
        <v>-8.0474188337181715E-3</v>
      </c>
      <c r="AY2452" s="19">
        <f t="shared" ref="AY2452:AY2454" si="5791">IF((AX2452&gt;AX2451),ABS(AX2452-AX2451)/ABS(AX2451),-1*ABS(AX2452-AX2451)/ABS(AX2451))</f>
        <v>-0.15123447352988487</v>
      </c>
      <c r="AZ2452" s="255"/>
      <c r="BA2452" s="255"/>
      <c r="BB2452" s="255"/>
      <c r="BC2452" s="255"/>
      <c r="BD2452" s="255"/>
      <c r="BE2452" s="255"/>
      <c r="BF2452" s="255"/>
      <c r="BG2452" s="255"/>
      <c r="BH2452" s="255"/>
      <c r="BI2452" s="255"/>
      <c r="BJ2452" s="255"/>
      <c r="BK2452" s="255"/>
      <c r="BL2452" s="255"/>
      <c r="BM2452" s="255"/>
      <c r="BN2452" s="255"/>
      <c r="BO2452" s="255"/>
      <c r="BP2452" s="255"/>
      <c r="BQ2452" s="255"/>
      <c r="BR2452" s="255"/>
      <c r="BS2452" s="255"/>
      <c r="BT2452" s="255"/>
      <c r="BU2452" s="255"/>
      <c r="BV2452" s="255"/>
      <c r="BW2452" s="255"/>
      <c r="BX2452" s="255"/>
      <c r="BY2452" s="255"/>
      <c r="BZ2452" s="255"/>
      <c r="CA2452" s="255"/>
      <c r="CB2452" s="255"/>
      <c r="CC2452" s="255"/>
      <c r="CD2452" s="255"/>
      <c r="CE2452" s="255"/>
      <c r="CF2452" s="255"/>
      <c r="CG2452" s="255"/>
      <c r="CH2452" s="255"/>
      <c r="CI2452" s="255"/>
      <c r="CJ2452" s="255"/>
      <c r="CK2452" s="255"/>
      <c r="CL2452" s="255"/>
      <c r="CM2452" s="255"/>
      <c r="CN2452" s="255"/>
      <c r="CO2452" s="255"/>
      <c r="CP2452" s="255"/>
      <c r="CQ2452" s="255"/>
      <c r="CR2452" s="255"/>
      <c r="CS2452" s="255"/>
      <c r="CT2452" s="255"/>
      <c r="CU2452" s="255"/>
      <c r="CV2452" s="255"/>
      <c r="CW2452" s="255"/>
      <c r="CX2452" s="255"/>
      <c r="CY2452" s="255"/>
      <c r="CZ2452" s="255"/>
      <c r="DA2452" s="255"/>
      <c r="DB2452" s="255"/>
      <c r="DC2452" s="255"/>
      <c r="DD2452" s="255"/>
      <c r="DE2452" s="255"/>
      <c r="DF2452" s="255"/>
      <c r="DG2452" s="255"/>
      <c r="DH2452" s="255"/>
      <c r="DI2452" s="255"/>
      <c r="DJ2452" s="255"/>
      <c r="DK2452" s="255"/>
      <c r="DL2452" s="255"/>
      <c r="DM2452" s="255"/>
      <c r="DN2452" s="255"/>
      <c r="DO2452" s="255"/>
      <c r="DP2452" s="255"/>
      <c r="DQ2452" s="255"/>
      <c r="DR2452" s="255"/>
      <c r="DS2452" s="255"/>
      <c r="DT2452" s="255"/>
      <c r="DU2452" s="255"/>
      <c r="DV2452" s="255"/>
      <c r="DW2452" s="255"/>
      <c r="DX2452" s="255"/>
      <c r="DY2452" s="255"/>
      <c r="DZ2452" s="255"/>
      <c r="EA2452" s="255"/>
      <c r="EB2452" s="255"/>
      <c r="EC2452" s="255"/>
      <c r="ED2452" s="255"/>
      <c r="EE2452" s="255"/>
      <c r="EF2452" s="255"/>
      <c r="EG2452" s="255"/>
      <c r="EH2452" s="255"/>
      <c r="EI2452" s="255"/>
      <c r="EJ2452" s="255"/>
      <c r="EK2452" s="255"/>
      <c r="EL2452" s="255"/>
      <c r="EM2452" s="255"/>
      <c r="EN2452" s="255"/>
      <c r="EO2452" s="255"/>
      <c r="EP2452" s="255"/>
      <c r="EQ2452" s="255"/>
      <c r="ER2452" s="255"/>
      <c r="ES2452" s="255"/>
      <c r="ET2452" s="255"/>
      <c r="EU2452" s="255"/>
      <c r="EV2452" s="255"/>
      <c r="EW2452" s="255"/>
      <c r="EX2452" s="255"/>
      <c r="EY2452" s="255"/>
      <c r="EZ2452" s="255"/>
      <c r="FA2452" s="255"/>
      <c r="FB2452" s="255"/>
      <c r="FC2452" s="255"/>
      <c r="FD2452" s="255"/>
      <c r="FE2452" s="255"/>
      <c r="FF2452" s="255"/>
      <c r="FG2452" s="255"/>
      <c r="FH2452" s="255"/>
      <c r="FI2452" s="255"/>
      <c r="FJ2452" s="255"/>
      <c r="FK2452" s="255"/>
      <c r="FL2452" s="255"/>
      <c r="FM2452" s="255"/>
      <c r="FN2452" s="255"/>
      <c r="FO2452" s="255"/>
      <c r="FP2452" s="255"/>
      <c r="FQ2452" s="255"/>
      <c r="FR2452" s="255"/>
      <c r="FS2452" s="255"/>
      <c r="FT2452" s="255"/>
      <c r="FU2452" s="255"/>
      <c r="FV2452" s="255"/>
      <c r="FW2452" s="255"/>
      <c r="FX2452" s="255"/>
      <c r="FY2452" s="255"/>
      <c r="FZ2452" s="255"/>
      <c r="GA2452" s="255"/>
      <c r="GB2452" s="255"/>
      <c r="GC2452" s="255"/>
      <c r="GD2452" s="255"/>
      <c r="GE2452" s="255"/>
      <c r="GF2452" s="255"/>
      <c r="GG2452" s="255"/>
      <c r="GH2452" s="255"/>
      <c r="GI2452" s="255"/>
      <c r="GJ2452" s="255"/>
      <c r="GK2452" s="255"/>
      <c r="GL2452" s="255"/>
      <c r="GM2452" s="255"/>
      <c r="GN2452" s="255"/>
      <c r="GO2452" s="255"/>
      <c r="GP2452" s="255"/>
      <c r="GQ2452" s="255"/>
      <c r="GR2452" s="255"/>
      <c r="GS2452" s="255"/>
      <c r="GT2452" s="255"/>
      <c r="GU2452" s="255"/>
      <c r="GV2452" s="255"/>
      <c r="GW2452" s="255"/>
      <c r="GX2452" s="255"/>
      <c r="GY2452" s="255"/>
      <c r="GZ2452" s="255"/>
      <c r="HA2452" s="255"/>
      <c r="HB2452" s="255"/>
      <c r="HC2452" s="255"/>
      <c r="HD2452" s="255"/>
      <c r="HE2452" s="255"/>
      <c r="HF2452" s="255"/>
      <c r="HG2452" s="255"/>
      <c r="HH2452" s="255"/>
      <c r="HI2452" s="255"/>
      <c r="HJ2452" s="255"/>
      <c r="HK2452" s="255"/>
      <c r="HL2452" s="255"/>
      <c r="HM2452" s="255"/>
      <c r="HN2452" s="255"/>
      <c r="HO2452" s="255"/>
      <c r="HP2452" s="255"/>
      <c r="HQ2452" s="255"/>
      <c r="HR2452" s="255"/>
      <c r="HS2452" s="255"/>
      <c r="HT2452" s="255"/>
      <c r="HU2452" s="255"/>
      <c r="HV2452" s="255"/>
      <c r="HW2452" s="255"/>
      <c r="HX2452" s="255"/>
      <c r="HY2452" s="255"/>
      <c r="HZ2452" s="255"/>
      <c r="IA2452" s="255"/>
      <c r="IB2452" s="255"/>
      <c r="IC2452" s="255"/>
      <c r="ID2452" s="255"/>
      <c r="IE2452" s="255"/>
      <c r="IF2452" s="255"/>
      <c r="IG2452" s="255"/>
      <c r="IH2452" s="255"/>
      <c r="II2452" s="255"/>
      <c r="IJ2452" s="255"/>
      <c r="IK2452" s="255"/>
      <c r="IL2452" s="255"/>
      <c r="IM2452" s="255"/>
      <c r="IN2452" s="255"/>
      <c r="IO2452" s="255"/>
      <c r="IP2452" s="255"/>
      <c r="IQ2452" s="255"/>
      <c r="IR2452" s="255"/>
      <c r="IS2452" s="255"/>
      <c r="IT2452" s="255"/>
      <c r="IU2452" s="255"/>
      <c r="IV2452" s="255"/>
    </row>
    <row r="2453" spans="1:256" ht="13">
      <c r="A2453" s="16">
        <v>41935.423067129632</v>
      </c>
      <c r="B2453" s="300">
        <v>5</v>
      </c>
      <c r="C2453" s="5">
        <v>0.64</v>
      </c>
      <c r="D2453" s="5">
        <v>0.66</v>
      </c>
      <c r="E2453" s="5">
        <v>0.64</v>
      </c>
      <c r="F2453" s="5">
        <v>0.66</v>
      </c>
      <c r="G2453" s="6">
        <v>392600</v>
      </c>
      <c r="H2453" s="113">
        <f t="shared" ref="H2453:H2455" si="5792">F2453</f>
        <v>0.66</v>
      </c>
      <c r="I2453" s="19">
        <f t="shared" ref="I2453:I2455" si="5793">IF(A2454&gt;A2453,(H2453-H2452)/H2452, (H2453-H2454)/H2454)</f>
        <v>3.1250000000000028E-2</v>
      </c>
      <c r="J2453" s="8">
        <f t="shared" ref="J2453:J2455" si="5794">(L2453)+2*STDEVPA(H2434:H2453)</f>
        <v>0.68372915942784274</v>
      </c>
      <c r="K2453" s="8">
        <f t="shared" ref="K2453:K2455" si="5795">(L2453)-(2*STDEVPA(H2434:H2453))</f>
        <v>0.62377084057215759</v>
      </c>
      <c r="L2453" s="8">
        <f t="shared" ref="L2453:L2455" si="5796">AVERAGE(H2434:H2453)</f>
        <v>0.65375000000000016</v>
      </c>
      <c r="M2453" s="19">
        <f t="shared" ref="M2453:M2455" si="5797">(J2453-K2453)/K2453</f>
        <v>9.6122349676826854E-2</v>
      </c>
      <c r="N2453" s="19">
        <f t="shared" ref="N2453:N2455" si="5798">IF(A2454&gt;A2453,(M2453-M2452)/M2452, (M2453-M2454)/M2454)</f>
        <v>4.1456700451826022E-3</v>
      </c>
      <c r="O2453" s="19">
        <f t="shared" ref="O2453:O2455" si="5799">IF(A2454&gt;A2453,(J2453-J2452)/J2452, (J2453-J2454)/J2454)</f>
        <v>5.5540575688776896E-4</v>
      </c>
      <c r="P2453" s="19">
        <f t="shared" ref="P2453:P2455" si="5800">IF(A2454&gt;A2453,(K2453-K2452)/K2452, (K2453-K2454)/K2454)</f>
        <v>1.9315900353908812E-4</v>
      </c>
      <c r="Q2453" s="303">
        <v>70</v>
      </c>
      <c r="R2453" s="306">
        <v>259116</v>
      </c>
      <c r="S2453" s="66">
        <f t="shared" ref="S2453:S2455" si="5801">R2453/Q2453</f>
        <v>3701.6571428571428</v>
      </c>
      <c r="T2453" t="str">
        <f t="shared" ref="T2453:T2455" si="5802">IF(C2453&gt;$J2453,"BrokeBandUpper", IF(C2453&lt;$K2453,"BrokeBandLower", ""))</f>
        <v/>
      </c>
      <c r="U2453" t="str">
        <f t="shared" ref="U2453:U2455" si="5803">IF(D2453&gt;$J2453,"BrokeBandUpper", IF(D2453&lt;$K2453,"BrokeBandLower", ""))</f>
        <v/>
      </c>
      <c r="V2453" t="str">
        <f t="shared" ref="V2453:V2455" si="5804">IF(E2453&gt;$J2453,"BrokeBandUpper", IF(E2453&lt;$K2453,"BrokeBandLower", ""))</f>
        <v/>
      </c>
      <c r="W2453" t="str">
        <f t="shared" ref="W2453:W2455" si="5805">IF(F2453&gt;$J2453,"BrokeBandUpper", IF(F2453&lt;$K2453,"BrokeBandLower", ""))</f>
        <v/>
      </c>
      <c r="X2453" s="63"/>
      <c r="Y2453" s="310">
        <f t="shared" ref="Y2453:Y2455" si="5806">SLOPE(H2440:H2453,AB2440:AB2453)</f>
        <v>-2.3406593406593425E-3</v>
      </c>
      <c r="Z2453" s="311">
        <f t="shared" ref="Z2453:Z2455" si="5807">Z2452+(0.154*(F2453-Z2452))</f>
        <v>0.65390666359696037</v>
      </c>
      <c r="AA2453" s="311">
        <f t="shared" ref="AA2453:AA2455" si="5808">AA2452+(0.074*(F2453-AA2452))</f>
        <v>0.66439342790374567</v>
      </c>
      <c r="AB2453" s="312">
        <f t="shared" si="4563"/>
        <v>2452</v>
      </c>
      <c r="AC2453" s="313">
        <f t="shared" ref="AC2453:AC2455" si="5809">AD2453-AE2453</f>
        <v>1.5325095965550012E-3</v>
      </c>
      <c r="AD2453" s="284">
        <f t="shared" ref="AD2453:AD2455" si="5810">Z2453-AA2453</f>
        <v>-1.0486764306785301E-2</v>
      </c>
      <c r="AE2453" s="314">
        <f t="shared" ref="AE2453:AE2455" si="5811">AE2452+(0.2*(AD2453-AE2452))</f>
        <v>-1.2019273903340302E-2</v>
      </c>
      <c r="AF2453" s="315">
        <f t="shared" ref="AF2453:AF2455" si="5812">AD2453/AA2453</f>
        <v>-1.5783967550480612E-2</v>
      </c>
      <c r="AG2453" s="315">
        <f t="shared" ref="AG2453:AG2455" si="5813">IF(A2454&gt;A2453,(AC2453-AC2452)/AC2452, (AC2453-AC2454)/AC2454)</f>
        <v>2.3655387189128989</v>
      </c>
      <c r="AH2453" s="316">
        <f t="shared" ref="AH2453:AH2455" si="5814">SLOPE(AC2440:AC2453,AB2440:AB2453)</f>
        <v>1.0953914185548071E-5</v>
      </c>
      <c r="AI2453" s="317">
        <f t="shared" ref="AI2453:AI2455" si="5815">INTERCEPT(AB2440:AB2453,AC2440:AC2453)</f>
        <v>2445.4054083614224</v>
      </c>
      <c r="AJ2453" s="318">
        <f t="shared" ref="AJ2453:AJ2455" si="5816">F2453-F2452</f>
        <v>2.0000000000000018E-2</v>
      </c>
      <c r="AK2453" s="318">
        <f t="shared" ref="AK2453:AK2455" si="5817">IF(AJ2453&gt;0,AJ2453,0)</f>
        <v>2.0000000000000018E-2</v>
      </c>
      <c r="AL2453" s="318">
        <f t="shared" ref="AL2453:AL2455" si="5818">IF(AJ2453&lt;0,AJ2453,0)</f>
        <v>0</v>
      </c>
      <c r="AM2453" s="319">
        <f t="shared" ref="AM2453:AM2455" si="5819">(AVERAGE(AK2440:AK2453))</f>
        <v>8.5714285714285788E-3</v>
      </c>
      <c r="AN2453" s="319">
        <f t="shared" ref="AN2453:AN2455" si="5820">(AVERAGE(AL2440:AL2453))</f>
        <v>-8.5714285714285788E-3</v>
      </c>
      <c r="AO2453" s="311">
        <f t="shared" ref="AO2453:AO2455" si="5821">ABS(AM2453/AN2453)</f>
        <v>1</v>
      </c>
      <c r="AP2453" s="285">
        <f t="shared" ref="AP2453:AP2455" si="5822">IF(AN2453=0,100,100-(100/(1+AO2453)))</f>
        <v>50</v>
      </c>
      <c r="AQ2453" s="285"/>
      <c r="AR2453" s="285">
        <f t="shared" ref="AR2453:AR2455" si="5823">IF(ISERROR(((F2453-E2453)-(D2453-F2453))/(D2453-E2453)),0,((F2453-E2453)-(D2453-F2453))/(D2453-E2453))</f>
        <v>1</v>
      </c>
      <c r="AS2453" s="286">
        <f t="shared" ref="AS2453:AS2455" si="5824">IF(ISERROR(AR2453*G2453),0,AR2453*G2453)</f>
        <v>392600</v>
      </c>
      <c r="AT2453" s="103">
        <f t="shared" ref="AT2453:AT2455" si="5825">SUM(AS2434:AS2453)/SUM(G2434:G2453)</f>
        <v>-5.2495939623188846E-2</v>
      </c>
      <c r="AU2453" s="318">
        <f t="shared" ref="AU2453:AU2455" si="5826">F2453</f>
        <v>0.66</v>
      </c>
      <c r="AV2453" s="315">
        <f t="shared" ref="AV2453:AV2455" si="5827">AS2453/R2453</f>
        <v>1.5151515151515151</v>
      </c>
      <c r="AW2453" s="320">
        <f t="shared" ref="AW2453:AW2455" si="5828">(D2453-E2453)/E2453</f>
        <v>3.1250000000000028E-2</v>
      </c>
      <c r="AX2453" s="321">
        <f t="shared" ref="AX2453:AX2455" si="5829">SLOPE(M2440:M2453,AB2440:AB2453)</f>
        <v>-8.668288519814181E-3</v>
      </c>
      <c r="AY2453" s="315">
        <f t="shared" si="5791"/>
        <v>-7.7151407044281708E-2</v>
      </c>
      <c r="AZ2453" s="255"/>
      <c r="BA2453" s="255"/>
      <c r="BB2453" s="255"/>
      <c r="BC2453" s="255"/>
      <c r="BD2453" s="255"/>
      <c r="BE2453" s="255"/>
      <c r="BF2453" s="255"/>
      <c r="BG2453" s="255"/>
      <c r="BH2453" s="255"/>
      <c r="BI2453" s="255"/>
      <c r="BJ2453" s="255"/>
      <c r="BK2453" s="255"/>
      <c r="BL2453" s="255"/>
      <c r="BM2453" s="255"/>
      <c r="BN2453" s="255"/>
      <c r="BO2453" s="255"/>
      <c r="BP2453" s="255"/>
      <c r="BQ2453" s="255"/>
      <c r="BR2453" s="255"/>
      <c r="BS2453" s="255"/>
      <c r="BT2453" s="255"/>
      <c r="BU2453" s="255"/>
      <c r="BV2453" s="255"/>
      <c r="BW2453" s="255"/>
      <c r="BX2453" s="255"/>
      <c r="BY2453" s="255"/>
      <c r="BZ2453" s="255"/>
      <c r="CA2453" s="255"/>
      <c r="CB2453" s="255"/>
      <c r="CC2453" s="255"/>
      <c r="CD2453" s="255"/>
      <c r="CE2453" s="255"/>
      <c r="CF2453" s="255"/>
      <c r="CG2453" s="255"/>
      <c r="CH2453" s="255"/>
      <c r="CI2453" s="255"/>
      <c r="CJ2453" s="255"/>
      <c r="CK2453" s="255"/>
      <c r="CL2453" s="255"/>
      <c r="CM2453" s="255"/>
      <c r="CN2453" s="255"/>
      <c r="CO2453" s="255"/>
      <c r="CP2453" s="255"/>
      <c r="CQ2453" s="255"/>
      <c r="CR2453" s="255"/>
      <c r="CS2453" s="255"/>
      <c r="CT2453" s="255"/>
      <c r="CU2453" s="255"/>
      <c r="CV2453" s="255"/>
      <c r="CW2453" s="255"/>
      <c r="CX2453" s="255"/>
      <c r="CY2453" s="255"/>
      <c r="CZ2453" s="255"/>
      <c r="DA2453" s="255"/>
      <c r="DB2453" s="255"/>
      <c r="DC2453" s="255"/>
      <c r="DD2453" s="255"/>
      <c r="DE2453" s="255"/>
      <c r="DF2453" s="255"/>
      <c r="DG2453" s="255"/>
      <c r="DH2453" s="255"/>
      <c r="DI2453" s="255"/>
      <c r="DJ2453" s="255"/>
      <c r="DK2453" s="255"/>
      <c r="DL2453" s="255"/>
      <c r="DM2453" s="255"/>
      <c r="DN2453" s="255"/>
      <c r="DO2453" s="255"/>
      <c r="DP2453" s="255"/>
      <c r="DQ2453" s="255"/>
      <c r="DR2453" s="255"/>
      <c r="DS2453" s="255"/>
      <c r="DT2453" s="255"/>
      <c r="DU2453" s="255"/>
      <c r="DV2453" s="255"/>
      <c r="DW2453" s="255"/>
      <c r="DX2453" s="255"/>
      <c r="DY2453" s="255"/>
      <c r="DZ2453" s="255"/>
      <c r="EA2453" s="255"/>
      <c r="EB2453" s="255"/>
      <c r="EC2453" s="255"/>
      <c r="ED2453" s="255"/>
      <c r="EE2453" s="255"/>
      <c r="EF2453" s="255"/>
      <c r="EG2453" s="255"/>
      <c r="EH2453" s="255"/>
      <c r="EI2453" s="255"/>
      <c r="EJ2453" s="255"/>
      <c r="EK2453" s="255"/>
      <c r="EL2453" s="255"/>
      <c r="EM2453" s="255"/>
      <c r="EN2453" s="255"/>
      <c r="EO2453" s="255"/>
      <c r="EP2453" s="255"/>
      <c r="EQ2453" s="255"/>
      <c r="ER2453" s="255"/>
      <c r="ES2453" s="255"/>
      <c r="ET2453" s="255"/>
      <c r="EU2453" s="255"/>
      <c r="EV2453" s="255"/>
      <c r="EW2453" s="255"/>
      <c r="EX2453" s="255"/>
      <c r="EY2453" s="255"/>
      <c r="EZ2453" s="255"/>
      <c r="FA2453" s="255"/>
      <c r="FB2453" s="255"/>
      <c r="FC2453" s="255"/>
      <c r="FD2453" s="255"/>
      <c r="FE2453" s="255"/>
      <c r="FF2453" s="255"/>
      <c r="FG2453" s="255"/>
      <c r="FH2453" s="255"/>
      <c r="FI2453" s="255"/>
      <c r="FJ2453" s="255"/>
      <c r="FK2453" s="255"/>
      <c r="FL2453" s="255"/>
      <c r="FM2453" s="255"/>
      <c r="FN2453" s="255"/>
      <c r="FO2453" s="255"/>
      <c r="FP2453" s="255"/>
      <c r="FQ2453" s="255"/>
      <c r="FR2453" s="255"/>
      <c r="FS2453" s="255"/>
      <c r="FT2453" s="255"/>
      <c r="FU2453" s="255"/>
      <c r="FV2453" s="255"/>
      <c r="FW2453" s="255"/>
      <c r="FX2453" s="255"/>
      <c r="FY2453" s="255"/>
      <c r="FZ2453" s="255"/>
      <c r="GA2453" s="255"/>
      <c r="GB2453" s="255"/>
      <c r="GC2453" s="255"/>
      <c r="GD2453" s="255"/>
      <c r="GE2453" s="255"/>
      <c r="GF2453" s="255"/>
      <c r="GG2453" s="255"/>
      <c r="GH2453" s="255"/>
      <c r="GI2453" s="255"/>
      <c r="GJ2453" s="255"/>
      <c r="GK2453" s="255"/>
      <c r="GL2453" s="255"/>
      <c r="GM2453" s="255"/>
      <c r="GN2453" s="255"/>
      <c r="GO2453" s="255"/>
      <c r="GP2453" s="255"/>
      <c r="GQ2453" s="255"/>
      <c r="GR2453" s="255"/>
      <c r="GS2453" s="255"/>
      <c r="GT2453" s="255"/>
      <c r="GU2453" s="255"/>
      <c r="GV2453" s="255"/>
      <c r="GW2453" s="255"/>
      <c r="GX2453" s="255"/>
      <c r="GY2453" s="255"/>
      <c r="GZ2453" s="255"/>
      <c r="HA2453" s="255"/>
      <c r="HB2453" s="255"/>
      <c r="HC2453" s="255"/>
      <c r="HD2453" s="255"/>
      <c r="HE2453" s="255"/>
      <c r="HF2453" s="255"/>
      <c r="HG2453" s="255"/>
      <c r="HH2453" s="255"/>
      <c r="HI2453" s="255"/>
      <c r="HJ2453" s="255"/>
      <c r="HK2453" s="255"/>
      <c r="HL2453" s="255"/>
      <c r="HM2453" s="255"/>
      <c r="HN2453" s="255"/>
      <c r="HO2453" s="255"/>
      <c r="HP2453" s="255"/>
      <c r="HQ2453" s="255"/>
      <c r="HR2453" s="255"/>
      <c r="HS2453" s="255"/>
      <c r="HT2453" s="255"/>
      <c r="HU2453" s="255"/>
      <c r="HV2453" s="255"/>
      <c r="HW2453" s="255"/>
      <c r="HX2453" s="255"/>
      <c r="HY2453" s="255"/>
      <c r="HZ2453" s="255"/>
      <c r="IA2453" s="255"/>
      <c r="IB2453" s="255"/>
      <c r="IC2453" s="255"/>
      <c r="ID2453" s="255"/>
      <c r="IE2453" s="255"/>
      <c r="IF2453" s="255"/>
      <c r="IG2453" s="255"/>
      <c r="IH2453" s="255"/>
      <c r="II2453" s="255"/>
      <c r="IJ2453" s="255"/>
      <c r="IK2453" s="255"/>
      <c r="IL2453" s="255"/>
      <c r="IM2453" s="255"/>
      <c r="IN2453" s="255"/>
      <c r="IO2453" s="255"/>
      <c r="IP2453" s="255"/>
      <c r="IQ2453" s="255"/>
      <c r="IR2453" s="255"/>
      <c r="IS2453" s="255"/>
      <c r="IT2453" s="255"/>
      <c r="IU2453" s="255"/>
      <c r="IV2453" s="255"/>
    </row>
    <row r="2454" spans="1:256" ht="13">
      <c r="A2454" s="16">
        <v>41936.347395833334</v>
      </c>
      <c r="B2454" s="300">
        <v>6</v>
      </c>
      <c r="C2454" s="5">
        <v>0.66</v>
      </c>
      <c r="D2454" s="5">
        <v>0.66</v>
      </c>
      <c r="E2454" s="5">
        <v>0.64</v>
      </c>
      <c r="F2454" s="5">
        <v>0.65500000000000003</v>
      </c>
      <c r="G2454" s="6">
        <v>1237</v>
      </c>
      <c r="H2454" s="113">
        <f t="shared" si="5792"/>
        <v>0.65500000000000003</v>
      </c>
      <c r="I2454" s="19">
        <f t="shared" si="5793"/>
        <v>-7.575757575757582E-3</v>
      </c>
      <c r="J2454" s="8">
        <f t="shared" si="5794"/>
        <v>0.68396110903349128</v>
      </c>
      <c r="K2454" s="8">
        <f t="shared" si="5795"/>
        <v>0.62453889096650894</v>
      </c>
      <c r="L2454" s="8">
        <f t="shared" si="5796"/>
        <v>0.65425000000000011</v>
      </c>
      <c r="M2454" s="19">
        <f t="shared" si="5797"/>
        <v>9.5145745007205434E-2</v>
      </c>
      <c r="N2454" s="19">
        <f t="shared" si="5798"/>
        <v>-1.0160016613252425E-2</v>
      </c>
      <c r="O2454" s="19">
        <f t="shared" si="5799"/>
        <v>3.39241938785586E-4</v>
      </c>
      <c r="P2454" s="19">
        <f t="shared" si="5800"/>
        <v>1.2313021776504502E-3</v>
      </c>
      <c r="Q2454" s="303">
        <v>70</v>
      </c>
      <c r="R2454" s="306">
        <v>810.23500000000001</v>
      </c>
      <c r="S2454" s="66">
        <f t="shared" si="5801"/>
        <v>11.574785714285715</v>
      </c>
      <c r="T2454" t="str">
        <f t="shared" si="5802"/>
        <v/>
      </c>
      <c r="U2454" t="str">
        <f t="shared" si="5803"/>
        <v/>
      </c>
      <c r="V2454" t="str">
        <f t="shared" si="5804"/>
        <v/>
      </c>
      <c r="W2454" t="str">
        <f t="shared" si="5805"/>
        <v/>
      </c>
      <c r="X2454" s="63"/>
      <c r="Y2454" s="219">
        <f t="shared" si="5806"/>
        <v>-1.6703296703296719E-3</v>
      </c>
      <c r="Z2454" s="78">
        <f t="shared" si="5807"/>
        <v>0.65407503740302853</v>
      </c>
      <c r="AA2454" s="78">
        <f t="shared" si="5808"/>
        <v>0.66369831423886849</v>
      </c>
      <c r="AB2454" s="74">
        <f t="shared" ref="AB2454:AB2455" si="5830">AB2453+1</f>
        <v>2453</v>
      </c>
      <c r="AC2454" s="80">
        <f t="shared" si="5809"/>
        <v>1.9167976540002685E-3</v>
      </c>
      <c r="AD2454" s="79">
        <f t="shared" si="5810"/>
        <v>-9.6232768358399667E-3</v>
      </c>
      <c r="AE2454" s="81">
        <f t="shared" si="5811"/>
        <v>-1.1540074489840235E-2</v>
      </c>
      <c r="AF2454" s="19">
        <f t="shared" si="5812"/>
        <v>-1.4499474579615248E-2</v>
      </c>
      <c r="AG2454" s="93">
        <f t="shared" si="5813"/>
        <v>0.25075735793702442</v>
      </c>
      <c r="AH2454" s="91">
        <f t="shared" si="5814"/>
        <v>-2.198864506266029E-5</v>
      </c>
      <c r="AI2454" s="96">
        <f t="shared" si="5815"/>
        <v>2446.842761487414</v>
      </c>
      <c r="AJ2454" s="5">
        <f t="shared" si="5816"/>
        <v>-5.0000000000000044E-3</v>
      </c>
      <c r="AK2454" s="5">
        <f t="shared" si="5817"/>
        <v>0</v>
      </c>
      <c r="AL2454" s="5">
        <f t="shared" si="5818"/>
        <v>-5.0000000000000044E-3</v>
      </c>
      <c r="AM2454" s="95">
        <f t="shared" si="5819"/>
        <v>7.1428571428571496E-3</v>
      </c>
      <c r="AN2454" s="95">
        <f t="shared" si="5820"/>
        <v>-8.9285714285714367E-3</v>
      </c>
      <c r="AO2454" s="78">
        <f t="shared" si="5821"/>
        <v>0.8</v>
      </c>
      <c r="AP2454" s="296">
        <f t="shared" si="5822"/>
        <v>44.444444444444443</v>
      </c>
      <c r="AQ2454" s="8"/>
      <c r="AR2454" s="8">
        <f t="shared" si="5823"/>
        <v>0.5</v>
      </c>
      <c r="AS2454" s="114">
        <f t="shared" si="5824"/>
        <v>618.5</v>
      </c>
      <c r="AT2454" s="103">
        <f t="shared" si="5825"/>
        <v>-1.7727672855117665E-3</v>
      </c>
      <c r="AU2454" s="5">
        <f t="shared" si="5826"/>
        <v>0.65500000000000003</v>
      </c>
      <c r="AV2454" s="93">
        <f t="shared" si="5827"/>
        <v>0.76335877862595414</v>
      </c>
      <c r="AW2454" s="210">
        <f t="shared" si="5828"/>
        <v>3.1250000000000028E-2</v>
      </c>
      <c r="AX2454" s="276">
        <f t="shared" si="5829"/>
        <v>-8.9949192592396893E-3</v>
      </c>
      <c r="AY2454" s="19">
        <f t="shared" ref="AY2454:AY2455" si="5831">IF((AX2454&gt;AX2453),ABS(AX2454-AX2453)/ABS(AX2453),-1*ABS(AX2454-AX2453)/ABS(AX2453))</f>
        <v>-3.7681110715095369E-2</v>
      </c>
      <c r="AZ2454" s="255"/>
      <c r="BA2454" s="255"/>
      <c r="BB2454" s="255"/>
      <c r="BC2454" s="255"/>
      <c r="BD2454" s="255"/>
      <c r="BE2454" s="255"/>
      <c r="BF2454" s="255"/>
      <c r="BG2454" s="255"/>
      <c r="BH2454" s="255"/>
      <c r="BI2454" s="255"/>
      <c r="BJ2454" s="255"/>
      <c r="BK2454" s="255"/>
      <c r="BL2454" s="255"/>
      <c r="BM2454" s="255"/>
      <c r="BN2454" s="255"/>
      <c r="BO2454" s="255"/>
      <c r="BP2454" s="255"/>
      <c r="BQ2454" s="255"/>
      <c r="BR2454" s="255"/>
      <c r="BS2454" s="255"/>
      <c r="BT2454" s="255"/>
      <c r="BU2454" s="255"/>
      <c r="BV2454" s="255"/>
      <c r="BW2454" s="255"/>
      <c r="BX2454" s="255"/>
      <c r="BY2454" s="255"/>
      <c r="BZ2454" s="255"/>
      <c r="CA2454" s="255"/>
      <c r="CB2454" s="255"/>
      <c r="CC2454" s="255"/>
      <c r="CD2454" s="255"/>
      <c r="CE2454" s="255"/>
      <c r="CF2454" s="255"/>
      <c r="CG2454" s="255"/>
      <c r="CH2454" s="255"/>
      <c r="CI2454" s="255"/>
      <c r="CJ2454" s="255"/>
      <c r="CK2454" s="255"/>
      <c r="CL2454" s="255"/>
      <c r="CM2454" s="255"/>
      <c r="CN2454" s="255"/>
      <c r="CO2454" s="255"/>
      <c r="CP2454" s="255"/>
      <c r="CQ2454" s="255"/>
      <c r="CR2454" s="255"/>
      <c r="CS2454" s="255"/>
      <c r="CT2454" s="255"/>
      <c r="CU2454" s="255"/>
      <c r="CV2454" s="255"/>
      <c r="CW2454" s="255"/>
      <c r="CX2454" s="255"/>
      <c r="CY2454" s="255"/>
      <c r="CZ2454" s="255"/>
      <c r="DA2454" s="255"/>
      <c r="DB2454" s="255"/>
      <c r="DC2454" s="255"/>
      <c r="DD2454" s="255"/>
      <c r="DE2454" s="255"/>
      <c r="DF2454" s="255"/>
      <c r="DG2454" s="255"/>
      <c r="DH2454" s="255"/>
      <c r="DI2454" s="255"/>
      <c r="DJ2454" s="255"/>
      <c r="DK2454" s="255"/>
      <c r="DL2454" s="255"/>
      <c r="DM2454" s="255"/>
      <c r="DN2454" s="255"/>
      <c r="DO2454" s="255"/>
      <c r="DP2454" s="255"/>
      <c r="DQ2454" s="255"/>
      <c r="DR2454" s="255"/>
      <c r="DS2454" s="255"/>
      <c r="DT2454" s="255"/>
      <c r="DU2454" s="255"/>
      <c r="DV2454" s="255"/>
      <c r="DW2454" s="255"/>
      <c r="DX2454" s="255"/>
      <c r="DY2454" s="255"/>
      <c r="DZ2454" s="255"/>
      <c r="EA2454" s="255"/>
      <c r="EB2454" s="255"/>
      <c r="EC2454" s="255"/>
      <c r="ED2454" s="255"/>
      <c r="EE2454" s="255"/>
      <c r="EF2454" s="255"/>
      <c r="EG2454" s="255"/>
      <c r="EH2454" s="255"/>
      <c r="EI2454" s="255"/>
      <c r="EJ2454" s="255"/>
      <c r="EK2454" s="255"/>
      <c r="EL2454" s="255"/>
      <c r="EM2454" s="255"/>
      <c r="EN2454" s="255"/>
      <c r="EO2454" s="255"/>
      <c r="EP2454" s="255"/>
      <c r="EQ2454" s="255"/>
      <c r="ER2454" s="255"/>
      <c r="ES2454" s="255"/>
      <c r="ET2454" s="255"/>
      <c r="EU2454" s="255"/>
      <c r="EV2454" s="255"/>
      <c r="EW2454" s="255"/>
      <c r="EX2454" s="255"/>
      <c r="EY2454" s="255"/>
      <c r="EZ2454" s="255"/>
      <c r="FA2454" s="255"/>
      <c r="FB2454" s="255"/>
      <c r="FC2454" s="255"/>
      <c r="FD2454" s="255"/>
      <c r="FE2454" s="255"/>
      <c r="FF2454" s="255"/>
      <c r="FG2454" s="255"/>
      <c r="FH2454" s="255"/>
      <c r="FI2454" s="255"/>
      <c r="FJ2454" s="255"/>
      <c r="FK2454" s="255"/>
      <c r="FL2454" s="255"/>
      <c r="FM2454" s="255"/>
      <c r="FN2454" s="255"/>
      <c r="FO2454" s="255"/>
      <c r="FP2454" s="255"/>
      <c r="FQ2454" s="255"/>
      <c r="FR2454" s="255"/>
      <c r="FS2454" s="255"/>
      <c r="FT2454" s="255"/>
      <c r="FU2454" s="255"/>
      <c r="FV2454" s="255"/>
      <c r="FW2454" s="255"/>
      <c r="FX2454" s="255"/>
      <c r="FY2454" s="255"/>
      <c r="FZ2454" s="255"/>
      <c r="GA2454" s="255"/>
      <c r="GB2454" s="255"/>
      <c r="GC2454" s="255"/>
      <c r="GD2454" s="255"/>
      <c r="GE2454" s="255"/>
      <c r="GF2454" s="255"/>
      <c r="GG2454" s="255"/>
      <c r="GH2454" s="255"/>
      <c r="GI2454" s="255"/>
      <c r="GJ2454" s="255"/>
      <c r="GK2454" s="255"/>
      <c r="GL2454" s="255"/>
      <c r="GM2454" s="255"/>
      <c r="GN2454" s="255"/>
      <c r="GO2454" s="255"/>
      <c r="GP2454" s="255"/>
      <c r="GQ2454" s="255"/>
      <c r="GR2454" s="255"/>
      <c r="GS2454" s="255"/>
      <c r="GT2454" s="255"/>
      <c r="GU2454" s="255"/>
      <c r="GV2454" s="255"/>
      <c r="GW2454" s="255"/>
      <c r="GX2454" s="255"/>
      <c r="GY2454" s="255"/>
      <c r="GZ2454" s="255"/>
      <c r="HA2454" s="255"/>
      <c r="HB2454" s="255"/>
      <c r="HC2454" s="255"/>
      <c r="HD2454" s="255"/>
      <c r="HE2454" s="255"/>
      <c r="HF2454" s="255"/>
      <c r="HG2454" s="255"/>
      <c r="HH2454" s="255"/>
      <c r="HI2454" s="255"/>
      <c r="HJ2454" s="255"/>
      <c r="HK2454" s="255"/>
      <c r="HL2454" s="255"/>
      <c r="HM2454" s="255"/>
      <c r="HN2454" s="255"/>
      <c r="HO2454" s="255"/>
      <c r="HP2454" s="255"/>
      <c r="HQ2454" s="255"/>
      <c r="HR2454" s="255"/>
      <c r="HS2454" s="255"/>
      <c r="HT2454" s="255"/>
      <c r="HU2454" s="255"/>
      <c r="HV2454" s="255"/>
      <c r="HW2454" s="255"/>
      <c r="HX2454" s="255"/>
      <c r="HY2454" s="255"/>
      <c r="HZ2454" s="255"/>
      <c r="IA2454" s="255"/>
      <c r="IB2454" s="255"/>
      <c r="IC2454" s="255"/>
      <c r="ID2454" s="255"/>
      <c r="IE2454" s="255"/>
      <c r="IF2454" s="255"/>
      <c r="IG2454" s="255"/>
      <c r="IH2454" s="255"/>
      <c r="II2454" s="255"/>
      <c r="IJ2454" s="255"/>
      <c r="IK2454" s="255"/>
      <c r="IL2454" s="255"/>
      <c r="IM2454" s="255"/>
      <c r="IN2454" s="255"/>
      <c r="IO2454" s="255"/>
      <c r="IP2454" s="255"/>
      <c r="IQ2454" s="255"/>
      <c r="IR2454" s="255"/>
      <c r="IS2454" s="255"/>
      <c r="IT2454" s="255"/>
      <c r="IU2454" s="255"/>
      <c r="IV2454" s="255"/>
    </row>
    <row r="2455" spans="1:256" ht="13">
      <c r="A2455" s="16">
        <v>41939.409178240741</v>
      </c>
      <c r="B2455" s="300">
        <v>2</v>
      </c>
      <c r="C2455" s="5">
        <v>0.64500000000000002</v>
      </c>
      <c r="D2455" s="5">
        <v>0.65</v>
      </c>
      <c r="E2455" s="5">
        <v>0.63</v>
      </c>
      <c r="F2455" s="5">
        <v>0.64</v>
      </c>
      <c r="G2455" s="6">
        <v>437400</v>
      </c>
      <c r="H2455" s="113">
        <f t="shared" si="5792"/>
        <v>0.64</v>
      </c>
      <c r="I2455" s="19">
        <f t="shared" si="5793"/>
        <v>-2.2900763358778647E-2</v>
      </c>
      <c r="J2455" s="8">
        <f t="shared" si="5794"/>
        <v>0.68409983388658491</v>
      </c>
      <c r="K2455" s="8">
        <f t="shared" si="5795"/>
        <v>0.62390016611341514</v>
      </c>
      <c r="L2455" s="8">
        <f t="shared" si="5796"/>
        <v>0.65400000000000003</v>
      </c>
      <c r="M2455" s="19">
        <f t="shared" si="5797"/>
        <v>9.6489263896471569E-2</v>
      </c>
      <c r="N2455" s="19">
        <f t="shared" si="5798"/>
        <v>1.4120640803899213E-2</v>
      </c>
      <c r="O2455" s="19">
        <f t="shared" si="5799"/>
        <v>2.0282564499853362E-4</v>
      </c>
      <c r="P2455" s="19">
        <f t="shared" si="5800"/>
        <v>-1.0227142974320379E-3</v>
      </c>
      <c r="Q2455" s="303">
        <v>70</v>
      </c>
      <c r="R2455" s="306">
        <v>279936</v>
      </c>
      <c r="S2455" s="66">
        <f t="shared" si="5801"/>
        <v>3999.0857142857144</v>
      </c>
      <c r="T2455" t="str">
        <f t="shared" si="5802"/>
        <v/>
      </c>
      <c r="U2455" t="str">
        <f t="shared" si="5803"/>
        <v/>
      </c>
      <c r="V2455" t="str">
        <f t="shared" si="5804"/>
        <v/>
      </c>
      <c r="W2455" t="str">
        <f t="shared" si="5805"/>
        <v/>
      </c>
      <c r="X2455" s="63"/>
      <c r="Y2455" s="310">
        <f t="shared" si="5806"/>
        <v>-1.4835164835164849E-3</v>
      </c>
      <c r="Z2455" s="311">
        <f t="shared" si="5807"/>
        <v>0.65190748164296208</v>
      </c>
      <c r="AA2455" s="311">
        <f t="shared" si="5808"/>
        <v>0.66194463898519218</v>
      </c>
      <c r="AB2455" s="312">
        <f t="shared" si="5830"/>
        <v>2454</v>
      </c>
      <c r="AC2455" s="313">
        <f t="shared" si="5809"/>
        <v>1.2023337180881114E-3</v>
      </c>
      <c r="AD2455" s="284">
        <f t="shared" si="5810"/>
        <v>-1.0037157342230096E-2</v>
      </c>
      <c r="AE2455" s="314">
        <f t="shared" si="5811"/>
        <v>-1.1239491060318208E-2</v>
      </c>
      <c r="AF2455" s="315">
        <f t="shared" si="5812"/>
        <v>-1.5163137143338402E-2</v>
      </c>
      <c r="AG2455" s="315">
        <f t="shared" si="5813"/>
        <v>-0.37273831925926232</v>
      </c>
      <c r="AH2455" s="316">
        <f t="shared" si="5814"/>
        <v>-3.1174062727896679E-5</v>
      </c>
      <c r="AI2455" s="317">
        <f t="shared" si="5815"/>
        <v>2448.0344853198249</v>
      </c>
      <c r="AJ2455" s="318">
        <f t="shared" si="5816"/>
        <v>-1.5000000000000013E-2</v>
      </c>
      <c r="AK2455" s="318">
        <f t="shared" si="5817"/>
        <v>0</v>
      </c>
      <c r="AL2455" s="318">
        <f t="shared" si="5818"/>
        <v>-1.5000000000000013E-2</v>
      </c>
      <c r="AM2455" s="319">
        <f t="shared" si="5819"/>
        <v>7.1428571428571496E-3</v>
      </c>
      <c r="AN2455" s="319">
        <f t="shared" si="5820"/>
        <v>-9.6428571428571509E-3</v>
      </c>
      <c r="AO2455" s="311">
        <f t="shared" si="5821"/>
        <v>0.74074074074074081</v>
      </c>
      <c r="AP2455" s="285">
        <f t="shared" si="5822"/>
        <v>42.553191489361708</v>
      </c>
      <c r="AQ2455" s="285"/>
      <c r="AR2455" s="285">
        <f t="shared" si="5823"/>
        <v>0</v>
      </c>
      <c r="AS2455" s="286">
        <f t="shared" si="5824"/>
        <v>0</v>
      </c>
      <c r="AT2455" s="103">
        <f t="shared" si="5825"/>
        <v>-1.1080288702280002E-2</v>
      </c>
      <c r="AU2455" s="318">
        <f t="shared" si="5826"/>
        <v>0.64</v>
      </c>
      <c r="AV2455" s="315">
        <f t="shared" si="5827"/>
        <v>0</v>
      </c>
      <c r="AW2455" s="320">
        <f t="shared" si="5828"/>
        <v>3.1746031746031772E-2</v>
      </c>
      <c r="AX2455" s="321">
        <f t="shared" si="5829"/>
        <v>-8.9868153178542451E-3</v>
      </c>
      <c r="AY2455" s="315">
        <f t="shared" si="5831"/>
        <v>9.0094654013928076E-4</v>
      </c>
      <c r="AZ2455" s="255"/>
      <c r="BA2455" s="255"/>
      <c r="BB2455" s="255"/>
      <c r="BC2455" s="255"/>
      <c r="BD2455" s="255"/>
      <c r="BE2455" s="255"/>
      <c r="BF2455" s="255"/>
      <c r="BG2455" s="255"/>
      <c r="BH2455" s="255"/>
      <c r="BI2455" s="255"/>
      <c r="BJ2455" s="255"/>
      <c r="BK2455" s="255"/>
      <c r="BL2455" s="255"/>
      <c r="BM2455" s="255"/>
      <c r="BN2455" s="255"/>
      <c r="BO2455" s="255"/>
      <c r="BP2455" s="255"/>
      <c r="BQ2455" s="255"/>
      <c r="BR2455" s="255"/>
      <c r="BS2455" s="255"/>
      <c r="BT2455" s="255"/>
      <c r="BU2455" s="255"/>
      <c r="BV2455" s="255"/>
      <c r="BW2455" s="255"/>
      <c r="BX2455" s="255"/>
      <c r="BY2455" s="255"/>
      <c r="BZ2455" s="255"/>
      <c r="CA2455" s="255"/>
      <c r="CB2455" s="255"/>
      <c r="CC2455" s="255"/>
      <c r="CD2455" s="255"/>
      <c r="CE2455" s="255"/>
      <c r="CF2455" s="255"/>
      <c r="CG2455" s="255"/>
      <c r="CH2455" s="255"/>
      <c r="CI2455" s="255"/>
      <c r="CJ2455" s="255"/>
      <c r="CK2455" s="255"/>
      <c r="CL2455" s="255"/>
      <c r="CM2455" s="255"/>
      <c r="CN2455" s="255"/>
      <c r="CO2455" s="255"/>
      <c r="CP2455" s="255"/>
      <c r="CQ2455" s="255"/>
      <c r="CR2455" s="255"/>
      <c r="CS2455" s="255"/>
      <c r="CT2455" s="255"/>
      <c r="CU2455" s="255"/>
      <c r="CV2455" s="255"/>
      <c r="CW2455" s="255"/>
      <c r="CX2455" s="255"/>
      <c r="CY2455" s="255"/>
      <c r="CZ2455" s="255"/>
      <c r="DA2455" s="255"/>
      <c r="DB2455" s="255"/>
      <c r="DC2455" s="255"/>
      <c r="DD2455" s="255"/>
      <c r="DE2455" s="255"/>
      <c r="DF2455" s="255"/>
      <c r="DG2455" s="255"/>
      <c r="DH2455" s="255"/>
      <c r="DI2455" s="255"/>
      <c r="DJ2455" s="255"/>
      <c r="DK2455" s="255"/>
      <c r="DL2455" s="255"/>
      <c r="DM2455" s="255"/>
      <c r="DN2455" s="255"/>
      <c r="DO2455" s="255"/>
      <c r="DP2455" s="255"/>
      <c r="DQ2455" s="255"/>
      <c r="DR2455" s="255"/>
      <c r="DS2455" s="255"/>
      <c r="DT2455" s="255"/>
      <c r="DU2455" s="255"/>
      <c r="DV2455" s="255"/>
      <c r="DW2455" s="255"/>
      <c r="DX2455" s="255"/>
      <c r="DY2455" s="255"/>
      <c r="DZ2455" s="255"/>
      <c r="EA2455" s="255"/>
      <c r="EB2455" s="255"/>
      <c r="EC2455" s="255"/>
      <c r="ED2455" s="255"/>
      <c r="EE2455" s="255"/>
      <c r="EF2455" s="255"/>
      <c r="EG2455" s="255"/>
      <c r="EH2455" s="255"/>
      <c r="EI2455" s="255"/>
      <c r="EJ2455" s="255"/>
      <c r="EK2455" s="255"/>
      <c r="EL2455" s="255"/>
      <c r="EM2455" s="255"/>
      <c r="EN2455" s="255"/>
      <c r="EO2455" s="255"/>
      <c r="EP2455" s="255"/>
      <c r="EQ2455" s="255"/>
      <c r="ER2455" s="255"/>
      <c r="ES2455" s="255"/>
      <c r="ET2455" s="255"/>
      <c r="EU2455" s="255"/>
      <c r="EV2455" s="255"/>
      <c r="EW2455" s="255"/>
      <c r="EX2455" s="255"/>
      <c r="EY2455" s="255"/>
      <c r="EZ2455" s="255"/>
      <c r="FA2455" s="255"/>
      <c r="FB2455" s="255"/>
      <c r="FC2455" s="255"/>
      <c r="FD2455" s="255"/>
      <c r="FE2455" s="255"/>
      <c r="FF2455" s="255"/>
      <c r="FG2455" s="255"/>
      <c r="FH2455" s="255"/>
      <c r="FI2455" s="255"/>
      <c r="FJ2455" s="255"/>
      <c r="FK2455" s="255"/>
      <c r="FL2455" s="255"/>
      <c r="FM2455" s="255"/>
      <c r="FN2455" s="255"/>
      <c r="FO2455" s="255"/>
      <c r="FP2455" s="255"/>
      <c r="FQ2455" s="255"/>
      <c r="FR2455" s="255"/>
      <c r="FS2455" s="255"/>
      <c r="FT2455" s="255"/>
      <c r="FU2455" s="255"/>
      <c r="FV2455" s="255"/>
      <c r="FW2455" s="255"/>
      <c r="FX2455" s="255"/>
      <c r="FY2455" s="255"/>
      <c r="FZ2455" s="255"/>
      <c r="GA2455" s="255"/>
      <c r="GB2455" s="255"/>
      <c r="GC2455" s="255"/>
      <c r="GD2455" s="255"/>
      <c r="GE2455" s="255"/>
      <c r="GF2455" s="255"/>
      <c r="GG2455" s="255"/>
      <c r="GH2455" s="255"/>
      <c r="GI2455" s="255"/>
      <c r="GJ2455" s="255"/>
      <c r="GK2455" s="255"/>
      <c r="GL2455" s="255"/>
      <c r="GM2455" s="255"/>
      <c r="GN2455" s="255"/>
      <c r="GO2455" s="255"/>
      <c r="GP2455" s="255"/>
      <c r="GQ2455" s="255"/>
      <c r="GR2455" s="255"/>
      <c r="GS2455" s="255"/>
      <c r="GT2455" s="255"/>
      <c r="GU2455" s="255"/>
      <c r="GV2455" s="255"/>
      <c r="GW2455" s="255"/>
      <c r="GX2455" s="255"/>
      <c r="GY2455" s="255"/>
      <c r="GZ2455" s="255"/>
      <c r="HA2455" s="255"/>
      <c r="HB2455" s="255"/>
      <c r="HC2455" s="255"/>
      <c r="HD2455" s="255"/>
      <c r="HE2455" s="255"/>
      <c r="HF2455" s="255"/>
      <c r="HG2455" s="255"/>
      <c r="HH2455" s="255"/>
      <c r="HI2455" s="255"/>
      <c r="HJ2455" s="255"/>
      <c r="HK2455" s="255"/>
      <c r="HL2455" s="255"/>
      <c r="HM2455" s="255"/>
      <c r="HN2455" s="255"/>
      <c r="HO2455" s="255"/>
      <c r="HP2455" s="255"/>
      <c r="HQ2455" s="255"/>
      <c r="HR2455" s="255"/>
      <c r="HS2455" s="255"/>
      <c r="HT2455" s="255"/>
      <c r="HU2455" s="255"/>
      <c r="HV2455" s="255"/>
      <c r="HW2455" s="255"/>
      <c r="HX2455" s="255"/>
      <c r="HY2455" s="255"/>
      <c r="HZ2455" s="255"/>
      <c r="IA2455" s="255"/>
      <c r="IB2455" s="255"/>
      <c r="IC2455" s="255"/>
      <c r="ID2455" s="255"/>
      <c r="IE2455" s="255"/>
      <c r="IF2455" s="255"/>
      <c r="IG2455" s="255"/>
      <c r="IH2455" s="255"/>
      <c r="II2455" s="255"/>
      <c r="IJ2455" s="255"/>
      <c r="IK2455" s="255"/>
      <c r="IL2455" s="255"/>
      <c r="IM2455" s="255"/>
      <c r="IN2455" s="255"/>
      <c r="IO2455" s="255"/>
      <c r="IP2455" s="255"/>
      <c r="IQ2455" s="255"/>
      <c r="IR2455" s="255"/>
      <c r="IS2455" s="255"/>
      <c r="IT2455" s="255"/>
      <c r="IU2455" s="255"/>
      <c r="IV2455" s="255"/>
    </row>
    <row r="2456" spans="1:256">
      <c r="A2456" s="16">
        <v>41940.409178240741</v>
      </c>
      <c r="B2456" s="300">
        <v>3</v>
      </c>
      <c r="H2456" s="113"/>
      <c r="I2456" s="19"/>
      <c r="K2456"/>
      <c r="L2456"/>
      <c r="M2456" s="7"/>
      <c r="N2456" s="7"/>
      <c r="O2456" s="7"/>
      <c r="P2456" s="7"/>
      <c r="Q2456" s="2"/>
      <c r="S2456" s="67"/>
      <c r="T2456" t="str">
        <f t="shared" si="5479"/>
        <v/>
      </c>
      <c r="U2456" t="str">
        <f t="shared" si="5479"/>
        <v/>
      </c>
      <c r="V2456" t="str">
        <f t="shared" si="5479"/>
        <v/>
      </c>
      <c r="W2456" t="str">
        <f t="shared" si="5479"/>
        <v/>
      </c>
      <c r="AS2456" s="111"/>
    </row>
    <row r="2457" spans="1:256">
      <c r="A2457" s="16"/>
      <c r="B2457" s="9"/>
      <c r="H2457" s="113"/>
      <c r="I2457" s="19"/>
      <c r="K2457"/>
      <c r="L2457"/>
      <c r="M2457"/>
      <c r="N2457"/>
      <c r="O2457"/>
      <c r="P2457"/>
      <c r="Q2457"/>
      <c r="S2457" s="67"/>
      <c r="AR2457" s="65"/>
      <c r="AS2457" s="111"/>
    </row>
    <row r="2458" spans="1:256">
      <c r="A2458" s="16"/>
      <c r="B2458" s="9"/>
      <c r="H2458" s="113"/>
      <c r="I2458" s="19"/>
      <c r="K2458"/>
      <c r="L2458"/>
      <c r="M2458"/>
      <c r="N2458"/>
      <c r="O2458"/>
      <c r="P2458"/>
      <c r="Q2458"/>
      <c r="S2458" s="67"/>
      <c r="AS2458" s="111"/>
    </row>
    <row r="2459" spans="1:256">
      <c r="A2459" s="16"/>
      <c r="B2459" s="9"/>
      <c r="H2459" s="113"/>
      <c r="I2459" s="19"/>
      <c r="K2459"/>
      <c r="L2459"/>
      <c r="M2459"/>
      <c r="N2459"/>
      <c r="O2459"/>
      <c r="P2459"/>
      <c r="Q2459"/>
      <c r="S2459" s="67"/>
      <c r="AS2459" s="111"/>
    </row>
    <row r="2460" spans="1:256" ht="13" thickBot="1">
      <c r="A2460" s="16"/>
      <c r="B2460" s="9"/>
      <c r="H2460" s="113"/>
      <c r="I2460" s="19"/>
      <c r="K2460"/>
      <c r="L2460"/>
      <c r="M2460"/>
      <c r="N2460"/>
      <c r="O2460"/>
      <c r="P2460"/>
      <c r="Q2460"/>
      <c r="S2460" s="67"/>
      <c r="AS2460" s="111"/>
    </row>
    <row r="2461" spans="1:256" ht="13" thickBot="1">
      <c r="B2461" s="2" t="s">
        <v>25</v>
      </c>
      <c r="D2461" s="2"/>
      <c r="E2461" s="2"/>
      <c r="F2461" s="2"/>
      <c r="G2461" s="125">
        <f>COUNT(C1:C2456)</f>
        <v>2454</v>
      </c>
      <c r="K2461"/>
      <c r="L2461"/>
      <c r="M2461"/>
      <c r="N2461"/>
      <c r="O2461"/>
      <c r="P2461"/>
      <c r="Q2461"/>
      <c r="X2461" s="212">
        <f>COUNTA(X1:X2456)</f>
        <v>110</v>
      </c>
      <c r="AP2461" s="5"/>
    </row>
    <row r="2462" spans="1:256" ht="13">
      <c r="B2462" s="3" t="s">
        <v>11</v>
      </c>
      <c r="G2462" s="115">
        <f>MIN(G1:G1685)</f>
        <v>0</v>
      </c>
      <c r="H2462" s="100">
        <f>MIN(H1:H1697)</f>
        <v>0.17</v>
      </c>
      <c r="I2462" s="86">
        <f t="shared" ref="I2462:S2462" si="5832">MIN(I1:I2456)</f>
        <v>-0.29012345679012358</v>
      </c>
      <c r="J2462" s="100">
        <f t="shared" si="5832"/>
        <v>0.19897366596101027</v>
      </c>
      <c r="K2462" s="100">
        <f t="shared" si="5832"/>
        <v>0.12125824574138409</v>
      </c>
      <c r="L2462" s="100">
        <f t="shared" si="5832"/>
        <v>0.18</v>
      </c>
      <c r="M2462" s="86">
        <f t="shared" si="5832"/>
        <v>3.9988070095451279E-2</v>
      </c>
      <c r="N2462" s="86">
        <f t="shared" si="5832"/>
        <v>-0.43701841756761178</v>
      </c>
      <c r="O2462" s="86">
        <f t="shared" si="5832"/>
        <v>-8.0731087083780628E-2</v>
      </c>
      <c r="P2462" s="86">
        <f t="shared" si="5832"/>
        <v>-9.8545249196340196E-2</v>
      </c>
      <c r="Q2462" s="115">
        <f t="shared" si="5832"/>
        <v>8</v>
      </c>
      <c r="R2462" s="307">
        <f t="shared" si="5832"/>
        <v>810.23500000000001</v>
      </c>
      <c r="S2462" s="116">
        <f t="shared" si="5832"/>
        <v>11.574785714285715</v>
      </c>
      <c r="Y2462" s="85">
        <f>MIN(Y1:Y2456)</f>
        <v>-5.5494505494505492E-2</v>
      </c>
      <c r="Z2462" s="100">
        <f>MIN(Z1:Z2456)</f>
        <v>0.17678044107697782</v>
      </c>
      <c r="AA2462" s="100">
        <f>MIN(AA1:AA2456)</f>
        <v>0.18104118454488571</v>
      </c>
      <c r="AB2462" s="98"/>
      <c r="AC2462" s="85">
        <f>MIN(AC1:AC2456)</f>
        <v>-6.6167157454864595E-2</v>
      </c>
      <c r="AD2462" s="85">
        <f>MIN(AD1:AD2456)</f>
        <v>-0.14509006645189704</v>
      </c>
      <c r="AE2462" s="85">
        <f>MIN(AE1:AE2456)</f>
        <v>-0.11803604904533246</v>
      </c>
      <c r="AF2462" s="86">
        <f>MIN(AF1:AF2456)</f>
        <v>-0.10839189372734934</v>
      </c>
      <c r="AG2462" s="86">
        <f>MIN(AG1000:AG2456)</f>
        <v>-432.24783675062037</v>
      </c>
      <c r="AH2462" s="220">
        <f>MIN(AH1000:AH2456)</f>
        <v>-4.9176095549118169E-3</v>
      </c>
      <c r="AP2462" s="105">
        <f>MIN(AP16:AP2456)</f>
        <v>0</v>
      </c>
      <c r="AQ2462" s="267" t="e">
        <f>MIN(AQ1000:AQ2456)</f>
        <v>#DIV/0!</v>
      </c>
      <c r="AR2462" s="98"/>
      <c r="AS2462" s="178">
        <f>MIN($AS2:AS2456)</f>
        <v>-6802756</v>
      </c>
      <c r="AT2462" s="108">
        <f>MIN($AT$21:AT2456)</f>
        <v>-0.67914861266740478</v>
      </c>
      <c r="AU2462" s="98"/>
      <c r="AV2462" s="86">
        <f>MIN(AV1672:AV2456)</f>
        <v>-1.7699115044247788</v>
      </c>
      <c r="AW2462" s="265">
        <f>MIN(AW2:AW2430)</f>
        <v>-1.6393442622950834E-2</v>
      </c>
      <c r="AX2462" s="277">
        <f>MIN(AX22:AX2456)</f>
        <v>-9.0529703645322562E-2</v>
      </c>
      <c r="AY2462" s="280">
        <f>MIN(AY22:AY2456)</f>
        <v>-483.52682675626141</v>
      </c>
    </row>
    <row r="2463" spans="1:256" ht="13.5" thickBot="1">
      <c r="B2463" s="3" t="s">
        <v>10</v>
      </c>
      <c r="G2463" s="117">
        <f>MAX(G1:G1685)</f>
        <v>7619400</v>
      </c>
      <c r="H2463" s="101">
        <f>MAX(H1:H1697)</f>
        <v>1.66</v>
      </c>
      <c r="I2463" s="88">
        <f t="shared" ref="I2463:S2463" si="5833">MAX(I1:I2456)</f>
        <v>0.28000000000000003</v>
      </c>
      <c r="J2463" s="101">
        <f t="shared" si="5833"/>
        <v>1.9371650650011734</v>
      </c>
      <c r="K2463" s="101">
        <f t="shared" si="5833"/>
        <v>1.6880807223073595</v>
      </c>
      <c r="L2463" s="101">
        <f t="shared" si="5833"/>
        <v>1.7825000000000002</v>
      </c>
      <c r="M2463" s="88">
        <f t="shared" si="5833"/>
        <v>1.5626443163408161</v>
      </c>
      <c r="N2463" s="88">
        <f t="shared" si="5833"/>
        <v>1.6724572702760758</v>
      </c>
      <c r="O2463" s="88">
        <f t="shared" si="5833"/>
        <v>0.11085444231683442</v>
      </c>
      <c r="P2463" s="88">
        <f t="shared" si="5833"/>
        <v>8.7998912530894313E-2</v>
      </c>
      <c r="Q2463" s="117">
        <f t="shared" si="5833"/>
        <v>17820</v>
      </c>
      <c r="R2463" s="308">
        <f t="shared" si="5833"/>
        <v>7370768.0520000001</v>
      </c>
      <c r="S2463" s="118">
        <f t="shared" si="5833"/>
        <v>97385.71428571429</v>
      </c>
      <c r="Y2463" s="87">
        <f>MAX(Y1:Y2456)</f>
        <v>3.3340659340659343E-2</v>
      </c>
      <c r="Z2463" s="101">
        <f>MAX(Z1:Z2456)</f>
        <v>1.7892990816045837</v>
      </c>
      <c r="AA2463" s="101">
        <f>MAX(AA1:AA2456)</f>
        <v>1.75064063271929</v>
      </c>
      <c r="AB2463" s="97"/>
      <c r="AC2463" s="87">
        <f>MAX(AC1:AC2456)</f>
        <v>3.7134388012017253E-2</v>
      </c>
      <c r="AD2463" s="87">
        <f>MAX(AD1:AD2456)</f>
        <v>9.2469186324256825E-2</v>
      </c>
      <c r="AE2463" s="87">
        <f>MAX(AE1:AE2456)</f>
        <v>7.7936228866716625E-2</v>
      </c>
      <c r="AF2463" s="88">
        <f>MAX(AF1:AF2456)</f>
        <v>0.12458607989357512</v>
      </c>
      <c r="AG2463" s="88">
        <f>MAX(AG1000:AG2456)</f>
        <v>66.081768232186121</v>
      </c>
      <c r="AH2463" s="221">
        <f>MAX(AH1000:AH2456)</f>
        <v>8.2939758276479123E-3</v>
      </c>
      <c r="AP2463" s="106">
        <f>MAX(AP16:AP2456)</f>
        <v>100</v>
      </c>
      <c r="AQ2463" s="268" t="e">
        <f>MAX(AQ1000:AQ2456)</f>
        <v>#DIV/0!</v>
      </c>
      <c r="AR2463" s="97"/>
      <c r="AS2463" s="109">
        <f>MAX(AS$2:AS2456)</f>
        <v>4472279.4782608896</v>
      </c>
      <c r="AT2463" s="110">
        <f>MAX($AT$21:AT2456)</f>
        <v>0.88680174909158116</v>
      </c>
      <c r="AU2463" s="97"/>
      <c r="AV2463" s="88">
        <f>MAX(AV1672:AV2456)</f>
        <v>4.1095890410958908</v>
      </c>
      <c r="AW2463" s="266">
        <f>MAX(AW1:AW2456)</f>
        <v>0.36363636363636359</v>
      </c>
      <c r="AX2463" s="278">
        <f>MAX(AX22:AX2456)</f>
        <v>0.12280593969703878</v>
      </c>
      <c r="AY2463" s="281">
        <f>MAX(AY22:AY2456)</f>
        <v>64.987795373589108</v>
      </c>
    </row>
    <row r="2464" spans="1:256" ht="13.5" thickBot="1">
      <c r="B2464" s="3" t="s">
        <v>29</v>
      </c>
      <c r="G2464" s="117">
        <f>AVERAGE(G1:G1685)</f>
        <v>265104.57007125893</v>
      </c>
      <c r="H2464" s="101">
        <f>AVERAGE(H1:H1697)</f>
        <v>0.54826945754716916</v>
      </c>
      <c r="I2464" s="88">
        <f>AVERAGE(I1:I2456)</f>
        <v>6.4072950495642719E-4</v>
      </c>
      <c r="J2464" s="101">
        <f>AVERAGE(J1:J2456)</f>
        <v>0.78827943405607259</v>
      </c>
      <c r="K2464" s="101">
        <f>AVERAGE(K1:K2456)</f>
        <v>0.64534890269957423</v>
      </c>
      <c r="L2464" s="101">
        <f>AVERAGE(L1:L2456)</f>
        <v>0.71681416837782341</v>
      </c>
      <c r="M2464" s="119">
        <f>AVERAGE(M1:M2456)</f>
        <v>0.23996719683798903</v>
      </c>
      <c r="N2464" s="120">
        <f t="array" ref="N2464">SUM(ABS(N1335:N2456))/COUNT(A1:A2456)</f>
        <v>3.6616263078046364E-2</v>
      </c>
      <c r="O2464" s="120">
        <f t="array" ref="O2464">SUM(ABS(O1335:O2456))/COUNT(A1:A2456)</f>
        <v>3.264339293024548E-3</v>
      </c>
      <c r="P2464" s="120">
        <f t="array" ref="P2464">SUM(ABS(P1335:P2456))/COUNT(A1:A2456)</f>
        <v>4.0588360628181133E-3</v>
      </c>
      <c r="Q2464" s="117">
        <f>AVERAGE(Q1:Q2456)</f>
        <v>320.79948914431674</v>
      </c>
      <c r="R2464" s="308">
        <f>AVERAGE(R1:R2456)</f>
        <v>489420.63234393427</v>
      </c>
      <c r="S2464" s="118">
        <f>AVERAGE(S1:S2456)</f>
        <v>2227.1559345727928</v>
      </c>
      <c r="Y2464" s="87">
        <f>AVERAGE(Y1:Y2456)</f>
        <v>-4.8658548658549E-5</v>
      </c>
      <c r="Z2464" s="101">
        <f>AVERAGE(Z1:Z2456)</f>
        <v>0.71680468873128955</v>
      </c>
      <c r="AA2464" s="101">
        <f>AVERAGE(AA1:AA2456)</f>
        <v>0.71651988080440743</v>
      </c>
      <c r="AB2464" s="97"/>
      <c r="AC2464" s="87">
        <f>AVERAGE(AC1:AC2456)</f>
        <v>-7.4542759844498918E-5</v>
      </c>
      <c r="AD2464" s="87">
        <f>AVERAGE(AD1:AD2456)</f>
        <v>-3.3176310071364326E-4</v>
      </c>
      <c r="AE2464" s="87">
        <f>AVERAGE(AE1:AE2456)</f>
        <v>-3.6685250851103306E-4</v>
      </c>
      <c r="AF2464" s="88">
        <f>AVERAGE(AF1:AF2456)</f>
        <v>-1.5303719878900955E-3</v>
      </c>
      <c r="AG2464" s="88">
        <f>AVERAGE(AG1000:AG2456)</f>
        <v>-0.44521100486663329</v>
      </c>
      <c r="AH2464" s="221">
        <f>AVERAGE(AH1000:AH2456)</f>
        <v>2.9533217549774931E-6</v>
      </c>
      <c r="AP2464" s="106">
        <f>AVERAGE(AP16:AP2456)</f>
        <v>48.820021449664416</v>
      </c>
      <c r="AQ2464" s="268" t="e">
        <f>AVERAGE(AQ1000:AQ2456)</f>
        <v>#DIV/0!</v>
      </c>
      <c r="AR2464" s="97"/>
      <c r="AS2464" s="109">
        <f>AVERAGE($AS$2:AS2456)</f>
        <v>21325.479871139931</v>
      </c>
      <c r="AT2464" s="110">
        <f>AVERAGE($AT$21:AT2456)</f>
        <v>8.2283050167204677E-2</v>
      </c>
      <c r="AU2464" s="97"/>
      <c r="AV2464" s="88">
        <f>AVERAGE(AV1672:AV2456)</f>
        <v>1.7947367102008348E-2</v>
      </c>
      <c r="AW2464" s="266">
        <f>AVERAGE(AW1:AW2456)</f>
        <v>4.1845144184017087E-2</v>
      </c>
      <c r="AX2464" s="278">
        <f>AVERAGE(AX22:AX2456)</f>
        <v>-1.3147042758824033E-4</v>
      </c>
      <c r="AY2464" s="281">
        <f>AVERAGE(AY22:AY2456)</f>
        <v>-0.23654819492451934</v>
      </c>
    </row>
    <row r="2465" spans="1:51" ht="13">
      <c r="B2465" s="3" t="s">
        <v>15</v>
      </c>
      <c r="G2465" s="117">
        <f>MEDIAN(G1:G1685)</f>
        <v>121500</v>
      </c>
      <c r="H2465" s="101">
        <f>MEDIAN(H1:H1685)</f>
        <v>0.49</v>
      </c>
      <c r="I2465" s="88">
        <f>MEDIAN(I1:I2456)</f>
        <v>0</v>
      </c>
      <c r="J2465" s="101">
        <f>MEDIAN(J1:J2456)</f>
        <v>0.62144749683231348</v>
      </c>
      <c r="K2465" s="101">
        <f>MEDIAN(K1:K2456)</f>
        <v>0.51535898384862266</v>
      </c>
      <c r="L2465" s="101">
        <f>MEDIAN(L1:L2456)</f>
        <v>0.57550000000000001</v>
      </c>
      <c r="M2465" s="88">
        <f>MEDIAN(M1:M2456)</f>
        <v>0.20111731843575437</v>
      </c>
      <c r="N2465" s="88">
        <f t="array" ref="N2465">MEDIAN(N1:N2456)</f>
        <v>-7.3329129207322439E-4</v>
      </c>
      <c r="O2465" s="88">
        <f t="array" ref="O2465">MEDIAN(O1:O2456)</f>
        <v>-2.338127543706606E-4</v>
      </c>
      <c r="P2465" s="88">
        <f t="array" ref="P2465">MEDIAN(P1:P2456)</f>
        <v>0</v>
      </c>
      <c r="Q2465" s="117">
        <f>MEDIAN(Q1:Q2456)</f>
        <v>219</v>
      </c>
      <c r="R2465" s="308">
        <f>MEDIAN(R1:R2456)</f>
        <v>280949.522</v>
      </c>
      <c r="S2465" s="118">
        <f>MEDIAN(S1:S2456)</f>
        <v>1348.7788721804511</v>
      </c>
      <c r="Y2465" s="87">
        <f>MEDIAN(Y1:Y2456)</f>
        <v>-4.560439560439564E-4</v>
      </c>
      <c r="Z2465" s="101">
        <f>MEDIAN(Z1:Z2456)</f>
        <v>0.57352350161826038</v>
      </c>
      <c r="AA2465" s="101">
        <f>MEDIAN(AA1:AA2456)</f>
        <v>0.57297140868699614</v>
      </c>
      <c r="AB2465" s="97"/>
      <c r="AC2465" s="87">
        <f>MEDIAN(AC1:AC2456)</f>
        <v>-2.0408716489782948E-4</v>
      </c>
      <c r="AD2465" s="87">
        <f>MEDIAN(AD1:AD2456)</f>
        <v>-1.654683891537001E-3</v>
      </c>
      <c r="AE2465" s="87">
        <f>MEDIAN(AE1:AE2456)</f>
        <v>-1.7952737117992641E-3</v>
      </c>
      <c r="AF2465" s="88">
        <f>MEDIAN(AF1:AF2456)</f>
        <v>-3.0916723523580244E-3</v>
      </c>
      <c r="AG2465" s="88">
        <f>MEDIAN(AG1000:AG2456)</f>
        <v>-5.0981916338385405E-2</v>
      </c>
      <c r="AH2465" s="221">
        <f>MEDIAN(AH1000:AH2456)</f>
        <v>1.0395903280051269E-5</v>
      </c>
      <c r="AP2465" s="106">
        <f>MEDIAN(AP16:AP2456)</f>
        <v>48.683298683298702</v>
      </c>
      <c r="AQ2465" s="268" t="e">
        <f>MEDIAN(AQ1000:AQ2456)</f>
        <v>#DIV/0!</v>
      </c>
      <c r="AR2465" s="97"/>
      <c r="AS2465" s="109">
        <f>MEDIAN($AS$2:AS2456)</f>
        <v>0</v>
      </c>
      <c r="AT2465" s="110">
        <f>MEDIAN($AT$21:AT2456)</f>
        <v>8.6601066169809893E-2</v>
      </c>
      <c r="AU2465" s="97"/>
      <c r="AV2465" s="88">
        <f>MEDIAN(AV1672:AV2456)</f>
        <v>0</v>
      </c>
      <c r="AW2465" s="266">
        <f>MEDIAN(AW1:AW2456)</f>
        <v>3.4482758620689745E-2</v>
      </c>
      <c r="AX2465" s="278">
        <f>MEDIAN(AX22:AX2456)</f>
        <v>-8.3536466507970041E-4</v>
      </c>
      <c r="AY2465" s="281">
        <f>MEDIAN(AY22:AY2456)</f>
        <v>3.4843816647301226E-2</v>
      </c>
    </row>
    <row r="2466" spans="1:51" ht="13.5" thickBot="1">
      <c r="B2466" s="3" t="s">
        <v>30</v>
      </c>
      <c r="G2466" s="121">
        <f>STDEVPA(G1:G1685)</f>
        <v>492545.13818575756</v>
      </c>
      <c r="H2466" s="122">
        <f>STDEVPA(H1:H1685)</f>
        <v>0.28289310729818201</v>
      </c>
      <c r="I2466" s="90">
        <f t="shared" ref="I2466:S2466" si="5834">STDEVPA(I1:I2456)</f>
        <v>3.9342859702771051E-2</v>
      </c>
      <c r="J2466" s="123">
        <f t="shared" si="5834"/>
        <v>0.43160970991834396</v>
      </c>
      <c r="K2466" s="123">
        <f t="shared" si="5834"/>
        <v>0.35634953984973017</v>
      </c>
      <c r="L2466" s="123">
        <f t="shared" si="5834"/>
        <v>0.39109181304819518</v>
      </c>
      <c r="M2466" s="90">
        <f t="shared" si="5834"/>
        <v>0.16627240911884783</v>
      </c>
      <c r="N2466" s="90">
        <f t="shared" si="5834"/>
        <v>0.12540992101092682</v>
      </c>
      <c r="O2466" s="90">
        <f t="shared" si="5834"/>
        <v>1.1572353281580112E-2</v>
      </c>
      <c r="P2466" s="90">
        <f t="shared" si="5834"/>
        <v>1.3794367117971908E-2</v>
      </c>
      <c r="Q2466" s="107">
        <f t="shared" si="5834"/>
        <v>683.2917443268376</v>
      </c>
      <c r="R2466" s="309">
        <f t="shared" si="5834"/>
        <v>735978.41288445541</v>
      </c>
      <c r="S2466" s="124">
        <f t="shared" si="5834"/>
        <v>5259.538520944333</v>
      </c>
      <c r="Y2466" s="89">
        <f>STDEVPA(Y1:Y2456)</f>
        <v>7.5166653091463627E-3</v>
      </c>
      <c r="Z2466" s="102">
        <f>STDEVPA(Z1:Z2456)</f>
        <v>0.39080325967171609</v>
      </c>
      <c r="AA2466" s="102">
        <f>STDEVPA(AA1:AA2456)</f>
        <v>0.38933268376678043</v>
      </c>
      <c r="AB2466" s="99"/>
      <c r="AC2466" s="89">
        <f>STDEVPA(AC1:AC2456)</f>
        <v>8.8454937729450251E-3</v>
      </c>
      <c r="AD2466" s="89">
        <f>STDEVPA(AD1:AD2456)</f>
        <v>2.6924936181975126E-2</v>
      </c>
      <c r="AE2466" s="89">
        <f>STDEVPA(AE1:AE2456)</f>
        <v>2.5050276037830072E-2</v>
      </c>
      <c r="AF2466" s="90">
        <f>STDEVPA(AF1:AF2456)</f>
        <v>3.2998066997058491E-2</v>
      </c>
      <c r="AG2466" s="90">
        <f>STDEVPA(AG1000:AG2456)</f>
        <v>12.920009350248744</v>
      </c>
      <c r="AH2466" s="222">
        <f>STDEVPA(AH1000:AH2456)</f>
        <v>1.4487859363709016E-3</v>
      </c>
      <c r="AP2466" s="269">
        <f>STDEVPA(AP16:AP2456)</f>
        <v>16.191760304356727</v>
      </c>
      <c r="AQ2466" s="270" t="e">
        <f>STDEVPA(AQ1000:AQ2456)</f>
        <v>#DIV/0!</v>
      </c>
      <c r="AR2466" s="271"/>
      <c r="AS2466" s="272">
        <f>STDEVPA($AS$2:AS2456)</f>
        <v>395935.07768953609</v>
      </c>
      <c r="AT2466" s="273">
        <f>STDEVPA($AT$21:AT2456)</f>
        <v>0.27186735160983022</v>
      </c>
      <c r="AU2466" s="271"/>
      <c r="AV2466" s="274">
        <f>STDEVPA(AV1000:AV2456)</f>
        <v>0.71949740285669694</v>
      </c>
      <c r="AW2466" s="275">
        <f>STDEVPA(AW1:AW2456)</f>
        <v>3.6477173726382546E-2</v>
      </c>
      <c r="AX2466" s="279">
        <f>STDEVPA(AX22:AX2456)</f>
        <v>1.8382276135037828E-2</v>
      </c>
      <c r="AY2466" s="282">
        <f>STDEVPA(AY22:AY2456)</f>
        <v>11.223167641624885</v>
      </c>
    </row>
    <row r="2468" spans="1:51" ht="13.5">
      <c r="A2468" s="60"/>
      <c r="B2468" s="56" t="s">
        <v>72</v>
      </c>
      <c r="C2468" s="57"/>
      <c r="D2468" s="57"/>
      <c r="E2468" s="57"/>
      <c r="F2468" s="57"/>
      <c r="G2468" s="58"/>
      <c r="H2468" s="57"/>
      <c r="I2468" s="57"/>
      <c r="J2468" s="59"/>
      <c r="Y2468" t="str">
        <f>LOOKUP(A1335,{0,60,63,67,70,73,77,80,83,87,90,93,97},{"F","D-","D","D+","C-","C","C+","B-","B","B+","A-","A","A+"})</f>
        <v>A+</v>
      </c>
    </row>
    <row r="2487" spans="11:12">
      <c r="K2487" s="1"/>
      <c r="L2487" s="1"/>
    </row>
    <row r="2488" spans="11:12">
      <c r="K2488" s="1"/>
      <c r="L2488" s="1"/>
    </row>
  </sheetData>
  <autoFilter ref="A1:IV2393"/>
  <phoneticPr fontId="3" type="noConversion"/>
  <conditionalFormatting sqref="H1:H1502 H1524:H1665 H1672:H1694">
    <cfRule type="cellIs" dxfId="94" priority="57" stopIfTrue="1" operator="equal">
      <formula>$H$1726</formula>
    </cfRule>
    <cfRule type="cellIs" dxfId="93" priority="58" stopIfTrue="1" operator="equal">
      <formula>$H$1727</formula>
    </cfRule>
  </conditionalFormatting>
  <conditionalFormatting sqref="AP16:AP2455">
    <cfRule type="cellIs" dxfId="92" priority="63" stopIfTrue="1" operator="greaterThan">
      <formula>70</formula>
    </cfRule>
    <cfRule type="cellIs" dxfId="91" priority="64" stopIfTrue="1" operator="lessThan">
      <formula>30</formula>
    </cfRule>
  </conditionalFormatting>
  <conditionalFormatting sqref="AT1:AT2455">
    <cfRule type="cellIs" dxfId="90" priority="83" stopIfTrue="1" operator="greaterThanOrEqual">
      <formula>0.5</formula>
    </cfRule>
    <cfRule type="cellIs" dxfId="89" priority="84" stopIfTrue="1" operator="lessThanOrEqual">
      <formula>-0.5</formula>
    </cfRule>
  </conditionalFormatting>
  <conditionalFormatting sqref="AD1:AD26">
    <cfRule type="cellIs" dxfId="88" priority="85" stopIfTrue="1" operator="greaterThan">
      <formula>$AE9</formula>
    </cfRule>
    <cfRule type="cellIs" dxfId="87" priority="86" stopIfTrue="1" operator="lessThan">
      <formula>$AE8</formula>
    </cfRule>
  </conditionalFormatting>
  <conditionalFormatting sqref="K1:K2455">
    <cfRule type="cellIs" dxfId="86" priority="101" stopIfTrue="1" operator="equal">
      <formula>K$2462</formula>
    </cfRule>
    <cfRule type="cellIs" dxfId="85" priority="102" stopIfTrue="1" operator="equal">
      <formula>K$2463</formula>
    </cfRule>
  </conditionalFormatting>
  <conditionalFormatting sqref="AS1:AS6">
    <cfRule type="cellIs" dxfId="84" priority="105" stopIfTrue="1" operator="equal">
      <formula>$AS$1756</formula>
    </cfRule>
    <cfRule type="cellIs" dxfId="83" priority="106" stopIfTrue="1" operator="equal">
      <formula>$AS$1757</formula>
    </cfRule>
  </conditionalFormatting>
  <conditionalFormatting sqref="AF1:AF3">
    <cfRule type="cellIs" dxfId="82" priority="107" stopIfTrue="1" operator="equal">
      <formula>$AF1760</formula>
    </cfRule>
    <cfRule type="cellIs" dxfId="81" priority="108" stopIfTrue="1" operator="equal">
      <formula>$AF1761</formula>
    </cfRule>
  </conditionalFormatting>
  <conditionalFormatting sqref="AF5:AF14">
    <cfRule type="cellIs" dxfId="80" priority="167" stopIfTrue="1" operator="equal">
      <formula>$AF1765</formula>
    </cfRule>
    <cfRule type="cellIs" dxfId="79" priority="168" stopIfTrue="1" operator="equal">
      <formula>$AF1766</formula>
    </cfRule>
  </conditionalFormatting>
  <conditionalFormatting sqref="AF4">
    <cfRule type="cellIs" dxfId="78" priority="169" stopIfTrue="1" operator="equal">
      <formula>$AF1763</formula>
    </cfRule>
    <cfRule type="cellIs" dxfId="77" priority="170" stopIfTrue="1" operator="equal">
      <formula>$AF1765</formula>
    </cfRule>
  </conditionalFormatting>
  <conditionalFormatting sqref="R2:R2455">
    <cfRule type="cellIs" dxfId="76" priority="193" stopIfTrue="1" operator="equal">
      <formula>R$2462</formula>
    </cfRule>
    <cfRule type="cellIs" dxfId="75" priority="194" stopIfTrue="1" operator="equal">
      <formula>R$2463</formula>
    </cfRule>
  </conditionalFormatting>
  <conditionalFormatting sqref="AD27:AD2455">
    <cfRule type="cellIs" dxfId="74" priority="195" stopIfTrue="1" operator="greaterThanOrEqual">
      <formula>$AE27</formula>
    </cfRule>
    <cfRule type="cellIs" dxfId="73" priority="196" stopIfTrue="1" operator="lessThan">
      <formula>$AE27</formula>
    </cfRule>
  </conditionalFormatting>
  <conditionalFormatting sqref="S1672:S2455">
    <cfRule type="cellIs" dxfId="72" priority="197" stopIfTrue="1" operator="equal">
      <formula>S$2463</formula>
    </cfRule>
    <cfRule type="cellIs" dxfId="71" priority="198" stopIfTrue="1" operator="equal">
      <formula>S$2462</formula>
    </cfRule>
  </conditionalFormatting>
  <conditionalFormatting sqref="Q1671:Q2455">
    <cfRule type="cellIs" dxfId="70" priority="199" stopIfTrue="1" operator="equal">
      <formula>Q$2462</formula>
    </cfRule>
    <cfRule type="cellIs" dxfId="69" priority="200" stopIfTrue="1" operator="equal">
      <formula>Q$2463</formula>
    </cfRule>
  </conditionalFormatting>
  <conditionalFormatting sqref="AS7:AS2455">
    <cfRule type="cellIs" dxfId="68" priority="203" stopIfTrue="1" operator="equal">
      <formula>AS$2462</formula>
    </cfRule>
    <cfRule type="cellIs" dxfId="67" priority="204" stopIfTrue="1" operator="equal">
      <formula>AS$2463</formula>
    </cfRule>
  </conditionalFormatting>
  <conditionalFormatting sqref="AF16:AF1745">
    <cfRule type="cellIs" dxfId="66" priority="207" stopIfTrue="1" operator="equal">
      <formula>$AF2456</formula>
    </cfRule>
    <cfRule type="cellIs" dxfId="65" priority="208" stopIfTrue="1" operator="equal">
      <formula>$AF2457</formula>
    </cfRule>
  </conditionalFormatting>
  <conditionalFormatting sqref="AF15">
    <cfRule type="cellIs" dxfId="64" priority="209" stopIfTrue="1" operator="equal">
      <formula>$AF1775</formula>
    </cfRule>
    <cfRule type="cellIs" dxfId="63" priority="210" stopIfTrue="1" operator="equal">
      <formula>$AF2456</formula>
    </cfRule>
  </conditionalFormatting>
  <conditionalFormatting sqref="AF36:AF2455">
    <cfRule type="cellIs" dxfId="62" priority="161" stopIfTrue="1" operator="equal">
      <formula>AF$2462</formula>
    </cfRule>
    <cfRule type="aboveAverage" dxfId="61" priority="162" stopIfTrue="1" stdDev="3"/>
  </conditionalFormatting>
  <conditionalFormatting sqref="R1672:R2455">
    <cfRule type="aboveAverage" dxfId="60" priority="44" stopIfTrue="1" aboveAverage="0" stdDev="3"/>
    <cfRule type="aboveAverage" dxfId="59" priority="45" stopIfTrue="1" stdDev="3"/>
  </conditionalFormatting>
  <conditionalFormatting sqref="M1:M2455">
    <cfRule type="top10" dxfId="58" priority="19" stopIfTrue="1" percent="1" bottom="1" rank="1"/>
    <cfRule type="aboveAverage" dxfId="57" priority="37" stopIfTrue="1" stdDev="3"/>
  </conditionalFormatting>
  <conditionalFormatting sqref="I21:I2455">
    <cfRule type="aboveAverage" dxfId="56" priority="35" stopIfTrue="1" aboveAverage="0" stdDev="3"/>
    <cfRule type="aboveAverage" dxfId="55" priority="36" stopIfTrue="1" stdDev="3"/>
  </conditionalFormatting>
  <conditionalFormatting sqref="N22:N2455">
    <cfRule type="aboveAverage" dxfId="54" priority="33" stopIfTrue="1" aboveAverage="0" stdDev="3"/>
    <cfRule type="aboveAverage" dxfId="53" priority="34" stopIfTrue="1" stdDev="3"/>
  </conditionalFormatting>
  <conditionalFormatting sqref="AW1:AW2455">
    <cfRule type="aboveAverage" dxfId="52" priority="1" stopIfTrue="1" stdDev="2"/>
    <cfRule type="aboveAverage" dxfId="51" priority="31" stopIfTrue="1" aboveAverage="0" stdDev="3"/>
    <cfRule type="aboveAverage" dxfId="50" priority="32" stopIfTrue="1" stdDev="3"/>
  </conditionalFormatting>
  <conditionalFormatting sqref="L21:L2455">
    <cfRule type="cellIs" dxfId="49" priority="30" stopIfTrue="1" operator="equal">
      <formula>L$2463</formula>
    </cfRule>
  </conditionalFormatting>
  <conditionalFormatting sqref="J21:J2455">
    <cfRule type="cellIs" dxfId="48" priority="29" stopIfTrue="1" operator="equal">
      <formula>J$2463</formula>
    </cfRule>
  </conditionalFormatting>
  <conditionalFormatting sqref="Y1:Y2455">
    <cfRule type="aboveAverage" dxfId="47" priority="28" stopIfTrue="1" stdDev="3"/>
  </conditionalFormatting>
  <conditionalFormatting sqref="Y1:Y2456">
    <cfRule type="aboveAverage" dxfId="46" priority="27" stopIfTrue="1" aboveAverage="0" stdDev="3"/>
  </conditionalFormatting>
  <conditionalFormatting sqref="AH1:AH2455">
    <cfRule type="aboveAverage" dxfId="45" priority="25" stopIfTrue="1" stdDev="3"/>
    <cfRule type="aboveAverage" dxfId="44" priority="26" stopIfTrue="1" aboveAverage="0" stdDev="3"/>
  </conditionalFormatting>
  <conditionalFormatting sqref="AC1:AC2455">
    <cfRule type="aboveAverage" dxfId="43" priority="23" stdDev="3"/>
    <cfRule type="aboveAverage" dxfId="42" priority="24" aboveAverage="0" stdDev="3"/>
  </conditionalFormatting>
  <conditionalFormatting sqref="G1:G2111">
    <cfRule type="aboveAverage" dxfId="41" priority="22" aboveAverage="0" stdDev="3"/>
  </conditionalFormatting>
  <conditionalFormatting sqref="AX1:AX2455">
    <cfRule type="aboveAverage" dxfId="40" priority="17" stdDev="3"/>
    <cfRule type="aboveAverage" dxfId="39" priority="18" aboveAverage="0" stdDev="3"/>
  </conditionalFormatting>
  <conditionalFormatting sqref="AY1">
    <cfRule type="aboveAverage" dxfId="38" priority="15" stdDev="3"/>
    <cfRule type="aboveAverage" dxfId="37" priority="16" aboveAverage="0" stdDev="3"/>
  </conditionalFormatting>
  <conditionalFormatting sqref="AY23:AY2455">
    <cfRule type="aboveAverage" dxfId="36" priority="13" stopIfTrue="1" stdDev="3"/>
    <cfRule type="aboveAverage" dxfId="35" priority="14" stopIfTrue="1" aboveAverage="0" stdDev="3"/>
  </conditionalFormatting>
  <conditionalFormatting sqref="G1:G5063">
    <cfRule type="aboveAverage" dxfId="34" priority="21" stdDev="3"/>
  </conditionalFormatting>
  <hyperlinks>
    <hyperlink ref="AD1" r:id="rId1"/>
    <hyperlink ref="AF1" r:id="rId2"/>
    <hyperlink ref="AP1" r:id="rId3"/>
    <hyperlink ref="AT1" r:id="rId4" tooltip="Chalkin Money Flow"/>
    <hyperlink ref="X1792" r:id="rId5" tooltip="Starpharma’s dendrimers improve efficacy of docetaxel in anima"/>
    <hyperlink ref="X1820" r:id="rId6" tooltip="International licensing expert Peter Turvey joins Starpharma Board"/>
    <hyperlink ref="AW1" r:id="rId7" tooltip="A Price Rise on high volatility is a bullish sign and conversely a price decrease on low volatility is a bearish sign. volatility is determined by (highest price minus lowest price/lowest price) "/>
    <hyperlink ref="X1829" r:id="rId8" tooltip="Starpharma commences pivotal phase 3 VivaGel trials for bacterial vaginosis treatment"/>
    <hyperlink ref="X1844" r:id="rId9" tooltip="Shareholder Update: April 2012"/>
    <hyperlink ref="X1831" r:id="rId10" tooltip="Starpharma commences phase 3 trial of VivaGel"/>
    <hyperlink ref="X1817" r:id="rId11" tooltip="Starpharma presenting at Citi investment conference in London"/>
    <hyperlink ref="X1811" r:id="rId12" tooltip="The Sunday Age / Sydney Morning Herald : Patient route to healthy profits"/>
    <hyperlink ref="X1806" r:id="rId13" tooltip="Starpharma Interim Report and Half-year Financial Results"/>
    <hyperlink ref="X1800" r:id="rId14" tooltip="Bioshares Report: Starpharma Takes Aim at Docetaxel"/>
    <hyperlink ref="X1802" r:id="rId15" tooltip="Herald Sun: In the Black"/>
    <hyperlink ref="X1798" r:id="rId16" tooltip="Australian Financial Review: Biotechs making a steady recovery"/>
    <hyperlink ref="X1727" r:id="rId17" tooltip="ABC Radio Australia – Innovations: VivaGel Phase 3 Trial Gets Go-Ahead from FDA"/>
    <hyperlink ref="X1791" r:id="rId18" tooltip="Appendix 4C - Quarterly Cashflow Report"/>
    <hyperlink ref="X1743" r:id="rId19" tooltip="Australian Financial Review: Starpharma’s ‘deep portfolio’ attracts investors"/>
    <hyperlink ref="X1751" r:id="rId20" tooltip="Australian Financial Review: Funds pick up beaten down retail"/>
    <hyperlink ref="X1780" r:id="rId21" tooltip="Australian Financial Review: Starpharma's VivaGel step closer to market"/>
    <hyperlink ref="X1779" r:id="rId22" tooltip="Australian Life Scientist: Starpharma to advance with phase III studies for VivaGel"/>
    <hyperlink ref="X1644" r:id="rId23" tooltip="Australian Life Scientist: Starpharma brings its novel technology to leading cancer treatment"/>
    <hyperlink ref="X1650" r:id="rId24" tooltip="Herald Sun: Why it's hard to buy when a stock is on the rise"/>
    <hyperlink ref="X1652" r:id="rId25" tooltip="The Sunday Age: Science is Golden"/>
    <hyperlink ref="X1742" r:id="rId26" tooltip="AAP: Investors give Starpharma $32m boost"/>
    <hyperlink ref="X1744" r:id="rId27" tooltip="Australian Life Scientist: Starpharma raises $32m"/>
    <hyperlink ref="X1778" r:id="rId28" tooltip="Finance News Network: Starpharma gets binding agreement for VivaGel"/>
    <hyperlink ref="X1777" r:id="rId29" tooltip="SPL receives FDA Special Protocol Assessment for BV Phase 3"/>
    <hyperlink ref="X1750" r:id="rId30" tooltip="Wall Street Journal: UK’s M&amp;G bets on Aussie anti-HIV gel"/>
    <hyperlink ref="X1850" r:id="rId31" tooltip="Response to an ASX price query"/>
    <hyperlink ref="X1849" r:id="rId32" tooltip="Change of Director’s Interest Notice"/>
    <hyperlink ref="X1853" r:id="rId33" tooltip="Appendix 4C - Quarterly Cashflow report"/>
    <hyperlink ref="X1756" r:id="rId34" tooltip="Herald Sun: Small fry happy to follow the right moves"/>
    <hyperlink ref="X1766" r:id="rId35" tooltip="Shareholder Update: December 2011"/>
    <hyperlink ref="X1765" r:id="rId36" tooltip="Starpharma's drug delivery program with Lilly advances"/>
    <hyperlink ref="X1758" r:id="rId37" tooltip="Starpharma SPP closes heavily oversubscribed; completing $35m financing"/>
    <hyperlink ref="X1748" r:id="rId38" tooltip="M&amp;G Substantial Shareholder Notice"/>
    <hyperlink ref="X1745" r:id="rId39" tooltip="Starpharma secures European (EMA) agreement on BV treatment Phase 3"/>
    <hyperlink ref="X1679" r:id="rId40" tooltip="Starpharma terminates Reckitt Agreement and signs with Ansell"/>
    <hyperlink ref="X1677" r:id="rId41" tooltip="Starpharma Commences Bacterial Vaginosis Prevention Study of VivaGel®"/>
    <hyperlink ref="X1878" r:id="rId42" tooltip="Starpharma's VivaGel Phase 3 treatment trials 60% enrolled"/>
    <hyperlink ref="X1892" r:id="rId43" tooltip="Full enrolment achieved for BV Phase 2 trial and first Phase 3 trial"/>
    <hyperlink ref="X1875" r:id="rId44" tooltip="The Business on ABC TV: Interview with Starpharma CEO Jackie Fairley"/>
    <hyperlink ref="X1898" r:id="rId45" tooltip="DRUG DELIVERY UPDATE: Starpharma reports rapid advancement of drug delivery program "/>
    <hyperlink ref="X1894" r:id="rId46" tooltip="Herald Sun: Starpharma in prime position for growth"/>
    <hyperlink ref="X1897" r:id="rId47" tooltip="M&amp;G-FORM 604 CHANGE OF INTERESTS OF SUB HOLDER"/>
    <hyperlink ref="X1913" r:id="rId48" tooltip="Starpharma presenting at Nomura Biotech Investment conference"/>
    <hyperlink ref="X1917" r:id="rId49" tooltip="Appendix 4C - Quarterly Cashflow report"/>
    <hyperlink ref="X1923" r:id="rId50" tooltip="Starpharma and Nufarm Sign Crop Protection Agreement"/>
    <hyperlink ref="X1924" r:id="rId51" tooltip="Shareholder Update: April 2012"/>
    <hyperlink ref="X1937" r:id="rId52" tooltip="Starpharma Annual Report and full-year Financial Results"/>
    <hyperlink ref="X1938" r:id="rId53" tooltip="Herald Sun: Starpharma rates well with business columnist John Beveridge"/>
    <hyperlink ref="X1945" r:id="rId54" tooltip="Starpharma Signs Cancer Drug Agreement with AstraZeneca"/>
    <hyperlink ref="X1975" r:id="rId55" tooltip="VivaGel® BV Phase 3 trials - recruitment complete"/>
    <hyperlink ref="X1982" r:id="rId56" tooltip="Starpharma's docetaxel demonstrates targeted tumour delivery"/>
    <hyperlink ref="X1983" r:id="rId57" tooltip="Starpharma's new formulations demonstrate further improvement in crop protection"/>
    <hyperlink ref="X1984" r:id="rId58" tooltip="Quarterly Cashflow report"/>
    <hyperlink ref="X1985" r:id="rId59" tooltip="Starpharma recognised for outstanding year with Janssen 2012 Company of the Year Award"/>
    <hyperlink ref="X2000" r:id="rId60" tooltip="Starpharma to recoup $6 million cash for overseas R&amp;D"/>
    <hyperlink ref="X2001" r:id="rId61" tooltip="Form 604-Notice of change of interests of substantial holder [M&amp;G Investment]"/>
    <hyperlink ref="X2004" r:id="rId62" tooltip="VivaGel phase 3 study results"/>
    <hyperlink ref="X2005" r:id="rId63" tooltip="AGM Chair address &amp; CEO presentation; Results of meeting"/>
    <hyperlink ref="X2009" r:id="rId64" tooltip="Starpharma's docetaxel superior to Taxotere across multiple cancer types"/>
    <hyperlink ref="X2010" r:id="rId65" tooltip="Change of Director’s Interest Notice"/>
    <hyperlink ref="X2011" r:id="rId66" tooltip="Change of Director’s Interest Notice"/>
    <hyperlink ref="X2012" r:id="rId67" tooltip="Change of Director's Interest Notice - Jackie Fairley "/>
    <hyperlink ref="X2013" r:id="rId68" tooltip="Change of Director's Interest Notice - Peter Bartels"/>
    <hyperlink ref="X2016" r:id="rId69" tooltip="Starpharma appoints experienced Business Development VP"/>
    <hyperlink ref="X2017" r:id="rId70" tooltip="Change of Director's Interest Notice - Jacinth K Fairley"/>
    <hyperlink ref="X2018" r:id="rId71" tooltip="Shareholder Update: December 2012"/>
    <hyperlink ref="X2067" r:id="rId72" tooltip="Dendrimers improve anticancer efficacy in lung metastasis model"/>
    <hyperlink ref="X2075" r:id="rId73" tooltip="Starpharma and Makhteshim Agan in Priostar Agrochemical Collaboration"/>
    <hyperlink ref="X2068" r:id="rId74" tooltip="Herald Sun: Blazing trails on Medical Frontier"/>
    <hyperlink ref="X2087" r:id="rId75" tooltip="VivaGel® Study Demonstrates Reduced Risk of Recurrent BV"/>
    <hyperlink ref="X2095" r:id="rId76" tooltip="Starpharma Granted New Drug Delivery Patents"/>
    <hyperlink ref="X2100" r:id="rId77" tooltip="Appendix 4C - Quarterly Cashflow Report"/>
    <hyperlink ref="X2104" r:id="rId78" tooltip="Form604 Notice of change of interests of substantial holder"/>
    <hyperlink ref="X2112" r:id="rId79" tooltip="Starpharma's dendrimer a potential viral conjunctivitis treatment"/>
    <hyperlink ref="X2114" r:id="rId80" tooltip="Starpharma presenting at Goldman Sachs Emerging Companies Conference"/>
    <hyperlink ref="X2121" r:id="rId81" tooltip="Shareholder Update: May 2013"/>
    <hyperlink ref="X2132" r:id="rId82" tooltip="Starpharma presenting at Nomura Asian Equity Forum"/>
    <hyperlink ref="X2154" r:id="rId83" tooltip="ARC grant for Starpharma's targeted drug delivery"/>
    <hyperlink ref="X2158" r:id="rId84" tooltip="Starpharma appoints Business Development executive"/>
    <hyperlink ref="X2192" r:id="rId85" tooltip="Starpharma appoints Business Development executive"/>
    <hyperlink ref="X2195" r:id="rId86" tooltip="Starpharma appoints Business Development executive"/>
    <hyperlink ref="X2214" r:id="rId87" tooltip="Reduced neurotoxicity with SPL's dendrimer enhanced oxaliplatin"/>
    <hyperlink ref="X2222" r:id="rId88" tooltip="Starpharma's Dendrimer-Docetaxel eliminates neutropenia"/>
    <hyperlink ref="X2234" r:id="rId89" tooltip="Starpharma's Dendrimer-Docetaxel eliminates neutropenia"/>
    <hyperlink ref="X2246" r:id="rId90" tooltip="Appointment of Rob Thomas as a Director"/>
    <hyperlink ref="X2254" r:id="rId91" tooltip="Shareholder Update: December 2013"/>
    <hyperlink ref="X2256" r:id="rId92" tooltip="Cancer Australia funding for dendrimer-based lung treatment"/>
    <hyperlink ref="X2270" r:id="rId93" tooltip="Starpharma to recoup additional $2 million for overseas R&amp;D."/>
    <hyperlink ref="X2277" r:id="rId94" tooltip="Starpharma commences Dendrimer-Docetaxel clinical trial"/>
    <hyperlink ref="X2297" r:id="rId95" tooltip="Starpharma commences Dendrimer-Docetaxel clinical trial"/>
    <hyperlink ref="X2300" r:id="rId96" tooltip="Starpharma to present to US institutional investors"/>
    <hyperlink ref="X2309" r:id="rId97" tooltip="Starpharma receives $4.7M R&amp;D tax incentives"/>
    <hyperlink ref="X2312" r:id="rId98" tooltip="VivaGel®-coated condom approved for marketing in Japan"/>
    <hyperlink ref="X2327" r:id="rId99" tooltip="Starpharma expands its Drug Delivery Program with AstraZeneca"/>
    <hyperlink ref="X2368" r:id="rId100" tooltip="Starpharma's clinical trial programs accelerating"/>
    <hyperlink ref="X2389" r:id="rId101" tooltip="FDA Grants SPA Agreement for Phase 3 Recurrent BV Trial"/>
    <hyperlink ref="X2391" r:id="rId102" tooltip="VivaGel® condom receives TGA device certification - Launch preparations to follow"/>
    <hyperlink ref="X2440" r:id="rId103" tooltip="VivaGel® condom approved for sale with launch imminent"/>
    <hyperlink ref="X2443" r:id="rId104" tooltip="Shareholder Update"/>
    <hyperlink ref="X2448" r:id="rId105" tooltip="Starpharma to present at US Drug Delivery Conference"/>
    <hyperlink ref="X2451" r:id="rId106" tooltip="DEP™ docetaxel shows intended longer duration and increased exposure"/>
  </hyperlinks>
  <pageMargins left="0.75" right="0.75" top="1" bottom="1" header="0.5" footer="0.5"/>
  <pageSetup orientation="portrait" r:id="rId107"/>
  <headerFooter alignWithMargins="0"/>
  <drawing r:id="rId108"/>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G34"/>
  <sheetViews>
    <sheetView zoomScale="130" zoomScaleNormal="130" workbookViewId="0">
      <selection activeCell="A3" activeCellId="1" sqref="A1:G1 A3:D3"/>
    </sheetView>
  </sheetViews>
  <sheetFormatPr defaultColWidth="8.81640625" defaultRowHeight="12.5"/>
  <cols>
    <col min="2" max="2" width="13.36328125" bestFit="1" customWidth="1"/>
  </cols>
  <sheetData>
    <row r="1" spans="1:7">
      <c r="A1" s="301" t="s">
        <v>147</v>
      </c>
      <c r="B1" s="301" t="s">
        <v>106</v>
      </c>
      <c r="C1" s="301" t="s">
        <v>107</v>
      </c>
      <c r="D1" s="301" t="s">
        <v>108</v>
      </c>
      <c r="E1" s="301" t="s">
        <v>1</v>
      </c>
      <c r="F1" s="301" t="s">
        <v>2</v>
      </c>
      <c r="G1" s="301" t="s">
        <v>3</v>
      </c>
    </row>
    <row r="2" spans="1:7">
      <c r="A2" s="255">
        <f>B21</f>
        <v>0.64</v>
      </c>
      <c r="B2" s="260" t="s">
        <v>505</v>
      </c>
      <c r="C2" s="255">
        <f>D2-0.01</f>
        <v>0.63</v>
      </c>
      <c r="D2" s="255">
        <f>A2</f>
        <v>0.64</v>
      </c>
      <c r="E2" s="255">
        <f>B18</f>
        <v>0.64500000000000002</v>
      </c>
      <c r="F2" s="255">
        <f>B12</f>
        <v>0.65</v>
      </c>
      <c r="G2" s="255">
        <f>B15</f>
        <v>0.63</v>
      </c>
    </row>
    <row r="3" spans="1:7">
      <c r="A3" s="301" t="s">
        <v>5</v>
      </c>
      <c r="B3" s="301" t="s">
        <v>81</v>
      </c>
      <c r="C3" s="301" t="s">
        <v>80</v>
      </c>
      <c r="D3" s="301" t="s">
        <v>109</v>
      </c>
    </row>
    <row r="4" spans="1:7" ht="40">
      <c r="A4" s="256">
        <f>B27</f>
        <v>437400</v>
      </c>
      <c r="B4" s="257">
        <f>A2*A4</f>
        <v>279936</v>
      </c>
      <c r="C4" s="255">
        <v>70</v>
      </c>
      <c r="D4" s="255" t="s">
        <v>506</v>
      </c>
    </row>
    <row r="5" spans="1:7">
      <c r="A5" s="208"/>
      <c r="B5" s="247"/>
      <c r="C5" s="208"/>
      <c r="D5" s="208"/>
      <c r="E5" s="208"/>
      <c r="F5" s="208"/>
      <c r="G5" s="208"/>
    </row>
    <row r="8" spans="1:7">
      <c r="A8" s="198" t="s">
        <v>159</v>
      </c>
      <c r="B8" s="196">
        <v>1.92</v>
      </c>
      <c r="D8" s="302"/>
      <c r="E8" s="302"/>
    </row>
    <row r="9" spans="1:7">
      <c r="A9" s="190" t="s">
        <v>157</v>
      </c>
      <c r="B9" s="196">
        <v>19.37</v>
      </c>
      <c r="E9" s="302"/>
    </row>
    <row r="11" spans="1:7">
      <c r="A11" s="322"/>
      <c r="E11" s="322"/>
    </row>
    <row r="12" spans="1:7">
      <c r="A12" s="329" t="s">
        <v>516</v>
      </c>
      <c r="B12">
        <f>LEFT(RIGHT(A12,LEN(A12)),LEN(A12)-1)/100</f>
        <v>0.65</v>
      </c>
      <c r="E12" s="329"/>
    </row>
    <row r="13" spans="1:7">
      <c r="A13" s="323" t="s">
        <v>507</v>
      </c>
      <c r="E13" s="323"/>
    </row>
    <row r="14" spans="1:7">
      <c r="A14" s="322"/>
      <c r="E14" s="322"/>
    </row>
    <row r="15" spans="1:7">
      <c r="A15" s="324" t="s">
        <v>517</v>
      </c>
      <c r="B15">
        <f>LEFT(RIGHT(A15,LEN(A15)),LEN(A15)-1)/100</f>
        <v>0.63</v>
      </c>
      <c r="E15" s="324"/>
    </row>
    <row r="16" spans="1:7">
      <c r="A16" s="323" t="s">
        <v>508</v>
      </c>
      <c r="E16" s="323"/>
    </row>
    <row r="17" spans="1:5">
      <c r="A17" s="322"/>
      <c r="E17" s="322"/>
    </row>
    <row r="18" spans="1:5">
      <c r="A18" s="325" t="s">
        <v>518</v>
      </c>
      <c r="B18">
        <f>LEFT(RIGHT(A18,LEN(A18)),LEN(A18)-1)/100</f>
        <v>0.64500000000000002</v>
      </c>
      <c r="E18" s="325"/>
    </row>
    <row r="19" spans="1:5">
      <c r="A19" s="323" t="s">
        <v>509</v>
      </c>
      <c r="E19" s="323"/>
    </row>
    <row r="20" spans="1:5">
      <c r="A20" s="326"/>
      <c r="E20" s="326"/>
    </row>
    <row r="21" spans="1:5">
      <c r="A21" s="325" t="s">
        <v>515</v>
      </c>
      <c r="B21">
        <f>LEFT(RIGHT(A21,LEN(A21)),LEN(A21)-1)/100</f>
        <v>0.64</v>
      </c>
      <c r="E21" s="325"/>
    </row>
    <row r="22" spans="1:5">
      <c r="A22" s="323" t="s">
        <v>510</v>
      </c>
      <c r="E22" s="323"/>
    </row>
    <row r="23" spans="1:5">
      <c r="A23" s="327"/>
      <c r="E23" s="327"/>
    </row>
    <row r="24" spans="1:5">
      <c r="A24" s="325" t="s">
        <v>515</v>
      </c>
      <c r="B24">
        <f>LEFT(RIGHT(A24,LEN(A24)),LEN(A24)-1)/100</f>
        <v>0.64</v>
      </c>
      <c r="E24" s="325"/>
    </row>
    <row r="25" spans="1:5">
      <c r="A25" s="323" t="s">
        <v>511</v>
      </c>
      <c r="E25" s="323"/>
    </row>
    <row r="26" spans="1:5">
      <c r="A26" s="327"/>
      <c r="E26" s="327"/>
    </row>
    <row r="27" spans="1:5">
      <c r="A27" s="325" t="s">
        <v>519</v>
      </c>
      <c r="B27">
        <f>LEFT(RIGHT(A27,LEN(A27)),LEN(A27)-1)*1000</f>
        <v>437400</v>
      </c>
      <c r="E27" s="325"/>
    </row>
    <row r="28" spans="1:5">
      <c r="A28" s="323" t="s">
        <v>512</v>
      </c>
      <c r="E28" s="323"/>
    </row>
    <row r="29" spans="1:5">
      <c r="A29" s="327"/>
      <c r="E29" s="327"/>
    </row>
    <row r="30" spans="1:5">
      <c r="A30" s="325" t="s">
        <v>520</v>
      </c>
      <c r="B30">
        <f>LEFT(RIGHT(A30,LEN(A30)),LEN(A30)-1)*1000</f>
        <v>280200</v>
      </c>
      <c r="E30" s="325"/>
    </row>
    <row r="31" spans="1:5">
      <c r="A31" s="323" t="s">
        <v>513</v>
      </c>
      <c r="E31" s="323"/>
    </row>
    <row r="32" spans="1:5">
      <c r="A32" s="328"/>
      <c r="E32" s="328"/>
    </row>
    <row r="33" spans="1:5">
      <c r="A33" s="325" t="s">
        <v>521</v>
      </c>
      <c r="E33" s="325"/>
    </row>
    <row r="34" spans="1:5" ht="13" thickBot="1">
      <c r="A34" s="330" t="s">
        <v>514</v>
      </c>
      <c r="E34" s="330"/>
    </row>
  </sheetData>
  <phoneticPr fontId="3" type="noConversion"/>
  <pageMargins left="0.75" right="0.75" top="1" bottom="1" header="0.5" footer="0.5"/>
  <pageSetup orientation="portrait"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G862"/>
  <sheetViews>
    <sheetView topLeftCell="A860" zoomScale="130" zoomScaleNormal="130" workbookViewId="0">
      <selection activeCell="A864" sqref="A864"/>
    </sheetView>
  </sheetViews>
  <sheetFormatPr defaultColWidth="8.81640625" defaultRowHeight="12.5"/>
  <cols>
    <col min="2" max="2" width="10" bestFit="1" customWidth="1"/>
  </cols>
  <sheetData>
    <row r="1" spans="1:7" ht="13" thickBot="1">
      <c r="A1" s="205" t="s">
        <v>147</v>
      </c>
      <c r="B1" s="205" t="s">
        <v>106</v>
      </c>
      <c r="C1" s="205" t="s">
        <v>107</v>
      </c>
      <c r="D1" s="205" t="s">
        <v>108</v>
      </c>
      <c r="E1" s="205" t="s">
        <v>1</v>
      </c>
      <c r="F1" s="205" t="s">
        <v>2</v>
      </c>
      <c r="G1" s="205" t="s">
        <v>3</v>
      </c>
    </row>
    <row r="2" spans="1:7" ht="20.5" thickBot="1">
      <c r="A2" s="188" t="s">
        <v>167</v>
      </c>
      <c r="B2" s="189" t="s">
        <v>168</v>
      </c>
      <c r="C2" s="188" t="s">
        <v>169</v>
      </c>
      <c r="D2" s="188" t="s">
        <v>167</v>
      </c>
      <c r="E2" s="188" t="s">
        <v>170</v>
      </c>
      <c r="F2" s="188" t="s">
        <v>167</v>
      </c>
      <c r="G2" s="188" t="s">
        <v>170</v>
      </c>
    </row>
    <row r="3" spans="1:7" ht="23.5" thickBot="1">
      <c r="A3" s="205" t="s">
        <v>5</v>
      </c>
      <c r="B3" s="205" t="s">
        <v>81</v>
      </c>
      <c r="C3" s="205" t="s">
        <v>80</v>
      </c>
      <c r="D3" s="205" t="s">
        <v>109</v>
      </c>
    </row>
    <row r="4" spans="1:7" ht="40.5" thickBot="1">
      <c r="A4" s="187">
        <v>202128</v>
      </c>
      <c r="B4" s="186">
        <v>111735.29</v>
      </c>
      <c r="C4" s="188">
        <v>94</v>
      </c>
      <c r="D4" s="188" t="s">
        <v>171</v>
      </c>
    </row>
    <row r="5" spans="1:7" ht="13" thickBot="1"/>
    <row r="6" spans="1:7" ht="13" thickBot="1">
      <c r="A6" s="205" t="s">
        <v>147</v>
      </c>
      <c r="B6" s="205" t="s">
        <v>106</v>
      </c>
      <c r="C6" s="205" t="s">
        <v>107</v>
      </c>
      <c r="D6" s="205" t="s">
        <v>108</v>
      </c>
      <c r="E6" s="205" t="s">
        <v>1</v>
      </c>
      <c r="F6" s="205" t="s">
        <v>2</v>
      </c>
      <c r="G6" s="205" t="s">
        <v>3</v>
      </c>
    </row>
    <row r="7" spans="1:7" ht="13" thickBot="1">
      <c r="A7" s="188" t="s">
        <v>169</v>
      </c>
      <c r="B7" s="206" t="s">
        <v>174</v>
      </c>
      <c r="C7" s="188" t="s">
        <v>169</v>
      </c>
      <c r="D7" s="188" t="s">
        <v>172</v>
      </c>
      <c r="E7" s="188" t="s">
        <v>169</v>
      </c>
      <c r="F7" s="188" t="s">
        <v>169</v>
      </c>
      <c r="G7" s="188" t="s">
        <v>169</v>
      </c>
    </row>
    <row r="8" spans="1:7" ht="23.5" thickBot="1">
      <c r="A8" s="205" t="s">
        <v>5</v>
      </c>
      <c r="B8" s="205" t="s">
        <v>81</v>
      </c>
      <c r="C8" s="205" t="s">
        <v>80</v>
      </c>
      <c r="D8" s="205" t="s">
        <v>109</v>
      </c>
    </row>
    <row r="9" spans="1:7" ht="40.5" thickBot="1">
      <c r="A9" s="187">
        <v>3000</v>
      </c>
      <c r="B9" s="186">
        <v>1680</v>
      </c>
      <c r="C9" s="188">
        <v>1</v>
      </c>
      <c r="D9" s="188" t="s">
        <v>173</v>
      </c>
    </row>
    <row r="10" spans="1:7" ht="13" thickBot="1">
      <c r="A10" s="205" t="s">
        <v>175</v>
      </c>
      <c r="B10" s="205" t="s">
        <v>106</v>
      </c>
      <c r="C10" s="205" t="s">
        <v>107</v>
      </c>
      <c r="D10" s="205" t="s">
        <v>108</v>
      </c>
      <c r="E10" s="205" t="s">
        <v>1</v>
      </c>
      <c r="F10" s="205" t="s">
        <v>2</v>
      </c>
      <c r="G10" s="205" t="s">
        <v>3</v>
      </c>
    </row>
    <row r="11" spans="1:7" ht="13" thickBot="1">
      <c r="A11" s="188" t="s">
        <v>169</v>
      </c>
      <c r="B11" s="188" t="s">
        <v>176</v>
      </c>
      <c r="C11" s="188" t="s">
        <v>169</v>
      </c>
      <c r="D11" s="188" t="s">
        <v>177</v>
      </c>
      <c r="E11" s="188" t="s">
        <v>169</v>
      </c>
      <c r="F11" s="188" t="s">
        <v>169</v>
      </c>
      <c r="G11" s="188" t="s">
        <v>169</v>
      </c>
    </row>
    <row r="12" spans="1:7" ht="23.5" thickBot="1">
      <c r="A12" s="205" t="s">
        <v>5</v>
      </c>
      <c r="B12" s="205" t="s">
        <v>81</v>
      </c>
      <c r="C12" s="205" t="s">
        <v>80</v>
      </c>
      <c r="D12" s="205" t="s">
        <v>109</v>
      </c>
    </row>
    <row r="13" spans="1:7" ht="40.5" thickBot="1">
      <c r="A13" s="187">
        <v>20000</v>
      </c>
      <c r="B13" s="186">
        <v>11200</v>
      </c>
      <c r="C13" s="188">
        <v>4</v>
      </c>
      <c r="D13" s="188" t="s">
        <v>178</v>
      </c>
    </row>
    <row r="14" spans="1:7" ht="13" thickBot="1"/>
    <row r="15" spans="1:7" ht="13" thickBot="1">
      <c r="A15" s="205" t="s">
        <v>147</v>
      </c>
      <c r="B15" s="205" t="s">
        <v>106</v>
      </c>
      <c r="C15" s="205" t="s">
        <v>107</v>
      </c>
      <c r="D15" s="205" t="s">
        <v>108</v>
      </c>
      <c r="E15" s="205" t="s">
        <v>1</v>
      </c>
      <c r="F15" s="205" t="s">
        <v>2</v>
      </c>
      <c r="G15" s="205" t="s">
        <v>3</v>
      </c>
    </row>
    <row r="16" spans="1:7" ht="20.5" thickBot="1">
      <c r="A16" s="188" t="s">
        <v>179</v>
      </c>
      <c r="B16" s="206" t="s">
        <v>180</v>
      </c>
      <c r="C16" s="188" t="s">
        <v>179</v>
      </c>
      <c r="D16" s="188" t="s">
        <v>177</v>
      </c>
      <c r="E16" s="188" t="s">
        <v>169</v>
      </c>
      <c r="F16" s="188" t="s">
        <v>169</v>
      </c>
      <c r="G16" s="188" t="s">
        <v>179</v>
      </c>
    </row>
    <row r="17" spans="1:7" ht="23.5" thickBot="1">
      <c r="A17" s="205" t="s">
        <v>5</v>
      </c>
      <c r="B17" s="205" t="s">
        <v>81</v>
      </c>
      <c r="C17" s="205" t="s">
        <v>80</v>
      </c>
      <c r="D17" s="205" t="s">
        <v>109</v>
      </c>
    </row>
    <row r="18" spans="1:7" ht="40.5" thickBot="1">
      <c r="A18" s="187">
        <v>60029</v>
      </c>
      <c r="B18" s="186">
        <v>33369.974999999999</v>
      </c>
      <c r="C18" s="188">
        <v>7</v>
      </c>
      <c r="D18" s="188" t="s">
        <v>181</v>
      </c>
    </row>
    <row r="19" spans="1:7" ht="13" thickBot="1"/>
    <row r="20" spans="1:7" ht="13" thickBot="1">
      <c r="A20" s="205" t="s">
        <v>147</v>
      </c>
      <c r="B20" s="205" t="s">
        <v>106</v>
      </c>
      <c r="C20" s="205" t="s">
        <v>107</v>
      </c>
      <c r="D20" s="205" t="s">
        <v>108</v>
      </c>
      <c r="E20" s="205" t="s">
        <v>1</v>
      </c>
      <c r="F20" s="205" t="s">
        <v>2</v>
      </c>
      <c r="G20" s="205" t="s">
        <v>3</v>
      </c>
    </row>
    <row r="21" spans="1:7" ht="13" thickBot="1">
      <c r="A21" s="188" t="s">
        <v>179</v>
      </c>
      <c r="B21" s="188" t="s">
        <v>176</v>
      </c>
      <c r="C21" s="188" t="s">
        <v>179</v>
      </c>
      <c r="D21" s="188" t="s">
        <v>172</v>
      </c>
      <c r="E21" s="188" t="s">
        <v>169</v>
      </c>
      <c r="F21" s="188" t="s">
        <v>172</v>
      </c>
      <c r="G21" s="188" t="s">
        <v>179</v>
      </c>
    </row>
    <row r="22" spans="1:7" ht="23.5" thickBot="1">
      <c r="A22" s="205" t="s">
        <v>5</v>
      </c>
      <c r="B22" s="205" t="s">
        <v>81</v>
      </c>
      <c r="C22" s="205" t="s">
        <v>80</v>
      </c>
      <c r="D22" s="205" t="s">
        <v>109</v>
      </c>
    </row>
    <row r="23" spans="1:7" ht="40.5" thickBot="1">
      <c r="A23" s="187">
        <v>462628</v>
      </c>
      <c r="B23" s="186">
        <v>260177.54</v>
      </c>
      <c r="C23" s="188">
        <v>165</v>
      </c>
      <c r="D23" s="188" t="s">
        <v>182</v>
      </c>
    </row>
    <row r="24" spans="1:7" ht="13" thickBot="1"/>
    <row r="25" spans="1:7" ht="13" thickBot="1">
      <c r="A25" s="205" t="s">
        <v>147</v>
      </c>
      <c r="B25" s="205" t="s">
        <v>106</v>
      </c>
      <c r="C25" s="205" t="s">
        <v>107</v>
      </c>
      <c r="D25" s="205" t="s">
        <v>108</v>
      </c>
      <c r="E25" s="205" t="s">
        <v>1</v>
      </c>
      <c r="F25" s="205" t="s">
        <v>2</v>
      </c>
      <c r="G25" s="205" t="s">
        <v>3</v>
      </c>
    </row>
    <row r="26" spans="1:7" ht="20.5" thickBot="1">
      <c r="A26" s="188" t="s">
        <v>177</v>
      </c>
      <c r="B26" s="189" t="s">
        <v>183</v>
      </c>
      <c r="C26" s="188" t="s">
        <v>179</v>
      </c>
      <c r="D26" s="188" t="s">
        <v>177</v>
      </c>
      <c r="E26" s="188" t="s">
        <v>172</v>
      </c>
      <c r="F26" s="188" t="s">
        <v>172</v>
      </c>
      <c r="G26" s="188" t="s">
        <v>177</v>
      </c>
    </row>
    <row r="27" spans="1:7" ht="23.5" thickBot="1">
      <c r="A27" s="205" t="s">
        <v>5</v>
      </c>
      <c r="B27" s="205" t="s">
        <v>81</v>
      </c>
      <c r="C27" s="205" t="s">
        <v>80</v>
      </c>
      <c r="D27" s="205" t="s">
        <v>109</v>
      </c>
    </row>
    <row r="28" spans="1:7" ht="40.5" thickBot="1">
      <c r="A28" s="187">
        <v>5933</v>
      </c>
      <c r="B28" s="186">
        <v>3377.395</v>
      </c>
      <c r="C28" s="188">
        <v>3</v>
      </c>
      <c r="D28" s="188" t="s">
        <v>184</v>
      </c>
    </row>
    <row r="29" spans="1:7" ht="13" thickBot="1"/>
    <row r="30" spans="1:7" ht="13" thickBot="1">
      <c r="A30" s="205" t="s">
        <v>147</v>
      </c>
      <c r="B30" s="205" t="s">
        <v>106</v>
      </c>
      <c r="C30" s="205" t="s">
        <v>107</v>
      </c>
      <c r="D30" s="205" t="s">
        <v>108</v>
      </c>
      <c r="E30" s="205" t="s">
        <v>1</v>
      </c>
      <c r="F30" s="205" t="s">
        <v>2</v>
      </c>
      <c r="G30" s="205" t="s">
        <v>3</v>
      </c>
    </row>
    <row r="31" spans="1:7" ht="13" thickBot="1">
      <c r="A31" s="188" t="s">
        <v>177</v>
      </c>
      <c r="B31" s="188" t="s">
        <v>176</v>
      </c>
      <c r="C31" s="188" t="s">
        <v>179</v>
      </c>
      <c r="D31" s="188" t="s">
        <v>177</v>
      </c>
      <c r="E31" s="188" t="s">
        <v>179</v>
      </c>
      <c r="F31" s="188" t="s">
        <v>177</v>
      </c>
      <c r="G31" s="188" t="s">
        <v>179</v>
      </c>
    </row>
    <row r="32" spans="1:7" ht="23.5" thickBot="1">
      <c r="A32" s="205" t="s">
        <v>5</v>
      </c>
      <c r="B32" s="205" t="s">
        <v>81</v>
      </c>
      <c r="C32" s="205" t="s">
        <v>80</v>
      </c>
      <c r="D32" s="205" t="s">
        <v>109</v>
      </c>
    </row>
    <row r="33" spans="1:7" ht="40.5" thickBot="1">
      <c r="A33" s="187">
        <v>60000</v>
      </c>
      <c r="B33" s="186">
        <v>33400</v>
      </c>
      <c r="C33" s="188">
        <v>4</v>
      </c>
      <c r="D33" s="188" t="s">
        <v>185</v>
      </c>
    </row>
    <row r="34" spans="1:7" ht="13" thickBot="1"/>
    <row r="35" spans="1:7" ht="13" thickBot="1">
      <c r="A35" s="205" t="s">
        <v>147</v>
      </c>
      <c r="B35" s="205" t="s">
        <v>106</v>
      </c>
      <c r="C35" s="205" t="s">
        <v>107</v>
      </c>
      <c r="D35" s="205" t="s">
        <v>108</v>
      </c>
      <c r="E35" s="205" t="s">
        <v>1</v>
      </c>
      <c r="F35" s="205" t="s">
        <v>2</v>
      </c>
      <c r="G35" s="205" t="s">
        <v>3</v>
      </c>
    </row>
    <row r="36" spans="1:7" ht="20.5" thickBot="1">
      <c r="A36" s="188" t="s">
        <v>170</v>
      </c>
      <c r="B36" s="206" t="s">
        <v>186</v>
      </c>
      <c r="C36" s="188" t="s">
        <v>179</v>
      </c>
      <c r="D36" s="188" t="s">
        <v>177</v>
      </c>
      <c r="E36" s="188" t="s">
        <v>179</v>
      </c>
      <c r="F36" s="188" t="s">
        <v>179</v>
      </c>
      <c r="G36" s="188" t="s">
        <v>170</v>
      </c>
    </row>
    <row r="37" spans="1:7" ht="23.5" thickBot="1">
      <c r="A37" s="205" t="s">
        <v>5</v>
      </c>
      <c r="B37" s="205" t="s">
        <v>81</v>
      </c>
      <c r="C37" s="205" t="s">
        <v>80</v>
      </c>
      <c r="D37" s="205" t="s">
        <v>109</v>
      </c>
    </row>
    <row r="38" spans="1:7" ht="40.5" thickBot="1">
      <c r="A38" s="187">
        <v>12000</v>
      </c>
      <c r="B38" s="186">
        <v>6712.19</v>
      </c>
      <c r="C38" s="188">
        <v>3</v>
      </c>
      <c r="D38" s="188" t="s">
        <v>187</v>
      </c>
    </row>
    <row r="39" spans="1:7" ht="13" thickBot="1"/>
    <row r="40" spans="1:7" ht="13" thickBot="1">
      <c r="A40" s="205" t="s">
        <v>147</v>
      </c>
      <c r="B40" s="205" t="s">
        <v>106</v>
      </c>
      <c r="C40" s="205" t="s">
        <v>107</v>
      </c>
      <c r="D40" s="205" t="s">
        <v>108</v>
      </c>
      <c r="E40" s="205" t="s">
        <v>1</v>
      </c>
      <c r="F40" s="205" t="s">
        <v>2</v>
      </c>
      <c r="G40" s="205" t="s">
        <v>3</v>
      </c>
    </row>
    <row r="41" spans="1:7" ht="20.5" thickBot="1">
      <c r="A41" s="188" t="s">
        <v>172</v>
      </c>
      <c r="B41" s="189" t="s">
        <v>188</v>
      </c>
      <c r="C41" s="188" t="s">
        <v>172</v>
      </c>
      <c r="D41" s="188" t="s">
        <v>167</v>
      </c>
      <c r="E41" s="188" t="s">
        <v>172</v>
      </c>
      <c r="F41" s="188" t="s">
        <v>167</v>
      </c>
      <c r="G41" s="188" t="s">
        <v>172</v>
      </c>
    </row>
    <row r="42" spans="1:7" ht="23.5" thickBot="1">
      <c r="A42" s="205" t="s">
        <v>5</v>
      </c>
      <c r="B42" s="205" t="s">
        <v>81</v>
      </c>
      <c r="C42" s="205" t="s">
        <v>80</v>
      </c>
      <c r="D42" s="205" t="s">
        <v>109</v>
      </c>
    </row>
    <row r="43" spans="1:7" ht="40.5" thickBot="1">
      <c r="A43" s="187">
        <v>85125</v>
      </c>
      <c r="B43" s="186">
        <v>48738.25</v>
      </c>
      <c r="C43" s="188">
        <v>12</v>
      </c>
      <c r="D43" s="188" t="s">
        <v>189</v>
      </c>
    </row>
    <row r="44" spans="1:7" ht="13" thickBot="1"/>
    <row r="45" spans="1:7" ht="13" thickBot="1">
      <c r="A45" s="205" t="s">
        <v>147</v>
      </c>
      <c r="B45" s="205" t="s">
        <v>106</v>
      </c>
      <c r="C45" s="205" t="s">
        <v>107</v>
      </c>
      <c r="D45" s="205" t="s">
        <v>108</v>
      </c>
      <c r="E45" s="205" t="s">
        <v>1</v>
      </c>
      <c r="F45" s="205" t="s">
        <v>2</v>
      </c>
      <c r="G45" s="205" t="s">
        <v>3</v>
      </c>
    </row>
    <row r="46" spans="1:7" ht="13" thickBot="1">
      <c r="A46" s="188" t="s">
        <v>172</v>
      </c>
      <c r="B46" s="188" t="s">
        <v>176</v>
      </c>
      <c r="C46" s="188" t="s">
        <v>172</v>
      </c>
      <c r="D46" s="188" t="s">
        <v>167</v>
      </c>
      <c r="E46" s="188" t="s">
        <v>172</v>
      </c>
      <c r="F46" s="188" t="s">
        <v>167</v>
      </c>
      <c r="G46" s="188" t="s">
        <v>169</v>
      </c>
    </row>
    <row r="47" spans="1:7" ht="23.5" thickBot="1">
      <c r="A47" s="205" t="s">
        <v>5</v>
      </c>
      <c r="B47" s="205" t="s">
        <v>81</v>
      </c>
      <c r="C47" s="205" t="s">
        <v>80</v>
      </c>
      <c r="D47" s="205" t="s">
        <v>109</v>
      </c>
    </row>
    <row r="48" spans="1:7" ht="40.5" thickBot="1">
      <c r="A48" s="187">
        <v>149972</v>
      </c>
      <c r="B48" s="186">
        <v>86072.79</v>
      </c>
      <c r="C48" s="188">
        <v>15</v>
      </c>
      <c r="D48" s="188" t="s">
        <v>190</v>
      </c>
    </row>
    <row r="49" spans="1:7" ht="13" thickBot="1"/>
    <row r="50" spans="1:7" ht="13" thickBot="1">
      <c r="A50" s="205" t="s">
        <v>147</v>
      </c>
      <c r="B50" s="205" t="s">
        <v>106</v>
      </c>
      <c r="C50" s="205" t="s">
        <v>107</v>
      </c>
      <c r="D50" s="205" t="s">
        <v>108</v>
      </c>
      <c r="E50" s="205" t="s">
        <v>1</v>
      </c>
      <c r="F50" s="205" t="s">
        <v>2</v>
      </c>
      <c r="G50" s="205" t="s">
        <v>3</v>
      </c>
    </row>
    <row r="51" spans="1:7" ht="13" thickBot="1">
      <c r="A51" s="188" t="s">
        <v>172</v>
      </c>
      <c r="B51" s="188" t="s">
        <v>176</v>
      </c>
      <c r="C51" s="188" t="s">
        <v>172</v>
      </c>
      <c r="D51" s="188" t="s">
        <v>167</v>
      </c>
      <c r="E51" s="188" t="s">
        <v>167</v>
      </c>
      <c r="F51" s="188" t="s">
        <v>167</v>
      </c>
      <c r="G51" s="188" t="s">
        <v>172</v>
      </c>
    </row>
    <row r="52" spans="1:7" ht="23.5" thickBot="1">
      <c r="A52" s="205" t="s">
        <v>5</v>
      </c>
      <c r="B52" s="205" t="s">
        <v>81</v>
      </c>
      <c r="C52" s="205" t="s">
        <v>80</v>
      </c>
      <c r="D52" s="205" t="s">
        <v>109</v>
      </c>
    </row>
    <row r="53" spans="1:7" ht="40.5" thickBot="1">
      <c r="A53" s="187">
        <v>74800</v>
      </c>
      <c r="B53" s="186">
        <v>42734</v>
      </c>
      <c r="C53" s="188">
        <v>5</v>
      </c>
      <c r="D53" s="188" t="s">
        <v>191</v>
      </c>
    </row>
    <row r="54" spans="1:7" ht="13" thickBot="1"/>
    <row r="55" spans="1:7" ht="13" thickBot="1">
      <c r="A55" s="205" t="s">
        <v>147</v>
      </c>
      <c r="B55" s="205" t="s">
        <v>106</v>
      </c>
      <c r="C55" s="205" t="s">
        <v>107</v>
      </c>
      <c r="D55" s="205" t="s">
        <v>108</v>
      </c>
      <c r="E55" s="205" t="s">
        <v>1</v>
      </c>
      <c r="F55" s="205" t="s">
        <v>2</v>
      </c>
      <c r="G55" s="205" t="s">
        <v>3</v>
      </c>
    </row>
    <row r="56" spans="1:7" ht="13" thickBot="1">
      <c r="A56" s="188" t="s">
        <v>169</v>
      </c>
      <c r="B56" s="206" t="s">
        <v>192</v>
      </c>
      <c r="C56" s="188" t="s">
        <v>179</v>
      </c>
      <c r="D56" s="188" t="s">
        <v>172</v>
      </c>
      <c r="E56" s="188" t="s">
        <v>172</v>
      </c>
      <c r="F56" s="188" t="s">
        <v>172</v>
      </c>
      <c r="G56" s="188" t="s">
        <v>169</v>
      </c>
    </row>
    <row r="57" spans="1:7" ht="23.5" thickBot="1">
      <c r="A57" s="205" t="s">
        <v>5</v>
      </c>
      <c r="B57" s="205" t="s">
        <v>81</v>
      </c>
      <c r="C57" s="205" t="s">
        <v>80</v>
      </c>
      <c r="D57" s="205" t="s">
        <v>109</v>
      </c>
    </row>
    <row r="58" spans="1:7" ht="40.5" thickBot="1">
      <c r="A58" s="187">
        <v>33903</v>
      </c>
      <c r="B58" s="186">
        <v>18995.96</v>
      </c>
      <c r="C58" s="188">
        <v>6</v>
      </c>
      <c r="D58" s="188" t="s">
        <v>193</v>
      </c>
    </row>
    <row r="59" spans="1:7" ht="13" thickBot="1"/>
    <row r="60" spans="1:7" ht="13" thickBot="1">
      <c r="A60" s="205" t="s">
        <v>147</v>
      </c>
      <c r="B60" s="205" t="s">
        <v>106</v>
      </c>
      <c r="C60" s="205" t="s">
        <v>107</v>
      </c>
      <c r="D60" s="205" t="s">
        <v>108</v>
      </c>
      <c r="E60" s="205" t="s">
        <v>1</v>
      </c>
      <c r="F60" s="205" t="s">
        <v>2</v>
      </c>
      <c r="G60" s="205" t="s">
        <v>3</v>
      </c>
    </row>
    <row r="61" spans="1:7" ht="13" thickBot="1">
      <c r="A61" s="188" t="s">
        <v>170</v>
      </c>
      <c r="B61" s="206" t="s">
        <v>194</v>
      </c>
      <c r="C61" s="188" t="s">
        <v>170</v>
      </c>
      <c r="D61" s="188" t="s">
        <v>172</v>
      </c>
      <c r="E61" s="188" t="s">
        <v>179</v>
      </c>
      <c r="F61" s="188" t="s">
        <v>179</v>
      </c>
      <c r="G61" s="188" t="s">
        <v>170</v>
      </c>
    </row>
    <row r="62" spans="1:7" ht="23.5" thickBot="1">
      <c r="A62" s="205" t="s">
        <v>5</v>
      </c>
      <c r="B62" s="205" t="s">
        <v>81</v>
      </c>
      <c r="C62" s="205" t="s">
        <v>80</v>
      </c>
      <c r="D62" s="205" t="s">
        <v>109</v>
      </c>
    </row>
    <row r="63" spans="1:7" ht="40.5" thickBot="1">
      <c r="A63" s="187">
        <v>150450</v>
      </c>
      <c r="B63" s="186">
        <v>83352.5</v>
      </c>
      <c r="C63" s="188">
        <v>12</v>
      </c>
      <c r="D63" s="188" t="s">
        <v>195</v>
      </c>
    </row>
    <row r="64" spans="1:7" ht="13" thickBot="1"/>
    <row r="65" spans="1:7" ht="13" thickBot="1">
      <c r="A65" s="205" t="s">
        <v>147</v>
      </c>
      <c r="B65" s="205" t="s">
        <v>106</v>
      </c>
      <c r="C65" s="205" t="s">
        <v>107</v>
      </c>
      <c r="D65" s="205" t="s">
        <v>108</v>
      </c>
      <c r="E65" s="205" t="s">
        <v>1</v>
      </c>
      <c r="F65" s="205" t="s">
        <v>2</v>
      </c>
      <c r="G65" s="205" t="s">
        <v>3</v>
      </c>
    </row>
    <row r="66" spans="1:7" ht="20.5" thickBot="1">
      <c r="A66" s="188" t="s">
        <v>169</v>
      </c>
      <c r="B66" s="189" t="s">
        <v>196</v>
      </c>
      <c r="C66" s="188" t="s">
        <v>169</v>
      </c>
      <c r="D66" s="188" t="s">
        <v>177</v>
      </c>
      <c r="E66" s="188" t="s">
        <v>177</v>
      </c>
      <c r="F66" s="188" t="s">
        <v>177</v>
      </c>
      <c r="G66" s="188" t="s">
        <v>169</v>
      </c>
    </row>
    <row r="67" spans="1:7" ht="23.5" thickBot="1">
      <c r="A67" s="205" t="s">
        <v>5</v>
      </c>
      <c r="B67" s="205" t="s">
        <v>81</v>
      </c>
      <c r="C67" s="205" t="s">
        <v>80</v>
      </c>
      <c r="D67" s="205" t="s">
        <v>109</v>
      </c>
    </row>
    <row r="68" spans="1:7" ht="40.5" thickBot="1">
      <c r="A68" s="187">
        <v>39358</v>
      </c>
      <c r="B68" s="186">
        <v>22140.48</v>
      </c>
      <c r="C68" s="188">
        <v>7</v>
      </c>
      <c r="D68" s="188" t="s">
        <v>197</v>
      </c>
    </row>
    <row r="69" spans="1:7" ht="13" thickBot="1">
      <c r="A69" s="205" t="s">
        <v>147</v>
      </c>
      <c r="B69" s="205" t="s">
        <v>106</v>
      </c>
      <c r="C69" s="205" t="s">
        <v>107</v>
      </c>
      <c r="D69" s="205" t="s">
        <v>108</v>
      </c>
      <c r="E69" s="205" t="s">
        <v>1</v>
      </c>
      <c r="F69" s="205" t="s">
        <v>2</v>
      </c>
      <c r="G69" s="205" t="s">
        <v>3</v>
      </c>
    </row>
    <row r="70" spans="1:7" ht="20.5" thickBot="1">
      <c r="A70" s="188" t="s">
        <v>179</v>
      </c>
      <c r="B70" s="206" t="s">
        <v>198</v>
      </c>
      <c r="C70" s="188" t="s">
        <v>179</v>
      </c>
      <c r="D70" s="188" t="s">
        <v>177</v>
      </c>
      <c r="E70" s="188" t="s">
        <v>169</v>
      </c>
      <c r="F70" s="188" t="s">
        <v>177</v>
      </c>
      <c r="G70" s="188" t="s">
        <v>170</v>
      </c>
    </row>
    <row r="71" spans="1:7" ht="23.5" thickBot="1">
      <c r="A71" s="205" t="s">
        <v>5</v>
      </c>
      <c r="B71" s="205" t="s">
        <v>81</v>
      </c>
      <c r="C71" s="205" t="s">
        <v>80</v>
      </c>
      <c r="D71" s="205" t="s">
        <v>109</v>
      </c>
    </row>
    <row r="72" spans="1:7" ht="40.5" thickBot="1">
      <c r="A72" s="187">
        <v>114650</v>
      </c>
      <c r="B72" s="186">
        <v>63904.92</v>
      </c>
      <c r="C72" s="188">
        <v>7</v>
      </c>
      <c r="D72" s="188" t="s">
        <v>199</v>
      </c>
    </row>
    <row r="73" spans="1:7" ht="13" thickBot="1"/>
    <row r="74" spans="1:7" ht="13" thickBot="1">
      <c r="A74" s="205" t="s">
        <v>147</v>
      </c>
      <c r="B74" s="205" t="s">
        <v>106</v>
      </c>
      <c r="C74" s="205" t="s">
        <v>107</v>
      </c>
      <c r="D74" s="205" t="s">
        <v>108</v>
      </c>
      <c r="E74" s="205" t="s">
        <v>1</v>
      </c>
      <c r="F74" s="205" t="s">
        <v>2</v>
      </c>
      <c r="G74" s="205" t="s">
        <v>3</v>
      </c>
    </row>
    <row r="75" spans="1:7" ht="20.5" thickBot="1">
      <c r="A75" s="188" t="s">
        <v>200</v>
      </c>
      <c r="B75" s="206" t="s">
        <v>201</v>
      </c>
      <c r="C75" s="188" t="s">
        <v>200</v>
      </c>
      <c r="D75" s="188" t="s">
        <v>170</v>
      </c>
      <c r="E75" s="188" t="s">
        <v>179</v>
      </c>
      <c r="F75" s="188" t="s">
        <v>179</v>
      </c>
      <c r="G75" s="188" t="s">
        <v>200</v>
      </c>
    </row>
    <row r="76" spans="1:7" ht="23.5" thickBot="1">
      <c r="A76" s="205" t="s">
        <v>5</v>
      </c>
      <c r="B76" s="205" t="s">
        <v>81</v>
      </c>
      <c r="C76" s="205" t="s">
        <v>80</v>
      </c>
      <c r="D76" s="205" t="s">
        <v>109</v>
      </c>
    </row>
    <row r="77" spans="1:7" ht="40.5" thickBot="1">
      <c r="A77" s="187">
        <v>133261</v>
      </c>
      <c r="B77" s="186">
        <v>73157.55</v>
      </c>
      <c r="C77" s="188">
        <v>9</v>
      </c>
      <c r="D77" s="188" t="s">
        <v>202</v>
      </c>
    </row>
    <row r="78" spans="1:7" ht="13" thickBot="1"/>
    <row r="79" spans="1:7" ht="13" thickBot="1">
      <c r="A79" s="205" t="s">
        <v>147</v>
      </c>
      <c r="B79" s="205" t="s">
        <v>106</v>
      </c>
      <c r="C79" s="205" t="s">
        <v>107</v>
      </c>
      <c r="D79" s="205" t="s">
        <v>108</v>
      </c>
      <c r="E79" s="205" t="s">
        <v>1</v>
      </c>
      <c r="F79" s="205" t="s">
        <v>2</v>
      </c>
      <c r="G79" s="205" t="s">
        <v>3</v>
      </c>
    </row>
    <row r="80" spans="1:7" ht="20.5" thickBot="1">
      <c r="A80" s="188" t="s">
        <v>170</v>
      </c>
      <c r="B80" s="189" t="s">
        <v>205</v>
      </c>
      <c r="C80" s="188" t="s">
        <v>203</v>
      </c>
      <c r="D80" s="188" t="s">
        <v>170</v>
      </c>
      <c r="E80" s="188" t="s">
        <v>200</v>
      </c>
      <c r="F80" s="188" t="s">
        <v>179</v>
      </c>
      <c r="G80" s="188" t="s">
        <v>203</v>
      </c>
    </row>
    <row r="81" spans="1:7" ht="23.5" thickBot="1">
      <c r="A81" s="205" t="s">
        <v>5</v>
      </c>
      <c r="B81" s="205" t="s">
        <v>81</v>
      </c>
      <c r="C81" s="205" t="s">
        <v>80</v>
      </c>
      <c r="D81" s="205" t="s">
        <v>109</v>
      </c>
    </row>
    <row r="82" spans="1:7" ht="40.5" thickBot="1">
      <c r="A82" s="187">
        <v>308194</v>
      </c>
      <c r="B82" s="186">
        <v>168680.34</v>
      </c>
      <c r="C82" s="188">
        <v>100</v>
      </c>
      <c r="D82" s="188" t="s">
        <v>204</v>
      </c>
    </row>
    <row r="83" spans="1:7" ht="13" thickBot="1"/>
    <row r="84" spans="1:7" ht="13" thickBot="1">
      <c r="A84" s="205" t="s">
        <v>147</v>
      </c>
      <c r="B84" s="205" t="s">
        <v>106</v>
      </c>
      <c r="C84" s="205" t="s">
        <v>107</v>
      </c>
      <c r="D84" s="205" t="s">
        <v>108</v>
      </c>
      <c r="E84" s="205" t="s">
        <v>1</v>
      </c>
      <c r="F84" s="205" t="s">
        <v>2</v>
      </c>
      <c r="G84" s="205" t="s">
        <v>3</v>
      </c>
    </row>
    <row r="85" spans="1:7" ht="13" thickBot="1">
      <c r="A85" s="188" t="s">
        <v>203</v>
      </c>
      <c r="B85" s="206" t="s">
        <v>206</v>
      </c>
      <c r="C85" s="188" t="s">
        <v>203</v>
      </c>
      <c r="D85" s="188" t="s">
        <v>170</v>
      </c>
      <c r="E85" s="188" t="s">
        <v>203</v>
      </c>
      <c r="F85" s="188" t="s">
        <v>203</v>
      </c>
      <c r="G85" s="188" t="s">
        <v>203</v>
      </c>
    </row>
    <row r="86" spans="1:7" ht="23.5" thickBot="1">
      <c r="A86" s="205" t="s">
        <v>5</v>
      </c>
      <c r="B86" s="205" t="s">
        <v>81</v>
      </c>
      <c r="C86" s="205" t="s">
        <v>80</v>
      </c>
      <c r="D86" s="205" t="s">
        <v>109</v>
      </c>
    </row>
    <row r="87" spans="1:7" ht="40.5" thickBot="1">
      <c r="A87" s="187">
        <v>1200</v>
      </c>
      <c r="B87" s="186">
        <v>636</v>
      </c>
      <c r="C87" s="188">
        <v>1</v>
      </c>
      <c r="D87" s="188" t="s">
        <v>207</v>
      </c>
    </row>
    <row r="88" spans="1:7" ht="13" thickBot="1"/>
    <row r="89" spans="1:7" ht="13" thickBot="1">
      <c r="A89" s="205" t="s">
        <v>147</v>
      </c>
      <c r="B89" s="205" t="s">
        <v>106</v>
      </c>
      <c r="C89" s="205" t="s">
        <v>107</v>
      </c>
      <c r="D89" s="205" t="s">
        <v>108</v>
      </c>
      <c r="E89" s="205" t="s">
        <v>1</v>
      </c>
      <c r="F89" s="205" t="s">
        <v>2</v>
      </c>
      <c r="G89" s="205" t="s">
        <v>3</v>
      </c>
    </row>
    <row r="90" spans="1:7" ht="13" thickBot="1">
      <c r="A90" s="188" t="s">
        <v>203</v>
      </c>
      <c r="B90" s="188" t="s">
        <v>176</v>
      </c>
      <c r="C90" s="188" t="s">
        <v>208</v>
      </c>
      <c r="D90" s="188" t="s">
        <v>209</v>
      </c>
      <c r="E90" s="188" t="s">
        <v>203</v>
      </c>
      <c r="F90" s="188" t="s">
        <v>203</v>
      </c>
      <c r="G90" s="188" t="s">
        <v>203</v>
      </c>
    </row>
    <row r="91" spans="1:7" ht="23.5" thickBot="1">
      <c r="A91" s="205" t="s">
        <v>5</v>
      </c>
      <c r="B91" s="205" t="s">
        <v>81</v>
      </c>
      <c r="C91" s="205" t="s">
        <v>80</v>
      </c>
      <c r="D91" s="205" t="s">
        <v>109</v>
      </c>
    </row>
    <row r="92" spans="1:7" ht="40.5" thickBot="1">
      <c r="A92" s="187">
        <v>26547</v>
      </c>
      <c r="B92" s="186">
        <v>14064.91</v>
      </c>
      <c r="C92" s="188">
        <v>3</v>
      </c>
      <c r="D92" s="188" t="s">
        <v>210</v>
      </c>
    </row>
    <row r="93" spans="1:7" ht="13" thickBot="1"/>
    <row r="94" spans="1:7" ht="13" thickBot="1">
      <c r="A94" s="205" t="s">
        <v>147</v>
      </c>
      <c r="B94" s="205" t="s">
        <v>106</v>
      </c>
      <c r="C94" s="205" t="s">
        <v>107</v>
      </c>
      <c r="D94" s="205" t="s">
        <v>108</v>
      </c>
      <c r="E94" s="205" t="s">
        <v>1</v>
      </c>
      <c r="F94" s="205" t="s">
        <v>2</v>
      </c>
      <c r="G94" s="205" t="s">
        <v>3</v>
      </c>
    </row>
    <row r="95" spans="1:7" ht="13" thickBot="1">
      <c r="A95" s="188" t="s">
        <v>203</v>
      </c>
      <c r="B95" s="188" t="s">
        <v>176</v>
      </c>
      <c r="C95" s="188" t="s">
        <v>203</v>
      </c>
      <c r="D95" s="188" t="s">
        <v>170</v>
      </c>
      <c r="E95" s="188" t="s">
        <v>211</v>
      </c>
      <c r="F95" s="188" t="s">
        <v>203</v>
      </c>
      <c r="G95" s="188" t="s">
        <v>211</v>
      </c>
    </row>
    <row r="96" spans="1:7" ht="23.5" thickBot="1">
      <c r="A96" s="205" t="s">
        <v>5</v>
      </c>
      <c r="B96" s="205" t="s">
        <v>81</v>
      </c>
      <c r="C96" s="205" t="s">
        <v>80</v>
      </c>
      <c r="D96" s="205" t="s">
        <v>109</v>
      </c>
    </row>
    <row r="97" spans="1:7" ht="40.5" thickBot="1">
      <c r="A97" s="187">
        <v>34453</v>
      </c>
      <c r="B97" s="186">
        <v>18060.09</v>
      </c>
      <c r="C97" s="188">
        <v>4</v>
      </c>
      <c r="D97" s="188" t="s">
        <v>212</v>
      </c>
    </row>
    <row r="98" spans="1:7" ht="13" thickBot="1"/>
    <row r="99" spans="1:7" ht="13" thickBot="1">
      <c r="A99" s="205" t="s">
        <v>147</v>
      </c>
      <c r="B99" s="205" t="s">
        <v>106</v>
      </c>
      <c r="C99" s="205" t="s">
        <v>107</v>
      </c>
      <c r="D99" s="205" t="s">
        <v>108</v>
      </c>
      <c r="E99" s="205" t="s">
        <v>1</v>
      </c>
      <c r="F99" s="205" t="s">
        <v>2</v>
      </c>
      <c r="G99" s="205" t="s">
        <v>3</v>
      </c>
    </row>
    <row r="100" spans="1:7" ht="13" thickBot="1">
      <c r="A100" s="188" t="s">
        <v>203</v>
      </c>
      <c r="B100" s="188" t="s">
        <v>176</v>
      </c>
      <c r="C100" s="188" t="s">
        <v>203</v>
      </c>
      <c r="D100" s="188" t="s">
        <v>170</v>
      </c>
      <c r="E100" s="188" t="s">
        <v>203</v>
      </c>
      <c r="F100" s="188" t="s">
        <v>203</v>
      </c>
      <c r="G100" s="188" t="s">
        <v>203</v>
      </c>
    </row>
    <row r="101" spans="1:7" ht="23.5" thickBot="1">
      <c r="A101" s="205" t="s">
        <v>5</v>
      </c>
      <c r="B101" s="205" t="s">
        <v>81</v>
      </c>
      <c r="C101" s="205" t="s">
        <v>80</v>
      </c>
      <c r="D101" s="205" t="s">
        <v>109</v>
      </c>
    </row>
    <row r="102" spans="1:7" ht="40.5" thickBot="1">
      <c r="A102" s="187">
        <v>14000</v>
      </c>
      <c r="B102" s="186">
        <v>7420</v>
      </c>
      <c r="C102" s="188">
        <v>3</v>
      </c>
      <c r="D102" s="188" t="s">
        <v>213</v>
      </c>
    </row>
    <row r="103" spans="1:7" ht="13" thickBot="1"/>
    <row r="104" spans="1:7" ht="13" thickBot="1">
      <c r="A104" s="205" t="s">
        <v>147</v>
      </c>
      <c r="B104" s="205" t="s">
        <v>106</v>
      </c>
      <c r="C104" s="205" t="s">
        <v>107</v>
      </c>
      <c r="D104" s="205" t="s">
        <v>108</v>
      </c>
      <c r="E104" s="205" t="s">
        <v>1</v>
      </c>
      <c r="F104" s="205" t="s">
        <v>2</v>
      </c>
      <c r="G104" s="205" t="s">
        <v>3</v>
      </c>
    </row>
    <row r="105" spans="1:7" ht="13" thickBot="1">
      <c r="A105" s="188" t="s">
        <v>214</v>
      </c>
      <c r="B105" s="206" t="s">
        <v>215</v>
      </c>
      <c r="C105" s="188" t="s">
        <v>214</v>
      </c>
      <c r="D105" s="188" t="s">
        <v>200</v>
      </c>
      <c r="E105" s="188" t="s">
        <v>200</v>
      </c>
      <c r="F105" s="188" t="s">
        <v>200</v>
      </c>
      <c r="G105" s="188" t="s">
        <v>214</v>
      </c>
    </row>
    <row r="106" spans="1:7" ht="23.5" thickBot="1">
      <c r="A106" s="205" t="s">
        <v>5</v>
      </c>
      <c r="B106" s="205" t="s">
        <v>81</v>
      </c>
      <c r="C106" s="205" t="s">
        <v>80</v>
      </c>
      <c r="D106" s="205" t="s">
        <v>109</v>
      </c>
    </row>
    <row r="107" spans="1:7" ht="40.5" thickBot="1">
      <c r="A107" s="187">
        <v>107454</v>
      </c>
      <c r="B107" s="186">
        <v>55785.24</v>
      </c>
      <c r="C107" s="188">
        <v>10</v>
      </c>
      <c r="D107" s="188" t="s">
        <v>216</v>
      </c>
    </row>
    <row r="108" spans="1:7" ht="13" thickBot="1"/>
    <row r="109" spans="1:7" ht="13" thickBot="1">
      <c r="A109" s="205" t="s">
        <v>147</v>
      </c>
      <c r="B109" s="205" t="s">
        <v>106</v>
      </c>
      <c r="C109" s="205" t="s">
        <v>107</v>
      </c>
      <c r="D109" s="205" t="s">
        <v>108</v>
      </c>
      <c r="E109" s="205" t="s">
        <v>1</v>
      </c>
      <c r="F109" s="205" t="s">
        <v>2</v>
      </c>
      <c r="G109" s="205" t="s">
        <v>3</v>
      </c>
    </row>
    <row r="110" spans="1:7" ht="13" thickBot="1">
      <c r="A110" s="188" t="s">
        <v>203</v>
      </c>
      <c r="B110" s="206" t="s">
        <v>217</v>
      </c>
      <c r="C110" s="188" t="s">
        <v>203</v>
      </c>
      <c r="D110" s="188" t="s">
        <v>170</v>
      </c>
      <c r="E110" s="188" t="s">
        <v>203</v>
      </c>
      <c r="F110" s="188" t="s">
        <v>203</v>
      </c>
      <c r="G110" s="188" t="s">
        <v>209</v>
      </c>
    </row>
    <row r="111" spans="1:7" ht="23.5" thickBot="1">
      <c r="A111" s="205" t="s">
        <v>5</v>
      </c>
      <c r="B111" s="205" t="s">
        <v>81</v>
      </c>
      <c r="C111" s="205" t="s">
        <v>80</v>
      </c>
      <c r="D111" s="205" t="s">
        <v>109</v>
      </c>
    </row>
    <row r="112" spans="1:7" ht="40.5" thickBot="1">
      <c r="A112" s="187">
        <v>116883</v>
      </c>
      <c r="B112" s="186">
        <v>61563.574999999997</v>
      </c>
      <c r="C112" s="188">
        <v>9</v>
      </c>
      <c r="D112" s="188" t="s">
        <v>218</v>
      </c>
    </row>
    <row r="113" spans="1:7" ht="13" thickBot="1"/>
    <row r="114" spans="1:7" ht="13" thickBot="1">
      <c r="A114" s="205" t="s">
        <v>147</v>
      </c>
      <c r="B114" s="205" t="s">
        <v>106</v>
      </c>
      <c r="C114" s="205" t="s">
        <v>107</v>
      </c>
      <c r="D114" s="205" t="s">
        <v>108</v>
      </c>
      <c r="E114" s="205" t="s">
        <v>1</v>
      </c>
      <c r="F114" s="205" t="s">
        <v>2</v>
      </c>
      <c r="G114" s="205" t="s">
        <v>3</v>
      </c>
    </row>
    <row r="115" spans="1:7" ht="20.5" thickBot="1">
      <c r="A115" s="188" t="s">
        <v>200</v>
      </c>
      <c r="B115" s="189" t="s">
        <v>219</v>
      </c>
      <c r="C115" s="188" t="s">
        <v>200</v>
      </c>
      <c r="D115" s="188" t="s">
        <v>170</v>
      </c>
      <c r="E115" s="188" t="s">
        <v>203</v>
      </c>
      <c r="F115" s="188" t="s">
        <v>200</v>
      </c>
      <c r="G115" s="188" t="s">
        <v>211</v>
      </c>
    </row>
    <row r="116" spans="1:7" ht="23.5" thickBot="1">
      <c r="A116" s="205" t="s">
        <v>5</v>
      </c>
      <c r="B116" s="205" t="s">
        <v>81</v>
      </c>
      <c r="C116" s="205" t="s">
        <v>80</v>
      </c>
      <c r="D116" s="205" t="s">
        <v>109</v>
      </c>
    </row>
    <row r="117" spans="1:7" ht="40.5" thickBot="1">
      <c r="A117" s="187">
        <v>146567</v>
      </c>
      <c r="B117" s="186">
        <v>76691.66</v>
      </c>
      <c r="C117" s="188">
        <v>13</v>
      </c>
      <c r="D117" s="188" t="s">
        <v>220</v>
      </c>
    </row>
    <row r="118" spans="1:7" ht="13" thickBot="1"/>
    <row r="119" spans="1:7" ht="13" thickBot="1">
      <c r="A119" s="205" t="s">
        <v>147</v>
      </c>
      <c r="B119" s="205" t="s">
        <v>106</v>
      </c>
      <c r="C119" s="205" t="s">
        <v>107</v>
      </c>
      <c r="D119" s="205" t="s">
        <v>108</v>
      </c>
      <c r="E119" s="205" t="s">
        <v>1</v>
      </c>
      <c r="F119" s="205" t="s">
        <v>2</v>
      </c>
      <c r="G119" s="205" t="s">
        <v>3</v>
      </c>
    </row>
    <row r="120" spans="1:7" ht="13" thickBot="1">
      <c r="A120" s="188" t="s">
        <v>211</v>
      </c>
      <c r="B120" s="206" t="s">
        <v>222</v>
      </c>
      <c r="C120" s="188" t="s">
        <v>211</v>
      </c>
      <c r="D120" s="188" t="s">
        <v>223</v>
      </c>
      <c r="E120" s="188" t="s">
        <v>200</v>
      </c>
      <c r="F120" s="188" t="s">
        <v>200</v>
      </c>
      <c r="G120" s="188" t="s">
        <v>211</v>
      </c>
    </row>
    <row r="121" spans="1:7" ht="23.5" thickBot="1">
      <c r="A121" s="205" t="s">
        <v>5</v>
      </c>
      <c r="B121" s="205" t="s">
        <v>81</v>
      </c>
      <c r="C121" s="205" t="s">
        <v>80</v>
      </c>
      <c r="D121" s="205" t="s">
        <v>109</v>
      </c>
    </row>
    <row r="122" spans="1:7" ht="40.5" thickBot="1">
      <c r="A122" s="187">
        <v>62400</v>
      </c>
      <c r="B122" s="186">
        <v>32584.84</v>
      </c>
      <c r="C122" s="188">
        <v>12</v>
      </c>
      <c r="D122" s="188" t="s">
        <v>224</v>
      </c>
    </row>
    <row r="123" spans="1:7" ht="13" thickBot="1"/>
    <row r="124" spans="1:7" ht="13" thickBot="1">
      <c r="A124" s="205" t="s">
        <v>147</v>
      </c>
      <c r="B124" s="205" t="s">
        <v>106</v>
      </c>
      <c r="C124" s="205" t="s">
        <v>107</v>
      </c>
      <c r="D124" s="205" t="s">
        <v>108</v>
      </c>
      <c r="E124" s="205" t="s">
        <v>1</v>
      </c>
      <c r="F124" s="205" t="s">
        <v>2</v>
      </c>
      <c r="G124" s="205" t="s">
        <v>3</v>
      </c>
    </row>
    <row r="125" spans="1:7" ht="20.5" thickBot="1">
      <c r="A125" s="188" t="s">
        <v>203</v>
      </c>
      <c r="B125" s="189" t="s">
        <v>225</v>
      </c>
      <c r="C125" s="188" t="s">
        <v>203</v>
      </c>
      <c r="D125" s="188" t="s">
        <v>200</v>
      </c>
      <c r="E125" s="188" t="s">
        <v>211</v>
      </c>
      <c r="F125" s="188" t="s">
        <v>203</v>
      </c>
      <c r="G125" s="188" t="s">
        <v>211</v>
      </c>
    </row>
    <row r="126" spans="1:7" ht="23.5" thickBot="1">
      <c r="A126" s="205" t="s">
        <v>5</v>
      </c>
      <c r="B126" s="205" t="s">
        <v>81</v>
      </c>
      <c r="C126" s="205" t="s">
        <v>80</v>
      </c>
      <c r="D126" s="205" t="s">
        <v>109</v>
      </c>
    </row>
    <row r="127" spans="1:7" ht="40.5" thickBot="1">
      <c r="A127" s="187">
        <v>14800</v>
      </c>
      <c r="B127" s="186">
        <v>7782</v>
      </c>
      <c r="C127" s="188">
        <v>4</v>
      </c>
      <c r="D127" s="188" t="s">
        <v>226</v>
      </c>
    </row>
    <row r="128" spans="1:7" ht="13" thickBot="1"/>
    <row r="129" spans="1:7" ht="13" thickBot="1">
      <c r="A129" s="205" t="s">
        <v>147</v>
      </c>
      <c r="B129" s="205" t="s">
        <v>106</v>
      </c>
      <c r="C129" s="205" t="s">
        <v>107</v>
      </c>
      <c r="D129" s="205" t="s">
        <v>108</v>
      </c>
      <c r="E129" s="205" t="s">
        <v>1</v>
      </c>
      <c r="F129" s="205" t="s">
        <v>2</v>
      </c>
      <c r="G129" s="205" t="s">
        <v>3</v>
      </c>
    </row>
    <row r="130" spans="1:7" ht="13" thickBot="1">
      <c r="A130" s="188" t="s">
        <v>211</v>
      </c>
      <c r="B130" s="206" t="s">
        <v>227</v>
      </c>
      <c r="C130" s="188" t="s">
        <v>214</v>
      </c>
      <c r="D130" s="188" t="s">
        <v>211</v>
      </c>
      <c r="E130" s="188" t="s">
        <v>200</v>
      </c>
      <c r="F130" s="188" t="s">
        <v>170</v>
      </c>
      <c r="G130" s="188" t="s">
        <v>211</v>
      </c>
    </row>
    <row r="131" spans="1:7" ht="23.5" thickBot="1">
      <c r="A131" s="205" t="s">
        <v>5</v>
      </c>
      <c r="B131" s="205" t="s">
        <v>81</v>
      </c>
      <c r="C131" s="205" t="s">
        <v>80</v>
      </c>
      <c r="D131" s="205" t="s">
        <v>109</v>
      </c>
    </row>
    <row r="132" spans="1:7" ht="40.5" thickBot="1">
      <c r="A132" s="187">
        <v>190852</v>
      </c>
      <c r="B132" s="186">
        <v>99629.225000000006</v>
      </c>
      <c r="C132" s="188">
        <v>70</v>
      </c>
      <c r="D132" s="188" t="s">
        <v>228</v>
      </c>
    </row>
    <row r="133" spans="1:7" ht="13" thickBot="1"/>
    <row r="134" spans="1:7" ht="13" thickBot="1">
      <c r="A134" s="205" t="s">
        <v>147</v>
      </c>
      <c r="B134" s="205" t="s">
        <v>106</v>
      </c>
      <c r="C134" s="205" t="s">
        <v>107</v>
      </c>
      <c r="D134" s="205" t="s">
        <v>108</v>
      </c>
      <c r="E134" s="205" t="s">
        <v>1</v>
      </c>
      <c r="F134" s="205" t="s">
        <v>2</v>
      </c>
      <c r="G134" s="205" t="s">
        <v>3</v>
      </c>
    </row>
    <row r="135" spans="1:7" ht="20.5" thickBot="1">
      <c r="A135" s="188" t="s">
        <v>200</v>
      </c>
      <c r="B135" s="189" t="s">
        <v>229</v>
      </c>
      <c r="C135" s="188" t="s">
        <v>203</v>
      </c>
      <c r="D135" s="188" t="s">
        <v>200</v>
      </c>
      <c r="E135" s="188" t="s">
        <v>214</v>
      </c>
      <c r="F135" s="188" t="s">
        <v>200</v>
      </c>
      <c r="G135" s="188" t="s">
        <v>214</v>
      </c>
    </row>
    <row r="136" spans="1:7" ht="23.5" thickBot="1">
      <c r="A136" s="205" t="s">
        <v>5</v>
      </c>
      <c r="B136" s="205" t="s">
        <v>81</v>
      </c>
      <c r="C136" s="205" t="s">
        <v>80</v>
      </c>
      <c r="D136" s="205" t="s">
        <v>109</v>
      </c>
    </row>
    <row r="137" spans="1:7" ht="40.5" thickBot="1">
      <c r="A137" s="187">
        <v>267480</v>
      </c>
      <c r="B137" s="186">
        <v>140141.76500000001</v>
      </c>
      <c r="C137" s="188">
        <v>27</v>
      </c>
      <c r="D137" s="188" t="s">
        <v>230</v>
      </c>
    </row>
    <row r="138" spans="1:7" ht="13" thickBot="1"/>
    <row r="139" spans="1:7" ht="13" thickBot="1">
      <c r="A139" s="205" t="s">
        <v>147</v>
      </c>
      <c r="B139" s="205" t="s">
        <v>106</v>
      </c>
      <c r="C139" s="205" t="s">
        <v>107</v>
      </c>
      <c r="D139" s="205" t="s">
        <v>108</v>
      </c>
      <c r="E139" s="205" t="s">
        <v>1</v>
      </c>
      <c r="F139" s="205" t="s">
        <v>2</v>
      </c>
      <c r="G139" s="205" t="s">
        <v>3</v>
      </c>
    </row>
    <row r="140" spans="1:7" ht="20.5" thickBot="1">
      <c r="A140" s="188" t="s">
        <v>172</v>
      </c>
      <c r="B140" s="189" t="s">
        <v>231</v>
      </c>
      <c r="C140" s="188" t="s">
        <v>177</v>
      </c>
      <c r="D140" s="188" t="s">
        <v>172</v>
      </c>
      <c r="E140" s="188" t="s">
        <v>200</v>
      </c>
      <c r="F140" s="188" t="s">
        <v>167</v>
      </c>
      <c r="G140" s="188" t="s">
        <v>200</v>
      </c>
    </row>
    <row r="141" spans="1:7" ht="23.5" thickBot="1">
      <c r="A141" s="205" t="s">
        <v>5</v>
      </c>
      <c r="B141" s="205" t="s">
        <v>81</v>
      </c>
      <c r="C141" s="205" t="s">
        <v>80</v>
      </c>
      <c r="D141" s="205" t="s">
        <v>109</v>
      </c>
    </row>
    <row r="142" spans="1:7" ht="40.5" thickBot="1">
      <c r="A142" s="187">
        <v>306393</v>
      </c>
      <c r="B142" s="186">
        <v>173480.05499999999</v>
      </c>
      <c r="C142" s="188">
        <v>32</v>
      </c>
      <c r="D142" s="188" t="s">
        <v>232</v>
      </c>
    </row>
    <row r="143" spans="1:7" ht="13" thickBot="1"/>
    <row r="144" spans="1:7" ht="13" thickBot="1">
      <c r="A144" s="205" t="s">
        <v>147</v>
      </c>
      <c r="B144" s="205" t="s">
        <v>106</v>
      </c>
      <c r="C144" s="205" t="s">
        <v>107</v>
      </c>
      <c r="D144" s="205" t="s">
        <v>108</v>
      </c>
      <c r="E144" s="205" t="s">
        <v>1</v>
      </c>
      <c r="F144" s="205" t="s">
        <v>2</v>
      </c>
      <c r="G144" s="205" t="s">
        <v>3</v>
      </c>
    </row>
    <row r="145" spans="1:7" ht="20.5" thickBot="1">
      <c r="A145" s="188" t="s">
        <v>179</v>
      </c>
      <c r="B145" s="206" t="s">
        <v>233</v>
      </c>
      <c r="C145" s="188" t="s">
        <v>234</v>
      </c>
      <c r="D145" s="188" t="s">
        <v>179</v>
      </c>
      <c r="E145" s="188" t="s">
        <v>177</v>
      </c>
      <c r="F145" s="188" t="s">
        <v>177</v>
      </c>
      <c r="G145" s="188" t="s">
        <v>234</v>
      </c>
    </row>
    <row r="146" spans="1:7" ht="23.5" thickBot="1">
      <c r="A146" s="205" t="s">
        <v>5</v>
      </c>
      <c r="B146" s="205" t="s">
        <v>81</v>
      </c>
      <c r="C146" s="205" t="s">
        <v>80</v>
      </c>
      <c r="D146" s="205" t="s">
        <v>109</v>
      </c>
    </row>
    <row r="147" spans="1:7" ht="40.5" thickBot="1">
      <c r="A147" s="187">
        <v>95027</v>
      </c>
      <c r="B147" s="186">
        <v>52872.214999999997</v>
      </c>
      <c r="C147" s="188">
        <v>23</v>
      </c>
      <c r="D147" s="188" t="s">
        <v>235</v>
      </c>
    </row>
    <row r="148" spans="1:7" ht="13" thickBot="1"/>
    <row r="149" spans="1:7" ht="13" thickBot="1">
      <c r="A149" s="205" t="s">
        <v>147</v>
      </c>
      <c r="B149" s="205" t="s">
        <v>106</v>
      </c>
      <c r="C149" s="205" t="s">
        <v>107</v>
      </c>
      <c r="D149" s="205" t="s">
        <v>108</v>
      </c>
      <c r="E149" s="205" t="s">
        <v>1</v>
      </c>
      <c r="F149" s="205" t="s">
        <v>2</v>
      </c>
      <c r="G149" s="205" t="s">
        <v>3</v>
      </c>
    </row>
    <row r="150" spans="1:7" ht="13" thickBot="1">
      <c r="A150" s="188" t="s">
        <v>223</v>
      </c>
      <c r="B150" s="206" t="s">
        <v>236</v>
      </c>
      <c r="C150" s="188" t="s">
        <v>223</v>
      </c>
      <c r="D150" s="188" t="s">
        <v>179</v>
      </c>
      <c r="E150" s="188" t="s">
        <v>179</v>
      </c>
      <c r="F150" s="188" t="s">
        <v>179</v>
      </c>
      <c r="G150" s="188" t="s">
        <v>200</v>
      </c>
    </row>
    <row r="151" spans="1:7" ht="23.5" thickBot="1">
      <c r="A151" s="205" t="s">
        <v>5</v>
      </c>
      <c r="B151" s="205" t="s">
        <v>81</v>
      </c>
      <c r="C151" s="205" t="s">
        <v>80</v>
      </c>
      <c r="D151" s="205" t="s">
        <v>109</v>
      </c>
    </row>
    <row r="152" spans="1:7" ht="40.5" thickBot="1">
      <c r="A152" s="187">
        <v>239626</v>
      </c>
      <c r="B152" s="186">
        <v>129882.43</v>
      </c>
      <c r="C152" s="188">
        <v>22</v>
      </c>
      <c r="D152" s="188" t="s">
        <v>237</v>
      </c>
    </row>
    <row r="153" spans="1:7" ht="13" thickBot="1"/>
    <row r="154" spans="1:7" ht="13" thickBot="1">
      <c r="A154" s="205" t="s">
        <v>147</v>
      </c>
      <c r="B154" s="205" t="s">
        <v>106</v>
      </c>
      <c r="C154" s="205" t="s">
        <v>107</v>
      </c>
      <c r="D154" s="205" t="s">
        <v>108</v>
      </c>
      <c r="E154" s="205" t="s">
        <v>1</v>
      </c>
      <c r="F154" s="205" t="s">
        <v>2</v>
      </c>
      <c r="G154" s="205" t="s">
        <v>3</v>
      </c>
    </row>
    <row r="155" spans="1:7" ht="20.5" thickBot="1">
      <c r="A155" s="188" t="s">
        <v>170</v>
      </c>
      <c r="B155" s="189" t="s">
        <v>238</v>
      </c>
      <c r="C155" s="188" t="s">
        <v>200</v>
      </c>
      <c r="D155" s="188" t="s">
        <v>179</v>
      </c>
      <c r="E155" s="188" t="s">
        <v>200</v>
      </c>
      <c r="F155" s="188" t="s">
        <v>170</v>
      </c>
      <c r="G155" s="188" t="s">
        <v>200</v>
      </c>
    </row>
    <row r="156" spans="1:7" ht="23.5" thickBot="1">
      <c r="A156" s="205" t="s">
        <v>5</v>
      </c>
      <c r="B156" s="205" t="s">
        <v>81</v>
      </c>
      <c r="C156" s="205" t="s">
        <v>80</v>
      </c>
      <c r="D156" s="205" t="s">
        <v>109</v>
      </c>
    </row>
    <row r="157" spans="1:7" ht="40.5" thickBot="1">
      <c r="A157" s="187">
        <v>66000</v>
      </c>
      <c r="B157" s="186">
        <v>36140</v>
      </c>
      <c r="C157" s="188">
        <v>5</v>
      </c>
      <c r="D157" s="188" t="s">
        <v>239</v>
      </c>
    </row>
    <row r="158" spans="1:7" ht="13" thickBot="1"/>
    <row r="159" spans="1:7" ht="13" thickBot="1">
      <c r="A159" s="205" t="s">
        <v>147</v>
      </c>
      <c r="B159" s="205" t="s">
        <v>106</v>
      </c>
      <c r="C159" s="205" t="s">
        <v>107</v>
      </c>
      <c r="D159" s="205" t="s">
        <v>108</v>
      </c>
      <c r="E159" s="205" t="s">
        <v>1</v>
      </c>
      <c r="F159" s="205" t="s">
        <v>2</v>
      </c>
      <c r="G159" s="205" t="s">
        <v>3</v>
      </c>
    </row>
    <row r="160" spans="1:7" ht="20.5" thickBot="1">
      <c r="A160" s="188" t="s">
        <v>177</v>
      </c>
      <c r="B160" s="189" t="s">
        <v>240</v>
      </c>
      <c r="C160" s="188" t="s">
        <v>200</v>
      </c>
      <c r="D160" s="188" t="s">
        <v>177</v>
      </c>
      <c r="E160" s="188" t="s">
        <v>200</v>
      </c>
      <c r="F160" s="188" t="s">
        <v>177</v>
      </c>
      <c r="G160" s="188" t="s">
        <v>200</v>
      </c>
    </row>
    <row r="161" spans="1:7" ht="23.5" thickBot="1">
      <c r="A161" s="205" t="s">
        <v>5</v>
      </c>
      <c r="B161" s="205" t="s">
        <v>81</v>
      </c>
      <c r="C161" s="205" t="s">
        <v>80</v>
      </c>
      <c r="D161" s="205" t="s">
        <v>109</v>
      </c>
    </row>
    <row r="162" spans="1:7" ht="40.5" thickBot="1">
      <c r="A162" s="187">
        <v>86503</v>
      </c>
      <c r="B162" s="186">
        <v>47672.375</v>
      </c>
      <c r="C162" s="188">
        <v>13</v>
      </c>
      <c r="D162" s="188" t="s">
        <v>241</v>
      </c>
    </row>
    <row r="163" spans="1:7" ht="13" thickBot="1"/>
    <row r="164" spans="1:7" ht="13" thickBot="1">
      <c r="A164" s="205" t="s">
        <v>147</v>
      </c>
      <c r="B164" s="205" t="s">
        <v>106</v>
      </c>
      <c r="C164" s="205" t="s">
        <v>107</v>
      </c>
      <c r="D164" s="205" t="s">
        <v>108</v>
      </c>
      <c r="E164" s="205" t="s">
        <v>1</v>
      </c>
      <c r="F164" s="205" t="s">
        <v>2</v>
      </c>
      <c r="G164" s="205" t="s">
        <v>3</v>
      </c>
    </row>
    <row r="165" spans="1:7" ht="20.5" thickBot="1">
      <c r="A165" s="188" t="s">
        <v>200</v>
      </c>
      <c r="B165" s="206" t="s">
        <v>242</v>
      </c>
      <c r="C165" s="188" t="s">
        <v>200</v>
      </c>
      <c r="D165" s="188" t="s">
        <v>177</v>
      </c>
      <c r="E165" s="188" t="s">
        <v>200</v>
      </c>
      <c r="F165" s="188" t="s">
        <v>200</v>
      </c>
      <c r="G165" s="188" t="s">
        <v>200</v>
      </c>
    </row>
    <row r="166" spans="1:7" ht="23.5" thickBot="1">
      <c r="A166" s="205" t="s">
        <v>5</v>
      </c>
      <c r="B166" s="205" t="s">
        <v>81</v>
      </c>
      <c r="C166" s="205" t="s">
        <v>80</v>
      </c>
      <c r="D166" s="205" t="s">
        <v>109</v>
      </c>
    </row>
    <row r="167" spans="1:7" ht="40.5" thickBot="1">
      <c r="A167" s="187">
        <v>71101</v>
      </c>
      <c r="B167" s="186">
        <v>38394.54</v>
      </c>
      <c r="C167" s="188">
        <v>12</v>
      </c>
      <c r="D167" s="188" t="s">
        <v>243</v>
      </c>
    </row>
    <row r="168" spans="1:7" ht="13" thickBot="1"/>
    <row r="169" spans="1:7" ht="13" thickBot="1">
      <c r="A169" s="205" t="s">
        <v>147</v>
      </c>
      <c r="B169" s="205" t="s">
        <v>106</v>
      </c>
      <c r="C169" s="205" t="s">
        <v>107</v>
      </c>
      <c r="D169" s="205" t="s">
        <v>108</v>
      </c>
      <c r="E169" s="205" t="s">
        <v>1</v>
      </c>
      <c r="F169" s="205" t="s">
        <v>2</v>
      </c>
      <c r="G169" s="205" t="s">
        <v>3</v>
      </c>
    </row>
    <row r="170" spans="1:7" ht="20.5" thickBot="1">
      <c r="A170" s="188" t="s">
        <v>177</v>
      </c>
      <c r="B170" s="189" t="s">
        <v>244</v>
      </c>
      <c r="C170" s="188" t="s">
        <v>200</v>
      </c>
      <c r="D170" s="188" t="s">
        <v>177</v>
      </c>
      <c r="E170" s="188" t="s">
        <v>170</v>
      </c>
      <c r="F170" s="188" t="s">
        <v>172</v>
      </c>
      <c r="G170" s="188" t="s">
        <v>200</v>
      </c>
    </row>
    <row r="171" spans="1:7" ht="23.5" thickBot="1">
      <c r="A171" s="205" t="s">
        <v>5</v>
      </c>
      <c r="B171" s="205" t="s">
        <v>81</v>
      </c>
      <c r="C171" s="205" t="s">
        <v>80</v>
      </c>
      <c r="D171" s="205" t="s">
        <v>109</v>
      </c>
    </row>
    <row r="172" spans="1:7" ht="40.5" thickBot="1">
      <c r="A172" s="187">
        <v>72545</v>
      </c>
      <c r="B172" s="186">
        <v>40706.114999999998</v>
      </c>
      <c r="C172" s="188">
        <v>18</v>
      </c>
      <c r="D172" s="188" t="s">
        <v>245</v>
      </c>
    </row>
    <row r="173" spans="1:7" ht="13" thickBot="1"/>
    <row r="174" spans="1:7" ht="13" thickBot="1">
      <c r="A174" s="205" t="s">
        <v>147</v>
      </c>
      <c r="B174" s="205" t="s">
        <v>106</v>
      </c>
      <c r="C174" s="205" t="s">
        <v>107</v>
      </c>
      <c r="D174" s="205" t="s">
        <v>108</v>
      </c>
      <c r="E174" s="205" t="s">
        <v>1</v>
      </c>
      <c r="F174" s="205" t="s">
        <v>2</v>
      </c>
      <c r="G174" s="205" t="s">
        <v>3</v>
      </c>
    </row>
    <row r="175" spans="1:7" ht="20.5" thickBot="1">
      <c r="A175" s="188" t="s">
        <v>170</v>
      </c>
      <c r="B175" s="206" t="s">
        <v>246</v>
      </c>
      <c r="C175" s="188" t="s">
        <v>170</v>
      </c>
      <c r="D175" s="188" t="s">
        <v>177</v>
      </c>
      <c r="E175" s="188" t="s">
        <v>177</v>
      </c>
      <c r="F175" s="188" t="s">
        <v>177</v>
      </c>
      <c r="G175" s="188" t="s">
        <v>170</v>
      </c>
    </row>
    <row r="176" spans="1:7" ht="23.5" thickBot="1">
      <c r="A176" s="205" t="s">
        <v>5</v>
      </c>
      <c r="B176" s="205" t="s">
        <v>81</v>
      </c>
      <c r="C176" s="205" t="s">
        <v>80</v>
      </c>
      <c r="D176" s="205" t="s">
        <v>109</v>
      </c>
    </row>
    <row r="177" spans="1:7" ht="40.5" thickBot="1">
      <c r="A177" s="187">
        <v>113198</v>
      </c>
      <c r="B177" s="186">
        <v>62277.065000000002</v>
      </c>
      <c r="C177" s="188">
        <v>13</v>
      </c>
      <c r="D177" s="188" t="s">
        <v>247</v>
      </c>
    </row>
    <row r="178" spans="1:7" ht="13" thickBot="1"/>
    <row r="179" spans="1:7" ht="13" thickBot="1">
      <c r="A179" s="205" t="s">
        <v>147</v>
      </c>
      <c r="B179" s="205" t="s">
        <v>106</v>
      </c>
      <c r="C179" s="205" t="s">
        <v>107</v>
      </c>
      <c r="D179" s="205" t="s">
        <v>108</v>
      </c>
      <c r="E179" s="205" t="s">
        <v>1</v>
      </c>
      <c r="F179" s="205" t="s">
        <v>2</v>
      </c>
      <c r="G179" s="205" t="s">
        <v>3</v>
      </c>
    </row>
    <row r="180" spans="1:7" ht="20.5" thickBot="1">
      <c r="A180" s="188" t="s">
        <v>234</v>
      </c>
      <c r="B180" s="206" t="s">
        <v>248</v>
      </c>
      <c r="C180" s="188" t="s">
        <v>209</v>
      </c>
      <c r="D180" s="188" t="s">
        <v>234</v>
      </c>
      <c r="E180" s="188" t="s">
        <v>170</v>
      </c>
      <c r="F180" s="188" t="s">
        <v>170</v>
      </c>
      <c r="G180" s="188" t="s">
        <v>234</v>
      </c>
    </row>
    <row r="181" spans="1:7" ht="23.5" thickBot="1">
      <c r="A181" s="205" t="s">
        <v>5</v>
      </c>
      <c r="B181" s="205" t="s">
        <v>81</v>
      </c>
      <c r="C181" s="205" t="s">
        <v>80</v>
      </c>
      <c r="D181" s="205" t="s">
        <v>109</v>
      </c>
    </row>
    <row r="182" spans="1:7" ht="40.5" thickBot="1">
      <c r="A182" s="187">
        <v>253708</v>
      </c>
      <c r="B182" s="186">
        <v>136487.32</v>
      </c>
      <c r="C182" s="188">
        <v>29</v>
      </c>
      <c r="D182" s="188" t="s">
        <v>249</v>
      </c>
    </row>
    <row r="183" spans="1:7" ht="13" thickBot="1"/>
    <row r="184" spans="1:7" ht="13" thickBot="1">
      <c r="A184" s="205" t="s">
        <v>147</v>
      </c>
      <c r="B184" s="205" t="s">
        <v>106</v>
      </c>
      <c r="C184" s="205" t="s">
        <v>107</v>
      </c>
      <c r="D184" s="205" t="s">
        <v>108</v>
      </c>
      <c r="E184" s="205" t="s">
        <v>1</v>
      </c>
      <c r="F184" s="205" t="s">
        <v>2</v>
      </c>
      <c r="G184" s="205" t="s">
        <v>3</v>
      </c>
    </row>
    <row r="185" spans="1:7" ht="13" thickBot="1">
      <c r="A185" s="188" t="s">
        <v>214</v>
      </c>
      <c r="B185" s="206" t="s">
        <v>250</v>
      </c>
      <c r="C185" s="188" t="s">
        <v>214</v>
      </c>
      <c r="D185" s="188" t="s">
        <v>203</v>
      </c>
      <c r="E185" s="188" t="s">
        <v>203</v>
      </c>
      <c r="F185" s="188" t="s">
        <v>203</v>
      </c>
      <c r="G185" s="188" t="s">
        <v>214</v>
      </c>
    </row>
    <row r="186" spans="1:7" ht="23.5" thickBot="1">
      <c r="A186" s="205" t="s">
        <v>5</v>
      </c>
      <c r="B186" s="205" t="s">
        <v>81</v>
      </c>
      <c r="C186" s="205" t="s">
        <v>80</v>
      </c>
      <c r="D186" s="205" t="s">
        <v>109</v>
      </c>
    </row>
    <row r="187" spans="1:7" ht="40.5" thickBot="1">
      <c r="A187" s="187">
        <v>430084</v>
      </c>
      <c r="B187" s="186">
        <v>224350.72</v>
      </c>
      <c r="C187" s="188">
        <v>45</v>
      </c>
      <c r="D187" s="188" t="s">
        <v>251</v>
      </c>
    </row>
    <row r="188" spans="1:7" ht="13" thickBot="1"/>
    <row r="189" spans="1:7" ht="13" thickBot="1">
      <c r="A189" s="205" t="s">
        <v>147</v>
      </c>
      <c r="B189" s="205" t="s">
        <v>106</v>
      </c>
      <c r="C189" s="205" t="s">
        <v>107</v>
      </c>
      <c r="D189" s="205" t="s">
        <v>108</v>
      </c>
      <c r="E189" s="205" t="s">
        <v>1</v>
      </c>
      <c r="F189" s="205" t="s">
        <v>2</v>
      </c>
      <c r="G189" s="205" t="s">
        <v>3</v>
      </c>
    </row>
    <row r="190" spans="1:7" ht="20.5" thickBot="1">
      <c r="A190" s="188" t="s">
        <v>208</v>
      </c>
      <c r="B190" s="206" t="s">
        <v>252</v>
      </c>
      <c r="C190" s="188" t="s">
        <v>208</v>
      </c>
      <c r="D190" s="188" t="s">
        <v>211</v>
      </c>
      <c r="E190" s="188" t="s">
        <v>211</v>
      </c>
      <c r="F190" s="188" t="s">
        <v>211</v>
      </c>
      <c r="G190" s="188" t="s">
        <v>208</v>
      </c>
    </row>
    <row r="191" spans="1:7" ht="23.5" thickBot="1">
      <c r="A191" s="205" t="s">
        <v>5</v>
      </c>
      <c r="B191" s="205" t="s">
        <v>81</v>
      </c>
      <c r="C191" s="205" t="s">
        <v>80</v>
      </c>
      <c r="D191" s="205" t="s">
        <v>109</v>
      </c>
    </row>
    <row r="192" spans="1:7" ht="40.5" thickBot="1">
      <c r="A192" s="187">
        <v>304189</v>
      </c>
      <c r="B192" s="186">
        <v>156058.43</v>
      </c>
      <c r="C192" s="188">
        <v>10</v>
      </c>
      <c r="D192" s="188" t="s">
        <v>253</v>
      </c>
    </row>
    <row r="193" spans="1:7" ht="13" thickBot="1"/>
    <row r="194" spans="1:7" ht="13" thickBot="1">
      <c r="A194" s="205" t="s">
        <v>147</v>
      </c>
      <c r="B194" s="205" t="s">
        <v>106</v>
      </c>
      <c r="C194" s="205" t="s">
        <v>107</v>
      </c>
      <c r="D194" s="205" t="s">
        <v>108</v>
      </c>
      <c r="E194" s="205" t="s">
        <v>1</v>
      </c>
      <c r="F194" s="205" t="s">
        <v>2</v>
      </c>
      <c r="G194" s="205" t="s">
        <v>3</v>
      </c>
    </row>
    <row r="195" spans="1:7" ht="13" thickBot="1">
      <c r="A195" s="188" t="s">
        <v>254</v>
      </c>
      <c r="B195" s="206" t="s">
        <v>255</v>
      </c>
      <c r="C195" s="188" t="s">
        <v>256</v>
      </c>
      <c r="D195" s="188" t="s">
        <v>254</v>
      </c>
      <c r="E195" s="188" t="s">
        <v>208</v>
      </c>
      <c r="F195" s="188" t="s">
        <v>208</v>
      </c>
      <c r="G195" s="188" t="s">
        <v>254</v>
      </c>
    </row>
    <row r="196" spans="1:7" ht="23.5" thickBot="1">
      <c r="A196" s="205" t="s">
        <v>5</v>
      </c>
      <c r="B196" s="205" t="s">
        <v>81</v>
      </c>
      <c r="C196" s="205" t="s">
        <v>80</v>
      </c>
      <c r="D196" s="205" t="s">
        <v>109</v>
      </c>
    </row>
    <row r="197" spans="1:7" ht="40.5" thickBot="1">
      <c r="A197" s="187">
        <v>137879</v>
      </c>
      <c r="B197" s="186">
        <v>69875.904999999999</v>
      </c>
      <c r="C197" s="188">
        <v>10</v>
      </c>
      <c r="D197" s="188" t="s">
        <v>257</v>
      </c>
    </row>
    <row r="198" spans="1:7" ht="13" thickBot="1"/>
    <row r="199" spans="1:7" ht="13" thickBot="1">
      <c r="A199" s="205" t="s">
        <v>147</v>
      </c>
      <c r="B199" s="205" t="s">
        <v>106</v>
      </c>
      <c r="C199" s="205" t="s">
        <v>107</v>
      </c>
      <c r="D199" s="205" t="s">
        <v>108</v>
      </c>
      <c r="E199" s="205" t="s">
        <v>1</v>
      </c>
      <c r="F199" s="205" t="s">
        <v>2</v>
      </c>
      <c r="G199" s="205" t="s">
        <v>3</v>
      </c>
    </row>
    <row r="200" spans="1:7" ht="13" thickBot="1">
      <c r="A200" s="188" t="s">
        <v>211</v>
      </c>
      <c r="B200" s="189" t="s">
        <v>258</v>
      </c>
      <c r="C200" s="188" t="s">
        <v>211</v>
      </c>
      <c r="D200" s="188" t="s">
        <v>203</v>
      </c>
      <c r="E200" s="188" t="s">
        <v>254</v>
      </c>
      <c r="F200" s="188" t="s">
        <v>211</v>
      </c>
      <c r="G200" s="188" t="s">
        <v>254</v>
      </c>
    </row>
    <row r="201" spans="1:7" ht="23.5" thickBot="1">
      <c r="A201" s="205" t="s">
        <v>5</v>
      </c>
      <c r="B201" s="205" t="s">
        <v>81</v>
      </c>
      <c r="C201" s="205" t="s">
        <v>80</v>
      </c>
      <c r="D201" s="205" t="s">
        <v>109</v>
      </c>
    </row>
    <row r="202" spans="1:7" ht="40.5" thickBot="1">
      <c r="A202" s="187">
        <v>123661</v>
      </c>
      <c r="B202" s="186">
        <v>63374.62</v>
      </c>
      <c r="C202" s="188">
        <v>13</v>
      </c>
      <c r="D202" s="188" t="s">
        <v>259</v>
      </c>
    </row>
    <row r="203" spans="1:7" ht="13" thickBot="1"/>
    <row r="204" spans="1:7" ht="13" thickBot="1">
      <c r="A204" s="205" t="s">
        <v>147</v>
      </c>
      <c r="B204" s="205" t="s">
        <v>106</v>
      </c>
      <c r="C204" s="205" t="s">
        <v>107</v>
      </c>
      <c r="D204" s="205" t="s">
        <v>108</v>
      </c>
      <c r="E204" s="205" t="s">
        <v>1</v>
      </c>
      <c r="F204" s="205" t="s">
        <v>2</v>
      </c>
      <c r="G204" s="205" t="s">
        <v>3</v>
      </c>
    </row>
    <row r="205" spans="1:7" ht="20.5" thickBot="1">
      <c r="A205" s="188" t="s">
        <v>203</v>
      </c>
      <c r="B205" s="189" t="s">
        <v>260</v>
      </c>
      <c r="C205" s="188" t="s">
        <v>203</v>
      </c>
      <c r="D205" s="188" t="s">
        <v>169</v>
      </c>
      <c r="E205" s="188" t="s">
        <v>208</v>
      </c>
      <c r="F205" s="188" t="s">
        <v>169</v>
      </c>
      <c r="G205" s="188" t="s">
        <v>208</v>
      </c>
    </row>
    <row r="206" spans="1:7" ht="23.5" thickBot="1">
      <c r="A206" s="205" t="s">
        <v>5</v>
      </c>
      <c r="B206" s="205" t="s">
        <v>81</v>
      </c>
      <c r="C206" s="205" t="s">
        <v>80</v>
      </c>
      <c r="D206" s="205" t="s">
        <v>109</v>
      </c>
    </row>
    <row r="207" spans="1:7" ht="40.5" thickBot="1">
      <c r="A207" s="187">
        <v>144164</v>
      </c>
      <c r="B207" s="186">
        <v>76773.64</v>
      </c>
      <c r="C207" s="188">
        <v>9</v>
      </c>
      <c r="D207" s="188" t="s">
        <v>261</v>
      </c>
    </row>
    <row r="208" spans="1:7" ht="13" thickBot="1"/>
    <row r="209" spans="1:7" ht="13" thickBot="1">
      <c r="A209" s="205" t="s">
        <v>147</v>
      </c>
      <c r="B209" s="205" t="s">
        <v>106</v>
      </c>
      <c r="C209" s="205" t="s">
        <v>107</v>
      </c>
      <c r="D209" s="205" t="s">
        <v>108</v>
      </c>
      <c r="E209" s="205" t="s">
        <v>1</v>
      </c>
      <c r="F209" s="205" t="s">
        <v>2</v>
      </c>
      <c r="G209" s="205" t="s">
        <v>3</v>
      </c>
    </row>
    <row r="210" spans="1:7" ht="13" thickBot="1">
      <c r="A210" s="188" t="s">
        <v>203</v>
      </c>
      <c r="B210" s="188" t="s">
        <v>176</v>
      </c>
      <c r="C210" s="188" t="s">
        <v>203</v>
      </c>
      <c r="D210" s="188" t="s">
        <v>170</v>
      </c>
      <c r="E210" s="188" t="s">
        <v>211</v>
      </c>
      <c r="F210" s="188" t="s">
        <v>203</v>
      </c>
      <c r="G210" s="188" t="s">
        <v>211</v>
      </c>
    </row>
    <row r="211" spans="1:7" ht="23.5" thickBot="1">
      <c r="A211" s="205" t="s">
        <v>5</v>
      </c>
      <c r="B211" s="205" t="s">
        <v>81</v>
      </c>
      <c r="C211" s="205" t="s">
        <v>80</v>
      </c>
      <c r="D211" s="205" t="s">
        <v>109</v>
      </c>
    </row>
    <row r="212" spans="1:7" ht="40.5" thickBot="1">
      <c r="A212" s="187">
        <v>44810</v>
      </c>
      <c r="B212" s="186">
        <v>23731.200000000001</v>
      </c>
      <c r="C212" s="188">
        <v>5</v>
      </c>
      <c r="D212" s="188" t="s">
        <v>262</v>
      </c>
    </row>
    <row r="213" spans="1:7" ht="13" thickBot="1"/>
    <row r="214" spans="1:7" ht="13" thickBot="1">
      <c r="A214" s="205" t="s">
        <v>147</v>
      </c>
      <c r="B214" s="205" t="s">
        <v>106</v>
      </c>
      <c r="C214" s="205" t="s">
        <v>107</v>
      </c>
      <c r="D214" s="205" t="s">
        <v>108</v>
      </c>
      <c r="E214" s="205" t="s">
        <v>1</v>
      </c>
      <c r="F214" s="205" t="s">
        <v>2</v>
      </c>
      <c r="G214" s="205" t="s">
        <v>3</v>
      </c>
    </row>
    <row r="215" spans="1:7" ht="13" thickBot="1">
      <c r="A215" s="188" t="s">
        <v>211</v>
      </c>
      <c r="B215" s="206" t="s">
        <v>264</v>
      </c>
      <c r="C215" s="188" t="s">
        <v>211</v>
      </c>
      <c r="D215" s="188" t="s">
        <v>200</v>
      </c>
      <c r="E215" s="188" t="s">
        <v>203</v>
      </c>
      <c r="F215" s="188" t="s">
        <v>200</v>
      </c>
      <c r="G215" s="188" t="s">
        <v>211</v>
      </c>
    </row>
    <row r="216" spans="1:7" ht="23.5" thickBot="1">
      <c r="A216" s="205" t="s">
        <v>5</v>
      </c>
      <c r="B216" s="205" t="s">
        <v>81</v>
      </c>
      <c r="C216" s="205" t="s">
        <v>80</v>
      </c>
      <c r="D216" s="205" t="s">
        <v>109</v>
      </c>
    </row>
    <row r="217" spans="1:7" ht="40.5" thickBot="1">
      <c r="A217" s="187">
        <v>70555</v>
      </c>
      <c r="B217" s="186">
        <v>36968.6</v>
      </c>
      <c r="C217" s="188">
        <v>6</v>
      </c>
      <c r="D217" s="188" t="s">
        <v>263</v>
      </c>
    </row>
    <row r="218" spans="1:7" ht="13" thickBot="1"/>
    <row r="219" spans="1:7" ht="13" thickBot="1">
      <c r="A219" s="205" t="s">
        <v>147</v>
      </c>
      <c r="B219" s="205" t="s">
        <v>106</v>
      </c>
      <c r="C219" s="205" t="s">
        <v>107</v>
      </c>
      <c r="D219" s="205" t="s">
        <v>108</v>
      </c>
      <c r="E219" s="205" t="s">
        <v>1</v>
      </c>
      <c r="F219" s="205" t="s">
        <v>2</v>
      </c>
      <c r="G219" s="205" t="s">
        <v>3</v>
      </c>
    </row>
    <row r="220" spans="1:7" ht="20.5" thickBot="1">
      <c r="A220" s="188" t="s">
        <v>203</v>
      </c>
      <c r="B220" s="189" t="s">
        <v>266</v>
      </c>
      <c r="C220" s="188" t="s">
        <v>254</v>
      </c>
      <c r="D220" s="188" t="s">
        <v>203</v>
      </c>
      <c r="E220" s="188" t="s">
        <v>211</v>
      </c>
      <c r="F220" s="188" t="s">
        <v>200</v>
      </c>
      <c r="G220" s="188" t="s">
        <v>254</v>
      </c>
    </row>
    <row r="221" spans="1:7" ht="23.5" thickBot="1">
      <c r="A221" s="205" t="s">
        <v>5</v>
      </c>
      <c r="B221" s="205" t="s">
        <v>81</v>
      </c>
      <c r="C221" s="205" t="s">
        <v>80</v>
      </c>
      <c r="D221" s="205" t="s">
        <v>109</v>
      </c>
    </row>
    <row r="222" spans="1:7" ht="40.5" thickBot="1">
      <c r="A222" s="187">
        <v>175445</v>
      </c>
      <c r="B222" s="186">
        <v>89624.639999999999</v>
      </c>
      <c r="C222" s="188">
        <v>17</v>
      </c>
      <c r="D222" s="188" t="s">
        <v>267</v>
      </c>
    </row>
    <row r="223" spans="1:7" ht="13" thickBot="1"/>
    <row r="224" spans="1:7" ht="13" thickBot="1">
      <c r="A224" s="205" t="s">
        <v>147</v>
      </c>
      <c r="B224" s="205" t="s">
        <v>106</v>
      </c>
      <c r="C224" s="205" t="s">
        <v>107</v>
      </c>
      <c r="D224" s="205" t="s">
        <v>108</v>
      </c>
      <c r="E224" s="205" t="s">
        <v>1</v>
      </c>
      <c r="F224" s="205" t="s">
        <v>2</v>
      </c>
      <c r="G224" s="205" t="s">
        <v>3</v>
      </c>
    </row>
    <row r="225" spans="1:7" ht="20.5" thickBot="1">
      <c r="A225" s="188" t="s">
        <v>200</v>
      </c>
      <c r="B225" s="189" t="s">
        <v>268</v>
      </c>
      <c r="C225" s="188" t="s">
        <v>211</v>
      </c>
      <c r="D225" s="188" t="s">
        <v>223</v>
      </c>
      <c r="E225" s="188" t="s">
        <v>269</v>
      </c>
      <c r="F225" s="188" t="s">
        <v>200</v>
      </c>
      <c r="G225" s="188" t="s">
        <v>269</v>
      </c>
    </row>
    <row r="226" spans="1:7" ht="23.5" thickBot="1">
      <c r="A226" s="205" t="s">
        <v>5</v>
      </c>
      <c r="B226" s="205" t="s">
        <v>81</v>
      </c>
      <c r="C226" s="205" t="s">
        <v>80</v>
      </c>
      <c r="D226" s="205" t="s">
        <v>109</v>
      </c>
    </row>
    <row r="227" spans="1:7" ht="40.5" thickBot="1">
      <c r="A227" s="187">
        <v>83026</v>
      </c>
      <c r="B227" s="186">
        <v>44234.04</v>
      </c>
      <c r="C227" s="188">
        <v>88</v>
      </c>
      <c r="D227" s="188" t="s">
        <v>270</v>
      </c>
    </row>
    <row r="228" spans="1:7" ht="13" thickBot="1"/>
    <row r="229" spans="1:7" ht="13" thickBot="1">
      <c r="A229" s="205" t="s">
        <v>147</v>
      </c>
      <c r="B229" s="205" t="s">
        <v>106</v>
      </c>
      <c r="C229" s="205" t="s">
        <v>107</v>
      </c>
      <c r="D229" s="205" t="s">
        <v>108</v>
      </c>
      <c r="E229" s="205" t="s">
        <v>1</v>
      </c>
      <c r="F229" s="205" t="s">
        <v>2</v>
      </c>
      <c r="G229" s="205" t="s">
        <v>3</v>
      </c>
    </row>
    <row r="230" spans="1:7" ht="13" thickBot="1">
      <c r="A230" s="188" t="s">
        <v>254</v>
      </c>
      <c r="B230" s="206" t="s">
        <v>271</v>
      </c>
      <c r="C230" s="188" t="s">
        <v>254</v>
      </c>
      <c r="D230" s="188" t="s">
        <v>209</v>
      </c>
      <c r="E230" s="188" t="s">
        <v>211</v>
      </c>
      <c r="F230" s="188" t="s">
        <v>211</v>
      </c>
      <c r="G230" s="188" t="s">
        <v>254</v>
      </c>
    </row>
    <row r="231" spans="1:7" ht="23.5" thickBot="1">
      <c r="A231" s="205" t="s">
        <v>5</v>
      </c>
      <c r="B231" s="205" t="s">
        <v>81</v>
      </c>
      <c r="C231" s="205" t="s">
        <v>80</v>
      </c>
      <c r="D231" s="205" t="s">
        <v>109</v>
      </c>
    </row>
    <row r="232" spans="1:7" ht="40.5" thickBot="1">
      <c r="A232" s="187">
        <v>64423</v>
      </c>
      <c r="B232" s="186">
        <v>32285.56</v>
      </c>
      <c r="C232" s="188">
        <v>4</v>
      </c>
      <c r="D232" s="188" t="s">
        <v>272</v>
      </c>
    </row>
    <row r="233" spans="1:7" ht="13" thickBot="1"/>
    <row r="234" spans="1:7" ht="13" thickBot="1">
      <c r="A234" s="205" t="s">
        <v>147</v>
      </c>
      <c r="B234" s="205" t="s">
        <v>106</v>
      </c>
      <c r="C234" s="205" t="s">
        <v>107</v>
      </c>
      <c r="D234" s="205" t="s">
        <v>108</v>
      </c>
      <c r="E234" s="205" t="s">
        <v>1</v>
      </c>
      <c r="F234" s="205" t="s">
        <v>2</v>
      </c>
      <c r="G234" s="205" t="s">
        <v>3</v>
      </c>
    </row>
    <row r="235" spans="1:7" ht="13" thickBot="1">
      <c r="A235" s="188" t="s">
        <v>200</v>
      </c>
      <c r="B235" s="189" t="s">
        <v>273</v>
      </c>
      <c r="C235" s="188" t="s">
        <v>214</v>
      </c>
      <c r="D235" s="188" t="s">
        <v>200</v>
      </c>
      <c r="E235" s="188" t="s">
        <v>254</v>
      </c>
      <c r="F235" s="188" t="s">
        <v>200</v>
      </c>
      <c r="G235" s="188" t="s">
        <v>254</v>
      </c>
    </row>
    <row r="236" spans="1:7" ht="23.5" thickBot="1">
      <c r="A236" s="205" t="s">
        <v>5</v>
      </c>
      <c r="B236" s="205" t="s">
        <v>81</v>
      </c>
      <c r="C236" s="205" t="s">
        <v>80</v>
      </c>
      <c r="D236" s="205" t="s">
        <v>109</v>
      </c>
    </row>
    <row r="237" spans="1:7" ht="40.5" thickBot="1">
      <c r="A237" s="187">
        <v>132960</v>
      </c>
      <c r="B237" s="186">
        <v>71124.45</v>
      </c>
      <c r="C237" s="188">
        <v>10</v>
      </c>
      <c r="D237" s="188" t="s">
        <v>274</v>
      </c>
    </row>
    <row r="238" spans="1:7" ht="13" thickBot="1"/>
    <row r="239" spans="1:7" ht="13" thickBot="1">
      <c r="A239" s="205" t="s">
        <v>147</v>
      </c>
      <c r="B239" s="205" t="s">
        <v>106</v>
      </c>
      <c r="C239" s="205" t="s">
        <v>107</v>
      </c>
      <c r="D239" s="205" t="s">
        <v>108</v>
      </c>
      <c r="E239" s="205" t="s">
        <v>1</v>
      </c>
      <c r="F239" s="205" t="s">
        <v>2</v>
      </c>
      <c r="G239" s="205" t="s">
        <v>3</v>
      </c>
    </row>
    <row r="240" spans="1:7" ht="20.5" thickBot="1">
      <c r="A240" s="188" t="s">
        <v>269</v>
      </c>
      <c r="B240" s="206" t="s">
        <v>275</v>
      </c>
      <c r="C240" s="188" t="s">
        <v>269</v>
      </c>
      <c r="D240" s="188" t="s">
        <v>208</v>
      </c>
      <c r="E240" s="188" t="s">
        <v>203</v>
      </c>
      <c r="F240" s="188" t="s">
        <v>203</v>
      </c>
      <c r="G240" s="188" t="s">
        <v>269</v>
      </c>
    </row>
    <row r="241" spans="1:7" ht="23.5" thickBot="1">
      <c r="A241" s="205" t="s">
        <v>5</v>
      </c>
      <c r="B241" s="205" t="s">
        <v>81</v>
      </c>
      <c r="C241" s="205" t="s">
        <v>80</v>
      </c>
      <c r="D241" s="205" t="s">
        <v>109</v>
      </c>
    </row>
    <row r="242" spans="1:7" ht="40.5" thickBot="1">
      <c r="A242" s="187">
        <v>48160</v>
      </c>
      <c r="B242" s="186">
        <v>24420.3</v>
      </c>
      <c r="C242" s="188">
        <v>6</v>
      </c>
      <c r="D242" s="188" t="s">
        <v>276</v>
      </c>
    </row>
    <row r="243" spans="1:7" ht="13" thickBot="1"/>
    <row r="244" spans="1:7" ht="13" thickBot="1">
      <c r="A244" s="205" t="s">
        <v>147</v>
      </c>
      <c r="B244" s="205" t="s">
        <v>106</v>
      </c>
      <c r="C244" s="205" t="s">
        <v>107</v>
      </c>
      <c r="D244" s="205" t="s">
        <v>108</v>
      </c>
      <c r="E244" s="205" t="s">
        <v>1</v>
      </c>
      <c r="F244" s="205" t="s">
        <v>2</v>
      </c>
      <c r="G244" s="205" t="s">
        <v>3</v>
      </c>
    </row>
    <row r="245" spans="1:7" ht="20.5" thickBot="1">
      <c r="A245" s="188" t="s">
        <v>211</v>
      </c>
      <c r="B245" s="189" t="s">
        <v>277</v>
      </c>
      <c r="C245" s="188" t="s">
        <v>211</v>
      </c>
      <c r="D245" s="188" t="s">
        <v>200</v>
      </c>
      <c r="E245" s="188" t="s">
        <v>269</v>
      </c>
      <c r="F245" s="188" t="s">
        <v>211</v>
      </c>
      <c r="G245" s="188" t="s">
        <v>269</v>
      </c>
    </row>
    <row r="246" spans="1:7" ht="23.5" thickBot="1">
      <c r="A246" s="205" t="s">
        <v>5</v>
      </c>
      <c r="B246" s="205" t="s">
        <v>81</v>
      </c>
      <c r="C246" s="205" t="s">
        <v>80</v>
      </c>
      <c r="D246" s="205" t="s">
        <v>109</v>
      </c>
    </row>
    <row r="247" spans="1:7" ht="40.5" thickBot="1">
      <c r="A247" s="187">
        <v>37524</v>
      </c>
      <c r="B247" s="186">
        <v>19214.04</v>
      </c>
      <c r="C247" s="188">
        <v>5</v>
      </c>
      <c r="D247" s="188" t="s">
        <v>278</v>
      </c>
    </row>
    <row r="248" spans="1:7" ht="13" thickBot="1"/>
    <row r="249" spans="1:7" ht="13" thickBot="1">
      <c r="A249" s="205" t="s">
        <v>147</v>
      </c>
      <c r="B249" s="205" t="s">
        <v>106</v>
      </c>
      <c r="C249" s="205" t="s">
        <v>107</v>
      </c>
      <c r="D249" s="205" t="s">
        <v>108</v>
      </c>
      <c r="E249" s="205" t="s">
        <v>1</v>
      </c>
      <c r="F249" s="205" t="s">
        <v>2</v>
      </c>
      <c r="G249" s="205" t="s">
        <v>3</v>
      </c>
    </row>
    <row r="250" spans="1:7" ht="13" thickBot="1">
      <c r="A250" s="188" t="s">
        <v>254</v>
      </c>
      <c r="B250" s="206" t="s">
        <v>279</v>
      </c>
      <c r="C250" s="188" t="s">
        <v>254</v>
      </c>
      <c r="D250" s="188" t="s">
        <v>234</v>
      </c>
      <c r="E250" s="188" t="s">
        <v>211</v>
      </c>
      <c r="F250" s="188" t="s">
        <v>211</v>
      </c>
      <c r="G250" s="188" t="s">
        <v>254</v>
      </c>
    </row>
    <row r="251" spans="1:7" ht="23.5" thickBot="1">
      <c r="A251" s="205" t="s">
        <v>5</v>
      </c>
      <c r="B251" s="205" t="s">
        <v>81</v>
      </c>
      <c r="C251" s="205" t="s">
        <v>80</v>
      </c>
      <c r="D251" s="205" t="s">
        <v>109</v>
      </c>
    </row>
    <row r="252" spans="1:7" ht="40.5" thickBot="1">
      <c r="A252" s="187">
        <v>57000</v>
      </c>
      <c r="B252" s="186">
        <v>29020</v>
      </c>
      <c r="C252" s="188">
        <v>12</v>
      </c>
      <c r="D252" s="188" t="s">
        <v>280</v>
      </c>
    </row>
    <row r="253" spans="1:7" ht="13" thickBot="1"/>
    <row r="254" spans="1:7" ht="13" thickBot="1">
      <c r="A254" s="205" t="s">
        <v>147</v>
      </c>
      <c r="B254" s="205" t="s">
        <v>106</v>
      </c>
      <c r="C254" s="205" t="s">
        <v>107</v>
      </c>
      <c r="D254" s="205" t="s">
        <v>108</v>
      </c>
      <c r="E254" s="205" t="s">
        <v>1</v>
      </c>
      <c r="F254" s="205" t="s">
        <v>2</v>
      </c>
      <c r="G254" s="205" t="s">
        <v>3</v>
      </c>
    </row>
    <row r="255" spans="1:7" ht="13" thickBot="1">
      <c r="A255" s="188" t="s">
        <v>208</v>
      </c>
      <c r="B255" s="189" t="s">
        <v>281</v>
      </c>
      <c r="C255" s="188" t="s">
        <v>208</v>
      </c>
      <c r="D255" s="188" t="s">
        <v>203</v>
      </c>
      <c r="E255" s="188" t="s">
        <v>254</v>
      </c>
      <c r="F255" s="188" t="s">
        <v>208</v>
      </c>
      <c r="G255" s="188" t="s">
        <v>254</v>
      </c>
    </row>
    <row r="256" spans="1:7" ht="23.5" thickBot="1">
      <c r="A256" s="205" t="s">
        <v>5</v>
      </c>
      <c r="B256" s="205" t="s">
        <v>81</v>
      </c>
      <c r="C256" s="205" t="s">
        <v>80</v>
      </c>
      <c r="D256" s="205" t="s">
        <v>109</v>
      </c>
    </row>
    <row r="257" spans="1:7" ht="40.5" thickBot="1">
      <c r="A257" s="187">
        <v>121550</v>
      </c>
      <c r="B257" s="186">
        <v>61575</v>
      </c>
      <c r="C257" s="188">
        <v>13</v>
      </c>
      <c r="D257" s="188" t="s">
        <v>282</v>
      </c>
    </row>
    <row r="258" spans="1:7" ht="13" thickBot="1"/>
    <row r="259" spans="1:7" ht="13" thickBot="1">
      <c r="A259" s="205" t="s">
        <v>147</v>
      </c>
      <c r="B259" s="205" t="s">
        <v>106</v>
      </c>
      <c r="C259" s="205" t="s">
        <v>107</v>
      </c>
      <c r="D259" s="205" t="s">
        <v>108</v>
      </c>
      <c r="E259" s="205" t="s">
        <v>1</v>
      </c>
      <c r="F259" s="205" t="s">
        <v>2</v>
      </c>
      <c r="G259" s="205" t="s">
        <v>3</v>
      </c>
    </row>
    <row r="260" spans="1:7" ht="20.5" thickBot="1">
      <c r="A260" s="188" t="s">
        <v>203</v>
      </c>
      <c r="B260" s="189" t="s">
        <v>283</v>
      </c>
      <c r="C260" s="188" t="s">
        <v>254</v>
      </c>
      <c r="D260" s="188" t="s">
        <v>203</v>
      </c>
      <c r="E260" s="188" t="s">
        <v>208</v>
      </c>
      <c r="F260" s="188" t="s">
        <v>203</v>
      </c>
      <c r="G260" s="188" t="s">
        <v>254</v>
      </c>
    </row>
    <row r="261" spans="1:7" ht="23.5" thickBot="1">
      <c r="A261" s="205" t="s">
        <v>5</v>
      </c>
      <c r="B261" s="205" t="s">
        <v>81</v>
      </c>
      <c r="C261" s="205" t="s">
        <v>80</v>
      </c>
      <c r="D261" s="205" t="s">
        <v>109</v>
      </c>
    </row>
    <row r="262" spans="1:7" ht="40.5" thickBot="1">
      <c r="A262" s="187">
        <v>52500</v>
      </c>
      <c r="B262" s="186">
        <v>26655</v>
      </c>
      <c r="C262" s="188">
        <v>9</v>
      </c>
      <c r="D262" s="188" t="s">
        <v>284</v>
      </c>
    </row>
    <row r="263" spans="1:7" ht="13" thickBot="1"/>
    <row r="264" spans="1:7" ht="13" thickBot="1">
      <c r="A264" s="205" t="s">
        <v>147</v>
      </c>
      <c r="B264" s="205" t="s">
        <v>106</v>
      </c>
      <c r="C264" s="205" t="s">
        <v>107</v>
      </c>
      <c r="D264" s="205" t="s">
        <v>108</v>
      </c>
      <c r="E264" s="205" t="s">
        <v>1</v>
      </c>
      <c r="F264" s="205" t="s">
        <v>2</v>
      </c>
      <c r="G264" s="205" t="s">
        <v>3</v>
      </c>
    </row>
    <row r="265" spans="1:7" ht="13" thickBot="1">
      <c r="A265" s="188" t="s">
        <v>254</v>
      </c>
      <c r="B265" s="206" t="s">
        <v>285</v>
      </c>
      <c r="C265" s="188" t="s">
        <v>200</v>
      </c>
      <c r="D265" s="188" t="s">
        <v>286</v>
      </c>
      <c r="E265" s="188" t="s">
        <v>254</v>
      </c>
      <c r="F265" s="188" t="s">
        <v>254</v>
      </c>
      <c r="G265" s="188" t="s">
        <v>254</v>
      </c>
    </row>
    <row r="266" spans="1:7" ht="23.5" thickBot="1">
      <c r="A266" s="205" t="s">
        <v>5</v>
      </c>
      <c r="B266" s="205" t="s">
        <v>81</v>
      </c>
      <c r="C266" s="205" t="s">
        <v>80</v>
      </c>
      <c r="D266" s="205" t="s">
        <v>109</v>
      </c>
    </row>
    <row r="267" spans="1:7" ht="40.5" thickBot="1">
      <c r="A267" s="187">
        <v>73500</v>
      </c>
      <c r="B267" s="186">
        <v>36750</v>
      </c>
      <c r="C267" s="188">
        <v>12</v>
      </c>
      <c r="D267" s="188" t="s">
        <v>287</v>
      </c>
    </row>
    <row r="268" spans="1:7" ht="13" thickBot="1"/>
    <row r="269" spans="1:7" ht="13" thickBot="1">
      <c r="A269" s="205" t="s">
        <v>147</v>
      </c>
      <c r="B269" s="205" t="s">
        <v>106</v>
      </c>
      <c r="C269" s="205" t="s">
        <v>107</v>
      </c>
      <c r="D269" s="205" t="s">
        <v>108</v>
      </c>
      <c r="E269" s="205" t="s">
        <v>1</v>
      </c>
      <c r="F269" s="205" t="s">
        <v>2</v>
      </c>
      <c r="G269" s="205" t="s">
        <v>3</v>
      </c>
    </row>
    <row r="270" spans="1:7" ht="13" thickBot="1">
      <c r="A270" s="188" t="s">
        <v>254</v>
      </c>
      <c r="B270" s="188" t="s">
        <v>176</v>
      </c>
      <c r="C270" s="188" t="s">
        <v>288</v>
      </c>
      <c r="D270" s="188" t="s">
        <v>286</v>
      </c>
      <c r="E270" s="188" t="s">
        <v>289</v>
      </c>
      <c r="F270" s="188" t="s">
        <v>289</v>
      </c>
      <c r="G270" s="188" t="s">
        <v>289</v>
      </c>
    </row>
    <row r="271" spans="1:7" ht="23.5" thickBot="1">
      <c r="A271" s="205" t="s">
        <v>5</v>
      </c>
      <c r="B271" s="205" t="s">
        <v>81</v>
      </c>
      <c r="C271" s="205" t="s">
        <v>80</v>
      </c>
      <c r="D271" s="205" t="s">
        <v>109</v>
      </c>
    </row>
    <row r="272" spans="1:7" ht="30.5" thickBot="1">
      <c r="A272" s="188">
        <v>0</v>
      </c>
      <c r="B272" s="188" t="s">
        <v>289</v>
      </c>
      <c r="C272" s="188">
        <v>0</v>
      </c>
      <c r="D272" s="188" t="s">
        <v>290</v>
      </c>
    </row>
    <row r="273" spans="1:7" ht="13" thickBot="1"/>
    <row r="274" spans="1:7" ht="13" thickBot="1">
      <c r="A274" s="205" t="s">
        <v>147</v>
      </c>
      <c r="B274" s="205" t="s">
        <v>106</v>
      </c>
      <c r="C274" s="205" t="s">
        <v>107</v>
      </c>
      <c r="D274" s="205" t="s">
        <v>108</v>
      </c>
      <c r="E274" s="205" t="s">
        <v>1</v>
      </c>
      <c r="F274" s="205" t="s">
        <v>2</v>
      </c>
      <c r="G274" s="205" t="s">
        <v>3</v>
      </c>
    </row>
    <row r="275" spans="1:7" ht="13" thickBot="1">
      <c r="A275" s="188" t="s">
        <v>170</v>
      </c>
      <c r="B275" s="189" t="s">
        <v>291</v>
      </c>
      <c r="C275" s="188" t="s">
        <v>208</v>
      </c>
      <c r="D275" s="188" t="s">
        <v>179</v>
      </c>
      <c r="E275" s="188" t="s">
        <v>203</v>
      </c>
      <c r="F275" s="188" t="s">
        <v>170</v>
      </c>
      <c r="G275" s="188" t="s">
        <v>203</v>
      </c>
    </row>
    <row r="276" spans="1:7" ht="23.5" thickBot="1">
      <c r="A276" s="205" t="s">
        <v>5</v>
      </c>
      <c r="B276" s="205" t="s">
        <v>81</v>
      </c>
      <c r="C276" s="205" t="s">
        <v>80</v>
      </c>
      <c r="D276" s="205" t="s">
        <v>109</v>
      </c>
    </row>
    <row r="277" spans="1:7" ht="40.5" thickBot="1">
      <c r="A277" s="187">
        <v>183778</v>
      </c>
      <c r="B277" s="186">
        <v>100052.1</v>
      </c>
      <c r="C277" s="188">
        <v>26</v>
      </c>
      <c r="D277" s="188" t="s">
        <v>292</v>
      </c>
    </row>
    <row r="278" spans="1:7" ht="13" thickBot="1"/>
    <row r="279" spans="1:7" ht="13" thickBot="1">
      <c r="A279" s="205" t="s">
        <v>147</v>
      </c>
      <c r="B279" s="205" t="s">
        <v>106</v>
      </c>
      <c r="C279" s="205" t="s">
        <v>107</v>
      </c>
      <c r="D279" s="205" t="s">
        <v>108</v>
      </c>
      <c r="E279" s="205" t="s">
        <v>1</v>
      </c>
      <c r="F279" s="205" t="s">
        <v>2</v>
      </c>
      <c r="G279" s="205" t="s">
        <v>3</v>
      </c>
    </row>
    <row r="280" spans="1:7" ht="20.5" thickBot="1">
      <c r="A280" s="188" t="s">
        <v>209</v>
      </c>
      <c r="B280" s="206" t="s">
        <v>293</v>
      </c>
      <c r="C280" s="188" t="s">
        <v>209</v>
      </c>
      <c r="D280" s="188" t="s">
        <v>200</v>
      </c>
      <c r="E280" s="188" t="s">
        <v>170</v>
      </c>
      <c r="F280" s="188" t="s">
        <v>170</v>
      </c>
      <c r="G280" s="188" t="s">
        <v>209</v>
      </c>
    </row>
    <row r="281" spans="1:7" ht="23.5" thickBot="1">
      <c r="A281" s="205" t="s">
        <v>5</v>
      </c>
      <c r="B281" s="205" t="s">
        <v>81</v>
      </c>
      <c r="C281" s="205" t="s">
        <v>80</v>
      </c>
      <c r="D281" s="205" t="s">
        <v>109</v>
      </c>
    </row>
    <row r="282" spans="1:7" ht="40.5" thickBot="1">
      <c r="A282" s="187">
        <v>239000</v>
      </c>
      <c r="B282" s="186">
        <v>126725</v>
      </c>
      <c r="C282" s="188">
        <v>15</v>
      </c>
      <c r="D282" s="188" t="s">
        <v>294</v>
      </c>
    </row>
    <row r="283" spans="1:7" ht="13" thickBot="1"/>
    <row r="284" spans="1:7" ht="13" thickBot="1">
      <c r="A284" s="205" t="s">
        <v>147</v>
      </c>
      <c r="B284" s="205" t="s">
        <v>106</v>
      </c>
      <c r="C284" s="205" t="s">
        <v>107</v>
      </c>
      <c r="D284" s="205" t="s">
        <v>108</v>
      </c>
      <c r="E284" s="205" t="s">
        <v>1</v>
      </c>
      <c r="F284" s="205" t="s">
        <v>2</v>
      </c>
      <c r="G284" s="205" t="s">
        <v>3</v>
      </c>
    </row>
    <row r="285" spans="1:7" ht="13" thickBot="1">
      <c r="A285" s="188" t="s">
        <v>209</v>
      </c>
      <c r="B285" s="188" t="s">
        <v>176</v>
      </c>
      <c r="C285" s="188" t="s">
        <v>209</v>
      </c>
      <c r="D285" s="188" t="s">
        <v>203</v>
      </c>
      <c r="E285" s="188" t="s">
        <v>209</v>
      </c>
      <c r="F285" s="188" t="s">
        <v>234</v>
      </c>
      <c r="G285" s="188" t="s">
        <v>209</v>
      </c>
    </row>
    <row r="286" spans="1:7" ht="23.5" thickBot="1">
      <c r="A286" s="205" t="s">
        <v>5</v>
      </c>
      <c r="B286" s="205" t="s">
        <v>81</v>
      </c>
      <c r="C286" s="205" t="s">
        <v>80</v>
      </c>
      <c r="D286" s="205" t="s">
        <v>109</v>
      </c>
    </row>
    <row r="287" spans="1:7" ht="40.5" thickBot="1">
      <c r="A287" s="187">
        <v>957381</v>
      </c>
      <c r="B287" s="186">
        <v>502693.90500000003</v>
      </c>
      <c r="C287" s="188">
        <v>25</v>
      </c>
      <c r="D287" s="188" t="s">
        <v>295</v>
      </c>
    </row>
    <row r="288" spans="1:7" ht="13" thickBot="1"/>
    <row r="289" spans="1:7" ht="13" thickBot="1">
      <c r="A289" s="205" t="s">
        <v>147</v>
      </c>
      <c r="B289" s="205" t="s">
        <v>106</v>
      </c>
      <c r="C289" s="205" t="s">
        <v>107</v>
      </c>
      <c r="D289" s="205" t="s">
        <v>108</v>
      </c>
      <c r="E289" s="205" t="s">
        <v>1</v>
      </c>
      <c r="F289" s="205" t="s">
        <v>2</v>
      </c>
      <c r="G289" s="205" t="s">
        <v>3</v>
      </c>
    </row>
    <row r="290" spans="1:7" ht="13" thickBot="1">
      <c r="A290" s="188" t="s">
        <v>269</v>
      </c>
      <c r="B290" s="206" t="s">
        <v>296</v>
      </c>
      <c r="C290" s="188" t="s">
        <v>269</v>
      </c>
      <c r="D290" s="188" t="s">
        <v>208</v>
      </c>
      <c r="E290" s="188" t="s">
        <v>209</v>
      </c>
      <c r="F290" s="188" t="s">
        <v>209</v>
      </c>
      <c r="G290" s="188" t="s">
        <v>254</v>
      </c>
    </row>
    <row r="291" spans="1:7" ht="23.5" thickBot="1">
      <c r="A291" s="205" t="s">
        <v>5</v>
      </c>
      <c r="B291" s="205" t="s">
        <v>81</v>
      </c>
      <c r="C291" s="205" t="s">
        <v>80</v>
      </c>
      <c r="D291" s="205" t="s">
        <v>109</v>
      </c>
    </row>
    <row r="292" spans="1:7" ht="40.5" thickBot="1">
      <c r="A292" s="187">
        <v>298716</v>
      </c>
      <c r="B292" s="186">
        <v>153478.04999999999</v>
      </c>
      <c r="C292" s="188">
        <v>17</v>
      </c>
      <c r="D292" s="188" t="s">
        <v>297</v>
      </c>
    </row>
    <row r="293" spans="1:7" ht="13" thickBot="1"/>
    <row r="294" spans="1:7" ht="13" thickBot="1">
      <c r="A294" s="205" t="s">
        <v>147</v>
      </c>
      <c r="B294" s="205" t="s">
        <v>106</v>
      </c>
      <c r="C294" s="205" t="s">
        <v>107</v>
      </c>
      <c r="D294" s="205" t="s">
        <v>108</v>
      </c>
      <c r="E294" s="205" t="s">
        <v>1</v>
      </c>
      <c r="F294" s="205" t="s">
        <v>2</v>
      </c>
      <c r="G294" s="205" t="s">
        <v>3</v>
      </c>
    </row>
    <row r="295" spans="1:7" ht="20.5" thickBot="1">
      <c r="A295" s="188" t="s">
        <v>208</v>
      </c>
      <c r="B295" s="189" t="s">
        <v>298</v>
      </c>
      <c r="C295" s="188" t="s">
        <v>254</v>
      </c>
      <c r="D295" s="188" t="s">
        <v>211</v>
      </c>
      <c r="E295" s="188" t="s">
        <v>208</v>
      </c>
      <c r="F295" s="188" t="s">
        <v>208</v>
      </c>
      <c r="G295" s="188" t="s">
        <v>208</v>
      </c>
    </row>
    <row r="296" spans="1:7" ht="23.5" thickBot="1">
      <c r="A296" s="205" t="s">
        <v>5</v>
      </c>
      <c r="B296" s="205" t="s">
        <v>81</v>
      </c>
      <c r="C296" s="205" t="s">
        <v>80</v>
      </c>
      <c r="D296" s="205" t="s">
        <v>109</v>
      </c>
    </row>
    <row r="297" spans="1:7" ht="40.5" thickBot="1">
      <c r="A297" s="187">
        <v>25090</v>
      </c>
      <c r="B297" s="186">
        <v>12795.9</v>
      </c>
      <c r="C297" s="188">
        <v>5</v>
      </c>
      <c r="D297" s="188" t="s">
        <v>299</v>
      </c>
    </row>
    <row r="298" spans="1:7" ht="13" thickBot="1"/>
    <row r="299" spans="1:7" ht="13" thickBot="1">
      <c r="A299" s="205" t="s">
        <v>147</v>
      </c>
      <c r="B299" s="205" t="s">
        <v>106</v>
      </c>
      <c r="C299" s="205" t="s">
        <v>107</v>
      </c>
      <c r="D299" s="205" t="s">
        <v>108</v>
      </c>
      <c r="E299" s="205" t="s">
        <v>1</v>
      </c>
      <c r="F299" s="205" t="s">
        <v>2</v>
      </c>
      <c r="G299" s="205" t="s">
        <v>3</v>
      </c>
    </row>
    <row r="300" spans="1:7" ht="13" thickBot="1">
      <c r="A300" s="188" t="s">
        <v>208</v>
      </c>
      <c r="B300" s="188" t="s">
        <v>176</v>
      </c>
      <c r="C300" s="188" t="s">
        <v>269</v>
      </c>
      <c r="D300" s="188" t="s">
        <v>211</v>
      </c>
      <c r="E300" s="188" t="s">
        <v>269</v>
      </c>
      <c r="F300" s="188" t="s">
        <v>214</v>
      </c>
      <c r="G300" s="188" t="s">
        <v>269</v>
      </c>
    </row>
    <row r="301" spans="1:7" ht="23.5" thickBot="1">
      <c r="A301" s="205" t="s">
        <v>5</v>
      </c>
      <c r="B301" s="205" t="s">
        <v>81</v>
      </c>
      <c r="C301" s="205" t="s">
        <v>80</v>
      </c>
      <c r="D301" s="205" t="s">
        <v>109</v>
      </c>
    </row>
    <row r="302" spans="1:7" ht="40.5" thickBot="1">
      <c r="A302" s="187">
        <v>255943</v>
      </c>
      <c r="B302" s="186">
        <v>131013.67</v>
      </c>
      <c r="C302" s="188">
        <v>92</v>
      </c>
      <c r="D302" s="188" t="s">
        <v>300</v>
      </c>
    </row>
    <row r="303" spans="1:7" ht="13" thickBot="1"/>
    <row r="304" spans="1:7" ht="13" thickBot="1">
      <c r="A304" s="205" t="s">
        <v>147</v>
      </c>
      <c r="B304" s="205" t="s">
        <v>106</v>
      </c>
      <c r="C304" s="205" t="s">
        <v>107</v>
      </c>
      <c r="D304" s="205" t="s">
        <v>108</v>
      </c>
      <c r="E304" s="205" t="s">
        <v>1</v>
      </c>
      <c r="F304" s="205" t="s">
        <v>2</v>
      </c>
      <c r="G304" s="205" t="s">
        <v>3</v>
      </c>
    </row>
    <row r="305" spans="1:7" ht="20.5" thickBot="1">
      <c r="A305" s="188" t="s">
        <v>211</v>
      </c>
      <c r="B305" s="189" t="s">
        <v>302</v>
      </c>
      <c r="C305" s="188" t="s">
        <v>211</v>
      </c>
      <c r="D305" s="188" t="s">
        <v>209</v>
      </c>
      <c r="E305" s="188" t="s">
        <v>211</v>
      </c>
      <c r="F305" s="188" t="s">
        <v>211</v>
      </c>
      <c r="G305" s="188" t="s">
        <v>211</v>
      </c>
    </row>
    <row r="306" spans="1:7" ht="23.5" thickBot="1">
      <c r="A306" s="205" t="s">
        <v>5</v>
      </c>
      <c r="B306" s="205" t="s">
        <v>81</v>
      </c>
      <c r="C306" s="205" t="s">
        <v>80</v>
      </c>
      <c r="D306" s="205" t="s">
        <v>109</v>
      </c>
    </row>
    <row r="307" spans="1:7" ht="40.5" thickBot="1">
      <c r="A307" s="187">
        <v>84590</v>
      </c>
      <c r="B307" s="186">
        <v>44054.3</v>
      </c>
      <c r="C307" s="188">
        <v>9</v>
      </c>
      <c r="D307" s="188" t="s">
        <v>303</v>
      </c>
    </row>
    <row r="308" spans="1:7" ht="13" thickBot="1"/>
    <row r="309" spans="1:7" ht="13" thickBot="1">
      <c r="A309" s="205" t="s">
        <v>147</v>
      </c>
      <c r="B309" s="205" t="s">
        <v>106</v>
      </c>
      <c r="C309" s="205" t="s">
        <v>107</v>
      </c>
      <c r="D309" s="205" t="s">
        <v>108</v>
      </c>
      <c r="E309" s="205" t="s">
        <v>1</v>
      </c>
      <c r="F309" s="205" t="s">
        <v>2</v>
      </c>
      <c r="G309" s="205" t="s">
        <v>3</v>
      </c>
    </row>
    <row r="310" spans="1:7" ht="20.5" thickBot="1">
      <c r="A310" s="188" t="s">
        <v>200</v>
      </c>
      <c r="B310" s="189" t="s">
        <v>305</v>
      </c>
      <c r="C310" s="188" t="s">
        <v>208</v>
      </c>
      <c r="D310" s="188" t="s">
        <v>200</v>
      </c>
      <c r="E310" s="188" t="s">
        <v>211</v>
      </c>
      <c r="F310" s="188" t="s">
        <v>200</v>
      </c>
      <c r="G310" s="188" t="s">
        <v>211</v>
      </c>
    </row>
    <row r="311" spans="1:7" ht="23.5" thickBot="1">
      <c r="A311" s="205" t="s">
        <v>5</v>
      </c>
      <c r="B311" s="205" t="s">
        <v>81</v>
      </c>
      <c r="C311" s="205" t="s">
        <v>80</v>
      </c>
      <c r="D311" s="205" t="s">
        <v>109</v>
      </c>
    </row>
    <row r="312" spans="1:7" ht="40.5" thickBot="1">
      <c r="A312" s="187">
        <v>70666</v>
      </c>
      <c r="B312" s="186">
        <v>36764.720000000001</v>
      </c>
      <c r="C312" s="188">
        <v>7</v>
      </c>
      <c r="D312" s="188" t="s">
        <v>306</v>
      </c>
    </row>
    <row r="313" spans="1:7" ht="13" thickBot="1"/>
    <row r="314" spans="1:7" ht="13" thickBot="1">
      <c r="A314" s="205" t="s">
        <v>147</v>
      </c>
      <c r="B314" s="205" t="s">
        <v>106</v>
      </c>
      <c r="C314" s="205" t="s">
        <v>107</v>
      </c>
      <c r="D314" s="205" t="s">
        <v>108</v>
      </c>
      <c r="E314" s="205" t="s">
        <v>1</v>
      </c>
      <c r="F314" s="205" t="s">
        <v>2</v>
      </c>
      <c r="G314" s="205" t="s">
        <v>3</v>
      </c>
    </row>
    <row r="315" spans="1:7" ht="20.5" thickBot="1">
      <c r="A315" s="188" t="s">
        <v>269</v>
      </c>
      <c r="B315" s="206" t="s">
        <v>307</v>
      </c>
      <c r="C315" s="188" t="s">
        <v>269</v>
      </c>
      <c r="D315" s="188" t="s">
        <v>203</v>
      </c>
      <c r="E315" s="188" t="s">
        <v>214</v>
      </c>
      <c r="F315" s="188" t="s">
        <v>214</v>
      </c>
      <c r="G315" s="188" t="s">
        <v>269</v>
      </c>
    </row>
    <row r="316" spans="1:7" ht="23.5" thickBot="1">
      <c r="A316" s="205" t="s">
        <v>5</v>
      </c>
      <c r="B316" s="205" t="s">
        <v>81</v>
      </c>
      <c r="C316" s="205" t="s">
        <v>80</v>
      </c>
      <c r="D316" s="205" t="s">
        <v>109</v>
      </c>
    </row>
    <row r="317" spans="1:7" ht="40.5" thickBot="1">
      <c r="A317" s="187">
        <v>323557</v>
      </c>
      <c r="B317" s="186">
        <v>166284.35500000001</v>
      </c>
      <c r="C317" s="188">
        <v>13</v>
      </c>
      <c r="D317" s="188" t="s">
        <v>308</v>
      </c>
    </row>
    <row r="318" spans="1:7" ht="13" thickBot="1"/>
    <row r="319" spans="1:7" ht="13" thickBot="1">
      <c r="A319" s="205" t="s">
        <v>147</v>
      </c>
      <c r="B319" s="205" t="s">
        <v>106</v>
      </c>
      <c r="C319" s="205" t="s">
        <v>107</v>
      </c>
      <c r="D319" s="205" t="s">
        <v>108</v>
      </c>
      <c r="E319" s="205" t="s">
        <v>1</v>
      </c>
      <c r="F319" s="205" t="s">
        <v>2</v>
      </c>
      <c r="G319" s="205" t="s">
        <v>3</v>
      </c>
    </row>
    <row r="320" spans="1:7" ht="13" thickBot="1">
      <c r="A320" s="188" t="s">
        <v>254</v>
      </c>
      <c r="B320" s="206" t="s">
        <v>309</v>
      </c>
      <c r="C320" s="188" t="s">
        <v>254</v>
      </c>
      <c r="D320" s="188" t="s">
        <v>203</v>
      </c>
      <c r="E320" s="188" t="s">
        <v>208</v>
      </c>
      <c r="F320" s="188" t="s">
        <v>208</v>
      </c>
      <c r="G320" s="188" t="s">
        <v>254</v>
      </c>
    </row>
    <row r="321" spans="1:7" ht="23.5" thickBot="1">
      <c r="A321" s="205" t="s">
        <v>5</v>
      </c>
      <c r="B321" s="205" t="s">
        <v>81</v>
      </c>
      <c r="C321" s="205" t="s">
        <v>80</v>
      </c>
      <c r="D321" s="205" t="s">
        <v>109</v>
      </c>
    </row>
    <row r="322" spans="1:7" ht="40.5" thickBot="1">
      <c r="A322" s="187">
        <v>575000</v>
      </c>
      <c r="B322" s="186">
        <v>289200.84999999998</v>
      </c>
      <c r="C322" s="188">
        <v>23</v>
      </c>
      <c r="D322" s="188" t="s">
        <v>310</v>
      </c>
    </row>
    <row r="323" spans="1:7" ht="13" thickBot="1"/>
    <row r="324" spans="1:7" ht="13" thickBot="1">
      <c r="A324" s="205" t="s">
        <v>147</v>
      </c>
      <c r="B324" s="205" t="s">
        <v>106</v>
      </c>
      <c r="C324" s="205" t="s">
        <v>107</v>
      </c>
      <c r="D324" s="205" t="s">
        <v>108</v>
      </c>
      <c r="E324" s="205" t="s">
        <v>1</v>
      </c>
      <c r="F324" s="205" t="s">
        <v>2</v>
      </c>
      <c r="G324" s="205" t="s">
        <v>3</v>
      </c>
    </row>
    <row r="325" spans="1:7" ht="13" thickBot="1">
      <c r="A325" s="188" t="s">
        <v>286</v>
      </c>
      <c r="B325" s="206" t="s">
        <v>311</v>
      </c>
      <c r="C325" s="188" t="s">
        <v>286</v>
      </c>
      <c r="D325" s="188" t="s">
        <v>312</v>
      </c>
      <c r="E325" s="188" t="s">
        <v>254</v>
      </c>
      <c r="F325" s="188" t="s">
        <v>254</v>
      </c>
      <c r="G325" s="188" t="s">
        <v>286</v>
      </c>
    </row>
    <row r="326" spans="1:7" ht="23.5" thickBot="1">
      <c r="A326" s="205" t="s">
        <v>5</v>
      </c>
      <c r="B326" s="205" t="s">
        <v>81</v>
      </c>
      <c r="C326" s="205" t="s">
        <v>80</v>
      </c>
      <c r="D326" s="205" t="s">
        <v>109</v>
      </c>
    </row>
    <row r="327" spans="1:7" ht="40.5" thickBot="1">
      <c r="A327" s="187">
        <v>120770</v>
      </c>
      <c r="B327" s="186">
        <v>59914.78</v>
      </c>
      <c r="C327" s="188">
        <v>13</v>
      </c>
      <c r="D327" s="188" t="s">
        <v>313</v>
      </c>
    </row>
    <row r="328" spans="1:7" ht="13" thickBot="1"/>
    <row r="329" spans="1:7" ht="13" thickBot="1">
      <c r="A329" s="205" t="s">
        <v>147</v>
      </c>
      <c r="B329" s="205" t="s">
        <v>106</v>
      </c>
      <c r="C329" s="205" t="s">
        <v>107</v>
      </c>
      <c r="D329" s="205" t="s">
        <v>108</v>
      </c>
      <c r="E329" s="205" t="s">
        <v>1</v>
      </c>
      <c r="F329" s="205" t="s">
        <v>2</v>
      </c>
      <c r="G329" s="205" t="s">
        <v>3</v>
      </c>
    </row>
    <row r="330" spans="1:7" ht="13" thickBot="1">
      <c r="A330" s="188" t="s">
        <v>286</v>
      </c>
      <c r="B330" s="188" t="s">
        <v>176</v>
      </c>
      <c r="C330" s="188" t="s">
        <v>286</v>
      </c>
      <c r="D330" s="188" t="s">
        <v>254</v>
      </c>
      <c r="E330" s="188" t="s">
        <v>286</v>
      </c>
      <c r="F330" s="188" t="s">
        <v>312</v>
      </c>
      <c r="G330" s="188" t="s">
        <v>286</v>
      </c>
    </row>
    <row r="331" spans="1:7" ht="23.5" thickBot="1">
      <c r="A331" s="205" t="s">
        <v>5</v>
      </c>
      <c r="B331" s="205" t="s">
        <v>81</v>
      </c>
      <c r="C331" s="205" t="s">
        <v>80</v>
      </c>
      <c r="D331" s="205" t="s">
        <v>109</v>
      </c>
    </row>
    <row r="332" spans="1:7" ht="40.5" thickBot="1">
      <c r="A332" s="187">
        <v>181798</v>
      </c>
      <c r="B332" s="186">
        <v>89106.02</v>
      </c>
      <c r="C332" s="188">
        <v>7</v>
      </c>
      <c r="D332" s="188" t="s">
        <v>314</v>
      </c>
    </row>
    <row r="333" spans="1:7" ht="13" thickBot="1"/>
    <row r="334" spans="1:7" ht="13" thickBot="1">
      <c r="A334" s="205" t="s">
        <v>147</v>
      </c>
      <c r="B334" s="205" t="s">
        <v>106</v>
      </c>
      <c r="C334" s="205" t="s">
        <v>107</v>
      </c>
      <c r="D334" s="205" t="s">
        <v>108</v>
      </c>
      <c r="E334" s="205" t="s">
        <v>1</v>
      </c>
      <c r="F334" s="205" t="s">
        <v>2</v>
      </c>
      <c r="G334" s="205" t="s">
        <v>3</v>
      </c>
    </row>
    <row r="335" spans="1:7" ht="20.5" thickBot="1">
      <c r="A335" s="188" t="s">
        <v>254</v>
      </c>
      <c r="B335" s="189" t="s">
        <v>315</v>
      </c>
      <c r="C335" s="188" t="s">
        <v>286</v>
      </c>
      <c r="D335" s="188" t="s">
        <v>208</v>
      </c>
      <c r="E335" s="188" t="s">
        <v>286</v>
      </c>
      <c r="F335" s="188" t="s">
        <v>208</v>
      </c>
      <c r="G335" s="188" t="s">
        <v>286</v>
      </c>
    </row>
    <row r="336" spans="1:7" ht="23.5" thickBot="1">
      <c r="A336" s="205" t="s">
        <v>5</v>
      </c>
      <c r="B336" s="205" t="s">
        <v>81</v>
      </c>
      <c r="C336" s="205" t="s">
        <v>80</v>
      </c>
      <c r="D336" s="205" t="s">
        <v>109</v>
      </c>
    </row>
    <row r="337" spans="1:7" ht="40.5" thickBot="1">
      <c r="A337" s="187">
        <v>99658</v>
      </c>
      <c r="B337" s="186">
        <v>49836.25</v>
      </c>
      <c r="C337" s="188">
        <v>12</v>
      </c>
      <c r="D337" s="188" t="s">
        <v>316</v>
      </c>
    </row>
    <row r="338" spans="1:7" ht="13" thickBot="1"/>
    <row r="339" spans="1:7" ht="13" thickBot="1">
      <c r="A339" s="205" t="s">
        <v>147</v>
      </c>
      <c r="B339" s="205" t="s">
        <v>106</v>
      </c>
      <c r="C339" s="205" t="s">
        <v>107</v>
      </c>
      <c r="D339" s="205" t="s">
        <v>108</v>
      </c>
      <c r="E339" s="205" t="s">
        <v>1</v>
      </c>
      <c r="F339" s="205" t="s">
        <v>2</v>
      </c>
      <c r="G339" s="205" t="s">
        <v>3</v>
      </c>
    </row>
    <row r="340" spans="1:7" ht="13" thickBot="1">
      <c r="A340" s="188" t="s">
        <v>286</v>
      </c>
      <c r="B340" s="206" t="s">
        <v>317</v>
      </c>
      <c r="C340" s="188" t="s">
        <v>256</v>
      </c>
      <c r="D340" s="188" t="s">
        <v>286</v>
      </c>
      <c r="E340" s="188" t="s">
        <v>286</v>
      </c>
      <c r="F340" s="188" t="s">
        <v>286</v>
      </c>
      <c r="G340" s="188" t="s">
        <v>256</v>
      </c>
    </row>
    <row r="341" spans="1:7" ht="23.5" thickBot="1">
      <c r="A341" s="205" t="s">
        <v>5</v>
      </c>
      <c r="B341" s="205" t="s">
        <v>81</v>
      </c>
      <c r="C341" s="205" t="s">
        <v>80</v>
      </c>
      <c r="D341" s="205" t="s">
        <v>109</v>
      </c>
    </row>
    <row r="342" spans="1:7" ht="40.5" thickBot="1">
      <c r="A342" s="187">
        <v>698903</v>
      </c>
      <c r="B342" s="186">
        <v>339585.77</v>
      </c>
      <c r="C342" s="188">
        <v>28</v>
      </c>
      <c r="D342" s="188" t="s">
        <v>318</v>
      </c>
    </row>
    <row r="343" spans="1:7" ht="13" thickBot="1"/>
    <row r="344" spans="1:7" ht="13" thickBot="1">
      <c r="A344" s="205" t="s">
        <v>147</v>
      </c>
      <c r="B344" s="205" t="s">
        <v>106</v>
      </c>
      <c r="C344" s="205" t="s">
        <v>107</v>
      </c>
      <c r="D344" s="205" t="s">
        <v>108</v>
      </c>
      <c r="E344" s="205" t="s">
        <v>1</v>
      </c>
      <c r="F344" s="205" t="s">
        <v>2</v>
      </c>
      <c r="G344" s="205" t="s">
        <v>3</v>
      </c>
    </row>
    <row r="345" spans="1:7" ht="13" thickBot="1">
      <c r="A345" s="188" t="s">
        <v>286</v>
      </c>
      <c r="B345" s="188" t="s">
        <v>176</v>
      </c>
      <c r="C345" s="188" t="s">
        <v>256</v>
      </c>
      <c r="D345" s="188" t="s">
        <v>312</v>
      </c>
      <c r="E345" s="188" t="s">
        <v>286</v>
      </c>
      <c r="F345" s="188" t="s">
        <v>286</v>
      </c>
      <c r="G345" s="188" t="s">
        <v>286</v>
      </c>
    </row>
    <row r="346" spans="1:7" ht="23.5" thickBot="1">
      <c r="A346" s="205" t="s">
        <v>5</v>
      </c>
      <c r="B346" s="205" t="s">
        <v>81</v>
      </c>
      <c r="C346" s="205" t="s">
        <v>80</v>
      </c>
      <c r="D346" s="205" t="s">
        <v>109</v>
      </c>
    </row>
    <row r="347" spans="1:7" ht="40.5" thickBot="1">
      <c r="A347" s="187">
        <v>379863</v>
      </c>
      <c r="B347" s="186">
        <v>186132.87</v>
      </c>
      <c r="C347" s="188">
        <v>20</v>
      </c>
      <c r="D347" s="188" t="s">
        <v>319</v>
      </c>
    </row>
    <row r="348" spans="1:7" ht="13" thickBot="1"/>
    <row r="349" spans="1:7" ht="13" thickBot="1">
      <c r="A349" s="205" t="s">
        <v>147</v>
      </c>
      <c r="B349" s="205" t="s">
        <v>106</v>
      </c>
      <c r="C349" s="205" t="s">
        <v>107</v>
      </c>
      <c r="D349" s="205" t="s">
        <v>108</v>
      </c>
      <c r="E349" s="205" t="s">
        <v>1</v>
      </c>
      <c r="F349" s="205" t="s">
        <v>2</v>
      </c>
      <c r="G349" s="205" t="s">
        <v>3</v>
      </c>
    </row>
    <row r="350" spans="1:7" ht="13" thickBot="1">
      <c r="A350" s="188" t="s">
        <v>286</v>
      </c>
      <c r="B350" s="188" t="s">
        <v>176</v>
      </c>
      <c r="C350" s="188" t="s">
        <v>286</v>
      </c>
      <c r="D350" s="188" t="s">
        <v>254</v>
      </c>
      <c r="E350" s="188" t="s">
        <v>286</v>
      </c>
      <c r="F350" s="188" t="s">
        <v>286</v>
      </c>
      <c r="G350" s="188" t="s">
        <v>286</v>
      </c>
    </row>
    <row r="351" spans="1:7" ht="23.5" thickBot="1">
      <c r="A351" s="205" t="s">
        <v>5</v>
      </c>
      <c r="B351" s="205" t="s">
        <v>81</v>
      </c>
      <c r="C351" s="205" t="s">
        <v>80</v>
      </c>
      <c r="D351" s="205" t="s">
        <v>109</v>
      </c>
    </row>
    <row r="352" spans="1:7" ht="40.5" thickBot="1">
      <c r="A352" s="187">
        <v>53009</v>
      </c>
      <c r="B352" s="186">
        <v>25974.41</v>
      </c>
      <c r="C352" s="188">
        <v>8</v>
      </c>
      <c r="D352" s="188" t="s">
        <v>322</v>
      </c>
    </row>
    <row r="353" spans="1:7" ht="13" thickBot="1"/>
    <row r="354" spans="1:7" ht="13" thickBot="1">
      <c r="A354" s="242" t="s">
        <v>147</v>
      </c>
      <c r="B354" s="242" t="s">
        <v>106</v>
      </c>
      <c r="C354" s="242" t="s">
        <v>107</v>
      </c>
      <c r="D354" s="242" t="s">
        <v>108</v>
      </c>
      <c r="E354" s="242" t="s">
        <v>1</v>
      </c>
      <c r="F354" s="242" t="s">
        <v>2</v>
      </c>
      <c r="G354" s="242" t="s">
        <v>3</v>
      </c>
    </row>
    <row r="355" spans="1:7" ht="20.5" thickBot="1">
      <c r="A355" s="243" t="s">
        <v>254</v>
      </c>
      <c r="B355" s="244" t="s">
        <v>323</v>
      </c>
      <c r="C355" s="243" t="s">
        <v>312</v>
      </c>
      <c r="D355" s="243" t="s">
        <v>254</v>
      </c>
      <c r="E355" s="243" t="s">
        <v>286</v>
      </c>
      <c r="F355" s="243" t="s">
        <v>254</v>
      </c>
      <c r="G355" s="243" t="s">
        <v>286</v>
      </c>
    </row>
    <row r="356" spans="1:7" ht="23.5" thickBot="1">
      <c r="A356" s="242" t="s">
        <v>5</v>
      </c>
      <c r="B356" s="242" t="s">
        <v>81</v>
      </c>
      <c r="C356" s="242" t="s">
        <v>80</v>
      </c>
      <c r="D356" s="242" t="s">
        <v>109</v>
      </c>
    </row>
    <row r="357" spans="1:7" ht="40.5" thickBot="1">
      <c r="A357" s="245">
        <v>87430</v>
      </c>
      <c r="B357" s="246">
        <v>43697.120000000003</v>
      </c>
      <c r="C357" s="243">
        <v>9</v>
      </c>
      <c r="D357" s="243" t="s">
        <v>324</v>
      </c>
    </row>
    <row r="358" spans="1:7" ht="13" thickBot="1"/>
    <row r="359" spans="1:7" ht="13" thickBot="1">
      <c r="A359" s="205" t="s">
        <v>147</v>
      </c>
      <c r="B359" s="205" t="s">
        <v>106</v>
      </c>
      <c r="C359" s="205" t="s">
        <v>107</v>
      </c>
      <c r="D359" s="205" t="s">
        <v>108</v>
      </c>
      <c r="E359" s="205" t="s">
        <v>1</v>
      </c>
      <c r="F359" s="205" t="s">
        <v>2</v>
      </c>
      <c r="G359" s="205" t="s">
        <v>3</v>
      </c>
    </row>
    <row r="360" spans="1:7" ht="13" thickBot="1">
      <c r="A360" s="188" t="s">
        <v>254</v>
      </c>
      <c r="B360" s="188" t="s">
        <v>176</v>
      </c>
      <c r="C360" s="188" t="s">
        <v>254</v>
      </c>
      <c r="D360" s="188" t="s">
        <v>208</v>
      </c>
      <c r="E360" s="188" t="s">
        <v>254</v>
      </c>
      <c r="F360" s="188" t="s">
        <v>254</v>
      </c>
      <c r="G360" s="188" t="s">
        <v>254</v>
      </c>
    </row>
    <row r="361" spans="1:7" ht="23.5" thickBot="1">
      <c r="A361" s="205" t="s">
        <v>5</v>
      </c>
      <c r="B361" s="205" t="s">
        <v>81</v>
      </c>
      <c r="C361" s="205" t="s">
        <v>80</v>
      </c>
      <c r="D361" s="205" t="s">
        <v>109</v>
      </c>
    </row>
    <row r="362" spans="1:7" ht="40.5" thickBot="1">
      <c r="A362" s="187">
        <v>14358</v>
      </c>
      <c r="B362" s="186">
        <v>7179</v>
      </c>
      <c r="C362" s="188">
        <v>3</v>
      </c>
      <c r="D362" s="188" t="s">
        <v>325</v>
      </c>
    </row>
    <row r="363" spans="1:7" ht="13" thickBot="1"/>
    <row r="364" spans="1:7" ht="13" thickBot="1">
      <c r="A364" s="205" t="s">
        <v>147</v>
      </c>
      <c r="B364" s="205" t="s">
        <v>106</v>
      </c>
      <c r="C364" s="205" t="s">
        <v>107</v>
      </c>
      <c r="D364" s="205" t="s">
        <v>108</v>
      </c>
      <c r="E364" s="205" t="s">
        <v>1</v>
      </c>
      <c r="F364" s="205" t="s">
        <v>2</v>
      </c>
      <c r="G364" s="205" t="s">
        <v>3</v>
      </c>
    </row>
    <row r="365" spans="1:7" ht="13" thickBot="1">
      <c r="A365" s="188" t="s">
        <v>254</v>
      </c>
      <c r="B365" s="188" t="s">
        <v>176</v>
      </c>
      <c r="C365" s="188" t="s">
        <v>312</v>
      </c>
      <c r="D365" s="188" t="s">
        <v>254</v>
      </c>
      <c r="E365" s="188" t="s">
        <v>254</v>
      </c>
      <c r="F365" s="188" t="s">
        <v>269</v>
      </c>
      <c r="G365" s="188" t="s">
        <v>254</v>
      </c>
    </row>
    <row r="366" spans="1:7" ht="23.5" thickBot="1">
      <c r="A366" s="205" t="s">
        <v>5</v>
      </c>
      <c r="B366" s="205" t="s">
        <v>81</v>
      </c>
      <c r="C366" s="205" t="s">
        <v>80</v>
      </c>
      <c r="D366" s="205" t="s">
        <v>109</v>
      </c>
    </row>
    <row r="367" spans="1:7" ht="40.5" thickBot="1">
      <c r="A367" s="187">
        <v>369142</v>
      </c>
      <c r="B367" s="186">
        <v>184946</v>
      </c>
      <c r="C367" s="188">
        <v>14</v>
      </c>
      <c r="D367" s="188" t="s">
        <v>326</v>
      </c>
    </row>
    <row r="368" spans="1:7" ht="13" thickBot="1"/>
    <row r="369" spans="1:7" ht="13" thickBot="1">
      <c r="A369" s="205" t="s">
        <v>147</v>
      </c>
      <c r="B369" s="205" t="s">
        <v>106</v>
      </c>
      <c r="C369" s="205" t="s">
        <v>107</v>
      </c>
      <c r="D369" s="205" t="s">
        <v>108</v>
      </c>
      <c r="E369" s="205" t="s">
        <v>1</v>
      </c>
      <c r="F369" s="205" t="s">
        <v>2</v>
      </c>
      <c r="G369" s="205" t="s">
        <v>3</v>
      </c>
    </row>
    <row r="370" spans="1:7" ht="13" thickBot="1">
      <c r="A370" s="188" t="s">
        <v>312</v>
      </c>
      <c r="B370" s="188" t="s">
        <v>176</v>
      </c>
      <c r="C370" s="188" t="s">
        <v>286</v>
      </c>
      <c r="D370" s="188" t="s">
        <v>254</v>
      </c>
      <c r="E370" s="188" t="s">
        <v>286</v>
      </c>
      <c r="F370" s="188" t="s">
        <v>254</v>
      </c>
      <c r="G370" s="188" t="s">
        <v>286</v>
      </c>
    </row>
    <row r="371" spans="1:7" ht="23.5" thickBot="1">
      <c r="A371" s="205" t="s">
        <v>5</v>
      </c>
      <c r="B371" s="205" t="s">
        <v>81</v>
      </c>
      <c r="C371" s="205" t="s">
        <v>80</v>
      </c>
      <c r="D371" s="205" t="s">
        <v>109</v>
      </c>
    </row>
    <row r="372" spans="1:7" ht="40.5" thickBot="1">
      <c r="A372" s="187">
        <v>140000</v>
      </c>
      <c r="B372" s="186">
        <v>69348.085000000006</v>
      </c>
      <c r="C372" s="188">
        <v>10</v>
      </c>
      <c r="D372" s="188" t="s">
        <v>327</v>
      </c>
    </row>
    <row r="373" spans="1:7" ht="13" thickBot="1">
      <c r="A373" s="205" t="s">
        <v>147</v>
      </c>
      <c r="B373" s="205" t="s">
        <v>106</v>
      </c>
      <c r="C373" s="205" t="s">
        <v>107</v>
      </c>
      <c r="D373" s="205" t="s">
        <v>108</v>
      </c>
      <c r="E373" s="205" t="s">
        <v>1</v>
      </c>
      <c r="F373" s="205" t="s">
        <v>2</v>
      </c>
      <c r="G373" s="205" t="s">
        <v>3</v>
      </c>
    </row>
    <row r="374" spans="1:7" ht="20.5" thickBot="1">
      <c r="A374" s="188" t="s">
        <v>254</v>
      </c>
      <c r="B374" s="189" t="s">
        <v>328</v>
      </c>
      <c r="C374" s="188" t="s">
        <v>286</v>
      </c>
      <c r="D374" s="188" t="s">
        <v>254</v>
      </c>
      <c r="E374" s="188" t="s">
        <v>312</v>
      </c>
      <c r="F374" s="188" t="s">
        <v>254</v>
      </c>
      <c r="G374" s="188" t="s">
        <v>286</v>
      </c>
    </row>
    <row r="375" spans="1:7" ht="23.5" thickBot="1">
      <c r="A375" s="205" t="s">
        <v>5</v>
      </c>
      <c r="B375" s="205" t="s">
        <v>81</v>
      </c>
      <c r="C375" s="205" t="s">
        <v>80</v>
      </c>
      <c r="D375" s="205" t="s">
        <v>109</v>
      </c>
    </row>
    <row r="376" spans="1:7" ht="40.5" thickBot="1">
      <c r="A376" s="187">
        <v>167948</v>
      </c>
      <c r="B376" s="186">
        <v>82922.02</v>
      </c>
      <c r="C376" s="188">
        <v>17</v>
      </c>
      <c r="D376" s="188" t="s">
        <v>329</v>
      </c>
    </row>
    <row r="377" spans="1:7" ht="13" thickBot="1"/>
    <row r="378" spans="1:7" ht="13" thickBot="1">
      <c r="A378" s="205" t="s">
        <v>147</v>
      </c>
      <c r="B378" s="205" t="s">
        <v>106</v>
      </c>
      <c r="C378" s="205" t="s">
        <v>107</v>
      </c>
      <c r="D378" s="205" t="s">
        <v>108</v>
      </c>
      <c r="E378" s="205" t="s">
        <v>1</v>
      </c>
      <c r="F378" s="205" t="s">
        <v>2</v>
      </c>
      <c r="G378" s="205" t="s">
        <v>3</v>
      </c>
    </row>
    <row r="379" spans="1:7" ht="13" thickBot="1">
      <c r="A379" s="188" t="s">
        <v>254</v>
      </c>
      <c r="B379" s="188" t="s">
        <v>176</v>
      </c>
      <c r="C379" s="188" t="s">
        <v>312</v>
      </c>
      <c r="D379" s="188" t="s">
        <v>254</v>
      </c>
      <c r="E379" s="188" t="s">
        <v>254</v>
      </c>
      <c r="F379" s="188" t="s">
        <v>269</v>
      </c>
      <c r="G379" s="188" t="s">
        <v>254</v>
      </c>
    </row>
    <row r="380" spans="1:7" ht="23.5" thickBot="1">
      <c r="A380" s="205" t="s">
        <v>5</v>
      </c>
      <c r="B380" s="205" t="s">
        <v>81</v>
      </c>
      <c r="C380" s="205" t="s">
        <v>80</v>
      </c>
      <c r="D380" s="205" t="s">
        <v>109</v>
      </c>
    </row>
    <row r="381" spans="1:7" ht="40.5" thickBot="1">
      <c r="A381" s="187">
        <v>82388</v>
      </c>
      <c r="B381" s="186">
        <v>41231.385000000002</v>
      </c>
      <c r="C381" s="188">
        <v>8</v>
      </c>
      <c r="D381" s="188" t="s">
        <v>330</v>
      </c>
    </row>
    <row r="382" spans="1:7" ht="13" thickBot="1"/>
    <row r="383" spans="1:7" ht="13" thickBot="1">
      <c r="A383" s="205" t="s">
        <v>147</v>
      </c>
      <c r="B383" s="205" t="s">
        <v>106</v>
      </c>
      <c r="C383" s="205" t="s">
        <v>107</v>
      </c>
      <c r="D383" s="205" t="s">
        <v>108</v>
      </c>
      <c r="E383" s="205" t="s">
        <v>1</v>
      </c>
      <c r="F383" s="205" t="s">
        <v>2</v>
      </c>
      <c r="G383" s="205" t="s">
        <v>3</v>
      </c>
    </row>
    <row r="384" spans="1:7" ht="13" thickBot="1">
      <c r="A384" s="188" t="s">
        <v>254</v>
      </c>
      <c r="B384" s="188" t="s">
        <v>176</v>
      </c>
      <c r="C384" s="188" t="s">
        <v>286</v>
      </c>
      <c r="D384" s="188" t="s">
        <v>254</v>
      </c>
      <c r="E384" s="188" t="s">
        <v>286</v>
      </c>
      <c r="F384" s="188" t="s">
        <v>254</v>
      </c>
      <c r="G384" s="188" t="s">
        <v>286</v>
      </c>
    </row>
    <row r="385" spans="1:7" ht="23.5" thickBot="1">
      <c r="A385" s="205" t="s">
        <v>5</v>
      </c>
      <c r="B385" s="205" t="s">
        <v>81</v>
      </c>
      <c r="C385" s="205" t="s">
        <v>80</v>
      </c>
      <c r="D385" s="205" t="s">
        <v>109</v>
      </c>
    </row>
    <row r="386" spans="1:7" ht="40.5" thickBot="1">
      <c r="A386" s="187">
        <v>116000</v>
      </c>
      <c r="B386" s="186">
        <v>56900</v>
      </c>
      <c r="C386" s="188">
        <v>9</v>
      </c>
      <c r="D386" s="188" t="s">
        <v>331</v>
      </c>
    </row>
    <row r="387" spans="1:7" ht="13" thickBot="1"/>
    <row r="388" spans="1:7" ht="13" thickBot="1">
      <c r="A388" s="205" t="s">
        <v>147</v>
      </c>
      <c r="B388" s="205" t="s">
        <v>106</v>
      </c>
      <c r="C388" s="205" t="s">
        <v>107</v>
      </c>
      <c r="D388" s="205" t="s">
        <v>108</v>
      </c>
      <c r="E388" s="205" t="s">
        <v>1</v>
      </c>
      <c r="F388" s="205" t="s">
        <v>2</v>
      </c>
      <c r="G388" s="205" t="s">
        <v>3</v>
      </c>
    </row>
    <row r="389" spans="1:7" ht="13" thickBot="1">
      <c r="A389" s="188" t="s">
        <v>269</v>
      </c>
      <c r="B389" s="189" t="s">
        <v>332</v>
      </c>
      <c r="C389" s="188" t="s">
        <v>254</v>
      </c>
      <c r="D389" s="188" t="s">
        <v>269</v>
      </c>
      <c r="E389" s="188" t="s">
        <v>312</v>
      </c>
      <c r="F389" s="188" t="s">
        <v>269</v>
      </c>
      <c r="G389" s="188" t="s">
        <v>312</v>
      </c>
    </row>
    <row r="390" spans="1:7" ht="23.5" thickBot="1">
      <c r="A390" s="205" t="s">
        <v>5</v>
      </c>
      <c r="B390" s="205" t="s">
        <v>81</v>
      </c>
      <c r="C390" s="205" t="s">
        <v>80</v>
      </c>
      <c r="D390" s="205" t="s">
        <v>109</v>
      </c>
    </row>
    <row r="391" spans="1:7" ht="40.5" thickBot="1">
      <c r="A391" s="187">
        <v>349058</v>
      </c>
      <c r="B391" s="186">
        <v>174075.37</v>
      </c>
      <c r="C391" s="188">
        <v>19</v>
      </c>
      <c r="D391" s="188" t="s">
        <v>333</v>
      </c>
    </row>
    <row r="392" spans="1:7" ht="13" thickBot="1"/>
    <row r="393" spans="1:7" ht="13" thickBot="1">
      <c r="A393" s="205" t="s">
        <v>147</v>
      </c>
      <c r="B393" s="205" t="s">
        <v>106</v>
      </c>
      <c r="C393" s="205" t="s">
        <v>107</v>
      </c>
      <c r="D393" s="205" t="s">
        <v>108</v>
      </c>
      <c r="E393" s="205" t="s">
        <v>1</v>
      </c>
      <c r="F393" s="205" t="s">
        <v>2</v>
      </c>
      <c r="G393" s="205" t="s">
        <v>3</v>
      </c>
    </row>
    <row r="394" spans="1:7" ht="13" thickBot="1">
      <c r="A394" s="188" t="s">
        <v>269</v>
      </c>
      <c r="B394" s="188" t="s">
        <v>176</v>
      </c>
      <c r="C394" s="188" t="s">
        <v>254</v>
      </c>
      <c r="D394" s="188" t="s">
        <v>269</v>
      </c>
      <c r="E394" s="188" t="s">
        <v>289</v>
      </c>
      <c r="F394" s="188" t="s">
        <v>289</v>
      </c>
      <c r="G394" s="188" t="s">
        <v>289</v>
      </c>
    </row>
    <row r="395" spans="1:7" ht="23.5" thickBot="1">
      <c r="A395" s="205" t="s">
        <v>5</v>
      </c>
      <c r="B395" s="205" t="s">
        <v>81</v>
      </c>
      <c r="C395" s="205" t="s">
        <v>80</v>
      </c>
      <c r="D395" s="205" t="s">
        <v>109</v>
      </c>
    </row>
    <row r="396" spans="1:7" ht="30.5" thickBot="1">
      <c r="A396" s="188">
        <v>0</v>
      </c>
      <c r="B396" s="188" t="s">
        <v>289</v>
      </c>
      <c r="C396" s="188">
        <v>0</v>
      </c>
      <c r="D396" s="188" t="s">
        <v>334</v>
      </c>
    </row>
    <row r="397" spans="1:7" ht="13" thickBot="1"/>
    <row r="398" spans="1:7" ht="13" thickBot="1">
      <c r="A398" s="205" t="s">
        <v>147</v>
      </c>
      <c r="B398" s="205" t="s">
        <v>106</v>
      </c>
      <c r="C398" s="205" t="s">
        <v>107</v>
      </c>
      <c r="D398" s="205" t="s">
        <v>108</v>
      </c>
      <c r="E398" s="205" t="s">
        <v>1</v>
      </c>
      <c r="F398" s="205" t="s">
        <v>2</v>
      </c>
      <c r="G398" s="205" t="s">
        <v>3</v>
      </c>
    </row>
    <row r="399" spans="1:7" ht="13" thickBot="1">
      <c r="A399" s="188" t="s">
        <v>269</v>
      </c>
      <c r="B399" s="188" t="s">
        <v>176</v>
      </c>
      <c r="C399" s="188" t="s">
        <v>254</v>
      </c>
      <c r="D399" s="188" t="s">
        <v>269</v>
      </c>
      <c r="E399" s="188" t="s">
        <v>254</v>
      </c>
      <c r="F399" s="188" t="s">
        <v>269</v>
      </c>
      <c r="G399" s="188" t="s">
        <v>254</v>
      </c>
    </row>
    <row r="400" spans="1:7" ht="23.5" thickBot="1">
      <c r="A400" s="205" t="s">
        <v>5</v>
      </c>
      <c r="B400" s="205" t="s">
        <v>81</v>
      </c>
      <c r="C400" s="205" t="s">
        <v>80</v>
      </c>
      <c r="D400" s="205" t="s">
        <v>109</v>
      </c>
    </row>
    <row r="401" spans="1:7" ht="40.5" thickBot="1">
      <c r="A401" s="187">
        <v>63700</v>
      </c>
      <c r="B401" s="186">
        <v>31898.5</v>
      </c>
      <c r="C401" s="188">
        <v>5</v>
      </c>
      <c r="D401" s="188" t="s">
        <v>335</v>
      </c>
    </row>
    <row r="402" spans="1:7" ht="13" thickBot="1"/>
    <row r="403" spans="1:7" ht="13" thickBot="1">
      <c r="A403" s="205" t="s">
        <v>147</v>
      </c>
      <c r="B403" s="205" t="s">
        <v>106</v>
      </c>
      <c r="C403" s="205" t="s">
        <v>107</v>
      </c>
      <c r="D403" s="205" t="s">
        <v>108</v>
      </c>
      <c r="E403" s="205" t="s">
        <v>1</v>
      </c>
      <c r="F403" s="205" t="s">
        <v>2</v>
      </c>
      <c r="G403" s="205" t="s">
        <v>3</v>
      </c>
    </row>
    <row r="404" spans="1:7" ht="13" thickBot="1">
      <c r="A404" s="188" t="s">
        <v>254</v>
      </c>
      <c r="B404" s="206" t="s">
        <v>336</v>
      </c>
      <c r="C404" s="188" t="s">
        <v>254</v>
      </c>
      <c r="D404" s="188" t="s">
        <v>269</v>
      </c>
      <c r="E404" s="188" t="s">
        <v>254</v>
      </c>
      <c r="F404" s="188" t="s">
        <v>254</v>
      </c>
      <c r="G404" s="188" t="s">
        <v>254</v>
      </c>
    </row>
    <row r="405" spans="1:7" ht="23.5" thickBot="1">
      <c r="A405" s="205" t="s">
        <v>5</v>
      </c>
      <c r="B405" s="205" t="s">
        <v>81</v>
      </c>
      <c r="C405" s="205" t="s">
        <v>80</v>
      </c>
      <c r="D405" s="205" t="s">
        <v>109</v>
      </c>
    </row>
    <row r="406" spans="1:7" ht="40.5" thickBot="1">
      <c r="A406" s="187">
        <v>5000</v>
      </c>
      <c r="B406" s="186">
        <v>2500</v>
      </c>
      <c r="C406" s="188">
        <v>2</v>
      </c>
      <c r="D406" s="188" t="s">
        <v>337</v>
      </c>
    </row>
    <row r="407" spans="1:7" ht="13" thickBot="1"/>
    <row r="408" spans="1:7" ht="13" thickBot="1">
      <c r="A408" s="205" t="s">
        <v>147</v>
      </c>
      <c r="B408" s="205" t="s">
        <v>106</v>
      </c>
      <c r="C408" s="205" t="s">
        <v>107</v>
      </c>
      <c r="D408" s="205" t="s">
        <v>108</v>
      </c>
      <c r="E408" s="205" t="s">
        <v>1</v>
      </c>
      <c r="F408" s="205" t="s">
        <v>2</v>
      </c>
      <c r="G408" s="205" t="s">
        <v>3</v>
      </c>
    </row>
    <row r="409" spans="1:7" ht="13" thickBot="1">
      <c r="A409" s="188" t="s">
        <v>338</v>
      </c>
      <c r="B409" s="206" t="s">
        <v>339</v>
      </c>
      <c r="C409" s="188" t="s">
        <v>338</v>
      </c>
      <c r="D409" s="188" t="s">
        <v>312</v>
      </c>
      <c r="E409" s="188" t="s">
        <v>254</v>
      </c>
      <c r="F409" s="188" t="s">
        <v>254</v>
      </c>
      <c r="G409" s="188" t="s">
        <v>338</v>
      </c>
    </row>
    <row r="410" spans="1:7" ht="23.5" thickBot="1">
      <c r="A410" s="205" t="s">
        <v>5</v>
      </c>
      <c r="B410" s="205" t="s">
        <v>81</v>
      </c>
      <c r="C410" s="205" t="s">
        <v>80</v>
      </c>
      <c r="D410" s="205" t="s">
        <v>109</v>
      </c>
    </row>
    <row r="411" spans="1:7" ht="40.5" thickBot="1">
      <c r="A411" s="187">
        <v>173280</v>
      </c>
      <c r="B411" s="186">
        <v>84805.565000000002</v>
      </c>
      <c r="C411" s="188">
        <v>204</v>
      </c>
      <c r="D411" s="188" t="s">
        <v>340</v>
      </c>
    </row>
    <row r="412" spans="1:7" ht="13" thickBot="1"/>
    <row r="413" spans="1:7" ht="13" thickBot="1">
      <c r="A413" s="205" t="s">
        <v>147</v>
      </c>
      <c r="B413" s="205" t="s">
        <v>106</v>
      </c>
      <c r="C413" s="205" t="s">
        <v>107</v>
      </c>
      <c r="D413" s="205" t="s">
        <v>108</v>
      </c>
      <c r="E413" s="205" t="s">
        <v>1</v>
      </c>
      <c r="F413" s="205" t="s">
        <v>2</v>
      </c>
      <c r="G413" s="205" t="s">
        <v>3</v>
      </c>
    </row>
    <row r="414" spans="1:7" ht="13" thickBot="1">
      <c r="A414" s="188" t="s">
        <v>338</v>
      </c>
      <c r="B414" s="188" t="s">
        <v>176</v>
      </c>
      <c r="C414" s="188" t="s">
        <v>286</v>
      </c>
      <c r="D414" s="188" t="s">
        <v>254</v>
      </c>
      <c r="E414" s="188" t="s">
        <v>338</v>
      </c>
      <c r="F414" s="188" t="s">
        <v>338</v>
      </c>
      <c r="G414" s="188" t="s">
        <v>338</v>
      </c>
    </row>
    <row r="415" spans="1:7" ht="23.5" thickBot="1">
      <c r="A415" s="205" t="s">
        <v>5</v>
      </c>
      <c r="B415" s="205" t="s">
        <v>81</v>
      </c>
      <c r="C415" s="205" t="s">
        <v>80</v>
      </c>
      <c r="D415" s="205" t="s">
        <v>109</v>
      </c>
    </row>
    <row r="416" spans="1:7" ht="40.5" thickBot="1">
      <c r="A416" s="187">
        <v>42888</v>
      </c>
      <c r="B416" s="186">
        <v>20800.68</v>
      </c>
      <c r="C416" s="188">
        <v>7</v>
      </c>
      <c r="D416" s="188" t="s">
        <v>341</v>
      </c>
    </row>
    <row r="417" spans="1:7" ht="13" thickBot="1"/>
    <row r="418" spans="1:7" ht="13" thickBot="1">
      <c r="A418" s="205" t="s">
        <v>147</v>
      </c>
      <c r="B418" s="205" t="s">
        <v>106</v>
      </c>
      <c r="C418" s="205" t="s">
        <v>107</v>
      </c>
      <c r="D418" s="205" t="s">
        <v>108</v>
      </c>
      <c r="E418" s="205" t="s">
        <v>1</v>
      </c>
      <c r="F418" s="205" t="s">
        <v>2</v>
      </c>
      <c r="G418" s="205" t="s">
        <v>3</v>
      </c>
    </row>
    <row r="419" spans="1:7" ht="20.5" thickBot="1">
      <c r="A419" s="188" t="s">
        <v>286</v>
      </c>
      <c r="B419" s="189" t="s">
        <v>342</v>
      </c>
      <c r="C419" s="188" t="s">
        <v>286</v>
      </c>
      <c r="D419" s="188" t="s">
        <v>312</v>
      </c>
      <c r="E419" s="188" t="s">
        <v>286</v>
      </c>
      <c r="F419" s="188" t="s">
        <v>286</v>
      </c>
      <c r="G419" s="188" t="s">
        <v>338</v>
      </c>
    </row>
    <row r="420" spans="1:7" ht="23.5" thickBot="1">
      <c r="A420" s="205" t="s">
        <v>5</v>
      </c>
      <c r="B420" s="205" t="s">
        <v>81</v>
      </c>
      <c r="C420" s="205" t="s">
        <v>80</v>
      </c>
      <c r="D420" s="205" t="s">
        <v>109</v>
      </c>
    </row>
    <row r="421" spans="1:7" ht="40.5" thickBot="1">
      <c r="A421" s="187">
        <v>103402</v>
      </c>
      <c r="B421" s="186">
        <v>50660.98</v>
      </c>
      <c r="C421" s="188">
        <v>9</v>
      </c>
      <c r="D421" s="188" t="s">
        <v>343</v>
      </c>
    </row>
    <row r="422" spans="1:7" ht="13" thickBot="1"/>
    <row r="423" spans="1:7" ht="13" thickBot="1">
      <c r="A423" s="205" t="s">
        <v>147</v>
      </c>
      <c r="B423" s="205" t="s">
        <v>106</v>
      </c>
      <c r="C423" s="205" t="s">
        <v>107</v>
      </c>
      <c r="D423" s="205" t="s">
        <v>108</v>
      </c>
      <c r="E423" s="205" t="s">
        <v>1</v>
      </c>
      <c r="F423" s="205" t="s">
        <v>2</v>
      </c>
      <c r="G423" s="205" t="s">
        <v>3</v>
      </c>
    </row>
    <row r="424" spans="1:7" ht="20.5" thickBot="1">
      <c r="A424" s="188" t="s">
        <v>312</v>
      </c>
      <c r="B424" s="189" t="s">
        <v>344</v>
      </c>
      <c r="C424" s="188" t="s">
        <v>312</v>
      </c>
      <c r="D424" s="188" t="s">
        <v>254</v>
      </c>
      <c r="E424" s="188" t="s">
        <v>286</v>
      </c>
      <c r="F424" s="188" t="s">
        <v>312</v>
      </c>
      <c r="G424" s="188" t="s">
        <v>286</v>
      </c>
    </row>
    <row r="425" spans="1:7" ht="23.5" thickBot="1">
      <c r="A425" s="205" t="s">
        <v>5</v>
      </c>
      <c r="B425" s="205" t="s">
        <v>81</v>
      </c>
      <c r="C425" s="205" t="s">
        <v>80</v>
      </c>
      <c r="D425" s="205" t="s">
        <v>109</v>
      </c>
    </row>
    <row r="426" spans="1:7" ht="40.5" thickBot="1">
      <c r="A426" s="187">
        <v>196244</v>
      </c>
      <c r="B426" s="186">
        <v>96703.039999999994</v>
      </c>
      <c r="C426" s="188">
        <v>13</v>
      </c>
      <c r="D426" s="188" t="s">
        <v>345</v>
      </c>
    </row>
    <row r="427" spans="1:7" ht="13" thickBot="1"/>
    <row r="428" spans="1:7" ht="13" thickBot="1">
      <c r="A428" s="205" t="s">
        <v>147</v>
      </c>
      <c r="B428" s="205" t="s">
        <v>106</v>
      </c>
      <c r="C428" s="205" t="s">
        <v>107</v>
      </c>
      <c r="D428" s="205" t="s">
        <v>108</v>
      </c>
      <c r="E428" s="205" t="s">
        <v>1</v>
      </c>
      <c r="F428" s="205" t="s">
        <v>2</v>
      </c>
      <c r="G428" s="205" t="s">
        <v>3</v>
      </c>
    </row>
    <row r="429" spans="1:7" ht="13" thickBot="1">
      <c r="A429" s="188" t="s">
        <v>286</v>
      </c>
      <c r="B429" s="206" t="s">
        <v>346</v>
      </c>
      <c r="C429" s="188" t="s">
        <v>286</v>
      </c>
      <c r="D429" s="188" t="s">
        <v>254</v>
      </c>
      <c r="E429" s="188" t="s">
        <v>312</v>
      </c>
      <c r="F429" s="188" t="s">
        <v>312</v>
      </c>
      <c r="G429" s="188" t="s">
        <v>286</v>
      </c>
    </row>
    <row r="430" spans="1:7" ht="23.5" thickBot="1">
      <c r="A430" s="205" t="s">
        <v>5</v>
      </c>
      <c r="B430" s="205" t="s">
        <v>81</v>
      </c>
      <c r="C430" s="205" t="s">
        <v>80</v>
      </c>
      <c r="D430" s="205" t="s">
        <v>109</v>
      </c>
    </row>
    <row r="431" spans="1:7" ht="40.5" thickBot="1">
      <c r="A431" s="187">
        <v>151889</v>
      </c>
      <c r="B431" s="186">
        <v>74432.13</v>
      </c>
      <c r="C431" s="188">
        <v>11</v>
      </c>
      <c r="D431" s="188" t="s">
        <v>347</v>
      </c>
    </row>
    <row r="432" spans="1:7" ht="13" thickBot="1"/>
    <row r="433" spans="1:7" ht="13" thickBot="1">
      <c r="A433" s="205" t="s">
        <v>147</v>
      </c>
      <c r="B433" s="205" t="s">
        <v>106</v>
      </c>
      <c r="C433" s="205" t="s">
        <v>107</v>
      </c>
      <c r="D433" s="205" t="s">
        <v>108</v>
      </c>
      <c r="E433" s="205" t="s">
        <v>1</v>
      </c>
      <c r="F433" s="205" t="s">
        <v>2</v>
      </c>
      <c r="G433" s="205" t="s">
        <v>3</v>
      </c>
    </row>
    <row r="434" spans="1:7" ht="13" thickBot="1">
      <c r="A434" s="188" t="s">
        <v>286</v>
      </c>
      <c r="B434" s="188" t="s">
        <v>176</v>
      </c>
      <c r="C434" s="188" t="s">
        <v>286</v>
      </c>
      <c r="D434" s="188" t="s">
        <v>254</v>
      </c>
      <c r="E434" s="188" t="s">
        <v>286</v>
      </c>
      <c r="F434" s="188" t="s">
        <v>312</v>
      </c>
      <c r="G434" s="188" t="s">
        <v>286</v>
      </c>
    </row>
    <row r="435" spans="1:7" ht="23.5" thickBot="1">
      <c r="A435" s="205" t="s">
        <v>5</v>
      </c>
      <c r="B435" s="205" t="s">
        <v>81</v>
      </c>
      <c r="C435" s="205" t="s">
        <v>80</v>
      </c>
      <c r="D435" s="205" t="s">
        <v>109</v>
      </c>
    </row>
    <row r="436" spans="1:7" ht="40.5" thickBot="1">
      <c r="A436" s="187">
        <v>262390</v>
      </c>
      <c r="B436" s="186">
        <v>128721.1</v>
      </c>
      <c r="C436" s="188">
        <v>18</v>
      </c>
      <c r="D436" s="188" t="s">
        <v>348</v>
      </c>
    </row>
    <row r="437" spans="1:7" ht="13" thickBot="1"/>
    <row r="438" spans="1:7" ht="13" thickBot="1">
      <c r="A438" s="205" t="s">
        <v>147</v>
      </c>
      <c r="B438" s="205" t="s">
        <v>106</v>
      </c>
      <c r="C438" s="205" t="s">
        <v>107</v>
      </c>
      <c r="D438" s="205" t="s">
        <v>108</v>
      </c>
      <c r="E438" s="205" t="s">
        <v>1</v>
      </c>
      <c r="F438" s="205" t="s">
        <v>2</v>
      </c>
      <c r="G438" s="205" t="s">
        <v>3</v>
      </c>
    </row>
    <row r="439" spans="1:7" ht="20.5" thickBot="1">
      <c r="A439" s="188" t="s">
        <v>254</v>
      </c>
      <c r="B439" s="189" t="s">
        <v>350</v>
      </c>
      <c r="C439" s="188" t="s">
        <v>286</v>
      </c>
      <c r="D439" s="188" t="s">
        <v>254</v>
      </c>
      <c r="E439" s="188" t="s">
        <v>286</v>
      </c>
      <c r="F439" s="188" t="s">
        <v>254</v>
      </c>
      <c r="G439" s="188" t="s">
        <v>286</v>
      </c>
    </row>
    <row r="440" spans="1:7" ht="23.5" thickBot="1">
      <c r="A440" s="205" t="s">
        <v>5</v>
      </c>
      <c r="B440" s="205" t="s">
        <v>81</v>
      </c>
      <c r="C440" s="205" t="s">
        <v>80</v>
      </c>
      <c r="D440" s="205" t="s">
        <v>109</v>
      </c>
    </row>
    <row r="441" spans="1:7" ht="40.5" thickBot="1">
      <c r="A441" s="187">
        <v>129256</v>
      </c>
      <c r="B441" s="186">
        <v>64006.86</v>
      </c>
      <c r="C441" s="188">
        <v>14</v>
      </c>
      <c r="D441" s="188" t="s">
        <v>349</v>
      </c>
    </row>
    <row r="442" spans="1:7" ht="13" thickBot="1"/>
    <row r="443" spans="1:7" ht="13" thickBot="1">
      <c r="A443" s="205" t="s">
        <v>147</v>
      </c>
      <c r="B443" s="205" t="s">
        <v>106</v>
      </c>
      <c r="C443" s="205" t="s">
        <v>107</v>
      </c>
      <c r="D443" s="205" t="s">
        <v>108</v>
      </c>
      <c r="E443" s="205" t="s">
        <v>1</v>
      </c>
      <c r="F443" s="205" t="s">
        <v>2</v>
      </c>
      <c r="G443" s="205" t="s">
        <v>3</v>
      </c>
    </row>
    <row r="444" spans="1:7" ht="13" thickBot="1">
      <c r="A444" s="188" t="s">
        <v>203</v>
      </c>
      <c r="B444" s="189" t="s">
        <v>352</v>
      </c>
      <c r="C444" s="188" t="s">
        <v>211</v>
      </c>
      <c r="D444" s="188" t="s">
        <v>203</v>
      </c>
      <c r="E444" s="188" t="s">
        <v>234</v>
      </c>
      <c r="F444" s="188" t="s">
        <v>170</v>
      </c>
      <c r="G444" s="188" t="s">
        <v>214</v>
      </c>
    </row>
    <row r="445" spans="1:7" ht="23.5" thickBot="1">
      <c r="A445" s="205" t="s">
        <v>5</v>
      </c>
      <c r="B445" s="205" t="s">
        <v>81</v>
      </c>
      <c r="C445" s="205" t="s">
        <v>80</v>
      </c>
      <c r="D445" s="205" t="s">
        <v>109</v>
      </c>
    </row>
    <row r="446" spans="1:7" ht="40.5" thickBot="1">
      <c r="A446" s="187">
        <v>460671</v>
      </c>
      <c r="B446" s="186">
        <v>245686.75</v>
      </c>
      <c r="C446" s="188">
        <v>43</v>
      </c>
      <c r="D446" s="188" t="s">
        <v>351</v>
      </c>
    </row>
    <row r="447" spans="1:7" ht="13" thickBot="1"/>
    <row r="448" spans="1:7" ht="13" thickBot="1">
      <c r="A448" s="205" t="s">
        <v>147</v>
      </c>
      <c r="B448" s="205" t="s">
        <v>106</v>
      </c>
      <c r="C448" s="205" t="s">
        <v>107</v>
      </c>
      <c r="D448" s="205" t="s">
        <v>108</v>
      </c>
      <c r="E448" s="205" t="s">
        <v>1</v>
      </c>
      <c r="F448" s="205" t="s">
        <v>2</v>
      </c>
      <c r="G448" s="205" t="s">
        <v>3</v>
      </c>
    </row>
    <row r="449" spans="1:7" ht="13" thickBot="1">
      <c r="A449" s="188" t="s">
        <v>214</v>
      </c>
      <c r="B449" s="206" t="s">
        <v>353</v>
      </c>
      <c r="C449" s="188" t="s">
        <v>254</v>
      </c>
      <c r="D449" s="188" t="s">
        <v>209</v>
      </c>
      <c r="E449" s="188" t="s">
        <v>209</v>
      </c>
      <c r="F449" s="188" t="s">
        <v>209</v>
      </c>
      <c r="G449" s="188" t="s">
        <v>254</v>
      </c>
    </row>
    <row r="450" spans="1:7" ht="23.5" thickBot="1">
      <c r="A450" s="205" t="s">
        <v>5</v>
      </c>
      <c r="B450" s="205" t="s">
        <v>81</v>
      </c>
      <c r="C450" s="205" t="s">
        <v>80</v>
      </c>
      <c r="D450" s="205" t="s">
        <v>109</v>
      </c>
    </row>
    <row r="451" spans="1:7" ht="40.5" thickBot="1">
      <c r="A451" s="187">
        <v>108490</v>
      </c>
      <c r="B451" s="186">
        <v>55039.65</v>
      </c>
      <c r="C451" s="188">
        <v>9</v>
      </c>
      <c r="D451" s="188" t="s">
        <v>354</v>
      </c>
    </row>
    <row r="452" spans="1:7" ht="13" thickBot="1"/>
    <row r="453" spans="1:7" ht="13" thickBot="1">
      <c r="A453" s="205" t="s">
        <v>147</v>
      </c>
      <c r="B453" s="205" t="s">
        <v>106</v>
      </c>
      <c r="C453" s="205" t="s">
        <v>107</v>
      </c>
      <c r="D453" s="205" t="s">
        <v>108</v>
      </c>
      <c r="E453" s="205" t="s">
        <v>1</v>
      </c>
      <c r="F453" s="205" t="s">
        <v>2</v>
      </c>
      <c r="G453" s="205" t="s">
        <v>3</v>
      </c>
    </row>
    <row r="454" spans="1:7" ht="20.5" thickBot="1">
      <c r="A454" s="188" t="s">
        <v>254</v>
      </c>
      <c r="B454" s="206" t="s">
        <v>355</v>
      </c>
      <c r="C454" s="188" t="s">
        <v>254</v>
      </c>
      <c r="D454" s="188" t="s">
        <v>208</v>
      </c>
      <c r="E454" s="188" t="s">
        <v>254</v>
      </c>
      <c r="F454" s="188" t="s">
        <v>208</v>
      </c>
      <c r="G454" s="188" t="s">
        <v>254</v>
      </c>
    </row>
    <row r="455" spans="1:7" ht="23.5" thickBot="1">
      <c r="A455" s="205" t="s">
        <v>5</v>
      </c>
      <c r="B455" s="205" t="s">
        <v>81</v>
      </c>
      <c r="C455" s="205" t="s">
        <v>80</v>
      </c>
      <c r="D455" s="205" t="s">
        <v>109</v>
      </c>
    </row>
    <row r="456" spans="1:7" ht="40.5" thickBot="1">
      <c r="A456" s="187">
        <v>69152</v>
      </c>
      <c r="B456" s="186">
        <v>34646</v>
      </c>
      <c r="C456" s="188">
        <v>11</v>
      </c>
      <c r="D456" s="188" t="s">
        <v>356</v>
      </c>
    </row>
    <row r="457" spans="1:7" ht="13" thickBot="1"/>
    <row r="458" spans="1:7" ht="13" thickBot="1">
      <c r="A458" s="205" t="s">
        <v>147</v>
      </c>
      <c r="B458" s="205" t="s">
        <v>106</v>
      </c>
      <c r="C458" s="205" t="s">
        <v>107</v>
      </c>
      <c r="D458" s="205" t="s">
        <v>108</v>
      </c>
      <c r="E458" s="205" t="s">
        <v>1</v>
      </c>
      <c r="F458" s="205" t="s">
        <v>2</v>
      </c>
      <c r="G458" s="205" t="s">
        <v>3</v>
      </c>
    </row>
    <row r="459" spans="1:7" ht="13" thickBot="1">
      <c r="A459" s="188" t="s">
        <v>208</v>
      </c>
      <c r="B459" s="189" t="s">
        <v>357</v>
      </c>
      <c r="C459" s="188" t="s">
        <v>208</v>
      </c>
      <c r="D459" s="188" t="s">
        <v>214</v>
      </c>
      <c r="E459" s="188" t="s">
        <v>254</v>
      </c>
      <c r="F459" s="188" t="s">
        <v>208</v>
      </c>
      <c r="G459" s="188" t="s">
        <v>254</v>
      </c>
    </row>
    <row r="460" spans="1:7" ht="23.5" thickBot="1">
      <c r="A460" s="205" t="s">
        <v>5</v>
      </c>
      <c r="B460" s="205" t="s">
        <v>81</v>
      </c>
      <c r="C460" s="205" t="s">
        <v>80</v>
      </c>
      <c r="D460" s="205" t="s">
        <v>109</v>
      </c>
    </row>
    <row r="461" spans="1:7" ht="40.5" thickBot="1">
      <c r="A461" s="187">
        <v>70590</v>
      </c>
      <c r="B461" s="186">
        <v>35765</v>
      </c>
      <c r="C461" s="188">
        <v>8</v>
      </c>
      <c r="D461" s="188" t="s">
        <v>358</v>
      </c>
    </row>
    <row r="462" spans="1:7" ht="13" thickBot="1"/>
    <row r="463" spans="1:7" ht="13" thickBot="1">
      <c r="A463" s="205" t="s">
        <v>147</v>
      </c>
      <c r="B463" s="205" t="s">
        <v>106</v>
      </c>
      <c r="C463" s="205" t="s">
        <v>107</v>
      </c>
      <c r="D463" s="205" t="s">
        <v>108</v>
      </c>
      <c r="E463" s="205" t="s">
        <v>1</v>
      </c>
      <c r="F463" s="205" t="s">
        <v>2</v>
      </c>
      <c r="G463" s="205" t="s">
        <v>3</v>
      </c>
    </row>
    <row r="464" spans="1:7" ht="13" thickBot="1">
      <c r="A464" s="188" t="s">
        <v>208</v>
      </c>
      <c r="B464" s="188" t="s">
        <v>176</v>
      </c>
      <c r="C464" s="188" t="s">
        <v>208</v>
      </c>
      <c r="D464" s="188" t="s">
        <v>209</v>
      </c>
      <c r="E464" s="188" t="s">
        <v>214</v>
      </c>
      <c r="F464" s="188" t="s">
        <v>214</v>
      </c>
      <c r="G464" s="188" t="s">
        <v>208</v>
      </c>
    </row>
    <row r="465" spans="1:7" ht="23.5" thickBot="1">
      <c r="A465" s="205" t="s">
        <v>5</v>
      </c>
      <c r="B465" s="205" t="s">
        <v>81</v>
      </c>
      <c r="C465" s="205" t="s">
        <v>80</v>
      </c>
      <c r="D465" s="205" t="s">
        <v>109</v>
      </c>
    </row>
    <row r="466" spans="1:7" ht="40.5" thickBot="1">
      <c r="A466" s="187">
        <v>78546</v>
      </c>
      <c r="B466" s="186">
        <v>40173.46</v>
      </c>
      <c r="C466" s="188">
        <v>9</v>
      </c>
      <c r="D466" s="188" t="s">
        <v>359</v>
      </c>
    </row>
    <row r="467" spans="1:7" ht="13" thickBot="1"/>
    <row r="468" spans="1:7" ht="13" thickBot="1">
      <c r="A468" s="205" t="s">
        <v>147</v>
      </c>
      <c r="B468" s="205" t="s">
        <v>106</v>
      </c>
      <c r="C468" s="205" t="s">
        <v>107</v>
      </c>
      <c r="D468" s="205" t="s">
        <v>108</v>
      </c>
      <c r="E468" s="205" t="s">
        <v>1</v>
      </c>
      <c r="F468" s="205" t="s">
        <v>2</v>
      </c>
      <c r="G468" s="205" t="s">
        <v>3</v>
      </c>
    </row>
    <row r="469" spans="1:7" ht="13" thickBot="1">
      <c r="A469" s="188" t="s">
        <v>208</v>
      </c>
      <c r="B469" s="188" t="s">
        <v>176</v>
      </c>
      <c r="C469" s="188" t="s">
        <v>254</v>
      </c>
      <c r="D469" s="188" t="s">
        <v>208</v>
      </c>
      <c r="E469" s="188" t="s">
        <v>203</v>
      </c>
      <c r="F469" s="188" t="s">
        <v>203</v>
      </c>
      <c r="G469" s="188" t="s">
        <v>208</v>
      </c>
    </row>
    <row r="470" spans="1:7" ht="23.5" thickBot="1">
      <c r="A470" s="205" t="s">
        <v>5</v>
      </c>
      <c r="B470" s="205" t="s">
        <v>81</v>
      </c>
      <c r="C470" s="205" t="s">
        <v>80</v>
      </c>
      <c r="D470" s="205" t="s">
        <v>109</v>
      </c>
    </row>
    <row r="471" spans="1:7" ht="40.5" thickBot="1">
      <c r="A471" s="187">
        <v>51079</v>
      </c>
      <c r="B471" s="186">
        <v>26148.01</v>
      </c>
      <c r="C471" s="188">
        <v>10</v>
      </c>
      <c r="D471" s="188" t="s">
        <v>360</v>
      </c>
    </row>
    <row r="472" spans="1:7" ht="13" thickBot="1"/>
    <row r="473" spans="1:7" ht="13" thickBot="1">
      <c r="A473" s="205" t="s">
        <v>147</v>
      </c>
      <c r="B473" s="205" t="s">
        <v>106</v>
      </c>
      <c r="C473" s="205" t="s">
        <v>107</v>
      </c>
      <c r="D473" s="205" t="s">
        <v>108</v>
      </c>
      <c r="E473" s="205" t="s">
        <v>1</v>
      </c>
      <c r="F473" s="205" t="s">
        <v>2</v>
      </c>
      <c r="G473" s="205" t="s">
        <v>3</v>
      </c>
    </row>
    <row r="474" spans="1:7" ht="13" thickBot="1">
      <c r="A474" s="188" t="s">
        <v>208</v>
      </c>
      <c r="B474" s="188" t="s">
        <v>176</v>
      </c>
      <c r="C474" s="188" t="s">
        <v>208</v>
      </c>
      <c r="D474" s="188" t="s">
        <v>211</v>
      </c>
      <c r="E474" s="188" t="s">
        <v>208</v>
      </c>
      <c r="F474" s="188" t="s">
        <v>211</v>
      </c>
      <c r="G474" s="188" t="s">
        <v>208</v>
      </c>
    </row>
    <row r="475" spans="1:7" ht="23.5" thickBot="1">
      <c r="A475" s="205" t="s">
        <v>5</v>
      </c>
      <c r="B475" s="205" t="s">
        <v>81</v>
      </c>
      <c r="C475" s="205" t="s">
        <v>80</v>
      </c>
      <c r="D475" s="205" t="s">
        <v>109</v>
      </c>
    </row>
    <row r="476" spans="1:7" ht="40.5" thickBot="1">
      <c r="A476" s="187">
        <v>24066</v>
      </c>
      <c r="B476" s="186">
        <v>12407.66</v>
      </c>
      <c r="C476" s="188">
        <v>5</v>
      </c>
      <c r="D476" s="188" t="s">
        <v>361</v>
      </c>
    </row>
    <row r="477" spans="1:7" ht="13" thickBot="1"/>
    <row r="478" spans="1:7" ht="13" thickBot="1">
      <c r="A478" s="205" t="s">
        <v>147</v>
      </c>
      <c r="B478" s="205" t="s">
        <v>106</v>
      </c>
      <c r="C478" s="205" t="s">
        <v>107</v>
      </c>
      <c r="D478" s="205" t="s">
        <v>108</v>
      </c>
      <c r="E478" s="205" t="s">
        <v>1</v>
      </c>
      <c r="F478" s="205" t="s">
        <v>2</v>
      </c>
      <c r="G478" s="205" t="s">
        <v>3</v>
      </c>
    </row>
    <row r="479" spans="1:7" ht="20.5" thickBot="1">
      <c r="A479" s="188" t="s">
        <v>223</v>
      </c>
      <c r="B479" s="188" t="s">
        <v>362</v>
      </c>
      <c r="C479" s="188" t="s">
        <v>208</v>
      </c>
      <c r="D479" s="188" t="s">
        <v>223</v>
      </c>
      <c r="E479" s="188" t="s">
        <v>211</v>
      </c>
      <c r="F479" s="188" t="s">
        <v>223</v>
      </c>
      <c r="G479" s="188" t="s">
        <v>211</v>
      </c>
    </row>
    <row r="480" spans="1:7" ht="23.5" thickBot="1">
      <c r="A480" s="205" t="s">
        <v>5</v>
      </c>
      <c r="B480" s="205" t="s">
        <v>81</v>
      </c>
      <c r="C480" s="205" t="s">
        <v>80</v>
      </c>
      <c r="D480" s="205" t="s">
        <v>109</v>
      </c>
    </row>
    <row r="481" spans="1:7" ht="40.5" thickBot="1">
      <c r="A481" s="187">
        <v>8684</v>
      </c>
      <c r="B481" s="186">
        <v>4607.78</v>
      </c>
      <c r="C481" s="188">
        <v>3</v>
      </c>
      <c r="D481" s="188" t="s">
        <v>363</v>
      </c>
    </row>
    <row r="482" spans="1:7" ht="13" thickBot="1"/>
    <row r="483" spans="1:7" ht="13" thickBot="1">
      <c r="A483" s="253" t="s">
        <v>147</v>
      </c>
      <c r="B483" s="253" t="s">
        <v>106</v>
      </c>
      <c r="C483" s="253" t="s">
        <v>107</v>
      </c>
      <c r="D483" s="253" t="s">
        <v>108</v>
      </c>
      <c r="E483" s="253" t="s">
        <v>1</v>
      </c>
      <c r="F483" s="253" t="s">
        <v>2</v>
      </c>
      <c r="G483" s="253" t="s">
        <v>3</v>
      </c>
    </row>
    <row r="484" spans="1:7" ht="13" thickBot="1">
      <c r="A484" s="188" t="s">
        <v>209</v>
      </c>
      <c r="B484" s="206" t="s">
        <v>364</v>
      </c>
      <c r="C484" s="188" t="s">
        <v>269</v>
      </c>
      <c r="D484" s="188" t="s">
        <v>209</v>
      </c>
      <c r="E484" s="188" t="s">
        <v>200</v>
      </c>
      <c r="F484" s="188" t="s">
        <v>223</v>
      </c>
      <c r="G484" s="188" t="s">
        <v>254</v>
      </c>
    </row>
    <row r="485" spans="1:7" ht="14.5" thickBot="1">
      <c r="A485" s="253" t="s">
        <v>5</v>
      </c>
      <c r="B485" s="253" t="s">
        <v>81</v>
      </c>
      <c r="C485" s="253" t="s">
        <v>80</v>
      </c>
      <c r="D485" s="253" t="s">
        <v>109</v>
      </c>
    </row>
    <row r="486" spans="1:7" ht="40.5" thickBot="1">
      <c r="A486" s="187">
        <v>60101</v>
      </c>
      <c r="B486" s="186">
        <v>31042.205000000002</v>
      </c>
      <c r="C486" s="188">
        <v>10</v>
      </c>
      <c r="D486" s="188" t="s">
        <v>365</v>
      </c>
    </row>
    <row r="487" spans="1:7" ht="13" thickBot="1"/>
    <row r="488" spans="1:7" ht="13" thickBot="1">
      <c r="A488" s="253" t="s">
        <v>147</v>
      </c>
      <c r="B488" s="253" t="s">
        <v>106</v>
      </c>
      <c r="C488" s="253" t="s">
        <v>107</v>
      </c>
      <c r="D488" s="253" t="s">
        <v>108</v>
      </c>
      <c r="E488" s="253" t="s">
        <v>1</v>
      </c>
      <c r="F488" s="253" t="s">
        <v>2</v>
      </c>
      <c r="G488" s="253" t="s">
        <v>3</v>
      </c>
    </row>
    <row r="489" spans="1:7" ht="20.5" thickBot="1">
      <c r="A489" s="188" t="s">
        <v>200</v>
      </c>
      <c r="B489" s="189" t="s">
        <v>366</v>
      </c>
      <c r="C489" s="188" t="s">
        <v>209</v>
      </c>
      <c r="D489" s="188" t="s">
        <v>223</v>
      </c>
      <c r="E489" s="188" t="s">
        <v>209</v>
      </c>
      <c r="F489" s="188" t="s">
        <v>200</v>
      </c>
      <c r="G489" s="188" t="s">
        <v>209</v>
      </c>
    </row>
    <row r="490" spans="1:7" ht="14.5" thickBot="1">
      <c r="A490" s="253" t="s">
        <v>5</v>
      </c>
      <c r="B490" s="253" t="s">
        <v>81</v>
      </c>
      <c r="C490" s="253" t="s">
        <v>80</v>
      </c>
      <c r="D490" s="253" t="s">
        <v>109</v>
      </c>
    </row>
    <row r="491" spans="1:7" ht="40.5" thickBot="1">
      <c r="A491" s="187">
        <v>13540</v>
      </c>
      <c r="B491" s="186">
        <v>7183.5</v>
      </c>
      <c r="C491" s="188">
        <v>4</v>
      </c>
      <c r="D491" s="188" t="s">
        <v>367</v>
      </c>
    </row>
    <row r="492" spans="1:7" ht="13" thickBot="1"/>
    <row r="493" spans="1:7" ht="13" thickBot="1">
      <c r="A493" s="253" t="s">
        <v>147</v>
      </c>
      <c r="B493" s="253" t="s">
        <v>106</v>
      </c>
      <c r="C493" s="253" t="s">
        <v>107</v>
      </c>
      <c r="D493" s="253" t="s">
        <v>108</v>
      </c>
      <c r="E493" s="253" t="s">
        <v>1</v>
      </c>
      <c r="F493" s="253" t="s">
        <v>2</v>
      </c>
      <c r="G493" s="253" t="s">
        <v>3</v>
      </c>
    </row>
    <row r="494" spans="1:7" ht="13" thickBot="1">
      <c r="A494" s="188" t="s">
        <v>208</v>
      </c>
      <c r="B494" s="206" t="s">
        <v>368</v>
      </c>
      <c r="C494" s="188" t="s">
        <v>208</v>
      </c>
      <c r="D494" s="188" t="s">
        <v>200</v>
      </c>
      <c r="E494" s="188" t="s">
        <v>208</v>
      </c>
      <c r="F494" s="188" t="s">
        <v>208</v>
      </c>
      <c r="G494" s="188" t="s">
        <v>208</v>
      </c>
    </row>
    <row r="495" spans="1:7" ht="14.5" thickBot="1">
      <c r="A495" s="253" t="s">
        <v>5</v>
      </c>
      <c r="B495" s="253" t="s">
        <v>81</v>
      </c>
      <c r="C495" s="253" t="s">
        <v>80</v>
      </c>
      <c r="D495" s="253" t="s">
        <v>109</v>
      </c>
    </row>
    <row r="496" spans="1:7" ht="40.5" thickBot="1">
      <c r="A496" s="187">
        <v>8000</v>
      </c>
      <c r="B496" s="186">
        <v>4080</v>
      </c>
      <c r="C496" s="188">
        <v>2</v>
      </c>
      <c r="D496" s="188" t="s">
        <v>369</v>
      </c>
    </row>
    <row r="498" spans="1:7">
      <c r="A498" s="254" t="s">
        <v>147</v>
      </c>
      <c r="B498" s="254" t="s">
        <v>106</v>
      </c>
      <c r="C498" s="254" t="s">
        <v>107</v>
      </c>
      <c r="D498" s="254" t="s">
        <v>108</v>
      </c>
      <c r="E498" s="254" t="s">
        <v>1</v>
      </c>
      <c r="F498" s="254" t="s">
        <v>2</v>
      </c>
      <c r="G498" s="254" t="s">
        <v>3</v>
      </c>
    </row>
    <row r="499" spans="1:7">
      <c r="A499" s="255" t="s">
        <v>208</v>
      </c>
      <c r="B499" s="255" t="s">
        <v>176</v>
      </c>
      <c r="C499" s="255" t="s">
        <v>208</v>
      </c>
      <c r="D499" s="255" t="s">
        <v>211</v>
      </c>
      <c r="E499" s="255" t="s">
        <v>209</v>
      </c>
      <c r="F499" s="255" t="s">
        <v>203</v>
      </c>
      <c r="G499" s="255" t="s">
        <v>208</v>
      </c>
    </row>
    <row r="500" spans="1:7">
      <c r="A500" s="254" t="s">
        <v>5</v>
      </c>
      <c r="B500" s="254" t="s">
        <v>81</v>
      </c>
      <c r="C500" s="254" t="s">
        <v>80</v>
      </c>
      <c r="D500" s="254" t="s">
        <v>109</v>
      </c>
    </row>
    <row r="501" spans="1:7" ht="40">
      <c r="A501" s="256">
        <v>21700</v>
      </c>
      <c r="B501" s="257">
        <v>11333.125</v>
      </c>
      <c r="C501" s="255">
        <v>5</v>
      </c>
      <c r="D501" s="255" t="s">
        <v>370</v>
      </c>
    </row>
    <row r="503" spans="1:7">
      <c r="A503" s="254" t="s">
        <v>147</v>
      </c>
      <c r="B503" s="254" t="s">
        <v>106</v>
      </c>
      <c r="C503" s="254" t="s">
        <v>107</v>
      </c>
      <c r="D503" s="254" t="s">
        <v>108</v>
      </c>
      <c r="E503" s="254" t="s">
        <v>1</v>
      </c>
      <c r="F503" s="254" t="s">
        <v>2</v>
      </c>
      <c r="G503" s="254" t="s">
        <v>3</v>
      </c>
    </row>
    <row r="504" spans="1:7">
      <c r="A504" s="255" t="s">
        <v>208</v>
      </c>
      <c r="B504" s="255" t="s">
        <v>176</v>
      </c>
      <c r="C504" s="255" t="s">
        <v>208</v>
      </c>
      <c r="D504" s="255" t="s">
        <v>211</v>
      </c>
      <c r="E504" s="255" t="s">
        <v>208</v>
      </c>
      <c r="F504" s="255" t="s">
        <v>208</v>
      </c>
      <c r="G504" s="255" t="s">
        <v>208</v>
      </c>
    </row>
    <row r="505" spans="1:7">
      <c r="A505" s="254" t="s">
        <v>5</v>
      </c>
      <c r="B505" s="254" t="s">
        <v>81</v>
      </c>
      <c r="C505" s="254" t="s">
        <v>80</v>
      </c>
      <c r="D505" s="254" t="s">
        <v>109</v>
      </c>
    </row>
    <row r="506" spans="1:7" ht="40">
      <c r="A506" s="256">
        <v>2395</v>
      </c>
      <c r="B506" s="257">
        <v>1221.45</v>
      </c>
      <c r="C506" s="255">
        <v>1</v>
      </c>
      <c r="D506" s="255" t="s">
        <v>371</v>
      </c>
    </row>
    <row r="508" spans="1:7">
      <c r="A508" s="254" t="s">
        <v>147</v>
      </c>
      <c r="B508" s="254" t="s">
        <v>106</v>
      </c>
      <c r="C508" s="254" t="s">
        <v>107</v>
      </c>
      <c r="D508" s="254" t="s">
        <v>108</v>
      </c>
      <c r="E508" s="254" t="s">
        <v>1</v>
      </c>
      <c r="F508" s="254" t="s">
        <v>2</v>
      </c>
      <c r="G508" s="254" t="s">
        <v>3</v>
      </c>
    </row>
    <row r="509" spans="1:7">
      <c r="A509" s="255" t="s">
        <v>269</v>
      </c>
      <c r="B509" s="258" t="s">
        <v>372</v>
      </c>
      <c r="C509" s="255" t="s">
        <v>254</v>
      </c>
      <c r="D509" s="255" t="s">
        <v>269</v>
      </c>
      <c r="E509" s="255" t="s">
        <v>208</v>
      </c>
      <c r="F509" s="255" t="s">
        <v>208</v>
      </c>
      <c r="G509" s="255" t="s">
        <v>269</v>
      </c>
    </row>
    <row r="510" spans="1:7">
      <c r="A510" s="254" t="s">
        <v>5</v>
      </c>
      <c r="B510" s="254" t="s">
        <v>81</v>
      </c>
      <c r="C510" s="254" t="s">
        <v>80</v>
      </c>
      <c r="D510" s="254" t="s">
        <v>109</v>
      </c>
    </row>
    <row r="511" spans="1:7" ht="40">
      <c r="A511" s="256">
        <v>140164</v>
      </c>
      <c r="B511" s="257">
        <v>70931.820000000007</v>
      </c>
      <c r="C511" s="255">
        <v>19</v>
      </c>
      <c r="D511" s="255" t="s">
        <v>373</v>
      </c>
    </row>
    <row r="514" spans="1:7">
      <c r="A514" s="254" t="s">
        <v>147</v>
      </c>
      <c r="B514" s="254" t="s">
        <v>106</v>
      </c>
      <c r="C514" s="254" t="s">
        <v>107</v>
      </c>
      <c r="D514" s="254" t="s">
        <v>108</v>
      </c>
      <c r="E514" s="254" t="s">
        <v>1</v>
      </c>
      <c r="F514" s="254" t="s">
        <v>2</v>
      </c>
      <c r="G514" s="254" t="s">
        <v>3</v>
      </c>
    </row>
    <row r="515" spans="1:7" ht="20">
      <c r="A515" s="255" t="s">
        <v>208</v>
      </c>
      <c r="B515" s="260" t="s">
        <v>386</v>
      </c>
      <c r="C515" s="255" t="s">
        <v>208</v>
      </c>
      <c r="D515" s="255" t="s">
        <v>203</v>
      </c>
      <c r="E515" s="255" t="s">
        <v>254</v>
      </c>
      <c r="F515" s="255" t="s">
        <v>208</v>
      </c>
      <c r="G515" s="255" t="s">
        <v>254</v>
      </c>
    </row>
    <row r="516" spans="1:7">
      <c r="A516" s="254" t="s">
        <v>5</v>
      </c>
      <c r="B516" s="254" t="s">
        <v>81</v>
      </c>
      <c r="C516" s="254" t="s">
        <v>80</v>
      </c>
      <c r="D516" s="254" t="s">
        <v>109</v>
      </c>
    </row>
    <row r="517" spans="1:7" ht="40">
      <c r="A517" s="256">
        <v>52117</v>
      </c>
      <c r="B517" s="257">
        <v>26242.26</v>
      </c>
      <c r="C517" s="255">
        <v>5</v>
      </c>
      <c r="D517" s="255" t="s">
        <v>387</v>
      </c>
    </row>
    <row r="519" spans="1:7">
      <c r="A519" s="254" t="s">
        <v>147</v>
      </c>
      <c r="B519" s="254" t="s">
        <v>106</v>
      </c>
      <c r="C519" s="254" t="s">
        <v>107</v>
      </c>
      <c r="D519" s="254" t="s">
        <v>108</v>
      </c>
      <c r="E519" s="254" t="s">
        <v>1</v>
      </c>
      <c r="F519" s="254" t="s">
        <v>2</v>
      </c>
      <c r="G519" s="254" t="s">
        <v>3</v>
      </c>
    </row>
    <row r="520" spans="1:7" ht="20">
      <c r="A520" s="255" t="s">
        <v>312</v>
      </c>
      <c r="B520" s="258" t="s">
        <v>388</v>
      </c>
      <c r="C520" s="255" t="s">
        <v>312</v>
      </c>
      <c r="D520" s="255" t="s">
        <v>254</v>
      </c>
      <c r="E520" s="255" t="s">
        <v>208</v>
      </c>
      <c r="F520" s="255" t="s">
        <v>208</v>
      </c>
      <c r="G520" s="255" t="s">
        <v>312</v>
      </c>
    </row>
    <row r="521" spans="1:7">
      <c r="A521" s="254" t="s">
        <v>5</v>
      </c>
      <c r="B521" s="254" t="s">
        <v>81</v>
      </c>
      <c r="C521" s="254" t="s">
        <v>80</v>
      </c>
      <c r="D521" s="254" t="s">
        <v>109</v>
      </c>
    </row>
    <row r="522" spans="1:7" ht="40">
      <c r="A522" s="256">
        <v>128029</v>
      </c>
      <c r="B522" s="257">
        <v>64154.39</v>
      </c>
      <c r="C522" s="255">
        <v>14</v>
      </c>
      <c r="D522" s="255" t="s">
        <v>389</v>
      </c>
    </row>
    <row r="524" spans="1:7">
      <c r="A524" s="254" t="s">
        <v>147</v>
      </c>
      <c r="B524" s="254" t="s">
        <v>106</v>
      </c>
      <c r="C524" s="254" t="s">
        <v>107</v>
      </c>
      <c r="D524" s="254" t="s">
        <v>108</v>
      </c>
      <c r="E524" s="254" t="s">
        <v>1</v>
      </c>
      <c r="F524" s="254" t="s">
        <v>2</v>
      </c>
      <c r="G524" s="254" t="s">
        <v>3</v>
      </c>
    </row>
    <row r="525" spans="1:7" ht="20">
      <c r="A525" s="255" t="s">
        <v>254</v>
      </c>
      <c r="B525" s="260" t="s">
        <v>390</v>
      </c>
      <c r="C525" s="255" t="s">
        <v>254</v>
      </c>
      <c r="D525" s="255" t="s">
        <v>200</v>
      </c>
      <c r="E525" s="255" t="s">
        <v>254</v>
      </c>
      <c r="F525" s="255" t="s">
        <v>234</v>
      </c>
      <c r="G525" s="255" t="s">
        <v>254</v>
      </c>
    </row>
    <row r="526" spans="1:7">
      <c r="A526" s="254" t="s">
        <v>5</v>
      </c>
      <c r="B526" s="254" t="s">
        <v>81</v>
      </c>
      <c r="C526" s="254" t="s">
        <v>80</v>
      </c>
      <c r="D526" s="254" t="s">
        <v>109</v>
      </c>
    </row>
    <row r="527" spans="1:7" ht="40">
      <c r="A527" s="256">
        <v>44850</v>
      </c>
      <c r="B527" s="257">
        <v>22617.52</v>
      </c>
      <c r="C527" s="255">
        <v>8</v>
      </c>
      <c r="D527" s="255" t="s">
        <v>391</v>
      </c>
    </row>
    <row r="529" spans="1:7">
      <c r="A529" s="254" t="s">
        <v>147</v>
      </c>
      <c r="B529" s="254" t="s">
        <v>106</v>
      </c>
      <c r="C529" s="254" t="s">
        <v>107</v>
      </c>
      <c r="D529" s="254" t="s">
        <v>108</v>
      </c>
      <c r="E529" s="254" t="s">
        <v>1</v>
      </c>
      <c r="F529" s="254" t="s">
        <v>2</v>
      </c>
      <c r="G529" s="254" t="s">
        <v>3</v>
      </c>
    </row>
    <row r="530" spans="1:7">
      <c r="A530" s="255" t="s">
        <v>254</v>
      </c>
      <c r="B530" s="255" t="s">
        <v>176</v>
      </c>
      <c r="C530" s="255" t="s">
        <v>254</v>
      </c>
      <c r="D530" s="255" t="s">
        <v>203</v>
      </c>
      <c r="E530" s="255" t="s">
        <v>254</v>
      </c>
      <c r="F530" s="255" t="s">
        <v>254</v>
      </c>
      <c r="G530" s="255" t="s">
        <v>254</v>
      </c>
    </row>
    <row r="531" spans="1:7">
      <c r="A531" s="254" t="s">
        <v>5</v>
      </c>
      <c r="B531" s="254" t="s">
        <v>81</v>
      </c>
      <c r="C531" s="254" t="s">
        <v>80</v>
      </c>
      <c r="D531" s="254" t="s">
        <v>109</v>
      </c>
    </row>
    <row r="532" spans="1:7" ht="40">
      <c r="A532" s="256">
        <v>7500</v>
      </c>
      <c r="B532" s="257">
        <v>3750</v>
      </c>
      <c r="C532" s="255">
        <v>1</v>
      </c>
      <c r="D532" s="255" t="s">
        <v>392</v>
      </c>
    </row>
    <row r="534" spans="1:7">
      <c r="A534" s="254" t="s">
        <v>147</v>
      </c>
      <c r="B534" s="254" t="s">
        <v>106</v>
      </c>
      <c r="C534" s="254" t="s">
        <v>107</v>
      </c>
      <c r="D534" s="254" t="s">
        <v>108</v>
      </c>
      <c r="E534" s="254" t="s">
        <v>1</v>
      </c>
      <c r="F534" s="254" t="s">
        <v>2</v>
      </c>
      <c r="G534" s="254" t="s">
        <v>3</v>
      </c>
    </row>
    <row r="535" spans="1:7">
      <c r="A535" s="255" t="s">
        <v>269</v>
      </c>
      <c r="B535" s="260" t="s">
        <v>393</v>
      </c>
      <c r="C535" s="255" t="s">
        <v>312</v>
      </c>
      <c r="D535" s="255" t="s">
        <v>209</v>
      </c>
      <c r="E535" s="255" t="s">
        <v>209</v>
      </c>
      <c r="F535" s="255" t="s">
        <v>209</v>
      </c>
      <c r="G535" s="255" t="s">
        <v>269</v>
      </c>
    </row>
    <row r="536" spans="1:7">
      <c r="A536" s="254" t="s">
        <v>5</v>
      </c>
      <c r="B536" s="254" t="s">
        <v>81</v>
      </c>
      <c r="C536" s="254" t="s">
        <v>80</v>
      </c>
      <c r="D536" s="254" t="s">
        <v>109</v>
      </c>
    </row>
    <row r="537" spans="1:7" ht="40">
      <c r="A537" s="256">
        <v>82300</v>
      </c>
      <c r="B537" s="257">
        <v>43107.5</v>
      </c>
      <c r="C537" s="255">
        <v>5</v>
      </c>
      <c r="D537" s="255" t="s">
        <v>394</v>
      </c>
    </row>
    <row r="539" spans="1:7">
      <c r="A539" s="254" t="s">
        <v>147</v>
      </c>
      <c r="B539" s="254" t="s">
        <v>106</v>
      </c>
      <c r="C539" s="254" t="s">
        <v>107</v>
      </c>
      <c r="D539" s="254" t="s">
        <v>108</v>
      </c>
      <c r="E539" s="254" t="s">
        <v>1</v>
      </c>
      <c r="F539" s="254" t="s">
        <v>2</v>
      </c>
      <c r="G539" s="254" t="s">
        <v>3</v>
      </c>
    </row>
    <row r="540" spans="1:7">
      <c r="A540" s="255" t="s">
        <v>214</v>
      </c>
      <c r="B540" s="260" t="s">
        <v>395</v>
      </c>
      <c r="C540" s="255" t="s">
        <v>254</v>
      </c>
      <c r="D540" s="255" t="s">
        <v>209</v>
      </c>
      <c r="E540" s="255" t="s">
        <v>254</v>
      </c>
      <c r="F540" s="255" t="s">
        <v>214</v>
      </c>
      <c r="G540" s="255" t="s">
        <v>254</v>
      </c>
    </row>
    <row r="541" spans="1:7">
      <c r="A541" s="254" t="s">
        <v>5</v>
      </c>
      <c r="B541" s="254" t="s">
        <v>81</v>
      </c>
      <c r="C541" s="254" t="s">
        <v>80</v>
      </c>
      <c r="D541" s="254" t="s">
        <v>109</v>
      </c>
    </row>
    <row r="542" spans="1:7" ht="40">
      <c r="A542" s="256">
        <v>16307</v>
      </c>
      <c r="B542" s="257">
        <v>8303.5</v>
      </c>
      <c r="C542" s="255">
        <v>4</v>
      </c>
      <c r="D542" s="255" t="s">
        <v>396</v>
      </c>
    </row>
    <row r="544" spans="1:7">
      <c r="A544" s="254" t="s">
        <v>147</v>
      </c>
      <c r="B544" s="254" t="s">
        <v>106</v>
      </c>
      <c r="C544" s="254" t="s">
        <v>107</v>
      </c>
      <c r="D544" s="254" t="s">
        <v>108</v>
      </c>
      <c r="E544" s="254" t="s">
        <v>1</v>
      </c>
      <c r="F544" s="254" t="s">
        <v>2</v>
      </c>
      <c r="G544" s="254" t="s">
        <v>3</v>
      </c>
    </row>
    <row r="545" spans="1:7" ht="20">
      <c r="A545" s="255" t="s">
        <v>254</v>
      </c>
      <c r="B545" s="258" t="s">
        <v>397</v>
      </c>
      <c r="C545" s="255" t="s">
        <v>254</v>
      </c>
      <c r="D545" s="255" t="s">
        <v>209</v>
      </c>
      <c r="E545" s="255" t="s">
        <v>208</v>
      </c>
      <c r="F545" s="255" t="s">
        <v>208</v>
      </c>
      <c r="G545" s="255" t="s">
        <v>254</v>
      </c>
    </row>
    <row r="546" spans="1:7">
      <c r="A546" s="254" t="s">
        <v>5</v>
      </c>
      <c r="B546" s="254" t="s">
        <v>81</v>
      </c>
      <c r="C546" s="254" t="s">
        <v>80</v>
      </c>
      <c r="D546" s="254" t="s">
        <v>109</v>
      </c>
    </row>
    <row r="547" spans="1:7" ht="40">
      <c r="A547" s="256">
        <v>137238</v>
      </c>
      <c r="B547" s="257">
        <v>68853.5</v>
      </c>
      <c r="C547" s="255">
        <v>12</v>
      </c>
      <c r="D547" s="255" t="s">
        <v>398</v>
      </c>
    </row>
    <row r="549" spans="1:7">
      <c r="A549" s="254" t="s">
        <v>147</v>
      </c>
      <c r="B549" s="254" t="s">
        <v>106</v>
      </c>
      <c r="C549" s="254" t="s">
        <v>107</v>
      </c>
      <c r="D549" s="254" t="s">
        <v>108</v>
      </c>
      <c r="E549" s="254" t="s">
        <v>1</v>
      </c>
      <c r="F549" s="254" t="s">
        <v>2</v>
      </c>
      <c r="G549" s="254" t="s">
        <v>3</v>
      </c>
    </row>
    <row r="550" spans="1:7">
      <c r="A550" s="255" t="s">
        <v>254</v>
      </c>
      <c r="B550" s="255" t="s">
        <v>176</v>
      </c>
      <c r="C550" s="255" t="s">
        <v>269</v>
      </c>
      <c r="D550" s="255" t="s">
        <v>209</v>
      </c>
      <c r="E550" s="255" t="s">
        <v>254</v>
      </c>
      <c r="F550" s="255" t="s">
        <v>254</v>
      </c>
      <c r="G550" s="255" t="s">
        <v>254</v>
      </c>
    </row>
    <row r="551" spans="1:7">
      <c r="A551" s="254" t="s">
        <v>5</v>
      </c>
      <c r="B551" s="254" t="s">
        <v>81</v>
      </c>
      <c r="C551" s="254" t="s">
        <v>80</v>
      </c>
      <c r="D551" s="254" t="s">
        <v>109</v>
      </c>
    </row>
    <row r="552" spans="1:7" ht="40">
      <c r="A552" s="256">
        <v>160000</v>
      </c>
      <c r="B552" s="257">
        <v>80000</v>
      </c>
      <c r="C552" s="255">
        <v>2</v>
      </c>
      <c r="D552" s="255" t="s">
        <v>399</v>
      </c>
    </row>
    <row r="554" spans="1:7">
      <c r="A554" s="254" t="s">
        <v>147</v>
      </c>
      <c r="B554" s="254" t="s">
        <v>106</v>
      </c>
      <c r="C554" s="254" t="s">
        <v>107</v>
      </c>
      <c r="D554" s="254" t="s">
        <v>108</v>
      </c>
      <c r="E554" s="254" t="s">
        <v>1</v>
      </c>
      <c r="F554" s="254" t="s">
        <v>2</v>
      </c>
      <c r="G554" s="254" t="s">
        <v>3</v>
      </c>
    </row>
    <row r="555" spans="1:7">
      <c r="A555" s="255" t="s">
        <v>254</v>
      </c>
      <c r="B555" s="255" t="s">
        <v>176</v>
      </c>
      <c r="C555" s="255" t="s">
        <v>312</v>
      </c>
      <c r="D555" s="255" t="s">
        <v>269</v>
      </c>
      <c r="E555" s="255" t="s">
        <v>269</v>
      </c>
      <c r="F555" s="255" t="s">
        <v>269</v>
      </c>
      <c r="G555" s="255" t="s">
        <v>254</v>
      </c>
    </row>
    <row r="556" spans="1:7">
      <c r="A556" s="254" t="s">
        <v>5</v>
      </c>
      <c r="B556" s="254" t="s">
        <v>81</v>
      </c>
      <c r="C556" s="254" t="s">
        <v>80</v>
      </c>
      <c r="D556" s="254" t="s">
        <v>109</v>
      </c>
    </row>
    <row r="557" spans="1:7" ht="40">
      <c r="A557" s="256">
        <v>107455</v>
      </c>
      <c r="B557" s="257">
        <v>53734.775000000001</v>
      </c>
      <c r="C557" s="255">
        <v>3</v>
      </c>
      <c r="D557" s="255" t="s">
        <v>400</v>
      </c>
    </row>
    <row r="559" spans="1:7">
      <c r="A559" s="254" t="s">
        <v>147</v>
      </c>
      <c r="B559" s="254" t="s">
        <v>106</v>
      </c>
      <c r="C559" s="254" t="s">
        <v>107</v>
      </c>
      <c r="D559" s="254" t="s">
        <v>108</v>
      </c>
      <c r="E559" s="254" t="s">
        <v>1</v>
      </c>
      <c r="F559" s="254" t="s">
        <v>2</v>
      </c>
      <c r="G559" s="254" t="s">
        <v>3</v>
      </c>
    </row>
    <row r="560" spans="1:7">
      <c r="A560" s="255" t="s">
        <v>312</v>
      </c>
      <c r="B560" s="258" t="s">
        <v>401</v>
      </c>
      <c r="C560" s="255" t="s">
        <v>312</v>
      </c>
      <c r="D560" s="255" t="s">
        <v>254</v>
      </c>
      <c r="E560" s="255" t="s">
        <v>312</v>
      </c>
      <c r="F560" s="255" t="s">
        <v>312</v>
      </c>
      <c r="G560" s="255" t="s">
        <v>312</v>
      </c>
    </row>
    <row r="561" spans="1:7">
      <c r="A561" s="254" t="s">
        <v>5</v>
      </c>
      <c r="B561" s="254" t="s">
        <v>81</v>
      </c>
      <c r="C561" s="254" t="s">
        <v>80</v>
      </c>
      <c r="D561" s="254" t="s">
        <v>109</v>
      </c>
    </row>
    <row r="562" spans="1:7" ht="40">
      <c r="A562" s="256">
        <v>74250</v>
      </c>
      <c r="B562" s="257">
        <v>36753.75</v>
      </c>
      <c r="C562" s="255">
        <v>6</v>
      </c>
      <c r="D562" s="255" t="s">
        <v>402</v>
      </c>
    </row>
    <row r="564" spans="1:7">
      <c r="A564" s="254" t="s">
        <v>147</v>
      </c>
      <c r="B564" s="254" t="s">
        <v>106</v>
      </c>
      <c r="C564" s="254" t="s">
        <v>107</v>
      </c>
      <c r="D564" s="254" t="s">
        <v>108</v>
      </c>
      <c r="E564" s="254" t="s">
        <v>1</v>
      </c>
      <c r="F564" s="254" t="s">
        <v>2</v>
      </c>
      <c r="G564" s="254" t="s">
        <v>3</v>
      </c>
    </row>
    <row r="565" spans="1:7" ht="20">
      <c r="A565" s="255" t="s">
        <v>254</v>
      </c>
      <c r="B565" s="260" t="s">
        <v>403</v>
      </c>
      <c r="C565" s="255" t="s">
        <v>312</v>
      </c>
      <c r="D565" s="255" t="s">
        <v>254</v>
      </c>
      <c r="E565" s="255" t="s">
        <v>312</v>
      </c>
      <c r="F565" s="255" t="s">
        <v>254</v>
      </c>
      <c r="G565" s="255" t="s">
        <v>312</v>
      </c>
    </row>
    <row r="566" spans="1:7">
      <c r="A566" s="254" t="s">
        <v>5</v>
      </c>
      <c r="B566" s="254" t="s">
        <v>81</v>
      </c>
      <c r="C566" s="254" t="s">
        <v>80</v>
      </c>
      <c r="D566" s="254" t="s">
        <v>109</v>
      </c>
    </row>
    <row r="567" spans="1:7" ht="40">
      <c r="A567" s="256">
        <v>15000</v>
      </c>
      <c r="B567" s="257">
        <v>7475</v>
      </c>
      <c r="C567" s="255">
        <v>2</v>
      </c>
      <c r="D567" s="255" t="s">
        <v>404</v>
      </c>
    </row>
    <row r="569" spans="1:7">
      <c r="A569" s="254" t="s">
        <v>147</v>
      </c>
      <c r="B569" s="254" t="s">
        <v>106</v>
      </c>
      <c r="C569" s="254" t="s">
        <v>107</v>
      </c>
      <c r="D569" s="254" t="s">
        <v>108</v>
      </c>
      <c r="E569" s="254" t="s">
        <v>1</v>
      </c>
      <c r="F569" s="254" t="s">
        <v>2</v>
      </c>
      <c r="G569" s="254" t="s">
        <v>3</v>
      </c>
    </row>
    <row r="570" spans="1:7">
      <c r="A570" s="255" t="s">
        <v>312</v>
      </c>
      <c r="B570" s="258" t="s">
        <v>405</v>
      </c>
      <c r="C570" s="255" t="s">
        <v>312</v>
      </c>
      <c r="D570" s="255" t="s">
        <v>254</v>
      </c>
      <c r="E570" s="255" t="s">
        <v>254</v>
      </c>
      <c r="F570" s="255" t="s">
        <v>254</v>
      </c>
      <c r="G570" s="255" t="s">
        <v>312</v>
      </c>
    </row>
    <row r="571" spans="1:7">
      <c r="A571" s="254" t="s">
        <v>5</v>
      </c>
      <c r="B571" s="254" t="s">
        <v>81</v>
      </c>
      <c r="C571" s="254" t="s">
        <v>80</v>
      </c>
      <c r="D571" s="254" t="s">
        <v>109</v>
      </c>
    </row>
    <row r="572" spans="1:7" ht="40">
      <c r="A572" s="256">
        <v>30000</v>
      </c>
      <c r="B572" s="257">
        <v>14875</v>
      </c>
      <c r="C572" s="255">
        <v>3</v>
      </c>
      <c r="D572" s="255" t="s">
        <v>406</v>
      </c>
    </row>
    <row r="574" spans="1:7">
      <c r="A574" s="254" t="s">
        <v>147</v>
      </c>
      <c r="B574" s="254" t="s">
        <v>106</v>
      </c>
      <c r="C574" s="254" t="s">
        <v>107</v>
      </c>
      <c r="D574" s="254" t="s">
        <v>108</v>
      </c>
      <c r="E574" s="254" t="s">
        <v>1</v>
      </c>
      <c r="F574" s="254" t="s">
        <v>2</v>
      </c>
      <c r="G574" s="254" t="s">
        <v>3</v>
      </c>
    </row>
    <row r="575" spans="1:7" ht="20">
      <c r="A575" s="255" t="s">
        <v>208</v>
      </c>
      <c r="B575" s="260" t="s">
        <v>407</v>
      </c>
      <c r="C575" s="255" t="s">
        <v>269</v>
      </c>
      <c r="D575" s="255" t="s">
        <v>208</v>
      </c>
      <c r="E575" s="255" t="s">
        <v>254</v>
      </c>
      <c r="F575" s="255" t="s">
        <v>208</v>
      </c>
      <c r="G575" s="255" t="s">
        <v>254</v>
      </c>
    </row>
    <row r="576" spans="1:7">
      <c r="A576" s="254" t="s">
        <v>5</v>
      </c>
      <c r="B576" s="254" t="s">
        <v>81</v>
      </c>
      <c r="C576" s="254" t="s">
        <v>80</v>
      </c>
      <c r="D576" s="254" t="s">
        <v>109</v>
      </c>
    </row>
    <row r="577" spans="1:7" ht="40">
      <c r="A577" s="256">
        <v>60669</v>
      </c>
      <c r="B577" s="257">
        <v>30516.945</v>
      </c>
      <c r="C577" s="255">
        <v>8</v>
      </c>
      <c r="D577" s="255" t="s">
        <v>408</v>
      </c>
    </row>
    <row r="579" spans="1:7">
      <c r="A579" s="254" t="s">
        <v>147</v>
      </c>
      <c r="B579" s="254" t="s">
        <v>106</v>
      </c>
      <c r="C579" s="254" t="s">
        <v>107</v>
      </c>
      <c r="D579" s="254" t="s">
        <v>108</v>
      </c>
      <c r="E579" s="254" t="s">
        <v>1</v>
      </c>
      <c r="F579" s="254" t="s">
        <v>2</v>
      </c>
      <c r="G579" s="254" t="s">
        <v>3</v>
      </c>
    </row>
    <row r="580" spans="1:7">
      <c r="A580" s="255" t="s">
        <v>208</v>
      </c>
      <c r="B580" s="255" t="s">
        <v>176</v>
      </c>
      <c r="C580" s="255" t="s">
        <v>312</v>
      </c>
      <c r="D580" s="255" t="s">
        <v>208</v>
      </c>
      <c r="E580" s="255" t="s">
        <v>269</v>
      </c>
      <c r="F580" s="255" t="s">
        <v>208</v>
      </c>
      <c r="G580" s="255" t="s">
        <v>254</v>
      </c>
    </row>
    <row r="581" spans="1:7">
      <c r="A581" s="254" t="s">
        <v>5</v>
      </c>
      <c r="B581" s="254" t="s">
        <v>81</v>
      </c>
      <c r="C581" s="254" t="s">
        <v>80</v>
      </c>
      <c r="D581" s="254" t="s">
        <v>109</v>
      </c>
    </row>
    <row r="582" spans="1:7" ht="40">
      <c r="A582" s="256">
        <v>453777</v>
      </c>
      <c r="B582" s="257">
        <v>228738.8</v>
      </c>
      <c r="C582" s="255">
        <v>20</v>
      </c>
      <c r="D582" s="255" t="s">
        <v>409</v>
      </c>
    </row>
    <row r="584" spans="1:7">
      <c r="A584" s="254" t="s">
        <v>147</v>
      </c>
      <c r="B584" s="254" t="s">
        <v>106</v>
      </c>
      <c r="C584" s="254" t="s">
        <v>107</v>
      </c>
      <c r="D584" s="254" t="s">
        <v>108</v>
      </c>
      <c r="E584" s="254" t="s">
        <v>1</v>
      </c>
      <c r="F584" s="254" t="s">
        <v>2</v>
      </c>
      <c r="G584" s="254" t="s">
        <v>3</v>
      </c>
    </row>
    <row r="585" spans="1:7">
      <c r="A585" s="255" t="s">
        <v>208</v>
      </c>
      <c r="B585" s="255" t="s">
        <v>176</v>
      </c>
      <c r="C585" s="255" t="s">
        <v>312</v>
      </c>
      <c r="D585" s="255" t="s">
        <v>208</v>
      </c>
      <c r="E585" s="255" t="s">
        <v>208</v>
      </c>
      <c r="F585" s="255" t="s">
        <v>208</v>
      </c>
      <c r="G585" s="255" t="s">
        <v>254</v>
      </c>
    </row>
    <row r="586" spans="1:7">
      <c r="A586" s="254" t="s">
        <v>5</v>
      </c>
      <c r="B586" s="254" t="s">
        <v>81</v>
      </c>
      <c r="C586" s="254" t="s">
        <v>80</v>
      </c>
      <c r="D586" s="254" t="s">
        <v>109</v>
      </c>
    </row>
    <row r="587" spans="1:7" ht="40">
      <c r="A587" s="256">
        <v>13335</v>
      </c>
      <c r="B587" s="257">
        <v>6780.85</v>
      </c>
      <c r="C587" s="255">
        <v>4</v>
      </c>
      <c r="D587" s="255" t="s">
        <v>410</v>
      </c>
    </row>
    <row r="589" spans="1:7">
      <c r="A589" s="254" t="s">
        <v>147</v>
      </c>
      <c r="B589" s="254" t="s">
        <v>106</v>
      </c>
      <c r="C589" s="254" t="s">
        <v>107</v>
      </c>
      <c r="D589" s="254" t="s">
        <v>108</v>
      </c>
      <c r="E589" s="254" t="s">
        <v>1</v>
      </c>
      <c r="F589" s="254" t="s">
        <v>2</v>
      </c>
      <c r="G589" s="254" t="s">
        <v>3</v>
      </c>
    </row>
    <row r="590" spans="1:7">
      <c r="A590" s="255" t="s">
        <v>208</v>
      </c>
      <c r="B590" s="255" t="s">
        <v>176</v>
      </c>
      <c r="C590" s="255" t="s">
        <v>312</v>
      </c>
      <c r="D590" s="255" t="s">
        <v>208</v>
      </c>
      <c r="E590" s="255" t="s">
        <v>289</v>
      </c>
      <c r="F590" s="255" t="s">
        <v>289</v>
      </c>
      <c r="G590" s="255" t="s">
        <v>289</v>
      </c>
    </row>
    <row r="591" spans="1:7">
      <c r="A591" s="254" t="s">
        <v>5</v>
      </c>
      <c r="B591" s="254" t="s">
        <v>81</v>
      </c>
      <c r="C591" s="254" t="s">
        <v>80</v>
      </c>
      <c r="D591" s="254" t="s">
        <v>109</v>
      </c>
    </row>
    <row r="592" spans="1:7" ht="30">
      <c r="A592" s="255">
        <v>0</v>
      </c>
      <c r="B592" s="255" t="s">
        <v>289</v>
      </c>
      <c r="C592" s="255">
        <v>0</v>
      </c>
      <c r="D592" s="255" t="s">
        <v>411</v>
      </c>
    </row>
    <row r="594" spans="1:7">
      <c r="A594" s="254" t="s">
        <v>147</v>
      </c>
      <c r="B594" s="254" t="s">
        <v>106</v>
      </c>
      <c r="C594" s="254" t="s">
        <v>107</v>
      </c>
      <c r="D594" s="254" t="s">
        <v>108</v>
      </c>
      <c r="E594" s="254" t="s">
        <v>1</v>
      </c>
      <c r="F594" s="254" t="s">
        <v>2</v>
      </c>
      <c r="G594" s="254" t="s">
        <v>3</v>
      </c>
    </row>
    <row r="595" spans="1:7">
      <c r="A595" s="255" t="s">
        <v>254</v>
      </c>
      <c r="B595" s="258" t="s">
        <v>415</v>
      </c>
      <c r="C595" s="255" t="s">
        <v>286</v>
      </c>
      <c r="D595" s="255" t="s">
        <v>254</v>
      </c>
      <c r="E595" s="255" t="s">
        <v>312</v>
      </c>
      <c r="F595" s="255" t="s">
        <v>254</v>
      </c>
      <c r="G595" s="255" t="s">
        <v>312</v>
      </c>
    </row>
    <row r="596" spans="1:7">
      <c r="A596" s="254" t="s">
        <v>5</v>
      </c>
      <c r="B596" s="254" t="s">
        <v>81</v>
      </c>
      <c r="C596" s="254" t="s">
        <v>80</v>
      </c>
      <c r="D596" s="254" t="s">
        <v>109</v>
      </c>
    </row>
    <row r="597" spans="1:7" ht="40">
      <c r="A597" s="256">
        <v>128600</v>
      </c>
      <c r="B597" s="257">
        <v>63757</v>
      </c>
      <c r="C597" s="255">
        <v>14</v>
      </c>
      <c r="D597" s="255" t="s">
        <v>416</v>
      </c>
    </row>
    <row r="598" spans="1:7" ht="13" thickBot="1"/>
    <row r="599" spans="1:7" ht="13" thickBot="1">
      <c r="A599" s="253" t="s">
        <v>147</v>
      </c>
      <c r="B599" s="253" t="s">
        <v>106</v>
      </c>
      <c r="C599" s="253" t="s">
        <v>107</v>
      </c>
      <c r="D599" s="253" t="s">
        <v>108</v>
      </c>
      <c r="E599" s="253" t="s">
        <v>1</v>
      </c>
      <c r="F599" s="253" t="s">
        <v>2</v>
      </c>
      <c r="G599" s="253" t="s">
        <v>3</v>
      </c>
    </row>
    <row r="600" spans="1:7" ht="13" thickBot="1">
      <c r="A600" s="188" t="s">
        <v>286</v>
      </c>
      <c r="B600" s="206" t="s">
        <v>417</v>
      </c>
      <c r="C600" s="188" t="s">
        <v>256</v>
      </c>
      <c r="D600" s="188" t="s">
        <v>286</v>
      </c>
      <c r="E600" s="188" t="s">
        <v>254</v>
      </c>
      <c r="F600" s="188" t="s">
        <v>254</v>
      </c>
      <c r="G600" s="188" t="s">
        <v>286</v>
      </c>
    </row>
    <row r="601" spans="1:7" ht="14.5" thickBot="1">
      <c r="A601" s="253" t="s">
        <v>5</v>
      </c>
      <c r="B601" s="253" t="s">
        <v>81</v>
      </c>
      <c r="C601" s="253" t="s">
        <v>80</v>
      </c>
      <c r="D601" s="253" t="s">
        <v>109</v>
      </c>
    </row>
    <row r="602" spans="1:7" ht="40.5" thickBot="1">
      <c r="A602" s="187">
        <v>51074</v>
      </c>
      <c r="B602" s="186">
        <v>25247.03</v>
      </c>
      <c r="C602" s="188">
        <v>8</v>
      </c>
      <c r="D602" s="188" t="s">
        <v>418</v>
      </c>
    </row>
    <row r="603" spans="1:7" ht="13" thickBot="1"/>
    <row r="604" spans="1:7" ht="13" thickBot="1">
      <c r="A604" s="253" t="s">
        <v>147</v>
      </c>
      <c r="B604" s="253" t="s">
        <v>106</v>
      </c>
      <c r="C604" s="253" t="s">
        <v>107</v>
      </c>
      <c r="D604" s="253" t="s">
        <v>108</v>
      </c>
      <c r="E604" s="253" t="s">
        <v>1</v>
      </c>
      <c r="F604" s="253" t="s">
        <v>2</v>
      </c>
      <c r="G604" s="253" t="s">
        <v>3</v>
      </c>
    </row>
    <row r="605" spans="1:7" ht="13" thickBot="1">
      <c r="A605" s="188" t="s">
        <v>286</v>
      </c>
      <c r="B605" s="206" t="s">
        <v>176</v>
      </c>
      <c r="C605" s="188" t="s">
        <v>338</v>
      </c>
      <c r="D605" s="188" t="s">
        <v>286</v>
      </c>
      <c r="E605" s="188" t="s">
        <v>338</v>
      </c>
      <c r="F605" s="188" t="s">
        <v>254</v>
      </c>
      <c r="G605" s="188" t="s">
        <v>338</v>
      </c>
    </row>
    <row r="606" spans="1:7" ht="14.5" thickBot="1">
      <c r="A606" s="253" t="s">
        <v>5</v>
      </c>
      <c r="B606" s="253" t="s">
        <v>81</v>
      </c>
      <c r="C606" s="253" t="s">
        <v>80</v>
      </c>
      <c r="D606" s="253" t="s">
        <v>109</v>
      </c>
    </row>
    <row r="607" spans="1:7" ht="40.5" thickBot="1">
      <c r="A607" s="187">
        <v>59743</v>
      </c>
      <c r="B607" s="186">
        <v>29268.605</v>
      </c>
      <c r="C607" s="188">
        <v>6</v>
      </c>
      <c r="D607" s="188" t="s">
        <v>419</v>
      </c>
    </row>
    <row r="608" spans="1:7" ht="13" thickBot="1"/>
    <row r="609" spans="1:7" ht="13" thickBot="1">
      <c r="A609" s="253" t="s">
        <v>147</v>
      </c>
      <c r="B609" s="253" t="s">
        <v>106</v>
      </c>
      <c r="C609" s="253" t="s">
        <v>107</v>
      </c>
      <c r="D609" s="253" t="s">
        <v>108</v>
      </c>
      <c r="E609" s="253" t="s">
        <v>1</v>
      </c>
      <c r="F609" s="253" t="s">
        <v>2</v>
      </c>
      <c r="G609" s="253" t="s">
        <v>3</v>
      </c>
    </row>
    <row r="610" spans="1:7" ht="13" thickBot="1">
      <c r="A610" s="188" t="s">
        <v>338</v>
      </c>
      <c r="B610" s="206" t="s">
        <v>421</v>
      </c>
      <c r="C610" s="188" t="s">
        <v>256</v>
      </c>
      <c r="D610" s="188" t="s">
        <v>286</v>
      </c>
      <c r="E610" s="188" t="s">
        <v>338</v>
      </c>
      <c r="F610" s="188" t="s">
        <v>338</v>
      </c>
      <c r="G610" s="188" t="s">
        <v>338</v>
      </c>
    </row>
    <row r="611" spans="1:7" ht="14.5" thickBot="1">
      <c r="A611" s="253" t="s">
        <v>5</v>
      </c>
      <c r="B611" s="253" t="s">
        <v>81</v>
      </c>
      <c r="C611" s="253" t="s">
        <v>80</v>
      </c>
      <c r="D611" s="253" t="s">
        <v>109</v>
      </c>
    </row>
    <row r="612" spans="1:7" ht="40.5" thickBot="1">
      <c r="A612" s="187">
        <v>74071</v>
      </c>
      <c r="B612" s="186">
        <v>35924.434999999998</v>
      </c>
      <c r="C612" s="188">
        <v>11</v>
      </c>
      <c r="D612" s="188" t="s">
        <v>420</v>
      </c>
    </row>
    <row r="614" spans="1:7">
      <c r="A614" s="254" t="s">
        <v>147</v>
      </c>
      <c r="B614" s="254" t="s">
        <v>106</v>
      </c>
      <c r="C614" s="254" t="s">
        <v>107</v>
      </c>
      <c r="D614" s="254" t="s">
        <v>108</v>
      </c>
      <c r="E614" s="254" t="s">
        <v>1</v>
      </c>
      <c r="F614" s="254" t="s">
        <v>2</v>
      </c>
      <c r="G614" s="254" t="s">
        <v>3</v>
      </c>
    </row>
    <row r="615" spans="1:7" ht="20">
      <c r="A615" s="255" t="s">
        <v>256</v>
      </c>
      <c r="B615" s="258" t="s">
        <v>422</v>
      </c>
      <c r="C615" s="255" t="s">
        <v>423</v>
      </c>
      <c r="D615" s="255" t="s">
        <v>254</v>
      </c>
      <c r="E615" s="255" t="s">
        <v>338</v>
      </c>
      <c r="F615" s="255" t="s">
        <v>286</v>
      </c>
      <c r="G615" s="255" t="s">
        <v>256</v>
      </c>
    </row>
    <row r="616" spans="1:7">
      <c r="A616" s="254" t="s">
        <v>5</v>
      </c>
      <c r="B616" s="254" t="s">
        <v>81</v>
      </c>
      <c r="C616" s="254" t="s">
        <v>80</v>
      </c>
      <c r="D616" s="254" t="s">
        <v>109</v>
      </c>
    </row>
    <row r="617" spans="1:7" ht="40">
      <c r="A617" s="256">
        <v>121878</v>
      </c>
      <c r="B617" s="257">
        <v>58869.285000000003</v>
      </c>
      <c r="C617" s="255">
        <v>18</v>
      </c>
      <c r="D617" s="255" t="s">
        <v>424</v>
      </c>
    </row>
    <row r="619" spans="1:7">
      <c r="A619" s="254" t="s">
        <v>147</v>
      </c>
      <c r="B619" s="254" t="s">
        <v>106</v>
      </c>
      <c r="C619" s="254" t="s">
        <v>107</v>
      </c>
      <c r="D619" s="254" t="s">
        <v>108</v>
      </c>
      <c r="E619" s="254" t="s">
        <v>1</v>
      </c>
      <c r="F619" s="254" t="s">
        <v>2</v>
      </c>
      <c r="G619" s="254" t="s">
        <v>3</v>
      </c>
    </row>
    <row r="620" spans="1:7">
      <c r="A620" s="255" t="s">
        <v>256</v>
      </c>
      <c r="B620" s="255" t="s">
        <v>176</v>
      </c>
      <c r="C620" s="255" t="s">
        <v>256</v>
      </c>
      <c r="D620" s="255" t="s">
        <v>286</v>
      </c>
      <c r="E620" s="255" t="s">
        <v>338</v>
      </c>
      <c r="F620" s="255" t="s">
        <v>286</v>
      </c>
      <c r="G620" s="255" t="s">
        <v>256</v>
      </c>
    </row>
    <row r="621" spans="1:7">
      <c r="A621" s="254" t="s">
        <v>5</v>
      </c>
      <c r="B621" s="254" t="s">
        <v>81</v>
      </c>
      <c r="C621" s="254" t="s">
        <v>80</v>
      </c>
      <c r="D621" s="254" t="s">
        <v>109</v>
      </c>
    </row>
    <row r="622" spans="1:7" ht="40">
      <c r="A622" s="256">
        <v>76462</v>
      </c>
      <c r="B622" s="257">
        <v>36867.445</v>
      </c>
      <c r="C622" s="255">
        <v>8</v>
      </c>
      <c r="D622" s="255" t="s">
        <v>425</v>
      </c>
    </row>
    <row r="623" spans="1:7">
      <c r="A623" s="256"/>
      <c r="B623" s="257"/>
      <c r="C623" s="255"/>
      <c r="D623" s="255"/>
    </row>
    <row r="624" spans="1:7">
      <c r="A624" s="254" t="s">
        <v>147</v>
      </c>
      <c r="B624" s="254" t="s">
        <v>106</v>
      </c>
      <c r="C624" s="254" t="s">
        <v>107</v>
      </c>
      <c r="D624" s="254" t="s">
        <v>108</v>
      </c>
      <c r="E624" s="254" t="s">
        <v>1</v>
      </c>
      <c r="F624" s="254" t="s">
        <v>2</v>
      </c>
      <c r="G624" s="254" t="s">
        <v>3</v>
      </c>
    </row>
    <row r="625" spans="1:7">
      <c r="A625" s="255" t="s">
        <v>256</v>
      </c>
      <c r="B625" s="255" t="s">
        <v>176</v>
      </c>
      <c r="C625" s="255" t="s">
        <v>256</v>
      </c>
      <c r="D625" s="255" t="s">
        <v>286</v>
      </c>
      <c r="E625" s="255" t="s">
        <v>256</v>
      </c>
      <c r="F625" s="255" t="s">
        <v>256</v>
      </c>
      <c r="G625" s="255" t="s">
        <v>256</v>
      </c>
    </row>
    <row r="626" spans="1:7">
      <c r="A626" s="254" t="s">
        <v>5</v>
      </c>
      <c r="B626" s="254" t="s">
        <v>81</v>
      </c>
      <c r="C626" s="254" t="s">
        <v>80</v>
      </c>
      <c r="D626" s="254" t="s">
        <v>109</v>
      </c>
    </row>
    <row r="627" spans="1:7" ht="40">
      <c r="A627" s="256">
        <v>37000</v>
      </c>
      <c r="B627" s="257">
        <v>17760</v>
      </c>
      <c r="C627" s="255">
        <v>5</v>
      </c>
      <c r="D627" s="255" t="s">
        <v>426</v>
      </c>
    </row>
    <row r="629" spans="1:7">
      <c r="A629" s="254" t="s">
        <v>147</v>
      </c>
      <c r="B629" s="254" t="s">
        <v>106</v>
      </c>
      <c r="C629" s="254" t="s">
        <v>107</v>
      </c>
      <c r="D629" s="254" t="s">
        <v>108</v>
      </c>
      <c r="E629" s="254" t="s">
        <v>1</v>
      </c>
      <c r="F629" s="254" t="s">
        <v>2</v>
      </c>
      <c r="G629" s="254" t="s">
        <v>3</v>
      </c>
    </row>
    <row r="630" spans="1:7">
      <c r="A630" s="255" t="s">
        <v>256</v>
      </c>
      <c r="B630" s="255" t="s">
        <v>176</v>
      </c>
      <c r="C630" s="255" t="s">
        <v>423</v>
      </c>
      <c r="D630" s="255" t="s">
        <v>256</v>
      </c>
      <c r="E630" s="255" t="s">
        <v>256</v>
      </c>
      <c r="F630" s="255" t="s">
        <v>338</v>
      </c>
      <c r="G630" s="255" t="s">
        <v>256</v>
      </c>
    </row>
    <row r="631" spans="1:7">
      <c r="A631" s="254" t="s">
        <v>5</v>
      </c>
      <c r="B631" s="254" t="s">
        <v>81</v>
      </c>
      <c r="C631" s="254" t="s">
        <v>80</v>
      </c>
      <c r="D631" s="254" t="s">
        <v>109</v>
      </c>
    </row>
    <row r="632" spans="1:7" ht="40">
      <c r="A632" s="256">
        <v>113749</v>
      </c>
      <c r="B632" s="257">
        <v>54624.52</v>
      </c>
      <c r="C632" s="255">
        <v>15</v>
      </c>
      <c r="D632" s="255" t="s">
        <v>427</v>
      </c>
    </row>
    <row r="634" spans="1:7">
      <c r="A634" s="254" t="s">
        <v>147</v>
      </c>
      <c r="B634" s="254" t="s">
        <v>106</v>
      </c>
      <c r="C634" s="254" t="s">
        <v>107</v>
      </c>
      <c r="D634" s="254" t="s">
        <v>108</v>
      </c>
      <c r="E634" s="254" t="s">
        <v>1</v>
      </c>
      <c r="F634" s="254" t="s">
        <v>2</v>
      </c>
      <c r="G634" s="254" t="s">
        <v>3</v>
      </c>
    </row>
    <row r="635" spans="1:7">
      <c r="A635" s="255" t="s">
        <v>428</v>
      </c>
      <c r="B635" s="258" t="s">
        <v>429</v>
      </c>
      <c r="C635" s="255" t="s">
        <v>428</v>
      </c>
      <c r="D635" s="255" t="s">
        <v>256</v>
      </c>
      <c r="E635" s="255" t="s">
        <v>423</v>
      </c>
      <c r="F635" s="255" t="s">
        <v>256</v>
      </c>
      <c r="G635" s="255" t="s">
        <v>428</v>
      </c>
    </row>
    <row r="636" spans="1:7">
      <c r="A636" s="254" t="s">
        <v>5</v>
      </c>
      <c r="B636" s="254" t="s">
        <v>81</v>
      </c>
      <c r="C636" s="254" t="s">
        <v>80</v>
      </c>
      <c r="D636" s="254" t="s">
        <v>109</v>
      </c>
    </row>
    <row r="637" spans="1:7" ht="40">
      <c r="A637" s="256">
        <v>40000</v>
      </c>
      <c r="B637" s="257">
        <v>19145</v>
      </c>
      <c r="C637" s="255">
        <v>6</v>
      </c>
      <c r="D637" s="255" t="s">
        <v>430</v>
      </c>
    </row>
    <row r="639" spans="1:7">
      <c r="A639" s="254" t="s">
        <v>147</v>
      </c>
      <c r="B639" s="254" t="s">
        <v>106</v>
      </c>
      <c r="C639" s="254" t="s">
        <v>107</v>
      </c>
      <c r="D639" s="254" t="s">
        <v>108</v>
      </c>
      <c r="E639" s="254" t="s">
        <v>1</v>
      </c>
      <c r="F639" s="254" t="s">
        <v>2</v>
      </c>
      <c r="G639" s="254" t="s">
        <v>3</v>
      </c>
    </row>
    <row r="640" spans="1:7" ht="20">
      <c r="A640" s="255" t="s">
        <v>338</v>
      </c>
      <c r="B640" s="260" t="s">
        <v>431</v>
      </c>
      <c r="C640" s="255" t="s">
        <v>256</v>
      </c>
      <c r="D640" s="255" t="s">
        <v>338</v>
      </c>
      <c r="E640" s="255" t="s">
        <v>428</v>
      </c>
      <c r="F640" s="255" t="s">
        <v>338</v>
      </c>
      <c r="G640" s="255" t="s">
        <v>428</v>
      </c>
    </row>
    <row r="641" spans="1:7">
      <c r="A641" s="254" t="s">
        <v>5</v>
      </c>
      <c r="B641" s="254" t="s">
        <v>81</v>
      </c>
      <c r="C641" s="254" t="s">
        <v>80</v>
      </c>
      <c r="D641" s="254" t="s">
        <v>109</v>
      </c>
    </row>
    <row r="642" spans="1:7" ht="40">
      <c r="A642" s="256">
        <v>445749</v>
      </c>
      <c r="B642" s="257">
        <v>209639.85</v>
      </c>
      <c r="C642" s="255">
        <v>12</v>
      </c>
      <c r="D642" s="255" t="s">
        <v>432</v>
      </c>
    </row>
    <row r="644" spans="1:7">
      <c r="A644" s="254" t="s">
        <v>147</v>
      </c>
      <c r="B644" s="254" t="s">
        <v>106</v>
      </c>
      <c r="C644" s="254" t="s">
        <v>107</v>
      </c>
      <c r="D644" s="254" t="s">
        <v>108</v>
      </c>
      <c r="E644" s="254" t="s">
        <v>1</v>
      </c>
      <c r="F644" s="254" t="s">
        <v>2</v>
      </c>
      <c r="G644" s="254" t="s">
        <v>3</v>
      </c>
    </row>
    <row r="645" spans="1:7" ht="20">
      <c r="A645" s="255" t="s">
        <v>254</v>
      </c>
      <c r="B645" s="260" t="s">
        <v>434</v>
      </c>
      <c r="C645" s="255" t="s">
        <v>286</v>
      </c>
      <c r="D645" s="255" t="s">
        <v>254</v>
      </c>
      <c r="E645" s="255" t="s">
        <v>338</v>
      </c>
      <c r="F645" s="255" t="s">
        <v>254</v>
      </c>
      <c r="G645" s="255" t="s">
        <v>338</v>
      </c>
    </row>
    <row r="646" spans="1:7">
      <c r="A646" s="254" t="s">
        <v>5</v>
      </c>
      <c r="B646" s="254" t="s">
        <v>81</v>
      </c>
      <c r="C646" s="254" t="s">
        <v>80</v>
      </c>
      <c r="D646" s="254" t="s">
        <v>109</v>
      </c>
    </row>
    <row r="647" spans="1:7" ht="40">
      <c r="A647" s="256">
        <v>68840</v>
      </c>
      <c r="B647" s="257">
        <v>33857.54</v>
      </c>
      <c r="C647" s="255">
        <v>8</v>
      </c>
      <c r="D647" s="255" t="s">
        <v>435</v>
      </c>
    </row>
    <row r="649" spans="1:7">
      <c r="A649" s="254" t="s">
        <v>147</v>
      </c>
      <c r="B649" s="254" t="s">
        <v>106</v>
      </c>
      <c r="C649" s="254" t="s">
        <v>107</v>
      </c>
      <c r="D649" s="254" t="s">
        <v>108</v>
      </c>
      <c r="E649" s="254" t="s">
        <v>1</v>
      </c>
      <c r="F649" s="254" t="s">
        <v>2</v>
      </c>
      <c r="G649" s="254" t="s">
        <v>3</v>
      </c>
    </row>
    <row r="650" spans="1:7">
      <c r="A650" s="255" t="s">
        <v>254</v>
      </c>
      <c r="B650" s="255" t="s">
        <v>176</v>
      </c>
      <c r="C650" s="255" t="s">
        <v>286</v>
      </c>
      <c r="D650" s="255" t="s">
        <v>254</v>
      </c>
      <c r="E650" s="255" t="s">
        <v>254</v>
      </c>
      <c r="F650" s="255" t="s">
        <v>254</v>
      </c>
      <c r="G650" s="255" t="s">
        <v>254</v>
      </c>
    </row>
    <row r="651" spans="1:7">
      <c r="A651" s="254" t="s">
        <v>5</v>
      </c>
      <c r="B651" s="254" t="s">
        <v>81</v>
      </c>
      <c r="C651" s="254" t="s">
        <v>80</v>
      </c>
      <c r="D651" s="254" t="s">
        <v>109</v>
      </c>
    </row>
    <row r="652" spans="1:7" ht="40">
      <c r="A652" s="256">
        <v>23578</v>
      </c>
      <c r="B652" s="257">
        <v>11789</v>
      </c>
      <c r="C652" s="255">
        <v>4</v>
      </c>
      <c r="D652" s="255" t="s">
        <v>436</v>
      </c>
    </row>
    <row r="654" spans="1:7">
      <c r="A654" s="254" t="s">
        <v>147</v>
      </c>
      <c r="B654" s="254" t="s">
        <v>106</v>
      </c>
      <c r="C654" s="254" t="s">
        <v>107</v>
      </c>
      <c r="D654" s="254" t="s">
        <v>108</v>
      </c>
      <c r="E654" s="254" t="s">
        <v>1</v>
      </c>
      <c r="F654" s="254" t="s">
        <v>2</v>
      </c>
      <c r="G654" s="254" t="s">
        <v>3</v>
      </c>
    </row>
    <row r="655" spans="1:7">
      <c r="A655" s="255" t="s">
        <v>256</v>
      </c>
      <c r="B655" s="258" t="s">
        <v>438</v>
      </c>
      <c r="C655" s="255" t="s">
        <v>428</v>
      </c>
      <c r="D655" s="255" t="s">
        <v>254</v>
      </c>
      <c r="E655" s="255" t="s">
        <v>256</v>
      </c>
      <c r="F655" s="255" t="s">
        <v>256</v>
      </c>
      <c r="G655" s="255" t="s">
        <v>428</v>
      </c>
    </row>
    <row r="656" spans="1:7">
      <c r="A656" s="254" t="s">
        <v>5</v>
      </c>
      <c r="B656" s="254" t="s">
        <v>81</v>
      </c>
      <c r="C656" s="254" t="s">
        <v>80</v>
      </c>
      <c r="D656" s="254" t="s">
        <v>109</v>
      </c>
    </row>
    <row r="657" spans="1:7" ht="40">
      <c r="A657" s="256">
        <v>80690</v>
      </c>
      <c r="B657" s="257">
        <v>38556.904999999999</v>
      </c>
      <c r="C657" s="255">
        <v>9</v>
      </c>
      <c r="D657" s="255" t="s">
        <v>437</v>
      </c>
    </row>
    <row r="659" spans="1:7">
      <c r="A659" s="254" t="s">
        <v>147</v>
      </c>
      <c r="B659" s="254" t="s">
        <v>106</v>
      </c>
      <c r="C659" s="254" t="s">
        <v>107</v>
      </c>
      <c r="D659" s="254" t="s">
        <v>108</v>
      </c>
      <c r="E659" s="254" t="s">
        <v>1</v>
      </c>
      <c r="F659" s="254" t="s">
        <v>2</v>
      </c>
      <c r="G659" s="254" t="s">
        <v>3</v>
      </c>
    </row>
    <row r="660" spans="1:7">
      <c r="A660" s="255" t="s">
        <v>256</v>
      </c>
      <c r="B660" s="255" t="s">
        <v>176</v>
      </c>
      <c r="C660" s="255" t="s">
        <v>428</v>
      </c>
      <c r="D660" s="255" t="s">
        <v>254</v>
      </c>
      <c r="E660" s="255" t="s">
        <v>256</v>
      </c>
      <c r="F660" s="255" t="s">
        <v>256</v>
      </c>
      <c r="G660" s="255" t="s">
        <v>256</v>
      </c>
    </row>
    <row r="661" spans="1:7">
      <c r="A661" s="254" t="s">
        <v>5</v>
      </c>
      <c r="B661" s="254" t="s">
        <v>81</v>
      </c>
      <c r="C661" s="254" t="s">
        <v>80</v>
      </c>
      <c r="D661" s="254" t="s">
        <v>109</v>
      </c>
    </row>
    <row r="662" spans="1:7" ht="40">
      <c r="A662" s="256">
        <v>30000</v>
      </c>
      <c r="B662" s="257">
        <v>14400</v>
      </c>
      <c r="C662" s="255">
        <v>7</v>
      </c>
      <c r="D662" s="255" t="s">
        <v>439</v>
      </c>
    </row>
    <row r="664" spans="1:7">
      <c r="A664" s="254" t="s">
        <v>147</v>
      </c>
      <c r="B664" s="254" t="s">
        <v>106</v>
      </c>
      <c r="C664" s="254" t="s">
        <v>107</v>
      </c>
      <c r="D664" s="254" t="s">
        <v>108</v>
      </c>
      <c r="E664" s="254" t="s">
        <v>1</v>
      </c>
      <c r="F664" s="254" t="s">
        <v>2</v>
      </c>
      <c r="G664" s="254" t="s">
        <v>3</v>
      </c>
    </row>
    <row r="665" spans="1:7">
      <c r="A665" s="255" t="s">
        <v>256</v>
      </c>
      <c r="B665" s="255" t="s">
        <v>176</v>
      </c>
      <c r="C665" s="255" t="s">
        <v>428</v>
      </c>
      <c r="D665" s="255" t="s">
        <v>256</v>
      </c>
      <c r="E665" s="255" t="s">
        <v>256</v>
      </c>
      <c r="F665" s="255" t="s">
        <v>256</v>
      </c>
      <c r="G665" s="255" t="s">
        <v>256</v>
      </c>
    </row>
    <row r="666" spans="1:7">
      <c r="A666" s="254" t="s">
        <v>5</v>
      </c>
      <c r="B666" s="254" t="s">
        <v>81</v>
      </c>
      <c r="C666" s="254" t="s">
        <v>80</v>
      </c>
      <c r="D666" s="254" t="s">
        <v>109</v>
      </c>
    </row>
    <row r="667" spans="1:7" ht="40">
      <c r="A667" s="256">
        <v>4200</v>
      </c>
      <c r="B667" s="257">
        <v>2016</v>
      </c>
      <c r="C667" s="255">
        <v>1</v>
      </c>
      <c r="D667" s="255" t="s">
        <v>440</v>
      </c>
    </row>
    <row r="669" spans="1:7">
      <c r="A669" s="254" t="s">
        <v>147</v>
      </c>
      <c r="B669" s="254" t="s">
        <v>106</v>
      </c>
      <c r="C669" s="254" t="s">
        <v>107</v>
      </c>
      <c r="D669" s="254" t="s">
        <v>108</v>
      </c>
      <c r="E669" s="254" t="s">
        <v>1</v>
      </c>
      <c r="F669" s="254" t="s">
        <v>2</v>
      </c>
      <c r="G669" s="254" t="s">
        <v>3</v>
      </c>
    </row>
    <row r="670" spans="1:7">
      <c r="A670" s="255" t="s">
        <v>256</v>
      </c>
      <c r="B670" s="255" t="s">
        <v>176</v>
      </c>
      <c r="C670" s="255" t="s">
        <v>256</v>
      </c>
      <c r="D670" s="255" t="s">
        <v>312</v>
      </c>
      <c r="E670" s="255" t="s">
        <v>423</v>
      </c>
      <c r="F670" s="255" t="s">
        <v>312</v>
      </c>
      <c r="G670" s="255" t="s">
        <v>423</v>
      </c>
    </row>
    <row r="671" spans="1:7">
      <c r="A671" s="254" t="s">
        <v>5</v>
      </c>
      <c r="B671" s="254" t="s">
        <v>81</v>
      </c>
      <c r="C671" s="254" t="s">
        <v>80</v>
      </c>
      <c r="D671" s="254" t="s">
        <v>109</v>
      </c>
    </row>
    <row r="672" spans="1:7" ht="40">
      <c r="A672" s="256">
        <v>195428</v>
      </c>
      <c r="B672" s="257">
        <v>94445.404999999999</v>
      </c>
      <c r="C672" s="255">
        <v>10</v>
      </c>
      <c r="D672" s="255" t="s">
        <v>441</v>
      </c>
    </row>
    <row r="674" spans="1:7">
      <c r="A674" s="254" t="s">
        <v>147</v>
      </c>
      <c r="B674" s="254" t="s">
        <v>106</v>
      </c>
      <c r="C674" s="254" t="s">
        <v>107</v>
      </c>
      <c r="D674" s="254" t="s">
        <v>108</v>
      </c>
      <c r="E674" s="254" t="s">
        <v>1</v>
      </c>
      <c r="F674" s="254" t="s">
        <v>2</v>
      </c>
      <c r="G674" s="254" t="s">
        <v>3</v>
      </c>
    </row>
    <row r="675" spans="1:7" ht="20">
      <c r="A675" s="255" t="s">
        <v>286</v>
      </c>
      <c r="B675" s="260" t="s">
        <v>443</v>
      </c>
      <c r="C675" s="255" t="s">
        <v>286</v>
      </c>
      <c r="D675" s="255" t="s">
        <v>312</v>
      </c>
      <c r="E675" s="255" t="s">
        <v>256</v>
      </c>
      <c r="F675" s="255" t="s">
        <v>286</v>
      </c>
      <c r="G675" s="255" t="s">
        <v>256</v>
      </c>
    </row>
    <row r="676" spans="1:7">
      <c r="A676" s="254" t="s">
        <v>5</v>
      </c>
      <c r="B676" s="254" t="s">
        <v>81</v>
      </c>
      <c r="C676" s="254" t="s">
        <v>80</v>
      </c>
      <c r="D676" s="254" t="s">
        <v>109</v>
      </c>
    </row>
    <row r="677" spans="1:7" ht="40">
      <c r="A677" s="256">
        <v>185650</v>
      </c>
      <c r="B677" s="257">
        <v>90546.5</v>
      </c>
      <c r="C677" s="255">
        <v>8</v>
      </c>
      <c r="D677" s="255" t="s">
        <v>444</v>
      </c>
    </row>
    <row r="679" spans="1:7">
      <c r="A679" s="254" t="s">
        <v>147</v>
      </c>
      <c r="B679" s="254" t="s">
        <v>106</v>
      </c>
      <c r="C679" s="254" t="s">
        <v>107</v>
      </c>
      <c r="D679" s="254" t="s">
        <v>108</v>
      </c>
      <c r="E679" s="254" t="s">
        <v>1</v>
      </c>
      <c r="F679" s="254" t="s">
        <v>2</v>
      </c>
      <c r="G679" s="254" t="s">
        <v>3</v>
      </c>
    </row>
    <row r="680" spans="1:7">
      <c r="A680" s="255" t="s">
        <v>286</v>
      </c>
      <c r="B680" s="255" t="s">
        <v>176</v>
      </c>
      <c r="C680" s="255" t="s">
        <v>286</v>
      </c>
      <c r="D680" s="255" t="s">
        <v>312</v>
      </c>
      <c r="E680" s="255" t="s">
        <v>286</v>
      </c>
      <c r="F680" s="255" t="s">
        <v>312</v>
      </c>
      <c r="G680" s="255" t="s">
        <v>286</v>
      </c>
    </row>
    <row r="681" spans="1:7">
      <c r="A681" s="254" t="s">
        <v>5</v>
      </c>
      <c r="B681" s="254" t="s">
        <v>81</v>
      </c>
      <c r="C681" s="254" t="s">
        <v>80</v>
      </c>
      <c r="D681" s="254" t="s">
        <v>109</v>
      </c>
    </row>
    <row r="682" spans="1:7" ht="40">
      <c r="A682" s="256">
        <v>47621</v>
      </c>
      <c r="B682" s="257">
        <v>23359.29</v>
      </c>
      <c r="C682" s="255">
        <v>4</v>
      </c>
      <c r="D682" s="255" t="s">
        <v>445</v>
      </c>
    </row>
    <row r="684" spans="1:7">
      <c r="A684" s="254" t="s">
        <v>147</v>
      </c>
      <c r="B684" s="254" t="s">
        <v>106</v>
      </c>
      <c r="C684" s="254" t="s">
        <v>107</v>
      </c>
      <c r="D684" s="254" t="s">
        <v>108</v>
      </c>
      <c r="E684" s="254" t="s">
        <v>1</v>
      </c>
      <c r="F684" s="254" t="s">
        <v>2</v>
      </c>
      <c r="G684" s="254" t="s">
        <v>3</v>
      </c>
    </row>
    <row r="685" spans="1:7" ht="20">
      <c r="A685" s="255" t="s">
        <v>254</v>
      </c>
      <c r="B685" s="260" t="s">
        <v>446</v>
      </c>
      <c r="C685" s="255" t="s">
        <v>286</v>
      </c>
      <c r="D685" s="255" t="s">
        <v>254</v>
      </c>
      <c r="E685" s="255" t="s">
        <v>286</v>
      </c>
      <c r="F685" s="255" t="s">
        <v>254</v>
      </c>
      <c r="G685" s="255" t="s">
        <v>286</v>
      </c>
    </row>
    <row r="686" spans="1:7">
      <c r="A686" s="254" t="s">
        <v>5</v>
      </c>
      <c r="B686" s="254" t="s">
        <v>81</v>
      </c>
      <c r="C686" s="254" t="s">
        <v>80</v>
      </c>
      <c r="D686" s="254" t="s">
        <v>109</v>
      </c>
    </row>
    <row r="687" spans="1:7" ht="40">
      <c r="A687" s="256">
        <v>42006</v>
      </c>
      <c r="B687" s="257">
        <v>20822.939999999999</v>
      </c>
      <c r="C687" s="255">
        <v>9</v>
      </c>
      <c r="D687" s="255" t="s">
        <v>447</v>
      </c>
    </row>
    <row r="689" spans="1:7">
      <c r="A689" s="254" t="s">
        <v>147</v>
      </c>
      <c r="B689" s="254" t="s">
        <v>106</v>
      </c>
      <c r="C689" s="254" t="s">
        <v>107</v>
      </c>
      <c r="D689" s="254" t="s">
        <v>108</v>
      </c>
      <c r="E689" s="254" t="s">
        <v>1</v>
      </c>
      <c r="F689" s="254" t="s">
        <v>2</v>
      </c>
      <c r="G689" s="254" t="s">
        <v>3</v>
      </c>
    </row>
    <row r="690" spans="1:7">
      <c r="A690" s="255" t="s">
        <v>286</v>
      </c>
      <c r="B690" s="258" t="s">
        <v>448</v>
      </c>
      <c r="C690" s="255" t="s">
        <v>286</v>
      </c>
      <c r="D690" s="255" t="s">
        <v>254</v>
      </c>
      <c r="E690" s="255" t="s">
        <v>286</v>
      </c>
      <c r="F690" s="255" t="s">
        <v>286</v>
      </c>
      <c r="G690" s="255" t="s">
        <v>338</v>
      </c>
    </row>
    <row r="691" spans="1:7">
      <c r="A691" s="254" t="s">
        <v>5</v>
      </c>
      <c r="B691" s="254" t="s">
        <v>81</v>
      </c>
      <c r="C691" s="254" t="s">
        <v>80</v>
      </c>
      <c r="D691" s="254" t="s">
        <v>109</v>
      </c>
    </row>
    <row r="692" spans="1:7" ht="40">
      <c r="A692" s="256">
        <v>129368</v>
      </c>
      <c r="B692" s="257">
        <v>63267.974999999999</v>
      </c>
      <c r="C692" s="255">
        <v>9</v>
      </c>
      <c r="D692" s="255" t="s">
        <v>449</v>
      </c>
    </row>
    <row r="693" spans="1:7">
      <c r="A693" s="256"/>
      <c r="B693" s="257"/>
      <c r="C693" s="255"/>
      <c r="D693" s="255"/>
    </row>
    <row r="694" spans="1:7">
      <c r="A694" s="254" t="s">
        <v>147</v>
      </c>
      <c r="B694" s="254" t="s">
        <v>106</v>
      </c>
      <c r="C694" s="254" t="s">
        <v>107</v>
      </c>
      <c r="D694" s="254" t="s">
        <v>108</v>
      </c>
      <c r="E694" s="254" t="s">
        <v>1</v>
      </c>
      <c r="F694" s="254" t="s">
        <v>2</v>
      </c>
      <c r="G694" s="254" t="s">
        <v>3</v>
      </c>
    </row>
    <row r="695" spans="1:7">
      <c r="A695" s="255" t="s">
        <v>286</v>
      </c>
      <c r="B695" s="255" t="s">
        <v>176</v>
      </c>
      <c r="C695" s="255" t="s">
        <v>286</v>
      </c>
      <c r="D695" s="255" t="s">
        <v>312</v>
      </c>
      <c r="E695" s="255" t="s">
        <v>286</v>
      </c>
      <c r="F695" s="255" t="s">
        <v>312</v>
      </c>
      <c r="G695" s="255" t="s">
        <v>286</v>
      </c>
    </row>
    <row r="696" spans="1:7">
      <c r="A696" s="254" t="s">
        <v>5</v>
      </c>
      <c r="B696" s="254" t="s">
        <v>81</v>
      </c>
      <c r="C696" s="254" t="s">
        <v>80</v>
      </c>
      <c r="D696" s="254" t="s">
        <v>109</v>
      </c>
    </row>
    <row r="697" spans="1:7" ht="40">
      <c r="A697" s="256">
        <v>294800</v>
      </c>
      <c r="B697" s="257">
        <v>144502</v>
      </c>
      <c r="C697" s="255">
        <v>5</v>
      </c>
      <c r="D697" s="255" t="s">
        <v>450</v>
      </c>
    </row>
    <row r="699" spans="1:7">
      <c r="A699" s="254" t="s">
        <v>147</v>
      </c>
      <c r="B699" s="254" t="s">
        <v>106</v>
      </c>
      <c r="C699" s="254" t="s">
        <v>107</v>
      </c>
      <c r="D699" s="254" t="s">
        <v>108</v>
      </c>
      <c r="E699" s="254" t="s">
        <v>1</v>
      </c>
      <c r="F699" s="254" t="s">
        <v>2</v>
      </c>
      <c r="G699" s="254" t="s">
        <v>3</v>
      </c>
    </row>
    <row r="700" spans="1:7">
      <c r="A700" s="255" t="s">
        <v>286</v>
      </c>
      <c r="B700" s="255" t="s">
        <v>176</v>
      </c>
      <c r="C700" s="255" t="s">
        <v>286</v>
      </c>
      <c r="D700" s="255" t="s">
        <v>312</v>
      </c>
      <c r="E700" s="255" t="s">
        <v>312</v>
      </c>
      <c r="F700" s="255" t="s">
        <v>312</v>
      </c>
      <c r="G700" s="255" t="s">
        <v>286</v>
      </c>
    </row>
    <row r="701" spans="1:7">
      <c r="A701" s="254" t="s">
        <v>5</v>
      </c>
      <c r="B701" s="254" t="s">
        <v>81</v>
      </c>
      <c r="C701" s="254" t="s">
        <v>80</v>
      </c>
      <c r="D701" s="254" t="s">
        <v>109</v>
      </c>
    </row>
    <row r="702" spans="1:7" ht="40">
      <c r="A702" s="256">
        <v>199868</v>
      </c>
      <c r="B702" s="257">
        <v>97959.66</v>
      </c>
      <c r="C702" s="255">
        <v>10</v>
      </c>
      <c r="D702" s="255" t="s">
        <v>451</v>
      </c>
    </row>
    <row r="704" spans="1:7">
      <c r="A704" s="254" t="s">
        <v>147</v>
      </c>
      <c r="B704" s="254" t="s">
        <v>106</v>
      </c>
      <c r="C704" s="254" t="s">
        <v>107</v>
      </c>
      <c r="D704" s="254" t="s">
        <v>108</v>
      </c>
      <c r="E704" s="254" t="s">
        <v>1</v>
      </c>
      <c r="F704" s="254" t="s">
        <v>2</v>
      </c>
      <c r="G704" s="254" t="s">
        <v>3</v>
      </c>
    </row>
    <row r="705" spans="1:7" ht="20">
      <c r="A705" s="255" t="s">
        <v>312</v>
      </c>
      <c r="B705" s="260" t="s">
        <v>452</v>
      </c>
      <c r="C705" s="255" t="s">
        <v>286</v>
      </c>
      <c r="D705" s="255" t="s">
        <v>312</v>
      </c>
      <c r="E705" s="255" t="s">
        <v>286</v>
      </c>
      <c r="F705" s="255" t="s">
        <v>312</v>
      </c>
      <c r="G705" s="255" t="s">
        <v>286</v>
      </c>
    </row>
    <row r="706" spans="1:7">
      <c r="A706" s="254" t="s">
        <v>5</v>
      </c>
      <c r="B706" s="254" t="s">
        <v>81</v>
      </c>
      <c r="C706" s="254" t="s">
        <v>80</v>
      </c>
      <c r="D706" s="254" t="s">
        <v>109</v>
      </c>
    </row>
    <row r="707" spans="1:7" ht="40">
      <c r="A707" s="256">
        <v>67096</v>
      </c>
      <c r="B707" s="257">
        <v>32961.86</v>
      </c>
      <c r="C707" s="255">
        <v>81</v>
      </c>
      <c r="D707" s="255" t="s">
        <v>453</v>
      </c>
    </row>
    <row r="709" spans="1:7">
      <c r="A709" s="254" t="s">
        <v>147</v>
      </c>
      <c r="B709" s="254" t="s">
        <v>106</v>
      </c>
      <c r="C709" s="254" t="s">
        <v>107</v>
      </c>
      <c r="D709" s="254" t="s">
        <v>108</v>
      </c>
      <c r="E709" s="254" t="s">
        <v>1</v>
      </c>
      <c r="F709" s="254" t="s">
        <v>2</v>
      </c>
      <c r="G709" s="254" t="s">
        <v>3</v>
      </c>
    </row>
    <row r="710" spans="1:7">
      <c r="A710" s="255" t="s">
        <v>286</v>
      </c>
      <c r="B710" s="258" t="s">
        <v>454</v>
      </c>
      <c r="C710" s="255" t="s">
        <v>286</v>
      </c>
      <c r="D710" s="255" t="s">
        <v>312</v>
      </c>
      <c r="E710" s="255" t="s">
        <v>312</v>
      </c>
      <c r="F710" s="255" t="s">
        <v>312</v>
      </c>
      <c r="G710" s="255" t="s">
        <v>286</v>
      </c>
    </row>
    <row r="711" spans="1:7">
      <c r="A711" s="254" t="s">
        <v>5</v>
      </c>
      <c r="B711" s="254" t="s">
        <v>81</v>
      </c>
      <c r="C711" s="254" t="s">
        <v>80</v>
      </c>
      <c r="D711" s="254" t="s">
        <v>109</v>
      </c>
    </row>
    <row r="712" spans="1:7" ht="40">
      <c r="A712" s="256">
        <v>11311</v>
      </c>
      <c r="B712" s="257">
        <v>5572.9449999999997</v>
      </c>
      <c r="C712" s="255">
        <v>4</v>
      </c>
      <c r="D712" s="255" t="s">
        <v>455</v>
      </c>
    </row>
    <row r="714" spans="1:7">
      <c r="A714" s="254" t="s">
        <v>147</v>
      </c>
      <c r="B714" s="254" t="s">
        <v>106</v>
      </c>
      <c r="C714" s="254" t="s">
        <v>107</v>
      </c>
      <c r="D714" s="254" t="s">
        <v>108</v>
      </c>
      <c r="E714" s="254" t="s">
        <v>1</v>
      </c>
      <c r="F714" s="254" t="s">
        <v>2</v>
      </c>
      <c r="G714" s="254" t="s">
        <v>3</v>
      </c>
    </row>
    <row r="715" spans="1:7" ht="20">
      <c r="A715" s="255" t="s">
        <v>254</v>
      </c>
      <c r="B715" s="260" t="s">
        <v>457</v>
      </c>
      <c r="C715" s="255" t="s">
        <v>286</v>
      </c>
      <c r="D715" s="255" t="s">
        <v>254</v>
      </c>
      <c r="E715" s="255" t="s">
        <v>312</v>
      </c>
      <c r="F715" s="255" t="s">
        <v>254</v>
      </c>
      <c r="G715" s="255" t="s">
        <v>286</v>
      </c>
    </row>
    <row r="716" spans="1:7">
      <c r="A716" s="254" t="s">
        <v>5</v>
      </c>
      <c r="B716" s="254" t="s">
        <v>81</v>
      </c>
      <c r="C716" s="254" t="s">
        <v>80</v>
      </c>
      <c r="D716" s="254" t="s">
        <v>109</v>
      </c>
    </row>
    <row r="717" spans="1:7" ht="40">
      <c r="A717" s="256">
        <v>64750</v>
      </c>
      <c r="B717" s="257">
        <v>31839.474999999999</v>
      </c>
      <c r="C717" s="255">
        <v>5</v>
      </c>
      <c r="D717" s="255" t="s">
        <v>456</v>
      </c>
    </row>
    <row r="719" spans="1:7">
      <c r="A719" s="254" t="s">
        <v>147</v>
      </c>
      <c r="B719" s="254" t="s">
        <v>106</v>
      </c>
      <c r="C719" s="254" t="s">
        <v>107</v>
      </c>
      <c r="D719" s="254" t="s">
        <v>108</v>
      </c>
      <c r="E719" s="254" t="s">
        <v>1</v>
      </c>
      <c r="F719" s="254" t="s">
        <v>2</v>
      </c>
      <c r="G719" s="254" t="s">
        <v>3</v>
      </c>
    </row>
    <row r="720" spans="1:7">
      <c r="A720" s="255" t="s">
        <v>286</v>
      </c>
      <c r="B720" s="258" t="s">
        <v>458</v>
      </c>
      <c r="C720" s="255" t="s">
        <v>286</v>
      </c>
      <c r="D720" s="255" t="s">
        <v>254</v>
      </c>
      <c r="E720" s="255" t="s">
        <v>254</v>
      </c>
      <c r="F720" s="255" t="s">
        <v>254</v>
      </c>
      <c r="G720" s="255" t="s">
        <v>286</v>
      </c>
    </row>
    <row r="721" spans="1:7">
      <c r="A721" s="254" t="s">
        <v>5</v>
      </c>
      <c r="B721" s="254" t="s">
        <v>81</v>
      </c>
      <c r="C721" s="254" t="s">
        <v>80</v>
      </c>
      <c r="D721" s="254" t="s">
        <v>109</v>
      </c>
    </row>
    <row r="722" spans="1:7" ht="40">
      <c r="A722" s="256">
        <v>65500</v>
      </c>
      <c r="B722" s="257">
        <v>32315</v>
      </c>
      <c r="C722" s="255">
        <v>6</v>
      </c>
      <c r="D722" s="255" t="s">
        <v>459</v>
      </c>
    </row>
    <row r="724" spans="1:7">
      <c r="A724" s="254" t="s">
        <v>147</v>
      </c>
      <c r="B724" s="254" t="s">
        <v>106</v>
      </c>
      <c r="C724" s="254" t="s">
        <v>107</v>
      </c>
      <c r="D724" s="254" t="s">
        <v>108</v>
      </c>
      <c r="E724" s="254" t="s">
        <v>1</v>
      </c>
      <c r="F724" s="254" t="s">
        <v>2</v>
      </c>
      <c r="G724" s="254" t="s">
        <v>3</v>
      </c>
    </row>
    <row r="725" spans="1:7">
      <c r="A725" s="255" t="s">
        <v>286</v>
      </c>
      <c r="B725" s="255" t="s">
        <v>176</v>
      </c>
      <c r="C725" s="255" t="s">
        <v>286</v>
      </c>
      <c r="D725" s="255" t="s">
        <v>254</v>
      </c>
      <c r="E725" s="255" t="s">
        <v>254</v>
      </c>
      <c r="F725" s="255" t="s">
        <v>254</v>
      </c>
      <c r="G725" s="255" t="s">
        <v>286</v>
      </c>
    </row>
    <row r="726" spans="1:7">
      <c r="A726" s="254" t="s">
        <v>5</v>
      </c>
      <c r="B726" s="254" t="s">
        <v>81</v>
      </c>
      <c r="C726" s="254" t="s">
        <v>80</v>
      </c>
      <c r="D726" s="254" t="s">
        <v>109</v>
      </c>
    </row>
    <row r="727" spans="1:7" ht="40">
      <c r="A727" s="256">
        <v>57368</v>
      </c>
      <c r="B727" s="257">
        <v>28509</v>
      </c>
      <c r="C727" s="255">
        <v>5</v>
      </c>
      <c r="D727" s="255" t="s">
        <v>460</v>
      </c>
    </row>
    <row r="729" spans="1:7">
      <c r="A729" s="254" t="s">
        <v>147</v>
      </c>
      <c r="B729" s="254" t="s">
        <v>106</v>
      </c>
      <c r="C729" s="254" t="s">
        <v>107</v>
      </c>
      <c r="D729" s="254" t="s">
        <v>108</v>
      </c>
      <c r="E729" s="254" t="s">
        <v>1</v>
      </c>
      <c r="F729" s="254" t="s">
        <v>2</v>
      </c>
      <c r="G729" s="254" t="s">
        <v>3</v>
      </c>
    </row>
    <row r="730" spans="1:7">
      <c r="A730" s="255" t="s">
        <v>286</v>
      </c>
      <c r="B730" s="255" t="s">
        <v>176</v>
      </c>
      <c r="C730" s="255" t="s">
        <v>286</v>
      </c>
      <c r="D730" s="255" t="s">
        <v>254</v>
      </c>
      <c r="E730" s="255" t="s">
        <v>286</v>
      </c>
      <c r="F730" s="255" t="s">
        <v>286</v>
      </c>
      <c r="G730" s="255" t="s">
        <v>286</v>
      </c>
    </row>
    <row r="731" spans="1:7">
      <c r="A731" s="254" t="s">
        <v>5</v>
      </c>
      <c r="B731" s="254" t="s">
        <v>81</v>
      </c>
      <c r="C731" s="254" t="s">
        <v>80</v>
      </c>
      <c r="D731" s="254" t="s">
        <v>109</v>
      </c>
    </row>
    <row r="732" spans="1:7" ht="40">
      <c r="A732" s="256">
        <v>19090</v>
      </c>
      <c r="B732" s="257">
        <v>9354.1</v>
      </c>
      <c r="C732" s="255">
        <v>2</v>
      </c>
      <c r="D732" s="255" t="s">
        <v>461</v>
      </c>
    </row>
    <row r="734" spans="1:7">
      <c r="A734" s="254" t="s">
        <v>147</v>
      </c>
      <c r="B734" s="254" t="s">
        <v>106</v>
      </c>
      <c r="C734" s="254" t="s">
        <v>107</v>
      </c>
      <c r="D734" s="254" t="s">
        <v>108</v>
      </c>
      <c r="E734" s="254" t="s">
        <v>1</v>
      </c>
      <c r="F734" s="254" t="s">
        <v>2</v>
      </c>
      <c r="G734" s="254" t="s">
        <v>3</v>
      </c>
    </row>
    <row r="735" spans="1:7">
      <c r="A735" s="255" t="s">
        <v>286</v>
      </c>
      <c r="B735" s="255" t="s">
        <v>176</v>
      </c>
      <c r="C735" s="255" t="s">
        <v>286</v>
      </c>
      <c r="D735" s="255" t="s">
        <v>254</v>
      </c>
      <c r="E735" s="255" t="s">
        <v>286</v>
      </c>
      <c r="F735" s="255" t="s">
        <v>286</v>
      </c>
      <c r="G735" s="255" t="s">
        <v>286</v>
      </c>
    </row>
    <row r="736" spans="1:7">
      <c r="A736" s="254" t="s">
        <v>5</v>
      </c>
      <c r="B736" s="254" t="s">
        <v>81</v>
      </c>
      <c r="C736" s="254" t="s">
        <v>80</v>
      </c>
      <c r="D736" s="254" t="s">
        <v>109</v>
      </c>
    </row>
    <row r="737" spans="1:7" ht="40">
      <c r="A737" s="256">
        <v>29000</v>
      </c>
      <c r="B737" s="257">
        <v>14210</v>
      </c>
      <c r="C737" s="255">
        <v>3</v>
      </c>
      <c r="D737" s="255" t="s">
        <v>462</v>
      </c>
    </row>
    <row r="739" spans="1:7">
      <c r="A739" s="254" t="s">
        <v>147</v>
      </c>
      <c r="B739" s="254" t="s">
        <v>106</v>
      </c>
      <c r="C739" s="254" t="s">
        <v>107</v>
      </c>
      <c r="D739" s="254" t="s">
        <v>108</v>
      </c>
      <c r="E739" s="254" t="s">
        <v>1</v>
      </c>
      <c r="F739" s="254" t="s">
        <v>2</v>
      </c>
      <c r="G739" s="254" t="s">
        <v>3</v>
      </c>
    </row>
    <row r="740" spans="1:7">
      <c r="A740" s="255" t="s">
        <v>286</v>
      </c>
      <c r="B740" s="255" t="s">
        <v>176</v>
      </c>
      <c r="C740" s="255" t="s">
        <v>286</v>
      </c>
      <c r="D740" s="255" t="s">
        <v>254</v>
      </c>
      <c r="E740" s="255" t="s">
        <v>286</v>
      </c>
      <c r="F740" s="255" t="s">
        <v>286</v>
      </c>
      <c r="G740" s="255" t="s">
        <v>286</v>
      </c>
    </row>
    <row r="741" spans="1:7">
      <c r="A741" s="254" t="s">
        <v>5</v>
      </c>
      <c r="B741" s="254" t="s">
        <v>81</v>
      </c>
      <c r="C741" s="254" t="s">
        <v>80</v>
      </c>
      <c r="D741" s="254" t="s">
        <v>109</v>
      </c>
    </row>
    <row r="742" spans="1:7" ht="40">
      <c r="A742" s="256">
        <v>30000</v>
      </c>
      <c r="B742" s="257">
        <v>14700</v>
      </c>
      <c r="C742" s="255">
        <v>3</v>
      </c>
      <c r="D742" s="255" t="s">
        <v>463</v>
      </c>
    </row>
    <row r="744" spans="1:7">
      <c r="A744" s="254" t="s">
        <v>147</v>
      </c>
      <c r="B744" s="254" t="s">
        <v>106</v>
      </c>
      <c r="C744" s="254" t="s">
        <v>107</v>
      </c>
      <c r="D744" s="254" t="s">
        <v>108</v>
      </c>
      <c r="E744" s="254" t="s">
        <v>1</v>
      </c>
      <c r="F744" s="254" t="s">
        <v>2</v>
      </c>
      <c r="G744" s="254" t="s">
        <v>3</v>
      </c>
    </row>
    <row r="745" spans="1:7" ht="20">
      <c r="A745" s="255" t="s">
        <v>312</v>
      </c>
      <c r="B745" s="260" t="s">
        <v>464</v>
      </c>
      <c r="C745" s="255" t="s">
        <v>338</v>
      </c>
      <c r="D745" s="255" t="s">
        <v>254</v>
      </c>
      <c r="E745" s="255" t="s">
        <v>286</v>
      </c>
      <c r="F745" s="255" t="s">
        <v>312</v>
      </c>
      <c r="G745" s="255" t="s">
        <v>286</v>
      </c>
    </row>
    <row r="746" spans="1:7">
      <c r="A746" s="254" t="s">
        <v>5</v>
      </c>
      <c r="B746" s="254" t="s">
        <v>81</v>
      </c>
      <c r="C746" s="254" t="s">
        <v>80</v>
      </c>
      <c r="D746" s="254" t="s">
        <v>109</v>
      </c>
    </row>
    <row r="747" spans="1:7" ht="40">
      <c r="A747" s="256">
        <v>19380</v>
      </c>
      <c r="B747" s="257">
        <v>9543.1</v>
      </c>
      <c r="C747" s="255">
        <v>3</v>
      </c>
      <c r="D747" s="255" t="s">
        <v>465</v>
      </c>
    </row>
    <row r="749" spans="1:7">
      <c r="A749" s="254" t="s">
        <v>147</v>
      </c>
      <c r="B749" s="254" t="s">
        <v>106</v>
      </c>
      <c r="C749" s="254" t="s">
        <v>107</v>
      </c>
      <c r="D749" s="254" t="s">
        <v>108</v>
      </c>
      <c r="E749" s="254" t="s">
        <v>1</v>
      </c>
      <c r="F749" s="254" t="s">
        <v>2</v>
      </c>
      <c r="G749" s="254" t="s">
        <v>3</v>
      </c>
    </row>
    <row r="750" spans="1:7">
      <c r="A750" s="255" t="s">
        <v>338</v>
      </c>
      <c r="B750" s="258" t="s">
        <v>466</v>
      </c>
      <c r="C750" s="255" t="s">
        <v>338</v>
      </c>
      <c r="D750" s="255" t="s">
        <v>312</v>
      </c>
      <c r="E750" s="255" t="s">
        <v>286</v>
      </c>
      <c r="F750" s="255" t="s">
        <v>286</v>
      </c>
      <c r="G750" s="255" t="s">
        <v>338</v>
      </c>
    </row>
    <row r="751" spans="1:7">
      <c r="A751" s="254" t="s">
        <v>5</v>
      </c>
      <c r="B751" s="254" t="s">
        <v>81</v>
      </c>
      <c r="C751" s="254" t="s">
        <v>80</v>
      </c>
      <c r="D751" s="254" t="s">
        <v>109</v>
      </c>
    </row>
    <row r="752" spans="1:7" ht="40">
      <c r="A752" s="256">
        <v>19180</v>
      </c>
      <c r="B752" s="257">
        <v>9350.2999999999993</v>
      </c>
      <c r="C752" s="255">
        <v>3</v>
      </c>
      <c r="D752" s="255" t="s">
        <v>467</v>
      </c>
    </row>
    <row r="754" spans="1:7">
      <c r="A754" s="254" t="s">
        <v>147</v>
      </c>
      <c r="B754" s="254" t="s">
        <v>106</v>
      </c>
      <c r="C754" s="254" t="s">
        <v>107</v>
      </c>
      <c r="D754" s="254" t="s">
        <v>108</v>
      </c>
      <c r="E754" s="254" t="s">
        <v>1</v>
      </c>
      <c r="F754" s="254" t="s">
        <v>2</v>
      </c>
      <c r="G754" s="254" t="s">
        <v>3</v>
      </c>
    </row>
    <row r="755" spans="1:7">
      <c r="A755" s="255" t="s">
        <v>338</v>
      </c>
      <c r="B755" s="255" t="s">
        <v>176</v>
      </c>
      <c r="C755" s="255" t="s">
        <v>256</v>
      </c>
      <c r="D755" s="255" t="s">
        <v>286</v>
      </c>
      <c r="E755" s="255" t="s">
        <v>338</v>
      </c>
      <c r="F755" s="255" t="s">
        <v>286</v>
      </c>
      <c r="G755" s="255" t="s">
        <v>256</v>
      </c>
    </row>
    <row r="756" spans="1:7">
      <c r="A756" s="254" t="s">
        <v>5</v>
      </c>
      <c r="B756" s="254" t="s">
        <v>81</v>
      </c>
      <c r="C756" s="254" t="s">
        <v>80</v>
      </c>
      <c r="D756" s="254" t="s">
        <v>109</v>
      </c>
    </row>
    <row r="757" spans="1:7" ht="40">
      <c r="A757" s="256">
        <v>186889</v>
      </c>
      <c r="B757" s="257">
        <v>90455.365000000005</v>
      </c>
      <c r="C757" s="255">
        <v>19</v>
      </c>
      <c r="D757" s="255" t="s">
        <v>468</v>
      </c>
    </row>
    <row r="759" spans="1:7">
      <c r="A759" s="254" t="s">
        <v>147</v>
      </c>
      <c r="B759" s="254" t="s">
        <v>106</v>
      </c>
      <c r="C759" s="254" t="s">
        <v>107</v>
      </c>
      <c r="D759" s="254" t="s">
        <v>108</v>
      </c>
      <c r="E759" s="254" t="s">
        <v>1</v>
      </c>
      <c r="F759" s="254" t="s">
        <v>2</v>
      </c>
      <c r="G759" s="254" t="s">
        <v>3</v>
      </c>
    </row>
    <row r="760" spans="1:7" ht="20">
      <c r="A760" s="255" t="s">
        <v>286</v>
      </c>
      <c r="B760" s="260" t="s">
        <v>469</v>
      </c>
      <c r="C760" s="255" t="s">
        <v>338</v>
      </c>
      <c r="D760" s="255" t="s">
        <v>254</v>
      </c>
      <c r="E760" s="255" t="s">
        <v>286</v>
      </c>
      <c r="F760" s="255" t="s">
        <v>286</v>
      </c>
      <c r="G760" s="255" t="s">
        <v>286</v>
      </c>
    </row>
    <row r="761" spans="1:7">
      <c r="A761" s="254" t="s">
        <v>5</v>
      </c>
      <c r="B761" s="254" t="s">
        <v>81</v>
      </c>
      <c r="C761" s="254" t="s">
        <v>80</v>
      </c>
      <c r="D761" s="254" t="s">
        <v>109</v>
      </c>
    </row>
    <row r="762" spans="1:7" ht="40">
      <c r="A762" s="256">
        <v>121848</v>
      </c>
      <c r="B762" s="257">
        <v>59705.52</v>
      </c>
      <c r="C762" s="255">
        <v>7</v>
      </c>
      <c r="D762" s="255" t="s">
        <v>470</v>
      </c>
    </row>
    <row r="764" spans="1:7">
      <c r="A764" s="254" t="s">
        <v>147</v>
      </c>
      <c r="B764" s="254" t="s">
        <v>106</v>
      </c>
      <c r="C764" s="254" t="s">
        <v>107</v>
      </c>
      <c r="D764" s="254" t="s">
        <v>108</v>
      </c>
      <c r="E764" s="254" t="s">
        <v>1</v>
      </c>
      <c r="F764" s="254" t="s">
        <v>2</v>
      </c>
      <c r="G764" s="254" t="s">
        <v>3</v>
      </c>
    </row>
    <row r="765" spans="1:7">
      <c r="A765" s="255" t="s">
        <v>286</v>
      </c>
      <c r="B765" s="255" t="s">
        <v>176</v>
      </c>
      <c r="C765" s="255" t="s">
        <v>338</v>
      </c>
      <c r="D765" s="255" t="s">
        <v>312</v>
      </c>
      <c r="E765" s="255" t="s">
        <v>286</v>
      </c>
      <c r="F765" s="255" t="s">
        <v>286</v>
      </c>
      <c r="G765" s="255" t="s">
        <v>286</v>
      </c>
    </row>
    <row r="766" spans="1:7">
      <c r="A766" s="254" t="s">
        <v>5</v>
      </c>
      <c r="B766" s="254" t="s">
        <v>81</v>
      </c>
      <c r="C766" s="254" t="s">
        <v>80</v>
      </c>
      <c r="D766" s="254" t="s">
        <v>109</v>
      </c>
    </row>
    <row r="767" spans="1:7" ht="40">
      <c r="A767" s="256">
        <v>102958</v>
      </c>
      <c r="B767" s="257">
        <v>50449.42</v>
      </c>
      <c r="C767" s="255">
        <v>5</v>
      </c>
      <c r="D767" s="255" t="s">
        <v>471</v>
      </c>
    </row>
    <row r="769" spans="1:7">
      <c r="A769" s="254" t="s">
        <v>147</v>
      </c>
      <c r="B769" s="254" t="s">
        <v>106</v>
      </c>
      <c r="C769" s="254" t="s">
        <v>107</v>
      </c>
      <c r="D769" s="254" t="s">
        <v>108</v>
      </c>
      <c r="E769" s="254" t="s">
        <v>1</v>
      </c>
      <c r="F769" s="254" t="s">
        <v>2</v>
      </c>
      <c r="G769" s="254" t="s">
        <v>3</v>
      </c>
    </row>
    <row r="770" spans="1:7">
      <c r="A770" s="255" t="s">
        <v>286</v>
      </c>
      <c r="B770" s="255" t="s">
        <v>176</v>
      </c>
      <c r="C770" s="255" t="s">
        <v>338</v>
      </c>
      <c r="D770" s="255" t="s">
        <v>312</v>
      </c>
      <c r="E770" s="255" t="s">
        <v>286</v>
      </c>
      <c r="F770" s="255" t="s">
        <v>286</v>
      </c>
      <c r="G770" s="255" t="s">
        <v>286</v>
      </c>
    </row>
    <row r="771" spans="1:7">
      <c r="A771" s="254" t="s">
        <v>5</v>
      </c>
      <c r="B771" s="254" t="s">
        <v>81</v>
      </c>
      <c r="C771" s="254" t="s">
        <v>80</v>
      </c>
      <c r="D771" s="254" t="s">
        <v>109</v>
      </c>
    </row>
    <row r="772" spans="1:7" ht="40">
      <c r="A772" s="256">
        <v>105417</v>
      </c>
      <c r="B772" s="257">
        <v>51654.33</v>
      </c>
      <c r="C772" s="255">
        <v>2</v>
      </c>
      <c r="D772" s="255" t="s">
        <v>472</v>
      </c>
    </row>
    <row r="774" spans="1:7">
      <c r="A774" s="254" t="s">
        <v>147</v>
      </c>
      <c r="B774" s="254" t="s">
        <v>106</v>
      </c>
      <c r="C774" s="254" t="s">
        <v>107</v>
      </c>
      <c r="D774" s="254" t="s">
        <v>108</v>
      </c>
      <c r="E774" s="254" t="s">
        <v>1</v>
      </c>
      <c r="F774" s="254" t="s">
        <v>2</v>
      </c>
      <c r="G774" s="254" t="s">
        <v>3</v>
      </c>
    </row>
    <row r="775" spans="1:7">
      <c r="A775" s="255" t="s">
        <v>286</v>
      </c>
      <c r="B775" s="255" t="s">
        <v>176</v>
      </c>
      <c r="C775" s="255" t="s">
        <v>338</v>
      </c>
      <c r="D775" s="255" t="s">
        <v>312</v>
      </c>
      <c r="E775" s="255" t="s">
        <v>338</v>
      </c>
      <c r="F775" s="255" t="s">
        <v>286</v>
      </c>
      <c r="G775" s="255" t="s">
        <v>338</v>
      </c>
    </row>
    <row r="776" spans="1:7">
      <c r="A776" s="254" t="s">
        <v>5</v>
      </c>
      <c r="B776" s="254" t="s">
        <v>81</v>
      </c>
      <c r="C776" s="254" t="s">
        <v>80</v>
      </c>
      <c r="D776" s="254" t="s">
        <v>109</v>
      </c>
    </row>
    <row r="777" spans="1:7" ht="40">
      <c r="A777" s="256">
        <v>60000</v>
      </c>
      <c r="B777" s="257">
        <v>29250</v>
      </c>
      <c r="C777" s="255">
        <v>4</v>
      </c>
      <c r="D777" s="255" t="s">
        <v>473</v>
      </c>
    </row>
    <row r="778" spans="1:7">
      <c r="A778" s="254" t="s">
        <v>147</v>
      </c>
      <c r="B778" s="254" t="s">
        <v>106</v>
      </c>
      <c r="C778" s="254" t="s">
        <v>107</v>
      </c>
      <c r="D778" s="254" t="s">
        <v>108</v>
      </c>
      <c r="E778" s="254" t="s">
        <v>1</v>
      </c>
      <c r="F778" s="254" t="s">
        <v>2</v>
      </c>
      <c r="G778" s="254" t="s">
        <v>3</v>
      </c>
    </row>
    <row r="779" spans="1:7">
      <c r="A779" s="255" t="s">
        <v>286</v>
      </c>
      <c r="B779" s="255" t="s">
        <v>176</v>
      </c>
      <c r="C779" s="255" t="s">
        <v>286</v>
      </c>
      <c r="D779" s="255" t="s">
        <v>312</v>
      </c>
      <c r="E779" s="255" t="s">
        <v>286</v>
      </c>
      <c r="F779" s="255" t="s">
        <v>286</v>
      </c>
      <c r="G779" s="255" t="s">
        <v>286</v>
      </c>
    </row>
    <row r="780" spans="1:7">
      <c r="A780" s="254" t="s">
        <v>5</v>
      </c>
      <c r="B780" s="254" t="s">
        <v>81</v>
      </c>
      <c r="C780" s="254" t="s">
        <v>80</v>
      </c>
      <c r="D780" s="254" t="s">
        <v>109</v>
      </c>
    </row>
    <row r="781" spans="1:7" ht="40">
      <c r="A781" s="256">
        <v>42496</v>
      </c>
      <c r="B781" s="257">
        <v>20823.04</v>
      </c>
      <c r="C781" s="255">
        <v>2</v>
      </c>
      <c r="D781" s="255" t="s">
        <v>474</v>
      </c>
    </row>
    <row r="783" spans="1:7">
      <c r="A783" s="254" t="s">
        <v>147</v>
      </c>
      <c r="B783" s="254" t="s">
        <v>106</v>
      </c>
      <c r="C783" s="254" t="s">
        <v>107</v>
      </c>
      <c r="D783" s="254" t="s">
        <v>108</v>
      </c>
      <c r="E783" s="254" t="s">
        <v>1</v>
      </c>
      <c r="F783" s="254" t="s">
        <v>2</v>
      </c>
      <c r="G783" s="254" t="s">
        <v>3</v>
      </c>
    </row>
    <row r="784" spans="1:7">
      <c r="A784" s="255" t="s">
        <v>286</v>
      </c>
      <c r="B784" s="255" t="s">
        <v>176</v>
      </c>
      <c r="C784" s="255" t="s">
        <v>338</v>
      </c>
      <c r="D784" s="255" t="s">
        <v>312</v>
      </c>
      <c r="E784" s="255" t="s">
        <v>286</v>
      </c>
      <c r="F784" s="255" t="s">
        <v>312</v>
      </c>
      <c r="G784" s="255" t="s">
        <v>286</v>
      </c>
    </row>
    <row r="785" spans="1:7">
      <c r="A785" s="254" t="s">
        <v>5</v>
      </c>
      <c r="B785" s="254" t="s">
        <v>81</v>
      </c>
      <c r="C785" s="254" t="s">
        <v>80</v>
      </c>
      <c r="D785" s="254" t="s">
        <v>109</v>
      </c>
    </row>
    <row r="786" spans="1:7" ht="40">
      <c r="A786" s="256">
        <v>222500</v>
      </c>
      <c r="B786" s="257">
        <v>109337.12</v>
      </c>
      <c r="C786" s="255">
        <v>16</v>
      </c>
      <c r="D786" s="255" t="s">
        <v>475</v>
      </c>
    </row>
    <row r="788" spans="1:7">
      <c r="A788" s="254" t="s">
        <v>147</v>
      </c>
      <c r="B788" s="254" t="s">
        <v>106</v>
      </c>
      <c r="C788" s="254" t="s">
        <v>107</v>
      </c>
      <c r="D788" s="254" t="s">
        <v>108</v>
      </c>
      <c r="E788" s="254" t="s">
        <v>1</v>
      </c>
      <c r="F788" s="254" t="s">
        <v>2</v>
      </c>
      <c r="G788" s="254" t="s">
        <v>3</v>
      </c>
    </row>
    <row r="789" spans="1:7">
      <c r="A789" s="255" t="s">
        <v>286</v>
      </c>
      <c r="B789" s="255" t="s">
        <v>176</v>
      </c>
      <c r="C789" s="255" t="s">
        <v>338</v>
      </c>
      <c r="D789" s="255" t="s">
        <v>312</v>
      </c>
      <c r="E789" s="255" t="s">
        <v>286</v>
      </c>
      <c r="F789" s="255" t="s">
        <v>312</v>
      </c>
      <c r="G789" s="255" t="s">
        <v>286</v>
      </c>
    </row>
    <row r="790" spans="1:7">
      <c r="A790" s="254" t="s">
        <v>5</v>
      </c>
      <c r="B790" s="254" t="s">
        <v>81</v>
      </c>
      <c r="C790" s="254" t="s">
        <v>80</v>
      </c>
      <c r="D790" s="254" t="s">
        <v>109</v>
      </c>
    </row>
    <row r="791" spans="1:7" ht="40">
      <c r="A791" s="256">
        <v>57178</v>
      </c>
      <c r="B791" s="257">
        <v>28022.47</v>
      </c>
      <c r="C791" s="255">
        <v>6</v>
      </c>
      <c r="D791" s="255" t="s">
        <v>476</v>
      </c>
    </row>
    <row r="793" spans="1:7">
      <c r="A793" s="254" t="s">
        <v>147</v>
      </c>
      <c r="B793" s="254" t="s">
        <v>106</v>
      </c>
      <c r="C793" s="254" t="s">
        <v>107</v>
      </c>
      <c r="D793" s="254" t="s">
        <v>108</v>
      </c>
      <c r="E793" s="254" t="s">
        <v>1</v>
      </c>
      <c r="F793" s="254" t="s">
        <v>2</v>
      </c>
      <c r="G793" s="254" t="s">
        <v>3</v>
      </c>
    </row>
    <row r="794" spans="1:7">
      <c r="A794" s="255" t="s">
        <v>286</v>
      </c>
      <c r="B794" s="255" t="s">
        <v>176</v>
      </c>
      <c r="C794" s="255" t="s">
        <v>338</v>
      </c>
      <c r="D794" s="255" t="s">
        <v>312</v>
      </c>
      <c r="E794" s="255" t="s">
        <v>289</v>
      </c>
      <c r="F794" s="255" t="s">
        <v>289</v>
      </c>
      <c r="G794" s="255" t="s">
        <v>289</v>
      </c>
    </row>
    <row r="795" spans="1:7">
      <c r="A795" s="254" t="s">
        <v>5</v>
      </c>
      <c r="B795" s="254" t="s">
        <v>81</v>
      </c>
      <c r="C795" s="254" t="s">
        <v>80</v>
      </c>
      <c r="D795" s="254" t="s">
        <v>109</v>
      </c>
    </row>
    <row r="796" spans="1:7" ht="30">
      <c r="A796" s="255">
        <v>0</v>
      </c>
      <c r="B796" s="255" t="s">
        <v>289</v>
      </c>
      <c r="C796" s="255">
        <v>0</v>
      </c>
      <c r="D796" s="255" t="s">
        <v>477</v>
      </c>
    </row>
    <row r="798" spans="1:7">
      <c r="A798" s="254" t="s">
        <v>147</v>
      </c>
      <c r="B798" s="254" t="s">
        <v>106</v>
      </c>
      <c r="C798" s="254" t="s">
        <v>107</v>
      </c>
      <c r="D798" s="254" t="s">
        <v>108</v>
      </c>
      <c r="E798" s="254" t="s">
        <v>1</v>
      </c>
      <c r="F798" s="254" t="s">
        <v>2</v>
      </c>
      <c r="G798" s="254" t="s">
        <v>3</v>
      </c>
    </row>
    <row r="799" spans="1:7">
      <c r="A799" s="255" t="s">
        <v>286</v>
      </c>
      <c r="B799" s="255" t="s">
        <v>176</v>
      </c>
      <c r="C799" s="255" t="s">
        <v>338</v>
      </c>
      <c r="D799" s="255" t="s">
        <v>312</v>
      </c>
      <c r="E799" s="255" t="s">
        <v>286</v>
      </c>
      <c r="F799" s="255" t="s">
        <v>286</v>
      </c>
      <c r="G799" s="255" t="s">
        <v>286</v>
      </c>
    </row>
    <row r="800" spans="1:7">
      <c r="A800" s="254" t="s">
        <v>5</v>
      </c>
      <c r="B800" s="254" t="s">
        <v>81</v>
      </c>
      <c r="C800" s="254" t="s">
        <v>80</v>
      </c>
      <c r="D800" s="254" t="s">
        <v>109</v>
      </c>
    </row>
    <row r="801" spans="1:7" ht="40">
      <c r="A801" s="256">
        <v>84090</v>
      </c>
      <c r="B801" s="257">
        <v>41204.1</v>
      </c>
      <c r="C801" s="255">
        <v>11</v>
      </c>
      <c r="D801" s="255" t="s">
        <v>478</v>
      </c>
    </row>
    <row r="803" spans="1:7">
      <c r="A803" s="254" t="s">
        <v>147</v>
      </c>
      <c r="B803" s="254" t="s">
        <v>106</v>
      </c>
      <c r="C803" s="254" t="s">
        <v>107</v>
      </c>
      <c r="D803" s="254" t="s">
        <v>108</v>
      </c>
      <c r="E803" s="254" t="s">
        <v>1</v>
      </c>
      <c r="F803" s="254" t="s">
        <v>2</v>
      </c>
      <c r="G803" s="254" t="s">
        <v>3</v>
      </c>
    </row>
    <row r="804" spans="1:7" ht="20">
      <c r="A804" s="255" t="s">
        <v>312</v>
      </c>
      <c r="B804" s="260" t="s">
        <v>479</v>
      </c>
      <c r="C804" s="255" t="s">
        <v>338</v>
      </c>
      <c r="D804" s="255" t="s">
        <v>312</v>
      </c>
      <c r="E804" s="255" t="s">
        <v>286</v>
      </c>
      <c r="F804" s="255" t="s">
        <v>312</v>
      </c>
      <c r="G804" s="255" t="s">
        <v>286</v>
      </c>
    </row>
    <row r="805" spans="1:7">
      <c r="A805" s="254" t="s">
        <v>5</v>
      </c>
      <c r="B805" s="254" t="s">
        <v>81</v>
      </c>
      <c r="C805" s="254" t="s">
        <v>80</v>
      </c>
      <c r="D805" s="254" t="s">
        <v>109</v>
      </c>
    </row>
    <row r="806" spans="1:7" ht="40">
      <c r="A806" s="256">
        <v>57100</v>
      </c>
      <c r="B806" s="257">
        <v>28077</v>
      </c>
      <c r="C806" s="255">
        <v>8</v>
      </c>
      <c r="D806" s="255" t="s">
        <v>480</v>
      </c>
    </row>
    <row r="808" spans="1:7">
      <c r="A808" s="254" t="s">
        <v>147</v>
      </c>
      <c r="B808" s="254" t="s">
        <v>106</v>
      </c>
      <c r="C808" s="254" t="s">
        <v>107</v>
      </c>
      <c r="D808" s="254" t="s">
        <v>108</v>
      </c>
      <c r="E808" s="254" t="s">
        <v>1</v>
      </c>
      <c r="F808" s="254" t="s">
        <v>2</v>
      </c>
      <c r="G808" s="254" t="s">
        <v>3</v>
      </c>
    </row>
    <row r="809" spans="1:7">
      <c r="A809" s="255" t="s">
        <v>286</v>
      </c>
      <c r="B809" s="258" t="s">
        <v>481</v>
      </c>
      <c r="C809" s="255" t="s">
        <v>338</v>
      </c>
      <c r="D809" s="255" t="s">
        <v>312</v>
      </c>
      <c r="E809" s="255" t="s">
        <v>286</v>
      </c>
      <c r="F809" s="255" t="s">
        <v>286</v>
      </c>
      <c r="G809" s="255" t="s">
        <v>286</v>
      </c>
    </row>
    <row r="810" spans="1:7">
      <c r="A810" s="254" t="s">
        <v>5</v>
      </c>
      <c r="B810" s="254" t="s">
        <v>81</v>
      </c>
      <c r="C810" s="254" t="s">
        <v>80</v>
      </c>
      <c r="D810" s="254" t="s">
        <v>109</v>
      </c>
    </row>
    <row r="811" spans="1:7" ht="40">
      <c r="A811" s="256">
        <v>60000</v>
      </c>
      <c r="B811" s="257">
        <v>29400</v>
      </c>
      <c r="C811" s="255">
        <v>1</v>
      </c>
      <c r="D811" s="255" t="s">
        <v>482</v>
      </c>
    </row>
    <row r="814" spans="1:7">
      <c r="A814" s="254" t="s">
        <v>147</v>
      </c>
      <c r="B814" s="254" t="s">
        <v>106</v>
      </c>
      <c r="C814" s="254" t="s">
        <v>107</v>
      </c>
      <c r="D814" s="254" t="s">
        <v>108</v>
      </c>
      <c r="E814" s="254" t="s">
        <v>1</v>
      </c>
      <c r="F814" s="254" t="s">
        <v>2</v>
      </c>
      <c r="G814" s="254" t="s">
        <v>3</v>
      </c>
    </row>
    <row r="815" spans="1:7">
      <c r="A815" s="255" t="s">
        <v>286</v>
      </c>
      <c r="B815" s="255" t="s">
        <v>176</v>
      </c>
      <c r="C815" s="255" t="s">
        <v>338</v>
      </c>
      <c r="D815" s="255" t="s">
        <v>312</v>
      </c>
      <c r="E815" s="255" t="s">
        <v>286</v>
      </c>
      <c r="F815" s="255" t="s">
        <v>286</v>
      </c>
      <c r="G815" s="255" t="s">
        <v>338</v>
      </c>
    </row>
    <row r="816" spans="1:7">
      <c r="A816" s="254" t="s">
        <v>5</v>
      </c>
      <c r="B816" s="254" t="s">
        <v>81</v>
      </c>
      <c r="C816" s="254" t="s">
        <v>80</v>
      </c>
      <c r="D816" s="254" t="s">
        <v>109</v>
      </c>
    </row>
    <row r="817" spans="1:7" ht="40">
      <c r="A817" s="256">
        <v>87755</v>
      </c>
      <c r="B817" s="257">
        <v>42824.95</v>
      </c>
      <c r="C817" s="255">
        <v>10</v>
      </c>
      <c r="D817" s="255" t="s">
        <v>483</v>
      </c>
    </row>
    <row r="819" spans="1:7">
      <c r="A819" s="254" t="s">
        <v>147</v>
      </c>
      <c r="B819" s="254" t="s">
        <v>106</v>
      </c>
      <c r="C819" s="254" t="s">
        <v>107</v>
      </c>
      <c r="D819" s="254" t="s">
        <v>108</v>
      </c>
      <c r="E819" s="254" t="s">
        <v>1</v>
      </c>
      <c r="F819" s="254" t="s">
        <v>2</v>
      </c>
      <c r="G819" s="254" t="s">
        <v>3</v>
      </c>
    </row>
    <row r="820" spans="1:7">
      <c r="A820" s="255" t="s">
        <v>338</v>
      </c>
      <c r="B820" s="258" t="s">
        <v>484</v>
      </c>
      <c r="C820" s="255" t="s">
        <v>338</v>
      </c>
      <c r="D820" s="255" t="s">
        <v>286</v>
      </c>
      <c r="E820" s="255" t="s">
        <v>338</v>
      </c>
      <c r="F820" s="255" t="s">
        <v>338</v>
      </c>
      <c r="G820" s="255" t="s">
        <v>338</v>
      </c>
    </row>
    <row r="821" spans="1:7">
      <c r="A821" s="254" t="s">
        <v>5</v>
      </c>
      <c r="B821" s="254" t="s">
        <v>81</v>
      </c>
      <c r="C821" s="254" t="s">
        <v>80</v>
      </c>
      <c r="D821" s="254" t="s">
        <v>109</v>
      </c>
    </row>
    <row r="822" spans="1:7" ht="40">
      <c r="A822" s="256">
        <v>28886</v>
      </c>
      <c r="B822" s="257">
        <v>14009.71</v>
      </c>
      <c r="C822" s="255">
        <v>7</v>
      </c>
      <c r="D822" s="255" t="s">
        <v>485</v>
      </c>
    </row>
    <row r="824" spans="1:7">
      <c r="A824" s="254" t="s">
        <v>147</v>
      </c>
      <c r="B824" s="254" t="s">
        <v>106</v>
      </c>
      <c r="C824" s="254" t="s">
        <v>107</v>
      </c>
      <c r="D824" s="254" t="s">
        <v>108</v>
      </c>
      <c r="E824" s="254" t="s">
        <v>1</v>
      </c>
      <c r="F824" s="254" t="s">
        <v>2</v>
      </c>
      <c r="G824" s="254" t="s">
        <v>3</v>
      </c>
    </row>
    <row r="825" spans="1:7">
      <c r="A825" s="255" t="s">
        <v>338</v>
      </c>
      <c r="B825" s="255" t="s">
        <v>176</v>
      </c>
      <c r="C825" s="255" t="s">
        <v>256</v>
      </c>
      <c r="D825" s="255" t="s">
        <v>286</v>
      </c>
      <c r="E825" s="255" t="s">
        <v>338</v>
      </c>
      <c r="F825" s="255" t="s">
        <v>338</v>
      </c>
      <c r="G825" s="255" t="s">
        <v>338</v>
      </c>
    </row>
    <row r="826" spans="1:7">
      <c r="A826" s="254" t="s">
        <v>5</v>
      </c>
      <c r="B826" s="254" t="s">
        <v>81</v>
      </c>
      <c r="C826" s="254" t="s">
        <v>80</v>
      </c>
      <c r="D826" s="254" t="s">
        <v>109</v>
      </c>
    </row>
    <row r="827" spans="1:7" ht="40">
      <c r="A827" s="256">
        <v>124595</v>
      </c>
      <c r="B827" s="257">
        <v>60428.574999999997</v>
      </c>
      <c r="C827" s="255">
        <v>9</v>
      </c>
      <c r="D827" s="255" t="s">
        <v>486</v>
      </c>
    </row>
    <row r="829" spans="1:7">
      <c r="A829" s="254" t="s">
        <v>147</v>
      </c>
      <c r="B829" s="254" t="s">
        <v>106</v>
      </c>
      <c r="C829" s="254" t="s">
        <v>107</v>
      </c>
      <c r="D829" s="254" t="s">
        <v>108</v>
      </c>
      <c r="E829" s="254" t="s">
        <v>1</v>
      </c>
      <c r="F829" s="254" t="s">
        <v>2</v>
      </c>
      <c r="G829" s="254" t="s">
        <v>3</v>
      </c>
    </row>
    <row r="830" spans="1:7" ht="20">
      <c r="A830" s="255" t="s">
        <v>211</v>
      </c>
      <c r="B830" s="260" t="s">
        <v>487</v>
      </c>
      <c r="C830" s="255" t="s">
        <v>211</v>
      </c>
      <c r="D830" s="255" t="s">
        <v>234</v>
      </c>
      <c r="E830" s="255" t="s">
        <v>338</v>
      </c>
      <c r="F830" s="255" t="s">
        <v>200</v>
      </c>
      <c r="G830" s="255" t="s">
        <v>338</v>
      </c>
    </row>
    <row r="831" spans="1:7">
      <c r="A831" s="254" t="s">
        <v>5</v>
      </c>
      <c r="B831" s="254" t="s">
        <v>81</v>
      </c>
      <c r="C831" s="254" t="s">
        <v>80</v>
      </c>
      <c r="D831" s="254" t="s">
        <v>109</v>
      </c>
    </row>
    <row r="832" spans="1:7" ht="40">
      <c r="A832" s="256">
        <v>875575</v>
      </c>
      <c r="B832" s="257">
        <v>441649.1</v>
      </c>
      <c r="C832" s="255">
        <v>196</v>
      </c>
      <c r="D832" s="255" t="s">
        <v>488</v>
      </c>
    </row>
    <row r="834" spans="1:7">
      <c r="A834" s="254" t="s">
        <v>147</v>
      </c>
      <c r="B834" s="254" t="s">
        <v>106</v>
      </c>
      <c r="C834" s="254" t="s">
        <v>107</v>
      </c>
      <c r="D834" s="254" t="s">
        <v>108</v>
      </c>
      <c r="E834" s="254" t="s">
        <v>1</v>
      </c>
      <c r="F834" s="254" t="s">
        <v>2</v>
      </c>
      <c r="G834" s="254" t="s">
        <v>3</v>
      </c>
    </row>
    <row r="835" spans="1:7">
      <c r="A835" s="255" t="s">
        <v>208</v>
      </c>
      <c r="B835" s="258" t="s">
        <v>489</v>
      </c>
      <c r="C835" s="255" t="s">
        <v>254</v>
      </c>
      <c r="D835" s="255" t="s">
        <v>211</v>
      </c>
      <c r="E835" s="255" t="s">
        <v>211</v>
      </c>
      <c r="F835" s="255" t="s">
        <v>211</v>
      </c>
      <c r="G835" s="255" t="s">
        <v>208</v>
      </c>
    </row>
    <row r="836" spans="1:7">
      <c r="A836" s="254" t="s">
        <v>5</v>
      </c>
      <c r="B836" s="254" t="s">
        <v>81</v>
      </c>
      <c r="C836" s="254" t="s">
        <v>80</v>
      </c>
      <c r="D836" s="254" t="s">
        <v>109</v>
      </c>
    </row>
    <row r="837" spans="1:7" ht="40">
      <c r="A837" s="256">
        <v>266884</v>
      </c>
      <c r="B837" s="257">
        <v>137012.17499999999</v>
      </c>
      <c r="C837" s="255">
        <v>131</v>
      </c>
      <c r="D837" s="255" t="s">
        <v>490</v>
      </c>
    </row>
    <row r="839" spans="1:7">
      <c r="A839" s="254" t="s">
        <v>147</v>
      </c>
      <c r="B839" s="254" t="s">
        <v>106</v>
      </c>
      <c r="C839" s="254" t="s">
        <v>107</v>
      </c>
      <c r="D839" s="254" t="s">
        <v>108</v>
      </c>
      <c r="E839" s="254" t="s">
        <v>1</v>
      </c>
      <c r="F839" s="254" t="s">
        <v>2</v>
      </c>
      <c r="G839" s="254" t="s">
        <v>3</v>
      </c>
    </row>
    <row r="840" spans="1:7">
      <c r="A840" s="255" t="s">
        <v>254</v>
      </c>
      <c r="B840" s="258" t="s">
        <v>491</v>
      </c>
      <c r="C840" s="255" t="s">
        <v>254</v>
      </c>
      <c r="D840" s="255" t="s">
        <v>211</v>
      </c>
      <c r="E840" s="255" t="s">
        <v>254</v>
      </c>
      <c r="F840" s="255" t="s">
        <v>254</v>
      </c>
      <c r="G840" s="255" t="s">
        <v>254</v>
      </c>
    </row>
    <row r="841" spans="1:7">
      <c r="A841" s="254" t="s">
        <v>5</v>
      </c>
      <c r="B841" s="254" t="s">
        <v>81</v>
      </c>
      <c r="C841" s="254" t="s">
        <v>80</v>
      </c>
      <c r="D841" s="254" t="s">
        <v>109</v>
      </c>
    </row>
    <row r="842" spans="1:7" ht="40">
      <c r="A842" s="256">
        <v>44268</v>
      </c>
      <c r="B842" s="257">
        <v>22134</v>
      </c>
      <c r="C842" s="255">
        <v>4</v>
      </c>
      <c r="D842" s="255" t="s">
        <v>492</v>
      </c>
    </row>
    <row r="844" spans="1:7">
      <c r="A844" s="254" t="s">
        <v>147</v>
      </c>
      <c r="B844" s="254" t="s">
        <v>106</v>
      </c>
      <c r="C844" s="254" t="s">
        <v>107</v>
      </c>
      <c r="D844" s="254" t="s">
        <v>108</v>
      </c>
      <c r="E844" s="254" t="s">
        <v>1</v>
      </c>
      <c r="F844" s="254" t="s">
        <v>2</v>
      </c>
      <c r="G844" s="254" t="s">
        <v>3</v>
      </c>
    </row>
    <row r="845" spans="1:7">
      <c r="A845" s="255" t="s">
        <v>254</v>
      </c>
      <c r="B845" s="255" t="s">
        <v>176</v>
      </c>
      <c r="C845" s="255" t="s">
        <v>286</v>
      </c>
      <c r="D845" s="255" t="s">
        <v>208</v>
      </c>
      <c r="E845" s="255" t="s">
        <v>254</v>
      </c>
      <c r="F845" s="255" t="s">
        <v>208</v>
      </c>
      <c r="G845" s="255" t="s">
        <v>254</v>
      </c>
    </row>
    <row r="846" spans="1:7">
      <c r="A846" s="254" t="s">
        <v>5</v>
      </c>
      <c r="B846" s="254" t="s">
        <v>81</v>
      </c>
      <c r="C846" s="254" t="s">
        <v>80</v>
      </c>
      <c r="D846" s="254" t="s">
        <v>109</v>
      </c>
    </row>
    <row r="847" spans="1:7" ht="40">
      <c r="A847" s="256">
        <v>24435</v>
      </c>
      <c r="B847" s="257">
        <v>12227.5</v>
      </c>
      <c r="C847" s="255">
        <v>7</v>
      </c>
      <c r="D847" s="255" t="s">
        <v>493</v>
      </c>
    </row>
    <row r="849" spans="1:7">
      <c r="A849" s="254" t="s">
        <v>147</v>
      </c>
      <c r="B849" s="254" t="s">
        <v>106</v>
      </c>
      <c r="C849" s="254" t="s">
        <v>107</v>
      </c>
      <c r="D849" s="254" t="s">
        <v>108</v>
      </c>
      <c r="E849" s="254" t="s">
        <v>1</v>
      </c>
      <c r="F849" s="254" t="s">
        <v>2</v>
      </c>
      <c r="G849" s="254" t="s">
        <v>3</v>
      </c>
    </row>
    <row r="850" spans="1:7">
      <c r="A850" s="255" t="s">
        <v>254</v>
      </c>
      <c r="B850" s="255" t="s">
        <v>176</v>
      </c>
      <c r="C850" s="255" t="s">
        <v>254</v>
      </c>
      <c r="D850" s="255" t="s">
        <v>208</v>
      </c>
      <c r="E850" s="255" t="s">
        <v>289</v>
      </c>
      <c r="F850" s="255" t="s">
        <v>289</v>
      </c>
      <c r="G850" s="255" t="s">
        <v>289</v>
      </c>
    </row>
    <row r="851" spans="1:7">
      <c r="A851" s="254" t="s">
        <v>5</v>
      </c>
      <c r="B851" s="254" t="s">
        <v>81</v>
      </c>
      <c r="C851" s="254" t="s">
        <v>80</v>
      </c>
      <c r="D851" s="254" t="s">
        <v>109</v>
      </c>
    </row>
    <row r="852" spans="1:7" ht="30">
      <c r="A852" s="255">
        <v>0</v>
      </c>
      <c r="B852" s="255" t="s">
        <v>289</v>
      </c>
      <c r="C852" s="255">
        <v>0</v>
      </c>
      <c r="D852" s="255" t="s">
        <v>494</v>
      </c>
    </row>
    <row r="854" spans="1:7">
      <c r="A854" s="254" t="s">
        <v>147</v>
      </c>
      <c r="B854" s="254" t="s">
        <v>106</v>
      </c>
      <c r="C854" s="254" t="s">
        <v>107</v>
      </c>
      <c r="D854" s="254" t="s">
        <v>108</v>
      </c>
      <c r="E854" s="254" t="s">
        <v>1</v>
      </c>
      <c r="F854" s="254" t="s">
        <v>2</v>
      </c>
      <c r="G854" s="254" t="s">
        <v>3</v>
      </c>
    </row>
    <row r="855" spans="1:7">
      <c r="A855" s="255" t="s">
        <v>254</v>
      </c>
      <c r="B855" s="255" t="s">
        <v>176</v>
      </c>
      <c r="C855" s="255" t="s">
        <v>254</v>
      </c>
      <c r="D855" s="255" t="s">
        <v>208</v>
      </c>
      <c r="E855" s="255" t="s">
        <v>208</v>
      </c>
      <c r="F855" s="255" t="s">
        <v>208</v>
      </c>
      <c r="G855" s="255" t="s">
        <v>254</v>
      </c>
    </row>
    <row r="856" spans="1:7">
      <c r="A856" s="254" t="s">
        <v>5</v>
      </c>
      <c r="B856" s="254" t="s">
        <v>81</v>
      </c>
      <c r="C856" s="254" t="s">
        <v>80</v>
      </c>
      <c r="D856" s="254" t="s">
        <v>109</v>
      </c>
    </row>
    <row r="857" spans="1:7" ht="40">
      <c r="A857" s="256">
        <v>189000</v>
      </c>
      <c r="B857" s="257">
        <v>95290</v>
      </c>
      <c r="C857" s="255">
        <v>26</v>
      </c>
      <c r="D857" s="255" t="s">
        <v>495</v>
      </c>
    </row>
    <row r="859" spans="1:7">
      <c r="A859" s="254" t="s">
        <v>147</v>
      </c>
      <c r="B859" s="254" t="s">
        <v>106</v>
      </c>
      <c r="C859" s="254" t="s">
        <v>107</v>
      </c>
      <c r="D859" s="254" t="s">
        <v>108</v>
      </c>
      <c r="E859" s="254" t="s">
        <v>1</v>
      </c>
      <c r="F859" s="254" t="s">
        <v>2</v>
      </c>
      <c r="G859" s="254" t="s">
        <v>3</v>
      </c>
    </row>
    <row r="860" spans="1:7">
      <c r="A860" s="255" t="s">
        <v>254</v>
      </c>
      <c r="B860" s="255" t="s">
        <v>176</v>
      </c>
      <c r="C860" s="255" t="s">
        <v>254</v>
      </c>
      <c r="D860" s="255" t="s">
        <v>208</v>
      </c>
      <c r="E860" s="255" t="s">
        <v>254</v>
      </c>
      <c r="F860" s="255" t="s">
        <v>254</v>
      </c>
      <c r="G860" s="255" t="s">
        <v>312</v>
      </c>
    </row>
    <row r="861" spans="1:7">
      <c r="A861" s="254" t="s">
        <v>5</v>
      </c>
      <c r="B861" s="254" t="s">
        <v>81</v>
      </c>
      <c r="C861" s="254" t="s">
        <v>80</v>
      </c>
      <c r="D861" s="254" t="s">
        <v>109</v>
      </c>
    </row>
    <row r="862" spans="1:7" ht="40">
      <c r="A862" s="256">
        <v>100000</v>
      </c>
      <c r="B862" s="257">
        <v>49718</v>
      </c>
      <c r="C862" s="255">
        <v>8</v>
      </c>
      <c r="D862" s="255" t="s">
        <v>496</v>
      </c>
    </row>
  </sheetData>
  <pageMargins left="0.7" right="0.7" top="0.75" bottom="0.75" header="0.3" footer="0.3"/>
  <pageSetup orientation="portrait" horizontalDpi="4294967292" verticalDpi="4294967292"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B16"/>
  <sheetViews>
    <sheetView zoomScaleNormal="100" workbookViewId="0">
      <selection activeCell="B16" sqref="B16"/>
    </sheetView>
  </sheetViews>
  <sheetFormatPr defaultColWidth="11.36328125" defaultRowHeight="12.5"/>
  <cols>
    <col min="1" max="1" width="2.1796875" customWidth="1"/>
  </cols>
  <sheetData>
    <row r="1" spans="1:2">
      <c r="A1" t="s">
        <v>132</v>
      </c>
    </row>
    <row r="2" spans="1:2">
      <c r="A2">
        <v>1</v>
      </c>
      <c r="B2" t="s">
        <v>133</v>
      </c>
    </row>
    <row r="3" spans="1:2">
      <c r="A3">
        <v>2</v>
      </c>
      <c r="B3" t="s">
        <v>134</v>
      </c>
    </row>
    <row r="4" spans="1:2">
      <c r="A4">
        <v>3</v>
      </c>
      <c r="B4" t="s">
        <v>135</v>
      </c>
    </row>
    <row r="5" spans="1:2">
      <c r="A5">
        <v>4</v>
      </c>
      <c r="B5" t="s">
        <v>136</v>
      </c>
    </row>
    <row r="6" spans="1:2">
      <c r="A6">
        <v>5</v>
      </c>
      <c r="B6" t="s">
        <v>137</v>
      </c>
    </row>
    <row r="9" spans="1:2">
      <c r="B9" t="s">
        <v>138</v>
      </c>
    </row>
    <row r="10" spans="1:2">
      <c r="A10">
        <v>1</v>
      </c>
      <c r="B10" t="s">
        <v>139</v>
      </c>
    </row>
    <row r="11" spans="1:2">
      <c r="A11">
        <v>2</v>
      </c>
      <c r="B11" t="s">
        <v>140</v>
      </c>
    </row>
    <row r="12" spans="1:2">
      <c r="A12">
        <v>3</v>
      </c>
      <c r="B12" t="s">
        <v>144</v>
      </c>
    </row>
    <row r="13" spans="1:2">
      <c r="A13">
        <v>4</v>
      </c>
      <c r="B13" t="s">
        <v>141</v>
      </c>
    </row>
    <row r="14" spans="1:2">
      <c r="A14">
        <v>5</v>
      </c>
      <c r="B14" t="s">
        <v>142</v>
      </c>
    </row>
    <row r="15" spans="1:2">
      <c r="A15">
        <v>6</v>
      </c>
      <c r="B15" t="s">
        <v>143</v>
      </c>
    </row>
    <row r="16" spans="1:2">
      <c r="A16">
        <v>7</v>
      </c>
      <c r="B16" t="s">
        <v>145</v>
      </c>
    </row>
  </sheetData>
  <pageMargins left="0.75" right="0.75" top="1" bottom="1" header="0.5" footer="0.5"/>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A22"/>
  <sheetViews>
    <sheetView workbookViewId="0">
      <selection activeCell="A4" sqref="A4"/>
    </sheetView>
  </sheetViews>
  <sheetFormatPr defaultRowHeight="12.5"/>
  <cols>
    <col min="1" max="1" width="116" customWidth="1"/>
  </cols>
  <sheetData>
    <row r="1" spans="1:1" ht="14" customHeight="1">
      <c r="A1" s="263" t="s">
        <v>384</v>
      </c>
    </row>
    <row r="2" spans="1:1" ht="57.5" customHeight="1">
      <c r="A2" s="261" t="s">
        <v>385</v>
      </c>
    </row>
    <row r="3" spans="1:1">
      <c r="A3" s="262"/>
    </row>
    <row r="4" spans="1:1" ht="76">
      <c r="A4" s="261" t="s">
        <v>374</v>
      </c>
    </row>
    <row r="5" spans="1:1">
      <c r="A5" s="262"/>
    </row>
    <row r="6" spans="1:1" ht="56.65" customHeight="1">
      <c r="A6" s="261" t="s">
        <v>375</v>
      </c>
    </row>
    <row r="7" spans="1:1">
      <c r="A7" s="262"/>
    </row>
    <row r="8" spans="1:1" ht="133">
      <c r="A8" s="261" t="s">
        <v>376</v>
      </c>
    </row>
    <row r="9" spans="1:1">
      <c r="A9" s="262"/>
    </row>
    <row r="10" spans="1:1" ht="190">
      <c r="A10" s="261" t="s">
        <v>377</v>
      </c>
    </row>
    <row r="11" spans="1:1">
      <c r="A11" s="262"/>
    </row>
    <row r="12" spans="1:1" ht="133">
      <c r="A12" s="261" t="s">
        <v>378</v>
      </c>
    </row>
    <row r="13" spans="1:1">
      <c r="A13" s="262"/>
    </row>
    <row r="14" spans="1:1" ht="95">
      <c r="A14" s="261" t="s">
        <v>379</v>
      </c>
    </row>
    <row r="15" spans="1:1">
      <c r="A15" s="262"/>
    </row>
    <row r="16" spans="1:1" ht="38">
      <c r="A16" s="261" t="s">
        <v>380</v>
      </c>
    </row>
    <row r="17" spans="1:1">
      <c r="A17" s="262"/>
    </row>
    <row r="18" spans="1:1" ht="76">
      <c r="A18" s="261" t="s">
        <v>383</v>
      </c>
    </row>
    <row r="19" spans="1:1">
      <c r="A19" s="262"/>
    </row>
    <row r="20" spans="1:1" ht="76">
      <c r="A20" s="261" t="s">
        <v>381</v>
      </c>
    </row>
    <row r="21" spans="1:1">
      <c r="A21" s="262"/>
    </row>
    <row r="22" spans="1:1" ht="57">
      <c r="A22" s="261" t="s">
        <v>382</v>
      </c>
    </row>
  </sheetData>
  <hyperlinks>
    <hyperlink ref="A1" r:id="rId1" location="text.print" tooltip="Using high-probability strategies with defined rewards is the only reliable way to build wealth."/>
  </hyperlink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Y1698"/>
  <sheetViews>
    <sheetView zoomScale="160" workbookViewId="0">
      <pane xSplit="2" ySplit="1" topLeftCell="G1398" activePane="bottomRight" state="frozen"/>
      <selection pane="topRight" activeCell="C1" sqref="C1"/>
      <selection pane="bottomLeft" activeCell="A2" sqref="A2"/>
      <selection pane="bottomRight" activeCell="Y1698" sqref="Y1698"/>
    </sheetView>
  </sheetViews>
  <sheetFormatPr defaultColWidth="8.81640625" defaultRowHeight="12.5"/>
  <cols>
    <col min="1" max="1" width="10.54296875" bestFit="1" customWidth="1"/>
    <col min="2" max="2" width="11.36328125" bestFit="1" customWidth="1"/>
    <col min="3" max="6" width="8.54296875" customWidth="1"/>
    <col min="7" max="7" width="10.36328125" bestFit="1" customWidth="1"/>
    <col min="8" max="8" width="8.81640625" customWidth="1"/>
    <col min="9" max="9" width="8.36328125" bestFit="1" customWidth="1"/>
    <col min="10" max="10" width="7.1796875" customWidth="1"/>
    <col min="11" max="11" width="6.36328125" bestFit="1" customWidth="1"/>
    <col min="12" max="12" width="6.1796875" customWidth="1"/>
    <col min="13" max="13" width="10" bestFit="1" customWidth="1"/>
    <col min="14" max="14" width="9.81640625" customWidth="1"/>
    <col min="15" max="16" width="9.36328125" bestFit="1" customWidth="1"/>
    <col min="17" max="17" width="5.81640625" customWidth="1"/>
    <col min="18" max="18" width="10.54296875" customWidth="1"/>
    <col min="19" max="19" width="9.36328125" customWidth="1"/>
    <col min="20" max="21" width="9.81640625" customWidth="1"/>
    <col min="22" max="22" width="13.81640625" customWidth="1"/>
    <col min="23" max="23" width="9.81640625" customWidth="1"/>
    <col min="24" max="24" width="21.54296875" bestFit="1" customWidth="1"/>
    <col min="25" max="25" width="8.81640625" customWidth="1"/>
  </cols>
  <sheetData>
    <row r="1" spans="1:25" ht="25">
      <c r="A1" s="4" t="s">
        <v>0</v>
      </c>
      <c r="B1" s="17" t="s">
        <v>31</v>
      </c>
      <c r="C1" s="5" t="s">
        <v>1</v>
      </c>
      <c r="D1" s="5" t="s">
        <v>2</v>
      </c>
      <c r="E1" s="5" t="s">
        <v>3</v>
      </c>
      <c r="F1" s="5" t="s">
        <v>4</v>
      </c>
      <c r="G1" s="6" t="s">
        <v>5</v>
      </c>
      <c r="H1" s="10" t="s">
        <v>6</v>
      </c>
      <c r="I1" s="64" t="s">
        <v>79</v>
      </c>
      <c r="J1" s="8" t="s">
        <v>7</v>
      </c>
      <c r="K1" s="8" t="s">
        <v>8</v>
      </c>
      <c r="L1" s="8" t="s">
        <v>90</v>
      </c>
      <c r="M1" s="1" t="s">
        <v>77</v>
      </c>
      <c r="N1" s="15" t="s">
        <v>78</v>
      </c>
      <c r="O1" s="15" t="s">
        <v>27</v>
      </c>
      <c r="P1" s="15" t="s">
        <v>26</v>
      </c>
      <c r="Q1" s="15" t="s">
        <v>80</v>
      </c>
      <c r="R1" s="1" t="s">
        <v>81</v>
      </c>
      <c r="S1" s="15" t="s">
        <v>82</v>
      </c>
      <c r="T1" s="10" t="s">
        <v>83</v>
      </c>
      <c r="U1" s="10" t="s">
        <v>84</v>
      </c>
      <c r="V1" s="10" t="s">
        <v>85</v>
      </c>
      <c r="W1" s="10" t="s">
        <v>86</v>
      </c>
      <c r="X1" s="10" t="s">
        <v>88</v>
      </c>
      <c r="Y1" s="10" t="s">
        <v>87</v>
      </c>
    </row>
    <row r="2" spans="1:25">
      <c r="A2" s="3">
        <v>38355</v>
      </c>
      <c r="B2" s="9">
        <f t="shared" ref="B2:B65" si="0">A2</f>
        <v>38355</v>
      </c>
      <c r="C2" s="5">
        <v>0.63</v>
      </c>
      <c r="D2" s="5">
        <v>0.63</v>
      </c>
      <c r="E2" s="5">
        <v>0.63</v>
      </c>
      <c r="F2" s="5">
        <v>0.63</v>
      </c>
      <c r="G2" s="6">
        <v>0</v>
      </c>
      <c r="H2" s="10">
        <v>0.63</v>
      </c>
      <c r="I2" s="64"/>
      <c r="J2" s="8"/>
      <c r="K2" s="8"/>
      <c r="L2" s="8"/>
      <c r="M2" s="1"/>
      <c r="N2" s="15"/>
      <c r="O2" s="15"/>
      <c r="P2" s="15"/>
      <c r="Q2" s="15"/>
      <c r="R2" s="1"/>
      <c r="S2" s="15"/>
      <c r="T2" s="10"/>
      <c r="U2" s="10"/>
      <c r="V2" s="10"/>
      <c r="W2" s="10"/>
      <c r="X2" s="10"/>
      <c r="Y2" s="10"/>
    </row>
    <row r="3" spans="1:25">
      <c r="A3" s="3">
        <v>38356</v>
      </c>
      <c r="B3" s="9">
        <f t="shared" si="0"/>
        <v>38356</v>
      </c>
      <c r="C3" s="5">
        <v>0.63</v>
      </c>
      <c r="D3" s="5">
        <v>0.63</v>
      </c>
      <c r="E3" s="5">
        <v>0.59</v>
      </c>
      <c r="F3" s="5">
        <v>0.6</v>
      </c>
      <c r="G3" s="6">
        <v>107300</v>
      </c>
      <c r="H3" s="10">
        <v>0.6</v>
      </c>
      <c r="I3" s="64"/>
      <c r="J3" s="8"/>
      <c r="K3" s="8"/>
      <c r="L3" s="8"/>
      <c r="M3" s="1"/>
      <c r="N3" s="15"/>
      <c r="O3" s="15"/>
      <c r="P3" s="15"/>
      <c r="Q3" s="15"/>
      <c r="R3" s="1"/>
      <c r="S3" s="15"/>
      <c r="T3" s="10"/>
      <c r="U3" s="10"/>
      <c r="V3" s="10"/>
      <c r="W3" s="10"/>
      <c r="X3" s="10"/>
      <c r="Y3" s="10"/>
    </row>
    <row r="4" spans="1:25">
      <c r="A4" s="3">
        <v>38357</v>
      </c>
      <c r="B4" s="9">
        <f t="shared" si="0"/>
        <v>38357</v>
      </c>
      <c r="C4" s="5">
        <v>0.63</v>
      </c>
      <c r="D4" s="5">
        <v>0.63</v>
      </c>
      <c r="E4" s="5">
        <v>0.61</v>
      </c>
      <c r="F4" s="5">
        <v>0.62</v>
      </c>
      <c r="G4" s="6">
        <v>70300</v>
      </c>
      <c r="H4" s="10">
        <v>0.62</v>
      </c>
      <c r="I4" s="64"/>
      <c r="J4" s="8"/>
      <c r="K4" s="8"/>
      <c r="L4" s="8"/>
      <c r="M4" s="1"/>
      <c r="N4" s="15"/>
      <c r="O4" s="15"/>
      <c r="P4" s="15"/>
      <c r="Q4" s="15"/>
      <c r="R4" s="1"/>
      <c r="S4" s="15"/>
      <c r="T4" s="10"/>
      <c r="U4" s="10"/>
      <c r="V4" s="10"/>
      <c r="W4" s="10"/>
      <c r="X4" s="10"/>
      <c r="Y4" s="10"/>
    </row>
    <row r="5" spans="1:25">
      <c r="A5" s="3">
        <v>38358</v>
      </c>
      <c r="B5" s="9">
        <f t="shared" si="0"/>
        <v>38358</v>
      </c>
      <c r="C5" s="5">
        <v>0.62</v>
      </c>
      <c r="D5" s="5">
        <v>0.62</v>
      </c>
      <c r="E5" s="5">
        <v>0.62</v>
      </c>
      <c r="F5" s="5">
        <v>0.62</v>
      </c>
      <c r="G5" s="6">
        <v>54900</v>
      </c>
      <c r="H5" s="10">
        <v>0.62</v>
      </c>
      <c r="I5" s="64"/>
      <c r="J5" s="8"/>
      <c r="K5" s="8"/>
      <c r="L5" s="8"/>
      <c r="M5" s="1"/>
      <c r="N5" s="15"/>
      <c r="O5" s="15"/>
      <c r="P5" s="15"/>
      <c r="Q5" s="15"/>
      <c r="R5" s="1"/>
      <c r="S5" s="15"/>
      <c r="T5" s="10"/>
      <c r="U5" s="10"/>
      <c r="V5" s="10"/>
      <c r="W5" s="10"/>
      <c r="X5" s="10"/>
      <c r="Y5" s="10"/>
    </row>
    <row r="6" spans="1:25">
      <c r="A6" s="3">
        <v>38359</v>
      </c>
      <c r="B6" s="9">
        <f t="shared" si="0"/>
        <v>38359</v>
      </c>
      <c r="C6" s="5">
        <v>0.62</v>
      </c>
      <c r="D6" s="5">
        <v>0.62</v>
      </c>
      <c r="E6" s="5">
        <v>0.62</v>
      </c>
      <c r="F6" s="5">
        <v>0.62</v>
      </c>
      <c r="G6" s="6">
        <v>62100</v>
      </c>
      <c r="H6" s="10">
        <v>0.62</v>
      </c>
      <c r="I6" s="64"/>
      <c r="J6" s="8"/>
      <c r="K6" s="8"/>
      <c r="L6" s="8"/>
      <c r="M6" s="1"/>
      <c r="N6" s="15"/>
      <c r="O6" s="15"/>
      <c r="P6" s="15"/>
      <c r="Q6" s="15"/>
      <c r="R6" s="1"/>
      <c r="S6" s="15"/>
      <c r="T6" s="10"/>
      <c r="U6" s="10"/>
      <c r="V6" s="10"/>
      <c r="W6" s="10"/>
      <c r="X6" s="10"/>
      <c r="Y6" s="10"/>
    </row>
    <row r="7" spans="1:25">
      <c r="A7" s="3">
        <v>38362</v>
      </c>
      <c r="B7" s="9">
        <f t="shared" si="0"/>
        <v>38362</v>
      </c>
      <c r="C7" s="5">
        <v>0.61</v>
      </c>
      <c r="D7" s="5">
        <v>0.61</v>
      </c>
      <c r="E7" s="5">
        <v>0.59</v>
      </c>
      <c r="F7" s="5">
        <v>0.6</v>
      </c>
      <c r="G7" s="6">
        <v>152500</v>
      </c>
      <c r="H7" s="10">
        <v>0.6</v>
      </c>
      <c r="I7" s="64"/>
      <c r="J7" s="8"/>
      <c r="K7" s="8"/>
      <c r="L7" s="8"/>
      <c r="M7" s="1"/>
      <c r="N7" s="15"/>
      <c r="O7" s="15"/>
      <c r="P7" s="15"/>
      <c r="Q7" s="15"/>
      <c r="R7" s="1"/>
      <c r="S7" s="15"/>
      <c r="T7" s="10"/>
      <c r="U7" s="10"/>
      <c r="V7" s="10"/>
      <c r="W7" s="10"/>
      <c r="X7" s="10"/>
      <c r="Y7" s="10"/>
    </row>
    <row r="8" spans="1:25">
      <c r="A8" s="3">
        <v>38363</v>
      </c>
      <c r="B8" s="9">
        <f t="shared" si="0"/>
        <v>38363</v>
      </c>
      <c r="C8" s="5">
        <v>0.6</v>
      </c>
      <c r="D8" s="5">
        <v>0.6</v>
      </c>
      <c r="E8" s="5">
        <v>0.57999999999999996</v>
      </c>
      <c r="F8" s="5">
        <v>0.59</v>
      </c>
      <c r="G8" s="6">
        <v>292500</v>
      </c>
      <c r="H8" s="10">
        <v>0.59</v>
      </c>
      <c r="I8" s="64"/>
      <c r="J8" s="8"/>
      <c r="K8" s="8"/>
      <c r="L8" s="8"/>
      <c r="M8" s="1"/>
      <c r="N8" s="15"/>
      <c r="O8" s="15"/>
      <c r="P8" s="15"/>
      <c r="Q8" s="15"/>
      <c r="R8" s="1"/>
      <c r="S8" s="15"/>
      <c r="T8" s="10"/>
      <c r="U8" s="10"/>
      <c r="V8" s="10"/>
      <c r="W8" s="10"/>
      <c r="X8" s="10"/>
      <c r="Y8" s="10"/>
    </row>
    <row r="9" spans="1:25">
      <c r="A9" s="3">
        <v>38364</v>
      </c>
      <c r="B9" s="9">
        <f t="shared" si="0"/>
        <v>38364</v>
      </c>
      <c r="C9" s="5">
        <v>0.57999999999999996</v>
      </c>
      <c r="D9" s="5">
        <v>0.6</v>
      </c>
      <c r="E9" s="5">
        <v>0.57999999999999996</v>
      </c>
      <c r="F9" s="5">
        <v>0.59</v>
      </c>
      <c r="G9" s="6">
        <v>361100</v>
      </c>
      <c r="H9" s="10">
        <v>0.59</v>
      </c>
      <c r="I9" s="64"/>
      <c r="J9" s="8"/>
      <c r="K9" s="8"/>
      <c r="L9" s="8"/>
      <c r="M9" s="1"/>
      <c r="N9" s="15"/>
      <c r="O9" s="15"/>
      <c r="P9" s="15"/>
      <c r="Q9" s="15"/>
      <c r="R9" s="1"/>
      <c r="S9" s="15"/>
      <c r="T9" s="10"/>
      <c r="U9" s="10"/>
      <c r="V9" s="10"/>
      <c r="W9" s="10"/>
      <c r="X9" s="10"/>
      <c r="Y9" s="10"/>
    </row>
    <row r="10" spans="1:25">
      <c r="A10" s="3">
        <v>38365</v>
      </c>
      <c r="B10" s="9">
        <f t="shared" si="0"/>
        <v>38365</v>
      </c>
      <c r="C10" s="5">
        <v>0.6</v>
      </c>
      <c r="D10" s="5">
        <v>0.61</v>
      </c>
      <c r="E10" s="5">
        <v>0.6</v>
      </c>
      <c r="F10" s="5">
        <v>0.6</v>
      </c>
      <c r="G10" s="6">
        <v>183200</v>
      </c>
      <c r="H10" s="10">
        <v>0.6</v>
      </c>
      <c r="I10" s="64"/>
      <c r="J10" s="8"/>
      <c r="K10" s="8"/>
      <c r="L10" s="8"/>
      <c r="M10" s="1"/>
      <c r="N10" s="15"/>
      <c r="O10" s="15"/>
      <c r="P10" s="15"/>
      <c r="Q10" s="15"/>
      <c r="R10" s="1"/>
      <c r="S10" s="15"/>
      <c r="T10" s="10"/>
      <c r="U10" s="10"/>
      <c r="V10" s="10"/>
      <c r="W10" s="10"/>
      <c r="X10" s="10"/>
      <c r="Y10" s="10"/>
    </row>
    <row r="11" spans="1:25">
      <c r="A11" s="3">
        <v>38366</v>
      </c>
      <c r="B11" s="9">
        <f t="shared" si="0"/>
        <v>38366</v>
      </c>
      <c r="C11" s="5">
        <v>0.6</v>
      </c>
      <c r="D11" s="5">
        <v>0.6</v>
      </c>
      <c r="E11" s="5">
        <v>0.59</v>
      </c>
      <c r="F11" s="5">
        <v>0.59</v>
      </c>
      <c r="G11" s="6">
        <v>76000</v>
      </c>
      <c r="H11" s="10">
        <v>0.59</v>
      </c>
      <c r="I11" s="64"/>
      <c r="J11" s="8"/>
      <c r="K11" s="8"/>
      <c r="L11" s="8"/>
      <c r="M11" s="1"/>
      <c r="N11" s="15"/>
      <c r="O11" s="15"/>
      <c r="P11" s="15"/>
      <c r="Q11" s="15"/>
      <c r="R11" s="1"/>
      <c r="S11" s="15"/>
      <c r="T11" s="10"/>
      <c r="U11" s="10"/>
      <c r="V11" s="10"/>
      <c r="W11" s="10"/>
      <c r="X11" s="10"/>
      <c r="Y11" s="10"/>
    </row>
    <row r="12" spans="1:25">
      <c r="A12" s="3">
        <v>38369</v>
      </c>
      <c r="B12" s="9">
        <f t="shared" si="0"/>
        <v>38369</v>
      </c>
      <c r="C12" s="5">
        <v>0.6</v>
      </c>
      <c r="D12" s="5">
        <v>0.65</v>
      </c>
      <c r="E12" s="5">
        <v>0.6</v>
      </c>
      <c r="F12" s="5">
        <v>0.64</v>
      </c>
      <c r="G12" s="6">
        <v>92100</v>
      </c>
      <c r="H12" s="10">
        <v>0.64</v>
      </c>
      <c r="I12" s="64"/>
      <c r="J12" s="8"/>
      <c r="K12" s="8"/>
      <c r="L12" s="8"/>
      <c r="M12" s="1"/>
      <c r="N12" s="15"/>
      <c r="O12" s="15"/>
      <c r="P12" s="15"/>
      <c r="Q12" s="15"/>
      <c r="R12" s="1"/>
      <c r="S12" s="15"/>
      <c r="T12" s="10"/>
      <c r="U12" s="10"/>
      <c r="V12" s="10"/>
      <c r="W12" s="10"/>
      <c r="X12" s="10"/>
      <c r="Y12" s="10"/>
    </row>
    <row r="13" spans="1:25">
      <c r="A13" s="3">
        <v>38370</v>
      </c>
      <c r="B13" s="9">
        <f t="shared" si="0"/>
        <v>38370</v>
      </c>
      <c r="C13" s="5">
        <v>0.64</v>
      </c>
      <c r="D13" s="5">
        <v>0.64</v>
      </c>
      <c r="E13" s="5">
        <v>0.64</v>
      </c>
      <c r="F13" s="5">
        <v>0.64</v>
      </c>
      <c r="G13" s="6">
        <v>98400</v>
      </c>
      <c r="H13" s="10">
        <v>0.64</v>
      </c>
      <c r="I13" s="64"/>
      <c r="J13" s="8"/>
      <c r="K13" s="8"/>
      <c r="L13" s="8"/>
      <c r="M13" s="1"/>
      <c r="N13" s="15"/>
      <c r="O13" s="15"/>
      <c r="P13" s="15"/>
      <c r="Q13" s="15"/>
      <c r="R13" s="1"/>
      <c r="S13" s="15"/>
      <c r="T13" s="10"/>
      <c r="U13" s="10"/>
      <c r="V13" s="10"/>
      <c r="W13" s="10"/>
      <c r="X13" s="10"/>
      <c r="Y13" s="10"/>
    </row>
    <row r="14" spans="1:25">
      <c r="A14" s="3">
        <v>38371</v>
      </c>
      <c r="B14" s="9">
        <f t="shared" si="0"/>
        <v>38371</v>
      </c>
      <c r="C14" s="5">
        <v>0.66</v>
      </c>
      <c r="D14" s="5">
        <v>0.68</v>
      </c>
      <c r="E14" s="5">
        <v>0.65</v>
      </c>
      <c r="F14" s="5">
        <v>0.65</v>
      </c>
      <c r="G14" s="6">
        <v>380100</v>
      </c>
      <c r="H14" s="10">
        <v>0.65</v>
      </c>
      <c r="I14" s="64"/>
      <c r="J14" s="8"/>
      <c r="K14" s="8"/>
      <c r="L14" s="8"/>
      <c r="M14" s="1"/>
      <c r="N14" s="15"/>
      <c r="O14" s="15"/>
      <c r="P14" s="15"/>
      <c r="Q14" s="15"/>
      <c r="R14" s="1"/>
      <c r="S14" s="15"/>
      <c r="T14" s="10"/>
      <c r="U14" s="10"/>
      <c r="V14" s="10"/>
      <c r="W14" s="10"/>
      <c r="X14" s="10"/>
      <c r="Y14" s="10"/>
    </row>
    <row r="15" spans="1:25">
      <c r="A15" s="3">
        <v>38372</v>
      </c>
      <c r="B15" s="9">
        <f t="shared" si="0"/>
        <v>38372</v>
      </c>
      <c r="C15" s="5">
        <v>0.65</v>
      </c>
      <c r="D15" s="5">
        <v>0.65</v>
      </c>
      <c r="E15" s="5">
        <v>0.63</v>
      </c>
      <c r="F15" s="5">
        <v>0.63</v>
      </c>
      <c r="G15" s="6">
        <v>3087800</v>
      </c>
      <c r="H15" s="10">
        <v>0.63</v>
      </c>
      <c r="I15" s="64"/>
      <c r="J15" s="8"/>
      <c r="K15" s="8"/>
      <c r="L15" s="8"/>
      <c r="M15" s="1"/>
      <c r="N15" s="15"/>
      <c r="O15" s="15"/>
      <c r="P15" s="15"/>
      <c r="Q15" s="15"/>
      <c r="R15" s="1"/>
      <c r="S15" s="15"/>
      <c r="T15" s="10"/>
      <c r="U15" s="10"/>
      <c r="V15" s="10"/>
      <c r="W15" s="10"/>
      <c r="X15" s="10"/>
      <c r="Y15" s="10"/>
    </row>
    <row r="16" spans="1:25">
      <c r="A16" s="3">
        <v>38373</v>
      </c>
      <c r="B16" s="9">
        <f t="shared" si="0"/>
        <v>38373</v>
      </c>
      <c r="C16" s="5">
        <v>0.63</v>
      </c>
      <c r="D16" s="5">
        <v>0.68</v>
      </c>
      <c r="E16" s="5">
        <v>0.6</v>
      </c>
      <c r="F16" s="5">
        <v>0.66</v>
      </c>
      <c r="G16" s="6">
        <v>3171300</v>
      </c>
      <c r="H16" s="10">
        <v>0.66</v>
      </c>
      <c r="I16" s="64"/>
      <c r="J16" s="8"/>
      <c r="K16" s="8"/>
      <c r="L16" s="8"/>
      <c r="M16" s="1"/>
      <c r="N16" s="15"/>
      <c r="O16" s="15"/>
      <c r="P16" s="15"/>
      <c r="Q16" s="15"/>
      <c r="R16" s="1"/>
      <c r="S16" s="15"/>
      <c r="T16" s="10"/>
      <c r="U16" s="10"/>
      <c r="V16" s="10"/>
      <c r="W16" s="10"/>
      <c r="X16" s="10"/>
      <c r="Y16" s="10"/>
    </row>
    <row r="17" spans="1:25">
      <c r="A17" s="3">
        <v>38376</v>
      </c>
      <c r="B17" s="9">
        <f t="shared" si="0"/>
        <v>38376</v>
      </c>
      <c r="C17" s="5">
        <v>0.66</v>
      </c>
      <c r="D17" s="5">
        <v>0.66</v>
      </c>
      <c r="E17" s="5">
        <v>0.65</v>
      </c>
      <c r="F17" s="5">
        <v>0.65</v>
      </c>
      <c r="G17" s="6">
        <v>101500</v>
      </c>
      <c r="H17" s="10">
        <v>0.65</v>
      </c>
      <c r="I17" s="64"/>
      <c r="J17" s="8"/>
      <c r="K17" s="8"/>
      <c r="L17" s="8"/>
      <c r="M17" s="1"/>
      <c r="N17" s="15"/>
      <c r="O17" s="15"/>
      <c r="P17" s="15"/>
      <c r="Q17" s="15"/>
      <c r="R17" s="1"/>
      <c r="S17" s="15"/>
      <c r="T17" s="10"/>
      <c r="U17" s="10"/>
      <c r="V17" s="10"/>
      <c r="W17" s="10"/>
      <c r="X17" s="10"/>
      <c r="Y17" s="10"/>
    </row>
    <row r="18" spans="1:25">
      <c r="A18" s="3">
        <v>38377</v>
      </c>
      <c r="B18" s="9">
        <f t="shared" si="0"/>
        <v>38377</v>
      </c>
      <c r="C18" s="5">
        <v>0.65</v>
      </c>
      <c r="D18" s="5">
        <v>0.66</v>
      </c>
      <c r="E18" s="5">
        <v>0.64</v>
      </c>
      <c r="F18" s="5">
        <v>0.64</v>
      </c>
      <c r="G18" s="6">
        <v>126600</v>
      </c>
      <c r="H18" s="10">
        <v>0.64</v>
      </c>
      <c r="I18" s="64"/>
      <c r="J18" s="8"/>
      <c r="K18" s="8"/>
      <c r="L18" s="8"/>
      <c r="M18" s="1"/>
      <c r="N18" s="15"/>
      <c r="O18" s="15"/>
      <c r="P18" s="15"/>
      <c r="Q18" s="15"/>
      <c r="R18" s="1"/>
      <c r="S18" s="15"/>
      <c r="T18" s="10"/>
      <c r="U18" s="10"/>
      <c r="V18" s="10"/>
      <c r="W18" s="10"/>
      <c r="X18" s="10"/>
      <c r="Y18" s="10"/>
    </row>
    <row r="19" spans="1:25">
      <c r="A19" s="3">
        <v>38378</v>
      </c>
      <c r="B19" s="9">
        <f t="shared" si="0"/>
        <v>38378</v>
      </c>
      <c r="C19" s="5">
        <v>0.64</v>
      </c>
      <c r="D19" s="5">
        <v>0.64</v>
      </c>
      <c r="E19" s="5">
        <v>0.64</v>
      </c>
      <c r="F19" s="5">
        <v>0.64</v>
      </c>
      <c r="G19" s="6">
        <v>0</v>
      </c>
      <c r="H19" s="10">
        <v>0.64</v>
      </c>
      <c r="I19" s="64"/>
      <c r="J19" s="8"/>
      <c r="K19" s="8"/>
      <c r="L19" s="8"/>
      <c r="M19" s="1"/>
      <c r="N19" s="15"/>
      <c r="O19" s="15"/>
      <c r="P19" s="15"/>
      <c r="Q19" s="15"/>
      <c r="R19" s="1"/>
      <c r="S19" s="15"/>
      <c r="T19" s="10"/>
      <c r="U19" s="10"/>
      <c r="V19" s="10"/>
      <c r="W19" s="10"/>
      <c r="X19" s="10"/>
      <c r="Y19" s="10"/>
    </row>
    <row r="20" spans="1:25">
      <c r="A20" s="3">
        <v>38379</v>
      </c>
      <c r="B20" s="9">
        <f t="shared" si="0"/>
        <v>38379</v>
      </c>
      <c r="C20" s="5">
        <v>0.65</v>
      </c>
      <c r="D20" s="5">
        <v>0.65</v>
      </c>
      <c r="E20" s="5">
        <v>0.63</v>
      </c>
      <c r="F20" s="5">
        <v>0.64</v>
      </c>
      <c r="G20" s="6">
        <v>68200</v>
      </c>
      <c r="H20" s="10">
        <v>0.64</v>
      </c>
      <c r="I20" s="64"/>
      <c r="J20" s="8"/>
      <c r="K20" s="8"/>
      <c r="L20" s="8"/>
      <c r="M20" s="1"/>
      <c r="N20" s="15"/>
      <c r="O20" s="15"/>
      <c r="P20" s="15"/>
      <c r="Q20" s="15"/>
      <c r="R20" s="1"/>
      <c r="S20" s="15"/>
      <c r="T20" s="10"/>
      <c r="U20" s="10"/>
      <c r="V20" s="10"/>
      <c r="W20" s="10"/>
      <c r="X20" s="10"/>
      <c r="Y20" s="10"/>
    </row>
    <row r="21" spans="1:25">
      <c r="A21" s="3">
        <v>38380</v>
      </c>
      <c r="B21" s="9">
        <f t="shared" si="0"/>
        <v>38380</v>
      </c>
      <c r="C21" s="5">
        <v>0.63</v>
      </c>
      <c r="D21" s="5">
        <v>0.63</v>
      </c>
      <c r="E21" s="5">
        <v>0.61</v>
      </c>
      <c r="F21" s="5">
        <v>0.61</v>
      </c>
      <c r="G21" s="6">
        <v>263700</v>
      </c>
      <c r="H21" s="10">
        <v>0.61</v>
      </c>
      <c r="I21" s="7">
        <f>IF(A22&gt;A21,(H21-H20)/H20, (H21-H22)/H22)</f>
        <v>-4.6875000000000042E-2</v>
      </c>
      <c r="J21" s="8">
        <f>(L21)+2*STDEVPA(H2:H21)</f>
        <v>0.66640506882842143</v>
      </c>
      <c r="K21" s="8">
        <f>(L21)-(2*STDEVPA(H2:H21))</f>
        <v>0.57959493117157856</v>
      </c>
      <c r="L21" s="8">
        <f>AVERAGE(H2:H21)</f>
        <v>0.623</v>
      </c>
      <c r="M21" s="19">
        <f>(J21-K21)/K21</f>
        <v>0.14977725474818601</v>
      </c>
      <c r="N21" s="15"/>
      <c r="O21" s="15"/>
      <c r="P21" s="15"/>
      <c r="Q21" s="15"/>
      <c r="R21" s="1"/>
      <c r="S21" s="15"/>
      <c r="T21" s="10"/>
      <c r="U21" s="10"/>
      <c r="V21" s="10"/>
      <c r="W21" s="10"/>
      <c r="X21" s="10"/>
      <c r="Y21" s="10"/>
    </row>
    <row r="22" spans="1:25">
      <c r="A22" s="3">
        <v>38383</v>
      </c>
      <c r="B22" s="9">
        <f t="shared" si="0"/>
        <v>38383</v>
      </c>
      <c r="C22" s="5">
        <v>0.65</v>
      </c>
      <c r="D22" s="5">
        <v>0.65</v>
      </c>
      <c r="E22" s="5">
        <v>0.65</v>
      </c>
      <c r="F22" s="5">
        <v>0.65</v>
      </c>
      <c r="G22" s="6">
        <v>16000</v>
      </c>
      <c r="H22" s="10">
        <v>0.65</v>
      </c>
      <c r="I22" s="7">
        <f>IF(A23&gt;A22,(H22-H21)/H21, (H22-H23)/H23)</f>
        <v>6.5573770491803338E-2</v>
      </c>
      <c r="J22" s="8">
        <f>(L22)+2*STDEVPA(H3:H22)</f>
        <v>0.66889988864128735</v>
      </c>
      <c r="K22" s="8">
        <f>(L22)-(2*STDEVPA(H3:H22))</f>
        <v>0.57910011135871264</v>
      </c>
      <c r="L22" s="8">
        <f>AVERAGE(H3:H22)</f>
        <v>0.624</v>
      </c>
      <c r="M22" s="19">
        <f>(J22-K22)/K22</f>
        <v>0.15506779487899275</v>
      </c>
      <c r="N22" s="19">
        <f>IF(A23&gt;A22,(M22-M21)/M21, (M22-M23)/M23)</f>
        <v>3.5322720660767165E-2</v>
      </c>
      <c r="O22" s="19">
        <f>IF(A23&gt;A22,(J22-J21)/J21, (J22-J23)/J23)</f>
        <v>3.7436987345428807E-3</v>
      </c>
      <c r="P22" s="19">
        <f>IF(A23&gt;A22,(K22-K21)/K21, (K22-K23)/K23)</f>
        <v>-8.5373385144294595E-4</v>
      </c>
      <c r="Q22" s="15"/>
      <c r="R22" s="1"/>
      <c r="S22" s="15"/>
      <c r="X22" s="10"/>
      <c r="Y22" s="10"/>
    </row>
    <row r="23" spans="1:25">
      <c r="A23" s="3">
        <v>38384</v>
      </c>
      <c r="B23" s="9">
        <f t="shared" si="0"/>
        <v>38384</v>
      </c>
      <c r="C23" s="5">
        <v>0.64</v>
      </c>
      <c r="D23" s="5">
        <v>0.64</v>
      </c>
      <c r="E23" s="5">
        <v>0.63</v>
      </c>
      <c r="F23" s="5">
        <v>0.63</v>
      </c>
      <c r="G23" s="6">
        <v>210800</v>
      </c>
      <c r="H23" s="10">
        <v>0.63</v>
      </c>
      <c r="I23" s="7">
        <f t="shared" ref="I23:I30" si="1">IF(A24&gt;A23,(H23-H22)/H22, (H23-H24)/H24)</f>
        <v>-3.0769230769230795E-2</v>
      </c>
      <c r="J23" s="8">
        <f t="shared" ref="J23:J30" si="2">(L23)+2*STDEVPA(H4:H23)</f>
        <v>0.66907751713900199</v>
      </c>
      <c r="K23" s="8">
        <f t="shared" ref="K23:K30" si="3">(L23)-(2*STDEVPA(H4:H23))</f>
        <v>0.58192248286099812</v>
      </c>
      <c r="L23" s="8">
        <f t="shared" ref="L23:L30" si="4">AVERAGE(H4:H23)</f>
        <v>0.62550000000000006</v>
      </c>
      <c r="M23" s="19">
        <f t="shared" ref="M23:M30" si="5">(J23-K23)/K23</f>
        <v>0.14977086612895535</v>
      </c>
      <c r="N23" s="19">
        <f t="shared" ref="N23:N30" si="6">IF(A24&gt;A23,(M23-M22)/M22, (M23-M24)/M24)</f>
        <v>-3.4158793282453401E-2</v>
      </c>
      <c r="O23" s="19">
        <f t="shared" ref="O23:O30" si="7">IF(A24&gt;A23,(J23-J22)/J22, (J23-J24)/J24)</f>
        <v>2.6555318775047638E-4</v>
      </c>
      <c r="P23" s="19">
        <f t="shared" ref="P23:P30" si="8">IF(A24&gt;A23,(K23-K22)/K22, (K23-K24)/K24)</f>
        <v>4.8737194949997455E-3</v>
      </c>
      <c r="Q23" s="15"/>
      <c r="R23" s="1"/>
      <c r="S23" s="15"/>
      <c r="X23" s="10"/>
      <c r="Y23" s="10"/>
    </row>
    <row r="24" spans="1:25">
      <c r="A24" s="3">
        <v>38385</v>
      </c>
      <c r="B24" s="9">
        <f t="shared" si="0"/>
        <v>38385</v>
      </c>
      <c r="C24" s="5">
        <v>0.63</v>
      </c>
      <c r="D24" s="5">
        <v>0.65</v>
      </c>
      <c r="E24" s="5">
        <v>0.62</v>
      </c>
      <c r="F24" s="5">
        <v>0.65</v>
      </c>
      <c r="G24" s="6">
        <v>156200</v>
      </c>
      <c r="H24" s="10">
        <v>0.65</v>
      </c>
      <c r="I24" s="7">
        <f t="shared" si="1"/>
        <v>3.1746031746031772E-2</v>
      </c>
      <c r="J24" s="8">
        <f t="shared" si="2"/>
        <v>0.67176605857119898</v>
      </c>
      <c r="K24" s="8">
        <f t="shared" si="3"/>
        <v>0.58223394142880125</v>
      </c>
      <c r="L24" s="8">
        <f t="shared" si="4"/>
        <v>0.62700000000000011</v>
      </c>
      <c r="M24" s="19">
        <f t="shared" si="5"/>
        <v>0.15377344186202205</v>
      </c>
      <c r="N24" s="19">
        <f t="shared" si="6"/>
        <v>2.6724661721729048E-2</v>
      </c>
      <c r="O24" s="19">
        <f t="shared" si="7"/>
        <v>4.0182809365546801E-3</v>
      </c>
      <c r="P24" s="19">
        <f t="shared" si="8"/>
        <v>5.352234652832989E-4</v>
      </c>
      <c r="Q24" s="15"/>
      <c r="R24" s="1"/>
      <c r="S24" s="15"/>
      <c r="X24" s="10"/>
      <c r="Y24" s="10"/>
    </row>
    <row r="25" spans="1:25">
      <c r="A25" s="3">
        <v>38386</v>
      </c>
      <c r="B25" s="9">
        <f t="shared" si="0"/>
        <v>38386</v>
      </c>
      <c r="C25" s="5">
        <v>0.64</v>
      </c>
      <c r="D25" s="5">
        <v>0.65</v>
      </c>
      <c r="E25" s="5">
        <v>0.62</v>
      </c>
      <c r="F25" s="5">
        <v>0.62</v>
      </c>
      <c r="G25" s="6">
        <v>207900</v>
      </c>
      <c r="H25" s="10">
        <v>0.62</v>
      </c>
      <c r="I25" s="7">
        <f t="shared" si="1"/>
        <v>-4.6153846153846191E-2</v>
      </c>
      <c r="J25" s="8">
        <f t="shared" si="2"/>
        <v>0.67176605857119887</v>
      </c>
      <c r="K25" s="8">
        <f t="shared" si="3"/>
        <v>0.58223394142880114</v>
      </c>
      <c r="L25" s="8">
        <f t="shared" si="4"/>
        <v>0.627</v>
      </c>
      <c r="M25" s="19">
        <f t="shared" si="5"/>
        <v>0.1537734418620221</v>
      </c>
      <c r="N25" s="19">
        <f t="shared" si="6"/>
        <v>3.6099309841205816E-16</v>
      </c>
      <c r="O25" s="19">
        <f t="shared" si="7"/>
        <v>-1.652692943413256E-16</v>
      </c>
      <c r="P25" s="19">
        <f t="shared" si="8"/>
        <v>-1.9068332256629885E-16</v>
      </c>
      <c r="Q25" s="15"/>
      <c r="R25" s="1"/>
      <c r="S25" s="15"/>
      <c r="X25" s="10"/>
      <c r="Y25" s="10"/>
    </row>
    <row r="26" spans="1:25">
      <c r="A26" s="3">
        <v>38387</v>
      </c>
      <c r="B26" s="9">
        <f t="shared" si="0"/>
        <v>38387</v>
      </c>
      <c r="C26" s="5">
        <v>0.62</v>
      </c>
      <c r="D26" s="5">
        <v>0.65</v>
      </c>
      <c r="E26" s="5">
        <v>0.62</v>
      </c>
      <c r="F26" s="5">
        <v>0.64</v>
      </c>
      <c r="G26" s="6">
        <v>44000</v>
      </c>
      <c r="H26" s="10">
        <v>0.64</v>
      </c>
      <c r="I26" s="7">
        <f t="shared" si="1"/>
        <v>3.2258064516129059E-2</v>
      </c>
      <c r="J26" s="8">
        <f t="shared" si="2"/>
        <v>0.67298888751680819</v>
      </c>
      <c r="K26" s="8">
        <f t="shared" si="3"/>
        <v>0.58301111248319204</v>
      </c>
      <c r="L26" s="8">
        <f t="shared" si="4"/>
        <v>0.62800000000000011</v>
      </c>
      <c r="M26" s="19">
        <f t="shared" si="5"/>
        <v>0.15433286451501413</v>
      </c>
      <c r="N26" s="19">
        <f t="shared" si="6"/>
        <v>3.6379666489743034E-3</v>
      </c>
      <c r="O26" s="19">
        <f t="shared" si="7"/>
        <v>1.8203196336090527E-3</v>
      </c>
      <c r="P26" s="19">
        <f t="shared" si="8"/>
        <v>1.3348089128636595E-3</v>
      </c>
      <c r="Q26" s="15"/>
      <c r="R26" s="1"/>
      <c r="S26" s="15"/>
      <c r="X26" s="10"/>
      <c r="Y26" s="10"/>
    </row>
    <row r="27" spans="1:25">
      <c r="A27" s="3">
        <v>38390</v>
      </c>
      <c r="B27" s="9">
        <f t="shared" si="0"/>
        <v>38390</v>
      </c>
      <c r="C27" s="5">
        <v>0.64</v>
      </c>
      <c r="D27" s="5">
        <v>0.64</v>
      </c>
      <c r="E27" s="5">
        <v>0.61</v>
      </c>
      <c r="F27" s="5">
        <v>0.61</v>
      </c>
      <c r="G27" s="6">
        <v>166900</v>
      </c>
      <c r="H27" s="10">
        <v>0.61</v>
      </c>
      <c r="I27" s="7">
        <f t="shared" si="1"/>
        <v>-4.6875000000000042E-2</v>
      </c>
      <c r="J27" s="8">
        <f t="shared" si="2"/>
        <v>0.67244314508543979</v>
      </c>
      <c r="K27" s="8">
        <f t="shared" si="3"/>
        <v>0.58455685491456033</v>
      </c>
      <c r="L27" s="8">
        <f t="shared" si="4"/>
        <v>0.62850000000000006</v>
      </c>
      <c r="M27" s="19">
        <f t="shared" si="5"/>
        <v>0.15034686435030351</v>
      </c>
      <c r="N27" s="19">
        <f t="shared" si="6"/>
        <v>-2.5827293345694682E-2</v>
      </c>
      <c r="O27" s="19">
        <f t="shared" si="7"/>
        <v>-8.1092339188850425E-4</v>
      </c>
      <c r="P27" s="19">
        <f t="shared" si="8"/>
        <v>2.6513086942452648E-3</v>
      </c>
      <c r="Q27" s="15"/>
      <c r="R27" s="1"/>
      <c r="S27" s="15"/>
      <c r="X27" s="10"/>
      <c r="Y27" s="10"/>
    </row>
    <row r="28" spans="1:25">
      <c r="A28" s="3">
        <v>38391</v>
      </c>
      <c r="B28" s="9">
        <f t="shared" si="0"/>
        <v>38391</v>
      </c>
      <c r="C28" s="5">
        <v>0.61</v>
      </c>
      <c r="D28" s="5">
        <v>0.62</v>
      </c>
      <c r="E28" s="5">
        <v>0.61</v>
      </c>
      <c r="F28" s="5">
        <v>0.61</v>
      </c>
      <c r="G28" s="6">
        <v>69000</v>
      </c>
      <c r="H28" s="10">
        <v>0.61</v>
      </c>
      <c r="I28" s="7">
        <f t="shared" si="1"/>
        <v>0</v>
      </c>
      <c r="J28" s="8">
        <f t="shared" si="2"/>
        <v>0.6707189276910499</v>
      </c>
      <c r="K28" s="8">
        <f t="shared" si="3"/>
        <v>0.58828107230894999</v>
      </c>
      <c r="L28" s="8">
        <f t="shared" si="4"/>
        <v>0.62949999999999995</v>
      </c>
      <c r="M28" s="19">
        <f t="shared" si="5"/>
        <v>0.14013344855468285</v>
      </c>
      <c r="N28" s="19">
        <f t="shared" si="6"/>
        <v>-6.7932349901383485E-2</v>
      </c>
      <c r="O28" s="19">
        <f t="shared" si="7"/>
        <v>-2.56410881275443E-3</v>
      </c>
      <c r="P28" s="19">
        <f t="shared" si="8"/>
        <v>6.3710097026130992E-3</v>
      </c>
      <c r="Q28" s="15"/>
      <c r="R28" s="1"/>
      <c r="S28" s="15"/>
      <c r="X28" s="10"/>
      <c r="Y28" s="10"/>
    </row>
    <row r="29" spans="1:25">
      <c r="A29" s="3">
        <v>38392</v>
      </c>
      <c r="B29" s="9">
        <f t="shared" si="0"/>
        <v>38392</v>
      </c>
      <c r="C29" s="5">
        <v>0.62</v>
      </c>
      <c r="D29" s="5">
        <v>0.62</v>
      </c>
      <c r="E29" s="5">
        <v>0.62</v>
      </c>
      <c r="F29" s="5">
        <v>0.62</v>
      </c>
      <c r="G29" s="6">
        <v>15000</v>
      </c>
      <c r="H29" s="10">
        <v>0.62</v>
      </c>
      <c r="I29" s="7">
        <f t="shared" si="1"/>
        <v>1.6393442622950834E-2</v>
      </c>
      <c r="J29" s="8">
        <f t="shared" si="2"/>
        <v>0.66836308338453887</v>
      </c>
      <c r="K29" s="8">
        <f t="shared" si="3"/>
        <v>0.59363691661546114</v>
      </c>
      <c r="L29" s="8">
        <f t="shared" si="4"/>
        <v>0.63100000000000001</v>
      </c>
      <c r="M29" s="19">
        <f t="shared" si="5"/>
        <v>0.12587857102135536</v>
      </c>
      <c r="N29" s="19">
        <f t="shared" si="6"/>
        <v>-0.10172359048000561</v>
      </c>
      <c r="O29" s="19">
        <f t="shared" si="7"/>
        <v>-3.5124166163329092E-3</v>
      </c>
      <c r="P29" s="19">
        <f t="shared" si="8"/>
        <v>9.1042268035072833E-3</v>
      </c>
      <c r="Q29" s="15"/>
      <c r="R29" s="1"/>
      <c r="S29" s="15"/>
      <c r="X29" s="10"/>
      <c r="Y29" s="10"/>
    </row>
    <row r="30" spans="1:25">
      <c r="A30" s="3">
        <v>38393</v>
      </c>
      <c r="B30" s="9">
        <f t="shared" si="0"/>
        <v>38393</v>
      </c>
      <c r="C30" s="5">
        <v>0.62</v>
      </c>
      <c r="D30" s="5">
        <v>0.64</v>
      </c>
      <c r="E30" s="5">
        <v>0.61</v>
      </c>
      <c r="F30" s="5">
        <v>0.64</v>
      </c>
      <c r="G30" s="6">
        <v>157000</v>
      </c>
      <c r="H30" s="10">
        <v>0.64</v>
      </c>
      <c r="I30" s="7">
        <f t="shared" si="1"/>
        <v>3.2258064516129059E-2</v>
      </c>
      <c r="J30" s="8">
        <f t="shared" si="2"/>
        <v>0.66769870314579483</v>
      </c>
      <c r="K30" s="8">
        <f t="shared" si="3"/>
        <v>0.59830129685420497</v>
      </c>
      <c r="L30" s="8">
        <f t="shared" si="4"/>
        <v>0.6329999999999999</v>
      </c>
      <c r="M30" s="19">
        <f t="shared" si="5"/>
        <v>0.11599073352585551</v>
      </c>
      <c r="N30" s="19">
        <f t="shared" si="6"/>
        <v>-7.8550601705054068E-2</v>
      </c>
      <c r="O30" s="19">
        <f t="shared" si="7"/>
        <v>-9.9404089672289263E-4</v>
      </c>
      <c r="P30" s="19">
        <f t="shared" si="8"/>
        <v>7.8572947675443535E-3</v>
      </c>
      <c r="Q30" s="15"/>
      <c r="R30" s="1"/>
      <c r="S30" s="15"/>
      <c r="X30" s="10"/>
      <c r="Y30" s="10"/>
    </row>
    <row r="31" spans="1:25">
      <c r="A31" s="3">
        <v>38394</v>
      </c>
      <c r="B31" s="9">
        <f t="shared" si="0"/>
        <v>38394</v>
      </c>
      <c r="C31" s="5">
        <v>0.65</v>
      </c>
      <c r="D31" s="5">
        <v>0.68</v>
      </c>
      <c r="E31" s="5">
        <v>0.65</v>
      </c>
      <c r="F31" s="5">
        <v>0.68</v>
      </c>
      <c r="G31" s="6">
        <v>1595000</v>
      </c>
      <c r="H31" s="10">
        <v>0.68</v>
      </c>
      <c r="I31" s="7">
        <f t="shared" ref="I31:I43" si="9">IF(A32&gt;A31,(H31-H30)/H30, (H31-H32)/H32)</f>
        <v>6.2500000000000056E-2</v>
      </c>
      <c r="J31" s="8">
        <f t="shared" ref="J31:J43" si="10">(L31)+2*STDEVPA(H12:H31)</f>
        <v>0.67206877203488724</v>
      </c>
      <c r="K31" s="8">
        <f t="shared" ref="K31:K43" si="11">(L31)-(2*STDEVPA(H12:H31))</f>
        <v>0.60293122796511267</v>
      </c>
      <c r="L31" s="8">
        <f t="shared" ref="L31:L43" si="12">AVERAGE(H12:H31)</f>
        <v>0.63749999999999996</v>
      </c>
      <c r="M31" s="19">
        <f t="shared" ref="M31:M43" si="13">(J31-K31)/K31</f>
        <v>0.11466903829664478</v>
      </c>
      <c r="N31" s="19">
        <f t="shared" ref="N31:N43" si="14">IF(A32&gt;A31,(M31-M30)/M30, (M31-M32)/M32)</f>
        <v>-1.1394834647856695E-2</v>
      </c>
      <c r="O31" s="19">
        <f t="shared" ref="O31:O43" si="15">IF(A32&gt;A31,(J31-J30)/J30, (J31-J32)/J32)</f>
        <v>6.5449713598413157E-3</v>
      </c>
      <c r="P31" s="19">
        <f t="shared" ref="P31:P43" si="16">IF(A32&gt;A31,(K31-K30)/K30, (K31-K32)/K32)</f>
        <v>7.7384607642525848E-3</v>
      </c>
      <c r="Q31" s="15"/>
      <c r="R31" s="1"/>
      <c r="S31" s="15"/>
      <c r="X31" s="10"/>
      <c r="Y31" s="10"/>
    </row>
    <row r="32" spans="1:25">
      <c r="A32" s="3">
        <v>38397</v>
      </c>
      <c r="B32" s="9">
        <f t="shared" si="0"/>
        <v>38397</v>
      </c>
      <c r="C32" s="5">
        <v>0.7</v>
      </c>
      <c r="D32" s="5">
        <v>0.75</v>
      </c>
      <c r="E32" s="5">
        <v>0.7</v>
      </c>
      <c r="F32" s="5">
        <v>0.75</v>
      </c>
      <c r="G32" s="6">
        <v>171300</v>
      </c>
      <c r="H32" s="10">
        <v>0.75</v>
      </c>
      <c r="I32" s="7">
        <f t="shared" si="9"/>
        <v>0.10294117647058816</v>
      </c>
      <c r="J32" s="8">
        <f t="shared" si="10"/>
        <v>0.70303332407921459</v>
      </c>
      <c r="K32" s="8">
        <f t="shared" si="11"/>
        <v>0.58296667592078544</v>
      </c>
      <c r="L32" s="8">
        <f t="shared" si="12"/>
        <v>0.64300000000000002</v>
      </c>
      <c r="M32" s="19">
        <f t="shared" si="13"/>
        <v>0.20595799574441548</v>
      </c>
      <c r="N32" s="19">
        <f t="shared" si="14"/>
        <v>0.79610816314347532</v>
      </c>
      <c r="O32" s="19">
        <f t="shared" si="15"/>
        <v>4.6073487316741414E-2</v>
      </c>
      <c r="P32" s="19">
        <f t="shared" si="16"/>
        <v>-3.3112486330667282E-2</v>
      </c>
      <c r="Q32" s="15"/>
      <c r="R32" s="1"/>
      <c r="S32" s="15"/>
      <c r="X32" s="10"/>
      <c r="Y32" s="10"/>
    </row>
    <row r="33" spans="1:25">
      <c r="A33" s="3">
        <v>38398</v>
      </c>
      <c r="B33" s="9">
        <f t="shared" si="0"/>
        <v>38398</v>
      </c>
      <c r="C33" s="5">
        <v>0.74</v>
      </c>
      <c r="D33" s="5">
        <v>0.75</v>
      </c>
      <c r="E33" s="5">
        <v>0.69</v>
      </c>
      <c r="F33" s="5">
        <v>0.69</v>
      </c>
      <c r="G33" s="6">
        <v>105600</v>
      </c>
      <c r="H33" s="10">
        <v>0.69</v>
      </c>
      <c r="I33" s="7">
        <f t="shared" si="9"/>
        <v>-8.0000000000000071E-2</v>
      </c>
      <c r="J33" s="8">
        <f t="shared" si="10"/>
        <v>0.70889558344238179</v>
      </c>
      <c r="K33" s="8">
        <f t="shared" si="11"/>
        <v>0.58210441655761813</v>
      </c>
      <c r="L33" s="8">
        <f t="shared" si="12"/>
        <v>0.64549999999999996</v>
      </c>
      <c r="M33" s="19">
        <f t="shared" si="13"/>
        <v>0.21781516043902677</v>
      </c>
      <c r="N33" s="19">
        <f t="shared" si="14"/>
        <v>5.7570790838950926E-2</v>
      </c>
      <c r="O33" s="19">
        <f t="shared" si="15"/>
        <v>8.3385227447720055E-3</v>
      </c>
      <c r="P33" s="19">
        <f t="shared" si="16"/>
        <v>-1.4790885976550593E-3</v>
      </c>
      <c r="Q33" s="15"/>
      <c r="R33" s="1"/>
      <c r="S33" s="15"/>
      <c r="X33" s="10"/>
      <c r="Y33" s="10"/>
    </row>
    <row r="34" spans="1:25">
      <c r="A34" s="3">
        <v>38399</v>
      </c>
      <c r="B34" s="9">
        <f t="shared" si="0"/>
        <v>38399</v>
      </c>
      <c r="C34" s="5">
        <v>0.68</v>
      </c>
      <c r="D34" s="5">
        <v>0.69</v>
      </c>
      <c r="E34" s="5">
        <v>0.66</v>
      </c>
      <c r="F34" s="5">
        <v>0.67</v>
      </c>
      <c r="G34" s="6">
        <v>186600</v>
      </c>
      <c r="H34" s="10">
        <v>0.67</v>
      </c>
      <c r="I34" s="7">
        <f t="shared" si="9"/>
        <v>-2.898550724637668E-2</v>
      </c>
      <c r="J34" s="8">
        <f t="shared" si="10"/>
        <v>0.71077285585688565</v>
      </c>
      <c r="K34" s="8">
        <f t="shared" si="11"/>
        <v>0.58222714414311427</v>
      </c>
      <c r="L34" s="8">
        <f t="shared" si="12"/>
        <v>0.64649999999999996</v>
      </c>
      <c r="M34" s="19">
        <f t="shared" si="13"/>
        <v>0.22078275292876798</v>
      </c>
      <c r="N34" s="19">
        <f t="shared" si="14"/>
        <v>1.362436151716782E-2</v>
      </c>
      <c r="O34" s="19">
        <f t="shared" si="15"/>
        <v>2.6481649178682512E-3</v>
      </c>
      <c r="P34" s="19">
        <f t="shared" si="16"/>
        <v>2.1083431426600907E-4</v>
      </c>
      <c r="Q34" s="15"/>
      <c r="R34" s="1"/>
      <c r="S34" s="15"/>
      <c r="X34" s="10"/>
      <c r="Y34" s="10"/>
    </row>
    <row r="35" spans="1:25">
      <c r="A35" s="3">
        <v>38400</v>
      </c>
      <c r="B35" s="9">
        <f t="shared" si="0"/>
        <v>38400</v>
      </c>
      <c r="C35" s="5">
        <v>0.69</v>
      </c>
      <c r="D35" s="5">
        <v>0.72</v>
      </c>
      <c r="E35" s="5">
        <v>0.69</v>
      </c>
      <c r="F35" s="5">
        <v>0.71</v>
      </c>
      <c r="G35" s="6">
        <v>147600</v>
      </c>
      <c r="H35" s="10">
        <v>0.71</v>
      </c>
      <c r="I35" s="7">
        <f t="shared" si="9"/>
        <v>5.9701492537313314E-2</v>
      </c>
      <c r="J35" s="8">
        <f t="shared" si="10"/>
        <v>0.71991901756723431</v>
      </c>
      <c r="K35" s="8">
        <f t="shared" si="11"/>
        <v>0.5810809824327654</v>
      </c>
      <c r="L35" s="8">
        <f t="shared" si="12"/>
        <v>0.65049999999999986</v>
      </c>
      <c r="M35" s="19">
        <f t="shared" si="13"/>
        <v>0.2389306126543787</v>
      </c>
      <c r="N35" s="19">
        <f t="shared" si="14"/>
        <v>8.2197814298772889E-2</v>
      </c>
      <c r="O35" s="19">
        <f t="shared" si="15"/>
        <v>1.2867910802984064E-2</v>
      </c>
      <c r="P35" s="19">
        <f t="shared" si="16"/>
        <v>-1.9685817157077401E-3</v>
      </c>
      <c r="Q35" s="15"/>
      <c r="R35" s="1"/>
      <c r="S35" s="15"/>
      <c r="X35" s="10"/>
      <c r="Y35" s="10"/>
    </row>
    <row r="36" spans="1:25">
      <c r="A36" s="3">
        <v>38401</v>
      </c>
      <c r="B36" s="9">
        <f t="shared" si="0"/>
        <v>38401</v>
      </c>
      <c r="C36" s="5">
        <v>0.71</v>
      </c>
      <c r="D36" s="5">
        <v>0.73</v>
      </c>
      <c r="E36" s="5">
        <v>0.71</v>
      </c>
      <c r="F36" s="5">
        <v>0.73</v>
      </c>
      <c r="G36" s="6">
        <v>131700</v>
      </c>
      <c r="H36" s="10">
        <v>0.73</v>
      </c>
      <c r="I36" s="7">
        <f t="shared" si="9"/>
        <v>2.8169014084507067E-2</v>
      </c>
      <c r="J36" s="8">
        <f t="shared" si="10"/>
        <v>0.73156287771866135</v>
      </c>
      <c r="K36" s="8">
        <f t="shared" si="11"/>
        <v>0.57643712228133892</v>
      </c>
      <c r="L36" s="8">
        <f t="shared" si="12"/>
        <v>0.65400000000000014</v>
      </c>
      <c r="M36" s="19">
        <f t="shared" si="13"/>
        <v>0.26911132097701879</v>
      </c>
      <c r="N36" s="19">
        <f t="shared" si="14"/>
        <v>0.12631578677738339</v>
      </c>
      <c r="O36" s="19">
        <f t="shared" si="15"/>
        <v>1.6173847151272965E-2</v>
      </c>
      <c r="P36" s="19">
        <f t="shared" si="16"/>
        <v>-7.9917606870980422E-3</v>
      </c>
      <c r="Q36" s="15"/>
      <c r="R36" s="1"/>
      <c r="S36" s="15"/>
      <c r="X36" s="10"/>
      <c r="Y36" s="10"/>
    </row>
    <row r="37" spans="1:25">
      <c r="A37" s="3">
        <v>38404</v>
      </c>
      <c r="B37" s="9">
        <f t="shared" si="0"/>
        <v>38404</v>
      </c>
      <c r="C37" s="5">
        <v>0.72</v>
      </c>
      <c r="D37" s="5">
        <v>0.74</v>
      </c>
      <c r="E37" s="5">
        <v>0.7</v>
      </c>
      <c r="F37" s="5">
        <v>0.7</v>
      </c>
      <c r="G37" s="6">
        <v>25600</v>
      </c>
      <c r="H37" s="10">
        <v>0.7</v>
      </c>
      <c r="I37" s="7">
        <f t="shared" si="9"/>
        <v>-4.1095890410958943E-2</v>
      </c>
      <c r="J37" s="8">
        <f t="shared" si="10"/>
        <v>0.73656872048434385</v>
      </c>
      <c r="K37" s="8">
        <f t="shared" si="11"/>
        <v>0.57643127951565609</v>
      </c>
      <c r="L37" s="8">
        <f t="shared" si="12"/>
        <v>0.65649999999999997</v>
      </c>
      <c r="M37" s="19">
        <f t="shared" si="13"/>
        <v>0.27780838177838396</v>
      </c>
      <c r="N37" s="19">
        <f t="shared" si="14"/>
        <v>3.2317706924369319E-2</v>
      </c>
      <c r="O37" s="19">
        <f t="shared" si="15"/>
        <v>6.8426691924184909E-3</v>
      </c>
      <c r="P37" s="19">
        <f t="shared" si="16"/>
        <v>-1.0135998284955958E-5</v>
      </c>
      <c r="Q37" s="15"/>
      <c r="R37" s="1"/>
      <c r="S37" s="15"/>
      <c r="X37" s="10"/>
      <c r="Y37" s="10"/>
    </row>
    <row r="38" spans="1:25">
      <c r="A38" s="3">
        <v>38405</v>
      </c>
      <c r="B38" s="9">
        <f t="shared" si="0"/>
        <v>38405</v>
      </c>
      <c r="C38" s="5">
        <v>0.72</v>
      </c>
      <c r="D38" s="5">
        <v>0.72</v>
      </c>
      <c r="E38" s="5">
        <v>0.71</v>
      </c>
      <c r="F38" s="5">
        <v>0.72</v>
      </c>
      <c r="G38" s="6">
        <v>46000</v>
      </c>
      <c r="H38" s="10">
        <v>0.72</v>
      </c>
      <c r="I38" s="7">
        <f t="shared" si="9"/>
        <v>2.8571428571428598E-2</v>
      </c>
      <c r="J38" s="8">
        <f t="shared" si="10"/>
        <v>0.74475556361451745</v>
      </c>
      <c r="K38" s="8">
        <f t="shared" si="11"/>
        <v>0.57624443638548251</v>
      </c>
      <c r="L38" s="8">
        <f t="shared" si="12"/>
        <v>0.66049999999999998</v>
      </c>
      <c r="M38" s="19">
        <f t="shared" si="13"/>
        <v>0.2924299422065193</v>
      </c>
      <c r="N38" s="19">
        <f t="shared" si="14"/>
        <v>5.2631818862108319E-2</v>
      </c>
      <c r="O38" s="19">
        <f t="shared" si="15"/>
        <v>1.1114839528876801E-2</v>
      </c>
      <c r="P38" s="19">
        <f t="shared" si="16"/>
        <v>-3.2413773647151897E-4</v>
      </c>
      <c r="Q38" s="15"/>
      <c r="R38" s="1"/>
      <c r="S38" s="15"/>
      <c r="X38" s="10"/>
      <c r="Y38" s="10"/>
    </row>
    <row r="39" spans="1:25">
      <c r="A39" s="3">
        <v>38406</v>
      </c>
      <c r="B39" s="9">
        <f t="shared" si="0"/>
        <v>38406</v>
      </c>
      <c r="C39" s="5">
        <v>0.71</v>
      </c>
      <c r="D39" s="5">
        <v>0.72</v>
      </c>
      <c r="E39" s="5">
        <v>0.7</v>
      </c>
      <c r="F39" s="5">
        <v>0.72</v>
      </c>
      <c r="G39" s="6">
        <v>70400</v>
      </c>
      <c r="H39" s="10">
        <v>0.72</v>
      </c>
      <c r="I39" s="7">
        <f t="shared" si="9"/>
        <v>0</v>
      </c>
      <c r="J39" s="8">
        <f t="shared" si="10"/>
        <v>0.75201571287488889</v>
      </c>
      <c r="K39" s="8">
        <f t="shared" si="11"/>
        <v>0.57698428712511107</v>
      </c>
      <c r="L39" s="8">
        <f t="shared" si="12"/>
        <v>0.66449999999999998</v>
      </c>
      <c r="M39" s="19">
        <f t="shared" si="13"/>
        <v>0.30335561930445548</v>
      </c>
      <c r="N39" s="19">
        <f t="shared" si="14"/>
        <v>3.7361690856609585E-2</v>
      </c>
      <c r="O39" s="19">
        <f t="shared" si="15"/>
        <v>9.7483652557569418E-3</v>
      </c>
      <c r="P39" s="19">
        <f t="shared" si="16"/>
        <v>1.2839182348888466E-3</v>
      </c>
      <c r="Q39" s="15"/>
      <c r="R39" s="1"/>
      <c r="S39" s="15"/>
      <c r="X39" s="10"/>
      <c r="Y39" s="10"/>
    </row>
    <row r="40" spans="1:25">
      <c r="A40" s="3">
        <v>38407</v>
      </c>
      <c r="B40" s="9">
        <f t="shared" si="0"/>
        <v>38407</v>
      </c>
      <c r="C40" s="5">
        <v>0.7</v>
      </c>
      <c r="D40" s="5">
        <v>0.7</v>
      </c>
      <c r="E40" s="5">
        <v>0.67</v>
      </c>
      <c r="F40" s="5">
        <v>0.67</v>
      </c>
      <c r="G40" s="6">
        <v>72300</v>
      </c>
      <c r="H40" s="10">
        <v>0.67</v>
      </c>
      <c r="I40" s="7">
        <f t="shared" si="9"/>
        <v>-6.944444444444435E-2</v>
      </c>
      <c r="J40" s="8">
        <f t="shared" si="10"/>
        <v>0.75281013765684301</v>
      </c>
      <c r="K40" s="8">
        <f t="shared" si="11"/>
        <v>0.57918986234315728</v>
      </c>
      <c r="L40" s="8">
        <f t="shared" si="12"/>
        <v>0.66600000000000015</v>
      </c>
      <c r="M40" s="19">
        <f t="shared" si="13"/>
        <v>0.29976400935487979</v>
      </c>
      <c r="N40" s="19">
        <f t="shared" si="14"/>
        <v>-1.1839602502866642E-2</v>
      </c>
      <c r="O40" s="19">
        <f t="shared" si="15"/>
        <v>1.0563938603318718E-3</v>
      </c>
      <c r="P40" s="19">
        <f t="shared" si="16"/>
        <v>3.8225914765127023E-3</v>
      </c>
      <c r="Q40" s="15"/>
      <c r="R40" s="1"/>
      <c r="S40" s="15"/>
      <c r="X40" s="10"/>
      <c r="Y40" s="10"/>
    </row>
    <row r="41" spans="1:25">
      <c r="A41" s="3">
        <v>38408</v>
      </c>
      <c r="B41" s="9">
        <f t="shared" si="0"/>
        <v>38408</v>
      </c>
      <c r="C41" s="5">
        <v>0.69</v>
      </c>
      <c r="D41" s="5">
        <v>0.69</v>
      </c>
      <c r="E41" s="5">
        <v>0.69</v>
      </c>
      <c r="F41" s="5">
        <v>0.69</v>
      </c>
      <c r="G41" s="6">
        <v>17000</v>
      </c>
      <c r="H41" s="10">
        <v>0.69</v>
      </c>
      <c r="I41" s="7">
        <f t="shared" si="9"/>
        <v>2.9850746268656577E-2</v>
      </c>
      <c r="J41" s="8">
        <f t="shared" si="10"/>
        <v>0.75342661445845671</v>
      </c>
      <c r="K41" s="8">
        <f t="shared" si="11"/>
        <v>0.58657338554154315</v>
      </c>
      <c r="L41" s="8">
        <f t="shared" si="12"/>
        <v>0.66999999999999993</v>
      </c>
      <c r="M41" s="19">
        <f t="shared" si="13"/>
        <v>0.28445414168061744</v>
      </c>
      <c r="N41" s="19">
        <f t="shared" si="14"/>
        <v>-5.1073068135199462E-2</v>
      </c>
      <c r="O41" s="19">
        <f t="shared" si="15"/>
        <v>8.1890077029582768E-4</v>
      </c>
      <c r="P41" s="19">
        <f t="shared" si="16"/>
        <v>1.2748018704117599E-2</v>
      </c>
      <c r="Q41" s="15"/>
      <c r="R41" s="1"/>
      <c r="S41" s="15"/>
      <c r="X41" s="10"/>
      <c r="Y41" s="10"/>
    </row>
    <row r="42" spans="1:25">
      <c r="A42" s="3">
        <v>38411</v>
      </c>
      <c r="B42" s="9">
        <f t="shared" si="0"/>
        <v>38411</v>
      </c>
      <c r="C42" s="5">
        <v>0.69</v>
      </c>
      <c r="D42" s="5">
        <v>0.69</v>
      </c>
      <c r="E42" s="5">
        <v>0.65</v>
      </c>
      <c r="F42" s="5">
        <v>0.66</v>
      </c>
      <c r="G42" s="6">
        <v>80000</v>
      </c>
      <c r="H42" s="10">
        <v>0.66</v>
      </c>
      <c r="I42" s="7">
        <f t="shared" si="9"/>
        <v>-4.3478260869565098E-2</v>
      </c>
      <c r="J42" s="8">
        <f t="shared" si="10"/>
        <v>0.7535602191184203</v>
      </c>
      <c r="K42" s="8">
        <f t="shared" si="11"/>
        <v>0.58743978088157967</v>
      </c>
      <c r="L42" s="8">
        <f t="shared" si="12"/>
        <v>0.67049999999999998</v>
      </c>
      <c r="M42" s="19">
        <f t="shared" si="13"/>
        <v>0.28278717860670111</v>
      </c>
      <c r="N42" s="19">
        <f t="shared" si="14"/>
        <v>-5.8602172711128596E-3</v>
      </c>
      <c r="O42" s="19">
        <f t="shared" si="15"/>
        <v>1.7732936081588343E-4</v>
      </c>
      <c r="P42" s="19">
        <f t="shared" si="16"/>
        <v>1.4770450917009046E-3</v>
      </c>
      <c r="Q42" s="15"/>
      <c r="R42" s="1"/>
      <c r="S42" s="15"/>
      <c r="X42" s="10"/>
      <c r="Y42" s="10"/>
    </row>
    <row r="43" spans="1:25">
      <c r="A43" s="3">
        <v>38412</v>
      </c>
      <c r="B43" s="9">
        <f t="shared" si="0"/>
        <v>38412</v>
      </c>
      <c r="C43" s="5">
        <v>0.66</v>
      </c>
      <c r="D43" s="5">
        <v>0.66</v>
      </c>
      <c r="E43" s="5">
        <v>0.64</v>
      </c>
      <c r="F43" s="5">
        <v>0.64</v>
      </c>
      <c r="G43" s="6">
        <v>196700</v>
      </c>
      <c r="H43" s="10">
        <v>0.64</v>
      </c>
      <c r="I43" s="7">
        <f t="shared" si="9"/>
        <v>-3.0303030303030328E-2</v>
      </c>
      <c r="J43" s="8">
        <f t="shared" si="10"/>
        <v>0.75319489035213816</v>
      </c>
      <c r="K43" s="8">
        <f t="shared" si="11"/>
        <v>0.58880510964786192</v>
      </c>
      <c r="L43" s="8">
        <f t="shared" si="12"/>
        <v>0.67100000000000004</v>
      </c>
      <c r="M43" s="19">
        <f t="shared" si="13"/>
        <v>0.27919217753152725</v>
      </c>
      <c r="N43" s="19">
        <f t="shared" si="14"/>
        <v>-1.271274423715568E-2</v>
      </c>
      <c r="O43" s="19">
        <f t="shared" si="15"/>
        <v>-4.8480367860917608E-4</v>
      </c>
      <c r="P43" s="19">
        <f t="shared" si="16"/>
        <v>2.3242020896734124E-3</v>
      </c>
      <c r="Q43" s="15"/>
      <c r="R43" s="1"/>
      <c r="S43" s="15"/>
      <c r="X43" s="10"/>
      <c r="Y43" s="10"/>
    </row>
    <row r="44" spans="1:25">
      <c r="A44" s="3">
        <v>38413</v>
      </c>
      <c r="B44" s="9">
        <f t="shared" si="0"/>
        <v>38413</v>
      </c>
      <c r="C44" s="5">
        <v>0.65</v>
      </c>
      <c r="D44" s="5">
        <v>0.65</v>
      </c>
      <c r="E44" s="5">
        <v>0.64</v>
      </c>
      <c r="F44" s="5">
        <v>0.64</v>
      </c>
      <c r="G44" s="6">
        <v>53100</v>
      </c>
      <c r="H44" s="10">
        <v>0.64</v>
      </c>
      <c r="I44" s="7">
        <f t="shared" ref="I44:I107" si="17">IF(A45&gt;A44,(H44-H43)/H43, (H44-H45)/H45)</f>
        <v>0</v>
      </c>
      <c r="J44" s="8">
        <f t="shared" ref="J44:J107" si="18">(L44)+2*STDEVPA(H25:H44)</f>
        <v>0.75331907992727276</v>
      </c>
      <c r="K44" s="8">
        <f t="shared" ref="K44:K107" si="19">(L44)-(2*STDEVPA(H25:H44))</f>
        <v>0.58768092007272721</v>
      </c>
      <c r="L44" s="8">
        <f t="shared" ref="L44:L107" si="20">AVERAGE(H25:H44)</f>
        <v>0.67049999999999998</v>
      </c>
      <c r="M44" s="19">
        <f t="shared" ref="M44:M107" si="21">(J44-K44)/K44</f>
        <v>0.28185049777360027</v>
      </c>
      <c r="N44" s="19">
        <f t="shared" ref="N44:N107" si="22">IF(A45&gt;A44,(M44-M43)/M43, (M44-M45)/M45)</f>
        <v>9.5214710726371776E-3</v>
      </c>
      <c r="O44" s="19">
        <f t="shared" ref="O44:O107" si="23">IF(A45&gt;A44,(J44-J43)/J43, (J44-J45)/J45)</f>
        <v>1.6488371963933735E-4</v>
      </c>
      <c r="P44" s="19">
        <f t="shared" ref="P44:P107" si="24">IF(A45&gt;A44,(K44-K43)/K43, (K44-K45)/K45)</f>
        <v>-1.9092727911397423E-3</v>
      </c>
      <c r="Q44" s="15"/>
      <c r="R44" s="1"/>
      <c r="S44" s="15"/>
      <c r="X44" s="10"/>
      <c r="Y44" s="10"/>
    </row>
    <row r="45" spans="1:25">
      <c r="A45" s="3">
        <v>38414</v>
      </c>
      <c r="B45" s="9">
        <f t="shared" si="0"/>
        <v>38414</v>
      </c>
      <c r="C45" s="5">
        <v>0.63</v>
      </c>
      <c r="D45" s="5">
        <v>0.63</v>
      </c>
      <c r="E45" s="5">
        <v>0.62</v>
      </c>
      <c r="F45" s="5">
        <v>0.63</v>
      </c>
      <c r="G45" s="6">
        <v>47500</v>
      </c>
      <c r="H45" s="10">
        <v>0.63</v>
      </c>
      <c r="I45" s="7">
        <f t="shared" si="17"/>
        <v>-1.5625000000000014E-2</v>
      </c>
      <c r="J45" s="8">
        <f t="shared" si="18"/>
        <v>0.75270679286326203</v>
      </c>
      <c r="K45" s="8">
        <f t="shared" si="19"/>
        <v>0.58929320713673805</v>
      </c>
      <c r="L45" s="8">
        <f t="shared" si="20"/>
        <v>0.67100000000000004</v>
      </c>
      <c r="M45" s="19">
        <f t="shared" si="21"/>
        <v>0.27730437708678002</v>
      </c>
      <c r="N45" s="19">
        <f t="shared" si="22"/>
        <v>-1.6129546418158107E-2</v>
      </c>
      <c r="O45" s="19">
        <f t="shared" si="23"/>
        <v>-8.1278581722613735E-4</v>
      </c>
      <c r="P45" s="19">
        <f t="shared" si="24"/>
        <v>2.743473556724144E-3</v>
      </c>
      <c r="Q45" s="15"/>
      <c r="R45" s="1"/>
      <c r="S45" s="15"/>
      <c r="X45" s="10"/>
      <c r="Y45" s="10"/>
    </row>
    <row r="46" spans="1:25">
      <c r="A46" s="3">
        <v>38415</v>
      </c>
      <c r="B46" s="9">
        <f t="shared" si="0"/>
        <v>38415</v>
      </c>
      <c r="C46" s="5">
        <v>0.63</v>
      </c>
      <c r="D46" s="5">
        <v>0.63</v>
      </c>
      <c r="E46" s="5">
        <v>0.63</v>
      </c>
      <c r="F46" s="5">
        <v>0.63</v>
      </c>
      <c r="G46" s="6">
        <v>8000</v>
      </c>
      <c r="H46" s="10">
        <v>0.63</v>
      </c>
      <c r="I46" s="7">
        <f t="shared" si="17"/>
        <v>0</v>
      </c>
      <c r="J46" s="8">
        <f t="shared" si="18"/>
        <v>0.75307723657279901</v>
      </c>
      <c r="K46" s="8">
        <f t="shared" si="19"/>
        <v>0.58792276342720118</v>
      </c>
      <c r="L46" s="8">
        <f t="shared" si="20"/>
        <v>0.6705000000000001</v>
      </c>
      <c r="M46" s="19">
        <f t="shared" si="21"/>
        <v>0.28091185342587588</v>
      </c>
      <c r="N46" s="19">
        <f t="shared" si="22"/>
        <v>1.3009085456905472E-2</v>
      </c>
      <c r="O46" s="19">
        <f t="shared" si="23"/>
        <v>4.9214875307266985E-4</v>
      </c>
      <c r="P46" s="19">
        <f t="shared" si="24"/>
        <v>-2.3255718765121934E-3</v>
      </c>
      <c r="Q46" s="15"/>
      <c r="R46" s="1"/>
      <c r="S46" s="15"/>
      <c r="X46" s="10"/>
      <c r="Y46" s="10"/>
    </row>
    <row r="47" spans="1:25">
      <c r="A47" s="3">
        <v>38418</v>
      </c>
      <c r="B47" s="9">
        <f t="shared" si="0"/>
        <v>38418</v>
      </c>
      <c r="C47" s="5">
        <v>0.63</v>
      </c>
      <c r="D47" s="5">
        <v>0.63</v>
      </c>
      <c r="E47" s="5">
        <v>0.63</v>
      </c>
      <c r="F47" s="5">
        <v>0.63</v>
      </c>
      <c r="G47" s="6">
        <v>3800</v>
      </c>
      <c r="H47" s="10">
        <v>0.63</v>
      </c>
      <c r="I47" s="7">
        <f t="shared" si="17"/>
        <v>0</v>
      </c>
      <c r="J47" s="8">
        <f t="shared" si="18"/>
        <v>0.75156872048434409</v>
      </c>
      <c r="K47" s="8">
        <f t="shared" si="19"/>
        <v>0.59143127951565633</v>
      </c>
      <c r="L47" s="8">
        <f t="shared" si="20"/>
        <v>0.67150000000000021</v>
      </c>
      <c r="M47" s="19">
        <f t="shared" si="21"/>
        <v>0.27076254928523547</v>
      </c>
      <c r="N47" s="19">
        <f t="shared" si="22"/>
        <v>-3.6129853606617232E-2</v>
      </c>
      <c r="O47" s="19">
        <f t="shared" si="23"/>
        <v>-2.00313595365075E-3</v>
      </c>
      <c r="P47" s="19">
        <f t="shared" si="24"/>
        <v>5.967647974714942E-3</v>
      </c>
      <c r="Q47" s="15"/>
      <c r="R47" s="1"/>
      <c r="S47" s="15"/>
      <c r="X47" s="10"/>
      <c r="Y47" s="10"/>
    </row>
    <row r="48" spans="1:25">
      <c r="A48" s="3">
        <v>38419</v>
      </c>
      <c r="B48" s="9">
        <f t="shared" si="0"/>
        <v>38419</v>
      </c>
      <c r="C48" s="5">
        <v>0.62</v>
      </c>
      <c r="D48" s="5">
        <v>0.62</v>
      </c>
      <c r="E48" s="5">
        <v>0.6</v>
      </c>
      <c r="F48" s="5">
        <v>0.6</v>
      </c>
      <c r="G48" s="6">
        <v>34500</v>
      </c>
      <c r="H48" s="10">
        <v>0.6</v>
      </c>
      <c r="I48" s="7">
        <f t="shared" si="17"/>
        <v>-4.7619047619047658E-2</v>
      </c>
      <c r="J48" s="8">
        <f t="shared" si="18"/>
        <v>0.75270679286326214</v>
      </c>
      <c r="K48" s="8">
        <f t="shared" si="19"/>
        <v>0.58929320713673816</v>
      </c>
      <c r="L48" s="8">
        <f t="shared" si="20"/>
        <v>0.67100000000000015</v>
      </c>
      <c r="M48" s="19">
        <f t="shared" si="21"/>
        <v>0.27730437708677996</v>
      </c>
      <c r="N48" s="19">
        <f t="shared" si="22"/>
        <v>2.4160755683582346E-2</v>
      </c>
      <c r="O48" s="19">
        <f t="shared" si="23"/>
        <v>1.5142625656169265E-3</v>
      </c>
      <c r="P48" s="19">
        <f t="shared" si="24"/>
        <v>-3.6150816721582722E-3</v>
      </c>
      <c r="Q48" s="15"/>
      <c r="R48" s="1"/>
      <c r="S48" s="15"/>
      <c r="X48" s="10"/>
      <c r="Y48" s="10"/>
    </row>
    <row r="49" spans="1:25">
      <c r="A49" s="3">
        <v>38420</v>
      </c>
      <c r="B49" s="9">
        <f t="shared" si="0"/>
        <v>38420</v>
      </c>
      <c r="C49" s="5">
        <v>0.6</v>
      </c>
      <c r="D49" s="5">
        <v>0.62</v>
      </c>
      <c r="E49" s="5">
        <v>0.6</v>
      </c>
      <c r="F49" s="5">
        <v>0.62</v>
      </c>
      <c r="G49" s="6">
        <v>89200</v>
      </c>
      <c r="H49" s="10">
        <v>0.62</v>
      </c>
      <c r="I49" s="7">
        <f t="shared" si="17"/>
        <v>3.3333333333333368E-2</v>
      </c>
      <c r="J49" s="8">
        <f t="shared" si="18"/>
        <v>0.75270679286326214</v>
      </c>
      <c r="K49" s="8">
        <f t="shared" si="19"/>
        <v>0.58929320713673816</v>
      </c>
      <c r="L49" s="8">
        <f t="shared" si="20"/>
        <v>0.67100000000000015</v>
      </c>
      <c r="M49" s="19">
        <f t="shared" si="21"/>
        <v>0.27730437708677996</v>
      </c>
      <c r="N49" s="19">
        <f t="shared" si="22"/>
        <v>0</v>
      </c>
      <c r="O49" s="19">
        <f t="shared" si="23"/>
        <v>0</v>
      </c>
      <c r="P49" s="19">
        <f t="shared" si="24"/>
        <v>0</v>
      </c>
      <c r="Q49" s="15"/>
      <c r="R49" s="1"/>
      <c r="S49" s="15"/>
      <c r="X49" s="10"/>
      <c r="Y49" s="10"/>
    </row>
    <row r="50" spans="1:25">
      <c r="A50" s="3">
        <v>38421</v>
      </c>
      <c r="B50" s="9">
        <f t="shared" si="0"/>
        <v>38421</v>
      </c>
      <c r="C50" s="5">
        <v>0.61</v>
      </c>
      <c r="D50" s="5">
        <v>0.61</v>
      </c>
      <c r="E50" s="5">
        <v>0.59</v>
      </c>
      <c r="F50" s="5">
        <v>0.59</v>
      </c>
      <c r="G50" s="6">
        <v>25000</v>
      </c>
      <c r="H50" s="10">
        <v>0.59</v>
      </c>
      <c r="I50" s="7">
        <f t="shared" si="17"/>
        <v>-4.8387096774193589E-2</v>
      </c>
      <c r="J50" s="8">
        <f t="shared" si="18"/>
        <v>0.75665327560561779</v>
      </c>
      <c r="K50" s="8">
        <f t="shared" si="19"/>
        <v>0.5803467243943824</v>
      </c>
      <c r="L50" s="8">
        <f t="shared" si="20"/>
        <v>0.66850000000000009</v>
      </c>
      <c r="M50" s="19">
        <f t="shared" si="21"/>
        <v>0.30379520345396815</v>
      </c>
      <c r="N50" s="19">
        <f t="shared" si="22"/>
        <v>9.5529780833203806E-2</v>
      </c>
      <c r="O50" s="19">
        <f t="shared" si="23"/>
        <v>5.2430545064478702E-3</v>
      </c>
      <c r="P50" s="19">
        <f t="shared" si="24"/>
        <v>-1.5181717070564918E-2</v>
      </c>
      <c r="Q50" s="15"/>
      <c r="R50" s="1"/>
      <c r="S50" s="15"/>
      <c r="X50" s="10"/>
      <c r="Y50" s="10"/>
    </row>
    <row r="51" spans="1:25">
      <c r="A51" s="3">
        <v>38422</v>
      </c>
      <c r="B51" s="9">
        <f t="shared" si="0"/>
        <v>38422</v>
      </c>
      <c r="C51" s="5">
        <v>0.59</v>
      </c>
      <c r="D51" s="5">
        <v>0.59</v>
      </c>
      <c r="E51" s="5">
        <v>0.59</v>
      </c>
      <c r="F51" s="5">
        <v>0.59</v>
      </c>
      <c r="G51" s="6">
        <v>10000</v>
      </c>
      <c r="H51" s="10">
        <v>0.59</v>
      </c>
      <c r="I51" s="7">
        <f t="shared" si="17"/>
        <v>0</v>
      </c>
      <c r="J51" s="8">
        <f t="shared" si="18"/>
        <v>0.75831860898041281</v>
      </c>
      <c r="K51" s="8">
        <f t="shared" si="19"/>
        <v>0.56968139101958726</v>
      </c>
      <c r="L51" s="8">
        <f t="shared" si="20"/>
        <v>0.66400000000000003</v>
      </c>
      <c r="M51" s="19">
        <f t="shared" si="21"/>
        <v>0.33112757575460222</v>
      </c>
      <c r="N51" s="19">
        <f t="shared" si="22"/>
        <v>8.9969729574007382E-2</v>
      </c>
      <c r="O51" s="19">
        <f t="shared" si="23"/>
        <v>2.2009200627091754E-3</v>
      </c>
      <c r="P51" s="19">
        <f t="shared" si="24"/>
        <v>-1.8377519724824654E-2</v>
      </c>
      <c r="Q51" s="15"/>
      <c r="R51" s="1"/>
      <c r="S51" s="15"/>
      <c r="X51" s="10"/>
      <c r="Y51" s="10"/>
    </row>
    <row r="52" spans="1:25">
      <c r="A52" s="3">
        <v>38425</v>
      </c>
      <c r="B52" s="9">
        <f t="shared" si="0"/>
        <v>38425</v>
      </c>
      <c r="C52" s="5">
        <v>0.59</v>
      </c>
      <c r="D52" s="5">
        <v>0.59</v>
      </c>
      <c r="E52" s="5">
        <v>0.56999999999999995</v>
      </c>
      <c r="F52" s="5">
        <v>0.56999999999999995</v>
      </c>
      <c r="G52" s="6">
        <v>8100</v>
      </c>
      <c r="H52" s="10">
        <v>0.56999999999999995</v>
      </c>
      <c r="I52" s="7">
        <f t="shared" si="17"/>
        <v>-3.3898305084745797E-2</v>
      </c>
      <c r="J52" s="8">
        <f t="shared" si="18"/>
        <v>0.74912757300600075</v>
      </c>
      <c r="K52" s="8">
        <f t="shared" si="19"/>
        <v>0.56087242699399931</v>
      </c>
      <c r="L52" s="8">
        <f t="shared" si="20"/>
        <v>0.65500000000000003</v>
      </c>
      <c r="M52" s="19">
        <f t="shared" si="21"/>
        <v>0.33564699734118958</v>
      </c>
      <c r="N52" s="19">
        <f t="shared" si="22"/>
        <v>1.3648581143651682E-2</v>
      </c>
      <c r="O52" s="19">
        <f t="shared" si="23"/>
        <v>-1.2120282775032713E-2</v>
      </c>
      <c r="P52" s="19">
        <f t="shared" si="24"/>
        <v>-1.5462966079727667E-2</v>
      </c>
      <c r="Q52" s="15"/>
      <c r="R52" s="1"/>
      <c r="S52" s="15"/>
      <c r="X52" s="10"/>
      <c r="Y52" s="10"/>
    </row>
    <row r="53" spans="1:25">
      <c r="A53" s="3">
        <v>38426</v>
      </c>
      <c r="B53" s="9">
        <f t="shared" si="0"/>
        <v>38426</v>
      </c>
      <c r="C53" s="5">
        <v>0.57999999999999996</v>
      </c>
      <c r="D53" s="5">
        <v>0.59</v>
      </c>
      <c r="E53" s="5">
        <v>0.56999999999999995</v>
      </c>
      <c r="F53" s="5">
        <v>0.56999999999999995</v>
      </c>
      <c r="G53" s="6">
        <v>76500</v>
      </c>
      <c r="H53" s="10">
        <v>0.56999999999999995</v>
      </c>
      <c r="I53" s="7">
        <f t="shared" si="17"/>
        <v>0</v>
      </c>
      <c r="J53" s="8">
        <f t="shared" si="18"/>
        <v>0.74857911427603685</v>
      </c>
      <c r="K53" s="8">
        <f t="shared" si="19"/>
        <v>0.54942088572396319</v>
      </c>
      <c r="L53" s="8">
        <f t="shared" si="20"/>
        <v>0.64900000000000002</v>
      </c>
      <c r="M53" s="19">
        <f t="shared" si="21"/>
        <v>0.36248754593601956</v>
      </c>
      <c r="N53" s="19">
        <f t="shared" si="22"/>
        <v>7.996659826378906E-2</v>
      </c>
      <c r="O53" s="19">
        <f t="shared" si="23"/>
        <v>-7.3212994652314478E-4</v>
      </c>
      <c r="P53" s="19">
        <f t="shared" si="24"/>
        <v>-2.0417372505563788E-2</v>
      </c>
      <c r="Q53" s="15"/>
      <c r="R53" s="1"/>
      <c r="S53" s="15"/>
      <c r="X53" s="10"/>
      <c r="Y53" s="10"/>
    </row>
    <row r="54" spans="1:25">
      <c r="A54" s="3">
        <v>38427</v>
      </c>
      <c r="B54" s="9">
        <f t="shared" si="0"/>
        <v>38427</v>
      </c>
      <c r="C54" s="5">
        <v>0.62</v>
      </c>
      <c r="D54" s="5">
        <v>0.62</v>
      </c>
      <c r="E54" s="5">
        <v>0.59</v>
      </c>
      <c r="F54" s="5">
        <v>0.59</v>
      </c>
      <c r="G54" s="6">
        <v>34000</v>
      </c>
      <c r="H54" s="10">
        <v>0.59</v>
      </c>
      <c r="I54" s="7">
        <f t="shared" si="17"/>
        <v>3.5087719298245647E-2</v>
      </c>
      <c r="J54" s="8">
        <f t="shared" si="18"/>
        <v>0.74727414140436466</v>
      </c>
      <c r="K54" s="8">
        <f t="shared" si="19"/>
        <v>0.54272585859563516</v>
      </c>
      <c r="L54" s="8">
        <f t="shared" si="20"/>
        <v>0.64499999999999991</v>
      </c>
      <c r="M54" s="19">
        <f t="shared" si="21"/>
        <v>0.37689061534311524</v>
      </c>
      <c r="N54" s="19">
        <f t="shared" si="22"/>
        <v>3.9733970362771792E-2</v>
      </c>
      <c r="O54" s="19">
        <f t="shared" si="23"/>
        <v>-1.7432664721540553E-3</v>
      </c>
      <c r="P54" s="19">
        <f t="shared" si="24"/>
        <v>-1.2185607249906607E-2</v>
      </c>
      <c r="Q54" s="15"/>
      <c r="R54" s="1"/>
      <c r="S54" s="15"/>
      <c r="X54" s="10"/>
      <c r="Y54" s="10"/>
    </row>
    <row r="55" spans="1:25">
      <c r="A55" s="3">
        <v>38428</v>
      </c>
      <c r="B55" s="9">
        <f t="shared" si="0"/>
        <v>38428</v>
      </c>
      <c r="C55" s="5">
        <v>0.57999999999999996</v>
      </c>
      <c r="D55" s="5">
        <v>0.57999999999999996</v>
      </c>
      <c r="E55" s="5">
        <v>0.57999999999999996</v>
      </c>
      <c r="F55" s="5">
        <v>0.57999999999999996</v>
      </c>
      <c r="G55" s="6">
        <v>8000</v>
      </c>
      <c r="H55" s="10">
        <v>0.57999999999999996</v>
      </c>
      <c r="I55" s="7">
        <f t="shared" si="17"/>
        <v>-1.6949152542372899E-2</v>
      </c>
      <c r="J55" s="8">
        <f t="shared" si="18"/>
        <v>0.7399445661432883</v>
      </c>
      <c r="K55" s="8">
        <f t="shared" si="19"/>
        <v>0.53705543385671162</v>
      </c>
      <c r="L55" s="8">
        <f t="shared" si="20"/>
        <v>0.63849999999999996</v>
      </c>
      <c r="M55" s="19">
        <f t="shared" si="21"/>
        <v>0.3777806153632704</v>
      </c>
      <c r="N55" s="19">
        <f t="shared" si="22"/>
        <v>2.3614279154839535E-3</v>
      </c>
      <c r="O55" s="19">
        <f t="shared" si="23"/>
        <v>-9.8084154863190744E-3</v>
      </c>
      <c r="P55" s="19">
        <f t="shared" si="24"/>
        <v>-1.0448046005392869E-2</v>
      </c>
      <c r="Q55" s="15"/>
      <c r="R55" s="1"/>
      <c r="S55" s="15"/>
      <c r="X55" s="10"/>
      <c r="Y55" s="10"/>
    </row>
    <row r="56" spans="1:25">
      <c r="A56" s="3">
        <v>38429</v>
      </c>
      <c r="B56" s="9">
        <f t="shared" si="0"/>
        <v>38429</v>
      </c>
      <c r="C56" s="5">
        <v>0.59</v>
      </c>
      <c r="D56" s="5">
        <v>0.6</v>
      </c>
      <c r="E56" s="5">
        <v>0.59</v>
      </c>
      <c r="F56" s="5">
        <v>0.6</v>
      </c>
      <c r="G56" s="6">
        <v>10000</v>
      </c>
      <c r="H56" s="10">
        <v>0.6</v>
      </c>
      <c r="I56" s="7">
        <f t="shared" si="17"/>
        <v>3.4482758620689689E-2</v>
      </c>
      <c r="J56" s="8">
        <f t="shared" si="18"/>
        <v>0.72550935782048764</v>
      </c>
      <c r="K56" s="8">
        <f t="shared" si="19"/>
        <v>0.53849064217951215</v>
      </c>
      <c r="L56" s="8">
        <f t="shared" si="20"/>
        <v>0.6319999999999999</v>
      </c>
      <c r="M56" s="19">
        <f t="shared" si="21"/>
        <v>0.34730170033044072</v>
      </c>
      <c r="N56" s="19">
        <f t="shared" si="22"/>
        <v>-8.0678874969594278E-2</v>
      </c>
      <c r="O56" s="19">
        <f t="shared" si="23"/>
        <v>-1.9508499667805268E-2</v>
      </c>
      <c r="P56" s="19">
        <f t="shared" si="24"/>
        <v>2.6723653319993194E-3</v>
      </c>
      <c r="Q56" s="15"/>
      <c r="R56" s="1"/>
      <c r="S56" s="15"/>
      <c r="X56" s="10"/>
      <c r="Y56" s="10"/>
    </row>
    <row r="57" spans="1:25">
      <c r="A57" s="3">
        <v>38432</v>
      </c>
      <c r="B57" s="9">
        <f t="shared" si="0"/>
        <v>38432</v>
      </c>
      <c r="C57" s="5">
        <v>0.6</v>
      </c>
      <c r="D57" s="5">
        <v>0.6</v>
      </c>
      <c r="E57" s="5">
        <v>0.59</v>
      </c>
      <c r="F57" s="5">
        <v>0.59</v>
      </c>
      <c r="G57" s="6">
        <v>4000</v>
      </c>
      <c r="H57" s="10">
        <v>0.59</v>
      </c>
      <c r="I57" s="7">
        <f t="shared" si="17"/>
        <v>-1.6666666666666684E-2</v>
      </c>
      <c r="J57" s="8">
        <f t="shared" si="18"/>
        <v>0.71622736483370053</v>
      </c>
      <c r="K57" s="8">
        <f t="shared" si="19"/>
        <v>0.53677263516629936</v>
      </c>
      <c r="L57" s="8">
        <f t="shared" si="20"/>
        <v>0.62649999999999995</v>
      </c>
      <c r="M57" s="19">
        <f t="shared" si="21"/>
        <v>0.33432168093256781</v>
      </c>
      <c r="N57" s="19">
        <f t="shared" si="22"/>
        <v>-3.7373901093841616E-2</v>
      </c>
      <c r="O57" s="19">
        <f t="shared" si="23"/>
        <v>-1.2793760530768717E-2</v>
      </c>
      <c r="P57" s="19">
        <f t="shared" si="24"/>
        <v>-3.190412012099679E-3</v>
      </c>
      <c r="Q57" s="15"/>
      <c r="R57" s="1"/>
      <c r="S57" s="15"/>
      <c r="X57" s="10"/>
      <c r="Y57" s="10"/>
    </row>
    <row r="58" spans="1:25">
      <c r="A58" s="3">
        <v>38433</v>
      </c>
      <c r="B58" s="9">
        <f t="shared" si="0"/>
        <v>38433</v>
      </c>
      <c r="C58" s="5">
        <v>0.57999999999999996</v>
      </c>
      <c r="D58" s="5">
        <v>0.57999999999999996</v>
      </c>
      <c r="E58" s="5">
        <v>0.57999999999999996</v>
      </c>
      <c r="F58" s="5">
        <v>0.57999999999999996</v>
      </c>
      <c r="G58" s="6">
        <v>15000</v>
      </c>
      <c r="H58" s="10">
        <v>0.57999999999999996</v>
      </c>
      <c r="I58" s="7">
        <f t="shared" si="17"/>
        <v>-1.6949152542372899E-2</v>
      </c>
      <c r="J58" s="8">
        <f t="shared" si="18"/>
        <v>0.70036408349817625</v>
      </c>
      <c r="K58" s="8">
        <f t="shared" si="19"/>
        <v>0.53863591650182385</v>
      </c>
      <c r="L58" s="8">
        <f t="shared" si="20"/>
        <v>0.61950000000000005</v>
      </c>
      <c r="M58" s="19">
        <f t="shared" si="21"/>
        <v>0.30025507405205643</v>
      </c>
      <c r="N58" s="19">
        <f t="shared" si="22"/>
        <v>-0.10189768963079175</v>
      </c>
      <c r="O58" s="19">
        <f t="shared" si="23"/>
        <v>-2.2148387669057502E-2</v>
      </c>
      <c r="P58" s="19">
        <f t="shared" si="24"/>
        <v>3.471267373656673E-3</v>
      </c>
      <c r="Q58" s="15"/>
      <c r="R58" s="1"/>
      <c r="S58" s="15"/>
      <c r="X58" s="10"/>
      <c r="Y58" s="10"/>
    </row>
    <row r="59" spans="1:25">
      <c r="A59" s="3">
        <v>38434</v>
      </c>
      <c r="B59" s="9">
        <f t="shared" si="0"/>
        <v>38434</v>
      </c>
      <c r="C59" s="5">
        <v>0.59</v>
      </c>
      <c r="D59" s="5">
        <v>0.59</v>
      </c>
      <c r="E59" s="5">
        <v>0.59</v>
      </c>
      <c r="F59" s="5">
        <v>0.59</v>
      </c>
      <c r="G59" s="6">
        <v>26000</v>
      </c>
      <c r="H59" s="10">
        <v>0.59</v>
      </c>
      <c r="I59" s="7">
        <f t="shared" si="17"/>
        <v>1.7241379310344845E-2</v>
      </c>
      <c r="J59" s="8">
        <f t="shared" si="18"/>
        <v>0.68026068688320096</v>
      </c>
      <c r="K59" s="8">
        <f t="shared" si="19"/>
        <v>0.54573931311679902</v>
      </c>
      <c r="L59" s="8">
        <f t="shared" si="20"/>
        <v>0.61299999999999999</v>
      </c>
      <c r="M59" s="19">
        <f t="shared" si="21"/>
        <v>0.24649383053995177</v>
      </c>
      <c r="N59" s="19">
        <f t="shared" si="22"/>
        <v>-0.17905190672242843</v>
      </c>
      <c r="O59" s="19">
        <f t="shared" si="23"/>
        <v>-2.8704208409093324E-2</v>
      </c>
      <c r="P59" s="19">
        <f t="shared" si="24"/>
        <v>1.3187751498467171E-2</v>
      </c>
      <c r="Q59" s="15"/>
      <c r="R59" s="1"/>
      <c r="S59" s="15"/>
      <c r="X59" s="10"/>
      <c r="Y59" s="10"/>
    </row>
    <row r="60" spans="1:25">
      <c r="A60" s="3">
        <v>38435</v>
      </c>
      <c r="B60" s="9">
        <f t="shared" si="0"/>
        <v>38435</v>
      </c>
      <c r="C60" s="5">
        <v>0.59</v>
      </c>
      <c r="D60" s="5">
        <v>0.6</v>
      </c>
      <c r="E60" s="5">
        <v>0.56000000000000005</v>
      </c>
      <c r="F60" s="5">
        <v>0.6</v>
      </c>
      <c r="G60" s="6">
        <v>165500</v>
      </c>
      <c r="H60" s="10">
        <v>0.6</v>
      </c>
      <c r="I60" s="7">
        <f t="shared" si="17"/>
        <v>1.6949152542372899E-2</v>
      </c>
      <c r="J60" s="8">
        <f t="shared" si="18"/>
        <v>0.67162084996198934</v>
      </c>
      <c r="K60" s="8">
        <f t="shared" si="19"/>
        <v>0.54737915003801052</v>
      </c>
      <c r="L60" s="8">
        <f t="shared" si="20"/>
        <v>0.60949999999999993</v>
      </c>
      <c r="M60" s="19">
        <f t="shared" si="21"/>
        <v>0.22697557975189842</v>
      </c>
      <c r="N60" s="19">
        <f t="shared" si="22"/>
        <v>-7.918352660307186E-2</v>
      </c>
      <c r="O60" s="19">
        <f t="shared" si="23"/>
        <v>-1.2700773523746283E-2</v>
      </c>
      <c r="P60" s="19">
        <f t="shared" si="24"/>
        <v>3.0047989613321922E-3</v>
      </c>
      <c r="Q60" s="15"/>
      <c r="R60" s="1"/>
      <c r="S60" s="15"/>
      <c r="X60" s="10"/>
      <c r="Y60" s="10"/>
    </row>
    <row r="61" spans="1:25">
      <c r="A61" s="3">
        <v>38436</v>
      </c>
      <c r="B61" s="9">
        <f t="shared" si="0"/>
        <v>38436</v>
      </c>
      <c r="C61" s="5">
        <v>0.6</v>
      </c>
      <c r="D61" s="5">
        <v>0.6</v>
      </c>
      <c r="E61" s="5">
        <v>0.6</v>
      </c>
      <c r="F61" s="5">
        <v>0.6</v>
      </c>
      <c r="G61" s="6">
        <v>0</v>
      </c>
      <c r="H61" s="10">
        <v>0.6</v>
      </c>
      <c r="I61" s="7">
        <f t="shared" si="17"/>
        <v>0</v>
      </c>
      <c r="J61" s="8">
        <f t="shared" si="18"/>
        <v>0.65499999999999992</v>
      </c>
      <c r="K61" s="8">
        <f t="shared" si="19"/>
        <v>0.55499999999999983</v>
      </c>
      <c r="L61" s="8">
        <f t="shared" si="20"/>
        <v>0.60499999999999987</v>
      </c>
      <c r="M61" s="19">
        <f t="shared" si="21"/>
        <v>0.18018018018018039</v>
      </c>
      <c r="N61" s="19">
        <f t="shared" si="22"/>
        <v>-0.20616931399787128</v>
      </c>
      <c r="O61" s="19">
        <f t="shared" si="23"/>
        <v>-2.4747370429208815E-2</v>
      </c>
      <c r="P61" s="19">
        <f t="shared" si="24"/>
        <v>1.3922433767271017E-2</v>
      </c>
      <c r="Q61" s="15"/>
      <c r="R61" s="1"/>
      <c r="S61" s="15"/>
      <c r="X61" s="10"/>
      <c r="Y61" s="10"/>
    </row>
    <row r="62" spans="1:25">
      <c r="A62" s="3">
        <v>38439</v>
      </c>
      <c r="B62" s="9">
        <f t="shared" si="0"/>
        <v>38439</v>
      </c>
      <c r="C62" s="5">
        <v>0.6</v>
      </c>
      <c r="D62" s="5">
        <v>0.6</v>
      </c>
      <c r="E62" s="5">
        <v>0.6</v>
      </c>
      <c r="F62" s="5">
        <v>0.6</v>
      </c>
      <c r="G62" s="6">
        <v>0</v>
      </c>
      <c r="H62" s="10">
        <v>0.6</v>
      </c>
      <c r="I62" s="7">
        <f t="shared" si="17"/>
        <v>0</v>
      </c>
      <c r="J62" s="8">
        <f t="shared" si="18"/>
        <v>0.64517406628984586</v>
      </c>
      <c r="K62" s="8">
        <f t="shared" si="19"/>
        <v>0.5588259337101541</v>
      </c>
      <c r="L62" s="8">
        <f t="shared" si="20"/>
        <v>0.60199999999999998</v>
      </c>
      <c r="M62" s="19">
        <f t="shared" si="21"/>
        <v>0.15451704613350656</v>
      </c>
      <c r="N62" s="19">
        <f t="shared" si="22"/>
        <v>-0.14243039395903961</v>
      </c>
      <c r="O62" s="19">
        <f t="shared" si="23"/>
        <v>-1.5001425511685583E-2</v>
      </c>
      <c r="P62" s="19">
        <f t="shared" si="24"/>
        <v>6.8935742525302228E-3</v>
      </c>
      <c r="Q62" s="15"/>
      <c r="R62" s="1"/>
      <c r="S62" s="15"/>
      <c r="X62" s="10"/>
      <c r="Y62" s="10"/>
    </row>
    <row r="63" spans="1:25">
      <c r="A63" s="3">
        <v>38440</v>
      </c>
      <c r="B63" s="9">
        <f t="shared" si="0"/>
        <v>38440</v>
      </c>
      <c r="C63" s="5">
        <v>0.56000000000000005</v>
      </c>
      <c r="D63" s="5">
        <v>0.56000000000000005</v>
      </c>
      <c r="E63" s="5">
        <v>0.56000000000000005</v>
      </c>
      <c r="F63" s="5">
        <v>0.56000000000000005</v>
      </c>
      <c r="G63" s="6">
        <v>10000</v>
      </c>
      <c r="H63" s="10">
        <v>0.56000000000000005</v>
      </c>
      <c r="I63" s="7">
        <f t="shared" si="17"/>
        <v>-6.6666666666666541E-2</v>
      </c>
      <c r="J63" s="8">
        <f t="shared" si="18"/>
        <v>0.64117406628984575</v>
      </c>
      <c r="K63" s="8">
        <f t="shared" si="19"/>
        <v>0.55482593371015421</v>
      </c>
      <c r="L63" s="8">
        <f t="shared" si="20"/>
        <v>0.59799999999999998</v>
      </c>
      <c r="M63" s="19">
        <f t="shared" si="21"/>
        <v>0.15563103188467853</v>
      </c>
      <c r="N63" s="19">
        <f t="shared" si="22"/>
        <v>7.20946833405978E-3</v>
      </c>
      <c r="O63" s="19">
        <f t="shared" si="23"/>
        <v>-6.199877225386034E-3</v>
      </c>
      <c r="P63" s="19">
        <f t="shared" si="24"/>
        <v>-7.1578639406426866E-3</v>
      </c>
      <c r="Q63" s="15"/>
      <c r="R63" s="1"/>
      <c r="S63" s="15"/>
      <c r="X63" s="10"/>
      <c r="Y63" s="10"/>
    </row>
    <row r="64" spans="1:25">
      <c r="A64" s="3">
        <v>38441</v>
      </c>
      <c r="B64" s="9">
        <f t="shared" si="0"/>
        <v>38441</v>
      </c>
      <c r="C64" s="5">
        <v>0.56000000000000005</v>
      </c>
      <c r="D64" s="5">
        <v>0.59</v>
      </c>
      <c r="E64" s="5">
        <v>0.55000000000000004</v>
      </c>
      <c r="F64" s="5">
        <v>0.56000000000000005</v>
      </c>
      <c r="G64" s="6">
        <v>32000</v>
      </c>
      <c r="H64" s="10">
        <v>0.56000000000000005</v>
      </c>
      <c r="I64" s="7">
        <f t="shared" si="17"/>
        <v>0</v>
      </c>
      <c r="J64" s="8">
        <f t="shared" si="18"/>
        <v>0.63566533331199926</v>
      </c>
      <c r="K64" s="8">
        <f t="shared" si="19"/>
        <v>0.55233466668800069</v>
      </c>
      <c r="L64" s="8">
        <f t="shared" si="20"/>
        <v>0.59399999999999997</v>
      </c>
      <c r="M64" s="19">
        <f t="shared" si="21"/>
        <v>0.15086988315196567</v>
      </c>
      <c r="N64" s="19">
        <f t="shared" si="22"/>
        <v>-3.0592541057241286E-2</v>
      </c>
      <c r="O64" s="19">
        <f t="shared" si="23"/>
        <v>-8.5916341091628583E-3</v>
      </c>
      <c r="P64" s="19">
        <f t="shared" si="24"/>
        <v>-4.4901776769774781E-3</v>
      </c>
      <c r="Q64" s="15"/>
      <c r="R64" s="1"/>
      <c r="S64" s="15"/>
      <c r="X64" s="10"/>
      <c r="Y64" s="10"/>
    </row>
    <row r="65" spans="1:25">
      <c r="A65" s="3">
        <v>38442</v>
      </c>
      <c r="B65" s="9">
        <f t="shared" si="0"/>
        <v>38442</v>
      </c>
      <c r="C65" s="5">
        <v>0.59</v>
      </c>
      <c r="D65" s="5">
        <v>0.6</v>
      </c>
      <c r="E65" s="5">
        <v>0.59</v>
      </c>
      <c r="F65" s="5">
        <v>0.59</v>
      </c>
      <c r="G65" s="6">
        <v>93000</v>
      </c>
      <c r="H65" s="10">
        <v>0.59</v>
      </c>
      <c r="I65" s="7">
        <f t="shared" si="17"/>
        <v>5.3571428571428416E-2</v>
      </c>
      <c r="J65" s="8">
        <f t="shared" si="18"/>
        <v>0.63026225293941796</v>
      </c>
      <c r="K65" s="8">
        <f t="shared" si="19"/>
        <v>0.55373774706058199</v>
      </c>
      <c r="L65" s="8">
        <f t="shared" si="20"/>
        <v>0.59199999999999997</v>
      </c>
      <c r="M65" s="19">
        <f t="shared" si="21"/>
        <v>0.1381962965050742</v>
      </c>
      <c r="N65" s="19">
        <f t="shared" si="22"/>
        <v>-8.4003423228782084E-2</v>
      </c>
      <c r="O65" s="19">
        <f t="shared" si="23"/>
        <v>-8.4998820754149055E-3</v>
      </c>
      <c r="P65" s="19">
        <f t="shared" si="24"/>
        <v>2.5402721523794256E-3</v>
      </c>
      <c r="Q65" s="15"/>
      <c r="R65" s="1"/>
      <c r="S65" s="15"/>
      <c r="X65" s="10"/>
      <c r="Y65" s="10"/>
    </row>
    <row r="66" spans="1:25">
      <c r="A66" s="3">
        <v>38443</v>
      </c>
      <c r="B66" s="9">
        <f t="shared" ref="B66:B129" si="25">A66</f>
        <v>38443</v>
      </c>
      <c r="C66" s="5">
        <v>0.59</v>
      </c>
      <c r="D66" s="5">
        <v>0.59</v>
      </c>
      <c r="E66" s="5">
        <v>0.55000000000000004</v>
      </c>
      <c r="F66" s="5">
        <v>0.55000000000000004</v>
      </c>
      <c r="G66" s="6">
        <v>32200</v>
      </c>
      <c r="H66" s="10">
        <v>0.55000000000000004</v>
      </c>
      <c r="I66" s="7">
        <f t="shared" si="17"/>
        <v>-6.77966101694914E-2</v>
      </c>
      <c r="J66" s="8">
        <f t="shared" si="18"/>
        <v>0.62626225293941795</v>
      </c>
      <c r="K66" s="8">
        <f t="shared" si="19"/>
        <v>0.54973774706058198</v>
      </c>
      <c r="L66" s="8">
        <f t="shared" si="20"/>
        <v>0.58799999999999997</v>
      </c>
      <c r="M66" s="19">
        <f t="shared" si="21"/>
        <v>0.13920183994642601</v>
      </c>
      <c r="N66" s="19">
        <f t="shared" si="22"/>
        <v>7.2761967345115718E-3</v>
      </c>
      <c r="O66" s="19">
        <f t="shared" si="23"/>
        <v>-6.3465644362244418E-3</v>
      </c>
      <c r="P66" s="19">
        <f t="shared" si="24"/>
        <v>-7.2236361368414733E-3</v>
      </c>
      <c r="Q66" s="15"/>
      <c r="R66" s="1"/>
      <c r="S66" s="15"/>
      <c r="X66" s="10"/>
      <c r="Y66" s="10"/>
    </row>
    <row r="67" spans="1:25">
      <c r="A67" s="3">
        <v>38446</v>
      </c>
      <c r="B67" s="9">
        <f t="shared" si="25"/>
        <v>38446</v>
      </c>
      <c r="C67" s="5">
        <v>0.57999999999999996</v>
      </c>
      <c r="D67" s="5">
        <v>0.57999999999999996</v>
      </c>
      <c r="E67" s="5">
        <v>0.52</v>
      </c>
      <c r="F67" s="5">
        <v>0.54</v>
      </c>
      <c r="G67" s="6">
        <v>92100</v>
      </c>
      <c r="H67" s="10">
        <v>0.54</v>
      </c>
      <c r="I67" s="7">
        <f t="shared" si="17"/>
        <v>-1.8181818181818195E-2</v>
      </c>
      <c r="J67" s="8">
        <f t="shared" si="18"/>
        <v>0.62211346915261578</v>
      </c>
      <c r="K67" s="8">
        <f t="shared" si="19"/>
        <v>0.54488653084738448</v>
      </c>
      <c r="L67" s="8">
        <f t="shared" si="20"/>
        <v>0.58350000000000013</v>
      </c>
      <c r="M67" s="19">
        <f t="shared" si="21"/>
        <v>0.14173031252053753</v>
      </c>
      <c r="N67" s="19">
        <f t="shared" si="22"/>
        <v>1.8164074376349006E-2</v>
      </c>
      <c r="O67" s="19">
        <f t="shared" si="23"/>
        <v>-6.6246748344315504E-3</v>
      </c>
      <c r="P67" s="19">
        <f t="shared" si="24"/>
        <v>-8.8246008922194218E-3</v>
      </c>
      <c r="Q67" s="15"/>
      <c r="R67" s="1"/>
      <c r="S67" s="15"/>
      <c r="X67" s="10"/>
      <c r="Y67" s="10"/>
    </row>
    <row r="68" spans="1:25">
      <c r="A68" s="3">
        <v>38447</v>
      </c>
      <c r="B68" s="9">
        <f t="shared" si="25"/>
        <v>38447</v>
      </c>
      <c r="C68" s="5">
        <v>0.52</v>
      </c>
      <c r="D68" s="5">
        <v>0.54</v>
      </c>
      <c r="E68" s="5">
        <v>0.52</v>
      </c>
      <c r="F68" s="5">
        <v>0.54</v>
      </c>
      <c r="G68" s="6">
        <v>42500</v>
      </c>
      <c r="H68" s="10">
        <v>0.54</v>
      </c>
      <c r="I68" s="7">
        <f t="shared" si="17"/>
        <v>0</v>
      </c>
      <c r="J68" s="8">
        <f t="shared" si="18"/>
        <v>0.6226781934179263</v>
      </c>
      <c r="K68" s="8">
        <f t="shared" si="19"/>
        <v>0.53832180658207374</v>
      </c>
      <c r="L68" s="8">
        <f t="shared" si="20"/>
        <v>0.58050000000000002</v>
      </c>
      <c r="M68" s="19">
        <f t="shared" si="21"/>
        <v>0.15670252589515227</v>
      </c>
      <c r="N68" s="19">
        <f t="shared" si="22"/>
        <v>0.10563875227781765</v>
      </c>
      <c r="O68" s="19">
        <f t="shared" si="23"/>
        <v>9.0775122756902573E-4</v>
      </c>
      <c r="P68" s="19">
        <f t="shared" si="24"/>
        <v>-1.2047873995162916E-2</v>
      </c>
      <c r="Q68" s="15"/>
      <c r="R68" s="1"/>
      <c r="S68" s="15"/>
      <c r="X68" s="10"/>
      <c r="Y68" s="10"/>
    </row>
    <row r="69" spans="1:25">
      <c r="A69" s="3">
        <v>38448</v>
      </c>
      <c r="B69" s="9">
        <f t="shared" si="25"/>
        <v>38448</v>
      </c>
      <c r="C69" s="5">
        <v>0.54</v>
      </c>
      <c r="D69" s="5">
        <v>0.54</v>
      </c>
      <c r="E69" s="5">
        <v>0.53</v>
      </c>
      <c r="F69" s="5">
        <v>0.53</v>
      </c>
      <c r="G69" s="6">
        <v>12700</v>
      </c>
      <c r="H69" s="10">
        <v>0.53</v>
      </c>
      <c r="I69" s="7">
        <f t="shared" si="17"/>
        <v>-1.8518518518518535E-2</v>
      </c>
      <c r="J69" s="8">
        <f t="shared" si="18"/>
        <v>0.61954308211415432</v>
      </c>
      <c r="K69" s="8">
        <f t="shared" si="19"/>
        <v>0.53245691788584537</v>
      </c>
      <c r="L69" s="8">
        <f t="shared" si="20"/>
        <v>0.57599999999999985</v>
      </c>
      <c r="M69" s="19">
        <f t="shared" si="21"/>
        <v>0.16355532495303132</v>
      </c>
      <c r="N69" s="19">
        <f t="shared" si="22"/>
        <v>4.3731260991058812E-2</v>
      </c>
      <c r="O69" s="19">
        <f t="shared" si="23"/>
        <v>-5.0348821219563184E-3</v>
      </c>
      <c r="P69" s="19">
        <f t="shared" si="24"/>
        <v>-1.0894763363694781E-2</v>
      </c>
      <c r="Q69" s="15"/>
      <c r="R69" s="1"/>
      <c r="S69" s="15"/>
      <c r="X69" s="10"/>
      <c r="Y69" s="10"/>
    </row>
    <row r="70" spans="1:25">
      <c r="A70" s="3">
        <v>38449</v>
      </c>
      <c r="B70" s="9">
        <f t="shared" si="25"/>
        <v>38449</v>
      </c>
      <c r="C70" s="5">
        <v>0.54</v>
      </c>
      <c r="D70" s="5">
        <v>0.54</v>
      </c>
      <c r="E70" s="5">
        <v>0.53</v>
      </c>
      <c r="F70" s="5">
        <v>0.53</v>
      </c>
      <c r="G70" s="6">
        <v>34000</v>
      </c>
      <c r="H70" s="10">
        <v>0.53</v>
      </c>
      <c r="I70" s="7">
        <f t="shared" si="17"/>
        <v>0</v>
      </c>
      <c r="J70" s="8">
        <f t="shared" si="18"/>
        <v>0.62037087712930783</v>
      </c>
      <c r="K70" s="8">
        <f t="shared" si="19"/>
        <v>0.52562912287069186</v>
      </c>
      <c r="L70" s="8">
        <f t="shared" si="20"/>
        <v>0.57299999999999984</v>
      </c>
      <c r="M70" s="19">
        <f t="shared" si="21"/>
        <v>0.1802444920501923</v>
      </c>
      <c r="N70" s="19">
        <f t="shared" si="22"/>
        <v>0.1020398883494234</v>
      </c>
      <c r="O70" s="19">
        <f t="shared" si="23"/>
        <v>1.3361379362492561E-3</v>
      </c>
      <c r="P70" s="19">
        <f t="shared" si="24"/>
        <v>-1.2823187728058294E-2</v>
      </c>
      <c r="Q70" s="15"/>
      <c r="R70" s="1"/>
      <c r="S70" s="15"/>
      <c r="X70" s="10"/>
      <c r="Y70" s="10"/>
    </row>
    <row r="71" spans="1:25">
      <c r="A71" s="3">
        <v>38450</v>
      </c>
      <c r="B71" s="9">
        <f t="shared" si="25"/>
        <v>38450</v>
      </c>
      <c r="C71" s="5">
        <v>0.54</v>
      </c>
      <c r="D71" s="5">
        <v>0.54</v>
      </c>
      <c r="E71" s="5">
        <v>0.54</v>
      </c>
      <c r="F71" s="5">
        <v>0.54</v>
      </c>
      <c r="G71" s="6">
        <v>14000</v>
      </c>
      <c r="H71" s="10">
        <v>0.54</v>
      </c>
      <c r="I71" s="7">
        <f t="shared" si="17"/>
        <v>1.8867924528301903E-2</v>
      </c>
      <c r="J71" s="8">
        <f t="shared" si="18"/>
        <v>0.61927499359302851</v>
      </c>
      <c r="K71" s="8">
        <f t="shared" si="19"/>
        <v>0.52172500640697106</v>
      </c>
      <c r="L71" s="8">
        <f t="shared" si="20"/>
        <v>0.57049999999999979</v>
      </c>
      <c r="M71" s="19">
        <f t="shared" si="21"/>
        <v>0.1869758704070314</v>
      </c>
      <c r="N71" s="19">
        <f t="shared" si="22"/>
        <v>3.7345820004112101E-2</v>
      </c>
      <c r="O71" s="19">
        <f t="shared" si="23"/>
        <v>-1.7664973916093364E-3</v>
      </c>
      <c r="P71" s="19">
        <f t="shared" si="24"/>
        <v>-7.4275117071114696E-3</v>
      </c>
      <c r="Q71" s="15"/>
      <c r="R71" s="1"/>
      <c r="S71" s="15"/>
      <c r="X71" s="10"/>
      <c r="Y71" s="10"/>
    </row>
    <row r="72" spans="1:25">
      <c r="A72" s="3">
        <v>38453</v>
      </c>
      <c r="B72" s="9">
        <f t="shared" si="25"/>
        <v>38453</v>
      </c>
      <c r="C72" s="5">
        <v>0.54</v>
      </c>
      <c r="D72" s="5">
        <v>0.54</v>
      </c>
      <c r="E72" s="5">
        <v>0.52</v>
      </c>
      <c r="F72" s="5">
        <v>0.54</v>
      </c>
      <c r="G72" s="6">
        <v>60000</v>
      </c>
      <c r="H72" s="10">
        <v>0.54</v>
      </c>
      <c r="I72" s="7">
        <f t="shared" si="17"/>
        <v>0</v>
      </c>
      <c r="J72" s="8">
        <f t="shared" si="18"/>
        <v>0.61955689863905783</v>
      </c>
      <c r="K72" s="8">
        <f t="shared" si="19"/>
        <v>0.51844310136094163</v>
      </c>
      <c r="L72" s="8">
        <f t="shared" si="20"/>
        <v>0.56899999999999973</v>
      </c>
      <c r="M72" s="19">
        <f t="shared" si="21"/>
        <v>0.19503354758253497</v>
      </c>
      <c r="N72" s="19">
        <f t="shared" si="22"/>
        <v>4.3094743497985359E-2</v>
      </c>
      <c r="O72" s="19">
        <f t="shared" si="23"/>
        <v>4.5521787403962074E-4</v>
      </c>
      <c r="P72" s="19">
        <f t="shared" si="24"/>
        <v>-6.2904882950336966E-3</v>
      </c>
      <c r="Q72" s="15"/>
      <c r="R72" s="1"/>
      <c r="S72" s="15"/>
      <c r="X72" s="10"/>
      <c r="Y72" s="10"/>
    </row>
    <row r="73" spans="1:25">
      <c r="A73" s="3">
        <v>38454</v>
      </c>
      <c r="B73" s="9">
        <f t="shared" si="25"/>
        <v>38454</v>
      </c>
      <c r="C73" s="5">
        <v>0.52</v>
      </c>
      <c r="D73" s="5">
        <v>0.52</v>
      </c>
      <c r="E73" s="5">
        <v>0.52</v>
      </c>
      <c r="F73" s="5">
        <v>0.52</v>
      </c>
      <c r="G73" s="6">
        <v>78000</v>
      </c>
      <c r="H73" s="10">
        <v>0.52</v>
      </c>
      <c r="I73" s="7">
        <f t="shared" si="17"/>
        <v>-3.703703703703707E-2</v>
      </c>
      <c r="J73" s="8">
        <f t="shared" si="18"/>
        <v>0.62137257967327553</v>
      </c>
      <c r="K73" s="8">
        <f t="shared" si="19"/>
        <v>0.51162742032672404</v>
      </c>
      <c r="L73" s="8">
        <f t="shared" si="20"/>
        <v>0.56649999999999978</v>
      </c>
      <c r="M73" s="19">
        <f t="shared" si="21"/>
        <v>0.21450210638919331</v>
      </c>
      <c r="N73" s="19">
        <f t="shared" si="22"/>
        <v>9.9821589916060854E-2</v>
      </c>
      <c r="O73" s="19">
        <f t="shared" si="23"/>
        <v>2.9306122459552809E-3</v>
      </c>
      <c r="P73" s="19">
        <f t="shared" si="24"/>
        <v>-1.3146439824015506E-2</v>
      </c>
      <c r="Q73" s="15"/>
      <c r="R73" s="1"/>
      <c r="S73" s="15"/>
      <c r="X73" s="10"/>
      <c r="Y73" s="10"/>
    </row>
    <row r="74" spans="1:25">
      <c r="A74" s="3">
        <v>38455</v>
      </c>
      <c r="B74" s="9">
        <f t="shared" si="25"/>
        <v>38455</v>
      </c>
      <c r="C74" s="5">
        <v>0.52</v>
      </c>
      <c r="D74" s="5">
        <v>0.52</v>
      </c>
      <c r="E74" s="5">
        <v>0.52</v>
      </c>
      <c r="F74" s="5">
        <v>0.52</v>
      </c>
      <c r="G74" s="6">
        <v>40800</v>
      </c>
      <c r="H74" s="10">
        <v>0.52</v>
      </c>
      <c r="I74" s="7">
        <f t="shared" si="17"/>
        <v>0</v>
      </c>
      <c r="J74" s="8">
        <f t="shared" si="18"/>
        <v>0.62030619512757723</v>
      </c>
      <c r="K74" s="8">
        <f t="shared" si="19"/>
        <v>0.50569380487242221</v>
      </c>
      <c r="L74" s="8">
        <f t="shared" si="20"/>
        <v>0.56299999999999972</v>
      </c>
      <c r="M74" s="19">
        <f t="shared" si="21"/>
        <v>0.22664384880900357</v>
      </c>
      <c r="N74" s="19">
        <f t="shared" si="22"/>
        <v>5.6604303911963624E-2</v>
      </c>
      <c r="O74" s="19">
        <f t="shared" si="23"/>
        <v>-1.7161757383291878E-3</v>
      </c>
      <c r="P74" s="19">
        <f t="shared" si="24"/>
        <v>-1.15975321465621E-2</v>
      </c>
      <c r="Q74" s="15"/>
      <c r="R74" s="1"/>
      <c r="S74" s="15"/>
      <c r="X74" s="10"/>
      <c r="Y74" s="10"/>
    </row>
    <row r="75" spans="1:25">
      <c r="A75" s="3">
        <v>38456</v>
      </c>
      <c r="B75" s="9">
        <f t="shared" si="25"/>
        <v>38456</v>
      </c>
      <c r="C75" s="5">
        <v>0.5</v>
      </c>
      <c r="D75" s="5">
        <v>0.52</v>
      </c>
      <c r="E75" s="5">
        <v>0.47</v>
      </c>
      <c r="F75" s="5">
        <v>0.52</v>
      </c>
      <c r="G75" s="6">
        <v>44300</v>
      </c>
      <c r="H75" s="10">
        <v>0.52</v>
      </c>
      <c r="I75" s="7">
        <f t="shared" si="17"/>
        <v>0</v>
      </c>
      <c r="J75" s="8">
        <f t="shared" si="18"/>
        <v>0.61966573556070503</v>
      </c>
      <c r="K75" s="8">
        <f t="shared" si="19"/>
        <v>0.50033426443929485</v>
      </c>
      <c r="L75" s="8">
        <f t="shared" si="20"/>
        <v>0.55999999999999994</v>
      </c>
      <c r="M75" s="19">
        <f t="shared" si="21"/>
        <v>0.23850349576825469</v>
      </c>
      <c r="N75" s="19">
        <f t="shared" si="22"/>
        <v>5.2327239506268004E-2</v>
      </c>
      <c r="O75" s="19">
        <f t="shared" si="23"/>
        <v>-1.0324893929851463E-3</v>
      </c>
      <c r="P75" s="19">
        <f t="shared" si="24"/>
        <v>-1.0598390530964646E-2</v>
      </c>
      <c r="Q75" s="15"/>
      <c r="R75" s="1"/>
      <c r="S75" s="15"/>
      <c r="X75" s="10"/>
      <c r="Y75" s="10"/>
    </row>
    <row r="76" spans="1:25">
      <c r="A76" s="3">
        <v>38457</v>
      </c>
      <c r="B76" s="9">
        <f t="shared" si="25"/>
        <v>38457</v>
      </c>
      <c r="C76" s="5">
        <v>0.48</v>
      </c>
      <c r="D76" s="5">
        <v>0.5</v>
      </c>
      <c r="E76" s="5">
        <v>0.48</v>
      </c>
      <c r="F76" s="5">
        <v>0.5</v>
      </c>
      <c r="G76" s="6">
        <v>33800</v>
      </c>
      <c r="H76" s="10">
        <v>0.5</v>
      </c>
      <c r="I76" s="7">
        <f t="shared" si="17"/>
        <v>-3.8461538461538491E-2</v>
      </c>
      <c r="J76" s="8">
        <f t="shared" si="18"/>
        <v>0.61712889826803619</v>
      </c>
      <c r="K76" s="8">
        <f t="shared" si="19"/>
        <v>0.49287110173196369</v>
      </c>
      <c r="L76" s="8">
        <f t="shared" si="20"/>
        <v>0.55499999999999994</v>
      </c>
      <c r="M76" s="19">
        <f t="shared" si="21"/>
        <v>0.25211012798158972</v>
      </c>
      <c r="N76" s="19">
        <f t="shared" si="22"/>
        <v>5.7050032619044296E-2</v>
      </c>
      <c r="O76" s="19">
        <f t="shared" si="23"/>
        <v>-4.0938802116812032E-3</v>
      </c>
      <c r="P76" s="19">
        <f t="shared" si="24"/>
        <v>-1.4916353401650069E-2</v>
      </c>
      <c r="Q76" s="15"/>
      <c r="R76" s="1"/>
      <c r="S76" s="15"/>
      <c r="X76" s="10"/>
      <c r="Y76" s="10"/>
    </row>
    <row r="77" spans="1:25">
      <c r="A77" s="3">
        <v>38460</v>
      </c>
      <c r="B77" s="9">
        <f t="shared" si="25"/>
        <v>38460</v>
      </c>
      <c r="C77" s="5">
        <v>0.48</v>
      </c>
      <c r="D77" s="5">
        <v>0.5</v>
      </c>
      <c r="E77" s="5">
        <v>0.46</v>
      </c>
      <c r="F77" s="5">
        <v>0.5</v>
      </c>
      <c r="G77" s="6">
        <v>22700</v>
      </c>
      <c r="H77" s="10">
        <v>0.5</v>
      </c>
      <c r="I77" s="7">
        <f t="shared" si="17"/>
        <v>0</v>
      </c>
      <c r="J77" s="8">
        <f t="shared" si="18"/>
        <v>0.61483506042586722</v>
      </c>
      <c r="K77" s="8">
        <f t="shared" si="19"/>
        <v>0.48616493957413259</v>
      </c>
      <c r="L77" s="8">
        <f t="shared" si="20"/>
        <v>0.55049999999999988</v>
      </c>
      <c r="M77" s="19">
        <f t="shared" si="21"/>
        <v>0.26466351309587688</v>
      </c>
      <c r="N77" s="19">
        <f t="shared" si="22"/>
        <v>4.9793259853502879E-2</v>
      </c>
      <c r="O77" s="19">
        <f t="shared" si="23"/>
        <v>-3.7169509459151744E-3</v>
      </c>
      <c r="P77" s="19">
        <f t="shared" si="24"/>
        <v>-1.3606320464448908E-2</v>
      </c>
      <c r="Q77" s="15"/>
      <c r="R77" s="1"/>
      <c r="S77" s="15"/>
      <c r="X77" s="10"/>
      <c r="Y77" s="10"/>
    </row>
    <row r="78" spans="1:25">
      <c r="A78" s="3">
        <v>38461</v>
      </c>
      <c r="B78" s="9">
        <f t="shared" si="25"/>
        <v>38461</v>
      </c>
      <c r="C78" s="5">
        <v>0.47</v>
      </c>
      <c r="D78" s="5">
        <v>0.52</v>
      </c>
      <c r="E78" s="5">
        <v>0.47</v>
      </c>
      <c r="F78" s="5">
        <v>0.52</v>
      </c>
      <c r="G78" s="6">
        <v>30000</v>
      </c>
      <c r="H78" s="10">
        <v>0.52</v>
      </c>
      <c r="I78" s="7">
        <f t="shared" si="17"/>
        <v>4.0000000000000036E-2</v>
      </c>
      <c r="J78" s="8">
        <f t="shared" si="18"/>
        <v>0.61164826575987841</v>
      </c>
      <c r="K78" s="8">
        <f t="shared" si="19"/>
        <v>0.48335173424012151</v>
      </c>
      <c r="L78" s="8">
        <f t="shared" si="20"/>
        <v>0.54749999999999999</v>
      </c>
      <c r="M78" s="19">
        <f t="shared" si="21"/>
        <v>0.26543099451469271</v>
      </c>
      <c r="N78" s="19">
        <f t="shared" si="22"/>
        <v>2.8998384017437347E-3</v>
      </c>
      <c r="O78" s="19">
        <f t="shared" si="23"/>
        <v>-5.1831700420295976E-3</v>
      </c>
      <c r="P78" s="19">
        <f t="shared" si="24"/>
        <v>-5.7865245002557651E-3</v>
      </c>
      <c r="Q78" s="15"/>
      <c r="R78" s="1"/>
      <c r="S78" s="15"/>
      <c r="X78" s="10"/>
      <c r="Y78" s="10"/>
    </row>
    <row r="79" spans="1:25">
      <c r="A79" s="3">
        <v>38462</v>
      </c>
      <c r="B79" s="9">
        <f t="shared" si="25"/>
        <v>38462</v>
      </c>
      <c r="C79" s="5">
        <v>0.47</v>
      </c>
      <c r="D79" s="5">
        <v>0.47</v>
      </c>
      <c r="E79" s="5">
        <v>0.46</v>
      </c>
      <c r="F79" s="5">
        <v>0.46</v>
      </c>
      <c r="G79" s="6">
        <v>534200</v>
      </c>
      <c r="H79" s="10">
        <v>0.46</v>
      </c>
      <c r="I79" s="7">
        <f t="shared" si="17"/>
        <v>-0.11538461538461538</v>
      </c>
      <c r="J79" s="8">
        <f t="shared" si="18"/>
        <v>0.61252621896899062</v>
      </c>
      <c r="K79" s="8">
        <f t="shared" si="19"/>
        <v>0.4694737810310094</v>
      </c>
      <c r="L79" s="8">
        <f t="shared" si="20"/>
        <v>0.54100000000000004</v>
      </c>
      <c r="M79" s="19">
        <f t="shared" si="21"/>
        <v>0.30470804487489028</v>
      </c>
      <c r="N79" s="19">
        <f t="shared" si="22"/>
        <v>0.14797461928668404</v>
      </c>
      <c r="O79" s="19">
        <f t="shared" si="23"/>
        <v>1.4353890270930357E-3</v>
      </c>
      <c r="P79" s="19">
        <f t="shared" si="24"/>
        <v>-2.8711913552828521E-2</v>
      </c>
      <c r="Q79" s="15"/>
      <c r="R79" s="1"/>
      <c r="S79" s="15"/>
      <c r="X79" s="10"/>
      <c r="Y79" s="10"/>
    </row>
    <row r="80" spans="1:25">
      <c r="A80" s="3">
        <v>38463</v>
      </c>
      <c r="B80" s="9">
        <f t="shared" si="25"/>
        <v>38463</v>
      </c>
      <c r="C80" s="5">
        <v>0.46</v>
      </c>
      <c r="D80" s="5">
        <v>0.5</v>
      </c>
      <c r="E80" s="5">
        <v>0.46</v>
      </c>
      <c r="F80" s="5">
        <v>0.5</v>
      </c>
      <c r="G80" s="6">
        <v>355200</v>
      </c>
      <c r="H80" s="10">
        <v>0.5</v>
      </c>
      <c r="I80" s="7">
        <f t="shared" si="17"/>
        <v>8.6956521739130391E-2</v>
      </c>
      <c r="J80" s="8">
        <f t="shared" si="18"/>
        <v>0.60423488843692796</v>
      </c>
      <c r="K80" s="8">
        <f t="shared" si="19"/>
        <v>0.4677651115630721</v>
      </c>
      <c r="L80" s="8">
        <f t="shared" si="20"/>
        <v>0.53600000000000003</v>
      </c>
      <c r="M80" s="19">
        <f t="shared" si="21"/>
        <v>0.29174851544150415</v>
      </c>
      <c r="N80" s="19">
        <f t="shared" si="22"/>
        <v>-4.253097235652957E-2</v>
      </c>
      <c r="O80" s="19">
        <f t="shared" si="23"/>
        <v>-1.3536286734009029E-2</v>
      </c>
      <c r="P80" s="19">
        <f t="shared" si="24"/>
        <v>-3.6395418380657896E-3</v>
      </c>
      <c r="Q80" s="15"/>
      <c r="R80" s="1"/>
      <c r="S80" s="15"/>
      <c r="X80" s="10"/>
      <c r="Y80" s="10"/>
    </row>
    <row r="81" spans="1:25">
      <c r="A81" s="3">
        <v>38464</v>
      </c>
      <c r="B81" s="9">
        <f t="shared" si="25"/>
        <v>38464</v>
      </c>
      <c r="C81" s="5">
        <v>0.5</v>
      </c>
      <c r="D81" s="5">
        <v>0.49</v>
      </c>
      <c r="E81" s="5">
        <v>0.49</v>
      </c>
      <c r="F81" s="5">
        <v>0.49</v>
      </c>
      <c r="G81" s="6">
        <v>6000</v>
      </c>
      <c r="H81" s="10">
        <v>0.49</v>
      </c>
      <c r="I81" s="7">
        <f t="shared" si="17"/>
        <v>-2.0000000000000018E-2</v>
      </c>
      <c r="J81" s="8">
        <f t="shared" si="18"/>
        <v>0.59483506042586742</v>
      </c>
      <c r="K81" s="8">
        <f t="shared" si="19"/>
        <v>0.46616493957413274</v>
      </c>
      <c r="L81" s="8">
        <f t="shared" si="20"/>
        <v>0.53050000000000008</v>
      </c>
      <c r="M81" s="19">
        <f t="shared" si="21"/>
        <v>0.27601844310574258</v>
      </c>
      <c r="N81" s="19">
        <f t="shared" si="22"/>
        <v>-5.3916546282873762E-2</v>
      </c>
      <c r="O81" s="19">
        <f t="shared" si="23"/>
        <v>-1.5556579388152502E-2</v>
      </c>
      <c r="P81" s="19">
        <f t="shared" si="24"/>
        <v>-3.4208878545735574E-3</v>
      </c>
      <c r="Q81" s="15"/>
      <c r="R81" s="1"/>
      <c r="S81" s="15"/>
      <c r="X81" s="10"/>
      <c r="Y81" s="10"/>
    </row>
    <row r="82" spans="1:25">
      <c r="A82" s="3">
        <v>38467</v>
      </c>
      <c r="B82" s="9">
        <f t="shared" si="25"/>
        <v>38467</v>
      </c>
      <c r="C82" s="5">
        <v>0.49</v>
      </c>
      <c r="D82" s="5">
        <v>0.49</v>
      </c>
      <c r="E82" s="5">
        <v>0.49</v>
      </c>
      <c r="F82" s="5">
        <v>0.49</v>
      </c>
      <c r="G82" s="6">
        <v>0</v>
      </c>
      <c r="H82" s="10">
        <v>0.49</v>
      </c>
      <c r="I82" s="7">
        <f t="shared" si="17"/>
        <v>0</v>
      </c>
      <c r="J82" s="8">
        <f t="shared" si="18"/>
        <v>0.58313776741499457</v>
      </c>
      <c r="K82" s="8">
        <f t="shared" si="19"/>
        <v>0.46686223258500548</v>
      </c>
      <c r="L82" s="8">
        <f t="shared" si="20"/>
        <v>0.52500000000000002</v>
      </c>
      <c r="M82" s="19">
        <f t="shared" si="21"/>
        <v>0.24905748787211621</v>
      </c>
      <c r="N82" s="19">
        <f t="shared" si="22"/>
        <v>-9.767809328341745E-2</v>
      </c>
      <c r="O82" s="19">
        <f t="shared" si="23"/>
        <v>-1.9664767242365089E-2</v>
      </c>
      <c r="P82" s="19">
        <f t="shared" si="24"/>
        <v>1.4958074957540787E-3</v>
      </c>
      <c r="Q82" s="15"/>
      <c r="R82" s="1"/>
      <c r="S82" s="15"/>
      <c r="X82" s="10"/>
      <c r="Y82" s="10"/>
    </row>
    <row r="83" spans="1:25">
      <c r="A83" s="3">
        <v>38468</v>
      </c>
      <c r="B83" s="9">
        <f t="shared" si="25"/>
        <v>38468</v>
      </c>
      <c r="C83" s="5">
        <v>0.48</v>
      </c>
      <c r="D83" s="5">
        <v>0.49</v>
      </c>
      <c r="E83" s="5">
        <v>0.48</v>
      </c>
      <c r="F83" s="5">
        <v>0.49</v>
      </c>
      <c r="G83" s="6">
        <v>2200</v>
      </c>
      <c r="H83" s="10">
        <v>0.49</v>
      </c>
      <c r="I83" s="7">
        <f t="shared" si="17"/>
        <v>0</v>
      </c>
      <c r="J83" s="8">
        <f t="shared" si="18"/>
        <v>0.57921481612203241</v>
      </c>
      <c r="K83" s="8">
        <f t="shared" si="19"/>
        <v>0.46378518387796774</v>
      </c>
      <c r="L83" s="8">
        <f t="shared" si="20"/>
        <v>0.52150000000000007</v>
      </c>
      <c r="M83" s="19">
        <f t="shared" si="21"/>
        <v>0.2488859848408542</v>
      </c>
      <c r="N83" s="19">
        <f t="shared" si="22"/>
        <v>-6.8860821141050017E-4</v>
      </c>
      <c r="O83" s="19">
        <f t="shared" si="23"/>
        <v>-6.7273147310494179E-3</v>
      </c>
      <c r="P83" s="19">
        <f t="shared" si="24"/>
        <v>-6.5909137477242153E-3</v>
      </c>
      <c r="Q83" s="15"/>
      <c r="R83" s="1"/>
      <c r="S83" s="15"/>
      <c r="X83" s="10"/>
      <c r="Y83" s="10"/>
    </row>
    <row r="84" spans="1:25">
      <c r="A84" s="3">
        <v>38469</v>
      </c>
      <c r="B84" s="9">
        <f t="shared" si="25"/>
        <v>38469</v>
      </c>
      <c r="C84" s="5">
        <v>0.48</v>
      </c>
      <c r="D84" s="5">
        <v>0.48</v>
      </c>
      <c r="E84" s="5">
        <v>0.48</v>
      </c>
      <c r="F84" s="5">
        <v>0.48</v>
      </c>
      <c r="G84" s="6">
        <v>3700</v>
      </c>
      <c r="H84" s="10">
        <v>0.48</v>
      </c>
      <c r="I84" s="7">
        <f t="shared" si="17"/>
        <v>-2.0408163265306142E-2</v>
      </c>
      <c r="J84" s="8">
        <f t="shared" si="18"/>
        <v>0.57507603668193907</v>
      </c>
      <c r="K84" s="8">
        <f t="shared" si="19"/>
        <v>0.45992396331806079</v>
      </c>
      <c r="L84" s="8">
        <f t="shared" si="20"/>
        <v>0.51749999999999996</v>
      </c>
      <c r="M84" s="19">
        <f t="shared" si="21"/>
        <v>0.25037198004019801</v>
      </c>
      <c r="N84" s="19">
        <f t="shared" si="22"/>
        <v>5.9705860910328193E-3</v>
      </c>
      <c r="O84" s="19">
        <f t="shared" si="23"/>
        <v>-7.1454999507839755E-3</v>
      </c>
      <c r="P84" s="19">
        <f t="shared" si="24"/>
        <v>-8.3254504329377758E-3</v>
      </c>
      <c r="Q84" s="15"/>
      <c r="R84" s="1"/>
      <c r="S84" s="15"/>
      <c r="X84" s="10"/>
      <c r="Y84" s="10"/>
    </row>
    <row r="85" spans="1:25">
      <c r="A85" s="3">
        <v>38470</v>
      </c>
      <c r="B85" s="9">
        <f t="shared" si="25"/>
        <v>38470</v>
      </c>
      <c r="C85" s="5">
        <v>0.45</v>
      </c>
      <c r="D85" s="5">
        <v>0.45</v>
      </c>
      <c r="E85" s="5">
        <v>0.45</v>
      </c>
      <c r="F85" s="5">
        <v>0.45</v>
      </c>
      <c r="G85" s="6">
        <v>40000</v>
      </c>
      <c r="H85" s="10">
        <v>0.45</v>
      </c>
      <c r="I85" s="7">
        <f t="shared" si="17"/>
        <v>-6.2499999999999944E-2</v>
      </c>
      <c r="J85" s="8">
        <f t="shared" si="18"/>
        <v>0.5650802161959807</v>
      </c>
      <c r="K85" s="8">
        <f t="shared" si="19"/>
        <v>0.45591978380401915</v>
      </c>
      <c r="L85" s="8">
        <f t="shared" si="20"/>
        <v>0.51049999999999995</v>
      </c>
      <c r="M85" s="19">
        <f t="shared" si="21"/>
        <v>0.23942903175021038</v>
      </c>
      <c r="N85" s="19">
        <f t="shared" si="22"/>
        <v>-4.370676098911188E-2</v>
      </c>
      <c r="O85" s="19">
        <f t="shared" si="23"/>
        <v>-1.7381737106682511E-2</v>
      </c>
      <c r="P85" s="19">
        <f t="shared" si="24"/>
        <v>-8.7061771801451998E-3</v>
      </c>
      <c r="Q85" s="15"/>
      <c r="R85" s="1"/>
      <c r="S85" s="15"/>
      <c r="X85" s="10"/>
      <c r="Y85" s="10"/>
    </row>
    <row r="86" spans="1:25">
      <c r="A86" s="3">
        <v>38471</v>
      </c>
      <c r="B86" s="9">
        <f t="shared" si="25"/>
        <v>38471</v>
      </c>
      <c r="C86" s="5">
        <v>0.41</v>
      </c>
      <c r="D86" s="5">
        <v>0.44</v>
      </c>
      <c r="E86" s="5">
        <v>0.41</v>
      </c>
      <c r="F86" s="5">
        <v>0.43</v>
      </c>
      <c r="G86" s="6">
        <v>12600</v>
      </c>
      <c r="H86" s="10">
        <v>0.43</v>
      </c>
      <c r="I86" s="7">
        <f t="shared" si="17"/>
        <v>-4.4444444444444481E-2</v>
      </c>
      <c r="J86" s="8">
        <f t="shared" si="18"/>
        <v>0.56629805822192147</v>
      </c>
      <c r="K86" s="8">
        <f t="shared" si="19"/>
        <v>0.44270194177807842</v>
      </c>
      <c r="L86" s="8">
        <f t="shared" si="20"/>
        <v>0.50449999999999995</v>
      </c>
      <c r="M86" s="19">
        <f t="shared" si="21"/>
        <v>0.27918584668372748</v>
      </c>
      <c r="N86" s="19">
        <f t="shared" si="22"/>
        <v>0.16604843048020287</v>
      </c>
      <c r="O86" s="19">
        <f t="shared" si="23"/>
        <v>2.1551666312777142E-3</v>
      </c>
      <c r="P86" s="19">
        <f t="shared" si="24"/>
        <v>-2.8991595661096662E-2</v>
      </c>
      <c r="Q86" s="15"/>
      <c r="R86" s="1"/>
      <c r="S86" s="15"/>
      <c r="X86" s="10"/>
      <c r="Y86" s="10"/>
    </row>
    <row r="87" spans="1:25">
      <c r="A87" s="3">
        <v>38474</v>
      </c>
      <c r="B87" s="9">
        <f t="shared" si="25"/>
        <v>38474</v>
      </c>
      <c r="C87" s="5">
        <v>0.41</v>
      </c>
      <c r="D87" s="5">
        <v>0.44</v>
      </c>
      <c r="E87" s="5">
        <v>0.39</v>
      </c>
      <c r="F87" s="5">
        <v>0.44</v>
      </c>
      <c r="G87" s="6">
        <v>92300</v>
      </c>
      <c r="H87" s="10">
        <v>0.44</v>
      </c>
      <c r="I87" s="7">
        <f t="shared" si="17"/>
        <v>2.3255813953488393E-2</v>
      </c>
      <c r="J87" s="8">
        <f t="shared" si="18"/>
        <v>0.56506675987114197</v>
      </c>
      <c r="K87" s="8">
        <f t="shared" si="19"/>
        <v>0.43393324012885792</v>
      </c>
      <c r="L87" s="8">
        <f t="shared" si="20"/>
        <v>0.49949999999999994</v>
      </c>
      <c r="M87" s="19">
        <f t="shared" si="21"/>
        <v>0.30219745254671782</v>
      </c>
      <c r="N87" s="19">
        <f t="shared" si="22"/>
        <v>8.2423970041213351E-2</v>
      </c>
      <c r="O87" s="19">
        <f t="shared" si="23"/>
        <v>-2.1742937891144698E-3</v>
      </c>
      <c r="P87" s="19">
        <f t="shared" si="24"/>
        <v>-1.9807235572542742E-2</v>
      </c>
      <c r="Q87" s="15"/>
      <c r="R87" s="1"/>
      <c r="S87" s="15"/>
      <c r="X87" s="10"/>
      <c r="Y87" s="10"/>
    </row>
    <row r="88" spans="1:25">
      <c r="A88" s="3">
        <v>38475</v>
      </c>
      <c r="B88" s="9">
        <f t="shared" si="25"/>
        <v>38475</v>
      </c>
      <c r="C88" s="5">
        <v>0.4</v>
      </c>
      <c r="D88" s="5">
        <v>0.4</v>
      </c>
      <c r="E88" s="5">
        <v>0.4</v>
      </c>
      <c r="F88" s="5">
        <v>0.4</v>
      </c>
      <c r="G88" s="6">
        <v>220000</v>
      </c>
      <c r="H88" s="10">
        <v>0.4</v>
      </c>
      <c r="I88" s="7">
        <f t="shared" si="17"/>
        <v>-9.090909090909087E-2</v>
      </c>
      <c r="J88" s="8">
        <f t="shared" si="18"/>
        <v>0.56836171630012067</v>
      </c>
      <c r="K88" s="8">
        <f t="shared" si="19"/>
        <v>0.41663828369987926</v>
      </c>
      <c r="L88" s="8">
        <f t="shared" si="20"/>
        <v>0.49249999999999999</v>
      </c>
      <c r="M88" s="19">
        <f t="shared" si="21"/>
        <v>0.3641610445705793</v>
      </c>
      <c r="N88" s="19">
        <f t="shared" si="22"/>
        <v>0.20504339630156976</v>
      </c>
      <c r="O88" s="19">
        <f t="shared" si="23"/>
        <v>5.8310922938204406E-3</v>
      </c>
      <c r="P88" s="19">
        <f t="shared" si="24"/>
        <v>-3.9856260893594744E-2</v>
      </c>
      <c r="Q88" s="15"/>
      <c r="R88" s="1"/>
      <c r="S88" s="15"/>
      <c r="X88" s="10"/>
      <c r="Y88" s="10"/>
    </row>
    <row r="89" spans="1:25">
      <c r="A89" s="3">
        <v>38476</v>
      </c>
      <c r="B89" s="9">
        <f t="shared" si="25"/>
        <v>38476</v>
      </c>
      <c r="C89" s="5">
        <v>0.42</v>
      </c>
      <c r="D89" s="5">
        <v>0.42</v>
      </c>
      <c r="E89" s="5">
        <v>0.42</v>
      </c>
      <c r="F89" s="5">
        <v>0.42</v>
      </c>
      <c r="G89" s="6">
        <v>15000</v>
      </c>
      <c r="H89" s="10">
        <v>0.42</v>
      </c>
      <c r="I89" s="7">
        <f t="shared" si="17"/>
        <v>4.9999999999999906E-2</v>
      </c>
      <c r="J89" s="8">
        <f t="shared" si="18"/>
        <v>0.56702499609497015</v>
      </c>
      <c r="K89" s="8">
        <f t="shared" si="19"/>
        <v>0.40697500390502972</v>
      </c>
      <c r="L89" s="8">
        <f t="shared" si="20"/>
        <v>0.48699999999999993</v>
      </c>
      <c r="M89" s="19">
        <f t="shared" si="21"/>
        <v>0.39326737675341145</v>
      </c>
      <c r="N89" s="19">
        <f t="shared" si="22"/>
        <v>7.9927088898689033E-2</v>
      </c>
      <c r="O89" s="19">
        <f t="shared" si="23"/>
        <v>-2.3518829062805359E-3</v>
      </c>
      <c r="P89" s="19">
        <f t="shared" si="24"/>
        <v>-2.319345142514647E-2</v>
      </c>
      <c r="Q89" s="15"/>
      <c r="R89" s="1"/>
      <c r="S89" s="15"/>
      <c r="X89" s="10"/>
      <c r="Y89" s="10"/>
    </row>
    <row r="90" spans="1:25">
      <c r="A90" s="3">
        <v>38477</v>
      </c>
      <c r="B90" s="9">
        <f t="shared" si="25"/>
        <v>38477</v>
      </c>
      <c r="C90" s="5">
        <v>0.42</v>
      </c>
      <c r="D90" s="5">
        <v>0.42</v>
      </c>
      <c r="E90" s="5">
        <v>0.37</v>
      </c>
      <c r="F90" s="5">
        <v>0.4</v>
      </c>
      <c r="G90" s="6">
        <v>27100</v>
      </c>
      <c r="H90" s="10">
        <v>0.4</v>
      </c>
      <c r="I90" s="7">
        <f t="shared" si="17"/>
        <v>-4.7619047619047533E-2</v>
      </c>
      <c r="J90" s="8">
        <f t="shared" si="18"/>
        <v>0.56640110593001702</v>
      </c>
      <c r="K90" s="8">
        <f t="shared" si="19"/>
        <v>0.39459889406998305</v>
      </c>
      <c r="L90" s="8">
        <f t="shared" si="20"/>
        <v>0.48050000000000004</v>
      </c>
      <c r="M90" s="19">
        <f t="shared" si="21"/>
        <v>0.43538442312401526</v>
      </c>
      <c r="N90" s="19">
        <f t="shared" si="22"/>
        <v>0.10709519492386542</v>
      </c>
      <c r="O90" s="19">
        <f t="shared" si="23"/>
        <v>-1.1002868819712987E-3</v>
      </c>
      <c r="P90" s="19">
        <f t="shared" si="24"/>
        <v>-3.0409999917180942E-2</v>
      </c>
      <c r="Q90" s="15"/>
      <c r="R90" s="1"/>
      <c r="S90" s="15"/>
      <c r="X90" s="10"/>
      <c r="Y90" s="10"/>
    </row>
    <row r="91" spans="1:25">
      <c r="A91" s="3">
        <v>38478</v>
      </c>
      <c r="B91" s="9">
        <f t="shared" si="25"/>
        <v>38478</v>
      </c>
      <c r="C91" s="5">
        <v>0.4</v>
      </c>
      <c r="D91" s="5">
        <v>0.4</v>
      </c>
      <c r="E91" s="5">
        <v>0.4</v>
      </c>
      <c r="F91" s="5">
        <v>0.4</v>
      </c>
      <c r="G91" s="6">
        <v>0</v>
      </c>
      <c r="H91" s="10">
        <v>0.4</v>
      </c>
      <c r="I91" s="7">
        <f t="shared" si="17"/>
        <v>0</v>
      </c>
      <c r="J91" s="8">
        <f t="shared" si="18"/>
        <v>0.56165327560561784</v>
      </c>
      <c r="K91" s="8">
        <f t="shared" si="19"/>
        <v>0.38534672439438239</v>
      </c>
      <c r="L91" s="8">
        <f t="shared" si="20"/>
        <v>0.47350000000000014</v>
      </c>
      <c r="M91" s="19">
        <f t="shared" si="21"/>
        <v>0.45752705304118491</v>
      </c>
      <c r="N91" s="19">
        <f t="shared" si="22"/>
        <v>5.0857653009929844E-2</v>
      </c>
      <c r="O91" s="19">
        <f t="shared" si="23"/>
        <v>-8.3824524258358565E-3</v>
      </c>
      <c r="P91" s="19">
        <f t="shared" si="24"/>
        <v>-2.3447023837729685E-2</v>
      </c>
      <c r="Q91" s="15"/>
      <c r="R91" s="1"/>
      <c r="S91" s="15"/>
      <c r="X91" s="10"/>
      <c r="Y91" s="10"/>
    </row>
    <row r="92" spans="1:25">
      <c r="A92" s="3">
        <v>38481</v>
      </c>
      <c r="B92" s="9">
        <f t="shared" si="25"/>
        <v>38481</v>
      </c>
      <c r="C92" s="5">
        <v>0.4</v>
      </c>
      <c r="D92" s="5">
        <v>0.4</v>
      </c>
      <c r="E92" s="5">
        <v>0.4</v>
      </c>
      <c r="F92" s="5">
        <v>0.4</v>
      </c>
      <c r="G92" s="6">
        <v>0</v>
      </c>
      <c r="H92" s="10">
        <v>0.4</v>
      </c>
      <c r="I92" s="7">
        <f t="shared" si="17"/>
        <v>0</v>
      </c>
      <c r="J92" s="8">
        <f t="shared" si="18"/>
        <v>0.55465327560561783</v>
      </c>
      <c r="K92" s="8">
        <f t="shared" si="19"/>
        <v>0.37834672439438233</v>
      </c>
      <c r="L92" s="8">
        <f t="shared" si="20"/>
        <v>0.46650000000000008</v>
      </c>
      <c r="M92" s="19">
        <f t="shared" si="21"/>
        <v>0.46599201167513343</v>
      </c>
      <c r="N92" s="19">
        <f t="shared" si="22"/>
        <v>1.8501547783200796E-2</v>
      </c>
      <c r="O92" s="19">
        <f t="shared" si="23"/>
        <v>-1.2463205155266062E-2</v>
      </c>
      <c r="P92" s="19">
        <f t="shared" si="24"/>
        <v>-1.8165458681402791E-2</v>
      </c>
      <c r="Q92" s="15"/>
      <c r="R92" s="1"/>
      <c r="S92" s="15"/>
      <c r="X92" s="10"/>
      <c r="Y92" s="10"/>
    </row>
    <row r="93" spans="1:25">
      <c r="A93" s="3">
        <v>38482</v>
      </c>
      <c r="B93" s="9">
        <f t="shared" si="25"/>
        <v>38482</v>
      </c>
      <c r="C93" s="5">
        <v>0.4</v>
      </c>
      <c r="D93" s="5">
        <v>0.4</v>
      </c>
      <c r="E93" s="5">
        <v>0.4</v>
      </c>
      <c r="F93" s="5">
        <v>0.4</v>
      </c>
      <c r="G93" s="6">
        <v>0</v>
      </c>
      <c r="H93" s="10">
        <v>0.4</v>
      </c>
      <c r="I93" s="7">
        <f t="shared" si="17"/>
        <v>0</v>
      </c>
      <c r="J93" s="8">
        <f t="shared" si="18"/>
        <v>0.54960106621135363</v>
      </c>
      <c r="K93" s="8">
        <f t="shared" si="19"/>
        <v>0.37139893378864663</v>
      </c>
      <c r="L93" s="8">
        <f t="shared" si="20"/>
        <v>0.46050000000000013</v>
      </c>
      <c r="M93" s="19">
        <f t="shared" si="21"/>
        <v>0.47981325795651619</v>
      </c>
      <c r="N93" s="19">
        <f t="shared" si="22"/>
        <v>2.965983522270817E-2</v>
      </c>
      <c r="O93" s="19">
        <f t="shared" si="23"/>
        <v>-9.1087704994580136E-3</v>
      </c>
      <c r="P93" s="19">
        <f t="shared" si="24"/>
        <v>-1.8363554268527066E-2</v>
      </c>
      <c r="Q93" s="15"/>
      <c r="R93" s="1"/>
      <c r="S93" s="15"/>
      <c r="X93" s="10"/>
      <c r="Y93" s="10"/>
    </row>
    <row r="94" spans="1:25">
      <c r="A94" s="3">
        <v>38483</v>
      </c>
      <c r="B94" s="9">
        <f t="shared" si="25"/>
        <v>38483</v>
      </c>
      <c r="C94" s="5">
        <v>0.35</v>
      </c>
      <c r="D94" s="5">
        <v>0.4</v>
      </c>
      <c r="E94" s="5">
        <v>0.34</v>
      </c>
      <c r="F94" s="5">
        <v>0.4</v>
      </c>
      <c r="G94" s="6">
        <v>12000</v>
      </c>
      <c r="H94" s="10">
        <v>0.4</v>
      </c>
      <c r="I94" s="7">
        <f t="shared" si="17"/>
        <v>0</v>
      </c>
      <c r="J94" s="8">
        <f t="shared" si="18"/>
        <v>0.54292510955605333</v>
      </c>
      <c r="K94" s="8">
        <f t="shared" si="19"/>
        <v>0.36607489044394703</v>
      </c>
      <c r="L94" s="8">
        <f t="shared" si="20"/>
        <v>0.45450000000000018</v>
      </c>
      <c r="M94" s="19">
        <f t="shared" si="21"/>
        <v>0.48309846899806802</v>
      </c>
      <c r="N94" s="19">
        <f t="shared" si="22"/>
        <v>6.8468534103106318E-3</v>
      </c>
      <c r="O94" s="19">
        <f t="shared" si="23"/>
        <v>-1.2146913581010053E-2</v>
      </c>
      <c r="P94" s="19">
        <f t="shared" si="24"/>
        <v>-1.4335106701543133E-2</v>
      </c>
      <c r="Q94" s="15"/>
      <c r="R94" s="1"/>
      <c r="S94" s="15"/>
      <c r="X94" s="10"/>
      <c r="Y94" s="10"/>
    </row>
    <row r="95" spans="1:25">
      <c r="A95" s="3">
        <v>38484</v>
      </c>
      <c r="B95" s="9">
        <f t="shared" si="25"/>
        <v>38484</v>
      </c>
      <c r="C95" s="5">
        <v>0.4</v>
      </c>
      <c r="D95" s="5">
        <v>0.4</v>
      </c>
      <c r="E95" s="5">
        <v>0.4</v>
      </c>
      <c r="F95" s="5">
        <v>0.4</v>
      </c>
      <c r="G95" s="6">
        <v>38000</v>
      </c>
      <c r="H95" s="10">
        <v>0.4</v>
      </c>
      <c r="I95" s="7">
        <f t="shared" si="17"/>
        <v>0</v>
      </c>
      <c r="J95" s="8">
        <f t="shared" si="18"/>
        <v>0.53458716512930382</v>
      </c>
      <c r="K95" s="8">
        <f t="shared" si="19"/>
        <v>0.36241283487069648</v>
      </c>
      <c r="L95" s="8">
        <f t="shared" si="20"/>
        <v>0.44850000000000012</v>
      </c>
      <c r="M95" s="19">
        <f t="shared" si="21"/>
        <v>0.47507790478788253</v>
      </c>
      <c r="N95" s="19">
        <f t="shared" si="22"/>
        <v>-1.6602338291031849E-2</v>
      </c>
      <c r="O95" s="19">
        <f t="shared" si="23"/>
        <v>-1.535744853202203E-2</v>
      </c>
      <c r="P95" s="19">
        <f t="shared" si="24"/>
        <v>-1.0003569402997022E-2</v>
      </c>
      <c r="Q95" s="15"/>
      <c r="R95" s="1"/>
      <c r="S95" s="15"/>
      <c r="X95" s="10"/>
      <c r="Y95" s="10"/>
    </row>
    <row r="96" spans="1:25">
      <c r="A96" s="3">
        <v>38485</v>
      </c>
      <c r="B96" s="9">
        <f t="shared" si="25"/>
        <v>38485</v>
      </c>
      <c r="C96" s="5">
        <v>0.38</v>
      </c>
      <c r="D96" s="5">
        <v>0.4</v>
      </c>
      <c r="E96" s="5">
        <v>0.37</v>
      </c>
      <c r="F96" s="5">
        <v>0.4</v>
      </c>
      <c r="G96" s="6">
        <v>79400</v>
      </c>
      <c r="H96" s="10">
        <v>0.4</v>
      </c>
      <c r="I96" s="7">
        <f t="shared" si="17"/>
        <v>0</v>
      </c>
      <c r="J96" s="8">
        <f t="shared" si="18"/>
        <v>0.52865280382935143</v>
      </c>
      <c r="K96" s="8">
        <f t="shared" si="19"/>
        <v>0.35834719617064875</v>
      </c>
      <c r="L96" s="8">
        <f t="shared" si="20"/>
        <v>0.44350000000000012</v>
      </c>
      <c r="M96" s="19">
        <f t="shared" si="21"/>
        <v>0.47525307712356518</v>
      </c>
      <c r="N96" s="19">
        <f t="shared" si="22"/>
        <v>3.6872339024241136E-4</v>
      </c>
      <c r="O96" s="19">
        <f t="shared" si="23"/>
        <v>-1.1100830111618965E-2</v>
      </c>
      <c r="P96" s="19">
        <f t="shared" si="24"/>
        <v>-1.1218252525461148E-2</v>
      </c>
      <c r="Q96" s="15"/>
      <c r="R96" s="1"/>
      <c r="S96" s="15"/>
      <c r="X96" s="10"/>
      <c r="Y96" s="10"/>
    </row>
    <row r="97" spans="1:25">
      <c r="A97" s="3">
        <v>38488</v>
      </c>
      <c r="B97" s="9">
        <f t="shared" si="25"/>
        <v>38488</v>
      </c>
      <c r="C97" s="5">
        <v>0.4</v>
      </c>
      <c r="D97" s="5">
        <v>0.42</v>
      </c>
      <c r="E97" s="5">
        <v>0.38</v>
      </c>
      <c r="F97" s="5">
        <v>0.42</v>
      </c>
      <c r="G97" s="6">
        <v>69500</v>
      </c>
      <c r="H97" s="10">
        <v>0.42</v>
      </c>
      <c r="I97" s="7">
        <f t="shared" si="17"/>
        <v>4.9999999999999906E-2</v>
      </c>
      <c r="J97" s="8">
        <f t="shared" si="18"/>
        <v>0.52110269603389348</v>
      </c>
      <c r="K97" s="8">
        <f t="shared" si="19"/>
        <v>0.35789730396610675</v>
      </c>
      <c r="L97" s="8">
        <f t="shared" si="20"/>
        <v>0.43950000000000011</v>
      </c>
      <c r="M97" s="19">
        <f t="shared" si="21"/>
        <v>0.45601179516915963</v>
      </c>
      <c r="N97" s="19">
        <f t="shared" si="22"/>
        <v>-4.0486391105265467E-2</v>
      </c>
      <c r="O97" s="19">
        <f t="shared" si="23"/>
        <v>-1.4281788994152609E-2</v>
      </c>
      <c r="P97" s="19">
        <f t="shared" si="24"/>
        <v>-1.2554645588122818E-3</v>
      </c>
      <c r="Q97" s="15"/>
      <c r="R97" s="1"/>
      <c r="S97" s="15"/>
      <c r="X97" s="10"/>
      <c r="Y97" s="10"/>
    </row>
    <row r="98" spans="1:25">
      <c r="A98" s="3">
        <v>38489</v>
      </c>
      <c r="B98" s="9">
        <f t="shared" si="25"/>
        <v>38489</v>
      </c>
      <c r="C98" s="5">
        <v>0.42</v>
      </c>
      <c r="D98" s="5">
        <v>0.42</v>
      </c>
      <c r="E98" s="5">
        <v>0.41</v>
      </c>
      <c r="F98" s="5">
        <v>0.41</v>
      </c>
      <c r="G98" s="6">
        <v>42000</v>
      </c>
      <c r="H98" s="10">
        <v>0.41</v>
      </c>
      <c r="I98" s="7">
        <f t="shared" si="17"/>
        <v>-2.3809523809523832E-2</v>
      </c>
      <c r="J98" s="8">
        <f t="shared" si="18"/>
        <v>0.50759347797189658</v>
      </c>
      <c r="K98" s="8">
        <f t="shared" si="19"/>
        <v>0.36040652202810375</v>
      </c>
      <c r="L98" s="8">
        <f t="shared" si="20"/>
        <v>0.43400000000000016</v>
      </c>
      <c r="M98" s="19">
        <f t="shared" si="21"/>
        <v>0.40839148835468492</v>
      </c>
      <c r="N98" s="19">
        <f t="shared" si="22"/>
        <v>-0.10442779620823128</v>
      </c>
      <c r="O98" s="19">
        <f t="shared" si="23"/>
        <v>-2.5924291247800862E-2</v>
      </c>
      <c r="P98" s="19">
        <f t="shared" si="24"/>
        <v>7.0110001785166397E-3</v>
      </c>
      <c r="Q98" s="15"/>
      <c r="R98" s="1"/>
      <c r="S98" s="15"/>
      <c r="X98" s="10"/>
      <c r="Y98" s="10"/>
    </row>
    <row r="99" spans="1:25" ht="13">
      <c r="A99" s="3">
        <v>38490</v>
      </c>
      <c r="B99" s="9">
        <f t="shared" si="25"/>
        <v>38490</v>
      </c>
      <c r="C99" s="5">
        <v>0.41</v>
      </c>
      <c r="D99" s="5">
        <v>0.41</v>
      </c>
      <c r="E99" s="5">
        <v>0.39</v>
      </c>
      <c r="F99" s="5">
        <v>0.39</v>
      </c>
      <c r="G99" s="6">
        <v>6900</v>
      </c>
      <c r="H99" s="10">
        <v>0.39</v>
      </c>
      <c r="I99" s="7">
        <f t="shared" si="17"/>
        <v>-4.878048780487796E-2</v>
      </c>
      <c r="J99" s="8">
        <f t="shared" si="18"/>
        <v>0.5054599893276408</v>
      </c>
      <c r="K99" s="8">
        <f t="shared" si="19"/>
        <v>0.35554001067235952</v>
      </c>
      <c r="L99" s="8">
        <f t="shared" si="20"/>
        <v>0.43050000000000016</v>
      </c>
      <c r="M99" s="19">
        <f t="shared" si="21"/>
        <v>0.42166837530259543</v>
      </c>
      <c r="N99" s="19">
        <f t="shared" si="22"/>
        <v>3.2510195061606281E-2</v>
      </c>
      <c r="O99" s="19">
        <f t="shared" si="23"/>
        <v>-4.2031443208848706E-3</v>
      </c>
      <c r="P99" s="19">
        <f t="shared" si="24"/>
        <v>-1.3502839316999788E-2</v>
      </c>
      <c r="Q99" s="15"/>
      <c r="R99" s="1"/>
      <c r="S99" s="15"/>
      <c r="X99" s="10"/>
      <c r="Y99" s="10"/>
    </row>
    <row r="100" spans="1:25" ht="13">
      <c r="A100" s="3">
        <v>38491</v>
      </c>
      <c r="B100" s="9">
        <f t="shared" si="25"/>
        <v>38491</v>
      </c>
      <c r="C100" s="5">
        <v>0.39</v>
      </c>
      <c r="D100" s="5">
        <v>0.39</v>
      </c>
      <c r="E100" s="5">
        <v>0.39</v>
      </c>
      <c r="F100" s="5">
        <v>0.39</v>
      </c>
      <c r="G100" s="6">
        <v>18200</v>
      </c>
      <c r="H100" s="10">
        <v>0.39</v>
      </c>
      <c r="I100" s="7">
        <f t="shared" si="17"/>
        <v>0</v>
      </c>
      <c r="J100" s="8">
        <f t="shared" si="18"/>
        <v>0.49471370023173367</v>
      </c>
      <c r="K100" s="8">
        <f t="shared" si="19"/>
        <v>0.35528629976826664</v>
      </c>
      <c r="L100" s="8">
        <f t="shared" si="20"/>
        <v>0.42500000000000016</v>
      </c>
      <c r="M100" s="19">
        <f t="shared" si="21"/>
        <v>0.39243674905113907</v>
      </c>
      <c r="N100" s="19">
        <f t="shared" si="22"/>
        <v>-6.9323733918815522E-2</v>
      </c>
      <c r="O100" s="19">
        <f t="shared" si="23"/>
        <v>-2.1260414914742849E-2</v>
      </c>
      <c r="P100" s="19">
        <f t="shared" si="24"/>
        <v>-7.135931160408166E-4</v>
      </c>
      <c r="Q100" s="15"/>
      <c r="R100" s="1"/>
      <c r="S100" s="15"/>
      <c r="X100" s="10"/>
      <c r="Y100" s="10"/>
    </row>
    <row r="101" spans="1:25" ht="13">
      <c r="A101" s="3">
        <v>38492</v>
      </c>
      <c r="B101" s="9">
        <f t="shared" si="25"/>
        <v>38492</v>
      </c>
      <c r="C101" s="5">
        <v>0.39</v>
      </c>
      <c r="D101" s="5">
        <v>0.39</v>
      </c>
      <c r="E101" s="5">
        <v>0.39</v>
      </c>
      <c r="F101" s="5">
        <v>0.39</v>
      </c>
      <c r="G101" s="6">
        <v>45600</v>
      </c>
      <c r="H101" s="10">
        <v>0.39</v>
      </c>
      <c r="I101" s="7">
        <f t="shared" si="17"/>
        <v>0</v>
      </c>
      <c r="J101" s="8">
        <f t="shared" si="18"/>
        <v>0.48449806198638845</v>
      </c>
      <c r="K101" s="8">
        <f t="shared" si="19"/>
        <v>0.35550193801361174</v>
      </c>
      <c r="L101" s="8">
        <f t="shared" si="20"/>
        <v>0.4200000000000001</v>
      </c>
      <c r="M101" s="19">
        <f t="shared" si="21"/>
        <v>0.36285631716538663</v>
      </c>
      <c r="N101" s="19">
        <f t="shared" si="22"/>
        <v>-7.5376304480337442E-2</v>
      </c>
      <c r="O101" s="19">
        <f t="shared" si="23"/>
        <v>-2.0649596404061599E-2</v>
      </c>
      <c r="P101" s="19">
        <f t="shared" si="24"/>
        <v>6.0694219137001431E-4</v>
      </c>
      <c r="Q101" s="15"/>
      <c r="R101" s="1"/>
      <c r="S101" s="15"/>
      <c r="X101" s="10"/>
      <c r="Y101" s="10"/>
    </row>
    <row r="102" spans="1:25" ht="13">
      <c r="A102" s="3">
        <v>38495</v>
      </c>
      <c r="B102" s="9">
        <f t="shared" si="25"/>
        <v>38495</v>
      </c>
      <c r="C102" s="5">
        <v>0.39</v>
      </c>
      <c r="D102" s="5">
        <v>0.39</v>
      </c>
      <c r="E102" s="5">
        <v>0.39</v>
      </c>
      <c r="F102" s="5">
        <v>0.39</v>
      </c>
      <c r="G102" s="6">
        <v>0</v>
      </c>
      <c r="H102" s="10">
        <v>0.39</v>
      </c>
      <c r="I102" s="7">
        <f t="shared" si="17"/>
        <v>0</v>
      </c>
      <c r="J102" s="8">
        <f t="shared" si="18"/>
        <v>0.4720964096944808</v>
      </c>
      <c r="K102" s="8">
        <f t="shared" si="19"/>
        <v>0.35790359030551927</v>
      </c>
      <c r="L102" s="8">
        <f t="shared" si="20"/>
        <v>0.41500000000000004</v>
      </c>
      <c r="M102" s="19">
        <f t="shared" si="21"/>
        <v>0.31906027903068107</v>
      </c>
      <c r="N102" s="19">
        <f t="shared" si="22"/>
        <v>-0.12069801754269507</v>
      </c>
      <c r="O102" s="19">
        <f t="shared" si="23"/>
        <v>-2.5596907944403838E-2</v>
      </c>
      <c r="P102" s="19">
        <f t="shared" si="24"/>
        <v>6.7556658209148041E-3</v>
      </c>
      <c r="Q102" s="15"/>
      <c r="R102" s="1"/>
      <c r="S102" s="15"/>
      <c r="X102" s="10"/>
      <c r="Y102" s="10"/>
    </row>
    <row r="103" spans="1:25" ht="13">
      <c r="A103" s="3">
        <v>38496</v>
      </c>
      <c r="B103" s="9">
        <f t="shared" si="25"/>
        <v>38496</v>
      </c>
      <c r="C103" s="5">
        <v>0.39</v>
      </c>
      <c r="D103" s="5">
        <v>0.39</v>
      </c>
      <c r="E103" s="5">
        <v>0.39</v>
      </c>
      <c r="F103" s="5">
        <v>0.39</v>
      </c>
      <c r="G103" s="6">
        <v>0</v>
      </c>
      <c r="H103" s="10">
        <v>0.39</v>
      </c>
      <c r="I103" s="7">
        <f t="shared" si="17"/>
        <v>0</v>
      </c>
      <c r="J103" s="8">
        <f t="shared" si="18"/>
        <v>0.45647580015448896</v>
      </c>
      <c r="K103" s="8">
        <f t="shared" si="19"/>
        <v>0.36352419984551099</v>
      </c>
      <c r="L103" s="8">
        <f t="shared" si="20"/>
        <v>0.41</v>
      </c>
      <c r="M103" s="19">
        <f t="shared" si="21"/>
        <v>0.25569577031867524</v>
      </c>
      <c r="N103" s="19">
        <f t="shared" si="22"/>
        <v>-0.1985972961112864</v>
      </c>
      <c r="O103" s="19">
        <f t="shared" si="23"/>
        <v>-3.3087753304670925E-2</v>
      </c>
      <c r="P103" s="19">
        <f t="shared" si="24"/>
        <v>1.5704255817030961E-2</v>
      </c>
      <c r="Q103" s="15"/>
      <c r="R103" s="1"/>
      <c r="S103" s="15"/>
      <c r="X103" s="10"/>
      <c r="Y103" s="10"/>
    </row>
    <row r="104" spans="1:25">
      <c r="A104" s="3">
        <v>38497</v>
      </c>
      <c r="B104" s="9">
        <f t="shared" si="25"/>
        <v>38497</v>
      </c>
      <c r="C104" s="5">
        <v>0.39</v>
      </c>
      <c r="D104" s="5">
        <v>0.4</v>
      </c>
      <c r="E104" s="5">
        <v>0.39</v>
      </c>
      <c r="F104" s="5">
        <v>0.4</v>
      </c>
      <c r="G104" s="6">
        <v>4500</v>
      </c>
      <c r="H104" s="10">
        <v>0.4</v>
      </c>
      <c r="I104" s="7">
        <f t="shared" si="17"/>
        <v>2.5641025641025664E-2</v>
      </c>
      <c r="J104" s="8">
        <f t="shared" si="18"/>
        <v>0.43970459909270537</v>
      </c>
      <c r="K104" s="8">
        <f t="shared" si="19"/>
        <v>0.37229540090729457</v>
      </c>
      <c r="L104" s="8">
        <f t="shared" si="20"/>
        <v>0.40599999999999997</v>
      </c>
      <c r="M104" s="19">
        <f t="shared" si="21"/>
        <v>0.18106374137615627</v>
      </c>
      <c r="N104" s="19">
        <f t="shared" si="22"/>
        <v>-0.29187823032623733</v>
      </c>
      <c r="O104" s="19">
        <f t="shared" si="23"/>
        <v>-3.6740613754568309E-2</v>
      </c>
      <c r="P104" s="19">
        <f t="shared" si="24"/>
        <v>2.4128245287414519E-2</v>
      </c>
      <c r="Q104" s="15"/>
      <c r="R104" s="1"/>
      <c r="S104" s="15"/>
      <c r="X104" s="10"/>
      <c r="Y104" s="10"/>
    </row>
    <row r="105" spans="1:25" ht="13">
      <c r="A105" s="3">
        <v>38498</v>
      </c>
      <c r="B105" s="9">
        <f t="shared" si="25"/>
        <v>38498</v>
      </c>
      <c r="C105" s="5">
        <v>0.39</v>
      </c>
      <c r="D105" s="5">
        <v>0.39</v>
      </c>
      <c r="E105" s="5">
        <v>0.39</v>
      </c>
      <c r="F105" s="5">
        <v>0.39</v>
      </c>
      <c r="G105" s="6">
        <v>5000</v>
      </c>
      <c r="H105" s="10">
        <v>0.39</v>
      </c>
      <c r="I105" s="7">
        <f t="shared" si="17"/>
        <v>-2.5000000000000022E-2</v>
      </c>
      <c r="J105" s="8">
        <f t="shared" si="18"/>
        <v>0.43064054992217038</v>
      </c>
      <c r="K105" s="8">
        <f t="shared" si="19"/>
        <v>0.37535945007782945</v>
      </c>
      <c r="L105" s="8">
        <f t="shared" si="20"/>
        <v>0.40299999999999991</v>
      </c>
      <c r="M105" s="19">
        <f t="shared" si="21"/>
        <v>0.14727509813028175</v>
      </c>
      <c r="N105" s="19">
        <f t="shared" si="22"/>
        <v>-0.18661186932881993</v>
      </c>
      <c r="O105" s="19">
        <f t="shared" si="23"/>
        <v>-2.0613951250994238E-2</v>
      </c>
      <c r="P105" s="19">
        <f t="shared" si="24"/>
        <v>8.2301558468562911E-3</v>
      </c>
      <c r="Q105" s="15"/>
      <c r="R105" s="1"/>
      <c r="S105" s="15"/>
      <c r="X105" s="10"/>
      <c r="Y105" s="10"/>
    </row>
    <row r="106" spans="1:25">
      <c r="A106" s="3">
        <v>38499</v>
      </c>
      <c r="B106" s="9">
        <f t="shared" si="25"/>
        <v>38499</v>
      </c>
      <c r="C106" s="5">
        <v>0.39</v>
      </c>
      <c r="D106" s="5">
        <v>0.4</v>
      </c>
      <c r="E106" s="5">
        <v>0.38</v>
      </c>
      <c r="F106" s="5">
        <v>0.4</v>
      </c>
      <c r="G106" s="6">
        <v>15500</v>
      </c>
      <c r="H106" s="10">
        <v>0.4</v>
      </c>
      <c r="I106" s="7">
        <f t="shared" si="17"/>
        <v>2.5641025641025664E-2</v>
      </c>
      <c r="J106" s="8">
        <f t="shared" si="18"/>
        <v>0.42621841418861639</v>
      </c>
      <c r="K106" s="8">
        <f t="shared" si="19"/>
        <v>0.37678158581138332</v>
      </c>
      <c r="L106" s="8">
        <f t="shared" si="20"/>
        <v>0.40149999999999986</v>
      </c>
      <c r="M106" s="19">
        <f t="shared" si="21"/>
        <v>0.131208185959441</v>
      </c>
      <c r="N106" s="19">
        <f t="shared" si="22"/>
        <v>-0.10909456095984209</v>
      </c>
      <c r="O106" s="19">
        <f t="shared" si="23"/>
        <v>-1.0268739751407992E-2</v>
      </c>
      <c r="P106" s="19">
        <f t="shared" si="24"/>
        <v>3.7887303310440183E-3</v>
      </c>
      <c r="Q106" s="15"/>
      <c r="R106" s="1"/>
      <c r="S106" s="15"/>
      <c r="X106" s="10"/>
      <c r="Y106" s="10"/>
    </row>
    <row r="107" spans="1:25">
      <c r="A107" s="3">
        <v>38502</v>
      </c>
      <c r="B107" s="9">
        <f t="shared" si="25"/>
        <v>38502</v>
      </c>
      <c r="C107" s="5">
        <v>0.41</v>
      </c>
      <c r="D107" s="5">
        <v>0.51</v>
      </c>
      <c r="E107" s="5">
        <v>0.41</v>
      </c>
      <c r="F107" s="5">
        <v>0.51</v>
      </c>
      <c r="G107" s="6">
        <v>208800</v>
      </c>
      <c r="H107" s="10">
        <v>0.51</v>
      </c>
      <c r="I107" s="7">
        <f t="shared" si="17"/>
        <v>0.27499999999999997</v>
      </c>
      <c r="J107" s="8">
        <f t="shared" si="18"/>
        <v>0.45618593556827886</v>
      </c>
      <c r="K107" s="8">
        <f t="shared" si="19"/>
        <v>0.35381406443172109</v>
      </c>
      <c r="L107" s="8">
        <f t="shared" si="20"/>
        <v>0.40499999999999997</v>
      </c>
      <c r="M107" s="19">
        <f t="shared" si="21"/>
        <v>0.28933804907100708</v>
      </c>
      <c r="N107" s="19">
        <f t="shared" si="22"/>
        <v>1.2051829080271492</v>
      </c>
      <c r="O107" s="19">
        <f t="shared" si="23"/>
        <v>7.0310245597227525E-2</v>
      </c>
      <c r="P107" s="19">
        <f t="shared" si="24"/>
        <v>-6.0957122759071794E-2</v>
      </c>
      <c r="Q107" s="15"/>
      <c r="R107" s="1"/>
      <c r="S107" s="15"/>
      <c r="X107" s="10"/>
      <c r="Y107" s="10"/>
    </row>
    <row r="108" spans="1:25">
      <c r="A108" s="3">
        <v>38503</v>
      </c>
      <c r="B108" s="9">
        <f t="shared" si="25"/>
        <v>38503</v>
      </c>
      <c r="C108" s="5">
        <v>0.51</v>
      </c>
      <c r="D108" s="5">
        <v>0.51</v>
      </c>
      <c r="E108" s="5">
        <v>0.48</v>
      </c>
      <c r="F108" s="5">
        <v>0.51</v>
      </c>
      <c r="G108" s="6">
        <v>110500</v>
      </c>
      <c r="H108" s="10">
        <v>0.51</v>
      </c>
      <c r="I108" s="7">
        <f t="shared" ref="I108:I171" si="26">IF(A109&gt;A108,(H108-H107)/H107, (H108-H109)/H109)</f>
        <v>0</v>
      </c>
      <c r="J108" s="8">
        <f t="shared" ref="J108:J171" si="27">(L108)+2*STDEVPA(H89:H108)</f>
        <v>0.47904925236645546</v>
      </c>
      <c r="K108" s="8">
        <f t="shared" ref="K108:K171" si="28">(L108)-(2*STDEVPA(H89:H108))</f>
        <v>0.34195074763354449</v>
      </c>
      <c r="L108" s="8">
        <f t="shared" ref="L108:L171" si="29">AVERAGE(H89:H108)</f>
        <v>0.41049999999999998</v>
      </c>
      <c r="M108" s="19">
        <f t="shared" ref="M108:M171" si="30">(J108-K108)/K108</f>
        <v>0.40093055997594768</v>
      </c>
      <c r="N108" s="19">
        <f t="shared" ref="N108:N171" si="31">IF(A109&gt;A108,(M108-M107)/M107, (M108-M109)/M109)</f>
        <v>0.38568211565411653</v>
      </c>
      <c r="O108" s="19">
        <f t="shared" ref="O108:O171" si="32">IF(A109&gt;A108,(J108-J107)/J107, (J108-J109)/J109)</f>
        <v>5.0118416670815083E-2</v>
      </c>
      <c r="P108" s="19">
        <f t="shared" ref="P108:P171" si="33">IF(A109&gt;A108,(K108-K107)/K107, (K108-K109)/K109)</f>
        <v>-3.3529805597838157E-2</v>
      </c>
      <c r="Q108" s="15"/>
      <c r="R108" s="1"/>
      <c r="S108" s="15"/>
      <c r="X108" s="10"/>
      <c r="Y108" s="10"/>
    </row>
    <row r="109" spans="1:25">
      <c r="A109" s="3">
        <v>38504</v>
      </c>
      <c r="B109" s="9">
        <f t="shared" si="25"/>
        <v>38504</v>
      </c>
      <c r="C109" s="5">
        <v>0.5</v>
      </c>
      <c r="D109" s="5">
        <v>0.51</v>
      </c>
      <c r="E109" s="5">
        <v>0.5</v>
      </c>
      <c r="F109" s="5">
        <v>0.51</v>
      </c>
      <c r="G109" s="6">
        <v>59900</v>
      </c>
      <c r="H109" s="10">
        <v>0.51</v>
      </c>
      <c r="I109" s="7">
        <f t="shared" si="26"/>
        <v>0</v>
      </c>
      <c r="J109" s="8">
        <f t="shared" si="27"/>
        <v>0.49611719916269292</v>
      </c>
      <c r="K109" s="8">
        <f t="shared" si="28"/>
        <v>0.33388280083730693</v>
      </c>
      <c r="L109" s="8">
        <f t="shared" si="29"/>
        <v>0.41499999999999992</v>
      </c>
      <c r="M109" s="19">
        <f t="shared" si="30"/>
        <v>0.4859022325155315</v>
      </c>
      <c r="N109" s="19">
        <f t="shared" si="31"/>
        <v>0.2119361331415629</v>
      </c>
      <c r="O109" s="19">
        <f t="shared" si="32"/>
        <v>3.5628793306582807E-2</v>
      </c>
      <c r="P109" s="19">
        <f t="shared" si="33"/>
        <v>-2.3593885529046066E-2</v>
      </c>
      <c r="Q109" s="15"/>
      <c r="R109" s="1"/>
      <c r="S109" s="15"/>
      <c r="X109" s="10"/>
      <c r="Y109" s="10"/>
    </row>
    <row r="110" spans="1:25">
      <c r="A110" s="3">
        <v>38505</v>
      </c>
      <c r="B110" s="9">
        <f t="shared" si="25"/>
        <v>38505</v>
      </c>
      <c r="C110" s="5">
        <v>0.53</v>
      </c>
      <c r="D110" s="5">
        <v>0.59</v>
      </c>
      <c r="E110" s="5">
        <v>0.53</v>
      </c>
      <c r="F110" s="5">
        <v>0.56999999999999995</v>
      </c>
      <c r="G110" s="6">
        <v>216300</v>
      </c>
      <c r="H110" s="10">
        <v>0.56999999999999995</v>
      </c>
      <c r="I110" s="7">
        <f t="shared" si="26"/>
        <v>0.1176470588235293</v>
      </c>
      <c r="J110" s="8">
        <f t="shared" si="27"/>
        <v>0.52862373661547646</v>
      </c>
      <c r="K110" s="8">
        <f t="shared" si="28"/>
        <v>0.31837626338452341</v>
      </c>
      <c r="L110" s="8">
        <f t="shared" si="29"/>
        <v>0.42349999999999993</v>
      </c>
      <c r="M110" s="19">
        <f t="shared" si="30"/>
        <v>0.66037420942095704</v>
      </c>
      <c r="N110" s="19">
        <f t="shared" si="31"/>
        <v>0.35906807013867481</v>
      </c>
      <c r="O110" s="19">
        <f t="shared" si="32"/>
        <v>6.5521891818395891E-2</v>
      </c>
      <c r="P110" s="19">
        <f t="shared" si="33"/>
        <v>-4.6443055508988265E-2</v>
      </c>
      <c r="Q110" s="15"/>
      <c r="R110" s="1"/>
      <c r="S110" s="15"/>
      <c r="X110" s="10"/>
      <c r="Y110" s="10"/>
    </row>
    <row r="111" spans="1:25">
      <c r="A111" s="3">
        <v>38506</v>
      </c>
      <c r="B111" s="9">
        <f t="shared" si="25"/>
        <v>38506</v>
      </c>
      <c r="C111" s="5">
        <v>0.56000000000000005</v>
      </c>
      <c r="D111" s="5">
        <v>0.56000000000000005</v>
      </c>
      <c r="E111" s="5">
        <v>0.54</v>
      </c>
      <c r="F111" s="5">
        <v>0.54</v>
      </c>
      <c r="G111" s="6">
        <v>132300</v>
      </c>
      <c r="H111" s="10">
        <v>0.54</v>
      </c>
      <c r="I111" s="7">
        <f t="shared" si="26"/>
        <v>-5.2631578947368279E-2</v>
      </c>
      <c r="J111" s="8">
        <f t="shared" si="27"/>
        <v>0.5465129303138232</v>
      </c>
      <c r="K111" s="8">
        <f t="shared" si="28"/>
        <v>0.31448706968617679</v>
      </c>
      <c r="L111" s="8">
        <f t="shared" si="29"/>
        <v>0.43049999999999999</v>
      </c>
      <c r="M111" s="19">
        <f t="shared" si="30"/>
        <v>0.7377914165411712</v>
      </c>
      <c r="N111" s="19">
        <f t="shared" si="31"/>
        <v>0.11723232981508577</v>
      </c>
      <c r="O111" s="19">
        <f t="shared" si="32"/>
        <v>3.3841071558539243E-2</v>
      </c>
      <c r="P111" s="19">
        <f t="shared" si="33"/>
        <v>-1.2215715006521662E-2</v>
      </c>
      <c r="Q111" s="15"/>
      <c r="R111" s="1"/>
      <c r="S111" s="15"/>
      <c r="X111" s="10"/>
      <c r="Y111" s="10"/>
    </row>
    <row r="112" spans="1:25">
      <c r="A112" s="3">
        <v>38509</v>
      </c>
      <c r="B112" s="9">
        <f t="shared" si="25"/>
        <v>38509</v>
      </c>
      <c r="C112" s="5">
        <v>0.53</v>
      </c>
      <c r="D112" s="5">
        <v>0.53</v>
      </c>
      <c r="E112" s="5">
        <v>0.53</v>
      </c>
      <c r="F112" s="5">
        <v>0.53</v>
      </c>
      <c r="G112" s="6">
        <v>6500</v>
      </c>
      <c r="H112" s="10">
        <v>0.53</v>
      </c>
      <c r="I112" s="7">
        <f t="shared" si="26"/>
        <v>-1.8518518518518535E-2</v>
      </c>
      <c r="J112" s="8">
        <f t="shared" si="27"/>
        <v>0.55981693694275148</v>
      </c>
      <c r="K112" s="8">
        <f t="shared" si="28"/>
        <v>0.31418306305724847</v>
      </c>
      <c r="L112" s="8">
        <f t="shared" si="29"/>
        <v>0.437</v>
      </c>
      <c r="M112" s="19">
        <f t="shared" si="30"/>
        <v>0.78181768137114749</v>
      </c>
      <c r="N112" s="19">
        <f t="shared" si="31"/>
        <v>5.9673051004544293E-2</v>
      </c>
      <c r="O112" s="19">
        <f t="shared" si="32"/>
        <v>2.434344347770279E-2</v>
      </c>
      <c r="P112" s="19">
        <f t="shared" si="33"/>
        <v>-9.6667449390426942E-4</v>
      </c>
      <c r="Q112" s="15"/>
      <c r="R112" s="1"/>
      <c r="S112" s="15"/>
      <c r="X112" s="10"/>
      <c r="Y112" s="10"/>
    </row>
    <row r="113" spans="1:25">
      <c r="A113" s="3">
        <v>38510</v>
      </c>
      <c r="B113" s="9">
        <f t="shared" si="25"/>
        <v>38510</v>
      </c>
      <c r="C113" s="5">
        <v>0.51</v>
      </c>
      <c r="D113" s="5">
        <v>0.53</v>
      </c>
      <c r="E113" s="5">
        <v>0.5</v>
      </c>
      <c r="F113" s="5">
        <v>0.51</v>
      </c>
      <c r="G113" s="6">
        <v>5500</v>
      </c>
      <c r="H113" s="10">
        <v>0.51</v>
      </c>
      <c r="I113" s="7">
        <f t="shared" si="26"/>
        <v>-3.7735849056603807E-2</v>
      </c>
      <c r="J113" s="8">
        <f t="shared" si="27"/>
        <v>0.56801892287619449</v>
      </c>
      <c r="K113" s="8">
        <f t="shared" si="28"/>
        <v>0.31698107712380552</v>
      </c>
      <c r="L113" s="8">
        <f t="shared" si="29"/>
        <v>0.4425</v>
      </c>
      <c r="M113" s="19">
        <f t="shared" si="30"/>
        <v>0.79196476972768737</v>
      </c>
      <c r="N113" s="19">
        <f t="shared" si="31"/>
        <v>1.2978842252254992E-2</v>
      </c>
      <c r="O113" s="19">
        <f t="shared" si="32"/>
        <v>1.4651192902871696E-2</v>
      </c>
      <c r="P113" s="19">
        <f t="shared" si="33"/>
        <v>8.9056807815487381E-3</v>
      </c>
      <c r="Q113" s="15"/>
      <c r="R113" s="1"/>
      <c r="S113" s="15"/>
      <c r="X113" s="10"/>
      <c r="Y113" s="10"/>
    </row>
    <row r="114" spans="1:25">
      <c r="A114" s="3">
        <v>38511</v>
      </c>
      <c r="B114" s="9">
        <f t="shared" si="25"/>
        <v>38511</v>
      </c>
      <c r="C114" s="5">
        <v>0.49</v>
      </c>
      <c r="D114" s="5">
        <v>0.51</v>
      </c>
      <c r="E114" s="5">
        <v>0.48</v>
      </c>
      <c r="F114" s="5">
        <v>0.5</v>
      </c>
      <c r="G114" s="6">
        <v>50000</v>
      </c>
      <c r="H114" s="10">
        <v>0.5</v>
      </c>
      <c r="I114" s="7">
        <f t="shared" si="26"/>
        <v>-1.9607843137254919E-2</v>
      </c>
      <c r="J114" s="8">
        <f t="shared" si="27"/>
        <v>0.57381310304160693</v>
      </c>
      <c r="K114" s="8">
        <f t="shared" si="28"/>
        <v>0.3211868969583932</v>
      </c>
      <c r="L114" s="8">
        <f t="shared" si="29"/>
        <v>0.44750000000000006</v>
      </c>
      <c r="M114" s="19">
        <f t="shared" si="30"/>
        <v>0.78653957703616761</v>
      </c>
      <c r="N114" s="19">
        <f t="shared" si="31"/>
        <v>-6.8502954915345233E-3</v>
      </c>
      <c r="O114" s="19">
        <f t="shared" si="32"/>
        <v>1.0200681583059416E-2</v>
      </c>
      <c r="P114" s="19">
        <f t="shared" si="33"/>
        <v>1.3268362492644884E-2</v>
      </c>
      <c r="Q114" s="15"/>
      <c r="R114" s="1"/>
      <c r="S114" s="15"/>
      <c r="X114" s="10"/>
      <c r="Y114" s="10"/>
    </row>
    <row r="115" spans="1:25">
      <c r="A115" s="3">
        <v>38512</v>
      </c>
      <c r="B115" s="9">
        <f t="shared" si="25"/>
        <v>38512</v>
      </c>
      <c r="C115" s="5">
        <v>0.5</v>
      </c>
      <c r="D115" s="5">
        <v>0.5</v>
      </c>
      <c r="E115" s="5">
        <v>0.48</v>
      </c>
      <c r="F115" s="5">
        <v>0.49</v>
      </c>
      <c r="G115" s="6">
        <v>35200</v>
      </c>
      <c r="H115" s="10">
        <v>0.49</v>
      </c>
      <c r="I115" s="7">
        <f t="shared" si="26"/>
        <v>-2.0000000000000018E-2</v>
      </c>
      <c r="J115" s="8">
        <f t="shared" si="27"/>
        <v>0.57763439019631435</v>
      </c>
      <c r="K115" s="8">
        <f t="shared" si="28"/>
        <v>0.32636560980368584</v>
      </c>
      <c r="L115" s="8">
        <f t="shared" si="29"/>
        <v>0.45200000000000007</v>
      </c>
      <c r="M115" s="19">
        <f t="shared" si="30"/>
        <v>0.76989968564325972</v>
      </c>
      <c r="N115" s="19">
        <f t="shared" si="31"/>
        <v>-2.1155822133719197E-2</v>
      </c>
      <c r="O115" s="19">
        <f t="shared" si="32"/>
        <v>6.6594630454619302E-3</v>
      </c>
      <c r="P115" s="19">
        <f t="shared" si="33"/>
        <v>1.6123674079903384E-2</v>
      </c>
      <c r="Q115" s="15"/>
      <c r="R115" s="1"/>
      <c r="S115" s="15"/>
      <c r="X115" s="10"/>
      <c r="Y115" s="10"/>
    </row>
    <row r="116" spans="1:25">
      <c r="A116" s="3">
        <v>38513</v>
      </c>
      <c r="B116" s="9">
        <f t="shared" si="25"/>
        <v>38513</v>
      </c>
      <c r="C116" s="5">
        <v>0.49</v>
      </c>
      <c r="D116" s="5">
        <v>0.49</v>
      </c>
      <c r="E116" s="5">
        <v>0.49</v>
      </c>
      <c r="F116" s="5">
        <v>0.49</v>
      </c>
      <c r="G116" s="6">
        <v>10000</v>
      </c>
      <c r="H116" s="10">
        <v>0.49</v>
      </c>
      <c r="I116" s="7">
        <f t="shared" si="26"/>
        <v>0</v>
      </c>
      <c r="J116" s="8">
        <f t="shared" si="27"/>
        <v>0.5808020514714054</v>
      </c>
      <c r="K116" s="8">
        <f t="shared" si="28"/>
        <v>0.33219794852859463</v>
      </c>
      <c r="L116" s="8">
        <f t="shared" si="29"/>
        <v>0.45650000000000002</v>
      </c>
      <c r="M116" s="19">
        <f t="shared" si="30"/>
        <v>0.74836134312073166</v>
      </c>
      <c r="N116" s="19">
        <f t="shared" si="31"/>
        <v>-2.7975518011197187E-2</v>
      </c>
      <c r="O116" s="19">
        <f t="shared" si="32"/>
        <v>5.4838516003427196E-3</v>
      </c>
      <c r="P116" s="19">
        <f t="shared" si="33"/>
        <v>1.7870567699878177E-2</v>
      </c>
      <c r="Q116" s="15"/>
      <c r="R116" s="1"/>
      <c r="S116" s="15"/>
      <c r="X116" s="10"/>
      <c r="Y116" s="10"/>
    </row>
    <row r="117" spans="1:25">
      <c r="A117" s="3">
        <v>38516</v>
      </c>
      <c r="B117" s="9">
        <f t="shared" si="25"/>
        <v>38516</v>
      </c>
      <c r="C117" s="5">
        <v>0.49</v>
      </c>
      <c r="D117" s="5">
        <v>0.49</v>
      </c>
      <c r="E117" s="5">
        <v>0.49</v>
      </c>
      <c r="F117" s="5">
        <v>0.49</v>
      </c>
      <c r="G117" s="6">
        <v>0</v>
      </c>
      <c r="H117" s="10">
        <v>0.49</v>
      </c>
      <c r="I117" s="7">
        <f t="shared" si="26"/>
        <v>0</v>
      </c>
      <c r="J117" s="8">
        <f t="shared" si="27"/>
        <v>0.58393546707863631</v>
      </c>
      <c r="K117" s="8">
        <f t="shared" si="28"/>
        <v>0.33606453292136385</v>
      </c>
      <c r="L117" s="8">
        <f t="shared" si="29"/>
        <v>0.46000000000000008</v>
      </c>
      <c r="M117" s="19">
        <f t="shared" si="30"/>
        <v>0.73756945430261178</v>
      </c>
      <c r="N117" s="19">
        <f t="shared" si="31"/>
        <v>-1.4420692513481208E-2</v>
      </c>
      <c r="O117" s="19">
        <f t="shared" si="32"/>
        <v>5.3949802678773294E-3</v>
      </c>
      <c r="P117" s="19">
        <f t="shared" si="33"/>
        <v>1.1639398767799397E-2</v>
      </c>
      <c r="Q117" s="15"/>
      <c r="R117" s="1"/>
      <c r="S117" s="15"/>
      <c r="X117" s="10"/>
      <c r="Y117" s="10"/>
    </row>
    <row r="118" spans="1:25">
      <c r="A118" s="3">
        <v>38517</v>
      </c>
      <c r="B118" s="9">
        <f t="shared" si="25"/>
        <v>38517</v>
      </c>
      <c r="C118" s="5">
        <v>0.49</v>
      </c>
      <c r="D118" s="5">
        <v>0.49</v>
      </c>
      <c r="E118" s="5">
        <v>0.48</v>
      </c>
      <c r="F118" s="5">
        <v>0.48</v>
      </c>
      <c r="G118" s="6">
        <v>30600</v>
      </c>
      <c r="H118" s="10">
        <v>0.48</v>
      </c>
      <c r="I118" s="7">
        <f t="shared" si="26"/>
        <v>-2.0408163265306142E-2</v>
      </c>
      <c r="J118" s="8">
        <f t="shared" si="27"/>
        <v>0.58552868515230205</v>
      </c>
      <c r="K118" s="8">
        <f t="shared" si="28"/>
        <v>0.3414713148476981</v>
      </c>
      <c r="L118" s="8">
        <f t="shared" si="29"/>
        <v>0.46350000000000008</v>
      </c>
      <c r="M118" s="19">
        <f t="shared" si="30"/>
        <v>0.71472290553441542</v>
      </c>
      <c r="N118" s="19">
        <f t="shared" si="31"/>
        <v>-3.0975454087640165E-2</v>
      </c>
      <c r="O118" s="19">
        <f t="shared" si="32"/>
        <v>2.72841463396022E-3</v>
      </c>
      <c r="P118" s="19">
        <f t="shared" si="33"/>
        <v>1.6088522877834889E-2</v>
      </c>
      <c r="Q118" s="15"/>
      <c r="R118" s="1"/>
      <c r="S118" s="15"/>
      <c r="X118" s="10"/>
      <c r="Y118" s="10"/>
    </row>
    <row r="119" spans="1:25">
      <c r="A119" s="3">
        <v>38518</v>
      </c>
      <c r="B119" s="9">
        <f t="shared" si="25"/>
        <v>38518</v>
      </c>
      <c r="C119" s="5">
        <v>0.49</v>
      </c>
      <c r="D119" s="5">
        <v>0.49</v>
      </c>
      <c r="E119" s="5">
        <v>0.49</v>
      </c>
      <c r="F119" s="5">
        <v>0.49</v>
      </c>
      <c r="G119" s="6">
        <v>6100</v>
      </c>
      <c r="H119" s="10">
        <v>0.49</v>
      </c>
      <c r="I119" s="7">
        <f t="shared" si="26"/>
        <v>2.0833333333333353E-2</v>
      </c>
      <c r="J119" s="8">
        <f t="shared" si="27"/>
        <v>0.58619027147559732</v>
      </c>
      <c r="K119" s="8">
        <f t="shared" si="28"/>
        <v>0.35080972852440268</v>
      </c>
      <c r="L119" s="8">
        <f t="shared" si="29"/>
        <v>0.46850000000000003</v>
      </c>
      <c r="M119" s="19">
        <f t="shared" si="30"/>
        <v>0.67096355606005187</v>
      </c>
      <c r="N119" s="19">
        <f t="shared" si="31"/>
        <v>-6.1225615039780544E-2</v>
      </c>
      <c r="O119" s="19">
        <f t="shared" si="32"/>
        <v>1.1298956653561488E-3</v>
      </c>
      <c r="P119" s="19">
        <f t="shared" si="33"/>
        <v>2.734757875890588E-2</v>
      </c>
      <c r="Q119" s="15"/>
      <c r="R119" s="1"/>
      <c r="S119" s="15"/>
      <c r="X119" s="10"/>
      <c r="Y119" s="10"/>
    </row>
    <row r="120" spans="1:25">
      <c r="A120" s="3">
        <v>38519</v>
      </c>
      <c r="B120" s="9">
        <f t="shared" si="25"/>
        <v>38519</v>
      </c>
      <c r="C120" s="5">
        <v>0.49</v>
      </c>
      <c r="D120" s="5">
        <v>0.5</v>
      </c>
      <c r="E120" s="5">
        <v>0.48</v>
      </c>
      <c r="F120" s="5">
        <v>0.48</v>
      </c>
      <c r="G120" s="6">
        <v>44900</v>
      </c>
      <c r="H120" s="10">
        <v>0.48</v>
      </c>
      <c r="I120" s="7">
        <f t="shared" si="26"/>
        <v>-2.0408163265306142E-2</v>
      </c>
      <c r="J120" s="8">
        <f t="shared" si="27"/>
        <v>0.58508925015361513</v>
      </c>
      <c r="K120" s="8">
        <f t="shared" si="28"/>
        <v>0.36091074984638494</v>
      </c>
      <c r="L120" s="8">
        <f t="shared" si="29"/>
        <v>0.47300000000000003</v>
      </c>
      <c r="M120" s="19">
        <f t="shared" si="30"/>
        <v>0.62114664194027935</v>
      </c>
      <c r="N120" s="19">
        <f t="shared" si="31"/>
        <v>-7.4246825583644455E-2</v>
      </c>
      <c r="O120" s="19">
        <f t="shared" si="32"/>
        <v>-1.8782661118046775E-3</v>
      </c>
      <c r="P120" s="19">
        <f t="shared" si="33"/>
        <v>2.8793446990395037E-2</v>
      </c>
      <c r="Q120" s="15"/>
      <c r="R120" s="1"/>
      <c r="S120" s="15"/>
      <c r="X120" s="10"/>
      <c r="Y120" s="10"/>
    </row>
    <row r="121" spans="1:25">
      <c r="A121" s="3">
        <v>38520</v>
      </c>
      <c r="B121" s="9">
        <f t="shared" si="25"/>
        <v>38520</v>
      </c>
      <c r="C121" s="5">
        <v>0.48</v>
      </c>
      <c r="D121" s="5">
        <v>0.48</v>
      </c>
      <c r="E121" s="5">
        <v>0.48</v>
      </c>
      <c r="F121" s="5">
        <v>0.48</v>
      </c>
      <c r="G121" s="6">
        <v>0</v>
      </c>
      <c r="H121" s="10">
        <v>0.48</v>
      </c>
      <c r="I121" s="7">
        <f t="shared" si="26"/>
        <v>0</v>
      </c>
      <c r="J121" s="8">
        <f t="shared" si="27"/>
        <v>0.58292770034483188</v>
      </c>
      <c r="K121" s="8">
        <f t="shared" si="28"/>
        <v>0.37207229965516841</v>
      </c>
      <c r="L121" s="8">
        <f t="shared" si="29"/>
        <v>0.47750000000000015</v>
      </c>
      <c r="M121" s="19">
        <f t="shared" si="30"/>
        <v>0.5667054518304141</v>
      </c>
      <c r="N121" s="19">
        <f t="shared" si="31"/>
        <v>-8.7646276151162952E-2</v>
      </c>
      <c r="O121" s="19">
        <f t="shared" si="32"/>
        <v>-3.6943933053217655E-3</v>
      </c>
      <c r="P121" s="19">
        <f t="shared" si="33"/>
        <v>3.0926066384928095E-2</v>
      </c>
      <c r="Q121" s="15"/>
      <c r="R121" s="1"/>
      <c r="S121" s="15"/>
      <c r="X121" s="10"/>
      <c r="Y121" s="10"/>
    </row>
    <row r="122" spans="1:25">
      <c r="A122" s="3">
        <v>38523</v>
      </c>
      <c r="B122" s="9">
        <f t="shared" si="25"/>
        <v>38523</v>
      </c>
      <c r="C122" s="5">
        <v>0.47</v>
      </c>
      <c r="D122" s="5">
        <v>0.48</v>
      </c>
      <c r="E122" s="5">
        <v>0.47</v>
      </c>
      <c r="F122" s="5">
        <v>0.48</v>
      </c>
      <c r="G122" s="6">
        <v>17000</v>
      </c>
      <c r="H122" s="10">
        <v>0.48</v>
      </c>
      <c r="I122" s="7">
        <f t="shared" si="26"/>
        <v>0</v>
      </c>
      <c r="J122" s="8">
        <f t="shared" si="27"/>
        <v>0.57948846085563244</v>
      </c>
      <c r="K122" s="8">
        <f t="shared" si="28"/>
        <v>0.3845115391443677</v>
      </c>
      <c r="L122" s="8">
        <f t="shared" si="29"/>
        <v>0.48200000000000004</v>
      </c>
      <c r="M122" s="19">
        <f t="shared" si="30"/>
        <v>0.50707690631375102</v>
      </c>
      <c r="N122" s="19">
        <f t="shared" si="31"/>
        <v>-0.10521964333335344</v>
      </c>
      <c r="O122" s="19">
        <f t="shared" si="32"/>
        <v>-5.8999417717925454E-3</v>
      </c>
      <c r="P122" s="19">
        <f t="shared" si="33"/>
        <v>3.3432318129373785E-2</v>
      </c>
      <c r="Q122" s="15"/>
      <c r="R122" s="1"/>
      <c r="S122" s="15"/>
      <c r="X122" s="10"/>
      <c r="Y122" s="10"/>
    </row>
    <row r="123" spans="1:25">
      <c r="A123" s="3">
        <v>38524</v>
      </c>
      <c r="B123" s="9">
        <f t="shared" si="25"/>
        <v>38524</v>
      </c>
      <c r="C123" s="5">
        <v>0.47</v>
      </c>
      <c r="D123" s="5">
        <v>0.47</v>
      </c>
      <c r="E123" s="5">
        <v>0.45</v>
      </c>
      <c r="F123" s="5">
        <v>0.47</v>
      </c>
      <c r="G123" s="6">
        <v>28100</v>
      </c>
      <c r="H123" s="10">
        <v>0.47</v>
      </c>
      <c r="I123" s="7">
        <f t="shared" si="26"/>
        <v>-2.0833333333333353E-2</v>
      </c>
      <c r="J123" s="8">
        <f t="shared" si="27"/>
        <v>0.57418163074019457</v>
      </c>
      <c r="K123" s="8">
        <f t="shared" si="28"/>
        <v>0.39781836925980568</v>
      </c>
      <c r="L123" s="8">
        <f t="shared" si="29"/>
        <v>0.4860000000000001</v>
      </c>
      <c r="M123" s="19">
        <f t="shared" si="30"/>
        <v>0.4433260882561465</v>
      </c>
      <c r="N123" s="19">
        <f t="shared" si="31"/>
        <v>-0.12572218782560579</v>
      </c>
      <c r="O123" s="19">
        <f t="shared" si="32"/>
        <v>-9.1577839317148243E-3</v>
      </c>
      <c r="P123" s="19">
        <f t="shared" si="33"/>
        <v>3.460710215628103E-2</v>
      </c>
      <c r="Q123" s="15"/>
      <c r="R123" s="1"/>
      <c r="S123" s="15"/>
      <c r="X123" s="10"/>
      <c r="Y123" s="10"/>
    </row>
    <row r="124" spans="1:25">
      <c r="A124" s="3">
        <v>38525</v>
      </c>
      <c r="B124" s="9">
        <f t="shared" si="25"/>
        <v>38525</v>
      </c>
      <c r="C124" s="5">
        <v>0.47</v>
      </c>
      <c r="D124" s="5">
        <v>0.47</v>
      </c>
      <c r="E124" s="5">
        <v>0.47</v>
      </c>
      <c r="F124" s="5">
        <v>0.47</v>
      </c>
      <c r="G124" s="6">
        <v>0</v>
      </c>
      <c r="H124" s="10">
        <v>0.47</v>
      </c>
      <c r="I124" s="7">
        <f t="shared" si="26"/>
        <v>0</v>
      </c>
      <c r="J124" s="8">
        <f t="shared" si="27"/>
        <v>0.56886623967405803</v>
      </c>
      <c r="K124" s="8">
        <f t="shared" si="28"/>
        <v>0.41013376032594229</v>
      </c>
      <c r="L124" s="8">
        <f t="shared" si="29"/>
        <v>0.48950000000000016</v>
      </c>
      <c r="M124" s="19">
        <f t="shared" si="30"/>
        <v>0.38702612343340759</v>
      </c>
      <c r="N124" s="19">
        <f t="shared" si="31"/>
        <v>-0.12699447723502733</v>
      </c>
      <c r="O124" s="19">
        <f t="shared" si="32"/>
        <v>-9.2573338845485451E-3</v>
      </c>
      <c r="P124" s="19">
        <f t="shared" si="33"/>
        <v>3.0957321274658681E-2</v>
      </c>
      <c r="Q124" s="15"/>
      <c r="R124" s="1"/>
      <c r="S124" s="15"/>
      <c r="X124" s="10"/>
      <c r="Y124" s="10"/>
    </row>
    <row r="125" spans="1:25">
      <c r="A125" s="3">
        <v>38526</v>
      </c>
      <c r="B125" s="9">
        <f t="shared" si="25"/>
        <v>38526</v>
      </c>
      <c r="C125" s="5">
        <v>0.44</v>
      </c>
      <c r="D125" s="5">
        <v>0.44</v>
      </c>
      <c r="E125" s="5">
        <v>0.44</v>
      </c>
      <c r="F125" s="5">
        <v>0.44</v>
      </c>
      <c r="G125" s="6">
        <v>10100</v>
      </c>
      <c r="H125" s="10">
        <v>0.44</v>
      </c>
      <c r="I125" s="7">
        <f t="shared" si="26"/>
        <v>-6.3829787234042493E-2</v>
      </c>
      <c r="J125" s="8">
        <f t="shared" si="27"/>
        <v>0.56116646586316254</v>
      </c>
      <c r="K125" s="8">
        <f t="shared" si="28"/>
        <v>0.42283353413683783</v>
      </c>
      <c r="L125" s="8">
        <f t="shared" si="29"/>
        <v>0.49200000000000016</v>
      </c>
      <c r="M125" s="19">
        <f t="shared" si="30"/>
        <v>0.32715695553502921</v>
      </c>
      <c r="N125" s="19">
        <f t="shared" si="31"/>
        <v>-0.15469025027887962</v>
      </c>
      <c r="O125" s="19">
        <f t="shared" si="32"/>
        <v>-1.3535297533752757E-2</v>
      </c>
      <c r="P125" s="19">
        <f t="shared" si="33"/>
        <v>3.0964955922679359E-2</v>
      </c>
      <c r="Q125" s="15"/>
      <c r="R125" s="1"/>
      <c r="S125" s="15"/>
      <c r="X125" s="10"/>
      <c r="Y125" s="10"/>
    </row>
    <row r="126" spans="1:25">
      <c r="A126" s="3">
        <v>38527</v>
      </c>
      <c r="B126" s="9">
        <f t="shared" si="25"/>
        <v>38527</v>
      </c>
      <c r="C126" s="5">
        <v>0.43</v>
      </c>
      <c r="D126" s="5">
        <v>0.43</v>
      </c>
      <c r="E126" s="5">
        <v>0.43</v>
      </c>
      <c r="F126" s="5">
        <v>0.43</v>
      </c>
      <c r="G126" s="6">
        <v>97000</v>
      </c>
      <c r="H126" s="10">
        <v>0.43</v>
      </c>
      <c r="I126" s="7">
        <f t="shared" si="26"/>
        <v>-2.2727272727272749E-2</v>
      </c>
      <c r="J126" s="8">
        <f t="shared" si="27"/>
        <v>0.55555642593640098</v>
      </c>
      <c r="K126" s="8">
        <f t="shared" si="28"/>
        <v>0.43144357406359934</v>
      </c>
      <c r="L126" s="8">
        <f t="shared" si="29"/>
        <v>0.49350000000000016</v>
      </c>
      <c r="M126" s="19">
        <f t="shared" si="30"/>
        <v>0.28766879224513864</v>
      </c>
      <c r="N126" s="19">
        <f t="shared" si="31"/>
        <v>-0.12070097432381356</v>
      </c>
      <c r="O126" s="19">
        <f t="shared" si="32"/>
        <v>-9.997104723876259E-3</v>
      </c>
      <c r="P126" s="19">
        <f t="shared" si="33"/>
        <v>2.0362717787598947E-2</v>
      </c>
      <c r="Q126" s="15"/>
      <c r="R126" s="1"/>
      <c r="S126" s="15"/>
      <c r="X126" s="10"/>
      <c r="Y126" s="10"/>
    </row>
    <row r="127" spans="1:25">
      <c r="A127" s="3">
        <v>38530</v>
      </c>
      <c r="B127" s="9">
        <f t="shared" si="25"/>
        <v>38530</v>
      </c>
      <c r="C127" s="5">
        <v>0.44</v>
      </c>
      <c r="D127" s="5">
        <v>0.44</v>
      </c>
      <c r="E127" s="5">
        <v>0.43</v>
      </c>
      <c r="F127" s="5">
        <v>0.44</v>
      </c>
      <c r="G127" s="6">
        <v>91500</v>
      </c>
      <c r="H127" s="10">
        <v>0.44</v>
      </c>
      <c r="I127" s="7">
        <f t="shared" si="26"/>
        <v>2.3255813953488393E-2</v>
      </c>
      <c r="J127" s="8">
        <f t="shared" si="27"/>
        <v>0.55572670690061998</v>
      </c>
      <c r="K127" s="8">
        <f t="shared" si="28"/>
        <v>0.42427329309938017</v>
      </c>
      <c r="L127" s="8">
        <f t="shared" si="29"/>
        <v>0.4900000000000001</v>
      </c>
      <c r="M127" s="19">
        <f t="shared" si="30"/>
        <v>0.30983193130294123</v>
      </c>
      <c r="N127" s="19">
        <f t="shared" si="31"/>
        <v>7.704394656378348E-2</v>
      </c>
      <c r="O127" s="19">
        <f t="shared" si="32"/>
        <v>3.0650525539686316E-4</v>
      </c>
      <c r="P127" s="19">
        <f t="shared" si="33"/>
        <v>-1.6619278615474763E-2</v>
      </c>
      <c r="Q127" s="15"/>
      <c r="R127" s="1"/>
      <c r="S127" s="15"/>
      <c r="X127" s="10"/>
      <c r="Y127" s="10"/>
    </row>
    <row r="128" spans="1:25">
      <c r="A128" s="3">
        <v>38531</v>
      </c>
      <c r="B128" s="9">
        <f t="shared" si="25"/>
        <v>38531</v>
      </c>
      <c r="C128" s="5">
        <v>0.44</v>
      </c>
      <c r="D128" s="5">
        <v>0.44</v>
      </c>
      <c r="E128" s="5">
        <v>0.44</v>
      </c>
      <c r="F128" s="5">
        <v>0.44</v>
      </c>
      <c r="G128" s="6">
        <v>8000</v>
      </c>
      <c r="H128" s="10">
        <v>0.44</v>
      </c>
      <c r="I128" s="7">
        <f t="shared" si="26"/>
        <v>0</v>
      </c>
      <c r="J128" s="8">
        <f t="shared" si="27"/>
        <v>0.55499087530467106</v>
      </c>
      <c r="K128" s="8">
        <f t="shared" si="28"/>
        <v>0.41800912469532897</v>
      </c>
      <c r="L128" s="8">
        <f t="shared" si="29"/>
        <v>0.48650000000000004</v>
      </c>
      <c r="M128" s="19">
        <f t="shared" si="30"/>
        <v>0.32770038383535982</v>
      </c>
      <c r="N128" s="19">
        <f t="shared" si="31"/>
        <v>5.7671436437413327E-2</v>
      </c>
      <c r="O128" s="19">
        <f t="shared" si="32"/>
        <v>-1.3240889574171741E-3</v>
      </c>
      <c r="P128" s="19">
        <f t="shared" si="33"/>
        <v>-1.4764465512996362E-2</v>
      </c>
      <c r="Q128" s="15"/>
      <c r="R128" s="1"/>
      <c r="S128" s="15"/>
      <c r="X128" s="10"/>
      <c r="Y128" s="10"/>
    </row>
    <row r="129" spans="1:25">
      <c r="A129" s="3">
        <v>38532</v>
      </c>
      <c r="B129" s="9">
        <f t="shared" si="25"/>
        <v>38532</v>
      </c>
      <c r="C129" s="5">
        <v>0.45</v>
      </c>
      <c r="D129" s="5">
        <v>0.48</v>
      </c>
      <c r="E129" s="5">
        <v>0.44</v>
      </c>
      <c r="F129" s="5">
        <v>0.44</v>
      </c>
      <c r="G129" s="6">
        <v>141000</v>
      </c>
      <c r="H129" s="10">
        <v>0.44</v>
      </c>
      <c r="I129" s="7">
        <f t="shared" si="26"/>
        <v>0</v>
      </c>
      <c r="J129" s="8">
        <f t="shared" si="27"/>
        <v>0.55345565981523415</v>
      </c>
      <c r="K129" s="8">
        <f t="shared" si="28"/>
        <v>0.41254434018476582</v>
      </c>
      <c r="L129" s="8">
        <f t="shared" si="29"/>
        <v>0.48299999999999998</v>
      </c>
      <c r="M129" s="19">
        <f t="shared" si="30"/>
        <v>0.34156648365932862</v>
      </c>
      <c r="N129" s="19">
        <f t="shared" si="31"/>
        <v>4.2313346300306073E-2</v>
      </c>
      <c r="O129" s="19">
        <f t="shared" si="32"/>
        <v>-2.7661995138102643E-3</v>
      </c>
      <c r="P129" s="19">
        <f t="shared" si="33"/>
        <v>-1.3073361770622165E-2</v>
      </c>
      <c r="Q129" s="15"/>
      <c r="R129" s="1"/>
      <c r="S129" s="15"/>
      <c r="X129" s="10"/>
      <c r="Y129" s="10"/>
    </row>
    <row r="130" spans="1:25">
      <c r="A130" s="3">
        <v>38533</v>
      </c>
      <c r="B130" s="9">
        <f t="shared" ref="B130:B193" si="34">A130</f>
        <v>38533</v>
      </c>
      <c r="C130" s="5">
        <v>0.46</v>
      </c>
      <c r="D130" s="5">
        <v>0.46</v>
      </c>
      <c r="E130" s="5">
        <v>0.43</v>
      </c>
      <c r="F130" s="5">
        <v>0.43</v>
      </c>
      <c r="G130" s="6">
        <v>137000</v>
      </c>
      <c r="H130" s="10">
        <v>0.43</v>
      </c>
      <c r="I130" s="7">
        <f t="shared" si="26"/>
        <v>-2.2727272727272749E-2</v>
      </c>
      <c r="J130" s="8">
        <f t="shared" si="27"/>
        <v>0.53777378084592209</v>
      </c>
      <c r="K130" s="8">
        <f t="shared" si="28"/>
        <v>0.41422621915407809</v>
      </c>
      <c r="L130" s="8">
        <f t="shared" si="29"/>
        <v>0.47600000000000009</v>
      </c>
      <c r="M130" s="19">
        <f t="shared" si="30"/>
        <v>0.29826108531746154</v>
      </c>
      <c r="N130" s="19">
        <f t="shared" si="31"/>
        <v>-0.12678468296397313</v>
      </c>
      <c r="O130" s="19">
        <f t="shared" si="32"/>
        <v>-2.8334481166110582E-2</v>
      </c>
      <c r="P130" s="19">
        <f t="shared" si="33"/>
        <v>4.0768441243406849E-3</v>
      </c>
      <c r="Q130" s="15"/>
      <c r="R130" s="1"/>
      <c r="S130" s="15"/>
      <c r="X130" s="10"/>
      <c r="Y130" s="10"/>
    </row>
    <row r="131" spans="1:25">
      <c r="A131" s="3">
        <v>38534</v>
      </c>
      <c r="B131" s="9">
        <f t="shared" si="34"/>
        <v>38534</v>
      </c>
      <c r="C131" s="5">
        <v>0.43</v>
      </c>
      <c r="D131" s="5">
        <v>0.43</v>
      </c>
      <c r="E131" s="5">
        <v>0.43</v>
      </c>
      <c r="F131" s="5">
        <v>0.43</v>
      </c>
      <c r="G131" s="6">
        <v>0</v>
      </c>
      <c r="H131" s="10">
        <v>0.43</v>
      </c>
      <c r="I131" s="7">
        <f t="shared" si="26"/>
        <v>0</v>
      </c>
      <c r="J131" s="8">
        <f t="shared" si="27"/>
        <v>0.5279369219230976</v>
      </c>
      <c r="K131" s="8">
        <f t="shared" si="28"/>
        <v>0.41306307807690251</v>
      </c>
      <c r="L131" s="8">
        <f t="shared" si="29"/>
        <v>0.47050000000000003</v>
      </c>
      <c r="M131" s="19">
        <f t="shared" si="30"/>
        <v>0.27810242537535229</v>
      </c>
      <c r="N131" s="19">
        <f t="shared" si="31"/>
        <v>-6.7587294938771109E-2</v>
      </c>
      <c r="O131" s="19">
        <f t="shared" si="32"/>
        <v>-1.8291815765638549E-2</v>
      </c>
      <c r="P131" s="19">
        <f t="shared" si="33"/>
        <v>-2.8079851621920847E-3</v>
      </c>
      <c r="Q131" s="15"/>
      <c r="R131" s="1"/>
      <c r="S131" s="15"/>
      <c r="X131" s="10"/>
      <c r="Y131" s="10"/>
    </row>
    <row r="132" spans="1:25">
      <c r="A132" s="3">
        <v>38537</v>
      </c>
      <c r="B132" s="9">
        <f t="shared" si="34"/>
        <v>38537</v>
      </c>
      <c r="C132" s="5">
        <v>0.47</v>
      </c>
      <c r="D132" s="5">
        <v>0.47</v>
      </c>
      <c r="E132" s="5">
        <v>0.47</v>
      </c>
      <c r="F132" s="5">
        <v>0.47</v>
      </c>
      <c r="G132" s="6">
        <v>16000</v>
      </c>
      <c r="H132" s="10">
        <v>0.47</v>
      </c>
      <c r="I132" s="7">
        <f t="shared" si="26"/>
        <v>9.3023255813953445E-2</v>
      </c>
      <c r="J132" s="8">
        <f t="shared" si="27"/>
        <v>0.5180470078244005</v>
      </c>
      <c r="K132" s="8">
        <f t="shared" si="28"/>
        <v>0.41695299217559967</v>
      </c>
      <c r="L132" s="8">
        <f t="shared" si="29"/>
        <v>0.46750000000000008</v>
      </c>
      <c r="M132" s="19">
        <f t="shared" si="30"/>
        <v>0.24245902426867608</v>
      </c>
      <c r="N132" s="19">
        <f t="shared" si="31"/>
        <v>-0.12816645183359562</v>
      </c>
      <c r="O132" s="19">
        <f t="shared" si="32"/>
        <v>-1.8733135888036503E-2</v>
      </c>
      <c r="P132" s="19">
        <f t="shared" si="33"/>
        <v>9.417239896645873E-3</v>
      </c>
      <c r="Q132" s="15"/>
      <c r="R132" s="1"/>
      <c r="S132" s="15"/>
      <c r="X132" s="10"/>
      <c r="Y132" s="10"/>
    </row>
    <row r="133" spans="1:25">
      <c r="A133" s="3">
        <v>38538</v>
      </c>
      <c r="B133" s="9">
        <f t="shared" si="34"/>
        <v>38538</v>
      </c>
      <c r="C133" s="5">
        <v>0.47</v>
      </c>
      <c r="D133" s="5">
        <v>0.48</v>
      </c>
      <c r="E133" s="5">
        <v>0.45</v>
      </c>
      <c r="F133" s="5">
        <v>0.48</v>
      </c>
      <c r="G133" s="6">
        <v>21000</v>
      </c>
      <c r="H133" s="10">
        <v>0.48</v>
      </c>
      <c r="I133" s="7">
        <f t="shared" si="26"/>
        <v>2.1276595744680871E-2</v>
      </c>
      <c r="J133" s="8">
        <f t="shared" si="27"/>
        <v>0.51307440918375935</v>
      </c>
      <c r="K133" s="8">
        <f t="shared" si="28"/>
        <v>0.41892559081624081</v>
      </c>
      <c r="L133" s="8">
        <f t="shared" si="29"/>
        <v>0.46600000000000008</v>
      </c>
      <c r="M133" s="19">
        <f t="shared" si="30"/>
        <v>0.22473876132531695</v>
      </c>
      <c r="N133" s="19">
        <f t="shared" si="31"/>
        <v>-7.3085598677171834E-2</v>
      </c>
      <c r="O133" s="19">
        <f t="shared" si="32"/>
        <v>-9.5987402022147759E-3</v>
      </c>
      <c r="P133" s="19">
        <f t="shared" si="33"/>
        <v>4.7309856930116091E-3</v>
      </c>
      <c r="Q133" s="15"/>
      <c r="R133" s="1"/>
      <c r="S133" s="15"/>
      <c r="X133" s="10"/>
      <c r="Y133" s="10"/>
    </row>
    <row r="134" spans="1:25">
      <c r="A134" s="3">
        <v>38539</v>
      </c>
      <c r="B134" s="9">
        <f t="shared" si="34"/>
        <v>38539</v>
      </c>
      <c r="C134" s="5">
        <v>0.47</v>
      </c>
      <c r="D134" s="5">
        <v>0.47</v>
      </c>
      <c r="E134" s="5">
        <v>0.45</v>
      </c>
      <c r="F134" s="5">
        <v>0.45</v>
      </c>
      <c r="G134" s="6">
        <v>9500</v>
      </c>
      <c r="H134" s="10">
        <v>0.45</v>
      </c>
      <c r="I134" s="7">
        <f t="shared" si="26"/>
        <v>-6.2499999999999944E-2</v>
      </c>
      <c r="J134" s="8">
        <f t="shared" si="27"/>
        <v>0.50834417464955728</v>
      </c>
      <c r="K134" s="8">
        <f t="shared" si="28"/>
        <v>0.41865582535044266</v>
      </c>
      <c r="L134" s="8">
        <f t="shared" si="29"/>
        <v>0.46349999999999997</v>
      </c>
      <c r="M134" s="19">
        <f t="shared" si="30"/>
        <v>0.21422931168828127</v>
      </c>
      <c r="N134" s="19">
        <f t="shared" si="31"/>
        <v>-4.6762959691776955E-2</v>
      </c>
      <c r="O134" s="19">
        <f t="shared" si="32"/>
        <v>-9.2193928395830817E-3</v>
      </c>
      <c r="P134" s="19">
        <f t="shared" si="33"/>
        <v>-6.4394601741216183E-4</v>
      </c>
      <c r="Q134" s="15"/>
      <c r="R134" s="1"/>
      <c r="S134" s="15"/>
      <c r="X134" s="10"/>
      <c r="Y134" s="10"/>
    </row>
    <row r="135" spans="1:25">
      <c r="A135" s="3">
        <v>38540</v>
      </c>
      <c r="B135" s="9">
        <f t="shared" si="34"/>
        <v>38540</v>
      </c>
      <c r="C135" s="5">
        <v>0.45</v>
      </c>
      <c r="D135" s="5">
        <v>0.47</v>
      </c>
      <c r="E135" s="5">
        <v>0.45</v>
      </c>
      <c r="F135" s="5">
        <v>0.47</v>
      </c>
      <c r="G135" s="6">
        <v>51000</v>
      </c>
      <c r="H135" s="10">
        <v>0.47</v>
      </c>
      <c r="I135" s="7">
        <f t="shared" si="26"/>
        <v>4.4444444444444363E-2</v>
      </c>
      <c r="J135" s="8">
        <f t="shared" si="27"/>
        <v>0.50580127018922194</v>
      </c>
      <c r="K135" s="8">
        <f t="shared" si="28"/>
        <v>0.4191987298107781</v>
      </c>
      <c r="L135" s="8">
        <f t="shared" si="29"/>
        <v>0.46250000000000002</v>
      </c>
      <c r="M135" s="19">
        <f t="shared" si="30"/>
        <v>0.20659065550493275</v>
      </c>
      <c r="N135" s="19">
        <f t="shared" si="31"/>
        <v>-3.5656447398119392E-2</v>
      </c>
      <c r="O135" s="19">
        <f t="shared" si="32"/>
        <v>-5.0023283183846211E-3</v>
      </c>
      <c r="P135" s="19">
        <f t="shared" si="33"/>
        <v>1.2967799023959601E-3</v>
      </c>
      <c r="Q135" s="15"/>
      <c r="R135" s="1"/>
      <c r="S135" s="15"/>
      <c r="X135" s="10"/>
      <c r="Y135" s="10"/>
    </row>
    <row r="136" spans="1:25">
      <c r="A136" s="3">
        <v>38541</v>
      </c>
      <c r="B136" s="9">
        <f t="shared" si="34"/>
        <v>38541</v>
      </c>
      <c r="C136" s="5">
        <v>0.47</v>
      </c>
      <c r="D136" s="5">
        <v>0.47</v>
      </c>
      <c r="E136" s="5">
        <v>0.47</v>
      </c>
      <c r="F136" s="5">
        <v>0.47</v>
      </c>
      <c r="G136" s="6">
        <v>11100</v>
      </c>
      <c r="H136" s="10">
        <v>0.47</v>
      </c>
      <c r="I136" s="7">
        <f t="shared" si="26"/>
        <v>0</v>
      </c>
      <c r="J136" s="8">
        <f t="shared" si="27"/>
        <v>0.50310528812542943</v>
      </c>
      <c r="K136" s="8">
        <f t="shared" si="28"/>
        <v>0.41989471187457061</v>
      </c>
      <c r="L136" s="8">
        <f t="shared" si="29"/>
        <v>0.46150000000000002</v>
      </c>
      <c r="M136" s="19">
        <f t="shared" si="30"/>
        <v>0.19817009811668018</v>
      </c>
      <c r="N136" s="19">
        <f t="shared" si="31"/>
        <v>-4.0759623748091098E-2</v>
      </c>
      <c r="O136" s="19">
        <f t="shared" si="32"/>
        <v>-5.330121181356339E-3</v>
      </c>
      <c r="P136" s="19">
        <f t="shared" si="33"/>
        <v>1.6602675874200995E-3</v>
      </c>
      <c r="Q136" s="15"/>
      <c r="R136" s="1"/>
      <c r="S136" s="15"/>
      <c r="X136" s="10"/>
      <c r="Y136" s="10"/>
    </row>
    <row r="137" spans="1:25">
      <c r="A137" s="3">
        <v>38544</v>
      </c>
      <c r="B137" s="9">
        <f t="shared" si="34"/>
        <v>38544</v>
      </c>
      <c r="C137" s="5">
        <v>0.47</v>
      </c>
      <c r="D137" s="5">
        <v>0.5</v>
      </c>
      <c r="E137" s="5">
        <v>0.47</v>
      </c>
      <c r="F137" s="5">
        <v>0.5</v>
      </c>
      <c r="G137" s="6">
        <v>16000</v>
      </c>
      <c r="H137" s="10">
        <v>0.5</v>
      </c>
      <c r="I137" s="7">
        <f t="shared" si="26"/>
        <v>6.3829787234042618E-2</v>
      </c>
      <c r="J137" s="8">
        <f t="shared" si="27"/>
        <v>0.50517406628984585</v>
      </c>
      <c r="K137" s="8">
        <f t="shared" si="28"/>
        <v>0.41882593371015425</v>
      </c>
      <c r="L137" s="8">
        <f t="shared" si="29"/>
        <v>0.46200000000000002</v>
      </c>
      <c r="M137" s="19">
        <f t="shared" si="30"/>
        <v>0.20616711055779144</v>
      </c>
      <c r="N137" s="19">
        <f t="shared" si="31"/>
        <v>4.0354284108002569E-2</v>
      </c>
      <c r="O137" s="19">
        <f t="shared" si="32"/>
        <v>4.1120183254775297E-3</v>
      </c>
      <c r="P137" s="19">
        <f t="shared" si="33"/>
        <v>-2.5453479984182876E-3</v>
      </c>
      <c r="Q137" s="15"/>
      <c r="R137" s="1"/>
      <c r="S137" s="15"/>
      <c r="X137" s="10"/>
      <c r="Y137" s="10"/>
    </row>
    <row r="138" spans="1:25">
      <c r="A138" s="3">
        <v>38545</v>
      </c>
      <c r="B138" s="9">
        <f t="shared" si="34"/>
        <v>38545</v>
      </c>
      <c r="C138" s="5">
        <v>0.5</v>
      </c>
      <c r="D138" s="5">
        <v>0.5</v>
      </c>
      <c r="E138" s="5">
        <v>0.47</v>
      </c>
      <c r="F138" s="5">
        <v>0.47</v>
      </c>
      <c r="G138" s="6">
        <v>80000</v>
      </c>
      <c r="H138" s="10">
        <v>0.47</v>
      </c>
      <c r="I138" s="7">
        <f t="shared" si="26"/>
        <v>-6.0000000000000053E-2</v>
      </c>
      <c r="J138" s="8">
        <f t="shared" si="27"/>
        <v>0.50405584566190653</v>
      </c>
      <c r="K138" s="8">
        <f t="shared" si="28"/>
        <v>0.41894415433809373</v>
      </c>
      <c r="L138" s="8">
        <f t="shared" si="29"/>
        <v>0.46150000000000013</v>
      </c>
      <c r="M138" s="19">
        <f t="shared" si="30"/>
        <v>0.2031576057154541</v>
      </c>
      <c r="N138" s="19">
        <f t="shared" si="31"/>
        <v>-1.4597405154464392E-2</v>
      </c>
      <c r="O138" s="19">
        <f t="shared" si="32"/>
        <v>-2.21353529913337E-3</v>
      </c>
      <c r="P138" s="19">
        <f t="shared" si="33"/>
        <v>2.8226673284585625E-4</v>
      </c>
      <c r="Q138" s="15"/>
      <c r="R138" s="1"/>
      <c r="S138" s="15"/>
      <c r="X138" s="10"/>
      <c r="Y138" s="10"/>
    </row>
    <row r="139" spans="1:25">
      <c r="A139" s="3">
        <v>38546</v>
      </c>
      <c r="B139" s="9">
        <f t="shared" si="34"/>
        <v>38546</v>
      </c>
      <c r="C139" s="5">
        <v>0.48</v>
      </c>
      <c r="D139" s="5">
        <v>0.48</v>
      </c>
      <c r="E139" s="5">
        <v>0.47</v>
      </c>
      <c r="F139" s="5">
        <v>0.47</v>
      </c>
      <c r="G139" s="6">
        <v>39100</v>
      </c>
      <c r="H139" s="10">
        <v>0.47</v>
      </c>
      <c r="I139" s="7">
        <f t="shared" si="26"/>
        <v>0</v>
      </c>
      <c r="J139" s="8">
        <f t="shared" si="27"/>
        <v>0.50123082370883265</v>
      </c>
      <c r="K139" s="8">
        <f t="shared" si="28"/>
        <v>0.41976917629116745</v>
      </c>
      <c r="L139" s="8">
        <f t="shared" si="29"/>
        <v>0.46050000000000002</v>
      </c>
      <c r="M139" s="19">
        <f t="shared" si="30"/>
        <v>0.19406295654533812</v>
      </c>
      <c r="N139" s="19">
        <f t="shared" si="31"/>
        <v>-4.4766471518935418E-2</v>
      </c>
      <c r="O139" s="19">
        <f t="shared" si="32"/>
        <v>-5.6045812728630733E-3</v>
      </c>
      <c r="P139" s="19">
        <f t="shared" si="33"/>
        <v>1.969288614080788E-3</v>
      </c>
      <c r="Q139" s="15"/>
      <c r="R139" s="1"/>
      <c r="S139" s="15"/>
      <c r="X139" s="10"/>
      <c r="Y139" s="10"/>
    </row>
    <row r="140" spans="1:25">
      <c r="A140" s="3">
        <v>38547</v>
      </c>
      <c r="B140" s="9">
        <f t="shared" si="34"/>
        <v>38547</v>
      </c>
      <c r="C140" s="5">
        <v>0.47</v>
      </c>
      <c r="D140" s="5">
        <v>0.47</v>
      </c>
      <c r="E140" s="5">
        <v>0.47</v>
      </c>
      <c r="F140" s="5">
        <v>0.47</v>
      </c>
      <c r="G140" s="6">
        <v>0</v>
      </c>
      <c r="H140" s="10">
        <v>0.47</v>
      </c>
      <c r="I140" s="7">
        <f t="shared" si="26"/>
        <v>0</v>
      </c>
      <c r="J140" s="8">
        <f t="shared" si="27"/>
        <v>0.49999999999999994</v>
      </c>
      <c r="K140" s="8">
        <f t="shared" si="28"/>
        <v>0.42</v>
      </c>
      <c r="L140" s="8">
        <f t="shared" si="29"/>
        <v>0.45999999999999996</v>
      </c>
      <c r="M140" s="19">
        <f t="shared" si="30"/>
        <v>0.19047619047619038</v>
      </c>
      <c r="N140" s="19">
        <f t="shared" si="31"/>
        <v>-1.8482486987720263E-2</v>
      </c>
      <c r="O140" s="19">
        <f t="shared" si="32"/>
        <v>-2.4556025898911957E-3</v>
      </c>
      <c r="P140" s="19">
        <f t="shared" si="33"/>
        <v>5.4988246367196683E-4</v>
      </c>
      <c r="Q140" s="15"/>
      <c r="R140" s="1"/>
      <c r="S140" s="15"/>
      <c r="X140" s="10"/>
      <c r="Y140" s="10"/>
    </row>
    <row r="141" spans="1:25">
      <c r="A141" s="3">
        <v>38548</v>
      </c>
      <c r="B141" s="9">
        <f t="shared" si="34"/>
        <v>38548</v>
      </c>
      <c r="C141" s="5">
        <v>0.48</v>
      </c>
      <c r="D141" s="5">
        <v>0.49</v>
      </c>
      <c r="E141" s="5">
        <v>0.47</v>
      </c>
      <c r="F141" s="5">
        <v>0.49</v>
      </c>
      <c r="G141" s="6">
        <v>19200</v>
      </c>
      <c r="H141" s="10">
        <v>0.49</v>
      </c>
      <c r="I141" s="7">
        <f t="shared" si="26"/>
        <v>4.2553191489361743E-2</v>
      </c>
      <c r="J141" s="8">
        <f t="shared" si="27"/>
        <v>0.50171892769104987</v>
      </c>
      <c r="K141" s="8">
        <f t="shared" si="28"/>
        <v>0.41928107230895012</v>
      </c>
      <c r="L141" s="8">
        <f t="shared" si="29"/>
        <v>0.46050000000000002</v>
      </c>
      <c r="M141" s="19">
        <f t="shared" si="30"/>
        <v>0.19661716406161747</v>
      </c>
      <c r="N141" s="19">
        <f t="shared" si="31"/>
        <v>3.2240111323492235E-2</v>
      </c>
      <c r="O141" s="19">
        <f t="shared" si="32"/>
        <v>3.4378553820998419E-3</v>
      </c>
      <c r="P141" s="19">
        <f t="shared" si="33"/>
        <v>-1.7117325977377721E-3</v>
      </c>
      <c r="Q141" s="15"/>
      <c r="R141" s="1"/>
      <c r="S141" s="15"/>
      <c r="X141" s="10"/>
      <c r="Y141" s="10"/>
    </row>
    <row r="142" spans="1:25">
      <c r="A142" s="3">
        <v>38551</v>
      </c>
      <c r="B142" s="9">
        <f t="shared" si="34"/>
        <v>38551</v>
      </c>
      <c r="C142" s="5">
        <v>0.49</v>
      </c>
      <c r="D142" s="5">
        <v>0.51</v>
      </c>
      <c r="E142" s="5">
        <v>0.49</v>
      </c>
      <c r="F142" s="5">
        <v>0.51</v>
      </c>
      <c r="G142" s="6">
        <v>27100</v>
      </c>
      <c r="H142" s="10">
        <v>0.51</v>
      </c>
      <c r="I142" s="7">
        <f t="shared" si="26"/>
        <v>4.0816326530612283E-2</v>
      </c>
      <c r="J142" s="8">
        <f t="shared" si="27"/>
        <v>0.5078693797647188</v>
      </c>
      <c r="K142" s="8">
        <f t="shared" si="28"/>
        <v>0.41613062023528108</v>
      </c>
      <c r="L142" s="8">
        <f t="shared" si="29"/>
        <v>0.46199999999999991</v>
      </c>
      <c r="M142" s="19">
        <f t="shared" si="30"/>
        <v>0.22045664286268682</v>
      </c>
      <c r="N142" s="19">
        <f t="shared" si="31"/>
        <v>0.12124820798248488</v>
      </c>
      <c r="O142" s="19">
        <f t="shared" si="32"/>
        <v>1.2258760302254888E-2</v>
      </c>
      <c r="P142" s="19">
        <f t="shared" si="33"/>
        <v>-7.5139382188652891E-3</v>
      </c>
      <c r="Q142" s="15"/>
      <c r="R142" s="1"/>
      <c r="S142" s="15"/>
      <c r="X142" s="10"/>
      <c r="Y142" s="10"/>
    </row>
    <row r="143" spans="1:25">
      <c r="A143" s="3">
        <v>38552</v>
      </c>
      <c r="B143" s="9">
        <f t="shared" si="34"/>
        <v>38552</v>
      </c>
      <c r="C143" s="5">
        <v>0.51</v>
      </c>
      <c r="D143" s="5">
        <v>0.51</v>
      </c>
      <c r="E143" s="5">
        <v>0.51</v>
      </c>
      <c r="F143" s="5">
        <v>0.51</v>
      </c>
      <c r="G143" s="6">
        <v>69200</v>
      </c>
      <c r="H143" s="10">
        <v>0.51</v>
      </c>
      <c r="I143" s="7">
        <f t="shared" si="26"/>
        <v>0</v>
      </c>
      <c r="J143" s="8">
        <f t="shared" si="27"/>
        <v>0.51435871324805671</v>
      </c>
      <c r="K143" s="8">
        <f t="shared" si="28"/>
        <v>0.41364128675194328</v>
      </c>
      <c r="L143" s="8">
        <f t="shared" si="29"/>
        <v>0.46399999999999997</v>
      </c>
      <c r="M143" s="19">
        <f t="shared" si="30"/>
        <v>0.24348978141660385</v>
      </c>
      <c r="N143" s="19">
        <f t="shared" si="31"/>
        <v>0.10447922210383748</v>
      </c>
      <c r="O143" s="19">
        <f t="shared" si="32"/>
        <v>1.2777563960135246E-2</v>
      </c>
      <c r="P143" s="19">
        <f t="shared" si="33"/>
        <v>-5.9820963954306527E-3</v>
      </c>
      <c r="Q143" s="15"/>
      <c r="R143" s="1"/>
      <c r="S143" s="15"/>
      <c r="X143" s="10"/>
      <c r="Y143" s="10"/>
    </row>
    <row r="144" spans="1:25">
      <c r="A144" s="3">
        <v>38553</v>
      </c>
      <c r="B144" s="9">
        <f t="shared" si="34"/>
        <v>38553</v>
      </c>
      <c r="C144" s="5">
        <v>0.52</v>
      </c>
      <c r="D144" s="5">
        <v>0.52</v>
      </c>
      <c r="E144" s="5">
        <v>0.52</v>
      </c>
      <c r="F144" s="5">
        <v>0.52</v>
      </c>
      <c r="G144" s="6">
        <v>30000</v>
      </c>
      <c r="H144" s="10">
        <v>0.52</v>
      </c>
      <c r="I144" s="7">
        <f t="shared" si="26"/>
        <v>1.9607843137254919E-2</v>
      </c>
      <c r="J144" s="8">
        <f t="shared" si="27"/>
        <v>0.522455339334151</v>
      </c>
      <c r="K144" s="8">
        <f t="shared" si="28"/>
        <v>0.41054466066584877</v>
      </c>
      <c r="L144" s="8">
        <f t="shared" si="29"/>
        <v>0.46649999999999991</v>
      </c>
      <c r="M144" s="19">
        <f t="shared" si="30"/>
        <v>0.27259075416252648</v>
      </c>
      <c r="N144" s="19">
        <f t="shared" si="31"/>
        <v>0.11951619725729568</v>
      </c>
      <c r="O144" s="19">
        <f t="shared" si="32"/>
        <v>1.5741205266974027E-2</v>
      </c>
      <c r="P144" s="19">
        <f t="shared" si="33"/>
        <v>-7.486259677824493E-3</v>
      </c>
      <c r="Q144" s="15"/>
      <c r="R144" s="1"/>
      <c r="S144" s="15"/>
      <c r="X144" s="10"/>
      <c r="Y144" s="10"/>
    </row>
    <row r="145" spans="1:25">
      <c r="A145" s="3">
        <v>38554</v>
      </c>
      <c r="B145" s="9">
        <f t="shared" si="34"/>
        <v>38554</v>
      </c>
      <c r="C145" s="5">
        <v>0.5</v>
      </c>
      <c r="D145" s="5">
        <v>0.51</v>
      </c>
      <c r="E145" s="5">
        <v>0.5</v>
      </c>
      <c r="F145" s="5">
        <v>0.5</v>
      </c>
      <c r="G145" s="6">
        <v>114000</v>
      </c>
      <c r="H145" s="10">
        <v>0.5</v>
      </c>
      <c r="I145" s="7">
        <f t="shared" si="26"/>
        <v>-3.8461538461538491E-2</v>
      </c>
      <c r="J145" s="8">
        <f t="shared" si="27"/>
        <v>0.5258826214360417</v>
      </c>
      <c r="K145" s="8">
        <f t="shared" si="28"/>
        <v>0.41311737856395814</v>
      </c>
      <c r="L145" s="8">
        <f t="shared" si="29"/>
        <v>0.46949999999999992</v>
      </c>
      <c r="M145" s="19">
        <f t="shared" si="30"/>
        <v>0.27296175063868788</v>
      </c>
      <c r="N145" s="19">
        <f t="shared" si="31"/>
        <v>1.3610016865803218E-3</v>
      </c>
      <c r="O145" s="19">
        <f t="shared" si="32"/>
        <v>6.5599522942164428E-3</v>
      </c>
      <c r="P145" s="19">
        <f t="shared" si="33"/>
        <v>6.2665969006557316E-3</v>
      </c>
      <c r="Q145" s="15"/>
      <c r="R145" s="1"/>
      <c r="S145" s="15"/>
      <c r="X145" s="10"/>
      <c r="Y145" s="10"/>
    </row>
    <row r="146" spans="1:25">
      <c r="A146" s="3">
        <v>38555</v>
      </c>
      <c r="B146" s="9">
        <f t="shared" si="34"/>
        <v>38555</v>
      </c>
      <c r="C146" s="5">
        <v>0.48</v>
      </c>
      <c r="D146" s="5">
        <v>0.48</v>
      </c>
      <c r="E146" s="5">
        <v>0.48</v>
      </c>
      <c r="F146" s="5">
        <v>0.48</v>
      </c>
      <c r="G146" s="6">
        <v>3000</v>
      </c>
      <c r="H146" s="10">
        <v>0.48</v>
      </c>
      <c r="I146" s="7">
        <f t="shared" si="26"/>
        <v>-4.0000000000000036E-2</v>
      </c>
      <c r="J146" s="8">
        <f t="shared" si="27"/>
        <v>0.52551635264103858</v>
      </c>
      <c r="K146" s="8">
        <f t="shared" si="28"/>
        <v>0.41848364735896137</v>
      </c>
      <c r="L146" s="8">
        <f t="shared" si="29"/>
        <v>0.47199999999999998</v>
      </c>
      <c r="M146" s="19">
        <f t="shared" si="30"/>
        <v>0.25576317248608788</v>
      </c>
      <c r="N146" s="19">
        <f t="shared" si="31"/>
        <v>-6.3007282567458703E-2</v>
      </c>
      <c r="O146" s="19">
        <f t="shared" si="32"/>
        <v>-6.9648393020279285E-4</v>
      </c>
      <c r="P146" s="19">
        <f t="shared" si="33"/>
        <v>1.2989695116813974E-2</v>
      </c>
      <c r="Q146" s="15"/>
      <c r="R146" s="1"/>
      <c r="S146" s="15"/>
      <c r="X146" s="10"/>
      <c r="Y146" s="10"/>
    </row>
    <row r="147" spans="1:25">
      <c r="A147" s="3">
        <v>38558</v>
      </c>
      <c r="B147" s="9">
        <f t="shared" si="34"/>
        <v>38558</v>
      </c>
      <c r="C147" s="5">
        <v>0.5</v>
      </c>
      <c r="D147" s="5">
        <v>0.5</v>
      </c>
      <c r="E147" s="5">
        <v>0.47</v>
      </c>
      <c r="F147" s="5">
        <v>0.47</v>
      </c>
      <c r="G147" s="6">
        <v>32700</v>
      </c>
      <c r="H147" s="10">
        <v>0.47</v>
      </c>
      <c r="I147" s="7">
        <f t="shared" si="26"/>
        <v>-2.0833333333333353E-2</v>
      </c>
      <c r="J147" s="8">
        <f t="shared" si="27"/>
        <v>0.52498786264742403</v>
      </c>
      <c r="K147" s="8">
        <f t="shared" si="28"/>
        <v>0.42201213735257603</v>
      </c>
      <c r="L147" s="8">
        <f t="shared" si="29"/>
        <v>0.47350000000000003</v>
      </c>
      <c r="M147" s="19">
        <f t="shared" si="30"/>
        <v>0.24401128825547372</v>
      </c>
      <c r="N147" s="19">
        <f t="shared" si="31"/>
        <v>-4.5948304896215639E-2</v>
      </c>
      <c r="O147" s="19">
        <f t="shared" si="32"/>
        <v>-1.0056585127343077E-3</v>
      </c>
      <c r="P147" s="19">
        <f t="shared" si="33"/>
        <v>8.4316078200017148E-3</v>
      </c>
      <c r="Q147" s="15"/>
      <c r="R147" s="1"/>
      <c r="S147" s="15"/>
      <c r="X147" s="10"/>
      <c r="Y147" s="10"/>
    </row>
    <row r="148" spans="1:25">
      <c r="A148" s="3">
        <v>38559</v>
      </c>
      <c r="B148" s="9">
        <f t="shared" si="34"/>
        <v>38559</v>
      </c>
      <c r="C148" s="5">
        <v>0.48</v>
      </c>
      <c r="D148" s="5">
        <v>0.48</v>
      </c>
      <c r="E148" s="5">
        <v>0.48</v>
      </c>
      <c r="F148" s="5">
        <v>0.48</v>
      </c>
      <c r="G148" s="6">
        <v>93200</v>
      </c>
      <c r="H148" s="10">
        <v>0.48</v>
      </c>
      <c r="I148" s="7">
        <f t="shared" si="26"/>
        <v>2.1276595744680871E-2</v>
      </c>
      <c r="J148" s="8">
        <f t="shared" si="27"/>
        <v>0.52468333050943172</v>
      </c>
      <c r="K148" s="8">
        <f t="shared" si="28"/>
        <v>0.42631666949056823</v>
      </c>
      <c r="L148" s="8">
        <f t="shared" si="29"/>
        <v>0.47549999999999998</v>
      </c>
      <c r="M148" s="19">
        <f t="shared" si="30"/>
        <v>0.23073613597236955</v>
      </c>
      <c r="N148" s="19">
        <f t="shared" si="31"/>
        <v>-5.4403844912311643E-2</v>
      </c>
      <c r="O148" s="19">
        <f t="shared" si="32"/>
        <v>-5.800746258334522E-4</v>
      </c>
      <c r="P148" s="19">
        <f t="shared" si="33"/>
        <v>1.0200019755346321E-2</v>
      </c>
      <c r="Q148" s="15"/>
      <c r="R148" s="1"/>
      <c r="S148" s="15"/>
      <c r="X148" s="10"/>
      <c r="Y148" s="10"/>
    </row>
    <row r="149" spans="1:25">
      <c r="A149" s="3">
        <v>38560</v>
      </c>
      <c r="B149" s="9">
        <f t="shared" si="34"/>
        <v>38560</v>
      </c>
      <c r="C149" s="5">
        <v>0.49</v>
      </c>
      <c r="D149" s="5">
        <v>0.49</v>
      </c>
      <c r="E149" s="5">
        <v>0.47</v>
      </c>
      <c r="F149" s="5">
        <v>0.47</v>
      </c>
      <c r="G149" s="6">
        <v>81100</v>
      </c>
      <c r="H149" s="10">
        <v>0.47</v>
      </c>
      <c r="I149" s="7">
        <f t="shared" si="26"/>
        <v>-2.0833333333333353E-2</v>
      </c>
      <c r="J149" s="8">
        <f t="shared" si="27"/>
        <v>0.52351881339845208</v>
      </c>
      <c r="K149" s="8">
        <f t="shared" si="28"/>
        <v>0.43048118660154799</v>
      </c>
      <c r="L149" s="8">
        <f t="shared" si="29"/>
        <v>0.47700000000000004</v>
      </c>
      <c r="M149" s="19">
        <f t="shared" si="30"/>
        <v>0.21612472203813035</v>
      </c>
      <c r="N149" s="19">
        <f t="shared" si="31"/>
        <v>-6.3325208566329227E-2</v>
      </c>
      <c r="O149" s="19">
        <f t="shared" si="32"/>
        <v>-2.2194665682421801E-3</v>
      </c>
      <c r="P149" s="19">
        <f t="shared" si="33"/>
        <v>9.7686002190723511E-3</v>
      </c>
      <c r="Q149" s="15"/>
      <c r="R149" s="1"/>
      <c r="S149" s="15"/>
      <c r="X149" s="10"/>
      <c r="Y149" s="10"/>
    </row>
    <row r="150" spans="1:25">
      <c r="A150" s="3">
        <v>38561</v>
      </c>
      <c r="B150" s="9">
        <f t="shared" si="34"/>
        <v>38561</v>
      </c>
      <c r="C150" s="5">
        <v>0.47</v>
      </c>
      <c r="D150" s="5">
        <v>0.47</v>
      </c>
      <c r="E150" s="5">
        <v>0.46</v>
      </c>
      <c r="F150" s="5">
        <v>0.47</v>
      </c>
      <c r="G150" s="6">
        <v>58000</v>
      </c>
      <c r="H150" s="10">
        <v>0.47</v>
      </c>
      <c r="I150" s="7">
        <f t="shared" si="26"/>
        <v>0</v>
      </c>
      <c r="J150" s="8">
        <f t="shared" si="27"/>
        <v>0.52042463035441611</v>
      </c>
      <c r="K150" s="8">
        <f t="shared" si="28"/>
        <v>0.43757536964558413</v>
      </c>
      <c r="L150" s="8">
        <f t="shared" si="29"/>
        <v>0.47900000000000009</v>
      </c>
      <c r="M150" s="19">
        <f t="shared" si="30"/>
        <v>0.18933712099914593</v>
      </c>
      <c r="N150" s="19">
        <f t="shared" si="31"/>
        <v>-0.12394510348639501</v>
      </c>
      <c r="O150" s="19">
        <f t="shared" si="32"/>
        <v>-5.9103569248063976E-3</v>
      </c>
      <c r="P150" s="19">
        <f t="shared" si="33"/>
        <v>1.6479658728042145E-2</v>
      </c>
      <c r="Q150" s="15"/>
      <c r="R150" s="1"/>
      <c r="S150" s="15"/>
      <c r="X150" s="10"/>
      <c r="Y150" s="10"/>
    </row>
    <row r="151" spans="1:25">
      <c r="A151" s="3">
        <v>38562</v>
      </c>
      <c r="B151" s="9">
        <f t="shared" si="34"/>
        <v>38562</v>
      </c>
      <c r="C151" s="5">
        <v>0.46</v>
      </c>
      <c r="D151" s="5">
        <v>0.46</v>
      </c>
      <c r="E151" s="5">
        <v>0.44</v>
      </c>
      <c r="F151" s="5">
        <v>0.44</v>
      </c>
      <c r="G151" s="6">
        <v>27700</v>
      </c>
      <c r="H151" s="10">
        <v>0.44</v>
      </c>
      <c r="I151" s="7">
        <f t="shared" si="26"/>
        <v>-6.3829787234042493E-2</v>
      </c>
      <c r="J151" s="8">
        <f t="shared" si="27"/>
        <v>0.51873009049186602</v>
      </c>
      <c r="K151" s="8">
        <f t="shared" si="28"/>
        <v>0.44026990950813394</v>
      </c>
      <c r="L151" s="8">
        <f t="shared" si="29"/>
        <v>0.47949999999999998</v>
      </c>
      <c r="M151" s="19">
        <f t="shared" si="30"/>
        <v>0.17820927410503065</v>
      </c>
      <c r="N151" s="19">
        <f t="shared" si="31"/>
        <v>-5.877266346605891E-2</v>
      </c>
      <c r="O151" s="19">
        <f t="shared" si="32"/>
        <v>-3.2560716071337314E-3</v>
      </c>
      <c r="P151" s="19">
        <f t="shared" si="33"/>
        <v>6.1578874165889594E-3</v>
      </c>
      <c r="Q151" s="15"/>
      <c r="R151" s="1"/>
      <c r="S151" s="15"/>
      <c r="X151" s="10"/>
      <c r="Y151" s="10"/>
    </row>
    <row r="152" spans="1:25">
      <c r="A152" s="3">
        <v>38565</v>
      </c>
      <c r="B152" s="9">
        <f t="shared" si="34"/>
        <v>38565</v>
      </c>
      <c r="C152" s="5">
        <v>0.44</v>
      </c>
      <c r="D152" s="5">
        <v>0.44</v>
      </c>
      <c r="E152" s="5">
        <v>0.44</v>
      </c>
      <c r="F152" s="5">
        <v>0.44</v>
      </c>
      <c r="G152" s="6">
        <v>20000</v>
      </c>
      <c r="H152" s="10">
        <v>0.44</v>
      </c>
      <c r="I152" s="7">
        <f t="shared" si="26"/>
        <v>0</v>
      </c>
      <c r="J152" s="8">
        <f t="shared" si="27"/>
        <v>0.52070831300812515</v>
      </c>
      <c r="K152" s="8">
        <f t="shared" si="28"/>
        <v>0.43529168699187465</v>
      </c>
      <c r="L152" s="8">
        <f t="shared" si="29"/>
        <v>0.47799999999999992</v>
      </c>
      <c r="M152" s="19">
        <f t="shared" si="30"/>
        <v>0.19622847981897004</v>
      </c>
      <c r="N152" s="19">
        <f t="shared" si="31"/>
        <v>0.10111261495470469</v>
      </c>
      <c r="O152" s="19">
        <f t="shared" si="32"/>
        <v>3.8135873598220348E-3</v>
      </c>
      <c r="P152" s="19">
        <f t="shared" si="33"/>
        <v>-1.1307205895176713E-2</v>
      </c>
      <c r="Q152" s="15"/>
      <c r="R152" s="1"/>
      <c r="S152" s="15"/>
      <c r="X152" s="10"/>
      <c r="Y152" s="10"/>
    </row>
    <row r="153" spans="1:25">
      <c r="A153" s="3">
        <v>38566</v>
      </c>
      <c r="B153" s="9">
        <f t="shared" si="34"/>
        <v>38566</v>
      </c>
      <c r="C153" s="5">
        <v>0.45</v>
      </c>
      <c r="D153" s="5">
        <v>0.45</v>
      </c>
      <c r="E153" s="5">
        <v>0.43</v>
      </c>
      <c r="F153" s="5">
        <v>0.43</v>
      </c>
      <c r="G153" s="6">
        <v>1800</v>
      </c>
      <c r="H153" s="10">
        <v>0.43</v>
      </c>
      <c r="I153" s="7">
        <f t="shared" si="26"/>
        <v>-2.2727272727272749E-2</v>
      </c>
      <c r="J153" s="8">
        <f t="shared" si="27"/>
        <v>0.52302893855326449</v>
      </c>
      <c r="K153" s="8">
        <f t="shared" si="28"/>
        <v>0.42797106144673536</v>
      </c>
      <c r="L153" s="8">
        <f t="shared" si="29"/>
        <v>0.47549999999999992</v>
      </c>
      <c r="M153" s="19">
        <f t="shared" si="30"/>
        <v>0.22211286152196974</v>
      </c>
      <c r="N153" s="19">
        <f t="shared" si="31"/>
        <v>0.13190940339995119</v>
      </c>
      <c r="O153" s="19">
        <f t="shared" si="32"/>
        <v>4.4566708215836226E-3</v>
      </c>
      <c r="P153" s="19">
        <f t="shared" si="33"/>
        <v>-1.6817747188624676E-2</v>
      </c>
      <c r="Q153" s="15"/>
      <c r="R153" s="1"/>
      <c r="S153" s="15"/>
      <c r="X153" s="10"/>
      <c r="Y153" s="10"/>
    </row>
    <row r="154" spans="1:25">
      <c r="A154" s="3">
        <v>38567</v>
      </c>
      <c r="B154" s="9">
        <f t="shared" si="34"/>
        <v>38567</v>
      </c>
      <c r="C154" s="5">
        <v>0.43</v>
      </c>
      <c r="D154" s="5">
        <v>0.43</v>
      </c>
      <c r="E154" s="5">
        <v>0.43</v>
      </c>
      <c r="F154" s="5">
        <v>0.43</v>
      </c>
      <c r="G154" s="6">
        <v>0</v>
      </c>
      <c r="H154" s="10">
        <v>0.43</v>
      </c>
      <c r="I154" s="7">
        <f t="shared" si="26"/>
        <v>0</v>
      </c>
      <c r="J154" s="8">
        <f t="shared" si="27"/>
        <v>0.52488849074937627</v>
      </c>
      <c r="K154" s="8">
        <f t="shared" si="28"/>
        <v>0.4241115092506233</v>
      </c>
      <c r="L154" s="8">
        <f t="shared" si="29"/>
        <v>0.47449999999999981</v>
      </c>
      <c r="M154" s="19">
        <f t="shared" si="30"/>
        <v>0.23761906786453205</v>
      </c>
      <c r="N154" s="19">
        <f t="shared" si="31"/>
        <v>6.981228478310586E-2</v>
      </c>
      <c r="O154" s="19">
        <f t="shared" si="32"/>
        <v>3.5553524079478941E-3</v>
      </c>
      <c r="P154" s="19">
        <f t="shared" si="33"/>
        <v>-9.0182550732870372E-3</v>
      </c>
      <c r="Q154" s="15"/>
      <c r="R154" s="1"/>
      <c r="S154" s="15"/>
      <c r="X154" s="10"/>
      <c r="Y154" s="10"/>
    </row>
    <row r="155" spans="1:25">
      <c r="A155" s="3">
        <v>38568</v>
      </c>
      <c r="B155" s="9">
        <f t="shared" si="34"/>
        <v>38568</v>
      </c>
      <c r="C155" s="5">
        <v>0.43</v>
      </c>
      <c r="D155" s="5">
        <v>0.43</v>
      </c>
      <c r="E155" s="5">
        <v>0.42</v>
      </c>
      <c r="F155" s="5">
        <v>0.42</v>
      </c>
      <c r="G155" s="6">
        <v>29900</v>
      </c>
      <c r="H155" s="10">
        <v>0.42</v>
      </c>
      <c r="I155" s="7">
        <f t="shared" si="26"/>
        <v>-2.3255813953488393E-2</v>
      </c>
      <c r="J155" s="8">
        <f t="shared" si="27"/>
        <v>0.52771355310873647</v>
      </c>
      <c r="K155" s="8">
        <f t="shared" si="28"/>
        <v>0.41628644689126348</v>
      </c>
      <c r="L155" s="8">
        <f t="shared" si="29"/>
        <v>0.47199999999999998</v>
      </c>
      <c r="M155" s="19">
        <f t="shared" si="30"/>
        <v>0.26766931051824133</v>
      </c>
      <c r="N155" s="19">
        <f t="shared" si="31"/>
        <v>0.12646393626474917</v>
      </c>
      <c r="O155" s="19">
        <f t="shared" si="32"/>
        <v>5.3822143353284314E-3</v>
      </c>
      <c r="P155" s="19">
        <f t="shared" si="33"/>
        <v>-1.8450483395713962E-2</v>
      </c>
      <c r="Q155" s="15"/>
      <c r="R155" s="1"/>
      <c r="S155" s="15"/>
      <c r="X155" s="10"/>
      <c r="Y155" s="10"/>
    </row>
    <row r="156" spans="1:25">
      <c r="A156" s="3">
        <v>38569</v>
      </c>
      <c r="B156" s="9">
        <f t="shared" si="34"/>
        <v>38569</v>
      </c>
      <c r="C156" s="5">
        <v>0.47</v>
      </c>
      <c r="D156" s="5">
        <v>0.47</v>
      </c>
      <c r="E156" s="5">
        <v>0.47</v>
      </c>
      <c r="F156" s="5">
        <v>0.47</v>
      </c>
      <c r="G156" s="6">
        <v>16000</v>
      </c>
      <c r="H156" s="10">
        <v>0.47</v>
      </c>
      <c r="I156" s="7">
        <f t="shared" si="26"/>
        <v>0.11904761904761903</v>
      </c>
      <c r="J156" s="8">
        <f t="shared" si="27"/>
        <v>0.52771355310873647</v>
      </c>
      <c r="K156" s="8">
        <f t="shared" si="28"/>
        <v>0.41628644689126348</v>
      </c>
      <c r="L156" s="8">
        <f t="shared" si="29"/>
        <v>0.47199999999999998</v>
      </c>
      <c r="M156" s="19">
        <f t="shared" si="30"/>
        <v>0.26766931051824133</v>
      </c>
      <c r="N156" s="19">
        <f t="shared" si="31"/>
        <v>0</v>
      </c>
      <c r="O156" s="19">
        <f t="shared" si="32"/>
        <v>0</v>
      </c>
      <c r="P156" s="19">
        <f t="shared" si="33"/>
        <v>0</v>
      </c>
      <c r="Q156" s="15"/>
      <c r="R156" s="1"/>
      <c r="S156" s="15"/>
      <c r="X156" s="10"/>
      <c r="Y156" s="10"/>
    </row>
    <row r="157" spans="1:25">
      <c r="A157" s="3">
        <v>38572</v>
      </c>
      <c r="B157" s="9">
        <f t="shared" si="34"/>
        <v>38572</v>
      </c>
      <c r="C157" s="5">
        <v>0.47</v>
      </c>
      <c r="D157" s="5">
        <v>0.48</v>
      </c>
      <c r="E157" s="5">
        <v>0.47</v>
      </c>
      <c r="F157" s="5">
        <v>0.48</v>
      </c>
      <c r="G157" s="6">
        <v>27000</v>
      </c>
      <c r="H157" s="10">
        <v>0.48</v>
      </c>
      <c r="I157" s="7">
        <f t="shared" si="26"/>
        <v>2.1276595744680871E-2</v>
      </c>
      <c r="J157" s="8">
        <f t="shared" si="27"/>
        <v>0.52536910887627275</v>
      </c>
      <c r="K157" s="8">
        <f t="shared" si="28"/>
        <v>0.4166308911237272</v>
      </c>
      <c r="L157" s="8">
        <f t="shared" si="29"/>
        <v>0.47099999999999997</v>
      </c>
      <c r="M157" s="19">
        <f t="shared" si="30"/>
        <v>0.26099413190236409</v>
      </c>
      <c r="N157" s="19">
        <f t="shared" si="31"/>
        <v>-2.4938154482309755E-2</v>
      </c>
      <c r="O157" s="19">
        <f t="shared" si="32"/>
        <v>-4.4426454819147662E-3</v>
      </c>
      <c r="P157" s="19">
        <f t="shared" si="33"/>
        <v>8.2742120248196582E-4</v>
      </c>
      <c r="Q157" s="15"/>
      <c r="R157" s="1"/>
      <c r="S157" s="15"/>
      <c r="X157" s="10"/>
      <c r="Y157" s="10"/>
    </row>
    <row r="158" spans="1:25">
      <c r="A158" s="3">
        <v>38573</v>
      </c>
      <c r="B158" s="9">
        <f t="shared" si="34"/>
        <v>38573</v>
      </c>
      <c r="C158" s="5">
        <v>0.47</v>
      </c>
      <c r="D158" s="5">
        <v>0.47</v>
      </c>
      <c r="E158" s="5">
        <v>0.46</v>
      </c>
      <c r="F158" s="5">
        <v>0.46</v>
      </c>
      <c r="G158" s="6">
        <v>50000</v>
      </c>
      <c r="H158" s="10">
        <v>0.46</v>
      </c>
      <c r="I158" s="7">
        <f t="shared" si="26"/>
        <v>-4.1666666666666588E-2</v>
      </c>
      <c r="J158" s="8">
        <f t="shared" si="27"/>
        <v>0.52508021619598089</v>
      </c>
      <c r="K158" s="8">
        <f t="shared" si="28"/>
        <v>0.41591978380401934</v>
      </c>
      <c r="L158" s="8">
        <f t="shared" si="29"/>
        <v>0.47050000000000008</v>
      </c>
      <c r="M158" s="19">
        <f t="shared" si="30"/>
        <v>0.26245549416662939</v>
      </c>
      <c r="N158" s="19">
        <f t="shared" si="31"/>
        <v>5.5992150230104879E-3</v>
      </c>
      <c r="O158" s="19">
        <f t="shared" si="32"/>
        <v>-5.498851672299203E-4</v>
      </c>
      <c r="P158" s="19">
        <f t="shared" si="33"/>
        <v>-1.706804115724299E-3</v>
      </c>
      <c r="Q158" s="15"/>
      <c r="R158" s="1"/>
      <c r="S158" s="15"/>
      <c r="X158" s="10"/>
      <c r="Y158" s="10"/>
    </row>
    <row r="159" spans="1:25">
      <c r="A159" s="3">
        <v>38574</v>
      </c>
      <c r="B159" s="9">
        <f t="shared" si="34"/>
        <v>38574</v>
      </c>
      <c r="C159" s="5">
        <v>0.46</v>
      </c>
      <c r="D159" s="5">
        <v>0.46</v>
      </c>
      <c r="E159" s="5">
        <v>0.45</v>
      </c>
      <c r="F159" s="5">
        <v>0.45</v>
      </c>
      <c r="G159" s="6">
        <v>64000</v>
      </c>
      <c r="H159" s="10">
        <v>0.45</v>
      </c>
      <c r="I159" s="7">
        <f t="shared" si="26"/>
        <v>-2.1739130434782625E-2</v>
      </c>
      <c r="J159" s="8">
        <f t="shared" si="27"/>
        <v>0.52480822723609921</v>
      </c>
      <c r="K159" s="8">
        <f t="shared" si="28"/>
        <v>0.41419177276390057</v>
      </c>
      <c r="L159" s="8">
        <f t="shared" si="29"/>
        <v>0.46949999999999992</v>
      </c>
      <c r="M159" s="19">
        <f t="shared" si="30"/>
        <v>0.26706579354306181</v>
      </c>
      <c r="N159" s="19">
        <f t="shared" si="31"/>
        <v>1.7566023493131407E-2</v>
      </c>
      <c r="O159" s="19">
        <f t="shared" si="32"/>
        <v>-5.1799506340600304E-4</v>
      </c>
      <c r="P159" s="19">
        <f t="shared" si="33"/>
        <v>-4.1546738275210458E-3</v>
      </c>
      <c r="Q159" s="15"/>
      <c r="R159" s="1"/>
      <c r="S159" s="15"/>
      <c r="X159" s="10"/>
      <c r="Y159" s="10"/>
    </row>
    <row r="160" spans="1:25">
      <c r="A160" s="3">
        <v>38575</v>
      </c>
      <c r="B160" s="9">
        <f t="shared" si="34"/>
        <v>38575</v>
      </c>
      <c r="C160" s="5">
        <v>0.46</v>
      </c>
      <c r="D160" s="5">
        <v>0.46</v>
      </c>
      <c r="E160" s="5">
        <v>0.46</v>
      </c>
      <c r="F160" s="5">
        <v>0.46</v>
      </c>
      <c r="G160" s="6">
        <v>20000</v>
      </c>
      <c r="H160" s="10">
        <v>0.46</v>
      </c>
      <c r="I160" s="7">
        <f t="shared" si="26"/>
        <v>2.222222222222224E-2</v>
      </c>
      <c r="J160" s="8">
        <f t="shared" si="27"/>
        <v>0.52446169849544821</v>
      </c>
      <c r="K160" s="8">
        <f t="shared" si="28"/>
        <v>0.41353830150455184</v>
      </c>
      <c r="L160" s="8">
        <f t="shared" si="29"/>
        <v>0.46900000000000003</v>
      </c>
      <c r="M160" s="19">
        <f t="shared" si="30"/>
        <v>0.26823004444166443</v>
      </c>
      <c r="N160" s="19">
        <f t="shared" si="31"/>
        <v>4.3594160193895825E-3</v>
      </c>
      <c r="O160" s="19">
        <f t="shared" si="32"/>
        <v>-6.602959379581186E-4</v>
      </c>
      <c r="P160" s="19">
        <f t="shared" si="33"/>
        <v>-1.5777021716006424E-3</v>
      </c>
      <c r="Q160" s="15"/>
      <c r="R160" s="1"/>
      <c r="S160" s="15"/>
      <c r="X160" s="10"/>
      <c r="Y160" s="10"/>
    </row>
    <row r="161" spans="1:25">
      <c r="A161" s="3">
        <v>38576</v>
      </c>
      <c r="B161" s="9">
        <f t="shared" si="34"/>
        <v>38576</v>
      </c>
      <c r="C161" s="5">
        <v>0.46</v>
      </c>
      <c r="D161" s="5">
        <v>0.46</v>
      </c>
      <c r="E161" s="5">
        <v>0.46</v>
      </c>
      <c r="F161" s="5">
        <v>0.46</v>
      </c>
      <c r="G161" s="6">
        <v>17500</v>
      </c>
      <c r="H161" s="10">
        <v>0.46</v>
      </c>
      <c r="I161" s="7">
        <f t="shared" si="26"/>
        <v>0</v>
      </c>
      <c r="J161" s="8">
        <f t="shared" si="27"/>
        <v>0.5222265931700486</v>
      </c>
      <c r="K161" s="8">
        <f t="shared" si="28"/>
        <v>0.41277340682995156</v>
      </c>
      <c r="L161" s="8">
        <f t="shared" si="29"/>
        <v>0.46750000000000008</v>
      </c>
      <c r="M161" s="19">
        <f t="shared" si="30"/>
        <v>0.26516530505364649</v>
      </c>
      <c r="N161" s="19">
        <f t="shared" si="31"/>
        <v>-1.1425787123874797E-2</v>
      </c>
      <c r="O161" s="19">
        <f t="shared" si="32"/>
        <v>-4.2617131657308426E-3</v>
      </c>
      <c r="P161" s="19">
        <f t="shared" si="33"/>
        <v>-1.8496344155242927E-3</v>
      </c>
      <c r="Q161" s="15"/>
      <c r="R161" s="1"/>
      <c r="S161" s="15"/>
      <c r="X161" s="10"/>
      <c r="Y161" s="10"/>
    </row>
    <row r="162" spans="1:25">
      <c r="A162" s="3">
        <v>38579</v>
      </c>
      <c r="B162" s="9">
        <f t="shared" si="34"/>
        <v>38579</v>
      </c>
      <c r="C162" s="5">
        <v>0.5</v>
      </c>
      <c r="D162" s="5">
        <v>0.51</v>
      </c>
      <c r="E162" s="5">
        <v>0.47</v>
      </c>
      <c r="F162" s="5">
        <v>0.5</v>
      </c>
      <c r="G162" s="6">
        <v>288000</v>
      </c>
      <c r="H162" s="10">
        <v>0.5</v>
      </c>
      <c r="I162" s="7">
        <f t="shared" si="26"/>
        <v>8.6956521739130391E-2</v>
      </c>
      <c r="J162" s="8">
        <f t="shared" si="27"/>
        <v>0.5203291665038936</v>
      </c>
      <c r="K162" s="8">
        <f t="shared" si="28"/>
        <v>0.41367083349610656</v>
      </c>
      <c r="L162" s="8">
        <f t="shared" si="29"/>
        <v>0.46700000000000008</v>
      </c>
      <c r="M162" s="19">
        <f t="shared" si="30"/>
        <v>0.25783382431478796</v>
      </c>
      <c r="N162" s="19">
        <f t="shared" si="31"/>
        <v>-2.7648717985089621E-2</v>
      </c>
      <c r="O162" s="19">
        <f t="shared" si="32"/>
        <v>-3.6333398010950308E-3</v>
      </c>
      <c r="P162" s="19">
        <f t="shared" si="33"/>
        <v>2.174138767919E-3</v>
      </c>
      <c r="Q162" s="15"/>
      <c r="R162" s="1"/>
      <c r="S162" s="15"/>
      <c r="X162" s="10"/>
      <c r="Y162" s="10"/>
    </row>
    <row r="163" spans="1:25">
      <c r="A163" s="3">
        <v>38580</v>
      </c>
      <c r="B163" s="9">
        <f t="shared" si="34"/>
        <v>38580</v>
      </c>
      <c r="C163" s="5">
        <v>0.5</v>
      </c>
      <c r="D163" s="5">
        <v>0.5</v>
      </c>
      <c r="E163" s="5">
        <v>0.48</v>
      </c>
      <c r="F163" s="5">
        <v>0.49</v>
      </c>
      <c r="G163" s="6">
        <v>88000</v>
      </c>
      <c r="H163" s="10">
        <v>0.49</v>
      </c>
      <c r="I163" s="7">
        <f t="shared" si="26"/>
        <v>-2.0000000000000018E-2</v>
      </c>
      <c r="J163" s="8">
        <f t="shared" si="27"/>
        <v>0.51675431016179796</v>
      </c>
      <c r="K163" s="8">
        <f t="shared" si="28"/>
        <v>0.41524568983820181</v>
      </c>
      <c r="L163" s="8">
        <f t="shared" si="29"/>
        <v>0.46599999999999991</v>
      </c>
      <c r="M163" s="19">
        <f t="shared" si="30"/>
        <v>0.24445436233943432</v>
      </c>
      <c r="N163" s="19">
        <f t="shared" si="31"/>
        <v>-5.1891802834288819E-2</v>
      </c>
      <c r="O163" s="19">
        <f t="shared" si="32"/>
        <v>-6.8703747016820253E-3</v>
      </c>
      <c r="P163" s="19">
        <f t="shared" si="33"/>
        <v>3.8070277490570938E-3</v>
      </c>
      <c r="Q163" s="15"/>
      <c r="R163" s="1"/>
      <c r="S163" s="15"/>
      <c r="X163" s="10"/>
      <c r="Y163" s="10"/>
    </row>
    <row r="164" spans="1:25">
      <c r="A164" s="3">
        <v>38581</v>
      </c>
      <c r="B164" s="9">
        <f t="shared" si="34"/>
        <v>38581</v>
      </c>
      <c r="C164" s="5">
        <v>0.5</v>
      </c>
      <c r="D164" s="5">
        <v>0.5</v>
      </c>
      <c r="E164" s="5">
        <v>0.5</v>
      </c>
      <c r="F164" s="5">
        <v>0.5</v>
      </c>
      <c r="G164" s="6">
        <v>10000</v>
      </c>
      <c r="H164" s="10">
        <v>0.5</v>
      </c>
      <c r="I164" s="7">
        <f t="shared" si="26"/>
        <v>2.0408163265306142E-2</v>
      </c>
      <c r="J164" s="8">
        <f t="shared" si="27"/>
        <v>0.51211687595755895</v>
      </c>
      <c r="K164" s="8">
        <f t="shared" si="28"/>
        <v>0.41788312404244099</v>
      </c>
      <c r="L164" s="8">
        <f t="shared" si="29"/>
        <v>0.46499999999999997</v>
      </c>
      <c r="M164" s="19">
        <f t="shared" si="30"/>
        <v>0.22550265012747298</v>
      </c>
      <c r="N164" s="19">
        <f t="shared" si="31"/>
        <v>-7.7526586273989923E-2</v>
      </c>
      <c r="O164" s="19">
        <f t="shared" si="32"/>
        <v>-8.97415679568693E-3</v>
      </c>
      <c r="P164" s="19">
        <f t="shared" si="33"/>
        <v>6.3515029024547778E-3</v>
      </c>
      <c r="Q164" s="15"/>
      <c r="R164" s="1"/>
      <c r="S164" s="15"/>
      <c r="X164" s="10"/>
      <c r="Y164" s="10"/>
    </row>
    <row r="165" spans="1:25">
      <c r="A165" s="3">
        <v>38582</v>
      </c>
      <c r="B165" s="9">
        <f t="shared" si="34"/>
        <v>38582</v>
      </c>
      <c r="C165" s="5">
        <v>0.5</v>
      </c>
      <c r="D165" s="5">
        <v>0.5</v>
      </c>
      <c r="E165" s="5">
        <v>0.5</v>
      </c>
      <c r="F165" s="5">
        <v>0.5</v>
      </c>
      <c r="G165" s="6">
        <v>40000</v>
      </c>
      <c r="H165" s="10">
        <v>0.5</v>
      </c>
      <c r="I165" s="7">
        <f t="shared" si="26"/>
        <v>0</v>
      </c>
      <c r="J165" s="8">
        <f t="shared" si="27"/>
        <v>0.51211687595755906</v>
      </c>
      <c r="K165" s="8">
        <f t="shared" si="28"/>
        <v>0.41788312404244105</v>
      </c>
      <c r="L165" s="8">
        <f t="shared" si="29"/>
        <v>0.46500000000000002</v>
      </c>
      <c r="M165" s="19">
        <f t="shared" si="30"/>
        <v>0.22550265012747306</v>
      </c>
      <c r="N165" s="19">
        <f t="shared" si="31"/>
        <v>3.6924943808783364E-16</v>
      </c>
      <c r="O165" s="19">
        <f t="shared" si="32"/>
        <v>2.1679094690040344E-16</v>
      </c>
      <c r="P165" s="19">
        <f t="shared" si="33"/>
        <v>1.3283893997504433E-16</v>
      </c>
      <c r="Q165" s="15"/>
      <c r="R165" s="1"/>
      <c r="S165" s="15"/>
      <c r="X165" s="10"/>
      <c r="Y165" s="10"/>
    </row>
    <row r="166" spans="1:25">
      <c r="A166" s="3">
        <v>38583</v>
      </c>
      <c r="B166" s="9">
        <f t="shared" si="34"/>
        <v>38583</v>
      </c>
      <c r="C166" s="5">
        <v>0.49</v>
      </c>
      <c r="D166" s="5">
        <v>0.49</v>
      </c>
      <c r="E166" s="5">
        <v>0.49</v>
      </c>
      <c r="F166" s="5">
        <v>0.49</v>
      </c>
      <c r="G166" s="6">
        <v>60900</v>
      </c>
      <c r="H166" s="10">
        <v>0.49</v>
      </c>
      <c r="I166" s="7">
        <f t="shared" si="26"/>
        <v>-2.0000000000000018E-2</v>
      </c>
      <c r="J166" s="8">
        <f t="shared" si="27"/>
        <v>0.51344788837894739</v>
      </c>
      <c r="K166" s="8">
        <f t="shared" si="28"/>
        <v>0.4175521116210526</v>
      </c>
      <c r="L166" s="8">
        <f t="shared" si="29"/>
        <v>0.46550000000000002</v>
      </c>
      <c r="M166" s="19">
        <f t="shared" si="30"/>
        <v>0.22966181726539689</v>
      </c>
      <c r="N166" s="19">
        <f t="shared" si="31"/>
        <v>1.8443983410273534E-2</v>
      </c>
      <c r="O166" s="19">
        <f t="shared" si="32"/>
        <v>2.5990403438660341E-3</v>
      </c>
      <c r="P166" s="19">
        <f t="shared" si="33"/>
        <v>-7.9211722690870207E-4</v>
      </c>
      <c r="Q166" s="15"/>
      <c r="R166" s="1"/>
      <c r="S166" s="15"/>
      <c r="X166" s="10"/>
      <c r="Y166" s="10"/>
    </row>
    <row r="167" spans="1:25">
      <c r="A167" s="3">
        <v>38586</v>
      </c>
      <c r="B167" s="9">
        <f t="shared" si="34"/>
        <v>38586</v>
      </c>
      <c r="C167" s="5">
        <v>0.48</v>
      </c>
      <c r="D167" s="5">
        <v>0.48</v>
      </c>
      <c r="E167" s="5">
        <v>0.48</v>
      </c>
      <c r="F167" s="5">
        <v>0.48</v>
      </c>
      <c r="G167" s="6">
        <v>9500</v>
      </c>
      <c r="H167" s="10">
        <v>0.48</v>
      </c>
      <c r="I167" s="7">
        <f t="shared" si="26"/>
        <v>-2.0408163265306142E-2</v>
      </c>
      <c r="J167" s="8">
        <f t="shared" si="27"/>
        <v>0.51433218389437829</v>
      </c>
      <c r="K167" s="8">
        <f t="shared" si="28"/>
        <v>0.41766781610562176</v>
      </c>
      <c r="L167" s="8">
        <f t="shared" si="29"/>
        <v>0.46600000000000003</v>
      </c>
      <c r="M167" s="19">
        <f t="shared" si="30"/>
        <v>0.23143839209366232</v>
      </c>
      <c r="N167" s="19">
        <f t="shared" si="31"/>
        <v>7.7356125167834227E-3</v>
      </c>
      <c r="O167" s="19">
        <f t="shared" si="32"/>
        <v>1.7222692612930762E-3</v>
      </c>
      <c r="P167" s="19">
        <f t="shared" si="33"/>
        <v>2.7710190261033546E-4</v>
      </c>
      <c r="Q167" s="15"/>
      <c r="R167" s="1"/>
      <c r="S167" s="15"/>
      <c r="X167" s="10"/>
      <c r="Y167" s="10"/>
    </row>
    <row r="168" spans="1:25">
      <c r="A168" s="3">
        <v>38587</v>
      </c>
      <c r="B168" s="9">
        <f t="shared" si="34"/>
        <v>38587</v>
      </c>
      <c r="C168" s="5">
        <v>0.48</v>
      </c>
      <c r="D168" s="5">
        <v>0.49</v>
      </c>
      <c r="E168" s="5">
        <v>0.48</v>
      </c>
      <c r="F168" s="5">
        <v>0.49</v>
      </c>
      <c r="G168" s="6">
        <v>26100</v>
      </c>
      <c r="H168" s="10">
        <v>0.49</v>
      </c>
      <c r="I168" s="7">
        <f t="shared" si="26"/>
        <v>2.0833333333333353E-2</v>
      </c>
      <c r="J168" s="8">
        <f t="shared" si="27"/>
        <v>0.5156019347887637</v>
      </c>
      <c r="K168" s="8">
        <f t="shared" si="28"/>
        <v>0.4173980652112364</v>
      </c>
      <c r="L168" s="8">
        <f t="shared" si="29"/>
        <v>0.46650000000000008</v>
      </c>
      <c r="M168" s="19">
        <f t="shared" si="30"/>
        <v>0.23527629321383745</v>
      </c>
      <c r="N168" s="19">
        <f t="shared" si="31"/>
        <v>1.6582819667282943E-2</v>
      </c>
      <c r="O168" s="19">
        <f t="shared" si="32"/>
        <v>2.4687370033335599E-3</v>
      </c>
      <c r="P168" s="19">
        <f t="shared" si="33"/>
        <v>-6.4585032406983629E-4</v>
      </c>
      <c r="Q168" s="15"/>
      <c r="R168" s="1"/>
      <c r="S168" s="15"/>
      <c r="X168" s="10"/>
      <c r="Y168" s="10"/>
    </row>
    <row r="169" spans="1:25">
      <c r="A169" s="3">
        <v>38588</v>
      </c>
      <c r="B169" s="9">
        <f t="shared" si="34"/>
        <v>38588</v>
      </c>
      <c r="C169" s="5">
        <v>0.49</v>
      </c>
      <c r="D169" s="5">
        <v>0.52</v>
      </c>
      <c r="E169" s="5">
        <v>0.49</v>
      </c>
      <c r="F169" s="5">
        <v>0.5</v>
      </c>
      <c r="G169" s="6">
        <v>122600</v>
      </c>
      <c r="H169" s="10">
        <v>0.5</v>
      </c>
      <c r="I169" s="7">
        <f t="shared" si="26"/>
        <v>2.0408163265306142E-2</v>
      </c>
      <c r="J169" s="8">
        <f t="shared" si="27"/>
        <v>0.51922499389946286</v>
      </c>
      <c r="K169" s="8">
        <f t="shared" si="28"/>
        <v>0.4167750061005373</v>
      </c>
      <c r="L169" s="8">
        <f t="shared" si="29"/>
        <v>0.46800000000000008</v>
      </c>
      <c r="M169" s="19">
        <f t="shared" si="30"/>
        <v>0.24581605494407185</v>
      </c>
      <c r="N169" s="19">
        <f t="shared" si="31"/>
        <v>4.4797380927176764E-2</v>
      </c>
      <c r="O169" s="19">
        <f t="shared" si="32"/>
        <v>7.0268532102841751E-3</v>
      </c>
      <c r="P169" s="19">
        <f t="shared" si="33"/>
        <v>-1.4927216070917358E-3</v>
      </c>
      <c r="Q169" s="15"/>
      <c r="R169" s="1"/>
      <c r="S169" s="15"/>
      <c r="X169" s="10"/>
      <c r="Y169" s="10"/>
    </row>
    <row r="170" spans="1:25">
      <c r="A170" s="3">
        <v>38589</v>
      </c>
      <c r="B170" s="9">
        <f t="shared" si="34"/>
        <v>38589</v>
      </c>
      <c r="C170" s="5">
        <v>0.5</v>
      </c>
      <c r="D170" s="5">
        <v>0.5</v>
      </c>
      <c r="E170" s="5">
        <v>0.49</v>
      </c>
      <c r="F170" s="5">
        <v>0.49</v>
      </c>
      <c r="G170" s="6">
        <v>12000</v>
      </c>
      <c r="H170" s="10">
        <v>0.49</v>
      </c>
      <c r="I170" s="7">
        <f t="shared" si="26"/>
        <v>-2.0000000000000018E-2</v>
      </c>
      <c r="J170" s="8">
        <f t="shared" si="27"/>
        <v>0.52111525688318161</v>
      </c>
      <c r="K170" s="8">
        <f t="shared" si="28"/>
        <v>0.4168847431168185</v>
      </c>
      <c r="L170" s="8">
        <f t="shared" si="29"/>
        <v>0.46900000000000003</v>
      </c>
      <c r="M170" s="19">
        <f t="shared" si="30"/>
        <v>0.25002237545823514</v>
      </c>
      <c r="N170" s="19">
        <f t="shared" si="31"/>
        <v>1.7111659021296653E-2</v>
      </c>
      <c r="O170" s="19">
        <f t="shared" si="32"/>
        <v>3.6405469804574914E-3</v>
      </c>
      <c r="P170" s="19">
        <f t="shared" si="33"/>
        <v>2.633003771217647E-4</v>
      </c>
      <c r="Q170" s="15"/>
      <c r="R170" s="1"/>
      <c r="S170" s="15"/>
      <c r="X170" s="10"/>
      <c r="Y170" s="10"/>
    </row>
    <row r="171" spans="1:25">
      <c r="A171" s="3">
        <v>38590</v>
      </c>
      <c r="B171" s="9">
        <f t="shared" si="34"/>
        <v>38590</v>
      </c>
      <c r="C171" s="5">
        <v>0.5</v>
      </c>
      <c r="D171" s="5">
        <v>0.51</v>
      </c>
      <c r="E171" s="5">
        <v>0.5</v>
      </c>
      <c r="F171" s="5">
        <v>0.5</v>
      </c>
      <c r="G171" s="6">
        <v>253400</v>
      </c>
      <c r="H171" s="10">
        <v>0.5</v>
      </c>
      <c r="I171" s="7">
        <f t="shared" si="26"/>
        <v>2.0408163265306142E-2</v>
      </c>
      <c r="J171" s="8">
        <f t="shared" si="27"/>
        <v>0.52400000000000002</v>
      </c>
      <c r="K171" s="8">
        <f t="shared" si="28"/>
        <v>0.4200000000000001</v>
      </c>
      <c r="L171" s="8">
        <f t="shared" si="29"/>
        <v>0.47200000000000009</v>
      </c>
      <c r="M171" s="19">
        <f t="shared" si="30"/>
        <v>0.24761904761904738</v>
      </c>
      <c r="N171" s="19">
        <f t="shared" si="31"/>
        <v>-9.6124510247652638E-3</v>
      </c>
      <c r="O171" s="19">
        <f t="shared" si="32"/>
        <v>5.5357103418391838E-3</v>
      </c>
      <c r="P171" s="19">
        <f t="shared" si="33"/>
        <v>7.4727054290606261E-3</v>
      </c>
      <c r="Q171" s="15"/>
      <c r="R171" s="1"/>
      <c r="S171" s="15"/>
      <c r="X171" s="10"/>
      <c r="Y171" s="10"/>
    </row>
    <row r="172" spans="1:25">
      <c r="A172" s="3">
        <v>38593</v>
      </c>
      <c r="B172" s="9">
        <f t="shared" si="34"/>
        <v>38593</v>
      </c>
      <c r="C172" s="5">
        <v>0.5</v>
      </c>
      <c r="D172" s="5">
        <v>0.5</v>
      </c>
      <c r="E172" s="5">
        <v>0.5</v>
      </c>
      <c r="F172" s="5">
        <v>0.5</v>
      </c>
      <c r="G172" s="6">
        <v>0</v>
      </c>
      <c r="H172" s="10">
        <v>0.5</v>
      </c>
      <c r="I172" s="7">
        <f t="shared" ref="I172:I235" si="35">IF(A173&gt;A172,(H172-H171)/H171, (H172-H173)/H173)</f>
        <v>0</v>
      </c>
      <c r="J172" s="8">
        <f t="shared" ref="J172:J235" si="36">(L172)+2*STDEVPA(H153:H172)</f>
        <v>0.52618593556827897</v>
      </c>
      <c r="K172" s="8">
        <f t="shared" ref="K172:K235" si="37">(L172)-(2*STDEVPA(H153:H172))</f>
        <v>0.4238140644317212</v>
      </c>
      <c r="L172" s="8">
        <f t="shared" ref="L172:L235" si="38">AVERAGE(H153:H172)</f>
        <v>0.47500000000000009</v>
      </c>
      <c r="M172" s="19">
        <f t="shared" ref="M172:M235" si="39">(J172-K172)/K172</f>
        <v>0.24154901813800103</v>
      </c>
      <c r="N172" s="19">
        <f t="shared" ref="N172:N235" si="40">IF(A173&gt;A172,(M172-M171)/M171, (M172-M173)/M173)</f>
        <v>-2.4513580596533344E-2</v>
      </c>
      <c r="O172" s="19">
        <f t="shared" ref="O172:O235" si="41">IF(A173&gt;A172,(J172-J171)/J171, (J172-J173)/J173)</f>
        <v>4.1716327638911289E-3</v>
      </c>
      <c r="P172" s="19">
        <f t="shared" ref="P172:P235" si="42">IF(A173&gt;A172,(K172-K171)/K171, (K172-K173)/K173)</f>
        <v>9.0811057898121626E-3</v>
      </c>
      <c r="Q172" s="15"/>
      <c r="R172" s="1"/>
      <c r="S172" s="15"/>
      <c r="X172" s="10"/>
      <c r="Y172" s="10"/>
    </row>
    <row r="173" spans="1:25">
      <c r="A173" s="3">
        <v>38594</v>
      </c>
      <c r="B173" s="9">
        <f t="shared" si="34"/>
        <v>38594</v>
      </c>
      <c r="C173" s="5">
        <v>0.5</v>
      </c>
      <c r="D173" s="5">
        <v>0.5</v>
      </c>
      <c r="E173" s="5">
        <v>0.49</v>
      </c>
      <c r="F173" s="5">
        <v>0.5</v>
      </c>
      <c r="G173" s="6">
        <v>33000</v>
      </c>
      <c r="H173" s="10">
        <v>0.5</v>
      </c>
      <c r="I173" s="7">
        <f t="shared" si="35"/>
        <v>0</v>
      </c>
      <c r="J173" s="8">
        <f t="shared" si="36"/>
        <v>0.52636439177509731</v>
      </c>
      <c r="K173" s="8">
        <f t="shared" si="37"/>
        <v>0.43063560822490277</v>
      </c>
      <c r="L173" s="8">
        <f t="shared" si="38"/>
        <v>0.47850000000000004</v>
      </c>
      <c r="M173" s="19">
        <f t="shared" si="39"/>
        <v>0.22229648854350995</v>
      </c>
      <c r="N173" s="19">
        <f t="shared" si="40"/>
        <v>-7.9704441536962864E-2</v>
      </c>
      <c r="O173" s="19">
        <f t="shared" si="41"/>
        <v>3.3915046897937636E-4</v>
      </c>
      <c r="P173" s="19">
        <f t="shared" si="42"/>
        <v>1.6095605043991053E-2</v>
      </c>
      <c r="Q173" s="15"/>
      <c r="R173" s="1"/>
      <c r="S173" s="15"/>
      <c r="X173" s="10"/>
      <c r="Y173" s="10"/>
    </row>
    <row r="174" spans="1:25">
      <c r="A174" s="3">
        <v>38595</v>
      </c>
      <c r="B174" s="9">
        <f t="shared" si="34"/>
        <v>38595</v>
      </c>
      <c r="C174" s="5">
        <v>0.49</v>
      </c>
      <c r="D174" s="5">
        <v>0.49</v>
      </c>
      <c r="E174" s="5">
        <v>0.48</v>
      </c>
      <c r="F174" s="5">
        <v>0.48</v>
      </c>
      <c r="G174" s="6">
        <v>35000</v>
      </c>
      <c r="H174" s="10">
        <v>0.48</v>
      </c>
      <c r="I174" s="7">
        <f t="shared" si="35"/>
        <v>-4.0000000000000036E-2</v>
      </c>
      <c r="J174" s="8">
        <f t="shared" si="36"/>
        <v>0.52337924020083426</v>
      </c>
      <c r="K174" s="8">
        <f t="shared" si="37"/>
        <v>0.43862075979916587</v>
      </c>
      <c r="L174" s="8">
        <f t="shared" si="38"/>
        <v>0.48100000000000004</v>
      </c>
      <c r="M174" s="19">
        <f t="shared" si="39"/>
        <v>0.19323864296910456</v>
      </c>
      <c r="N174" s="19">
        <f t="shared" si="40"/>
        <v>-0.13071661979364965</v>
      </c>
      <c r="O174" s="19">
        <f t="shared" si="41"/>
        <v>-5.6712642817573567E-3</v>
      </c>
      <c r="P174" s="19">
        <f t="shared" si="42"/>
        <v>1.8542710871444702E-2</v>
      </c>
      <c r="Q174" s="15"/>
      <c r="R174" s="1"/>
      <c r="S174" s="15"/>
      <c r="X174" s="10"/>
      <c r="Y174" s="10"/>
    </row>
    <row r="175" spans="1:25">
      <c r="A175" s="3">
        <v>38596</v>
      </c>
      <c r="B175" s="9">
        <f t="shared" si="34"/>
        <v>38596</v>
      </c>
      <c r="C175" s="5">
        <v>0.49</v>
      </c>
      <c r="D175" s="5">
        <v>0.5</v>
      </c>
      <c r="E175" s="5">
        <v>0.49</v>
      </c>
      <c r="F175" s="5">
        <v>0.5</v>
      </c>
      <c r="G175" s="6">
        <v>81000</v>
      </c>
      <c r="H175" s="10">
        <v>0.5</v>
      </c>
      <c r="I175" s="7">
        <f t="shared" si="35"/>
        <v>4.1666666666666706E-2</v>
      </c>
      <c r="J175" s="8">
        <f t="shared" si="36"/>
        <v>0.51755764119219949</v>
      </c>
      <c r="K175" s="8">
        <f t="shared" si="37"/>
        <v>0.45244235880780065</v>
      </c>
      <c r="L175" s="8">
        <f t="shared" si="38"/>
        <v>0.48500000000000004</v>
      </c>
      <c r="M175" s="19">
        <f t="shared" si="39"/>
        <v>0.14391950956134963</v>
      </c>
      <c r="N175" s="19">
        <f t="shared" si="40"/>
        <v>-0.25522396892240745</v>
      </c>
      <c r="O175" s="19">
        <f t="shared" si="41"/>
        <v>-1.1123098819129453E-2</v>
      </c>
      <c r="P175" s="19">
        <f t="shared" si="42"/>
        <v>3.151150213447116E-2</v>
      </c>
      <c r="Q175" s="15"/>
      <c r="R175" s="1"/>
      <c r="S175" s="15"/>
      <c r="X175" s="10"/>
      <c r="Y175" s="10"/>
    </row>
    <row r="176" spans="1:25">
      <c r="A176" s="3">
        <v>38597</v>
      </c>
      <c r="B176" s="9">
        <f t="shared" si="34"/>
        <v>38597</v>
      </c>
      <c r="C176" s="5">
        <v>0.5</v>
      </c>
      <c r="D176" s="5">
        <v>0.5</v>
      </c>
      <c r="E176" s="5">
        <v>0.5</v>
      </c>
      <c r="F176" s="5">
        <v>0.5</v>
      </c>
      <c r="G176" s="6">
        <v>51000</v>
      </c>
      <c r="H176" s="10">
        <v>0.5</v>
      </c>
      <c r="I176" s="7">
        <f t="shared" si="35"/>
        <v>0</v>
      </c>
      <c r="J176" s="8">
        <f t="shared" si="36"/>
        <v>0.51891913015489466</v>
      </c>
      <c r="K176" s="8">
        <f t="shared" si="37"/>
        <v>0.45408086984510543</v>
      </c>
      <c r="L176" s="8">
        <f t="shared" si="38"/>
        <v>0.48650000000000004</v>
      </c>
      <c r="M176" s="19">
        <f t="shared" si="39"/>
        <v>0.14279011650921705</v>
      </c>
      <c r="N176" s="19">
        <f t="shared" si="40"/>
        <v>-7.8473936964824614E-3</v>
      </c>
      <c r="O176" s="19">
        <f t="shared" si="41"/>
        <v>2.6306035392675555E-3</v>
      </c>
      <c r="P176" s="19">
        <f t="shared" si="42"/>
        <v>3.6214801850611555E-3</v>
      </c>
      <c r="Q176" s="15"/>
      <c r="R176" s="1"/>
      <c r="S176" s="15"/>
      <c r="X176" s="10"/>
      <c r="Y176" s="10"/>
    </row>
    <row r="177" spans="1:25">
      <c r="A177" s="3">
        <v>38600</v>
      </c>
      <c r="B177" s="9">
        <f t="shared" si="34"/>
        <v>38600</v>
      </c>
      <c r="C177" s="5">
        <v>0.49</v>
      </c>
      <c r="D177" s="5">
        <v>0.49</v>
      </c>
      <c r="E177" s="5">
        <v>0.47</v>
      </c>
      <c r="F177" s="5">
        <v>0.47</v>
      </c>
      <c r="G177" s="6">
        <v>7500</v>
      </c>
      <c r="H177" s="10">
        <v>0.47</v>
      </c>
      <c r="I177" s="7">
        <f t="shared" si="35"/>
        <v>-6.0000000000000053E-2</v>
      </c>
      <c r="J177" s="8">
        <f t="shared" si="36"/>
        <v>0.51910589071449376</v>
      </c>
      <c r="K177" s="8">
        <f t="shared" si="37"/>
        <v>0.45289410928550639</v>
      </c>
      <c r="L177" s="8">
        <f t="shared" si="38"/>
        <v>0.4860000000000001</v>
      </c>
      <c r="M177" s="19">
        <f t="shared" si="39"/>
        <v>0.14619704710543538</v>
      </c>
      <c r="N177" s="19">
        <f t="shared" si="40"/>
        <v>2.3859708777521804E-2</v>
      </c>
      <c r="O177" s="19">
        <f t="shared" si="41"/>
        <v>3.599030152219485E-4</v>
      </c>
      <c r="P177" s="19">
        <f t="shared" si="42"/>
        <v>-2.6135444992515687E-3</v>
      </c>
      <c r="Q177" s="15"/>
      <c r="R177" s="1"/>
      <c r="S177" s="15"/>
      <c r="X177" s="10"/>
      <c r="Y177" s="10"/>
    </row>
    <row r="178" spans="1:25">
      <c r="A178" s="3">
        <v>38601</v>
      </c>
      <c r="B178" s="9">
        <f t="shared" si="34"/>
        <v>38601</v>
      </c>
      <c r="C178" s="5">
        <v>0.47</v>
      </c>
      <c r="D178" s="5">
        <v>0.47</v>
      </c>
      <c r="E178" s="5">
        <v>0.46</v>
      </c>
      <c r="F178" s="5">
        <v>0.46</v>
      </c>
      <c r="G178" s="6">
        <v>23000</v>
      </c>
      <c r="H178" s="10">
        <v>0.46</v>
      </c>
      <c r="I178" s="7">
        <f t="shared" si="35"/>
        <v>-2.1276595744680753E-2</v>
      </c>
      <c r="J178" s="8">
        <f t="shared" si="36"/>
        <v>0.51910589071449376</v>
      </c>
      <c r="K178" s="8">
        <f t="shared" si="37"/>
        <v>0.45289410928550644</v>
      </c>
      <c r="L178" s="8">
        <f t="shared" si="38"/>
        <v>0.4860000000000001</v>
      </c>
      <c r="M178" s="19">
        <f t="shared" si="39"/>
        <v>0.14619704710543524</v>
      </c>
      <c r="N178" s="19">
        <f t="shared" si="40"/>
        <v>-9.492522648426668E-16</v>
      </c>
      <c r="O178" s="19">
        <f t="shared" si="41"/>
        <v>0</v>
      </c>
      <c r="P178" s="19">
        <f t="shared" si="42"/>
        <v>1.2256982392381561E-16</v>
      </c>
      <c r="Q178" s="15"/>
      <c r="R178" s="1"/>
      <c r="S178" s="15"/>
      <c r="X178" s="10"/>
      <c r="Y178" s="10"/>
    </row>
    <row r="179" spans="1:25">
      <c r="A179" s="3">
        <v>38602</v>
      </c>
      <c r="B179" s="9">
        <f t="shared" si="34"/>
        <v>38602</v>
      </c>
      <c r="C179" s="5">
        <v>0.47</v>
      </c>
      <c r="D179" s="5">
        <v>0.47</v>
      </c>
      <c r="E179" s="5">
        <v>0.47</v>
      </c>
      <c r="F179" s="5">
        <v>0.47</v>
      </c>
      <c r="G179" s="6">
        <v>15500</v>
      </c>
      <c r="H179" s="10">
        <v>0.47</v>
      </c>
      <c r="I179" s="7">
        <f t="shared" si="35"/>
        <v>2.1739130434782507E-2</v>
      </c>
      <c r="J179" s="8">
        <f t="shared" si="36"/>
        <v>0.51673213749463709</v>
      </c>
      <c r="K179" s="8">
        <f t="shared" si="37"/>
        <v>0.45726786250536311</v>
      </c>
      <c r="L179" s="8">
        <f t="shared" si="38"/>
        <v>0.4870000000000001</v>
      </c>
      <c r="M179" s="19">
        <f t="shared" si="39"/>
        <v>0.13004254150613209</v>
      </c>
      <c r="N179" s="19">
        <f t="shared" si="40"/>
        <v>-0.11049816613363433</v>
      </c>
      <c r="O179" s="19">
        <f t="shared" si="41"/>
        <v>-4.5727726506617937E-3</v>
      </c>
      <c r="P179" s="19">
        <f t="shared" si="42"/>
        <v>9.657341816074352E-3</v>
      </c>
      <c r="Q179" s="15"/>
      <c r="R179" s="1"/>
      <c r="S179" s="15"/>
      <c r="X179" s="10"/>
      <c r="Y179" s="10"/>
    </row>
    <row r="180" spans="1:25">
      <c r="A180" s="3">
        <v>38603</v>
      </c>
      <c r="B180" s="9">
        <f t="shared" si="34"/>
        <v>38603</v>
      </c>
      <c r="C180" s="5">
        <v>0.5</v>
      </c>
      <c r="D180" s="5">
        <v>0.5</v>
      </c>
      <c r="E180" s="5">
        <v>0.5</v>
      </c>
      <c r="F180" s="5">
        <v>0.5</v>
      </c>
      <c r="G180" s="6">
        <v>80000</v>
      </c>
      <c r="H180" s="10">
        <v>0.5</v>
      </c>
      <c r="I180" s="7">
        <f t="shared" si="35"/>
        <v>6.3829787234042618E-2</v>
      </c>
      <c r="J180" s="8">
        <f t="shared" si="36"/>
        <v>0.51649545416973519</v>
      </c>
      <c r="K180" s="8">
        <f t="shared" si="37"/>
        <v>0.46150454583026512</v>
      </c>
      <c r="L180" s="8">
        <f t="shared" si="38"/>
        <v>0.48900000000000016</v>
      </c>
      <c r="M180" s="19">
        <f t="shared" si="39"/>
        <v>0.11915572411218447</v>
      </c>
      <c r="N180" s="19">
        <f t="shared" si="40"/>
        <v>-8.3717353320369045E-2</v>
      </c>
      <c r="O180" s="19">
        <f t="shared" si="41"/>
        <v>-4.5803871624755467E-4</v>
      </c>
      <c r="P180" s="19">
        <f t="shared" si="42"/>
        <v>9.2652112083479801E-3</v>
      </c>
      <c r="Q180" s="15"/>
      <c r="R180" s="1"/>
      <c r="S180" s="15"/>
      <c r="X180" s="10"/>
      <c r="Y180" s="10"/>
    </row>
    <row r="181" spans="1:25">
      <c r="A181" s="3">
        <v>38604</v>
      </c>
      <c r="B181" s="9">
        <f t="shared" si="34"/>
        <v>38604</v>
      </c>
      <c r="C181" s="5">
        <v>0.5</v>
      </c>
      <c r="D181" s="5">
        <v>0.5</v>
      </c>
      <c r="E181" s="5">
        <v>0.5</v>
      </c>
      <c r="F181" s="5">
        <v>0.5</v>
      </c>
      <c r="G181" s="6">
        <v>5000</v>
      </c>
      <c r="H181" s="10">
        <v>0.5</v>
      </c>
      <c r="I181" s="7">
        <f t="shared" si="35"/>
        <v>0</v>
      </c>
      <c r="J181" s="8">
        <f t="shared" si="36"/>
        <v>0.51541311123146738</v>
      </c>
      <c r="K181" s="8">
        <f t="shared" si="37"/>
        <v>0.4665868887685326</v>
      </c>
      <c r="L181" s="8">
        <f t="shared" si="38"/>
        <v>0.49099999999999999</v>
      </c>
      <c r="M181" s="19">
        <f t="shared" si="39"/>
        <v>0.10464550898933811</v>
      </c>
      <c r="N181" s="19">
        <f t="shared" si="40"/>
        <v>-0.12177522507592732</v>
      </c>
      <c r="O181" s="19">
        <f t="shared" si="41"/>
        <v>-2.0955517217623406E-3</v>
      </c>
      <c r="P181" s="19">
        <f t="shared" si="42"/>
        <v>1.101255227968371E-2</v>
      </c>
      <c r="Q181" s="15"/>
      <c r="R181" s="1"/>
      <c r="S181" s="15"/>
      <c r="X181" s="10"/>
      <c r="Y181" s="10"/>
    </row>
    <row r="182" spans="1:25">
      <c r="A182" s="3">
        <v>38607</v>
      </c>
      <c r="B182" s="9">
        <f t="shared" si="34"/>
        <v>38607</v>
      </c>
      <c r="C182" s="5">
        <v>0.5</v>
      </c>
      <c r="D182" s="5">
        <v>0.5</v>
      </c>
      <c r="E182" s="5">
        <v>0.5</v>
      </c>
      <c r="F182" s="5">
        <v>0.5</v>
      </c>
      <c r="G182" s="6">
        <v>12000</v>
      </c>
      <c r="H182" s="10">
        <v>0.5</v>
      </c>
      <c r="I182" s="7">
        <f t="shared" si="35"/>
        <v>0</v>
      </c>
      <c r="J182" s="8">
        <f t="shared" si="36"/>
        <v>0.51541311123146738</v>
      </c>
      <c r="K182" s="8">
        <f t="shared" si="37"/>
        <v>0.4665868887685326</v>
      </c>
      <c r="L182" s="8">
        <f t="shared" si="38"/>
        <v>0.49099999999999999</v>
      </c>
      <c r="M182" s="19">
        <f t="shared" si="39"/>
        <v>0.10464550898933811</v>
      </c>
      <c r="N182" s="19">
        <f t="shared" si="40"/>
        <v>0</v>
      </c>
      <c r="O182" s="19">
        <f t="shared" si="41"/>
        <v>0</v>
      </c>
      <c r="P182" s="19">
        <f t="shared" si="42"/>
        <v>0</v>
      </c>
      <c r="Q182" s="15"/>
      <c r="R182" s="1"/>
      <c r="S182" s="15"/>
      <c r="X182" s="10"/>
      <c r="Y182" s="10"/>
    </row>
    <row r="183" spans="1:25">
      <c r="A183" s="3">
        <v>38608</v>
      </c>
      <c r="B183" s="9">
        <f t="shared" si="34"/>
        <v>38608</v>
      </c>
      <c r="C183" s="5">
        <v>0.5</v>
      </c>
      <c r="D183" s="5">
        <v>0.5</v>
      </c>
      <c r="E183" s="5">
        <v>0.5</v>
      </c>
      <c r="F183" s="5">
        <v>0.5</v>
      </c>
      <c r="G183" s="6">
        <v>0</v>
      </c>
      <c r="H183" s="10">
        <v>0.5</v>
      </c>
      <c r="I183" s="7">
        <f t="shared" si="35"/>
        <v>0</v>
      </c>
      <c r="J183" s="8">
        <f t="shared" si="36"/>
        <v>0.51621841418861647</v>
      </c>
      <c r="K183" s="8">
        <f t="shared" si="37"/>
        <v>0.4667815858113834</v>
      </c>
      <c r="L183" s="8">
        <f t="shared" si="38"/>
        <v>0.49149999999999994</v>
      </c>
      <c r="M183" s="19">
        <f t="shared" si="39"/>
        <v>0.10590997991340953</v>
      </c>
      <c r="N183" s="19">
        <f t="shared" si="40"/>
        <v>1.208337497025555E-2</v>
      </c>
      <c r="O183" s="19">
        <f t="shared" si="41"/>
        <v>1.5624417377062721E-3</v>
      </c>
      <c r="P183" s="19">
        <f t="shared" si="42"/>
        <v>4.17279283960734E-4</v>
      </c>
      <c r="Q183" s="15"/>
      <c r="R183" s="1"/>
      <c r="S183" s="15"/>
      <c r="X183" s="10"/>
      <c r="Y183" s="10"/>
    </row>
    <row r="184" spans="1:25">
      <c r="A184" s="3">
        <v>38609</v>
      </c>
      <c r="B184" s="9">
        <f t="shared" si="34"/>
        <v>38609</v>
      </c>
      <c r="C184" s="5">
        <v>0.49</v>
      </c>
      <c r="D184" s="5">
        <v>0.49</v>
      </c>
      <c r="E184" s="5">
        <v>0.49</v>
      </c>
      <c r="F184" s="5">
        <v>0.49</v>
      </c>
      <c r="G184" s="6">
        <v>17500</v>
      </c>
      <c r="H184" s="10">
        <v>0.49</v>
      </c>
      <c r="I184" s="7">
        <f t="shared" si="35"/>
        <v>-2.0000000000000018E-2</v>
      </c>
      <c r="J184" s="8">
        <f t="shared" si="36"/>
        <v>0.51541311123146738</v>
      </c>
      <c r="K184" s="8">
        <f t="shared" si="37"/>
        <v>0.46658688876853255</v>
      </c>
      <c r="L184" s="8">
        <f t="shared" si="38"/>
        <v>0.49099999999999994</v>
      </c>
      <c r="M184" s="19">
        <f t="shared" si="39"/>
        <v>0.10464550898933823</v>
      </c>
      <c r="N184" s="19">
        <f t="shared" si="40"/>
        <v>-1.1939110224599311E-2</v>
      </c>
      <c r="O184" s="19">
        <f t="shared" si="41"/>
        <v>-1.5600043218428226E-3</v>
      </c>
      <c r="P184" s="19">
        <f t="shared" si="42"/>
        <v>-4.1710523458722814E-4</v>
      </c>
      <c r="Q184" s="15"/>
      <c r="R184" s="1"/>
      <c r="S184" s="15"/>
      <c r="X184" s="10"/>
      <c r="Y184" s="10"/>
    </row>
    <row r="185" spans="1:25">
      <c r="A185" s="3">
        <v>38610</v>
      </c>
      <c r="B185" s="9">
        <f t="shared" si="34"/>
        <v>38610</v>
      </c>
      <c r="C185" s="5">
        <v>0.5</v>
      </c>
      <c r="D185" s="5">
        <v>0.51</v>
      </c>
      <c r="E185" s="5">
        <v>0.5</v>
      </c>
      <c r="F185" s="5">
        <v>0.51</v>
      </c>
      <c r="G185" s="6">
        <v>30000</v>
      </c>
      <c r="H185" s="10">
        <v>0.51</v>
      </c>
      <c r="I185" s="7">
        <f t="shared" si="35"/>
        <v>4.0816326530612283E-2</v>
      </c>
      <c r="J185" s="8">
        <f t="shared" si="36"/>
        <v>0.51701470164434604</v>
      </c>
      <c r="K185" s="8">
        <f t="shared" si="37"/>
        <v>0.46598529835565378</v>
      </c>
      <c r="L185" s="8">
        <f t="shared" si="38"/>
        <v>0.49149999999999994</v>
      </c>
      <c r="M185" s="19">
        <f t="shared" si="39"/>
        <v>0.10950861211450734</v>
      </c>
      <c r="N185" s="19">
        <f t="shared" si="40"/>
        <v>4.6472162753440092E-2</v>
      </c>
      <c r="O185" s="19">
        <f t="shared" si="41"/>
        <v>3.107391678593527E-3</v>
      </c>
      <c r="P185" s="19">
        <f t="shared" si="42"/>
        <v>-1.2893427298537161E-3</v>
      </c>
      <c r="Q185" s="15"/>
      <c r="R185" s="1"/>
      <c r="S185" s="15"/>
      <c r="X185" s="10"/>
      <c r="Y185" s="10"/>
    </row>
    <row r="186" spans="1:25">
      <c r="A186" s="3">
        <v>38611</v>
      </c>
      <c r="B186" s="9">
        <f t="shared" si="34"/>
        <v>38611</v>
      </c>
      <c r="C186" s="5">
        <v>0.5</v>
      </c>
      <c r="D186" s="5">
        <v>0.5</v>
      </c>
      <c r="E186" s="5">
        <v>0.5</v>
      </c>
      <c r="F186" s="5">
        <v>0.5</v>
      </c>
      <c r="G186" s="6">
        <v>40000</v>
      </c>
      <c r="H186" s="10">
        <v>0.5</v>
      </c>
      <c r="I186" s="7">
        <f t="shared" si="35"/>
        <v>-1.9607843137254919E-2</v>
      </c>
      <c r="J186" s="8">
        <f t="shared" si="36"/>
        <v>0.51776819745345026</v>
      </c>
      <c r="K186" s="8">
        <f t="shared" si="37"/>
        <v>0.46623180254654972</v>
      </c>
      <c r="L186" s="8">
        <f t="shared" si="38"/>
        <v>0.49199999999999999</v>
      </c>
      <c r="M186" s="19">
        <f t="shared" si="39"/>
        <v>0.11053813709277162</v>
      </c>
      <c r="N186" s="19">
        <f t="shared" si="40"/>
        <v>9.401315187774999E-3</v>
      </c>
      <c r="O186" s="19">
        <f t="shared" si="41"/>
        <v>1.457397259125815E-3</v>
      </c>
      <c r="P186" s="19">
        <f t="shared" si="42"/>
        <v>5.2899563948862426E-4</v>
      </c>
      <c r="Q186" s="15"/>
      <c r="R186" s="1"/>
      <c r="S186" s="15"/>
      <c r="X186" s="10"/>
      <c r="Y186" s="10"/>
    </row>
    <row r="187" spans="1:25">
      <c r="A187" s="3">
        <v>38614</v>
      </c>
      <c r="B187" s="9">
        <f t="shared" si="34"/>
        <v>38614</v>
      </c>
      <c r="C187" s="5">
        <v>0.5</v>
      </c>
      <c r="D187" s="5">
        <v>0.5</v>
      </c>
      <c r="E187" s="5">
        <v>0.49</v>
      </c>
      <c r="F187" s="5">
        <v>0.5</v>
      </c>
      <c r="G187" s="6">
        <v>45000</v>
      </c>
      <c r="H187" s="10">
        <v>0.5</v>
      </c>
      <c r="I187" s="7">
        <f t="shared" si="35"/>
        <v>0</v>
      </c>
      <c r="J187" s="8">
        <f t="shared" si="36"/>
        <v>0.51837715508089899</v>
      </c>
      <c r="K187" s="8">
        <f t="shared" si="37"/>
        <v>0.46762284491910094</v>
      </c>
      <c r="L187" s="8">
        <f t="shared" si="38"/>
        <v>0.49299999999999999</v>
      </c>
      <c r="M187" s="19">
        <f t="shared" si="39"/>
        <v>0.10853684911518506</v>
      </c>
      <c r="N187" s="19">
        <f t="shared" si="40"/>
        <v>-1.8104954816697622E-2</v>
      </c>
      <c r="O187" s="19">
        <f t="shared" si="41"/>
        <v>1.1761201835952338E-3</v>
      </c>
      <c r="P187" s="19">
        <f t="shared" si="42"/>
        <v>2.9835853430704913E-3</v>
      </c>
      <c r="Q187" s="15"/>
      <c r="R187" s="1"/>
      <c r="S187" s="15"/>
      <c r="X187" s="10"/>
      <c r="Y187" s="10"/>
    </row>
    <row r="188" spans="1:25">
      <c r="A188" s="3">
        <v>38615</v>
      </c>
      <c r="B188" s="9">
        <f t="shared" si="34"/>
        <v>38615</v>
      </c>
      <c r="C188" s="5">
        <v>0.54</v>
      </c>
      <c r="D188" s="5">
        <v>0.55000000000000004</v>
      </c>
      <c r="E188" s="5">
        <v>0.5</v>
      </c>
      <c r="F188" s="5">
        <v>0.54</v>
      </c>
      <c r="G188" s="6">
        <v>130000</v>
      </c>
      <c r="H188" s="10">
        <v>0.54</v>
      </c>
      <c r="I188" s="7">
        <f t="shared" si="35"/>
        <v>8.0000000000000071E-2</v>
      </c>
      <c r="J188" s="8">
        <f t="shared" si="36"/>
        <v>0.528042280190546</v>
      </c>
      <c r="K188" s="8">
        <f t="shared" si="37"/>
        <v>0.46295771980945399</v>
      </c>
      <c r="L188" s="8">
        <f t="shared" si="38"/>
        <v>0.4955</v>
      </c>
      <c r="M188" s="19">
        <f t="shared" si="39"/>
        <v>0.14058424256945057</v>
      </c>
      <c r="N188" s="19">
        <f t="shared" si="40"/>
        <v>0.29526740195171058</v>
      </c>
      <c r="O188" s="19">
        <f t="shared" si="41"/>
        <v>1.8644967307902778E-2</v>
      </c>
      <c r="P188" s="19">
        <f t="shared" si="42"/>
        <v>-9.9762557803479857E-3</v>
      </c>
      <c r="Q188" s="15"/>
      <c r="R188" s="1"/>
      <c r="S188" s="15"/>
      <c r="X188" s="10"/>
      <c r="Y188" s="10"/>
    </row>
    <row r="189" spans="1:25">
      <c r="A189" s="3">
        <v>38616</v>
      </c>
      <c r="B189" s="9">
        <f t="shared" si="34"/>
        <v>38616</v>
      </c>
      <c r="C189" s="5">
        <v>0.54</v>
      </c>
      <c r="D189" s="5">
        <v>0.54</v>
      </c>
      <c r="E189" s="5">
        <v>0.52</v>
      </c>
      <c r="F189" s="5">
        <v>0.53</v>
      </c>
      <c r="G189" s="6">
        <v>200500</v>
      </c>
      <c r="H189" s="10">
        <v>0.53</v>
      </c>
      <c r="I189" s="7">
        <f t="shared" si="35"/>
        <v>-1.8518518518518535E-2</v>
      </c>
      <c r="J189" s="8">
        <f t="shared" si="36"/>
        <v>0.53283294573433782</v>
      </c>
      <c r="K189" s="8">
        <f t="shared" si="37"/>
        <v>0.46116705426566212</v>
      </c>
      <c r="L189" s="8">
        <f t="shared" si="38"/>
        <v>0.497</v>
      </c>
      <c r="M189" s="19">
        <f t="shared" si="39"/>
        <v>0.15540115193786477</v>
      </c>
      <c r="N189" s="19">
        <f t="shared" si="40"/>
        <v>0.10539523560824711</v>
      </c>
      <c r="O189" s="19">
        <f t="shared" si="41"/>
        <v>9.072503705693959E-3</v>
      </c>
      <c r="P189" s="19">
        <f t="shared" si="42"/>
        <v>-3.8678813791654209E-3</v>
      </c>
      <c r="Q189" s="15"/>
      <c r="R189" s="1"/>
      <c r="S189" s="15"/>
      <c r="X189" s="10"/>
      <c r="Y189" s="10"/>
    </row>
    <row r="190" spans="1:25">
      <c r="A190" s="3">
        <v>38617</v>
      </c>
      <c r="B190" s="9">
        <f t="shared" si="34"/>
        <v>38617</v>
      </c>
      <c r="C190" s="5">
        <v>0.51</v>
      </c>
      <c r="D190" s="5">
        <v>0.51</v>
      </c>
      <c r="E190" s="5">
        <v>0.51</v>
      </c>
      <c r="F190" s="5">
        <v>0.51</v>
      </c>
      <c r="G190" s="6">
        <v>50000</v>
      </c>
      <c r="H190" s="10">
        <v>0.51</v>
      </c>
      <c r="I190" s="7">
        <f t="shared" si="35"/>
        <v>-3.7735849056603807E-2</v>
      </c>
      <c r="J190" s="8">
        <f t="shared" si="36"/>
        <v>0.53411094017053551</v>
      </c>
      <c r="K190" s="8">
        <f t="shared" si="37"/>
        <v>0.46188905982946427</v>
      </c>
      <c r="L190" s="8">
        <f t="shared" si="38"/>
        <v>0.49799999999999989</v>
      </c>
      <c r="M190" s="19">
        <f t="shared" si="39"/>
        <v>0.15636196355838466</v>
      </c>
      <c r="N190" s="19">
        <f t="shared" si="40"/>
        <v>6.1827831295874821E-3</v>
      </c>
      <c r="O190" s="19">
        <f t="shared" si="41"/>
        <v>2.3984898952454821E-3</v>
      </c>
      <c r="P190" s="19">
        <f t="shared" si="42"/>
        <v>1.5656052554574283E-3</v>
      </c>
      <c r="Q190" s="15"/>
      <c r="R190" s="1"/>
      <c r="S190" s="15"/>
      <c r="X190" s="10"/>
      <c r="Y190" s="10"/>
    </row>
    <row r="191" spans="1:25">
      <c r="A191" s="3">
        <v>38618</v>
      </c>
      <c r="B191" s="9">
        <f t="shared" si="34"/>
        <v>38618</v>
      </c>
      <c r="C191" s="5">
        <v>0.56000000000000005</v>
      </c>
      <c r="D191" s="5">
        <v>0.65</v>
      </c>
      <c r="E191" s="5">
        <v>0.54</v>
      </c>
      <c r="F191" s="5">
        <v>0.57999999999999996</v>
      </c>
      <c r="G191" s="6">
        <v>378400</v>
      </c>
      <c r="H191" s="10">
        <v>0.57999999999999996</v>
      </c>
      <c r="I191" s="7">
        <f t="shared" si="35"/>
        <v>0.13725490196078421</v>
      </c>
      <c r="J191" s="8">
        <f t="shared" si="36"/>
        <v>0.55283306010855537</v>
      </c>
      <c r="K191" s="8">
        <f t="shared" si="37"/>
        <v>0.45116693989144468</v>
      </c>
      <c r="L191" s="8">
        <f t="shared" si="38"/>
        <v>0.502</v>
      </c>
      <c r="M191" s="19">
        <f t="shared" si="39"/>
        <v>0.22534035902890531</v>
      </c>
      <c r="N191" s="19">
        <f t="shared" si="40"/>
        <v>0.44114562071717978</v>
      </c>
      <c r="O191" s="19">
        <f t="shared" si="41"/>
        <v>3.5052867353816242E-2</v>
      </c>
      <c r="P191" s="19">
        <f t="shared" si="42"/>
        <v>-2.3213626107486361E-2</v>
      </c>
      <c r="Q191" s="15"/>
      <c r="R191" s="1"/>
      <c r="S191" s="15"/>
      <c r="X191" s="10"/>
      <c r="Y191" s="10"/>
    </row>
    <row r="192" spans="1:25">
      <c r="A192" s="3">
        <v>38621</v>
      </c>
      <c r="B192" s="9">
        <f t="shared" si="34"/>
        <v>38621</v>
      </c>
      <c r="C192" s="5">
        <v>0.62</v>
      </c>
      <c r="D192" s="5">
        <v>0.66</v>
      </c>
      <c r="E192" s="5">
        <v>0.61</v>
      </c>
      <c r="F192" s="5">
        <v>0.63</v>
      </c>
      <c r="G192" s="6">
        <v>244000</v>
      </c>
      <c r="H192" s="10">
        <v>0.63</v>
      </c>
      <c r="I192" s="7">
        <f t="shared" si="35"/>
        <v>8.6206896551724227E-2</v>
      </c>
      <c r="J192" s="8">
        <f t="shared" si="36"/>
        <v>0.58393871685016918</v>
      </c>
      <c r="K192" s="8">
        <f t="shared" si="37"/>
        <v>0.43306128314983072</v>
      </c>
      <c r="L192" s="8">
        <f t="shared" si="38"/>
        <v>0.50849999999999995</v>
      </c>
      <c r="M192" s="19">
        <f t="shared" si="39"/>
        <v>0.34839741988234452</v>
      </c>
      <c r="N192" s="19">
        <f t="shared" si="40"/>
        <v>0.54609419006763094</v>
      </c>
      <c r="O192" s="19">
        <f t="shared" si="41"/>
        <v>5.6265912779358454E-2</v>
      </c>
      <c r="P192" s="19">
        <f t="shared" si="42"/>
        <v>-4.0130725770754314E-2</v>
      </c>
      <c r="Q192" s="15"/>
      <c r="R192" s="1"/>
      <c r="S192" s="15"/>
      <c r="X192" s="10"/>
      <c r="Y192" s="10"/>
    </row>
    <row r="193" spans="1:25">
      <c r="A193" s="3">
        <v>38622</v>
      </c>
      <c r="B193" s="9">
        <f t="shared" si="34"/>
        <v>38622</v>
      </c>
      <c r="C193" s="5">
        <v>0.64</v>
      </c>
      <c r="D193" s="5">
        <v>0.64</v>
      </c>
      <c r="E193" s="5">
        <v>0.62</v>
      </c>
      <c r="F193" s="5">
        <v>0.63</v>
      </c>
      <c r="G193" s="6">
        <v>70200</v>
      </c>
      <c r="H193" s="10">
        <v>0.63</v>
      </c>
      <c r="I193" s="7">
        <f t="shared" si="35"/>
        <v>0</v>
      </c>
      <c r="J193" s="8">
        <f t="shared" si="36"/>
        <v>0.60697825830053542</v>
      </c>
      <c r="K193" s="8">
        <f t="shared" si="37"/>
        <v>0.42302174169946477</v>
      </c>
      <c r="L193" s="8">
        <f t="shared" si="38"/>
        <v>0.51500000000000012</v>
      </c>
      <c r="M193" s="19">
        <f t="shared" si="39"/>
        <v>0.43486303059042841</v>
      </c>
      <c r="N193" s="19">
        <f t="shared" si="40"/>
        <v>0.24818097314636758</v>
      </c>
      <c r="O193" s="19">
        <f t="shared" si="41"/>
        <v>3.9455409935213931E-2</v>
      </c>
      <c r="P193" s="19">
        <f t="shared" si="42"/>
        <v>-2.3182726881849809E-2</v>
      </c>
      <c r="Q193" s="15"/>
      <c r="R193" s="1"/>
      <c r="S193" s="15"/>
      <c r="X193" s="10"/>
      <c r="Y193" s="10"/>
    </row>
    <row r="194" spans="1:25">
      <c r="A194" s="3">
        <v>38623</v>
      </c>
      <c r="B194" s="9">
        <f t="shared" ref="B194:B257" si="43">A194</f>
        <v>38623</v>
      </c>
      <c r="C194" s="5">
        <v>0.65</v>
      </c>
      <c r="D194" s="5">
        <v>0.65</v>
      </c>
      <c r="E194" s="5">
        <v>0.63</v>
      </c>
      <c r="F194" s="5">
        <v>0.63</v>
      </c>
      <c r="G194" s="6">
        <v>31800</v>
      </c>
      <c r="H194" s="10">
        <v>0.63</v>
      </c>
      <c r="I194" s="7">
        <f t="shared" si="35"/>
        <v>0</v>
      </c>
      <c r="J194" s="8">
        <f t="shared" si="36"/>
        <v>0.62562613635737563</v>
      </c>
      <c r="K194" s="8">
        <f t="shared" si="37"/>
        <v>0.41937386364262469</v>
      </c>
      <c r="L194" s="8">
        <f t="shared" si="38"/>
        <v>0.52250000000000019</v>
      </c>
      <c r="M194" s="19">
        <f t="shared" si="39"/>
        <v>0.49181003060913614</v>
      </c>
      <c r="N194" s="19">
        <f t="shared" si="40"/>
        <v>0.13095387745743489</v>
      </c>
      <c r="O194" s="19">
        <f t="shared" si="41"/>
        <v>3.0722481080380004E-2</v>
      </c>
      <c r="P194" s="19">
        <f t="shared" si="42"/>
        <v>-8.6233819618465653E-3</v>
      </c>
      <c r="Q194" s="15"/>
      <c r="R194" s="1"/>
      <c r="S194" s="15"/>
      <c r="X194" s="10"/>
      <c r="Y194" s="10"/>
    </row>
    <row r="195" spans="1:25">
      <c r="A195" s="3">
        <v>38624</v>
      </c>
      <c r="B195" s="9">
        <f t="shared" si="43"/>
        <v>38624</v>
      </c>
      <c r="C195" s="5">
        <v>0.63</v>
      </c>
      <c r="D195" s="5">
        <v>0.64</v>
      </c>
      <c r="E195" s="5">
        <v>0.62</v>
      </c>
      <c r="F195" s="5">
        <v>0.63</v>
      </c>
      <c r="G195" s="6">
        <v>66700</v>
      </c>
      <c r="H195" s="10">
        <v>0.63</v>
      </c>
      <c r="I195" s="7">
        <f t="shared" si="35"/>
        <v>0</v>
      </c>
      <c r="J195" s="8">
        <f t="shared" si="36"/>
        <v>0.64158774356030079</v>
      </c>
      <c r="K195" s="8">
        <f t="shared" si="37"/>
        <v>0.41641225643969948</v>
      </c>
      <c r="L195" s="8">
        <f t="shared" si="38"/>
        <v>0.52900000000000014</v>
      </c>
      <c r="M195" s="19">
        <f t="shared" si="39"/>
        <v>0.5407513435023229</v>
      </c>
      <c r="N195" s="19">
        <f t="shared" si="40"/>
        <v>9.9512636683253525E-2</v>
      </c>
      <c r="O195" s="19">
        <f t="shared" si="41"/>
        <v>2.5513012125515544E-2</v>
      </c>
      <c r="P195" s="19">
        <f t="shared" si="42"/>
        <v>-7.0619737176778009E-3</v>
      </c>
      <c r="Q195" s="15"/>
      <c r="R195" s="1"/>
      <c r="S195" s="15"/>
      <c r="X195" s="10"/>
      <c r="Y195" s="10"/>
    </row>
    <row r="196" spans="1:25">
      <c r="A196" s="3">
        <v>38625</v>
      </c>
      <c r="B196" s="9">
        <f t="shared" si="43"/>
        <v>38625</v>
      </c>
      <c r="C196" s="5">
        <v>0.64</v>
      </c>
      <c r="D196" s="5">
        <v>0.76</v>
      </c>
      <c r="E196" s="5">
        <v>0.62</v>
      </c>
      <c r="F196" s="5">
        <v>0.76</v>
      </c>
      <c r="G196" s="6">
        <v>196400</v>
      </c>
      <c r="H196" s="10">
        <v>0.76</v>
      </c>
      <c r="I196" s="7">
        <f t="shared" si="35"/>
        <v>0.20634920634920637</v>
      </c>
      <c r="J196" s="8">
        <f t="shared" si="36"/>
        <v>0.69201333274079335</v>
      </c>
      <c r="K196" s="8">
        <f t="shared" si="37"/>
        <v>0.39198666725920667</v>
      </c>
      <c r="L196" s="8">
        <f t="shared" si="38"/>
        <v>0.54200000000000004</v>
      </c>
      <c r="M196" s="19">
        <f t="shared" si="39"/>
        <v>0.76540017949944672</v>
      </c>
      <c r="N196" s="19">
        <f t="shared" si="40"/>
        <v>0.41543833167778121</v>
      </c>
      <c r="O196" s="19">
        <f t="shared" si="41"/>
        <v>7.8595000740928608E-2</v>
      </c>
      <c r="P196" s="19">
        <f t="shared" si="42"/>
        <v>-5.8657229230787242E-2</v>
      </c>
      <c r="Q196" s="15"/>
      <c r="R196" s="1"/>
      <c r="S196" s="15"/>
      <c r="X196" s="10"/>
      <c r="Y196" s="10"/>
    </row>
    <row r="197" spans="1:25">
      <c r="A197" s="3">
        <v>38628</v>
      </c>
      <c r="B197" s="9">
        <f t="shared" si="43"/>
        <v>38628</v>
      </c>
      <c r="C197" s="5">
        <v>0.74</v>
      </c>
      <c r="D197" s="5">
        <v>0.84</v>
      </c>
      <c r="E197" s="5">
        <v>0.73</v>
      </c>
      <c r="F197" s="5">
        <v>0.78</v>
      </c>
      <c r="G197" s="6">
        <v>154400</v>
      </c>
      <c r="H197" s="10">
        <v>0.78</v>
      </c>
      <c r="I197" s="7">
        <f t="shared" si="35"/>
        <v>2.6315789473684233E-2</v>
      </c>
      <c r="J197" s="8">
        <f t="shared" si="36"/>
        <v>0.73592365314049657</v>
      </c>
      <c r="K197" s="8">
        <f t="shared" si="37"/>
        <v>0.37907634685950342</v>
      </c>
      <c r="L197" s="8">
        <f t="shared" si="38"/>
        <v>0.5575</v>
      </c>
      <c r="M197" s="19">
        <f t="shared" si="39"/>
        <v>0.94135999050674346</v>
      </c>
      <c r="N197" s="19">
        <f t="shared" si="40"/>
        <v>0.22989256564111368</v>
      </c>
      <c r="O197" s="19">
        <f t="shared" si="41"/>
        <v>6.3452997684006557E-2</v>
      </c>
      <c r="P197" s="19">
        <f t="shared" si="42"/>
        <v>-3.2935611024663032E-2</v>
      </c>
      <c r="Q197" s="15"/>
      <c r="R197" s="1"/>
      <c r="S197" s="15"/>
      <c r="X197" s="10"/>
      <c r="Y197" s="10"/>
    </row>
    <row r="198" spans="1:25">
      <c r="A198" s="3">
        <v>38629</v>
      </c>
      <c r="B198" s="9">
        <f t="shared" si="43"/>
        <v>38629</v>
      </c>
      <c r="C198" s="5">
        <v>0.81</v>
      </c>
      <c r="D198" s="5">
        <v>0.82</v>
      </c>
      <c r="E198" s="5">
        <v>0.76</v>
      </c>
      <c r="F198" s="5">
        <v>0.79</v>
      </c>
      <c r="G198" s="6">
        <v>116400</v>
      </c>
      <c r="H198" s="10">
        <v>0.79</v>
      </c>
      <c r="I198" s="7">
        <f t="shared" si="35"/>
        <v>1.2820512820512832E-2</v>
      </c>
      <c r="J198" s="8">
        <f t="shared" si="36"/>
        <v>0.77313814300630668</v>
      </c>
      <c r="K198" s="8">
        <f t="shared" si="37"/>
        <v>0.37486185699369345</v>
      </c>
      <c r="L198" s="8">
        <f t="shared" si="38"/>
        <v>0.57400000000000007</v>
      </c>
      <c r="M198" s="19">
        <f t="shared" si="39"/>
        <v>1.0624614870307107</v>
      </c>
      <c r="N198" s="19">
        <f t="shared" si="40"/>
        <v>0.12864525552947831</v>
      </c>
      <c r="O198" s="19">
        <f t="shared" si="41"/>
        <v>5.0568411148357827E-2</v>
      </c>
      <c r="P198" s="19">
        <f t="shared" si="42"/>
        <v>-1.1117786432008584E-2</v>
      </c>
      <c r="Q198" s="15"/>
      <c r="R198" s="1"/>
      <c r="S198" s="15"/>
      <c r="X198" s="10"/>
      <c r="Y198" s="10"/>
    </row>
    <row r="199" spans="1:25">
      <c r="A199" s="3">
        <v>38630</v>
      </c>
      <c r="B199" s="9">
        <f t="shared" si="43"/>
        <v>38630</v>
      </c>
      <c r="C199" s="5">
        <v>0.77</v>
      </c>
      <c r="D199" s="5">
        <v>0.77</v>
      </c>
      <c r="E199" s="5">
        <v>0.7</v>
      </c>
      <c r="F199" s="5">
        <v>0.77</v>
      </c>
      <c r="G199" s="6">
        <v>148500</v>
      </c>
      <c r="H199" s="10">
        <v>0.77</v>
      </c>
      <c r="I199" s="7">
        <f t="shared" si="35"/>
        <v>-2.5316455696202552E-2</v>
      </c>
      <c r="J199" s="8">
        <f t="shared" si="36"/>
        <v>0.79941863035387373</v>
      </c>
      <c r="K199" s="8">
        <f t="shared" si="37"/>
        <v>0.37858136964612643</v>
      </c>
      <c r="L199" s="8">
        <f t="shared" si="38"/>
        <v>0.58900000000000008</v>
      </c>
      <c r="M199" s="19">
        <f t="shared" si="39"/>
        <v>1.1116164038952021</v>
      </c>
      <c r="N199" s="19">
        <f t="shared" si="40"/>
        <v>4.626512816183663E-2</v>
      </c>
      <c r="O199" s="19">
        <f t="shared" si="41"/>
        <v>3.3991968428018271E-2</v>
      </c>
      <c r="P199" s="19">
        <f t="shared" si="42"/>
        <v>9.9223556172468967E-3</v>
      </c>
      <c r="Q199" s="15"/>
      <c r="R199" s="1"/>
      <c r="S199" s="15"/>
      <c r="X199" s="10"/>
      <c r="Y199" s="10"/>
    </row>
    <row r="200" spans="1:25">
      <c r="A200" s="3">
        <v>38631</v>
      </c>
      <c r="B200" s="9">
        <f t="shared" si="43"/>
        <v>38631</v>
      </c>
      <c r="C200" s="5">
        <v>0.72</v>
      </c>
      <c r="D200" s="5">
        <v>0.73</v>
      </c>
      <c r="E200" s="5">
        <v>0.72</v>
      </c>
      <c r="F200" s="5">
        <v>0.73</v>
      </c>
      <c r="G200" s="6">
        <v>17700</v>
      </c>
      <c r="H200" s="10">
        <v>0.73</v>
      </c>
      <c r="I200" s="7">
        <f t="shared" si="35"/>
        <v>-5.1948051948051993E-2</v>
      </c>
      <c r="J200" s="8">
        <f t="shared" si="36"/>
        <v>0.81529990689011145</v>
      </c>
      <c r="K200" s="8">
        <f t="shared" si="37"/>
        <v>0.3857000931098884</v>
      </c>
      <c r="L200" s="8">
        <f t="shared" si="38"/>
        <v>0.60049999999999992</v>
      </c>
      <c r="M200" s="19">
        <f t="shared" si="39"/>
        <v>1.1138182786433171</v>
      </c>
      <c r="N200" s="19">
        <f t="shared" si="40"/>
        <v>1.9807864838980315E-3</v>
      </c>
      <c r="O200" s="19">
        <f t="shared" si="41"/>
        <v>1.9866032555693195E-2</v>
      </c>
      <c r="P200" s="19">
        <f t="shared" si="42"/>
        <v>1.8803681413103061E-2</v>
      </c>
      <c r="Q200" s="15"/>
      <c r="R200" s="1"/>
      <c r="S200" s="15"/>
      <c r="X200" s="10"/>
      <c r="Y200" s="10"/>
    </row>
    <row r="201" spans="1:25">
      <c r="A201" s="3">
        <v>38632</v>
      </c>
      <c r="B201" s="9">
        <f t="shared" si="43"/>
        <v>38632</v>
      </c>
      <c r="C201" s="5">
        <v>0.73</v>
      </c>
      <c r="D201" s="5">
        <v>0.73</v>
      </c>
      <c r="E201" s="5">
        <v>0.69</v>
      </c>
      <c r="F201" s="5">
        <v>0.7</v>
      </c>
      <c r="G201" s="6">
        <v>78800</v>
      </c>
      <c r="H201" s="10">
        <v>0.7</v>
      </c>
      <c r="I201" s="7">
        <f t="shared" si="35"/>
        <v>-4.1095890410958943E-2</v>
      </c>
      <c r="J201" s="8">
        <f t="shared" si="36"/>
        <v>0.82427324435017746</v>
      </c>
      <c r="K201" s="8">
        <f t="shared" si="37"/>
        <v>0.39672675564982218</v>
      </c>
      <c r="L201" s="8">
        <f t="shared" si="38"/>
        <v>0.61049999999999982</v>
      </c>
      <c r="M201" s="19">
        <f t="shared" si="39"/>
        <v>1.0776850379048715</v>
      </c>
      <c r="N201" s="19">
        <f t="shared" si="40"/>
        <v>-3.2440876066837022E-2</v>
      </c>
      <c r="O201" s="19">
        <f t="shared" si="41"/>
        <v>1.1006179915184836E-2</v>
      </c>
      <c r="P201" s="19">
        <f t="shared" si="42"/>
        <v>2.8588695561429948E-2</v>
      </c>
      <c r="Q201" s="15"/>
      <c r="R201" s="1"/>
      <c r="S201" s="15"/>
      <c r="X201" s="10"/>
      <c r="Y201" s="10"/>
    </row>
    <row r="202" spans="1:25">
      <c r="A202" s="3">
        <v>38635</v>
      </c>
      <c r="B202" s="9">
        <f t="shared" si="43"/>
        <v>38635</v>
      </c>
      <c r="C202" s="5">
        <v>0.7</v>
      </c>
      <c r="D202" s="5">
        <v>0.7</v>
      </c>
      <c r="E202" s="5">
        <v>0.65</v>
      </c>
      <c r="F202" s="5">
        <v>0.67</v>
      </c>
      <c r="G202" s="6">
        <v>123300</v>
      </c>
      <c r="H202" s="10">
        <v>0.67</v>
      </c>
      <c r="I202" s="7">
        <f t="shared" si="35"/>
        <v>-4.285714285714274E-2</v>
      </c>
      <c r="J202" s="8">
        <f t="shared" si="36"/>
        <v>0.82798803793519049</v>
      </c>
      <c r="K202" s="8">
        <f t="shared" si="37"/>
        <v>0.41001196206480928</v>
      </c>
      <c r="L202" s="8">
        <f t="shared" si="38"/>
        <v>0.61899999999999988</v>
      </c>
      <c r="M202" s="19">
        <f t="shared" si="39"/>
        <v>1.0194241011054039</v>
      </c>
      <c r="N202" s="19">
        <f t="shared" si="40"/>
        <v>-5.406119111826279E-2</v>
      </c>
      <c r="O202" s="19">
        <f t="shared" si="41"/>
        <v>4.5067501711057237E-3</v>
      </c>
      <c r="P202" s="19">
        <f t="shared" si="42"/>
        <v>3.3487044233319906E-2</v>
      </c>
      <c r="Q202" s="15"/>
      <c r="R202" s="1"/>
      <c r="S202" s="15"/>
      <c r="X202" s="10"/>
      <c r="Y202" s="10"/>
    </row>
    <row r="203" spans="1:25">
      <c r="A203" s="3">
        <v>38636</v>
      </c>
      <c r="B203" s="9">
        <f t="shared" si="43"/>
        <v>38636</v>
      </c>
      <c r="C203" s="5">
        <v>0.69</v>
      </c>
      <c r="D203" s="5">
        <v>0.7</v>
      </c>
      <c r="E203" s="5">
        <v>0.64</v>
      </c>
      <c r="F203" s="5">
        <v>0.7</v>
      </c>
      <c r="G203" s="6">
        <v>53000</v>
      </c>
      <c r="H203" s="10">
        <v>0.7</v>
      </c>
      <c r="I203" s="7">
        <f t="shared" si="35"/>
        <v>4.4776119402984947E-2</v>
      </c>
      <c r="J203" s="8">
        <f t="shared" si="36"/>
        <v>0.83334284915308654</v>
      </c>
      <c r="K203" s="8">
        <f t="shared" si="37"/>
        <v>0.42465715084691302</v>
      </c>
      <c r="L203" s="8">
        <f t="shared" si="38"/>
        <v>0.62899999999999978</v>
      </c>
      <c r="M203" s="19">
        <f t="shared" si="39"/>
        <v>0.96238977135110781</v>
      </c>
      <c r="N203" s="19">
        <f t="shared" si="40"/>
        <v>-5.5947597955013452E-2</v>
      </c>
      <c r="O203" s="19">
        <f t="shared" si="41"/>
        <v>6.4672567386960117E-3</v>
      </c>
      <c r="P203" s="19">
        <f t="shared" si="42"/>
        <v>3.5718930512053763E-2</v>
      </c>
      <c r="Q203" s="15"/>
      <c r="R203" s="1"/>
      <c r="S203" s="15"/>
      <c r="X203" s="10"/>
      <c r="Y203" s="10"/>
    </row>
    <row r="204" spans="1:25">
      <c r="A204" s="3">
        <v>38637</v>
      </c>
      <c r="B204" s="9">
        <f t="shared" si="43"/>
        <v>38637</v>
      </c>
      <c r="C204" s="5">
        <v>0.67</v>
      </c>
      <c r="D204" s="5">
        <v>0.67</v>
      </c>
      <c r="E204" s="5">
        <v>0.67</v>
      </c>
      <c r="F204" s="5">
        <v>0.67</v>
      </c>
      <c r="G204" s="6">
        <v>26000</v>
      </c>
      <c r="H204" s="10">
        <v>0.67</v>
      </c>
      <c r="I204" s="7">
        <f t="shared" si="35"/>
        <v>-4.285714285714274E-2</v>
      </c>
      <c r="J204" s="8">
        <f t="shared" si="36"/>
        <v>0.83268949637820877</v>
      </c>
      <c r="K204" s="8">
        <f t="shared" si="37"/>
        <v>0.44331050362179097</v>
      </c>
      <c r="L204" s="8">
        <f t="shared" si="38"/>
        <v>0.6379999999999999</v>
      </c>
      <c r="M204" s="19">
        <f t="shared" si="39"/>
        <v>0.87834371072925288</v>
      </c>
      <c r="N204" s="19">
        <f t="shared" si="40"/>
        <v>-8.7330583848435853E-2</v>
      </c>
      <c r="O204" s="19">
        <f t="shared" si="41"/>
        <v>-7.8401437720592587E-4</v>
      </c>
      <c r="P204" s="19">
        <f t="shared" si="42"/>
        <v>4.3925676837601166E-2</v>
      </c>
      <c r="Q204" s="15"/>
      <c r="R204" s="1"/>
      <c r="S204" s="15"/>
      <c r="X204" s="10"/>
      <c r="Y204" s="10"/>
    </row>
    <row r="205" spans="1:25">
      <c r="A205" s="3">
        <v>38638</v>
      </c>
      <c r="B205" s="9">
        <f t="shared" si="43"/>
        <v>38638</v>
      </c>
      <c r="C205" s="5">
        <v>0.67</v>
      </c>
      <c r="D205" s="5">
        <v>0.72</v>
      </c>
      <c r="E205" s="5">
        <v>0.67</v>
      </c>
      <c r="F205" s="5">
        <v>0.7</v>
      </c>
      <c r="G205" s="6">
        <v>142800</v>
      </c>
      <c r="H205" s="10">
        <v>0.7</v>
      </c>
      <c r="I205" s="7">
        <f t="shared" si="35"/>
        <v>4.4776119402984947E-2</v>
      </c>
      <c r="J205" s="8">
        <f t="shared" si="36"/>
        <v>0.8346763873996953</v>
      </c>
      <c r="K205" s="8">
        <f t="shared" si="37"/>
        <v>0.46032361260030441</v>
      </c>
      <c r="L205" s="8">
        <f t="shared" si="38"/>
        <v>0.64749999999999985</v>
      </c>
      <c r="M205" s="19">
        <f t="shared" si="39"/>
        <v>0.81323826228405671</v>
      </c>
      <c r="N205" s="19">
        <f t="shared" si="40"/>
        <v>-7.4122974468778025E-2</v>
      </c>
      <c r="O205" s="19">
        <f t="shared" si="41"/>
        <v>2.3861127468624592E-3</v>
      </c>
      <c r="P205" s="19">
        <f t="shared" si="42"/>
        <v>3.8377410053491802E-2</v>
      </c>
      <c r="Q205" s="15"/>
      <c r="R205" s="1"/>
      <c r="S205" s="15"/>
      <c r="X205" s="10"/>
      <c r="Y205" s="10"/>
    </row>
    <row r="206" spans="1:25">
      <c r="A206" s="3">
        <v>38639</v>
      </c>
      <c r="B206" s="9">
        <f t="shared" si="43"/>
        <v>38639</v>
      </c>
      <c r="C206" s="5">
        <v>0.72</v>
      </c>
      <c r="D206" s="5">
        <v>0.76</v>
      </c>
      <c r="E206" s="5">
        <v>0.72</v>
      </c>
      <c r="F206" s="5">
        <v>0.75</v>
      </c>
      <c r="G206" s="6">
        <v>70600</v>
      </c>
      <c r="H206" s="10">
        <v>0.75</v>
      </c>
      <c r="I206" s="7">
        <f t="shared" si="35"/>
        <v>7.1428571428571494E-2</v>
      </c>
      <c r="J206" s="8">
        <f t="shared" si="36"/>
        <v>0.83933209417168175</v>
      </c>
      <c r="K206" s="8">
        <f t="shared" si="37"/>
        <v>0.48066790582831814</v>
      </c>
      <c r="L206" s="8">
        <f t="shared" si="38"/>
        <v>0.65999999999999992</v>
      </c>
      <c r="M206" s="19">
        <f t="shared" si="39"/>
        <v>0.74617877331603866</v>
      </c>
      <c r="N206" s="19">
        <f t="shared" si="40"/>
        <v>-8.2459830135974077E-2</v>
      </c>
      <c r="O206" s="19">
        <f t="shared" si="41"/>
        <v>5.5778584877554617E-3</v>
      </c>
      <c r="P206" s="19">
        <f t="shared" si="42"/>
        <v>4.4195632531409013E-2</v>
      </c>
      <c r="Q206" s="15"/>
      <c r="R206" s="1"/>
      <c r="S206" s="15"/>
      <c r="X206" s="10"/>
      <c r="Y206" s="10"/>
    </row>
    <row r="207" spans="1:25">
      <c r="A207" s="3">
        <v>38642</v>
      </c>
      <c r="B207" s="9">
        <f t="shared" si="43"/>
        <v>38642</v>
      </c>
      <c r="C207" s="5">
        <v>0.89</v>
      </c>
      <c r="D207" s="5">
        <v>0.95</v>
      </c>
      <c r="E207" s="5">
        <v>0.86</v>
      </c>
      <c r="F207" s="5">
        <v>0.86</v>
      </c>
      <c r="G207" s="6">
        <v>781800</v>
      </c>
      <c r="H207" s="10">
        <v>0.86</v>
      </c>
      <c r="I207" s="7">
        <f t="shared" si="35"/>
        <v>0.14666666666666664</v>
      </c>
      <c r="J207" s="8">
        <f t="shared" si="36"/>
        <v>0.8616954000512822</v>
      </c>
      <c r="K207" s="8">
        <f t="shared" si="37"/>
        <v>0.4943045999487175</v>
      </c>
      <c r="L207" s="8">
        <f t="shared" si="38"/>
        <v>0.67799999999999983</v>
      </c>
      <c r="M207" s="19">
        <f t="shared" si="39"/>
        <v>0.74324778717551954</v>
      </c>
      <c r="N207" s="19">
        <f t="shared" si="40"/>
        <v>-3.9279945307124442E-3</v>
      </c>
      <c r="O207" s="19">
        <f t="shared" si="41"/>
        <v>2.6644168660880648E-2</v>
      </c>
      <c r="P207" s="19">
        <f t="shared" si="42"/>
        <v>2.8370302978518454E-2</v>
      </c>
      <c r="Q207" s="15"/>
      <c r="R207" s="1"/>
      <c r="S207" s="15"/>
      <c r="X207" s="10"/>
      <c r="Y207" s="10"/>
    </row>
    <row r="208" spans="1:25">
      <c r="A208" s="3">
        <v>38643</v>
      </c>
      <c r="B208" s="9">
        <f t="shared" si="43"/>
        <v>38643</v>
      </c>
      <c r="C208" s="5">
        <v>0.91</v>
      </c>
      <c r="D208" s="5">
        <v>0.94</v>
      </c>
      <c r="E208" s="5">
        <v>0.88</v>
      </c>
      <c r="F208" s="5">
        <v>0.88</v>
      </c>
      <c r="G208" s="6">
        <v>361100</v>
      </c>
      <c r="H208" s="10">
        <v>0.88</v>
      </c>
      <c r="I208" s="7">
        <f t="shared" si="35"/>
        <v>2.3255813953488393E-2</v>
      </c>
      <c r="J208" s="8">
        <f t="shared" si="36"/>
        <v>0.88719781476385318</v>
      </c>
      <c r="K208" s="8">
        <f t="shared" si="37"/>
        <v>0.50280218523614673</v>
      </c>
      <c r="L208" s="8">
        <f t="shared" si="38"/>
        <v>0.69499999999999995</v>
      </c>
      <c r="M208" s="19">
        <f t="shared" si="39"/>
        <v>0.76450668038996428</v>
      </c>
      <c r="N208" s="19">
        <f t="shared" si="40"/>
        <v>2.8602699639688815E-2</v>
      </c>
      <c r="O208" s="19">
        <f t="shared" si="41"/>
        <v>2.9595625914973257E-2</v>
      </c>
      <c r="P208" s="19">
        <f t="shared" si="42"/>
        <v>1.7190989702120549E-2</v>
      </c>
      <c r="Q208" s="15"/>
      <c r="R208" s="1"/>
      <c r="S208" s="15"/>
      <c r="X208" s="10"/>
      <c r="Y208" s="10"/>
    </row>
    <row r="209" spans="1:25">
      <c r="A209" s="3">
        <v>38644</v>
      </c>
      <c r="B209" s="9">
        <f t="shared" si="43"/>
        <v>38644</v>
      </c>
      <c r="C209" s="5">
        <v>0.89</v>
      </c>
      <c r="D209" s="5">
        <v>0.9</v>
      </c>
      <c r="E209" s="5">
        <v>0.83</v>
      </c>
      <c r="F209" s="5">
        <v>0.86</v>
      </c>
      <c r="G209" s="6">
        <v>171400</v>
      </c>
      <c r="H209" s="10">
        <v>0.86</v>
      </c>
      <c r="I209" s="7">
        <f t="shared" si="35"/>
        <v>-2.2727272727272749E-2</v>
      </c>
      <c r="J209" s="8">
        <f t="shared" si="36"/>
        <v>0.90084360300786659</v>
      </c>
      <c r="K209" s="8">
        <f t="shared" si="37"/>
        <v>0.52215639699213301</v>
      </c>
      <c r="L209" s="8">
        <f t="shared" si="38"/>
        <v>0.7114999999999998</v>
      </c>
      <c r="M209" s="19">
        <f t="shared" si="39"/>
        <v>0.72523712856368394</v>
      </c>
      <c r="N209" s="19">
        <f t="shared" si="40"/>
        <v>-5.1365871395982414E-2</v>
      </c>
      <c r="O209" s="19">
        <f t="shared" si="41"/>
        <v>1.5380773055269003E-2</v>
      </c>
      <c r="P209" s="19">
        <f t="shared" si="42"/>
        <v>3.8492696182090697E-2</v>
      </c>
      <c r="Q209" s="15"/>
      <c r="R209" s="1"/>
      <c r="S209" s="15"/>
      <c r="X209" s="10"/>
      <c r="Y209" s="10"/>
    </row>
    <row r="210" spans="1:25">
      <c r="A210" s="3">
        <v>38645</v>
      </c>
      <c r="B210" s="9">
        <f t="shared" si="43"/>
        <v>38645</v>
      </c>
      <c r="C210" s="5">
        <v>0.87</v>
      </c>
      <c r="D210" s="5">
        <v>0.92</v>
      </c>
      <c r="E210" s="5">
        <v>0.87</v>
      </c>
      <c r="F210" s="5">
        <v>0.9</v>
      </c>
      <c r="G210" s="6">
        <v>292400</v>
      </c>
      <c r="H210" s="10">
        <v>0.9</v>
      </c>
      <c r="I210" s="7">
        <f t="shared" si="35"/>
        <v>4.6511627906976785E-2</v>
      </c>
      <c r="J210" s="8">
        <f t="shared" si="36"/>
        <v>0.9135267103741268</v>
      </c>
      <c r="K210" s="8">
        <f t="shared" si="37"/>
        <v>0.54847328962587316</v>
      </c>
      <c r="L210" s="8">
        <f t="shared" si="38"/>
        <v>0.73099999999999998</v>
      </c>
      <c r="M210" s="19">
        <f t="shared" si="39"/>
        <v>0.66558103676710556</v>
      </c>
      <c r="N210" s="19">
        <f t="shared" si="40"/>
        <v>-8.2257360312930961E-2</v>
      </c>
      <c r="O210" s="19">
        <f t="shared" si="41"/>
        <v>1.4079144619456726E-2</v>
      </c>
      <c r="P210" s="19">
        <f t="shared" si="42"/>
        <v>5.0400402609903583E-2</v>
      </c>
      <c r="Q210" s="15"/>
      <c r="R210" s="1"/>
      <c r="S210" s="15"/>
      <c r="X210" s="10"/>
      <c r="Y210" s="10"/>
    </row>
    <row r="211" spans="1:25">
      <c r="A211" s="3">
        <v>38646</v>
      </c>
      <c r="B211" s="9">
        <f t="shared" si="43"/>
        <v>38646</v>
      </c>
      <c r="C211" s="5">
        <v>0.89</v>
      </c>
      <c r="D211" s="5">
        <v>0.89</v>
      </c>
      <c r="E211" s="5">
        <v>0.86</v>
      </c>
      <c r="F211" s="5">
        <v>0.89</v>
      </c>
      <c r="G211" s="6">
        <v>72000</v>
      </c>
      <c r="H211" s="10">
        <v>0.89</v>
      </c>
      <c r="I211" s="7">
        <f t="shared" si="35"/>
        <v>-1.111111111111112E-2</v>
      </c>
      <c r="J211" s="8">
        <f t="shared" si="36"/>
        <v>0.92774844826921821</v>
      </c>
      <c r="K211" s="8">
        <f t="shared" si="37"/>
        <v>0.5652515517307819</v>
      </c>
      <c r="L211" s="8">
        <f t="shared" si="38"/>
        <v>0.74650000000000005</v>
      </c>
      <c r="M211" s="19">
        <f t="shared" si="39"/>
        <v>0.64130190430876766</v>
      </c>
      <c r="N211" s="19">
        <f t="shared" si="40"/>
        <v>-3.6478101263623365E-2</v>
      </c>
      <c r="O211" s="19">
        <f t="shared" si="41"/>
        <v>1.5567949720120405E-2</v>
      </c>
      <c r="P211" s="19">
        <f t="shared" si="42"/>
        <v>3.0590846304208531E-2</v>
      </c>
      <c r="Q211" s="15"/>
      <c r="R211" s="1"/>
      <c r="S211" s="15"/>
      <c r="X211" s="10"/>
      <c r="Y211" s="10"/>
    </row>
    <row r="212" spans="1:25">
      <c r="A212" s="3">
        <v>38649</v>
      </c>
      <c r="B212" s="9">
        <f t="shared" si="43"/>
        <v>38649</v>
      </c>
      <c r="C212" s="5">
        <v>0.87</v>
      </c>
      <c r="D212" s="5">
        <v>0.89</v>
      </c>
      <c r="E212" s="5">
        <v>0.86</v>
      </c>
      <c r="F212" s="5">
        <v>0.89</v>
      </c>
      <c r="G212" s="6">
        <v>81100</v>
      </c>
      <c r="H212" s="10">
        <v>0.89</v>
      </c>
      <c r="I212" s="7">
        <f t="shared" si="35"/>
        <v>0</v>
      </c>
      <c r="J212" s="8">
        <f t="shared" si="36"/>
        <v>0.94274573664890471</v>
      </c>
      <c r="K212" s="8">
        <f t="shared" si="37"/>
        <v>0.57625426335109542</v>
      </c>
      <c r="L212" s="8">
        <f t="shared" si="38"/>
        <v>0.75950000000000006</v>
      </c>
      <c r="M212" s="19">
        <f t="shared" si="39"/>
        <v>0.63598917458163151</v>
      </c>
      <c r="N212" s="19">
        <f t="shared" si="40"/>
        <v>-8.284288088716207E-3</v>
      </c>
      <c r="O212" s="19">
        <f t="shared" si="41"/>
        <v>1.616525299251648E-2</v>
      </c>
      <c r="P212" s="19">
        <f t="shared" si="42"/>
        <v>1.9465159514597662E-2</v>
      </c>
      <c r="Q212" s="15"/>
      <c r="R212" s="1"/>
      <c r="S212" s="15"/>
      <c r="X212" s="10"/>
      <c r="Y212" s="10"/>
    </row>
    <row r="213" spans="1:25">
      <c r="A213" s="3">
        <v>38650</v>
      </c>
      <c r="B213" s="9">
        <f t="shared" si="43"/>
        <v>38650</v>
      </c>
      <c r="C213" s="5">
        <v>0.88</v>
      </c>
      <c r="D213" s="5">
        <v>0.89</v>
      </c>
      <c r="E213" s="5">
        <v>0.87</v>
      </c>
      <c r="F213" s="5">
        <v>0.89</v>
      </c>
      <c r="G213" s="6">
        <v>87500</v>
      </c>
      <c r="H213" s="10">
        <v>0.89</v>
      </c>
      <c r="I213" s="7">
        <f t="shared" si="35"/>
        <v>0</v>
      </c>
      <c r="J213" s="8">
        <f t="shared" si="36"/>
        <v>0.95403512056899487</v>
      </c>
      <c r="K213" s="8">
        <f t="shared" si="37"/>
        <v>0.59096487943100529</v>
      </c>
      <c r="L213" s="8">
        <f t="shared" si="38"/>
        <v>0.77250000000000008</v>
      </c>
      <c r="M213" s="19">
        <f t="shared" si="39"/>
        <v>0.61436855856402506</v>
      </c>
      <c r="N213" s="19">
        <f t="shared" si="40"/>
        <v>-3.39952579095847E-2</v>
      </c>
      <c r="O213" s="19">
        <f t="shared" si="41"/>
        <v>1.1975003949866203E-2</v>
      </c>
      <c r="P213" s="19">
        <f t="shared" si="42"/>
        <v>2.5527995219268518E-2</v>
      </c>
      <c r="Q213" s="15"/>
      <c r="R213" s="1"/>
      <c r="S213" s="15"/>
      <c r="X213" s="10"/>
      <c r="Y213" s="10"/>
    </row>
    <row r="214" spans="1:25">
      <c r="A214" s="3">
        <v>38651</v>
      </c>
      <c r="B214" s="9">
        <f t="shared" si="43"/>
        <v>38651</v>
      </c>
      <c r="C214" s="5">
        <v>0.87</v>
      </c>
      <c r="D214" s="5">
        <v>0.89</v>
      </c>
      <c r="E214" s="5">
        <v>0.86</v>
      </c>
      <c r="F214" s="5">
        <v>0.89</v>
      </c>
      <c r="G214" s="6">
        <v>23500</v>
      </c>
      <c r="H214" s="10">
        <v>0.89</v>
      </c>
      <c r="I214" s="7">
        <f t="shared" si="35"/>
        <v>0</v>
      </c>
      <c r="J214" s="8">
        <f t="shared" si="36"/>
        <v>0.96150852252092511</v>
      </c>
      <c r="K214" s="8">
        <f t="shared" si="37"/>
        <v>0.60949147747907506</v>
      </c>
      <c r="L214" s="8">
        <f t="shared" si="38"/>
        <v>0.78550000000000009</v>
      </c>
      <c r="M214" s="19">
        <f t="shared" si="39"/>
        <v>0.5775586009796756</v>
      </c>
      <c r="N214" s="19">
        <f t="shared" si="40"/>
        <v>-5.9915106447481707E-2</v>
      </c>
      <c r="O214" s="19">
        <f t="shared" si="41"/>
        <v>7.833466285259022E-3</v>
      </c>
      <c r="P214" s="19">
        <f t="shared" si="42"/>
        <v>3.1349744617493368E-2</v>
      </c>
      <c r="Q214" s="15"/>
      <c r="R214" s="1"/>
      <c r="S214" s="15"/>
      <c r="X214" s="10"/>
      <c r="Y214" s="10"/>
    </row>
    <row r="215" spans="1:25">
      <c r="A215" s="3">
        <v>38652</v>
      </c>
      <c r="B215" s="9">
        <f t="shared" si="43"/>
        <v>38652</v>
      </c>
      <c r="C215" s="5">
        <v>0.88</v>
      </c>
      <c r="D215" s="5">
        <v>0.92</v>
      </c>
      <c r="E215" s="5">
        <v>0.87</v>
      </c>
      <c r="F215" s="5">
        <v>0.92</v>
      </c>
      <c r="G215" s="6">
        <v>191100</v>
      </c>
      <c r="H215" s="10">
        <v>0.92</v>
      </c>
      <c r="I215" s="7">
        <f t="shared" si="35"/>
        <v>3.3707865168539353E-2</v>
      </c>
      <c r="J215" s="8">
        <f t="shared" si="36"/>
        <v>0.97005881335584554</v>
      </c>
      <c r="K215" s="8">
        <f t="shared" si="37"/>
        <v>0.62994118664415477</v>
      </c>
      <c r="L215" s="8">
        <f t="shared" si="38"/>
        <v>0.80000000000000016</v>
      </c>
      <c r="M215" s="19">
        <f t="shared" si="39"/>
        <v>0.53991965269579778</v>
      </c>
      <c r="N215" s="19">
        <f t="shared" si="40"/>
        <v>-6.5169055088147396E-2</v>
      </c>
      <c r="O215" s="19">
        <f t="shared" si="41"/>
        <v>8.8925793528099994E-3</v>
      </c>
      <c r="P215" s="19">
        <f t="shared" si="42"/>
        <v>3.3552083861224762E-2</v>
      </c>
      <c r="Q215" s="15"/>
      <c r="R215" s="1"/>
      <c r="S215" s="15"/>
      <c r="X215" s="10"/>
      <c r="Y215" s="10"/>
    </row>
    <row r="216" spans="1:25">
      <c r="A216" s="3">
        <v>38653</v>
      </c>
      <c r="B216" s="9">
        <f t="shared" si="43"/>
        <v>38653</v>
      </c>
      <c r="C216" s="5">
        <v>0.9</v>
      </c>
      <c r="D216" s="5">
        <v>0.95</v>
      </c>
      <c r="E216" s="5">
        <v>0.88</v>
      </c>
      <c r="F216" s="5">
        <v>0.93</v>
      </c>
      <c r="G216" s="6">
        <v>94000</v>
      </c>
      <c r="H216" s="10">
        <v>0.93</v>
      </c>
      <c r="I216" s="7">
        <f t="shared" si="35"/>
        <v>1.0869565217391313E-2</v>
      </c>
      <c r="J216" s="8">
        <f t="shared" si="36"/>
        <v>0.98651966183542494</v>
      </c>
      <c r="K216" s="8">
        <f t="shared" si="37"/>
        <v>0.63048033816457527</v>
      </c>
      <c r="L216" s="8">
        <f t="shared" si="38"/>
        <v>0.80850000000000011</v>
      </c>
      <c r="M216" s="19">
        <f t="shared" si="39"/>
        <v>0.56471122431404386</v>
      </c>
      <c r="N216" s="19">
        <f t="shared" si="40"/>
        <v>4.5917149884177631E-2</v>
      </c>
      <c r="O216" s="19">
        <f t="shared" si="41"/>
        <v>1.6968918021201557E-2</v>
      </c>
      <c r="P216" s="19">
        <f t="shared" si="42"/>
        <v>8.5587596406052962E-4</v>
      </c>
      <c r="Q216" s="15"/>
      <c r="R216" s="1"/>
      <c r="S216" s="15"/>
      <c r="X216" s="10"/>
      <c r="Y216" s="10"/>
    </row>
    <row r="217" spans="1:25">
      <c r="A217" s="3">
        <v>38656</v>
      </c>
      <c r="B217" s="9">
        <f t="shared" si="43"/>
        <v>38656</v>
      </c>
      <c r="C217" s="5">
        <v>0.93</v>
      </c>
      <c r="D217" s="5">
        <v>1.04</v>
      </c>
      <c r="E217" s="5">
        <v>0.93</v>
      </c>
      <c r="F217" s="5">
        <v>1.04</v>
      </c>
      <c r="G217" s="6">
        <v>279400</v>
      </c>
      <c r="H217" s="10">
        <v>1.04</v>
      </c>
      <c r="I217" s="7">
        <f t="shared" si="35"/>
        <v>0.1182795698924731</v>
      </c>
      <c r="J217" s="8">
        <f t="shared" si="36"/>
        <v>1.0253896760505508</v>
      </c>
      <c r="K217" s="8">
        <f t="shared" si="37"/>
        <v>0.61761032394944959</v>
      </c>
      <c r="L217" s="8">
        <f t="shared" si="38"/>
        <v>0.82150000000000012</v>
      </c>
      <c r="M217" s="19">
        <f t="shared" si="39"/>
        <v>0.66025345802748803</v>
      </c>
      <c r="N217" s="19">
        <f t="shared" si="40"/>
        <v>0.16918777173147134</v>
      </c>
      <c r="O217" s="19">
        <f t="shared" si="41"/>
        <v>3.9401155110084629E-2</v>
      </c>
      <c r="P217" s="19">
        <f t="shared" si="42"/>
        <v>-2.0413030250225186E-2</v>
      </c>
      <c r="Q217" s="15"/>
      <c r="R217" s="1"/>
      <c r="S217" s="15"/>
      <c r="X217" s="10"/>
      <c r="Y217" s="10"/>
    </row>
    <row r="218" spans="1:25">
      <c r="A218" s="3">
        <v>38657</v>
      </c>
      <c r="B218" s="9">
        <f t="shared" si="43"/>
        <v>38657</v>
      </c>
      <c r="C218" s="5">
        <v>1.02</v>
      </c>
      <c r="D218" s="5">
        <v>1.08</v>
      </c>
      <c r="E218" s="5">
        <v>1.02</v>
      </c>
      <c r="F218" s="5">
        <v>1.08</v>
      </c>
      <c r="G218" s="6">
        <v>127100</v>
      </c>
      <c r="H218" s="10">
        <v>1.08</v>
      </c>
      <c r="I218" s="7">
        <f t="shared" si="35"/>
        <v>3.8461538461538491E-2</v>
      </c>
      <c r="J218" s="8">
        <f t="shared" si="36"/>
        <v>1.0681551205551973</v>
      </c>
      <c r="K218" s="8">
        <f t="shared" si="37"/>
        <v>0.60384487944480336</v>
      </c>
      <c r="L218" s="8">
        <f t="shared" si="38"/>
        <v>0.8360000000000003</v>
      </c>
      <c r="M218" s="19">
        <f t="shared" si="39"/>
        <v>0.76892304119113752</v>
      </c>
      <c r="N218" s="19">
        <f t="shared" si="40"/>
        <v>0.16458767741754909</v>
      </c>
      <c r="O218" s="19">
        <f t="shared" si="41"/>
        <v>4.1706529238098443E-2</v>
      </c>
      <c r="P218" s="19">
        <f t="shared" si="42"/>
        <v>-2.2288235754577362E-2</v>
      </c>
      <c r="Q218" s="15"/>
      <c r="R218" s="1"/>
      <c r="S218" s="15"/>
      <c r="X218" s="10"/>
      <c r="Y218" s="10"/>
    </row>
    <row r="219" spans="1:25">
      <c r="A219" s="3">
        <v>38658</v>
      </c>
      <c r="B219" s="9">
        <f t="shared" si="43"/>
        <v>38658</v>
      </c>
      <c r="C219" s="5">
        <v>1.0900000000000001</v>
      </c>
      <c r="D219" s="5">
        <v>1.1499999999999999</v>
      </c>
      <c r="E219" s="5">
        <v>1.08</v>
      </c>
      <c r="F219" s="5">
        <v>1.1200000000000001</v>
      </c>
      <c r="G219" s="6">
        <v>210100</v>
      </c>
      <c r="H219" s="10">
        <v>1.1200000000000001</v>
      </c>
      <c r="I219" s="7">
        <f t="shared" si="35"/>
        <v>3.703703703703707E-2</v>
      </c>
      <c r="J219" s="8">
        <f t="shared" si="36"/>
        <v>1.1141357611687235</v>
      </c>
      <c r="K219" s="8">
        <f t="shared" si="37"/>
        <v>0.59286423883127659</v>
      </c>
      <c r="L219" s="8">
        <f t="shared" si="38"/>
        <v>0.85350000000000004</v>
      </c>
      <c r="M219" s="19">
        <f t="shared" si="39"/>
        <v>0.87924264645315486</v>
      </c>
      <c r="N219" s="19">
        <f t="shared" si="40"/>
        <v>0.14347288265821947</v>
      </c>
      <c r="O219" s="19">
        <f t="shared" si="41"/>
        <v>4.3046781997006837E-2</v>
      </c>
      <c r="P219" s="19">
        <f t="shared" si="42"/>
        <v>-1.8184538757077422E-2</v>
      </c>
      <c r="Q219" s="15"/>
      <c r="R219" s="1"/>
      <c r="S219" s="15"/>
      <c r="X219" s="10"/>
      <c r="Y219" s="10"/>
    </row>
    <row r="220" spans="1:25">
      <c r="A220" s="3">
        <v>38659</v>
      </c>
      <c r="B220" s="9">
        <f t="shared" si="43"/>
        <v>38659</v>
      </c>
      <c r="C220" s="5">
        <v>1.1399999999999999</v>
      </c>
      <c r="D220" s="5">
        <v>1.28</v>
      </c>
      <c r="E220" s="5">
        <v>1.1299999999999999</v>
      </c>
      <c r="F220" s="5">
        <v>1.2</v>
      </c>
      <c r="G220" s="6">
        <v>690400</v>
      </c>
      <c r="H220" s="10">
        <v>1.2</v>
      </c>
      <c r="I220" s="7">
        <f t="shared" si="35"/>
        <v>7.1428571428571286E-2</v>
      </c>
      <c r="J220" s="8">
        <f t="shared" si="36"/>
        <v>1.1714214666086673</v>
      </c>
      <c r="K220" s="8">
        <f t="shared" si="37"/>
        <v>0.58257853339133292</v>
      </c>
      <c r="L220" s="8">
        <f t="shared" si="38"/>
        <v>0.87700000000000011</v>
      </c>
      <c r="M220" s="19">
        <f t="shared" si="39"/>
        <v>1.0107528847476319</v>
      </c>
      <c r="N220" s="19">
        <f t="shared" si="40"/>
        <v>0.14957217876656281</v>
      </c>
      <c r="O220" s="19">
        <f t="shared" si="41"/>
        <v>5.1417167850219055E-2</v>
      </c>
      <c r="P220" s="19">
        <f t="shared" si="42"/>
        <v>-1.7349175015548345E-2</v>
      </c>
      <c r="Q220" s="15"/>
      <c r="R220" s="1"/>
      <c r="S220" s="15"/>
      <c r="X220" s="10"/>
      <c r="Y220" s="10"/>
    </row>
    <row r="221" spans="1:25">
      <c r="A221" s="3">
        <v>38660</v>
      </c>
      <c r="B221" s="9">
        <f t="shared" si="43"/>
        <v>38660</v>
      </c>
      <c r="C221" s="5">
        <v>1.22</v>
      </c>
      <c r="D221" s="5">
        <v>1.27</v>
      </c>
      <c r="E221" s="5">
        <v>1.2</v>
      </c>
      <c r="F221" s="5">
        <v>1.2</v>
      </c>
      <c r="G221" s="6">
        <v>462900</v>
      </c>
      <c r="H221" s="10">
        <v>1.2</v>
      </c>
      <c r="I221" s="7">
        <f t="shared" si="35"/>
        <v>0</v>
      </c>
      <c r="J221" s="8">
        <f t="shared" si="36"/>
        <v>1.21629922048901</v>
      </c>
      <c r="K221" s="8">
        <f t="shared" si="37"/>
        <v>0.58770077951098976</v>
      </c>
      <c r="L221" s="8">
        <f t="shared" si="38"/>
        <v>0.90199999999999991</v>
      </c>
      <c r="M221" s="19">
        <f t="shared" si="39"/>
        <v>1.0695892585016822</v>
      </c>
      <c r="N221" s="19">
        <f t="shared" si="40"/>
        <v>5.8210443563305507E-2</v>
      </c>
      <c r="O221" s="19">
        <f t="shared" si="41"/>
        <v>3.8310510059429197E-2</v>
      </c>
      <c r="P221" s="19">
        <f t="shared" si="42"/>
        <v>8.7923701716899564E-3</v>
      </c>
      <c r="Q221" s="15"/>
      <c r="R221" s="1"/>
      <c r="S221" s="15"/>
      <c r="X221" s="10"/>
      <c r="Y221" s="10"/>
    </row>
    <row r="222" spans="1:25">
      <c r="A222" s="3">
        <v>38663</v>
      </c>
      <c r="B222" s="9">
        <f t="shared" si="43"/>
        <v>38663</v>
      </c>
      <c r="C222" s="5">
        <v>1.27</v>
      </c>
      <c r="D222" s="5">
        <v>1.28</v>
      </c>
      <c r="E222" s="5">
        <v>1.1200000000000001</v>
      </c>
      <c r="F222" s="5">
        <v>1.19</v>
      </c>
      <c r="G222" s="6">
        <v>490900</v>
      </c>
      <c r="H222" s="10">
        <v>1.19</v>
      </c>
      <c r="I222" s="7">
        <f t="shared" si="35"/>
        <v>-8.3333333333333419E-3</v>
      </c>
      <c r="J222" s="8">
        <f t="shared" si="36"/>
        <v>1.2472240592436581</v>
      </c>
      <c r="K222" s="8">
        <f t="shared" si="37"/>
        <v>0.60877594075634223</v>
      </c>
      <c r="L222" s="8">
        <f t="shared" si="38"/>
        <v>0.92800000000000016</v>
      </c>
      <c r="M222" s="19">
        <f t="shared" si="39"/>
        <v>1.0487407200982828</v>
      </c>
      <c r="N222" s="19">
        <f t="shared" si="40"/>
        <v>-1.9492097772751342E-2</v>
      </c>
      <c r="O222" s="19">
        <f t="shared" si="41"/>
        <v>2.5425354414199887E-2</v>
      </c>
      <c r="P222" s="19">
        <f t="shared" si="42"/>
        <v>3.586035952323996E-2</v>
      </c>
      <c r="Q222" s="15"/>
      <c r="R222" s="1"/>
      <c r="S222" s="15"/>
      <c r="X222" s="10"/>
      <c r="Y222" s="10"/>
    </row>
    <row r="223" spans="1:25">
      <c r="A223" s="3">
        <v>38664</v>
      </c>
      <c r="B223" s="9">
        <f t="shared" si="43"/>
        <v>38664</v>
      </c>
      <c r="C223" s="5">
        <v>1.2</v>
      </c>
      <c r="D223" s="5">
        <v>1.2</v>
      </c>
      <c r="E223" s="5">
        <v>1.03</v>
      </c>
      <c r="F223" s="5">
        <v>1.17</v>
      </c>
      <c r="G223" s="6">
        <v>342200</v>
      </c>
      <c r="H223" s="10">
        <v>1.17</v>
      </c>
      <c r="I223" s="7">
        <f t="shared" si="35"/>
        <v>-1.6806722689075647E-2</v>
      </c>
      <c r="J223" s="8">
        <f t="shared" si="36"/>
        <v>1.2693222773815567</v>
      </c>
      <c r="K223" s="8">
        <f t="shared" si="37"/>
        <v>0.63367772261844335</v>
      </c>
      <c r="L223" s="8">
        <f t="shared" si="38"/>
        <v>0.95150000000000001</v>
      </c>
      <c r="M223" s="19">
        <f t="shared" si="39"/>
        <v>1.0031038366577616</v>
      </c>
      <c r="N223" s="19">
        <f t="shared" si="40"/>
        <v>-4.3515887736526843E-2</v>
      </c>
      <c r="O223" s="19">
        <f t="shared" si="41"/>
        <v>1.7717921630937258E-2</v>
      </c>
      <c r="P223" s="19">
        <f t="shared" si="42"/>
        <v>4.0904674766159763E-2</v>
      </c>
      <c r="Q223" s="15"/>
      <c r="R223" s="1"/>
      <c r="S223" s="15"/>
      <c r="X223" s="10"/>
      <c r="Y223" s="10"/>
    </row>
    <row r="224" spans="1:25">
      <c r="A224" s="3">
        <v>38665</v>
      </c>
      <c r="B224" s="9">
        <f t="shared" si="43"/>
        <v>38665</v>
      </c>
      <c r="C224" s="5">
        <v>1.1399999999999999</v>
      </c>
      <c r="D224" s="5">
        <v>1.1399999999999999</v>
      </c>
      <c r="E224" s="5">
        <v>1.03</v>
      </c>
      <c r="F224" s="5">
        <v>1.1000000000000001</v>
      </c>
      <c r="G224" s="6">
        <v>170200</v>
      </c>
      <c r="H224" s="10">
        <v>1.1000000000000001</v>
      </c>
      <c r="I224" s="7">
        <f t="shared" si="35"/>
        <v>-5.9829059829059693E-2</v>
      </c>
      <c r="J224" s="8">
        <f t="shared" si="36"/>
        <v>1.2691823762481471</v>
      </c>
      <c r="K224" s="8">
        <f t="shared" si="37"/>
        <v>0.67681762375185306</v>
      </c>
      <c r="L224" s="8">
        <f t="shared" si="38"/>
        <v>0.97300000000000009</v>
      </c>
      <c r="M224" s="19">
        <f t="shared" si="39"/>
        <v>0.87522063803923256</v>
      </c>
      <c r="N224" s="19">
        <f t="shared" si="40"/>
        <v>-0.12748749824806038</v>
      </c>
      <c r="O224" s="19">
        <f t="shared" si="41"/>
        <v>-1.1021718904843967E-4</v>
      </c>
      <c r="P224" s="19">
        <f t="shared" si="42"/>
        <v>6.8078614086589176E-2</v>
      </c>
      <c r="Q224" s="15"/>
      <c r="R224" s="1"/>
      <c r="S224" s="15"/>
      <c r="X224" s="10"/>
      <c r="Y224" s="10"/>
    </row>
    <row r="225" spans="1:25">
      <c r="A225" s="3">
        <v>38666</v>
      </c>
      <c r="B225" s="9">
        <f t="shared" si="43"/>
        <v>38666</v>
      </c>
      <c r="C225" s="5">
        <v>1.1000000000000001</v>
      </c>
      <c r="D225" s="5">
        <v>1.1499999999999999</v>
      </c>
      <c r="E225" s="5">
        <v>1.07</v>
      </c>
      <c r="F225" s="5">
        <v>1.1399999999999999</v>
      </c>
      <c r="G225" s="6">
        <v>198100</v>
      </c>
      <c r="H225" s="10">
        <v>1.1399999999999999</v>
      </c>
      <c r="I225" s="7">
        <f t="shared" si="35"/>
        <v>3.6363636363636188E-2</v>
      </c>
      <c r="J225" s="8">
        <f t="shared" si="36"/>
        <v>1.2715140141114021</v>
      </c>
      <c r="K225" s="8">
        <f t="shared" si="37"/>
        <v>0.71848598588859769</v>
      </c>
      <c r="L225" s="8">
        <f t="shared" si="38"/>
        <v>0.99499999999999988</v>
      </c>
      <c r="M225" s="19">
        <f t="shared" si="39"/>
        <v>0.76971303419208537</v>
      </c>
      <c r="N225" s="19">
        <f t="shared" si="40"/>
        <v>-0.12054972113490967</v>
      </c>
      <c r="O225" s="19">
        <f t="shared" si="41"/>
        <v>1.8371180587517782E-3</v>
      </c>
      <c r="P225" s="19">
        <f t="shared" si="42"/>
        <v>6.1565125780503945E-2</v>
      </c>
      <c r="Q225" s="15"/>
      <c r="R225" s="1"/>
      <c r="S225" s="15"/>
      <c r="X225" s="10"/>
      <c r="Y225" s="10"/>
    </row>
    <row r="226" spans="1:25">
      <c r="A226" s="3">
        <v>38667</v>
      </c>
      <c r="B226" s="9">
        <f t="shared" si="43"/>
        <v>38667</v>
      </c>
      <c r="C226" s="5">
        <v>1.1399999999999999</v>
      </c>
      <c r="D226" s="5">
        <v>1.17</v>
      </c>
      <c r="E226" s="5">
        <v>1.0900000000000001</v>
      </c>
      <c r="F226" s="5">
        <v>1.0900000000000001</v>
      </c>
      <c r="G226" s="6">
        <v>103800</v>
      </c>
      <c r="H226" s="10">
        <v>1.0900000000000001</v>
      </c>
      <c r="I226" s="7">
        <f t="shared" si="35"/>
        <v>-4.3859649122806862E-2</v>
      </c>
      <c r="J226" s="8">
        <f t="shared" si="36"/>
        <v>1.2671548549410743</v>
      </c>
      <c r="K226" s="8">
        <f t="shared" si="37"/>
        <v>0.75684514505892575</v>
      </c>
      <c r="L226" s="8">
        <f t="shared" si="38"/>
        <v>1.012</v>
      </c>
      <c r="M226" s="19">
        <f t="shared" si="39"/>
        <v>0.67425907824567899</v>
      </c>
      <c r="N226" s="19">
        <f t="shared" si="40"/>
        <v>-0.12401239384830973</v>
      </c>
      <c r="O226" s="19">
        <f t="shared" si="41"/>
        <v>-3.4283217659808558E-3</v>
      </c>
      <c r="P226" s="19">
        <f t="shared" si="42"/>
        <v>5.3388875947088694E-2</v>
      </c>
      <c r="Q226" s="15"/>
      <c r="R226" s="1"/>
      <c r="S226" s="15"/>
      <c r="X226" s="10"/>
      <c r="Y226" s="10"/>
    </row>
    <row r="227" spans="1:25">
      <c r="A227" s="3">
        <v>38670</v>
      </c>
      <c r="B227" s="9">
        <f t="shared" si="43"/>
        <v>38670</v>
      </c>
      <c r="C227" s="5">
        <v>1.1000000000000001</v>
      </c>
      <c r="D227" s="5">
        <v>1.1499999999999999</v>
      </c>
      <c r="E227" s="5">
        <v>1.08</v>
      </c>
      <c r="F227" s="5">
        <v>1.1499999999999999</v>
      </c>
      <c r="G227" s="6">
        <v>145000</v>
      </c>
      <c r="H227" s="10">
        <v>1.1499999999999999</v>
      </c>
      <c r="I227" s="7">
        <f t="shared" si="35"/>
        <v>5.5045871559632871E-2</v>
      </c>
      <c r="J227" s="8">
        <f t="shared" si="36"/>
        <v>1.2783948193194929</v>
      </c>
      <c r="K227" s="8">
        <f t="shared" si="37"/>
        <v>0.77460518068050699</v>
      </c>
      <c r="L227" s="8">
        <f t="shared" si="38"/>
        <v>1.0265</v>
      </c>
      <c r="M227" s="19">
        <f t="shared" si="39"/>
        <v>0.65038248026742618</v>
      </c>
      <c r="N227" s="19">
        <f t="shared" si="40"/>
        <v>-3.5411607716689761E-2</v>
      </c>
      <c r="O227" s="19">
        <f t="shared" si="41"/>
        <v>8.8702373941039452E-3</v>
      </c>
      <c r="P227" s="19">
        <f t="shared" si="42"/>
        <v>2.3465877712934916E-2</v>
      </c>
      <c r="Q227" s="15"/>
      <c r="R227" s="1"/>
      <c r="S227" s="15"/>
      <c r="X227" s="10"/>
      <c r="Y227" s="10"/>
    </row>
    <row r="228" spans="1:25">
      <c r="A228" s="3">
        <v>38671</v>
      </c>
      <c r="B228" s="9">
        <f t="shared" si="43"/>
        <v>38671</v>
      </c>
      <c r="C228" s="5">
        <v>1.2</v>
      </c>
      <c r="D228" s="5">
        <v>1.22</v>
      </c>
      <c r="E228" s="5">
        <v>1.18</v>
      </c>
      <c r="F228" s="5">
        <v>1.22</v>
      </c>
      <c r="G228" s="6">
        <v>425500</v>
      </c>
      <c r="H228" s="10">
        <v>1.22</v>
      </c>
      <c r="I228" s="7">
        <f t="shared" si="35"/>
        <v>6.0869565217391362E-2</v>
      </c>
      <c r="J228" s="8">
        <f t="shared" si="36"/>
        <v>1.2994120942823923</v>
      </c>
      <c r="K228" s="8">
        <f t="shared" si="37"/>
        <v>0.78758790571760739</v>
      </c>
      <c r="L228" s="8">
        <f t="shared" si="38"/>
        <v>1.0434999999999999</v>
      </c>
      <c r="M228" s="19">
        <f t="shared" si="39"/>
        <v>0.6498629357423138</v>
      </c>
      <c r="N228" s="19">
        <f t="shared" si="40"/>
        <v>-7.9882921338648766E-4</v>
      </c>
      <c r="O228" s="19">
        <f t="shared" si="41"/>
        <v>1.6440363059424149E-2</v>
      </c>
      <c r="P228" s="19">
        <f t="shared" si="42"/>
        <v>1.6760441784929463E-2</v>
      </c>
      <c r="Q228" s="15"/>
      <c r="R228" s="1"/>
      <c r="S228" s="15"/>
      <c r="X228" s="10"/>
      <c r="Y228" s="10"/>
    </row>
    <row r="229" spans="1:25">
      <c r="A229" s="3">
        <v>38672</v>
      </c>
      <c r="B229" s="9">
        <f t="shared" si="43"/>
        <v>38672</v>
      </c>
      <c r="C229" s="5">
        <v>1.21</v>
      </c>
      <c r="D229" s="5">
        <v>1.28</v>
      </c>
      <c r="E229" s="5">
        <v>1.2</v>
      </c>
      <c r="F229" s="5">
        <v>1.23</v>
      </c>
      <c r="G229" s="6">
        <v>544200</v>
      </c>
      <c r="H229" s="10">
        <v>1.23</v>
      </c>
      <c r="I229" s="7">
        <f t="shared" si="35"/>
        <v>8.1967213114754172E-3</v>
      </c>
      <c r="J229" s="8">
        <f t="shared" si="36"/>
        <v>1.3156611913557155</v>
      </c>
      <c r="K229" s="8">
        <f t="shared" si="37"/>
        <v>0.8083388086442842</v>
      </c>
      <c r="L229" s="8">
        <f t="shared" si="38"/>
        <v>1.0619999999999998</v>
      </c>
      <c r="M229" s="19">
        <f t="shared" si="39"/>
        <v>0.62761106764413988</v>
      </c>
      <c r="N229" s="19">
        <f t="shared" si="40"/>
        <v>-3.424086353341025E-2</v>
      </c>
      <c r="O229" s="19">
        <f t="shared" si="41"/>
        <v>1.2504960623978777E-2</v>
      </c>
      <c r="P229" s="19">
        <f t="shared" si="42"/>
        <v>2.6347411858451165E-2</v>
      </c>
      <c r="Q229" s="15"/>
      <c r="R229" s="1"/>
      <c r="S229" s="15"/>
      <c r="X229" s="10"/>
      <c r="Y229" s="10"/>
    </row>
    <row r="230" spans="1:25">
      <c r="A230" s="3">
        <v>38673</v>
      </c>
      <c r="B230" s="9">
        <f t="shared" si="43"/>
        <v>38673</v>
      </c>
      <c r="C230" s="5">
        <v>1.25</v>
      </c>
      <c r="D230" s="5">
        <v>1.27</v>
      </c>
      <c r="E230" s="5">
        <v>1.2</v>
      </c>
      <c r="F230" s="5">
        <v>1.2</v>
      </c>
      <c r="G230" s="6">
        <v>204100</v>
      </c>
      <c r="H230" s="10">
        <v>1.2</v>
      </c>
      <c r="I230" s="7">
        <f t="shared" si="35"/>
        <v>-2.4390243902439046E-2</v>
      </c>
      <c r="J230" s="8">
        <f t="shared" si="36"/>
        <v>1.3260060240235183</v>
      </c>
      <c r="K230" s="8">
        <f t="shared" si="37"/>
        <v>0.82799397597648106</v>
      </c>
      <c r="L230" s="8">
        <f t="shared" si="38"/>
        <v>1.0769999999999997</v>
      </c>
      <c r="M230" s="19">
        <f t="shared" si="39"/>
        <v>0.60146820205994245</v>
      </c>
      <c r="N230" s="19">
        <f t="shared" si="40"/>
        <v>-4.1654564318519355E-2</v>
      </c>
      <c r="O230" s="19">
        <f t="shared" si="41"/>
        <v>7.8628394116748747E-3</v>
      </c>
      <c r="P230" s="19">
        <f t="shared" si="42"/>
        <v>2.4315506223388891E-2</v>
      </c>
      <c r="Q230" s="15"/>
      <c r="R230" s="1"/>
      <c r="S230" s="15"/>
      <c r="X230" s="10"/>
      <c r="Y230" s="10"/>
    </row>
    <row r="231" spans="1:25">
      <c r="A231" s="3">
        <v>38674</v>
      </c>
      <c r="B231" s="9">
        <f t="shared" si="43"/>
        <v>38674</v>
      </c>
      <c r="C231" s="5">
        <v>1.2</v>
      </c>
      <c r="D231" s="5">
        <v>1.23</v>
      </c>
      <c r="E231" s="5">
        <v>1.0900000000000001</v>
      </c>
      <c r="F231" s="5">
        <v>1.1599999999999999</v>
      </c>
      <c r="G231" s="6">
        <v>198600</v>
      </c>
      <c r="H231" s="10">
        <v>1.1599999999999999</v>
      </c>
      <c r="I231" s="7">
        <f t="shared" si="35"/>
        <v>-3.3333333333333368E-2</v>
      </c>
      <c r="J231" s="8">
        <f t="shared" si="36"/>
        <v>1.3264215971461739</v>
      </c>
      <c r="K231" s="8">
        <f t="shared" si="37"/>
        <v>0.85457840285382569</v>
      </c>
      <c r="L231" s="8">
        <f t="shared" si="38"/>
        <v>1.0904999999999998</v>
      </c>
      <c r="M231" s="19">
        <f t="shared" si="39"/>
        <v>0.55213564105604507</v>
      </c>
      <c r="N231" s="19">
        <f t="shared" si="40"/>
        <v>-8.2020231219107551E-2</v>
      </c>
      <c r="O231" s="19">
        <f t="shared" si="41"/>
        <v>3.1340213779318366E-4</v>
      </c>
      <c r="P231" s="19">
        <f t="shared" si="42"/>
        <v>3.2107029336768698E-2</v>
      </c>
      <c r="Q231" s="15"/>
      <c r="R231" s="1"/>
      <c r="S231" s="15"/>
      <c r="X231" s="10"/>
      <c r="Y231" s="10"/>
    </row>
    <row r="232" spans="1:25">
      <c r="A232" s="3">
        <v>38677</v>
      </c>
      <c r="B232" s="9">
        <f t="shared" si="43"/>
        <v>38677</v>
      </c>
      <c r="C232" s="5">
        <v>1.19</v>
      </c>
      <c r="D232" s="5">
        <v>1.2</v>
      </c>
      <c r="E232" s="5">
        <v>1.1599999999999999</v>
      </c>
      <c r="F232" s="5">
        <v>1.17</v>
      </c>
      <c r="G232" s="6">
        <v>150300</v>
      </c>
      <c r="H232" s="10">
        <v>1.17</v>
      </c>
      <c r="I232" s="7">
        <f t="shared" si="35"/>
        <v>8.6206896551724223E-3</v>
      </c>
      <c r="J232" s="8">
        <f t="shared" si="36"/>
        <v>1.3238148421790006</v>
      </c>
      <c r="K232" s="8">
        <f t="shared" si="37"/>
        <v>0.88518515782099916</v>
      </c>
      <c r="L232" s="8">
        <f t="shared" si="38"/>
        <v>1.1044999999999998</v>
      </c>
      <c r="M232" s="19">
        <f t="shared" si="39"/>
        <v>0.49552308969769293</v>
      </c>
      <c r="N232" s="19">
        <f t="shared" si="40"/>
        <v>-0.10253377458131818</v>
      </c>
      <c r="O232" s="19">
        <f t="shared" si="41"/>
        <v>-1.9652537117774791E-3</v>
      </c>
      <c r="P232" s="19">
        <f t="shared" si="42"/>
        <v>3.5815034483627953E-2</v>
      </c>
      <c r="Q232" s="15"/>
      <c r="R232" s="1"/>
      <c r="S232" s="15"/>
      <c r="X232" s="10"/>
      <c r="Y232" s="10"/>
    </row>
    <row r="233" spans="1:25">
      <c r="A233" s="3">
        <v>38678</v>
      </c>
      <c r="B233" s="9">
        <f t="shared" si="43"/>
        <v>38678</v>
      </c>
      <c r="C233" s="5">
        <v>1.1599999999999999</v>
      </c>
      <c r="D233" s="5">
        <v>1.2</v>
      </c>
      <c r="E233" s="5">
        <v>1.1599999999999999</v>
      </c>
      <c r="F233" s="5">
        <v>1.19</v>
      </c>
      <c r="G233" s="6">
        <v>125700</v>
      </c>
      <c r="H233" s="10">
        <v>1.19</v>
      </c>
      <c r="I233" s="7">
        <f t="shared" si="35"/>
        <v>1.709401709401711E-2</v>
      </c>
      <c r="J233" s="8">
        <f t="shared" si="36"/>
        <v>1.3181428956695911</v>
      </c>
      <c r="K233" s="8">
        <f t="shared" si="37"/>
        <v>0.92085710433040924</v>
      </c>
      <c r="L233" s="8">
        <f t="shared" si="38"/>
        <v>1.1195000000000002</v>
      </c>
      <c r="M233" s="19">
        <f t="shared" si="39"/>
        <v>0.43143044612558396</v>
      </c>
      <c r="N233" s="19">
        <f t="shared" si="40"/>
        <v>-0.12934340478707138</v>
      </c>
      <c r="O233" s="19">
        <f t="shared" si="41"/>
        <v>-4.2845466969334382E-3</v>
      </c>
      <c r="P233" s="19">
        <f t="shared" si="42"/>
        <v>4.0298852950970521E-2</v>
      </c>
      <c r="Q233" s="15"/>
      <c r="R233" s="1"/>
      <c r="S233" s="15"/>
      <c r="X233" s="10"/>
      <c r="Y233" s="10"/>
    </row>
    <row r="234" spans="1:25">
      <c r="A234" s="3">
        <v>38679</v>
      </c>
      <c r="B234" s="9">
        <f t="shared" si="43"/>
        <v>38679</v>
      </c>
      <c r="C234" s="5">
        <v>1.2</v>
      </c>
      <c r="D234" s="5">
        <v>1.2</v>
      </c>
      <c r="E234" s="5">
        <v>1.17</v>
      </c>
      <c r="F234" s="5">
        <v>1.19</v>
      </c>
      <c r="G234" s="6">
        <v>108000</v>
      </c>
      <c r="H234" s="10">
        <v>1.19</v>
      </c>
      <c r="I234" s="7">
        <f t="shared" si="35"/>
        <v>0</v>
      </c>
      <c r="J234" s="8">
        <f t="shared" si="36"/>
        <v>1.304849640445761</v>
      </c>
      <c r="K234" s="8">
        <f t="shared" si="37"/>
        <v>0.96415035955423956</v>
      </c>
      <c r="L234" s="8">
        <f t="shared" si="38"/>
        <v>1.1345000000000003</v>
      </c>
      <c r="M234" s="19">
        <f t="shared" si="39"/>
        <v>0.35336737420192288</v>
      </c>
      <c r="N234" s="19">
        <f t="shared" si="40"/>
        <v>-0.18094010894385951</v>
      </c>
      <c r="O234" s="19">
        <f t="shared" si="41"/>
        <v>-1.0084836224889983E-2</v>
      </c>
      <c r="P234" s="19">
        <f t="shared" si="42"/>
        <v>4.7014086138055605E-2</v>
      </c>
      <c r="Q234" s="15"/>
      <c r="R234" s="1"/>
      <c r="S234" s="15"/>
      <c r="X234" s="10"/>
      <c r="Y234" s="10"/>
    </row>
    <row r="235" spans="1:25">
      <c r="A235" s="3">
        <v>38680</v>
      </c>
      <c r="B235" s="9">
        <f t="shared" si="43"/>
        <v>38680</v>
      </c>
      <c r="C235" s="5">
        <v>1.18</v>
      </c>
      <c r="D235" s="5">
        <v>1.18</v>
      </c>
      <c r="E235" s="5">
        <v>1.1399999999999999</v>
      </c>
      <c r="F235" s="5">
        <v>1.17</v>
      </c>
      <c r="G235" s="6">
        <v>67600</v>
      </c>
      <c r="H235" s="10">
        <v>1.17</v>
      </c>
      <c r="I235" s="7">
        <f t="shared" si="35"/>
        <v>-1.6806722689075647E-2</v>
      </c>
      <c r="J235" s="8">
        <f t="shared" si="36"/>
        <v>1.286441744108427</v>
      </c>
      <c r="K235" s="8">
        <f t="shared" si="37"/>
        <v>1.0075582558915734</v>
      </c>
      <c r="L235" s="8">
        <f t="shared" si="38"/>
        <v>1.1470000000000002</v>
      </c>
      <c r="M235" s="19">
        <f t="shared" si="39"/>
        <v>0.27679142777712018</v>
      </c>
      <c r="N235" s="19">
        <f t="shared" si="40"/>
        <v>-0.21670349900793417</v>
      </c>
      <c r="O235" s="19">
        <f t="shared" si="41"/>
        <v>-1.4107293106235208E-2</v>
      </c>
      <c r="P235" s="19">
        <f t="shared" si="42"/>
        <v>4.5021915832093737E-2</v>
      </c>
      <c r="Q235" s="15"/>
      <c r="R235" s="1"/>
      <c r="S235" s="15"/>
      <c r="X235" s="10"/>
      <c r="Y235" s="10"/>
    </row>
    <row r="236" spans="1:25">
      <c r="A236" s="3">
        <v>38681</v>
      </c>
      <c r="B236" s="9">
        <f t="shared" si="43"/>
        <v>38681</v>
      </c>
      <c r="C236" s="5">
        <v>1.1499999999999999</v>
      </c>
      <c r="D236" s="5">
        <v>1.1599999999999999</v>
      </c>
      <c r="E236" s="5">
        <v>1.1000000000000001</v>
      </c>
      <c r="F236" s="5">
        <v>1.1499999999999999</v>
      </c>
      <c r="G236" s="6">
        <v>82000</v>
      </c>
      <c r="H236" s="10">
        <v>1.1499999999999999</v>
      </c>
      <c r="I236" s="7">
        <f t="shared" ref="I236:I299" si="44">IF(A237&gt;A236,(H236-H235)/H235, (H236-H237)/H237)</f>
        <v>-1.709401709401711E-2</v>
      </c>
      <c r="J236" s="8">
        <f t="shared" ref="J236:J299" si="45">(L236)+2*STDEVPA(H217:H236)</f>
        <v>1.2556933979345586</v>
      </c>
      <c r="K236" s="8">
        <f t="shared" ref="K236:K299" si="46">(L236)-(2*STDEVPA(H217:H236))</f>
        <v>1.0603066020654417</v>
      </c>
      <c r="L236" s="8">
        <f t="shared" ref="L236:L299" si="47">AVERAGE(H217:H236)</f>
        <v>1.1580000000000001</v>
      </c>
      <c r="M236" s="19">
        <f t="shared" ref="M236:M299" si="48">(J236-K236)/K236</f>
        <v>0.18427386520890277</v>
      </c>
      <c r="N236" s="19">
        <f t="shared" ref="N236:N299" si="49">IF(A237&gt;A236,(M236-M235)/M235, (M236-M237)/M237)</f>
        <v>-0.33425010055844295</v>
      </c>
      <c r="O236" s="19">
        <f t="shared" ref="O236:O299" si="50">IF(A237&gt;A236,(J236-J235)/J235, (J236-J237)/J237)</f>
        <v>-2.3901856663691139E-2</v>
      </c>
      <c r="P236" s="19">
        <f t="shared" ref="P236:P299" si="51">IF(A237&gt;A236,(K236-K235)/K235, (K236-K237)/K237)</f>
        <v>5.2352651437699772E-2</v>
      </c>
      <c r="Q236" s="15"/>
      <c r="R236" s="1"/>
      <c r="S236" s="15"/>
      <c r="X236" s="10"/>
      <c r="Y236" s="10"/>
    </row>
    <row r="237" spans="1:25">
      <c r="A237" s="3">
        <v>38684</v>
      </c>
      <c r="B237" s="9">
        <f t="shared" si="43"/>
        <v>38684</v>
      </c>
      <c r="C237" s="5">
        <v>1.1499999999999999</v>
      </c>
      <c r="D237" s="5">
        <v>1.24</v>
      </c>
      <c r="E237" s="5">
        <v>1.1499999999999999</v>
      </c>
      <c r="F237" s="5">
        <v>1.18</v>
      </c>
      <c r="G237" s="6">
        <v>196700</v>
      </c>
      <c r="H237" s="10">
        <v>1.18</v>
      </c>
      <c r="I237" s="7">
        <f t="shared" si="44"/>
        <v>2.6086956521739157E-2</v>
      </c>
      <c r="J237" s="8">
        <f t="shared" si="45"/>
        <v>1.2466088230524128</v>
      </c>
      <c r="K237" s="8">
        <f t="shared" si="46"/>
        <v>1.0833911769475877</v>
      </c>
      <c r="L237" s="8">
        <f t="shared" si="47"/>
        <v>1.1650000000000003</v>
      </c>
      <c r="M237" s="19">
        <f t="shared" si="48"/>
        <v>0.1506543985014577</v>
      </c>
      <c r="N237" s="19">
        <f t="shared" si="49"/>
        <v>-0.18244294528327296</v>
      </c>
      <c r="O237" s="19">
        <f t="shared" si="50"/>
        <v>-7.2347078491362803E-3</v>
      </c>
      <c r="P237" s="19">
        <f t="shared" si="51"/>
        <v>2.177160345618712E-2</v>
      </c>
      <c r="Q237" s="15"/>
      <c r="R237" s="1"/>
      <c r="S237" s="15"/>
      <c r="X237" s="10"/>
      <c r="Y237" s="10"/>
    </row>
    <row r="238" spans="1:25">
      <c r="A238" s="3">
        <v>38685</v>
      </c>
      <c r="B238" s="9">
        <f t="shared" si="43"/>
        <v>38685</v>
      </c>
      <c r="C238" s="5">
        <v>1.17</v>
      </c>
      <c r="D238" s="5">
        <v>1.17</v>
      </c>
      <c r="E238" s="5">
        <v>1.0900000000000001</v>
      </c>
      <c r="F238" s="5">
        <v>1.0900000000000001</v>
      </c>
      <c r="G238" s="6">
        <v>146500</v>
      </c>
      <c r="H238" s="10">
        <v>1.0900000000000001</v>
      </c>
      <c r="I238" s="7">
        <f t="shared" si="44"/>
        <v>-7.6271186440677846E-2</v>
      </c>
      <c r="J238" s="8">
        <f t="shared" si="45"/>
        <v>1.2451178371974523</v>
      </c>
      <c r="K238" s="8">
        <f t="shared" si="46"/>
        <v>1.0858821628025481</v>
      </c>
      <c r="L238" s="8">
        <f t="shared" si="47"/>
        <v>1.1655000000000002</v>
      </c>
      <c r="M238" s="19">
        <f t="shared" si="48"/>
        <v>0.14664176266044701</v>
      </c>
      <c r="N238" s="19">
        <f t="shared" si="49"/>
        <v>-2.6634707522142916E-2</v>
      </c>
      <c r="O238" s="19">
        <f t="shared" si="50"/>
        <v>-1.1960334528274548E-3</v>
      </c>
      <c r="P238" s="19">
        <f t="shared" si="51"/>
        <v>2.299248792092522E-3</v>
      </c>
      <c r="Q238" s="15"/>
      <c r="R238" s="1"/>
      <c r="S238" s="15"/>
      <c r="X238" s="10"/>
      <c r="Y238" s="10"/>
    </row>
    <row r="239" spans="1:25">
      <c r="A239" s="3">
        <v>38686</v>
      </c>
      <c r="B239" s="9">
        <f t="shared" si="43"/>
        <v>38686</v>
      </c>
      <c r="C239" s="5">
        <v>1.1000000000000001</v>
      </c>
      <c r="D239" s="5">
        <v>1.1499999999999999</v>
      </c>
      <c r="E239" s="5">
        <v>1.1000000000000001</v>
      </c>
      <c r="F239" s="5">
        <v>1.1499999999999999</v>
      </c>
      <c r="G239" s="6">
        <v>99500</v>
      </c>
      <c r="H239" s="10">
        <v>1.1499999999999999</v>
      </c>
      <c r="I239" s="7">
        <f t="shared" si="44"/>
        <v>5.5045871559632871E-2</v>
      </c>
      <c r="J239" s="8">
        <f t="shared" si="45"/>
        <v>1.2442269383052313</v>
      </c>
      <c r="K239" s="8">
        <f t="shared" si="46"/>
        <v>1.0897730616947687</v>
      </c>
      <c r="L239" s="8">
        <f t="shared" si="47"/>
        <v>1.167</v>
      </c>
      <c r="M239" s="19">
        <f t="shared" si="48"/>
        <v>0.14173031252053755</v>
      </c>
      <c r="N239" s="19">
        <f t="shared" si="49"/>
        <v>-3.349284713170049E-2</v>
      </c>
      <c r="O239" s="19">
        <f t="shared" si="50"/>
        <v>-7.1551371734116225E-4</v>
      </c>
      <c r="P239" s="19">
        <f t="shared" si="51"/>
        <v>3.583168621334201E-3</v>
      </c>
      <c r="Q239" s="15"/>
      <c r="R239" s="1"/>
      <c r="S239" s="15"/>
      <c r="X239" s="10"/>
      <c r="Y239" s="10"/>
    </row>
    <row r="240" spans="1:25">
      <c r="A240" s="3">
        <v>38687</v>
      </c>
      <c r="B240" s="9">
        <f t="shared" si="43"/>
        <v>38687</v>
      </c>
      <c r="C240" s="5">
        <v>1.1499999999999999</v>
      </c>
      <c r="D240" s="5">
        <v>1.1499999999999999</v>
      </c>
      <c r="E240" s="5">
        <v>1.05</v>
      </c>
      <c r="F240" s="5">
        <v>1.05</v>
      </c>
      <c r="G240" s="6">
        <v>270100</v>
      </c>
      <c r="H240" s="10">
        <v>1.05</v>
      </c>
      <c r="I240" s="7">
        <f t="shared" si="44"/>
        <v>-8.6956521739130321E-2</v>
      </c>
      <c r="J240" s="8">
        <f t="shared" si="45"/>
        <v>1.2503790404878923</v>
      </c>
      <c r="K240" s="8">
        <f t="shared" si="46"/>
        <v>1.0686209595121077</v>
      </c>
      <c r="L240" s="8">
        <f t="shared" si="47"/>
        <v>1.1595</v>
      </c>
      <c r="M240" s="19">
        <f t="shared" si="48"/>
        <v>0.17008657687078171</v>
      </c>
      <c r="N240" s="19">
        <f t="shared" si="49"/>
        <v>0.20007198069315743</v>
      </c>
      <c r="O240" s="19">
        <f t="shared" si="50"/>
        <v>4.9445177509504406E-3</v>
      </c>
      <c r="P240" s="19">
        <f t="shared" si="51"/>
        <v>-1.9409639425080127E-2</v>
      </c>
      <c r="Q240" s="15"/>
      <c r="R240" s="1"/>
      <c r="S240" s="15"/>
      <c r="X240" s="10"/>
      <c r="Y240" s="10"/>
    </row>
    <row r="241" spans="1:25">
      <c r="A241" s="3">
        <v>38688</v>
      </c>
      <c r="B241" s="9">
        <f t="shared" si="43"/>
        <v>38688</v>
      </c>
      <c r="C241" s="5">
        <v>1.1000000000000001</v>
      </c>
      <c r="D241" s="5">
        <v>1.1200000000000001</v>
      </c>
      <c r="E241" s="5">
        <v>1.01</v>
      </c>
      <c r="F241" s="5">
        <v>1.08</v>
      </c>
      <c r="G241" s="6">
        <v>164600</v>
      </c>
      <c r="H241" s="10">
        <v>1.08</v>
      </c>
      <c r="I241" s="7">
        <f t="shared" si="44"/>
        <v>2.8571428571428595E-2</v>
      </c>
      <c r="J241" s="8">
        <f t="shared" si="45"/>
        <v>1.2486367436903321</v>
      </c>
      <c r="K241" s="8">
        <f t="shared" si="46"/>
        <v>1.0583632563096674</v>
      </c>
      <c r="L241" s="8">
        <f t="shared" si="47"/>
        <v>1.1534999999999997</v>
      </c>
      <c r="M241" s="19">
        <f t="shared" si="48"/>
        <v>0.17978088926113694</v>
      </c>
      <c r="N241" s="19">
        <f t="shared" si="49"/>
        <v>5.6996340150464668E-2</v>
      </c>
      <c r="O241" s="19">
        <f t="shared" si="50"/>
        <v>-1.3934149095144624E-3</v>
      </c>
      <c r="P241" s="19">
        <f t="shared" si="51"/>
        <v>-9.5990099306338898E-3</v>
      </c>
      <c r="Q241" s="15"/>
      <c r="R241" s="1"/>
      <c r="S241" s="15"/>
      <c r="X241" s="10"/>
      <c r="Y241" s="10"/>
    </row>
    <row r="242" spans="1:25">
      <c r="A242" s="3">
        <v>38691</v>
      </c>
      <c r="B242" s="9">
        <f t="shared" si="43"/>
        <v>38691</v>
      </c>
      <c r="C242" s="5">
        <v>1.08</v>
      </c>
      <c r="D242" s="5">
        <v>1.08</v>
      </c>
      <c r="E242" s="5">
        <v>1.02</v>
      </c>
      <c r="F242" s="5">
        <v>1.02</v>
      </c>
      <c r="G242" s="6">
        <v>27700</v>
      </c>
      <c r="H242" s="10">
        <v>1.02</v>
      </c>
      <c r="I242" s="7">
        <f t="shared" si="44"/>
        <v>-5.5555555555555601E-2</v>
      </c>
      <c r="J242" s="8">
        <f t="shared" si="45"/>
        <v>1.2548180313063384</v>
      </c>
      <c r="K242" s="8">
        <f t="shared" si="46"/>
        <v>1.0351819686936612</v>
      </c>
      <c r="L242" s="8">
        <f t="shared" si="47"/>
        <v>1.1449999999999998</v>
      </c>
      <c r="M242" s="19">
        <f t="shared" si="48"/>
        <v>0.21217145318889682</v>
      </c>
      <c r="N242" s="19">
        <f t="shared" si="49"/>
        <v>0.18016689126902496</v>
      </c>
      <c r="O242" s="19">
        <f t="shared" si="50"/>
        <v>4.9504290557216904E-3</v>
      </c>
      <c r="P242" s="19">
        <f t="shared" si="51"/>
        <v>-2.1902959572534148E-2</v>
      </c>
      <c r="Q242" s="15"/>
      <c r="R242" s="1"/>
      <c r="S242" s="15"/>
      <c r="X242" s="10"/>
      <c r="Y242" s="10"/>
    </row>
    <row r="243" spans="1:25">
      <c r="A243" s="3">
        <v>38692</v>
      </c>
      <c r="B243" s="9">
        <f t="shared" si="43"/>
        <v>38692</v>
      </c>
      <c r="C243" s="5">
        <v>1.01</v>
      </c>
      <c r="D243" s="5">
        <v>1.1000000000000001</v>
      </c>
      <c r="E243" s="5">
        <v>0.95</v>
      </c>
      <c r="F243" s="5">
        <v>1.04</v>
      </c>
      <c r="G243" s="6">
        <v>208300</v>
      </c>
      <c r="H243" s="10">
        <v>1.04</v>
      </c>
      <c r="I243" s="7">
        <f t="shared" si="44"/>
        <v>1.9607843137254919E-2</v>
      </c>
      <c r="J243" s="8">
        <f t="shared" si="45"/>
        <v>1.2566989847672136</v>
      </c>
      <c r="K243" s="8">
        <f t="shared" si="46"/>
        <v>1.0203010152327865</v>
      </c>
      <c r="L243" s="8">
        <f t="shared" si="47"/>
        <v>1.1385000000000001</v>
      </c>
      <c r="M243" s="19">
        <f t="shared" si="48"/>
        <v>0.23169433922448057</v>
      </c>
      <c r="N243" s="19">
        <f t="shared" si="49"/>
        <v>9.2014668996033458E-2</v>
      </c>
      <c r="O243" s="19">
        <f t="shared" si="50"/>
        <v>1.498985043207471E-3</v>
      </c>
      <c r="P243" s="19">
        <f t="shared" si="51"/>
        <v>-1.437520543335351E-2</v>
      </c>
      <c r="Q243" s="15"/>
      <c r="R243" s="1"/>
      <c r="S243" s="15"/>
      <c r="X243" s="10"/>
      <c r="Y243" s="10"/>
    </row>
    <row r="244" spans="1:25">
      <c r="A244" s="3">
        <v>38693</v>
      </c>
      <c r="B244" s="9">
        <f t="shared" si="43"/>
        <v>38693</v>
      </c>
      <c r="C244" s="5">
        <v>1.05</v>
      </c>
      <c r="D244" s="5">
        <v>1.0900000000000001</v>
      </c>
      <c r="E244" s="5">
        <v>1.02</v>
      </c>
      <c r="F244" s="5">
        <v>1.08</v>
      </c>
      <c r="G244" s="6">
        <v>118000</v>
      </c>
      <c r="H244" s="10">
        <v>1.08</v>
      </c>
      <c r="I244" s="7">
        <f t="shared" si="44"/>
        <v>3.8461538461538491E-2</v>
      </c>
      <c r="J244" s="8">
        <f t="shared" si="45"/>
        <v>1.2573123532862951</v>
      </c>
      <c r="K244" s="8">
        <f t="shared" si="46"/>
        <v>1.0176876467137048</v>
      </c>
      <c r="L244" s="8">
        <f t="shared" si="47"/>
        <v>1.1375</v>
      </c>
      <c r="M244" s="19">
        <f t="shared" si="48"/>
        <v>0.23545997374182664</v>
      </c>
      <c r="N244" s="19">
        <f t="shared" si="49"/>
        <v>1.6252596114131559E-2</v>
      </c>
      <c r="O244" s="19">
        <f t="shared" si="50"/>
        <v>4.8807910765923449E-4</v>
      </c>
      <c r="P244" s="19">
        <f t="shared" si="51"/>
        <v>-2.5613701055520553E-3</v>
      </c>
      <c r="Q244" s="15"/>
      <c r="R244" s="1"/>
      <c r="S244" s="15"/>
      <c r="X244" s="10"/>
      <c r="Y244" s="10"/>
    </row>
    <row r="245" spans="1:25">
      <c r="A245" s="3">
        <v>38694</v>
      </c>
      <c r="B245" s="9">
        <f t="shared" si="43"/>
        <v>38694</v>
      </c>
      <c r="C245" s="5">
        <v>1.08</v>
      </c>
      <c r="D245" s="5">
        <v>1.08</v>
      </c>
      <c r="E245" s="5">
        <v>1</v>
      </c>
      <c r="F245" s="5">
        <v>1.03</v>
      </c>
      <c r="G245" s="6">
        <v>158200</v>
      </c>
      <c r="H245" s="10">
        <v>1.03</v>
      </c>
      <c r="I245" s="7">
        <f t="shared" si="44"/>
        <v>-4.6296296296296335E-2</v>
      </c>
      <c r="J245" s="8">
        <f t="shared" si="45"/>
        <v>1.2606234815265083</v>
      </c>
      <c r="K245" s="8">
        <f t="shared" si="46"/>
        <v>1.003376518473492</v>
      </c>
      <c r="L245" s="8">
        <f t="shared" si="47"/>
        <v>1.1320000000000001</v>
      </c>
      <c r="M245" s="19">
        <f t="shared" si="48"/>
        <v>0.25638128690153561</v>
      </c>
      <c r="N245" s="19">
        <f t="shared" si="49"/>
        <v>8.8852949515098603E-2</v>
      </c>
      <c r="O245" s="19">
        <f t="shared" si="50"/>
        <v>2.6334969441433793E-3</v>
      </c>
      <c r="P245" s="19">
        <f t="shared" si="51"/>
        <v>-1.4062397520915228E-2</v>
      </c>
      <c r="Q245" s="15"/>
      <c r="R245" s="1"/>
      <c r="S245" s="15"/>
      <c r="X245" s="10"/>
      <c r="Y245" s="10"/>
    </row>
    <row r="246" spans="1:25">
      <c r="A246" s="3">
        <v>38695</v>
      </c>
      <c r="B246" s="9">
        <f t="shared" si="43"/>
        <v>38695</v>
      </c>
      <c r="C246" s="5">
        <v>1.02</v>
      </c>
      <c r="D246" s="5">
        <v>1.02</v>
      </c>
      <c r="E246" s="5">
        <v>0.98</v>
      </c>
      <c r="F246" s="5">
        <v>1</v>
      </c>
      <c r="G246" s="6">
        <v>120300</v>
      </c>
      <c r="H246" s="10">
        <v>1</v>
      </c>
      <c r="I246" s="7">
        <f t="shared" si="44"/>
        <v>-2.9126213592233035E-2</v>
      </c>
      <c r="J246" s="8">
        <f t="shared" si="45"/>
        <v>1.2674821417181492</v>
      </c>
      <c r="K246" s="8">
        <f t="shared" si="46"/>
        <v>0.98751785828185112</v>
      </c>
      <c r="L246" s="8">
        <f t="shared" si="47"/>
        <v>1.1275000000000002</v>
      </c>
      <c r="M246" s="19">
        <f t="shared" si="48"/>
        <v>0.28350300816169388</v>
      </c>
      <c r="N246" s="19">
        <f t="shared" si="49"/>
        <v>0.10578666480668104</v>
      </c>
      <c r="O246" s="19">
        <f t="shared" si="50"/>
        <v>5.4406889068381349E-3</v>
      </c>
      <c r="P246" s="19">
        <f t="shared" si="51"/>
        <v>-1.5805293326744126E-2</v>
      </c>
      <c r="Q246" s="15"/>
      <c r="R246" s="1"/>
      <c r="S246" s="15"/>
      <c r="X246" s="10"/>
      <c r="Y246" s="10"/>
    </row>
    <row r="247" spans="1:25">
      <c r="A247" s="3">
        <v>38698</v>
      </c>
      <c r="B247" s="9">
        <f t="shared" si="43"/>
        <v>38698</v>
      </c>
      <c r="C247" s="5">
        <v>0.98</v>
      </c>
      <c r="D247" s="5">
        <v>0.99</v>
      </c>
      <c r="E247" s="5">
        <v>0.96</v>
      </c>
      <c r="F247" s="5">
        <v>0.97</v>
      </c>
      <c r="G247" s="6">
        <v>94700</v>
      </c>
      <c r="H247" s="10">
        <v>0.97</v>
      </c>
      <c r="I247" s="7">
        <f t="shared" si="44"/>
        <v>-3.0000000000000027E-2</v>
      </c>
      <c r="J247" s="8">
        <f t="shared" si="45"/>
        <v>1.2738415591527261</v>
      </c>
      <c r="K247" s="8">
        <f t="shared" si="46"/>
        <v>0.96315844084727353</v>
      </c>
      <c r="L247" s="8">
        <f t="shared" si="47"/>
        <v>1.1184999999999998</v>
      </c>
      <c r="M247" s="19">
        <f t="shared" si="48"/>
        <v>0.32256698911567461</v>
      </c>
      <c r="N247" s="19">
        <f t="shared" si="49"/>
        <v>0.13779035787761684</v>
      </c>
      <c r="O247" s="19">
        <f t="shared" si="50"/>
        <v>5.0173625530978531E-3</v>
      </c>
      <c r="P247" s="19">
        <f t="shared" si="51"/>
        <v>-2.4667318398636066E-2</v>
      </c>
      <c r="Q247" s="15"/>
      <c r="R247" s="1"/>
      <c r="S247" s="15"/>
      <c r="X247" s="10"/>
      <c r="Y247" s="10"/>
    </row>
    <row r="248" spans="1:25">
      <c r="A248" s="3">
        <v>38699</v>
      </c>
      <c r="B248" s="9">
        <f t="shared" si="43"/>
        <v>38699</v>
      </c>
      <c r="C248" s="5">
        <v>0.96</v>
      </c>
      <c r="D248" s="5">
        <v>0.99</v>
      </c>
      <c r="E248" s="5">
        <v>0.96</v>
      </c>
      <c r="F248" s="5">
        <v>0.99</v>
      </c>
      <c r="G248" s="6">
        <v>680800</v>
      </c>
      <c r="H248" s="10">
        <v>0.99</v>
      </c>
      <c r="I248" s="7">
        <f t="shared" si="44"/>
        <v>2.0618556701030948E-2</v>
      </c>
      <c r="J248" s="8">
        <f t="shared" si="45"/>
        <v>1.2646197957110714</v>
      </c>
      <c r="K248" s="8">
        <f t="shared" si="46"/>
        <v>0.94938020428892811</v>
      </c>
      <c r="L248" s="8">
        <f t="shared" si="47"/>
        <v>1.1069999999999998</v>
      </c>
      <c r="M248" s="19">
        <f t="shared" si="48"/>
        <v>0.33204778233000248</v>
      </c>
      <c r="N248" s="19">
        <f t="shared" si="49"/>
        <v>2.9391703225180314E-2</v>
      </c>
      <c r="O248" s="19">
        <f t="shared" si="50"/>
        <v>-7.2393331614870569E-3</v>
      </c>
      <c r="P248" s="19">
        <f t="shared" si="51"/>
        <v>-1.4305264818345933E-2</v>
      </c>
      <c r="Q248" s="15"/>
      <c r="R248" s="1"/>
      <c r="S248" s="15"/>
      <c r="X248" s="10"/>
      <c r="Y248" s="10"/>
    </row>
    <row r="249" spans="1:25">
      <c r="A249" s="3">
        <v>38700</v>
      </c>
      <c r="B249" s="9">
        <f t="shared" si="43"/>
        <v>38700</v>
      </c>
      <c r="C249" s="5">
        <v>0.99</v>
      </c>
      <c r="D249" s="5">
        <v>1.05</v>
      </c>
      <c r="E249" s="5">
        <v>0.99</v>
      </c>
      <c r="F249" s="5">
        <v>1.01</v>
      </c>
      <c r="G249" s="6">
        <v>131500</v>
      </c>
      <c r="H249" s="10">
        <v>1.01</v>
      </c>
      <c r="I249" s="7">
        <f t="shared" si="44"/>
        <v>2.0202020202020221E-2</v>
      </c>
      <c r="J249" s="8">
        <f t="shared" si="45"/>
        <v>1.2483679756379273</v>
      </c>
      <c r="K249" s="8">
        <f t="shared" si="46"/>
        <v>0.94363202436207283</v>
      </c>
      <c r="L249" s="8">
        <f t="shared" si="47"/>
        <v>1.0960000000000001</v>
      </c>
      <c r="M249" s="19">
        <f t="shared" si="48"/>
        <v>0.32293939100028562</v>
      </c>
      <c r="N249" s="19">
        <f t="shared" si="49"/>
        <v>-2.7430965705606103E-2</v>
      </c>
      <c r="O249" s="19">
        <f t="shared" si="50"/>
        <v>-1.2851151095579671E-2</v>
      </c>
      <c r="P249" s="19">
        <f t="shared" si="51"/>
        <v>-6.0546658766290392E-3</v>
      </c>
      <c r="Q249" s="15"/>
      <c r="R249" s="1"/>
      <c r="S249" s="15"/>
      <c r="X249" s="10"/>
      <c r="Y249" s="10"/>
    </row>
    <row r="250" spans="1:25">
      <c r="A250" s="3">
        <v>38701</v>
      </c>
      <c r="B250" s="9">
        <f t="shared" si="43"/>
        <v>38701</v>
      </c>
      <c r="C250" s="5">
        <v>1.04</v>
      </c>
      <c r="D250" s="5">
        <v>1.1100000000000001</v>
      </c>
      <c r="E250" s="5">
        <v>1.04</v>
      </c>
      <c r="F250" s="5">
        <v>1.0900000000000001</v>
      </c>
      <c r="G250" s="6">
        <v>72000</v>
      </c>
      <c r="H250" s="10">
        <v>1.0900000000000001</v>
      </c>
      <c r="I250" s="7">
        <f t="shared" si="44"/>
        <v>7.9207920792079278E-2</v>
      </c>
      <c r="J250" s="8">
        <f t="shared" si="45"/>
        <v>1.235203144402601</v>
      </c>
      <c r="K250" s="8">
        <f t="shared" si="46"/>
        <v>0.94579685559739912</v>
      </c>
      <c r="L250" s="8">
        <f t="shared" si="47"/>
        <v>1.0905</v>
      </c>
      <c r="M250" s="19">
        <f t="shared" si="48"/>
        <v>0.30599201836255052</v>
      </c>
      <c r="N250" s="19">
        <f t="shared" si="49"/>
        <v>-5.2478493209644143E-2</v>
      </c>
      <c r="O250" s="19">
        <f t="shared" si="50"/>
        <v>-1.0545633572984724E-2</v>
      </c>
      <c r="P250" s="19">
        <f t="shared" si="51"/>
        <v>2.2941476968098783E-3</v>
      </c>
      <c r="Q250" s="15"/>
      <c r="R250" s="1"/>
      <c r="S250" s="15"/>
      <c r="X250" s="10"/>
      <c r="Y250" s="10"/>
    </row>
    <row r="251" spans="1:25">
      <c r="A251" s="3">
        <v>38702</v>
      </c>
      <c r="B251" s="9">
        <f t="shared" si="43"/>
        <v>38702</v>
      </c>
      <c r="C251" s="5">
        <v>1.1000000000000001</v>
      </c>
      <c r="D251" s="5">
        <v>1.1100000000000001</v>
      </c>
      <c r="E251" s="5">
        <v>1.04</v>
      </c>
      <c r="F251" s="5">
        <v>1.0900000000000001</v>
      </c>
      <c r="G251" s="6">
        <v>96500</v>
      </c>
      <c r="H251" s="10">
        <v>1.0900000000000001</v>
      </c>
      <c r="I251" s="7">
        <f t="shared" si="44"/>
        <v>0</v>
      </c>
      <c r="J251" s="8">
        <f t="shared" si="45"/>
        <v>1.2281523999087509</v>
      </c>
      <c r="K251" s="8">
        <f t="shared" si="46"/>
        <v>0.94584760009124891</v>
      </c>
      <c r="L251" s="8">
        <f t="shared" si="47"/>
        <v>1.087</v>
      </c>
      <c r="M251" s="19">
        <f t="shared" si="48"/>
        <v>0.2984675330256874</v>
      </c>
      <c r="N251" s="19">
        <f t="shared" si="49"/>
        <v>-2.4590462774580719E-2</v>
      </c>
      <c r="O251" s="19">
        <f t="shared" si="50"/>
        <v>-5.7081659205621416E-3</v>
      </c>
      <c r="P251" s="19">
        <f t="shared" si="51"/>
        <v>5.3652635393605549E-5</v>
      </c>
      <c r="Q251" s="15"/>
      <c r="R251" s="1"/>
      <c r="S251" s="15"/>
      <c r="X251" s="10"/>
      <c r="Y251" s="10"/>
    </row>
    <row r="252" spans="1:25">
      <c r="A252" s="3">
        <v>38705</v>
      </c>
      <c r="B252" s="9">
        <f t="shared" si="43"/>
        <v>38705</v>
      </c>
      <c r="C252" s="5">
        <v>1.0900000000000001</v>
      </c>
      <c r="D252" s="5">
        <v>1.1299999999999999</v>
      </c>
      <c r="E252" s="5">
        <v>1.0900000000000001</v>
      </c>
      <c r="F252" s="5">
        <v>1.1299999999999999</v>
      </c>
      <c r="G252" s="6">
        <v>92500</v>
      </c>
      <c r="H252" s="10">
        <v>1.1299999999999999</v>
      </c>
      <c r="I252" s="7">
        <f t="shared" si="44"/>
        <v>3.6697247706421847E-2</v>
      </c>
      <c r="J252" s="8">
        <f t="shared" si="45"/>
        <v>1.2224772708486749</v>
      </c>
      <c r="K252" s="8">
        <f t="shared" si="46"/>
        <v>0.94752272915132463</v>
      </c>
      <c r="L252" s="8">
        <f t="shared" si="47"/>
        <v>1.0849999999999997</v>
      </c>
      <c r="M252" s="19">
        <f t="shared" si="48"/>
        <v>0.29018252885988394</v>
      </c>
      <c r="N252" s="19">
        <f t="shared" si="49"/>
        <v>-2.7758477050468411E-2</v>
      </c>
      <c r="O252" s="19">
        <f t="shared" si="50"/>
        <v>-4.6208671338326627E-3</v>
      </c>
      <c r="P252" s="19">
        <f t="shared" si="51"/>
        <v>1.7710348473835686E-3</v>
      </c>
      <c r="Q252" s="15"/>
      <c r="R252" s="1"/>
      <c r="S252" s="15"/>
      <c r="X252" s="10"/>
      <c r="Y252" s="10"/>
    </row>
    <row r="253" spans="1:25">
      <c r="A253" s="3">
        <v>38706</v>
      </c>
      <c r="B253" s="9">
        <f t="shared" si="43"/>
        <v>38706</v>
      </c>
      <c r="C253" s="5">
        <v>1.1499999999999999</v>
      </c>
      <c r="D253" s="5">
        <v>1.17</v>
      </c>
      <c r="E253" s="5">
        <v>1.1299999999999999</v>
      </c>
      <c r="F253" s="5">
        <v>1.17</v>
      </c>
      <c r="G253" s="6">
        <v>114500</v>
      </c>
      <c r="H253" s="10">
        <v>1.17</v>
      </c>
      <c r="I253" s="7">
        <f t="shared" si="44"/>
        <v>3.5398230088495609E-2</v>
      </c>
      <c r="J253" s="8">
        <f t="shared" si="45"/>
        <v>1.2186699669562593</v>
      </c>
      <c r="K253" s="8">
        <f t="shared" si="46"/>
        <v>0.94933003304374075</v>
      </c>
      <c r="L253" s="8">
        <f t="shared" si="47"/>
        <v>1.0840000000000001</v>
      </c>
      <c r="M253" s="19">
        <f t="shared" si="48"/>
        <v>0.28371580434357607</v>
      </c>
      <c r="N253" s="19">
        <f t="shared" si="49"/>
        <v>-2.228502364258585E-2</v>
      </c>
      <c r="O253" s="19">
        <f t="shared" si="50"/>
        <v>-3.1144169165390231E-3</v>
      </c>
      <c r="P253" s="19">
        <f t="shared" si="51"/>
        <v>1.90739898559994E-3</v>
      </c>
      <c r="Q253" s="15"/>
      <c r="R253" s="1"/>
      <c r="S253" s="15"/>
      <c r="X253" s="10"/>
      <c r="Y253" s="10"/>
    </row>
    <row r="254" spans="1:25">
      <c r="A254" s="3">
        <v>38707</v>
      </c>
      <c r="B254" s="9">
        <f t="shared" si="43"/>
        <v>38707</v>
      </c>
      <c r="C254" s="5">
        <v>1.17</v>
      </c>
      <c r="D254" s="5">
        <v>1.17</v>
      </c>
      <c r="E254" s="5">
        <v>1.1399999999999999</v>
      </c>
      <c r="F254" s="5">
        <v>1.1599999999999999</v>
      </c>
      <c r="G254" s="6">
        <v>69400</v>
      </c>
      <c r="H254" s="10">
        <v>1.1599999999999999</v>
      </c>
      <c r="I254" s="7">
        <f t="shared" si="44"/>
        <v>-8.5470085470085548E-3</v>
      </c>
      <c r="J254" s="8">
        <f t="shared" si="45"/>
        <v>1.2130181979648815</v>
      </c>
      <c r="K254" s="8">
        <f t="shared" si="46"/>
        <v>0.95198180203511851</v>
      </c>
      <c r="L254" s="8">
        <f t="shared" si="47"/>
        <v>1.0825</v>
      </c>
      <c r="M254" s="19">
        <f t="shared" si="48"/>
        <v>0.27420313641681715</v>
      </c>
      <c r="N254" s="19">
        <f t="shared" si="49"/>
        <v>-3.3528861561900186E-2</v>
      </c>
      <c r="O254" s="19">
        <f t="shared" si="50"/>
        <v>-4.6376534620719122E-3</v>
      </c>
      <c r="P254" s="19">
        <f t="shared" si="51"/>
        <v>2.7933056988365345E-3</v>
      </c>
      <c r="Q254" s="15"/>
      <c r="R254" s="1"/>
      <c r="S254" s="15"/>
      <c r="X254" s="10"/>
      <c r="Y254" s="10"/>
    </row>
    <row r="255" spans="1:25">
      <c r="A255" s="3">
        <v>38708</v>
      </c>
      <c r="B255" s="9">
        <f t="shared" si="43"/>
        <v>38708</v>
      </c>
      <c r="C255" s="5">
        <v>1.1599999999999999</v>
      </c>
      <c r="D255" s="5">
        <v>1.1599999999999999</v>
      </c>
      <c r="E255" s="5">
        <v>1.1599999999999999</v>
      </c>
      <c r="F255" s="5">
        <v>1.1599999999999999</v>
      </c>
      <c r="G255" s="6">
        <v>5300</v>
      </c>
      <c r="H255" s="10">
        <v>1.1599999999999999</v>
      </c>
      <c r="I255" s="7">
        <f t="shared" si="44"/>
        <v>0</v>
      </c>
      <c r="J255" s="8">
        <f t="shared" si="45"/>
        <v>1.2112439553712282</v>
      </c>
      <c r="K255" s="8">
        <f t="shared" si="46"/>
        <v>0.95275604462877206</v>
      </c>
      <c r="L255" s="8">
        <f t="shared" si="47"/>
        <v>1.0820000000000001</v>
      </c>
      <c r="M255" s="19">
        <f t="shared" si="48"/>
        <v>0.27130545347856838</v>
      </c>
      <c r="N255" s="19">
        <f t="shared" si="49"/>
        <v>-1.0567650596979282E-2</v>
      </c>
      <c r="O255" s="19">
        <f t="shared" si="50"/>
        <v>-1.4626677461476113E-3</v>
      </c>
      <c r="P255" s="19">
        <f t="shared" si="51"/>
        <v>8.1329558190965253E-4</v>
      </c>
      <c r="Q255" s="15"/>
      <c r="R255" s="1"/>
      <c r="S255" s="15"/>
      <c r="X255" s="10"/>
      <c r="Y255" s="10"/>
    </row>
    <row r="256" spans="1:25">
      <c r="A256" s="3">
        <v>38709</v>
      </c>
      <c r="B256" s="9">
        <f t="shared" si="43"/>
        <v>38709</v>
      </c>
      <c r="C256" s="5">
        <v>1.1599999999999999</v>
      </c>
      <c r="D256" s="5">
        <v>1.19</v>
      </c>
      <c r="E256" s="5">
        <v>1.17</v>
      </c>
      <c r="F256" s="5">
        <v>1.17</v>
      </c>
      <c r="G256" s="6">
        <v>69200</v>
      </c>
      <c r="H256" s="10">
        <v>1.17</v>
      </c>
      <c r="I256" s="7">
        <f t="shared" si="44"/>
        <v>8.6206896551724223E-3</v>
      </c>
      <c r="J256" s="8">
        <f t="shared" si="45"/>
        <v>1.2146206670701833</v>
      </c>
      <c r="K256" s="8">
        <f t="shared" si="46"/>
        <v>0.95137933292981702</v>
      </c>
      <c r="L256" s="8">
        <f t="shared" si="47"/>
        <v>1.0830000000000002</v>
      </c>
      <c r="M256" s="19">
        <f t="shared" si="48"/>
        <v>0.27669440046558752</v>
      </c>
      <c r="N256" s="19">
        <f t="shared" si="49"/>
        <v>1.9863024933425583E-2</v>
      </c>
      <c r="O256" s="19">
        <f t="shared" si="50"/>
        <v>2.7878047886069628E-3</v>
      </c>
      <c r="P256" s="19">
        <f t="shared" si="51"/>
        <v>-1.4449781837820317E-3</v>
      </c>
      <c r="Q256" s="15"/>
      <c r="R256" s="1"/>
      <c r="S256" s="15"/>
      <c r="X256" s="10"/>
      <c r="Y256" s="10"/>
    </row>
    <row r="257" spans="1:25">
      <c r="A257" s="3">
        <v>38712</v>
      </c>
      <c r="B257" s="9">
        <f t="shared" si="43"/>
        <v>38712</v>
      </c>
      <c r="C257" s="5">
        <v>1.17</v>
      </c>
      <c r="D257" s="5">
        <v>1.17</v>
      </c>
      <c r="E257" s="5">
        <v>1.17</v>
      </c>
      <c r="F257" s="5">
        <v>1.17</v>
      </c>
      <c r="G257" s="6">
        <v>0</v>
      </c>
      <c r="H257" s="10">
        <v>1.17</v>
      </c>
      <c r="I257" s="7">
        <f t="shared" si="44"/>
        <v>0</v>
      </c>
      <c r="J257" s="8">
        <f t="shared" si="45"/>
        <v>1.2127113666313354</v>
      </c>
      <c r="K257" s="8">
        <f t="shared" si="46"/>
        <v>0.95228863336866509</v>
      </c>
      <c r="L257" s="8">
        <f t="shared" si="47"/>
        <v>1.0825000000000002</v>
      </c>
      <c r="M257" s="19">
        <f t="shared" si="48"/>
        <v>0.27347037876682428</v>
      </c>
      <c r="N257" s="19">
        <f t="shared" si="49"/>
        <v>-1.1651922457911131E-2</v>
      </c>
      <c r="O257" s="19">
        <f t="shared" si="50"/>
        <v>-1.5719314602586432E-3</v>
      </c>
      <c r="P257" s="19">
        <f t="shared" si="51"/>
        <v>9.5577064518296575E-4</v>
      </c>
      <c r="Q257" s="15"/>
      <c r="R257" s="1"/>
      <c r="S257" s="15"/>
      <c r="X257" s="10"/>
      <c r="Y257" s="10"/>
    </row>
    <row r="258" spans="1:25">
      <c r="A258" s="3">
        <v>38713</v>
      </c>
      <c r="B258" s="9">
        <f t="shared" ref="B258:B321" si="52">A258</f>
        <v>38713</v>
      </c>
      <c r="C258" s="5">
        <v>1.17</v>
      </c>
      <c r="D258" s="5">
        <v>1.17</v>
      </c>
      <c r="E258" s="5">
        <v>1.17</v>
      </c>
      <c r="F258" s="5">
        <v>1.17</v>
      </c>
      <c r="G258" s="6">
        <v>0</v>
      </c>
      <c r="H258" s="10">
        <v>1.17</v>
      </c>
      <c r="I258" s="7">
        <f t="shared" si="44"/>
        <v>0</v>
      </c>
      <c r="J258" s="8">
        <f t="shared" si="45"/>
        <v>1.2221871401423143</v>
      </c>
      <c r="K258" s="8">
        <f t="shared" si="46"/>
        <v>0.95081285985768615</v>
      </c>
      <c r="L258" s="8">
        <f t="shared" si="47"/>
        <v>1.0865000000000002</v>
      </c>
      <c r="M258" s="19">
        <f t="shared" si="48"/>
        <v>0.28541292586771111</v>
      </c>
      <c r="N258" s="19">
        <f t="shared" si="49"/>
        <v>4.367034980073542E-2</v>
      </c>
      <c r="O258" s="19">
        <f t="shared" si="50"/>
        <v>7.8137088277655965E-3</v>
      </c>
      <c r="P258" s="19">
        <f t="shared" si="51"/>
        <v>-1.5497124078426487E-3</v>
      </c>
      <c r="Q258" s="15"/>
      <c r="R258" s="1"/>
      <c r="S258" s="15"/>
      <c r="X258" s="10"/>
      <c r="Y258" s="10"/>
    </row>
    <row r="259" spans="1:25">
      <c r="A259" s="3">
        <v>38714</v>
      </c>
      <c r="B259" s="9">
        <f t="shared" si="52"/>
        <v>38714</v>
      </c>
      <c r="C259" s="5">
        <v>1.19</v>
      </c>
      <c r="D259" s="5">
        <v>1.2</v>
      </c>
      <c r="E259" s="5">
        <v>1.17</v>
      </c>
      <c r="F259" s="5">
        <v>1.2</v>
      </c>
      <c r="G259" s="6">
        <v>46200</v>
      </c>
      <c r="H259" s="10">
        <v>1.2</v>
      </c>
      <c r="I259" s="7">
        <f t="shared" si="44"/>
        <v>2.5641025641025664E-2</v>
      </c>
      <c r="J259" s="8">
        <f t="shared" si="45"/>
        <v>1.2309718281913704</v>
      </c>
      <c r="K259" s="8">
        <f t="shared" si="46"/>
        <v>0.94702817180862964</v>
      </c>
      <c r="L259" s="8">
        <f t="shared" si="47"/>
        <v>1.089</v>
      </c>
      <c r="M259" s="19">
        <f t="shared" si="48"/>
        <v>0.29982598705640046</v>
      </c>
      <c r="N259" s="19">
        <f t="shared" si="49"/>
        <v>5.0498978435790258E-2</v>
      </c>
      <c r="O259" s="19">
        <f t="shared" si="50"/>
        <v>7.1876783518055737E-3</v>
      </c>
      <c r="P259" s="19">
        <f t="shared" si="51"/>
        <v>-3.9804762943814135E-3</v>
      </c>
      <c r="Q259" s="15"/>
      <c r="R259" s="1"/>
      <c r="S259" s="15"/>
      <c r="X259" s="10"/>
      <c r="Y259" s="10"/>
    </row>
    <row r="260" spans="1:25">
      <c r="A260" s="3">
        <v>38715</v>
      </c>
      <c r="B260" s="9">
        <f t="shared" si="52"/>
        <v>38715</v>
      </c>
      <c r="C260" s="5">
        <v>1.2</v>
      </c>
      <c r="D260" s="5">
        <v>1.2</v>
      </c>
      <c r="E260" s="5">
        <v>1.17</v>
      </c>
      <c r="F260" s="5">
        <v>1.17</v>
      </c>
      <c r="G260" s="6">
        <v>26500</v>
      </c>
      <c r="H260" s="10">
        <v>1.17</v>
      </c>
      <c r="I260" s="7">
        <f t="shared" si="44"/>
        <v>-2.5000000000000022E-2</v>
      </c>
      <c r="J260" s="8">
        <f t="shared" si="45"/>
        <v>1.2399827575955154</v>
      </c>
      <c r="K260" s="8">
        <f t="shared" si="46"/>
        <v>0.9500172424044846</v>
      </c>
      <c r="L260" s="8">
        <f t="shared" si="47"/>
        <v>1.095</v>
      </c>
      <c r="M260" s="19">
        <f t="shared" si="48"/>
        <v>0.30522131835958133</v>
      </c>
      <c r="N260" s="19">
        <f t="shared" si="49"/>
        <v>1.7994875481443687E-2</v>
      </c>
      <c r="O260" s="19">
        <f t="shared" si="50"/>
        <v>7.3201751638657941E-3</v>
      </c>
      <c r="P260" s="19">
        <f t="shared" si="51"/>
        <v>3.156263651741687E-3</v>
      </c>
      <c r="Q260" s="15"/>
      <c r="R260" s="1"/>
      <c r="S260" s="15"/>
      <c r="X260" s="10"/>
      <c r="Y260" s="10"/>
    </row>
    <row r="261" spans="1:25">
      <c r="A261" s="3">
        <v>38716</v>
      </c>
      <c r="B261" s="9">
        <f t="shared" si="52"/>
        <v>38716</v>
      </c>
      <c r="C261" s="5">
        <v>1.17</v>
      </c>
      <c r="D261" s="5">
        <v>1.19</v>
      </c>
      <c r="E261" s="5">
        <v>1.19</v>
      </c>
      <c r="F261" s="5">
        <v>1.19</v>
      </c>
      <c r="G261" s="6">
        <v>2000</v>
      </c>
      <c r="H261" s="10">
        <v>1.19</v>
      </c>
      <c r="I261" s="7">
        <f t="shared" si="44"/>
        <v>1.709401709401711E-2</v>
      </c>
      <c r="J261" s="8">
        <f t="shared" si="45"/>
        <v>1.2510290669605042</v>
      </c>
      <c r="K261" s="8">
        <f t="shared" si="46"/>
        <v>0.94997093303949587</v>
      </c>
      <c r="L261" s="8">
        <f t="shared" si="47"/>
        <v>1.1005</v>
      </c>
      <c r="M261" s="19">
        <f t="shared" si="48"/>
        <v>0.31691299538792478</v>
      </c>
      <c r="N261" s="19">
        <f t="shared" si="49"/>
        <v>3.8305571482295617E-2</v>
      </c>
      <c r="O261" s="19">
        <f t="shared" si="50"/>
        <v>8.9084378773210127E-3</v>
      </c>
      <c r="P261" s="19">
        <f t="shared" si="51"/>
        <v>-4.8745815256488926E-5</v>
      </c>
      <c r="Q261" s="15"/>
      <c r="R261" s="1"/>
      <c r="S261" s="15"/>
      <c r="X261" s="10"/>
      <c r="Y261" s="10"/>
    </row>
    <row r="262" spans="1:25">
      <c r="A262" s="3">
        <v>38719</v>
      </c>
      <c r="B262" s="9">
        <f t="shared" si="52"/>
        <v>38719</v>
      </c>
      <c r="C262" s="5">
        <v>1.19</v>
      </c>
      <c r="D262" s="5">
        <v>1.19</v>
      </c>
      <c r="E262" s="5">
        <v>1.19</v>
      </c>
      <c r="F262" s="5">
        <v>1.19</v>
      </c>
      <c r="G262" s="6">
        <v>0</v>
      </c>
      <c r="H262" s="10">
        <v>1.19</v>
      </c>
      <c r="I262" s="7">
        <f t="shared" si="44"/>
        <v>0</v>
      </c>
      <c r="J262" s="8">
        <f t="shared" si="45"/>
        <v>1.2595855238726483</v>
      </c>
      <c r="K262" s="8">
        <f t="shared" si="46"/>
        <v>0.95841447612735153</v>
      </c>
      <c r="L262" s="8">
        <f t="shared" si="47"/>
        <v>1.109</v>
      </c>
      <c r="M262" s="19">
        <f t="shared" si="48"/>
        <v>0.31423883429039318</v>
      </c>
      <c r="N262" s="19">
        <f t="shared" si="49"/>
        <v>-8.4381553816000269E-3</v>
      </c>
      <c r="O262" s="19">
        <f t="shared" si="50"/>
        <v>6.83953485823704E-3</v>
      </c>
      <c r="P262" s="19">
        <f t="shared" si="51"/>
        <v>8.8882120433306112E-3</v>
      </c>
      <c r="Q262" s="15"/>
      <c r="R262" s="1"/>
      <c r="S262" s="15"/>
      <c r="X262" s="10"/>
      <c r="Y262" s="10"/>
    </row>
    <row r="263" spans="1:25">
      <c r="A263" s="3">
        <v>38720</v>
      </c>
      <c r="B263" s="9">
        <f t="shared" si="52"/>
        <v>38720</v>
      </c>
      <c r="C263" s="5">
        <v>1.19</v>
      </c>
      <c r="D263" s="5">
        <v>1.26</v>
      </c>
      <c r="E263" s="5">
        <v>1.19</v>
      </c>
      <c r="F263" s="5">
        <v>1.26</v>
      </c>
      <c r="G263" s="6">
        <v>211700</v>
      </c>
      <c r="H263" s="10">
        <v>1.26</v>
      </c>
      <c r="I263" s="7">
        <f t="shared" si="44"/>
        <v>5.8823529411764761E-2</v>
      </c>
      <c r="J263" s="8">
        <f t="shared" si="45"/>
        <v>1.2806237840420902</v>
      </c>
      <c r="K263" s="8">
        <f t="shared" si="46"/>
        <v>0.95937621595791001</v>
      </c>
      <c r="L263" s="8">
        <f t="shared" si="47"/>
        <v>1.1200000000000001</v>
      </c>
      <c r="M263" s="19">
        <f t="shared" si="48"/>
        <v>0.3348504608939295</v>
      </c>
      <c r="N263" s="19">
        <f t="shared" si="49"/>
        <v>6.5592232258883665E-2</v>
      </c>
      <c r="O263" s="19">
        <f t="shared" si="50"/>
        <v>1.6702526164923577E-2</v>
      </c>
      <c r="P263" s="19">
        <f t="shared" si="51"/>
        <v>1.0034696412814605E-3</v>
      </c>
      <c r="Q263" s="15"/>
      <c r="R263" s="1"/>
      <c r="S263" s="15"/>
      <c r="X263" s="10"/>
      <c r="Y263" s="10"/>
    </row>
    <row r="264" spans="1:25">
      <c r="A264" s="3">
        <v>38721</v>
      </c>
      <c r="B264" s="9">
        <f t="shared" si="52"/>
        <v>38721</v>
      </c>
      <c r="C264" s="5">
        <v>1.26</v>
      </c>
      <c r="D264" s="5">
        <v>1.26</v>
      </c>
      <c r="E264" s="5">
        <v>1.24</v>
      </c>
      <c r="F264" s="5">
        <v>1.25</v>
      </c>
      <c r="G264" s="6">
        <v>99000</v>
      </c>
      <c r="H264" s="10">
        <v>1.25</v>
      </c>
      <c r="I264" s="7">
        <f t="shared" si="44"/>
        <v>-7.936507936507943E-3</v>
      </c>
      <c r="J264" s="8">
        <f t="shared" si="45"/>
        <v>1.2975295832095675</v>
      </c>
      <c r="K264" s="8">
        <f t="shared" si="46"/>
        <v>0.9594704167904331</v>
      </c>
      <c r="L264" s="8">
        <f t="shared" si="47"/>
        <v>1.1285000000000003</v>
      </c>
      <c r="M264" s="19">
        <f t="shared" si="48"/>
        <v>0.35233933272272328</v>
      </c>
      <c r="N264" s="19">
        <f t="shared" si="49"/>
        <v>5.2228901767388397E-2</v>
      </c>
      <c r="O264" s="19">
        <f t="shared" si="50"/>
        <v>1.3201222231026134E-2</v>
      </c>
      <c r="P264" s="19">
        <f t="shared" si="51"/>
        <v>9.8189668407651606E-5</v>
      </c>
      <c r="Q264" s="15"/>
      <c r="R264" s="1"/>
      <c r="S264" s="15"/>
      <c r="X264" s="10"/>
      <c r="Y264" s="10"/>
    </row>
    <row r="265" spans="1:25">
      <c r="A265" s="3">
        <v>38722</v>
      </c>
      <c r="B265" s="9">
        <f t="shared" si="52"/>
        <v>38722</v>
      </c>
      <c r="C265" s="5">
        <v>1.25</v>
      </c>
      <c r="D265" s="5">
        <v>1.26</v>
      </c>
      <c r="E265" s="5">
        <v>1.25</v>
      </c>
      <c r="F265" s="5">
        <v>1.25</v>
      </c>
      <c r="G265" s="6">
        <v>43800</v>
      </c>
      <c r="H265" s="10">
        <v>1.25</v>
      </c>
      <c r="I265" s="7">
        <f t="shared" si="44"/>
        <v>0</v>
      </c>
      <c r="J265" s="8">
        <f t="shared" si="45"/>
        <v>1.3100842900152299</v>
      </c>
      <c r="K265" s="8">
        <f t="shared" si="46"/>
        <v>0.9689157099847705</v>
      </c>
      <c r="L265" s="8">
        <f t="shared" si="47"/>
        <v>1.1395000000000002</v>
      </c>
      <c r="M265" s="19">
        <f t="shared" si="48"/>
        <v>0.35211378710726227</v>
      </c>
      <c r="N265" s="19">
        <f t="shared" si="49"/>
        <v>-6.4013748825057911E-4</v>
      </c>
      <c r="O265" s="19">
        <f t="shared" si="50"/>
        <v>9.6758539983397458E-3</v>
      </c>
      <c r="P265" s="19">
        <f t="shared" si="51"/>
        <v>9.8442776651032852E-3</v>
      </c>
      <c r="Q265" s="15"/>
      <c r="R265" s="1"/>
      <c r="S265" s="15"/>
      <c r="X265" s="10"/>
      <c r="Y265" s="10"/>
    </row>
    <row r="266" spans="1:25">
      <c r="A266" s="3">
        <v>38723</v>
      </c>
      <c r="B266" s="9">
        <f t="shared" si="52"/>
        <v>38723</v>
      </c>
      <c r="C266" s="5">
        <v>1.25</v>
      </c>
      <c r="D266" s="5">
        <v>1.25</v>
      </c>
      <c r="E266" s="5">
        <v>1.2</v>
      </c>
      <c r="F266" s="5">
        <v>1.24</v>
      </c>
      <c r="G266" s="6">
        <v>142700</v>
      </c>
      <c r="H266" s="10">
        <v>1.24</v>
      </c>
      <c r="I266" s="7">
        <f t="shared" si="44"/>
        <v>-8.0000000000000071E-3</v>
      </c>
      <c r="J266" s="8">
        <f t="shared" si="45"/>
        <v>1.3147513399638728</v>
      </c>
      <c r="K266" s="8">
        <f t="shared" si="46"/>
        <v>0.9882486600361271</v>
      </c>
      <c r="L266" s="8">
        <f t="shared" si="47"/>
        <v>1.1515</v>
      </c>
      <c r="M266" s="19">
        <f t="shared" si="48"/>
        <v>0.33038514812234593</v>
      </c>
      <c r="N266" s="19">
        <f t="shared" si="49"/>
        <v>-6.1709140001090824E-2</v>
      </c>
      <c r="O266" s="19">
        <f t="shared" si="50"/>
        <v>3.56240433093715E-3</v>
      </c>
      <c r="P266" s="19">
        <f t="shared" si="51"/>
        <v>1.9953180500768719E-2</v>
      </c>
      <c r="Q266" s="15"/>
      <c r="R266" s="1"/>
      <c r="S266" s="15"/>
      <c r="X266" s="10"/>
      <c r="Y266" s="10"/>
    </row>
    <row r="267" spans="1:25">
      <c r="A267" s="3">
        <v>38726</v>
      </c>
      <c r="B267" s="9">
        <f t="shared" si="52"/>
        <v>38726</v>
      </c>
      <c r="C267" s="5">
        <v>1.24</v>
      </c>
      <c r="D267" s="5">
        <v>1.24</v>
      </c>
      <c r="E267" s="5">
        <v>1.2</v>
      </c>
      <c r="F267" s="5">
        <v>1.24</v>
      </c>
      <c r="G267" s="6">
        <v>127200</v>
      </c>
      <c r="H267" s="10">
        <v>1.24</v>
      </c>
      <c r="I267" s="7">
        <f t="shared" si="44"/>
        <v>0</v>
      </c>
      <c r="J267" s="8">
        <f t="shared" si="45"/>
        <v>1.3095683229480093</v>
      </c>
      <c r="K267" s="8">
        <f t="shared" si="46"/>
        <v>1.0204316770519903</v>
      </c>
      <c r="L267" s="8">
        <f t="shared" si="47"/>
        <v>1.1649999999999998</v>
      </c>
      <c r="M267" s="19">
        <f t="shared" si="48"/>
        <v>0.28334738365956041</v>
      </c>
      <c r="N267" s="19">
        <f t="shared" si="49"/>
        <v>-0.14237251501803833</v>
      </c>
      <c r="O267" s="19">
        <f t="shared" si="50"/>
        <v>-3.9422032579985548E-3</v>
      </c>
      <c r="P267" s="19">
        <f t="shared" si="51"/>
        <v>3.2565707718426588E-2</v>
      </c>
      <c r="Q267" s="15"/>
      <c r="R267" s="1"/>
      <c r="S267" s="15"/>
      <c r="X267" s="10"/>
      <c r="Y267" s="10"/>
    </row>
    <row r="268" spans="1:25">
      <c r="A268" s="3">
        <v>38727</v>
      </c>
      <c r="B268" s="9">
        <f t="shared" si="52"/>
        <v>38727</v>
      </c>
      <c r="C268" s="5">
        <v>1.21</v>
      </c>
      <c r="D268" s="5">
        <v>1.24</v>
      </c>
      <c r="E268" s="5">
        <v>1.21</v>
      </c>
      <c r="F268" s="5">
        <v>1.24</v>
      </c>
      <c r="G268" s="6">
        <v>70000</v>
      </c>
      <c r="H268" s="10">
        <v>1.24</v>
      </c>
      <c r="I268" s="7">
        <f t="shared" si="44"/>
        <v>0</v>
      </c>
      <c r="J268" s="8">
        <f t="shared" si="45"/>
        <v>1.3010920709430824</v>
      </c>
      <c r="K268" s="8">
        <f t="shared" si="46"/>
        <v>1.0539079290569171</v>
      </c>
      <c r="L268" s="8">
        <f t="shared" si="47"/>
        <v>1.1774999999999998</v>
      </c>
      <c r="M268" s="19">
        <f t="shared" si="48"/>
        <v>0.23454054673196786</v>
      </c>
      <c r="N268" s="19">
        <f t="shared" si="49"/>
        <v>-0.17225088263470104</v>
      </c>
      <c r="O268" s="19">
        <f t="shared" si="50"/>
        <v>-6.4725542427948347E-3</v>
      </c>
      <c r="P268" s="19">
        <f t="shared" si="51"/>
        <v>3.2805971000076248E-2</v>
      </c>
      <c r="Q268" s="15"/>
      <c r="R268" s="1"/>
      <c r="S268" s="15"/>
      <c r="X268" s="10"/>
      <c r="Y268" s="10"/>
    </row>
    <row r="269" spans="1:25">
      <c r="A269" s="3">
        <v>38728</v>
      </c>
      <c r="B269" s="9">
        <f t="shared" si="52"/>
        <v>38728</v>
      </c>
      <c r="C269" s="5">
        <v>1.23</v>
      </c>
      <c r="D269" s="5">
        <v>1.25</v>
      </c>
      <c r="E269" s="5">
        <v>1.23</v>
      </c>
      <c r="F269" s="5">
        <v>1.25</v>
      </c>
      <c r="G269" s="6">
        <v>209500</v>
      </c>
      <c r="H269" s="10">
        <v>1.25</v>
      </c>
      <c r="I269" s="7">
        <f t="shared" si="44"/>
        <v>8.0645161290322648E-3</v>
      </c>
      <c r="J269" s="8">
        <f t="shared" si="45"/>
        <v>1.2901926015157019</v>
      </c>
      <c r="K269" s="8">
        <f t="shared" si="46"/>
        <v>1.0888073984842976</v>
      </c>
      <c r="L269" s="8">
        <f t="shared" si="47"/>
        <v>1.1894999999999998</v>
      </c>
      <c r="M269" s="19">
        <f t="shared" si="48"/>
        <v>0.18495943663842451</v>
      </c>
      <c r="N269" s="19">
        <f t="shared" si="49"/>
        <v>-0.21139675328805502</v>
      </c>
      <c r="O269" s="19">
        <f t="shared" si="50"/>
        <v>-8.3771699718991847E-3</v>
      </c>
      <c r="P269" s="19">
        <f t="shared" si="51"/>
        <v>3.3114343734570922E-2</v>
      </c>
      <c r="Q269" s="15"/>
      <c r="R269" s="1"/>
      <c r="S269" s="15"/>
      <c r="X269" s="10"/>
      <c r="Y269" s="10"/>
    </row>
    <row r="270" spans="1:25">
      <c r="A270" s="3">
        <v>38729</v>
      </c>
      <c r="B270" s="9">
        <f t="shared" si="52"/>
        <v>38729</v>
      </c>
      <c r="C270" s="5">
        <v>1.24</v>
      </c>
      <c r="D270" s="5">
        <v>1.27</v>
      </c>
      <c r="E270" s="5">
        <v>1.24</v>
      </c>
      <c r="F270" s="5">
        <v>1.26</v>
      </c>
      <c r="G270" s="6">
        <v>132600</v>
      </c>
      <c r="H270" s="10">
        <v>1.26</v>
      </c>
      <c r="I270" s="7">
        <f t="shared" si="44"/>
        <v>8.0000000000000071E-3</v>
      </c>
      <c r="J270" s="8">
        <f t="shared" si="45"/>
        <v>1.2921488183675183</v>
      </c>
      <c r="K270" s="8">
        <f t="shared" si="46"/>
        <v>1.1038511816324812</v>
      </c>
      <c r="L270" s="8">
        <f t="shared" si="47"/>
        <v>1.1979999999999997</v>
      </c>
      <c r="M270" s="19">
        <f t="shared" si="48"/>
        <v>0.17058244794969957</v>
      </c>
      <c r="N270" s="19">
        <f t="shared" si="49"/>
        <v>-7.7730495669871585E-2</v>
      </c>
      <c r="O270" s="19">
        <f t="shared" si="50"/>
        <v>1.516220794878386E-3</v>
      </c>
      <c r="P270" s="19">
        <f t="shared" si="51"/>
        <v>1.3816753237648494E-2</v>
      </c>
      <c r="Q270" s="15"/>
      <c r="R270" s="1"/>
      <c r="S270" s="15"/>
      <c r="X270" s="10"/>
      <c r="Y270" s="10"/>
    </row>
    <row r="271" spans="1:25">
      <c r="A271" s="3">
        <v>38730</v>
      </c>
      <c r="B271" s="9">
        <f t="shared" si="52"/>
        <v>38730</v>
      </c>
      <c r="C271" s="5">
        <v>1.25</v>
      </c>
      <c r="D271" s="5">
        <v>1.26</v>
      </c>
      <c r="E271" s="5">
        <v>1.25</v>
      </c>
      <c r="F271" s="5">
        <v>1.26</v>
      </c>
      <c r="G271" s="6">
        <v>17500</v>
      </c>
      <c r="H271" s="10">
        <v>1.26</v>
      </c>
      <c r="I271" s="7">
        <f t="shared" si="44"/>
        <v>0</v>
      </c>
      <c r="J271" s="8">
        <f t="shared" si="45"/>
        <v>1.290231714421717</v>
      </c>
      <c r="K271" s="8">
        <f t="shared" si="46"/>
        <v>1.1227682855782823</v>
      </c>
      <c r="L271" s="8">
        <f t="shared" si="47"/>
        <v>1.2064999999999997</v>
      </c>
      <c r="M271" s="19">
        <f t="shared" si="48"/>
        <v>0.14915226141891116</v>
      </c>
      <c r="N271" s="19">
        <f t="shared" si="49"/>
        <v>-0.12562949346997074</v>
      </c>
      <c r="O271" s="19">
        <f t="shared" si="50"/>
        <v>-1.4836556893061954E-3</v>
      </c>
      <c r="P271" s="19">
        <f t="shared" si="51"/>
        <v>1.7137368026208678E-2</v>
      </c>
      <c r="Q271" s="15"/>
      <c r="R271" s="1"/>
      <c r="S271" s="15"/>
      <c r="X271" s="10"/>
      <c r="Y271" s="10"/>
    </row>
    <row r="272" spans="1:25">
      <c r="A272" s="3">
        <v>38733</v>
      </c>
      <c r="B272" s="9">
        <f t="shared" si="52"/>
        <v>38733</v>
      </c>
      <c r="C272" s="5">
        <v>1.26</v>
      </c>
      <c r="D272" s="5">
        <v>1.26</v>
      </c>
      <c r="E272" s="5">
        <v>1.24</v>
      </c>
      <c r="F272" s="5">
        <v>1.24</v>
      </c>
      <c r="G272" s="6">
        <v>13600</v>
      </c>
      <c r="H272" s="10">
        <v>1.24</v>
      </c>
      <c r="I272" s="7">
        <f t="shared" si="44"/>
        <v>-1.5873015873015886E-2</v>
      </c>
      <c r="J272" s="8">
        <f t="shared" si="45"/>
        <v>1.2890973410695854</v>
      </c>
      <c r="K272" s="8">
        <f t="shared" si="46"/>
        <v>1.1349026589304141</v>
      </c>
      <c r="L272" s="8">
        <f t="shared" si="47"/>
        <v>1.2119999999999997</v>
      </c>
      <c r="M272" s="19">
        <f t="shared" si="48"/>
        <v>0.13586599778036618</v>
      </c>
      <c r="N272" s="19">
        <f t="shared" si="49"/>
        <v>-8.9078526280127912E-2</v>
      </c>
      <c r="O272" s="19">
        <f t="shared" si="50"/>
        <v>-8.7920126241823984E-4</v>
      </c>
      <c r="P272" s="19">
        <f t="shared" si="51"/>
        <v>1.0807549080246713E-2</v>
      </c>
      <c r="Q272" s="15"/>
      <c r="R272" s="1"/>
      <c r="S272" s="15"/>
      <c r="X272" s="10"/>
      <c r="Y272" s="10"/>
    </row>
    <row r="273" spans="1:25">
      <c r="A273" s="3">
        <v>38734</v>
      </c>
      <c r="B273" s="9">
        <f t="shared" si="52"/>
        <v>38734</v>
      </c>
      <c r="C273" s="5">
        <v>1.23</v>
      </c>
      <c r="D273" s="5">
        <v>1.26</v>
      </c>
      <c r="E273" s="5">
        <v>1.2</v>
      </c>
      <c r="F273" s="5">
        <v>1.2</v>
      </c>
      <c r="G273" s="6">
        <v>102600</v>
      </c>
      <c r="H273" s="10">
        <v>1.2</v>
      </c>
      <c r="I273" s="7">
        <f t="shared" si="44"/>
        <v>-3.2258064516129059E-2</v>
      </c>
      <c r="J273" s="8">
        <f t="shared" si="45"/>
        <v>1.2884066085202099</v>
      </c>
      <c r="K273" s="8">
        <f t="shared" si="46"/>
        <v>1.1385933914797897</v>
      </c>
      <c r="L273" s="8">
        <f t="shared" si="47"/>
        <v>1.2134999999999998</v>
      </c>
      <c r="M273" s="19">
        <f t="shared" si="48"/>
        <v>0.13157745175888763</v>
      </c>
      <c r="N273" s="19">
        <f t="shared" si="49"/>
        <v>-3.1564527486937409E-2</v>
      </c>
      <c r="O273" s="19">
        <f t="shared" si="50"/>
        <v>-5.3582652556117215E-4</v>
      </c>
      <c r="P273" s="19">
        <f t="shared" si="51"/>
        <v>3.252025643198242E-3</v>
      </c>
      <c r="Q273" s="15"/>
      <c r="R273" s="1"/>
      <c r="S273" s="15"/>
      <c r="X273" s="10"/>
      <c r="Y273" s="10"/>
    </row>
    <row r="274" spans="1:25">
      <c r="A274" s="3">
        <v>38735</v>
      </c>
      <c r="B274" s="9">
        <f t="shared" si="52"/>
        <v>38735</v>
      </c>
      <c r="C274" s="5">
        <v>1.2</v>
      </c>
      <c r="D274" s="5">
        <v>1.2</v>
      </c>
      <c r="E274" s="5">
        <v>1.18</v>
      </c>
      <c r="F274" s="5">
        <v>1.18</v>
      </c>
      <c r="G274" s="6">
        <v>17000</v>
      </c>
      <c r="H274" s="10">
        <v>1.18</v>
      </c>
      <c r="I274" s="7">
        <f t="shared" si="44"/>
        <v>-1.6666666666666684E-2</v>
      </c>
      <c r="J274" s="8">
        <f t="shared" si="45"/>
        <v>1.2870189630372635</v>
      </c>
      <c r="K274" s="8">
        <f t="shared" si="46"/>
        <v>1.1419810369627363</v>
      </c>
      <c r="L274" s="8">
        <f t="shared" si="47"/>
        <v>1.2144999999999999</v>
      </c>
      <c r="M274" s="19">
        <f t="shared" si="48"/>
        <v>0.12700554683489007</v>
      </c>
      <c r="N274" s="19">
        <f t="shared" si="49"/>
        <v>-3.4746872377308703E-2</v>
      </c>
      <c r="O274" s="19">
        <f t="shared" si="50"/>
        <v>-1.0770244996959645E-3</v>
      </c>
      <c r="P274" s="19">
        <f t="shared" si="51"/>
        <v>2.9752899571495618E-3</v>
      </c>
      <c r="Q274" s="15"/>
      <c r="R274" s="1"/>
      <c r="S274" s="15"/>
      <c r="X274" s="10"/>
      <c r="Y274" s="10"/>
    </row>
    <row r="275" spans="1:25">
      <c r="A275" s="3">
        <v>38736</v>
      </c>
      <c r="B275" s="9">
        <f t="shared" si="52"/>
        <v>38736</v>
      </c>
      <c r="C275" s="5">
        <v>1.2</v>
      </c>
      <c r="D275" s="5">
        <v>1.2</v>
      </c>
      <c r="E275" s="5">
        <v>1.05</v>
      </c>
      <c r="F275" s="5">
        <v>1.2</v>
      </c>
      <c r="G275" s="6">
        <v>59100</v>
      </c>
      <c r="H275" s="10">
        <v>1.2</v>
      </c>
      <c r="I275" s="7">
        <f t="shared" si="44"/>
        <v>1.6949152542372899E-2</v>
      </c>
      <c r="J275" s="8">
        <f t="shared" si="45"/>
        <v>1.2849908753046713</v>
      </c>
      <c r="K275" s="8">
        <f t="shared" si="46"/>
        <v>1.148009124695329</v>
      </c>
      <c r="L275" s="8">
        <f t="shared" si="47"/>
        <v>1.2165000000000001</v>
      </c>
      <c r="M275" s="19">
        <f t="shared" si="48"/>
        <v>0.11932113400727189</v>
      </c>
      <c r="N275" s="19">
        <f t="shared" si="49"/>
        <v>-6.0504545030683463E-2</v>
      </c>
      <c r="O275" s="19">
        <f t="shared" si="50"/>
        <v>-1.5758025257111158E-3</v>
      </c>
      <c r="P275" s="19">
        <f t="shared" si="51"/>
        <v>5.2786233198978847E-3</v>
      </c>
      <c r="Q275" s="15"/>
      <c r="R275" s="1"/>
      <c r="S275" s="15"/>
      <c r="X275" s="10"/>
      <c r="Y275" s="10"/>
    </row>
    <row r="276" spans="1:25">
      <c r="A276" s="3">
        <v>38737</v>
      </c>
      <c r="B276" s="9">
        <f t="shared" si="52"/>
        <v>38737</v>
      </c>
      <c r="C276" s="5">
        <v>1.2</v>
      </c>
      <c r="D276" s="5">
        <v>1.2</v>
      </c>
      <c r="E276" s="5">
        <v>1.2</v>
      </c>
      <c r="F276" s="5">
        <v>1.2</v>
      </c>
      <c r="G276" s="6">
        <v>0</v>
      </c>
      <c r="H276" s="10">
        <v>1.2</v>
      </c>
      <c r="I276" s="7">
        <f t="shared" si="44"/>
        <v>0</v>
      </c>
      <c r="J276" s="8">
        <f t="shared" si="45"/>
        <v>1.2836048778674269</v>
      </c>
      <c r="K276" s="8">
        <f t="shared" si="46"/>
        <v>1.152395122132573</v>
      </c>
      <c r="L276" s="8">
        <f t="shared" si="47"/>
        <v>1.218</v>
      </c>
      <c r="M276" s="19">
        <f t="shared" si="48"/>
        <v>0.11385830538057362</v>
      </c>
      <c r="N276" s="19">
        <f t="shared" si="49"/>
        <v>-4.5782573826069574E-2</v>
      </c>
      <c r="O276" s="19">
        <f t="shared" si="50"/>
        <v>-1.0786048865255202E-3</v>
      </c>
      <c r="P276" s="19">
        <f t="shared" si="51"/>
        <v>3.8205248920891604E-3</v>
      </c>
      <c r="Q276" s="15"/>
      <c r="R276" s="1"/>
      <c r="S276" s="15"/>
      <c r="X276" s="10"/>
      <c r="Y276" s="10"/>
    </row>
    <row r="277" spans="1:25">
      <c r="A277" s="3">
        <v>38740</v>
      </c>
      <c r="B277" s="9">
        <f t="shared" si="52"/>
        <v>38740</v>
      </c>
      <c r="C277" s="5">
        <v>1.18</v>
      </c>
      <c r="D277" s="5">
        <v>1.22</v>
      </c>
      <c r="E277" s="5">
        <v>1.1499999999999999</v>
      </c>
      <c r="F277" s="5">
        <v>1.2</v>
      </c>
      <c r="G277" s="6">
        <v>58800</v>
      </c>
      <c r="H277" s="10">
        <v>1.2</v>
      </c>
      <c r="I277" s="7">
        <f t="shared" si="44"/>
        <v>0</v>
      </c>
      <c r="J277" s="8">
        <f t="shared" si="45"/>
        <v>1.2819419730629966</v>
      </c>
      <c r="K277" s="8">
        <f t="shared" si="46"/>
        <v>1.157058026937003</v>
      </c>
      <c r="L277" s="8">
        <f t="shared" si="47"/>
        <v>1.2194999999999998</v>
      </c>
      <c r="M277" s="19">
        <f t="shared" si="48"/>
        <v>0.10793231041021337</v>
      </c>
      <c r="N277" s="19">
        <f t="shared" si="49"/>
        <v>-5.2047103200355035E-2</v>
      </c>
      <c r="O277" s="19">
        <f t="shared" si="50"/>
        <v>-1.2954958594369478E-3</v>
      </c>
      <c r="P277" s="19">
        <f t="shared" si="51"/>
        <v>4.0462725977189308E-3</v>
      </c>
      <c r="Q277" s="15"/>
      <c r="R277" s="1"/>
      <c r="S277" s="15"/>
      <c r="X277" s="10"/>
      <c r="Y277" s="10"/>
    </row>
    <row r="278" spans="1:25">
      <c r="A278" s="3">
        <v>38741</v>
      </c>
      <c r="B278" s="9">
        <f t="shared" si="52"/>
        <v>38741</v>
      </c>
      <c r="C278" s="5">
        <v>1.2</v>
      </c>
      <c r="D278" s="5">
        <v>1.2</v>
      </c>
      <c r="E278" s="5">
        <v>1.2</v>
      </c>
      <c r="F278" s="5">
        <v>1.2</v>
      </c>
      <c r="G278" s="6">
        <v>48200</v>
      </c>
      <c r="H278" s="10">
        <v>1.2</v>
      </c>
      <c r="I278" s="7">
        <f t="shared" si="44"/>
        <v>0</v>
      </c>
      <c r="J278" s="8">
        <f t="shared" si="45"/>
        <v>1.2799576118919345</v>
      </c>
      <c r="K278" s="8">
        <f t="shared" si="46"/>
        <v>1.1620423881080648</v>
      </c>
      <c r="L278" s="8">
        <f t="shared" si="47"/>
        <v>1.2209999999999996</v>
      </c>
      <c r="M278" s="19">
        <f t="shared" si="48"/>
        <v>0.10147239463084376</v>
      </c>
      <c r="N278" s="19">
        <f t="shared" si="49"/>
        <v>-5.9851547278268226E-2</v>
      </c>
      <c r="O278" s="19">
        <f t="shared" si="50"/>
        <v>-1.5479336918197933E-3</v>
      </c>
      <c r="P278" s="19">
        <f t="shared" si="51"/>
        <v>4.3077884211706885E-3</v>
      </c>
      <c r="Q278" s="15"/>
      <c r="R278" s="1"/>
      <c r="S278" s="15"/>
      <c r="X278" s="10"/>
      <c r="Y278" s="10"/>
    </row>
    <row r="279" spans="1:25">
      <c r="A279" s="3">
        <v>38742</v>
      </c>
      <c r="B279" s="9">
        <f t="shared" si="52"/>
        <v>38742</v>
      </c>
      <c r="C279" s="5">
        <v>1.2</v>
      </c>
      <c r="D279" s="5">
        <v>1.2</v>
      </c>
      <c r="E279" s="5">
        <v>1.1299999999999999</v>
      </c>
      <c r="F279" s="5">
        <v>1.2</v>
      </c>
      <c r="G279" s="6">
        <v>38200</v>
      </c>
      <c r="H279" s="10">
        <v>1.2</v>
      </c>
      <c r="I279" s="7">
        <f t="shared" si="44"/>
        <v>0</v>
      </c>
      <c r="J279" s="8">
        <f t="shared" si="45"/>
        <v>1.2799576118919345</v>
      </c>
      <c r="K279" s="8">
        <f t="shared" si="46"/>
        <v>1.1620423881080648</v>
      </c>
      <c r="L279" s="8">
        <f t="shared" si="47"/>
        <v>1.2209999999999996</v>
      </c>
      <c r="M279" s="19">
        <f t="shared" si="48"/>
        <v>0.10147239463084376</v>
      </c>
      <c r="N279" s="19">
        <f t="shared" si="49"/>
        <v>0</v>
      </c>
      <c r="O279" s="19">
        <f t="shared" si="50"/>
        <v>0</v>
      </c>
      <c r="P279" s="19">
        <f t="shared" si="51"/>
        <v>0</v>
      </c>
      <c r="Q279" s="15"/>
      <c r="R279" s="1"/>
      <c r="S279" s="15"/>
      <c r="X279" s="10"/>
      <c r="Y279" s="10"/>
    </row>
    <row r="280" spans="1:25">
      <c r="A280" s="3">
        <v>38743</v>
      </c>
      <c r="B280" s="9">
        <f t="shared" si="52"/>
        <v>38743</v>
      </c>
      <c r="C280" s="5">
        <v>1.2</v>
      </c>
      <c r="D280" s="5">
        <v>1.2</v>
      </c>
      <c r="E280" s="5">
        <v>1.2</v>
      </c>
      <c r="F280" s="5">
        <v>1.2</v>
      </c>
      <c r="G280" s="6">
        <v>0</v>
      </c>
      <c r="H280" s="10">
        <v>1.2</v>
      </c>
      <c r="I280" s="7">
        <f t="shared" si="44"/>
        <v>0</v>
      </c>
      <c r="J280" s="8">
        <f t="shared" si="45"/>
        <v>1.2775908340833571</v>
      </c>
      <c r="K280" s="8">
        <f t="shared" si="46"/>
        <v>1.1674091659166423</v>
      </c>
      <c r="L280" s="8">
        <f t="shared" si="47"/>
        <v>1.2224999999999997</v>
      </c>
      <c r="M280" s="19">
        <f t="shared" si="48"/>
        <v>9.4381362921885883E-2</v>
      </c>
      <c r="N280" s="19">
        <f t="shared" si="49"/>
        <v>-6.9881387295086778E-2</v>
      </c>
      <c r="O280" s="19">
        <f t="shared" si="50"/>
        <v>-1.8491063974212596E-3</v>
      </c>
      <c r="P280" s="19">
        <f t="shared" si="51"/>
        <v>4.6184010699603165E-3</v>
      </c>
      <c r="Q280" s="15"/>
      <c r="R280" s="1"/>
      <c r="S280" s="15"/>
      <c r="X280" s="10"/>
      <c r="Y280" s="10"/>
    </row>
    <row r="281" spans="1:25">
      <c r="A281" s="3">
        <v>38744</v>
      </c>
      <c r="B281" s="9">
        <f t="shared" si="52"/>
        <v>38744</v>
      </c>
      <c r="C281" s="5">
        <v>1.2</v>
      </c>
      <c r="D281" s="5">
        <v>1.2</v>
      </c>
      <c r="E281" s="5">
        <v>1.2</v>
      </c>
      <c r="F281" s="5">
        <v>1.2</v>
      </c>
      <c r="G281" s="6">
        <v>0</v>
      </c>
      <c r="H281" s="10">
        <v>1.2</v>
      </c>
      <c r="I281" s="7">
        <f t="shared" si="44"/>
        <v>0</v>
      </c>
      <c r="J281" s="8">
        <f t="shared" si="45"/>
        <v>1.2770740233383828</v>
      </c>
      <c r="K281" s="8">
        <f t="shared" si="46"/>
        <v>1.1689259766616165</v>
      </c>
      <c r="L281" s="8">
        <f t="shared" si="47"/>
        <v>1.2229999999999996</v>
      </c>
      <c r="M281" s="19">
        <f t="shared" si="48"/>
        <v>9.2519157616490655E-2</v>
      </c>
      <c r="N281" s="19">
        <f t="shared" si="49"/>
        <v>-1.9730646472402295E-2</v>
      </c>
      <c r="O281" s="19">
        <f t="shared" si="50"/>
        <v>-4.0451976578638167E-4</v>
      </c>
      <c r="P281" s="19">
        <f t="shared" si="51"/>
        <v>1.2992965870566274E-3</v>
      </c>
      <c r="Q281" s="15"/>
      <c r="R281" s="1"/>
      <c r="S281" s="15"/>
      <c r="X281" s="10"/>
      <c r="Y281" s="10"/>
    </row>
    <row r="282" spans="1:25">
      <c r="A282" s="3">
        <v>38747</v>
      </c>
      <c r="B282" s="9">
        <f t="shared" si="52"/>
        <v>38747</v>
      </c>
      <c r="C282" s="5">
        <v>1.2</v>
      </c>
      <c r="D282" s="5">
        <v>1.2</v>
      </c>
      <c r="E282" s="5">
        <v>1.2</v>
      </c>
      <c r="F282" s="5">
        <v>1.2</v>
      </c>
      <c r="G282" s="6">
        <v>16200</v>
      </c>
      <c r="H282" s="10">
        <v>1.2</v>
      </c>
      <c r="I282" s="7">
        <f t="shared" si="44"/>
        <v>0</v>
      </c>
      <c r="J282" s="8">
        <f t="shared" si="45"/>
        <v>1.2765188645672461</v>
      </c>
      <c r="K282" s="8">
        <f t="shared" si="46"/>
        <v>1.1704811354327536</v>
      </c>
      <c r="L282" s="8">
        <f t="shared" si="47"/>
        <v>1.2234999999999998</v>
      </c>
      <c r="M282" s="19">
        <f t="shared" si="48"/>
        <v>9.0593283329840193E-2</v>
      </c>
      <c r="N282" s="19">
        <f t="shared" si="49"/>
        <v>-2.0815951379859868E-2</v>
      </c>
      <c r="O282" s="19">
        <f t="shared" si="50"/>
        <v>-4.3471150535623001E-4</v>
      </c>
      <c r="P282" s="19">
        <f t="shared" si="51"/>
        <v>1.3304168118314396E-3</v>
      </c>
      <c r="Q282" s="15"/>
      <c r="R282" s="1"/>
      <c r="S282" s="15"/>
      <c r="X282" s="10"/>
      <c r="Y282" s="10"/>
    </row>
    <row r="283" spans="1:25">
      <c r="A283" s="3">
        <v>38748</v>
      </c>
      <c r="B283" s="9">
        <f t="shared" si="52"/>
        <v>38748</v>
      </c>
      <c r="C283" s="5">
        <v>1.19</v>
      </c>
      <c r="D283" s="5">
        <v>1.22</v>
      </c>
      <c r="E283" s="5">
        <v>1.18</v>
      </c>
      <c r="F283" s="5">
        <v>1.21</v>
      </c>
      <c r="G283" s="6">
        <v>59400</v>
      </c>
      <c r="H283" s="10">
        <v>1.21</v>
      </c>
      <c r="I283" s="7">
        <f t="shared" si="44"/>
        <v>8.3333333333333419E-3</v>
      </c>
      <c r="J283" s="8">
        <f t="shared" si="45"/>
        <v>1.2715568986390577</v>
      </c>
      <c r="K283" s="8">
        <f t="shared" si="46"/>
        <v>1.1704431013609415</v>
      </c>
      <c r="L283" s="8">
        <f t="shared" si="47"/>
        <v>1.2209999999999996</v>
      </c>
      <c r="M283" s="19">
        <f t="shared" si="48"/>
        <v>8.6389331664687818E-2</v>
      </c>
      <c r="N283" s="19">
        <f t="shared" si="49"/>
        <v>-4.640467273767139E-2</v>
      </c>
      <c r="O283" s="19">
        <f t="shared" si="50"/>
        <v>-3.8871074027335096E-3</v>
      </c>
      <c r="P283" s="19">
        <f t="shared" si="51"/>
        <v>-3.2494391118878506E-5</v>
      </c>
      <c r="Q283" s="15"/>
      <c r="R283" s="1"/>
      <c r="S283" s="15"/>
      <c r="X283" s="10"/>
      <c r="Y283" s="10"/>
    </row>
    <row r="284" spans="1:25">
      <c r="A284" s="3">
        <v>38749</v>
      </c>
      <c r="B284" s="9">
        <f t="shared" si="52"/>
        <v>38749</v>
      </c>
      <c r="C284" s="5">
        <v>1.22</v>
      </c>
      <c r="D284" s="5">
        <v>1.26</v>
      </c>
      <c r="E284" s="5">
        <v>1.22</v>
      </c>
      <c r="F284" s="5">
        <v>1.26</v>
      </c>
      <c r="G284" s="6">
        <v>99200</v>
      </c>
      <c r="H284" s="10">
        <v>1.26</v>
      </c>
      <c r="I284" s="7">
        <f t="shared" si="44"/>
        <v>4.1322314049586813E-2</v>
      </c>
      <c r="J284" s="8">
        <f t="shared" si="45"/>
        <v>1.2733748493973716</v>
      </c>
      <c r="K284" s="8">
        <f t="shared" si="46"/>
        <v>1.1696251506026281</v>
      </c>
      <c r="L284" s="8">
        <f t="shared" si="47"/>
        <v>1.2214999999999998</v>
      </c>
      <c r="M284" s="19">
        <f t="shared" si="48"/>
        <v>8.8703375385941682E-2</v>
      </c>
      <c r="N284" s="19">
        <f t="shared" si="49"/>
        <v>2.6786220898612923E-2</v>
      </c>
      <c r="O284" s="19">
        <f t="shared" si="50"/>
        <v>1.4297046087827911E-3</v>
      </c>
      <c r="P284" s="19">
        <f t="shared" si="51"/>
        <v>-6.9883854871919955E-4</v>
      </c>
      <c r="Q284" s="15"/>
      <c r="R284" s="1"/>
      <c r="S284" s="15"/>
      <c r="X284" s="10"/>
      <c r="Y284" s="10"/>
    </row>
    <row r="285" spans="1:25">
      <c r="A285" s="3">
        <v>38750</v>
      </c>
      <c r="B285" s="9">
        <f t="shared" si="52"/>
        <v>38750</v>
      </c>
      <c r="C285" s="5">
        <v>1.25</v>
      </c>
      <c r="D285" s="5">
        <v>1.29</v>
      </c>
      <c r="E285" s="5">
        <v>1.25</v>
      </c>
      <c r="F285" s="5">
        <v>1.29</v>
      </c>
      <c r="G285" s="6">
        <v>132200</v>
      </c>
      <c r="H285" s="10">
        <v>1.29</v>
      </c>
      <c r="I285" s="7">
        <f t="shared" si="44"/>
        <v>2.3809523809523829E-2</v>
      </c>
      <c r="J285" s="8">
        <f t="shared" si="45"/>
        <v>1.2822452125708979</v>
      </c>
      <c r="K285" s="8">
        <f t="shared" si="46"/>
        <v>1.1647547874291018</v>
      </c>
      <c r="L285" s="8">
        <f t="shared" si="47"/>
        <v>1.2234999999999998</v>
      </c>
      <c r="M285" s="19">
        <f t="shared" si="48"/>
        <v>0.10087138203666554</v>
      </c>
      <c r="N285" s="19">
        <f t="shared" si="49"/>
        <v>0.13717636558678609</v>
      </c>
      <c r="O285" s="19">
        <f t="shared" si="50"/>
        <v>6.9660266792015112E-3</v>
      </c>
      <c r="P285" s="19">
        <f t="shared" si="51"/>
        <v>-4.1640376585754223E-3</v>
      </c>
      <c r="Q285" s="15"/>
      <c r="R285" s="1"/>
      <c r="S285" s="15"/>
      <c r="X285" s="10"/>
      <c r="Y285" s="10"/>
    </row>
    <row r="286" spans="1:25">
      <c r="A286" s="3">
        <v>38751</v>
      </c>
      <c r="B286" s="9">
        <f t="shared" si="52"/>
        <v>38751</v>
      </c>
      <c r="C286" s="5">
        <v>1.29</v>
      </c>
      <c r="D286" s="5">
        <v>1.31</v>
      </c>
      <c r="E286" s="5">
        <v>1.28</v>
      </c>
      <c r="F286" s="5">
        <v>1.3</v>
      </c>
      <c r="G286" s="6">
        <v>288500</v>
      </c>
      <c r="H286" s="10">
        <v>1.3</v>
      </c>
      <c r="I286" s="7">
        <f t="shared" si="44"/>
        <v>7.7519379844961309E-3</v>
      </c>
      <c r="J286" s="8">
        <f t="shared" si="45"/>
        <v>1.2938127031101856</v>
      </c>
      <c r="K286" s="8">
        <f t="shared" si="46"/>
        <v>1.1591872968898143</v>
      </c>
      <c r="L286" s="8">
        <f t="shared" si="47"/>
        <v>1.2264999999999999</v>
      </c>
      <c r="M286" s="19">
        <f t="shared" si="48"/>
        <v>0.11613775149329303</v>
      </c>
      <c r="N286" s="19">
        <f t="shared" si="49"/>
        <v>0.15134490227444633</v>
      </c>
      <c r="O286" s="19">
        <f t="shared" si="50"/>
        <v>9.0212780097614527E-3</v>
      </c>
      <c r="P286" s="19">
        <f t="shared" si="51"/>
        <v>-4.779967937780555E-3</v>
      </c>
      <c r="Q286" s="15"/>
      <c r="R286" s="1"/>
      <c r="S286" s="15"/>
      <c r="X286" s="10"/>
      <c r="Y286" s="10"/>
    </row>
    <row r="287" spans="1:25">
      <c r="A287" s="3">
        <v>38754</v>
      </c>
      <c r="B287" s="9">
        <f t="shared" si="52"/>
        <v>38754</v>
      </c>
      <c r="C287" s="5">
        <v>1.35</v>
      </c>
      <c r="D287" s="5">
        <v>1.41</v>
      </c>
      <c r="E287" s="5">
        <v>1.35</v>
      </c>
      <c r="F287" s="5">
        <v>1.41</v>
      </c>
      <c r="G287" s="6">
        <v>321500</v>
      </c>
      <c r="H287" s="10">
        <v>1.41</v>
      </c>
      <c r="I287" s="7">
        <f t="shared" si="44"/>
        <v>8.4615384615384523E-2</v>
      </c>
      <c r="J287" s="8">
        <f t="shared" si="45"/>
        <v>1.339594454919943</v>
      </c>
      <c r="K287" s="8">
        <f t="shared" si="46"/>
        <v>1.1304055450800568</v>
      </c>
      <c r="L287" s="8">
        <f t="shared" si="47"/>
        <v>1.2349999999999999</v>
      </c>
      <c r="M287" s="19">
        <f t="shared" si="48"/>
        <v>0.18505651423098002</v>
      </c>
      <c r="N287" s="19">
        <f t="shared" si="49"/>
        <v>0.59342256804125448</v>
      </c>
      <c r="O287" s="19">
        <f t="shared" si="50"/>
        <v>3.5385146319635782E-2</v>
      </c>
      <c r="P287" s="19">
        <f t="shared" si="51"/>
        <v>-2.4829250533525589E-2</v>
      </c>
      <c r="Q287" s="15"/>
      <c r="R287" s="1"/>
      <c r="S287" s="15"/>
      <c r="X287" s="10"/>
      <c r="Y287" s="10"/>
    </row>
    <row r="288" spans="1:25">
      <c r="A288" s="3">
        <v>38755</v>
      </c>
      <c r="B288" s="9">
        <f t="shared" si="52"/>
        <v>38755</v>
      </c>
      <c r="C288" s="5">
        <v>1.54</v>
      </c>
      <c r="D288" s="5">
        <v>1.65</v>
      </c>
      <c r="E288" s="5">
        <v>1.49</v>
      </c>
      <c r="F288" s="5">
        <v>1.57</v>
      </c>
      <c r="G288" s="6">
        <v>501500</v>
      </c>
      <c r="H288" s="10">
        <v>1.57</v>
      </c>
      <c r="I288" s="7">
        <f t="shared" si="44"/>
        <v>0.11347517730496465</v>
      </c>
      <c r="J288" s="8">
        <f t="shared" si="45"/>
        <v>1.431196967141908</v>
      </c>
      <c r="K288" s="8">
        <f t="shared" si="46"/>
        <v>1.0718030328580916</v>
      </c>
      <c r="L288" s="8">
        <f t="shared" si="47"/>
        <v>1.2514999999999998</v>
      </c>
      <c r="M288" s="19">
        <f t="shared" si="48"/>
        <v>0.33531714621617487</v>
      </c>
      <c r="N288" s="19">
        <f t="shared" si="49"/>
        <v>0.81197158937969427</v>
      </c>
      <c r="O288" s="19">
        <f t="shared" si="50"/>
        <v>6.838077888836841E-2</v>
      </c>
      <c r="P288" s="19">
        <f t="shared" si="51"/>
        <v>-5.1842024729111535E-2</v>
      </c>
      <c r="Q288" s="15"/>
      <c r="R288" s="1"/>
      <c r="S288" s="15"/>
      <c r="X288" s="10"/>
      <c r="Y288" s="10"/>
    </row>
    <row r="289" spans="1:25">
      <c r="A289" s="3">
        <v>38756</v>
      </c>
      <c r="B289" s="9">
        <f t="shared" si="52"/>
        <v>38756</v>
      </c>
      <c r="C289" s="5">
        <v>1.57</v>
      </c>
      <c r="D289" s="5">
        <v>1.57</v>
      </c>
      <c r="E289" s="5">
        <v>1.45</v>
      </c>
      <c r="F289" s="5">
        <v>1.5</v>
      </c>
      <c r="G289" s="6">
        <v>272000</v>
      </c>
      <c r="H289" s="10">
        <v>1.5</v>
      </c>
      <c r="I289" s="7">
        <f t="shared" si="44"/>
        <v>-4.4585987261146535E-2</v>
      </c>
      <c r="J289" s="8">
        <f t="shared" si="45"/>
        <v>1.4737999046710935</v>
      </c>
      <c r="K289" s="8">
        <f t="shared" si="46"/>
        <v>1.0542000953289061</v>
      </c>
      <c r="L289" s="8">
        <f t="shared" si="47"/>
        <v>1.2639999999999998</v>
      </c>
      <c r="M289" s="19">
        <f t="shared" si="48"/>
        <v>0.39802672301151132</v>
      </c>
      <c r="N289" s="19">
        <f t="shared" si="49"/>
        <v>0.18701571781512286</v>
      </c>
      <c r="O289" s="19">
        <f t="shared" si="50"/>
        <v>2.9767347547041859E-2</v>
      </c>
      <c r="P289" s="19">
        <f t="shared" si="51"/>
        <v>-1.6423668332272923E-2</v>
      </c>
      <c r="Q289" s="15"/>
      <c r="R289" s="1"/>
      <c r="S289" s="15"/>
      <c r="X289" s="10"/>
      <c r="Y289" s="10"/>
    </row>
    <row r="290" spans="1:25">
      <c r="A290" s="3">
        <v>38757</v>
      </c>
      <c r="B290" s="9">
        <f t="shared" si="52"/>
        <v>38757</v>
      </c>
      <c r="C290" s="5">
        <v>1.5</v>
      </c>
      <c r="D290" s="5">
        <v>1.55</v>
      </c>
      <c r="E290" s="5">
        <v>1.49</v>
      </c>
      <c r="F290" s="5">
        <v>1.55</v>
      </c>
      <c r="G290" s="6">
        <v>185900</v>
      </c>
      <c r="H290" s="10">
        <v>1.55</v>
      </c>
      <c r="I290" s="7">
        <f t="shared" si="44"/>
        <v>3.3333333333333361E-2</v>
      </c>
      <c r="J290" s="8">
        <f t="shared" si="45"/>
        <v>1.5224897538832318</v>
      </c>
      <c r="K290" s="8">
        <f t="shared" si="46"/>
        <v>1.0345102461167681</v>
      </c>
      <c r="L290" s="8">
        <f t="shared" si="47"/>
        <v>1.2785</v>
      </c>
      <c r="M290" s="19">
        <f t="shared" si="48"/>
        <v>0.47170099049109282</v>
      </c>
      <c r="N290" s="19">
        <f t="shared" si="49"/>
        <v>0.18509879668921317</v>
      </c>
      <c r="O290" s="19">
        <f t="shared" si="50"/>
        <v>3.3036946913770113E-2</v>
      </c>
      <c r="P290" s="19">
        <f t="shared" si="51"/>
        <v>-1.8677525546983431E-2</v>
      </c>
      <c r="Q290" s="15"/>
      <c r="R290" s="1"/>
      <c r="S290" s="15"/>
      <c r="X290" s="10"/>
      <c r="Y290" s="10"/>
    </row>
    <row r="291" spans="1:25">
      <c r="A291" s="3">
        <v>38758</v>
      </c>
      <c r="B291" s="9">
        <f t="shared" si="52"/>
        <v>38758</v>
      </c>
      <c r="C291" s="5">
        <v>1.55</v>
      </c>
      <c r="D291" s="5">
        <v>1.61</v>
      </c>
      <c r="E291" s="5">
        <v>1.55</v>
      </c>
      <c r="F291" s="5">
        <v>1.61</v>
      </c>
      <c r="G291" s="6">
        <v>279500</v>
      </c>
      <c r="H291" s="10">
        <v>1.61</v>
      </c>
      <c r="I291" s="7">
        <f t="shared" si="44"/>
        <v>3.8709677419354875E-2</v>
      </c>
      <c r="J291" s="8">
        <f t="shared" si="45"/>
        <v>1.5792242927434039</v>
      </c>
      <c r="K291" s="8">
        <f t="shared" si="46"/>
        <v>1.0127757072565957</v>
      </c>
      <c r="L291" s="8">
        <f t="shared" si="47"/>
        <v>1.2959999999999998</v>
      </c>
      <c r="M291" s="19">
        <f t="shared" si="48"/>
        <v>0.55930309290415614</v>
      </c>
      <c r="N291" s="19">
        <f t="shared" si="49"/>
        <v>0.18571532428172316</v>
      </c>
      <c r="O291" s="19">
        <f t="shared" si="50"/>
        <v>3.7264315714090113E-2</v>
      </c>
      <c r="P291" s="19">
        <f t="shared" si="51"/>
        <v>-2.1009495983009493E-2</v>
      </c>
      <c r="Q291" s="15"/>
      <c r="R291" s="1"/>
      <c r="S291" s="15"/>
      <c r="X291" s="10"/>
      <c r="Y291" s="10"/>
    </row>
    <row r="292" spans="1:25">
      <c r="A292" s="3">
        <v>38761</v>
      </c>
      <c r="B292" s="9">
        <f t="shared" si="52"/>
        <v>38761</v>
      </c>
      <c r="C292" s="5">
        <v>1.69</v>
      </c>
      <c r="D292" s="5">
        <v>1.7</v>
      </c>
      <c r="E292" s="5">
        <v>1.6</v>
      </c>
      <c r="F292" s="5">
        <v>1.64</v>
      </c>
      <c r="G292" s="6">
        <v>464200</v>
      </c>
      <c r="H292" s="10">
        <v>1.64</v>
      </c>
      <c r="I292" s="7">
        <f t="shared" si="44"/>
        <v>1.8633540372670686E-2</v>
      </c>
      <c r="J292" s="8">
        <f t="shared" si="45"/>
        <v>1.6348353807217753</v>
      </c>
      <c r="K292" s="8">
        <f t="shared" si="46"/>
        <v>0.99716461927822497</v>
      </c>
      <c r="L292" s="8">
        <f t="shared" si="47"/>
        <v>1.3160000000000001</v>
      </c>
      <c r="M292" s="19">
        <f t="shared" si="48"/>
        <v>0.63948394188425361</v>
      </c>
      <c r="N292" s="19">
        <f t="shared" si="49"/>
        <v>0.14335849380657278</v>
      </c>
      <c r="O292" s="19">
        <f t="shared" si="50"/>
        <v>3.5214179666502352E-2</v>
      </c>
      <c r="P292" s="19">
        <f t="shared" si="51"/>
        <v>-1.5414161167686395E-2</v>
      </c>
      <c r="Q292" s="15"/>
      <c r="R292" s="1"/>
      <c r="S292" s="15"/>
      <c r="X292" s="10"/>
      <c r="Y292" s="10"/>
    </row>
    <row r="293" spans="1:25">
      <c r="A293" s="3">
        <v>38762</v>
      </c>
      <c r="B293" s="9">
        <f t="shared" si="52"/>
        <v>38762</v>
      </c>
      <c r="C293" s="5">
        <v>1.59</v>
      </c>
      <c r="D293" s="5">
        <v>1.6</v>
      </c>
      <c r="E293" s="5">
        <v>1.5</v>
      </c>
      <c r="F293" s="5">
        <v>1.55</v>
      </c>
      <c r="G293" s="6">
        <v>237600</v>
      </c>
      <c r="H293" s="10">
        <v>1.55</v>
      </c>
      <c r="I293" s="7">
        <f t="shared" si="44"/>
        <v>-5.4878048780487722E-2</v>
      </c>
      <c r="J293" s="8">
        <f t="shared" si="45"/>
        <v>1.6631831812513325</v>
      </c>
      <c r="K293" s="8">
        <f t="shared" si="46"/>
        <v>1.0038168187486678</v>
      </c>
      <c r="L293" s="8">
        <f t="shared" si="47"/>
        <v>1.3335000000000001</v>
      </c>
      <c r="M293" s="19">
        <f t="shared" si="48"/>
        <v>0.65685924980278154</v>
      </c>
      <c r="N293" s="19">
        <f t="shared" si="49"/>
        <v>2.7170827569698148E-2</v>
      </c>
      <c r="O293" s="19">
        <f t="shared" si="50"/>
        <v>1.7339850154846622E-2</v>
      </c>
      <c r="P293" s="19">
        <f t="shared" si="51"/>
        <v>6.6711146202297717E-3</v>
      </c>
      <c r="Q293" s="15"/>
      <c r="R293" s="1"/>
      <c r="S293" s="15"/>
      <c r="X293" s="10"/>
      <c r="Y293" s="10"/>
    </row>
    <row r="294" spans="1:25">
      <c r="A294" s="3">
        <v>38763</v>
      </c>
      <c r="B294" s="9">
        <f t="shared" si="52"/>
        <v>38763</v>
      </c>
      <c r="C294" s="5">
        <v>1.5</v>
      </c>
      <c r="D294" s="5">
        <v>1.5</v>
      </c>
      <c r="E294" s="5">
        <v>1.42</v>
      </c>
      <c r="F294" s="5">
        <v>1.47</v>
      </c>
      <c r="G294" s="6">
        <v>277000</v>
      </c>
      <c r="H294" s="10">
        <v>1.47</v>
      </c>
      <c r="I294" s="7">
        <f t="shared" si="44"/>
        <v>-5.1612903225806493E-2</v>
      </c>
      <c r="J294" s="8">
        <f t="shared" si="45"/>
        <v>1.6749005965121482</v>
      </c>
      <c r="K294" s="8">
        <f t="shared" si="46"/>
        <v>1.021099403487852</v>
      </c>
      <c r="L294" s="8">
        <f t="shared" si="47"/>
        <v>1.3480000000000001</v>
      </c>
      <c r="M294" s="19">
        <f t="shared" si="48"/>
        <v>0.64029142587984522</v>
      </c>
      <c r="N294" s="19">
        <f t="shared" si="49"/>
        <v>-2.5222791530926481E-2</v>
      </c>
      <c r="O294" s="19">
        <f t="shared" si="50"/>
        <v>7.0451742134620765E-3</v>
      </c>
      <c r="P294" s="19">
        <f t="shared" si="51"/>
        <v>1.7216871062917864E-2</v>
      </c>
      <c r="Q294" s="15"/>
      <c r="R294" s="1"/>
      <c r="S294" s="15"/>
      <c r="X294" s="10"/>
      <c r="Y294" s="10"/>
    </row>
    <row r="295" spans="1:25">
      <c r="A295" s="3">
        <v>38764</v>
      </c>
      <c r="B295" s="9">
        <f t="shared" si="52"/>
        <v>38764</v>
      </c>
      <c r="C295" s="5">
        <v>1.5</v>
      </c>
      <c r="D295" s="5">
        <v>1.5</v>
      </c>
      <c r="E295" s="5">
        <v>1.44</v>
      </c>
      <c r="F295" s="5">
        <v>1.47</v>
      </c>
      <c r="G295" s="6">
        <v>120200</v>
      </c>
      <c r="H295" s="10">
        <v>1.47</v>
      </c>
      <c r="I295" s="7">
        <f t="shared" si="44"/>
        <v>0</v>
      </c>
      <c r="J295" s="8">
        <f t="shared" si="45"/>
        <v>1.6851216927216086</v>
      </c>
      <c r="K295" s="8">
        <f t="shared" si="46"/>
        <v>1.0378783072783913</v>
      </c>
      <c r="L295" s="8">
        <f t="shared" si="47"/>
        <v>1.3614999999999999</v>
      </c>
      <c r="M295" s="19">
        <f t="shared" si="48"/>
        <v>0.62362165285106641</v>
      </c>
      <c r="N295" s="19">
        <f t="shared" si="49"/>
        <v>-2.6034665396108242E-2</v>
      </c>
      <c r="O295" s="19">
        <f t="shared" si="50"/>
        <v>6.1025091463607342E-3</v>
      </c>
      <c r="P295" s="19">
        <f t="shared" si="51"/>
        <v>1.6432194292961288E-2</v>
      </c>
      <c r="Q295" s="15"/>
      <c r="R295" s="1"/>
      <c r="S295" s="15"/>
      <c r="X295" s="10"/>
      <c r="Y295" s="10"/>
    </row>
    <row r="296" spans="1:25">
      <c r="A296" s="3">
        <v>38765</v>
      </c>
      <c r="B296" s="9">
        <f t="shared" si="52"/>
        <v>38765</v>
      </c>
      <c r="C296" s="5">
        <v>1.48</v>
      </c>
      <c r="D296" s="5">
        <v>1.55</v>
      </c>
      <c r="E296" s="5">
        <v>1.48</v>
      </c>
      <c r="F296" s="5">
        <v>1.5</v>
      </c>
      <c r="G296" s="6">
        <v>61700</v>
      </c>
      <c r="H296" s="10">
        <v>1.5</v>
      </c>
      <c r="I296" s="7">
        <f t="shared" si="44"/>
        <v>2.0408163265306142E-2</v>
      </c>
      <c r="J296" s="8">
        <f t="shared" si="45"/>
        <v>1.6965796775804405</v>
      </c>
      <c r="K296" s="8">
        <f t="shared" si="46"/>
        <v>1.0564203224195596</v>
      </c>
      <c r="L296" s="8">
        <f t="shared" si="47"/>
        <v>1.3765000000000001</v>
      </c>
      <c r="M296" s="19">
        <f t="shared" si="48"/>
        <v>0.60597031463262607</v>
      </c>
      <c r="N296" s="19">
        <f t="shared" si="49"/>
        <v>-2.830456277093996E-2</v>
      </c>
      <c r="O296" s="19">
        <f t="shared" si="50"/>
        <v>6.7994999460996158E-3</v>
      </c>
      <c r="P296" s="19">
        <f t="shared" si="51"/>
        <v>1.7865307532817364E-2</v>
      </c>
      <c r="Q296" s="15"/>
      <c r="R296" s="1"/>
      <c r="S296" s="15"/>
      <c r="X296" s="10"/>
      <c r="Y296" s="10"/>
    </row>
    <row r="297" spans="1:25">
      <c r="A297" s="3">
        <v>38768</v>
      </c>
      <c r="B297" s="9">
        <f t="shared" si="52"/>
        <v>38768</v>
      </c>
      <c r="C297" s="5">
        <v>1.49</v>
      </c>
      <c r="D297" s="5">
        <v>1.55</v>
      </c>
      <c r="E297" s="5">
        <v>1.45</v>
      </c>
      <c r="F297" s="5">
        <v>1.55</v>
      </c>
      <c r="G297" s="6">
        <v>26000</v>
      </c>
      <c r="H297" s="10">
        <v>1.55</v>
      </c>
      <c r="I297" s="7">
        <f t="shared" si="44"/>
        <v>3.3333333333333361E-2</v>
      </c>
      <c r="J297" s="8">
        <f t="shared" si="45"/>
        <v>1.7118301433155745</v>
      </c>
      <c r="K297" s="8">
        <f t="shared" si="46"/>
        <v>1.0761698566844258</v>
      </c>
      <c r="L297" s="8">
        <f t="shared" si="47"/>
        <v>1.3940000000000001</v>
      </c>
      <c r="M297" s="19">
        <f t="shared" si="48"/>
        <v>0.59066910551607155</v>
      </c>
      <c r="N297" s="19">
        <f t="shared" si="49"/>
        <v>-2.5250756921700028E-2</v>
      </c>
      <c r="O297" s="19">
        <f t="shared" si="50"/>
        <v>8.9889475493914288E-3</v>
      </c>
      <c r="P297" s="19">
        <f t="shared" si="51"/>
        <v>1.8694769350548875E-2</v>
      </c>
      <c r="Q297" s="15"/>
      <c r="R297" s="1"/>
      <c r="S297" s="15"/>
      <c r="X297" s="10"/>
      <c r="Y297" s="10"/>
    </row>
    <row r="298" spans="1:25">
      <c r="A298" s="3">
        <v>38769</v>
      </c>
      <c r="B298" s="9">
        <f t="shared" si="52"/>
        <v>38769</v>
      </c>
      <c r="C298" s="5">
        <v>1.54</v>
      </c>
      <c r="D298" s="5">
        <v>1.54</v>
      </c>
      <c r="E298" s="5">
        <v>1.5</v>
      </c>
      <c r="F298" s="5">
        <v>1.5</v>
      </c>
      <c r="G298" s="6">
        <v>35400</v>
      </c>
      <c r="H298" s="10">
        <v>1.5</v>
      </c>
      <c r="I298" s="7">
        <f t="shared" si="44"/>
        <v>-3.2258064516129059E-2</v>
      </c>
      <c r="J298" s="8">
        <f t="shared" si="45"/>
        <v>1.7169545420999668</v>
      </c>
      <c r="K298" s="8">
        <f t="shared" si="46"/>
        <v>1.1010454579000333</v>
      </c>
      <c r="L298" s="8">
        <f t="shared" si="47"/>
        <v>1.409</v>
      </c>
      <c r="M298" s="19">
        <f t="shared" si="48"/>
        <v>0.55938570000063836</v>
      </c>
      <c r="N298" s="19">
        <f t="shared" si="49"/>
        <v>-5.2962657473173011E-2</v>
      </c>
      <c r="O298" s="19">
        <f t="shared" si="50"/>
        <v>2.993520592216622E-3</v>
      </c>
      <c r="P298" s="19">
        <f t="shared" si="51"/>
        <v>2.3114939580492246E-2</v>
      </c>
      <c r="Q298" s="15"/>
      <c r="R298" s="1"/>
      <c r="S298" s="15"/>
      <c r="X298" s="10"/>
      <c r="Y298" s="10"/>
    </row>
    <row r="299" spans="1:25">
      <c r="A299" s="3">
        <v>38770</v>
      </c>
      <c r="B299" s="9">
        <f t="shared" si="52"/>
        <v>38770</v>
      </c>
      <c r="C299" s="5">
        <v>1.5</v>
      </c>
      <c r="D299" s="5">
        <v>1.54</v>
      </c>
      <c r="E299" s="5">
        <v>1.5</v>
      </c>
      <c r="F299" s="5">
        <v>1.54</v>
      </c>
      <c r="G299" s="6">
        <v>35400</v>
      </c>
      <c r="H299" s="10">
        <v>1.54</v>
      </c>
      <c r="I299" s="7">
        <f t="shared" si="44"/>
        <v>2.6666666666666689E-2</v>
      </c>
      <c r="J299" s="8">
        <f t="shared" si="45"/>
        <v>1.7232810118389681</v>
      </c>
      <c r="K299" s="8">
        <f t="shared" si="46"/>
        <v>1.1287189881610318</v>
      </c>
      <c r="L299" s="8">
        <f t="shared" si="47"/>
        <v>1.4259999999999999</v>
      </c>
      <c r="M299" s="19">
        <f t="shared" si="48"/>
        <v>0.52675823647356901</v>
      </c>
      <c r="N299" s="19">
        <f t="shared" si="49"/>
        <v>-5.832731070356665E-2</v>
      </c>
      <c r="O299" s="19">
        <f t="shared" si="50"/>
        <v>3.6847042736865643E-3</v>
      </c>
      <c r="P299" s="19">
        <f t="shared" si="51"/>
        <v>2.5133867146392656E-2</v>
      </c>
      <c r="Q299" s="15"/>
      <c r="R299" s="1"/>
      <c r="S299" s="15"/>
      <c r="X299" s="10"/>
      <c r="Y299" s="10"/>
    </row>
    <row r="300" spans="1:25">
      <c r="A300" s="3">
        <v>38771</v>
      </c>
      <c r="B300" s="9">
        <f t="shared" si="52"/>
        <v>38771</v>
      </c>
      <c r="C300" s="5">
        <v>1.54</v>
      </c>
      <c r="D300" s="5">
        <v>1.54</v>
      </c>
      <c r="E300" s="5">
        <v>1.48</v>
      </c>
      <c r="F300" s="5">
        <v>1.48</v>
      </c>
      <c r="G300" s="6">
        <v>68600</v>
      </c>
      <c r="H300" s="10">
        <v>1.48</v>
      </c>
      <c r="I300" s="7">
        <f t="shared" ref="I300:I363" si="53">IF(A301&gt;A300,(H300-H299)/H299, (H300-H301)/H301)</f>
        <v>-3.8961038961038995E-2</v>
      </c>
      <c r="J300" s="8">
        <f t="shared" ref="J300:J363" si="54">(L300)+2*STDEVPA(H281:H300)</f>
        <v>1.71921318020466</v>
      </c>
      <c r="K300" s="8">
        <f t="shared" ref="K300:K363" si="55">(L300)-(2*STDEVPA(H281:H300))</f>
        <v>1.1607868197953399</v>
      </c>
      <c r="L300" s="8">
        <f t="shared" ref="L300:L363" si="56">AVERAGE(H281:H300)</f>
        <v>1.44</v>
      </c>
      <c r="M300" s="19">
        <f t="shared" ref="M300:M363" si="57">(J300-K300)/K300</f>
        <v>0.48107572457428233</v>
      </c>
      <c r="N300" s="19">
        <f t="shared" ref="N300:N363" si="58">IF(A301&gt;A300,(M300-M299)/M299, (M300-M301)/M301)</f>
        <v>-8.6723868249526423E-2</v>
      </c>
      <c r="O300" s="19">
        <f t="shared" ref="O300:O363" si="59">IF(A301&gt;A300,(J300-J299)/J299, (J300-J301)/J301)</f>
        <v>-2.3605155551312059E-3</v>
      </c>
      <c r="P300" s="19">
        <f t="shared" ref="P300:P363" si="60">IF(A301&gt;A300,(K300-K299)/K299, (K300-K301)/K301)</f>
        <v>2.8410819673154206E-2</v>
      </c>
      <c r="Q300" s="15"/>
      <c r="R300" s="1"/>
      <c r="S300" s="15"/>
      <c r="X300" s="10"/>
      <c r="Y300" s="10"/>
    </row>
    <row r="301" spans="1:25">
      <c r="A301" s="3">
        <v>38772</v>
      </c>
      <c r="B301" s="9">
        <f t="shared" si="52"/>
        <v>38772</v>
      </c>
      <c r="C301" s="5">
        <v>1.49</v>
      </c>
      <c r="D301" s="5">
        <v>1.56</v>
      </c>
      <c r="E301" s="5">
        <v>1.49</v>
      </c>
      <c r="F301" s="5">
        <v>1.56</v>
      </c>
      <c r="G301" s="6">
        <v>41900</v>
      </c>
      <c r="H301" s="10">
        <v>1.56</v>
      </c>
      <c r="I301" s="7">
        <f t="shared" si="53"/>
        <v>5.4054054054054106E-2</v>
      </c>
      <c r="J301" s="8">
        <f t="shared" si="54"/>
        <v>1.7188141100477501</v>
      </c>
      <c r="K301" s="8">
        <f t="shared" si="55"/>
        <v>1.1971858899522494</v>
      </c>
      <c r="L301" s="8">
        <f t="shared" si="56"/>
        <v>1.4579999999999997</v>
      </c>
      <c r="M301" s="19">
        <f t="shared" si="57"/>
        <v>0.43571196793532724</v>
      </c>
      <c r="N301" s="19">
        <f t="shared" si="58"/>
        <v>-9.4296499119964475E-2</v>
      </c>
      <c r="O301" s="19">
        <f t="shared" si="59"/>
        <v>-2.3212371886444525E-4</v>
      </c>
      <c r="P301" s="19">
        <f t="shared" si="60"/>
        <v>3.135723936228621E-2</v>
      </c>
      <c r="Q301" s="15"/>
      <c r="R301" s="1"/>
      <c r="S301" s="15"/>
      <c r="X301" s="10"/>
      <c r="Y301" s="10"/>
    </row>
    <row r="302" spans="1:25">
      <c r="A302" s="3">
        <v>38775</v>
      </c>
      <c r="B302" s="9">
        <f t="shared" si="52"/>
        <v>38775</v>
      </c>
      <c r="C302" s="5">
        <v>1.59</v>
      </c>
      <c r="D302" s="5">
        <v>1.67</v>
      </c>
      <c r="E302" s="5">
        <v>1.59</v>
      </c>
      <c r="F302" s="5">
        <v>1.6</v>
      </c>
      <c r="G302" s="6">
        <v>172900</v>
      </c>
      <c r="H302" s="10">
        <v>1.6</v>
      </c>
      <c r="I302" s="7">
        <f t="shared" si="53"/>
        <v>2.5641025641025664E-2</v>
      </c>
      <c r="J302" s="8">
        <f t="shared" si="54"/>
        <v>1.7170481123121453</v>
      </c>
      <c r="K302" s="8">
        <f t="shared" si="55"/>
        <v>1.2389518876878547</v>
      </c>
      <c r="L302" s="8">
        <f t="shared" si="56"/>
        <v>1.478</v>
      </c>
      <c r="M302" s="19">
        <f t="shared" si="57"/>
        <v>0.38588764372159673</v>
      </c>
      <c r="N302" s="19">
        <f t="shared" si="58"/>
        <v>-0.11435151632356799</v>
      </c>
      <c r="O302" s="19">
        <f t="shared" si="59"/>
        <v>-1.0274512672901887E-3</v>
      </c>
      <c r="P302" s="19">
        <f t="shared" si="60"/>
        <v>3.4886810883872986E-2</v>
      </c>
      <c r="Q302" s="15"/>
      <c r="R302" s="1"/>
      <c r="S302" s="15"/>
      <c r="X302" s="10"/>
      <c r="Y302" s="10"/>
    </row>
    <row r="303" spans="1:25">
      <c r="A303" s="3">
        <v>38776</v>
      </c>
      <c r="B303" s="9">
        <f t="shared" si="52"/>
        <v>38776</v>
      </c>
      <c r="C303" s="5">
        <v>1.65</v>
      </c>
      <c r="D303" s="5">
        <v>1.73</v>
      </c>
      <c r="E303" s="5">
        <v>1.65</v>
      </c>
      <c r="F303" s="5">
        <v>1.73</v>
      </c>
      <c r="G303" s="6">
        <v>117600</v>
      </c>
      <c r="H303" s="10">
        <v>1.73</v>
      </c>
      <c r="I303" s="7">
        <f t="shared" si="53"/>
        <v>8.1249999999999933E-2</v>
      </c>
      <c r="J303" s="8">
        <f t="shared" si="54"/>
        <v>1.7337302766289198</v>
      </c>
      <c r="K303" s="8">
        <f t="shared" si="55"/>
        <v>1.2742697233710802</v>
      </c>
      <c r="L303" s="8">
        <f t="shared" si="56"/>
        <v>1.504</v>
      </c>
      <c r="M303" s="19">
        <f t="shared" si="57"/>
        <v>0.36056773917717888</v>
      </c>
      <c r="N303" s="19">
        <f t="shared" si="58"/>
        <v>-6.5614706654575333E-2</v>
      </c>
      <c r="O303" s="19">
        <f t="shared" si="59"/>
        <v>9.7156068005052002E-3</v>
      </c>
      <c r="P303" s="19">
        <f t="shared" si="60"/>
        <v>2.8506220487008641E-2</v>
      </c>
      <c r="Q303" s="15"/>
      <c r="R303" s="1"/>
      <c r="S303" s="15"/>
      <c r="X303" s="10"/>
      <c r="Y303" s="10"/>
    </row>
    <row r="304" spans="1:25">
      <c r="A304" s="3">
        <v>38777</v>
      </c>
      <c r="B304" s="9">
        <f t="shared" si="52"/>
        <v>38777</v>
      </c>
      <c r="C304" s="5">
        <v>1.73</v>
      </c>
      <c r="D304" s="5">
        <v>1.86</v>
      </c>
      <c r="E304" s="5">
        <v>1.68</v>
      </c>
      <c r="F304" s="5">
        <v>1.71</v>
      </c>
      <c r="G304" s="6">
        <v>256400</v>
      </c>
      <c r="H304" s="10">
        <v>1.71</v>
      </c>
      <c r="I304" s="7">
        <f t="shared" si="53"/>
        <v>-1.1560693641618507E-2</v>
      </c>
      <c r="J304" s="8">
        <f t="shared" si="54"/>
        <v>1.7440568891117909</v>
      </c>
      <c r="K304" s="8">
        <f t="shared" si="55"/>
        <v>1.3089431108882095</v>
      </c>
      <c r="L304" s="8">
        <f t="shared" si="56"/>
        <v>1.5265000000000002</v>
      </c>
      <c r="M304" s="19">
        <f t="shared" si="57"/>
        <v>0.33241611083336259</v>
      </c>
      <c r="N304" s="19">
        <f t="shared" si="58"/>
        <v>-7.807583786630147E-2</v>
      </c>
      <c r="O304" s="19">
        <f t="shared" si="59"/>
        <v>5.9562970215587974E-3</v>
      </c>
      <c r="P304" s="19">
        <f t="shared" si="60"/>
        <v>2.7210398929828444E-2</v>
      </c>
      <c r="Q304" s="15"/>
      <c r="R304" s="1"/>
      <c r="S304" s="15"/>
      <c r="X304" s="10"/>
      <c r="Y304" s="10"/>
    </row>
    <row r="305" spans="1:25">
      <c r="A305" s="3">
        <v>38778</v>
      </c>
      <c r="B305" s="9">
        <f t="shared" si="52"/>
        <v>38778</v>
      </c>
      <c r="C305" s="5">
        <v>1.7</v>
      </c>
      <c r="D305" s="5">
        <v>1.75</v>
      </c>
      <c r="E305" s="5">
        <v>1.65</v>
      </c>
      <c r="F305" s="5">
        <v>1.75</v>
      </c>
      <c r="G305" s="6">
        <v>197000</v>
      </c>
      <c r="H305" s="10">
        <v>1.75</v>
      </c>
      <c r="I305" s="7">
        <f t="shared" si="53"/>
        <v>2.3391812865497099E-2</v>
      </c>
      <c r="J305" s="8">
        <f t="shared" si="54"/>
        <v>1.7593070542188705</v>
      </c>
      <c r="K305" s="8">
        <f t="shared" si="55"/>
        <v>1.3396929457811297</v>
      </c>
      <c r="L305" s="8">
        <f t="shared" si="56"/>
        <v>1.5495000000000001</v>
      </c>
      <c r="M305" s="19">
        <f t="shared" si="57"/>
        <v>0.31321662904858988</v>
      </c>
      <c r="N305" s="19">
        <f t="shared" si="58"/>
        <v>-5.77573744444572E-2</v>
      </c>
      <c r="O305" s="19">
        <f t="shared" si="59"/>
        <v>8.7440754956371394E-3</v>
      </c>
      <c r="P305" s="19">
        <f t="shared" si="60"/>
        <v>2.3492109502035084E-2</v>
      </c>
      <c r="Q305" s="15"/>
      <c r="R305" s="1"/>
      <c r="S305" s="15"/>
      <c r="X305" s="10"/>
      <c r="Y305" s="10"/>
    </row>
    <row r="306" spans="1:25">
      <c r="A306" s="3">
        <v>38779</v>
      </c>
      <c r="B306" s="9">
        <f t="shared" si="52"/>
        <v>38779</v>
      </c>
      <c r="C306" s="5">
        <v>1.73</v>
      </c>
      <c r="D306" s="5">
        <v>1.75</v>
      </c>
      <c r="E306" s="5">
        <v>1.7</v>
      </c>
      <c r="F306" s="5">
        <v>1.75</v>
      </c>
      <c r="G306" s="6">
        <v>112800</v>
      </c>
      <c r="H306" s="10">
        <v>1.75</v>
      </c>
      <c r="I306" s="7">
        <f t="shared" si="53"/>
        <v>0</v>
      </c>
      <c r="J306" s="8">
        <f t="shared" si="54"/>
        <v>1.7658659330568425</v>
      </c>
      <c r="K306" s="8">
        <f t="shared" si="55"/>
        <v>1.3781340669431581</v>
      </c>
      <c r="L306" s="8">
        <f t="shared" si="56"/>
        <v>1.5720000000000003</v>
      </c>
      <c r="M306" s="19">
        <f t="shared" si="57"/>
        <v>0.2813455348170249</v>
      </c>
      <c r="N306" s="19">
        <f t="shared" si="58"/>
        <v>-0.10175415758855114</v>
      </c>
      <c r="O306" s="19">
        <f t="shared" si="59"/>
        <v>3.7281035293092409E-3</v>
      </c>
      <c r="P306" s="19">
        <f t="shared" si="60"/>
        <v>2.869397893232515E-2</v>
      </c>
      <c r="Q306" s="15"/>
      <c r="R306" s="1"/>
      <c r="S306" s="15"/>
      <c r="X306" s="10"/>
      <c r="Y306" s="10"/>
    </row>
    <row r="307" spans="1:25">
      <c r="A307" s="3">
        <v>38782</v>
      </c>
      <c r="B307" s="9">
        <f t="shared" si="52"/>
        <v>38782</v>
      </c>
      <c r="C307" s="5">
        <v>1.78</v>
      </c>
      <c r="D307" s="5">
        <v>1.8</v>
      </c>
      <c r="E307" s="5">
        <v>1.75</v>
      </c>
      <c r="F307" s="5">
        <v>1.75</v>
      </c>
      <c r="G307" s="6">
        <v>136800</v>
      </c>
      <c r="H307" s="10">
        <v>1.75</v>
      </c>
      <c r="I307" s="7">
        <f t="shared" si="53"/>
        <v>0</v>
      </c>
      <c r="J307" s="8">
        <f t="shared" si="54"/>
        <v>1.782690474727076</v>
      </c>
      <c r="K307" s="8">
        <f t="shared" si="55"/>
        <v>1.3953095252729244</v>
      </c>
      <c r="L307" s="8">
        <f t="shared" si="56"/>
        <v>1.5890000000000002</v>
      </c>
      <c r="M307" s="19">
        <f t="shared" si="57"/>
        <v>0.27763083562292701</v>
      </c>
      <c r="N307" s="19">
        <f t="shared" si="58"/>
        <v>-1.3203334456734044E-2</v>
      </c>
      <c r="O307" s="19">
        <f t="shared" si="59"/>
        <v>9.5276438348346187E-3</v>
      </c>
      <c r="P307" s="19">
        <f t="shared" si="60"/>
        <v>1.2462835613564956E-2</v>
      </c>
      <c r="Q307" s="15"/>
      <c r="R307" s="1"/>
      <c r="S307" s="15"/>
      <c r="X307" s="10"/>
      <c r="Y307" s="10"/>
    </row>
    <row r="308" spans="1:25">
      <c r="A308" s="3">
        <v>38783</v>
      </c>
      <c r="B308" s="9">
        <f t="shared" si="52"/>
        <v>38783</v>
      </c>
      <c r="C308" s="5">
        <v>1.78</v>
      </c>
      <c r="D308" s="5">
        <v>1.78</v>
      </c>
      <c r="E308" s="5">
        <v>1.71</v>
      </c>
      <c r="F308" s="5">
        <v>1.77</v>
      </c>
      <c r="G308" s="6">
        <v>100000</v>
      </c>
      <c r="H308" s="10">
        <v>1.77</v>
      </c>
      <c r="I308" s="7">
        <f t="shared" si="53"/>
        <v>1.1428571428571439E-2</v>
      </c>
      <c r="J308" s="8">
        <f t="shared" si="54"/>
        <v>1.807796551695664</v>
      </c>
      <c r="K308" s="8">
        <f t="shared" si="55"/>
        <v>1.3902034483043364</v>
      </c>
      <c r="L308" s="8">
        <f t="shared" si="56"/>
        <v>1.5990000000000002</v>
      </c>
      <c r="M308" s="19">
        <f t="shared" si="57"/>
        <v>0.30038272736316091</v>
      </c>
      <c r="N308" s="19">
        <f t="shared" si="58"/>
        <v>8.1950161224652623E-2</v>
      </c>
      <c r="O308" s="19">
        <f t="shared" si="59"/>
        <v>1.4083250751890441E-2</v>
      </c>
      <c r="P308" s="19">
        <f t="shared" si="60"/>
        <v>-3.6594582607678014E-3</v>
      </c>
      <c r="Q308" s="15"/>
      <c r="R308" s="1"/>
      <c r="S308" s="15"/>
      <c r="X308" s="10"/>
      <c r="Y308" s="10"/>
    </row>
    <row r="309" spans="1:25">
      <c r="A309" s="3">
        <v>38784</v>
      </c>
      <c r="B309" s="9">
        <f t="shared" si="52"/>
        <v>38784</v>
      </c>
      <c r="C309" s="5">
        <v>1.75</v>
      </c>
      <c r="D309" s="5">
        <v>1.8</v>
      </c>
      <c r="E309" s="5">
        <v>1.73</v>
      </c>
      <c r="F309" s="5">
        <v>1.8</v>
      </c>
      <c r="G309" s="6">
        <v>336000</v>
      </c>
      <c r="H309" s="10">
        <v>1.8</v>
      </c>
      <c r="I309" s="7">
        <f t="shared" si="53"/>
        <v>1.6949152542372895E-2</v>
      </c>
      <c r="J309" s="8">
        <f t="shared" si="54"/>
        <v>1.8349434316742637</v>
      </c>
      <c r="K309" s="8">
        <f t="shared" si="55"/>
        <v>1.3930565683257365</v>
      </c>
      <c r="L309" s="8">
        <f t="shared" si="56"/>
        <v>1.6140000000000001</v>
      </c>
      <c r="M309" s="19">
        <f t="shared" si="57"/>
        <v>0.31720669023485148</v>
      </c>
      <c r="N309" s="19">
        <f t="shared" si="58"/>
        <v>5.6008423052070197E-2</v>
      </c>
      <c r="O309" s="19">
        <f t="shared" si="59"/>
        <v>1.5016557008661524E-2</v>
      </c>
      <c r="P309" s="19">
        <f t="shared" si="60"/>
        <v>2.052303945066575E-3</v>
      </c>
      <c r="Q309" s="15"/>
      <c r="R309" s="1"/>
      <c r="S309" s="15"/>
      <c r="X309" s="10"/>
      <c r="Y309" s="10"/>
    </row>
    <row r="310" spans="1:25">
      <c r="A310" s="3">
        <v>38785</v>
      </c>
      <c r="B310" s="9">
        <f t="shared" si="52"/>
        <v>38785</v>
      </c>
      <c r="C310" s="5">
        <v>1.8</v>
      </c>
      <c r="D310" s="5">
        <v>1.88</v>
      </c>
      <c r="E310" s="5">
        <v>1.8</v>
      </c>
      <c r="F310" s="5">
        <v>1.84</v>
      </c>
      <c r="G310" s="6">
        <v>339600</v>
      </c>
      <c r="H310" s="10">
        <v>1.84</v>
      </c>
      <c r="I310" s="7">
        <f t="shared" si="53"/>
        <v>2.222222222222224E-2</v>
      </c>
      <c r="J310" s="8">
        <f t="shared" si="54"/>
        <v>1.8680224415373223</v>
      </c>
      <c r="K310" s="8">
        <f t="shared" si="55"/>
        <v>1.3889775584626778</v>
      </c>
      <c r="L310" s="8">
        <f t="shared" si="56"/>
        <v>1.6285000000000001</v>
      </c>
      <c r="M310" s="19">
        <f t="shared" si="57"/>
        <v>0.34489029729526521</v>
      </c>
      <c r="N310" s="19">
        <f t="shared" si="58"/>
        <v>8.7273086957647433E-2</v>
      </c>
      <c r="O310" s="19">
        <f t="shared" si="59"/>
        <v>1.8027264106379715E-2</v>
      </c>
      <c r="P310" s="19">
        <f t="shared" si="60"/>
        <v>-2.9281006642545536E-3</v>
      </c>
      <c r="Q310" s="15"/>
      <c r="R310" s="1"/>
      <c r="S310" s="15"/>
      <c r="X310" s="10"/>
      <c r="Y310" s="10"/>
    </row>
    <row r="311" spans="1:25">
      <c r="A311" s="3">
        <v>38786</v>
      </c>
      <c r="B311" s="9">
        <f t="shared" si="52"/>
        <v>38786</v>
      </c>
      <c r="C311" s="5">
        <v>1.89</v>
      </c>
      <c r="D311" s="5">
        <v>1.89</v>
      </c>
      <c r="E311" s="5">
        <v>1.8</v>
      </c>
      <c r="F311" s="5">
        <v>1.81</v>
      </c>
      <c r="G311" s="6">
        <v>195000</v>
      </c>
      <c r="H311" s="10">
        <v>1.81</v>
      </c>
      <c r="I311" s="7">
        <f t="shared" si="53"/>
        <v>-1.630434782608697E-2</v>
      </c>
      <c r="J311" s="8">
        <f t="shared" si="54"/>
        <v>1.8904742050290069</v>
      </c>
      <c r="K311" s="8">
        <f t="shared" si="55"/>
        <v>1.3865257949709933</v>
      </c>
      <c r="L311" s="8">
        <f t="shared" si="56"/>
        <v>1.6385000000000001</v>
      </c>
      <c r="M311" s="19">
        <f t="shared" si="57"/>
        <v>0.36346125826570463</v>
      </c>
      <c r="N311" s="19">
        <f t="shared" si="58"/>
        <v>5.3845994265650711E-2</v>
      </c>
      <c r="O311" s="19">
        <f t="shared" si="59"/>
        <v>1.2019000945838456E-2</v>
      </c>
      <c r="P311" s="19">
        <f t="shared" si="60"/>
        <v>-1.7651570226938276E-3</v>
      </c>
      <c r="Q311" s="15"/>
      <c r="R311" s="1"/>
      <c r="S311" s="15"/>
      <c r="X311" s="10"/>
      <c r="Y311" s="10"/>
    </row>
    <row r="312" spans="1:25">
      <c r="A312" s="3">
        <v>38789</v>
      </c>
      <c r="B312" s="9">
        <f t="shared" si="52"/>
        <v>38789</v>
      </c>
      <c r="C312" s="5">
        <v>1.82</v>
      </c>
      <c r="D312" s="5">
        <v>1.84</v>
      </c>
      <c r="E312" s="5">
        <v>1.8</v>
      </c>
      <c r="F312" s="5">
        <v>1.83</v>
      </c>
      <c r="G312" s="6">
        <v>128600</v>
      </c>
      <c r="H312" s="10">
        <v>1.83</v>
      </c>
      <c r="I312" s="7">
        <f t="shared" si="53"/>
        <v>1.1049723756906087E-2</v>
      </c>
      <c r="J312" s="8">
        <f t="shared" si="54"/>
        <v>1.913450560368593</v>
      </c>
      <c r="K312" s="8">
        <f t="shared" si="55"/>
        <v>1.3825494396314073</v>
      </c>
      <c r="L312" s="8">
        <f t="shared" si="56"/>
        <v>1.6480000000000001</v>
      </c>
      <c r="M312" s="19">
        <f t="shared" si="57"/>
        <v>0.38400154491308885</v>
      </c>
      <c r="N312" s="19">
        <f t="shared" si="58"/>
        <v>5.651300153803037E-2</v>
      </c>
      <c r="O312" s="19">
        <f t="shared" si="59"/>
        <v>1.2153752364599729E-2</v>
      </c>
      <c r="P312" s="19">
        <f t="shared" si="60"/>
        <v>-2.8678552927096064E-3</v>
      </c>
      <c r="Q312" s="15"/>
      <c r="R312" s="1"/>
      <c r="S312" s="15"/>
      <c r="X312" s="10"/>
      <c r="Y312" s="10"/>
    </row>
    <row r="313" spans="1:25">
      <c r="A313" s="3">
        <v>38790</v>
      </c>
      <c r="B313" s="9">
        <f t="shared" si="52"/>
        <v>38790</v>
      </c>
      <c r="C313" s="5">
        <v>1.84</v>
      </c>
      <c r="D313" s="5">
        <v>1.87</v>
      </c>
      <c r="E313" s="5">
        <v>1.83</v>
      </c>
      <c r="F313" s="5">
        <v>1.87</v>
      </c>
      <c r="G313" s="6">
        <v>162100</v>
      </c>
      <c r="H313" s="10">
        <v>1.87</v>
      </c>
      <c r="I313" s="7">
        <f t="shared" si="53"/>
        <v>2.1857923497267777E-2</v>
      </c>
      <c r="J313" s="8">
        <f t="shared" si="54"/>
        <v>1.942165418411419</v>
      </c>
      <c r="K313" s="8">
        <f t="shared" si="55"/>
        <v>1.3858345815885804</v>
      </c>
      <c r="L313" s="8">
        <f t="shared" si="56"/>
        <v>1.6639999999999997</v>
      </c>
      <c r="M313" s="19">
        <f t="shared" si="57"/>
        <v>0.40144101194611354</v>
      </c>
      <c r="N313" s="19">
        <f t="shared" si="58"/>
        <v>4.5415096017313569E-2</v>
      </c>
      <c r="O313" s="19">
        <f t="shared" si="59"/>
        <v>1.5006846080880508E-2</v>
      </c>
      <c r="P313" s="19">
        <f t="shared" si="60"/>
        <v>2.3761479069051889E-3</v>
      </c>
      <c r="Q313" s="15"/>
      <c r="R313" s="1"/>
      <c r="S313" s="15"/>
      <c r="X313" s="10"/>
      <c r="Y313" s="10"/>
    </row>
    <row r="314" spans="1:25">
      <c r="A314" s="3">
        <v>38791</v>
      </c>
      <c r="B314" s="9">
        <f t="shared" si="52"/>
        <v>38791</v>
      </c>
      <c r="C314" s="5">
        <v>1.87</v>
      </c>
      <c r="D314" s="5">
        <v>1.88</v>
      </c>
      <c r="E314" s="5">
        <v>1.83</v>
      </c>
      <c r="F314" s="5">
        <v>1.85</v>
      </c>
      <c r="G314" s="6">
        <v>150900</v>
      </c>
      <c r="H314" s="10">
        <v>1.85</v>
      </c>
      <c r="I314" s="7">
        <f t="shared" si="53"/>
        <v>-1.0695187165775409E-2</v>
      </c>
      <c r="J314" s="8">
        <f t="shared" si="54"/>
        <v>1.9574521816273283</v>
      </c>
      <c r="K314" s="8">
        <f t="shared" si="55"/>
        <v>1.4085478183726714</v>
      </c>
      <c r="L314" s="8">
        <f t="shared" si="56"/>
        <v>1.6829999999999998</v>
      </c>
      <c r="M314" s="19">
        <f t="shared" si="57"/>
        <v>0.38969522801776019</v>
      </c>
      <c r="N314" s="19">
        <f t="shared" si="58"/>
        <v>-2.9259053207872084E-2</v>
      </c>
      <c r="O314" s="19">
        <f t="shared" si="59"/>
        <v>7.870989294214174E-3</v>
      </c>
      <c r="P314" s="19">
        <f t="shared" si="60"/>
        <v>1.6389572814711283E-2</v>
      </c>
      <c r="Q314" s="15"/>
      <c r="R314" s="1"/>
      <c r="S314" s="15"/>
      <c r="X314" s="10"/>
      <c r="Y314" s="10"/>
    </row>
    <row r="315" spans="1:25">
      <c r="A315" s="3">
        <v>38792</v>
      </c>
      <c r="B315" s="9">
        <f t="shared" si="52"/>
        <v>38792</v>
      </c>
      <c r="C315" s="5">
        <v>1.86</v>
      </c>
      <c r="D315" s="5">
        <v>1.88</v>
      </c>
      <c r="E315" s="5">
        <v>1.8</v>
      </c>
      <c r="F315" s="5">
        <v>1.82</v>
      </c>
      <c r="G315" s="6">
        <v>124700</v>
      </c>
      <c r="H315" s="10">
        <v>1.82</v>
      </c>
      <c r="I315" s="7">
        <f t="shared" si="53"/>
        <v>-1.6216216216216231E-2</v>
      </c>
      <c r="J315" s="8">
        <f t="shared" si="54"/>
        <v>1.9627575070422199</v>
      </c>
      <c r="K315" s="8">
        <f t="shared" si="55"/>
        <v>1.4382424929577799</v>
      </c>
      <c r="L315" s="8">
        <f t="shared" si="56"/>
        <v>1.7004999999999999</v>
      </c>
      <c r="M315" s="19">
        <f t="shared" si="57"/>
        <v>0.36469164042411395</v>
      </c>
      <c r="N315" s="19">
        <f t="shared" si="58"/>
        <v>-6.4161903446522853E-2</v>
      </c>
      <c r="O315" s="19">
        <f t="shared" si="59"/>
        <v>2.7103218483125395E-3</v>
      </c>
      <c r="P315" s="19">
        <f t="shared" si="60"/>
        <v>2.1081765345684542E-2</v>
      </c>
      <c r="Q315" s="15"/>
      <c r="R315" s="1"/>
      <c r="S315" s="15"/>
      <c r="X315" s="10"/>
      <c r="Y315" s="10"/>
    </row>
    <row r="316" spans="1:25">
      <c r="A316" s="3">
        <v>38793</v>
      </c>
      <c r="B316" s="9">
        <f t="shared" si="52"/>
        <v>38793</v>
      </c>
      <c r="C316" s="5">
        <v>1.83</v>
      </c>
      <c r="D316" s="5">
        <v>1.83</v>
      </c>
      <c r="E316" s="5">
        <v>1.79</v>
      </c>
      <c r="F316" s="5">
        <v>1.81</v>
      </c>
      <c r="G316" s="6">
        <v>114500</v>
      </c>
      <c r="H316" s="10">
        <v>1.81</v>
      </c>
      <c r="I316" s="7">
        <f t="shared" si="53"/>
        <v>-5.4945054945054993E-3</v>
      </c>
      <c r="J316" s="8">
        <f t="shared" si="54"/>
        <v>1.9653511580081391</v>
      </c>
      <c r="K316" s="8">
        <f t="shared" si="55"/>
        <v>1.4666488419918609</v>
      </c>
      <c r="L316" s="8">
        <f t="shared" si="56"/>
        <v>1.716</v>
      </c>
      <c r="M316" s="19">
        <f t="shared" si="57"/>
        <v>0.34002843880406225</v>
      </c>
      <c r="N316" s="19">
        <f t="shared" si="58"/>
        <v>-6.7627548554087813E-2</v>
      </c>
      <c r="O316" s="19">
        <f t="shared" si="59"/>
        <v>1.3214321976165778E-3</v>
      </c>
      <c r="P316" s="19">
        <f t="shared" si="60"/>
        <v>1.9750736870291302E-2</v>
      </c>
      <c r="Q316" s="15"/>
      <c r="R316" s="1"/>
      <c r="S316" s="15"/>
      <c r="X316" s="10"/>
      <c r="Y316" s="10"/>
    </row>
    <row r="317" spans="1:25">
      <c r="A317" s="3">
        <v>38796</v>
      </c>
      <c r="B317" s="9">
        <f t="shared" si="52"/>
        <v>38796</v>
      </c>
      <c r="C317" s="5">
        <v>1.84</v>
      </c>
      <c r="D317" s="5">
        <v>1.86</v>
      </c>
      <c r="E317" s="5">
        <v>1.8</v>
      </c>
      <c r="F317" s="5">
        <v>1.8</v>
      </c>
      <c r="G317" s="6">
        <v>28100</v>
      </c>
      <c r="H317" s="10">
        <v>1.8</v>
      </c>
      <c r="I317" s="7">
        <f t="shared" si="53"/>
        <v>-5.5248618784530436E-3</v>
      </c>
      <c r="J317" s="8">
        <f t="shared" si="54"/>
        <v>1.9681893823263767</v>
      </c>
      <c r="K317" s="8">
        <f t="shared" si="55"/>
        <v>1.4888106176736231</v>
      </c>
      <c r="L317" s="8">
        <f t="shared" si="56"/>
        <v>1.7284999999999999</v>
      </c>
      <c r="M317" s="19">
        <f t="shared" si="57"/>
        <v>0.32198773904623174</v>
      </c>
      <c r="N317" s="19">
        <f t="shared" si="58"/>
        <v>-5.3056443811825615E-2</v>
      </c>
      <c r="O317" s="19">
        <f t="shared" si="59"/>
        <v>1.4441308906415313E-3</v>
      </c>
      <c r="P317" s="19">
        <f t="shared" si="60"/>
        <v>1.5110485241759895E-2</v>
      </c>
      <c r="Q317" s="15"/>
      <c r="R317" s="1"/>
      <c r="S317" s="15"/>
      <c r="X317" s="10"/>
      <c r="Y317" s="10"/>
    </row>
    <row r="318" spans="1:25">
      <c r="A318" s="3">
        <v>38797</v>
      </c>
      <c r="B318" s="9">
        <f t="shared" si="52"/>
        <v>38797</v>
      </c>
      <c r="C318" s="5">
        <v>1.82</v>
      </c>
      <c r="D318" s="5">
        <v>1.82</v>
      </c>
      <c r="E318" s="5">
        <v>1.69</v>
      </c>
      <c r="F318" s="5">
        <v>1.69</v>
      </c>
      <c r="G318" s="6">
        <v>132000</v>
      </c>
      <c r="H318" s="10">
        <v>1.69</v>
      </c>
      <c r="I318" s="7">
        <f t="shared" si="53"/>
        <v>-6.1111111111111165E-2</v>
      </c>
      <c r="J318" s="8">
        <f t="shared" si="54"/>
        <v>1.9546656410232135</v>
      </c>
      <c r="K318" s="8">
        <f t="shared" si="55"/>
        <v>1.5213343589767865</v>
      </c>
      <c r="L318" s="8">
        <f t="shared" si="56"/>
        <v>1.738</v>
      </c>
      <c r="M318" s="19">
        <f t="shared" si="57"/>
        <v>0.28483632114762425</v>
      </c>
      <c r="N318" s="19">
        <f t="shared" si="58"/>
        <v>-0.11538146765667123</v>
      </c>
      <c r="O318" s="19">
        <f t="shared" si="59"/>
        <v>-6.8711585503923138E-3</v>
      </c>
      <c r="P318" s="19">
        <f t="shared" si="60"/>
        <v>2.1845452280548707E-2</v>
      </c>
      <c r="Q318" s="15"/>
      <c r="R318" s="1"/>
      <c r="S318" s="15"/>
      <c r="X318" s="10"/>
      <c r="Y318" s="10"/>
    </row>
    <row r="319" spans="1:25">
      <c r="A319" s="3">
        <v>38798</v>
      </c>
      <c r="B319" s="9">
        <f t="shared" si="52"/>
        <v>38798</v>
      </c>
      <c r="C319" s="5">
        <v>1.72</v>
      </c>
      <c r="D319" s="5">
        <v>1.79</v>
      </c>
      <c r="E319" s="5">
        <v>1.69</v>
      </c>
      <c r="F319" s="5">
        <v>1.69</v>
      </c>
      <c r="G319" s="6">
        <v>186500</v>
      </c>
      <c r="H319" s="10">
        <v>1.69</v>
      </c>
      <c r="I319" s="7">
        <f t="shared" si="53"/>
        <v>0</v>
      </c>
      <c r="J319" s="8">
        <f t="shared" si="54"/>
        <v>1.9438406161127875</v>
      </c>
      <c r="K319" s="8">
        <f t="shared" si="55"/>
        <v>1.5471593838872131</v>
      </c>
      <c r="L319" s="8">
        <f t="shared" si="56"/>
        <v>1.7455000000000003</v>
      </c>
      <c r="M319" s="19">
        <f t="shared" si="57"/>
        <v>0.25639325615497943</v>
      </c>
      <c r="N319" s="19">
        <f t="shared" si="58"/>
        <v>-9.9857577425680272E-2</v>
      </c>
      <c r="O319" s="19">
        <f t="shared" si="59"/>
        <v>-5.5380442993613098E-3</v>
      </c>
      <c r="P319" s="19">
        <f t="shared" si="60"/>
        <v>1.6975245946457093E-2</v>
      </c>
      <c r="Q319" s="15"/>
      <c r="R319" s="1"/>
      <c r="S319" s="15"/>
      <c r="X319" s="10"/>
      <c r="Y319" s="10"/>
    </row>
    <row r="320" spans="1:25">
      <c r="A320" s="3">
        <v>38799</v>
      </c>
      <c r="B320" s="9">
        <f t="shared" si="52"/>
        <v>38799</v>
      </c>
      <c r="C320" s="5">
        <v>1.72</v>
      </c>
      <c r="D320" s="5">
        <v>1.74</v>
      </c>
      <c r="E320" s="5">
        <v>1.7</v>
      </c>
      <c r="F320" s="5">
        <v>1.74</v>
      </c>
      <c r="G320" s="6">
        <v>67400</v>
      </c>
      <c r="H320" s="10">
        <v>1.74</v>
      </c>
      <c r="I320" s="7">
        <f t="shared" si="53"/>
        <v>2.9585798816568074E-2</v>
      </c>
      <c r="J320" s="8">
        <f t="shared" si="54"/>
        <v>1.9152513955280783</v>
      </c>
      <c r="K320" s="8">
        <f t="shared" si="55"/>
        <v>1.601748604471922</v>
      </c>
      <c r="L320" s="8">
        <f t="shared" si="56"/>
        <v>1.7585000000000002</v>
      </c>
      <c r="M320" s="19">
        <f t="shared" si="57"/>
        <v>0.19572534053152152</v>
      </c>
      <c r="N320" s="19">
        <f t="shared" si="58"/>
        <v>-0.23662055911012961</v>
      </c>
      <c r="O320" s="19">
        <f t="shared" si="59"/>
        <v>-1.4707595030029103E-2</v>
      </c>
      <c r="P320" s="19">
        <f t="shared" si="60"/>
        <v>3.5283514519075861E-2</v>
      </c>
      <c r="Q320" s="15"/>
      <c r="R320" s="1"/>
      <c r="S320" s="15"/>
      <c r="X320" s="10"/>
      <c r="Y320" s="10"/>
    </row>
    <row r="321" spans="1:25">
      <c r="A321" s="3">
        <v>38800</v>
      </c>
      <c r="B321" s="9">
        <f t="shared" si="52"/>
        <v>38800</v>
      </c>
      <c r="C321" s="5">
        <v>1.75</v>
      </c>
      <c r="D321" s="5">
        <v>1.79</v>
      </c>
      <c r="E321" s="5">
        <v>1.7</v>
      </c>
      <c r="F321" s="5">
        <v>1.75</v>
      </c>
      <c r="G321" s="6">
        <v>166800</v>
      </c>
      <c r="H321" s="10">
        <v>1.75</v>
      </c>
      <c r="I321" s="7">
        <f t="shared" si="53"/>
        <v>5.7471264367816143E-3</v>
      </c>
      <c r="J321" s="8">
        <f t="shared" si="54"/>
        <v>1.8958436545159751</v>
      </c>
      <c r="K321" s="8">
        <f t="shared" si="55"/>
        <v>1.6401563454840249</v>
      </c>
      <c r="L321" s="8">
        <f t="shared" si="56"/>
        <v>1.768</v>
      </c>
      <c r="M321" s="19">
        <f t="shared" si="57"/>
        <v>0.15589203415635028</v>
      </c>
      <c r="N321" s="19">
        <f t="shared" si="58"/>
        <v>-0.20351634728031598</v>
      </c>
      <c r="O321" s="19">
        <f t="shared" si="59"/>
        <v>-1.0133260342437726E-2</v>
      </c>
      <c r="P321" s="19">
        <f t="shared" si="60"/>
        <v>2.3978632417641754E-2</v>
      </c>
      <c r="Q321" s="15"/>
      <c r="R321" s="1"/>
      <c r="S321" s="15"/>
      <c r="X321" s="10"/>
      <c r="Y321" s="10"/>
    </row>
    <row r="322" spans="1:25">
      <c r="A322" s="3">
        <v>38803</v>
      </c>
      <c r="B322" s="9">
        <f t="shared" ref="B322:B385" si="61">A322</f>
        <v>38803</v>
      </c>
      <c r="C322" s="5">
        <v>1.75</v>
      </c>
      <c r="D322" s="5">
        <v>1.75</v>
      </c>
      <c r="E322" s="5">
        <v>1.73</v>
      </c>
      <c r="F322" s="5">
        <v>1.73</v>
      </c>
      <c r="G322" s="6">
        <v>34900</v>
      </c>
      <c r="H322" s="10">
        <v>1.73</v>
      </c>
      <c r="I322" s="7">
        <f t="shared" si="53"/>
        <v>-1.1428571428571439E-2</v>
      </c>
      <c r="J322" s="8">
        <f t="shared" si="54"/>
        <v>1.8785144220769412</v>
      </c>
      <c r="K322" s="8">
        <f t="shared" si="55"/>
        <v>1.6704855779230592</v>
      </c>
      <c r="L322" s="8">
        <f t="shared" si="56"/>
        <v>1.7745000000000002</v>
      </c>
      <c r="M322" s="19">
        <f t="shared" si="57"/>
        <v>0.12453196058868556</v>
      </c>
      <c r="N322" s="19">
        <f t="shared" si="58"/>
        <v>-0.20116533687803745</v>
      </c>
      <c r="O322" s="19">
        <f t="shared" si="59"/>
        <v>-9.140644270826356E-3</v>
      </c>
      <c r="P322" s="19">
        <f t="shared" si="60"/>
        <v>1.8491671554691856E-2</v>
      </c>
      <c r="Q322" s="15"/>
      <c r="R322" s="1"/>
      <c r="S322" s="15"/>
      <c r="X322" s="10"/>
      <c r="Y322" s="10"/>
    </row>
    <row r="323" spans="1:25">
      <c r="A323" s="3">
        <v>38804</v>
      </c>
      <c r="B323" s="9">
        <f t="shared" si="61"/>
        <v>38804</v>
      </c>
      <c r="C323" s="5">
        <v>1.71</v>
      </c>
      <c r="D323" s="5">
        <v>1.73</v>
      </c>
      <c r="E323" s="5">
        <v>1.65</v>
      </c>
      <c r="F323" s="5">
        <v>1.7</v>
      </c>
      <c r="G323" s="6">
        <v>153500</v>
      </c>
      <c r="H323" s="10">
        <v>1.7</v>
      </c>
      <c r="I323" s="7">
        <f t="shared" si="53"/>
        <v>-1.7341040462427761E-2</v>
      </c>
      <c r="J323" s="8">
        <f t="shared" si="54"/>
        <v>1.8803498952025575</v>
      </c>
      <c r="K323" s="8">
        <f t="shared" si="55"/>
        <v>1.6656501047974428</v>
      </c>
      <c r="L323" s="8">
        <f t="shared" si="56"/>
        <v>1.7730000000000001</v>
      </c>
      <c r="M323" s="19">
        <f t="shared" si="57"/>
        <v>0.1288984942196032</v>
      </c>
      <c r="N323" s="19">
        <f t="shared" si="58"/>
        <v>3.5063558063939834E-2</v>
      </c>
      <c r="O323" s="19">
        <f t="shared" si="59"/>
        <v>9.7708758796055347E-4</v>
      </c>
      <c r="P323" s="19">
        <f t="shared" si="60"/>
        <v>-2.8946512256803822E-3</v>
      </c>
      <c r="Q323" s="15"/>
      <c r="R323" s="1"/>
      <c r="S323" s="15"/>
      <c r="X323" s="10"/>
      <c r="Y323" s="10"/>
    </row>
    <row r="324" spans="1:25">
      <c r="A324" s="3">
        <v>38805</v>
      </c>
      <c r="B324" s="9">
        <f t="shared" si="61"/>
        <v>38805</v>
      </c>
      <c r="C324" s="5">
        <v>1.67</v>
      </c>
      <c r="D324" s="5">
        <v>1.67</v>
      </c>
      <c r="E324" s="5">
        <v>1.55</v>
      </c>
      <c r="F324" s="5">
        <v>1.6</v>
      </c>
      <c r="G324" s="6">
        <v>147700</v>
      </c>
      <c r="H324" s="10">
        <v>1.6</v>
      </c>
      <c r="I324" s="7">
        <f t="shared" si="53"/>
        <v>-5.8823529411764629E-2</v>
      </c>
      <c r="J324" s="8">
        <f t="shared" si="54"/>
        <v>1.8963215820427624</v>
      </c>
      <c r="K324" s="8">
        <f t="shared" si="55"/>
        <v>1.6386784179572387</v>
      </c>
      <c r="L324" s="8">
        <f t="shared" si="56"/>
        <v>1.7675000000000005</v>
      </c>
      <c r="M324" s="19">
        <f t="shared" si="57"/>
        <v>0.15722618987482562</v>
      </c>
      <c r="N324" s="19">
        <f t="shared" si="58"/>
        <v>0.21976746762425928</v>
      </c>
      <c r="O324" s="19">
        <f t="shared" si="59"/>
        <v>8.4939972507001773E-3</v>
      </c>
      <c r="P324" s="19">
        <f t="shared" si="60"/>
        <v>-1.6192888748074799E-2</v>
      </c>
      <c r="Q324" s="15"/>
      <c r="R324" s="1"/>
      <c r="S324" s="15"/>
      <c r="X324" s="10"/>
      <c r="Y324" s="10"/>
    </row>
    <row r="325" spans="1:25">
      <c r="A325" s="3">
        <v>38806</v>
      </c>
      <c r="B325" s="9">
        <f t="shared" si="61"/>
        <v>38806</v>
      </c>
      <c r="C325" s="5">
        <v>1.6</v>
      </c>
      <c r="D325" s="5">
        <v>1.66</v>
      </c>
      <c r="E325" s="5">
        <v>1.6</v>
      </c>
      <c r="F325" s="5">
        <v>1.63</v>
      </c>
      <c r="G325" s="6">
        <v>63100</v>
      </c>
      <c r="H325" s="10">
        <v>1.63</v>
      </c>
      <c r="I325" s="7">
        <f t="shared" si="53"/>
        <v>1.8749999999999878E-2</v>
      </c>
      <c r="J325" s="8">
        <f t="shared" si="54"/>
        <v>1.9035246457485466</v>
      </c>
      <c r="K325" s="8">
        <f t="shared" si="55"/>
        <v>1.6194753542514544</v>
      </c>
      <c r="L325" s="8">
        <f t="shared" si="56"/>
        <v>1.7615000000000005</v>
      </c>
      <c r="M325" s="19">
        <f t="shared" si="57"/>
        <v>0.17539587172562071</v>
      </c>
      <c r="N325" s="19">
        <f t="shared" si="58"/>
        <v>0.11556396466301665</v>
      </c>
      <c r="O325" s="19">
        <f t="shared" si="59"/>
        <v>3.7984399766335854E-3</v>
      </c>
      <c r="P325" s="19">
        <f t="shared" si="60"/>
        <v>-1.1718628557836654E-2</v>
      </c>
      <c r="Q325" s="15"/>
      <c r="R325" s="1"/>
      <c r="S325" s="15"/>
      <c r="X325" s="10"/>
      <c r="Y325" s="10"/>
    </row>
    <row r="326" spans="1:25">
      <c r="A326" s="3">
        <v>38807</v>
      </c>
      <c r="B326" s="9">
        <f t="shared" si="61"/>
        <v>38807</v>
      </c>
      <c r="C326" s="5">
        <v>1.74</v>
      </c>
      <c r="D326" s="5">
        <v>1.79</v>
      </c>
      <c r="E326" s="5">
        <v>1.72</v>
      </c>
      <c r="F326" s="5">
        <v>1.79</v>
      </c>
      <c r="G326" s="6">
        <v>366900</v>
      </c>
      <c r="H326" s="10">
        <v>1.79</v>
      </c>
      <c r="I326" s="7">
        <f t="shared" si="53"/>
        <v>9.8159509202454087E-2</v>
      </c>
      <c r="J326" s="8">
        <f t="shared" si="54"/>
        <v>1.9059464811780202</v>
      </c>
      <c r="K326" s="8">
        <f t="shared" si="55"/>
        <v>1.6210535188219799</v>
      </c>
      <c r="L326" s="8">
        <f t="shared" si="56"/>
        <v>1.7635000000000001</v>
      </c>
      <c r="M326" s="19">
        <f t="shared" si="57"/>
        <v>0.17574556240627523</v>
      </c>
      <c r="N326" s="19">
        <f t="shared" si="58"/>
        <v>1.9937224132706767E-3</v>
      </c>
      <c r="O326" s="19">
        <f t="shared" si="59"/>
        <v>1.2722900304352183E-3</v>
      </c>
      <c r="P326" s="19">
        <f t="shared" si="60"/>
        <v>9.7449125507375191E-4</v>
      </c>
      <c r="Q326" s="15"/>
      <c r="R326" s="1"/>
      <c r="S326" s="15"/>
      <c r="X326" s="10"/>
      <c r="Y326" s="10"/>
    </row>
    <row r="327" spans="1:25">
      <c r="A327" s="3">
        <v>38810</v>
      </c>
      <c r="B327" s="9">
        <f t="shared" si="61"/>
        <v>38810</v>
      </c>
      <c r="C327" s="5">
        <v>1.79</v>
      </c>
      <c r="D327" s="5">
        <v>1.86</v>
      </c>
      <c r="E327" s="5">
        <v>1.79</v>
      </c>
      <c r="F327" s="5">
        <v>1.8</v>
      </c>
      <c r="G327" s="6">
        <v>253700</v>
      </c>
      <c r="H327" s="10">
        <v>1.8</v>
      </c>
      <c r="I327" s="7">
        <f t="shared" si="53"/>
        <v>5.5865921787709542E-3</v>
      </c>
      <c r="J327" s="8">
        <f t="shared" si="54"/>
        <v>1.9091642413453864</v>
      </c>
      <c r="K327" s="8">
        <f t="shared" si="55"/>
        <v>1.6228357586546136</v>
      </c>
      <c r="L327" s="8">
        <f t="shared" si="56"/>
        <v>1.766</v>
      </c>
      <c r="M327" s="19">
        <f t="shared" si="57"/>
        <v>0.17643712936677519</v>
      </c>
      <c r="N327" s="19">
        <f t="shared" si="58"/>
        <v>3.935046501494302E-3</v>
      </c>
      <c r="O327" s="19">
        <f t="shared" si="59"/>
        <v>1.6882741457553254E-3</v>
      </c>
      <c r="P327" s="19">
        <f t="shared" si="60"/>
        <v>1.0994330612408511E-3</v>
      </c>
      <c r="Q327" s="15"/>
      <c r="R327" s="1"/>
      <c r="S327" s="15"/>
      <c r="X327" s="10"/>
      <c r="Y327" s="10"/>
    </row>
    <row r="328" spans="1:25">
      <c r="A328" s="3">
        <v>38811</v>
      </c>
      <c r="B328" s="9">
        <f t="shared" si="61"/>
        <v>38811</v>
      </c>
      <c r="C328" s="5">
        <v>1.8</v>
      </c>
      <c r="D328" s="5">
        <v>1.83</v>
      </c>
      <c r="E328" s="5">
        <v>1.75</v>
      </c>
      <c r="F328" s="5">
        <v>1.76</v>
      </c>
      <c r="G328" s="6">
        <v>63400</v>
      </c>
      <c r="H328" s="10">
        <v>1.76</v>
      </c>
      <c r="I328" s="7">
        <f t="shared" si="53"/>
        <v>-2.222222222222224E-2</v>
      </c>
      <c r="J328" s="8">
        <f t="shared" si="54"/>
        <v>1.9086747184386963</v>
      </c>
      <c r="K328" s="8">
        <f t="shared" si="55"/>
        <v>1.6223252815613034</v>
      </c>
      <c r="L328" s="8">
        <f t="shared" si="56"/>
        <v>1.7654999999999998</v>
      </c>
      <c r="M328" s="19">
        <f t="shared" si="57"/>
        <v>0.17650556280662419</v>
      </c>
      <c r="N328" s="19">
        <f t="shared" si="58"/>
        <v>3.8786303140728759E-4</v>
      </c>
      <c r="O328" s="19">
        <f t="shared" si="59"/>
        <v>-2.5640691151074854E-4</v>
      </c>
      <c r="P328" s="19">
        <f t="shared" si="60"/>
        <v>-3.1455869183792516E-4</v>
      </c>
      <c r="Q328" s="15"/>
      <c r="R328" s="1"/>
      <c r="S328" s="15"/>
      <c r="X328" s="10"/>
      <c r="Y328" s="10"/>
    </row>
    <row r="329" spans="1:25">
      <c r="A329" s="3">
        <v>38812</v>
      </c>
      <c r="B329" s="9">
        <f t="shared" si="61"/>
        <v>38812</v>
      </c>
      <c r="C329" s="5">
        <v>1.72</v>
      </c>
      <c r="D329" s="5">
        <v>1.8</v>
      </c>
      <c r="E329" s="5">
        <v>1.72</v>
      </c>
      <c r="F329" s="5">
        <v>1.79</v>
      </c>
      <c r="G329" s="6">
        <v>77300</v>
      </c>
      <c r="H329" s="10">
        <v>1.79</v>
      </c>
      <c r="I329" s="7">
        <f t="shared" si="53"/>
        <v>1.7045454545454562E-2</v>
      </c>
      <c r="J329" s="8">
        <f t="shared" si="54"/>
        <v>1.9077585373979435</v>
      </c>
      <c r="K329" s="8">
        <f t="shared" si="55"/>
        <v>1.6222414626020567</v>
      </c>
      <c r="L329" s="8">
        <f t="shared" si="56"/>
        <v>1.7650000000000001</v>
      </c>
      <c r="M329" s="19">
        <f t="shared" si="57"/>
        <v>0.17600158877576752</v>
      </c>
      <c r="N329" s="19">
        <f t="shared" si="58"/>
        <v>-2.8552869543766852E-3</v>
      </c>
      <c r="O329" s="19">
        <f t="shared" si="59"/>
        <v>-4.8000899886293369E-4</v>
      </c>
      <c r="P329" s="19">
        <f t="shared" si="60"/>
        <v>-5.1665939130301385E-5</v>
      </c>
      <c r="Q329" s="15"/>
      <c r="R329" s="1"/>
      <c r="S329" s="15"/>
      <c r="X329" s="10"/>
      <c r="Y329" s="10"/>
    </row>
    <row r="330" spans="1:25">
      <c r="A330" s="3">
        <v>38813</v>
      </c>
      <c r="B330" s="9">
        <f t="shared" si="61"/>
        <v>38813</v>
      </c>
      <c r="C330" s="5">
        <v>1.84</v>
      </c>
      <c r="D330" s="5">
        <v>1.88</v>
      </c>
      <c r="E330" s="5">
        <v>1.8</v>
      </c>
      <c r="F330" s="5">
        <v>1.8</v>
      </c>
      <c r="G330" s="6">
        <v>225100</v>
      </c>
      <c r="H330" s="10">
        <v>1.8</v>
      </c>
      <c r="I330" s="7">
        <f t="shared" si="53"/>
        <v>5.5865921787709542E-3</v>
      </c>
      <c r="J330" s="8">
        <f t="shared" si="54"/>
        <v>1.9025850994913138</v>
      </c>
      <c r="K330" s="8">
        <f t="shared" si="55"/>
        <v>1.623414900508686</v>
      </c>
      <c r="L330" s="8">
        <f t="shared" si="56"/>
        <v>1.7629999999999999</v>
      </c>
      <c r="M330" s="19">
        <f t="shared" si="57"/>
        <v>0.1719647878648593</v>
      </c>
      <c r="N330" s="19">
        <f t="shared" si="58"/>
        <v>-2.29361617641489E-2</v>
      </c>
      <c r="O330" s="19">
        <f t="shared" si="59"/>
        <v>-2.7117886279706791E-3</v>
      </c>
      <c r="P330" s="19">
        <f t="shared" si="60"/>
        <v>7.2334355500141764E-4</v>
      </c>
      <c r="Q330" s="15"/>
      <c r="R330" s="1"/>
      <c r="S330" s="15"/>
      <c r="X330" s="10"/>
      <c r="Y330" s="10"/>
    </row>
    <row r="331" spans="1:25">
      <c r="A331" s="3">
        <v>38814</v>
      </c>
      <c r="B331" s="9">
        <f t="shared" si="61"/>
        <v>38814</v>
      </c>
      <c r="C331" s="5">
        <v>1.81</v>
      </c>
      <c r="D331" s="5">
        <v>1.85</v>
      </c>
      <c r="E331" s="5">
        <v>1.8</v>
      </c>
      <c r="F331" s="5">
        <v>1.8</v>
      </c>
      <c r="G331" s="6">
        <v>69900</v>
      </c>
      <c r="H331" s="10">
        <v>1.8</v>
      </c>
      <c r="I331" s="7">
        <f t="shared" si="53"/>
        <v>0</v>
      </c>
      <c r="J331" s="8">
        <f t="shared" si="54"/>
        <v>1.9014784155903355</v>
      </c>
      <c r="K331" s="8">
        <f t="shared" si="55"/>
        <v>1.6235215844096644</v>
      </c>
      <c r="L331" s="8">
        <f t="shared" si="56"/>
        <v>1.7625</v>
      </c>
      <c r="M331" s="19">
        <f t="shared" si="57"/>
        <v>0.17120611998622742</v>
      </c>
      <c r="N331" s="19">
        <f t="shared" si="58"/>
        <v>-4.4117629431676955E-3</v>
      </c>
      <c r="O331" s="19">
        <f t="shared" si="59"/>
        <v>-5.8167379807307128E-4</v>
      </c>
      <c r="P331" s="19">
        <f t="shared" si="60"/>
        <v>6.5715733510285108E-5</v>
      </c>
      <c r="Q331" s="15"/>
      <c r="R331" s="1"/>
      <c r="S331" s="15"/>
      <c r="X331" s="10"/>
      <c r="Y331" s="10"/>
    </row>
    <row r="332" spans="1:25">
      <c r="A332" s="3">
        <v>38817</v>
      </c>
      <c r="B332" s="9">
        <f t="shared" si="61"/>
        <v>38817</v>
      </c>
      <c r="C332" s="5">
        <v>1.82</v>
      </c>
      <c r="D332" s="5">
        <v>1.85</v>
      </c>
      <c r="E332" s="5">
        <v>1.77</v>
      </c>
      <c r="F332" s="5">
        <v>1.8</v>
      </c>
      <c r="G332" s="6">
        <v>243000</v>
      </c>
      <c r="H332" s="10">
        <v>1.8</v>
      </c>
      <c r="I332" s="7">
        <f t="shared" si="53"/>
        <v>0</v>
      </c>
      <c r="J332" s="8">
        <f t="shared" si="54"/>
        <v>1.8976601624468521</v>
      </c>
      <c r="K332" s="8">
        <f t="shared" si="55"/>
        <v>1.6243398375531477</v>
      </c>
      <c r="L332" s="8">
        <f t="shared" si="56"/>
        <v>1.7609999999999999</v>
      </c>
      <c r="M332" s="19">
        <f t="shared" si="57"/>
        <v>0.16826548150504342</v>
      </c>
      <c r="N332" s="19">
        <f t="shared" si="58"/>
        <v>-1.7176012641490636E-2</v>
      </c>
      <c r="O332" s="19">
        <f t="shared" si="59"/>
        <v>-2.008044431205371E-3</v>
      </c>
      <c r="P332" s="19">
        <f t="shared" si="60"/>
        <v>5.0399893129896413E-4</v>
      </c>
      <c r="Q332" s="15"/>
      <c r="R332" s="1"/>
      <c r="S332" s="15"/>
      <c r="X332" s="10"/>
      <c r="Y332" s="10"/>
    </row>
    <row r="333" spans="1:25">
      <c r="A333" s="3">
        <v>38818</v>
      </c>
      <c r="B333" s="9">
        <f t="shared" si="61"/>
        <v>38818</v>
      </c>
      <c r="C333" s="5">
        <v>1.8</v>
      </c>
      <c r="D333" s="5">
        <v>1.8</v>
      </c>
      <c r="E333" s="5">
        <v>1.75</v>
      </c>
      <c r="F333" s="5">
        <v>1.75</v>
      </c>
      <c r="G333" s="6">
        <v>31400</v>
      </c>
      <c r="H333" s="10">
        <v>1.75</v>
      </c>
      <c r="I333" s="7">
        <f t="shared" si="53"/>
        <v>-2.7777777777777801E-2</v>
      </c>
      <c r="J333" s="8">
        <f t="shared" si="54"/>
        <v>1.882200628929263</v>
      </c>
      <c r="K333" s="8">
        <f t="shared" si="55"/>
        <v>1.6277993710707372</v>
      </c>
      <c r="L333" s="8">
        <f t="shared" si="56"/>
        <v>1.7550000000000001</v>
      </c>
      <c r="M333" s="19">
        <f t="shared" si="57"/>
        <v>0.15628538896116242</v>
      </c>
      <c r="N333" s="19">
        <f t="shared" si="58"/>
        <v>-7.119756492374768E-2</v>
      </c>
      <c r="O333" s="19">
        <f t="shared" si="59"/>
        <v>-8.1466291085836532E-3</v>
      </c>
      <c r="P333" s="19">
        <f t="shared" si="60"/>
        <v>2.1298089461383087E-3</v>
      </c>
      <c r="Q333" s="15"/>
      <c r="R333" s="1"/>
      <c r="S333" s="15"/>
      <c r="X333" s="10"/>
      <c r="Y333" s="10"/>
    </row>
    <row r="334" spans="1:25">
      <c r="A334" s="3">
        <v>38819</v>
      </c>
      <c r="B334" s="9">
        <f t="shared" si="61"/>
        <v>38819</v>
      </c>
      <c r="C334" s="5">
        <v>1.73</v>
      </c>
      <c r="D334" s="5">
        <v>1.77</v>
      </c>
      <c r="E334" s="5">
        <v>1.72</v>
      </c>
      <c r="F334" s="5">
        <v>1.76</v>
      </c>
      <c r="G334" s="6">
        <v>33200</v>
      </c>
      <c r="H334" s="10">
        <v>1.76</v>
      </c>
      <c r="I334" s="7">
        <f t="shared" si="53"/>
        <v>5.7142857142857195E-3</v>
      </c>
      <c r="J334" s="8">
        <f t="shared" si="54"/>
        <v>1.8700784261478633</v>
      </c>
      <c r="K334" s="8">
        <f t="shared" si="55"/>
        <v>1.6309215738521365</v>
      </c>
      <c r="L334" s="8">
        <f t="shared" si="56"/>
        <v>1.7504999999999999</v>
      </c>
      <c r="M334" s="19">
        <f t="shared" si="57"/>
        <v>0.14663908806531575</v>
      </c>
      <c r="N334" s="19">
        <f t="shared" si="58"/>
        <v>-6.1722346279240586E-2</v>
      </c>
      <c r="O334" s="19">
        <f t="shared" si="59"/>
        <v>-6.4404413616074799E-3</v>
      </c>
      <c r="P334" s="19">
        <f t="shared" si="60"/>
        <v>1.9180513501154432E-3</v>
      </c>
      <c r="Q334" s="15"/>
      <c r="R334" s="1"/>
      <c r="S334" s="15"/>
      <c r="X334" s="10"/>
      <c r="Y334" s="10"/>
    </row>
    <row r="335" spans="1:25">
      <c r="A335" s="3">
        <v>38820</v>
      </c>
      <c r="B335" s="9">
        <f t="shared" si="61"/>
        <v>38820</v>
      </c>
      <c r="C335" s="5">
        <v>1.76</v>
      </c>
      <c r="D335" s="5">
        <v>1.78</v>
      </c>
      <c r="E335" s="5">
        <v>1.73</v>
      </c>
      <c r="F335" s="5">
        <v>1.73</v>
      </c>
      <c r="G335" s="6">
        <v>23300</v>
      </c>
      <c r="H335" s="10">
        <v>1.73</v>
      </c>
      <c r="I335" s="7">
        <f t="shared" si="53"/>
        <v>-1.7045454545454562E-2</v>
      </c>
      <c r="J335" s="8">
        <f t="shared" si="54"/>
        <v>1.8614816002660164</v>
      </c>
      <c r="K335" s="8">
        <f t="shared" si="55"/>
        <v>1.6305183997339836</v>
      </c>
      <c r="L335" s="8">
        <f t="shared" si="56"/>
        <v>1.746</v>
      </c>
      <c r="M335" s="19">
        <f t="shared" si="57"/>
        <v>0.14165016510682374</v>
      </c>
      <c r="N335" s="19">
        <f t="shared" si="58"/>
        <v>-3.4021781124756151E-2</v>
      </c>
      <c r="O335" s="19">
        <f t="shared" si="59"/>
        <v>-4.5970402960882157E-3</v>
      </c>
      <c r="P335" s="19">
        <f t="shared" si="60"/>
        <v>-2.4720631857279654E-4</v>
      </c>
      <c r="Q335" s="15"/>
      <c r="R335" s="1"/>
      <c r="S335" s="15"/>
      <c r="X335" s="10"/>
      <c r="Y335" s="10"/>
    </row>
    <row r="336" spans="1:25">
      <c r="A336" s="3">
        <v>38821</v>
      </c>
      <c r="B336" s="9">
        <f t="shared" si="61"/>
        <v>38821</v>
      </c>
      <c r="C336" s="5">
        <v>1.73</v>
      </c>
      <c r="D336" s="5">
        <v>1.73</v>
      </c>
      <c r="E336" s="5">
        <v>1.73</v>
      </c>
      <c r="F336" s="5">
        <v>1.73</v>
      </c>
      <c r="G336" s="6">
        <v>0</v>
      </c>
      <c r="H336" s="10">
        <v>1.73</v>
      </c>
      <c r="I336" s="7">
        <f t="shared" si="53"/>
        <v>0</v>
      </c>
      <c r="J336" s="8">
        <f t="shared" si="54"/>
        <v>1.8538212859879548</v>
      </c>
      <c r="K336" s="8">
        <f t="shared" si="55"/>
        <v>1.6301787140120447</v>
      </c>
      <c r="L336" s="8">
        <f t="shared" si="56"/>
        <v>1.7419999999999998</v>
      </c>
      <c r="M336" s="19">
        <f t="shared" si="57"/>
        <v>0.13718899041780622</v>
      </c>
      <c r="N336" s="19">
        <f t="shared" si="58"/>
        <v>-3.1494313371630604E-2</v>
      </c>
      <c r="O336" s="19">
        <f t="shared" si="59"/>
        <v>-4.1151705592829243E-3</v>
      </c>
      <c r="P336" s="19">
        <f t="shared" si="60"/>
        <v>-2.0832989188855226E-4</v>
      </c>
      <c r="Q336" s="15"/>
      <c r="R336" s="1"/>
      <c r="S336" s="15"/>
      <c r="X336" s="10"/>
      <c r="Y336" s="10"/>
    </row>
    <row r="337" spans="1:25">
      <c r="A337" s="3">
        <v>38824</v>
      </c>
      <c r="B337" s="9">
        <f t="shared" si="61"/>
        <v>38824</v>
      </c>
      <c r="C337" s="5">
        <v>1.73</v>
      </c>
      <c r="D337" s="5">
        <v>1.73</v>
      </c>
      <c r="E337" s="5">
        <v>1.73</v>
      </c>
      <c r="F337" s="5">
        <v>1.73</v>
      </c>
      <c r="G337" s="6">
        <v>0</v>
      </c>
      <c r="H337" s="10">
        <v>1.73</v>
      </c>
      <c r="I337" s="7">
        <f t="shared" si="53"/>
        <v>0</v>
      </c>
      <c r="J337" s="8">
        <f t="shared" si="54"/>
        <v>1.8471784247217449</v>
      </c>
      <c r="K337" s="8">
        <f t="shared" si="55"/>
        <v>1.6298215752782546</v>
      </c>
      <c r="L337" s="8">
        <f t="shared" si="56"/>
        <v>1.7384999999999997</v>
      </c>
      <c r="M337" s="19">
        <f t="shared" si="57"/>
        <v>0.1333623586412406</v>
      </c>
      <c r="N337" s="19">
        <f t="shared" si="58"/>
        <v>-2.7893140440145285E-2</v>
      </c>
      <c r="O337" s="19">
        <f t="shared" si="59"/>
        <v>-3.5833342277488038E-3</v>
      </c>
      <c r="P337" s="19">
        <f t="shared" si="60"/>
        <v>-2.1907949767741575E-4</v>
      </c>
      <c r="Q337" s="15"/>
      <c r="R337" s="1"/>
      <c r="S337" s="15"/>
      <c r="X337" s="10"/>
      <c r="Y337" s="10"/>
    </row>
    <row r="338" spans="1:25">
      <c r="A338" s="3">
        <v>38825</v>
      </c>
      <c r="B338" s="9">
        <f t="shared" si="61"/>
        <v>38825</v>
      </c>
      <c r="C338" s="5">
        <v>1.73</v>
      </c>
      <c r="D338" s="5">
        <v>1.77</v>
      </c>
      <c r="E338" s="5">
        <v>1.67</v>
      </c>
      <c r="F338" s="5">
        <v>1.68</v>
      </c>
      <c r="G338" s="6">
        <v>102700</v>
      </c>
      <c r="H338" s="10">
        <v>1.68</v>
      </c>
      <c r="I338" s="7">
        <f t="shared" si="53"/>
        <v>-2.890173410404627E-2</v>
      </c>
      <c r="J338" s="8">
        <f t="shared" si="54"/>
        <v>1.8476540012949827</v>
      </c>
      <c r="K338" s="8">
        <f t="shared" si="55"/>
        <v>1.6283459987050177</v>
      </c>
      <c r="L338" s="8">
        <f t="shared" si="56"/>
        <v>1.7380000000000002</v>
      </c>
      <c r="M338" s="19">
        <f t="shared" si="57"/>
        <v>0.13468145146324864</v>
      </c>
      <c r="N338" s="19">
        <f t="shared" si="58"/>
        <v>9.8910429857988896E-3</v>
      </c>
      <c r="O338" s="19">
        <f t="shared" si="59"/>
        <v>2.574610913991503E-4</v>
      </c>
      <c r="P338" s="19">
        <f t="shared" si="60"/>
        <v>-9.0536080489970474E-4</v>
      </c>
      <c r="Q338" s="15"/>
      <c r="R338" s="1"/>
      <c r="S338" s="15"/>
      <c r="X338" s="10"/>
      <c r="Y338" s="10"/>
    </row>
    <row r="339" spans="1:25">
      <c r="A339" s="3">
        <v>38826</v>
      </c>
      <c r="B339" s="9">
        <f t="shared" si="61"/>
        <v>38826</v>
      </c>
      <c r="C339" s="5">
        <v>1.66</v>
      </c>
      <c r="D339" s="5">
        <v>1.7</v>
      </c>
      <c r="E339" s="5">
        <v>1.6</v>
      </c>
      <c r="F339" s="5">
        <v>1.64</v>
      </c>
      <c r="G339" s="6">
        <v>271300</v>
      </c>
      <c r="H339" s="10">
        <v>1.64</v>
      </c>
      <c r="I339" s="7">
        <f t="shared" si="53"/>
        <v>-2.3809523809523832E-2</v>
      </c>
      <c r="J339" s="8">
        <f t="shared" si="54"/>
        <v>1.8515129303138238</v>
      </c>
      <c r="K339" s="8">
        <f t="shared" si="55"/>
        <v>1.6194870696861772</v>
      </c>
      <c r="L339" s="8">
        <f t="shared" si="56"/>
        <v>1.7355000000000005</v>
      </c>
      <c r="M339" s="19">
        <f t="shared" si="57"/>
        <v>0.14327120294489812</v>
      </c>
      <c r="N339" s="19">
        <f t="shared" si="58"/>
        <v>6.3778281183681895E-2</v>
      </c>
      <c r="O339" s="19">
        <f t="shared" si="59"/>
        <v>2.0885560912034733E-3</v>
      </c>
      <c r="P339" s="19">
        <f t="shared" si="60"/>
        <v>-5.4404463338171604E-3</v>
      </c>
      <c r="Q339" s="15"/>
      <c r="R339" s="1"/>
      <c r="S339" s="15"/>
      <c r="X339" s="10"/>
      <c r="Y339" s="10"/>
    </row>
    <row r="340" spans="1:25">
      <c r="A340" s="3">
        <v>38827</v>
      </c>
      <c r="B340" s="9">
        <f t="shared" si="61"/>
        <v>38827</v>
      </c>
      <c r="C340" s="5">
        <v>1.64</v>
      </c>
      <c r="D340" s="5">
        <v>1.65</v>
      </c>
      <c r="E340" s="5">
        <v>1.62</v>
      </c>
      <c r="F340" s="5">
        <v>1.64</v>
      </c>
      <c r="G340" s="6">
        <v>21300</v>
      </c>
      <c r="H340" s="10">
        <v>1.64</v>
      </c>
      <c r="I340" s="7">
        <f t="shared" si="53"/>
        <v>0</v>
      </c>
      <c r="J340" s="8">
        <f t="shared" si="54"/>
        <v>1.8537030843769753</v>
      </c>
      <c r="K340" s="8">
        <f t="shared" si="55"/>
        <v>1.6072969156230255</v>
      </c>
      <c r="L340" s="8">
        <f t="shared" si="56"/>
        <v>1.7305000000000004</v>
      </c>
      <c r="M340" s="19">
        <f t="shared" si="57"/>
        <v>0.15330469831607751</v>
      </c>
      <c r="N340" s="19">
        <f t="shared" si="58"/>
        <v>7.0031486892995959E-2</v>
      </c>
      <c r="O340" s="19">
        <f t="shared" si="59"/>
        <v>1.1828996855994204E-3</v>
      </c>
      <c r="P340" s="19">
        <f t="shared" si="60"/>
        <v>-7.5271697386962849E-3</v>
      </c>
      <c r="Q340" s="15"/>
      <c r="R340" s="1"/>
      <c r="S340" s="15"/>
      <c r="X340" s="10"/>
      <c r="Y340" s="10"/>
    </row>
    <row r="341" spans="1:25">
      <c r="A341" s="3">
        <v>38828</v>
      </c>
      <c r="B341" s="9">
        <f t="shared" si="61"/>
        <v>38828</v>
      </c>
      <c r="C341" s="5">
        <v>1.63</v>
      </c>
      <c r="D341" s="5">
        <v>1.63</v>
      </c>
      <c r="E341" s="5">
        <v>1.56</v>
      </c>
      <c r="F341" s="5">
        <v>1.57</v>
      </c>
      <c r="G341" s="6">
        <v>36400</v>
      </c>
      <c r="H341" s="10">
        <v>1.57</v>
      </c>
      <c r="I341" s="7">
        <f t="shared" si="53"/>
        <v>-4.2682926829268199E-2</v>
      </c>
      <c r="J341" s="8">
        <f t="shared" si="54"/>
        <v>1.8626771936255997</v>
      </c>
      <c r="K341" s="8">
        <f t="shared" si="55"/>
        <v>1.5803228063744008</v>
      </c>
      <c r="L341" s="8">
        <f t="shared" si="56"/>
        <v>1.7215000000000003</v>
      </c>
      <c r="M341" s="19">
        <f t="shared" si="57"/>
        <v>0.17866880495066723</v>
      </c>
      <c r="N341" s="19">
        <f t="shared" si="58"/>
        <v>0.16544898436377342</v>
      </c>
      <c r="O341" s="19">
        <f t="shared" si="59"/>
        <v>4.8411794338900725E-3</v>
      </c>
      <c r="P341" s="19">
        <f t="shared" si="60"/>
        <v>-1.6782281472971568E-2</v>
      </c>
      <c r="Q341" s="15"/>
      <c r="R341" s="1"/>
      <c r="S341" s="15"/>
      <c r="X341" s="10"/>
      <c r="Y341" s="10"/>
    </row>
    <row r="342" spans="1:25">
      <c r="A342" s="3">
        <v>38831</v>
      </c>
      <c r="B342" s="9">
        <f t="shared" si="61"/>
        <v>38831</v>
      </c>
      <c r="C342" s="5">
        <v>1.57</v>
      </c>
      <c r="D342" s="5">
        <v>1.58</v>
      </c>
      <c r="E342" s="5">
        <v>1.49</v>
      </c>
      <c r="F342" s="5">
        <v>1.52</v>
      </c>
      <c r="G342" s="6">
        <v>214700</v>
      </c>
      <c r="H342" s="10">
        <v>1.52</v>
      </c>
      <c r="I342" s="7">
        <f t="shared" si="53"/>
        <v>-3.1847133757961811E-2</v>
      </c>
      <c r="J342" s="8">
        <f t="shared" si="54"/>
        <v>1.8771204382368409</v>
      </c>
      <c r="K342" s="8">
        <f t="shared" si="55"/>
        <v>1.5448795617631597</v>
      </c>
      <c r="L342" s="8">
        <f t="shared" si="56"/>
        <v>1.7110000000000003</v>
      </c>
      <c r="M342" s="19">
        <f t="shared" si="57"/>
        <v>0.2150594031385186</v>
      </c>
      <c r="N342" s="19">
        <f t="shared" si="58"/>
        <v>0.20367628360137791</v>
      </c>
      <c r="O342" s="19">
        <f t="shared" si="59"/>
        <v>7.7540245087385521E-3</v>
      </c>
      <c r="P342" s="19">
        <f t="shared" si="60"/>
        <v>-2.2427851112618916E-2</v>
      </c>
      <c r="Q342" s="15"/>
      <c r="R342" s="1"/>
      <c r="S342" s="15"/>
      <c r="X342" s="10"/>
      <c r="Y342" s="10"/>
    </row>
    <row r="343" spans="1:25">
      <c r="A343" s="3">
        <v>38832</v>
      </c>
      <c r="B343" s="9">
        <f t="shared" si="61"/>
        <v>38832</v>
      </c>
      <c r="C343" s="5">
        <v>1.52</v>
      </c>
      <c r="D343" s="5">
        <v>1.52</v>
      </c>
      <c r="E343" s="5">
        <v>1.52</v>
      </c>
      <c r="F343" s="5">
        <v>1.52</v>
      </c>
      <c r="G343" s="6">
        <v>0</v>
      </c>
      <c r="H343" s="10">
        <v>1.52</v>
      </c>
      <c r="I343" s="7">
        <f t="shared" si="53"/>
        <v>0</v>
      </c>
      <c r="J343" s="8">
        <f t="shared" si="54"/>
        <v>1.8878601624878237</v>
      </c>
      <c r="K343" s="8">
        <f t="shared" si="55"/>
        <v>1.5161398375121775</v>
      </c>
      <c r="L343" s="8">
        <f t="shared" si="56"/>
        <v>1.7020000000000006</v>
      </c>
      <c r="M343" s="19">
        <f t="shared" si="57"/>
        <v>0.24517548828846772</v>
      </c>
      <c r="N343" s="19">
        <f t="shared" si="58"/>
        <v>0.1400361235567622</v>
      </c>
      <c r="O343" s="19">
        <f t="shared" si="59"/>
        <v>5.7213826200041293E-3</v>
      </c>
      <c r="P343" s="19">
        <f t="shared" si="60"/>
        <v>-1.8603213455799565E-2</v>
      </c>
      <c r="Q343" s="15"/>
      <c r="R343" s="1"/>
      <c r="S343" s="15"/>
      <c r="X343" s="10"/>
      <c r="Y343" s="10"/>
    </row>
    <row r="344" spans="1:25">
      <c r="A344" s="3">
        <v>38833</v>
      </c>
      <c r="B344" s="9">
        <f t="shared" si="61"/>
        <v>38833</v>
      </c>
      <c r="C344" s="5">
        <v>1.51</v>
      </c>
      <c r="D344" s="5">
        <v>1.55</v>
      </c>
      <c r="E344" s="5">
        <v>1.5</v>
      </c>
      <c r="F344" s="5">
        <v>1.55</v>
      </c>
      <c r="G344" s="6">
        <v>112300</v>
      </c>
      <c r="H344" s="10">
        <v>1.55</v>
      </c>
      <c r="I344" s="7">
        <f t="shared" si="53"/>
        <v>1.9736842105263174E-2</v>
      </c>
      <c r="J344" s="8">
        <f t="shared" si="54"/>
        <v>1.8920071427246272</v>
      </c>
      <c r="K344" s="8">
        <f t="shared" si="55"/>
        <v>1.5069928572753728</v>
      </c>
      <c r="L344" s="8">
        <f t="shared" si="56"/>
        <v>1.6995</v>
      </c>
      <c r="M344" s="19">
        <f t="shared" si="57"/>
        <v>0.2554851428727779</v>
      </c>
      <c r="N344" s="19">
        <f t="shared" si="58"/>
        <v>4.2050103198652905E-2</v>
      </c>
      <c r="O344" s="19">
        <f t="shared" si="59"/>
        <v>2.1966564681033334E-3</v>
      </c>
      <c r="P344" s="19">
        <f t="shared" si="60"/>
        <v>-6.0330716273598647E-3</v>
      </c>
      <c r="Q344" s="15"/>
      <c r="R344" s="1"/>
      <c r="S344" s="15"/>
      <c r="X344" s="10"/>
      <c r="Y344" s="10"/>
    </row>
    <row r="345" spans="1:25">
      <c r="A345" s="3">
        <v>38834</v>
      </c>
      <c r="B345" s="9">
        <f t="shared" si="61"/>
        <v>38834</v>
      </c>
      <c r="C345" s="5">
        <v>1.63</v>
      </c>
      <c r="D345" s="5">
        <v>1.66</v>
      </c>
      <c r="E345" s="5">
        <v>1.6</v>
      </c>
      <c r="F345" s="5">
        <v>1.6</v>
      </c>
      <c r="G345" s="6">
        <v>200800</v>
      </c>
      <c r="H345" s="10">
        <v>1.6</v>
      </c>
      <c r="I345" s="7">
        <f t="shared" si="53"/>
        <v>3.2258064516129059E-2</v>
      </c>
      <c r="J345" s="8">
        <f t="shared" si="54"/>
        <v>1.8930999743721151</v>
      </c>
      <c r="K345" s="8">
        <f t="shared" si="55"/>
        <v>1.5029000256278848</v>
      </c>
      <c r="L345" s="8">
        <f t="shared" si="56"/>
        <v>1.698</v>
      </c>
      <c r="M345" s="19">
        <f t="shared" si="57"/>
        <v>0.25963134080140271</v>
      </c>
      <c r="N345" s="19">
        <f t="shared" si="58"/>
        <v>1.6228724230314476E-2</v>
      </c>
      <c r="O345" s="19">
        <f t="shared" si="59"/>
        <v>5.776043984242579E-4</v>
      </c>
      <c r="P345" s="19">
        <f t="shared" si="60"/>
        <v>-2.715893195995479E-3</v>
      </c>
      <c r="Q345" s="15"/>
      <c r="R345" s="1"/>
      <c r="S345" s="15"/>
      <c r="X345" s="10"/>
      <c r="Y345" s="10"/>
    </row>
    <row r="346" spans="1:25">
      <c r="A346" s="3">
        <v>38835</v>
      </c>
      <c r="B346" s="9">
        <f t="shared" si="61"/>
        <v>38835</v>
      </c>
      <c r="C346" s="5">
        <v>1.64</v>
      </c>
      <c r="D346" s="5">
        <v>1.64</v>
      </c>
      <c r="E346" s="5">
        <v>1.5</v>
      </c>
      <c r="F346" s="5">
        <v>1.53</v>
      </c>
      <c r="G346" s="6">
        <v>37700</v>
      </c>
      <c r="H346" s="10">
        <v>1.53</v>
      </c>
      <c r="I346" s="7">
        <f t="shared" si="53"/>
        <v>-4.3750000000000039E-2</v>
      </c>
      <c r="J346" s="8">
        <f t="shared" si="54"/>
        <v>1.8883224040778586</v>
      </c>
      <c r="K346" s="8">
        <f t="shared" si="55"/>
        <v>1.4816775959221415</v>
      </c>
      <c r="L346" s="8">
        <f t="shared" si="56"/>
        <v>1.6850000000000001</v>
      </c>
      <c r="M346" s="19">
        <f t="shared" si="57"/>
        <v>0.27444891471321481</v>
      </c>
      <c r="N346" s="19">
        <f t="shared" si="58"/>
        <v>5.7071591842782807E-2</v>
      </c>
      <c r="O346" s="19">
        <f t="shared" si="59"/>
        <v>-2.5236756425613999E-3</v>
      </c>
      <c r="P346" s="19">
        <f t="shared" si="60"/>
        <v>-1.4120985656964728E-2</v>
      </c>
      <c r="Q346" s="15"/>
      <c r="R346" s="1"/>
      <c r="S346" s="15"/>
      <c r="X346" s="10"/>
      <c r="Y346" s="10"/>
    </row>
    <row r="347" spans="1:25">
      <c r="A347" s="3">
        <v>38838</v>
      </c>
      <c r="B347" s="9">
        <f t="shared" si="61"/>
        <v>38838</v>
      </c>
      <c r="C347" s="5">
        <v>1.55</v>
      </c>
      <c r="D347" s="5">
        <v>1.57</v>
      </c>
      <c r="E347" s="5">
        <v>1.55</v>
      </c>
      <c r="F347" s="5">
        <v>1.55</v>
      </c>
      <c r="G347" s="6">
        <v>28900</v>
      </c>
      <c r="H347" s="10">
        <v>1.55</v>
      </c>
      <c r="I347" s="7">
        <f t="shared" si="53"/>
        <v>1.3071895424836612E-2</v>
      </c>
      <c r="J347" s="8">
        <f t="shared" si="54"/>
        <v>1.8767425029223841</v>
      </c>
      <c r="K347" s="8">
        <f t="shared" si="55"/>
        <v>1.4682574970776161</v>
      </c>
      <c r="L347" s="8">
        <f t="shared" si="56"/>
        <v>1.6725000000000001</v>
      </c>
      <c r="M347" s="19">
        <f t="shared" si="57"/>
        <v>0.27821074073029189</v>
      </c>
      <c r="N347" s="19">
        <f t="shared" si="58"/>
        <v>1.3706835099012882E-2</v>
      </c>
      <c r="O347" s="19">
        <f t="shared" si="59"/>
        <v>-6.1323750279441225E-3</v>
      </c>
      <c r="P347" s="19">
        <f t="shared" si="60"/>
        <v>-9.0573677306453881E-3</v>
      </c>
      <c r="Q347" s="15"/>
      <c r="R347" s="1"/>
      <c r="S347" s="15"/>
      <c r="X347" s="10"/>
      <c r="Y347" s="10"/>
    </row>
    <row r="348" spans="1:25">
      <c r="A348" s="3">
        <v>38839</v>
      </c>
      <c r="B348" s="9">
        <f t="shared" si="61"/>
        <v>38839</v>
      </c>
      <c r="C348" s="5">
        <v>1.56</v>
      </c>
      <c r="D348" s="5">
        <v>1.56</v>
      </c>
      <c r="E348" s="5">
        <v>1.48</v>
      </c>
      <c r="F348" s="5">
        <v>1.49</v>
      </c>
      <c r="G348" s="6">
        <v>64000</v>
      </c>
      <c r="H348" s="10">
        <v>1.49</v>
      </c>
      <c r="I348" s="7">
        <f t="shared" si="53"/>
        <v>-3.8709677419354875E-2</v>
      </c>
      <c r="J348" s="8">
        <f t="shared" si="54"/>
        <v>1.8737463620180796</v>
      </c>
      <c r="K348" s="8">
        <f t="shared" si="55"/>
        <v>1.4442536379819209</v>
      </c>
      <c r="L348" s="8">
        <f t="shared" si="56"/>
        <v>1.6590000000000003</v>
      </c>
      <c r="M348" s="19">
        <f t="shared" si="57"/>
        <v>0.29738039963416396</v>
      </c>
      <c r="N348" s="19">
        <f t="shared" si="58"/>
        <v>6.8903374663222883E-2</v>
      </c>
      <c r="O348" s="19">
        <f t="shared" si="59"/>
        <v>-1.5964581713468848E-3</v>
      </c>
      <c r="P348" s="19">
        <f t="shared" si="60"/>
        <v>-1.6348535010699376E-2</v>
      </c>
      <c r="Q348" s="15"/>
      <c r="R348" s="1"/>
      <c r="S348" s="15"/>
      <c r="X348" s="10"/>
      <c r="Y348" s="10"/>
    </row>
    <row r="349" spans="1:25">
      <c r="A349" s="3">
        <v>38840</v>
      </c>
      <c r="B349" s="9">
        <f t="shared" si="61"/>
        <v>38840</v>
      </c>
      <c r="C349" s="5">
        <v>1.53</v>
      </c>
      <c r="D349" s="5">
        <v>1.53</v>
      </c>
      <c r="E349" s="5">
        <v>1.47</v>
      </c>
      <c r="F349" s="5">
        <v>1.49</v>
      </c>
      <c r="G349" s="6">
        <v>44600</v>
      </c>
      <c r="H349" s="10">
        <v>1.49</v>
      </c>
      <c r="I349" s="7">
        <f t="shared" si="53"/>
        <v>0</v>
      </c>
      <c r="J349" s="8">
        <f t="shared" si="54"/>
        <v>1.8619357703544785</v>
      </c>
      <c r="K349" s="8">
        <f t="shared" si="55"/>
        <v>1.4260642296455217</v>
      </c>
      <c r="L349" s="8">
        <f t="shared" si="56"/>
        <v>1.6440000000000001</v>
      </c>
      <c r="M349" s="19">
        <f t="shared" si="57"/>
        <v>0.30564650010000033</v>
      </c>
      <c r="N349" s="19">
        <f t="shared" si="58"/>
        <v>2.7796386298509546E-2</v>
      </c>
      <c r="O349" s="19">
        <f t="shared" si="59"/>
        <v>-6.3031965814630041E-3</v>
      </c>
      <c r="P349" s="19">
        <f t="shared" si="60"/>
        <v>-1.2594330980405565E-2</v>
      </c>
      <c r="Q349" s="15"/>
      <c r="R349" s="1"/>
      <c r="S349" s="15"/>
      <c r="X349" s="10"/>
      <c r="Y349" s="10"/>
    </row>
    <row r="350" spans="1:25">
      <c r="A350" s="3">
        <v>38841</v>
      </c>
      <c r="B350" s="9">
        <f t="shared" si="61"/>
        <v>38841</v>
      </c>
      <c r="C350" s="5">
        <v>1.49</v>
      </c>
      <c r="D350" s="5">
        <v>1.5</v>
      </c>
      <c r="E350" s="5">
        <v>1.48</v>
      </c>
      <c r="F350" s="5">
        <v>1.5</v>
      </c>
      <c r="G350" s="6">
        <v>66600</v>
      </c>
      <c r="H350" s="10">
        <v>1.5</v>
      </c>
      <c r="I350" s="7">
        <f t="shared" si="53"/>
        <v>6.7114093959731603E-3</v>
      </c>
      <c r="J350" s="8">
        <f t="shared" si="54"/>
        <v>1.8431868343292837</v>
      </c>
      <c r="K350" s="8">
        <f t="shared" si="55"/>
        <v>1.4148131656707164</v>
      </c>
      <c r="L350" s="8">
        <f t="shared" si="56"/>
        <v>1.629</v>
      </c>
      <c r="M350" s="19">
        <f t="shared" si="57"/>
        <v>0.30277755328597711</v>
      </c>
      <c r="N350" s="19">
        <f t="shared" si="58"/>
        <v>-9.3864867194113771E-3</v>
      </c>
      <c r="O350" s="19">
        <f t="shared" si="59"/>
        <v>-1.006959333598572E-2</v>
      </c>
      <c r="P350" s="19">
        <f t="shared" si="60"/>
        <v>-7.8895913247904979E-3</v>
      </c>
      <c r="Q350" s="15"/>
      <c r="R350" s="1"/>
      <c r="S350" s="15"/>
      <c r="X350" s="10"/>
      <c r="Y350" s="10"/>
    </row>
    <row r="351" spans="1:25">
      <c r="A351" s="3">
        <v>38842</v>
      </c>
      <c r="B351" s="9">
        <f t="shared" si="61"/>
        <v>38842</v>
      </c>
      <c r="C351" s="5">
        <v>1.49</v>
      </c>
      <c r="D351" s="5">
        <v>1.5</v>
      </c>
      <c r="E351" s="5">
        <v>1.49</v>
      </c>
      <c r="F351" s="5">
        <v>1.49</v>
      </c>
      <c r="G351" s="6">
        <v>36500</v>
      </c>
      <c r="H351" s="10">
        <v>1.49</v>
      </c>
      <c r="I351" s="7">
        <f t="shared" si="53"/>
        <v>-6.6666666666666723E-3</v>
      </c>
      <c r="J351" s="8">
        <f t="shared" si="54"/>
        <v>1.8206979729630579</v>
      </c>
      <c r="K351" s="8">
        <f t="shared" si="55"/>
        <v>1.4063020270369424</v>
      </c>
      <c r="L351" s="8">
        <f t="shared" si="56"/>
        <v>1.6135000000000002</v>
      </c>
      <c r="M351" s="19">
        <f t="shared" si="57"/>
        <v>0.2946706596158733</v>
      </c>
      <c r="N351" s="19">
        <f t="shared" si="58"/>
        <v>-2.6775081514866295E-2</v>
      </c>
      <c r="O351" s="19">
        <f t="shared" si="59"/>
        <v>-1.2201075304668831E-2</v>
      </c>
      <c r="P351" s="19">
        <f t="shared" si="60"/>
        <v>-6.015733271565296E-3</v>
      </c>
      <c r="Q351" s="15"/>
      <c r="R351" s="1"/>
      <c r="S351" s="15"/>
      <c r="X351" s="10"/>
      <c r="Y351" s="10"/>
    </row>
    <row r="352" spans="1:25">
      <c r="A352" s="3">
        <v>38845</v>
      </c>
      <c r="B352" s="9">
        <f t="shared" si="61"/>
        <v>38845</v>
      </c>
      <c r="C352" s="5">
        <v>1.49</v>
      </c>
      <c r="D352" s="5">
        <v>1.49</v>
      </c>
      <c r="E352" s="5">
        <v>1.36</v>
      </c>
      <c r="F352" s="5">
        <v>1.38</v>
      </c>
      <c r="G352" s="6">
        <v>157200</v>
      </c>
      <c r="H352" s="10">
        <v>1.38</v>
      </c>
      <c r="I352" s="7">
        <f t="shared" si="53"/>
        <v>-7.3825503355704758E-2</v>
      </c>
      <c r="J352" s="8">
        <f t="shared" si="54"/>
        <v>1.8049029190006578</v>
      </c>
      <c r="K352" s="8">
        <f t="shared" si="55"/>
        <v>1.3800970809993423</v>
      </c>
      <c r="L352" s="8">
        <f t="shared" si="56"/>
        <v>1.5925</v>
      </c>
      <c r="M352" s="19">
        <f t="shared" si="57"/>
        <v>0.30780866349902669</v>
      </c>
      <c r="N352" s="19">
        <f t="shared" si="58"/>
        <v>4.4585381864213521E-2</v>
      </c>
      <c r="O352" s="19">
        <f t="shared" si="59"/>
        <v>-8.6752740965019958E-3</v>
      </c>
      <c r="P352" s="19">
        <f t="shared" si="60"/>
        <v>-1.863393889349188E-2</v>
      </c>
      <c r="Q352" s="15"/>
      <c r="R352" s="1"/>
      <c r="S352" s="15"/>
      <c r="X352" s="10"/>
      <c r="Y352" s="10"/>
    </row>
    <row r="353" spans="1:25">
      <c r="A353" s="3">
        <v>38846</v>
      </c>
      <c r="B353" s="9">
        <f t="shared" si="61"/>
        <v>38846</v>
      </c>
      <c r="C353" s="5">
        <v>1.38</v>
      </c>
      <c r="D353" s="5">
        <v>1.42</v>
      </c>
      <c r="E353" s="5">
        <v>1.36</v>
      </c>
      <c r="F353" s="5">
        <v>1.4</v>
      </c>
      <c r="G353" s="6">
        <v>136300</v>
      </c>
      <c r="H353" s="10">
        <v>1.4</v>
      </c>
      <c r="I353" s="7">
        <f t="shared" si="53"/>
        <v>1.449275362318842E-2</v>
      </c>
      <c r="J353" s="8">
        <f t="shared" si="54"/>
        <v>1.7902672757294986</v>
      </c>
      <c r="K353" s="8">
        <f t="shared" si="55"/>
        <v>1.3597327242705013</v>
      </c>
      <c r="L353" s="8">
        <f t="shared" si="56"/>
        <v>1.575</v>
      </c>
      <c r="M353" s="19">
        <f t="shared" si="57"/>
        <v>0.31663174958886114</v>
      </c>
      <c r="N353" s="19">
        <f t="shared" si="58"/>
        <v>2.8664190245776992E-2</v>
      </c>
      <c r="O353" s="19">
        <f t="shared" si="59"/>
        <v>-8.1088257529455792E-3</v>
      </c>
      <c r="P353" s="19">
        <f t="shared" si="60"/>
        <v>-1.4755742193219424E-2</v>
      </c>
      <c r="Q353" s="15"/>
      <c r="R353" s="1"/>
      <c r="S353" s="15"/>
      <c r="X353" s="10"/>
      <c r="Y353" s="10"/>
    </row>
    <row r="354" spans="1:25">
      <c r="A354" s="3">
        <v>38847</v>
      </c>
      <c r="B354" s="9">
        <f t="shared" si="61"/>
        <v>38847</v>
      </c>
      <c r="C354" s="5">
        <v>1.4</v>
      </c>
      <c r="D354" s="5">
        <v>1.44</v>
      </c>
      <c r="E354" s="5">
        <v>1.37</v>
      </c>
      <c r="F354" s="5">
        <v>1.4</v>
      </c>
      <c r="G354" s="6">
        <v>232900</v>
      </c>
      <c r="H354" s="10">
        <v>1.4</v>
      </c>
      <c r="I354" s="7">
        <f t="shared" si="53"/>
        <v>0</v>
      </c>
      <c r="J354" s="8">
        <f t="shared" si="54"/>
        <v>1.7675326577992114</v>
      </c>
      <c r="K354" s="8">
        <f t="shared" si="55"/>
        <v>1.346467342200788</v>
      </c>
      <c r="L354" s="8">
        <f t="shared" si="56"/>
        <v>1.5569999999999997</v>
      </c>
      <c r="M354" s="19">
        <f t="shared" si="57"/>
        <v>0.31271855053698977</v>
      </c>
      <c r="N354" s="19">
        <f t="shared" si="58"/>
        <v>-1.235883343016792E-2</v>
      </c>
      <c r="O354" s="19">
        <f t="shared" si="59"/>
        <v>-1.2699007705999254E-2</v>
      </c>
      <c r="P354" s="19">
        <f t="shared" si="60"/>
        <v>-9.7558746898808221E-3</v>
      </c>
      <c r="Q354" s="15"/>
      <c r="R354" s="1"/>
      <c r="S354" s="15"/>
      <c r="X354" s="10"/>
      <c r="Y354" s="10"/>
    </row>
    <row r="355" spans="1:25">
      <c r="A355" s="3">
        <v>38848</v>
      </c>
      <c r="B355" s="9">
        <f t="shared" si="61"/>
        <v>38848</v>
      </c>
      <c r="C355" s="5">
        <v>1.42</v>
      </c>
      <c r="D355" s="5">
        <v>1.45</v>
      </c>
      <c r="E355" s="5">
        <v>1.39</v>
      </c>
      <c r="F355" s="5">
        <v>1.45</v>
      </c>
      <c r="G355" s="6">
        <v>63300</v>
      </c>
      <c r="H355" s="10">
        <v>1.45</v>
      </c>
      <c r="I355" s="7">
        <f t="shared" si="53"/>
        <v>3.5714285714285747E-2</v>
      </c>
      <c r="J355" s="8">
        <f t="shared" si="54"/>
        <v>1.7426096190067</v>
      </c>
      <c r="K355" s="8">
        <f t="shared" si="55"/>
        <v>1.3433903809932994</v>
      </c>
      <c r="L355" s="8">
        <f t="shared" si="56"/>
        <v>1.5429999999999997</v>
      </c>
      <c r="M355" s="19">
        <f t="shared" si="57"/>
        <v>0.29717291686889913</v>
      </c>
      <c r="N355" s="19">
        <f t="shared" si="58"/>
        <v>-4.9711261584566069E-2</v>
      </c>
      <c r="O355" s="19">
        <f t="shared" si="59"/>
        <v>-1.410046862927195E-2</v>
      </c>
      <c r="P355" s="19">
        <f t="shared" si="60"/>
        <v>-2.2852104251257273E-3</v>
      </c>
      <c r="Q355" s="15"/>
      <c r="R355" s="1"/>
      <c r="S355" s="15"/>
      <c r="X355" s="10"/>
      <c r="Y355" s="10"/>
    </row>
    <row r="356" spans="1:25">
      <c r="A356" s="3">
        <v>38849</v>
      </c>
      <c r="B356" s="9">
        <f t="shared" si="61"/>
        <v>38849</v>
      </c>
      <c r="C356" s="5">
        <v>1.4</v>
      </c>
      <c r="D356" s="5">
        <v>1.45</v>
      </c>
      <c r="E356" s="5">
        <v>1.3</v>
      </c>
      <c r="F356" s="5">
        <v>1.45</v>
      </c>
      <c r="G356" s="6">
        <v>168300</v>
      </c>
      <c r="H356" s="10">
        <v>1.45</v>
      </c>
      <c r="I356" s="7">
        <f t="shared" si="53"/>
        <v>0</v>
      </c>
      <c r="J356" s="8">
        <f t="shared" si="54"/>
        <v>1.7128368842207673</v>
      </c>
      <c r="K356" s="8">
        <f t="shared" si="55"/>
        <v>1.3451631157792316</v>
      </c>
      <c r="L356" s="8">
        <f t="shared" si="56"/>
        <v>1.5289999999999995</v>
      </c>
      <c r="M356" s="19">
        <f t="shared" si="57"/>
        <v>0.27333024830118691</v>
      </c>
      <c r="N356" s="19">
        <f t="shared" si="58"/>
        <v>-8.0231633551689566E-2</v>
      </c>
      <c r="O356" s="19">
        <f t="shared" si="59"/>
        <v>-1.7085143144626589E-2</v>
      </c>
      <c r="P356" s="19">
        <f t="shared" si="60"/>
        <v>1.3195976471273008E-3</v>
      </c>
      <c r="Q356" s="15"/>
      <c r="R356" s="1"/>
      <c r="S356" s="15"/>
      <c r="X356" s="10"/>
      <c r="Y356" s="10"/>
    </row>
    <row r="357" spans="1:25">
      <c r="A357" s="3">
        <v>38852</v>
      </c>
      <c r="B357" s="9">
        <f t="shared" si="61"/>
        <v>38852</v>
      </c>
      <c r="C357" s="5">
        <v>1.45</v>
      </c>
      <c r="D357" s="5">
        <v>1.46</v>
      </c>
      <c r="E357" s="5">
        <v>1.31</v>
      </c>
      <c r="F357" s="5">
        <v>1.34</v>
      </c>
      <c r="G357" s="6">
        <v>37300</v>
      </c>
      <c r="H357" s="10">
        <v>1.34</v>
      </c>
      <c r="I357" s="7">
        <f t="shared" si="53"/>
        <v>-7.5862068965517157E-2</v>
      </c>
      <c r="J357" s="8">
        <f t="shared" si="54"/>
        <v>1.6865282463337414</v>
      </c>
      <c r="K357" s="8">
        <f t="shared" si="55"/>
        <v>1.3324717536662578</v>
      </c>
      <c r="L357" s="8">
        <f t="shared" si="56"/>
        <v>1.5094999999999996</v>
      </c>
      <c r="M357" s="19">
        <f t="shared" si="57"/>
        <v>0.26571406988051144</v>
      </c>
      <c r="N357" s="19">
        <f t="shared" si="58"/>
        <v>-2.7864381889717089E-2</v>
      </c>
      <c r="O357" s="19">
        <f t="shared" si="59"/>
        <v>-1.5359686686683324E-2</v>
      </c>
      <c r="P357" s="19">
        <f t="shared" si="60"/>
        <v>-9.4348127480598752E-3</v>
      </c>
      <c r="Q357" s="15"/>
      <c r="R357" s="1"/>
      <c r="S357" s="15"/>
      <c r="X357" s="10"/>
      <c r="Y357" s="10"/>
    </row>
    <row r="358" spans="1:25">
      <c r="A358" s="3">
        <v>38853</v>
      </c>
      <c r="B358" s="9">
        <f t="shared" si="61"/>
        <v>38853</v>
      </c>
      <c r="C358" s="5">
        <v>1.4</v>
      </c>
      <c r="D358" s="5">
        <v>1.45</v>
      </c>
      <c r="E358" s="5">
        <v>1.38</v>
      </c>
      <c r="F358" s="5">
        <v>1.38</v>
      </c>
      <c r="G358" s="6">
        <v>47200</v>
      </c>
      <c r="H358" s="10">
        <v>1.38</v>
      </c>
      <c r="I358" s="7">
        <f t="shared" si="53"/>
        <v>2.9850746268656577E-2</v>
      </c>
      <c r="J358" s="8">
        <f t="shared" si="54"/>
        <v>1.6617692440348788</v>
      </c>
      <c r="K358" s="8">
        <f t="shared" si="55"/>
        <v>1.3272307559651202</v>
      </c>
      <c r="L358" s="8">
        <f t="shared" si="56"/>
        <v>1.4944999999999995</v>
      </c>
      <c r="M358" s="19">
        <f t="shared" si="57"/>
        <v>0.25205751642373059</v>
      </c>
      <c r="N358" s="19">
        <f t="shared" si="58"/>
        <v>-5.1395673036516452E-2</v>
      </c>
      <c r="O358" s="19">
        <f t="shared" si="59"/>
        <v>-1.4680455161474452E-2</v>
      </c>
      <c r="P358" s="19">
        <f t="shared" si="60"/>
        <v>-3.9332899078101747E-3</v>
      </c>
      <c r="Q358" s="15"/>
      <c r="R358" s="1"/>
      <c r="S358" s="15"/>
      <c r="X358" s="10"/>
      <c r="Y358" s="10"/>
    </row>
    <row r="359" spans="1:25">
      <c r="A359" s="3">
        <v>38854</v>
      </c>
      <c r="B359" s="9">
        <f t="shared" si="61"/>
        <v>38854</v>
      </c>
      <c r="C359" s="5">
        <v>1.38</v>
      </c>
      <c r="D359" s="5">
        <v>1.38</v>
      </c>
      <c r="E359" s="5">
        <v>1.34</v>
      </c>
      <c r="F359" s="5">
        <v>1.35</v>
      </c>
      <c r="G359" s="6">
        <v>69200</v>
      </c>
      <c r="H359" s="10">
        <v>1.35</v>
      </c>
      <c r="I359" s="7">
        <f t="shared" si="53"/>
        <v>-2.1739130434782469E-2</v>
      </c>
      <c r="J359" s="8">
        <f t="shared" si="54"/>
        <v>1.6445600194457934</v>
      </c>
      <c r="K359" s="8">
        <f t="shared" si="55"/>
        <v>1.3154399805542061</v>
      </c>
      <c r="L359" s="8">
        <f t="shared" si="56"/>
        <v>1.4799999999999998</v>
      </c>
      <c r="M359" s="19">
        <f t="shared" si="57"/>
        <v>0.25019768576056678</v>
      </c>
      <c r="N359" s="19">
        <f t="shared" si="58"/>
        <v>-7.3785963202036451E-3</v>
      </c>
      <c r="O359" s="19">
        <f t="shared" si="59"/>
        <v>-1.0355965276683239E-2</v>
      </c>
      <c r="P359" s="19">
        <f t="shared" si="60"/>
        <v>-8.8837418496531401E-3</v>
      </c>
      <c r="Q359" s="15"/>
      <c r="R359" s="1"/>
      <c r="S359" s="15"/>
      <c r="X359" s="10"/>
      <c r="Y359" s="10"/>
    </row>
    <row r="360" spans="1:25">
      <c r="A360" s="3">
        <v>38855</v>
      </c>
      <c r="B360" s="9">
        <f t="shared" si="61"/>
        <v>38855</v>
      </c>
      <c r="C360" s="5">
        <v>1.33</v>
      </c>
      <c r="D360" s="5">
        <v>1.33</v>
      </c>
      <c r="E360" s="5">
        <v>1.25</v>
      </c>
      <c r="F360" s="5">
        <v>1.31</v>
      </c>
      <c r="G360" s="6">
        <v>72600</v>
      </c>
      <c r="H360" s="10">
        <v>1.31</v>
      </c>
      <c r="I360" s="7">
        <f t="shared" si="53"/>
        <v>-2.9629629629629655E-2</v>
      </c>
      <c r="J360" s="8">
        <f t="shared" si="54"/>
        <v>1.6267513399638724</v>
      </c>
      <c r="K360" s="8">
        <f t="shared" si="55"/>
        <v>1.3002486600361267</v>
      </c>
      <c r="L360" s="8">
        <f t="shared" si="56"/>
        <v>1.4634999999999996</v>
      </c>
      <c r="M360" s="19">
        <f t="shared" si="57"/>
        <v>0.25110787648777427</v>
      </c>
      <c r="N360" s="19">
        <f t="shared" si="58"/>
        <v>3.6378862755690102E-3</v>
      </c>
      <c r="O360" s="19">
        <f t="shared" si="59"/>
        <v>-1.0828841313996198E-2</v>
      </c>
      <c r="P360" s="19">
        <f t="shared" si="60"/>
        <v>-1.1548471038320678E-2</v>
      </c>
      <c r="Q360" s="15"/>
      <c r="R360" s="1"/>
      <c r="S360" s="15"/>
      <c r="X360" s="10"/>
      <c r="Y360" s="10"/>
    </row>
    <row r="361" spans="1:25">
      <c r="A361" s="3">
        <v>38856</v>
      </c>
      <c r="B361" s="9">
        <f t="shared" si="61"/>
        <v>38856</v>
      </c>
      <c r="C361" s="5">
        <v>1.31</v>
      </c>
      <c r="D361" s="5">
        <v>1.33</v>
      </c>
      <c r="E361" s="5">
        <v>1.31</v>
      </c>
      <c r="F361" s="5">
        <v>1.31</v>
      </c>
      <c r="G361" s="6">
        <v>49900</v>
      </c>
      <c r="H361" s="10">
        <v>1.31</v>
      </c>
      <c r="I361" s="7">
        <f t="shared" si="53"/>
        <v>0</v>
      </c>
      <c r="J361" s="8">
        <f t="shared" si="54"/>
        <v>1.6190793581670067</v>
      </c>
      <c r="K361" s="8">
        <f t="shared" si="55"/>
        <v>1.2819206418329927</v>
      </c>
      <c r="L361" s="8">
        <f t="shared" si="56"/>
        <v>1.4504999999999997</v>
      </c>
      <c r="M361" s="19">
        <f t="shared" si="57"/>
        <v>0.26301059935497834</v>
      </c>
      <c r="N361" s="19">
        <f t="shared" si="58"/>
        <v>4.7400834389133839E-2</v>
      </c>
      <c r="O361" s="19">
        <f t="shared" si="59"/>
        <v>-4.7161367618951356E-3</v>
      </c>
      <c r="P361" s="19">
        <f t="shared" si="60"/>
        <v>-1.4095779343179463E-2</v>
      </c>
      <c r="Q361" s="15"/>
      <c r="R361" s="1"/>
      <c r="S361" s="15"/>
      <c r="X361" s="10"/>
      <c r="Y361" s="10"/>
    </row>
    <row r="362" spans="1:25">
      <c r="A362" s="3">
        <v>38859</v>
      </c>
      <c r="B362" s="9">
        <f t="shared" si="61"/>
        <v>38859</v>
      </c>
      <c r="C362" s="5">
        <v>1.42</v>
      </c>
      <c r="D362" s="5">
        <v>1.46</v>
      </c>
      <c r="E362" s="5">
        <v>1.36</v>
      </c>
      <c r="F362" s="5">
        <v>1.4</v>
      </c>
      <c r="G362" s="6">
        <v>163100</v>
      </c>
      <c r="H362" s="10">
        <v>1.4</v>
      </c>
      <c r="I362" s="7">
        <f t="shared" si="53"/>
        <v>6.870229007633577E-2</v>
      </c>
      <c r="J362" s="8">
        <f t="shared" si="54"/>
        <v>1.6112902874870114</v>
      </c>
      <c r="K362" s="8">
        <f t="shared" si="55"/>
        <v>1.2777097125129879</v>
      </c>
      <c r="L362" s="8">
        <f t="shared" si="56"/>
        <v>1.4444999999999997</v>
      </c>
      <c r="M362" s="19">
        <f t="shared" si="57"/>
        <v>0.26107696584534856</v>
      </c>
      <c r="N362" s="19">
        <f t="shared" si="58"/>
        <v>-7.3519223726036982E-3</v>
      </c>
      <c r="O362" s="19">
        <f t="shared" si="59"/>
        <v>-4.8108022875502556E-3</v>
      </c>
      <c r="P362" s="19">
        <f t="shared" si="60"/>
        <v>-3.2848595947278384E-3</v>
      </c>
      <c r="Q362" s="15"/>
      <c r="R362" s="1"/>
      <c r="S362" s="15"/>
      <c r="X362" s="10"/>
      <c r="Y362" s="10"/>
    </row>
    <row r="363" spans="1:25">
      <c r="A363" s="3">
        <v>38860</v>
      </c>
      <c r="B363" s="9">
        <f t="shared" si="61"/>
        <v>38860</v>
      </c>
      <c r="C363" s="5">
        <v>1.38</v>
      </c>
      <c r="D363" s="5">
        <v>1.4</v>
      </c>
      <c r="E363" s="5">
        <v>1.37</v>
      </c>
      <c r="F363" s="5">
        <v>1.4</v>
      </c>
      <c r="G363" s="6">
        <v>25500</v>
      </c>
      <c r="H363" s="10">
        <v>1.4</v>
      </c>
      <c r="I363" s="7">
        <f t="shared" si="53"/>
        <v>0</v>
      </c>
      <c r="J363" s="8">
        <f t="shared" si="54"/>
        <v>1.6026066726248509</v>
      </c>
      <c r="K363" s="8">
        <f t="shared" si="55"/>
        <v>1.2743933273751489</v>
      </c>
      <c r="L363" s="8">
        <f t="shared" si="56"/>
        <v>1.4384999999999999</v>
      </c>
      <c r="M363" s="19">
        <f t="shared" si="57"/>
        <v>0.25754477695337491</v>
      </c>
      <c r="N363" s="19">
        <f t="shared" si="58"/>
        <v>-1.3529301141280993E-2</v>
      </c>
      <c r="O363" s="19">
        <f t="shared" si="59"/>
        <v>-5.3892305623610449E-3</v>
      </c>
      <c r="P363" s="19">
        <f t="shared" si="60"/>
        <v>-2.5955701090480203E-3</v>
      </c>
      <c r="Q363" s="15"/>
      <c r="R363" s="1"/>
      <c r="S363" s="15"/>
      <c r="X363" s="10"/>
      <c r="Y363" s="10"/>
    </row>
    <row r="364" spans="1:25">
      <c r="A364" s="3">
        <v>38861</v>
      </c>
      <c r="B364" s="9">
        <f t="shared" si="61"/>
        <v>38861</v>
      </c>
      <c r="C364" s="5">
        <v>1.4</v>
      </c>
      <c r="D364" s="5">
        <v>1.47</v>
      </c>
      <c r="E364" s="5">
        <v>1.38</v>
      </c>
      <c r="F364" s="5">
        <v>1.45</v>
      </c>
      <c r="G364" s="6">
        <v>45400</v>
      </c>
      <c r="H364" s="10">
        <v>1.45</v>
      </c>
      <c r="I364" s="7">
        <f t="shared" ref="I364:I427" si="62">IF(A365&gt;A364,(H364-H363)/H363, (H364-H365)/H365)</f>
        <v>3.5714285714285747E-2</v>
      </c>
      <c r="J364" s="8">
        <f t="shared" ref="J364:J427" si="63">(L364)+2*STDEVPA(H345:H364)</f>
        <v>1.5896121391820635</v>
      </c>
      <c r="K364" s="8">
        <f t="shared" ref="K364:K427" si="64">(L364)-(2*STDEVPA(H345:H364))</f>
        <v>1.2773878608179361</v>
      </c>
      <c r="L364" s="8">
        <f t="shared" ref="L364:L427" si="65">AVERAGE(H345:H364)</f>
        <v>1.4334999999999998</v>
      </c>
      <c r="M364" s="19">
        <f t="shared" ref="M364:M427" si="66">(J364-K364)/K364</f>
        <v>0.24442402181918665</v>
      </c>
      <c r="N364" s="19">
        <f t="shared" ref="N364:N427" si="67">IF(A365&gt;A364,(M364-M363)/M363, (M364-M365)/M365)</f>
        <v>-5.0945529897364589E-2</v>
      </c>
      <c r="O364" s="19">
        <f t="shared" ref="O364:O427" si="68">IF(A365&gt;A364,(J364-J363)/J363, (J364-J365)/J365)</f>
        <v>-8.1083734797535671E-3</v>
      </c>
      <c r="P364" s="19">
        <f t="shared" ref="P364:P427" si="69">IF(A365&gt;A364,(K364-K363)/K363, (K364-K365)/K365)</f>
        <v>2.3497717529289159E-3</v>
      </c>
      <c r="Q364" s="15"/>
      <c r="R364" s="1"/>
      <c r="S364" s="15"/>
      <c r="X364" s="10"/>
      <c r="Y364" s="10"/>
    </row>
    <row r="365" spans="1:25">
      <c r="A365" s="3">
        <v>38862</v>
      </c>
      <c r="B365" s="9">
        <f t="shared" si="61"/>
        <v>38862</v>
      </c>
      <c r="C365" s="5">
        <v>1.45</v>
      </c>
      <c r="D365" s="5">
        <v>1.45</v>
      </c>
      <c r="E365" s="5">
        <v>1.43</v>
      </c>
      <c r="F365" s="5">
        <v>1.43</v>
      </c>
      <c r="G365" s="6">
        <v>7400</v>
      </c>
      <c r="H365" s="10">
        <v>1.43</v>
      </c>
      <c r="I365" s="7">
        <f t="shared" si="62"/>
        <v>-1.3793103448275874E-2</v>
      </c>
      <c r="J365" s="8">
        <f t="shared" si="63"/>
        <v>1.5611616686149221</v>
      </c>
      <c r="K365" s="8">
        <f t="shared" si="64"/>
        <v>1.2888383313850771</v>
      </c>
      <c r="L365" s="8">
        <f t="shared" si="65"/>
        <v>1.4249999999999996</v>
      </c>
      <c r="M365" s="19">
        <f t="shared" si="66"/>
        <v>0.21129363598085033</v>
      </c>
      <c r="N365" s="19">
        <f t="shared" si="67"/>
        <v>-0.13554472098018511</v>
      </c>
      <c r="O365" s="19">
        <f t="shared" si="68"/>
        <v>-1.7897743648196192E-2</v>
      </c>
      <c r="P365" s="19">
        <f t="shared" si="69"/>
        <v>8.9639732131234079E-3</v>
      </c>
      <c r="Q365" s="15"/>
      <c r="R365" s="1"/>
      <c r="S365" s="15"/>
      <c r="X365" s="10"/>
      <c r="Y365" s="10"/>
    </row>
    <row r="366" spans="1:25">
      <c r="A366" s="3">
        <v>38863</v>
      </c>
      <c r="B366" s="9">
        <f t="shared" si="61"/>
        <v>38863</v>
      </c>
      <c r="C366" s="5">
        <v>1.45</v>
      </c>
      <c r="D366" s="5">
        <v>1.5</v>
      </c>
      <c r="E366" s="5">
        <v>1.45</v>
      </c>
      <c r="F366" s="5">
        <v>1.48</v>
      </c>
      <c r="G366" s="6">
        <v>53400</v>
      </c>
      <c r="H366" s="10">
        <v>1.48</v>
      </c>
      <c r="I366" s="7">
        <f t="shared" si="62"/>
        <v>3.4965034965034995E-2</v>
      </c>
      <c r="J366" s="8">
        <f t="shared" si="63"/>
        <v>1.5525576795118226</v>
      </c>
      <c r="K366" s="8">
        <f t="shared" si="64"/>
        <v>1.2924423204881772</v>
      </c>
      <c r="L366" s="8">
        <f t="shared" si="65"/>
        <v>1.4224999999999999</v>
      </c>
      <c r="M366" s="19">
        <f t="shared" si="66"/>
        <v>0.20125877565305617</v>
      </c>
      <c r="N366" s="19">
        <f t="shared" si="67"/>
        <v>-4.7492487320837364E-2</v>
      </c>
      <c r="O366" s="19">
        <f t="shared" si="68"/>
        <v>-5.5112736086667478E-3</v>
      </c>
      <c r="P366" s="19">
        <f t="shared" si="69"/>
        <v>2.7963081290630232E-3</v>
      </c>
      <c r="Q366" s="15"/>
      <c r="R366" s="1"/>
      <c r="S366" s="15"/>
      <c r="X366" s="10"/>
      <c r="Y366" s="10"/>
    </row>
    <row r="367" spans="1:25">
      <c r="A367" s="3">
        <v>38866</v>
      </c>
      <c r="B367" s="9">
        <f t="shared" si="61"/>
        <v>38866</v>
      </c>
      <c r="C367" s="5">
        <v>1.5</v>
      </c>
      <c r="D367" s="5">
        <v>1.55</v>
      </c>
      <c r="E367" s="5">
        <v>1.5</v>
      </c>
      <c r="F367" s="5">
        <v>1.55</v>
      </c>
      <c r="G367" s="6">
        <v>75700</v>
      </c>
      <c r="H367" s="10">
        <v>1.55</v>
      </c>
      <c r="I367" s="7">
        <f t="shared" si="62"/>
        <v>4.7297297297297342E-2</v>
      </c>
      <c r="J367" s="8">
        <f t="shared" si="63"/>
        <v>1.5525576795118226</v>
      </c>
      <c r="K367" s="8">
        <f t="shared" si="64"/>
        <v>1.2924423204881772</v>
      </c>
      <c r="L367" s="8">
        <f t="shared" si="65"/>
        <v>1.4224999999999999</v>
      </c>
      <c r="M367" s="19">
        <f t="shared" si="66"/>
        <v>0.20125877565305617</v>
      </c>
      <c r="N367" s="19">
        <f t="shared" si="67"/>
        <v>0</v>
      </c>
      <c r="O367" s="19">
        <f t="shared" si="68"/>
        <v>0</v>
      </c>
      <c r="P367" s="19">
        <f t="shared" si="69"/>
        <v>0</v>
      </c>
      <c r="Q367" s="15"/>
      <c r="R367" s="1"/>
      <c r="S367" s="15"/>
      <c r="X367" s="10"/>
      <c r="Y367" s="10"/>
    </row>
    <row r="368" spans="1:25">
      <c r="A368" s="3">
        <v>38867</v>
      </c>
      <c r="B368" s="9">
        <f t="shared" si="61"/>
        <v>38867</v>
      </c>
      <c r="C368" s="5">
        <v>1.62</v>
      </c>
      <c r="D368" s="5">
        <v>1.7</v>
      </c>
      <c r="E368" s="5">
        <v>1.62</v>
      </c>
      <c r="F368" s="5">
        <v>1.67</v>
      </c>
      <c r="G368" s="6">
        <v>199800</v>
      </c>
      <c r="H368" s="10">
        <v>1.67</v>
      </c>
      <c r="I368" s="7">
        <f t="shared" si="62"/>
        <v>7.7419354838709598E-2</v>
      </c>
      <c r="J368" s="8">
        <f t="shared" si="63"/>
        <v>1.5986257011952378</v>
      </c>
      <c r="K368" s="8">
        <f t="shared" si="64"/>
        <v>1.2643742988047617</v>
      </c>
      <c r="L368" s="8">
        <f t="shared" si="65"/>
        <v>1.4314999999999998</v>
      </c>
      <c r="M368" s="19">
        <f t="shared" si="66"/>
        <v>0.26436111735777185</v>
      </c>
      <c r="N368" s="19">
        <f t="shared" si="67"/>
        <v>0.31353833640276074</v>
      </c>
      <c r="O368" s="19">
        <f t="shared" si="68"/>
        <v>2.9672341511911268E-2</v>
      </c>
      <c r="P368" s="19">
        <f t="shared" si="69"/>
        <v>-2.171704008641076E-2</v>
      </c>
      <c r="Q368" s="15"/>
      <c r="R368" s="1"/>
      <c r="S368" s="15"/>
      <c r="X368" s="10"/>
      <c r="Y368" s="10"/>
    </row>
    <row r="369" spans="1:25">
      <c r="A369" s="3">
        <v>38868</v>
      </c>
      <c r="B369" s="9">
        <f t="shared" si="61"/>
        <v>38868</v>
      </c>
      <c r="C369" s="5">
        <v>1.64</v>
      </c>
      <c r="D369" s="5">
        <v>1.64</v>
      </c>
      <c r="E369" s="5">
        <v>1.6</v>
      </c>
      <c r="F369" s="5">
        <v>1.6</v>
      </c>
      <c r="G369" s="6">
        <v>44900</v>
      </c>
      <c r="H369" s="10">
        <v>1.6</v>
      </c>
      <c r="I369" s="7">
        <f t="shared" si="62"/>
        <v>-4.1916167664670566E-2</v>
      </c>
      <c r="J369" s="8">
        <f t="shared" si="63"/>
        <v>1.6181187455786947</v>
      </c>
      <c r="K369" s="8">
        <f t="shared" si="64"/>
        <v>1.2558812544213049</v>
      </c>
      <c r="L369" s="8">
        <f t="shared" si="65"/>
        <v>1.4369999999999998</v>
      </c>
      <c r="M369" s="19">
        <f t="shared" si="66"/>
        <v>0.28843291504044666</v>
      </c>
      <c r="N369" s="19">
        <f t="shared" si="67"/>
        <v>9.1056498486868476E-2</v>
      </c>
      <c r="O369" s="19">
        <f t="shared" si="68"/>
        <v>1.2193626293436049E-2</v>
      </c>
      <c r="P369" s="19">
        <f t="shared" si="69"/>
        <v>-6.7171915717405958E-3</v>
      </c>
      <c r="Q369" s="15"/>
      <c r="R369" s="1"/>
      <c r="S369" s="15"/>
      <c r="X369" s="10"/>
      <c r="Y369" s="10"/>
    </row>
    <row r="370" spans="1:25">
      <c r="A370" s="3">
        <v>38869</v>
      </c>
      <c r="B370" s="9">
        <f t="shared" si="61"/>
        <v>38869</v>
      </c>
      <c r="C370" s="5">
        <v>1.59</v>
      </c>
      <c r="D370" s="5">
        <v>1.71</v>
      </c>
      <c r="E370" s="5">
        <v>1.59</v>
      </c>
      <c r="F370" s="5">
        <v>1.71</v>
      </c>
      <c r="G370" s="6">
        <v>78600</v>
      </c>
      <c r="H370" s="10">
        <v>1.71</v>
      </c>
      <c r="I370" s="7">
        <f t="shared" si="62"/>
        <v>6.8749999999999922E-2</v>
      </c>
      <c r="J370" s="8">
        <f t="shared" si="63"/>
        <v>1.6630806113731011</v>
      </c>
      <c r="K370" s="8">
        <f t="shared" si="64"/>
        <v>1.2319193886268993</v>
      </c>
      <c r="L370" s="8">
        <f t="shared" si="65"/>
        <v>1.4475000000000002</v>
      </c>
      <c r="M370" s="19">
        <f t="shared" si="66"/>
        <v>0.34999142535354955</v>
      </c>
      <c r="N370" s="19">
        <f t="shared" si="67"/>
        <v>0.21342401336016245</v>
      </c>
      <c r="O370" s="19">
        <f t="shared" si="68"/>
        <v>2.7786505729112305E-2</v>
      </c>
      <c r="P370" s="19">
        <f t="shared" si="69"/>
        <v>-1.9079722473799455E-2</v>
      </c>
      <c r="Q370" s="15"/>
      <c r="R370" s="1"/>
      <c r="S370" s="15"/>
      <c r="X370" s="10"/>
      <c r="Y370" s="10"/>
    </row>
    <row r="371" spans="1:25">
      <c r="A371" s="3">
        <v>38870</v>
      </c>
      <c r="B371" s="9">
        <f t="shared" si="61"/>
        <v>38870</v>
      </c>
      <c r="C371" s="5">
        <v>1.7</v>
      </c>
      <c r="D371" s="5">
        <v>1.7</v>
      </c>
      <c r="E371" s="5">
        <v>1.51</v>
      </c>
      <c r="F371" s="5">
        <v>1.51</v>
      </c>
      <c r="G371" s="6">
        <v>20600</v>
      </c>
      <c r="H371" s="10">
        <v>1.51</v>
      </c>
      <c r="I371" s="7">
        <f t="shared" si="62"/>
        <v>-0.11695906432748536</v>
      </c>
      <c r="J371" s="8">
        <f t="shared" si="63"/>
        <v>1.6650432982107737</v>
      </c>
      <c r="K371" s="8">
        <f t="shared" si="64"/>
        <v>1.2319567017892266</v>
      </c>
      <c r="L371" s="8">
        <f t="shared" si="65"/>
        <v>1.4485000000000001</v>
      </c>
      <c r="M371" s="19">
        <f t="shared" si="66"/>
        <v>0.35154368314450973</v>
      </c>
      <c r="N371" s="19">
        <f t="shared" si="67"/>
        <v>4.435130916113585E-3</v>
      </c>
      <c r="O371" s="19">
        <f t="shared" si="68"/>
        <v>1.1801513554126921E-3</v>
      </c>
      <c r="P371" s="19">
        <f t="shared" si="69"/>
        <v>3.0288639558498523E-5</v>
      </c>
      <c r="Q371" s="15"/>
      <c r="R371" s="1"/>
      <c r="S371" s="15"/>
      <c r="X371" s="10"/>
      <c r="Y371" s="10"/>
    </row>
    <row r="372" spans="1:25">
      <c r="A372" s="3">
        <v>38873</v>
      </c>
      <c r="B372" s="9">
        <f t="shared" si="61"/>
        <v>38873</v>
      </c>
      <c r="C372" s="5">
        <v>1.5</v>
      </c>
      <c r="D372" s="5">
        <v>1.62</v>
      </c>
      <c r="E372" s="5">
        <v>1.49</v>
      </c>
      <c r="F372" s="5">
        <v>1.5</v>
      </c>
      <c r="G372" s="6">
        <v>47000</v>
      </c>
      <c r="H372" s="10">
        <v>1.5</v>
      </c>
      <c r="I372" s="7">
        <f t="shared" si="62"/>
        <v>-6.6225165562913968E-3</v>
      </c>
      <c r="J372" s="8">
        <f t="shared" si="63"/>
        <v>1.6697649530230134</v>
      </c>
      <c r="K372" s="8">
        <f t="shared" si="64"/>
        <v>1.2392350469769873</v>
      </c>
      <c r="L372" s="8">
        <f t="shared" si="65"/>
        <v>1.4545000000000003</v>
      </c>
      <c r="M372" s="19">
        <f t="shared" si="66"/>
        <v>0.34741585714208834</v>
      </c>
      <c r="N372" s="19">
        <f t="shared" si="67"/>
        <v>-1.1742000213169993E-2</v>
      </c>
      <c r="O372" s="19">
        <f t="shared" si="68"/>
        <v>2.8357549724463906E-3</v>
      </c>
      <c r="P372" s="19">
        <f t="shared" si="69"/>
        <v>5.9079553503707111E-3</v>
      </c>
      <c r="Q372" s="15"/>
      <c r="R372" s="1"/>
      <c r="S372" s="15"/>
      <c r="X372" s="10"/>
      <c r="Y372" s="10"/>
    </row>
    <row r="373" spans="1:25">
      <c r="A373" s="3">
        <v>38874</v>
      </c>
      <c r="B373" s="9">
        <f t="shared" si="61"/>
        <v>38874</v>
      </c>
      <c r="C373" s="5">
        <v>1.44</v>
      </c>
      <c r="D373" s="5">
        <v>1.44</v>
      </c>
      <c r="E373" s="5">
        <v>1.4</v>
      </c>
      <c r="F373" s="5">
        <v>1.41</v>
      </c>
      <c r="G373" s="6">
        <v>15100</v>
      </c>
      <c r="H373" s="10">
        <v>1.41</v>
      </c>
      <c r="I373" s="7">
        <f t="shared" si="62"/>
        <v>-6.0000000000000053E-2</v>
      </c>
      <c r="J373" s="8">
        <f t="shared" si="63"/>
        <v>1.6698022346252483</v>
      </c>
      <c r="K373" s="8">
        <f t="shared" si="64"/>
        <v>1.2401977653747527</v>
      </c>
      <c r="L373" s="8">
        <f t="shared" si="65"/>
        <v>1.4550000000000005</v>
      </c>
      <c r="M373" s="19">
        <f t="shared" si="66"/>
        <v>0.34639997042784654</v>
      </c>
      <c r="N373" s="19">
        <f t="shared" si="67"/>
        <v>-2.9241230455013872E-3</v>
      </c>
      <c r="O373" s="19">
        <f t="shared" si="68"/>
        <v>2.232745523100872E-5</v>
      </c>
      <c r="P373" s="19">
        <f t="shared" si="69"/>
        <v>7.7686505083428541E-4</v>
      </c>
      <c r="Q373" s="15"/>
      <c r="R373" s="1"/>
      <c r="S373" s="15"/>
      <c r="X373" s="10"/>
      <c r="Y373" s="10"/>
    </row>
    <row r="374" spans="1:25">
      <c r="A374" s="3">
        <v>38875</v>
      </c>
      <c r="B374" s="9">
        <f t="shared" si="61"/>
        <v>38875</v>
      </c>
      <c r="C374" s="5">
        <v>1.47</v>
      </c>
      <c r="D374" s="5">
        <v>1.69</v>
      </c>
      <c r="E374" s="5">
        <v>1.47</v>
      </c>
      <c r="F374" s="5">
        <v>1.63</v>
      </c>
      <c r="G374" s="6">
        <v>86900</v>
      </c>
      <c r="H374" s="10">
        <v>1.63</v>
      </c>
      <c r="I374" s="7">
        <f t="shared" si="62"/>
        <v>0.15602836879432624</v>
      </c>
      <c r="J374" s="8">
        <f t="shared" si="63"/>
        <v>1.6926216486761054</v>
      </c>
      <c r="K374" s="8">
        <f t="shared" si="64"/>
        <v>1.2403783513238948</v>
      </c>
      <c r="L374" s="8">
        <f t="shared" si="65"/>
        <v>1.4665000000000001</v>
      </c>
      <c r="M374" s="19">
        <f t="shared" si="66"/>
        <v>0.36460108874805586</v>
      </c>
      <c r="N374" s="19">
        <f t="shared" si="67"/>
        <v>5.2543648597107848E-2</v>
      </c>
      <c r="O374" s="19">
        <f t="shared" si="68"/>
        <v>1.3665938143853551E-2</v>
      </c>
      <c r="P374" s="19">
        <f t="shared" si="69"/>
        <v>1.4561060677898953E-4</v>
      </c>
      <c r="Q374" s="15"/>
      <c r="R374" s="1"/>
      <c r="S374" s="15"/>
      <c r="X374" s="10"/>
      <c r="Y374" s="10"/>
    </row>
    <row r="375" spans="1:25">
      <c r="A375" s="3">
        <v>38876</v>
      </c>
      <c r="B375" s="9">
        <f t="shared" si="61"/>
        <v>38876</v>
      </c>
      <c r="C375" s="5">
        <v>1.6</v>
      </c>
      <c r="D375" s="5">
        <v>1.6</v>
      </c>
      <c r="E375" s="5">
        <v>1.53</v>
      </c>
      <c r="F375" s="5">
        <v>1.54</v>
      </c>
      <c r="G375" s="6">
        <v>40600</v>
      </c>
      <c r="H375" s="10">
        <v>1.54</v>
      </c>
      <c r="I375" s="7">
        <f t="shared" si="62"/>
        <v>-5.5214723926380285E-2</v>
      </c>
      <c r="J375" s="8">
        <f t="shared" si="63"/>
        <v>1.6992016651998845</v>
      </c>
      <c r="K375" s="8">
        <f t="shared" si="64"/>
        <v>1.2427983348001161</v>
      </c>
      <c r="L375" s="8">
        <f t="shared" si="65"/>
        <v>1.4710000000000003</v>
      </c>
      <c r="M375" s="19">
        <f t="shared" si="66"/>
        <v>0.36723844699484037</v>
      </c>
      <c r="N375" s="19">
        <f t="shared" si="67"/>
        <v>7.2335446277478482E-3</v>
      </c>
      <c r="O375" s="19">
        <f t="shared" si="68"/>
        <v>3.8874703800023135E-3</v>
      </c>
      <c r="P375" s="19">
        <f t="shared" si="69"/>
        <v>1.9510042831998595E-3</v>
      </c>
      <c r="Q375" s="15"/>
      <c r="R375" s="1"/>
      <c r="S375" s="15"/>
      <c r="X375" s="10"/>
      <c r="Y375" s="10"/>
    </row>
    <row r="376" spans="1:25">
      <c r="A376" s="3">
        <v>38877</v>
      </c>
      <c r="B376" s="9">
        <f t="shared" si="61"/>
        <v>38877</v>
      </c>
      <c r="C376" s="5">
        <v>1.54</v>
      </c>
      <c r="D376" s="5">
        <v>1.54</v>
      </c>
      <c r="E376" s="5">
        <v>1.5</v>
      </c>
      <c r="F376" s="5">
        <v>1.52</v>
      </c>
      <c r="G376" s="6">
        <v>16500</v>
      </c>
      <c r="H376" s="10">
        <v>1.52</v>
      </c>
      <c r="I376" s="7">
        <f t="shared" si="62"/>
        <v>-1.2987012987012998E-2</v>
      </c>
      <c r="J376" s="8">
        <f t="shared" si="63"/>
        <v>1.7034519600265523</v>
      </c>
      <c r="K376" s="8">
        <f t="shared" si="64"/>
        <v>1.245548039973448</v>
      </c>
      <c r="L376" s="8">
        <f t="shared" si="65"/>
        <v>1.4745000000000001</v>
      </c>
      <c r="M376" s="19">
        <f t="shared" si="66"/>
        <v>0.36763248414157168</v>
      </c>
      <c r="N376" s="19">
        <f t="shared" si="67"/>
        <v>1.0729735678705874E-3</v>
      </c>
      <c r="O376" s="19">
        <f t="shared" si="68"/>
        <v>2.5013480822877209E-3</v>
      </c>
      <c r="P376" s="19">
        <f t="shared" si="69"/>
        <v>2.2125111503099055E-3</v>
      </c>
      <c r="Q376" s="15"/>
      <c r="R376" s="1"/>
      <c r="S376" s="15"/>
      <c r="X376" s="10"/>
      <c r="Y376" s="10"/>
    </row>
    <row r="377" spans="1:25">
      <c r="A377" s="3">
        <v>38881</v>
      </c>
      <c r="B377" s="9">
        <f t="shared" si="61"/>
        <v>38881</v>
      </c>
      <c r="C377" s="5">
        <v>1.55</v>
      </c>
      <c r="D377" s="5">
        <v>1.55</v>
      </c>
      <c r="E377" s="5">
        <v>1.5</v>
      </c>
      <c r="F377" s="5">
        <v>1.5</v>
      </c>
      <c r="G377" s="6">
        <v>28400</v>
      </c>
      <c r="H377" s="10">
        <v>1.5</v>
      </c>
      <c r="I377" s="7">
        <f t="shared" si="62"/>
        <v>-1.3157894736842117E-2</v>
      </c>
      <c r="J377" s="8">
        <f t="shared" si="63"/>
        <v>1.7031241147291023</v>
      </c>
      <c r="K377" s="8">
        <f t="shared" si="64"/>
        <v>1.261875885270898</v>
      </c>
      <c r="L377" s="8">
        <f t="shared" si="65"/>
        <v>1.4825000000000002</v>
      </c>
      <c r="M377" s="19">
        <f t="shared" si="66"/>
        <v>0.34967641002464966</v>
      </c>
      <c r="N377" s="19">
        <f t="shared" si="67"/>
        <v>-4.8842457866175144E-2</v>
      </c>
      <c r="O377" s="19">
        <f t="shared" si="68"/>
        <v>-1.924593737559186E-4</v>
      </c>
      <c r="P377" s="19">
        <f t="shared" si="69"/>
        <v>1.3108964707453666E-2</v>
      </c>
      <c r="Q377" s="15"/>
      <c r="R377" s="1"/>
      <c r="S377" s="15"/>
      <c r="X377" s="10"/>
      <c r="Y377" s="10"/>
    </row>
    <row r="378" spans="1:25">
      <c r="A378" s="3">
        <v>38882</v>
      </c>
      <c r="B378" s="9">
        <f t="shared" si="61"/>
        <v>38882</v>
      </c>
      <c r="C378" s="5">
        <v>1.45</v>
      </c>
      <c r="D378" s="5">
        <v>1.5</v>
      </c>
      <c r="E378" s="5">
        <v>1.41</v>
      </c>
      <c r="F378" s="5">
        <v>1.44</v>
      </c>
      <c r="G378" s="6">
        <v>53700</v>
      </c>
      <c r="H378" s="10">
        <v>1.44</v>
      </c>
      <c r="I378" s="7">
        <f t="shared" si="62"/>
        <v>-4.0000000000000036E-2</v>
      </c>
      <c r="J378" s="8">
        <f t="shared" si="63"/>
        <v>1.7020617694792874</v>
      </c>
      <c r="K378" s="8">
        <f t="shared" si="64"/>
        <v>1.2689382305207126</v>
      </c>
      <c r="L378" s="8">
        <f t="shared" si="65"/>
        <v>1.4855</v>
      </c>
      <c r="M378" s="19">
        <f t="shared" si="66"/>
        <v>0.34132751976496228</v>
      </c>
      <c r="N378" s="19">
        <f t="shared" si="67"/>
        <v>-2.3876046597192082E-2</v>
      </c>
      <c r="O378" s="19">
        <f t="shared" si="68"/>
        <v>-6.2376267274204581E-4</v>
      </c>
      <c r="P378" s="19">
        <f t="shared" si="69"/>
        <v>5.5967035524246535E-3</v>
      </c>
      <c r="Q378" s="15"/>
      <c r="R378" s="1"/>
      <c r="S378" s="15"/>
      <c r="X378" s="10"/>
      <c r="Y378" s="10"/>
    </row>
    <row r="379" spans="1:25">
      <c r="A379" s="3">
        <v>38883</v>
      </c>
      <c r="B379" s="9">
        <f t="shared" si="61"/>
        <v>38883</v>
      </c>
      <c r="C379" s="5">
        <v>1.44</v>
      </c>
      <c r="D379" s="5">
        <v>1.44</v>
      </c>
      <c r="E379" s="5">
        <v>1.41</v>
      </c>
      <c r="F379" s="5">
        <v>1.41</v>
      </c>
      <c r="G379" s="6">
        <v>53200</v>
      </c>
      <c r="H379" s="10">
        <v>1.41</v>
      </c>
      <c r="I379" s="7">
        <f t="shared" si="62"/>
        <v>-2.0833333333333353E-2</v>
      </c>
      <c r="J379" s="8">
        <f t="shared" si="63"/>
        <v>1.6990492816420899</v>
      </c>
      <c r="K379" s="8">
        <f t="shared" si="64"/>
        <v>1.2779507183579104</v>
      </c>
      <c r="L379" s="8">
        <f t="shared" si="65"/>
        <v>1.4885000000000002</v>
      </c>
      <c r="M379" s="19">
        <f t="shared" si="66"/>
        <v>0.32951079977893494</v>
      </c>
      <c r="N379" s="19">
        <f t="shared" si="67"/>
        <v>-3.461988647784487E-2</v>
      </c>
      <c r="O379" s="19">
        <f t="shared" si="68"/>
        <v>-1.7699051181433642E-3</v>
      </c>
      <c r="P379" s="19">
        <f t="shared" si="69"/>
        <v>7.1023849864618451E-3</v>
      </c>
      <c r="Q379" s="15"/>
      <c r="R379" s="1"/>
      <c r="S379" s="15"/>
      <c r="X379" s="10"/>
      <c r="Y379" s="10"/>
    </row>
    <row r="380" spans="1:25">
      <c r="A380" s="3">
        <v>38884</v>
      </c>
      <c r="B380" s="9">
        <f t="shared" si="61"/>
        <v>38884</v>
      </c>
      <c r="C380" s="5">
        <v>1.4</v>
      </c>
      <c r="D380" s="5">
        <v>1.45</v>
      </c>
      <c r="E380" s="5">
        <v>1.4</v>
      </c>
      <c r="F380" s="5">
        <v>1.43</v>
      </c>
      <c r="G380" s="6">
        <v>60200</v>
      </c>
      <c r="H380" s="10">
        <v>1.43</v>
      </c>
      <c r="I380" s="7">
        <f t="shared" si="62"/>
        <v>1.4184397163120581E-2</v>
      </c>
      <c r="J380" s="8">
        <f t="shared" si="63"/>
        <v>1.6907116204509813</v>
      </c>
      <c r="K380" s="8">
        <f t="shared" si="64"/>
        <v>1.2982883795490185</v>
      </c>
      <c r="L380" s="8">
        <f t="shared" si="65"/>
        <v>1.4944999999999999</v>
      </c>
      <c r="M380" s="19">
        <f t="shared" si="66"/>
        <v>0.30226199901617956</v>
      </c>
      <c r="N380" s="19">
        <f t="shared" si="67"/>
        <v>-8.2694712225020506E-2</v>
      </c>
      <c r="O380" s="19">
        <f t="shared" si="68"/>
        <v>-4.9072509439222521E-3</v>
      </c>
      <c r="P380" s="19">
        <f t="shared" si="69"/>
        <v>1.5914276582778407E-2</v>
      </c>
      <c r="Q380" s="15"/>
      <c r="R380" s="1"/>
      <c r="S380" s="15"/>
      <c r="X380" s="10"/>
      <c r="Y380" s="10"/>
    </row>
    <row r="381" spans="1:25">
      <c r="A381" s="3">
        <v>38887</v>
      </c>
      <c r="B381" s="9">
        <f t="shared" si="61"/>
        <v>38887</v>
      </c>
      <c r="C381" s="5">
        <v>1.43</v>
      </c>
      <c r="D381" s="5">
        <v>1.45</v>
      </c>
      <c r="E381" s="5">
        <v>1.4</v>
      </c>
      <c r="F381" s="5">
        <v>1.4</v>
      </c>
      <c r="G381" s="6">
        <v>28900</v>
      </c>
      <c r="H381" s="10">
        <v>1.4</v>
      </c>
      <c r="I381" s="7">
        <f t="shared" si="62"/>
        <v>-2.0979020979020997E-2</v>
      </c>
      <c r="J381" s="8">
        <f t="shared" si="63"/>
        <v>1.6817457249841978</v>
      </c>
      <c r="K381" s="8">
        <f t="shared" si="64"/>
        <v>1.3162542750158024</v>
      </c>
      <c r="L381" s="8">
        <f t="shared" si="65"/>
        <v>1.4990000000000001</v>
      </c>
      <c r="M381" s="19">
        <f t="shared" si="66"/>
        <v>0.27767541341053387</v>
      </c>
      <c r="N381" s="19">
        <f t="shared" si="67"/>
        <v>-8.1341967186320419E-2</v>
      </c>
      <c r="O381" s="19">
        <f t="shared" si="68"/>
        <v>-5.3030306045876319E-3</v>
      </c>
      <c r="P381" s="19">
        <f t="shared" si="69"/>
        <v>1.3838139314644862E-2</v>
      </c>
      <c r="Q381" s="15"/>
      <c r="R381" s="1"/>
      <c r="S381" s="15"/>
      <c r="X381" s="10"/>
      <c r="Y381" s="10"/>
    </row>
    <row r="382" spans="1:25">
      <c r="A382" s="3">
        <v>38888</v>
      </c>
      <c r="B382" s="9">
        <f t="shared" si="61"/>
        <v>38888</v>
      </c>
      <c r="C382" s="5">
        <v>1.4</v>
      </c>
      <c r="D382" s="5">
        <v>1.4</v>
      </c>
      <c r="E382" s="5">
        <v>1.4</v>
      </c>
      <c r="F382" s="5">
        <v>1.4</v>
      </c>
      <c r="G382" s="6">
        <v>4000</v>
      </c>
      <c r="H382" s="10">
        <v>1.4</v>
      </c>
      <c r="I382" s="7">
        <f t="shared" si="62"/>
        <v>0</v>
      </c>
      <c r="J382" s="8">
        <f t="shared" si="63"/>
        <v>1.6817457249841974</v>
      </c>
      <c r="K382" s="8">
        <f t="shared" si="64"/>
        <v>1.3162542750158019</v>
      </c>
      <c r="L382" s="8">
        <f t="shared" si="65"/>
        <v>1.4989999999999997</v>
      </c>
      <c r="M382" s="19">
        <f t="shared" si="66"/>
        <v>0.27767541341053392</v>
      </c>
      <c r="N382" s="19">
        <f t="shared" si="67"/>
        <v>1.999138150167672E-16</v>
      </c>
      <c r="O382" s="19">
        <f t="shared" si="68"/>
        <v>-2.6406442023465549E-16</v>
      </c>
      <c r="P382" s="19">
        <f t="shared" si="69"/>
        <v>-3.3738861729032644E-16</v>
      </c>
      <c r="Q382" s="15"/>
      <c r="R382" s="1"/>
      <c r="S382" s="15"/>
      <c r="X382" s="10"/>
      <c r="Y382" s="10"/>
    </row>
    <row r="383" spans="1:25">
      <c r="A383" s="3">
        <v>38889</v>
      </c>
      <c r="B383" s="9">
        <f t="shared" si="61"/>
        <v>38889</v>
      </c>
      <c r="C383" s="5">
        <v>1.4</v>
      </c>
      <c r="D383" s="5">
        <v>1.4</v>
      </c>
      <c r="E383" s="5">
        <v>1.4</v>
      </c>
      <c r="F383" s="5">
        <v>1.4</v>
      </c>
      <c r="G383" s="6">
        <v>0</v>
      </c>
      <c r="H383" s="10">
        <v>1.4</v>
      </c>
      <c r="I383" s="7">
        <f t="shared" si="62"/>
        <v>0</v>
      </c>
      <c r="J383" s="8">
        <f t="shared" si="63"/>
        <v>1.6817457249841976</v>
      </c>
      <c r="K383" s="8">
        <f t="shared" si="64"/>
        <v>1.3162542750158022</v>
      </c>
      <c r="L383" s="8">
        <f t="shared" si="65"/>
        <v>1.4989999999999999</v>
      </c>
      <c r="M383" s="19">
        <f t="shared" si="66"/>
        <v>0.27767541341053392</v>
      </c>
      <c r="N383" s="19">
        <f t="shared" si="67"/>
        <v>0</v>
      </c>
      <c r="O383" s="19">
        <f t="shared" si="68"/>
        <v>1.3203221011732779E-16</v>
      </c>
      <c r="P383" s="19">
        <f t="shared" si="69"/>
        <v>1.6869430864516327E-16</v>
      </c>
      <c r="Q383" s="15"/>
      <c r="R383" s="1"/>
      <c r="S383" s="15"/>
      <c r="X383" s="10"/>
      <c r="Y383" s="10"/>
    </row>
    <row r="384" spans="1:25">
      <c r="A384" s="3">
        <v>38890</v>
      </c>
      <c r="B384" s="9">
        <f t="shared" si="61"/>
        <v>38890</v>
      </c>
      <c r="C384" s="5">
        <v>1.4</v>
      </c>
      <c r="D384" s="5">
        <v>1.4</v>
      </c>
      <c r="E384" s="5">
        <v>1.31</v>
      </c>
      <c r="F384" s="5">
        <v>1.31</v>
      </c>
      <c r="G384" s="6">
        <v>37500</v>
      </c>
      <c r="H384" s="10">
        <v>1.31</v>
      </c>
      <c r="I384" s="7">
        <f t="shared" si="62"/>
        <v>-6.4285714285714182E-2</v>
      </c>
      <c r="J384" s="8">
        <f t="shared" si="63"/>
        <v>1.6916597105076532</v>
      </c>
      <c r="K384" s="8">
        <f t="shared" si="64"/>
        <v>1.2923402894923464</v>
      </c>
      <c r="L384" s="8">
        <f t="shared" si="65"/>
        <v>1.4919999999999998</v>
      </c>
      <c r="M384" s="19">
        <f t="shared" si="66"/>
        <v>0.30898937707201435</v>
      </c>
      <c r="N384" s="19">
        <f t="shared" si="67"/>
        <v>0.11277182692147024</v>
      </c>
      <c r="O384" s="19">
        <f t="shared" si="68"/>
        <v>5.8950561765505468E-3</v>
      </c>
      <c r="P384" s="19">
        <f t="shared" si="69"/>
        <v>-1.8168211095207047E-2</v>
      </c>
      <c r="Q384" s="15"/>
      <c r="R384" s="1"/>
      <c r="S384" s="15"/>
      <c r="X384" s="10"/>
      <c r="Y384" s="10"/>
    </row>
    <row r="385" spans="1:25">
      <c r="A385" s="3">
        <v>38891</v>
      </c>
      <c r="B385" s="9">
        <f t="shared" si="61"/>
        <v>38891</v>
      </c>
      <c r="C385" s="5">
        <v>1.32</v>
      </c>
      <c r="D385" s="5">
        <v>1.33</v>
      </c>
      <c r="E385" s="5">
        <v>1.28</v>
      </c>
      <c r="F385" s="5">
        <v>1.28</v>
      </c>
      <c r="G385" s="6">
        <v>77400</v>
      </c>
      <c r="H385" s="10">
        <v>1.28</v>
      </c>
      <c r="I385" s="7">
        <f t="shared" si="62"/>
        <v>-2.2900763358778647E-2</v>
      </c>
      <c r="J385" s="8">
        <f t="shared" si="63"/>
        <v>1.7032669993394798</v>
      </c>
      <c r="K385" s="8">
        <f t="shared" si="64"/>
        <v>1.2657330006605201</v>
      </c>
      <c r="L385" s="8">
        <f t="shared" si="65"/>
        <v>1.4844999999999999</v>
      </c>
      <c r="M385" s="19">
        <f t="shared" si="66"/>
        <v>0.34567637760146375</v>
      </c>
      <c r="N385" s="19">
        <f t="shared" si="67"/>
        <v>0.11873223887855204</v>
      </c>
      <c r="O385" s="19">
        <f t="shared" si="68"/>
        <v>6.8614797407117708E-3</v>
      </c>
      <c r="P385" s="19">
        <f t="shared" si="69"/>
        <v>-2.058845417740407E-2</v>
      </c>
      <c r="Q385" s="15"/>
      <c r="R385" s="1"/>
      <c r="S385" s="15"/>
      <c r="X385" s="10"/>
      <c r="Y385" s="10"/>
    </row>
    <row r="386" spans="1:25">
      <c r="A386" s="3">
        <v>38894</v>
      </c>
      <c r="B386" s="9">
        <f t="shared" ref="B386:B449" si="70">A386</f>
        <v>38894</v>
      </c>
      <c r="C386" s="5">
        <v>1.21</v>
      </c>
      <c r="D386" s="5">
        <v>1.25</v>
      </c>
      <c r="E386" s="5">
        <v>1.1499999999999999</v>
      </c>
      <c r="F386" s="5">
        <v>1.24</v>
      </c>
      <c r="G386" s="6">
        <v>85000</v>
      </c>
      <c r="H386" s="10">
        <v>1.24</v>
      </c>
      <c r="I386" s="7">
        <f t="shared" si="62"/>
        <v>-3.1250000000000028E-2</v>
      </c>
      <c r="J386" s="8">
        <f t="shared" si="63"/>
        <v>1.7158824151412748</v>
      </c>
      <c r="K386" s="8">
        <f t="shared" si="64"/>
        <v>1.2291175848587246</v>
      </c>
      <c r="L386" s="8">
        <f t="shared" si="65"/>
        <v>1.4724999999999997</v>
      </c>
      <c r="M386" s="19">
        <f t="shared" si="66"/>
        <v>0.39602787908896386</v>
      </c>
      <c r="N386" s="19">
        <f t="shared" si="67"/>
        <v>0.14566081094945757</v>
      </c>
      <c r="O386" s="19">
        <f t="shared" si="68"/>
        <v>7.4065990867475543E-3</v>
      </c>
      <c r="P386" s="19">
        <f t="shared" si="69"/>
        <v>-2.8928230347701946E-2</v>
      </c>
      <c r="Q386" s="15"/>
      <c r="R386" s="1"/>
      <c r="S386" s="15"/>
      <c r="X386" s="10"/>
      <c r="Y386" s="10"/>
    </row>
    <row r="387" spans="1:25">
      <c r="A387" s="3">
        <v>38895</v>
      </c>
      <c r="B387" s="9">
        <f t="shared" si="70"/>
        <v>38895</v>
      </c>
      <c r="C387" s="5">
        <v>1.24</v>
      </c>
      <c r="D387" s="5">
        <v>1.25</v>
      </c>
      <c r="E387" s="5">
        <v>1.23</v>
      </c>
      <c r="F387" s="5">
        <v>1.24</v>
      </c>
      <c r="G387" s="6">
        <v>62900</v>
      </c>
      <c r="H387" s="10">
        <v>1.24</v>
      </c>
      <c r="I387" s="7">
        <f t="shared" si="62"/>
        <v>0</v>
      </c>
      <c r="J387" s="8">
        <f t="shared" si="63"/>
        <v>1.7175455814248244</v>
      </c>
      <c r="K387" s="8">
        <f t="shared" si="64"/>
        <v>1.1964544185751749</v>
      </c>
      <c r="L387" s="8">
        <f t="shared" si="65"/>
        <v>1.4569999999999996</v>
      </c>
      <c r="M387" s="19">
        <f t="shared" si="66"/>
        <v>0.43552947338370218</v>
      </c>
      <c r="N387" s="19">
        <f t="shared" si="67"/>
        <v>9.9744478559461877E-2</v>
      </c>
      <c r="O387" s="19">
        <f t="shared" si="68"/>
        <v>9.6927753841024819E-4</v>
      </c>
      <c r="P387" s="19">
        <f t="shared" si="69"/>
        <v>-2.6574484561868852E-2</v>
      </c>
      <c r="Q387" s="15"/>
      <c r="R387" s="1"/>
      <c r="S387" s="15"/>
      <c r="X387" s="10"/>
      <c r="Y387" s="10"/>
    </row>
    <row r="388" spans="1:25">
      <c r="A388" s="3">
        <v>38896</v>
      </c>
      <c r="B388" s="9">
        <f t="shared" si="70"/>
        <v>38896</v>
      </c>
      <c r="C388" s="5">
        <v>1.32</v>
      </c>
      <c r="D388" s="5">
        <v>1.39</v>
      </c>
      <c r="E388" s="5">
        <v>1.32</v>
      </c>
      <c r="F388" s="5">
        <v>1.39</v>
      </c>
      <c r="G388" s="6">
        <v>14500</v>
      </c>
      <c r="H388" s="10">
        <v>1.39</v>
      </c>
      <c r="I388" s="7">
        <f t="shared" si="62"/>
        <v>0.12096774193548381</v>
      </c>
      <c r="J388" s="8">
        <f t="shared" si="63"/>
        <v>1.6857426620930069</v>
      </c>
      <c r="K388" s="8">
        <f t="shared" si="64"/>
        <v>1.2002573379069919</v>
      </c>
      <c r="L388" s="8">
        <f t="shared" si="65"/>
        <v>1.4429999999999994</v>
      </c>
      <c r="M388" s="19">
        <f t="shared" si="66"/>
        <v>0.40448436252229392</v>
      </c>
      <c r="N388" s="19">
        <f t="shared" si="67"/>
        <v>-7.128130874866756E-2</v>
      </c>
      <c r="O388" s="19">
        <f t="shared" si="68"/>
        <v>-1.8516492182661434E-2</v>
      </c>
      <c r="P388" s="19">
        <f t="shared" si="69"/>
        <v>3.1784907747223435E-3</v>
      </c>
      <c r="Q388" s="15"/>
      <c r="R388" s="1"/>
      <c r="S388" s="15"/>
      <c r="X388" s="10"/>
      <c r="Y388" s="10"/>
    </row>
    <row r="389" spans="1:25">
      <c r="A389" s="3">
        <v>38897</v>
      </c>
      <c r="B389" s="9">
        <f t="shared" si="70"/>
        <v>38897</v>
      </c>
      <c r="C389" s="5">
        <v>1.46</v>
      </c>
      <c r="D389" s="5">
        <v>1.53</v>
      </c>
      <c r="E389" s="5">
        <v>1.45</v>
      </c>
      <c r="F389" s="5">
        <v>1.48</v>
      </c>
      <c r="G389" s="6">
        <v>63300</v>
      </c>
      <c r="H389" s="10">
        <v>1.48</v>
      </c>
      <c r="I389" s="7">
        <f t="shared" si="62"/>
        <v>6.4748201438848976E-2</v>
      </c>
      <c r="J389" s="8">
        <f t="shared" si="63"/>
        <v>1.6696456533013242</v>
      </c>
      <c r="K389" s="8">
        <f t="shared" si="64"/>
        <v>1.2043543466986755</v>
      </c>
      <c r="L389" s="8">
        <f t="shared" si="65"/>
        <v>1.4369999999999998</v>
      </c>
      <c r="M389" s="19">
        <f t="shared" si="66"/>
        <v>0.38634087042412835</v>
      </c>
      <c r="N389" s="19">
        <f t="shared" si="67"/>
        <v>-4.4855855452670457E-2</v>
      </c>
      <c r="O389" s="19">
        <f t="shared" si="68"/>
        <v>-9.5489122709256254E-3</v>
      </c>
      <c r="P389" s="19">
        <f t="shared" si="69"/>
        <v>3.4134419863893375E-3</v>
      </c>
      <c r="Q389" s="15"/>
      <c r="R389" s="1"/>
      <c r="S389" s="15"/>
      <c r="X389" s="10"/>
      <c r="Y389" s="10"/>
    </row>
    <row r="390" spans="1:25">
      <c r="A390" s="3">
        <v>38898</v>
      </c>
      <c r="B390" s="9">
        <f t="shared" si="70"/>
        <v>38898</v>
      </c>
      <c r="C390" s="5">
        <v>1.54</v>
      </c>
      <c r="D390" s="5">
        <v>1.54</v>
      </c>
      <c r="E390" s="5">
        <v>1.48</v>
      </c>
      <c r="F390" s="5">
        <v>1.52</v>
      </c>
      <c r="G390" s="6">
        <v>55400</v>
      </c>
      <c r="H390" s="10">
        <v>1.52</v>
      </c>
      <c r="I390" s="7">
        <f t="shared" si="62"/>
        <v>2.7027027027027053E-2</v>
      </c>
      <c r="J390" s="8">
        <f t="shared" si="63"/>
        <v>1.6280866396348468</v>
      </c>
      <c r="K390" s="8">
        <f t="shared" si="64"/>
        <v>1.2269133603651527</v>
      </c>
      <c r="L390" s="8">
        <f t="shared" si="65"/>
        <v>1.4274999999999998</v>
      </c>
      <c r="M390" s="19">
        <f t="shared" si="66"/>
        <v>0.32697767603598127</v>
      </c>
      <c r="N390" s="19">
        <f t="shared" si="67"/>
        <v>-0.15365496879213852</v>
      </c>
      <c r="O390" s="19">
        <f t="shared" si="68"/>
        <v>-2.4890918371993732E-2</v>
      </c>
      <c r="P390" s="19">
        <f t="shared" si="69"/>
        <v>1.8731209571597497E-2</v>
      </c>
      <c r="Q390" s="15"/>
      <c r="R390" s="1"/>
      <c r="S390" s="15"/>
      <c r="X390" s="10"/>
      <c r="Y390" s="10"/>
    </row>
    <row r="391" spans="1:25">
      <c r="A391" s="3">
        <v>38901</v>
      </c>
      <c r="B391" s="9">
        <f t="shared" si="70"/>
        <v>38901</v>
      </c>
      <c r="C391" s="5">
        <v>1.52</v>
      </c>
      <c r="D391" s="5">
        <v>1.52</v>
      </c>
      <c r="E391" s="5">
        <v>1.52</v>
      </c>
      <c r="F391" s="5">
        <v>1.52</v>
      </c>
      <c r="G391" s="6">
        <v>0</v>
      </c>
      <c r="H391" s="10">
        <v>1.52</v>
      </c>
      <c r="I391" s="7">
        <f t="shared" si="62"/>
        <v>0</v>
      </c>
      <c r="J391" s="8">
        <f t="shared" si="63"/>
        <v>1.6294547095503102</v>
      </c>
      <c r="K391" s="8">
        <f t="shared" si="64"/>
        <v>1.2265452904496892</v>
      </c>
      <c r="L391" s="8">
        <f t="shared" si="65"/>
        <v>1.4279999999999997</v>
      </c>
      <c r="M391" s="19">
        <f t="shared" si="66"/>
        <v>0.32849126912623183</v>
      </c>
      <c r="N391" s="19">
        <f t="shared" si="67"/>
        <v>4.6290410666568133E-3</v>
      </c>
      <c r="O391" s="19">
        <f t="shared" si="68"/>
        <v>8.4029306681755603E-4</v>
      </c>
      <c r="P391" s="19">
        <f t="shared" si="69"/>
        <v>-2.999966642746641E-4</v>
      </c>
      <c r="Q391" s="15"/>
      <c r="R391" s="1"/>
      <c r="S391" s="15"/>
      <c r="X391" s="10"/>
      <c r="Y391" s="10"/>
    </row>
    <row r="392" spans="1:25">
      <c r="A392" s="3">
        <v>38902</v>
      </c>
      <c r="B392" s="9">
        <f t="shared" si="70"/>
        <v>38902</v>
      </c>
      <c r="C392" s="5">
        <v>1.5</v>
      </c>
      <c r="D392" s="5">
        <v>1.51</v>
      </c>
      <c r="E392" s="5">
        <v>1.4</v>
      </c>
      <c r="F392" s="5">
        <v>1.41</v>
      </c>
      <c r="G392" s="6">
        <v>128500</v>
      </c>
      <c r="H392" s="10">
        <v>1.41</v>
      </c>
      <c r="I392" s="7">
        <f t="shared" si="62"/>
        <v>-7.2368421052631637E-2</v>
      </c>
      <c r="J392" s="8">
        <f t="shared" si="63"/>
        <v>1.622324042811728</v>
      </c>
      <c r="K392" s="8">
        <f t="shared" si="64"/>
        <v>1.2246759571882715</v>
      </c>
      <c r="L392" s="8">
        <f t="shared" si="65"/>
        <v>1.4234999999999998</v>
      </c>
      <c r="M392" s="19">
        <f t="shared" si="66"/>
        <v>0.32469657241938116</v>
      </c>
      <c r="N392" s="19">
        <f t="shared" si="67"/>
        <v>-1.155189517500527E-2</v>
      </c>
      <c r="O392" s="19">
        <f t="shared" si="68"/>
        <v>-4.3761061272762185E-3</v>
      </c>
      <c r="P392" s="19">
        <f t="shared" si="69"/>
        <v>-1.5240637879195957E-3</v>
      </c>
      <c r="Q392" s="15"/>
      <c r="R392" s="1"/>
      <c r="S392" s="15"/>
      <c r="X392" s="10"/>
      <c r="Y392" s="10"/>
    </row>
    <row r="393" spans="1:25">
      <c r="A393" s="3">
        <v>38903</v>
      </c>
      <c r="B393" s="9">
        <f t="shared" si="70"/>
        <v>38903</v>
      </c>
      <c r="C393" s="5">
        <v>1.4</v>
      </c>
      <c r="D393" s="5">
        <v>1.48</v>
      </c>
      <c r="E393" s="5">
        <v>1.4</v>
      </c>
      <c r="F393" s="5">
        <v>1.48</v>
      </c>
      <c r="G393" s="6">
        <v>21000</v>
      </c>
      <c r="H393" s="10">
        <v>1.48</v>
      </c>
      <c r="I393" s="7">
        <f t="shared" si="62"/>
        <v>4.964539007092203E-2</v>
      </c>
      <c r="J393" s="8">
        <f t="shared" si="63"/>
        <v>1.6272098898656109</v>
      </c>
      <c r="K393" s="8">
        <f t="shared" si="64"/>
        <v>1.2267901101343892</v>
      </c>
      <c r="L393" s="8">
        <f t="shared" si="65"/>
        <v>1.427</v>
      </c>
      <c r="M393" s="19">
        <f t="shared" si="66"/>
        <v>0.32639632193265522</v>
      </c>
      <c r="N393" s="19">
        <f t="shared" si="67"/>
        <v>5.234885913974632E-3</v>
      </c>
      <c r="O393" s="19">
        <f t="shared" si="68"/>
        <v>3.0116344977634333E-3</v>
      </c>
      <c r="P393" s="19">
        <f t="shared" si="69"/>
        <v>1.7262957876396912E-3</v>
      </c>
      <c r="Q393" s="15"/>
      <c r="R393" s="1"/>
      <c r="S393" s="15"/>
      <c r="X393" s="10"/>
      <c r="Y393" s="10"/>
    </row>
    <row r="394" spans="1:25">
      <c r="A394" s="3">
        <v>38904</v>
      </c>
      <c r="B394" s="9">
        <f t="shared" si="70"/>
        <v>38904</v>
      </c>
      <c r="C394" s="5">
        <v>1.48</v>
      </c>
      <c r="D394" s="5">
        <v>1.5</v>
      </c>
      <c r="E394" s="5">
        <v>1.4</v>
      </c>
      <c r="F394" s="5">
        <v>1.5</v>
      </c>
      <c r="G394" s="6">
        <v>38400</v>
      </c>
      <c r="H394" s="10">
        <v>1.5</v>
      </c>
      <c r="I394" s="7">
        <f t="shared" si="62"/>
        <v>1.3513513513513526E-2</v>
      </c>
      <c r="J394" s="8">
        <f t="shared" si="63"/>
        <v>1.6014392163131035</v>
      </c>
      <c r="K394" s="8">
        <f t="shared" si="64"/>
        <v>1.2395607836868967</v>
      </c>
      <c r="L394" s="8">
        <f t="shared" si="65"/>
        <v>1.4205000000000001</v>
      </c>
      <c r="M394" s="19">
        <f t="shared" si="66"/>
        <v>0.29194085307365969</v>
      </c>
      <c r="N394" s="19">
        <f t="shared" si="67"/>
        <v>-0.10556328776923125</v>
      </c>
      <c r="O394" s="19">
        <f t="shared" si="68"/>
        <v>-1.5837338325565217E-2</v>
      </c>
      <c r="P394" s="19">
        <f t="shared" si="69"/>
        <v>1.0409827603768769E-2</v>
      </c>
      <c r="Q394" s="15"/>
      <c r="R394" s="1"/>
      <c r="S394" s="15"/>
      <c r="X394" s="10"/>
      <c r="Y394" s="10"/>
    </row>
    <row r="395" spans="1:25">
      <c r="A395" s="3">
        <v>38905</v>
      </c>
      <c r="B395" s="9">
        <f t="shared" si="70"/>
        <v>38905</v>
      </c>
      <c r="C395" s="5">
        <v>1.5</v>
      </c>
      <c r="D395" s="5">
        <v>1.54</v>
      </c>
      <c r="E395" s="5">
        <v>1.48</v>
      </c>
      <c r="F395" s="5">
        <v>1.5</v>
      </c>
      <c r="G395" s="6">
        <v>31600</v>
      </c>
      <c r="H395" s="10">
        <v>1.5</v>
      </c>
      <c r="I395" s="7">
        <f t="shared" si="62"/>
        <v>0</v>
      </c>
      <c r="J395" s="8">
        <f t="shared" si="63"/>
        <v>1.5949397914303916</v>
      </c>
      <c r="K395" s="8">
        <f t="shared" si="64"/>
        <v>1.2420602085696086</v>
      </c>
      <c r="L395" s="8">
        <f t="shared" si="65"/>
        <v>1.4185000000000001</v>
      </c>
      <c r="M395" s="19">
        <f t="shared" si="66"/>
        <v>0.28410827464408422</v>
      </c>
      <c r="N395" s="19">
        <f t="shared" si="67"/>
        <v>-2.6829333226614998E-2</v>
      </c>
      <c r="O395" s="19">
        <f t="shared" si="68"/>
        <v>-4.0584898986520184E-3</v>
      </c>
      <c r="P395" s="19">
        <f t="shared" si="69"/>
        <v>2.0163794431102837E-3</v>
      </c>
      <c r="Q395" s="15"/>
      <c r="R395" s="1"/>
      <c r="S395" s="15"/>
      <c r="X395" s="10"/>
      <c r="Y395" s="10"/>
    </row>
    <row r="396" spans="1:25">
      <c r="A396" s="3">
        <v>38908</v>
      </c>
      <c r="B396" s="9">
        <f t="shared" si="70"/>
        <v>38908</v>
      </c>
      <c r="C396" s="5">
        <v>1.45</v>
      </c>
      <c r="D396" s="5">
        <v>1.45</v>
      </c>
      <c r="E396" s="5">
        <v>1.41</v>
      </c>
      <c r="F396" s="5">
        <v>1.41</v>
      </c>
      <c r="G396" s="6">
        <v>5000</v>
      </c>
      <c r="H396" s="10">
        <v>1.41</v>
      </c>
      <c r="I396" s="7">
        <f t="shared" si="62"/>
        <v>-6.0000000000000053E-2</v>
      </c>
      <c r="J396" s="8">
        <f t="shared" si="63"/>
        <v>1.5831881311960385</v>
      </c>
      <c r="K396" s="8">
        <f t="shared" si="64"/>
        <v>1.2428118688039616</v>
      </c>
      <c r="L396" s="8">
        <f t="shared" si="65"/>
        <v>1.413</v>
      </c>
      <c r="M396" s="19">
        <f t="shared" si="66"/>
        <v>0.27387593483448391</v>
      </c>
      <c r="N396" s="19">
        <f t="shared" si="67"/>
        <v>-3.6015634611201816E-2</v>
      </c>
      <c r="O396" s="19">
        <f t="shared" si="68"/>
        <v>-7.3680901921782142E-3</v>
      </c>
      <c r="P396" s="19">
        <f t="shared" si="69"/>
        <v>6.0517213993880887E-4</v>
      </c>
      <c r="Q396" s="15"/>
      <c r="R396" s="1"/>
      <c r="S396" s="15"/>
      <c r="X396" s="10"/>
      <c r="Y396" s="10"/>
    </row>
    <row r="397" spans="1:25">
      <c r="A397" s="3">
        <v>38909</v>
      </c>
      <c r="B397" s="9">
        <f t="shared" si="70"/>
        <v>38909</v>
      </c>
      <c r="C397" s="5">
        <v>1.46</v>
      </c>
      <c r="D397" s="5">
        <v>1.49</v>
      </c>
      <c r="E397" s="5">
        <v>1.42</v>
      </c>
      <c r="F397" s="5">
        <v>1.43</v>
      </c>
      <c r="G397" s="6">
        <v>31800</v>
      </c>
      <c r="H397" s="10">
        <v>1.43</v>
      </c>
      <c r="I397" s="7">
        <f t="shared" si="62"/>
        <v>1.4184397163120581E-2</v>
      </c>
      <c r="J397" s="8">
        <f t="shared" si="63"/>
        <v>1.5752075737556976</v>
      </c>
      <c r="K397" s="8">
        <f t="shared" si="64"/>
        <v>1.2437924262443023</v>
      </c>
      <c r="L397" s="8">
        <f t="shared" si="65"/>
        <v>1.4095</v>
      </c>
      <c r="M397" s="19">
        <f t="shared" si="66"/>
        <v>0.2664553510042838</v>
      </c>
      <c r="N397" s="19">
        <f t="shared" si="67"/>
        <v>-2.7094691012865803E-2</v>
      </c>
      <c r="O397" s="19">
        <f t="shared" si="68"/>
        <v>-5.0408143435940658E-3</v>
      </c>
      <c r="P397" s="19">
        <f t="shared" si="69"/>
        <v>7.8898300294187801E-4</v>
      </c>
      <c r="Q397" s="15"/>
      <c r="R397" s="1"/>
      <c r="S397" s="15"/>
      <c r="X397" s="10"/>
      <c r="Y397" s="10"/>
    </row>
    <row r="398" spans="1:25">
      <c r="A398" s="3">
        <v>38910</v>
      </c>
      <c r="B398" s="9">
        <f t="shared" si="70"/>
        <v>38910</v>
      </c>
      <c r="C398" s="5">
        <v>1.47</v>
      </c>
      <c r="D398" s="5">
        <v>1.47</v>
      </c>
      <c r="E398" s="5">
        <v>1.41</v>
      </c>
      <c r="F398" s="5">
        <v>1.41</v>
      </c>
      <c r="G398" s="6">
        <v>18100</v>
      </c>
      <c r="H398" s="10">
        <v>1.41</v>
      </c>
      <c r="I398" s="7">
        <f t="shared" si="62"/>
        <v>-1.3986013986014E-2</v>
      </c>
      <c r="J398" s="8">
        <f t="shared" si="63"/>
        <v>1.5731181395244025</v>
      </c>
      <c r="K398" s="8">
        <f t="shared" si="64"/>
        <v>1.2428818604755978</v>
      </c>
      <c r="L398" s="8">
        <f t="shared" si="65"/>
        <v>1.4080000000000001</v>
      </c>
      <c r="M398" s="19">
        <f t="shared" si="66"/>
        <v>0.26570206674545671</v>
      </c>
      <c r="N398" s="19">
        <f t="shared" si="67"/>
        <v>-2.8270562253222718E-3</v>
      </c>
      <c r="O398" s="19">
        <f t="shared" si="68"/>
        <v>-1.3264500921065312E-3</v>
      </c>
      <c r="P398" s="19">
        <f t="shared" si="69"/>
        <v>-7.3208820820208783E-4</v>
      </c>
      <c r="Q398" s="15"/>
      <c r="R398" s="1"/>
      <c r="S398" s="15"/>
      <c r="X398" s="10"/>
      <c r="Y398" s="10"/>
    </row>
    <row r="399" spans="1:25">
      <c r="A399" s="3">
        <v>38911</v>
      </c>
      <c r="B399" s="9">
        <f t="shared" si="70"/>
        <v>38911</v>
      </c>
      <c r="C399" s="5">
        <v>1.4</v>
      </c>
      <c r="D399" s="5">
        <v>1.4</v>
      </c>
      <c r="E399" s="5">
        <v>1.36</v>
      </c>
      <c r="F399" s="5">
        <v>1.36</v>
      </c>
      <c r="G399" s="6">
        <v>40900</v>
      </c>
      <c r="H399" s="10">
        <v>1.36</v>
      </c>
      <c r="I399" s="7">
        <f t="shared" si="62"/>
        <v>-3.5460992907801296E-2</v>
      </c>
      <c r="J399" s="8">
        <f t="shared" si="63"/>
        <v>1.5719301655349776</v>
      </c>
      <c r="K399" s="8">
        <f t="shared" si="64"/>
        <v>1.2390698344650228</v>
      </c>
      <c r="L399" s="8">
        <f t="shared" si="65"/>
        <v>1.4055000000000002</v>
      </c>
      <c r="M399" s="19">
        <f t="shared" si="66"/>
        <v>0.26863726467335841</v>
      </c>
      <c r="N399" s="19">
        <f t="shared" si="67"/>
        <v>1.104695181281231E-2</v>
      </c>
      <c r="O399" s="19">
        <f t="shared" si="68"/>
        <v>-7.5517150274810086E-4</v>
      </c>
      <c r="P399" s="19">
        <f t="shared" si="69"/>
        <v>-3.0670863674172977E-3</v>
      </c>
      <c r="Q399" s="15"/>
      <c r="R399" s="1"/>
      <c r="S399" s="15"/>
      <c r="X399" s="10"/>
      <c r="Y399" s="10"/>
    </row>
    <row r="400" spans="1:25">
      <c r="A400" s="3">
        <v>38912</v>
      </c>
      <c r="B400" s="9">
        <f t="shared" si="70"/>
        <v>38912</v>
      </c>
      <c r="C400" s="5">
        <v>1.35</v>
      </c>
      <c r="D400" s="5">
        <v>1.4</v>
      </c>
      <c r="E400" s="5">
        <v>1.35</v>
      </c>
      <c r="F400" s="5">
        <v>1.4</v>
      </c>
      <c r="G400" s="6">
        <v>2700</v>
      </c>
      <c r="H400" s="10">
        <v>1.4</v>
      </c>
      <c r="I400" s="7">
        <f t="shared" si="62"/>
        <v>2.9411764705882214E-2</v>
      </c>
      <c r="J400" s="8">
        <f t="shared" si="63"/>
        <v>1.5700602300371764</v>
      </c>
      <c r="K400" s="8">
        <f t="shared" si="64"/>
        <v>1.2379397699628234</v>
      </c>
      <c r="L400" s="8">
        <f t="shared" si="65"/>
        <v>1.4039999999999999</v>
      </c>
      <c r="M400" s="19">
        <f t="shared" si="66"/>
        <v>0.26828482946656357</v>
      </c>
      <c r="N400" s="19">
        <f t="shared" si="67"/>
        <v>-1.311937147749686E-3</v>
      </c>
      <c r="O400" s="19">
        <f t="shared" si="68"/>
        <v>-1.1895792439129919E-3</v>
      </c>
      <c r="P400" s="19">
        <f t="shared" si="69"/>
        <v>-9.1202648209682885E-4</v>
      </c>
      <c r="Q400" s="15"/>
      <c r="R400" s="1"/>
      <c r="S400" s="15"/>
      <c r="X400" s="10"/>
      <c r="Y400" s="10"/>
    </row>
    <row r="401" spans="1:25">
      <c r="A401" s="3">
        <v>38915</v>
      </c>
      <c r="B401" s="9">
        <f t="shared" si="70"/>
        <v>38915</v>
      </c>
      <c r="C401" s="5">
        <v>1.35</v>
      </c>
      <c r="D401" s="5">
        <v>1.4</v>
      </c>
      <c r="E401" s="5">
        <v>1.3</v>
      </c>
      <c r="F401" s="5">
        <v>1.4</v>
      </c>
      <c r="G401" s="6">
        <v>19000</v>
      </c>
      <c r="H401" s="10">
        <v>1.4</v>
      </c>
      <c r="I401" s="7">
        <f t="shared" si="62"/>
        <v>0</v>
      </c>
      <c r="J401" s="8">
        <f t="shared" si="63"/>
        <v>1.5700602300371762</v>
      </c>
      <c r="K401" s="8">
        <f t="shared" si="64"/>
        <v>1.2379397699628232</v>
      </c>
      <c r="L401" s="8">
        <f t="shared" si="65"/>
        <v>1.4039999999999997</v>
      </c>
      <c r="M401" s="19">
        <f t="shared" si="66"/>
        <v>0.26828482946656362</v>
      </c>
      <c r="N401" s="19">
        <f t="shared" si="67"/>
        <v>2.0691125674765819E-16</v>
      </c>
      <c r="O401" s="19">
        <f t="shared" si="68"/>
        <v>-1.4142425919531359E-16</v>
      </c>
      <c r="P401" s="19">
        <f t="shared" si="69"/>
        <v>-1.7936624245596337E-16</v>
      </c>
      <c r="Q401" s="15"/>
      <c r="R401" s="1"/>
      <c r="S401" s="15"/>
      <c r="X401" s="10"/>
      <c r="Y401" s="10"/>
    </row>
    <row r="402" spans="1:25">
      <c r="A402" s="3">
        <v>38916</v>
      </c>
      <c r="B402" s="9">
        <f t="shared" si="70"/>
        <v>38916</v>
      </c>
      <c r="C402" s="5">
        <v>1.4</v>
      </c>
      <c r="D402" s="5">
        <v>1.4</v>
      </c>
      <c r="E402" s="5">
        <v>1.4</v>
      </c>
      <c r="F402" s="5">
        <v>1.4</v>
      </c>
      <c r="G402" s="6">
        <v>0</v>
      </c>
      <c r="H402" s="10">
        <v>1.4</v>
      </c>
      <c r="I402" s="7">
        <f t="shared" si="62"/>
        <v>0</v>
      </c>
      <c r="J402" s="8">
        <f t="shared" si="63"/>
        <v>1.5700602300371762</v>
      </c>
      <c r="K402" s="8">
        <f t="shared" si="64"/>
        <v>1.2379397699628232</v>
      </c>
      <c r="L402" s="8">
        <f t="shared" si="65"/>
        <v>1.4039999999999997</v>
      </c>
      <c r="M402" s="19">
        <f t="shared" si="66"/>
        <v>0.26828482946656362</v>
      </c>
      <c r="N402" s="19">
        <f t="shared" si="67"/>
        <v>0</v>
      </c>
      <c r="O402" s="19">
        <f t="shared" si="68"/>
        <v>0</v>
      </c>
      <c r="P402" s="19">
        <f t="shared" si="69"/>
        <v>0</v>
      </c>
      <c r="Q402" s="15"/>
      <c r="R402" s="1"/>
      <c r="S402" s="15"/>
      <c r="X402" s="10"/>
      <c r="Y402" s="10"/>
    </row>
    <row r="403" spans="1:25">
      <c r="A403" s="3">
        <v>38917</v>
      </c>
      <c r="B403" s="9">
        <f t="shared" si="70"/>
        <v>38917</v>
      </c>
      <c r="C403" s="5">
        <v>1.4</v>
      </c>
      <c r="D403" s="5">
        <v>1.4</v>
      </c>
      <c r="E403" s="5">
        <v>1.4</v>
      </c>
      <c r="F403" s="5">
        <v>1.4</v>
      </c>
      <c r="G403" s="6">
        <v>0</v>
      </c>
      <c r="H403" s="10">
        <v>1.4</v>
      </c>
      <c r="I403" s="7">
        <f t="shared" si="62"/>
        <v>0</v>
      </c>
      <c r="J403" s="8">
        <f t="shared" si="63"/>
        <v>1.570060230037176</v>
      </c>
      <c r="K403" s="8">
        <f t="shared" si="64"/>
        <v>1.237939769962823</v>
      </c>
      <c r="L403" s="8">
        <f t="shared" si="65"/>
        <v>1.4039999999999995</v>
      </c>
      <c r="M403" s="19">
        <f t="shared" si="66"/>
        <v>0.26828482946656368</v>
      </c>
      <c r="N403" s="19">
        <f t="shared" si="67"/>
        <v>2.0691125674765814E-16</v>
      </c>
      <c r="O403" s="19">
        <f t="shared" si="68"/>
        <v>-1.4142425919531359E-16</v>
      </c>
      <c r="P403" s="19">
        <f t="shared" si="69"/>
        <v>-1.793662424559634E-16</v>
      </c>
      <c r="Q403" s="15"/>
      <c r="R403" s="1"/>
      <c r="S403" s="15"/>
      <c r="X403" s="10"/>
      <c r="Y403" s="10"/>
    </row>
    <row r="404" spans="1:25">
      <c r="A404" s="3">
        <v>38918</v>
      </c>
      <c r="B404" s="9">
        <f t="shared" si="70"/>
        <v>38918</v>
      </c>
      <c r="C404" s="5">
        <v>1.37</v>
      </c>
      <c r="D404" s="5">
        <v>1.37</v>
      </c>
      <c r="E404" s="5">
        <v>1.3</v>
      </c>
      <c r="F404" s="5">
        <v>1.32</v>
      </c>
      <c r="G404" s="6">
        <v>82000</v>
      </c>
      <c r="H404" s="10">
        <v>1.32</v>
      </c>
      <c r="I404" s="7">
        <f t="shared" si="62"/>
        <v>-5.7142857142857037E-2</v>
      </c>
      <c r="J404" s="8">
        <f t="shared" si="63"/>
        <v>1.5694818171799543</v>
      </c>
      <c r="K404" s="8">
        <f t="shared" si="64"/>
        <v>1.239518182820045</v>
      </c>
      <c r="L404" s="8">
        <f t="shared" si="65"/>
        <v>1.4044999999999996</v>
      </c>
      <c r="M404" s="19">
        <f t="shared" si="66"/>
        <v>0.26620314161846698</v>
      </c>
      <c r="N404" s="19">
        <f t="shared" si="67"/>
        <v>-7.7592454714482595E-3</v>
      </c>
      <c r="O404" s="19">
        <f t="shared" si="68"/>
        <v>-3.684016996010497E-4</v>
      </c>
      <c r="P404" s="19">
        <f t="shared" si="69"/>
        <v>1.2750320294415023E-3</v>
      </c>
      <c r="Q404" s="15"/>
      <c r="R404" s="1"/>
      <c r="S404" s="15"/>
      <c r="X404" s="10"/>
      <c r="Y404" s="10"/>
    </row>
    <row r="405" spans="1:25">
      <c r="A405" s="3">
        <v>38919</v>
      </c>
      <c r="B405" s="9">
        <f t="shared" si="70"/>
        <v>38919</v>
      </c>
      <c r="C405" s="5">
        <v>1.32</v>
      </c>
      <c r="D405" s="5">
        <v>1.32</v>
      </c>
      <c r="E405" s="5">
        <v>1.26</v>
      </c>
      <c r="F405" s="5">
        <v>1.28</v>
      </c>
      <c r="G405" s="6">
        <v>103600</v>
      </c>
      <c r="H405" s="10">
        <v>1.28</v>
      </c>
      <c r="I405" s="7">
        <f t="shared" si="62"/>
        <v>-3.0303030303030328E-2</v>
      </c>
      <c r="J405" s="8">
        <f t="shared" si="63"/>
        <v>1.5694818171799545</v>
      </c>
      <c r="K405" s="8">
        <f t="shared" si="64"/>
        <v>1.2395181828200452</v>
      </c>
      <c r="L405" s="8">
        <f t="shared" si="65"/>
        <v>1.4044999999999999</v>
      </c>
      <c r="M405" s="19">
        <f t="shared" si="66"/>
        <v>0.26620314161846692</v>
      </c>
      <c r="N405" s="19">
        <f t="shared" si="67"/>
        <v>-2.0852928667092379E-16</v>
      </c>
      <c r="O405" s="19">
        <f t="shared" si="68"/>
        <v>1.4147637933391363E-16</v>
      </c>
      <c r="P405" s="19">
        <f t="shared" si="69"/>
        <v>1.791378359774074E-16</v>
      </c>
      <c r="Q405" s="15"/>
      <c r="R405" s="1"/>
      <c r="S405" s="15"/>
      <c r="X405" s="10"/>
      <c r="Y405" s="10"/>
    </row>
    <row r="406" spans="1:25">
      <c r="A406" s="3">
        <v>38922</v>
      </c>
      <c r="B406" s="9">
        <f t="shared" si="70"/>
        <v>38922</v>
      </c>
      <c r="C406" s="5">
        <v>1.3</v>
      </c>
      <c r="D406" s="5">
        <v>1.31</v>
      </c>
      <c r="E406" s="5">
        <v>1.29</v>
      </c>
      <c r="F406" s="5">
        <v>1.3</v>
      </c>
      <c r="G406" s="6">
        <v>137100</v>
      </c>
      <c r="H406" s="10">
        <v>1.3</v>
      </c>
      <c r="I406" s="7">
        <f t="shared" si="62"/>
        <v>1.5625000000000014E-2</v>
      </c>
      <c r="J406" s="8">
        <f t="shared" si="63"/>
        <v>1.5622740288291286</v>
      </c>
      <c r="K406" s="8">
        <f t="shared" si="64"/>
        <v>1.2527259711708709</v>
      </c>
      <c r="L406" s="8">
        <f t="shared" si="65"/>
        <v>1.4074999999999998</v>
      </c>
      <c r="M406" s="19">
        <f t="shared" si="66"/>
        <v>0.247099577067869</v>
      </c>
      <c r="N406" s="19">
        <f t="shared" si="67"/>
        <v>-7.1763107055956232E-2</v>
      </c>
      <c r="O406" s="19">
        <f t="shared" si="68"/>
        <v>-4.5924637494538633E-3</v>
      </c>
      <c r="P406" s="19">
        <f t="shared" si="69"/>
        <v>1.0655582575462084E-2</v>
      </c>
      <c r="Q406" s="15"/>
      <c r="R406" s="1"/>
      <c r="S406" s="15"/>
      <c r="X406" s="10"/>
      <c r="Y406" s="10"/>
    </row>
    <row r="407" spans="1:25">
      <c r="A407" s="3">
        <v>38923</v>
      </c>
      <c r="B407" s="9">
        <f t="shared" si="70"/>
        <v>38923</v>
      </c>
      <c r="C407" s="5">
        <v>1.29</v>
      </c>
      <c r="D407" s="5">
        <v>1.3</v>
      </c>
      <c r="E407" s="5">
        <v>1.29</v>
      </c>
      <c r="F407" s="5">
        <v>1.3</v>
      </c>
      <c r="G407" s="6">
        <v>544000</v>
      </c>
      <c r="H407" s="10">
        <v>1.3</v>
      </c>
      <c r="I407" s="7">
        <f t="shared" si="62"/>
        <v>0</v>
      </c>
      <c r="J407" s="8">
        <f t="shared" si="63"/>
        <v>1.5540931753252916</v>
      </c>
      <c r="K407" s="8">
        <f t="shared" si="64"/>
        <v>1.2669068246747082</v>
      </c>
      <c r="L407" s="8">
        <f t="shared" si="65"/>
        <v>1.4104999999999999</v>
      </c>
      <c r="M407" s="19">
        <f t="shared" si="66"/>
        <v>0.22668308754617497</v>
      </c>
      <c r="N407" s="19">
        <f t="shared" si="67"/>
        <v>-8.2624542558753095E-2</v>
      </c>
      <c r="O407" s="19">
        <f t="shared" si="68"/>
        <v>-5.2365035537128447E-3</v>
      </c>
      <c r="P407" s="19">
        <f t="shared" si="69"/>
        <v>1.1319996415962374E-2</v>
      </c>
      <c r="Q407" s="15"/>
      <c r="R407" s="1"/>
      <c r="S407" s="15"/>
      <c r="X407" s="10"/>
      <c r="Y407" s="10"/>
    </row>
    <row r="408" spans="1:25">
      <c r="A408" s="3">
        <v>38924</v>
      </c>
      <c r="B408" s="9">
        <f t="shared" si="70"/>
        <v>38924</v>
      </c>
      <c r="C408" s="5">
        <v>1.3</v>
      </c>
      <c r="D408" s="5">
        <v>1.31</v>
      </c>
      <c r="E408" s="5">
        <v>1.26</v>
      </c>
      <c r="F408" s="5">
        <v>1.28</v>
      </c>
      <c r="G408" s="6">
        <v>687200</v>
      </c>
      <c r="H408" s="10">
        <v>1.28</v>
      </c>
      <c r="I408" s="7">
        <f t="shared" si="62"/>
        <v>-1.5384615384615398E-2</v>
      </c>
      <c r="J408" s="8">
        <f t="shared" si="63"/>
        <v>1.5593372929657636</v>
      </c>
      <c r="K408" s="8">
        <f t="shared" si="64"/>
        <v>1.250662707034236</v>
      </c>
      <c r="L408" s="8">
        <f t="shared" si="65"/>
        <v>1.4049999999999998</v>
      </c>
      <c r="M408" s="19">
        <f t="shared" si="66"/>
        <v>0.24680881919274969</v>
      </c>
      <c r="N408" s="19">
        <f t="shared" si="67"/>
        <v>8.8783560628338185E-2</v>
      </c>
      <c r="O408" s="19">
        <f t="shared" si="68"/>
        <v>3.3743907532277763E-3</v>
      </c>
      <c r="P408" s="19">
        <f t="shared" si="69"/>
        <v>-1.2821872393530619E-2</v>
      </c>
      <c r="Q408" s="15"/>
      <c r="R408" s="1"/>
      <c r="S408" s="15"/>
      <c r="X408" s="10"/>
      <c r="Y408" s="10"/>
    </row>
    <row r="409" spans="1:25">
      <c r="A409" s="3">
        <v>38925</v>
      </c>
      <c r="B409" s="9">
        <f t="shared" si="70"/>
        <v>38925</v>
      </c>
      <c r="C409" s="5">
        <v>1.31</v>
      </c>
      <c r="D409" s="5">
        <v>1.35</v>
      </c>
      <c r="E409" s="5">
        <v>1.31</v>
      </c>
      <c r="F409" s="5">
        <v>1.33</v>
      </c>
      <c r="G409" s="6">
        <v>485900</v>
      </c>
      <c r="H409" s="10">
        <v>1.33</v>
      </c>
      <c r="I409" s="7">
        <f t="shared" si="62"/>
        <v>3.9062500000000035E-2</v>
      </c>
      <c r="J409" s="8">
        <f t="shared" si="63"/>
        <v>1.5511066404814584</v>
      </c>
      <c r="K409" s="8">
        <f t="shared" si="64"/>
        <v>1.243893359518542</v>
      </c>
      <c r="L409" s="8">
        <f t="shared" si="65"/>
        <v>1.3975000000000002</v>
      </c>
      <c r="M409" s="19">
        <f t="shared" si="66"/>
        <v>0.2469771854733798</v>
      </c>
      <c r="N409" s="19">
        <f t="shared" si="67"/>
        <v>6.8217287040548173E-4</v>
      </c>
      <c r="O409" s="19">
        <f t="shared" si="68"/>
        <v>-5.2783015717215468E-3</v>
      </c>
      <c r="P409" s="19">
        <f t="shared" si="69"/>
        <v>-5.4126084336092051E-3</v>
      </c>
      <c r="Q409" s="15"/>
      <c r="R409" s="1"/>
      <c r="S409" s="15"/>
      <c r="X409" s="10"/>
      <c r="Y409" s="10"/>
    </row>
    <row r="410" spans="1:25">
      <c r="A410" s="3">
        <v>38926</v>
      </c>
      <c r="B410" s="9">
        <f t="shared" si="70"/>
        <v>38926</v>
      </c>
      <c r="C410" s="5">
        <v>1.34</v>
      </c>
      <c r="D410" s="5">
        <v>1.34</v>
      </c>
      <c r="E410" s="5">
        <v>1.3</v>
      </c>
      <c r="F410" s="5">
        <v>1.3</v>
      </c>
      <c r="G410" s="6">
        <v>19900</v>
      </c>
      <c r="H410" s="10">
        <v>1.3</v>
      </c>
      <c r="I410" s="7">
        <f t="shared" si="62"/>
        <v>-2.2556390977443629E-2</v>
      </c>
      <c r="J410" s="8">
        <f t="shared" si="63"/>
        <v>1.5348610461003831</v>
      </c>
      <c r="K410" s="8">
        <f t="shared" si="64"/>
        <v>1.238138953899617</v>
      </c>
      <c r="L410" s="8">
        <f t="shared" si="65"/>
        <v>1.3865000000000001</v>
      </c>
      <c r="M410" s="19">
        <f t="shared" si="66"/>
        <v>0.2396516895508507</v>
      </c>
      <c r="N410" s="19">
        <f t="shared" si="67"/>
        <v>-2.966061787645834E-2</v>
      </c>
      <c r="O410" s="19">
        <f t="shared" si="68"/>
        <v>-1.0473550919769599E-2</v>
      </c>
      <c r="P410" s="19">
        <f t="shared" si="69"/>
        <v>-4.6261245587420887E-3</v>
      </c>
      <c r="Q410" s="15"/>
      <c r="R410" s="1"/>
      <c r="S410" s="15"/>
      <c r="X410" s="10"/>
      <c r="Y410" s="10"/>
    </row>
    <row r="411" spans="1:25">
      <c r="A411" s="3">
        <v>38929</v>
      </c>
      <c r="B411" s="9">
        <f t="shared" si="70"/>
        <v>38929</v>
      </c>
      <c r="C411" s="5">
        <v>1.31</v>
      </c>
      <c r="D411" s="5">
        <v>1.32</v>
      </c>
      <c r="E411" s="5">
        <v>1.31</v>
      </c>
      <c r="F411" s="5">
        <v>1.31</v>
      </c>
      <c r="G411" s="6">
        <v>6900</v>
      </c>
      <c r="H411" s="10">
        <v>1.31</v>
      </c>
      <c r="I411" s="7">
        <f t="shared" si="62"/>
        <v>7.6923076923076988E-3</v>
      </c>
      <c r="J411" s="8">
        <f t="shared" si="63"/>
        <v>1.5144774349849102</v>
      </c>
      <c r="K411" s="8">
        <f t="shared" si="64"/>
        <v>1.2375225650150901</v>
      </c>
      <c r="L411" s="8">
        <f t="shared" si="65"/>
        <v>1.3760000000000001</v>
      </c>
      <c r="M411" s="19">
        <f t="shared" si="66"/>
        <v>0.22379783431782754</v>
      </c>
      <c r="N411" s="19">
        <f t="shared" si="67"/>
        <v>-6.615373863099426E-2</v>
      </c>
      <c r="O411" s="19">
        <f t="shared" si="68"/>
        <v>-1.3280427676017652E-2</v>
      </c>
      <c r="P411" s="19">
        <f t="shared" si="69"/>
        <v>-4.9783498256444415E-4</v>
      </c>
      <c r="Q411" s="15"/>
      <c r="R411" s="1"/>
      <c r="S411" s="15"/>
      <c r="X411" s="10"/>
      <c r="Y411" s="10"/>
    </row>
    <row r="412" spans="1:25">
      <c r="A412" s="3">
        <v>38930</v>
      </c>
      <c r="B412" s="9">
        <f t="shared" si="70"/>
        <v>38930</v>
      </c>
      <c r="C412" s="5">
        <v>1.33</v>
      </c>
      <c r="D412" s="5">
        <v>1.34</v>
      </c>
      <c r="E412" s="5">
        <v>1.32</v>
      </c>
      <c r="F412" s="5">
        <v>1.32</v>
      </c>
      <c r="G412" s="6">
        <v>27000</v>
      </c>
      <c r="H412" s="10">
        <v>1.32</v>
      </c>
      <c r="I412" s="7">
        <f t="shared" si="62"/>
        <v>7.6335877862595486E-3</v>
      </c>
      <c r="J412" s="8">
        <f t="shared" si="63"/>
        <v>1.5111101715492108</v>
      </c>
      <c r="K412" s="8">
        <f t="shared" si="64"/>
        <v>1.23188982845079</v>
      </c>
      <c r="L412" s="8">
        <f t="shared" si="65"/>
        <v>1.3715000000000004</v>
      </c>
      <c r="M412" s="19">
        <f t="shared" si="66"/>
        <v>0.22666015795386912</v>
      </c>
      <c r="N412" s="19">
        <f t="shared" si="67"/>
        <v>1.278977361316481E-2</v>
      </c>
      <c r="O412" s="19">
        <f t="shared" si="68"/>
        <v>-2.2233830349099423E-3</v>
      </c>
      <c r="P412" s="19">
        <f t="shared" si="69"/>
        <v>-4.5516233186676429E-3</v>
      </c>
      <c r="Q412" s="15"/>
      <c r="R412" s="1"/>
      <c r="S412" s="15"/>
      <c r="X412" s="10"/>
      <c r="Y412" s="10"/>
    </row>
    <row r="413" spans="1:25">
      <c r="A413" s="3">
        <v>38931</v>
      </c>
      <c r="B413" s="9">
        <f t="shared" si="70"/>
        <v>38931</v>
      </c>
      <c r="C413" s="5">
        <v>1.32</v>
      </c>
      <c r="D413" s="5">
        <v>1.32</v>
      </c>
      <c r="E413" s="5">
        <v>1.3</v>
      </c>
      <c r="F413" s="5">
        <v>1.3</v>
      </c>
      <c r="G413" s="6">
        <v>108900</v>
      </c>
      <c r="H413" s="10">
        <v>1.3</v>
      </c>
      <c r="I413" s="7">
        <f t="shared" si="62"/>
        <v>-1.5151515151515164E-2</v>
      </c>
      <c r="J413" s="8">
        <f t="shared" si="63"/>
        <v>1.4960477442714779</v>
      </c>
      <c r="K413" s="8">
        <f t="shared" si="64"/>
        <v>1.2289522557285226</v>
      </c>
      <c r="L413" s="8">
        <f t="shared" si="65"/>
        <v>1.3625000000000003</v>
      </c>
      <c r="M413" s="19">
        <f t="shared" si="66"/>
        <v>0.21733593579241298</v>
      </c>
      <c r="N413" s="19">
        <f t="shared" si="67"/>
        <v>-4.1137455500025961E-2</v>
      </c>
      <c r="O413" s="19">
        <f t="shared" si="68"/>
        <v>-9.9677889549844509E-3</v>
      </c>
      <c r="P413" s="19">
        <f t="shared" si="69"/>
        <v>-2.3846066867534844E-3</v>
      </c>
      <c r="Q413" s="15"/>
      <c r="R413" s="1"/>
      <c r="S413" s="15"/>
      <c r="X413" s="10"/>
      <c r="Y413" s="10"/>
    </row>
    <row r="414" spans="1:25">
      <c r="A414" s="3">
        <v>38932</v>
      </c>
      <c r="B414" s="9">
        <f t="shared" si="70"/>
        <v>38932</v>
      </c>
      <c r="C414" s="5">
        <v>1.32</v>
      </c>
      <c r="D414" s="5">
        <v>1.35</v>
      </c>
      <c r="E414" s="5">
        <v>1.28</v>
      </c>
      <c r="F414" s="5">
        <v>1.28</v>
      </c>
      <c r="G414" s="6">
        <v>92000</v>
      </c>
      <c r="H414" s="10">
        <v>1.28</v>
      </c>
      <c r="I414" s="7">
        <f t="shared" si="62"/>
        <v>-1.5384615384615398E-2</v>
      </c>
      <c r="J414" s="8">
        <f t="shared" si="63"/>
        <v>1.4736924711264978</v>
      </c>
      <c r="K414" s="8">
        <f t="shared" si="64"/>
        <v>1.2293075288735025</v>
      </c>
      <c r="L414" s="8">
        <f t="shared" si="65"/>
        <v>1.3515000000000001</v>
      </c>
      <c r="M414" s="19">
        <f t="shared" si="66"/>
        <v>0.19879886563205365</v>
      </c>
      <c r="N414" s="19">
        <f t="shared" si="67"/>
        <v>-8.529224627658856E-2</v>
      </c>
      <c r="O414" s="19">
        <f t="shared" si="68"/>
        <v>-1.4942887505148652E-2</v>
      </c>
      <c r="P414" s="19">
        <f t="shared" si="69"/>
        <v>2.8908620601314158E-4</v>
      </c>
      <c r="Q414" s="15"/>
      <c r="R414" s="1"/>
      <c r="S414" s="15"/>
      <c r="X414" s="10"/>
      <c r="Y414" s="10"/>
    </row>
    <row r="415" spans="1:25">
      <c r="A415" s="3">
        <v>38933</v>
      </c>
      <c r="B415" s="9">
        <f t="shared" si="70"/>
        <v>38933</v>
      </c>
      <c r="C415" s="5">
        <v>1.3</v>
      </c>
      <c r="D415" s="5">
        <v>1.34</v>
      </c>
      <c r="E415" s="5">
        <v>1.28</v>
      </c>
      <c r="F415" s="5">
        <v>1.34</v>
      </c>
      <c r="G415" s="6">
        <v>51000</v>
      </c>
      <c r="H415" s="10">
        <v>1.34</v>
      </c>
      <c r="I415" s="7">
        <f t="shared" si="62"/>
        <v>4.6875000000000042E-2</v>
      </c>
      <c r="J415" s="8">
        <f t="shared" si="63"/>
        <v>1.4449445661432883</v>
      </c>
      <c r="K415" s="8">
        <f t="shared" si="64"/>
        <v>1.242055433856712</v>
      </c>
      <c r="L415" s="8">
        <f t="shared" si="65"/>
        <v>1.3435000000000001</v>
      </c>
      <c r="M415" s="19">
        <f t="shared" si="66"/>
        <v>0.163349498545797</v>
      </c>
      <c r="N415" s="19">
        <f t="shared" si="67"/>
        <v>-0.17831775334104782</v>
      </c>
      <c r="O415" s="19">
        <f t="shared" si="68"/>
        <v>-1.9507397605983912E-2</v>
      </c>
      <c r="P415" s="19">
        <f t="shared" si="69"/>
        <v>1.0369988537279448E-2</v>
      </c>
      <c r="Q415" s="15"/>
      <c r="R415" s="1"/>
      <c r="S415" s="15"/>
      <c r="X415" s="10"/>
      <c r="Y415" s="10"/>
    </row>
    <row r="416" spans="1:25">
      <c r="A416" s="3">
        <v>38936</v>
      </c>
      <c r="B416" s="9">
        <f t="shared" si="70"/>
        <v>38936</v>
      </c>
      <c r="C416" s="5">
        <v>1.34</v>
      </c>
      <c r="D416" s="5">
        <v>1.34</v>
      </c>
      <c r="E416" s="5">
        <v>1.28</v>
      </c>
      <c r="F416" s="5">
        <v>1.28</v>
      </c>
      <c r="G416" s="6">
        <v>7500</v>
      </c>
      <c r="H416" s="10">
        <v>1.28</v>
      </c>
      <c r="I416" s="7">
        <f t="shared" si="62"/>
        <v>-4.4776119402985114E-2</v>
      </c>
      <c r="J416" s="8">
        <f t="shared" si="63"/>
        <v>1.4372197585309405</v>
      </c>
      <c r="K416" s="8">
        <f t="shared" si="64"/>
        <v>1.2367802414690598</v>
      </c>
      <c r="L416" s="8">
        <f t="shared" si="65"/>
        <v>1.3370000000000002</v>
      </c>
      <c r="M416" s="19">
        <f t="shared" si="66"/>
        <v>0.16206558800114451</v>
      </c>
      <c r="N416" s="19">
        <f t="shared" si="67"/>
        <v>-7.8598989043883061E-3</v>
      </c>
      <c r="O416" s="19">
        <f t="shared" si="68"/>
        <v>-5.3460927106470709E-3</v>
      </c>
      <c r="P416" s="19">
        <f t="shared" si="69"/>
        <v>-4.2471473042649541E-3</v>
      </c>
      <c r="Q416" s="15"/>
      <c r="R416" s="1"/>
      <c r="S416" s="15"/>
      <c r="X416" s="10"/>
      <c r="Y416" s="10"/>
    </row>
    <row r="417" spans="1:25">
      <c r="A417" s="3">
        <v>38937</v>
      </c>
      <c r="B417" s="9">
        <f t="shared" si="70"/>
        <v>38937</v>
      </c>
      <c r="C417" s="5">
        <v>1.29</v>
      </c>
      <c r="D417" s="5">
        <v>1.3</v>
      </c>
      <c r="E417" s="5">
        <v>1.27</v>
      </c>
      <c r="F417" s="5">
        <v>1.27</v>
      </c>
      <c r="G417" s="6">
        <v>26900</v>
      </c>
      <c r="H417" s="10">
        <v>1.27</v>
      </c>
      <c r="I417" s="7">
        <f t="shared" si="62"/>
        <v>-7.8125000000000069E-3</v>
      </c>
      <c r="J417" s="8">
        <f t="shared" si="63"/>
        <v>1.4236361453145678</v>
      </c>
      <c r="K417" s="8">
        <f t="shared" si="64"/>
        <v>1.2343638546854325</v>
      </c>
      <c r="L417" s="8">
        <f t="shared" si="65"/>
        <v>1.3290000000000002</v>
      </c>
      <c r="M417" s="19">
        <f t="shared" si="66"/>
        <v>0.15333589841495301</v>
      </c>
      <c r="N417" s="19">
        <f t="shared" si="67"/>
        <v>-5.386516467721604E-2</v>
      </c>
      <c r="O417" s="19">
        <f t="shared" si="68"/>
        <v>-9.4513126025050145E-3</v>
      </c>
      <c r="P417" s="19">
        <f t="shared" si="69"/>
        <v>-1.9537721436729246E-3</v>
      </c>
      <c r="Q417" s="15"/>
      <c r="R417" s="1"/>
      <c r="S417" s="15"/>
      <c r="X417" s="10"/>
      <c r="Y417" s="10"/>
    </row>
    <row r="418" spans="1:25">
      <c r="A418" s="3">
        <v>38938</v>
      </c>
      <c r="B418" s="9">
        <f t="shared" si="70"/>
        <v>38938</v>
      </c>
      <c r="C418" s="5">
        <v>1.26</v>
      </c>
      <c r="D418" s="5">
        <v>1.28</v>
      </c>
      <c r="E418" s="5">
        <v>1.26</v>
      </c>
      <c r="F418" s="5">
        <v>1.26</v>
      </c>
      <c r="G418" s="6">
        <v>29800</v>
      </c>
      <c r="H418" s="10">
        <v>1.26</v>
      </c>
      <c r="I418" s="7">
        <f t="shared" si="62"/>
        <v>-7.8740157480315029E-3</v>
      </c>
      <c r="J418" s="8">
        <f t="shared" si="63"/>
        <v>1.4129931691439312</v>
      </c>
      <c r="K418" s="8">
        <f t="shared" si="64"/>
        <v>1.230006830856069</v>
      </c>
      <c r="L418" s="8">
        <f t="shared" si="65"/>
        <v>1.3215000000000001</v>
      </c>
      <c r="M418" s="19">
        <f t="shared" si="66"/>
        <v>0.14876855452949486</v>
      </c>
      <c r="N418" s="19">
        <f t="shared" si="67"/>
        <v>-2.9786527047294193E-2</v>
      </c>
      <c r="O418" s="19">
        <f t="shared" si="68"/>
        <v>-7.4759103340164956E-3</v>
      </c>
      <c r="P418" s="19">
        <f t="shared" si="69"/>
        <v>-3.5297726945138792E-3</v>
      </c>
      <c r="Q418" s="15"/>
      <c r="R418" s="1"/>
      <c r="S418" s="15"/>
      <c r="X418" s="10"/>
      <c r="Y418" s="10"/>
    </row>
    <row r="419" spans="1:25">
      <c r="A419" s="3">
        <v>38939</v>
      </c>
      <c r="B419" s="9">
        <f t="shared" si="70"/>
        <v>38939</v>
      </c>
      <c r="C419" s="5">
        <v>1.27</v>
      </c>
      <c r="D419" s="5">
        <v>1.27</v>
      </c>
      <c r="E419" s="5">
        <v>1.24</v>
      </c>
      <c r="F419" s="5">
        <v>1.25</v>
      </c>
      <c r="G419" s="6">
        <v>136500</v>
      </c>
      <c r="H419" s="10">
        <v>1.25</v>
      </c>
      <c r="I419" s="7">
        <f t="shared" si="62"/>
        <v>-7.936507936507943E-3</v>
      </c>
      <c r="J419" s="8">
        <f t="shared" si="63"/>
        <v>1.4107417542586163</v>
      </c>
      <c r="K419" s="8">
        <f t="shared" si="64"/>
        <v>1.2212582457413843</v>
      </c>
      <c r="L419" s="8">
        <f t="shared" si="65"/>
        <v>1.3160000000000003</v>
      </c>
      <c r="M419" s="19">
        <f t="shared" si="66"/>
        <v>0.15515433298237669</v>
      </c>
      <c r="N419" s="19">
        <f t="shared" si="67"/>
        <v>4.2924248831198927E-2</v>
      </c>
      <c r="O419" s="19">
        <f t="shared" si="68"/>
        <v>-1.5933657249589011E-3</v>
      </c>
      <c r="P419" s="19">
        <f t="shared" si="69"/>
        <v>-7.1126313246535214E-3</v>
      </c>
      <c r="Q419" s="15"/>
      <c r="R419" s="1"/>
      <c r="S419" s="15"/>
      <c r="X419" s="10"/>
      <c r="Y419" s="10"/>
    </row>
    <row r="420" spans="1:25">
      <c r="A420" s="3">
        <v>38940</v>
      </c>
      <c r="B420" s="9">
        <f t="shared" si="70"/>
        <v>38940</v>
      </c>
      <c r="C420" s="5">
        <v>1.25</v>
      </c>
      <c r="D420" s="5">
        <v>1.26</v>
      </c>
      <c r="E420" s="5">
        <v>1.24</v>
      </c>
      <c r="F420" s="5">
        <v>1.24</v>
      </c>
      <c r="G420" s="6">
        <v>25000</v>
      </c>
      <c r="H420" s="10">
        <v>1.24</v>
      </c>
      <c r="I420" s="7">
        <f t="shared" si="62"/>
        <v>-8.0000000000000071E-3</v>
      </c>
      <c r="J420" s="8">
        <f t="shared" si="63"/>
        <v>1.4000000000000001</v>
      </c>
      <c r="K420" s="8">
        <f t="shared" si="64"/>
        <v>1.2160000000000004</v>
      </c>
      <c r="L420" s="8">
        <f t="shared" si="65"/>
        <v>1.3080000000000003</v>
      </c>
      <c r="M420" s="19">
        <f t="shared" si="66"/>
        <v>0.15131578947368393</v>
      </c>
      <c r="N420" s="19">
        <f t="shared" si="67"/>
        <v>-2.4740163132464743E-2</v>
      </c>
      <c r="O420" s="19">
        <f t="shared" si="68"/>
        <v>-7.6142598219623896E-3</v>
      </c>
      <c r="P420" s="19">
        <f t="shared" si="69"/>
        <v>-4.3055969199960586E-3</v>
      </c>
      <c r="Q420" s="15"/>
      <c r="R420" s="1"/>
      <c r="S420" s="15"/>
      <c r="X420" s="10"/>
      <c r="Y420" s="10"/>
    </row>
    <row r="421" spans="1:25">
      <c r="A421" s="3">
        <v>38943</v>
      </c>
      <c r="B421" s="9">
        <f t="shared" si="70"/>
        <v>38943</v>
      </c>
      <c r="C421" s="5">
        <v>1.26</v>
      </c>
      <c r="D421" s="5">
        <v>1.26</v>
      </c>
      <c r="E421" s="5">
        <v>1.25</v>
      </c>
      <c r="F421" s="5">
        <v>1.25</v>
      </c>
      <c r="G421" s="6">
        <v>30400</v>
      </c>
      <c r="H421" s="10">
        <v>1.25</v>
      </c>
      <c r="I421" s="7">
        <f t="shared" si="62"/>
        <v>8.0645161290322648E-3</v>
      </c>
      <c r="J421" s="8">
        <f t="shared" si="63"/>
        <v>1.3854646985518102</v>
      </c>
      <c r="K421" s="8">
        <f t="shared" si="64"/>
        <v>1.2155353014481898</v>
      </c>
      <c r="L421" s="8">
        <f t="shared" si="65"/>
        <v>1.3005</v>
      </c>
      <c r="M421" s="19">
        <f t="shared" si="66"/>
        <v>0.13979799426735398</v>
      </c>
      <c r="N421" s="19">
        <f t="shared" si="67"/>
        <v>-7.6117603102702422E-2</v>
      </c>
      <c r="O421" s="19">
        <f t="shared" si="68"/>
        <v>-1.0382358177278521E-2</v>
      </c>
      <c r="P421" s="19">
        <f t="shared" si="69"/>
        <v>-3.8215341431795905E-4</v>
      </c>
      <c r="Q421" s="15"/>
      <c r="R421" s="1"/>
      <c r="S421" s="15"/>
      <c r="X421" s="10"/>
      <c r="Y421" s="10"/>
    </row>
    <row r="422" spans="1:25">
      <c r="A422" s="3">
        <v>38944</v>
      </c>
      <c r="B422" s="9">
        <f t="shared" si="70"/>
        <v>38944</v>
      </c>
      <c r="C422" s="5">
        <v>1.26</v>
      </c>
      <c r="D422" s="5">
        <v>1.31</v>
      </c>
      <c r="E422" s="5">
        <v>1.25</v>
      </c>
      <c r="F422" s="5">
        <v>1.31</v>
      </c>
      <c r="G422" s="6">
        <v>32000</v>
      </c>
      <c r="H422" s="10">
        <v>1.31</v>
      </c>
      <c r="I422" s="7">
        <f t="shared" si="62"/>
        <v>4.8000000000000043E-2</v>
      </c>
      <c r="J422" s="8">
        <f t="shared" si="63"/>
        <v>1.3679444229944198</v>
      </c>
      <c r="K422" s="8">
        <f t="shared" si="64"/>
        <v>1.2240555770055803</v>
      </c>
      <c r="L422" s="8">
        <f t="shared" si="65"/>
        <v>1.296</v>
      </c>
      <c r="M422" s="19">
        <f t="shared" si="66"/>
        <v>0.11755090920041082</v>
      </c>
      <c r="N422" s="19">
        <f t="shared" si="67"/>
        <v>-0.15913736948469481</v>
      </c>
      <c r="O422" s="19">
        <f t="shared" si="68"/>
        <v>-1.264577551178599E-2</v>
      </c>
      <c r="P422" s="19">
        <f t="shared" si="69"/>
        <v>7.0094842554054007E-3</v>
      </c>
      <c r="Q422" s="15"/>
      <c r="R422" s="1"/>
      <c r="S422" s="15"/>
      <c r="X422" s="10"/>
      <c r="Y422" s="10"/>
    </row>
    <row r="423" spans="1:25">
      <c r="A423" s="3">
        <v>38945</v>
      </c>
      <c r="B423" s="9">
        <f t="shared" si="70"/>
        <v>38945</v>
      </c>
      <c r="C423" s="5">
        <v>1.31</v>
      </c>
      <c r="D423" s="5">
        <v>1.35</v>
      </c>
      <c r="E423" s="5">
        <v>1.3</v>
      </c>
      <c r="F423" s="5">
        <v>1.33</v>
      </c>
      <c r="G423" s="6">
        <v>64000</v>
      </c>
      <c r="H423" s="10">
        <v>1.33</v>
      </c>
      <c r="I423" s="7">
        <f t="shared" si="62"/>
        <v>1.5267175572519097E-2</v>
      </c>
      <c r="J423" s="8">
        <f t="shared" si="63"/>
        <v>1.3490243310442505</v>
      </c>
      <c r="K423" s="8">
        <f t="shared" si="64"/>
        <v>1.2359756689557495</v>
      </c>
      <c r="L423" s="8">
        <f t="shared" si="65"/>
        <v>1.2925</v>
      </c>
      <c r="M423" s="19">
        <f t="shared" si="66"/>
        <v>9.1465119361138755E-2</v>
      </c>
      <c r="N423" s="19">
        <f t="shared" si="67"/>
        <v>-0.22191057488801541</v>
      </c>
      <c r="O423" s="19">
        <f t="shared" si="68"/>
        <v>-1.3831038477976591E-2</v>
      </c>
      <c r="P423" s="19">
        <f t="shared" si="69"/>
        <v>9.7381950412165352E-3</v>
      </c>
      <c r="Q423" s="15"/>
      <c r="R423" s="1"/>
      <c r="S423" s="15"/>
      <c r="X423" s="10"/>
      <c r="Y423" s="10"/>
    </row>
    <row r="424" spans="1:25">
      <c r="A424" s="3">
        <v>38946</v>
      </c>
      <c r="B424" s="9">
        <f t="shared" si="70"/>
        <v>38946</v>
      </c>
      <c r="C424" s="5">
        <v>1.32</v>
      </c>
      <c r="D424" s="5">
        <v>1.33</v>
      </c>
      <c r="E424" s="5">
        <v>1.28</v>
      </c>
      <c r="F424" s="5">
        <v>1.3</v>
      </c>
      <c r="G424" s="6">
        <v>32000</v>
      </c>
      <c r="H424" s="10">
        <v>1.3</v>
      </c>
      <c r="I424" s="7">
        <f t="shared" si="62"/>
        <v>-2.2556390977443629E-2</v>
      </c>
      <c r="J424" s="8">
        <f t="shared" si="63"/>
        <v>1.346735857918566</v>
      </c>
      <c r="K424" s="8">
        <f t="shared" si="64"/>
        <v>1.2362641420814342</v>
      </c>
      <c r="L424" s="8">
        <f t="shared" si="65"/>
        <v>1.2915000000000001</v>
      </c>
      <c r="M424" s="19">
        <f t="shared" si="66"/>
        <v>8.935931414393064E-2</v>
      </c>
      <c r="N424" s="19">
        <f t="shared" si="67"/>
        <v>-2.3023041263343268E-2</v>
      </c>
      <c r="O424" s="19">
        <f t="shared" si="68"/>
        <v>-1.6963912903728124E-3</v>
      </c>
      <c r="P424" s="19">
        <f t="shared" si="69"/>
        <v>2.3339709100294928E-4</v>
      </c>
      <c r="Q424" s="15"/>
      <c r="R424" s="1"/>
      <c r="S424" s="15"/>
      <c r="X424" s="10"/>
      <c r="Y424" s="10"/>
    </row>
    <row r="425" spans="1:25">
      <c r="A425" s="3">
        <v>38947</v>
      </c>
      <c r="B425" s="9">
        <f t="shared" si="70"/>
        <v>38947</v>
      </c>
      <c r="C425" s="5">
        <v>1.3</v>
      </c>
      <c r="D425" s="5">
        <v>1.3</v>
      </c>
      <c r="E425" s="5">
        <v>1.3</v>
      </c>
      <c r="F425" s="5">
        <v>1.3</v>
      </c>
      <c r="G425" s="6">
        <v>10000</v>
      </c>
      <c r="H425" s="10">
        <v>1.3</v>
      </c>
      <c r="I425" s="7">
        <f t="shared" si="62"/>
        <v>0</v>
      </c>
      <c r="J425" s="8">
        <f t="shared" si="63"/>
        <v>1.3475908340833573</v>
      </c>
      <c r="K425" s="8">
        <f t="shared" si="64"/>
        <v>1.2374091659166426</v>
      </c>
      <c r="L425" s="8">
        <f t="shared" si="65"/>
        <v>1.2925</v>
      </c>
      <c r="M425" s="19">
        <f t="shared" si="66"/>
        <v>8.9042227261259058E-2</v>
      </c>
      <c r="N425" s="19">
        <f t="shared" si="67"/>
        <v>-3.5484480348724748E-3</v>
      </c>
      <c r="O425" s="19">
        <f t="shared" si="68"/>
        <v>6.3485067228606672E-4</v>
      </c>
      <c r="P425" s="19">
        <f t="shared" si="69"/>
        <v>9.2619675377836937E-4</v>
      </c>
      <c r="Q425" s="15"/>
      <c r="R425" s="1"/>
      <c r="S425" s="15"/>
      <c r="X425" s="10"/>
      <c r="Y425" s="10"/>
    </row>
    <row r="426" spans="1:25">
      <c r="A426" s="3">
        <v>38950</v>
      </c>
      <c r="B426" s="9">
        <f t="shared" si="70"/>
        <v>38950</v>
      </c>
      <c r="C426" s="5">
        <v>1.3</v>
      </c>
      <c r="D426" s="5">
        <v>1.3</v>
      </c>
      <c r="E426" s="5">
        <v>1.3</v>
      </c>
      <c r="F426" s="5">
        <v>1.3</v>
      </c>
      <c r="G426" s="6">
        <v>31800</v>
      </c>
      <c r="H426" s="10">
        <v>1.3</v>
      </c>
      <c r="I426" s="7">
        <f t="shared" si="62"/>
        <v>0</v>
      </c>
      <c r="J426" s="8">
        <f t="shared" si="63"/>
        <v>1.3475908340833573</v>
      </c>
      <c r="K426" s="8">
        <f t="shared" si="64"/>
        <v>1.2374091659166426</v>
      </c>
      <c r="L426" s="8">
        <f t="shared" si="65"/>
        <v>1.2925</v>
      </c>
      <c r="M426" s="19">
        <f t="shared" si="66"/>
        <v>8.9042227261259058E-2</v>
      </c>
      <c r="N426" s="19">
        <f t="shared" si="67"/>
        <v>0</v>
      </c>
      <c r="O426" s="19">
        <f t="shared" si="68"/>
        <v>0</v>
      </c>
      <c r="P426" s="19">
        <f t="shared" si="69"/>
        <v>0</v>
      </c>
      <c r="Q426" s="15"/>
      <c r="R426" s="1"/>
      <c r="S426" s="15"/>
      <c r="X426" s="10"/>
      <c r="Y426" s="10"/>
    </row>
    <row r="427" spans="1:25">
      <c r="A427" s="3">
        <v>38951</v>
      </c>
      <c r="B427" s="9">
        <f t="shared" si="70"/>
        <v>38951</v>
      </c>
      <c r="C427" s="5">
        <v>1.28</v>
      </c>
      <c r="D427" s="5">
        <v>1.42</v>
      </c>
      <c r="E427" s="5">
        <v>1.28</v>
      </c>
      <c r="F427" s="5">
        <v>1.34</v>
      </c>
      <c r="G427" s="6">
        <v>352800</v>
      </c>
      <c r="H427" s="10">
        <v>1.34</v>
      </c>
      <c r="I427" s="7">
        <f t="shared" si="62"/>
        <v>3.0769230769230795E-2</v>
      </c>
      <c r="J427" s="8">
        <f t="shared" si="63"/>
        <v>1.3533132638101304</v>
      </c>
      <c r="K427" s="8">
        <f t="shared" si="64"/>
        <v>1.2356867361898696</v>
      </c>
      <c r="L427" s="8">
        <f t="shared" si="65"/>
        <v>1.2945</v>
      </c>
      <c r="M427" s="19">
        <f t="shared" si="66"/>
        <v>9.519121972851452E-2</v>
      </c>
      <c r="N427" s="19">
        <f t="shared" si="67"/>
        <v>6.9057037951372052E-2</v>
      </c>
      <c r="O427" s="19">
        <f t="shared" si="68"/>
        <v>4.2464148479204409E-3</v>
      </c>
      <c r="P427" s="19">
        <f t="shared" si="69"/>
        <v>-1.3919645774541534E-3</v>
      </c>
      <c r="Q427" s="15"/>
      <c r="R427" s="1"/>
      <c r="S427" s="15"/>
      <c r="X427" s="10"/>
      <c r="Y427" s="10"/>
    </row>
    <row r="428" spans="1:25">
      <c r="A428" s="3">
        <v>38952</v>
      </c>
      <c r="B428" s="9">
        <f t="shared" si="70"/>
        <v>38952</v>
      </c>
      <c r="C428" s="5">
        <v>1.35</v>
      </c>
      <c r="D428" s="5">
        <v>1.39</v>
      </c>
      <c r="E428" s="5">
        <v>1.35</v>
      </c>
      <c r="F428" s="5">
        <v>1.36</v>
      </c>
      <c r="G428" s="6">
        <v>43000</v>
      </c>
      <c r="H428" s="10">
        <v>1.36</v>
      </c>
      <c r="I428" s="7">
        <f t="shared" ref="I428:I491" si="71">IF(A429&gt;A428,(H428-H427)/H427, (H428-H429)/H429)</f>
        <v>1.492537313432837E-2</v>
      </c>
      <c r="J428" s="8">
        <f t="shared" ref="J428:J491" si="72">(L428)+2*STDEVPA(H409:H428)</f>
        <v>1.3633922183316305</v>
      </c>
      <c r="K428" s="8">
        <f t="shared" ref="K428:K491" si="73">(L428)-(2*STDEVPA(H409:H428))</f>
        <v>1.2336077816683695</v>
      </c>
      <c r="L428" s="8">
        <f t="shared" ref="L428:L491" si="74">AVERAGE(H409:H428)</f>
        <v>1.2985</v>
      </c>
      <c r="M428" s="19">
        <f t="shared" ref="M428:M491" si="75">(J428-K428)/K428</f>
        <v>0.10520721301525554</v>
      </c>
      <c r="N428" s="19">
        <f t="shared" ref="N428:N491" si="76">IF(A429&gt;A428,(M428-M427)/M427, (M428-M429)/M429)</f>
        <v>0.10521971790367479</v>
      </c>
      <c r="O428" s="19">
        <f t="shared" ref="O428:O491" si="77">IF(A429&gt;A428,(J428-J427)/J427, (J428-J429)/J429)</f>
        <v>7.4476137868653668E-3</v>
      </c>
      <c r="P428" s="19">
        <f t="shared" ref="P428:P491" si="78">IF(A429&gt;A428,(K428-K427)/K427, (K428-K429)/K429)</f>
        <v>-1.6824284510088365E-3</v>
      </c>
      <c r="Q428" s="15"/>
      <c r="R428" s="1"/>
      <c r="S428" s="15"/>
      <c r="X428" s="10"/>
      <c r="Y428" s="10"/>
    </row>
    <row r="429" spans="1:25">
      <c r="A429" s="3">
        <v>38953</v>
      </c>
      <c r="B429" s="9">
        <f t="shared" si="70"/>
        <v>38953</v>
      </c>
      <c r="C429" s="5">
        <v>1.38</v>
      </c>
      <c r="D429" s="5">
        <v>1.4</v>
      </c>
      <c r="E429" s="5">
        <v>1.33</v>
      </c>
      <c r="F429" s="5">
        <v>1.36</v>
      </c>
      <c r="G429" s="6">
        <v>59000</v>
      </c>
      <c r="H429" s="10">
        <v>1.36</v>
      </c>
      <c r="I429" s="7">
        <f t="shared" si="71"/>
        <v>0</v>
      </c>
      <c r="J429" s="8">
        <f t="shared" si="72"/>
        <v>1.3689927532426416</v>
      </c>
      <c r="K429" s="8">
        <f t="shared" si="73"/>
        <v>1.2310072467573585</v>
      </c>
      <c r="L429" s="8">
        <f t="shared" si="74"/>
        <v>1.3</v>
      </c>
      <c r="M429" s="19">
        <f t="shared" si="75"/>
        <v>0.11209154686030953</v>
      </c>
      <c r="N429" s="19">
        <f t="shared" si="76"/>
        <v>6.5435949187777939E-2</v>
      </c>
      <c r="O429" s="19">
        <f t="shared" si="77"/>
        <v>4.1077943937984397E-3</v>
      </c>
      <c r="P429" s="19">
        <f t="shared" si="78"/>
        <v>-2.1080727194294547E-3</v>
      </c>
      <c r="Q429" s="15"/>
      <c r="R429" s="1"/>
      <c r="S429" s="15"/>
      <c r="X429" s="10"/>
      <c r="Y429" s="10"/>
    </row>
    <row r="430" spans="1:25">
      <c r="A430" s="3">
        <v>38954</v>
      </c>
      <c r="B430" s="9">
        <f t="shared" si="70"/>
        <v>38954</v>
      </c>
      <c r="C430" s="5">
        <v>1.36</v>
      </c>
      <c r="D430" s="5">
        <v>1.4</v>
      </c>
      <c r="E430" s="5">
        <v>1.26</v>
      </c>
      <c r="F430" s="5">
        <v>1.26</v>
      </c>
      <c r="G430" s="6">
        <v>122800</v>
      </c>
      <c r="H430" s="10">
        <v>1.26</v>
      </c>
      <c r="I430" s="7">
        <f t="shared" si="71"/>
        <v>-7.352941176470594E-2</v>
      </c>
      <c r="J430" s="8">
        <f t="shared" si="72"/>
        <v>1.369161787498629</v>
      </c>
      <c r="K430" s="8">
        <f t="shared" si="73"/>
        <v>1.2268382125013715</v>
      </c>
      <c r="L430" s="8">
        <f t="shared" si="74"/>
        <v>1.2980000000000003</v>
      </c>
      <c r="M430" s="19">
        <f t="shared" si="75"/>
        <v>0.11600843008229861</v>
      </c>
      <c r="N430" s="19">
        <f t="shared" si="76"/>
        <v>3.4943609323817834E-2</v>
      </c>
      <c r="O430" s="19">
        <f t="shared" si="77"/>
        <v>1.2347344833424842E-4</v>
      </c>
      <c r="P430" s="19">
        <f t="shared" si="78"/>
        <v>-3.3866853887081754E-3</v>
      </c>
      <c r="Q430" s="15"/>
      <c r="R430" s="1"/>
      <c r="S430" s="15"/>
      <c r="X430" s="10"/>
      <c r="Y430" s="10"/>
    </row>
    <row r="431" spans="1:25">
      <c r="A431" s="3">
        <v>38957</v>
      </c>
      <c r="B431" s="9">
        <f t="shared" si="70"/>
        <v>38957</v>
      </c>
      <c r="C431" s="5">
        <v>1.38</v>
      </c>
      <c r="D431" s="5">
        <v>1.38</v>
      </c>
      <c r="E431" s="5">
        <v>1.25</v>
      </c>
      <c r="F431" s="5">
        <v>1.25</v>
      </c>
      <c r="G431" s="6">
        <v>76600</v>
      </c>
      <c r="H431" s="10">
        <v>1.25</v>
      </c>
      <c r="I431" s="7">
        <f t="shared" si="71"/>
        <v>-7.936507936507943E-3</v>
      </c>
      <c r="J431" s="8">
        <f t="shared" si="72"/>
        <v>1.3688918128076448</v>
      </c>
      <c r="K431" s="8">
        <f t="shared" si="73"/>
        <v>1.2211081871923555</v>
      </c>
      <c r="L431" s="8">
        <f t="shared" si="74"/>
        <v>1.2950000000000002</v>
      </c>
      <c r="M431" s="19">
        <f t="shared" si="75"/>
        <v>0.12102418701743557</v>
      </c>
      <c r="N431" s="19">
        <f t="shared" si="76"/>
        <v>4.3236141818130715E-2</v>
      </c>
      <c r="O431" s="19">
        <f t="shared" si="77"/>
        <v>-1.9718246115928121E-4</v>
      </c>
      <c r="P431" s="19">
        <f t="shared" si="78"/>
        <v>-4.6705631195927567E-3</v>
      </c>
      <c r="Q431" s="15"/>
      <c r="R431" s="1"/>
      <c r="S431" s="15"/>
      <c r="X431" s="10"/>
      <c r="Y431" s="10"/>
    </row>
    <row r="432" spans="1:25">
      <c r="A432" s="3">
        <v>38958</v>
      </c>
      <c r="B432" s="9">
        <f t="shared" si="70"/>
        <v>38958</v>
      </c>
      <c r="C432" s="5">
        <v>1.27</v>
      </c>
      <c r="D432" s="5">
        <v>1.32</v>
      </c>
      <c r="E432" s="5">
        <v>1.27</v>
      </c>
      <c r="F432" s="5">
        <v>1.32</v>
      </c>
      <c r="G432" s="6">
        <v>7000</v>
      </c>
      <c r="H432" s="10">
        <v>1.32</v>
      </c>
      <c r="I432" s="7">
        <f t="shared" si="71"/>
        <v>5.600000000000005E-2</v>
      </c>
      <c r="J432" s="8">
        <f t="shared" si="72"/>
        <v>1.3688918128076448</v>
      </c>
      <c r="K432" s="8">
        <f t="shared" si="73"/>
        <v>1.2211081871923555</v>
      </c>
      <c r="L432" s="8">
        <f t="shared" si="74"/>
        <v>1.2950000000000002</v>
      </c>
      <c r="M432" s="19">
        <f t="shared" si="75"/>
        <v>0.12102418701743557</v>
      </c>
      <c r="N432" s="19">
        <f t="shared" si="76"/>
        <v>0</v>
      </c>
      <c r="O432" s="19">
        <f t="shared" si="77"/>
        <v>0</v>
      </c>
      <c r="P432" s="19">
        <f t="shared" si="78"/>
        <v>0</v>
      </c>
      <c r="Q432" s="15"/>
      <c r="R432" s="1"/>
      <c r="S432" s="15"/>
      <c r="X432" s="10"/>
      <c r="Y432" s="10"/>
    </row>
    <row r="433" spans="1:25">
      <c r="A433" s="3">
        <v>38959</v>
      </c>
      <c r="B433" s="9">
        <f t="shared" si="70"/>
        <v>38959</v>
      </c>
      <c r="C433" s="5">
        <v>1.27</v>
      </c>
      <c r="D433" s="5">
        <v>1.33</v>
      </c>
      <c r="E433" s="5">
        <v>1.25</v>
      </c>
      <c r="F433" s="5">
        <v>1.33</v>
      </c>
      <c r="G433" s="6">
        <v>1302800</v>
      </c>
      <c r="H433" s="10">
        <v>1.33</v>
      </c>
      <c r="I433" s="7">
        <f t="shared" si="71"/>
        <v>7.575757575757582E-3</v>
      </c>
      <c r="J433" s="8">
        <f t="shared" si="72"/>
        <v>1.3719387168501693</v>
      </c>
      <c r="K433" s="8">
        <f t="shared" si="73"/>
        <v>1.2210612831498306</v>
      </c>
      <c r="L433" s="8">
        <f t="shared" si="74"/>
        <v>1.2965</v>
      </c>
      <c r="M433" s="19">
        <f t="shared" si="75"/>
        <v>0.1235625400480618</v>
      </c>
      <c r="N433" s="19">
        <f t="shared" si="76"/>
        <v>2.0973931684090043E-2</v>
      </c>
      <c r="O433" s="19">
        <f t="shared" si="77"/>
        <v>2.2258180040358299E-3</v>
      </c>
      <c r="P433" s="19">
        <f t="shared" si="78"/>
        <v>-3.8411045816239944E-5</v>
      </c>
      <c r="Q433" s="15"/>
      <c r="R433" s="1"/>
      <c r="S433" s="15"/>
      <c r="X433" s="10"/>
      <c r="Y433" s="10"/>
    </row>
    <row r="434" spans="1:25">
      <c r="A434" s="3">
        <v>38960</v>
      </c>
      <c r="B434" s="9">
        <f t="shared" si="70"/>
        <v>38960</v>
      </c>
      <c r="C434" s="5">
        <v>1.32</v>
      </c>
      <c r="D434" s="5">
        <v>1.33</v>
      </c>
      <c r="E434" s="5">
        <v>1.3</v>
      </c>
      <c r="F434" s="5">
        <v>1.33</v>
      </c>
      <c r="G434" s="6">
        <v>12200</v>
      </c>
      <c r="H434" s="10">
        <v>1.33</v>
      </c>
      <c r="I434" s="7">
        <f t="shared" si="71"/>
        <v>0</v>
      </c>
      <c r="J434" s="8">
        <f t="shared" si="72"/>
        <v>1.3753937170191373</v>
      </c>
      <c r="K434" s="8">
        <f t="shared" si="73"/>
        <v>1.222606282980863</v>
      </c>
      <c r="L434" s="8">
        <f t="shared" si="74"/>
        <v>1.2990000000000002</v>
      </c>
      <c r="M434" s="19">
        <f t="shared" si="75"/>
        <v>0.12496863149251927</v>
      </c>
      <c r="N434" s="19">
        <f t="shared" si="76"/>
        <v>1.1379593231982324E-2</v>
      </c>
      <c r="O434" s="19">
        <f t="shared" si="77"/>
        <v>2.5183341839789047E-3</v>
      </c>
      <c r="P434" s="19">
        <f t="shared" si="78"/>
        <v>1.2652926207331245E-3</v>
      </c>
      <c r="Q434" s="15"/>
      <c r="R434" s="1"/>
      <c r="S434" s="15"/>
      <c r="X434" s="10"/>
      <c r="Y434" s="10"/>
    </row>
    <row r="435" spans="1:25">
      <c r="A435" s="3">
        <v>38961</v>
      </c>
      <c r="B435" s="9">
        <f t="shared" si="70"/>
        <v>38961</v>
      </c>
      <c r="C435" s="5">
        <v>1.26</v>
      </c>
      <c r="D435" s="5">
        <v>1.3</v>
      </c>
      <c r="E435" s="5">
        <v>1.26</v>
      </c>
      <c r="F435" s="5">
        <v>1.27</v>
      </c>
      <c r="G435" s="6">
        <v>18000</v>
      </c>
      <c r="H435" s="10">
        <v>1.27</v>
      </c>
      <c r="I435" s="7">
        <f t="shared" si="71"/>
        <v>-4.5112781954887257E-2</v>
      </c>
      <c r="J435" s="8">
        <f t="shared" si="72"/>
        <v>1.3704599893276408</v>
      </c>
      <c r="K435" s="8">
        <f t="shared" si="73"/>
        <v>1.2205400106723594</v>
      </c>
      <c r="L435" s="8">
        <f t="shared" si="74"/>
        <v>1.2955000000000001</v>
      </c>
      <c r="M435" s="19">
        <f t="shared" si="75"/>
        <v>0.12283085957394786</v>
      </c>
      <c r="N435" s="19">
        <f t="shared" si="76"/>
        <v>-1.7106468183572761E-2</v>
      </c>
      <c r="O435" s="19">
        <f t="shared" si="77"/>
        <v>-3.5871384538452289E-3</v>
      </c>
      <c r="P435" s="19">
        <f t="shared" si="78"/>
        <v>-1.6900553655472992E-3</v>
      </c>
      <c r="Q435" s="15"/>
      <c r="R435" s="1"/>
      <c r="S435" s="15"/>
      <c r="X435" s="10"/>
      <c r="Y435" s="10"/>
    </row>
    <row r="436" spans="1:25">
      <c r="A436" s="3">
        <v>38964</v>
      </c>
      <c r="B436" s="9">
        <f t="shared" si="70"/>
        <v>38964</v>
      </c>
      <c r="C436" s="5">
        <v>1.3</v>
      </c>
      <c r="D436" s="5">
        <v>1.3</v>
      </c>
      <c r="E436" s="5">
        <v>1.3</v>
      </c>
      <c r="F436" s="5">
        <v>1.3</v>
      </c>
      <c r="G436" s="6">
        <v>2000</v>
      </c>
      <c r="H436" s="10">
        <v>1.3</v>
      </c>
      <c r="I436" s="7">
        <f t="shared" si="71"/>
        <v>2.3622047244094509E-2</v>
      </c>
      <c r="J436" s="8">
        <f t="shared" si="72"/>
        <v>1.3711391318277484</v>
      </c>
      <c r="K436" s="8">
        <f t="shared" si="73"/>
        <v>1.2218608681722516</v>
      </c>
      <c r="L436" s="8">
        <f t="shared" si="74"/>
        <v>1.2965</v>
      </c>
      <c r="M436" s="19">
        <f t="shared" si="75"/>
        <v>0.12217288199007313</v>
      </c>
      <c r="N436" s="19">
        <f t="shared" si="76"/>
        <v>-5.3567774918859713E-3</v>
      </c>
      <c r="O436" s="19">
        <f t="shared" si="77"/>
        <v>4.9555806473473255E-4</v>
      </c>
      <c r="P436" s="19">
        <f t="shared" si="78"/>
        <v>1.0821910698073473E-3</v>
      </c>
      <c r="Q436" s="15"/>
      <c r="R436" s="1"/>
      <c r="S436" s="15"/>
      <c r="X436" s="10"/>
      <c r="Y436" s="10"/>
    </row>
    <row r="437" spans="1:25">
      <c r="A437" s="3">
        <v>38965</v>
      </c>
      <c r="B437" s="9">
        <f t="shared" si="70"/>
        <v>38965</v>
      </c>
      <c r="C437" s="5">
        <v>1.28</v>
      </c>
      <c r="D437" s="5">
        <v>1.28</v>
      </c>
      <c r="E437" s="5">
        <v>1.25</v>
      </c>
      <c r="F437" s="5">
        <v>1.25</v>
      </c>
      <c r="G437" s="6">
        <v>74500</v>
      </c>
      <c r="H437" s="10">
        <v>1.25</v>
      </c>
      <c r="I437" s="7">
        <f t="shared" si="71"/>
        <v>-3.8461538461538491E-2</v>
      </c>
      <c r="J437" s="8">
        <f t="shared" si="72"/>
        <v>1.3720441049330385</v>
      </c>
      <c r="K437" s="8">
        <f t="shared" si="73"/>
        <v>1.2189558950669617</v>
      </c>
      <c r="L437" s="8">
        <f t="shared" si="74"/>
        <v>1.2955000000000001</v>
      </c>
      <c r="M437" s="19">
        <f t="shared" si="75"/>
        <v>0.1255896218112692</v>
      </c>
      <c r="N437" s="19">
        <f t="shared" si="76"/>
        <v>2.7966433839824542E-2</v>
      </c>
      <c r="O437" s="19">
        <f t="shared" si="77"/>
        <v>6.6001551869050571E-4</v>
      </c>
      <c r="P437" s="19">
        <f t="shared" si="78"/>
        <v>-2.3774990925402098E-3</v>
      </c>
      <c r="Q437" s="15"/>
      <c r="R437" s="1"/>
      <c r="S437" s="15"/>
      <c r="X437" s="10"/>
      <c r="Y437" s="10"/>
    </row>
    <row r="438" spans="1:25">
      <c r="A438" s="3">
        <v>38966</v>
      </c>
      <c r="B438" s="9">
        <f t="shared" si="70"/>
        <v>38966</v>
      </c>
      <c r="C438" s="5">
        <v>1.25</v>
      </c>
      <c r="D438" s="5">
        <v>1.3</v>
      </c>
      <c r="E438" s="5">
        <v>1.24</v>
      </c>
      <c r="F438" s="5">
        <v>1.3</v>
      </c>
      <c r="G438" s="6">
        <v>81100</v>
      </c>
      <c r="H438" s="10">
        <v>1.3</v>
      </c>
      <c r="I438" s="7">
        <f t="shared" si="71"/>
        <v>4.0000000000000036E-2</v>
      </c>
      <c r="J438" s="8">
        <f t="shared" si="72"/>
        <v>1.3722997326198429</v>
      </c>
      <c r="K438" s="8">
        <f t="shared" si="73"/>
        <v>1.2227002673801568</v>
      </c>
      <c r="L438" s="8">
        <f t="shared" si="74"/>
        <v>1.2974999999999999</v>
      </c>
      <c r="M438" s="19">
        <f t="shared" si="75"/>
        <v>0.12235170730781669</v>
      </c>
      <c r="N438" s="19">
        <f t="shared" si="76"/>
        <v>-2.5781704385719958E-2</v>
      </c>
      <c r="O438" s="19">
        <f t="shared" si="77"/>
        <v>1.8631156672394497E-4</v>
      </c>
      <c r="P438" s="19">
        <f t="shared" si="78"/>
        <v>3.0717865415380271E-3</v>
      </c>
      <c r="Q438" s="15"/>
      <c r="R438" s="1"/>
      <c r="S438" s="15"/>
      <c r="X438" s="10"/>
      <c r="Y438" s="10"/>
    </row>
    <row r="439" spans="1:25">
      <c r="A439" s="3">
        <v>38967</v>
      </c>
      <c r="B439" s="9">
        <f t="shared" si="70"/>
        <v>38967</v>
      </c>
      <c r="C439" s="5">
        <v>1.26</v>
      </c>
      <c r="D439" s="5">
        <v>1.26</v>
      </c>
      <c r="E439" s="5">
        <v>1.24</v>
      </c>
      <c r="F439" s="5">
        <v>1.24</v>
      </c>
      <c r="G439" s="6">
        <v>15600</v>
      </c>
      <c r="H439" s="10">
        <v>1.24</v>
      </c>
      <c r="I439" s="7">
        <f t="shared" si="71"/>
        <v>-4.6153846153846191E-2</v>
      </c>
      <c r="J439" s="8">
        <f t="shared" si="72"/>
        <v>1.3731839878189636</v>
      </c>
      <c r="K439" s="8">
        <f t="shared" si="73"/>
        <v>1.2208160121810363</v>
      </c>
      <c r="L439" s="8">
        <f t="shared" si="74"/>
        <v>1.2969999999999999</v>
      </c>
      <c r="M439" s="19">
        <f t="shared" si="75"/>
        <v>0.12480830372278277</v>
      </c>
      <c r="N439" s="19">
        <f t="shared" si="76"/>
        <v>2.0078153946684944E-2</v>
      </c>
      <c r="O439" s="19">
        <f t="shared" si="77"/>
        <v>6.4436010450318103E-4</v>
      </c>
      <c r="P439" s="19">
        <f t="shared" si="78"/>
        <v>-1.5410605930084864E-3</v>
      </c>
      <c r="Q439" s="15"/>
      <c r="R439" s="1"/>
      <c r="S439" s="15"/>
      <c r="X439" s="10"/>
      <c r="Y439" s="10"/>
    </row>
    <row r="440" spans="1:25">
      <c r="A440" s="3">
        <v>38968</v>
      </c>
      <c r="B440" s="9">
        <f t="shared" si="70"/>
        <v>38968</v>
      </c>
      <c r="C440" s="5">
        <v>1.25</v>
      </c>
      <c r="D440" s="5">
        <v>1.3</v>
      </c>
      <c r="E440" s="5">
        <v>1.25</v>
      </c>
      <c r="F440" s="5">
        <v>1.25</v>
      </c>
      <c r="G440" s="6">
        <v>20000</v>
      </c>
      <c r="H440" s="10">
        <v>1.25</v>
      </c>
      <c r="I440" s="7">
        <f t="shared" si="71"/>
        <v>8.0645161290322648E-3</v>
      </c>
      <c r="J440" s="8">
        <f t="shared" si="72"/>
        <v>1.3722997326198429</v>
      </c>
      <c r="K440" s="8">
        <f t="shared" si="73"/>
        <v>1.2227002673801568</v>
      </c>
      <c r="L440" s="8">
        <f t="shared" si="74"/>
        <v>1.2974999999999999</v>
      </c>
      <c r="M440" s="19">
        <f t="shared" si="75"/>
        <v>0.12235170730781669</v>
      </c>
      <c r="N440" s="19">
        <f t="shared" si="76"/>
        <v>-1.9682956515638058E-2</v>
      </c>
      <c r="O440" s="19">
        <f t="shared" si="77"/>
        <v>-6.4394517192490513E-4</v>
      </c>
      <c r="P440" s="19">
        <f t="shared" si="78"/>
        <v>1.543439126223617E-3</v>
      </c>
      <c r="Q440" s="15"/>
      <c r="R440" s="1"/>
      <c r="S440" s="15"/>
      <c r="X440" s="10"/>
      <c r="Y440" s="10"/>
    </row>
    <row r="441" spans="1:25">
      <c r="A441" s="3">
        <v>38971</v>
      </c>
      <c r="B441" s="9">
        <f t="shared" si="70"/>
        <v>38971</v>
      </c>
      <c r="C441" s="5">
        <v>1.25</v>
      </c>
      <c r="D441" s="5">
        <v>1.25</v>
      </c>
      <c r="E441" s="5">
        <v>1.23</v>
      </c>
      <c r="F441" s="5">
        <v>1.23</v>
      </c>
      <c r="G441" s="6">
        <v>12400</v>
      </c>
      <c r="H441" s="10">
        <v>1.23</v>
      </c>
      <c r="I441" s="7">
        <f t="shared" si="71"/>
        <v>-1.6000000000000014E-2</v>
      </c>
      <c r="J441" s="8">
        <f t="shared" si="72"/>
        <v>1.3742881739083777</v>
      </c>
      <c r="K441" s="8">
        <f t="shared" si="73"/>
        <v>1.2187118260916223</v>
      </c>
      <c r="L441" s="8">
        <f t="shared" si="74"/>
        <v>1.2965</v>
      </c>
      <c r="M441" s="19">
        <f t="shared" si="75"/>
        <v>0.12765638642868077</v>
      </c>
      <c r="N441" s="19">
        <f t="shared" si="76"/>
        <v>4.3355987730668753E-2</v>
      </c>
      <c r="O441" s="19">
        <f t="shared" si="77"/>
        <v>1.4489846797088499E-3</v>
      </c>
      <c r="P441" s="19">
        <f t="shared" si="78"/>
        <v>-3.2619942883306934E-3</v>
      </c>
      <c r="Q441" s="15"/>
      <c r="R441" s="1"/>
      <c r="S441" s="15"/>
      <c r="X441" s="10"/>
      <c r="Y441" s="10"/>
    </row>
    <row r="442" spans="1:25">
      <c r="A442" s="3">
        <v>38972</v>
      </c>
      <c r="B442" s="9">
        <f t="shared" si="70"/>
        <v>38972</v>
      </c>
      <c r="C442" s="5">
        <v>1.23</v>
      </c>
      <c r="D442" s="5">
        <v>1.23</v>
      </c>
      <c r="E442" s="5">
        <v>1.2</v>
      </c>
      <c r="F442" s="5">
        <v>1.2</v>
      </c>
      <c r="G442" s="6">
        <v>1000</v>
      </c>
      <c r="H442" s="10">
        <v>1.2</v>
      </c>
      <c r="I442" s="7">
        <f t="shared" si="71"/>
        <v>-2.4390243902439046E-2</v>
      </c>
      <c r="J442" s="8">
        <f t="shared" si="72"/>
        <v>1.379068155425216</v>
      </c>
      <c r="K442" s="8">
        <f t="shared" si="73"/>
        <v>1.2029318445747839</v>
      </c>
      <c r="L442" s="8">
        <f t="shared" si="74"/>
        <v>1.2909999999999999</v>
      </c>
      <c r="M442" s="19">
        <f t="shared" si="75"/>
        <v>0.1464225189854321</v>
      </c>
      <c r="N442" s="19">
        <f t="shared" si="76"/>
        <v>0.14700504284786109</v>
      </c>
      <c r="O442" s="19">
        <f t="shared" si="77"/>
        <v>3.4781508038771894E-3</v>
      </c>
      <c r="P442" s="19">
        <f t="shared" si="78"/>
        <v>-1.2948082704214381E-2</v>
      </c>
      <c r="Q442" s="15"/>
      <c r="R442" s="1"/>
      <c r="S442" s="15"/>
      <c r="X442" s="10"/>
      <c r="Y442" s="10"/>
    </row>
    <row r="443" spans="1:25">
      <c r="A443" s="3">
        <v>38973</v>
      </c>
      <c r="B443" s="9">
        <f t="shared" si="70"/>
        <v>38973</v>
      </c>
      <c r="C443" s="5">
        <v>1.2</v>
      </c>
      <c r="D443" s="5">
        <v>1.25</v>
      </c>
      <c r="E443" s="5">
        <v>1.1000000000000001</v>
      </c>
      <c r="F443" s="5">
        <v>1.24</v>
      </c>
      <c r="G443" s="6">
        <v>81500</v>
      </c>
      <c r="H443" s="10">
        <v>1.24</v>
      </c>
      <c r="I443" s="7">
        <f t="shared" si="71"/>
        <v>3.3333333333333368E-2</v>
      </c>
      <c r="J443" s="8">
        <f t="shared" si="72"/>
        <v>1.3753313007897552</v>
      </c>
      <c r="K443" s="8">
        <f t="shared" si="73"/>
        <v>1.1976686992102443</v>
      </c>
      <c r="L443" s="8">
        <f t="shared" si="74"/>
        <v>1.2864999999999998</v>
      </c>
      <c r="M443" s="19">
        <f t="shared" si="75"/>
        <v>0.14834035630776984</v>
      </c>
      <c r="N443" s="19">
        <f t="shared" si="76"/>
        <v>1.3097967004163855E-2</v>
      </c>
      <c r="O443" s="19">
        <f t="shared" si="77"/>
        <v>-2.709695398853294E-3</v>
      </c>
      <c r="P443" s="19">
        <f t="shared" si="78"/>
        <v>-4.375264806793744E-3</v>
      </c>
      <c r="Q443" s="15"/>
      <c r="R443" s="1"/>
      <c r="S443" s="15"/>
      <c r="X443" s="10"/>
      <c r="Y443" s="10"/>
    </row>
    <row r="444" spans="1:25">
      <c r="A444" s="3">
        <v>38974</v>
      </c>
      <c r="B444" s="9">
        <f t="shared" si="70"/>
        <v>38974</v>
      </c>
      <c r="C444" s="5">
        <v>1.24</v>
      </c>
      <c r="D444" s="5">
        <v>1.29</v>
      </c>
      <c r="E444" s="5">
        <v>1.21</v>
      </c>
      <c r="F444" s="5">
        <v>1.21</v>
      </c>
      <c r="G444" s="6">
        <v>16900</v>
      </c>
      <c r="H444" s="10">
        <v>1.21</v>
      </c>
      <c r="I444" s="7">
        <f t="shared" si="71"/>
        <v>-2.4193548387096794E-2</v>
      </c>
      <c r="J444" s="8">
        <f t="shared" si="72"/>
        <v>1.3765727233402951</v>
      </c>
      <c r="K444" s="8">
        <f t="shared" si="73"/>
        <v>1.1874272766597049</v>
      </c>
      <c r="L444" s="8">
        <f t="shared" si="74"/>
        <v>1.282</v>
      </c>
      <c r="M444" s="19">
        <f t="shared" si="75"/>
        <v>0.15929013119242658</v>
      </c>
      <c r="N444" s="19">
        <f t="shared" si="76"/>
        <v>7.3815212240279621E-2</v>
      </c>
      <c r="O444" s="19">
        <f t="shared" si="77"/>
        <v>9.0263527764334174E-4</v>
      </c>
      <c r="P444" s="19">
        <f t="shared" si="78"/>
        <v>-8.5511315084820169E-3</v>
      </c>
      <c r="Q444" s="15"/>
      <c r="R444" s="1"/>
      <c r="S444" s="15"/>
      <c r="X444" s="10"/>
      <c r="Y444" s="10"/>
    </row>
    <row r="445" spans="1:25">
      <c r="A445" s="3">
        <v>38975</v>
      </c>
      <c r="B445" s="9">
        <f t="shared" si="70"/>
        <v>38975</v>
      </c>
      <c r="C445" s="5">
        <v>1.26</v>
      </c>
      <c r="D445" s="5">
        <v>1.26</v>
      </c>
      <c r="E445" s="5">
        <v>1.25</v>
      </c>
      <c r="F445" s="5">
        <v>1.25</v>
      </c>
      <c r="G445" s="6">
        <v>15000</v>
      </c>
      <c r="H445" s="10">
        <v>1.25</v>
      </c>
      <c r="I445" s="7">
        <f t="shared" si="71"/>
        <v>3.305785123966945E-2</v>
      </c>
      <c r="J445" s="8">
        <f t="shared" si="72"/>
        <v>1.3746787791474548</v>
      </c>
      <c r="K445" s="8">
        <f t="shared" si="73"/>
        <v>1.1843212208525449</v>
      </c>
      <c r="L445" s="8">
        <f t="shared" si="74"/>
        <v>1.2794999999999999</v>
      </c>
      <c r="M445" s="19">
        <f t="shared" si="75"/>
        <v>0.16073135813430689</v>
      </c>
      <c r="N445" s="19">
        <f t="shared" si="76"/>
        <v>9.0478106276356465E-3</v>
      </c>
      <c r="O445" s="19">
        <f t="shared" si="77"/>
        <v>-1.37584027398463E-3</v>
      </c>
      <c r="P445" s="19">
        <f t="shared" si="78"/>
        <v>-2.6157861354655378E-3</v>
      </c>
      <c r="Q445" s="15"/>
      <c r="R445" s="1"/>
      <c r="S445" s="15"/>
      <c r="X445" s="10"/>
      <c r="Y445" s="10"/>
    </row>
    <row r="446" spans="1:25">
      <c r="A446" s="3">
        <v>38978</v>
      </c>
      <c r="B446" s="9">
        <f t="shared" si="70"/>
        <v>38978</v>
      </c>
      <c r="C446" s="5">
        <v>1.2</v>
      </c>
      <c r="D446" s="5">
        <v>1.25</v>
      </c>
      <c r="E446" s="5">
        <v>1.1499999999999999</v>
      </c>
      <c r="F446" s="5">
        <v>1.2</v>
      </c>
      <c r="G446" s="6">
        <v>27500</v>
      </c>
      <c r="H446" s="10">
        <v>1.2</v>
      </c>
      <c r="I446" s="7">
        <f t="shared" si="71"/>
        <v>-4.0000000000000036E-2</v>
      </c>
      <c r="J446" s="8">
        <f t="shared" si="72"/>
        <v>1.3751926015157023</v>
      </c>
      <c r="K446" s="8">
        <f t="shared" si="73"/>
        <v>1.1738073984842976</v>
      </c>
      <c r="L446" s="8">
        <f t="shared" si="74"/>
        <v>1.2745</v>
      </c>
      <c r="M446" s="19">
        <f t="shared" si="75"/>
        <v>0.1715657980103443</v>
      </c>
      <c r="N446" s="19">
        <f t="shared" si="76"/>
        <v>6.7407132010818743E-2</v>
      </c>
      <c r="O446" s="19">
        <f t="shared" si="77"/>
        <v>3.7377631490474186E-4</v>
      </c>
      <c r="P446" s="19">
        <f t="shared" si="78"/>
        <v>-8.8775090601507563E-3</v>
      </c>
      <c r="Q446" s="15"/>
      <c r="R446" s="1"/>
      <c r="S446" s="15"/>
      <c r="X446" s="10"/>
      <c r="Y446" s="10"/>
    </row>
    <row r="447" spans="1:25">
      <c r="A447" s="3">
        <v>38979</v>
      </c>
      <c r="B447" s="9">
        <f t="shared" si="70"/>
        <v>38979</v>
      </c>
      <c r="C447" s="5">
        <v>1.25</v>
      </c>
      <c r="D447" s="5">
        <v>1.25</v>
      </c>
      <c r="E447" s="5">
        <v>1.24</v>
      </c>
      <c r="F447" s="5">
        <v>1.24</v>
      </c>
      <c r="G447" s="6">
        <v>22000</v>
      </c>
      <c r="H447" s="10">
        <v>1.24</v>
      </c>
      <c r="I447" s="7">
        <f t="shared" si="71"/>
        <v>3.3333333333333368E-2</v>
      </c>
      <c r="J447" s="8">
        <f t="shared" si="72"/>
        <v>1.3665515327029922</v>
      </c>
      <c r="K447" s="8">
        <f t="shared" si="73"/>
        <v>1.1724484672970075</v>
      </c>
      <c r="L447" s="8">
        <f t="shared" si="74"/>
        <v>1.2694999999999999</v>
      </c>
      <c r="M447" s="19">
        <f t="shared" si="75"/>
        <v>0.16555360070833211</v>
      </c>
      <c r="N447" s="19">
        <f t="shared" si="76"/>
        <v>-3.5043099334109082E-2</v>
      </c>
      <c r="O447" s="19">
        <f t="shared" si="77"/>
        <v>-6.2835335233669297E-3</v>
      </c>
      <c r="P447" s="19">
        <f t="shared" si="78"/>
        <v>-1.1577122354526669E-3</v>
      </c>
      <c r="Q447" s="15"/>
      <c r="R447" s="1"/>
      <c r="S447" s="15"/>
      <c r="X447" s="10"/>
      <c r="Y447" s="10"/>
    </row>
    <row r="448" spans="1:25">
      <c r="A448" s="3">
        <v>38980</v>
      </c>
      <c r="B448" s="9">
        <f t="shared" si="70"/>
        <v>38980</v>
      </c>
      <c r="C448" s="5">
        <v>1.21</v>
      </c>
      <c r="D448" s="5">
        <v>1.21</v>
      </c>
      <c r="E448" s="5">
        <v>1.2</v>
      </c>
      <c r="F448" s="5">
        <v>1.21</v>
      </c>
      <c r="G448" s="6">
        <v>26000</v>
      </c>
      <c r="H448" s="10">
        <v>1.21</v>
      </c>
      <c r="I448" s="7">
        <f t="shared" si="71"/>
        <v>-2.4193548387096794E-2</v>
      </c>
      <c r="J448" s="8">
        <f t="shared" si="72"/>
        <v>1.3529065454189082</v>
      </c>
      <c r="K448" s="8">
        <f t="shared" si="73"/>
        <v>1.1710934545810918</v>
      </c>
      <c r="L448" s="8">
        <f t="shared" si="74"/>
        <v>1.262</v>
      </c>
      <c r="M448" s="19">
        <f t="shared" si="75"/>
        <v>0.15525071045918548</v>
      </c>
      <c r="N448" s="19">
        <f t="shared" si="76"/>
        <v>-6.223295781586765E-2</v>
      </c>
      <c r="O448" s="19">
        <f t="shared" si="77"/>
        <v>-9.9849782152706037E-3</v>
      </c>
      <c r="P448" s="19">
        <f t="shared" si="78"/>
        <v>-1.1557119598096534E-3</v>
      </c>
      <c r="Q448" s="15"/>
      <c r="R448" s="1"/>
      <c r="S448" s="15"/>
      <c r="X448" s="10"/>
      <c r="Y448" s="10"/>
    </row>
    <row r="449" spans="1:25">
      <c r="A449" s="3">
        <v>38981</v>
      </c>
      <c r="B449" s="9">
        <f t="shared" si="70"/>
        <v>38981</v>
      </c>
      <c r="C449" s="5">
        <v>1.2</v>
      </c>
      <c r="D449" s="5">
        <v>1.2</v>
      </c>
      <c r="E449" s="5">
        <v>1.18</v>
      </c>
      <c r="F449" s="5">
        <v>1.18</v>
      </c>
      <c r="G449" s="6">
        <v>55000</v>
      </c>
      <c r="H449" s="10">
        <v>1.18</v>
      </c>
      <c r="I449" s="7">
        <f t="shared" si="71"/>
        <v>-2.4793388429752088E-2</v>
      </c>
      <c r="J449" s="8">
        <f t="shared" si="72"/>
        <v>1.3388137518116996</v>
      </c>
      <c r="K449" s="8">
        <f t="shared" si="73"/>
        <v>1.1671862481883002</v>
      </c>
      <c r="L449" s="8">
        <f t="shared" si="74"/>
        <v>1.2529999999999999</v>
      </c>
      <c r="M449" s="19">
        <f t="shared" si="75"/>
        <v>0.14704380204084708</v>
      </c>
      <c r="N449" s="19">
        <f t="shared" si="76"/>
        <v>-5.286229218574786E-2</v>
      </c>
      <c r="O449" s="19">
        <f t="shared" si="77"/>
        <v>-1.0416679300524026E-2</v>
      </c>
      <c r="P449" s="19">
        <f t="shared" si="78"/>
        <v>-3.3363745459488231E-3</v>
      </c>
      <c r="Q449" s="15"/>
      <c r="R449" s="1"/>
      <c r="S449" s="15"/>
      <c r="X449" s="10"/>
      <c r="Y449" s="10"/>
    </row>
    <row r="450" spans="1:25">
      <c r="A450" s="3">
        <v>38982</v>
      </c>
      <c r="B450" s="9">
        <f t="shared" ref="B450:B513" si="79">A450</f>
        <v>38982</v>
      </c>
      <c r="C450" s="5">
        <v>1.18</v>
      </c>
      <c r="D450" s="5">
        <v>1.2</v>
      </c>
      <c r="E450" s="5">
        <v>1.18</v>
      </c>
      <c r="F450" s="5">
        <v>1.18</v>
      </c>
      <c r="G450" s="6">
        <v>27400</v>
      </c>
      <c r="H450" s="10">
        <v>1.18</v>
      </c>
      <c r="I450" s="7">
        <f t="shared" si="71"/>
        <v>0</v>
      </c>
      <c r="J450" s="8">
        <f t="shared" si="72"/>
        <v>1.3404111590562118</v>
      </c>
      <c r="K450" s="8">
        <f t="shared" si="73"/>
        <v>1.1575888409437884</v>
      </c>
      <c r="L450" s="8">
        <f t="shared" si="74"/>
        <v>1.2490000000000001</v>
      </c>
      <c r="M450" s="19">
        <f t="shared" si="75"/>
        <v>0.15793372538332981</v>
      </c>
      <c r="N450" s="19">
        <f t="shared" si="76"/>
        <v>7.405904357300036E-2</v>
      </c>
      <c r="O450" s="19">
        <f t="shared" si="77"/>
        <v>1.1931512074405807E-3</v>
      </c>
      <c r="P450" s="19">
        <f t="shared" si="78"/>
        <v>-8.2226870470833487E-3</v>
      </c>
      <c r="Q450" s="15"/>
      <c r="R450" s="1"/>
      <c r="S450" s="15"/>
      <c r="X450" s="10"/>
      <c r="Y450" s="10"/>
    </row>
    <row r="451" spans="1:25">
      <c r="A451" s="3">
        <v>38985</v>
      </c>
      <c r="B451" s="9">
        <f t="shared" si="79"/>
        <v>38985</v>
      </c>
      <c r="C451" s="5">
        <v>1.18</v>
      </c>
      <c r="D451" s="5">
        <v>1.22</v>
      </c>
      <c r="E451" s="5">
        <v>1.2</v>
      </c>
      <c r="F451" s="5">
        <v>1.22</v>
      </c>
      <c r="G451" s="6">
        <v>20300</v>
      </c>
      <c r="H451" s="10">
        <v>1.22</v>
      </c>
      <c r="I451" s="7">
        <f t="shared" si="71"/>
        <v>3.3898305084745797E-2</v>
      </c>
      <c r="J451" s="8">
        <f t="shared" si="72"/>
        <v>1.3397767576370128</v>
      </c>
      <c r="K451" s="8">
        <f t="shared" si="73"/>
        <v>1.1552232423629869</v>
      </c>
      <c r="L451" s="8">
        <f t="shared" si="74"/>
        <v>1.2474999999999998</v>
      </c>
      <c r="M451" s="19">
        <f t="shared" si="75"/>
        <v>0.15975571517806827</v>
      </c>
      <c r="N451" s="19">
        <f t="shared" si="76"/>
        <v>1.1536420041483931E-2</v>
      </c>
      <c r="O451" s="19">
        <f t="shared" si="77"/>
        <v>-4.7328867333938028E-4</v>
      </c>
      <c r="P451" s="19">
        <f t="shared" si="78"/>
        <v>-2.04355682875524E-3</v>
      </c>
      <c r="Q451" s="15"/>
      <c r="R451" s="1"/>
      <c r="S451" s="15"/>
      <c r="X451" s="10"/>
      <c r="Y451" s="10"/>
    </row>
    <row r="452" spans="1:25">
      <c r="A452" s="3">
        <v>38986</v>
      </c>
      <c r="B452" s="9">
        <f t="shared" si="79"/>
        <v>38986</v>
      </c>
      <c r="C452" s="5">
        <v>1.22</v>
      </c>
      <c r="D452" s="5">
        <v>1.2</v>
      </c>
      <c r="E452" s="5">
        <v>1.18</v>
      </c>
      <c r="F452" s="5">
        <v>1.18</v>
      </c>
      <c r="G452" s="6">
        <v>38600</v>
      </c>
      <c r="H452" s="10">
        <v>1.18</v>
      </c>
      <c r="I452" s="7">
        <f t="shared" si="71"/>
        <v>-3.2786885245901669E-2</v>
      </c>
      <c r="J452" s="8">
        <f t="shared" si="72"/>
        <v>1.330937823945515</v>
      </c>
      <c r="K452" s="8">
        <f t="shared" si="73"/>
        <v>1.1500621760544845</v>
      </c>
      <c r="L452" s="8">
        <f t="shared" si="74"/>
        <v>1.2404999999999997</v>
      </c>
      <c r="M452" s="19">
        <f t="shared" si="75"/>
        <v>0.15727466884578375</v>
      </c>
      <c r="N452" s="19">
        <f t="shared" si="76"/>
        <v>-1.55302508553079E-2</v>
      </c>
      <c r="O452" s="19">
        <f t="shared" si="77"/>
        <v>-6.5973182779250298E-3</v>
      </c>
      <c r="P452" s="19">
        <f t="shared" si="78"/>
        <v>-4.467592166814075E-3</v>
      </c>
      <c r="Q452" s="15"/>
      <c r="R452" s="1"/>
      <c r="S452" s="15"/>
      <c r="X452" s="10"/>
      <c r="Y452" s="10"/>
    </row>
    <row r="453" spans="1:25">
      <c r="A453" s="3">
        <v>38987</v>
      </c>
      <c r="B453" s="9">
        <f t="shared" si="79"/>
        <v>38987</v>
      </c>
      <c r="C453" s="5">
        <v>1.18</v>
      </c>
      <c r="D453" s="5">
        <v>1.21</v>
      </c>
      <c r="E453" s="5">
        <v>1.18</v>
      </c>
      <c r="F453" s="5">
        <v>1.21</v>
      </c>
      <c r="G453" s="6">
        <v>5300</v>
      </c>
      <c r="H453" s="10">
        <v>1.21</v>
      </c>
      <c r="I453" s="7">
        <f t="shared" si="71"/>
        <v>2.5423728813559344E-2</v>
      </c>
      <c r="J453" s="8">
        <f t="shared" si="72"/>
        <v>1.3158572369245662</v>
      </c>
      <c r="K453" s="8">
        <f t="shared" si="73"/>
        <v>1.1531427630754336</v>
      </c>
      <c r="L453" s="8">
        <f t="shared" si="74"/>
        <v>1.2344999999999999</v>
      </c>
      <c r="M453" s="19">
        <f t="shared" si="75"/>
        <v>0.14110522916969348</v>
      </c>
      <c r="N453" s="19">
        <f t="shared" si="76"/>
        <v>-0.10281019692971204</v>
      </c>
      <c r="O453" s="19">
        <f t="shared" si="77"/>
        <v>-1.1330797539619762E-2</v>
      </c>
      <c r="P453" s="19">
        <f t="shared" si="78"/>
        <v>2.6786264995843244E-3</v>
      </c>
      <c r="Q453" s="15"/>
      <c r="R453" s="1"/>
      <c r="S453" s="15"/>
      <c r="X453" s="10"/>
      <c r="Y453" s="10"/>
    </row>
    <row r="454" spans="1:25">
      <c r="A454" s="3">
        <v>38988</v>
      </c>
      <c r="B454" s="9">
        <f t="shared" si="79"/>
        <v>38988</v>
      </c>
      <c r="C454" s="5">
        <v>1.21</v>
      </c>
      <c r="D454" s="5">
        <v>1.21</v>
      </c>
      <c r="E454" s="5">
        <v>1.19</v>
      </c>
      <c r="F454" s="5">
        <v>1.19</v>
      </c>
      <c r="G454" s="6">
        <v>158400</v>
      </c>
      <c r="H454" s="10">
        <v>1.19</v>
      </c>
      <c r="I454" s="7">
        <f t="shared" si="71"/>
        <v>-1.6528925619834725E-2</v>
      </c>
      <c r="J454" s="8">
        <f t="shared" si="72"/>
        <v>1.2981753139363383</v>
      </c>
      <c r="K454" s="8">
        <f t="shared" si="73"/>
        <v>1.1568246860636613</v>
      </c>
      <c r="L454" s="8">
        <f t="shared" si="74"/>
        <v>1.2274999999999998</v>
      </c>
      <c r="M454" s="19">
        <f t="shared" si="75"/>
        <v>0.12218846085801663</v>
      </c>
      <c r="N454" s="19">
        <f t="shared" si="76"/>
        <v>-0.13406142651827241</v>
      </c>
      <c r="O454" s="19">
        <f t="shared" si="77"/>
        <v>-1.3437569435385148E-2</v>
      </c>
      <c r="P454" s="19">
        <f t="shared" si="78"/>
        <v>3.1929463602650343E-3</v>
      </c>
      <c r="Q454" s="15"/>
      <c r="R454" s="1"/>
      <c r="S454" s="15"/>
      <c r="X454" s="10"/>
      <c r="Y454" s="10"/>
    </row>
    <row r="455" spans="1:25">
      <c r="A455" s="3">
        <v>38989</v>
      </c>
      <c r="B455" s="9">
        <f t="shared" si="79"/>
        <v>38989</v>
      </c>
      <c r="C455" s="5">
        <v>1.19</v>
      </c>
      <c r="D455" s="5">
        <v>1.18</v>
      </c>
      <c r="E455" s="5">
        <v>1.1599999999999999</v>
      </c>
      <c r="F455" s="5">
        <v>1.18</v>
      </c>
      <c r="G455" s="6">
        <v>25000</v>
      </c>
      <c r="H455" s="10">
        <v>1.18</v>
      </c>
      <c r="I455" s="7">
        <f t="shared" si="71"/>
        <v>-8.4033613445378234E-3</v>
      </c>
      <c r="J455" s="8">
        <f t="shared" si="72"/>
        <v>1.2937389567353095</v>
      </c>
      <c r="K455" s="8">
        <f t="shared" si="73"/>
        <v>1.1522610432646903</v>
      </c>
      <c r="L455" s="8">
        <f t="shared" si="74"/>
        <v>1.2229999999999999</v>
      </c>
      <c r="M455" s="19">
        <f t="shared" si="75"/>
        <v>0.12278286617220972</v>
      </c>
      <c r="N455" s="19">
        <f t="shared" si="76"/>
        <v>4.8646599688639599E-3</v>
      </c>
      <c r="O455" s="19">
        <f t="shared" si="77"/>
        <v>-3.4173791115907925E-3</v>
      </c>
      <c r="P455" s="19">
        <f t="shared" si="78"/>
        <v>-3.9449735590444453E-3</v>
      </c>
      <c r="Q455" s="15"/>
      <c r="R455" s="1"/>
      <c r="S455" s="15"/>
      <c r="X455" s="10"/>
      <c r="Y455" s="10"/>
    </row>
    <row r="456" spans="1:25">
      <c r="A456" s="3">
        <v>38992</v>
      </c>
      <c r="B456" s="9">
        <f t="shared" si="79"/>
        <v>38992</v>
      </c>
      <c r="C456" s="5">
        <v>1.18</v>
      </c>
      <c r="D456" s="5">
        <v>1.2</v>
      </c>
      <c r="E456" s="5">
        <v>1.18</v>
      </c>
      <c r="F456" s="5">
        <v>1.2</v>
      </c>
      <c r="G456" s="6">
        <v>8200</v>
      </c>
      <c r="H456" s="10">
        <v>1.2</v>
      </c>
      <c r="I456" s="7">
        <f t="shared" si="71"/>
        <v>1.6949152542372899E-2</v>
      </c>
      <c r="J456" s="8">
        <f t="shared" si="72"/>
        <v>1.279838499334961</v>
      </c>
      <c r="K456" s="8">
        <f t="shared" si="73"/>
        <v>1.1561615006650385</v>
      </c>
      <c r="L456" s="8">
        <f t="shared" si="74"/>
        <v>1.2179999999999997</v>
      </c>
      <c r="M456" s="19">
        <f t="shared" si="75"/>
        <v>0.10697207838072957</v>
      </c>
      <c r="N456" s="19">
        <f t="shared" si="76"/>
        <v>-0.12877031042185197</v>
      </c>
      <c r="O456" s="19">
        <f t="shared" si="77"/>
        <v>-1.0744406611535971E-2</v>
      </c>
      <c r="P456" s="19">
        <f t="shared" si="78"/>
        <v>3.3850466638159957E-3</v>
      </c>
      <c r="Q456" s="15"/>
      <c r="R456" s="1"/>
      <c r="S456" s="15"/>
      <c r="X456" s="10"/>
      <c r="Y456" s="10"/>
    </row>
    <row r="457" spans="1:25">
      <c r="A457" s="3">
        <v>38993</v>
      </c>
      <c r="B457" s="9">
        <f t="shared" si="79"/>
        <v>38993</v>
      </c>
      <c r="C457" s="5">
        <v>1.2</v>
      </c>
      <c r="D457" s="5">
        <v>1.24</v>
      </c>
      <c r="E457" s="5">
        <v>1.18</v>
      </c>
      <c r="F457" s="5">
        <v>1.24</v>
      </c>
      <c r="G457" s="6">
        <v>133900</v>
      </c>
      <c r="H457" s="10">
        <v>1.24</v>
      </c>
      <c r="I457" s="7">
        <f t="shared" si="71"/>
        <v>3.3333333333333368E-2</v>
      </c>
      <c r="J457" s="8">
        <f t="shared" si="72"/>
        <v>1.2784507998306829</v>
      </c>
      <c r="K457" s="8">
        <f t="shared" si="73"/>
        <v>1.1565492001693167</v>
      </c>
      <c r="L457" s="8">
        <f t="shared" si="74"/>
        <v>1.2174999999999998</v>
      </c>
      <c r="M457" s="19">
        <f t="shared" si="75"/>
        <v>0.10540113610689453</v>
      </c>
      <c r="N457" s="19">
        <f t="shared" si="76"/>
        <v>-1.4685535680103607E-2</v>
      </c>
      <c r="O457" s="19">
        <f t="shared" si="77"/>
        <v>-1.0842770435482057E-3</v>
      </c>
      <c r="P457" s="19">
        <f t="shared" si="78"/>
        <v>3.3533334577840921E-4</v>
      </c>
      <c r="Q457" s="15"/>
      <c r="R457" s="1"/>
      <c r="S457" s="15"/>
      <c r="X457" s="10"/>
      <c r="Y457" s="10"/>
    </row>
    <row r="458" spans="1:25">
      <c r="A458" s="3">
        <v>38994</v>
      </c>
      <c r="B458" s="9">
        <f t="shared" si="79"/>
        <v>38994</v>
      </c>
      <c r="C458" s="5">
        <v>1.24</v>
      </c>
      <c r="D458" s="5">
        <v>1.27</v>
      </c>
      <c r="E458" s="5">
        <v>1.25</v>
      </c>
      <c r="F458" s="5">
        <v>1.25</v>
      </c>
      <c r="G458" s="6">
        <v>17000</v>
      </c>
      <c r="H458" s="10">
        <v>1.25</v>
      </c>
      <c r="I458" s="7">
        <f t="shared" si="71"/>
        <v>8.0645161290322648E-3</v>
      </c>
      <c r="J458" s="8">
        <f t="shared" si="72"/>
        <v>1.2653984126734168</v>
      </c>
      <c r="K458" s="8">
        <f t="shared" si="73"/>
        <v>1.1646015873265834</v>
      </c>
      <c r="L458" s="8">
        <f t="shared" si="74"/>
        <v>1.2150000000000001</v>
      </c>
      <c r="M458" s="19">
        <f t="shared" si="75"/>
        <v>8.6550479102659408E-2</v>
      </c>
      <c r="N458" s="19">
        <f t="shared" si="76"/>
        <v>-0.1788468103903299</v>
      </c>
      <c r="O458" s="19">
        <f t="shared" si="77"/>
        <v>-1.0209534194819805E-2</v>
      </c>
      <c r="P458" s="19">
        <f t="shared" si="78"/>
        <v>6.962425079787166E-3</v>
      </c>
      <c r="Q458" s="15"/>
      <c r="R458" s="1"/>
      <c r="S458" s="15"/>
      <c r="X458" s="10"/>
      <c r="Y458" s="10"/>
    </row>
    <row r="459" spans="1:25">
      <c r="A459" s="3">
        <v>38995</v>
      </c>
      <c r="B459" s="9">
        <f t="shared" si="79"/>
        <v>38995</v>
      </c>
      <c r="C459" s="5">
        <v>1.25</v>
      </c>
      <c r="D459" s="5">
        <v>1.25</v>
      </c>
      <c r="E459" s="5">
        <v>1.25</v>
      </c>
      <c r="F459" s="5">
        <v>1.25</v>
      </c>
      <c r="G459" s="6">
        <v>0</v>
      </c>
      <c r="H459" s="10">
        <v>1.25</v>
      </c>
      <c r="I459" s="7">
        <f t="shared" si="71"/>
        <v>0</v>
      </c>
      <c r="J459" s="8">
        <f t="shared" si="72"/>
        <v>1.2670654923374149</v>
      </c>
      <c r="K459" s="8">
        <f t="shared" si="73"/>
        <v>1.1639345076625851</v>
      </c>
      <c r="L459" s="8">
        <f t="shared" si="74"/>
        <v>1.2155</v>
      </c>
      <c r="M459" s="19">
        <f t="shared" si="75"/>
        <v>8.8605487676396519E-2</v>
      </c>
      <c r="N459" s="19">
        <f t="shared" si="76"/>
        <v>2.3743468494260095E-2</v>
      </c>
      <c r="O459" s="19">
        <f t="shared" si="77"/>
        <v>1.3174346097653926E-3</v>
      </c>
      <c r="P459" s="19">
        <f t="shared" si="78"/>
        <v>-5.7279645782518953E-4</v>
      </c>
      <c r="Q459" s="15"/>
      <c r="R459" s="1"/>
      <c r="S459" s="15"/>
      <c r="X459" s="10"/>
      <c r="Y459" s="10"/>
    </row>
    <row r="460" spans="1:25">
      <c r="A460" s="3">
        <v>38996</v>
      </c>
      <c r="B460" s="9">
        <f t="shared" si="79"/>
        <v>38996</v>
      </c>
      <c r="C460" s="5">
        <v>1.24</v>
      </c>
      <c r="D460" s="5">
        <v>1.24</v>
      </c>
      <c r="E460" s="5">
        <v>1.22</v>
      </c>
      <c r="F460" s="5">
        <v>1.24</v>
      </c>
      <c r="G460" s="6">
        <v>3000</v>
      </c>
      <c r="H460" s="10">
        <v>1.24</v>
      </c>
      <c r="I460" s="7">
        <f t="shared" si="71"/>
        <v>-8.0000000000000071E-3</v>
      </c>
      <c r="J460" s="8">
        <f t="shared" si="72"/>
        <v>1.2653984126734166</v>
      </c>
      <c r="K460" s="8">
        <f t="shared" si="73"/>
        <v>1.1646015873265831</v>
      </c>
      <c r="L460" s="8">
        <f t="shared" si="74"/>
        <v>1.2149999999999999</v>
      </c>
      <c r="M460" s="19">
        <f t="shared" si="75"/>
        <v>8.6550479102659422E-2</v>
      </c>
      <c r="N460" s="19">
        <f t="shared" si="76"/>
        <v>-2.3192791187407767E-2</v>
      </c>
      <c r="O460" s="19">
        <f t="shared" si="77"/>
        <v>-1.3157012593903352E-3</v>
      </c>
      <c r="P460" s="19">
        <f t="shared" si="78"/>
        <v>5.7312474164690627E-4</v>
      </c>
      <c r="Q460" s="15"/>
      <c r="R460" s="1"/>
      <c r="S460" s="15"/>
      <c r="X460" s="10"/>
      <c r="Y460" s="10"/>
    </row>
    <row r="461" spans="1:25">
      <c r="A461" s="3">
        <v>38999</v>
      </c>
      <c r="B461" s="9">
        <f t="shared" si="79"/>
        <v>38999</v>
      </c>
      <c r="C461" s="5">
        <v>1.24</v>
      </c>
      <c r="D461" s="5">
        <v>1.27</v>
      </c>
      <c r="E461" s="5">
        <v>1.22</v>
      </c>
      <c r="F461" s="5">
        <v>1.27</v>
      </c>
      <c r="G461" s="6">
        <v>196600</v>
      </c>
      <c r="H461" s="10">
        <v>1.27</v>
      </c>
      <c r="I461" s="7">
        <f t="shared" si="71"/>
        <v>2.4193548387096794E-2</v>
      </c>
      <c r="J461" s="8">
        <f t="shared" si="72"/>
        <v>1.2725337735076592</v>
      </c>
      <c r="K461" s="8">
        <f t="shared" si="73"/>
        <v>1.1614662264923405</v>
      </c>
      <c r="L461" s="8">
        <f t="shared" si="74"/>
        <v>1.2169999999999999</v>
      </c>
      <c r="M461" s="19">
        <f t="shared" si="75"/>
        <v>9.56270139259629E-2</v>
      </c>
      <c r="N461" s="19">
        <f t="shared" si="76"/>
        <v>0.10486983916677806</v>
      </c>
      <c r="O461" s="19">
        <f t="shared" si="77"/>
        <v>5.6388254977874277E-3</v>
      </c>
      <c r="P461" s="19">
        <f t="shared" si="78"/>
        <v>-2.6922175517895483E-3</v>
      </c>
      <c r="Q461" s="15"/>
      <c r="R461" s="1"/>
      <c r="S461" s="15"/>
      <c r="X461" s="10"/>
      <c r="Y461" s="10"/>
    </row>
    <row r="462" spans="1:25">
      <c r="A462" s="3">
        <v>39001</v>
      </c>
      <c r="B462" s="9">
        <f t="shared" si="79"/>
        <v>39001</v>
      </c>
      <c r="C462" s="5">
        <v>1.28</v>
      </c>
      <c r="D462" s="5">
        <v>1.35</v>
      </c>
      <c r="E462" s="5">
        <v>1.34</v>
      </c>
      <c r="F462" s="5">
        <v>1.34</v>
      </c>
      <c r="G462" s="6">
        <v>276700</v>
      </c>
      <c r="H462" s="10">
        <v>1.34</v>
      </c>
      <c r="I462" s="7">
        <f t="shared" si="71"/>
        <v>5.511811023622052E-2</v>
      </c>
      <c r="J462" s="8">
        <f t="shared" si="72"/>
        <v>1.3005245058788357</v>
      </c>
      <c r="K462" s="8">
        <f t="shared" si="73"/>
        <v>1.1474754941211638</v>
      </c>
      <c r="L462" s="8">
        <f t="shared" si="74"/>
        <v>1.2239999999999998</v>
      </c>
      <c r="M462" s="19">
        <f t="shared" si="75"/>
        <v>0.13337889352912946</v>
      </c>
      <c r="N462" s="19">
        <f t="shared" si="76"/>
        <v>0.39478258342768202</v>
      </c>
      <c r="O462" s="19">
        <f t="shared" si="77"/>
        <v>2.199606246521997E-2</v>
      </c>
      <c r="P462" s="19">
        <f t="shared" si="78"/>
        <v>-1.2045750493692057E-2</v>
      </c>
      <c r="Q462" s="15"/>
      <c r="R462" s="1"/>
      <c r="S462" s="15"/>
      <c r="X462" s="10"/>
      <c r="Y462" s="10"/>
    </row>
    <row r="463" spans="1:25">
      <c r="A463" s="3">
        <v>39002</v>
      </c>
      <c r="B463" s="9">
        <f t="shared" si="79"/>
        <v>39002</v>
      </c>
      <c r="C463" s="5">
        <v>1.34</v>
      </c>
      <c r="D463" s="5">
        <v>1.44</v>
      </c>
      <c r="E463" s="5">
        <v>1.34</v>
      </c>
      <c r="F463" s="5">
        <v>1.36</v>
      </c>
      <c r="G463" s="6">
        <v>126700</v>
      </c>
      <c r="H463" s="10">
        <v>1.36</v>
      </c>
      <c r="I463" s="7">
        <f t="shared" si="71"/>
        <v>1.492537313432837E-2</v>
      </c>
      <c r="J463" s="8">
        <f t="shared" si="72"/>
        <v>1.3267470929795826</v>
      </c>
      <c r="K463" s="8">
        <f t="shared" si="73"/>
        <v>1.1332529070204174</v>
      </c>
      <c r="L463" s="8">
        <f t="shared" si="74"/>
        <v>1.23</v>
      </c>
      <c r="M463" s="19">
        <f t="shared" si="75"/>
        <v>0.17074228070405392</v>
      </c>
      <c r="N463" s="19">
        <f t="shared" si="76"/>
        <v>0.28012968308786002</v>
      </c>
      <c r="O463" s="19">
        <f t="shared" si="77"/>
        <v>2.0163085725960109E-2</v>
      </c>
      <c r="P463" s="19">
        <f t="shared" si="78"/>
        <v>-1.2394676116058854E-2</v>
      </c>
      <c r="Q463" s="15"/>
      <c r="R463" s="1"/>
      <c r="S463" s="15"/>
      <c r="X463" s="10"/>
      <c r="Y463" s="10"/>
    </row>
    <row r="464" spans="1:25">
      <c r="A464" s="3">
        <v>39003</v>
      </c>
      <c r="B464" s="9">
        <f t="shared" si="79"/>
        <v>39003</v>
      </c>
      <c r="C464" s="5">
        <v>1.36</v>
      </c>
      <c r="D464" s="5">
        <v>1.4</v>
      </c>
      <c r="E464" s="5">
        <v>1.37</v>
      </c>
      <c r="F464" s="5">
        <v>1.37</v>
      </c>
      <c r="G464" s="6">
        <v>20200</v>
      </c>
      <c r="H464" s="10">
        <v>1.37</v>
      </c>
      <c r="I464" s="7">
        <f t="shared" si="71"/>
        <v>7.3529411764705942E-3</v>
      </c>
      <c r="J464" s="8">
        <f t="shared" si="72"/>
        <v>1.3517717012266233</v>
      </c>
      <c r="K464" s="8">
        <f t="shared" si="73"/>
        <v>1.1242282987733767</v>
      </c>
      <c r="L464" s="8">
        <f t="shared" si="74"/>
        <v>1.238</v>
      </c>
      <c r="M464" s="19">
        <f t="shared" si="75"/>
        <v>0.20239963955854401</v>
      </c>
      <c r="N464" s="19">
        <f t="shared" si="76"/>
        <v>0.18541019086749524</v>
      </c>
      <c r="O464" s="19">
        <f t="shared" si="77"/>
        <v>1.8861626589918426E-2</v>
      </c>
      <c r="P464" s="19">
        <f t="shared" si="78"/>
        <v>-7.9634547514803432E-3</v>
      </c>
      <c r="Q464" s="15"/>
      <c r="R464" s="1"/>
      <c r="S464" s="15"/>
      <c r="X464" s="10"/>
      <c r="Y464" s="10"/>
    </row>
    <row r="465" spans="1:25">
      <c r="A465" s="3">
        <v>39006</v>
      </c>
      <c r="B465" s="9">
        <f t="shared" si="79"/>
        <v>39006</v>
      </c>
      <c r="C465" s="5">
        <v>1.37</v>
      </c>
      <c r="D465" s="5">
        <v>1.42</v>
      </c>
      <c r="E465" s="5">
        <v>1.4</v>
      </c>
      <c r="F465" s="5">
        <v>1.4</v>
      </c>
      <c r="G465" s="6">
        <v>26500</v>
      </c>
      <c r="H465" s="10">
        <v>1.4</v>
      </c>
      <c r="I465" s="7">
        <f t="shared" si="71"/>
        <v>2.1897810218977957E-2</v>
      </c>
      <c r="J465" s="8">
        <f t="shared" si="72"/>
        <v>1.3794365521431695</v>
      </c>
      <c r="K465" s="8">
        <f t="shared" si="73"/>
        <v>1.1115634478568301</v>
      </c>
      <c r="L465" s="8">
        <f t="shared" si="74"/>
        <v>1.2454999999999998</v>
      </c>
      <c r="M465" s="19">
        <f t="shared" si="75"/>
        <v>0.24098768703020679</v>
      </c>
      <c r="N465" s="19">
        <f t="shared" si="76"/>
        <v>0.19065274797834411</v>
      </c>
      <c r="O465" s="19">
        <f t="shared" si="77"/>
        <v>2.0465623663701967E-2</v>
      </c>
      <c r="P465" s="19">
        <f t="shared" si="78"/>
        <v>-1.1265372816504384E-2</v>
      </c>
      <c r="Q465" s="15"/>
      <c r="R465" s="1"/>
      <c r="S465" s="15"/>
      <c r="X465" s="10"/>
      <c r="Y465" s="10"/>
    </row>
    <row r="466" spans="1:25">
      <c r="A466" s="3">
        <v>39007</v>
      </c>
      <c r="B466" s="9">
        <f t="shared" si="79"/>
        <v>39007</v>
      </c>
      <c r="C466" s="5">
        <v>1.4</v>
      </c>
      <c r="D466" s="5">
        <v>1.42</v>
      </c>
      <c r="E466" s="5">
        <v>1.4</v>
      </c>
      <c r="F466" s="5">
        <v>1.4</v>
      </c>
      <c r="G466" s="6">
        <v>25800</v>
      </c>
      <c r="H466" s="10">
        <v>1.4</v>
      </c>
      <c r="I466" s="7">
        <f t="shared" si="71"/>
        <v>0</v>
      </c>
      <c r="J466" s="8">
        <f t="shared" si="72"/>
        <v>1.4034831071440248</v>
      </c>
      <c r="K466" s="8">
        <f t="shared" si="73"/>
        <v>1.1075168928559744</v>
      </c>
      <c r="L466" s="8">
        <f t="shared" si="74"/>
        <v>1.2554999999999996</v>
      </c>
      <c r="M466" s="19">
        <f t="shared" si="75"/>
        <v>0.26723404057958589</v>
      </c>
      <c r="N466" s="19">
        <f t="shared" si="76"/>
        <v>0.10891159574509393</v>
      </c>
      <c r="O466" s="19">
        <f t="shared" si="77"/>
        <v>1.7432157327928723E-2</v>
      </c>
      <c r="P466" s="19">
        <f t="shared" si="78"/>
        <v>-3.6404174756355517E-3</v>
      </c>
      <c r="Q466" s="15"/>
      <c r="R466" s="1"/>
      <c r="S466" s="15"/>
      <c r="X466" s="10"/>
      <c r="Y466" s="10"/>
    </row>
    <row r="467" spans="1:25">
      <c r="A467" s="3">
        <v>39008</v>
      </c>
      <c r="B467" s="9">
        <f t="shared" si="79"/>
        <v>39008</v>
      </c>
      <c r="C467" s="5">
        <v>1.4</v>
      </c>
      <c r="D467" s="5">
        <v>1.49</v>
      </c>
      <c r="E467" s="5">
        <v>1.4</v>
      </c>
      <c r="F467" s="5">
        <v>1.48</v>
      </c>
      <c r="G467" s="6">
        <v>84500</v>
      </c>
      <c r="H467" s="10">
        <v>1.48</v>
      </c>
      <c r="I467" s="7">
        <f t="shared" si="71"/>
        <v>5.7142857142857197E-2</v>
      </c>
      <c r="J467" s="8">
        <f t="shared" si="72"/>
        <v>1.4445734310956897</v>
      </c>
      <c r="K467" s="8">
        <f t="shared" si="73"/>
        <v>1.09042656890431</v>
      </c>
      <c r="L467" s="8">
        <f t="shared" si="74"/>
        <v>1.2674999999999998</v>
      </c>
      <c r="M467" s="19">
        <f t="shared" si="75"/>
        <v>0.32477827695196021</v>
      </c>
      <c r="N467" s="19">
        <f t="shared" si="76"/>
        <v>0.21533273323851448</v>
      </c>
      <c r="O467" s="19">
        <f t="shared" si="77"/>
        <v>2.9277391186617416E-2</v>
      </c>
      <c r="P467" s="19">
        <f t="shared" si="78"/>
        <v>-1.5431208374251788E-2</v>
      </c>
      <c r="Q467" s="15"/>
      <c r="R467" s="1"/>
      <c r="S467" s="15"/>
      <c r="X467" s="10"/>
      <c r="Y467" s="10"/>
    </row>
    <row r="468" spans="1:25">
      <c r="A468" s="3">
        <v>39009</v>
      </c>
      <c r="B468" s="9">
        <f t="shared" si="79"/>
        <v>39009</v>
      </c>
      <c r="C468" s="5">
        <v>1.46</v>
      </c>
      <c r="D468" s="5">
        <v>1.47</v>
      </c>
      <c r="E468" s="5">
        <v>1.41</v>
      </c>
      <c r="F468" s="5">
        <v>1.42</v>
      </c>
      <c r="G468" s="6">
        <v>77200</v>
      </c>
      <c r="H468" s="10">
        <v>1.42</v>
      </c>
      <c r="I468" s="7">
        <f t="shared" si="71"/>
        <v>-4.0540540540540577E-2</v>
      </c>
      <c r="J468" s="8">
        <f t="shared" si="72"/>
        <v>1.4648261223705077</v>
      </c>
      <c r="K468" s="8">
        <f t="shared" si="73"/>
        <v>1.0911738776294919</v>
      </c>
      <c r="L468" s="8">
        <f t="shared" si="74"/>
        <v>1.2779999999999998</v>
      </c>
      <c r="M468" s="19">
        <f t="shared" si="75"/>
        <v>0.34243144232223766</v>
      </c>
      <c r="N468" s="19">
        <f t="shared" si="76"/>
        <v>5.4354513903922909E-2</v>
      </c>
      <c r="O468" s="19">
        <f t="shared" si="77"/>
        <v>1.4019842009316615E-2</v>
      </c>
      <c r="P468" s="19">
        <f t="shared" si="78"/>
        <v>6.8533613036669914E-4</v>
      </c>
      <c r="Q468" s="15"/>
      <c r="R468" s="1"/>
      <c r="S468" s="15"/>
      <c r="X468" s="10"/>
      <c r="Y468" s="10"/>
    </row>
    <row r="469" spans="1:25">
      <c r="A469" s="3">
        <v>39010</v>
      </c>
      <c r="B469" s="9">
        <f t="shared" si="79"/>
        <v>39010</v>
      </c>
      <c r="C469" s="5">
        <v>1.42</v>
      </c>
      <c r="D469" s="5">
        <v>1.46</v>
      </c>
      <c r="E469" s="5">
        <v>1.44</v>
      </c>
      <c r="F469" s="5">
        <v>1.45</v>
      </c>
      <c r="G469" s="6">
        <v>218300</v>
      </c>
      <c r="H469" s="10">
        <v>1.45</v>
      </c>
      <c r="I469" s="7">
        <f t="shared" si="71"/>
        <v>2.1126760563380302E-2</v>
      </c>
      <c r="J469" s="8">
        <f t="shared" si="72"/>
        <v>1.4868740003173397</v>
      </c>
      <c r="K469" s="8">
        <f t="shared" si="73"/>
        <v>1.0961259996826596</v>
      </c>
      <c r="L469" s="8">
        <f t="shared" si="74"/>
        <v>1.2914999999999996</v>
      </c>
      <c r="M469" s="19">
        <f t="shared" si="75"/>
        <v>0.35648091619741346</v>
      </c>
      <c r="N469" s="19">
        <f t="shared" si="76"/>
        <v>4.1028574303509341E-2</v>
      </c>
      <c r="O469" s="19">
        <f t="shared" si="77"/>
        <v>1.5051532472094556E-2</v>
      </c>
      <c r="P469" s="19">
        <f t="shared" si="78"/>
        <v>4.5383436633635518E-3</v>
      </c>
      <c r="Q469" s="15"/>
      <c r="R469" s="1"/>
      <c r="S469" s="15"/>
      <c r="X469" s="10"/>
      <c r="Y469" s="10"/>
    </row>
    <row r="470" spans="1:25">
      <c r="A470" s="3">
        <v>39013</v>
      </c>
      <c r="B470" s="9">
        <f t="shared" si="79"/>
        <v>39013</v>
      </c>
      <c r="C470" s="5">
        <v>1.45</v>
      </c>
      <c r="D470" s="5">
        <v>1.46</v>
      </c>
      <c r="E470" s="5">
        <v>1.42</v>
      </c>
      <c r="F470" s="5">
        <v>1.42</v>
      </c>
      <c r="G470" s="6">
        <v>309100</v>
      </c>
      <c r="H470" s="10">
        <v>1.42</v>
      </c>
      <c r="I470" s="7">
        <f t="shared" si="71"/>
        <v>-2.0689655172413814E-2</v>
      </c>
      <c r="J470" s="8">
        <f t="shared" si="72"/>
        <v>1.4994872444828997</v>
      </c>
      <c r="K470" s="8">
        <f t="shared" si="73"/>
        <v>1.1075127555170996</v>
      </c>
      <c r="L470" s="8">
        <f t="shared" si="74"/>
        <v>1.3034999999999997</v>
      </c>
      <c r="M470" s="19">
        <f t="shared" si="75"/>
        <v>0.35392322753229744</v>
      </c>
      <c r="N470" s="19">
        <f t="shared" si="76"/>
        <v>-7.1748263340403132E-3</v>
      </c>
      <c r="O470" s="19">
        <f t="shared" si="77"/>
        <v>8.4830618888136894E-3</v>
      </c>
      <c r="P470" s="19">
        <f t="shared" si="78"/>
        <v>1.0388181502616153E-2</v>
      </c>
      <c r="Q470" s="15"/>
      <c r="R470" s="1"/>
      <c r="S470" s="15"/>
      <c r="X470" s="10"/>
      <c r="Y470" s="10"/>
    </row>
    <row r="471" spans="1:25">
      <c r="A471" s="3">
        <v>39014</v>
      </c>
      <c r="B471" s="9">
        <f t="shared" si="79"/>
        <v>39014</v>
      </c>
      <c r="C471" s="5">
        <v>1.42</v>
      </c>
      <c r="D471" s="5">
        <v>1.46</v>
      </c>
      <c r="E471" s="5">
        <v>1.42</v>
      </c>
      <c r="F471" s="5">
        <v>1.42</v>
      </c>
      <c r="G471" s="6">
        <v>297700</v>
      </c>
      <c r="H471" s="10">
        <v>1.42</v>
      </c>
      <c r="I471" s="7">
        <f t="shared" si="71"/>
        <v>0</v>
      </c>
      <c r="J471" s="8">
        <f t="shared" si="72"/>
        <v>1.5118204477606885</v>
      </c>
      <c r="K471" s="8">
        <f t="shared" si="73"/>
        <v>1.1151795522393113</v>
      </c>
      <c r="L471" s="8">
        <f t="shared" si="74"/>
        <v>1.3134999999999999</v>
      </c>
      <c r="M471" s="19">
        <f t="shared" si="75"/>
        <v>0.35567446939366071</v>
      </c>
      <c r="N471" s="19">
        <f t="shared" si="76"/>
        <v>4.9480840056010805E-3</v>
      </c>
      <c r="O471" s="19">
        <f t="shared" si="77"/>
        <v>8.2249471098647942E-3</v>
      </c>
      <c r="P471" s="19">
        <f t="shared" si="78"/>
        <v>6.9225358209369517E-3</v>
      </c>
      <c r="Q471" s="15"/>
      <c r="R471" s="1"/>
      <c r="S471" s="15"/>
      <c r="X471" s="10"/>
      <c r="Y471" s="10"/>
    </row>
    <row r="472" spans="1:25">
      <c r="A472" s="3">
        <v>39015</v>
      </c>
      <c r="B472" s="9">
        <f t="shared" si="79"/>
        <v>39015</v>
      </c>
      <c r="C472" s="5">
        <v>1.42</v>
      </c>
      <c r="D472" s="5">
        <v>1.44</v>
      </c>
      <c r="E472" s="5">
        <v>1.4</v>
      </c>
      <c r="F472" s="5">
        <v>1.44</v>
      </c>
      <c r="G472" s="6">
        <v>28500</v>
      </c>
      <c r="H472" s="10">
        <v>1.44</v>
      </c>
      <c r="I472" s="7">
        <f t="shared" si="71"/>
        <v>1.4084507042253534E-2</v>
      </c>
      <c r="J472" s="8">
        <f t="shared" si="72"/>
        <v>1.5221808626309683</v>
      </c>
      <c r="K472" s="8">
        <f t="shared" si="73"/>
        <v>1.1308191373690313</v>
      </c>
      <c r="L472" s="8">
        <f t="shared" si="74"/>
        <v>1.3264999999999998</v>
      </c>
      <c r="M472" s="19">
        <f t="shared" si="75"/>
        <v>0.34608693143669367</v>
      </c>
      <c r="N472" s="19">
        <f t="shared" si="76"/>
        <v>-2.6955935221640966E-2</v>
      </c>
      <c r="O472" s="19">
        <f t="shared" si="77"/>
        <v>6.8529400337359507E-3</v>
      </c>
      <c r="P472" s="19">
        <f t="shared" si="78"/>
        <v>1.4024275371903341E-2</v>
      </c>
      <c r="Q472" s="15"/>
      <c r="R472" s="1"/>
      <c r="S472" s="15"/>
      <c r="X472" s="10"/>
      <c r="Y472" s="10"/>
    </row>
    <row r="473" spans="1:25">
      <c r="A473" s="3">
        <v>39016</v>
      </c>
      <c r="B473" s="9">
        <f t="shared" si="79"/>
        <v>39016</v>
      </c>
      <c r="C473" s="5">
        <v>1.44</v>
      </c>
      <c r="D473" s="5">
        <v>1.44</v>
      </c>
      <c r="E473" s="5">
        <v>1.44</v>
      </c>
      <c r="F473" s="5">
        <v>1.44</v>
      </c>
      <c r="G473" s="6">
        <v>23300</v>
      </c>
      <c r="H473" s="10">
        <v>1.44</v>
      </c>
      <c r="I473" s="7">
        <f t="shared" si="71"/>
        <v>0</v>
      </c>
      <c r="J473" s="8">
        <f t="shared" si="72"/>
        <v>1.5319690696992696</v>
      </c>
      <c r="K473" s="8">
        <f t="shared" si="73"/>
        <v>1.144030930300731</v>
      </c>
      <c r="L473" s="8">
        <f t="shared" si="74"/>
        <v>1.3380000000000003</v>
      </c>
      <c r="M473" s="19">
        <f t="shared" si="75"/>
        <v>0.33909759703486464</v>
      </c>
      <c r="N473" s="19">
        <f t="shared" si="76"/>
        <v>-2.0195314433904071E-2</v>
      </c>
      <c r="O473" s="19">
        <f t="shared" si="77"/>
        <v>6.4303837399342723E-3</v>
      </c>
      <c r="P473" s="19">
        <f t="shared" si="78"/>
        <v>1.16833828638931E-2</v>
      </c>
      <c r="Q473" s="15"/>
      <c r="R473" s="1"/>
      <c r="S473" s="15"/>
      <c r="X473" s="10"/>
      <c r="Y473" s="10"/>
    </row>
    <row r="474" spans="1:25">
      <c r="A474" s="3">
        <v>39017</v>
      </c>
      <c r="B474" s="9">
        <f t="shared" si="79"/>
        <v>39017</v>
      </c>
      <c r="C474" s="5">
        <v>1.44</v>
      </c>
      <c r="D474" s="5">
        <v>1.45</v>
      </c>
      <c r="E474" s="5">
        <v>1.44</v>
      </c>
      <c r="F474" s="5">
        <v>1.45</v>
      </c>
      <c r="G474" s="6">
        <v>86900</v>
      </c>
      <c r="H474" s="10">
        <v>1.45</v>
      </c>
      <c r="I474" s="7">
        <f t="shared" si="71"/>
        <v>6.944444444444451E-3</v>
      </c>
      <c r="J474" s="8">
        <f t="shared" si="72"/>
        <v>1.5382858777377515</v>
      </c>
      <c r="K474" s="8">
        <f t="shared" si="73"/>
        <v>1.1637141222622485</v>
      </c>
      <c r="L474" s="8">
        <f t="shared" si="74"/>
        <v>1.351</v>
      </c>
      <c r="M474" s="19">
        <f t="shared" si="75"/>
        <v>0.32187609337191797</v>
      </c>
      <c r="N474" s="19">
        <f t="shared" si="76"/>
        <v>-5.0786274552031177E-2</v>
      </c>
      <c r="O474" s="19">
        <f t="shared" si="77"/>
        <v>4.1233260928185064E-3</v>
      </c>
      <c r="P474" s="19">
        <f t="shared" si="78"/>
        <v>1.7205122204469903E-2</v>
      </c>
      <c r="Q474" s="15"/>
      <c r="R474" s="1"/>
      <c r="S474" s="15"/>
      <c r="X474" s="10"/>
      <c r="Y474" s="10"/>
    </row>
    <row r="475" spans="1:25">
      <c r="A475" s="3">
        <v>39020</v>
      </c>
      <c r="B475" s="9">
        <f t="shared" si="79"/>
        <v>39020</v>
      </c>
      <c r="C475" s="5">
        <v>1.45</v>
      </c>
      <c r="D475" s="5">
        <v>1.47</v>
      </c>
      <c r="E475" s="5">
        <v>1.44</v>
      </c>
      <c r="F475" s="5">
        <v>1.47</v>
      </c>
      <c r="G475" s="6">
        <v>210600</v>
      </c>
      <c r="H475" s="10">
        <v>1.47</v>
      </c>
      <c r="I475" s="7">
        <f t="shared" si="71"/>
        <v>1.3793103448275874E-2</v>
      </c>
      <c r="J475" s="8">
        <f t="shared" si="72"/>
        <v>1.5421889923000298</v>
      </c>
      <c r="K475" s="8">
        <f t="shared" si="73"/>
        <v>1.1888110076999701</v>
      </c>
      <c r="L475" s="8">
        <f t="shared" si="74"/>
        <v>1.3654999999999999</v>
      </c>
      <c r="M475" s="19">
        <f t="shared" si="75"/>
        <v>0.2972532911549593</v>
      </c>
      <c r="N475" s="19">
        <f t="shared" si="76"/>
        <v>-7.649776645110383E-2</v>
      </c>
      <c r="O475" s="19">
        <f t="shared" si="77"/>
        <v>2.5373141746697666E-3</v>
      </c>
      <c r="P475" s="19">
        <f t="shared" si="78"/>
        <v>2.156619478754241E-2</v>
      </c>
      <c r="Q475" s="15"/>
      <c r="R475" s="1"/>
      <c r="S475" s="15"/>
      <c r="X475" s="10"/>
      <c r="Y475" s="10"/>
    </row>
    <row r="476" spans="1:25">
      <c r="A476" s="3">
        <v>39021</v>
      </c>
      <c r="B476" s="9">
        <f t="shared" si="79"/>
        <v>39021</v>
      </c>
      <c r="C476" s="5">
        <v>1.47</v>
      </c>
      <c r="D476" s="5">
        <v>1.47</v>
      </c>
      <c r="E476" s="5">
        <v>1.43</v>
      </c>
      <c r="F476" s="5">
        <v>1.43</v>
      </c>
      <c r="G476" s="6">
        <v>11200</v>
      </c>
      <c r="H476" s="10">
        <v>1.43</v>
      </c>
      <c r="I476" s="7">
        <f t="shared" si="71"/>
        <v>-2.721088435374152E-2</v>
      </c>
      <c r="J476" s="8">
        <f t="shared" si="72"/>
        <v>1.5383815354989536</v>
      </c>
      <c r="K476" s="8">
        <f t="shared" si="73"/>
        <v>1.2156184645010468</v>
      </c>
      <c r="L476" s="8">
        <f t="shared" si="74"/>
        <v>1.3770000000000002</v>
      </c>
      <c r="M476" s="19">
        <f t="shared" si="75"/>
        <v>0.26551346530458109</v>
      </c>
      <c r="N476" s="19">
        <f t="shared" si="76"/>
        <v>-0.10677703761346116</v>
      </c>
      <c r="O476" s="19">
        <f t="shared" si="77"/>
        <v>-2.4688652429023816E-3</v>
      </c>
      <c r="P476" s="19">
        <f t="shared" si="78"/>
        <v>2.2549805332760162E-2</v>
      </c>
      <c r="Q476" s="15"/>
      <c r="R476" s="1"/>
      <c r="S476" s="15"/>
      <c r="X476" s="10"/>
      <c r="Y476" s="10"/>
    </row>
    <row r="477" spans="1:25">
      <c r="A477" s="3">
        <v>39022</v>
      </c>
      <c r="B477" s="9">
        <f t="shared" si="79"/>
        <v>39022</v>
      </c>
      <c r="C477" s="5">
        <v>1.43</v>
      </c>
      <c r="D477" s="5">
        <v>1.45</v>
      </c>
      <c r="E477" s="5">
        <v>1.43</v>
      </c>
      <c r="F477" s="5">
        <v>1.43</v>
      </c>
      <c r="G477" s="6">
        <v>16600</v>
      </c>
      <c r="H477" s="10">
        <v>1.43</v>
      </c>
      <c r="I477" s="7">
        <f t="shared" si="71"/>
        <v>0</v>
      </c>
      <c r="J477" s="8">
        <f t="shared" si="72"/>
        <v>1.5364699969993998</v>
      </c>
      <c r="K477" s="8">
        <f t="shared" si="73"/>
        <v>1.2365300030006003</v>
      </c>
      <c r="L477" s="8">
        <f t="shared" si="74"/>
        <v>1.3865000000000001</v>
      </c>
      <c r="M477" s="19">
        <f t="shared" si="75"/>
        <v>0.24256588458909706</v>
      </c>
      <c r="N477" s="19">
        <f t="shared" si="76"/>
        <v>-8.6427182475133396E-2</v>
      </c>
      <c r="O477" s="19">
        <f t="shared" si="77"/>
        <v>-1.2425646404640776E-3</v>
      </c>
      <c r="P477" s="19">
        <f t="shared" si="78"/>
        <v>1.7202386365640393E-2</v>
      </c>
      <c r="Q477" s="15"/>
      <c r="R477" s="1"/>
      <c r="S477" s="15"/>
      <c r="X477" s="10"/>
      <c r="Y477" s="10"/>
    </row>
    <row r="478" spans="1:25">
      <c r="A478" s="3">
        <v>39023</v>
      </c>
      <c r="B478" s="9">
        <f t="shared" si="79"/>
        <v>39023</v>
      </c>
      <c r="C478" s="5">
        <v>1.43</v>
      </c>
      <c r="D478" s="5">
        <v>1.46</v>
      </c>
      <c r="E478" s="5">
        <v>1.44</v>
      </c>
      <c r="F478" s="5">
        <v>1.44</v>
      </c>
      <c r="G478" s="6">
        <v>258200</v>
      </c>
      <c r="H478" s="10">
        <v>1.44</v>
      </c>
      <c r="I478" s="7">
        <f t="shared" si="71"/>
        <v>6.9930069930069999E-3</v>
      </c>
      <c r="J478" s="8">
        <f t="shared" si="72"/>
        <v>1.5337534028617805</v>
      </c>
      <c r="K478" s="8">
        <f t="shared" si="73"/>
        <v>1.2582465971382197</v>
      </c>
      <c r="L478" s="8">
        <f t="shared" si="74"/>
        <v>1.3960000000000001</v>
      </c>
      <c r="M478" s="19">
        <f t="shared" si="75"/>
        <v>0.21896089872222088</v>
      </c>
      <c r="N478" s="19">
        <f t="shared" si="76"/>
        <v>-9.7313708837756252E-2</v>
      </c>
      <c r="O478" s="19">
        <f t="shared" si="77"/>
        <v>-1.7680749659443739E-3</v>
      </c>
      <c r="P478" s="19">
        <f t="shared" si="78"/>
        <v>1.7562529081317287E-2</v>
      </c>
      <c r="Q478" s="15"/>
      <c r="R478" s="1"/>
      <c r="S478" s="15"/>
      <c r="X478" s="10"/>
      <c r="Y478" s="10"/>
    </row>
    <row r="479" spans="1:25">
      <c r="A479" s="3">
        <v>39024</v>
      </c>
      <c r="B479" s="9">
        <f t="shared" si="79"/>
        <v>39024</v>
      </c>
      <c r="C479" s="5">
        <v>1.44</v>
      </c>
      <c r="D479" s="5">
        <v>1.48</v>
      </c>
      <c r="E479" s="5">
        <v>1.43</v>
      </c>
      <c r="F479" s="5">
        <v>1.46</v>
      </c>
      <c r="G479" s="6">
        <v>171700</v>
      </c>
      <c r="H479" s="10">
        <v>1.46</v>
      </c>
      <c r="I479" s="7">
        <f t="shared" si="71"/>
        <v>1.3888888888888902E-2</v>
      </c>
      <c r="J479" s="8">
        <f t="shared" si="72"/>
        <v>1.5293454313354795</v>
      </c>
      <c r="K479" s="8">
        <f t="shared" si="73"/>
        <v>1.2836545686645207</v>
      </c>
      <c r="L479" s="8">
        <f t="shared" si="74"/>
        <v>1.4065000000000001</v>
      </c>
      <c r="M479" s="19">
        <f t="shared" si="75"/>
        <v>0.19139951562402724</v>
      </c>
      <c r="N479" s="19">
        <f t="shared" si="76"/>
        <v>-0.12587353842184709</v>
      </c>
      <c r="O479" s="19">
        <f t="shared" si="77"/>
        <v>-2.873976688870794E-3</v>
      </c>
      <c r="P479" s="19">
        <f t="shared" si="78"/>
        <v>2.0193157354122238E-2</v>
      </c>
      <c r="Q479" s="15"/>
      <c r="R479" s="1"/>
      <c r="S479" s="15"/>
      <c r="X479" s="10"/>
      <c r="Y479" s="10"/>
    </row>
    <row r="480" spans="1:25">
      <c r="A480" s="3">
        <v>39027</v>
      </c>
      <c r="B480" s="9">
        <f t="shared" si="79"/>
        <v>39027</v>
      </c>
      <c r="C480" s="5">
        <v>1.46</v>
      </c>
      <c r="D480" s="5">
        <v>1.55</v>
      </c>
      <c r="E480" s="5">
        <v>1.46</v>
      </c>
      <c r="F480" s="5">
        <v>1.52</v>
      </c>
      <c r="G480" s="6">
        <v>141100</v>
      </c>
      <c r="H480" s="10">
        <v>1.52</v>
      </c>
      <c r="I480" s="7">
        <f t="shared" si="71"/>
        <v>4.1095890410958943E-2</v>
      </c>
      <c r="J480" s="8">
        <f t="shared" si="72"/>
        <v>1.5269847406908614</v>
      </c>
      <c r="K480" s="8">
        <f t="shared" si="73"/>
        <v>1.3140152593091388</v>
      </c>
      <c r="L480" s="8">
        <f t="shared" si="74"/>
        <v>1.4205000000000001</v>
      </c>
      <c r="M480" s="19">
        <f t="shared" si="75"/>
        <v>0.16207534872440846</v>
      </c>
      <c r="N480" s="19">
        <f t="shared" si="76"/>
        <v>-0.15320920120415177</v>
      </c>
      <c r="O480" s="19">
        <f t="shared" si="77"/>
        <v>-1.5435954469466323E-3</v>
      </c>
      <c r="P480" s="19">
        <f t="shared" si="78"/>
        <v>2.3651760672814451E-2</v>
      </c>
      <c r="Q480" s="15"/>
      <c r="R480" s="1"/>
      <c r="S480" s="15"/>
      <c r="X480" s="10"/>
      <c r="Y480" s="10"/>
    </row>
    <row r="481" spans="1:25">
      <c r="A481" s="3">
        <v>39028</v>
      </c>
      <c r="B481" s="9">
        <f t="shared" si="79"/>
        <v>39028</v>
      </c>
      <c r="C481" s="5">
        <v>1.52</v>
      </c>
      <c r="D481" s="5">
        <v>1.65</v>
      </c>
      <c r="E481" s="5">
        <v>1.53</v>
      </c>
      <c r="F481" s="5">
        <v>1.65</v>
      </c>
      <c r="G481" s="6">
        <v>5600</v>
      </c>
      <c r="H481" s="10">
        <v>1.65</v>
      </c>
      <c r="I481" s="7">
        <f t="shared" si="71"/>
        <v>8.5526315789473617E-2</v>
      </c>
      <c r="J481" s="8">
        <f t="shared" si="72"/>
        <v>1.5655912368089075</v>
      </c>
      <c r="K481" s="8">
        <f t="shared" si="73"/>
        <v>1.3134087631910925</v>
      </c>
      <c r="L481" s="8">
        <f t="shared" si="74"/>
        <v>1.4395</v>
      </c>
      <c r="M481" s="19">
        <f t="shared" si="75"/>
        <v>0.1920060842331415</v>
      </c>
      <c r="N481" s="19">
        <f t="shared" si="76"/>
        <v>0.18467173289645059</v>
      </c>
      <c r="O481" s="19">
        <f t="shared" si="77"/>
        <v>2.5282830331742008E-2</v>
      </c>
      <c r="P481" s="19">
        <f t="shared" si="78"/>
        <v>-4.6155941778421993E-4</v>
      </c>
      <c r="Q481" s="15"/>
      <c r="R481" s="1"/>
      <c r="S481" s="15"/>
      <c r="X481" s="10"/>
      <c r="Y481" s="10"/>
    </row>
    <row r="482" spans="1:25">
      <c r="A482" s="3">
        <v>39029</v>
      </c>
      <c r="B482" s="9">
        <f t="shared" si="79"/>
        <v>39029</v>
      </c>
      <c r="C482" s="5">
        <v>1.6</v>
      </c>
      <c r="D482" s="5">
        <v>1.74</v>
      </c>
      <c r="E482" s="5">
        <v>1.63</v>
      </c>
      <c r="F482" s="5">
        <v>1.68</v>
      </c>
      <c r="G482" s="6">
        <v>70000</v>
      </c>
      <c r="H482" s="10">
        <v>1.68</v>
      </c>
      <c r="I482" s="7">
        <f t="shared" si="71"/>
        <v>1.8181818181818198E-2</v>
      </c>
      <c r="J482" s="8">
        <f t="shared" si="72"/>
        <v>1.612483973535745</v>
      </c>
      <c r="K482" s="8">
        <f t="shared" si="73"/>
        <v>1.3005160264642548</v>
      </c>
      <c r="L482" s="8">
        <f t="shared" si="74"/>
        <v>1.4564999999999999</v>
      </c>
      <c r="M482" s="19">
        <f t="shared" si="75"/>
        <v>0.23988012506054635</v>
      </c>
      <c r="N482" s="19">
        <f t="shared" si="76"/>
        <v>0.24933606150352122</v>
      </c>
      <c r="O482" s="19">
        <f t="shared" si="77"/>
        <v>2.9952094534214033E-2</v>
      </c>
      <c r="P482" s="19">
        <f t="shared" si="78"/>
        <v>-9.816240829331099E-3</v>
      </c>
      <c r="Q482" s="15"/>
      <c r="R482" s="1"/>
      <c r="S482" s="15"/>
      <c r="X482" s="10"/>
      <c r="Y482" s="10"/>
    </row>
    <row r="483" spans="1:25">
      <c r="A483" s="3">
        <v>39030</v>
      </c>
      <c r="B483" s="9">
        <f t="shared" si="79"/>
        <v>39030</v>
      </c>
      <c r="C483" s="5">
        <v>1.67</v>
      </c>
      <c r="D483" s="5">
        <v>1.66</v>
      </c>
      <c r="E483" s="5">
        <v>1.6</v>
      </c>
      <c r="F483" s="5">
        <v>1.6</v>
      </c>
      <c r="G483" s="6">
        <v>109300</v>
      </c>
      <c r="H483" s="10">
        <v>1.6</v>
      </c>
      <c r="I483" s="7">
        <f t="shared" si="71"/>
        <v>-4.7619047619047533E-2</v>
      </c>
      <c r="J483" s="8">
        <f t="shared" si="72"/>
        <v>1.6297792609110049</v>
      </c>
      <c r="K483" s="8">
        <f t="shared" si="73"/>
        <v>1.3072207390889949</v>
      </c>
      <c r="L483" s="8">
        <f t="shared" si="74"/>
        <v>1.4684999999999999</v>
      </c>
      <c r="M483" s="19">
        <f t="shared" si="75"/>
        <v>0.24675138037268418</v>
      </c>
      <c r="N483" s="19">
        <f t="shared" si="76"/>
        <v>2.8644537809889476E-2</v>
      </c>
      <c r="O483" s="19">
        <f t="shared" si="77"/>
        <v>1.0725866215796206E-2</v>
      </c>
      <c r="P483" s="19">
        <f t="shared" si="78"/>
        <v>5.1554248377610684E-3</v>
      </c>
      <c r="Q483" s="15"/>
      <c r="R483" s="1"/>
      <c r="S483" s="15"/>
      <c r="X483" s="10"/>
      <c r="Y483" s="10"/>
    </row>
    <row r="484" spans="1:25">
      <c r="A484" s="3">
        <v>39031</v>
      </c>
      <c r="B484" s="9">
        <f t="shared" si="79"/>
        <v>39031</v>
      </c>
      <c r="C484" s="5">
        <v>1.6</v>
      </c>
      <c r="D484" s="5">
        <v>1.57</v>
      </c>
      <c r="E484" s="5">
        <v>1.51</v>
      </c>
      <c r="F484" s="5">
        <v>1.52</v>
      </c>
      <c r="G484" s="6">
        <v>47400</v>
      </c>
      <c r="H484" s="10">
        <v>1.52</v>
      </c>
      <c r="I484" s="7">
        <f t="shared" si="71"/>
        <v>-5.0000000000000044E-2</v>
      </c>
      <c r="J484" s="8">
        <f t="shared" si="72"/>
        <v>1.6321281524901901</v>
      </c>
      <c r="K484" s="8">
        <f t="shared" si="73"/>
        <v>1.3198718475098099</v>
      </c>
      <c r="L484" s="8">
        <f t="shared" si="74"/>
        <v>1.476</v>
      </c>
      <c r="M484" s="19">
        <f t="shared" si="75"/>
        <v>0.23658077529989843</v>
      </c>
      <c r="N484" s="19">
        <f t="shared" si="76"/>
        <v>-4.1218027057941649E-2</v>
      </c>
      <c r="O484" s="19">
        <f t="shared" si="77"/>
        <v>1.4412329543770201E-3</v>
      </c>
      <c r="P484" s="19">
        <f t="shared" si="78"/>
        <v>9.6778669757271035E-3</v>
      </c>
      <c r="Q484" s="15"/>
      <c r="R484" s="1"/>
      <c r="S484" s="15"/>
      <c r="X484" s="10"/>
      <c r="Y484" s="10"/>
    </row>
    <row r="485" spans="1:25">
      <c r="A485" s="3">
        <v>39034</v>
      </c>
      <c r="B485" s="9">
        <f t="shared" si="79"/>
        <v>39034</v>
      </c>
      <c r="C485" s="5">
        <v>1.53</v>
      </c>
      <c r="D485" s="5">
        <v>1.6</v>
      </c>
      <c r="E485" s="5">
        <v>1.55</v>
      </c>
      <c r="F485" s="5">
        <v>1.58</v>
      </c>
      <c r="G485" s="6">
        <v>167700</v>
      </c>
      <c r="H485" s="10">
        <v>1.58</v>
      </c>
      <c r="I485" s="7">
        <f t="shared" si="71"/>
        <v>3.9473684210526348E-2</v>
      </c>
      <c r="J485" s="8">
        <f t="shared" si="72"/>
        <v>1.6433035059624392</v>
      </c>
      <c r="K485" s="8">
        <f t="shared" si="73"/>
        <v>1.326696494037561</v>
      </c>
      <c r="L485" s="8">
        <f t="shared" si="74"/>
        <v>1.4850000000000001</v>
      </c>
      <c r="M485" s="19">
        <f t="shared" si="75"/>
        <v>0.2386431360509155</v>
      </c>
      <c r="N485" s="19">
        <f t="shared" si="76"/>
        <v>8.7173640732335217E-3</v>
      </c>
      <c r="O485" s="19">
        <f t="shared" si="77"/>
        <v>6.847105391325178E-3</v>
      </c>
      <c r="P485" s="19">
        <f t="shared" si="78"/>
        <v>5.1706887609028499E-3</v>
      </c>
      <c r="Q485" s="15"/>
      <c r="R485" s="1"/>
      <c r="S485" s="15"/>
      <c r="X485" s="10"/>
      <c r="Y485" s="10"/>
    </row>
    <row r="486" spans="1:25">
      <c r="A486" s="3">
        <v>39035</v>
      </c>
      <c r="B486" s="9">
        <f t="shared" si="79"/>
        <v>39035</v>
      </c>
      <c r="C486" s="5">
        <v>1.58</v>
      </c>
      <c r="D486" s="5">
        <v>1.66</v>
      </c>
      <c r="E486" s="5">
        <v>1.6</v>
      </c>
      <c r="F486" s="5">
        <v>1.65</v>
      </c>
      <c r="G486" s="6">
        <v>124500</v>
      </c>
      <c r="H486" s="10">
        <v>1.65</v>
      </c>
      <c r="I486" s="7">
        <f t="shared" si="71"/>
        <v>4.4303797468354326E-2</v>
      </c>
      <c r="J486" s="8">
        <f t="shared" si="72"/>
        <v>1.6661268068843147</v>
      </c>
      <c r="K486" s="8">
        <f t="shared" si="73"/>
        <v>1.328873193115685</v>
      </c>
      <c r="L486" s="8">
        <f t="shared" si="74"/>
        <v>1.4974999999999998</v>
      </c>
      <c r="M486" s="19">
        <f t="shared" si="75"/>
        <v>0.25378916176185529</v>
      </c>
      <c r="N486" s="19">
        <f t="shared" si="76"/>
        <v>6.3467258943950181E-2</v>
      </c>
      <c r="O486" s="19">
        <f t="shared" si="77"/>
        <v>1.3888670497607473E-2</v>
      </c>
      <c r="P486" s="19">
        <f t="shared" si="78"/>
        <v>1.6406910607712705E-3</v>
      </c>
      <c r="Q486" s="15"/>
      <c r="R486" s="1"/>
      <c r="S486" s="15"/>
      <c r="X486" s="10"/>
      <c r="Y486" s="10"/>
    </row>
    <row r="487" spans="1:25">
      <c r="A487" s="3">
        <v>39036</v>
      </c>
      <c r="B487" s="9">
        <f t="shared" si="79"/>
        <v>39036</v>
      </c>
      <c r="C487" s="5">
        <v>1.65</v>
      </c>
      <c r="D487" s="5">
        <v>1.7</v>
      </c>
      <c r="E487" s="5">
        <v>1.62</v>
      </c>
      <c r="F487" s="5">
        <v>1.68</v>
      </c>
      <c r="G487" s="6">
        <v>299100</v>
      </c>
      <c r="H487" s="10">
        <v>1.68</v>
      </c>
      <c r="I487" s="7">
        <f t="shared" si="71"/>
        <v>1.8181818181818198E-2</v>
      </c>
      <c r="J487" s="8">
        <f t="shared" si="72"/>
        <v>1.6936048091802034</v>
      </c>
      <c r="K487" s="8">
        <f t="shared" si="73"/>
        <v>1.3213951908197963</v>
      </c>
      <c r="L487" s="8">
        <f t="shared" si="74"/>
        <v>1.5074999999999998</v>
      </c>
      <c r="M487" s="19">
        <f t="shared" si="75"/>
        <v>0.28167925912420455</v>
      </c>
      <c r="N487" s="19">
        <f t="shared" si="76"/>
        <v>0.10989475345885778</v>
      </c>
      <c r="O487" s="19">
        <f t="shared" si="77"/>
        <v>1.6492143444515505E-2</v>
      </c>
      <c r="P487" s="19">
        <f t="shared" si="78"/>
        <v>-5.6273257182317838E-3</v>
      </c>
      <c r="Q487" s="15"/>
      <c r="R487" s="1"/>
      <c r="S487" s="15"/>
      <c r="X487" s="10"/>
      <c r="Y487" s="10"/>
    </row>
    <row r="488" spans="1:25">
      <c r="A488" s="3">
        <v>39037</v>
      </c>
      <c r="B488" s="9">
        <f t="shared" si="79"/>
        <v>39037</v>
      </c>
      <c r="C488" s="5">
        <v>1.68</v>
      </c>
      <c r="D488" s="5">
        <v>1.78</v>
      </c>
      <c r="E488" s="5">
        <v>1.71</v>
      </c>
      <c r="F488" s="5">
        <v>1.71</v>
      </c>
      <c r="G488" s="6">
        <v>177100</v>
      </c>
      <c r="H488" s="10">
        <v>1.71</v>
      </c>
      <c r="I488" s="7">
        <f t="shared" si="71"/>
        <v>1.7857142857142873E-2</v>
      </c>
      <c r="J488" s="8">
        <f t="shared" si="72"/>
        <v>1.7231566553708824</v>
      </c>
      <c r="K488" s="8">
        <f t="shared" si="73"/>
        <v>1.3208433446291172</v>
      </c>
      <c r="L488" s="8">
        <f t="shared" si="74"/>
        <v>1.5219999999999998</v>
      </c>
      <c r="M488" s="19">
        <f t="shared" si="75"/>
        <v>0.30458821053811769</v>
      </c>
      <c r="N488" s="19">
        <f t="shared" si="76"/>
        <v>8.1329919303045284E-2</v>
      </c>
      <c r="O488" s="19">
        <f t="shared" si="77"/>
        <v>1.744908022845286E-2</v>
      </c>
      <c r="P488" s="19">
        <f t="shared" si="78"/>
        <v>-4.1762388308427557E-4</v>
      </c>
      <c r="Q488" s="15"/>
      <c r="R488" s="1"/>
      <c r="S488" s="15"/>
      <c r="X488" s="10"/>
      <c r="Y488" s="10"/>
    </row>
    <row r="489" spans="1:25">
      <c r="A489" s="3">
        <v>39038</v>
      </c>
      <c r="B489" s="9">
        <f t="shared" si="79"/>
        <v>39038</v>
      </c>
      <c r="C489" s="5">
        <v>1.71</v>
      </c>
      <c r="D489" s="5">
        <v>1.78</v>
      </c>
      <c r="E489" s="5">
        <v>1.75</v>
      </c>
      <c r="F489" s="5">
        <v>1.75</v>
      </c>
      <c r="G489" s="6">
        <v>167200</v>
      </c>
      <c r="H489" s="10">
        <v>1.75</v>
      </c>
      <c r="I489" s="7">
        <f t="shared" si="71"/>
        <v>2.3391812865497099E-2</v>
      </c>
      <c r="J489" s="8">
        <f t="shared" si="72"/>
        <v>1.7581877030940007</v>
      </c>
      <c r="K489" s="8">
        <f t="shared" si="73"/>
        <v>1.3158122969059987</v>
      </c>
      <c r="L489" s="8">
        <f t="shared" si="74"/>
        <v>1.5369999999999997</v>
      </c>
      <c r="M489" s="19">
        <f t="shared" si="75"/>
        <v>0.336199477104906</v>
      </c>
      <c r="N489" s="19">
        <f t="shared" si="76"/>
        <v>0.10378361825278959</v>
      </c>
      <c r="O489" s="19">
        <f t="shared" si="77"/>
        <v>2.032957805312164E-2</v>
      </c>
      <c r="P489" s="19">
        <f t="shared" si="78"/>
        <v>-3.8089662514302599E-3</v>
      </c>
      <c r="Q489" s="15"/>
      <c r="R489" s="1"/>
      <c r="S489" s="15"/>
      <c r="X489" s="10"/>
      <c r="Y489" s="10"/>
    </row>
    <row r="490" spans="1:25">
      <c r="A490" s="3">
        <v>39041</v>
      </c>
      <c r="B490" s="9">
        <f t="shared" si="79"/>
        <v>39041</v>
      </c>
      <c r="C490" s="5">
        <v>1.75</v>
      </c>
      <c r="D490" s="5">
        <v>1.79</v>
      </c>
      <c r="E490" s="5">
        <v>1.76</v>
      </c>
      <c r="F490" s="5">
        <v>1.76</v>
      </c>
      <c r="G490" s="6">
        <v>119700</v>
      </c>
      <c r="H490" s="10">
        <v>1.76</v>
      </c>
      <c r="I490" s="7">
        <f t="shared" si="71"/>
        <v>5.7142857142857195E-3</v>
      </c>
      <c r="J490" s="8">
        <f t="shared" si="72"/>
        <v>1.7884696142360457</v>
      </c>
      <c r="K490" s="8">
        <f t="shared" si="73"/>
        <v>1.3195303857639544</v>
      </c>
      <c r="L490" s="8">
        <f t="shared" si="74"/>
        <v>1.554</v>
      </c>
      <c r="M490" s="19">
        <f t="shared" si="75"/>
        <v>0.35538342544540535</v>
      </c>
      <c r="N490" s="19">
        <f t="shared" si="76"/>
        <v>5.706120814254953E-2</v>
      </c>
      <c r="O490" s="19">
        <f t="shared" si="77"/>
        <v>1.7223366474896747E-2</v>
      </c>
      <c r="P490" s="19">
        <f t="shared" si="78"/>
        <v>2.8256985184729505E-3</v>
      </c>
      <c r="Q490" s="15"/>
      <c r="R490" s="1"/>
      <c r="S490" s="15"/>
      <c r="X490" s="10"/>
      <c r="Y490" s="10"/>
    </row>
    <row r="491" spans="1:25">
      <c r="A491" s="3">
        <v>39042</v>
      </c>
      <c r="B491" s="9">
        <f t="shared" si="79"/>
        <v>39042</v>
      </c>
      <c r="C491" s="5">
        <v>1.76</v>
      </c>
      <c r="D491" s="5">
        <v>1.76</v>
      </c>
      <c r="E491" s="5">
        <v>1.66</v>
      </c>
      <c r="F491" s="5">
        <v>1.66</v>
      </c>
      <c r="G491" s="6">
        <v>221400</v>
      </c>
      <c r="H491" s="10">
        <v>1.66</v>
      </c>
      <c r="I491" s="7">
        <f t="shared" si="71"/>
        <v>-5.6818181818181872E-2</v>
      </c>
      <c r="J491" s="8">
        <f t="shared" si="72"/>
        <v>1.7963388807822076</v>
      </c>
      <c r="K491" s="8">
        <f t="shared" si="73"/>
        <v>1.3356611192177925</v>
      </c>
      <c r="L491" s="8">
        <f t="shared" si="74"/>
        <v>1.5660000000000001</v>
      </c>
      <c r="M491" s="19">
        <f t="shared" si="75"/>
        <v>0.34490617038714377</v>
      </c>
      <c r="N491" s="19">
        <f t="shared" si="76"/>
        <v>-2.9481552340631361E-2</v>
      </c>
      <c r="O491" s="19">
        <f t="shared" si="77"/>
        <v>4.4000001361629701E-3</v>
      </c>
      <c r="P491" s="19">
        <f t="shared" si="78"/>
        <v>1.2224601743065619E-2</v>
      </c>
      <c r="Q491" s="15"/>
      <c r="R491" s="1"/>
      <c r="S491" s="15"/>
      <c r="X491" s="10"/>
      <c r="Y491" s="10"/>
    </row>
    <row r="492" spans="1:25">
      <c r="A492" s="3">
        <v>39043</v>
      </c>
      <c r="B492" s="9">
        <f t="shared" si="79"/>
        <v>39043</v>
      </c>
      <c r="C492" s="5">
        <v>1.66</v>
      </c>
      <c r="D492" s="5">
        <v>1.65</v>
      </c>
      <c r="E492" s="5">
        <v>1.6</v>
      </c>
      <c r="F492" s="5">
        <v>1.63</v>
      </c>
      <c r="G492" s="6">
        <v>98900</v>
      </c>
      <c r="H492" s="10">
        <v>1.63</v>
      </c>
      <c r="I492" s="7">
        <f t="shared" ref="I492:I555" si="80">IF(A493&gt;A492,(H492-H491)/H491, (H492-H493)/H493)</f>
        <v>-1.8072289156626523E-2</v>
      </c>
      <c r="J492" s="8">
        <f t="shared" ref="J492:J555" si="81">(L492)+2*STDEVPA(H473:H492)</f>
        <v>1.7998635442758022</v>
      </c>
      <c r="K492" s="8">
        <f t="shared" ref="K492:K555" si="82">(L492)-(2*STDEVPA(H473:H492))</f>
        <v>1.3511364557241972</v>
      </c>
      <c r="L492" s="8">
        <f t="shared" ref="L492:L555" si="83">AVERAGE(H473:H492)</f>
        <v>1.5754999999999997</v>
      </c>
      <c r="M492" s="19">
        <f t="shared" ref="M492:M555" si="84">(J492-K492)/K492</f>
        <v>0.33211085871492624</v>
      </c>
      <c r="N492" s="19">
        <f t="shared" ref="N492:N555" si="85">IF(A493&gt;A492,(M492-M491)/M491, (M492-M493)/M493)</f>
        <v>-3.7097949444787538E-2</v>
      </c>
      <c r="O492" s="19">
        <f t="shared" ref="O492:O555" si="86">IF(A493&gt;A492,(J492-J491)/J491, (J492-J493)/J493)</f>
        <v>1.9621372845082517E-3</v>
      </c>
      <c r="P492" s="19">
        <f t="shared" ref="P492:P555" si="87">IF(A493&gt;A492,(K492-K491)/K491, (K492-K493)/K493)</f>
        <v>1.1586274604944342E-2</v>
      </c>
      <c r="Q492" s="15"/>
      <c r="R492" s="1"/>
      <c r="S492" s="15"/>
      <c r="X492" s="10"/>
      <c r="Y492" s="10"/>
    </row>
    <row r="493" spans="1:25">
      <c r="A493" s="3">
        <v>39044</v>
      </c>
      <c r="B493" s="9">
        <f t="shared" si="79"/>
        <v>39044</v>
      </c>
      <c r="C493" s="5">
        <v>1.64</v>
      </c>
      <c r="D493" s="5">
        <v>1.7</v>
      </c>
      <c r="E493" s="5">
        <v>1.67</v>
      </c>
      <c r="F493" s="5">
        <v>1.68</v>
      </c>
      <c r="G493" s="6">
        <v>202400</v>
      </c>
      <c r="H493" s="10">
        <v>1.68</v>
      </c>
      <c r="I493" s="7">
        <f t="shared" si="80"/>
        <v>3.0674846625766899E-2</v>
      </c>
      <c r="J493" s="8">
        <f t="shared" si="81"/>
        <v>1.8072157254271981</v>
      </c>
      <c r="K493" s="8">
        <f t="shared" si="82"/>
        <v>1.3677842745728017</v>
      </c>
      <c r="L493" s="8">
        <f t="shared" si="83"/>
        <v>1.5874999999999999</v>
      </c>
      <c r="M493" s="19">
        <f t="shared" si="84"/>
        <v>0.32127248355128474</v>
      </c>
      <c r="N493" s="19">
        <f t="shared" si="85"/>
        <v>-3.2634811175941796E-2</v>
      </c>
      <c r="O493" s="19">
        <f t="shared" si="86"/>
        <v>4.0848547517829481E-3</v>
      </c>
      <c r="P493" s="19">
        <f t="shared" si="87"/>
        <v>1.2321345322357891E-2</v>
      </c>
      <c r="Q493" s="15"/>
      <c r="R493" s="1"/>
      <c r="S493" s="15"/>
      <c r="X493" s="10"/>
      <c r="Y493" s="10"/>
    </row>
    <row r="494" spans="1:25">
      <c r="A494" s="3">
        <v>39045</v>
      </c>
      <c r="B494" s="9">
        <f t="shared" si="79"/>
        <v>39045</v>
      </c>
      <c r="C494" s="5">
        <v>1.68</v>
      </c>
      <c r="D494" s="5">
        <v>1.76</v>
      </c>
      <c r="E494" s="5">
        <v>1.69</v>
      </c>
      <c r="F494" s="5">
        <v>1.72</v>
      </c>
      <c r="G494" s="6">
        <v>83900</v>
      </c>
      <c r="H494" s="10">
        <v>1.72</v>
      </c>
      <c r="I494" s="7">
        <f t="shared" si="80"/>
        <v>2.3809523809523832E-2</v>
      </c>
      <c r="J494" s="8">
        <f t="shared" si="81"/>
        <v>1.8184304486496776</v>
      </c>
      <c r="K494" s="8">
        <f t="shared" si="82"/>
        <v>1.3835695513503228</v>
      </c>
      <c r="L494" s="8">
        <f t="shared" si="83"/>
        <v>1.6010000000000002</v>
      </c>
      <c r="M494" s="19">
        <f t="shared" si="84"/>
        <v>0.31430360466876678</v>
      </c>
      <c r="N494" s="19">
        <f t="shared" si="85"/>
        <v>-2.1691490056930184E-2</v>
      </c>
      <c r="O494" s="19">
        <f t="shared" si="86"/>
        <v>6.2055254747346378E-3</v>
      </c>
      <c r="P494" s="19">
        <f t="shared" si="87"/>
        <v>1.1540764922488423E-2</v>
      </c>
      <c r="Q494" s="15"/>
      <c r="R494" s="1"/>
      <c r="S494" s="15"/>
      <c r="X494" s="10"/>
      <c r="Y494" s="10"/>
    </row>
    <row r="495" spans="1:25">
      <c r="A495" s="3">
        <v>39048</v>
      </c>
      <c r="B495" s="9">
        <f t="shared" si="79"/>
        <v>39048</v>
      </c>
      <c r="C495" s="5">
        <v>1.72</v>
      </c>
      <c r="D495" s="5">
        <v>1.75</v>
      </c>
      <c r="E495" s="5">
        <v>1.7</v>
      </c>
      <c r="F495" s="5">
        <v>1.75</v>
      </c>
      <c r="G495" s="6">
        <v>42600</v>
      </c>
      <c r="H495" s="10">
        <v>1.75</v>
      </c>
      <c r="I495" s="7">
        <f t="shared" si="80"/>
        <v>1.7441860465116296E-2</v>
      </c>
      <c r="J495" s="8">
        <f t="shared" si="81"/>
        <v>1.8329449471770334</v>
      </c>
      <c r="K495" s="8">
        <f t="shared" si="82"/>
        <v>1.3970550528229662</v>
      </c>
      <c r="L495" s="8">
        <f t="shared" si="83"/>
        <v>1.6149999999999998</v>
      </c>
      <c r="M495" s="19">
        <f t="shared" si="84"/>
        <v>0.31200624017878476</v>
      </c>
      <c r="N495" s="19">
        <f t="shared" si="85"/>
        <v>-7.3093800257338212E-3</v>
      </c>
      <c r="O495" s="19">
        <f t="shared" si="86"/>
        <v>7.9818826934700046E-3</v>
      </c>
      <c r="P495" s="19">
        <f t="shared" si="87"/>
        <v>9.74689090221878E-3</v>
      </c>
      <c r="Q495" s="15"/>
      <c r="R495" s="1"/>
      <c r="S495" s="15"/>
      <c r="X495" s="10"/>
      <c r="Y495" s="10"/>
    </row>
    <row r="496" spans="1:25">
      <c r="A496" s="3">
        <v>39049</v>
      </c>
      <c r="B496" s="9">
        <f t="shared" si="79"/>
        <v>39049</v>
      </c>
      <c r="C496" s="5">
        <v>1.75</v>
      </c>
      <c r="D496" s="5">
        <v>1.75</v>
      </c>
      <c r="E496" s="5">
        <v>1.73</v>
      </c>
      <c r="F496" s="5">
        <v>1.73</v>
      </c>
      <c r="G496" s="6">
        <v>44100</v>
      </c>
      <c r="H496" s="10">
        <v>1.73</v>
      </c>
      <c r="I496" s="7">
        <f t="shared" si="80"/>
        <v>-1.1428571428571439E-2</v>
      </c>
      <c r="J496" s="8">
        <f t="shared" si="81"/>
        <v>1.8359126028197401</v>
      </c>
      <c r="K496" s="8">
        <f t="shared" si="82"/>
        <v>1.4240873971802601</v>
      </c>
      <c r="L496" s="8">
        <f t="shared" si="83"/>
        <v>1.6300000000000001</v>
      </c>
      <c r="M496" s="19">
        <f t="shared" si="84"/>
        <v>0.28918534526385631</v>
      </c>
      <c r="N496" s="19">
        <f t="shared" si="85"/>
        <v>-7.3142431067569985E-2</v>
      </c>
      <c r="O496" s="19">
        <f t="shared" si="86"/>
        <v>1.6190642535539865E-3</v>
      </c>
      <c r="P496" s="19">
        <f t="shared" si="87"/>
        <v>1.9349519764930465E-2</v>
      </c>
      <c r="Q496" s="15"/>
      <c r="R496" s="1"/>
      <c r="S496" s="15"/>
      <c r="X496" s="10"/>
      <c r="Y496" s="10"/>
    </row>
    <row r="497" spans="1:25">
      <c r="A497" s="3">
        <v>39050</v>
      </c>
      <c r="B497" s="9">
        <f t="shared" si="79"/>
        <v>39050</v>
      </c>
      <c r="C497" s="5">
        <v>1.73</v>
      </c>
      <c r="D497" s="5">
        <v>1.78</v>
      </c>
      <c r="E497" s="5">
        <v>1.73</v>
      </c>
      <c r="F497" s="5">
        <v>1.75</v>
      </c>
      <c r="G497" s="6">
        <v>76900</v>
      </c>
      <c r="H497" s="10">
        <v>1.75</v>
      </c>
      <c r="I497" s="7">
        <f t="shared" si="80"/>
        <v>1.1560693641618507E-2</v>
      </c>
      <c r="J497" s="8">
        <f t="shared" si="81"/>
        <v>1.8364100837665907</v>
      </c>
      <c r="K497" s="8">
        <f t="shared" si="82"/>
        <v>1.4555899162334096</v>
      </c>
      <c r="L497" s="8">
        <f t="shared" si="83"/>
        <v>1.6460000000000001</v>
      </c>
      <c r="M497" s="19">
        <f t="shared" si="84"/>
        <v>0.26162600007467696</v>
      </c>
      <c r="N497" s="19">
        <f t="shared" si="85"/>
        <v>-9.5299937014560201E-2</v>
      </c>
      <c r="O497" s="19">
        <f t="shared" si="86"/>
        <v>2.7097202017485275E-4</v>
      </c>
      <c r="P497" s="19">
        <f t="shared" si="87"/>
        <v>2.2121197839069087E-2</v>
      </c>
      <c r="Q497" s="15"/>
      <c r="R497" s="1"/>
      <c r="S497" s="15"/>
      <c r="X497" s="10"/>
      <c r="Y497" s="10"/>
    </row>
    <row r="498" spans="1:25">
      <c r="A498" s="3">
        <v>39051</v>
      </c>
      <c r="B498" s="9">
        <f t="shared" si="79"/>
        <v>39051</v>
      </c>
      <c r="C498" s="5">
        <v>1.75</v>
      </c>
      <c r="D498" s="5">
        <v>1.76</v>
      </c>
      <c r="E498" s="5">
        <v>1.63</v>
      </c>
      <c r="F498" s="5">
        <v>1.65</v>
      </c>
      <c r="G498" s="6">
        <v>70100</v>
      </c>
      <c r="H498" s="10">
        <v>1.65</v>
      </c>
      <c r="I498" s="7">
        <f t="shared" si="80"/>
        <v>-5.7142857142857197E-2</v>
      </c>
      <c r="J498" s="8">
        <f t="shared" si="81"/>
        <v>1.8218209000701364</v>
      </c>
      <c r="K498" s="8">
        <f t="shared" si="82"/>
        <v>1.4911790999298637</v>
      </c>
      <c r="L498" s="8">
        <f t="shared" si="83"/>
        <v>1.6565000000000001</v>
      </c>
      <c r="M498" s="19">
        <f t="shared" si="84"/>
        <v>0.22173178269184707</v>
      </c>
      <c r="N498" s="19">
        <f t="shared" si="85"/>
        <v>-0.15248567562643897</v>
      </c>
      <c r="O498" s="19">
        <f t="shared" si="86"/>
        <v>-7.9444040442921745E-3</v>
      </c>
      <c r="P498" s="19">
        <f t="shared" si="87"/>
        <v>2.445000703807244E-2</v>
      </c>
      <c r="Q498" s="15"/>
      <c r="R498" s="1"/>
      <c r="S498" s="15"/>
      <c r="X498" s="10"/>
      <c r="Y498" s="10"/>
    </row>
    <row r="499" spans="1:25">
      <c r="A499" s="3">
        <v>39052</v>
      </c>
      <c r="B499" s="9">
        <f t="shared" si="79"/>
        <v>39052</v>
      </c>
      <c r="C499" s="5">
        <v>1.65</v>
      </c>
      <c r="D499" s="5">
        <v>1.65</v>
      </c>
      <c r="E499" s="5">
        <v>1.61</v>
      </c>
      <c r="F499" s="5">
        <v>1.61</v>
      </c>
      <c r="G499" s="6">
        <v>46000</v>
      </c>
      <c r="H499" s="10">
        <v>1.61</v>
      </c>
      <c r="I499" s="7">
        <f t="shared" si="80"/>
        <v>-2.4242424242424131E-2</v>
      </c>
      <c r="J499" s="8">
        <f t="shared" si="81"/>
        <v>1.8047693148381423</v>
      </c>
      <c r="K499" s="8">
        <f t="shared" si="82"/>
        <v>1.523230685161858</v>
      </c>
      <c r="L499" s="8">
        <f t="shared" si="83"/>
        <v>1.6640000000000001</v>
      </c>
      <c r="M499" s="19">
        <f t="shared" si="84"/>
        <v>0.18482993575353826</v>
      </c>
      <c r="N499" s="19">
        <f t="shared" si="85"/>
        <v>-0.16642560886092431</v>
      </c>
      <c r="O499" s="19">
        <f t="shared" si="86"/>
        <v>-9.359638607361281E-3</v>
      </c>
      <c r="P499" s="19">
        <f t="shared" si="87"/>
        <v>2.1494121821786377E-2</v>
      </c>
      <c r="Q499" s="15"/>
      <c r="R499" s="1"/>
      <c r="S499" s="15"/>
      <c r="X499" s="10"/>
      <c r="Y499" s="10"/>
    </row>
    <row r="500" spans="1:25">
      <c r="A500" s="3">
        <v>39055</v>
      </c>
      <c r="B500" s="9">
        <f t="shared" si="79"/>
        <v>39055</v>
      </c>
      <c r="C500" s="5">
        <v>1.61</v>
      </c>
      <c r="D500" s="5">
        <v>1.69</v>
      </c>
      <c r="E500" s="5">
        <v>1.6</v>
      </c>
      <c r="F500" s="5">
        <v>1.63</v>
      </c>
      <c r="G500" s="6">
        <v>36800</v>
      </c>
      <c r="H500" s="10">
        <v>1.63</v>
      </c>
      <c r="I500" s="7">
        <f t="shared" si="80"/>
        <v>1.2422360248447077E-2</v>
      </c>
      <c r="J500" s="8">
        <f t="shared" si="81"/>
        <v>1.7951144896100764</v>
      </c>
      <c r="K500" s="8">
        <f t="shared" si="82"/>
        <v>1.5438855103899236</v>
      </c>
      <c r="L500" s="8">
        <f t="shared" si="83"/>
        <v>1.6695</v>
      </c>
      <c r="M500" s="19">
        <f t="shared" si="84"/>
        <v>0.16272513572376385</v>
      </c>
      <c r="N500" s="19">
        <f t="shared" si="85"/>
        <v>-0.1195953455248185</v>
      </c>
      <c r="O500" s="19">
        <f t="shared" si="86"/>
        <v>-5.3496173437167565E-3</v>
      </c>
      <c r="P500" s="19">
        <f t="shared" si="87"/>
        <v>1.3559879950731714E-2</v>
      </c>
      <c r="Q500" s="15"/>
      <c r="R500" s="1"/>
      <c r="S500" s="15"/>
      <c r="X500" s="10"/>
      <c r="Y500" s="10"/>
    </row>
    <row r="501" spans="1:25">
      <c r="A501" s="3">
        <v>39056</v>
      </c>
      <c r="B501" s="9">
        <f t="shared" si="79"/>
        <v>39056</v>
      </c>
      <c r="C501" s="5">
        <v>1.61</v>
      </c>
      <c r="D501" s="5">
        <v>1.61</v>
      </c>
      <c r="E501" s="5">
        <v>1.55</v>
      </c>
      <c r="F501" s="5">
        <v>1.6</v>
      </c>
      <c r="G501" s="6">
        <v>366700</v>
      </c>
      <c r="H501" s="10">
        <v>1.6</v>
      </c>
      <c r="I501" s="7">
        <f t="shared" si="80"/>
        <v>-1.8404907975460003E-2</v>
      </c>
      <c r="J501" s="8">
        <f t="shared" si="81"/>
        <v>1.7960116273829609</v>
      </c>
      <c r="K501" s="8">
        <f t="shared" si="82"/>
        <v>1.5379883726170387</v>
      </c>
      <c r="L501" s="8">
        <f t="shared" si="83"/>
        <v>1.6669999999999998</v>
      </c>
      <c r="M501" s="19">
        <f t="shared" si="84"/>
        <v>0.16776671355900452</v>
      </c>
      <c r="N501" s="19">
        <f t="shared" si="85"/>
        <v>3.0982170104310553E-2</v>
      </c>
      <c r="O501" s="19">
        <f t="shared" si="86"/>
        <v>4.9976632581215071E-4</v>
      </c>
      <c r="P501" s="19">
        <f t="shared" si="87"/>
        <v>-3.819672983002178E-3</v>
      </c>
      <c r="Q501" s="15"/>
      <c r="R501" s="1"/>
      <c r="S501" s="15"/>
      <c r="X501" s="10"/>
      <c r="Y501" s="10"/>
    </row>
    <row r="502" spans="1:25">
      <c r="A502" s="3">
        <v>39057</v>
      </c>
      <c r="B502" s="9">
        <f t="shared" si="79"/>
        <v>39057</v>
      </c>
      <c r="C502" s="5">
        <v>1.6</v>
      </c>
      <c r="D502" s="5">
        <v>1.6</v>
      </c>
      <c r="E502" s="5">
        <v>1.6</v>
      </c>
      <c r="F502" s="5">
        <v>1.6</v>
      </c>
      <c r="G502" s="6">
        <v>17100</v>
      </c>
      <c r="H502" s="10">
        <v>1.6</v>
      </c>
      <c r="I502" s="7">
        <f t="shared" si="80"/>
        <v>0</v>
      </c>
      <c r="J502" s="8">
        <f t="shared" si="81"/>
        <v>1.7950757358487923</v>
      </c>
      <c r="K502" s="8">
        <f t="shared" si="82"/>
        <v>1.5309242641512073</v>
      </c>
      <c r="L502" s="8">
        <f t="shared" si="83"/>
        <v>1.6629999999999998</v>
      </c>
      <c r="M502" s="19">
        <f t="shared" si="84"/>
        <v>0.17254378801294845</v>
      </c>
      <c r="N502" s="19">
        <f t="shared" si="85"/>
        <v>2.8474506966269002E-2</v>
      </c>
      <c r="O502" s="19">
        <f t="shared" si="86"/>
        <v>-5.2109436258625144E-4</v>
      </c>
      <c r="P502" s="19">
        <f t="shared" si="87"/>
        <v>-4.5930831413316282E-3</v>
      </c>
      <c r="Q502" s="15"/>
      <c r="R502" s="1"/>
      <c r="S502" s="15"/>
      <c r="X502" s="10"/>
      <c r="Y502" s="10"/>
    </row>
    <row r="503" spans="1:25">
      <c r="A503" s="3">
        <v>39058</v>
      </c>
      <c r="B503" s="9">
        <f t="shared" si="79"/>
        <v>39058</v>
      </c>
      <c r="C503" s="5">
        <v>1.6</v>
      </c>
      <c r="D503" s="5">
        <v>1.75</v>
      </c>
      <c r="E503" s="5">
        <v>1.6</v>
      </c>
      <c r="F503" s="5">
        <v>1.7</v>
      </c>
      <c r="G503" s="6">
        <v>94500</v>
      </c>
      <c r="H503" s="10">
        <v>1.7</v>
      </c>
      <c r="I503" s="7">
        <f t="shared" si="80"/>
        <v>6.2499999999999917E-2</v>
      </c>
      <c r="J503" s="8">
        <f t="shared" si="81"/>
        <v>1.7977073629367275</v>
      </c>
      <c r="K503" s="8">
        <f t="shared" si="82"/>
        <v>1.5382926370632724</v>
      </c>
      <c r="L503" s="8">
        <f t="shared" si="83"/>
        <v>1.6679999999999999</v>
      </c>
      <c r="M503" s="19">
        <f t="shared" si="84"/>
        <v>0.16863808590327733</v>
      </c>
      <c r="N503" s="19">
        <f t="shared" si="85"/>
        <v>-2.2636005356379538E-2</v>
      </c>
      <c r="O503" s="19">
        <f t="shared" si="86"/>
        <v>1.4660256586281764E-3</v>
      </c>
      <c r="P503" s="19">
        <f t="shared" si="87"/>
        <v>4.8130224888363795E-3</v>
      </c>
      <c r="Q503" s="15"/>
      <c r="R503" s="1"/>
      <c r="S503" s="15"/>
      <c r="X503" s="10"/>
      <c r="Y503" s="10"/>
    </row>
    <row r="504" spans="1:25">
      <c r="A504" s="3">
        <v>39059</v>
      </c>
      <c r="B504" s="9">
        <f t="shared" si="79"/>
        <v>39059</v>
      </c>
      <c r="C504" s="5">
        <v>1.7</v>
      </c>
      <c r="D504" s="5">
        <v>1.7</v>
      </c>
      <c r="E504" s="5">
        <v>1.62</v>
      </c>
      <c r="F504" s="5">
        <v>1.62</v>
      </c>
      <c r="G504" s="6">
        <v>36100</v>
      </c>
      <c r="H504" s="10">
        <v>1.62</v>
      </c>
      <c r="I504" s="7">
        <f t="shared" si="80"/>
        <v>-4.7058823529411674E-2</v>
      </c>
      <c r="J504" s="8">
        <f t="shared" si="81"/>
        <v>1.7861547612785251</v>
      </c>
      <c r="K504" s="8">
        <f t="shared" si="82"/>
        <v>1.559845238721475</v>
      </c>
      <c r="L504" s="8">
        <f t="shared" si="83"/>
        <v>1.673</v>
      </c>
      <c r="M504" s="19">
        <f t="shared" si="84"/>
        <v>0.14508460002259227</v>
      </c>
      <c r="N504" s="19">
        <f t="shared" si="85"/>
        <v>-0.139668840253525</v>
      </c>
      <c r="O504" s="19">
        <f t="shared" si="86"/>
        <v>-6.4262971250949839E-3</v>
      </c>
      <c r="P504" s="19">
        <f t="shared" si="87"/>
        <v>1.401072925847731E-2</v>
      </c>
      <c r="Q504" s="15"/>
      <c r="R504" s="1"/>
      <c r="S504" s="15"/>
      <c r="X504" s="10"/>
      <c r="Y504" s="10"/>
    </row>
    <row r="505" spans="1:25">
      <c r="A505" s="3">
        <v>39062</v>
      </c>
      <c r="B505" s="9">
        <f t="shared" si="79"/>
        <v>39062</v>
      </c>
      <c r="C505" s="5">
        <v>1.62</v>
      </c>
      <c r="D505" s="5">
        <v>1.64</v>
      </c>
      <c r="E505" s="5">
        <v>1.6</v>
      </c>
      <c r="F505" s="5">
        <v>1.6</v>
      </c>
      <c r="G505" s="6">
        <v>27500</v>
      </c>
      <c r="H505" s="10">
        <v>1.6</v>
      </c>
      <c r="I505" s="7">
        <f t="shared" si="80"/>
        <v>-1.2345679012345689E-2</v>
      </c>
      <c r="J505" s="8">
        <f t="shared" si="81"/>
        <v>1.7841635148313635</v>
      </c>
      <c r="K505" s="8">
        <f t="shared" si="82"/>
        <v>1.5638364851686368</v>
      </c>
      <c r="L505" s="8">
        <f t="shared" si="83"/>
        <v>1.6740000000000002</v>
      </c>
      <c r="M505" s="19">
        <f t="shared" si="84"/>
        <v>0.14088878968632557</v>
      </c>
      <c r="N505" s="19">
        <f t="shared" si="85"/>
        <v>-2.8919749826055559E-2</v>
      </c>
      <c r="O505" s="19">
        <f t="shared" si="86"/>
        <v>-1.1148230211229368E-3</v>
      </c>
      <c r="P505" s="19">
        <f t="shared" si="87"/>
        <v>2.5587451550214599E-3</v>
      </c>
      <c r="Q505" s="15"/>
      <c r="R505" s="1"/>
      <c r="S505" s="15"/>
      <c r="X505" s="10"/>
      <c r="Y505" s="10"/>
    </row>
    <row r="506" spans="1:25">
      <c r="A506" s="3">
        <v>39063</v>
      </c>
      <c r="B506" s="9">
        <f t="shared" si="79"/>
        <v>39063</v>
      </c>
      <c r="C506" s="5">
        <v>1.6</v>
      </c>
      <c r="D506" s="5">
        <v>1.7</v>
      </c>
      <c r="E506" s="5">
        <v>1.6</v>
      </c>
      <c r="F506" s="5">
        <v>1.6</v>
      </c>
      <c r="G506" s="6">
        <v>47500</v>
      </c>
      <c r="H506" s="10">
        <v>1.6</v>
      </c>
      <c r="I506" s="7">
        <f t="shared" si="80"/>
        <v>0</v>
      </c>
      <c r="J506" s="8">
        <f t="shared" si="81"/>
        <v>1.7859159079848601</v>
      </c>
      <c r="K506" s="8">
        <f t="shared" si="82"/>
        <v>1.5570840920151399</v>
      </c>
      <c r="L506" s="8">
        <f t="shared" si="83"/>
        <v>1.6715</v>
      </c>
      <c r="M506" s="19">
        <f t="shared" si="84"/>
        <v>0.14696175829114774</v>
      </c>
      <c r="N506" s="19">
        <f t="shared" si="85"/>
        <v>4.3104697104311973E-2</v>
      </c>
      <c r="O506" s="19">
        <f t="shared" si="86"/>
        <v>9.8219313360538968E-4</v>
      </c>
      <c r="P506" s="19">
        <f t="shared" si="87"/>
        <v>-4.3178383530096589E-3</v>
      </c>
      <c r="Q506" s="15"/>
      <c r="R506" s="1"/>
      <c r="S506" s="15"/>
      <c r="X506" s="10"/>
      <c r="Y506" s="10"/>
    </row>
    <row r="507" spans="1:25">
      <c r="A507" s="3">
        <v>39064</v>
      </c>
      <c r="B507" s="9">
        <f t="shared" si="79"/>
        <v>39064</v>
      </c>
      <c r="C507" s="5">
        <v>1.6</v>
      </c>
      <c r="D507" s="5">
        <v>1.67</v>
      </c>
      <c r="E507" s="5">
        <v>1.65</v>
      </c>
      <c r="F507" s="5">
        <v>1.65</v>
      </c>
      <c r="G507" s="6">
        <v>30100</v>
      </c>
      <c r="H507" s="10">
        <v>1.65</v>
      </c>
      <c r="I507" s="7">
        <f t="shared" si="80"/>
        <v>3.1249999999999889E-2</v>
      </c>
      <c r="J507" s="8">
        <f t="shared" si="81"/>
        <v>1.7847170431976003</v>
      </c>
      <c r="K507" s="8">
        <f t="shared" si="82"/>
        <v>1.5552829568024005</v>
      </c>
      <c r="L507" s="8">
        <f t="shared" si="83"/>
        <v>1.6700000000000004</v>
      </c>
      <c r="M507" s="19">
        <f t="shared" si="84"/>
        <v>0.14751919282064732</v>
      </c>
      <c r="N507" s="19">
        <f t="shared" si="85"/>
        <v>3.7930583845849084E-3</v>
      </c>
      <c r="O507" s="19">
        <f t="shared" si="86"/>
        <v>-6.7128848670852301E-4</v>
      </c>
      <c r="P507" s="19">
        <f t="shared" si="87"/>
        <v>-1.1567359926003779E-3</v>
      </c>
      <c r="Q507" s="15"/>
      <c r="R507" s="1"/>
      <c r="S507" s="15"/>
      <c r="X507" s="10"/>
      <c r="Y507" s="10"/>
    </row>
    <row r="508" spans="1:25">
      <c r="A508" s="3">
        <v>39065</v>
      </c>
      <c r="B508" s="9">
        <f t="shared" si="79"/>
        <v>39065</v>
      </c>
      <c r="C508" s="5">
        <v>1.65</v>
      </c>
      <c r="D508" s="5">
        <v>1.73</v>
      </c>
      <c r="E508" s="5">
        <v>1.65</v>
      </c>
      <c r="F508" s="5">
        <v>1.66</v>
      </c>
      <c r="G508" s="6">
        <v>88700</v>
      </c>
      <c r="H508" s="10">
        <v>1.66</v>
      </c>
      <c r="I508" s="7">
        <f t="shared" si="80"/>
        <v>6.0606060606060667E-3</v>
      </c>
      <c r="J508" s="8">
        <f t="shared" si="81"/>
        <v>1.7807916590045356</v>
      </c>
      <c r="K508" s="8">
        <f t="shared" si="82"/>
        <v>1.5542083409954643</v>
      </c>
      <c r="L508" s="8">
        <f t="shared" si="83"/>
        <v>1.6675</v>
      </c>
      <c r="M508" s="19">
        <f t="shared" si="84"/>
        <v>0.14578696564190716</v>
      </c>
      <c r="N508" s="19">
        <f t="shared" si="85"/>
        <v>-1.1742385147444459E-2</v>
      </c>
      <c r="O508" s="19">
        <f t="shared" si="86"/>
        <v>-2.1994434400826423E-3</v>
      </c>
      <c r="P508" s="19">
        <f t="shared" si="87"/>
        <v>-6.909455300310736E-4</v>
      </c>
      <c r="Q508" s="15"/>
      <c r="R508" s="1"/>
      <c r="S508" s="15"/>
      <c r="X508" s="10"/>
      <c r="Y508" s="10"/>
    </row>
    <row r="509" spans="1:25">
      <c r="A509" s="3">
        <v>39066</v>
      </c>
      <c r="B509" s="9">
        <f t="shared" si="79"/>
        <v>39066</v>
      </c>
      <c r="C509" s="5">
        <v>1.66</v>
      </c>
      <c r="D509" s="5">
        <v>1.7</v>
      </c>
      <c r="E509" s="5">
        <v>1.69</v>
      </c>
      <c r="F509" s="5">
        <v>1.7</v>
      </c>
      <c r="G509" s="6">
        <v>26500</v>
      </c>
      <c r="H509" s="10">
        <v>1.7</v>
      </c>
      <c r="I509" s="7">
        <f t="shared" si="80"/>
        <v>2.4096385542168697E-2</v>
      </c>
      <c r="J509" s="8">
        <f t="shared" si="81"/>
        <v>1.7729814798935448</v>
      </c>
      <c r="K509" s="8">
        <f t="shared" si="82"/>
        <v>1.5570185201064557</v>
      </c>
      <c r="L509" s="8">
        <f t="shared" si="83"/>
        <v>1.6650000000000003</v>
      </c>
      <c r="M509" s="19">
        <f t="shared" si="84"/>
        <v>0.13870288438979095</v>
      </c>
      <c r="N509" s="19">
        <f t="shared" si="85"/>
        <v>-4.8592006980354187E-2</v>
      </c>
      <c r="O509" s="19">
        <f t="shared" si="86"/>
        <v>-4.3857904834059581E-3</v>
      </c>
      <c r="P509" s="19">
        <f t="shared" si="87"/>
        <v>1.8081096574166127E-3</v>
      </c>
      <c r="Q509" s="15"/>
      <c r="R509" s="1"/>
      <c r="S509" s="15"/>
      <c r="X509" s="10"/>
      <c r="Y509" s="10"/>
    </row>
    <row r="510" spans="1:25">
      <c r="A510" s="3">
        <v>39069</v>
      </c>
      <c r="B510" s="9">
        <f t="shared" si="79"/>
        <v>39069</v>
      </c>
      <c r="C510" s="5">
        <v>1.7</v>
      </c>
      <c r="D510" s="5">
        <v>1.85</v>
      </c>
      <c r="E510" s="5">
        <v>1.73</v>
      </c>
      <c r="F510" s="5">
        <v>1.78</v>
      </c>
      <c r="G510" s="6">
        <v>205000</v>
      </c>
      <c r="H510" s="10">
        <v>1.78</v>
      </c>
      <c r="I510" s="7">
        <f t="shared" si="80"/>
        <v>4.7058823529411806E-2</v>
      </c>
      <c r="J510" s="8">
        <f t="shared" si="81"/>
        <v>1.7777855088998569</v>
      </c>
      <c r="K510" s="8">
        <f t="shared" si="82"/>
        <v>1.554214491100143</v>
      </c>
      <c r="L510" s="8">
        <f t="shared" si="83"/>
        <v>1.6659999999999999</v>
      </c>
      <c r="M510" s="19">
        <f t="shared" si="84"/>
        <v>0.14384823914584677</v>
      </c>
      <c r="N510" s="19">
        <f t="shared" si="85"/>
        <v>3.7096234722819775E-2</v>
      </c>
      <c r="O510" s="19">
        <f t="shared" si="86"/>
        <v>2.7095765301510641E-3</v>
      </c>
      <c r="P510" s="19">
        <f t="shared" si="87"/>
        <v>-1.8008963734875794E-3</v>
      </c>
      <c r="Q510" s="15"/>
      <c r="R510" s="1"/>
      <c r="S510" s="15"/>
      <c r="X510" s="10"/>
      <c r="Y510" s="10"/>
    </row>
    <row r="511" spans="1:25">
      <c r="A511" s="3">
        <v>39070</v>
      </c>
      <c r="B511" s="9">
        <f t="shared" si="79"/>
        <v>39070</v>
      </c>
      <c r="C511" s="5">
        <v>1.78</v>
      </c>
      <c r="D511" s="5">
        <v>1.8</v>
      </c>
      <c r="E511" s="5">
        <v>1.78</v>
      </c>
      <c r="F511" s="5">
        <v>1.78</v>
      </c>
      <c r="G511" s="6">
        <v>52600</v>
      </c>
      <c r="H511" s="10">
        <v>1.78</v>
      </c>
      <c r="I511" s="7">
        <f t="shared" si="80"/>
        <v>0</v>
      </c>
      <c r="J511" s="8">
        <f t="shared" si="81"/>
        <v>1.7942456543194891</v>
      </c>
      <c r="K511" s="8">
        <f t="shared" si="82"/>
        <v>1.5497543456805112</v>
      </c>
      <c r="L511" s="8">
        <f t="shared" si="83"/>
        <v>1.6720000000000002</v>
      </c>
      <c r="M511" s="19">
        <f t="shared" si="84"/>
        <v>0.15776133122028421</v>
      </c>
      <c r="N511" s="19">
        <f t="shared" si="85"/>
        <v>9.6720628330605102E-2</v>
      </c>
      <c r="O511" s="19">
        <f t="shared" si="86"/>
        <v>9.2587915343163366E-3</v>
      </c>
      <c r="P511" s="19">
        <f t="shared" si="87"/>
        <v>-2.869710355405777E-3</v>
      </c>
      <c r="Q511" s="15"/>
      <c r="R511" s="1"/>
      <c r="S511" s="15"/>
      <c r="X511" s="10"/>
      <c r="Y511" s="10"/>
    </row>
    <row r="512" spans="1:25">
      <c r="A512" s="3">
        <v>39071</v>
      </c>
      <c r="B512" s="9">
        <f t="shared" si="79"/>
        <v>39071</v>
      </c>
      <c r="C512" s="5">
        <v>1.78</v>
      </c>
      <c r="D512" s="5">
        <v>1.76</v>
      </c>
      <c r="E512" s="5">
        <v>1.74</v>
      </c>
      <c r="F512" s="5">
        <v>1.76</v>
      </c>
      <c r="G512" s="6">
        <v>27300</v>
      </c>
      <c r="H512" s="10">
        <v>1.76</v>
      </c>
      <c r="I512" s="7">
        <f t="shared" si="80"/>
        <v>-1.1235955056179785E-2</v>
      </c>
      <c r="J512" s="8">
        <f t="shared" si="81"/>
        <v>1.8048764218515465</v>
      </c>
      <c r="K512" s="8">
        <f t="shared" si="82"/>
        <v>1.5521235781484537</v>
      </c>
      <c r="L512" s="8">
        <f t="shared" si="83"/>
        <v>1.6785000000000001</v>
      </c>
      <c r="M512" s="19">
        <f t="shared" si="84"/>
        <v>0.1628432473170755</v>
      </c>
      <c r="N512" s="19">
        <f t="shared" si="85"/>
        <v>3.2212685183895556E-2</v>
      </c>
      <c r="O512" s="19">
        <f t="shared" si="86"/>
        <v>5.9249231042944103E-3</v>
      </c>
      <c r="P512" s="19">
        <f t="shared" si="87"/>
        <v>1.5287793672242717E-3</v>
      </c>
      <c r="Q512" s="15"/>
      <c r="R512" s="1"/>
      <c r="S512" s="15"/>
      <c r="X512" s="10"/>
      <c r="Y512" s="10"/>
    </row>
    <row r="513" spans="1:25">
      <c r="A513" s="3">
        <v>39072</v>
      </c>
      <c r="B513" s="9">
        <f t="shared" si="79"/>
        <v>39072</v>
      </c>
      <c r="C513" s="5">
        <v>1.76</v>
      </c>
      <c r="D513" s="5">
        <v>1.79</v>
      </c>
      <c r="E513" s="5">
        <v>1.75</v>
      </c>
      <c r="F513" s="5">
        <v>1.78</v>
      </c>
      <c r="G513" s="6">
        <v>116100</v>
      </c>
      <c r="H513" s="10">
        <v>1.78</v>
      </c>
      <c r="I513" s="7">
        <f t="shared" si="80"/>
        <v>1.1363636363636374E-2</v>
      </c>
      <c r="J513" s="8">
        <f t="shared" si="81"/>
        <v>1.8174066839257847</v>
      </c>
      <c r="K513" s="8">
        <f t="shared" si="82"/>
        <v>1.5495933160742152</v>
      </c>
      <c r="L513" s="8">
        <f t="shared" si="83"/>
        <v>1.6835</v>
      </c>
      <c r="M513" s="19">
        <f t="shared" si="84"/>
        <v>0.17282816405665435</v>
      </c>
      <c r="N513" s="19">
        <f t="shared" si="85"/>
        <v>6.131612396636265E-2</v>
      </c>
      <c r="O513" s="19">
        <f t="shared" si="86"/>
        <v>6.9424487585604197E-3</v>
      </c>
      <c r="P513" s="19">
        <f t="shared" si="87"/>
        <v>-1.630193697113237E-3</v>
      </c>
      <c r="Q513" s="15"/>
      <c r="R513" s="1"/>
      <c r="S513" s="15"/>
      <c r="X513" s="10"/>
      <c r="Y513" s="10"/>
    </row>
    <row r="514" spans="1:25">
      <c r="A514" s="3">
        <v>39073</v>
      </c>
      <c r="B514" s="9">
        <f t="shared" ref="B514:B577" si="88">A514</f>
        <v>39073</v>
      </c>
      <c r="C514" s="5">
        <v>1.78</v>
      </c>
      <c r="D514" s="5">
        <v>1.78</v>
      </c>
      <c r="E514" s="5">
        <v>1.76</v>
      </c>
      <c r="F514" s="5">
        <v>1.76</v>
      </c>
      <c r="G514" s="6">
        <v>96700</v>
      </c>
      <c r="H514" s="10">
        <v>1.76</v>
      </c>
      <c r="I514" s="7">
        <f t="shared" si="80"/>
        <v>-1.1235955056179785E-2</v>
      </c>
      <c r="J514" s="8">
        <f t="shared" si="81"/>
        <v>1.8226823603820845</v>
      </c>
      <c r="K514" s="8">
        <f t="shared" si="82"/>
        <v>1.5483176396179164</v>
      </c>
      <c r="L514" s="8">
        <f t="shared" si="83"/>
        <v>1.6855000000000004</v>
      </c>
      <c r="M514" s="19">
        <f t="shared" si="84"/>
        <v>0.17720183103505435</v>
      </c>
      <c r="N514" s="19">
        <f t="shared" si="85"/>
        <v>2.5306448183794152E-2</v>
      </c>
      <c r="O514" s="19">
        <f t="shared" si="86"/>
        <v>2.9028596092228408E-3</v>
      </c>
      <c r="P514" s="19">
        <f t="shared" si="87"/>
        <v>-8.2323306577672048E-4</v>
      </c>
      <c r="Q514" s="15"/>
      <c r="R514" s="1"/>
      <c r="S514" s="15"/>
      <c r="X514" s="10"/>
      <c r="Y514" s="10"/>
    </row>
    <row r="515" spans="1:25">
      <c r="A515" s="3">
        <v>39078</v>
      </c>
      <c r="B515" s="9">
        <f t="shared" si="88"/>
        <v>39078</v>
      </c>
      <c r="C515" s="5">
        <v>1.76</v>
      </c>
      <c r="D515" s="5">
        <v>1.78</v>
      </c>
      <c r="E515" s="5">
        <v>1.78</v>
      </c>
      <c r="F515" s="5">
        <v>1.78</v>
      </c>
      <c r="G515" s="6">
        <v>27100</v>
      </c>
      <c r="H515" s="10">
        <v>1.78</v>
      </c>
      <c r="I515" s="7">
        <f t="shared" si="80"/>
        <v>1.1363636363636374E-2</v>
      </c>
      <c r="J515" s="8">
        <f t="shared" si="81"/>
        <v>1.8275844941663202</v>
      </c>
      <c r="K515" s="8">
        <f t="shared" si="82"/>
        <v>1.5464155058336808</v>
      </c>
      <c r="L515" s="8">
        <f t="shared" si="83"/>
        <v>1.6870000000000005</v>
      </c>
      <c r="M515" s="19">
        <f t="shared" si="84"/>
        <v>0.18181981962283783</v>
      </c>
      <c r="N515" s="19">
        <f t="shared" si="85"/>
        <v>2.606061438987016E-2</v>
      </c>
      <c r="O515" s="19">
        <f t="shared" si="86"/>
        <v>2.689516226627677E-3</v>
      </c>
      <c r="P515" s="19">
        <f t="shared" si="87"/>
        <v>-1.2285165108013199E-3</v>
      </c>
      <c r="Q515" s="15"/>
      <c r="R515" s="1"/>
      <c r="S515" s="15"/>
      <c r="X515" s="10"/>
      <c r="Y515" s="10"/>
    </row>
    <row r="516" spans="1:25">
      <c r="A516" s="3">
        <v>39079</v>
      </c>
      <c r="B516" s="9">
        <f t="shared" si="88"/>
        <v>39079</v>
      </c>
      <c r="C516" s="5">
        <v>1.78</v>
      </c>
      <c r="D516" s="5">
        <v>1.8</v>
      </c>
      <c r="E516" s="5">
        <v>1.78</v>
      </c>
      <c r="F516" s="5">
        <v>1.8</v>
      </c>
      <c r="G516" s="6">
        <v>17600</v>
      </c>
      <c r="H516" s="10">
        <v>1.8</v>
      </c>
      <c r="I516" s="7">
        <f t="shared" si="80"/>
        <v>1.1235955056179785E-2</v>
      </c>
      <c r="J516" s="8">
        <f t="shared" si="81"/>
        <v>1.8384831071440251</v>
      </c>
      <c r="K516" s="8">
        <f t="shared" si="82"/>
        <v>1.5425168928559752</v>
      </c>
      <c r="L516" s="8">
        <f t="shared" si="83"/>
        <v>1.6905000000000001</v>
      </c>
      <c r="M516" s="19">
        <f t="shared" si="84"/>
        <v>0.19187226775848626</v>
      </c>
      <c r="N516" s="19">
        <f t="shared" si="85"/>
        <v>5.5287966716175155E-2</v>
      </c>
      <c r="O516" s="19">
        <f t="shared" si="86"/>
        <v>5.9633975952922795E-3</v>
      </c>
      <c r="P516" s="19">
        <f t="shared" si="87"/>
        <v>-2.5210643342611205E-3</v>
      </c>
      <c r="Q516" s="15"/>
      <c r="R516" s="1"/>
      <c r="S516" s="15"/>
      <c r="X516" s="10"/>
      <c r="Y516" s="10"/>
    </row>
    <row r="517" spans="1:25">
      <c r="A517" s="3">
        <v>39080</v>
      </c>
      <c r="B517" s="9">
        <f t="shared" si="88"/>
        <v>39080</v>
      </c>
      <c r="C517" s="5">
        <v>1.8</v>
      </c>
      <c r="D517" s="5">
        <v>1.84</v>
      </c>
      <c r="E517" s="5">
        <v>1.8</v>
      </c>
      <c r="F517" s="5">
        <v>1.84</v>
      </c>
      <c r="G517" s="6">
        <v>29400</v>
      </c>
      <c r="H517" s="10">
        <v>1.84</v>
      </c>
      <c r="I517" s="7">
        <f t="shared" si="80"/>
        <v>2.222222222222224E-2</v>
      </c>
      <c r="J517" s="8">
        <f t="shared" si="81"/>
        <v>1.8549374877881983</v>
      </c>
      <c r="K517" s="8">
        <f t="shared" si="82"/>
        <v>1.5350625122118022</v>
      </c>
      <c r="L517" s="8">
        <f t="shared" si="83"/>
        <v>1.6950000000000003</v>
      </c>
      <c r="M517" s="19">
        <f t="shared" si="84"/>
        <v>0.20837912008905923</v>
      </c>
      <c r="N517" s="19">
        <f t="shared" si="85"/>
        <v>8.603042286105933E-2</v>
      </c>
      <c r="O517" s="19">
        <f t="shared" si="86"/>
        <v>8.9499765215325638E-3</v>
      </c>
      <c r="P517" s="19">
        <f t="shared" si="87"/>
        <v>-4.8326087569589655E-3</v>
      </c>
      <c r="Q517" s="15"/>
      <c r="R517" s="1"/>
      <c r="S517" s="15"/>
      <c r="X517" s="10"/>
      <c r="Y517" s="10"/>
    </row>
    <row r="518" spans="1:25">
      <c r="A518" s="3">
        <v>39084</v>
      </c>
      <c r="B518" s="9">
        <f t="shared" si="88"/>
        <v>39084</v>
      </c>
      <c r="C518" s="5">
        <v>1.84</v>
      </c>
      <c r="D518" s="5">
        <v>1.85</v>
      </c>
      <c r="E518" s="5">
        <v>1.82</v>
      </c>
      <c r="F518" s="5">
        <v>1.85</v>
      </c>
      <c r="G518" s="6">
        <v>40200</v>
      </c>
      <c r="H518" s="10">
        <v>1.85</v>
      </c>
      <c r="I518" s="7">
        <f t="shared" si="80"/>
        <v>5.4347826086956564E-3</v>
      </c>
      <c r="J518" s="8">
        <f t="shared" si="81"/>
        <v>1.87698837169995</v>
      </c>
      <c r="K518" s="8">
        <f t="shared" si="82"/>
        <v>1.533011628300051</v>
      </c>
      <c r="L518" s="8">
        <f t="shared" si="83"/>
        <v>1.7050000000000005</v>
      </c>
      <c r="M518" s="19">
        <f t="shared" si="84"/>
        <v>0.22437973531964212</v>
      </c>
      <c r="N518" s="19">
        <f t="shared" si="85"/>
        <v>7.6786077337040168E-2</v>
      </c>
      <c r="O518" s="19">
        <f t="shared" si="86"/>
        <v>1.1887669561331074E-2</v>
      </c>
      <c r="P518" s="19">
        <f t="shared" si="87"/>
        <v>-1.3360263151734502E-3</v>
      </c>
      <c r="Q518" s="15"/>
      <c r="R518" s="1"/>
      <c r="S518" s="15"/>
      <c r="X518" s="10"/>
      <c r="Y518" s="10"/>
    </row>
    <row r="519" spans="1:25">
      <c r="A519" s="3">
        <v>39085</v>
      </c>
      <c r="B519" s="9">
        <f t="shared" si="88"/>
        <v>39085</v>
      </c>
      <c r="C519" s="5">
        <v>1.85</v>
      </c>
      <c r="D519" s="5">
        <v>2.06</v>
      </c>
      <c r="E519" s="5">
        <v>1.83</v>
      </c>
      <c r="F519" s="5">
        <v>1.99</v>
      </c>
      <c r="G519" s="6">
        <v>139500</v>
      </c>
      <c r="H519" s="10">
        <v>1.99</v>
      </c>
      <c r="I519" s="7">
        <f t="shared" si="80"/>
        <v>7.5675675675675624E-2</v>
      </c>
      <c r="J519" s="8">
        <f t="shared" si="81"/>
        <v>1.9303395260244636</v>
      </c>
      <c r="K519" s="8">
        <f t="shared" si="82"/>
        <v>1.5176604739755377</v>
      </c>
      <c r="L519" s="8">
        <f t="shared" si="83"/>
        <v>1.7240000000000006</v>
      </c>
      <c r="M519" s="19">
        <f t="shared" si="84"/>
        <v>0.27191790201131483</v>
      </c>
      <c r="N519" s="19">
        <f t="shared" si="85"/>
        <v>0.21186479529424437</v>
      </c>
      <c r="O519" s="19">
        <f t="shared" si="86"/>
        <v>2.8423806523742334E-2</v>
      </c>
      <c r="P519" s="19">
        <f t="shared" si="87"/>
        <v>-1.0013723341117838E-2</v>
      </c>
      <c r="Q519" s="15"/>
      <c r="R519" s="1"/>
      <c r="S519" s="15"/>
      <c r="X519" s="10"/>
      <c r="Y519" s="10"/>
    </row>
    <row r="520" spans="1:25">
      <c r="A520" s="3">
        <v>39086</v>
      </c>
      <c r="B520" s="9">
        <f t="shared" si="88"/>
        <v>39086</v>
      </c>
      <c r="C520" s="5">
        <v>1.99</v>
      </c>
      <c r="D520" s="5">
        <v>2</v>
      </c>
      <c r="E520" s="5">
        <v>1.97</v>
      </c>
      <c r="F520" s="5">
        <v>1.99</v>
      </c>
      <c r="G520" s="6">
        <v>39900</v>
      </c>
      <c r="H520" s="10">
        <v>1.99</v>
      </c>
      <c r="I520" s="7">
        <f t="shared" si="80"/>
        <v>0</v>
      </c>
      <c r="J520" s="8">
        <f t="shared" si="81"/>
        <v>1.9736549157691246</v>
      </c>
      <c r="K520" s="8">
        <f t="shared" si="82"/>
        <v>1.5103450842308763</v>
      </c>
      <c r="L520" s="8">
        <f t="shared" si="83"/>
        <v>1.7420000000000004</v>
      </c>
      <c r="M520" s="19">
        <f t="shared" si="84"/>
        <v>0.30675759889282705</v>
      </c>
      <c r="N520" s="19">
        <f t="shared" si="85"/>
        <v>0.12812579320379761</v>
      </c>
      <c r="O520" s="19">
        <f t="shared" si="86"/>
        <v>2.2439259602101747E-2</v>
      </c>
      <c r="P520" s="19">
        <f t="shared" si="87"/>
        <v>-4.8201754411502885E-3</v>
      </c>
      <c r="Q520" s="15"/>
      <c r="R520" s="1"/>
      <c r="S520" s="15"/>
      <c r="X520" s="10"/>
      <c r="Y520" s="10"/>
    </row>
    <row r="521" spans="1:25">
      <c r="A521" s="3">
        <v>39087</v>
      </c>
      <c r="B521" s="9">
        <f t="shared" si="88"/>
        <v>39087</v>
      </c>
      <c r="C521" s="5">
        <v>1.99</v>
      </c>
      <c r="D521" s="5">
        <v>2.02</v>
      </c>
      <c r="E521" s="5">
        <v>1.97</v>
      </c>
      <c r="F521" s="5">
        <v>1.97</v>
      </c>
      <c r="G521" s="6">
        <v>75600</v>
      </c>
      <c r="H521" s="10">
        <v>1.97</v>
      </c>
      <c r="I521" s="7">
        <f t="shared" si="80"/>
        <v>-1.0050251256281416E-2</v>
      </c>
      <c r="J521" s="8">
        <f t="shared" si="81"/>
        <v>2.0026962014565877</v>
      </c>
      <c r="K521" s="8">
        <f t="shared" si="82"/>
        <v>1.5183037985434122</v>
      </c>
      <c r="L521" s="8">
        <f t="shared" si="83"/>
        <v>1.7605</v>
      </c>
      <c r="M521" s="19">
        <f t="shared" si="84"/>
        <v>0.31903523087927343</v>
      </c>
      <c r="N521" s="19">
        <f t="shared" si="85"/>
        <v>4.0023888668967771E-2</v>
      </c>
      <c r="O521" s="19">
        <f t="shared" si="86"/>
        <v>1.4714469817103693E-2</v>
      </c>
      <c r="P521" s="19">
        <f t="shared" si="87"/>
        <v>5.2694674850342505E-3</v>
      </c>
      <c r="Q521" s="15"/>
      <c r="R521" s="1"/>
      <c r="S521" s="15"/>
      <c r="X521" s="10"/>
      <c r="Y521" s="10"/>
    </row>
    <row r="522" spans="1:25">
      <c r="A522" s="3">
        <v>39090</v>
      </c>
      <c r="B522" s="9">
        <f t="shared" si="88"/>
        <v>39090</v>
      </c>
      <c r="C522" s="5">
        <v>1.97</v>
      </c>
      <c r="D522" s="5">
        <v>2.0499999999999998</v>
      </c>
      <c r="E522" s="5">
        <v>1.97</v>
      </c>
      <c r="F522" s="5">
        <v>2.0499999999999998</v>
      </c>
      <c r="G522" s="6">
        <v>184100</v>
      </c>
      <c r="H522" s="10">
        <v>2.0499999999999998</v>
      </c>
      <c r="I522" s="7">
        <f t="shared" si="80"/>
        <v>4.0609137055837484E-2</v>
      </c>
      <c r="J522" s="8">
        <f t="shared" si="81"/>
        <v>2.0442355259148339</v>
      </c>
      <c r="K522" s="8">
        <f t="shared" si="82"/>
        <v>1.5217644740851657</v>
      </c>
      <c r="L522" s="8">
        <f t="shared" si="83"/>
        <v>1.7829999999999999</v>
      </c>
      <c r="M522" s="19">
        <f t="shared" si="84"/>
        <v>0.34333240177903385</v>
      </c>
      <c r="N522" s="19">
        <f t="shared" si="85"/>
        <v>7.6158268893364758E-2</v>
      </c>
      <c r="O522" s="19">
        <f t="shared" si="86"/>
        <v>2.0741700327805163E-2</v>
      </c>
      <c r="P522" s="19">
        <f t="shared" si="87"/>
        <v>2.2793037500620427E-3</v>
      </c>
      <c r="Q522" s="15"/>
      <c r="R522" s="1"/>
      <c r="S522" s="15"/>
      <c r="X522" s="10"/>
      <c r="Y522" s="10"/>
    </row>
    <row r="523" spans="1:25">
      <c r="A523" s="3">
        <v>39091</v>
      </c>
      <c r="B523" s="9">
        <f t="shared" si="88"/>
        <v>39091</v>
      </c>
      <c r="C523" s="5">
        <v>2.0499999999999998</v>
      </c>
      <c r="D523" s="5">
        <v>2.1800000000000002</v>
      </c>
      <c r="E523" s="5">
        <v>2.06</v>
      </c>
      <c r="F523" s="5">
        <v>2.15</v>
      </c>
      <c r="G523" s="6">
        <v>115000</v>
      </c>
      <c r="H523" s="10">
        <v>2.15</v>
      </c>
      <c r="I523" s="7">
        <f t="shared" si="80"/>
        <v>4.8780487804878099E-2</v>
      </c>
      <c r="J523" s="8">
        <f t="shared" si="81"/>
        <v>2.1084504910047182</v>
      </c>
      <c r="K523" s="8">
        <f t="shared" si="82"/>
        <v>1.5025495089952816</v>
      </c>
      <c r="L523" s="8">
        <f t="shared" si="83"/>
        <v>1.8054999999999999</v>
      </c>
      <c r="M523" s="19">
        <f t="shared" si="84"/>
        <v>0.40324859738870622</v>
      </c>
      <c r="N523" s="19">
        <f t="shared" si="85"/>
        <v>0.17451366459794257</v>
      </c>
      <c r="O523" s="19">
        <f t="shared" si="86"/>
        <v>3.141270380825948E-2</v>
      </c>
      <c r="P523" s="19">
        <f t="shared" si="87"/>
        <v>-1.2626766767857078E-2</v>
      </c>
      <c r="Q523" s="15"/>
      <c r="R523" s="1"/>
      <c r="S523" s="15"/>
      <c r="X523" s="10"/>
      <c r="Y523" s="10"/>
    </row>
    <row r="524" spans="1:25">
      <c r="A524" s="3">
        <v>39092</v>
      </c>
      <c r="B524" s="9">
        <f t="shared" si="88"/>
        <v>39092</v>
      </c>
      <c r="C524" s="5">
        <v>2.15</v>
      </c>
      <c r="D524" s="5">
        <v>2.2200000000000002</v>
      </c>
      <c r="E524" s="5">
        <v>2.1</v>
      </c>
      <c r="F524" s="5">
        <v>2.2000000000000002</v>
      </c>
      <c r="G524" s="6">
        <v>177400</v>
      </c>
      <c r="H524" s="10">
        <v>2.2000000000000002</v>
      </c>
      <c r="I524" s="7">
        <f t="shared" si="80"/>
        <v>2.3255813953488497E-2</v>
      </c>
      <c r="J524" s="8">
        <f t="shared" si="81"/>
        <v>2.1701471361415137</v>
      </c>
      <c r="K524" s="8">
        <f t="shared" si="82"/>
        <v>1.4988528638584859</v>
      </c>
      <c r="L524" s="8">
        <f t="shared" si="83"/>
        <v>1.8344999999999998</v>
      </c>
      <c r="M524" s="19">
        <f t="shared" si="84"/>
        <v>0.44787202831565454</v>
      </c>
      <c r="N524" s="19">
        <f t="shared" si="85"/>
        <v>0.11065985403523708</v>
      </c>
      <c r="O524" s="19">
        <f t="shared" si="86"/>
        <v>2.9261604861016133E-2</v>
      </c>
      <c r="P524" s="19">
        <f t="shared" si="87"/>
        <v>-2.4602484741201914E-3</v>
      </c>
      <c r="Q524" s="15"/>
      <c r="R524" s="1"/>
      <c r="S524" s="15"/>
      <c r="X524" s="10"/>
      <c r="Y524" s="10"/>
    </row>
    <row r="525" spans="1:25">
      <c r="A525" s="3">
        <v>39093</v>
      </c>
      <c r="B525" s="9">
        <f t="shared" si="88"/>
        <v>39093</v>
      </c>
      <c r="C525" s="5">
        <v>2.2000000000000002</v>
      </c>
      <c r="D525" s="5">
        <v>2.23</v>
      </c>
      <c r="E525" s="5">
        <v>2.17</v>
      </c>
      <c r="F525" s="5">
        <v>2.19</v>
      </c>
      <c r="G525" s="6">
        <v>567800</v>
      </c>
      <c r="H525" s="10">
        <v>2.19</v>
      </c>
      <c r="I525" s="7">
        <f t="shared" si="80"/>
        <v>-4.5454545454546502E-3</v>
      </c>
      <c r="J525" s="8">
        <f t="shared" si="81"/>
        <v>2.2153630600959642</v>
      </c>
      <c r="K525" s="8">
        <f t="shared" si="82"/>
        <v>1.512636939904036</v>
      </c>
      <c r="L525" s="8">
        <f t="shared" si="83"/>
        <v>1.8640000000000001</v>
      </c>
      <c r="M525" s="19">
        <f t="shared" si="84"/>
        <v>0.46457024924732443</v>
      </c>
      <c r="N525" s="19">
        <f t="shared" si="85"/>
        <v>3.7283464641603377E-2</v>
      </c>
      <c r="O525" s="19">
        <f t="shared" si="86"/>
        <v>2.0835418576660977E-2</v>
      </c>
      <c r="P525" s="19">
        <f t="shared" si="87"/>
        <v>9.1964170586203188E-3</v>
      </c>
      <c r="Q525" s="15"/>
      <c r="R525" s="1"/>
      <c r="S525" s="15"/>
      <c r="X525" s="10"/>
      <c r="Y525" s="10"/>
    </row>
    <row r="526" spans="1:25">
      <c r="A526" s="3">
        <v>39094</v>
      </c>
      <c r="B526" s="9">
        <f t="shared" si="88"/>
        <v>39094</v>
      </c>
      <c r="C526" s="5">
        <v>2.19</v>
      </c>
      <c r="D526" s="5">
        <v>2.27</v>
      </c>
      <c r="E526" s="5">
        <v>2.1800000000000002</v>
      </c>
      <c r="F526" s="5">
        <v>2.2400000000000002</v>
      </c>
      <c r="G526" s="6">
        <v>117100</v>
      </c>
      <c r="H526" s="10">
        <v>2.2400000000000002</v>
      </c>
      <c r="I526" s="7">
        <f t="shared" si="80"/>
        <v>2.2831050228310626E-2</v>
      </c>
      <c r="J526" s="8">
        <f t="shared" si="81"/>
        <v>2.2616446362248457</v>
      </c>
      <c r="K526" s="8">
        <f t="shared" si="82"/>
        <v>1.5303553637751537</v>
      </c>
      <c r="L526" s="8">
        <f t="shared" si="83"/>
        <v>1.8959999999999997</v>
      </c>
      <c r="M526" s="19">
        <f t="shared" si="84"/>
        <v>0.4778558560710453</v>
      </c>
      <c r="N526" s="19">
        <f t="shared" si="85"/>
        <v>2.8597627259269422E-2</v>
      </c>
      <c r="O526" s="19">
        <f t="shared" si="86"/>
        <v>2.0891192492338798E-2</v>
      </c>
      <c r="P526" s="19">
        <f t="shared" si="87"/>
        <v>1.1713599875619688E-2</v>
      </c>
      <c r="Q526" s="15"/>
      <c r="R526" s="1"/>
      <c r="S526" s="15"/>
      <c r="X526" s="10"/>
      <c r="Y526" s="10"/>
    </row>
    <row r="527" spans="1:25">
      <c r="A527" s="3">
        <v>39097</v>
      </c>
      <c r="B527" s="9">
        <f t="shared" si="88"/>
        <v>39097</v>
      </c>
      <c r="C527" s="5">
        <v>2.2400000000000002</v>
      </c>
      <c r="D527" s="5">
        <v>2.35</v>
      </c>
      <c r="E527" s="5">
        <v>2.2400000000000002</v>
      </c>
      <c r="F527" s="5">
        <v>2.27</v>
      </c>
      <c r="G527" s="6">
        <v>128000</v>
      </c>
      <c r="H527" s="10">
        <v>2.27</v>
      </c>
      <c r="I527" s="7">
        <f t="shared" si="80"/>
        <v>1.3392857142857054E-2</v>
      </c>
      <c r="J527" s="8">
        <f t="shared" si="81"/>
        <v>2.3087381301363541</v>
      </c>
      <c r="K527" s="8">
        <f t="shared" si="82"/>
        <v>1.545261869863646</v>
      </c>
      <c r="L527" s="8">
        <f t="shared" si="83"/>
        <v>1.927</v>
      </c>
      <c r="M527" s="19">
        <f t="shared" si="84"/>
        <v>0.49407564838189999</v>
      </c>
      <c r="N527" s="19">
        <f t="shared" si="85"/>
        <v>3.3942855580372348E-2</v>
      </c>
      <c r="O527" s="19">
        <f t="shared" si="86"/>
        <v>2.0822676187589411E-2</v>
      </c>
      <c r="P527" s="19">
        <f t="shared" si="87"/>
        <v>9.7405520582619642E-3</v>
      </c>
      <c r="Q527" s="15"/>
      <c r="R527" s="1"/>
      <c r="S527" s="15"/>
      <c r="X527" s="10"/>
      <c r="Y527" s="10"/>
    </row>
    <row r="528" spans="1:25">
      <c r="A528" s="3">
        <v>39098</v>
      </c>
      <c r="B528" s="9">
        <f t="shared" si="88"/>
        <v>39098</v>
      </c>
      <c r="C528" s="5">
        <v>2.27</v>
      </c>
      <c r="D528" s="5">
        <v>2.2799999999999998</v>
      </c>
      <c r="E528" s="5">
        <v>2.2000000000000002</v>
      </c>
      <c r="F528" s="5">
        <v>2.2000000000000002</v>
      </c>
      <c r="G528" s="6">
        <v>79100</v>
      </c>
      <c r="H528" s="10">
        <v>2.2000000000000002</v>
      </c>
      <c r="I528" s="7">
        <f t="shared" si="80"/>
        <v>-3.0837004405286274E-2</v>
      </c>
      <c r="J528" s="8">
        <f t="shared" si="81"/>
        <v>2.3327558580405059</v>
      </c>
      <c r="K528" s="8">
        <f t="shared" si="82"/>
        <v>1.5752441419594938</v>
      </c>
      <c r="L528" s="8">
        <f t="shared" si="83"/>
        <v>1.954</v>
      </c>
      <c r="M528" s="19">
        <f t="shared" si="84"/>
        <v>0.4808852773378483</v>
      </c>
      <c r="N528" s="19">
        <f t="shared" si="85"/>
        <v>-2.6697067720803911E-2</v>
      </c>
      <c r="O528" s="19">
        <f t="shared" si="86"/>
        <v>1.040296757377733E-2</v>
      </c>
      <c r="P528" s="19">
        <f t="shared" si="87"/>
        <v>1.9402712692634709E-2</v>
      </c>
      <c r="Q528" s="15"/>
      <c r="R528" s="1"/>
      <c r="S528" s="15"/>
      <c r="X528" s="10"/>
      <c r="Y528" s="10"/>
    </row>
    <row r="529" spans="1:25">
      <c r="A529" s="3">
        <v>39099</v>
      </c>
      <c r="B529" s="9">
        <f t="shared" si="88"/>
        <v>39099</v>
      </c>
      <c r="C529" s="5">
        <v>2.2000000000000002</v>
      </c>
      <c r="D529" s="5">
        <v>2.25</v>
      </c>
      <c r="E529" s="5">
        <v>2.2000000000000002</v>
      </c>
      <c r="F529" s="5">
        <v>2.2000000000000002</v>
      </c>
      <c r="G529" s="6">
        <v>21300</v>
      </c>
      <c r="H529" s="10">
        <v>2.2000000000000002</v>
      </c>
      <c r="I529" s="7">
        <f t="shared" si="80"/>
        <v>0</v>
      </c>
      <c r="J529" s="8">
        <f t="shared" si="81"/>
        <v>2.3533741444063683</v>
      </c>
      <c r="K529" s="8">
        <f t="shared" si="82"/>
        <v>1.6046258555936324</v>
      </c>
      <c r="L529" s="8">
        <f t="shared" si="83"/>
        <v>1.9790000000000003</v>
      </c>
      <c r="M529" s="19">
        <f t="shared" si="84"/>
        <v>0.46661861156146961</v>
      </c>
      <c r="N529" s="19">
        <f t="shared" si="85"/>
        <v>-2.9667503765883809E-2</v>
      </c>
      <c r="O529" s="19">
        <f t="shared" si="86"/>
        <v>8.8385959014080275E-3</v>
      </c>
      <c r="P529" s="19">
        <f t="shared" si="87"/>
        <v>1.865216498922494E-2</v>
      </c>
      <c r="Q529" s="15"/>
      <c r="R529" s="1"/>
      <c r="S529" s="15"/>
      <c r="X529" s="10"/>
      <c r="Y529" s="10"/>
    </row>
    <row r="530" spans="1:25">
      <c r="A530" s="3">
        <v>39100</v>
      </c>
      <c r="B530" s="9">
        <f t="shared" si="88"/>
        <v>39100</v>
      </c>
      <c r="C530" s="5">
        <v>2.2000000000000002</v>
      </c>
      <c r="D530" s="5">
        <v>2.2400000000000002</v>
      </c>
      <c r="E530" s="5">
        <v>2.19</v>
      </c>
      <c r="F530" s="5">
        <v>2.2200000000000002</v>
      </c>
      <c r="G530" s="6">
        <v>90200</v>
      </c>
      <c r="H530" s="10">
        <v>2.2200000000000002</v>
      </c>
      <c r="I530" s="7">
        <f t="shared" si="80"/>
        <v>9.0909090909090974E-3</v>
      </c>
      <c r="J530" s="8">
        <f t="shared" si="81"/>
        <v>2.3777174007130548</v>
      </c>
      <c r="K530" s="8">
        <f t="shared" si="82"/>
        <v>1.6242825992869458</v>
      </c>
      <c r="L530" s="8">
        <f t="shared" si="83"/>
        <v>2.0010000000000003</v>
      </c>
      <c r="M530" s="19">
        <f t="shared" si="84"/>
        <v>0.46385696784344305</v>
      </c>
      <c r="N530" s="19">
        <f t="shared" si="85"/>
        <v>-5.9184174175674949E-3</v>
      </c>
      <c r="O530" s="19">
        <f t="shared" si="86"/>
        <v>1.0343980520286995E-2</v>
      </c>
      <c r="P530" s="19">
        <f t="shared" si="87"/>
        <v>1.2250047962764174E-2</v>
      </c>
      <c r="Q530" s="15"/>
      <c r="R530" s="1"/>
      <c r="S530" s="15"/>
      <c r="X530" s="10"/>
      <c r="Y530" s="10"/>
    </row>
    <row r="531" spans="1:25">
      <c r="A531" s="3">
        <v>39101</v>
      </c>
      <c r="B531" s="9">
        <f t="shared" si="88"/>
        <v>39101</v>
      </c>
      <c r="C531" s="5">
        <v>2.2200000000000002</v>
      </c>
      <c r="D531" s="5">
        <v>2.29</v>
      </c>
      <c r="E531" s="5">
        <v>2.2400000000000002</v>
      </c>
      <c r="F531" s="5">
        <v>2.27</v>
      </c>
      <c r="G531" s="6">
        <v>57200</v>
      </c>
      <c r="H531" s="10">
        <v>2.27</v>
      </c>
      <c r="I531" s="7">
        <f t="shared" si="80"/>
        <v>2.2522522522522442E-2</v>
      </c>
      <c r="J531" s="8">
        <f t="shared" si="81"/>
        <v>2.4052617674279495</v>
      </c>
      <c r="K531" s="8">
        <f t="shared" si="82"/>
        <v>1.6457382325720507</v>
      </c>
      <c r="L531" s="8">
        <f t="shared" si="83"/>
        <v>2.0255000000000001</v>
      </c>
      <c r="M531" s="19">
        <f t="shared" si="84"/>
        <v>0.46150932136326051</v>
      </c>
      <c r="N531" s="19">
        <f t="shared" si="85"/>
        <v>-5.0611430741186979E-3</v>
      </c>
      <c r="O531" s="19">
        <f t="shared" si="86"/>
        <v>1.1584373612538812E-2</v>
      </c>
      <c r="P531" s="19">
        <f t="shared" si="87"/>
        <v>1.3209298243128227E-2</v>
      </c>
      <c r="Q531" s="15"/>
      <c r="R531" s="1"/>
      <c r="S531" s="15"/>
      <c r="X531" s="10"/>
      <c r="Y531" s="10"/>
    </row>
    <row r="532" spans="1:25">
      <c r="A532" s="3">
        <v>39104</v>
      </c>
      <c r="B532" s="9">
        <f t="shared" si="88"/>
        <v>39104</v>
      </c>
      <c r="C532" s="5">
        <v>2.27</v>
      </c>
      <c r="D532" s="5">
        <v>2.31</v>
      </c>
      <c r="E532" s="5">
        <v>2.27</v>
      </c>
      <c r="F532" s="5">
        <v>2.2999999999999998</v>
      </c>
      <c r="G532" s="6">
        <v>54300</v>
      </c>
      <c r="H532" s="10">
        <v>2.2999999999999998</v>
      </c>
      <c r="I532" s="7">
        <f t="shared" si="80"/>
        <v>1.3215859030836918E-2</v>
      </c>
      <c r="J532" s="8">
        <f t="shared" si="81"/>
        <v>2.4296935842508462</v>
      </c>
      <c r="K532" s="8">
        <f t="shared" si="82"/>
        <v>1.6753064157491542</v>
      </c>
      <c r="L532" s="8">
        <f t="shared" si="83"/>
        <v>2.0525000000000002</v>
      </c>
      <c r="M532" s="19">
        <f t="shared" si="84"/>
        <v>0.45029802393751917</v>
      </c>
      <c r="N532" s="19">
        <f t="shared" si="85"/>
        <v>-2.4292678190386472E-2</v>
      </c>
      <c r="O532" s="19">
        <f t="shared" si="86"/>
        <v>1.0157654004130596E-2</v>
      </c>
      <c r="P532" s="19">
        <f t="shared" si="87"/>
        <v>1.7966516540660744E-2</v>
      </c>
      <c r="Q532" s="15"/>
      <c r="R532" s="1"/>
      <c r="S532" s="15"/>
      <c r="X532" s="10"/>
      <c r="Y532" s="10"/>
    </row>
    <row r="533" spans="1:25">
      <c r="A533" s="3">
        <v>39105</v>
      </c>
      <c r="B533" s="9">
        <f t="shared" si="88"/>
        <v>39105</v>
      </c>
      <c r="C533" s="5">
        <v>2.2999999999999998</v>
      </c>
      <c r="D533" s="5">
        <v>2.35</v>
      </c>
      <c r="E533" s="5">
        <v>2.3199999999999998</v>
      </c>
      <c r="F533" s="5">
        <v>2.35</v>
      </c>
      <c r="G533" s="6">
        <v>56600</v>
      </c>
      <c r="H533" s="10">
        <v>2.35</v>
      </c>
      <c r="I533" s="7">
        <f t="shared" si="80"/>
        <v>2.1739130434782726E-2</v>
      </c>
      <c r="J533" s="8">
        <f t="shared" si="81"/>
        <v>2.4576643067772688</v>
      </c>
      <c r="K533" s="8">
        <f t="shared" si="82"/>
        <v>1.704335693222732</v>
      </c>
      <c r="L533" s="8">
        <f t="shared" si="83"/>
        <v>2.0810000000000004</v>
      </c>
      <c r="M533" s="19">
        <f t="shared" si="84"/>
        <v>0.44200718001162437</v>
      </c>
      <c r="N533" s="19">
        <f t="shared" si="85"/>
        <v>-1.8411903861797068E-2</v>
      </c>
      <c r="O533" s="19">
        <f t="shared" si="86"/>
        <v>1.1512037035339501E-2</v>
      </c>
      <c r="P533" s="19">
        <f t="shared" si="87"/>
        <v>1.7327742077915171E-2</v>
      </c>
      <c r="Q533" s="15"/>
      <c r="R533" s="1"/>
      <c r="S533" s="15"/>
      <c r="X533" s="10"/>
      <c r="Y533" s="10"/>
    </row>
    <row r="534" spans="1:25">
      <c r="A534" s="3">
        <v>39106</v>
      </c>
      <c r="B534" s="9">
        <f t="shared" si="88"/>
        <v>39106</v>
      </c>
      <c r="C534" s="5">
        <v>2.35</v>
      </c>
      <c r="D534" s="5">
        <v>2.4900000000000002</v>
      </c>
      <c r="E534" s="5">
        <v>2.39</v>
      </c>
      <c r="F534" s="5">
        <v>2.4500000000000002</v>
      </c>
      <c r="G534" s="6">
        <v>154000</v>
      </c>
      <c r="H534" s="10">
        <v>2.4500000000000002</v>
      </c>
      <c r="I534" s="7">
        <f t="shared" si="80"/>
        <v>4.2553191489361736E-2</v>
      </c>
      <c r="J534" s="8">
        <f t="shared" si="81"/>
        <v>2.4946292655546389</v>
      </c>
      <c r="K534" s="8">
        <f t="shared" si="82"/>
        <v>1.7363707344453609</v>
      </c>
      <c r="L534" s="8">
        <f t="shared" si="83"/>
        <v>2.1154999999999999</v>
      </c>
      <c r="M534" s="19">
        <f t="shared" si="84"/>
        <v>0.43669160972785237</v>
      </c>
      <c r="N534" s="19">
        <f t="shared" si="85"/>
        <v>-1.2025981758106742E-2</v>
      </c>
      <c r="O534" s="19">
        <f t="shared" si="86"/>
        <v>1.5040686669629934E-2</v>
      </c>
      <c r="P534" s="19">
        <f t="shared" si="87"/>
        <v>1.8796203911011083E-2</v>
      </c>
      <c r="Q534" s="15"/>
      <c r="R534" s="1"/>
      <c r="S534" s="15"/>
      <c r="X534" s="10"/>
      <c r="Y534" s="10"/>
    </row>
    <row r="535" spans="1:25">
      <c r="A535" s="3">
        <v>39107</v>
      </c>
      <c r="B535" s="9">
        <f t="shared" si="88"/>
        <v>39107</v>
      </c>
      <c r="C535" s="5">
        <v>2.4500000000000002</v>
      </c>
      <c r="D535" s="5">
        <v>2.46</v>
      </c>
      <c r="E535" s="5">
        <v>2.38</v>
      </c>
      <c r="F535" s="5">
        <v>2.41</v>
      </c>
      <c r="G535" s="6">
        <v>118500</v>
      </c>
      <c r="H535" s="10">
        <v>2.41</v>
      </c>
      <c r="I535" s="7">
        <f t="shared" si="80"/>
        <v>-1.632653061224491E-2</v>
      </c>
      <c r="J535" s="8">
        <f t="shared" si="81"/>
        <v>2.5138841779090506</v>
      </c>
      <c r="K535" s="8">
        <f t="shared" si="82"/>
        <v>1.780115822090949</v>
      </c>
      <c r="L535" s="8">
        <f t="shared" si="83"/>
        <v>2.1469999999999998</v>
      </c>
      <c r="M535" s="19">
        <f t="shared" si="84"/>
        <v>0.41220259193933068</v>
      </c>
      <c r="N535" s="19">
        <f t="shared" si="85"/>
        <v>-5.6078516836591687E-2</v>
      </c>
      <c r="O535" s="19">
        <f t="shared" si="86"/>
        <v>7.718546647503822E-3</v>
      </c>
      <c r="P535" s="19">
        <f t="shared" si="87"/>
        <v>2.5193402985774976E-2</v>
      </c>
      <c r="Q535" s="15"/>
      <c r="R535" s="1"/>
      <c r="S535" s="15"/>
      <c r="X535" s="10"/>
      <c r="Y535" s="10"/>
    </row>
    <row r="536" spans="1:25">
      <c r="A536" s="3">
        <v>39111</v>
      </c>
      <c r="B536" s="9">
        <f t="shared" si="88"/>
        <v>39111</v>
      </c>
      <c r="C536" s="5">
        <v>2.4500000000000002</v>
      </c>
      <c r="D536" s="5">
        <v>2.48</v>
      </c>
      <c r="E536" s="5">
        <v>2.39</v>
      </c>
      <c r="F536" s="5">
        <v>2.4500000000000002</v>
      </c>
      <c r="G536" s="6">
        <v>110900</v>
      </c>
      <c r="H536" s="10">
        <v>2.4500000000000002</v>
      </c>
      <c r="I536" s="7">
        <f t="shared" si="80"/>
        <v>1.6597510373443997E-2</v>
      </c>
      <c r="J536" s="8">
        <f t="shared" si="81"/>
        <v>2.5325708144267947</v>
      </c>
      <c r="K536" s="8">
        <f t="shared" si="82"/>
        <v>1.8264291855732053</v>
      </c>
      <c r="L536" s="8">
        <f t="shared" si="83"/>
        <v>2.1795</v>
      </c>
      <c r="M536" s="19">
        <f t="shared" si="84"/>
        <v>0.38662414860172872</v>
      </c>
      <c r="N536" s="19">
        <f t="shared" si="85"/>
        <v>-6.205308709307357E-2</v>
      </c>
      <c r="O536" s="19">
        <f t="shared" si="86"/>
        <v>7.4333721028018301E-3</v>
      </c>
      <c r="P536" s="19">
        <f t="shared" si="87"/>
        <v>2.601705063654567E-2</v>
      </c>
      <c r="Q536" s="15"/>
      <c r="R536" s="1"/>
      <c r="S536" s="15"/>
      <c r="X536" s="10"/>
      <c r="Y536" s="10"/>
    </row>
    <row r="537" spans="1:25">
      <c r="A537" s="3">
        <v>39112</v>
      </c>
      <c r="B537" s="9">
        <f t="shared" si="88"/>
        <v>39112</v>
      </c>
      <c r="C537" s="5">
        <v>2.4500000000000002</v>
      </c>
      <c r="D537" s="5">
        <v>2.4500000000000002</v>
      </c>
      <c r="E537" s="5">
        <v>2.37</v>
      </c>
      <c r="F537" s="5">
        <v>2.37</v>
      </c>
      <c r="G537" s="6">
        <v>54500</v>
      </c>
      <c r="H537" s="10">
        <v>2.37</v>
      </c>
      <c r="I537" s="7">
        <f t="shared" si="80"/>
        <v>-3.265306122448982E-2</v>
      </c>
      <c r="J537" s="8">
        <f t="shared" si="81"/>
        <v>2.5316624018826861</v>
      </c>
      <c r="K537" s="8">
        <f t="shared" si="82"/>
        <v>1.880337598117314</v>
      </c>
      <c r="L537" s="8">
        <f t="shared" si="83"/>
        <v>2.206</v>
      </c>
      <c r="M537" s="19">
        <f t="shared" si="84"/>
        <v>0.34638716176154233</v>
      </c>
      <c r="N537" s="19">
        <f t="shared" si="85"/>
        <v>-0.10407261674085322</v>
      </c>
      <c r="O537" s="19">
        <f t="shared" si="86"/>
        <v>-3.5869186319837032E-4</v>
      </c>
      <c r="P537" s="19">
        <f t="shared" si="87"/>
        <v>2.9515741956997986E-2</v>
      </c>
      <c r="Q537" s="15"/>
      <c r="R537" s="1"/>
      <c r="S537" s="15"/>
      <c r="X537" s="10"/>
      <c r="Y537" s="10"/>
    </row>
    <row r="538" spans="1:25">
      <c r="A538" s="3">
        <v>39113</v>
      </c>
      <c r="B538" s="9">
        <f t="shared" si="88"/>
        <v>39113</v>
      </c>
      <c r="C538" s="5">
        <v>2.37</v>
      </c>
      <c r="D538" s="5">
        <v>2.4</v>
      </c>
      <c r="E538" s="5">
        <v>2.37</v>
      </c>
      <c r="F538" s="5">
        <v>2.4</v>
      </c>
      <c r="G538" s="6">
        <v>37500</v>
      </c>
      <c r="H538" s="10">
        <v>2.4</v>
      </c>
      <c r="I538" s="7">
        <f t="shared" si="80"/>
        <v>1.2658227848101182E-2</v>
      </c>
      <c r="J538" s="8">
        <f t="shared" si="81"/>
        <v>2.5254092324679029</v>
      </c>
      <c r="K538" s="8">
        <f t="shared" si="82"/>
        <v>1.9415907675320976</v>
      </c>
      <c r="L538" s="8">
        <f t="shared" si="83"/>
        <v>2.2335000000000003</v>
      </c>
      <c r="M538" s="19">
        <f t="shared" si="84"/>
        <v>0.30069079164291707</v>
      </c>
      <c r="N538" s="19">
        <f t="shared" si="85"/>
        <v>-0.13192281690302157</v>
      </c>
      <c r="O538" s="19">
        <f t="shared" si="86"/>
        <v>-2.4699854965389333E-3</v>
      </c>
      <c r="P538" s="19">
        <f t="shared" si="87"/>
        <v>3.2575623375351963E-2</v>
      </c>
      <c r="Q538" s="15"/>
      <c r="R538" s="1"/>
      <c r="S538" s="15"/>
      <c r="X538" s="10"/>
      <c r="Y538" s="10"/>
    </row>
    <row r="539" spans="1:25">
      <c r="A539" s="3">
        <v>39114</v>
      </c>
      <c r="B539" s="9">
        <f t="shared" si="88"/>
        <v>39114</v>
      </c>
      <c r="C539" s="5">
        <v>2.4</v>
      </c>
      <c r="D539" s="5">
        <v>2.42</v>
      </c>
      <c r="E539" s="5">
        <v>2.38</v>
      </c>
      <c r="F539" s="5">
        <v>2.38</v>
      </c>
      <c r="G539" s="6">
        <v>35700</v>
      </c>
      <c r="H539" s="10">
        <v>2.38</v>
      </c>
      <c r="I539" s="7">
        <f t="shared" si="80"/>
        <v>-8.3333333333333419E-3</v>
      </c>
      <c r="J539" s="8">
        <f t="shared" si="81"/>
        <v>2.5289057810195357</v>
      </c>
      <c r="K539" s="8">
        <f t="shared" si="82"/>
        <v>1.9770942189804639</v>
      </c>
      <c r="L539" s="8">
        <f t="shared" si="83"/>
        <v>2.2529999999999997</v>
      </c>
      <c r="M539" s="19">
        <f t="shared" si="84"/>
        <v>0.27910230920791762</v>
      </c>
      <c r="N539" s="19">
        <f t="shared" si="85"/>
        <v>-7.1796287199365497E-2</v>
      </c>
      <c r="O539" s="19">
        <f t="shared" si="86"/>
        <v>1.3845473068995631E-3</v>
      </c>
      <c r="P539" s="19">
        <f t="shared" si="87"/>
        <v>1.828575415688331E-2</v>
      </c>
      <c r="Q539" s="15"/>
      <c r="R539" s="1"/>
      <c r="S539" s="15"/>
      <c r="X539" s="10"/>
      <c r="Y539" s="10"/>
    </row>
    <row r="540" spans="1:25">
      <c r="A540" s="3">
        <v>39115</v>
      </c>
      <c r="B540" s="9">
        <f t="shared" si="88"/>
        <v>39115</v>
      </c>
      <c r="C540" s="5">
        <v>2.38</v>
      </c>
      <c r="D540" s="5">
        <v>2.41</v>
      </c>
      <c r="E540" s="5">
        <v>2.2200000000000002</v>
      </c>
      <c r="F540" s="5">
        <v>2.23</v>
      </c>
      <c r="G540" s="6">
        <v>92400</v>
      </c>
      <c r="H540" s="10">
        <v>2.23</v>
      </c>
      <c r="I540" s="7">
        <f t="shared" si="80"/>
        <v>-6.3025210084033584E-2</v>
      </c>
      <c r="J540" s="8">
        <f t="shared" si="81"/>
        <v>2.51363628053846</v>
      </c>
      <c r="K540" s="8">
        <f t="shared" si="82"/>
        <v>2.0163637194615394</v>
      </c>
      <c r="L540" s="8">
        <f t="shared" si="83"/>
        <v>2.2649999999999997</v>
      </c>
      <c r="M540" s="19">
        <f t="shared" si="84"/>
        <v>0.24661848270594502</v>
      </c>
      <c r="N540" s="19">
        <f t="shared" si="85"/>
        <v>-0.11638680666656086</v>
      </c>
      <c r="O540" s="19">
        <f t="shared" si="86"/>
        <v>-6.0379870992741088E-3</v>
      </c>
      <c r="P540" s="19">
        <f t="shared" si="87"/>
        <v>1.986223018816257E-2</v>
      </c>
      <c r="Q540" s="15"/>
      <c r="R540" s="1"/>
      <c r="S540" s="15"/>
      <c r="X540" s="10"/>
      <c r="Y540" s="10"/>
    </row>
    <row r="541" spans="1:25">
      <c r="A541" s="3">
        <v>39118</v>
      </c>
      <c r="B541" s="9">
        <f t="shared" si="88"/>
        <v>39118</v>
      </c>
      <c r="C541" s="5">
        <v>2.23</v>
      </c>
      <c r="D541" s="5">
        <v>2.31</v>
      </c>
      <c r="E541" s="5">
        <v>2.2400000000000002</v>
      </c>
      <c r="F541" s="5">
        <v>2.2799999999999998</v>
      </c>
      <c r="G541" s="6">
        <v>52100</v>
      </c>
      <c r="H541" s="10">
        <v>2.2799999999999998</v>
      </c>
      <c r="I541" s="7">
        <f t="shared" si="80"/>
        <v>2.2421524663677049E-2</v>
      </c>
      <c r="J541" s="8">
        <f t="shared" si="81"/>
        <v>2.489064138815857</v>
      </c>
      <c r="K541" s="8">
        <f t="shared" si="82"/>
        <v>2.071935861184143</v>
      </c>
      <c r="L541" s="8">
        <f t="shared" si="83"/>
        <v>2.2805</v>
      </c>
      <c r="M541" s="19">
        <f t="shared" si="84"/>
        <v>0.20132296826665225</v>
      </c>
      <c r="N541" s="19">
        <f t="shared" si="85"/>
        <v>-0.18366634139623988</v>
      </c>
      <c r="O541" s="19">
        <f t="shared" si="86"/>
        <v>-9.7755359090135711E-3</v>
      </c>
      <c r="P541" s="19">
        <f t="shared" si="87"/>
        <v>2.7560574109835645E-2</v>
      </c>
      <c r="Q541" s="15"/>
      <c r="R541" s="1"/>
      <c r="S541" s="15"/>
      <c r="X541" s="10"/>
      <c r="Y541" s="10"/>
    </row>
    <row r="542" spans="1:25">
      <c r="A542" s="3">
        <v>39119</v>
      </c>
      <c r="B542" s="9">
        <f t="shared" si="88"/>
        <v>39119</v>
      </c>
      <c r="C542" s="5">
        <v>2.2799999999999998</v>
      </c>
      <c r="D542" s="5">
        <v>2.4</v>
      </c>
      <c r="E542" s="5">
        <v>2.2999999999999998</v>
      </c>
      <c r="F542" s="5">
        <v>2.2999999999999998</v>
      </c>
      <c r="G542" s="6">
        <v>81100</v>
      </c>
      <c r="H542" s="10">
        <v>2.2999999999999998</v>
      </c>
      <c r="I542" s="7">
        <f t="shared" si="80"/>
        <v>8.7719298245614117E-3</v>
      </c>
      <c r="J542" s="8">
        <f t="shared" si="81"/>
        <v>2.4727887649437523</v>
      </c>
      <c r="K542" s="8">
        <f t="shared" si="82"/>
        <v>2.1132112350562471</v>
      </c>
      <c r="L542" s="8">
        <f t="shared" si="83"/>
        <v>2.2929999999999997</v>
      </c>
      <c r="M542" s="19">
        <f t="shared" si="84"/>
        <v>0.17015692701346746</v>
      </c>
      <c r="N542" s="19">
        <f t="shared" si="85"/>
        <v>-0.15480618789558759</v>
      </c>
      <c r="O542" s="19">
        <f t="shared" si="86"/>
        <v>-6.5387523038468046E-3</v>
      </c>
      <c r="P542" s="19">
        <f t="shared" si="87"/>
        <v>1.992116389573691E-2</v>
      </c>
      <c r="Q542" s="15"/>
      <c r="R542" s="1"/>
      <c r="S542" s="15"/>
      <c r="X542" s="10"/>
      <c r="Y542" s="10"/>
    </row>
    <row r="543" spans="1:25">
      <c r="A543" s="3">
        <v>39120</v>
      </c>
      <c r="B543" s="9">
        <f t="shared" si="88"/>
        <v>39120</v>
      </c>
      <c r="C543" s="5">
        <v>2.2999999999999998</v>
      </c>
      <c r="D543" s="5">
        <v>2.34</v>
      </c>
      <c r="E543" s="5">
        <v>2.25</v>
      </c>
      <c r="F543" s="5">
        <v>2.25</v>
      </c>
      <c r="G543" s="6">
        <v>59400</v>
      </c>
      <c r="H543" s="10">
        <v>2.25</v>
      </c>
      <c r="I543" s="7">
        <f t="shared" si="80"/>
        <v>-2.1739130434782532E-2</v>
      </c>
      <c r="J543" s="8">
        <f t="shared" si="81"/>
        <v>2.4668312767232425</v>
      </c>
      <c r="K543" s="8">
        <f t="shared" si="82"/>
        <v>2.1291687232767575</v>
      </c>
      <c r="L543" s="8">
        <f t="shared" si="83"/>
        <v>2.298</v>
      </c>
      <c r="M543" s="19">
        <f t="shared" si="84"/>
        <v>0.15858891301335085</v>
      </c>
      <c r="N543" s="19">
        <f t="shared" si="85"/>
        <v>-6.7984384786174704E-2</v>
      </c>
      <c r="O543" s="19">
        <f t="shared" si="86"/>
        <v>-2.4092184116039127E-3</v>
      </c>
      <c r="P543" s="19">
        <f t="shared" si="87"/>
        <v>7.5512982118352799E-3</v>
      </c>
      <c r="Q543" s="15"/>
      <c r="R543" s="1"/>
      <c r="S543" s="15"/>
      <c r="X543" s="10"/>
      <c r="Y543" s="10"/>
    </row>
    <row r="544" spans="1:25">
      <c r="A544" s="3">
        <v>39121</v>
      </c>
      <c r="B544" s="9">
        <f t="shared" si="88"/>
        <v>39121</v>
      </c>
      <c r="C544" s="5">
        <v>2.25</v>
      </c>
      <c r="D544" s="5">
        <v>2.33</v>
      </c>
      <c r="E544" s="5">
        <v>2.12</v>
      </c>
      <c r="F544" s="5">
        <v>2.2999999999999998</v>
      </c>
      <c r="G544" s="6">
        <v>6897800</v>
      </c>
      <c r="H544" s="10">
        <v>2.2999999999999998</v>
      </c>
      <c r="I544" s="7">
        <f t="shared" si="80"/>
        <v>2.2222222222222143E-2</v>
      </c>
      <c r="J544" s="8">
        <f t="shared" si="81"/>
        <v>2.4657390549315066</v>
      </c>
      <c r="K544" s="8">
        <f t="shared" si="82"/>
        <v>2.1402609450684933</v>
      </c>
      <c r="L544" s="8">
        <f t="shared" si="83"/>
        <v>2.3029999999999999</v>
      </c>
      <c r="M544" s="19">
        <f t="shared" si="84"/>
        <v>0.15207403125911698</v>
      </c>
      <c r="N544" s="19">
        <f t="shared" si="85"/>
        <v>-4.1080310284271969E-2</v>
      </c>
      <c r="O544" s="19">
        <f t="shared" si="86"/>
        <v>-4.4276307100613141E-4</v>
      </c>
      <c r="P544" s="19">
        <f t="shared" si="87"/>
        <v>5.2096490383650709E-3</v>
      </c>
      <c r="Q544" s="15"/>
      <c r="R544" s="1"/>
      <c r="S544" s="15"/>
      <c r="X544" s="10"/>
      <c r="Y544" s="10"/>
    </row>
    <row r="545" spans="1:25">
      <c r="A545" s="3">
        <v>39122</v>
      </c>
      <c r="B545" s="9">
        <f t="shared" si="88"/>
        <v>39122</v>
      </c>
      <c r="C545" s="5">
        <v>2.2999999999999998</v>
      </c>
      <c r="D545" s="5">
        <v>2.39</v>
      </c>
      <c r="E545" s="5">
        <v>2.21</v>
      </c>
      <c r="F545" s="5">
        <v>2.23</v>
      </c>
      <c r="G545" s="6">
        <v>63900</v>
      </c>
      <c r="H545" s="10">
        <v>2.23</v>
      </c>
      <c r="I545" s="7">
        <f t="shared" si="80"/>
        <v>-3.0434782608695584E-2</v>
      </c>
      <c r="J545" s="8">
        <f t="shared" si="81"/>
        <v>2.463050624801042</v>
      </c>
      <c r="K545" s="8">
        <f t="shared" si="82"/>
        <v>2.1469493751989566</v>
      </c>
      <c r="L545" s="8">
        <f t="shared" si="83"/>
        <v>2.3049999999999993</v>
      </c>
      <c r="M545" s="19">
        <f t="shared" si="84"/>
        <v>0.14723274486749016</v>
      </c>
      <c r="N545" s="19">
        <f t="shared" si="85"/>
        <v>-3.1835063169843962E-2</v>
      </c>
      <c r="O545" s="19">
        <f t="shared" si="86"/>
        <v>-1.0903141291807468E-3</v>
      </c>
      <c r="P545" s="19">
        <f t="shared" si="87"/>
        <v>3.1250535809077377E-3</v>
      </c>
      <c r="Q545" s="15"/>
      <c r="R545" s="1"/>
      <c r="S545" s="15"/>
      <c r="X545" s="10"/>
      <c r="Y545" s="10"/>
    </row>
    <row r="546" spans="1:25">
      <c r="A546" s="3">
        <v>39125</v>
      </c>
      <c r="B546" s="9">
        <f t="shared" si="88"/>
        <v>39125</v>
      </c>
      <c r="C546" s="5">
        <v>2.23</v>
      </c>
      <c r="D546" s="5">
        <v>2.23</v>
      </c>
      <c r="E546" s="5">
        <v>2.06</v>
      </c>
      <c r="F546" s="5">
        <v>2.23</v>
      </c>
      <c r="G546" s="6">
        <v>112700</v>
      </c>
      <c r="H546" s="10">
        <v>2.23</v>
      </c>
      <c r="I546" s="7">
        <f t="shared" si="80"/>
        <v>0</v>
      </c>
      <c r="J546" s="8">
        <f t="shared" si="81"/>
        <v>2.4634308025525571</v>
      </c>
      <c r="K546" s="8">
        <f t="shared" si="82"/>
        <v>2.145569197447442</v>
      </c>
      <c r="L546" s="8">
        <f t="shared" si="83"/>
        <v>2.3044999999999995</v>
      </c>
      <c r="M546" s="19">
        <f t="shared" si="84"/>
        <v>0.14814791593916954</v>
      </c>
      <c r="N546" s="19">
        <f t="shared" si="85"/>
        <v>6.2158120634308173E-3</v>
      </c>
      <c r="O546" s="19">
        <f t="shared" si="86"/>
        <v>1.5435239035974712E-4</v>
      </c>
      <c r="P546" s="19">
        <f t="shared" si="87"/>
        <v>-6.4285528455306732E-4</v>
      </c>
      <c r="Q546" s="15"/>
      <c r="R546" s="1"/>
      <c r="S546" s="15"/>
      <c r="X546" s="10"/>
      <c r="Y546" s="10"/>
    </row>
    <row r="547" spans="1:25">
      <c r="A547" s="3">
        <v>39126</v>
      </c>
      <c r="B547" s="9">
        <f t="shared" si="88"/>
        <v>39126</v>
      </c>
      <c r="C547" s="5">
        <v>2.23</v>
      </c>
      <c r="D547" s="5">
        <v>2.23</v>
      </c>
      <c r="E547" s="5">
        <v>2.17</v>
      </c>
      <c r="F547" s="5">
        <v>2.2000000000000002</v>
      </c>
      <c r="G547" s="6">
        <v>25200</v>
      </c>
      <c r="H547" s="10">
        <v>2.2000000000000002</v>
      </c>
      <c r="I547" s="7">
        <f t="shared" si="80"/>
        <v>-1.345291479820619E-2</v>
      </c>
      <c r="J547" s="8">
        <f t="shared" si="81"/>
        <v>2.4657907764409153</v>
      </c>
      <c r="K547" s="8">
        <f t="shared" si="82"/>
        <v>2.1362092235590833</v>
      </c>
      <c r="L547" s="8">
        <f t="shared" si="83"/>
        <v>2.3009999999999993</v>
      </c>
      <c r="M547" s="19">
        <f t="shared" si="84"/>
        <v>0.1542833675873399</v>
      </c>
      <c r="N547" s="19">
        <f t="shared" si="85"/>
        <v>4.1414363538462597E-2</v>
      </c>
      <c r="O547" s="19">
        <f t="shared" si="86"/>
        <v>9.5800291443657475E-4</v>
      </c>
      <c r="P547" s="19">
        <f t="shared" si="87"/>
        <v>-4.3624665657459056E-3</v>
      </c>
      <c r="Q547" s="15"/>
      <c r="R547" s="1"/>
      <c r="S547" s="15"/>
      <c r="X547" s="10"/>
      <c r="Y547" s="10"/>
    </row>
    <row r="548" spans="1:25">
      <c r="A548" s="3">
        <v>39127</v>
      </c>
      <c r="B548" s="9">
        <f t="shared" si="88"/>
        <v>39127</v>
      </c>
      <c r="C548" s="5">
        <v>2.1800000000000002</v>
      </c>
      <c r="D548" s="5">
        <v>2.1800000000000002</v>
      </c>
      <c r="E548" s="5">
        <v>2.1</v>
      </c>
      <c r="F548" s="5">
        <v>2.15</v>
      </c>
      <c r="G548" s="6">
        <v>173900</v>
      </c>
      <c r="H548" s="10">
        <v>2.15</v>
      </c>
      <c r="I548" s="7">
        <f t="shared" si="80"/>
        <v>-2.2727272727272846E-2</v>
      </c>
      <c r="J548" s="8">
        <f t="shared" si="81"/>
        <v>2.4706946572922632</v>
      </c>
      <c r="K548" s="8">
        <f t="shared" si="82"/>
        <v>2.1263053427077363</v>
      </c>
      <c r="L548" s="8">
        <f t="shared" si="83"/>
        <v>2.2984999999999998</v>
      </c>
      <c r="M548" s="19">
        <f t="shared" si="84"/>
        <v>0.16196606746327671</v>
      </c>
      <c r="N548" s="19">
        <f t="shared" si="85"/>
        <v>4.9796034375433437E-2</v>
      </c>
      <c r="O548" s="19">
        <f t="shared" si="86"/>
        <v>1.9887659967753428E-3</v>
      </c>
      <c r="P548" s="19">
        <f t="shared" si="87"/>
        <v>-4.6361942183015051E-3</v>
      </c>
      <c r="Q548" s="15"/>
      <c r="R548" s="1"/>
      <c r="S548" s="15"/>
      <c r="X548" s="10"/>
      <c r="Y548" s="10"/>
    </row>
    <row r="549" spans="1:25">
      <c r="A549" s="3">
        <v>39128</v>
      </c>
      <c r="B549" s="9">
        <f t="shared" si="88"/>
        <v>39128</v>
      </c>
      <c r="C549" s="5">
        <v>2.15</v>
      </c>
      <c r="D549" s="5">
        <v>2.14</v>
      </c>
      <c r="E549" s="5">
        <v>2.0699999999999998</v>
      </c>
      <c r="F549" s="5">
        <v>2.12</v>
      </c>
      <c r="G549" s="6">
        <v>123100</v>
      </c>
      <c r="H549" s="10">
        <v>2.12</v>
      </c>
      <c r="I549" s="7">
        <f t="shared" si="80"/>
        <v>-1.3953488372092933E-2</v>
      </c>
      <c r="J549" s="8">
        <f t="shared" si="81"/>
        <v>2.4789424029338152</v>
      </c>
      <c r="K549" s="8">
        <f t="shared" si="82"/>
        <v>2.1100575970661835</v>
      </c>
      <c r="L549" s="8">
        <f t="shared" si="83"/>
        <v>2.2944999999999993</v>
      </c>
      <c r="M549" s="19">
        <f t="shared" si="84"/>
        <v>0.17482215005909216</v>
      </c>
      <c r="N549" s="19">
        <f t="shared" si="85"/>
        <v>7.9375160471376882E-2</v>
      </c>
      <c r="O549" s="19">
        <f t="shared" si="86"/>
        <v>3.3382294397280958E-3</v>
      </c>
      <c r="P549" s="19">
        <f t="shared" si="87"/>
        <v>-7.6413040569527097E-3</v>
      </c>
      <c r="Q549" s="15"/>
      <c r="R549" s="1"/>
      <c r="S549" s="15"/>
      <c r="X549" s="10"/>
      <c r="Y549" s="10"/>
    </row>
    <row r="550" spans="1:25">
      <c r="A550" s="3">
        <v>39129</v>
      </c>
      <c r="B550" s="9">
        <f t="shared" si="88"/>
        <v>39129</v>
      </c>
      <c r="C550" s="5">
        <v>2.12</v>
      </c>
      <c r="D550" s="5">
        <v>2.25</v>
      </c>
      <c r="E550" s="5">
        <v>2.1</v>
      </c>
      <c r="F550" s="5">
        <v>2.25</v>
      </c>
      <c r="G550" s="6">
        <v>55200</v>
      </c>
      <c r="H550" s="10">
        <v>2.25</v>
      </c>
      <c r="I550" s="7">
        <f t="shared" si="80"/>
        <v>6.1320754716981077E-2</v>
      </c>
      <c r="J550" s="8">
        <f t="shared" si="81"/>
        <v>2.4784719156473125</v>
      </c>
      <c r="K550" s="8">
        <f t="shared" si="82"/>
        <v>2.1135280843526871</v>
      </c>
      <c r="L550" s="8">
        <f t="shared" si="83"/>
        <v>2.2959999999999998</v>
      </c>
      <c r="M550" s="19">
        <f t="shared" si="84"/>
        <v>0.17267044332008352</v>
      </c>
      <c r="N550" s="19">
        <f t="shared" si="85"/>
        <v>-1.2307975495561235E-2</v>
      </c>
      <c r="O550" s="19">
        <f t="shared" si="86"/>
        <v>-1.8979355306757235E-4</v>
      </c>
      <c r="P550" s="19">
        <f t="shared" si="87"/>
        <v>1.644735807841942E-3</v>
      </c>
      <c r="Q550" s="15"/>
      <c r="R550" s="1"/>
      <c r="S550" s="15"/>
      <c r="X550" s="10"/>
      <c r="Y550" s="10"/>
    </row>
    <row r="551" spans="1:25">
      <c r="A551" s="3">
        <v>39133</v>
      </c>
      <c r="B551" s="9">
        <f t="shared" si="88"/>
        <v>39133</v>
      </c>
      <c r="C551" s="5">
        <v>2.25</v>
      </c>
      <c r="D551" s="5">
        <v>2.25</v>
      </c>
      <c r="E551" s="5">
        <v>2.15</v>
      </c>
      <c r="F551" s="5">
        <v>2.25</v>
      </c>
      <c r="G551" s="6">
        <v>57700</v>
      </c>
      <c r="H551" s="10">
        <v>2.25</v>
      </c>
      <c r="I551" s="7">
        <f t="shared" si="80"/>
        <v>0</v>
      </c>
      <c r="J551" s="8">
        <f t="shared" si="81"/>
        <v>2.4782484652050325</v>
      </c>
      <c r="K551" s="8">
        <f t="shared" si="82"/>
        <v>2.1117515347949674</v>
      </c>
      <c r="L551" s="8">
        <f t="shared" si="83"/>
        <v>2.2949999999999999</v>
      </c>
      <c r="M551" s="19">
        <f t="shared" si="84"/>
        <v>0.17355116090664938</v>
      </c>
      <c r="N551" s="19">
        <f t="shared" si="85"/>
        <v>5.1005694410203506E-3</v>
      </c>
      <c r="O551" s="19">
        <f t="shared" si="86"/>
        <v>-9.0156535916060548E-5</v>
      </c>
      <c r="P551" s="19">
        <f t="shared" si="87"/>
        <v>-8.4056113134824107E-4</v>
      </c>
      <c r="Q551" s="15"/>
      <c r="R551" s="1"/>
      <c r="S551" s="15"/>
      <c r="X551" s="10"/>
      <c r="Y551" s="10"/>
    </row>
    <row r="552" spans="1:25">
      <c r="A552" s="3">
        <v>39134</v>
      </c>
      <c r="B552" s="9">
        <f t="shared" si="88"/>
        <v>39134</v>
      </c>
      <c r="C552" s="5">
        <v>2.25</v>
      </c>
      <c r="D552" s="5">
        <v>2.25</v>
      </c>
      <c r="E552" s="5">
        <v>2.14</v>
      </c>
      <c r="F552" s="5">
        <v>2.2400000000000002</v>
      </c>
      <c r="G552" s="6">
        <v>50700</v>
      </c>
      <c r="H552" s="10">
        <v>2.2400000000000002</v>
      </c>
      <c r="I552" s="7">
        <f t="shared" si="80"/>
        <v>-4.4444444444443499E-3</v>
      </c>
      <c r="J552" s="8">
        <f t="shared" si="81"/>
        <v>2.4767809513992178</v>
      </c>
      <c r="K552" s="8">
        <f t="shared" si="82"/>
        <v>2.1072190486007827</v>
      </c>
      <c r="L552" s="8">
        <f t="shared" si="83"/>
        <v>2.2920000000000003</v>
      </c>
      <c r="M552" s="19">
        <f t="shared" si="84"/>
        <v>0.17537896833451105</v>
      </c>
      <c r="N552" s="19">
        <f t="shared" si="85"/>
        <v>1.0531807556417489E-2</v>
      </c>
      <c r="O552" s="19">
        <f t="shared" si="86"/>
        <v>-5.921576574821996E-4</v>
      </c>
      <c r="P552" s="19">
        <f t="shared" si="87"/>
        <v>-2.1463160412120812E-3</v>
      </c>
      <c r="Q552" s="15"/>
      <c r="R552" s="1"/>
      <c r="S552" s="15"/>
      <c r="X552" s="10"/>
      <c r="Y552" s="10"/>
    </row>
    <row r="553" spans="1:25">
      <c r="A553" s="3">
        <v>39135</v>
      </c>
      <c r="B553" s="9">
        <f t="shared" si="88"/>
        <v>39135</v>
      </c>
      <c r="C553" s="5">
        <v>2.2400000000000002</v>
      </c>
      <c r="D553" s="5">
        <v>2.23</v>
      </c>
      <c r="E553" s="5">
        <v>2.2000000000000002</v>
      </c>
      <c r="F553" s="5">
        <v>2.2000000000000002</v>
      </c>
      <c r="G553" s="6">
        <v>13200</v>
      </c>
      <c r="H553" s="10">
        <v>2.2000000000000002</v>
      </c>
      <c r="I553" s="7">
        <f t="shared" si="80"/>
        <v>-1.785714285714287E-2</v>
      </c>
      <c r="J553" s="8">
        <f t="shared" si="81"/>
        <v>2.471419768884942</v>
      </c>
      <c r="K553" s="8">
        <f t="shared" si="82"/>
        <v>2.0975802311150589</v>
      </c>
      <c r="L553" s="8">
        <f t="shared" si="83"/>
        <v>2.2845000000000004</v>
      </c>
      <c r="M553" s="19">
        <f t="shared" si="84"/>
        <v>0.17822419005691745</v>
      </c>
      <c r="N553" s="19">
        <f t="shared" si="85"/>
        <v>1.6223277793375589E-2</v>
      </c>
      <c r="O553" s="19">
        <f t="shared" si="86"/>
        <v>-2.1645767710088168E-3</v>
      </c>
      <c r="P553" s="19">
        <f t="shared" si="87"/>
        <v>-4.5741886644979314E-3</v>
      </c>
      <c r="Q553" s="15"/>
      <c r="R553" s="1"/>
      <c r="S553" s="15"/>
      <c r="X553" s="10"/>
      <c r="Y553" s="10"/>
    </row>
    <row r="554" spans="1:25">
      <c r="A554" s="3">
        <v>39136</v>
      </c>
      <c r="B554" s="9">
        <f t="shared" si="88"/>
        <v>39136</v>
      </c>
      <c r="C554" s="5">
        <v>2.2000000000000002</v>
      </c>
      <c r="D554" s="5">
        <v>2.1800000000000002</v>
      </c>
      <c r="E554" s="5">
        <v>2.12</v>
      </c>
      <c r="F554" s="5">
        <v>2.14</v>
      </c>
      <c r="G554" s="6">
        <v>51100</v>
      </c>
      <c r="H554" s="10">
        <v>2.14</v>
      </c>
      <c r="I554" s="7">
        <f t="shared" si="80"/>
        <v>-2.7272727272727296E-2</v>
      </c>
      <c r="J554" s="8">
        <f t="shared" si="81"/>
        <v>2.4497650408679736</v>
      </c>
      <c r="K554" s="8">
        <f t="shared" si="82"/>
        <v>2.0882349591320275</v>
      </c>
      <c r="L554" s="8">
        <f t="shared" si="83"/>
        <v>2.2690000000000006</v>
      </c>
      <c r="M554" s="19">
        <f t="shared" si="84"/>
        <v>0.17312710916697596</v>
      </c>
      <c r="N554" s="19">
        <f t="shared" si="85"/>
        <v>-2.8599265275458332E-2</v>
      </c>
      <c r="O554" s="19">
        <f t="shared" si="86"/>
        <v>-8.762059885414987E-3</v>
      </c>
      <c r="P554" s="19">
        <f t="shared" si="87"/>
        <v>-4.4552631858393735E-3</v>
      </c>
      <c r="Q554" s="15"/>
      <c r="R554" s="1"/>
      <c r="S554" s="15"/>
      <c r="X554" s="10"/>
      <c r="Y554" s="10"/>
    </row>
    <row r="555" spans="1:25">
      <c r="A555" s="3">
        <v>39139</v>
      </c>
      <c r="B555" s="9">
        <f t="shared" si="88"/>
        <v>39139</v>
      </c>
      <c r="C555" s="5">
        <v>2.14</v>
      </c>
      <c r="D555" s="5">
        <v>2.1800000000000002</v>
      </c>
      <c r="E555" s="5">
        <v>2.14</v>
      </c>
      <c r="F555" s="5">
        <v>2.15</v>
      </c>
      <c r="G555" s="6">
        <v>9600</v>
      </c>
      <c r="H555" s="10">
        <v>2.15</v>
      </c>
      <c r="I555" s="7">
        <f t="shared" si="80"/>
        <v>4.6728971962615821E-3</v>
      </c>
      <c r="J555" s="8">
        <f t="shared" si="81"/>
        <v>2.4316587601003721</v>
      </c>
      <c r="K555" s="8">
        <f t="shared" si="82"/>
        <v>2.0803412398996284</v>
      </c>
      <c r="L555" s="8">
        <f t="shared" si="83"/>
        <v>2.2560000000000002</v>
      </c>
      <c r="M555" s="19">
        <f t="shared" si="84"/>
        <v>0.1688749487164394</v>
      </c>
      <c r="N555" s="19">
        <f t="shared" si="85"/>
        <v>-2.4560916375236618E-2</v>
      </c>
      <c r="O555" s="19">
        <f t="shared" si="86"/>
        <v>-7.3910274926555202E-3</v>
      </c>
      <c r="P555" s="19">
        <f t="shared" si="87"/>
        <v>-3.7800915064079457E-3</v>
      </c>
      <c r="Q555" s="15"/>
      <c r="R555" s="1"/>
      <c r="S555" s="15"/>
      <c r="X555" s="10"/>
      <c r="Y555" s="10"/>
    </row>
    <row r="556" spans="1:25">
      <c r="A556" s="3">
        <v>39140</v>
      </c>
      <c r="B556" s="9">
        <f t="shared" si="88"/>
        <v>39140</v>
      </c>
      <c r="C556" s="5">
        <v>2.15</v>
      </c>
      <c r="D556" s="5">
        <v>2.1800000000000002</v>
      </c>
      <c r="E556" s="5">
        <v>2.0699999999999998</v>
      </c>
      <c r="F556" s="5">
        <v>2.08</v>
      </c>
      <c r="G556" s="6">
        <v>137900</v>
      </c>
      <c r="H556" s="10">
        <v>2.08</v>
      </c>
      <c r="I556" s="7">
        <f t="shared" ref="I556:I619" si="89">IF(A557&gt;A556,(H556-H555)/H555, (H556-H557)/H557)</f>
        <v>-3.2558139534883651E-2</v>
      </c>
      <c r="J556" s="8">
        <f t="shared" ref="J556:J619" si="90">(L556)+2*STDEVPA(H537:H556)</f>
        <v>2.4052945171929045</v>
      </c>
      <c r="K556" s="8">
        <f t="shared" ref="K556:K619" si="91">(L556)-(2*STDEVPA(H537:H556))</f>
        <v>2.0697054828070951</v>
      </c>
      <c r="L556" s="8">
        <f t="shared" ref="L556:L619" si="92">AVERAGE(H537:H556)</f>
        <v>2.2374999999999998</v>
      </c>
      <c r="M556" s="19">
        <f t="shared" ref="M556:M619" si="93">(J556-K556)/K556</f>
        <v>0.16214337603756915</v>
      </c>
      <c r="N556" s="19">
        <f t="shared" ref="N556:N619" si="94">IF(A557&gt;A556,(M556-M555)/M555, (M556-M557)/M557)</f>
        <v>-3.986128629518252E-2</v>
      </c>
      <c r="O556" s="19">
        <f t="shared" ref="O556:O619" si="95">IF(A557&gt;A556,(J556-J555)/J555, (J556-J557)/J557)</f>
        <v>-1.0842081685170039E-2</v>
      </c>
      <c r="P556" s="19">
        <f t="shared" ref="P556:P619" si="96">IF(A557&gt;A556,(K556-K555)/K555, (K556-K557)/K557)</f>
        <v>-5.1125060103343585E-3</v>
      </c>
      <c r="Q556" s="15"/>
      <c r="R556" s="1"/>
      <c r="S556" s="15"/>
      <c r="X556" s="10"/>
      <c r="Y556" s="10"/>
    </row>
    <row r="557" spans="1:25">
      <c r="A557" s="3">
        <v>39141</v>
      </c>
      <c r="B557" s="9">
        <f t="shared" si="88"/>
        <v>39141</v>
      </c>
      <c r="C557" s="5">
        <v>2.1</v>
      </c>
      <c r="D557" s="5">
        <v>2.0299999999999998</v>
      </c>
      <c r="E557" s="5">
        <v>1.91</v>
      </c>
      <c r="F557" s="5">
        <v>1.96</v>
      </c>
      <c r="G557" s="6">
        <v>202000</v>
      </c>
      <c r="H557" s="10">
        <v>1.96</v>
      </c>
      <c r="I557" s="7">
        <f t="shared" si="89"/>
        <v>-5.7692307692307744E-2</v>
      </c>
      <c r="J557" s="8">
        <f t="shared" si="90"/>
        <v>2.4128673020184839</v>
      </c>
      <c r="K557" s="8">
        <f t="shared" si="91"/>
        <v>2.0211326979815163</v>
      </c>
      <c r="L557" s="8">
        <f t="shared" si="92"/>
        <v>2.2170000000000001</v>
      </c>
      <c r="M557" s="19">
        <f t="shared" si="93"/>
        <v>0.19381933923892714</v>
      </c>
      <c r="N557" s="19">
        <f t="shared" si="94"/>
        <v>0.19535773816636556</v>
      </c>
      <c r="O557" s="19">
        <f t="shared" si="95"/>
        <v>3.1483815272722333E-3</v>
      </c>
      <c r="P557" s="19">
        <f t="shared" si="96"/>
        <v>-2.346845250644098E-2</v>
      </c>
      <c r="Q557" s="15"/>
      <c r="R557" s="1"/>
      <c r="S557" s="15"/>
      <c r="X557" s="10"/>
      <c r="Y557" s="10"/>
    </row>
    <row r="558" spans="1:25">
      <c r="A558" s="3">
        <v>39142</v>
      </c>
      <c r="B558" s="9">
        <f t="shared" si="88"/>
        <v>39142</v>
      </c>
      <c r="C558" s="5">
        <v>1.96</v>
      </c>
      <c r="D558" s="5">
        <v>2.0299999999999998</v>
      </c>
      <c r="E558" s="5">
        <v>2</v>
      </c>
      <c r="F558" s="5">
        <v>2.02</v>
      </c>
      <c r="G558" s="6">
        <v>104300</v>
      </c>
      <c r="H558" s="10">
        <v>2.02</v>
      </c>
      <c r="I558" s="7">
        <f t="shared" si="89"/>
        <v>3.0612244897959211E-2</v>
      </c>
      <c r="J558" s="8">
        <f t="shared" si="90"/>
        <v>2.3928948434412773</v>
      </c>
      <c r="K558" s="8">
        <f t="shared" si="91"/>
        <v>2.0031051565587226</v>
      </c>
      <c r="L558" s="8">
        <f t="shared" si="92"/>
        <v>2.198</v>
      </c>
      <c r="M558" s="19">
        <f t="shared" si="93"/>
        <v>0.19459272300621616</v>
      </c>
      <c r="N558" s="19">
        <f t="shared" si="94"/>
        <v>3.9902301304187825E-3</v>
      </c>
      <c r="O558" s="19">
        <f t="shared" si="95"/>
        <v>-8.2774790642231224E-3</v>
      </c>
      <c r="P558" s="19">
        <f t="shared" si="96"/>
        <v>-8.9195239089435528E-3</v>
      </c>
      <c r="Q558" s="15"/>
      <c r="R558" s="1"/>
      <c r="S558" s="15"/>
      <c r="X558" s="10"/>
      <c r="Y558" s="10"/>
    </row>
    <row r="559" spans="1:25">
      <c r="A559" s="3">
        <v>39143</v>
      </c>
      <c r="B559" s="9">
        <f t="shared" si="88"/>
        <v>39143</v>
      </c>
      <c r="C559" s="5">
        <v>2.02</v>
      </c>
      <c r="D559" s="5">
        <v>2.04</v>
      </c>
      <c r="E559" s="5">
        <v>2</v>
      </c>
      <c r="F559" s="5">
        <v>2.04</v>
      </c>
      <c r="G559" s="6">
        <v>441700</v>
      </c>
      <c r="H559" s="10">
        <v>2.04</v>
      </c>
      <c r="I559" s="7">
        <f t="shared" si="89"/>
        <v>9.9009900990099098E-3</v>
      </c>
      <c r="J559" s="8">
        <f t="shared" si="90"/>
        <v>2.3686059700542601</v>
      </c>
      <c r="K559" s="8">
        <f t="shared" si="91"/>
        <v>1.9933940299457398</v>
      </c>
      <c r="L559" s="8">
        <f t="shared" si="92"/>
        <v>2.181</v>
      </c>
      <c r="M559" s="19">
        <f t="shared" si="93"/>
        <v>0.18822768327380493</v>
      </c>
      <c r="N559" s="19">
        <f t="shared" si="94"/>
        <v>-3.2709546554872473E-2</v>
      </c>
      <c r="O559" s="19">
        <f t="shared" si="95"/>
        <v>-1.0150414028259952E-2</v>
      </c>
      <c r="P559" s="19">
        <f t="shared" si="96"/>
        <v>-4.8480363505559679E-3</v>
      </c>
      <c r="Q559" s="15"/>
      <c r="R559" s="1"/>
      <c r="S559" s="15"/>
      <c r="X559" s="10"/>
      <c r="Y559" s="10"/>
    </row>
    <row r="560" spans="1:25">
      <c r="A560" s="3">
        <v>39146</v>
      </c>
      <c r="B560" s="9">
        <f t="shared" si="88"/>
        <v>39146</v>
      </c>
      <c r="C560" s="5">
        <v>2.04</v>
      </c>
      <c r="D560" s="5">
        <v>2.0299999999999998</v>
      </c>
      <c r="E560" s="5">
        <v>1.95</v>
      </c>
      <c r="F560" s="5">
        <v>2</v>
      </c>
      <c r="G560" s="6">
        <v>44400</v>
      </c>
      <c r="H560" s="10">
        <v>2</v>
      </c>
      <c r="I560" s="7">
        <f t="shared" si="89"/>
        <v>-1.9607843137254919E-2</v>
      </c>
      <c r="J560" s="8">
        <f t="shared" si="90"/>
        <v>2.3713390447856906</v>
      </c>
      <c r="K560" s="8">
        <f t="shared" si="91"/>
        <v>1.9676609552143096</v>
      </c>
      <c r="L560" s="8">
        <f t="shared" si="92"/>
        <v>2.1695000000000002</v>
      </c>
      <c r="M560" s="19">
        <f t="shared" si="93"/>
        <v>0.20515632456985658</v>
      </c>
      <c r="N560" s="19">
        <f t="shared" si="94"/>
        <v>8.9937043274481807E-2</v>
      </c>
      <c r="O560" s="19">
        <f t="shared" si="95"/>
        <v>1.1538747963925229E-3</v>
      </c>
      <c r="P560" s="19">
        <f t="shared" si="96"/>
        <v>-1.2909176181354679E-2</v>
      </c>
      <c r="Q560" s="15"/>
      <c r="R560" s="1"/>
      <c r="S560" s="15"/>
      <c r="X560" s="10"/>
      <c r="Y560" s="10"/>
    </row>
    <row r="561" spans="1:25">
      <c r="A561" s="3">
        <v>39147</v>
      </c>
      <c r="B561" s="9">
        <f t="shared" si="88"/>
        <v>39147</v>
      </c>
      <c r="C561" s="5">
        <v>2</v>
      </c>
      <c r="D561" s="5">
        <v>1.95</v>
      </c>
      <c r="E561" s="5">
        <v>1.89</v>
      </c>
      <c r="F561" s="5">
        <v>1.94</v>
      </c>
      <c r="G561" s="6">
        <v>87300</v>
      </c>
      <c r="H561" s="10">
        <v>1.94</v>
      </c>
      <c r="I561" s="7">
        <f t="shared" si="89"/>
        <v>-3.0000000000000027E-2</v>
      </c>
      <c r="J561" s="8">
        <f t="shared" si="90"/>
        <v>2.3708460556089808</v>
      </c>
      <c r="K561" s="8">
        <f t="shared" si="91"/>
        <v>1.9341539443910198</v>
      </c>
      <c r="L561" s="8">
        <f t="shared" si="92"/>
        <v>2.1525000000000003</v>
      </c>
      <c r="M561" s="19">
        <f t="shared" si="93"/>
        <v>0.22577939697321048</v>
      </c>
      <c r="N561" s="19">
        <f t="shared" si="94"/>
        <v>0.10052369794883734</v>
      </c>
      <c r="O561" s="19">
        <f t="shared" si="95"/>
        <v>-2.078948507147642E-4</v>
      </c>
      <c r="P561" s="19">
        <f t="shared" si="96"/>
        <v>-1.7028853845219655E-2</v>
      </c>
      <c r="Q561" s="15"/>
      <c r="R561" s="1"/>
      <c r="S561" s="15"/>
      <c r="X561" s="10"/>
      <c r="Y561" s="10"/>
    </row>
    <row r="562" spans="1:25">
      <c r="A562" s="3">
        <v>39148</v>
      </c>
      <c r="B562" s="9">
        <f t="shared" si="88"/>
        <v>39148</v>
      </c>
      <c r="C562" s="5">
        <v>1.94</v>
      </c>
      <c r="D562" s="5">
        <v>2.0099999999999998</v>
      </c>
      <c r="E562" s="5">
        <v>1.94</v>
      </c>
      <c r="F562" s="5">
        <v>2.0099999999999998</v>
      </c>
      <c r="G562" s="6">
        <v>58100</v>
      </c>
      <c r="H562" s="10">
        <v>2.0099999999999998</v>
      </c>
      <c r="I562" s="7">
        <f t="shared" si="89"/>
        <v>3.6082474226804044E-2</v>
      </c>
      <c r="J562" s="8">
        <f t="shared" si="90"/>
        <v>2.3537405849625888</v>
      </c>
      <c r="K562" s="8">
        <f t="shared" si="91"/>
        <v>1.922259415037411</v>
      </c>
      <c r="L562" s="8">
        <f t="shared" si="92"/>
        <v>2.1379999999999999</v>
      </c>
      <c r="M562" s="19">
        <f t="shared" si="93"/>
        <v>0.22446562963864075</v>
      </c>
      <c r="N562" s="19">
        <f t="shared" si="94"/>
        <v>-5.8188096530597507E-3</v>
      </c>
      <c r="O562" s="19">
        <f t="shared" si="95"/>
        <v>-7.2149225403832715E-3</v>
      </c>
      <c r="P562" s="19">
        <f t="shared" si="96"/>
        <v>-6.1497324905820053E-3</v>
      </c>
      <c r="Q562" s="15"/>
      <c r="R562" s="1"/>
      <c r="S562" s="15"/>
      <c r="X562" s="10"/>
      <c r="Y562" s="10"/>
    </row>
    <row r="563" spans="1:25">
      <c r="A563" s="3">
        <v>39149</v>
      </c>
      <c r="B563" s="9">
        <f t="shared" si="88"/>
        <v>39149</v>
      </c>
      <c r="C563" s="5">
        <v>2.0099999999999998</v>
      </c>
      <c r="D563" s="5">
        <v>2.02</v>
      </c>
      <c r="E563" s="5">
        <v>1.94</v>
      </c>
      <c r="F563" s="5">
        <v>1.95</v>
      </c>
      <c r="G563" s="6">
        <v>123100</v>
      </c>
      <c r="H563" s="10">
        <v>1.95</v>
      </c>
      <c r="I563" s="7">
        <f t="shared" si="89"/>
        <v>-2.9850746268656636E-2</v>
      </c>
      <c r="J563" s="8">
        <f t="shared" si="90"/>
        <v>2.3470624912831242</v>
      </c>
      <c r="K563" s="8">
        <f t="shared" si="91"/>
        <v>1.8989375087168763</v>
      </c>
      <c r="L563" s="8">
        <f t="shared" si="92"/>
        <v>2.1230000000000002</v>
      </c>
      <c r="M563" s="19">
        <f t="shared" si="93"/>
        <v>0.23598721943675161</v>
      </c>
      <c r="N563" s="19">
        <f t="shared" si="94"/>
        <v>5.1328971017340394E-2</v>
      </c>
      <c r="O563" s="19">
        <f t="shared" si="95"/>
        <v>-2.8372258702293379E-3</v>
      </c>
      <c r="P563" s="19">
        <f t="shared" si="96"/>
        <v>-1.213254888392932E-2</v>
      </c>
      <c r="Q563" s="15"/>
      <c r="R563" s="1"/>
      <c r="S563" s="15"/>
      <c r="X563" s="10"/>
      <c r="Y563" s="10"/>
    </row>
    <row r="564" spans="1:25">
      <c r="A564" s="3">
        <v>39150</v>
      </c>
      <c r="B564" s="9">
        <f t="shared" si="88"/>
        <v>39150</v>
      </c>
      <c r="C564" s="5">
        <v>1.95</v>
      </c>
      <c r="D564" s="5">
        <v>1.96</v>
      </c>
      <c r="E564" s="5">
        <v>1.89</v>
      </c>
      <c r="F564" s="5">
        <v>1.9</v>
      </c>
      <c r="G564" s="6">
        <v>36000</v>
      </c>
      <c r="H564" s="10">
        <v>1.9</v>
      </c>
      <c r="I564" s="7">
        <f t="shared" si="89"/>
        <v>-2.5641025641025664E-2</v>
      </c>
      <c r="J564" s="8">
        <f t="shared" si="90"/>
        <v>2.3316569482871667</v>
      </c>
      <c r="K564" s="8">
        <f t="shared" si="91"/>
        <v>1.8743430517128334</v>
      </c>
      <c r="L564" s="8">
        <f t="shared" si="92"/>
        <v>2.1030000000000002</v>
      </c>
      <c r="M564" s="19">
        <f t="shared" si="93"/>
        <v>0.24398623088576316</v>
      </c>
      <c r="N564" s="19">
        <f t="shared" si="94"/>
        <v>3.389595194224243E-2</v>
      </c>
      <c r="O564" s="19">
        <f t="shared" si="95"/>
        <v>-6.5637549290540236E-3</v>
      </c>
      <c r="P564" s="19">
        <f t="shared" si="96"/>
        <v>-1.2951693718800394E-2</v>
      </c>
      <c r="Q564" s="15"/>
      <c r="R564" s="1"/>
      <c r="S564" s="15"/>
      <c r="X564" s="10"/>
      <c r="Y564" s="10"/>
    </row>
    <row r="565" spans="1:25">
      <c r="A565" s="3">
        <v>39153</v>
      </c>
      <c r="B565" s="9">
        <f t="shared" si="88"/>
        <v>39153</v>
      </c>
      <c r="C565" s="5">
        <v>1.92</v>
      </c>
      <c r="D565" s="5">
        <v>1.93</v>
      </c>
      <c r="E565" s="5">
        <v>1.89</v>
      </c>
      <c r="F565" s="5">
        <v>1.89</v>
      </c>
      <c r="G565" s="6">
        <v>19000</v>
      </c>
      <c r="H565" s="10">
        <v>1.89</v>
      </c>
      <c r="I565" s="7">
        <f t="shared" si="89"/>
        <v>-5.2631578947368472E-3</v>
      </c>
      <c r="J565" s="8">
        <f t="shared" si="90"/>
        <v>2.324696459965371</v>
      </c>
      <c r="K565" s="8">
        <f t="shared" si="91"/>
        <v>1.8473035400346287</v>
      </c>
      <c r="L565" s="8">
        <f t="shared" si="92"/>
        <v>2.0859999999999999</v>
      </c>
      <c r="M565" s="19">
        <f t="shared" si="93"/>
        <v>0.25842689605942792</v>
      </c>
      <c r="N565" s="19">
        <f t="shared" si="94"/>
        <v>5.9186393925754095E-2</v>
      </c>
      <c r="O565" s="19">
        <f t="shared" si="95"/>
        <v>-2.9852111507693755E-3</v>
      </c>
      <c r="P565" s="19">
        <f t="shared" si="96"/>
        <v>-1.4426127412212603E-2</v>
      </c>
      <c r="Q565" s="15"/>
      <c r="R565" s="1"/>
      <c r="S565" s="15"/>
      <c r="X565" s="10"/>
      <c r="Y565" s="10"/>
    </row>
    <row r="566" spans="1:25">
      <c r="A566" s="3">
        <v>39154</v>
      </c>
      <c r="B566" s="9">
        <f t="shared" si="88"/>
        <v>39154</v>
      </c>
      <c r="C566" s="5">
        <v>1.89</v>
      </c>
      <c r="D566" s="5">
        <v>1.97</v>
      </c>
      <c r="E566" s="5">
        <v>1.89</v>
      </c>
      <c r="F566" s="5">
        <v>1.97</v>
      </c>
      <c r="G566" s="6">
        <v>36100</v>
      </c>
      <c r="H566" s="10">
        <v>1.97</v>
      </c>
      <c r="I566" s="7">
        <f t="shared" si="89"/>
        <v>4.2328042328042367E-2</v>
      </c>
      <c r="J566" s="8">
        <f t="shared" si="90"/>
        <v>2.3071879586998443</v>
      </c>
      <c r="K566" s="8">
        <f t="shared" si="91"/>
        <v>1.8388120413001554</v>
      </c>
      <c r="L566" s="8">
        <f t="shared" si="92"/>
        <v>2.073</v>
      </c>
      <c r="M566" s="19">
        <f t="shared" si="93"/>
        <v>0.25471658161892269</v>
      </c>
      <c r="N566" s="19">
        <f t="shared" si="94"/>
        <v>-1.4357307606449798E-2</v>
      </c>
      <c r="O566" s="19">
        <f t="shared" si="95"/>
        <v>-7.5315214554021953E-3</v>
      </c>
      <c r="P566" s="19">
        <f t="shared" si="96"/>
        <v>-4.5966992161527087E-3</v>
      </c>
      <c r="Q566" s="15"/>
      <c r="R566" s="1"/>
      <c r="S566" s="15"/>
      <c r="X566" s="10"/>
      <c r="Y566" s="10"/>
    </row>
    <row r="567" spans="1:25">
      <c r="A567" s="3">
        <v>39155</v>
      </c>
      <c r="B567" s="9">
        <f t="shared" si="88"/>
        <v>39155</v>
      </c>
      <c r="C567" s="5">
        <v>1.95</v>
      </c>
      <c r="D567" s="5">
        <v>1.95</v>
      </c>
      <c r="E567" s="5">
        <v>1.93</v>
      </c>
      <c r="F567" s="5">
        <v>1.95</v>
      </c>
      <c r="G567" s="6">
        <v>18400</v>
      </c>
      <c r="H567" s="10">
        <v>1.95</v>
      </c>
      <c r="I567" s="7">
        <f t="shared" si="89"/>
        <v>-1.01522842639594E-2</v>
      </c>
      <c r="J567" s="8">
        <f t="shared" si="90"/>
        <v>2.2929198786678975</v>
      </c>
      <c r="K567" s="8">
        <f t="shared" si="91"/>
        <v>1.828080121332103</v>
      </c>
      <c r="L567" s="8">
        <f t="shared" si="92"/>
        <v>2.0605000000000002</v>
      </c>
      <c r="M567" s="19">
        <f t="shared" si="93"/>
        <v>0.25427756251573408</v>
      </c>
      <c r="N567" s="19">
        <f t="shared" si="94"/>
        <v>-1.7235591825168987E-3</v>
      </c>
      <c r="O567" s="19">
        <f t="shared" si="95"/>
        <v>-6.1841862420204379E-3</v>
      </c>
      <c r="P567" s="19">
        <f t="shared" si="96"/>
        <v>-5.8363333103171929E-3</v>
      </c>
      <c r="Q567" s="15"/>
      <c r="R567" s="1"/>
      <c r="S567" s="15"/>
      <c r="X567" s="10"/>
      <c r="Y567" s="10"/>
    </row>
    <row r="568" spans="1:25">
      <c r="A568" s="3">
        <v>39156</v>
      </c>
      <c r="B568" s="9">
        <f t="shared" si="88"/>
        <v>39156</v>
      </c>
      <c r="C568" s="5">
        <v>1.95</v>
      </c>
      <c r="D568" s="5">
        <v>1.95</v>
      </c>
      <c r="E568" s="5">
        <v>1.89</v>
      </c>
      <c r="F568" s="5">
        <v>1.89</v>
      </c>
      <c r="G568" s="6">
        <v>71100</v>
      </c>
      <c r="H568" s="10">
        <v>1.89</v>
      </c>
      <c r="I568" s="7">
        <f t="shared" si="89"/>
        <v>-3.0769230769230799E-2</v>
      </c>
      <c r="J568" s="8">
        <f t="shared" si="90"/>
        <v>2.2874062316822976</v>
      </c>
      <c r="K568" s="8">
        <f t="shared" si="91"/>
        <v>1.807593768317703</v>
      </c>
      <c r="L568" s="8">
        <f t="shared" si="92"/>
        <v>2.0475000000000003</v>
      </c>
      <c r="M568" s="19">
        <f t="shared" si="93"/>
        <v>0.26544264080482416</v>
      </c>
      <c r="N568" s="19">
        <f t="shared" si="94"/>
        <v>4.3909018863586176E-2</v>
      </c>
      <c r="O568" s="19">
        <f t="shared" si="95"/>
        <v>-2.4046400560681996E-3</v>
      </c>
      <c r="P568" s="19">
        <f t="shared" si="96"/>
        <v>-1.1206485304085986E-2</v>
      </c>
      <c r="Q568" s="15"/>
      <c r="R568" s="1"/>
      <c r="S568" s="15"/>
      <c r="X568" s="10"/>
      <c r="Y568" s="10"/>
    </row>
    <row r="569" spans="1:25">
      <c r="A569" s="3">
        <v>39157</v>
      </c>
      <c r="B569" s="9">
        <f t="shared" si="88"/>
        <v>39157</v>
      </c>
      <c r="C569" s="5">
        <v>1.89</v>
      </c>
      <c r="D569" s="5">
        <v>1.92</v>
      </c>
      <c r="E569" s="5">
        <v>1.8</v>
      </c>
      <c r="F569" s="5">
        <v>1.92</v>
      </c>
      <c r="G569" s="6">
        <v>310000</v>
      </c>
      <c r="H569" s="10">
        <v>1.92</v>
      </c>
      <c r="I569" s="7">
        <f t="shared" si="89"/>
        <v>1.5873015873015889E-2</v>
      </c>
      <c r="J569" s="8">
        <f t="shared" si="90"/>
        <v>2.2811288160296317</v>
      </c>
      <c r="K569" s="8">
        <f t="shared" si="91"/>
        <v>1.7938711839703685</v>
      </c>
      <c r="L569" s="8">
        <f t="shared" si="92"/>
        <v>2.0375000000000001</v>
      </c>
      <c r="M569" s="19">
        <f t="shared" si="93"/>
        <v>0.27162353485204976</v>
      </c>
      <c r="N569" s="19">
        <f t="shared" si="94"/>
        <v>2.328523416013752E-2</v>
      </c>
      <c r="O569" s="19">
        <f t="shared" si="95"/>
        <v>-2.7443379167718437E-3</v>
      </c>
      <c r="P569" s="19">
        <f t="shared" si="96"/>
        <v>-7.5916307014633659E-3</v>
      </c>
      <c r="Q569" s="15"/>
      <c r="R569" s="1"/>
      <c r="S569" s="15"/>
      <c r="X569" s="10"/>
      <c r="Y569" s="10"/>
    </row>
    <row r="570" spans="1:25">
      <c r="A570" s="3">
        <v>39160</v>
      </c>
      <c r="B570" s="9">
        <f t="shared" si="88"/>
        <v>39160</v>
      </c>
      <c r="C570" s="5">
        <v>1.92</v>
      </c>
      <c r="D570" s="5">
        <v>1.87</v>
      </c>
      <c r="E570" s="5">
        <v>1.83</v>
      </c>
      <c r="F570" s="5">
        <v>1.85</v>
      </c>
      <c r="G570" s="6">
        <v>64400</v>
      </c>
      <c r="H570" s="10">
        <v>1.85</v>
      </c>
      <c r="I570" s="7">
        <f t="shared" si="89"/>
        <v>-3.6458333333333252E-2</v>
      </c>
      <c r="J570" s="8">
        <f t="shared" si="90"/>
        <v>2.2536249669137094</v>
      </c>
      <c r="K570" s="8">
        <f t="shared" si="91"/>
        <v>1.7813750330862919</v>
      </c>
      <c r="L570" s="8">
        <f t="shared" si="92"/>
        <v>2.0175000000000005</v>
      </c>
      <c r="M570" s="19">
        <f t="shared" si="93"/>
        <v>0.26510416114299568</v>
      </c>
      <c r="N570" s="19">
        <f t="shared" si="94"/>
        <v>-2.4001505291524595E-2</v>
      </c>
      <c r="O570" s="19">
        <f t="shared" si="95"/>
        <v>-1.2057122299561107E-2</v>
      </c>
      <c r="P570" s="19">
        <f t="shared" si="96"/>
        <v>-6.9660246486701145E-3</v>
      </c>
      <c r="Q570" s="15"/>
      <c r="R570" s="1"/>
      <c r="S570" s="15"/>
      <c r="X570" s="10"/>
      <c r="Y570" s="10"/>
    </row>
    <row r="571" spans="1:25">
      <c r="A571" s="3">
        <v>39161</v>
      </c>
      <c r="B571" s="9">
        <f t="shared" si="88"/>
        <v>39161</v>
      </c>
      <c r="C571" s="5">
        <v>1.85</v>
      </c>
      <c r="D571" s="5">
        <v>1.95</v>
      </c>
      <c r="E571" s="5">
        <v>1.85</v>
      </c>
      <c r="F571" s="5">
        <v>1.95</v>
      </c>
      <c r="G571" s="6">
        <v>84600</v>
      </c>
      <c r="H571" s="10">
        <v>1.95</v>
      </c>
      <c r="I571" s="7">
        <f t="shared" si="89"/>
        <v>5.4054054054053981E-2</v>
      </c>
      <c r="J571" s="8">
        <f t="shared" si="90"/>
        <v>2.2145259418090157</v>
      </c>
      <c r="K571" s="8">
        <f t="shared" si="91"/>
        <v>1.7904740581909848</v>
      </c>
      <c r="L571" s="8">
        <f t="shared" si="92"/>
        <v>2.0025000000000004</v>
      </c>
      <c r="M571" s="19">
        <f t="shared" si="93"/>
        <v>0.23683777024196265</v>
      </c>
      <c r="N571" s="19">
        <f t="shared" si="94"/>
        <v>-0.10662371642588551</v>
      </c>
      <c r="O571" s="19">
        <f t="shared" si="95"/>
        <v>-1.7349392946351194E-2</v>
      </c>
      <c r="P571" s="19">
        <f t="shared" si="96"/>
        <v>5.1078660785587602E-3</v>
      </c>
      <c r="Q571" s="15"/>
      <c r="R571" s="1"/>
      <c r="S571" s="15"/>
      <c r="X571" s="10"/>
      <c r="Y571" s="10"/>
    </row>
    <row r="572" spans="1:25">
      <c r="A572" s="3">
        <v>39162</v>
      </c>
      <c r="B572" s="9">
        <f t="shared" si="88"/>
        <v>39162</v>
      </c>
      <c r="C572" s="5">
        <v>1.95</v>
      </c>
      <c r="D572" s="5">
        <v>1.95</v>
      </c>
      <c r="E572" s="5">
        <v>1.9</v>
      </c>
      <c r="F572" s="5">
        <v>1.92</v>
      </c>
      <c r="G572" s="6">
        <v>583600</v>
      </c>
      <c r="H572" s="10">
        <v>1.92</v>
      </c>
      <c r="I572" s="7">
        <f t="shared" si="89"/>
        <v>-1.5384615384615399E-2</v>
      </c>
      <c r="J572" s="8">
        <f t="shared" si="90"/>
        <v>2.1709207146716443</v>
      </c>
      <c r="K572" s="8">
        <f t="shared" si="91"/>
        <v>1.8020792853283558</v>
      </c>
      <c r="L572" s="8">
        <f t="shared" si="92"/>
        <v>1.9865000000000002</v>
      </c>
      <c r="M572" s="19">
        <f t="shared" si="93"/>
        <v>0.20467547257560428</v>
      </c>
      <c r="N572" s="19">
        <f t="shared" si="94"/>
        <v>-0.13579885350845902</v>
      </c>
      <c r="O572" s="19">
        <f t="shared" si="95"/>
        <v>-1.9690546998853833E-2</v>
      </c>
      <c r="P572" s="19">
        <f t="shared" si="96"/>
        <v>6.4816505351082288E-3</v>
      </c>
      <c r="Q572" s="15"/>
      <c r="R572" s="1"/>
      <c r="S572" s="15"/>
      <c r="X572" s="10"/>
      <c r="Y572" s="10"/>
    </row>
    <row r="573" spans="1:25">
      <c r="A573" s="3">
        <v>39163</v>
      </c>
      <c r="B573" s="9">
        <f t="shared" si="88"/>
        <v>39163</v>
      </c>
      <c r="C573" s="5">
        <v>1.92</v>
      </c>
      <c r="D573" s="5">
        <v>1.95</v>
      </c>
      <c r="E573" s="5">
        <v>1.9</v>
      </c>
      <c r="F573" s="5">
        <v>1.93</v>
      </c>
      <c r="G573" s="6">
        <v>152300</v>
      </c>
      <c r="H573" s="10">
        <v>1.93</v>
      </c>
      <c r="I573" s="7">
        <f t="shared" si="89"/>
        <v>5.2083333333333382E-3</v>
      </c>
      <c r="J573" s="8">
        <f t="shared" si="90"/>
        <v>2.1304928569808808</v>
      </c>
      <c r="K573" s="8">
        <f t="shared" si="91"/>
        <v>1.8155071430191201</v>
      </c>
      <c r="L573" s="8">
        <f t="shared" si="92"/>
        <v>1.9730000000000003</v>
      </c>
      <c r="M573" s="19">
        <f t="shared" si="93"/>
        <v>0.17349736968699075</v>
      </c>
      <c r="N573" s="19">
        <f t="shared" si="94"/>
        <v>-0.15232945353086588</v>
      </c>
      <c r="O573" s="19">
        <f t="shared" si="95"/>
        <v>-1.8622447801774418E-2</v>
      </c>
      <c r="P573" s="19">
        <f t="shared" si="96"/>
        <v>7.4513134910807128E-3</v>
      </c>
      <c r="Q573" s="15"/>
      <c r="R573" s="1"/>
      <c r="S573" s="15"/>
      <c r="X573" s="10"/>
      <c r="Y573" s="10"/>
    </row>
    <row r="574" spans="1:25">
      <c r="A574" s="3">
        <v>39164</v>
      </c>
      <c r="B574" s="9">
        <f t="shared" si="88"/>
        <v>39164</v>
      </c>
      <c r="C574" s="5">
        <v>1.93</v>
      </c>
      <c r="D574" s="5">
        <v>1.96</v>
      </c>
      <c r="E574" s="5">
        <v>1.92</v>
      </c>
      <c r="F574" s="5">
        <v>1.96</v>
      </c>
      <c r="G574" s="6">
        <v>74100</v>
      </c>
      <c r="H574" s="10">
        <v>1.96</v>
      </c>
      <c r="I574" s="7">
        <f t="shared" si="89"/>
        <v>1.5544041450777216E-2</v>
      </c>
      <c r="J574" s="8">
        <f t="shared" si="90"/>
        <v>2.1016081392941564</v>
      </c>
      <c r="K574" s="8">
        <f t="shared" si="91"/>
        <v>1.8263918607058434</v>
      </c>
      <c r="L574" s="8">
        <f t="shared" si="92"/>
        <v>1.964</v>
      </c>
      <c r="M574" s="19">
        <f t="shared" si="93"/>
        <v>0.15068851570656391</v>
      </c>
      <c r="N574" s="19">
        <f t="shared" si="94"/>
        <v>-0.13146512838538499</v>
      </c>
      <c r="O574" s="19">
        <f t="shared" si="95"/>
        <v>-1.3557763215248188E-2</v>
      </c>
      <c r="P574" s="19">
        <f t="shared" si="96"/>
        <v>5.99541441000469E-3</v>
      </c>
      <c r="Q574" s="15"/>
      <c r="R574" s="1"/>
      <c r="S574" s="15"/>
      <c r="X574" s="10"/>
      <c r="Y574" s="10"/>
    </row>
    <row r="575" spans="1:25">
      <c r="A575" s="3">
        <v>39167</v>
      </c>
      <c r="B575" s="9">
        <f t="shared" si="88"/>
        <v>39167</v>
      </c>
      <c r="C575" s="5">
        <v>1.96</v>
      </c>
      <c r="D575" s="5">
        <v>1.96</v>
      </c>
      <c r="E575" s="5">
        <v>1.92</v>
      </c>
      <c r="F575" s="5">
        <v>1.94</v>
      </c>
      <c r="G575" s="6">
        <v>38000</v>
      </c>
      <c r="H575" s="10">
        <v>1.94</v>
      </c>
      <c r="I575" s="7">
        <f t="shared" si="89"/>
        <v>-1.0204081632653071E-2</v>
      </c>
      <c r="J575" s="8">
        <f t="shared" si="90"/>
        <v>2.0616249277456404</v>
      </c>
      <c r="K575" s="8">
        <f t="shared" si="91"/>
        <v>1.8453750722543589</v>
      </c>
      <c r="L575" s="8">
        <f t="shared" si="92"/>
        <v>1.9534999999999996</v>
      </c>
      <c r="M575" s="19">
        <f t="shared" si="93"/>
        <v>0.11718477113007979</v>
      </c>
      <c r="N575" s="19">
        <f t="shared" si="94"/>
        <v>-0.22233774365211775</v>
      </c>
      <c r="O575" s="19">
        <f t="shared" si="95"/>
        <v>-1.902505552816551E-2</v>
      </c>
      <c r="P575" s="19">
        <f t="shared" si="96"/>
        <v>1.0393832756777152E-2</v>
      </c>
      <c r="Q575" s="15"/>
      <c r="R575" s="1"/>
      <c r="S575" s="15"/>
      <c r="X575" s="10"/>
      <c r="Y575" s="10"/>
    </row>
    <row r="576" spans="1:25">
      <c r="A576" s="3">
        <v>39168</v>
      </c>
      <c r="B576" s="9">
        <f t="shared" si="88"/>
        <v>39168</v>
      </c>
      <c r="C576" s="5">
        <v>1.96</v>
      </c>
      <c r="D576" s="5">
        <v>1.98</v>
      </c>
      <c r="E576" s="5">
        <v>1.92</v>
      </c>
      <c r="F576" s="5">
        <v>1.98</v>
      </c>
      <c r="G576" s="6">
        <v>8900</v>
      </c>
      <c r="H576" s="10">
        <v>1.98</v>
      </c>
      <c r="I576" s="7">
        <f t="shared" si="89"/>
        <v>2.0618556701030948E-2</v>
      </c>
      <c r="J576" s="8">
        <f t="shared" si="90"/>
        <v>2.040863412669736</v>
      </c>
      <c r="K576" s="8">
        <f t="shared" si="91"/>
        <v>1.8561365873302633</v>
      </c>
      <c r="L576" s="8">
        <f t="shared" si="92"/>
        <v>1.9484999999999997</v>
      </c>
      <c r="M576" s="19">
        <f t="shared" si="93"/>
        <v>9.9522215444915518E-2</v>
      </c>
      <c r="N576" s="19">
        <f t="shared" si="94"/>
        <v>-0.15072398499253906</v>
      </c>
      <c r="O576" s="19">
        <f t="shared" si="95"/>
        <v>-1.0070461797630107E-2</v>
      </c>
      <c r="P576" s="19">
        <f t="shared" si="96"/>
        <v>5.8316139833610317E-3</v>
      </c>
      <c r="Q576" s="15"/>
      <c r="R576" s="1"/>
      <c r="S576" s="15"/>
      <c r="X576" s="10"/>
      <c r="Y576" s="10"/>
    </row>
    <row r="577" spans="1:25">
      <c r="A577" s="3">
        <v>39169</v>
      </c>
      <c r="B577" s="9">
        <f t="shared" si="88"/>
        <v>39169</v>
      </c>
      <c r="C577" s="5">
        <v>1.99</v>
      </c>
      <c r="D577" s="5">
        <v>2.0499999999999998</v>
      </c>
      <c r="E577" s="5">
        <v>1.99</v>
      </c>
      <c r="F577" s="5">
        <v>2.0499999999999998</v>
      </c>
      <c r="G577" s="6">
        <v>83800</v>
      </c>
      <c r="H577" s="10">
        <v>2.0499999999999998</v>
      </c>
      <c r="I577" s="7">
        <f t="shared" si="89"/>
        <v>3.5353535353535276E-2</v>
      </c>
      <c r="J577" s="8">
        <f t="shared" si="90"/>
        <v>2.055391405889361</v>
      </c>
      <c r="K577" s="8">
        <f t="shared" si="91"/>
        <v>1.8506085941106378</v>
      </c>
      <c r="L577" s="8">
        <f t="shared" si="92"/>
        <v>1.9529999999999994</v>
      </c>
      <c r="M577" s="19">
        <f t="shared" si="93"/>
        <v>0.11065700895933497</v>
      </c>
      <c r="N577" s="19">
        <f t="shared" si="94"/>
        <v>0.11188249241278642</v>
      </c>
      <c r="O577" s="19">
        <f t="shared" si="95"/>
        <v>7.1185524368925258E-3</v>
      </c>
      <c r="P577" s="19">
        <f t="shared" si="96"/>
        <v>-2.9782254481479573E-3</v>
      </c>
      <c r="Q577" s="15"/>
      <c r="R577" s="1"/>
      <c r="S577" s="15"/>
      <c r="X577" s="10"/>
      <c r="Y577" s="10"/>
    </row>
    <row r="578" spans="1:25">
      <c r="A578" s="3">
        <v>39170</v>
      </c>
      <c r="B578" s="9">
        <f t="shared" ref="B578:B641" si="97">A578</f>
        <v>39170</v>
      </c>
      <c r="C578" s="5">
        <v>2.0499999999999998</v>
      </c>
      <c r="D578" s="5">
        <v>2.2000000000000002</v>
      </c>
      <c r="E578" s="5">
        <v>2.0499999999999998</v>
      </c>
      <c r="F578" s="5">
        <v>2.2000000000000002</v>
      </c>
      <c r="G578" s="6">
        <v>37700</v>
      </c>
      <c r="H578" s="10">
        <v>2.2000000000000002</v>
      </c>
      <c r="I578" s="7">
        <f t="shared" si="89"/>
        <v>7.3170731707317249E-2</v>
      </c>
      <c r="J578" s="8">
        <f t="shared" si="90"/>
        <v>2.1085059725744992</v>
      </c>
      <c r="K578" s="8">
        <f t="shared" si="91"/>
        <v>1.8154940274255003</v>
      </c>
      <c r="L578" s="8">
        <f t="shared" si="92"/>
        <v>1.9619999999999997</v>
      </c>
      <c r="M578" s="19">
        <f t="shared" si="93"/>
        <v>0.16139515785932426</v>
      </c>
      <c r="N578" s="19">
        <f t="shared" si="94"/>
        <v>0.45851726318244246</v>
      </c>
      <c r="O578" s="19">
        <f t="shared" si="95"/>
        <v>2.5841582548680433E-2</v>
      </c>
      <c r="P578" s="19">
        <f t="shared" si="96"/>
        <v>-1.8974604785088479E-2</v>
      </c>
      <c r="Q578" s="15"/>
      <c r="R578" s="1"/>
      <c r="S578" s="15"/>
      <c r="X578" s="10"/>
      <c r="Y578" s="10"/>
    </row>
    <row r="579" spans="1:25">
      <c r="A579" s="3">
        <v>39171</v>
      </c>
      <c r="B579" s="9">
        <f t="shared" si="97"/>
        <v>39171</v>
      </c>
      <c r="C579" s="5">
        <v>2.17</v>
      </c>
      <c r="D579" s="5">
        <v>2.2000000000000002</v>
      </c>
      <c r="E579" s="5">
        <v>2.14</v>
      </c>
      <c r="F579" s="5">
        <v>2.14</v>
      </c>
      <c r="G579" s="6">
        <v>23600</v>
      </c>
      <c r="H579" s="10">
        <v>2.14</v>
      </c>
      <c r="I579" s="7">
        <f t="shared" si="89"/>
        <v>-2.7272727272727296E-2</v>
      </c>
      <c r="J579" s="8">
        <f t="shared" si="90"/>
        <v>2.1297390549315072</v>
      </c>
      <c r="K579" s="8">
        <f t="shared" si="91"/>
        <v>1.8042609450684932</v>
      </c>
      <c r="L579" s="8">
        <f t="shared" si="92"/>
        <v>1.9670000000000001</v>
      </c>
      <c r="M579" s="19">
        <f t="shared" si="93"/>
        <v>0.1803941446233866</v>
      </c>
      <c r="N579" s="19">
        <f t="shared" si="94"/>
        <v>0.11771720425852113</v>
      </c>
      <c r="O579" s="19">
        <f t="shared" si="95"/>
        <v>1.0070202614167703E-2</v>
      </c>
      <c r="P579" s="19">
        <f t="shared" si="96"/>
        <v>-6.1873419506294665E-3</v>
      </c>
      <c r="Q579" s="15"/>
      <c r="R579" s="1"/>
      <c r="S579" s="15"/>
      <c r="X579" s="10"/>
      <c r="Y579" s="10"/>
    </row>
    <row r="580" spans="1:25">
      <c r="A580" s="3">
        <v>39174</v>
      </c>
      <c r="B580" s="9">
        <f t="shared" si="97"/>
        <v>39174</v>
      </c>
      <c r="C580" s="5">
        <v>2.1</v>
      </c>
      <c r="D580" s="5">
        <v>2.2000000000000002</v>
      </c>
      <c r="E580" s="5">
        <v>2.09</v>
      </c>
      <c r="F580" s="5">
        <v>2.19</v>
      </c>
      <c r="G580" s="6">
        <v>60800</v>
      </c>
      <c r="H580" s="10">
        <v>2.19</v>
      </c>
      <c r="I580" s="7">
        <f t="shared" si="89"/>
        <v>2.3364485981308327E-2</v>
      </c>
      <c r="J580" s="8">
        <f t="shared" si="90"/>
        <v>2.1658436030078652</v>
      </c>
      <c r="K580" s="8">
        <f t="shared" si="91"/>
        <v>1.7871563969921351</v>
      </c>
      <c r="L580" s="8">
        <f t="shared" si="92"/>
        <v>1.9765000000000001</v>
      </c>
      <c r="M580" s="19">
        <f t="shared" si="93"/>
        <v>0.21189371375279617</v>
      </c>
      <c r="N580" s="19">
        <f t="shared" si="94"/>
        <v>0.17461525259133004</v>
      </c>
      <c r="O580" s="19">
        <f t="shared" si="95"/>
        <v>1.6952568904043092E-2</v>
      </c>
      <c r="P580" s="19">
        <f t="shared" si="96"/>
        <v>-9.4800855292629313E-3</v>
      </c>
      <c r="Q580" s="15"/>
      <c r="R580" s="1"/>
      <c r="S580" s="15"/>
      <c r="X580" s="10"/>
      <c r="Y580" s="10"/>
    </row>
    <row r="581" spans="1:25">
      <c r="A581" s="3">
        <v>39175</v>
      </c>
      <c r="B581" s="9">
        <f t="shared" si="97"/>
        <v>39175</v>
      </c>
      <c r="C581" s="5">
        <v>2.19</v>
      </c>
      <c r="D581" s="5">
        <v>2.21</v>
      </c>
      <c r="E581" s="5">
        <v>2.15</v>
      </c>
      <c r="F581" s="5">
        <v>2.21</v>
      </c>
      <c r="G581" s="6">
        <v>32900</v>
      </c>
      <c r="H581" s="10">
        <v>2.21</v>
      </c>
      <c r="I581" s="7">
        <f t="shared" si="89"/>
        <v>9.1324200913242091E-3</v>
      </c>
      <c r="J581" s="8">
        <f t="shared" si="90"/>
        <v>2.2039158713139346</v>
      </c>
      <c r="K581" s="8">
        <f t="shared" si="91"/>
        <v>1.7760841286860647</v>
      </c>
      <c r="L581" s="8">
        <f t="shared" si="92"/>
        <v>1.9899999999999998</v>
      </c>
      <c r="M581" s="19">
        <f t="shared" si="93"/>
        <v>0.24088484082360279</v>
      </c>
      <c r="N581" s="19">
        <f t="shared" si="94"/>
        <v>0.1368191937238348</v>
      </c>
      <c r="O581" s="19">
        <f t="shared" si="95"/>
        <v>1.7578493780989416E-2</v>
      </c>
      <c r="P581" s="19">
        <f t="shared" si="96"/>
        <v>-6.1954669018926215E-3</v>
      </c>
      <c r="Q581" s="15"/>
      <c r="R581" s="1"/>
      <c r="S581" s="15"/>
      <c r="X581" s="10"/>
      <c r="Y581" s="10"/>
    </row>
    <row r="582" spans="1:25">
      <c r="A582" s="3">
        <v>39176</v>
      </c>
      <c r="B582" s="9">
        <f t="shared" si="97"/>
        <v>39176</v>
      </c>
      <c r="C582" s="5">
        <v>2.21</v>
      </c>
      <c r="D582" s="5">
        <v>2.21</v>
      </c>
      <c r="E582" s="5">
        <v>2.09</v>
      </c>
      <c r="F582" s="5">
        <v>2.09</v>
      </c>
      <c r="G582" s="6">
        <v>68500</v>
      </c>
      <c r="H582" s="10">
        <v>2.09</v>
      </c>
      <c r="I582" s="7">
        <f t="shared" si="89"/>
        <v>-5.4298642533936702E-2</v>
      </c>
      <c r="J582" s="8">
        <f t="shared" si="90"/>
        <v>2.2122109071517735</v>
      </c>
      <c r="K582" s="8">
        <f t="shared" si="91"/>
        <v>1.7757890928482261</v>
      </c>
      <c r="L582" s="8">
        <f t="shared" si="92"/>
        <v>1.9939999999999998</v>
      </c>
      <c r="M582" s="19">
        <f t="shared" si="93"/>
        <v>0.24576218879887429</v>
      </c>
      <c r="N582" s="19">
        <f t="shared" si="94"/>
        <v>2.0247633510666337E-2</v>
      </c>
      <c r="O582" s="19">
        <f t="shared" si="95"/>
        <v>3.7637715421929923E-3</v>
      </c>
      <c r="P582" s="19">
        <f t="shared" si="96"/>
        <v>-1.6611591369655244E-4</v>
      </c>
      <c r="Q582" s="15"/>
      <c r="R582" s="1"/>
      <c r="S582" s="15"/>
      <c r="X582" s="10"/>
      <c r="Y582" s="10"/>
    </row>
    <row r="583" spans="1:25">
      <c r="A583" s="3">
        <v>39177</v>
      </c>
      <c r="B583" s="9">
        <f t="shared" si="97"/>
        <v>39177</v>
      </c>
      <c r="C583" s="5">
        <v>2.0099999999999998</v>
      </c>
      <c r="D583" s="5">
        <v>2.1</v>
      </c>
      <c r="E583" s="5">
        <v>2</v>
      </c>
      <c r="F583" s="5">
        <v>2.02</v>
      </c>
      <c r="G583" s="6">
        <v>35200</v>
      </c>
      <c r="H583" s="10">
        <v>2.02</v>
      </c>
      <c r="I583" s="7">
        <f t="shared" si="89"/>
        <v>-3.3492822966507102E-2</v>
      </c>
      <c r="J583" s="8">
        <f t="shared" si="90"/>
        <v>2.2150201140124754</v>
      </c>
      <c r="K583" s="8">
        <f t="shared" si="91"/>
        <v>1.7799798859875258</v>
      </c>
      <c r="L583" s="8">
        <f t="shared" si="92"/>
        <v>1.9975000000000005</v>
      </c>
      <c r="M583" s="19">
        <f t="shared" si="93"/>
        <v>0.24440738429108208</v>
      </c>
      <c r="N583" s="19">
        <f t="shared" si="94"/>
        <v>-5.512664557610002E-3</v>
      </c>
      <c r="O583" s="19">
        <f t="shared" si="95"/>
        <v>1.2698639409200016E-3</v>
      </c>
      <c r="P583" s="19">
        <f t="shared" si="96"/>
        <v>2.3599610765589322E-3</v>
      </c>
      <c r="Q583" s="15"/>
      <c r="R583" s="1"/>
      <c r="S583" s="15"/>
      <c r="X583" s="10"/>
      <c r="Y583" s="10"/>
    </row>
    <row r="584" spans="1:25">
      <c r="A584" s="3">
        <v>39182</v>
      </c>
      <c r="B584" s="9">
        <f t="shared" si="97"/>
        <v>39182</v>
      </c>
      <c r="C584" s="5">
        <v>2.02</v>
      </c>
      <c r="D584" s="5">
        <v>2.15</v>
      </c>
      <c r="E584" s="5">
        <v>2.02</v>
      </c>
      <c r="F584" s="5">
        <v>2.15</v>
      </c>
      <c r="G584" s="6">
        <v>27900</v>
      </c>
      <c r="H584" s="10">
        <v>2.15</v>
      </c>
      <c r="I584" s="7">
        <f t="shared" si="89"/>
        <v>6.4356435643564303E-2</v>
      </c>
      <c r="J584" s="8">
        <f t="shared" si="90"/>
        <v>2.2323510737549972</v>
      </c>
      <c r="K584" s="8">
        <f t="shared" si="91"/>
        <v>1.7876489262450035</v>
      </c>
      <c r="L584" s="8">
        <f t="shared" si="92"/>
        <v>2.0100000000000002</v>
      </c>
      <c r="M584" s="19">
        <f t="shared" si="93"/>
        <v>0.24876369234539833</v>
      </c>
      <c r="N584" s="19">
        <f t="shared" si="94"/>
        <v>1.7823962508137697E-2</v>
      </c>
      <c r="O584" s="19">
        <f t="shared" si="95"/>
        <v>7.824290006616226E-3</v>
      </c>
      <c r="P584" s="19">
        <f t="shared" si="96"/>
        <v>4.3084982689132849E-3</v>
      </c>
      <c r="Q584" s="15"/>
      <c r="R584" s="1"/>
      <c r="S584" s="15"/>
      <c r="X584" s="10"/>
      <c r="Y584" s="10"/>
    </row>
    <row r="585" spans="1:25">
      <c r="A585" s="3">
        <v>39183</v>
      </c>
      <c r="B585" s="9">
        <f t="shared" si="97"/>
        <v>39183</v>
      </c>
      <c r="C585" s="5">
        <v>2.1</v>
      </c>
      <c r="D585" s="5">
        <v>2.12</v>
      </c>
      <c r="E585" s="5">
        <v>2.06</v>
      </c>
      <c r="F585" s="5">
        <v>2.0699999999999998</v>
      </c>
      <c r="G585" s="6">
        <v>57400</v>
      </c>
      <c r="H585" s="10">
        <v>2.0699999999999998</v>
      </c>
      <c r="I585" s="7">
        <f t="shared" si="89"/>
        <v>-3.720930232558143E-2</v>
      </c>
      <c r="J585" s="8">
        <f t="shared" si="90"/>
        <v>2.2356933316925098</v>
      </c>
      <c r="K585" s="8">
        <f t="shared" si="91"/>
        <v>1.8023066683074904</v>
      </c>
      <c r="L585" s="8">
        <f t="shared" si="92"/>
        <v>2.0190000000000001</v>
      </c>
      <c r="M585" s="19">
        <f t="shared" si="93"/>
        <v>0.24046222044553828</v>
      </c>
      <c r="N585" s="19">
        <f t="shared" si="94"/>
        <v>-3.3370914467428771E-2</v>
      </c>
      <c r="O585" s="19">
        <f t="shared" si="95"/>
        <v>1.4971918963851358E-3</v>
      </c>
      <c r="P585" s="19">
        <f t="shared" si="96"/>
        <v>8.1994522790757619E-3</v>
      </c>
      <c r="Q585" s="15"/>
      <c r="R585" s="1"/>
      <c r="S585" s="15"/>
      <c r="X585" s="10"/>
      <c r="Y585" s="10"/>
    </row>
    <row r="586" spans="1:25">
      <c r="A586" s="3">
        <v>39184</v>
      </c>
      <c r="B586" s="9">
        <f t="shared" si="97"/>
        <v>39184</v>
      </c>
      <c r="C586" s="5">
        <v>2.0699999999999998</v>
      </c>
      <c r="D586" s="5">
        <v>2.12</v>
      </c>
      <c r="E586" s="5">
        <v>2.0699999999999998</v>
      </c>
      <c r="F586" s="5">
        <v>2.12</v>
      </c>
      <c r="G586" s="6">
        <v>16900</v>
      </c>
      <c r="H586" s="10">
        <v>2.12</v>
      </c>
      <c r="I586" s="7">
        <f t="shared" si="89"/>
        <v>2.4154589371980808E-2</v>
      </c>
      <c r="J586" s="8">
        <f t="shared" si="90"/>
        <v>2.246252133095449</v>
      </c>
      <c r="K586" s="8">
        <f t="shared" si="91"/>
        <v>1.8067478669045507</v>
      </c>
      <c r="L586" s="8">
        <f t="shared" si="92"/>
        <v>2.0265</v>
      </c>
      <c r="M586" s="19">
        <f t="shared" si="93"/>
        <v>0.24325711087949886</v>
      </c>
      <c r="N586" s="19">
        <f t="shared" si="94"/>
        <v>1.1622991872827658E-2</v>
      </c>
      <c r="O586" s="19">
        <f t="shared" si="95"/>
        <v>4.7228308342923539E-3</v>
      </c>
      <c r="P586" s="19">
        <f t="shared" si="96"/>
        <v>2.4641747573574198E-3</v>
      </c>
      <c r="Q586" s="15"/>
      <c r="R586" s="1"/>
      <c r="S586" s="15"/>
      <c r="X586" s="10"/>
      <c r="Y586" s="10"/>
    </row>
    <row r="587" spans="1:25">
      <c r="A587" s="3">
        <v>39185</v>
      </c>
      <c r="B587" s="9">
        <f t="shared" si="97"/>
        <v>39185</v>
      </c>
      <c r="C587" s="5">
        <v>2.11</v>
      </c>
      <c r="D587" s="5">
        <v>2.11</v>
      </c>
      <c r="E587" s="5">
        <v>2.08</v>
      </c>
      <c r="F587" s="5">
        <v>2.08</v>
      </c>
      <c r="G587" s="6">
        <v>30300</v>
      </c>
      <c r="H587" s="10">
        <v>2.08</v>
      </c>
      <c r="I587" s="7">
        <f t="shared" si="89"/>
        <v>-1.8867924528301903E-2</v>
      </c>
      <c r="J587" s="8">
        <f t="shared" si="90"/>
        <v>2.2509999999999999</v>
      </c>
      <c r="K587" s="8">
        <f t="shared" si="91"/>
        <v>1.8149999999999999</v>
      </c>
      <c r="L587" s="8">
        <f t="shared" si="92"/>
        <v>2.0329999999999999</v>
      </c>
      <c r="M587" s="19">
        <f t="shared" si="93"/>
        <v>0.24022038567493109</v>
      </c>
      <c r="N587" s="19">
        <f t="shared" si="94"/>
        <v>-1.2483603022285576E-2</v>
      </c>
      <c r="O587" s="19">
        <f t="shared" si="95"/>
        <v>2.1136838712794309E-3</v>
      </c>
      <c r="P587" s="19">
        <f t="shared" si="96"/>
        <v>4.5673960637282488E-3</v>
      </c>
      <c r="Q587" s="15"/>
      <c r="R587" s="1"/>
      <c r="S587" s="15"/>
      <c r="X587" s="10"/>
      <c r="Y587" s="10"/>
    </row>
    <row r="588" spans="1:25">
      <c r="A588" s="3">
        <v>39188</v>
      </c>
      <c r="B588" s="9">
        <f t="shared" si="97"/>
        <v>39188</v>
      </c>
      <c r="C588" s="5">
        <v>2.1</v>
      </c>
      <c r="D588" s="5">
        <v>2.1</v>
      </c>
      <c r="E588" s="5">
        <v>2.0699999999999998</v>
      </c>
      <c r="F588" s="5">
        <v>2.0699999999999998</v>
      </c>
      <c r="G588" s="6">
        <v>18000</v>
      </c>
      <c r="H588" s="10">
        <v>2.0699999999999998</v>
      </c>
      <c r="I588" s="7">
        <f t="shared" si="89"/>
        <v>-4.807692307692419E-3</v>
      </c>
      <c r="J588" s="8">
        <f t="shared" si="90"/>
        <v>2.250288261791201</v>
      </c>
      <c r="K588" s="8">
        <f t="shared" si="91"/>
        <v>1.8337117382087986</v>
      </c>
      <c r="L588" s="8">
        <f t="shared" si="92"/>
        <v>2.0419999999999998</v>
      </c>
      <c r="M588" s="19">
        <f t="shared" si="93"/>
        <v>0.22717666844916504</v>
      </c>
      <c r="N588" s="19">
        <f t="shared" si="94"/>
        <v>-5.4298960469645399E-2</v>
      </c>
      <c r="O588" s="19">
        <f t="shared" si="95"/>
        <v>-3.1618756499284071E-4</v>
      </c>
      <c r="P588" s="19">
        <f t="shared" si="96"/>
        <v>1.0309497635701751E-2</v>
      </c>
      <c r="Q588" s="15"/>
      <c r="R588" s="1"/>
      <c r="S588" s="15"/>
      <c r="X588" s="10"/>
      <c r="Y588" s="10"/>
    </row>
    <row r="589" spans="1:25">
      <c r="A589" s="3">
        <v>39189</v>
      </c>
      <c r="B589" s="9">
        <f t="shared" si="97"/>
        <v>39189</v>
      </c>
      <c r="C589" s="5">
        <v>2.0699999999999998</v>
      </c>
      <c r="D589" s="5">
        <v>2.08</v>
      </c>
      <c r="E589" s="5">
        <v>2.02</v>
      </c>
      <c r="F589" s="5">
        <v>2.02</v>
      </c>
      <c r="G589" s="6">
        <v>74000</v>
      </c>
      <c r="H589" s="10">
        <v>2.02</v>
      </c>
      <c r="I589" s="7">
        <f t="shared" si="89"/>
        <v>-2.4154589371980593E-2</v>
      </c>
      <c r="J589" s="8">
        <f t="shared" si="90"/>
        <v>2.2480074625480353</v>
      </c>
      <c r="K589" s="8">
        <f t="shared" si="91"/>
        <v>1.8459925374519639</v>
      </c>
      <c r="L589" s="8">
        <f t="shared" si="92"/>
        <v>2.0469999999999997</v>
      </c>
      <c r="M589" s="19">
        <f t="shared" si="93"/>
        <v>0.21777711282136347</v>
      </c>
      <c r="N589" s="19">
        <f t="shared" si="94"/>
        <v>-4.1375532496220613E-2</v>
      </c>
      <c r="O589" s="19">
        <f t="shared" si="95"/>
        <v>-1.0135586990753897E-3</v>
      </c>
      <c r="P589" s="19">
        <f t="shared" si="96"/>
        <v>6.697235441793797E-3</v>
      </c>
      <c r="Q589" s="15"/>
      <c r="R589" s="1"/>
      <c r="S589" s="15"/>
      <c r="X589" s="10"/>
      <c r="Y589" s="10"/>
    </row>
    <row r="590" spans="1:25">
      <c r="A590" s="3">
        <v>39190</v>
      </c>
      <c r="B590" s="9">
        <f t="shared" si="97"/>
        <v>39190</v>
      </c>
      <c r="C590" s="5">
        <v>2.02</v>
      </c>
      <c r="D590" s="5">
        <v>2.02</v>
      </c>
      <c r="E590" s="5">
        <v>1.94</v>
      </c>
      <c r="F590" s="5">
        <v>1.96</v>
      </c>
      <c r="G590" s="6">
        <v>96200</v>
      </c>
      <c r="H590" s="10">
        <v>1.96</v>
      </c>
      <c r="I590" s="7">
        <f t="shared" si="89"/>
        <v>-2.9702970297029729E-2</v>
      </c>
      <c r="J590" s="8">
        <f t="shared" si="90"/>
        <v>2.2369857718091022</v>
      </c>
      <c r="K590" s="8">
        <f t="shared" si="91"/>
        <v>1.8680142281908982</v>
      </c>
      <c r="L590" s="8">
        <f t="shared" si="92"/>
        <v>2.0525000000000002</v>
      </c>
      <c r="M590" s="19">
        <f t="shared" si="93"/>
        <v>0.19752073514747212</v>
      </c>
      <c r="N590" s="19">
        <f t="shared" si="94"/>
        <v>-9.3014263121887819E-2</v>
      </c>
      <c r="O590" s="19">
        <f t="shared" si="95"/>
        <v>-4.9028710636220135E-3</v>
      </c>
      <c r="P590" s="19">
        <f t="shared" si="96"/>
        <v>1.1929458159853143E-2</v>
      </c>
      <c r="Q590" s="15"/>
      <c r="R590" s="1"/>
      <c r="S590" s="15"/>
      <c r="X590" s="10"/>
      <c r="Y590" s="10"/>
    </row>
    <row r="591" spans="1:25">
      <c r="A591" s="3">
        <v>39191</v>
      </c>
      <c r="B591" s="9">
        <f t="shared" si="97"/>
        <v>39191</v>
      </c>
      <c r="C591" s="5">
        <v>1.95</v>
      </c>
      <c r="D591" s="5">
        <v>2.0299999999999998</v>
      </c>
      <c r="E591" s="5">
        <v>1.95</v>
      </c>
      <c r="F591" s="5">
        <v>1.95</v>
      </c>
      <c r="G591" s="6">
        <v>25900</v>
      </c>
      <c r="H591" s="10">
        <v>1.95</v>
      </c>
      <c r="I591" s="7">
        <f t="shared" si="89"/>
        <v>-5.1020408163265354E-3</v>
      </c>
      <c r="J591" s="8">
        <f t="shared" si="90"/>
        <v>2.2369857718091026</v>
      </c>
      <c r="K591" s="8">
        <f t="shared" si="91"/>
        <v>1.8680142281908987</v>
      </c>
      <c r="L591" s="8">
        <f t="shared" si="92"/>
        <v>2.0525000000000007</v>
      </c>
      <c r="M591" s="19">
        <f t="shared" si="93"/>
        <v>0.19752073514747207</v>
      </c>
      <c r="N591" s="19">
        <f t="shared" si="94"/>
        <v>-2.8103961434637391E-16</v>
      </c>
      <c r="O591" s="19">
        <f t="shared" si="95"/>
        <v>1.9852124919458804E-16</v>
      </c>
      <c r="P591" s="19">
        <f t="shared" si="96"/>
        <v>2.3773331227789756E-16</v>
      </c>
      <c r="Q591" s="15"/>
      <c r="R591" s="1"/>
      <c r="S591" s="15"/>
      <c r="X591" s="10"/>
      <c r="Y591" s="10"/>
    </row>
    <row r="592" spans="1:25">
      <c r="A592" s="3">
        <v>39192</v>
      </c>
      <c r="B592" s="9">
        <f t="shared" si="97"/>
        <v>39192</v>
      </c>
      <c r="C592" s="5">
        <v>1.96</v>
      </c>
      <c r="D592" s="5">
        <v>2.04</v>
      </c>
      <c r="E592" s="5">
        <v>1.96</v>
      </c>
      <c r="F592" s="5">
        <v>2.0299999999999998</v>
      </c>
      <c r="G592" s="6">
        <v>23500</v>
      </c>
      <c r="H592" s="10">
        <v>2.0299999999999998</v>
      </c>
      <c r="I592" s="7">
        <f t="shared" si="89"/>
        <v>4.1025641025640949E-2</v>
      </c>
      <c r="J592" s="8">
        <f t="shared" si="90"/>
        <v>2.2326539435569672</v>
      </c>
      <c r="K592" s="8">
        <f t="shared" si="91"/>
        <v>1.8833460564430342</v>
      </c>
      <c r="L592" s="8">
        <f t="shared" si="92"/>
        <v>2.0580000000000007</v>
      </c>
      <c r="M592" s="19">
        <f t="shared" si="93"/>
        <v>0.18547196141618841</v>
      </c>
      <c r="N592" s="19">
        <f t="shared" si="94"/>
        <v>-6.1000044994202023E-2</v>
      </c>
      <c r="O592" s="19">
        <f t="shared" si="95"/>
        <v>-1.936457668495654E-3</v>
      </c>
      <c r="P592" s="19">
        <f t="shared" si="96"/>
        <v>8.2075543219945514E-3</v>
      </c>
      <c r="Q592" s="15"/>
      <c r="R592" s="1"/>
      <c r="S592" s="15"/>
      <c r="X592" s="10"/>
      <c r="Y592" s="10"/>
    </row>
    <row r="593" spans="1:25">
      <c r="A593" s="3">
        <v>39195</v>
      </c>
      <c r="B593" s="9">
        <f t="shared" si="97"/>
        <v>39195</v>
      </c>
      <c r="C593" s="5">
        <v>2</v>
      </c>
      <c r="D593" s="5">
        <v>2.08</v>
      </c>
      <c r="E593" s="5">
        <v>2</v>
      </c>
      <c r="F593" s="5">
        <v>2.08</v>
      </c>
      <c r="G593" s="6">
        <v>16500</v>
      </c>
      <c r="H593" s="10">
        <v>2.08</v>
      </c>
      <c r="I593" s="7">
        <f t="shared" si="89"/>
        <v>2.4630541871921315E-2</v>
      </c>
      <c r="J593" s="8">
        <f t="shared" si="90"/>
        <v>2.2301177390198275</v>
      </c>
      <c r="K593" s="8">
        <f t="shared" si="91"/>
        <v>1.9008822609801728</v>
      </c>
      <c r="L593" s="8">
        <f t="shared" si="92"/>
        <v>2.0655000000000001</v>
      </c>
      <c r="M593" s="19">
        <f t="shared" si="93"/>
        <v>0.1732014048412906</v>
      </c>
      <c r="N593" s="19">
        <f t="shared" si="94"/>
        <v>-6.6158552921987968E-2</v>
      </c>
      <c r="O593" s="19">
        <f t="shared" si="95"/>
        <v>-1.1359595357170278E-3</v>
      </c>
      <c r="P593" s="19">
        <f t="shared" si="96"/>
        <v>9.3111961432399536E-3</v>
      </c>
      <c r="Q593" s="15"/>
      <c r="R593" s="1"/>
      <c r="S593" s="15"/>
      <c r="X593" s="10"/>
      <c r="Y593" s="10"/>
    </row>
    <row r="594" spans="1:25">
      <c r="A594" s="3">
        <v>39196</v>
      </c>
      <c r="B594" s="9">
        <f t="shared" si="97"/>
        <v>39196</v>
      </c>
      <c r="C594" s="5">
        <v>2.08</v>
      </c>
      <c r="D594" s="5">
        <v>2.1</v>
      </c>
      <c r="E594" s="5">
        <v>2.0099999999999998</v>
      </c>
      <c r="F594" s="5">
        <v>2.0099999999999998</v>
      </c>
      <c r="G594" s="6">
        <v>40000</v>
      </c>
      <c r="H594" s="10">
        <v>2.0099999999999998</v>
      </c>
      <c r="I594" s="7">
        <f t="shared" si="89"/>
        <v>-3.3653846153846291E-2</v>
      </c>
      <c r="J594" s="8">
        <f t="shared" si="90"/>
        <v>2.2275744340425496</v>
      </c>
      <c r="K594" s="8">
        <f t="shared" si="91"/>
        <v>1.9084255659574505</v>
      </c>
      <c r="L594" s="8">
        <f t="shared" si="92"/>
        <v>2.0680000000000001</v>
      </c>
      <c r="M594" s="19">
        <f t="shared" si="93"/>
        <v>0.16723149897909864</v>
      </c>
      <c r="N594" s="19">
        <f t="shared" si="94"/>
        <v>-3.4467999076926367E-2</v>
      </c>
      <c r="O594" s="19">
        <f t="shared" si="95"/>
        <v>-1.1404352930691729E-3</v>
      </c>
      <c r="P594" s="19">
        <f t="shared" si="96"/>
        <v>3.9683178343660769E-3</v>
      </c>
      <c r="Q594" s="15"/>
      <c r="R594" s="1"/>
      <c r="S594" s="15"/>
      <c r="X594" s="10"/>
      <c r="Y594" s="10"/>
    </row>
    <row r="595" spans="1:25">
      <c r="A595" s="3">
        <v>39198</v>
      </c>
      <c r="B595" s="9">
        <f t="shared" si="97"/>
        <v>39198</v>
      </c>
      <c r="C595" s="5">
        <v>2.1</v>
      </c>
      <c r="D595" s="5">
        <v>2.1</v>
      </c>
      <c r="E595" s="5">
        <v>2.1</v>
      </c>
      <c r="F595" s="5">
        <v>2.1</v>
      </c>
      <c r="G595" s="6">
        <v>50000</v>
      </c>
      <c r="H595" s="10">
        <v>2.1</v>
      </c>
      <c r="I595" s="7">
        <f t="shared" si="89"/>
        <v>4.4776119402985232E-2</v>
      </c>
      <c r="J595" s="8">
        <f t="shared" si="90"/>
        <v>2.2247817193071779</v>
      </c>
      <c r="K595" s="8">
        <f t="shared" si="91"/>
        <v>1.9272182806928213</v>
      </c>
      <c r="L595" s="8">
        <f t="shared" si="92"/>
        <v>2.0759999999999996</v>
      </c>
      <c r="M595" s="19">
        <f t="shared" si="93"/>
        <v>0.15440048571321391</v>
      </c>
      <c r="N595" s="19">
        <f t="shared" si="94"/>
        <v>-7.6726055463321605E-2</v>
      </c>
      <c r="O595" s="19">
        <f t="shared" si="95"/>
        <v>-1.2537020952891477E-3</v>
      </c>
      <c r="P595" s="19">
        <f t="shared" si="96"/>
        <v>9.8472348466693109E-3</v>
      </c>
      <c r="Q595" s="15"/>
      <c r="R595" s="1"/>
      <c r="S595" s="15"/>
      <c r="X595" s="10"/>
      <c r="Y595" s="10"/>
    </row>
    <row r="596" spans="1:25">
      <c r="A596" s="3">
        <v>39199</v>
      </c>
      <c r="B596" s="9">
        <f t="shared" si="97"/>
        <v>39199</v>
      </c>
      <c r="C596" s="5">
        <v>2.1</v>
      </c>
      <c r="D596" s="5">
        <v>2.13</v>
      </c>
      <c r="E596" s="5">
        <v>2.1</v>
      </c>
      <c r="F596" s="5">
        <v>2.13</v>
      </c>
      <c r="G596" s="6">
        <v>70200</v>
      </c>
      <c r="H596" s="10">
        <v>2.13</v>
      </c>
      <c r="I596" s="7">
        <f t="shared" si="89"/>
        <v>1.4285714285714192E-2</v>
      </c>
      <c r="J596" s="8">
        <f t="shared" si="90"/>
        <v>2.2272045580348792</v>
      </c>
      <c r="K596" s="8">
        <f t="shared" si="91"/>
        <v>1.9397954419651204</v>
      </c>
      <c r="L596" s="8">
        <f t="shared" si="92"/>
        <v>2.0834999999999999</v>
      </c>
      <c r="M596" s="19">
        <f t="shared" si="93"/>
        <v>0.14816465172152241</v>
      </c>
      <c r="N596" s="19">
        <f t="shared" si="94"/>
        <v>-4.0387398801802005E-2</v>
      </c>
      <c r="O596" s="19">
        <f t="shared" si="95"/>
        <v>1.0890231192908733E-3</v>
      </c>
      <c r="P596" s="19">
        <f t="shared" si="96"/>
        <v>6.5260699311018005E-3</v>
      </c>
      <c r="Q596" s="15"/>
      <c r="R596" s="1"/>
      <c r="S596" s="15"/>
      <c r="X596" s="10"/>
      <c r="Y596" s="10"/>
    </row>
    <row r="597" spans="1:25">
      <c r="A597" s="3">
        <v>39202</v>
      </c>
      <c r="B597" s="9">
        <f t="shared" si="97"/>
        <v>39202</v>
      </c>
      <c r="C597" s="5">
        <v>2.11</v>
      </c>
      <c r="D597" s="5">
        <v>2.15</v>
      </c>
      <c r="E597" s="5">
        <v>2.1</v>
      </c>
      <c r="F597" s="5">
        <v>2.15</v>
      </c>
      <c r="G597" s="6">
        <v>49600</v>
      </c>
      <c r="H597" s="10">
        <v>2.15</v>
      </c>
      <c r="I597" s="7">
        <f t="shared" si="89"/>
        <v>9.3896713615023563E-3</v>
      </c>
      <c r="J597" s="8">
        <f t="shared" si="90"/>
        <v>2.2341399670420174</v>
      </c>
      <c r="K597" s="8">
        <f t="shared" si="91"/>
        <v>1.9428600329579822</v>
      </c>
      <c r="L597" s="8">
        <f t="shared" si="92"/>
        <v>2.0884999999999998</v>
      </c>
      <c r="M597" s="19">
        <f t="shared" si="93"/>
        <v>0.14992327246578074</v>
      </c>
      <c r="N597" s="19">
        <f t="shared" si="94"/>
        <v>1.1869367786614116E-2</v>
      </c>
      <c r="O597" s="19">
        <f t="shared" si="95"/>
        <v>3.1139524127310452E-3</v>
      </c>
      <c r="P597" s="19">
        <f t="shared" si="96"/>
        <v>1.5798526620709628E-3</v>
      </c>
      <c r="Q597" s="15"/>
      <c r="R597" s="1"/>
      <c r="S597" s="15"/>
      <c r="X597" s="10"/>
      <c r="Y597" s="10"/>
    </row>
    <row r="598" spans="1:25">
      <c r="A598" s="3">
        <v>39203</v>
      </c>
      <c r="B598" s="9">
        <f t="shared" si="97"/>
        <v>39203</v>
      </c>
      <c r="C598" s="5">
        <v>2.14</v>
      </c>
      <c r="D598" s="5">
        <v>2.19</v>
      </c>
      <c r="E598" s="5">
        <v>2.1</v>
      </c>
      <c r="F598" s="5">
        <v>2.19</v>
      </c>
      <c r="G598" s="6">
        <v>34900</v>
      </c>
      <c r="H598" s="10">
        <v>2.19</v>
      </c>
      <c r="I598" s="7">
        <f t="shared" si="89"/>
        <v>1.8604651162790715E-2</v>
      </c>
      <c r="J598" s="8">
        <f t="shared" si="90"/>
        <v>2.2321665703275211</v>
      </c>
      <c r="K598" s="8">
        <f t="shared" si="91"/>
        <v>1.9438334296724793</v>
      </c>
      <c r="L598" s="8">
        <f t="shared" si="92"/>
        <v>2.0880000000000001</v>
      </c>
      <c r="M598" s="19">
        <f t="shared" si="93"/>
        <v>0.14833222654454692</v>
      </c>
      <c r="N598" s="19">
        <f t="shared" si="94"/>
        <v>-1.061240123074937E-2</v>
      </c>
      <c r="O598" s="19">
        <f t="shared" si="95"/>
        <v>-8.8329144261678819E-4</v>
      </c>
      <c r="P598" s="19">
        <f t="shared" si="96"/>
        <v>5.0101226953295141E-4</v>
      </c>
      <c r="Q598" s="15"/>
      <c r="R598" s="1"/>
      <c r="S598" s="15"/>
      <c r="X598" s="10"/>
      <c r="Y598" s="10"/>
    </row>
    <row r="599" spans="1:25">
      <c r="A599" s="3">
        <v>39204</v>
      </c>
      <c r="B599" s="9">
        <f t="shared" si="97"/>
        <v>39204</v>
      </c>
      <c r="C599" s="5">
        <v>2.19</v>
      </c>
      <c r="D599" s="5">
        <v>2.25</v>
      </c>
      <c r="E599" s="5">
        <v>2.19</v>
      </c>
      <c r="F599" s="5">
        <v>2.2400000000000002</v>
      </c>
      <c r="G599" s="6">
        <v>80600</v>
      </c>
      <c r="H599" s="10">
        <v>2.2400000000000002</v>
      </c>
      <c r="I599" s="7">
        <f t="shared" si="89"/>
        <v>2.2831050228310626E-2</v>
      </c>
      <c r="J599" s="8">
        <f t="shared" si="90"/>
        <v>2.2503658158559223</v>
      </c>
      <c r="K599" s="8">
        <f t="shared" si="91"/>
        <v>1.9356341841440776</v>
      </c>
      <c r="L599" s="8">
        <f t="shared" si="92"/>
        <v>2.093</v>
      </c>
      <c r="M599" s="19">
        <f t="shared" si="93"/>
        <v>0.16259871534094475</v>
      </c>
      <c r="N599" s="19">
        <f t="shared" si="94"/>
        <v>9.617929379704511E-2</v>
      </c>
      <c r="O599" s="19">
        <f t="shared" si="95"/>
        <v>8.1531753814102249E-3</v>
      </c>
      <c r="P599" s="19">
        <f t="shared" si="96"/>
        <v>-4.2180803165748548E-3</v>
      </c>
      <c r="Q599" s="15"/>
      <c r="R599" s="1"/>
      <c r="S599" s="15"/>
      <c r="X599" s="10"/>
      <c r="Y599" s="10"/>
    </row>
    <row r="600" spans="1:25">
      <c r="A600" s="3">
        <v>39205</v>
      </c>
      <c r="B600" s="9">
        <f t="shared" si="97"/>
        <v>39205</v>
      </c>
      <c r="C600" s="5">
        <v>2.2400000000000002</v>
      </c>
      <c r="D600" s="5">
        <v>2.39</v>
      </c>
      <c r="E600" s="5">
        <v>2.2400000000000002</v>
      </c>
      <c r="F600" s="5">
        <v>2.33</v>
      </c>
      <c r="G600" s="6">
        <v>264500</v>
      </c>
      <c r="H600" s="10">
        <v>2.33</v>
      </c>
      <c r="I600" s="7">
        <f t="shared" si="89"/>
        <v>4.0178571428571362E-2</v>
      </c>
      <c r="J600" s="8">
        <f t="shared" si="90"/>
        <v>2.2841738309315414</v>
      </c>
      <c r="K600" s="8">
        <f t="shared" si="91"/>
        <v>1.9158261690684586</v>
      </c>
      <c r="L600" s="8">
        <f t="shared" si="92"/>
        <v>2.1</v>
      </c>
      <c r="M600" s="19">
        <f t="shared" si="93"/>
        <v>0.19226570124688622</v>
      </c>
      <c r="N600" s="19">
        <f t="shared" si="94"/>
        <v>0.18245522938932399</v>
      </c>
      <c r="O600" s="19">
        <f t="shared" si="95"/>
        <v>1.5023341910639636E-2</v>
      </c>
      <c r="P600" s="19">
        <f t="shared" si="96"/>
        <v>-1.0233346382223547E-2</v>
      </c>
      <c r="Q600" s="15"/>
      <c r="R600" s="1"/>
      <c r="S600" s="15"/>
      <c r="X600" s="10"/>
      <c r="Y600" s="10"/>
    </row>
    <row r="601" spans="1:25">
      <c r="A601" s="3">
        <v>39206</v>
      </c>
      <c r="B601" s="9">
        <f t="shared" si="97"/>
        <v>39206</v>
      </c>
      <c r="C601" s="5">
        <v>2.37</v>
      </c>
      <c r="D601" s="5">
        <v>2.39</v>
      </c>
      <c r="E601" s="5">
        <v>2.2999999999999998</v>
      </c>
      <c r="F601" s="5">
        <v>2.2999999999999998</v>
      </c>
      <c r="G601" s="6">
        <v>38200</v>
      </c>
      <c r="H601" s="10">
        <v>2.2999999999999998</v>
      </c>
      <c r="I601" s="7">
        <f t="shared" si="89"/>
        <v>-1.2875536480686801E-2</v>
      </c>
      <c r="J601" s="8">
        <f t="shared" si="90"/>
        <v>2.3030421869527986</v>
      </c>
      <c r="K601" s="8">
        <f t="shared" si="91"/>
        <v>1.9059578130472012</v>
      </c>
      <c r="L601" s="8">
        <f t="shared" si="92"/>
        <v>2.1044999999999998</v>
      </c>
      <c r="M601" s="19">
        <f t="shared" si="93"/>
        <v>0.20833849059373882</v>
      </c>
      <c r="N601" s="19">
        <f t="shared" si="94"/>
        <v>8.3596758249739611E-2</v>
      </c>
      <c r="O601" s="19">
        <f t="shared" si="95"/>
        <v>8.2604728964792828E-3</v>
      </c>
      <c r="P601" s="19">
        <f t="shared" si="96"/>
        <v>-5.1509662935942096E-3</v>
      </c>
      <c r="Q601" s="15"/>
      <c r="R601" s="1"/>
      <c r="S601" s="15"/>
      <c r="X601" s="10"/>
      <c r="Y601" s="10"/>
    </row>
    <row r="602" spans="1:25">
      <c r="A602" s="3">
        <v>39209</v>
      </c>
      <c r="B602" s="9">
        <f t="shared" si="97"/>
        <v>39209</v>
      </c>
      <c r="C602" s="5">
        <v>2.29</v>
      </c>
      <c r="D602" s="5">
        <v>2.29</v>
      </c>
      <c r="E602" s="5">
        <v>2.25</v>
      </c>
      <c r="F602" s="5">
        <v>2.2799999999999998</v>
      </c>
      <c r="G602" s="6">
        <v>208100</v>
      </c>
      <c r="H602" s="10">
        <v>2.2799999999999998</v>
      </c>
      <c r="I602" s="7">
        <f t="shared" si="89"/>
        <v>-8.6956521739130523E-3</v>
      </c>
      <c r="J602" s="8">
        <f t="shared" si="90"/>
        <v>2.3265464655081329</v>
      </c>
      <c r="K602" s="8">
        <f t="shared" si="91"/>
        <v>1.9014535344918668</v>
      </c>
      <c r="L602" s="8">
        <f t="shared" si="92"/>
        <v>2.1139999999999999</v>
      </c>
      <c r="M602" s="19">
        <f t="shared" si="93"/>
        <v>0.22356209252826439</v>
      </c>
      <c r="N602" s="19">
        <f t="shared" si="94"/>
        <v>7.3071480412189777E-2</v>
      </c>
      <c r="O602" s="19">
        <f t="shared" si="95"/>
        <v>1.0205752499233766E-2</v>
      </c>
      <c r="P602" s="19">
        <f t="shared" si="96"/>
        <v>-2.3632624628417568E-3</v>
      </c>
      <c r="Q602" s="15"/>
      <c r="R602" s="1"/>
      <c r="S602" s="15"/>
      <c r="X602" s="10"/>
      <c r="Y602" s="10"/>
    </row>
    <row r="603" spans="1:25">
      <c r="A603" s="3">
        <v>39210</v>
      </c>
      <c r="B603" s="9">
        <f t="shared" si="97"/>
        <v>39210</v>
      </c>
      <c r="C603" s="5">
        <v>2.2799999999999998</v>
      </c>
      <c r="D603" s="5">
        <v>2.2799999999999998</v>
      </c>
      <c r="E603" s="5">
        <v>2.2000000000000002</v>
      </c>
      <c r="F603" s="5">
        <v>2.2200000000000002</v>
      </c>
      <c r="G603" s="6">
        <v>75300</v>
      </c>
      <c r="H603" s="10">
        <v>2.2200000000000002</v>
      </c>
      <c r="I603" s="7">
        <f t="shared" si="89"/>
        <v>-2.6315789473684043E-2</v>
      </c>
      <c r="J603" s="8">
        <f t="shared" si="90"/>
        <v>2.3367345764091958</v>
      </c>
      <c r="K603" s="8">
        <f t="shared" si="91"/>
        <v>1.9112654235908038</v>
      </c>
      <c r="L603" s="8">
        <f t="shared" si="92"/>
        <v>2.1239999999999997</v>
      </c>
      <c r="M603" s="19">
        <f t="shared" si="93"/>
        <v>0.22261123314784756</v>
      </c>
      <c r="N603" s="19">
        <f t="shared" si="94"/>
        <v>-4.2532227609053197E-3</v>
      </c>
      <c r="O603" s="19">
        <f t="shared" si="95"/>
        <v>4.379070460059655E-3</v>
      </c>
      <c r="P603" s="19">
        <f t="shared" si="96"/>
        <v>5.1602045072108495E-3</v>
      </c>
      <c r="Q603" s="15"/>
      <c r="R603" s="1"/>
      <c r="S603" s="15"/>
      <c r="X603" s="10"/>
      <c r="Y603" s="10"/>
    </row>
    <row r="604" spans="1:25">
      <c r="A604" s="3">
        <v>39211</v>
      </c>
      <c r="B604" s="9">
        <f t="shared" si="97"/>
        <v>39211</v>
      </c>
      <c r="C604" s="5">
        <v>2.21</v>
      </c>
      <c r="D604" s="5">
        <v>2.2400000000000002</v>
      </c>
      <c r="E604" s="5">
        <v>2.1800000000000002</v>
      </c>
      <c r="F604" s="5">
        <v>2.2400000000000002</v>
      </c>
      <c r="G604" s="6">
        <v>27700</v>
      </c>
      <c r="H604" s="10">
        <v>2.2400000000000002</v>
      </c>
      <c r="I604" s="7">
        <f t="shared" si="89"/>
        <v>9.0090090090090159E-3</v>
      </c>
      <c r="J604" s="8">
        <f t="shared" si="90"/>
        <v>2.3469742547761632</v>
      </c>
      <c r="K604" s="8">
        <f t="shared" si="91"/>
        <v>1.9100257452238363</v>
      </c>
      <c r="L604" s="8">
        <f t="shared" si="92"/>
        <v>2.1284999999999998</v>
      </c>
      <c r="M604" s="19">
        <f t="shared" si="93"/>
        <v>0.2287657695949647</v>
      </c>
      <c r="N604" s="19">
        <f t="shared" si="94"/>
        <v>2.7647016550281598E-2</v>
      </c>
      <c r="O604" s="19">
        <f t="shared" si="95"/>
        <v>4.3820459843164749E-3</v>
      </c>
      <c r="P604" s="19">
        <f t="shared" si="96"/>
        <v>-6.4861654046899646E-4</v>
      </c>
      <c r="Q604" s="15"/>
      <c r="R604" s="1"/>
      <c r="S604" s="15"/>
      <c r="X604" s="10"/>
      <c r="Y604" s="10"/>
    </row>
    <row r="605" spans="1:25">
      <c r="A605" s="3">
        <v>39212</v>
      </c>
      <c r="B605" s="9">
        <f t="shared" si="97"/>
        <v>39212</v>
      </c>
      <c r="C605" s="5">
        <v>2.16</v>
      </c>
      <c r="D605" s="5">
        <v>2.2400000000000002</v>
      </c>
      <c r="E605" s="5">
        <v>2.16</v>
      </c>
      <c r="F605" s="5">
        <v>2.2400000000000002</v>
      </c>
      <c r="G605" s="6">
        <v>12000</v>
      </c>
      <c r="H605" s="10">
        <v>2.2400000000000002</v>
      </c>
      <c r="I605" s="7">
        <f t="shared" si="89"/>
        <v>0</v>
      </c>
      <c r="J605" s="8">
        <f t="shared" si="90"/>
        <v>2.3589098916227034</v>
      </c>
      <c r="K605" s="8">
        <f t="shared" si="91"/>
        <v>1.9150901083772964</v>
      </c>
      <c r="L605" s="8">
        <f t="shared" si="92"/>
        <v>2.137</v>
      </c>
      <c r="M605" s="19">
        <f t="shared" si="93"/>
        <v>0.2317487732321204</v>
      </c>
      <c r="N605" s="19">
        <f t="shared" si="94"/>
        <v>1.303955413625553E-2</v>
      </c>
      <c r="O605" s="19">
        <f t="shared" si="95"/>
        <v>5.0855422986642558E-3</v>
      </c>
      <c r="P605" s="19">
        <f t="shared" si="96"/>
        <v>2.6514632936880419E-3</v>
      </c>
      <c r="Q605" s="15"/>
      <c r="R605" s="1"/>
      <c r="S605" s="15"/>
      <c r="X605" s="10"/>
      <c r="Y605" s="10"/>
    </row>
    <row r="606" spans="1:25">
      <c r="A606" s="3">
        <v>39213</v>
      </c>
      <c r="B606" s="9">
        <f t="shared" si="97"/>
        <v>39213</v>
      </c>
      <c r="C606" s="5">
        <v>2.2200000000000002</v>
      </c>
      <c r="D606" s="5">
        <v>2.2200000000000002</v>
      </c>
      <c r="E606" s="5">
        <v>2.2200000000000002</v>
      </c>
      <c r="F606" s="5">
        <v>2.2200000000000002</v>
      </c>
      <c r="G606" s="6">
        <v>500</v>
      </c>
      <c r="H606" s="10">
        <v>2.2200000000000002</v>
      </c>
      <c r="I606" s="7">
        <f t="shared" si="89"/>
        <v>-8.928571428571435E-3</v>
      </c>
      <c r="J606" s="8">
        <f t="shared" si="90"/>
        <v>2.3666419373135836</v>
      </c>
      <c r="K606" s="8">
        <f t="shared" si="91"/>
        <v>1.9173580626864162</v>
      </c>
      <c r="L606" s="8">
        <f t="shared" si="92"/>
        <v>2.1419999999999999</v>
      </c>
      <c r="M606" s="19">
        <f t="shared" si="93"/>
        <v>0.23432445059201643</v>
      </c>
      <c r="N606" s="19">
        <f t="shared" si="94"/>
        <v>1.1114092747823181E-2</v>
      </c>
      <c r="O606" s="19">
        <f t="shared" si="95"/>
        <v>3.2778045987849743E-3</v>
      </c>
      <c r="P606" s="19">
        <f t="shared" si="96"/>
        <v>1.184254620291178E-3</v>
      </c>
      <c r="Q606" s="15"/>
      <c r="R606" s="1"/>
      <c r="S606" s="15"/>
      <c r="X606" s="10"/>
      <c r="Y606" s="10"/>
    </row>
    <row r="607" spans="1:25">
      <c r="A607" s="3">
        <v>39216</v>
      </c>
      <c r="B607" s="9">
        <f t="shared" si="97"/>
        <v>39216</v>
      </c>
      <c r="C607" s="5">
        <v>2.19</v>
      </c>
      <c r="D607" s="5">
        <v>2.25</v>
      </c>
      <c r="E607" s="5">
        <v>2.19</v>
      </c>
      <c r="F607" s="5">
        <v>2.23</v>
      </c>
      <c r="G607" s="6">
        <v>17000</v>
      </c>
      <c r="H607" s="10">
        <v>2.23</v>
      </c>
      <c r="I607" s="7">
        <f t="shared" si="89"/>
        <v>4.5045045045044082E-3</v>
      </c>
      <c r="J607" s="8">
        <f t="shared" si="90"/>
        <v>2.3753738586025399</v>
      </c>
      <c r="K607" s="8">
        <f t="shared" si="91"/>
        <v>1.9236261413974605</v>
      </c>
      <c r="L607" s="8">
        <f t="shared" si="92"/>
        <v>2.1495000000000002</v>
      </c>
      <c r="M607" s="19">
        <f t="shared" si="93"/>
        <v>0.23484174366485652</v>
      </c>
      <c r="N607" s="19">
        <f t="shared" si="94"/>
        <v>2.207593238917943E-3</v>
      </c>
      <c r="O607" s="19">
        <f t="shared" si="95"/>
        <v>3.6895827591342501E-3</v>
      </c>
      <c r="P607" s="19">
        <f t="shared" si="96"/>
        <v>3.2691226709434047E-3</v>
      </c>
      <c r="Q607" s="15"/>
      <c r="R607" s="1"/>
      <c r="S607" s="15"/>
      <c r="X607" s="10"/>
      <c r="Y607" s="10"/>
    </row>
    <row r="608" spans="1:25">
      <c r="A608" s="3">
        <v>39217</v>
      </c>
      <c r="B608" s="9">
        <f t="shared" si="97"/>
        <v>39217</v>
      </c>
      <c r="C608" s="5">
        <v>2.16</v>
      </c>
      <c r="D608" s="5">
        <v>2.16</v>
      </c>
      <c r="E608" s="5">
        <v>2.14</v>
      </c>
      <c r="F608" s="5">
        <v>2.14</v>
      </c>
      <c r="G608" s="6">
        <v>23000</v>
      </c>
      <c r="H608" s="10">
        <v>2.14</v>
      </c>
      <c r="I608" s="7">
        <f t="shared" si="89"/>
        <v>-4.035874439461877E-2</v>
      </c>
      <c r="J608" s="8">
        <f t="shared" si="90"/>
        <v>2.3759887889558571</v>
      </c>
      <c r="K608" s="8">
        <f t="shared" si="91"/>
        <v>1.9300112110441419</v>
      </c>
      <c r="L608" s="8">
        <f t="shared" si="92"/>
        <v>2.1529999999999996</v>
      </c>
      <c r="M608" s="19">
        <f t="shared" si="93"/>
        <v>0.23107512296285576</v>
      </c>
      <c r="N608" s="19">
        <f t="shared" si="94"/>
        <v>-1.6038974345958353E-2</v>
      </c>
      <c r="O608" s="19">
        <f t="shared" si="95"/>
        <v>2.5887729255340779E-4</v>
      </c>
      <c r="P608" s="19">
        <f t="shared" si="96"/>
        <v>3.3192882490372176E-3</v>
      </c>
      <c r="Q608" s="15"/>
      <c r="R608" s="1"/>
      <c r="S608" s="15"/>
      <c r="X608" s="10"/>
      <c r="Y608" s="10"/>
    </row>
    <row r="609" spans="1:25">
      <c r="A609" s="3">
        <v>39218</v>
      </c>
      <c r="B609" s="9">
        <f t="shared" si="97"/>
        <v>39218</v>
      </c>
      <c r="C609" s="5">
        <v>2.14</v>
      </c>
      <c r="D609" s="5">
        <v>2.14</v>
      </c>
      <c r="E609" s="5">
        <v>2.12</v>
      </c>
      <c r="F609" s="5">
        <v>2.13</v>
      </c>
      <c r="G609" s="6">
        <v>35200</v>
      </c>
      <c r="H609" s="10">
        <v>2.13</v>
      </c>
      <c r="I609" s="7">
        <f t="shared" si="89"/>
        <v>-4.6728971962617903E-3</v>
      </c>
      <c r="J609" s="8">
        <f t="shared" si="90"/>
        <v>2.3733743819071966</v>
      </c>
      <c r="K609" s="8">
        <f t="shared" si="91"/>
        <v>1.9436256180928024</v>
      </c>
      <c r="L609" s="8">
        <f t="shared" si="92"/>
        <v>2.1584999999999996</v>
      </c>
      <c r="M609" s="19">
        <f t="shared" si="93"/>
        <v>0.22110676038325142</v>
      </c>
      <c r="N609" s="19">
        <f t="shared" si="94"/>
        <v>-4.313905561009574E-2</v>
      </c>
      <c r="O609" s="19">
        <f t="shared" si="95"/>
        <v>-1.1003448588700485E-3</v>
      </c>
      <c r="P609" s="19">
        <f t="shared" si="96"/>
        <v>7.0540559405844775E-3</v>
      </c>
      <c r="Q609" s="15"/>
      <c r="R609" s="1"/>
      <c r="S609" s="15"/>
      <c r="X609" s="10"/>
      <c r="Y609" s="10"/>
    </row>
    <row r="610" spans="1:25">
      <c r="A610" s="3">
        <v>39219</v>
      </c>
      <c r="B610" s="9">
        <f t="shared" si="97"/>
        <v>39219</v>
      </c>
      <c r="C610" s="5">
        <v>2.13</v>
      </c>
      <c r="D610" s="5">
        <v>2.13</v>
      </c>
      <c r="E610" s="5">
        <v>2.13</v>
      </c>
      <c r="F610" s="5">
        <v>2.13</v>
      </c>
      <c r="G610" s="6">
        <v>2000</v>
      </c>
      <c r="H610" s="10">
        <v>2.13</v>
      </c>
      <c r="I610" s="7">
        <f t="shared" si="89"/>
        <v>0</v>
      </c>
      <c r="J610" s="8">
        <f t="shared" si="90"/>
        <v>2.3623560851368604</v>
      </c>
      <c r="K610" s="8">
        <f t="shared" si="91"/>
        <v>1.9716439148631404</v>
      </c>
      <c r="L610" s="8">
        <f t="shared" si="92"/>
        <v>2.1670000000000003</v>
      </c>
      <c r="M610" s="19">
        <f t="shared" si="93"/>
        <v>0.1981656866781854</v>
      </c>
      <c r="N610" s="19">
        <f t="shared" si="94"/>
        <v>-0.10375564123548967</v>
      </c>
      <c r="O610" s="19">
        <f t="shared" si="95"/>
        <v>-4.6424604791942652E-3</v>
      </c>
      <c r="P610" s="19">
        <f t="shared" si="96"/>
        <v>1.4415480280523946E-2</v>
      </c>
      <c r="Q610" s="15"/>
      <c r="R610" s="1"/>
      <c r="S610" s="15"/>
      <c r="X610" s="10"/>
      <c r="Y610" s="10"/>
    </row>
    <row r="611" spans="1:25">
      <c r="A611" s="3">
        <v>39220</v>
      </c>
      <c r="B611" s="9">
        <f t="shared" si="97"/>
        <v>39220</v>
      </c>
      <c r="C611" s="5">
        <v>2.13</v>
      </c>
      <c r="D611" s="5">
        <v>2.16</v>
      </c>
      <c r="E611" s="5">
        <v>2.12</v>
      </c>
      <c r="F611" s="5">
        <v>2.15</v>
      </c>
      <c r="G611" s="6">
        <v>41900</v>
      </c>
      <c r="H611" s="10">
        <v>2.15</v>
      </c>
      <c r="I611" s="7">
        <f t="shared" si="89"/>
        <v>9.3896713615023563E-3</v>
      </c>
      <c r="J611" s="8">
        <f t="shared" si="90"/>
        <v>2.3455348628622579</v>
      </c>
      <c r="K611" s="8">
        <f t="shared" si="91"/>
        <v>2.0084651371377422</v>
      </c>
      <c r="L611" s="8">
        <f t="shared" si="92"/>
        <v>2.177</v>
      </c>
      <c r="M611" s="19">
        <f t="shared" si="93"/>
        <v>0.16782453401450259</v>
      </c>
      <c r="N611" s="19">
        <f t="shared" si="94"/>
        <v>-0.15311002208447849</v>
      </c>
      <c r="O611" s="19">
        <f t="shared" si="95"/>
        <v>-7.1205278410125701E-3</v>
      </c>
      <c r="P611" s="19">
        <f t="shared" si="96"/>
        <v>1.8675391634882375E-2</v>
      </c>
      <c r="Q611" s="15"/>
      <c r="R611" s="1"/>
      <c r="S611" s="15"/>
      <c r="X611" s="10"/>
      <c r="Y611" s="10"/>
    </row>
    <row r="612" spans="1:25">
      <c r="A612" s="3">
        <v>39223</v>
      </c>
      <c r="B612" s="9">
        <f t="shared" si="97"/>
        <v>39223</v>
      </c>
      <c r="C612" s="5">
        <v>2.14</v>
      </c>
      <c r="D612" s="5">
        <v>2.14</v>
      </c>
      <c r="E612" s="5">
        <v>2.11</v>
      </c>
      <c r="F612" s="5">
        <v>2.11</v>
      </c>
      <c r="G612" s="6">
        <v>60500</v>
      </c>
      <c r="H612" s="10">
        <v>2.11</v>
      </c>
      <c r="I612" s="7">
        <f t="shared" si="89"/>
        <v>-1.8604651162790715E-2</v>
      </c>
      <c r="J612" s="8">
        <f t="shared" si="90"/>
        <v>2.3388480281790054</v>
      </c>
      <c r="K612" s="8">
        <f t="shared" si="91"/>
        <v>2.0231519718209947</v>
      </c>
      <c r="L612" s="8">
        <f t="shared" si="92"/>
        <v>2.181</v>
      </c>
      <c r="M612" s="19">
        <f t="shared" si="93"/>
        <v>0.15604169175381302</v>
      </c>
      <c r="N612" s="19">
        <f t="shared" si="94"/>
        <v>-7.0209295261152646E-2</v>
      </c>
      <c r="O612" s="19">
        <f t="shared" si="95"/>
        <v>-2.8508784026738086E-3</v>
      </c>
      <c r="P612" s="19">
        <f t="shared" si="96"/>
        <v>7.3124668243844436E-3</v>
      </c>
      <c r="Q612" s="15"/>
      <c r="R612" s="1"/>
      <c r="S612" s="15"/>
      <c r="X612" s="10"/>
      <c r="Y612" s="10"/>
    </row>
    <row r="613" spans="1:25">
      <c r="A613" s="3">
        <v>39224</v>
      </c>
      <c r="B613" s="9">
        <f t="shared" si="97"/>
        <v>39224</v>
      </c>
      <c r="C613" s="5">
        <v>2.12</v>
      </c>
      <c r="D613" s="5">
        <v>2.12</v>
      </c>
      <c r="E613" s="5">
        <v>2.1</v>
      </c>
      <c r="F613" s="5">
        <v>2.12</v>
      </c>
      <c r="G613" s="6">
        <v>43900</v>
      </c>
      <c r="H613" s="10">
        <v>2.12</v>
      </c>
      <c r="I613" s="7">
        <f t="shared" si="89"/>
        <v>4.7393364928911049E-3</v>
      </c>
      <c r="J613" s="8">
        <f t="shared" si="90"/>
        <v>2.3366359332968689</v>
      </c>
      <c r="K613" s="8">
        <f t="shared" si="91"/>
        <v>2.0293640667031307</v>
      </c>
      <c r="L613" s="8">
        <f t="shared" si="92"/>
        <v>2.1829999999999998</v>
      </c>
      <c r="M613" s="19">
        <f t="shared" si="93"/>
        <v>0.15141288428001323</v>
      </c>
      <c r="N613" s="19">
        <f t="shared" si="94"/>
        <v>-2.9663914956155817E-2</v>
      </c>
      <c r="O613" s="19">
        <f t="shared" si="95"/>
        <v>-9.4580530906010984E-4</v>
      </c>
      <c r="P613" s="19">
        <f t="shared" si="96"/>
        <v>3.0705033376927497E-3</v>
      </c>
      <c r="Q613" s="15"/>
      <c r="R613" s="1"/>
      <c r="S613" s="15"/>
      <c r="X613" s="10"/>
      <c r="Y613" s="10"/>
    </row>
    <row r="614" spans="1:25">
      <c r="A614" s="3">
        <v>39225</v>
      </c>
      <c r="B614" s="9">
        <f t="shared" si="97"/>
        <v>39225</v>
      </c>
      <c r="C614" s="5">
        <v>2.12</v>
      </c>
      <c r="D614" s="5">
        <v>2.16</v>
      </c>
      <c r="E614" s="5">
        <v>2.12</v>
      </c>
      <c r="F614" s="5">
        <v>2.16</v>
      </c>
      <c r="G614" s="6">
        <v>7300</v>
      </c>
      <c r="H614" s="10">
        <v>2.16</v>
      </c>
      <c r="I614" s="7">
        <f t="shared" si="89"/>
        <v>1.8867924528301903E-2</v>
      </c>
      <c r="J614" s="8">
        <f t="shared" si="90"/>
        <v>2.3227837858545031</v>
      </c>
      <c r="K614" s="8">
        <f t="shared" si="91"/>
        <v>2.0582162141454972</v>
      </c>
      <c r="L614" s="8">
        <f t="shared" si="92"/>
        <v>2.1905000000000001</v>
      </c>
      <c r="M614" s="19">
        <f t="shared" si="93"/>
        <v>0.12854216670275603</v>
      </c>
      <c r="N614" s="19">
        <f t="shared" si="94"/>
        <v>-0.15104868839934102</v>
      </c>
      <c r="O614" s="19">
        <f t="shared" si="95"/>
        <v>-5.928243782000393E-3</v>
      </c>
      <c r="P614" s="19">
        <f t="shared" si="96"/>
        <v>1.4217334344171722E-2</v>
      </c>
      <c r="Q614" s="15"/>
      <c r="R614" s="1"/>
      <c r="S614" s="15"/>
      <c r="X614" s="10"/>
      <c r="Y614" s="10"/>
    </row>
    <row r="615" spans="1:25">
      <c r="A615" s="3">
        <v>39226</v>
      </c>
      <c r="B615" s="9">
        <f t="shared" si="97"/>
        <v>39226</v>
      </c>
      <c r="C615" s="5">
        <v>2.17</v>
      </c>
      <c r="D615" s="5">
        <v>2.17</v>
      </c>
      <c r="E615" s="5">
        <v>2.0099999999999998</v>
      </c>
      <c r="F615" s="5">
        <v>2.0499999999999998</v>
      </c>
      <c r="G615" s="6">
        <v>558500</v>
      </c>
      <c r="H615" s="10">
        <v>2.0499999999999998</v>
      </c>
      <c r="I615" s="7">
        <f t="shared" si="89"/>
        <v>-5.0925925925926069E-2</v>
      </c>
      <c r="J615" s="8">
        <f t="shared" si="90"/>
        <v>2.3286556077801377</v>
      </c>
      <c r="K615" s="8">
        <f t="shared" si="91"/>
        <v>2.0473443922198618</v>
      </c>
      <c r="L615" s="8">
        <f t="shared" si="92"/>
        <v>2.1879999999999997</v>
      </c>
      <c r="M615" s="19">
        <f t="shared" si="93"/>
        <v>0.13740297754949782</v>
      </c>
      <c r="N615" s="19">
        <f t="shared" si="94"/>
        <v>6.8933106341919181E-2</v>
      </c>
      <c r="O615" s="19">
        <f t="shared" si="95"/>
        <v>2.5279244505637464E-3</v>
      </c>
      <c r="P615" s="19">
        <f t="shared" si="96"/>
        <v>-5.2821573607848699E-3</v>
      </c>
      <c r="Q615" s="15"/>
      <c r="R615" s="1"/>
      <c r="S615" s="15"/>
      <c r="X615" s="10"/>
      <c r="Y615" s="10"/>
    </row>
    <row r="616" spans="1:25">
      <c r="A616" s="3">
        <v>39227</v>
      </c>
      <c r="B616" s="9">
        <f t="shared" si="97"/>
        <v>39227</v>
      </c>
      <c r="C616" s="5">
        <v>2.0499999999999998</v>
      </c>
      <c r="D616" s="5">
        <v>2.25</v>
      </c>
      <c r="E616" s="5">
        <v>2.0499999999999998</v>
      </c>
      <c r="F616" s="5">
        <v>2.25</v>
      </c>
      <c r="G616" s="6">
        <v>33100</v>
      </c>
      <c r="H616" s="10">
        <v>2.25</v>
      </c>
      <c r="I616" s="7">
        <f t="shared" si="89"/>
        <v>9.7560975609756198E-2</v>
      </c>
      <c r="J616" s="8">
        <f t="shared" si="90"/>
        <v>2.3344848746306877</v>
      </c>
      <c r="K616" s="8">
        <f t="shared" si="91"/>
        <v>2.0535151253693122</v>
      </c>
      <c r="L616" s="8">
        <f t="shared" si="92"/>
        <v>2.194</v>
      </c>
      <c r="M616" s="19">
        <f t="shared" si="93"/>
        <v>0.13682380314137921</v>
      </c>
      <c r="N616" s="19">
        <f t="shared" si="94"/>
        <v>-4.2151517998215817E-3</v>
      </c>
      <c r="O616" s="19">
        <f t="shared" si="95"/>
        <v>2.5032756372707645E-3</v>
      </c>
      <c r="P616" s="19">
        <f t="shared" si="96"/>
        <v>3.014018146092064E-3</v>
      </c>
      <c r="Q616" s="15"/>
      <c r="R616" s="1"/>
      <c r="S616" s="15"/>
      <c r="X616" s="10"/>
      <c r="Y616" s="10"/>
    </row>
    <row r="617" spans="1:25">
      <c r="A617" s="3">
        <v>39230</v>
      </c>
      <c r="B617" s="9">
        <f t="shared" si="97"/>
        <v>39230</v>
      </c>
      <c r="C617" s="5">
        <v>2.25</v>
      </c>
      <c r="D617" s="5">
        <v>2.25</v>
      </c>
      <c r="E617" s="5">
        <v>2.21</v>
      </c>
      <c r="F617" s="5">
        <v>2.25</v>
      </c>
      <c r="G617" s="6">
        <v>115600</v>
      </c>
      <c r="H617" s="10">
        <v>2.25</v>
      </c>
      <c r="I617" s="7">
        <f t="shared" si="89"/>
        <v>0</v>
      </c>
      <c r="J617" s="8">
        <f t="shared" si="90"/>
        <v>2.3399822683886162</v>
      </c>
      <c r="K617" s="8">
        <f t="shared" si="91"/>
        <v>2.0580177316113826</v>
      </c>
      <c r="L617" s="8">
        <f t="shared" si="92"/>
        <v>2.1989999999999994</v>
      </c>
      <c r="M617" s="19">
        <f t="shared" si="93"/>
        <v>0.13700782672871414</v>
      </c>
      <c r="N617" s="19">
        <f t="shared" si="94"/>
        <v>1.3449676380124123E-3</v>
      </c>
      <c r="O617" s="19">
        <f t="shared" si="95"/>
        <v>2.3548637293262613E-3</v>
      </c>
      <c r="P617" s="19">
        <f t="shared" si="96"/>
        <v>2.1926335902982754E-3</v>
      </c>
      <c r="Q617" s="15"/>
      <c r="R617" s="1"/>
      <c r="S617" s="15"/>
      <c r="X617" s="10"/>
      <c r="Y617" s="10"/>
    </row>
    <row r="618" spans="1:25">
      <c r="A618" s="3">
        <v>39231</v>
      </c>
      <c r="B618" s="9">
        <f t="shared" si="97"/>
        <v>39231</v>
      </c>
      <c r="C618" s="5">
        <v>2.25</v>
      </c>
      <c r="D618" s="5">
        <v>2.25</v>
      </c>
      <c r="E618" s="5">
        <v>2.2000000000000002</v>
      </c>
      <c r="F618" s="5">
        <v>2.2400000000000002</v>
      </c>
      <c r="G618" s="6">
        <v>47700</v>
      </c>
      <c r="H618" s="10">
        <v>2.2400000000000002</v>
      </c>
      <c r="I618" s="7">
        <f t="shared" si="89"/>
        <v>-4.4444444444443499E-3</v>
      </c>
      <c r="J618" s="8">
        <f t="shared" si="90"/>
        <v>2.3435246457485457</v>
      </c>
      <c r="K618" s="8">
        <f t="shared" si="91"/>
        <v>2.0594753542514539</v>
      </c>
      <c r="L618" s="8">
        <f t="shared" si="92"/>
        <v>2.2014999999999998</v>
      </c>
      <c r="M618" s="19">
        <f t="shared" si="93"/>
        <v>0.13792313217573493</v>
      </c>
      <c r="N618" s="19">
        <f t="shared" si="94"/>
        <v>6.6806799938018187E-3</v>
      </c>
      <c r="O618" s="19">
        <f t="shared" si="95"/>
        <v>1.513847949954275E-3</v>
      </c>
      <c r="P618" s="19">
        <f t="shared" si="96"/>
        <v>7.0826534566834597E-4</v>
      </c>
      <c r="Q618" s="15"/>
      <c r="R618" s="1"/>
      <c r="S618" s="15"/>
      <c r="X618" s="10"/>
      <c r="Y618" s="10"/>
    </row>
    <row r="619" spans="1:25">
      <c r="A619" s="3">
        <v>39232</v>
      </c>
      <c r="B619" s="9">
        <f t="shared" si="97"/>
        <v>39232</v>
      </c>
      <c r="C619" s="5">
        <v>2.2400000000000002</v>
      </c>
      <c r="D619" s="5">
        <v>2.2400000000000002</v>
      </c>
      <c r="E619" s="5">
        <v>2.21</v>
      </c>
      <c r="F619" s="5">
        <v>2.21</v>
      </c>
      <c r="G619" s="6">
        <v>19000</v>
      </c>
      <c r="H619" s="10">
        <v>2.21</v>
      </c>
      <c r="I619" s="7">
        <f t="shared" si="89"/>
        <v>-1.3392857142857253E-2</v>
      </c>
      <c r="J619" s="8">
        <f t="shared" si="90"/>
        <v>2.3409964538561168</v>
      </c>
      <c r="K619" s="8">
        <f t="shared" si="91"/>
        <v>2.0590035461438836</v>
      </c>
      <c r="L619" s="8">
        <f t="shared" si="92"/>
        <v>2.2000000000000002</v>
      </c>
      <c r="M619" s="19">
        <f t="shared" si="93"/>
        <v>0.13695600876470149</v>
      </c>
      <c r="N619" s="19">
        <f t="shared" si="94"/>
        <v>-7.0120464622365321E-3</v>
      </c>
      <c r="O619" s="19">
        <f t="shared" si="95"/>
        <v>-1.0787989351916506E-3</v>
      </c>
      <c r="P619" s="19">
        <f t="shared" si="96"/>
        <v>-2.2909140747731332E-4</v>
      </c>
      <c r="Q619" s="15"/>
      <c r="R619" s="1"/>
      <c r="S619" s="15"/>
      <c r="X619" s="10"/>
      <c r="Y619" s="10"/>
    </row>
    <row r="620" spans="1:25">
      <c r="A620" s="3">
        <v>39233</v>
      </c>
      <c r="B620" s="9">
        <f t="shared" si="97"/>
        <v>39233</v>
      </c>
      <c r="C620" s="5">
        <v>2.21</v>
      </c>
      <c r="D620" s="5">
        <v>2.2599999999999998</v>
      </c>
      <c r="E620" s="5">
        <v>2.2000000000000002</v>
      </c>
      <c r="F620" s="5">
        <v>2.2599999999999998</v>
      </c>
      <c r="G620" s="6">
        <v>22000</v>
      </c>
      <c r="H620" s="10">
        <v>2.2599999999999998</v>
      </c>
      <c r="I620" s="7">
        <f t="shared" ref="I620:I683" si="98">IF(A621&gt;A620,(H620-H619)/H619, (H620-H621)/H621)</f>
        <v>2.2624434389140191E-2</v>
      </c>
      <c r="J620" s="8">
        <f t="shared" ref="J620:J683" si="99">(L620)+2*STDEVPA(H601:H620)</f>
        <v>2.3275381623802773</v>
      </c>
      <c r="K620" s="8">
        <f t="shared" ref="K620:K683" si="100">(L620)-(2*STDEVPA(H601:H620))</f>
        <v>2.0654618376197225</v>
      </c>
      <c r="L620" s="8">
        <f t="shared" ref="L620:L683" si="101">AVERAGE(H601:H620)</f>
        <v>2.1964999999999999</v>
      </c>
      <c r="M620" s="19">
        <f t="shared" ref="M620:M683" si="102">(J620-K620)/K620</f>
        <v>0.12688509658574793</v>
      </c>
      <c r="N620" s="19">
        <f t="shared" ref="N620:N683" si="103">IF(A621&gt;A620,(M620-M619)/M619, (M620-M621)/M621)</f>
        <v>-7.3533919904573031E-2</v>
      </c>
      <c r="O620" s="19">
        <f t="shared" ref="O620:O683" si="104">IF(A621&gt;A620,(J620-J619)/J619, (J620-J621)/J621)</f>
        <v>-5.7489585059690195E-3</v>
      </c>
      <c r="P620" s="19">
        <f t="shared" ref="P620:P683" si="105">IF(A621&gt;A620,(K620-K619)/K619, (K620-K621)/K621)</f>
        <v>3.1366101762835752E-3</v>
      </c>
      <c r="Q620" s="15"/>
      <c r="R620" s="1"/>
      <c r="S620" s="15"/>
      <c r="X620" s="10"/>
      <c r="Y620" s="10"/>
    </row>
    <row r="621" spans="1:25">
      <c r="A621" s="3">
        <v>39237</v>
      </c>
      <c r="B621" s="9">
        <f t="shared" si="97"/>
        <v>39237</v>
      </c>
      <c r="C621" s="5">
        <v>2.2000000000000002</v>
      </c>
      <c r="D621" s="5">
        <v>2.21</v>
      </c>
      <c r="E621" s="5">
        <v>2.15</v>
      </c>
      <c r="F621" s="5">
        <v>2.21</v>
      </c>
      <c r="G621" s="6">
        <v>54100</v>
      </c>
      <c r="H621" s="10">
        <v>2.21</v>
      </c>
      <c r="I621" s="7">
        <f t="shared" si="98"/>
        <v>-2.2123893805309658E-2</v>
      </c>
      <c r="J621" s="8">
        <f t="shared" si="99"/>
        <v>2.3144091499847952</v>
      </c>
      <c r="K621" s="8">
        <f t="shared" si="100"/>
        <v>2.0695908500152052</v>
      </c>
      <c r="L621" s="8">
        <f t="shared" si="101"/>
        <v>2.1920000000000002</v>
      </c>
      <c r="M621" s="19">
        <f t="shared" si="102"/>
        <v>0.1182930915875432</v>
      </c>
      <c r="N621" s="19">
        <f t="shared" si="103"/>
        <v>-6.7714847759116611E-2</v>
      </c>
      <c r="O621" s="19">
        <f t="shared" si="104"/>
        <v>-5.6407291651259725E-3</v>
      </c>
      <c r="P621" s="19">
        <f t="shared" si="105"/>
        <v>1.9990746477509562E-3</v>
      </c>
      <c r="Q621" s="15"/>
      <c r="R621" s="1"/>
      <c r="S621" s="15"/>
      <c r="X621" s="10"/>
      <c r="Y621" s="10"/>
    </row>
    <row r="622" spans="1:25">
      <c r="A622" s="3">
        <v>39238</v>
      </c>
      <c r="B622" s="9">
        <f t="shared" si="97"/>
        <v>39238</v>
      </c>
      <c r="C622" s="5">
        <v>2.21</v>
      </c>
      <c r="D622" s="5">
        <v>2.2599999999999998</v>
      </c>
      <c r="E622" s="5">
        <v>2.2000000000000002</v>
      </c>
      <c r="F622" s="5">
        <v>2.2000000000000002</v>
      </c>
      <c r="G622" s="6">
        <v>55600</v>
      </c>
      <c r="H622" s="10">
        <v>2.2000000000000002</v>
      </c>
      <c r="I622" s="7">
        <f t="shared" si="98"/>
        <v>-4.5248868778279576E-3</v>
      </c>
      <c r="J622" s="8">
        <f t="shared" si="99"/>
        <v>2.3036892389118369</v>
      </c>
      <c r="K622" s="8">
        <f t="shared" si="100"/>
        <v>2.0723107610881635</v>
      </c>
      <c r="L622" s="8">
        <f t="shared" si="101"/>
        <v>2.1880000000000002</v>
      </c>
      <c r="M622" s="19">
        <f t="shared" si="102"/>
        <v>0.11165240376504985</v>
      </c>
      <c r="N622" s="19">
        <f t="shared" si="103"/>
        <v>-5.6137579408674768E-2</v>
      </c>
      <c r="O622" s="19">
        <f t="shared" si="104"/>
        <v>-4.6318132958594457E-3</v>
      </c>
      <c r="P622" s="19">
        <f t="shared" si="105"/>
        <v>1.3142264679699093E-3</v>
      </c>
      <c r="Q622" s="15"/>
      <c r="R622" s="1"/>
      <c r="S622" s="15"/>
      <c r="X622" s="10"/>
      <c r="Y622" s="10"/>
    </row>
    <row r="623" spans="1:25">
      <c r="A623" s="3">
        <v>39239</v>
      </c>
      <c r="B623" s="9">
        <f t="shared" si="97"/>
        <v>39239</v>
      </c>
      <c r="C623" s="5">
        <v>2.2000000000000002</v>
      </c>
      <c r="D623" s="5">
        <v>2.2200000000000002</v>
      </c>
      <c r="E623" s="5">
        <v>2.13</v>
      </c>
      <c r="F623" s="5">
        <v>2.2200000000000002</v>
      </c>
      <c r="G623" s="6">
        <v>36000</v>
      </c>
      <c r="H623" s="10">
        <v>2.2200000000000002</v>
      </c>
      <c r="I623" s="7">
        <f t="shared" si="98"/>
        <v>9.0909090909090974E-3</v>
      </c>
      <c r="J623" s="8">
        <f t="shared" si="99"/>
        <v>2.3036892389118369</v>
      </c>
      <c r="K623" s="8">
        <f t="shared" si="100"/>
        <v>2.0723107610881635</v>
      </c>
      <c r="L623" s="8">
        <f t="shared" si="101"/>
        <v>2.1880000000000002</v>
      </c>
      <c r="M623" s="19">
        <f t="shared" si="102"/>
        <v>0.11165240376504985</v>
      </c>
      <c r="N623" s="19">
        <f t="shared" si="103"/>
        <v>0</v>
      </c>
      <c r="O623" s="19">
        <f t="shared" si="104"/>
        <v>0</v>
      </c>
      <c r="P623" s="19">
        <f t="shared" si="105"/>
        <v>0</v>
      </c>
      <c r="Q623" s="15"/>
      <c r="R623" s="1"/>
      <c r="S623" s="15"/>
      <c r="X623" s="10"/>
      <c r="Y623" s="10"/>
    </row>
    <row r="624" spans="1:25">
      <c r="A624" s="3">
        <v>39240</v>
      </c>
      <c r="B624" s="9">
        <f t="shared" si="97"/>
        <v>39240</v>
      </c>
      <c r="C624" s="5">
        <v>2.25</v>
      </c>
      <c r="D624" s="5">
        <v>2.25</v>
      </c>
      <c r="E624" s="5">
        <v>2.2000000000000002</v>
      </c>
      <c r="F624" s="5">
        <v>2.2000000000000002</v>
      </c>
      <c r="G624" s="6">
        <v>12900</v>
      </c>
      <c r="H624" s="10">
        <v>2.2000000000000002</v>
      </c>
      <c r="I624" s="7">
        <f t="shared" si="98"/>
        <v>-9.0090090090090159E-3</v>
      </c>
      <c r="J624" s="8">
        <f t="shared" si="99"/>
        <v>2.2993843022644676</v>
      </c>
      <c r="K624" s="8">
        <f t="shared" si="100"/>
        <v>2.0726156977355332</v>
      </c>
      <c r="L624" s="8">
        <f t="shared" si="101"/>
        <v>2.1860000000000004</v>
      </c>
      <c r="M624" s="19">
        <f t="shared" si="102"/>
        <v>0.10941179533508971</v>
      </c>
      <c r="N624" s="19">
        <f t="shared" si="103"/>
        <v>-2.0067713317440564E-2</v>
      </c>
      <c r="O624" s="19">
        <f t="shared" si="104"/>
        <v>-1.8687141367221788E-3</v>
      </c>
      <c r="P624" s="19">
        <f t="shared" si="105"/>
        <v>1.471481271513668E-4</v>
      </c>
      <c r="Q624" s="15"/>
      <c r="R624" s="1"/>
      <c r="S624" s="15"/>
      <c r="X624" s="10"/>
      <c r="Y624" s="10"/>
    </row>
    <row r="625" spans="1:25">
      <c r="A625" s="3">
        <v>39241</v>
      </c>
      <c r="B625" s="9">
        <f t="shared" si="97"/>
        <v>39241</v>
      </c>
      <c r="C625" s="5">
        <v>2.2000000000000002</v>
      </c>
      <c r="D625" s="5">
        <v>2.2000000000000002</v>
      </c>
      <c r="E625" s="5">
        <v>2.15</v>
      </c>
      <c r="F625" s="5">
        <v>2.16</v>
      </c>
      <c r="G625" s="6">
        <v>19800</v>
      </c>
      <c r="H625" s="10">
        <v>2.16</v>
      </c>
      <c r="I625" s="7">
        <f t="shared" si="98"/>
        <v>-1.8181818181818195E-2</v>
      </c>
      <c r="J625" s="8">
        <f t="shared" si="99"/>
        <v>2.2931035552986492</v>
      </c>
      <c r="K625" s="8">
        <f t="shared" si="100"/>
        <v>2.0708964447013507</v>
      </c>
      <c r="L625" s="8">
        <f t="shared" si="101"/>
        <v>2.1819999999999999</v>
      </c>
      <c r="M625" s="19">
        <f t="shared" si="102"/>
        <v>0.10729996237418986</v>
      </c>
      <c r="N625" s="19">
        <f t="shared" si="103"/>
        <v>-1.9301693701598212E-2</v>
      </c>
      <c r="O625" s="19">
        <f t="shared" si="104"/>
        <v>-2.7314907558658209E-3</v>
      </c>
      <c r="P625" s="19">
        <f t="shared" si="105"/>
        <v>-8.2950883565193346E-4</v>
      </c>
      <c r="Q625" s="15"/>
      <c r="R625" s="1"/>
      <c r="S625" s="15"/>
      <c r="X625" s="10"/>
      <c r="Y625" s="10"/>
    </row>
    <row r="626" spans="1:25">
      <c r="A626" s="3">
        <v>39245</v>
      </c>
      <c r="B626" s="9">
        <f t="shared" si="97"/>
        <v>39245</v>
      </c>
      <c r="C626" s="5">
        <v>2.2000000000000002</v>
      </c>
      <c r="D626" s="5">
        <v>2.2000000000000002</v>
      </c>
      <c r="E626" s="5">
        <v>2.12</v>
      </c>
      <c r="F626" s="5">
        <v>2.12</v>
      </c>
      <c r="G626" s="6">
        <v>18300</v>
      </c>
      <c r="H626" s="10">
        <v>2.12</v>
      </c>
      <c r="I626" s="7">
        <f t="shared" si="98"/>
        <v>-1.8518518518518535E-2</v>
      </c>
      <c r="J626" s="8">
        <f t="shared" si="99"/>
        <v>2.2898007092176287</v>
      </c>
      <c r="K626" s="8">
        <f t="shared" si="100"/>
        <v>2.0641992907823714</v>
      </c>
      <c r="L626" s="8">
        <f t="shared" si="101"/>
        <v>2.177</v>
      </c>
      <c r="M626" s="19">
        <f t="shared" si="102"/>
        <v>0.10929246000745886</v>
      </c>
      <c r="N626" s="19">
        <f t="shared" si="103"/>
        <v>1.8569415954877183E-2</v>
      </c>
      <c r="O626" s="19">
        <f t="shared" si="104"/>
        <v>-1.4403388252521975E-3</v>
      </c>
      <c r="P626" s="19">
        <f t="shared" si="105"/>
        <v>-3.233939551209721E-3</v>
      </c>
      <c r="Q626" s="15"/>
      <c r="R626" s="1"/>
      <c r="S626" s="15"/>
      <c r="X626" s="10"/>
      <c r="Y626" s="10"/>
    </row>
    <row r="627" spans="1:25">
      <c r="A627" s="3">
        <v>39246</v>
      </c>
      <c r="B627" s="9">
        <f t="shared" si="97"/>
        <v>39246</v>
      </c>
      <c r="C627" s="5">
        <v>2.12</v>
      </c>
      <c r="D627" s="5">
        <v>2.15</v>
      </c>
      <c r="E627" s="5">
        <v>2.11</v>
      </c>
      <c r="F627" s="5">
        <v>2.11</v>
      </c>
      <c r="G627" s="6">
        <v>13800</v>
      </c>
      <c r="H627" s="10">
        <v>2.11</v>
      </c>
      <c r="I627" s="7">
        <f t="shared" si="98"/>
        <v>-4.7169811320755808E-3</v>
      </c>
      <c r="J627" s="8">
        <f t="shared" si="99"/>
        <v>2.2846485811614028</v>
      </c>
      <c r="K627" s="8">
        <f t="shared" si="100"/>
        <v>2.0573514188385968</v>
      </c>
      <c r="L627" s="8">
        <f t="shared" si="101"/>
        <v>2.1709999999999998</v>
      </c>
      <c r="M627" s="19">
        <f t="shared" si="102"/>
        <v>0.11048047515923085</v>
      </c>
      <c r="N627" s="19">
        <f t="shared" si="103"/>
        <v>1.0870055918687402E-2</v>
      </c>
      <c r="O627" s="19">
        <f t="shared" si="104"/>
        <v>-2.2500333917645841E-3</v>
      </c>
      <c r="P627" s="19">
        <f t="shared" si="105"/>
        <v>-3.3174470964860607E-3</v>
      </c>
      <c r="Q627" s="15"/>
      <c r="R627" s="1"/>
      <c r="S627" s="15"/>
      <c r="X627" s="10"/>
      <c r="Y627" s="10"/>
    </row>
    <row r="628" spans="1:25">
      <c r="A628" s="3">
        <v>39247</v>
      </c>
      <c r="B628" s="9">
        <f t="shared" si="97"/>
        <v>39247</v>
      </c>
      <c r="C628" s="5">
        <v>2.11</v>
      </c>
      <c r="D628" s="5">
        <v>2.11</v>
      </c>
      <c r="E628" s="5">
        <v>2.08</v>
      </c>
      <c r="F628" s="5">
        <v>2.09</v>
      </c>
      <c r="G628" s="6">
        <v>67300</v>
      </c>
      <c r="H628" s="10">
        <v>2.09</v>
      </c>
      <c r="I628" s="7">
        <f t="shared" si="98"/>
        <v>-9.4786729857819999E-3</v>
      </c>
      <c r="J628" s="8">
        <f t="shared" si="99"/>
        <v>2.2868680700189037</v>
      </c>
      <c r="K628" s="8">
        <f t="shared" si="100"/>
        <v>2.0501319299810969</v>
      </c>
      <c r="L628" s="8">
        <f t="shared" si="101"/>
        <v>2.1685000000000003</v>
      </c>
      <c r="M628" s="19">
        <f t="shared" si="102"/>
        <v>0.11547361249087494</v>
      </c>
      <c r="N628" s="19">
        <f t="shared" si="103"/>
        <v>4.5194748886151132E-2</v>
      </c>
      <c r="O628" s="19">
        <f t="shared" si="104"/>
        <v>9.7147932325443963E-4</v>
      </c>
      <c r="P628" s="19">
        <f t="shared" si="105"/>
        <v>-3.5091179812029396E-3</v>
      </c>
      <c r="Q628" s="15"/>
      <c r="R628" s="1"/>
      <c r="S628" s="15"/>
      <c r="X628" s="10"/>
      <c r="Y628" s="10"/>
    </row>
    <row r="629" spans="1:25">
      <c r="A629" s="3">
        <v>39248</v>
      </c>
      <c r="B629" s="9">
        <f t="shared" si="97"/>
        <v>39248</v>
      </c>
      <c r="C629" s="5">
        <v>2.14</v>
      </c>
      <c r="D629" s="5">
        <v>2.14</v>
      </c>
      <c r="E629" s="5">
        <v>2.11</v>
      </c>
      <c r="F629" s="5">
        <v>2.11</v>
      </c>
      <c r="G629" s="6">
        <v>17000</v>
      </c>
      <c r="H629" s="10">
        <v>2.11</v>
      </c>
      <c r="I629" s="7">
        <f t="shared" si="98"/>
        <v>9.5693779904306303E-3</v>
      </c>
      <c r="J629" s="8">
        <f t="shared" si="99"/>
        <v>2.2874791648579031</v>
      </c>
      <c r="K629" s="8">
        <f t="shared" si="100"/>
        <v>2.0475208351420959</v>
      </c>
      <c r="L629" s="8">
        <f t="shared" si="101"/>
        <v>2.1674999999999995</v>
      </c>
      <c r="M629" s="19">
        <f t="shared" si="102"/>
        <v>0.11719457286946453</v>
      </c>
      <c r="N629" s="19">
        <f t="shared" si="103"/>
        <v>1.4903494759251418E-2</v>
      </c>
      <c r="O629" s="19">
        <f t="shared" si="104"/>
        <v>2.6721910503320302E-4</v>
      </c>
      <c r="P629" s="19">
        <f t="shared" si="105"/>
        <v>-1.2736228341290656E-3</v>
      </c>
      <c r="Q629" s="15"/>
      <c r="R629" s="1"/>
      <c r="S629" s="15"/>
      <c r="X629" s="10"/>
      <c r="Y629" s="10"/>
    </row>
    <row r="630" spans="1:25">
      <c r="A630" s="3">
        <v>39251</v>
      </c>
      <c r="B630" s="9">
        <f t="shared" si="97"/>
        <v>39251</v>
      </c>
      <c r="C630" s="5">
        <v>2.13</v>
      </c>
      <c r="D630" s="5">
        <v>2.1800000000000002</v>
      </c>
      <c r="E630" s="5">
        <v>2.13</v>
      </c>
      <c r="F630" s="5">
        <v>2.1800000000000002</v>
      </c>
      <c r="G630" s="6">
        <v>27300</v>
      </c>
      <c r="H630" s="10">
        <v>2.1800000000000002</v>
      </c>
      <c r="I630" s="7">
        <f t="shared" si="98"/>
        <v>3.3175355450237101E-2</v>
      </c>
      <c r="J630" s="8">
        <f t="shared" si="99"/>
        <v>2.2888276062201025</v>
      </c>
      <c r="K630" s="8">
        <f t="shared" si="100"/>
        <v>2.0511723937798956</v>
      </c>
      <c r="L630" s="8">
        <f t="shared" si="101"/>
        <v>2.169999999999999</v>
      </c>
      <c r="M630" s="19">
        <f t="shared" si="102"/>
        <v>0.11586310987847125</v>
      </c>
      <c r="N630" s="19">
        <f t="shared" si="103"/>
        <v>-1.1361131820296062E-2</v>
      </c>
      <c r="O630" s="19">
        <f t="shared" si="104"/>
        <v>5.8948793191876967E-4</v>
      </c>
      <c r="P630" s="19">
        <f t="shared" si="105"/>
        <v>1.7834048743861652E-3</v>
      </c>
      <c r="Q630" s="15"/>
      <c r="R630" s="1"/>
      <c r="S630" s="15"/>
      <c r="X630" s="10"/>
      <c r="Y630" s="10"/>
    </row>
    <row r="631" spans="1:25">
      <c r="A631" s="3">
        <v>39252</v>
      </c>
      <c r="B631" s="9">
        <f t="shared" si="97"/>
        <v>39252</v>
      </c>
      <c r="C631" s="5">
        <v>2.1800000000000002</v>
      </c>
      <c r="D631" s="5">
        <v>2.1800000000000002</v>
      </c>
      <c r="E631" s="5">
        <v>2.13</v>
      </c>
      <c r="F631" s="5">
        <v>2.13</v>
      </c>
      <c r="G631" s="6">
        <v>23000</v>
      </c>
      <c r="H631" s="10">
        <v>2.13</v>
      </c>
      <c r="I631" s="7">
        <f t="shared" si="98"/>
        <v>-2.2935779816513881E-2</v>
      </c>
      <c r="J631" s="8">
        <f t="shared" si="99"/>
        <v>2.2888165264060012</v>
      </c>
      <c r="K631" s="8">
        <f t="shared" si="100"/>
        <v>2.049183473593998</v>
      </c>
      <c r="L631" s="8">
        <f t="shared" si="101"/>
        <v>2.1689999999999996</v>
      </c>
      <c r="M631" s="19">
        <f t="shared" si="102"/>
        <v>0.11694075025488976</v>
      </c>
      <c r="N631" s="19">
        <f t="shared" si="103"/>
        <v>9.3009792120101777E-3</v>
      </c>
      <c r="O631" s="19">
        <f t="shared" si="104"/>
        <v>-4.8408250893168565E-6</v>
      </c>
      <c r="P631" s="19">
        <f t="shared" si="105"/>
        <v>-9.6965042622887626E-4</v>
      </c>
      <c r="Q631" s="15"/>
      <c r="R631" s="1"/>
      <c r="S631" s="15"/>
      <c r="X631" s="10"/>
      <c r="Y631" s="10"/>
    </row>
    <row r="632" spans="1:25">
      <c r="A632" s="3">
        <v>39253</v>
      </c>
      <c r="B632" s="9">
        <f t="shared" si="97"/>
        <v>39253</v>
      </c>
      <c r="C632" s="5">
        <v>2.13</v>
      </c>
      <c r="D632" s="5">
        <v>2.13</v>
      </c>
      <c r="E632" s="5">
        <v>2.08</v>
      </c>
      <c r="F632" s="5">
        <v>2.08</v>
      </c>
      <c r="G632" s="6">
        <v>22900</v>
      </c>
      <c r="H632" s="10">
        <v>2.08</v>
      </c>
      <c r="I632" s="7">
        <f t="shared" si="98"/>
        <v>-2.3474178403755788E-2</v>
      </c>
      <c r="J632" s="8">
        <f t="shared" si="99"/>
        <v>2.290930142185772</v>
      </c>
      <c r="K632" s="8">
        <f t="shared" si="100"/>
        <v>2.0440698578142271</v>
      </c>
      <c r="L632" s="8">
        <f t="shared" si="101"/>
        <v>2.1674999999999995</v>
      </c>
      <c r="M632" s="19">
        <f t="shared" si="102"/>
        <v>0.12076900573032198</v>
      </c>
      <c r="N632" s="19">
        <f t="shared" si="103"/>
        <v>3.2736710403242428E-2</v>
      </c>
      <c r="O632" s="19">
        <f t="shared" si="104"/>
        <v>9.2345356448891608E-4</v>
      </c>
      <c r="P632" s="19">
        <f t="shared" si="105"/>
        <v>-2.4954406697426006E-3</v>
      </c>
      <c r="Q632" s="15"/>
      <c r="R632" s="1"/>
      <c r="S632" s="15"/>
      <c r="X632" s="10"/>
      <c r="Y632" s="10"/>
    </row>
    <row r="633" spans="1:25">
      <c r="A633" s="3">
        <v>39254</v>
      </c>
      <c r="B633" s="9">
        <f t="shared" si="97"/>
        <v>39254</v>
      </c>
      <c r="C633" s="5">
        <v>2.08</v>
      </c>
      <c r="D633" s="5">
        <v>2.08</v>
      </c>
      <c r="E633" s="5">
        <v>2.02</v>
      </c>
      <c r="F633" s="5">
        <v>2.02</v>
      </c>
      <c r="G633" s="6">
        <v>6100</v>
      </c>
      <c r="H633" s="10">
        <v>2.02</v>
      </c>
      <c r="I633" s="7">
        <f t="shared" si="98"/>
        <v>-2.8846153846153872E-2</v>
      </c>
      <c r="J633" s="8">
        <f t="shared" si="99"/>
        <v>2.3004673874508033</v>
      </c>
      <c r="K633" s="8">
        <f t="shared" si="100"/>
        <v>2.0245326125491969</v>
      </c>
      <c r="L633" s="8">
        <f t="shared" si="101"/>
        <v>2.1625000000000001</v>
      </c>
      <c r="M633" s="19">
        <f t="shared" si="102"/>
        <v>0.13629554455739892</v>
      </c>
      <c r="N633" s="19">
        <f t="shared" si="103"/>
        <v>0.12856393685767198</v>
      </c>
      <c r="O633" s="19">
        <f t="shared" si="104"/>
        <v>4.163044996183007E-3</v>
      </c>
      <c r="P633" s="19">
        <f t="shared" si="105"/>
        <v>-9.5580125064423406E-3</v>
      </c>
      <c r="Q633" s="15"/>
      <c r="R633" s="1"/>
      <c r="S633" s="15"/>
      <c r="X633" s="10"/>
      <c r="Y633" s="10"/>
    </row>
    <row r="634" spans="1:25">
      <c r="A634" s="3">
        <v>39255</v>
      </c>
      <c r="B634" s="9">
        <f t="shared" si="97"/>
        <v>39255</v>
      </c>
      <c r="C634" s="5">
        <v>2.02</v>
      </c>
      <c r="D634" s="5">
        <v>2.0699999999999998</v>
      </c>
      <c r="E634" s="5">
        <v>2.02</v>
      </c>
      <c r="F634" s="5">
        <v>2.02</v>
      </c>
      <c r="G634" s="6">
        <v>20900</v>
      </c>
      <c r="H634" s="10">
        <v>2.02</v>
      </c>
      <c r="I634" s="7">
        <f t="shared" si="98"/>
        <v>0</v>
      </c>
      <c r="J634" s="8">
        <f t="shared" si="99"/>
        <v>2.3068241553751423</v>
      </c>
      <c r="K634" s="8">
        <f t="shared" si="100"/>
        <v>2.0041758446248585</v>
      </c>
      <c r="L634" s="8">
        <f t="shared" si="101"/>
        <v>2.1555000000000004</v>
      </c>
      <c r="M634" s="19">
        <f t="shared" si="102"/>
        <v>0.1510088606057087</v>
      </c>
      <c r="N634" s="19">
        <f t="shared" si="103"/>
        <v>0.10795155554122661</v>
      </c>
      <c r="O634" s="19">
        <f t="shared" si="104"/>
        <v>2.7632506155121392E-3</v>
      </c>
      <c r="P634" s="19">
        <f t="shared" si="105"/>
        <v>-1.0055045692104752E-2</v>
      </c>
      <c r="Q634" s="15"/>
      <c r="R634" s="1"/>
      <c r="S634" s="15"/>
      <c r="X634" s="10"/>
      <c r="Y634" s="10"/>
    </row>
    <row r="635" spans="1:25">
      <c r="A635" s="3">
        <v>39258</v>
      </c>
      <c r="B635" s="9">
        <f t="shared" si="97"/>
        <v>39258</v>
      </c>
      <c r="C635" s="5">
        <v>2.02</v>
      </c>
      <c r="D635" s="5">
        <v>2.0299999999999998</v>
      </c>
      <c r="E635" s="5">
        <v>1.9</v>
      </c>
      <c r="F635" s="5">
        <v>1.97</v>
      </c>
      <c r="G635" s="6">
        <v>60300</v>
      </c>
      <c r="H635" s="10">
        <v>1.97</v>
      </c>
      <c r="I635" s="7">
        <f t="shared" si="98"/>
        <v>-2.4752475247524774E-2</v>
      </c>
      <c r="J635" s="8">
        <f t="shared" si="99"/>
        <v>2.3173041012761746</v>
      </c>
      <c r="K635" s="8">
        <f t="shared" si="100"/>
        <v>1.9856958987238251</v>
      </c>
      <c r="L635" s="8">
        <f t="shared" si="101"/>
        <v>2.1515</v>
      </c>
      <c r="M635" s="19">
        <f t="shared" si="102"/>
        <v>0.16699848288223224</v>
      </c>
      <c r="N635" s="19">
        <f t="shared" si="103"/>
        <v>0.10588532495634941</v>
      </c>
      <c r="O635" s="19">
        <f t="shared" si="104"/>
        <v>4.5430189711742532E-3</v>
      </c>
      <c r="P635" s="19">
        <f t="shared" si="105"/>
        <v>-9.2207208018179106E-3</v>
      </c>
      <c r="Q635" s="15"/>
      <c r="R635" s="1"/>
      <c r="S635" s="15"/>
      <c r="X635" s="10"/>
      <c r="Y635" s="10"/>
    </row>
    <row r="636" spans="1:25">
      <c r="A636" s="3">
        <v>39259</v>
      </c>
      <c r="B636" s="9">
        <f t="shared" si="97"/>
        <v>39259</v>
      </c>
      <c r="C636" s="5">
        <v>2</v>
      </c>
      <c r="D636" s="5">
        <v>2.14</v>
      </c>
      <c r="E636" s="5">
        <v>2</v>
      </c>
      <c r="F636" s="5">
        <v>2.04</v>
      </c>
      <c r="G636" s="6">
        <v>73500</v>
      </c>
      <c r="H636" s="10">
        <v>2.04</v>
      </c>
      <c r="I636" s="7">
        <f t="shared" si="98"/>
        <v>3.5532994923857898E-2</v>
      </c>
      <c r="J636" s="8">
        <f t="shared" si="99"/>
        <v>2.3071204382368413</v>
      </c>
      <c r="K636" s="8">
        <f t="shared" si="100"/>
        <v>1.9748795617631596</v>
      </c>
      <c r="L636" s="8">
        <f t="shared" si="101"/>
        <v>2.1410000000000005</v>
      </c>
      <c r="M636" s="19">
        <f t="shared" si="102"/>
        <v>0.16823348770547772</v>
      </c>
      <c r="N636" s="19">
        <f t="shared" si="103"/>
        <v>7.3953056454794993E-3</v>
      </c>
      <c r="O636" s="19">
        <f t="shared" si="104"/>
        <v>-4.3946165864570692E-3</v>
      </c>
      <c r="P636" s="19">
        <f t="shared" si="105"/>
        <v>-5.4471266056484351E-3</v>
      </c>
      <c r="Q636" s="15"/>
      <c r="R636" s="1"/>
      <c r="S636" s="15"/>
      <c r="X636" s="10"/>
      <c r="Y636" s="10"/>
    </row>
    <row r="637" spans="1:25">
      <c r="A637" s="3">
        <v>39260</v>
      </c>
      <c r="B637" s="9">
        <f t="shared" si="97"/>
        <v>39260</v>
      </c>
      <c r="C637" s="5">
        <v>2.04</v>
      </c>
      <c r="D637" s="5">
        <v>2.0499999999999998</v>
      </c>
      <c r="E637" s="5">
        <v>2</v>
      </c>
      <c r="F637" s="5">
        <v>2.0499999999999998</v>
      </c>
      <c r="G637" s="6">
        <v>79700</v>
      </c>
      <c r="H637" s="10">
        <v>2.0499999999999998</v>
      </c>
      <c r="I637" s="7">
        <f t="shared" si="98"/>
        <v>4.9019607843136213E-3</v>
      </c>
      <c r="J637" s="8">
        <f t="shared" si="99"/>
        <v>2.2937144738491329</v>
      </c>
      <c r="K637" s="8">
        <f t="shared" si="100"/>
        <v>1.9682855261508676</v>
      </c>
      <c r="L637" s="8">
        <f t="shared" si="101"/>
        <v>2.1310000000000002</v>
      </c>
      <c r="M637" s="19">
        <f t="shared" si="102"/>
        <v>0.16533624993659654</v>
      </c>
      <c r="N637" s="19">
        <f t="shared" si="103"/>
        <v>-1.7221528296157668E-2</v>
      </c>
      <c r="O637" s="19">
        <f t="shared" si="104"/>
        <v>-5.8106911826214152E-3</v>
      </c>
      <c r="P637" s="19">
        <f t="shared" si="105"/>
        <v>-3.3389558229084517E-3</v>
      </c>
      <c r="Q637" s="15"/>
      <c r="R637" s="1"/>
      <c r="S637" s="15"/>
      <c r="X637" s="10"/>
      <c r="Y637" s="10"/>
    </row>
    <row r="638" spans="1:25">
      <c r="A638" s="3">
        <v>39261</v>
      </c>
      <c r="B638" s="9">
        <f t="shared" si="97"/>
        <v>39261</v>
      </c>
      <c r="C638" s="5">
        <v>2.0499999999999998</v>
      </c>
      <c r="D638" s="5">
        <v>2.0499999999999998</v>
      </c>
      <c r="E638" s="5">
        <v>2.02</v>
      </c>
      <c r="F638" s="5">
        <v>2.02</v>
      </c>
      <c r="G638" s="6">
        <v>393100</v>
      </c>
      <c r="H638" s="10">
        <v>2.02</v>
      </c>
      <c r="I638" s="7">
        <f t="shared" si="98"/>
        <v>-1.463414634146332E-2</v>
      </c>
      <c r="J638" s="8">
        <f t="shared" si="99"/>
        <v>2.2814930339054911</v>
      </c>
      <c r="K638" s="8">
        <f t="shared" si="100"/>
        <v>1.9585069660945094</v>
      </c>
      <c r="L638" s="8">
        <f t="shared" si="101"/>
        <v>2.12</v>
      </c>
      <c r="M638" s="19">
        <f t="shared" si="102"/>
        <v>0.16491443400635614</v>
      </c>
      <c r="N638" s="19">
        <f t="shared" si="103"/>
        <v>-2.5512610235333345E-3</v>
      </c>
      <c r="O638" s="19">
        <f t="shared" si="104"/>
        <v>-5.3282307292296539E-3</v>
      </c>
      <c r="P638" s="19">
        <f t="shared" si="105"/>
        <v>-4.9680597283469144E-3</v>
      </c>
      <c r="Q638" s="15"/>
      <c r="R638" s="1"/>
      <c r="S638" s="15"/>
      <c r="X638" s="10"/>
      <c r="Y638" s="10"/>
    </row>
    <row r="639" spans="1:25">
      <c r="A639" s="3">
        <v>39262</v>
      </c>
      <c r="B639" s="9">
        <f t="shared" si="97"/>
        <v>39262</v>
      </c>
      <c r="C639" s="5">
        <v>2.02</v>
      </c>
      <c r="D639" s="5">
        <v>2.0499999999999998</v>
      </c>
      <c r="E639" s="5">
        <v>2.02</v>
      </c>
      <c r="F639" s="5">
        <v>2.02</v>
      </c>
      <c r="G639" s="6">
        <v>152000</v>
      </c>
      <c r="H639" s="10">
        <v>2.02</v>
      </c>
      <c r="I639" s="7">
        <f t="shared" si="98"/>
        <v>0</v>
      </c>
      <c r="J639" s="8">
        <f t="shared" si="99"/>
        <v>2.2720518492620867</v>
      </c>
      <c r="K639" s="8">
        <f t="shared" si="100"/>
        <v>1.9489481507379132</v>
      </c>
      <c r="L639" s="8">
        <f t="shared" si="101"/>
        <v>2.1105</v>
      </c>
      <c r="M639" s="19">
        <f t="shared" si="102"/>
        <v>0.16578362969884017</v>
      </c>
      <c r="N639" s="19">
        <f t="shared" si="103"/>
        <v>5.2705859115432614E-3</v>
      </c>
      <c r="O639" s="19">
        <f t="shared" si="104"/>
        <v>-4.1381606268781051E-3</v>
      </c>
      <c r="P639" s="19">
        <f t="shared" si="105"/>
        <v>-4.8806644663907349E-3</v>
      </c>
      <c r="Q639" s="15"/>
      <c r="R639" s="1"/>
      <c r="S639" s="15"/>
      <c r="X639" s="10"/>
      <c r="Y639" s="10"/>
    </row>
    <row r="640" spans="1:25">
      <c r="A640" s="3">
        <v>39265</v>
      </c>
      <c r="B640" s="9">
        <f t="shared" si="97"/>
        <v>39265</v>
      </c>
      <c r="C640" s="5">
        <v>2.0099999999999998</v>
      </c>
      <c r="D640" s="5">
        <v>2.02</v>
      </c>
      <c r="E640" s="5">
        <v>1.98</v>
      </c>
      <c r="F640" s="5">
        <v>2</v>
      </c>
      <c r="G640" s="6">
        <v>152100</v>
      </c>
      <c r="H640" s="10">
        <v>2</v>
      </c>
      <c r="I640" s="7">
        <f t="shared" si="98"/>
        <v>-9.9009900990099098E-3</v>
      </c>
      <c r="J640" s="8">
        <f t="shared" si="99"/>
        <v>2.2504542415234048</v>
      </c>
      <c r="K640" s="8">
        <f t="shared" si="100"/>
        <v>1.9445457584765955</v>
      </c>
      <c r="L640" s="8">
        <f t="shared" si="101"/>
        <v>2.0975000000000001</v>
      </c>
      <c r="M640" s="19">
        <f t="shared" si="102"/>
        <v>0.15731616585174393</v>
      </c>
      <c r="N640" s="19">
        <f t="shared" si="103"/>
        <v>-5.1075391837409348E-2</v>
      </c>
      <c r="O640" s="19">
        <f t="shared" si="104"/>
        <v>-9.5057723905800605E-3</v>
      </c>
      <c r="P640" s="19">
        <f t="shared" si="105"/>
        <v>-2.2588555060589106E-3</v>
      </c>
      <c r="Q640" s="15"/>
      <c r="R640" s="1"/>
      <c r="S640" s="15"/>
      <c r="X640" s="10"/>
      <c r="Y640" s="10"/>
    </row>
    <row r="641" spans="1:25">
      <c r="A641" s="3">
        <v>39266</v>
      </c>
      <c r="B641" s="9">
        <f t="shared" si="97"/>
        <v>39266</v>
      </c>
      <c r="C641" s="5">
        <v>2.04</v>
      </c>
      <c r="D641" s="5">
        <v>2.04</v>
      </c>
      <c r="E641" s="5">
        <v>2</v>
      </c>
      <c r="F641" s="5">
        <v>2</v>
      </c>
      <c r="G641" s="6">
        <v>235200</v>
      </c>
      <c r="H641" s="10">
        <v>2</v>
      </c>
      <c r="I641" s="7">
        <f t="shared" si="98"/>
        <v>0</v>
      </c>
      <c r="J641" s="8">
        <f t="shared" si="99"/>
        <v>2.2364121815649582</v>
      </c>
      <c r="K641" s="8">
        <f t="shared" si="100"/>
        <v>1.9375878184350419</v>
      </c>
      <c r="L641" s="8">
        <f t="shared" si="101"/>
        <v>2.0870000000000002</v>
      </c>
      <c r="M641" s="19">
        <f t="shared" si="102"/>
        <v>0.15422493901271112</v>
      </c>
      <c r="N641" s="19">
        <f t="shared" si="103"/>
        <v>-1.9649772305956249E-2</v>
      </c>
      <c r="O641" s="19">
        <f t="shared" si="104"/>
        <v>-6.2396558434092038E-3</v>
      </c>
      <c r="P641" s="19">
        <f t="shared" si="105"/>
        <v>-3.5781827253088708E-3</v>
      </c>
      <c r="Q641" s="15"/>
      <c r="R641" s="1"/>
      <c r="S641" s="15"/>
      <c r="X641" s="10"/>
      <c r="Y641" s="10"/>
    </row>
    <row r="642" spans="1:25">
      <c r="A642" s="3">
        <v>39267</v>
      </c>
      <c r="B642" s="9">
        <f t="shared" ref="B642:B705" si="106">A642</f>
        <v>39267</v>
      </c>
      <c r="C642" s="5">
        <v>2.0099999999999998</v>
      </c>
      <c r="D642" s="5">
        <v>2.0499999999999998</v>
      </c>
      <c r="E642" s="5">
        <v>2</v>
      </c>
      <c r="F642" s="5">
        <v>2.0099999999999998</v>
      </c>
      <c r="G642" s="6">
        <v>53700</v>
      </c>
      <c r="H642" s="10">
        <v>2.0099999999999998</v>
      </c>
      <c r="I642" s="7">
        <f t="shared" si="98"/>
        <v>4.9999999999998934E-3</v>
      </c>
      <c r="J642" s="8">
        <f t="shared" si="99"/>
        <v>2.2210095815616504</v>
      </c>
      <c r="K642" s="8">
        <f t="shared" si="100"/>
        <v>1.9339904184383492</v>
      </c>
      <c r="L642" s="8">
        <f t="shared" si="101"/>
        <v>2.0774999999999997</v>
      </c>
      <c r="M642" s="19">
        <f t="shared" si="102"/>
        <v>0.14840774824265276</v>
      </c>
      <c r="N642" s="19">
        <f t="shared" si="103"/>
        <v>-3.7718872234917218E-2</v>
      </c>
      <c r="O642" s="19">
        <f t="shared" si="104"/>
        <v>-6.8871919632138984E-3</v>
      </c>
      <c r="P642" s="19">
        <f t="shared" si="105"/>
        <v>-1.8566384256060665E-3</v>
      </c>
      <c r="Q642" s="15"/>
      <c r="R642" s="1"/>
      <c r="S642" s="15"/>
      <c r="X642" s="10"/>
      <c r="Y642" s="10"/>
    </row>
    <row r="643" spans="1:25">
      <c r="A643" s="3">
        <v>39268</v>
      </c>
      <c r="B643" s="9">
        <f t="shared" si="106"/>
        <v>39268</v>
      </c>
      <c r="C643" s="5">
        <v>2.0499999999999998</v>
      </c>
      <c r="D643" s="5">
        <v>2.15</v>
      </c>
      <c r="E643" s="5">
        <v>2.0499999999999998</v>
      </c>
      <c r="F643" s="5">
        <v>2.15</v>
      </c>
      <c r="G643" s="6">
        <v>709500</v>
      </c>
      <c r="H643" s="10">
        <v>2.15</v>
      </c>
      <c r="I643" s="7">
        <f t="shared" si="98"/>
        <v>6.965174129353241E-2</v>
      </c>
      <c r="J643" s="8">
        <f t="shared" si="99"/>
        <v>2.2064235628579745</v>
      </c>
      <c r="K643" s="8">
        <f t="shared" si="100"/>
        <v>1.941576437142025</v>
      </c>
      <c r="L643" s="8">
        <f t="shared" si="101"/>
        <v>2.0739999999999998</v>
      </c>
      <c r="M643" s="19">
        <f t="shared" si="102"/>
        <v>0.13640829207105593</v>
      </c>
      <c r="N643" s="19">
        <f t="shared" si="103"/>
        <v>-8.085464750787294E-2</v>
      </c>
      <c r="O643" s="19">
        <f t="shared" si="104"/>
        <v>-6.567292111103868E-3</v>
      </c>
      <c r="P643" s="19">
        <f t="shared" si="105"/>
        <v>3.9224696417065703E-3</v>
      </c>
      <c r="Q643" s="15"/>
      <c r="R643" s="1"/>
      <c r="S643" s="15"/>
      <c r="X643" s="10"/>
      <c r="Y643" s="10"/>
    </row>
    <row r="644" spans="1:25">
      <c r="A644" s="3">
        <v>39269</v>
      </c>
      <c r="B644" s="9">
        <f t="shared" si="106"/>
        <v>39269</v>
      </c>
      <c r="C644" s="5">
        <v>2.15</v>
      </c>
      <c r="D644" s="5">
        <v>2.17</v>
      </c>
      <c r="E644" s="5">
        <v>2.06</v>
      </c>
      <c r="F644" s="5">
        <v>2.06</v>
      </c>
      <c r="G644" s="6">
        <v>53000</v>
      </c>
      <c r="H644" s="10">
        <v>2.06</v>
      </c>
      <c r="I644" s="7">
        <f t="shared" si="98"/>
        <v>-4.1860465116279007E-2</v>
      </c>
      <c r="J644" s="8">
        <f t="shared" si="99"/>
        <v>2.186180535323516</v>
      </c>
      <c r="K644" s="8">
        <f t="shared" si="100"/>
        <v>1.9478194646764826</v>
      </c>
      <c r="L644" s="8">
        <f t="shared" si="101"/>
        <v>2.0669999999999993</v>
      </c>
      <c r="M644" s="19">
        <f t="shared" si="102"/>
        <v>0.12237328713963913</v>
      </c>
      <c r="N644" s="19">
        <f t="shared" si="103"/>
        <v>-0.10288967568119593</v>
      </c>
      <c r="O644" s="19">
        <f t="shared" si="104"/>
        <v>-9.1745881775472712E-3</v>
      </c>
      <c r="P644" s="19">
        <f t="shared" si="105"/>
        <v>3.2154425728647879E-3</v>
      </c>
      <c r="Q644" s="15"/>
      <c r="R644" s="1"/>
      <c r="S644" s="15"/>
      <c r="X644" s="10"/>
      <c r="Y644" s="10"/>
    </row>
    <row r="645" spans="1:25">
      <c r="A645" s="3">
        <v>39272</v>
      </c>
      <c r="B645" s="9">
        <f t="shared" si="106"/>
        <v>39272</v>
      </c>
      <c r="C645" s="5">
        <v>2.06</v>
      </c>
      <c r="D645" s="5">
        <v>2.06</v>
      </c>
      <c r="E645" s="5">
        <v>2.02</v>
      </c>
      <c r="F645" s="5">
        <v>2.0499999999999998</v>
      </c>
      <c r="G645" s="6">
        <v>13600</v>
      </c>
      <c r="H645" s="10">
        <v>2.0499999999999998</v>
      </c>
      <c r="I645" s="7">
        <f t="shared" si="98"/>
        <v>-4.8543689320389473E-3</v>
      </c>
      <c r="J645" s="8">
        <f t="shared" si="99"/>
        <v>2.1729046677657626</v>
      </c>
      <c r="K645" s="8">
        <f t="shared" si="100"/>
        <v>1.9500953322342367</v>
      </c>
      <c r="L645" s="8">
        <f t="shared" si="101"/>
        <v>2.0614999999999997</v>
      </c>
      <c r="M645" s="19">
        <f t="shared" si="102"/>
        <v>0.11425561194295658</v>
      </c>
      <c r="N645" s="19">
        <f t="shared" si="103"/>
        <v>-6.6335352971433531E-2</v>
      </c>
      <c r="O645" s="19">
        <f t="shared" si="104"/>
        <v>-6.0726309393239327E-3</v>
      </c>
      <c r="P645" s="19">
        <f t="shared" si="105"/>
        <v>1.16841812037858E-3</v>
      </c>
      <c r="Q645" s="15"/>
      <c r="R645" s="1"/>
      <c r="S645" s="15"/>
      <c r="X645" s="10"/>
      <c r="Y645" s="10"/>
    </row>
    <row r="646" spans="1:25">
      <c r="A646" s="3">
        <v>39273</v>
      </c>
      <c r="B646" s="9">
        <f t="shared" si="106"/>
        <v>39273</v>
      </c>
      <c r="C646" s="5">
        <v>2.02</v>
      </c>
      <c r="D646" s="5">
        <v>2.0499999999999998</v>
      </c>
      <c r="E646" s="5">
        <v>2</v>
      </c>
      <c r="F646" s="5">
        <v>2</v>
      </c>
      <c r="G646" s="6">
        <v>88800</v>
      </c>
      <c r="H646" s="10">
        <v>2</v>
      </c>
      <c r="I646" s="7">
        <f t="shared" si="98"/>
        <v>-2.4390243902438939E-2</v>
      </c>
      <c r="J646" s="8">
        <f t="shared" si="99"/>
        <v>2.166581051489441</v>
      </c>
      <c r="K646" s="8">
        <f t="shared" si="100"/>
        <v>1.9444189485105576</v>
      </c>
      <c r="L646" s="8">
        <f t="shared" si="101"/>
        <v>2.0554999999999994</v>
      </c>
      <c r="M646" s="19">
        <f t="shared" si="102"/>
        <v>0.11425629396846886</v>
      </c>
      <c r="N646" s="19">
        <f t="shared" si="103"/>
        <v>5.9692955179760161E-6</v>
      </c>
      <c r="O646" s="19">
        <f t="shared" si="104"/>
        <v>-2.9102133978218731E-3</v>
      </c>
      <c r="P646" s="19">
        <f t="shared" si="105"/>
        <v>-2.9108237068469875E-3</v>
      </c>
      <c r="Q646" s="15"/>
      <c r="R646" s="1"/>
      <c r="S646" s="15"/>
      <c r="X646" s="10"/>
      <c r="Y646" s="10"/>
    </row>
    <row r="647" spans="1:25">
      <c r="A647" s="3">
        <v>39274</v>
      </c>
      <c r="B647" s="9">
        <f t="shared" si="106"/>
        <v>39274</v>
      </c>
      <c r="C647" s="5">
        <v>2.02</v>
      </c>
      <c r="D647" s="5">
        <v>2.0499999999999998</v>
      </c>
      <c r="E647" s="5">
        <v>2.02</v>
      </c>
      <c r="F647" s="5">
        <v>2.0499999999999998</v>
      </c>
      <c r="G647" s="6">
        <v>76400</v>
      </c>
      <c r="H647" s="10">
        <v>2.0499999999999998</v>
      </c>
      <c r="I647" s="7">
        <f t="shared" si="98"/>
        <v>2.4999999999999911E-2</v>
      </c>
      <c r="J647" s="8">
        <f t="shared" si="99"/>
        <v>2.1607358535791161</v>
      </c>
      <c r="K647" s="8">
        <f t="shared" si="100"/>
        <v>1.9442641464208825</v>
      </c>
      <c r="L647" s="8">
        <f t="shared" si="101"/>
        <v>2.0524999999999993</v>
      </c>
      <c r="M647" s="19">
        <f t="shared" si="102"/>
        <v>0.11133863037937908</v>
      </c>
      <c r="N647" s="19">
        <f t="shared" si="103"/>
        <v>-2.553613011371576E-2</v>
      </c>
      <c r="O647" s="19">
        <f t="shared" si="104"/>
        <v>-2.697890257235725E-3</v>
      </c>
      <c r="P647" s="19">
        <f t="shared" si="105"/>
        <v>-7.9613547169806126E-5</v>
      </c>
      <c r="Q647" s="15"/>
      <c r="R647" s="1"/>
      <c r="S647" s="15"/>
      <c r="X647" s="10"/>
      <c r="Y647" s="10"/>
    </row>
    <row r="648" spans="1:25">
      <c r="A648" s="3">
        <v>39275</v>
      </c>
      <c r="B648" s="9">
        <f t="shared" si="106"/>
        <v>39275</v>
      </c>
      <c r="C648" s="5">
        <v>2.04</v>
      </c>
      <c r="D648" s="5">
        <v>2.0499999999999998</v>
      </c>
      <c r="E648" s="5">
        <v>2</v>
      </c>
      <c r="F648" s="5">
        <v>2</v>
      </c>
      <c r="G648" s="6">
        <v>71700</v>
      </c>
      <c r="H648" s="10">
        <v>2</v>
      </c>
      <c r="I648" s="7">
        <f t="shared" si="98"/>
        <v>-2.4390243902438939E-2</v>
      </c>
      <c r="J648" s="8">
        <f t="shared" si="99"/>
        <v>2.1571054535758867</v>
      </c>
      <c r="K648" s="8">
        <f t="shared" si="100"/>
        <v>1.9388945464241127</v>
      </c>
      <c r="L648" s="8">
        <f t="shared" si="101"/>
        <v>2.0479999999999996</v>
      </c>
      <c r="M648" s="19">
        <f t="shared" si="102"/>
        <v>0.11254397901846623</v>
      </c>
      <c r="N648" s="19">
        <f t="shared" si="103"/>
        <v>1.082596970144151E-2</v>
      </c>
      <c r="O648" s="19">
        <f t="shared" si="104"/>
        <v>-1.6801683543205582E-3</v>
      </c>
      <c r="P648" s="19">
        <f t="shared" si="105"/>
        <v>-2.7617646535602999E-3</v>
      </c>
      <c r="Q648" s="15"/>
      <c r="R648" s="1"/>
      <c r="S648" s="15"/>
      <c r="X648" s="10"/>
      <c r="Y648" s="10"/>
    </row>
    <row r="649" spans="1:25">
      <c r="A649" s="3">
        <v>39276</v>
      </c>
      <c r="B649" s="9">
        <f t="shared" si="106"/>
        <v>39276</v>
      </c>
      <c r="C649" s="5">
        <v>2</v>
      </c>
      <c r="D649" s="5">
        <v>2</v>
      </c>
      <c r="E649" s="5">
        <v>1.96</v>
      </c>
      <c r="F649" s="5">
        <v>1.96</v>
      </c>
      <c r="G649" s="6">
        <v>50200</v>
      </c>
      <c r="H649" s="10">
        <v>1.96</v>
      </c>
      <c r="I649" s="7">
        <f t="shared" si="98"/>
        <v>-2.0000000000000018E-2</v>
      </c>
      <c r="J649" s="8">
        <f t="shared" si="99"/>
        <v>2.1521198907005377</v>
      </c>
      <c r="K649" s="8">
        <f t="shared" si="100"/>
        <v>1.9288801092994619</v>
      </c>
      <c r="L649" s="8">
        <f t="shared" si="101"/>
        <v>2.0404999999999998</v>
      </c>
      <c r="M649" s="19">
        <f t="shared" si="102"/>
        <v>0.11573543649747775</v>
      </c>
      <c r="N649" s="19">
        <f t="shared" si="103"/>
        <v>2.8357425309157275E-2</v>
      </c>
      <c r="O649" s="19">
        <f t="shared" si="104"/>
        <v>-2.3112281632241597E-3</v>
      </c>
      <c r="P649" s="19">
        <f t="shared" si="105"/>
        <v>-5.1650241335303316E-3</v>
      </c>
      <c r="Q649" s="15"/>
      <c r="R649" s="1"/>
      <c r="S649" s="15"/>
      <c r="X649" s="10"/>
      <c r="Y649" s="10"/>
    </row>
    <row r="650" spans="1:25">
      <c r="A650" s="3">
        <v>39279</v>
      </c>
      <c r="B650" s="9">
        <f t="shared" si="106"/>
        <v>39279</v>
      </c>
      <c r="C650" s="5">
        <v>1.95</v>
      </c>
      <c r="D650" s="5">
        <v>2.0499999999999998</v>
      </c>
      <c r="E650" s="5">
        <v>1.95</v>
      </c>
      <c r="F650" s="5">
        <v>2</v>
      </c>
      <c r="G650" s="6">
        <v>122800</v>
      </c>
      <c r="H650" s="10">
        <v>2</v>
      </c>
      <c r="I650" s="7">
        <f t="shared" si="98"/>
        <v>2.0408163265306142E-2</v>
      </c>
      <c r="J650" s="8">
        <f t="shared" si="99"/>
        <v>2.124079695398073</v>
      </c>
      <c r="K650" s="8">
        <f t="shared" si="100"/>
        <v>1.9389203046019268</v>
      </c>
      <c r="L650" s="8">
        <f t="shared" si="101"/>
        <v>2.0314999999999999</v>
      </c>
      <c r="M650" s="19">
        <f t="shared" si="102"/>
        <v>9.5496132748045387E-2</v>
      </c>
      <c r="N650" s="19">
        <f t="shared" si="103"/>
        <v>-0.1748755987097646</v>
      </c>
      <c r="O650" s="19">
        <f t="shared" si="104"/>
        <v>-1.30291046626298E-2</v>
      </c>
      <c r="P650" s="19">
        <f t="shared" si="105"/>
        <v>5.2051940678217437E-3</v>
      </c>
      <c r="Q650" s="15"/>
      <c r="R650" s="1"/>
      <c r="S650" s="15"/>
      <c r="X650" s="10"/>
      <c r="Y650" s="10"/>
    </row>
    <row r="651" spans="1:25">
      <c r="A651" s="3">
        <v>39280</v>
      </c>
      <c r="B651" s="9">
        <f t="shared" si="106"/>
        <v>39280</v>
      </c>
      <c r="C651" s="5">
        <v>2</v>
      </c>
      <c r="D651" s="5">
        <v>2.0499999999999998</v>
      </c>
      <c r="E651" s="5">
        <v>1.98</v>
      </c>
      <c r="F651" s="5">
        <v>1.98</v>
      </c>
      <c r="G651" s="6">
        <v>29800</v>
      </c>
      <c r="H651" s="10">
        <v>1.98</v>
      </c>
      <c r="I651" s="7">
        <f t="shared" si="98"/>
        <v>-1.0000000000000009E-2</v>
      </c>
      <c r="J651" s="8">
        <f t="shared" si="99"/>
        <v>2.1072826512546277</v>
      </c>
      <c r="K651" s="8">
        <f t="shared" si="100"/>
        <v>1.9407173487453715</v>
      </c>
      <c r="L651" s="8">
        <f t="shared" si="101"/>
        <v>2.0239999999999996</v>
      </c>
      <c r="M651" s="19">
        <f t="shared" si="102"/>
        <v>8.5826667452082478E-2</v>
      </c>
      <c r="N651" s="19">
        <f t="shared" si="103"/>
        <v>-0.10125504580876155</v>
      </c>
      <c r="O651" s="19">
        <f t="shared" si="104"/>
        <v>-7.9079161576832303E-3</v>
      </c>
      <c r="P651" s="19">
        <f t="shared" si="105"/>
        <v>9.2682723430124222E-4</v>
      </c>
      <c r="Q651" s="15"/>
      <c r="R651" s="1"/>
      <c r="S651" s="15"/>
      <c r="X651" s="10"/>
      <c r="Y651" s="10"/>
    </row>
    <row r="652" spans="1:25">
      <c r="A652" s="3">
        <v>39281</v>
      </c>
      <c r="B652" s="9">
        <f t="shared" si="106"/>
        <v>39281</v>
      </c>
      <c r="C652" s="5">
        <v>2.0499999999999998</v>
      </c>
      <c r="D652" s="5">
        <v>2.0499999999999998</v>
      </c>
      <c r="E652" s="5">
        <v>2</v>
      </c>
      <c r="F652" s="5">
        <v>2</v>
      </c>
      <c r="G652" s="6">
        <v>32200</v>
      </c>
      <c r="H652" s="10">
        <v>2</v>
      </c>
      <c r="I652" s="7">
        <f t="shared" si="98"/>
        <v>1.0101010101010111E-2</v>
      </c>
      <c r="J652" s="8">
        <f t="shared" si="99"/>
        <v>2.0997496081495073</v>
      </c>
      <c r="K652" s="8">
        <f t="shared" si="100"/>
        <v>1.9402503918504921</v>
      </c>
      <c r="L652" s="8">
        <f t="shared" si="101"/>
        <v>2.0199999999999996</v>
      </c>
      <c r="M652" s="19">
        <f t="shared" si="102"/>
        <v>8.2205480781732815E-2</v>
      </c>
      <c r="N652" s="19">
        <f t="shared" si="103"/>
        <v>-4.2191859218714191E-2</v>
      </c>
      <c r="O652" s="19">
        <f t="shared" si="104"/>
        <v>-3.5747663469043287E-3</v>
      </c>
      <c r="P652" s="19">
        <f t="shared" si="105"/>
        <v>-2.4061046044715779E-4</v>
      </c>
      <c r="Q652" s="15"/>
      <c r="R652" s="1"/>
      <c r="S652" s="15"/>
      <c r="X652" s="10"/>
      <c r="Y652" s="10"/>
    </row>
    <row r="653" spans="1:25">
      <c r="A653" s="3">
        <v>39282</v>
      </c>
      <c r="B653" s="9">
        <f t="shared" si="106"/>
        <v>39282</v>
      </c>
      <c r="C653" s="5">
        <v>2</v>
      </c>
      <c r="D653" s="5">
        <v>2.09</v>
      </c>
      <c r="E653" s="5">
        <v>2</v>
      </c>
      <c r="F653" s="5">
        <v>2.0499999999999998</v>
      </c>
      <c r="G653" s="6">
        <v>45800</v>
      </c>
      <c r="H653" s="10">
        <v>2.0499999999999998</v>
      </c>
      <c r="I653" s="7">
        <f t="shared" si="98"/>
        <v>2.4999999999999911E-2</v>
      </c>
      <c r="J653" s="8">
        <f t="shared" si="99"/>
        <v>2.1023146026408583</v>
      </c>
      <c r="K653" s="8">
        <f t="shared" si="100"/>
        <v>1.9406853973591398</v>
      </c>
      <c r="L653" s="8">
        <f t="shared" si="101"/>
        <v>2.0214999999999992</v>
      </c>
      <c r="M653" s="19">
        <f t="shared" si="102"/>
        <v>8.3284599091466099E-2</v>
      </c>
      <c r="N653" s="19">
        <f t="shared" si="103"/>
        <v>1.312708470860351E-2</v>
      </c>
      <c r="O653" s="19">
        <f t="shared" si="104"/>
        <v>1.2215716013927809E-3</v>
      </c>
      <c r="P653" s="19">
        <f t="shared" si="105"/>
        <v>2.2420070650409286E-4</v>
      </c>
      <c r="Q653" s="15"/>
      <c r="R653" s="1"/>
      <c r="S653" s="15"/>
      <c r="X653" s="10"/>
      <c r="Y653" s="10"/>
    </row>
    <row r="654" spans="1:25">
      <c r="A654" s="3">
        <v>39283</v>
      </c>
      <c r="B654" s="9">
        <f t="shared" si="106"/>
        <v>39283</v>
      </c>
      <c r="C654" s="5">
        <v>2.0499999999999998</v>
      </c>
      <c r="D654" s="5">
        <v>2.0499999999999998</v>
      </c>
      <c r="E654" s="5">
        <v>1.97</v>
      </c>
      <c r="F654" s="5">
        <v>2.0299999999999998</v>
      </c>
      <c r="G654" s="6">
        <v>52400</v>
      </c>
      <c r="H654" s="10">
        <v>2.0299999999999998</v>
      </c>
      <c r="I654" s="7">
        <f t="shared" si="98"/>
        <v>-9.7560975609756184E-3</v>
      </c>
      <c r="J654" s="8">
        <f t="shared" si="99"/>
        <v>2.1028949936646262</v>
      </c>
      <c r="K654" s="8">
        <f t="shared" si="100"/>
        <v>1.9411050063353728</v>
      </c>
      <c r="L654" s="8">
        <f t="shared" si="101"/>
        <v>2.0219999999999994</v>
      </c>
      <c r="M654" s="19">
        <f t="shared" si="102"/>
        <v>8.3349425611290343E-2</v>
      </c>
      <c r="N654" s="19">
        <f t="shared" si="103"/>
        <v>7.7837343916428486E-4</v>
      </c>
      <c r="O654" s="19">
        <f t="shared" si="104"/>
        <v>2.7607239327490107E-4</v>
      </c>
      <c r="P654" s="19">
        <f t="shared" si="105"/>
        <v>2.1621689780525075E-4</v>
      </c>
      <c r="Q654" s="15"/>
      <c r="R654" s="1"/>
      <c r="S654" s="15"/>
      <c r="X654" s="10"/>
      <c r="Y654" s="10"/>
    </row>
    <row r="655" spans="1:25">
      <c r="A655" s="3">
        <v>39286</v>
      </c>
      <c r="B655" s="9">
        <f t="shared" si="106"/>
        <v>39286</v>
      </c>
      <c r="C655" s="5">
        <v>2.0299999999999998</v>
      </c>
      <c r="D655" s="5">
        <v>2.0299999999999998</v>
      </c>
      <c r="E655" s="5">
        <v>1.95</v>
      </c>
      <c r="F655" s="5">
        <v>1.97</v>
      </c>
      <c r="G655" s="6">
        <v>27200</v>
      </c>
      <c r="H655" s="10">
        <v>1.97</v>
      </c>
      <c r="I655" s="7">
        <f t="shared" si="98"/>
        <v>-2.9556650246305338E-2</v>
      </c>
      <c r="J655" s="8">
        <f t="shared" si="99"/>
        <v>2.1028949936646266</v>
      </c>
      <c r="K655" s="8">
        <f t="shared" si="100"/>
        <v>1.9411050063353732</v>
      </c>
      <c r="L655" s="8">
        <f t="shared" si="101"/>
        <v>2.0219999999999998</v>
      </c>
      <c r="M655" s="19">
        <f t="shared" si="102"/>
        <v>8.3349425611290329E-2</v>
      </c>
      <c r="N655" s="19">
        <f t="shared" si="103"/>
        <v>-1.6650130107116899E-16</v>
      </c>
      <c r="O655" s="19">
        <f t="shared" si="104"/>
        <v>2.111799263339189E-16</v>
      </c>
      <c r="P655" s="19">
        <f t="shared" si="105"/>
        <v>2.2878165189448564E-16</v>
      </c>
      <c r="Q655" s="15"/>
      <c r="R655" s="1"/>
      <c r="S655" s="15"/>
      <c r="X655" s="10"/>
      <c r="Y655" s="10"/>
    </row>
    <row r="656" spans="1:25">
      <c r="A656" s="3">
        <v>39287</v>
      </c>
      <c r="B656" s="9">
        <f t="shared" si="106"/>
        <v>39287</v>
      </c>
      <c r="C656" s="5">
        <v>1.97</v>
      </c>
      <c r="D656" s="5">
        <v>2</v>
      </c>
      <c r="E656" s="5">
        <v>1.95</v>
      </c>
      <c r="F656" s="5">
        <v>2</v>
      </c>
      <c r="G656" s="6">
        <v>150000</v>
      </c>
      <c r="H656" s="10">
        <v>2</v>
      </c>
      <c r="I656" s="7">
        <f t="shared" si="98"/>
        <v>1.5228426395939101E-2</v>
      </c>
      <c r="J656" s="8">
        <f t="shared" si="99"/>
        <v>2.1009938269252664</v>
      </c>
      <c r="K656" s="8">
        <f t="shared" si="100"/>
        <v>1.9390061730747337</v>
      </c>
      <c r="L656" s="8">
        <f t="shared" si="101"/>
        <v>2.02</v>
      </c>
      <c r="M656" s="19">
        <f t="shared" si="102"/>
        <v>8.3541587489463526E-2</v>
      </c>
      <c r="N656" s="19">
        <f t="shared" si="103"/>
        <v>2.3054973296320743E-3</v>
      </c>
      <c r="O656" s="19">
        <f t="shared" si="104"/>
        <v>-9.0407117097519266E-4</v>
      </c>
      <c r="P656" s="19">
        <f t="shared" si="105"/>
        <v>-1.0812569406546096E-3</v>
      </c>
      <c r="Q656" s="15"/>
      <c r="R656" s="1"/>
      <c r="S656" s="15"/>
      <c r="X656" s="10"/>
      <c r="Y656" s="10"/>
    </row>
    <row r="657" spans="1:25">
      <c r="A657" s="3">
        <v>39288</v>
      </c>
      <c r="B657" s="9">
        <f t="shared" si="106"/>
        <v>39288</v>
      </c>
      <c r="C657" s="5">
        <v>2.0499999999999998</v>
      </c>
      <c r="D657" s="5">
        <v>2.0499999999999998</v>
      </c>
      <c r="E657" s="5">
        <v>1.97</v>
      </c>
      <c r="F657" s="5">
        <v>2</v>
      </c>
      <c r="G657" s="6">
        <v>42100</v>
      </c>
      <c r="H657" s="10">
        <v>2</v>
      </c>
      <c r="I657" s="7">
        <f t="shared" si="98"/>
        <v>0</v>
      </c>
      <c r="J657" s="8">
        <f t="shared" si="99"/>
        <v>2.0977184517427254</v>
      </c>
      <c r="K657" s="8">
        <f t="shared" si="100"/>
        <v>1.9372815482572745</v>
      </c>
      <c r="L657" s="8">
        <f t="shared" si="101"/>
        <v>2.0175000000000001</v>
      </c>
      <c r="M657" s="19">
        <f t="shared" si="102"/>
        <v>8.2815481120839446E-2</v>
      </c>
      <c r="N657" s="19">
        <f t="shared" si="103"/>
        <v>-8.6915557920856871E-3</v>
      </c>
      <c r="O657" s="19">
        <f t="shared" si="104"/>
        <v>-1.5589646864095515E-3</v>
      </c>
      <c r="P657" s="19">
        <f t="shared" si="105"/>
        <v>-8.8943750742390907E-4</v>
      </c>
      <c r="Q657" s="15"/>
      <c r="R657" s="1"/>
      <c r="S657" s="15"/>
      <c r="X657" s="10"/>
      <c r="Y657" s="10"/>
    </row>
    <row r="658" spans="1:25">
      <c r="A658" s="3">
        <v>39289</v>
      </c>
      <c r="B658" s="9">
        <f t="shared" si="106"/>
        <v>39289</v>
      </c>
      <c r="C658" s="5">
        <v>2</v>
      </c>
      <c r="D658" s="5">
        <v>2.0499999999999998</v>
      </c>
      <c r="E658" s="5">
        <v>2</v>
      </c>
      <c r="F658" s="5">
        <v>2</v>
      </c>
      <c r="G658" s="6">
        <v>15800</v>
      </c>
      <c r="H658" s="10">
        <v>2</v>
      </c>
      <c r="I658" s="7">
        <f t="shared" si="98"/>
        <v>0</v>
      </c>
      <c r="J658" s="8">
        <f t="shared" si="99"/>
        <v>2.0970667425182374</v>
      </c>
      <c r="K658" s="8">
        <f t="shared" si="100"/>
        <v>1.935933257481762</v>
      </c>
      <c r="L658" s="8">
        <f t="shared" si="101"/>
        <v>2.0164999999999997</v>
      </c>
      <c r="M658" s="19">
        <f t="shared" si="102"/>
        <v>8.3232975317587055E-2</v>
      </c>
      <c r="N658" s="19">
        <f t="shared" si="103"/>
        <v>5.0412578795313145E-3</v>
      </c>
      <c r="O658" s="19">
        <f t="shared" si="104"/>
        <v>-3.1067525956429584E-4</v>
      </c>
      <c r="P658" s="19">
        <f t="shared" si="105"/>
        <v>-6.959704833431915E-4</v>
      </c>
      <c r="Q658" s="15"/>
      <c r="R658" s="1"/>
      <c r="S658" s="15"/>
      <c r="X658" s="10"/>
      <c r="Y658" s="10"/>
    </row>
    <row r="659" spans="1:25">
      <c r="A659" s="3">
        <v>39290</v>
      </c>
      <c r="B659" s="9">
        <f t="shared" si="106"/>
        <v>39290</v>
      </c>
      <c r="C659" s="5">
        <v>1.87</v>
      </c>
      <c r="D659" s="5">
        <v>2.02</v>
      </c>
      <c r="E659" s="5">
        <v>1.87</v>
      </c>
      <c r="F659" s="5">
        <v>1.91</v>
      </c>
      <c r="G659" s="6">
        <v>66000</v>
      </c>
      <c r="H659" s="10">
        <v>1.91</v>
      </c>
      <c r="I659" s="7">
        <f t="shared" si="98"/>
        <v>-4.500000000000004E-2</v>
      </c>
      <c r="J659" s="8">
        <f t="shared" si="99"/>
        <v>2.1039300812439117</v>
      </c>
      <c r="K659" s="8">
        <f t="shared" si="100"/>
        <v>1.9180699187560886</v>
      </c>
      <c r="L659" s="8">
        <f t="shared" si="101"/>
        <v>2.0110000000000001</v>
      </c>
      <c r="M659" s="19">
        <f t="shared" si="102"/>
        <v>9.6899576324286238E-2</v>
      </c>
      <c r="N659" s="19">
        <f t="shared" si="103"/>
        <v>0.16419695384614519</v>
      </c>
      <c r="O659" s="19">
        <f t="shared" si="104"/>
        <v>3.2728279870732589E-3</v>
      </c>
      <c r="P659" s="19">
        <f t="shared" si="105"/>
        <v>-9.2272492642178593E-3</v>
      </c>
      <c r="Q659" s="15"/>
      <c r="R659" s="1"/>
      <c r="S659" s="15"/>
      <c r="X659" s="10"/>
      <c r="Y659" s="10"/>
    </row>
    <row r="660" spans="1:25">
      <c r="A660" s="3">
        <v>39294</v>
      </c>
      <c r="B660" s="9">
        <f t="shared" si="106"/>
        <v>39294</v>
      </c>
      <c r="C660" s="5">
        <v>2</v>
      </c>
      <c r="D660" s="5">
        <v>2.02</v>
      </c>
      <c r="E660" s="5">
        <v>2</v>
      </c>
      <c r="F660" s="5">
        <v>2.02</v>
      </c>
      <c r="G660" s="6">
        <v>3500</v>
      </c>
      <c r="H660" s="10">
        <v>2.02</v>
      </c>
      <c r="I660" s="7">
        <f t="shared" si="98"/>
        <v>5.7591623036649268E-2</v>
      </c>
      <c r="J660" s="8">
        <f t="shared" si="99"/>
        <v>2.1048654941299514</v>
      </c>
      <c r="K660" s="8">
        <f t="shared" si="100"/>
        <v>1.9191345058700489</v>
      </c>
      <c r="L660" s="8">
        <f t="shared" si="101"/>
        <v>2.012</v>
      </c>
      <c r="M660" s="19">
        <f t="shared" si="102"/>
        <v>9.6778515362945072E-2</v>
      </c>
      <c r="N660" s="19">
        <f t="shared" si="103"/>
        <v>-1.24934458883515E-3</v>
      </c>
      <c r="O660" s="19">
        <f t="shared" si="104"/>
        <v>4.4460264833832497E-4</v>
      </c>
      <c r="P660" s="19">
        <f t="shared" si="105"/>
        <v>5.5503039985669558E-4</v>
      </c>
      <c r="Q660" s="15"/>
      <c r="R660" s="1"/>
      <c r="S660" s="15"/>
      <c r="X660" s="10"/>
      <c r="Y660" s="10"/>
    </row>
    <row r="661" spans="1:25">
      <c r="A661" s="3">
        <v>39295</v>
      </c>
      <c r="B661" s="9">
        <f t="shared" si="106"/>
        <v>39295</v>
      </c>
      <c r="C661" s="5">
        <v>2</v>
      </c>
      <c r="D661" s="5">
        <v>2.0099999999999998</v>
      </c>
      <c r="E661" s="5">
        <v>1.95</v>
      </c>
      <c r="F661" s="5">
        <v>1.95</v>
      </c>
      <c r="G661" s="6">
        <v>16500</v>
      </c>
      <c r="H661" s="10">
        <v>1.95</v>
      </c>
      <c r="I661" s="7">
        <f t="shared" si="98"/>
        <v>-3.4653465346534684E-2</v>
      </c>
      <c r="J661" s="8">
        <f t="shared" si="99"/>
        <v>2.1061385016440135</v>
      </c>
      <c r="K661" s="8">
        <f t="shared" si="100"/>
        <v>1.9128614983559866</v>
      </c>
      <c r="L661" s="8">
        <f t="shared" si="101"/>
        <v>2.0095000000000001</v>
      </c>
      <c r="M661" s="19">
        <f t="shared" si="102"/>
        <v>0.10104077239995643</v>
      </c>
      <c r="N661" s="19">
        <f t="shared" si="103"/>
        <v>4.4041355883862904E-2</v>
      </c>
      <c r="O661" s="19">
        <f t="shared" si="104"/>
        <v>6.0479280866748111E-4</v>
      </c>
      <c r="P661" s="19">
        <f t="shared" si="105"/>
        <v>-3.2686648564105394E-3</v>
      </c>
      <c r="Q661" s="15"/>
      <c r="R661" s="1"/>
      <c r="S661" s="15"/>
      <c r="X661" s="10"/>
      <c r="Y661" s="10"/>
    </row>
    <row r="662" spans="1:25">
      <c r="A662" s="3">
        <v>39296</v>
      </c>
      <c r="B662" s="9">
        <f t="shared" si="106"/>
        <v>39296</v>
      </c>
      <c r="C662" s="5">
        <v>1.95</v>
      </c>
      <c r="D662" s="5">
        <v>2</v>
      </c>
      <c r="E662" s="5">
        <v>1.87</v>
      </c>
      <c r="F662" s="5">
        <v>1.9</v>
      </c>
      <c r="G662" s="6">
        <v>29100</v>
      </c>
      <c r="H662" s="10">
        <v>1.9</v>
      </c>
      <c r="I662" s="7">
        <f t="shared" si="98"/>
        <v>-2.5641025641025664E-2</v>
      </c>
      <c r="J662" s="8">
        <f t="shared" si="99"/>
        <v>2.1117775486824599</v>
      </c>
      <c r="K662" s="8">
        <f t="shared" si="100"/>
        <v>1.8962224513175401</v>
      </c>
      <c r="L662" s="8">
        <f t="shared" si="101"/>
        <v>2.004</v>
      </c>
      <c r="M662" s="19">
        <f t="shared" si="102"/>
        <v>0.11367606011369978</v>
      </c>
      <c r="N662" s="19">
        <f t="shared" si="103"/>
        <v>0.12505137692067761</v>
      </c>
      <c r="O662" s="19">
        <f t="shared" si="104"/>
        <v>2.6774340975413932E-3</v>
      </c>
      <c r="P662" s="19">
        <f t="shared" si="105"/>
        <v>-8.6985111325346923E-3</v>
      </c>
      <c r="Q662" s="15"/>
      <c r="R662" s="1"/>
      <c r="S662" s="15"/>
      <c r="X662" s="10"/>
      <c r="Y662" s="10"/>
    </row>
    <row r="663" spans="1:25">
      <c r="A663" s="3">
        <v>39297</v>
      </c>
      <c r="B663" s="9">
        <f t="shared" si="106"/>
        <v>39297</v>
      </c>
      <c r="C663" s="5">
        <v>2</v>
      </c>
      <c r="D663" s="5">
        <v>2.02</v>
      </c>
      <c r="E663" s="5">
        <v>1.97</v>
      </c>
      <c r="F663" s="5">
        <v>2.02</v>
      </c>
      <c r="G663" s="6">
        <v>212800</v>
      </c>
      <c r="H663" s="10">
        <v>2.02</v>
      </c>
      <c r="I663" s="7">
        <f t="shared" si="98"/>
        <v>6.3157894736842163E-2</v>
      </c>
      <c r="J663" s="8">
        <f t="shared" si="99"/>
        <v>2.0825588031893236</v>
      </c>
      <c r="K663" s="8">
        <f t="shared" si="100"/>
        <v>1.9124411968106774</v>
      </c>
      <c r="L663" s="8">
        <f t="shared" si="101"/>
        <v>1.9975000000000005</v>
      </c>
      <c r="M663" s="19">
        <f t="shared" si="102"/>
        <v>8.8953117440863774E-2</v>
      </c>
      <c r="N663" s="19">
        <f t="shared" si="103"/>
        <v>-0.21748592138140524</v>
      </c>
      <c r="O663" s="19">
        <f t="shared" si="104"/>
        <v>-1.3836090601193249E-2</v>
      </c>
      <c r="P663" s="19">
        <f t="shared" si="105"/>
        <v>8.5531871441919278E-3</v>
      </c>
      <c r="Q663" s="15"/>
      <c r="R663" s="1"/>
      <c r="S663" s="15"/>
      <c r="X663" s="10"/>
      <c r="Y663" s="10"/>
    </row>
    <row r="664" spans="1:25">
      <c r="A664" s="3">
        <v>39300</v>
      </c>
      <c r="B664" s="9">
        <f t="shared" si="106"/>
        <v>39300</v>
      </c>
      <c r="C664" s="5">
        <v>1.95</v>
      </c>
      <c r="D664" s="5">
        <v>1.99</v>
      </c>
      <c r="E664" s="5">
        <v>1.86</v>
      </c>
      <c r="F664" s="5">
        <v>1.97</v>
      </c>
      <c r="G664" s="6">
        <v>58800</v>
      </c>
      <c r="H664" s="10">
        <v>1.97</v>
      </c>
      <c r="I664" s="7">
        <f t="shared" si="98"/>
        <v>-2.4752475247524774E-2</v>
      </c>
      <c r="J664" s="8">
        <f t="shared" si="99"/>
        <v>2.073771282025235</v>
      </c>
      <c r="K664" s="8">
        <f t="shared" si="100"/>
        <v>1.9122287179747657</v>
      </c>
      <c r="L664" s="8">
        <f t="shared" si="101"/>
        <v>1.9930000000000003</v>
      </c>
      <c r="M664" s="19">
        <f t="shared" si="102"/>
        <v>8.4478683188880466E-2</v>
      </c>
      <c r="N664" s="19">
        <f t="shared" si="103"/>
        <v>-5.030103925202984E-2</v>
      </c>
      <c r="O664" s="19">
        <f t="shared" si="104"/>
        <v>-4.219578890464485E-3</v>
      </c>
      <c r="P664" s="19">
        <f t="shared" si="105"/>
        <v>-1.1110346099322371E-4</v>
      </c>
      <c r="Q664" s="15"/>
      <c r="R664" s="1"/>
      <c r="S664" s="15"/>
      <c r="X664" s="10"/>
      <c r="Y664" s="10"/>
    </row>
    <row r="665" spans="1:25">
      <c r="A665" s="3">
        <v>39301</v>
      </c>
      <c r="B665" s="9">
        <f t="shared" si="106"/>
        <v>39301</v>
      </c>
      <c r="C665" s="5">
        <v>1.91</v>
      </c>
      <c r="D665" s="5">
        <v>1.96</v>
      </c>
      <c r="E665" s="5">
        <v>1.8</v>
      </c>
      <c r="F665" s="5">
        <v>1.96</v>
      </c>
      <c r="G665" s="6">
        <v>37300</v>
      </c>
      <c r="H665" s="10">
        <v>1.96</v>
      </c>
      <c r="I665" s="7">
        <f t="shared" si="98"/>
        <v>-5.0761421319797002E-3</v>
      </c>
      <c r="J665" s="8">
        <f t="shared" si="99"/>
        <v>2.0660306391048082</v>
      </c>
      <c r="K665" s="8">
        <f t="shared" si="100"/>
        <v>1.9109693608951921</v>
      </c>
      <c r="L665" s="8">
        <f t="shared" si="101"/>
        <v>1.9885000000000002</v>
      </c>
      <c r="M665" s="19">
        <f t="shared" si="102"/>
        <v>8.1142733830634417E-2</v>
      </c>
      <c r="N665" s="19">
        <f t="shared" si="103"/>
        <v>-3.9488652430666016E-2</v>
      </c>
      <c r="O665" s="19">
        <f t="shared" si="104"/>
        <v>-3.7326406183363094E-3</v>
      </c>
      <c r="P665" s="19">
        <f t="shared" si="105"/>
        <v>-6.585807794516165E-4</v>
      </c>
      <c r="Q665" s="15"/>
      <c r="R665" s="1"/>
      <c r="S665" s="15"/>
      <c r="X665" s="10"/>
      <c r="Y665" s="10"/>
    </row>
    <row r="666" spans="1:25">
      <c r="A666" s="3">
        <v>39302</v>
      </c>
      <c r="B666" s="9">
        <f t="shared" si="106"/>
        <v>39302</v>
      </c>
      <c r="C666" s="5">
        <v>1.97</v>
      </c>
      <c r="D666" s="5">
        <v>1.97</v>
      </c>
      <c r="E666" s="5">
        <v>1.88</v>
      </c>
      <c r="F666" s="5">
        <v>1.94</v>
      </c>
      <c r="G666" s="6">
        <v>22500</v>
      </c>
      <c r="H666" s="10">
        <v>1.94</v>
      </c>
      <c r="I666" s="7">
        <f t="shared" si="98"/>
        <v>-1.0204081632653071E-2</v>
      </c>
      <c r="J666" s="8">
        <f t="shared" si="99"/>
        <v>2.0656186619958166</v>
      </c>
      <c r="K666" s="8">
        <f t="shared" si="100"/>
        <v>1.9053813380041824</v>
      </c>
      <c r="L666" s="8">
        <f t="shared" si="101"/>
        <v>1.9854999999999996</v>
      </c>
      <c r="M666" s="19">
        <f t="shared" si="102"/>
        <v>8.4097246464834657E-2</v>
      </c>
      <c r="N666" s="19">
        <f t="shared" si="103"/>
        <v>3.6411302586465251E-2</v>
      </c>
      <c r="O666" s="19">
        <f t="shared" si="104"/>
        <v>-1.9940513039543435E-4</v>
      </c>
      <c r="P666" s="19">
        <f t="shared" si="105"/>
        <v>-2.9241823575821098E-3</v>
      </c>
      <c r="Q666" s="15"/>
      <c r="R666" s="1"/>
      <c r="S666" s="15"/>
      <c r="X666" s="10"/>
      <c r="Y666" s="10"/>
    </row>
    <row r="667" spans="1:25">
      <c r="A667" s="3">
        <v>39303</v>
      </c>
      <c r="B667" s="9">
        <f t="shared" si="106"/>
        <v>39303</v>
      </c>
      <c r="C667" s="5">
        <v>1.92</v>
      </c>
      <c r="D667" s="5">
        <v>1.96</v>
      </c>
      <c r="E667" s="5">
        <v>1.85</v>
      </c>
      <c r="F667" s="5">
        <v>1.96</v>
      </c>
      <c r="G667" s="6">
        <v>25800</v>
      </c>
      <c r="H667" s="10">
        <v>1.96</v>
      </c>
      <c r="I667" s="7">
        <f t="shared" si="98"/>
        <v>1.0309278350515474E-2</v>
      </c>
      <c r="J667" s="8">
        <f t="shared" si="99"/>
        <v>2.0560732975164937</v>
      </c>
      <c r="K667" s="8">
        <f t="shared" si="100"/>
        <v>1.905926702483506</v>
      </c>
      <c r="L667" s="8">
        <f t="shared" si="101"/>
        <v>1.9809999999999999</v>
      </c>
      <c r="M667" s="19">
        <f t="shared" si="102"/>
        <v>7.8778787682307019E-2</v>
      </c>
      <c r="N667" s="19">
        <f t="shared" si="103"/>
        <v>-6.3241770760610536E-2</v>
      </c>
      <c r="O667" s="19">
        <f t="shared" si="104"/>
        <v>-4.6210680872238322E-3</v>
      </c>
      <c r="P667" s="19">
        <f t="shared" si="105"/>
        <v>2.8622327113525655E-4</v>
      </c>
      <c r="Q667" s="15"/>
      <c r="R667" s="1"/>
      <c r="S667" s="15"/>
      <c r="X667" s="10"/>
      <c r="Y667" s="10"/>
    </row>
    <row r="668" spans="1:25">
      <c r="A668" s="3">
        <v>39304</v>
      </c>
      <c r="B668" s="9">
        <f t="shared" si="106"/>
        <v>39304</v>
      </c>
      <c r="C668" s="5">
        <v>1.94</v>
      </c>
      <c r="D668" s="5">
        <v>1.95</v>
      </c>
      <c r="E668" s="5">
        <v>1.89</v>
      </c>
      <c r="F668" s="5">
        <v>1.95</v>
      </c>
      <c r="G668" s="6">
        <v>40500</v>
      </c>
      <c r="H668" s="10">
        <v>1.95</v>
      </c>
      <c r="I668" s="7">
        <f t="shared" si="98"/>
        <v>-5.1020408163265354E-3</v>
      </c>
      <c r="J668" s="8">
        <f t="shared" si="99"/>
        <v>2.0542033684851604</v>
      </c>
      <c r="K668" s="8">
        <f t="shared" si="100"/>
        <v>1.9027966315148392</v>
      </c>
      <c r="L668" s="8">
        <f t="shared" si="101"/>
        <v>1.9784999999999997</v>
      </c>
      <c r="M668" s="19">
        <f t="shared" si="102"/>
        <v>7.9570635380925819E-2</v>
      </c>
      <c r="N668" s="19">
        <f t="shared" si="103"/>
        <v>1.0051534453818988E-2</v>
      </c>
      <c r="O668" s="19">
        <f t="shared" si="104"/>
        <v>-9.094661331344472E-4</v>
      </c>
      <c r="P668" s="19">
        <f t="shared" si="105"/>
        <v>-1.6422829716316891E-3</v>
      </c>
      <c r="Q668" s="15"/>
      <c r="R668" s="1"/>
      <c r="S668" s="15"/>
      <c r="X668" s="10"/>
      <c r="Y668" s="10"/>
    </row>
    <row r="669" spans="1:25">
      <c r="A669" s="3">
        <v>39307</v>
      </c>
      <c r="B669" s="9">
        <f t="shared" si="106"/>
        <v>39307</v>
      </c>
      <c r="C669" s="5">
        <v>1.9</v>
      </c>
      <c r="D669" s="5">
        <v>1.9</v>
      </c>
      <c r="E669" s="5">
        <v>1.85</v>
      </c>
      <c r="F669" s="5">
        <v>1.87</v>
      </c>
      <c r="G669" s="6">
        <v>55500</v>
      </c>
      <c r="H669" s="10">
        <v>1.87</v>
      </c>
      <c r="I669" s="7">
        <f t="shared" si="98"/>
        <v>-4.1025641025640949E-2</v>
      </c>
      <c r="J669" s="8">
        <f t="shared" si="99"/>
        <v>2.0630842298052801</v>
      </c>
      <c r="K669" s="8">
        <f t="shared" si="100"/>
        <v>1.8849157701947195</v>
      </c>
      <c r="L669" s="8">
        <f t="shared" si="101"/>
        <v>1.9739999999999998</v>
      </c>
      <c r="M669" s="19">
        <f t="shared" si="102"/>
        <v>9.4523300418965187E-2</v>
      </c>
      <c r="N669" s="19">
        <f t="shared" si="103"/>
        <v>0.18791687368659277</v>
      </c>
      <c r="O669" s="19">
        <f t="shared" si="104"/>
        <v>4.3232629526202757E-3</v>
      </c>
      <c r="P669" s="19">
        <f t="shared" si="105"/>
        <v>-9.3971478738033194E-3</v>
      </c>
      <c r="Q669" s="15"/>
      <c r="R669" s="1"/>
      <c r="S669" s="15"/>
      <c r="X669" s="10"/>
      <c r="Y669" s="10"/>
    </row>
    <row r="670" spans="1:25">
      <c r="A670" s="3">
        <v>39308</v>
      </c>
      <c r="B670" s="9">
        <f t="shared" si="106"/>
        <v>39308</v>
      </c>
      <c r="C670" s="5">
        <v>1.87</v>
      </c>
      <c r="D670" s="5">
        <v>1.87</v>
      </c>
      <c r="E670" s="5">
        <v>1.84</v>
      </c>
      <c r="F670" s="5">
        <v>1.87</v>
      </c>
      <c r="G670" s="6">
        <v>33000</v>
      </c>
      <c r="H670" s="10">
        <v>1.87</v>
      </c>
      <c r="I670" s="7">
        <f t="shared" si="98"/>
        <v>0</v>
      </c>
      <c r="J670" s="8">
        <f t="shared" si="99"/>
        <v>2.0664696923305308</v>
      </c>
      <c r="K670" s="8">
        <f t="shared" si="100"/>
        <v>1.8685303076694688</v>
      </c>
      <c r="L670" s="8">
        <f t="shared" si="101"/>
        <v>1.9674999999999998</v>
      </c>
      <c r="M670" s="19">
        <f t="shared" si="102"/>
        <v>0.10593319458004542</v>
      </c>
      <c r="N670" s="19">
        <f t="shared" si="103"/>
        <v>0.12070985789225522</v>
      </c>
      <c r="O670" s="19">
        <f t="shared" si="104"/>
        <v>1.6409715494603279E-3</v>
      </c>
      <c r="P670" s="19">
        <f t="shared" si="105"/>
        <v>-8.6929415013371949E-3</v>
      </c>
      <c r="Q670" s="15"/>
      <c r="R670" s="1"/>
      <c r="S670" s="15"/>
      <c r="X670" s="10"/>
      <c r="Y670" s="10"/>
    </row>
    <row r="671" spans="1:25">
      <c r="A671" s="3">
        <v>39309</v>
      </c>
      <c r="B671" s="9">
        <f t="shared" si="106"/>
        <v>39309</v>
      </c>
      <c r="C671" s="5">
        <v>1.84</v>
      </c>
      <c r="D671" s="5">
        <v>1.87</v>
      </c>
      <c r="E671" s="5">
        <v>1.8</v>
      </c>
      <c r="F671" s="5">
        <v>1.8</v>
      </c>
      <c r="G671" s="6">
        <v>81500</v>
      </c>
      <c r="H671" s="10">
        <v>1.8</v>
      </c>
      <c r="I671" s="7">
        <f t="shared" si="98"/>
        <v>-3.7433155080213935E-2</v>
      </c>
      <c r="J671" s="8">
        <f t="shared" si="99"/>
        <v>2.0811825170918818</v>
      </c>
      <c r="K671" s="8">
        <f t="shared" si="100"/>
        <v>1.8358174829081175</v>
      </c>
      <c r="L671" s="8">
        <f t="shared" si="101"/>
        <v>1.9584999999999997</v>
      </c>
      <c r="M671" s="19">
        <f t="shared" si="102"/>
        <v>0.13365437276209055</v>
      </c>
      <c r="N671" s="19">
        <f t="shared" si="103"/>
        <v>0.26168547349054411</v>
      </c>
      <c r="O671" s="19">
        <f t="shared" si="104"/>
        <v>7.1197873435821686E-3</v>
      </c>
      <c r="P671" s="19">
        <f t="shared" si="105"/>
        <v>-1.7507248679392563E-2</v>
      </c>
      <c r="Q671" s="15"/>
      <c r="R671" s="1"/>
      <c r="S671" s="15"/>
      <c r="X671" s="10"/>
      <c r="Y671" s="10"/>
    </row>
    <row r="672" spans="1:25">
      <c r="A672" s="3">
        <v>39310</v>
      </c>
      <c r="B672" s="9">
        <f t="shared" si="106"/>
        <v>39310</v>
      </c>
      <c r="C672" s="5">
        <v>1.64</v>
      </c>
      <c r="D672" s="5">
        <v>1.65</v>
      </c>
      <c r="E672" s="5">
        <v>1.29</v>
      </c>
      <c r="F672" s="5">
        <v>1.54</v>
      </c>
      <c r="G672" s="6">
        <v>131600</v>
      </c>
      <c r="H672" s="10">
        <v>1.54</v>
      </c>
      <c r="I672" s="7">
        <f t="shared" si="98"/>
        <v>-0.14444444444444446</v>
      </c>
      <c r="J672" s="8">
        <f t="shared" si="99"/>
        <v>2.1537177811270198</v>
      </c>
      <c r="K672" s="8">
        <f t="shared" si="100"/>
        <v>1.7172822188729799</v>
      </c>
      <c r="L672" s="8">
        <f t="shared" si="101"/>
        <v>1.9354999999999998</v>
      </c>
      <c r="M672" s="19">
        <f t="shared" si="102"/>
        <v>0.25414317894729288</v>
      </c>
      <c r="N672" s="19">
        <f t="shared" si="103"/>
        <v>0.90149542955602813</v>
      </c>
      <c r="O672" s="19">
        <f t="shared" si="104"/>
        <v>3.4852908593761577E-2</v>
      </c>
      <c r="P672" s="19">
        <f t="shared" si="105"/>
        <v>-6.4568109378371291E-2</v>
      </c>
      <c r="Q672" s="15"/>
      <c r="R672" s="1"/>
      <c r="S672" s="15"/>
      <c r="X672" s="10"/>
      <c r="Y672" s="10"/>
    </row>
    <row r="673" spans="1:25">
      <c r="A673" s="3">
        <v>39311</v>
      </c>
      <c r="B673" s="9">
        <f t="shared" si="106"/>
        <v>39311</v>
      </c>
      <c r="C673" s="5">
        <v>1.6</v>
      </c>
      <c r="D673" s="5">
        <v>1.68</v>
      </c>
      <c r="E673" s="5">
        <v>1.55</v>
      </c>
      <c r="F673" s="5">
        <v>1.68</v>
      </c>
      <c r="G673" s="6">
        <v>47800</v>
      </c>
      <c r="H673" s="10">
        <v>1.68</v>
      </c>
      <c r="I673" s="7">
        <f t="shared" si="98"/>
        <v>9.0909090909090842E-2</v>
      </c>
      <c r="J673" s="8">
        <f t="shared" si="99"/>
        <v>2.1550840187832856</v>
      </c>
      <c r="K673" s="8">
        <f t="shared" si="100"/>
        <v>1.678915981216714</v>
      </c>
      <c r="L673" s="8">
        <f t="shared" si="101"/>
        <v>1.9169999999999998</v>
      </c>
      <c r="M673" s="19">
        <f t="shared" si="102"/>
        <v>0.28361635894459208</v>
      </c>
      <c r="N673" s="19">
        <f t="shared" si="103"/>
        <v>0.1159707693882734</v>
      </c>
      <c r="O673" s="19">
        <f t="shared" si="104"/>
        <v>6.3436243515193399E-4</v>
      </c>
      <c r="P673" s="19">
        <f t="shared" si="105"/>
        <v>-2.2341253659194666E-2</v>
      </c>
      <c r="Q673" s="15"/>
      <c r="R673" s="1"/>
      <c r="S673" s="15"/>
      <c r="X673" s="10"/>
      <c r="Y673" s="10"/>
    </row>
    <row r="674" spans="1:25">
      <c r="A674" s="3">
        <v>39314</v>
      </c>
      <c r="B674" s="9">
        <f t="shared" si="106"/>
        <v>39314</v>
      </c>
      <c r="C674" s="5">
        <v>1.7</v>
      </c>
      <c r="D674" s="5">
        <v>1.74</v>
      </c>
      <c r="E674" s="5">
        <v>1.68</v>
      </c>
      <c r="F674" s="5">
        <v>1.74</v>
      </c>
      <c r="G674" s="6">
        <v>134700</v>
      </c>
      <c r="H674" s="10">
        <v>1.74</v>
      </c>
      <c r="I674" s="7">
        <f t="shared" si="98"/>
        <v>3.5714285714285747E-2</v>
      </c>
      <c r="J674" s="8">
        <f t="shared" si="99"/>
        <v>2.1465389313203942</v>
      </c>
      <c r="K674" s="8">
        <f t="shared" si="100"/>
        <v>1.6584610686796064</v>
      </c>
      <c r="L674" s="8">
        <f t="shared" si="101"/>
        <v>1.9025000000000003</v>
      </c>
      <c r="M674" s="19">
        <f t="shared" si="102"/>
        <v>0.29429564061420738</v>
      </c>
      <c r="N674" s="19">
        <f t="shared" si="103"/>
        <v>3.7653969289203171E-2</v>
      </c>
      <c r="O674" s="19">
        <f t="shared" si="104"/>
        <v>-3.965083211797827E-3</v>
      </c>
      <c r="P674" s="19">
        <f t="shared" si="105"/>
        <v>-1.2183404509786076E-2</v>
      </c>
      <c r="Q674" s="15"/>
      <c r="R674" s="1"/>
      <c r="S674" s="15"/>
      <c r="X674" s="10"/>
      <c r="Y674" s="10"/>
    </row>
    <row r="675" spans="1:25">
      <c r="A675" s="3">
        <v>39315</v>
      </c>
      <c r="B675" s="9">
        <f t="shared" si="106"/>
        <v>39315</v>
      </c>
      <c r="C675" s="5">
        <v>1.74</v>
      </c>
      <c r="D675" s="5">
        <v>1.74</v>
      </c>
      <c r="E675" s="5">
        <v>1.68</v>
      </c>
      <c r="F675" s="5">
        <v>1.7</v>
      </c>
      <c r="G675" s="6">
        <v>65800</v>
      </c>
      <c r="H675" s="10">
        <v>1.7</v>
      </c>
      <c r="I675" s="7">
        <f t="shared" si="98"/>
        <v>-2.2988505747126457E-2</v>
      </c>
      <c r="J675" s="8">
        <f t="shared" si="99"/>
        <v>2.1461303171545514</v>
      </c>
      <c r="K675" s="8">
        <f t="shared" si="100"/>
        <v>1.6318696828454495</v>
      </c>
      <c r="L675" s="8">
        <f t="shared" si="101"/>
        <v>1.8890000000000005</v>
      </c>
      <c r="M675" s="19">
        <f t="shared" si="102"/>
        <v>0.3151358467622235</v>
      </c>
      <c r="N675" s="19">
        <f t="shared" si="103"/>
        <v>7.0813845915358248E-2</v>
      </c>
      <c r="O675" s="19">
        <f t="shared" si="104"/>
        <v>-1.9035954106430469E-4</v>
      </c>
      <c r="P675" s="19">
        <f t="shared" si="105"/>
        <v>-1.6033771510432723E-2</v>
      </c>
      <c r="Q675" s="15"/>
      <c r="R675" s="1"/>
      <c r="S675" s="15"/>
      <c r="X675" s="10"/>
      <c r="Y675" s="10"/>
    </row>
    <row r="676" spans="1:25">
      <c r="A676" s="3">
        <v>39316</v>
      </c>
      <c r="B676" s="9">
        <f t="shared" si="106"/>
        <v>39316</v>
      </c>
      <c r="C676" s="5">
        <v>1.7</v>
      </c>
      <c r="D676" s="5">
        <v>1.72</v>
      </c>
      <c r="E676" s="5">
        <v>1.65</v>
      </c>
      <c r="F676" s="5">
        <v>1.7</v>
      </c>
      <c r="G676" s="6">
        <v>85300</v>
      </c>
      <c r="H676" s="10">
        <v>1.7</v>
      </c>
      <c r="I676" s="7">
        <f t="shared" si="98"/>
        <v>0</v>
      </c>
      <c r="J676" s="8">
        <f t="shared" si="99"/>
        <v>2.1383785165250768</v>
      </c>
      <c r="K676" s="8">
        <f t="shared" si="100"/>
        <v>1.6096214834749243</v>
      </c>
      <c r="L676" s="8">
        <f t="shared" si="101"/>
        <v>1.8740000000000006</v>
      </c>
      <c r="M676" s="19">
        <f t="shared" si="102"/>
        <v>0.32849774837041051</v>
      </c>
      <c r="N676" s="19">
        <f t="shared" si="103"/>
        <v>4.2400449664708698E-2</v>
      </c>
      <c r="O676" s="19">
        <f t="shared" si="104"/>
        <v>-3.6119897135381278E-3</v>
      </c>
      <c r="P676" s="19">
        <f t="shared" si="105"/>
        <v>-1.3633563760882933E-2</v>
      </c>
      <c r="Q676" s="15"/>
      <c r="R676" s="1"/>
      <c r="S676" s="15"/>
      <c r="X676" s="10"/>
      <c r="Y676" s="10"/>
    </row>
    <row r="677" spans="1:25">
      <c r="A677" s="3">
        <v>39317</v>
      </c>
      <c r="B677" s="9">
        <f t="shared" si="106"/>
        <v>39317</v>
      </c>
      <c r="C677" s="5">
        <v>1.68</v>
      </c>
      <c r="D677" s="5">
        <v>1.7</v>
      </c>
      <c r="E677" s="5">
        <v>1.64</v>
      </c>
      <c r="F677" s="5">
        <v>1.65</v>
      </c>
      <c r="G677" s="6">
        <v>20900</v>
      </c>
      <c r="H677" s="10">
        <v>1.65</v>
      </c>
      <c r="I677" s="7">
        <f t="shared" si="98"/>
        <v>-2.941176470588238E-2</v>
      </c>
      <c r="J677" s="8">
        <f t="shared" si="99"/>
        <v>2.1313290377671184</v>
      </c>
      <c r="K677" s="8">
        <f t="shared" si="100"/>
        <v>1.5816709622328824</v>
      </c>
      <c r="L677" s="8">
        <f t="shared" si="101"/>
        <v>1.8565000000000005</v>
      </c>
      <c r="M677" s="19">
        <f t="shared" si="102"/>
        <v>0.34751733366734544</v>
      </c>
      <c r="N677" s="19">
        <f t="shared" si="103"/>
        <v>5.7898677818298612E-2</v>
      </c>
      <c r="O677" s="19">
        <f t="shared" si="104"/>
        <v>-3.2966468300542348E-3</v>
      </c>
      <c r="P677" s="19">
        <f t="shared" si="105"/>
        <v>-1.7364654689934325E-2</v>
      </c>
      <c r="Q677" s="15"/>
      <c r="R677" s="1"/>
      <c r="S677" s="15"/>
      <c r="X677" s="10"/>
      <c r="Y677" s="10"/>
    </row>
    <row r="678" spans="1:25">
      <c r="A678" s="3">
        <v>39318</v>
      </c>
      <c r="B678" s="9">
        <f t="shared" si="106"/>
        <v>39318</v>
      </c>
      <c r="C678" s="5">
        <v>1.65</v>
      </c>
      <c r="D678" s="5">
        <v>1.7</v>
      </c>
      <c r="E678" s="5">
        <v>1.65</v>
      </c>
      <c r="F678" s="5">
        <v>1.7</v>
      </c>
      <c r="G678" s="6">
        <v>23500</v>
      </c>
      <c r="H678" s="10">
        <v>1.7</v>
      </c>
      <c r="I678" s="7">
        <f t="shared" si="98"/>
        <v>3.0303030303030332E-2</v>
      </c>
      <c r="J678" s="8">
        <f t="shared" si="99"/>
        <v>2.1161106334430624</v>
      </c>
      <c r="K678" s="8">
        <f t="shared" si="100"/>
        <v>1.5668893665569374</v>
      </c>
      <c r="L678" s="8">
        <f t="shared" si="101"/>
        <v>1.8414999999999999</v>
      </c>
      <c r="M678" s="19">
        <f t="shared" si="102"/>
        <v>0.35051694051187332</v>
      </c>
      <c r="N678" s="19">
        <f t="shared" si="103"/>
        <v>8.6315315926059639E-3</v>
      </c>
      <c r="O678" s="19">
        <f t="shared" si="104"/>
        <v>-7.1403354688018943E-3</v>
      </c>
      <c r="P678" s="19">
        <f t="shared" si="105"/>
        <v>-9.345556711161605E-3</v>
      </c>
      <c r="Q678" s="15"/>
      <c r="R678" s="1"/>
      <c r="S678" s="15"/>
      <c r="X678" s="10"/>
      <c r="Y678" s="10"/>
    </row>
    <row r="679" spans="1:25">
      <c r="A679" s="3">
        <v>39321</v>
      </c>
      <c r="B679" s="9">
        <f t="shared" si="106"/>
        <v>39321</v>
      </c>
      <c r="C679" s="5">
        <v>1.65</v>
      </c>
      <c r="D679" s="5">
        <v>1.69</v>
      </c>
      <c r="E679" s="5">
        <v>1.62</v>
      </c>
      <c r="F679" s="5">
        <v>1.69</v>
      </c>
      <c r="G679" s="6">
        <v>26400</v>
      </c>
      <c r="H679" s="10">
        <v>1.69</v>
      </c>
      <c r="I679" s="7">
        <f t="shared" si="98"/>
        <v>-5.8823529411764757E-3</v>
      </c>
      <c r="J679" s="8">
        <f t="shared" si="99"/>
        <v>2.1108194606159194</v>
      </c>
      <c r="K679" s="8">
        <f t="shared" si="100"/>
        <v>1.5501805393840806</v>
      </c>
      <c r="L679" s="8">
        <f t="shared" si="101"/>
        <v>1.8305</v>
      </c>
      <c r="M679" s="19">
        <f t="shared" si="102"/>
        <v>0.36166040470008248</v>
      </c>
      <c r="N679" s="19">
        <f t="shared" si="103"/>
        <v>3.1791513904965436E-2</v>
      </c>
      <c r="O679" s="19">
        <f t="shared" si="104"/>
        <v>-2.500423533401872E-3</v>
      </c>
      <c r="P679" s="19">
        <f t="shared" si="105"/>
        <v>-1.066369300186942E-2</v>
      </c>
      <c r="Q679" s="15"/>
      <c r="R679" s="1"/>
      <c r="S679" s="15"/>
      <c r="X679" s="10"/>
      <c r="Y679" s="10"/>
    </row>
    <row r="680" spans="1:25">
      <c r="A680" s="3">
        <v>39322</v>
      </c>
      <c r="B680" s="9">
        <f t="shared" si="106"/>
        <v>39322</v>
      </c>
      <c r="C680" s="5">
        <v>1.69</v>
      </c>
      <c r="D680" s="5">
        <v>1.69</v>
      </c>
      <c r="E680" s="5">
        <v>1.68</v>
      </c>
      <c r="F680" s="5">
        <v>1.68</v>
      </c>
      <c r="G680" s="6">
        <v>33900</v>
      </c>
      <c r="H680" s="10">
        <v>1.68</v>
      </c>
      <c r="I680" s="7">
        <f t="shared" si="98"/>
        <v>-5.9171597633136145E-3</v>
      </c>
      <c r="J680" s="8">
        <f t="shared" si="99"/>
        <v>2.0869428642330972</v>
      </c>
      <c r="K680" s="8">
        <f t="shared" si="100"/>
        <v>1.5400571357669026</v>
      </c>
      <c r="L680" s="8">
        <f t="shared" si="101"/>
        <v>1.8134999999999999</v>
      </c>
      <c r="M680" s="19">
        <f t="shared" si="102"/>
        <v>0.35510742800711853</v>
      </c>
      <c r="N680" s="19">
        <f t="shared" si="103"/>
        <v>-1.8119143284148567E-2</v>
      </c>
      <c r="O680" s="19">
        <f t="shared" si="104"/>
        <v>-1.1311529398092272E-2</v>
      </c>
      <c r="P680" s="19">
        <f t="shared" si="105"/>
        <v>-6.5304674907093385E-3</v>
      </c>
      <c r="Q680" s="15"/>
      <c r="R680" s="1"/>
      <c r="S680" s="15"/>
      <c r="X680" s="10"/>
      <c r="Y680" s="10"/>
    </row>
    <row r="681" spans="1:25">
      <c r="A681" s="3">
        <v>39323</v>
      </c>
      <c r="B681" s="9">
        <f t="shared" si="106"/>
        <v>39323</v>
      </c>
      <c r="C681" s="5">
        <v>1.67</v>
      </c>
      <c r="D681" s="5">
        <v>1.67</v>
      </c>
      <c r="E681" s="5">
        <v>1.55</v>
      </c>
      <c r="F681" s="5">
        <v>1.6</v>
      </c>
      <c r="G681" s="6">
        <v>185800</v>
      </c>
      <c r="H681" s="10">
        <v>1.6</v>
      </c>
      <c r="I681" s="7">
        <f t="shared" si="98"/>
        <v>-4.7619047619047533E-2</v>
      </c>
      <c r="J681" s="8">
        <f t="shared" si="99"/>
        <v>2.0769555124926362</v>
      </c>
      <c r="K681" s="8">
        <f t="shared" si="100"/>
        <v>1.5150444875073634</v>
      </c>
      <c r="L681" s="8">
        <f t="shared" si="101"/>
        <v>1.7959999999999998</v>
      </c>
      <c r="M681" s="19">
        <f t="shared" si="102"/>
        <v>0.37088747533068184</v>
      </c>
      <c r="N681" s="19">
        <f t="shared" si="103"/>
        <v>4.4437390150135009E-2</v>
      </c>
      <c r="O681" s="19">
        <f t="shared" si="104"/>
        <v>-4.7856373605757851E-3</v>
      </c>
      <c r="P681" s="19">
        <f t="shared" si="105"/>
        <v>-1.6241376815596936E-2</v>
      </c>
      <c r="Q681" s="15"/>
      <c r="R681" s="1"/>
      <c r="S681" s="15"/>
      <c r="X681" s="10"/>
      <c r="Y681" s="10"/>
    </row>
    <row r="682" spans="1:25">
      <c r="A682" s="3">
        <v>39324</v>
      </c>
      <c r="B682" s="9">
        <f t="shared" si="106"/>
        <v>39324</v>
      </c>
      <c r="C682" s="5">
        <v>1.6</v>
      </c>
      <c r="D682" s="5">
        <v>1.6</v>
      </c>
      <c r="E682" s="5">
        <v>1.57</v>
      </c>
      <c r="F682" s="5">
        <v>1.57</v>
      </c>
      <c r="G682" s="6">
        <v>58000</v>
      </c>
      <c r="H682" s="10">
        <v>1.57</v>
      </c>
      <c r="I682" s="7">
        <f t="shared" si="98"/>
        <v>-1.8750000000000017E-2</v>
      </c>
      <c r="J682" s="8">
        <f t="shared" si="99"/>
        <v>2.0725853118121069</v>
      </c>
      <c r="K682" s="8">
        <f t="shared" si="100"/>
        <v>1.486414688187893</v>
      </c>
      <c r="L682" s="8">
        <f t="shared" si="101"/>
        <v>1.7795000000000001</v>
      </c>
      <c r="M682" s="19">
        <f t="shared" si="102"/>
        <v>0.39435201245139873</v>
      </c>
      <c r="N682" s="19">
        <f t="shared" si="103"/>
        <v>6.3265919399936588E-2</v>
      </c>
      <c r="O682" s="19">
        <f t="shared" si="104"/>
        <v>-2.1041378374467156E-3</v>
      </c>
      <c r="P682" s="19">
        <f t="shared" si="105"/>
        <v>-1.8897002401938551E-2</v>
      </c>
      <c r="Q682" s="15"/>
      <c r="R682" s="1"/>
      <c r="S682" s="15"/>
      <c r="X682" s="10"/>
      <c r="Y682" s="10"/>
    </row>
    <row r="683" spans="1:25">
      <c r="A683" s="3">
        <v>39325</v>
      </c>
      <c r="B683" s="9">
        <f t="shared" si="106"/>
        <v>39325</v>
      </c>
      <c r="C683" s="5">
        <v>1.61</v>
      </c>
      <c r="D683" s="5">
        <v>1.61</v>
      </c>
      <c r="E683" s="5">
        <v>1.55</v>
      </c>
      <c r="F683" s="5">
        <v>1.61</v>
      </c>
      <c r="G683" s="6">
        <v>99400</v>
      </c>
      <c r="H683" s="10">
        <v>1.61</v>
      </c>
      <c r="I683" s="7">
        <f t="shared" si="98"/>
        <v>2.5477707006369449E-2</v>
      </c>
      <c r="J683" s="8">
        <f t="shared" si="99"/>
        <v>2.0389928570517464</v>
      </c>
      <c r="K683" s="8">
        <f t="shared" si="100"/>
        <v>1.4790071429482528</v>
      </c>
      <c r="L683" s="8">
        <f t="shared" si="101"/>
        <v>1.7589999999999997</v>
      </c>
      <c r="M683" s="19">
        <f t="shared" si="102"/>
        <v>0.37862272455778551</v>
      </c>
      <c r="N683" s="19">
        <f t="shared" si="103"/>
        <v>-3.9886414667534502E-2</v>
      </c>
      <c r="O683" s="19">
        <f t="shared" si="104"/>
        <v>-1.6207996152877262E-2</v>
      </c>
      <c r="P683" s="19">
        <f t="shared" si="105"/>
        <v>-4.9834984129973172E-3</v>
      </c>
      <c r="Q683" s="15"/>
      <c r="R683" s="1"/>
      <c r="S683" s="15"/>
      <c r="X683" s="10"/>
      <c r="Y683" s="10"/>
    </row>
    <row r="684" spans="1:25">
      <c r="A684" s="3">
        <v>39328</v>
      </c>
      <c r="B684" s="9">
        <f t="shared" si="106"/>
        <v>39328</v>
      </c>
      <c r="C684" s="5">
        <v>1.61</v>
      </c>
      <c r="D684" s="5">
        <v>1.63</v>
      </c>
      <c r="E684" s="5">
        <v>1.57</v>
      </c>
      <c r="F684" s="5">
        <v>1.63</v>
      </c>
      <c r="G684" s="6">
        <v>6000</v>
      </c>
      <c r="H684" s="10">
        <v>1.63</v>
      </c>
      <c r="I684" s="7">
        <f t="shared" ref="I684:I747" si="107">IF(A685&gt;A684,(H684-H683)/H683, (H684-H685)/H685)</f>
        <v>1.2422360248447077E-2</v>
      </c>
      <c r="J684" s="8">
        <f t="shared" ref="J684:J747" si="108">(L684)+2*STDEVPA(H665:H684)</f>
        <v>2.0097013261080345</v>
      </c>
      <c r="K684" s="8">
        <f t="shared" ref="K684:K747" si="109">(L684)-(2*STDEVPA(H665:H684))</f>
        <v>1.4742986738919661</v>
      </c>
      <c r="L684" s="8">
        <f t="shared" ref="L684:L747" si="110">AVERAGE(H665:H684)</f>
        <v>1.7420000000000002</v>
      </c>
      <c r="M684" s="19">
        <f t="shared" ref="M684:M747" si="111">(J684-K684)/K684</f>
        <v>0.36315752140146179</v>
      </c>
      <c r="N684" s="19">
        <f t="shared" ref="N684:N747" si="112">IF(A685&gt;A684,(M684-M683)/M683, (M684-M685)/M685)</f>
        <v>-4.0845945457675274E-2</v>
      </c>
      <c r="O684" s="19">
        <f t="shared" ref="O684:O747" si="113">IF(A685&gt;A684,(J684-J683)/J683, (J684-J685)/J685)</f>
        <v>-1.4365685903414849E-2</v>
      </c>
      <c r="P684" s="19">
        <f t="shared" ref="P684:P747" si="114">IF(A685&gt;A684,(K684-K683)/K683, (K684-K685)/K685)</f>
        <v>-3.1835336825356861E-3</v>
      </c>
      <c r="Q684" s="15"/>
      <c r="R684" s="1"/>
      <c r="S684" s="15"/>
      <c r="X684" s="10"/>
      <c r="Y684" s="10"/>
    </row>
    <row r="685" spans="1:25">
      <c r="A685" s="3">
        <v>39329</v>
      </c>
      <c r="B685" s="9">
        <f t="shared" si="106"/>
        <v>39329</v>
      </c>
      <c r="C685" s="5">
        <v>1.6</v>
      </c>
      <c r="D685" s="5">
        <v>1.6</v>
      </c>
      <c r="E685" s="5">
        <v>1.57</v>
      </c>
      <c r="F685" s="5">
        <v>1.57</v>
      </c>
      <c r="G685" s="6">
        <v>44400</v>
      </c>
      <c r="H685" s="10">
        <v>1.57</v>
      </c>
      <c r="I685" s="7">
        <f t="shared" si="107"/>
        <v>-3.6809815950920144E-2</v>
      </c>
      <c r="J685" s="8">
        <f t="shared" si="108"/>
        <v>1.9804825575499239</v>
      </c>
      <c r="K685" s="8">
        <f t="shared" si="109"/>
        <v>1.4645174424500755</v>
      </c>
      <c r="L685" s="8">
        <f t="shared" si="110"/>
        <v>1.7224999999999997</v>
      </c>
      <c r="M685" s="19">
        <f t="shared" si="111"/>
        <v>0.35231066571433972</v>
      </c>
      <c r="N685" s="19">
        <f t="shared" si="112"/>
        <v>-2.9868184046589346E-2</v>
      </c>
      <c r="O685" s="19">
        <f t="shared" si="113"/>
        <v>-1.4538861162367555E-2</v>
      </c>
      <c r="P685" s="19">
        <f t="shared" si="114"/>
        <v>-6.6344978904914432E-3</v>
      </c>
      <c r="Q685" s="15"/>
      <c r="R685" s="1"/>
      <c r="S685" s="15"/>
      <c r="X685" s="10"/>
      <c r="Y685" s="10"/>
    </row>
    <row r="686" spans="1:25">
      <c r="A686" s="3">
        <v>39330</v>
      </c>
      <c r="B686" s="9">
        <f t="shared" si="106"/>
        <v>39330</v>
      </c>
      <c r="C686" s="5">
        <v>1.7</v>
      </c>
      <c r="D686" s="5">
        <v>1.7</v>
      </c>
      <c r="E686" s="5">
        <v>1.57</v>
      </c>
      <c r="F686" s="5">
        <v>1.58</v>
      </c>
      <c r="G686" s="6">
        <v>104800</v>
      </c>
      <c r="H686" s="10">
        <v>1.58</v>
      </c>
      <c r="I686" s="7">
        <f t="shared" si="107"/>
        <v>6.3694267515923622E-3</v>
      </c>
      <c r="J686" s="8">
        <f t="shared" si="108"/>
        <v>1.9491609899432272</v>
      </c>
      <c r="K686" s="8">
        <f t="shared" si="109"/>
        <v>1.4598390100567726</v>
      </c>
      <c r="L686" s="8">
        <f t="shared" si="110"/>
        <v>1.7044999999999999</v>
      </c>
      <c r="M686" s="19">
        <f t="shared" si="111"/>
        <v>0.33518900133202018</v>
      </c>
      <c r="N686" s="19">
        <f t="shared" si="112"/>
        <v>-4.8598200533054886E-2</v>
      </c>
      <c r="O686" s="19">
        <f t="shared" si="113"/>
        <v>-1.5815119142197815E-2</v>
      </c>
      <c r="P686" s="19">
        <f t="shared" si="114"/>
        <v>-3.1945214564847255E-3</v>
      </c>
      <c r="Q686" s="15"/>
      <c r="R686" s="1"/>
      <c r="S686" s="15"/>
      <c r="X686" s="10"/>
      <c r="Y686" s="10"/>
    </row>
    <row r="687" spans="1:25">
      <c r="A687" s="3">
        <v>39331</v>
      </c>
      <c r="B687" s="9">
        <f t="shared" si="106"/>
        <v>39331</v>
      </c>
      <c r="C687" s="5">
        <v>1.6</v>
      </c>
      <c r="D687" s="5">
        <v>1.65</v>
      </c>
      <c r="E687" s="5">
        <v>1.58</v>
      </c>
      <c r="F687" s="5">
        <v>1.6</v>
      </c>
      <c r="G687" s="6">
        <v>127300</v>
      </c>
      <c r="H687" s="10">
        <v>1.6</v>
      </c>
      <c r="I687" s="7">
        <f t="shared" si="107"/>
        <v>1.2658227848101276E-2</v>
      </c>
      <c r="J687" s="8">
        <f t="shared" si="108"/>
        <v>1.9048826916218409</v>
      </c>
      <c r="K687" s="8">
        <f t="shared" si="109"/>
        <v>1.4681173083781593</v>
      </c>
      <c r="L687" s="8">
        <f t="shared" si="110"/>
        <v>1.6865000000000001</v>
      </c>
      <c r="M687" s="19">
        <f t="shared" si="111"/>
        <v>0.29750032967473128</v>
      </c>
      <c r="N687" s="19">
        <f t="shared" si="112"/>
        <v>-0.11244006070460685</v>
      </c>
      <c r="O687" s="19">
        <f t="shared" si="113"/>
        <v>-2.2716593729220892E-2</v>
      </c>
      <c r="P687" s="19">
        <f t="shared" si="114"/>
        <v>5.6706926341588667E-3</v>
      </c>
      <c r="Q687" s="15"/>
      <c r="R687" s="1"/>
      <c r="S687" s="15"/>
      <c r="X687" s="10"/>
      <c r="Y687" s="10"/>
    </row>
    <row r="688" spans="1:25">
      <c r="A688" s="3">
        <v>39332</v>
      </c>
      <c r="B688" s="9">
        <f t="shared" si="106"/>
        <v>39332</v>
      </c>
      <c r="C688" s="5">
        <v>1.64</v>
      </c>
      <c r="D688" s="5">
        <v>1.64</v>
      </c>
      <c r="E688" s="5">
        <v>1.59</v>
      </c>
      <c r="F688" s="5">
        <v>1.59</v>
      </c>
      <c r="G688" s="6">
        <v>51000</v>
      </c>
      <c r="H688" s="10">
        <v>1.59</v>
      </c>
      <c r="I688" s="7">
        <f t="shared" si="107"/>
        <v>-6.2500000000000056E-3</v>
      </c>
      <c r="J688" s="8">
        <f t="shared" si="108"/>
        <v>1.8538941746657649</v>
      </c>
      <c r="K688" s="8">
        <f t="shared" si="109"/>
        <v>1.4831058253342357</v>
      </c>
      <c r="L688" s="8">
        <f t="shared" si="110"/>
        <v>1.6685000000000003</v>
      </c>
      <c r="M688" s="19">
        <f t="shared" si="111"/>
        <v>0.25000801898136132</v>
      </c>
      <c r="N688" s="19">
        <f t="shared" si="112"/>
        <v>-0.15963784223464611</v>
      </c>
      <c r="O688" s="19">
        <f t="shared" si="113"/>
        <v>-2.6767274006077361E-2</v>
      </c>
      <c r="P688" s="19">
        <f t="shared" si="114"/>
        <v>1.0209345581951025E-2</v>
      </c>
      <c r="Q688" s="15"/>
      <c r="R688" s="1"/>
      <c r="S688" s="15"/>
      <c r="X688" s="10"/>
      <c r="Y688" s="10"/>
    </row>
    <row r="689" spans="1:25">
      <c r="A689" s="3">
        <v>39335</v>
      </c>
      <c r="B689" s="9">
        <f t="shared" si="106"/>
        <v>39335</v>
      </c>
      <c r="C689" s="5">
        <v>1.58</v>
      </c>
      <c r="D689" s="5">
        <v>1.58</v>
      </c>
      <c r="E689" s="5">
        <v>1.52</v>
      </c>
      <c r="F689" s="5">
        <v>1.52</v>
      </c>
      <c r="G689" s="6">
        <v>56300</v>
      </c>
      <c r="H689" s="10">
        <v>1.52</v>
      </c>
      <c r="I689" s="7">
        <f t="shared" si="107"/>
        <v>-4.4025157232704441E-2</v>
      </c>
      <c r="J689" s="8">
        <f t="shared" si="108"/>
        <v>1.8225692280101531</v>
      </c>
      <c r="K689" s="8">
        <f t="shared" si="109"/>
        <v>1.4794307719898465</v>
      </c>
      <c r="L689" s="8">
        <f t="shared" si="110"/>
        <v>1.6509999999999998</v>
      </c>
      <c r="M689" s="19">
        <f t="shared" si="111"/>
        <v>0.23193951519528186</v>
      </c>
      <c r="N689" s="19">
        <f t="shared" si="112"/>
        <v>-7.2271696962754275E-2</v>
      </c>
      <c r="O689" s="19">
        <f t="shared" si="113"/>
        <v>-1.6896836444970934E-2</v>
      </c>
      <c r="P689" s="19">
        <f t="shared" si="114"/>
        <v>-2.4779441099970095E-3</v>
      </c>
      <c r="Q689" s="15"/>
      <c r="R689" s="1"/>
      <c r="S689" s="15"/>
      <c r="X689" s="10"/>
      <c r="Y689" s="10"/>
    </row>
    <row r="690" spans="1:25">
      <c r="A690" s="3">
        <v>39336</v>
      </c>
      <c r="B690" s="9">
        <f t="shared" si="106"/>
        <v>39336</v>
      </c>
      <c r="C690" s="5">
        <v>1.57</v>
      </c>
      <c r="D690" s="5">
        <v>1.57</v>
      </c>
      <c r="E690" s="5">
        <v>1.53</v>
      </c>
      <c r="F690" s="5">
        <v>1.57</v>
      </c>
      <c r="G690" s="6">
        <v>30700</v>
      </c>
      <c r="H690" s="10">
        <v>1.57</v>
      </c>
      <c r="I690" s="7">
        <f t="shared" si="107"/>
        <v>3.2894736842105289E-2</v>
      </c>
      <c r="J690" s="8">
        <f t="shared" si="108"/>
        <v>1.7783235749972575</v>
      </c>
      <c r="K690" s="8">
        <f t="shared" si="109"/>
        <v>1.4936764250027423</v>
      </c>
      <c r="L690" s="8">
        <f t="shared" si="110"/>
        <v>1.6359999999999999</v>
      </c>
      <c r="M690" s="19">
        <f t="shared" si="111"/>
        <v>0.19056814798023777</v>
      </c>
      <c r="N690" s="19">
        <f t="shared" si="112"/>
        <v>-0.1783713619484433</v>
      </c>
      <c r="O690" s="19">
        <f t="shared" si="113"/>
        <v>-2.4276528064287685E-2</v>
      </c>
      <c r="P690" s="19">
        <f t="shared" si="114"/>
        <v>9.6291447241801664E-3</v>
      </c>
      <c r="Q690" s="15"/>
      <c r="R690" s="1"/>
      <c r="S690" s="15"/>
      <c r="X690" s="10"/>
      <c r="Y690" s="10"/>
    </row>
    <row r="691" spans="1:25">
      <c r="A691" s="3">
        <v>39337</v>
      </c>
      <c r="B691" s="9">
        <f t="shared" si="106"/>
        <v>39337</v>
      </c>
      <c r="C691" s="5">
        <v>1.56</v>
      </c>
      <c r="D691" s="5">
        <v>1.57</v>
      </c>
      <c r="E691" s="5">
        <v>1.52</v>
      </c>
      <c r="F691" s="5">
        <v>1.52</v>
      </c>
      <c r="G691" s="6">
        <v>26400</v>
      </c>
      <c r="H691" s="10">
        <v>1.52</v>
      </c>
      <c r="I691" s="7">
        <f t="shared" si="107"/>
        <v>-3.1847133757961811E-2</v>
      </c>
      <c r="J691" s="8">
        <f t="shared" si="108"/>
        <v>1.7515530779256134</v>
      </c>
      <c r="K691" s="8">
        <f t="shared" si="109"/>
        <v>1.4924469220743872</v>
      </c>
      <c r="L691" s="8">
        <f t="shared" si="110"/>
        <v>1.6220000000000003</v>
      </c>
      <c r="M691" s="19">
        <f t="shared" si="111"/>
        <v>0.17361163872487234</v>
      </c>
      <c r="N691" s="19">
        <f t="shared" si="112"/>
        <v>-8.8978716721977325E-2</v>
      </c>
      <c r="O691" s="19">
        <f t="shared" si="113"/>
        <v>-1.5053782926813707E-2</v>
      </c>
      <c r="P691" s="19">
        <f t="shared" si="114"/>
        <v>-8.2313873860120077E-4</v>
      </c>
      <c r="Q691" s="15"/>
      <c r="R691" s="1"/>
      <c r="S691" s="15"/>
      <c r="X691" s="10"/>
      <c r="Y691" s="10"/>
    </row>
    <row r="692" spans="1:25">
      <c r="A692" s="3">
        <v>39338</v>
      </c>
      <c r="B692" s="9">
        <f t="shared" si="106"/>
        <v>39338</v>
      </c>
      <c r="C692" s="5">
        <v>1.57</v>
      </c>
      <c r="D692" s="5">
        <v>1.58</v>
      </c>
      <c r="E692" s="5">
        <v>1.57</v>
      </c>
      <c r="F692" s="5">
        <v>1.57</v>
      </c>
      <c r="G692" s="6">
        <v>30900</v>
      </c>
      <c r="H692" s="10">
        <v>1.57</v>
      </c>
      <c r="I692" s="7">
        <f t="shared" si="107"/>
        <v>3.2894736842105289E-2</v>
      </c>
      <c r="J692" s="8">
        <f t="shared" si="108"/>
        <v>1.7498764218515457</v>
      </c>
      <c r="K692" s="8">
        <f t="shared" si="109"/>
        <v>1.4971235781484533</v>
      </c>
      <c r="L692" s="8">
        <f t="shared" si="110"/>
        <v>1.6234999999999995</v>
      </c>
      <c r="M692" s="19">
        <f t="shared" si="111"/>
        <v>0.16882563830547703</v>
      </c>
      <c r="N692" s="19">
        <f t="shared" si="112"/>
        <v>-2.7567278637233704E-2</v>
      </c>
      <c r="O692" s="19">
        <f t="shared" si="113"/>
        <v>-9.5723966073208333E-4</v>
      </c>
      <c r="P692" s="19">
        <f t="shared" si="114"/>
        <v>3.1335493442982169E-3</v>
      </c>
      <c r="Q692" s="15"/>
      <c r="R692" s="1"/>
      <c r="S692" s="15"/>
      <c r="X692" s="10"/>
      <c r="Y692" s="10"/>
    </row>
    <row r="693" spans="1:25">
      <c r="A693" s="3">
        <v>39339</v>
      </c>
      <c r="B693" s="9">
        <f t="shared" si="106"/>
        <v>39339</v>
      </c>
      <c r="C693" s="5">
        <v>1.57</v>
      </c>
      <c r="D693" s="5">
        <v>1.57</v>
      </c>
      <c r="E693" s="5">
        <v>1.54</v>
      </c>
      <c r="F693" s="5">
        <v>1.55</v>
      </c>
      <c r="G693" s="6">
        <v>21800</v>
      </c>
      <c r="H693" s="10">
        <v>1.55</v>
      </c>
      <c r="I693" s="7">
        <f t="shared" si="107"/>
        <v>-1.2738853503184724E-2</v>
      </c>
      <c r="J693" s="8">
        <f t="shared" si="108"/>
        <v>1.7444519517308383</v>
      </c>
      <c r="K693" s="8">
        <f t="shared" si="109"/>
        <v>1.4895480482691612</v>
      </c>
      <c r="L693" s="8">
        <f t="shared" si="110"/>
        <v>1.6169999999999998</v>
      </c>
      <c r="M693" s="19">
        <f t="shared" si="111"/>
        <v>0.17112835249448496</v>
      </c>
      <c r="N693" s="19">
        <f t="shared" si="112"/>
        <v>1.3639600075678951E-2</v>
      </c>
      <c r="O693" s="19">
        <f t="shared" si="113"/>
        <v>-3.0999161157721704E-3</v>
      </c>
      <c r="P693" s="19">
        <f t="shared" si="114"/>
        <v>-5.0600564909017327E-3</v>
      </c>
      <c r="Q693" s="15"/>
      <c r="R693" s="1"/>
      <c r="S693" s="15"/>
      <c r="X693" s="10"/>
      <c r="Y693" s="10"/>
    </row>
    <row r="694" spans="1:25">
      <c r="A694" s="3">
        <v>39342</v>
      </c>
      <c r="B694" s="9">
        <f t="shared" si="106"/>
        <v>39342</v>
      </c>
      <c r="C694" s="5">
        <v>1.53</v>
      </c>
      <c r="D694" s="5">
        <v>1.59</v>
      </c>
      <c r="E694" s="5">
        <v>1.52</v>
      </c>
      <c r="F694" s="5">
        <v>1.58</v>
      </c>
      <c r="G694" s="6">
        <v>48100</v>
      </c>
      <c r="H694" s="10">
        <v>1.58</v>
      </c>
      <c r="I694" s="7">
        <f t="shared" si="107"/>
        <v>1.9354838709677438E-2</v>
      </c>
      <c r="J694" s="8">
        <f t="shared" si="108"/>
        <v>1.7240478161461572</v>
      </c>
      <c r="K694" s="8">
        <f t="shared" si="109"/>
        <v>1.4939521838538428</v>
      </c>
      <c r="L694" s="8">
        <f t="shared" si="110"/>
        <v>1.609</v>
      </c>
      <c r="M694" s="19">
        <f t="shared" si="111"/>
        <v>0.15401807017594968</v>
      </c>
      <c r="N694" s="19">
        <f t="shared" si="112"/>
        <v>-9.9985081777063833E-2</v>
      </c>
      <c r="O694" s="19">
        <f t="shared" si="113"/>
        <v>-1.1696587896523159E-2</v>
      </c>
      <c r="P694" s="19">
        <f t="shared" si="114"/>
        <v>2.9566925281793461E-3</v>
      </c>
      <c r="Q694" s="15"/>
      <c r="R694" s="1"/>
      <c r="S694" s="15"/>
      <c r="X694" s="10"/>
      <c r="Y694" s="10"/>
    </row>
    <row r="695" spans="1:25">
      <c r="A695" s="3">
        <v>39343</v>
      </c>
      <c r="B695" s="9">
        <f t="shared" si="106"/>
        <v>39343</v>
      </c>
      <c r="C695" s="5">
        <v>1.58</v>
      </c>
      <c r="D695" s="5">
        <v>1.62</v>
      </c>
      <c r="E695" s="5">
        <v>1.55</v>
      </c>
      <c r="F695" s="5">
        <v>1.62</v>
      </c>
      <c r="G695" s="6">
        <v>98500</v>
      </c>
      <c r="H695" s="10">
        <v>1.62</v>
      </c>
      <c r="I695" s="7">
        <f t="shared" si="107"/>
        <v>2.5316455696202552E-2</v>
      </c>
      <c r="J695" s="8">
        <f t="shared" si="108"/>
        <v>1.7124243920159659</v>
      </c>
      <c r="K695" s="8">
        <f t="shared" si="109"/>
        <v>1.4975756079840337</v>
      </c>
      <c r="L695" s="8">
        <f t="shared" si="110"/>
        <v>1.6049999999999998</v>
      </c>
      <c r="M695" s="19">
        <f t="shared" si="111"/>
        <v>0.14346439864972935</v>
      </c>
      <c r="N695" s="19">
        <f t="shared" si="112"/>
        <v>-6.8522294261730829E-2</v>
      </c>
      <c r="O695" s="19">
        <f t="shared" si="113"/>
        <v>-6.7419383739447097E-3</v>
      </c>
      <c r="P695" s="19">
        <f t="shared" si="114"/>
        <v>2.4253949820828998E-3</v>
      </c>
      <c r="Q695" s="15"/>
      <c r="R695" s="1"/>
      <c r="S695" s="15"/>
      <c r="X695" s="10"/>
      <c r="Y695" s="10"/>
    </row>
    <row r="696" spans="1:25">
      <c r="A696" s="3">
        <v>39344</v>
      </c>
      <c r="B696" s="9">
        <f t="shared" si="106"/>
        <v>39344</v>
      </c>
      <c r="C696" s="5">
        <v>1.62</v>
      </c>
      <c r="D696" s="5">
        <v>1.62</v>
      </c>
      <c r="E696" s="5">
        <v>1.56</v>
      </c>
      <c r="F696" s="5">
        <v>1.57</v>
      </c>
      <c r="G696" s="6">
        <v>39600</v>
      </c>
      <c r="H696" s="10">
        <v>1.57</v>
      </c>
      <c r="I696" s="7">
        <f t="shared" si="107"/>
        <v>-3.0864197530864224E-2</v>
      </c>
      <c r="J696" s="8">
        <f t="shared" si="108"/>
        <v>1.697550492174446</v>
      </c>
      <c r="K696" s="8">
        <f t="shared" si="109"/>
        <v>1.4994495078255541</v>
      </c>
      <c r="L696" s="8">
        <f t="shared" si="110"/>
        <v>1.5985</v>
      </c>
      <c r="M696" s="19">
        <f t="shared" si="111"/>
        <v>0.13211580871180556</v>
      </c>
      <c r="N696" s="19">
        <f t="shared" si="112"/>
        <v>-7.9103875558922135E-2</v>
      </c>
      <c r="O696" s="19">
        <f t="shared" si="113"/>
        <v>-8.6858724454452873E-3</v>
      </c>
      <c r="P696" s="19">
        <f t="shared" si="114"/>
        <v>1.2512889710075991E-3</v>
      </c>
      <c r="Q696" s="15"/>
      <c r="R696" s="1"/>
      <c r="S696" s="15"/>
      <c r="X696" s="10"/>
      <c r="Y696" s="10"/>
    </row>
    <row r="697" spans="1:25">
      <c r="A697" s="3">
        <v>39345</v>
      </c>
      <c r="B697" s="9">
        <f t="shared" si="106"/>
        <v>39345</v>
      </c>
      <c r="C697" s="5">
        <v>1.58</v>
      </c>
      <c r="D697" s="5">
        <v>1.6</v>
      </c>
      <c r="E697" s="5">
        <v>1.56</v>
      </c>
      <c r="F697" s="5">
        <v>1.56</v>
      </c>
      <c r="G697" s="6">
        <v>34800</v>
      </c>
      <c r="H697" s="10">
        <v>1.56</v>
      </c>
      <c r="I697" s="7">
        <f t="shared" si="107"/>
        <v>-6.3694267515923622E-3</v>
      </c>
      <c r="J697" s="8">
        <f t="shared" si="108"/>
        <v>1.6914474217206388</v>
      </c>
      <c r="K697" s="8">
        <f t="shared" si="109"/>
        <v>1.4965525782793614</v>
      </c>
      <c r="L697" s="8">
        <f t="shared" si="110"/>
        <v>1.5940000000000001</v>
      </c>
      <c r="M697" s="19">
        <f t="shared" si="111"/>
        <v>0.13022919894024357</v>
      </c>
      <c r="N697" s="19">
        <f t="shared" si="112"/>
        <v>-1.427996989881355E-2</v>
      </c>
      <c r="O697" s="19">
        <f t="shared" si="113"/>
        <v>-3.595221751542475E-3</v>
      </c>
      <c r="P697" s="19">
        <f t="shared" si="114"/>
        <v>-1.9319953963596375E-3</v>
      </c>
      <c r="Q697" s="15"/>
      <c r="R697" s="1"/>
      <c r="S697" s="15"/>
      <c r="X697" s="10"/>
      <c r="Y697" s="10"/>
    </row>
    <row r="698" spans="1:25">
      <c r="A698" s="3">
        <v>39346</v>
      </c>
      <c r="B698" s="9">
        <f t="shared" si="106"/>
        <v>39346</v>
      </c>
      <c r="C698" s="5">
        <v>1.58</v>
      </c>
      <c r="D698" s="5">
        <v>1.6</v>
      </c>
      <c r="E698" s="5">
        <v>1.56</v>
      </c>
      <c r="F698" s="5">
        <v>1.56</v>
      </c>
      <c r="G698" s="6">
        <v>21600</v>
      </c>
      <c r="H698" s="10">
        <v>1.56</v>
      </c>
      <c r="I698" s="7">
        <f t="shared" si="107"/>
        <v>0</v>
      </c>
      <c r="J698" s="8">
        <f t="shared" si="108"/>
        <v>1.6723463531734073</v>
      </c>
      <c r="K698" s="8">
        <f t="shared" si="109"/>
        <v>1.5016536468265926</v>
      </c>
      <c r="L698" s="8">
        <f t="shared" si="110"/>
        <v>1.587</v>
      </c>
      <c r="M698" s="19">
        <f t="shared" si="111"/>
        <v>0.11366982440160907</v>
      </c>
      <c r="N698" s="19">
        <f t="shared" si="112"/>
        <v>-0.12715562004057834</v>
      </c>
      <c r="O698" s="19">
        <f t="shared" si="113"/>
        <v>-1.129273561917802E-2</v>
      </c>
      <c r="P698" s="19">
        <f t="shared" si="114"/>
        <v>3.4085461622044197E-3</v>
      </c>
      <c r="Q698" s="15"/>
      <c r="R698" s="1"/>
      <c r="S698" s="15"/>
      <c r="X698" s="10"/>
      <c r="Y698" s="10"/>
    </row>
    <row r="699" spans="1:25">
      <c r="A699" s="3">
        <v>39349</v>
      </c>
      <c r="B699" s="9">
        <f t="shared" si="106"/>
        <v>39349</v>
      </c>
      <c r="C699" s="5">
        <v>1.56</v>
      </c>
      <c r="D699" s="5">
        <v>1.57</v>
      </c>
      <c r="E699" s="5">
        <v>1.55</v>
      </c>
      <c r="F699" s="5">
        <v>1.57</v>
      </c>
      <c r="G699" s="6">
        <v>5000</v>
      </c>
      <c r="H699" s="10">
        <v>1.57</v>
      </c>
      <c r="I699" s="7">
        <f t="shared" si="107"/>
        <v>6.4102564102564161E-3</v>
      </c>
      <c r="J699" s="8">
        <f t="shared" si="108"/>
        <v>1.6522460525222273</v>
      </c>
      <c r="K699" s="8">
        <f t="shared" si="109"/>
        <v>1.5097539474777726</v>
      </c>
      <c r="L699" s="8">
        <f t="shared" si="110"/>
        <v>1.581</v>
      </c>
      <c r="M699" s="19">
        <f t="shared" si="111"/>
        <v>9.438101174201606E-2</v>
      </c>
      <c r="N699" s="19">
        <f t="shared" si="112"/>
        <v>-0.1696915849138935</v>
      </c>
      <c r="O699" s="19">
        <f t="shared" si="113"/>
        <v>-1.2019221145809942E-2</v>
      </c>
      <c r="P699" s="19">
        <f t="shared" si="114"/>
        <v>5.3942536405103218E-3</v>
      </c>
      <c r="Q699" s="15"/>
      <c r="R699" s="1"/>
      <c r="S699" s="15"/>
      <c r="X699" s="10"/>
      <c r="Y699" s="10"/>
    </row>
    <row r="700" spans="1:25">
      <c r="A700" s="3">
        <v>39350</v>
      </c>
      <c r="B700" s="9">
        <f t="shared" si="106"/>
        <v>39350</v>
      </c>
      <c r="C700" s="5">
        <v>1.57</v>
      </c>
      <c r="D700" s="5">
        <v>1.62</v>
      </c>
      <c r="E700" s="5">
        <v>1.55</v>
      </c>
      <c r="F700" s="5">
        <v>1.55</v>
      </c>
      <c r="G700" s="6">
        <v>154400</v>
      </c>
      <c r="H700" s="10">
        <v>1.55</v>
      </c>
      <c r="I700" s="7">
        <f t="shared" si="107"/>
        <v>-1.2738853503184724E-2</v>
      </c>
      <c r="J700" s="8">
        <f t="shared" si="108"/>
        <v>1.6305267793113258</v>
      </c>
      <c r="K700" s="8">
        <f t="shared" si="109"/>
        <v>1.5184732206886742</v>
      </c>
      <c r="L700" s="8">
        <f t="shared" si="110"/>
        <v>1.5745</v>
      </c>
      <c r="M700" s="19">
        <f t="shared" si="111"/>
        <v>7.3793569156150096E-2</v>
      </c>
      <c r="N700" s="19">
        <f t="shared" si="112"/>
        <v>-0.21813119191962371</v>
      </c>
      <c r="O700" s="19">
        <f t="shared" si="113"/>
        <v>-1.3145301922644065E-2</v>
      </c>
      <c r="P700" s="19">
        <f t="shared" si="114"/>
        <v>5.7752941964273096E-3</v>
      </c>
      <c r="Q700" s="15"/>
      <c r="R700" s="1"/>
      <c r="S700" s="15"/>
      <c r="X700" s="10"/>
      <c r="Y700" s="10"/>
    </row>
    <row r="701" spans="1:25">
      <c r="A701" s="3">
        <v>39351</v>
      </c>
      <c r="B701" s="9">
        <f t="shared" si="106"/>
        <v>39351</v>
      </c>
      <c r="C701" s="5">
        <v>1.57</v>
      </c>
      <c r="D701" s="5">
        <v>1.58</v>
      </c>
      <c r="E701" s="5">
        <v>1.56</v>
      </c>
      <c r="F701" s="5">
        <v>1.57</v>
      </c>
      <c r="G701" s="6">
        <v>78900</v>
      </c>
      <c r="H701" s="10">
        <v>1.57</v>
      </c>
      <c r="I701" s="7">
        <f t="shared" si="107"/>
        <v>1.2903225806451623E-2</v>
      </c>
      <c r="J701" s="8">
        <f t="shared" si="108"/>
        <v>1.6278087584241789</v>
      </c>
      <c r="K701" s="8">
        <f t="shared" si="109"/>
        <v>1.518191241575821</v>
      </c>
      <c r="L701" s="8">
        <f t="shared" si="110"/>
        <v>1.573</v>
      </c>
      <c r="M701" s="19">
        <f t="shared" si="111"/>
        <v>7.2202706646218973E-2</v>
      </c>
      <c r="N701" s="19">
        <f t="shared" si="112"/>
        <v>-2.1558281136460494E-2</v>
      </c>
      <c r="O701" s="19">
        <f t="shared" si="113"/>
        <v>-1.6669587532287514E-3</v>
      </c>
      <c r="P701" s="19">
        <f t="shared" si="114"/>
        <v>-1.8569910157870836E-4</v>
      </c>
      <c r="Q701" s="15"/>
      <c r="R701" s="1"/>
      <c r="S701" s="15"/>
      <c r="X701" s="10"/>
      <c r="Y701" s="10"/>
    </row>
    <row r="702" spans="1:25">
      <c r="A702" s="3">
        <v>39352</v>
      </c>
      <c r="B702" s="9">
        <f t="shared" si="106"/>
        <v>39352</v>
      </c>
      <c r="C702" s="5">
        <v>1.58</v>
      </c>
      <c r="D702" s="5">
        <v>1.6</v>
      </c>
      <c r="E702" s="5">
        <v>1.57</v>
      </c>
      <c r="F702" s="5">
        <v>1.58</v>
      </c>
      <c r="G702" s="6">
        <v>113600</v>
      </c>
      <c r="H702" s="10">
        <v>1.58</v>
      </c>
      <c r="I702" s="7">
        <f t="shared" si="107"/>
        <v>6.3694267515923622E-3</v>
      </c>
      <c r="J702" s="8">
        <f t="shared" si="108"/>
        <v>1.6283725796732758</v>
      </c>
      <c r="K702" s="8">
        <f t="shared" si="109"/>
        <v>1.518627420326724</v>
      </c>
      <c r="L702" s="8">
        <f t="shared" si="110"/>
        <v>1.5734999999999999</v>
      </c>
      <c r="M702" s="19">
        <f t="shared" si="111"/>
        <v>7.2266019879280635E-2</v>
      </c>
      <c r="N702" s="19">
        <f t="shared" si="112"/>
        <v>8.7688171264668378E-4</v>
      </c>
      <c r="O702" s="19">
        <f t="shared" si="113"/>
        <v>3.463682365504858E-4</v>
      </c>
      <c r="P702" s="19">
        <f t="shared" si="114"/>
        <v>2.8730158556990182E-4</v>
      </c>
      <c r="Q702" s="15"/>
      <c r="R702" s="1"/>
      <c r="S702" s="15"/>
      <c r="X702" s="10"/>
      <c r="Y702" s="10"/>
    </row>
    <row r="703" spans="1:25">
      <c r="A703" s="3">
        <v>39353</v>
      </c>
      <c r="B703" s="9">
        <f t="shared" si="106"/>
        <v>39353</v>
      </c>
      <c r="C703" s="5">
        <v>1.6</v>
      </c>
      <c r="D703" s="5">
        <v>1.62</v>
      </c>
      <c r="E703" s="5">
        <v>1.59</v>
      </c>
      <c r="F703" s="5">
        <v>1.6</v>
      </c>
      <c r="G703" s="6">
        <v>106700</v>
      </c>
      <c r="H703" s="10">
        <v>1.6</v>
      </c>
      <c r="I703" s="7">
        <f t="shared" si="107"/>
        <v>1.2658227848101276E-2</v>
      </c>
      <c r="J703" s="8">
        <f t="shared" si="108"/>
        <v>1.6267028863283901</v>
      </c>
      <c r="K703" s="8">
        <f t="shared" si="109"/>
        <v>1.5192971136716098</v>
      </c>
      <c r="L703" s="8">
        <f t="shared" si="110"/>
        <v>1.573</v>
      </c>
      <c r="M703" s="19">
        <f t="shared" si="111"/>
        <v>7.0694383402873789E-2</v>
      </c>
      <c r="N703" s="19">
        <f t="shared" si="112"/>
        <v>-2.1747931863858594E-2</v>
      </c>
      <c r="O703" s="19">
        <f t="shared" si="113"/>
        <v>-1.0253754980452095E-3</v>
      </c>
      <c r="P703" s="19">
        <f t="shared" si="114"/>
        <v>4.4098594291263168E-4</v>
      </c>
      <c r="Q703" s="15"/>
      <c r="R703" s="1"/>
      <c r="S703" s="15"/>
      <c r="X703" s="10"/>
      <c r="Y703" s="10"/>
    </row>
    <row r="704" spans="1:25">
      <c r="A704" s="3">
        <v>39356</v>
      </c>
      <c r="B704" s="9">
        <f t="shared" si="106"/>
        <v>39356</v>
      </c>
      <c r="C704" s="5">
        <v>1.57</v>
      </c>
      <c r="D704" s="5">
        <v>1.57</v>
      </c>
      <c r="E704" s="5">
        <v>1.55</v>
      </c>
      <c r="F704" s="5">
        <v>1.56</v>
      </c>
      <c r="G704" s="6">
        <v>14000</v>
      </c>
      <c r="H704" s="10">
        <v>1.56</v>
      </c>
      <c r="I704" s="7">
        <f t="shared" si="107"/>
        <v>-2.5000000000000022E-2</v>
      </c>
      <c r="J704" s="8">
        <f t="shared" si="108"/>
        <v>1.6166062628532554</v>
      </c>
      <c r="K704" s="8">
        <f t="shared" si="109"/>
        <v>1.5223937371467444</v>
      </c>
      <c r="L704" s="8">
        <f t="shared" si="110"/>
        <v>1.5694999999999999</v>
      </c>
      <c r="M704" s="19">
        <f t="shared" si="111"/>
        <v>6.1884467472313145E-2</v>
      </c>
      <c r="N704" s="19">
        <f t="shared" si="112"/>
        <v>-0.12461974355663612</v>
      </c>
      <c r="O704" s="19">
        <f t="shared" si="113"/>
        <v>-6.2068024591286569E-3</v>
      </c>
      <c r="P704" s="19">
        <f t="shared" si="114"/>
        <v>2.0381947989430212E-3</v>
      </c>
      <c r="Q704" s="15"/>
      <c r="R704" s="1"/>
      <c r="S704" s="15"/>
      <c r="X704" s="10"/>
      <c r="Y704" s="10"/>
    </row>
    <row r="705" spans="1:25">
      <c r="A705" s="3">
        <v>39357</v>
      </c>
      <c r="B705" s="9">
        <f t="shared" si="106"/>
        <v>39357</v>
      </c>
      <c r="C705" s="5">
        <v>1.55</v>
      </c>
      <c r="D705" s="5">
        <v>1.55</v>
      </c>
      <c r="E705" s="5">
        <v>1.53</v>
      </c>
      <c r="F705" s="5">
        <v>1.55</v>
      </c>
      <c r="G705" s="6">
        <v>53500</v>
      </c>
      <c r="H705" s="10">
        <v>1.55</v>
      </c>
      <c r="I705" s="7">
        <f t="shared" si="107"/>
        <v>-6.4102564102564161E-3</v>
      </c>
      <c r="J705" s="8">
        <f t="shared" si="108"/>
        <v>1.6163643917750976</v>
      </c>
      <c r="K705" s="8">
        <f t="shared" si="109"/>
        <v>1.5206356082249028</v>
      </c>
      <c r="L705" s="8">
        <f t="shared" si="110"/>
        <v>1.5685000000000002</v>
      </c>
      <c r="M705" s="19">
        <f t="shared" si="111"/>
        <v>6.295313816959916E-2</v>
      </c>
      <c r="N705" s="19">
        <f t="shared" si="112"/>
        <v>1.7268803319090257E-2</v>
      </c>
      <c r="O705" s="19">
        <f t="shared" si="113"/>
        <v>-1.4961656633128985E-4</v>
      </c>
      <c r="P705" s="19">
        <f t="shared" si="114"/>
        <v>-1.1548450830707181E-3</v>
      </c>
      <c r="Q705" s="15"/>
      <c r="R705" s="1"/>
      <c r="S705" s="15"/>
      <c r="X705" s="10"/>
      <c r="Y705" s="10"/>
    </row>
    <row r="706" spans="1:25">
      <c r="A706" s="3">
        <v>39358</v>
      </c>
      <c r="B706" s="9">
        <f t="shared" ref="B706:B769" si="115">A706</f>
        <v>39358</v>
      </c>
      <c r="C706" s="5">
        <v>1.53</v>
      </c>
      <c r="D706" s="5">
        <v>1.55</v>
      </c>
      <c r="E706" s="5">
        <v>1.52</v>
      </c>
      <c r="F706" s="5">
        <v>1.52</v>
      </c>
      <c r="G706" s="6">
        <v>1456900</v>
      </c>
      <c r="H706" s="10">
        <v>1.52</v>
      </c>
      <c r="I706" s="7">
        <f t="shared" si="107"/>
        <v>-1.9354838709677438E-2</v>
      </c>
      <c r="J706" s="8">
        <f t="shared" si="108"/>
        <v>1.6174519008314421</v>
      </c>
      <c r="K706" s="8">
        <f t="shared" si="109"/>
        <v>1.5135480991685577</v>
      </c>
      <c r="L706" s="8">
        <f t="shared" si="110"/>
        <v>1.5654999999999999</v>
      </c>
      <c r="M706" s="19">
        <f t="shared" si="111"/>
        <v>6.8649157380569661E-2</v>
      </c>
      <c r="N706" s="19">
        <f t="shared" si="112"/>
        <v>9.0480306090938906E-2</v>
      </c>
      <c r="O706" s="19">
        <f t="shared" si="113"/>
        <v>6.7281181265702375E-4</v>
      </c>
      <c r="P706" s="19">
        <f t="shared" si="114"/>
        <v>-4.6608858940365523E-3</v>
      </c>
      <c r="Q706" s="15"/>
      <c r="R706" s="1"/>
      <c r="S706" s="15"/>
      <c r="X706" s="10"/>
      <c r="Y706" s="10"/>
    </row>
    <row r="707" spans="1:25">
      <c r="A707" s="3">
        <v>39359</v>
      </c>
      <c r="B707" s="9">
        <f t="shared" si="115"/>
        <v>39359</v>
      </c>
      <c r="C707" s="5">
        <v>1.55</v>
      </c>
      <c r="D707" s="5">
        <v>1.55</v>
      </c>
      <c r="E707" s="5">
        <v>1.48</v>
      </c>
      <c r="F707" s="5">
        <v>1.5</v>
      </c>
      <c r="G707" s="6">
        <v>98600</v>
      </c>
      <c r="H707" s="10">
        <v>1.5</v>
      </c>
      <c r="I707" s="7">
        <f t="shared" si="107"/>
        <v>-1.3157894736842117E-2</v>
      </c>
      <c r="J707" s="8">
        <f t="shared" si="108"/>
        <v>1.6172362318100173</v>
      </c>
      <c r="K707" s="8">
        <f t="shared" si="109"/>
        <v>1.5037637681899831</v>
      </c>
      <c r="L707" s="8">
        <f t="shared" si="110"/>
        <v>1.5605000000000002</v>
      </c>
      <c r="M707" s="19">
        <f t="shared" si="111"/>
        <v>7.5458969035153811E-2</v>
      </c>
      <c r="N707" s="19">
        <f t="shared" si="112"/>
        <v>9.9197308669539283E-2</v>
      </c>
      <c r="O707" s="19">
        <f t="shared" si="113"/>
        <v>-1.3333875419350451E-4</v>
      </c>
      <c r="P707" s="19">
        <f t="shared" si="114"/>
        <v>-6.4644995318942433E-3</v>
      </c>
      <c r="Q707" s="15"/>
      <c r="R707" s="1"/>
      <c r="S707" s="15"/>
      <c r="X707" s="10"/>
      <c r="Y707" s="10"/>
    </row>
    <row r="708" spans="1:25">
      <c r="A708" s="3">
        <v>39360</v>
      </c>
      <c r="B708" s="9">
        <f t="shared" si="115"/>
        <v>39360</v>
      </c>
      <c r="C708" s="5">
        <v>1.48</v>
      </c>
      <c r="D708" s="5">
        <v>1.52</v>
      </c>
      <c r="E708" s="5">
        <v>1.48</v>
      </c>
      <c r="F708" s="5">
        <v>1.52</v>
      </c>
      <c r="G708" s="6">
        <v>126900</v>
      </c>
      <c r="H708" s="10">
        <v>1.52</v>
      </c>
      <c r="I708" s="7">
        <f t="shared" si="107"/>
        <v>1.3333333333333345E-2</v>
      </c>
      <c r="J708" s="8">
        <f t="shared" si="108"/>
        <v>1.6146541412215982</v>
      </c>
      <c r="K708" s="8">
        <f t="shared" si="109"/>
        <v>1.4993458587784017</v>
      </c>
      <c r="L708" s="8">
        <f t="shared" si="110"/>
        <v>1.5569999999999999</v>
      </c>
      <c r="M708" s="19">
        <f t="shared" si="111"/>
        <v>7.6905726432688781E-2</v>
      </c>
      <c r="N708" s="19">
        <f t="shared" si="112"/>
        <v>1.9172769202041102E-2</v>
      </c>
      <c r="O708" s="19">
        <f t="shared" si="113"/>
        <v>-1.5966069382017162E-3</v>
      </c>
      <c r="P708" s="19">
        <f t="shared" si="114"/>
        <v>-2.9379012216121814E-3</v>
      </c>
      <c r="Q708" s="15"/>
      <c r="R708" s="1"/>
      <c r="S708" s="15"/>
      <c r="X708" s="10"/>
      <c r="Y708" s="10"/>
    </row>
    <row r="709" spans="1:25">
      <c r="A709" s="3">
        <v>39363</v>
      </c>
      <c r="B709" s="9">
        <f t="shared" si="115"/>
        <v>39363</v>
      </c>
      <c r="C709" s="5">
        <v>1.52</v>
      </c>
      <c r="D709" s="5">
        <v>1.55</v>
      </c>
      <c r="E709" s="5">
        <v>1.5</v>
      </c>
      <c r="F709" s="5">
        <v>1.51</v>
      </c>
      <c r="G709" s="6">
        <v>34600</v>
      </c>
      <c r="H709" s="10">
        <v>1.51</v>
      </c>
      <c r="I709" s="7">
        <f t="shared" si="107"/>
        <v>-6.5789473684210583E-3</v>
      </c>
      <c r="J709" s="8">
        <f t="shared" si="108"/>
        <v>1.61558468498689</v>
      </c>
      <c r="K709" s="8">
        <f t="shared" si="109"/>
        <v>1.4974153150131104</v>
      </c>
      <c r="L709" s="8">
        <f t="shared" si="110"/>
        <v>1.5565000000000002</v>
      </c>
      <c r="M709" s="19">
        <f t="shared" si="111"/>
        <v>7.891556122674287E-2</v>
      </c>
      <c r="N709" s="19">
        <f t="shared" si="112"/>
        <v>2.6133746955932895E-2</v>
      </c>
      <c r="O709" s="19">
        <f t="shared" si="113"/>
        <v>5.7631150940334452E-4</v>
      </c>
      <c r="P709" s="19">
        <f t="shared" si="114"/>
        <v>-1.2875906876243649E-3</v>
      </c>
      <c r="Q709" s="15"/>
      <c r="R709" s="1"/>
      <c r="S709" s="15"/>
      <c r="X709" s="10"/>
      <c r="Y709" s="10"/>
    </row>
    <row r="710" spans="1:25">
      <c r="A710" s="3">
        <v>39364</v>
      </c>
      <c r="B710" s="9">
        <f t="shared" si="115"/>
        <v>39364</v>
      </c>
      <c r="C710" s="5">
        <v>1.51</v>
      </c>
      <c r="D710" s="5">
        <v>1.54</v>
      </c>
      <c r="E710" s="5">
        <v>1.49</v>
      </c>
      <c r="F710" s="5">
        <v>1.49</v>
      </c>
      <c r="G710" s="6">
        <v>518400</v>
      </c>
      <c r="H710" s="10">
        <v>1.49</v>
      </c>
      <c r="I710" s="7">
        <f t="shared" si="107"/>
        <v>-1.3245033112582794E-2</v>
      </c>
      <c r="J710" s="8">
        <f t="shared" si="108"/>
        <v>1.6178834841531105</v>
      </c>
      <c r="K710" s="8">
        <f t="shared" si="109"/>
        <v>1.48711651584689</v>
      </c>
      <c r="L710" s="8">
        <f t="shared" si="110"/>
        <v>1.5525000000000002</v>
      </c>
      <c r="M710" s="19">
        <f t="shared" si="111"/>
        <v>8.7933236510221058E-2</v>
      </c>
      <c r="N710" s="19">
        <f t="shared" si="112"/>
        <v>0.11426992526313406</v>
      </c>
      <c r="O710" s="19">
        <f t="shared" si="113"/>
        <v>1.4228899218855237E-3</v>
      </c>
      <c r="P710" s="19">
        <f t="shared" si="114"/>
        <v>-6.8777172658543847E-3</v>
      </c>
      <c r="Q710" s="15"/>
      <c r="R710" s="1"/>
      <c r="S710" s="15"/>
      <c r="X710" s="10"/>
      <c r="Y710" s="10"/>
    </row>
    <row r="711" spans="1:25">
      <c r="A711" s="3">
        <v>39365</v>
      </c>
      <c r="B711" s="9">
        <f t="shared" si="115"/>
        <v>39365</v>
      </c>
      <c r="C711" s="5">
        <v>1.5</v>
      </c>
      <c r="D711" s="5">
        <v>1.54</v>
      </c>
      <c r="E711" s="5">
        <v>1.49</v>
      </c>
      <c r="F711" s="5">
        <v>1.5</v>
      </c>
      <c r="G711" s="6">
        <v>170400</v>
      </c>
      <c r="H711" s="10">
        <v>1.5</v>
      </c>
      <c r="I711" s="7">
        <f t="shared" si="107"/>
        <v>6.7114093959731603E-3</v>
      </c>
      <c r="J711" s="8">
        <f t="shared" si="108"/>
        <v>1.61940434448546</v>
      </c>
      <c r="K711" s="8">
        <f t="shared" si="109"/>
        <v>1.4835956555145402</v>
      </c>
      <c r="L711" s="8">
        <f t="shared" si="110"/>
        <v>1.5515000000000001</v>
      </c>
      <c r="M711" s="19">
        <f t="shared" si="111"/>
        <v>9.154023096934634E-2</v>
      </c>
      <c r="N711" s="19">
        <f t="shared" si="112"/>
        <v>4.1019694057388832E-2</v>
      </c>
      <c r="O711" s="19">
        <f t="shared" si="113"/>
        <v>9.4003081633882413E-4</v>
      </c>
      <c r="P711" s="19">
        <f t="shared" si="114"/>
        <v>-2.3675753008127261E-3</v>
      </c>
      <c r="Q711" s="15"/>
      <c r="R711" s="1"/>
      <c r="S711" s="15"/>
      <c r="X711" s="10"/>
      <c r="Y711" s="10"/>
    </row>
    <row r="712" spans="1:25">
      <c r="A712" s="3">
        <v>39366</v>
      </c>
      <c r="B712" s="9">
        <f t="shared" si="115"/>
        <v>39366</v>
      </c>
      <c r="C712" s="5">
        <v>1.54</v>
      </c>
      <c r="D712" s="5">
        <v>1.55</v>
      </c>
      <c r="E712" s="5">
        <v>1.49</v>
      </c>
      <c r="F712" s="5">
        <v>1.49</v>
      </c>
      <c r="G712" s="6">
        <v>157700</v>
      </c>
      <c r="H712" s="10">
        <v>1.49</v>
      </c>
      <c r="I712" s="7">
        <f t="shared" si="107"/>
        <v>-6.6666666666666723E-3</v>
      </c>
      <c r="J712" s="8">
        <f t="shared" si="108"/>
        <v>1.619853299855639</v>
      </c>
      <c r="K712" s="8">
        <f t="shared" si="109"/>
        <v>1.4751467001443608</v>
      </c>
      <c r="L712" s="8">
        <f t="shared" si="110"/>
        <v>1.5474999999999999</v>
      </c>
      <c r="M712" s="19">
        <f t="shared" si="111"/>
        <v>9.8096412849730072E-2</v>
      </c>
      <c r="N712" s="19">
        <f t="shared" si="112"/>
        <v>7.1620770572221645E-2</v>
      </c>
      <c r="O712" s="19">
        <f t="shared" si="113"/>
        <v>2.7723488065707277E-4</v>
      </c>
      <c r="P712" s="19">
        <f t="shared" si="114"/>
        <v>-5.6949178428600603E-3</v>
      </c>
      <c r="Q712" s="15"/>
      <c r="R712" s="1"/>
      <c r="S712" s="15"/>
      <c r="X712" s="10"/>
      <c r="Y712" s="10"/>
    </row>
    <row r="713" spans="1:25">
      <c r="A713" s="3">
        <v>39367</v>
      </c>
      <c r="B713" s="9">
        <f t="shared" si="115"/>
        <v>39367</v>
      </c>
      <c r="C713" s="5">
        <v>1.48</v>
      </c>
      <c r="D713" s="5">
        <v>1.48</v>
      </c>
      <c r="E713" s="5">
        <v>1.46</v>
      </c>
      <c r="F713" s="5">
        <v>1.46</v>
      </c>
      <c r="G713" s="6">
        <v>30200</v>
      </c>
      <c r="H713" s="10">
        <v>1.46</v>
      </c>
      <c r="I713" s="7">
        <f t="shared" si="107"/>
        <v>-2.0134228187919483E-2</v>
      </c>
      <c r="J713" s="8">
        <f t="shared" si="108"/>
        <v>1.6247557337438787</v>
      </c>
      <c r="K713" s="8">
        <f t="shared" si="109"/>
        <v>1.4612442662561211</v>
      </c>
      <c r="L713" s="8">
        <f t="shared" si="110"/>
        <v>1.5429999999999999</v>
      </c>
      <c r="M713" s="19">
        <f t="shared" si="111"/>
        <v>0.11189879150505966</v>
      </c>
      <c r="N713" s="19">
        <f t="shared" si="112"/>
        <v>0.14070217507823546</v>
      </c>
      <c r="O713" s="19">
        <f t="shared" si="113"/>
        <v>3.0264678219173598E-3</v>
      </c>
      <c r="P713" s="19">
        <f t="shared" si="114"/>
        <v>-9.4244415737628814E-3</v>
      </c>
      <c r="Q713" s="15"/>
      <c r="R713" s="1"/>
      <c r="S713" s="15"/>
      <c r="X713" s="10"/>
      <c r="Y713" s="10"/>
    </row>
    <row r="714" spans="1:25">
      <c r="A714" s="3">
        <v>39370</v>
      </c>
      <c r="B714" s="9">
        <f t="shared" si="115"/>
        <v>39370</v>
      </c>
      <c r="C714" s="5">
        <v>1.45</v>
      </c>
      <c r="D714" s="5">
        <v>1.45</v>
      </c>
      <c r="E714" s="5">
        <v>1.41</v>
      </c>
      <c r="F714" s="5">
        <v>1.41</v>
      </c>
      <c r="G714" s="6">
        <v>28800</v>
      </c>
      <c r="H714" s="10">
        <v>1.41</v>
      </c>
      <c r="I714" s="7">
        <f t="shared" si="107"/>
        <v>-3.4246575342465786E-2</v>
      </c>
      <c r="J714" s="8">
        <f t="shared" si="108"/>
        <v>1.6327802116399839</v>
      </c>
      <c r="K714" s="8">
        <f t="shared" si="109"/>
        <v>1.4362197883600161</v>
      </c>
      <c r="L714" s="8">
        <f t="shared" si="110"/>
        <v>1.5345</v>
      </c>
      <c r="M714" s="19">
        <f t="shared" si="111"/>
        <v>0.13685957043135807</v>
      </c>
      <c r="N714" s="19">
        <f t="shared" si="112"/>
        <v>0.22306567024157523</v>
      </c>
      <c r="O714" s="19">
        <f t="shared" si="113"/>
        <v>4.9388826452174362E-3</v>
      </c>
      <c r="P714" s="19">
        <f t="shared" si="114"/>
        <v>-1.7125458401435312E-2</v>
      </c>
      <c r="Q714" s="15"/>
      <c r="R714" s="1"/>
      <c r="S714" s="15"/>
      <c r="X714" s="10"/>
      <c r="Y714" s="10"/>
    </row>
    <row r="715" spans="1:25">
      <c r="A715" s="3">
        <v>39371</v>
      </c>
      <c r="B715" s="9">
        <f t="shared" si="115"/>
        <v>39371</v>
      </c>
      <c r="C715" s="5">
        <v>1.34</v>
      </c>
      <c r="D715" s="5">
        <v>1.44</v>
      </c>
      <c r="E715" s="5">
        <v>1.3</v>
      </c>
      <c r="F715" s="5">
        <v>1.4</v>
      </c>
      <c r="G715" s="6">
        <v>187900</v>
      </c>
      <c r="H715" s="10">
        <v>1.4</v>
      </c>
      <c r="I715" s="7">
        <f t="shared" si="107"/>
        <v>-7.0921985815602905E-3</v>
      </c>
      <c r="J715" s="8">
        <f t="shared" si="108"/>
        <v>1.629947169995261</v>
      </c>
      <c r="K715" s="8">
        <f t="shared" si="109"/>
        <v>1.4170528300047387</v>
      </c>
      <c r="L715" s="8">
        <f t="shared" si="110"/>
        <v>1.5234999999999999</v>
      </c>
      <c r="M715" s="19">
        <f t="shared" si="111"/>
        <v>0.15023740504424976</v>
      </c>
      <c r="N715" s="19">
        <f t="shared" si="112"/>
        <v>9.7748623430038761E-2</v>
      </c>
      <c r="O715" s="19">
        <f t="shared" si="113"/>
        <v>-1.7351028782234725E-3</v>
      </c>
      <c r="P715" s="19">
        <f t="shared" si="114"/>
        <v>-1.3345421439404934E-2</v>
      </c>
      <c r="Q715" s="15"/>
      <c r="R715" s="1"/>
      <c r="S715" s="15"/>
      <c r="X715" s="10"/>
      <c r="Y715" s="10"/>
    </row>
    <row r="716" spans="1:25">
      <c r="A716" s="3">
        <v>39372</v>
      </c>
      <c r="B716" s="9">
        <f t="shared" si="115"/>
        <v>39372</v>
      </c>
      <c r="C716" s="5">
        <v>1.35</v>
      </c>
      <c r="D716" s="5">
        <v>1.46</v>
      </c>
      <c r="E716" s="5">
        <v>1.35</v>
      </c>
      <c r="F716" s="5">
        <v>1.45</v>
      </c>
      <c r="G716" s="6">
        <v>17400</v>
      </c>
      <c r="H716" s="10">
        <v>1.45</v>
      </c>
      <c r="I716" s="7">
        <f t="shared" si="107"/>
        <v>3.5714285714285747E-2</v>
      </c>
      <c r="J716" s="8">
        <f t="shared" si="108"/>
        <v>1.6262887861868125</v>
      </c>
      <c r="K716" s="8">
        <f t="shared" si="109"/>
        <v>1.4087112138131872</v>
      </c>
      <c r="L716" s="8">
        <f t="shared" si="110"/>
        <v>1.5174999999999998</v>
      </c>
      <c r="M716" s="19">
        <f t="shared" si="111"/>
        <v>0.15445150875506469</v>
      </c>
      <c r="N716" s="19">
        <f t="shared" si="112"/>
        <v>2.8049630580172374E-2</v>
      </c>
      <c r="O716" s="19">
        <f t="shared" si="113"/>
        <v>-2.244479990390826E-3</v>
      </c>
      <c r="P716" s="19">
        <f t="shared" si="114"/>
        <v>-5.8865950618958917E-3</v>
      </c>
      <c r="Q716" s="15"/>
      <c r="R716" s="1"/>
      <c r="S716" s="15"/>
      <c r="X716" s="10"/>
      <c r="Y716" s="10"/>
    </row>
    <row r="717" spans="1:25">
      <c r="A717" s="3">
        <v>39373</v>
      </c>
      <c r="B717" s="9">
        <f t="shared" si="115"/>
        <v>39373</v>
      </c>
      <c r="C717" s="5">
        <v>1.46</v>
      </c>
      <c r="D717" s="5">
        <v>1.46</v>
      </c>
      <c r="E717" s="5">
        <v>1.4</v>
      </c>
      <c r="F717" s="5">
        <v>1.41</v>
      </c>
      <c r="G717" s="6">
        <v>87800</v>
      </c>
      <c r="H717" s="10">
        <v>1.41</v>
      </c>
      <c r="I717" s="7">
        <f t="shared" si="107"/>
        <v>-2.7586206896551748E-2</v>
      </c>
      <c r="J717" s="8">
        <f t="shared" si="108"/>
        <v>1.6264474130240771</v>
      </c>
      <c r="K717" s="8">
        <f t="shared" si="109"/>
        <v>1.3935525869759229</v>
      </c>
      <c r="L717" s="8">
        <f t="shared" si="110"/>
        <v>1.51</v>
      </c>
      <c r="M717" s="19">
        <f t="shared" si="111"/>
        <v>0.16712309834933994</v>
      </c>
      <c r="N717" s="19">
        <f t="shared" si="112"/>
        <v>8.2042510924061993E-2</v>
      </c>
      <c r="O717" s="19">
        <f t="shared" si="113"/>
        <v>9.7539157013175156E-5</v>
      </c>
      <c r="P717" s="19">
        <f t="shared" si="114"/>
        <v>-1.0760634748006304E-2</v>
      </c>
      <c r="Q717" s="15"/>
      <c r="R717" s="1"/>
      <c r="S717" s="15"/>
      <c r="X717" s="10"/>
      <c r="Y717" s="10"/>
    </row>
    <row r="718" spans="1:25">
      <c r="A718" s="3">
        <v>39374</v>
      </c>
      <c r="B718" s="9">
        <f t="shared" si="115"/>
        <v>39374</v>
      </c>
      <c r="C718" s="5">
        <v>1.41</v>
      </c>
      <c r="D718" s="5">
        <v>1.45</v>
      </c>
      <c r="E718" s="5">
        <v>1.4</v>
      </c>
      <c r="F718" s="5">
        <v>1.43</v>
      </c>
      <c r="G718" s="6">
        <v>62400</v>
      </c>
      <c r="H718" s="10">
        <v>1.43</v>
      </c>
      <c r="I718" s="7">
        <f t="shared" si="107"/>
        <v>1.4184397163120581E-2</v>
      </c>
      <c r="J718" s="8">
        <f t="shared" si="108"/>
        <v>1.6225420093916429</v>
      </c>
      <c r="K718" s="8">
        <f t="shared" si="109"/>
        <v>1.3844579906083567</v>
      </c>
      <c r="L718" s="8">
        <f t="shared" si="110"/>
        <v>1.5034999999999998</v>
      </c>
      <c r="M718" s="19">
        <f t="shared" si="111"/>
        <v>0.17196911744405308</v>
      </c>
      <c r="N718" s="19">
        <f t="shared" si="112"/>
        <v>2.8996704480570519E-2</v>
      </c>
      <c r="O718" s="19">
        <f t="shared" si="113"/>
        <v>-2.4011865377023267E-3</v>
      </c>
      <c r="P718" s="19">
        <f t="shared" si="114"/>
        <v>-6.5261953173233831E-3</v>
      </c>
      <c r="Q718" s="15"/>
      <c r="R718" s="1"/>
      <c r="S718" s="15"/>
      <c r="X718" s="10"/>
      <c r="Y718" s="10"/>
    </row>
    <row r="719" spans="1:25">
      <c r="A719" s="3">
        <v>39377</v>
      </c>
      <c r="B719" s="9">
        <f t="shared" si="115"/>
        <v>39377</v>
      </c>
      <c r="C719" s="5">
        <v>1.35</v>
      </c>
      <c r="D719" s="5">
        <v>1.4</v>
      </c>
      <c r="E719" s="5">
        <v>1.35</v>
      </c>
      <c r="F719" s="5">
        <v>1.4</v>
      </c>
      <c r="G719" s="6">
        <v>38000</v>
      </c>
      <c r="H719" s="10">
        <v>1.4</v>
      </c>
      <c r="I719" s="7">
        <f t="shared" si="107"/>
        <v>-2.0979020979020997E-2</v>
      </c>
      <c r="J719" s="8">
        <f t="shared" si="108"/>
        <v>1.618044707322176</v>
      </c>
      <c r="K719" s="8">
        <f t="shared" si="109"/>
        <v>1.3719552926778233</v>
      </c>
      <c r="L719" s="8">
        <f t="shared" si="110"/>
        <v>1.4949999999999997</v>
      </c>
      <c r="M719" s="19">
        <f t="shared" si="111"/>
        <v>0.17937130747462474</v>
      </c>
      <c r="N719" s="19">
        <f t="shared" si="112"/>
        <v>4.3043717038204969E-2</v>
      </c>
      <c r="O719" s="19">
        <f t="shared" si="113"/>
        <v>-2.7717630997752657E-3</v>
      </c>
      <c r="P719" s="19">
        <f t="shared" si="114"/>
        <v>-9.0307528399900822E-3</v>
      </c>
      <c r="Q719" s="15"/>
      <c r="R719" s="1"/>
      <c r="S719" s="15"/>
      <c r="X719" s="10"/>
      <c r="Y719" s="10"/>
    </row>
    <row r="720" spans="1:25">
      <c r="A720" s="3">
        <v>39378</v>
      </c>
      <c r="B720" s="9">
        <f t="shared" si="115"/>
        <v>39378</v>
      </c>
      <c r="C720" s="5">
        <v>1.4</v>
      </c>
      <c r="D720" s="5">
        <v>1.42</v>
      </c>
      <c r="E720" s="5">
        <v>1.33</v>
      </c>
      <c r="F720" s="5">
        <v>1.33</v>
      </c>
      <c r="G720" s="6">
        <v>35700</v>
      </c>
      <c r="H720" s="10">
        <v>1.33</v>
      </c>
      <c r="I720" s="7">
        <f t="shared" si="107"/>
        <v>-4.9999999999999892E-2</v>
      </c>
      <c r="J720" s="8">
        <f t="shared" si="108"/>
        <v>1.6236280774056562</v>
      </c>
      <c r="K720" s="8">
        <f t="shared" si="109"/>
        <v>1.3443719225943429</v>
      </c>
      <c r="L720" s="8">
        <f t="shared" si="110"/>
        <v>1.4839999999999995</v>
      </c>
      <c r="M720" s="19">
        <f t="shared" si="111"/>
        <v>0.20772239446388477</v>
      </c>
      <c r="N720" s="19">
        <f t="shared" si="112"/>
        <v>0.15805809406429619</v>
      </c>
      <c r="O720" s="19">
        <f t="shared" si="113"/>
        <v>3.4506896244668904E-3</v>
      </c>
      <c r="P720" s="19">
        <f t="shared" si="114"/>
        <v>-2.0105152282070646E-2</v>
      </c>
      <c r="Q720" s="15"/>
      <c r="R720" s="1"/>
      <c r="S720" s="15"/>
      <c r="X720" s="10"/>
      <c r="Y720" s="10"/>
    </row>
    <row r="721" spans="1:25">
      <c r="A721" s="3">
        <v>39379</v>
      </c>
      <c r="B721" s="9">
        <f t="shared" si="115"/>
        <v>39379</v>
      </c>
      <c r="C721" s="5">
        <v>1.35</v>
      </c>
      <c r="D721" s="5">
        <v>1.42</v>
      </c>
      <c r="E721" s="5">
        <v>1.35</v>
      </c>
      <c r="F721" s="5">
        <v>1.39</v>
      </c>
      <c r="G721" s="6">
        <v>11100</v>
      </c>
      <c r="H721" s="10">
        <v>1.39</v>
      </c>
      <c r="I721" s="7">
        <f t="shared" si="107"/>
        <v>4.5112781954887091E-2</v>
      </c>
      <c r="J721" s="8">
        <f t="shared" si="108"/>
        <v>1.6144991039397747</v>
      </c>
      <c r="K721" s="8">
        <f t="shared" si="109"/>
        <v>1.3355008960602255</v>
      </c>
      <c r="L721" s="8">
        <f t="shared" si="110"/>
        <v>1.4750000000000001</v>
      </c>
      <c r="M721" s="19">
        <f t="shared" si="111"/>
        <v>0.20890903832607205</v>
      </c>
      <c r="N721" s="19">
        <f t="shared" si="112"/>
        <v>5.7126429013584015E-3</v>
      </c>
      <c r="O721" s="19">
        <f t="shared" si="113"/>
        <v>-5.6225767421245769E-3</v>
      </c>
      <c r="P721" s="19">
        <f t="shared" si="114"/>
        <v>-6.598640141932067E-3</v>
      </c>
      <c r="Q721" s="15"/>
      <c r="R721" s="1"/>
      <c r="S721" s="15"/>
      <c r="X721" s="10"/>
      <c r="Y721" s="10"/>
    </row>
    <row r="722" spans="1:25">
      <c r="A722" s="3">
        <v>39380</v>
      </c>
      <c r="B722" s="9">
        <f t="shared" si="115"/>
        <v>39380</v>
      </c>
      <c r="C722" s="5">
        <v>1.36</v>
      </c>
      <c r="D722" s="5">
        <v>1.36</v>
      </c>
      <c r="E722" s="5">
        <v>1.34</v>
      </c>
      <c r="F722" s="5">
        <v>1.34</v>
      </c>
      <c r="G722" s="6">
        <v>59400</v>
      </c>
      <c r="H722" s="10">
        <v>1.34</v>
      </c>
      <c r="I722" s="7">
        <f t="shared" si="107"/>
        <v>-3.5971223021582607E-2</v>
      </c>
      <c r="J722" s="8">
        <f t="shared" si="108"/>
        <v>1.6055622670975735</v>
      </c>
      <c r="K722" s="8">
        <f t="shared" si="109"/>
        <v>1.3204377329024257</v>
      </c>
      <c r="L722" s="8">
        <f t="shared" si="110"/>
        <v>1.4629999999999996</v>
      </c>
      <c r="M722" s="19">
        <f t="shared" si="111"/>
        <v>0.21593182858264867</v>
      </c>
      <c r="N722" s="19">
        <f t="shared" si="112"/>
        <v>3.3616497940195493E-2</v>
      </c>
      <c r="O722" s="19">
        <f t="shared" si="113"/>
        <v>-5.5353619090856522E-3</v>
      </c>
      <c r="P722" s="19">
        <f t="shared" si="114"/>
        <v>-1.1279036354252269E-2</v>
      </c>
      <c r="Q722" s="15"/>
      <c r="R722" s="1"/>
      <c r="S722" s="15"/>
      <c r="X722" s="10"/>
      <c r="Y722" s="10"/>
    </row>
    <row r="723" spans="1:25">
      <c r="A723" s="3">
        <v>39381</v>
      </c>
      <c r="B723" s="9">
        <f t="shared" si="115"/>
        <v>39381</v>
      </c>
      <c r="C723" s="5">
        <v>1.35</v>
      </c>
      <c r="D723" s="5">
        <v>1.38</v>
      </c>
      <c r="E723" s="5">
        <v>1.34</v>
      </c>
      <c r="F723" s="5">
        <v>1.38</v>
      </c>
      <c r="G723" s="6">
        <v>3700</v>
      </c>
      <c r="H723" s="10">
        <v>1.38</v>
      </c>
      <c r="I723" s="7">
        <f t="shared" si="107"/>
        <v>2.9850746268656577E-2</v>
      </c>
      <c r="J723" s="8">
        <f t="shared" si="108"/>
        <v>1.5841514282934543</v>
      </c>
      <c r="K723" s="8">
        <f t="shared" si="109"/>
        <v>1.3198485717065456</v>
      </c>
      <c r="L723" s="8">
        <f t="shared" si="110"/>
        <v>1.452</v>
      </c>
      <c r="M723" s="19">
        <f t="shared" si="111"/>
        <v>0.20025240944509939</v>
      </c>
      <c r="N723" s="19">
        <f t="shared" si="112"/>
        <v>-7.2612820631711206E-2</v>
      </c>
      <c r="O723" s="19">
        <f t="shared" si="113"/>
        <v>-1.3335414790747582E-2</v>
      </c>
      <c r="P723" s="19">
        <f t="shared" si="114"/>
        <v>-4.4618627686829852E-4</v>
      </c>
      <c r="Q723" s="15"/>
      <c r="R723" s="1"/>
      <c r="S723" s="15"/>
      <c r="X723" s="10"/>
      <c r="Y723" s="10"/>
    </row>
    <row r="724" spans="1:25">
      <c r="A724" s="3">
        <v>39384</v>
      </c>
      <c r="B724" s="9">
        <f t="shared" si="115"/>
        <v>39384</v>
      </c>
      <c r="C724" s="5">
        <v>1.35</v>
      </c>
      <c r="D724" s="5">
        <v>1.35</v>
      </c>
      <c r="E724" s="5">
        <v>1.35</v>
      </c>
      <c r="F724" s="5">
        <v>1.35</v>
      </c>
      <c r="G724" s="6">
        <v>8100</v>
      </c>
      <c r="H724" s="10">
        <v>1.35</v>
      </c>
      <c r="I724" s="7">
        <f t="shared" si="107"/>
        <v>-2.1739130434782469E-2</v>
      </c>
      <c r="J724" s="8">
        <f t="shared" si="108"/>
        <v>1.5710028957205204</v>
      </c>
      <c r="K724" s="8">
        <f t="shared" si="109"/>
        <v>1.3119971042794796</v>
      </c>
      <c r="L724" s="8">
        <f t="shared" si="110"/>
        <v>1.4415</v>
      </c>
      <c r="M724" s="19">
        <f t="shared" si="111"/>
        <v>0.19741338650536217</v>
      </c>
      <c r="N724" s="19">
        <f t="shared" si="112"/>
        <v>-1.4177222374523124E-2</v>
      </c>
      <c r="O724" s="19">
        <f t="shared" si="113"/>
        <v>-8.3000477972603442E-3</v>
      </c>
      <c r="P724" s="19">
        <f t="shared" si="114"/>
        <v>-5.9487638168325314E-3</v>
      </c>
      <c r="Q724" s="15"/>
      <c r="R724" s="1"/>
      <c r="S724" s="15"/>
      <c r="X724" s="10"/>
      <c r="Y724" s="10"/>
    </row>
    <row r="725" spans="1:25">
      <c r="A725" s="3">
        <v>39385</v>
      </c>
      <c r="B725" s="9">
        <f t="shared" si="115"/>
        <v>39385</v>
      </c>
      <c r="C725" s="5">
        <v>1.34</v>
      </c>
      <c r="D725" s="5">
        <v>1.36</v>
      </c>
      <c r="E725" s="5">
        <v>1.32</v>
      </c>
      <c r="F725" s="5">
        <v>1.35</v>
      </c>
      <c r="G725" s="6">
        <v>76500</v>
      </c>
      <c r="H725" s="10">
        <v>1.35</v>
      </c>
      <c r="I725" s="7">
        <f t="shared" si="107"/>
        <v>0</v>
      </c>
      <c r="J725" s="8">
        <f t="shared" si="108"/>
        <v>1.5567637218032422</v>
      </c>
      <c r="K725" s="8">
        <f t="shared" si="109"/>
        <v>1.3062362781967582</v>
      </c>
      <c r="L725" s="8">
        <f t="shared" si="110"/>
        <v>1.4315000000000002</v>
      </c>
      <c r="M725" s="19">
        <f t="shared" si="111"/>
        <v>0.1917933591251452</v>
      </c>
      <c r="N725" s="19">
        <f t="shared" si="112"/>
        <v>-2.8468319599311048E-2</v>
      </c>
      <c r="O725" s="19">
        <f t="shared" si="113"/>
        <v>-9.0637477219592463E-3</v>
      </c>
      <c r="P725" s="19">
        <f t="shared" si="114"/>
        <v>-4.3908832297957301E-3</v>
      </c>
      <c r="Q725" s="15"/>
      <c r="R725" s="1"/>
      <c r="S725" s="15"/>
      <c r="X725" s="10"/>
      <c r="Y725" s="10"/>
    </row>
    <row r="726" spans="1:25">
      <c r="A726" s="3">
        <v>39386</v>
      </c>
      <c r="B726" s="9">
        <f t="shared" si="115"/>
        <v>39386</v>
      </c>
      <c r="C726" s="5">
        <v>1.35</v>
      </c>
      <c r="D726" s="5">
        <v>1.45</v>
      </c>
      <c r="E726" s="5">
        <v>1.35</v>
      </c>
      <c r="F726" s="5">
        <v>1.4</v>
      </c>
      <c r="G726" s="6">
        <v>178500</v>
      </c>
      <c r="H726" s="10">
        <v>1.4</v>
      </c>
      <c r="I726" s="7">
        <f t="shared" si="107"/>
        <v>3.7037037037036903E-2</v>
      </c>
      <c r="J726" s="8">
        <f t="shared" si="108"/>
        <v>1.5445756062340226</v>
      </c>
      <c r="K726" s="8">
        <f t="shared" si="109"/>
        <v>1.3064243937659774</v>
      </c>
      <c r="L726" s="8">
        <f t="shared" si="110"/>
        <v>1.4255</v>
      </c>
      <c r="M726" s="19">
        <f t="shared" si="111"/>
        <v>0.18229238033556322</v>
      </c>
      <c r="N726" s="19">
        <f t="shared" si="112"/>
        <v>-4.953757957480992E-2</v>
      </c>
      <c r="O726" s="19">
        <f t="shared" si="113"/>
        <v>-7.8291364312509711E-3</v>
      </c>
      <c r="P726" s="19">
        <f t="shared" si="114"/>
        <v>1.4401343184163552E-4</v>
      </c>
      <c r="Q726" s="15"/>
      <c r="R726" s="1"/>
      <c r="S726" s="15"/>
      <c r="X726" s="10"/>
      <c r="Y726" s="10"/>
    </row>
    <row r="727" spans="1:25">
      <c r="A727" s="3">
        <v>39387</v>
      </c>
      <c r="B727" s="9">
        <f t="shared" si="115"/>
        <v>39387</v>
      </c>
      <c r="C727" s="5">
        <v>1.4</v>
      </c>
      <c r="D727" s="5">
        <v>1.4</v>
      </c>
      <c r="E727" s="5">
        <v>1.4</v>
      </c>
      <c r="F727" s="5">
        <v>1.4</v>
      </c>
      <c r="G727" s="6">
        <v>8000</v>
      </c>
      <c r="H727" s="10">
        <v>1.4</v>
      </c>
      <c r="I727" s="7">
        <f t="shared" si="107"/>
        <v>0</v>
      </c>
      <c r="J727" s="8">
        <f t="shared" si="108"/>
        <v>1.5349508628189406</v>
      </c>
      <c r="K727" s="8">
        <f t="shared" si="109"/>
        <v>1.3060491371810592</v>
      </c>
      <c r="L727" s="8">
        <f t="shared" si="110"/>
        <v>1.4204999999999999</v>
      </c>
      <c r="M727" s="19">
        <f t="shared" si="111"/>
        <v>0.1752627210733714</v>
      </c>
      <c r="N727" s="19">
        <f t="shared" si="112"/>
        <v>-3.8562551266551261E-2</v>
      </c>
      <c r="O727" s="19">
        <f t="shared" si="113"/>
        <v>-6.231319060223295E-3</v>
      </c>
      <c r="P727" s="19">
        <f t="shared" si="114"/>
        <v>-2.8723941983085471E-4</v>
      </c>
      <c r="Q727" s="15"/>
      <c r="R727" s="1"/>
      <c r="S727" s="15"/>
      <c r="X727" s="10"/>
      <c r="Y727" s="10"/>
    </row>
    <row r="728" spans="1:25">
      <c r="A728" s="3">
        <v>39388</v>
      </c>
      <c r="B728" s="9">
        <f t="shared" si="115"/>
        <v>39388</v>
      </c>
      <c r="C728" s="5">
        <v>1.4</v>
      </c>
      <c r="D728" s="5">
        <v>1.45</v>
      </c>
      <c r="E728" s="5">
        <v>1.39</v>
      </c>
      <c r="F728" s="5">
        <v>1.45</v>
      </c>
      <c r="G728" s="6">
        <v>76500</v>
      </c>
      <c r="H728" s="10">
        <v>1.45</v>
      </c>
      <c r="I728" s="7">
        <f t="shared" si="107"/>
        <v>3.5714285714285747E-2</v>
      </c>
      <c r="J728" s="8">
        <f t="shared" si="108"/>
        <v>1.5230377291344925</v>
      </c>
      <c r="K728" s="8">
        <f t="shared" si="109"/>
        <v>1.3109622708655075</v>
      </c>
      <c r="L728" s="8">
        <f t="shared" si="110"/>
        <v>1.417</v>
      </c>
      <c r="M728" s="19">
        <f t="shared" si="111"/>
        <v>0.16177083275552326</v>
      </c>
      <c r="N728" s="19">
        <f t="shared" si="112"/>
        <v>-7.6980936021185845E-2</v>
      </c>
      <c r="O728" s="19">
        <f t="shared" si="113"/>
        <v>-7.7612475897564058E-3</v>
      </c>
      <c r="P728" s="19">
        <f t="shared" si="114"/>
        <v>3.7618291261634451E-3</v>
      </c>
      <c r="Q728" s="15"/>
      <c r="R728" s="1"/>
      <c r="S728" s="15"/>
      <c r="X728" s="10"/>
      <c r="Y728" s="10"/>
    </row>
    <row r="729" spans="1:25">
      <c r="A729" s="3">
        <v>39391</v>
      </c>
      <c r="B729" s="9">
        <f t="shared" si="115"/>
        <v>39391</v>
      </c>
      <c r="C729" s="5">
        <v>1.45</v>
      </c>
      <c r="D729" s="5">
        <v>1.48</v>
      </c>
      <c r="E729" s="5">
        <v>1.45</v>
      </c>
      <c r="F729" s="5">
        <v>1.48</v>
      </c>
      <c r="G729" s="6">
        <v>40000</v>
      </c>
      <c r="H729" s="10">
        <v>1.48</v>
      </c>
      <c r="I729" s="7">
        <f t="shared" si="107"/>
        <v>2.0689655172413814E-2</v>
      </c>
      <c r="J729" s="8">
        <f t="shared" si="108"/>
        <v>1.5169839888849468</v>
      </c>
      <c r="K729" s="8">
        <f t="shared" si="109"/>
        <v>1.3140160111150532</v>
      </c>
      <c r="L729" s="8">
        <f t="shared" si="110"/>
        <v>1.4155</v>
      </c>
      <c r="M729" s="19">
        <f t="shared" si="111"/>
        <v>0.15446385436175789</v>
      </c>
      <c r="N729" s="19">
        <f t="shared" si="112"/>
        <v>-4.516870111442197E-2</v>
      </c>
      <c r="O729" s="19">
        <f t="shared" si="113"/>
        <v>-3.9747802262166867E-3</v>
      </c>
      <c r="P729" s="19">
        <f t="shared" si="114"/>
        <v>2.3293883564852939E-3</v>
      </c>
      <c r="Q729" s="15"/>
      <c r="R729" s="1"/>
      <c r="S729" s="15"/>
      <c r="X729" s="10"/>
      <c r="Y729" s="10"/>
    </row>
    <row r="730" spans="1:25">
      <c r="A730" s="3">
        <v>39392</v>
      </c>
      <c r="B730" s="9">
        <f t="shared" si="115"/>
        <v>39392</v>
      </c>
      <c r="C730" s="5">
        <v>1.46</v>
      </c>
      <c r="D730" s="5">
        <v>1.46</v>
      </c>
      <c r="E730" s="5">
        <v>1.43</v>
      </c>
      <c r="F730" s="5">
        <v>1.43</v>
      </c>
      <c r="G730" s="6">
        <v>4400</v>
      </c>
      <c r="H730" s="10">
        <v>1.43</v>
      </c>
      <c r="I730" s="7">
        <f t="shared" si="107"/>
        <v>-3.3783783783783813E-2</v>
      </c>
      <c r="J730" s="8">
        <f t="shared" si="108"/>
        <v>1.5083905626221892</v>
      </c>
      <c r="K730" s="8">
        <f t="shared" si="109"/>
        <v>1.316609437377811</v>
      </c>
      <c r="L730" s="8">
        <f t="shared" si="110"/>
        <v>1.4125000000000001</v>
      </c>
      <c r="M730" s="19">
        <f t="shared" si="111"/>
        <v>0.14566288209686071</v>
      </c>
      <c r="N730" s="19">
        <f t="shared" si="112"/>
        <v>-5.697755181147493E-2</v>
      </c>
      <c r="O730" s="19">
        <f t="shared" si="113"/>
        <v>-5.6648101270166821E-3</v>
      </c>
      <c r="P730" s="19">
        <f t="shared" si="114"/>
        <v>1.9736641264797715E-3</v>
      </c>
      <c r="Q730" s="15"/>
      <c r="R730" s="1"/>
      <c r="S730" s="15"/>
      <c r="X730" s="10"/>
      <c r="Y730" s="10"/>
    </row>
    <row r="731" spans="1:25">
      <c r="A731" s="3">
        <v>39393</v>
      </c>
      <c r="B731" s="9">
        <f t="shared" si="115"/>
        <v>39393</v>
      </c>
      <c r="C731" s="5">
        <v>1.48</v>
      </c>
      <c r="D731" s="5">
        <v>1.48</v>
      </c>
      <c r="E731" s="5">
        <v>1.48</v>
      </c>
      <c r="F731" s="5">
        <v>1.48</v>
      </c>
      <c r="G731" s="6">
        <v>2000</v>
      </c>
      <c r="H731" s="10">
        <v>1.48</v>
      </c>
      <c r="I731" s="7">
        <f t="shared" si="107"/>
        <v>3.4965034965034995E-2</v>
      </c>
      <c r="J731" s="8">
        <f t="shared" si="108"/>
        <v>1.5040796953980731</v>
      </c>
      <c r="K731" s="8">
        <f t="shared" si="109"/>
        <v>1.3189203046019269</v>
      </c>
      <c r="L731" s="8">
        <f t="shared" si="110"/>
        <v>1.4115</v>
      </c>
      <c r="M731" s="19">
        <f t="shared" si="111"/>
        <v>0.14038709552813392</v>
      </c>
      <c r="N731" s="19">
        <f t="shared" si="112"/>
        <v>-3.6219155441525451E-2</v>
      </c>
      <c r="O731" s="19">
        <f t="shared" si="113"/>
        <v>-2.8579250831575679E-3</v>
      </c>
      <c r="P731" s="19">
        <f t="shared" si="114"/>
        <v>1.755165319730855E-3</v>
      </c>
      <c r="Q731" s="15"/>
      <c r="R731" s="1"/>
      <c r="S731" s="15"/>
      <c r="X731" s="10"/>
      <c r="Y731" s="10"/>
    </row>
    <row r="732" spans="1:25">
      <c r="A732" s="3">
        <v>39394</v>
      </c>
      <c r="B732" s="9">
        <f t="shared" si="115"/>
        <v>39394</v>
      </c>
      <c r="C732" s="5">
        <v>1.48</v>
      </c>
      <c r="D732" s="5">
        <v>1.48</v>
      </c>
      <c r="E732" s="5">
        <v>1.42</v>
      </c>
      <c r="F732" s="5">
        <v>1.45</v>
      </c>
      <c r="G732" s="6">
        <v>83500</v>
      </c>
      <c r="H732" s="10">
        <v>1.45</v>
      </c>
      <c r="I732" s="7">
        <f t="shared" si="107"/>
        <v>-2.0270270270270289E-2</v>
      </c>
      <c r="J732" s="8">
        <f t="shared" si="108"/>
        <v>1.4967868833216078</v>
      </c>
      <c r="K732" s="8">
        <f t="shared" si="109"/>
        <v>1.3222131166783921</v>
      </c>
      <c r="L732" s="8">
        <f t="shared" si="110"/>
        <v>1.4095</v>
      </c>
      <c r="M732" s="19">
        <f t="shared" si="111"/>
        <v>0.13203148905508705</v>
      </c>
      <c r="N732" s="19">
        <f t="shared" si="112"/>
        <v>-5.9518337078014294E-2</v>
      </c>
      <c r="O732" s="19">
        <f t="shared" si="113"/>
        <v>-4.8486872728742796E-3</v>
      </c>
      <c r="P732" s="19">
        <f t="shared" si="114"/>
        <v>2.4965966972955844E-3</v>
      </c>
      <c r="Q732" s="15"/>
      <c r="R732" s="1"/>
      <c r="S732" s="15"/>
      <c r="X732" s="10"/>
      <c r="Y732" s="10"/>
    </row>
    <row r="733" spans="1:25">
      <c r="A733" s="3">
        <v>39395</v>
      </c>
      <c r="B733" s="9">
        <f t="shared" si="115"/>
        <v>39395</v>
      </c>
      <c r="C733" s="5">
        <v>1.46</v>
      </c>
      <c r="D733" s="5">
        <v>1.48</v>
      </c>
      <c r="E733" s="5">
        <v>1.46</v>
      </c>
      <c r="F733" s="5">
        <v>1.48</v>
      </c>
      <c r="G733" s="6">
        <v>60000</v>
      </c>
      <c r="H733" s="10">
        <v>1.48</v>
      </c>
      <c r="I733" s="7">
        <f t="shared" si="107"/>
        <v>2.0689655172413814E-2</v>
      </c>
      <c r="J733" s="8">
        <f t="shared" si="108"/>
        <v>1.500494444272966</v>
      </c>
      <c r="K733" s="8">
        <f t="shared" si="109"/>
        <v>1.3205055557270338</v>
      </c>
      <c r="L733" s="8">
        <f t="shared" si="110"/>
        <v>1.4104999999999999</v>
      </c>
      <c r="M733" s="19">
        <f t="shared" si="111"/>
        <v>0.13630301498189101</v>
      </c>
      <c r="N733" s="19">
        <f t="shared" si="112"/>
        <v>3.2352327140851761E-2</v>
      </c>
      <c r="O733" s="19">
        <f t="shared" si="113"/>
        <v>2.4770132559756878E-3</v>
      </c>
      <c r="P733" s="19">
        <f t="shared" si="114"/>
        <v>-1.2914415458591428E-3</v>
      </c>
      <c r="Q733" s="15"/>
      <c r="R733" s="1"/>
      <c r="S733" s="15"/>
      <c r="X733" s="10"/>
      <c r="Y733" s="10"/>
    </row>
    <row r="734" spans="1:25">
      <c r="A734" s="3">
        <v>39398</v>
      </c>
      <c r="B734" s="9">
        <f t="shared" si="115"/>
        <v>39398</v>
      </c>
      <c r="C734" s="5">
        <v>1.48</v>
      </c>
      <c r="D734" s="5">
        <v>1.48</v>
      </c>
      <c r="E734" s="5">
        <v>1.45</v>
      </c>
      <c r="F734" s="5">
        <v>1.45</v>
      </c>
      <c r="G734" s="6">
        <v>105100</v>
      </c>
      <c r="H734" s="10">
        <v>1.45</v>
      </c>
      <c r="I734" s="7">
        <f t="shared" si="107"/>
        <v>-2.0270270270270289E-2</v>
      </c>
      <c r="J734" s="8">
        <f t="shared" si="108"/>
        <v>1.5041242326025159</v>
      </c>
      <c r="K734" s="8">
        <f t="shared" si="109"/>
        <v>1.3208757673974838</v>
      </c>
      <c r="L734" s="8">
        <f t="shared" si="110"/>
        <v>1.4124999999999999</v>
      </c>
      <c r="M734" s="19">
        <f t="shared" si="111"/>
        <v>0.13873255133303403</v>
      </c>
      <c r="N734" s="19">
        <f t="shared" si="112"/>
        <v>1.7824523921688727E-2</v>
      </c>
      <c r="O734" s="19">
        <f t="shared" si="113"/>
        <v>2.4190614922994305E-3</v>
      </c>
      <c r="P734" s="19">
        <f t="shared" si="114"/>
        <v>2.8035601125980098E-4</v>
      </c>
      <c r="Q734" s="15"/>
      <c r="R734" s="1"/>
      <c r="S734" s="15"/>
      <c r="X734" s="10"/>
      <c r="Y734" s="10"/>
    </row>
    <row r="735" spans="1:25">
      <c r="A735" s="3">
        <v>39399</v>
      </c>
      <c r="B735" s="9">
        <f t="shared" si="115"/>
        <v>39399</v>
      </c>
      <c r="C735" s="5">
        <v>1.45</v>
      </c>
      <c r="D735" s="5">
        <v>1.46</v>
      </c>
      <c r="E735" s="5">
        <v>1.38</v>
      </c>
      <c r="F735" s="5">
        <v>1.38</v>
      </c>
      <c r="G735" s="6">
        <v>27900</v>
      </c>
      <c r="H735" s="10">
        <v>1.38</v>
      </c>
      <c r="I735" s="7">
        <f t="shared" si="107"/>
        <v>-4.8275862068965558E-2</v>
      </c>
      <c r="J735" s="8">
        <f t="shared" si="108"/>
        <v>1.5040796953980728</v>
      </c>
      <c r="K735" s="8">
        <f t="shared" si="109"/>
        <v>1.3189203046019267</v>
      </c>
      <c r="L735" s="8">
        <f t="shared" si="110"/>
        <v>1.4114999999999998</v>
      </c>
      <c r="M735" s="19">
        <f t="shared" si="111"/>
        <v>0.14038709552813394</v>
      </c>
      <c r="N735" s="19">
        <f t="shared" si="112"/>
        <v>1.1926142633448043E-2</v>
      </c>
      <c r="O735" s="19">
        <f t="shared" si="113"/>
        <v>-2.9610057120098442E-5</v>
      </c>
      <c r="P735" s="19">
        <f t="shared" si="114"/>
        <v>-1.4804290031075213E-3</v>
      </c>
      <c r="Q735" s="15"/>
      <c r="R735" s="1"/>
      <c r="S735" s="15"/>
      <c r="X735" s="10"/>
      <c r="Y735" s="10"/>
    </row>
    <row r="736" spans="1:25">
      <c r="A736" s="3">
        <v>39400</v>
      </c>
      <c r="B736" s="9">
        <f t="shared" si="115"/>
        <v>39400</v>
      </c>
      <c r="C736" s="5">
        <v>1.43</v>
      </c>
      <c r="D736" s="5">
        <v>1.43</v>
      </c>
      <c r="E736" s="5">
        <v>1.38</v>
      </c>
      <c r="F736" s="5">
        <v>1.38</v>
      </c>
      <c r="G736" s="6">
        <v>17600</v>
      </c>
      <c r="H736" s="10">
        <v>1.38</v>
      </c>
      <c r="I736" s="7">
        <f t="shared" si="107"/>
        <v>0</v>
      </c>
      <c r="J736" s="8">
        <f t="shared" si="108"/>
        <v>1.49978235124467</v>
      </c>
      <c r="K736" s="8">
        <f t="shared" si="109"/>
        <v>1.3162176487553299</v>
      </c>
      <c r="L736" s="8">
        <f t="shared" si="110"/>
        <v>1.4079999999999999</v>
      </c>
      <c r="M736" s="19">
        <f t="shared" si="111"/>
        <v>0.13946379055388483</v>
      </c>
      <c r="N736" s="19">
        <f t="shared" si="112"/>
        <v>-6.5768507481093873E-3</v>
      </c>
      <c r="O736" s="19">
        <f t="shared" si="113"/>
        <v>-2.857125301638713E-3</v>
      </c>
      <c r="P736" s="19">
        <f t="shared" si="114"/>
        <v>-2.0491426488520852E-3</v>
      </c>
      <c r="Q736" s="15"/>
      <c r="R736" s="1"/>
      <c r="S736" s="15"/>
      <c r="X736" s="10"/>
      <c r="Y736" s="10"/>
    </row>
    <row r="737" spans="1:25">
      <c r="A737" s="3">
        <v>39401</v>
      </c>
      <c r="B737" s="9">
        <f t="shared" si="115"/>
        <v>39401</v>
      </c>
      <c r="C737" s="5">
        <v>1.37</v>
      </c>
      <c r="D737" s="5">
        <v>1.37</v>
      </c>
      <c r="E737" s="5">
        <v>1.35</v>
      </c>
      <c r="F737" s="5">
        <v>1.35</v>
      </c>
      <c r="G737" s="6">
        <v>11800</v>
      </c>
      <c r="H737" s="10">
        <v>1.35</v>
      </c>
      <c r="I737" s="7">
        <f t="shared" si="107"/>
        <v>-2.1739130434782469E-2</v>
      </c>
      <c r="J737" s="8">
        <f t="shared" si="108"/>
        <v>1.5001840322743261</v>
      </c>
      <c r="K737" s="8">
        <f t="shared" si="109"/>
        <v>1.3098159677256735</v>
      </c>
      <c r="L737" s="8">
        <f t="shared" si="110"/>
        <v>1.4049999999999998</v>
      </c>
      <c r="M737" s="19">
        <f t="shared" si="111"/>
        <v>0.14533955092882406</v>
      </c>
      <c r="N737" s="19">
        <f t="shared" si="112"/>
        <v>4.2131081850016114E-2</v>
      </c>
      <c r="O737" s="19">
        <f t="shared" si="113"/>
        <v>2.6782621446554746E-4</v>
      </c>
      <c r="P737" s="19">
        <f t="shared" si="114"/>
        <v>-4.863694872736299E-3</v>
      </c>
      <c r="Q737" s="15"/>
      <c r="R737" s="1"/>
      <c r="S737" s="15"/>
      <c r="X737" s="10"/>
      <c r="Y737" s="10"/>
    </row>
    <row r="738" spans="1:25">
      <c r="A738" s="3">
        <v>39402</v>
      </c>
      <c r="B738" s="9">
        <f t="shared" si="115"/>
        <v>39402</v>
      </c>
      <c r="C738" s="5">
        <v>1.35</v>
      </c>
      <c r="D738" s="5">
        <v>1.35</v>
      </c>
      <c r="E738" s="5">
        <v>1.35</v>
      </c>
      <c r="F738" s="5">
        <v>1.35</v>
      </c>
      <c r="G738" s="6">
        <v>4000</v>
      </c>
      <c r="H738" s="10">
        <v>1.35</v>
      </c>
      <c r="I738" s="7">
        <f t="shared" si="107"/>
        <v>0</v>
      </c>
      <c r="J738" s="8">
        <f t="shared" si="108"/>
        <v>1.4983447481891037</v>
      </c>
      <c r="K738" s="8">
        <f t="shared" si="109"/>
        <v>1.3036552518108964</v>
      </c>
      <c r="L738" s="8">
        <f t="shared" si="110"/>
        <v>1.401</v>
      </c>
      <c r="M738" s="19">
        <f t="shared" si="111"/>
        <v>0.14934124348271202</v>
      </c>
      <c r="N738" s="19">
        <f t="shared" si="112"/>
        <v>2.7533403869175847E-2</v>
      </c>
      <c r="O738" s="19">
        <f t="shared" si="113"/>
        <v>-1.2260389696549222E-3</v>
      </c>
      <c r="P738" s="19">
        <f t="shared" si="114"/>
        <v>-4.7034973359459577E-3</v>
      </c>
      <c r="Q738" s="15"/>
      <c r="R738" s="1"/>
      <c r="S738" s="15"/>
      <c r="X738" s="10"/>
      <c r="Y738" s="10"/>
    </row>
    <row r="739" spans="1:25">
      <c r="A739" s="3">
        <v>39405</v>
      </c>
      <c r="B739" s="9">
        <f t="shared" si="115"/>
        <v>39405</v>
      </c>
      <c r="C739" s="5">
        <v>1.43</v>
      </c>
      <c r="D739" s="5">
        <v>1.6</v>
      </c>
      <c r="E739" s="5">
        <v>1.43</v>
      </c>
      <c r="F739" s="5">
        <v>1.58</v>
      </c>
      <c r="G739" s="6">
        <v>59300</v>
      </c>
      <c r="H739" s="10">
        <v>1.58</v>
      </c>
      <c r="I739" s="7">
        <f t="shared" si="107"/>
        <v>0.17037037037037034</v>
      </c>
      <c r="J739" s="8">
        <f t="shared" si="108"/>
        <v>1.5347397290361011</v>
      </c>
      <c r="K739" s="8">
        <f t="shared" si="109"/>
        <v>1.2852602709638983</v>
      </c>
      <c r="L739" s="8">
        <f t="shared" si="110"/>
        <v>1.4099999999999997</v>
      </c>
      <c r="M739" s="19">
        <f t="shared" si="111"/>
        <v>0.19410812246231057</v>
      </c>
      <c r="N739" s="19">
        <f t="shared" si="112"/>
        <v>0.29976232911694506</v>
      </c>
      <c r="O739" s="19">
        <f t="shared" si="113"/>
        <v>2.4290124746647483E-2</v>
      </c>
      <c r="P739" s="19">
        <f t="shared" si="114"/>
        <v>-1.4110310852079779E-2</v>
      </c>
      <c r="Q739" s="15"/>
      <c r="R739" s="1"/>
      <c r="S739" s="15"/>
      <c r="X739" s="10"/>
      <c r="Y739" s="10"/>
    </row>
    <row r="740" spans="1:25">
      <c r="A740" s="3">
        <v>39406</v>
      </c>
      <c r="B740" s="9">
        <f t="shared" si="115"/>
        <v>39406</v>
      </c>
      <c r="C740" s="5">
        <v>1.54</v>
      </c>
      <c r="D740" s="5">
        <v>1.54</v>
      </c>
      <c r="E740" s="5">
        <v>1.5</v>
      </c>
      <c r="F740" s="5">
        <v>1.5</v>
      </c>
      <c r="G740" s="6">
        <v>83600</v>
      </c>
      <c r="H740" s="10">
        <v>1.5</v>
      </c>
      <c r="I740" s="7">
        <f t="shared" si="107"/>
        <v>-5.0632911392405104E-2</v>
      </c>
      <c r="J740" s="8">
        <f t="shared" si="108"/>
        <v>1.5434439874503769</v>
      </c>
      <c r="K740" s="8">
        <f t="shared" si="109"/>
        <v>1.2935560125496228</v>
      </c>
      <c r="L740" s="8">
        <f t="shared" si="110"/>
        <v>1.4184999999999999</v>
      </c>
      <c r="M740" s="19">
        <f t="shared" si="111"/>
        <v>0.19317909118463319</v>
      </c>
      <c r="N740" s="19">
        <f t="shared" si="112"/>
        <v>-4.7861535410903032E-3</v>
      </c>
      <c r="O740" s="19">
        <f t="shared" si="113"/>
        <v>5.6714882983726119E-3</v>
      </c>
      <c r="P740" s="19">
        <f t="shared" si="114"/>
        <v>6.4545226932931216E-3</v>
      </c>
      <c r="Q740" s="15"/>
      <c r="R740" s="1"/>
      <c r="S740" s="15"/>
      <c r="X740" s="10"/>
      <c r="Y740" s="10"/>
    </row>
    <row r="741" spans="1:25">
      <c r="A741" s="3">
        <v>39407</v>
      </c>
      <c r="B741" s="9">
        <f t="shared" si="115"/>
        <v>39407</v>
      </c>
      <c r="C741" s="5">
        <v>1.49</v>
      </c>
      <c r="D741" s="5">
        <v>1.49</v>
      </c>
      <c r="E741" s="5">
        <v>1.42</v>
      </c>
      <c r="F741" s="5">
        <v>1.42</v>
      </c>
      <c r="G741" s="6">
        <v>48300</v>
      </c>
      <c r="H741" s="10">
        <v>1.42</v>
      </c>
      <c r="I741" s="7">
        <f t="shared" si="107"/>
        <v>-5.3333333333333378E-2</v>
      </c>
      <c r="J741" s="8">
        <f t="shared" si="108"/>
        <v>1.5442577965360724</v>
      </c>
      <c r="K741" s="8">
        <f t="shared" si="109"/>
        <v>1.2957422034639274</v>
      </c>
      <c r="L741" s="8">
        <f t="shared" si="110"/>
        <v>1.42</v>
      </c>
      <c r="M741" s="19">
        <f t="shared" si="111"/>
        <v>0.19179400995644386</v>
      </c>
      <c r="N741" s="19">
        <f t="shared" si="112"/>
        <v>-7.1699334524021087E-3</v>
      </c>
      <c r="O741" s="19">
        <f t="shared" si="113"/>
        <v>5.2726829889035388E-4</v>
      </c>
      <c r="P741" s="19">
        <f t="shared" si="114"/>
        <v>1.6900628137436321E-3</v>
      </c>
      <c r="Q741" s="15"/>
      <c r="R741" s="1"/>
      <c r="S741" s="15"/>
      <c r="X741" s="10"/>
      <c r="Y741" s="10"/>
    </row>
    <row r="742" spans="1:25">
      <c r="A742" s="3">
        <v>39408</v>
      </c>
      <c r="B742" s="9">
        <f t="shared" si="115"/>
        <v>39408</v>
      </c>
      <c r="C742" s="5">
        <v>1.41</v>
      </c>
      <c r="D742" s="5">
        <v>1.41</v>
      </c>
      <c r="E742" s="5">
        <v>1.36</v>
      </c>
      <c r="F742" s="5">
        <v>1.4</v>
      </c>
      <c r="G742" s="6">
        <v>15400</v>
      </c>
      <c r="H742" s="10">
        <v>1.4</v>
      </c>
      <c r="I742" s="7">
        <f t="shared" si="107"/>
        <v>-1.4084507042253534E-2</v>
      </c>
      <c r="J742" s="8">
        <f t="shared" si="108"/>
        <v>1.5421805353235167</v>
      </c>
      <c r="K742" s="8">
        <f t="shared" si="109"/>
        <v>1.3038194646764834</v>
      </c>
      <c r="L742" s="8">
        <f t="shared" si="110"/>
        <v>1.423</v>
      </c>
      <c r="M742" s="19">
        <f t="shared" si="111"/>
        <v>0.18281754269267478</v>
      </c>
      <c r="N742" s="19">
        <f t="shared" si="112"/>
        <v>-4.6802646578001164E-2</v>
      </c>
      <c r="O742" s="19">
        <f t="shared" si="113"/>
        <v>-1.3451518374815402E-3</v>
      </c>
      <c r="P742" s="19">
        <f t="shared" si="114"/>
        <v>6.2336946276526717E-3</v>
      </c>
      <c r="Q742" s="15"/>
      <c r="R742" s="1"/>
      <c r="S742" s="15"/>
      <c r="X742" s="10"/>
      <c r="Y742" s="10"/>
    </row>
    <row r="743" spans="1:25">
      <c r="A743" s="3">
        <v>39409</v>
      </c>
      <c r="B743" s="9">
        <f t="shared" si="115"/>
        <v>39409</v>
      </c>
      <c r="C743" s="5">
        <v>1.37</v>
      </c>
      <c r="D743" s="5">
        <v>1.39</v>
      </c>
      <c r="E743" s="5">
        <v>1.36</v>
      </c>
      <c r="F743" s="5">
        <v>1.36</v>
      </c>
      <c r="G743" s="6">
        <v>22400</v>
      </c>
      <c r="H743" s="10">
        <v>1.36</v>
      </c>
      <c r="I743" s="7">
        <f t="shared" si="107"/>
        <v>-2.8571428571428439E-2</v>
      </c>
      <c r="J743" s="8">
        <f t="shared" si="108"/>
        <v>1.5429297316626478</v>
      </c>
      <c r="K743" s="8">
        <f t="shared" si="109"/>
        <v>1.3010702683373521</v>
      </c>
      <c r="L743" s="8">
        <f t="shared" si="110"/>
        <v>1.4219999999999999</v>
      </c>
      <c r="M743" s="19">
        <f t="shared" si="111"/>
        <v>0.18589269865828986</v>
      </c>
      <c r="N743" s="19">
        <f t="shared" si="112"/>
        <v>1.6820901978671553E-2</v>
      </c>
      <c r="O743" s="19">
        <f t="shared" si="113"/>
        <v>4.8580326490367656E-4</v>
      </c>
      <c r="P743" s="19">
        <f t="shared" si="114"/>
        <v>-2.1085713272530763E-3</v>
      </c>
      <c r="Q743" s="15"/>
      <c r="R743" s="1"/>
      <c r="S743" s="15"/>
      <c r="X743" s="10"/>
      <c r="Y743" s="10"/>
    </row>
    <row r="744" spans="1:25">
      <c r="A744" s="3">
        <v>39412</v>
      </c>
      <c r="B744" s="9">
        <f t="shared" si="115"/>
        <v>39412</v>
      </c>
      <c r="C744" s="5">
        <v>1.37</v>
      </c>
      <c r="D744" s="5">
        <v>1.37</v>
      </c>
      <c r="E744" s="5">
        <v>1.34</v>
      </c>
      <c r="F744" s="5">
        <v>1.34</v>
      </c>
      <c r="G744" s="6">
        <v>27000</v>
      </c>
      <c r="H744" s="10">
        <v>1.34</v>
      </c>
      <c r="I744" s="7">
        <f t="shared" si="107"/>
        <v>-1.4705882352941188E-2</v>
      </c>
      <c r="J744" s="8">
        <f t="shared" si="108"/>
        <v>1.5436924711264979</v>
      </c>
      <c r="K744" s="8">
        <f t="shared" si="109"/>
        <v>1.2993075288735025</v>
      </c>
      <c r="L744" s="8">
        <f t="shared" si="110"/>
        <v>1.4215000000000002</v>
      </c>
      <c r="M744" s="19">
        <f t="shared" si="111"/>
        <v>0.18808860629390539</v>
      </c>
      <c r="N744" s="19">
        <f t="shared" si="112"/>
        <v>1.1812769686302056E-2</v>
      </c>
      <c r="O744" s="19">
        <f t="shared" si="113"/>
        <v>4.9434491292624217E-4</v>
      </c>
      <c r="P744" s="19">
        <f t="shared" si="114"/>
        <v>-1.3548380181664947E-3</v>
      </c>
      <c r="Q744" s="15"/>
      <c r="R744" s="1"/>
      <c r="S744" s="15"/>
      <c r="X744" s="10"/>
      <c r="Y744" s="10"/>
    </row>
    <row r="745" spans="1:25">
      <c r="A745" s="3">
        <v>39413</v>
      </c>
      <c r="B745" s="9">
        <f t="shared" si="115"/>
        <v>39413</v>
      </c>
      <c r="C745" s="5">
        <v>1.34</v>
      </c>
      <c r="D745" s="5">
        <v>1.34</v>
      </c>
      <c r="E745" s="5">
        <v>1.3</v>
      </c>
      <c r="F745" s="5">
        <v>1.31</v>
      </c>
      <c r="G745" s="6">
        <v>117900</v>
      </c>
      <c r="H745" s="10">
        <v>1.31</v>
      </c>
      <c r="I745" s="7">
        <f t="shared" si="107"/>
        <v>-2.2388059701492557E-2</v>
      </c>
      <c r="J745" s="8">
        <f t="shared" si="108"/>
        <v>1.5474804672596565</v>
      </c>
      <c r="K745" s="8">
        <f t="shared" si="109"/>
        <v>1.2915195327403435</v>
      </c>
      <c r="L745" s="8">
        <f t="shared" si="110"/>
        <v>1.4195</v>
      </c>
      <c r="M745" s="19">
        <f t="shared" si="111"/>
        <v>0.19818587952457492</v>
      </c>
      <c r="N745" s="19">
        <f t="shared" si="112"/>
        <v>5.3683598542336106E-2</v>
      </c>
      <c r="O745" s="19">
        <f t="shared" si="113"/>
        <v>2.4538541218603921E-3</v>
      </c>
      <c r="P745" s="19">
        <f t="shared" si="114"/>
        <v>-5.9939590590314196E-3</v>
      </c>
      <c r="Q745" s="15"/>
      <c r="R745" s="1"/>
      <c r="S745" s="15"/>
      <c r="X745" s="10"/>
      <c r="Y745" s="10"/>
    </row>
    <row r="746" spans="1:25">
      <c r="A746" s="3">
        <v>39414</v>
      </c>
      <c r="B746" s="9">
        <f t="shared" si="115"/>
        <v>39414</v>
      </c>
      <c r="C746" s="5">
        <v>1.34</v>
      </c>
      <c r="D746" s="5">
        <v>1.34</v>
      </c>
      <c r="E746" s="5">
        <v>1.34</v>
      </c>
      <c r="F746" s="5">
        <v>1.34</v>
      </c>
      <c r="G746" s="6">
        <v>1000</v>
      </c>
      <c r="H746" s="10">
        <v>1.34</v>
      </c>
      <c r="I746" s="7">
        <f t="shared" si="107"/>
        <v>2.2900763358778647E-2</v>
      </c>
      <c r="J746" s="8">
        <f t="shared" si="108"/>
        <v>1.5489046826966475</v>
      </c>
      <c r="K746" s="8">
        <f t="shared" si="109"/>
        <v>1.2840953173033518</v>
      </c>
      <c r="L746" s="8">
        <f t="shared" si="110"/>
        <v>1.4164999999999996</v>
      </c>
      <c r="M746" s="19">
        <f t="shared" si="111"/>
        <v>0.20622251465678207</v>
      </c>
      <c r="N746" s="19">
        <f t="shared" si="112"/>
        <v>4.0550997636593027E-2</v>
      </c>
      <c r="O746" s="19">
        <f t="shared" si="113"/>
        <v>9.2034469392241575E-4</v>
      </c>
      <c r="P746" s="19">
        <f t="shared" si="114"/>
        <v>-5.7484344981132357E-3</v>
      </c>
      <c r="Q746" s="15"/>
      <c r="R746" s="1"/>
      <c r="S746" s="15"/>
      <c r="X746" s="10"/>
      <c r="Y746" s="10"/>
    </row>
    <row r="747" spans="1:25">
      <c r="A747" s="3">
        <v>39415</v>
      </c>
      <c r="B747" s="9">
        <f t="shared" si="115"/>
        <v>39415</v>
      </c>
      <c r="C747" s="5">
        <v>1.34</v>
      </c>
      <c r="D747" s="5">
        <v>1.35</v>
      </c>
      <c r="E747" s="5">
        <v>1.3</v>
      </c>
      <c r="F747" s="5">
        <v>1.34</v>
      </c>
      <c r="G747" s="6">
        <v>32400</v>
      </c>
      <c r="H747" s="10">
        <v>1.34</v>
      </c>
      <c r="I747" s="7">
        <f t="shared" si="107"/>
        <v>0</v>
      </c>
      <c r="J747" s="8">
        <f t="shared" si="108"/>
        <v>1.5499221389657849</v>
      </c>
      <c r="K747" s="8">
        <f t="shared" si="109"/>
        <v>1.2770778610342146</v>
      </c>
      <c r="L747" s="8">
        <f t="shared" si="110"/>
        <v>1.4134999999999998</v>
      </c>
      <c r="M747" s="19">
        <f t="shared" si="111"/>
        <v>0.21364733212947024</v>
      </c>
      <c r="N747" s="19">
        <f t="shared" si="112"/>
        <v>3.6003912982272353E-2</v>
      </c>
      <c r="O747" s="19">
        <f t="shared" si="113"/>
        <v>6.5688759321587973E-4</v>
      </c>
      <c r="P747" s="19">
        <f t="shared" si="114"/>
        <v>-5.4649029356123738E-3</v>
      </c>
      <c r="Q747" s="15"/>
      <c r="R747" s="1"/>
      <c r="S747" s="15"/>
      <c r="X747" s="10"/>
      <c r="Y747" s="10"/>
    </row>
    <row r="748" spans="1:25">
      <c r="A748" s="3">
        <v>39416</v>
      </c>
      <c r="B748" s="9">
        <f t="shared" si="115"/>
        <v>39416</v>
      </c>
      <c r="C748" s="5">
        <v>1.34</v>
      </c>
      <c r="D748" s="5">
        <v>1.36</v>
      </c>
      <c r="E748" s="5">
        <v>1.34</v>
      </c>
      <c r="F748" s="5">
        <v>1.36</v>
      </c>
      <c r="G748" s="6">
        <v>29500</v>
      </c>
      <c r="H748" s="10">
        <v>1.36</v>
      </c>
      <c r="I748" s="7">
        <f t="shared" ref="I748:I811" si="116">IF(A749&gt;A748,(H748-H747)/H747, (H748-H749)/H749)</f>
        <v>1.492537313432837E-2</v>
      </c>
      <c r="J748" s="8">
        <f t="shared" ref="J748:J811" si="117">(L748)+2*STDEVPA(H729:H748)</f>
        <v>1.5462443077143817</v>
      </c>
      <c r="K748" s="8">
        <f t="shared" ref="K748:K811" si="118">(L748)-(2*STDEVPA(H729:H748))</f>
        <v>1.2717556922856175</v>
      </c>
      <c r="L748" s="8">
        <f t="shared" ref="L748:L811" si="119">AVERAGE(H729:H748)</f>
        <v>1.4089999999999996</v>
      </c>
      <c r="M748" s="19">
        <f t="shared" ref="M748:M811" si="120">(J748-K748)/K748</f>
        <v>0.21583439106566873</v>
      </c>
      <c r="N748" s="19">
        <f t="shared" ref="N748:N811" si="121">IF(A749&gt;A748,(M748-M747)/M747, (M748-M749)/M749)</f>
        <v>1.023677157303861E-2</v>
      </c>
      <c r="O748" s="19">
        <f t="shared" ref="O748:O811" si="122">IF(A749&gt;A748,(J748-J747)/J747, (J748-J749)/J749)</f>
        <v>-2.372913554133306E-3</v>
      </c>
      <c r="P748" s="19">
        <f t="shared" ref="P748:P811" si="123">IF(A749&gt;A748,(K748-K747)/K747, (K748-K749)/K749)</f>
        <v>-4.1674583132206974E-3</v>
      </c>
      <c r="Q748" s="15"/>
      <c r="R748" s="1"/>
      <c r="S748" s="15"/>
      <c r="X748" s="10"/>
      <c r="Y748" s="10"/>
    </row>
    <row r="749" spans="1:25">
      <c r="A749" s="3">
        <v>39419</v>
      </c>
      <c r="B749" s="9">
        <f t="shared" si="115"/>
        <v>39419</v>
      </c>
      <c r="C749" s="5">
        <v>1.34</v>
      </c>
      <c r="D749" s="5">
        <v>1.34</v>
      </c>
      <c r="E749" s="5">
        <v>1.34</v>
      </c>
      <c r="F749" s="5">
        <v>1.34</v>
      </c>
      <c r="G749" s="6">
        <v>49000</v>
      </c>
      <c r="H749" s="10">
        <v>1.34</v>
      </c>
      <c r="I749" s="7">
        <f t="shared" si="116"/>
        <v>-1.4705882352941188E-2</v>
      </c>
      <c r="J749" s="8">
        <f t="shared" si="117"/>
        <v>1.5383231455036155</v>
      </c>
      <c r="K749" s="8">
        <f t="shared" si="118"/>
        <v>1.2656768544963839</v>
      </c>
      <c r="L749" s="8">
        <f t="shared" si="119"/>
        <v>1.4019999999999997</v>
      </c>
      <c r="M749" s="19">
        <f t="shared" si="120"/>
        <v>0.21541540404933632</v>
      </c>
      <c r="N749" s="19">
        <f t="shared" si="121"/>
        <v>-1.9412430718927375E-3</v>
      </c>
      <c r="O749" s="19">
        <f t="shared" si="122"/>
        <v>-5.1228400138624121E-3</v>
      </c>
      <c r="P749" s="19">
        <f t="shared" si="123"/>
        <v>-4.7798785773929559E-3</v>
      </c>
      <c r="Q749" s="15"/>
      <c r="R749" s="1"/>
      <c r="S749" s="15"/>
      <c r="X749" s="10"/>
      <c r="Y749" s="10"/>
    </row>
    <row r="750" spans="1:25">
      <c r="A750" s="3">
        <v>39420</v>
      </c>
      <c r="B750" s="9">
        <f t="shared" si="115"/>
        <v>39420</v>
      </c>
      <c r="C750" s="5">
        <v>1.34</v>
      </c>
      <c r="D750" s="5">
        <v>1.34</v>
      </c>
      <c r="E750" s="5">
        <v>1.33</v>
      </c>
      <c r="F750" s="5">
        <v>1.34</v>
      </c>
      <c r="G750" s="6">
        <v>73400</v>
      </c>
      <c r="H750" s="10">
        <v>1.34</v>
      </c>
      <c r="I750" s="7">
        <f t="shared" si="116"/>
        <v>0</v>
      </c>
      <c r="J750" s="8">
        <f t="shared" si="117"/>
        <v>1.5357570070557001</v>
      </c>
      <c r="K750" s="8">
        <f t="shared" si="118"/>
        <v>1.2592429929442994</v>
      </c>
      <c r="L750" s="8">
        <f t="shared" si="119"/>
        <v>1.3974999999999997</v>
      </c>
      <c r="M750" s="19">
        <f t="shared" si="120"/>
        <v>0.21958749475736156</v>
      </c>
      <c r="N750" s="19">
        <f t="shared" si="121"/>
        <v>1.9367652589365014E-2</v>
      </c>
      <c r="O750" s="19">
        <f t="shared" si="122"/>
        <v>-1.6681400493882067E-3</v>
      </c>
      <c r="P750" s="19">
        <f t="shared" si="123"/>
        <v>-5.0833366583483306E-3</v>
      </c>
      <c r="Q750" s="15"/>
      <c r="R750" s="1"/>
      <c r="S750" s="15"/>
      <c r="X750" s="10"/>
      <c r="Y750" s="10"/>
    </row>
    <row r="751" spans="1:25">
      <c r="A751" s="3">
        <v>39421</v>
      </c>
      <c r="B751" s="9">
        <f t="shared" si="115"/>
        <v>39421</v>
      </c>
      <c r="C751" s="5">
        <v>1.33</v>
      </c>
      <c r="D751" s="5">
        <v>1.37</v>
      </c>
      <c r="E751" s="5">
        <v>1.33</v>
      </c>
      <c r="F751" s="5">
        <v>1.33</v>
      </c>
      <c r="G751" s="6">
        <v>0</v>
      </c>
      <c r="H751" s="10">
        <v>1.33</v>
      </c>
      <c r="I751" s="7">
        <f t="shared" si="116"/>
        <v>-7.462686567164185E-3</v>
      </c>
      <c r="J751" s="8">
        <f t="shared" si="117"/>
        <v>1.5257939615741436</v>
      </c>
      <c r="K751" s="8">
        <f t="shared" si="118"/>
        <v>1.2542060384258562</v>
      </c>
      <c r="L751" s="8">
        <f t="shared" si="119"/>
        <v>1.39</v>
      </c>
      <c r="M751" s="19">
        <f t="shared" si="120"/>
        <v>0.21654171230841401</v>
      </c>
      <c r="N751" s="19">
        <f t="shared" si="121"/>
        <v>-1.3870473144716428E-2</v>
      </c>
      <c r="O751" s="19">
        <f t="shared" si="122"/>
        <v>-6.4873840300147933E-3</v>
      </c>
      <c r="P751" s="19">
        <f t="shared" si="123"/>
        <v>-3.9999861398204474E-3</v>
      </c>
      <c r="Q751" s="15"/>
      <c r="R751" s="1"/>
      <c r="S751" s="15"/>
      <c r="X751" s="10"/>
      <c r="Y751" s="10"/>
    </row>
    <row r="752" spans="1:25">
      <c r="A752" s="3">
        <v>39422</v>
      </c>
      <c r="B752" s="9">
        <f t="shared" si="115"/>
        <v>39422</v>
      </c>
      <c r="C752" s="5">
        <v>1.4</v>
      </c>
      <c r="D752" s="5">
        <v>1.33</v>
      </c>
      <c r="E752" s="5">
        <v>1.4</v>
      </c>
      <c r="F752" s="5">
        <v>1.4</v>
      </c>
      <c r="G752" s="6">
        <v>0</v>
      </c>
      <c r="H752" s="10">
        <v>1.4</v>
      </c>
      <c r="I752" s="7">
        <f t="shared" si="116"/>
        <v>5.26315789473683E-2</v>
      </c>
      <c r="J752" s="8">
        <f t="shared" si="117"/>
        <v>1.5205977084701308</v>
      </c>
      <c r="K752" s="8">
        <f t="shared" si="118"/>
        <v>1.2544022915298687</v>
      </c>
      <c r="L752" s="8">
        <f t="shared" si="119"/>
        <v>1.3874999999999997</v>
      </c>
      <c r="M752" s="19">
        <f t="shared" si="120"/>
        <v>0.21220896895493566</v>
      </c>
      <c r="N752" s="19">
        <f t="shared" si="121"/>
        <v>-2.0008816349006045E-2</v>
      </c>
      <c r="O752" s="19">
        <f t="shared" si="122"/>
        <v>-3.4056060220948345E-3</v>
      </c>
      <c r="P752" s="19">
        <f t="shared" si="123"/>
        <v>1.5647596806248523E-4</v>
      </c>
      <c r="Q752" s="15"/>
      <c r="R752" s="1"/>
      <c r="S752" s="15"/>
      <c r="X752" s="10"/>
      <c r="Y752" s="10"/>
    </row>
    <row r="753" spans="1:25">
      <c r="A753" s="3">
        <v>39423</v>
      </c>
      <c r="B753" s="9">
        <f t="shared" si="115"/>
        <v>39423</v>
      </c>
      <c r="C753" s="5">
        <v>1.45</v>
      </c>
      <c r="D753" s="5">
        <v>1.33</v>
      </c>
      <c r="E753" s="5">
        <v>1.45</v>
      </c>
      <c r="F753" s="5">
        <v>1.45</v>
      </c>
      <c r="G753" s="6">
        <v>0</v>
      </c>
      <c r="H753" s="10">
        <v>1.45</v>
      </c>
      <c r="I753" s="7">
        <f t="shared" si="116"/>
        <v>3.5714285714285747E-2</v>
      </c>
      <c r="J753" s="8">
        <f t="shared" si="117"/>
        <v>1.5155221988695371</v>
      </c>
      <c r="K753" s="8">
        <f t="shared" si="118"/>
        <v>1.2564778011304623</v>
      </c>
      <c r="L753" s="8">
        <f t="shared" si="119"/>
        <v>1.3859999999999997</v>
      </c>
      <c r="M753" s="19">
        <f t="shared" si="120"/>
        <v>0.20616711055779155</v>
      </c>
      <c r="N753" s="19">
        <f t="shared" si="121"/>
        <v>-2.8471267858745149E-2</v>
      </c>
      <c r="O753" s="19">
        <f t="shared" si="122"/>
        <v>-3.3378385172631361E-3</v>
      </c>
      <c r="P753" s="19">
        <f t="shared" si="123"/>
        <v>1.6545805238144609E-3</v>
      </c>
      <c r="Q753" s="15"/>
      <c r="R753" s="1"/>
      <c r="S753" s="15"/>
      <c r="X753" s="10"/>
      <c r="Y753" s="10"/>
    </row>
    <row r="754" spans="1:25">
      <c r="A754" s="3">
        <v>39426</v>
      </c>
      <c r="B754" s="9">
        <f t="shared" si="115"/>
        <v>39426</v>
      </c>
      <c r="C754" s="5">
        <v>1.34</v>
      </c>
      <c r="D754" s="5">
        <v>1.34</v>
      </c>
      <c r="E754" s="5">
        <v>1.28</v>
      </c>
      <c r="F754" s="5">
        <v>1.3</v>
      </c>
      <c r="G754" s="6">
        <v>68900</v>
      </c>
      <c r="H754" s="10">
        <v>1.3</v>
      </c>
      <c r="I754" s="7">
        <f t="shared" si="116"/>
        <v>-0.10344827586206891</v>
      </c>
      <c r="J754" s="8">
        <f t="shared" si="117"/>
        <v>1.509690700889964</v>
      </c>
      <c r="K754" s="8">
        <f t="shared" si="118"/>
        <v>1.2473092991100361</v>
      </c>
      <c r="L754" s="8">
        <f t="shared" si="119"/>
        <v>1.3785000000000001</v>
      </c>
      <c r="M754" s="19">
        <f t="shared" si="120"/>
        <v>0.21035792963873431</v>
      </c>
      <c r="N754" s="19">
        <f t="shared" si="121"/>
        <v>2.0327292115625877E-2</v>
      </c>
      <c r="O754" s="19">
        <f t="shared" si="122"/>
        <v>-3.8478472858549358E-3</v>
      </c>
      <c r="P754" s="19">
        <f t="shared" si="123"/>
        <v>-7.296986872491671E-3</v>
      </c>
      <c r="Q754" s="15"/>
      <c r="R754" s="1"/>
      <c r="S754" s="15"/>
      <c r="X754" s="10"/>
      <c r="Y754" s="10"/>
    </row>
    <row r="755" spans="1:25">
      <c r="A755" s="3">
        <v>39427</v>
      </c>
      <c r="B755" s="9">
        <f t="shared" si="115"/>
        <v>39427</v>
      </c>
      <c r="C755" s="5">
        <v>1.3</v>
      </c>
      <c r="D755" s="5">
        <v>1.32</v>
      </c>
      <c r="E755" s="5">
        <v>1.27</v>
      </c>
      <c r="F755" s="5">
        <v>1.3</v>
      </c>
      <c r="G755" s="6">
        <v>50100</v>
      </c>
      <c r="H755" s="10">
        <v>1.3</v>
      </c>
      <c r="I755" s="7">
        <f t="shared" si="116"/>
        <v>0</v>
      </c>
      <c r="J755" s="8">
        <f t="shared" si="117"/>
        <v>1.5100691705366671</v>
      </c>
      <c r="K755" s="8">
        <f t="shared" si="118"/>
        <v>1.2389308294633326</v>
      </c>
      <c r="L755" s="8">
        <f t="shared" si="119"/>
        <v>1.3744999999999998</v>
      </c>
      <c r="M755" s="19">
        <f t="shared" si="120"/>
        <v>0.21884865129297293</v>
      </c>
      <c r="N755" s="19">
        <f t="shared" si="121"/>
        <v>4.0363211735447567E-2</v>
      </c>
      <c r="O755" s="19">
        <f t="shared" si="122"/>
        <v>2.5069350064881778E-4</v>
      </c>
      <c r="P755" s="19">
        <f t="shared" si="123"/>
        <v>-6.7172349734597667E-3</v>
      </c>
      <c r="Q755" s="15"/>
      <c r="R755" s="1"/>
      <c r="S755" s="15"/>
      <c r="X755" s="10"/>
      <c r="Y755" s="10"/>
    </row>
    <row r="756" spans="1:25">
      <c r="A756" s="3">
        <v>39428</v>
      </c>
      <c r="B756" s="9">
        <f t="shared" si="115"/>
        <v>39428</v>
      </c>
      <c r="C756" s="5">
        <v>1.28</v>
      </c>
      <c r="D756" s="5">
        <v>1.3</v>
      </c>
      <c r="E756" s="5">
        <v>1.26</v>
      </c>
      <c r="F756" s="5">
        <v>1.3</v>
      </c>
      <c r="G756" s="6">
        <v>62900</v>
      </c>
      <c r="H756" s="10">
        <v>1.3</v>
      </c>
      <c r="I756" s="7">
        <f t="shared" si="116"/>
        <v>0</v>
      </c>
      <c r="J756" s="8">
        <f t="shared" si="117"/>
        <v>1.5098520721051536</v>
      </c>
      <c r="K756" s="8">
        <f t="shared" si="118"/>
        <v>1.2311479278948461</v>
      </c>
      <c r="L756" s="8">
        <f t="shared" si="119"/>
        <v>1.3704999999999998</v>
      </c>
      <c r="M756" s="19">
        <f t="shared" si="120"/>
        <v>0.2263774627691304</v>
      </c>
      <c r="N756" s="19">
        <f t="shared" si="121"/>
        <v>3.4401909409433107E-2</v>
      </c>
      <c r="O756" s="19">
        <f t="shared" si="122"/>
        <v>-1.43767209972483E-4</v>
      </c>
      <c r="P756" s="19">
        <f t="shared" si="123"/>
        <v>-6.2819500357883633E-3</v>
      </c>
      <c r="Q756" s="15"/>
      <c r="R756" s="1"/>
      <c r="S756" s="15"/>
      <c r="X756" s="10"/>
      <c r="Y756" s="10"/>
    </row>
    <row r="757" spans="1:25">
      <c r="A757" s="3">
        <v>39429</v>
      </c>
      <c r="B757" s="9">
        <f t="shared" si="115"/>
        <v>39429</v>
      </c>
      <c r="C757" s="5">
        <v>1.31</v>
      </c>
      <c r="D757" s="5">
        <v>1.37</v>
      </c>
      <c r="E757" s="5">
        <v>1.28</v>
      </c>
      <c r="F757" s="5">
        <v>1.28</v>
      </c>
      <c r="G757" s="6">
        <v>72300</v>
      </c>
      <c r="H757" s="10">
        <v>1.28</v>
      </c>
      <c r="I757" s="7">
        <f t="shared" si="116"/>
        <v>-1.5384615384615398E-2</v>
      </c>
      <c r="J757" s="8">
        <f t="shared" si="117"/>
        <v>1.5116513048679481</v>
      </c>
      <c r="K757" s="8">
        <f t="shared" si="118"/>
        <v>1.2223486951320524</v>
      </c>
      <c r="L757" s="8">
        <f t="shared" si="119"/>
        <v>1.3670000000000002</v>
      </c>
      <c r="M757" s="19">
        <f t="shared" si="120"/>
        <v>0.23667764434815541</v>
      </c>
      <c r="N757" s="19">
        <f t="shared" si="121"/>
        <v>4.5500031023536947E-2</v>
      </c>
      <c r="O757" s="19">
        <f t="shared" si="122"/>
        <v>1.1916616177410331E-3</v>
      </c>
      <c r="P757" s="19">
        <f t="shared" si="123"/>
        <v>-7.14717749461644E-3</v>
      </c>
      <c r="Q757" s="15"/>
      <c r="R757" s="1"/>
      <c r="S757" s="15"/>
      <c r="X757" s="10"/>
      <c r="Y757" s="10"/>
    </row>
    <row r="758" spans="1:25">
      <c r="A758" s="3">
        <v>39430</v>
      </c>
      <c r="B758" s="9">
        <f t="shared" si="115"/>
        <v>39430</v>
      </c>
      <c r="C758" s="5">
        <v>1.28</v>
      </c>
      <c r="D758" s="5">
        <v>1.37</v>
      </c>
      <c r="E758" s="5">
        <v>1.28</v>
      </c>
      <c r="F758" s="5">
        <v>1.29</v>
      </c>
      <c r="G758" s="6">
        <v>160800</v>
      </c>
      <c r="H758" s="10">
        <v>1.29</v>
      </c>
      <c r="I758" s="7">
        <f t="shared" si="116"/>
        <v>7.8125000000000069E-3</v>
      </c>
      <c r="J758" s="8">
        <f t="shared" si="117"/>
        <v>1.5123778959279313</v>
      </c>
      <c r="K758" s="8">
        <f t="shared" si="118"/>
        <v>1.2156221040720689</v>
      </c>
      <c r="L758" s="8">
        <f t="shared" si="119"/>
        <v>1.3640000000000001</v>
      </c>
      <c r="M758" s="19">
        <f t="shared" si="120"/>
        <v>0.24411845660077677</v>
      </c>
      <c r="N758" s="19">
        <f t="shared" si="121"/>
        <v>3.1438593506008715E-2</v>
      </c>
      <c r="O758" s="19">
        <f t="shared" si="122"/>
        <v>4.8066049203500399E-4</v>
      </c>
      <c r="P758" s="19">
        <f t="shared" si="123"/>
        <v>-5.5030050645709788E-3</v>
      </c>
      <c r="Q758" s="15"/>
      <c r="R758" s="1"/>
      <c r="S758" s="15"/>
      <c r="X758" s="10"/>
      <c r="Y758" s="10"/>
    </row>
    <row r="759" spans="1:25">
      <c r="A759" s="3">
        <v>39433</v>
      </c>
      <c r="B759" s="9">
        <f t="shared" si="115"/>
        <v>39433</v>
      </c>
      <c r="C759" s="5">
        <v>1.3</v>
      </c>
      <c r="D759" s="5">
        <v>1.35</v>
      </c>
      <c r="E759" s="5">
        <v>1.29</v>
      </c>
      <c r="F759" s="5">
        <v>1.29</v>
      </c>
      <c r="G759" s="6">
        <v>37200</v>
      </c>
      <c r="H759" s="10">
        <v>1.29</v>
      </c>
      <c r="I759" s="7">
        <f t="shared" si="116"/>
        <v>0</v>
      </c>
      <c r="J759" s="8">
        <f t="shared" si="117"/>
        <v>1.4632497252743935</v>
      </c>
      <c r="K759" s="8">
        <f t="shared" si="118"/>
        <v>1.2357502747256064</v>
      </c>
      <c r="L759" s="8">
        <f t="shared" si="119"/>
        <v>1.3494999999999999</v>
      </c>
      <c r="M759" s="19">
        <f t="shared" si="120"/>
        <v>0.1840982399128355</v>
      </c>
      <c r="N759" s="19">
        <f t="shared" si="121"/>
        <v>-0.24586513254135611</v>
      </c>
      <c r="O759" s="19">
        <f t="shared" si="122"/>
        <v>-3.2484057579666513E-2</v>
      </c>
      <c r="P759" s="19">
        <f t="shared" si="123"/>
        <v>1.6557917617746883E-2</v>
      </c>
      <c r="Q759" s="15"/>
      <c r="R759" s="1"/>
      <c r="S759" s="15"/>
      <c r="X759" s="10"/>
      <c r="Y759" s="10"/>
    </row>
    <row r="760" spans="1:25">
      <c r="A760" s="3">
        <v>39434</v>
      </c>
      <c r="B760" s="9">
        <f t="shared" si="115"/>
        <v>39434</v>
      </c>
      <c r="C760" s="5">
        <v>1.35</v>
      </c>
      <c r="D760" s="5">
        <v>1.35</v>
      </c>
      <c r="E760" s="5">
        <v>1.26</v>
      </c>
      <c r="F760" s="5">
        <v>1.3</v>
      </c>
      <c r="G760" s="6">
        <v>169000</v>
      </c>
      <c r="H760" s="10">
        <v>1.3</v>
      </c>
      <c r="I760" s="7">
        <f t="shared" si="116"/>
        <v>7.7519379844961309E-3</v>
      </c>
      <c r="J760" s="8">
        <f t="shared" si="117"/>
        <v>1.4316900211519661</v>
      </c>
      <c r="K760" s="8">
        <f t="shared" si="118"/>
        <v>1.2473099788480337</v>
      </c>
      <c r="L760" s="8">
        <f t="shared" si="119"/>
        <v>1.3394999999999999</v>
      </c>
      <c r="M760" s="19">
        <f t="shared" si="120"/>
        <v>0.14782214961049095</v>
      </c>
      <c r="N760" s="19">
        <f t="shared" si="121"/>
        <v>-0.19704745857168485</v>
      </c>
      <c r="O760" s="19">
        <f t="shared" si="122"/>
        <v>-2.1568228291660323E-2</v>
      </c>
      <c r="P760" s="19">
        <f t="shared" si="123"/>
        <v>9.3544014181944149E-3</v>
      </c>
      <c r="Q760" s="15"/>
      <c r="R760" s="1"/>
      <c r="S760" s="15"/>
      <c r="X760" s="10"/>
      <c r="Y760" s="10"/>
    </row>
    <row r="761" spans="1:25">
      <c r="A761" s="3">
        <v>39435</v>
      </c>
      <c r="B761" s="9">
        <f t="shared" si="115"/>
        <v>39435</v>
      </c>
      <c r="C761" s="5">
        <v>1.28</v>
      </c>
      <c r="D761" s="5">
        <v>1.28</v>
      </c>
      <c r="E761" s="5">
        <v>1.26</v>
      </c>
      <c r="F761" s="5">
        <v>1.26</v>
      </c>
      <c r="G761" s="6">
        <v>26000</v>
      </c>
      <c r="H761" s="10">
        <v>1.26</v>
      </c>
      <c r="I761" s="7">
        <f t="shared" si="116"/>
        <v>-3.0769230769230795E-2</v>
      </c>
      <c r="J761" s="8">
        <f t="shared" si="117"/>
        <v>1.4221145683651366</v>
      </c>
      <c r="K761" s="8">
        <f t="shared" si="118"/>
        <v>1.2408854316348636</v>
      </c>
      <c r="L761" s="8">
        <f t="shared" si="119"/>
        <v>1.3315000000000001</v>
      </c>
      <c r="M761" s="19">
        <f t="shared" si="120"/>
        <v>0.14604824273865799</v>
      </c>
      <c r="N761" s="19">
        <f t="shared" si="121"/>
        <v>-1.2000277877890259E-2</v>
      </c>
      <c r="O761" s="19">
        <f t="shared" si="122"/>
        <v>-6.6882164751870497E-3</v>
      </c>
      <c r="P761" s="19">
        <f t="shared" si="123"/>
        <v>-5.1507222118943952E-3</v>
      </c>
      <c r="Q761" s="15"/>
      <c r="R761" s="1"/>
      <c r="S761" s="15"/>
      <c r="X761" s="10"/>
      <c r="Y761" s="10"/>
    </row>
    <row r="762" spans="1:25">
      <c r="A762" s="3">
        <v>39436</v>
      </c>
      <c r="B762" s="9">
        <f t="shared" si="115"/>
        <v>39436</v>
      </c>
      <c r="C762" s="5">
        <v>1.27</v>
      </c>
      <c r="D762" s="5">
        <v>1.27</v>
      </c>
      <c r="E762" s="5">
        <v>1.27</v>
      </c>
      <c r="F762" s="5">
        <v>1.27</v>
      </c>
      <c r="G762" s="6">
        <v>5000</v>
      </c>
      <c r="H762" s="10">
        <v>1.27</v>
      </c>
      <c r="I762" s="7">
        <f t="shared" si="116"/>
        <v>7.936507936507943E-3</v>
      </c>
      <c r="J762" s="8">
        <f t="shared" si="117"/>
        <v>1.413656641037206</v>
      </c>
      <c r="K762" s="8">
        <f t="shared" si="118"/>
        <v>1.2363433589627939</v>
      </c>
      <c r="L762" s="8">
        <f t="shared" si="119"/>
        <v>1.325</v>
      </c>
      <c r="M762" s="19">
        <f t="shared" si="120"/>
        <v>0.14341750678643642</v>
      </c>
      <c r="N762" s="19">
        <f t="shared" si="121"/>
        <v>-1.8012787438525177E-2</v>
      </c>
      <c r="O762" s="19">
        <f t="shared" si="122"/>
        <v>-5.9474303379465692E-3</v>
      </c>
      <c r="P762" s="19">
        <f t="shared" si="123"/>
        <v>-3.6603481322893534E-3</v>
      </c>
      <c r="Q762" s="15"/>
      <c r="R762" s="1"/>
      <c r="S762" s="15"/>
      <c r="X762" s="10"/>
      <c r="Y762" s="10"/>
    </row>
    <row r="763" spans="1:25">
      <c r="A763" s="3">
        <v>39437</v>
      </c>
      <c r="B763" s="9">
        <f t="shared" si="115"/>
        <v>39437</v>
      </c>
      <c r="C763" s="5">
        <v>1.26</v>
      </c>
      <c r="D763" s="5">
        <v>1.3</v>
      </c>
      <c r="E763" s="5">
        <v>1.25</v>
      </c>
      <c r="F763" s="5">
        <v>1.3</v>
      </c>
      <c r="G763" s="6">
        <v>65800</v>
      </c>
      <c r="H763" s="10">
        <v>1.3</v>
      </c>
      <c r="I763" s="7">
        <f t="shared" si="116"/>
        <v>2.3622047244094509E-2</v>
      </c>
      <c r="J763" s="8">
        <f t="shared" si="117"/>
        <v>1.409772433029967</v>
      </c>
      <c r="K763" s="8">
        <f t="shared" si="118"/>
        <v>1.2342275669700336</v>
      </c>
      <c r="L763" s="8">
        <f t="shared" si="119"/>
        <v>1.3220000000000003</v>
      </c>
      <c r="M763" s="19">
        <f t="shared" si="120"/>
        <v>0.14223055031163115</v>
      </c>
      <c r="N763" s="19">
        <f t="shared" si="121"/>
        <v>-8.2762314127575037E-3</v>
      </c>
      <c r="O763" s="19">
        <f t="shared" si="122"/>
        <v>-2.7476318467185407E-3</v>
      </c>
      <c r="P763" s="19">
        <f t="shared" si="123"/>
        <v>-1.7113304143400376E-3</v>
      </c>
      <c r="Q763" s="15"/>
      <c r="R763" s="1"/>
      <c r="S763" s="15"/>
      <c r="X763" s="10"/>
      <c r="Y763" s="10"/>
    </row>
    <row r="764" spans="1:25">
      <c r="A764" s="3">
        <v>39440</v>
      </c>
      <c r="B764" s="9">
        <f t="shared" si="115"/>
        <v>39440</v>
      </c>
      <c r="C764" s="5">
        <v>1.26</v>
      </c>
      <c r="D764" s="5">
        <v>1.26</v>
      </c>
      <c r="E764" s="5">
        <v>1.25</v>
      </c>
      <c r="F764" s="5">
        <v>1.25</v>
      </c>
      <c r="G764" s="6">
        <v>9500</v>
      </c>
      <c r="H764" s="10">
        <v>1.25</v>
      </c>
      <c r="I764" s="7">
        <f t="shared" si="116"/>
        <v>-3.8461538461538491E-2</v>
      </c>
      <c r="J764" s="8">
        <f t="shared" si="117"/>
        <v>1.410209222842175</v>
      </c>
      <c r="K764" s="8">
        <f t="shared" si="118"/>
        <v>1.2247907771578257</v>
      </c>
      <c r="L764" s="8">
        <f t="shared" si="119"/>
        <v>1.3175000000000003</v>
      </c>
      <c r="M764" s="19">
        <f t="shared" si="120"/>
        <v>0.15138785263767249</v>
      </c>
      <c r="N764" s="19">
        <f t="shared" si="121"/>
        <v>6.4383511882485381E-2</v>
      </c>
      <c r="O764" s="19">
        <f t="shared" si="122"/>
        <v>3.0983001367758753E-4</v>
      </c>
      <c r="P764" s="19">
        <f t="shared" si="123"/>
        <v>-7.6459075009762591E-3</v>
      </c>
      <c r="Q764" s="15"/>
      <c r="R764" s="1"/>
      <c r="S764" s="15"/>
      <c r="X764" s="10"/>
      <c r="Y764" s="10"/>
    </row>
    <row r="765" spans="1:25">
      <c r="A765" s="3">
        <v>39443</v>
      </c>
      <c r="B765" s="9">
        <f t="shared" si="115"/>
        <v>39443</v>
      </c>
      <c r="C765" s="5">
        <v>1.26</v>
      </c>
      <c r="D765" s="5">
        <v>1.26</v>
      </c>
      <c r="E765" s="5">
        <v>1.26</v>
      </c>
      <c r="F765" s="5">
        <v>1.26</v>
      </c>
      <c r="G765" s="6">
        <v>100</v>
      </c>
      <c r="H765" s="10">
        <v>1.26</v>
      </c>
      <c r="I765" s="7">
        <f t="shared" si="116"/>
        <v>8.0000000000000071E-3</v>
      </c>
      <c r="J765" s="8">
        <f t="shared" si="117"/>
        <v>1.4110208310732626</v>
      </c>
      <c r="K765" s="8">
        <f t="shared" si="118"/>
        <v>1.2189791689267377</v>
      </c>
      <c r="L765" s="8">
        <f t="shared" si="119"/>
        <v>1.3150000000000002</v>
      </c>
      <c r="M765" s="19">
        <f t="shared" si="120"/>
        <v>0.15754302209742421</v>
      </c>
      <c r="N765" s="19">
        <f t="shared" si="121"/>
        <v>4.0658278405489627E-2</v>
      </c>
      <c r="O765" s="19">
        <f t="shared" si="122"/>
        <v>5.7552327551217881E-4</v>
      </c>
      <c r="P765" s="19">
        <f t="shared" si="123"/>
        <v>-4.7449803994883202E-3</v>
      </c>
      <c r="Q765" s="15"/>
      <c r="R765" s="1"/>
      <c r="S765" s="15"/>
      <c r="X765" s="10"/>
      <c r="Y765" s="10"/>
    </row>
    <row r="766" spans="1:25">
      <c r="A766" s="3">
        <v>39444</v>
      </c>
      <c r="B766" s="9">
        <f t="shared" si="115"/>
        <v>39444</v>
      </c>
      <c r="C766" s="5">
        <v>1.26</v>
      </c>
      <c r="D766" s="5">
        <v>1.26</v>
      </c>
      <c r="E766" s="5">
        <v>1.26</v>
      </c>
      <c r="F766" s="5">
        <v>1.26</v>
      </c>
      <c r="G766" s="6">
        <v>373600</v>
      </c>
      <c r="H766" s="10">
        <v>1.26</v>
      </c>
      <c r="I766" s="7">
        <f t="shared" si="116"/>
        <v>0</v>
      </c>
      <c r="J766" s="8">
        <f t="shared" si="117"/>
        <v>1.4091631295344647</v>
      </c>
      <c r="K766" s="8">
        <f t="shared" si="118"/>
        <v>1.2128368704655361</v>
      </c>
      <c r="L766" s="8">
        <f t="shared" si="119"/>
        <v>1.3110000000000004</v>
      </c>
      <c r="M766" s="19">
        <f t="shared" si="120"/>
        <v>0.16187359062853238</v>
      </c>
      <c r="N766" s="19">
        <f t="shared" si="121"/>
        <v>2.7488164651495332E-2</v>
      </c>
      <c r="O766" s="19">
        <f t="shared" si="122"/>
        <v>-1.3165656366567738E-3</v>
      </c>
      <c r="P766" s="19">
        <f t="shared" si="123"/>
        <v>-5.038887142435478E-3</v>
      </c>
      <c r="Q766" s="15"/>
      <c r="R766" s="1"/>
      <c r="S766" s="15"/>
      <c r="X766" s="10"/>
      <c r="Y766" s="10"/>
    </row>
    <row r="767" spans="1:25">
      <c r="A767" s="3">
        <v>39447</v>
      </c>
      <c r="B767" s="9">
        <f t="shared" si="115"/>
        <v>39447</v>
      </c>
      <c r="C767" s="5">
        <v>1.26</v>
      </c>
      <c r="D767" s="5">
        <v>1.28</v>
      </c>
      <c r="E767" s="5">
        <v>1.26</v>
      </c>
      <c r="F767" s="5">
        <v>1.28</v>
      </c>
      <c r="G767" s="6">
        <v>10500</v>
      </c>
      <c r="H767" s="10">
        <v>1.28</v>
      </c>
      <c r="I767" s="7">
        <f t="shared" si="116"/>
        <v>1.5873015873015886E-2</v>
      </c>
      <c r="J767" s="8">
        <f t="shared" si="117"/>
        <v>1.4061019877474461</v>
      </c>
      <c r="K767" s="8">
        <f t="shared" si="118"/>
        <v>1.2098980122525544</v>
      </c>
      <c r="L767" s="8">
        <f t="shared" si="119"/>
        <v>1.3080000000000003</v>
      </c>
      <c r="M767" s="19">
        <f t="shared" si="120"/>
        <v>0.16216571438910338</v>
      </c>
      <c r="N767" s="19">
        <f t="shared" si="121"/>
        <v>1.8046412601136778E-3</v>
      </c>
      <c r="O767" s="19">
        <f t="shared" si="122"/>
        <v>-2.1723118657169514E-3</v>
      </c>
      <c r="P767" s="19">
        <f t="shared" si="123"/>
        <v>-2.4231273673710326E-3</v>
      </c>
      <c r="Q767" s="15"/>
      <c r="R767" s="1"/>
      <c r="S767" s="15"/>
      <c r="X767" s="10"/>
      <c r="Y767" s="10"/>
    </row>
    <row r="768" spans="1:25">
      <c r="A768" s="3">
        <v>39449</v>
      </c>
      <c r="B768" s="9">
        <f t="shared" si="115"/>
        <v>39449</v>
      </c>
      <c r="C768" s="5">
        <v>1.26</v>
      </c>
      <c r="D768" s="5">
        <v>1.26</v>
      </c>
      <c r="E768" s="5">
        <v>1.26</v>
      </c>
      <c r="F768" s="5">
        <v>1.26</v>
      </c>
      <c r="G768" s="6">
        <v>9500</v>
      </c>
      <c r="H768" s="10">
        <v>1.26</v>
      </c>
      <c r="I768" s="7">
        <f t="shared" si="116"/>
        <v>-1.5625000000000014E-2</v>
      </c>
      <c r="J768" s="8">
        <f t="shared" si="117"/>
        <v>1.4001802449060512</v>
      </c>
      <c r="K768" s="8">
        <f t="shared" si="118"/>
        <v>1.2058197550939496</v>
      </c>
      <c r="L768" s="8">
        <f t="shared" si="119"/>
        <v>1.3030000000000004</v>
      </c>
      <c r="M768" s="19">
        <f t="shared" si="120"/>
        <v>0.16118535874954076</v>
      </c>
      <c r="N768" s="19">
        <f t="shared" si="121"/>
        <v>-6.0453940171985437E-3</v>
      </c>
      <c r="O768" s="19">
        <f t="shared" si="122"/>
        <v>-4.2114604011629676E-3</v>
      </c>
      <c r="P768" s="19">
        <f t="shared" si="123"/>
        <v>-3.3707445729347844E-3</v>
      </c>
      <c r="Q768" s="15"/>
      <c r="R768" s="1"/>
      <c r="S768" s="15"/>
      <c r="X768" s="10"/>
      <c r="Y768" s="10"/>
    </row>
    <row r="769" spans="1:25">
      <c r="A769" s="3">
        <v>39450</v>
      </c>
      <c r="B769" s="9">
        <f t="shared" si="115"/>
        <v>39450</v>
      </c>
      <c r="C769" s="5">
        <v>1.26</v>
      </c>
      <c r="D769" s="5">
        <v>1.26</v>
      </c>
      <c r="E769" s="5">
        <v>1.23</v>
      </c>
      <c r="F769" s="5">
        <v>1.23</v>
      </c>
      <c r="G769" s="6">
        <v>38300</v>
      </c>
      <c r="H769" s="10">
        <v>1.23</v>
      </c>
      <c r="I769" s="7">
        <f t="shared" si="116"/>
        <v>-2.3809523809523829E-2</v>
      </c>
      <c r="J769" s="8">
        <f t="shared" si="117"/>
        <v>1.3980733563126939</v>
      </c>
      <c r="K769" s="8">
        <f t="shared" si="118"/>
        <v>1.1969266436873072</v>
      </c>
      <c r="L769" s="8">
        <f t="shared" si="119"/>
        <v>1.2975000000000005</v>
      </c>
      <c r="M769" s="19">
        <f t="shared" si="120"/>
        <v>0.16805266528759435</v>
      </c>
      <c r="N769" s="19">
        <f t="shared" si="121"/>
        <v>4.2605026854358491E-2</v>
      </c>
      <c r="O769" s="19">
        <f t="shared" si="122"/>
        <v>-1.5047266957395535E-3</v>
      </c>
      <c r="P769" s="19">
        <f t="shared" si="123"/>
        <v>-7.3751581603085465E-3</v>
      </c>
      <c r="Q769" s="15"/>
      <c r="R769" s="1"/>
      <c r="S769" s="15"/>
      <c r="X769" s="10"/>
      <c r="Y769" s="10"/>
    </row>
    <row r="770" spans="1:25">
      <c r="A770" s="3">
        <v>39451</v>
      </c>
      <c r="B770" s="9">
        <f t="shared" ref="B770:B833" si="124">A770</f>
        <v>39451</v>
      </c>
      <c r="C770" s="5">
        <v>1.23</v>
      </c>
      <c r="D770" s="5">
        <v>1.23</v>
      </c>
      <c r="E770" s="5">
        <v>1.19</v>
      </c>
      <c r="F770" s="5">
        <v>1.19</v>
      </c>
      <c r="G770" s="6">
        <v>133000</v>
      </c>
      <c r="H770" s="10">
        <v>1.19</v>
      </c>
      <c r="I770" s="7">
        <f t="shared" si="116"/>
        <v>-3.2520325203252064E-2</v>
      </c>
      <c r="J770" s="8">
        <f t="shared" si="117"/>
        <v>1.3988117640698838</v>
      </c>
      <c r="K770" s="8">
        <f t="shared" si="118"/>
        <v>1.1811882359301167</v>
      </c>
      <c r="L770" s="8">
        <f t="shared" si="119"/>
        <v>1.2900000000000003</v>
      </c>
      <c r="M770" s="19">
        <f t="shared" si="120"/>
        <v>0.18424119164072214</v>
      </c>
      <c r="N770" s="19">
        <f t="shared" si="121"/>
        <v>9.6330077987301171E-2</v>
      </c>
      <c r="O770" s="19">
        <f t="shared" si="122"/>
        <v>5.2816095368372472E-4</v>
      </c>
      <c r="P770" s="19">
        <f t="shared" si="123"/>
        <v>-1.3149016140793746E-2</v>
      </c>
      <c r="Q770" s="15"/>
      <c r="R770" s="1"/>
      <c r="S770" s="15"/>
      <c r="X770" s="10"/>
      <c r="Y770" s="10"/>
    </row>
    <row r="771" spans="1:25">
      <c r="A771" s="3">
        <v>39454</v>
      </c>
      <c r="B771" s="9">
        <f t="shared" si="124"/>
        <v>39454</v>
      </c>
      <c r="C771" s="5">
        <v>1.18</v>
      </c>
      <c r="D771" s="5">
        <v>1.19</v>
      </c>
      <c r="E771" s="5">
        <v>1.1499999999999999</v>
      </c>
      <c r="F771" s="5">
        <v>1.1499999999999999</v>
      </c>
      <c r="G771" s="6">
        <v>39100</v>
      </c>
      <c r="H771" s="10">
        <v>1.1499999999999999</v>
      </c>
      <c r="I771" s="7">
        <f t="shared" si="116"/>
        <v>-3.3613445378151294E-2</v>
      </c>
      <c r="J771" s="8">
        <f t="shared" si="117"/>
        <v>1.4039471431144299</v>
      </c>
      <c r="K771" s="8">
        <f t="shared" si="118"/>
        <v>1.1580528568855708</v>
      </c>
      <c r="L771" s="8">
        <f t="shared" si="119"/>
        <v>1.2810000000000004</v>
      </c>
      <c r="M771" s="19">
        <f t="shared" si="120"/>
        <v>0.21233425121039734</v>
      </c>
      <c r="N771" s="19">
        <f t="shared" si="121"/>
        <v>0.15247979737591913</v>
      </c>
      <c r="O771" s="19">
        <f t="shared" si="122"/>
        <v>3.6712438202582375E-3</v>
      </c>
      <c r="P771" s="19">
        <f t="shared" si="123"/>
        <v>-1.9586530191208786E-2</v>
      </c>
      <c r="Q771" s="15"/>
      <c r="R771" s="1"/>
      <c r="S771" s="15"/>
      <c r="X771" s="10"/>
      <c r="Y771" s="10"/>
    </row>
    <row r="772" spans="1:25">
      <c r="A772" s="3">
        <v>39455</v>
      </c>
      <c r="B772" s="9">
        <f t="shared" si="124"/>
        <v>39455</v>
      </c>
      <c r="C772" s="5">
        <v>1.1499999999999999</v>
      </c>
      <c r="D772" s="5">
        <v>1.1599999999999999</v>
      </c>
      <c r="E772" s="5">
        <v>1.1499999999999999</v>
      </c>
      <c r="F772" s="5">
        <v>1.1499999999999999</v>
      </c>
      <c r="G772" s="6">
        <v>51000</v>
      </c>
      <c r="H772" s="10">
        <v>1.1499999999999999</v>
      </c>
      <c r="I772" s="7">
        <f t="shared" si="116"/>
        <v>0</v>
      </c>
      <c r="J772" s="8">
        <f t="shared" si="117"/>
        <v>1.3913454313354796</v>
      </c>
      <c r="K772" s="8">
        <f t="shared" si="118"/>
        <v>1.1456545686645208</v>
      </c>
      <c r="L772" s="8">
        <f t="shared" si="119"/>
        <v>1.2685000000000002</v>
      </c>
      <c r="M772" s="19">
        <f t="shared" si="120"/>
        <v>0.21445457417182781</v>
      </c>
      <c r="N772" s="19">
        <f t="shared" si="121"/>
        <v>9.9857792576737402E-3</v>
      </c>
      <c r="O772" s="19">
        <f t="shared" si="122"/>
        <v>-8.9759161096303434E-3</v>
      </c>
      <c r="P772" s="19">
        <f t="shared" si="123"/>
        <v>-1.0706150541689085E-2</v>
      </c>
      <c r="Q772" s="15"/>
      <c r="R772" s="1"/>
      <c r="S772" s="15"/>
      <c r="X772" s="10"/>
      <c r="Y772" s="10"/>
    </row>
    <row r="773" spans="1:25">
      <c r="A773" s="3">
        <v>39456</v>
      </c>
      <c r="B773" s="9">
        <f t="shared" si="124"/>
        <v>39456</v>
      </c>
      <c r="C773" s="5">
        <v>1.19</v>
      </c>
      <c r="D773" s="5">
        <v>1.25</v>
      </c>
      <c r="E773" s="5">
        <v>1.19</v>
      </c>
      <c r="F773" s="5">
        <v>1.25</v>
      </c>
      <c r="G773" s="6">
        <v>53400</v>
      </c>
      <c r="H773" s="10">
        <v>1.25</v>
      </c>
      <c r="I773" s="7">
        <f t="shared" si="116"/>
        <v>8.6956521739130516E-2</v>
      </c>
      <c r="J773" s="8">
        <f t="shared" si="117"/>
        <v>1.3488935838431027</v>
      </c>
      <c r="K773" s="8">
        <f t="shared" si="118"/>
        <v>1.1681064161568977</v>
      </c>
      <c r="L773" s="8">
        <f t="shared" si="119"/>
        <v>1.2585000000000002</v>
      </c>
      <c r="M773" s="19">
        <f t="shared" si="120"/>
        <v>0.15476943297769027</v>
      </c>
      <c r="N773" s="19">
        <f t="shared" si="121"/>
        <v>-0.27831134600242152</v>
      </c>
      <c r="O773" s="19">
        <f t="shared" si="122"/>
        <v>-3.0511364422011043E-2</v>
      </c>
      <c r="P773" s="19">
        <f t="shared" si="123"/>
        <v>1.9597397074537799E-2</v>
      </c>
      <c r="Q773" s="15"/>
      <c r="R773" s="1"/>
      <c r="S773" s="15"/>
      <c r="X773" s="10"/>
      <c r="Y773" s="10"/>
    </row>
    <row r="774" spans="1:25">
      <c r="A774" s="3">
        <v>39457</v>
      </c>
      <c r="B774" s="9">
        <f t="shared" si="124"/>
        <v>39457</v>
      </c>
      <c r="C774" s="5">
        <v>1.25</v>
      </c>
      <c r="D774" s="5">
        <v>1.25</v>
      </c>
      <c r="E774" s="5">
        <v>1.23</v>
      </c>
      <c r="F774" s="5">
        <v>1.23</v>
      </c>
      <c r="G774" s="6">
        <v>17000</v>
      </c>
      <c r="H774" s="10">
        <v>1.23</v>
      </c>
      <c r="I774" s="7">
        <f t="shared" si="116"/>
        <v>-1.6000000000000014E-2</v>
      </c>
      <c r="J774" s="8">
        <f t="shared" si="117"/>
        <v>1.3441066776397821</v>
      </c>
      <c r="K774" s="8">
        <f t="shared" si="118"/>
        <v>1.1658933223602181</v>
      </c>
      <c r="L774" s="8">
        <f t="shared" si="119"/>
        <v>1.2550000000000001</v>
      </c>
      <c r="M774" s="19">
        <f t="shared" si="120"/>
        <v>0.15285562740748126</v>
      </c>
      <c r="N774" s="19">
        <f t="shared" si="121"/>
        <v>-1.2365526792909302E-2</v>
      </c>
      <c r="O774" s="19">
        <f t="shared" si="122"/>
        <v>-3.5487648993646295E-3</v>
      </c>
      <c r="P774" s="19">
        <f t="shared" si="123"/>
        <v>-1.8945994697646593E-3</v>
      </c>
      <c r="Q774" s="15"/>
      <c r="R774" s="1"/>
      <c r="S774" s="15"/>
      <c r="X774" s="10"/>
      <c r="Y774" s="10"/>
    </row>
    <row r="775" spans="1:25">
      <c r="A775" s="3">
        <v>39458</v>
      </c>
      <c r="B775" s="9">
        <f t="shared" si="124"/>
        <v>39458</v>
      </c>
      <c r="C775" s="5">
        <v>1.23</v>
      </c>
      <c r="D775" s="5">
        <v>1.23</v>
      </c>
      <c r="E775" s="5">
        <v>1.1499999999999999</v>
      </c>
      <c r="F775" s="5">
        <v>1.1499999999999999</v>
      </c>
      <c r="G775" s="6">
        <v>10300</v>
      </c>
      <c r="H775" s="10">
        <v>1.1499999999999999</v>
      </c>
      <c r="I775" s="7">
        <f t="shared" si="116"/>
        <v>-6.5040650406504127E-2</v>
      </c>
      <c r="J775" s="8">
        <f t="shared" si="117"/>
        <v>1.3450448614740931</v>
      </c>
      <c r="K775" s="8">
        <f t="shared" si="118"/>
        <v>1.149955138525907</v>
      </c>
      <c r="L775" s="8">
        <f t="shared" si="119"/>
        <v>1.2475000000000001</v>
      </c>
      <c r="M775" s="19">
        <f t="shared" si="120"/>
        <v>0.16964985538328539</v>
      </c>
      <c r="N775" s="19">
        <f t="shared" si="121"/>
        <v>0.1098698704172285</v>
      </c>
      <c r="O775" s="19">
        <f t="shared" si="122"/>
        <v>6.9799804577893925E-4</v>
      </c>
      <c r="P775" s="19">
        <f t="shared" si="123"/>
        <v>-1.3670362055120171E-2</v>
      </c>
      <c r="Q775" s="15"/>
      <c r="R775" s="1"/>
      <c r="S775" s="15"/>
      <c r="X775" s="10"/>
      <c r="Y775" s="10"/>
    </row>
    <row r="776" spans="1:25">
      <c r="A776" s="3">
        <v>39461</v>
      </c>
      <c r="B776" s="9">
        <f t="shared" si="124"/>
        <v>39461</v>
      </c>
      <c r="C776" s="5">
        <v>1.1499999999999999</v>
      </c>
      <c r="D776" s="5">
        <v>1.1499999999999999</v>
      </c>
      <c r="E776" s="5">
        <v>1.1000000000000001</v>
      </c>
      <c r="F776" s="5">
        <v>1.1100000000000001</v>
      </c>
      <c r="G776" s="6">
        <v>64700</v>
      </c>
      <c r="H776" s="10">
        <v>1.1100000000000001</v>
      </c>
      <c r="I776" s="7">
        <f t="shared" si="116"/>
        <v>-3.4782608695652015E-2</v>
      </c>
      <c r="J776" s="8">
        <f t="shared" si="117"/>
        <v>1.3492834219459482</v>
      </c>
      <c r="K776" s="8">
        <f t="shared" si="118"/>
        <v>1.1267165780540513</v>
      </c>
      <c r="L776" s="8">
        <f t="shared" si="119"/>
        <v>1.2379999999999998</v>
      </c>
      <c r="M776" s="19">
        <f t="shared" si="120"/>
        <v>0.197535785153966</v>
      </c>
      <c r="N776" s="19">
        <f t="shared" si="121"/>
        <v>0.16437343673343352</v>
      </c>
      <c r="O776" s="19">
        <f t="shared" si="122"/>
        <v>3.1512409684312614E-3</v>
      </c>
      <c r="P776" s="19">
        <f t="shared" si="123"/>
        <v>-2.0208232211253473E-2</v>
      </c>
      <c r="Q776" s="15"/>
      <c r="R776" s="1"/>
      <c r="S776" s="15"/>
      <c r="X776" s="10"/>
      <c r="Y776" s="10"/>
    </row>
    <row r="777" spans="1:25">
      <c r="A777" s="3">
        <v>39462</v>
      </c>
      <c r="B777" s="9">
        <f t="shared" si="124"/>
        <v>39462</v>
      </c>
      <c r="C777" s="5">
        <v>1.1200000000000001</v>
      </c>
      <c r="D777" s="5">
        <v>1.1200000000000001</v>
      </c>
      <c r="E777" s="5">
        <v>1.1100000000000001</v>
      </c>
      <c r="F777" s="5">
        <v>1.1100000000000001</v>
      </c>
      <c r="G777" s="6">
        <v>84000</v>
      </c>
      <c r="H777" s="10">
        <v>1.1100000000000001</v>
      </c>
      <c r="I777" s="7">
        <f t="shared" si="116"/>
        <v>0</v>
      </c>
      <c r="J777" s="8">
        <f t="shared" si="117"/>
        <v>1.3520520297669523</v>
      </c>
      <c r="K777" s="8">
        <f t="shared" si="118"/>
        <v>1.1069479702330474</v>
      </c>
      <c r="L777" s="8">
        <f t="shared" si="119"/>
        <v>1.2294999999999998</v>
      </c>
      <c r="M777" s="19">
        <f t="shared" si="120"/>
        <v>0.22142328828906277</v>
      </c>
      <c r="N777" s="19">
        <f t="shared" si="121"/>
        <v>0.12092747203489258</v>
      </c>
      <c r="O777" s="19">
        <f t="shared" si="122"/>
        <v>2.0519097588934773E-3</v>
      </c>
      <c r="P777" s="19">
        <f t="shared" si="123"/>
        <v>-1.7545324357564954E-2</v>
      </c>
      <c r="Q777" s="15"/>
      <c r="R777" s="1"/>
      <c r="S777" s="15"/>
      <c r="X777" s="10"/>
      <c r="Y777" s="10"/>
    </row>
    <row r="778" spans="1:25">
      <c r="A778" s="3">
        <v>39463</v>
      </c>
      <c r="B778" s="9">
        <f t="shared" si="124"/>
        <v>39463</v>
      </c>
      <c r="C778" s="5">
        <v>1.1000000000000001</v>
      </c>
      <c r="D778" s="5">
        <v>1.1000000000000001</v>
      </c>
      <c r="E778" s="5">
        <v>1.01</v>
      </c>
      <c r="F778" s="5">
        <v>1.05</v>
      </c>
      <c r="G778" s="6">
        <v>50100</v>
      </c>
      <c r="H778" s="10">
        <v>1.05</v>
      </c>
      <c r="I778" s="7">
        <f t="shared" si="116"/>
        <v>-5.4054054054054099E-2</v>
      </c>
      <c r="J778" s="8">
        <f t="shared" si="117"/>
        <v>1.3594683063222208</v>
      </c>
      <c r="K778" s="8">
        <f t="shared" si="118"/>
        <v>1.0755316936777788</v>
      </c>
      <c r="L778" s="8">
        <f t="shared" si="119"/>
        <v>1.2174999999999998</v>
      </c>
      <c r="M778" s="19">
        <f t="shared" si="120"/>
        <v>0.26399650918098122</v>
      </c>
      <c r="N778" s="19">
        <f t="shared" si="121"/>
        <v>0.19227074631978247</v>
      </c>
      <c r="O778" s="19">
        <f t="shared" si="122"/>
        <v>5.4852005632851763E-3</v>
      </c>
      <c r="P778" s="19">
        <f t="shared" si="123"/>
        <v>-2.8380987544206308E-2</v>
      </c>
      <c r="Q778" s="15"/>
      <c r="R778" s="1"/>
      <c r="S778" s="15"/>
      <c r="X778" s="10"/>
      <c r="Y778" s="10"/>
    </row>
    <row r="779" spans="1:25">
      <c r="A779" s="3">
        <v>39464</v>
      </c>
      <c r="B779" s="9">
        <f t="shared" si="124"/>
        <v>39464</v>
      </c>
      <c r="C779" s="5">
        <v>1.05</v>
      </c>
      <c r="D779" s="5">
        <v>1.05</v>
      </c>
      <c r="E779" s="5">
        <v>1</v>
      </c>
      <c r="F779" s="5">
        <v>1</v>
      </c>
      <c r="G779" s="6">
        <v>104700</v>
      </c>
      <c r="H779" s="10">
        <v>1</v>
      </c>
      <c r="I779" s="7">
        <f t="shared" si="116"/>
        <v>-4.7619047619047658E-2</v>
      </c>
      <c r="J779" s="8">
        <f t="shared" si="117"/>
        <v>1.3695052551723217</v>
      </c>
      <c r="K779" s="8">
        <f t="shared" si="118"/>
        <v>1.036494744827678</v>
      </c>
      <c r="L779" s="8">
        <f t="shared" si="119"/>
        <v>1.2029999999999998</v>
      </c>
      <c r="M779" s="19">
        <f t="shared" si="120"/>
        <v>0.32128528582169341</v>
      </c>
      <c r="N779" s="19">
        <f t="shared" si="121"/>
        <v>0.21700581124517149</v>
      </c>
      <c r="O779" s="19">
        <f t="shared" si="122"/>
        <v>7.3829958399353182E-3</v>
      </c>
      <c r="P779" s="19">
        <f t="shared" si="123"/>
        <v>-3.6295489086531706E-2</v>
      </c>
      <c r="Q779" s="15"/>
      <c r="R779" s="1"/>
      <c r="S779" s="15"/>
      <c r="X779" s="10"/>
      <c r="Y779" s="10"/>
    </row>
    <row r="780" spans="1:25">
      <c r="A780" s="3">
        <v>39465</v>
      </c>
      <c r="B780" s="9">
        <f t="shared" si="124"/>
        <v>39465</v>
      </c>
      <c r="C780" s="5">
        <v>1.05</v>
      </c>
      <c r="D780" s="5">
        <v>1.1000000000000001</v>
      </c>
      <c r="E780" s="5">
        <v>0.95</v>
      </c>
      <c r="F780" s="5">
        <v>0.98</v>
      </c>
      <c r="G780" s="6">
        <v>23800</v>
      </c>
      <c r="H780" s="10">
        <v>0.98</v>
      </c>
      <c r="I780" s="7">
        <f t="shared" si="116"/>
        <v>-2.0000000000000018E-2</v>
      </c>
      <c r="J780" s="8">
        <f t="shared" si="117"/>
        <v>1.3734510659663814</v>
      </c>
      <c r="K780" s="8">
        <f t="shared" si="118"/>
        <v>1.0005489340336182</v>
      </c>
      <c r="L780" s="8">
        <f t="shared" si="119"/>
        <v>1.1869999999999998</v>
      </c>
      <c r="M780" s="19">
        <f t="shared" si="120"/>
        <v>0.37269754556575618</v>
      </c>
      <c r="N780" s="19">
        <f t="shared" si="121"/>
        <v>0.16002058610488468</v>
      </c>
      <c r="O780" s="19">
        <f t="shared" si="122"/>
        <v>2.8811943431084272E-3</v>
      </c>
      <c r="P780" s="19">
        <f t="shared" si="123"/>
        <v>-3.4680166950615793E-2</v>
      </c>
      <c r="Q780" s="15"/>
      <c r="R780" s="1"/>
      <c r="S780" s="15"/>
      <c r="X780" s="10"/>
      <c r="Y780" s="10"/>
    </row>
    <row r="781" spans="1:25">
      <c r="A781" s="3">
        <v>39468</v>
      </c>
      <c r="B781" s="9">
        <f t="shared" si="124"/>
        <v>39468</v>
      </c>
      <c r="C781" s="5">
        <v>0.9</v>
      </c>
      <c r="D781" s="5">
        <v>1</v>
      </c>
      <c r="E781" s="5">
        <v>0.9</v>
      </c>
      <c r="F781" s="5">
        <v>0.95</v>
      </c>
      <c r="G781" s="6">
        <v>58500</v>
      </c>
      <c r="H781" s="10">
        <v>0.95</v>
      </c>
      <c r="I781" s="7">
        <f t="shared" si="116"/>
        <v>-3.0612244897959211E-2</v>
      </c>
      <c r="J781" s="8">
        <f t="shared" si="117"/>
        <v>1.381192632202469</v>
      </c>
      <c r="K781" s="8">
        <f t="shared" si="118"/>
        <v>0.96180736779753084</v>
      </c>
      <c r="L781" s="8">
        <f t="shared" si="119"/>
        <v>1.1715</v>
      </c>
      <c r="M781" s="19">
        <f t="shared" si="120"/>
        <v>0.43603873129533205</v>
      </c>
      <c r="N781" s="19">
        <f t="shared" si="121"/>
        <v>0.16995332135451474</v>
      </c>
      <c r="O781" s="19">
        <f t="shared" si="122"/>
        <v>5.6365795825717938E-3</v>
      </c>
      <c r="P781" s="19">
        <f t="shared" si="123"/>
        <v>-3.872031133940089E-2</v>
      </c>
      <c r="Q781" s="15"/>
      <c r="R781" s="1"/>
      <c r="S781" s="15"/>
      <c r="X781" s="10"/>
      <c r="Y781" s="10"/>
    </row>
    <row r="782" spans="1:25">
      <c r="A782" s="3">
        <v>39469</v>
      </c>
      <c r="B782" s="9">
        <f t="shared" si="124"/>
        <v>39469</v>
      </c>
      <c r="C782" s="5">
        <v>0.95</v>
      </c>
      <c r="D782" s="5">
        <v>0.95</v>
      </c>
      <c r="E782" s="5">
        <v>0.72</v>
      </c>
      <c r="F782" s="5">
        <v>0.75</v>
      </c>
      <c r="G782" s="6">
        <v>127700</v>
      </c>
      <c r="H782" s="10">
        <v>0.75</v>
      </c>
      <c r="I782" s="7">
        <f t="shared" si="116"/>
        <v>-0.21052631578947364</v>
      </c>
      <c r="J782" s="8">
        <f t="shared" si="117"/>
        <v>1.4191037280447747</v>
      </c>
      <c r="K782" s="8">
        <f t="shared" si="118"/>
        <v>0.87189627195522523</v>
      </c>
      <c r="L782" s="8">
        <f t="shared" si="119"/>
        <v>1.1455</v>
      </c>
      <c r="M782" s="19">
        <f t="shared" si="120"/>
        <v>0.6276061427151628</v>
      </c>
      <c r="N782" s="19">
        <f t="shared" si="121"/>
        <v>0.43933576921193457</v>
      </c>
      <c r="O782" s="19">
        <f t="shared" si="122"/>
        <v>2.7448087224337503E-2</v>
      </c>
      <c r="P782" s="19">
        <f t="shared" si="123"/>
        <v>-9.3481396434085859E-2</v>
      </c>
      <c r="Q782" s="15"/>
      <c r="R782" s="1"/>
      <c r="S782" s="15"/>
      <c r="X782" s="10"/>
      <c r="Y782" s="10"/>
    </row>
    <row r="783" spans="1:25">
      <c r="A783" s="3">
        <v>39470</v>
      </c>
      <c r="B783" s="9">
        <f t="shared" si="124"/>
        <v>39470</v>
      </c>
      <c r="C783" s="5">
        <v>0.85</v>
      </c>
      <c r="D783" s="5">
        <v>0.91</v>
      </c>
      <c r="E783" s="5">
        <v>0.8</v>
      </c>
      <c r="F783" s="5">
        <v>0.88</v>
      </c>
      <c r="G783" s="6">
        <v>309500</v>
      </c>
      <c r="H783" s="10">
        <v>0.88</v>
      </c>
      <c r="I783" s="7">
        <f t="shared" si="116"/>
        <v>0.17333333333333334</v>
      </c>
      <c r="J783" s="8">
        <f t="shared" si="117"/>
        <v>1.4115870947987732</v>
      </c>
      <c r="K783" s="8">
        <f t="shared" si="118"/>
        <v>0.83741290520122647</v>
      </c>
      <c r="L783" s="8">
        <f t="shared" si="119"/>
        <v>1.1244999999999998</v>
      </c>
      <c r="M783" s="19">
        <f t="shared" si="120"/>
        <v>0.68565242550158134</v>
      </c>
      <c r="N783" s="19">
        <f t="shared" si="121"/>
        <v>9.2488391740873518E-2</v>
      </c>
      <c r="O783" s="19">
        <f t="shared" si="122"/>
        <v>-5.2967468814685064E-3</v>
      </c>
      <c r="P783" s="19">
        <f t="shared" si="123"/>
        <v>-3.9549849980055431E-2</v>
      </c>
      <c r="Q783" s="15"/>
      <c r="R783" s="1"/>
      <c r="S783" s="15"/>
      <c r="X783" s="10"/>
      <c r="Y783" s="10"/>
    </row>
    <row r="784" spans="1:25">
      <c r="A784" s="3">
        <v>39471</v>
      </c>
      <c r="B784" s="9">
        <f t="shared" si="124"/>
        <v>39471</v>
      </c>
      <c r="C784" s="5">
        <v>0.88</v>
      </c>
      <c r="D784" s="5">
        <v>0.9</v>
      </c>
      <c r="E784" s="5">
        <v>0.86</v>
      </c>
      <c r="F784" s="5">
        <v>0.88</v>
      </c>
      <c r="G784" s="6">
        <v>132400</v>
      </c>
      <c r="H784" s="10">
        <v>0.88</v>
      </c>
      <c r="I784" s="7">
        <f t="shared" si="116"/>
        <v>0</v>
      </c>
      <c r="J784" s="8">
        <f t="shared" si="117"/>
        <v>1.4057599039231246</v>
      </c>
      <c r="K784" s="8">
        <f t="shared" si="118"/>
        <v>0.80624009607687519</v>
      </c>
      <c r="L784" s="8">
        <f t="shared" si="119"/>
        <v>1.1059999999999999</v>
      </c>
      <c r="M784" s="19">
        <f t="shared" si="120"/>
        <v>0.74359959367374973</v>
      </c>
      <c r="N784" s="19">
        <f t="shared" si="121"/>
        <v>8.4513911155171345E-2</v>
      </c>
      <c r="O784" s="19">
        <f t="shared" si="122"/>
        <v>-4.1281128859281145E-3</v>
      </c>
      <c r="P784" s="19">
        <f t="shared" si="123"/>
        <v>-3.7225135809031501E-2</v>
      </c>
      <c r="Q784" s="15"/>
      <c r="R784" s="1"/>
      <c r="S784" s="15"/>
      <c r="X784" s="10"/>
      <c r="Y784" s="10"/>
    </row>
    <row r="785" spans="1:25">
      <c r="A785" s="3">
        <v>39472</v>
      </c>
      <c r="B785" s="9">
        <f t="shared" si="124"/>
        <v>39472</v>
      </c>
      <c r="C785" s="5">
        <v>0.95</v>
      </c>
      <c r="D785" s="5">
        <v>0.98</v>
      </c>
      <c r="E785" s="5">
        <v>0.9</v>
      </c>
      <c r="F785" s="5">
        <v>0.98</v>
      </c>
      <c r="G785" s="6">
        <v>126400</v>
      </c>
      <c r="H785" s="10">
        <v>0.98</v>
      </c>
      <c r="I785" s="7">
        <f t="shared" si="116"/>
        <v>0.1136363636363636</v>
      </c>
      <c r="J785" s="8">
        <f t="shared" si="117"/>
        <v>1.3878107503117494</v>
      </c>
      <c r="K785" s="8">
        <f t="shared" si="118"/>
        <v>0.79618924968825078</v>
      </c>
      <c r="L785" s="8">
        <f t="shared" si="119"/>
        <v>1.0920000000000001</v>
      </c>
      <c r="M785" s="19">
        <f t="shared" si="120"/>
        <v>0.7430664265501562</v>
      </c>
      <c r="N785" s="19">
        <f t="shared" si="121"/>
        <v>-7.1700835789785208E-4</v>
      </c>
      <c r="O785" s="19">
        <f t="shared" si="122"/>
        <v>-1.276829248101583E-2</v>
      </c>
      <c r="P785" s="19">
        <f t="shared" si="123"/>
        <v>-1.2466319198873064E-2</v>
      </c>
      <c r="Q785" s="15"/>
      <c r="R785" s="1"/>
      <c r="S785" s="15"/>
      <c r="X785" s="10"/>
      <c r="Y785" s="10"/>
    </row>
    <row r="786" spans="1:25">
      <c r="A786" s="3">
        <v>39476</v>
      </c>
      <c r="B786" s="9">
        <f t="shared" si="124"/>
        <v>39476</v>
      </c>
      <c r="C786" s="5">
        <v>0.95</v>
      </c>
      <c r="D786" s="5">
        <v>0.98</v>
      </c>
      <c r="E786" s="5">
        <v>0.9</v>
      </c>
      <c r="F786" s="5">
        <v>0.95</v>
      </c>
      <c r="G786" s="6">
        <v>43900</v>
      </c>
      <c r="H786" s="10">
        <v>0.95</v>
      </c>
      <c r="I786" s="7">
        <f t="shared" si="116"/>
        <v>-3.0612244897959211E-2</v>
      </c>
      <c r="J786" s="8">
        <f t="shared" si="117"/>
        <v>1.3679292366939197</v>
      </c>
      <c r="K786" s="8">
        <f t="shared" si="118"/>
        <v>0.78507076330607983</v>
      </c>
      <c r="L786" s="8">
        <f t="shared" si="119"/>
        <v>1.0764999999999998</v>
      </c>
      <c r="M786" s="19">
        <f t="shared" si="120"/>
        <v>0.7424279448814447</v>
      </c>
      <c r="N786" s="19">
        <f t="shared" si="121"/>
        <v>-8.5925247851095354E-4</v>
      </c>
      <c r="O786" s="19">
        <f t="shared" si="122"/>
        <v>-1.4325810355168077E-2</v>
      </c>
      <c r="P786" s="19">
        <f t="shared" si="123"/>
        <v>-1.3964627614005598E-2</v>
      </c>
      <c r="Q786" s="15"/>
      <c r="R786" s="1"/>
      <c r="S786" s="15"/>
      <c r="X786" s="10"/>
      <c r="Y786" s="10"/>
    </row>
    <row r="787" spans="1:25">
      <c r="A787" s="3">
        <v>39477</v>
      </c>
      <c r="B787" s="9">
        <f t="shared" si="124"/>
        <v>39477</v>
      </c>
      <c r="C787" s="5">
        <v>0.98</v>
      </c>
      <c r="D787" s="5">
        <v>0.98</v>
      </c>
      <c r="E787" s="5">
        <v>0.98</v>
      </c>
      <c r="F787" s="5">
        <v>0.98</v>
      </c>
      <c r="G787" s="6">
        <v>500</v>
      </c>
      <c r="H787" s="10">
        <v>0.98</v>
      </c>
      <c r="I787" s="7">
        <f t="shared" si="116"/>
        <v>3.1578947368421081E-2</v>
      </c>
      <c r="J787" s="8">
        <f t="shared" si="117"/>
        <v>1.3400875086934088</v>
      </c>
      <c r="K787" s="8">
        <f t="shared" si="118"/>
        <v>0.78291249130659157</v>
      </c>
      <c r="L787" s="8">
        <f t="shared" si="119"/>
        <v>1.0615000000000001</v>
      </c>
      <c r="M787" s="19">
        <f t="shared" si="120"/>
        <v>0.71166959727128087</v>
      </c>
      <c r="N787" s="19">
        <f t="shared" si="121"/>
        <v>-4.142940445900848E-2</v>
      </c>
      <c r="O787" s="19">
        <f t="shared" si="122"/>
        <v>-2.0353193172331252E-2</v>
      </c>
      <c r="P787" s="19">
        <f t="shared" si="123"/>
        <v>-2.7491432624485623E-3</v>
      </c>
      <c r="Q787" s="15"/>
      <c r="R787" s="1"/>
      <c r="S787" s="15"/>
      <c r="X787" s="10"/>
      <c r="Y787" s="10"/>
    </row>
    <row r="788" spans="1:25">
      <c r="A788" s="3">
        <v>39478</v>
      </c>
      <c r="B788" s="9">
        <f t="shared" si="124"/>
        <v>39478</v>
      </c>
      <c r="C788" s="5">
        <v>0.99</v>
      </c>
      <c r="D788" s="5">
        <v>0.99</v>
      </c>
      <c r="E788" s="5">
        <v>0.9</v>
      </c>
      <c r="F788" s="5">
        <v>0.95</v>
      </c>
      <c r="G788" s="6">
        <v>95200</v>
      </c>
      <c r="H788" s="10">
        <v>0.95</v>
      </c>
      <c r="I788" s="7">
        <f t="shared" si="116"/>
        <v>-3.0612244897959211E-2</v>
      </c>
      <c r="J788" s="8">
        <f t="shared" si="117"/>
        <v>1.312938195093923</v>
      </c>
      <c r="K788" s="8">
        <f t="shared" si="118"/>
        <v>0.77906180490607668</v>
      </c>
      <c r="L788" s="8">
        <f t="shared" si="119"/>
        <v>1.0459999999999998</v>
      </c>
      <c r="M788" s="19">
        <f t="shared" si="120"/>
        <v>0.68528117644300401</v>
      </c>
      <c r="N788" s="19">
        <f t="shared" si="121"/>
        <v>-3.7079595544697516E-2</v>
      </c>
      <c r="O788" s="19">
        <f t="shared" si="122"/>
        <v>-2.0259358753337311E-2</v>
      </c>
      <c r="P788" s="19">
        <f t="shared" si="123"/>
        <v>-4.9184122660867694E-3</v>
      </c>
      <c r="Q788" s="15"/>
      <c r="R788" s="1"/>
      <c r="S788" s="15"/>
      <c r="X788" s="10"/>
      <c r="Y788" s="10"/>
    </row>
    <row r="789" spans="1:25">
      <c r="A789" s="3">
        <v>39479</v>
      </c>
      <c r="B789" s="9">
        <f t="shared" si="124"/>
        <v>39479</v>
      </c>
      <c r="C789" s="5">
        <v>0.92</v>
      </c>
      <c r="D789" s="5">
        <v>0.95</v>
      </c>
      <c r="E789" s="5">
        <v>0.9</v>
      </c>
      <c r="F789" s="5">
        <v>0.95</v>
      </c>
      <c r="G789" s="6">
        <v>41600</v>
      </c>
      <c r="H789" s="10">
        <v>0.95</v>
      </c>
      <c r="I789" s="7">
        <f t="shared" si="116"/>
        <v>0</v>
      </c>
      <c r="J789" s="8">
        <f t="shared" si="117"/>
        <v>1.2880156245231906</v>
      </c>
      <c r="K789" s="8">
        <f t="shared" si="118"/>
        <v>0.77598437547680943</v>
      </c>
      <c r="L789" s="8">
        <f t="shared" si="119"/>
        <v>1.032</v>
      </c>
      <c r="M789" s="19">
        <f t="shared" si="120"/>
        <v>0.65984736964808055</v>
      </c>
      <c r="N789" s="19">
        <f t="shared" si="121"/>
        <v>-3.7114410360633676E-2</v>
      </c>
      <c r="O789" s="19">
        <f t="shared" si="122"/>
        <v>-1.8982287714578563E-2</v>
      </c>
      <c r="P789" s="19">
        <f t="shared" si="123"/>
        <v>-3.9501736702882853E-3</v>
      </c>
      <c r="Q789" s="15"/>
      <c r="R789" s="1"/>
      <c r="S789" s="15"/>
      <c r="X789" s="10"/>
      <c r="Y789" s="10"/>
    </row>
    <row r="790" spans="1:25">
      <c r="A790" s="3">
        <v>39482</v>
      </c>
      <c r="B790" s="9">
        <f t="shared" si="124"/>
        <v>39482</v>
      </c>
      <c r="C790" s="5">
        <v>0.9</v>
      </c>
      <c r="D790" s="5">
        <v>0.96</v>
      </c>
      <c r="E790" s="5">
        <v>0.85</v>
      </c>
      <c r="F790" s="5">
        <v>0.92</v>
      </c>
      <c r="G790" s="6">
        <v>40400</v>
      </c>
      <c r="H790" s="10">
        <v>0.92</v>
      </c>
      <c r="I790" s="7">
        <f t="shared" si="116"/>
        <v>-3.1578947368420963E-2</v>
      </c>
      <c r="J790" s="8">
        <f t="shared" si="117"/>
        <v>1.2681617712025564</v>
      </c>
      <c r="K790" s="8">
        <f t="shared" si="118"/>
        <v>0.76883822879744401</v>
      </c>
      <c r="L790" s="8">
        <f t="shared" si="119"/>
        <v>1.0185000000000002</v>
      </c>
      <c r="M790" s="19">
        <f t="shared" si="120"/>
        <v>0.64945202215830855</v>
      </c>
      <c r="N790" s="19">
        <f t="shared" si="121"/>
        <v>-1.575416977916605E-2</v>
      </c>
      <c r="O790" s="19">
        <f t="shared" si="122"/>
        <v>-1.5414295403430337E-2</v>
      </c>
      <c r="P790" s="19">
        <f t="shared" si="123"/>
        <v>-9.2091373295685418E-3</v>
      </c>
      <c r="Q790" s="15"/>
      <c r="R790" s="1"/>
      <c r="S790" s="15"/>
      <c r="X790" s="10"/>
      <c r="Y790" s="10"/>
    </row>
    <row r="791" spans="1:25">
      <c r="A791" s="3">
        <v>39483</v>
      </c>
      <c r="B791" s="9">
        <f t="shared" si="124"/>
        <v>39483</v>
      </c>
      <c r="C791" s="5">
        <v>0.95</v>
      </c>
      <c r="D791" s="5">
        <v>0.95</v>
      </c>
      <c r="E791" s="5">
        <v>0.92</v>
      </c>
      <c r="F791" s="5">
        <v>0.92</v>
      </c>
      <c r="G791" s="6">
        <v>16300</v>
      </c>
      <c r="H791" s="10">
        <v>0.92</v>
      </c>
      <c r="I791" s="7">
        <f t="shared" si="116"/>
        <v>0</v>
      </c>
      <c r="J791" s="8">
        <f t="shared" si="117"/>
        <v>1.252528002476291</v>
      </c>
      <c r="K791" s="8">
        <f t="shared" si="118"/>
        <v>0.7614719975237092</v>
      </c>
      <c r="L791" s="8">
        <f t="shared" si="119"/>
        <v>1.0070000000000001</v>
      </c>
      <c r="M791" s="19">
        <f t="shared" si="120"/>
        <v>0.64487729890197609</v>
      </c>
      <c r="N791" s="19">
        <f t="shared" si="121"/>
        <v>-7.0439741508993821E-3</v>
      </c>
      <c r="O791" s="19">
        <f t="shared" si="122"/>
        <v>-1.2327897813415655E-2</v>
      </c>
      <c r="P791" s="19">
        <f t="shared" si="123"/>
        <v>-9.58098985953975E-3</v>
      </c>
      <c r="Q791" s="15"/>
      <c r="R791" s="1"/>
      <c r="S791" s="15"/>
      <c r="X791" s="10"/>
      <c r="Y791" s="10"/>
    </row>
    <row r="792" spans="1:25">
      <c r="A792" s="3">
        <v>39484</v>
      </c>
      <c r="B792" s="9">
        <f t="shared" si="124"/>
        <v>39484</v>
      </c>
      <c r="C792" s="5">
        <v>0.9</v>
      </c>
      <c r="D792" s="5">
        <v>0.9</v>
      </c>
      <c r="E792" s="5">
        <v>0.88</v>
      </c>
      <c r="F792" s="5">
        <v>0.88</v>
      </c>
      <c r="G792" s="6">
        <v>19600</v>
      </c>
      <c r="H792" s="10">
        <v>0.88</v>
      </c>
      <c r="I792" s="7">
        <f t="shared" si="116"/>
        <v>-4.3478260869565251E-2</v>
      </c>
      <c r="J792" s="8">
        <f t="shared" si="117"/>
        <v>1.2357622545919977</v>
      </c>
      <c r="K792" s="8">
        <f t="shared" si="118"/>
        <v>0.75123774540800292</v>
      </c>
      <c r="L792" s="8">
        <f t="shared" si="119"/>
        <v>0.99350000000000027</v>
      </c>
      <c r="M792" s="19">
        <f t="shared" si="120"/>
        <v>0.64496827022562064</v>
      </c>
      <c r="N792" s="19">
        <f t="shared" si="121"/>
        <v>1.4106764775166764E-4</v>
      </c>
      <c r="O792" s="19">
        <f t="shared" si="122"/>
        <v>-1.3385527390323284E-2</v>
      </c>
      <c r="P792" s="19">
        <f t="shared" si="123"/>
        <v>-1.3440089916619191E-2</v>
      </c>
      <c r="Q792" s="15"/>
      <c r="R792" s="1"/>
      <c r="S792" s="15"/>
      <c r="X792" s="10"/>
      <c r="Y792" s="10"/>
    </row>
    <row r="793" spans="1:25">
      <c r="A793" s="3">
        <v>39485</v>
      </c>
      <c r="B793" s="9">
        <f t="shared" si="124"/>
        <v>39485</v>
      </c>
      <c r="C793" s="5">
        <v>0.88</v>
      </c>
      <c r="D793" s="5">
        <v>0.9</v>
      </c>
      <c r="E793" s="5">
        <v>0.85</v>
      </c>
      <c r="F793" s="5">
        <v>0.85</v>
      </c>
      <c r="G793" s="6">
        <v>61000</v>
      </c>
      <c r="H793" s="10">
        <v>0.85</v>
      </c>
      <c r="I793" s="7">
        <f t="shared" si="116"/>
        <v>-3.4090909090909123E-2</v>
      </c>
      <c r="J793" s="8">
        <f t="shared" si="117"/>
        <v>1.1927053831455758</v>
      </c>
      <c r="K793" s="8">
        <f t="shared" si="118"/>
        <v>0.75429461685442434</v>
      </c>
      <c r="L793" s="8">
        <f t="shared" si="119"/>
        <v>0.97350000000000014</v>
      </c>
      <c r="M793" s="19">
        <f t="shared" si="120"/>
        <v>0.58121953477465016</v>
      </c>
      <c r="N793" s="19">
        <f t="shared" si="121"/>
        <v>-9.8840111047121926E-2</v>
      </c>
      <c r="O793" s="19">
        <f t="shared" si="122"/>
        <v>-3.4842358460477223E-2</v>
      </c>
      <c r="P793" s="19">
        <f t="shared" si="123"/>
        <v>4.0691132269468251E-3</v>
      </c>
      <c r="Q793" s="15"/>
      <c r="R793" s="1"/>
      <c r="S793" s="15"/>
      <c r="X793" s="10"/>
      <c r="Y793" s="10"/>
    </row>
    <row r="794" spans="1:25">
      <c r="A794" s="3">
        <v>39486</v>
      </c>
      <c r="B794" s="9">
        <f t="shared" si="124"/>
        <v>39486</v>
      </c>
      <c r="C794" s="5">
        <v>0.86</v>
      </c>
      <c r="D794" s="5">
        <v>0.9</v>
      </c>
      <c r="E794" s="5">
        <v>0.85</v>
      </c>
      <c r="F794" s="5">
        <v>0.88</v>
      </c>
      <c r="G794" s="6">
        <v>9800</v>
      </c>
      <c r="H794" s="10">
        <v>0.88</v>
      </c>
      <c r="I794" s="7">
        <f t="shared" si="116"/>
        <v>3.5294117647058858E-2</v>
      </c>
      <c r="J794" s="8">
        <f t="shared" si="117"/>
        <v>1.144191391939164</v>
      </c>
      <c r="K794" s="8">
        <f t="shared" si="118"/>
        <v>0.76780860806083617</v>
      </c>
      <c r="L794" s="8">
        <f t="shared" si="119"/>
        <v>0.95600000000000007</v>
      </c>
      <c r="M794" s="19">
        <f t="shared" si="120"/>
        <v>0.49020391270281988</v>
      </c>
      <c r="N794" s="19">
        <f t="shared" si="121"/>
        <v>-0.15659422408628912</v>
      </c>
      <c r="O794" s="19">
        <f t="shared" si="122"/>
        <v>-4.0675586688863369E-2</v>
      </c>
      <c r="P794" s="19">
        <f t="shared" si="123"/>
        <v>1.7916064763617394E-2</v>
      </c>
      <c r="Q794" s="15"/>
      <c r="R794" s="1"/>
      <c r="S794" s="15"/>
      <c r="X794" s="10"/>
      <c r="Y794" s="10"/>
    </row>
    <row r="795" spans="1:25">
      <c r="A795" s="3">
        <v>39489</v>
      </c>
      <c r="B795" s="9">
        <f t="shared" si="124"/>
        <v>39489</v>
      </c>
      <c r="C795" s="5">
        <v>0.86</v>
      </c>
      <c r="D795" s="5">
        <v>0.87</v>
      </c>
      <c r="E795" s="5">
        <v>0.82</v>
      </c>
      <c r="F795" s="5">
        <v>0.87</v>
      </c>
      <c r="G795" s="6">
        <v>89600</v>
      </c>
      <c r="H795" s="10">
        <v>0.87</v>
      </c>
      <c r="I795" s="7">
        <f t="shared" si="116"/>
        <v>-1.1363636363636374E-2</v>
      </c>
      <c r="J795" s="8">
        <f t="shared" si="117"/>
        <v>1.1110680336432643</v>
      </c>
      <c r="K795" s="8">
        <f t="shared" si="118"/>
        <v>0.77293196635673544</v>
      </c>
      <c r="L795" s="8">
        <f t="shared" si="119"/>
        <v>0.94199999999999995</v>
      </c>
      <c r="M795" s="19">
        <f t="shared" si="120"/>
        <v>0.43747196649189579</v>
      </c>
      <c r="N795" s="19">
        <f t="shared" si="121"/>
        <v>-0.10757145107263186</v>
      </c>
      <c r="O795" s="19">
        <f t="shared" si="122"/>
        <v>-2.894914131434121E-2</v>
      </c>
      <c r="P795" s="19">
        <f t="shared" si="123"/>
        <v>6.6727023402859921E-3</v>
      </c>
      <c r="Q795" s="15"/>
      <c r="R795" s="1"/>
      <c r="S795" s="15"/>
      <c r="X795" s="10"/>
      <c r="Y795" s="10"/>
    </row>
    <row r="796" spans="1:25">
      <c r="A796" s="3">
        <v>39490</v>
      </c>
      <c r="B796" s="9">
        <f t="shared" si="124"/>
        <v>39490</v>
      </c>
      <c r="C796" s="5">
        <v>0.85</v>
      </c>
      <c r="D796" s="5">
        <v>0.85</v>
      </c>
      <c r="E796" s="5">
        <v>0.82</v>
      </c>
      <c r="F796" s="5">
        <v>0.82</v>
      </c>
      <c r="G796" s="6">
        <v>14000</v>
      </c>
      <c r="H796" s="10">
        <v>0.82</v>
      </c>
      <c r="I796" s="7">
        <f t="shared" si="116"/>
        <v>-5.7471264367816147E-2</v>
      </c>
      <c r="J796" s="8">
        <f t="shared" si="117"/>
        <v>1.0858508762211312</v>
      </c>
      <c r="K796" s="8">
        <f t="shared" si="118"/>
        <v>0.76914912377886879</v>
      </c>
      <c r="L796" s="8">
        <f t="shared" si="119"/>
        <v>0.92749999999999999</v>
      </c>
      <c r="M796" s="19">
        <f t="shared" si="120"/>
        <v>0.41175598157908649</v>
      </c>
      <c r="N796" s="19">
        <f t="shared" si="121"/>
        <v>-5.8783160710906238E-2</v>
      </c>
      <c r="O796" s="19">
        <f t="shared" si="122"/>
        <v>-2.2696321609977792E-2</v>
      </c>
      <c r="P796" s="19">
        <f t="shared" si="123"/>
        <v>-4.8941468881114128E-3</v>
      </c>
      <c r="Q796" s="15"/>
      <c r="R796" s="1"/>
      <c r="S796" s="15"/>
      <c r="X796" s="10"/>
      <c r="Y796" s="10"/>
    </row>
    <row r="797" spans="1:25">
      <c r="A797" s="3">
        <v>39491</v>
      </c>
      <c r="B797" s="9">
        <f t="shared" si="124"/>
        <v>39491</v>
      </c>
      <c r="C797" s="5">
        <v>0.88</v>
      </c>
      <c r="D797" s="5">
        <v>0.88</v>
      </c>
      <c r="E797" s="5">
        <v>0.83</v>
      </c>
      <c r="F797" s="5">
        <v>0.83</v>
      </c>
      <c r="G797" s="6">
        <v>236000</v>
      </c>
      <c r="H797" s="10">
        <v>0.83</v>
      </c>
      <c r="I797" s="7">
        <f t="shared" si="116"/>
        <v>1.2195121951219523E-2</v>
      </c>
      <c r="J797" s="8">
        <f t="shared" si="117"/>
        <v>1.0532533541636835</v>
      </c>
      <c r="K797" s="8">
        <f t="shared" si="118"/>
        <v>0.77374664583631603</v>
      </c>
      <c r="L797" s="8">
        <f t="shared" si="119"/>
        <v>0.91349999999999976</v>
      </c>
      <c r="M797" s="19">
        <f t="shared" si="120"/>
        <v>0.36123802258975651</v>
      </c>
      <c r="N797" s="19">
        <f t="shared" si="121"/>
        <v>-0.12268907131741796</v>
      </c>
      <c r="O797" s="19">
        <f t="shared" si="122"/>
        <v>-3.0020256714154262E-2</v>
      </c>
      <c r="P797" s="19">
        <f t="shared" si="123"/>
        <v>5.9774131118545317E-3</v>
      </c>
      <c r="Q797" s="15"/>
      <c r="R797" s="1"/>
      <c r="S797" s="15"/>
      <c r="X797" s="10"/>
      <c r="Y797" s="10"/>
    </row>
    <row r="798" spans="1:25">
      <c r="A798" s="3">
        <v>39492</v>
      </c>
      <c r="B798" s="9">
        <f t="shared" si="124"/>
        <v>39492</v>
      </c>
      <c r="C798" s="5">
        <v>0.83</v>
      </c>
      <c r="D798" s="5">
        <v>0.83</v>
      </c>
      <c r="E798" s="5">
        <v>0.82</v>
      </c>
      <c r="F798" s="5">
        <v>0.83</v>
      </c>
      <c r="G798" s="6">
        <v>41200</v>
      </c>
      <c r="H798" s="10">
        <v>0.83</v>
      </c>
      <c r="I798" s="7">
        <f t="shared" si="116"/>
        <v>0</v>
      </c>
      <c r="J798" s="8">
        <f t="shared" si="117"/>
        <v>1.0317865035492875</v>
      </c>
      <c r="K798" s="8">
        <f t="shared" si="118"/>
        <v>0.7732134964507118</v>
      </c>
      <c r="L798" s="8">
        <f t="shared" si="119"/>
        <v>0.90249999999999964</v>
      </c>
      <c r="M798" s="19">
        <f t="shared" si="120"/>
        <v>0.33441346831826585</v>
      </c>
      <c r="N798" s="19">
        <f t="shared" si="121"/>
        <v>-7.4257283547236749E-2</v>
      </c>
      <c r="O798" s="19">
        <f t="shared" si="122"/>
        <v>-2.0381469025979392E-2</v>
      </c>
      <c r="P798" s="19">
        <f t="shared" si="123"/>
        <v>-6.8904904269790148E-4</v>
      </c>
      <c r="Q798" s="15"/>
      <c r="R798" s="1"/>
      <c r="S798" s="15"/>
      <c r="X798" s="10"/>
      <c r="Y798" s="10"/>
    </row>
    <row r="799" spans="1:25">
      <c r="A799" s="3">
        <v>39493</v>
      </c>
      <c r="B799" s="9">
        <f t="shared" si="124"/>
        <v>39493</v>
      </c>
      <c r="C799" s="5">
        <v>0.82</v>
      </c>
      <c r="D799" s="5">
        <v>0.82</v>
      </c>
      <c r="E799" s="5">
        <v>0.8</v>
      </c>
      <c r="F799" s="5">
        <v>0.8</v>
      </c>
      <c r="G799" s="6">
        <v>21700</v>
      </c>
      <c r="H799" s="10">
        <v>0.8</v>
      </c>
      <c r="I799" s="7">
        <f t="shared" si="116"/>
        <v>-3.6144578313252913E-2</v>
      </c>
      <c r="J799" s="8">
        <f t="shared" si="117"/>
        <v>1.0210106999436233</v>
      </c>
      <c r="K799" s="8">
        <f t="shared" si="118"/>
        <v>0.76398930005637644</v>
      </c>
      <c r="L799" s="8">
        <f t="shared" si="119"/>
        <v>0.89249999999999985</v>
      </c>
      <c r="M799" s="19">
        <f t="shared" si="120"/>
        <v>0.33642015649732354</v>
      </c>
      <c r="N799" s="19">
        <f t="shared" si="121"/>
        <v>6.000620098075414E-3</v>
      </c>
      <c r="O799" s="19">
        <f t="shared" si="122"/>
        <v>-1.044383074269343E-2</v>
      </c>
      <c r="P799" s="19">
        <f t="shared" si="123"/>
        <v>-1.1929688807395712E-2</v>
      </c>
      <c r="Q799" s="15"/>
      <c r="R799" s="1"/>
      <c r="S799" s="15"/>
      <c r="X799" s="10"/>
      <c r="Y799" s="10"/>
    </row>
    <row r="800" spans="1:25">
      <c r="A800" s="3">
        <v>39496</v>
      </c>
      <c r="B800" s="9">
        <f t="shared" si="124"/>
        <v>39496</v>
      </c>
      <c r="C800" s="5">
        <v>0.79</v>
      </c>
      <c r="D800" s="5">
        <v>0.79</v>
      </c>
      <c r="E800" s="5">
        <v>0.78</v>
      </c>
      <c r="F800" s="5">
        <v>0.79</v>
      </c>
      <c r="G800" s="6">
        <v>52000</v>
      </c>
      <c r="H800" s="10">
        <v>0.79</v>
      </c>
      <c r="I800" s="7">
        <f t="shared" si="116"/>
        <v>-1.2500000000000011E-2</v>
      </c>
      <c r="J800" s="8">
        <f t="shared" si="117"/>
        <v>1.0123213052826177</v>
      </c>
      <c r="K800" s="8">
        <f t="shared" si="118"/>
        <v>0.75367869471738236</v>
      </c>
      <c r="L800" s="8">
        <f t="shared" si="119"/>
        <v>0.88300000000000001</v>
      </c>
      <c r="M800" s="19">
        <f t="shared" si="120"/>
        <v>0.34317357300676016</v>
      </c>
      <c r="N800" s="19">
        <f t="shared" si="121"/>
        <v>2.0074351607675876E-2</v>
      </c>
      <c r="O800" s="19">
        <f t="shared" si="122"/>
        <v>-8.5105813890935713E-3</v>
      </c>
      <c r="P800" s="19">
        <f t="shared" si="123"/>
        <v>-1.3495745736534845E-2</v>
      </c>
      <c r="Q800" s="15"/>
      <c r="R800" s="1"/>
      <c r="S800" s="15"/>
      <c r="X800" s="10"/>
      <c r="Y800" s="10"/>
    </row>
    <row r="801" spans="1:25">
      <c r="A801" s="3">
        <v>39497</v>
      </c>
      <c r="B801" s="9">
        <f t="shared" si="124"/>
        <v>39497</v>
      </c>
      <c r="C801" s="5">
        <v>0.77</v>
      </c>
      <c r="D801" s="5">
        <v>0.85</v>
      </c>
      <c r="E801" s="5">
        <v>0.77</v>
      </c>
      <c r="F801" s="5">
        <v>0.83</v>
      </c>
      <c r="G801" s="6">
        <v>209600</v>
      </c>
      <c r="H801" s="10">
        <v>0.83</v>
      </c>
      <c r="I801" s="7">
        <f t="shared" si="116"/>
        <v>5.0632911392404965E-2</v>
      </c>
      <c r="J801" s="8">
        <f t="shared" si="117"/>
        <v>1.0044519517308386</v>
      </c>
      <c r="K801" s="8">
        <f t="shared" si="118"/>
        <v>0.74954804826916144</v>
      </c>
      <c r="L801" s="8">
        <f t="shared" si="119"/>
        <v>0.877</v>
      </c>
      <c r="M801" s="19">
        <f t="shared" si="120"/>
        <v>0.34007680234815524</v>
      </c>
      <c r="N801" s="19">
        <f t="shared" si="121"/>
        <v>-9.0239193871257568E-3</v>
      </c>
      <c r="O801" s="19">
        <f t="shared" si="122"/>
        <v>-7.7735729858833119E-3</v>
      </c>
      <c r="P801" s="19">
        <f t="shared" si="123"/>
        <v>-5.4806464308638147E-3</v>
      </c>
      <c r="Q801" s="15"/>
      <c r="R801" s="1"/>
      <c r="S801" s="15"/>
      <c r="X801" s="10"/>
      <c r="Y801" s="10"/>
    </row>
    <row r="802" spans="1:25">
      <c r="A802" s="3">
        <v>39498</v>
      </c>
      <c r="B802" s="9">
        <f t="shared" si="124"/>
        <v>39498</v>
      </c>
      <c r="C802" s="5">
        <v>0.85</v>
      </c>
      <c r="D802" s="5">
        <v>0.87</v>
      </c>
      <c r="E802" s="5">
        <v>0.83</v>
      </c>
      <c r="F802" s="5">
        <v>0.83</v>
      </c>
      <c r="G802" s="6">
        <v>160300</v>
      </c>
      <c r="H802" s="10">
        <v>0.83</v>
      </c>
      <c r="I802" s="7">
        <f t="shared" si="116"/>
        <v>0</v>
      </c>
      <c r="J802" s="8">
        <f t="shared" si="117"/>
        <v>0.99674109036984215</v>
      </c>
      <c r="K802" s="8">
        <f t="shared" si="118"/>
        <v>0.76525890963015764</v>
      </c>
      <c r="L802" s="8">
        <f t="shared" si="119"/>
        <v>0.88099999999999989</v>
      </c>
      <c r="M802" s="19">
        <f t="shared" si="120"/>
        <v>0.30248871045690623</v>
      </c>
      <c r="N802" s="19">
        <f t="shared" si="121"/>
        <v>-0.1105282443016152</v>
      </c>
      <c r="O802" s="19">
        <f t="shared" si="122"/>
        <v>-7.6766851293477104E-3</v>
      </c>
      <c r="P802" s="19">
        <f t="shared" si="123"/>
        <v>2.0960445961103288E-2</v>
      </c>
      <c r="Q802" s="15"/>
      <c r="R802" s="1"/>
      <c r="S802" s="15"/>
      <c r="X802" s="10"/>
      <c r="Y802" s="10"/>
    </row>
    <row r="803" spans="1:25">
      <c r="A803" s="3">
        <v>39499</v>
      </c>
      <c r="B803" s="9">
        <f t="shared" si="124"/>
        <v>39499</v>
      </c>
      <c r="C803" s="5">
        <v>0.85</v>
      </c>
      <c r="D803" s="5">
        <v>0.86</v>
      </c>
      <c r="E803" s="5">
        <v>0.81</v>
      </c>
      <c r="F803" s="5">
        <v>0.86</v>
      </c>
      <c r="G803" s="6">
        <v>14000</v>
      </c>
      <c r="H803" s="10">
        <v>0.86</v>
      </c>
      <c r="I803" s="7">
        <f t="shared" si="116"/>
        <v>3.6144578313253045E-2</v>
      </c>
      <c r="J803" s="8">
        <f t="shared" si="117"/>
        <v>0.99610340218960003</v>
      </c>
      <c r="K803" s="8">
        <f t="shared" si="118"/>
        <v>0.7638965978104002</v>
      </c>
      <c r="L803" s="8">
        <f t="shared" si="119"/>
        <v>0.88000000000000012</v>
      </c>
      <c r="M803" s="19">
        <f t="shared" si="120"/>
        <v>0.30397674900606608</v>
      </c>
      <c r="N803" s="19">
        <f t="shared" si="121"/>
        <v>4.9193192926512393E-3</v>
      </c>
      <c r="O803" s="19">
        <f t="shared" si="122"/>
        <v>-6.3977314309928682E-4</v>
      </c>
      <c r="P803" s="19">
        <f t="shared" si="123"/>
        <v>-1.7801972673742877E-3</v>
      </c>
      <c r="Q803" s="15"/>
      <c r="R803" s="1"/>
      <c r="S803" s="15"/>
      <c r="X803" s="10"/>
      <c r="Y803" s="10"/>
    </row>
    <row r="804" spans="1:25">
      <c r="A804" s="3">
        <v>39500</v>
      </c>
      <c r="B804" s="9">
        <f t="shared" si="124"/>
        <v>39500</v>
      </c>
      <c r="C804" s="5">
        <v>0.86</v>
      </c>
      <c r="D804" s="5">
        <v>0.86</v>
      </c>
      <c r="E804" s="5">
        <v>0.86</v>
      </c>
      <c r="F804" s="5">
        <v>0.86</v>
      </c>
      <c r="G804" s="6">
        <v>3100</v>
      </c>
      <c r="H804" s="10">
        <v>0.86</v>
      </c>
      <c r="I804" s="7">
        <f t="shared" si="116"/>
        <v>0</v>
      </c>
      <c r="J804" s="8">
        <f t="shared" si="117"/>
        <v>0.9954302366226232</v>
      </c>
      <c r="K804" s="8">
        <f t="shared" si="118"/>
        <v>0.76256976337737703</v>
      </c>
      <c r="L804" s="8">
        <f t="shared" si="119"/>
        <v>0.87900000000000011</v>
      </c>
      <c r="M804" s="19">
        <f t="shared" si="120"/>
        <v>0.30536284603512304</v>
      </c>
      <c r="N804" s="19">
        <f t="shared" si="121"/>
        <v>4.5598784564581732E-3</v>
      </c>
      <c r="O804" s="19">
        <f t="shared" si="122"/>
        <v>-6.7579888342625947E-4</v>
      </c>
      <c r="P804" s="19">
        <f t="shared" si="123"/>
        <v>-1.7369293656057012E-3</v>
      </c>
      <c r="Q804" s="15"/>
      <c r="R804" s="1"/>
      <c r="S804" s="15"/>
      <c r="X804" s="10"/>
      <c r="Y804" s="10"/>
    </row>
    <row r="805" spans="1:25">
      <c r="A805" s="3">
        <v>39503</v>
      </c>
      <c r="B805" s="9">
        <f t="shared" si="124"/>
        <v>39503</v>
      </c>
      <c r="C805" s="5">
        <v>0.86</v>
      </c>
      <c r="D805" s="5">
        <v>0.86</v>
      </c>
      <c r="E805" s="5">
        <v>0.83</v>
      </c>
      <c r="F805" s="5">
        <v>0.83</v>
      </c>
      <c r="G805" s="6">
        <v>18500</v>
      </c>
      <c r="H805" s="10">
        <v>0.83</v>
      </c>
      <c r="I805" s="7">
        <f t="shared" si="116"/>
        <v>-3.4883720930232592E-2</v>
      </c>
      <c r="J805" s="8">
        <f t="shared" si="117"/>
        <v>0.97999423947841635</v>
      </c>
      <c r="K805" s="8">
        <f t="shared" si="118"/>
        <v>0.76300576052158331</v>
      </c>
      <c r="L805" s="8">
        <f t="shared" si="119"/>
        <v>0.87149999999999983</v>
      </c>
      <c r="M805" s="19">
        <f t="shared" si="120"/>
        <v>0.28438642299175021</v>
      </c>
      <c r="N805" s="19">
        <f t="shared" si="121"/>
        <v>-6.8693435746142159E-2</v>
      </c>
      <c r="O805" s="19">
        <f t="shared" si="122"/>
        <v>-1.5506859824330187E-2</v>
      </c>
      <c r="P805" s="19">
        <f t="shared" si="123"/>
        <v>5.7174722254298854E-4</v>
      </c>
      <c r="Q805" s="15"/>
      <c r="R805" s="1"/>
      <c r="S805" s="15"/>
      <c r="X805" s="10"/>
      <c r="Y805" s="10"/>
    </row>
    <row r="806" spans="1:25">
      <c r="A806" s="3">
        <v>39504</v>
      </c>
      <c r="B806" s="9">
        <f t="shared" si="124"/>
        <v>39504</v>
      </c>
      <c r="C806" s="5">
        <v>0.86</v>
      </c>
      <c r="D806" s="5">
        <v>0.86</v>
      </c>
      <c r="E806" s="5">
        <v>0.83</v>
      </c>
      <c r="F806" s="5">
        <v>0.83</v>
      </c>
      <c r="G806" s="6">
        <v>14100</v>
      </c>
      <c r="H806" s="10">
        <v>0.83</v>
      </c>
      <c r="I806" s="7">
        <f t="shared" si="116"/>
        <v>0</v>
      </c>
      <c r="J806" s="8">
        <f t="shared" si="117"/>
        <v>0.96912914647916359</v>
      </c>
      <c r="K806" s="8">
        <f t="shared" si="118"/>
        <v>0.76187085352083583</v>
      </c>
      <c r="L806" s="8">
        <f t="shared" si="119"/>
        <v>0.86549999999999971</v>
      </c>
      <c r="M806" s="19">
        <f t="shared" si="120"/>
        <v>0.27203861651948547</v>
      </c>
      <c r="N806" s="19">
        <f t="shared" si="121"/>
        <v>-4.3419113832389049E-2</v>
      </c>
      <c r="O806" s="19">
        <f t="shared" si="122"/>
        <v>-1.1086894760764614E-2</v>
      </c>
      <c r="P806" s="19">
        <f t="shared" si="123"/>
        <v>-1.4874160320515334E-3</v>
      </c>
      <c r="Q806" s="15"/>
      <c r="R806" s="1"/>
      <c r="S806" s="15"/>
      <c r="X806" s="10"/>
      <c r="Y806" s="10"/>
    </row>
    <row r="807" spans="1:25">
      <c r="A807" s="3">
        <v>39505</v>
      </c>
      <c r="B807" s="9">
        <f t="shared" si="124"/>
        <v>39505</v>
      </c>
      <c r="C807" s="5">
        <v>0.83</v>
      </c>
      <c r="D807" s="5">
        <v>0.84</v>
      </c>
      <c r="E807" s="5">
        <v>0.83</v>
      </c>
      <c r="F807" s="5">
        <v>0.83</v>
      </c>
      <c r="G807" s="6">
        <v>24700</v>
      </c>
      <c r="H807" s="10">
        <v>0.83</v>
      </c>
      <c r="I807" s="7">
        <f t="shared" si="116"/>
        <v>0</v>
      </c>
      <c r="J807" s="8">
        <f t="shared" si="117"/>
        <v>0.94824411338142767</v>
      </c>
      <c r="K807" s="8">
        <f t="shared" si="118"/>
        <v>0.76775588661857208</v>
      </c>
      <c r="L807" s="8">
        <f t="shared" si="119"/>
        <v>0.85799999999999987</v>
      </c>
      <c r="M807" s="19">
        <f t="shared" si="120"/>
        <v>0.23508543523877107</v>
      </c>
      <c r="N807" s="19">
        <f t="shared" si="121"/>
        <v>-0.13583799886023729</v>
      </c>
      <c r="O807" s="19">
        <f t="shared" si="122"/>
        <v>-2.1550309547092916E-2</v>
      </c>
      <c r="P807" s="19">
        <f t="shared" si="123"/>
        <v>7.7244497155124492E-3</v>
      </c>
      <c r="Q807" s="15"/>
      <c r="R807" s="1"/>
      <c r="S807" s="15"/>
      <c r="X807" s="10"/>
      <c r="Y807" s="10"/>
    </row>
    <row r="808" spans="1:25">
      <c r="A808" s="3">
        <v>39506</v>
      </c>
      <c r="B808" s="9">
        <f t="shared" si="124"/>
        <v>39506</v>
      </c>
      <c r="C808" s="5">
        <v>0.85</v>
      </c>
      <c r="D808" s="5">
        <v>0.86</v>
      </c>
      <c r="E808" s="5">
        <v>0.82</v>
      </c>
      <c r="F808" s="5">
        <v>0.83</v>
      </c>
      <c r="G808" s="6">
        <v>24100</v>
      </c>
      <c r="H808" s="10">
        <v>0.83</v>
      </c>
      <c r="I808" s="7">
        <f t="shared" si="116"/>
        <v>0</v>
      </c>
      <c r="J808" s="8">
        <f t="shared" si="117"/>
        <v>0.93239900496896688</v>
      </c>
      <c r="K808" s="8">
        <f t="shared" si="118"/>
        <v>0.77160099503103263</v>
      </c>
      <c r="L808" s="8">
        <f t="shared" si="119"/>
        <v>0.85199999999999976</v>
      </c>
      <c r="M808" s="19">
        <f t="shared" si="120"/>
        <v>0.20839528587112202</v>
      </c>
      <c r="N808" s="19">
        <f t="shared" si="121"/>
        <v>-0.11353382799125966</v>
      </c>
      <c r="O808" s="19">
        <f t="shared" si="122"/>
        <v>-1.6709946509403901E-2</v>
      </c>
      <c r="P808" s="19">
        <f t="shared" si="123"/>
        <v>5.0082434787905904E-3</v>
      </c>
      <c r="Q808" s="15"/>
      <c r="R808" s="1"/>
      <c r="S808" s="15"/>
      <c r="X808" s="10"/>
      <c r="Y808" s="10"/>
    </row>
    <row r="809" spans="1:25">
      <c r="A809" s="3">
        <v>39507</v>
      </c>
      <c r="B809" s="9">
        <f t="shared" si="124"/>
        <v>39507</v>
      </c>
      <c r="C809" s="5">
        <v>0.84</v>
      </c>
      <c r="D809" s="5">
        <v>0.85</v>
      </c>
      <c r="E809" s="5">
        <v>0.8</v>
      </c>
      <c r="F809" s="5">
        <v>0.85</v>
      </c>
      <c r="G809" s="6">
        <v>9600</v>
      </c>
      <c r="H809" s="10">
        <v>0.85</v>
      </c>
      <c r="I809" s="7">
        <f t="shared" si="116"/>
        <v>2.4096385542168697E-2</v>
      </c>
      <c r="J809" s="8">
        <f t="shared" si="117"/>
        <v>0.91366333324999593</v>
      </c>
      <c r="K809" s="8">
        <f t="shared" si="118"/>
        <v>0.78033666675000424</v>
      </c>
      <c r="L809" s="8">
        <f t="shared" si="119"/>
        <v>0.84700000000000009</v>
      </c>
      <c r="M809" s="19">
        <f t="shared" si="120"/>
        <v>0.17085787735091199</v>
      </c>
      <c r="N809" s="19">
        <f t="shared" si="121"/>
        <v>-0.18012599643652358</v>
      </c>
      <c r="O809" s="19">
        <f t="shared" si="122"/>
        <v>-2.009404945642829E-2</v>
      </c>
      <c r="P809" s="19">
        <f t="shared" si="123"/>
        <v>1.1321488405571936E-2</v>
      </c>
      <c r="Q809" s="15"/>
      <c r="R809" s="1"/>
      <c r="S809" s="15"/>
      <c r="X809" s="10"/>
      <c r="Y809" s="10"/>
    </row>
    <row r="810" spans="1:25">
      <c r="A810" s="3">
        <v>39510</v>
      </c>
      <c r="B810" s="9">
        <f t="shared" si="124"/>
        <v>39510</v>
      </c>
      <c r="C810" s="5">
        <v>0.85</v>
      </c>
      <c r="D810" s="5">
        <v>0.85</v>
      </c>
      <c r="E810" s="5">
        <v>0.77</v>
      </c>
      <c r="F810" s="5">
        <v>0.77</v>
      </c>
      <c r="G810" s="6">
        <v>45300</v>
      </c>
      <c r="H810" s="10">
        <v>0.77</v>
      </c>
      <c r="I810" s="7">
        <f t="shared" si="116"/>
        <v>-9.4117647058823486E-2</v>
      </c>
      <c r="J810" s="8">
        <f t="shared" si="117"/>
        <v>0.90537108622149776</v>
      </c>
      <c r="K810" s="8">
        <f t="shared" si="118"/>
        <v>0.77362891377850207</v>
      </c>
      <c r="L810" s="8">
        <f t="shared" si="119"/>
        <v>0.83949999999999991</v>
      </c>
      <c r="M810" s="19">
        <f t="shared" si="120"/>
        <v>0.17029116944395234</v>
      </c>
      <c r="N810" s="19">
        <f t="shared" si="121"/>
        <v>-3.3168380395814452E-3</v>
      </c>
      <c r="O810" s="19">
        <f t="shared" si="122"/>
        <v>-9.0758233659238453E-3</v>
      </c>
      <c r="P810" s="19">
        <f t="shared" si="123"/>
        <v>-8.5959730681874069E-3</v>
      </c>
      <c r="Q810" s="15"/>
      <c r="R810" s="1"/>
      <c r="S810" s="15"/>
      <c r="X810" s="10"/>
      <c r="Y810" s="10"/>
    </row>
    <row r="811" spans="1:25">
      <c r="A811" s="3">
        <v>39511</v>
      </c>
      <c r="B811" s="9">
        <f t="shared" si="124"/>
        <v>39511</v>
      </c>
      <c r="C811" s="5">
        <v>0.77</v>
      </c>
      <c r="D811" s="5">
        <v>0.79</v>
      </c>
      <c r="E811" s="5">
        <v>0.77</v>
      </c>
      <c r="F811" s="5">
        <v>0.79</v>
      </c>
      <c r="G811" s="6">
        <v>21600</v>
      </c>
      <c r="H811" s="10">
        <v>0.79</v>
      </c>
      <c r="I811" s="7">
        <f t="shared" si="116"/>
        <v>2.5974025974025997E-2</v>
      </c>
      <c r="J811" s="8">
        <f t="shared" si="117"/>
        <v>0.89099999999999979</v>
      </c>
      <c r="K811" s="8">
        <f t="shared" si="118"/>
        <v>0.77499999999999991</v>
      </c>
      <c r="L811" s="8">
        <f t="shared" si="119"/>
        <v>0.83299999999999985</v>
      </c>
      <c r="M811" s="19">
        <f t="shared" si="120"/>
        <v>0.14967741935483858</v>
      </c>
      <c r="N811" s="19">
        <f t="shared" si="121"/>
        <v>-0.12105002365315443</v>
      </c>
      <c r="O811" s="19">
        <f t="shared" si="122"/>
        <v>-1.587314465881021E-2</v>
      </c>
      <c r="P811" s="19">
        <f t="shared" si="123"/>
        <v>1.7722789273752475E-3</v>
      </c>
      <c r="Q811" s="15"/>
      <c r="R811" s="1"/>
      <c r="S811" s="15"/>
      <c r="X811" s="10"/>
      <c r="Y811" s="10"/>
    </row>
    <row r="812" spans="1:25">
      <c r="A812" s="3">
        <v>39512</v>
      </c>
      <c r="B812" s="9">
        <f t="shared" si="124"/>
        <v>39512</v>
      </c>
      <c r="C812" s="5">
        <v>0.77</v>
      </c>
      <c r="D812" s="5">
        <v>0.82</v>
      </c>
      <c r="E812" s="5">
        <v>0.77</v>
      </c>
      <c r="F812" s="5">
        <v>0.79</v>
      </c>
      <c r="G812" s="6">
        <v>50200</v>
      </c>
      <c r="H812" s="10">
        <v>0.79</v>
      </c>
      <c r="I812" s="7">
        <f t="shared" ref="I812:I875" si="125">IF(A813&gt;A812,(H812-H811)/H811, (H812-H813)/H813)</f>
        <v>0</v>
      </c>
      <c r="J812" s="8">
        <f t="shared" ref="J812:J875" si="126">(L812)+2*STDEVPA(H793:H812)</f>
        <v>0.88516568626602854</v>
      </c>
      <c r="K812" s="8">
        <f t="shared" ref="K812:K875" si="127">(L812)-(2*STDEVPA(H793:H812))</f>
        <v>0.77183431373397104</v>
      </c>
      <c r="L812" s="8">
        <f t="shared" ref="L812:L875" si="128">AVERAGE(H793:H812)</f>
        <v>0.82849999999999979</v>
      </c>
      <c r="M812" s="19">
        <f t="shared" ref="M812:M875" si="129">(J812-K812)/K812</f>
        <v>0.14683380942703145</v>
      </c>
      <c r="N812" s="19">
        <f t="shared" ref="N812:N875" si="130">IF(A813&gt;A812,(M812-M811)/M811, (M812-M813)/M813)</f>
        <v>-1.899825598319423E-2</v>
      </c>
      <c r="O812" s="19">
        <f t="shared" ref="O812:O875" si="131">IF(A813&gt;A812,(J812-J811)/J811, (J812-J813)/J813)</f>
        <v>-6.5480513288117331E-3</v>
      </c>
      <c r="P812" s="19">
        <f t="shared" ref="P812:P875" si="132">IF(A813&gt;A812,(K812-K811)/K811, (K812-K813)/K813)</f>
        <v>-4.0847564722953124E-3</v>
      </c>
      <c r="Q812" s="15"/>
      <c r="R812" s="1"/>
      <c r="S812" s="15"/>
      <c r="X812" s="10"/>
      <c r="Y812" s="10"/>
    </row>
    <row r="813" spans="1:25">
      <c r="A813" s="3">
        <v>39513</v>
      </c>
      <c r="B813" s="9">
        <f t="shared" si="124"/>
        <v>39513</v>
      </c>
      <c r="C813" s="5">
        <v>0.81</v>
      </c>
      <c r="D813" s="5">
        <v>0.81</v>
      </c>
      <c r="E813" s="5">
        <v>0.8</v>
      </c>
      <c r="F813" s="5">
        <v>0.81</v>
      </c>
      <c r="G813" s="6">
        <v>3200</v>
      </c>
      <c r="H813" s="10">
        <v>0.81</v>
      </c>
      <c r="I813" s="7">
        <f t="shared" si="125"/>
        <v>2.5316455696202552E-2</v>
      </c>
      <c r="J813" s="8">
        <f t="shared" si="126"/>
        <v>0.88281163290120424</v>
      </c>
      <c r="K813" s="8">
        <f t="shared" si="127"/>
        <v>0.77018836709879557</v>
      </c>
      <c r="L813" s="8">
        <f t="shared" si="128"/>
        <v>0.8264999999999999</v>
      </c>
      <c r="M813" s="19">
        <f t="shared" si="129"/>
        <v>0.14622820937512546</v>
      </c>
      <c r="N813" s="19">
        <f t="shared" si="130"/>
        <v>-4.1243910668063277E-3</v>
      </c>
      <c r="O813" s="19">
        <f t="shared" si="131"/>
        <v>-2.6594494130862808E-3</v>
      </c>
      <c r="P813" s="19">
        <f t="shared" si="132"/>
        <v>-2.1325129057980534E-3</v>
      </c>
      <c r="Q813" s="15"/>
      <c r="R813" s="1"/>
      <c r="S813" s="15"/>
      <c r="X813" s="10"/>
      <c r="Y813" s="10"/>
    </row>
    <row r="814" spans="1:25">
      <c r="A814" s="3">
        <v>39514</v>
      </c>
      <c r="B814" s="9">
        <f t="shared" si="124"/>
        <v>39514</v>
      </c>
      <c r="C814" s="5">
        <v>0.81</v>
      </c>
      <c r="D814" s="5">
        <v>0.81</v>
      </c>
      <c r="E814" s="5">
        <v>0.8</v>
      </c>
      <c r="F814" s="5">
        <v>0.8</v>
      </c>
      <c r="G814" s="6">
        <v>37900</v>
      </c>
      <c r="H814" s="10">
        <v>0.8</v>
      </c>
      <c r="I814" s="7">
        <f t="shared" si="125"/>
        <v>-1.2345679012345689E-2</v>
      </c>
      <c r="J814" s="8">
        <f t="shared" si="126"/>
        <v>0.87422040216394292</v>
      </c>
      <c r="K814" s="8">
        <f t="shared" si="127"/>
        <v>0.7707795978360571</v>
      </c>
      <c r="L814" s="8">
        <f t="shared" si="128"/>
        <v>0.82250000000000001</v>
      </c>
      <c r="M814" s="19">
        <f t="shared" si="129"/>
        <v>0.13420283128704119</v>
      </c>
      <c r="N814" s="19">
        <f t="shared" si="130"/>
        <v>-8.223706041038259E-2</v>
      </c>
      <c r="O814" s="19">
        <f t="shared" si="131"/>
        <v>-9.7316691546391991E-3</v>
      </c>
      <c r="P814" s="19">
        <f t="shared" si="132"/>
        <v>7.6764433548720155E-4</v>
      </c>
      <c r="Q814" s="15"/>
      <c r="R814" s="1"/>
      <c r="S814" s="15"/>
      <c r="X814" s="10"/>
      <c r="Y814" s="10"/>
    </row>
    <row r="815" spans="1:25">
      <c r="A815" s="3">
        <v>39517</v>
      </c>
      <c r="B815" s="9">
        <f t="shared" si="124"/>
        <v>39517</v>
      </c>
      <c r="C815" s="5">
        <v>0.8</v>
      </c>
      <c r="D815" s="5">
        <v>0.8</v>
      </c>
      <c r="E815" s="5">
        <v>0.79</v>
      </c>
      <c r="F815" s="5">
        <v>0.79</v>
      </c>
      <c r="G815" s="6">
        <v>1200</v>
      </c>
      <c r="H815" s="10">
        <v>0.79</v>
      </c>
      <c r="I815" s="7">
        <f t="shared" si="125"/>
        <v>-1.2500000000000011E-2</v>
      </c>
      <c r="J815" s="8">
        <f t="shared" si="126"/>
        <v>0.86719291529575937</v>
      </c>
      <c r="K815" s="8">
        <f t="shared" si="127"/>
        <v>0.76980708470424064</v>
      </c>
      <c r="L815" s="8">
        <f t="shared" si="128"/>
        <v>0.81850000000000001</v>
      </c>
      <c r="M815" s="19">
        <f t="shared" si="129"/>
        <v>0.12650679959503658</v>
      </c>
      <c r="N815" s="19">
        <f t="shared" si="130"/>
        <v>-5.7346269212039731E-2</v>
      </c>
      <c r="O815" s="19">
        <f t="shared" si="131"/>
        <v>-8.038575685020085E-3</v>
      </c>
      <c r="P815" s="19">
        <f t="shared" si="132"/>
        <v>-1.2617266136088177E-3</v>
      </c>
      <c r="Q815" s="15"/>
      <c r="R815" s="1"/>
      <c r="S815" s="15"/>
      <c r="X815" s="10"/>
      <c r="Y815" s="10"/>
    </row>
    <row r="816" spans="1:25">
      <c r="A816" s="3">
        <v>39518</v>
      </c>
      <c r="B816" s="9">
        <f t="shared" si="124"/>
        <v>39518</v>
      </c>
      <c r="C816" s="5">
        <v>0.75</v>
      </c>
      <c r="D816" s="5">
        <v>0.79</v>
      </c>
      <c r="E816" s="5">
        <v>0.75</v>
      </c>
      <c r="F816" s="5">
        <v>0.79</v>
      </c>
      <c r="G816" s="6">
        <v>31200</v>
      </c>
      <c r="H816" s="10">
        <v>0.79</v>
      </c>
      <c r="I816" s="7">
        <f t="shared" si="125"/>
        <v>0</v>
      </c>
      <c r="J816" s="8">
        <f t="shared" si="126"/>
        <v>0.86723942674832177</v>
      </c>
      <c r="K816" s="8">
        <f t="shared" si="127"/>
        <v>0.76676057325167812</v>
      </c>
      <c r="L816" s="8">
        <f t="shared" si="128"/>
        <v>0.81699999999999995</v>
      </c>
      <c r="M816" s="19">
        <f t="shared" si="129"/>
        <v>0.13104332304220201</v>
      </c>
      <c r="N816" s="19">
        <f t="shared" si="130"/>
        <v>3.5859917899175267E-2</v>
      </c>
      <c r="O816" s="19">
        <f t="shared" si="131"/>
        <v>5.3634493250605482E-5</v>
      </c>
      <c r="P816" s="19">
        <f t="shared" si="132"/>
        <v>-3.9574998893820061E-3</v>
      </c>
      <c r="Q816" s="15"/>
      <c r="R816" s="1"/>
      <c r="S816" s="15"/>
      <c r="X816" s="10"/>
      <c r="Y816" s="10"/>
    </row>
    <row r="817" spans="1:25">
      <c r="A817" s="3">
        <v>39519</v>
      </c>
      <c r="B817" s="9">
        <f t="shared" si="124"/>
        <v>39519</v>
      </c>
      <c r="C817" s="5">
        <v>0.79</v>
      </c>
      <c r="D817" s="5">
        <v>0.8</v>
      </c>
      <c r="E817" s="5">
        <v>0.7</v>
      </c>
      <c r="F817" s="5">
        <v>0.8</v>
      </c>
      <c r="G817" s="6">
        <v>76500</v>
      </c>
      <c r="H817" s="10">
        <v>0.8</v>
      </c>
      <c r="I817" s="7">
        <f t="shared" si="125"/>
        <v>1.2658227848101276E-2</v>
      </c>
      <c r="J817" s="8">
        <f t="shared" si="126"/>
        <v>0.86588849074937657</v>
      </c>
      <c r="K817" s="8">
        <f t="shared" si="127"/>
        <v>0.76511150925062366</v>
      </c>
      <c r="L817" s="8">
        <f t="shared" si="128"/>
        <v>0.81550000000000011</v>
      </c>
      <c r="M817" s="19">
        <f t="shared" si="129"/>
        <v>0.1317154170082441</v>
      </c>
      <c r="N817" s="19">
        <f t="shared" si="130"/>
        <v>5.128792146286208E-3</v>
      </c>
      <c r="O817" s="19">
        <f t="shared" si="131"/>
        <v>-1.5577428300400044E-3</v>
      </c>
      <c r="P817" s="19">
        <f t="shared" si="132"/>
        <v>-2.1506896136575166E-3</v>
      </c>
      <c r="Q817" s="15"/>
      <c r="R817" s="1"/>
      <c r="S817" s="15"/>
      <c r="X817" s="10"/>
      <c r="Y817" s="10"/>
    </row>
    <row r="818" spans="1:25">
      <c r="A818" s="3">
        <v>39520</v>
      </c>
      <c r="B818" s="9">
        <f t="shared" si="124"/>
        <v>39520</v>
      </c>
      <c r="C818" s="5">
        <v>0.79</v>
      </c>
      <c r="D818" s="5">
        <v>0.79</v>
      </c>
      <c r="E818" s="5">
        <v>0.7</v>
      </c>
      <c r="F818" s="5">
        <v>0.7</v>
      </c>
      <c r="G818" s="6">
        <v>11700</v>
      </c>
      <c r="H818" s="10">
        <v>0.7</v>
      </c>
      <c r="I818" s="7">
        <f t="shared" si="125"/>
        <v>-0.12500000000000011</v>
      </c>
      <c r="J818" s="8">
        <f t="shared" si="126"/>
        <v>0.87968238818828914</v>
      </c>
      <c r="K818" s="8">
        <f t="shared" si="127"/>
        <v>0.73831761181171074</v>
      </c>
      <c r="L818" s="8">
        <f t="shared" si="128"/>
        <v>0.80899999999999994</v>
      </c>
      <c r="M818" s="19">
        <f t="shared" si="129"/>
        <v>0.19146878540482373</v>
      </c>
      <c r="N818" s="19">
        <f t="shared" si="130"/>
        <v>0.45365508270637483</v>
      </c>
      <c r="O818" s="19">
        <f t="shared" si="131"/>
        <v>1.5930339283034875E-2</v>
      </c>
      <c r="P818" s="19">
        <f t="shared" si="132"/>
        <v>-3.501959794743615E-2</v>
      </c>
      <c r="Q818" s="15"/>
      <c r="R818" s="1"/>
      <c r="S818" s="15"/>
      <c r="X818" s="10"/>
      <c r="Y818" s="10"/>
    </row>
    <row r="819" spans="1:25">
      <c r="A819" s="3">
        <v>39521</v>
      </c>
      <c r="B819" s="9">
        <f t="shared" si="124"/>
        <v>39521</v>
      </c>
      <c r="C819" s="5">
        <v>0.75</v>
      </c>
      <c r="D819" s="5">
        <v>0.75</v>
      </c>
      <c r="E819" s="5">
        <v>0.71</v>
      </c>
      <c r="F819" s="5">
        <v>0.75</v>
      </c>
      <c r="G819" s="6">
        <v>6900</v>
      </c>
      <c r="H819" s="10">
        <v>0.75</v>
      </c>
      <c r="I819" s="7">
        <f t="shared" si="125"/>
        <v>7.1428571428571494E-2</v>
      </c>
      <c r="J819" s="8">
        <f t="shared" si="126"/>
        <v>0.88167313349861098</v>
      </c>
      <c r="K819" s="8">
        <f t="shared" si="127"/>
        <v>0.73132686650138901</v>
      </c>
      <c r="L819" s="8">
        <f t="shared" si="128"/>
        <v>0.80649999999999999</v>
      </c>
      <c r="M819" s="19">
        <f t="shared" si="129"/>
        <v>0.20558012276571605</v>
      </c>
      <c r="N819" s="19">
        <f t="shared" si="130"/>
        <v>7.3700458960224882E-2</v>
      </c>
      <c r="O819" s="19">
        <f t="shared" si="131"/>
        <v>2.2630273574327105E-3</v>
      </c>
      <c r="P819" s="19">
        <f t="shared" si="132"/>
        <v>-9.4684796874445233E-3</v>
      </c>
      <c r="Q819" s="15"/>
      <c r="R819" s="1"/>
      <c r="S819" s="15"/>
      <c r="X819" s="10"/>
      <c r="Y819" s="10"/>
    </row>
    <row r="820" spans="1:25">
      <c r="A820" s="3">
        <v>39525</v>
      </c>
      <c r="B820" s="9">
        <f t="shared" si="124"/>
        <v>39525</v>
      </c>
      <c r="C820" s="5">
        <v>0.7</v>
      </c>
      <c r="D820" s="5">
        <v>0.74</v>
      </c>
      <c r="E820" s="5">
        <v>0.68</v>
      </c>
      <c r="F820" s="5">
        <v>0.74</v>
      </c>
      <c r="G820" s="6">
        <v>73300</v>
      </c>
      <c r="H820" s="10">
        <v>0.74</v>
      </c>
      <c r="I820" s="7">
        <f t="shared" si="125"/>
        <v>-1.3333333333333345E-2</v>
      </c>
      <c r="J820" s="8">
        <f t="shared" si="126"/>
        <v>0.88434923770640261</v>
      </c>
      <c r="K820" s="8">
        <f t="shared" si="127"/>
        <v>0.72365076229359726</v>
      </c>
      <c r="L820" s="8">
        <f t="shared" si="128"/>
        <v>0.80399999999999994</v>
      </c>
      <c r="M820" s="19">
        <f t="shared" si="129"/>
        <v>0.22206633888351696</v>
      </c>
      <c r="N820" s="19">
        <f t="shared" si="130"/>
        <v>8.019362911164804E-2</v>
      </c>
      <c r="O820" s="19">
        <f t="shared" si="131"/>
        <v>3.0352566116792598E-3</v>
      </c>
      <c r="P820" s="19">
        <f t="shared" si="132"/>
        <v>-1.0496133205817574E-2</v>
      </c>
      <c r="Q820" s="15"/>
      <c r="R820" s="1"/>
      <c r="S820" s="15"/>
      <c r="X820" s="10"/>
      <c r="Y820" s="10"/>
    </row>
    <row r="821" spans="1:25">
      <c r="A821" s="3">
        <v>39526</v>
      </c>
      <c r="B821" s="9">
        <f t="shared" si="124"/>
        <v>39526</v>
      </c>
      <c r="C821" s="5">
        <v>0.74</v>
      </c>
      <c r="D821" s="5">
        <v>0.74</v>
      </c>
      <c r="E821" s="5">
        <v>0.7</v>
      </c>
      <c r="F821" s="5">
        <v>0.7</v>
      </c>
      <c r="G821" s="6">
        <v>36200</v>
      </c>
      <c r="H821" s="10">
        <v>0.7</v>
      </c>
      <c r="I821" s="7">
        <f t="shared" si="125"/>
        <v>-5.4054054054054106E-2</v>
      </c>
      <c r="J821" s="8">
        <f t="shared" si="126"/>
        <v>0.88868662182579206</v>
      </c>
      <c r="K821" s="8">
        <f t="shared" si="127"/>
        <v>0.70631337817420814</v>
      </c>
      <c r="L821" s="8">
        <f t="shared" si="128"/>
        <v>0.7975000000000001</v>
      </c>
      <c r="M821" s="19">
        <f t="shared" si="129"/>
        <v>0.25820443062116627</v>
      </c>
      <c r="N821" s="19">
        <f t="shared" si="130"/>
        <v>0.1627355677557473</v>
      </c>
      <c r="O821" s="19">
        <f t="shared" si="131"/>
        <v>4.9046054821493745E-3</v>
      </c>
      <c r="P821" s="19">
        <f t="shared" si="132"/>
        <v>-2.3958219935316053E-2</v>
      </c>
      <c r="Q821" s="15"/>
      <c r="R821" s="1"/>
      <c r="S821" s="15"/>
      <c r="X821" s="10"/>
      <c r="Y821" s="10"/>
    </row>
    <row r="822" spans="1:25">
      <c r="A822" s="3">
        <v>39527</v>
      </c>
      <c r="B822" s="9">
        <f t="shared" si="124"/>
        <v>39527</v>
      </c>
      <c r="C822" s="5">
        <v>0.69</v>
      </c>
      <c r="D822" s="5">
        <v>0.7</v>
      </c>
      <c r="E822" s="5">
        <v>0.6</v>
      </c>
      <c r="F822" s="5">
        <v>0.6</v>
      </c>
      <c r="G822" s="6">
        <v>43800</v>
      </c>
      <c r="H822" s="10">
        <v>0.6</v>
      </c>
      <c r="I822" s="7">
        <f t="shared" si="125"/>
        <v>-0.14285714285714282</v>
      </c>
      <c r="J822" s="8">
        <f t="shared" si="126"/>
        <v>0.90999999999999992</v>
      </c>
      <c r="K822" s="8">
        <f t="shared" si="127"/>
        <v>0.66199999999999992</v>
      </c>
      <c r="L822" s="8">
        <f t="shared" si="128"/>
        <v>0.78599999999999992</v>
      </c>
      <c r="M822" s="19">
        <f t="shared" si="129"/>
        <v>0.37462235649546832</v>
      </c>
      <c r="N822" s="19">
        <f t="shared" si="130"/>
        <v>0.45087501246292988</v>
      </c>
      <c r="O822" s="19">
        <f t="shared" si="131"/>
        <v>2.3983007790102522E-2</v>
      </c>
      <c r="P822" s="19">
        <f t="shared" si="132"/>
        <v>-6.2738976130901736E-2</v>
      </c>
      <c r="Q822" s="15"/>
      <c r="R822" s="1"/>
      <c r="S822" s="15"/>
      <c r="X822" s="10"/>
      <c r="Y822" s="10"/>
    </row>
    <row r="823" spans="1:25">
      <c r="A823" s="3">
        <v>39532</v>
      </c>
      <c r="B823" s="9">
        <f t="shared" si="124"/>
        <v>39532</v>
      </c>
      <c r="C823" s="5">
        <v>0.63</v>
      </c>
      <c r="D823" s="5">
        <v>0.65</v>
      </c>
      <c r="E823" s="5">
        <v>0.61</v>
      </c>
      <c r="F823" s="5">
        <v>0.61</v>
      </c>
      <c r="G823" s="6">
        <v>284000</v>
      </c>
      <c r="H823" s="10">
        <v>0.61</v>
      </c>
      <c r="I823" s="7">
        <f t="shared" si="125"/>
        <v>1.6666666666666684E-2</v>
      </c>
      <c r="J823" s="8">
        <f t="shared" si="126"/>
        <v>0.91439357685856371</v>
      </c>
      <c r="K823" s="8">
        <f t="shared" si="127"/>
        <v>0.63260642314143622</v>
      </c>
      <c r="L823" s="8">
        <f t="shared" si="128"/>
        <v>0.77349999999999997</v>
      </c>
      <c r="M823" s="19">
        <f t="shared" si="129"/>
        <v>0.44543833797610111</v>
      </c>
      <c r="N823" s="19">
        <f t="shared" si="130"/>
        <v>0.189032982823302</v>
      </c>
      <c r="O823" s="19">
        <f t="shared" si="131"/>
        <v>4.8281064379821822E-3</v>
      </c>
      <c r="P823" s="19">
        <f t="shared" si="132"/>
        <v>-4.4401173502362085E-2</v>
      </c>
      <c r="Q823" s="15"/>
      <c r="R823" s="1"/>
      <c r="S823" s="15"/>
      <c r="X823" s="10"/>
      <c r="Y823" s="10"/>
    </row>
    <row r="824" spans="1:25">
      <c r="A824" s="3">
        <v>39533</v>
      </c>
      <c r="B824" s="9">
        <f t="shared" si="124"/>
        <v>39533</v>
      </c>
      <c r="C824" s="5">
        <v>0.6</v>
      </c>
      <c r="D824" s="5">
        <v>0.68</v>
      </c>
      <c r="E824" s="5">
        <v>0.6</v>
      </c>
      <c r="F824" s="5">
        <v>0.64</v>
      </c>
      <c r="G824" s="6">
        <v>32900</v>
      </c>
      <c r="H824" s="10">
        <v>0.64</v>
      </c>
      <c r="I824" s="7">
        <f t="shared" si="125"/>
        <v>4.9180327868852507E-2</v>
      </c>
      <c r="J824" s="8">
        <f t="shared" si="126"/>
        <v>0.90890696704733687</v>
      </c>
      <c r="K824" s="8">
        <f t="shared" si="127"/>
        <v>0.61609303295266304</v>
      </c>
      <c r="L824" s="8">
        <f t="shared" si="128"/>
        <v>0.76249999999999996</v>
      </c>
      <c r="M824" s="19">
        <f t="shared" si="129"/>
        <v>0.47527551592548511</v>
      </c>
      <c r="N824" s="19">
        <f t="shared" si="130"/>
        <v>6.6983857036088459E-2</v>
      </c>
      <c r="O824" s="19">
        <f t="shared" si="131"/>
        <v>-6.0002716008530051E-3</v>
      </c>
      <c r="P824" s="19">
        <f t="shared" si="132"/>
        <v>-2.6103734620287228E-2</v>
      </c>
      <c r="Q824" s="15"/>
      <c r="R824" s="1"/>
      <c r="S824" s="15"/>
      <c r="X824" s="10"/>
      <c r="Y824" s="10"/>
    </row>
    <row r="825" spans="1:25">
      <c r="A825" s="3">
        <v>39534</v>
      </c>
      <c r="B825" s="9">
        <f t="shared" si="124"/>
        <v>39534</v>
      </c>
      <c r="C825" s="5">
        <v>0.64</v>
      </c>
      <c r="D825" s="5">
        <v>0.64</v>
      </c>
      <c r="E825" s="5">
        <v>0.64</v>
      </c>
      <c r="F825" s="5">
        <v>0.64</v>
      </c>
      <c r="G825" s="6">
        <v>14000</v>
      </c>
      <c r="H825" s="10">
        <v>0.64</v>
      </c>
      <c r="I825" s="7">
        <f t="shared" si="125"/>
        <v>0</v>
      </c>
      <c r="J825" s="8">
        <f t="shared" si="126"/>
        <v>0.90519724044804628</v>
      </c>
      <c r="K825" s="8">
        <f t="shared" si="127"/>
        <v>0.6008027595519535</v>
      </c>
      <c r="L825" s="8">
        <f t="shared" si="128"/>
        <v>0.75299999999999989</v>
      </c>
      <c r="M825" s="19">
        <f t="shared" si="129"/>
        <v>0.50664627626393377</v>
      </c>
      <c r="N825" s="19">
        <f t="shared" si="130"/>
        <v>6.6005420618736529E-2</v>
      </c>
      <c r="O825" s="19">
        <f t="shared" si="131"/>
        <v>-4.0815250996941461E-3</v>
      </c>
      <c r="P825" s="19">
        <f t="shared" si="132"/>
        <v>-2.4818124183988877E-2</v>
      </c>
      <c r="Q825" s="15"/>
      <c r="R825" s="1"/>
      <c r="S825" s="15"/>
      <c r="X825" s="10"/>
      <c r="Y825" s="10"/>
    </row>
    <row r="826" spans="1:25">
      <c r="A826" s="3">
        <v>39535</v>
      </c>
      <c r="B826" s="9">
        <f t="shared" si="124"/>
        <v>39535</v>
      </c>
      <c r="C826" s="5">
        <v>0.64</v>
      </c>
      <c r="D826" s="5">
        <v>0.64</v>
      </c>
      <c r="E826" s="5">
        <v>0.6</v>
      </c>
      <c r="F826" s="5">
        <v>0.6</v>
      </c>
      <c r="G826" s="6">
        <v>66800</v>
      </c>
      <c r="H826" s="10">
        <v>0.6</v>
      </c>
      <c r="I826" s="7">
        <f t="shared" si="125"/>
        <v>-6.2500000000000056E-2</v>
      </c>
      <c r="J826" s="8">
        <f t="shared" si="126"/>
        <v>0.9031508583336314</v>
      </c>
      <c r="K826" s="8">
        <f t="shared" si="127"/>
        <v>0.57984914166636869</v>
      </c>
      <c r="L826" s="8">
        <f t="shared" si="128"/>
        <v>0.74150000000000005</v>
      </c>
      <c r="M826" s="19">
        <f t="shared" si="129"/>
        <v>0.55756177501299597</v>
      </c>
      <c r="N826" s="19">
        <f t="shared" si="130"/>
        <v>0.10049516030102655</v>
      </c>
      <c r="O826" s="19">
        <f t="shared" si="131"/>
        <v>-2.2607029970639109E-3</v>
      </c>
      <c r="P826" s="19">
        <f t="shared" si="132"/>
        <v>-3.4876034692668346E-2</v>
      </c>
      <c r="Q826" s="15"/>
      <c r="R826" s="1"/>
      <c r="S826" s="15"/>
      <c r="X826" s="10"/>
      <c r="Y826" s="10"/>
    </row>
    <row r="827" spans="1:25">
      <c r="A827" s="3">
        <v>39538</v>
      </c>
      <c r="B827" s="9">
        <f t="shared" si="124"/>
        <v>39538</v>
      </c>
      <c r="C827" s="5">
        <v>0.59</v>
      </c>
      <c r="D827" s="5">
        <v>0.59</v>
      </c>
      <c r="E827" s="5">
        <v>0.56000000000000005</v>
      </c>
      <c r="F827" s="5">
        <v>0.56999999999999995</v>
      </c>
      <c r="G827" s="6">
        <v>47400</v>
      </c>
      <c r="H827" s="10">
        <v>0.56999999999999995</v>
      </c>
      <c r="I827" s="7">
        <f t="shared" si="125"/>
        <v>-5.0000000000000044E-2</v>
      </c>
      <c r="J827" s="8">
        <f t="shared" si="126"/>
        <v>0.90104274832631992</v>
      </c>
      <c r="K827" s="8">
        <f t="shared" si="127"/>
        <v>0.55595725167367993</v>
      </c>
      <c r="L827" s="8">
        <f t="shared" si="128"/>
        <v>0.72849999999999993</v>
      </c>
      <c r="M827" s="19">
        <f t="shared" si="129"/>
        <v>0.62070509128854479</v>
      </c>
      <c r="N827" s="19">
        <f t="shared" si="130"/>
        <v>0.11324900505253796</v>
      </c>
      <c r="O827" s="19">
        <f t="shared" si="131"/>
        <v>-2.3341726222804826E-3</v>
      </c>
      <c r="P827" s="19">
        <f t="shared" si="132"/>
        <v>-4.1203630868588206E-2</v>
      </c>
      <c r="Q827" s="15"/>
      <c r="R827" s="1"/>
      <c r="S827" s="15"/>
      <c r="X827" s="10"/>
      <c r="Y827" s="10"/>
    </row>
    <row r="828" spans="1:25">
      <c r="A828" s="3">
        <v>39539</v>
      </c>
      <c r="B828" s="9">
        <f t="shared" si="124"/>
        <v>39539</v>
      </c>
      <c r="C828" s="5">
        <v>0.57999999999999996</v>
      </c>
      <c r="D828" s="5">
        <v>0.6</v>
      </c>
      <c r="E828" s="5">
        <v>0.56000000000000005</v>
      </c>
      <c r="F828" s="5">
        <v>0.57999999999999996</v>
      </c>
      <c r="G828" s="6">
        <v>51100</v>
      </c>
      <c r="H828" s="10">
        <v>0.57999999999999996</v>
      </c>
      <c r="I828" s="7">
        <f t="shared" si="125"/>
        <v>1.7543859649122823E-2</v>
      </c>
      <c r="J828" s="8">
        <f t="shared" si="126"/>
        <v>0.89347112441183185</v>
      </c>
      <c r="K828" s="8">
        <f t="shared" si="127"/>
        <v>0.53852887558816809</v>
      </c>
      <c r="L828" s="8">
        <f t="shared" si="128"/>
        <v>0.71599999999999997</v>
      </c>
      <c r="M828" s="19">
        <f t="shared" si="129"/>
        <v>0.65909603906755143</v>
      </c>
      <c r="N828" s="19">
        <f t="shared" si="130"/>
        <v>6.1850544353212002E-2</v>
      </c>
      <c r="O828" s="19">
        <f t="shared" si="131"/>
        <v>-8.4031794590792748E-3</v>
      </c>
      <c r="P828" s="19">
        <f t="shared" si="132"/>
        <v>-3.1348410391346886E-2</v>
      </c>
      <c r="Q828" s="15"/>
      <c r="R828" s="1"/>
      <c r="S828" s="15"/>
      <c r="X828" s="10"/>
      <c r="Y828" s="10"/>
    </row>
    <row r="829" spans="1:25">
      <c r="A829" s="3">
        <v>39540</v>
      </c>
      <c r="B829" s="9">
        <f t="shared" si="124"/>
        <v>39540</v>
      </c>
      <c r="C829" s="5">
        <v>0.56999999999999995</v>
      </c>
      <c r="D829" s="5">
        <v>0.6</v>
      </c>
      <c r="E829" s="5">
        <v>0.56000000000000005</v>
      </c>
      <c r="F829" s="5">
        <v>0.56999999999999995</v>
      </c>
      <c r="G829" s="6">
        <v>182000</v>
      </c>
      <c r="H829" s="10">
        <v>0.56999999999999995</v>
      </c>
      <c r="I829" s="7">
        <f t="shared" si="125"/>
        <v>-1.7241379310344845E-2</v>
      </c>
      <c r="J829" s="8">
        <f t="shared" si="126"/>
        <v>0.87915529910222801</v>
      </c>
      <c r="K829" s="8">
        <f t="shared" si="127"/>
        <v>0.52484470089777191</v>
      </c>
      <c r="L829" s="8">
        <f t="shared" si="128"/>
        <v>0.70199999999999996</v>
      </c>
      <c r="M829" s="19">
        <f t="shared" si="129"/>
        <v>0.67507702297153982</v>
      </c>
      <c r="N829" s="19">
        <f t="shared" si="130"/>
        <v>2.4246821338203311E-2</v>
      </c>
      <c r="O829" s="19">
        <f t="shared" si="131"/>
        <v>-1.6022706183177315E-2</v>
      </c>
      <c r="P829" s="19">
        <f t="shared" si="132"/>
        <v>-2.5410289606941978E-2</v>
      </c>
      <c r="Q829" s="15"/>
      <c r="R829" s="1"/>
      <c r="S829" s="15"/>
      <c r="X829" s="10"/>
      <c r="Y829" s="10"/>
    </row>
    <row r="830" spans="1:25">
      <c r="A830" s="3">
        <v>39541</v>
      </c>
      <c r="B830" s="9">
        <f t="shared" si="124"/>
        <v>39541</v>
      </c>
      <c r="C830" s="5">
        <v>0.56000000000000005</v>
      </c>
      <c r="D830" s="5">
        <v>0.56000000000000005</v>
      </c>
      <c r="E830" s="5">
        <v>0.51</v>
      </c>
      <c r="F830" s="5">
        <v>0.53</v>
      </c>
      <c r="G830" s="6">
        <v>175000</v>
      </c>
      <c r="H830" s="10">
        <v>0.53</v>
      </c>
      <c r="I830" s="7">
        <f t="shared" si="125"/>
        <v>-7.0175438596491099E-2</v>
      </c>
      <c r="J830" s="8">
        <f t="shared" si="126"/>
        <v>0.87920887928424463</v>
      </c>
      <c r="K830" s="8">
        <f t="shared" si="127"/>
        <v>0.50079112071575549</v>
      </c>
      <c r="L830" s="8">
        <f t="shared" si="128"/>
        <v>0.69000000000000006</v>
      </c>
      <c r="M830" s="19">
        <f t="shared" si="129"/>
        <v>0.75563991236033845</v>
      </c>
      <c r="N830" s="19">
        <f t="shared" si="130"/>
        <v>0.11933881119842978</v>
      </c>
      <c r="O830" s="19">
        <f t="shared" si="131"/>
        <v>6.0945070878076141E-5</v>
      </c>
      <c r="P830" s="19">
        <f t="shared" si="132"/>
        <v>-4.582990004637872E-2</v>
      </c>
      <c r="Q830" s="15"/>
      <c r="R830" s="1"/>
      <c r="S830" s="15"/>
      <c r="X830" s="10"/>
      <c r="Y830" s="10"/>
    </row>
    <row r="831" spans="1:25">
      <c r="A831" s="3">
        <v>39542</v>
      </c>
      <c r="B831" s="9">
        <f t="shared" si="124"/>
        <v>39542</v>
      </c>
      <c r="C831" s="5">
        <v>0.56000000000000005</v>
      </c>
      <c r="D831" s="5">
        <v>0.56000000000000005</v>
      </c>
      <c r="E831" s="5">
        <v>0.51</v>
      </c>
      <c r="F831" s="5">
        <v>0.56000000000000005</v>
      </c>
      <c r="G831" s="6">
        <v>461000</v>
      </c>
      <c r="H831" s="10">
        <v>0.56000000000000005</v>
      </c>
      <c r="I831" s="7">
        <f t="shared" si="125"/>
        <v>5.660377358490571E-2</v>
      </c>
      <c r="J831" s="8">
        <f t="shared" si="126"/>
        <v>0.86994450893143871</v>
      </c>
      <c r="K831" s="8">
        <f t="shared" si="127"/>
        <v>0.4870554910685615</v>
      </c>
      <c r="L831" s="8">
        <f t="shared" si="128"/>
        <v>0.6785000000000001</v>
      </c>
      <c r="M831" s="19">
        <f t="shared" si="129"/>
        <v>0.78613017383881412</v>
      </c>
      <c r="N831" s="19">
        <f t="shared" si="130"/>
        <v>4.0350252785398028E-2</v>
      </c>
      <c r="O831" s="19">
        <f t="shared" si="131"/>
        <v>-1.0537166503991578E-2</v>
      </c>
      <c r="P831" s="19">
        <f t="shared" si="132"/>
        <v>-2.7427861795078053E-2</v>
      </c>
      <c r="Q831" s="15"/>
      <c r="R831" s="1"/>
      <c r="S831" s="15"/>
      <c r="X831" s="10"/>
      <c r="Y831" s="10"/>
    </row>
    <row r="832" spans="1:25">
      <c r="A832" s="3">
        <v>39545</v>
      </c>
      <c r="B832" s="9">
        <f t="shared" si="124"/>
        <v>39545</v>
      </c>
      <c r="C832" s="5">
        <v>0.62</v>
      </c>
      <c r="D832" s="5">
        <v>0.64</v>
      </c>
      <c r="E832" s="5">
        <v>0.57999999999999996</v>
      </c>
      <c r="F832" s="5">
        <v>0.6</v>
      </c>
      <c r="G832" s="6">
        <v>4666100</v>
      </c>
      <c r="H832" s="10">
        <v>0.6</v>
      </c>
      <c r="I832" s="7">
        <f t="shared" si="125"/>
        <v>7.1428571428571286E-2</v>
      </c>
      <c r="J832" s="8">
        <f t="shared" si="126"/>
        <v>0.85617905865774713</v>
      </c>
      <c r="K832" s="8">
        <f t="shared" si="127"/>
        <v>0.4818209413422529</v>
      </c>
      <c r="L832" s="8">
        <f t="shared" si="128"/>
        <v>0.66900000000000004</v>
      </c>
      <c r="M832" s="19">
        <f t="shared" si="129"/>
        <v>0.77696522752334174</v>
      </c>
      <c r="N832" s="19">
        <f t="shared" si="130"/>
        <v>-1.1658306245539854E-2</v>
      </c>
      <c r="O832" s="19">
        <f t="shared" si="131"/>
        <v>-1.5823365895601568E-2</v>
      </c>
      <c r="P832" s="19">
        <f t="shared" si="132"/>
        <v>-1.074733746420641E-2</v>
      </c>
      <c r="Q832" s="15"/>
      <c r="R832" s="1"/>
      <c r="S832" s="15"/>
      <c r="X832" s="10"/>
      <c r="Y832" s="10"/>
    </row>
    <row r="833" spans="1:25">
      <c r="A833" s="3">
        <v>39546</v>
      </c>
      <c r="B833" s="9">
        <f t="shared" si="124"/>
        <v>39546</v>
      </c>
      <c r="C833" s="5">
        <v>0.6</v>
      </c>
      <c r="D833" s="5">
        <v>0.64</v>
      </c>
      <c r="E833" s="5">
        <v>0.57999999999999996</v>
      </c>
      <c r="F833" s="5">
        <v>0.6</v>
      </c>
      <c r="G833" s="6">
        <v>179900</v>
      </c>
      <c r="H833" s="10">
        <v>0.6</v>
      </c>
      <c r="I833" s="7">
        <f t="shared" si="125"/>
        <v>0</v>
      </c>
      <c r="J833" s="8">
        <f t="shared" si="126"/>
        <v>0.83618230075052535</v>
      </c>
      <c r="K833" s="8">
        <f t="shared" si="127"/>
        <v>0.48081769924947459</v>
      </c>
      <c r="L833" s="8">
        <f t="shared" si="128"/>
        <v>0.65849999999999997</v>
      </c>
      <c r="M833" s="19">
        <f t="shared" si="129"/>
        <v>0.73908386079745392</v>
      </c>
      <c r="N833" s="19">
        <f t="shared" si="130"/>
        <v>-4.8755549648777277E-2</v>
      </c>
      <c r="O833" s="19">
        <f t="shared" si="131"/>
        <v>-2.3355812905037857E-2</v>
      </c>
      <c r="P833" s="19">
        <f t="shared" si="132"/>
        <v>-2.0821886445688237E-3</v>
      </c>
      <c r="Q833" s="15"/>
      <c r="R833" s="1"/>
      <c r="S833" s="15"/>
      <c r="X833" s="10"/>
      <c r="Y833" s="10"/>
    </row>
    <row r="834" spans="1:25">
      <c r="A834" s="3">
        <v>39547</v>
      </c>
      <c r="B834" s="9">
        <f t="shared" ref="B834:B897" si="133">A834</f>
        <v>39547</v>
      </c>
      <c r="C834" s="5">
        <v>0.68</v>
      </c>
      <c r="D834" s="5">
        <v>0.7</v>
      </c>
      <c r="E834" s="5">
        <v>0.66</v>
      </c>
      <c r="F834" s="5">
        <v>0.68</v>
      </c>
      <c r="G834" s="6">
        <v>134100</v>
      </c>
      <c r="H834" s="10">
        <v>0.68</v>
      </c>
      <c r="I834" s="7">
        <f t="shared" si="125"/>
        <v>0.13333333333333347</v>
      </c>
      <c r="J834" s="8">
        <f t="shared" si="126"/>
        <v>0.81837646005386289</v>
      </c>
      <c r="K834" s="8">
        <f t="shared" si="127"/>
        <v>0.48662353994613705</v>
      </c>
      <c r="L834" s="8">
        <f t="shared" si="128"/>
        <v>0.65249999999999997</v>
      </c>
      <c r="M834" s="19">
        <f t="shared" si="129"/>
        <v>0.68174449625771616</v>
      </c>
      <c r="N834" s="19">
        <f t="shared" si="130"/>
        <v>-7.7581675884344101E-2</v>
      </c>
      <c r="O834" s="19">
        <f t="shared" si="131"/>
        <v>-2.1294209026764408E-2</v>
      </c>
      <c r="P834" s="19">
        <f t="shared" si="132"/>
        <v>1.2074931321631876E-2</v>
      </c>
      <c r="Q834" s="15"/>
      <c r="R834" s="1"/>
      <c r="S834" s="15"/>
      <c r="X834" s="10"/>
      <c r="Y834" s="10"/>
    </row>
    <row r="835" spans="1:25">
      <c r="A835" s="3">
        <v>39548</v>
      </c>
      <c r="B835" s="9">
        <f t="shared" si="133"/>
        <v>39548</v>
      </c>
      <c r="C835" s="5">
        <v>0.67</v>
      </c>
      <c r="D835" s="5">
        <v>0.68</v>
      </c>
      <c r="E835" s="5">
        <v>0.66</v>
      </c>
      <c r="F835" s="5">
        <v>0.66</v>
      </c>
      <c r="G835" s="6">
        <v>25800</v>
      </c>
      <c r="H835" s="10">
        <v>0.66</v>
      </c>
      <c r="I835" s="7">
        <f t="shared" si="125"/>
        <v>-2.9411764705882377E-2</v>
      </c>
      <c r="J835" s="8">
        <f t="shared" si="126"/>
        <v>0.79954478174135812</v>
      </c>
      <c r="K835" s="8">
        <f t="shared" si="127"/>
        <v>0.49245521825864169</v>
      </c>
      <c r="L835" s="8">
        <f t="shared" si="128"/>
        <v>0.64599999999999991</v>
      </c>
      <c r="M835" s="19">
        <f t="shared" si="129"/>
        <v>0.62358880989952348</v>
      </c>
      <c r="N835" s="19">
        <f t="shared" si="130"/>
        <v>-8.5304225670211217E-2</v>
      </c>
      <c r="O835" s="19">
        <f t="shared" si="131"/>
        <v>-2.3011021494026507E-2</v>
      </c>
      <c r="P835" s="19">
        <f t="shared" si="132"/>
        <v>1.1983962619543912E-2</v>
      </c>
      <c r="Q835" s="15"/>
      <c r="R835" s="1"/>
      <c r="S835" s="15"/>
      <c r="X835" s="10"/>
      <c r="Y835" s="10"/>
    </row>
    <row r="836" spans="1:25">
      <c r="A836" s="3">
        <v>39549</v>
      </c>
      <c r="B836" s="9">
        <f t="shared" si="133"/>
        <v>39549</v>
      </c>
      <c r="C836" s="5">
        <v>0.66</v>
      </c>
      <c r="D836" s="5">
        <v>0.69</v>
      </c>
      <c r="E836" s="5">
        <v>0.62</v>
      </c>
      <c r="F836" s="5">
        <v>0.66</v>
      </c>
      <c r="G836" s="6">
        <v>159400</v>
      </c>
      <c r="H836" s="10">
        <v>0.66</v>
      </c>
      <c r="I836" s="7">
        <f t="shared" si="125"/>
        <v>0</v>
      </c>
      <c r="J836" s="8">
        <f t="shared" si="126"/>
        <v>0.7784208407691251</v>
      </c>
      <c r="K836" s="8">
        <f t="shared" si="127"/>
        <v>0.50057915923087482</v>
      </c>
      <c r="L836" s="8">
        <f t="shared" si="128"/>
        <v>0.63949999999999996</v>
      </c>
      <c r="M836" s="19">
        <f t="shared" si="129"/>
        <v>0.55504044947685371</v>
      </c>
      <c r="N836" s="19">
        <f t="shared" si="130"/>
        <v>-0.10992557809642976</v>
      </c>
      <c r="O836" s="19">
        <f t="shared" si="131"/>
        <v>-2.641995977539421E-2</v>
      </c>
      <c r="P836" s="19">
        <f t="shared" si="132"/>
        <v>1.6496811630832105E-2</v>
      </c>
      <c r="Q836" s="15"/>
      <c r="R836" s="1"/>
      <c r="S836" s="15"/>
      <c r="X836" s="10"/>
      <c r="Y836" s="10"/>
    </row>
    <row r="837" spans="1:25">
      <c r="A837" s="3">
        <v>39552</v>
      </c>
      <c r="B837" s="9">
        <f t="shared" si="133"/>
        <v>39552</v>
      </c>
      <c r="C837" s="5">
        <v>0.64</v>
      </c>
      <c r="D837" s="5">
        <v>0.66</v>
      </c>
      <c r="E837" s="5">
        <v>0.61</v>
      </c>
      <c r="F837" s="5">
        <v>0.66</v>
      </c>
      <c r="G837" s="6">
        <v>47600</v>
      </c>
      <c r="H837" s="10">
        <v>0.66</v>
      </c>
      <c r="I837" s="7">
        <f t="shared" si="125"/>
        <v>0</v>
      </c>
      <c r="J837" s="8">
        <f t="shared" si="126"/>
        <v>0.75096940533319134</v>
      </c>
      <c r="K837" s="8">
        <f t="shared" si="127"/>
        <v>0.51403059466680856</v>
      </c>
      <c r="L837" s="8">
        <f t="shared" si="128"/>
        <v>0.63249999999999995</v>
      </c>
      <c r="M837" s="19">
        <f t="shared" si="129"/>
        <v>0.46094301219553879</v>
      </c>
      <c r="N837" s="19">
        <f t="shared" si="130"/>
        <v>-0.16953257617531345</v>
      </c>
      <c r="O837" s="19">
        <f t="shared" si="131"/>
        <v>-3.5265545317119389E-2</v>
      </c>
      <c r="P837" s="19">
        <f t="shared" si="132"/>
        <v>2.687174483372716E-2</v>
      </c>
      <c r="Q837" s="15"/>
      <c r="R837" s="1"/>
      <c r="S837" s="15"/>
      <c r="X837" s="10"/>
      <c r="Y837" s="10"/>
    </row>
    <row r="838" spans="1:25">
      <c r="A838" s="3">
        <v>39553</v>
      </c>
      <c r="B838" s="9">
        <f t="shared" si="133"/>
        <v>39553</v>
      </c>
      <c r="C838" s="5">
        <v>0.62</v>
      </c>
      <c r="D838" s="5">
        <v>0.62</v>
      </c>
      <c r="E838" s="5">
        <v>0.62</v>
      </c>
      <c r="F838" s="5">
        <v>0.62</v>
      </c>
      <c r="G838" s="6">
        <v>21900</v>
      </c>
      <c r="H838" s="10">
        <v>0.62</v>
      </c>
      <c r="I838" s="7">
        <f t="shared" si="125"/>
        <v>-6.0606060606060656E-2</v>
      </c>
      <c r="J838" s="8">
        <f t="shared" si="126"/>
        <v>0.74291590798486018</v>
      </c>
      <c r="K838" s="8">
        <f t="shared" si="127"/>
        <v>0.51408409201513972</v>
      </c>
      <c r="L838" s="8">
        <f t="shared" si="128"/>
        <v>0.62849999999999995</v>
      </c>
      <c r="M838" s="19">
        <f t="shared" si="129"/>
        <v>0.4451252616526819</v>
      </c>
      <c r="N838" s="19">
        <f t="shared" si="130"/>
        <v>-3.4316065379784447E-2</v>
      </c>
      <c r="O838" s="19">
        <f t="shared" si="131"/>
        <v>-1.0724135086113093E-2</v>
      </c>
      <c r="P838" s="19">
        <f t="shared" si="132"/>
        <v>1.0407424944391064E-4</v>
      </c>
      <c r="Q838" s="15"/>
      <c r="R838" s="1"/>
      <c r="S838" s="15"/>
      <c r="X838" s="10"/>
      <c r="Y838" s="10"/>
    </row>
    <row r="839" spans="1:25">
      <c r="A839" s="3">
        <v>39554</v>
      </c>
      <c r="B839" s="9">
        <f t="shared" si="133"/>
        <v>39554</v>
      </c>
      <c r="C839" s="5">
        <v>0.62</v>
      </c>
      <c r="D839" s="5">
        <v>0.62</v>
      </c>
      <c r="E839" s="5">
        <v>0.62</v>
      </c>
      <c r="F839" s="5">
        <v>0.62</v>
      </c>
      <c r="G839" s="6">
        <v>50300</v>
      </c>
      <c r="H839" s="10">
        <v>0.62</v>
      </c>
      <c r="I839" s="7">
        <f t="shared" si="125"/>
        <v>0</v>
      </c>
      <c r="J839" s="8">
        <f t="shared" si="126"/>
        <v>0.72191996797437441</v>
      </c>
      <c r="K839" s="8">
        <f t="shared" si="127"/>
        <v>0.52208003202562558</v>
      </c>
      <c r="L839" s="8">
        <f t="shared" si="128"/>
        <v>0.622</v>
      </c>
      <c r="M839" s="19">
        <f t="shared" si="129"/>
        <v>0.38277643979867815</v>
      </c>
      <c r="N839" s="19">
        <f t="shared" si="130"/>
        <v>-0.14007028408702785</v>
      </c>
      <c r="O839" s="19">
        <f t="shared" si="131"/>
        <v>-2.8261529716649497E-2</v>
      </c>
      <c r="P839" s="19">
        <f t="shared" si="132"/>
        <v>1.5553758878519022E-2</v>
      </c>
      <c r="Q839" s="15"/>
      <c r="R839" s="1"/>
      <c r="S839" s="15"/>
      <c r="X839" s="10"/>
      <c r="Y839" s="10"/>
    </row>
    <row r="840" spans="1:25">
      <c r="A840" s="3">
        <v>39555</v>
      </c>
      <c r="B840" s="9">
        <f t="shared" si="133"/>
        <v>39555</v>
      </c>
      <c r="C840" s="5">
        <v>0.63</v>
      </c>
      <c r="D840" s="5">
        <v>0.67</v>
      </c>
      <c r="E840" s="5">
        <v>0.62</v>
      </c>
      <c r="F840" s="5">
        <v>0.63</v>
      </c>
      <c r="G840" s="6">
        <v>717700</v>
      </c>
      <c r="H840" s="10">
        <v>0.63</v>
      </c>
      <c r="I840" s="7">
        <f t="shared" si="125"/>
        <v>1.612903225806453E-2</v>
      </c>
      <c r="J840" s="8">
        <f t="shared" si="126"/>
        <v>0.70070807562223481</v>
      </c>
      <c r="K840" s="8">
        <f t="shared" si="127"/>
        <v>0.53229192437776529</v>
      </c>
      <c r="L840" s="8">
        <f t="shared" si="128"/>
        <v>0.61650000000000005</v>
      </c>
      <c r="M840" s="19">
        <f t="shared" si="129"/>
        <v>0.31639809572790983</v>
      </c>
      <c r="N840" s="19">
        <f t="shared" si="130"/>
        <v>-0.17341282578854672</v>
      </c>
      <c r="O840" s="19">
        <f t="shared" si="131"/>
        <v>-2.9382609282380387E-2</v>
      </c>
      <c r="P840" s="19">
        <f t="shared" si="132"/>
        <v>1.9560013265626043E-2</v>
      </c>
      <c r="Q840" s="15"/>
      <c r="R840" s="1"/>
      <c r="S840" s="15"/>
      <c r="X840" s="10"/>
      <c r="Y840" s="10"/>
    </row>
    <row r="841" spans="1:25">
      <c r="A841" s="3">
        <v>39556</v>
      </c>
      <c r="B841" s="9">
        <f t="shared" si="133"/>
        <v>39556</v>
      </c>
      <c r="C841" s="5">
        <v>0.65</v>
      </c>
      <c r="D841" s="5">
        <v>0.7</v>
      </c>
      <c r="E841" s="5">
        <v>0.65</v>
      </c>
      <c r="F841" s="5">
        <v>0.69</v>
      </c>
      <c r="G841" s="6">
        <v>121600</v>
      </c>
      <c r="H841" s="10">
        <v>0.69</v>
      </c>
      <c r="I841" s="7">
        <f t="shared" si="125"/>
        <v>9.523809523809515E-2</v>
      </c>
      <c r="J841" s="8">
        <f t="shared" si="126"/>
        <v>0.69831646250902657</v>
      </c>
      <c r="K841" s="8">
        <f t="shared" si="127"/>
        <v>0.53368353749097319</v>
      </c>
      <c r="L841" s="8">
        <f t="shared" si="128"/>
        <v>0.61599999999999988</v>
      </c>
      <c r="M841" s="19">
        <f t="shared" si="129"/>
        <v>0.30848417358355934</v>
      </c>
      <c r="N841" s="19">
        <f t="shared" si="130"/>
        <v>-2.5012546697361169E-2</v>
      </c>
      <c r="O841" s="19">
        <f t="shared" si="131"/>
        <v>-3.4131376480632998E-3</v>
      </c>
      <c r="P841" s="19">
        <f t="shared" si="132"/>
        <v>2.6143795340022469E-3</v>
      </c>
      <c r="Q841" s="15"/>
      <c r="R841" s="1"/>
      <c r="S841" s="15"/>
      <c r="X841" s="10"/>
      <c r="Y841" s="10"/>
    </row>
    <row r="842" spans="1:25">
      <c r="A842" s="3">
        <v>39559</v>
      </c>
      <c r="B842" s="9">
        <f t="shared" si="133"/>
        <v>39559</v>
      </c>
      <c r="C842" s="5">
        <v>0.72</v>
      </c>
      <c r="D842" s="5">
        <v>0.81</v>
      </c>
      <c r="E842" s="5">
        <v>0.72</v>
      </c>
      <c r="F842" s="5">
        <v>0.75</v>
      </c>
      <c r="G842" s="6">
        <v>74700</v>
      </c>
      <c r="H842" s="10">
        <v>0.75</v>
      </c>
      <c r="I842" s="7">
        <f t="shared" si="125"/>
        <v>8.6956521739130516E-2</v>
      </c>
      <c r="J842" s="8">
        <f t="shared" si="126"/>
        <v>0.72395396955820113</v>
      </c>
      <c r="K842" s="8">
        <f t="shared" si="127"/>
        <v>0.52304603044179876</v>
      </c>
      <c r="L842" s="8">
        <f t="shared" si="128"/>
        <v>0.62349999999999994</v>
      </c>
      <c r="M842" s="19">
        <f t="shared" si="129"/>
        <v>0.38411139254168974</v>
      </c>
      <c r="N842" s="19">
        <f t="shared" si="130"/>
        <v>0.24515753297679371</v>
      </c>
      <c r="O842" s="19">
        <f t="shared" si="131"/>
        <v>3.6713307541196859E-2</v>
      </c>
      <c r="P842" s="19">
        <f t="shared" si="132"/>
        <v>-1.9932237556333388E-2</v>
      </c>
      <c r="Q842" s="15"/>
      <c r="R842" s="1"/>
      <c r="S842" s="15"/>
      <c r="X842" s="10"/>
      <c r="Y842" s="10"/>
    </row>
    <row r="843" spans="1:25">
      <c r="A843" s="3">
        <v>39560</v>
      </c>
      <c r="B843" s="9">
        <f t="shared" si="133"/>
        <v>39560</v>
      </c>
      <c r="C843" s="5">
        <v>0.73</v>
      </c>
      <c r="D843" s="5">
        <v>0.73</v>
      </c>
      <c r="E843" s="5">
        <v>0.72</v>
      </c>
      <c r="F843" s="5">
        <v>0.72</v>
      </c>
      <c r="G843" s="6">
        <v>259000</v>
      </c>
      <c r="H843" s="10">
        <v>0.72</v>
      </c>
      <c r="I843" s="7">
        <f t="shared" si="125"/>
        <v>-4.0000000000000036E-2</v>
      </c>
      <c r="J843" s="8">
        <f t="shared" si="126"/>
        <v>0.73760939185908359</v>
      </c>
      <c r="K843" s="8">
        <f t="shared" si="127"/>
        <v>0.5203906081409162</v>
      </c>
      <c r="L843" s="8">
        <f t="shared" si="128"/>
        <v>0.62899999999999989</v>
      </c>
      <c r="M843" s="19">
        <f t="shared" si="129"/>
        <v>0.41741488089913198</v>
      </c>
      <c r="N843" s="19">
        <f t="shared" si="130"/>
        <v>8.670268313853155E-2</v>
      </c>
      <c r="O843" s="19">
        <f t="shared" si="131"/>
        <v>1.8862279751315946E-2</v>
      </c>
      <c r="P843" s="19">
        <f t="shared" si="132"/>
        <v>-5.0768424695616498E-3</v>
      </c>
      <c r="Q843" s="15"/>
      <c r="R843" s="1"/>
      <c r="S843" s="15"/>
      <c r="X843" s="10"/>
      <c r="Y843" s="10"/>
    </row>
    <row r="844" spans="1:25">
      <c r="A844" s="3">
        <v>39561</v>
      </c>
      <c r="B844" s="9">
        <f t="shared" si="133"/>
        <v>39561</v>
      </c>
      <c r="C844" s="5">
        <v>0.72</v>
      </c>
      <c r="D844" s="5">
        <v>0.72</v>
      </c>
      <c r="E844" s="5">
        <v>0.71</v>
      </c>
      <c r="F844" s="5">
        <v>0.71</v>
      </c>
      <c r="G844" s="6">
        <v>65000</v>
      </c>
      <c r="H844" s="10">
        <v>0.71</v>
      </c>
      <c r="I844" s="7">
        <f t="shared" si="125"/>
        <v>-1.3888888888888902E-2</v>
      </c>
      <c r="J844" s="8">
        <f t="shared" si="126"/>
        <v>0.74667092449481165</v>
      </c>
      <c r="K844" s="8">
        <f t="shared" si="127"/>
        <v>0.51832907550518825</v>
      </c>
      <c r="L844" s="8">
        <f t="shared" si="128"/>
        <v>0.63249999999999995</v>
      </c>
      <c r="M844" s="19">
        <f t="shared" si="129"/>
        <v>0.44053451712518832</v>
      </c>
      <c r="N844" s="19">
        <f t="shared" si="130"/>
        <v>5.5387666525581254E-2</v>
      </c>
      <c r="O844" s="19">
        <f t="shared" si="131"/>
        <v>1.2285001703800463E-2</v>
      </c>
      <c r="P844" s="19">
        <f t="shared" si="132"/>
        <v>-3.9615100723910572E-3</v>
      </c>
      <c r="Q844" s="15"/>
      <c r="R844" s="1"/>
      <c r="S844" s="15"/>
      <c r="X844" s="10"/>
      <c r="Y844" s="10"/>
    </row>
    <row r="845" spans="1:25">
      <c r="A845" s="3">
        <v>39562</v>
      </c>
      <c r="B845" s="9">
        <f t="shared" si="133"/>
        <v>39562</v>
      </c>
      <c r="C845" s="5">
        <v>0.71</v>
      </c>
      <c r="D845" s="5">
        <v>0.72</v>
      </c>
      <c r="E845" s="5">
        <v>0.69</v>
      </c>
      <c r="F845" s="5">
        <v>0.7</v>
      </c>
      <c r="G845" s="6">
        <v>68700</v>
      </c>
      <c r="H845" s="10">
        <v>0.7</v>
      </c>
      <c r="I845" s="7">
        <f t="shared" si="125"/>
        <v>-1.4084507042253534E-2</v>
      </c>
      <c r="J845" s="8">
        <f t="shared" si="126"/>
        <v>0.7533940202045889</v>
      </c>
      <c r="K845" s="8">
        <f t="shared" si="127"/>
        <v>0.51760597979541123</v>
      </c>
      <c r="L845" s="8">
        <f t="shared" si="128"/>
        <v>0.63550000000000006</v>
      </c>
      <c r="M845" s="19">
        <f t="shared" si="129"/>
        <v>0.45553577356732849</v>
      </c>
      <c r="N845" s="19">
        <f t="shared" si="130"/>
        <v>3.4052397392227984E-2</v>
      </c>
      <c r="O845" s="19">
        <f t="shared" si="131"/>
        <v>9.0040946944947835E-3</v>
      </c>
      <c r="P845" s="19">
        <f t="shared" si="132"/>
        <v>-1.3950514141470036E-3</v>
      </c>
      <c r="Q845" s="15"/>
      <c r="R845" s="1"/>
      <c r="S845" s="15"/>
      <c r="X845" s="10"/>
      <c r="Y845" s="10"/>
    </row>
    <row r="846" spans="1:25">
      <c r="A846" s="3">
        <v>39566</v>
      </c>
      <c r="B846" s="9">
        <f t="shared" si="133"/>
        <v>39566</v>
      </c>
      <c r="C846" s="5">
        <v>0.74</v>
      </c>
      <c r="D846" s="5">
        <v>0.76</v>
      </c>
      <c r="E846" s="5">
        <v>0.74</v>
      </c>
      <c r="F846" s="5">
        <v>0.76</v>
      </c>
      <c r="G846" s="6">
        <v>89200</v>
      </c>
      <c r="H846" s="10">
        <v>0.76</v>
      </c>
      <c r="I846" s="7">
        <f t="shared" si="125"/>
        <v>8.5714285714285798E-2</v>
      </c>
      <c r="J846" s="8">
        <f t="shared" si="126"/>
        <v>0.77191728855570807</v>
      </c>
      <c r="K846" s="8">
        <f t="shared" si="127"/>
        <v>0.51508271144429185</v>
      </c>
      <c r="L846" s="8">
        <f t="shared" si="128"/>
        <v>0.64349999999999996</v>
      </c>
      <c r="M846" s="19">
        <f t="shared" si="129"/>
        <v>0.49862783472435351</v>
      </c>
      <c r="N846" s="19">
        <f t="shared" si="130"/>
        <v>9.4596437113090931E-2</v>
      </c>
      <c r="O846" s="19">
        <f t="shared" si="131"/>
        <v>2.4586428687194864E-2</v>
      </c>
      <c r="P846" s="19">
        <f t="shared" si="132"/>
        <v>-4.8748825353925104E-3</v>
      </c>
      <c r="Q846" s="15"/>
      <c r="R846" s="1"/>
      <c r="S846" s="15"/>
      <c r="X846" s="10"/>
      <c r="Y846" s="10"/>
    </row>
    <row r="847" spans="1:25">
      <c r="A847" s="3">
        <v>39567</v>
      </c>
      <c r="B847" s="9">
        <f t="shared" si="133"/>
        <v>39567</v>
      </c>
      <c r="C847" s="5">
        <v>0.79</v>
      </c>
      <c r="D847" s="5">
        <v>0.79</v>
      </c>
      <c r="E847" s="5">
        <v>0.74</v>
      </c>
      <c r="F847" s="5">
        <v>0.74</v>
      </c>
      <c r="G847" s="6">
        <v>54900</v>
      </c>
      <c r="H847" s="10">
        <v>0.74</v>
      </c>
      <c r="I847" s="7">
        <f t="shared" si="125"/>
        <v>-2.6315789473684233E-2</v>
      </c>
      <c r="J847" s="8">
        <f t="shared" si="126"/>
        <v>0.78232267646115916</v>
      </c>
      <c r="K847" s="8">
        <f t="shared" si="127"/>
        <v>0.52167732353884066</v>
      </c>
      <c r="L847" s="8">
        <f t="shared" si="128"/>
        <v>0.65199999999999991</v>
      </c>
      <c r="M847" s="19">
        <f t="shared" si="129"/>
        <v>0.49962944747954441</v>
      </c>
      <c r="N847" s="19">
        <f t="shared" si="130"/>
        <v>2.0087381518614912E-3</v>
      </c>
      <c r="O847" s="19">
        <f t="shared" si="131"/>
        <v>1.3479925970980699E-2</v>
      </c>
      <c r="P847" s="19">
        <f t="shared" si="132"/>
        <v>1.2803015803146491E-2</v>
      </c>
      <c r="Q847" s="15"/>
      <c r="R847" s="1"/>
      <c r="S847" s="15"/>
      <c r="X847" s="10"/>
      <c r="Y847" s="10"/>
    </row>
    <row r="848" spans="1:25">
      <c r="A848" s="3">
        <v>39568</v>
      </c>
      <c r="B848" s="9">
        <f t="shared" si="133"/>
        <v>39568</v>
      </c>
      <c r="C848" s="5">
        <v>0.74</v>
      </c>
      <c r="D848" s="5">
        <v>0.74</v>
      </c>
      <c r="E848" s="5">
        <v>0.74</v>
      </c>
      <c r="F848" s="5">
        <v>0.74</v>
      </c>
      <c r="G848" s="6">
        <v>9400</v>
      </c>
      <c r="H848" s="10">
        <v>0.74</v>
      </c>
      <c r="I848" s="7">
        <f t="shared" si="125"/>
        <v>0</v>
      </c>
      <c r="J848" s="8">
        <f t="shared" si="126"/>
        <v>0.79130118049735887</v>
      </c>
      <c r="K848" s="8">
        <f t="shared" si="127"/>
        <v>0.52869881950264119</v>
      </c>
      <c r="L848" s="8">
        <f t="shared" si="128"/>
        <v>0.66</v>
      </c>
      <c r="M848" s="19">
        <f t="shared" si="129"/>
        <v>0.49669556902312284</v>
      </c>
      <c r="N848" s="19">
        <f t="shared" si="130"/>
        <v>-5.8721087622476166E-3</v>
      </c>
      <c r="O848" s="19">
        <f t="shared" si="131"/>
        <v>1.1476727322815209E-2</v>
      </c>
      <c r="P848" s="19">
        <f t="shared" si="132"/>
        <v>1.3459461715087859E-2</v>
      </c>
      <c r="Q848" s="15"/>
      <c r="R848" s="1"/>
      <c r="S848" s="15"/>
      <c r="X848" s="10"/>
      <c r="Y848" s="10"/>
    </row>
    <row r="849" spans="1:25">
      <c r="A849" s="3">
        <v>39569</v>
      </c>
      <c r="B849" s="9">
        <f t="shared" si="133"/>
        <v>39569</v>
      </c>
      <c r="C849" s="5">
        <v>0.74</v>
      </c>
      <c r="D849" s="5">
        <v>0.74</v>
      </c>
      <c r="E849" s="5">
        <v>0.74</v>
      </c>
      <c r="F849" s="5">
        <v>0.74</v>
      </c>
      <c r="G849" s="6">
        <v>300</v>
      </c>
      <c r="H849" s="10">
        <v>0.74</v>
      </c>
      <c r="I849" s="7">
        <f t="shared" si="125"/>
        <v>0</v>
      </c>
      <c r="J849" s="8">
        <f t="shared" si="126"/>
        <v>0.79738366847665387</v>
      </c>
      <c r="K849" s="8">
        <f t="shared" si="127"/>
        <v>0.53961633152334632</v>
      </c>
      <c r="L849" s="8">
        <f t="shared" si="128"/>
        <v>0.66850000000000009</v>
      </c>
      <c r="M849" s="19">
        <f t="shared" si="129"/>
        <v>0.47768631506319659</v>
      </c>
      <c r="N849" s="19">
        <f t="shared" si="130"/>
        <v>-3.8271438574160724E-2</v>
      </c>
      <c r="O849" s="19">
        <f t="shared" si="131"/>
        <v>7.686691400450028E-3</v>
      </c>
      <c r="P849" s="19">
        <f t="shared" si="132"/>
        <v>2.0649775671856937E-2</v>
      </c>
      <c r="Q849" s="15"/>
      <c r="R849" s="1"/>
      <c r="S849" s="15"/>
      <c r="X849" s="10"/>
      <c r="Y849" s="10"/>
    </row>
    <row r="850" spans="1:25">
      <c r="A850" s="3">
        <v>39570</v>
      </c>
      <c r="B850" s="9">
        <f t="shared" si="133"/>
        <v>39570</v>
      </c>
      <c r="C850" s="5">
        <v>0.73</v>
      </c>
      <c r="D850" s="5">
        <v>0.74</v>
      </c>
      <c r="E850" s="5">
        <v>0.72</v>
      </c>
      <c r="F850" s="5">
        <v>0.74</v>
      </c>
      <c r="G850" s="6">
        <v>19500</v>
      </c>
      <c r="H850" s="10">
        <v>0.74</v>
      </c>
      <c r="I850" s="7">
        <f t="shared" si="125"/>
        <v>0</v>
      </c>
      <c r="J850" s="8">
        <f t="shared" si="126"/>
        <v>0.79456816170554934</v>
      </c>
      <c r="K850" s="8">
        <f t="shared" si="127"/>
        <v>0.56343183829445076</v>
      </c>
      <c r="L850" s="8">
        <f t="shared" si="128"/>
        <v>0.67900000000000005</v>
      </c>
      <c r="M850" s="19">
        <f t="shared" si="129"/>
        <v>0.41022943273984136</v>
      </c>
      <c r="N850" s="19">
        <f t="shared" si="130"/>
        <v>-0.14121585692575445</v>
      </c>
      <c r="O850" s="19">
        <f t="shared" si="131"/>
        <v>-3.5309310717177929E-3</v>
      </c>
      <c r="P850" s="19">
        <f t="shared" si="132"/>
        <v>4.4134147504158838E-2</v>
      </c>
      <c r="Q850" s="15"/>
      <c r="R850" s="1"/>
      <c r="S850" s="15"/>
      <c r="X850" s="10"/>
      <c r="Y850" s="10"/>
    </row>
    <row r="851" spans="1:25">
      <c r="A851" s="3">
        <v>39573</v>
      </c>
      <c r="B851" s="9">
        <f t="shared" si="133"/>
        <v>39573</v>
      </c>
      <c r="C851" s="5">
        <v>0.74</v>
      </c>
      <c r="D851" s="5">
        <v>0.75</v>
      </c>
      <c r="E851" s="5">
        <v>0.73</v>
      </c>
      <c r="F851" s="5">
        <v>0.73</v>
      </c>
      <c r="G851" s="6">
        <v>94500</v>
      </c>
      <c r="H851" s="10">
        <v>0.73</v>
      </c>
      <c r="I851" s="7">
        <f t="shared" si="125"/>
        <v>-1.3513513513513526E-2</v>
      </c>
      <c r="J851" s="8">
        <f t="shared" si="126"/>
        <v>0.79120631610466163</v>
      </c>
      <c r="K851" s="8">
        <f t="shared" si="127"/>
        <v>0.58379368389533837</v>
      </c>
      <c r="L851" s="8">
        <f t="shared" si="128"/>
        <v>0.6875</v>
      </c>
      <c r="M851" s="19">
        <f t="shared" si="129"/>
        <v>0.35528413193060149</v>
      </c>
      <c r="N851" s="19">
        <f t="shared" si="130"/>
        <v>-0.13393797817545919</v>
      </c>
      <c r="O851" s="19">
        <f t="shared" si="131"/>
        <v>-4.2310348726677695E-3</v>
      </c>
      <c r="P851" s="19">
        <f t="shared" si="132"/>
        <v>3.613896875711603E-2</v>
      </c>
      <c r="Q851" s="15"/>
      <c r="R851" s="1"/>
      <c r="S851" s="15"/>
      <c r="X851" s="10"/>
      <c r="Y851" s="10"/>
    </row>
    <row r="852" spans="1:25">
      <c r="A852" s="3">
        <v>39574</v>
      </c>
      <c r="B852" s="9">
        <f t="shared" si="133"/>
        <v>39574</v>
      </c>
      <c r="C852" s="5">
        <v>0.74</v>
      </c>
      <c r="D852" s="5">
        <v>0.75</v>
      </c>
      <c r="E852" s="5">
        <v>0.73</v>
      </c>
      <c r="F852" s="5">
        <v>0.73</v>
      </c>
      <c r="G852" s="6">
        <v>57500</v>
      </c>
      <c r="H852" s="10">
        <v>0.73</v>
      </c>
      <c r="I852" s="7">
        <f t="shared" si="125"/>
        <v>0</v>
      </c>
      <c r="J852" s="8">
        <f t="shared" si="126"/>
        <v>0.7910360757656657</v>
      </c>
      <c r="K852" s="8">
        <f t="shared" si="127"/>
        <v>0.59696392423433442</v>
      </c>
      <c r="L852" s="8">
        <f t="shared" si="128"/>
        <v>0.69400000000000006</v>
      </c>
      <c r="M852" s="19">
        <f t="shared" si="129"/>
        <v>0.32509862598522704</v>
      </c>
      <c r="N852" s="19">
        <f t="shared" si="130"/>
        <v>-8.4961593362888083E-2</v>
      </c>
      <c r="O852" s="19">
        <f t="shared" si="131"/>
        <v>-2.1516554599067562E-4</v>
      </c>
      <c r="P852" s="19">
        <f t="shared" si="132"/>
        <v>2.2559751333927062E-2</v>
      </c>
      <c r="Q852" s="15"/>
      <c r="R852" s="1"/>
      <c r="S852" s="15"/>
      <c r="X852" s="10"/>
      <c r="Y852" s="10"/>
    </row>
    <row r="853" spans="1:25">
      <c r="A853" s="3">
        <v>39575</v>
      </c>
      <c r="B853" s="9">
        <f t="shared" si="133"/>
        <v>39575</v>
      </c>
      <c r="C853" s="5">
        <v>0.74</v>
      </c>
      <c r="D853" s="5">
        <v>0.75</v>
      </c>
      <c r="E853" s="5">
        <v>0.74</v>
      </c>
      <c r="F853" s="5">
        <v>0.75</v>
      </c>
      <c r="G853" s="6">
        <v>11600</v>
      </c>
      <c r="H853" s="10">
        <v>0.75</v>
      </c>
      <c r="I853" s="7">
        <f t="shared" si="125"/>
        <v>2.7397260273972629E-2</v>
      </c>
      <c r="J853" s="8">
        <f t="shared" si="126"/>
        <v>0.79122736483370049</v>
      </c>
      <c r="K853" s="8">
        <f t="shared" si="127"/>
        <v>0.61177263516629954</v>
      </c>
      <c r="L853" s="8">
        <f t="shared" si="128"/>
        <v>0.70150000000000001</v>
      </c>
      <c r="M853" s="19">
        <f t="shared" si="129"/>
        <v>0.29333565993617772</v>
      </c>
      <c r="N853" s="19">
        <f t="shared" si="130"/>
        <v>-9.7702553964324285E-2</v>
      </c>
      <c r="O853" s="19">
        <f t="shared" si="131"/>
        <v>2.4182091549949784E-4</v>
      </c>
      <c r="P853" s="19">
        <f t="shared" si="132"/>
        <v>2.4806709971559444E-2</v>
      </c>
      <c r="Q853" s="15"/>
      <c r="R853" s="1"/>
      <c r="S853" s="15"/>
      <c r="X853" s="10"/>
      <c r="Y853" s="10"/>
    </row>
    <row r="854" spans="1:25">
      <c r="A854" s="3">
        <v>39576</v>
      </c>
      <c r="B854" s="9">
        <f t="shared" si="133"/>
        <v>39576</v>
      </c>
      <c r="C854" s="5">
        <v>0.73</v>
      </c>
      <c r="D854" s="5">
        <v>0.73</v>
      </c>
      <c r="E854" s="5">
        <v>0.73</v>
      </c>
      <c r="F854" s="5">
        <v>0.73</v>
      </c>
      <c r="G854" s="6">
        <v>10000</v>
      </c>
      <c r="H854" s="10">
        <v>0.73</v>
      </c>
      <c r="I854" s="7">
        <f t="shared" si="125"/>
        <v>-2.6666666666666689E-2</v>
      </c>
      <c r="J854" s="8">
        <f t="shared" si="126"/>
        <v>0.793977775033616</v>
      </c>
      <c r="K854" s="8">
        <f t="shared" si="127"/>
        <v>0.61402222496638414</v>
      </c>
      <c r="L854" s="8">
        <f t="shared" si="128"/>
        <v>0.70400000000000007</v>
      </c>
      <c r="M854" s="19">
        <f t="shared" si="129"/>
        <v>0.29307660659528062</v>
      </c>
      <c r="N854" s="19">
        <f t="shared" si="130"/>
        <v>-8.8312938479235951E-4</v>
      </c>
      <c r="O854" s="19">
        <f t="shared" si="131"/>
        <v>3.4761312893842951E-3</v>
      </c>
      <c r="P854" s="19">
        <f t="shared" si="132"/>
        <v>3.6771664353262463E-3</v>
      </c>
      <c r="Q854" s="15"/>
      <c r="R854" s="1"/>
      <c r="S854" s="15"/>
      <c r="X854" s="10"/>
      <c r="Y854" s="10"/>
    </row>
    <row r="855" spans="1:25">
      <c r="A855" s="3">
        <v>39577</v>
      </c>
      <c r="B855" s="9">
        <f t="shared" si="133"/>
        <v>39577</v>
      </c>
      <c r="C855" s="5">
        <v>0.74</v>
      </c>
      <c r="D855" s="5">
        <v>0.74</v>
      </c>
      <c r="E855" s="5">
        <v>0.7</v>
      </c>
      <c r="F855" s="5">
        <v>0.7</v>
      </c>
      <c r="G855" s="6">
        <v>101500</v>
      </c>
      <c r="H855" s="10">
        <v>0.7</v>
      </c>
      <c r="I855" s="7">
        <f t="shared" si="125"/>
        <v>-4.1095890410958943E-2</v>
      </c>
      <c r="J855" s="8">
        <f t="shared" si="126"/>
        <v>0.79372684879784527</v>
      </c>
      <c r="K855" s="8">
        <f t="shared" si="127"/>
        <v>0.61827315120215487</v>
      </c>
      <c r="L855" s="8">
        <f t="shared" si="128"/>
        <v>0.70600000000000007</v>
      </c>
      <c r="M855" s="19">
        <f t="shared" si="129"/>
        <v>0.28378023088103149</v>
      </c>
      <c r="N855" s="19">
        <f t="shared" si="130"/>
        <v>-3.1719951388296259E-2</v>
      </c>
      <c r="O855" s="19">
        <f t="shared" si="131"/>
        <v>-3.1603685098124696E-4</v>
      </c>
      <c r="P855" s="19">
        <f t="shared" si="132"/>
        <v>6.9230820366533961E-3</v>
      </c>
      <c r="Q855" s="15"/>
      <c r="R855" s="1"/>
      <c r="S855" s="15"/>
      <c r="X855" s="10"/>
      <c r="Y855" s="10"/>
    </row>
    <row r="856" spans="1:25">
      <c r="A856" s="3">
        <v>39580</v>
      </c>
      <c r="B856" s="9">
        <f t="shared" si="133"/>
        <v>39580</v>
      </c>
      <c r="C856" s="5">
        <v>0.68</v>
      </c>
      <c r="D856" s="5">
        <v>0.69</v>
      </c>
      <c r="E856" s="5">
        <v>0.65</v>
      </c>
      <c r="F856" s="5">
        <v>0.67</v>
      </c>
      <c r="G856" s="6">
        <v>124200</v>
      </c>
      <c r="H856" s="10">
        <v>0.67</v>
      </c>
      <c r="I856" s="7">
        <f t="shared" si="125"/>
        <v>-4.285714285714274E-2</v>
      </c>
      <c r="J856" s="8">
        <f t="shared" si="126"/>
        <v>0.79328133439859061</v>
      </c>
      <c r="K856" s="8">
        <f t="shared" si="127"/>
        <v>0.61971866560140942</v>
      </c>
      <c r="L856" s="8">
        <f t="shared" si="128"/>
        <v>0.70650000000000002</v>
      </c>
      <c r="M856" s="19">
        <f t="shared" si="129"/>
        <v>0.28006687297169969</v>
      </c>
      <c r="N856" s="19">
        <f t="shared" si="130"/>
        <v>-1.3085329791307932E-2</v>
      </c>
      <c r="O856" s="19">
        <f t="shared" si="131"/>
        <v>-5.6129435451179172E-4</v>
      </c>
      <c r="P856" s="19">
        <f t="shared" si="132"/>
        <v>2.3379866915519991E-3</v>
      </c>
      <c r="Q856" s="15"/>
      <c r="R856" s="1"/>
      <c r="S856" s="15"/>
      <c r="X856" s="10"/>
      <c r="Y856" s="10"/>
    </row>
    <row r="857" spans="1:25">
      <c r="A857" s="3">
        <v>39581</v>
      </c>
      <c r="B857" s="9">
        <f t="shared" si="133"/>
        <v>39581</v>
      </c>
      <c r="C857" s="5">
        <v>0.69</v>
      </c>
      <c r="D857" s="5">
        <v>0.75</v>
      </c>
      <c r="E857" s="5">
        <v>0.69</v>
      </c>
      <c r="F857" s="5">
        <v>0.75</v>
      </c>
      <c r="G857" s="6">
        <v>41600</v>
      </c>
      <c r="H857" s="10">
        <v>0.75</v>
      </c>
      <c r="I857" s="7">
        <f t="shared" si="125"/>
        <v>0.11940298507462679</v>
      </c>
      <c r="J857" s="8">
        <f t="shared" si="126"/>
        <v>0.79700000000000004</v>
      </c>
      <c r="K857" s="8">
        <f t="shared" si="127"/>
        <v>0.62500000000000011</v>
      </c>
      <c r="L857" s="8">
        <f t="shared" si="128"/>
        <v>0.71100000000000008</v>
      </c>
      <c r="M857" s="19">
        <f t="shared" si="129"/>
        <v>0.27519999999999983</v>
      </c>
      <c r="N857" s="19">
        <f t="shared" si="130"/>
        <v>-1.737753887155245E-2</v>
      </c>
      <c r="O857" s="19">
        <f t="shared" si="131"/>
        <v>4.6877008699929383E-3</v>
      </c>
      <c r="P857" s="19">
        <f t="shared" si="132"/>
        <v>8.5221483420470905E-3</v>
      </c>
      <c r="Q857" s="15"/>
      <c r="R857" s="1"/>
      <c r="S857" s="15"/>
      <c r="X857" s="10"/>
      <c r="Y857" s="10"/>
    </row>
    <row r="858" spans="1:25">
      <c r="A858" s="3">
        <v>39582</v>
      </c>
      <c r="B858" s="9">
        <f t="shared" si="133"/>
        <v>39582</v>
      </c>
      <c r="C858" s="5">
        <v>0.75</v>
      </c>
      <c r="D858" s="5">
        <v>0.75</v>
      </c>
      <c r="E858" s="5">
        <v>0.7</v>
      </c>
      <c r="F858" s="5">
        <v>0.7</v>
      </c>
      <c r="G858" s="6">
        <v>52500</v>
      </c>
      <c r="H858" s="10">
        <v>0.7</v>
      </c>
      <c r="I858" s="7">
        <f t="shared" si="125"/>
        <v>-6.6666666666666721E-2</v>
      </c>
      <c r="J858" s="8">
        <f t="shared" si="126"/>
        <v>0.7904983443527076</v>
      </c>
      <c r="K858" s="8">
        <f t="shared" si="127"/>
        <v>0.63950165564729256</v>
      </c>
      <c r="L858" s="8">
        <f t="shared" si="128"/>
        <v>0.71500000000000008</v>
      </c>
      <c r="M858" s="19">
        <f t="shared" si="129"/>
        <v>0.23611618104816132</v>
      </c>
      <c r="N858" s="19">
        <f t="shared" si="130"/>
        <v>-0.14201969095871564</v>
      </c>
      <c r="O858" s="19">
        <f t="shared" si="131"/>
        <v>-8.1576607870670476E-3</v>
      </c>
      <c r="P858" s="19">
        <f t="shared" si="132"/>
        <v>2.3202649035667905E-2</v>
      </c>
      <c r="Q858" s="15"/>
      <c r="R858" s="1"/>
      <c r="S858" s="15"/>
      <c r="X858" s="10"/>
      <c r="Y858" s="10"/>
    </row>
    <row r="859" spans="1:25">
      <c r="A859" s="3">
        <v>39583</v>
      </c>
      <c r="B859" s="9">
        <f t="shared" si="133"/>
        <v>39583</v>
      </c>
      <c r="C859" s="5">
        <v>0.7</v>
      </c>
      <c r="D859" s="5">
        <v>0.75</v>
      </c>
      <c r="E859" s="5">
        <v>0.65</v>
      </c>
      <c r="F859" s="5">
        <v>0.65</v>
      </c>
      <c r="G859" s="6">
        <v>148300</v>
      </c>
      <c r="H859" s="10">
        <v>0.65</v>
      </c>
      <c r="I859" s="7">
        <f t="shared" si="125"/>
        <v>-7.1428571428571341E-2</v>
      </c>
      <c r="J859" s="8">
        <f t="shared" si="126"/>
        <v>0.78528226515607058</v>
      </c>
      <c r="K859" s="8">
        <f t="shared" si="127"/>
        <v>0.64771773484392947</v>
      </c>
      <c r="L859" s="8">
        <f t="shared" si="128"/>
        <v>0.71650000000000003</v>
      </c>
      <c r="M859" s="19">
        <f t="shared" si="129"/>
        <v>0.21238345487836288</v>
      </c>
      <c r="N859" s="19">
        <f t="shared" si="130"/>
        <v>-0.10051291726151373</v>
      </c>
      <c r="O859" s="19">
        <f t="shared" si="131"/>
        <v>-6.5984694767554052E-3</v>
      </c>
      <c r="P859" s="19">
        <f t="shared" si="132"/>
        <v>1.2847627717743346E-2</v>
      </c>
      <c r="Q859" s="15"/>
      <c r="R859" s="1"/>
      <c r="S859" s="15"/>
      <c r="X859" s="10"/>
      <c r="Y859" s="10"/>
    </row>
    <row r="860" spans="1:25">
      <c r="A860" s="3">
        <v>39584</v>
      </c>
      <c r="B860" s="9">
        <f t="shared" si="133"/>
        <v>39584</v>
      </c>
      <c r="C860" s="5">
        <v>0.7</v>
      </c>
      <c r="D860" s="5">
        <v>0.71</v>
      </c>
      <c r="E860" s="5">
        <v>0.68</v>
      </c>
      <c r="F860" s="5">
        <v>0.71</v>
      </c>
      <c r="G860" s="6">
        <v>503900</v>
      </c>
      <c r="H860" s="10">
        <v>0.71</v>
      </c>
      <c r="I860" s="7">
        <f t="shared" si="125"/>
        <v>9.2307692307692216E-2</v>
      </c>
      <c r="J860" s="8">
        <f t="shared" si="126"/>
        <v>0.77688262143604181</v>
      </c>
      <c r="K860" s="8">
        <f t="shared" si="127"/>
        <v>0.66411737856395825</v>
      </c>
      <c r="L860" s="8">
        <f t="shared" si="128"/>
        <v>0.72050000000000003</v>
      </c>
      <c r="M860" s="19">
        <f t="shared" si="129"/>
        <v>0.16979715711689305</v>
      </c>
      <c r="N860" s="19">
        <f t="shared" si="130"/>
        <v>-0.20051607968172486</v>
      </c>
      <c r="O860" s="19">
        <f t="shared" si="131"/>
        <v>-1.0696336964084356E-2</v>
      </c>
      <c r="P860" s="19">
        <f t="shared" si="132"/>
        <v>2.5319121027279495E-2</v>
      </c>
      <c r="Q860" s="15"/>
      <c r="R860" s="1"/>
      <c r="S860" s="15"/>
      <c r="X860" s="10"/>
      <c r="Y860" s="10"/>
    </row>
    <row r="861" spans="1:25">
      <c r="A861" s="3">
        <v>39587</v>
      </c>
      <c r="B861" s="9">
        <f t="shared" si="133"/>
        <v>39587</v>
      </c>
      <c r="C861" s="5">
        <v>0.72</v>
      </c>
      <c r="D861" s="5">
        <v>0.73</v>
      </c>
      <c r="E861" s="5">
        <v>0.72</v>
      </c>
      <c r="F861" s="5">
        <v>0.73</v>
      </c>
      <c r="G861" s="6">
        <v>34100</v>
      </c>
      <c r="H861" s="10">
        <v>0.73</v>
      </c>
      <c r="I861" s="7">
        <f t="shared" si="125"/>
        <v>2.8169014084507067E-2</v>
      </c>
      <c r="J861" s="8">
        <f t="shared" si="126"/>
        <v>0.77722659317004839</v>
      </c>
      <c r="K861" s="8">
        <f t="shared" si="127"/>
        <v>0.66777340682995145</v>
      </c>
      <c r="L861" s="8">
        <f t="shared" si="128"/>
        <v>0.72249999999999992</v>
      </c>
      <c r="M861" s="19">
        <f t="shared" si="129"/>
        <v>0.16390767470015347</v>
      </c>
      <c r="N861" s="19">
        <f t="shared" si="130"/>
        <v>-3.4685400608239311E-2</v>
      </c>
      <c r="O861" s="19">
        <f t="shared" si="131"/>
        <v>4.4275895034278902E-4</v>
      </c>
      <c r="P861" s="19">
        <f t="shared" si="132"/>
        <v>5.5050935030472314E-3</v>
      </c>
      <c r="Q861" s="15"/>
      <c r="R861" s="1"/>
      <c r="S861" s="15"/>
      <c r="X861" s="10"/>
      <c r="Y861" s="10"/>
    </row>
    <row r="862" spans="1:25">
      <c r="A862" s="3">
        <v>39588</v>
      </c>
      <c r="B862" s="9">
        <f t="shared" si="133"/>
        <v>39588</v>
      </c>
      <c r="C862" s="5">
        <v>0.73</v>
      </c>
      <c r="D862" s="5">
        <v>0.75</v>
      </c>
      <c r="E862" s="5">
        <v>0.71</v>
      </c>
      <c r="F862" s="5">
        <v>0.73</v>
      </c>
      <c r="G862" s="6">
        <v>96800</v>
      </c>
      <c r="H862" s="10">
        <v>0.73</v>
      </c>
      <c r="I862" s="7">
        <f t="shared" si="125"/>
        <v>0</v>
      </c>
      <c r="J862" s="8">
        <f t="shared" si="126"/>
        <v>0.77489475629685001</v>
      </c>
      <c r="K862" s="8">
        <f t="shared" si="127"/>
        <v>0.66810524370315005</v>
      </c>
      <c r="L862" s="8">
        <f t="shared" si="128"/>
        <v>0.72150000000000003</v>
      </c>
      <c r="M862" s="19">
        <f t="shared" si="129"/>
        <v>0.15983935704768731</v>
      </c>
      <c r="N862" s="19">
        <f t="shared" si="130"/>
        <v>-2.4820788043687276E-2</v>
      </c>
      <c r="O862" s="19">
        <f t="shared" si="131"/>
        <v>-3.0002021208353057E-3</v>
      </c>
      <c r="P862" s="19">
        <f t="shared" si="132"/>
        <v>4.9693035063179901E-4</v>
      </c>
      <c r="Q862" s="15"/>
      <c r="R862" s="1"/>
      <c r="S862" s="15"/>
      <c r="X862" s="10"/>
      <c r="Y862" s="10"/>
    </row>
    <row r="863" spans="1:25">
      <c r="A863" s="3">
        <v>39589</v>
      </c>
      <c r="B863" s="9">
        <f t="shared" si="133"/>
        <v>39589</v>
      </c>
      <c r="C863" s="5">
        <v>0.77</v>
      </c>
      <c r="D863" s="5">
        <v>0.77</v>
      </c>
      <c r="E863" s="5">
        <v>0.76</v>
      </c>
      <c r="F863" s="5">
        <v>0.77</v>
      </c>
      <c r="G863" s="6">
        <v>32700</v>
      </c>
      <c r="H863" s="10">
        <v>0.77</v>
      </c>
      <c r="I863" s="7">
        <f t="shared" si="125"/>
        <v>5.4794520547945258E-2</v>
      </c>
      <c r="J863" s="8">
        <f t="shared" si="126"/>
        <v>0.78141080037762922</v>
      </c>
      <c r="K863" s="8">
        <f t="shared" si="127"/>
        <v>0.66658919962237073</v>
      </c>
      <c r="L863" s="8">
        <f t="shared" si="128"/>
        <v>0.72399999999999998</v>
      </c>
      <c r="M863" s="19">
        <f t="shared" si="129"/>
        <v>0.17225241696130997</v>
      </c>
      <c r="N863" s="19">
        <f t="shared" si="130"/>
        <v>7.7659596127625033E-2</v>
      </c>
      <c r="O863" s="19">
        <f t="shared" si="131"/>
        <v>8.4089407339891994E-3</v>
      </c>
      <c r="P863" s="19">
        <f t="shared" si="132"/>
        <v>-2.2691695583412076E-3</v>
      </c>
      <c r="Q863" s="15"/>
      <c r="R863" s="1"/>
      <c r="S863" s="15"/>
      <c r="X863" s="10"/>
      <c r="Y863" s="10"/>
    </row>
    <row r="864" spans="1:25">
      <c r="A864" s="3">
        <v>39590</v>
      </c>
      <c r="B864" s="9">
        <f t="shared" si="133"/>
        <v>39590</v>
      </c>
      <c r="C864" s="5">
        <v>0.76</v>
      </c>
      <c r="D864" s="5">
        <v>0.8</v>
      </c>
      <c r="E864" s="5">
        <v>0.76</v>
      </c>
      <c r="F864" s="5">
        <v>0.76</v>
      </c>
      <c r="G864" s="6">
        <v>43300</v>
      </c>
      <c r="H864" s="10">
        <v>0.76</v>
      </c>
      <c r="I864" s="7">
        <f t="shared" si="125"/>
        <v>-1.2987012987012998E-2</v>
      </c>
      <c r="J864" s="8">
        <f t="shared" si="126"/>
        <v>0.78558468498688971</v>
      </c>
      <c r="K864" s="8">
        <f t="shared" si="127"/>
        <v>0.66741531501311013</v>
      </c>
      <c r="L864" s="8">
        <f t="shared" si="128"/>
        <v>0.72649999999999992</v>
      </c>
      <c r="M864" s="19">
        <f t="shared" si="129"/>
        <v>0.17705522680650257</v>
      </c>
      <c r="N864" s="19">
        <f t="shared" si="130"/>
        <v>2.7882394511023739E-2</v>
      </c>
      <c r="O864" s="19">
        <f t="shared" si="131"/>
        <v>5.3414728939546212E-3</v>
      </c>
      <c r="P864" s="19">
        <f t="shared" si="132"/>
        <v>1.239317095457598E-3</v>
      </c>
      <c r="Q864" s="15"/>
      <c r="R864" s="1"/>
      <c r="S864" s="15"/>
      <c r="X864" s="10"/>
      <c r="Y864" s="10"/>
    </row>
    <row r="865" spans="1:25">
      <c r="A865" s="3">
        <v>39591</v>
      </c>
      <c r="B865" s="9">
        <f t="shared" si="133"/>
        <v>39591</v>
      </c>
      <c r="C865" s="5">
        <v>0.78</v>
      </c>
      <c r="D865" s="5">
        <v>0.78</v>
      </c>
      <c r="E865" s="5">
        <v>0.75</v>
      </c>
      <c r="F865" s="5">
        <v>0.76</v>
      </c>
      <c r="G865" s="6">
        <v>55800</v>
      </c>
      <c r="H865" s="10">
        <v>0.76</v>
      </c>
      <c r="I865" s="7">
        <f t="shared" si="125"/>
        <v>0</v>
      </c>
      <c r="J865" s="8">
        <f t="shared" si="126"/>
        <v>0.7889894948709435</v>
      </c>
      <c r="K865" s="8">
        <f t="shared" si="127"/>
        <v>0.6700105051290568</v>
      </c>
      <c r="L865" s="8">
        <f t="shared" si="128"/>
        <v>0.72950000000000015</v>
      </c>
      <c r="M865" s="19">
        <f t="shared" si="129"/>
        <v>0.1775777974092646</v>
      </c>
      <c r="N865" s="19">
        <f t="shared" si="130"/>
        <v>2.9514553859126325E-3</v>
      </c>
      <c r="O865" s="19">
        <f t="shared" si="131"/>
        <v>4.3341092935265208E-3</v>
      </c>
      <c r="P865" s="19">
        <f t="shared" si="132"/>
        <v>3.8884185867021771E-3</v>
      </c>
      <c r="Q865" s="15"/>
      <c r="R865" s="1"/>
      <c r="S865" s="15"/>
      <c r="X865" s="10"/>
      <c r="Y865" s="10"/>
    </row>
    <row r="866" spans="1:25">
      <c r="A866" s="3">
        <v>39594</v>
      </c>
      <c r="B866" s="9">
        <f t="shared" si="133"/>
        <v>39594</v>
      </c>
      <c r="C866" s="5">
        <v>0.8</v>
      </c>
      <c r="D866" s="5">
        <v>0.8</v>
      </c>
      <c r="E866" s="5">
        <v>0.76</v>
      </c>
      <c r="F866" s="5">
        <v>0.78</v>
      </c>
      <c r="G866" s="6">
        <v>14100</v>
      </c>
      <c r="H866" s="10">
        <v>0.78</v>
      </c>
      <c r="I866" s="7">
        <f t="shared" si="125"/>
        <v>2.6315789473684233E-2</v>
      </c>
      <c r="J866" s="8">
        <f t="shared" si="126"/>
        <v>0.79262084996198934</v>
      </c>
      <c r="K866" s="8">
        <f t="shared" si="127"/>
        <v>0.66837915003801052</v>
      </c>
      <c r="L866" s="8">
        <f t="shared" si="128"/>
        <v>0.73049999999999993</v>
      </c>
      <c r="M866" s="19">
        <f t="shared" si="129"/>
        <v>0.18588506226879345</v>
      </c>
      <c r="N866" s="19">
        <f t="shared" si="130"/>
        <v>4.6780988280776134E-2</v>
      </c>
      <c r="O866" s="19">
        <f t="shared" si="131"/>
        <v>4.6025392158609516E-3</v>
      </c>
      <c r="P866" s="19">
        <f t="shared" si="132"/>
        <v>-2.4348201685763906E-3</v>
      </c>
      <c r="Q866" s="15"/>
      <c r="R866" s="1"/>
      <c r="S866" s="15"/>
      <c r="X866" s="10"/>
      <c r="Y866" s="10"/>
    </row>
    <row r="867" spans="1:25">
      <c r="A867" s="3">
        <v>39595</v>
      </c>
      <c r="B867" s="9">
        <f t="shared" si="133"/>
        <v>39595</v>
      </c>
      <c r="C867" s="5">
        <v>0.76</v>
      </c>
      <c r="D867" s="5">
        <v>0.76</v>
      </c>
      <c r="E867" s="5">
        <v>0.7</v>
      </c>
      <c r="F867" s="5">
        <v>0.71</v>
      </c>
      <c r="G867" s="6">
        <v>92000</v>
      </c>
      <c r="H867" s="10">
        <v>0.71</v>
      </c>
      <c r="I867" s="7">
        <f t="shared" si="125"/>
        <v>-8.9743589743589813E-2</v>
      </c>
      <c r="J867" s="8">
        <f t="shared" si="126"/>
        <v>0.79157795138864795</v>
      </c>
      <c r="K867" s="8">
        <f t="shared" si="127"/>
        <v>0.66642204861135179</v>
      </c>
      <c r="L867" s="8">
        <f t="shared" si="128"/>
        <v>0.72899999999999987</v>
      </c>
      <c r="M867" s="19">
        <f t="shared" si="129"/>
        <v>0.18780276408634458</v>
      </c>
      <c r="N867" s="19">
        <f t="shared" si="130"/>
        <v>1.0316599914726323E-2</v>
      </c>
      <c r="O867" s="19">
        <f t="shared" si="131"/>
        <v>-1.3157597019954768E-3</v>
      </c>
      <c r="P867" s="19">
        <f t="shared" si="132"/>
        <v>-2.9281305776031842E-3</v>
      </c>
      <c r="Q867" s="15"/>
      <c r="R867" s="1"/>
      <c r="S867" s="15"/>
      <c r="X867" s="10"/>
      <c r="Y867" s="10"/>
    </row>
    <row r="868" spans="1:25">
      <c r="A868" s="3">
        <v>39596</v>
      </c>
      <c r="B868" s="9">
        <f t="shared" si="133"/>
        <v>39596</v>
      </c>
      <c r="C868" s="5">
        <v>0.75</v>
      </c>
      <c r="D868" s="5">
        <v>0.75</v>
      </c>
      <c r="E868" s="5">
        <v>0.73</v>
      </c>
      <c r="F868" s="5">
        <v>0.73</v>
      </c>
      <c r="G868" s="6">
        <v>1800</v>
      </c>
      <c r="H868" s="10">
        <v>0.73</v>
      </c>
      <c r="I868" s="7">
        <f t="shared" si="125"/>
        <v>2.8169014084507067E-2</v>
      </c>
      <c r="J868" s="8">
        <f t="shared" si="126"/>
        <v>0.79087788069500287</v>
      </c>
      <c r="K868" s="8">
        <f t="shared" si="127"/>
        <v>0.66612211930499721</v>
      </c>
      <c r="L868" s="8">
        <f t="shared" si="128"/>
        <v>0.72850000000000004</v>
      </c>
      <c r="M868" s="19">
        <f t="shared" si="129"/>
        <v>0.18728662173862412</v>
      </c>
      <c r="N868" s="19">
        <f t="shared" si="130"/>
        <v>-2.7483213584820194E-3</v>
      </c>
      <c r="O868" s="19">
        <f t="shared" si="131"/>
        <v>-8.8439893053737046E-4</v>
      </c>
      <c r="P868" s="19">
        <f t="shared" si="132"/>
        <v>-4.500590984040199E-4</v>
      </c>
      <c r="Q868" s="15"/>
      <c r="R868" s="1"/>
      <c r="S868" s="15"/>
      <c r="X868" s="10"/>
      <c r="Y868" s="10"/>
    </row>
    <row r="869" spans="1:25">
      <c r="A869" s="3">
        <v>39597</v>
      </c>
      <c r="B869" s="9">
        <f t="shared" si="133"/>
        <v>39597</v>
      </c>
      <c r="C869" s="5">
        <v>0.71</v>
      </c>
      <c r="D869" s="5">
        <v>0.75</v>
      </c>
      <c r="E869" s="5">
        <v>0.71</v>
      </c>
      <c r="F869" s="5">
        <v>0.74</v>
      </c>
      <c r="G869" s="6">
        <v>14100</v>
      </c>
      <c r="H869" s="10">
        <v>0.74</v>
      </c>
      <c r="I869" s="7">
        <f t="shared" si="125"/>
        <v>1.3698630136986314E-2</v>
      </c>
      <c r="J869" s="8">
        <f t="shared" si="126"/>
        <v>0.79087788069500276</v>
      </c>
      <c r="K869" s="8">
        <f t="shared" si="127"/>
        <v>0.6661221193049971</v>
      </c>
      <c r="L869" s="8">
        <f t="shared" si="128"/>
        <v>0.72849999999999993</v>
      </c>
      <c r="M869" s="19">
        <f t="shared" si="129"/>
        <v>0.18728662173862415</v>
      </c>
      <c r="N869" s="19">
        <f t="shared" si="130"/>
        <v>1.4819838896108874E-16</v>
      </c>
      <c r="O869" s="19">
        <f t="shared" si="131"/>
        <v>-1.4037856560731239E-16</v>
      </c>
      <c r="P869" s="19">
        <f t="shared" si="132"/>
        <v>-1.6666959292441974E-16</v>
      </c>
      <c r="Q869" s="15"/>
      <c r="R869" s="1"/>
      <c r="S869" s="15"/>
      <c r="X869" s="10"/>
      <c r="Y869" s="10"/>
    </row>
    <row r="870" spans="1:25">
      <c r="A870" s="3">
        <v>39598</v>
      </c>
      <c r="B870" s="9">
        <f t="shared" si="133"/>
        <v>39598</v>
      </c>
      <c r="C870" s="5">
        <v>0.71</v>
      </c>
      <c r="D870" s="5">
        <v>0.73</v>
      </c>
      <c r="E870" s="5">
        <v>0.71</v>
      </c>
      <c r="F870" s="5">
        <v>0.73</v>
      </c>
      <c r="G870" s="6">
        <v>19000</v>
      </c>
      <c r="H870" s="10">
        <v>0.73</v>
      </c>
      <c r="I870" s="7">
        <f t="shared" si="125"/>
        <v>-1.3513513513513526E-2</v>
      </c>
      <c r="J870" s="8">
        <f t="shared" si="126"/>
        <v>0.79016108107168026</v>
      </c>
      <c r="K870" s="8">
        <f t="shared" si="127"/>
        <v>0.6658389189283197</v>
      </c>
      <c r="L870" s="8">
        <f t="shared" si="128"/>
        <v>0.72799999999999998</v>
      </c>
      <c r="M870" s="19">
        <f t="shared" si="129"/>
        <v>0.18671507268373472</v>
      </c>
      <c r="N870" s="19">
        <f t="shared" si="130"/>
        <v>-3.0517345530802547E-3</v>
      </c>
      <c r="O870" s="19">
        <f t="shared" si="131"/>
        <v>-9.0633413933967929E-4</v>
      </c>
      <c r="P870" s="19">
        <f t="shared" si="132"/>
        <v>-4.251478347136617E-4</v>
      </c>
      <c r="Q870" s="15"/>
      <c r="R870" s="1"/>
      <c r="S870" s="15"/>
      <c r="X870" s="10"/>
      <c r="Y870" s="10"/>
    </row>
    <row r="871" spans="1:25">
      <c r="A871" s="3">
        <v>39601</v>
      </c>
      <c r="B871" s="9">
        <f t="shared" si="133"/>
        <v>39601</v>
      </c>
      <c r="C871" s="5">
        <v>0.75</v>
      </c>
      <c r="D871" s="5">
        <v>0.85</v>
      </c>
      <c r="E871" s="5">
        <v>0.75</v>
      </c>
      <c r="F871" s="5">
        <v>0.82</v>
      </c>
      <c r="G871" s="6">
        <v>173800</v>
      </c>
      <c r="H871" s="10">
        <v>0.82</v>
      </c>
      <c r="I871" s="7">
        <f t="shared" si="125"/>
        <v>0.12328767123287668</v>
      </c>
      <c r="J871" s="8">
        <f t="shared" si="126"/>
        <v>0.80649324293474378</v>
      </c>
      <c r="K871" s="8">
        <f t="shared" si="127"/>
        <v>0.6585067570652563</v>
      </c>
      <c r="L871" s="8">
        <f t="shared" si="128"/>
        <v>0.73250000000000004</v>
      </c>
      <c r="M871" s="19">
        <f t="shared" si="129"/>
        <v>0.22473039840777581</v>
      </c>
      <c r="N871" s="19">
        <f t="shared" si="130"/>
        <v>0.20360073334000697</v>
      </c>
      <c r="O871" s="19">
        <f t="shared" si="131"/>
        <v>2.0669408117282271E-2</v>
      </c>
      <c r="P871" s="19">
        <f t="shared" si="132"/>
        <v>-1.1011915426729118E-2</v>
      </c>
      <c r="Q871" s="15"/>
      <c r="R871" s="1"/>
      <c r="S871" s="15"/>
      <c r="X871" s="10"/>
      <c r="Y871" s="10"/>
    </row>
    <row r="872" spans="1:25">
      <c r="A872" s="3">
        <v>39602</v>
      </c>
      <c r="B872" s="9">
        <f t="shared" si="133"/>
        <v>39602</v>
      </c>
      <c r="C872" s="5">
        <v>0.85</v>
      </c>
      <c r="D872" s="5">
        <v>0.87</v>
      </c>
      <c r="E872" s="5">
        <v>0.85</v>
      </c>
      <c r="F872" s="5">
        <v>0.87</v>
      </c>
      <c r="G872" s="6">
        <v>46200</v>
      </c>
      <c r="H872" s="10">
        <v>0.87</v>
      </c>
      <c r="I872" s="7">
        <f t="shared" si="125"/>
        <v>6.0975609756097622E-2</v>
      </c>
      <c r="J872" s="8">
        <f t="shared" si="126"/>
        <v>0.83467877914745481</v>
      </c>
      <c r="K872" s="8">
        <f t="shared" si="127"/>
        <v>0.64432122085254506</v>
      </c>
      <c r="L872" s="8">
        <f t="shared" si="128"/>
        <v>0.73949999999999994</v>
      </c>
      <c r="M872" s="19">
        <f t="shared" si="129"/>
        <v>0.29543890862857936</v>
      </c>
      <c r="N872" s="19">
        <f t="shared" si="130"/>
        <v>0.3146370527608916</v>
      </c>
      <c r="O872" s="19">
        <f t="shared" si="131"/>
        <v>3.4948260831233792E-2</v>
      </c>
      <c r="P872" s="19">
        <f t="shared" si="132"/>
        <v>-2.1541975174152218E-2</v>
      </c>
      <c r="Q872" s="15"/>
      <c r="R872" s="1"/>
      <c r="S872" s="15"/>
      <c r="X872" s="10"/>
      <c r="Y872" s="10"/>
    </row>
    <row r="873" spans="1:25">
      <c r="A873" s="3">
        <v>39603</v>
      </c>
      <c r="B873" s="9">
        <f t="shared" si="133"/>
        <v>39603</v>
      </c>
      <c r="C873" s="5">
        <v>0.87</v>
      </c>
      <c r="D873" s="5">
        <v>0.87</v>
      </c>
      <c r="E873" s="5">
        <v>0.82</v>
      </c>
      <c r="F873" s="5">
        <v>0.87</v>
      </c>
      <c r="G873" s="6">
        <v>49800</v>
      </c>
      <c r="H873" s="10">
        <v>0.87</v>
      </c>
      <c r="I873" s="7">
        <f t="shared" si="125"/>
        <v>0</v>
      </c>
      <c r="J873" s="8">
        <f t="shared" si="126"/>
        <v>0.856400856624284</v>
      </c>
      <c r="K873" s="8">
        <f t="shared" si="127"/>
        <v>0.63459914337571588</v>
      </c>
      <c r="L873" s="8">
        <f t="shared" si="128"/>
        <v>0.74549999999999994</v>
      </c>
      <c r="M873" s="19">
        <f t="shared" si="129"/>
        <v>0.34951467483663134</v>
      </c>
      <c r="N873" s="19">
        <f t="shared" si="130"/>
        <v>0.18303535732334802</v>
      </c>
      <c r="O873" s="19">
        <f t="shared" si="131"/>
        <v>2.6024475546169074E-2</v>
      </c>
      <c r="P873" s="19">
        <f t="shared" si="132"/>
        <v>-1.508886741921249E-2</v>
      </c>
      <c r="Q873" s="15"/>
      <c r="R873" s="1"/>
      <c r="S873" s="15"/>
      <c r="X873" s="10"/>
      <c r="Y873" s="10"/>
    </row>
    <row r="874" spans="1:25">
      <c r="A874" s="3">
        <v>39604</v>
      </c>
      <c r="B874" s="9">
        <f t="shared" si="133"/>
        <v>39604</v>
      </c>
      <c r="C874" s="5">
        <v>0.92</v>
      </c>
      <c r="D874" s="5">
        <v>0.99</v>
      </c>
      <c r="E874" s="5">
        <v>0.9</v>
      </c>
      <c r="F874" s="5">
        <v>0.92</v>
      </c>
      <c r="G874" s="6">
        <v>112400</v>
      </c>
      <c r="H874" s="10">
        <v>0.92</v>
      </c>
      <c r="I874" s="7">
        <f t="shared" si="125"/>
        <v>5.7471264367816147E-2</v>
      </c>
      <c r="J874" s="8">
        <f t="shared" si="126"/>
        <v>0.8890895223348938</v>
      </c>
      <c r="K874" s="8">
        <f t="shared" si="127"/>
        <v>0.62091047766510599</v>
      </c>
      <c r="L874" s="8">
        <f t="shared" si="128"/>
        <v>0.75499999999999989</v>
      </c>
      <c r="M874" s="19">
        <f t="shared" si="129"/>
        <v>0.43191257728208726</v>
      </c>
      <c r="N874" s="19">
        <f t="shared" si="130"/>
        <v>0.23574947885656014</v>
      </c>
      <c r="O874" s="19">
        <f t="shared" si="131"/>
        <v>3.8169819025473971E-2</v>
      </c>
      <c r="P874" s="19">
        <f t="shared" si="132"/>
        <v>-2.1570570735084473E-2</v>
      </c>
      <c r="Q874" s="15"/>
      <c r="R874" s="1"/>
      <c r="S874" s="15"/>
      <c r="X874" s="10"/>
      <c r="Y874" s="10"/>
    </row>
    <row r="875" spans="1:25">
      <c r="A875" s="3">
        <v>39605</v>
      </c>
      <c r="B875" s="9">
        <f t="shared" si="133"/>
        <v>39605</v>
      </c>
      <c r="C875" s="5">
        <v>0.92</v>
      </c>
      <c r="D875" s="5">
        <v>0.98</v>
      </c>
      <c r="E875" s="5">
        <v>0.92</v>
      </c>
      <c r="F875" s="5">
        <v>0.98</v>
      </c>
      <c r="G875" s="6">
        <v>53000</v>
      </c>
      <c r="H875" s="10">
        <v>0.98</v>
      </c>
      <c r="I875" s="7">
        <f t="shared" si="125"/>
        <v>6.5217391304347755E-2</v>
      </c>
      <c r="J875" s="8">
        <f t="shared" si="126"/>
        <v>0.93245029825607562</v>
      </c>
      <c r="K875" s="8">
        <f t="shared" si="127"/>
        <v>0.6055497017439242</v>
      </c>
      <c r="L875" s="8">
        <f t="shared" si="128"/>
        <v>0.76899999999999991</v>
      </c>
      <c r="M875" s="19">
        <f t="shared" si="129"/>
        <v>0.5398410660111127</v>
      </c>
      <c r="N875" s="19">
        <f t="shared" si="130"/>
        <v>0.24988503323564032</v>
      </c>
      <c r="O875" s="19">
        <f t="shared" si="131"/>
        <v>4.8769864937008099E-2</v>
      </c>
      <c r="P875" s="19">
        <f t="shared" si="132"/>
        <v>-2.4739115337439631E-2</v>
      </c>
      <c r="Q875" s="15"/>
      <c r="R875" s="1"/>
      <c r="S875" s="15"/>
      <c r="X875" s="10"/>
      <c r="Y875" s="10"/>
    </row>
    <row r="876" spans="1:25">
      <c r="A876" s="3">
        <v>39609</v>
      </c>
      <c r="B876" s="9">
        <f t="shared" si="133"/>
        <v>39609</v>
      </c>
      <c r="C876" s="5">
        <v>0.94</v>
      </c>
      <c r="D876" s="5">
        <v>0.98</v>
      </c>
      <c r="E876" s="5">
        <v>0.93</v>
      </c>
      <c r="F876" s="5">
        <v>0.98</v>
      </c>
      <c r="G876" s="6">
        <v>7500</v>
      </c>
      <c r="H876" s="10">
        <v>0.98</v>
      </c>
      <c r="I876" s="7">
        <f t="shared" ref="I876:I939" si="134">IF(A877&gt;A876,(H876-H875)/H875, (H876-H877)/H877)</f>
        <v>0</v>
      </c>
      <c r="J876" s="8">
        <f t="shared" ref="J876:J939" si="135">(L876)+2*STDEVPA(H857:H876)</f>
        <v>0.96532864817279462</v>
      </c>
      <c r="K876" s="8">
        <f t="shared" ref="K876:K939" si="136">(L876)-(2*STDEVPA(H857:H876))</f>
        <v>0.60367135182720533</v>
      </c>
      <c r="L876" s="8">
        <f t="shared" ref="L876:L939" si="137">AVERAGE(H857:H876)</f>
        <v>0.78449999999999998</v>
      </c>
      <c r="M876" s="19">
        <f t="shared" ref="M876:M939" si="138">(J876-K876)/K876</f>
        <v>0.59909633818288255</v>
      </c>
      <c r="N876" s="19">
        <f t="shared" ref="N876:N939" si="139">IF(A877&gt;A876,(M876-M875)/M875, (M876-M877)/M877)</f>
        <v>0.10976429157123453</v>
      </c>
      <c r="O876" s="19">
        <f t="shared" ref="O876:O939" si="140">IF(A877&gt;A876,(J876-J875)/J875, (J876-J877)/J877)</f>
        <v>3.5260163440571646E-2</v>
      </c>
      <c r="P876" s="19">
        <f t="shared" ref="P876:P939" si="141">IF(A877&gt;A876,(K876-K875)/K875, (K876-K877)/K877)</f>
        <v>-3.1018922333037303E-3</v>
      </c>
      <c r="Q876" s="15"/>
      <c r="R876" s="1"/>
      <c r="S876" s="15"/>
      <c r="X876" s="10"/>
      <c r="Y876" s="10"/>
    </row>
    <row r="877" spans="1:25">
      <c r="A877" s="3">
        <v>39610</v>
      </c>
      <c r="B877" s="9">
        <f t="shared" si="133"/>
        <v>39610</v>
      </c>
      <c r="C877" s="5">
        <v>1</v>
      </c>
      <c r="D877" s="5">
        <v>1.25</v>
      </c>
      <c r="E877" s="5">
        <v>1</v>
      </c>
      <c r="F877" s="5">
        <v>1.1499999999999999</v>
      </c>
      <c r="G877" s="6">
        <v>204400</v>
      </c>
      <c r="H877" s="10">
        <v>1.1499999999999999</v>
      </c>
      <c r="I877" s="7">
        <f t="shared" si="134"/>
        <v>0.17346938775510198</v>
      </c>
      <c r="J877" s="8">
        <f t="shared" si="135"/>
        <v>1.0444562460116416</v>
      </c>
      <c r="K877" s="8">
        <f t="shared" si="136"/>
        <v>0.56454375398835832</v>
      </c>
      <c r="L877" s="8">
        <f t="shared" si="137"/>
        <v>0.80449999999999999</v>
      </c>
      <c r="M877" s="19">
        <f t="shared" si="138"/>
        <v>0.85008910050429798</v>
      </c>
      <c r="N877" s="19">
        <f t="shared" si="139"/>
        <v>0.41895225579695727</v>
      </c>
      <c r="O877" s="19">
        <f t="shared" si="140"/>
        <v>8.1969594488490755E-2</v>
      </c>
      <c r="P877" s="19">
        <f t="shared" si="141"/>
        <v>-6.4816058804869167E-2</v>
      </c>
      <c r="Q877" s="15"/>
      <c r="R877" s="1"/>
      <c r="S877" s="15"/>
      <c r="X877" s="10"/>
      <c r="Y877" s="10"/>
    </row>
    <row r="878" spans="1:25">
      <c r="A878" s="3">
        <v>39611</v>
      </c>
      <c r="B878" s="9">
        <f t="shared" si="133"/>
        <v>39611</v>
      </c>
      <c r="C878" s="5">
        <v>1.18</v>
      </c>
      <c r="D878" s="5">
        <v>1.19</v>
      </c>
      <c r="E878" s="5">
        <v>1.05</v>
      </c>
      <c r="F878" s="5">
        <v>1.05</v>
      </c>
      <c r="G878" s="6">
        <v>97300</v>
      </c>
      <c r="H878" s="10">
        <v>1.05</v>
      </c>
      <c r="I878" s="7">
        <f t="shared" si="134"/>
        <v>-8.6956521739130321E-2</v>
      </c>
      <c r="J878" s="8">
        <f t="shared" si="135"/>
        <v>1.0793402417034677</v>
      </c>
      <c r="K878" s="8">
        <f t="shared" si="136"/>
        <v>0.56465975829653248</v>
      </c>
      <c r="L878" s="8">
        <f t="shared" si="137"/>
        <v>0.82200000000000006</v>
      </c>
      <c r="M878" s="19">
        <f t="shared" si="138"/>
        <v>0.91148780454910594</v>
      </c>
      <c r="N878" s="19">
        <f t="shared" si="139"/>
        <v>7.2226198416594722E-2</v>
      </c>
      <c r="O878" s="19">
        <f t="shared" si="140"/>
        <v>3.3399192953303743E-2</v>
      </c>
      <c r="P878" s="19">
        <f t="shared" si="141"/>
        <v>2.0548329045289184E-4</v>
      </c>
      <c r="Q878" s="15"/>
      <c r="R878" s="1"/>
      <c r="S878" s="15"/>
      <c r="X878" s="10"/>
      <c r="Y878" s="10"/>
    </row>
    <row r="879" spans="1:25">
      <c r="A879" s="3">
        <v>39612</v>
      </c>
      <c r="B879" s="9">
        <f t="shared" si="133"/>
        <v>39612</v>
      </c>
      <c r="C879" s="5">
        <v>1.05</v>
      </c>
      <c r="D879" s="5">
        <v>1.1499999999999999</v>
      </c>
      <c r="E879" s="5">
        <v>1.05</v>
      </c>
      <c r="F879" s="5">
        <v>1.1200000000000001</v>
      </c>
      <c r="G879" s="6">
        <v>102300</v>
      </c>
      <c r="H879" s="10">
        <v>1.1200000000000001</v>
      </c>
      <c r="I879" s="7">
        <f t="shared" si="134"/>
        <v>6.6666666666666721E-2</v>
      </c>
      <c r="J879" s="8">
        <f t="shared" si="135"/>
        <v>1.1209251259416972</v>
      </c>
      <c r="K879" s="8">
        <f t="shared" si="136"/>
        <v>0.57007487405830282</v>
      </c>
      <c r="L879" s="8">
        <f t="shared" si="137"/>
        <v>0.84550000000000003</v>
      </c>
      <c r="M879" s="19">
        <f t="shared" si="138"/>
        <v>0.96627702245838276</v>
      </c>
      <c r="N879" s="19">
        <f t="shared" si="139"/>
        <v>6.0109655483958899E-2</v>
      </c>
      <c r="O879" s="19">
        <f t="shared" si="140"/>
        <v>3.8528058745033254E-2</v>
      </c>
      <c r="P879" s="19">
        <f t="shared" si="141"/>
        <v>9.5900507911289429E-3</v>
      </c>
      <c r="Q879" s="15"/>
      <c r="R879" s="1"/>
      <c r="S879" s="15"/>
      <c r="X879" s="10"/>
      <c r="Y879" s="10"/>
    </row>
    <row r="880" spans="1:25">
      <c r="A880" s="3">
        <v>39615</v>
      </c>
      <c r="B880" s="9">
        <f t="shared" si="133"/>
        <v>39615</v>
      </c>
      <c r="C880" s="5">
        <v>1.1399999999999999</v>
      </c>
      <c r="D880" s="5">
        <v>1.1399999999999999</v>
      </c>
      <c r="E880" s="5">
        <v>1.1299999999999999</v>
      </c>
      <c r="F880" s="5">
        <v>1.1399999999999999</v>
      </c>
      <c r="G880" s="6">
        <v>210100</v>
      </c>
      <c r="H880" s="10">
        <v>1.1399999999999999</v>
      </c>
      <c r="I880" s="7">
        <f t="shared" si="134"/>
        <v>1.7857142857142672E-2</v>
      </c>
      <c r="J880" s="8">
        <f t="shared" si="135"/>
        <v>1.1631148425864504</v>
      </c>
      <c r="K880" s="8">
        <f t="shared" si="136"/>
        <v>0.57088515741355006</v>
      </c>
      <c r="L880" s="8">
        <f t="shared" si="137"/>
        <v>0.86700000000000021</v>
      </c>
      <c r="M880" s="19">
        <f t="shared" si="138"/>
        <v>1.0373884790700352</v>
      </c>
      <c r="N880" s="19">
        <f t="shared" si="139"/>
        <v>7.3593239784106701E-2</v>
      </c>
      <c r="O880" s="19">
        <f t="shared" si="140"/>
        <v>3.763830042556076E-2</v>
      </c>
      <c r="P880" s="19">
        <f t="shared" si="141"/>
        <v>1.4213630386459969E-3</v>
      </c>
      <c r="Q880" s="15"/>
      <c r="R880" s="1"/>
      <c r="S880" s="15"/>
      <c r="X880" s="10"/>
      <c r="Y880" s="10"/>
    </row>
    <row r="881" spans="1:25">
      <c r="A881" s="3">
        <v>39616</v>
      </c>
      <c r="B881" s="9">
        <f t="shared" si="133"/>
        <v>39616</v>
      </c>
      <c r="C881" s="5">
        <v>1.1200000000000001</v>
      </c>
      <c r="D881" s="5">
        <v>1.1499999999999999</v>
      </c>
      <c r="E881" s="5">
        <v>1.1000000000000001</v>
      </c>
      <c r="F881" s="5">
        <v>1.1399999999999999</v>
      </c>
      <c r="G881" s="6">
        <v>19300</v>
      </c>
      <c r="H881" s="10">
        <v>1.1399999999999999</v>
      </c>
      <c r="I881" s="7">
        <f t="shared" si="134"/>
        <v>0</v>
      </c>
      <c r="J881" s="8">
        <f t="shared" si="135"/>
        <v>1.1991969682239443</v>
      </c>
      <c r="K881" s="8">
        <f t="shared" si="136"/>
        <v>0.57580303177605596</v>
      </c>
      <c r="L881" s="8">
        <f t="shared" si="137"/>
        <v>0.88750000000000018</v>
      </c>
      <c r="M881" s="19">
        <f t="shared" si="138"/>
        <v>1.0826513617426412</v>
      </c>
      <c r="N881" s="19">
        <f t="shared" si="139"/>
        <v>4.3631564824376932E-2</v>
      </c>
      <c r="O881" s="19">
        <f t="shared" si="140"/>
        <v>3.1021980217582901E-2</v>
      </c>
      <c r="P881" s="19">
        <f t="shared" si="141"/>
        <v>8.6144722780791931E-3</v>
      </c>
      <c r="Q881" s="15"/>
      <c r="R881" s="1"/>
      <c r="S881" s="15"/>
      <c r="X881" s="10"/>
      <c r="Y881" s="10"/>
    </row>
    <row r="882" spans="1:25">
      <c r="A882" s="3">
        <v>39617</v>
      </c>
      <c r="B882" s="9">
        <f t="shared" si="133"/>
        <v>39617</v>
      </c>
      <c r="C882" s="5">
        <v>1.1100000000000001</v>
      </c>
      <c r="D882" s="5">
        <v>1.1200000000000001</v>
      </c>
      <c r="E882" s="5">
        <v>1.06</v>
      </c>
      <c r="F882" s="5">
        <v>1.1100000000000001</v>
      </c>
      <c r="G882" s="6">
        <v>69600</v>
      </c>
      <c r="H882" s="10">
        <v>1.1100000000000001</v>
      </c>
      <c r="I882" s="7">
        <f t="shared" si="134"/>
        <v>-2.6315789473684043E-2</v>
      </c>
      <c r="J882" s="8">
        <f t="shared" si="135"/>
        <v>1.2237554176054344</v>
      </c>
      <c r="K882" s="8">
        <f t="shared" si="136"/>
        <v>0.58924458239456567</v>
      </c>
      <c r="L882" s="8">
        <f t="shared" si="137"/>
        <v>0.90650000000000008</v>
      </c>
      <c r="M882" s="19">
        <f t="shared" si="138"/>
        <v>1.0768208213851547</v>
      </c>
      <c r="N882" s="19">
        <f t="shared" si="139"/>
        <v>-5.3854274455459672E-3</v>
      </c>
      <c r="O882" s="19">
        <f t="shared" si="140"/>
        <v>2.0479078943855308E-2</v>
      </c>
      <c r="P882" s="19">
        <f t="shared" si="141"/>
        <v>2.3344008066524844E-2</v>
      </c>
      <c r="Q882" s="15"/>
      <c r="R882" s="1"/>
      <c r="S882" s="15"/>
      <c r="X882" s="10"/>
      <c r="Y882" s="10"/>
    </row>
    <row r="883" spans="1:25">
      <c r="A883" s="3">
        <v>39618</v>
      </c>
      <c r="B883" s="9">
        <f t="shared" si="133"/>
        <v>39618</v>
      </c>
      <c r="C883" s="5">
        <v>1.08</v>
      </c>
      <c r="D883" s="5">
        <v>1.1100000000000001</v>
      </c>
      <c r="E883" s="5">
        <v>1.05</v>
      </c>
      <c r="F883" s="5">
        <v>1.07</v>
      </c>
      <c r="G883" s="6">
        <v>44000</v>
      </c>
      <c r="H883" s="10">
        <v>1.07</v>
      </c>
      <c r="I883" s="7">
        <f t="shared" si="134"/>
        <v>-3.6036036036036063E-2</v>
      </c>
      <c r="J883" s="8">
        <f t="shared" si="135"/>
        <v>1.2398881279193663</v>
      </c>
      <c r="K883" s="8">
        <f t="shared" si="136"/>
        <v>0.6031118720806341</v>
      </c>
      <c r="L883" s="8">
        <f t="shared" si="137"/>
        <v>0.92150000000000021</v>
      </c>
      <c r="M883" s="19">
        <f t="shared" si="138"/>
        <v>1.055817809790349</v>
      </c>
      <c r="N883" s="19">
        <f t="shared" si="139"/>
        <v>-1.9504648477904347E-2</v>
      </c>
      <c r="O883" s="19">
        <f t="shared" si="140"/>
        <v>1.3182953130862846E-2</v>
      </c>
      <c r="P883" s="19">
        <f t="shared" si="141"/>
        <v>2.3534013040416409E-2</v>
      </c>
      <c r="Q883" s="15"/>
      <c r="R883" s="1"/>
      <c r="S883" s="15"/>
      <c r="X883" s="10"/>
      <c r="Y883" s="10"/>
    </row>
    <row r="884" spans="1:25">
      <c r="A884" s="3">
        <v>39619</v>
      </c>
      <c r="B884" s="9">
        <f t="shared" si="133"/>
        <v>39619</v>
      </c>
      <c r="C884" s="5">
        <v>1.07</v>
      </c>
      <c r="D884" s="5">
        <v>1.07</v>
      </c>
      <c r="E884" s="5">
        <v>1</v>
      </c>
      <c r="F884" s="5">
        <v>1.05</v>
      </c>
      <c r="G884" s="6">
        <v>44100</v>
      </c>
      <c r="H884" s="10">
        <v>1.05</v>
      </c>
      <c r="I884" s="7">
        <f t="shared" si="134"/>
        <v>-1.8691588785046745E-2</v>
      </c>
      <c r="J884" s="8">
        <f t="shared" si="135"/>
        <v>1.2500318455188886</v>
      </c>
      <c r="K884" s="8">
        <f t="shared" si="136"/>
        <v>0.62196815448111176</v>
      </c>
      <c r="L884" s="8">
        <f t="shared" si="137"/>
        <v>0.93600000000000017</v>
      </c>
      <c r="M884" s="19">
        <f t="shared" si="138"/>
        <v>1.0098003997676543</v>
      </c>
      <c r="N884" s="19">
        <f t="shared" si="139"/>
        <v>-4.3584612417015597E-2</v>
      </c>
      <c r="O884" s="19">
        <f t="shared" si="140"/>
        <v>8.1811555180742387E-3</v>
      </c>
      <c r="P884" s="19">
        <f t="shared" si="141"/>
        <v>3.1264982954864844E-2</v>
      </c>
      <c r="Q884" s="15"/>
      <c r="R884" s="1"/>
      <c r="S884" s="15"/>
      <c r="X884" s="10"/>
      <c r="Y884" s="10"/>
    </row>
    <row r="885" spans="1:25">
      <c r="A885" s="3">
        <v>39622</v>
      </c>
      <c r="B885" s="9">
        <f t="shared" si="133"/>
        <v>39622</v>
      </c>
      <c r="C885" s="5">
        <v>1</v>
      </c>
      <c r="D885" s="5">
        <v>1</v>
      </c>
      <c r="E885" s="5">
        <v>0.86</v>
      </c>
      <c r="F885" s="5">
        <v>0.96</v>
      </c>
      <c r="G885" s="6">
        <v>92200</v>
      </c>
      <c r="H885" s="10">
        <v>0.96</v>
      </c>
      <c r="I885" s="7">
        <f t="shared" si="134"/>
        <v>-8.5714285714285784E-2</v>
      </c>
      <c r="J885" s="8">
        <f t="shared" si="135"/>
        <v>1.2495391243316072</v>
      </c>
      <c r="K885" s="8">
        <f t="shared" si="136"/>
        <v>0.64246087566839338</v>
      </c>
      <c r="L885" s="8">
        <f t="shared" si="137"/>
        <v>0.94600000000000029</v>
      </c>
      <c r="M885" s="19">
        <f t="shared" si="138"/>
        <v>0.94492640977029341</v>
      </c>
      <c r="N885" s="19">
        <f t="shared" si="139"/>
        <v>-6.4244369493503706E-2</v>
      </c>
      <c r="O885" s="19">
        <f t="shared" si="140"/>
        <v>-3.9416690786534133E-4</v>
      </c>
      <c r="P885" s="19">
        <f t="shared" si="141"/>
        <v>3.2948183986008177E-2</v>
      </c>
      <c r="Q885" s="15"/>
      <c r="R885" s="1"/>
      <c r="S885" s="15"/>
      <c r="X885" s="10"/>
      <c r="Y885" s="10"/>
    </row>
    <row r="886" spans="1:25">
      <c r="A886" s="3">
        <v>39623</v>
      </c>
      <c r="B886" s="9">
        <f t="shared" si="133"/>
        <v>39623</v>
      </c>
      <c r="C886" s="5">
        <v>0.9</v>
      </c>
      <c r="D886" s="5">
        <v>0.93</v>
      </c>
      <c r="E886" s="5">
        <v>0.88</v>
      </c>
      <c r="F886" s="5">
        <v>0.91</v>
      </c>
      <c r="G886" s="6">
        <v>63300</v>
      </c>
      <c r="H886" s="10">
        <v>0.91</v>
      </c>
      <c r="I886" s="7">
        <f t="shared" si="134"/>
        <v>-5.2083333333333266E-2</v>
      </c>
      <c r="J886" s="8">
        <f t="shared" si="135"/>
        <v>1.2469741075205065</v>
      </c>
      <c r="K886" s="8">
        <f t="shared" si="136"/>
        <v>0.65802589247949395</v>
      </c>
      <c r="L886" s="8">
        <f t="shared" si="137"/>
        <v>0.95250000000000024</v>
      </c>
      <c r="M886" s="19">
        <f t="shared" si="138"/>
        <v>0.895022858176308</v>
      </c>
      <c r="N886" s="19">
        <f t="shared" si="139"/>
        <v>-5.2812103755377836E-2</v>
      </c>
      <c r="O886" s="19">
        <f t="shared" si="140"/>
        <v>-2.0527703063901413E-3</v>
      </c>
      <c r="P886" s="19">
        <f t="shared" si="141"/>
        <v>2.4227182386643037E-2</v>
      </c>
      <c r="Q886" s="15"/>
      <c r="R886" s="1"/>
      <c r="S886" s="15"/>
      <c r="X886" s="10"/>
      <c r="Y886" s="10"/>
    </row>
    <row r="887" spans="1:25">
      <c r="A887" s="3">
        <v>39624</v>
      </c>
      <c r="B887" s="9">
        <f t="shared" si="133"/>
        <v>39624</v>
      </c>
      <c r="C887" s="5">
        <v>0.91</v>
      </c>
      <c r="D887" s="5">
        <v>0.91</v>
      </c>
      <c r="E887" s="5">
        <v>0.88</v>
      </c>
      <c r="F887" s="5">
        <v>0.88</v>
      </c>
      <c r="G887" s="6">
        <v>27300</v>
      </c>
      <c r="H887" s="10">
        <v>0.88</v>
      </c>
      <c r="I887" s="7">
        <f t="shared" si="134"/>
        <v>-3.2967032967032996E-2</v>
      </c>
      <c r="J887" s="8">
        <f t="shared" si="135"/>
        <v>1.2361654048022741</v>
      </c>
      <c r="K887" s="8">
        <f t="shared" si="136"/>
        <v>0.68583459519772605</v>
      </c>
      <c r="L887" s="8">
        <f t="shared" si="137"/>
        <v>0.96100000000000008</v>
      </c>
      <c r="M887" s="19">
        <f t="shared" si="138"/>
        <v>0.80242497747709529</v>
      </c>
      <c r="N887" s="19">
        <f t="shared" si="139"/>
        <v>-0.10345867689668783</v>
      </c>
      <c r="O887" s="19">
        <f t="shared" si="140"/>
        <v>-8.6679447897475056E-3</v>
      </c>
      <c r="P887" s="19">
        <f t="shared" si="141"/>
        <v>4.2260803162998191E-2</v>
      </c>
      <c r="Q887" s="15"/>
      <c r="R887" s="1"/>
      <c r="S887" s="15"/>
      <c r="X887" s="10"/>
      <c r="Y887" s="10"/>
    </row>
    <row r="888" spans="1:25">
      <c r="A888" s="3">
        <v>39625</v>
      </c>
      <c r="B888" s="9">
        <f t="shared" si="133"/>
        <v>39625</v>
      </c>
      <c r="C888" s="5">
        <v>0.9</v>
      </c>
      <c r="D888" s="5">
        <v>0.98</v>
      </c>
      <c r="E888" s="5">
        <v>0.9</v>
      </c>
      <c r="F888" s="5">
        <v>0.91</v>
      </c>
      <c r="G888" s="6">
        <v>45400</v>
      </c>
      <c r="H888" s="10">
        <v>0.91</v>
      </c>
      <c r="I888" s="7">
        <f t="shared" si="134"/>
        <v>3.4090909090909123E-2</v>
      </c>
      <c r="J888" s="8">
        <f t="shared" si="135"/>
        <v>1.2254212207315585</v>
      </c>
      <c r="K888" s="8">
        <f t="shared" si="136"/>
        <v>0.71457877926844171</v>
      </c>
      <c r="L888" s="8">
        <f t="shared" si="137"/>
        <v>0.97000000000000008</v>
      </c>
      <c r="M888" s="19">
        <f t="shared" si="138"/>
        <v>0.71488610673003417</v>
      </c>
      <c r="N888" s="19">
        <f t="shared" si="139"/>
        <v>-0.10909290364102589</v>
      </c>
      <c r="O888" s="19">
        <f t="shared" si="140"/>
        <v>-8.691542433542046E-3</v>
      </c>
      <c r="P888" s="19">
        <f t="shared" si="141"/>
        <v>4.1911248385521752E-2</v>
      </c>
      <c r="Q888" s="15"/>
      <c r="R888" s="1"/>
      <c r="S888" s="15"/>
      <c r="X888" s="10"/>
      <c r="Y888" s="10"/>
    </row>
    <row r="889" spans="1:25">
      <c r="A889" s="3">
        <v>39626</v>
      </c>
      <c r="B889" s="9">
        <f t="shared" si="133"/>
        <v>39626</v>
      </c>
      <c r="C889" s="5">
        <v>0.94</v>
      </c>
      <c r="D889" s="5">
        <v>0.94</v>
      </c>
      <c r="E889" s="5">
        <v>0.9</v>
      </c>
      <c r="F889" s="5">
        <v>0.9</v>
      </c>
      <c r="G889" s="6">
        <v>32900</v>
      </c>
      <c r="H889" s="10">
        <v>0.9</v>
      </c>
      <c r="I889" s="7">
        <f t="shared" si="134"/>
        <v>-1.0989010989010999E-2</v>
      </c>
      <c r="J889" s="8">
        <f t="shared" si="135"/>
        <v>1.2133380547212851</v>
      </c>
      <c r="K889" s="8">
        <f t="shared" si="136"/>
        <v>0.7426619452787151</v>
      </c>
      <c r="L889" s="8">
        <f t="shared" si="137"/>
        <v>0.97800000000000009</v>
      </c>
      <c r="M889" s="19">
        <f t="shared" si="138"/>
        <v>0.6337689879423255</v>
      </c>
      <c r="N889" s="19">
        <f t="shared" si="139"/>
        <v>-0.11346859034475726</v>
      </c>
      <c r="O889" s="19">
        <f t="shared" si="140"/>
        <v>-9.8604184470217505E-3</v>
      </c>
      <c r="P889" s="19">
        <f t="shared" si="141"/>
        <v>3.9300307852723884E-2</v>
      </c>
      <c r="Q889" s="15"/>
      <c r="R889" s="1"/>
      <c r="S889" s="15"/>
      <c r="X889" s="10"/>
      <c r="Y889" s="10"/>
    </row>
    <row r="890" spans="1:25">
      <c r="A890" s="3">
        <v>39629</v>
      </c>
      <c r="B890" s="9">
        <f t="shared" si="133"/>
        <v>39629</v>
      </c>
      <c r="C890" s="5">
        <v>0.91</v>
      </c>
      <c r="D890" s="5">
        <v>0.98</v>
      </c>
      <c r="E890" s="5">
        <v>0.9</v>
      </c>
      <c r="F890" s="5">
        <v>0.91</v>
      </c>
      <c r="G890" s="6">
        <v>50600</v>
      </c>
      <c r="H890" s="10">
        <v>0.91</v>
      </c>
      <c r="I890" s="7">
        <f t="shared" si="134"/>
        <v>1.111111111111112E-2</v>
      </c>
      <c r="J890" s="8">
        <f t="shared" si="135"/>
        <v>1.196007176910268</v>
      </c>
      <c r="K890" s="8">
        <f t="shared" si="136"/>
        <v>0.77799282308973183</v>
      </c>
      <c r="L890" s="8">
        <f t="shared" si="137"/>
        <v>0.98699999999999988</v>
      </c>
      <c r="M890" s="19">
        <f t="shared" si="138"/>
        <v>0.53729847039003265</v>
      </c>
      <c r="N890" s="19">
        <f t="shared" si="139"/>
        <v>-0.15221716333187307</v>
      </c>
      <c r="O890" s="19">
        <f t="shared" si="140"/>
        <v>-1.4283634922336723E-2</v>
      </c>
      <c r="P890" s="19">
        <f t="shared" si="141"/>
        <v>4.7573297697052916E-2</v>
      </c>
      <c r="Q890" s="15"/>
      <c r="R890" s="1"/>
      <c r="S890" s="15"/>
      <c r="X890" s="10"/>
      <c r="Y890" s="10"/>
    </row>
    <row r="891" spans="1:25">
      <c r="A891" s="3">
        <v>39630</v>
      </c>
      <c r="B891" s="9">
        <f t="shared" si="133"/>
        <v>39630</v>
      </c>
      <c r="C891" s="5">
        <v>0.91</v>
      </c>
      <c r="D891" s="5">
        <v>0.93</v>
      </c>
      <c r="E891" s="5">
        <v>0.9</v>
      </c>
      <c r="F891" s="5">
        <v>0.9</v>
      </c>
      <c r="G891" s="6">
        <v>34800</v>
      </c>
      <c r="H891" s="10">
        <v>0.9</v>
      </c>
      <c r="I891" s="7">
        <f t="shared" si="134"/>
        <v>-1.0989010989010999E-2</v>
      </c>
      <c r="J891" s="8">
        <f t="shared" si="135"/>
        <v>1.1898869025350838</v>
      </c>
      <c r="K891" s="8">
        <f t="shared" si="136"/>
        <v>0.79211309746491587</v>
      </c>
      <c r="L891" s="8">
        <f t="shared" si="137"/>
        <v>0.99099999999999988</v>
      </c>
      <c r="M891" s="19">
        <f t="shared" si="138"/>
        <v>0.5021679433697106</v>
      </c>
      <c r="N891" s="19">
        <f t="shared" si="139"/>
        <v>-6.5383634900021761E-2</v>
      </c>
      <c r="O891" s="19">
        <f t="shared" si="140"/>
        <v>-5.1172555594483984E-3</v>
      </c>
      <c r="P891" s="19">
        <f t="shared" si="141"/>
        <v>1.8149620351389076E-2</v>
      </c>
      <c r="Q891" s="15"/>
      <c r="R891" s="1"/>
      <c r="S891" s="15"/>
      <c r="X891" s="10"/>
      <c r="Y891" s="10"/>
    </row>
    <row r="892" spans="1:25">
      <c r="A892" s="3">
        <v>39631</v>
      </c>
      <c r="B892" s="9">
        <f t="shared" si="133"/>
        <v>39631</v>
      </c>
      <c r="C892" s="5">
        <v>0.9</v>
      </c>
      <c r="D892" s="5">
        <v>0.91</v>
      </c>
      <c r="E892" s="5">
        <v>0.89</v>
      </c>
      <c r="F892" s="5">
        <v>0.89</v>
      </c>
      <c r="G892" s="6">
        <v>35000</v>
      </c>
      <c r="H892" s="10">
        <v>0.89</v>
      </c>
      <c r="I892" s="7">
        <f t="shared" si="134"/>
        <v>-1.111111111111112E-2</v>
      </c>
      <c r="J892" s="8">
        <f t="shared" si="135"/>
        <v>1.1886316352980872</v>
      </c>
      <c r="K892" s="8">
        <f t="shared" si="136"/>
        <v>0.79536836470191274</v>
      </c>
      <c r="L892" s="8">
        <f t="shared" si="137"/>
        <v>0.99199999999999999</v>
      </c>
      <c r="M892" s="19">
        <f t="shared" si="138"/>
        <v>0.49444168016861123</v>
      </c>
      <c r="N892" s="19">
        <f t="shared" si="139"/>
        <v>-1.5385815249881595E-2</v>
      </c>
      <c r="O892" s="19">
        <f t="shared" si="140"/>
        <v>-1.054946679656831E-3</v>
      </c>
      <c r="P892" s="19">
        <f t="shared" si="141"/>
        <v>4.1095990552549276E-3</v>
      </c>
      <c r="Q892" s="15"/>
      <c r="R892" s="1"/>
      <c r="S892" s="15"/>
      <c r="X892" s="10"/>
      <c r="Y892" s="10"/>
    </row>
    <row r="893" spans="1:25">
      <c r="A893" s="3">
        <v>39632</v>
      </c>
      <c r="B893" s="9">
        <f t="shared" si="133"/>
        <v>39632</v>
      </c>
      <c r="C893" s="5">
        <v>0.89</v>
      </c>
      <c r="D893" s="5">
        <v>0.91</v>
      </c>
      <c r="E893" s="5">
        <v>0.86</v>
      </c>
      <c r="F893" s="5">
        <v>0.91</v>
      </c>
      <c r="G893" s="6">
        <v>47500</v>
      </c>
      <c r="H893" s="10">
        <v>0.91</v>
      </c>
      <c r="I893" s="7">
        <f t="shared" si="134"/>
        <v>2.2471910112359571E-2</v>
      </c>
      <c r="J893" s="8">
        <f t="shared" si="135"/>
        <v>1.1863954261410599</v>
      </c>
      <c r="K893" s="8">
        <f t="shared" si="136"/>
        <v>0.80160457385894024</v>
      </c>
      <c r="L893" s="8">
        <f t="shared" si="137"/>
        <v>0.99399999999999999</v>
      </c>
      <c r="M893" s="19">
        <f t="shared" si="138"/>
        <v>0.48002576935125119</v>
      </c>
      <c r="N893" s="19">
        <f t="shared" si="139"/>
        <v>-2.9155937688028294E-2</v>
      </c>
      <c r="O893" s="19">
        <f t="shared" si="140"/>
        <v>-1.8813306752235139E-3</v>
      </c>
      <c r="P893" s="19">
        <f t="shared" si="141"/>
        <v>7.8406552658964422E-3</v>
      </c>
      <c r="Q893" s="15"/>
      <c r="R893" s="1"/>
      <c r="S893" s="15"/>
      <c r="X893" s="10"/>
      <c r="Y893" s="10"/>
    </row>
    <row r="894" spans="1:25">
      <c r="A894" s="3">
        <v>39633</v>
      </c>
      <c r="B894" s="9">
        <f t="shared" si="133"/>
        <v>39633</v>
      </c>
      <c r="C894" s="5">
        <v>0.95</v>
      </c>
      <c r="D894" s="5">
        <v>0.95</v>
      </c>
      <c r="E894" s="5">
        <v>0.9</v>
      </c>
      <c r="F894" s="5">
        <v>0.9</v>
      </c>
      <c r="G894" s="6">
        <v>72400</v>
      </c>
      <c r="H894" s="10">
        <v>0.9</v>
      </c>
      <c r="I894" s="7">
        <f t="shared" si="134"/>
        <v>-1.0989010989010999E-2</v>
      </c>
      <c r="J894" s="8">
        <f t="shared" si="135"/>
        <v>1.187123671920763</v>
      </c>
      <c r="K894" s="8">
        <f t="shared" si="136"/>
        <v>0.79887632807923703</v>
      </c>
      <c r="L894" s="8">
        <f t="shared" si="137"/>
        <v>0.99299999999999999</v>
      </c>
      <c r="M894" s="19">
        <f t="shared" si="138"/>
        <v>0.48599179897469358</v>
      </c>
      <c r="N894" s="19">
        <f t="shared" si="139"/>
        <v>1.2428561140593363E-2</v>
      </c>
      <c r="O894" s="19">
        <f t="shared" si="140"/>
        <v>6.1383056918200664E-4</v>
      </c>
      <c r="P894" s="19">
        <f t="shared" si="141"/>
        <v>-3.4034808042191925E-3</v>
      </c>
      <c r="Q894" s="15"/>
      <c r="R894" s="1"/>
      <c r="S894" s="15"/>
      <c r="X894" s="10"/>
      <c r="Y894" s="10"/>
    </row>
    <row r="895" spans="1:25">
      <c r="A895" s="3">
        <v>39636</v>
      </c>
      <c r="B895" s="9">
        <f t="shared" si="133"/>
        <v>39636</v>
      </c>
      <c r="C895" s="5">
        <v>0.9</v>
      </c>
      <c r="D895" s="5">
        <v>0.91</v>
      </c>
      <c r="E895" s="5">
        <v>0.9</v>
      </c>
      <c r="F895" s="5">
        <v>0.91</v>
      </c>
      <c r="G895" s="6">
        <v>372100</v>
      </c>
      <c r="H895" s="10">
        <v>0.91</v>
      </c>
      <c r="I895" s="7">
        <f t="shared" si="134"/>
        <v>1.111111111111112E-2</v>
      </c>
      <c r="J895" s="8">
        <f t="shared" si="135"/>
        <v>1.1869310006052747</v>
      </c>
      <c r="K895" s="8">
        <f t="shared" si="136"/>
        <v>0.79206899939472519</v>
      </c>
      <c r="L895" s="8">
        <f t="shared" si="137"/>
        <v>0.98949999999999994</v>
      </c>
      <c r="M895" s="19">
        <f t="shared" si="138"/>
        <v>0.49851970158192138</v>
      </c>
      <c r="N895" s="19">
        <f t="shared" si="139"/>
        <v>2.5778012373167951E-2</v>
      </c>
      <c r="O895" s="19">
        <f t="shared" si="140"/>
        <v>-1.6230096328256861E-4</v>
      </c>
      <c r="P895" s="19">
        <f t="shared" si="141"/>
        <v>-8.5211295481478436E-3</v>
      </c>
      <c r="Q895" s="15"/>
      <c r="R895" s="1"/>
      <c r="S895" s="15"/>
      <c r="X895" s="10"/>
      <c r="Y895" s="10"/>
    </row>
    <row r="896" spans="1:25">
      <c r="A896" s="3">
        <v>39637</v>
      </c>
      <c r="B896" s="9">
        <f t="shared" si="133"/>
        <v>39637</v>
      </c>
      <c r="C896" s="5">
        <v>0.9</v>
      </c>
      <c r="D896" s="5">
        <v>0.9</v>
      </c>
      <c r="E896" s="5">
        <v>0.89</v>
      </c>
      <c r="F896" s="5">
        <v>0.9</v>
      </c>
      <c r="G896" s="6">
        <v>51200</v>
      </c>
      <c r="H896" s="10">
        <v>0.9</v>
      </c>
      <c r="I896" s="7">
        <f t="shared" si="134"/>
        <v>-1.0989010989010999E-2</v>
      </c>
      <c r="J896" s="8">
        <f t="shared" si="135"/>
        <v>1.1867436334396702</v>
      </c>
      <c r="K896" s="8">
        <f t="shared" si="136"/>
        <v>0.7842563665603296</v>
      </c>
      <c r="L896" s="8">
        <f t="shared" si="137"/>
        <v>0.98549999999999982</v>
      </c>
      <c r="M896" s="19">
        <f t="shared" si="138"/>
        <v>0.51320879758312921</v>
      </c>
      <c r="N896" s="19">
        <f t="shared" si="139"/>
        <v>2.9465427253117248E-2</v>
      </c>
      <c r="O896" s="19">
        <f t="shared" si="140"/>
        <v>-1.5785851537197711E-4</v>
      </c>
      <c r="P896" s="19">
        <f t="shared" si="141"/>
        <v>-9.8635760777984853E-3</v>
      </c>
      <c r="Q896" s="15"/>
      <c r="R896" s="1"/>
      <c r="S896" s="15"/>
      <c r="X896" s="10"/>
      <c r="Y896" s="10"/>
    </row>
    <row r="897" spans="1:25">
      <c r="A897" s="3">
        <v>39638</v>
      </c>
      <c r="B897" s="9">
        <f t="shared" si="133"/>
        <v>39638</v>
      </c>
      <c r="C897" s="5">
        <v>0.93</v>
      </c>
      <c r="D897" s="5">
        <v>0.93</v>
      </c>
      <c r="E897" s="5">
        <v>0.9</v>
      </c>
      <c r="F897" s="5">
        <v>0.9</v>
      </c>
      <c r="G897" s="6">
        <v>81800</v>
      </c>
      <c r="H897" s="10">
        <v>0.9</v>
      </c>
      <c r="I897" s="7">
        <f t="shared" si="134"/>
        <v>0</v>
      </c>
      <c r="J897" s="8">
        <f t="shared" si="135"/>
        <v>1.1625362762111782</v>
      </c>
      <c r="K897" s="8">
        <f t="shared" si="136"/>
        <v>0.78346372378882201</v>
      </c>
      <c r="L897" s="8">
        <f t="shared" si="137"/>
        <v>0.97300000000000009</v>
      </c>
      <c r="M897" s="19">
        <f t="shared" si="138"/>
        <v>0.48384186901362253</v>
      </c>
      <c r="N897" s="19">
        <f t="shared" si="139"/>
        <v>-5.7222184630905212E-2</v>
      </c>
      <c r="O897" s="19">
        <f t="shared" si="140"/>
        <v>-2.0398135322899632E-2</v>
      </c>
      <c r="P897" s="19">
        <f t="shared" si="141"/>
        <v>-1.0106934483478183E-3</v>
      </c>
      <c r="Q897" s="15"/>
      <c r="R897" s="1"/>
      <c r="S897" s="15"/>
      <c r="X897" s="10"/>
      <c r="Y897" s="10"/>
    </row>
    <row r="898" spans="1:25">
      <c r="A898" s="3">
        <v>39639</v>
      </c>
      <c r="B898" s="9">
        <f t="shared" ref="B898:B961" si="142">A898</f>
        <v>39639</v>
      </c>
      <c r="C898" s="5">
        <v>0.95</v>
      </c>
      <c r="D898" s="5">
        <v>0.98</v>
      </c>
      <c r="E898" s="5">
        <v>0.94</v>
      </c>
      <c r="F898" s="5">
        <v>0.98</v>
      </c>
      <c r="G898" s="6">
        <v>17000</v>
      </c>
      <c r="H898" s="10">
        <v>0.98</v>
      </c>
      <c r="I898" s="7">
        <f t="shared" si="134"/>
        <v>8.8888888888888837E-2</v>
      </c>
      <c r="J898" s="8">
        <f t="shared" si="135"/>
        <v>1.1557766759419976</v>
      </c>
      <c r="K898" s="8">
        <f t="shared" si="136"/>
        <v>0.78322332405800243</v>
      </c>
      <c r="L898" s="8">
        <f t="shared" si="137"/>
        <v>0.96950000000000003</v>
      </c>
      <c r="M898" s="19">
        <f t="shared" si="138"/>
        <v>0.47566682508092079</v>
      </c>
      <c r="N898" s="19">
        <f t="shared" si="139"/>
        <v>-1.6896106881712575E-2</v>
      </c>
      <c r="O898" s="19">
        <f t="shared" si="140"/>
        <v>-5.8145284646176857E-3</v>
      </c>
      <c r="P898" s="19">
        <f t="shared" si="141"/>
        <v>-3.0684219769232365E-4</v>
      </c>
      <c r="Q898" s="15"/>
      <c r="R898" s="1"/>
      <c r="S898" s="15"/>
      <c r="X898" s="10"/>
      <c r="Y898" s="10"/>
    </row>
    <row r="899" spans="1:25">
      <c r="A899" s="3">
        <v>39640</v>
      </c>
      <c r="B899" s="9">
        <f t="shared" si="142"/>
        <v>39640</v>
      </c>
      <c r="C899" s="5">
        <v>0.95</v>
      </c>
      <c r="D899" s="5">
        <v>0.95</v>
      </c>
      <c r="E899" s="5">
        <v>0.9</v>
      </c>
      <c r="F899" s="5">
        <v>0.9</v>
      </c>
      <c r="G899" s="6">
        <v>19400</v>
      </c>
      <c r="H899" s="10">
        <v>0.9</v>
      </c>
      <c r="I899" s="7">
        <f t="shared" si="134"/>
        <v>-8.1632653061224456E-2</v>
      </c>
      <c r="J899" s="8">
        <f t="shared" si="135"/>
        <v>1.1335742699542111</v>
      </c>
      <c r="K899" s="8">
        <f t="shared" si="136"/>
        <v>0.78342573004578875</v>
      </c>
      <c r="L899" s="8">
        <f t="shared" si="137"/>
        <v>0.95849999999999991</v>
      </c>
      <c r="M899" s="19">
        <f t="shared" si="138"/>
        <v>0.44694541738877691</v>
      </c>
      <c r="N899" s="19">
        <f t="shared" si="139"/>
        <v>-6.0381355557553897E-2</v>
      </c>
      <c r="O899" s="19">
        <f t="shared" si="140"/>
        <v>-1.9209944663133846E-2</v>
      </c>
      <c r="P899" s="19">
        <f t="shared" si="141"/>
        <v>2.5842691550299695E-4</v>
      </c>
      <c r="Q899" s="15"/>
      <c r="R899" s="1"/>
      <c r="S899" s="15"/>
      <c r="X899" s="10"/>
      <c r="Y899" s="10"/>
    </row>
    <row r="900" spans="1:25">
      <c r="A900" s="3">
        <v>39643</v>
      </c>
      <c r="B900" s="9">
        <f t="shared" si="142"/>
        <v>39643</v>
      </c>
      <c r="C900" s="5">
        <v>0.92</v>
      </c>
      <c r="D900" s="5">
        <v>0.92</v>
      </c>
      <c r="E900" s="5">
        <v>0.9</v>
      </c>
      <c r="F900" s="5">
        <v>0.9</v>
      </c>
      <c r="G900" s="6">
        <v>44000</v>
      </c>
      <c r="H900" s="10">
        <v>0.9</v>
      </c>
      <c r="I900" s="7">
        <f t="shared" si="134"/>
        <v>0</v>
      </c>
      <c r="J900" s="8">
        <f t="shared" si="135"/>
        <v>1.1019702543897063</v>
      </c>
      <c r="K900" s="8">
        <f t="shared" si="136"/>
        <v>0.79102974561029371</v>
      </c>
      <c r="L900" s="8">
        <f t="shared" si="137"/>
        <v>0.94650000000000001</v>
      </c>
      <c r="M900" s="19">
        <f t="shared" si="138"/>
        <v>0.39308320642167049</v>
      </c>
      <c r="N900" s="19">
        <f t="shared" si="139"/>
        <v>-0.12051183180664363</v>
      </c>
      <c r="O900" s="19">
        <f t="shared" si="140"/>
        <v>-2.7879969052033403E-2</v>
      </c>
      <c r="P900" s="19">
        <f t="shared" si="141"/>
        <v>9.7061090450278314E-3</v>
      </c>
      <c r="Q900" s="15"/>
      <c r="R900" s="1"/>
      <c r="S900" s="15"/>
      <c r="X900" s="10"/>
      <c r="Y900" s="10"/>
    </row>
    <row r="901" spans="1:25">
      <c r="A901" s="3">
        <v>39644</v>
      </c>
      <c r="B901" s="9">
        <f t="shared" si="142"/>
        <v>39644</v>
      </c>
      <c r="C901" s="5">
        <v>0.9</v>
      </c>
      <c r="D901" s="5">
        <v>0.9</v>
      </c>
      <c r="E901" s="5">
        <v>0.9</v>
      </c>
      <c r="F901" s="5">
        <v>0.9</v>
      </c>
      <c r="G901" s="6">
        <v>12500</v>
      </c>
      <c r="H901" s="10">
        <v>0.9</v>
      </c>
      <c r="I901" s="7">
        <f t="shared" si="134"/>
        <v>0</v>
      </c>
      <c r="J901" s="8">
        <f t="shared" si="135"/>
        <v>1.0631040434823107</v>
      </c>
      <c r="K901" s="8">
        <f t="shared" si="136"/>
        <v>0.80589595651768964</v>
      </c>
      <c r="L901" s="8">
        <f t="shared" si="137"/>
        <v>0.93450000000000011</v>
      </c>
      <c r="M901" s="19">
        <f t="shared" si="138"/>
        <v>0.31915793209340326</v>
      </c>
      <c r="N901" s="19">
        <f t="shared" si="139"/>
        <v>-0.18806520634963397</v>
      </c>
      <c r="O901" s="19">
        <f t="shared" si="140"/>
        <v>-3.5269745941482349E-2</v>
      </c>
      <c r="P901" s="19">
        <f t="shared" si="141"/>
        <v>1.8793491635294167E-2</v>
      </c>
      <c r="Q901" s="15"/>
      <c r="R901" s="1"/>
      <c r="S901" s="15"/>
      <c r="X901" s="10"/>
      <c r="Y901" s="10"/>
    </row>
    <row r="902" spans="1:25">
      <c r="A902" s="3">
        <v>39645</v>
      </c>
      <c r="B902" s="9">
        <f t="shared" si="142"/>
        <v>39645</v>
      </c>
      <c r="C902" s="5">
        <v>0.93</v>
      </c>
      <c r="D902" s="5">
        <v>1.1000000000000001</v>
      </c>
      <c r="E902" s="5">
        <v>0.9</v>
      </c>
      <c r="F902" s="5">
        <v>1.05</v>
      </c>
      <c r="G902" s="6">
        <v>119700</v>
      </c>
      <c r="H902" s="10">
        <v>1.05</v>
      </c>
      <c r="I902" s="7">
        <f t="shared" si="134"/>
        <v>0.16666666666666669</v>
      </c>
      <c r="J902" s="8">
        <f t="shared" si="135"/>
        <v>1.0455657705010579</v>
      </c>
      <c r="K902" s="8">
        <f t="shared" si="136"/>
        <v>0.81743422949894229</v>
      </c>
      <c r="L902" s="8">
        <f t="shared" si="137"/>
        <v>0.93150000000000011</v>
      </c>
      <c r="M902" s="19">
        <f t="shared" si="138"/>
        <v>0.2790824420723757</v>
      </c>
      <c r="N902" s="19">
        <f t="shared" si="139"/>
        <v>-0.12556632936604958</v>
      </c>
      <c r="O902" s="19">
        <f t="shared" si="140"/>
        <v>-1.649723099895687E-2</v>
      </c>
      <c r="P902" s="19">
        <f t="shared" si="141"/>
        <v>1.431732333179833E-2</v>
      </c>
      <c r="Q902" s="15"/>
      <c r="R902" s="1"/>
      <c r="S902" s="15"/>
      <c r="X902" s="10"/>
      <c r="Y902" s="10"/>
    </row>
    <row r="903" spans="1:25">
      <c r="A903" s="3">
        <v>39646</v>
      </c>
      <c r="B903" s="9">
        <f t="shared" si="142"/>
        <v>39646</v>
      </c>
      <c r="C903" s="5">
        <v>1.05</v>
      </c>
      <c r="D903" s="5">
        <v>1.06</v>
      </c>
      <c r="E903" s="5">
        <v>1</v>
      </c>
      <c r="F903" s="5">
        <v>1.05</v>
      </c>
      <c r="G903" s="6">
        <v>37800</v>
      </c>
      <c r="H903" s="10">
        <v>1.05</v>
      </c>
      <c r="I903" s="7">
        <f t="shared" si="134"/>
        <v>0</v>
      </c>
      <c r="J903" s="8">
        <f t="shared" si="135"/>
        <v>1.0399486180817283</v>
      </c>
      <c r="K903" s="8">
        <f t="shared" si="136"/>
        <v>0.82105138191827187</v>
      </c>
      <c r="L903" s="8">
        <f t="shared" si="137"/>
        <v>0.9305000000000001</v>
      </c>
      <c r="M903" s="19">
        <f t="shared" si="138"/>
        <v>0.26660601392818273</v>
      </c>
      <c r="N903" s="19">
        <f t="shared" si="139"/>
        <v>-4.4705170456253232E-2</v>
      </c>
      <c r="O903" s="19">
        <f t="shared" si="140"/>
        <v>-5.3723568404862023E-3</v>
      </c>
      <c r="P903" s="19">
        <f t="shared" si="141"/>
        <v>4.4250072835178038E-3</v>
      </c>
      <c r="Q903" s="15"/>
      <c r="R903" s="1"/>
      <c r="S903" s="15"/>
      <c r="X903" s="10"/>
      <c r="Y903" s="10"/>
    </row>
    <row r="904" spans="1:25">
      <c r="A904" s="3">
        <v>39647</v>
      </c>
      <c r="B904" s="9">
        <f t="shared" si="142"/>
        <v>39647</v>
      </c>
      <c r="C904" s="5">
        <v>1.05</v>
      </c>
      <c r="D904" s="5">
        <v>1.1200000000000001</v>
      </c>
      <c r="E904" s="5">
        <v>1.03</v>
      </c>
      <c r="F904" s="5">
        <v>1.1200000000000001</v>
      </c>
      <c r="G904" s="6">
        <v>15600</v>
      </c>
      <c r="H904" s="10">
        <v>1.1200000000000001</v>
      </c>
      <c r="I904" s="7">
        <f t="shared" si="134"/>
        <v>6.6666666666666721E-2</v>
      </c>
      <c r="J904" s="8">
        <f t="shared" si="135"/>
        <v>1.0614990196040741</v>
      </c>
      <c r="K904" s="8">
        <f t="shared" si="136"/>
        <v>0.80650098039592633</v>
      </c>
      <c r="L904" s="8">
        <f t="shared" si="137"/>
        <v>0.93400000000000016</v>
      </c>
      <c r="M904" s="19">
        <f t="shared" si="138"/>
        <v>0.31617821355029785</v>
      </c>
      <c r="N904" s="19">
        <f t="shared" si="139"/>
        <v>0.18593803977530934</v>
      </c>
      <c r="O904" s="19">
        <f t="shared" si="140"/>
        <v>2.0722563737905899E-2</v>
      </c>
      <c r="P904" s="19">
        <f t="shared" si="141"/>
        <v>-1.7721669852562169E-2</v>
      </c>
      <c r="Q904" s="15"/>
      <c r="R904" s="1"/>
      <c r="S904" s="15"/>
      <c r="X904" s="10"/>
      <c r="Y904" s="10"/>
    </row>
    <row r="905" spans="1:25">
      <c r="A905" s="3">
        <v>39650</v>
      </c>
      <c r="B905" s="9">
        <f t="shared" si="142"/>
        <v>39650</v>
      </c>
      <c r="C905" s="5">
        <v>1.1200000000000001</v>
      </c>
      <c r="D905" s="5">
        <v>1.28</v>
      </c>
      <c r="E905" s="5">
        <v>1.1200000000000001</v>
      </c>
      <c r="F905" s="5">
        <v>1.25</v>
      </c>
      <c r="G905" s="6">
        <v>63900</v>
      </c>
      <c r="H905" s="10">
        <v>1.25</v>
      </c>
      <c r="I905" s="7">
        <f t="shared" si="134"/>
        <v>0.11607142857142846</v>
      </c>
      <c r="J905" s="8">
        <f t="shared" si="135"/>
        <v>1.1362524966545053</v>
      </c>
      <c r="K905" s="8">
        <f t="shared" si="136"/>
        <v>0.7607475033454949</v>
      </c>
      <c r="L905" s="8">
        <f t="shared" si="137"/>
        <v>0.94850000000000012</v>
      </c>
      <c r="M905" s="19">
        <f t="shared" si="138"/>
        <v>0.49360003372692524</v>
      </c>
      <c r="N905" s="19">
        <f t="shared" si="139"/>
        <v>0.56114498903765553</v>
      </c>
      <c r="O905" s="19">
        <f t="shared" si="140"/>
        <v>7.0422558730495424E-2</v>
      </c>
      <c r="P905" s="19">
        <f t="shared" si="141"/>
        <v>-5.6730838725044315E-2</v>
      </c>
      <c r="Q905" s="15"/>
      <c r="R905" s="1"/>
      <c r="S905" s="15"/>
      <c r="X905" s="10"/>
      <c r="Y905" s="10"/>
    </row>
    <row r="906" spans="1:25">
      <c r="A906" s="3">
        <v>39651</v>
      </c>
      <c r="B906" s="9">
        <f t="shared" si="142"/>
        <v>39651</v>
      </c>
      <c r="C906" s="5">
        <v>1.2</v>
      </c>
      <c r="D906" s="5">
        <v>1.21</v>
      </c>
      <c r="E906" s="5">
        <v>1.2</v>
      </c>
      <c r="F906" s="5">
        <v>1.2</v>
      </c>
      <c r="G906" s="6">
        <v>48900</v>
      </c>
      <c r="H906" s="10">
        <v>1.2</v>
      </c>
      <c r="I906" s="7">
        <f t="shared" si="134"/>
        <v>-4.0000000000000036E-2</v>
      </c>
      <c r="J906" s="8">
        <f t="shared" si="135"/>
        <v>1.17924985549128</v>
      </c>
      <c r="K906" s="8">
        <f t="shared" si="136"/>
        <v>0.74675014450872013</v>
      </c>
      <c r="L906" s="8">
        <f t="shared" si="137"/>
        <v>0.96300000000000008</v>
      </c>
      <c r="M906" s="19">
        <f t="shared" si="138"/>
        <v>0.57917593208783025</v>
      </c>
      <c r="N906" s="19">
        <f t="shared" si="139"/>
        <v>0.17337093296927983</v>
      </c>
      <c r="O906" s="19">
        <f t="shared" si="140"/>
        <v>3.7841376774416617E-2</v>
      </c>
      <c r="P906" s="19">
        <f t="shared" si="141"/>
        <v>-1.8399480478370821E-2</v>
      </c>
      <c r="Q906" s="15"/>
      <c r="R906" s="1"/>
      <c r="S906" s="15"/>
      <c r="X906" s="10"/>
      <c r="Y906" s="10"/>
    </row>
    <row r="907" spans="1:25">
      <c r="A907" s="3">
        <v>39652</v>
      </c>
      <c r="B907" s="9">
        <f t="shared" si="142"/>
        <v>39652</v>
      </c>
      <c r="C907" s="5">
        <v>1.2</v>
      </c>
      <c r="D907" s="5">
        <v>1.25</v>
      </c>
      <c r="E907" s="5">
        <v>1.2</v>
      </c>
      <c r="F907" s="5">
        <v>1.25</v>
      </c>
      <c r="G907" s="6">
        <v>53100</v>
      </c>
      <c r="H907" s="10">
        <v>1.25</v>
      </c>
      <c r="I907" s="7">
        <f t="shared" si="134"/>
        <v>4.1666666666666706E-2</v>
      </c>
      <c r="J907" s="8">
        <f t="shared" si="135"/>
        <v>1.2274491817428939</v>
      </c>
      <c r="K907" s="8">
        <f t="shared" si="136"/>
        <v>0.73555081825710644</v>
      </c>
      <c r="L907" s="8">
        <f t="shared" si="137"/>
        <v>0.98150000000000015</v>
      </c>
      <c r="M907" s="19">
        <f t="shared" si="138"/>
        <v>0.66874830572732491</v>
      </c>
      <c r="N907" s="19">
        <f t="shared" si="139"/>
        <v>0.15465486163522293</v>
      </c>
      <c r="O907" s="19">
        <f t="shared" si="140"/>
        <v>4.0872870178588067E-2</v>
      </c>
      <c r="P907" s="19">
        <f t="shared" si="141"/>
        <v>-1.4997420936532413E-2</v>
      </c>
      <c r="Q907" s="15"/>
      <c r="R907" s="1"/>
      <c r="S907" s="15"/>
      <c r="X907" s="10"/>
      <c r="Y907" s="10"/>
    </row>
    <row r="908" spans="1:25">
      <c r="A908" s="3">
        <v>39653</v>
      </c>
      <c r="B908" s="9">
        <f t="shared" si="142"/>
        <v>39653</v>
      </c>
      <c r="C908" s="5">
        <v>1.22</v>
      </c>
      <c r="D908" s="5">
        <v>1.22</v>
      </c>
      <c r="E908" s="5">
        <v>1.22</v>
      </c>
      <c r="F908" s="5">
        <v>1.22</v>
      </c>
      <c r="G908" s="6">
        <v>70800</v>
      </c>
      <c r="H908" s="10">
        <v>1.22</v>
      </c>
      <c r="I908" s="7">
        <f t="shared" si="134"/>
        <v>-2.4000000000000021E-2</v>
      </c>
      <c r="J908" s="8">
        <f t="shared" si="135"/>
        <v>1.2613558208173221</v>
      </c>
      <c r="K908" s="8">
        <f t="shared" si="136"/>
        <v>0.73264417918267799</v>
      </c>
      <c r="L908" s="8">
        <f t="shared" si="137"/>
        <v>0.99700000000000011</v>
      </c>
      <c r="M908" s="19">
        <f t="shared" si="138"/>
        <v>0.72164859376138546</v>
      </c>
      <c r="N908" s="19">
        <f t="shared" si="139"/>
        <v>7.9103434851362578E-2</v>
      </c>
      <c r="O908" s="19">
        <f t="shared" si="140"/>
        <v>2.7623660171644051E-2</v>
      </c>
      <c r="P908" s="19">
        <f t="shared" si="141"/>
        <v>-3.9516495696595875E-3</v>
      </c>
      <c r="Q908" s="15"/>
      <c r="R908" s="1"/>
      <c r="S908" s="15"/>
      <c r="X908" s="10"/>
      <c r="Y908" s="10"/>
    </row>
    <row r="909" spans="1:25">
      <c r="A909" s="3">
        <v>39654</v>
      </c>
      <c r="B909" s="9">
        <f t="shared" si="142"/>
        <v>39654</v>
      </c>
      <c r="C909" s="5">
        <v>1.1299999999999999</v>
      </c>
      <c r="D909" s="5">
        <v>1.1299999999999999</v>
      </c>
      <c r="E909" s="5">
        <v>1.02</v>
      </c>
      <c r="F909" s="5">
        <v>1.1100000000000001</v>
      </c>
      <c r="G909" s="6">
        <v>89800</v>
      </c>
      <c r="H909" s="10">
        <v>1.1100000000000001</v>
      </c>
      <c r="I909" s="7">
        <f t="shared" si="134"/>
        <v>-9.0163934426229414E-2</v>
      </c>
      <c r="J909" s="8">
        <f t="shared" si="135"/>
        <v>1.2722923714913246</v>
      </c>
      <c r="K909" s="8">
        <f t="shared" si="136"/>
        <v>0.74270762850867567</v>
      </c>
      <c r="L909" s="8">
        <f t="shared" si="137"/>
        <v>1.0075000000000001</v>
      </c>
      <c r="M909" s="19">
        <f t="shared" si="138"/>
        <v>0.71304605292129808</v>
      </c>
      <c r="N909" s="19">
        <f t="shared" si="139"/>
        <v>-1.1920678449949046E-2</v>
      </c>
      <c r="O909" s="19">
        <f t="shared" si="140"/>
        <v>8.670472275551783E-3</v>
      </c>
      <c r="P909" s="19">
        <f t="shared" si="141"/>
        <v>1.3735793734448613E-2</v>
      </c>
      <c r="Q909" s="15"/>
      <c r="R909" s="1"/>
      <c r="S909" s="15"/>
      <c r="X909" s="10"/>
      <c r="Y909" s="10"/>
    </row>
    <row r="910" spans="1:25">
      <c r="A910" s="3">
        <v>39657</v>
      </c>
      <c r="B910" s="9">
        <f t="shared" si="142"/>
        <v>39657</v>
      </c>
      <c r="C910" s="5">
        <v>1.05</v>
      </c>
      <c r="D910" s="5">
        <v>1.05</v>
      </c>
      <c r="E910" s="5">
        <v>1.05</v>
      </c>
      <c r="F910" s="5">
        <v>1.05</v>
      </c>
      <c r="G910" s="6">
        <v>7400</v>
      </c>
      <c r="H910" s="10">
        <v>1.05</v>
      </c>
      <c r="I910" s="7">
        <f t="shared" si="134"/>
        <v>-5.4054054054054099E-2</v>
      </c>
      <c r="J910" s="8">
        <f t="shared" si="135"/>
        <v>1.2759937857770227</v>
      </c>
      <c r="K910" s="8">
        <f t="shared" si="136"/>
        <v>0.75300621422297764</v>
      </c>
      <c r="L910" s="8">
        <f t="shared" si="137"/>
        <v>1.0145000000000002</v>
      </c>
      <c r="M910" s="19">
        <f t="shared" si="138"/>
        <v>0.69453287592548307</v>
      </c>
      <c r="N910" s="19">
        <f t="shared" si="139"/>
        <v>-2.5963508135228939E-2</v>
      </c>
      <c r="O910" s="19">
        <f t="shared" si="140"/>
        <v>2.9092481953338386E-3</v>
      </c>
      <c r="P910" s="19">
        <f t="shared" si="141"/>
        <v>1.3866271624247466E-2</v>
      </c>
      <c r="Q910" s="15"/>
      <c r="R910" s="1"/>
      <c r="S910" s="15"/>
      <c r="X910" s="10"/>
      <c r="Y910" s="10"/>
    </row>
    <row r="911" spans="1:25">
      <c r="A911" s="3">
        <v>39658</v>
      </c>
      <c r="B911" s="9">
        <f t="shared" si="142"/>
        <v>39658</v>
      </c>
      <c r="C911" s="5">
        <v>1.1000000000000001</v>
      </c>
      <c r="D911" s="5">
        <v>1.1000000000000001</v>
      </c>
      <c r="E911" s="5">
        <v>1.1000000000000001</v>
      </c>
      <c r="F911" s="5">
        <v>1.1000000000000001</v>
      </c>
      <c r="G911" s="6">
        <v>5000</v>
      </c>
      <c r="H911" s="10">
        <v>1.1000000000000001</v>
      </c>
      <c r="I911" s="7">
        <f t="shared" si="134"/>
        <v>4.7619047619047658E-2</v>
      </c>
      <c r="J911" s="8">
        <f t="shared" si="135"/>
        <v>1.2829937136566369</v>
      </c>
      <c r="K911" s="8">
        <f t="shared" si="136"/>
        <v>0.76600628634336343</v>
      </c>
      <c r="L911" s="8">
        <f t="shared" si="137"/>
        <v>1.0245000000000002</v>
      </c>
      <c r="M911" s="19">
        <f t="shared" si="138"/>
        <v>0.67491277360292201</v>
      </c>
      <c r="N911" s="19">
        <f t="shared" si="139"/>
        <v>-2.8249350034606737E-2</v>
      </c>
      <c r="O911" s="19">
        <f t="shared" si="140"/>
        <v>5.4858636128479188E-3</v>
      </c>
      <c r="P911" s="19">
        <f t="shared" si="141"/>
        <v>1.7264229530695809E-2</v>
      </c>
      <c r="Q911" s="15"/>
      <c r="R911" s="1"/>
      <c r="S911" s="15"/>
      <c r="X911" s="10"/>
      <c r="Y911" s="10"/>
    </row>
    <row r="912" spans="1:25">
      <c r="A912" s="3">
        <v>39659</v>
      </c>
      <c r="B912" s="9">
        <f t="shared" si="142"/>
        <v>39659</v>
      </c>
      <c r="C912" s="5">
        <v>1.1399999999999999</v>
      </c>
      <c r="D912" s="5">
        <v>1.1499999999999999</v>
      </c>
      <c r="E912" s="5">
        <v>1.03</v>
      </c>
      <c r="F912" s="5">
        <v>1.08</v>
      </c>
      <c r="G912" s="6">
        <v>143800</v>
      </c>
      <c r="H912" s="10">
        <v>1.08</v>
      </c>
      <c r="I912" s="7">
        <f t="shared" si="134"/>
        <v>-1.8181818181818195E-2</v>
      </c>
      <c r="J912" s="8">
        <f t="shared" si="135"/>
        <v>1.2859047439013405</v>
      </c>
      <c r="K912" s="8">
        <f t="shared" si="136"/>
        <v>0.7820952560986596</v>
      </c>
      <c r="L912" s="8">
        <f t="shared" si="137"/>
        <v>1.034</v>
      </c>
      <c r="M912" s="19">
        <f t="shared" si="138"/>
        <v>0.64417918901061122</v>
      </c>
      <c r="N912" s="19">
        <f t="shared" si="139"/>
        <v>-4.5537120935264117E-2</v>
      </c>
      <c r="O912" s="19">
        <f t="shared" si="140"/>
        <v>2.2689357038288538E-3</v>
      </c>
      <c r="P912" s="19">
        <f t="shared" si="141"/>
        <v>2.1003704593730011E-2</v>
      </c>
      <c r="Q912" s="15"/>
      <c r="R912" s="1"/>
      <c r="S912" s="15"/>
      <c r="X912" s="10"/>
      <c r="Y912" s="10"/>
    </row>
    <row r="913" spans="1:25">
      <c r="A913" s="3">
        <v>39660</v>
      </c>
      <c r="B913" s="9">
        <f t="shared" si="142"/>
        <v>39660</v>
      </c>
      <c r="C913" s="5">
        <v>1.0900000000000001</v>
      </c>
      <c r="D913" s="5">
        <v>1.0900000000000001</v>
      </c>
      <c r="E913" s="5">
        <v>1.03</v>
      </c>
      <c r="F913" s="5">
        <v>1.07</v>
      </c>
      <c r="G913" s="6">
        <v>53500</v>
      </c>
      <c r="H913" s="10">
        <v>1.07</v>
      </c>
      <c r="I913" s="7">
        <f t="shared" si="134"/>
        <v>-9.2592592592592674E-3</v>
      </c>
      <c r="J913" s="8">
        <f t="shared" si="135"/>
        <v>1.2877315608545201</v>
      </c>
      <c r="K913" s="8">
        <f t="shared" si="136"/>
        <v>0.79626843914548051</v>
      </c>
      <c r="L913" s="8">
        <f t="shared" si="137"/>
        <v>1.0420000000000003</v>
      </c>
      <c r="M913" s="19">
        <f t="shared" si="138"/>
        <v>0.61720783789503919</v>
      </c>
      <c r="N913" s="19">
        <f t="shared" si="139"/>
        <v>-4.1869330111388839E-2</v>
      </c>
      <c r="O913" s="19">
        <f t="shared" si="140"/>
        <v>1.4206471838942181E-3</v>
      </c>
      <c r="P913" s="19">
        <f t="shared" si="141"/>
        <v>1.8122067531161443E-2</v>
      </c>
      <c r="Q913" s="15"/>
      <c r="R913" s="1"/>
      <c r="S913" s="15"/>
      <c r="X913" s="10"/>
      <c r="Y913" s="10"/>
    </row>
    <row r="914" spans="1:25">
      <c r="A914" s="3">
        <v>39661</v>
      </c>
      <c r="B914" s="9">
        <f t="shared" si="142"/>
        <v>39661</v>
      </c>
      <c r="C914" s="5">
        <v>1.03</v>
      </c>
      <c r="D914" s="5">
        <v>1.1499999999999999</v>
      </c>
      <c r="E914" s="5">
        <v>1.03</v>
      </c>
      <c r="F914" s="5">
        <v>1.03</v>
      </c>
      <c r="G914" s="6">
        <v>0</v>
      </c>
      <c r="H914" s="10">
        <v>1.03</v>
      </c>
      <c r="I914" s="7">
        <f t="shared" si="134"/>
        <v>-3.738317757009349E-2</v>
      </c>
      <c r="J914" s="8">
        <f t="shared" si="135"/>
        <v>1.2855885910371916</v>
      </c>
      <c r="K914" s="8">
        <f t="shared" si="136"/>
        <v>0.81141140896280839</v>
      </c>
      <c r="L914" s="8">
        <f t="shared" si="137"/>
        <v>1.0485</v>
      </c>
      <c r="M914" s="19">
        <f t="shared" si="138"/>
        <v>0.58438564806539151</v>
      </c>
      <c r="N914" s="19">
        <f t="shared" si="139"/>
        <v>-5.3178504572440874E-2</v>
      </c>
      <c r="O914" s="19">
        <f t="shared" si="140"/>
        <v>-1.6641432752541134E-3</v>
      </c>
      <c r="P914" s="19">
        <f t="shared" si="141"/>
        <v>1.9017418087772804E-2</v>
      </c>
      <c r="Q914" s="15"/>
      <c r="R914" s="1"/>
      <c r="S914" s="15"/>
      <c r="X914" s="10"/>
      <c r="Y914" s="10"/>
    </row>
    <row r="915" spans="1:25">
      <c r="A915" s="3">
        <v>39664</v>
      </c>
      <c r="B915" s="9">
        <f t="shared" si="142"/>
        <v>39664</v>
      </c>
      <c r="C915" s="5">
        <v>1.07</v>
      </c>
      <c r="D915" s="5">
        <v>1.07</v>
      </c>
      <c r="E915" s="5">
        <v>1.07</v>
      </c>
      <c r="F915" s="5">
        <v>1.07</v>
      </c>
      <c r="G915" s="6">
        <v>2000</v>
      </c>
      <c r="H915" s="10">
        <v>1.07</v>
      </c>
      <c r="I915" s="7">
        <f t="shared" si="134"/>
        <v>3.8834951456310711E-2</v>
      </c>
      <c r="J915" s="8">
        <f t="shared" si="135"/>
        <v>1.2849972647538681</v>
      </c>
      <c r="K915" s="8">
        <f t="shared" si="136"/>
        <v>0.82800273524613233</v>
      </c>
      <c r="L915" s="8">
        <f t="shared" si="137"/>
        <v>1.0565000000000002</v>
      </c>
      <c r="M915" s="19">
        <f t="shared" si="138"/>
        <v>0.55192393702889098</v>
      </c>
      <c r="N915" s="19">
        <f t="shared" si="139"/>
        <v>-5.5548439876928896E-2</v>
      </c>
      <c r="O915" s="19">
        <f t="shared" si="140"/>
        <v>-4.5996540996556812E-4</v>
      </c>
      <c r="P915" s="19">
        <f t="shared" si="141"/>
        <v>2.0447489522647831E-2</v>
      </c>
      <c r="Q915" s="15"/>
      <c r="R915" s="1"/>
      <c r="S915" s="15"/>
      <c r="X915" s="10"/>
      <c r="Y915" s="10"/>
    </row>
    <row r="916" spans="1:25">
      <c r="A916" s="3">
        <v>39665</v>
      </c>
      <c r="B916" s="9">
        <f t="shared" si="142"/>
        <v>39665</v>
      </c>
      <c r="C916" s="5">
        <v>1.03</v>
      </c>
      <c r="D916" s="5">
        <v>1.07</v>
      </c>
      <c r="E916" s="5">
        <v>1.03</v>
      </c>
      <c r="F916" s="5">
        <v>1.06</v>
      </c>
      <c r="G916" s="6">
        <v>93500</v>
      </c>
      <c r="H916" s="10">
        <v>1.06</v>
      </c>
      <c r="I916" s="7">
        <f t="shared" si="134"/>
        <v>-9.3457943925233725E-3</v>
      </c>
      <c r="J916" s="8">
        <f t="shared" si="135"/>
        <v>1.2814308645628818</v>
      </c>
      <c r="K916" s="8">
        <f t="shared" si="136"/>
        <v>0.84756913543711865</v>
      </c>
      <c r="L916" s="8">
        <f t="shared" si="137"/>
        <v>1.0645000000000002</v>
      </c>
      <c r="M916" s="19">
        <f t="shared" si="138"/>
        <v>0.51188948604411688</v>
      </c>
      <c r="N916" s="19">
        <f t="shared" si="139"/>
        <v>-7.253617445963112E-2</v>
      </c>
      <c r="O916" s="19">
        <f t="shared" si="140"/>
        <v>-2.7754146166757993E-3</v>
      </c>
      <c r="P916" s="19">
        <f t="shared" si="141"/>
        <v>2.363084004205615E-2</v>
      </c>
      <c r="Q916" s="15"/>
      <c r="R916" s="1"/>
      <c r="S916" s="15"/>
      <c r="X916" s="10"/>
      <c r="Y916" s="10"/>
    </row>
    <row r="917" spans="1:25">
      <c r="A917" s="3">
        <v>39666</v>
      </c>
      <c r="B917" s="9">
        <f t="shared" si="142"/>
        <v>39666</v>
      </c>
      <c r="C917" s="5">
        <v>1.1399999999999999</v>
      </c>
      <c r="D917" s="5">
        <v>1.2</v>
      </c>
      <c r="E917" s="5">
        <v>1.1200000000000001</v>
      </c>
      <c r="F917" s="5">
        <v>1.2</v>
      </c>
      <c r="G917" s="6">
        <v>84800</v>
      </c>
      <c r="H917" s="10">
        <v>1.2</v>
      </c>
      <c r="I917" s="7">
        <f t="shared" si="134"/>
        <v>0.13207547169811309</v>
      </c>
      <c r="J917" s="8">
        <f t="shared" si="135"/>
        <v>1.2902581552396015</v>
      </c>
      <c r="K917" s="8">
        <f t="shared" si="136"/>
        <v>0.8687418447603984</v>
      </c>
      <c r="L917" s="8">
        <f t="shared" si="137"/>
        <v>1.0794999999999999</v>
      </c>
      <c r="M917" s="19">
        <f t="shared" si="138"/>
        <v>0.48520318552798453</v>
      </c>
      <c r="N917" s="19">
        <f t="shared" si="139"/>
        <v>-5.2132933462580265E-2</v>
      </c>
      <c r="O917" s="19">
        <f t="shared" si="140"/>
        <v>6.8886203078391316E-3</v>
      </c>
      <c r="P917" s="19">
        <f t="shared" si="141"/>
        <v>2.498051007055643E-2</v>
      </c>
      <c r="Q917" s="15"/>
      <c r="R917" s="1"/>
      <c r="S917" s="15"/>
      <c r="X917" s="10"/>
      <c r="Y917" s="10"/>
    </row>
    <row r="918" spans="1:25">
      <c r="A918" s="3">
        <v>39667</v>
      </c>
      <c r="B918" s="9">
        <f t="shared" si="142"/>
        <v>39667</v>
      </c>
      <c r="C918" s="5">
        <v>1.2</v>
      </c>
      <c r="D918" s="5">
        <v>1.3</v>
      </c>
      <c r="E918" s="5">
        <v>1.2</v>
      </c>
      <c r="F918" s="5">
        <v>1.3</v>
      </c>
      <c r="G918" s="6">
        <v>264400</v>
      </c>
      <c r="H918" s="10">
        <v>1.3</v>
      </c>
      <c r="I918" s="7">
        <f t="shared" si="134"/>
        <v>8.3333333333333412E-2</v>
      </c>
      <c r="J918" s="8">
        <f t="shared" si="135"/>
        <v>1.3216393375775208</v>
      </c>
      <c r="K918" s="8">
        <f t="shared" si="136"/>
        <v>0.86936066242247889</v>
      </c>
      <c r="L918" s="8">
        <f t="shared" si="137"/>
        <v>1.0954999999999999</v>
      </c>
      <c r="M918" s="19">
        <f t="shared" si="138"/>
        <v>0.52024285742900378</v>
      </c>
      <c r="N918" s="19">
        <f t="shared" si="139"/>
        <v>7.221649186595934E-2</v>
      </c>
      <c r="O918" s="19">
        <f t="shared" si="140"/>
        <v>2.432163068335097E-2</v>
      </c>
      <c r="P918" s="19">
        <f t="shared" si="141"/>
        <v>7.1231478696777526E-4</v>
      </c>
      <c r="Q918" s="15"/>
      <c r="R918" s="1"/>
      <c r="S918" s="15"/>
      <c r="X918" s="10"/>
      <c r="Y918" s="10"/>
    </row>
    <row r="919" spans="1:25">
      <c r="A919" s="3">
        <v>39668</v>
      </c>
      <c r="B919" s="9">
        <f t="shared" si="142"/>
        <v>39668</v>
      </c>
      <c r="C919" s="5">
        <v>1.25</v>
      </c>
      <c r="D919" s="5">
        <v>1.26</v>
      </c>
      <c r="E919" s="5">
        <v>1.1100000000000001</v>
      </c>
      <c r="F919" s="5">
        <v>1.25</v>
      </c>
      <c r="G919" s="6">
        <v>221300</v>
      </c>
      <c r="H919" s="10">
        <v>1.25</v>
      </c>
      <c r="I919" s="7">
        <f t="shared" si="134"/>
        <v>-3.8461538461538491E-2</v>
      </c>
      <c r="J919" s="8">
        <f t="shared" si="135"/>
        <v>1.3298962885805103</v>
      </c>
      <c r="K919" s="8">
        <f t="shared" si="136"/>
        <v>0.89610371141948963</v>
      </c>
      <c r="L919" s="8">
        <f t="shared" si="137"/>
        <v>1.113</v>
      </c>
      <c r="M919" s="19">
        <f t="shared" si="138"/>
        <v>0.48408746848494083</v>
      </c>
      <c r="N919" s="19">
        <f t="shared" si="139"/>
        <v>-6.9497136631033865E-2</v>
      </c>
      <c r="O919" s="19">
        <f t="shared" si="140"/>
        <v>6.2475069924325692E-3</v>
      </c>
      <c r="P919" s="19">
        <f t="shared" si="141"/>
        <v>3.0761742683975454E-2</v>
      </c>
      <c r="Q919" s="15"/>
      <c r="R919" s="1"/>
      <c r="S919" s="15"/>
      <c r="X919" s="10"/>
      <c r="Y919" s="10"/>
    </row>
    <row r="920" spans="1:25">
      <c r="A920" s="3">
        <v>39671</v>
      </c>
      <c r="B920" s="9">
        <f t="shared" si="142"/>
        <v>39671</v>
      </c>
      <c r="C920" s="5">
        <v>1.24</v>
      </c>
      <c r="D920" s="5">
        <v>1.24</v>
      </c>
      <c r="E920" s="5">
        <v>1.1499999999999999</v>
      </c>
      <c r="F920" s="5">
        <v>1.1599999999999999</v>
      </c>
      <c r="G920" s="6">
        <v>48000</v>
      </c>
      <c r="H920" s="10">
        <v>1.1599999999999999</v>
      </c>
      <c r="I920" s="7">
        <f t="shared" si="134"/>
        <v>-7.2000000000000064E-2</v>
      </c>
      <c r="J920" s="8">
        <f t="shared" si="135"/>
        <v>1.320257560985409</v>
      </c>
      <c r="K920" s="8">
        <f t="shared" si="136"/>
        <v>0.93174243901459064</v>
      </c>
      <c r="L920" s="8">
        <f t="shared" si="137"/>
        <v>1.1259999999999999</v>
      </c>
      <c r="M920" s="19">
        <f t="shared" si="138"/>
        <v>0.4169769516795987</v>
      </c>
      <c r="N920" s="19">
        <f t="shared" si="139"/>
        <v>-0.13863303880883221</v>
      </c>
      <c r="O920" s="19">
        <f t="shared" si="140"/>
        <v>-7.2477287724363763E-3</v>
      </c>
      <c r="P920" s="19">
        <f t="shared" si="141"/>
        <v>3.9770762179577208E-2</v>
      </c>
      <c r="Q920" s="15"/>
      <c r="R920" s="1"/>
      <c r="S920" s="15"/>
      <c r="X920" s="10"/>
      <c r="Y920" s="10"/>
    </row>
    <row r="921" spans="1:25">
      <c r="A921" s="3">
        <v>39672</v>
      </c>
      <c r="B921" s="9">
        <f t="shared" si="142"/>
        <v>39672</v>
      </c>
      <c r="C921" s="5">
        <v>1.25</v>
      </c>
      <c r="D921" s="5">
        <v>1.3</v>
      </c>
      <c r="E921" s="5">
        <v>1.25</v>
      </c>
      <c r="F921" s="5">
        <v>1.27</v>
      </c>
      <c r="G921" s="6">
        <v>81100</v>
      </c>
      <c r="H921" s="10">
        <v>1.27</v>
      </c>
      <c r="I921" s="7">
        <f t="shared" si="134"/>
        <v>9.4827586206896644E-2</v>
      </c>
      <c r="J921" s="8">
        <f t="shared" si="135"/>
        <v>1.3185660794066438</v>
      </c>
      <c r="K921" s="8">
        <f t="shared" si="136"/>
        <v>0.97043392059335642</v>
      </c>
      <c r="L921" s="8">
        <f t="shared" si="137"/>
        <v>1.1445000000000001</v>
      </c>
      <c r="M921" s="19">
        <f t="shared" si="138"/>
        <v>0.35873865435415481</v>
      </c>
      <c r="N921" s="19">
        <f t="shared" si="139"/>
        <v>-0.13966790512247226</v>
      </c>
      <c r="O921" s="19">
        <f t="shared" si="140"/>
        <v>-1.2811754529947288E-3</v>
      </c>
      <c r="P921" s="19">
        <f t="shared" si="141"/>
        <v>4.1525941031177925E-2</v>
      </c>
      <c r="Q921" s="15"/>
      <c r="R921" s="1"/>
      <c r="S921" s="15"/>
      <c r="X921" s="10"/>
      <c r="Y921" s="10"/>
    </row>
    <row r="922" spans="1:25">
      <c r="A922" s="3">
        <v>39673</v>
      </c>
      <c r="B922" s="9">
        <f t="shared" si="142"/>
        <v>39673</v>
      </c>
      <c r="C922" s="5">
        <v>1.27</v>
      </c>
      <c r="D922" s="5">
        <v>1.27</v>
      </c>
      <c r="E922" s="5">
        <v>1.22</v>
      </c>
      <c r="F922" s="5">
        <v>1.25</v>
      </c>
      <c r="G922" s="6">
        <v>450300</v>
      </c>
      <c r="H922" s="10">
        <v>1.25</v>
      </c>
      <c r="I922" s="7">
        <f t="shared" si="134"/>
        <v>-1.5748031496063006E-2</v>
      </c>
      <c r="J922" s="8">
        <f t="shared" si="135"/>
        <v>1.3286809404039375</v>
      </c>
      <c r="K922" s="8">
        <f t="shared" si="136"/>
        <v>0.98031905959606269</v>
      </c>
      <c r="L922" s="8">
        <f t="shared" si="137"/>
        <v>1.1545000000000001</v>
      </c>
      <c r="M922" s="19">
        <f t="shared" si="138"/>
        <v>0.35535561345855721</v>
      </c>
      <c r="N922" s="19">
        <f t="shared" si="139"/>
        <v>-9.430377391831845E-3</v>
      </c>
      <c r="O922" s="19">
        <f t="shared" si="140"/>
        <v>7.6711066326272687E-3</v>
      </c>
      <c r="P922" s="19">
        <f t="shared" si="141"/>
        <v>1.0186308199802162E-2</v>
      </c>
      <c r="Q922" s="15"/>
      <c r="R922" s="1"/>
      <c r="S922" s="15"/>
      <c r="X922" s="10"/>
      <c r="Y922" s="10"/>
    </row>
    <row r="923" spans="1:25">
      <c r="A923" s="3">
        <v>39674</v>
      </c>
      <c r="B923" s="9">
        <f t="shared" si="142"/>
        <v>39674</v>
      </c>
      <c r="C923" s="5">
        <v>1.27</v>
      </c>
      <c r="D923" s="5">
        <v>1.3</v>
      </c>
      <c r="E923" s="5">
        <v>1.27</v>
      </c>
      <c r="F923" s="5">
        <v>1.29</v>
      </c>
      <c r="G923" s="6">
        <v>15000</v>
      </c>
      <c r="H923" s="10">
        <v>1.29</v>
      </c>
      <c r="I923" s="7">
        <f t="shared" si="134"/>
        <v>3.2000000000000028E-2</v>
      </c>
      <c r="J923" s="8">
        <f t="shared" si="135"/>
        <v>1.3432795237011343</v>
      </c>
      <c r="K923" s="8">
        <f t="shared" si="136"/>
        <v>0.98972047629886539</v>
      </c>
      <c r="L923" s="8">
        <f t="shared" si="137"/>
        <v>1.1664999999999999</v>
      </c>
      <c r="M923" s="19">
        <f t="shared" si="138"/>
        <v>0.35723121413475223</v>
      </c>
      <c r="N923" s="19">
        <f t="shared" si="139"/>
        <v>5.2780949706701646E-3</v>
      </c>
      <c r="O923" s="19">
        <f t="shared" si="140"/>
        <v>1.0987275314387143E-2</v>
      </c>
      <c r="P923" s="19">
        <f t="shared" si="141"/>
        <v>9.5901600716368045E-3</v>
      </c>
      <c r="Q923" s="15"/>
      <c r="R923" s="1"/>
      <c r="S923" s="15"/>
      <c r="X923" s="10"/>
      <c r="Y923" s="10"/>
    </row>
    <row r="924" spans="1:25">
      <c r="A924" s="3">
        <v>39675</v>
      </c>
      <c r="B924" s="9">
        <f t="shared" si="142"/>
        <v>39675</v>
      </c>
      <c r="C924" s="5">
        <v>1.3</v>
      </c>
      <c r="D924" s="5">
        <v>1.35</v>
      </c>
      <c r="E924" s="5">
        <v>1.29</v>
      </c>
      <c r="F924" s="5">
        <v>1.32</v>
      </c>
      <c r="G924" s="6">
        <v>259300</v>
      </c>
      <c r="H924" s="10">
        <v>1.32</v>
      </c>
      <c r="I924" s="7">
        <f t="shared" si="134"/>
        <v>2.3255813953488393E-2</v>
      </c>
      <c r="J924" s="8">
        <f t="shared" si="135"/>
        <v>1.363932654572249</v>
      </c>
      <c r="K924" s="8">
        <f t="shared" si="136"/>
        <v>0.98906734542775121</v>
      </c>
      <c r="L924" s="8">
        <f t="shared" si="137"/>
        <v>1.1765000000000001</v>
      </c>
      <c r="M924" s="19">
        <f t="shared" si="138"/>
        <v>0.37900888233487912</v>
      </c>
      <c r="N924" s="19">
        <f t="shared" si="139"/>
        <v>6.0962388891112045E-2</v>
      </c>
      <c r="O924" s="19">
        <f t="shared" si="140"/>
        <v>1.5375154989491041E-2</v>
      </c>
      <c r="P924" s="19">
        <f t="shared" si="141"/>
        <v>-6.5991447762767813E-4</v>
      </c>
      <c r="Q924" s="15"/>
      <c r="R924" s="1"/>
      <c r="S924" s="15"/>
      <c r="X924" s="10"/>
      <c r="Y924" s="10"/>
    </row>
    <row r="925" spans="1:25">
      <c r="A925" s="3">
        <v>39678</v>
      </c>
      <c r="B925" s="9">
        <f t="shared" si="142"/>
        <v>39678</v>
      </c>
      <c r="C925" s="5">
        <v>1.3</v>
      </c>
      <c r="D925" s="5">
        <v>1.34</v>
      </c>
      <c r="E925" s="5">
        <v>1.29</v>
      </c>
      <c r="F925" s="5">
        <v>1.29</v>
      </c>
      <c r="G925" s="6">
        <v>84800</v>
      </c>
      <c r="H925" s="10">
        <v>1.29</v>
      </c>
      <c r="I925" s="7">
        <f t="shared" si="134"/>
        <v>-2.2727272727272745E-2</v>
      </c>
      <c r="J925" s="8">
        <f t="shared" si="135"/>
        <v>1.3698400114978568</v>
      </c>
      <c r="K925" s="8">
        <f t="shared" si="136"/>
        <v>0.98715998850214304</v>
      </c>
      <c r="L925" s="8">
        <f t="shared" si="137"/>
        <v>1.1784999999999999</v>
      </c>
      <c r="M925" s="19">
        <f t="shared" si="138"/>
        <v>0.38765755040008193</v>
      </c>
      <c r="N925" s="19">
        <f t="shared" si="139"/>
        <v>2.2819169861990597E-2</v>
      </c>
      <c r="O925" s="19">
        <f t="shared" si="140"/>
        <v>4.3311206794594149E-3</v>
      </c>
      <c r="P925" s="19">
        <f t="shared" si="141"/>
        <v>-1.9284398928197148E-3</v>
      </c>
      <c r="Q925" s="15"/>
      <c r="R925" s="1"/>
      <c r="S925" s="15"/>
      <c r="X925" s="10"/>
      <c r="Y925" s="10"/>
    </row>
    <row r="926" spans="1:25">
      <c r="A926" s="3">
        <v>39679</v>
      </c>
      <c r="B926" s="9">
        <f t="shared" si="142"/>
        <v>39679</v>
      </c>
      <c r="C926" s="5">
        <v>1.28</v>
      </c>
      <c r="D926" s="5">
        <v>1.3</v>
      </c>
      <c r="E926" s="5">
        <v>1.28</v>
      </c>
      <c r="F926" s="5">
        <v>1.29</v>
      </c>
      <c r="G926" s="6">
        <v>195700</v>
      </c>
      <c r="H926" s="10">
        <v>1.29</v>
      </c>
      <c r="I926" s="7">
        <f t="shared" si="134"/>
        <v>0</v>
      </c>
      <c r="J926" s="8">
        <f t="shared" si="135"/>
        <v>1.3802916622668073</v>
      </c>
      <c r="K926" s="8">
        <f t="shared" si="136"/>
        <v>0.98570833773319266</v>
      </c>
      <c r="L926" s="8">
        <f t="shared" si="137"/>
        <v>1.1830000000000001</v>
      </c>
      <c r="M926" s="19">
        <f t="shared" si="138"/>
        <v>0.40030433894982309</v>
      </c>
      <c r="N926" s="19">
        <f t="shared" si="139"/>
        <v>3.2623609514864461E-2</v>
      </c>
      <c r="O926" s="19">
        <f t="shared" si="140"/>
        <v>7.6298331784907464E-3</v>
      </c>
      <c r="P926" s="19">
        <f t="shared" si="141"/>
        <v>-1.4705324221588657E-3</v>
      </c>
      <c r="Q926" s="15"/>
      <c r="R926" s="1"/>
      <c r="S926" s="15"/>
      <c r="X926" s="10"/>
      <c r="Y926" s="10"/>
    </row>
    <row r="927" spans="1:25">
      <c r="A927" s="3">
        <v>39680</v>
      </c>
      <c r="B927" s="9">
        <f t="shared" si="142"/>
        <v>39680</v>
      </c>
      <c r="C927" s="5">
        <v>1.29</v>
      </c>
      <c r="D927" s="5">
        <v>1.3</v>
      </c>
      <c r="E927" s="5">
        <v>1.26</v>
      </c>
      <c r="F927" s="5">
        <v>1.28</v>
      </c>
      <c r="G927" s="6">
        <v>9600</v>
      </c>
      <c r="H927" s="10">
        <v>1.28</v>
      </c>
      <c r="I927" s="7">
        <f t="shared" si="134"/>
        <v>-7.7519379844961309E-3</v>
      </c>
      <c r="J927" s="8">
        <f t="shared" si="135"/>
        <v>1.3842473404078262</v>
      </c>
      <c r="K927" s="8">
        <f t="shared" si="136"/>
        <v>0.98475265959217373</v>
      </c>
      <c r="L927" s="8">
        <f t="shared" si="137"/>
        <v>1.1844999999999999</v>
      </c>
      <c r="M927" s="19">
        <f t="shared" si="138"/>
        <v>0.4056802253076417</v>
      </c>
      <c r="N927" s="19">
        <f t="shared" si="139"/>
        <v>1.3429498096178405E-2</v>
      </c>
      <c r="O927" s="19">
        <f t="shared" si="140"/>
        <v>2.8658277443497316E-3</v>
      </c>
      <c r="P927" s="19">
        <f t="shared" si="141"/>
        <v>-9.6953439920847355E-4</v>
      </c>
      <c r="Q927" s="15"/>
      <c r="R927" s="1"/>
      <c r="S927" s="15"/>
      <c r="X927" s="10"/>
      <c r="Y927" s="10"/>
    </row>
    <row r="928" spans="1:25">
      <c r="A928" s="3">
        <v>39681</v>
      </c>
      <c r="B928" s="9">
        <f t="shared" si="142"/>
        <v>39681</v>
      </c>
      <c r="C928" s="5">
        <v>1.3</v>
      </c>
      <c r="D928" s="5">
        <v>1.3</v>
      </c>
      <c r="E928" s="5">
        <v>1.28</v>
      </c>
      <c r="F928" s="5">
        <v>1.29</v>
      </c>
      <c r="G928" s="6">
        <v>24000</v>
      </c>
      <c r="H928" s="10">
        <v>1.29</v>
      </c>
      <c r="I928" s="7">
        <f t="shared" si="134"/>
        <v>7.8125000000000069E-3</v>
      </c>
      <c r="J928" s="8">
        <f t="shared" si="135"/>
        <v>1.3925091684986275</v>
      </c>
      <c r="K928" s="8">
        <f t="shared" si="136"/>
        <v>0.98349083150137251</v>
      </c>
      <c r="L928" s="8">
        <f t="shared" si="137"/>
        <v>1.1879999999999999</v>
      </c>
      <c r="M928" s="19">
        <f t="shared" si="138"/>
        <v>0.41588423999119323</v>
      </c>
      <c r="N928" s="19">
        <f t="shared" si="139"/>
        <v>2.5152852042057181E-2</v>
      </c>
      <c r="O928" s="19">
        <f t="shared" si="140"/>
        <v>5.9684623185674622E-3</v>
      </c>
      <c r="P928" s="19">
        <f t="shared" si="141"/>
        <v>-1.2813655068713344E-3</v>
      </c>
      <c r="Q928" s="15"/>
      <c r="R928" s="1"/>
      <c r="S928" s="15"/>
      <c r="X928" s="10"/>
      <c r="Y928" s="10"/>
    </row>
    <row r="929" spans="1:25">
      <c r="A929" s="3">
        <v>39682</v>
      </c>
      <c r="B929" s="9">
        <f t="shared" si="142"/>
        <v>39682</v>
      </c>
      <c r="C929" s="5">
        <v>1.29</v>
      </c>
      <c r="D929" s="5">
        <v>1.29</v>
      </c>
      <c r="E929" s="5">
        <v>1.22</v>
      </c>
      <c r="F929" s="5">
        <v>1.25</v>
      </c>
      <c r="G929" s="6">
        <v>31100</v>
      </c>
      <c r="H929" s="10">
        <v>1.25</v>
      </c>
      <c r="I929" s="7">
        <f t="shared" si="134"/>
        <v>-3.1007751937984523E-2</v>
      </c>
      <c r="J929" s="8">
        <f t="shared" si="135"/>
        <v>1.3979285588575445</v>
      </c>
      <c r="K929" s="8">
        <f t="shared" si="136"/>
        <v>0.99207144114245516</v>
      </c>
      <c r="L929" s="8">
        <f t="shared" si="137"/>
        <v>1.1949999999999998</v>
      </c>
      <c r="M929" s="19">
        <f t="shared" si="138"/>
        <v>0.4091006966672785</v>
      </c>
      <c r="N929" s="19">
        <f t="shared" si="139"/>
        <v>-1.6311133415535004E-2</v>
      </c>
      <c r="O929" s="19">
        <f t="shared" si="140"/>
        <v>3.8918166440226011E-3</v>
      </c>
      <c r="P929" s="19">
        <f t="shared" si="141"/>
        <v>8.7246462968889136E-3</v>
      </c>
      <c r="Q929" s="15"/>
      <c r="R929" s="1"/>
      <c r="S929" s="15"/>
      <c r="X929" s="10"/>
      <c r="Y929" s="10"/>
    </row>
    <row r="930" spans="1:25">
      <c r="A930" s="3">
        <v>39685</v>
      </c>
      <c r="B930" s="9">
        <f t="shared" si="142"/>
        <v>39685</v>
      </c>
      <c r="C930" s="5">
        <v>1.28</v>
      </c>
      <c r="D930" s="5">
        <v>1.35</v>
      </c>
      <c r="E930" s="5">
        <v>1.25</v>
      </c>
      <c r="F930" s="5">
        <v>1.3</v>
      </c>
      <c r="G930" s="6">
        <v>120100</v>
      </c>
      <c r="H930" s="10">
        <v>1.3</v>
      </c>
      <c r="I930" s="7">
        <f t="shared" si="134"/>
        <v>4.0000000000000036E-2</v>
      </c>
      <c r="J930" s="8">
        <f t="shared" si="135"/>
        <v>1.4038542716622178</v>
      </c>
      <c r="K930" s="8">
        <f t="shared" si="136"/>
        <v>1.0111457283377823</v>
      </c>
      <c r="L930" s="8">
        <f t="shared" si="137"/>
        <v>1.2075</v>
      </c>
      <c r="M930" s="19">
        <f t="shared" si="138"/>
        <v>0.3883797679390954</v>
      </c>
      <c r="N930" s="19">
        <f t="shared" si="139"/>
        <v>-5.0649947303891843E-2</v>
      </c>
      <c r="O930" s="19">
        <f t="shared" si="140"/>
        <v>4.2389239186271625E-3</v>
      </c>
      <c r="P930" s="19">
        <f t="shared" si="141"/>
        <v>1.9226727435436946E-2</v>
      </c>
      <c r="Q930" s="15"/>
      <c r="R930" s="1"/>
      <c r="S930" s="15"/>
      <c r="X930" s="10"/>
      <c r="Y930" s="10"/>
    </row>
    <row r="931" spans="1:25">
      <c r="A931" s="3">
        <v>39686</v>
      </c>
      <c r="B931" s="9">
        <f t="shared" si="142"/>
        <v>39686</v>
      </c>
      <c r="C931" s="5">
        <v>1.3</v>
      </c>
      <c r="D931" s="5">
        <v>1.3</v>
      </c>
      <c r="E931" s="5">
        <v>1.26</v>
      </c>
      <c r="F931" s="5">
        <v>1.29</v>
      </c>
      <c r="G931" s="6">
        <v>15300</v>
      </c>
      <c r="H931" s="10">
        <v>1.29</v>
      </c>
      <c r="I931" s="7">
        <f t="shared" si="134"/>
        <v>-7.6923076923076988E-3</v>
      </c>
      <c r="J931" s="8">
        <f t="shared" si="135"/>
        <v>1.4099870461974069</v>
      </c>
      <c r="K931" s="8">
        <f t="shared" si="136"/>
        <v>1.0240129538025933</v>
      </c>
      <c r="L931" s="8">
        <f t="shared" si="137"/>
        <v>1.2170000000000001</v>
      </c>
      <c r="M931" s="19">
        <f t="shared" si="138"/>
        <v>0.37692305645307372</v>
      </c>
      <c r="N931" s="19">
        <f t="shared" si="139"/>
        <v>-2.9498734053052641E-2</v>
      </c>
      <c r="O931" s="19">
        <f t="shared" si="140"/>
        <v>4.3685264624565914E-3</v>
      </c>
      <c r="P931" s="19">
        <f t="shared" si="141"/>
        <v>1.272539170586556E-2</v>
      </c>
      <c r="Q931" s="15"/>
      <c r="R931" s="1"/>
      <c r="S931" s="15"/>
      <c r="X931" s="10"/>
      <c r="Y931" s="10"/>
    </row>
    <row r="932" spans="1:25">
      <c r="A932" s="3">
        <v>39687</v>
      </c>
      <c r="B932" s="9">
        <f t="shared" si="142"/>
        <v>39687</v>
      </c>
      <c r="C932" s="5">
        <v>1.29</v>
      </c>
      <c r="D932" s="5">
        <v>1.35</v>
      </c>
      <c r="E932" s="5">
        <v>1.29</v>
      </c>
      <c r="F932" s="5">
        <v>1.31</v>
      </c>
      <c r="G932" s="6">
        <v>858800</v>
      </c>
      <c r="H932" s="10">
        <v>1.31</v>
      </c>
      <c r="I932" s="7">
        <f t="shared" si="134"/>
        <v>1.5503875968992262E-2</v>
      </c>
      <c r="J932" s="8">
        <f t="shared" si="135"/>
        <v>1.4147552012696558</v>
      </c>
      <c r="K932" s="8">
        <f t="shared" si="136"/>
        <v>1.042244798730344</v>
      </c>
      <c r="L932" s="8">
        <f t="shared" si="137"/>
        <v>1.2284999999999999</v>
      </c>
      <c r="M932" s="19">
        <f t="shared" si="138"/>
        <v>0.35741162056467113</v>
      </c>
      <c r="N932" s="19">
        <f t="shared" si="139"/>
        <v>-5.1765036800904045E-2</v>
      </c>
      <c r="O932" s="19">
        <f t="shared" si="140"/>
        <v>3.3817013320144745E-3</v>
      </c>
      <c r="P932" s="19">
        <f t="shared" si="141"/>
        <v>1.7804310834202058E-2</v>
      </c>
      <c r="Q932" s="15"/>
      <c r="R932" s="1"/>
      <c r="S932" s="15"/>
      <c r="X932" s="10"/>
      <c r="Y932" s="10"/>
    </row>
    <row r="933" spans="1:25">
      <c r="A933" s="3">
        <v>39688</v>
      </c>
      <c r="B933" s="9">
        <f t="shared" si="142"/>
        <v>39688</v>
      </c>
      <c r="C933" s="5">
        <v>1.3</v>
      </c>
      <c r="D933" s="5">
        <v>1.3</v>
      </c>
      <c r="E933" s="5">
        <v>1.3</v>
      </c>
      <c r="F933" s="5">
        <v>1.3</v>
      </c>
      <c r="G933" s="6">
        <v>30300</v>
      </c>
      <c r="H933" s="10">
        <v>1.3</v>
      </c>
      <c r="I933" s="7">
        <f t="shared" si="134"/>
        <v>-7.6335877862595486E-3</v>
      </c>
      <c r="J933" s="8">
        <f t="shared" si="135"/>
        <v>1.4136663467687391</v>
      </c>
      <c r="K933" s="8">
        <f t="shared" si="136"/>
        <v>1.0663336532312604</v>
      </c>
      <c r="L933" s="8">
        <f t="shared" si="137"/>
        <v>1.2399999999999998</v>
      </c>
      <c r="M933" s="19">
        <f t="shared" si="138"/>
        <v>0.32572609190844998</v>
      </c>
      <c r="N933" s="19">
        <f t="shared" si="139"/>
        <v>-8.8652765699563693E-2</v>
      </c>
      <c r="O933" s="19">
        <f t="shared" si="140"/>
        <v>-7.6964163124439448E-4</v>
      </c>
      <c r="P933" s="19">
        <f t="shared" si="141"/>
        <v>2.3112472741779327E-2</v>
      </c>
      <c r="Q933" s="15"/>
      <c r="R933" s="1"/>
      <c r="S933" s="15"/>
      <c r="X933" s="10"/>
      <c r="Y933" s="10"/>
    </row>
    <row r="934" spans="1:25">
      <c r="A934" s="3">
        <v>39689</v>
      </c>
      <c r="B934" s="9">
        <f t="shared" si="142"/>
        <v>39689</v>
      </c>
      <c r="C934" s="5">
        <v>1.3</v>
      </c>
      <c r="D934" s="5">
        <v>1.3</v>
      </c>
      <c r="E934" s="5">
        <v>1.27</v>
      </c>
      <c r="F934" s="5">
        <v>1.27</v>
      </c>
      <c r="G934" s="6">
        <v>32100</v>
      </c>
      <c r="H934" s="10">
        <v>1.27</v>
      </c>
      <c r="I934" s="7">
        <f t="shared" si="134"/>
        <v>-2.3076923076923096E-2</v>
      </c>
      <c r="J934" s="8">
        <f t="shared" si="135"/>
        <v>1.3967204201210044</v>
      </c>
      <c r="K934" s="8">
        <f t="shared" si="136"/>
        <v>1.1072795798789956</v>
      </c>
      <c r="L934" s="8">
        <f t="shared" si="137"/>
        <v>1.252</v>
      </c>
      <c r="M934" s="19">
        <f t="shared" si="138"/>
        <v>0.2613981558963086</v>
      </c>
      <c r="N934" s="19">
        <f t="shared" si="139"/>
        <v>-0.19749089069051817</v>
      </c>
      <c r="O934" s="19">
        <f t="shared" si="140"/>
        <v>-1.198721797860477E-2</v>
      </c>
      <c r="P934" s="19">
        <f t="shared" si="141"/>
        <v>3.8398794339519079E-2</v>
      </c>
      <c r="Q934" s="15"/>
      <c r="R934" s="1"/>
      <c r="S934" s="15"/>
      <c r="X934" s="10"/>
      <c r="Y934" s="10"/>
    </row>
    <row r="935" spans="1:25">
      <c r="A935" s="3">
        <v>39692</v>
      </c>
      <c r="B935" s="9">
        <f t="shared" si="142"/>
        <v>39692</v>
      </c>
      <c r="C935" s="5">
        <v>1.27</v>
      </c>
      <c r="D935" s="5">
        <v>1.27</v>
      </c>
      <c r="E935" s="5">
        <v>1.22</v>
      </c>
      <c r="F935" s="5">
        <v>1.27</v>
      </c>
      <c r="G935" s="6">
        <v>51300</v>
      </c>
      <c r="H935" s="10">
        <v>1.27</v>
      </c>
      <c r="I935" s="7">
        <f t="shared" si="134"/>
        <v>0</v>
      </c>
      <c r="J935" s="8">
        <f t="shared" si="135"/>
        <v>1.380253963992756</v>
      </c>
      <c r="K935" s="8">
        <f t="shared" si="136"/>
        <v>1.143746036007244</v>
      </c>
      <c r="L935" s="8">
        <f t="shared" si="137"/>
        <v>1.262</v>
      </c>
      <c r="M935" s="19">
        <f t="shared" si="138"/>
        <v>0.20678360452391029</v>
      </c>
      <c r="N935" s="19">
        <f t="shared" si="139"/>
        <v>-0.20893242794743669</v>
      </c>
      <c r="O935" s="19">
        <f t="shared" si="140"/>
        <v>-1.1789371653077006E-2</v>
      </c>
      <c r="P935" s="19">
        <f t="shared" si="141"/>
        <v>3.2933377252593675E-2</v>
      </c>
      <c r="Q935" s="15"/>
      <c r="R935" s="1"/>
      <c r="S935" s="15"/>
      <c r="X935" s="10"/>
      <c r="Y935" s="10"/>
    </row>
    <row r="936" spans="1:25">
      <c r="A936" s="3">
        <v>39693</v>
      </c>
      <c r="B936" s="9">
        <f t="shared" si="142"/>
        <v>39693</v>
      </c>
      <c r="C936" s="5">
        <v>1.25</v>
      </c>
      <c r="D936" s="5">
        <v>1.25</v>
      </c>
      <c r="E936" s="5">
        <v>1.22</v>
      </c>
      <c r="F936" s="5">
        <v>1.23</v>
      </c>
      <c r="G936" s="6">
        <v>22300</v>
      </c>
      <c r="H936" s="10">
        <v>1.23</v>
      </c>
      <c r="I936" s="7">
        <f t="shared" si="134"/>
        <v>-3.1496062992126012E-2</v>
      </c>
      <c r="J936" s="8">
        <f t="shared" si="135"/>
        <v>1.3462561878660746</v>
      </c>
      <c r="K936" s="8">
        <f t="shared" si="136"/>
        <v>1.1947438121339249</v>
      </c>
      <c r="L936" s="8">
        <f t="shared" si="137"/>
        <v>1.2704999999999997</v>
      </c>
      <c r="M936" s="19">
        <f t="shared" si="138"/>
        <v>0.12681578610692643</v>
      </c>
      <c r="N936" s="19">
        <f t="shared" si="139"/>
        <v>-0.38672223845356762</v>
      </c>
      <c r="O936" s="19">
        <f t="shared" si="140"/>
        <v>-2.4631536669044374E-2</v>
      </c>
      <c r="P936" s="19">
        <f t="shared" si="141"/>
        <v>4.458837409807459E-2</v>
      </c>
      <c r="Q936" s="15"/>
      <c r="R936" s="1"/>
      <c r="S936" s="15"/>
      <c r="X936" s="10"/>
      <c r="Y936" s="10"/>
    </row>
    <row r="937" spans="1:25">
      <c r="A937" s="3">
        <v>39694</v>
      </c>
      <c r="B937" s="9">
        <f t="shared" si="142"/>
        <v>39694</v>
      </c>
      <c r="C937" s="5">
        <v>1.23</v>
      </c>
      <c r="D937" s="5">
        <v>1.29</v>
      </c>
      <c r="E937" s="5">
        <v>1.22</v>
      </c>
      <c r="F937" s="5">
        <v>1.23</v>
      </c>
      <c r="G937" s="6">
        <v>13300</v>
      </c>
      <c r="H937" s="10">
        <v>1.23</v>
      </c>
      <c r="I937" s="7">
        <f t="shared" si="134"/>
        <v>0</v>
      </c>
      <c r="J937" s="8">
        <f t="shared" si="135"/>
        <v>1.3431617874986286</v>
      </c>
      <c r="K937" s="8">
        <f t="shared" si="136"/>
        <v>1.200838212501371</v>
      </c>
      <c r="L937" s="8">
        <f t="shared" si="137"/>
        <v>1.2719999999999998</v>
      </c>
      <c r="M937" s="19">
        <f t="shared" si="138"/>
        <v>0.11852019157584484</v>
      </c>
      <c r="N937" s="19">
        <f t="shared" si="139"/>
        <v>-6.541452594937229E-2</v>
      </c>
      <c r="O937" s="19">
        <f t="shared" si="140"/>
        <v>-2.2985226700059898E-3</v>
      </c>
      <c r="P937" s="19">
        <f t="shared" si="141"/>
        <v>5.1010101961197494E-3</v>
      </c>
      <c r="Q937" s="15"/>
      <c r="R937" s="1"/>
      <c r="S937" s="15"/>
      <c r="X937" s="10"/>
      <c r="Y937" s="10"/>
    </row>
    <row r="938" spans="1:25">
      <c r="A938" s="3">
        <v>39695</v>
      </c>
      <c r="B938" s="9">
        <f t="shared" si="142"/>
        <v>39695</v>
      </c>
      <c r="C938" s="5">
        <v>1.22</v>
      </c>
      <c r="D938" s="5">
        <v>1.23</v>
      </c>
      <c r="E938" s="5">
        <v>1.2</v>
      </c>
      <c r="F938" s="5">
        <v>1.2</v>
      </c>
      <c r="G938" s="6">
        <v>175200</v>
      </c>
      <c r="H938" s="10">
        <v>1.2</v>
      </c>
      <c r="I938" s="7">
        <f t="shared" si="134"/>
        <v>-2.4390243902439046E-2</v>
      </c>
      <c r="J938" s="8">
        <f t="shared" si="135"/>
        <v>1.3434460594144655</v>
      </c>
      <c r="K938" s="8">
        <f t="shared" si="136"/>
        <v>1.1905539405855343</v>
      </c>
      <c r="L938" s="8">
        <f t="shared" si="137"/>
        <v>1.2669999999999999</v>
      </c>
      <c r="M938" s="19">
        <f t="shared" si="138"/>
        <v>0.12842099262947823</v>
      </c>
      <c r="N938" s="19">
        <f t="shared" si="139"/>
        <v>8.3536829648959463E-2</v>
      </c>
      <c r="O938" s="19">
        <f t="shared" si="140"/>
        <v>2.1164383805640329E-4</v>
      </c>
      <c r="P938" s="19">
        <f t="shared" si="141"/>
        <v>-8.5642443826086639E-3</v>
      </c>
      <c r="Q938" s="15"/>
      <c r="R938" s="1"/>
      <c r="S938" s="15"/>
      <c r="X938" s="10"/>
      <c r="Y938" s="10"/>
    </row>
    <row r="939" spans="1:25">
      <c r="A939" s="3">
        <v>39696</v>
      </c>
      <c r="B939" s="9">
        <f t="shared" si="142"/>
        <v>39696</v>
      </c>
      <c r="C939" s="5">
        <v>1.2</v>
      </c>
      <c r="D939" s="5">
        <v>1.2</v>
      </c>
      <c r="E939" s="5">
        <v>1.02</v>
      </c>
      <c r="F939" s="5">
        <v>1.1299999999999999</v>
      </c>
      <c r="G939" s="6">
        <v>114900</v>
      </c>
      <c r="H939" s="10">
        <v>1.1299999999999999</v>
      </c>
      <c r="I939" s="7">
        <f t="shared" si="134"/>
        <v>-5.833333333333339E-2</v>
      </c>
      <c r="J939" s="8">
        <f t="shared" si="135"/>
        <v>1.357932966528421</v>
      </c>
      <c r="K939" s="8">
        <f t="shared" si="136"/>
        <v>1.1640670334715788</v>
      </c>
      <c r="L939" s="8">
        <f t="shared" si="137"/>
        <v>1.2609999999999999</v>
      </c>
      <c r="M939" s="19">
        <f t="shared" si="138"/>
        <v>0.16654189791689131</v>
      </c>
      <c r="N939" s="19">
        <f t="shared" si="139"/>
        <v>0.29684325363688757</v>
      </c>
      <c r="O939" s="19">
        <f t="shared" si="140"/>
        <v>1.0783393209154637E-2</v>
      </c>
      <c r="P939" s="19">
        <f t="shared" si="141"/>
        <v>-2.2247548986254931E-2</v>
      </c>
      <c r="Q939" s="15"/>
      <c r="R939" s="1"/>
      <c r="S939" s="15"/>
      <c r="X939" s="10"/>
      <c r="Y939" s="10"/>
    </row>
    <row r="940" spans="1:25">
      <c r="A940" s="3">
        <v>39699</v>
      </c>
      <c r="B940" s="9">
        <f t="shared" si="142"/>
        <v>39699</v>
      </c>
      <c r="C940" s="5">
        <v>1.1399999999999999</v>
      </c>
      <c r="D940" s="5">
        <v>1.28</v>
      </c>
      <c r="E940" s="5">
        <v>1.1399999999999999</v>
      </c>
      <c r="F940" s="5">
        <v>1.24</v>
      </c>
      <c r="G940" s="6">
        <v>62000</v>
      </c>
      <c r="H940" s="10">
        <v>1.24</v>
      </c>
      <c r="I940" s="7">
        <f t="shared" ref="I940:I1003" si="143">IF(A941&gt;A940,(H940-H939)/H939, (H940-H941)/H941)</f>
        <v>9.7345132743362928E-2</v>
      </c>
      <c r="J940" s="8">
        <f t="shared" ref="J940:J1003" si="144">(L940)+2*STDEVPA(H921:H940)</f>
        <v>1.350906926379658</v>
      </c>
      <c r="K940" s="8">
        <f t="shared" ref="K940:K1003" si="145">(L940)-(2*STDEVPA(H921:H940))</f>
        <v>1.1790930736203418</v>
      </c>
      <c r="L940" s="8">
        <f t="shared" ref="L940:L1003" si="146">AVERAGE(H921:H940)</f>
        <v>1.2649999999999999</v>
      </c>
      <c r="M940" s="19">
        <f t="shared" ref="M940:M1003" si="147">(J940-K940)/K940</f>
        <v>0.14571695534752918</v>
      </c>
      <c r="N940" s="19">
        <f t="shared" ref="N940:N1003" si="148">IF(A941&gt;A940,(M940-M939)/M939, (M940-M941)/M941)</f>
        <v>-0.12504326436674998</v>
      </c>
      <c r="O940" s="19">
        <f t="shared" ref="O940:O1003" si="149">IF(A941&gt;A940,(J940-J939)/J939, (J940-J941)/J941)</f>
        <v>-5.1740699445018629E-3</v>
      </c>
      <c r="P940" s="19">
        <f t="shared" ref="P940:P1003" si="150">IF(A941&gt;A940,(K940-K939)/K939, (K940-K941)/K941)</f>
        <v>1.290822582953066E-2</v>
      </c>
      <c r="Q940" s="15"/>
      <c r="R940" s="1"/>
      <c r="S940" s="15"/>
      <c r="X940" s="10"/>
      <c r="Y940" s="10"/>
    </row>
    <row r="941" spans="1:25">
      <c r="A941" s="3">
        <v>39700</v>
      </c>
      <c r="B941" s="9">
        <f t="shared" si="142"/>
        <v>39700</v>
      </c>
      <c r="C941" s="5">
        <v>1.27</v>
      </c>
      <c r="D941" s="5">
        <v>1.27</v>
      </c>
      <c r="E941" s="5">
        <v>1.25</v>
      </c>
      <c r="F941" s="5">
        <v>1.25</v>
      </c>
      <c r="G941" s="6">
        <v>222800</v>
      </c>
      <c r="H941" s="10">
        <v>1.25</v>
      </c>
      <c r="I941" s="7">
        <f t="shared" si="143"/>
        <v>8.0645161290322648E-3</v>
      </c>
      <c r="J941" s="8">
        <f t="shared" si="144"/>
        <v>1.350116200566444</v>
      </c>
      <c r="K941" s="8">
        <f t="shared" si="145"/>
        <v>1.177883799433556</v>
      </c>
      <c r="L941" s="8">
        <f t="shared" si="146"/>
        <v>1.264</v>
      </c>
      <c r="M941" s="19">
        <f t="shared" si="147"/>
        <v>0.14622189490653872</v>
      </c>
      <c r="N941" s="19">
        <f t="shared" si="148"/>
        <v>3.4652079972799458E-3</v>
      </c>
      <c r="O941" s="19">
        <f t="shared" si="149"/>
        <v>-5.8532960174624104E-4</v>
      </c>
      <c r="P941" s="19">
        <f t="shared" si="150"/>
        <v>-1.0255968878459482E-3</v>
      </c>
      <c r="Q941" s="15"/>
      <c r="R941" s="1"/>
      <c r="S941" s="15"/>
      <c r="X941" s="10"/>
      <c r="Y941" s="10"/>
    </row>
    <row r="942" spans="1:25">
      <c r="A942" s="3">
        <v>39701</v>
      </c>
      <c r="B942" s="9">
        <f t="shared" si="142"/>
        <v>39701</v>
      </c>
      <c r="C942" s="5">
        <v>1.24</v>
      </c>
      <c r="D942" s="5">
        <v>1.28</v>
      </c>
      <c r="E942" s="5">
        <v>1.24</v>
      </c>
      <c r="F942" s="5">
        <v>1.27</v>
      </c>
      <c r="G942" s="6">
        <v>28100</v>
      </c>
      <c r="H942" s="10">
        <v>1.27</v>
      </c>
      <c r="I942" s="7">
        <f t="shared" si="143"/>
        <v>1.6000000000000014E-2</v>
      </c>
      <c r="J942" s="8">
        <f t="shared" si="144"/>
        <v>1.3509069263796583</v>
      </c>
      <c r="K942" s="8">
        <f t="shared" si="145"/>
        <v>1.179093073620342</v>
      </c>
      <c r="L942" s="8">
        <f t="shared" si="146"/>
        <v>1.2650000000000001</v>
      </c>
      <c r="M942" s="19">
        <f t="shared" si="147"/>
        <v>0.14571695534752915</v>
      </c>
      <c r="N942" s="19">
        <f t="shared" si="148"/>
        <v>-3.4532417961914324E-3</v>
      </c>
      <c r="O942" s="19">
        <f t="shared" si="149"/>
        <v>5.8567241314674639E-4</v>
      </c>
      <c r="P942" s="19">
        <f t="shared" si="150"/>
        <v>1.0266498167030547E-3</v>
      </c>
      <c r="Q942" s="15"/>
      <c r="R942" s="1"/>
      <c r="S942" s="15"/>
      <c r="X942" s="10"/>
      <c r="Y942" s="10"/>
    </row>
    <row r="943" spans="1:25">
      <c r="A943" s="3">
        <v>39702</v>
      </c>
      <c r="B943" s="9">
        <f t="shared" si="142"/>
        <v>39702</v>
      </c>
      <c r="C943" s="5">
        <v>1.25</v>
      </c>
      <c r="D943" s="5">
        <v>1.27</v>
      </c>
      <c r="E943" s="5">
        <v>1.25</v>
      </c>
      <c r="F943" s="5">
        <v>1.26</v>
      </c>
      <c r="G943" s="6">
        <v>54000</v>
      </c>
      <c r="H943" s="10">
        <v>1.26</v>
      </c>
      <c r="I943" s="7">
        <f t="shared" si="143"/>
        <v>-7.8740157480315029E-3</v>
      </c>
      <c r="J943" s="8">
        <f t="shared" si="144"/>
        <v>1.3486528038293515</v>
      </c>
      <c r="K943" s="8">
        <f t="shared" si="145"/>
        <v>1.1783471961706486</v>
      </c>
      <c r="L943" s="8">
        <f t="shared" si="146"/>
        <v>1.2635000000000001</v>
      </c>
      <c r="M943" s="19">
        <f t="shared" si="147"/>
        <v>0.14452922552211778</v>
      </c>
      <c r="N943" s="19">
        <f t="shared" si="148"/>
        <v>-8.1509377037057087E-3</v>
      </c>
      <c r="O943" s="19">
        <f t="shared" si="149"/>
        <v>-1.6685994470008899E-3</v>
      </c>
      <c r="P943" s="19">
        <f t="shared" si="150"/>
        <v>-6.3258572743809562E-4</v>
      </c>
      <c r="Q943" s="15"/>
      <c r="R943" s="1"/>
      <c r="S943" s="15"/>
      <c r="X943" s="10"/>
      <c r="Y943" s="10"/>
    </row>
    <row r="944" spans="1:25">
      <c r="A944" s="3">
        <v>39703</v>
      </c>
      <c r="B944" s="9">
        <f t="shared" si="142"/>
        <v>39703</v>
      </c>
      <c r="C944" s="5">
        <v>1.26</v>
      </c>
      <c r="D944" s="5">
        <v>1.28</v>
      </c>
      <c r="E944" s="5">
        <v>1.26</v>
      </c>
      <c r="F944" s="5">
        <v>1.28</v>
      </c>
      <c r="G944" s="6">
        <v>6600</v>
      </c>
      <c r="H944" s="10">
        <v>1.28</v>
      </c>
      <c r="I944" s="7">
        <f t="shared" si="143"/>
        <v>1.5873015873015886E-2</v>
      </c>
      <c r="J944" s="8">
        <f t="shared" si="144"/>
        <v>1.3430536633144092</v>
      </c>
      <c r="K944" s="8">
        <f t="shared" si="145"/>
        <v>1.1799463366855909</v>
      </c>
      <c r="L944" s="8">
        <f t="shared" si="146"/>
        <v>1.2615000000000001</v>
      </c>
      <c r="M944" s="19">
        <f t="shared" si="147"/>
        <v>0.13823283445836909</v>
      </c>
      <c r="N944" s="19">
        <f t="shared" si="148"/>
        <v>-4.3564829473089012E-2</v>
      </c>
      <c r="O944" s="19">
        <f t="shared" si="149"/>
        <v>-4.1516545244588629E-3</v>
      </c>
      <c r="P944" s="19">
        <f t="shared" si="150"/>
        <v>1.3571046972735074E-3</v>
      </c>
      <c r="Q944" s="15"/>
      <c r="R944" s="1"/>
      <c r="S944" s="15"/>
      <c r="X944" s="10"/>
      <c r="Y944" s="10"/>
    </row>
    <row r="945" spans="1:25">
      <c r="A945" s="3">
        <v>39706</v>
      </c>
      <c r="B945" s="9">
        <f t="shared" si="142"/>
        <v>39706</v>
      </c>
      <c r="C945" s="5">
        <v>1.26</v>
      </c>
      <c r="D945" s="5">
        <v>1.26</v>
      </c>
      <c r="E945" s="5">
        <v>1.21</v>
      </c>
      <c r="F945" s="5">
        <v>1.21</v>
      </c>
      <c r="G945" s="6">
        <v>16300</v>
      </c>
      <c r="H945" s="10">
        <v>1.21</v>
      </c>
      <c r="I945" s="7">
        <f t="shared" si="143"/>
        <v>-5.4687500000000049E-2</v>
      </c>
      <c r="J945" s="8">
        <f t="shared" si="144"/>
        <v>1.3408966426182733</v>
      </c>
      <c r="K945" s="8">
        <f t="shared" si="145"/>
        <v>1.1741033573817268</v>
      </c>
      <c r="L945" s="8">
        <f t="shared" si="146"/>
        <v>1.2575000000000001</v>
      </c>
      <c r="M945" s="19">
        <f t="shared" si="147"/>
        <v>0.14206013822198654</v>
      </c>
      <c r="N945" s="19">
        <f t="shared" si="148"/>
        <v>2.7687370939138933E-2</v>
      </c>
      <c r="O945" s="19">
        <f t="shared" si="149"/>
        <v>-1.6060569693192681E-3</v>
      </c>
      <c r="P945" s="19">
        <f t="shared" si="150"/>
        <v>-4.9519025757364162E-3</v>
      </c>
      <c r="Q945" s="15"/>
      <c r="R945" s="1"/>
      <c r="S945" s="15"/>
      <c r="X945" s="10"/>
      <c r="Y945" s="10"/>
    </row>
    <row r="946" spans="1:25">
      <c r="A946" s="3">
        <v>39707</v>
      </c>
      <c r="B946" s="9">
        <f t="shared" si="142"/>
        <v>39707</v>
      </c>
      <c r="C946" s="5">
        <v>1.19</v>
      </c>
      <c r="D946" s="5">
        <v>1.19</v>
      </c>
      <c r="E946" s="5">
        <v>1.1399999999999999</v>
      </c>
      <c r="F946" s="5">
        <v>1.1399999999999999</v>
      </c>
      <c r="G946" s="6">
        <v>10300</v>
      </c>
      <c r="H946" s="10">
        <v>1.1399999999999999</v>
      </c>
      <c r="I946" s="7">
        <f t="shared" si="143"/>
        <v>-5.7851239669421538E-2</v>
      </c>
      <c r="J946" s="8">
        <f t="shared" si="144"/>
        <v>1.3463327566303387</v>
      </c>
      <c r="K946" s="8">
        <f t="shared" si="145"/>
        <v>1.1536672433696618</v>
      </c>
      <c r="L946" s="8">
        <f t="shared" si="146"/>
        <v>1.2500000000000002</v>
      </c>
      <c r="M946" s="19">
        <f t="shared" si="147"/>
        <v>0.16700267288333021</v>
      </c>
      <c r="N946" s="19">
        <f t="shared" si="148"/>
        <v>0.17557729404970637</v>
      </c>
      <c r="O946" s="19">
        <f t="shared" si="149"/>
        <v>4.0540887636578973E-3</v>
      </c>
      <c r="P946" s="19">
        <f t="shared" si="150"/>
        <v>-1.7405719763580227E-2</v>
      </c>
      <c r="Q946" s="15"/>
      <c r="R946" s="1"/>
      <c r="S946" s="15"/>
      <c r="X946" s="10"/>
      <c r="Y946" s="10"/>
    </row>
    <row r="947" spans="1:25">
      <c r="A947" s="3">
        <v>39708</v>
      </c>
      <c r="B947" s="9">
        <f t="shared" si="142"/>
        <v>39708</v>
      </c>
      <c r="C947" s="5">
        <v>1.1399999999999999</v>
      </c>
      <c r="D947" s="5">
        <v>1.18</v>
      </c>
      <c r="E947" s="5">
        <v>1.1399999999999999</v>
      </c>
      <c r="F947" s="5">
        <v>1.1499999999999999</v>
      </c>
      <c r="G947" s="6">
        <v>99700</v>
      </c>
      <c r="H947" s="10">
        <v>1.1499999999999999</v>
      </c>
      <c r="I947" s="7">
        <f t="shared" si="143"/>
        <v>8.7719298245614117E-3</v>
      </c>
      <c r="J947" s="8">
        <f t="shared" si="144"/>
        <v>1.348051422754547</v>
      </c>
      <c r="K947" s="8">
        <f t="shared" si="145"/>
        <v>1.1389485772454531</v>
      </c>
      <c r="L947" s="8">
        <f t="shared" si="146"/>
        <v>1.2435</v>
      </c>
      <c r="M947" s="19">
        <f t="shared" si="147"/>
        <v>0.18359287652372258</v>
      </c>
      <c r="N947" s="19">
        <f t="shared" si="148"/>
        <v>9.9340946788213771E-2</v>
      </c>
      <c r="O947" s="19">
        <f t="shared" si="149"/>
        <v>1.2765537462743604E-3</v>
      </c>
      <c r="P947" s="19">
        <f t="shared" si="150"/>
        <v>-1.275815553297502E-2</v>
      </c>
      <c r="Q947" s="15"/>
      <c r="R947" s="1"/>
      <c r="S947" s="15"/>
      <c r="X947" s="10"/>
      <c r="Y947" s="10"/>
    </row>
    <row r="948" spans="1:25">
      <c r="A948" s="3">
        <v>39709</v>
      </c>
      <c r="B948" s="9">
        <f t="shared" si="142"/>
        <v>39709</v>
      </c>
      <c r="C948" s="5">
        <v>1.1200000000000001</v>
      </c>
      <c r="D948" s="5">
        <v>1.18</v>
      </c>
      <c r="E948" s="5">
        <v>1.1200000000000001</v>
      </c>
      <c r="F948" s="5">
        <v>1.1399999999999999</v>
      </c>
      <c r="G948" s="6">
        <v>77300</v>
      </c>
      <c r="H948" s="10">
        <v>1.1399999999999999</v>
      </c>
      <c r="I948" s="7">
        <f t="shared" si="143"/>
        <v>-8.6956521739130523E-3</v>
      </c>
      <c r="J948" s="8">
        <f t="shared" si="144"/>
        <v>1.3474271062174732</v>
      </c>
      <c r="K948" s="8">
        <f t="shared" si="145"/>
        <v>1.1245728937825272</v>
      </c>
      <c r="L948" s="8">
        <f t="shared" si="146"/>
        <v>1.2360000000000002</v>
      </c>
      <c r="M948" s="19">
        <f t="shared" si="147"/>
        <v>0.19816786770075046</v>
      </c>
      <c r="N948" s="19">
        <f t="shared" si="148"/>
        <v>7.9387563684392717E-2</v>
      </c>
      <c r="O948" s="19">
        <f t="shared" si="149"/>
        <v>-4.6312516461585973E-4</v>
      </c>
      <c r="P948" s="19">
        <f t="shared" si="150"/>
        <v>-1.2621889829032866E-2</v>
      </c>
      <c r="Q948" s="15"/>
      <c r="R948" s="1"/>
      <c r="S948" s="15"/>
      <c r="X948" s="10"/>
      <c r="Y948" s="10"/>
    </row>
    <row r="949" spans="1:25">
      <c r="A949" s="3">
        <v>39710</v>
      </c>
      <c r="B949" s="9">
        <f t="shared" si="142"/>
        <v>39710</v>
      </c>
      <c r="C949" s="5">
        <v>1.1399999999999999</v>
      </c>
      <c r="D949" s="5">
        <v>1.19</v>
      </c>
      <c r="E949" s="5">
        <v>1.1200000000000001</v>
      </c>
      <c r="F949" s="5">
        <v>1.18</v>
      </c>
      <c r="G949" s="6">
        <v>102200</v>
      </c>
      <c r="H949" s="10">
        <v>1.18</v>
      </c>
      <c r="I949" s="7">
        <f t="shared" si="143"/>
        <v>3.5087719298245647E-2</v>
      </c>
      <c r="J949" s="8">
        <f t="shared" si="144"/>
        <v>1.3463200333860437</v>
      </c>
      <c r="K949" s="8">
        <f t="shared" si="145"/>
        <v>1.1186799666139571</v>
      </c>
      <c r="L949" s="8">
        <f t="shared" si="146"/>
        <v>1.2325000000000004</v>
      </c>
      <c r="M949" s="19">
        <f t="shared" si="147"/>
        <v>0.20348989305771883</v>
      </c>
      <c r="N949" s="19">
        <f t="shared" si="148"/>
        <v>2.6856146855276604E-2</v>
      </c>
      <c r="O949" s="19">
        <f t="shared" si="149"/>
        <v>-8.2161983109967421E-4</v>
      </c>
      <c r="P949" s="19">
        <f t="shared" si="150"/>
        <v>-5.2401469047943629E-3</v>
      </c>
      <c r="Q949" s="15"/>
      <c r="R949" s="1"/>
      <c r="S949" s="15"/>
      <c r="X949" s="10"/>
      <c r="Y949" s="10"/>
    </row>
    <row r="950" spans="1:25">
      <c r="A950" s="3">
        <v>39713</v>
      </c>
      <c r="B950" s="9">
        <f t="shared" si="142"/>
        <v>39713</v>
      </c>
      <c r="C950" s="5">
        <v>1.18</v>
      </c>
      <c r="D950" s="5">
        <v>1.22</v>
      </c>
      <c r="E950" s="5">
        <v>1.18</v>
      </c>
      <c r="F950" s="5">
        <v>1.22</v>
      </c>
      <c r="G950" s="6">
        <v>17300</v>
      </c>
      <c r="H950" s="10">
        <v>1.22</v>
      </c>
      <c r="I950" s="7">
        <f t="shared" si="143"/>
        <v>3.3898305084745797E-2</v>
      </c>
      <c r="J950" s="8">
        <f t="shared" si="144"/>
        <v>1.3380947079014311</v>
      </c>
      <c r="K950" s="8">
        <f t="shared" si="145"/>
        <v>1.1189052920985687</v>
      </c>
      <c r="L950" s="8">
        <f t="shared" si="146"/>
        <v>1.2284999999999999</v>
      </c>
      <c r="M950" s="19">
        <f t="shared" si="147"/>
        <v>0.19589630807068628</v>
      </c>
      <c r="N950" s="19">
        <f t="shared" si="148"/>
        <v>-3.731676729948781E-2</v>
      </c>
      <c r="O950" s="19">
        <f t="shared" si="149"/>
        <v>-6.1094875517268589E-3</v>
      </c>
      <c r="P950" s="19">
        <f t="shared" si="150"/>
        <v>2.0142086328196859E-4</v>
      </c>
      <c r="Q950" s="15"/>
      <c r="R950" s="1"/>
      <c r="S950" s="15"/>
      <c r="X950" s="10"/>
      <c r="Y950" s="10"/>
    </row>
    <row r="951" spans="1:25">
      <c r="A951" s="3">
        <v>39714</v>
      </c>
      <c r="B951" s="9">
        <f t="shared" si="142"/>
        <v>39714</v>
      </c>
      <c r="C951" s="5">
        <v>1.22</v>
      </c>
      <c r="D951" s="5">
        <v>1.22</v>
      </c>
      <c r="E951" s="5">
        <v>1.22</v>
      </c>
      <c r="F951" s="5">
        <v>1.22</v>
      </c>
      <c r="G951" s="6">
        <v>17500</v>
      </c>
      <c r="H951" s="10">
        <v>1.22</v>
      </c>
      <c r="I951" s="7">
        <f t="shared" si="143"/>
        <v>0</v>
      </c>
      <c r="J951" s="8">
        <f t="shared" si="144"/>
        <v>1.3309245014149231</v>
      </c>
      <c r="K951" s="8">
        <f t="shared" si="145"/>
        <v>1.119075498585077</v>
      </c>
      <c r="L951" s="8">
        <f t="shared" si="146"/>
        <v>1.2250000000000001</v>
      </c>
      <c r="M951" s="19">
        <f t="shared" si="147"/>
        <v>0.18930715854086799</v>
      </c>
      <c r="N951" s="19">
        <f t="shared" si="148"/>
        <v>-3.3635904600308707E-2</v>
      </c>
      <c r="O951" s="19">
        <f t="shared" si="149"/>
        <v>-5.3585194262917571E-3</v>
      </c>
      <c r="P951" s="19">
        <f t="shared" si="150"/>
        <v>1.5211876081943273E-4</v>
      </c>
      <c r="Q951" s="15"/>
      <c r="R951" s="1"/>
      <c r="S951" s="15"/>
      <c r="X951" s="10"/>
      <c r="Y951" s="10"/>
    </row>
    <row r="952" spans="1:25">
      <c r="A952" s="3">
        <v>39715</v>
      </c>
      <c r="B952" s="9">
        <f t="shared" si="142"/>
        <v>39715</v>
      </c>
      <c r="C952" s="5">
        <v>1.1599999999999999</v>
      </c>
      <c r="D952" s="5">
        <v>1.2</v>
      </c>
      <c r="E952" s="5">
        <v>1.1599999999999999</v>
      </c>
      <c r="F952" s="5">
        <v>1.2</v>
      </c>
      <c r="G952" s="6">
        <v>16300</v>
      </c>
      <c r="H952" s="10">
        <v>1.2</v>
      </c>
      <c r="I952" s="7">
        <f t="shared" si="143"/>
        <v>-1.6393442622950834E-2</v>
      </c>
      <c r="J952" s="8">
        <f t="shared" si="144"/>
        <v>1.3183888264668966</v>
      </c>
      <c r="K952" s="8">
        <f t="shared" si="145"/>
        <v>1.120611173533103</v>
      </c>
      <c r="L952" s="8">
        <f t="shared" si="146"/>
        <v>1.2194999999999998</v>
      </c>
      <c r="M952" s="19">
        <f t="shared" si="147"/>
        <v>0.17649088069524874</v>
      </c>
      <c r="N952" s="19">
        <f t="shared" si="148"/>
        <v>-6.7700967804936202E-2</v>
      </c>
      <c r="O952" s="19">
        <f t="shared" si="149"/>
        <v>-9.4187723906951175E-3</v>
      </c>
      <c r="P952" s="19">
        <f t="shared" si="150"/>
        <v>1.3722710844510811E-3</v>
      </c>
      <c r="Q952" s="15"/>
      <c r="R952" s="1"/>
      <c r="S952" s="15"/>
      <c r="X952" s="10"/>
      <c r="Y952" s="10"/>
    </row>
    <row r="953" spans="1:25">
      <c r="A953" s="3">
        <v>39716</v>
      </c>
      <c r="B953" s="9">
        <f t="shared" si="142"/>
        <v>39716</v>
      </c>
      <c r="C953" s="5">
        <v>1.1599999999999999</v>
      </c>
      <c r="D953" s="5">
        <v>1.21</v>
      </c>
      <c r="E953" s="5">
        <v>1.1599999999999999</v>
      </c>
      <c r="F953" s="5">
        <v>1.21</v>
      </c>
      <c r="G953" s="6">
        <v>6400</v>
      </c>
      <c r="H953" s="10">
        <v>1.21</v>
      </c>
      <c r="I953" s="7">
        <f t="shared" si="143"/>
        <v>8.3333333333333419E-3</v>
      </c>
      <c r="J953" s="8">
        <f t="shared" si="144"/>
        <v>1.3067605579756356</v>
      </c>
      <c r="K953" s="8">
        <f t="shared" si="145"/>
        <v>1.1232394420243641</v>
      </c>
      <c r="L953" s="8">
        <f t="shared" si="146"/>
        <v>1.2149999999999999</v>
      </c>
      <c r="M953" s="19">
        <f t="shared" si="147"/>
        <v>0.16338556952782893</v>
      </c>
      <c r="N953" s="19">
        <f t="shared" si="148"/>
        <v>-7.4254891333728909E-2</v>
      </c>
      <c r="O953" s="19">
        <f t="shared" si="149"/>
        <v>-8.8200599533471147E-3</v>
      </c>
      <c r="P953" s="19">
        <f t="shared" si="150"/>
        <v>2.3453884392162336E-3</v>
      </c>
      <c r="Q953" s="15"/>
      <c r="R953" s="1"/>
      <c r="S953" s="15"/>
      <c r="X953" s="10"/>
      <c r="Y953" s="10"/>
    </row>
    <row r="954" spans="1:25">
      <c r="A954" s="3">
        <v>39717</v>
      </c>
      <c r="B954" s="9">
        <f t="shared" si="142"/>
        <v>39717</v>
      </c>
      <c r="C954" s="5">
        <v>1.22</v>
      </c>
      <c r="D954" s="5">
        <v>1.26</v>
      </c>
      <c r="E954" s="5">
        <v>1.22</v>
      </c>
      <c r="F954" s="5">
        <v>1.25</v>
      </c>
      <c r="G954" s="6">
        <v>44600</v>
      </c>
      <c r="H954" s="10">
        <v>1.25</v>
      </c>
      <c r="I954" s="7">
        <f t="shared" si="143"/>
        <v>3.305785123966945E-2</v>
      </c>
      <c r="J954" s="8">
        <f t="shared" si="144"/>
        <v>1.3037552226892675</v>
      </c>
      <c r="K954" s="8">
        <f t="shared" si="145"/>
        <v>1.1242447773107325</v>
      </c>
      <c r="L954" s="8">
        <f t="shared" si="146"/>
        <v>1.214</v>
      </c>
      <c r="M954" s="19">
        <f t="shared" si="147"/>
        <v>0.15967202961612667</v>
      </c>
      <c r="N954" s="19">
        <f t="shared" si="148"/>
        <v>-2.2728689702732542E-2</v>
      </c>
      <c r="O954" s="19">
        <f t="shared" si="149"/>
        <v>-2.2998362385713996E-3</v>
      </c>
      <c r="P954" s="19">
        <f t="shared" si="150"/>
        <v>8.950320374759088E-4</v>
      </c>
      <c r="Q954" s="15"/>
      <c r="R954" s="1"/>
      <c r="S954" s="15"/>
      <c r="X954" s="10"/>
      <c r="Y954" s="10"/>
    </row>
    <row r="955" spans="1:25">
      <c r="A955" s="3">
        <v>39720</v>
      </c>
      <c r="B955" s="9">
        <f t="shared" si="142"/>
        <v>39720</v>
      </c>
      <c r="C955" s="5">
        <v>1.3</v>
      </c>
      <c r="D955" s="5">
        <v>1.3</v>
      </c>
      <c r="E955" s="5">
        <v>1.21</v>
      </c>
      <c r="F955" s="5">
        <v>1.21</v>
      </c>
      <c r="G955" s="6">
        <v>15700</v>
      </c>
      <c r="H955" s="10">
        <v>1.21</v>
      </c>
      <c r="I955" s="7">
        <f t="shared" si="143"/>
        <v>-3.2000000000000028E-2</v>
      </c>
      <c r="J955" s="8">
        <f t="shared" si="144"/>
        <v>1.2970000000000002</v>
      </c>
      <c r="K955" s="8">
        <f t="shared" si="145"/>
        <v>1.125</v>
      </c>
      <c r="L955" s="8">
        <f t="shared" si="146"/>
        <v>1.2110000000000001</v>
      </c>
      <c r="M955" s="19">
        <f t="shared" si="147"/>
        <v>0.15288888888888902</v>
      </c>
      <c r="N955" s="19">
        <f t="shared" si="148"/>
        <v>-4.2481709185667939E-2</v>
      </c>
      <c r="O955" s="19">
        <f t="shared" si="149"/>
        <v>-5.1813581044248911E-3</v>
      </c>
      <c r="P955" s="19">
        <f t="shared" si="150"/>
        <v>6.7176001570945628E-4</v>
      </c>
      <c r="Q955" s="15"/>
      <c r="R955" s="1"/>
      <c r="S955" s="15"/>
      <c r="X955" s="10"/>
      <c r="Y955" s="10"/>
    </row>
    <row r="956" spans="1:25">
      <c r="A956" s="3">
        <v>39721</v>
      </c>
      <c r="B956" s="9">
        <f t="shared" si="142"/>
        <v>39721</v>
      </c>
      <c r="C956" s="5">
        <v>1.18</v>
      </c>
      <c r="D956" s="5">
        <v>1.18</v>
      </c>
      <c r="E956" s="5">
        <v>1.05</v>
      </c>
      <c r="F956" s="5">
        <v>1.1000000000000001</v>
      </c>
      <c r="G956" s="6">
        <v>116900</v>
      </c>
      <c r="H956" s="10">
        <v>1.1000000000000001</v>
      </c>
      <c r="I956" s="7">
        <f t="shared" si="143"/>
        <v>-9.0909090909090814E-2</v>
      </c>
      <c r="J956" s="8">
        <f t="shared" si="144"/>
        <v>1.3025765007532386</v>
      </c>
      <c r="K956" s="8">
        <f t="shared" si="145"/>
        <v>1.1064234992467616</v>
      </c>
      <c r="L956" s="8">
        <f t="shared" si="146"/>
        <v>1.2045000000000001</v>
      </c>
      <c r="M956" s="19">
        <f t="shared" si="147"/>
        <v>0.17728564301103086</v>
      </c>
      <c r="N956" s="19">
        <f t="shared" si="148"/>
        <v>0.15957179295005552</v>
      </c>
      <c r="O956" s="19">
        <f t="shared" si="149"/>
        <v>4.2995379747405209E-3</v>
      </c>
      <c r="P956" s="19">
        <f t="shared" si="150"/>
        <v>-1.6512445113989652E-2</v>
      </c>
      <c r="Q956" s="15"/>
      <c r="R956" s="1"/>
      <c r="S956" s="15"/>
      <c r="X956" s="10"/>
      <c r="Y956" s="10"/>
    </row>
    <row r="957" spans="1:25">
      <c r="A957" s="3">
        <v>39722</v>
      </c>
      <c r="B957" s="9">
        <f t="shared" si="142"/>
        <v>39722</v>
      </c>
      <c r="C957" s="5">
        <v>1.1200000000000001</v>
      </c>
      <c r="D957" s="5">
        <v>1.17</v>
      </c>
      <c r="E957" s="5">
        <v>1.1000000000000001</v>
      </c>
      <c r="F957" s="5">
        <v>1.17</v>
      </c>
      <c r="G957" s="6">
        <v>37500</v>
      </c>
      <c r="H957" s="10">
        <v>1.17</v>
      </c>
      <c r="I957" s="7">
        <f t="shared" si="143"/>
        <v>6.3636363636363491E-2</v>
      </c>
      <c r="J957" s="8">
        <f t="shared" si="144"/>
        <v>1.2999428768372807</v>
      </c>
      <c r="K957" s="8">
        <f t="shared" si="145"/>
        <v>1.1030571231627193</v>
      </c>
      <c r="L957" s="8">
        <f t="shared" si="146"/>
        <v>1.2015</v>
      </c>
      <c r="M957" s="19">
        <f t="shared" si="147"/>
        <v>0.17849098613319728</v>
      </c>
      <c r="N957" s="19">
        <f t="shared" si="148"/>
        <v>6.7988761057849222E-3</v>
      </c>
      <c r="O957" s="19">
        <f t="shared" si="149"/>
        <v>-2.0218573837582311E-3</v>
      </c>
      <c r="P957" s="19">
        <f t="shared" si="150"/>
        <v>-3.0425746437364328E-3</v>
      </c>
      <c r="Q957" s="15"/>
      <c r="R957" s="1"/>
      <c r="S957" s="15"/>
      <c r="X957" s="10"/>
      <c r="Y957" s="10"/>
    </row>
    <row r="958" spans="1:25">
      <c r="A958" s="3">
        <v>39723</v>
      </c>
      <c r="B958" s="9">
        <f t="shared" si="142"/>
        <v>39723</v>
      </c>
      <c r="C958" s="5">
        <v>1.17</v>
      </c>
      <c r="D958" s="5">
        <v>1.2</v>
      </c>
      <c r="E958" s="5">
        <v>1.1000000000000001</v>
      </c>
      <c r="F958" s="5">
        <v>1.1200000000000001</v>
      </c>
      <c r="G958" s="6">
        <v>9900</v>
      </c>
      <c r="H958" s="10">
        <v>1.1200000000000001</v>
      </c>
      <c r="I958" s="7">
        <f t="shared" si="143"/>
        <v>-4.2735042735042583E-2</v>
      </c>
      <c r="J958" s="8">
        <f t="shared" si="144"/>
        <v>1.3021661358797585</v>
      </c>
      <c r="K958" s="8">
        <f t="shared" si="145"/>
        <v>1.092833864120242</v>
      </c>
      <c r="L958" s="8">
        <f t="shared" si="146"/>
        <v>1.1975000000000002</v>
      </c>
      <c r="M958" s="19">
        <f t="shared" si="147"/>
        <v>0.19154994975200015</v>
      </c>
      <c r="N958" s="19">
        <f t="shared" si="148"/>
        <v>7.3163154631560742E-2</v>
      </c>
      <c r="O958" s="19">
        <f t="shared" si="149"/>
        <v>1.7102744144318822E-3</v>
      </c>
      <c r="P958" s="19">
        <f t="shared" si="150"/>
        <v>-9.2681138880322863E-3</v>
      </c>
      <c r="Q958" s="15"/>
      <c r="R958" s="1"/>
      <c r="S958" s="15"/>
      <c r="X958" s="10"/>
      <c r="Y958" s="10"/>
    </row>
    <row r="959" spans="1:25">
      <c r="A959" s="3">
        <v>39724</v>
      </c>
      <c r="B959" s="9">
        <f t="shared" si="142"/>
        <v>39724</v>
      </c>
      <c r="C959" s="5">
        <v>1.1200000000000001</v>
      </c>
      <c r="D959" s="5">
        <v>1.1200000000000001</v>
      </c>
      <c r="E959" s="5">
        <v>1.1200000000000001</v>
      </c>
      <c r="F959" s="5">
        <v>1.1200000000000001</v>
      </c>
      <c r="G959" s="6">
        <v>600</v>
      </c>
      <c r="H959" s="10">
        <v>1.1200000000000001</v>
      </c>
      <c r="I959" s="7">
        <f t="shared" si="143"/>
        <v>0</v>
      </c>
      <c r="J959" s="8">
        <f t="shared" si="144"/>
        <v>1.3030377291344928</v>
      </c>
      <c r="K959" s="8">
        <f t="shared" si="145"/>
        <v>1.0909622708655078</v>
      </c>
      <c r="L959" s="8">
        <f t="shared" si="146"/>
        <v>1.1970000000000003</v>
      </c>
      <c r="M959" s="19">
        <f t="shared" si="147"/>
        <v>0.19439302708492046</v>
      </c>
      <c r="N959" s="19">
        <f t="shared" si="148"/>
        <v>1.4842485401855943E-2</v>
      </c>
      <c r="O959" s="19">
        <f t="shared" si="149"/>
        <v>6.693410546615349E-4</v>
      </c>
      <c r="P959" s="19">
        <f t="shared" si="150"/>
        <v>-1.7126054711352318E-3</v>
      </c>
      <c r="Q959" s="15"/>
      <c r="R959" s="1"/>
      <c r="S959" s="15"/>
      <c r="X959" s="10"/>
      <c r="Y959" s="10"/>
    </row>
    <row r="960" spans="1:25">
      <c r="A960" s="3">
        <v>39727</v>
      </c>
      <c r="B960" s="9">
        <f t="shared" si="142"/>
        <v>39727</v>
      </c>
      <c r="C960" s="5">
        <v>1.1200000000000001</v>
      </c>
      <c r="D960" s="5">
        <v>1.1200000000000001</v>
      </c>
      <c r="E960" s="5">
        <v>1.05</v>
      </c>
      <c r="F960" s="5">
        <v>1.05</v>
      </c>
      <c r="G960" s="6">
        <v>33400</v>
      </c>
      <c r="H960" s="10">
        <v>1.05</v>
      </c>
      <c r="I960" s="7">
        <f t="shared" si="143"/>
        <v>-6.2500000000000056E-2</v>
      </c>
      <c r="J960" s="8">
        <f t="shared" si="144"/>
        <v>1.3092990147743406</v>
      </c>
      <c r="K960" s="8">
        <f t="shared" si="145"/>
        <v>1.0657009852256598</v>
      </c>
      <c r="L960" s="8">
        <f t="shared" si="146"/>
        <v>1.1875000000000002</v>
      </c>
      <c r="M960" s="19">
        <f t="shared" si="147"/>
        <v>0.22858009228273302</v>
      </c>
      <c r="N960" s="19">
        <f t="shared" si="148"/>
        <v>0.17586569698756718</v>
      </c>
      <c r="O960" s="19">
        <f t="shared" si="149"/>
        <v>4.8051453153292309E-3</v>
      </c>
      <c r="P960" s="19">
        <f t="shared" si="150"/>
        <v>-2.3155049734036263E-2</v>
      </c>
      <c r="Q960" s="15"/>
      <c r="R960" s="1"/>
      <c r="S960" s="15"/>
      <c r="X960" s="10"/>
      <c r="Y960" s="10"/>
    </row>
    <row r="961" spans="1:25">
      <c r="A961" s="3">
        <v>39728</v>
      </c>
      <c r="B961" s="9">
        <f t="shared" si="142"/>
        <v>39728</v>
      </c>
      <c r="C961" s="5">
        <v>1.03</v>
      </c>
      <c r="D961" s="5">
        <v>1.04</v>
      </c>
      <c r="E961" s="5">
        <v>0.95</v>
      </c>
      <c r="F961" s="5">
        <v>1.04</v>
      </c>
      <c r="G961" s="6">
        <v>78300</v>
      </c>
      <c r="H961" s="10">
        <v>1.04</v>
      </c>
      <c r="I961" s="7">
        <f t="shared" si="143"/>
        <v>-9.5238095238095316E-3</v>
      </c>
      <c r="J961" s="8">
        <f t="shared" si="144"/>
        <v>1.311029847422132</v>
      </c>
      <c r="K961" s="8">
        <f t="shared" si="145"/>
        <v>1.0429701525778681</v>
      </c>
      <c r="L961" s="8">
        <f t="shared" si="146"/>
        <v>1.177</v>
      </c>
      <c r="M961" s="19">
        <f t="shared" si="147"/>
        <v>0.25701569137113983</v>
      </c>
      <c r="N961" s="19">
        <f t="shared" si="148"/>
        <v>0.12440103074783318</v>
      </c>
      <c r="O961" s="19">
        <f t="shared" si="149"/>
        <v>1.3219536777011192E-3</v>
      </c>
      <c r="P961" s="19">
        <f t="shared" si="150"/>
        <v>-2.1329465734685926E-2</v>
      </c>
      <c r="Q961" s="15"/>
      <c r="R961" s="1"/>
      <c r="S961" s="15"/>
      <c r="X961" s="10"/>
      <c r="Y961" s="10"/>
    </row>
    <row r="962" spans="1:25">
      <c r="A962" s="3">
        <v>39729</v>
      </c>
      <c r="B962" s="9">
        <f t="shared" ref="B962:B1025" si="151">A962</f>
        <v>39729</v>
      </c>
      <c r="C962" s="5">
        <v>0.95</v>
      </c>
      <c r="D962" s="5">
        <v>0.97</v>
      </c>
      <c r="E962" s="5">
        <v>0.85</v>
      </c>
      <c r="F962" s="5">
        <v>0.9</v>
      </c>
      <c r="G962" s="6">
        <v>111700</v>
      </c>
      <c r="H962" s="10">
        <v>0.9</v>
      </c>
      <c r="I962" s="7">
        <f t="shared" si="143"/>
        <v>-0.13461538461538464</v>
      </c>
      <c r="J962" s="8">
        <f t="shared" si="144"/>
        <v>1.3323131180319832</v>
      </c>
      <c r="K962" s="8">
        <f t="shared" si="145"/>
        <v>0.98468688196801746</v>
      </c>
      <c r="L962" s="8">
        <f t="shared" si="146"/>
        <v>1.1585000000000003</v>
      </c>
      <c r="M962" s="19">
        <f t="shared" si="147"/>
        <v>0.35303226074180255</v>
      </c>
      <c r="N962" s="19">
        <f t="shared" si="148"/>
        <v>0.37358251886656746</v>
      </c>
      <c r="O962" s="19">
        <f t="shared" si="149"/>
        <v>1.6234009204062184E-2</v>
      </c>
      <c r="P962" s="19">
        <f t="shared" si="150"/>
        <v>-5.5882012026704848E-2</v>
      </c>
      <c r="Q962" s="15"/>
      <c r="R962" s="1"/>
      <c r="S962" s="15"/>
      <c r="X962" s="10"/>
      <c r="Y962" s="10"/>
    </row>
    <row r="963" spans="1:25">
      <c r="A963" s="3">
        <v>39730</v>
      </c>
      <c r="B963" s="9">
        <f t="shared" si="151"/>
        <v>39730</v>
      </c>
      <c r="C963" s="5">
        <v>0.88</v>
      </c>
      <c r="D963" s="5">
        <v>0.91</v>
      </c>
      <c r="E963" s="5">
        <v>0.86</v>
      </c>
      <c r="F963" s="5">
        <v>0.9</v>
      </c>
      <c r="G963" s="6">
        <v>66500</v>
      </c>
      <c r="H963" s="10">
        <v>0.9</v>
      </c>
      <c r="I963" s="7">
        <f t="shared" si="143"/>
        <v>0</v>
      </c>
      <c r="J963" s="8">
        <f t="shared" si="144"/>
        <v>1.3410467526538385</v>
      </c>
      <c r="K963" s="8">
        <f t="shared" si="145"/>
        <v>0.93995324734616115</v>
      </c>
      <c r="L963" s="8">
        <f t="shared" si="146"/>
        <v>1.1404999999999998</v>
      </c>
      <c r="M963" s="19">
        <f t="shared" si="147"/>
        <v>0.42671644195082475</v>
      </c>
      <c r="N963" s="19">
        <f t="shared" si="148"/>
        <v>0.20871798247048207</v>
      </c>
      <c r="O963" s="19">
        <f t="shared" si="149"/>
        <v>6.5552417848712746E-3</v>
      </c>
      <c r="P963" s="19">
        <f t="shared" si="150"/>
        <v>-4.5429298837058395E-2</v>
      </c>
      <c r="Q963" s="15"/>
      <c r="R963" s="1"/>
      <c r="S963" s="15"/>
      <c r="X963" s="10"/>
      <c r="Y963" s="10"/>
    </row>
    <row r="964" spans="1:25">
      <c r="A964" s="3">
        <v>39731</v>
      </c>
      <c r="B964" s="9">
        <f t="shared" si="151"/>
        <v>39731</v>
      </c>
      <c r="C964" s="5">
        <v>0.85</v>
      </c>
      <c r="D964" s="5">
        <v>0.85</v>
      </c>
      <c r="E964" s="5">
        <v>0.8</v>
      </c>
      <c r="F964" s="5">
        <v>0.83</v>
      </c>
      <c r="G964" s="6">
        <v>47200</v>
      </c>
      <c r="H964" s="10">
        <v>0.83</v>
      </c>
      <c r="I964" s="7">
        <f t="shared" si="143"/>
        <v>-7.7777777777777848E-2</v>
      </c>
      <c r="J964" s="8">
        <f t="shared" si="144"/>
        <v>1.3494821807396886</v>
      </c>
      <c r="K964" s="8">
        <f t="shared" si="145"/>
        <v>0.88651781926031126</v>
      </c>
      <c r="L964" s="8">
        <f t="shared" si="146"/>
        <v>1.1179999999999999</v>
      </c>
      <c r="M964" s="19">
        <f t="shared" si="147"/>
        <v>0.52222792528373929</v>
      </c>
      <c r="N964" s="19">
        <f t="shared" si="148"/>
        <v>0.22382892699485291</v>
      </c>
      <c r="O964" s="19">
        <f t="shared" si="149"/>
        <v>6.2901819561152093E-3</v>
      </c>
      <c r="P964" s="19">
        <f t="shared" si="150"/>
        <v>-5.684902758378467E-2</v>
      </c>
      <c r="Q964" s="15"/>
      <c r="R964" s="1"/>
      <c r="S964" s="15"/>
      <c r="X964" s="10"/>
      <c r="Y964" s="10"/>
    </row>
    <row r="965" spans="1:25">
      <c r="A965" s="3">
        <v>39734</v>
      </c>
      <c r="B965" s="9">
        <f t="shared" si="151"/>
        <v>39734</v>
      </c>
      <c r="C965" s="5">
        <v>0.83</v>
      </c>
      <c r="D965" s="5">
        <v>1</v>
      </c>
      <c r="E965" s="5">
        <v>0.83</v>
      </c>
      <c r="F965" s="5">
        <v>1</v>
      </c>
      <c r="G965" s="6">
        <v>27200</v>
      </c>
      <c r="H965" s="10">
        <v>1</v>
      </c>
      <c r="I965" s="7">
        <f t="shared" si="143"/>
        <v>0.20481927710843378</v>
      </c>
      <c r="J965" s="8">
        <f t="shared" si="144"/>
        <v>1.3403840913415985</v>
      </c>
      <c r="K965" s="8">
        <f t="shared" si="145"/>
        <v>0.87461590865840089</v>
      </c>
      <c r="L965" s="8">
        <f t="shared" si="146"/>
        <v>1.1074999999999997</v>
      </c>
      <c r="M965" s="19">
        <f t="shared" si="147"/>
        <v>0.5325402591837749</v>
      </c>
      <c r="N965" s="19">
        <f t="shared" si="148"/>
        <v>1.9746806711710529E-2</v>
      </c>
      <c r="O965" s="19">
        <f t="shared" si="149"/>
        <v>-6.7419114738537537E-3</v>
      </c>
      <c r="P965" s="19">
        <f t="shared" si="150"/>
        <v>-1.3425461218411868E-2</v>
      </c>
      <c r="Q965" s="15"/>
      <c r="R965" s="1"/>
      <c r="S965" s="15"/>
      <c r="X965" s="10"/>
      <c r="Y965" s="10"/>
    </row>
    <row r="966" spans="1:25">
      <c r="A966" s="3">
        <v>39735</v>
      </c>
      <c r="B966" s="9">
        <f t="shared" si="151"/>
        <v>39735</v>
      </c>
      <c r="C966" s="5">
        <v>1</v>
      </c>
      <c r="D966" s="5">
        <v>1</v>
      </c>
      <c r="E966" s="5">
        <v>0.85</v>
      </c>
      <c r="F966" s="5">
        <v>0.9</v>
      </c>
      <c r="G966" s="6">
        <v>14900</v>
      </c>
      <c r="H966" s="10">
        <v>0.9</v>
      </c>
      <c r="I966" s="7">
        <f t="shared" si="143"/>
        <v>-9.9999999999999978E-2</v>
      </c>
      <c r="J966" s="8">
        <f t="shared" si="144"/>
        <v>1.3446164386386446</v>
      </c>
      <c r="K966" s="8">
        <f t="shared" si="145"/>
        <v>0.8463835613613554</v>
      </c>
      <c r="L966" s="8">
        <f t="shared" si="146"/>
        <v>1.0954999999999999</v>
      </c>
      <c r="M966" s="19">
        <f t="shared" si="147"/>
        <v>0.58866086254784122</v>
      </c>
      <c r="N966" s="19">
        <f t="shared" si="148"/>
        <v>0.10538283706490556</v>
      </c>
      <c r="O966" s="19">
        <f t="shared" si="149"/>
        <v>3.1575630629947587E-3</v>
      </c>
      <c r="P966" s="19">
        <f t="shared" si="150"/>
        <v>-3.2279709318747608E-2</v>
      </c>
      <c r="Q966" s="15"/>
      <c r="R966" s="1"/>
      <c r="S966" s="15"/>
      <c r="X966" s="10"/>
      <c r="Y966" s="10"/>
    </row>
    <row r="967" spans="1:25">
      <c r="A967" s="3">
        <v>39736</v>
      </c>
      <c r="B967" s="9">
        <f t="shared" si="151"/>
        <v>39736</v>
      </c>
      <c r="C967" s="5">
        <v>0.94</v>
      </c>
      <c r="D967" s="5">
        <v>0.96</v>
      </c>
      <c r="E967" s="5">
        <v>0.94</v>
      </c>
      <c r="F967" s="5">
        <v>0.96</v>
      </c>
      <c r="G967" s="6">
        <v>8600</v>
      </c>
      <c r="H967" s="10">
        <v>0.96</v>
      </c>
      <c r="I967" s="7">
        <f t="shared" si="143"/>
        <v>6.6666666666666596E-2</v>
      </c>
      <c r="J967" s="8">
        <f t="shared" si="144"/>
        <v>1.3405112964094159</v>
      </c>
      <c r="K967" s="8">
        <f t="shared" si="145"/>
        <v>0.8314887035905838</v>
      </c>
      <c r="L967" s="8">
        <f t="shared" si="146"/>
        <v>1.0859999999999999</v>
      </c>
      <c r="M967" s="19">
        <f t="shared" si="147"/>
        <v>0.61218221079942592</v>
      </c>
      <c r="N967" s="19">
        <f t="shared" si="148"/>
        <v>3.9957384205533256E-2</v>
      </c>
      <c r="O967" s="19">
        <f t="shared" si="149"/>
        <v>-3.0530210038075163E-3</v>
      </c>
      <c r="P967" s="19">
        <f t="shared" si="150"/>
        <v>-1.7598236131635334E-2</v>
      </c>
      <c r="Q967" s="15"/>
      <c r="R967" s="1"/>
      <c r="S967" s="15"/>
      <c r="X967" s="10"/>
      <c r="Y967" s="10"/>
    </row>
    <row r="968" spans="1:25">
      <c r="A968" s="3">
        <v>39737</v>
      </c>
      <c r="B968" s="9">
        <f t="shared" si="151"/>
        <v>39737</v>
      </c>
      <c r="C968" s="5">
        <v>0.9</v>
      </c>
      <c r="D968" s="5">
        <v>0.9</v>
      </c>
      <c r="E968" s="5">
        <v>0.83</v>
      </c>
      <c r="F968" s="5">
        <v>0.88</v>
      </c>
      <c r="G968" s="6">
        <v>22300</v>
      </c>
      <c r="H968" s="10">
        <v>0.88</v>
      </c>
      <c r="I968" s="7">
        <f t="shared" si="143"/>
        <v>-8.3333333333333301E-2</v>
      </c>
      <c r="J968" s="8">
        <f t="shared" si="144"/>
        <v>1.3413356107563832</v>
      </c>
      <c r="K968" s="8">
        <f t="shared" si="145"/>
        <v>0.80466438924361683</v>
      </c>
      <c r="L968" s="8">
        <f t="shared" si="146"/>
        <v>1.073</v>
      </c>
      <c r="M968" s="19">
        <f t="shared" si="147"/>
        <v>0.66695038165816733</v>
      </c>
      <c r="N968" s="19">
        <f t="shared" si="148"/>
        <v>8.946383918477753E-2</v>
      </c>
      <c r="O968" s="19">
        <f t="shared" si="149"/>
        <v>6.1492532675794828E-4</v>
      </c>
      <c r="P968" s="19">
        <f t="shared" si="150"/>
        <v>-3.2260587824143164E-2</v>
      </c>
      <c r="Q968" s="15"/>
      <c r="R968" s="1"/>
      <c r="S968" s="15"/>
      <c r="X968" s="10"/>
      <c r="Y968" s="10"/>
    </row>
    <row r="969" spans="1:25">
      <c r="A969" s="3">
        <v>39738</v>
      </c>
      <c r="B969" s="9">
        <f t="shared" si="151"/>
        <v>39738</v>
      </c>
      <c r="C969" s="5">
        <v>0.9</v>
      </c>
      <c r="D969" s="5">
        <v>0.9</v>
      </c>
      <c r="E969" s="5">
        <v>0.81</v>
      </c>
      <c r="F969" s="5">
        <v>0.83</v>
      </c>
      <c r="G969" s="6">
        <v>18300</v>
      </c>
      <c r="H969" s="10">
        <v>0.83</v>
      </c>
      <c r="I969" s="7">
        <f t="shared" si="143"/>
        <v>-5.6818181818181872E-2</v>
      </c>
      <c r="J969" s="8">
        <f t="shared" si="144"/>
        <v>1.3388707818389225</v>
      </c>
      <c r="K969" s="8">
        <f t="shared" si="145"/>
        <v>0.77212921816107727</v>
      </c>
      <c r="L969" s="8">
        <f t="shared" si="146"/>
        <v>1.0554999999999999</v>
      </c>
      <c r="M969" s="19">
        <f t="shared" si="147"/>
        <v>0.73399833907025491</v>
      </c>
      <c r="N969" s="19">
        <f t="shared" si="148"/>
        <v>0.10052915367616017</v>
      </c>
      <c r="O969" s="19">
        <f t="shared" si="149"/>
        <v>-1.8375929914145562E-3</v>
      </c>
      <c r="P969" s="19">
        <f t="shared" si="150"/>
        <v>-4.0433218516259389E-2</v>
      </c>
      <c r="Q969" s="15"/>
      <c r="R969" s="1"/>
      <c r="S969" s="15"/>
      <c r="X969" s="10"/>
      <c r="Y969" s="10"/>
    </row>
    <row r="970" spans="1:25">
      <c r="A970" s="3">
        <v>39741</v>
      </c>
      <c r="B970" s="9">
        <f t="shared" si="151"/>
        <v>39741</v>
      </c>
      <c r="C970" s="5">
        <v>0.83</v>
      </c>
      <c r="D970" s="5">
        <v>0.9</v>
      </c>
      <c r="E970" s="5">
        <v>0.83</v>
      </c>
      <c r="F970" s="5">
        <v>0.9</v>
      </c>
      <c r="G970" s="6">
        <v>20700</v>
      </c>
      <c r="H970" s="10">
        <v>0.9</v>
      </c>
      <c r="I970" s="7">
        <f t="shared" si="143"/>
        <v>8.4337349397590439E-2</v>
      </c>
      <c r="J970" s="8">
        <f t="shared" si="144"/>
        <v>1.3200334204689379</v>
      </c>
      <c r="K970" s="8">
        <f t="shared" si="145"/>
        <v>0.75896657953106184</v>
      </c>
      <c r="L970" s="8">
        <f t="shared" si="146"/>
        <v>1.0394999999999999</v>
      </c>
      <c r="M970" s="19">
        <f t="shared" si="147"/>
        <v>0.73925105013785863</v>
      </c>
      <c r="N970" s="19">
        <f t="shared" si="148"/>
        <v>7.1562983020605399E-3</v>
      </c>
      <c r="O970" s="19">
        <f t="shared" si="149"/>
        <v>-1.4069588809841464E-2</v>
      </c>
      <c r="P970" s="19">
        <f t="shared" si="150"/>
        <v>-1.7047196661413629E-2</v>
      </c>
      <c r="Q970" s="15"/>
      <c r="R970" s="1"/>
      <c r="S970" s="15"/>
      <c r="X970" s="10"/>
      <c r="Y970" s="10"/>
    </row>
    <row r="971" spans="1:25">
      <c r="A971" s="3">
        <v>39742</v>
      </c>
      <c r="B971" s="9">
        <f t="shared" si="151"/>
        <v>39742</v>
      </c>
      <c r="C971" s="5">
        <v>0.9</v>
      </c>
      <c r="D971" s="5">
        <v>0.95</v>
      </c>
      <c r="E971" s="5">
        <v>0.9</v>
      </c>
      <c r="F971" s="5">
        <v>0.95</v>
      </c>
      <c r="G971" s="6">
        <v>2200</v>
      </c>
      <c r="H971" s="10">
        <v>0.95</v>
      </c>
      <c r="I971" s="7">
        <f t="shared" si="143"/>
        <v>5.5555555555555483E-2</v>
      </c>
      <c r="J971" s="8">
        <f t="shared" si="144"/>
        <v>1.2962887345044189</v>
      </c>
      <c r="K971" s="8">
        <f t="shared" si="145"/>
        <v>0.7557112654955811</v>
      </c>
      <c r="L971" s="8">
        <f t="shared" si="146"/>
        <v>1.026</v>
      </c>
      <c r="M971" s="19">
        <f t="shared" si="147"/>
        <v>0.71532276107375137</v>
      </c>
      <c r="N971" s="19">
        <f t="shared" si="148"/>
        <v>-3.2368285523091268E-2</v>
      </c>
      <c r="O971" s="19">
        <f t="shared" si="149"/>
        <v>-1.7987943029566422E-2</v>
      </c>
      <c r="P971" s="19">
        <f t="shared" si="150"/>
        <v>-4.2891401588355579E-3</v>
      </c>
      <c r="Q971" s="15"/>
      <c r="R971" s="1"/>
      <c r="S971" s="15"/>
      <c r="X971" s="10"/>
      <c r="Y971" s="10"/>
    </row>
    <row r="972" spans="1:25">
      <c r="A972" s="3">
        <v>39743</v>
      </c>
      <c r="B972" s="9">
        <f t="shared" si="151"/>
        <v>39743</v>
      </c>
      <c r="C972" s="5">
        <v>0.92</v>
      </c>
      <c r="D972" s="5">
        <v>0.92</v>
      </c>
      <c r="E972" s="5">
        <v>0.88</v>
      </c>
      <c r="F972" s="5">
        <v>0.88</v>
      </c>
      <c r="G972" s="6">
        <v>26100</v>
      </c>
      <c r="H972" s="10">
        <v>0.88</v>
      </c>
      <c r="I972" s="7">
        <f t="shared" si="143"/>
        <v>-7.3684210526315741E-2</v>
      </c>
      <c r="J972" s="8">
        <f t="shared" si="144"/>
        <v>1.2750283003756433</v>
      </c>
      <c r="K972" s="8">
        <f t="shared" si="145"/>
        <v>0.74497169962435628</v>
      </c>
      <c r="L972" s="8">
        <f t="shared" si="146"/>
        <v>1.0099999999999998</v>
      </c>
      <c r="M972" s="19">
        <f t="shared" si="147"/>
        <v>0.71151239841535219</v>
      </c>
      <c r="N972" s="19">
        <f t="shared" si="148"/>
        <v>-5.3267739623992245E-3</v>
      </c>
      <c r="O972" s="19">
        <f t="shared" si="149"/>
        <v>-1.6401002001227509E-2</v>
      </c>
      <c r="P972" s="19">
        <f t="shared" si="150"/>
        <v>-1.4211202560520277E-2</v>
      </c>
      <c r="Q972" s="15"/>
      <c r="R972" s="1"/>
      <c r="S972" s="15"/>
      <c r="X972" s="10"/>
      <c r="Y972" s="10"/>
    </row>
    <row r="973" spans="1:25">
      <c r="A973" s="3">
        <v>39744</v>
      </c>
      <c r="B973" s="9">
        <f t="shared" si="151"/>
        <v>39744</v>
      </c>
      <c r="C973" s="5">
        <v>0.85</v>
      </c>
      <c r="D973" s="5">
        <v>0.88</v>
      </c>
      <c r="E973" s="5">
        <v>0.83</v>
      </c>
      <c r="F973" s="5">
        <v>0.88</v>
      </c>
      <c r="G973" s="6">
        <v>6000</v>
      </c>
      <c r="H973" s="10">
        <v>0.88</v>
      </c>
      <c r="I973" s="7">
        <f t="shared" si="143"/>
        <v>0</v>
      </c>
      <c r="J973" s="8">
        <f t="shared" si="144"/>
        <v>1.247529525842962</v>
      </c>
      <c r="K973" s="8">
        <f t="shared" si="145"/>
        <v>0.73947047415703815</v>
      </c>
      <c r="L973" s="8">
        <f t="shared" si="146"/>
        <v>0.99350000000000005</v>
      </c>
      <c r="M973" s="19">
        <f t="shared" si="147"/>
        <v>0.68705792785721087</v>
      </c>
      <c r="N973" s="19">
        <f t="shared" si="148"/>
        <v>-3.4369704045361951E-2</v>
      </c>
      <c r="O973" s="19">
        <f t="shared" si="149"/>
        <v>-2.1567187586800839E-2</v>
      </c>
      <c r="P973" s="19">
        <f t="shared" si="150"/>
        <v>-7.3844757728274233E-3</v>
      </c>
      <c r="Q973" s="15"/>
      <c r="R973" s="1"/>
      <c r="S973" s="15"/>
      <c r="X973" s="10"/>
      <c r="Y973" s="10"/>
    </row>
    <row r="974" spans="1:25">
      <c r="A974" s="3">
        <v>39745</v>
      </c>
      <c r="B974" s="9">
        <f t="shared" si="151"/>
        <v>39745</v>
      </c>
      <c r="C974" s="5">
        <v>0.88</v>
      </c>
      <c r="D974" s="5">
        <v>0.88</v>
      </c>
      <c r="E974" s="5">
        <v>0.88</v>
      </c>
      <c r="F974" s="5">
        <v>0.88</v>
      </c>
      <c r="G974" s="6">
        <v>30000</v>
      </c>
      <c r="H974" s="10">
        <v>0.88</v>
      </c>
      <c r="I974" s="7">
        <f t="shared" si="143"/>
        <v>0</v>
      </c>
      <c r="J974" s="8">
        <f t="shared" si="144"/>
        <v>1.2043032926061037</v>
      </c>
      <c r="K974" s="8">
        <f t="shared" si="145"/>
        <v>0.74569670739389637</v>
      </c>
      <c r="L974" s="8">
        <f t="shared" si="146"/>
        <v>0.97499999999999998</v>
      </c>
      <c r="M974" s="19">
        <f t="shared" si="147"/>
        <v>0.61500417081761283</v>
      </c>
      <c r="N974" s="19">
        <f t="shared" si="148"/>
        <v>-0.10487289953020199</v>
      </c>
      <c r="O974" s="19">
        <f t="shared" si="149"/>
        <v>-3.4649467079867366E-2</v>
      </c>
      <c r="P974" s="19">
        <f t="shared" si="150"/>
        <v>8.4198537391987696E-3</v>
      </c>
      <c r="Q974" s="15"/>
      <c r="R974" s="1"/>
      <c r="S974" s="15"/>
      <c r="X974" s="10"/>
      <c r="Y974" s="10"/>
    </row>
    <row r="975" spans="1:25">
      <c r="A975" s="3">
        <v>39748</v>
      </c>
      <c r="B975" s="9">
        <f t="shared" si="151"/>
        <v>39748</v>
      </c>
      <c r="C975" s="5">
        <v>0.83</v>
      </c>
      <c r="D975" s="5">
        <v>0.9</v>
      </c>
      <c r="E975" s="5">
        <v>0.83</v>
      </c>
      <c r="F975" s="5">
        <v>0.9</v>
      </c>
      <c r="G975" s="6">
        <v>18000</v>
      </c>
      <c r="H975" s="10">
        <v>0.9</v>
      </c>
      <c r="I975" s="7">
        <f t="shared" si="143"/>
        <v>2.2727272727272749E-2</v>
      </c>
      <c r="J975" s="8">
        <f t="shared" si="144"/>
        <v>1.1637033300414112</v>
      </c>
      <c r="K975" s="8">
        <f t="shared" si="145"/>
        <v>0.75529666995858857</v>
      </c>
      <c r="L975" s="8">
        <f t="shared" si="146"/>
        <v>0.95949999999999991</v>
      </c>
      <c r="M975" s="19">
        <f t="shared" si="147"/>
        <v>0.54072350154173832</v>
      </c>
      <c r="N975" s="19">
        <f t="shared" si="148"/>
        <v>-0.12078075694531082</v>
      </c>
      <c r="O975" s="19">
        <f t="shared" si="149"/>
        <v>-3.3712406844653243E-2</v>
      </c>
      <c r="P975" s="19">
        <f t="shared" si="150"/>
        <v>1.2873816485314384E-2</v>
      </c>
      <c r="Q975" s="15"/>
      <c r="R975" s="1"/>
      <c r="S975" s="15"/>
      <c r="X975" s="10"/>
      <c r="Y975" s="10"/>
    </row>
    <row r="976" spans="1:25">
      <c r="A976" s="3">
        <v>39749</v>
      </c>
      <c r="B976" s="9">
        <f t="shared" si="151"/>
        <v>39749</v>
      </c>
      <c r="C976" s="5">
        <v>0.86</v>
      </c>
      <c r="D976" s="5">
        <v>0.86</v>
      </c>
      <c r="E976" s="5">
        <v>0.83</v>
      </c>
      <c r="F976" s="5">
        <v>0.83</v>
      </c>
      <c r="G976" s="6">
        <v>71000</v>
      </c>
      <c r="H976" s="10">
        <v>0.83</v>
      </c>
      <c r="I976" s="7">
        <f t="shared" si="143"/>
        <v>-7.7777777777777848E-2</v>
      </c>
      <c r="J976" s="8">
        <f t="shared" si="144"/>
        <v>1.1469378013217053</v>
      </c>
      <c r="K976" s="8">
        <f t="shared" si="145"/>
        <v>0.7450621986782946</v>
      </c>
      <c r="L976" s="8">
        <f t="shared" si="146"/>
        <v>0.94599999999999995</v>
      </c>
      <c r="M976" s="19">
        <f t="shared" si="147"/>
        <v>0.53938530683252917</v>
      </c>
      <c r="N976" s="19">
        <f t="shared" si="148"/>
        <v>-2.4748225394191706E-3</v>
      </c>
      <c r="O976" s="19">
        <f t="shared" si="149"/>
        <v>-1.4407047128677823E-2</v>
      </c>
      <c r="P976" s="19">
        <f t="shared" si="150"/>
        <v>-1.3550266653307386E-2</v>
      </c>
      <c r="Q976" s="15"/>
      <c r="R976" s="1"/>
      <c r="S976" s="15"/>
      <c r="X976" s="10"/>
      <c r="Y976" s="10"/>
    </row>
    <row r="977" spans="1:25">
      <c r="A977" s="3">
        <v>39750</v>
      </c>
      <c r="B977" s="9">
        <f t="shared" si="151"/>
        <v>39750</v>
      </c>
      <c r="C977" s="5">
        <v>0.86</v>
      </c>
      <c r="D977" s="5">
        <v>0.88</v>
      </c>
      <c r="E977" s="5">
        <v>0.86</v>
      </c>
      <c r="F977" s="5">
        <v>0.88</v>
      </c>
      <c r="G977" s="6">
        <v>9000</v>
      </c>
      <c r="H977" s="10">
        <v>0.88</v>
      </c>
      <c r="I977" s="7">
        <f t="shared" si="143"/>
        <v>6.0240963855421742E-2</v>
      </c>
      <c r="J977" s="8">
        <f t="shared" si="144"/>
        <v>1.1057727746953034</v>
      </c>
      <c r="K977" s="8">
        <f t="shared" si="145"/>
        <v>0.75722722530469655</v>
      </c>
      <c r="L977" s="8">
        <f t="shared" si="146"/>
        <v>0.93149999999999999</v>
      </c>
      <c r="M977" s="19">
        <f t="shared" si="147"/>
        <v>0.46029188827746853</v>
      </c>
      <c r="N977" s="19">
        <f t="shared" si="148"/>
        <v>-0.14663621265385696</v>
      </c>
      <c r="O977" s="19">
        <f t="shared" si="149"/>
        <v>-3.5891245871366537E-2</v>
      </c>
      <c r="P977" s="19">
        <f t="shared" si="150"/>
        <v>1.6327531644984995E-2</v>
      </c>
      <c r="Q977" s="15"/>
      <c r="R977" s="1"/>
      <c r="S977" s="15"/>
      <c r="X977" s="10"/>
      <c r="Y977" s="10"/>
    </row>
    <row r="978" spans="1:25">
      <c r="A978" s="3">
        <v>39751</v>
      </c>
      <c r="B978" s="9">
        <f t="shared" si="151"/>
        <v>39751</v>
      </c>
      <c r="C978" s="5">
        <v>0.88</v>
      </c>
      <c r="D978" s="5">
        <v>0.9</v>
      </c>
      <c r="E978" s="5">
        <v>0.88</v>
      </c>
      <c r="F978" s="5">
        <v>0.9</v>
      </c>
      <c r="G978" s="6">
        <v>77700</v>
      </c>
      <c r="H978" s="10">
        <v>0.9</v>
      </c>
      <c r="I978" s="7">
        <f t="shared" si="143"/>
        <v>2.2727272727272749E-2</v>
      </c>
      <c r="J978" s="8">
        <f t="shared" si="144"/>
        <v>1.0720882581204758</v>
      </c>
      <c r="K978" s="8">
        <f t="shared" si="145"/>
        <v>0.76891174187952416</v>
      </c>
      <c r="L978" s="8">
        <f t="shared" si="146"/>
        <v>0.92049999999999998</v>
      </c>
      <c r="M978" s="19">
        <f t="shared" si="147"/>
        <v>0.39429299843941573</v>
      </c>
      <c r="N978" s="19">
        <f t="shared" si="148"/>
        <v>-0.14338486408056797</v>
      </c>
      <c r="O978" s="19">
        <f t="shared" si="149"/>
        <v>-3.0462421706945554E-2</v>
      </c>
      <c r="P978" s="19">
        <f t="shared" si="150"/>
        <v>1.5430660948734297E-2</v>
      </c>
      <c r="Q978" s="15"/>
      <c r="R978" s="1"/>
      <c r="S978" s="15"/>
      <c r="X978" s="10"/>
      <c r="Y978" s="10"/>
    </row>
    <row r="979" spans="1:25">
      <c r="A979" s="3">
        <v>39752</v>
      </c>
      <c r="B979" s="9">
        <f t="shared" si="151"/>
        <v>39752</v>
      </c>
      <c r="C979" s="5">
        <v>0.9</v>
      </c>
      <c r="D979" s="5">
        <v>0.9</v>
      </c>
      <c r="E979" s="5">
        <v>0.9</v>
      </c>
      <c r="F979" s="5">
        <v>0.9</v>
      </c>
      <c r="G979" s="6">
        <v>3600</v>
      </c>
      <c r="H979" s="10">
        <v>0.9</v>
      </c>
      <c r="I979" s="7">
        <f t="shared" si="143"/>
        <v>0</v>
      </c>
      <c r="J979" s="8">
        <f t="shared" si="144"/>
        <v>1.0304090567327362</v>
      </c>
      <c r="K979" s="8">
        <f t="shared" si="145"/>
        <v>0.78859094326726398</v>
      </c>
      <c r="L979" s="8">
        <f t="shared" si="146"/>
        <v>0.90950000000000009</v>
      </c>
      <c r="M979" s="19">
        <f t="shared" si="147"/>
        <v>0.30664581622454273</v>
      </c>
      <c r="N979" s="19">
        <f t="shared" si="148"/>
        <v>-0.22228947143818037</v>
      </c>
      <c r="O979" s="19">
        <f t="shared" si="149"/>
        <v>-3.8876651313026436E-2</v>
      </c>
      <c r="P979" s="19">
        <f t="shared" si="150"/>
        <v>2.5593576370203524E-2</v>
      </c>
      <c r="Q979" s="15"/>
      <c r="R979" s="1"/>
      <c r="S979" s="15"/>
      <c r="X979" s="10"/>
      <c r="Y979" s="10"/>
    </row>
    <row r="980" spans="1:25">
      <c r="A980" s="3">
        <v>39755</v>
      </c>
      <c r="B980" s="9">
        <f t="shared" si="151"/>
        <v>39755</v>
      </c>
      <c r="C980" s="5">
        <v>0.96</v>
      </c>
      <c r="D980" s="5">
        <v>0.96</v>
      </c>
      <c r="E980" s="5">
        <v>0.96</v>
      </c>
      <c r="F980" s="5">
        <v>0.96</v>
      </c>
      <c r="G980" s="6">
        <v>1200</v>
      </c>
      <c r="H980" s="10">
        <v>0.96</v>
      </c>
      <c r="I980" s="7">
        <f t="shared" si="143"/>
        <v>6.6666666666666596E-2</v>
      </c>
      <c r="J980" s="8">
        <f t="shared" si="144"/>
        <v>1.0103565375285275</v>
      </c>
      <c r="K980" s="8">
        <f t="shared" si="145"/>
        <v>0.79964346247147267</v>
      </c>
      <c r="L980" s="8">
        <f t="shared" si="146"/>
        <v>0.90500000000000003</v>
      </c>
      <c r="M980" s="19">
        <f t="shared" si="147"/>
        <v>0.26350878228379443</v>
      </c>
      <c r="N980" s="19">
        <f t="shared" si="148"/>
        <v>-0.14067380560366433</v>
      </c>
      <c r="O980" s="19">
        <f t="shared" si="149"/>
        <v>-1.9460736562033003E-2</v>
      </c>
      <c r="P980" s="19">
        <f t="shared" si="150"/>
        <v>1.4015528961588445E-2</v>
      </c>
      <c r="Q980" s="15"/>
      <c r="R980" s="1"/>
      <c r="S980" s="15"/>
      <c r="X980" s="10"/>
      <c r="Y980" s="10"/>
    </row>
    <row r="981" spans="1:25">
      <c r="A981" s="3">
        <v>39756</v>
      </c>
      <c r="B981" s="9">
        <f t="shared" si="151"/>
        <v>39756</v>
      </c>
      <c r="C981" s="5">
        <v>0.96</v>
      </c>
      <c r="D981" s="5">
        <v>1</v>
      </c>
      <c r="E981" s="5">
        <v>0.96</v>
      </c>
      <c r="F981" s="5">
        <v>1</v>
      </c>
      <c r="G981" s="6">
        <v>39200</v>
      </c>
      <c r="H981" s="10">
        <v>1</v>
      </c>
      <c r="I981" s="7">
        <f t="shared" si="143"/>
        <v>4.1666666666666706E-2</v>
      </c>
      <c r="J981" s="8">
        <f t="shared" si="144"/>
        <v>0.99914572273377544</v>
      </c>
      <c r="K981" s="8">
        <f t="shared" si="145"/>
        <v>0.80685427726622483</v>
      </c>
      <c r="L981" s="8">
        <f t="shared" si="146"/>
        <v>0.90300000000000014</v>
      </c>
      <c r="M981" s="19">
        <f t="shared" si="147"/>
        <v>0.23832239709885467</v>
      </c>
      <c r="N981" s="19">
        <f t="shared" si="148"/>
        <v>-9.5580818850335161E-2</v>
      </c>
      <c r="O981" s="19">
        <f t="shared" si="149"/>
        <v>-1.1095899693166995E-2</v>
      </c>
      <c r="P981" s="19">
        <f t="shared" si="150"/>
        <v>9.0175373565433339E-3</v>
      </c>
      <c r="Q981" s="15"/>
      <c r="R981" s="1"/>
      <c r="S981" s="15"/>
      <c r="X981" s="10"/>
      <c r="Y981" s="10"/>
    </row>
    <row r="982" spans="1:25">
      <c r="A982" s="3">
        <v>39757</v>
      </c>
      <c r="B982" s="9">
        <f t="shared" si="151"/>
        <v>39757</v>
      </c>
      <c r="C982" s="5">
        <v>1.05</v>
      </c>
      <c r="D982" s="5">
        <v>1.05</v>
      </c>
      <c r="E982" s="5">
        <v>1.04</v>
      </c>
      <c r="F982" s="5">
        <v>1.05</v>
      </c>
      <c r="G982" s="6">
        <v>19700</v>
      </c>
      <c r="H982" s="10">
        <v>1.05</v>
      </c>
      <c r="I982" s="7">
        <f t="shared" si="143"/>
        <v>5.0000000000000044E-2</v>
      </c>
      <c r="J982" s="8">
        <f t="shared" si="144"/>
        <v>1.0259945886178226</v>
      </c>
      <c r="K982" s="8">
        <f t="shared" si="145"/>
        <v>0.79500541138217795</v>
      </c>
      <c r="L982" s="8">
        <f t="shared" si="146"/>
        <v>0.9105000000000002</v>
      </c>
      <c r="M982" s="19">
        <f t="shared" si="147"/>
        <v>0.29055044648570655</v>
      </c>
      <c r="N982" s="19">
        <f t="shared" si="148"/>
        <v>0.21914872467982105</v>
      </c>
      <c r="O982" s="19">
        <f t="shared" si="149"/>
        <v>2.687182187057318E-2</v>
      </c>
      <c r="P982" s="19">
        <f t="shared" si="150"/>
        <v>-1.4685261289303789E-2</v>
      </c>
      <c r="Q982" s="15"/>
      <c r="R982" s="1"/>
      <c r="S982" s="15"/>
      <c r="X982" s="10"/>
      <c r="Y982" s="10"/>
    </row>
    <row r="983" spans="1:25">
      <c r="A983" s="3">
        <v>39758</v>
      </c>
      <c r="B983" s="9">
        <f t="shared" si="151"/>
        <v>39758</v>
      </c>
      <c r="C983" s="5">
        <v>1.1000000000000001</v>
      </c>
      <c r="D983" s="5">
        <v>1.1000000000000001</v>
      </c>
      <c r="E983" s="5">
        <v>1</v>
      </c>
      <c r="F983" s="5">
        <v>1.04</v>
      </c>
      <c r="G983" s="6">
        <v>15900</v>
      </c>
      <c r="H983" s="10">
        <v>1.04</v>
      </c>
      <c r="I983" s="7">
        <f t="shared" si="143"/>
        <v>-9.5238095238095316E-3</v>
      </c>
      <c r="J983" s="8">
        <f t="shared" si="144"/>
        <v>1.0458549765299345</v>
      </c>
      <c r="K983" s="8">
        <f t="shared" si="145"/>
        <v>0.78914502347006588</v>
      </c>
      <c r="L983" s="8">
        <f t="shared" si="146"/>
        <v>0.9175000000000002</v>
      </c>
      <c r="M983" s="19">
        <f t="shared" si="147"/>
        <v>0.3253013646731896</v>
      </c>
      <c r="N983" s="19">
        <f t="shared" si="148"/>
        <v>0.11960373356092088</v>
      </c>
      <c r="O983" s="19">
        <f t="shared" si="149"/>
        <v>1.9357205322951137E-2</v>
      </c>
      <c r="P983" s="19">
        <f t="shared" si="150"/>
        <v>-7.3715069460009598E-3</v>
      </c>
      <c r="Q983" s="15"/>
      <c r="R983" s="1"/>
      <c r="S983" s="15"/>
      <c r="X983" s="10"/>
      <c r="Y983" s="10"/>
    </row>
    <row r="984" spans="1:25">
      <c r="A984" s="3">
        <v>39759</v>
      </c>
      <c r="B984" s="9">
        <f t="shared" si="151"/>
        <v>39759</v>
      </c>
      <c r="C984" s="5">
        <v>1.04</v>
      </c>
      <c r="D984" s="5">
        <v>1.04</v>
      </c>
      <c r="E984" s="5">
        <v>0.99</v>
      </c>
      <c r="F984" s="5">
        <v>0.99</v>
      </c>
      <c r="G984" s="6">
        <v>19500</v>
      </c>
      <c r="H984" s="10">
        <v>0.99</v>
      </c>
      <c r="I984" s="7">
        <f t="shared" si="143"/>
        <v>-4.8076923076923121E-2</v>
      </c>
      <c r="J984" s="8">
        <f t="shared" si="144"/>
        <v>1.0509551712764367</v>
      </c>
      <c r="K984" s="8">
        <f t="shared" si="145"/>
        <v>0.80004482872356364</v>
      </c>
      <c r="L984" s="8">
        <f t="shared" si="146"/>
        <v>0.9255000000000001</v>
      </c>
      <c r="M984" s="19">
        <f t="shared" si="147"/>
        <v>0.31362035419088885</v>
      </c>
      <c r="N984" s="19">
        <f t="shared" si="148"/>
        <v>-3.5908273837203061E-2</v>
      </c>
      <c r="O984" s="19">
        <f t="shared" si="149"/>
        <v>4.8765793164021552E-3</v>
      </c>
      <c r="P984" s="19">
        <f t="shared" si="150"/>
        <v>1.3812170043940242E-2</v>
      </c>
      <c r="Q984" s="15"/>
      <c r="R984" s="1"/>
      <c r="S984" s="15"/>
      <c r="X984" s="10"/>
      <c r="Y984" s="10"/>
    </row>
    <row r="985" spans="1:25">
      <c r="A985" s="3">
        <v>39762</v>
      </c>
      <c r="B985" s="9">
        <f t="shared" si="151"/>
        <v>39762</v>
      </c>
      <c r="C985" s="5">
        <v>1.0900000000000001</v>
      </c>
      <c r="D985" s="5">
        <v>1.0900000000000001</v>
      </c>
      <c r="E985" s="5">
        <v>1.0900000000000001</v>
      </c>
      <c r="F985" s="5">
        <v>1.0900000000000001</v>
      </c>
      <c r="G985" s="6">
        <v>123500</v>
      </c>
      <c r="H985" s="10">
        <v>1.0900000000000001</v>
      </c>
      <c r="I985" s="7">
        <f t="shared" si="143"/>
        <v>0.10101010101010111</v>
      </c>
      <c r="J985" s="8">
        <f t="shared" si="144"/>
        <v>1.0712798640995951</v>
      </c>
      <c r="K985" s="8">
        <f t="shared" si="145"/>
        <v>0.78872013590040513</v>
      </c>
      <c r="L985" s="8">
        <f t="shared" si="146"/>
        <v>0.93</v>
      </c>
      <c r="M985" s="19">
        <f t="shared" si="147"/>
        <v>0.35825093761124654</v>
      </c>
      <c r="N985" s="19">
        <f t="shared" si="148"/>
        <v>0.14230767494507945</v>
      </c>
      <c r="O985" s="19">
        <f t="shared" si="149"/>
        <v>1.9339257637862012E-2</v>
      </c>
      <c r="P985" s="19">
        <f t="shared" si="150"/>
        <v>-1.4155072836639117E-2</v>
      </c>
      <c r="Q985" s="15"/>
      <c r="R985" s="1"/>
      <c r="S985" s="15"/>
      <c r="X985" s="10"/>
      <c r="Y985" s="10"/>
    </row>
    <row r="986" spans="1:25">
      <c r="A986" s="3">
        <v>39763</v>
      </c>
      <c r="B986" s="9">
        <f t="shared" si="151"/>
        <v>39763</v>
      </c>
      <c r="C986" s="5">
        <v>0.99</v>
      </c>
      <c r="D986" s="5">
        <v>1.04</v>
      </c>
      <c r="E986" s="5">
        <v>0.99</v>
      </c>
      <c r="F986" s="5">
        <v>1</v>
      </c>
      <c r="G986" s="6">
        <v>11500</v>
      </c>
      <c r="H986" s="10">
        <v>1</v>
      </c>
      <c r="I986" s="7">
        <f t="shared" si="143"/>
        <v>-8.2568807339449615E-2</v>
      </c>
      <c r="J986" s="8">
        <f t="shared" si="144"/>
        <v>1.0787358688706477</v>
      </c>
      <c r="K986" s="8">
        <f t="shared" si="145"/>
        <v>0.79126413112935234</v>
      </c>
      <c r="L986" s="8">
        <f t="shared" si="146"/>
        <v>0.93499999999999994</v>
      </c>
      <c r="M986" s="19">
        <f t="shared" si="147"/>
        <v>0.36330692423905753</v>
      </c>
      <c r="N986" s="19">
        <f t="shared" si="148"/>
        <v>1.4112975283535615E-2</v>
      </c>
      <c r="O986" s="19">
        <f t="shared" si="149"/>
        <v>6.9599037757694651E-3</v>
      </c>
      <c r="P986" s="19">
        <f t="shared" si="150"/>
        <v>3.2254726526576927E-3</v>
      </c>
      <c r="Q986" s="15"/>
      <c r="R986" s="1"/>
      <c r="S986" s="15"/>
      <c r="X986" s="10"/>
      <c r="Y986" s="10"/>
    </row>
    <row r="987" spans="1:25">
      <c r="A987" s="3">
        <v>39764</v>
      </c>
      <c r="B987" s="9">
        <f t="shared" si="151"/>
        <v>39764</v>
      </c>
      <c r="C987" s="5">
        <v>0.99</v>
      </c>
      <c r="D987" s="5">
        <v>1.03</v>
      </c>
      <c r="E987" s="5">
        <v>0.92</v>
      </c>
      <c r="F987" s="5">
        <v>1.03</v>
      </c>
      <c r="G987" s="6">
        <v>31600</v>
      </c>
      <c r="H987" s="10">
        <v>1.03</v>
      </c>
      <c r="I987" s="7">
        <f t="shared" si="143"/>
        <v>3.0000000000000027E-2</v>
      </c>
      <c r="J987" s="8">
        <f t="shared" si="144"/>
        <v>1.08780170796076</v>
      </c>
      <c r="K987" s="8">
        <f t="shared" si="145"/>
        <v>0.7891982920392403</v>
      </c>
      <c r="L987" s="8">
        <f t="shared" si="146"/>
        <v>0.93850000000000011</v>
      </c>
      <c r="M987" s="19">
        <f t="shared" si="147"/>
        <v>0.37836297788981105</v>
      </c>
      <c r="N987" s="19">
        <f t="shared" si="148"/>
        <v>4.1441691986158158E-2</v>
      </c>
      <c r="O987" s="19">
        <f t="shared" si="149"/>
        <v>8.4041324217795869E-3</v>
      </c>
      <c r="P987" s="19">
        <f t="shared" si="150"/>
        <v>-2.6108084631152433E-3</v>
      </c>
      <c r="Q987" s="15"/>
      <c r="R987" s="1"/>
      <c r="S987" s="15"/>
      <c r="X987" s="10"/>
      <c r="Y987" s="10"/>
    </row>
    <row r="988" spans="1:25">
      <c r="A988" s="3">
        <v>39765</v>
      </c>
      <c r="B988" s="9">
        <f t="shared" si="151"/>
        <v>39765</v>
      </c>
      <c r="C988" s="5">
        <v>1</v>
      </c>
      <c r="D988" s="5">
        <v>1.03</v>
      </c>
      <c r="E988" s="5">
        <v>1</v>
      </c>
      <c r="F988" s="5">
        <v>1.03</v>
      </c>
      <c r="G988" s="6">
        <v>7000</v>
      </c>
      <c r="H988" s="10">
        <v>1.03</v>
      </c>
      <c r="I988" s="7">
        <f t="shared" si="143"/>
        <v>0</v>
      </c>
      <c r="J988" s="8">
        <f t="shared" si="144"/>
        <v>1.0978420231688186</v>
      </c>
      <c r="K988" s="8">
        <f t="shared" si="145"/>
        <v>0.79415797683118161</v>
      </c>
      <c r="L988" s="8">
        <f t="shared" si="146"/>
        <v>0.94600000000000006</v>
      </c>
      <c r="M988" s="19">
        <f t="shared" si="147"/>
        <v>0.3823975269371282</v>
      </c>
      <c r="N988" s="19">
        <f t="shared" si="148"/>
        <v>1.0663170772728488E-2</v>
      </c>
      <c r="O988" s="19">
        <f t="shared" si="149"/>
        <v>9.22991307568417E-3</v>
      </c>
      <c r="P988" s="19">
        <f t="shared" si="150"/>
        <v>6.2844596116975703E-3</v>
      </c>
      <c r="Q988" s="15"/>
      <c r="R988" s="1"/>
      <c r="S988" s="15"/>
      <c r="X988" s="10"/>
      <c r="Y988" s="10"/>
    </row>
    <row r="989" spans="1:25">
      <c r="A989" s="3">
        <v>39766</v>
      </c>
      <c r="B989" s="9">
        <f t="shared" si="151"/>
        <v>39766</v>
      </c>
      <c r="C989" s="5">
        <v>1.04</v>
      </c>
      <c r="D989" s="5">
        <v>1.04</v>
      </c>
      <c r="E989" s="5">
        <v>0.95</v>
      </c>
      <c r="F989" s="5">
        <v>0.95</v>
      </c>
      <c r="G989" s="6">
        <v>21000</v>
      </c>
      <c r="H989" s="10">
        <v>0.95</v>
      </c>
      <c r="I989" s="7">
        <f t="shared" si="143"/>
        <v>-7.7669902912621422E-2</v>
      </c>
      <c r="J989" s="8">
        <f t="shared" si="144"/>
        <v>1.0942111106770496</v>
      </c>
      <c r="K989" s="8">
        <f t="shared" si="145"/>
        <v>0.80978888932295068</v>
      </c>
      <c r="L989" s="8">
        <f t="shared" si="146"/>
        <v>0.95200000000000018</v>
      </c>
      <c r="M989" s="19">
        <f t="shared" si="147"/>
        <v>0.35123008614244999</v>
      </c>
      <c r="N989" s="19">
        <f t="shared" si="148"/>
        <v>-8.1505340906147097E-2</v>
      </c>
      <c r="O989" s="19">
        <f t="shared" si="149"/>
        <v>-3.3073178245525397E-3</v>
      </c>
      <c r="P989" s="19">
        <f t="shared" si="150"/>
        <v>1.9682371704102159E-2</v>
      </c>
      <c r="Q989" s="15"/>
      <c r="R989" s="1"/>
      <c r="S989" s="15"/>
      <c r="X989" s="10"/>
      <c r="Y989" s="10"/>
    </row>
    <row r="990" spans="1:25">
      <c r="A990" s="3">
        <v>39769</v>
      </c>
      <c r="B990" s="9">
        <f t="shared" si="151"/>
        <v>39769</v>
      </c>
      <c r="C990" s="5">
        <v>0.95</v>
      </c>
      <c r="D990" s="5">
        <v>1</v>
      </c>
      <c r="E990" s="5">
        <v>0.93</v>
      </c>
      <c r="F990" s="5">
        <v>0.95</v>
      </c>
      <c r="G990" s="6">
        <v>23000</v>
      </c>
      <c r="H990" s="10">
        <v>0.95</v>
      </c>
      <c r="I990" s="7">
        <f t="shared" si="143"/>
        <v>0</v>
      </c>
      <c r="J990" s="8">
        <f t="shared" si="144"/>
        <v>1.0947105559506844</v>
      </c>
      <c r="K990" s="8">
        <f t="shared" si="145"/>
        <v>0.81428944404931558</v>
      </c>
      <c r="L990" s="8">
        <f t="shared" si="146"/>
        <v>0.95450000000000002</v>
      </c>
      <c r="M990" s="19">
        <f t="shared" si="147"/>
        <v>0.34437522670917226</v>
      </c>
      <c r="N990" s="19">
        <f t="shared" si="148"/>
        <v>-1.9516720530876108E-2</v>
      </c>
      <c r="O990" s="19">
        <f t="shared" si="149"/>
        <v>4.5644324825567259E-4</v>
      </c>
      <c r="P990" s="19">
        <f t="shared" si="150"/>
        <v>5.5576889059662602E-3</v>
      </c>
      <c r="Q990" s="15"/>
      <c r="R990" s="1"/>
      <c r="S990" s="15"/>
      <c r="X990" s="10"/>
      <c r="Y990" s="10"/>
    </row>
    <row r="991" spans="1:25">
      <c r="A991" s="3">
        <v>39770</v>
      </c>
      <c r="B991" s="9">
        <f t="shared" si="151"/>
        <v>39770</v>
      </c>
      <c r="C991" s="5">
        <v>0.98</v>
      </c>
      <c r="D991" s="5">
        <v>0.98</v>
      </c>
      <c r="E991" s="5">
        <v>0.88</v>
      </c>
      <c r="F991" s="5">
        <v>0.88</v>
      </c>
      <c r="G991" s="6">
        <v>125200</v>
      </c>
      <c r="H991" s="10">
        <v>0.88</v>
      </c>
      <c r="I991" s="7">
        <f t="shared" si="143"/>
        <v>-7.3684210526315741E-2</v>
      </c>
      <c r="J991" s="8">
        <f t="shared" si="144"/>
        <v>1.0949305388025765</v>
      </c>
      <c r="K991" s="8">
        <f t="shared" si="145"/>
        <v>0.8070694611974234</v>
      </c>
      <c r="L991" s="8">
        <f t="shared" si="146"/>
        <v>0.95099999999999996</v>
      </c>
      <c r="M991" s="19">
        <f t="shared" si="147"/>
        <v>0.35667447654141532</v>
      </c>
      <c r="N991" s="19">
        <f t="shared" si="148"/>
        <v>3.5714676545621216E-2</v>
      </c>
      <c r="O991" s="19">
        <f t="shared" si="149"/>
        <v>2.0095069943033814E-4</v>
      </c>
      <c r="P991" s="19">
        <f t="shared" si="150"/>
        <v>-8.8666049948879361E-3</v>
      </c>
      <c r="Q991" s="15"/>
      <c r="R991" s="1"/>
      <c r="S991" s="15"/>
      <c r="X991" s="10"/>
      <c r="Y991" s="10"/>
    </row>
    <row r="992" spans="1:25">
      <c r="A992" s="3">
        <v>39771</v>
      </c>
      <c r="B992" s="9">
        <f t="shared" si="151"/>
        <v>39771</v>
      </c>
      <c r="C992" s="5">
        <v>0.86</v>
      </c>
      <c r="D992" s="5">
        <v>0.86</v>
      </c>
      <c r="E992" s="5">
        <v>0.83</v>
      </c>
      <c r="F992" s="5">
        <v>0.85</v>
      </c>
      <c r="G992" s="6">
        <v>34300</v>
      </c>
      <c r="H992" s="10">
        <v>0.85</v>
      </c>
      <c r="I992" s="7">
        <f t="shared" si="143"/>
        <v>-3.4090909090909123E-2</v>
      </c>
      <c r="J992" s="8">
        <f t="shared" si="144"/>
        <v>1.0969415138283654</v>
      </c>
      <c r="K992" s="8">
        <f t="shared" si="145"/>
        <v>0.80205848617163489</v>
      </c>
      <c r="L992" s="8">
        <f t="shared" si="146"/>
        <v>0.94950000000000012</v>
      </c>
      <c r="M992" s="19">
        <f t="shared" si="147"/>
        <v>0.36765776154836116</v>
      </c>
      <c r="N992" s="19">
        <f t="shared" si="148"/>
        <v>3.0793582746508962E-2</v>
      </c>
      <c r="O992" s="19">
        <f t="shared" si="149"/>
        <v>1.836623378856578E-3</v>
      </c>
      <c r="P992" s="19">
        <f t="shared" si="150"/>
        <v>-6.2088522323145347E-3</v>
      </c>
      <c r="Q992" s="15"/>
      <c r="R992" s="1"/>
      <c r="S992" s="15"/>
      <c r="X992" s="10"/>
      <c r="Y992" s="10"/>
    </row>
    <row r="993" spans="1:25">
      <c r="A993" s="3">
        <v>39772</v>
      </c>
      <c r="B993" s="9">
        <f t="shared" si="151"/>
        <v>39772</v>
      </c>
      <c r="C993" s="5">
        <v>0.85</v>
      </c>
      <c r="D993" s="5">
        <v>0.85</v>
      </c>
      <c r="E993" s="5">
        <v>0.8</v>
      </c>
      <c r="F993" s="5">
        <v>0.8</v>
      </c>
      <c r="G993" s="6">
        <v>19500</v>
      </c>
      <c r="H993" s="10">
        <v>0.8</v>
      </c>
      <c r="I993" s="7">
        <f t="shared" si="143"/>
        <v>-5.8823529411764629E-2</v>
      </c>
      <c r="J993" s="8">
        <f t="shared" si="144"/>
        <v>1.1041789210953994</v>
      </c>
      <c r="K993" s="8">
        <f t="shared" si="145"/>
        <v>0.78682107890460051</v>
      </c>
      <c r="L993" s="8">
        <f t="shared" si="146"/>
        <v>0.94550000000000001</v>
      </c>
      <c r="M993" s="19">
        <f t="shared" si="147"/>
        <v>0.40334181518448808</v>
      </c>
      <c r="N993" s="19">
        <f t="shared" si="148"/>
        <v>9.7057800400694366E-2</v>
      </c>
      <c r="O993" s="19">
        <f t="shared" si="149"/>
        <v>6.5978059685016599E-3</v>
      </c>
      <c r="P993" s="19">
        <f t="shared" si="150"/>
        <v>-1.899787550377427E-2</v>
      </c>
      <c r="Q993" s="15"/>
      <c r="R993" s="1"/>
      <c r="S993" s="15"/>
      <c r="X993" s="10"/>
      <c r="Y993" s="10"/>
    </row>
    <row r="994" spans="1:25">
      <c r="A994" s="3">
        <v>39773</v>
      </c>
      <c r="B994" s="9">
        <f t="shared" si="151"/>
        <v>39773</v>
      </c>
      <c r="C994" s="5">
        <v>0.74</v>
      </c>
      <c r="D994" s="5">
        <v>0.85</v>
      </c>
      <c r="E994" s="5">
        <v>0.68</v>
      </c>
      <c r="F994" s="5">
        <v>0.85</v>
      </c>
      <c r="G994" s="6">
        <v>60000</v>
      </c>
      <c r="H994" s="10">
        <v>0.85</v>
      </c>
      <c r="I994" s="7">
        <f t="shared" si="143"/>
        <v>6.2499999999999917E-2</v>
      </c>
      <c r="J994" s="8">
        <f t="shared" si="144"/>
        <v>1.1056663230236898</v>
      </c>
      <c r="K994" s="8">
        <f t="shared" si="145"/>
        <v>0.7823336769763104</v>
      </c>
      <c r="L994" s="8">
        <f t="shared" si="146"/>
        <v>0.94400000000000017</v>
      </c>
      <c r="M994" s="19">
        <f t="shared" si="147"/>
        <v>0.41329250620661978</v>
      </c>
      <c r="N994" s="19">
        <f t="shared" si="148"/>
        <v>2.4670615957783255E-2</v>
      </c>
      <c r="O994" s="19">
        <f t="shared" si="149"/>
        <v>1.3470660414481273E-3</v>
      </c>
      <c r="P994" s="19">
        <f t="shared" si="150"/>
        <v>-5.7032050215754275E-3</v>
      </c>
      <c r="Q994" s="15"/>
      <c r="R994" s="1"/>
      <c r="S994" s="15"/>
      <c r="X994" s="10"/>
      <c r="Y994" s="10"/>
    </row>
    <row r="995" spans="1:25">
      <c r="A995" s="3">
        <v>39776</v>
      </c>
      <c r="B995" s="9">
        <f t="shared" si="151"/>
        <v>39776</v>
      </c>
      <c r="C995" s="5">
        <v>0.85</v>
      </c>
      <c r="D995" s="5">
        <v>0.85</v>
      </c>
      <c r="E995" s="5">
        <v>0.85</v>
      </c>
      <c r="F995" s="5">
        <v>0.85</v>
      </c>
      <c r="G995" s="6">
        <v>10000</v>
      </c>
      <c r="H995" s="10">
        <v>0.85</v>
      </c>
      <c r="I995" s="7">
        <f t="shared" si="143"/>
        <v>0</v>
      </c>
      <c r="J995" s="8">
        <f t="shared" si="144"/>
        <v>1.1073041012761748</v>
      </c>
      <c r="K995" s="8">
        <f t="shared" si="145"/>
        <v>0.77569589872382538</v>
      </c>
      <c r="L995" s="8">
        <f t="shared" si="146"/>
        <v>0.94150000000000011</v>
      </c>
      <c r="M995" s="19">
        <f t="shared" si="147"/>
        <v>0.4274976870419338</v>
      </c>
      <c r="N995" s="19">
        <f t="shared" si="148"/>
        <v>3.437076797180625E-2</v>
      </c>
      <c r="O995" s="19">
        <f t="shared" si="149"/>
        <v>1.4812590547265143E-3</v>
      </c>
      <c r="P995" s="19">
        <f t="shared" si="150"/>
        <v>-8.4845871369615255E-3</v>
      </c>
      <c r="Q995" s="15"/>
      <c r="R995" s="1"/>
      <c r="S995" s="15"/>
      <c r="X995" s="10"/>
      <c r="Y995" s="10"/>
    </row>
    <row r="996" spans="1:25">
      <c r="A996" s="3">
        <v>39777</v>
      </c>
      <c r="B996" s="9">
        <f t="shared" si="151"/>
        <v>39777</v>
      </c>
      <c r="C996" s="5">
        <v>0.85</v>
      </c>
      <c r="D996" s="5">
        <v>0.85</v>
      </c>
      <c r="E996" s="5">
        <v>0.85</v>
      </c>
      <c r="F996" s="5">
        <v>0.85</v>
      </c>
      <c r="G996" s="6">
        <v>37200</v>
      </c>
      <c r="H996" s="10">
        <v>0.85</v>
      </c>
      <c r="I996" s="7">
        <f t="shared" si="143"/>
        <v>0</v>
      </c>
      <c r="J996" s="8">
        <f t="shared" si="144"/>
        <v>1.105824829710611</v>
      </c>
      <c r="K996" s="8">
        <f t="shared" si="145"/>
        <v>0.77917517028938932</v>
      </c>
      <c r="L996" s="8">
        <f t="shared" si="146"/>
        <v>0.94250000000000012</v>
      </c>
      <c r="M996" s="19">
        <f t="shared" si="147"/>
        <v>0.41922493410551376</v>
      </c>
      <c r="N996" s="19">
        <f t="shared" si="148"/>
        <v>-1.9351573557422692E-2</v>
      </c>
      <c r="O996" s="19">
        <f t="shared" si="149"/>
        <v>-1.3359216893163788E-3</v>
      </c>
      <c r="P996" s="19">
        <f t="shared" si="150"/>
        <v>4.4853551131158889E-3</v>
      </c>
      <c r="Q996" s="15"/>
      <c r="R996" s="1"/>
      <c r="S996" s="15"/>
      <c r="X996" s="10"/>
      <c r="Y996" s="10"/>
    </row>
    <row r="997" spans="1:25">
      <c r="A997" s="3">
        <v>39778</v>
      </c>
      <c r="B997" s="9">
        <f t="shared" si="151"/>
        <v>39778</v>
      </c>
      <c r="C997" s="5">
        <v>0.81</v>
      </c>
      <c r="D997" s="5">
        <v>0.81</v>
      </c>
      <c r="E997" s="5">
        <v>0.81</v>
      </c>
      <c r="F997" s="5">
        <v>0.81</v>
      </c>
      <c r="G997" s="6">
        <v>15000</v>
      </c>
      <c r="H997" s="10">
        <v>0.81</v>
      </c>
      <c r="I997" s="7">
        <f t="shared" si="143"/>
        <v>-4.7058823529411674E-2</v>
      </c>
      <c r="J997" s="8">
        <f t="shared" si="144"/>
        <v>1.1103359273474189</v>
      </c>
      <c r="K997" s="8">
        <f t="shared" si="145"/>
        <v>0.76766407265258119</v>
      </c>
      <c r="L997" s="8">
        <f t="shared" si="146"/>
        <v>0.93900000000000006</v>
      </c>
      <c r="M997" s="19">
        <f t="shared" si="147"/>
        <v>0.44638256094331957</v>
      </c>
      <c r="N997" s="19">
        <f t="shared" si="148"/>
        <v>6.4780562004860556E-2</v>
      </c>
      <c r="O997" s="19">
        <f t="shared" si="149"/>
        <v>4.0793962258818478E-3</v>
      </c>
      <c r="P997" s="19">
        <f t="shared" si="150"/>
        <v>-1.4773440011612352E-2</v>
      </c>
      <c r="Q997" s="15"/>
      <c r="R997" s="1"/>
      <c r="S997" s="15"/>
      <c r="X997" s="10"/>
      <c r="Y997" s="10"/>
    </row>
    <row r="998" spans="1:25">
      <c r="A998" s="3">
        <v>39779</v>
      </c>
      <c r="B998" s="9">
        <f t="shared" si="151"/>
        <v>39779</v>
      </c>
      <c r="C998" s="5">
        <v>0.85</v>
      </c>
      <c r="D998" s="5">
        <v>0.85</v>
      </c>
      <c r="E998" s="5">
        <v>0.85</v>
      </c>
      <c r="F998" s="5">
        <v>0.85</v>
      </c>
      <c r="G998" s="6">
        <v>3000</v>
      </c>
      <c r="H998" s="10">
        <v>0.85</v>
      </c>
      <c r="I998" s="7">
        <f t="shared" si="143"/>
        <v>4.9382716049382616E-2</v>
      </c>
      <c r="J998" s="8">
        <f t="shared" si="144"/>
        <v>1.1114599954275262</v>
      </c>
      <c r="K998" s="8">
        <f t="shared" si="145"/>
        <v>0.76154000457247373</v>
      </c>
      <c r="L998" s="8">
        <f t="shared" si="146"/>
        <v>0.9365</v>
      </c>
      <c r="M998" s="19">
        <f t="shared" si="147"/>
        <v>0.45948996606093789</v>
      </c>
      <c r="N998" s="19">
        <f t="shared" si="148"/>
        <v>2.9363613779891062E-2</v>
      </c>
      <c r="O998" s="19">
        <f t="shared" si="149"/>
        <v>1.0123675659064904E-3</v>
      </c>
      <c r="P998" s="19">
        <f t="shared" si="150"/>
        <v>-7.9775363968075195E-3</v>
      </c>
      <c r="Q998" s="15"/>
      <c r="R998" s="1"/>
      <c r="S998" s="15"/>
      <c r="X998" s="10"/>
      <c r="Y998" s="10"/>
    </row>
    <row r="999" spans="1:25">
      <c r="A999" s="3">
        <v>39780</v>
      </c>
      <c r="B999" s="9">
        <f t="shared" si="151"/>
        <v>39780</v>
      </c>
      <c r="C999" s="5">
        <v>0.85</v>
      </c>
      <c r="D999" s="5">
        <v>0.88</v>
      </c>
      <c r="E999" s="5">
        <v>0.85</v>
      </c>
      <c r="F999" s="5">
        <v>0.88</v>
      </c>
      <c r="G999" s="6">
        <v>20000</v>
      </c>
      <c r="H999" s="10">
        <v>0.88</v>
      </c>
      <c r="I999" s="7">
        <f t="shared" si="143"/>
        <v>3.5294117647058858E-2</v>
      </c>
      <c r="J999" s="8">
        <f t="shared" si="144"/>
        <v>1.1115085225209278</v>
      </c>
      <c r="K999" s="8">
        <f t="shared" si="145"/>
        <v>0.75949147747907186</v>
      </c>
      <c r="L999" s="8">
        <f t="shared" si="146"/>
        <v>0.93549999999999989</v>
      </c>
      <c r="M999" s="19">
        <f t="shared" si="147"/>
        <v>0.4634904478589833</v>
      </c>
      <c r="N999" s="19">
        <f t="shared" si="148"/>
        <v>8.7063528989332947E-3</v>
      </c>
      <c r="O999" s="19">
        <f t="shared" si="149"/>
        <v>4.3660674789265906E-5</v>
      </c>
      <c r="P999" s="19">
        <f t="shared" si="150"/>
        <v>-2.689979621690263E-3</v>
      </c>
      <c r="Q999" s="15"/>
      <c r="R999" s="1"/>
      <c r="S999" s="15"/>
      <c r="X999" s="10"/>
      <c r="Y999" s="10"/>
    </row>
    <row r="1000" spans="1:25">
      <c r="A1000" s="3">
        <v>39783</v>
      </c>
      <c r="B1000" s="9">
        <f t="shared" si="151"/>
        <v>39783</v>
      </c>
      <c r="C1000" s="5">
        <v>0.82</v>
      </c>
      <c r="D1000" s="5">
        <v>0.88</v>
      </c>
      <c r="E1000" s="5">
        <v>0.82</v>
      </c>
      <c r="F1000" s="5">
        <v>0.88</v>
      </c>
      <c r="G1000" s="6">
        <v>1500</v>
      </c>
      <c r="H1000" s="10">
        <v>0.88</v>
      </c>
      <c r="I1000" s="7">
        <f t="shared" si="143"/>
        <v>0</v>
      </c>
      <c r="J1000" s="8">
        <f t="shared" si="144"/>
        <v>1.1087314870444867</v>
      </c>
      <c r="K1000" s="8">
        <f t="shared" si="145"/>
        <v>0.75426851295551345</v>
      </c>
      <c r="L1000" s="8">
        <f t="shared" si="146"/>
        <v>0.93149999999999999</v>
      </c>
      <c r="M1000" s="19">
        <f t="shared" si="147"/>
        <v>0.46994269017017726</v>
      </c>
      <c r="N1000" s="19">
        <f t="shared" si="148"/>
        <v>1.3920982279136521E-2</v>
      </c>
      <c r="O1000" s="19">
        <f t="shared" si="149"/>
        <v>-2.4984383116944215E-3</v>
      </c>
      <c r="P1000" s="19">
        <f t="shared" si="150"/>
        <v>-6.8769231498089283E-3</v>
      </c>
      <c r="Q1000" s="15"/>
      <c r="R1000" s="1"/>
      <c r="S1000" s="15"/>
      <c r="X1000" s="10"/>
      <c r="Y1000" s="10"/>
    </row>
    <row r="1001" spans="1:25">
      <c r="A1001" s="3">
        <v>39784</v>
      </c>
      <c r="B1001" s="9">
        <f t="shared" si="151"/>
        <v>39784</v>
      </c>
      <c r="C1001" s="5">
        <v>0.88</v>
      </c>
      <c r="D1001" s="5">
        <v>0.88</v>
      </c>
      <c r="E1001" s="5">
        <v>0.83</v>
      </c>
      <c r="F1001" s="5">
        <v>0.83</v>
      </c>
      <c r="G1001" s="6">
        <v>12500</v>
      </c>
      <c r="H1001" s="10">
        <v>0.83</v>
      </c>
      <c r="I1001" s="7">
        <f t="shared" si="143"/>
        <v>-5.6818181818181872E-2</v>
      </c>
      <c r="J1001" s="8">
        <f t="shared" si="144"/>
        <v>1.1025661438022212</v>
      </c>
      <c r="K1001" s="8">
        <f t="shared" si="145"/>
        <v>0.74343385619777858</v>
      </c>
      <c r="L1001" s="8">
        <f t="shared" si="146"/>
        <v>0.92299999999999982</v>
      </c>
      <c r="M1001" s="19">
        <f t="shared" si="147"/>
        <v>0.48307227954506993</v>
      </c>
      <c r="N1001" s="19">
        <f t="shared" si="148"/>
        <v>2.793870327068634E-2</v>
      </c>
      <c r="O1001" s="19">
        <f t="shared" si="149"/>
        <v>-5.5607180947843844E-3</v>
      </c>
      <c r="P1001" s="19">
        <f t="shared" si="150"/>
        <v>-1.4364455855754247E-2</v>
      </c>
      <c r="Q1001" s="15"/>
      <c r="R1001" s="1"/>
      <c r="S1001" s="15"/>
      <c r="X1001" s="10"/>
      <c r="Y1001" s="10"/>
    </row>
    <row r="1002" spans="1:25">
      <c r="A1002" s="3">
        <v>39785</v>
      </c>
      <c r="B1002" s="9">
        <f t="shared" si="151"/>
        <v>39785</v>
      </c>
      <c r="C1002" s="5">
        <v>0.81</v>
      </c>
      <c r="D1002" s="5">
        <v>0.81</v>
      </c>
      <c r="E1002" s="5">
        <v>0.81</v>
      </c>
      <c r="F1002" s="5">
        <v>0.81</v>
      </c>
      <c r="G1002" s="6">
        <v>9000</v>
      </c>
      <c r="H1002" s="10">
        <v>0.81</v>
      </c>
      <c r="I1002" s="7">
        <f t="shared" si="143"/>
        <v>-2.4096385542168565E-2</v>
      </c>
      <c r="J1002" s="8">
        <f t="shared" si="144"/>
        <v>1.0870568090134545</v>
      </c>
      <c r="K1002" s="8">
        <f t="shared" si="145"/>
        <v>0.73494319098654537</v>
      </c>
      <c r="L1002" s="8">
        <f t="shared" si="146"/>
        <v>0.91099999999999992</v>
      </c>
      <c r="M1002" s="19">
        <f t="shared" si="147"/>
        <v>0.47910317742280473</v>
      </c>
      <c r="N1002" s="19">
        <f t="shared" si="148"/>
        <v>-8.216373181261975E-3</v>
      </c>
      <c r="O1002" s="19">
        <f t="shared" si="149"/>
        <v>-1.4066579928966852E-2</v>
      </c>
      <c r="P1002" s="19">
        <f t="shared" si="150"/>
        <v>-1.1420875092584432E-2</v>
      </c>
      <c r="Q1002" s="15"/>
      <c r="R1002" s="1"/>
      <c r="S1002" s="15"/>
      <c r="X1002" s="10"/>
      <c r="Y1002" s="10"/>
    </row>
    <row r="1003" spans="1:25">
      <c r="A1003" s="3">
        <v>39786</v>
      </c>
      <c r="B1003" s="9">
        <f t="shared" si="151"/>
        <v>39786</v>
      </c>
      <c r="C1003" s="5">
        <v>0.81</v>
      </c>
      <c r="D1003" s="5">
        <v>0.82</v>
      </c>
      <c r="E1003" s="5">
        <v>0.81</v>
      </c>
      <c r="F1003" s="5">
        <v>0.81</v>
      </c>
      <c r="G1003" s="6">
        <v>0</v>
      </c>
      <c r="H1003" s="10">
        <v>0.81</v>
      </c>
      <c r="I1003" s="7">
        <f t="shared" si="143"/>
        <v>0</v>
      </c>
      <c r="J1003" s="8">
        <f t="shared" si="144"/>
        <v>1.0703186172523358</v>
      </c>
      <c r="K1003" s="8">
        <f t="shared" si="145"/>
        <v>0.72868138274766414</v>
      </c>
      <c r="L1003" s="8">
        <f t="shared" si="146"/>
        <v>0.89949999999999997</v>
      </c>
      <c r="M1003" s="19">
        <f t="shared" si="147"/>
        <v>0.46884309465468749</v>
      </c>
      <c r="N1003" s="19">
        <f t="shared" si="148"/>
        <v>-2.1415184143232679E-2</v>
      </c>
      <c r="O1003" s="19">
        <f t="shared" si="149"/>
        <v>-1.539771576088027E-2</v>
      </c>
      <c r="P1003" s="19">
        <f t="shared" si="150"/>
        <v>-8.5201255221859229E-3</v>
      </c>
      <c r="Q1003" s="15"/>
      <c r="R1003" s="1"/>
      <c r="S1003" s="15"/>
      <c r="X1003" s="10"/>
      <c r="Y1003" s="10"/>
    </row>
    <row r="1004" spans="1:25">
      <c r="A1004" s="3">
        <v>39787</v>
      </c>
      <c r="B1004" s="9">
        <f t="shared" si="151"/>
        <v>39787</v>
      </c>
      <c r="C1004" s="5">
        <v>0.81</v>
      </c>
      <c r="D1004" s="5">
        <v>0.82</v>
      </c>
      <c r="E1004" s="5">
        <v>0.79</v>
      </c>
      <c r="F1004" s="5">
        <v>0.79</v>
      </c>
      <c r="G1004" s="6">
        <v>43200</v>
      </c>
      <c r="H1004" s="10">
        <v>0.79</v>
      </c>
      <c r="I1004" s="7">
        <f t="shared" ref="I1004:I1067" si="152">IF(A1005&gt;A1004,(H1004-H1003)/H1003, (H1004-H1005)/H1005)</f>
        <v>-2.4691358024691377E-2</v>
      </c>
      <c r="J1004" s="8">
        <f t="shared" ref="J1004:J1067" si="153">(L1004)+2*STDEVPA(H985:H1004)</f>
        <v>1.061369136263612</v>
      </c>
      <c r="K1004" s="8">
        <f t="shared" ref="K1004:K1067" si="154">(L1004)-(2*STDEVPA(H985:H1004))</f>
        <v>0.71763086373638807</v>
      </c>
      <c r="L1004" s="8">
        <f t="shared" ref="L1004:L1067" si="155">AVERAGE(H985:H1004)</f>
        <v>0.88949999999999996</v>
      </c>
      <c r="M1004" s="19">
        <f t="shared" ref="M1004:M1067" si="156">(J1004-K1004)/K1004</f>
        <v>0.47899036941851969</v>
      </c>
      <c r="N1004" s="19">
        <f t="shared" ref="N1004:N1067" si="157">IF(A1005&gt;A1004,(M1004-M1003)/M1003, (M1004-M1005)/M1005)</f>
        <v>2.164322111069137E-2</v>
      </c>
      <c r="O1004" s="19">
        <f t="shared" ref="O1004:O1067" si="158">IF(A1005&gt;A1004,(J1004-J1003)/J1003, (J1004-J1005)/J1005)</f>
        <v>-8.3615110906866772E-3</v>
      </c>
      <c r="P1004" s="19">
        <f t="shared" ref="P1004:P1067" si="159">IF(A1005&gt;A1004,(K1004-K1003)/K1003, (K1004-K1005)/K1005)</f>
        <v>-1.516509035760938E-2</v>
      </c>
      <c r="Q1004" s="15"/>
      <c r="R1004" s="1"/>
      <c r="S1004" s="15"/>
      <c r="X1004" s="10"/>
      <c r="Y1004" s="10"/>
    </row>
    <row r="1005" spans="1:25">
      <c r="A1005" s="3">
        <v>39790</v>
      </c>
      <c r="B1005" s="9">
        <f t="shared" si="151"/>
        <v>39790</v>
      </c>
      <c r="C1005" s="5">
        <v>0.8</v>
      </c>
      <c r="D1005" s="5">
        <v>0.81</v>
      </c>
      <c r="E1005" s="5">
        <v>0.8</v>
      </c>
      <c r="F1005" s="5">
        <v>0.8</v>
      </c>
      <c r="G1005" s="6">
        <v>0</v>
      </c>
      <c r="H1005" s="10">
        <v>0.8</v>
      </c>
      <c r="I1005" s="7">
        <f t="shared" si="152"/>
        <v>1.2658227848101276E-2</v>
      </c>
      <c r="J1005" s="8">
        <f t="shared" si="153"/>
        <v>1.0241978552124662</v>
      </c>
      <c r="K1005" s="8">
        <f t="shared" si="154"/>
        <v>0.72580214478753413</v>
      </c>
      <c r="L1005" s="8">
        <f t="shared" si="155"/>
        <v>0.87500000000000022</v>
      </c>
      <c r="M1005" s="19">
        <f t="shared" si="156"/>
        <v>0.41112541836354338</v>
      </c>
      <c r="N1005" s="19">
        <f t="shared" si="157"/>
        <v>-0.14168333099757804</v>
      </c>
      <c r="O1005" s="19">
        <f t="shared" si="158"/>
        <v>-3.5022010515588925E-2</v>
      </c>
      <c r="P1005" s="19">
        <f t="shared" si="159"/>
        <v>1.1386468258349143E-2</v>
      </c>
      <c r="Q1005" s="15"/>
      <c r="R1005" s="1"/>
      <c r="S1005" s="15"/>
      <c r="X1005" s="10"/>
      <c r="Y1005" s="10"/>
    </row>
    <row r="1006" spans="1:25">
      <c r="A1006" s="3">
        <v>39791</v>
      </c>
      <c r="B1006" s="9">
        <f t="shared" si="151"/>
        <v>39791</v>
      </c>
      <c r="C1006" s="5">
        <v>0.82</v>
      </c>
      <c r="D1006" s="5">
        <v>0.83</v>
      </c>
      <c r="E1006" s="5">
        <v>0.79</v>
      </c>
      <c r="F1006" s="5">
        <v>0.83</v>
      </c>
      <c r="G1006" s="6">
        <v>13200</v>
      </c>
      <c r="H1006" s="10">
        <v>0.83</v>
      </c>
      <c r="I1006" s="7">
        <f t="shared" si="152"/>
        <v>3.7499999999999895E-2</v>
      </c>
      <c r="J1006" s="8">
        <f t="shared" si="153"/>
        <v>1.0052479729581663</v>
      </c>
      <c r="K1006" s="8">
        <f t="shared" si="154"/>
        <v>0.72775202704183395</v>
      </c>
      <c r="L1006" s="8">
        <f t="shared" si="155"/>
        <v>0.86650000000000005</v>
      </c>
      <c r="M1006" s="19">
        <f t="shared" si="156"/>
        <v>0.38130563104619258</v>
      </c>
      <c r="N1006" s="19">
        <f t="shared" si="157"/>
        <v>-7.2532093578758575E-2</v>
      </c>
      <c r="O1006" s="19">
        <f t="shared" si="158"/>
        <v>-1.8502169437143428E-2</v>
      </c>
      <c r="P1006" s="19">
        <f t="shared" si="159"/>
        <v>2.6865203806618831E-3</v>
      </c>
      <c r="Q1006" s="15"/>
      <c r="R1006" s="1"/>
      <c r="S1006" s="15"/>
      <c r="X1006" s="10"/>
      <c r="Y1006" s="10"/>
    </row>
    <row r="1007" spans="1:25">
      <c r="A1007" s="3">
        <v>39792</v>
      </c>
      <c r="B1007" s="9">
        <f t="shared" si="151"/>
        <v>39792</v>
      </c>
      <c r="C1007" s="5">
        <v>0.83</v>
      </c>
      <c r="D1007" s="5">
        <v>0.83</v>
      </c>
      <c r="E1007" s="5">
        <v>0.83</v>
      </c>
      <c r="F1007" s="5">
        <v>0.83</v>
      </c>
      <c r="G1007" s="6">
        <v>7100</v>
      </c>
      <c r="H1007" s="10">
        <v>0.83</v>
      </c>
      <c r="I1007" s="7">
        <f t="shared" si="152"/>
        <v>0</v>
      </c>
      <c r="J1007" s="8">
        <f t="shared" si="153"/>
        <v>0.9738499041328964</v>
      </c>
      <c r="K1007" s="8">
        <f t="shared" si="154"/>
        <v>0.73915009586710345</v>
      </c>
      <c r="L1007" s="8">
        <f t="shared" si="155"/>
        <v>0.85649999999999993</v>
      </c>
      <c r="M1007" s="19">
        <f t="shared" si="156"/>
        <v>0.317526588412959</v>
      </c>
      <c r="N1007" s="19">
        <f t="shared" si="157"/>
        <v>-0.16726488527914551</v>
      </c>
      <c r="O1007" s="19">
        <f t="shared" si="158"/>
        <v>-3.1234152835816258E-2</v>
      </c>
      <c r="P1007" s="19">
        <f t="shared" si="159"/>
        <v>1.5662022779380454E-2</v>
      </c>
      <c r="Q1007" s="15"/>
      <c r="R1007" s="1"/>
      <c r="S1007" s="15"/>
      <c r="X1007" s="10"/>
      <c r="Y1007" s="10"/>
    </row>
    <row r="1008" spans="1:25">
      <c r="A1008" s="3">
        <v>39793</v>
      </c>
      <c r="B1008" s="9">
        <f t="shared" si="151"/>
        <v>39793</v>
      </c>
      <c r="C1008" s="5">
        <v>0.8</v>
      </c>
      <c r="D1008" s="5">
        <v>0.85</v>
      </c>
      <c r="E1008" s="5">
        <v>0.8</v>
      </c>
      <c r="F1008" s="5">
        <v>0.8</v>
      </c>
      <c r="G1008" s="6">
        <v>0</v>
      </c>
      <c r="H1008" s="10">
        <v>0.8</v>
      </c>
      <c r="I1008" s="7">
        <f t="shared" si="152"/>
        <v>-3.6144578313252913E-2</v>
      </c>
      <c r="J1008" s="8">
        <f t="shared" si="153"/>
        <v>0.93365664103720603</v>
      </c>
      <c r="K1008" s="8">
        <f t="shared" si="154"/>
        <v>0.75634335896279414</v>
      </c>
      <c r="L1008" s="8">
        <f t="shared" si="155"/>
        <v>0.84500000000000008</v>
      </c>
      <c r="M1008" s="19">
        <f t="shared" si="156"/>
        <v>0.23443490310745788</v>
      </c>
      <c r="N1008" s="19">
        <f t="shared" si="157"/>
        <v>-0.26168418122338871</v>
      </c>
      <c r="O1008" s="19">
        <f t="shared" si="158"/>
        <v>-4.1272544080063291E-2</v>
      </c>
      <c r="P1008" s="19">
        <f t="shared" si="159"/>
        <v>2.3260854854549026E-2</v>
      </c>
      <c r="Q1008" s="15"/>
      <c r="R1008" s="1"/>
      <c r="S1008" s="15"/>
      <c r="X1008" s="10"/>
      <c r="Y1008" s="10"/>
    </row>
    <row r="1009" spans="1:25">
      <c r="A1009" s="3">
        <v>39794</v>
      </c>
      <c r="B1009" s="9">
        <f t="shared" si="151"/>
        <v>39794</v>
      </c>
      <c r="C1009" s="5">
        <v>0.81</v>
      </c>
      <c r="D1009" s="5">
        <v>0.83</v>
      </c>
      <c r="E1009" s="5">
        <v>0.8</v>
      </c>
      <c r="F1009" s="5">
        <v>0.83</v>
      </c>
      <c r="G1009" s="6">
        <v>33800</v>
      </c>
      <c r="H1009" s="10">
        <v>0.83</v>
      </c>
      <c r="I1009" s="7">
        <f t="shared" si="152"/>
        <v>3.7499999999999895E-2</v>
      </c>
      <c r="J1009" s="8">
        <f t="shared" si="153"/>
        <v>0.9135385806143369</v>
      </c>
      <c r="K1009" s="8">
        <f t="shared" si="154"/>
        <v>0.76446141938566325</v>
      </c>
      <c r="L1009" s="8">
        <f t="shared" si="155"/>
        <v>0.83900000000000008</v>
      </c>
      <c r="M1009" s="19">
        <f t="shared" si="156"/>
        <v>0.19500939805238973</v>
      </c>
      <c r="N1009" s="19">
        <f t="shared" si="157"/>
        <v>-0.1681725055974139</v>
      </c>
      <c r="O1009" s="19">
        <f t="shared" si="158"/>
        <v>-2.1547600625985822E-2</v>
      </c>
      <c r="P1009" s="19">
        <f t="shared" si="159"/>
        <v>1.0733300328043803E-2</v>
      </c>
      <c r="Q1009" s="15"/>
      <c r="R1009" s="1"/>
      <c r="S1009" s="15"/>
      <c r="X1009" s="10"/>
      <c r="Y1009" s="10"/>
    </row>
    <row r="1010" spans="1:25">
      <c r="A1010" s="3">
        <v>39797</v>
      </c>
      <c r="B1010" s="9">
        <f t="shared" si="151"/>
        <v>39797</v>
      </c>
      <c r="C1010" s="5">
        <v>0.84</v>
      </c>
      <c r="D1010" s="5">
        <v>0.84</v>
      </c>
      <c r="E1010" s="5">
        <v>0.82</v>
      </c>
      <c r="F1010" s="5">
        <v>0.82</v>
      </c>
      <c r="G1010" s="6">
        <v>13600</v>
      </c>
      <c r="H1010" s="10">
        <v>0.82</v>
      </c>
      <c r="I1010" s="7">
        <f t="shared" si="152"/>
        <v>-1.2048192771084348E-2</v>
      </c>
      <c r="J1010" s="8">
        <f t="shared" si="153"/>
        <v>0.88722659317004859</v>
      </c>
      <c r="K1010" s="8">
        <f t="shared" si="154"/>
        <v>0.77777340682995166</v>
      </c>
      <c r="L1010" s="8">
        <f t="shared" si="155"/>
        <v>0.83250000000000013</v>
      </c>
      <c r="M1010" s="19">
        <f t="shared" si="156"/>
        <v>0.14072631614676331</v>
      </c>
      <c r="N1010" s="19">
        <f t="shared" si="157"/>
        <v>-0.27836136333820766</v>
      </c>
      <c r="O1010" s="19">
        <f t="shared" si="158"/>
        <v>-2.8802272835148364E-2</v>
      </c>
      <c r="P1010" s="19">
        <f t="shared" si="159"/>
        <v>1.7413550385559279E-2</v>
      </c>
      <c r="Q1010" s="15"/>
      <c r="R1010" s="1"/>
      <c r="S1010" s="15"/>
      <c r="X1010" s="10"/>
      <c r="Y1010" s="10"/>
    </row>
    <row r="1011" spans="1:25">
      <c r="A1011" s="3">
        <v>39798</v>
      </c>
      <c r="B1011" s="9">
        <f t="shared" si="151"/>
        <v>39798</v>
      </c>
      <c r="C1011" s="5">
        <v>0.8</v>
      </c>
      <c r="D1011" s="5">
        <v>0.8</v>
      </c>
      <c r="E1011" s="5">
        <v>0.8</v>
      </c>
      <c r="F1011" s="5">
        <v>0.8</v>
      </c>
      <c r="G1011" s="6">
        <v>21300</v>
      </c>
      <c r="H1011" s="10">
        <v>0.8</v>
      </c>
      <c r="I1011" s="7">
        <f t="shared" si="152"/>
        <v>-2.4390243902438911E-2</v>
      </c>
      <c r="J1011" s="8">
        <f t="shared" si="153"/>
        <v>0.88037484939737176</v>
      </c>
      <c r="K1011" s="8">
        <f t="shared" si="154"/>
        <v>0.77662515060262827</v>
      </c>
      <c r="L1011" s="8">
        <f t="shared" si="155"/>
        <v>0.82850000000000001</v>
      </c>
      <c r="M1011" s="19">
        <f t="shared" si="156"/>
        <v>0.1335904441341336</v>
      </c>
      <c r="N1011" s="19">
        <f t="shared" si="157"/>
        <v>-5.0707445544070986E-2</v>
      </c>
      <c r="O1011" s="19">
        <f t="shared" si="158"/>
        <v>-7.7226537453027018E-3</v>
      </c>
      <c r="P1011" s="19">
        <f t="shared" si="159"/>
        <v>-1.476337731838195E-3</v>
      </c>
      <c r="Q1011" s="15"/>
      <c r="R1011" s="1"/>
      <c r="S1011" s="15"/>
      <c r="X1011" s="10"/>
      <c r="Y1011" s="10"/>
    </row>
    <row r="1012" spans="1:25">
      <c r="A1012" s="3">
        <v>39799</v>
      </c>
      <c r="B1012" s="9">
        <f t="shared" si="151"/>
        <v>39799</v>
      </c>
      <c r="C1012" s="5">
        <v>0.8</v>
      </c>
      <c r="D1012" s="5">
        <v>0.8</v>
      </c>
      <c r="E1012" s="5">
        <v>0.75</v>
      </c>
      <c r="F1012" s="5">
        <v>0.75</v>
      </c>
      <c r="G1012" s="6">
        <v>36600</v>
      </c>
      <c r="H1012" s="10">
        <v>0.75</v>
      </c>
      <c r="I1012" s="7">
        <f t="shared" si="152"/>
        <v>-6.2500000000000056E-2</v>
      </c>
      <c r="J1012" s="8">
        <f t="shared" si="153"/>
        <v>0.88458191221630211</v>
      </c>
      <c r="K1012" s="8">
        <f t="shared" si="154"/>
        <v>0.76241808778369857</v>
      </c>
      <c r="L1012" s="8">
        <f t="shared" si="155"/>
        <v>0.82350000000000034</v>
      </c>
      <c r="M1012" s="19">
        <f t="shared" si="156"/>
        <v>0.16023206478183918</v>
      </c>
      <c r="N1012" s="19">
        <f t="shared" si="157"/>
        <v>0.19942759244782246</v>
      </c>
      <c r="O1012" s="19">
        <f t="shared" si="158"/>
        <v>4.7787176358004115E-3</v>
      </c>
      <c r="P1012" s="19">
        <f t="shared" si="159"/>
        <v>-1.8293333415619638E-2</v>
      </c>
      <c r="Q1012" s="15"/>
      <c r="R1012" s="1"/>
      <c r="S1012" s="15"/>
      <c r="X1012" s="10"/>
      <c r="Y1012" s="10"/>
    </row>
    <row r="1013" spans="1:25">
      <c r="A1013" s="3">
        <v>39800</v>
      </c>
      <c r="B1013" s="9">
        <f t="shared" si="151"/>
        <v>39800</v>
      </c>
      <c r="C1013" s="5">
        <v>0.75</v>
      </c>
      <c r="D1013" s="5">
        <v>0.76</v>
      </c>
      <c r="E1013" s="5">
        <v>0.71</v>
      </c>
      <c r="F1013" s="5">
        <v>0.76</v>
      </c>
      <c r="G1013" s="6">
        <v>20200</v>
      </c>
      <c r="H1013" s="10">
        <v>0.76</v>
      </c>
      <c r="I1013" s="7">
        <f t="shared" si="152"/>
        <v>1.3333333333333345E-2</v>
      </c>
      <c r="J1013" s="8">
        <f t="shared" si="153"/>
        <v>0.88791535966928137</v>
      </c>
      <c r="K1013" s="8">
        <f t="shared" si="154"/>
        <v>0.75508464033071887</v>
      </c>
      <c r="L1013" s="8">
        <f t="shared" si="155"/>
        <v>0.82150000000000012</v>
      </c>
      <c r="M1013" s="19">
        <f t="shared" si="156"/>
        <v>0.17591500640296973</v>
      </c>
      <c r="N1013" s="19">
        <f t="shared" si="157"/>
        <v>9.7876424687426591E-2</v>
      </c>
      <c r="O1013" s="19">
        <f t="shared" si="158"/>
        <v>3.7683875364660909E-3</v>
      </c>
      <c r="P1013" s="19">
        <f t="shared" si="159"/>
        <v>-9.6186692977045865E-3</v>
      </c>
      <c r="Q1013" s="15"/>
      <c r="R1013" s="1"/>
      <c r="S1013" s="15"/>
      <c r="X1013" s="10"/>
      <c r="Y1013" s="10"/>
    </row>
    <row r="1014" spans="1:25">
      <c r="A1014" s="3">
        <v>39801</v>
      </c>
      <c r="B1014" s="9">
        <f t="shared" si="151"/>
        <v>39801</v>
      </c>
      <c r="C1014" s="5">
        <v>0.82</v>
      </c>
      <c r="D1014" s="5">
        <v>0.85</v>
      </c>
      <c r="E1014" s="5">
        <v>0.82</v>
      </c>
      <c r="F1014" s="5">
        <v>0.85</v>
      </c>
      <c r="G1014" s="6">
        <v>136500</v>
      </c>
      <c r="H1014" s="10">
        <v>0.85</v>
      </c>
      <c r="I1014" s="7">
        <f t="shared" si="152"/>
        <v>0.1184210526315789</v>
      </c>
      <c r="J1014" s="8">
        <f t="shared" si="153"/>
        <v>0.88791535966928137</v>
      </c>
      <c r="K1014" s="8">
        <f t="shared" si="154"/>
        <v>0.75508464033071887</v>
      </c>
      <c r="L1014" s="8">
        <f t="shared" si="155"/>
        <v>0.82150000000000012</v>
      </c>
      <c r="M1014" s="19">
        <f t="shared" si="156"/>
        <v>0.17591500640296973</v>
      </c>
      <c r="N1014" s="19">
        <f t="shared" si="157"/>
        <v>0</v>
      </c>
      <c r="O1014" s="19">
        <f t="shared" si="158"/>
        <v>0</v>
      </c>
      <c r="P1014" s="19">
        <f t="shared" si="159"/>
        <v>0</v>
      </c>
      <c r="Q1014" s="15"/>
      <c r="R1014" s="1"/>
      <c r="S1014" s="15"/>
      <c r="X1014" s="10"/>
      <c r="Y1014" s="10"/>
    </row>
    <row r="1015" spans="1:25">
      <c r="A1015" s="3">
        <v>39804</v>
      </c>
      <c r="B1015" s="9">
        <f t="shared" si="151"/>
        <v>39804</v>
      </c>
      <c r="C1015" s="5">
        <v>0.79</v>
      </c>
      <c r="D1015" s="5">
        <v>0.85</v>
      </c>
      <c r="E1015" s="5">
        <v>0.79</v>
      </c>
      <c r="F1015" s="5">
        <v>0.85</v>
      </c>
      <c r="G1015" s="6">
        <v>41500</v>
      </c>
      <c r="H1015" s="10">
        <v>0.85</v>
      </c>
      <c r="I1015" s="7">
        <f t="shared" si="152"/>
        <v>0</v>
      </c>
      <c r="J1015" s="8">
        <f t="shared" si="153"/>
        <v>0.88791535966928137</v>
      </c>
      <c r="K1015" s="8">
        <f t="shared" si="154"/>
        <v>0.75508464033071887</v>
      </c>
      <c r="L1015" s="8">
        <f t="shared" si="155"/>
        <v>0.82150000000000012</v>
      </c>
      <c r="M1015" s="19">
        <f t="shared" si="156"/>
        <v>0.17591500640296973</v>
      </c>
      <c r="N1015" s="19">
        <f t="shared" si="157"/>
        <v>0</v>
      </c>
      <c r="O1015" s="19">
        <f t="shared" si="158"/>
        <v>0</v>
      </c>
      <c r="P1015" s="19">
        <f t="shared" si="159"/>
        <v>0</v>
      </c>
      <c r="Q1015" s="15"/>
      <c r="R1015" s="1"/>
      <c r="S1015" s="15"/>
      <c r="X1015" s="10"/>
      <c r="Y1015" s="10"/>
    </row>
    <row r="1016" spans="1:25">
      <c r="A1016" s="3">
        <v>39805</v>
      </c>
      <c r="B1016" s="9">
        <f t="shared" si="151"/>
        <v>39805</v>
      </c>
      <c r="C1016" s="5">
        <v>0.8</v>
      </c>
      <c r="D1016" s="5">
        <v>0.85</v>
      </c>
      <c r="E1016" s="5">
        <v>0.8</v>
      </c>
      <c r="F1016" s="5">
        <v>0.8</v>
      </c>
      <c r="G1016" s="6">
        <v>0</v>
      </c>
      <c r="H1016" s="10">
        <v>0.8</v>
      </c>
      <c r="I1016" s="7">
        <f t="shared" si="152"/>
        <v>-5.8823529411764629E-2</v>
      </c>
      <c r="J1016" s="8">
        <f t="shared" si="153"/>
        <v>0.88469627082262758</v>
      </c>
      <c r="K1016" s="8">
        <f t="shared" si="154"/>
        <v>0.75330372917737276</v>
      </c>
      <c r="L1016" s="8">
        <f t="shared" si="155"/>
        <v>0.81900000000000017</v>
      </c>
      <c r="M1016" s="19">
        <f t="shared" si="156"/>
        <v>0.17442173263729743</v>
      </c>
      <c r="N1016" s="19">
        <f t="shared" si="157"/>
        <v>-8.4886093358723484E-3</v>
      </c>
      <c r="O1016" s="19">
        <f t="shared" si="158"/>
        <v>-3.6254456143801658E-3</v>
      </c>
      <c r="P1016" s="19">
        <f t="shared" si="159"/>
        <v>-2.3585583101863785E-3</v>
      </c>
      <c r="Q1016" s="15"/>
      <c r="R1016" s="1"/>
      <c r="S1016" s="15"/>
      <c r="X1016" s="10"/>
      <c r="Y1016" s="10"/>
    </row>
    <row r="1017" spans="1:25">
      <c r="A1017" s="3">
        <v>39806</v>
      </c>
      <c r="B1017" s="9">
        <f t="shared" si="151"/>
        <v>39806</v>
      </c>
      <c r="C1017" s="5">
        <v>0.85</v>
      </c>
      <c r="D1017" s="5">
        <v>0.9</v>
      </c>
      <c r="E1017" s="5">
        <v>0.85</v>
      </c>
      <c r="F1017" s="5">
        <v>0.9</v>
      </c>
      <c r="G1017" s="6">
        <v>49300</v>
      </c>
      <c r="H1017" s="10">
        <v>0.9</v>
      </c>
      <c r="I1017" s="7">
        <f t="shared" si="152"/>
        <v>0.12499999999999997</v>
      </c>
      <c r="J1017" s="8">
        <f t="shared" si="153"/>
        <v>0.89787069315261236</v>
      </c>
      <c r="K1017" s="8">
        <f t="shared" si="154"/>
        <v>0.74912930684738788</v>
      </c>
      <c r="L1017" s="8">
        <f t="shared" si="155"/>
        <v>0.82350000000000012</v>
      </c>
      <c r="M1017" s="19">
        <f t="shared" si="156"/>
        <v>0.19855235263880283</v>
      </c>
      <c r="N1017" s="19">
        <f t="shared" si="157"/>
        <v>0.138346406933613</v>
      </c>
      <c r="O1017" s="19">
        <f t="shared" si="158"/>
        <v>1.4891463618055779E-2</v>
      </c>
      <c r="P1017" s="19">
        <f t="shared" si="159"/>
        <v>-5.541486346474697E-3</v>
      </c>
      <c r="Q1017" s="15"/>
      <c r="R1017" s="1"/>
      <c r="S1017" s="15"/>
      <c r="X1017" s="10"/>
      <c r="Y1017" s="10"/>
    </row>
    <row r="1018" spans="1:25">
      <c r="A1018" s="3">
        <v>39811</v>
      </c>
      <c r="B1018" s="9">
        <f t="shared" si="151"/>
        <v>39811</v>
      </c>
      <c r="C1018" s="5">
        <v>0.89</v>
      </c>
      <c r="D1018" s="5">
        <v>1.02</v>
      </c>
      <c r="E1018" s="5">
        <v>0.89</v>
      </c>
      <c r="F1018" s="5">
        <v>1</v>
      </c>
      <c r="G1018" s="6">
        <v>78500</v>
      </c>
      <c r="H1018" s="10">
        <v>1</v>
      </c>
      <c r="I1018" s="7">
        <f t="shared" si="152"/>
        <v>0.11111111111111108</v>
      </c>
      <c r="J1018" s="8">
        <f t="shared" si="153"/>
        <v>0.93775204916066024</v>
      </c>
      <c r="K1018" s="8">
        <f t="shared" si="154"/>
        <v>0.7242479508393399</v>
      </c>
      <c r="L1018" s="8">
        <f t="shared" si="155"/>
        <v>0.83100000000000007</v>
      </c>
      <c r="M1018" s="19">
        <f t="shared" si="156"/>
        <v>0.29479420421402336</v>
      </c>
      <c r="N1018" s="19">
        <f t="shared" si="157"/>
        <v>0.48471775980564286</v>
      </c>
      <c r="O1018" s="19">
        <f t="shared" si="158"/>
        <v>4.4417705480525337E-2</v>
      </c>
      <c r="P1018" s="19">
        <f t="shared" si="159"/>
        <v>-3.3213699932202474E-2</v>
      </c>
      <c r="Q1018" s="15"/>
      <c r="R1018" s="1"/>
      <c r="S1018" s="15"/>
      <c r="X1018" s="10"/>
      <c r="Y1018" s="10"/>
    </row>
    <row r="1019" spans="1:25">
      <c r="A1019" s="3">
        <v>39812</v>
      </c>
      <c r="B1019" s="9">
        <f t="shared" si="151"/>
        <v>39812</v>
      </c>
      <c r="C1019" s="5">
        <v>0.9</v>
      </c>
      <c r="D1019" s="5">
        <v>1</v>
      </c>
      <c r="E1019" s="5">
        <v>0.9</v>
      </c>
      <c r="F1019" s="5">
        <v>0.9</v>
      </c>
      <c r="G1019" s="6">
        <v>0</v>
      </c>
      <c r="H1019" s="10">
        <v>0.9</v>
      </c>
      <c r="I1019" s="7">
        <f t="shared" si="152"/>
        <v>-9.9999999999999978E-2</v>
      </c>
      <c r="J1019" s="8">
        <f t="shared" si="153"/>
        <v>0.94092199043352087</v>
      </c>
      <c r="K1019" s="8">
        <f t="shared" si="154"/>
        <v>0.72307800956647927</v>
      </c>
      <c r="L1019" s="8">
        <f t="shared" si="155"/>
        <v>0.83200000000000007</v>
      </c>
      <c r="M1019" s="19">
        <f t="shared" si="156"/>
        <v>0.3012731378702137</v>
      </c>
      <c r="N1019" s="19">
        <f t="shared" si="157"/>
        <v>2.1977818978715667E-2</v>
      </c>
      <c r="O1019" s="19">
        <f t="shared" si="158"/>
        <v>3.3803618725204649E-3</v>
      </c>
      <c r="P1019" s="19">
        <f t="shared" si="159"/>
        <v>-1.6153877570585754E-3</v>
      </c>
      <c r="Q1019" s="15"/>
      <c r="R1019" s="1"/>
      <c r="S1019" s="15"/>
      <c r="X1019" s="10"/>
      <c r="Y1019" s="10"/>
    </row>
    <row r="1020" spans="1:25">
      <c r="A1020" s="3">
        <v>39813</v>
      </c>
      <c r="B1020" s="9">
        <f t="shared" si="151"/>
        <v>39813</v>
      </c>
      <c r="C1020" s="5">
        <v>0.9</v>
      </c>
      <c r="D1020" s="5">
        <v>0.98</v>
      </c>
      <c r="E1020" s="5">
        <v>0.9</v>
      </c>
      <c r="F1020" s="5">
        <v>0.9</v>
      </c>
      <c r="G1020" s="6">
        <v>0</v>
      </c>
      <c r="H1020" s="10">
        <v>0.9</v>
      </c>
      <c r="I1020" s="7">
        <f t="shared" si="152"/>
        <v>0</v>
      </c>
      <c r="J1020" s="8">
        <f t="shared" si="153"/>
        <v>0.94401351269102329</v>
      </c>
      <c r="K1020" s="8">
        <f t="shared" si="154"/>
        <v>0.72198648730897663</v>
      </c>
      <c r="L1020" s="8">
        <f t="shared" si="155"/>
        <v>0.83299999999999996</v>
      </c>
      <c r="M1020" s="19">
        <f t="shared" si="156"/>
        <v>0.30752241113209289</v>
      </c>
      <c r="N1020" s="19">
        <f t="shared" si="157"/>
        <v>2.0742882375963192E-2</v>
      </c>
      <c r="O1020" s="19">
        <f t="shared" si="158"/>
        <v>3.2856307844160723E-3</v>
      </c>
      <c r="P1020" s="19">
        <f t="shared" si="159"/>
        <v>-1.5095497900109876E-3</v>
      </c>
      <c r="Q1020" s="15"/>
      <c r="R1020" s="1"/>
      <c r="S1020" s="15"/>
      <c r="X1020" s="10"/>
      <c r="Y1020" s="10"/>
    </row>
    <row r="1021" spans="1:25">
      <c r="A1021" s="3">
        <v>39815</v>
      </c>
      <c r="B1021" s="9">
        <f t="shared" si="151"/>
        <v>39815</v>
      </c>
      <c r="C1021" s="5">
        <v>0.9</v>
      </c>
      <c r="D1021" s="5">
        <v>0.98</v>
      </c>
      <c r="E1021" s="5">
        <v>0.9</v>
      </c>
      <c r="F1021" s="5">
        <v>0.9</v>
      </c>
      <c r="G1021" s="6">
        <v>0</v>
      </c>
      <c r="H1021" s="10">
        <v>0.9</v>
      </c>
      <c r="I1021" s="7">
        <f t="shared" si="152"/>
        <v>0</v>
      </c>
      <c r="J1021" s="8">
        <f t="shared" si="153"/>
        <v>0.95126497723608894</v>
      </c>
      <c r="K1021" s="8">
        <f t="shared" si="154"/>
        <v>0.7217350227639111</v>
      </c>
      <c r="L1021" s="8">
        <f t="shared" si="155"/>
        <v>0.83650000000000002</v>
      </c>
      <c r="M1021" s="19">
        <f t="shared" si="156"/>
        <v>0.31802524088852491</v>
      </c>
      <c r="N1021" s="19">
        <f t="shared" si="157"/>
        <v>3.4153054789625215E-2</v>
      </c>
      <c r="O1021" s="19">
        <f t="shared" si="158"/>
        <v>7.681526215016222E-3</v>
      </c>
      <c r="P1021" s="19">
        <f t="shared" si="159"/>
        <v>-3.4829536215116467E-4</v>
      </c>
      <c r="Q1021" s="15"/>
      <c r="R1021" s="1"/>
      <c r="S1021" s="15"/>
      <c r="X1021" s="10"/>
      <c r="Y1021" s="10"/>
    </row>
    <row r="1022" spans="1:25">
      <c r="A1022" s="3">
        <v>39818</v>
      </c>
      <c r="B1022" s="9">
        <f t="shared" si="151"/>
        <v>39818</v>
      </c>
      <c r="C1022" s="5">
        <v>0.96</v>
      </c>
      <c r="D1022" s="5">
        <v>1</v>
      </c>
      <c r="E1022" s="5">
        <v>0.9</v>
      </c>
      <c r="F1022" s="5">
        <v>1</v>
      </c>
      <c r="G1022" s="6">
        <v>9600</v>
      </c>
      <c r="H1022" s="10">
        <v>1</v>
      </c>
      <c r="I1022" s="7">
        <f t="shared" si="152"/>
        <v>0.11111111111111108</v>
      </c>
      <c r="J1022" s="8">
        <f t="shared" si="153"/>
        <v>0.98022369388450015</v>
      </c>
      <c r="K1022" s="8">
        <f t="shared" si="154"/>
        <v>0.71177630611550002</v>
      </c>
      <c r="L1022" s="8">
        <f t="shared" si="155"/>
        <v>0.84600000000000009</v>
      </c>
      <c r="M1022" s="19">
        <f t="shared" si="156"/>
        <v>0.37715134019288238</v>
      </c>
      <c r="N1022" s="19">
        <f t="shared" si="157"/>
        <v>0.1859163729871445</v>
      </c>
      <c r="O1022" s="19">
        <f t="shared" si="158"/>
        <v>3.0442324001616339E-2</v>
      </c>
      <c r="P1022" s="19">
        <f t="shared" si="159"/>
        <v>-1.3798300393229922E-2</v>
      </c>
      <c r="Q1022" s="15"/>
      <c r="R1022" s="1"/>
      <c r="S1022" s="15"/>
      <c r="X1022" s="10"/>
      <c r="Y1022" s="10"/>
    </row>
    <row r="1023" spans="1:25">
      <c r="A1023" s="3">
        <v>39819</v>
      </c>
      <c r="B1023" s="9">
        <f t="shared" si="151"/>
        <v>39819</v>
      </c>
      <c r="C1023" s="5">
        <v>0.99</v>
      </c>
      <c r="D1023" s="5">
        <v>0.99</v>
      </c>
      <c r="E1023" s="5">
        <v>0.94</v>
      </c>
      <c r="F1023" s="5">
        <v>0.94</v>
      </c>
      <c r="G1023" s="6">
        <v>5320000</v>
      </c>
      <c r="H1023" s="10">
        <v>0.94</v>
      </c>
      <c r="I1023" s="7">
        <f t="shared" si="152"/>
        <v>-6.0000000000000053E-2</v>
      </c>
      <c r="J1023" s="8">
        <f t="shared" si="153"/>
        <v>0.99162224840046254</v>
      </c>
      <c r="K1023" s="8">
        <f t="shared" si="154"/>
        <v>0.71337775159953754</v>
      </c>
      <c r="L1023" s="8">
        <f t="shared" si="155"/>
        <v>0.85250000000000004</v>
      </c>
      <c r="M1023" s="19">
        <f t="shared" si="156"/>
        <v>0.39003809156795882</v>
      </c>
      <c r="N1023" s="19">
        <f t="shared" si="157"/>
        <v>3.4168647971623049E-2</v>
      </c>
      <c r="O1023" s="19">
        <f t="shared" si="158"/>
        <v>1.1628523761542008E-2</v>
      </c>
      <c r="P1023" s="19">
        <f t="shared" si="159"/>
        <v>2.2499280606534332E-3</v>
      </c>
      <c r="Q1023" s="15"/>
      <c r="R1023" s="1"/>
      <c r="S1023" s="15"/>
      <c r="X1023" s="10"/>
      <c r="Y1023" s="10"/>
    </row>
    <row r="1024" spans="1:25">
      <c r="A1024" s="3">
        <v>39820</v>
      </c>
      <c r="B1024" s="9">
        <f t="shared" si="151"/>
        <v>39820</v>
      </c>
      <c r="C1024" s="5">
        <v>0.95</v>
      </c>
      <c r="D1024" s="5">
        <v>0.97</v>
      </c>
      <c r="E1024" s="5">
        <v>0.92</v>
      </c>
      <c r="F1024" s="5">
        <v>0.94</v>
      </c>
      <c r="G1024" s="6">
        <v>12300</v>
      </c>
      <c r="H1024" s="10">
        <v>0.94</v>
      </c>
      <c r="I1024" s="7">
        <f t="shared" si="152"/>
        <v>0</v>
      </c>
      <c r="J1024" s="8">
        <f t="shared" si="153"/>
        <v>1.0009964538561167</v>
      </c>
      <c r="K1024" s="8">
        <f t="shared" si="154"/>
        <v>0.71900354614388362</v>
      </c>
      <c r="L1024" s="8">
        <f t="shared" si="155"/>
        <v>0.8600000000000001</v>
      </c>
      <c r="M1024" s="19">
        <f t="shared" si="156"/>
        <v>0.39219960628094308</v>
      </c>
      <c r="N1024" s="19">
        <f t="shared" si="157"/>
        <v>5.5418041460897766E-3</v>
      </c>
      <c r="O1024" s="19">
        <f t="shared" si="158"/>
        <v>9.4534037238224768E-3</v>
      </c>
      <c r="P1024" s="19">
        <f t="shared" si="159"/>
        <v>7.8861368072271863E-3</v>
      </c>
      <c r="Q1024" s="15"/>
      <c r="R1024" s="1"/>
      <c r="S1024" s="15"/>
      <c r="X1024" s="10"/>
      <c r="Y1024" s="10"/>
    </row>
    <row r="1025" spans="1:25">
      <c r="A1025" s="3">
        <v>39821</v>
      </c>
      <c r="B1025" s="9">
        <f t="shared" si="151"/>
        <v>39821</v>
      </c>
      <c r="C1025" s="5">
        <v>0.9</v>
      </c>
      <c r="D1025" s="5">
        <v>0.98</v>
      </c>
      <c r="E1025" s="5">
        <v>0.87</v>
      </c>
      <c r="F1025" s="5">
        <v>0.98</v>
      </c>
      <c r="G1025" s="6">
        <v>26200</v>
      </c>
      <c r="H1025" s="10">
        <v>0.98</v>
      </c>
      <c r="I1025" s="7">
        <f t="shared" si="152"/>
        <v>4.2553191489361743E-2</v>
      </c>
      <c r="J1025" s="8">
        <f t="shared" si="153"/>
        <v>1.0163634961583092</v>
      </c>
      <c r="K1025" s="8">
        <f t="shared" si="154"/>
        <v>0.72163650384169098</v>
      </c>
      <c r="L1025" s="8">
        <f t="shared" si="155"/>
        <v>0.86900000000000011</v>
      </c>
      <c r="M1025" s="19">
        <f t="shared" si="156"/>
        <v>0.4084147500128042</v>
      </c>
      <c r="N1025" s="19">
        <f t="shared" si="157"/>
        <v>4.134411017293519E-2</v>
      </c>
      <c r="O1025" s="19">
        <f t="shared" si="158"/>
        <v>1.5351744996692472E-2</v>
      </c>
      <c r="P1025" s="19">
        <f t="shared" si="159"/>
        <v>3.6619537023541517E-3</v>
      </c>
      <c r="Q1025" s="15"/>
      <c r="R1025" s="1"/>
      <c r="S1025" s="15"/>
      <c r="X1025" s="10"/>
      <c r="Y1025" s="10"/>
    </row>
    <row r="1026" spans="1:25">
      <c r="A1026" s="3">
        <v>39822</v>
      </c>
      <c r="B1026" s="9">
        <f t="shared" ref="B1026:B1089" si="160">A1026</f>
        <v>39822</v>
      </c>
      <c r="C1026" s="5">
        <v>0.98</v>
      </c>
      <c r="D1026" s="5">
        <v>0.98</v>
      </c>
      <c r="E1026" s="5">
        <v>0.92</v>
      </c>
      <c r="F1026" s="5">
        <v>0.94</v>
      </c>
      <c r="G1026" s="6">
        <v>5500</v>
      </c>
      <c r="H1026" s="10">
        <v>0.94</v>
      </c>
      <c r="I1026" s="7">
        <f t="shared" si="152"/>
        <v>-4.0816326530612283E-2</v>
      </c>
      <c r="J1026" s="8">
        <f t="shared" si="153"/>
        <v>1.0238284969454927</v>
      </c>
      <c r="K1026" s="8">
        <f t="shared" si="154"/>
        <v>0.72517150305450739</v>
      </c>
      <c r="L1026" s="8">
        <f t="shared" si="155"/>
        <v>0.87450000000000006</v>
      </c>
      <c r="M1026" s="19">
        <f t="shared" si="156"/>
        <v>0.41184325726122312</v>
      </c>
      <c r="N1026" s="19">
        <f t="shared" si="157"/>
        <v>8.3946704870757841E-3</v>
      </c>
      <c r="O1026" s="19">
        <f t="shared" si="158"/>
        <v>7.3448139522916634E-3</v>
      </c>
      <c r="P1026" s="19">
        <f t="shared" si="159"/>
        <v>4.8985870226874008E-3</v>
      </c>
      <c r="Q1026" s="15"/>
      <c r="R1026" s="1"/>
      <c r="S1026" s="15"/>
      <c r="X1026" s="10"/>
      <c r="Y1026" s="10"/>
    </row>
    <row r="1027" spans="1:25">
      <c r="A1027" s="3">
        <v>39825</v>
      </c>
      <c r="B1027" s="9">
        <f t="shared" si="160"/>
        <v>39825</v>
      </c>
      <c r="C1027" s="5">
        <v>0.89</v>
      </c>
      <c r="D1027" s="5">
        <v>0.94</v>
      </c>
      <c r="E1027" s="5">
        <v>0.89</v>
      </c>
      <c r="F1027" s="5">
        <v>0.9</v>
      </c>
      <c r="G1027" s="6">
        <v>42700</v>
      </c>
      <c r="H1027" s="10">
        <v>0.9</v>
      </c>
      <c r="I1027" s="7">
        <f t="shared" si="152"/>
        <v>-4.2553191489361625E-2</v>
      </c>
      <c r="J1027" s="8">
        <f t="shared" si="153"/>
        <v>1.0262700239428049</v>
      </c>
      <c r="K1027" s="8">
        <f t="shared" si="154"/>
        <v>0.72972997605719481</v>
      </c>
      <c r="L1027" s="8">
        <f t="shared" si="155"/>
        <v>0.87799999999999989</v>
      </c>
      <c r="M1027" s="19">
        <f t="shared" si="156"/>
        <v>0.40636955807659986</v>
      </c>
      <c r="N1027" s="19">
        <f t="shared" si="157"/>
        <v>-1.3290734006484931E-2</v>
      </c>
      <c r="O1027" s="19">
        <f t="shared" si="158"/>
        <v>2.3847031066201439E-3</v>
      </c>
      <c r="P1027" s="19">
        <f t="shared" si="159"/>
        <v>6.2860619639445161E-3</v>
      </c>
      <c r="Q1027" s="15"/>
      <c r="R1027" s="1"/>
      <c r="S1027" s="15"/>
      <c r="X1027" s="10"/>
      <c r="Y1027" s="10"/>
    </row>
    <row r="1028" spans="1:25">
      <c r="A1028" s="3">
        <v>39826</v>
      </c>
      <c r="B1028" s="9">
        <f t="shared" si="160"/>
        <v>39826</v>
      </c>
      <c r="C1028" s="5">
        <v>0.88</v>
      </c>
      <c r="D1028" s="5">
        <v>0.93</v>
      </c>
      <c r="E1028" s="5">
        <v>0.88</v>
      </c>
      <c r="F1028" s="5">
        <v>0.93</v>
      </c>
      <c r="G1028" s="6">
        <v>10000</v>
      </c>
      <c r="H1028" s="10">
        <v>0.93</v>
      </c>
      <c r="I1028" s="7">
        <f t="shared" si="152"/>
        <v>3.3333333333333361E-2</v>
      </c>
      <c r="J1028" s="8">
        <f t="shared" si="153"/>
        <v>1.0298925720248457</v>
      </c>
      <c r="K1028" s="8">
        <f t="shared" si="154"/>
        <v>0.73910742797515394</v>
      </c>
      <c r="L1028" s="8">
        <f t="shared" si="155"/>
        <v>0.88449999999999984</v>
      </c>
      <c r="M1028" s="19">
        <f t="shared" si="156"/>
        <v>0.39342744105051386</v>
      </c>
      <c r="N1028" s="19">
        <f t="shared" si="157"/>
        <v>-3.1848146025855693E-2</v>
      </c>
      <c r="O1028" s="19">
        <f t="shared" si="158"/>
        <v>3.529819635697326E-3</v>
      </c>
      <c r="P1028" s="19">
        <f t="shared" si="159"/>
        <v>1.2850577920104722E-2</v>
      </c>
      <c r="Q1028" s="15"/>
      <c r="R1028" s="1"/>
      <c r="S1028" s="15"/>
      <c r="X1028" s="10"/>
      <c r="Y1028" s="10"/>
    </row>
    <row r="1029" spans="1:25">
      <c r="A1029" s="3">
        <v>39827</v>
      </c>
      <c r="B1029" s="9">
        <f t="shared" si="160"/>
        <v>39827</v>
      </c>
      <c r="C1029" s="5">
        <v>0.88</v>
      </c>
      <c r="D1029" s="5">
        <v>0.92</v>
      </c>
      <c r="E1029" s="5">
        <v>0.88</v>
      </c>
      <c r="F1029" s="5">
        <v>0.92</v>
      </c>
      <c r="G1029" s="6">
        <v>20200</v>
      </c>
      <c r="H1029" s="10">
        <v>0.92</v>
      </c>
      <c r="I1029" s="7">
        <f t="shared" si="152"/>
        <v>-1.075268817204302E-2</v>
      </c>
      <c r="J1029" s="8">
        <f t="shared" si="153"/>
        <v>1.0329305388025765</v>
      </c>
      <c r="K1029" s="8">
        <f t="shared" si="154"/>
        <v>0.74506946119742345</v>
      </c>
      <c r="L1029" s="8">
        <f t="shared" si="155"/>
        <v>0.88900000000000001</v>
      </c>
      <c r="M1029" s="19">
        <f t="shared" si="156"/>
        <v>0.38635468583361721</v>
      </c>
      <c r="N1029" s="19">
        <f t="shared" si="157"/>
        <v>-1.7977279871508892E-2</v>
      </c>
      <c r="O1029" s="19">
        <f t="shared" si="158"/>
        <v>2.9497899686351235E-3</v>
      </c>
      <c r="P1029" s="19">
        <f t="shared" si="159"/>
        <v>8.0665313276623365E-3</v>
      </c>
      <c r="Q1029" s="15"/>
      <c r="R1029" s="1"/>
      <c r="S1029" s="15"/>
      <c r="X1029" s="10"/>
      <c r="Y1029" s="10"/>
    </row>
    <row r="1030" spans="1:25">
      <c r="A1030" s="3">
        <v>39828</v>
      </c>
      <c r="B1030" s="9">
        <f t="shared" si="160"/>
        <v>39828</v>
      </c>
      <c r="C1030" s="5">
        <v>0.88</v>
      </c>
      <c r="D1030" s="5">
        <v>0.88</v>
      </c>
      <c r="E1030" s="5">
        <v>0.88</v>
      </c>
      <c r="F1030" s="5">
        <v>0.88</v>
      </c>
      <c r="G1030" s="6">
        <v>100</v>
      </c>
      <c r="H1030" s="10">
        <v>0.88</v>
      </c>
      <c r="I1030" s="7">
        <f t="shared" si="152"/>
        <v>-4.3478260869565251E-2</v>
      </c>
      <c r="J1030" s="8">
        <f t="shared" si="153"/>
        <v>1.0325133445620023</v>
      </c>
      <c r="K1030" s="8">
        <f t="shared" si="154"/>
        <v>0.75148665543799764</v>
      </c>
      <c r="L1030" s="8">
        <f t="shared" si="155"/>
        <v>0.89200000000000002</v>
      </c>
      <c r="M1030" s="19">
        <f t="shared" si="156"/>
        <v>0.37396098399140648</v>
      </c>
      <c r="N1030" s="19">
        <f t="shared" si="157"/>
        <v>-3.2078559667186347E-2</v>
      </c>
      <c r="O1030" s="19">
        <f t="shared" si="158"/>
        <v>-4.0389380011729854E-4</v>
      </c>
      <c r="P1030" s="19">
        <f t="shared" si="159"/>
        <v>8.6128805095043379E-3</v>
      </c>
      <c r="Q1030" s="15"/>
      <c r="R1030" s="1"/>
      <c r="S1030" s="15"/>
      <c r="X1030" s="10"/>
      <c r="Y1030" s="10"/>
    </row>
    <row r="1031" spans="1:25">
      <c r="A1031" s="3">
        <v>39829</v>
      </c>
      <c r="B1031" s="9">
        <f t="shared" si="160"/>
        <v>39829</v>
      </c>
      <c r="C1031" s="5">
        <v>0.88</v>
      </c>
      <c r="D1031" s="5">
        <v>0.88</v>
      </c>
      <c r="E1031" s="5">
        <v>0.81</v>
      </c>
      <c r="F1031" s="5">
        <v>0.81</v>
      </c>
      <c r="G1031" s="6">
        <v>74600</v>
      </c>
      <c r="H1031" s="10">
        <v>0.81</v>
      </c>
      <c r="I1031" s="7">
        <f t="shared" si="152"/>
        <v>-7.9545454545454489E-2</v>
      </c>
      <c r="J1031" s="8">
        <f t="shared" si="153"/>
        <v>1.0317659326612219</v>
      </c>
      <c r="K1031" s="8">
        <f t="shared" si="154"/>
        <v>0.75323406733877796</v>
      </c>
      <c r="L1031" s="8">
        <f t="shared" si="155"/>
        <v>0.89249999999999985</v>
      </c>
      <c r="M1031" s="19">
        <f t="shared" si="156"/>
        <v>0.36978129030530182</v>
      </c>
      <c r="N1031" s="19">
        <f t="shared" si="157"/>
        <v>-1.1176817542550658E-2</v>
      </c>
      <c r="O1031" s="19">
        <f t="shared" si="158"/>
        <v>-7.2387626243947676E-4</v>
      </c>
      <c r="P1031" s="19">
        <f t="shared" si="159"/>
        <v>2.3252733606584823E-3</v>
      </c>
      <c r="Q1031" s="15"/>
      <c r="R1031" s="1"/>
      <c r="S1031" s="15"/>
      <c r="X1031" s="10"/>
      <c r="Y1031" s="10"/>
    </row>
    <row r="1032" spans="1:25">
      <c r="A1032" s="3">
        <v>39832</v>
      </c>
      <c r="B1032" s="9">
        <f t="shared" si="160"/>
        <v>39832</v>
      </c>
      <c r="C1032" s="5">
        <v>0.85</v>
      </c>
      <c r="D1032" s="5">
        <v>0.88</v>
      </c>
      <c r="E1032" s="5">
        <v>0.84</v>
      </c>
      <c r="F1032" s="5">
        <v>0.88</v>
      </c>
      <c r="G1032" s="6">
        <v>26700</v>
      </c>
      <c r="H1032" s="10">
        <v>0.88</v>
      </c>
      <c r="I1032" s="7">
        <f t="shared" si="152"/>
        <v>8.6419753086419693E-2</v>
      </c>
      <c r="J1032" s="8">
        <f t="shared" si="153"/>
        <v>1.0222720568498795</v>
      </c>
      <c r="K1032" s="8">
        <f t="shared" si="154"/>
        <v>0.77572794315012006</v>
      </c>
      <c r="L1032" s="8">
        <f t="shared" si="155"/>
        <v>0.8989999999999998</v>
      </c>
      <c r="M1032" s="19">
        <f t="shared" si="156"/>
        <v>0.31782291185564254</v>
      </c>
      <c r="N1032" s="19">
        <f t="shared" si="157"/>
        <v>-0.14051110700263117</v>
      </c>
      <c r="O1032" s="19">
        <f t="shared" si="158"/>
        <v>-9.2015790702207698E-3</v>
      </c>
      <c r="P1032" s="19">
        <f t="shared" si="159"/>
        <v>2.9863062209618773E-2</v>
      </c>
      <c r="Q1032" s="15"/>
      <c r="R1032" s="1"/>
      <c r="S1032" s="15"/>
      <c r="X1032" s="10"/>
      <c r="Y1032" s="10"/>
    </row>
    <row r="1033" spans="1:25">
      <c r="A1033" s="3">
        <v>39833</v>
      </c>
      <c r="B1033" s="9">
        <f t="shared" si="160"/>
        <v>39833</v>
      </c>
      <c r="C1033" s="5">
        <v>0.87</v>
      </c>
      <c r="D1033" s="5">
        <v>0.87</v>
      </c>
      <c r="E1033" s="5">
        <v>0.86</v>
      </c>
      <c r="F1033" s="5">
        <v>0.86</v>
      </c>
      <c r="G1033" s="6">
        <v>38400</v>
      </c>
      <c r="H1033" s="10">
        <v>0.86</v>
      </c>
      <c r="I1033" s="7">
        <f t="shared" si="152"/>
        <v>-2.2727272727272749E-2</v>
      </c>
      <c r="J1033" s="8">
        <f t="shared" si="153"/>
        <v>1.0114057726567802</v>
      </c>
      <c r="K1033" s="8">
        <f t="shared" si="154"/>
        <v>0.7965942273432195</v>
      </c>
      <c r="L1033" s="8">
        <f t="shared" si="155"/>
        <v>0.90399999999999991</v>
      </c>
      <c r="M1033" s="19">
        <f t="shared" si="156"/>
        <v>0.2696624428600175</v>
      </c>
      <c r="N1033" s="19">
        <f t="shared" si="157"/>
        <v>-0.15153240121813455</v>
      </c>
      <c r="O1033" s="19">
        <f t="shared" si="158"/>
        <v>-1.0629542420032155E-2</v>
      </c>
      <c r="P1033" s="19">
        <f t="shared" si="159"/>
        <v>2.6898971962211967E-2</v>
      </c>
      <c r="Q1033" s="15"/>
      <c r="R1033" s="1"/>
      <c r="S1033" s="15"/>
      <c r="X1033" s="10"/>
      <c r="Y1033" s="10"/>
    </row>
    <row r="1034" spans="1:25">
      <c r="A1034" s="3">
        <v>39834</v>
      </c>
      <c r="B1034" s="9">
        <f t="shared" si="160"/>
        <v>39834</v>
      </c>
      <c r="C1034" s="5">
        <v>0.84</v>
      </c>
      <c r="D1034" s="5">
        <v>0.84</v>
      </c>
      <c r="E1034" s="5">
        <v>0.83</v>
      </c>
      <c r="F1034" s="5">
        <v>0.83</v>
      </c>
      <c r="G1034" s="6">
        <v>11600</v>
      </c>
      <c r="H1034" s="10">
        <v>0.83</v>
      </c>
      <c r="I1034" s="7">
        <f t="shared" si="152"/>
        <v>-3.4883720930232592E-2</v>
      </c>
      <c r="J1034" s="8">
        <f t="shared" si="153"/>
        <v>1.0127451593465515</v>
      </c>
      <c r="K1034" s="8">
        <f t="shared" si="154"/>
        <v>0.79325484065344831</v>
      </c>
      <c r="L1034" s="8">
        <f t="shared" si="155"/>
        <v>0.90299999999999991</v>
      </c>
      <c r="M1034" s="19">
        <f t="shared" si="156"/>
        <v>0.27669584532544017</v>
      </c>
      <c r="N1034" s="19">
        <f t="shared" si="157"/>
        <v>2.6082247089461118E-2</v>
      </c>
      <c r="O1034" s="19">
        <f t="shared" si="158"/>
        <v>1.3242822277481834E-3</v>
      </c>
      <c r="P1034" s="19">
        <f t="shared" si="159"/>
        <v>-4.1920799513054732E-3</v>
      </c>
      <c r="Q1034" s="15"/>
      <c r="R1034" s="1"/>
      <c r="S1034" s="15"/>
      <c r="X1034" s="10"/>
      <c r="Y1034" s="10"/>
    </row>
    <row r="1035" spans="1:25">
      <c r="A1035" s="3">
        <v>39835</v>
      </c>
      <c r="B1035" s="9">
        <f t="shared" si="160"/>
        <v>39835</v>
      </c>
      <c r="C1035" s="5">
        <v>0.81</v>
      </c>
      <c r="D1035" s="5">
        <v>0.81</v>
      </c>
      <c r="E1035" s="5">
        <v>0.81</v>
      </c>
      <c r="F1035" s="5">
        <v>0.81</v>
      </c>
      <c r="G1035" s="6">
        <v>1500</v>
      </c>
      <c r="H1035" s="10">
        <v>0.81</v>
      </c>
      <c r="I1035" s="7">
        <f t="shared" si="152"/>
        <v>-2.4096385542168565E-2</v>
      </c>
      <c r="J1035" s="8">
        <f t="shared" si="153"/>
        <v>1.0158738438461949</v>
      </c>
      <c r="K1035" s="8">
        <f t="shared" si="154"/>
        <v>0.78612615615380499</v>
      </c>
      <c r="L1035" s="8">
        <f t="shared" si="155"/>
        <v>0.90100000000000002</v>
      </c>
      <c r="M1035" s="19">
        <f t="shared" si="156"/>
        <v>0.29225294934397272</v>
      </c>
      <c r="N1035" s="19">
        <f t="shared" si="157"/>
        <v>5.6224566726814494E-2</v>
      </c>
      <c r="O1035" s="19">
        <f t="shared" si="158"/>
        <v>3.0893107419660598E-3</v>
      </c>
      <c r="P1035" s="19">
        <f t="shared" si="159"/>
        <v>-8.9866259041936989E-3</v>
      </c>
      <c r="Q1035" s="15"/>
      <c r="R1035" s="1"/>
      <c r="S1035" s="15"/>
      <c r="X1035" s="10"/>
      <c r="Y1035" s="10"/>
    </row>
    <row r="1036" spans="1:25">
      <c r="A1036" s="3">
        <v>39836</v>
      </c>
      <c r="B1036" s="9">
        <f t="shared" si="160"/>
        <v>39836</v>
      </c>
      <c r="C1036" s="5">
        <v>0.83</v>
      </c>
      <c r="D1036" s="5">
        <v>0.83</v>
      </c>
      <c r="E1036" s="5">
        <v>0.8</v>
      </c>
      <c r="F1036" s="5">
        <v>0.8</v>
      </c>
      <c r="G1036" s="6">
        <v>72000</v>
      </c>
      <c r="H1036" s="10">
        <v>0.8</v>
      </c>
      <c r="I1036" s="7">
        <f t="shared" si="152"/>
        <v>-1.2345679012345689E-2</v>
      </c>
      <c r="J1036" s="8">
        <f t="shared" si="153"/>
        <v>1.0158738438461949</v>
      </c>
      <c r="K1036" s="8">
        <f t="shared" si="154"/>
        <v>0.78612615615380499</v>
      </c>
      <c r="L1036" s="8">
        <f t="shared" si="155"/>
        <v>0.90100000000000002</v>
      </c>
      <c r="M1036" s="19">
        <f t="shared" si="156"/>
        <v>0.29225294934397272</v>
      </c>
      <c r="N1036" s="19">
        <f t="shared" si="157"/>
        <v>0</v>
      </c>
      <c r="O1036" s="19">
        <f t="shared" si="158"/>
        <v>0</v>
      </c>
      <c r="P1036" s="19">
        <f t="shared" si="159"/>
        <v>0</v>
      </c>
      <c r="Q1036" s="15"/>
      <c r="R1036" s="1"/>
      <c r="S1036" s="15"/>
      <c r="X1036" s="10"/>
      <c r="Y1036" s="10"/>
    </row>
    <row r="1037" spans="1:25">
      <c r="A1037" s="3">
        <v>39840</v>
      </c>
      <c r="B1037" s="9">
        <f t="shared" si="160"/>
        <v>39840</v>
      </c>
      <c r="C1037" s="5">
        <v>0.82</v>
      </c>
      <c r="D1037" s="5">
        <v>0.82</v>
      </c>
      <c r="E1037" s="5">
        <v>0.79</v>
      </c>
      <c r="F1037" s="5">
        <v>0.8</v>
      </c>
      <c r="G1037" s="6">
        <v>22400</v>
      </c>
      <c r="H1037" s="10">
        <v>0.8</v>
      </c>
      <c r="I1037" s="7">
        <f t="shared" si="152"/>
        <v>0</v>
      </c>
      <c r="J1037" s="8">
        <f t="shared" si="153"/>
        <v>1.0190284519938377</v>
      </c>
      <c r="K1037" s="8">
        <f t="shared" si="154"/>
        <v>0.77297154800616252</v>
      </c>
      <c r="L1037" s="8">
        <f t="shared" si="155"/>
        <v>0.89600000000000013</v>
      </c>
      <c r="M1037" s="19">
        <f t="shared" si="156"/>
        <v>0.31832595212898251</v>
      </c>
      <c r="N1037" s="19">
        <f t="shared" si="157"/>
        <v>8.9213822627064981E-2</v>
      </c>
      <c r="O1037" s="19">
        <f t="shared" si="158"/>
        <v>3.1053148643921608E-3</v>
      </c>
      <c r="P1037" s="19">
        <f t="shared" si="159"/>
        <v>-1.6733456894504825E-2</v>
      </c>
      <c r="Q1037" s="15"/>
      <c r="R1037" s="1"/>
      <c r="S1037" s="15"/>
      <c r="X1037" s="10"/>
      <c r="Y1037" s="10"/>
    </row>
    <row r="1038" spans="1:25">
      <c r="A1038" s="3">
        <v>39841</v>
      </c>
      <c r="B1038" s="9">
        <f t="shared" si="160"/>
        <v>39841</v>
      </c>
      <c r="C1038" s="5">
        <v>0.79</v>
      </c>
      <c r="D1038" s="5">
        <v>0.81</v>
      </c>
      <c r="E1038" s="5">
        <v>0.79</v>
      </c>
      <c r="F1038" s="5">
        <v>0.8</v>
      </c>
      <c r="G1038" s="6">
        <v>106300</v>
      </c>
      <c r="H1038" s="10">
        <v>0.8</v>
      </c>
      <c r="I1038" s="7">
        <f t="shared" si="152"/>
        <v>0</v>
      </c>
      <c r="J1038" s="8">
        <f t="shared" si="153"/>
        <v>1.0060666481584293</v>
      </c>
      <c r="K1038" s="8">
        <f t="shared" si="154"/>
        <v>0.76593335184157108</v>
      </c>
      <c r="L1038" s="8">
        <f t="shared" si="155"/>
        <v>0.88600000000000012</v>
      </c>
      <c r="M1038" s="19">
        <f t="shared" si="156"/>
        <v>0.31351722149126154</v>
      </c>
      <c r="N1038" s="19">
        <f t="shared" si="157"/>
        <v>-1.5106310388957921E-2</v>
      </c>
      <c r="O1038" s="19">
        <f t="shared" si="158"/>
        <v>-1.2719766371633008E-2</v>
      </c>
      <c r="P1038" s="19">
        <f t="shared" si="159"/>
        <v>-9.1053754601266856E-3</v>
      </c>
      <c r="Q1038" s="15"/>
      <c r="R1038" s="1"/>
      <c r="S1038" s="15"/>
      <c r="X1038" s="10"/>
      <c r="Y1038" s="10"/>
    </row>
    <row r="1039" spans="1:25">
      <c r="A1039" s="3">
        <v>39842</v>
      </c>
      <c r="B1039" s="9">
        <f t="shared" si="160"/>
        <v>39842</v>
      </c>
      <c r="C1039" s="5">
        <v>0.8</v>
      </c>
      <c r="D1039" s="5">
        <v>0.8</v>
      </c>
      <c r="E1039" s="5">
        <v>0.8</v>
      </c>
      <c r="F1039" s="5">
        <v>0.8</v>
      </c>
      <c r="G1039" s="6">
        <v>100</v>
      </c>
      <c r="H1039" s="10">
        <v>0.8</v>
      </c>
      <c r="I1039" s="7">
        <f t="shared" si="152"/>
        <v>0</v>
      </c>
      <c r="J1039" s="8">
        <f t="shared" si="153"/>
        <v>1.0065229062761059</v>
      </c>
      <c r="K1039" s="8">
        <f t="shared" si="154"/>
        <v>0.7554770937238946</v>
      </c>
      <c r="L1039" s="8">
        <f t="shared" si="155"/>
        <v>0.88100000000000023</v>
      </c>
      <c r="M1039" s="19">
        <f t="shared" si="156"/>
        <v>0.33230102492553054</v>
      </c>
      <c r="N1039" s="19">
        <f t="shared" si="157"/>
        <v>5.9913147178719005E-2</v>
      </c>
      <c r="O1039" s="19">
        <f t="shared" si="158"/>
        <v>4.5350685117307371E-4</v>
      </c>
      <c r="P1039" s="19">
        <f t="shared" si="159"/>
        <v>-1.3651655320317339E-2</v>
      </c>
      <c r="Q1039" s="15"/>
      <c r="R1039" s="1"/>
      <c r="S1039" s="15"/>
      <c r="X1039" s="10"/>
      <c r="Y1039" s="10"/>
    </row>
    <row r="1040" spans="1:25">
      <c r="A1040" s="3">
        <v>39843</v>
      </c>
      <c r="B1040" s="9">
        <f t="shared" si="160"/>
        <v>39843</v>
      </c>
      <c r="C1040" s="5">
        <v>0.78</v>
      </c>
      <c r="D1040" s="5">
        <v>0.78</v>
      </c>
      <c r="E1040" s="5">
        <v>0.77</v>
      </c>
      <c r="F1040" s="5">
        <v>0.78</v>
      </c>
      <c r="G1040" s="6">
        <v>10000</v>
      </c>
      <c r="H1040" s="10">
        <v>0.78</v>
      </c>
      <c r="I1040" s="7">
        <f t="shared" si="152"/>
        <v>-2.5000000000000022E-2</v>
      </c>
      <c r="J1040" s="8">
        <f t="shared" si="153"/>
        <v>1.007589592351738</v>
      </c>
      <c r="K1040" s="8">
        <f t="shared" si="154"/>
        <v>0.74241040764826249</v>
      </c>
      <c r="L1040" s="8">
        <f t="shared" si="155"/>
        <v>0.87500000000000022</v>
      </c>
      <c r="M1040" s="19">
        <f t="shared" si="156"/>
        <v>0.35718678236675722</v>
      </c>
      <c r="N1040" s="19">
        <f t="shared" si="157"/>
        <v>7.4889198571697554E-2</v>
      </c>
      <c r="O1040" s="19">
        <f t="shared" si="158"/>
        <v>1.059773273892572E-3</v>
      </c>
      <c r="P1040" s="19">
        <f t="shared" si="159"/>
        <v>-1.7295939458897226E-2</v>
      </c>
      <c r="Q1040" s="15"/>
      <c r="R1040" s="1"/>
      <c r="S1040" s="15"/>
      <c r="X1040" s="10"/>
      <c r="Y1040" s="10"/>
    </row>
    <row r="1041" spans="1:25">
      <c r="A1041" s="3">
        <v>39846</v>
      </c>
      <c r="B1041" s="9">
        <f t="shared" si="160"/>
        <v>39846</v>
      </c>
      <c r="C1041" s="5">
        <v>0.78</v>
      </c>
      <c r="D1041" s="5">
        <v>0.78</v>
      </c>
      <c r="E1041" s="5">
        <v>0.78</v>
      </c>
      <c r="F1041" s="5">
        <v>0.78</v>
      </c>
      <c r="G1041" s="6">
        <v>600</v>
      </c>
      <c r="H1041" s="10">
        <v>0.78</v>
      </c>
      <c r="I1041" s="7">
        <f t="shared" si="152"/>
        <v>0</v>
      </c>
      <c r="J1041" s="8">
        <f t="shared" si="153"/>
        <v>1.0072606234616353</v>
      </c>
      <c r="K1041" s="8">
        <f t="shared" si="154"/>
        <v>0.7307393765383654</v>
      </c>
      <c r="L1041" s="8">
        <f t="shared" si="155"/>
        <v>0.86900000000000033</v>
      </c>
      <c r="M1041" s="19">
        <f t="shared" si="156"/>
        <v>0.37841295515399381</v>
      </c>
      <c r="N1041" s="19">
        <f t="shared" si="157"/>
        <v>5.9425974966346017E-2</v>
      </c>
      <c r="O1041" s="19">
        <f t="shared" si="158"/>
        <v>-3.264909568338014E-4</v>
      </c>
      <c r="P1041" s="19">
        <f t="shared" si="159"/>
        <v>-1.5720457296480365E-2</v>
      </c>
      <c r="Q1041" s="15"/>
      <c r="R1041" s="1"/>
      <c r="S1041" s="15"/>
      <c r="X1041" s="10"/>
      <c r="Y1041" s="10"/>
    </row>
    <row r="1042" spans="1:25">
      <c r="A1042" s="3">
        <v>39847</v>
      </c>
      <c r="B1042" s="9">
        <f t="shared" si="160"/>
        <v>39847</v>
      </c>
      <c r="C1042" s="5">
        <v>0.77</v>
      </c>
      <c r="D1042" s="5">
        <v>0.8</v>
      </c>
      <c r="E1042" s="5">
        <v>0.77</v>
      </c>
      <c r="F1042" s="5">
        <v>0.8</v>
      </c>
      <c r="G1042" s="6">
        <v>131500</v>
      </c>
      <c r="H1042" s="10">
        <v>0.8</v>
      </c>
      <c r="I1042" s="7">
        <f t="shared" si="152"/>
        <v>2.5641025641025664E-2</v>
      </c>
      <c r="J1042" s="8">
        <f t="shared" si="153"/>
        <v>0.98642056348957197</v>
      </c>
      <c r="K1042" s="8">
        <f t="shared" si="154"/>
        <v>0.73157943651042845</v>
      </c>
      <c r="L1042" s="8">
        <f t="shared" si="155"/>
        <v>0.85900000000000021</v>
      </c>
      <c r="M1042" s="19">
        <f t="shared" si="156"/>
        <v>0.34834375361165693</v>
      </c>
      <c r="N1042" s="19">
        <f t="shared" si="157"/>
        <v>-7.9461342781196098E-2</v>
      </c>
      <c r="O1042" s="19">
        <f t="shared" si="158"/>
        <v>-2.0689838842744203E-2</v>
      </c>
      <c r="P1042" s="19">
        <f t="shared" si="159"/>
        <v>1.1496027161455975E-3</v>
      </c>
      <c r="Q1042" s="15"/>
      <c r="R1042" s="1"/>
      <c r="S1042" s="15"/>
      <c r="X1042" s="10"/>
      <c r="Y1042" s="10"/>
    </row>
    <row r="1043" spans="1:25">
      <c r="A1043" s="3">
        <v>39848</v>
      </c>
      <c r="B1043" s="9">
        <f t="shared" si="160"/>
        <v>39848</v>
      </c>
      <c r="C1043" s="5">
        <v>0.78</v>
      </c>
      <c r="D1043" s="5">
        <v>0.78</v>
      </c>
      <c r="E1043" s="5">
        <v>0.78</v>
      </c>
      <c r="F1043" s="5">
        <v>0.78</v>
      </c>
      <c r="G1043" s="6">
        <v>17500</v>
      </c>
      <c r="H1043" s="10">
        <v>0.78</v>
      </c>
      <c r="I1043" s="7">
        <f t="shared" si="152"/>
        <v>-2.5000000000000022E-2</v>
      </c>
      <c r="J1043" s="8">
        <f t="shared" si="153"/>
        <v>0.97715863030328143</v>
      </c>
      <c r="K1043" s="8">
        <f t="shared" si="154"/>
        <v>0.72484136969671897</v>
      </c>
      <c r="L1043" s="8">
        <f t="shared" si="155"/>
        <v>0.8510000000000002</v>
      </c>
      <c r="M1043" s="19">
        <f t="shared" si="156"/>
        <v>0.34809997215271332</v>
      </c>
      <c r="N1043" s="19">
        <f t="shared" si="157"/>
        <v>-6.9983014311598079E-4</v>
      </c>
      <c r="O1043" s="19">
        <f t="shared" si="158"/>
        <v>-9.3894364423278281E-3</v>
      </c>
      <c r="P1043" s="19">
        <f t="shared" si="159"/>
        <v>-9.2103009973181858E-3</v>
      </c>
      <c r="Q1043" s="15"/>
      <c r="R1043" s="1"/>
      <c r="S1043" s="15"/>
      <c r="X1043" s="10"/>
      <c r="Y1043" s="10"/>
    </row>
    <row r="1044" spans="1:25">
      <c r="A1044" s="3">
        <v>39849</v>
      </c>
      <c r="B1044" s="9">
        <f t="shared" si="160"/>
        <v>39849</v>
      </c>
      <c r="C1044" s="5">
        <v>0.8</v>
      </c>
      <c r="D1044" s="5">
        <v>0.81</v>
      </c>
      <c r="E1044" s="5">
        <v>0.8</v>
      </c>
      <c r="F1044" s="5">
        <v>0.8</v>
      </c>
      <c r="G1044" s="6">
        <v>178600</v>
      </c>
      <c r="H1044" s="10">
        <v>0.8</v>
      </c>
      <c r="I1044" s="7">
        <f t="shared" si="152"/>
        <v>2.5641025641025664E-2</v>
      </c>
      <c r="J1044" s="8">
        <f t="shared" si="153"/>
        <v>0.96506196760337248</v>
      </c>
      <c r="K1044" s="8">
        <f t="shared" si="154"/>
        <v>0.72293803239662768</v>
      </c>
      <c r="L1044" s="8">
        <f t="shared" si="155"/>
        <v>0.84400000000000008</v>
      </c>
      <c r="M1044" s="19">
        <f t="shared" si="156"/>
        <v>0.33491658255144557</v>
      </c>
      <c r="N1044" s="19">
        <f t="shared" si="157"/>
        <v>-3.7872423602160254E-2</v>
      </c>
      <c r="O1044" s="19">
        <f t="shared" si="158"/>
        <v>-1.2379425739866305E-2</v>
      </c>
      <c r="P1044" s="19">
        <f t="shared" si="159"/>
        <v>-2.6258673685908211E-3</v>
      </c>
      <c r="Q1044" s="15"/>
      <c r="R1044" s="1"/>
      <c r="S1044" s="15"/>
      <c r="X1044" s="10"/>
      <c r="Y1044" s="10"/>
    </row>
    <row r="1045" spans="1:25">
      <c r="A1045" s="3">
        <v>39850</v>
      </c>
      <c r="B1045" s="9">
        <f t="shared" si="160"/>
        <v>39850</v>
      </c>
      <c r="C1045" s="5">
        <v>0.8</v>
      </c>
      <c r="D1045" s="5">
        <v>0.8</v>
      </c>
      <c r="E1045" s="5">
        <v>0.79</v>
      </c>
      <c r="F1045" s="5">
        <v>0.79</v>
      </c>
      <c r="G1045" s="6">
        <v>30000</v>
      </c>
      <c r="H1045" s="10">
        <v>0.79</v>
      </c>
      <c r="I1045" s="7">
        <f t="shared" si="152"/>
        <v>-1.2500000000000011E-2</v>
      </c>
      <c r="J1045" s="8">
        <f t="shared" si="153"/>
        <v>0.94023079021741984</v>
      </c>
      <c r="K1045" s="8">
        <f t="shared" si="154"/>
        <v>0.72876920978258064</v>
      </c>
      <c r="L1045" s="8">
        <f t="shared" si="155"/>
        <v>0.83450000000000024</v>
      </c>
      <c r="M1045" s="19">
        <f t="shared" si="156"/>
        <v>0.29016261608791921</v>
      </c>
      <c r="N1045" s="19">
        <f t="shared" si="157"/>
        <v>-0.1336272038923359</v>
      </c>
      <c r="O1045" s="19">
        <f t="shared" si="158"/>
        <v>-2.5730137773036687E-2</v>
      </c>
      <c r="P1045" s="19">
        <f t="shared" si="159"/>
        <v>8.0659435866472437E-3</v>
      </c>
      <c r="Q1045" s="15"/>
      <c r="R1045" s="1"/>
      <c r="S1045" s="15"/>
      <c r="X1045" s="10"/>
      <c r="Y1045" s="10"/>
    </row>
    <row r="1046" spans="1:25">
      <c r="A1046" s="3">
        <v>39853</v>
      </c>
      <c r="B1046" s="9">
        <f t="shared" si="160"/>
        <v>39853</v>
      </c>
      <c r="C1046" s="5">
        <v>0.81</v>
      </c>
      <c r="D1046" s="5">
        <v>0.81</v>
      </c>
      <c r="E1046" s="5">
        <v>0.78</v>
      </c>
      <c r="F1046" s="5">
        <v>0.78</v>
      </c>
      <c r="G1046" s="6">
        <v>9100</v>
      </c>
      <c r="H1046" s="10">
        <v>0.78</v>
      </c>
      <c r="I1046" s="7">
        <f t="shared" si="152"/>
        <v>-1.2658227848101276E-2</v>
      </c>
      <c r="J1046" s="8">
        <f t="shared" si="153"/>
        <v>0.92288983348880749</v>
      </c>
      <c r="K1046" s="8">
        <f t="shared" si="154"/>
        <v>0.73011016651119298</v>
      </c>
      <c r="L1046" s="8">
        <f t="shared" si="155"/>
        <v>0.82650000000000023</v>
      </c>
      <c r="M1046" s="19">
        <f t="shared" si="156"/>
        <v>0.26404188822463015</v>
      </c>
      <c r="N1046" s="19">
        <f t="shared" si="157"/>
        <v>-9.0020996555167834E-2</v>
      </c>
      <c r="O1046" s="19">
        <f t="shared" si="158"/>
        <v>-1.8443298080679123E-2</v>
      </c>
      <c r="P1046" s="19">
        <f t="shared" si="159"/>
        <v>1.8400293407187158E-3</v>
      </c>
      <c r="Q1046" s="15"/>
      <c r="R1046" s="1"/>
      <c r="S1046" s="15"/>
      <c r="X1046" s="10"/>
      <c r="Y1046" s="10"/>
    </row>
    <row r="1047" spans="1:25">
      <c r="A1047" s="3">
        <v>39854</v>
      </c>
      <c r="B1047" s="9">
        <f t="shared" si="160"/>
        <v>39854</v>
      </c>
      <c r="C1047" s="5">
        <v>0.76</v>
      </c>
      <c r="D1047" s="5">
        <v>0.79</v>
      </c>
      <c r="E1047" s="5">
        <v>0.76</v>
      </c>
      <c r="F1047" s="5">
        <v>0.79</v>
      </c>
      <c r="G1047" s="6">
        <v>19800</v>
      </c>
      <c r="H1047" s="10">
        <v>0.79</v>
      </c>
      <c r="I1047" s="7">
        <f t="shared" si="152"/>
        <v>1.2820512820512832E-2</v>
      </c>
      <c r="J1047" s="8">
        <f t="shared" si="153"/>
        <v>0.91241115905621162</v>
      </c>
      <c r="K1047" s="8">
        <f t="shared" si="154"/>
        <v>0.72958884094378851</v>
      </c>
      <c r="L1047" s="8">
        <f t="shared" si="155"/>
        <v>0.82100000000000006</v>
      </c>
      <c r="M1047" s="19">
        <f t="shared" si="156"/>
        <v>0.25058266773368693</v>
      </c>
      <c r="N1047" s="19">
        <f t="shared" si="157"/>
        <v>-5.0973807911466572E-2</v>
      </c>
      <c r="O1047" s="19">
        <f t="shared" si="158"/>
        <v>-1.1354198575341605E-2</v>
      </c>
      <c r="P1047" s="19">
        <f t="shared" si="159"/>
        <v>-7.1403685541814932E-4</v>
      </c>
      <c r="Q1047" s="15"/>
      <c r="R1047" s="1"/>
      <c r="S1047" s="15"/>
      <c r="X1047" s="10"/>
      <c r="Y1047" s="10"/>
    </row>
    <row r="1048" spans="1:25">
      <c r="A1048" s="3">
        <v>39855</v>
      </c>
      <c r="B1048" s="9">
        <f t="shared" si="160"/>
        <v>39855</v>
      </c>
      <c r="C1048" s="5">
        <v>0.79</v>
      </c>
      <c r="D1048" s="5">
        <v>0.79</v>
      </c>
      <c r="E1048" s="5">
        <v>0.76</v>
      </c>
      <c r="F1048" s="5">
        <v>0.76</v>
      </c>
      <c r="G1048" s="6">
        <v>9700</v>
      </c>
      <c r="H1048" s="10">
        <v>0.76</v>
      </c>
      <c r="I1048" s="7">
        <f t="shared" si="152"/>
        <v>-3.7974683544303826E-2</v>
      </c>
      <c r="J1048" s="8">
        <f t="shared" si="153"/>
        <v>0.89271845174272579</v>
      </c>
      <c r="K1048" s="8">
        <f t="shared" si="154"/>
        <v>0.73228154825727465</v>
      </c>
      <c r="L1048" s="8">
        <f t="shared" si="155"/>
        <v>0.81250000000000022</v>
      </c>
      <c r="M1048" s="19">
        <f t="shared" si="156"/>
        <v>0.21909182863786208</v>
      </c>
      <c r="N1048" s="19">
        <f t="shared" si="157"/>
        <v>-0.12567045989506556</v>
      </c>
      <c r="O1048" s="19">
        <f t="shared" si="158"/>
        <v>-2.1583150444867149E-2</v>
      </c>
      <c r="P1048" s="19">
        <f t="shared" si="159"/>
        <v>3.6907188849035631E-3</v>
      </c>
      <c r="Q1048" s="15"/>
      <c r="R1048" s="1"/>
      <c r="S1048" s="15"/>
      <c r="X1048" s="10"/>
      <c r="Y1048" s="10"/>
    </row>
    <row r="1049" spans="1:25">
      <c r="A1049" s="3">
        <v>39856</v>
      </c>
      <c r="B1049" s="9">
        <f t="shared" si="160"/>
        <v>39856</v>
      </c>
      <c r="C1049" s="5">
        <v>0.79</v>
      </c>
      <c r="D1049" s="5">
        <v>0.79</v>
      </c>
      <c r="E1049" s="5">
        <v>0.79</v>
      </c>
      <c r="F1049" s="5">
        <v>0.79</v>
      </c>
      <c r="G1049" s="6">
        <v>1500</v>
      </c>
      <c r="H1049" s="10">
        <v>0.79</v>
      </c>
      <c r="I1049" s="7">
        <f t="shared" si="152"/>
        <v>3.9473684210526348E-2</v>
      </c>
      <c r="J1049" s="8">
        <f t="shared" si="153"/>
        <v>0.86968673331236268</v>
      </c>
      <c r="K1049" s="8">
        <f t="shared" si="154"/>
        <v>0.74231326668763742</v>
      </c>
      <c r="L1049" s="8">
        <f t="shared" si="155"/>
        <v>0.80600000000000005</v>
      </c>
      <c r="M1049" s="19">
        <f t="shared" si="156"/>
        <v>0.17158991000267751</v>
      </c>
      <c r="N1049" s="19">
        <f t="shared" si="157"/>
        <v>-0.21681282652353376</v>
      </c>
      <c r="O1049" s="19">
        <f t="shared" si="158"/>
        <v>-2.5799532187781717E-2</v>
      </c>
      <c r="P1049" s="19">
        <f t="shared" si="159"/>
        <v>1.3699264243700833E-2</v>
      </c>
      <c r="Q1049" s="15"/>
      <c r="R1049" s="1"/>
      <c r="S1049" s="15"/>
      <c r="X1049" s="10"/>
      <c r="Y1049" s="10"/>
    </row>
    <row r="1050" spans="1:25">
      <c r="A1050" s="3">
        <v>39857</v>
      </c>
      <c r="B1050" s="9">
        <f t="shared" si="160"/>
        <v>39857</v>
      </c>
      <c r="C1050" s="5">
        <v>0.78</v>
      </c>
      <c r="D1050" s="5">
        <v>0.78</v>
      </c>
      <c r="E1050" s="5">
        <v>0.78</v>
      </c>
      <c r="F1050" s="5">
        <v>0.78</v>
      </c>
      <c r="G1050" s="6">
        <v>8600</v>
      </c>
      <c r="H1050" s="10">
        <v>0.78</v>
      </c>
      <c r="I1050" s="7">
        <f t="shared" si="152"/>
        <v>-1.2658227848101276E-2</v>
      </c>
      <c r="J1050" s="8">
        <f t="shared" si="153"/>
        <v>0.85573572873361592</v>
      </c>
      <c r="K1050" s="8">
        <f t="shared" si="154"/>
        <v>0.74626427126638395</v>
      </c>
      <c r="L1050" s="8">
        <f t="shared" si="155"/>
        <v>0.80099999999999993</v>
      </c>
      <c r="M1050" s="19">
        <f t="shared" si="156"/>
        <v>0.14669261504568992</v>
      </c>
      <c r="N1050" s="19">
        <f t="shared" si="157"/>
        <v>-0.14509766312365971</v>
      </c>
      <c r="O1050" s="19">
        <f t="shared" si="158"/>
        <v>-1.604141358533984E-2</v>
      </c>
      <c r="P1050" s="19">
        <f t="shared" si="159"/>
        <v>5.3225568719481049E-3</v>
      </c>
      <c r="Q1050" s="15"/>
      <c r="R1050" s="1"/>
      <c r="S1050" s="15"/>
      <c r="X1050" s="10"/>
      <c r="Y1050" s="10"/>
    </row>
    <row r="1051" spans="1:25">
      <c r="A1051" s="3">
        <v>39860</v>
      </c>
      <c r="B1051" s="9">
        <f t="shared" si="160"/>
        <v>39860</v>
      </c>
      <c r="C1051" s="5">
        <v>0.78</v>
      </c>
      <c r="D1051" s="5">
        <v>0.81</v>
      </c>
      <c r="E1051" s="5">
        <v>0.78</v>
      </c>
      <c r="F1051" s="5">
        <v>0.81</v>
      </c>
      <c r="G1051" s="6">
        <v>86300</v>
      </c>
      <c r="H1051" s="10">
        <v>0.81</v>
      </c>
      <c r="I1051" s="7">
        <f t="shared" si="152"/>
        <v>3.8461538461538491E-2</v>
      </c>
      <c r="J1051" s="8">
        <f t="shared" si="153"/>
        <v>0.85573572873361592</v>
      </c>
      <c r="K1051" s="8">
        <f t="shared" si="154"/>
        <v>0.74626427126638395</v>
      </c>
      <c r="L1051" s="8">
        <f t="shared" si="155"/>
        <v>0.80099999999999993</v>
      </c>
      <c r="M1051" s="19">
        <f t="shared" si="156"/>
        <v>0.14669261504568992</v>
      </c>
      <c r="N1051" s="19">
        <f t="shared" si="157"/>
        <v>0</v>
      </c>
      <c r="O1051" s="19">
        <f t="shared" si="158"/>
        <v>0</v>
      </c>
      <c r="P1051" s="19">
        <f t="shared" si="159"/>
        <v>0</v>
      </c>
      <c r="Q1051" s="15"/>
      <c r="R1051" s="1"/>
      <c r="S1051" s="15"/>
      <c r="X1051" s="10"/>
      <c r="Y1051" s="10"/>
    </row>
    <row r="1052" spans="1:25">
      <c r="A1052" s="3">
        <v>39861</v>
      </c>
      <c r="B1052" s="9">
        <f t="shared" si="160"/>
        <v>39861</v>
      </c>
      <c r="C1052" s="5">
        <v>0.81</v>
      </c>
      <c r="D1052" s="5">
        <v>0.81</v>
      </c>
      <c r="E1052" s="5">
        <v>0.8</v>
      </c>
      <c r="F1052" s="5">
        <v>0.8</v>
      </c>
      <c r="G1052" s="6">
        <v>13000</v>
      </c>
      <c r="H1052" s="10">
        <v>0.8</v>
      </c>
      <c r="I1052" s="7">
        <f t="shared" si="152"/>
        <v>-1.2345679012345689E-2</v>
      </c>
      <c r="J1052" s="8">
        <f t="shared" si="153"/>
        <v>0.83803656905736645</v>
      </c>
      <c r="K1052" s="8">
        <f t="shared" si="154"/>
        <v>0.75596343094263363</v>
      </c>
      <c r="L1052" s="8">
        <f t="shared" si="155"/>
        <v>0.79700000000000004</v>
      </c>
      <c r="M1052" s="19">
        <f t="shared" si="156"/>
        <v>0.10856760361065793</v>
      </c>
      <c r="N1052" s="19">
        <f t="shared" si="157"/>
        <v>-0.25989727855868755</v>
      </c>
      <c r="O1052" s="19">
        <f t="shared" si="158"/>
        <v>-2.0682973822352905E-2</v>
      </c>
      <c r="P1052" s="19">
        <f t="shared" si="159"/>
        <v>1.2996950342792843E-2</v>
      </c>
      <c r="Q1052" s="15"/>
      <c r="R1052" s="1"/>
      <c r="S1052" s="15"/>
      <c r="X1052" s="10"/>
      <c r="Y1052" s="10"/>
    </row>
    <row r="1053" spans="1:25">
      <c r="A1053" s="3">
        <v>39862</v>
      </c>
      <c r="B1053" s="9">
        <f t="shared" si="160"/>
        <v>39862</v>
      </c>
      <c r="C1053" s="5">
        <v>0.81</v>
      </c>
      <c r="D1053" s="5">
        <v>0.81</v>
      </c>
      <c r="E1053" s="5">
        <v>0.81</v>
      </c>
      <c r="F1053" s="5">
        <v>0.81</v>
      </c>
      <c r="G1053" s="6">
        <v>11200</v>
      </c>
      <c r="H1053" s="10">
        <v>0.81</v>
      </c>
      <c r="I1053" s="7">
        <f t="shared" si="152"/>
        <v>1.2500000000000011E-2</v>
      </c>
      <c r="J1053" s="8">
        <f t="shared" si="153"/>
        <v>0.82448332870112995</v>
      </c>
      <c r="K1053" s="8">
        <f t="shared" si="154"/>
        <v>0.76451667129887024</v>
      </c>
      <c r="L1053" s="8">
        <f t="shared" si="155"/>
        <v>0.7945000000000001</v>
      </c>
      <c r="M1053" s="19">
        <f t="shared" si="156"/>
        <v>7.8437344342510901E-2</v>
      </c>
      <c r="N1053" s="19">
        <f t="shared" si="157"/>
        <v>-0.2775253230807167</v>
      </c>
      <c r="O1053" s="19">
        <f t="shared" si="158"/>
        <v>-1.6172612099113231E-2</v>
      </c>
      <c r="P1053" s="19">
        <f t="shared" si="159"/>
        <v>1.131435729049925E-2</v>
      </c>
      <c r="Q1053" s="15"/>
      <c r="R1053" s="1"/>
      <c r="S1053" s="15"/>
      <c r="X1053" s="10"/>
      <c r="Y1053" s="10"/>
    </row>
    <row r="1054" spans="1:25">
      <c r="A1054" s="3">
        <v>39863</v>
      </c>
      <c r="B1054" s="9">
        <f t="shared" si="160"/>
        <v>39863</v>
      </c>
      <c r="C1054" s="5">
        <v>0.8</v>
      </c>
      <c r="D1054" s="5">
        <v>0.8</v>
      </c>
      <c r="E1054" s="5">
        <v>0.79</v>
      </c>
      <c r="F1054" s="5">
        <v>0.79</v>
      </c>
      <c r="G1054" s="6">
        <v>46400</v>
      </c>
      <c r="H1054" s="10">
        <v>0.79</v>
      </c>
      <c r="I1054" s="7">
        <f t="shared" si="152"/>
        <v>-2.4691358024691377E-2</v>
      </c>
      <c r="J1054" s="8">
        <f t="shared" si="153"/>
        <v>0.81769920633670845</v>
      </c>
      <c r="K1054" s="8">
        <f t="shared" si="154"/>
        <v>0.76730079366329174</v>
      </c>
      <c r="L1054" s="8">
        <f t="shared" si="155"/>
        <v>0.79250000000000009</v>
      </c>
      <c r="M1054" s="19">
        <f t="shared" si="156"/>
        <v>6.5682732364711505E-2</v>
      </c>
      <c r="N1054" s="19">
        <f t="shared" si="157"/>
        <v>-0.16260892161397086</v>
      </c>
      <c r="O1054" s="19">
        <f t="shared" si="158"/>
        <v>-8.2283317664033663E-3</v>
      </c>
      <c r="P1054" s="19">
        <f t="shared" si="159"/>
        <v>3.6416764590514786E-3</v>
      </c>
      <c r="Q1054" s="15"/>
      <c r="R1054" s="1"/>
      <c r="S1054" s="15"/>
      <c r="X1054" s="10"/>
      <c r="Y1054" s="10"/>
    </row>
    <row r="1055" spans="1:25">
      <c r="A1055" s="3">
        <v>39864</v>
      </c>
      <c r="B1055" s="9">
        <f t="shared" si="160"/>
        <v>39864</v>
      </c>
      <c r="C1055" s="5">
        <v>0.78</v>
      </c>
      <c r="D1055" s="5">
        <v>0.78</v>
      </c>
      <c r="E1055" s="5">
        <v>0.78</v>
      </c>
      <c r="F1055" s="5">
        <v>0.78</v>
      </c>
      <c r="G1055" s="6">
        <v>10100</v>
      </c>
      <c r="H1055" s="10">
        <v>0.78</v>
      </c>
      <c r="I1055" s="7">
        <f t="shared" si="152"/>
        <v>-1.2658227848101276E-2</v>
      </c>
      <c r="J1055" s="8">
        <f t="shared" si="153"/>
        <v>0.81541311123146754</v>
      </c>
      <c r="K1055" s="8">
        <f t="shared" si="154"/>
        <v>0.76658688876853276</v>
      </c>
      <c r="L1055" s="8">
        <f t="shared" si="155"/>
        <v>0.79100000000000015</v>
      </c>
      <c r="M1055" s="19">
        <f t="shared" si="156"/>
        <v>6.3693004900423775E-2</v>
      </c>
      <c r="N1055" s="19">
        <f t="shared" si="157"/>
        <v>-3.0293006893189551E-2</v>
      </c>
      <c r="O1055" s="19">
        <f t="shared" si="158"/>
        <v>-2.7957653468720103E-3</v>
      </c>
      <c r="P1055" s="19">
        <f t="shared" si="159"/>
        <v>-9.3041073416672828E-4</v>
      </c>
      <c r="Q1055" s="15"/>
      <c r="R1055" s="1"/>
      <c r="S1055" s="15"/>
      <c r="X1055" s="10"/>
      <c r="Y1055" s="10"/>
    </row>
    <row r="1056" spans="1:25">
      <c r="A1056" s="3">
        <v>39867</v>
      </c>
      <c r="B1056" s="9">
        <f t="shared" si="160"/>
        <v>39867</v>
      </c>
      <c r="C1056" s="5">
        <v>0.79</v>
      </c>
      <c r="D1056" s="5">
        <v>0.79</v>
      </c>
      <c r="E1056" s="5">
        <v>0.78</v>
      </c>
      <c r="F1056" s="5">
        <v>0.79</v>
      </c>
      <c r="G1056" s="6">
        <v>14100</v>
      </c>
      <c r="H1056" s="10">
        <v>0.79</v>
      </c>
      <c r="I1056" s="7">
        <f t="shared" si="152"/>
        <v>1.2820512820512832E-2</v>
      </c>
      <c r="J1056" s="8">
        <f t="shared" si="153"/>
        <v>0.81456241883103209</v>
      </c>
      <c r="K1056" s="8">
        <f t="shared" si="154"/>
        <v>0.7664375811689681</v>
      </c>
      <c r="L1056" s="8">
        <f t="shared" si="155"/>
        <v>0.79050000000000009</v>
      </c>
      <c r="M1056" s="19">
        <f t="shared" si="156"/>
        <v>6.2790289574089178E-2</v>
      </c>
      <c r="N1056" s="19">
        <f t="shared" si="157"/>
        <v>-1.4172911573977105E-2</v>
      </c>
      <c r="O1056" s="19">
        <f t="shared" si="158"/>
        <v>-1.0432655407646085E-3</v>
      </c>
      <c r="P1056" s="19">
        <f t="shared" si="159"/>
        <v>-1.9476931024024573E-4</v>
      </c>
      <c r="Q1056" s="15"/>
      <c r="R1056" s="1"/>
      <c r="S1056" s="15"/>
      <c r="X1056" s="10"/>
      <c r="Y1056" s="10"/>
    </row>
    <row r="1057" spans="1:25">
      <c r="A1057" s="3">
        <v>39868</v>
      </c>
      <c r="B1057" s="9">
        <f t="shared" si="160"/>
        <v>39868</v>
      </c>
      <c r="C1057" s="5">
        <v>0.78</v>
      </c>
      <c r="D1057" s="5">
        <v>0.79</v>
      </c>
      <c r="E1057" s="5">
        <v>0.78</v>
      </c>
      <c r="F1057" s="5">
        <v>0.78</v>
      </c>
      <c r="G1057" s="6">
        <v>0</v>
      </c>
      <c r="H1057" s="10">
        <v>0.78</v>
      </c>
      <c r="I1057" s="7">
        <f t="shared" si="152"/>
        <v>-1.2658227848101276E-2</v>
      </c>
      <c r="J1057" s="8">
        <f t="shared" si="153"/>
        <v>0.81356241883103209</v>
      </c>
      <c r="K1057" s="8">
        <f t="shared" si="154"/>
        <v>0.7654375811689681</v>
      </c>
      <c r="L1057" s="8">
        <f t="shared" si="155"/>
        <v>0.78950000000000009</v>
      </c>
      <c r="M1057" s="19">
        <f t="shared" si="156"/>
        <v>6.2872321461624928E-2</v>
      </c>
      <c r="N1057" s="19">
        <f t="shared" si="157"/>
        <v>1.3064422555171735E-3</v>
      </c>
      <c r="O1057" s="19">
        <f t="shared" si="158"/>
        <v>-1.2276530034801849E-3</v>
      </c>
      <c r="P1057" s="19">
        <f t="shared" si="159"/>
        <v>-1.304737691065206E-3</v>
      </c>
      <c r="Q1057" s="15"/>
      <c r="R1057" s="1"/>
      <c r="S1057" s="15"/>
      <c r="X1057" s="10"/>
      <c r="Y1057" s="10"/>
    </row>
    <row r="1058" spans="1:25">
      <c r="A1058" s="3">
        <v>39869</v>
      </c>
      <c r="B1058" s="9">
        <f t="shared" si="160"/>
        <v>39869</v>
      </c>
      <c r="C1058" s="5">
        <v>0.79</v>
      </c>
      <c r="D1058" s="5">
        <v>0.8</v>
      </c>
      <c r="E1058" s="5">
        <v>0.76</v>
      </c>
      <c r="F1058" s="5">
        <v>0.8</v>
      </c>
      <c r="G1058" s="6">
        <v>37700</v>
      </c>
      <c r="H1058" s="10">
        <v>0.8</v>
      </c>
      <c r="I1058" s="7">
        <f t="shared" si="152"/>
        <v>2.5641025641025664E-2</v>
      </c>
      <c r="J1058" s="8">
        <f t="shared" si="153"/>
        <v>0.81356241883103209</v>
      </c>
      <c r="K1058" s="8">
        <f t="shared" si="154"/>
        <v>0.7654375811689681</v>
      </c>
      <c r="L1058" s="8">
        <f t="shared" si="155"/>
        <v>0.78950000000000009</v>
      </c>
      <c r="M1058" s="19">
        <f t="shared" si="156"/>
        <v>6.2872321461624928E-2</v>
      </c>
      <c r="N1058" s="19">
        <f t="shared" si="157"/>
        <v>0</v>
      </c>
      <c r="O1058" s="19">
        <f t="shared" si="158"/>
        <v>0</v>
      </c>
      <c r="P1058" s="19">
        <f t="shared" si="159"/>
        <v>0</v>
      </c>
      <c r="Q1058" s="15"/>
      <c r="R1058" s="1"/>
      <c r="S1058" s="15"/>
      <c r="X1058" s="10"/>
      <c r="Y1058" s="10"/>
    </row>
    <row r="1059" spans="1:25">
      <c r="A1059" s="3">
        <v>39870</v>
      </c>
      <c r="B1059" s="9">
        <f t="shared" si="160"/>
        <v>39870</v>
      </c>
      <c r="C1059" s="5">
        <v>0.78</v>
      </c>
      <c r="D1059" s="5">
        <v>0.8</v>
      </c>
      <c r="E1059" s="5">
        <v>0.78</v>
      </c>
      <c r="F1059" s="5">
        <v>0.79</v>
      </c>
      <c r="G1059" s="6">
        <v>21500</v>
      </c>
      <c r="H1059" s="10">
        <v>0.79</v>
      </c>
      <c r="I1059" s="7">
        <f t="shared" si="152"/>
        <v>-1.2500000000000011E-2</v>
      </c>
      <c r="J1059" s="8">
        <f t="shared" si="153"/>
        <v>0.81257965224510342</v>
      </c>
      <c r="K1059" s="8">
        <f t="shared" si="154"/>
        <v>0.76542034775489709</v>
      </c>
      <c r="L1059" s="8">
        <f t="shared" si="155"/>
        <v>0.78900000000000026</v>
      </c>
      <c r="M1059" s="19">
        <f t="shared" si="156"/>
        <v>6.1612295294385985E-2</v>
      </c>
      <c r="N1059" s="19">
        <f t="shared" si="157"/>
        <v>-2.0041031378299247E-2</v>
      </c>
      <c r="O1059" s="19">
        <f t="shared" si="158"/>
        <v>-1.2079793303883823E-3</v>
      </c>
      <c r="P1059" s="19">
        <f t="shared" si="159"/>
        <v>-2.2514460349185375E-5</v>
      </c>
      <c r="Q1059" s="15"/>
      <c r="R1059" s="1"/>
      <c r="S1059" s="15"/>
      <c r="X1059" s="10"/>
      <c r="Y1059" s="10"/>
    </row>
    <row r="1060" spans="1:25">
      <c r="A1060" s="3">
        <v>39871</v>
      </c>
      <c r="B1060" s="9">
        <f t="shared" si="160"/>
        <v>39871</v>
      </c>
      <c r="C1060" s="5">
        <v>0.8</v>
      </c>
      <c r="D1060" s="5">
        <v>0.8</v>
      </c>
      <c r="E1060" s="5">
        <v>0.79</v>
      </c>
      <c r="F1060" s="5">
        <v>0.79</v>
      </c>
      <c r="G1060" s="6">
        <v>9200</v>
      </c>
      <c r="H1060" s="10">
        <v>0.79</v>
      </c>
      <c r="I1060" s="7">
        <f t="shared" si="152"/>
        <v>0</v>
      </c>
      <c r="J1060" s="8">
        <f t="shared" si="153"/>
        <v>0.81271637353248793</v>
      </c>
      <c r="K1060" s="8">
        <f t="shared" si="154"/>
        <v>0.76628362646751225</v>
      </c>
      <c r="L1060" s="8">
        <f t="shared" si="155"/>
        <v>0.78950000000000009</v>
      </c>
      <c r="M1060" s="19">
        <f t="shared" si="156"/>
        <v>6.0594726888561899E-2</v>
      </c>
      <c r="N1060" s="19">
        <f t="shared" si="157"/>
        <v>-1.6515671116651375E-2</v>
      </c>
      <c r="O1060" s="19">
        <f t="shared" si="158"/>
        <v>1.6825585898780457E-4</v>
      </c>
      <c r="P1060" s="19">
        <f t="shared" si="159"/>
        <v>1.1278491813645848E-3</v>
      </c>
      <c r="Q1060" s="15"/>
      <c r="R1060" s="1"/>
      <c r="S1060" s="15"/>
      <c r="X1060" s="10"/>
      <c r="Y1060" s="10"/>
    </row>
    <row r="1061" spans="1:25">
      <c r="A1061" s="3">
        <v>39874</v>
      </c>
      <c r="B1061" s="9">
        <f t="shared" si="160"/>
        <v>39874</v>
      </c>
      <c r="C1061" s="5">
        <v>0.79</v>
      </c>
      <c r="D1061" s="5">
        <v>0.8</v>
      </c>
      <c r="E1061" s="5">
        <v>0.79</v>
      </c>
      <c r="F1061" s="5">
        <v>0.79</v>
      </c>
      <c r="G1061" s="6">
        <v>1516600</v>
      </c>
      <c r="H1061" s="10">
        <v>0.79</v>
      </c>
      <c r="I1061" s="7">
        <f t="shared" si="152"/>
        <v>0</v>
      </c>
      <c r="J1061" s="8">
        <f t="shared" si="153"/>
        <v>0.8128035085019828</v>
      </c>
      <c r="K1061" s="8">
        <f t="shared" si="154"/>
        <v>0.76719649149801727</v>
      </c>
      <c r="L1061" s="8">
        <f t="shared" si="155"/>
        <v>0.79</v>
      </c>
      <c r="M1061" s="19">
        <f t="shared" si="156"/>
        <v>5.9446331558312901E-2</v>
      </c>
      <c r="N1061" s="19">
        <f t="shared" si="157"/>
        <v>-1.8952067105789266E-2</v>
      </c>
      <c r="O1061" s="19">
        <f t="shared" si="158"/>
        <v>1.0721448752918328E-4</v>
      </c>
      <c r="P1061" s="19">
        <f t="shared" si="159"/>
        <v>1.1912887069155328E-3</v>
      </c>
      <c r="Q1061" s="15"/>
      <c r="R1061" s="1"/>
      <c r="S1061" s="15"/>
      <c r="X1061" s="10"/>
      <c r="Y1061" s="10"/>
    </row>
    <row r="1062" spans="1:25">
      <c r="A1062" s="3">
        <v>39875</v>
      </c>
      <c r="B1062" s="9">
        <f t="shared" si="160"/>
        <v>39875</v>
      </c>
      <c r="C1062" s="5">
        <v>0.79</v>
      </c>
      <c r="D1062" s="5">
        <v>0.79</v>
      </c>
      <c r="E1062" s="5">
        <v>0.79</v>
      </c>
      <c r="F1062" s="5">
        <v>0.79</v>
      </c>
      <c r="G1062" s="6">
        <v>3000</v>
      </c>
      <c r="H1062" s="10">
        <v>0.79</v>
      </c>
      <c r="I1062" s="7">
        <f t="shared" si="152"/>
        <v>0</v>
      </c>
      <c r="J1062" s="8">
        <f t="shared" si="153"/>
        <v>0.81183830790368872</v>
      </c>
      <c r="K1062" s="8">
        <f t="shared" si="154"/>
        <v>0.76716169209631124</v>
      </c>
      <c r="L1062" s="8">
        <f t="shared" si="155"/>
        <v>0.78949999999999998</v>
      </c>
      <c r="M1062" s="19">
        <f t="shared" si="156"/>
        <v>5.8236244415823452E-2</v>
      </c>
      <c r="N1062" s="19">
        <f t="shared" si="157"/>
        <v>-2.0355959918274089E-2</v>
      </c>
      <c r="O1062" s="19">
        <f t="shared" si="158"/>
        <v>-1.1874956101911632E-3</v>
      </c>
      <c r="P1062" s="19">
        <f t="shared" si="159"/>
        <v>-4.5359177331589128E-5</v>
      </c>
      <c r="Q1062" s="15"/>
      <c r="R1062" s="1"/>
      <c r="S1062" s="15"/>
      <c r="X1062" s="10"/>
      <c r="Y1062" s="10"/>
    </row>
    <row r="1063" spans="1:25">
      <c r="A1063" s="3">
        <v>39876</v>
      </c>
      <c r="B1063" s="9">
        <f t="shared" si="160"/>
        <v>39876</v>
      </c>
      <c r="C1063" s="5">
        <v>0.78</v>
      </c>
      <c r="D1063" s="5">
        <v>0.8</v>
      </c>
      <c r="E1063" s="5">
        <v>0.78</v>
      </c>
      <c r="F1063" s="5">
        <v>0.8</v>
      </c>
      <c r="G1063" s="6">
        <v>58800</v>
      </c>
      <c r="H1063" s="10">
        <v>0.8</v>
      </c>
      <c r="I1063" s="7">
        <f t="shared" si="152"/>
        <v>1.2658227848101276E-2</v>
      </c>
      <c r="J1063" s="8">
        <f t="shared" si="153"/>
        <v>0.81283830790368872</v>
      </c>
      <c r="K1063" s="8">
        <f t="shared" si="154"/>
        <v>0.76816169209631124</v>
      </c>
      <c r="L1063" s="8">
        <f t="shared" si="155"/>
        <v>0.79049999999999998</v>
      </c>
      <c r="M1063" s="19">
        <f t="shared" si="156"/>
        <v>5.8160431933874629E-2</v>
      </c>
      <c r="N1063" s="19">
        <f t="shared" si="157"/>
        <v>-1.3018092548602517E-3</v>
      </c>
      <c r="O1063" s="19">
        <f t="shared" si="158"/>
        <v>1.2317723742085777E-3</v>
      </c>
      <c r="P1063" s="19">
        <f t="shared" si="159"/>
        <v>1.3035061712576475E-3</v>
      </c>
      <c r="Q1063" s="15"/>
      <c r="R1063" s="1"/>
      <c r="S1063" s="15"/>
      <c r="X1063" s="10"/>
      <c r="Y1063" s="10"/>
    </row>
    <row r="1064" spans="1:25">
      <c r="A1064" s="3">
        <v>39877</v>
      </c>
      <c r="B1064" s="9">
        <f t="shared" si="160"/>
        <v>39877</v>
      </c>
      <c r="C1064" s="5">
        <v>0.8</v>
      </c>
      <c r="D1064" s="5">
        <v>0.8</v>
      </c>
      <c r="E1064" s="5">
        <v>0.8</v>
      </c>
      <c r="F1064" s="5">
        <v>0.8</v>
      </c>
      <c r="G1064" s="6">
        <v>100</v>
      </c>
      <c r="H1064" s="10">
        <v>0.8</v>
      </c>
      <c r="I1064" s="7">
        <f t="shared" si="152"/>
        <v>0</v>
      </c>
      <c r="J1064" s="8">
        <f t="shared" si="153"/>
        <v>0.81283830790368872</v>
      </c>
      <c r="K1064" s="8">
        <f t="shared" si="154"/>
        <v>0.76816169209631124</v>
      </c>
      <c r="L1064" s="8">
        <f t="shared" si="155"/>
        <v>0.79049999999999998</v>
      </c>
      <c r="M1064" s="19">
        <f t="shared" si="156"/>
        <v>5.8160431933874629E-2</v>
      </c>
      <c r="N1064" s="19">
        <f t="shared" si="157"/>
        <v>0</v>
      </c>
      <c r="O1064" s="19">
        <f t="shared" si="158"/>
        <v>0</v>
      </c>
      <c r="P1064" s="19">
        <f t="shared" si="159"/>
        <v>0</v>
      </c>
      <c r="Q1064" s="15"/>
      <c r="R1064" s="1"/>
      <c r="S1064" s="15"/>
      <c r="X1064" s="10"/>
      <c r="Y1064" s="10"/>
    </row>
    <row r="1065" spans="1:25">
      <c r="A1065" s="3">
        <v>39878</v>
      </c>
      <c r="B1065" s="9">
        <f t="shared" si="160"/>
        <v>39878</v>
      </c>
      <c r="C1065" s="5">
        <v>0.8</v>
      </c>
      <c r="D1065" s="5">
        <v>0.8</v>
      </c>
      <c r="E1065" s="5">
        <v>0.76</v>
      </c>
      <c r="F1065" s="5">
        <v>0.79</v>
      </c>
      <c r="G1065" s="6">
        <v>24900</v>
      </c>
      <c r="H1065" s="10">
        <v>0.79</v>
      </c>
      <c r="I1065" s="7">
        <f t="shared" si="152"/>
        <v>-1.2500000000000011E-2</v>
      </c>
      <c r="J1065" s="8">
        <f t="shared" si="153"/>
        <v>0.81283830790368872</v>
      </c>
      <c r="K1065" s="8">
        <f t="shared" si="154"/>
        <v>0.76816169209631124</v>
      </c>
      <c r="L1065" s="8">
        <f t="shared" si="155"/>
        <v>0.79049999999999998</v>
      </c>
      <c r="M1065" s="19">
        <f t="shared" si="156"/>
        <v>5.8160431933874629E-2</v>
      </c>
      <c r="N1065" s="19">
        <f t="shared" si="157"/>
        <v>0</v>
      </c>
      <c r="O1065" s="19">
        <f t="shared" si="158"/>
        <v>0</v>
      </c>
      <c r="P1065" s="19">
        <f t="shared" si="159"/>
        <v>0</v>
      </c>
      <c r="Q1065" s="15"/>
      <c r="R1065" s="1"/>
      <c r="S1065" s="15"/>
      <c r="X1065" s="10"/>
      <c r="Y1065" s="10"/>
    </row>
    <row r="1066" spans="1:25">
      <c r="A1066" s="3">
        <v>39881</v>
      </c>
      <c r="B1066" s="9">
        <f t="shared" si="160"/>
        <v>39881</v>
      </c>
      <c r="C1066" s="5">
        <v>0.79</v>
      </c>
      <c r="D1066" s="5">
        <v>0.79</v>
      </c>
      <c r="E1066" s="5">
        <v>0.79</v>
      </c>
      <c r="F1066" s="5">
        <v>0.79</v>
      </c>
      <c r="G1066" s="6">
        <v>4000</v>
      </c>
      <c r="H1066" s="10">
        <v>0.79</v>
      </c>
      <c r="I1066" s="7">
        <f t="shared" si="152"/>
        <v>0</v>
      </c>
      <c r="J1066" s="8">
        <f t="shared" si="153"/>
        <v>0.8128174242292715</v>
      </c>
      <c r="K1066" s="8">
        <f t="shared" si="154"/>
        <v>0.76918257577072857</v>
      </c>
      <c r="L1066" s="8">
        <f t="shared" si="155"/>
        <v>0.79100000000000004</v>
      </c>
      <c r="M1066" s="19">
        <f t="shared" si="156"/>
        <v>5.6728857143988703E-2</v>
      </c>
      <c r="N1066" s="19">
        <f t="shared" si="157"/>
        <v>-2.4614239308152853E-2</v>
      </c>
      <c r="O1066" s="19">
        <f t="shared" si="158"/>
        <v>-2.5692286170757461E-5</v>
      </c>
      <c r="P1066" s="19">
        <f t="shared" si="159"/>
        <v>1.3289958154920989E-3</v>
      </c>
      <c r="Q1066" s="15"/>
      <c r="R1066" s="1"/>
      <c r="S1066" s="15"/>
      <c r="X1066" s="10"/>
      <c r="Y1066" s="10"/>
    </row>
    <row r="1067" spans="1:25">
      <c r="A1067" s="3">
        <v>39882</v>
      </c>
      <c r="B1067" s="9">
        <f t="shared" si="160"/>
        <v>39882</v>
      </c>
      <c r="C1067" s="5">
        <v>0.76</v>
      </c>
      <c r="D1067" s="5">
        <v>0.8</v>
      </c>
      <c r="E1067" s="5">
        <v>0.76</v>
      </c>
      <c r="F1067" s="5">
        <v>0.8</v>
      </c>
      <c r="G1067" s="6">
        <v>1300</v>
      </c>
      <c r="H1067" s="10">
        <v>0.8</v>
      </c>
      <c r="I1067" s="7">
        <f t="shared" si="152"/>
        <v>1.2658227848101276E-2</v>
      </c>
      <c r="J1067" s="8">
        <f t="shared" si="153"/>
        <v>0.81365851980616022</v>
      </c>
      <c r="K1067" s="8">
        <f t="shared" si="154"/>
        <v>0.76934148019383952</v>
      </c>
      <c r="L1067" s="8">
        <f t="shared" si="155"/>
        <v>0.79149999999999987</v>
      </c>
      <c r="M1067" s="19">
        <f t="shared" si="156"/>
        <v>5.7603860903424564E-2</v>
      </c>
      <c r="N1067" s="19">
        <f t="shared" si="157"/>
        <v>1.5424314951646804E-2</v>
      </c>
      <c r="O1067" s="19">
        <f t="shared" si="158"/>
        <v>1.0347902884663917E-3</v>
      </c>
      <c r="P1067" s="19">
        <f t="shared" si="159"/>
        <v>2.0658869313534129E-4</v>
      </c>
      <c r="Q1067" s="15"/>
      <c r="R1067" s="1"/>
      <c r="S1067" s="15"/>
      <c r="X1067" s="10"/>
      <c r="Y1067" s="10"/>
    </row>
    <row r="1068" spans="1:25">
      <c r="A1068" s="3">
        <v>39883</v>
      </c>
      <c r="B1068" s="9">
        <f t="shared" si="160"/>
        <v>39883</v>
      </c>
      <c r="C1068" s="5">
        <v>0.79</v>
      </c>
      <c r="D1068" s="5">
        <v>0.79</v>
      </c>
      <c r="E1068" s="5">
        <v>0.79</v>
      </c>
      <c r="F1068" s="5">
        <v>0.79</v>
      </c>
      <c r="G1068" s="6">
        <v>5500</v>
      </c>
      <c r="H1068" s="10">
        <v>0.79</v>
      </c>
      <c r="I1068" s="7">
        <f t="shared" ref="I1068:I1131" si="161">IF(A1069&gt;A1068,(H1068-H1067)/H1067, (H1068-H1069)/H1069)</f>
        <v>-1.2500000000000011E-2</v>
      </c>
      <c r="J1068" s="8">
        <f t="shared" ref="J1068:J1131" si="162">(L1068)+2*STDEVPA(H1049:H1068)</f>
        <v>0.80985229954635252</v>
      </c>
      <c r="K1068" s="8">
        <f t="shared" ref="K1068:K1131" si="163">(L1068)-(2*STDEVPA(H1049:H1068))</f>
        <v>0.77614770045364712</v>
      </c>
      <c r="L1068" s="8">
        <f t="shared" ref="L1068:L1131" si="164">AVERAGE(H1049:H1068)</f>
        <v>0.79299999999999982</v>
      </c>
      <c r="M1068" s="19">
        <f t="shared" ref="M1068:M1131" si="165">(J1068-K1068)/K1068</f>
        <v>4.3425496297941166E-2</v>
      </c>
      <c r="N1068" s="19">
        <f t="shared" ref="N1068:N1131" si="166">IF(A1069&gt;A1068,(M1068-M1067)/M1067, (M1068-M1069)/M1069)</f>
        <v>-0.24613566492103814</v>
      </c>
      <c r="O1068" s="19">
        <f t="shared" ref="O1068:O1131" si="167">IF(A1069&gt;A1068,(J1068-J1067)/J1067, (J1068-J1069)/J1069)</f>
        <v>-4.677908689156806E-3</v>
      </c>
      <c r="P1068" s="19">
        <f t="shared" ref="P1068:P1131" si="168">IF(A1069&gt;A1068,(K1068-K1067)/K1067, (K1068-K1069)/K1069)</f>
        <v>8.8468130667967264E-3</v>
      </c>
      <c r="Q1068" s="15"/>
      <c r="R1068" s="1"/>
      <c r="S1068" s="15"/>
      <c r="X1068" s="10"/>
      <c r="Y1068" s="10"/>
    </row>
    <row r="1069" spans="1:25">
      <c r="A1069" s="3">
        <v>39884</v>
      </c>
      <c r="B1069" s="9">
        <f t="shared" si="160"/>
        <v>39884</v>
      </c>
      <c r="C1069" s="5">
        <v>0.8</v>
      </c>
      <c r="D1069" s="5">
        <v>0.8</v>
      </c>
      <c r="E1069" s="5">
        <v>0.8</v>
      </c>
      <c r="F1069" s="5">
        <v>0.8</v>
      </c>
      <c r="G1069" s="6">
        <v>4000</v>
      </c>
      <c r="H1069" s="10">
        <v>0.8</v>
      </c>
      <c r="I1069" s="7">
        <f t="shared" si="161"/>
        <v>1.2658227848101276E-2</v>
      </c>
      <c r="J1069" s="8">
        <f t="shared" si="162"/>
        <v>0.81055872210923208</v>
      </c>
      <c r="K1069" s="8">
        <f t="shared" si="163"/>
        <v>0.77644127789076811</v>
      </c>
      <c r="L1069" s="8">
        <f t="shared" si="164"/>
        <v>0.79350000000000009</v>
      </c>
      <c r="M1069" s="19">
        <f t="shared" si="165"/>
        <v>4.3940791390103942E-2</v>
      </c>
      <c r="N1069" s="19">
        <f t="shared" si="166"/>
        <v>1.1866187748951689E-2</v>
      </c>
      <c r="O1069" s="19">
        <f t="shared" si="167"/>
        <v>8.7228567885189786E-4</v>
      </c>
      <c r="P1069" s="19">
        <f t="shared" si="168"/>
        <v>3.78249445240131E-4</v>
      </c>
      <c r="Q1069" s="15"/>
      <c r="R1069" s="1"/>
      <c r="S1069" s="15"/>
      <c r="X1069" s="10"/>
      <c r="Y1069" s="10"/>
    </row>
    <row r="1070" spans="1:25">
      <c r="A1070" s="3">
        <v>39885</v>
      </c>
      <c r="B1070" s="9">
        <f t="shared" si="160"/>
        <v>39885</v>
      </c>
      <c r="C1070" s="5">
        <v>0.8</v>
      </c>
      <c r="D1070" s="5">
        <v>0.8</v>
      </c>
      <c r="E1070" s="5">
        <v>0.74</v>
      </c>
      <c r="F1070" s="5">
        <v>0.8</v>
      </c>
      <c r="G1070" s="6">
        <v>38400</v>
      </c>
      <c r="H1070" s="10">
        <v>0.8</v>
      </c>
      <c r="I1070" s="7">
        <f t="shared" si="161"/>
        <v>0</v>
      </c>
      <c r="J1070" s="8">
        <f t="shared" si="162"/>
        <v>0.81059347693943107</v>
      </c>
      <c r="K1070" s="8">
        <f t="shared" si="163"/>
        <v>0.7784065230605689</v>
      </c>
      <c r="L1070" s="8">
        <f t="shared" si="164"/>
        <v>0.79449999999999998</v>
      </c>
      <c r="M1070" s="19">
        <f t="shared" si="165"/>
        <v>4.1349799783676346E-2</v>
      </c>
      <c r="N1070" s="19">
        <f t="shared" si="166"/>
        <v>-5.8965519838386951E-2</v>
      </c>
      <c r="O1070" s="19">
        <f t="shared" si="167"/>
        <v>4.2877621634311676E-5</v>
      </c>
      <c r="P1070" s="19">
        <f t="shared" si="168"/>
        <v>2.5310931113032157E-3</v>
      </c>
      <c r="Q1070" s="15"/>
      <c r="R1070" s="1"/>
      <c r="S1070" s="15"/>
      <c r="X1070" s="10"/>
      <c r="Y1070" s="10"/>
    </row>
    <row r="1071" spans="1:25">
      <c r="A1071" s="3">
        <v>39888</v>
      </c>
      <c r="B1071" s="9">
        <f t="shared" si="160"/>
        <v>39888</v>
      </c>
      <c r="C1071" s="5">
        <v>0.74</v>
      </c>
      <c r="D1071" s="5">
        <v>0.74</v>
      </c>
      <c r="E1071" s="5">
        <v>0.74</v>
      </c>
      <c r="F1071" s="5">
        <v>0.74</v>
      </c>
      <c r="G1071" s="6">
        <v>4000</v>
      </c>
      <c r="H1071" s="10">
        <v>0.74</v>
      </c>
      <c r="I1071" s="7">
        <f t="shared" si="161"/>
        <v>-7.5000000000000067E-2</v>
      </c>
      <c r="J1071" s="8">
        <f t="shared" si="162"/>
        <v>0.81849545416973524</v>
      </c>
      <c r="K1071" s="8">
        <f t="shared" si="163"/>
        <v>0.76350454583026506</v>
      </c>
      <c r="L1071" s="8">
        <f t="shared" si="164"/>
        <v>0.79100000000000015</v>
      </c>
      <c r="M1071" s="19">
        <f t="shared" si="165"/>
        <v>7.2024336514815226E-2</v>
      </c>
      <c r="N1071" s="19">
        <f t="shared" si="166"/>
        <v>0.74183035689687338</v>
      </c>
      <c r="O1071" s="19">
        <f t="shared" si="167"/>
        <v>9.7483849242653332E-3</v>
      </c>
      <c r="P1071" s="19">
        <f t="shared" si="168"/>
        <v>-1.9144209084620299E-2</v>
      </c>
      <c r="Q1071" s="15"/>
      <c r="R1071" s="1"/>
      <c r="S1071" s="15"/>
      <c r="X1071" s="10"/>
      <c r="Y1071" s="10"/>
    </row>
    <row r="1072" spans="1:25">
      <c r="A1072" s="3">
        <v>39889</v>
      </c>
      <c r="B1072" s="9">
        <f t="shared" si="160"/>
        <v>39889</v>
      </c>
      <c r="C1072" s="5">
        <v>0.75</v>
      </c>
      <c r="D1072" s="5">
        <v>0.76</v>
      </c>
      <c r="E1072" s="5">
        <v>0.74</v>
      </c>
      <c r="F1072" s="5">
        <v>0.76</v>
      </c>
      <c r="G1072" s="6">
        <v>43400</v>
      </c>
      <c r="H1072" s="10">
        <v>0.76</v>
      </c>
      <c r="I1072" s="7">
        <f t="shared" si="161"/>
        <v>2.7027027027027053E-2</v>
      </c>
      <c r="J1072" s="8">
        <f t="shared" si="162"/>
        <v>0.81926549190084319</v>
      </c>
      <c r="K1072" s="8">
        <f t="shared" si="163"/>
        <v>0.75873450809915688</v>
      </c>
      <c r="L1072" s="8">
        <f t="shared" si="164"/>
        <v>0.78900000000000003</v>
      </c>
      <c r="M1072" s="19">
        <f t="shared" si="165"/>
        <v>7.9778872788234492E-2</v>
      </c>
      <c r="N1072" s="19">
        <f t="shared" si="166"/>
        <v>0.10766550097721729</v>
      </c>
      <c r="O1072" s="19">
        <f t="shared" si="167"/>
        <v>9.4079658864943045E-4</v>
      </c>
      <c r="P1072" s="19">
        <f t="shared" si="168"/>
        <v>-6.2475564253793026E-3</v>
      </c>
      <c r="Q1072" s="15"/>
      <c r="R1072" s="1"/>
      <c r="S1072" s="15"/>
      <c r="X1072" s="10"/>
      <c r="Y1072" s="10"/>
    </row>
    <row r="1073" spans="1:25">
      <c r="A1073" s="3">
        <v>39890</v>
      </c>
      <c r="B1073" s="9">
        <f t="shared" si="160"/>
        <v>39890</v>
      </c>
      <c r="C1073" s="5">
        <v>0.73</v>
      </c>
      <c r="D1073" s="5">
        <v>0.74</v>
      </c>
      <c r="E1073" s="5">
        <v>0.73</v>
      </c>
      <c r="F1073" s="5">
        <v>0.74</v>
      </c>
      <c r="G1073" s="6">
        <v>43100</v>
      </c>
      <c r="H1073" s="10">
        <v>0.74</v>
      </c>
      <c r="I1073" s="7">
        <f t="shared" si="161"/>
        <v>-2.6315789473684233E-2</v>
      </c>
      <c r="J1073" s="8">
        <f t="shared" si="162"/>
        <v>0.82098238999842044</v>
      </c>
      <c r="K1073" s="8">
        <f t="shared" si="163"/>
        <v>0.75001761000157974</v>
      </c>
      <c r="L1073" s="8">
        <f t="shared" si="164"/>
        <v>0.78550000000000009</v>
      </c>
      <c r="M1073" s="19">
        <f t="shared" si="165"/>
        <v>9.4617485043706151E-2</v>
      </c>
      <c r="N1073" s="19">
        <f t="shared" si="166"/>
        <v>0.18599676501897136</v>
      </c>
      <c r="O1073" s="19">
        <f t="shared" si="167"/>
        <v>2.0956553334056998E-3</v>
      </c>
      <c r="P1073" s="19">
        <f t="shared" si="168"/>
        <v>-1.1488732889473316E-2</v>
      </c>
      <c r="Q1073" s="15"/>
      <c r="R1073" s="1"/>
      <c r="S1073" s="15"/>
      <c r="X1073" s="10"/>
      <c r="Y1073" s="10"/>
    </row>
    <row r="1074" spans="1:25">
      <c r="A1074" s="3">
        <v>39891</v>
      </c>
      <c r="B1074" s="9">
        <f t="shared" si="160"/>
        <v>39891</v>
      </c>
      <c r="C1074" s="5">
        <v>0.8</v>
      </c>
      <c r="D1074" s="5">
        <v>0.8</v>
      </c>
      <c r="E1074" s="5">
        <v>0.8</v>
      </c>
      <c r="F1074" s="5">
        <v>0.8</v>
      </c>
      <c r="G1074" s="6">
        <v>500</v>
      </c>
      <c r="H1074" s="10">
        <v>0.8</v>
      </c>
      <c r="I1074" s="7">
        <f t="shared" si="161"/>
        <v>8.1081081081081155E-2</v>
      </c>
      <c r="J1074" s="8">
        <f t="shared" si="162"/>
        <v>0.82200000000000006</v>
      </c>
      <c r="K1074" s="8">
        <f t="shared" si="163"/>
        <v>0.75</v>
      </c>
      <c r="L1074" s="8">
        <f t="shared" si="164"/>
        <v>0.78600000000000003</v>
      </c>
      <c r="M1074" s="19">
        <f t="shared" si="165"/>
        <v>9.6000000000000085E-2</v>
      </c>
      <c r="N1074" s="19">
        <f t="shared" si="166"/>
        <v>1.461162231965177E-2</v>
      </c>
      <c r="O1074" s="19">
        <f t="shared" si="167"/>
        <v>1.2395028370603483E-3</v>
      </c>
      <c r="P1074" s="19">
        <f t="shared" si="168"/>
        <v>-2.3479450808762326E-5</v>
      </c>
      <c r="Q1074" s="15"/>
      <c r="R1074" s="1"/>
      <c r="S1074" s="15"/>
      <c r="X1074" s="10"/>
      <c r="Y1074" s="10"/>
    </row>
    <row r="1075" spans="1:25">
      <c r="A1075" s="3">
        <v>39892</v>
      </c>
      <c r="B1075" s="9">
        <f t="shared" si="160"/>
        <v>39892</v>
      </c>
      <c r="C1075" s="5">
        <v>0.8</v>
      </c>
      <c r="D1075" s="5">
        <v>0.8</v>
      </c>
      <c r="E1075" s="5">
        <v>0.76</v>
      </c>
      <c r="F1075" s="5">
        <v>0.76</v>
      </c>
      <c r="G1075" s="6">
        <v>135400</v>
      </c>
      <c r="H1075" s="10">
        <v>0.76</v>
      </c>
      <c r="I1075" s="7">
        <f t="shared" si="161"/>
        <v>-5.0000000000000044E-2</v>
      </c>
      <c r="J1075" s="8">
        <f t="shared" si="162"/>
        <v>0.82268288736283368</v>
      </c>
      <c r="K1075" s="8">
        <f t="shared" si="163"/>
        <v>0.7473171126371666</v>
      </c>
      <c r="L1075" s="8">
        <f t="shared" si="164"/>
        <v>0.78500000000000014</v>
      </c>
      <c r="M1075" s="19">
        <f t="shared" si="165"/>
        <v>0.10084845302111831</v>
      </c>
      <c r="N1075" s="19">
        <f t="shared" si="166"/>
        <v>5.0504718969981426E-2</v>
      </c>
      <c r="O1075" s="19">
        <f t="shared" si="167"/>
        <v>8.307632151260552E-4</v>
      </c>
      <c r="P1075" s="19">
        <f t="shared" si="168"/>
        <v>-3.5771831504445295E-3</v>
      </c>
      <c r="Q1075" s="15"/>
      <c r="R1075" s="1"/>
      <c r="S1075" s="15"/>
      <c r="X1075" s="10"/>
      <c r="Y1075" s="10"/>
    </row>
    <row r="1076" spans="1:25">
      <c r="A1076" s="3">
        <v>39895</v>
      </c>
      <c r="B1076" s="9">
        <f t="shared" si="160"/>
        <v>39895</v>
      </c>
      <c r="C1076" s="5">
        <v>0.8</v>
      </c>
      <c r="D1076" s="5">
        <v>0.8</v>
      </c>
      <c r="E1076" s="5">
        <v>0.8</v>
      </c>
      <c r="F1076" s="5">
        <v>0.8</v>
      </c>
      <c r="G1076" s="6">
        <v>4000</v>
      </c>
      <c r="H1076" s="10">
        <v>0.8</v>
      </c>
      <c r="I1076" s="7">
        <f t="shared" si="161"/>
        <v>5.2631578947368467E-2</v>
      </c>
      <c r="J1076" s="8">
        <f t="shared" si="162"/>
        <v>0.82369685850956875</v>
      </c>
      <c r="K1076" s="8">
        <f t="shared" si="163"/>
        <v>0.74730314149043164</v>
      </c>
      <c r="L1076" s="8">
        <f t="shared" si="164"/>
        <v>0.7855000000000002</v>
      </c>
      <c r="M1076" s="19">
        <f t="shared" si="165"/>
        <v>0.10222587431758473</v>
      </c>
      <c r="N1076" s="19">
        <f t="shared" si="166"/>
        <v>1.3658328464175685E-2</v>
      </c>
      <c r="O1076" s="19">
        <f t="shared" si="167"/>
        <v>1.2325176107472284E-3</v>
      </c>
      <c r="P1076" s="19">
        <f t="shared" si="168"/>
        <v>-1.8695071340808738E-5</v>
      </c>
      <c r="Q1076" s="15"/>
      <c r="R1076" s="1"/>
      <c r="S1076" s="15"/>
      <c r="X1076" s="10"/>
      <c r="Y1076" s="10"/>
    </row>
    <row r="1077" spans="1:25">
      <c r="A1077" s="3">
        <v>39896</v>
      </c>
      <c r="B1077" s="9">
        <f t="shared" si="160"/>
        <v>39896</v>
      </c>
      <c r="C1077" s="5">
        <v>0.75</v>
      </c>
      <c r="D1077" s="5">
        <v>0.75</v>
      </c>
      <c r="E1077" s="5">
        <v>0.75</v>
      </c>
      <c r="F1077" s="5">
        <v>0.75</v>
      </c>
      <c r="G1077" s="6">
        <v>3700</v>
      </c>
      <c r="H1077" s="10">
        <v>0.75</v>
      </c>
      <c r="I1077" s="7">
        <f t="shared" si="161"/>
        <v>-6.2500000000000056E-2</v>
      </c>
      <c r="J1077" s="8">
        <f t="shared" si="162"/>
        <v>0.82518252056394814</v>
      </c>
      <c r="K1077" s="8">
        <f t="shared" si="163"/>
        <v>0.74281747943605214</v>
      </c>
      <c r="L1077" s="8">
        <f t="shared" si="164"/>
        <v>0.78400000000000014</v>
      </c>
      <c r="M1077" s="19">
        <f t="shared" si="165"/>
        <v>0.11088193722962419</v>
      </c>
      <c r="N1077" s="19">
        <f t="shared" si="166"/>
        <v>8.4675851097616509E-2</v>
      </c>
      <c r="O1077" s="19">
        <f t="shared" si="167"/>
        <v>1.803651475698969E-3</v>
      </c>
      <c r="P1077" s="19">
        <f t="shared" si="168"/>
        <v>-6.0024664762324377E-3</v>
      </c>
      <c r="Q1077" s="15"/>
      <c r="R1077" s="1"/>
      <c r="S1077" s="15"/>
      <c r="X1077" s="10"/>
      <c r="Y1077" s="10"/>
    </row>
    <row r="1078" spans="1:25">
      <c r="A1078" s="3">
        <v>39897</v>
      </c>
      <c r="B1078" s="9">
        <f t="shared" si="160"/>
        <v>39897</v>
      </c>
      <c r="C1078" s="5">
        <v>0.75</v>
      </c>
      <c r="D1078" s="5">
        <v>0.8</v>
      </c>
      <c r="E1078" s="5">
        <v>0.75</v>
      </c>
      <c r="F1078" s="5">
        <v>0.8</v>
      </c>
      <c r="G1078" s="6">
        <v>11400</v>
      </c>
      <c r="H1078" s="10">
        <v>0.8</v>
      </c>
      <c r="I1078" s="7">
        <f t="shared" si="161"/>
        <v>6.6666666666666721E-2</v>
      </c>
      <c r="J1078" s="8">
        <f t="shared" si="162"/>
        <v>0.82518252056394814</v>
      </c>
      <c r="K1078" s="8">
        <f t="shared" si="163"/>
        <v>0.74281747943605214</v>
      </c>
      <c r="L1078" s="8">
        <f t="shared" si="164"/>
        <v>0.78400000000000014</v>
      </c>
      <c r="M1078" s="19">
        <f t="shared" si="165"/>
        <v>0.11088193722962419</v>
      </c>
      <c r="N1078" s="19">
        <f t="shared" si="166"/>
        <v>0</v>
      </c>
      <c r="O1078" s="19">
        <f t="shared" si="167"/>
        <v>0</v>
      </c>
      <c r="P1078" s="19">
        <f t="shared" si="168"/>
        <v>0</v>
      </c>
      <c r="Q1078" s="15"/>
      <c r="R1078" s="1"/>
      <c r="S1078" s="15"/>
      <c r="X1078" s="10"/>
      <c r="Y1078" s="10"/>
    </row>
    <row r="1079" spans="1:25">
      <c r="A1079" s="3">
        <v>39898</v>
      </c>
      <c r="B1079" s="9">
        <f t="shared" si="160"/>
        <v>39898</v>
      </c>
      <c r="C1079" s="5">
        <v>0.8</v>
      </c>
      <c r="D1079" s="5">
        <v>0.85</v>
      </c>
      <c r="E1079" s="5">
        <v>0.8</v>
      </c>
      <c r="F1079" s="5">
        <v>0.8</v>
      </c>
      <c r="G1079" s="6">
        <v>0</v>
      </c>
      <c r="H1079" s="10">
        <v>0.8</v>
      </c>
      <c r="I1079" s="7">
        <f t="shared" si="161"/>
        <v>0</v>
      </c>
      <c r="J1079" s="8">
        <f t="shared" si="162"/>
        <v>0.82620131892398629</v>
      </c>
      <c r="K1079" s="8">
        <f t="shared" si="163"/>
        <v>0.7427986810760141</v>
      </c>
      <c r="L1079" s="8">
        <f t="shared" si="164"/>
        <v>0.7845000000000002</v>
      </c>
      <c r="M1079" s="19">
        <f t="shared" si="165"/>
        <v>0.11228161811913234</v>
      </c>
      <c r="N1079" s="19">
        <f t="shared" si="166"/>
        <v>1.2623164101196791E-2</v>
      </c>
      <c r="O1079" s="19">
        <f t="shared" si="167"/>
        <v>1.2346339563056715E-3</v>
      </c>
      <c r="P1079" s="19">
        <f t="shared" si="168"/>
        <v>-2.5306835876174061E-5</v>
      </c>
      <c r="Q1079" s="15"/>
      <c r="R1079" s="1"/>
      <c r="S1079" s="15"/>
      <c r="X1079" s="10"/>
      <c r="Y1079" s="10"/>
    </row>
    <row r="1080" spans="1:25">
      <c r="A1080" s="3">
        <v>39899</v>
      </c>
      <c r="B1080" s="9">
        <f t="shared" si="160"/>
        <v>39899</v>
      </c>
      <c r="C1080" s="5">
        <v>0.8</v>
      </c>
      <c r="D1080" s="5">
        <v>0.95</v>
      </c>
      <c r="E1080" s="5">
        <v>0.8</v>
      </c>
      <c r="F1080" s="5">
        <v>0.8</v>
      </c>
      <c r="G1080" s="6">
        <v>0</v>
      </c>
      <c r="H1080" s="10">
        <v>0.8</v>
      </c>
      <c r="I1080" s="7">
        <f t="shared" si="161"/>
        <v>0</v>
      </c>
      <c r="J1080" s="8">
        <f t="shared" si="162"/>
        <v>0.82719004621945813</v>
      </c>
      <c r="K1080" s="8">
        <f t="shared" si="163"/>
        <v>0.74280995378054215</v>
      </c>
      <c r="L1080" s="8">
        <f t="shared" si="164"/>
        <v>0.78500000000000014</v>
      </c>
      <c r="M1080" s="19">
        <f t="shared" si="165"/>
        <v>0.1135958020075825</v>
      </c>
      <c r="N1080" s="19">
        <f t="shared" si="166"/>
        <v>1.1704354732898398E-2</v>
      </c>
      <c r="O1080" s="19">
        <f t="shared" si="167"/>
        <v>1.1967147386783619E-3</v>
      </c>
      <c r="P1080" s="19">
        <f t="shared" si="168"/>
        <v>1.5175988885338414E-5</v>
      </c>
      <c r="Q1080" s="15"/>
      <c r="R1080" s="1"/>
      <c r="S1080" s="15"/>
      <c r="X1080" s="10"/>
      <c r="Y1080" s="10"/>
    </row>
    <row r="1081" spans="1:25">
      <c r="A1081" s="3">
        <v>39902</v>
      </c>
      <c r="B1081" s="9">
        <f t="shared" si="160"/>
        <v>39902</v>
      </c>
      <c r="C1081" s="5">
        <v>0.8</v>
      </c>
      <c r="D1081" s="5">
        <v>0.8</v>
      </c>
      <c r="E1081" s="5">
        <v>0.8</v>
      </c>
      <c r="F1081" s="5">
        <v>0.8</v>
      </c>
      <c r="G1081" s="6">
        <v>1700</v>
      </c>
      <c r="H1081" s="10">
        <v>0.8</v>
      </c>
      <c r="I1081" s="7">
        <f t="shared" si="161"/>
        <v>0</v>
      </c>
      <c r="J1081" s="8">
        <f t="shared" si="162"/>
        <v>0.82814973622427246</v>
      </c>
      <c r="K1081" s="8">
        <f t="shared" si="163"/>
        <v>0.74285026377572794</v>
      </c>
      <c r="L1081" s="8">
        <f t="shared" si="164"/>
        <v>0.7855000000000002</v>
      </c>
      <c r="M1081" s="19">
        <f t="shared" si="165"/>
        <v>0.11482727624674718</v>
      </c>
      <c r="N1081" s="19">
        <f t="shared" si="166"/>
        <v>1.0840842860394469E-2</v>
      </c>
      <c r="O1081" s="19">
        <f t="shared" si="167"/>
        <v>1.1601807942448544E-3</v>
      </c>
      <c r="P1081" s="19">
        <f t="shared" si="168"/>
        <v>5.426690229529768E-5</v>
      </c>
      <c r="Q1081" s="15"/>
      <c r="R1081" s="1"/>
      <c r="S1081" s="15"/>
      <c r="X1081" s="10"/>
      <c r="Y1081" s="10"/>
    </row>
    <row r="1082" spans="1:25">
      <c r="A1082" s="3">
        <v>39903</v>
      </c>
      <c r="B1082" s="9">
        <f t="shared" si="160"/>
        <v>39903</v>
      </c>
      <c r="C1082" s="5">
        <v>0.75</v>
      </c>
      <c r="D1082" s="5">
        <v>0.85</v>
      </c>
      <c r="E1082" s="5">
        <v>0.75</v>
      </c>
      <c r="F1082" s="5">
        <v>0.85</v>
      </c>
      <c r="G1082" s="6">
        <v>17100</v>
      </c>
      <c r="H1082" s="10">
        <v>0.85</v>
      </c>
      <c r="I1082" s="7">
        <f t="shared" si="161"/>
        <v>6.2499999999999917E-2</v>
      </c>
      <c r="J1082" s="8">
        <f t="shared" si="162"/>
        <v>0.83959794516416508</v>
      </c>
      <c r="K1082" s="8">
        <f t="shared" si="163"/>
        <v>0.73740205483583532</v>
      </c>
      <c r="L1082" s="8">
        <f t="shared" si="164"/>
        <v>0.7885000000000002</v>
      </c>
      <c r="M1082" s="19">
        <f t="shared" si="165"/>
        <v>0.13858910435377239</v>
      </c>
      <c r="N1082" s="19">
        <f t="shared" si="166"/>
        <v>0.20693539796210511</v>
      </c>
      <c r="O1082" s="19">
        <f t="shared" si="167"/>
        <v>1.3823839384514779E-2</v>
      </c>
      <c r="P1082" s="19">
        <f t="shared" si="168"/>
        <v>-7.3341953359492553E-3</v>
      </c>
      <c r="Q1082" s="15"/>
      <c r="R1082" s="1"/>
      <c r="S1082" s="15"/>
      <c r="X1082" s="10"/>
      <c r="Y1082" s="10"/>
    </row>
    <row r="1083" spans="1:25">
      <c r="A1083" s="3">
        <v>39904</v>
      </c>
      <c r="B1083" s="9">
        <f t="shared" si="160"/>
        <v>39904</v>
      </c>
      <c r="C1083" s="5">
        <v>0.85</v>
      </c>
      <c r="D1083" s="5">
        <v>0.85</v>
      </c>
      <c r="E1083" s="5">
        <v>0.81</v>
      </c>
      <c r="F1083" s="5">
        <v>0.81</v>
      </c>
      <c r="G1083" s="6">
        <v>7000</v>
      </c>
      <c r="H1083" s="10">
        <v>0.81</v>
      </c>
      <c r="I1083" s="7">
        <f t="shared" si="161"/>
        <v>-4.7058823529411674E-2</v>
      </c>
      <c r="J1083" s="8">
        <f t="shared" si="162"/>
        <v>0.84073006862551036</v>
      </c>
      <c r="K1083" s="8">
        <f t="shared" si="163"/>
        <v>0.73726993137448993</v>
      </c>
      <c r="L1083" s="8">
        <f t="shared" si="164"/>
        <v>0.78900000000000015</v>
      </c>
      <c r="M1083" s="19">
        <f t="shared" si="165"/>
        <v>0.14032870845300857</v>
      </c>
      <c r="N1083" s="19">
        <f t="shared" si="166"/>
        <v>1.2552242886248429E-2</v>
      </c>
      <c r="O1083" s="19">
        <f t="shared" si="167"/>
        <v>1.3484114246181463E-3</v>
      </c>
      <c r="P1083" s="19">
        <f t="shared" si="168"/>
        <v>-1.7917425165679042E-4</v>
      </c>
      <c r="Q1083" s="15"/>
      <c r="R1083" s="1"/>
      <c r="S1083" s="15"/>
      <c r="X1083" s="10"/>
      <c r="Y1083" s="10"/>
    </row>
    <row r="1084" spans="1:25">
      <c r="A1084" s="3">
        <v>39905</v>
      </c>
      <c r="B1084" s="9">
        <f t="shared" si="160"/>
        <v>39905</v>
      </c>
      <c r="C1084" s="5">
        <v>0.82</v>
      </c>
      <c r="D1084" s="5">
        <v>0.83</v>
      </c>
      <c r="E1084" s="5">
        <v>0.82</v>
      </c>
      <c r="F1084" s="5">
        <v>0.82</v>
      </c>
      <c r="G1084" s="6">
        <v>13100</v>
      </c>
      <c r="H1084" s="10">
        <v>0.82</v>
      </c>
      <c r="I1084" s="7">
        <f t="shared" si="161"/>
        <v>1.2345679012345552E-2</v>
      </c>
      <c r="J1084" s="8">
        <f t="shared" si="162"/>
        <v>0.84329165037789722</v>
      </c>
      <c r="K1084" s="8">
        <f t="shared" si="163"/>
        <v>0.7367083496221033</v>
      </c>
      <c r="L1084" s="8">
        <f t="shared" si="164"/>
        <v>0.79000000000000026</v>
      </c>
      <c r="M1084" s="19">
        <f t="shared" si="165"/>
        <v>0.14467502752000319</v>
      </c>
      <c r="N1084" s="19">
        <f t="shared" si="166"/>
        <v>3.0972415515746428E-2</v>
      </c>
      <c r="O1084" s="19">
        <f t="shared" si="167"/>
        <v>3.0468539760624045E-3</v>
      </c>
      <c r="P1084" s="19">
        <f t="shared" si="168"/>
        <v>-7.6170440226644757E-4</v>
      </c>
      <c r="Q1084" s="15"/>
      <c r="R1084" s="1"/>
      <c r="S1084" s="15"/>
      <c r="X1084" s="10"/>
      <c r="Y1084" s="10"/>
    </row>
    <row r="1085" spans="1:25">
      <c r="A1085" s="3">
        <v>39906</v>
      </c>
      <c r="B1085" s="9">
        <f t="shared" si="160"/>
        <v>39906</v>
      </c>
      <c r="C1085" s="5">
        <v>0.81</v>
      </c>
      <c r="D1085" s="5">
        <v>0.81</v>
      </c>
      <c r="E1085" s="5">
        <v>0.75</v>
      </c>
      <c r="F1085" s="5">
        <v>0.75</v>
      </c>
      <c r="G1085" s="6">
        <v>62600</v>
      </c>
      <c r="H1085" s="10">
        <v>0.75</v>
      </c>
      <c r="I1085" s="7">
        <f t="shared" si="161"/>
        <v>-8.5365853658536536E-2</v>
      </c>
      <c r="J1085" s="8">
        <f t="shared" si="162"/>
        <v>0.84407138307550489</v>
      </c>
      <c r="K1085" s="8">
        <f t="shared" si="163"/>
        <v>0.7319286169244954</v>
      </c>
      <c r="L1085" s="8">
        <f t="shared" si="164"/>
        <v>0.78800000000000014</v>
      </c>
      <c r="M1085" s="19">
        <f t="shared" si="165"/>
        <v>0.15321544144868154</v>
      </c>
      <c r="N1085" s="19">
        <f t="shared" si="166"/>
        <v>5.9031707649044897E-2</v>
      </c>
      <c r="O1085" s="19">
        <f t="shared" si="167"/>
        <v>9.2462992756806755E-4</v>
      </c>
      <c r="P1085" s="19">
        <f t="shared" si="168"/>
        <v>-6.4879578194813117E-3</v>
      </c>
      <c r="Q1085" s="15"/>
      <c r="R1085" s="1"/>
      <c r="S1085" s="15"/>
      <c r="X1085" s="10"/>
      <c r="Y1085" s="10"/>
    </row>
    <row r="1086" spans="1:25">
      <c r="A1086" s="3">
        <v>39909</v>
      </c>
      <c r="B1086" s="9">
        <f t="shared" si="160"/>
        <v>39909</v>
      </c>
      <c r="C1086" s="5">
        <v>0.79</v>
      </c>
      <c r="D1086" s="5">
        <v>0.79</v>
      </c>
      <c r="E1086" s="5">
        <v>0.75</v>
      </c>
      <c r="F1086" s="5">
        <v>0.77</v>
      </c>
      <c r="G1086" s="6">
        <v>42500</v>
      </c>
      <c r="H1086" s="10">
        <v>0.77</v>
      </c>
      <c r="I1086" s="7">
        <f t="shared" si="161"/>
        <v>2.6666666666666689E-2</v>
      </c>
      <c r="J1086" s="8">
        <f t="shared" si="162"/>
        <v>0.84360388679233977</v>
      </c>
      <c r="K1086" s="8">
        <f t="shared" si="163"/>
        <v>0.73039611320766051</v>
      </c>
      <c r="L1086" s="8">
        <f t="shared" si="164"/>
        <v>0.78700000000000014</v>
      </c>
      <c r="M1086" s="19">
        <f t="shared" si="165"/>
        <v>0.15499503836008627</v>
      </c>
      <c r="N1086" s="19">
        <f t="shared" si="166"/>
        <v>1.1614997121558323E-2</v>
      </c>
      <c r="O1086" s="19">
        <f t="shared" si="167"/>
        <v>-5.5385870500871499E-4</v>
      </c>
      <c r="P1086" s="19">
        <f t="shared" si="168"/>
        <v>-2.0937884943949092E-3</v>
      </c>
      <c r="Q1086" s="15"/>
      <c r="R1086" s="1"/>
      <c r="S1086" s="15"/>
      <c r="X1086" s="10"/>
      <c r="Y1086" s="10"/>
    </row>
    <row r="1087" spans="1:25">
      <c r="A1087" s="3">
        <v>39910</v>
      </c>
      <c r="B1087" s="9">
        <f t="shared" si="160"/>
        <v>39910</v>
      </c>
      <c r="C1087" s="5">
        <v>0.8</v>
      </c>
      <c r="D1087" s="5">
        <v>0.8</v>
      </c>
      <c r="E1087" s="5">
        <v>0.8</v>
      </c>
      <c r="F1087" s="5">
        <v>0.8</v>
      </c>
      <c r="G1087" s="6">
        <v>8000</v>
      </c>
      <c r="H1087" s="10">
        <v>0.8</v>
      </c>
      <c r="I1087" s="7">
        <f t="shared" si="161"/>
        <v>3.8961038961038995E-2</v>
      </c>
      <c r="J1087" s="8">
        <f t="shared" si="162"/>
        <v>0.84360388679233977</v>
      </c>
      <c r="K1087" s="8">
        <f t="shared" si="163"/>
        <v>0.73039611320766051</v>
      </c>
      <c r="L1087" s="8">
        <f t="shared" si="164"/>
        <v>0.78700000000000014</v>
      </c>
      <c r="M1087" s="19">
        <f t="shared" si="165"/>
        <v>0.15499503836008627</v>
      </c>
      <c r="N1087" s="19">
        <f t="shared" si="166"/>
        <v>0</v>
      </c>
      <c r="O1087" s="19">
        <f t="shared" si="167"/>
        <v>0</v>
      </c>
      <c r="P1087" s="19">
        <f t="shared" si="168"/>
        <v>0</v>
      </c>
      <c r="Q1087" s="15"/>
      <c r="R1087" s="1"/>
      <c r="S1087" s="15"/>
      <c r="X1087" s="10"/>
      <c r="Y1087" s="10"/>
    </row>
    <row r="1088" spans="1:25">
      <c r="A1088" s="3">
        <v>39911</v>
      </c>
      <c r="B1088" s="9">
        <f t="shared" si="160"/>
        <v>39911</v>
      </c>
      <c r="C1088" s="5">
        <v>0.8</v>
      </c>
      <c r="D1088" s="5">
        <v>0.8</v>
      </c>
      <c r="E1088" s="5">
        <v>0.75</v>
      </c>
      <c r="F1088" s="5">
        <v>0.75</v>
      </c>
      <c r="G1088" s="6">
        <v>32000</v>
      </c>
      <c r="H1088" s="10">
        <v>0.75</v>
      </c>
      <c r="I1088" s="7">
        <f t="shared" si="161"/>
        <v>-6.2500000000000056E-2</v>
      </c>
      <c r="J1088" s="8">
        <f t="shared" si="162"/>
        <v>0.84382176467941106</v>
      </c>
      <c r="K1088" s="8">
        <f t="shared" si="163"/>
        <v>0.72617823532058901</v>
      </c>
      <c r="L1088" s="8">
        <f t="shared" si="164"/>
        <v>0.78500000000000003</v>
      </c>
      <c r="M1088" s="19">
        <f t="shared" si="165"/>
        <v>0.16200365645341253</v>
      </c>
      <c r="N1088" s="19">
        <f t="shared" si="166"/>
        <v>4.5218338389928038E-2</v>
      </c>
      <c r="O1088" s="19">
        <f t="shared" si="167"/>
        <v>2.5827036892839164E-4</v>
      </c>
      <c r="P1088" s="19">
        <f t="shared" si="168"/>
        <v>-5.7747813971078931E-3</v>
      </c>
      <c r="Q1088" s="15"/>
      <c r="R1088" s="1"/>
      <c r="S1088" s="15"/>
      <c r="X1088" s="10"/>
      <c r="Y1088" s="10"/>
    </row>
    <row r="1089" spans="1:25">
      <c r="A1089" s="3">
        <v>39912</v>
      </c>
      <c r="B1089" s="9">
        <f t="shared" si="160"/>
        <v>39912</v>
      </c>
      <c r="C1089" s="5">
        <v>0.76</v>
      </c>
      <c r="D1089" s="5">
        <v>0.85</v>
      </c>
      <c r="E1089" s="5">
        <v>0.76</v>
      </c>
      <c r="F1089" s="5">
        <v>0.8</v>
      </c>
      <c r="G1089" s="6">
        <v>60900</v>
      </c>
      <c r="H1089" s="10">
        <v>0.8</v>
      </c>
      <c r="I1089" s="7">
        <f t="shared" si="161"/>
        <v>6.6666666666666721E-2</v>
      </c>
      <c r="J1089" s="8">
        <f t="shared" si="162"/>
        <v>0.84382176467941106</v>
      </c>
      <c r="K1089" s="8">
        <f t="shared" si="163"/>
        <v>0.72617823532058901</v>
      </c>
      <c r="L1089" s="8">
        <f t="shared" si="164"/>
        <v>0.78500000000000003</v>
      </c>
      <c r="M1089" s="19">
        <f t="shared" si="165"/>
        <v>0.16200365645341253</v>
      </c>
      <c r="N1089" s="19">
        <f t="shared" si="166"/>
        <v>0</v>
      </c>
      <c r="O1089" s="19">
        <f t="shared" si="167"/>
        <v>0</v>
      </c>
      <c r="P1089" s="19">
        <f t="shared" si="168"/>
        <v>0</v>
      </c>
      <c r="Q1089" s="15"/>
      <c r="R1089" s="1"/>
      <c r="S1089" s="15"/>
      <c r="X1089" s="10"/>
      <c r="Y1089" s="10"/>
    </row>
    <row r="1090" spans="1:25">
      <c r="A1090" s="3">
        <v>39917</v>
      </c>
      <c r="B1090" s="9">
        <f t="shared" ref="B1090:B1153" si="169">A1090</f>
        <v>39917</v>
      </c>
      <c r="C1090" s="5">
        <v>0.82</v>
      </c>
      <c r="D1090" s="5">
        <v>0.85</v>
      </c>
      <c r="E1090" s="5">
        <v>0.82</v>
      </c>
      <c r="F1090" s="5">
        <v>0.82</v>
      </c>
      <c r="G1090" s="6">
        <v>34700</v>
      </c>
      <c r="H1090" s="10">
        <v>0.82</v>
      </c>
      <c r="I1090" s="7">
        <f t="shared" si="161"/>
        <v>2.4999999999999883E-2</v>
      </c>
      <c r="J1090" s="8">
        <f t="shared" si="162"/>
        <v>0.84646486583132396</v>
      </c>
      <c r="K1090" s="8">
        <f t="shared" si="163"/>
        <v>0.7255351341686761</v>
      </c>
      <c r="L1090" s="8">
        <f t="shared" si="164"/>
        <v>0.78600000000000003</v>
      </c>
      <c r="M1090" s="19">
        <f t="shared" si="165"/>
        <v>0.16667660319608107</v>
      </c>
      <c r="N1090" s="19">
        <f t="shared" si="166"/>
        <v>2.8844699218331226E-2</v>
      </c>
      <c r="O1090" s="19">
        <f t="shared" si="167"/>
        <v>3.1322979123643343E-3</v>
      </c>
      <c r="P1090" s="19">
        <f t="shared" si="168"/>
        <v>-8.8559684197777331E-4</v>
      </c>
      <c r="Q1090" s="15"/>
      <c r="R1090" s="1"/>
      <c r="S1090" s="15"/>
      <c r="X1090" s="10"/>
      <c r="Y1090" s="10"/>
    </row>
    <row r="1091" spans="1:25">
      <c r="A1091" s="3">
        <v>39918</v>
      </c>
      <c r="B1091" s="9">
        <f t="shared" si="169"/>
        <v>39918</v>
      </c>
      <c r="C1091" s="5">
        <v>0.85</v>
      </c>
      <c r="D1091" s="5">
        <v>0.85</v>
      </c>
      <c r="E1091" s="5">
        <v>0.84</v>
      </c>
      <c r="F1091" s="5">
        <v>0.85</v>
      </c>
      <c r="G1091" s="6">
        <v>9800</v>
      </c>
      <c r="H1091" s="10">
        <v>0.85</v>
      </c>
      <c r="I1091" s="7">
        <f t="shared" si="161"/>
        <v>3.6585365853658569E-2</v>
      </c>
      <c r="J1091" s="8">
        <f t="shared" si="162"/>
        <v>0.85419768735766888</v>
      </c>
      <c r="K1091" s="8">
        <f t="shared" si="163"/>
        <v>0.72880231264233108</v>
      </c>
      <c r="L1091" s="8">
        <f t="shared" si="164"/>
        <v>0.79149999999999998</v>
      </c>
      <c r="M1091" s="19">
        <f t="shared" si="165"/>
        <v>0.17205677388797908</v>
      </c>
      <c r="N1091" s="19">
        <f t="shared" si="166"/>
        <v>3.2279099698046286E-2</v>
      </c>
      <c r="O1091" s="19">
        <f t="shared" si="167"/>
        <v>9.1354311779383891E-3</v>
      </c>
      <c r="P1091" s="19">
        <f t="shared" si="168"/>
        <v>4.5031292349453824E-3</v>
      </c>
      <c r="Q1091" s="15"/>
      <c r="R1091" s="1"/>
      <c r="S1091" s="15"/>
      <c r="X1091" s="10"/>
      <c r="Y1091" s="10"/>
    </row>
    <row r="1092" spans="1:25">
      <c r="A1092" s="3">
        <v>39919</v>
      </c>
      <c r="B1092" s="9">
        <f t="shared" si="169"/>
        <v>39919</v>
      </c>
      <c r="C1092" s="5">
        <v>0.85</v>
      </c>
      <c r="D1092" s="5">
        <v>0.85</v>
      </c>
      <c r="E1092" s="5">
        <v>0.81</v>
      </c>
      <c r="F1092" s="5">
        <v>0.81</v>
      </c>
      <c r="G1092" s="6">
        <v>78100</v>
      </c>
      <c r="H1092" s="10">
        <v>0.81</v>
      </c>
      <c r="I1092" s="7">
        <f t="shared" si="161"/>
        <v>-4.7058823529411674E-2</v>
      </c>
      <c r="J1092" s="8">
        <f t="shared" si="162"/>
        <v>0.85544916598294896</v>
      </c>
      <c r="K1092" s="8">
        <f t="shared" si="163"/>
        <v>0.73255083401705112</v>
      </c>
      <c r="L1092" s="8">
        <f t="shared" si="164"/>
        <v>0.79400000000000004</v>
      </c>
      <c r="M1092" s="19">
        <f t="shared" si="165"/>
        <v>0.16776765005094132</v>
      </c>
      <c r="N1092" s="19">
        <f t="shared" si="166"/>
        <v>-2.492853806401292E-2</v>
      </c>
      <c r="O1092" s="19">
        <f t="shared" si="167"/>
        <v>1.465092500017575E-3</v>
      </c>
      <c r="P1092" s="19">
        <f t="shared" si="168"/>
        <v>5.1433993960988862E-3</v>
      </c>
      <c r="Q1092" s="15"/>
      <c r="R1092" s="1"/>
      <c r="S1092" s="15"/>
      <c r="X1092" s="10"/>
      <c r="Y1092" s="10"/>
    </row>
    <row r="1093" spans="1:25">
      <c r="A1093" s="3">
        <v>39920</v>
      </c>
      <c r="B1093" s="9">
        <f t="shared" si="169"/>
        <v>39920</v>
      </c>
      <c r="C1093" s="5">
        <v>0.79</v>
      </c>
      <c r="D1093" s="5">
        <v>0.81</v>
      </c>
      <c r="E1093" s="5">
        <v>0.79</v>
      </c>
      <c r="F1093" s="5">
        <v>0.79</v>
      </c>
      <c r="G1093" s="6">
        <v>0</v>
      </c>
      <c r="H1093" s="10">
        <v>0.79</v>
      </c>
      <c r="I1093" s="7">
        <f t="shared" si="161"/>
        <v>-2.4691358024691377E-2</v>
      </c>
      <c r="J1093" s="8">
        <f t="shared" si="162"/>
        <v>0.85281163290120432</v>
      </c>
      <c r="K1093" s="8">
        <f t="shared" si="163"/>
        <v>0.74018836709879565</v>
      </c>
      <c r="L1093" s="8">
        <f t="shared" si="164"/>
        <v>0.79649999999999999</v>
      </c>
      <c r="M1093" s="19">
        <f t="shared" si="165"/>
        <v>0.15215487139286049</v>
      </c>
      <c r="N1093" s="19">
        <f t="shared" si="166"/>
        <v>-9.3061914220889053E-2</v>
      </c>
      <c r="O1093" s="19">
        <f t="shared" si="167"/>
        <v>-3.0832142769278334E-3</v>
      </c>
      <c r="P1093" s="19">
        <f t="shared" si="168"/>
        <v>1.0425942783878881E-2</v>
      </c>
      <c r="Q1093" s="15"/>
      <c r="R1093" s="1"/>
      <c r="S1093" s="15"/>
      <c r="X1093" s="10"/>
      <c r="Y1093" s="10"/>
    </row>
    <row r="1094" spans="1:25">
      <c r="A1094" s="3">
        <v>39923</v>
      </c>
      <c r="B1094" s="9">
        <f t="shared" si="169"/>
        <v>39923</v>
      </c>
      <c r="C1094" s="5">
        <v>0.81</v>
      </c>
      <c r="D1094" s="5">
        <v>0.81</v>
      </c>
      <c r="E1094" s="5">
        <v>0.81</v>
      </c>
      <c r="F1094" s="5">
        <v>0.81</v>
      </c>
      <c r="G1094" s="6">
        <v>147400</v>
      </c>
      <c r="H1094" s="10">
        <v>0.81</v>
      </c>
      <c r="I1094" s="7">
        <f t="shared" si="161"/>
        <v>2.5316455696202552E-2</v>
      </c>
      <c r="J1094" s="8">
        <f t="shared" si="162"/>
        <v>0.85360388679233978</v>
      </c>
      <c r="K1094" s="8">
        <f t="shared" si="163"/>
        <v>0.74039611320766052</v>
      </c>
      <c r="L1094" s="8">
        <f t="shared" si="164"/>
        <v>0.79700000000000015</v>
      </c>
      <c r="M1094" s="19">
        <f t="shared" si="165"/>
        <v>0.1529016313905576</v>
      </c>
      <c r="N1094" s="19">
        <f t="shared" si="166"/>
        <v>4.9078941138137305E-3</v>
      </c>
      <c r="O1094" s="19">
        <f t="shared" si="167"/>
        <v>9.289904834438908E-4</v>
      </c>
      <c r="P1094" s="19">
        <f t="shared" si="168"/>
        <v>2.8066654124698175E-4</v>
      </c>
      <c r="Q1094" s="15"/>
      <c r="R1094" s="1"/>
      <c r="S1094" s="15"/>
      <c r="X1094" s="10"/>
      <c r="Y1094" s="10"/>
    </row>
    <row r="1095" spans="1:25">
      <c r="A1095" s="3">
        <v>39924</v>
      </c>
      <c r="B1095" s="9">
        <f t="shared" si="169"/>
        <v>39924</v>
      </c>
      <c r="C1095" s="5">
        <v>0.81</v>
      </c>
      <c r="D1095" s="5">
        <v>0.81</v>
      </c>
      <c r="E1095" s="5">
        <v>0.79</v>
      </c>
      <c r="F1095" s="5">
        <v>0.79</v>
      </c>
      <c r="G1095" s="6">
        <v>20200</v>
      </c>
      <c r="H1095" s="10">
        <v>0.79</v>
      </c>
      <c r="I1095" s="7">
        <f t="shared" si="161"/>
        <v>-2.4691358024691377E-2</v>
      </c>
      <c r="J1095" s="8">
        <f t="shared" si="162"/>
        <v>0.85263871073455677</v>
      </c>
      <c r="K1095" s="8">
        <f t="shared" si="163"/>
        <v>0.74436128926544343</v>
      </c>
      <c r="L1095" s="8">
        <f t="shared" si="164"/>
        <v>0.7985000000000001</v>
      </c>
      <c r="M1095" s="19">
        <f t="shared" si="165"/>
        <v>0.14546353099039383</v>
      </c>
      <c r="N1095" s="19">
        <f t="shared" si="166"/>
        <v>-4.8646311569852253E-2</v>
      </c>
      <c r="O1095" s="19">
        <f t="shared" si="167"/>
        <v>-1.1307071965310949E-3</v>
      </c>
      <c r="P1095" s="19">
        <f t="shared" si="168"/>
        <v>5.3554792995932198E-3</v>
      </c>
      <c r="Q1095" s="15"/>
      <c r="R1095" s="1"/>
      <c r="S1095" s="15"/>
      <c r="X1095" s="10"/>
      <c r="Y1095" s="10"/>
    </row>
    <row r="1096" spans="1:25">
      <c r="A1096" s="3">
        <v>39925</v>
      </c>
      <c r="B1096" s="9">
        <f t="shared" si="169"/>
        <v>39925</v>
      </c>
      <c r="C1096" s="5">
        <v>0.77</v>
      </c>
      <c r="D1096" s="5">
        <v>0.77</v>
      </c>
      <c r="E1096" s="5">
        <v>0.77</v>
      </c>
      <c r="F1096" s="5">
        <v>0.77</v>
      </c>
      <c r="G1096" s="6">
        <v>10000</v>
      </c>
      <c r="H1096" s="10">
        <v>0.77</v>
      </c>
      <c r="I1096" s="7">
        <f t="shared" si="161"/>
        <v>-2.5316455696202552E-2</v>
      </c>
      <c r="J1096" s="8">
        <f t="shared" si="162"/>
        <v>0.85253377350765935</v>
      </c>
      <c r="K1096" s="8">
        <f t="shared" si="163"/>
        <v>0.74146622649234073</v>
      </c>
      <c r="L1096" s="8">
        <f t="shared" si="164"/>
        <v>0.79700000000000004</v>
      </c>
      <c r="M1096" s="19">
        <f t="shared" si="165"/>
        <v>0.14979447889453659</v>
      </c>
      <c r="N1096" s="19">
        <f t="shared" si="166"/>
        <v>2.9773427570851219E-2</v>
      </c>
      <c r="O1096" s="19">
        <f t="shared" si="167"/>
        <v>-1.2307349593242424E-4</v>
      </c>
      <c r="P1096" s="19">
        <f t="shared" si="168"/>
        <v>-3.8893247336379165E-3</v>
      </c>
      <c r="Q1096" s="15"/>
      <c r="R1096" s="1"/>
      <c r="S1096" s="15"/>
      <c r="X1096" s="10"/>
      <c r="Y1096" s="10"/>
    </row>
    <row r="1097" spans="1:25">
      <c r="A1097" s="3">
        <v>39926</v>
      </c>
      <c r="B1097" s="9">
        <f t="shared" si="169"/>
        <v>39926</v>
      </c>
      <c r="C1097" s="5">
        <v>0.76</v>
      </c>
      <c r="D1097" s="5">
        <v>0.76</v>
      </c>
      <c r="E1097" s="5">
        <v>0.76</v>
      </c>
      <c r="F1097" s="5">
        <v>0.76</v>
      </c>
      <c r="G1097" s="6">
        <v>4200</v>
      </c>
      <c r="H1097" s="10">
        <v>0.76</v>
      </c>
      <c r="I1097" s="7">
        <f t="shared" si="161"/>
        <v>-1.2987012987012998E-2</v>
      </c>
      <c r="J1097" s="8">
        <f t="shared" si="162"/>
        <v>0.85149073994677238</v>
      </c>
      <c r="K1097" s="8">
        <f t="shared" si="163"/>
        <v>0.74350926005322782</v>
      </c>
      <c r="L1097" s="8">
        <f t="shared" si="164"/>
        <v>0.7975000000000001</v>
      </c>
      <c r="M1097" s="19">
        <f t="shared" si="165"/>
        <v>0.14523219238159074</v>
      </c>
      <c r="N1097" s="19">
        <f t="shared" si="166"/>
        <v>-3.0456973759079249E-2</v>
      </c>
      <c r="O1097" s="19">
        <f t="shared" si="167"/>
        <v>-1.2234513086742875E-3</v>
      </c>
      <c r="P1097" s="19">
        <f t="shared" si="168"/>
        <v>2.7553966558289231E-3</v>
      </c>
      <c r="Q1097" s="15"/>
      <c r="R1097" s="1"/>
      <c r="S1097" s="15"/>
      <c r="X1097" s="10"/>
      <c r="Y1097" s="10"/>
    </row>
    <row r="1098" spans="1:25">
      <c r="A1098" s="3">
        <v>39927</v>
      </c>
      <c r="B1098" s="9">
        <f t="shared" si="169"/>
        <v>39927</v>
      </c>
      <c r="C1098" s="5">
        <v>0.77</v>
      </c>
      <c r="D1098" s="5">
        <v>0.79</v>
      </c>
      <c r="E1098" s="5">
        <v>0.77</v>
      </c>
      <c r="F1098" s="5">
        <v>0.79</v>
      </c>
      <c r="G1098" s="6">
        <v>10000</v>
      </c>
      <c r="H1098" s="10">
        <v>0.79</v>
      </c>
      <c r="I1098" s="7">
        <f t="shared" si="161"/>
        <v>3.9473684210526348E-2</v>
      </c>
      <c r="J1098" s="8">
        <f t="shared" si="162"/>
        <v>0.85107402333838311</v>
      </c>
      <c r="K1098" s="8">
        <f t="shared" si="163"/>
        <v>0.74292597666161697</v>
      </c>
      <c r="L1098" s="8">
        <f t="shared" si="164"/>
        <v>0.79700000000000004</v>
      </c>
      <c r="M1098" s="19">
        <f t="shared" si="165"/>
        <v>0.14557042030315856</v>
      </c>
      <c r="N1098" s="19">
        <f t="shared" si="166"/>
        <v>2.3288770624569285E-3</v>
      </c>
      <c r="O1098" s="19">
        <f t="shared" si="167"/>
        <v>-4.8939652404830195E-4</v>
      </c>
      <c r="P1098" s="19">
        <f t="shared" si="168"/>
        <v>-7.8450050718815209E-4</v>
      </c>
      <c r="Q1098" s="15"/>
      <c r="R1098" s="1"/>
      <c r="S1098" s="15"/>
      <c r="X1098" s="10"/>
      <c r="Y1098" s="10"/>
    </row>
    <row r="1099" spans="1:25">
      <c r="A1099" s="3">
        <v>39930</v>
      </c>
      <c r="B1099" s="9">
        <f t="shared" si="169"/>
        <v>39930</v>
      </c>
      <c r="C1099" s="5">
        <v>0.77</v>
      </c>
      <c r="D1099" s="5">
        <v>0.79</v>
      </c>
      <c r="E1099" s="5">
        <v>0.76</v>
      </c>
      <c r="F1099" s="5">
        <v>0.77</v>
      </c>
      <c r="G1099" s="6">
        <v>34100</v>
      </c>
      <c r="H1099" s="10">
        <v>0.77</v>
      </c>
      <c r="I1099" s="7">
        <f t="shared" si="161"/>
        <v>-2.5316455696202552E-2</v>
      </c>
      <c r="J1099" s="8">
        <f t="shared" si="162"/>
        <v>0.85080822723609928</v>
      </c>
      <c r="K1099" s="8">
        <f t="shared" si="163"/>
        <v>0.74019177276390069</v>
      </c>
      <c r="L1099" s="8">
        <f t="shared" si="164"/>
        <v>0.79549999999999998</v>
      </c>
      <c r="M1099" s="19">
        <f t="shared" si="165"/>
        <v>0.14944296673165261</v>
      </c>
      <c r="N1099" s="19">
        <f t="shared" si="166"/>
        <v>2.6602564040340445E-2</v>
      </c>
      <c r="O1099" s="19">
        <f t="shared" si="167"/>
        <v>-3.1230667955442178E-4</v>
      </c>
      <c r="P1099" s="19">
        <f t="shared" si="168"/>
        <v>-3.6803180715292688E-3</v>
      </c>
      <c r="Q1099" s="15"/>
      <c r="R1099" s="1"/>
      <c r="S1099" s="15"/>
      <c r="X1099" s="10"/>
      <c r="Y1099" s="10"/>
    </row>
    <row r="1100" spans="1:25">
      <c r="A1100" s="3">
        <v>39931</v>
      </c>
      <c r="B1100" s="9">
        <f t="shared" si="169"/>
        <v>39931</v>
      </c>
      <c r="C1100" s="5">
        <v>0.79</v>
      </c>
      <c r="D1100" s="5">
        <v>0.79</v>
      </c>
      <c r="E1100" s="5">
        <v>0.73</v>
      </c>
      <c r="F1100" s="5">
        <v>0.79</v>
      </c>
      <c r="G1100" s="6">
        <v>32300</v>
      </c>
      <c r="H1100" s="10">
        <v>0.79</v>
      </c>
      <c r="I1100" s="7">
        <f t="shared" si="161"/>
        <v>2.5974025974025997E-2</v>
      </c>
      <c r="J1100" s="8">
        <f t="shared" si="162"/>
        <v>0.85031726674375718</v>
      </c>
      <c r="K1100" s="8">
        <f t="shared" si="163"/>
        <v>0.73968273325624267</v>
      </c>
      <c r="L1100" s="8">
        <f t="shared" si="164"/>
        <v>0.79499999999999993</v>
      </c>
      <c r="M1100" s="19">
        <f t="shared" si="165"/>
        <v>0.14957025291164697</v>
      </c>
      <c r="N1100" s="19">
        <f t="shared" si="166"/>
        <v>8.5173750747948225E-4</v>
      </c>
      <c r="O1100" s="19">
        <f t="shared" si="167"/>
        <v>-5.7705188622471414E-4</v>
      </c>
      <c r="P1100" s="19">
        <f t="shared" si="168"/>
        <v>-6.8771300410060653E-4</v>
      </c>
      <c r="Q1100" s="15"/>
      <c r="R1100" s="1"/>
      <c r="S1100" s="15"/>
      <c r="X1100" s="10"/>
      <c r="Y1100" s="10"/>
    </row>
    <row r="1101" spans="1:25">
      <c r="A1101" s="3">
        <v>39932</v>
      </c>
      <c r="B1101" s="9">
        <f t="shared" si="169"/>
        <v>39932</v>
      </c>
      <c r="C1101" s="5">
        <v>0.77</v>
      </c>
      <c r="D1101" s="5">
        <v>0.8</v>
      </c>
      <c r="E1101" s="5">
        <v>0.77</v>
      </c>
      <c r="F1101" s="5">
        <v>0.8</v>
      </c>
      <c r="G1101" s="6">
        <v>12800</v>
      </c>
      <c r="H1101" s="10">
        <v>0.8</v>
      </c>
      <c r="I1101" s="7">
        <f t="shared" si="161"/>
        <v>1.2658227848101276E-2</v>
      </c>
      <c r="J1101" s="8">
        <f t="shared" si="162"/>
        <v>0.85031726674375752</v>
      </c>
      <c r="K1101" s="8">
        <f t="shared" si="163"/>
        <v>0.73968273325624279</v>
      </c>
      <c r="L1101" s="8">
        <f t="shared" si="164"/>
        <v>0.79500000000000015</v>
      </c>
      <c r="M1101" s="19">
        <f t="shared" si="165"/>
        <v>0.14957025291164724</v>
      </c>
      <c r="N1101" s="19">
        <f t="shared" si="166"/>
        <v>1.8556882184336803E-15</v>
      </c>
      <c r="O1101" s="19">
        <f t="shared" si="167"/>
        <v>3.9169721751389129E-16</v>
      </c>
      <c r="P1101" s="19">
        <f t="shared" si="168"/>
        <v>1.5009448980074413E-16</v>
      </c>
      <c r="Q1101" s="15"/>
      <c r="R1101" s="1"/>
      <c r="S1101" s="15"/>
      <c r="X1101" s="10"/>
      <c r="Y1101" s="10"/>
    </row>
    <row r="1102" spans="1:25">
      <c r="A1102" s="3">
        <v>39933</v>
      </c>
      <c r="B1102" s="9">
        <f t="shared" si="169"/>
        <v>39933</v>
      </c>
      <c r="C1102" s="5">
        <v>0.77</v>
      </c>
      <c r="D1102" s="5">
        <v>0.77</v>
      </c>
      <c r="E1102" s="5">
        <v>0.73</v>
      </c>
      <c r="F1102" s="5">
        <v>0.76</v>
      </c>
      <c r="G1102" s="6">
        <v>39500</v>
      </c>
      <c r="H1102" s="10">
        <v>0.76</v>
      </c>
      <c r="I1102" s="7">
        <f t="shared" si="161"/>
        <v>-5.0000000000000044E-2</v>
      </c>
      <c r="J1102" s="8">
        <f t="shared" si="162"/>
        <v>0.84167616632769593</v>
      </c>
      <c r="K1102" s="8">
        <f t="shared" si="163"/>
        <v>0.73932383367230403</v>
      </c>
      <c r="L1102" s="8">
        <f t="shared" si="164"/>
        <v>0.79049999999999998</v>
      </c>
      <c r="M1102" s="19">
        <f t="shared" si="165"/>
        <v>0.13844046139699898</v>
      </c>
      <c r="N1102" s="19">
        <f t="shared" si="166"/>
        <v>-7.4411798455825004E-2</v>
      </c>
      <c r="O1102" s="19">
        <f t="shared" si="167"/>
        <v>-1.0162207394837692E-2</v>
      </c>
      <c r="P1102" s="19">
        <f t="shared" si="168"/>
        <v>-4.8520746504220942E-4</v>
      </c>
      <c r="Q1102" s="15"/>
      <c r="R1102" s="1"/>
      <c r="S1102" s="15"/>
      <c r="X1102" s="10"/>
      <c r="Y1102" s="10"/>
    </row>
    <row r="1103" spans="1:25">
      <c r="A1103" s="3">
        <v>39934</v>
      </c>
      <c r="B1103" s="9">
        <f t="shared" si="169"/>
        <v>39934</v>
      </c>
      <c r="C1103" s="5">
        <v>0.78</v>
      </c>
      <c r="D1103" s="5">
        <v>0.79</v>
      </c>
      <c r="E1103" s="5">
        <v>0.77</v>
      </c>
      <c r="F1103" s="5">
        <v>0.78</v>
      </c>
      <c r="G1103" s="6">
        <v>54000</v>
      </c>
      <c r="H1103" s="10">
        <v>0.78</v>
      </c>
      <c r="I1103" s="7">
        <f t="shared" si="161"/>
        <v>2.6315789473684233E-2</v>
      </c>
      <c r="J1103" s="8">
        <f t="shared" si="162"/>
        <v>0.83955689863905802</v>
      </c>
      <c r="K1103" s="8">
        <f t="shared" si="163"/>
        <v>0.73844310136094182</v>
      </c>
      <c r="L1103" s="8">
        <f t="shared" si="164"/>
        <v>0.78899999999999992</v>
      </c>
      <c r="M1103" s="19">
        <f t="shared" si="165"/>
        <v>0.13692835249156596</v>
      </c>
      <c r="N1103" s="19">
        <f t="shared" si="166"/>
        <v>-1.0922449189885443E-2</v>
      </c>
      <c r="O1103" s="19">
        <f t="shared" si="167"/>
        <v>-2.5179133892842044E-3</v>
      </c>
      <c r="P1103" s="19">
        <f t="shared" si="168"/>
        <v>-1.1912673056778289E-3</v>
      </c>
      <c r="Q1103" s="15"/>
      <c r="R1103" s="1"/>
      <c r="S1103" s="15"/>
      <c r="X1103" s="10"/>
      <c r="Y1103" s="10"/>
    </row>
    <row r="1104" spans="1:25">
      <c r="A1104" s="3">
        <v>39937</v>
      </c>
      <c r="B1104" s="9">
        <f t="shared" si="169"/>
        <v>39937</v>
      </c>
      <c r="C1104" s="5">
        <v>0.78</v>
      </c>
      <c r="D1104" s="5">
        <v>0.78</v>
      </c>
      <c r="E1104" s="5">
        <v>0.76</v>
      </c>
      <c r="F1104" s="5">
        <v>0.76</v>
      </c>
      <c r="G1104" s="6">
        <v>4900</v>
      </c>
      <c r="H1104" s="10">
        <v>0.76</v>
      </c>
      <c r="I1104" s="7">
        <f t="shared" si="161"/>
        <v>-2.5641025641025664E-2</v>
      </c>
      <c r="J1104" s="8">
        <f t="shared" si="162"/>
        <v>0.83595998398718696</v>
      </c>
      <c r="K1104" s="8">
        <f t="shared" si="163"/>
        <v>0.73604001601281266</v>
      </c>
      <c r="L1104" s="8">
        <f t="shared" si="164"/>
        <v>0.78599999999999981</v>
      </c>
      <c r="M1104" s="19">
        <f t="shared" si="165"/>
        <v>0.13575344519398377</v>
      </c>
      <c r="N1104" s="19">
        <f t="shared" si="166"/>
        <v>-8.5804530340387458E-3</v>
      </c>
      <c r="O1104" s="19">
        <f t="shared" si="167"/>
        <v>-4.2843012280665543E-3</v>
      </c>
      <c r="P1104" s="19">
        <f t="shared" si="168"/>
        <v>-3.2542593243816702E-3</v>
      </c>
      <c r="Q1104" s="15"/>
      <c r="R1104" s="1"/>
      <c r="S1104" s="15"/>
      <c r="X1104" s="10"/>
      <c r="Y1104" s="10"/>
    </row>
    <row r="1105" spans="1:25">
      <c r="A1105" s="3">
        <v>39938</v>
      </c>
      <c r="B1105" s="9">
        <f t="shared" si="169"/>
        <v>39938</v>
      </c>
      <c r="C1105" s="5">
        <v>0.8</v>
      </c>
      <c r="D1105" s="5">
        <v>0.81</v>
      </c>
      <c r="E1105" s="5">
        <v>0.8</v>
      </c>
      <c r="F1105" s="5">
        <v>0.81</v>
      </c>
      <c r="G1105" s="6">
        <v>48100</v>
      </c>
      <c r="H1105" s="10">
        <v>0.81</v>
      </c>
      <c r="I1105" s="7">
        <f t="shared" si="161"/>
        <v>6.5789473684210578E-2</v>
      </c>
      <c r="J1105" s="8">
        <f t="shared" si="162"/>
        <v>0.8371248376620638</v>
      </c>
      <c r="K1105" s="8">
        <f t="shared" si="163"/>
        <v>0.74087516233793604</v>
      </c>
      <c r="L1105" s="8">
        <f t="shared" si="164"/>
        <v>0.78899999999999992</v>
      </c>
      <c r="M1105" s="19">
        <f t="shared" si="165"/>
        <v>0.12991348639681527</v>
      </c>
      <c r="N1105" s="19">
        <f t="shared" si="166"/>
        <v>-4.3018862532906939E-2</v>
      </c>
      <c r="O1105" s="19">
        <f t="shared" si="167"/>
        <v>1.3934323378984807E-3</v>
      </c>
      <c r="P1105" s="19">
        <f t="shared" si="168"/>
        <v>6.5691351284346703E-3</v>
      </c>
      <c r="Q1105" s="15"/>
      <c r="R1105" s="1"/>
      <c r="S1105" s="15"/>
      <c r="X1105" s="10"/>
      <c r="Y1105" s="10"/>
    </row>
    <row r="1106" spans="1:25">
      <c r="A1106" s="3">
        <v>39939</v>
      </c>
      <c r="B1106" s="9">
        <f t="shared" si="169"/>
        <v>39939</v>
      </c>
      <c r="C1106" s="5">
        <v>0.81</v>
      </c>
      <c r="D1106" s="5">
        <v>0.82</v>
      </c>
      <c r="E1106" s="5">
        <v>0.81</v>
      </c>
      <c r="F1106" s="5">
        <v>0.82</v>
      </c>
      <c r="G1106" s="6">
        <v>50000</v>
      </c>
      <c r="H1106" s="10">
        <v>0.82</v>
      </c>
      <c r="I1106" s="7">
        <f t="shared" si="161"/>
        <v>1.2345679012345552E-2</v>
      </c>
      <c r="J1106" s="8">
        <f t="shared" si="162"/>
        <v>0.84060193478876355</v>
      </c>
      <c r="K1106" s="8">
        <f t="shared" si="163"/>
        <v>0.74239806521123619</v>
      </c>
      <c r="L1106" s="8">
        <f t="shared" si="164"/>
        <v>0.79149999999999987</v>
      </c>
      <c r="M1106" s="19">
        <f t="shared" si="165"/>
        <v>0.13227926388733946</v>
      </c>
      <c r="N1106" s="19">
        <f t="shared" si="166"/>
        <v>1.821040721898589E-2</v>
      </c>
      <c r="O1106" s="19">
        <f t="shared" si="167"/>
        <v>4.153618397478972E-3</v>
      </c>
      <c r="P1106" s="19">
        <f t="shared" si="168"/>
        <v>2.0555458607822838E-3</v>
      </c>
      <c r="Q1106" s="15"/>
      <c r="R1106" s="1"/>
      <c r="S1106" s="15"/>
      <c r="X1106" s="10"/>
      <c r="Y1106" s="10"/>
    </row>
    <row r="1107" spans="1:25">
      <c r="A1107" s="3">
        <v>39940</v>
      </c>
      <c r="B1107" s="9">
        <f t="shared" si="169"/>
        <v>39940</v>
      </c>
      <c r="C1107" s="5">
        <v>0.82</v>
      </c>
      <c r="D1107" s="5">
        <v>0.82</v>
      </c>
      <c r="E1107" s="5">
        <v>0.82</v>
      </c>
      <c r="F1107" s="5">
        <v>0.82</v>
      </c>
      <c r="G1107" s="6">
        <v>39900</v>
      </c>
      <c r="H1107" s="10">
        <v>0.82</v>
      </c>
      <c r="I1107" s="7">
        <f t="shared" si="161"/>
        <v>0</v>
      </c>
      <c r="J1107" s="8">
        <f t="shared" si="162"/>
        <v>0.84304700782440056</v>
      </c>
      <c r="K1107" s="8">
        <f t="shared" si="163"/>
        <v>0.74195299217559962</v>
      </c>
      <c r="L1107" s="8">
        <f t="shared" si="164"/>
        <v>0.79250000000000009</v>
      </c>
      <c r="M1107" s="19">
        <f t="shared" si="165"/>
        <v>0.13625393618585852</v>
      </c>
      <c r="N1107" s="19">
        <f t="shared" si="166"/>
        <v>3.0047584040868509E-2</v>
      </c>
      <c r="O1107" s="19">
        <f t="shared" si="167"/>
        <v>2.9087168782825135E-3</v>
      </c>
      <c r="P1107" s="19">
        <f t="shared" si="168"/>
        <v>-5.9950726772156886E-4</v>
      </c>
      <c r="Q1107" s="15"/>
      <c r="R1107" s="1"/>
      <c r="S1107" s="15"/>
      <c r="X1107" s="10"/>
      <c r="Y1107" s="10"/>
    </row>
    <row r="1108" spans="1:25">
      <c r="A1108" s="3">
        <v>39941</v>
      </c>
      <c r="B1108" s="9">
        <f t="shared" si="169"/>
        <v>39941</v>
      </c>
      <c r="C1108" s="5">
        <v>0.84</v>
      </c>
      <c r="D1108" s="5">
        <v>0.84</v>
      </c>
      <c r="E1108" s="5">
        <v>0.81</v>
      </c>
      <c r="F1108" s="5">
        <v>0.81</v>
      </c>
      <c r="G1108" s="6">
        <v>6500</v>
      </c>
      <c r="H1108" s="10">
        <v>0.81</v>
      </c>
      <c r="I1108" s="7">
        <f t="shared" si="161"/>
        <v>-1.2195121951219388E-2</v>
      </c>
      <c r="J1108" s="8">
        <f t="shared" si="162"/>
        <v>0.84260626285325557</v>
      </c>
      <c r="K1108" s="8">
        <f t="shared" si="163"/>
        <v>0.74839373714674462</v>
      </c>
      <c r="L1108" s="8">
        <f t="shared" si="164"/>
        <v>0.7955000000000001</v>
      </c>
      <c r="M1108" s="19">
        <f t="shared" si="165"/>
        <v>0.12588630961249989</v>
      </c>
      <c r="N1108" s="19">
        <f t="shared" si="166"/>
        <v>-7.6090473887055754E-2</v>
      </c>
      <c r="O1108" s="19">
        <f t="shared" si="167"/>
        <v>-5.2279999460812276E-4</v>
      </c>
      <c r="P1108" s="19">
        <f t="shared" si="168"/>
        <v>8.6807992407430725E-3</v>
      </c>
      <c r="Q1108" s="15"/>
      <c r="R1108" s="1"/>
      <c r="S1108" s="15"/>
      <c r="X1108" s="10"/>
      <c r="Y1108" s="10"/>
    </row>
    <row r="1109" spans="1:25">
      <c r="A1109" s="3">
        <v>39944</v>
      </c>
      <c r="B1109" s="9">
        <f t="shared" si="169"/>
        <v>39944</v>
      </c>
      <c r="C1109" s="5">
        <v>0.81</v>
      </c>
      <c r="D1109" s="5">
        <v>0.81</v>
      </c>
      <c r="E1109" s="5">
        <v>0.79</v>
      </c>
      <c r="F1109" s="5">
        <v>0.79</v>
      </c>
      <c r="G1109" s="6">
        <v>103600</v>
      </c>
      <c r="H1109" s="10">
        <v>0.79</v>
      </c>
      <c r="I1109" s="7">
        <f t="shared" si="161"/>
        <v>-2.4691358024691377E-2</v>
      </c>
      <c r="J1109" s="8">
        <f t="shared" si="162"/>
        <v>0.84211687595755913</v>
      </c>
      <c r="K1109" s="8">
        <f t="shared" si="163"/>
        <v>0.74788312404244117</v>
      </c>
      <c r="L1109" s="8">
        <f t="shared" si="164"/>
        <v>0.79500000000000015</v>
      </c>
      <c r="M1109" s="19">
        <f t="shared" si="165"/>
        <v>0.12600063951940482</v>
      </c>
      <c r="N1109" s="19">
        <f t="shared" si="166"/>
        <v>9.0819968634289045E-4</v>
      </c>
      <c r="O1109" s="19">
        <f t="shared" si="167"/>
        <v>-5.8080139831772335E-4</v>
      </c>
      <c r="P1109" s="19">
        <f t="shared" si="168"/>
        <v>-6.8227869764138219E-4</v>
      </c>
      <c r="Q1109" s="15"/>
      <c r="R1109" s="1"/>
      <c r="S1109" s="15"/>
      <c r="X1109" s="10"/>
      <c r="Y1109" s="10"/>
    </row>
    <row r="1110" spans="1:25">
      <c r="A1110" s="3">
        <v>39945</v>
      </c>
      <c r="B1110" s="9">
        <f t="shared" si="169"/>
        <v>39945</v>
      </c>
      <c r="C1110" s="5">
        <v>0.79</v>
      </c>
      <c r="D1110" s="5">
        <v>0.81</v>
      </c>
      <c r="E1110" s="5">
        <v>0.76</v>
      </c>
      <c r="F1110" s="5">
        <v>0.76</v>
      </c>
      <c r="G1110" s="6">
        <v>37200</v>
      </c>
      <c r="H1110" s="10">
        <v>0.76</v>
      </c>
      <c r="I1110" s="7">
        <f t="shared" si="161"/>
        <v>-3.7974683544303826E-2</v>
      </c>
      <c r="J1110" s="8">
        <f t="shared" si="162"/>
        <v>0.84000000000000008</v>
      </c>
      <c r="K1110" s="8">
        <f t="shared" si="163"/>
        <v>0.74399999999999999</v>
      </c>
      <c r="L1110" s="8">
        <f t="shared" si="164"/>
        <v>0.79200000000000004</v>
      </c>
      <c r="M1110" s="19">
        <f t="shared" si="165"/>
        <v>0.12903225806451624</v>
      </c>
      <c r="N1110" s="19">
        <f t="shared" si="166"/>
        <v>2.4060342524249868E-2</v>
      </c>
      <c r="O1110" s="19">
        <f t="shared" si="167"/>
        <v>-2.5137555344108033E-3</v>
      </c>
      <c r="P1110" s="19">
        <f t="shared" si="168"/>
        <v>-5.1921535833730301E-3</v>
      </c>
      <c r="Q1110" s="15"/>
      <c r="R1110" s="1"/>
      <c r="S1110" s="15"/>
      <c r="X1110" s="10"/>
      <c r="Y1110" s="10"/>
    </row>
    <row r="1111" spans="1:25">
      <c r="A1111" s="3">
        <v>39946</v>
      </c>
      <c r="B1111" s="9">
        <f t="shared" si="169"/>
        <v>39946</v>
      </c>
      <c r="C1111" s="5">
        <v>0.77</v>
      </c>
      <c r="D1111" s="5">
        <v>0.82</v>
      </c>
      <c r="E1111" s="5">
        <v>0.77</v>
      </c>
      <c r="F1111" s="5">
        <v>0.77</v>
      </c>
      <c r="G1111" s="6">
        <v>11000</v>
      </c>
      <c r="H1111" s="10">
        <v>0.77</v>
      </c>
      <c r="I1111" s="7">
        <f t="shared" si="161"/>
        <v>1.3157894736842117E-2</v>
      </c>
      <c r="J1111" s="8">
        <f t="shared" si="162"/>
        <v>0.82879215610874235</v>
      </c>
      <c r="K1111" s="8">
        <f t="shared" si="163"/>
        <v>0.74720784389125772</v>
      </c>
      <c r="L1111" s="8">
        <f t="shared" si="164"/>
        <v>0.78800000000000003</v>
      </c>
      <c r="M1111" s="19">
        <f t="shared" si="165"/>
        <v>0.10918556715440171</v>
      </c>
      <c r="N1111" s="19">
        <f t="shared" si="166"/>
        <v>-0.15381185455338744</v>
      </c>
      <c r="O1111" s="19">
        <f t="shared" si="167"/>
        <v>-1.3342671299116343E-2</v>
      </c>
      <c r="P1111" s="19">
        <f t="shared" si="168"/>
        <v>4.3116181334109174E-3</v>
      </c>
      <c r="Q1111" s="15"/>
      <c r="R1111" s="1"/>
      <c r="S1111" s="15"/>
      <c r="X1111" s="10"/>
      <c r="Y1111" s="10"/>
    </row>
    <row r="1112" spans="1:25">
      <c r="A1112" s="3">
        <v>39947</v>
      </c>
      <c r="B1112" s="9">
        <f t="shared" si="169"/>
        <v>39947</v>
      </c>
      <c r="C1112" s="5">
        <v>0.81</v>
      </c>
      <c r="D1112" s="5">
        <v>0.81</v>
      </c>
      <c r="E1112" s="5">
        <v>0.76</v>
      </c>
      <c r="F1112" s="5">
        <v>0.77</v>
      </c>
      <c r="G1112" s="6">
        <v>2909100</v>
      </c>
      <c r="H1112" s="10">
        <v>0.77</v>
      </c>
      <c r="I1112" s="7">
        <f t="shared" si="161"/>
        <v>0</v>
      </c>
      <c r="J1112" s="8">
        <f t="shared" si="162"/>
        <v>0.82619950248448359</v>
      </c>
      <c r="K1112" s="8">
        <f t="shared" si="163"/>
        <v>0.74580049751551647</v>
      </c>
      <c r="L1112" s="8">
        <f t="shared" si="164"/>
        <v>0.78600000000000003</v>
      </c>
      <c r="M1112" s="19">
        <f t="shared" si="165"/>
        <v>0.10780229463080294</v>
      </c>
      <c r="N1112" s="19">
        <f t="shared" si="166"/>
        <v>-1.2669005250873958E-2</v>
      </c>
      <c r="O1112" s="19">
        <f t="shared" si="167"/>
        <v>-3.1282313727865265E-3</v>
      </c>
      <c r="P1112" s="19">
        <f t="shared" si="168"/>
        <v>-1.8834737713835626E-3</v>
      </c>
      <c r="Q1112" s="15"/>
      <c r="R1112" s="1"/>
      <c r="S1112" s="15"/>
      <c r="X1112" s="10"/>
      <c r="Y1112" s="10"/>
    </row>
    <row r="1113" spans="1:25">
      <c r="A1113" s="3">
        <v>39948</v>
      </c>
      <c r="B1113" s="9">
        <f t="shared" si="169"/>
        <v>39948</v>
      </c>
      <c r="C1113" s="5">
        <v>0.8</v>
      </c>
      <c r="D1113" s="5">
        <v>0.8</v>
      </c>
      <c r="E1113" s="5">
        <v>0.76</v>
      </c>
      <c r="F1113" s="5">
        <v>0.77</v>
      </c>
      <c r="G1113" s="6">
        <v>216400</v>
      </c>
      <c r="H1113" s="10">
        <v>0.77</v>
      </c>
      <c r="I1113" s="7">
        <f t="shared" si="161"/>
        <v>0</v>
      </c>
      <c r="J1113" s="8">
        <f t="shared" si="162"/>
        <v>0.82574309757492681</v>
      </c>
      <c r="K1113" s="8">
        <f t="shared" si="163"/>
        <v>0.74425690242507325</v>
      </c>
      <c r="L1113" s="8">
        <f t="shared" si="164"/>
        <v>0.78500000000000003</v>
      </c>
      <c r="M1113" s="19">
        <f t="shared" si="165"/>
        <v>0.10948665022029411</v>
      </c>
      <c r="N1113" s="19">
        <f t="shared" si="166"/>
        <v>1.5624487356782872E-2</v>
      </c>
      <c r="O1113" s="19">
        <f t="shared" si="167"/>
        <v>-5.5241489275207603E-4</v>
      </c>
      <c r="P1113" s="19">
        <f t="shared" si="168"/>
        <v>-2.0697158229116123E-3</v>
      </c>
      <c r="Q1113" s="15"/>
      <c r="R1113" s="1"/>
      <c r="S1113" s="15"/>
      <c r="X1113" s="10"/>
      <c r="Y1113" s="10"/>
    </row>
    <row r="1114" spans="1:25">
      <c r="A1114" s="3">
        <v>39951</v>
      </c>
      <c r="B1114" s="9">
        <f t="shared" si="169"/>
        <v>39951</v>
      </c>
      <c r="C1114" s="5">
        <v>0.77</v>
      </c>
      <c r="D1114" s="5">
        <v>0.77</v>
      </c>
      <c r="E1114" s="5">
        <v>0.77</v>
      </c>
      <c r="F1114" s="5">
        <v>0.77</v>
      </c>
      <c r="G1114" s="6">
        <v>572800</v>
      </c>
      <c r="H1114" s="10">
        <v>0.77</v>
      </c>
      <c r="I1114" s="7">
        <f t="shared" si="161"/>
        <v>0</v>
      </c>
      <c r="J1114" s="8">
        <f t="shared" si="162"/>
        <v>0.82254743986657031</v>
      </c>
      <c r="K1114" s="8">
        <f t="shared" si="163"/>
        <v>0.74345256013342953</v>
      </c>
      <c r="L1114" s="8">
        <f t="shared" si="164"/>
        <v>0.78299999999999992</v>
      </c>
      <c r="M1114" s="19">
        <f t="shared" si="165"/>
        <v>0.10638860362380809</v>
      </c>
      <c r="N1114" s="19">
        <f t="shared" si="166"/>
        <v>-2.8296112724725375E-2</v>
      </c>
      <c r="O1114" s="19">
        <f t="shared" si="167"/>
        <v>-3.8700386569886325E-3</v>
      </c>
      <c r="P1114" s="19">
        <f t="shared" si="168"/>
        <v>-1.0807320550509753E-3</v>
      </c>
      <c r="Q1114" s="15"/>
      <c r="R1114" s="1"/>
      <c r="S1114" s="15"/>
      <c r="X1114" s="10"/>
      <c r="Y1114" s="10"/>
    </row>
    <row r="1115" spans="1:25">
      <c r="A1115" s="3">
        <v>39952</v>
      </c>
      <c r="B1115" s="9">
        <f t="shared" si="169"/>
        <v>39952</v>
      </c>
      <c r="C1115" s="5">
        <v>0.77</v>
      </c>
      <c r="D1115" s="5">
        <v>0.77</v>
      </c>
      <c r="E1115" s="5">
        <v>0.75</v>
      </c>
      <c r="F1115" s="5">
        <v>0.76</v>
      </c>
      <c r="G1115" s="6">
        <v>97100</v>
      </c>
      <c r="H1115" s="10">
        <v>0.76</v>
      </c>
      <c r="I1115" s="7">
        <f t="shared" si="161"/>
        <v>-1.2987012987012998E-2</v>
      </c>
      <c r="J1115" s="8">
        <f t="shared" si="162"/>
        <v>0.82213249930782006</v>
      </c>
      <c r="K1115" s="8">
        <f t="shared" si="163"/>
        <v>0.74086750069217988</v>
      </c>
      <c r="L1115" s="8">
        <f t="shared" si="164"/>
        <v>0.78149999999999997</v>
      </c>
      <c r="M1115" s="19">
        <f t="shared" si="165"/>
        <v>0.10968897750234108</v>
      </c>
      <c r="N1115" s="19">
        <f t="shared" si="166"/>
        <v>3.1021874205654301E-2</v>
      </c>
      <c r="O1115" s="19">
        <f t="shared" si="167"/>
        <v>-5.0445790557387515E-4</v>
      </c>
      <c r="P1115" s="19">
        <f t="shared" si="168"/>
        <v>-3.4771007322722792E-3</v>
      </c>
      <c r="Q1115" s="15"/>
      <c r="R1115" s="1"/>
      <c r="S1115" s="15"/>
      <c r="X1115" s="10"/>
      <c r="Y1115" s="10"/>
    </row>
    <row r="1116" spans="1:25">
      <c r="A1116" s="3">
        <v>39953</v>
      </c>
      <c r="B1116" s="9">
        <f t="shared" si="169"/>
        <v>39953</v>
      </c>
      <c r="C1116" s="5">
        <v>0.76</v>
      </c>
      <c r="D1116" s="5">
        <v>0.76</v>
      </c>
      <c r="E1116" s="5">
        <v>0.73</v>
      </c>
      <c r="F1116" s="5">
        <v>0.73</v>
      </c>
      <c r="G1116" s="6">
        <v>714900</v>
      </c>
      <c r="H1116" s="10">
        <v>0.73</v>
      </c>
      <c r="I1116" s="7">
        <f t="shared" si="161"/>
        <v>-3.9473684210526348E-2</v>
      </c>
      <c r="J1116" s="8">
        <f t="shared" si="162"/>
        <v>0.82574932431938863</v>
      </c>
      <c r="K1116" s="8">
        <f t="shared" si="163"/>
        <v>0.73325067568061131</v>
      </c>
      <c r="L1116" s="8">
        <f t="shared" si="164"/>
        <v>0.77949999999999997</v>
      </c>
      <c r="M1116" s="19">
        <f t="shared" si="165"/>
        <v>0.1261487397238592</v>
      </c>
      <c r="N1116" s="19">
        <f t="shared" si="166"/>
        <v>0.15005848897777196</v>
      </c>
      <c r="O1116" s="19">
        <f t="shared" si="167"/>
        <v>4.3993212950633768E-3</v>
      </c>
      <c r="P1116" s="19">
        <f t="shared" si="168"/>
        <v>-1.0280954427684173E-2</v>
      </c>
      <c r="Q1116" s="15"/>
      <c r="R1116" s="1"/>
      <c r="S1116" s="15"/>
      <c r="X1116" s="10"/>
      <c r="Y1116" s="10"/>
    </row>
    <row r="1117" spans="1:25">
      <c r="A1117" s="3">
        <v>39954</v>
      </c>
      <c r="B1117" s="9">
        <f t="shared" si="169"/>
        <v>39954</v>
      </c>
      <c r="C1117" s="5">
        <v>0.75</v>
      </c>
      <c r="D1117" s="5">
        <v>0.75</v>
      </c>
      <c r="E1117" s="5">
        <v>0.75</v>
      </c>
      <c r="F1117" s="5">
        <v>0.75</v>
      </c>
      <c r="G1117" s="6">
        <v>330900</v>
      </c>
      <c r="H1117" s="10">
        <v>0.75</v>
      </c>
      <c r="I1117" s="7">
        <f t="shared" si="161"/>
        <v>2.7397260273972629E-2</v>
      </c>
      <c r="J1117" s="8">
        <f t="shared" si="162"/>
        <v>0.82628636167014746</v>
      </c>
      <c r="K1117" s="8">
        <f t="shared" si="163"/>
        <v>0.73171363832985237</v>
      </c>
      <c r="L1117" s="8">
        <f t="shared" si="164"/>
        <v>0.77899999999999991</v>
      </c>
      <c r="M1117" s="19">
        <f t="shared" si="165"/>
        <v>0.12924827198268271</v>
      </c>
      <c r="N1117" s="19">
        <f t="shared" si="166"/>
        <v>2.4570457585295042E-2</v>
      </c>
      <c r="O1117" s="19">
        <f t="shared" si="167"/>
        <v>6.5036365751976091E-4</v>
      </c>
      <c r="P1117" s="19">
        <f t="shared" si="168"/>
        <v>-2.0961962964878905E-3</v>
      </c>
      <c r="Q1117" s="15"/>
      <c r="R1117" s="1"/>
      <c r="S1117" s="15"/>
      <c r="X1117" s="10"/>
      <c r="Y1117" s="10"/>
    </row>
    <row r="1118" spans="1:25">
      <c r="A1118" s="3">
        <v>39955</v>
      </c>
      <c r="B1118" s="9">
        <f t="shared" si="169"/>
        <v>39955</v>
      </c>
      <c r="C1118" s="5">
        <v>0.76</v>
      </c>
      <c r="D1118" s="5">
        <v>0.79</v>
      </c>
      <c r="E1118" s="5">
        <v>0.76</v>
      </c>
      <c r="F1118" s="5">
        <v>0.79</v>
      </c>
      <c r="G1118" s="6">
        <v>6600</v>
      </c>
      <c r="H1118" s="10">
        <v>0.79</v>
      </c>
      <c r="I1118" s="7">
        <f t="shared" si="161"/>
        <v>5.3333333333333378E-2</v>
      </c>
      <c r="J1118" s="8">
        <f t="shared" si="162"/>
        <v>0.82628636167014746</v>
      </c>
      <c r="K1118" s="8">
        <f t="shared" si="163"/>
        <v>0.73171363832985237</v>
      </c>
      <c r="L1118" s="8">
        <f t="shared" si="164"/>
        <v>0.77899999999999991</v>
      </c>
      <c r="M1118" s="19">
        <f t="shared" si="165"/>
        <v>0.12924827198268271</v>
      </c>
      <c r="N1118" s="19">
        <f t="shared" si="166"/>
        <v>0</v>
      </c>
      <c r="O1118" s="19">
        <f t="shared" si="167"/>
        <v>0</v>
      </c>
      <c r="P1118" s="19">
        <f t="shared" si="168"/>
        <v>0</v>
      </c>
      <c r="Q1118" s="15"/>
      <c r="R1118" s="1"/>
      <c r="S1118" s="15"/>
      <c r="X1118" s="10"/>
      <c r="Y1118" s="10"/>
    </row>
    <row r="1119" spans="1:25">
      <c r="A1119" s="3">
        <v>39958</v>
      </c>
      <c r="B1119" s="9">
        <f t="shared" si="169"/>
        <v>39958</v>
      </c>
      <c r="C1119" s="5">
        <v>0.79</v>
      </c>
      <c r="D1119" s="5">
        <v>0.79</v>
      </c>
      <c r="E1119" s="5">
        <v>0.76</v>
      </c>
      <c r="F1119" s="5">
        <v>0.76</v>
      </c>
      <c r="G1119" s="6">
        <v>13100</v>
      </c>
      <c r="H1119" s="10">
        <v>0.76</v>
      </c>
      <c r="I1119" s="7">
        <f t="shared" si="161"/>
        <v>-3.7974683544303826E-2</v>
      </c>
      <c r="J1119" s="8">
        <f t="shared" si="162"/>
        <v>0.82636439177509724</v>
      </c>
      <c r="K1119" s="8">
        <f t="shared" si="163"/>
        <v>0.7306356082249027</v>
      </c>
      <c r="L1119" s="8">
        <f t="shared" si="164"/>
        <v>0.77849999999999997</v>
      </c>
      <c r="M1119" s="19">
        <f t="shared" si="165"/>
        <v>0.13102124023597753</v>
      </c>
      <c r="N1119" s="19">
        <f t="shared" si="166"/>
        <v>1.3717539322555632E-2</v>
      </c>
      <c r="O1119" s="19">
        <f t="shared" si="167"/>
        <v>9.4434700328416323E-5</v>
      </c>
      <c r="P1119" s="19">
        <f t="shared" si="168"/>
        <v>-1.4732950822268229E-3</v>
      </c>
      <c r="Q1119" s="15"/>
      <c r="R1119" s="1"/>
      <c r="S1119" s="15"/>
      <c r="X1119" s="10"/>
      <c r="Y1119" s="10"/>
    </row>
    <row r="1120" spans="1:25">
      <c r="A1120" s="3">
        <v>39959</v>
      </c>
      <c r="B1120" s="9">
        <f t="shared" si="169"/>
        <v>39959</v>
      </c>
      <c r="C1120" s="5">
        <v>0.76</v>
      </c>
      <c r="D1120" s="5">
        <v>0.76</v>
      </c>
      <c r="E1120" s="5">
        <v>0.75</v>
      </c>
      <c r="F1120" s="5">
        <v>0.76</v>
      </c>
      <c r="G1120" s="6">
        <v>32200</v>
      </c>
      <c r="H1120" s="10">
        <v>0.76</v>
      </c>
      <c r="I1120" s="7">
        <f t="shared" si="161"/>
        <v>0</v>
      </c>
      <c r="J1120" s="8">
        <f t="shared" si="162"/>
        <v>0.82520788317277571</v>
      </c>
      <c r="K1120" s="8">
        <f t="shared" si="163"/>
        <v>0.72879211682722411</v>
      </c>
      <c r="L1120" s="8">
        <f t="shared" si="164"/>
        <v>0.77699999999999991</v>
      </c>
      <c r="M1120" s="19">
        <f t="shared" si="165"/>
        <v>0.13229529260730058</v>
      </c>
      <c r="N1120" s="19">
        <f t="shared" si="166"/>
        <v>9.7240139768819522E-3</v>
      </c>
      <c r="O1120" s="19">
        <f t="shared" si="167"/>
        <v>-1.399514080994285E-3</v>
      </c>
      <c r="P1120" s="19">
        <f t="shared" si="168"/>
        <v>-2.5231337987446233E-3</v>
      </c>
      <c r="Q1120" s="15"/>
      <c r="R1120" s="1"/>
      <c r="S1120" s="15"/>
      <c r="X1120" s="10"/>
      <c r="Y1120" s="10"/>
    </row>
    <row r="1121" spans="1:25">
      <c r="A1121" s="3">
        <v>39960</v>
      </c>
      <c r="B1121" s="9">
        <f t="shared" si="169"/>
        <v>39960</v>
      </c>
      <c r="C1121" s="5">
        <v>0.75</v>
      </c>
      <c r="D1121" s="5">
        <v>0.75</v>
      </c>
      <c r="E1121" s="5">
        <v>0.73</v>
      </c>
      <c r="F1121" s="5">
        <v>0.73</v>
      </c>
      <c r="G1121" s="6">
        <v>28400</v>
      </c>
      <c r="H1121" s="10">
        <v>0.73</v>
      </c>
      <c r="I1121" s="7">
        <f t="shared" si="161"/>
        <v>-3.9473684210526348E-2</v>
      </c>
      <c r="J1121" s="8">
        <f t="shared" si="162"/>
        <v>0.82459794516416485</v>
      </c>
      <c r="K1121" s="8">
        <f t="shared" si="163"/>
        <v>0.72240205483583508</v>
      </c>
      <c r="L1121" s="8">
        <f t="shared" si="164"/>
        <v>0.77349999999999997</v>
      </c>
      <c r="M1121" s="19">
        <f t="shared" si="165"/>
        <v>0.14146677690659898</v>
      </c>
      <c r="N1121" s="19">
        <f t="shared" si="166"/>
        <v>6.932585520274423E-2</v>
      </c>
      <c r="O1121" s="19">
        <f t="shared" si="167"/>
        <v>-7.3913255198891767E-4</v>
      </c>
      <c r="P1121" s="19">
        <f t="shared" si="168"/>
        <v>-8.7680174412533216E-3</v>
      </c>
      <c r="Q1121" s="15"/>
      <c r="R1121" s="1"/>
      <c r="S1121" s="15"/>
      <c r="X1121" s="10"/>
      <c r="Y1121" s="10"/>
    </row>
    <row r="1122" spans="1:25">
      <c r="A1122" s="3">
        <v>39961</v>
      </c>
      <c r="B1122" s="9">
        <f t="shared" si="169"/>
        <v>39961</v>
      </c>
      <c r="C1122" s="5">
        <v>0.75</v>
      </c>
      <c r="D1122" s="5">
        <v>0.75</v>
      </c>
      <c r="E1122" s="5">
        <v>0.73</v>
      </c>
      <c r="F1122" s="5">
        <v>0.73</v>
      </c>
      <c r="G1122" s="6">
        <v>18800</v>
      </c>
      <c r="H1122" s="10">
        <v>0.73</v>
      </c>
      <c r="I1122" s="7">
        <f t="shared" si="161"/>
        <v>0</v>
      </c>
      <c r="J1122" s="8">
        <f t="shared" si="162"/>
        <v>0.82625863986500203</v>
      </c>
      <c r="K1122" s="8">
        <f t="shared" si="163"/>
        <v>0.71774136013499779</v>
      </c>
      <c r="L1122" s="8">
        <f t="shared" si="164"/>
        <v>0.77199999999999991</v>
      </c>
      <c r="M1122" s="19">
        <f t="shared" si="165"/>
        <v>0.15119273565284513</v>
      </c>
      <c r="N1122" s="19">
        <f t="shared" si="166"/>
        <v>6.8750832944102155E-2</v>
      </c>
      <c r="O1122" s="19">
        <f t="shared" si="167"/>
        <v>2.0139447479541866E-3</v>
      </c>
      <c r="P1122" s="19">
        <f t="shared" si="168"/>
        <v>-6.4516631280851422E-3</v>
      </c>
      <c r="Q1122" s="15"/>
      <c r="R1122" s="1"/>
      <c r="S1122" s="15"/>
      <c r="X1122" s="10"/>
      <c r="Y1122" s="10"/>
    </row>
    <row r="1123" spans="1:25">
      <c r="A1123" s="3">
        <v>39962</v>
      </c>
      <c r="B1123" s="9">
        <f t="shared" si="169"/>
        <v>39962</v>
      </c>
      <c r="C1123" s="5">
        <v>0.73</v>
      </c>
      <c r="D1123" s="5">
        <v>0.74</v>
      </c>
      <c r="E1123" s="5">
        <v>0.73</v>
      </c>
      <c r="F1123" s="5">
        <v>0.73</v>
      </c>
      <c r="G1123" s="6">
        <v>24300</v>
      </c>
      <c r="H1123" s="10">
        <v>0.73</v>
      </c>
      <c r="I1123" s="7">
        <f t="shared" si="161"/>
        <v>0</v>
      </c>
      <c r="J1123" s="8">
        <f t="shared" si="162"/>
        <v>0.82658765190476846</v>
      </c>
      <c r="K1123" s="8">
        <f t="shared" si="163"/>
        <v>0.71241234809523168</v>
      </c>
      <c r="L1123" s="8">
        <f t="shared" si="164"/>
        <v>0.76950000000000007</v>
      </c>
      <c r="M1123" s="19">
        <f t="shared" si="165"/>
        <v>0.16026575636259802</v>
      </c>
      <c r="N1123" s="19">
        <f t="shared" si="166"/>
        <v>6.0009633866176741E-2</v>
      </c>
      <c r="O1123" s="19">
        <f t="shared" si="167"/>
        <v>3.9819497659980329E-4</v>
      </c>
      <c r="P1123" s="19">
        <f t="shared" si="168"/>
        <v>-7.4246968835177387E-3</v>
      </c>
      <c r="Q1123" s="15"/>
      <c r="R1123" s="1"/>
      <c r="S1123" s="15"/>
      <c r="X1123" s="10"/>
      <c r="Y1123" s="10"/>
    </row>
    <row r="1124" spans="1:25">
      <c r="A1124" s="3">
        <v>39965</v>
      </c>
      <c r="B1124" s="9">
        <f t="shared" si="169"/>
        <v>39965</v>
      </c>
      <c r="C1124" s="5">
        <v>0.73</v>
      </c>
      <c r="D1124" s="5">
        <v>0.75</v>
      </c>
      <c r="E1124" s="5">
        <v>0.73</v>
      </c>
      <c r="F1124" s="5">
        <v>0.75</v>
      </c>
      <c r="G1124" s="6">
        <v>51500</v>
      </c>
      <c r="H1124" s="10">
        <v>0.75</v>
      </c>
      <c r="I1124" s="7">
        <f t="shared" si="161"/>
        <v>2.7397260273972629E-2</v>
      </c>
      <c r="J1124" s="8">
        <f t="shared" si="162"/>
        <v>0.82658472019555185</v>
      </c>
      <c r="K1124" s="8">
        <f t="shared" si="163"/>
        <v>0.71141527980444796</v>
      </c>
      <c r="L1124" s="8">
        <f t="shared" si="164"/>
        <v>0.76899999999999991</v>
      </c>
      <c r="M1124" s="19">
        <f t="shared" si="165"/>
        <v>0.16188778012015903</v>
      </c>
      <c r="N1124" s="19">
        <f t="shared" si="166"/>
        <v>1.0120838002918218E-2</v>
      </c>
      <c r="O1124" s="19">
        <f t="shared" si="167"/>
        <v>-3.5467614473285642E-6</v>
      </c>
      <c r="P1124" s="19">
        <f t="shared" si="168"/>
        <v>-1.3995662672742406E-3</v>
      </c>
      <c r="Q1124" s="15"/>
      <c r="R1124" s="1"/>
      <c r="S1124" s="15"/>
      <c r="X1124" s="10"/>
      <c r="Y1124" s="10"/>
    </row>
    <row r="1125" spans="1:25">
      <c r="A1125" s="3">
        <v>39966</v>
      </c>
      <c r="B1125" s="9">
        <f t="shared" si="169"/>
        <v>39966</v>
      </c>
      <c r="C1125" s="5">
        <v>0.74</v>
      </c>
      <c r="D1125" s="5">
        <v>0.74</v>
      </c>
      <c r="E1125" s="5">
        <v>0.74</v>
      </c>
      <c r="F1125" s="5">
        <v>0.74</v>
      </c>
      <c r="G1125" s="6">
        <v>6000</v>
      </c>
      <c r="H1125" s="10">
        <v>0.74</v>
      </c>
      <c r="I1125" s="7">
        <f t="shared" si="161"/>
        <v>-1.3333333333333345E-2</v>
      </c>
      <c r="J1125" s="8">
        <f t="shared" si="162"/>
        <v>0.82116866263886723</v>
      </c>
      <c r="K1125" s="8">
        <f t="shared" si="163"/>
        <v>0.70983133736113291</v>
      </c>
      <c r="L1125" s="8">
        <f t="shared" si="164"/>
        <v>0.76550000000000007</v>
      </c>
      <c r="M1125" s="19">
        <f t="shared" si="165"/>
        <v>0.15685039447771024</v>
      </c>
      <c r="N1125" s="19">
        <f t="shared" si="166"/>
        <v>-3.111652799680039E-2</v>
      </c>
      <c r="O1125" s="19">
        <f t="shared" si="167"/>
        <v>-6.5523320530329861E-3</v>
      </c>
      <c r="P1125" s="19">
        <f t="shared" si="168"/>
        <v>-2.2264667182161821E-3</v>
      </c>
      <c r="Q1125" s="15"/>
      <c r="R1125" s="1"/>
      <c r="S1125" s="15"/>
      <c r="X1125" s="10"/>
      <c r="Y1125" s="10"/>
    </row>
    <row r="1126" spans="1:25">
      <c r="A1126" s="3">
        <v>39967</v>
      </c>
      <c r="B1126" s="9">
        <f t="shared" si="169"/>
        <v>39967</v>
      </c>
      <c r="C1126" s="5">
        <v>0.77</v>
      </c>
      <c r="D1126" s="5">
        <v>0.83</v>
      </c>
      <c r="E1126" s="5">
        <v>0.77</v>
      </c>
      <c r="F1126" s="5">
        <v>0.81</v>
      </c>
      <c r="G1126" s="6">
        <v>47300</v>
      </c>
      <c r="H1126" s="10">
        <v>0.81</v>
      </c>
      <c r="I1126" s="7">
        <f t="shared" si="161"/>
        <v>9.4594594594594683E-2</v>
      </c>
      <c r="J1126" s="8">
        <f t="shared" si="162"/>
        <v>0.81885164807134503</v>
      </c>
      <c r="K1126" s="8">
        <f t="shared" si="163"/>
        <v>0.711148351928655</v>
      </c>
      <c r="L1126" s="8">
        <f t="shared" si="164"/>
        <v>0.76500000000000001</v>
      </c>
      <c r="M1126" s="19">
        <f t="shared" si="165"/>
        <v>0.151449828788319</v>
      </c>
      <c r="N1126" s="19">
        <f t="shared" si="166"/>
        <v>-3.4431317226675515E-2</v>
      </c>
      <c r="O1126" s="19">
        <f t="shared" si="167"/>
        <v>-2.8216061729345078E-3</v>
      </c>
      <c r="P1126" s="19">
        <f t="shared" si="168"/>
        <v>1.8553908487870089E-3</v>
      </c>
      <c r="Q1126" s="15"/>
      <c r="R1126" s="1"/>
      <c r="S1126" s="15"/>
      <c r="X1126" s="10"/>
      <c r="Y1126" s="10"/>
    </row>
    <row r="1127" spans="1:25">
      <c r="A1127" s="3">
        <v>39968</v>
      </c>
      <c r="B1127" s="9">
        <f t="shared" si="169"/>
        <v>39968</v>
      </c>
      <c r="C1127" s="5">
        <v>0.79</v>
      </c>
      <c r="D1127" s="5">
        <v>0.81</v>
      </c>
      <c r="E1127" s="5">
        <v>0.76</v>
      </c>
      <c r="F1127" s="5">
        <v>0.76</v>
      </c>
      <c r="G1127" s="6">
        <v>344700</v>
      </c>
      <c r="H1127" s="10">
        <v>0.76</v>
      </c>
      <c r="I1127" s="7">
        <f t="shared" si="161"/>
        <v>-6.1728395061728447E-2</v>
      </c>
      <c r="J1127" s="8">
        <f t="shared" si="162"/>
        <v>0.80958150901348136</v>
      </c>
      <c r="K1127" s="8">
        <f t="shared" si="163"/>
        <v>0.71441849098651866</v>
      </c>
      <c r="L1127" s="8">
        <f t="shared" si="164"/>
        <v>0.76200000000000001</v>
      </c>
      <c r="M1127" s="19">
        <f t="shared" si="165"/>
        <v>0.13320346439459455</v>
      </c>
      <c r="N1127" s="19">
        <f t="shared" si="166"/>
        <v>-0.12047794665537291</v>
      </c>
      <c r="O1127" s="19">
        <f t="shared" si="167"/>
        <v>-1.1320901752714038E-2</v>
      </c>
      <c r="P1127" s="19">
        <f t="shared" si="168"/>
        <v>4.5983922327808976E-3</v>
      </c>
      <c r="Q1127" s="15"/>
      <c r="R1127" s="1"/>
      <c r="S1127" s="15"/>
      <c r="X1127" s="10"/>
      <c r="Y1127" s="10"/>
    </row>
    <row r="1128" spans="1:25">
      <c r="A1128" s="3">
        <v>39969</v>
      </c>
      <c r="B1128" s="9">
        <f t="shared" si="169"/>
        <v>39969</v>
      </c>
      <c r="C1128" s="5">
        <v>0.83</v>
      </c>
      <c r="D1128" s="5">
        <v>0.83</v>
      </c>
      <c r="E1128" s="5">
        <v>0.83</v>
      </c>
      <c r="F1128" s="5">
        <v>0.83</v>
      </c>
      <c r="G1128" s="6">
        <v>600</v>
      </c>
      <c r="H1128" s="10">
        <v>0.83</v>
      </c>
      <c r="I1128" s="7">
        <f t="shared" si="161"/>
        <v>9.2105263157894676E-2</v>
      </c>
      <c r="J1128" s="8">
        <f t="shared" si="162"/>
        <v>0.81519195340279971</v>
      </c>
      <c r="K1128" s="8">
        <f t="shared" si="163"/>
        <v>0.71080804659720054</v>
      </c>
      <c r="L1128" s="8">
        <f t="shared" si="164"/>
        <v>0.76300000000000012</v>
      </c>
      <c r="M1128" s="19">
        <f t="shared" si="165"/>
        <v>0.14685245518154813</v>
      </c>
      <c r="N1128" s="19">
        <f t="shared" si="166"/>
        <v>0.10246723573585574</v>
      </c>
      <c r="O1128" s="19">
        <f t="shared" si="167"/>
        <v>6.930055006017833E-3</v>
      </c>
      <c r="P1128" s="19">
        <f t="shared" si="168"/>
        <v>-5.0536827291978005E-3</v>
      </c>
      <c r="Q1128" s="15"/>
      <c r="R1128" s="1"/>
      <c r="S1128" s="15"/>
      <c r="X1128" s="10"/>
      <c r="Y1128" s="10"/>
    </row>
    <row r="1129" spans="1:25">
      <c r="A1129" s="3">
        <v>39973</v>
      </c>
      <c r="B1129" s="9">
        <f t="shared" si="169"/>
        <v>39973</v>
      </c>
      <c r="C1129" s="5">
        <v>0.83</v>
      </c>
      <c r="D1129" s="5">
        <v>0.85</v>
      </c>
      <c r="E1129" s="5">
        <v>0.83</v>
      </c>
      <c r="F1129" s="5">
        <v>0.85</v>
      </c>
      <c r="G1129" s="6">
        <v>32600</v>
      </c>
      <c r="H1129" s="10">
        <v>0.85</v>
      </c>
      <c r="I1129" s="7">
        <f t="shared" si="161"/>
        <v>2.4096385542168697E-2</v>
      </c>
      <c r="J1129" s="8">
        <f t="shared" si="162"/>
        <v>0.82968673331236276</v>
      </c>
      <c r="K1129" s="8">
        <f t="shared" si="163"/>
        <v>0.70231326668763749</v>
      </c>
      <c r="L1129" s="8">
        <f t="shared" si="164"/>
        <v>0.76600000000000013</v>
      </c>
      <c r="M1129" s="19">
        <f t="shared" si="165"/>
        <v>0.18136275173252023</v>
      </c>
      <c r="N1129" s="19">
        <f t="shared" si="166"/>
        <v>0.23499979287583803</v>
      </c>
      <c r="O1129" s="19">
        <f t="shared" si="167"/>
        <v>1.7780818185285669E-2</v>
      </c>
      <c r="P1129" s="19">
        <f t="shared" si="168"/>
        <v>-1.1950877526259703E-2</v>
      </c>
      <c r="Q1129" s="15"/>
      <c r="R1129" s="1"/>
      <c r="S1129" s="15"/>
      <c r="X1129" s="10"/>
      <c r="Y1129" s="10"/>
    </row>
    <row r="1130" spans="1:25">
      <c r="A1130" s="3">
        <v>39974</v>
      </c>
      <c r="B1130" s="9">
        <f t="shared" si="169"/>
        <v>39974</v>
      </c>
      <c r="C1130" s="5">
        <v>0.82</v>
      </c>
      <c r="D1130" s="5">
        <v>0.84</v>
      </c>
      <c r="E1130" s="5">
        <v>0.82</v>
      </c>
      <c r="F1130" s="5">
        <v>0.84</v>
      </c>
      <c r="G1130" s="6">
        <v>37700</v>
      </c>
      <c r="H1130" s="10">
        <v>0.84</v>
      </c>
      <c r="I1130" s="7">
        <f t="shared" si="161"/>
        <v>-1.1764705882352951E-2</v>
      </c>
      <c r="J1130" s="8">
        <f t="shared" si="162"/>
        <v>0.84127411872482183</v>
      </c>
      <c r="K1130" s="8">
        <f t="shared" si="163"/>
        <v>0.69872588127517821</v>
      </c>
      <c r="L1130" s="8">
        <f t="shared" si="164"/>
        <v>0.77</v>
      </c>
      <c r="M1130" s="19">
        <f t="shared" si="165"/>
        <v>0.20401167506417878</v>
      </c>
      <c r="N1130" s="19">
        <f t="shared" si="166"/>
        <v>0.12488189066000679</v>
      </c>
      <c r="O1130" s="19">
        <f t="shared" si="167"/>
        <v>1.3965976491149487E-2</v>
      </c>
      <c r="P1130" s="19">
        <f t="shared" si="168"/>
        <v>-5.1079562107358301E-3</v>
      </c>
      <c r="Q1130" s="15"/>
      <c r="R1130" s="1"/>
      <c r="S1130" s="15"/>
      <c r="X1130" s="10"/>
      <c r="Y1130" s="10"/>
    </row>
    <row r="1131" spans="1:25">
      <c r="A1131" s="3">
        <v>39975</v>
      </c>
      <c r="B1131" s="9">
        <f t="shared" si="169"/>
        <v>39975</v>
      </c>
      <c r="C1131" s="5">
        <v>0.84</v>
      </c>
      <c r="D1131" s="5">
        <v>0.84</v>
      </c>
      <c r="E1131" s="5">
        <v>0.83</v>
      </c>
      <c r="F1131" s="5">
        <v>0.83</v>
      </c>
      <c r="G1131" s="6">
        <v>5600</v>
      </c>
      <c r="H1131" s="10">
        <v>0.83</v>
      </c>
      <c r="I1131" s="7">
        <f t="shared" si="161"/>
        <v>-1.1904761904761916E-2</v>
      </c>
      <c r="J1131" s="8">
        <f t="shared" si="162"/>
        <v>0.84892101158440925</v>
      </c>
      <c r="K1131" s="8">
        <f t="shared" si="163"/>
        <v>0.69707898841559079</v>
      </c>
      <c r="L1131" s="8">
        <f t="shared" si="164"/>
        <v>0.77300000000000002</v>
      </c>
      <c r="M1131" s="19">
        <f t="shared" si="165"/>
        <v>0.21782613691160624</v>
      </c>
      <c r="N1131" s="19">
        <f t="shared" si="166"/>
        <v>6.7714074908123048E-2</v>
      </c>
      <c r="O1131" s="19">
        <f t="shared" si="167"/>
        <v>9.0896566165358204E-3</v>
      </c>
      <c r="P1131" s="19">
        <f t="shared" si="168"/>
        <v>-2.3569942143574596E-3</v>
      </c>
      <c r="Q1131" s="15"/>
      <c r="R1131" s="1"/>
      <c r="S1131" s="15"/>
      <c r="X1131" s="10"/>
      <c r="Y1131" s="10"/>
    </row>
    <row r="1132" spans="1:25">
      <c r="A1132" s="3">
        <v>39976</v>
      </c>
      <c r="B1132" s="9">
        <f t="shared" si="169"/>
        <v>39976</v>
      </c>
      <c r="C1132" s="5">
        <v>0.83</v>
      </c>
      <c r="D1132" s="5">
        <v>0.83</v>
      </c>
      <c r="E1132" s="5">
        <v>0.83</v>
      </c>
      <c r="F1132" s="5">
        <v>0.83</v>
      </c>
      <c r="G1132" s="6">
        <v>139600</v>
      </c>
      <c r="H1132" s="10">
        <v>0.83</v>
      </c>
      <c r="I1132" s="7">
        <f t="shared" ref="I1132:I1195" si="170">IF(A1133&gt;A1132,(H1132-H1131)/H1131, (H1132-H1133)/H1133)</f>
        <v>0</v>
      </c>
      <c r="J1132" s="8">
        <f t="shared" ref="J1132:J1195" si="171">(L1132)+2*STDEVPA(H1113:H1132)</f>
        <v>0.85584985911070854</v>
      </c>
      <c r="K1132" s="8">
        <f t="shared" ref="K1132:K1195" si="172">(L1132)-(2*STDEVPA(H1113:H1132))</f>
        <v>0.6961501408892915</v>
      </c>
      <c r="L1132" s="8">
        <f t="shared" ref="L1132:L1195" si="173">AVERAGE(H1113:H1132)</f>
        <v>0.77600000000000002</v>
      </c>
      <c r="M1132" s="19">
        <f t="shared" ref="M1132:M1195" si="174">(J1132-K1132)/K1132</f>
        <v>0.22940413115109035</v>
      </c>
      <c r="N1132" s="19">
        <f t="shared" ref="N1132:N1195" si="175">IF(A1133&gt;A1132,(M1132-M1131)/M1131, (M1132-M1133)/M1133)</f>
        <v>5.3152456374794238E-2</v>
      </c>
      <c r="O1132" s="19">
        <f t="shared" ref="O1132:O1195" si="176">IF(A1133&gt;A1132,(J1132-J1131)/J1131, (J1132-J1133)/J1133)</f>
        <v>8.1619460842033281E-3</v>
      </c>
      <c r="P1132" s="19">
        <f t="shared" ref="P1132:P1195" si="177">IF(A1133&gt;A1132,(K1132-K1131)/K1131, (K1132-K1133)/K1133)</f>
        <v>-1.3324853305512684E-3</v>
      </c>
      <c r="Q1132" s="15"/>
      <c r="R1132" s="1"/>
      <c r="S1132" s="15"/>
      <c r="X1132" s="10"/>
      <c r="Y1132" s="10"/>
    </row>
    <row r="1133" spans="1:25">
      <c r="A1133" s="3">
        <v>39979</v>
      </c>
      <c r="B1133" s="9">
        <f t="shared" si="169"/>
        <v>39979</v>
      </c>
      <c r="C1133" s="5">
        <v>0.82</v>
      </c>
      <c r="D1133" s="5">
        <v>0.84</v>
      </c>
      <c r="E1133" s="5">
        <v>0.82</v>
      </c>
      <c r="F1133" s="5">
        <v>0.83</v>
      </c>
      <c r="G1133" s="6">
        <v>126000</v>
      </c>
      <c r="H1133" s="10">
        <v>0.83</v>
      </c>
      <c r="I1133" s="7">
        <f t="shared" si="170"/>
        <v>0</v>
      </c>
      <c r="J1133" s="8">
        <f t="shared" si="171"/>
        <v>0.86216249154516711</v>
      </c>
      <c r="K1133" s="8">
        <f t="shared" si="172"/>
        <v>0.69583750845483294</v>
      </c>
      <c r="L1133" s="8">
        <f t="shared" si="173"/>
        <v>0.77900000000000003</v>
      </c>
      <c r="M1133" s="19">
        <f t="shared" si="174"/>
        <v>0.23902848160581786</v>
      </c>
      <c r="N1133" s="19">
        <f t="shared" si="175"/>
        <v>4.1953692840817722E-2</v>
      </c>
      <c r="O1133" s="19">
        <f t="shared" si="176"/>
        <v>7.3758643145865072E-3</v>
      </c>
      <c r="P1133" s="19">
        <f t="shared" si="177"/>
        <v>-4.4908765522792219E-4</v>
      </c>
      <c r="Q1133" s="15"/>
      <c r="R1133" s="1"/>
      <c r="S1133" s="15"/>
      <c r="X1133" s="10"/>
      <c r="Y1133" s="10"/>
    </row>
    <row r="1134" spans="1:25">
      <c r="A1134" s="3">
        <v>39980</v>
      </c>
      <c r="B1134" s="9">
        <f t="shared" si="169"/>
        <v>39980</v>
      </c>
      <c r="C1134" s="5">
        <v>0.83</v>
      </c>
      <c r="D1134" s="5">
        <v>0.83</v>
      </c>
      <c r="E1134" s="5">
        <v>0.82</v>
      </c>
      <c r="F1134" s="5">
        <v>0.83</v>
      </c>
      <c r="G1134" s="6">
        <v>280200</v>
      </c>
      <c r="H1134" s="10">
        <v>0.83</v>
      </c>
      <c r="I1134" s="7">
        <f t="shared" si="170"/>
        <v>0</v>
      </c>
      <c r="J1134" s="8">
        <f t="shared" si="171"/>
        <v>0.86793020423576339</v>
      </c>
      <c r="K1134" s="8">
        <f t="shared" si="172"/>
        <v>0.69606979576423667</v>
      </c>
      <c r="L1134" s="8">
        <f t="shared" si="173"/>
        <v>0.78200000000000003</v>
      </c>
      <c r="M1134" s="19">
        <f t="shared" si="174"/>
        <v>0.24690111468324213</v>
      </c>
      <c r="N1134" s="19">
        <f t="shared" si="175"/>
        <v>3.2935962377935564E-2</v>
      </c>
      <c r="O1134" s="19">
        <f t="shared" si="176"/>
        <v>6.6898209411307046E-3</v>
      </c>
      <c r="P1134" s="19">
        <f t="shared" si="177"/>
        <v>3.3382407039185991E-4</v>
      </c>
      <c r="Q1134" s="15"/>
      <c r="R1134" s="1"/>
      <c r="S1134" s="15"/>
      <c r="X1134" s="10"/>
      <c r="Y1134" s="10"/>
    </row>
    <row r="1135" spans="1:25">
      <c r="A1135" s="3">
        <v>39981</v>
      </c>
      <c r="B1135" s="9">
        <f t="shared" si="169"/>
        <v>39981</v>
      </c>
      <c r="C1135" s="5">
        <v>0.83</v>
      </c>
      <c r="D1135" s="5">
        <v>0.84</v>
      </c>
      <c r="E1135" s="5">
        <v>0.83</v>
      </c>
      <c r="F1135" s="5">
        <v>0.83</v>
      </c>
      <c r="G1135" s="6">
        <v>66400</v>
      </c>
      <c r="H1135" s="10">
        <v>0.83</v>
      </c>
      <c r="I1135" s="7">
        <f t="shared" si="170"/>
        <v>0</v>
      </c>
      <c r="J1135" s="8">
        <f t="shared" si="171"/>
        <v>0.87324394566008534</v>
      </c>
      <c r="K1135" s="8">
        <f t="shared" si="172"/>
        <v>0.69775605433991483</v>
      </c>
      <c r="L1135" s="8">
        <f t="shared" si="173"/>
        <v>0.78550000000000009</v>
      </c>
      <c r="M1135" s="19">
        <f t="shared" si="174"/>
        <v>0.25150321552735799</v>
      </c>
      <c r="N1135" s="19">
        <f t="shared" si="175"/>
        <v>1.8639449441206657E-2</v>
      </c>
      <c r="O1135" s="19">
        <f t="shared" si="176"/>
        <v>6.1223142118908584E-3</v>
      </c>
      <c r="P1135" s="19">
        <f t="shared" si="177"/>
        <v>2.4225423742554038E-3</v>
      </c>
      <c r="Q1135" s="15"/>
      <c r="R1135" s="1"/>
      <c r="S1135" s="15"/>
      <c r="X1135" s="10"/>
      <c r="Y1135" s="10"/>
    </row>
    <row r="1136" spans="1:25">
      <c r="A1136" s="3">
        <v>39982</v>
      </c>
      <c r="B1136" s="9">
        <f t="shared" si="169"/>
        <v>39982</v>
      </c>
      <c r="C1136" s="5">
        <v>0.84</v>
      </c>
      <c r="D1136" s="5">
        <v>0.84</v>
      </c>
      <c r="E1136" s="5">
        <v>0.83</v>
      </c>
      <c r="F1136" s="5">
        <v>0.84</v>
      </c>
      <c r="G1136" s="6">
        <v>35600</v>
      </c>
      <c r="H1136" s="10">
        <v>0.84</v>
      </c>
      <c r="I1136" s="7">
        <f t="shared" si="170"/>
        <v>1.2048192771084348E-2</v>
      </c>
      <c r="J1136" s="8">
        <f t="shared" si="171"/>
        <v>0.87792525524840292</v>
      </c>
      <c r="K1136" s="8">
        <f t="shared" si="172"/>
        <v>0.70407474475159715</v>
      </c>
      <c r="L1136" s="8">
        <f t="shared" si="173"/>
        <v>0.79100000000000004</v>
      </c>
      <c r="M1136" s="19">
        <f t="shared" si="174"/>
        <v>0.24692053193605396</v>
      </c>
      <c r="N1136" s="19">
        <f t="shared" si="175"/>
        <v>-1.8221172964707256E-2</v>
      </c>
      <c r="O1136" s="19">
        <f t="shared" si="176"/>
        <v>5.3608268475070619E-3</v>
      </c>
      <c r="P1136" s="19">
        <f t="shared" si="177"/>
        <v>9.0557299680614992E-3</v>
      </c>
      <c r="Q1136" s="15"/>
      <c r="R1136" s="1"/>
      <c r="S1136" s="15"/>
      <c r="X1136" s="10"/>
      <c r="Y1136" s="10"/>
    </row>
    <row r="1137" spans="1:25">
      <c r="A1137" s="3">
        <v>39983</v>
      </c>
      <c r="B1137" s="9">
        <f t="shared" si="169"/>
        <v>39983</v>
      </c>
      <c r="C1137" s="5">
        <v>0.84</v>
      </c>
      <c r="D1137" s="5">
        <v>0.84</v>
      </c>
      <c r="E1137" s="5">
        <v>0.83</v>
      </c>
      <c r="F1137" s="5">
        <v>0.83</v>
      </c>
      <c r="G1137" s="6">
        <v>23000</v>
      </c>
      <c r="H1137" s="10">
        <v>0.83</v>
      </c>
      <c r="I1137" s="7">
        <f t="shared" si="170"/>
        <v>-1.1904761904761916E-2</v>
      </c>
      <c r="J1137" s="8">
        <f t="shared" si="171"/>
        <v>0.88137129152675675</v>
      </c>
      <c r="K1137" s="8">
        <f t="shared" si="172"/>
        <v>0.70862870847324333</v>
      </c>
      <c r="L1137" s="8">
        <f t="shared" si="173"/>
        <v>0.79500000000000004</v>
      </c>
      <c r="M1137" s="19">
        <f t="shared" si="174"/>
        <v>0.24377022972395693</v>
      </c>
      <c r="N1137" s="19">
        <f t="shared" si="175"/>
        <v>-1.2758364755640794E-2</v>
      </c>
      <c r="O1137" s="19">
        <f t="shared" si="176"/>
        <v>3.9252046318895258E-3</v>
      </c>
      <c r="P1137" s="19">
        <f t="shared" si="177"/>
        <v>6.468011749594646E-3</v>
      </c>
      <c r="Q1137" s="15"/>
      <c r="R1137" s="1"/>
      <c r="S1137" s="15"/>
      <c r="X1137" s="10"/>
      <c r="Y1137" s="10"/>
    </row>
    <row r="1138" spans="1:25">
      <c r="A1138" s="3">
        <v>39986</v>
      </c>
      <c r="B1138" s="9">
        <f t="shared" si="169"/>
        <v>39986</v>
      </c>
      <c r="C1138" s="5">
        <v>0.82</v>
      </c>
      <c r="D1138" s="5">
        <v>0.82</v>
      </c>
      <c r="E1138" s="5">
        <v>0.82</v>
      </c>
      <c r="F1138" s="5">
        <v>0.82</v>
      </c>
      <c r="G1138" s="6">
        <v>10800</v>
      </c>
      <c r="H1138" s="10">
        <v>0.82</v>
      </c>
      <c r="I1138" s="7">
        <f t="shared" si="170"/>
        <v>-1.2048192771084348E-2</v>
      </c>
      <c r="J1138" s="8">
        <f t="shared" si="171"/>
        <v>0.88351149349367586</v>
      </c>
      <c r="K1138" s="8">
        <f t="shared" si="172"/>
        <v>0.70948850650632411</v>
      </c>
      <c r="L1138" s="8">
        <f t="shared" si="173"/>
        <v>0.79649999999999999</v>
      </c>
      <c r="M1138" s="19">
        <f t="shared" si="174"/>
        <v>0.24527950120612782</v>
      </c>
      <c r="N1138" s="19">
        <f t="shared" si="175"/>
        <v>6.191369158900074E-3</v>
      </c>
      <c r="O1138" s="19">
        <f t="shared" si="176"/>
        <v>2.4282637606810866E-3</v>
      </c>
      <c r="P1138" s="19">
        <f t="shared" si="177"/>
        <v>1.213326559875393E-3</v>
      </c>
      <c r="Q1138" s="15"/>
      <c r="R1138" s="1"/>
      <c r="S1138" s="15"/>
      <c r="X1138" s="10"/>
      <c r="Y1138" s="10"/>
    </row>
    <row r="1139" spans="1:25">
      <c r="A1139" s="3">
        <v>39987</v>
      </c>
      <c r="B1139" s="9">
        <f t="shared" si="169"/>
        <v>39987</v>
      </c>
      <c r="C1139" s="5">
        <v>0.8</v>
      </c>
      <c r="D1139" s="5">
        <v>0.8</v>
      </c>
      <c r="E1139" s="5">
        <v>0.8</v>
      </c>
      <c r="F1139" s="5">
        <v>0.8</v>
      </c>
      <c r="G1139" s="6">
        <v>14500</v>
      </c>
      <c r="H1139" s="10">
        <v>0.8</v>
      </c>
      <c r="I1139" s="7">
        <f t="shared" si="170"/>
        <v>-2.4390243902438911E-2</v>
      </c>
      <c r="J1139" s="8">
        <f t="shared" si="171"/>
        <v>0.88388735269347563</v>
      </c>
      <c r="K1139" s="8">
        <f t="shared" si="172"/>
        <v>0.71311264730652435</v>
      </c>
      <c r="L1139" s="8">
        <f t="shared" si="173"/>
        <v>0.79849999999999999</v>
      </c>
      <c r="M1139" s="19">
        <f t="shared" si="174"/>
        <v>0.23947788057325742</v>
      </c>
      <c r="N1139" s="19">
        <f t="shared" si="175"/>
        <v>-2.3653100256408464E-2</v>
      </c>
      <c r="O1139" s="19">
        <f t="shared" si="176"/>
        <v>4.2541517860000155E-4</v>
      </c>
      <c r="P1139" s="19">
        <f t="shared" si="177"/>
        <v>5.1081036083957098E-3</v>
      </c>
      <c r="Q1139" s="15"/>
      <c r="R1139" s="1"/>
      <c r="S1139" s="15"/>
      <c r="X1139" s="10"/>
      <c r="Y1139" s="10"/>
    </row>
    <row r="1140" spans="1:25">
      <c r="A1140" s="3">
        <v>39988</v>
      </c>
      <c r="B1140" s="9">
        <f t="shared" si="169"/>
        <v>39988</v>
      </c>
      <c r="C1140" s="5">
        <v>0.77</v>
      </c>
      <c r="D1140" s="5">
        <v>0.83</v>
      </c>
      <c r="E1140" s="5">
        <v>0.77</v>
      </c>
      <c r="F1140" s="5">
        <v>0.77</v>
      </c>
      <c r="G1140" s="6">
        <v>29500</v>
      </c>
      <c r="H1140" s="10">
        <v>0.77</v>
      </c>
      <c r="I1140" s="7">
        <f t="shared" si="170"/>
        <v>-3.7500000000000033E-2</v>
      </c>
      <c r="J1140" s="8">
        <f t="shared" si="171"/>
        <v>0.88359314393022648</v>
      </c>
      <c r="K1140" s="8">
        <f t="shared" si="172"/>
        <v>0.71440685606977361</v>
      </c>
      <c r="L1140" s="8">
        <f t="shared" si="173"/>
        <v>0.79900000000000004</v>
      </c>
      <c r="M1140" s="19">
        <f t="shared" si="174"/>
        <v>0.23682063858011049</v>
      </c>
      <c r="N1140" s="19">
        <f t="shared" si="175"/>
        <v>-1.1095980918095973E-2</v>
      </c>
      <c r="O1140" s="19">
        <f t="shared" si="176"/>
        <v>-3.3285775879992436E-4</v>
      </c>
      <c r="P1140" s="19">
        <f t="shared" si="177"/>
        <v>1.8148728228808957E-3</v>
      </c>
      <c r="Q1140" s="15"/>
      <c r="R1140" s="1"/>
      <c r="S1140" s="15"/>
      <c r="X1140" s="10"/>
      <c r="Y1140" s="10"/>
    </row>
    <row r="1141" spans="1:25">
      <c r="A1141" s="3">
        <v>39989</v>
      </c>
      <c r="B1141" s="9">
        <f t="shared" si="169"/>
        <v>39989</v>
      </c>
      <c r="C1141" s="5">
        <v>0.82</v>
      </c>
      <c r="D1141" s="5">
        <v>0.82</v>
      </c>
      <c r="E1141" s="5">
        <v>0.76</v>
      </c>
      <c r="F1141" s="5">
        <v>0.77</v>
      </c>
      <c r="G1141" s="6">
        <v>46100</v>
      </c>
      <c r="H1141" s="10">
        <v>0.77</v>
      </c>
      <c r="I1141" s="7">
        <f t="shared" si="170"/>
        <v>0</v>
      </c>
      <c r="J1141" s="8">
        <f t="shared" si="171"/>
        <v>0.8807245257119789</v>
      </c>
      <c r="K1141" s="8">
        <f t="shared" si="172"/>
        <v>0.72127547428802097</v>
      </c>
      <c r="L1141" s="8">
        <f t="shared" si="173"/>
        <v>0.80099999999999993</v>
      </c>
      <c r="M1141" s="19">
        <f t="shared" si="174"/>
        <v>0.22106540026381996</v>
      </c>
      <c r="N1141" s="19">
        <f t="shared" si="175"/>
        <v>-6.6528147254196868E-2</v>
      </c>
      <c r="O1141" s="19">
        <f t="shared" si="176"/>
        <v>-3.246537434059242E-3</v>
      </c>
      <c r="P1141" s="19">
        <f t="shared" si="177"/>
        <v>9.6144349118291832E-3</v>
      </c>
      <c r="Q1141" s="15"/>
      <c r="R1141" s="1"/>
      <c r="S1141" s="15"/>
      <c r="X1141" s="10"/>
      <c r="Y1141" s="10"/>
    </row>
    <row r="1142" spans="1:25">
      <c r="A1142" s="3">
        <v>39990</v>
      </c>
      <c r="B1142" s="9">
        <f t="shared" si="169"/>
        <v>39990</v>
      </c>
      <c r="C1142" s="5">
        <v>0.82</v>
      </c>
      <c r="D1142" s="5">
        <v>0.83</v>
      </c>
      <c r="E1142" s="5">
        <v>0.79</v>
      </c>
      <c r="F1142" s="5">
        <v>0.79</v>
      </c>
      <c r="G1142" s="6">
        <v>222300</v>
      </c>
      <c r="H1142" s="10">
        <v>0.79</v>
      </c>
      <c r="I1142" s="7">
        <f t="shared" si="170"/>
        <v>2.5974025974025997E-2</v>
      </c>
      <c r="J1142" s="8">
        <f t="shared" si="171"/>
        <v>0.87704792947099863</v>
      </c>
      <c r="K1142" s="8">
        <f t="shared" si="172"/>
        <v>0.73095207052900124</v>
      </c>
      <c r="L1142" s="8">
        <f t="shared" si="173"/>
        <v>0.80399999999999994</v>
      </c>
      <c r="M1142" s="19">
        <f t="shared" si="174"/>
        <v>0.19987064108904648</v>
      </c>
      <c r="N1142" s="19">
        <f t="shared" si="175"/>
        <v>-9.5875515342878651E-2</v>
      </c>
      <c r="O1142" s="19">
        <f t="shared" si="176"/>
        <v>-4.1745132940496947E-3</v>
      </c>
      <c r="P1142" s="19">
        <f t="shared" si="177"/>
        <v>1.3415950751038843E-2</v>
      </c>
      <c r="Q1142" s="15"/>
      <c r="R1142" s="1"/>
      <c r="S1142" s="15"/>
      <c r="X1142" s="10"/>
      <c r="Y1142" s="10"/>
    </row>
    <row r="1143" spans="1:25">
      <c r="A1143" s="3">
        <v>39993</v>
      </c>
      <c r="B1143" s="9">
        <f t="shared" si="169"/>
        <v>39993</v>
      </c>
      <c r="C1143" s="5">
        <v>0.8</v>
      </c>
      <c r="D1143" s="5">
        <v>0.83</v>
      </c>
      <c r="E1143" s="5">
        <v>0.77</v>
      </c>
      <c r="F1143" s="5">
        <v>0.83</v>
      </c>
      <c r="G1143" s="6">
        <v>1447200</v>
      </c>
      <c r="H1143" s="10">
        <v>0.83</v>
      </c>
      <c r="I1143" s="7">
        <f t="shared" si="170"/>
        <v>5.0632911392404965E-2</v>
      </c>
      <c r="J1143" s="8">
        <f t="shared" si="171"/>
        <v>0.87439113089708709</v>
      </c>
      <c r="K1143" s="8">
        <f t="shared" si="172"/>
        <v>0.74360886910291257</v>
      </c>
      <c r="L1143" s="8">
        <f t="shared" si="173"/>
        <v>0.80899999999999983</v>
      </c>
      <c r="M1143" s="19">
        <f t="shared" si="174"/>
        <v>0.17587506984948933</v>
      </c>
      <c r="N1143" s="19">
        <f t="shared" si="175"/>
        <v>-0.12005550744627183</v>
      </c>
      <c r="O1143" s="19">
        <f t="shared" si="176"/>
        <v>-3.0292512924738595E-3</v>
      </c>
      <c r="P1143" s="19">
        <f t="shared" si="177"/>
        <v>1.7315497259281873E-2</v>
      </c>
      <c r="Q1143" s="15"/>
      <c r="R1143" s="1"/>
      <c r="S1143" s="15"/>
      <c r="X1143" s="10"/>
      <c r="Y1143" s="10"/>
    </row>
    <row r="1144" spans="1:25">
      <c r="A1144" s="3">
        <v>39994</v>
      </c>
      <c r="B1144" s="9">
        <f t="shared" si="169"/>
        <v>39994</v>
      </c>
      <c r="C1144" s="5">
        <v>0.83</v>
      </c>
      <c r="D1144" s="5">
        <v>0.83</v>
      </c>
      <c r="E1144" s="5">
        <v>0.8</v>
      </c>
      <c r="F1144" s="5">
        <v>0.83</v>
      </c>
      <c r="G1144" s="6">
        <v>224100</v>
      </c>
      <c r="H1144" s="10">
        <v>0.83</v>
      </c>
      <c r="I1144" s="7">
        <f t="shared" si="170"/>
        <v>0</v>
      </c>
      <c r="J1144" s="8">
        <f t="shared" si="171"/>
        <v>0.87303332407921452</v>
      </c>
      <c r="K1144" s="8">
        <f t="shared" si="172"/>
        <v>0.75296667592078559</v>
      </c>
      <c r="L1144" s="8">
        <f t="shared" si="173"/>
        <v>0.81300000000000006</v>
      </c>
      <c r="M1144" s="19">
        <f t="shared" si="174"/>
        <v>0.15945811680391062</v>
      </c>
      <c r="N1144" s="19">
        <f t="shared" si="175"/>
        <v>-9.3344400997981386E-2</v>
      </c>
      <c r="O1144" s="19">
        <f t="shared" si="176"/>
        <v>-1.5528597785289908E-3</v>
      </c>
      <c r="P1144" s="19">
        <f t="shared" si="177"/>
        <v>1.2584313080023165E-2</v>
      </c>
      <c r="Q1144" s="15"/>
      <c r="R1144" s="1"/>
      <c r="S1144" s="15"/>
      <c r="X1144" s="10"/>
      <c r="Y1144" s="10"/>
    </row>
    <row r="1145" spans="1:25">
      <c r="A1145" s="3">
        <v>39995</v>
      </c>
      <c r="B1145" s="9">
        <f t="shared" si="169"/>
        <v>39995</v>
      </c>
      <c r="C1145" s="5">
        <v>0.83</v>
      </c>
      <c r="D1145" s="5">
        <v>0.83</v>
      </c>
      <c r="E1145" s="5">
        <v>0.79</v>
      </c>
      <c r="F1145" s="5">
        <v>0.79</v>
      </c>
      <c r="G1145" s="6">
        <v>1088300</v>
      </c>
      <c r="H1145" s="10">
        <v>0.79</v>
      </c>
      <c r="I1145" s="7">
        <f t="shared" si="170"/>
        <v>-4.8192771084337262E-2</v>
      </c>
      <c r="J1145" s="8">
        <f t="shared" si="171"/>
        <v>0.86667616632769584</v>
      </c>
      <c r="K1145" s="8">
        <f t="shared" si="172"/>
        <v>0.76432383367230394</v>
      </c>
      <c r="L1145" s="8">
        <f t="shared" si="173"/>
        <v>0.81549999999999989</v>
      </c>
      <c r="M1145" s="19">
        <f t="shared" si="174"/>
        <v>0.13391226093739009</v>
      </c>
      <c r="N1145" s="19">
        <f t="shared" si="175"/>
        <v>-0.16020417385171346</v>
      </c>
      <c r="O1145" s="19">
        <f t="shared" si="176"/>
        <v>-7.281689686042119E-3</v>
      </c>
      <c r="P1145" s="19">
        <f t="shared" si="177"/>
        <v>1.5083214323701574E-2</v>
      </c>
      <c r="Q1145" s="15"/>
      <c r="R1145" s="1"/>
      <c r="S1145" s="15"/>
      <c r="X1145" s="10"/>
      <c r="Y1145" s="10"/>
    </row>
    <row r="1146" spans="1:25">
      <c r="A1146" s="3">
        <v>39996</v>
      </c>
      <c r="B1146" s="9">
        <f t="shared" si="169"/>
        <v>39996</v>
      </c>
      <c r="C1146" s="5">
        <v>0.8</v>
      </c>
      <c r="D1146" s="5">
        <v>0.8</v>
      </c>
      <c r="E1146" s="5">
        <v>0.78</v>
      </c>
      <c r="F1146" s="5">
        <v>0.78</v>
      </c>
      <c r="G1146" s="6">
        <v>93100</v>
      </c>
      <c r="H1146" s="10">
        <v>0.78</v>
      </c>
      <c r="I1146" s="7">
        <f t="shared" si="170"/>
        <v>-1.2658227848101276E-2</v>
      </c>
      <c r="J1146" s="8">
        <f t="shared" si="171"/>
        <v>0.86744155686354951</v>
      </c>
      <c r="K1146" s="8">
        <f t="shared" si="172"/>
        <v>0.7605584431364506</v>
      </c>
      <c r="L1146" s="8">
        <f t="shared" si="173"/>
        <v>0.81400000000000006</v>
      </c>
      <c r="M1146" s="19">
        <f t="shared" si="174"/>
        <v>0.14053241363849164</v>
      </c>
      <c r="N1146" s="19">
        <f t="shared" si="175"/>
        <v>4.9436494125035875E-2</v>
      </c>
      <c r="O1146" s="19">
        <f t="shared" si="176"/>
        <v>8.8313324583137612E-4</v>
      </c>
      <c r="P1146" s="19">
        <f t="shared" si="177"/>
        <v>-4.9264334958154842E-3</v>
      </c>
      <c r="Q1146" s="15"/>
      <c r="R1146" s="1"/>
      <c r="S1146" s="15"/>
      <c r="X1146" s="10"/>
      <c r="Y1146" s="10"/>
    </row>
    <row r="1147" spans="1:25">
      <c r="A1147" s="3">
        <v>39997</v>
      </c>
      <c r="B1147" s="9">
        <f t="shared" si="169"/>
        <v>39997</v>
      </c>
      <c r="C1147" s="5">
        <v>0.8</v>
      </c>
      <c r="D1147" s="5">
        <v>0.8</v>
      </c>
      <c r="E1147" s="5">
        <v>0.79</v>
      </c>
      <c r="F1147" s="5">
        <v>0.79</v>
      </c>
      <c r="G1147" s="6">
        <v>13000</v>
      </c>
      <c r="H1147" s="10">
        <v>0.79</v>
      </c>
      <c r="I1147" s="7">
        <f t="shared" si="170"/>
        <v>1.2820512820512832E-2</v>
      </c>
      <c r="J1147" s="8">
        <f t="shared" si="171"/>
        <v>0.86427499359302862</v>
      </c>
      <c r="K1147" s="8">
        <f t="shared" si="172"/>
        <v>0.76672500640697117</v>
      </c>
      <c r="L1147" s="8">
        <f t="shared" si="173"/>
        <v>0.81549999999999989</v>
      </c>
      <c r="M1147" s="19">
        <f t="shared" si="174"/>
        <v>0.1272294321574256</v>
      </c>
      <c r="N1147" s="19">
        <f t="shared" si="175"/>
        <v>-9.466130365686945E-2</v>
      </c>
      <c r="O1147" s="19">
        <f t="shared" si="176"/>
        <v>-3.6504629568018289E-3</v>
      </c>
      <c r="P1147" s="19">
        <f t="shared" si="177"/>
        <v>8.1079413767210402E-3</v>
      </c>
      <c r="Q1147" s="15"/>
      <c r="R1147" s="1"/>
      <c r="S1147" s="15"/>
      <c r="X1147" s="10"/>
      <c r="Y1147" s="10"/>
    </row>
    <row r="1148" spans="1:25">
      <c r="A1148" s="3">
        <v>40000</v>
      </c>
      <c r="B1148" s="9">
        <f t="shared" si="169"/>
        <v>40000</v>
      </c>
      <c r="C1148" s="5">
        <v>0.8</v>
      </c>
      <c r="D1148" s="5">
        <v>0.8</v>
      </c>
      <c r="E1148" s="5">
        <v>0.8</v>
      </c>
      <c r="F1148" s="5">
        <v>0.8</v>
      </c>
      <c r="G1148" s="6">
        <v>5000</v>
      </c>
      <c r="H1148" s="10">
        <v>0.8</v>
      </c>
      <c r="I1148" s="7">
        <f t="shared" si="170"/>
        <v>1.2658227848101276E-2</v>
      </c>
      <c r="J1148" s="8">
        <f t="shared" si="171"/>
        <v>0.86274423042781578</v>
      </c>
      <c r="K1148" s="8">
        <f t="shared" si="172"/>
        <v>0.76525576957218433</v>
      </c>
      <c r="L1148" s="8">
        <f t="shared" si="173"/>
        <v>0.81400000000000006</v>
      </c>
      <c r="M1148" s="19">
        <f t="shared" si="174"/>
        <v>0.12739330395396078</v>
      </c>
      <c r="N1148" s="19">
        <f t="shared" si="175"/>
        <v>1.288002262970226E-3</v>
      </c>
      <c r="O1148" s="19">
        <f t="shared" si="176"/>
        <v>-1.7711529045275635E-3</v>
      </c>
      <c r="P1148" s="19">
        <f t="shared" si="177"/>
        <v>-1.9162500538126145E-3</v>
      </c>
      <c r="Q1148" s="15"/>
      <c r="R1148" s="1"/>
      <c r="S1148" s="15"/>
      <c r="X1148" s="10"/>
      <c r="Y1148" s="10"/>
    </row>
    <row r="1149" spans="1:25">
      <c r="A1149" s="3">
        <v>40001</v>
      </c>
      <c r="B1149" s="9">
        <f t="shared" si="169"/>
        <v>40001</v>
      </c>
      <c r="C1149" s="5">
        <v>0.79</v>
      </c>
      <c r="D1149" s="5">
        <v>0.8</v>
      </c>
      <c r="E1149" s="5">
        <v>0.79</v>
      </c>
      <c r="F1149" s="5">
        <v>0.79</v>
      </c>
      <c r="G1149" s="6">
        <v>0</v>
      </c>
      <c r="H1149" s="10">
        <v>0.79</v>
      </c>
      <c r="I1149" s="7">
        <f t="shared" si="170"/>
        <v>-1.2500000000000011E-2</v>
      </c>
      <c r="J1149" s="8">
        <f t="shared" si="171"/>
        <v>0.85786149805543976</v>
      </c>
      <c r="K1149" s="8">
        <f t="shared" si="172"/>
        <v>0.76413850194456012</v>
      </c>
      <c r="L1149" s="8">
        <f t="shared" si="173"/>
        <v>0.81099999999999994</v>
      </c>
      <c r="M1149" s="19">
        <f t="shared" si="174"/>
        <v>0.12265184370683554</v>
      </c>
      <c r="N1149" s="19">
        <f t="shared" si="175"/>
        <v>-3.7219069605407024E-2</v>
      </c>
      <c r="O1149" s="19">
        <f t="shared" si="176"/>
        <v>-5.6595363958038651E-3</v>
      </c>
      <c r="P1149" s="19">
        <f t="shared" si="177"/>
        <v>-1.4599924261254709E-3</v>
      </c>
      <c r="Q1149" s="15"/>
      <c r="R1149" s="1"/>
      <c r="S1149" s="15"/>
      <c r="X1149" s="10"/>
      <c r="Y1149" s="10"/>
    </row>
    <row r="1150" spans="1:25">
      <c r="A1150" s="3">
        <v>40002</v>
      </c>
      <c r="B1150" s="9">
        <f t="shared" si="169"/>
        <v>40002</v>
      </c>
      <c r="C1150" s="5">
        <v>0.8</v>
      </c>
      <c r="D1150" s="5">
        <v>0.8</v>
      </c>
      <c r="E1150" s="5">
        <v>0.8</v>
      </c>
      <c r="F1150" s="5">
        <v>0.8</v>
      </c>
      <c r="G1150" s="6">
        <v>6500</v>
      </c>
      <c r="H1150" s="10">
        <v>0.8</v>
      </c>
      <c r="I1150" s="7">
        <f t="shared" si="170"/>
        <v>1.2658227848101276E-2</v>
      </c>
      <c r="J1150" s="8">
        <f t="shared" si="171"/>
        <v>0.85412205669071373</v>
      </c>
      <c r="K1150" s="8">
        <f t="shared" si="172"/>
        <v>0.76387794330928616</v>
      </c>
      <c r="L1150" s="8">
        <f t="shared" si="173"/>
        <v>0.80899999999999994</v>
      </c>
      <c r="M1150" s="19">
        <f t="shared" si="174"/>
        <v>0.11813944121814848</v>
      </c>
      <c r="N1150" s="19">
        <f t="shared" si="175"/>
        <v>-3.6790335573533492E-2</v>
      </c>
      <c r="O1150" s="19">
        <f t="shared" si="176"/>
        <v>-4.3590269212482758E-3</v>
      </c>
      <c r="P1150" s="19">
        <f t="shared" si="177"/>
        <v>-3.4098351883971744E-4</v>
      </c>
      <c r="Q1150" s="15"/>
      <c r="R1150" s="1"/>
      <c r="S1150" s="15"/>
      <c r="X1150" s="10"/>
      <c r="Y1150" s="10"/>
    </row>
    <row r="1151" spans="1:25">
      <c r="A1151" s="3">
        <v>40003</v>
      </c>
      <c r="B1151" s="9">
        <f t="shared" si="169"/>
        <v>40003</v>
      </c>
      <c r="C1151" s="5">
        <v>0.8</v>
      </c>
      <c r="D1151" s="5">
        <v>0.8</v>
      </c>
      <c r="E1151" s="5">
        <v>0.8</v>
      </c>
      <c r="F1151" s="5">
        <v>0.8</v>
      </c>
      <c r="G1151" s="6">
        <v>34300</v>
      </c>
      <c r="H1151" s="10">
        <v>0.8</v>
      </c>
      <c r="I1151" s="7">
        <f t="shared" si="170"/>
        <v>0</v>
      </c>
      <c r="J1151" s="8">
        <f t="shared" si="171"/>
        <v>0.85171538193886831</v>
      </c>
      <c r="K1151" s="8">
        <f t="shared" si="172"/>
        <v>0.7632846180611319</v>
      </c>
      <c r="L1151" s="8">
        <f t="shared" si="173"/>
        <v>0.80750000000000011</v>
      </c>
      <c r="M1151" s="19">
        <f t="shared" si="174"/>
        <v>0.11585555608648979</v>
      </c>
      <c r="N1151" s="19">
        <f t="shared" si="175"/>
        <v>-1.9332113882623042E-2</v>
      </c>
      <c r="O1151" s="19">
        <f t="shared" si="176"/>
        <v>-2.8177176001870866E-3</v>
      </c>
      <c r="P1151" s="19">
        <f t="shared" si="177"/>
        <v>-7.7672781803836118E-4</v>
      </c>
      <c r="Q1151" s="15"/>
      <c r="R1151" s="1"/>
      <c r="S1151" s="15"/>
      <c r="X1151" s="10"/>
      <c r="Y1151" s="10"/>
    </row>
    <row r="1152" spans="1:25">
      <c r="A1152" s="3">
        <v>40004</v>
      </c>
      <c r="B1152" s="9">
        <f t="shared" si="169"/>
        <v>40004</v>
      </c>
      <c r="C1152" s="5">
        <v>0.8</v>
      </c>
      <c r="D1152" s="5">
        <v>0.8</v>
      </c>
      <c r="E1152" s="5">
        <v>0.8</v>
      </c>
      <c r="F1152" s="5">
        <v>0.8</v>
      </c>
      <c r="G1152" s="6">
        <v>36700</v>
      </c>
      <c r="H1152" s="10">
        <v>0.8</v>
      </c>
      <c r="I1152" s="7">
        <f t="shared" si="170"/>
        <v>0</v>
      </c>
      <c r="J1152" s="8">
        <f t="shared" si="171"/>
        <v>0.84908131845707602</v>
      </c>
      <c r="K1152" s="8">
        <f t="shared" si="172"/>
        <v>0.76291868154292408</v>
      </c>
      <c r="L1152" s="8">
        <f t="shared" si="173"/>
        <v>0.80600000000000005</v>
      </c>
      <c r="M1152" s="19">
        <f t="shared" si="174"/>
        <v>0.11293816627991979</v>
      </c>
      <c r="N1152" s="19">
        <f t="shared" si="175"/>
        <v>-2.5181267995400023E-2</v>
      </c>
      <c r="O1152" s="19">
        <f t="shared" si="176"/>
        <v>-3.0926569340523568E-3</v>
      </c>
      <c r="P1152" s="19">
        <f t="shared" si="177"/>
        <v>-4.7942341499997718E-4</v>
      </c>
      <c r="Q1152" s="15"/>
      <c r="R1152" s="1"/>
      <c r="S1152" s="15"/>
      <c r="X1152" s="10"/>
      <c r="Y1152" s="10"/>
    </row>
    <row r="1153" spans="1:25">
      <c r="A1153" s="3">
        <v>40007</v>
      </c>
      <c r="B1153" s="9">
        <f t="shared" si="169"/>
        <v>40007</v>
      </c>
      <c r="C1153" s="5">
        <v>0.8</v>
      </c>
      <c r="D1153" s="5">
        <v>0.82</v>
      </c>
      <c r="E1153" s="5">
        <v>0.8</v>
      </c>
      <c r="F1153" s="5">
        <v>0.81</v>
      </c>
      <c r="G1153" s="6">
        <v>423800</v>
      </c>
      <c r="H1153" s="10">
        <v>0.81</v>
      </c>
      <c r="I1153" s="7">
        <f t="shared" si="170"/>
        <v>1.2500000000000011E-2</v>
      </c>
      <c r="J1153" s="8">
        <f t="shared" si="171"/>
        <v>0.84671330722922844</v>
      </c>
      <c r="K1153" s="8">
        <f t="shared" si="172"/>
        <v>0.76328669277077166</v>
      </c>
      <c r="L1153" s="8">
        <f t="shared" si="173"/>
        <v>0.80500000000000005</v>
      </c>
      <c r="M1153" s="19">
        <f t="shared" si="174"/>
        <v>0.10929918633274438</v>
      </c>
      <c r="N1153" s="19">
        <f t="shared" si="175"/>
        <v>-3.2220993726391083E-2</v>
      </c>
      <c r="O1153" s="19">
        <f t="shared" si="176"/>
        <v>-2.7889098209705676E-3</v>
      </c>
      <c r="P1153" s="19">
        <f t="shared" si="177"/>
        <v>4.8237280951530896E-4</v>
      </c>
      <c r="Q1153" s="15"/>
      <c r="R1153" s="1"/>
      <c r="S1153" s="15"/>
      <c r="X1153" s="10"/>
      <c r="Y1153" s="10"/>
    </row>
    <row r="1154" spans="1:25">
      <c r="A1154" s="3">
        <v>40008</v>
      </c>
      <c r="B1154" s="9">
        <f t="shared" ref="B1154:B1217" si="178">A1154</f>
        <v>40008</v>
      </c>
      <c r="C1154" s="5">
        <v>0.81</v>
      </c>
      <c r="D1154" s="5">
        <v>0.81</v>
      </c>
      <c r="E1154" s="5">
        <v>0.8</v>
      </c>
      <c r="F1154" s="5">
        <v>0.8</v>
      </c>
      <c r="G1154" s="6">
        <v>6900</v>
      </c>
      <c r="H1154" s="10">
        <v>0.8</v>
      </c>
      <c r="I1154" s="7">
        <f t="shared" si="170"/>
        <v>-1.2345679012345689E-2</v>
      </c>
      <c r="J1154" s="8">
        <f t="shared" si="171"/>
        <v>0.84363726448077891</v>
      </c>
      <c r="K1154" s="8">
        <f t="shared" si="172"/>
        <v>0.76336273551922107</v>
      </c>
      <c r="L1154" s="8">
        <f t="shared" si="173"/>
        <v>0.80349999999999999</v>
      </c>
      <c r="M1154" s="19">
        <f t="shared" si="174"/>
        <v>0.10515908784433528</v>
      </c>
      <c r="N1154" s="19">
        <f t="shared" si="175"/>
        <v>-3.7878584711556897E-2</v>
      </c>
      <c r="O1154" s="19">
        <f t="shared" si="176"/>
        <v>-3.6329212286925318E-3</v>
      </c>
      <c r="P1154" s="19">
        <f t="shared" si="177"/>
        <v>9.9625408342142959E-5</v>
      </c>
      <c r="Q1154" s="15"/>
      <c r="R1154" s="1"/>
      <c r="S1154" s="15"/>
      <c r="X1154" s="10"/>
      <c r="Y1154" s="10"/>
    </row>
    <row r="1155" spans="1:25">
      <c r="A1155" s="3">
        <v>40009</v>
      </c>
      <c r="B1155" s="9">
        <f t="shared" si="178"/>
        <v>40009</v>
      </c>
      <c r="C1155" s="5">
        <v>0.82</v>
      </c>
      <c r="D1155" s="5">
        <v>0.82</v>
      </c>
      <c r="E1155" s="5">
        <v>0.8</v>
      </c>
      <c r="F1155" s="5">
        <v>0.81</v>
      </c>
      <c r="G1155" s="6">
        <v>113200</v>
      </c>
      <c r="H1155" s="10">
        <v>0.81</v>
      </c>
      <c r="I1155" s="7">
        <f t="shared" si="170"/>
        <v>1.2500000000000011E-2</v>
      </c>
      <c r="J1155" s="8">
        <f t="shared" si="171"/>
        <v>0.84090572873934322</v>
      </c>
      <c r="K1155" s="8">
        <f t="shared" si="172"/>
        <v>0.76409427126065721</v>
      </c>
      <c r="L1155" s="8">
        <f t="shared" si="173"/>
        <v>0.80250000000000021</v>
      </c>
      <c r="M1155" s="19">
        <f t="shared" si="174"/>
        <v>0.10052615281614007</v>
      </c>
      <c r="N1155" s="19">
        <f t="shared" si="175"/>
        <v>-4.4056439849052782E-2</v>
      </c>
      <c r="O1155" s="19">
        <f t="shared" si="176"/>
        <v>-3.2378083051094668E-3</v>
      </c>
      <c r="P1155" s="19">
        <f t="shared" si="177"/>
        <v>9.5830685386884512E-4</v>
      </c>
      <c r="Q1155" s="15"/>
      <c r="R1155" s="1"/>
      <c r="S1155" s="15"/>
      <c r="X1155" s="10"/>
      <c r="Y1155" s="10"/>
    </row>
    <row r="1156" spans="1:25">
      <c r="A1156" s="3">
        <v>40010</v>
      </c>
      <c r="B1156" s="9">
        <f t="shared" si="178"/>
        <v>40010</v>
      </c>
      <c r="C1156" s="5">
        <v>0.81</v>
      </c>
      <c r="D1156" s="5">
        <v>0.81</v>
      </c>
      <c r="E1156" s="5">
        <v>0.8</v>
      </c>
      <c r="F1156" s="5">
        <v>0.8</v>
      </c>
      <c r="G1156" s="6">
        <v>30500</v>
      </c>
      <c r="H1156" s="10">
        <v>0.8</v>
      </c>
      <c r="I1156" s="7">
        <f t="shared" si="170"/>
        <v>-1.2345679012345689E-2</v>
      </c>
      <c r="J1156" s="8">
        <f t="shared" si="171"/>
        <v>0.83483656942677897</v>
      </c>
      <c r="K1156" s="8">
        <f t="shared" si="172"/>
        <v>0.76616343057322145</v>
      </c>
      <c r="L1156" s="8">
        <f t="shared" si="173"/>
        <v>0.80050000000000021</v>
      </c>
      <c r="M1156" s="19">
        <f t="shared" si="174"/>
        <v>8.9632493686338244E-2</v>
      </c>
      <c r="N1156" s="19">
        <f t="shared" si="175"/>
        <v>-0.10836641833619222</v>
      </c>
      <c r="O1156" s="19">
        <f t="shared" si="176"/>
        <v>-7.2174074990105216E-3</v>
      </c>
      <c r="P1156" s="19">
        <f t="shared" si="177"/>
        <v>2.7079895641023361E-3</v>
      </c>
      <c r="Q1156" s="15"/>
      <c r="R1156" s="1"/>
      <c r="S1156" s="15"/>
      <c r="X1156" s="10"/>
      <c r="Y1156" s="10"/>
    </row>
    <row r="1157" spans="1:25">
      <c r="A1157" s="3">
        <v>40011</v>
      </c>
      <c r="B1157" s="9">
        <f t="shared" si="178"/>
        <v>40011</v>
      </c>
      <c r="C1157" s="5">
        <v>0.8</v>
      </c>
      <c r="D1157" s="5">
        <v>0.82</v>
      </c>
      <c r="E1157" s="5">
        <v>0.8</v>
      </c>
      <c r="F1157" s="5">
        <v>0.82</v>
      </c>
      <c r="G1157" s="6">
        <v>12400</v>
      </c>
      <c r="H1157" s="10">
        <v>0.82</v>
      </c>
      <c r="I1157" s="7">
        <f t="shared" si="170"/>
        <v>2.4999999999999883E-2</v>
      </c>
      <c r="J1157" s="8">
        <f t="shared" si="171"/>
        <v>0.83286335345031026</v>
      </c>
      <c r="K1157" s="8">
        <f t="shared" si="172"/>
        <v>0.76713664654969049</v>
      </c>
      <c r="L1157" s="8">
        <f t="shared" si="173"/>
        <v>0.80000000000000038</v>
      </c>
      <c r="M1157" s="19">
        <f t="shared" si="174"/>
        <v>8.5677965192036215E-2</v>
      </c>
      <c r="N1157" s="19">
        <f t="shared" si="175"/>
        <v>-4.4119362651457467E-2</v>
      </c>
      <c r="O1157" s="19">
        <f t="shared" si="176"/>
        <v>-2.3635955212450437E-3</v>
      </c>
      <c r="P1157" s="19">
        <f t="shared" si="177"/>
        <v>1.2702459261738866E-3</v>
      </c>
      <c r="Q1157" s="15"/>
      <c r="R1157" s="1"/>
      <c r="S1157" s="15"/>
      <c r="X1157" s="10"/>
      <c r="Y1157" s="10"/>
    </row>
    <row r="1158" spans="1:25">
      <c r="A1158" s="3">
        <v>40014</v>
      </c>
      <c r="B1158" s="9">
        <f t="shared" si="178"/>
        <v>40014</v>
      </c>
      <c r="C1158" s="5">
        <v>0.82</v>
      </c>
      <c r="D1158" s="5">
        <v>0.82</v>
      </c>
      <c r="E1158" s="5">
        <v>0.8</v>
      </c>
      <c r="F1158" s="5">
        <v>0.82</v>
      </c>
      <c r="G1158" s="6">
        <v>76700</v>
      </c>
      <c r="H1158" s="10">
        <v>0.82</v>
      </c>
      <c r="I1158" s="7">
        <f t="shared" si="170"/>
        <v>0</v>
      </c>
      <c r="J1158" s="8">
        <f t="shared" si="171"/>
        <v>0.83286335345031004</v>
      </c>
      <c r="K1158" s="8">
        <f t="shared" si="172"/>
        <v>0.76713664654969027</v>
      </c>
      <c r="L1158" s="8">
        <f t="shared" si="173"/>
        <v>0.80000000000000016</v>
      </c>
      <c r="M1158" s="19">
        <f t="shared" si="174"/>
        <v>8.5677965192036243E-2</v>
      </c>
      <c r="N1158" s="19">
        <f t="shared" si="175"/>
        <v>3.2395232021930416E-16</v>
      </c>
      <c r="O1158" s="19">
        <f t="shared" si="176"/>
        <v>-2.6660388406473304E-16</v>
      </c>
      <c r="P1158" s="19">
        <f t="shared" si="177"/>
        <v>-2.8944596236369291E-16</v>
      </c>
      <c r="Q1158" s="15"/>
      <c r="R1158" s="1"/>
      <c r="S1158" s="15"/>
      <c r="X1158" s="10"/>
      <c r="Y1158" s="10"/>
    </row>
    <row r="1159" spans="1:25">
      <c r="A1159" s="3">
        <v>40015</v>
      </c>
      <c r="B1159" s="9">
        <f t="shared" si="178"/>
        <v>40015</v>
      </c>
      <c r="C1159" s="5">
        <v>0.83</v>
      </c>
      <c r="D1159" s="5">
        <v>0.88</v>
      </c>
      <c r="E1159" s="5">
        <v>0.83</v>
      </c>
      <c r="F1159" s="5">
        <v>0.87</v>
      </c>
      <c r="G1159" s="6">
        <v>133500</v>
      </c>
      <c r="H1159" s="10">
        <v>0.87</v>
      </c>
      <c r="I1159" s="7">
        <f t="shared" si="170"/>
        <v>6.0975609756097622E-2</v>
      </c>
      <c r="J1159" s="8">
        <f t="shared" si="171"/>
        <v>0.84834417464955747</v>
      </c>
      <c r="K1159" s="8">
        <f t="shared" si="172"/>
        <v>0.75865582535044296</v>
      </c>
      <c r="L1159" s="8">
        <f t="shared" si="173"/>
        <v>0.80350000000000021</v>
      </c>
      <c r="M1159" s="19">
        <f t="shared" si="174"/>
        <v>0.11822007595827148</v>
      </c>
      <c r="N1159" s="19">
        <f t="shared" si="175"/>
        <v>0.37981890318352268</v>
      </c>
      <c r="O1159" s="19">
        <f t="shared" si="176"/>
        <v>1.8587468322522418E-2</v>
      </c>
      <c r="P1159" s="19">
        <f t="shared" si="177"/>
        <v>-1.105516368875226E-2</v>
      </c>
      <c r="Q1159" s="15"/>
      <c r="R1159" s="1"/>
      <c r="S1159" s="15"/>
      <c r="X1159" s="10"/>
      <c r="Y1159" s="10"/>
    </row>
    <row r="1160" spans="1:25">
      <c r="A1160" s="3">
        <v>40016</v>
      </c>
      <c r="B1160" s="9">
        <f t="shared" si="178"/>
        <v>40016</v>
      </c>
      <c r="C1160" s="5">
        <v>0.88</v>
      </c>
      <c r="D1160" s="5">
        <v>0.97</v>
      </c>
      <c r="E1160" s="5">
        <v>0.88</v>
      </c>
      <c r="F1160" s="5">
        <v>0.97</v>
      </c>
      <c r="G1160" s="6">
        <v>161700</v>
      </c>
      <c r="H1160" s="10">
        <v>0.97</v>
      </c>
      <c r="I1160" s="7">
        <f t="shared" si="170"/>
        <v>0.11494252873563215</v>
      </c>
      <c r="J1160" s="8">
        <f t="shared" si="171"/>
        <v>0.89675262758616103</v>
      </c>
      <c r="K1160" s="8">
        <f t="shared" si="172"/>
        <v>0.73024737241383919</v>
      </c>
      <c r="L1160" s="8">
        <f t="shared" si="173"/>
        <v>0.81350000000000011</v>
      </c>
      <c r="M1160" s="19">
        <f t="shared" si="174"/>
        <v>0.22801212501722154</v>
      </c>
      <c r="N1160" s="19">
        <f t="shared" si="175"/>
        <v>0.9287090045323918</v>
      </c>
      <c r="O1160" s="19">
        <f t="shared" si="176"/>
        <v>5.7062280125399122E-2</v>
      </c>
      <c r="P1160" s="19">
        <f t="shared" si="177"/>
        <v>-3.7445771833994897E-2</v>
      </c>
      <c r="Q1160" s="15"/>
      <c r="R1160" s="1"/>
      <c r="S1160" s="15"/>
      <c r="X1160" s="10"/>
      <c r="Y1160" s="10"/>
    </row>
    <row r="1161" spans="1:25">
      <c r="A1161" s="3">
        <v>40017</v>
      </c>
      <c r="B1161" s="9">
        <f t="shared" si="178"/>
        <v>40017</v>
      </c>
      <c r="C1161" s="5">
        <v>0.99</v>
      </c>
      <c r="D1161" s="5">
        <v>1.05</v>
      </c>
      <c r="E1161" s="5">
        <v>0.98</v>
      </c>
      <c r="F1161" s="5">
        <v>1</v>
      </c>
      <c r="G1161" s="6">
        <v>453400</v>
      </c>
      <c r="H1161" s="10">
        <v>1</v>
      </c>
      <c r="I1161" s="7">
        <f t="shared" si="170"/>
        <v>3.0927835051546421E-2</v>
      </c>
      <c r="J1161" s="8">
        <f t="shared" si="171"/>
        <v>0.93892980294900907</v>
      </c>
      <c r="K1161" s="8">
        <f t="shared" si="172"/>
        <v>0.71107019705099128</v>
      </c>
      <c r="L1161" s="8">
        <f t="shared" si="173"/>
        <v>0.82500000000000018</v>
      </c>
      <c r="M1161" s="19">
        <f t="shared" si="174"/>
        <v>0.32044600778237631</v>
      </c>
      <c r="N1161" s="19">
        <f t="shared" si="175"/>
        <v>0.40539020790308111</v>
      </c>
      <c r="O1161" s="19">
        <f t="shared" si="176"/>
        <v>4.7033233096153496E-2</v>
      </c>
      <c r="P1161" s="19">
        <f t="shared" si="177"/>
        <v>-2.6261204199143622E-2</v>
      </c>
      <c r="Q1161" s="15"/>
      <c r="R1161" s="1"/>
      <c r="S1161" s="15"/>
      <c r="X1161" s="10"/>
      <c r="Y1161" s="10"/>
    </row>
    <row r="1162" spans="1:25">
      <c r="A1162" s="3">
        <v>40018</v>
      </c>
      <c r="B1162" s="9">
        <f t="shared" si="178"/>
        <v>40018</v>
      </c>
      <c r="C1162" s="5">
        <v>1.02</v>
      </c>
      <c r="D1162" s="5">
        <v>1.05</v>
      </c>
      <c r="E1162" s="5">
        <v>1.02</v>
      </c>
      <c r="F1162" s="5">
        <v>1.04</v>
      </c>
      <c r="G1162" s="6">
        <v>120200</v>
      </c>
      <c r="H1162" s="10">
        <v>1.04</v>
      </c>
      <c r="I1162" s="7">
        <f t="shared" si="170"/>
        <v>4.0000000000000036E-2</v>
      </c>
      <c r="J1162" s="8">
        <f t="shared" si="171"/>
        <v>0.98363350060817689</v>
      </c>
      <c r="K1162" s="8">
        <f t="shared" si="172"/>
        <v>0.69136649939182337</v>
      </c>
      <c r="L1162" s="8">
        <f t="shared" si="173"/>
        <v>0.83750000000000013</v>
      </c>
      <c r="M1162" s="19">
        <f t="shared" si="174"/>
        <v>0.42273815910006196</v>
      </c>
      <c r="N1162" s="19">
        <f t="shared" si="175"/>
        <v>0.31921805494033512</v>
      </c>
      <c r="O1162" s="19">
        <f t="shared" si="176"/>
        <v>4.7611331026836692E-2</v>
      </c>
      <c r="P1162" s="19">
        <f t="shared" si="177"/>
        <v>-2.770991913440431E-2</v>
      </c>
      <c r="Q1162" s="15"/>
      <c r="R1162" s="1"/>
      <c r="S1162" s="15"/>
      <c r="X1162" s="10"/>
      <c r="Y1162" s="10"/>
    </row>
    <row r="1163" spans="1:25">
      <c r="A1163" s="3">
        <v>40021</v>
      </c>
      <c r="B1163" s="9">
        <f t="shared" si="178"/>
        <v>40021</v>
      </c>
      <c r="C1163" s="5">
        <v>1.07</v>
      </c>
      <c r="D1163" s="5">
        <v>1.0900000000000001</v>
      </c>
      <c r="E1163" s="5">
        <v>1</v>
      </c>
      <c r="F1163" s="5">
        <v>1.05</v>
      </c>
      <c r="G1163" s="6">
        <v>115000</v>
      </c>
      <c r="H1163" s="10">
        <v>1.05</v>
      </c>
      <c r="I1163" s="7">
        <f t="shared" si="170"/>
        <v>9.6153846153846229E-3</v>
      </c>
      <c r="J1163" s="8">
        <f t="shared" si="171"/>
        <v>1.0213901385273305</v>
      </c>
      <c r="K1163" s="8">
        <f t="shared" si="172"/>
        <v>0.67560986147266977</v>
      </c>
      <c r="L1163" s="8">
        <f t="shared" si="173"/>
        <v>0.84850000000000014</v>
      </c>
      <c r="M1163" s="19">
        <f t="shared" si="174"/>
        <v>0.51180466238450317</v>
      </c>
      <c r="N1163" s="19">
        <f t="shared" si="175"/>
        <v>0.21068952817992284</v>
      </c>
      <c r="O1163" s="19">
        <f t="shared" si="176"/>
        <v>3.8384863768678917E-2</v>
      </c>
      <c r="P1163" s="19">
        <f t="shared" si="177"/>
        <v>-2.2790571907973987E-2</v>
      </c>
      <c r="Q1163" s="15"/>
      <c r="R1163" s="1"/>
      <c r="S1163" s="15"/>
      <c r="X1163" s="10"/>
      <c r="Y1163" s="10"/>
    </row>
    <row r="1164" spans="1:25">
      <c r="A1164" s="3">
        <v>40022</v>
      </c>
      <c r="B1164" s="9">
        <f t="shared" si="178"/>
        <v>40022</v>
      </c>
      <c r="C1164" s="5">
        <v>1.05</v>
      </c>
      <c r="D1164" s="5">
        <v>1.05</v>
      </c>
      <c r="E1164" s="5">
        <v>0.95</v>
      </c>
      <c r="F1164" s="5">
        <v>0.96</v>
      </c>
      <c r="G1164" s="6">
        <v>103100</v>
      </c>
      <c r="H1164" s="10">
        <v>0.96</v>
      </c>
      <c r="I1164" s="7">
        <f t="shared" si="170"/>
        <v>-8.5714285714285784E-2</v>
      </c>
      <c r="J1164" s="8">
        <f t="shared" si="171"/>
        <v>1.0342763230323515</v>
      </c>
      <c r="K1164" s="8">
        <f t="shared" si="172"/>
        <v>0.67572367696764879</v>
      </c>
      <c r="L1164" s="8">
        <f t="shared" si="173"/>
        <v>0.85500000000000009</v>
      </c>
      <c r="M1164" s="19">
        <f t="shared" si="174"/>
        <v>0.53062021990072861</v>
      </c>
      <c r="N1164" s="19">
        <f t="shared" si="175"/>
        <v>3.676316161045419E-2</v>
      </c>
      <c r="O1164" s="19">
        <f t="shared" si="176"/>
        <v>1.2616319679374094E-2</v>
      </c>
      <c r="P1164" s="19">
        <f t="shared" si="177"/>
        <v>1.6846334174419606E-4</v>
      </c>
      <c r="Q1164" s="15"/>
      <c r="R1164" s="1"/>
      <c r="S1164" s="15"/>
      <c r="X1164" s="10"/>
      <c r="Y1164" s="10"/>
    </row>
    <row r="1165" spans="1:25">
      <c r="A1165" s="3">
        <v>40023</v>
      </c>
      <c r="B1165" s="9">
        <f t="shared" si="178"/>
        <v>40023</v>
      </c>
      <c r="C1165" s="5">
        <v>1</v>
      </c>
      <c r="D1165" s="5">
        <v>1.06</v>
      </c>
      <c r="E1165" s="5">
        <v>1</v>
      </c>
      <c r="F1165" s="5">
        <v>1.05</v>
      </c>
      <c r="G1165" s="6">
        <v>64700</v>
      </c>
      <c r="H1165" s="10">
        <v>1.05</v>
      </c>
      <c r="I1165" s="7">
        <f t="shared" si="170"/>
        <v>9.3750000000000083E-2</v>
      </c>
      <c r="J1165" s="8">
        <f t="shared" si="171"/>
        <v>1.063509590557598</v>
      </c>
      <c r="K1165" s="8">
        <f t="shared" si="172"/>
        <v>0.67249040944240213</v>
      </c>
      <c r="L1165" s="8">
        <f t="shared" si="173"/>
        <v>0.8680000000000001</v>
      </c>
      <c r="M1165" s="19">
        <f t="shared" si="174"/>
        <v>0.58144945359058853</v>
      </c>
      <c r="N1165" s="19">
        <f t="shared" si="175"/>
        <v>9.5792116062537791E-2</v>
      </c>
      <c r="O1165" s="19">
        <f t="shared" si="176"/>
        <v>2.8264465572931875E-2</v>
      </c>
      <c r="P1165" s="19">
        <f t="shared" si="177"/>
        <v>-4.7848960092032721E-3</v>
      </c>
      <c r="Q1165" s="15"/>
      <c r="R1165" s="1"/>
      <c r="S1165" s="15"/>
      <c r="X1165" s="10"/>
      <c r="Y1165" s="10"/>
    </row>
    <row r="1166" spans="1:25">
      <c r="A1166" s="3">
        <v>40024</v>
      </c>
      <c r="B1166" s="9">
        <f t="shared" si="178"/>
        <v>40024</v>
      </c>
      <c r="C1166" s="5">
        <v>1.07</v>
      </c>
      <c r="D1166" s="5">
        <v>1.1499999999999999</v>
      </c>
      <c r="E1166" s="5">
        <v>1.04</v>
      </c>
      <c r="F1166" s="5">
        <v>1.1399999999999999</v>
      </c>
      <c r="G1166" s="6">
        <v>175800</v>
      </c>
      <c r="H1166" s="10">
        <v>1.1399999999999999</v>
      </c>
      <c r="I1166" s="7">
        <f t="shared" si="170"/>
        <v>8.5714285714285576E-2</v>
      </c>
      <c r="J1166" s="8">
        <f t="shared" si="171"/>
        <v>1.1099999999999979</v>
      </c>
      <c r="K1166" s="8">
        <f t="shared" si="172"/>
        <v>0.66200000000000236</v>
      </c>
      <c r="L1166" s="8">
        <f t="shared" si="173"/>
        <v>0.88600000000000012</v>
      </c>
      <c r="M1166" s="19">
        <f t="shared" si="174"/>
        <v>0.67673716012083673</v>
      </c>
      <c r="N1166" s="19">
        <f t="shared" si="175"/>
        <v>0.16387960456721384</v>
      </c>
      <c r="O1166" s="19">
        <f t="shared" si="176"/>
        <v>4.3714142171510637E-2</v>
      </c>
      <c r="P1166" s="19">
        <f t="shared" si="177"/>
        <v>-1.5599344310497934E-2</v>
      </c>
      <c r="Q1166" s="15"/>
      <c r="R1166" s="1"/>
      <c r="S1166" s="15"/>
      <c r="X1166" s="10"/>
      <c r="Y1166" s="10"/>
    </row>
    <row r="1167" spans="1:25">
      <c r="A1167" s="3">
        <v>40025</v>
      </c>
      <c r="B1167" s="9">
        <f t="shared" si="178"/>
        <v>40025</v>
      </c>
      <c r="C1167" s="5">
        <v>1.1399999999999999</v>
      </c>
      <c r="D1167" s="5">
        <v>1.1499999999999999</v>
      </c>
      <c r="E1167" s="5">
        <v>1.1000000000000001</v>
      </c>
      <c r="F1167" s="5">
        <v>1.1399999999999999</v>
      </c>
      <c r="G1167" s="6">
        <v>108600</v>
      </c>
      <c r="H1167" s="10">
        <v>1.1399999999999999</v>
      </c>
      <c r="I1167" s="7">
        <f t="shared" si="170"/>
        <v>0</v>
      </c>
      <c r="J1167" s="8">
        <f t="shared" si="171"/>
        <v>1.1484714269052598</v>
      </c>
      <c r="K1167" s="8">
        <f t="shared" si="172"/>
        <v>0.65852857309474055</v>
      </c>
      <c r="L1167" s="8">
        <f t="shared" si="173"/>
        <v>0.90350000000000019</v>
      </c>
      <c r="M1167" s="19">
        <f t="shared" si="174"/>
        <v>0.74399634856851182</v>
      </c>
      <c r="N1167" s="19">
        <f t="shared" si="175"/>
        <v>9.9387461500806948E-2</v>
      </c>
      <c r="O1167" s="19">
        <f t="shared" si="176"/>
        <v>3.4658943157893717E-2</v>
      </c>
      <c r="P1167" s="19">
        <f t="shared" si="177"/>
        <v>-5.2438472889151013E-3</v>
      </c>
      <c r="Q1167" s="15"/>
      <c r="R1167" s="1"/>
      <c r="S1167" s="15"/>
      <c r="X1167" s="10"/>
      <c r="Y1167" s="10"/>
    </row>
    <row r="1168" spans="1:25">
      <c r="A1168" s="3">
        <v>40028</v>
      </c>
      <c r="B1168" s="9">
        <f t="shared" si="178"/>
        <v>40028</v>
      </c>
      <c r="C1168" s="5">
        <v>1.1399999999999999</v>
      </c>
      <c r="D1168" s="5">
        <v>1.25</v>
      </c>
      <c r="E1168" s="5">
        <v>1.1299999999999999</v>
      </c>
      <c r="F1168" s="5">
        <v>1.24</v>
      </c>
      <c r="G1168" s="6">
        <v>63400</v>
      </c>
      <c r="H1168" s="10">
        <v>1.24</v>
      </c>
      <c r="I1168" s="7">
        <f t="shared" si="170"/>
        <v>8.7719298245614127E-2</v>
      </c>
      <c r="J1168" s="8">
        <f t="shared" si="171"/>
        <v>1.2058194606159192</v>
      </c>
      <c r="K1168" s="8">
        <f t="shared" si="172"/>
        <v>0.64518053938408115</v>
      </c>
      <c r="L1168" s="8">
        <f t="shared" si="173"/>
        <v>0.9255000000000001</v>
      </c>
      <c r="M1168" s="19">
        <f t="shared" si="174"/>
        <v>0.86896440144808085</v>
      </c>
      <c r="N1168" s="19">
        <f t="shared" si="175"/>
        <v>0.16796863737303838</v>
      </c>
      <c r="O1168" s="19">
        <f t="shared" si="176"/>
        <v>4.9934227676166738E-2</v>
      </c>
      <c r="P1168" s="19">
        <f t="shared" si="177"/>
        <v>-2.0269482989827777E-2</v>
      </c>
      <c r="Q1168" s="15"/>
      <c r="R1168" s="1"/>
      <c r="S1168" s="15"/>
      <c r="X1168" s="10"/>
      <c r="Y1168" s="10"/>
    </row>
    <row r="1169" spans="1:25">
      <c r="A1169" s="3">
        <v>40029</v>
      </c>
      <c r="B1169" s="9">
        <f t="shared" si="178"/>
        <v>40029</v>
      </c>
      <c r="C1169" s="5">
        <v>1.25</v>
      </c>
      <c r="D1169" s="5">
        <v>1.25</v>
      </c>
      <c r="E1169" s="5">
        <v>1.17</v>
      </c>
      <c r="F1169" s="5">
        <v>1.2</v>
      </c>
      <c r="G1169" s="6">
        <v>75600</v>
      </c>
      <c r="H1169" s="10">
        <v>1.2</v>
      </c>
      <c r="I1169" s="7">
        <f t="shared" si="170"/>
        <v>-3.2258064516129059E-2</v>
      </c>
      <c r="J1169" s="8">
        <f t="shared" si="171"/>
        <v>1.2431464285499656</v>
      </c>
      <c r="K1169" s="8">
        <f t="shared" si="172"/>
        <v>0.64885357145003464</v>
      </c>
      <c r="L1169" s="8">
        <f t="shared" si="173"/>
        <v>0.94600000000000006</v>
      </c>
      <c r="M1169" s="19">
        <f t="shared" si="174"/>
        <v>0.9159121306396244</v>
      </c>
      <c r="N1169" s="19">
        <f t="shared" si="175"/>
        <v>5.4027218046340877E-2</v>
      </c>
      <c r="O1169" s="19">
        <f t="shared" si="176"/>
        <v>3.0955685451435858E-2</v>
      </c>
      <c r="P1169" s="19">
        <f t="shared" si="177"/>
        <v>5.6930298447314138E-3</v>
      </c>
      <c r="Q1169" s="15"/>
      <c r="R1169" s="1"/>
      <c r="S1169" s="15"/>
      <c r="X1169" s="10"/>
      <c r="Y1169" s="10"/>
    </row>
    <row r="1170" spans="1:25">
      <c r="A1170" s="3">
        <v>40030</v>
      </c>
      <c r="B1170" s="9">
        <f t="shared" si="178"/>
        <v>40030</v>
      </c>
      <c r="C1170" s="5">
        <v>1.25</v>
      </c>
      <c r="D1170" s="5">
        <v>1.27</v>
      </c>
      <c r="E1170" s="5">
        <v>1.18</v>
      </c>
      <c r="F1170" s="5">
        <v>1.18</v>
      </c>
      <c r="G1170" s="6">
        <v>82600</v>
      </c>
      <c r="H1170" s="10">
        <v>1.18</v>
      </c>
      <c r="I1170" s="7">
        <f t="shared" si="170"/>
        <v>-1.6666666666666684E-2</v>
      </c>
      <c r="J1170" s="8">
        <f t="shared" si="171"/>
        <v>1.2708430970285263</v>
      </c>
      <c r="K1170" s="8">
        <f t="shared" si="172"/>
        <v>0.659156902971474</v>
      </c>
      <c r="L1170" s="8">
        <f t="shared" si="173"/>
        <v>0.96500000000000008</v>
      </c>
      <c r="M1170" s="19">
        <f t="shared" si="174"/>
        <v>0.92798268712589649</v>
      </c>
      <c r="N1170" s="19">
        <f t="shared" si="175"/>
        <v>1.3178727612050134E-2</v>
      </c>
      <c r="O1170" s="19">
        <f t="shared" si="176"/>
        <v>2.2279490044360018E-2</v>
      </c>
      <c r="P1170" s="19">
        <f t="shared" si="177"/>
        <v>1.5879286136028885E-2</v>
      </c>
      <c r="Q1170" s="15"/>
      <c r="R1170" s="1"/>
      <c r="S1170" s="15"/>
      <c r="X1170" s="10"/>
      <c r="Y1170" s="10"/>
    </row>
    <row r="1171" spans="1:25">
      <c r="A1171" s="3">
        <v>40031</v>
      </c>
      <c r="B1171" s="9">
        <f t="shared" si="178"/>
        <v>40031</v>
      </c>
      <c r="C1171" s="5">
        <v>1.23</v>
      </c>
      <c r="D1171" s="5">
        <v>1.25</v>
      </c>
      <c r="E1171" s="5">
        <v>1.22</v>
      </c>
      <c r="F1171" s="5">
        <v>1.25</v>
      </c>
      <c r="G1171" s="6">
        <v>36600</v>
      </c>
      <c r="H1171" s="10">
        <v>1.25</v>
      </c>
      <c r="I1171" s="7">
        <f t="shared" si="170"/>
        <v>5.9322033898305142E-2</v>
      </c>
      <c r="J1171" s="8">
        <f t="shared" si="171"/>
        <v>1.3073671599273671</v>
      </c>
      <c r="K1171" s="8">
        <f t="shared" si="172"/>
        <v>0.66763284007263302</v>
      </c>
      <c r="L1171" s="8">
        <f t="shared" si="173"/>
        <v>0.98750000000000004</v>
      </c>
      <c r="M1171" s="19">
        <f t="shared" si="174"/>
        <v>0.95821278022383705</v>
      </c>
      <c r="N1171" s="19">
        <f t="shared" si="175"/>
        <v>3.2576139099715053E-2</v>
      </c>
      <c r="O1171" s="19">
        <f t="shared" si="176"/>
        <v>2.8740025408518985E-2</v>
      </c>
      <c r="P1171" s="19">
        <f t="shared" si="177"/>
        <v>1.2858754968581165E-2</v>
      </c>
      <c r="Q1171" s="15"/>
      <c r="R1171" s="1"/>
      <c r="S1171" s="15"/>
      <c r="X1171" s="10"/>
      <c r="Y1171" s="10"/>
    </row>
    <row r="1172" spans="1:25">
      <c r="A1172" s="3">
        <v>40032</v>
      </c>
      <c r="B1172" s="9">
        <f t="shared" si="178"/>
        <v>40032</v>
      </c>
      <c r="C1172" s="5">
        <v>1.3</v>
      </c>
      <c r="D1172" s="5">
        <v>1.3</v>
      </c>
      <c r="E1172" s="5">
        <v>1.2</v>
      </c>
      <c r="F1172" s="5">
        <v>1.24</v>
      </c>
      <c r="G1172" s="6">
        <v>59900</v>
      </c>
      <c r="H1172" s="10">
        <v>1.24</v>
      </c>
      <c r="I1172" s="7">
        <f t="shared" si="170"/>
        <v>-8.0000000000000071E-3</v>
      </c>
      <c r="J1172" s="8">
        <f t="shared" si="171"/>
        <v>1.3352284144805289</v>
      </c>
      <c r="K1172" s="8">
        <f t="shared" si="172"/>
        <v>0.68377158551947115</v>
      </c>
      <c r="L1172" s="8">
        <f t="shared" si="173"/>
        <v>1.0095000000000001</v>
      </c>
      <c r="M1172" s="19">
        <f t="shared" si="174"/>
        <v>0.95274042203163001</v>
      </c>
      <c r="N1172" s="19">
        <f t="shared" si="175"/>
        <v>-5.7110052225860563E-3</v>
      </c>
      <c r="O1172" s="19">
        <f t="shared" si="176"/>
        <v>2.1310964055965484E-2</v>
      </c>
      <c r="P1172" s="19">
        <f t="shared" si="177"/>
        <v>2.4173085082337124E-2</v>
      </c>
      <c r="Q1172" s="15"/>
      <c r="R1172" s="1"/>
      <c r="S1172" s="15"/>
      <c r="X1172" s="10"/>
      <c r="Y1172" s="10"/>
    </row>
    <row r="1173" spans="1:25">
      <c r="A1173" s="3">
        <v>40035</v>
      </c>
      <c r="B1173" s="9">
        <f t="shared" si="178"/>
        <v>40035</v>
      </c>
      <c r="C1173" s="5">
        <v>1.24</v>
      </c>
      <c r="D1173" s="5">
        <v>1.24</v>
      </c>
      <c r="E1173" s="5">
        <v>1.2</v>
      </c>
      <c r="F1173" s="5">
        <v>1.23</v>
      </c>
      <c r="G1173" s="6">
        <v>88100</v>
      </c>
      <c r="H1173" s="10">
        <v>1.23</v>
      </c>
      <c r="I1173" s="7">
        <f t="shared" si="170"/>
        <v>-8.0645161290322648E-3</v>
      </c>
      <c r="J1173" s="8">
        <f t="shared" si="171"/>
        <v>1.3562284144805274</v>
      </c>
      <c r="K1173" s="8">
        <f t="shared" si="172"/>
        <v>0.70477158551947294</v>
      </c>
      <c r="L1173" s="8">
        <f t="shared" si="173"/>
        <v>1.0305000000000002</v>
      </c>
      <c r="M1173" s="19">
        <f t="shared" si="174"/>
        <v>0.92435172238233587</v>
      </c>
      <c r="N1173" s="19">
        <f t="shared" si="175"/>
        <v>-2.9796888000991797E-2</v>
      </c>
      <c r="O1173" s="19">
        <f t="shared" si="176"/>
        <v>1.5727646125751924E-2</v>
      </c>
      <c r="P1173" s="19">
        <f t="shared" si="177"/>
        <v>3.0712010333169653E-2</v>
      </c>
      <c r="Q1173" s="15"/>
      <c r="R1173" s="1"/>
      <c r="S1173" s="15"/>
      <c r="X1173" s="10"/>
      <c r="Y1173" s="10"/>
    </row>
    <row r="1174" spans="1:25">
      <c r="A1174" s="3">
        <v>40036</v>
      </c>
      <c r="B1174" s="9">
        <f t="shared" si="178"/>
        <v>40036</v>
      </c>
      <c r="C1174" s="5">
        <v>1.23</v>
      </c>
      <c r="D1174" s="5">
        <v>1.24</v>
      </c>
      <c r="E1174" s="5">
        <v>1.21</v>
      </c>
      <c r="F1174" s="5">
        <v>1.21</v>
      </c>
      <c r="G1174" s="6">
        <v>64200</v>
      </c>
      <c r="H1174" s="10">
        <v>1.21</v>
      </c>
      <c r="I1174" s="7">
        <f t="shared" si="170"/>
        <v>-1.6260162601626032E-2</v>
      </c>
      <c r="J1174" s="8">
        <f t="shared" si="171"/>
        <v>1.3676006948823671</v>
      </c>
      <c r="K1174" s="8">
        <f t="shared" si="172"/>
        <v>0.73439930511763318</v>
      </c>
      <c r="L1174" s="8">
        <f t="shared" si="173"/>
        <v>1.0510000000000002</v>
      </c>
      <c r="M1174" s="19">
        <f t="shared" si="174"/>
        <v>0.86220314391951969</v>
      </c>
      <c r="N1174" s="19">
        <f t="shared" si="175"/>
        <v>-6.7234773255617858E-2</v>
      </c>
      <c r="O1174" s="19">
        <f t="shared" si="176"/>
        <v>8.3852249963333649E-3</v>
      </c>
      <c r="P1174" s="19">
        <f t="shared" si="177"/>
        <v>4.2038754409093049E-2</v>
      </c>
      <c r="Q1174" s="15"/>
      <c r="R1174" s="1"/>
      <c r="S1174" s="15"/>
      <c r="X1174" s="10"/>
      <c r="Y1174" s="10"/>
    </row>
    <row r="1175" spans="1:25">
      <c r="A1175" s="3">
        <v>40037</v>
      </c>
      <c r="B1175" s="9">
        <f t="shared" si="178"/>
        <v>40037</v>
      </c>
      <c r="C1175" s="5">
        <v>1.2</v>
      </c>
      <c r="D1175" s="5">
        <v>1.21</v>
      </c>
      <c r="E1175" s="5">
        <v>1.1599999999999999</v>
      </c>
      <c r="F1175" s="5">
        <v>1.2</v>
      </c>
      <c r="G1175" s="6">
        <v>78600</v>
      </c>
      <c r="H1175" s="10">
        <v>1.2</v>
      </c>
      <c r="I1175" s="7">
        <f t="shared" si="170"/>
        <v>-8.2644628099173625E-3</v>
      </c>
      <c r="J1175" s="8">
        <f t="shared" si="171"/>
        <v>1.3730541273888024</v>
      </c>
      <c r="K1175" s="8">
        <f t="shared" si="172"/>
        <v>0.76794587261119762</v>
      </c>
      <c r="L1175" s="8">
        <f t="shared" si="173"/>
        <v>1.0705</v>
      </c>
      <c r="M1175" s="19">
        <f t="shared" si="174"/>
        <v>0.78795690732745727</v>
      </c>
      <c r="N1175" s="19">
        <f t="shared" si="175"/>
        <v>-8.6112231340915599E-2</v>
      </c>
      <c r="O1175" s="19">
        <f t="shared" si="176"/>
        <v>3.987591207610738E-3</v>
      </c>
      <c r="P1175" s="19">
        <f t="shared" si="177"/>
        <v>4.5678920527016408E-2</v>
      </c>
      <c r="Q1175" s="15"/>
      <c r="R1175" s="1"/>
      <c r="S1175" s="15"/>
      <c r="X1175" s="10"/>
      <c r="Y1175" s="10"/>
    </row>
    <row r="1176" spans="1:25">
      <c r="A1176" s="3">
        <v>40038</v>
      </c>
      <c r="B1176" s="9">
        <f t="shared" si="178"/>
        <v>40038</v>
      </c>
      <c r="C1176" s="5">
        <v>1.17</v>
      </c>
      <c r="D1176" s="5">
        <v>1.21</v>
      </c>
      <c r="E1176" s="5">
        <v>1.17</v>
      </c>
      <c r="F1176" s="5">
        <v>1.17</v>
      </c>
      <c r="G1176" s="6">
        <v>60000</v>
      </c>
      <c r="H1176" s="10">
        <v>1.17</v>
      </c>
      <c r="I1176" s="7">
        <f t="shared" si="170"/>
        <v>-2.5000000000000022E-2</v>
      </c>
      <c r="J1176" s="8">
        <f t="shared" si="171"/>
        <v>1.3674169535067842</v>
      </c>
      <c r="K1176" s="8">
        <f t="shared" si="172"/>
        <v>0.81058304649321578</v>
      </c>
      <c r="L1176" s="8">
        <f t="shared" si="173"/>
        <v>1.089</v>
      </c>
      <c r="M1176" s="19">
        <f t="shared" si="174"/>
        <v>0.68695479065663978</v>
      </c>
      <c r="N1176" s="19">
        <f t="shared" si="175"/>
        <v>-0.12818228475639629</v>
      </c>
      <c r="O1176" s="19">
        <f t="shared" si="176"/>
        <v>-4.1055729483430448E-3</v>
      </c>
      <c r="P1176" s="19">
        <f t="shared" si="177"/>
        <v>5.5521066526527031E-2</v>
      </c>
      <c r="Q1176" s="15"/>
      <c r="R1176" s="1"/>
      <c r="S1176" s="15"/>
      <c r="X1176" s="10"/>
      <c r="Y1176" s="10"/>
    </row>
    <row r="1177" spans="1:25">
      <c r="A1177" s="3">
        <v>40039</v>
      </c>
      <c r="B1177" s="9">
        <f t="shared" si="178"/>
        <v>40039</v>
      </c>
      <c r="C1177" s="5">
        <v>1.22</v>
      </c>
      <c r="D1177" s="5">
        <v>1.23</v>
      </c>
      <c r="E1177" s="5">
        <v>1.1599999999999999</v>
      </c>
      <c r="F1177" s="5">
        <v>1.17</v>
      </c>
      <c r="G1177" s="6">
        <v>124400</v>
      </c>
      <c r="H1177" s="10">
        <v>1.17</v>
      </c>
      <c r="I1177" s="7">
        <f t="shared" si="170"/>
        <v>0</v>
      </c>
      <c r="J1177" s="8">
        <f t="shared" si="171"/>
        <v>1.3577588306905819</v>
      </c>
      <c r="K1177" s="8">
        <f t="shared" si="172"/>
        <v>0.85524116930941818</v>
      </c>
      <c r="L1177" s="8">
        <f t="shared" si="173"/>
        <v>1.1065</v>
      </c>
      <c r="M1177" s="19">
        <f t="shared" si="174"/>
        <v>0.58757421814355804</v>
      </c>
      <c r="N1177" s="19">
        <f t="shared" si="175"/>
        <v>-0.14466828656669939</v>
      </c>
      <c r="O1177" s="19">
        <f t="shared" si="176"/>
        <v>-7.0630415919838508E-3</v>
      </c>
      <c r="P1177" s="19">
        <f t="shared" si="177"/>
        <v>5.5093827843309295E-2</v>
      </c>
      <c r="Q1177" s="15"/>
      <c r="R1177" s="1"/>
      <c r="S1177" s="15"/>
      <c r="X1177" s="10"/>
      <c r="Y1177" s="10"/>
    </row>
    <row r="1178" spans="1:25">
      <c r="A1178" s="3">
        <v>40042</v>
      </c>
      <c r="B1178" s="9">
        <f t="shared" si="178"/>
        <v>40042</v>
      </c>
      <c r="C1178" s="5">
        <v>1.2</v>
      </c>
      <c r="D1178" s="5">
        <v>1.22</v>
      </c>
      <c r="E1178" s="5">
        <v>1.17</v>
      </c>
      <c r="F1178" s="5">
        <v>1.19</v>
      </c>
      <c r="G1178" s="6">
        <v>18800</v>
      </c>
      <c r="H1178" s="10">
        <v>1.19</v>
      </c>
      <c r="I1178" s="7">
        <f t="shared" si="170"/>
        <v>1.709401709401711E-2</v>
      </c>
      <c r="J1178" s="8">
        <f t="shared" si="171"/>
        <v>1.3411943570031375</v>
      </c>
      <c r="K1178" s="8">
        <f t="shared" si="172"/>
        <v>0.90880564299686295</v>
      </c>
      <c r="L1178" s="8">
        <f t="shared" si="173"/>
        <v>1.1250000000000002</v>
      </c>
      <c r="M1178" s="19">
        <f t="shared" si="174"/>
        <v>0.47577688072054264</v>
      </c>
      <c r="N1178" s="19">
        <f t="shared" si="175"/>
        <v>-0.19026930381023069</v>
      </c>
      <c r="O1178" s="19">
        <f t="shared" si="176"/>
        <v>-1.2199864447958992E-2</v>
      </c>
      <c r="P1178" s="19">
        <f t="shared" si="177"/>
        <v>6.2630840995056974E-2</v>
      </c>
      <c r="Q1178" s="15"/>
      <c r="R1178" s="1"/>
      <c r="S1178" s="15"/>
      <c r="X1178" s="10"/>
      <c r="Y1178" s="10"/>
    </row>
    <row r="1179" spans="1:25">
      <c r="A1179" s="3">
        <v>40043</v>
      </c>
      <c r="B1179" s="9">
        <f t="shared" si="178"/>
        <v>40043</v>
      </c>
      <c r="C1179" s="5">
        <v>1.22</v>
      </c>
      <c r="D1179" s="5">
        <v>1.19</v>
      </c>
      <c r="E1179" s="5">
        <v>1.22</v>
      </c>
      <c r="F1179" s="5">
        <v>1.22</v>
      </c>
      <c r="G1179" s="6">
        <v>0</v>
      </c>
      <c r="H1179" s="10">
        <v>1.22</v>
      </c>
      <c r="I1179" s="7">
        <f t="shared" si="170"/>
        <v>2.521008403361347E-2</v>
      </c>
      <c r="J1179" s="8">
        <f t="shared" si="171"/>
        <v>1.3277430835415993</v>
      </c>
      <c r="K1179" s="8">
        <f t="shared" si="172"/>
        <v>0.95725691645840039</v>
      </c>
      <c r="L1179" s="8">
        <f t="shared" si="173"/>
        <v>1.1424999999999998</v>
      </c>
      <c r="M1179" s="19">
        <f t="shared" si="174"/>
        <v>0.38702897906854578</v>
      </c>
      <c r="N1179" s="19">
        <f t="shared" si="175"/>
        <v>-0.18653260645534556</v>
      </c>
      <c r="O1179" s="19">
        <f t="shared" si="176"/>
        <v>-1.0029324528023431E-2</v>
      </c>
      <c r="P1179" s="19">
        <f t="shared" si="177"/>
        <v>5.3313130078908061E-2</v>
      </c>
      <c r="Q1179" s="15"/>
      <c r="R1179" s="1"/>
      <c r="S1179" s="15"/>
      <c r="X1179" s="10"/>
      <c r="Y1179" s="10"/>
    </row>
    <row r="1180" spans="1:25">
      <c r="A1180" s="3">
        <v>40044</v>
      </c>
      <c r="B1180" s="9">
        <f t="shared" si="178"/>
        <v>40044</v>
      </c>
      <c r="C1180" s="5">
        <v>1.23</v>
      </c>
      <c r="D1180" s="5">
        <v>1.23</v>
      </c>
      <c r="E1180" s="5">
        <v>1.1599999999999999</v>
      </c>
      <c r="F1180" s="5">
        <v>1.1599999999999999</v>
      </c>
      <c r="G1180" s="6">
        <v>925600</v>
      </c>
      <c r="H1180" s="10">
        <v>1.1599999999999999</v>
      </c>
      <c r="I1180" s="7">
        <f t="shared" si="170"/>
        <v>-4.9180327868852507E-2</v>
      </c>
      <c r="J1180" s="8">
        <f t="shared" si="171"/>
        <v>1.3195231327309753</v>
      </c>
      <c r="K1180" s="8">
        <f t="shared" si="172"/>
        <v>0.9844768672690245</v>
      </c>
      <c r="L1180" s="8">
        <f t="shared" si="173"/>
        <v>1.1519999999999999</v>
      </c>
      <c r="M1180" s="19">
        <f t="shared" si="174"/>
        <v>0.34032924144919896</v>
      </c>
      <c r="N1180" s="19">
        <f t="shared" si="175"/>
        <v>-0.12066212130093736</v>
      </c>
      <c r="O1180" s="19">
        <f t="shared" si="176"/>
        <v>-6.1909196986349429E-3</v>
      </c>
      <c r="P1180" s="19">
        <f t="shared" si="177"/>
        <v>2.8435366036665265E-2</v>
      </c>
      <c r="Q1180" s="15"/>
      <c r="R1180" s="1"/>
      <c r="S1180" s="15"/>
      <c r="X1180" s="10"/>
      <c r="Y1180" s="10"/>
    </row>
    <row r="1181" spans="1:25">
      <c r="A1181" s="3">
        <v>40045</v>
      </c>
      <c r="B1181" s="9">
        <f t="shared" si="178"/>
        <v>40045</v>
      </c>
      <c r="C1181" s="5">
        <v>1.1599999999999999</v>
      </c>
      <c r="D1181" s="5">
        <v>1.18</v>
      </c>
      <c r="E1181" s="5">
        <v>1.1499999999999999</v>
      </c>
      <c r="F1181" s="5">
        <v>1.1499999999999999</v>
      </c>
      <c r="G1181" s="6">
        <v>237800</v>
      </c>
      <c r="H1181" s="10">
        <v>1.1499999999999999</v>
      </c>
      <c r="I1181" s="7">
        <f t="shared" si="170"/>
        <v>-8.6206896551724223E-3</v>
      </c>
      <c r="J1181" s="8">
        <f t="shared" si="171"/>
        <v>1.3118778199082792</v>
      </c>
      <c r="K1181" s="8">
        <f t="shared" si="172"/>
        <v>1.0071221800917207</v>
      </c>
      <c r="L1181" s="8">
        <f t="shared" si="173"/>
        <v>1.1595</v>
      </c>
      <c r="M1181" s="19">
        <f t="shared" si="174"/>
        <v>0.30260046481034086</v>
      </c>
      <c r="N1181" s="19">
        <f t="shared" si="175"/>
        <v>-0.1108596383848782</v>
      </c>
      <c r="O1181" s="19">
        <f t="shared" si="176"/>
        <v>-5.7939968107060241E-3</v>
      </c>
      <c r="P1181" s="19">
        <f t="shared" si="177"/>
        <v>2.3002381849271034E-2</v>
      </c>
      <c r="Q1181" s="15"/>
      <c r="R1181" s="1"/>
      <c r="S1181" s="15"/>
      <c r="X1181" s="10"/>
      <c r="Y1181" s="10"/>
    </row>
    <row r="1182" spans="1:25">
      <c r="A1182" s="3">
        <v>40046</v>
      </c>
      <c r="B1182" s="9">
        <f t="shared" si="178"/>
        <v>40046</v>
      </c>
      <c r="C1182" s="5">
        <v>1.1499999999999999</v>
      </c>
      <c r="D1182" s="5">
        <v>1.1499999999999999</v>
      </c>
      <c r="E1182" s="5">
        <v>0.99</v>
      </c>
      <c r="F1182" s="5">
        <v>1.02</v>
      </c>
      <c r="G1182" s="6">
        <v>420300</v>
      </c>
      <c r="H1182" s="10">
        <v>1.02</v>
      </c>
      <c r="I1182" s="7">
        <f t="shared" si="170"/>
        <v>-0.11304347826086948</v>
      </c>
      <c r="J1182" s="8">
        <f t="shared" si="171"/>
        <v>1.3142273257973691</v>
      </c>
      <c r="K1182" s="8">
        <f t="shared" si="172"/>
        <v>1.0027726742026306</v>
      </c>
      <c r="L1182" s="8">
        <f t="shared" si="173"/>
        <v>1.1584999999999999</v>
      </c>
      <c r="M1182" s="19">
        <f t="shared" si="174"/>
        <v>0.31059347707335189</v>
      </c>
      <c r="N1182" s="19">
        <f t="shared" si="175"/>
        <v>2.6414408411503127E-2</v>
      </c>
      <c r="O1182" s="19">
        <f t="shared" si="176"/>
        <v>1.7909487098837862E-3</v>
      </c>
      <c r="P1182" s="19">
        <f t="shared" si="177"/>
        <v>-4.3187469952195787E-3</v>
      </c>
      <c r="Q1182" s="15"/>
      <c r="R1182" s="1"/>
      <c r="S1182" s="15"/>
      <c r="X1182" s="10"/>
      <c r="Y1182" s="10"/>
    </row>
    <row r="1183" spans="1:25">
      <c r="A1183" s="3">
        <v>40049</v>
      </c>
      <c r="B1183" s="9">
        <f t="shared" si="178"/>
        <v>40049</v>
      </c>
      <c r="C1183" s="5">
        <v>1.02</v>
      </c>
      <c r="D1183" s="5">
        <v>1.08</v>
      </c>
      <c r="E1183" s="5">
        <v>1.02</v>
      </c>
      <c r="F1183" s="5">
        <v>1.05</v>
      </c>
      <c r="G1183" s="6">
        <v>71600</v>
      </c>
      <c r="H1183" s="10">
        <v>1.05</v>
      </c>
      <c r="I1183" s="7">
        <f t="shared" si="170"/>
        <v>2.9411764705882377E-2</v>
      </c>
      <c r="J1183" s="8">
        <f t="shared" si="171"/>
        <v>1.3142273257973691</v>
      </c>
      <c r="K1183" s="8">
        <f t="shared" si="172"/>
        <v>1.0027726742026306</v>
      </c>
      <c r="L1183" s="8">
        <f t="shared" si="173"/>
        <v>1.1584999999999999</v>
      </c>
      <c r="M1183" s="19">
        <f t="shared" si="174"/>
        <v>0.31059347707335189</v>
      </c>
      <c r="N1183" s="19">
        <f t="shared" si="175"/>
        <v>0</v>
      </c>
      <c r="O1183" s="19">
        <f t="shared" si="176"/>
        <v>0</v>
      </c>
      <c r="P1183" s="19">
        <f t="shared" si="177"/>
        <v>0</v>
      </c>
      <c r="Q1183" s="15"/>
      <c r="R1183" s="1"/>
      <c r="S1183" s="15"/>
      <c r="X1183" s="10"/>
      <c r="Y1183" s="10"/>
    </row>
    <row r="1184" spans="1:25">
      <c r="A1184" s="3">
        <v>40050</v>
      </c>
      <c r="B1184" s="9">
        <f t="shared" si="178"/>
        <v>40050</v>
      </c>
      <c r="C1184" s="5">
        <v>1.04</v>
      </c>
      <c r="D1184" s="5">
        <v>1.06</v>
      </c>
      <c r="E1184" s="5">
        <v>0.99</v>
      </c>
      <c r="F1184" s="5">
        <v>1.06</v>
      </c>
      <c r="G1184" s="6">
        <v>207000</v>
      </c>
      <c r="H1184" s="10">
        <v>1.06</v>
      </c>
      <c r="I1184" s="7">
        <f t="shared" si="170"/>
        <v>9.5238095238095316E-3</v>
      </c>
      <c r="J1184" s="8">
        <f t="shared" si="171"/>
        <v>1.2984481381864896</v>
      </c>
      <c r="K1184" s="8">
        <f t="shared" si="172"/>
        <v>1.0285518618135099</v>
      </c>
      <c r="L1184" s="8">
        <f t="shared" si="173"/>
        <v>1.1634999999999998</v>
      </c>
      <c r="M1184" s="19">
        <f t="shared" si="174"/>
        <v>0.26240414936112916</v>
      </c>
      <c r="N1184" s="19">
        <f t="shared" si="175"/>
        <v>-0.1551524139086862</v>
      </c>
      <c r="O1184" s="19">
        <f t="shared" si="176"/>
        <v>-1.2006437015229405E-2</v>
      </c>
      <c r="P1184" s="19">
        <f t="shared" si="177"/>
        <v>2.5707907957681408E-2</v>
      </c>
      <c r="Q1184" s="15"/>
      <c r="R1184" s="1"/>
      <c r="S1184" s="15"/>
      <c r="X1184" s="10"/>
      <c r="Y1184" s="10"/>
    </row>
    <row r="1185" spans="1:25">
      <c r="A1185" s="3">
        <v>40051</v>
      </c>
      <c r="B1185" s="9">
        <f t="shared" si="178"/>
        <v>40051</v>
      </c>
      <c r="C1185" s="5">
        <v>1.04</v>
      </c>
      <c r="D1185" s="5">
        <v>1.05</v>
      </c>
      <c r="E1185" s="5">
        <v>1</v>
      </c>
      <c r="F1185" s="5">
        <v>1.04</v>
      </c>
      <c r="G1185" s="6">
        <v>91100</v>
      </c>
      <c r="H1185" s="10">
        <v>1.04</v>
      </c>
      <c r="I1185" s="7">
        <f t="shared" si="170"/>
        <v>-1.8867924528301903E-2</v>
      </c>
      <c r="J1185" s="8">
        <f t="shared" si="171"/>
        <v>1.299689428998734</v>
      </c>
      <c r="K1185" s="8">
        <f t="shared" si="172"/>
        <v>1.0263105710012657</v>
      </c>
      <c r="L1185" s="8">
        <f t="shared" si="173"/>
        <v>1.1629999999999998</v>
      </c>
      <c r="M1185" s="19">
        <f t="shared" si="174"/>
        <v>0.26637049809470509</v>
      </c>
      <c r="N1185" s="19">
        <f t="shared" si="175"/>
        <v>1.5115419261596021E-2</v>
      </c>
      <c r="O1185" s="19">
        <f t="shared" si="176"/>
        <v>9.5598027810183739E-4</v>
      </c>
      <c r="P1185" s="19">
        <f t="shared" si="177"/>
        <v>-2.1790741871707381E-3</v>
      </c>
      <c r="Q1185" s="15"/>
      <c r="R1185" s="1"/>
      <c r="S1185" s="15"/>
      <c r="X1185" s="10"/>
      <c r="Y1185" s="10"/>
    </row>
    <row r="1186" spans="1:25">
      <c r="A1186" s="3">
        <v>40052</v>
      </c>
      <c r="B1186" s="9">
        <f t="shared" si="178"/>
        <v>40052</v>
      </c>
      <c r="C1186" s="5">
        <v>1.04</v>
      </c>
      <c r="D1186" s="5">
        <v>1.07</v>
      </c>
      <c r="E1186" s="5">
        <v>0.94</v>
      </c>
      <c r="F1186" s="5">
        <v>1</v>
      </c>
      <c r="G1186" s="6">
        <v>136600</v>
      </c>
      <c r="H1186" s="10">
        <v>1</v>
      </c>
      <c r="I1186" s="7">
        <f t="shared" si="170"/>
        <v>-3.8461538461538491E-2</v>
      </c>
      <c r="J1186" s="8">
        <f t="shared" si="171"/>
        <v>1.3099350512391508</v>
      </c>
      <c r="K1186" s="8">
        <f t="shared" si="172"/>
        <v>1.0020649487608491</v>
      </c>
      <c r="L1186" s="8">
        <f t="shared" si="173"/>
        <v>1.1559999999999999</v>
      </c>
      <c r="M1186" s="19">
        <f t="shared" si="174"/>
        <v>0.3072356765487238</v>
      </c>
      <c r="N1186" s="19">
        <f t="shared" si="175"/>
        <v>0.15341480661829732</v>
      </c>
      <c r="O1186" s="19">
        <f t="shared" si="176"/>
        <v>7.8831311633502463E-3</v>
      </c>
      <c r="P1186" s="19">
        <f t="shared" si="177"/>
        <v>-2.362405973930741E-2</v>
      </c>
      <c r="Q1186" s="15"/>
      <c r="R1186" s="1"/>
      <c r="S1186" s="15"/>
      <c r="X1186" s="10"/>
      <c r="Y1186" s="10"/>
    </row>
    <row r="1187" spans="1:25">
      <c r="A1187" s="3">
        <v>40053</v>
      </c>
      <c r="B1187" s="9">
        <f t="shared" si="178"/>
        <v>40053</v>
      </c>
      <c r="C1187" s="5">
        <v>1</v>
      </c>
      <c r="D1187" s="5">
        <v>1</v>
      </c>
      <c r="E1187" s="5">
        <v>0.95</v>
      </c>
      <c r="F1187" s="5">
        <v>0.97</v>
      </c>
      <c r="G1187" s="6">
        <v>46400</v>
      </c>
      <c r="H1187" s="10">
        <v>0.97</v>
      </c>
      <c r="I1187" s="7">
        <f t="shared" si="170"/>
        <v>-3.0000000000000027E-2</v>
      </c>
      <c r="J1187" s="8">
        <f t="shared" si="171"/>
        <v>1.3214971264130528</v>
      </c>
      <c r="K1187" s="8">
        <f t="shared" si="172"/>
        <v>0.97350287358694665</v>
      </c>
      <c r="L1187" s="8">
        <f t="shared" si="173"/>
        <v>1.1474999999999997</v>
      </c>
      <c r="M1187" s="19">
        <f t="shared" si="174"/>
        <v>0.35746607664741087</v>
      </c>
      <c r="N1187" s="19">
        <f t="shared" si="175"/>
        <v>0.16349142997630076</v>
      </c>
      <c r="O1187" s="19">
        <f t="shared" si="176"/>
        <v>8.8264491914807255E-3</v>
      </c>
      <c r="P1187" s="19">
        <f t="shared" si="177"/>
        <v>-2.8503217490265676E-2</v>
      </c>
      <c r="Q1187" s="15"/>
      <c r="R1187" s="1"/>
      <c r="S1187" s="15"/>
      <c r="X1187" s="10"/>
      <c r="Y1187" s="10"/>
    </row>
    <row r="1188" spans="1:25">
      <c r="A1188" s="3">
        <v>40056</v>
      </c>
      <c r="B1188" s="9">
        <f t="shared" si="178"/>
        <v>40056</v>
      </c>
      <c r="C1188" s="5">
        <v>0.96</v>
      </c>
      <c r="D1188" s="5">
        <v>0.96</v>
      </c>
      <c r="E1188" s="5">
        <v>0.9</v>
      </c>
      <c r="F1188" s="5">
        <v>0.9</v>
      </c>
      <c r="G1188" s="6">
        <v>334300</v>
      </c>
      <c r="H1188" s="10">
        <v>0.9</v>
      </c>
      <c r="I1188" s="7">
        <f t="shared" si="170"/>
        <v>-7.2164948453608199E-2</v>
      </c>
      <c r="J1188" s="8">
        <f t="shared" si="171"/>
        <v>1.329645675323367</v>
      </c>
      <c r="K1188" s="8">
        <f t="shared" si="172"/>
        <v>0.93135432467663259</v>
      </c>
      <c r="L1188" s="8">
        <f t="shared" si="173"/>
        <v>1.1304999999999998</v>
      </c>
      <c r="M1188" s="19">
        <f t="shared" si="174"/>
        <v>0.42764750223822889</v>
      </c>
      <c r="N1188" s="19">
        <f t="shared" si="175"/>
        <v>0.19633030985494593</v>
      </c>
      <c r="O1188" s="19">
        <f t="shared" si="176"/>
        <v>6.166149549209984E-3</v>
      </c>
      <c r="P1188" s="19">
        <f t="shared" si="177"/>
        <v>-4.3295762194326626E-2</v>
      </c>
      <c r="Q1188" s="15"/>
      <c r="R1188" s="1"/>
      <c r="S1188" s="15"/>
      <c r="X1188" s="10"/>
      <c r="Y1188" s="10"/>
    </row>
    <row r="1189" spans="1:25">
      <c r="A1189" s="3">
        <v>40057</v>
      </c>
      <c r="B1189" s="9">
        <f t="shared" si="178"/>
        <v>40057</v>
      </c>
      <c r="C1189" s="5">
        <v>0.97</v>
      </c>
      <c r="D1189" s="5">
        <v>0.97</v>
      </c>
      <c r="E1189" s="5">
        <v>0.95</v>
      </c>
      <c r="F1189" s="5">
        <v>0.95</v>
      </c>
      <c r="G1189" s="6">
        <v>50600</v>
      </c>
      <c r="H1189" s="10">
        <v>0.95</v>
      </c>
      <c r="I1189" s="7">
        <f t="shared" si="170"/>
        <v>5.5555555555555483E-2</v>
      </c>
      <c r="J1189" s="8">
        <f t="shared" si="171"/>
        <v>1.3291492363235065</v>
      </c>
      <c r="K1189" s="8">
        <f t="shared" si="172"/>
        <v>0.90685076367649342</v>
      </c>
      <c r="L1189" s="8">
        <f t="shared" si="173"/>
        <v>1.1179999999999999</v>
      </c>
      <c r="M1189" s="19">
        <f t="shared" si="174"/>
        <v>0.46567581961883003</v>
      </c>
      <c r="N1189" s="19">
        <f t="shared" si="175"/>
        <v>8.8924446375970564E-2</v>
      </c>
      <c r="O1189" s="19">
        <f t="shared" si="176"/>
        <v>-3.7336187307177363E-4</v>
      </c>
      <c r="P1189" s="19">
        <f t="shared" si="177"/>
        <v>-2.6309601352467914E-2</v>
      </c>
      <c r="Q1189" s="15"/>
      <c r="R1189" s="1"/>
      <c r="S1189" s="15"/>
      <c r="X1189" s="10"/>
      <c r="Y1189" s="10"/>
    </row>
    <row r="1190" spans="1:25">
      <c r="A1190" s="3">
        <v>40058</v>
      </c>
      <c r="B1190" s="9">
        <f t="shared" si="178"/>
        <v>40058</v>
      </c>
      <c r="C1190" s="5">
        <v>0.97</v>
      </c>
      <c r="D1190" s="5">
        <v>0.99</v>
      </c>
      <c r="E1190" s="5">
        <v>0.95</v>
      </c>
      <c r="F1190" s="5">
        <v>0.97</v>
      </c>
      <c r="G1190" s="6">
        <v>329400</v>
      </c>
      <c r="H1190" s="10">
        <v>0.97</v>
      </c>
      <c r="I1190" s="7">
        <f t="shared" si="170"/>
        <v>2.1052631578947389E-2</v>
      </c>
      <c r="J1190" s="8">
        <f t="shared" si="171"/>
        <v>1.3260291742536905</v>
      </c>
      <c r="K1190" s="8">
        <f t="shared" si="172"/>
        <v>0.88897082574630881</v>
      </c>
      <c r="L1190" s="8">
        <f t="shared" si="173"/>
        <v>1.1074999999999997</v>
      </c>
      <c r="M1190" s="19">
        <f t="shared" si="174"/>
        <v>0.49164532271400746</v>
      </c>
      <c r="N1190" s="19">
        <f t="shared" si="175"/>
        <v>5.5767342861895344E-2</v>
      </c>
      <c r="O1190" s="19">
        <f t="shared" si="176"/>
        <v>-2.3474129048489797E-3</v>
      </c>
      <c r="P1190" s="19">
        <f t="shared" si="177"/>
        <v>-1.9716516373319205E-2</v>
      </c>
      <c r="Q1190" s="15"/>
      <c r="R1190" s="1"/>
      <c r="S1190" s="15"/>
      <c r="X1190" s="10"/>
      <c r="Y1190" s="10"/>
    </row>
    <row r="1191" spans="1:25">
      <c r="A1191" s="3">
        <v>40059</v>
      </c>
      <c r="B1191" s="9">
        <f t="shared" si="178"/>
        <v>40059</v>
      </c>
      <c r="C1191" s="5">
        <v>1.02</v>
      </c>
      <c r="D1191" s="5">
        <v>1.04</v>
      </c>
      <c r="E1191" s="5">
        <v>1.02</v>
      </c>
      <c r="F1191" s="5">
        <v>1.04</v>
      </c>
      <c r="G1191" s="6">
        <v>33000</v>
      </c>
      <c r="H1191" s="10">
        <v>1.04</v>
      </c>
      <c r="I1191" s="7">
        <f t="shared" si="170"/>
        <v>7.216494845360831E-2</v>
      </c>
      <c r="J1191" s="8">
        <f t="shared" si="171"/>
        <v>1.3071523257068547</v>
      </c>
      <c r="K1191" s="8">
        <f t="shared" si="172"/>
        <v>0.88684767429314515</v>
      </c>
      <c r="L1191" s="8">
        <f t="shared" si="173"/>
        <v>1.097</v>
      </c>
      <c r="M1191" s="19">
        <f t="shared" si="174"/>
        <v>0.47393105219417753</v>
      </c>
      <c r="N1191" s="19">
        <f t="shared" si="175"/>
        <v>-3.6030588925452696E-2</v>
      </c>
      <c r="O1191" s="19">
        <f t="shared" si="176"/>
        <v>-1.4235620839533926E-2</v>
      </c>
      <c r="P1191" s="19">
        <f t="shared" si="177"/>
        <v>-2.388325231462163E-3</v>
      </c>
      <c r="Q1191" s="15"/>
      <c r="R1191" s="1"/>
      <c r="S1191" s="15"/>
      <c r="X1191" s="10"/>
      <c r="Y1191" s="10"/>
    </row>
    <row r="1192" spans="1:25">
      <c r="A1192" s="3">
        <v>40060</v>
      </c>
      <c r="B1192" s="9">
        <f t="shared" si="178"/>
        <v>40060</v>
      </c>
      <c r="C1192" s="5">
        <v>1.05</v>
      </c>
      <c r="D1192" s="5">
        <v>1.05</v>
      </c>
      <c r="E1192" s="5">
        <v>0.99</v>
      </c>
      <c r="F1192" s="5">
        <v>0.99</v>
      </c>
      <c r="G1192" s="6">
        <v>49200</v>
      </c>
      <c r="H1192" s="10">
        <v>0.99</v>
      </c>
      <c r="I1192" s="7">
        <f t="shared" si="170"/>
        <v>-4.8076923076923121E-2</v>
      </c>
      <c r="J1192" s="8">
        <f t="shared" si="171"/>
        <v>1.288801248160651</v>
      </c>
      <c r="K1192" s="8">
        <f t="shared" si="172"/>
        <v>0.88019875183934859</v>
      </c>
      <c r="L1192" s="8">
        <f t="shared" si="173"/>
        <v>1.0844999999999998</v>
      </c>
      <c r="M1192" s="19">
        <f t="shared" si="174"/>
        <v>0.46421617329886805</v>
      </c>
      <c r="N1192" s="19">
        <f t="shared" si="175"/>
        <v>-2.0498506798261294E-2</v>
      </c>
      <c r="O1192" s="19">
        <f t="shared" si="176"/>
        <v>-1.4038974024148389E-2</v>
      </c>
      <c r="P1192" s="19">
        <f t="shared" si="177"/>
        <v>-7.4972542033174159E-3</v>
      </c>
      <c r="Q1192" s="15"/>
      <c r="R1192" s="1"/>
      <c r="S1192" s="15"/>
      <c r="X1192" s="10"/>
      <c r="Y1192" s="10"/>
    </row>
    <row r="1193" spans="1:25">
      <c r="A1193" s="3">
        <v>40063</v>
      </c>
      <c r="B1193" s="9">
        <f t="shared" si="178"/>
        <v>40063</v>
      </c>
      <c r="C1193" s="5">
        <v>1</v>
      </c>
      <c r="D1193" s="5">
        <v>1.05</v>
      </c>
      <c r="E1193" s="5">
        <v>1</v>
      </c>
      <c r="F1193" s="5">
        <v>1.03</v>
      </c>
      <c r="G1193" s="6">
        <v>66700</v>
      </c>
      <c r="H1193" s="10">
        <v>1.03</v>
      </c>
      <c r="I1193" s="7">
        <f t="shared" si="170"/>
        <v>4.0404040404040442E-2</v>
      </c>
      <c r="J1193" s="8">
        <f t="shared" si="171"/>
        <v>1.2686623032413862</v>
      </c>
      <c r="K1193" s="8">
        <f t="shared" si="172"/>
        <v>0.88033769675861384</v>
      </c>
      <c r="L1193" s="8">
        <f t="shared" si="173"/>
        <v>1.0745</v>
      </c>
      <c r="M1193" s="19">
        <f t="shared" si="174"/>
        <v>0.44110868807796821</v>
      </c>
      <c r="N1193" s="19">
        <f t="shared" si="175"/>
        <v>-4.9777423859859692E-2</v>
      </c>
      <c r="O1193" s="19">
        <f t="shared" si="176"/>
        <v>-1.5626106001997347E-2</v>
      </c>
      <c r="P1193" s="19">
        <f t="shared" si="177"/>
        <v>1.5785630117617918E-4</v>
      </c>
      <c r="Q1193" s="15"/>
      <c r="R1193" s="1"/>
      <c r="S1193" s="15"/>
      <c r="X1193" s="10"/>
      <c r="Y1193" s="10"/>
    </row>
    <row r="1194" spans="1:25">
      <c r="A1194" s="3">
        <v>40064</v>
      </c>
      <c r="B1194" s="9">
        <f t="shared" si="178"/>
        <v>40064</v>
      </c>
      <c r="C1194" s="5">
        <v>1.01</v>
      </c>
      <c r="D1194" s="5">
        <v>1.1100000000000001</v>
      </c>
      <c r="E1194" s="5">
        <v>1</v>
      </c>
      <c r="F1194" s="5">
        <v>1.05</v>
      </c>
      <c r="G1194" s="6">
        <v>105800</v>
      </c>
      <c r="H1194" s="10">
        <v>1.05</v>
      </c>
      <c r="I1194" s="7">
        <f t="shared" si="170"/>
        <v>1.9417475728155355E-2</v>
      </c>
      <c r="J1194" s="8">
        <f t="shared" si="171"/>
        <v>1.2505950841277409</v>
      </c>
      <c r="K1194" s="8">
        <f t="shared" si="172"/>
        <v>0.88240491587225911</v>
      </c>
      <c r="L1194" s="8">
        <f t="shared" si="173"/>
        <v>1.0665</v>
      </c>
      <c r="M1194" s="19">
        <f t="shared" si="174"/>
        <v>0.41725761227375419</v>
      </c>
      <c r="N1194" s="19">
        <f t="shared" si="175"/>
        <v>-5.407074593823967E-2</v>
      </c>
      <c r="O1194" s="19">
        <f t="shared" si="176"/>
        <v>-1.4241157057701008E-2</v>
      </c>
      <c r="P1194" s="19">
        <f t="shared" si="177"/>
        <v>2.3482115116241521E-3</v>
      </c>
      <c r="Q1194" s="15"/>
      <c r="R1194" s="1"/>
      <c r="S1194" s="15"/>
      <c r="X1194" s="10"/>
      <c r="Y1194" s="10"/>
    </row>
    <row r="1195" spans="1:25">
      <c r="A1195" s="3">
        <v>40065</v>
      </c>
      <c r="B1195" s="9">
        <f t="shared" si="178"/>
        <v>40065</v>
      </c>
      <c r="C1195" s="5">
        <v>1.05</v>
      </c>
      <c r="D1195" s="5">
        <v>1.08</v>
      </c>
      <c r="E1195" s="5">
        <v>1.02</v>
      </c>
      <c r="F1195" s="5">
        <v>1.05</v>
      </c>
      <c r="G1195" s="6">
        <v>70400</v>
      </c>
      <c r="H1195" s="10">
        <v>1.05</v>
      </c>
      <c r="I1195" s="7">
        <f t="shared" si="170"/>
        <v>0</v>
      </c>
      <c r="J1195" s="8">
        <f t="shared" si="171"/>
        <v>1.2326548300508799</v>
      </c>
      <c r="K1195" s="8">
        <f t="shared" si="172"/>
        <v>0.88534516994912005</v>
      </c>
      <c r="L1195" s="8">
        <f t="shared" si="173"/>
        <v>1.0589999999999999</v>
      </c>
      <c r="M1195" s="19">
        <f t="shared" si="174"/>
        <v>0.3922872930133221</v>
      </c>
      <c r="N1195" s="19">
        <f t="shared" si="175"/>
        <v>-5.9843891461588403E-2</v>
      </c>
      <c r="O1195" s="19">
        <f t="shared" si="176"/>
        <v>-1.4345373898038177E-2</v>
      </c>
      <c r="P1195" s="19">
        <f t="shared" si="177"/>
        <v>3.3320916780642481E-3</v>
      </c>
      <c r="Q1195" s="15"/>
      <c r="R1195" s="1"/>
      <c r="S1195" s="15"/>
      <c r="X1195" s="10"/>
      <c r="Y1195" s="10"/>
    </row>
    <row r="1196" spans="1:25">
      <c r="A1196" s="3">
        <v>40066</v>
      </c>
      <c r="B1196" s="9">
        <f t="shared" si="178"/>
        <v>40066</v>
      </c>
      <c r="C1196" s="5">
        <v>1.05</v>
      </c>
      <c r="D1196" s="5">
        <v>1.1299999999999999</v>
      </c>
      <c r="E1196" s="5">
        <v>1.04</v>
      </c>
      <c r="F1196" s="5">
        <v>1.1000000000000001</v>
      </c>
      <c r="G1196" s="6">
        <v>242200</v>
      </c>
      <c r="H1196" s="10">
        <v>1.1000000000000001</v>
      </c>
      <c r="I1196" s="7">
        <f t="shared" ref="I1196:I1259" si="179">IF(A1197&gt;A1196,(H1196-H1195)/H1195, (H1196-H1197)/H1197)</f>
        <v>4.7619047619047658E-2</v>
      </c>
      <c r="J1196" s="8">
        <f t="shared" ref="J1196:J1259" si="180">(L1196)+2*STDEVPA(H1177:H1196)</f>
        <v>1.2227692440348794</v>
      </c>
      <c r="K1196" s="8">
        <f t="shared" ref="K1196:K1259" si="181">(L1196)-(2*STDEVPA(H1177:H1196))</f>
        <v>0.8882307559651208</v>
      </c>
      <c r="L1196" s="8">
        <f t="shared" ref="L1196:L1259" si="182">AVERAGE(H1177:H1196)</f>
        <v>1.0555000000000001</v>
      </c>
      <c r="M1196" s="19">
        <f t="shared" ref="M1196:M1259" si="183">(J1196-K1196)/K1196</f>
        <v>0.37663465920661648</v>
      </c>
      <c r="N1196" s="19">
        <f t="shared" ref="N1196:N1259" si="184">IF(A1197&gt;A1196,(M1196-M1195)/M1195, (M1196-M1197)/M1197)</f>
        <v>-3.9900945265066372E-2</v>
      </c>
      <c r="O1196" s="19">
        <f t="shared" ref="O1196:O1259" si="185">IF(A1197&gt;A1196,(J1196-J1195)/J1195, (J1196-J1197)/J1197)</f>
        <v>-8.019751981657745E-3</v>
      </c>
      <c r="P1196" s="19">
        <f t="shared" ref="P1196:P1259" si="186">IF(A1197&gt;A1196,(K1196-K1195)/K1195, (K1196-K1197)/K1197)</f>
        <v>3.2592779787419903E-3</v>
      </c>
      <c r="Q1196" s="15"/>
      <c r="R1196" s="1"/>
      <c r="S1196" s="15"/>
      <c r="X1196" s="10"/>
      <c r="Y1196" s="10"/>
    </row>
    <row r="1197" spans="1:25">
      <c r="A1197" s="3">
        <v>40067</v>
      </c>
      <c r="B1197" s="9">
        <f t="shared" si="178"/>
        <v>40067</v>
      </c>
      <c r="C1197" s="5">
        <v>1.1000000000000001</v>
      </c>
      <c r="D1197" s="5">
        <v>1.1200000000000001</v>
      </c>
      <c r="E1197" s="5">
        <v>1.07</v>
      </c>
      <c r="F1197" s="5">
        <v>1.0900000000000001</v>
      </c>
      <c r="G1197" s="6">
        <v>189300</v>
      </c>
      <c r="H1197" s="10">
        <v>1.0900000000000001</v>
      </c>
      <c r="I1197" s="7">
        <f t="shared" si="179"/>
        <v>-9.0909090909090974E-3</v>
      </c>
      <c r="J1197" s="8">
        <f t="shared" si="180"/>
        <v>1.2112842295096737</v>
      </c>
      <c r="K1197" s="8">
        <f t="shared" si="181"/>
        <v>0.89171577049032691</v>
      </c>
      <c r="L1197" s="8">
        <f t="shared" si="182"/>
        <v>1.0515000000000003</v>
      </c>
      <c r="M1197" s="19">
        <f t="shared" si="183"/>
        <v>0.35837479788388854</v>
      </c>
      <c r="N1197" s="19">
        <f t="shared" si="184"/>
        <v>-4.8481627689794846E-2</v>
      </c>
      <c r="O1197" s="19">
        <f t="shared" si="185"/>
        <v>-9.3926262712558575E-3</v>
      </c>
      <c r="P1197" s="19">
        <f t="shared" si="186"/>
        <v>3.9235463327538271E-3</v>
      </c>
      <c r="Q1197" s="15"/>
      <c r="R1197" s="1"/>
      <c r="S1197" s="15"/>
      <c r="X1197" s="10"/>
      <c r="Y1197" s="10"/>
    </row>
    <row r="1198" spans="1:25">
      <c r="A1198" s="3">
        <v>40070</v>
      </c>
      <c r="B1198" s="9">
        <f t="shared" si="178"/>
        <v>40070</v>
      </c>
      <c r="C1198" s="5">
        <v>1.08</v>
      </c>
      <c r="D1198" s="5">
        <v>1.08</v>
      </c>
      <c r="E1198" s="5">
        <v>1.05</v>
      </c>
      <c r="F1198" s="5">
        <v>1.05</v>
      </c>
      <c r="G1198" s="6">
        <v>70800</v>
      </c>
      <c r="H1198" s="10">
        <v>1.05</v>
      </c>
      <c r="I1198" s="7">
        <f t="shared" si="179"/>
        <v>-3.6697247706422048E-2</v>
      </c>
      <c r="J1198" s="8">
        <f t="shared" si="180"/>
        <v>1.1911253729748028</v>
      </c>
      <c r="K1198" s="8">
        <f t="shared" si="181"/>
        <v>0.8978746270251976</v>
      </c>
      <c r="L1198" s="8">
        <f t="shared" si="182"/>
        <v>1.0445000000000002</v>
      </c>
      <c r="M1198" s="19">
        <f t="shared" si="183"/>
        <v>0.32660544927212376</v>
      </c>
      <c r="N1198" s="19">
        <f t="shared" si="184"/>
        <v>-8.8648389338074701E-2</v>
      </c>
      <c r="O1198" s="19">
        <f t="shared" si="185"/>
        <v>-1.6642548498324961E-2</v>
      </c>
      <c r="P1198" s="19">
        <f t="shared" si="186"/>
        <v>6.9067484715271202E-3</v>
      </c>
      <c r="Q1198" s="15"/>
      <c r="R1198" s="1"/>
      <c r="S1198" s="15"/>
      <c r="X1198" s="10"/>
      <c r="Y1198" s="10"/>
    </row>
    <row r="1199" spans="1:25">
      <c r="A1199" s="3">
        <v>40071</v>
      </c>
      <c r="B1199" s="9">
        <f t="shared" si="178"/>
        <v>40071</v>
      </c>
      <c r="C1199" s="5">
        <v>1.07</v>
      </c>
      <c r="D1199" s="5">
        <v>1.0900000000000001</v>
      </c>
      <c r="E1199" s="5">
        <v>1.06</v>
      </c>
      <c r="F1199" s="5">
        <v>1.06</v>
      </c>
      <c r="G1199" s="6">
        <v>66700</v>
      </c>
      <c r="H1199" s="10">
        <v>1.06</v>
      </c>
      <c r="I1199" s="7">
        <f t="shared" si="179"/>
        <v>9.5238095238095316E-3</v>
      </c>
      <c r="J1199" s="8">
        <f t="shared" si="180"/>
        <v>1.1595081298126266</v>
      </c>
      <c r="K1199" s="8">
        <f t="shared" si="181"/>
        <v>0.91349187018737332</v>
      </c>
      <c r="L1199" s="8">
        <f t="shared" si="182"/>
        <v>1.0365</v>
      </c>
      <c r="M1199" s="19">
        <f t="shared" si="183"/>
        <v>0.26931412052390902</v>
      </c>
      <c r="N1199" s="19">
        <f t="shared" si="184"/>
        <v>-0.17541449132552681</v>
      </c>
      <c r="O1199" s="19">
        <f t="shared" si="185"/>
        <v>-2.6544009454867866E-2</v>
      </c>
      <c r="P1199" s="19">
        <f t="shared" si="186"/>
        <v>1.7393567756690206E-2</v>
      </c>
      <c r="Q1199" s="15"/>
      <c r="R1199" s="1"/>
      <c r="S1199" s="15"/>
      <c r="X1199" s="10"/>
      <c r="Y1199" s="10"/>
    </row>
    <row r="1200" spans="1:25">
      <c r="A1200" s="3">
        <v>40072</v>
      </c>
      <c r="B1200" s="9">
        <f t="shared" si="178"/>
        <v>40072</v>
      </c>
      <c r="C1200" s="5">
        <v>1.06</v>
      </c>
      <c r="D1200" s="5">
        <v>1.0900000000000001</v>
      </c>
      <c r="E1200" s="5">
        <v>1.01</v>
      </c>
      <c r="F1200" s="5">
        <v>1.08</v>
      </c>
      <c r="G1200" s="6">
        <v>245400</v>
      </c>
      <c r="H1200" s="10">
        <v>1.08</v>
      </c>
      <c r="I1200" s="7">
        <f t="shared" si="179"/>
        <v>1.8867924528301903E-2</v>
      </c>
      <c r="J1200" s="8">
        <f t="shared" si="180"/>
        <v>1.1438328343302191</v>
      </c>
      <c r="K1200" s="8">
        <f t="shared" si="181"/>
        <v>0.92116716566978085</v>
      </c>
      <c r="L1200" s="8">
        <f t="shared" si="182"/>
        <v>1.0325</v>
      </c>
      <c r="M1200" s="19">
        <f t="shared" si="183"/>
        <v>0.24172123905278145</v>
      </c>
      <c r="N1200" s="19">
        <f t="shared" si="184"/>
        <v>-0.10245612601912547</v>
      </c>
      <c r="O1200" s="19">
        <f t="shared" si="185"/>
        <v>-1.3518918133795769E-2</v>
      </c>
      <c r="P1200" s="19">
        <f t="shared" si="186"/>
        <v>8.4021497430876863E-3</v>
      </c>
      <c r="Q1200" s="15"/>
      <c r="R1200" s="1"/>
      <c r="S1200" s="15"/>
      <c r="X1200" s="10"/>
      <c r="Y1200" s="10"/>
    </row>
    <row r="1201" spans="1:25">
      <c r="A1201" s="3">
        <v>40073</v>
      </c>
      <c r="B1201" s="9">
        <f t="shared" si="178"/>
        <v>40073</v>
      </c>
      <c r="C1201" s="5">
        <v>1.1000000000000001</v>
      </c>
      <c r="D1201" s="5">
        <v>1.1000000000000001</v>
      </c>
      <c r="E1201" s="5">
        <v>1.05</v>
      </c>
      <c r="F1201" s="5">
        <v>1.06</v>
      </c>
      <c r="G1201" s="6">
        <v>346100</v>
      </c>
      <c r="H1201" s="10">
        <v>1.06</v>
      </c>
      <c r="I1201" s="7">
        <f t="shared" si="179"/>
        <v>-1.8518518518518535E-2</v>
      </c>
      <c r="J1201" s="8">
        <f t="shared" si="180"/>
        <v>1.1265088828481982</v>
      </c>
      <c r="K1201" s="8">
        <f t="shared" si="181"/>
        <v>0.92949111715180199</v>
      </c>
      <c r="L1201" s="8">
        <f t="shared" si="182"/>
        <v>1.028</v>
      </c>
      <c r="M1201" s="19">
        <f t="shared" si="183"/>
        <v>0.21196304306824243</v>
      </c>
      <c r="N1201" s="19">
        <f t="shared" si="184"/>
        <v>-0.12310956249087041</v>
      </c>
      <c r="O1201" s="19">
        <f t="shared" si="185"/>
        <v>-1.514552735510964E-2</v>
      </c>
      <c r="P1201" s="19">
        <f t="shared" si="186"/>
        <v>9.0363093608192106E-3</v>
      </c>
      <c r="Q1201" s="15"/>
      <c r="R1201" s="1"/>
      <c r="S1201" s="15"/>
      <c r="X1201" s="10"/>
      <c r="Y1201" s="10"/>
    </row>
    <row r="1202" spans="1:25">
      <c r="A1202" s="3">
        <v>40074</v>
      </c>
      <c r="B1202" s="9">
        <f t="shared" si="178"/>
        <v>40074</v>
      </c>
      <c r="C1202" s="5">
        <v>1.07</v>
      </c>
      <c r="D1202" s="5">
        <v>1.1000000000000001</v>
      </c>
      <c r="E1202" s="5">
        <v>1.06</v>
      </c>
      <c r="F1202" s="5">
        <v>1.1000000000000001</v>
      </c>
      <c r="G1202" s="6">
        <v>23900</v>
      </c>
      <c r="H1202" s="10">
        <v>1.1000000000000001</v>
      </c>
      <c r="I1202" s="7">
        <f t="shared" si="179"/>
        <v>3.7735849056603807E-2</v>
      </c>
      <c r="J1202" s="8">
        <f t="shared" si="180"/>
        <v>1.1352666451474045</v>
      </c>
      <c r="K1202" s="8">
        <f t="shared" si="181"/>
        <v>0.92873335485259501</v>
      </c>
      <c r="L1202" s="8">
        <f t="shared" si="182"/>
        <v>1.0319999999999998</v>
      </c>
      <c r="M1202" s="19">
        <f t="shared" si="183"/>
        <v>0.2223816870748544</v>
      </c>
      <c r="N1202" s="19">
        <f t="shared" si="184"/>
        <v>4.915311582527921E-2</v>
      </c>
      <c r="O1202" s="19">
        <f t="shared" si="185"/>
        <v>7.7742505474645901E-3</v>
      </c>
      <c r="P1202" s="19">
        <f t="shared" si="186"/>
        <v>-8.1524426132114605E-4</v>
      </c>
      <c r="Q1202" s="15"/>
      <c r="R1202" s="1"/>
      <c r="S1202" s="15"/>
      <c r="X1202" s="10"/>
      <c r="Y1202" s="10"/>
    </row>
    <row r="1203" spans="1:25">
      <c r="A1203" s="3">
        <v>40077</v>
      </c>
      <c r="B1203" s="9">
        <f t="shared" si="178"/>
        <v>40077</v>
      </c>
      <c r="C1203" s="5">
        <v>1.1000000000000001</v>
      </c>
      <c r="D1203" s="5">
        <v>1.1200000000000001</v>
      </c>
      <c r="E1203" s="5">
        <v>1.06</v>
      </c>
      <c r="F1203" s="5">
        <v>1.1200000000000001</v>
      </c>
      <c r="G1203" s="6">
        <v>46400</v>
      </c>
      <c r="H1203" s="10">
        <v>1.1200000000000001</v>
      </c>
      <c r="I1203" s="7">
        <f t="shared" si="179"/>
        <v>1.8181818181818195E-2</v>
      </c>
      <c r="J1203" s="8">
        <f t="shared" si="180"/>
        <v>1.1454954544515366</v>
      </c>
      <c r="K1203" s="8">
        <f t="shared" si="181"/>
        <v>0.92550454554846373</v>
      </c>
      <c r="L1203" s="8">
        <f t="shared" si="182"/>
        <v>1.0355000000000001</v>
      </c>
      <c r="M1203" s="19">
        <f t="shared" si="183"/>
        <v>0.23769835595210814</v>
      </c>
      <c r="N1203" s="19">
        <f t="shared" si="184"/>
        <v>6.887558538980823E-2</v>
      </c>
      <c r="O1203" s="19">
        <f t="shared" si="185"/>
        <v>9.0100500599169242E-3</v>
      </c>
      <c r="P1203" s="19">
        <f t="shared" si="186"/>
        <v>-3.4765729983324859E-3</v>
      </c>
      <c r="Q1203" s="15"/>
      <c r="R1203" s="1"/>
      <c r="S1203" s="15"/>
      <c r="X1203" s="10"/>
      <c r="Y1203" s="10"/>
    </row>
    <row r="1204" spans="1:25">
      <c r="A1204" s="3">
        <v>40078</v>
      </c>
      <c r="B1204" s="9">
        <f t="shared" si="178"/>
        <v>40078</v>
      </c>
      <c r="C1204" s="5">
        <v>1.1200000000000001</v>
      </c>
      <c r="D1204" s="5">
        <v>1.1299999999999999</v>
      </c>
      <c r="E1204" s="5">
        <v>1.06</v>
      </c>
      <c r="F1204" s="5">
        <v>1.06</v>
      </c>
      <c r="G1204" s="6">
        <v>42800</v>
      </c>
      <c r="H1204" s="10">
        <v>1.06</v>
      </c>
      <c r="I1204" s="7">
        <f t="shared" si="179"/>
        <v>-5.3571428571428617E-2</v>
      </c>
      <c r="J1204" s="8">
        <f t="shared" si="180"/>
        <v>1.1454954544515366</v>
      </c>
      <c r="K1204" s="8">
        <f t="shared" si="181"/>
        <v>0.92550454554846373</v>
      </c>
      <c r="L1204" s="8">
        <f t="shared" si="182"/>
        <v>1.0355000000000001</v>
      </c>
      <c r="M1204" s="19">
        <f t="shared" si="183"/>
        <v>0.23769835595210814</v>
      </c>
      <c r="N1204" s="19">
        <f t="shared" si="184"/>
        <v>0</v>
      </c>
      <c r="O1204" s="19">
        <f t="shared" si="185"/>
        <v>0</v>
      </c>
      <c r="P1204" s="19">
        <f t="shared" si="186"/>
        <v>0</v>
      </c>
      <c r="Q1204" s="15"/>
      <c r="R1204" s="1"/>
      <c r="S1204" s="15"/>
      <c r="X1204" s="10"/>
      <c r="Y1204" s="10"/>
    </row>
    <row r="1205" spans="1:25">
      <c r="A1205" s="3">
        <v>40079</v>
      </c>
      <c r="B1205" s="9">
        <f t="shared" si="178"/>
        <v>40079</v>
      </c>
      <c r="C1205" s="5">
        <v>1.08</v>
      </c>
      <c r="D1205" s="5">
        <v>1.1000000000000001</v>
      </c>
      <c r="E1205" s="5">
        <v>1.05</v>
      </c>
      <c r="F1205" s="5">
        <v>1.05</v>
      </c>
      <c r="G1205" s="6">
        <v>54800</v>
      </c>
      <c r="H1205" s="10">
        <v>1.05</v>
      </c>
      <c r="I1205" s="7">
        <f t="shared" si="179"/>
        <v>-9.4339622641509517E-3</v>
      </c>
      <c r="J1205" s="8">
        <f t="shared" si="180"/>
        <v>1.1461635148313634</v>
      </c>
      <c r="K1205" s="8">
        <f t="shared" si="181"/>
        <v>0.9258364851686367</v>
      </c>
      <c r="L1205" s="8">
        <f t="shared" si="182"/>
        <v>1.036</v>
      </c>
      <c r="M1205" s="19">
        <f t="shared" si="183"/>
        <v>0.23797617958704137</v>
      </c>
      <c r="N1205" s="19">
        <f t="shared" si="184"/>
        <v>1.1688075578831678E-3</v>
      </c>
      <c r="O1205" s="19">
        <f t="shared" si="185"/>
        <v>5.8320648696652793E-4</v>
      </c>
      <c r="P1205" s="19">
        <f t="shared" si="186"/>
        <v>3.586580117510508E-4</v>
      </c>
      <c r="Q1205" s="15"/>
      <c r="R1205" s="1"/>
      <c r="S1205" s="15"/>
      <c r="X1205" s="10"/>
      <c r="Y1205" s="10"/>
    </row>
    <row r="1206" spans="1:25">
      <c r="A1206" s="3">
        <v>40080</v>
      </c>
      <c r="B1206" s="9">
        <f t="shared" si="178"/>
        <v>40080</v>
      </c>
      <c r="C1206" s="5">
        <v>1.06</v>
      </c>
      <c r="D1206" s="5">
        <v>1.1000000000000001</v>
      </c>
      <c r="E1206" s="5">
        <v>1.05</v>
      </c>
      <c r="F1206" s="5">
        <v>1.0900000000000001</v>
      </c>
      <c r="G1206" s="6">
        <v>67700</v>
      </c>
      <c r="H1206" s="10">
        <v>1.0900000000000001</v>
      </c>
      <c r="I1206" s="7">
        <f t="shared" si="179"/>
        <v>3.8095238095238126E-2</v>
      </c>
      <c r="J1206" s="8">
        <f t="shared" si="180"/>
        <v>1.1517609545168477</v>
      </c>
      <c r="K1206" s="8">
        <f t="shared" si="181"/>
        <v>0.92923904548315261</v>
      </c>
      <c r="L1206" s="8">
        <f t="shared" si="182"/>
        <v>1.0405000000000002</v>
      </c>
      <c r="M1206" s="19">
        <f t="shared" si="183"/>
        <v>0.23946680901467721</v>
      </c>
      <c r="N1206" s="19">
        <f t="shared" si="184"/>
        <v>6.2637757704259184E-3</v>
      </c>
      <c r="O1206" s="19">
        <f t="shared" si="185"/>
        <v>4.883631011678013E-3</v>
      </c>
      <c r="P1206" s="19">
        <f t="shared" si="186"/>
        <v>3.6751201416480709E-3</v>
      </c>
      <c r="Q1206" s="15"/>
      <c r="R1206" s="1"/>
      <c r="S1206" s="15"/>
      <c r="X1206" s="10"/>
      <c r="Y1206" s="10"/>
    </row>
    <row r="1207" spans="1:25">
      <c r="A1207" s="3">
        <v>40081</v>
      </c>
      <c r="B1207" s="9">
        <f t="shared" si="178"/>
        <v>40081</v>
      </c>
      <c r="C1207" s="5">
        <v>1.08</v>
      </c>
      <c r="D1207" s="5">
        <v>1.08</v>
      </c>
      <c r="E1207" s="5">
        <v>1.01</v>
      </c>
      <c r="F1207" s="5">
        <v>1.01</v>
      </c>
      <c r="G1207" s="6">
        <v>81400</v>
      </c>
      <c r="H1207" s="10">
        <v>1.01</v>
      </c>
      <c r="I1207" s="7">
        <f t="shared" si="179"/>
        <v>-7.3394495412844096E-2</v>
      </c>
      <c r="J1207" s="8">
        <f t="shared" si="180"/>
        <v>1.1499941858892844</v>
      </c>
      <c r="K1207" s="8">
        <f t="shared" si="181"/>
        <v>0.93500581411071571</v>
      </c>
      <c r="L1207" s="8">
        <f t="shared" si="182"/>
        <v>1.0425</v>
      </c>
      <c r="M1207" s="19">
        <f t="shared" si="183"/>
        <v>0.22993265767341153</v>
      </c>
      <c r="N1207" s="19">
        <f t="shared" si="184"/>
        <v>-3.9814082713572695E-2</v>
      </c>
      <c r="O1207" s="19">
        <f t="shared" si="185"/>
        <v>-1.5339716289518174E-3</v>
      </c>
      <c r="P1207" s="19">
        <f t="shared" si="186"/>
        <v>6.205904342477012E-3</v>
      </c>
      <c r="Q1207" s="15"/>
      <c r="R1207" s="1"/>
      <c r="S1207" s="15"/>
      <c r="X1207" s="10"/>
      <c r="Y1207" s="10"/>
    </row>
    <row r="1208" spans="1:25">
      <c r="A1208" s="3">
        <v>40084</v>
      </c>
      <c r="B1208" s="9">
        <f t="shared" si="178"/>
        <v>40084</v>
      </c>
      <c r="C1208" s="5">
        <v>1.04</v>
      </c>
      <c r="D1208" s="5">
        <v>1.07</v>
      </c>
      <c r="E1208" s="5">
        <v>1.02</v>
      </c>
      <c r="F1208" s="5">
        <v>1.04</v>
      </c>
      <c r="G1208" s="6">
        <v>30200</v>
      </c>
      <c r="H1208" s="10">
        <v>1.04</v>
      </c>
      <c r="I1208" s="7">
        <f t="shared" si="179"/>
        <v>2.9702970297029729E-2</v>
      </c>
      <c r="J1208" s="8">
        <f t="shared" si="180"/>
        <v>1.1349341851953891</v>
      </c>
      <c r="K1208" s="8">
        <f t="shared" si="181"/>
        <v>0.96406581480461118</v>
      </c>
      <c r="L1208" s="8">
        <f t="shared" si="182"/>
        <v>1.0495000000000001</v>
      </c>
      <c r="M1208" s="19">
        <f t="shared" si="183"/>
        <v>0.1772372464274217</v>
      </c>
      <c r="N1208" s="19">
        <f t="shared" si="184"/>
        <v>-0.22917758520773762</v>
      </c>
      <c r="O1208" s="19">
        <f t="shared" si="185"/>
        <v>-1.3095718985961149E-2</v>
      </c>
      <c r="P1208" s="19">
        <f t="shared" si="186"/>
        <v>3.1080021380973388E-2</v>
      </c>
      <c r="Q1208" s="15"/>
      <c r="R1208" s="1"/>
      <c r="S1208" s="15"/>
      <c r="X1208" s="10"/>
      <c r="Y1208" s="10"/>
    </row>
    <row r="1209" spans="1:25">
      <c r="A1209" s="3">
        <v>40085</v>
      </c>
      <c r="B1209" s="9">
        <f t="shared" si="178"/>
        <v>40085</v>
      </c>
      <c r="C1209" s="5">
        <v>1.06</v>
      </c>
      <c r="D1209" s="5">
        <v>1.06</v>
      </c>
      <c r="E1209" s="5">
        <v>1.05</v>
      </c>
      <c r="F1209" s="5">
        <v>1.05</v>
      </c>
      <c r="G1209" s="6">
        <v>19500</v>
      </c>
      <c r="H1209" s="10">
        <v>1.05</v>
      </c>
      <c r="I1209" s="7">
        <f t="shared" si="179"/>
        <v>9.6153846153846229E-3</v>
      </c>
      <c r="J1209" s="8">
        <f t="shared" si="180"/>
        <v>1.1267426466846284</v>
      </c>
      <c r="K1209" s="8">
        <f t="shared" si="181"/>
        <v>0.98225735331537212</v>
      </c>
      <c r="L1209" s="8">
        <f t="shared" si="182"/>
        <v>1.0545000000000002</v>
      </c>
      <c r="M1209" s="19">
        <f t="shared" si="183"/>
        <v>0.14709515065637446</v>
      </c>
      <c r="N1209" s="19">
        <f t="shared" si="184"/>
        <v>-0.17006637362418267</v>
      </c>
      <c r="O1209" s="19">
        <f t="shared" si="185"/>
        <v>-7.2176330730142407E-3</v>
      </c>
      <c r="P1209" s="19">
        <f t="shared" si="186"/>
        <v>1.8869602294162718E-2</v>
      </c>
      <c r="Q1209" s="15"/>
      <c r="R1209" s="1"/>
      <c r="S1209" s="15"/>
      <c r="X1209" s="10"/>
      <c r="Y1209" s="10"/>
    </row>
    <row r="1210" spans="1:25">
      <c r="A1210" s="3">
        <v>40086</v>
      </c>
      <c r="B1210" s="9">
        <f t="shared" si="178"/>
        <v>40086</v>
      </c>
      <c r="C1210" s="5">
        <v>1.05</v>
      </c>
      <c r="D1210" s="5">
        <v>1.06</v>
      </c>
      <c r="E1210" s="5">
        <v>1.03</v>
      </c>
      <c r="F1210" s="5">
        <v>1.03</v>
      </c>
      <c r="G1210" s="6">
        <v>9600</v>
      </c>
      <c r="H1210" s="10">
        <v>1.03</v>
      </c>
      <c r="I1210" s="7">
        <f t="shared" si="179"/>
        <v>-1.9047619047619063E-2</v>
      </c>
      <c r="J1210" s="8">
        <f t="shared" si="180"/>
        <v>1.1197494979899441</v>
      </c>
      <c r="K1210" s="8">
        <f t="shared" si="181"/>
        <v>0.9952505020100566</v>
      </c>
      <c r="L1210" s="8">
        <f t="shared" si="182"/>
        <v>1.0575000000000003</v>
      </c>
      <c r="M1210" s="19">
        <f t="shared" si="183"/>
        <v>0.12509312552813909</v>
      </c>
      <c r="N1210" s="19">
        <f t="shared" si="184"/>
        <v>-0.1495768217378817</v>
      </c>
      <c r="O1210" s="19">
        <f t="shared" si="185"/>
        <v>-6.2065181567958613E-3</v>
      </c>
      <c r="P1210" s="19">
        <f t="shared" si="186"/>
        <v>1.3227845687109652E-2</v>
      </c>
      <c r="Q1210" s="15"/>
      <c r="R1210" s="1"/>
      <c r="S1210" s="15"/>
      <c r="X1210" s="10"/>
      <c r="Y1210" s="10"/>
    </row>
    <row r="1211" spans="1:25">
      <c r="A1211" s="3">
        <v>40087</v>
      </c>
      <c r="B1211" s="9">
        <f t="shared" si="178"/>
        <v>40087</v>
      </c>
      <c r="C1211" s="5">
        <v>1.06</v>
      </c>
      <c r="D1211" s="5">
        <v>1.06</v>
      </c>
      <c r="E1211" s="5">
        <v>1.02</v>
      </c>
      <c r="F1211" s="5">
        <v>1.02</v>
      </c>
      <c r="G1211" s="6">
        <v>38300</v>
      </c>
      <c r="H1211" s="10">
        <v>1.02</v>
      </c>
      <c r="I1211" s="7">
        <f t="shared" si="179"/>
        <v>-9.7087378640776777E-3</v>
      </c>
      <c r="J1211" s="8">
        <f t="shared" si="180"/>
        <v>1.1204609255717899</v>
      </c>
      <c r="K1211" s="8">
        <f t="shared" si="181"/>
        <v>0.99253907442821065</v>
      </c>
      <c r="L1211" s="8">
        <f t="shared" si="182"/>
        <v>1.0565000000000002</v>
      </c>
      <c r="M1211" s="19">
        <f t="shared" si="183"/>
        <v>0.12888344090359707</v>
      </c>
      <c r="N1211" s="19">
        <f t="shared" si="184"/>
        <v>3.0299949413330262E-2</v>
      </c>
      <c r="O1211" s="19">
        <f t="shared" si="185"/>
        <v>6.3534530100072884E-4</v>
      </c>
      <c r="P1211" s="19">
        <f t="shared" si="186"/>
        <v>-2.7243669572331961E-3</v>
      </c>
      <c r="Q1211" s="15"/>
      <c r="R1211" s="1"/>
      <c r="S1211" s="15"/>
      <c r="X1211" s="10"/>
      <c r="Y1211" s="10"/>
    </row>
    <row r="1212" spans="1:25">
      <c r="A1212" s="3">
        <v>40088</v>
      </c>
      <c r="B1212" s="9">
        <f t="shared" si="178"/>
        <v>40088</v>
      </c>
      <c r="C1212" s="5">
        <v>1.04</v>
      </c>
      <c r="D1212" s="5">
        <v>1.04</v>
      </c>
      <c r="E1212" s="5">
        <v>1.01</v>
      </c>
      <c r="F1212" s="5">
        <v>1.04</v>
      </c>
      <c r="G1212" s="6">
        <v>37200</v>
      </c>
      <c r="H1212" s="10">
        <v>1.04</v>
      </c>
      <c r="I1212" s="7">
        <f t="shared" si="179"/>
        <v>1.9607843137254919E-2</v>
      </c>
      <c r="J1212" s="8">
        <f t="shared" si="180"/>
        <v>1.1158858506133116</v>
      </c>
      <c r="K1212" s="8">
        <f t="shared" si="181"/>
        <v>1.0021141493866883</v>
      </c>
      <c r="L1212" s="8">
        <f t="shared" si="182"/>
        <v>1.0589999999999999</v>
      </c>
      <c r="M1212" s="19">
        <f t="shared" si="183"/>
        <v>0.11353167829857864</v>
      </c>
      <c r="N1212" s="19">
        <f t="shared" si="184"/>
        <v>-0.11911353776239822</v>
      </c>
      <c r="O1212" s="19">
        <f t="shared" si="185"/>
        <v>-4.0832079495709073E-3</v>
      </c>
      <c r="P1212" s="19">
        <f t="shared" si="186"/>
        <v>9.6470508871338168E-3</v>
      </c>
      <c r="Q1212" s="15"/>
      <c r="R1212" s="1"/>
      <c r="S1212" s="15"/>
      <c r="X1212" s="10"/>
      <c r="Y1212" s="10"/>
    </row>
    <row r="1213" spans="1:25">
      <c r="A1213" s="3">
        <v>40091</v>
      </c>
      <c r="B1213" s="9">
        <f t="shared" si="178"/>
        <v>40091</v>
      </c>
      <c r="C1213" s="5">
        <v>1.04</v>
      </c>
      <c r="D1213" s="5">
        <v>1.04</v>
      </c>
      <c r="E1213" s="5">
        <v>1.02</v>
      </c>
      <c r="F1213" s="5">
        <v>1.02</v>
      </c>
      <c r="G1213" s="6">
        <v>6500</v>
      </c>
      <c r="H1213" s="10">
        <v>1.02</v>
      </c>
      <c r="I1213" s="7">
        <f t="shared" si="179"/>
        <v>-1.9230769230769246E-2</v>
      </c>
      <c r="J1213" s="8">
        <f t="shared" si="180"/>
        <v>1.1165603134679791</v>
      </c>
      <c r="K1213" s="8">
        <f t="shared" si="181"/>
        <v>1.0004396865320209</v>
      </c>
      <c r="L1213" s="8">
        <f t="shared" si="182"/>
        <v>1.0585</v>
      </c>
      <c r="M1213" s="19">
        <f t="shared" si="183"/>
        <v>0.11606959269927124</v>
      </c>
      <c r="N1213" s="19">
        <f t="shared" si="184"/>
        <v>2.2354240144482791E-2</v>
      </c>
      <c r="O1213" s="19">
        <f t="shared" si="185"/>
        <v>6.0441921931069246E-4</v>
      </c>
      <c r="P1213" s="19">
        <f t="shared" si="186"/>
        <v>-1.6709302584862579E-3</v>
      </c>
      <c r="Q1213" s="15"/>
      <c r="R1213" s="1"/>
      <c r="S1213" s="15"/>
      <c r="X1213" s="10"/>
      <c r="Y1213" s="10"/>
    </row>
    <row r="1214" spans="1:25">
      <c r="A1214" s="3">
        <v>40092</v>
      </c>
      <c r="B1214" s="9">
        <f t="shared" si="178"/>
        <v>40092</v>
      </c>
      <c r="C1214" s="5">
        <v>1.02</v>
      </c>
      <c r="D1214" s="5">
        <v>1.04</v>
      </c>
      <c r="E1214" s="5">
        <v>1.01</v>
      </c>
      <c r="F1214" s="5">
        <v>1.01</v>
      </c>
      <c r="G1214" s="6">
        <v>126600</v>
      </c>
      <c r="H1214" s="10">
        <v>1.01</v>
      </c>
      <c r="I1214" s="7">
        <f t="shared" si="179"/>
        <v>-9.8039215686274595E-3</v>
      </c>
      <c r="J1214" s="8">
        <f t="shared" si="180"/>
        <v>1.1182332973362028</v>
      </c>
      <c r="K1214" s="8">
        <f t="shared" si="181"/>
        <v>0.99476670266379752</v>
      </c>
      <c r="L1214" s="8">
        <f t="shared" si="182"/>
        <v>1.0565000000000002</v>
      </c>
      <c r="M1214" s="19">
        <f t="shared" si="183"/>
        <v>0.12411613129167376</v>
      </c>
      <c r="N1214" s="19">
        <f t="shared" si="184"/>
        <v>6.9325121293830852E-2</v>
      </c>
      <c r="O1214" s="19">
        <f t="shared" si="185"/>
        <v>1.4983372129961114E-3</v>
      </c>
      <c r="P1214" s="19">
        <f t="shared" si="186"/>
        <v>-5.6704906298634455E-3</v>
      </c>
      <c r="Q1214" s="15"/>
      <c r="R1214" s="1"/>
      <c r="S1214" s="15"/>
      <c r="X1214" s="10"/>
      <c r="Y1214" s="10"/>
    </row>
    <row r="1215" spans="1:25">
      <c r="A1215" s="3">
        <v>40093</v>
      </c>
      <c r="B1215" s="9">
        <f t="shared" si="178"/>
        <v>40093</v>
      </c>
      <c r="C1215" s="5">
        <v>1.02</v>
      </c>
      <c r="D1215" s="5">
        <v>1.03</v>
      </c>
      <c r="E1215" s="5">
        <v>1.01</v>
      </c>
      <c r="F1215" s="5">
        <v>1.02</v>
      </c>
      <c r="G1215" s="6">
        <v>67900</v>
      </c>
      <c r="H1215" s="10">
        <v>1.02</v>
      </c>
      <c r="I1215" s="7">
        <f t="shared" si="179"/>
        <v>9.9009900990099098E-3</v>
      </c>
      <c r="J1215" s="8">
        <f t="shared" si="180"/>
        <v>1.1187181292882962</v>
      </c>
      <c r="K1215" s="8">
        <f t="shared" si="181"/>
        <v>0.99128187071170415</v>
      </c>
      <c r="L1215" s="8">
        <f t="shared" si="182"/>
        <v>1.0550000000000002</v>
      </c>
      <c r="M1215" s="19">
        <f t="shared" si="183"/>
        <v>0.12855703543241181</v>
      </c>
      <c r="N1215" s="19">
        <f t="shared" si="184"/>
        <v>3.578023335501733E-2</v>
      </c>
      <c r="O1215" s="19">
        <f t="shared" si="185"/>
        <v>4.3356958985956594E-4</v>
      </c>
      <c r="P1215" s="19">
        <f t="shared" si="186"/>
        <v>-3.503165056451576E-3</v>
      </c>
      <c r="Q1215" s="15"/>
      <c r="R1215" s="1"/>
      <c r="S1215" s="15"/>
      <c r="X1215" s="10"/>
      <c r="Y1215" s="10"/>
    </row>
    <row r="1216" spans="1:25">
      <c r="A1216" s="3">
        <v>40094</v>
      </c>
      <c r="B1216" s="9">
        <f t="shared" si="178"/>
        <v>40094</v>
      </c>
      <c r="C1216" s="5">
        <v>1.02</v>
      </c>
      <c r="D1216" s="5">
        <v>1.02</v>
      </c>
      <c r="E1216" s="5">
        <v>1</v>
      </c>
      <c r="F1216" s="5">
        <v>1.01</v>
      </c>
      <c r="G1216" s="6">
        <v>26800</v>
      </c>
      <c r="H1216" s="10">
        <v>1.01</v>
      </c>
      <c r="I1216" s="7">
        <f t="shared" si="179"/>
        <v>-9.8039215686274595E-3</v>
      </c>
      <c r="J1216" s="8">
        <f t="shared" si="180"/>
        <v>1.1135793151516407</v>
      </c>
      <c r="K1216" s="8">
        <f t="shared" si="181"/>
        <v>0.98742068484835932</v>
      </c>
      <c r="L1216" s="8">
        <f t="shared" si="182"/>
        <v>1.0505</v>
      </c>
      <c r="M1216" s="19">
        <f t="shared" si="183"/>
        <v>0.12776583703293176</v>
      </c>
      <c r="N1216" s="19">
        <f t="shared" si="184"/>
        <v>-6.1544542997494798E-3</v>
      </c>
      <c r="O1216" s="19">
        <f t="shared" si="185"/>
        <v>-4.5934842764412086E-3</v>
      </c>
      <c r="P1216" s="19">
        <f t="shared" si="186"/>
        <v>-3.8951442343766853E-3</v>
      </c>
      <c r="Q1216" s="15"/>
      <c r="R1216" s="1"/>
      <c r="S1216" s="15"/>
      <c r="X1216" s="10"/>
      <c r="Y1216" s="10"/>
    </row>
    <row r="1217" spans="1:25">
      <c r="A1217" s="3">
        <v>40095</v>
      </c>
      <c r="B1217" s="9">
        <f t="shared" si="178"/>
        <v>40095</v>
      </c>
      <c r="C1217" s="5">
        <v>1.01</v>
      </c>
      <c r="D1217" s="5">
        <v>1.02</v>
      </c>
      <c r="E1217" s="5">
        <v>1.01</v>
      </c>
      <c r="F1217" s="5">
        <v>1.02</v>
      </c>
      <c r="G1217" s="6">
        <v>23400</v>
      </c>
      <c r="H1217" s="10">
        <v>1.02</v>
      </c>
      <c r="I1217" s="7">
        <f t="shared" si="179"/>
        <v>9.9009900990099098E-3</v>
      </c>
      <c r="J1217" s="8">
        <f t="shared" si="180"/>
        <v>1.1086765757804373</v>
      </c>
      <c r="K1217" s="8">
        <f t="shared" si="181"/>
        <v>0.98532342421956298</v>
      </c>
      <c r="L1217" s="8">
        <f t="shared" si="182"/>
        <v>1.0470000000000002</v>
      </c>
      <c r="M1217" s="19">
        <f t="shared" si="183"/>
        <v>0.12519051971039627</v>
      </c>
      <c r="N1217" s="19">
        <f t="shared" si="184"/>
        <v>-2.0156540921590031E-2</v>
      </c>
      <c r="O1217" s="19">
        <f t="shared" si="185"/>
        <v>-4.4026853808214897E-3</v>
      </c>
      <c r="P1217" s="19">
        <f t="shared" si="186"/>
        <v>-2.1239788278472407E-3</v>
      </c>
      <c r="Q1217" s="15"/>
      <c r="R1217" s="1"/>
      <c r="S1217" s="15"/>
      <c r="X1217" s="10"/>
      <c r="Y1217" s="10"/>
    </row>
    <row r="1218" spans="1:25">
      <c r="A1218" s="3">
        <v>40098</v>
      </c>
      <c r="B1218" s="9">
        <f t="shared" ref="B1218:B1281" si="187">A1218</f>
        <v>40098</v>
      </c>
      <c r="C1218" s="5">
        <v>1.02</v>
      </c>
      <c r="D1218" s="5">
        <v>1.04</v>
      </c>
      <c r="E1218" s="5">
        <v>1.01</v>
      </c>
      <c r="F1218" s="5">
        <v>1.04</v>
      </c>
      <c r="G1218" s="6">
        <v>42500</v>
      </c>
      <c r="H1218" s="10">
        <v>1.04</v>
      </c>
      <c r="I1218" s="7">
        <f t="shared" si="179"/>
        <v>1.9607843137254919E-2</v>
      </c>
      <c r="J1218" s="8">
        <f t="shared" si="180"/>
        <v>1.1082332973362028</v>
      </c>
      <c r="K1218" s="8">
        <f t="shared" si="181"/>
        <v>0.98476670266379751</v>
      </c>
      <c r="L1218" s="8">
        <f t="shared" si="182"/>
        <v>1.0465000000000002</v>
      </c>
      <c r="M1218" s="19">
        <f t="shared" si="183"/>
        <v>0.1253764920548468</v>
      </c>
      <c r="N1218" s="19">
        <f t="shared" si="184"/>
        <v>1.4855145971175829E-3</v>
      </c>
      <c r="O1218" s="19">
        <f t="shared" si="185"/>
        <v>-3.9982665271203171E-4</v>
      </c>
      <c r="P1218" s="19">
        <f t="shared" si="186"/>
        <v>-5.6501402694899834E-4</v>
      </c>
      <c r="Q1218" s="15"/>
      <c r="R1218" s="1"/>
      <c r="S1218" s="15"/>
      <c r="X1218" s="10"/>
      <c r="Y1218" s="10"/>
    </row>
    <row r="1219" spans="1:25">
      <c r="A1219" s="3">
        <v>40099</v>
      </c>
      <c r="B1219" s="9">
        <f t="shared" si="187"/>
        <v>40099</v>
      </c>
      <c r="C1219" s="5">
        <v>1.02</v>
      </c>
      <c r="D1219" s="5">
        <v>1.03</v>
      </c>
      <c r="E1219" s="5">
        <v>1.01</v>
      </c>
      <c r="F1219" s="5">
        <v>1.01</v>
      </c>
      <c r="G1219" s="6">
        <v>24600</v>
      </c>
      <c r="H1219" s="10">
        <v>1.01</v>
      </c>
      <c r="I1219" s="7">
        <f t="shared" si="179"/>
        <v>-2.8846153846153872E-2</v>
      </c>
      <c r="J1219" s="8">
        <f t="shared" si="180"/>
        <v>1.1073719180710195</v>
      </c>
      <c r="K1219" s="8">
        <f t="shared" si="181"/>
        <v>0.98062808192898054</v>
      </c>
      <c r="L1219" s="8">
        <f t="shared" si="182"/>
        <v>1.044</v>
      </c>
      <c r="M1219" s="19">
        <f t="shared" si="183"/>
        <v>0.12924761025884846</v>
      </c>
      <c r="N1219" s="19">
        <f t="shared" si="184"/>
        <v>3.0875949235429308E-2</v>
      </c>
      <c r="O1219" s="19">
        <f t="shared" si="185"/>
        <v>-7.7725445287892719E-4</v>
      </c>
      <c r="P1219" s="19">
        <f t="shared" si="186"/>
        <v>-4.2026408119019282E-3</v>
      </c>
      <c r="Q1219" s="15"/>
      <c r="R1219" s="1"/>
      <c r="S1219" s="15"/>
      <c r="X1219" s="10"/>
      <c r="Y1219" s="10"/>
    </row>
    <row r="1220" spans="1:25">
      <c r="A1220" s="3">
        <v>40100</v>
      </c>
      <c r="B1220" s="9">
        <f t="shared" si="187"/>
        <v>40100</v>
      </c>
      <c r="C1220" s="5">
        <v>1.01</v>
      </c>
      <c r="D1220" s="5">
        <v>1.05</v>
      </c>
      <c r="E1220" s="5">
        <v>1.01</v>
      </c>
      <c r="F1220" s="5">
        <v>1.02</v>
      </c>
      <c r="G1220" s="6">
        <v>1122900</v>
      </c>
      <c r="H1220" s="10">
        <v>1.02</v>
      </c>
      <c r="I1220" s="7">
        <f t="shared" si="179"/>
        <v>9.9009900990099098E-3</v>
      </c>
      <c r="J1220" s="8">
        <f t="shared" si="180"/>
        <v>1.102935450268808</v>
      </c>
      <c r="K1220" s="8">
        <f t="shared" si="181"/>
        <v>0.97906454973119172</v>
      </c>
      <c r="L1220" s="8">
        <f t="shared" si="182"/>
        <v>1.0409999999999999</v>
      </c>
      <c r="M1220" s="19">
        <f t="shared" si="183"/>
        <v>0.12651964630077334</v>
      </c>
      <c r="N1220" s="19">
        <f t="shared" si="184"/>
        <v>-2.110649436853599E-2</v>
      </c>
      <c r="O1220" s="19">
        <f t="shared" si="185"/>
        <v>-4.0063033293634533E-3</v>
      </c>
      <c r="P1220" s="19">
        <f t="shared" si="186"/>
        <v>-1.5944191550309429E-3</v>
      </c>
      <c r="Q1220" s="15"/>
      <c r="R1220" s="1"/>
      <c r="S1220" s="15"/>
      <c r="X1220" s="10"/>
      <c r="Y1220" s="10"/>
    </row>
    <row r="1221" spans="1:25">
      <c r="A1221" s="3">
        <v>40101</v>
      </c>
      <c r="B1221" s="9">
        <f t="shared" si="187"/>
        <v>40101</v>
      </c>
      <c r="C1221" s="5">
        <v>1.03</v>
      </c>
      <c r="D1221" s="5">
        <v>1.05</v>
      </c>
      <c r="E1221" s="5">
        <v>1.01</v>
      </c>
      <c r="F1221" s="5">
        <v>1.05</v>
      </c>
      <c r="G1221" s="6">
        <v>540300</v>
      </c>
      <c r="H1221" s="10">
        <v>1.05</v>
      </c>
      <c r="I1221" s="7">
        <f t="shared" si="179"/>
        <v>2.9411764705882377E-2</v>
      </c>
      <c r="J1221" s="8">
        <f t="shared" si="180"/>
        <v>1.1019735715572148</v>
      </c>
      <c r="K1221" s="8">
        <f t="shared" si="181"/>
        <v>0.9790264284427852</v>
      </c>
      <c r="L1221" s="8">
        <f t="shared" si="182"/>
        <v>1.0405</v>
      </c>
      <c r="M1221" s="19">
        <f t="shared" si="183"/>
        <v>0.1255810257441019</v>
      </c>
      <c r="N1221" s="19">
        <f t="shared" si="184"/>
        <v>-7.4187731638141255E-3</v>
      </c>
      <c r="O1221" s="19">
        <f t="shared" si="185"/>
        <v>-8.7210789294951598E-4</v>
      </c>
      <c r="P1221" s="19">
        <f t="shared" si="186"/>
        <v>-3.8936440316411615E-5</v>
      </c>
      <c r="Q1221" s="15"/>
      <c r="R1221" s="1"/>
      <c r="S1221" s="15"/>
      <c r="X1221" s="10"/>
      <c r="Y1221" s="10"/>
    </row>
    <row r="1222" spans="1:25">
      <c r="A1222" s="3">
        <v>40102</v>
      </c>
      <c r="B1222" s="9">
        <f t="shared" si="187"/>
        <v>40102</v>
      </c>
      <c r="C1222" s="5">
        <v>1.05</v>
      </c>
      <c r="D1222" s="5">
        <v>1.1200000000000001</v>
      </c>
      <c r="E1222" s="5">
        <v>1.05</v>
      </c>
      <c r="F1222" s="5">
        <v>1.08</v>
      </c>
      <c r="G1222" s="6">
        <v>322500</v>
      </c>
      <c r="H1222" s="10">
        <v>1.08</v>
      </c>
      <c r="I1222" s="7">
        <f t="shared" si="179"/>
        <v>2.8571428571428595E-2</v>
      </c>
      <c r="J1222" s="8">
        <f t="shared" si="180"/>
        <v>1.0976291665173343</v>
      </c>
      <c r="K1222" s="8">
        <f t="shared" si="181"/>
        <v>0.98137083348266541</v>
      </c>
      <c r="L1222" s="8">
        <f t="shared" si="182"/>
        <v>1.0394999999999999</v>
      </c>
      <c r="M1222" s="19">
        <f t="shared" si="183"/>
        <v>0.11846524174974116</v>
      </c>
      <c r="N1222" s="19">
        <f t="shared" si="184"/>
        <v>-5.6662891166860456E-2</v>
      </c>
      <c r="O1222" s="19">
        <f t="shared" si="185"/>
        <v>-3.9423858720507125E-3</v>
      </c>
      <c r="P1222" s="19">
        <f t="shared" si="186"/>
        <v>2.3946289617627135E-3</v>
      </c>
      <c r="Q1222" s="15"/>
      <c r="R1222" s="1"/>
      <c r="S1222" s="15"/>
      <c r="X1222" s="10"/>
      <c r="Y1222" s="10"/>
    </row>
    <row r="1223" spans="1:25">
      <c r="A1223" s="3">
        <v>40105</v>
      </c>
      <c r="B1223" s="9">
        <f t="shared" si="187"/>
        <v>40105</v>
      </c>
      <c r="C1223" s="5">
        <v>1.1200000000000001</v>
      </c>
      <c r="D1223" s="5">
        <v>1.1399999999999999</v>
      </c>
      <c r="E1223" s="5">
        <v>1.06</v>
      </c>
      <c r="F1223" s="5">
        <v>1.0900000000000001</v>
      </c>
      <c r="G1223" s="6">
        <v>72200</v>
      </c>
      <c r="H1223" s="10">
        <v>1.0900000000000001</v>
      </c>
      <c r="I1223" s="7">
        <f t="shared" si="179"/>
        <v>9.2592592592592674E-3</v>
      </c>
      <c r="J1223" s="8">
        <f t="shared" si="180"/>
        <v>1.0888330601085554</v>
      </c>
      <c r="K1223" s="8">
        <f t="shared" si="181"/>
        <v>0.98716693989144466</v>
      </c>
      <c r="L1223" s="8">
        <f t="shared" si="182"/>
        <v>1.038</v>
      </c>
      <c r="M1223" s="19">
        <f t="shared" si="183"/>
        <v>0.10298776843994656</v>
      </c>
      <c r="N1223" s="19">
        <f t="shared" si="184"/>
        <v>-0.1306499111569864</v>
      </c>
      <c r="O1223" s="19">
        <f t="shared" si="185"/>
        <v>-8.0137323944188509E-3</v>
      </c>
      <c r="P1223" s="19">
        <f t="shared" si="186"/>
        <v>5.9061327390484714E-3</v>
      </c>
      <c r="Q1223" s="15"/>
      <c r="R1223" s="1"/>
      <c r="S1223" s="15"/>
      <c r="X1223" s="10"/>
      <c r="Y1223" s="10"/>
    </row>
    <row r="1224" spans="1:25">
      <c r="A1224" s="3">
        <v>40106</v>
      </c>
      <c r="B1224" s="9">
        <f t="shared" si="187"/>
        <v>40106</v>
      </c>
      <c r="C1224" s="5">
        <v>1.08</v>
      </c>
      <c r="D1224" s="5">
        <v>1.08</v>
      </c>
      <c r="E1224" s="5">
        <v>1.05</v>
      </c>
      <c r="F1224" s="5">
        <v>1.05</v>
      </c>
      <c r="G1224" s="6">
        <v>64300</v>
      </c>
      <c r="H1224" s="10">
        <v>1.05</v>
      </c>
      <c r="I1224" s="7">
        <f t="shared" si="179"/>
        <v>-3.6697247706422048E-2</v>
      </c>
      <c r="J1224" s="8">
        <f t="shared" si="180"/>
        <v>1.0876497756724794</v>
      </c>
      <c r="K1224" s="8">
        <f t="shared" si="181"/>
        <v>0.98735022432752073</v>
      </c>
      <c r="L1224" s="8">
        <f t="shared" si="182"/>
        <v>1.0375000000000001</v>
      </c>
      <c r="M1224" s="19">
        <f t="shared" si="183"/>
        <v>0.10158457341038458</v>
      </c>
      <c r="N1224" s="19">
        <f t="shared" si="184"/>
        <v>-1.362487070860453E-2</v>
      </c>
      <c r="O1224" s="19">
        <f t="shared" si="185"/>
        <v>-1.0867455071193262E-3</v>
      </c>
      <c r="P1224" s="19">
        <f t="shared" si="186"/>
        <v>1.8566711330124679E-4</v>
      </c>
      <c r="Q1224" s="15"/>
      <c r="R1224" s="1"/>
      <c r="S1224" s="15"/>
      <c r="X1224" s="10"/>
      <c r="Y1224" s="10"/>
    </row>
    <row r="1225" spans="1:25">
      <c r="A1225" s="3">
        <v>40107</v>
      </c>
      <c r="B1225" s="9">
        <f t="shared" si="187"/>
        <v>40107</v>
      </c>
      <c r="C1225" s="5">
        <v>1.05</v>
      </c>
      <c r="D1225" s="5">
        <v>1.1100000000000001</v>
      </c>
      <c r="E1225" s="5">
        <v>1.05</v>
      </c>
      <c r="F1225" s="5">
        <v>1.08</v>
      </c>
      <c r="G1225" s="6">
        <v>56600</v>
      </c>
      <c r="H1225" s="10">
        <v>1.08</v>
      </c>
      <c r="I1225" s="7">
        <f t="shared" si="179"/>
        <v>2.8571428571428595E-2</v>
      </c>
      <c r="J1225" s="8">
        <f t="shared" si="180"/>
        <v>1.0922541078227772</v>
      </c>
      <c r="K1225" s="8">
        <f t="shared" si="181"/>
        <v>0.9857458921772223</v>
      </c>
      <c r="L1225" s="8">
        <f t="shared" si="182"/>
        <v>1.0389999999999997</v>
      </c>
      <c r="M1225" s="19">
        <f t="shared" si="183"/>
        <v>0.10804834845449839</v>
      </c>
      <c r="N1225" s="19">
        <f t="shared" si="184"/>
        <v>6.362949439184272E-2</v>
      </c>
      <c r="O1225" s="19">
        <f t="shared" si="185"/>
        <v>4.2332856157221797E-3</v>
      </c>
      <c r="P1225" s="19">
        <f t="shared" si="186"/>
        <v>-1.6248866012980642E-3</v>
      </c>
      <c r="Q1225" s="15"/>
      <c r="R1225" s="1"/>
      <c r="S1225" s="15"/>
      <c r="X1225" s="10"/>
      <c r="Y1225" s="10"/>
    </row>
    <row r="1226" spans="1:25">
      <c r="A1226" s="3">
        <v>40108</v>
      </c>
      <c r="B1226" s="9">
        <f t="shared" si="187"/>
        <v>40108</v>
      </c>
      <c r="C1226" s="5">
        <v>1.08</v>
      </c>
      <c r="D1226" s="5">
        <v>1.08</v>
      </c>
      <c r="E1226" s="5">
        <v>1.04</v>
      </c>
      <c r="F1226" s="5">
        <v>1.05</v>
      </c>
      <c r="G1226" s="6">
        <v>45400</v>
      </c>
      <c r="H1226" s="10">
        <v>1.05</v>
      </c>
      <c r="I1226" s="7">
        <f t="shared" si="179"/>
        <v>-2.7777777777777801E-2</v>
      </c>
      <c r="J1226" s="8">
        <f t="shared" si="180"/>
        <v>1.0852078831727758</v>
      </c>
      <c r="K1226" s="8">
        <f t="shared" si="181"/>
        <v>0.98879211682722412</v>
      </c>
      <c r="L1226" s="8">
        <f t="shared" si="182"/>
        <v>1.0369999999999999</v>
      </c>
      <c r="M1226" s="19">
        <f t="shared" si="183"/>
        <v>9.7508631697959675E-2</v>
      </c>
      <c r="N1226" s="19">
        <f t="shared" si="184"/>
        <v>-9.7546301329883123E-2</v>
      </c>
      <c r="O1226" s="19">
        <f t="shared" si="185"/>
        <v>-6.4510855116368723E-3</v>
      </c>
      <c r="P1226" s="19">
        <f t="shared" si="186"/>
        <v>3.0902737451673308E-3</v>
      </c>
      <c r="Q1226" s="15"/>
      <c r="R1226" s="1"/>
      <c r="S1226" s="15"/>
      <c r="X1226" s="10"/>
      <c r="Y1226" s="10"/>
    </row>
    <row r="1227" spans="1:25">
      <c r="A1227" s="3">
        <v>40109</v>
      </c>
      <c r="B1227" s="9">
        <f t="shared" si="187"/>
        <v>40109</v>
      </c>
      <c r="C1227" s="5">
        <v>1.08</v>
      </c>
      <c r="D1227" s="5">
        <v>1.08</v>
      </c>
      <c r="E1227" s="5">
        <v>1.04</v>
      </c>
      <c r="F1227" s="5">
        <v>1.05</v>
      </c>
      <c r="G1227" s="6">
        <v>42300</v>
      </c>
      <c r="H1227" s="10">
        <v>1.05</v>
      </c>
      <c r="I1227" s="7">
        <f t="shared" si="179"/>
        <v>0</v>
      </c>
      <c r="J1227" s="8">
        <f t="shared" si="180"/>
        <v>1.0858614980554402</v>
      </c>
      <c r="K1227" s="8">
        <f t="shared" si="181"/>
        <v>0.99213850194456021</v>
      </c>
      <c r="L1227" s="8">
        <f t="shared" si="182"/>
        <v>1.0390000000000001</v>
      </c>
      <c r="M1227" s="19">
        <f t="shared" si="183"/>
        <v>9.4465637536680469E-2</v>
      </c>
      <c r="N1227" s="19">
        <f t="shared" si="184"/>
        <v>-3.1207433724484094E-2</v>
      </c>
      <c r="O1227" s="19">
        <f t="shared" si="185"/>
        <v>6.0229463202332188E-4</v>
      </c>
      <c r="P1227" s="19">
        <f t="shared" si="186"/>
        <v>3.3843161372218147E-3</v>
      </c>
      <c r="Q1227" s="15"/>
      <c r="R1227" s="1"/>
      <c r="S1227" s="15"/>
      <c r="X1227" s="10"/>
      <c r="Y1227" s="10"/>
    </row>
    <row r="1228" spans="1:25">
      <c r="A1228" s="3">
        <v>40112</v>
      </c>
      <c r="B1228" s="9">
        <f t="shared" si="187"/>
        <v>40112</v>
      </c>
      <c r="C1228" s="5">
        <v>1.05</v>
      </c>
      <c r="D1228" s="5">
        <v>1.07</v>
      </c>
      <c r="E1228" s="5">
        <v>1.05</v>
      </c>
      <c r="F1228" s="5">
        <v>1.07</v>
      </c>
      <c r="G1228" s="6">
        <v>9600</v>
      </c>
      <c r="H1228" s="10">
        <v>1.07</v>
      </c>
      <c r="I1228" s="7">
        <f t="shared" si="179"/>
        <v>1.9047619047619063E-2</v>
      </c>
      <c r="J1228" s="8">
        <f t="shared" si="180"/>
        <v>1.089274993593029</v>
      </c>
      <c r="K1228" s="8">
        <f t="shared" si="181"/>
        <v>0.99172500640697137</v>
      </c>
      <c r="L1228" s="8">
        <f t="shared" si="182"/>
        <v>1.0405000000000002</v>
      </c>
      <c r="M1228" s="19">
        <f t="shared" si="183"/>
        <v>9.8363948227424614E-2</v>
      </c>
      <c r="N1228" s="19">
        <f t="shared" si="184"/>
        <v>4.126697064030773E-2</v>
      </c>
      <c r="O1228" s="19">
        <f t="shared" si="185"/>
        <v>3.1435828083984335E-3</v>
      </c>
      <c r="P1228" s="19">
        <f t="shared" si="186"/>
        <v>-4.1677198977603432E-4</v>
      </c>
      <c r="Q1228" s="15"/>
      <c r="R1228" s="1"/>
      <c r="S1228" s="15"/>
      <c r="X1228" s="10"/>
      <c r="Y1228" s="10"/>
    </row>
    <row r="1229" spans="1:25">
      <c r="A1229" s="3">
        <v>40113</v>
      </c>
      <c r="B1229" s="9">
        <f t="shared" si="187"/>
        <v>40113</v>
      </c>
      <c r="C1229" s="5">
        <v>1.05</v>
      </c>
      <c r="D1229" s="5">
        <v>1.05</v>
      </c>
      <c r="E1229" s="5">
        <v>1.04</v>
      </c>
      <c r="F1229" s="5">
        <v>1.04</v>
      </c>
      <c r="G1229" s="6">
        <v>21300</v>
      </c>
      <c r="H1229" s="10">
        <v>1.04</v>
      </c>
      <c r="I1229" s="7">
        <f t="shared" si="179"/>
        <v>-2.8037383177570117E-2</v>
      </c>
      <c r="J1229" s="8">
        <f t="shared" si="180"/>
        <v>1.0885798312059642</v>
      </c>
      <c r="K1229" s="8">
        <f t="shared" si="181"/>
        <v>0.99142016879403527</v>
      </c>
      <c r="L1229" s="8">
        <f t="shared" si="182"/>
        <v>1.0399999999999998</v>
      </c>
      <c r="M1229" s="19">
        <f t="shared" si="183"/>
        <v>9.8000490074873201E-2</v>
      </c>
      <c r="N1229" s="19">
        <f t="shared" si="184"/>
        <v>-3.695034198007905E-3</v>
      </c>
      <c r="O1229" s="19">
        <f t="shared" si="185"/>
        <v>-6.3818814454903391E-4</v>
      </c>
      <c r="P1229" s="19">
        <f t="shared" si="186"/>
        <v>-3.0738119031658022E-4</v>
      </c>
      <c r="Q1229" s="15"/>
      <c r="R1229" s="1"/>
      <c r="S1229" s="15"/>
      <c r="X1229" s="10"/>
      <c r="Y1229" s="10"/>
    </row>
    <row r="1230" spans="1:25">
      <c r="A1230" s="3">
        <v>40114</v>
      </c>
      <c r="B1230" s="9">
        <f t="shared" si="187"/>
        <v>40114</v>
      </c>
      <c r="C1230" s="5">
        <v>1.04</v>
      </c>
      <c r="D1230" s="5">
        <v>1.04</v>
      </c>
      <c r="E1230" s="5">
        <v>1.03</v>
      </c>
      <c r="F1230" s="5">
        <v>1.03</v>
      </c>
      <c r="G1230" s="6">
        <v>2700</v>
      </c>
      <c r="H1230" s="10">
        <v>1.03</v>
      </c>
      <c r="I1230" s="7">
        <f t="shared" si="179"/>
        <v>-9.6153846153846229E-3</v>
      </c>
      <c r="J1230" s="8">
        <f t="shared" si="180"/>
        <v>1.0885798312059645</v>
      </c>
      <c r="K1230" s="8">
        <f t="shared" si="181"/>
        <v>0.99142016879403549</v>
      </c>
      <c r="L1230" s="8">
        <f t="shared" si="182"/>
        <v>1.04</v>
      </c>
      <c r="M1230" s="19">
        <f t="shared" si="183"/>
        <v>9.8000490074873187E-2</v>
      </c>
      <c r="N1230" s="19">
        <f t="shared" si="184"/>
        <v>-1.4160937151652722E-16</v>
      </c>
      <c r="O1230" s="19">
        <f t="shared" si="185"/>
        <v>2.0397640904208472E-16</v>
      </c>
      <c r="P1230" s="19">
        <f t="shared" si="186"/>
        <v>2.2396619709192182E-16</v>
      </c>
      <c r="Q1230" s="15"/>
      <c r="R1230" s="1"/>
      <c r="S1230" s="15"/>
      <c r="X1230" s="10"/>
      <c r="Y1230" s="10"/>
    </row>
    <row r="1231" spans="1:25">
      <c r="A1231" s="3">
        <v>40115</v>
      </c>
      <c r="B1231" s="9">
        <f t="shared" si="187"/>
        <v>40115</v>
      </c>
      <c r="C1231" s="5">
        <v>1.03</v>
      </c>
      <c r="D1231" s="5">
        <v>1.05</v>
      </c>
      <c r="E1231" s="5">
        <v>1.02</v>
      </c>
      <c r="F1231" s="5">
        <v>1.03</v>
      </c>
      <c r="G1231" s="6">
        <v>32200</v>
      </c>
      <c r="H1231" s="10">
        <v>1.03</v>
      </c>
      <c r="I1231" s="7">
        <f t="shared" si="179"/>
        <v>0</v>
      </c>
      <c r="J1231" s="8">
        <f t="shared" si="180"/>
        <v>1.0884478883789477</v>
      </c>
      <c r="K1231" s="8">
        <f t="shared" si="181"/>
        <v>0.99255211162105272</v>
      </c>
      <c r="L1231" s="8">
        <f t="shared" si="182"/>
        <v>1.0405000000000002</v>
      </c>
      <c r="M1231" s="19">
        <f t="shared" si="183"/>
        <v>9.6615357153667605E-2</v>
      </c>
      <c r="N1231" s="19">
        <f t="shared" si="184"/>
        <v>-1.4133938719564854E-2</v>
      </c>
      <c r="O1231" s="19">
        <f t="shared" si="185"/>
        <v>-1.2120638581978301E-4</v>
      </c>
      <c r="P1231" s="19">
        <f t="shared" si="186"/>
        <v>1.1417387527975407E-3</v>
      </c>
      <c r="Q1231" s="15"/>
      <c r="R1231" s="1"/>
      <c r="S1231" s="15"/>
      <c r="X1231" s="10"/>
      <c r="Y1231" s="10"/>
    </row>
    <row r="1232" spans="1:25">
      <c r="A1232" s="3">
        <v>40116</v>
      </c>
      <c r="B1232" s="9">
        <f t="shared" si="187"/>
        <v>40116</v>
      </c>
      <c r="C1232" s="5">
        <v>1.03</v>
      </c>
      <c r="D1232" s="5">
        <v>1.06</v>
      </c>
      <c r="E1232" s="5">
        <v>1.03</v>
      </c>
      <c r="F1232" s="5">
        <v>1.06</v>
      </c>
      <c r="G1232" s="6">
        <v>9000</v>
      </c>
      <c r="H1232" s="10">
        <v>1.06</v>
      </c>
      <c r="I1232" s="7">
        <f t="shared" si="179"/>
        <v>2.9126213592233035E-2</v>
      </c>
      <c r="J1232" s="8">
        <f t="shared" si="180"/>
        <v>1.0901929152957595</v>
      </c>
      <c r="K1232" s="8">
        <f t="shared" si="181"/>
        <v>0.99280708470424062</v>
      </c>
      <c r="L1232" s="8">
        <f t="shared" si="182"/>
        <v>1.0415000000000001</v>
      </c>
      <c r="M1232" s="19">
        <f t="shared" si="183"/>
        <v>9.8091393677483971E-2</v>
      </c>
      <c r="N1232" s="19">
        <f t="shared" si="184"/>
        <v>1.5277452439250582E-2</v>
      </c>
      <c r="O1232" s="19">
        <f t="shared" si="185"/>
        <v>1.6032250468239575E-3</v>
      </c>
      <c r="P1232" s="19">
        <f t="shared" si="186"/>
        <v>2.5688634400411117E-4</v>
      </c>
      <c r="Q1232" s="15"/>
      <c r="R1232" s="1"/>
      <c r="S1232" s="15"/>
      <c r="X1232" s="10"/>
      <c r="Y1232" s="10"/>
    </row>
    <row r="1233" spans="1:25">
      <c r="A1233" s="3">
        <v>40119</v>
      </c>
      <c r="B1233" s="9">
        <f t="shared" si="187"/>
        <v>40119</v>
      </c>
      <c r="C1233" s="5">
        <v>1.06</v>
      </c>
      <c r="D1233" s="5">
        <v>1.1200000000000001</v>
      </c>
      <c r="E1233" s="5">
        <v>1.03</v>
      </c>
      <c r="F1233" s="5">
        <v>1.1200000000000001</v>
      </c>
      <c r="G1233" s="6">
        <v>93100</v>
      </c>
      <c r="H1233" s="10">
        <v>1.1200000000000001</v>
      </c>
      <c r="I1233" s="7">
        <f t="shared" si="179"/>
        <v>5.660377358490571E-2</v>
      </c>
      <c r="J1233" s="8">
        <f t="shared" si="180"/>
        <v>1.1049037670017958</v>
      </c>
      <c r="K1233" s="8">
        <f t="shared" si="181"/>
        <v>0.98809623299820504</v>
      </c>
      <c r="L1233" s="8">
        <f t="shared" si="182"/>
        <v>1.0465000000000004</v>
      </c>
      <c r="M1233" s="19">
        <f t="shared" si="183"/>
        <v>0.11821473466117645</v>
      </c>
      <c r="N1233" s="19">
        <f t="shared" si="184"/>
        <v>0.20514889461002345</v>
      </c>
      <c r="O1233" s="19">
        <f t="shared" si="185"/>
        <v>1.3493806004091894E-2</v>
      </c>
      <c r="P1233" s="19">
        <f t="shared" si="186"/>
        <v>-4.7449819593490834E-3</v>
      </c>
      <c r="Q1233" s="15"/>
      <c r="R1233" s="1"/>
      <c r="S1233" s="15"/>
      <c r="X1233" s="10"/>
      <c r="Y1233" s="10"/>
    </row>
    <row r="1234" spans="1:25">
      <c r="A1234" s="3">
        <v>40120</v>
      </c>
      <c r="B1234" s="9">
        <f t="shared" si="187"/>
        <v>40120</v>
      </c>
      <c r="C1234" s="5">
        <v>1.1200000000000001</v>
      </c>
      <c r="D1234" s="5">
        <v>1.1200000000000001</v>
      </c>
      <c r="E1234" s="5">
        <v>1.08</v>
      </c>
      <c r="F1234" s="5">
        <v>1.08</v>
      </c>
      <c r="G1234" s="6">
        <v>70100</v>
      </c>
      <c r="H1234" s="10">
        <v>1.08</v>
      </c>
      <c r="I1234" s="7">
        <f t="shared" si="179"/>
        <v>-3.571428571428574E-2</v>
      </c>
      <c r="J1234" s="8">
        <f t="shared" si="180"/>
        <v>1.107619441163552</v>
      </c>
      <c r="K1234" s="8">
        <f t="shared" si="181"/>
        <v>0.99238055883644849</v>
      </c>
      <c r="L1234" s="8">
        <f t="shared" si="182"/>
        <v>1.0500000000000003</v>
      </c>
      <c r="M1234" s="19">
        <f t="shared" si="183"/>
        <v>0.11612367987359551</v>
      </c>
      <c r="N1234" s="19">
        <f t="shared" si="184"/>
        <v>-1.7688613805836122E-2</v>
      </c>
      <c r="O1234" s="19">
        <f t="shared" si="185"/>
        <v>2.4578377256558007E-3</v>
      </c>
      <c r="P1234" s="19">
        <f t="shared" si="186"/>
        <v>4.3359398560233508E-3</v>
      </c>
      <c r="Q1234" s="15"/>
      <c r="R1234" s="1"/>
      <c r="S1234" s="15"/>
      <c r="X1234" s="10"/>
      <c r="Y1234" s="10"/>
    </row>
    <row r="1235" spans="1:25">
      <c r="A1235" s="3">
        <v>40121</v>
      </c>
      <c r="B1235" s="9">
        <f t="shared" si="187"/>
        <v>40121</v>
      </c>
      <c r="C1235" s="5">
        <v>1.1200000000000001</v>
      </c>
      <c r="D1235" s="5">
        <v>1.1200000000000001</v>
      </c>
      <c r="E1235" s="5">
        <v>1.06</v>
      </c>
      <c r="F1235" s="5">
        <v>1.1000000000000001</v>
      </c>
      <c r="G1235" s="6">
        <v>48100</v>
      </c>
      <c r="H1235" s="10">
        <v>1.1000000000000001</v>
      </c>
      <c r="I1235" s="7">
        <f t="shared" si="179"/>
        <v>1.8518518518518535E-2</v>
      </c>
      <c r="J1235" s="8">
        <f t="shared" si="180"/>
        <v>1.1137996655509046</v>
      </c>
      <c r="K1235" s="8">
        <f t="shared" si="181"/>
        <v>0.99420033444909595</v>
      </c>
      <c r="L1235" s="8">
        <f t="shared" si="182"/>
        <v>1.0540000000000003</v>
      </c>
      <c r="M1235" s="19">
        <f t="shared" si="183"/>
        <v>0.12029701354715472</v>
      </c>
      <c r="N1235" s="19">
        <f t="shared" si="184"/>
        <v>3.5938696380462813E-2</v>
      </c>
      <c r="O1235" s="19">
        <f t="shared" si="185"/>
        <v>5.5797362863730859E-3</v>
      </c>
      <c r="P1235" s="19">
        <f t="shared" si="186"/>
        <v>1.8337477457046479E-3</v>
      </c>
      <c r="Q1235" s="15"/>
      <c r="R1235" s="1"/>
      <c r="S1235" s="15"/>
      <c r="X1235" s="10"/>
      <c r="Y1235" s="10"/>
    </row>
    <row r="1236" spans="1:25">
      <c r="A1236" s="3">
        <v>40122</v>
      </c>
      <c r="B1236" s="9">
        <f t="shared" si="187"/>
        <v>40122</v>
      </c>
      <c r="C1236" s="5">
        <v>1.1200000000000001</v>
      </c>
      <c r="D1236" s="5">
        <v>1.22</v>
      </c>
      <c r="E1236" s="5">
        <v>1.1200000000000001</v>
      </c>
      <c r="F1236" s="5">
        <v>1.19</v>
      </c>
      <c r="G1236" s="6">
        <v>139700</v>
      </c>
      <c r="H1236" s="10">
        <v>1.19</v>
      </c>
      <c r="I1236" s="7">
        <f t="shared" si="179"/>
        <v>8.1818181818181679E-2</v>
      </c>
      <c r="J1236" s="8">
        <f t="shared" si="180"/>
        <v>1.1440185164021166</v>
      </c>
      <c r="K1236" s="8">
        <f t="shared" si="181"/>
        <v>0.98198148359788373</v>
      </c>
      <c r="L1236" s="8">
        <f t="shared" si="182"/>
        <v>1.0630000000000002</v>
      </c>
      <c r="M1236" s="19">
        <f t="shared" si="183"/>
        <v>0.16501027311690755</v>
      </c>
      <c r="N1236" s="19">
        <f t="shared" si="184"/>
        <v>0.3716905204153374</v>
      </c>
      <c r="O1236" s="19">
        <f t="shared" si="185"/>
        <v>2.7131316147653215E-2</v>
      </c>
      <c r="P1236" s="19">
        <f t="shared" si="186"/>
        <v>-1.2290129491842203E-2</v>
      </c>
      <c r="Q1236" s="15"/>
      <c r="R1236" s="1"/>
      <c r="S1236" s="15"/>
      <c r="X1236" s="10"/>
      <c r="Y1236" s="10"/>
    </row>
    <row r="1237" spans="1:25">
      <c r="A1237" s="3">
        <v>40123</v>
      </c>
      <c r="B1237" s="9">
        <f t="shared" si="187"/>
        <v>40123</v>
      </c>
      <c r="C1237" s="5">
        <v>1.25</v>
      </c>
      <c r="D1237" s="5">
        <v>1.3</v>
      </c>
      <c r="E1237" s="5">
        <v>1.17</v>
      </c>
      <c r="F1237" s="5">
        <v>1.2</v>
      </c>
      <c r="G1237" s="6">
        <v>374700</v>
      </c>
      <c r="H1237" s="10">
        <v>1.2</v>
      </c>
      <c r="I1237" s="7">
        <f t="shared" si="179"/>
        <v>8.4033613445378234E-3</v>
      </c>
      <c r="J1237" s="8">
        <f t="shared" si="180"/>
        <v>1.1701019877474461</v>
      </c>
      <c r="K1237" s="8">
        <f t="shared" si="181"/>
        <v>0.97389801225255457</v>
      </c>
      <c r="L1237" s="8">
        <f t="shared" si="182"/>
        <v>1.0720000000000003</v>
      </c>
      <c r="M1237" s="19">
        <f t="shared" si="183"/>
        <v>0.20146254846653416</v>
      </c>
      <c r="N1237" s="19">
        <f t="shared" si="184"/>
        <v>0.22090912681418731</v>
      </c>
      <c r="O1237" s="19">
        <f t="shared" si="185"/>
        <v>2.2799868158918248E-2</v>
      </c>
      <c r="P1237" s="19">
        <f t="shared" si="186"/>
        <v>-8.2317960983460878E-3</v>
      </c>
      <c r="Q1237" s="15"/>
      <c r="R1237" s="1"/>
      <c r="S1237" s="15"/>
      <c r="X1237" s="10"/>
      <c r="Y1237" s="10"/>
    </row>
    <row r="1238" spans="1:25">
      <c r="A1238" s="3">
        <v>40126</v>
      </c>
      <c r="B1238" s="9">
        <f t="shared" si="187"/>
        <v>40126</v>
      </c>
      <c r="C1238" s="5">
        <v>1.23</v>
      </c>
      <c r="D1238" s="5">
        <v>1.23</v>
      </c>
      <c r="E1238" s="5">
        <v>1.1200000000000001</v>
      </c>
      <c r="F1238" s="5">
        <v>1.1599999999999999</v>
      </c>
      <c r="G1238" s="6">
        <v>71000</v>
      </c>
      <c r="H1238" s="10">
        <v>1.1599999999999999</v>
      </c>
      <c r="I1238" s="7">
        <f t="shared" si="179"/>
        <v>-3.3333333333333368E-2</v>
      </c>
      <c r="J1238" s="8">
        <f t="shared" si="180"/>
        <v>1.1820384544291194</v>
      </c>
      <c r="K1238" s="8">
        <f t="shared" si="181"/>
        <v>0.97396154557088033</v>
      </c>
      <c r="L1238" s="8">
        <f t="shared" si="182"/>
        <v>1.0779999999999998</v>
      </c>
      <c r="M1238" s="19">
        <f t="shared" si="183"/>
        <v>0.2136397579601321</v>
      </c>
      <c r="N1238" s="19">
        <f t="shared" si="184"/>
        <v>6.0444035808574839E-2</v>
      </c>
      <c r="O1238" s="19">
        <f t="shared" si="185"/>
        <v>1.0201219044719382E-2</v>
      </c>
      <c r="P1238" s="19">
        <f t="shared" si="186"/>
        <v>6.5236110482258037E-5</v>
      </c>
      <c r="Q1238" s="15"/>
      <c r="R1238" s="1"/>
      <c r="S1238" s="15"/>
      <c r="X1238" s="10"/>
      <c r="Y1238" s="10"/>
    </row>
    <row r="1239" spans="1:25">
      <c r="A1239" s="3">
        <v>40127</v>
      </c>
      <c r="B1239" s="9">
        <f t="shared" si="187"/>
        <v>40127</v>
      </c>
      <c r="C1239" s="5">
        <v>1.1599999999999999</v>
      </c>
      <c r="D1239" s="5">
        <v>1.23</v>
      </c>
      <c r="E1239" s="5">
        <v>1.1599999999999999</v>
      </c>
      <c r="F1239" s="5">
        <v>1.21</v>
      </c>
      <c r="G1239" s="6">
        <v>73500</v>
      </c>
      <c r="H1239" s="10">
        <v>1.21</v>
      </c>
      <c r="I1239" s="7">
        <f t="shared" si="179"/>
        <v>4.3103448275862113E-2</v>
      </c>
      <c r="J1239" s="8">
        <f t="shared" si="180"/>
        <v>1.2019473562659528</v>
      </c>
      <c r="K1239" s="8">
        <f t="shared" si="181"/>
        <v>0.97405264373404721</v>
      </c>
      <c r="L1239" s="8">
        <f t="shared" si="182"/>
        <v>1.0880000000000001</v>
      </c>
      <c r="M1239" s="19">
        <f t="shared" si="183"/>
        <v>0.23396549868009947</v>
      </c>
      <c r="N1239" s="19">
        <f t="shared" si="184"/>
        <v>9.5140253453013246E-2</v>
      </c>
      <c r="O1239" s="19">
        <f t="shared" si="185"/>
        <v>1.6842854614614659E-2</v>
      </c>
      <c r="P1239" s="19">
        <f t="shared" si="186"/>
        <v>9.3533634444965748E-5</v>
      </c>
      <c r="Q1239" s="15"/>
      <c r="R1239" s="1"/>
      <c r="S1239" s="15"/>
      <c r="X1239" s="10"/>
      <c r="Y1239" s="10"/>
    </row>
    <row r="1240" spans="1:25">
      <c r="A1240" s="3">
        <v>40128</v>
      </c>
      <c r="B1240" s="9">
        <f t="shared" si="187"/>
        <v>40128</v>
      </c>
      <c r="C1240" s="5">
        <v>1.21</v>
      </c>
      <c r="D1240" s="5">
        <v>1.22</v>
      </c>
      <c r="E1240" s="5">
        <v>1.19</v>
      </c>
      <c r="F1240" s="5">
        <v>1.2</v>
      </c>
      <c r="G1240" s="6">
        <v>17000</v>
      </c>
      <c r="H1240" s="10">
        <v>1.2</v>
      </c>
      <c r="I1240" s="7">
        <f t="shared" si="179"/>
        <v>-8.2644628099173625E-3</v>
      </c>
      <c r="J1240" s="8">
        <f t="shared" si="180"/>
        <v>1.2163482299826853</v>
      </c>
      <c r="K1240" s="8">
        <f t="shared" si="181"/>
        <v>0.97765177001731451</v>
      </c>
      <c r="L1240" s="8">
        <f t="shared" si="182"/>
        <v>1.097</v>
      </c>
      <c r="M1240" s="19">
        <f t="shared" si="183"/>
        <v>0.24415284387112951</v>
      </c>
      <c r="N1240" s="19">
        <f t="shared" si="184"/>
        <v>4.3542083121234788E-2</v>
      </c>
      <c r="O1240" s="19">
        <f t="shared" si="185"/>
        <v>1.1981284905414802E-2</v>
      </c>
      <c r="P1240" s="19">
        <f t="shared" si="186"/>
        <v>3.6950018116782635E-3</v>
      </c>
      <c r="Q1240" s="15"/>
      <c r="R1240" s="1"/>
      <c r="S1240" s="15"/>
      <c r="X1240" s="10"/>
      <c r="Y1240" s="10"/>
    </row>
    <row r="1241" spans="1:25">
      <c r="A1241" s="3">
        <v>40129</v>
      </c>
      <c r="B1241" s="9">
        <f t="shared" si="187"/>
        <v>40129</v>
      </c>
      <c r="C1241" s="5">
        <v>1.2</v>
      </c>
      <c r="D1241" s="5">
        <v>1.23</v>
      </c>
      <c r="E1241" s="5">
        <v>1.18</v>
      </c>
      <c r="F1241" s="5">
        <v>1.2</v>
      </c>
      <c r="G1241" s="6">
        <v>52000</v>
      </c>
      <c r="H1241" s="10">
        <v>1.2</v>
      </c>
      <c r="I1241" s="7">
        <f t="shared" si="179"/>
        <v>0</v>
      </c>
      <c r="J1241" s="8">
        <f t="shared" si="180"/>
        <v>1.2297956503634504</v>
      </c>
      <c r="K1241" s="8">
        <f t="shared" si="181"/>
        <v>0.97920434963654979</v>
      </c>
      <c r="L1241" s="8">
        <f t="shared" si="182"/>
        <v>1.1045</v>
      </c>
      <c r="M1241" s="19">
        <f t="shared" si="183"/>
        <v>0.25591318177856576</v>
      </c>
      <c r="N1241" s="19">
        <f t="shared" si="184"/>
        <v>4.8167933336232906E-2</v>
      </c>
      <c r="O1241" s="19">
        <f t="shared" si="185"/>
        <v>1.1055567845859813E-2</v>
      </c>
      <c r="P1241" s="19">
        <f t="shared" si="186"/>
        <v>1.5880701767744725E-3</v>
      </c>
      <c r="Q1241" s="15"/>
      <c r="R1241" s="1"/>
      <c r="S1241" s="15"/>
      <c r="X1241" s="10"/>
      <c r="Y1241" s="10"/>
    </row>
    <row r="1242" spans="1:25">
      <c r="A1242" s="3">
        <v>40130</v>
      </c>
      <c r="B1242" s="9">
        <f t="shared" si="187"/>
        <v>40130</v>
      </c>
      <c r="C1242" s="5">
        <v>1.2</v>
      </c>
      <c r="D1242" s="5">
        <v>1.24</v>
      </c>
      <c r="E1242" s="5">
        <v>1.18</v>
      </c>
      <c r="F1242" s="5">
        <v>1.24</v>
      </c>
      <c r="G1242" s="6">
        <v>69900</v>
      </c>
      <c r="H1242" s="10">
        <v>1.24</v>
      </c>
      <c r="I1242" s="7">
        <f t="shared" si="179"/>
        <v>3.3333333333333368E-2</v>
      </c>
      <c r="J1242" s="8">
        <f t="shared" si="180"/>
        <v>1.250322349421275</v>
      </c>
      <c r="K1242" s="8">
        <f t="shared" si="181"/>
        <v>0.97467765057872513</v>
      </c>
      <c r="L1242" s="8">
        <f t="shared" si="182"/>
        <v>1.1125</v>
      </c>
      <c r="M1242" s="19">
        <f t="shared" si="183"/>
        <v>0.28280601148377915</v>
      </c>
      <c r="N1242" s="19">
        <f t="shared" si="184"/>
        <v>0.10508575415424665</v>
      </c>
      <c r="O1242" s="19">
        <f t="shared" si="185"/>
        <v>1.66911462499954E-2</v>
      </c>
      <c r="P1242" s="19">
        <f t="shared" si="186"/>
        <v>-4.6228338951974906E-3</v>
      </c>
      <c r="Q1242" s="15"/>
      <c r="R1242" s="1"/>
      <c r="S1242" s="15"/>
      <c r="X1242" s="10"/>
      <c r="Y1242" s="10"/>
    </row>
    <row r="1243" spans="1:25">
      <c r="A1243" s="3">
        <v>40133</v>
      </c>
      <c r="B1243" s="9">
        <f t="shared" si="187"/>
        <v>40133</v>
      </c>
      <c r="C1243" s="5">
        <v>1.24</v>
      </c>
      <c r="D1243" s="5">
        <v>1.29</v>
      </c>
      <c r="E1243" s="5">
        <v>1.22</v>
      </c>
      <c r="F1243" s="5">
        <v>1.28</v>
      </c>
      <c r="G1243" s="6">
        <v>61000</v>
      </c>
      <c r="H1243" s="10">
        <v>1.28</v>
      </c>
      <c r="I1243" s="7">
        <f t="shared" si="179"/>
        <v>3.2258064516129059E-2</v>
      </c>
      <c r="J1243" s="8">
        <f t="shared" si="180"/>
        <v>1.2773833967964401</v>
      </c>
      <c r="K1243" s="8">
        <f t="shared" si="181"/>
        <v>0.96661660320355969</v>
      </c>
      <c r="L1243" s="8">
        <f t="shared" si="182"/>
        <v>1.1219999999999999</v>
      </c>
      <c r="M1243" s="19">
        <f t="shared" si="183"/>
        <v>0.32149954031716138</v>
      </c>
      <c r="N1243" s="19">
        <f t="shared" si="184"/>
        <v>0.13682003656984346</v>
      </c>
      <c r="O1243" s="19">
        <f t="shared" si="185"/>
        <v>2.1643256547154117E-2</v>
      </c>
      <c r="P1243" s="19">
        <f t="shared" si="186"/>
        <v>-8.2704752390486327E-3</v>
      </c>
      <c r="Q1243" s="15"/>
      <c r="R1243" s="1"/>
      <c r="S1243" s="15"/>
      <c r="X1243" s="10"/>
      <c r="Y1243" s="10"/>
    </row>
    <row r="1244" spans="1:25">
      <c r="A1244" s="3">
        <v>40134</v>
      </c>
      <c r="B1244" s="9">
        <f t="shared" si="187"/>
        <v>40134</v>
      </c>
      <c r="C1244" s="5">
        <v>1.3</v>
      </c>
      <c r="D1244" s="5">
        <v>1.39</v>
      </c>
      <c r="E1244" s="5">
        <v>1.3</v>
      </c>
      <c r="F1244" s="5">
        <v>1.39</v>
      </c>
      <c r="G1244" s="6">
        <v>353700</v>
      </c>
      <c r="H1244" s="10">
        <v>1.39</v>
      </c>
      <c r="I1244" s="7">
        <f t="shared" si="179"/>
        <v>8.5937499999999903E-2</v>
      </c>
      <c r="J1244" s="8">
        <f t="shared" si="180"/>
        <v>1.329567573317183</v>
      </c>
      <c r="K1244" s="8">
        <f t="shared" si="181"/>
        <v>0.94843242668281669</v>
      </c>
      <c r="L1244" s="8">
        <f t="shared" si="182"/>
        <v>1.1389999999999998</v>
      </c>
      <c r="M1244" s="19">
        <f t="shared" si="183"/>
        <v>0.40185798788786981</v>
      </c>
      <c r="N1244" s="19">
        <f t="shared" si="184"/>
        <v>0.24994887237298782</v>
      </c>
      <c r="O1244" s="19">
        <f t="shared" si="185"/>
        <v>4.0852399249603551E-2</v>
      </c>
      <c r="P1244" s="19">
        <f t="shared" si="186"/>
        <v>-1.8812191369853386E-2</v>
      </c>
      <c r="Q1244" s="15"/>
      <c r="R1244" s="1"/>
      <c r="S1244" s="15"/>
      <c r="X1244" s="10"/>
      <c r="Y1244" s="10"/>
    </row>
    <row r="1245" spans="1:25">
      <c r="A1245" s="3">
        <v>40135</v>
      </c>
      <c r="B1245" s="9">
        <f t="shared" si="187"/>
        <v>40135</v>
      </c>
      <c r="C1245" s="5">
        <v>1.46</v>
      </c>
      <c r="D1245" s="5">
        <v>1.49</v>
      </c>
      <c r="E1245" s="5">
        <v>1.4</v>
      </c>
      <c r="F1245" s="5">
        <v>1.42</v>
      </c>
      <c r="G1245" s="6">
        <v>318200</v>
      </c>
      <c r="H1245" s="10">
        <v>1.42</v>
      </c>
      <c r="I1245" s="7">
        <f t="shared" si="179"/>
        <v>2.1582733812949662E-2</v>
      </c>
      <c r="J1245" s="8">
        <f t="shared" si="180"/>
        <v>1.3801785003072327</v>
      </c>
      <c r="K1245" s="8">
        <f t="shared" si="181"/>
        <v>0.93182149969276717</v>
      </c>
      <c r="L1245" s="8">
        <f t="shared" si="182"/>
        <v>1.1559999999999999</v>
      </c>
      <c r="M1245" s="19">
        <f t="shared" si="183"/>
        <v>0.48116189716838925</v>
      </c>
      <c r="N1245" s="19">
        <f t="shared" si="184"/>
        <v>0.19734312038273474</v>
      </c>
      <c r="O1245" s="19">
        <f t="shared" si="185"/>
        <v>3.8065704974872952E-2</v>
      </c>
      <c r="P1245" s="19">
        <f t="shared" si="186"/>
        <v>-1.7514085898714941E-2</v>
      </c>
      <c r="Q1245" s="15"/>
      <c r="R1245" s="1"/>
      <c r="S1245" s="15"/>
      <c r="X1245" s="10"/>
      <c r="Y1245" s="10"/>
    </row>
    <row r="1246" spans="1:25">
      <c r="A1246" s="3">
        <v>40136</v>
      </c>
      <c r="B1246" s="9">
        <f t="shared" si="187"/>
        <v>40136</v>
      </c>
      <c r="C1246" s="5">
        <v>1.4</v>
      </c>
      <c r="D1246" s="5">
        <v>1.43</v>
      </c>
      <c r="E1246" s="5">
        <v>1.38</v>
      </c>
      <c r="F1246" s="5">
        <v>1.38</v>
      </c>
      <c r="G1246" s="6">
        <v>57300</v>
      </c>
      <c r="H1246" s="10">
        <v>1.38</v>
      </c>
      <c r="I1246" s="7">
        <f t="shared" si="179"/>
        <v>-2.8169014084507067E-2</v>
      </c>
      <c r="J1246" s="8">
        <f t="shared" si="180"/>
        <v>1.4111524669891378</v>
      </c>
      <c r="K1246" s="8">
        <f t="shared" si="181"/>
        <v>0.93384753301086199</v>
      </c>
      <c r="L1246" s="8">
        <f t="shared" si="182"/>
        <v>1.1724999999999999</v>
      </c>
      <c r="M1246" s="19">
        <f t="shared" si="183"/>
        <v>0.51111655501126008</v>
      </c>
      <c r="N1246" s="19">
        <f t="shared" si="184"/>
        <v>6.2254841913194504E-2</v>
      </c>
      <c r="O1246" s="19">
        <f t="shared" si="185"/>
        <v>2.2442000563702588E-2</v>
      </c>
      <c r="P1246" s="19">
        <f t="shared" si="186"/>
        <v>2.1742719166308339E-3</v>
      </c>
      <c r="Q1246" s="15"/>
      <c r="R1246" s="1"/>
      <c r="S1246" s="15"/>
      <c r="X1246" s="10"/>
      <c r="Y1246" s="10"/>
    </row>
    <row r="1247" spans="1:25">
      <c r="A1247" s="3">
        <v>40137</v>
      </c>
      <c r="B1247" s="9">
        <f t="shared" si="187"/>
        <v>40137</v>
      </c>
      <c r="C1247" s="5">
        <v>1.4</v>
      </c>
      <c r="D1247" s="5">
        <v>1.44</v>
      </c>
      <c r="E1247" s="5">
        <v>1.4</v>
      </c>
      <c r="F1247" s="5">
        <v>1.44</v>
      </c>
      <c r="G1247" s="6">
        <v>86500</v>
      </c>
      <c r="H1247" s="10">
        <v>1.44</v>
      </c>
      <c r="I1247" s="7">
        <f t="shared" si="179"/>
        <v>4.3478260869565258E-2</v>
      </c>
      <c r="J1247" s="8">
        <f t="shared" si="180"/>
        <v>1.4503486016993337</v>
      </c>
      <c r="K1247" s="8">
        <f t="shared" si="181"/>
        <v>0.93365139830066579</v>
      </c>
      <c r="L1247" s="8">
        <f t="shared" si="182"/>
        <v>1.1919999999999997</v>
      </c>
      <c r="M1247" s="19">
        <f t="shared" si="183"/>
        <v>0.55341555139220677</v>
      </c>
      <c r="N1247" s="19">
        <f t="shared" si="184"/>
        <v>8.2758024497983307E-2</v>
      </c>
      <c r="O1247" s="19">
        <f t="shared" si="185"/>
        <v>2.7775974338071014E-2</v>
      </c>
      <c r="P1247" s="19">
        <f t="shared" si="186"/>
        <v>-2.1002862165714236E-4</v>
      </c>
      <c r="Q1247" s="15"/>
      <c r="R1247" s="1"/>
      <c r="S1247" s="15"/>
      <c r="X1247" s="10"/>
      <c r="Y1247" s="10"/>
    </row>
    <row r="1248" spans="1:25">
      <c r="A1248" s="3">
        <v>40140</v>
      </c>
      <c r="B1248" s="9">
        <f t="shared" si="187"/>
        <v>40140</v>
      </c>
      <c r="C1248" s="5">
        <v>1.44</v>
      </c>
      <c r="D1248" s="5">
        <v>1.5</v>
      </c>
      <c r="E1248" s="5">
        <v>1.43</v>
      </c>
      <c r="F1248" s="5">
        <v>1.45</v>
      </c>
      <c r="G1248" s="6">
        <v>185300</v>
      </c>
      <c r="H1248" s="10">
        <v>1.45</v>
      </c>
      <c r="I1248" s="7">
        <f t="shared" si="179"/>
        <v>6.944444444444451E-3</v>
      </c>
      <c r="J1248" s="8">
        <f t="shared" si="180"/>
        <v>1.4860199992727834</v>
      </c>
      <c r="K1248" s="8">
        <f t="shared" si="181"/>
        <v>0.93598000072721643</v>
      </c>
      <c r="L1248" s="8">
        <f t="shared" si="182"/>
        <v>1.2109999999999999</v>
      </c>
      <c r="M1248" s="19">
        <f t="shared" si="183"/>
        <v>0.58766212752217928</v>
      </c>
      <c r="N1248" s="19">
        <f t="shared" si="184"/>
        <v>6.188220776199671E-2</v>
      </c>
      <c r="O1248" s="19">
        <f t="shared" si="185"/>
        <v>2.4595050825473634E-2</v>
      </c>
      <c r="P1248" s="19">
        <f t="shared" si="186"/>
        <v>2.4940812285922974E-3</v>
      </c>
      <c r="Q1248" s="15"/>
      <c r="R1248" s="1"/>
      <c r="S1248" s="15"/>
      <c r="X1248" s="10"/>
      <c r="Y1248" s="10"/>
    </row>
    <row r="1249" spans="1:25">
      <c r="A1249" s="3">
        <v>40141</v>
      </c>
      <c r="B1249" s="9">
        <f t="shared" si="187"/>
        <v>40141</v>
      </c>
      <c r="C1249" s="5">
        <v>1.46</v>
      </c>
      <c r="D1249" s="5">
        <v>1.46</v>
      </c>
      <c r="E1249" s="5">
        <v>1.4</v>
      </c>
      <c r="F1249" s="5">
        <v>1.4</v>
      </c>
      <c r="G1249" s="6">
        <v>83100</v>
      </c>
      <c r="H1249" s="10">
        <v>1.4</v>
      </c>
      <c r="I1249" s="7">
        <f t="shared" si="179"/>
        <v>-3.4482758620689689E-2</v>
      </c>
      <c r="J1249" s="8">
        <f t="shared" si="180"/>
        <v>1.5040199992727832</v>
      </c>
      <c r="K1249" s="8">
        <f t="shared" si="181"/>
        <v>0.95398000072721623</v>
      </c>
      <c r="L1249" s="8">
        <f t="shared" si="182"/>
        <v>1.2289999999999996</v>
      </c>
      <c r="M1249" s="19">
        <f t="shared" si="183"/>
        <v>0.57657393040343929</v>
      </c>
      <c r="N1249" s="19">
        <f t="shared" si="184"/>
        <v>-1.8868320076184421E-2</v>
      </c>
      <c r="O1249" s="19">
        <f t="shared" si="185"/>
        <v>1.2112892160811087E-2</v>
      </c>
      <c r="P1249" s="19">
        <f t="shared" si="186"/>
        <v>1.9231180138480058E-2</v>
      </c>
      <c r="Q1249" s="15"/>
      <c r="R1249" s="1"/>
      <c r="S1249" s="15"/>
      <c r="X1249" s="10"/>
      <c r="Y1249" s="10"/>
    </row>
    <row r="1250" spans="1:25">
      <c r="A1250" s="3">
        <v>40142</v>
      </c>
      <c r="B1250" s="9">
        <f t="shared" si="187"/>
        <v>40142</v>
      </c>
      <c r="C1250" s="5">
        <v>1.41</v>
      </c>
      <c r="D1250" s="5">
        <v>1.45</v>
      </c>
      <c r="E1250" s="5">
        <v>1.38</v>
      </c>
      <c r="F1250" s="5">
        <v>1.45</v>
      </c>
      <c r="G1250" s="6">
        <v>84000</v>
      </c>
      <c r="H1250" s="10">
        <v>1.45</v>
      </c>
      <c r="I1250" s="7">
        <f t="shared" si="179"/>
        <v>3.5714285714285747E-2</v>
      </c>
      <c r="J1250" s="8">
        <f t="shared" si="180"/>
        <v>1.5251726730618469</v>
      </c>
      <c r="K1250" s="8">
        <f t="shared" si="181"/>
        <v>0.97482732693815222</v>
      </c>
      <c r="L1250" s="8">
        <f t="shared" si="182"/>
        <v>1.2499999999999996</v>
      </c>
      <c r="M1250" s="19">
        <f t="shared" si="183"/>
        <v>0.56455674858057325</v>
      </c>
      <c r="N1250" s="19">
        <f t="shared" si="184"/>
        <v>-2.0842395379300969E-2</v>
      </c>
      <c r="O1250" s="19">
        <f t="shared" si="185"/>
        <v>1.4064090769598381E-2</v>
      </c>
      <c r="P1250" s="19">
        <f t="shared" si="186"/>
        <v>2.185300131558747E-2</v>
      </c>
      <c r="Q1250" s="15"/>
      <c r="R1250" s="1"/>
      <c r="S1250" s="15"/>
      <c r="X1250" s="10"/>
      <c r="Y1250" s="10"/>
    </row>
    <row r="1251" spans="1:25">
      <c r="A1251" s="3">
        <v>40143</v>
      </c>
      <c r="B1251" s="9">
        <f t="shared" si="187"/>
        <v>40143</v>
      </c>
      <c r="C1251" s="5">
        <v>1.45</v>
      </c>
      <c r="D1251" s="5">
        <v>1.49</v>
      </c>
      <c r="E1251" s="5">
        <v>1.42</v>
      </c>
      <c r="F1251" s="5">
        <v>1.48</v>
      </c>
      <c r="G1251" s="6">
        <v>101900</v>
      </c>
      <c r="H1251" s="10">
        <v>1.48</v>
      </c>
      <c r="I1251" s="7">
        <f t="shared" si="179"/>
        <v>2.0689655172413814E-2</v>
      </c>
      <c r="J1251" s="8">
        <f t="shared" si="180"/>
        <v>1.54562085237125</v>
      </c>
      <c r="K1251" s="8">
        <f t="shared" si="181"/>
        <v>0.99937914762874991</v>
      </c>
      <c r="L1251" s="8">
        <f t="shared" si="182"/>
        <v>1.2725</v>
      </c>
      <c r="M1251" s="19">
        <f t="shared" si="183"/>
        <v>0.54658105088402187</v>
      </c>
      <c r="N1251" s="19">
        <f t="shared" si="184"/>
        <v>-3.184037342879429E-2</v>
      </c>
      <c r="O1251" s="19">
        <f t="shared" si="185"/>
        <v>1.3407124105071043E-2</v>
      </c>
      <c r="P1251" s="19">
        <f t="shared" si="186"/>
        <v>2.5185814976804995E-2</v>
      </c>
      <c r="Q1251" s="15"/>
      <c r="R1251" s="1"/>
      <c r="S1251" s="15"/>
      <c r="X1251" s="10"/>
      <c r="Y1251" s="10"/>
    </row>
    <row r="1252" spans="1:25">
      <c r="A1252" s="3">
        <v>40144</v>
      </c>
      <c r="B1252" s="9">
        <f t="shared" si="187"/>
        <v>40144</v>
      </c>
      <c r="C1252" s="5">
        <v>1.45</v>
      </c>
      <c r="D1252" s="5">
        <v>1.46</v>
      </c>
      <c r="E1252" s="5">
        <v>1.41</v>
      </c>
      <c r="F1252" s="5">
        <v>1.43</v>
      </c>
      <c r="G1252" s="6">
        <v>76500</v>
      </c>
      <c r="H1252" s="10">
        <v>1.43</v>
      </c>
      <c r="I1252" s="7">
        <f t="shared" si="179"/>
        <v>-3.3783783783783813E-2</v>
      </c>
      <c r="J1252" s="8">
        <f t="shared" si="180"/>
        <v>1.5539752840097343</v>
      </c>
      <c r="K1252" s="8">
        <f t="shared" si="181"/>
        <v>1.0280247159902656</v>
      </c>
      <c r="L1252" s="8">
        <f t="shared" si="182"/>
        <v>1.2909999999999999</v>
      </c>
      <c r="M1252" s="19">
        <f t="shared" si="183"/>
        <v>0.51161276556744673</v>
      </c>
      <c r="N1252" s="19">
        <f t="shared" si="184"/>
        <v>-6.3976395193391003E-2</v>
      </c>
      <c r="O1252" s="19">
        <f t="shared" si="185"/>
        <v>5.4052270488374405E-3</v>
      </c>
      <c r="P1252" s="19">
        <f t="shared" si="186"/>
        <v>2.8663364079072159E-2</v>
      </c>
      <c r="Q1252" s="15"/>
      <c r="R1252" s="1"/>
      <c r="S1252" s="15"/>
      <c r="X1252" s="10"/>
      <c r="Y1252" s="10"/>
    </row>
    <row r="1253" spans="1:25">
      <c r="A1253" s="3">
        <v>40147</v>
      </c>
      <c r="B1253" s="9">
        <f t="shared" si="187"/>
        <v>40147</v>
      </c>
      <c r="C1253" s="5">
        <v>1.45</v>
      </c>
      <c r="D1253" s="5">
        <v>1.48</v>
      </c>
      <c r="E1253" s="5">
        <v>1.43</v>
      </c>
      <c r="F1253" s="5">
        <v>1.45</v>
      </c>
      <c r="G1253" s="6">
        <v>123100</v>
      </c>
      <c r="H1253" s="10">
        <v>1.45</v>
      </c>
      <c r="I1253" s="7">
        <f t="shared" si="179"/>
        <v>1.3986013986014E-2</v>
      </c>
      <c r="J1253" s="8">
        <f t="shared" si="180"/>
        <v>1.5668742469868586</v>
      </c>
      <c r="K1253" s="8">
        <f t="shared" si="181"/>
        <v>1.0481257530131411</v>
      </c>
      <c r="L1253" s="8">
        <f t="shared" si="182"/>
        <v>1.3074999999999999</v>
      </c>
      <c r="M1253" s="19">
        <f t="shared" si="183"/>
        <v>0.494929632710984</v>
      </c>
      <c r="N1253" s="19">
        <f t="shared" si="184"/>
        <v>-3.260890653883295E-2</v>
      </c>
      <c r="O1253" s="19">
        <f t="shared" si="185"/>
        <v>8.3006229956509008E-3</v>
      </c>
      <c r="P1253" s="19">
        <f t="shared" si="186"/>
        <v>1.9553067849650725E-2</v>
      </c>
      <c r="Q1253" s="15"/>
      <c r="R1253" s="1"/>
      <c r="S1253" s="15"/>
      <c r="X1253" s="10"/>
      <c r="Y1253" s="10"/>
    </row>
    <row r="1254" spans="1:25">
      <c r="A1254" s="3">
        <v>40148</v>
      </c>
      <c r="B1254" s="9">
        <f t="shared" si="187"/>
        <v>40148</v>
      </c>
      <c r="C1254" s="5">
        <v>1.47</v>
      </c>
      <c r="D1254" s="5">
        <v>1.47</v>
      </c>
      <c r="E1254" s="5">
        <v>1.44</v>
      </c>
      <c r="F1254" s="5">
        <v>1.44</v>
      </c>
      <c r="G1254" s="6">
        <v>117800</v>
      </c>
      <c r="H1254" s="10">
        <v>1.44</v>
      </c>
      <c r="I1254" s="7">
        <f t="shared" si="179"/>
        <v>-6.896551724137937E-3</v>
      </c>
      <c r="J1254" s="8">
        <f t="shared" si="180"/>
        <v>1.5686851146760425</v>
      </c>
      <c r="K1254" s="8">
        <f t="shared" si="181"/>
        <v>1.0823148853239573</v>
      </c>
      <c r="L1254" s="8">
        <f t="shared" si="182"/>
        <v>1.3254999999999999</v>
      </c>
      <c r="M1254" s="19">
        <f t="shared" si="183"/>
        <v>0.4493795991787598</v>
      </c>
      <c r="N1254" s="19">
        <f t="shared" si="184"/>
        <v>-9.2033352868211293E-2</v>
      </c>
      <c r="O1254" s="19">
        <f t="shared" si="185"/>
        <v>1.1557198624371249E-3</v>
      </c>
      <c r="P1254" s="19">
        <f t="shared" si="186"/>
        <v>3.2619303754849588E-2</v>
      </c>
      <c r="Q1254" s="15"/>
      <c r="R1254" s="1"/>
      <c r="S1254" s="15"/>
      <c r="X1254" s="10"/>
      <c r="Y1254" s="10"/>
    </row>
    <row r="1255" spans="1:25">
      <c r="A1255" s="3">
        <v>40149</v>
      </c>
      <c r="B1255" s="9">
        <f t="shared" si="187"/>
        <v>40149</v>
      </c>
      <c r="C1255" s="5">
        <v>1.45</v>
      </c>
      <c r="D1255" s="5">
        <v>1.49</v>
      </c>
      <c r="E1255" s="5">
        <v>1.41</v>
      </c>
      <c r="F1255" s="5">
        <v>1.41</v>
      </c>
      <c r="G1255" s="6">
        <v>120500</v>
      </c>
      <c r="H1255" s="10">
        <v>1.41</v>
      </c>
      <c r="I1255" s="7">
        <f t="shared" si="179"/>
        <v>-2.0833333333333353E-2</v>
      </c>
      <c r="J1255" s="8">
        <f t="shared" si="180"/>
        <v>1.5633420787885191</v>
      </c>
      <c r="K1255" s="8">
        <f t="shared" si="181"/>
        <v>1.1186579212114809</v>
      </c>
      <c r="L1255" s="8">
        <f t="shared" si="182"/>
        <v>1.341</v>
      </c>
      <c r="M1255" s="19">
        <f t="shared" si="183"/>
        <v>0.39751576343861705</v>
      </c>
      <c r="N1255" s="19">
        <f t="shared" si="184"/>
        <v>-0.11541208331424878</v>
      </c>
      <c r="O1255" s="19">
        <f t="shared" si="185"/>
        <v>-3.4060601694604043E-3</v>
      </c>
      <c r="P1255" s="19">
        <f t="shared" si="186"/>
        <v>3.3578985543237239E-2</v>
      </c>
      <c r="Q1255" s="15"/>
      <c r="R1255" s="1"/>
      <c r="S1255" s="15"/>
      <c r="X1255" s="10"/>
      <c r="Y1255" s="10"/>
    </row>
    <row r="1256" spans="1:25">
      <c r="A1256" s="3">
        <v>40150</v>
      </c>
      <c r="B1256" s="9">
        <f t="shared" si="187"/>
        <v>40150</v>
      </c>
      <c r="C1256" s="5">
        <v>1.42</v>
      </c>
      <c r="D1256" s="5">
        <v>1.44</v>
      </c>
      <c r="E1256" s="5">
        <v>1.41</v>
      </c>
      <c r="F1256" s="5">
        <v>1.42</v>
      </c>
      <c r="G1256" s="6">
        <v>28700</v>
      </c>
      <c r="H1256" s="10">
        <v>1.42</v>
      </c>
      <c r="I1256" s="7">
        <f t="shared" si="179"/>
        <v>7.0921985815602905E-3</v>
      </c>
      <c r="J1256" s="8">
        <f t="shared" si="180"/>
        <v>1.5660298573970393</v>
      </c>
      <c r="K1256" s="8">
        <f t="shared" si="181"/>
        <v>1.1389701426029604</v>
      </c>
      <c r="L1256" s="8">
        <f t="shared" si="182"/>
        <v>1.3524999999999998</v>
      </c>
      <c r="M1256" s="19">
        <f t="shared" si="183"/>
        <v>0.37495251088680198</v>
      </c>
      <c r="N1256" s="19">
        <f t="shared" si="184"/>
        <v>-5.6760648575636188E-2</v>
      </c>
      <c r="O1256" s="19">
        <f t="shared" si="185"/>
        <v>1.7192517523759413E-3</v>
      </c>
      <c r="P1256" s="19">
        <f t="shared" si="186"/>
        <v>1.8157670013619363E-2</v>
      </c>
      <c r="Q1256" s="15"/>
      <c r="R1256" s="1"/>
      <c r="S1256" s="15"/>
      <c r="X1256" s="10"/>
      <c r="Y1256" s="10"/>
    </row>
    <row r="1257" spans="1:25">
      <c r="A1257" s="3">
        <v>40151</v>
      </c>
      <c r="B1257" s="9">
        <f t="shared" si="187"/>
        <v>40151</v>
      </c>
      <c r="C1257" s="5">
        <v>1.43</v>
      </c>
      <c r="D1257" s="5">
        <v>1.44</v>
      </c>
      <c r="E1257" s="5">
        <v>1.41</v>
      </c>
      <c r="F1257" s="5">
        <v>1.43</v>
      </c>
      <c r="G1257" s="6">
        <v>45600</v>
      </c>
      <c r="H1257" s="10">
        <v>1.43</v>
      </c>
      <c r="I1257" s="7">
        <f t="shared" si="179"/>
        <v>7.0422535211267668E-3</v>
      </c>
      <c r="J1257" s="8">
        <f t="shared" si="180"/>
        <v>1.5680000000000001</v>
      </c>
      <c r="K1257" s="8">
        <f t="shared" si="181"/>
        <v>1.1600000000000001</v>
      </c>
      <c r="L1257" s="8">
        <f t="shared" si="182"/>
        <v>1.3640000000000001</v>
      </c>
      <c r="M1257" s="19">
        <f t="shared" si="183"/>
        <v>0.35172413793103435</v>
      </c>
      <c r="N1257" s="19">
        <f t="shared" si="184"/>
        <v>-6.1950173105468992E-2</v>
      </c>
      <c r="O1257" s="19">
        <f t="shared" si="185"/>
        <v>1.2580491959683663E-3</v>
      </c>
      <c r="P1257" s="19">
        <f t="shared" si="186"/>
        <v>1.8463923337778562E-2</v>
      </c>
      <c r="Q1257" s="15"/>
      <c r="R1257" s="1"/>
      <c r="S1257" s="15"/>
      <c r="X1257" s="10"/>
      <c r="Y1257" s="10"/>
    </row>
    <row r="1258" spans="1:25">
      <c r="A1258" s="3">
        <v>40154</v>
      </c>
      <c r="B1258" s="9">
        <f t="shared" si="187"/>
        <v>40154</v>
      </c>
      <c r="C1258" s="5">
        <v>1.41</v>
      </c>
      <c r="D1258" s="5">
        <v>1.42</v>
      </c>
      <c r="E1258" s="5">
        <v>1.34</v>
      </c>
      <c r="F1258" s="5">
        <v>1.4</v>
      </c>
      <c r="G1258" s="6">
        <v>118100</v>
      </c>
      <c r="H1258" s="10">
        <v>1.4</v>
      </c>
      <c r="I1258" s="7">
        <f t="shared" si="179"/>
        <v>-2.0979020979020997E-2</v>
      </c>
      <c r="J1258" s="8">
        <f t="shared" si="180"/>
        <v>1.5575929514050586</v>
      </c>
      <c r="K1258" s="8">
        <f t="shared" si="181"/>
        <v>1.1944070485949412</v>
      </c>
      <c r="L1258" s="8">
        <f t="shared" si="182"/>
        <v>1.3759999999999999</v>
      </c>
      <c r="M1258" s="19">
        <f t="shared" si="183"/>
        <v>0.3040721362431314</v>
      </c>
      <c r="N1258" s="19">
        <f t="shared" si="184"/>
        <v>-0.13548118126952807</v>
      </c>
      <c r="O1258" s="19">
        <f t="shared" si="185"/>
        <v>-6.6371483386106246E-3</v>
      </c>
      <c r="P1258" s="19">
        <f t="shared" si="186"/>
        <v>2.9661248788742271E-2</v>
      </c>
      <c r="Q1258" s="15"/>
      <c r="R1258" s="1"/>
      <c r="S1258" s="15"/>
      <c r="X1258" s="10"/>
      <c r="Y1258" s="10"/>
    </row>
    <row r="1259" spans="1:25">
      <c r="A1259" s="3">
        <v>40155</v>
      </c>
      <c r="B1259" s="9">
        <f t="shared" si="187"/>
        <v>40155</v>
      </c>
      <c r="C1259" s="5">
        <v>1.4</v>
      </c>
      <c r="D1259" s="5">
        <v>1.4</v>
      </c>
      <c r="E1259" s="5">
        <v>1.37</v>
      </c>
      <c r="F1259" s="5">
        <v>1.4</v>
      </c>
      <c r="G1259" s="6">
        <v>299400</v>
      </c>
      <c r="H1259" s="10">
        <v>1.4</v>
      </c>
      <c r="I1259" s="7">
        <f t="shared" si="179"/>
        <v>0</v>
      </c>
      <c r="J1259" s="8">
        <f t="shared" si="180"/>
        <v>1.5504818171799544</v>
      </c>
      <c r="K1259" s="8">
        <f t="shared" si="181"/>
        <v>1.2205181828200451</v>
      </c>
      <c r="L1259" s="8">
        <f t="shared" si="182"/>
        <v>1.3854999999999997</v>
      </c>
      <c r="M1259" s="19">
        <f t="shared" si="183"/>
        <v>0.27034716811634718</v>
      </c>
      <c r="N1259" s="19">
        <f t="shared" si="184"/>
        <v>-0.11091107703409644</v>
      </c>
      <c r="O1259" s="19">
        <f t="shared" si="185"/>
        <v>-4.565463793791239E-3</v>
      </c>
      <c r="P1259" s="19">
        <f t="shared" si="186"/>
        <v>2.1861168900351134E-2</v>
      </c>
      <c r="Q1259" s="15"/>
      <c r="R1259" s="1"/>
      <c r="S1259" s="15"/>
      <c r="X1259" s="10"/>
      <c r="Y1259" s="10"/>
    </row>
    <row r="1260" spans="1:25">
      <c r="A1260" s="3">
        <v>40156</v>
      </c>
      <c r="B1260" s="9">
        <f t="shared" si="187"/>
        <v>40156</v>
      </c>
      <c r="C1260" s="5">
        <v>1.36</v>
      </c>
      <c r="D1260" s="5">
        <v>1.38</v>
      </c>
      <c r="E1260" s="5">
        <v>1.33</v>
      </c>
      <c r="F1260" s="5">
        <v>1.37</v>
      </c>
      <c r="G1260" s="6">
        <v>66100</v>
      </c>
      <c r="H1260" s="10">
        <v>1.37</v>
      </c>
      <c r="I1260" s="7">
        <f t="shared" ref="I1260:I1323" si="188">IF(A1261&gt;A1260,(H1260-H1259)/H1259, (H1260-H1261)/H1261)</f>
        <v>-2.142857142857129E-2</v>
      </c>
      <c r="J1260" s="8">
        <f t="shared" ref="J1260:J1323" si="189">(L1260)+2*STDEVPA(H1241:H1260)</f>
        <v>1.5357603611733546</v>
      </c>
      <c r="K1260" s="8">
        <f t="shared" ref="K1260:K1323" si="190">(L1260)-(2*STDEVPA(H1241:H1260))</f>
        <v>1.2522396388266452</v>
      </c>
      <c r="L1260" s="8">
        <f t="shared" ref="L1260:L1323" si="191">AVERAGE(H1241:H1260)</f>
        <v>1.3939999999999999</v>
      </c>
      <c r="M1260" s="19">
        <f t="shared" ref="M1260:M1323" si="192">(J1260-K1260)/K1260</f>
        <v>0.2264109149366727</v>
      </c>
      <c r="N1260" s="19">
        <f t="shared" ref="N1260:N1323" si="193">IF(A1261&gt;A1260,(M1260-M1259)/M1259, (M1260-M1261)/M1261)</f>
        <v>-0.16251789684279577</v>
      </c>
      <c r="O1260" s="19">
        <f t="shared" ref="O1260:O1323" si="194">IF(A1261&gt;A1260,(J1260-J1259)/J1259, (J1260-J1261)/J1261)</f>
        <v>-9.4947621078043092E-3</v>
      </c>
      <c r="P1260" s="19">
        <f t="shared" ref="P1260:P1323" si="195">IF(A1261&gt;A1260,(K1260-K1259)/K1259, (K1260-K1261)/K1261)</f>
        <v>2.599015438943051E-2</v>
      </c>
      <c r="Q1260" s="15"/>
      <c r="R1260" s="1"/>
      <c r="S1260" s="15"/>
      <c r="X1260" s="10"/>
      <c r="Y1260" s="10"/>
    </row>
    <row r="1261" spans="1:25">
      <c r="A1261" s="3">
        <v>40157</v>
      </c>
      <c r="B1261" s="9">
        <f t="shared" si="187"/>
        <v>40157</v>
      </c>
      <c r="C1261" s="5">
        <v>1.35</v>
      </c>
      <c r="D1261" s="5">
        <v>1.35</v>
      </c>
      <c r="E1261" s="5">
        <v>1.27</v>
      </c>
      <c r="F1261" s="5">
        <v>1.33</v>
      </c>
      <c r="G1261" s="6">
        <v>204200</v>
      </c>
      <c r="H1261" s="10">
        <v>1.33</v>
      </c>
      <c r="I1261" s="7">
        <f t="shared" si="188"/>
        <v>-2.9197080291970826E-2</v>
      </c>
      <c r="J1261" s="8">
        <f t="shared" si="189"/>
        <v>1.5154739100839836</v>
      </c>
      <c r="K1261" s="8">
        <f t="shared" si="190"/>
        <v>1.2855260899160161</v>
      </c>
      <c r="L1261" s="8">
        <f t="shared" si="191"/>
        <v>1.4004999999999999</v>
      </c>
      <c r="M1261" s="19">
        <f t="shared" si="192"/>
        <v>0.17887448724046512</v>
      </c>
      <c r="N1261" s="19">
        <f t="shared" si="193"/>
        <v>-0.20995643125024938</v>
      </c>
      <c r="O1261" s="19">
        <f t="shared" si="194"/>
        <v>-1.3209385788464876E-2</v>
      </c>
      <c r="P1261" s="19">
        <f t="shared" si="195"/>
        <v>2.6581534442209849E-2</v>
      </c>
      <c r="Q1261" s="15"/>
      <c r="R1261" s="1"/>
      <c r="S1261" s="15"/>
      <c r="X1261" s="10"/>
      <c r="Y1261" s="10"/>
    </row>
    <row r="1262" spans="1:25">
      <c r="A1262" s="3">
        <v>40158</v>
      </c>
      <c r="B1262" s="9">
        <f t="shared" si="187"/>
        <v>40158</v>
      </c>
      <c r="C1262" s="5">
        <v>1.29</v>
      </c>
      <c r="D1262" s="5">
        <v>1.33</v>
      </c>
      <c r="E1262" s="5">
        <v>1.26</v>
      </c>
      <c r="F1262" s="5">
        <v>1.3</v>
      </c>
      <c r="G1262" s="6">
        <v>147400</v>
      </c>
      <c r="H1262" s="10">
        <v>1.3</v>
      </c>
      <c r="I1262" s="7">
        <f t="shared" si="188"/>
        <v>-2.2556390977443629E-2</v>
      </c>
      <c r="J1262" s="8">
        <f t="shared" si="189"/>
        <v>1.5037546757014351</v>
      </c>
      <c r="K1262" s="8">
        <f t="shared" si="190"/>
        <v>1.3032453242985644</v>
      </c>
      <c r="L1262" s="8">
        <f t="shared" si="191"/>
        <v>1.4034999999999997</v>
      </c>
      <c r="M1262" s="19">
        <f t="shared" si="192"/>
        <v>0.1538538812796349</v>
      </c>
      <c r="N1262" s="19">
        <f t="shared" si="193"/>
        <v>-0.13987800242968379</v>
      </c>
      <c r="O1262" s="19">
        <f t="shared" si="194"/>
        <v>-7.7330492491943107E-3</v>
      </c>
      <c r="P1262" s="19">
        <f t="shared" si="195"/>
        <v>1.3783644316161567E-2</v>
      </c>
      <c r="Q1262" s="15"/>
      <c r="R1262" s="1"/>
      <c r="S1262" s="15"/>
      <c r="X1262" s="10"/>
      <c r="Y1262" s="10"/>
    </row>
    <row r="1263" spans="1:25">
      <c r="A1263" s="3">
        <v>40161</v>
      </c>
      <c r="B1263" s="9">
        <f t="shared" si="187"/>
        <v>40161</v>
      </c>
      <c r="C1263" s="5">
        <v>1.3</v>
      </c>
      <c r="D1263" s="5">
        <v>1.3</v>
      </c>
      <c r="E1263" s="5">
        <v>1.21</v>
      </c>
      <c r="F1263" s="5">
        <v>1.25</v>
      </c>
      <c r="G1263" s="6">
        <v>475100</v>
      </c>
      <c r="H1263" s="10">
        <v>1.25</v>
      </c>
      <c r="I1263" s="7">
        <f t="shared" si="188"/>
        <v>-3.8461538461538491E-2</v>
      </c>
      <c r="J1263" s="8">
        <f t="shared" si="189"/>
        <v>1.5101850266903878</v>
      </c>
      <c r="K1263" s="8">
        <f t="shared" si="190"/>
        <v>1.2938149733096116</v>
      </c>
      <c r="L1263" s="8">
        <f t="shared" si="191"/>
        <v>1.4019999999999997</v>
      </c>
      <c r="M1263" s="19">
        <f t="shared" si="192"/>
        <v>0.16723415468542313</v>
      </c>
      <c r="N1263" s="19">
        <f t="shared" si="193"/>
        <v>8.6967408910985561E-2</v>
      </c>
      <c r="O1263" s="19">
        <f t="shared" si="194"/>
        <v>4.2761968377277044E-3</v>
      </c>
      <c r="P1263" s="19">
        <f t="shared" si="195"/>
        <v>-7.2360520411062779E-3</v>
      </c>
      <c r="Q1263" s="15"/>
      <c r="R1263" s="1"/>
      <c r="S1263" s="15"/>
      <c r="X1263" s="10"/>
      <c r="Y1263" s="10"/>
    </row>
    <row r="1264" spans="1:25">
      <c r="A1264" s="3">
        <v>40162</v>
      </c>
      <c r="B1264" s="9">
        <f t="shared" si="187"/>
        <v>40162</v>
      </c>
      <c r="C1264" s="5">
        <v>1.25</v>
      </c>
      <c r="D1264" s="5">
        <v>1.27</v>
      </c>
      <c r="E1264" s="5">
        <v>1.25</v>
      </c>
      <c r="F1264" s="5">
        <v>1.25</v>
      </c>
      <c r="G1264" s="6">
        <v>15400</v>
      </c>
      <c r="H1264" s="10">
        <v>1.25</v>
      </c>
      <c r="I1264" s="7">
        <f t="shared" si="188"/>
        <v>0</v>
      </c>
      <c r="J1264" s="8">
        <f t="shared" si="189"/>
        <v>1.521885775404495</v>
      </c>
      <c r="K1264" s="8">
        <f t="shared" si="190"/>
        <v>1.2681142245955046</v>
      </c>
      <c r="L1264" s="8">
        <f t="shared" si="191"/>
        <v>1.3949999999999998</v>
      </c>
      <c r="M1264" s="19">
        <f t="shared" si="192"/>
        <v>0.20011726537484184</v>
      </c>
      <c r="N1264" s="19">
        <f t="shared" si="193"/>
        <v>0.19662915599551833</v>
      </c>
      <c r="O1264" s="19">
        <f t="shared" si="194"/>
        <v>7.7478908261656623E-3</v>
      </c>
      <c r="P1264" s="19">
        <f t="shared" si="195"/>
        <v>-1.9864315411626303E-2</v>
      </c>
      <c r="Q1264" s="15"/>
      <c r="R1264" s="1"/>
      <c r="S1264" s="15"/>
      <c r="X1264" s="10"/>
      <c r="Y1264" s="10"/>
    </row>
    <row r="1265" spans="1:25">
      <c r="A1265" s="3">
        <v>40163</v>
      </c>
      <c r="B1265" s="9">
        <f t="shared" si="187"/>
        <v>40163</v>
      </c>
      <c r="C1265" s="5">
        <v>1.25</v>
      </c>
      <c r="D1265" s="5">
        <v>1.39</v>
      </c>
      <c r="E1265" s="5">
        <v>1.25</v>
      </c>
      <c r="F1265" s="5">
        <v>1.37</v>
      </c>
      <c r="G1265" s="6">
        <v>451100</v>
      </c>
      <c r="H1265" s="10">
        <v>1.37</v>
      </c>
      <c r="I1265" s="7">
        <f t="shared" si="188"/>
        <v>9.6000000000000085E-2</v>
      </c>
      <c r="J1265" s="8">
        <f t="shared" si="189"/>
        <v>1.5192872233310597</v>
      </c>
      <c r="K1265" s="8">
        <f t="shared" si="190"/>
        <v>1.2657127766689404</v>
      </c>
      <c r="L1265" s="8">
        <f t="shared" si="191"/>
        <v>1.3925000000000001</v>
      </c>
      <c r="M1265" s="19">
        <f t="shared" si="192"/>
        <v>0.20034122380392477</v>
      </c>
      <c r="N1265" s="19">
        <f t="shared" si="193"/>
        <v>1.1191359659219469E-3</v>
      </c>
      <c r="O1265" s="19">
        <f t="shared" si="194"/>
        <v>-1.7074553921398157E-3</v>
      </c>
      <c r="P1265" s="19">
        <f t="shared" si="195"/>
        <v>-1.8937157867858149E-3</v>
      </c>
      <c r="Q1265" s="15"/>
      <c r="R1265" s="1"/>
      <c r="S1265" s="15"/>
      <c r="X1265" s="10"/>
      <c r="Y1265" s="10"/>
    </row>
    <row r="1266" spans="1:25">
      <c r="A1266" s="3">
        <v>40164</v>
      </c>
      <c r="B1266" s="9">
        <f t="shared" si="187"/>
        <v>40164</v>
      </c>
      <c r="C1266" s="5">
        <v>1.35</v>
      </c>
      <c r="D1266" s="5">
        <v>1.4</v>
      </c>
      <c r="E1266" s="5">
        <v>1.31</v>
      </c>
      <c r="F1266" s="5">
        <v>1.4</v>
      </c>
      <c r="G1266" s="6">
        <v>29800</v>
      </c>
      <c r="H1266" s="10">
        <v>1.4</v>
      </c>
      <c r="I1266" s="7">
        <f t="shared" si="188"/>
        <v>2.1897810218977957E-2</v>
      </c>
      <c r="J1266" s="8">
        <f t="shared" si="189"/>
        <v>1.5201925412169162</v>
      </c>
      <c r="K1266" s="8">
        <f t="shared" si="190"/>
        <v>1.2668074587830838</v>
      </c>
      <c r="L1266" s="8">
        <f t="shared" si="191"/>
        <v>1.3935</v>
      </c>
      <c r="M1266" s="19">
        <f t="shared" si="192"/>
        <v>0.20001862214897148</v>
      </c>
      <c r="N1266" s="19">
        <f t="shared" si="193"/>
        <v>-1.61026097788553E-3</v>
      </c>
      <c r="O1266" s="19">
        <f t="shared" si="194"/>
        <v>5.9588330103345268E-4</v>
      </c>
      <c r="P1266" s="19">
        <f t="shared" si="195"/>
        <v>8.6487403328918452E-4</v>
      </c>
      <c r="Q1266" s="15"/>
      <c r="R1266" s="1"/>
      <c r="S1266" s="15"/>
      <c r="X1266" s="10"/>
      <c r="Y1266" s="10"/>
    </row>
    <row r="1267" spans="1:25">
      <c r="A1267" s="3">
        <v>40165</v>
      </c>
      <c r="B1267" s="9">
        <f t="shared" si="187"/>
        <v>40165</v>
      </c>
      <c r="C1267" s="5">
        <v>1.4</v>
      </c>
      <c r="D1267" s="5">
        <v>1.43</v>
      </c>
      <c r="E1267" s="5">
        <v>1.34</v>
      </c>
      <c r="F1267" s="5">
        <v>1.37</v>
      </c>
      <c r="G1267" s="6">
        <v>133700</v>
      </c>
      <c r="H1267" s="10">
        <v>1.37</v>
      </c>
      <c r="I1267" s="7">
        <f t="shared" si="188"/>
        <v>-2.142857142857129E-2</v>
      </c>
      <c r="J1267" s="8">
        <f t="shared" si="189"/>
        <v>1.5152198067399882</v>
      </c>
      <c r="K1267" s="8">
        <f t="shared" si="190"/>
        <v>1.264780193260012</v>
      </c>
      <c r="L1267" s="8">
        <f t="shared" si="191"/>
        <v>1.3900000000000001</v>
      </c>
      <c r="M1267" s="19">
        <f t="shared" si="192"/>
        <v>0.1980103853733351</v>
      </c>
      <c r="N1267" s="19">
        <f t="shared" si="193"/>
        <v>-1.0040249023116829E-2</v>
      </c>
      <c r="O1267" s="19">
        <f t="shared" si="194"/>
        <v>-3.2711214810639969E-3</v>
      </c>
      <c r="P1267" s="19">
        <f t="shared" si="195"/>
        <v>-1.6002949059197818E-3</v>
      </c>
      <c r="Q1267" s="15"/>
      <c r="R1267" s="1"/>
      <c r="S1267" s="15"/>
      <c r="X1267" s="10"/>
      <c r="Y1267" s="10"/>
    </row>
    <row r="1268" spans="1:25">
      <c r="A1268" s="3">
        <v>40168</v>
      </c>
      <c r="B1268" s="9">
        <f t="shared" si="187"/>
        <v>40168</v>
      </c>
      <c r="C1268" s="5">
        <v>1.39</v>
      </c>
      <c r="D1268" s="5">
        <v>1.39</v>
      </c>
      <c r="E1268" s="5">
        <v>1.35</v>
      </c>
      <c r="F1268" s="5">
        <v>1.35</v>
      </c>
      <c r="G1268" s="6">
        <v>52500</v>
      </c>
      <c r="H1268" s="10">
        <v>1.35</v>
      </c>
      <c r="I1268" s="7">
        <f t="shared" si="188"/>
        <v>-1.4598540145985413E-2</v>
      </c>
      <c r="J1268" s="8">
        <f t="shared" si="189"/>
        <v>1.5082071426500916</v>
      </c>
      <c r="K1268" s="8">
        <f t="shared" si="190"/>
        <v>1.2617928573499089</v>
      </c>
      <c r="L1268" s="8">
        <f t="shared" si="191"/>
        <v>1.3850000000000002</v>
      </c>
      <c r="M1268" s="19">
        <f t="shared" si="192"/>
        <v>0.19528901583554403</v>
      </c>
      <c r="N1268" s="19">
        <f t="shared" si="193"/>
        <v>-1.3743569725699518E-2</v>
      </c>
      <c r="O1268" s="19">
        <f t="shared" si="194"/>
        <v>-4.6281496972934042E-3</v>
      </c>
      <c r="P1268" s="19">
        <f t="shared" si="195"/>
        <v>-2.3619407751817997E-3</v>
      </c>
      <c r="Q1268" s="15"/>
      <c r="R1268" s="1"/>
      <c r="S1268" s="15"/>
      <c r="X1268" s="10"/>
      <c r="Y1268" s="10"/>
    </row>
    <row r="1269" spans="1:25">
      <c r="A1269" s="3">
        <v>40169</v>
      </c>
      <c r="B1269" s="9">
        <f t="shared" si="187"/>
        <v>40169</v>
      </c>
      <c r="C1269" s="5">
        <v>1.35</v>
      </c>
      <c r="D1269" s="5">
        <v>1.35</v>
      </c>
      <c r="E1269" s="5">
        <v>1.35</v>
      </c>
      <c r="F1269" s="5">
        <v>1.35</v>
      </c>
      <c r="G1269" s="6">
        <v>12300</v>
      </c>
      <c r="H1269" s="10">
        <v>1.35</v>
      </c>
      <c r="I1269" s="7">
        <f t="shared" si="188"/>
        <v>0</v>
      </c>
      <c r="J1269" s="8">
        <f t="shared" si="189"/>
        <v>1.5064152936485242</v>
      </c>
      <c r="K1269" s="8">
        <f t="shared" si="190"/>
        <v>1.2585847063514759</v>
      </c>
      <c r="L1269" s="8">
        <f t="shared" si="191"/>
        <v>1.3825000000000001</v>
      </c>
      <c r="M1269" s="19">
        <f t="shared" si="192"/>
        <v>0.19691212363090518</v>
      </c>
      <c r="N1269" s="19">
        <f t="shared" si="193"/>
        <v>8.3113112553549629E-3</v>
      </c>
      <c r="O1269" s="19">
        <f t="shared" si="194"/>
        <v>-1.1880655852211962E-3</v>
      </c>
      <c r="P1269" s="19">
        <f t="shared" si="195"/>
        <v>-2.542533807942862E-3</v>
      </c>
      <c r="Q1269" s="15"/>
      <c r="R1269" s="1"/>
      <c r="S1269" s="15"/>
      <c r="X1269" s="10"/>
      <c r="Y1269" s="10"/>
    </row>
    <row r="1270" spans="1:25">
      <c r="A1270" s="3">
        <v>40170</v>
      </c>
      <c r="B1270" s="9">
        <f t="shared" si="187"/>
        <v>40170</v>
      </c>
      <c r="C1270" s="5">
        <v>1.37</v>
      </c>
      <c r="D1270" s="5">
        <v>1.4</v>
      </c>
      <c r="E1270" s="5">
        <v>1.37</v>
      </c>
      <c r="F1270" s="5">
        <v>1.38</v>
      </c>
      <c r="G1270" s="6">
        <v>236400</v>
      </c>
      <c r="H1270" s="10">
        <v>1.38</v>
      </c>
      <c r="I1270" s="7">
        <f t="shared" si="188"/>
        <v>2.2222222222222077E-2</v>
      </c>
      <c r="J1270" s="8">
        <f t="shared" si="189"/>
        <v>1.4989833321757651</v>
      </c>
      <c r="K1270" s="8">
        <f t="shared" si="190"/>
        <v>1.2590166678242349</v>
      </c>
      <c r="L1270" s="8">
        <f t="shared" si="191"/>
        <v>1.379</v>
      </c>
      <c r="M1270" s="19">
        <f t="shared" si="192"/>
        <v>0.19059848092895199</v>
      </c>
      <c r="N1270" s="19">
        <f t="shared" si="193"/>
        <v>-3.2063250273952543E-2</v>
      </c>
      <c r="O1270" s="19">
        <f t="shared" si="194"/>
        <v>-4.9335409060797626E-3</v>
      </c>
      <c r="P1270" s="19">
        <f t="shared" si="195"/>
        <v>3.4321207828057307E-4</v>
      </c>
      <c r="Q1270" s="15"/>
      <c r="R1270" s="1"/>
      <c r="S1270" s="15"/>
      <c r="X1270" s="10"/>
      <c r="Y1270" s="10"/>
    </row>
    <row r="1271" spans="1:25">
      <c r="A1271" s="3">
        <v>40171</v>
      </c>
      <c r="B1271" s="9">
        <f t="shared" si="187"/>
        <v>40171</v>
      </c>
      <c r="C1271" s="5">
        <v>1.4</v>
      </c>
      <c r="D1271" s="5">
        <v>1.4</v>
      </c>
      <c r="E1271" s="5">
        <v>1.4</v>
      </c>
      <c r="F1271" s="5">
        <v>1.4</v>
      </c>
      <c r="G1271" s="6">
        <v>15000</v>
      </c>
      <c r="H1271" s="10">
        <v>1.4</v>
      </c>
      <c r="I1271" s="7">
        <f t="shared" si="188"/>
        <v>1.449275362318842E-2</v>
      </c>
      <c r="J1271" s="8">
        <f t="shared" si="189"/>
        <v>1.486265448365609</v>
      </c>
      <c r="K1271" s="8">
        <f t="shared" si="190"/>
        <v>1.2637345516343914</v>
      </c>
      <c r="L1271" s="8">
        <f t="shared" si="191"/>
        <v>1.3750000000000002</v>
      </c>
      <c r="M1271" s="19">
        <f t="shared" si="192"/>
        <v>0.17608990467453611</v>
      </c>
      <c r="N1271" s="19">
        <f t="shared" si="193"/>
        <v>-7.6121153661366958E-2</v>
      </c>
      <c r="O1271" s="19">
        <f t="shared" si="194"/>
        <v>-8.4843397102328747E-3</v>
      </c>
      <c r="P1271" s="19">
        <f t="shared" si="195"/>
        <v>3.7472766888064077E-3</v>
      </c>
      <c r="Q1271" s="15"/>
      <c r="R1271" s="1"/>
      <c r="S1271" s="15"/>
      <c r="X1271" s="10"/>
      <c r="Y1271" s="10"/>
    </row>
    <row r="1272" spans="1:25">
      <c r="A1272" s="3">
        <v>40176</v>
      </c>
      <c r="B1272" s="9">
        <f t="shared" si="187"/>
        <v>40176</v>
      </c>
      <c r="C1272" s="5">
        <v>1.4</v>
      </c>
      <c r="D1272" s="5">
        <v>1.4</v>
      </c>
      <c r="E1272" s="5">
        <v>1.38</v>
      </c>
      <c r="F1272" s="5">
        <v>1.39</v>
      </c>
      <c r="G1272" s="6">
        <v>78500</v>
      </c>
      <c r="H1272" s="10">
        <v>1.39</v>
      </c>
      <c r="I1272" s="7">
        <f t="shared" si="188"/>
        <v>-7.1428571428571496E-3</v>
      </c>
      <c r="J1272" s="8">
        <f t="shared" si="189"/>
        <v>1.4816462148443288</v>
      </c>
      <c r="K1272" s="8">
        <f t="shared" si="190"/>
        <v>1.2643537851556717</v>
      </c>
      <c r="L1272" s="8">
        <f t="shared" si="191"/>
        <v>1.3730000000000002</v>
      </c>
      <c r="M1272" s="19">
        <f t="shared" si="192"/>
        <v>0.1718604651955887</v>
      </c>
      <c r="N1272" s="19">
        <f t="shared" si="193"/>
        <v>-2.4018636881907626E-2</v>
      </c>
      <c r="O1272" s="19">
        <f t="shared" si="194"/>
        <v>-3.1079465154490683E-3</v>
      </c>
      <c r="P1272" s="19">
        <f t="shared" si="195"/>
        <v>4.9000284156145097E-4</v>
      </c>
      <c r="Q1272" s="15"/>
      <c r="R1272" s="1"/>
      <c r="S1272" s="15"/>
      <c r="X1272" s="10"/>
      <c r="Y1272" s="10"/>
    </row>
    <row r="1273" spans="1:25">
      <c r="A1273" s="3">
        <v>40177</v>
      </c>
      <c r="B1273" s="9">
        <f t="shared" si="187"/>
        <v>40177</v>
      </c>
      <c r="C1273" s="5">
        <v>1.39</v>
      </c>
      <c r="D1273" s="5">
        <v>1.39</v>
      </c>
      <c r="E1273" s="5">
        <v>1.36</v>
      </c>
      <c r="F1273" s="5">
        <v>1.37</v>
      </c>
      <c r="G1273" s="6">
        <v>42400</v>
      </c>
      <c r="H1273" s="10">
        <v>1.37</v>
      </c>
      <c r="I1273" s="7">
        <f t="shared" si="188"/>
        <v>-1.4388489208632947E-2</v>
      </c>
      <c r="J1273" s="8">
        <f t="shared" si="189"/>
        <v>1.4717423963123308</v>
      </c>
      <c r="K1273" s="8">
        <f t="shared" si="190"/>
        <v>1.2662576036876696</v>
      </c>
      <c r="L1273" s="8">
        <f t="shared" si="191"/>
        <v>1.3690000000000002</v>
      </c>
      <c r="M1273" s="19">
        <f t="shared" si="192"/>
        <v>0.16227724281870953</v>
      </c>
      <c r="N1273" s="19">
        <f t="shared" si="193"/>
        <v>-5.5761645739599394E-2</v>
      </c>
      <c r="O1273" s="19">
        <f t="shared" si="194"/>
        <v>-6.6843342444191465E-3</v>
      </c>
      <c r="P1273" s="19">
        <f t="shared" si="195"/>
        <v>1.5057640941562433E-3</v>
      </c>
      <c r="Q1273" s="15"/>
      <c r="R1273" s="1"/>
      <c r="S1273" s="15"/>
      <c r="X1273" s="10"/>
      <c r="Y1273" s="10"/>
    </row>
    <row r="1274" spans="1:25">
      <c r="A1274" s="3">
        <v>40178</v>
      </c>
      <c r="B1274" s="9">
        <f t="shared" si="187"/>
        <v>40178</v>
      </c>
      <c r="C1274" s="5">
        <v>1.38</v>
      </c>
      <c r="D1274" s="5">
        <v>1.38</v>
      </c>
      <c r="E1274" s="5">
        <v>1.36</v>
      </c>
      <c r="F1274" s="5">
        <v>1.36</v>
      </c>
      <c r="G1274" s="6">
        <v>26500</v>
      </c>
      <c r="H1274" s="10">
        <v>1.36</v>
      </c>
      <c r="I1274" s="7">
        <f t="shared" si="188"/>
        <v>-7.2992700729927066E-3</v>
      </c>
      <c r="J1274" s="8">
        <f t="shared" si="189"/>
        <v>1.4624679434480896</v>
      </c>
      <c r="K1274" s="8">
        <f t="shared" si="190"/>
        <v>1.2675320565519104</v>
      </c>
      <c r="L1274" s="8">
        <f t="shared" si="191"/>
        <v>1.365</v>
      </c>
      <c r="M1274" s="19">
        <f t="shared" si="192"/>
        <v>0.15379168194488646</v>
      </c>
      <c r="N1274" s="19">
        <f t="shared" si="193"/>
        <v>-5.229051668879317E-2</v>
      </c>
      <c r="O1274" s="19">
        <f t="shared" si="194"/>
        <v>-6.3016822016405466E-3</v>
      </c>
      <c r="P1274" s="19">
        <f t="shared" si="195"/>
        <v>1.0064720326489927E-3</v>
      </c>
      <c r="Q1274" s="15"/>
      <c r="R1274" s="1"/>
      <c r="S1274" s="15"/>
      <c r="X1274" s="10"/>
      <c r="Y1274" s="10"/>
    </row>
    <row r="1275" spans="1:25">
      <c r="A1275" s="3">
        <v>40182</v>
      </c>
      <c r="B1275" s="9">
        <f t="shared" si="187"/>
        <v>40182</v>
      </c>
      <c r="C1275" s="5">
        <v>1.37</v>
      </c>
      <c r="D1275" s="5">
        <v>1.38</v>
      </c>
      <c r="E1275" s="5">
        <v>1.37</v>
      </c>
      <c r="F1275" s="5">
        <v>1.38</v>
      </c>
      <c r="G1275" s="6">
        <v>21700</v>
      </c>
      <c r="H1275" s="10">
        <v>1.38</v>
      </c>
      <c r="I1275" s="7">
        <f t="shared" si="188"/>
        <v>1.4705882352941025E-2</v>
      </c>
      <c r="J1275" s="8">
        <f t="shared" si="189"/>
        <v>1.4590562661472288</v>
      </c>
      <c r="K1275" s="8">
        <f t="shared" si="190"/>
        <v>1.2679437338527715</v>
      </c>
      <c r="L1275" s="8">
        <f t="shared" si="191"/>
        <v>1.3635000000000002</v>
      </c>
      <c r="M1275" s="19">
        <f t="shared" si="192"/>
        <v>0.15072635101381288</v>
      </c>
      <c r="N1275" s="19">
        <f t="shared" si="193"/>
        <v>-1.9931708219252661E-2</v>
      </c>
      <c r="O1275" s="19">
        <f t="shared" si="194"/>
        <v>-2.3328219371543989E-3</v>
      </c>
      <c r="P1275" s="19">
        <f t="shared" si="195"/>
        <v>3.2478650045428118E-4</v>
      </c>
      <c r="Q1275" s="15"/>
      <c r="R1275" s="1"/>
      <c r="S1275" s="15"/>
      <c r="X1275" s="10"/>
      <c r="Y1275" s="10"/>
    </row>
    <row r="1276" spans="1:25">
      <c r="A1276" s="3">
        <v>40183</v>
      </c>
      <c r="B1276" s="9">
        <f t="shared" si="187"/>
        <v>40183</v>
      </c>
      <c r="C1276" s="5">
        <v>1.45</v>
      </c>
      <c r="D1276" s="5">
        <v>1.55</v>
      </c>
      <c r="E1276" s="5">
        <v>1.44</v>
      </c>
      <c r="F1276" s="5">
        <v>1.51</v>
      </c>
      <c r="G1276" s="6">
        <v>423000</v>
      </c>
      <c r="H1276" s="10">
        <v>1.51</v>
      </c>
      <c r="I1276" s="7">
        <f t="shared" si="188"/>
        <v>9.4202898550724723E-2</v>
      </c>
      <c r="J1276" s="8">
        <f t="shared" si="189"/>
        <v>1.480712022428843</v>
      </c>
      <c r="K1276" s="8">
        <f t="shared" si="190"/>
        <v>1.2552879775711572</v>
      </c>
      <c r="L1276" s="8">
        <f t="shared" si="191"/>
        <v>1.3680000000000001</v>
      </c>
      <c r="M1276" s="19">
        <f t="shared" si="192"/>
        <v>0.17957954579781474</v>
      </c>
      <c r="N1276" s="19">
        <f t="shared" si="193"/>
        <v>0.1914276739928355</v>
      </c>
      <c r="O1276" s="19">
        <f t="shared" si="194"/>
        <v>1.4842303743911264E-2</v>
      </c>
      <c r="P1276" s="19">
        <f t="shared" si="195"/>
        <v>-9.9813232588472581E-3</v>
      </c>
      <c r="Q1276" s="15"/>
      <c r="R1276" s="1"/>
      <c r="S1276" s="15"/>
      <c r="X1276" s="10"/>
      <c r="Y1276" s="10"/>
    </row>
    <row r="1277" spans="1:25">
      <c r="A1277" s="3">
        <v>40184</v>
      </c>
      <c r="B1277" s="9">
        <f t="shared" si="187"/>
        <v>40184</v>
      </c>
      <c r="C1277" s="5">
        <v>1.54</v>
      </c>
      <c r="D1277" s="5">
        <v>1.55</v>
      </c>
      <c r="E1277" s="5">
        <v>1.52</v>
      </c>
      <c r="F1277" s="5">
        <v>1.54</v>
      </c>
      <c r="G1277" s="6">
        <v>80100</v>
      </c>
      <c r="H1277" s="10">
        <v>1.54</v>
      </c>
      <c r="I1277" s="7">
        <f t="shared" si="188"/>
        <v>1.986754966887419E-2</v>
      </c>
      <c r="J1277" s="8">
        <f t="shared" si="189"/>
        <v>1.5066578011233287</v>
      </c>
      <c r="K1277" s="8">
        <f t="shared" si="190"/>
        <v>1.2403421988766712</v>
      </c>
      <c r="L1277" s="8">
        <f t="shared" si="191"/>
        <v>1.3734999999999999</v>
      </c>
      <c r="M1277" s="19">
        <f t="shared" si="192"/>
        <v>0.21471139374911941</v>
      </c>
      <c r="N1277" s="19">
        <f t="shared" si="193"/>
        <v>0.19563390582833393</v>
      </c>
      <c r="O1277" s="19">
        <f t="shared" si="194"/>
        <v>1.7522501540796744E-2</v>
      </c>
      <c r="P1277" s="19">
        <f t="shared" si="195"/>
        <v>-1.1906254948290361E-2</v>
      </c>
      <c r="Q1277" s="15"/>
      <c r="R1277" s="1"/>
      <c r="S1277" s="15"/>
      <c r="X1277" s="10"/>
      <c r="Y1277" s="10"/>
    </row>
    <row r="1278" spans="1:25">
      <c r="A1278" s="3">
        <v>40185</v>
      </c>
      <c r="B1278" s="9">
        <f t="shared" si="187"/>
        <v>40185</v>
      </c>
      <c r="C1278" s="5">
        <v>1.55</v>
      </c>
      <c r="D1278" s="5">
        <v>1.66</v>
      </c>
      <c r="E1278" s="5">
        <v>1.53</v>
      </c>
      <c r="F1278" s="5">
        <v>1.66</v>
      </c>
      <c r="G1278" s="6">
        <v>172700</v>
      </c>
      <c r="H1278" s="10">
        <v>1.66</v>
      </c>
      <c r="I1278" s="7">
        <f t="shared" si="188"/>
        <v>7.7922077922077851E-2</v>
      </c>
      <c r="J1278" s="8">
        <f t="shared" si="189"/>
        <v>1.5690677956267203</v>
      </c>
      <c r="K1278" s="8">
        <f t="shared" si="190"/>
        <v>1.2039322043732794</v>
      </c>
      <c r="L1278" s="8">
        <f t="shared" si="191"/>
        <v>1.3864999999999998</v>
      </c>
      <c r="M1278" s="19">
        <f t="shared" si="192"/>
        <v>0.30328584111886625</v>
      </c>
      <c r="N1278" s="19">
        <f t="shared" si="193"/>
        <v>0.41252793260353054</v>
      </c>
      <c r="O1278" s="19">
        <f t="shared" si="194"/>
        <v>4.1422806463989464E-2</v>
      </c>
      <c r="P1278" s="19">
        <f t="shared" si="195"/>
        <v>-2.9354797842375165E-2</v>
      </c>
      <c r="Q1278" s="15"/>
      <c r="R1278" s="1"/>
      <c r="S1278" s="15"/>
      <c r="X1278" s="10"/>
      <c r="Y1278" s="10"/>
    </row>
    <row r="1279" spans="1:25">
      <c r="A1279" s="3">
        <v>40186</v>
      </c>
      <c r="B1279" s="9">
        <f t="shared" si="187"/>
        <v>40186</v>
      </c>
      <c r="C1279" s="5">
        <v>1.73</v>
      </c>
      <c r="D1279" s="5">
        <v>1.79</v>
      </c>
      <c r="E1279" s="5">
        <v>1.66</v>
      </c>
      <c r="F1279" s="5">
        <v>1.76</v>
      </c>
      <c r="G1279" s="6">
        <v>337200</v>
      </c>
      <c r="H1279" s="10">
        <v>1.76</v>
      </c>
      <c r="I1279" s="7">
        <f t="shared" si="188"/>
        <v>6.0240963855421742E-2</v>
      </c>
      <c r="J1279" s="8">
        <f t="shared" si="189"/>
        <v>1.6492427220572656</v>
      </c>
      <c r="K1279" s="8">
        <f t="shared" si="190"/>
        <v>1.1597572779427345</v>
      </c>
      <c r="L1279" s="8">
        <f t="shared" si="191"/>
        <v>1.4045000000000001</v>
      </c>
      <c r="M1279" s="19">
        <f t="shared" si="192"/>
        <v>0.42205852329964899</v>
      </c>
      <c r="N1279" s="19">
        <f t="shared" si="193"/>
        <v>0.39161960790062861</v>
      </c>
      <c r="O1279" s="19">
        <f t="shared" si="194"/>
        <v>5.1097171616170813E-2</v>
      </c>
      <c r="P1279" s="19">
        <f t="shared" si="195"/>
        <v>-3.669220432020974E-2</v>
      </c>
      <c r="Q1279" s="15"/>
      <c r="R1279" s="1"/>
      <c r="S1279" s="15"/>
      <c r="X1279" s="10"/>
      <c r="Y1279" s="10"/>
    </row>
    <row r="1280" spans="1:25">
      <c r="A1280" s="3">
        <v>40189</v>
      </c>
      <c r="B1280" s="9">
        <f t="shared" si="187"/>
        <v>40189</v>
      </c>
      <c r="C1280" s="5">
        <v>1.78</v>
      </c>
      <c r="D1280" s="5">
        <v>2.1</v>
      </c>
      <c r="E1280" s="5">
        <v>1.78</v>
      </c>
      <c r="F1280" s="5">
        <v>1.96</v>
      </c>
      <c r="G1280" s="6">
        <v>381600</v>
      </c>
      <c r="H1280" s="10">
        <v>1.96</v>
      </c>
      <c r="I1280" s="7">
        <f t="shared" si="188"/>
        <v>0.1136363636363636</v>
      </c>
      <c r="J1280" s="8">
        <f t="shared" si="189"/>
        <v>1.7773598695246733</v>
      </c>
      <c r="K1280" s="8">
        <f t="shared" si="190"/>
        <v>1.0906401304753266</v>
      </c>
      <c r="L1280" s="8">
        <f t="shared" si="191"/>
        <v>1.4339999999999999</v>
      </c>
      <c r="M1280" s="19">
        <f t="shared" si="192"/>
        <v>0.6296483320763725</v>
      </c>
      <c r="N1280" s="19">
        <f t="shared" si="193"/>
        <v>0.49185076788353571</v>
      </c>
      <c r="O1280" s="19">
        <f t="shared" si="194"/>
        <v>7.7682408874052394E-2</v>
      </c>
      <c r="P1280" s="19">
        <f t="shared" si="195"/>
        <v>-5.9596217917263841E-2</v>
      </c>
      <c r="Q1280" s="15"/>
      <c r="R1280" s="1"/>
      <c r="S1280" s="15"/>
      <c r="X1280" s="10"/>
      <c r="Y1280" s="10"/>
    </row>
    <row r="1281" spans="1:25">
      <c r="A1281" s="3">
        <v>40190</v>
      </c>
      <c r="B1281" s="9">
        <f t="shared" si="187"/>
        <v>40190</v>
      </c>
      <c r="C1281" s="5">
        <v>2.02</v>
      </c>
      <c r="D1281" s="5">
        <v>2.09</v>
      </c>
      <c r="E1281" s="5">
        <v>1.8</v>
      </c>
      <c r="F1281" s="5">
        <v>1.9</v>
      </c>
      <c r="G1281" s="6">
        <v>350600</v>
      </c>
      <c r="H1281" s="10">
        <v>1.9</v>
      </c>
      <c r="I1281" s="7">
        <f t="shared" si="188"/>
        <v>-3.0612244897959211E-2</v>
      </c>
      <c r="J1281" s="8">
        <f t="shared" si="189"/>
        <v>1.8573607349433467</v>
      </c>
      <c r="K1281" s="8">
        <f t="shared" si="190"/>
        <v>1.0676392650566531</v>
      </c>
      <c r="L1281" s="8">
        <f t="shared" si="191"/>
        <v>1.4624999999999999</v>
      </c>
      <c r="M1281" s="19">
        <f t="shared" si="192"/>
        <v>0.73968942107499946</v>
      </c>
      <c r="N1281" s="19">
        <f t="shared" si="193"/>
        <v>0.17476595012290075</v>
      </c>
      <c r="O1281" s="19">
        <f t="shared" si="194"/>
        <v>4.5011067702382876E-2</v>
      </c>
      <c r="P1281" s="19">
        <f t="shared" si="195"/>
        <v>-2.1089326145232897E-2</v>
      </c>
      <c r="Q1281" s="15"/>
      <c r="R1281" s="1"/>
      <c r="S1281" s="15"/>
      <c r="X1281" s="10"/>
      <c r="Y1281" s="10"/>
    </row>
    <row r="1282" spans="1:25">
      <c r="A1282" s="3">
        <v>40191</v>
      </c>
      <c r="B1282" s="9">
        <f t="shared" ref="B1282:B1345" si="196">A1282</f>
        <v>40191</v>
      </c>
      <c r="C1282" s="5">
        <v>1.91</v>
      </c>
      <c r="D1282" s="5">
        <v>2.0099999999999998</v>
      </c>
      <c r="E1282" s="5">
        <v>1.88</v>
      </c>
      <c r="F1282" s="5">
        <v>2.0099999999999998</v>
      </c>
      <c r="G1282" s="6">
        <v>257500</v>
      </c>
      <c r="H1282" s="10">
        <v>2.0099999999999998</v>
      </c>
      <c r="I1282" s="7">
        <f t="shared" si="188"/>
        <v>5.78947368421052E-2</v>
      </c>
      <c r="J1282" s="8">
        <f t="shared" si="189"/>
        <v>1.9513696063919577</v>
      </c>
      <c r="K1282" s="8">
        <f t="shared" si="190"/>
        <v>1.0446303936080423</v>
      </c>
      <c r="L1282" s="8">
        <f t="shared" si="191"/>
        <v>1.498</v>
      </c>
      <c r="M1282" s="19">
        <f t="shared" si="192"/>
        <v>0.86800002980205704</v>
      </c>
      <c r="N1282" s="19">
        <f t="shared" si="193"/>
        <v>0.17346551819084047</v>
      </c>
      <c r="O1282" s="19">
        <f t="shared" si="194"/>
        <v>5.0614223548490371E-2</v>
      </c>
      <c r="P1282" s="19">
        <f t="shared" si="195"/>
        <v>-2.1551166392695203E-2</v>
      </c>
      <c r="Q1282" s="15"/>
      <c r="R1282" s="1"/>
      <c r="S1282" s="15"/>
      <c r="X1282" s="10"/>
      <c r="Y1282" s="10"/>
    </row>
    <row r="1283" spans="1:25">
      <c r="A1283" s="3">
        <v>40192</v>
      </c>
      <c r="B1283" s="9">
        <f t="shared" si="196"/>
        <v>40192</v>
      </c>
      <c r="C1283" s="5">
        <v>2.02</v>
      </c>
      <c r="D1283" s="5">
        <v>2.0499999999999998</v>
      </c>
      <c r="E1283" s="5">
        <v>1.97</v>
      </c>
      <c r="F1283" s="5">
        <v>2</v>
      </c>
      <c r="G1283" s="6">
        <v>203900</v>
      </c>
      <c r="H1283" s="10">
        <v>2</v>
      </c>
      <c r="I1283" s="7">
        <f t="shared" si="188"/>
        <v>-4.9751243781093468E-3</v>
      </c>
      <c r="J1283" s="8">
        <f t="shared" si="189"/>
        <v>2.0233719094188549</v>
      </c>
      <c r="K1283" s="8">
        <f t="shared" si="190"/>
        <v>1.0476280905811453</v>
      </c>
      <c r="L1283" s="8">
        <f t="shared" si="191"/>
        <v>1.5355000000000001</v>
      </c>
      <c r="M1283" s="19">
        <f t="shared" si="192"/>
        <v>0.93138378744353867</v>
      </c>
      <c r="N1283" s="19">
        <f t="shared" si="193"/>
        <v>7.3022759752595826E-2</v>
      </c>
      <c r="O1283" s="19">
        <f t="shared" si="194"/>
        <v>3.6898341959946804E-2</v>
      </c>
      <c r="P1283" s="19">
        <f t="shared" si="195"/>
        <v>2.8696245020683334E-3</v>
      </c>
      <c r="Q1283" s="15"/>
      <c r="R1283" s="1"/>
      <c r="S1283" s="15"/>
      <c r="X1283" s="10"/>
      <c r="Y1283" s="10"/>
    </row>
    <row r="1284" spans="1:25">
      <c r="A1284" s="3">
        <v>40193</v>
      </c>
      <c r="B1284" s="9">
        <f t="shared" si="196"/>
        <v>40193</v>
      </c>
      <c r="C1284" s="5">
        <v>2.09</v>
      </c>
      <c r="D1284" s="5">
        <v>2.25</v>
      </c>
      <c r="E1284" s="5">
        <v>2.02</v>
      </c>
      <c r="F1284" s="5">
        <v>2.1800000000000002</v>
      </c>
      <c r="G1284" s="6">
        <v>373800</v>
      </c>
      <c r="H1284" s="10">
        <v>2.1800000000000002</v>
      </c>
      <c r="I1284" s="7">
        <f t="shared" si="188"/>
        <v>9.000000000000008E-2</v>
      </c>
      <c r="J1284" s="8">
        <f t="shared" si="189"/>
        <v>2.1261911428900691</v>
      </c>
      <c r="K1284" s="8">
        <f t="shared" si="190"/>
        <v>1.0378088571099311</v>
      </c>
      <c r="L1284" s="8">
        <f t="shared" si="191"/>
        <v>1.5820000000000001</v>
      </c>
      <c r="M1284" s="19">
        <f t="shared" si="192"/>
        <v>1.0487309665202151</v>
      </c>
      <c r="N1284" s="19">
        <f t="shared" si="193"/>
        <v>0.12599229303611875</v>
      </c>
      <c r="O1284" s="19">
        <f t="shared" si="194"/>
        <v>5.0815785764637543E-2</v>
      </c>
      <c r="P1284" s="19">
        <f t="shared" si="195"/>
        <v>-9.3728237716184087E-3</v>
      </c>
      <c r="Q1284" s="15"/>
      <c r="R1284" s="1"/>
      <c r="S1284" s="15"/>
      <c r="X1284" s="10"/>
      <c r="Y1284" s="10"/>
    </row>
    <row r="1285" spans="1:25">
      <c r="A1285" s="3">
        <v>40196</v>
      </c>
      <c r="B1285" s="9">
        <f t="shared" si="196"/>
        <v>40196</v>
      </c>
      <c r="C1285" s="5">
        <v>2.2200000000000002</v>
      </c>
      <c r="D1285" s="5">
        <v>2.2599999999999998</v>
      </c>
      <c r="E1285" s="5">
        <v>2.1800000000000002</v>
      </c>
      <c r="F1285" s="5">
        <v>2.19</v>
      </c>
      <c r="G1285" s="6">
        <v>340000</v>
      </c>
      <c r="H1285" s="10">
        <v>2.19</v>
      </c>
      <c r="I1285" s="7">
        <f t="shared" si="188"/>
        <v>4.5871559633026545E-3</v>
      </c>
      <c r="J1285" s="8">
        <f t="shared" si="189"/>
        <v>2.218284805786273</v>
      </c>
      <c r="K1285" s="8">
        <f t="shared" si="190"/>
        <v>1.0277151942137273</v>
      </c>
      <c r="L1285" s="8">
        <f t="shared" si="191"/>
        <v>1.623</v>
      </c>
      <c r="M1285" s="19">
        <f t="shared" si="192"/>
        <v>1.1584625957422117</v>
      </c>
      <c r="N1285" s="19">
        <f t="shared" si="193"/>
        <v>0.10463277306104164</v>
      </c>
      <c r="O1285" s="19">
        <f t="shared" si="194"/>
        <v>4.3313915216025074E-2</v>
      </c>
      <c r="P1285" s="19">
        <f t="shared" si="195"/>
        <v>-9.7259363581772302E-3</v>
      </c>
      <c r="Q1285" s="15"/>
      <c r="R1285" s="1"/>
      <c r="S1285" s="15"/>
      <c r="X1285" s="10"/>
      <c r="Y1285" s="10"/>
    </row>
    <row r="1286" spans="1:25">
      <c r="A1286" s="3">
        <v>40197</v>
      </c>
      <c r="B1286" s="9">
        <f t="shared" si="196"/>
        <v>40197</v>
      </c>
      <c r="C1286" s="5">
        <v>2.1</v>
      </c>
      <c r="D1286" s="5">
        <v>2.1800000000000002</v>
      </c>
      <c r="E1286" s="5">
        <v>2.1</v>
      </c>
      <c r="F1286" s="5">
        <v>2.14</v>
      </c>
      <c r="G1286" s="6">
        <v>156300</v>
      </c>
      <c r="H1286" s="10">
        <v>2.14</v>
      </c>
      <c r="I1286" s="7">
        <f t="shared" si="188"/>
        <v>-2.2831050228310421E-2</v>
      </c>
      <c r="J1286" s="8">
        <f t="shared" si="189"/>
        <v>2.2864183905346365</v>
      </c>
      <c r="K1286" s="8">
        <f t="shared" si="190"/>
        <v>1.0335816094653629</v>
      </c>
      <c r="L1286" s="8">
        <f t="shared" si="191"/>
        <v>1.6599999999999997</v>
      </c>
      <c r="M1286" s="19">
        <f t="shared" si="192"/>
        <v>1.2121314558966698</v>
      </c>
      <c r="N1286" s="19">
        <f t="shared" si="193"/>
        <v>4.6327659047181599E-2</v>
      </c>
      <c r="O1286" s="19">
        <f t="shared" si="194"/>
        <v>3.071453429723759E-2</v>
      </c>
      <c r="P1286" s="19">
        <f t="shared" si="195"/>
        <v>5.7082110731308993E-3</v>
      </c>
      <c r="Q1286" s="15"/>
      <c r="R1286" s="1"/>
      <c r="S1286" s="15"/>
      <c r="X1286" s="10"/>
      <c r="Y1286" s="10"/>
    </row>
    <row r="1287" spans="1:25">
      <c r="A1287" s="3">
        <v>40198</v>
      </c>
      <c r="B1287" s="9">
        <f t="shared" si="196"/>
        <v>40198</v>
      </c>
      <c r="C1287" s="5">
        <v>2.17</v>
      </c>
      <c r="D1287" s="5">
        <v>2.19</v>
      </c>
      <c r="E1287" s="5">
        <v>2.1</v>
      </c>
      <c r="F1287" s="5">
        <v>2.13</v>
      </c>
      <c r="G1287" s="6">
        <v>415900</v>
      </c>
      <c r="H1287" s="10">
        <v>2.13</v>
      </c>
      <c r="I1287" s="7">
        <f t="shared" si="188"/>
        <v>-4.6728971962617903E-3</v>
      </c>
      <c r="J1287" s="8">
        <f t="shared" si="189"/>
        <v>2.3414158841682435</v>
      </c>
      <c r="K1287" s="8">
        <f t="shared" si="190"/>
        <v>1.0545841158317564</v>
      </c>
      <c r="L1287" s="8">
        <f t="shared" si="191"/>
        <v>1.698</v>
      </c>
      <c r="M1287" s="19">
        <f t="shared" si="192"/>
        <v>1.2202267690344983</v>
      </c>
      <c r="N1287" s="19">
        <f t="shared" si="193"/>
        <v>6.6785768972887852E-3</v>
      </c>
      <c r="O1287" s="19">
        <f t="shared" si="194"/>
        <v>2.4053993731543998E-2</v>
      </c>
      <c r="P1287" s="19">
        <f t="shared" si="195"/>
        <v>2.0320123901253758E-2</v>
      </c>
      <c r="Q1287" s="15"/>
      <c r="R1287" s="1"/>
      <c r="S1287" s="15"/>
      <c r="X1287" s="10"/>
      <c r="Y1287" s="10"/>
    </row>
    <row r="1288" spans="1:25">
      <c r="A1288" s="3">
        <v>40199</v>
      </c>
      <c r="B1288" s="9">
        <f t="shared" si="196"/>
        <v>40199</v>
      </c>
      <c r="C1288" s="5">
        <v>2.14</v>
      </c>
      <c r="D1288" s="5">
        <v>2.1800000000000002</v>
      </c>
      <c r="E1288" s="5">
        <v>2.1</v>
      </c>
      <c r="F1288" s="5">
        <v>2.13</v>
      </c>
      <c r="G1288" s="6">
        <v>136100</v>
      </c>
      <c r="H1288" s="10">
        <v>2.13</v>
      </c>
      <c r="I1288" s="7">
        <f t="shared" si="188"/>
        <v>0</v>
      </c>
      <c r="J1288" s="8">
        <f t="shared" si="189"/>
        <v>2.3858482102926697</v>
      </c>
      <c r="K1288" s="8">
        <f t="shared" si="190"/>
        <v>1.0881517897073305</v>
      </c>
      <c r="L1288" s="8">
        <f t="shared" si="191"/>
        <v>1.7370000000000001</v>
      </c>
      <c r="M1288" s="19">
        <f t="shared" si="192"/>
        <v>1.1925693022426291</v>
      </c>
      <c r="N1288" s="19">
        <f t="shared" si="193"/>
        <v>-2.2665841705597975E-2</v>
      </c>
      <c r="O1288" s="19">
        <f t="shared" si="194"/>
        <v>1.8976691165743135E-2</v>
      </c>
      <c r="P1288" s="19">
        <f t="shared" si="195"/>
        <v>3.1830247935319148E-2</v>
      </c>
      <c r="Q1288" s="15"/>
      <c r="R1288" s="1"/>
      <c r="S1288" s="15"/>
      <c r="X1288" s="10"/>
      <c r="Y1288" s="10"/>
    </row>
    <row r="1289" spans="1:25">
      <c r="A1289" s="3">
        <v>40200</v>
      </c>
      <c r="B1289" s="9">
        <f t="shared" si="196"/>
        <v>40200</v>
      </c>
      <c r="C1289" s="5">
        <v>2.1</v>
      </c>
      <c r="D1289" s="5">
        <v>2.1</v>
      </c>
      <c r="E1289" s="5">
        <v>1.91</v>
      </c>
      <c r="F1289" s="5">
        <v>1.99</v>
      </c>
      <c r="G1289" s="6">
        <v>228700</v>
      </c>
      <c r="H1289" s="10">
        <v>1.99</v>
      </c>
      <c r="I1289" s="7">
        <f t="shared" si="188"/>
        <v>-6.5727699530516395E-2</v>
      </c>
      <c r="J1289" s="8">
        <f t="shared" si="189"/>
        <v>2.4012626036703404</v>
      </c>
      <c r="K1289" s="8">
        <f t="shared" si="190"/>
        <v>1.1367373963296599</v>
      </c>
      <c r="L1289" s="8">
        <f t="shared" si="191"/>
        <v>1.7690000000000001</v>
      </c>
      <c r="M1289" s="19">
        <f t="shared" si="192"/>
        <v>1.1124162989830604</v>
      </c>
      <c r="N1289" s="19">
        <f t="shared" si="193"/>
        <v>-6.721035256302578E-2</v>
      </c>
      <c r="O1289" s="19">
        <f t="shared" si="194"/>
        <v>6.4607602911083053E-3</v>
      </c>
      <c r="P1289" s="19">
        <f t="shared" si="195"/>
        <v>4.4649659249650225E-2</v>
      </c>
      <c r="Q1289" s="15"/>
      <c r="R1289" s="1"/>
      <c r="S1289" s="15"/>
      <c r="X1289" s="10"/>
      <c r="Y1289" s="10"/>
    </row>
    <row r="1290" spans="1:25">
      <c r="A1290" s="3">
        <v>40203</v>
      </c>
      <c r="B1290" s="9">
        <f t="shared" si="196"/>
        <v>40203</v>
      </c>
      <c r="C1290" s="5">
        <v>1.98</v>
      </c>
      <c r="D1290" s="5">
        <v>2.0699999999999998</v>
      </c>
      <c r="E1290" s="5">
        <v>1.95</v>
      </c>
      <c r="F1290" s="5">
        <v>2.0699999999999998</v>
      </c>
      <c r="G1290" s="6">
        <v>173700</v>
      </c>
      <c r="H1290" s="10">
        <v>2.0699999999999998</v>
      </c>
      <c r="I1290" s="7">
        <f t="shared" si="188"/>
        <v>4.0201005025125552E-2</v>
      </c>
      <c r="J1290" s="8">
        <f t="shared" si="189"/>
        <v>2.4222495454543771</v>
      </c>
      <c r="K1290" s="8">
        <f t="shared" si="190"/>
        <v>1.1847504545456231</v>
      </c>
      <c r="L1290" s="8">
        <f t="shared" si="191"/>
        <v>1.8035000000000001</v>
      </c>
      <c r="M1290" s="19">
        <f t="shared" si="192"/>
        <v>1.0445229931423501</v>
      </c>
      <c r="N1290" s="19">
        <f t="shared" si="193"/>
        <v>-6.1032282521189633E-2</v>
      </c>
      <c r="O1290" s="19">
        <f t="shared" si="194"/>
        <v>8.7399611154390499E-3</v>
      </c>
      <c r="P1290" s="19">
        <f t="shared" si="195"/>
        <v>4.2237598913337067E-2</v>
      </c>
      <c r="Q1290" s="15"/>
      <c r="R1290" s="1"/>
      <c r="S1290" s="15"/>
      <c r="X1290" s="10"/>
      <c r="Y1290" s="10"/>
    </row>
    <row r="1291" spans="1:25">
      <c r="A1291" s="3">
        <v>40205</v>
      </c>
      <c r="B1291" s="9">
        <f t="shared" si="196"/>
        <v>40205</v>
      </c>
      <c r="C1291" s="5">
        <v>2.08</v>
      </c>
      <c r="D1291" s="5">
        <v>2.13</v>
      </c>
      <c r="E1291" s="5">
        <v>2.0499999999999998</v>
      </c>
      <c r="F1291" s="5">
        <v>2.1</v>
      </c>
      <c r="G1291" s="6">
        <v>345600</v>
      </c>
      <c r="H1291" s="10">
        <v>2.1</v>
      </c>
      <c r="I1291" s="7">
        <f t="shared" si="188"/>
        <v>1.4492753623188527E-2</v>
      </c>
      <c r="J1291" s="8">
        <f t="shared" si="189"/>
        <v>2.4409707461777694</v>
      </c>
      <c r="K1291" s="8">
        <f t="shared" si="190"/>
        <v>1.2360292538222313</v>
      </c>
      <c r="L1291" s="8">
        <f t="shared" si="191"/>
        <v>1.8385000000000002</v>
      </c>
      <c r="M1291" s="19">
        <f t="shared" si="192"/>
        <v>0.97484868471311747</v>
      </c>
      <c r="N1291" s="19">
        <f t="shared" si="193"/>
        <v>-6.6704427654219411E-2</v>
      </c>
      <c r="O1291" s="19">
        <f t="shared" si="194"/>
        <v>7.7288488952448236E-3</v>
      </c>
      <c r="P1291" s="19">
        <f t="shared" si="195"/>
        <v>4.3282363032538081E-2</v>
      </c>
      <c r="Q1291" s="15"/>
      <c r="R1291" s="1"/>
      <c r="S1291" s="15"/>
      <c r="X1291" s="10"/>
      <c r="Y1291" s="10"/>
    </row>
    <row r="1292" spans="1:25">
      <c r="A1292" s="3">
        <v>40206</v>
      </c>
      <c r="B1292" s="9">
        <f t="shared" si="196"/>
        <v>40206</v>
      </c>
      <c r="C1292" s="5">
        <v>2.13</v>
      </c>
      <c r="D1292" s="5">
        <v>2.15</v>
      </c>
      <c r="E1292" s="5">
        <v>2.0699999999999998</v>
      </c>
      <c r="F1292" s="5">
        <v>2.1</v>
      </c>
      <c r="G1292" s="6">
        <v>78900</v>
      </c>
      <c r="H1292" s="10">
        <v>2.1</v>
      </c>
      <c r="I1292" s="7">
        <f t="shared" si="188"/>
        <v>0</v>
      </c>
      <c r="J1292" s="8">
        <f t="shared" si="189"/>
        <v>2.4496526730590285</v>
      </c>
      <c r="K1292" s="8">
        <f t="shared" si="190"/>
        <v>1.2983473269409713</v>
      </c>
      <c r="L1292" s="8">
        <f t="shared" si="191"/>
        <v>1.8739999999999999</v>
      </c>
      <c r="M1292" s="19">
        <f t="shared" si="192"/>
        <v>0.88674680667355865</v>
      </c>
      <c r="N1292" s="19">
        <f t="shared" si="193"/>
        <v>-9.0374926305086839E-2</v>
      </c>
      <c r="O1292" s="19">
        <f t="shared" si="194"/>
        <v>3.5567517123479427E-3</v>
      </c>
      <c r="P1292" s="19">
        <f t="shared" si="195"/>
        <v>5.0417959709311851E-2</v>
      </c>
      <c r="Q1292" s="15"/>
      <c r="R1292" s="1"/>
      <c r="S1292" s="15"/>
      <c r="X1292" s="10"/>
      <c r="Y1292" s="10"/>
    </row>
    <row r="1293" spans="1:25">
      <c r="A1293" s="3">
        <v>40207</v>
      </c>
      <c r="B1293" s="9">
        <f t="shared" si="196"/>
        <v>40207</v>
      </c>
      <c r="C1293" s="5">
        <v>2.0699999999999998</v>
      </c>
      <c r="D1293" s="5">
        <v>2.1</v>
      </c>
      <c r="E1293" s="5">
        <v>2.06</v>
      </c>
      <c r="F1293" s="5">
        <v>2.1</v>
      </c>
      <c r="G1293" s="6">
        <v>106800</v>
      </c>
      <c r="H1293" s="10">
        <v>2.1</v>
      </c>
      <c r="I1293" s="7">
        <f t="shared" si="188"/>
        <v>0</v>
      </c>
      <c r="J1293" s="8">
        <f t="shared" si="189"/>
        <v>2.4447836325398695</v>
      </c>
      <c r="K1293" s="8">
        <f t="shared" si="190"/>
        <v>1.3762163674601304</v>
      </c>
      <c r="L1293" s="8">
        <f t="shared" si="191"/>
        <v>1.9105000000000001</v>
      </c>
      <c r="M1293" s="19">
        <f t="shared" si="192"/>
        <v>0.77645295488806632</v>
      </c>
      <c r="N1293" s="19">
        <f t="shared" si="193"/>
        <v>-0.12438032023959147</v>
      </c>
      <c r="O1293" s="19">
        <f t="shared" si="194"/>
        <v>-1.9876452579208571E-3</v>
      </c>
      <c r="P1293" s="19">
        <f t="shared" si="195"/>
        <v>5.9975508019588182E-2</v>
      </c>
      <c r="Q1293" s="15"/>
      <c r="R1293" s="1"/>
      <c r="S1293" s="15"/>
      <c r="X1293" s="10"/>
      <c r="Y1293" s="10"/>
    </row>
    <row r="1294" spans="1:25">
      <c r="A1294" s="3">
        <v>40210</v>
      </c>
      <c r="B1294" s="9">
        <f t="shared" si="196"/>
        <v>40210</v>
      </c>
      <c r="C1294" s="5">
        <v>2.04</v>
      </c>
      <c r="D1294" s="5">
        <v>2.04</v>
      </c>
      <c r="E1294" s="5">
        <v>1.95</v>
      </c>
      <c r="F1294" s="5">
        <v>1.97</v>
      </c>
      <c r="G1294" s="6">
        <v>153900</v>
      </c>
      <c r="H1294" s="10">
        <v>1.97</v>
      </c>
      <c r="I1294" s="7">
        <f t="shared" si="188"/>
        <v>-6.1904761904761955E-2</v>
      </c>
      <c r="J1294" s="8">
        <f t="shared" si="189"/>
        <v>2.4119946921144635</v>
      </c>
      <c r="K1294" s="8">
        <f t="shared" si="190"/>
        <v>1.4700053078855364</v>
      </c>
      <c r="L1294" s="8">
        <f t="shared" si="191"/>
        <v>1.9410000000000001</v>
      </c>
      <c r="M1294" s="19">
        <f t="shared" si="192"/>
        <v>0.64080679108831906</v>
      </c>
      <c r="N1294" s="19">
        <f t="shared" si="193"/>
        <v>-0.17469978437946965</v>
      </c>
      <c r="O1294" s="19">
        <f t="shared" si="194"/>
        <v>-1.3411796442428658E-2</v>
      </c>
      <c r="P1294" s="19">
        <f t="shared" si="195"/>
        <v>6.8149851028510663E-2</v>
      </c>
      <c r="Q1294" s="15"/>
      <c r="R1294" s="1"/>
      <c r="S1294" s="15"/>
      <c r="X1294" s="10"/>
      <c r="Y1294" s="10"/>
    </row>
    <row r="1295" spans="1:25">
      <c r="A1295" s="3">
        <v>40211</v>
      </c>
      <c r="B1295" s="9">
        <f t="shared" si="196"/>
        <v>40211</v>
      </c>
      <c r="C1295" s="5">
        <v>1.95</v>
      </c>
      <c r="D1295" s="5">
        <v>1.95</v>
      </c>
      <c r="E1295" s="5">
        <v>1.85</v>
      </c>
      <c r="F1295" s="5">
        <v>1.86</v>
      </c>
      <c r="G1295" s="6">
        <v>191100</v>
      </c>
      <c r="H1295" s="10">
        <v>1.86</v>
      </c>
      <c r="I1295" s="7">
        <f t="shared" si="188"/>
        <v>-5.5837563451776588E-2</v>
      </c>
      <c r="J1295" s="8">
        <f t="shared" si="189"/>
        <v>2.3623663297261102</v>
      </c>
      <c r="K1295" s="8">
        <f t="shared" si="190"/>
        <v>1.5676336702738898</v>
      </c>
      <c r="L1295" s="8">
        <f t="shared" si="191"/>
        <v>1.9649999999999999</v>
      </c>
      <c r="M1295" s="19">
        <f t="shared" si="192"/>
        <v>0.50696324946463311</v>
      </c>
      <c r="N1295" s="19">
        <f t="shared" si="193"/>
        <v>-0.20886723343922706</v>
      </c>
      <c r="O1295" s="19">
        <f t="shared" si="194"/>
        <v>-2.0575651576101466E-2</v>
      </c>
      <c r="P1295" s="19">
        <f t="shared" si="195"/>
        <v>6.6413612158164617E-2</v>
      </c>
      <c r="Q1295" s="15"/>
      <c r="R1295" s="1"/>
      <c r="S1295" s="15"/>
      <c r="X1295" s="10"/>
      <c r="Y1295" s="10"/>
    </row>
    <row r="1296" spans="1:25">
      <c r="A1296" s="3">
        <v>40212</v>
      </c>
      <c r="B1296" s="9">
        <f t="shared" si="196"/>
        <v>40212</v>
      </c>
      <c r="C1296" s="5">
        <v>1.86</v>
      </c>
      <c r="D1296" s="5">
        <v>1.98</v>
      </c>
      <c r="E1296" s="5">
        <v>1.86</v>
      </c>
      <c r="F1296" s="5">
        <v>1.87</v>
      </c>
      <c r="G1296" s="6">
        <v>167800</v>
      </c>
      <c r="H1296" s="10">
        <v>1.87</v>
      </c>
      <c r="I1296" s="7">
        <f t="shared" si="188"/>
        <v>5.3763440860215101E-3</v>
      </c>
      <c r="J1296" s="8">
        <f t="shared" si="189"/>
        <v>2.3250584745332294</v>
      </c>
      <c r="K1296" s="8">
        <f t="shared" si="190"/>
        <v>1.6409415254667703</v>
      </c>
      <c r="L1296" s="8">
        <f t="shared" si="191"/>
        <v>1.9829999999999999</v>
      </c>
      <c r="M1296" s="19">
        <f t="shared" si="192"/>
        <v>0.4169051355269105</v>
      </c>
      <c r="N1296" s="19">
        <f t="shared" si="193"/>
        <v>-0.1776422926766909</v>
      </c>
      <c r="O1296" s="19">
        <f t="shared" si="194"/>
        <v>-1.5792578281966174E-2</v>
      </c>
      <c r="P1296" s="19">
        <f t="shared" si="195"/>
        <v>4.6763383935273926E-2</v>
      </c>
      <c r="Q1296" s="15"/>
      <c r="R1296" s="1"/>
      <c r="S1296" s="15"/>
      <c r="X1296" s="10"/>
      <c r="Y1296" s="10"/>
    </row>
    <row r="1297" spans="1:25">
      <c r="A1297" s="3">
        <v>40213</v>
      </c>
      <c r="B1297" s="9">
        <f t="shared" si="196"/>
        <v>40213</v>
      </c>
      <c r="C1297" s="5">
        <v>1.89</v>
      </c>
      <c r="D1297" s="5">
        <v>1.89</v>
      </c>
      <c r="E1297" s="5">
        <v>1.84</v>
      </c>
      <c r="F1297" s="5">
        <v>1.84</v>
      </c>
      <c r="G1297" s="6">
        <v>30000</v>
      </c>
      <c r="H1297" s="10">
        <v>1.84</v>
      </c>
      <c r="I1297" s="7">
        <f t="shared" si="188"/>
        <v>-1.6042780748663114E-2</v>
      </c>
      <c r="J1297" s="8">
        <f t="shared" si="189"/>
        <v>2.2825065904333321</v>
      </c>
      <c r="K1297" s="8">
        <f t="shared" si="190"/>
        <v>1.7134934095666672</v>
      </c>
      <c r="L1297" s="8">
        <f t="shared" si="191"/>
        <v>1.9979999999999998</v>
      </c>
      <c r="M1297" s="19">
        <f t="shared" si="192"/>
        <v>0.33207783449284767</v>
      </c>
      <c r="N1297" s="19">
        <f t="shared" si="193"/>
        <v>-0.20346907199128847</v>
      </c>
      <c r="O1297" s="19">
        <f t="shared" si="194"/>
        <v>-1.8301425347351689E-2</v>
      </c>
      <c r="P1297" s="19">
        <f t="shared" si="195"/>
        <v>4.4213570668984868E-2</v>
      </c>
      <c r="Q1297" s="15"/>
      <c r="R1297" s="1"/>
      <c r="S1297" s="15"/>
      <c r="X1297" s="10"/>
      <c r="Y1297" s="10"/>
    </row>
    <row r="1298" spans="1:25">
      <c r="A1298" s="3">
        <v>40214</v>
      </c>
      <c r="B1298" s="9">
        <f t="shared" si="196"/>
        <v>40214</v>
      </c>
      <c r="C1298" s="5">
        <v>1.76</v>
      </c>
      <c r="D1298" s="5">
        <v>1.76</v>
      </c>
      <c r="E1298" s="5">
        <v>1.62</v>
      </c>
      <c r="F1298" s="5">
        <v>1.75</v>
      </c>
      <c r="G1298" s="6">
        <v>343100</v>
      </c>
      <c r="H1298" s="10">
        <v>1.75</v>
      </c>
      <c r="I1298" s="7">
        <f t="shared" si="188"/>
        <v>-4.8913043478260913E-2</v>
      </c>
      <c r="J1298" s="8">
        <f t="shared" si="189"/>
        <v>2.2676697569482611</v>
      </c>
      <c r="K1298" s="8">
        <f t="shared" si="190"/>
        <v>1.7373302430517386</v>
      </c>
      <c r="L1298" s="8">
        <f t="shared" si="191"/>
        <v>2.0024999999999999</v>
      </c>
      <c r="M1298" s="19">
        <f t="shared" si="192"/>
        <v>0.3052611994855654</v>
      </c>
      <c r="N1298" s="19">
        <f t="shared" si="193"/>
        <v>-8.0754064926485916E-2</v>
      </c>
      <c r="O1298" s="19">
        <f t="shared" si="194"/>
        <v>-6.500236865583057E-3</v>
      </c>
      <c r="P1298" s="19">
        <f t="shared" si="195"/>
        <v>1.3911249002760724E-2</v>
      </c>
      <c r="Q1298" s="15"/>
      <c r="R1298" s="1"/>
      <c r="S1298" s="15"/>
      <c r="X1298" s="10"/>
      <c r="Y1298" s="10"/>
    </row>
    <row r="1299" spans="1:25">
      <c r="A1299" s="3">
        <v>40217</v>
      </c>
      <c r="B1299" s="9">
        <f t="shared" si="196"/>
        <v>40217</v>
      </c>
      <c r="C1299" s="5">
        <v>1.74</v>
      </c>
      <c r="D1299" s="5">
        <v>1.79</v>
      </c>
      <c r="E1299" s="5">
        <v>1.72</v>
      </c>
      <c r="F1299" s="5">
        <v>1.75</v>
      </c>
      <c r="G1299" s="6">
        <v>112000</v>
      </c>
      <c r="H1299" s="10">
        <v>1.75</v>
      </c>
      <c r="I1299" s="7">
        <f t="shared" si="188"/>
        <v>0</v>
      </c>
      <c r="J1299" s="8">
        <f t="shared" si="189"/>
        <v>2.2690280884101894</v>
      </c>
      <c r="K1299" s="8">
        <f t="shared" si="190"/>
        <v>1.7349719115898101</v>
      </c>
      <c r="L1299" s="8">
        <f t="shared" si="191"/>
        <v>2.0019999999999998</v>
      </c>
      <c r="M1299" s="19">
        <f t="shared" si="192"/>
        <v>0.30781834175690292</v>
      </c>
      <c r="N1299" s="19">
        <f t="shared" si="193"/>
        <v>8.3768991134375633E-3</v>
      </c>
      <c r="O1299" s="19">
        <f t="shared" si="194"/>
        <v>5.9899879943555237E-4</v>
      </c>
      <c r="P1299" s="19">
        <f t="shared" si="195"/>
        <v>-1.3574456965567247E-3</v>
      </c>
      <c r="Q1299" s="15"/>
      <c r="R1299" s="1"/>
      <c r="S1299" s="15"/>
      <c r="X1299" s="10"/>
      <c r="Y1299" s="10"/>
    </row>
    <row r="1300" spans="1:25">
      <c r="A1300" s="3">
        <v>40218</v>
      </c>
      <c r="B1300" s="9">
        <f t="shared" si="196"/>
        <v>40218</v>
      </c>
      <c r="C1300" s="5">
        <v>1.74</v>
      </c>
      <c r="D1300" s="5">
        <v>1.75</v>
      </c>
      <c r="E1300" s="5">
        <v>1.72</v>
      </c>
      <c r="F1300" s="5">
        <v>1.75</v>
      </c>
      <c r="G1300" s="6">
        <v>39500</v>
      </c>
      <c r="H1300" s="10">
        <v>1.75</v>
      </c>
      <c r="I1300" s="7">
        <f t="shared" si="188"/>
        <v>0</v>
      </c>
      <c r="J1300" s="8">
        <f t="shared" si="189"/>
        <v>2.2799631692261597</v>
      </c>
      <c r="K1300" s="8">
        <f t="shared" si="190"/>
        <v>1.7030368307738406</v>
      </c>
      <c r="L1300" s="8">
        <f t="shared" si="191"/>
        <v>1.9915000000000003</v>
      </c>
      <c r="M1300" s="19">
        <f t="shared" si="192"/>
        <v>0.33876327747425777</v>
      </c>
      <c r="N1300" s="19">
        <f t="shared" si="193"/>
        <v>0.10052986297286133</v>
      </c>
      <c r="O1300" s="19">
        <f t="shared" si="194"/>
        <v>4.8192796166009648E-3</v>
      </c>
      <c r="P1300" s="19">
        <f t="shared" si="195"/>
        <v>-1.8406684628517349E-2</v>
      </c>
      <c r="Q1300" s="15"/>
      <c r="R1300" s="1"/>
      <c r="S1300" s="15"/>
      <c r="X1300" s="10"/>
      <c r="Y1300" s="10"/>
    </row>
    <row r="1301" spans="1:25">
      <c r="A1301" s="3">
        <v>40219</v>
      </c>
      <c r="B1301" s="9">
        <f t="shared" si="196"/>
        <v>40219</v>
      </c>
      <c r="C1301" s="5">
        <v>1.78</v>
      </c>
      <c r="D1301" s="5">
        <v>1.89</v>
      </c>
      <c r="E1301" s="5">
        <v>1.78</v>
      </c>
      <c r="F1301" s="5">
        <v>1.88</v>
      </c>
      <c r="G1301" s="6">
        <v>67800</v>
      </c>
      <c r="H1301" s="10">
        <v>1.88</v>
      </c>
      <c r="I1301" s="7">
        <f t="shared" si="188"/>
        <v>7.4285714285714219E-2</v>
      </c>
      <c r="J1301" s="8">
        <f t="shared" si="189"/>
        <v>2.280360311184543</v>
      </c>
      <c r="K1301" s="8">
        <f t="shared" si="190"/>
        <v>1.7006396888154574</v>
      </c>
      <c r="L1301" s="8">
        <f t="shared" si="191"/>
        <v>1.9905000000000002</v>
      </c>
      <c r="M1301" s="19">
        <f t="shared" si="192"/>
        <v>0.34088386045657743</v>
      </c>
      <c r="N1301" s="19">
        <f t="shared" si="193"/>
        <v>6.2597782089317301E-3</v>
      </c>
      <c r="O1301" s="19">
        <f t="shared" si="194"/>
        <v>1.7418788327095872E-4</v>
      </c>
      <c r="P1301" s="19">
        <f t="shared" si="195"/>
        <v>-1.4075690643132004E-3</v>
      </c>
      <c r="Q1301" s="15"/>
      <c r="R1301" s="1"/>
      <c r="S1301" s="15"/>
      <c r="X1301" s="10"/>
      <c r="Y1301" s="10"/>
    </row>
    <row r="1302" spans="1:25">
      <c r="A1302" s="3">
        <v>40220</v>
      </c>
      <c r="B1302" s="9">
        <f t="shared" si="196"/>
        <v>40220</v>
      </c>
      <c r="C1302" s="5">
        <v>1.89</v>
      </c>
      <c r="D1302" s="5">
        <v>1.9</v>
      </c>
      <c r="E1302" s="5">
        <v>1.85</v>
      </c>
      <c r="F1302" s="5">
        <v>1.85</v>
      </c>
      <c r="G1302" s="6">
        <v>245300</v>
      </c>
      <c r="H1302" s="10">
        <v>1.85</v>
      </c>
      <c r="I1302" s="7">
        <f t="shared" si="188"/>
        <v>-1.5957446808510536E-2</v>
      </c>
      <c r="J1302" s="8">
        <f t="shared" si="189"/>
        <v>2.2785320928548125</v>
      </c>
      <c r="K1302" s="8">
        <f t="shared" si="190"/>
        <v>1.6864679071451885</v>
      </c>
      <c r="L1302" s="8">
        <f t="shared" si="191"/>
        <v>1.9825000000000004</v>
      </c>
      <c r="M1302" s="19">
        <f t="shared" si="192"/>
        <v>0.35106756742964401</v>
      </c>
      <c r="N1302" s="19">
        <f t="shared" si="193"/>
        <v>2.9874418106585046E-2</v>
      </c>
      <c r="O1302" s="19">
        <f t="shared" si="194"/>
        <v>-8.0172344728311024E-4</v>
      </c>
      <c r="P1302" s="19">
        <f t="shared" si="195"/>
        <v>-8.3332064772285355E-3</v>
      </c>
      <c r="Q1302" s="15"/>
      <c r="R1302" s="1"/>
      <c r="S1302" s="15"/>
      <c r="X1302" s="10"/>
      <c r="Y1302" s="10"/>
    </row>
    <row r="1303" spans="1:25">
      <c r="A1303" s="3">
        <v>40221</v>
      </c>
      <c r="B1303" s="9">
        <f t="shared" si="196"/>
        <v>40221</v>
      </c>
      <c r="C1303" s="5">
        <v>1.88</v>
      </c>
      <c r="D1303" s="5">
        <v>1.88</v>
      </c>
      <c r="E1303" s="5">
        <v>1.77</v>
      </c>
      <c r="F1303" s="5">
        <v>1.77</v>
      </c>
      <c r="G1303" s="6">
        <v>41200</v>
      </c>
      <c r="H1303" s="10">
        <v>1.77</v>
      </c>
      <c r="I1303" s="7">
        <f t="shared" si="188"/>
        <v>-4.324324324324328E-2</v>
      </c>
      <c r="J1303" s="8">
        <f t="shared" si="189"/>
        <v>2.2809612879054422</v>
      </c>
      <c r="K1303" s="8">
        <f t="shared" si="190"/>
        <v>1.6610387120945591</v>
      </c>
      <c r="L1303" s="8">
        <f t="shared" si="191"/>
        <v>1.9710000000000005</v>
      </c>
      <c r="M1303" s="19">
        <f t="shared" si="192"/>
        <v>0.37321380368622759</v>
      </c>
      <c r="N1303" s="19">
        <f t="shared" si="193"/>
        <v>6.3082546812080004E-2</v>
      </c>
      <c r="O1303" s="19">
        <f t="shared" si="194"/>
        <v>1.0661228157581408E-3</v>
      </c>
      <c r="P1303" s="19">
        <f t="shared" si="195"/>
        <v>-1.5078374716110232E-2</v>
      </c>
      <c r="Q1303" s="15"/>
      <c r="R1303" s="1"/>
      <c r="S1303" s="15"/>
      <c r="X1303" s="10"/>
      <c r="Y1303" s="10"/>
    </row>
    <row r="1304" spans="1:25">
      <c r="A1304" s="3">
        <v>40224</v>
      </c>
      <c r="B1304" s="9">
        <f t="shared" si="196"/>
        <v>40224</v>
      </c>
      <c r="C1304" s="5">
        <v>1.8</v>
      </c>
      <c r="D1304" s="5">
        <v>1.86</v>
      </c>
      <c r="E1304" s="5">
        <v>1.75</v>
      </c>
      <c r="F1304" s="5">
        <v>1.79</v>
      </c>
      <c r="G1304" s="6">
        <v>43400</v>
      </c>
      <c r="H1304" s="10">
        <v>1.79</v>
      </c>
      <c r="I1304" s="7">
        <f t="shared" si="188"/>
        <v>1.1299435028248598E-2</v>
      </c>
      <c r="J1304" s="8">
        <f t="shared" si="189"/>
        <v>2.2554259778301295</v>
      </c>
      <c r="K1304" s="8">
        <f t="shared" si="190"/>
        <v>1.6475740221698716</v>
      </c>
      <c r="L1304" s="8">
        <f t="shared" si="191"/>
        <v>1.9515000000000005</v>
      </c>
      <c r="M1304" s="19">
        <f t="shared" si="192"/>
        <v>0.3689375697121704</v>
      </c>
      <c r="N1304" s="19">
        <f t="shared" si="193"/>
        <v>-1.1457866595021092E-2</v>
      </c>
      <c r="O1304" s="19">
        <f t="shared" si="194"/>
        <v>-1.1194977403040957E-2</v>
      </c>
      <c r="P1304" s="19">
        <f t="shared" si="195"/>
        <v>-8.1061867051302108E-3</v>
      </c>
      <c r="Q1304" s="15"/>
      <c r="R1304" s="1"/>
      <c r="S1304" s="15"/>
      <c r="X1304" s="10"/>
      <c r="Y1304" s="10"/>
    </row>
    <row r="1305" spans="1:25">
      <c r="A1305" s="3">
        <v>40225</v>
      </c>
      <c r="B1305" s="9">
        <f t="shared" si="196"/>
        <v>40225</v>
      </c>
      <c r="C1305" s="5">
        <v>1.79</v>
      </c>
      <c r="D1305" s="5">
        <v>1.79</v>
      </c>
      <c r="E1305" s="5">
        <v>1.75</v>
      </c>
      <c r="F1305" s="5">
        <v>1.75</v>
      </c>
      <c r="G1305" s="6">
        <v>28000</v>
      </c>
      <c r="H1305" s="10">
        <v>1.75</v>
      </c>
      <c r="I1305" s="7">
        <f t="shared" si="188"/>
        <v>-2.2346368715083817E-2</v>
      </c>
      <c r="J1305" s="8">
        <f t="shared" si="189"/>
        <v>2.2247609015768934</v>
      </c>
      <c r="K1305" s="8">
        <f t="shared" si="190"/>
        <v>1.6342390984231063</v>
      </c>
      <c r="L1305" s="8">
        <f t="shared" si="191"/>
        <v>1.9294999999999998</v>
      </c>
      <c r="M1305" s="19">
        <f t="shared" si="192"/>
        <v>0.36134357801351558</v>
      </c>
      <c r="N1305" s="19">
        <f t="shared" si="193"/>
        <v>-2.0583405763146694E-2</v>
      </c>
      <c r="O1305" s="19">
        <f t="shared" si="194"/>
        <v>-1.3596135078100841E-2</v>
      </c>
      <c r="P1305" s="19">
        <f t="shared" si="195"/>
        <v>-8.0936720094694319E-3</v>
      </c>
      <c r="Q1305" s="15"/>
      <c r="R1305" s="1"/>
      <c r="S1305" s="15"/>
      <c r="X1305" s="10"/>
      <c r="Y1305" s="10"/>
    </row>
    <row r="1306" spans="1:25">
      <c r="A1306" s="3">
        <v>40226</v>
      </c>
      <c r="B1306" s="9">
        <f t="shared" si="196"/>
        <v>40226</v>
      </c>
      <c r="C1306" s="5">
        <v>1.78</v>
      </c>
      <c r="D1306" s="5">
        <v>1.79</v>
      </c>
      <c r="E1306" s="5">
        <v>1.75</v>
      </c>
      <c r="F1306" s="5">
        <v>1.75</v>
      </c>
      <c r="G1306" s="6">
        <v>43000</v>
      </c>
      <c r="H1306" s="10">
        <v>1.75</v>
      </c>
      <c r="I1306" s="7">
        <f t="shared" si="188"/>
        <v>0</v>
      </c>
      <c r="J1306" s="8">
        <f t="shared" si="189"/>
        <v>2.1985134312298129</v>
      </c>
      <c r="K1306" s="8">
        <f t="shared" si="190"/>
        <v>1.6214865687701872</v>
      </c>
      <c r="L1306" s="8">
        <f t="shared" si="191"/>
        <v>1.9100000000000001</v>
      </c>
      <c r="M1306" s="19">
        <f t="shared" si="192"/>
        <v>0.35586286903213171</v>
      </c>
      <c r="N1306" s="19">
        <f t="shared" si="193"/>
        <v>-1.5167583748171291E-2</v>
      </c>
      <c r="O1306" s="19">
        <f t="shared" si="194"/>
        <v>-1.1797883686501557E-2</v>
      </c>
      <c r="P1306" s="19">
        <f t="shared" si="195"/>
        <v>-7.8033438713002393E-3</v>
      </c>
      <c r="Q1306" s="15"/>
      <c r="R1306" s="1"/>
      <c r="S1306" s="15"/>
      <c r="X1306" s="10"/>
      <c r="Y1306" s="10"/>
    </row>
    <row r="1307" spans="1:25">
      <c r="A1307" s="3">
        <v>40227</v>
      </c>
      <c r="B1307" s="9">
        <f t="shared" si="196"/>
        <v>40227</v>
      </c>
      <c r="C1307" s="5">
        <v>1.75</v>
      </c>
      <c r="D1307" s="5">
        <v>1.85</v>
      </c>
      <c r="E1307" s="5">
        <v>1.75</v>
      </c>
      <c r="F1307" s="5">
        <v>1.83</v>
      </c>
      <c r="G1307" s="6">
        <v>28700</v>
      </c>
      <c r="H1307" s="10">
        <v>1.83</v>
      </c>
      <c r="I1307" s="7">
        <f t="shared" si="188"/>
        <v>4.5714285714285756E-2</v>
      </c>
      <c r="J1307" s="8">
        <f t="shared" si="189"/>
        <v>2.1669191056178292</v>
      </c>
      <c r="K1307" s="8">
        <f t="shared" si="190"/>
        <v>1.6230808943821711</v>
      </c>
      <c r="L1307" s="8">
        <f t="shared" si="191"/>
        <v>1.895</v>
      </c>
      <c r="M1307" s="19">
        <f t="shared" si="192"/>
        <v>0.33506537666606639</v>
      </c>
      <c r="N1307" s="19">
        <f t="shared" si="193"/>
        <v>-5.8442434364197354E-2</v>
      </c>
      <c r="O1307" s="19">
        <f t="shared" si="194"/>
        <v>-1.4370767611963309E-2</v>
      </c>
      <c r="P1307" s="19">
        <f t="shared" si="195"/>
        <v>9.8324934827744405E-4</v>
      </c>
      <c r="Q1307" s="15"/>
      <c r="R1307" s="1"/>
      <c r="S1307" s="15"/>
      <c r="X1307" s="10"/>
      <c r="Y1307" s="10"/>
    </row>
    <row r="1308" spans="1:25">
      <c r="A1308" s="3">
        <v>40228</v>
      </c>
      <c r="B1308" s="9">
        <f t="shared" si="196"/>
        <v>40228</v>
      </c>
      <c r="C1308" s="5">
        <v>1.83</v>
      </c>
      <c r="D1308" s="5">
        <v>1.85</v>
      </c>
      <c r="E1308" s="5">
        <v>1.82</v>
      </c>
      <c r="F1308" s="5">
        <v>1.82</v>
      </c>
      <c r="G1308" s="6">
        <v>22100</v>
      </c>
      <c r="H1308" s="10">
        <v>1.82</v>
      </c>
      <c r="I1308" s="7">
        <f t="shared" si="188"/>
        <v>-5.4644808743169442E-3</v>
      </c>
      <c r="J1308" s="8">
        <f t="shared" si="189"/>
        <v>2.130615511269216</v>
      </c>
      <c r="K1308" s="8">
        <f t="shared" si="190"/>
        <v>1.6283844887307832</v>
      </c>
      <c r="L1308" s="8">
        <f t="shared" si="191"/>
        <v>1.8794999999999997</v>
      </c>
      <c r="M1308" s="19">
        <f t="shared" si="192"/>
        <v>0.30842287310774391</v>
      </c>
      <c r="N1308" s="19">
        <f t="shared" si="193"/>
        <v>-7.9514343807820506E-2</v>
      </c>
      <c r="O1308" s="19">
        <f t="shared" si="194"/>
        <v>-1.6753553122723683E-2</v>
      </c>
      <c r="P1308" s="19">
        <f t="shared" si="195"/>
        <v>3.2676093760754823E-3</v>
      </c>
      <c r="Q1308" s="15"/>
      <c r="R1308" s="1"/>
      <c r="S1308" s="15"/>
      <c r="X1308" s="10"/>
      <c r="Y1308" s="10"/>
    </row>
    <row r="1309" spans="1:25">
      <c r="A1309" s="3">
        <v>40231</v>
      </c>
      <c r="B1309" s="9">
        <f t="shared" si="196"/>
        <v>40231</v>
      </c>
      <c r="C1309" s="5">
        <v>1.82</v>
      </c>
      <c r="D1309" s="5">
        <v>1.82</v>
      </c>
      <c r="E1309" s="5">
        <v>1.78</v>
      </c>
      <c r="F1309" s="5">
        <v>1.82</v>
      </c>
      <c r="G1309" s="6">
        <v>19400</v>
      </c>
      <c r="H1309" s="10">
        <v>1.82</v>
      </c>
      <c r="I1309" s="7">
        <f t="shared" si="188"/>
        <v>0</v>
      </c>
      <c r="J1309" s="8">
        <f t="shared" si="189"/>
        <v>2.1180546498246895</v>
      </c>
      <c r="K1309" s="8">
        <f t="shared" si="190"/>
        <v>1.6239453501753103</v>
      </c>
      <c r="L1309" s="8">
        <f t="shared" si="191"/>
        <v>1.871</v>
      </c>
      <c r="M1309" s="19">
        <f t="shared" si="192"/>
        <v>0.30426473378309099</v>
      </c>
      <c r="N1309" s="19">
        <f t="shared" si="193"/>
        <v>-1.348194212301603E-2</v>
      </c>
      <c r="O1309" s="19">
        <f t="shared" si="194"/>
        <v>-5.895414436856301E-3</v>
      </c>
      <c r="P1309" s="19">
        <f t="shared" si="195"/>
        <v>-2.7260997548146423E-3</v>
      </c>
      <c r="Q1309" s="15"/>
      <c r="R1309" s="1"/>
      <c r="S1309" s="15"/>
      <c r="X1309" s="10"/>
      <c r="Y1309" s="10"/>
    </row>
    <row r="1310" spans="1:25">
      <c r="A1310" s="3">
        <v>40232</v>
      </c>
      <c r="B1310" s="9">
        <f t="shared" si="196"/>
        <v>40232</v>
      </c>
      <c r="C1310" s="5">
        <v>1.78</v>
      </c>
      <c r="D1310" s="5">
        <v>1.82</v>
      </c>
      <c r="E1310" s="5">
        <v>1.78</v>
      </c>
      <c r="F1310" s="5">
        <v>1.82</v>
      </c>
      <c r="G1310" s="6">
        <v>8800</v>
      </c>
      <c r="H1310" s="10">
        <v>1.82</v>
      </c>
      <c r="I1310" s="7">
        <f t="shared" si="188"/>
        <v>0</v>
      </c>
      <c r="J1310" s="8">
        <f t="shared" si="189"/>
        <v>2.0887411778983074</v>
      </c>
      <c r="K1310" s="8">
        <f t="shared" si="190"/>
        <v>1.6282588221016927</v>
      </c>
      <c r="L1310" s="8">
        <f t="shared" si="191"/>
        <v>1.8585</v>
      </c>
      <c r="M1310" s="19">
        <f t="shared" si="192"/>
        <v>0.28280660884259301</v>
      </c>
      <c r="N1310" s="19">
        <f t="shared" si="193"/>
        <v>-7.0524522095273073E-2</v>
      </c>
      <c r="O1310" s="19">
        <f t="shared" si="194"/>
        <v>-1.3839809057244289E-2</v>
      </c>
      <c r="P1310" s="19">
        <f t="shared" si="195"/>
        <v>2.6561681561000651E-3</v>
      </c>
      <c r="Q1310" s="15"/>
      <c r="R1310" s="1"/>
      <c r="S1310" s="15"/>
      <c r="X1310" s="10"/>
      <c r="Y1310" s="10"/>
    </row>
    <row r="1311" spans="1:25">
      <c r="A1311" s="3">
        <v>40233</v>
      </c>
      <c r="B1311" s="9">
        <f t="shared" si="196"/>
        <v>40233</v>
      </c>
      <c r="C1311" s="5">
        <v>1.78</v>
      </c>
      <c r="D1311" s="5">
        <v>1.78</v>
      </c>
      <c r="E1311" s="5">
        <v>1.75</v>
      </c>
      <c r="F1311" s="5">
        <v>1.75</v>
      </c>
      <c r="G1311" s="6">
        <v>42000</v>
      </c>
      <c r="H1311" s="10">
        <v>1.75</v>
      </c>
      <c r="I1311" s="7">
        <f t="shared" si="188"/>
        <v>-3.8461538461538491E-2</v>
      </c>
      <c r="J1311" s="8">
        <f t="shared" si="189"/>
        <v>2.0470970645108757</v>
      </c>
      <c r="K1311" s="8">
        <f t="shared" si="190"/>
        <v>1.6349029354891245</v>
      </c>
      <c r="L1311" s="8">
        <f t="shared" si="191"/>
        <v>1.841</v>
      </c>
      <c r="M1311" s="19">
        <f t="shared" si="192"/>
        <v>0.2521214685435943</v>
      </c>
      <c r="N1311" s="19">
        <f t="shared" si="193"/>
        <v>-0.10850220376595839</v>
      </c>
      <c r="O1311" s="19">
        <f t="shared" si="194"/>
        <v>-1.9937421557099769E-2</v>
      </c>
      <c r="P1311" s="19">
        <f t="shared" si="195"/>
        <v>4.0805020045006106E-3</v>
      </c>
      <c r="Q1311" s="15"/>
      <c r="R1311" s="1"/>
      <c r="S1311" s="15"/>
      <c r="X1311" s="10"/>
      <c r="Y1311" s="10"/>
    </row>
    <row r="1312" spans="1:25">
      <c r="A1312" s="3">
        <v>40234</v>
      </c>
      <c r="B1312" s="9">
        <f t="shared" si="196"/>
        <v>40234</v>
      </c>
      <c r="C1312" s="5">
        <v>1.82</v>
      </c>
      <c r="D1312" s="5">
        <v>1.85</v>
      </c>
      <c r="E1312" s="5">
        <v>1.82</v>
      </c>
      <c r="F1312" s="5">
        <v>1.83</v>
      </c>
      <c r="G1312" s="6">
        <v>193200</v>
      </c>
      <c r="H1312" s="10">
        <v>1.83</v>
      </c>
      <c r="I1312" s="7">
        <f t="shared" si="188"/>
        <v>4.5714285714285756E-2</v>
      </c>
      <c r="J1312" s="8">
        <f t="shared" si="189"/>
        <v>1.9958894295969911</v>
      </c>
      <c r="K1312" s="8">
        <f t="shared" si="190"/>
        <v>1.6591105704030087</v>
      </c>
      <c r="L1312" s="8">
        <f t="shared" si="191"/>
        <v>1.8274999999999999</v>
      </c>
      <c r="M1312" s="19">
        <f t="shared" si="192"/>
        <v>0.20298759178671055</v>
      </c>
      <c r="N1312" s="19">
        <f t="shared" si="193"/>
        <v>-0.19488176489178274</v>
      </c>
      <c r="O1312" s="19">
        <f t="shared" si="194"/>
        <v>-2.5014756653036336E-2</v>
      </c>
      <c r="P1312" s="19">
        <f t="shared" si="195"/>
        <v>1.4806771942483466E-2</v>
      </c>
      <c r="Q1312" s="15"/>
      <c r="R1312" s="1"/>
      <c r="S1312" s="15"/>
      <c r="X1312" s="10"/>
      <c r="Y1312" s="10"/>
    </row>
    <row r="1313" spans="1:25">
      <c r="A1313" s="3">
        <v>40235</v>
      </c>
      <c r="B1313" s="9">
        <f t="shared" si="196"/>
        <v>40235</v>
      </c>
      <c r="C1313" s="5">
        <v>1.86</v>
      </c>
      <c r="D1313" s="5">
        <v>1.86</v>
      </c>
      <c r="E1313" s="5">
        <v>1.82</v>
      </c>
      <c r="F1313" s="5">
        <v>1.85</v>
      </c>
      <c r="G1313" s="6">
        <v>151500</v>
      </c>
      <c r="H1313" s="10">
        <v>1.85</v>
      </c>
      <c r="I1313" s="7">
        <f t="shared" si="188"/>
        <v>1.0928961748633888E-2</v>
      </c>
      <c r="J1313" s="8">
        <f t="shared" si="189"/>
        <v>1.928929802949009</v>
      </c>
      <c r="K1313" s="8">
        <f t="shared" si="190"/>
        <v>1.7010701970509909</v>
      </c>
      <c r="L1313" s="8">
        <f t="shared" si="191"/>
        <v>1.8149999999999999</v>
      </c>
      <c r="M1313" s="19">
        <f t="shared" si="192"/>
        <v>0.13395073659690232</v>
      </c>
      <c r="N1313" s="19">
        <f t="shared" si="193"/>
        <v>-0.34010381906667864</v>
      </c>
      <c r="O1313" s="19">
        <f t="shared" si="194"/>
        <v>-3.3548765605468739E-2</v>
      </c>
      <c r="P1313" s="19">
        <f t="shared" si="195"/>
        <v>2.5290434161835268E-2</v>
      </c>
      <c r="Q1313" s="15"/>
      <c r="R1313" s="1"/>
      <c r="S1313" s="15"/>
      <c r="X1313" s="10"/>
      <c r="Y1313" s="10"/>
    </row>
    <row r="1314" spans="1:25">
      <c r="A1314" s="3">
        <v>40238</v>
      </c>
      <c r="B1314" s="9">
        <f t="shared" si="196"/>
        <v>40238</v>
      </c>
      <c r="C1314" s="5">
        <v>1.85</v>
      </c>
      <c r="D1314" s="5">
        <v>1.86</v>
      </c>
      <c r="E1314" s="5">
        <v>1.84</v>
      </c>
      <c r="F1314" s="5">
        <v>1.85</v>
      </c>
      <c r="G1314" s="6">
        <v>23300</v>
      </c>
      <c r="H1314" s="10">
        <v>1.85</v>
      </c>
      <c r="I1314" s="7">
        <f t="shared" si="188"/>
        <v>0</v>
      </c>
      <c r="J1314" s="8">
        <f t="shared" si="189"/>
        <v>1.8999725233243532</v>
      </c>
      <c r="K1314" s="8">
        <f t="shared" si="190"/>
        <v>1.7180274766756467</v>
      </c>
      <c r="L1314" s="8">
        <f t="shared" si="191"/>
        <v>1.8089999999999999</v>
      </c>
      <c r="M1314" s="19">
        <f t="shared" si="192"/>
        <v>0.10590345563085346</v>
      </c>
      <c r="N1314" s="19">
        <f t="shared" si="193"/>
        <v>-0.20938504467094859</v>
      </c>
      <c r="O1314" s="19">
        <f t="shared" si="194"/>
        <v>-1.5012096127285176E-2</v>
      </c>
      <c r="P1314" s="19">
        <f t="shared" si="195"/>
        <v>9.9685948610781852E-3</v>
      </c>
      <c r="Q1314" s="15"/>
      <c r="R1314" s="1"/>
      <c r="S1314" s="15"/>
      <c r="X1314" s="10"/>
      <c r="Y1314" s="10"/>
    </row>
    <row r="1315" spans="1:25">
      <c r="A1315" s="3">
        <v>40239</v>
      </c>
      <c r="B1315" s="9">
        <f t="shared" si="196"/>
        <v>40239</v>
      </c>
      <c r="C1315" s="5">
        <v>1.89</v>
      </c>
      <c r="D1315" s="5">
        <v>1.92</v>
      </c>
      <c r="E1315" s="5">
        <v>1.83</v>
      </c>
      <c r="F1315" s="5">
        <v>1.85</v>
      </c>
      <c r="G1315" s="6">
        <v>117500</v>
      </c>
      <c r="H1315" s="10">
        <v>1.85</v>
      </c>
      <c r="I1315" s="7">
        <f t="shared" si="188"/>
        <v>0</v>
      </c>
      <c r="J1315" s="8">
        <f t="shared" si="189"/>
        <v>1.8984499861033897</v>
      </c>
      <c r="K1315" s="8">
        <f t="shared" si="190"/>
        <v>1.7185500138966103</v>
      </c>
      <c r="L1315" s="8">
        <f t="shared" si="191"/>
        <v>1.8085</v>
      </c>
      <c r="M1315" s="19">
        <f t="shared" si="192"/>
        <v>0.10468125498359938</v>
      </c>
      <c r="N1315" s="19">
        <f t="shared" si="193"/>
        <v>-1.1540706013543959E-2</v>
      </c>
      <c r="O1315" s="19">
        <f t="shared" si="194"/>
        <v>-8.013469680601251E-4</v>
      </c>
      <c r="P1315" s="19">
        <f t="shared" si="195"/>
        <v>3.0414951335628595E-4</v>
      </c>
      <c r="Q1315" s="15"/>
      <c r="R1315" s="1"/>
      <c r="S1315" s="15"/>
      <c r="X1315" s="10"/>
      <c r="Y1315" s="10"/>
    </row>
    <row r="1316" spans="1:25">
      <c r="A1316" s="3">
        <v>40240</v>
      </c>
      <c r="B1316" s="9">
        <f t="shared" si="196"/>
        <v>40240</v>
      </c>
      <c r="C1316" s="5">
        <v>1.95</v>
      </c>
      <c r="D1316" s="5">
        <v>2</v>
      </c>
      <c r="E1316" s="5">
        <v>1.9</v>
      </c>
      <c r="F1316" s="5">
        <v>1.94</v>
      </c>
      <c r="G1316" s="6">
        <v>211800</v>
      </c>
      <c r="H1316" s="10">
        <v>1.94</v>
      </c>
      <c r="I1316" s="7">
        <f t="shared" si="188"/>
        <v>4.8648648648648568E-2</v>
      </c>
      <c r="J1316" s="8">
        <f t="shared" si="189"/>
        <v>1.9156532681587997</v>
      </c>
      <c r="K1316" s="8">
        <f t="shared" si="190"/>
        <v>1.7083467318412004</v>
      </c>
      <c r="L1316" s="8">
        <f t="shared" si="191"/>
        <v>1.8120000000000001</v>
      </c>
      <c r="M1316" s="19">
        <f t="shared" si="192"/>
        <v>0.12134921585512735</v>
      </c>
      <c r="N1316" s="19">
        <f t="shared" si="193"/>
        <v>0.15922584109389376</v>
      </c>
      <c r="O1316" s="19">
        <f t="shared" si="194"/>
        <v>9.0617515243159551E-3</v>
      </c>
      <c r="P1316" s="19">
        <f t="shared" si="195"/>
        <v>-5.9371458339319057E-3</v>
      </c>
      <c r="Q1316" s="15"/>
      <c r="R1316" s="1"/>
      <c r="S1316" s="15"/>
      <c r="X1316" s="10"/>
      <c r="Y1316" s="10"/>
    </row>
    <row r="1317" spans="1:25">
      <c r="A1317" s="3">
        <v>40241</v>
      </c>
      <c r="B1317" s="9">
        <f t="shared" si="196"/>
        <v>40241</v>
      </c>
      <c r="C1317" s="5">
        <v>1.97</v>
      </c>
      <c r="D1317" s="5">
        <v>1.98</v>
      </c>
      <c r="E1317" s="5">
        <v>1.9</v>
      </c>
      <c r="F1317" s="5">
        <v>1.95</v>
      </c>
      <c r="G1317" s="6">
        <v>80500</v>
      </c>
      <c r="H1317" s="10">
        <v>1.95</v>
      </c>
      <c r="I1317" s="7">
        <f t="shared" si="188"/>
        <v>5.1546391752577371E-3</v>
      </c>
      <c r="J1317" s="8">
        <f t="shared" si="189"/>
        <v>1.9369780314534852</v>
      </c>
      <c r="K1317" s="8">
        <f t="shared" si="190"/>
        <v>1.698021968546515</v>
      </c>
      <c r="L1317" s="8">
        <f t="shared" si="191"/>
        <v>1.8175000000000001</v>
      </c>
      <c r="M1317" s="19">
        <f t="shared" si="192"/>
        <v>0.14072613154205157</v>
      </c>
      <c r="N1317" s="19">
        <f t="shared" si="193"/>
        <v>0.1596789526028527</v>
      </c>
      <c r="O1317" s="19">
        <f t="shared" si="194"/>
        <v>1.1131849196896441E-2</v>
      </c>
      <c r="P1317" s="19">
        <f t="shared" si="195"/>
        <v>-6.0437164787722946E-3</v>
      </c>
      <c r="Q1317" s="15"/>
      <c r="R1317" s="1"/>
      <c r="S1317" s="15"/>
      <c r="X1317" s="10"/>
      <c r="Y1317" s="10"/>
    </row>
    <row r="1318" spans="1:25">
      <c r="A1318" s="3">
        <v>40242</v>
      </c>
      <c r="B1318" s="9">
        <f t="shared" si="196"/>
        <v>40242</v>
      </c>
      <c r="C1318" s="5">
        <v>1.93</v>
      </c>
      <c r="D1318" s="5">
        <v>1.93</v>
      </c>
      <c r="E1318" s="5">
        <v>1.9</v>
      </c>
      <c r="F1318" s="5">
        <v>1.9</v>
      </c>
      <c r="G1318" s="6">
        <v>28300</v>
      </c>
      <c r="H1318" s="10">
        <v>1.9</v>
      </c>
      <c r="I1318" s="7">
        <f t="shared" si="188"/>
        <v>-2.5641025641025664E-2</v>
      </c>
      <c r="J1318" s="8">
        <f t="shared" si="189"/>
        <v>1.945415945787923</v>
      </c>
      <c r="K1318" s="8">
        <f t="shared" si="190"/>
        <v>1.7045840542120769</v>
      </c>
      <c r="L1318" s="8">
        <f t="shared" si="191"/>
        <v>1.825</v>
      </c>
      <c r="M1318" s="19">
        <f t="shared" si="192"/>
        <v>0.14128484364308314</v>
      </c>
      <c r="N1318" s="19">
        <f t="shared" si="193"/>
        <v>3.9702086237239278E-3</v>
      </c>
      <c r="O1318" s="19">
        <f t="shared" si="194"/>
        <v>4.3562261406269202E-3</v>
      </c>
      <c r="P1318" s="19">
        <f t="shared" si="195"/>
        <v>3.8645469770800405E-3</v>
      </c>
      <c r="Q1318" s="15"/>
      <c r="R1318" s="1"/>
      <c r="S1318" s="15"/>
      <c r="X1318" s="10"/>
      <c r="Y1318" s="10"/>
    </row>
    <row r="1319" spans="1:25">
      <c r="A1319" s="3">
        <v>40245</v>
      </c>
      <c r="B1319" s="9">
        <f t="shared" si="196"/>
        <v>40245</v>
      </c>
      <c r="C1319" s="5">
        <v>1.92</v>
      </c>
      <c r="D1319" s="5">
        <v>1.96</v>
      </c>
      <c r="E1319" s="5">
        <v>1.92</v>
      </c>
      <c r="F1319" s="5">
        <v>1.96</v>
      </c>
      <c r="G1319" s="6">
        <v>26100</v>
      </c>
      <c r="H1319" s="10">
        <v>1.96</v>
      </c>
      <c r="I1319" s="7">
        <f t="shared" si="188"/>
        <v>3.1578947368421081E-2</v>
      </c>
      <c r="J1319" s="8">
        <f t="shared" si="189"/>
        <v>1.9642594656714605</v>
      </c>
      <c r="K1319" s="8">
        <f t="shared" si="190"/>
        <v>1.7067405343285398</v>
      </c>
      <c r="L1319" s="8">
        <f t="shared" si="191"/>
        <v>1.8355000000000001</v>
      </c>
      <c r="M1319" s="19">
        <f t="shared" si="192"/>
        <v>0.15088346832064486</v>
      </c>
      <c r="N1319" s="19">
        <f t="shared" si="193"/>
        <v>6.7938105957139922E-2</v>
      </c>
      <c r="O1319" s="19">
        <f t="shared" si="194"/>
        <v>9.6861136171604596E-3</v>
      </c>
      <c r="P1319" s="19">
        <f t="shared" si="195"/>
        <v>1.2651063531505709E-3</v>
      </c>
      <c r="Q1319" s="15"/>
      <c r="R1319" s="1"/>
      <c r="S1319" s="15"/>
      <c r="X1319" s="10"/>
      <c r="Y1319" s="10"/>
    </row>
    <row r="1320" spans="1:25">
      <c r="A1320" s="3">
        <v>40246</v>
      </c>
      <c r="B1320" s="9">
        <f t="shared" si="196"/>
        <v>40246</v>
      </c>
      <c r="C1320" s="5">
        <v>1.96</v>
      </c>
      <c r="D1320" s="5">
        <v>1.97</v>
      </c>
      <c r="E1320" s="5">
        <v>1.95</v>
      </c>
      <c r="F1320" s="5">
        <v>1.95</v>
      </c>
      <c r="G1320" s="6">
        <v>42100</v>
      </c>
      <c r="H1320" s="10">
        <v>1.95</v>
      </c>
      <c r="I1320" s="7">
        <f t="shared" si="188"/>
        <v>-5.1020408163265354E-3</v>
      </c>
      <c r="J1320" s="8">
        <f t="shared" si="189"/>
        <v>1.9771776366738105</v>
      </c>
      <c r="K1320" s="8">
        <f t="shared" si="190"/>
        <v>1.7138223633261898</v>
      </c>
      <c r="L1320" s="8">
        <f t="shared" si="191"/>
        <v>1.8455000000000001</v>
      </c>
      <c r="M1320" s="19">
        <f t="shared" si="192"/>
        <v>0.15366544338731836</v>
      </c>
      <c r="N1320" s="19">
        <f t="shared" si="193"/>
        <v>1.8437905077589235E-2</v>
      </c>
      <c r="O1320" s="19">
        <f t="shared" si="194"/>
        <v>6.576611302180544E-3</v>
      </c>
      <c r="P1320" s="19">
        <f t="shared" si="195"/>
        <v>4.1493295877197203E-3</v>
      </c>
      <c r="Q1320" s="15"/>
      <c r="R1320" s="1"/>
      <c r="S1320" s="15"/>
      <c r="X1320" s="10"/>
      <c r="Y1320" s="10"/>
    </row>
    <row r="1321" spans="1:25">
      <c r="A1321" s="3">
        <v>40247</v>
      </c>
      <c r="B1321" s="9">
        <f t="shared" si="196"/>
        <v>40247</v>
      </c>
      <c r="C1321" s="5">
        <v>1.96</v>
      </c>
      <c r="D1321" s="5">
        <v>1.99</v>
      </c>
      <c r="E1321" s="5">
        <v>1.95</v>
      </c>
      <c r="F1321" s="5">
        <v>1.96</v>
      </c>
      <c r="G1321" s="6">
        <v>53800</v>
      </c>
      <c r="H1321" s="10">
        <v>1.96</v>
      </c>
      <c r="I1321" s="7">
        <f t="shared" si="188"/>
        <v>5.1282051282051325E-3</v>
      </c>
      <c r="J1321" s="8">
        <f t="shared" si="189"/>
        <v>1.9897105559506847</v>
      </c>
      <c r="K1321" s="8">
        <f t="shared" si="190"/>
        <v>1.709289444049316</v>
      </c>
      <c r="L1321" s="8">
        <f t="shared" si="191"/>
        <v>1.8495000000000004</v>
      </c>
      <c r="M1321" s="19">
        <f t="shared" si="192"/>
        <v>0.16405712495190369</v>
      </c>
      <c r="N1321" s="19">
        <f t="shared" si="193"/>
        <v>6.7625364138590299E-2</v>
      </c>
      <c r="O1321" s="19">
        <f t="shared" si="194"/>
        <v>6.3387927540785819E-3</v>
      </c>
      <c r="P1321" s="19">
        <f t="shared" si="195"/>
        <v>-2.6449178012102818E-3</v>
      </c>
      <c r="Q1321" s="15"/>
      <c r="R1321" s="1"/>
      <c r="S1321" s="15"/>
      <c r="X1321" s="10"/>
      <c r="Y1321" s="10"/>
    </row>
    <row r="1322" spans="1:25">
      <c r="A1322" s="3">
        <v>40248</v>
      </c>
      <c r="B1322" s="9">
        <f t="shared" si="196"/>
        <v>40248</v>
      </c>
      <c r="C1322" s="5">
        <v>1.99</v>
      </c>
      <c r="D1322" s="5">
        <v>1.99</v>
      </c>
      <c r="E1322" s="5">
        <v>1.9</v>
      </c>
      <c r="F1322" s="5">
        <v>1.92</v>
      </c>
      <c r="G1322" s="6">
        <v>69000</v>
      </c>
      <c r="H1322" s="10">
        <v>1.92</v>
      </c>
      <c r="I1322" s="7">
        <f t="shared" si="188"/>
        <v>-2.0408163265306142E-2</v>
      </c>
      <c r="J1322" s="8">
        <f t="shared" si="189"/>
        <v>1.9965409349279852</v>
      </c>
      <c r="K1322" s="8">
        <f t="shared" si="190"/>
        <v>1.7094590650720156</v>
      </c>
      <c r="L1322" s="8">
        <f t="shared" si="191"/>
        <v>1.8530000000000004</v>
      </c>
      <c r="M1322" s="19">
        <f t="shared" si="192"/>
        <v>0.16793725905561566</v>
      </c>
      <c r="N1322" s="19">
        <f t="shared" si="193"/>
        <v>2.3651116066123273E-2</v>
      </c>
      <c r="O1322" s="19">
        <f t="shared" si="194"/>
        <v>3.4328505504847089E-3</v>
      </c>
      <c r="P1322" s="19">
        <f t="shared" si="195"/>
        <v>9.9234815548699583E-5</v>
      </c>
      <c r="Q1322" s="15"/>
      <c r="R1322" s="1"/>
      <c r="S1322" s="15"/>
      <c r="X1322" s="10"/>
      <c r="Y1322" s="10"/>
    </row>
    <row r="1323" spans="1:25">
      <c r="A1323" s="3">
        <v>40249</v>
      </c>
      <c r="B1323" s="9">
        <f t="shared" si="196"/>
        <v>40249</v>
      </c>
      <c r="C1323" s="5">
        <v>1.9</v>
      </c>
      <c r="D1323" s="5">
        <v>1.95</v>
      </c>
      <c r="E1323" s="5">
        <v>1.9</v>
      </c>
      <c r="F1323" s="5">
        <v>1.92</v>
      </c>
      <c r="G1323" s="6">
        <v>41300</v>
      </c>
      <c r="H1323" s="10">
        <v>1.92</v>
      </c>
      <c r="I1323" s="7">
        <f t="shared" si="188"/>
        <v>0</v>
      </c>
      <c r="J1323" s="8">
        <f t="shared" si="189"/>
        <v>2.0015638153461053</v>
      </c>
      <c r="K1323" s="8">
        <f t="shared" si="190"/>
        <v>1.7194361846538957</v>
      </c>
      <c r="L1323" s="8">
        <f t="shared" si="191"/>
        <v>1.8605000000000005</v>
      </c>
      <c r="M1323" s="19">
        <f t="shared" si="192"/>
        <v>0.16408147810905752</v>
      </c>
      <c r="N1323" s="19">
        <f t="shared" si="193"/>
        <v>-2.295965152843911E-2</v>
      </c>
      <c r="O1323" s="19">
        <f t="shared" si="194"/>
        <v>2.5157913520572118E-3</v>
      </c>
      <c r="P1323" s="19">
        <f t="shared" si="195"/>
        <v>5.8364191256371298E-3</v>
      </c>
      <c r="Q1323" s="15"/>
      <c r="R1323" s="1"/>
      <c r="S1323" s="15"/>
      <c r="X1323" s="10"/>
      <c r="Y1323" s="10"/>
    </row>
    <row r="1324" spans="1:25">
      <c r="A1324" s="3">
        <v>40252</v>
      </c>
      <c r="B1324" s="9">
        <f t="shared" si="196"/>
        <v>40252</v>
      </c>
      <c r="C1324" s="5">
        <v>1.92</v>
      </c>
      <c r="D1324" s="5">
        <v>1.96</v>
      </c>
      <c r="E1324" s="5">
        <v>1.9</v>
      </c>
      <c r="F1324" s="5">
        <v>1.93</v>
      </c>
      <c r="G1324" s="6">
        <v>138800</v>
      </c>
      <c r="H1324" s="10">
        <v>1.93</v>
      </c>
      <c r="I1324" s="7">
        <f t="shared" ref="I1324:I1387" si="197">IF(A1325&gt;A1324,(H1324-H1323)/H1323, (H1324-H1325)/H1325)</f>
        <v>5.2083333333333382E-3</v>
      </c>
      <c r="J1324" s="8">
        <f t="shared" ref="J1324:J1387" si="198">(L1324)+2*STDEVPA(H1305:H1324)</f>
        <v>2.0077676013910555</v>
      </c>
      <c r="K1324" s="8">
        <f t="shared" ref="K1324:K1387" si="199">(L1324)-(2*STDEVPA(H1305:H1324))</f>
        <v>1.7272323986089451</v>
      </c>
      <c r="L1324" s="8">
        <f t="shared" ref="L1324:L1387" si="200">AVERAGE(H1305:H1324)</f>
        <v>1.8675000000000004</v>
      </c>
      <c r="M1324" s="19">
        <f t="shared" ref="M1324:M1387" si="201">(J1324-K1324)/K1324</f>
        <v>0.1624189095850935</v>
      </c>
      <c r="N1324" s="19">
        <f t="shared" ref="N1324:N1387" si="202">IF(A1325&gt;A1324,(M1324-M1323)/M1323, (M1324-M1325)/M1325)</f>
        <v>-1.0132578906066291E-2</v>
      </c>
      <c r="O1324" s="19">
        <f t="shared" ref="O1324:O1387" si="203">IF(A1325&gt;A1324,(J1324-J1323)/J1323, (J1324-J1325)/J1325)</f>
        <v>3.0994695234723038E-3</v>
      </c>
      <c r="P1324" s="19">
        <f t="shared" ref="P1324:P1387" si="204">IF(A1325&gt;A1324,(K1324-K1323)/K1323, (K1324-K1325)/K1325)</f>
        <v>4.5341688308244282E-3</v>
      </c>
      <c r="Q1324" s="15"/>
      <c r="R1324" s="1"/>
      <c r="S1324" s="15"/>
      <c r="X1324" s="10"/>
      <c r="Y1324" s="10"/>
    </row>
    <row r="1325" spans="1:25">
      <c r="A1325" s="3">
        <v>40253</v>
      </c>
      <c r="B1325" s="9">
        <f t="shared" si="196"/>
        <v>40253</v>
      </c>
      <c r="C1325" s="5">
        <v>1.9</v>
      </c>
      <c r="D1325" s="5">
        <v>1.95</v>
      </c>
      <c r="E1325" s="5">
        <v>1.87</v>
      </c>
      <c r="F1325" s="5">
        <v>1.9</v>
      </c>
      <c r="G1325" s="6">
        <v>35700</v>
      </c>
      <c r="H1325" s="10">
        <v>1.9</v>
      </c>
      <c r="I1325" s="7">
        <f t="shared" si="197"/>
        <v>-1.5544041450777216E-2</v>
      </c>
      <c r="J1325" s="8">
        <f t="shared" si="198"/>
        <v>2.0049999999999999</v>
      </c>
      <c r="K1325" s="8">
        <f t="shared" si="199"/>
        <v>1.7450000000000001</v>
      </c>
      <c r="L1325" s="8">
        <f t="shared" si="200"/>
        <v>1.875</v>
      </c>
      <c r="M1325" s="19">
        <f t="shared" si="201"/>
        <v>0.14899713467048697</v>
      </c>
      <c r="N1325" s="19">
        <f t="shared" si="202"/>
        <v>-8.2636775169178653E-2</v>
      </c>
      <c r="O1325" s="19">
        <f t="shared" si="203"/>
        <v>-1.3784470817927777E-3</v>
      </c>
      <c r="P1325" s="19">
        <f t="shared" si="204"/>
        <v>1.0286746245244399E-2</v>
      </c>
      <c r="Q1325" s="15"/>
      <c r="R1325" s="1"/>
      <c r="S1325" s="15"/>
      <c r="X1325" s="10"/>
      <c r="Y1325" s="10"/>
    </row>
    <row r="1326" spans="1:25">
      <c r="A1326" s="3">
        <v>40254</v>
      </c>
      <c r="B1326" s="9">
        <f t="shared" si="196"/>
        <v>40254</v>
      </c>
      <c r="C1326" s="5">
        <v>1.95</v>
      </c>
      <c r="D1326" s="5">
        <v>2</v>
      </c>
      <c r="E1326" s="5">
        <v>1.92</v>
      </c>
      <c r="F1326" s="5">
        <v>1.95</v>
      </c>
      <c r="G1326" s="6">
        <v>1022200</v>
      </c>
      <c r="H1326" s="10">
        <v>1.95</v>
      </c>
      <c r="I1326" s="7">
        <f t="shared" si="197"/>
        <v>2.6315789473684237E-2</v>
      </c>
      <c r="J1326" s="8">
        <f t="shared" si="198"/>
        <v>2.0054159457879233</v>
      </c>
      <c r="K1326" s="8">
        <f t="shared" si="199"/>
        <v>1.7645840542120774</v>
      </c>
      <c r="L1326" s="8">
        <f t="shared" si="200"/>
        <v>1.8850000000000002</v>
      </c>
      <c r="M1326" s="19">
        <f t="shared" si="201"/>
        <v>0.13648082730940361</v>
      </c>
      <c r="N1326" s="19">
        <f t="shared" si="202"/>
        <v>-8.4003678250348018E-2</v>
      </c>
      <c r="O1326" s="19">
        <f t="shared" si="203"/>
        <v>2.0745425831589345E-4</v>
      </c>
      <c r="P1326" s="19">
        <f t="shared" si="204"/>
        <v>1.122295370319617E-2</v>
      </c>
      <c r="Q1326" s="15"/>
      <c r="R1326" s="1"/>
      <c r="S1326" s="15"/>
      <c r="X1326" s="10"/>
      <c r="Y1326" s="10"/>
    </row>
    <row r="1327" spans="1:25">
      <c r="A1327" s="3">
        <v>40255</v>
      </c>
      <c r="B1327" s="9">
        <f t="shared" si="196"/>
        <v>40255</v>
      </c>
      <c r="C1327" s="5">
        <v>1.95</v>
      </c>
      <c r="D1327" s="5">
        <v>2.1</v>
      </c>
      <c r="E1327" s="5">
        <v>1.92</v>
      </c>
      <c r="F1327" s="5">
        <v>2.0499999999999998</v>
      </c>
      <c r="G1327" s="6">
        <v>100600</v>
      </c>
      <c r="H1327" s="10">
        <v>2.0499999999999998</v>
      </c>
      <c r="I1327" s="7">
        <f t="shared" si="197"/>
        <v>5.1282051282051218E-2</v>
      </c>
      <c r="J1327" s="8">
        <f t="shared" si="198"/>
        <v>2.0333171511501744</v>
      </c>
      <c r="K1327" s="8">
        <f t="shared" si="199"/>
        <v>1.758682848849825</v>
      </c>
      <c r="L1327" s="8">
        <f t="shared" si="200"/>
        <v>1.8959999999999997</v>
      </c>
      <c r="M1327" s="19">
        <f t="shared" si="201"/>
        <v>0.15615908375973517</v>
      </c>
      <c r="N1327" s="19">
        <f t="shared" si="202"/>
        <v>0.14418330279989233</v>
      </c>
      <c r="O1327" s="19">
        <f t="shared" si="203"/>
        <v>1.3912926852333788E-2</v>
      </c>
      <c r="P1327" s="19">
        <f t="shared" si="204"/>
        <v>-3.3442472452169351E-3</v>
      </c>
      <c r="Q1327" s="15"/>
      <c r="R1327" s="1"/>
      <c r="S1327" s="15"/>
      <c r="X1327" s="10"/>
      <c r="Y1327" s="10"/>
    </row>
    <row r="1328" spans="1:25">
      <c r="A1328" s="3">
        <v>40256</v>
      </c>
      <c r="B1328" s="9">
        <f t="shared" si="196"/>
        <v>40256</v>
      </c>
      <c r="C1328" s="5">
        <v>2.08</v>
      </c>
      <c r="D1328" s="5">
        <v>2.09</v>
      </c>
      <c r="E1328" s="5">
        <v>2.0299999999999998</v>
      </c>
      <c r="F1328" s="5">
        <v>2.0699999999999998</v>
      </c>
      <c r="G1328" s="6">
        <v>59200</v>
      </c>
      <c r="H1328" s="10">
        <v>2.0699999999999998</v>
      </c>
      <c r="I1328" s="7">
        <f t="shared" si="197"/>
        <v>9.7560975609756184E-3</v>
      </c>
      <c r="J1328" s="8">
        <f t="shared" si="198"/>
        <v>2.0605887898564519</v>
      </c>
      <c r="K1328" s="8">
        <f t="shared" si="199"/>
        <v>1.7564112101435483</v>
      </c>
      <c r="L1328" s="8">
        <f t="shared" si="200"/>
        <v>1.9085000000000001</v>
      </c>
      <c r="M1328" s="19">
        <f t="shared" si="201"/>
        <v>0.17318130171125684</v>
      </c>
      <c r="N1328" s="19">
        <f t="shared" si="202"/>
        <v>0.10900562132979655</v>
      </c>
      <c r="O1328" s="19">
        <f t="shared" si="203"/>
        <v>1.3412388072785834E-2</v>
      </c>
      <c r="P1328" s="19">
        <f t="shared" si="204"/>
        <v>-1.2916704724574505E-3</v>
      </c>
      <c r="Q1328" s="15"/>
      <c r="R1328" s="1"/>
      <c r="S1328" s="15"/>
      <c r="X1328" s="10"/>
      <c r="Y1328" s="10"/>
    </row>
    <row r="1329" spans="1:25">
      <c r="A1329" s="3">
        <v>40259</v>
      </c>
      <c r="B1329" s="9">
        <f t="shared" si="196"/>
        <v>40259</v>
      </c>
      <c r="C1329" s="5">
        <v>2.0699999999999998</v>
      </c>
      <c r="D1329" s="5">
        <v>2.1</v>
      </c>
      <c r="E1329" s="5">
        <v>2.0299999999999998</v>
      </c>
      <c r="F1329" s="5">
        <v>2.0699999999999998</v>
      </c>
      <c r="G1329" s="6">
        <v>955000</v>
      </c>
      <c r="H1329" s="10">
        <v>2.0699999999999998</v>
      </c>
      <c r="I1329" s="7">
        <f t="shared" si="197"/>
        <v>0</v>
      </c>
      <c r="J1329" s="8">
        <f t="shared" si="198"/>
        <v>2.0827281669963522</v>
      </c>
      <c r="K1329" s="8">
        <f t="shared" si="199"/>
        <v>1.7592718330036479</v>
      </c>
      <c r="L1329" s="8">
        <f t="shared" si="200"/>
        <v>1.921</v>
      </c>
      <c r="M1329" s="19">
        <f t="shared" si="201"/>
        <v>0.18385807578153482</v>
      </c>
      <c r="N1329" s="19">
        <f t="shared" si="202"/>
        <v>6.16508477807797E-2</v>
      </c>
      <c r="O1329" s="19">
        <f t="shared" si="203"/>
        <v>1.0744199545724326E-2</v>
      </c>
      <c r="P1329" s="19">
        <f t="shared" si="204"/>
        <v>1.6286749045889934E-3</v>
      </c>
      <c r="Q1329" s="15"/>
      <c r="R1329" s="1"/>
      <c r="S1329" s="15"/>
      <c r="X1329" s="10"/>
      <c r="Y1329" s="10"/>
    </row>
    <row r="1330" spans="1:25">
      <c r="A1330" s="3">
        <v>40260</v>
      </c>
      <c r="B1330" s="9">
        <f t="shared" si="196"/>
        <v>40260</v>
      </c>
      <c r="C1330" s="5">
        <v>2.0499999999999998</v>
      </c>
      <c r="D1330" s="5">
        <v>2.1800000000000002</v>
      </c>
      <c r="E1330" s="5">
        <v>2.0499999999999998</v>
      </c>
      <c r="F1330" s="5">
        <v>2.1800000000000002</v>
      </c>
      <c r="G1330" s="6">
        <v>612900</v>
      </c>
      <c r="H1330" s="10">
        <v>2.1800000000000002</v>
      </c>
      <c r="I1330" s="7">
        <f t="shared" si="197"/>
        <v>5.3140096618357648E-2</v>
      </c>
      <c r="J1330" s="8">
        <f t="shared" si="198"/>
        <v>2.12935755829491</v>
      </c>
      <c r="K1330" s="8">
        <f t="shared" si="199"/>
        <v>1.7486424417050903</v>
      </c>
      <c r="L1330" s="8">
        <f t="shared" si="200"/>
        <v>1.9390000000000001</v>
      </c>
      <c r="M1330" s="19">
        <f t="shared" si="201"/>
        <v>0.21772039126454393</v>
      </c>
      <c r="N1330" s="19">
        <f t="shared" si="202"/>
        <v>0.18417638354512769</v>
      </c>
      <c r="O1330" s="19">
        <f t="shared" si="203"/>
        <v>2.2388611263564614E-2</v>
      </c>
      <c r="P1330" s="19">
        <f t="shared" si="204"/>
        <v>-6.041926608015849E-3</v>
      </c>
      <c r="Q1330" s="15"/>
      <c r="R1330" s="1"/>
      <c r="S1330" s="15"/>
      <c r="X1330" s="10"/>
      <c r="Y1330" s="10"/>
    </row>
    <row r="1331" spans="1:25">
      <c r="A1331" s="3">
        <v>40261</v>
      </c>
      <c r="B1331" s="9">
        <f t="shared" si="196"/>
        <v>40261</v>
      </c>
      <c r="C1331" s="5">
        <v>2.1800000000000002</v>
      </c>
      <c r="D1331" s="5">
        <v>2.1800000000000002</v>
      </c>
      <c r="E1331" s="5">
        <v>2.12</v>
      </c>
      <c r="F1331" s="5">
        <v>2.15</v>
      </c>
      <c r="G1331" s="6">
        <v>717000</v>
      </c>
      <c r="H1331" s="10">
        <v>2.15</v>
      </c>
      <c r="I1331" s="7">
        <f t="shared" si="197"/>
        <v>-1.376146788990837E-2</v>
      </c>
      <c r="J1331" s="8">
        <f t="shared" si="198"/>
        <v>2.1497773571470158</v>
      </c>
      <c r="K1331" s="8">
        <f t="shared" si="199"/>
        <v>1.7682226428529844</v>
      </c>
      <c r="L1331" s="8">
        <f t="shared" si="200"/>
        <v>1.9590000000000001</v>
      </c>
      <c r="M1331" s="19">
        <f t="shared" si="201"/>
        <v>0.21578431643562834</v>
      </c>
      <c r="N1331" s="19">
        <f t="shared" si="202"/>
        <v>-8.8924827742162781E-3</v>
      </c>
      <c r="O1331" s="19">
        <f t="shared" si="203"/>
        <v>9.5896524153778022E-3</v>
      </c>
      <c r="P1331" s="19">
        <f t="shared" si="204"/>
        <v>1.1197372705194962E-2</v>
      </c>
      <c r="Q1331" s="15"/>
      <c r="R1331" s="1"/>
      <c r="S1331" s="15"/>
      <c r="X1331" s="10"/>
      <c r="Y1331" s="10"/>
    </row>
    <row r="1332" spans="1:25">
      <c r="A1332" s="3">
        <v>40262</v>
      </c>
      <c r="B1332" s="9">
        <f t="shared" si="196"/>
        <v>40262</v>
      </c>
      <c r="C1332" s="5">
        <v>2.15</v>
      </c>
      <c r="D1332" s="5">
        <v>2.2000000000000002</v>
      </c>
      <c r="E1332" s="5">
        <v>2.14</v>
      </c>
      <c r="F1332" s="5">
        <v>2.14</v>
      </c>
      <c r="G1332" s="6">
        <v>163500</v>
      </c>
      <c r="H1332" s="10">
        <v>2.14</v>
      </c>
      <c r="I1332" s="7">
        <f t="shared" si="197"/>
        <v>-4.6511627906975755E-3</v>
      </c>
      <c r="J1332" s="8">
        <f t="shared" si="198"/>
        <v>2.1711189207578965</v>
      </c>
      <c r="K1332" s="8">
        <f t="shared" si="199"/>
        <v>1.7778810792421036</v>
      </c>
      <c r="L1332" s="8">
        <f t="shared" si="200"/>
        <v>1.9745000000000001</v>
      </c>
      <c r="M1332" s="19">
        <f t="shared" si="201"/>
        <v>0.22118343353056383</v>
      </c>
      <c r="N1332" s="19">
        <f t="shared" si="202"/>
        <v>2.5020896718164046E-2</v>
      </c>
      <c r="O1332" s="19">
        <f t="shared" si="203"/>
        <v>9.9273366797402781E-3</v>
      </c>
      <c r="P1332" s="19">
        <f t="shared" si="204"/>
        <v>5.4622286555134122E-3</v>
      </c>
      <c r="Q1332" s="15"/>
      <c r="R1332" s="1"/>
      <c r="S1332" s="15"/>
      <c r="X1332" s="10"/>
      <c r="Y1332" s="10"/>
    </row>
    <row r="1333" spans="1:25">
      <c r="A1333" s="3">
        <v>40263</v>
      </c>
      <c r="B1333" s="9">
        <f t="shared" si="196"/>
        <v>40263</v>
      </c>
      <c r="C1333" s="5">
        <v>2.17</v>
      </c>
      <c r="D1333" s="5">
        <v>2.17</v>
      </c>
      <c r="E1333" s="5">
        <v>2.11</v>
      </c>
      <c r="F1333" s="5">
        <v>2.14</v>
      </c>
      <c r="G1333" s="6">
        <v>37900</v>
      </c>
      <c r="H1333" s="10">
        <v>2.14</v>
      </c>
      <c r="I1333" s="7">
        <f t="shared" si="197"/>
        <v>0</v>
      </c>
      <c r="J1333" s="8">
        <f t="shared" si="198"/>
        <v>2.1894894012161243</v>
      </c>
      <c r="K1333" s="8">
        <f t="shared" si="199"/>
        <v>1.7885105987838759</v>
      </c>
      <c r="L1333" s="8">
        <f t="shared" si="200"/>
        <v>1.9890000000000001</v>
      </c>
      <c r="M1333" s="19">
        <f t="shared" si="201"/>
        <v>0.22419705128104911</v>
      </c>
      <c r="N1333" s="19">
        <f t="shared" si="202"/>
        <v>1.36249704708054E-2</v>
      </c>
      <c r="O1333" s="19">
        <f t="shared" si="203"/>
        <v>8.4612962848737375E-3</v>
      </c>
      <c r="P1333" s="19">
        <f t="shared" si="204"/>
        <v>5.9787573341539514E-3</v>
      </c>
      <c r="Q1333" s="15"/>
      <c r="R1333" s="1"/>
      <c r="S1333" s="15"/>
      <c r="X1333" s="10"/>
      <c r="Y1333" s="10"/>
    </row>
    <row r="1334" spans="1:25">
      <c r="A1334" s="3">
        <v>40266</v>
      </c>
      <c r="B1334" s="9">
        <f t="shared" si="196"/>
        <v>40266</v>
      </c>
      <c r="C1334" s="5">
        <v>2.14</v>
      </c>
      <c r="D1334" s="5">
        <v>2.14</v>
      </c>
      <c r="E1334" s="5">
        <v>2.0499999999999998</v>
      </c>
      <c r="F1334" s="5">
        <v>2.06</v>
      </c>
      <c r="G1334" s="6">
        <v>37100</v>
      </c>
      <c r="H1334" s="10">
        <v>2.06</v>
      </c>
      <c r="I1334" s="7">
        <f t="shared" si="197"/>
        <v>-3.738317757009349E-2</v>
      </c>
      <c r="J1334" s="8">
        <f t="shared" si="198"/>
        <v>2.1915911242093191</v>
      </c>
      <c r="K1334" s="8">
        <f t="shared" si="199"/>
        <v>1.807408875790681</v>
      </c>
      <c r="L1334" s="8">
        <f t="shared" si="200"/>
        <v>1.9995000000000001</v>
      </c>
      <c r="M1334" s="19">
        <f t="shared" si="201"/>
        <v>0.21255967787065957</v>
      </c>
      <c r="N1334" s="19">
        <f t="shared" si="202"/>
        <v>-5.1906897721866768E-2</v>
      </c>
      <c r="O1334" s="19">
        <f t="shared" si="203"/>
        <v>9.5991466870193624E-4</v>
      </c>
      <c r="P1334" s="19">
        <f t="shared" si="204"/>
        <v>1.0566488685979996E-2</v>
      </c>
      <c r="Q1334" s="15"/>
      <c r="R1334" s="1"/>
      <c r="S1334" s="15"/>
      <c r="X1334" s="10"/>
      <c r="Y1334" s="10"/>
    </row>
    <row r="1335" spans="1:25">
      <c r="A1335" s="3">
        <v>40267</v>
      </c>
      <c r="B1335" s="9">
        <f t="shared" si="196"/>
        <v>40267</v>
      </c>
      <c r="C1335" s="5">
        <v>2.0499999999999998</v>
      </c>
      <c r="D1335" s="5">
        <v>2.09</v>
      </c>
      <c r="E1335" s="5">
        <v>2.0499999999999998</v>
      </c>
      <c r="F1335" s="5">
        <v>2.0699999999999998</v>
      </c>
      <c r="G1335" s="6">
        <v>24400</v>
      </c>
      <c r="H1335" s="10">
        <v>2.0699999999999998</v>
      </c>
      <c r="I1335" s="7">
        <f t="shared" si="197"/>
        <v>4.8543689320387313E-3</v>
      </c>
      <c r="J1335" s="8">
        <f t="shared" si="198"/>
        <v>2.191991046611121</v>
      </c>
      <c r="K1335" s="8">
        <f t="shared" si="199"/>
        <v>1.8290089533888791</v>
      </c>
      <c r="L1335" s="8">
        <f t="shared" si="200"/>
        <v>2.0105</v>
      </c>
      <c r="M1335" s="19">
        <f t="shared" si="201"/>
        <v>0.19845834682749391</v>
      </c>
      <c r="N1335" s="19">
        <f t="shared" si="202"/>
        <v>-6.6340574018681847E-2</v>
      </c>
      <c r="O1335" s="19">
        <f t="shared" si="203"/>
        <v>1.8248038942307284E-4</v>
      </c>
      <c r="P1335" s="19">
        <f t="shared" si="204"/>
        <v>1.1950852896386735E-2</v>
      </c>
      <c r="Q1335" s="15"/>
    </row>
    <row r="1336" spans="1:25">
      <c r="A1336" s="3">
        <v>40268</v>
      </c>
      <c r="B1336" s="9">
        <f t="shared" si="196"/>
        <v>40268</v>
      </c>
      <c r="C1336" s="5">
        <v>2.08</v>
      </c>
      <c r="D1336" s="5">
        <v>2.08</v>
      </c>
      <c r="E1336" s="5">
        <v>2.04</v>
      </c>
      <c r="F1336" s="5">
        <v>2.04</v>
      </c>
      <c r="G1336" s="6">
        <v>26800</v>
      </c>
      <c r="H1336" s="10">
        <v>2.04</v>
      </c>
      <c r="I1336" s="7">
        <f t="shared" si="197"/>
        <v>-1.4492753623188312E-2</v>
      </c>
      <c r="J1336" s="8">
        <f t="shared" si="198"/>
        <v>2.1944385369337751</v>
      </c>
      <c r="K1336" s="8">
        <f t="shared" si="199"/>
        <v>1.8365614630662246</v>
      </c>
      <c r="L1336" s="8">
        <f t="shared" si="200"/>
        <v>2.0154999999999998</v>
      </c>
      <c r="M1336" s="19">
        <f t="shared" si="201"/>
        <v>0.1948625630367187</v>
      </c>
      <c r="N1336" s="19">
        <f t="shared" si="202"/>
        <v>-1.8118581799438146E-2</v>
      </c>
      <c r="O1336" s="19">
        <f t="shared" si="203"/>
        <v>1.1165603648053263E-3</v>
      </c>
      <c r="P1336" s="19">
        <f t="shared" si="204"/>
        <v>4.1292907086932385E-3</v>
      </c>
      <c r="Q1336" s="15"/>
    </row>
    <row r="1337" spans="1:25">
      <c r="A1337" s="3">
        <v>40269</v>
      </c>
      <c r="B1337" s="9">
        <f t="shared" si="196"/>
        <v>40269</v>
      </c>
      <c r="C1337" s="5">
        <v>2.02</v>
      </c>
      <c r="D1337" s="5">
        <v>2.04</v>
      </c>
      <c r="E1337" s="5">
        <v>2.0099999999999998</v>
      </c>
      <c r="F1337" s="5">
        <v>2.02</v>
      </c>
      <c r="G1337" s="6">
        <v>118300</v>
      </c>
      <c r="H1337" s="10">
        <v>2.02</v>
      </c>
      <c r="I1337" s="7">
        <f t="shared" si="197"/>
        <v>-9.8039215686274595E-3</v>
      </c>
      <c r="J1337" s="8">
        <f t="shared" si="198"/>
        <v>2.1953972788905771</v>
      </c>
      <c r="K1337" s="8">
        <f t="shared" si="199"/>
        <v>1.8426027211094231</v>
      </c>
      <c r="L1337" s="8">
        <f t="shared" si="200"/>
        <v>2.0190000000000001</v>
      </c>
      <c r="M1337" s="19">
        <f t="shared" si="201"/>
        <v>0.19146534070498816</v>
      </c>
      <c r="N1337" s="19">
        <f t="shared" si="202"/>
        <v>-1.743394051062741E-2</v>
      </c>
      <c r="O1337" s="19">
        <f t="shared" si="203"/>
        <v>4.3689624506031225E-4</v>
      </c>
      <c r="P1337" s="19">
        <f t="shared" si="204"/>
        <v>3.2894396211017021E-3</v>
      </c>
      <c r="Q1337" s="15"/>
    </row>
    <row r="1338" spans="1:25">
      <c r="A1338" s="3">
        <v>40274</v>
      </c>
      <c r="B1338" s="9">
        <f t="shared" si="196"/>
        <v>40274</v>
      </c>
      <c r="C1338" s="5">
        <v>2.02</v>
      </c>
      <c r="D1338" s="5">
        <v>2.13</v>
      </c>
      <c r="E1338" s="5">
        <v>2.02</v>
      </c>
      <c r="F1338" s="5">
        <v>2.06</v>
      </c>
      <c r="G1338" s="6">
        <v>71200</v>
      </c>
      <c r="H1338" s="10">
        <v>2.06</v>
      </c>
      <c r="I1338" s="7">
        <f t="shared" si="197"/>
        <v>1.980198019801982E-2</v>
      </c>
      <c r="J1338" s="8">
        <f t="shared" si="198"/>
        <v>2.1954161512444696</v>
      </c>
      <c r="K1338" s="8">
        <f t="shared" si="199"/>
        <v>1.8585838487555306</v>
      </c>
      <c r="L1338" s="8">
        <f t="shared" si="200"/>
        <v>2.0270000000000001</v>
      </c>
      <c r="M1338" s="19">
        <f t="shared" si="201"/>
        <v>0.18123061960022679</v>
      </c>
      <c r="N1338" s="19">
        <f t="shared" si="202"/>
        <v>-5.345469350785078E-2</v>
      </c>
      <c r="O1338" s="19">
        <f t="shared" si="203"/>
        <v>8.5963274501581178E-6</v>
      </c>
      <c r="P1338" s="19">
        <f t="shared" si="204"/>
        <v>8.6731271277431504E-3</v>
      </c>
      <c r="Q1338" s="15"/>
    </row>
    <row r="1339" spans="1:25">
      <c r="A1339" s="3">
        <v>40275</v>
      </c>
      <c r="B1339" s="9">
        <f t="shared" si="196"/>
        <v>40275</v>
      </c>
      <c r="C1339" s="5">
        <v>2.0699999999999998</v>
      </c>
      <c r="D1339" s="5">
        <v>2.14</v>
      </c>
      <c r="E1339" s="5">
        <v>2.0699999999999998</v>
      </c>
      <c r="F1339" s="5">
        <v>2.09</v>
      </c>
      <c r="G1339" s="6">
        <v>271700</v>
      </c>
      <c r="H1339" s="10">
        <v>2.09</v>
      </c>
      <c r="I1339" s="7">
        <f t="shared" si="197"/>
        <v>1.456310679611641E-2</v>
      </c>
      <c r="J1339" s="8">
        <f t="shared" si="198"/>
        <v>2.2011036992431849</v>
      </c>
      <c r="K1339" s="8">
        <f t="shared" si="199"/>
        <v>1.865896300756815</v>
      </c>
      <c r="L1339" s="8">
        <f t="shared" si="200"/>
        <v>2.0335000000000001</v>
      </c>
      <c r="M1339" s="19">
        <f t="shared" si="201"/>
        <v>0.17964953269397044</v>
      </c>
      <c r="N1339" s="19">
        <f t="shared" si="202"/>
        <v>-8.7241709471834669E-3</v>
      </c>
      <c r="O1339" s="19">
        <f t="shared" si="203"/>
        <v>2.5906468782655673E-3</v>
      </c>
      <c r="P1339" s="19">
        <f t="shared" si="204"/>
        <v>3.9344213639759392E-3</v>
      </c>
      <c r="Q1339" s="15"/>
    </row>
    <row r="1340" spans="1:25">
      <c r="A1340" s="3">
        <v>40276</v>
      </c>
      <c r="B1340" s="9">
        <f t="shared" si="196"/>
        <v>40276</v>
      </c>
      <c r="C1340" s="5">
        <v>2.1</v>
      </c>
      <c r="D1340" s="5">
        <v>2.12</v>
      </c>
      <c r="E1340" s="5">
        <v>2.09</v>
      </c>
      <c r="F1340" s="5">
        <v>2.1</v>
      </c>
      <c r="G1340" s="6">
        <v>219600</v>
      </c>
      <c r="H1340" s="10">
        <v>2.1</v>
      </c>
      <c r="I1340" s="7">
        <f t="shared" si="197"/>
        <v>4.7846889952154218E-3</v>
      </c>
      <c r="J1340" s="8">
        <f t="shared" si="198"/>
        <v>2.2063964933122828</v>
      </c>
      <c r="K1340" s="8">
        <f t="shared" si="199"/>
        <v>1.875603506687717</v>
      </c>
      <c r="L1340" s="8">
        <f t="shared" si="200"/>
        <v>2.0409999999999999</v>
      </c>
      <c r="M1340" s="19">
        <f t="shared" si="201"/>
        <v>0.17636615918293969</v>
      </c>
      <c r="N1340" s="19">
        <f t="shared" si="202"/>
        <v>-1.827654913316093E-2</v>
      </c>
      <c r="O1340" s="19">
        <f t="shared" si="203"/>
        <v>2.4046091380963688E-3</v>
      </c>
      <c r="P1340" s="19">
        <f t="shared" si="204"/>
        <v>5.202435916167869E-3</v>
      </c>
      <c r="Q1340" s="15"/>
    </row>
    <row r="1341" spans="1:25">
      <c r="A1341" s="3">
        <v>40277</v>
      </c>
      <c r="B1341" s="9">
        <f t="shared" si="196"/>
        <v>40277</v>
      </c>
      <c r="C1341" s="5">
        <v>2.11</v>
      </c>
      <c r="D1341" s="5">
        <v>2.12</v>
      </c>
      <c r="E1341" s="5">
        <v>2.0699999999999998</v>
      </c>
      <c r="F1341" s="5">
        <v>2.1</v>
      </c>
      <c r="G1341" s="6">
        <v>68200</v>
      </c>
      <c r="H1341" s="10">
        <v>2.1</v>
      </c>
      <c r="I1341" s="7">
        <f t="shared" si="197"/>
        <v>0</v>
      </c>
      <c r="J1341" s="8">
        <f t="shared" si="198"/>
        <v>2.210923294835331</v>
      </c>
      <c r="K1341" s="8">
        <f t="shared" si="199"/>
        <v>1.88507670516467</v>
      </c>
      <c r="L1341" s="8">
        <f t="shared" si="200"/>
        <v>2.0480000000000005</v>
      </c>
      <c r="M1341" s="19">
        <f t="shared" si="201"/>
        <v>0.17285587837243838</v>
      </c>
      <c r="N1341" s="19">
        <f t="shared" si="202"/>
        <v>-1.9903369369518295E-2</v>
      </c>
      <c r="O1341" s="19">
        <f t="shared" si="203"/>
        <v>2.0516718263327493E-3</v>
      </c>
      <c r="P1341" s="19">
        <f t="shared" si="204"/>
        <v>5.0507468359783777E-3</v>
      </c>
      <c r="Q1341" s="15"/>
    </row>
    <row r="1342" spans="1:25">
      <c r="A1342" s="3">
        <v>40280</v>
      </c>
      <c r="B1342" s="9">
        <f t="shared" si="196"/>
        <v>40280</v>
      </c>
      <c r="C1342" s="5">
        <v>2.1</v>
      </c>
      <c r="D1342" s="5">
        <v>2.13</v>
      </c>
      <c r="E1342" s="5">
        <v>2.0699999999999998</v>
      </c>
      <c r="F1342" s="5">
        <v>2.09</v>
      </c>
      <c r="G1342" s="6">
        <v>780700</v>
      </c>
      <c r="H1342" s="10">
        <v>2.09</v>
      </c>
      <c r="I1342" s="7">
        <f t="shared" si="197"/>
        <v>-4.7619047619048716E-3</v>
      </c>
      <c r="J1342" s="8">
        <f t="shared" si="198"/>
        <v>2.2092448853480868</v>
      </c>
      <c r="K1342" s="8">
        <f t="shared" si="199"/>
        <v>1.9037551146519143</v>
      </c>
      <c r="L1342" s="8">
        <f t="shared" si="200"/>
        <v>2.0565000000000007</v>
      </c>
      <c r="M1342" s="19">
        <f t="shared" si="201"/>
        <v>0.16046694679637344</v>
      </c>
      <c r="N1342" s="19">
        <f t="shared" si="202"/>
        <v>-7.1672029280783409E-2</v>
      </c>
      <c r="O1342" s="19">
        <f t="shared" si="203"/>
        <v>-7.5914415084634985E-4</v>
      </c>
      <c r="P1342" s="19">
        <f t="shared" si="204"/>
        <v>9.908567346925367E-3</v>
      </c>
      <c r="Q1342" s="15"/>
    </row>
    <row r="1343" spans="1:25">
      <c r="A1343" s="3">
        <v>40281</v>
      </c>
      <c r="B1343" s="9">
        <f t="shared" si="196"/>
        <v>40281</v>
      </c>
      <c r="C1343" s="5">
        <v>2.14</v>
      </c>
      <c r="D1343" s="5">
        <v>2.14</v>
      </c>
      <c r="E1343" s="5">
        <v>2.11</v>
      </c>
      <c r="F1343" s="5">
        <v>2.13</v>
      </c>
      <c r="G1343" s="6">
        <v>135000</v>
      </c>
      <c r="H1343" s="10">
        <v>2.13</v>
      </c>
      <c r="I1343" s="7">
        <f t="shared" si="197"/>
        <v>1.9138755980861261E-2</v>
      </c>
      <c r="J1343" s="8">
        <f t="shared" si="198"/>
        <v>2.2092814112946599</v>
      </c>
      <c r="K1343" s="8">
        <f t="shared" si="199"/>
        <v>1.9247185887053413</v>
      </c>
      <c r="L1343" s="8">
        <f t="shared" si="200"/>
        <v>2.0670000000000006</v>
      </c>
      <c r="M1343" s="19">
        <f t="shared" si="201"/>
        <v>0.14784645623479395</v>
      </c>
      <c r="N1343" s="19">
        <f t="shared" si="202"/>
        <v>-7.8648536745666506E-2</v>
      </c>
      <c r="O1343" s="19">
        <f t="shared" si="203"/>
        <v>1.653322672165071E-5</v>
      </c>
      <c r="P1343" s="19">
        <f t="shared" si="204"/>
        <v>1.1011644245672858E-2</v>
      </c>
      <c r="Q1343" s="15"/>
    </row>
    <row r="1344" spans="1:25">
      <c r="A1344" s="3">
        <v>40282</v>
      </c>
      <c r="B1344" s="9">
        <f t="shared" si="196"/>
        <v>40282</v>
      </c>
      <c r="C1344" s="5">
        <v>2.13</v>
      </c>
      <c r="D1344" s="5">
        <v>2.14</v>
      </c>
      <c r="E1344" s="5">
        <v>2.11</v>
      </c>
      <c r="F1344" s="5">
        <v>2.13</v>
      </c>
      <c r="G1344" s="6">
        <v>52300</v>
      </c>
      <c r="H1344" s="10">
        <v>2.13</v>
      </c>
      <c r="I1344" s="7">
        <f t="shared" si="197"/>
        <v>0</v>
      </c>
      <c r="J1344" s="8">
        <f t="shared" si="198"/>
        <v>2.2069384469662467</v>
      </c>
      <c r="K1344" s="8">
        <f t="shared" si="199"/>
        <v>1.9470615530337541</v>
      </c>
      <c r="L1344" s="8">
        <f t="shared" si="200"/>
        <v>2.0770000000000004</v>
      </c>
      <c r="M1344" s="19">
        <f t="shared" si="201"/>
        <v>0.13347132941307044</v>
      </c>
      <c r="N1344" s="19">
        <f t="shared" si="202"/>
        <v>-9.7230107422354911E-2</v>
      </c>
      <c r="O1344" s="19">
        <f t="shared" si="203"/>
        <v>-1.0605096826665414E-3</v>
      </c>
      <c r="P1344" s="19">
        <f t="shared" si="204"/>
        <v>1.1608431725825291E-2</v>
      </c>
      <c r="Q1344" s="15"/>
    </row>
    <row r="1345" spans="1:17">
      <c r="A1345" s="3">
        <v>40283</v>
      </c>
      <c r="B1345" s="9">
        <f t="shared" si="196"/>
        <v>40283</v>
      </c>
      <c r="C1345" s="5">
        <v>2.13</v>
      </c>
      <c r="D1345" s="5">
        <v>2.14</v>
      </c>
      <c r="E1345" s="5">
        <v>2.1</v>
      </c>
      <c r="F1345" s="5">
        <v>2.14</v>
      </c>
      <c r="G1345" s="6">
        <v>119300</v>
      </c>
      <c r="H1345" s="10">
        <v>2.14</v>
      </c>
      <c r="I1345" s="7">
        <f t="shared" si="197"/>
        <v>4.6948356807512822E-3</v>
      </c>
      <c r="J1345" s="8">
        <f t="shared" si="198"/>
        <v>2.1930961094373851</v>
      </c>
      <c r="K1345" s="8">
        <f t="shared" si="199"/>
        <v>1.9849038905626151</v>
      </c>
      <c r="L1345" s="8">
        <f t="shared" si="200"/>
        <v>2.089</v>
      </c>
      <c r="M1345" s="19">
        <f t="shared" si="201"/>
        <v>0.10488780835416599</v>
      </c>
      <c r="N1345" s="19">
        <f t="shared" si="202"/>
        <v>-0.21415476405755612</v>
      </c>
      <c r="O1345" s="19">
        <f t="shared" si="203"/>
        <v>-6.2721901228781152E-3</v>
      </c>
      <c r="P1345" s="19">
        <f t="shared" si="204"/>
        <v>1.9435614385122105E-2</v>
      </c>
      <c r="Q1345" s="15"/>
    </row>
    <row r="1346" spans="1:17">
      <c r="A1346" s="3">
        <v>40284</v>
      </c>
      <c r="B1346" s="9">
        <f t="shared" ref="B1346:B1409" si="205">A1346</f>
        <v>40284</v>
      </c>
      <c r="C1346" s="5">
        <v>2.12</v>
      </c>
      <c r="D1346" s="5">
        <v>2.12</v>
      </c>
      <c r="E1346" s="5">
        <v>2.08</v>
      </c>
      <c r="F1346" s="5">
        <v>2.08</v>
      </c>
      <c r="G1346" s="6">
        <v>110300</v>
      </c>
      <c r="H1346" s="10">
        <v>2.08</v>
      </c>
      <c r="I1346" s="7">
        <f t="shared" si="197"/>
        <v>-2.8037383177570117E-2</v>
      </c>
      <c r="J1346" s="8">
        <f t="shared" si="198"/>
        <v>2.1780772365727992</v>
      </c>
      <c r="K1346" s="8">
        <f t="shared" si="199"/>
        <v>2.0129227634272016</v>
      </c>
      <c r="L1346" s="8">
        <f t="shared" si="200"/>
        <v>2.0955000000000004</v>
      </c>
      <c r="M1346" s="19">
        <f t="shared" si="201"/>
        <v>8.204709894800219E-2</v>
      </c>
      <c r="N1346" s="19">
        <f t="shared" si="202"/>
        <v>-0.21776324402774691</v>
      </c>
      <c r="O1346" s="19">
        <f t="shared" si="203"/>
        <v>-6.8482511094503963E-3</v>
      </c>
      <c r="P1346" s="19">
        <f t="shared" si="204"/>
        <v>1.4115984656891685E-2</v>
      </c>
      <c r="Q1346" s="15"/>
    </row>
    <row r="1347" spans="1:17">
      <c r="A1347" s="3">
        <v>40287</v>
      </c>
      <c r="B1347" s="9">
        <f t="shared" si="205"/>
        <v>40287</v>
      </c>
      <c r="C1347" s="5">
        <v>2.0699999999999998</v>
      </c>
      <c r="D1347" s="5">
        <v>2.0699999999999998</v>
      </c>
      <c r="E1347" s="5">
        <v>2.0099999999999998</v>
      </c>
      <c r="F1347" s="5">
        <v>2.0099999999999998</v>
      </c>
      <c r="G1347" s="6">
        <v>47700</v>
      </c>
      <c r="H1347" s="10">
        <v>2.0099999999999998</v>
      </c>
      <c r="I1347" s="7">
        <f t="shared" si="197"/>
        <v>-3.3653846153846291E-2</v>
      </c>
      <c r="J1347" s="8">
        <f t="shared" si="198"/>
        <v>2.1821058688801145</v>
      </c>
      <c r="K1347" s="8">
        <f t="shared" si="199"/>
        <v>2.0048941311198858</v>
      </c>
      <c r="L1347" s="8">
        <f t="shared" si="200"/>
        <v>2.0935000000000001</v>
      </c>
      <c r="M1347" s="19">
        <f t="shared" si="201"/>
        <v>8.8389573798214702E-2</v>
      </c>
      <c r="N1347" s="19">
        <f t="shared" si="202"/>
        <v>7.7302853257884122E-2</v>
      </c>
      <c r="O1347" s="19">
        <f t="shared" si="203"/>
        <v>1.8496278459134729E-3</v>
      </c>
      <c r="P1347" s="19">
        <f t="shared" si="204"/>
        <v>-3.9885446442297755E-3</v>
      </c>
      <c r="Q1347" s="15"/>
    </row>
    <row r="1348" spans="1:17">
      <c r="A1348" s="3">
        <v>40288</v>
      </c>
      <c r="B1348" s="9">
        <f t="shared" si="205"/>
        <v>40288</v>
      </c>
      <c r="C1348" s="5">
        <v>2.09</v>
      </c>
      <c r="D1348" s="5">
        <v>2.09</v>
      </c>
      <c r="E1348" s="5">
        <v>2.0299999999999998</v>
      </c>
      <c r="F1348" s="5">
        <v>2.08</v>
      </c>
      <c r="G1348" s="6">
        <v>43300</v>
      </c>
      <c r="H1348" s="10">
        <v>2.08</v>
      </c>
      <c r="I1348" s="7">
        <f t="shared" si="197"/>
        <v>3.4825870646766316E-2</v>
      </c>
      <c r="J1348" s="8">
        <f t="shared" si="198"/>
        <v>2.1821816307401942</v>
      </c>
      <c r="K1348" s="8">
        <f t="shared" si="199"/>
        <v>2.0058183692598055</v>
      </c>
      <c r="L1348" s="8">
        <f t="shared" si="200"/>
        <v>2.0939999999999999</v>
      </c>
      <c r="M1348" s="19">
        <f t="shared" si="201"/>
        <v>8.7925838243006496E-2</v>
      </c>
      <c r="N1348" s="19">
        <f t="shared" si="202"/>
        <v>-5.24649611125936E-3</v>
      </c>
      <c r="O1348" s="19">
        <f t="shared" si="203"/>
        <v>3.4719607861473359E-5</v>
      </c>
      <c r="P1348" s="19">
        <f t="shared" si="204"/>
        <v>4.6099099477310123E-4</v>
      </c>
      <c r="Q1348" s="15"/>
    </row>
    <row r="1349" spans="1:17">
      <c r="A1349" s="3">
        <v>40289</v>
      </c>
      <c r="B1349" s="9">
        <f t="shared" si="205"/>
        <v>40289</v>
      </c>
      <c r="C1349" s="5">
        <v>2.0699999999999998</v>
      </c>
      <c r="D1349" s="5">
        <v>2.0699999999999998</v>
      </c>
      <c r="E1349" s="5">
        <v>2.04</v>
      </c>
      <c r="F1349" s="5">
        <v>2.0499999999999998</v>
      </c>
      <c r="G1349" s="6">
        <v>109100</v>
      </c>
      <c r="H1349" s="10">
        <v>2.0499999999999998</v>
      </c>
      <c r="I1349" s="7">
        <f t="shared" si="197"/>
        <v>-1.4423076923077042E-2</v>
      </c>
      <c r="J1349" s="8">
        <f t="shared" si="198"/>
        <v>2.1826883492991143</v>
      </c>
      <c r="K1349" s="8">
        <f t="shared" si="199"/>
        <v>2.0033116507008848</v>
      </c>
      <c r="L1349" s="8">
        <f t="shared" si="200"/>
        <v>2.0929999999999995</v>
      </c>
      <c r="M1349" s="19">
        <f t="shared" si="201"/>
        <v>8.9540086553917944E-2</v>
      </c>
      <c r="N1349" s="19">
        <f t="shared" si="202"/>
        <v>1.8359202973419968E-2</v>
      </c>
      <c r="O1349" s="19">
        <f t="shared" si="203"/>
        <v>2.3220732489997176E-4</v>
      </c>
      <c r="P1349" s="19">
        <f t="shared" si="204"/>
        <v>-1.2497236027635668E-3</v>
      </c>
      <c r="Q1349" s="15"/>
    </row>
    <row r="1350" spans="1:17">
      <c r="A1350" s="3">
        <v>40290</v>
      </c>
      <c r="B1350" s="9">
        <f t="shared" si="205"/>
        <v>40290</v>
      </c>
      <c r="C1350" s="5">
        <v>2.0499999999999998</v>
      </c>
      <c r="D1350" s="5">
        <v>2.0499999999999998</v>
      </c>
      <c r="E1350" s="5">
        <v>2.02</v>
      </c>
      <c r="F1350" s="5">
        <v>2.04</v>
      </c>
      <c r="G1350" s="6">
        <v>101100</v>
      </c>
      <c r="H1350" s="10">
        <v>2.04</v>
      </c>
      <c r="I1350" s="7">
        <f t="shared" si="197"/>
        <v>-4.8780487804877017E-3</v>
      </c>
      <c r="J1350" s="8">
        <f t="shared" si="198"/>
        <v>2.1690421579681063</v>
      </c>
      <c r="K1350" s="8">
        <f t="shared" si="199"/>
        <v>2.0029578420318925</v>
      </c>
      <c r="L1350" s="8">
        <f t="shared" si="200"/>
        <v>2.0859999999999994</v>
      </c>
      <c r="M1350" s="19">
        <f t="shared" si="201"/>
        <v>8.2919526537677993E-2</v>
      </c>
      <c r="N1350" s="19">
        <f t="shared" si="202"/>
        <v>-7.3939620465446831E-2</v>
      </c>
      <c r="O1350" s="19">
        <f t="shared" si="203"/>
        <v>-6.2520108907851727E-3</v>
      </c>
      <c r="P1350" s="19">
        <f t="shared" si="204"/>
        <v>-1.7661189604147558E-4</v>
      </c>
      <c r="Q1350" s="15"/>
    </row>
    <row r="1351" spans="1:17">
      <c r="A1351" s="3">
        <v>40291</v>
      </c>
      <c r="B1351" s="9">
        <f t="shared" si="205"/>
        <v>40291</v>
      </c>
      <c r="C1351" s="5">
        <v>2.04</v>
      </c>
      <c r="D1351" s="5">
        <v>2.0699999999999998</v>
      </c>
      <c r="E1351" s="5">
        <v>2.0099999999999998</v>
      </c>
      <c r="F1351" s="5">
        <v>2.04</v>
      </c>
      <c r="G1351" s="6">
        <v>319800</v>
      </c>
      <c r="H1351" s="10">
        <v>2.04</v>
      </c>
      <c r="I1351" s="7">
        <f t="shared" si="197"/>
        <v>0</v>
      </c>
      <c r="J1351" s="8">
        <f t="shared" si="198"/>
        <v>2.1603686421569814</v>
      </c>
      <c r="K1351" s="8">
        <f t="shared" si="199"/>
        <v>2.0006313578430182</v>
      </c>
      <c r="L1351" s="8">
        <f t="shared" si="200"/>
        <v>2.0804999999999998</v>
      </c>
      <c r="M1351" s="19">
        <f t="shared" si="201"/>
        <v>7.984343726681567E-2</v>
      </c>
      <c r="N1351" s="19">
        <f t="shared" si="202"/>
        <v>-3.7097284551722225E-2</v>
      </c>
      <c r="O1351" s="19">
        <f t="shared" si="203"/>
        <v>-3.9987769621084475E-3</v>
      </c>
      <c r="P1351" s="19">
        <f t="shared" si="204"/>
        <v>-1.1615242917515855E-3</v>
      </c>
      <c r="Q1351" s="15"/>
    </row>
    <row r="1352" spans="1:17">
      <c r="A1352" s="3">
        <v>40295</v>
      </c>
      <c r="B1352" s="9">
        <f t="shared" si="205"/>
        <v>40295</v>
      </c>
      <c r="C1352" s="5">
        <v>2.0699999999999998</v>
      </c>
      <c r="D1352" s="5">
        <v>2.0699999999999998</v>
      </c>
      <c r="E1352" s="5">
        <v>2.04</v>
      </c>
      <c r="F1352" s="5">
        <v>2.04</v>
      </c>
      <c r="G1352" s="6">
        <v>90100</v>
      </c>
      <c r="H1352" s="10">
        <v>2.04</v>
      </c>
      <c r="I1352" s="7">
        <f t="shared" si="197"/>
        <v>0</v>
      </c>
      <c r="J1352" s="8">
        <f t="shared" si="198"/>
        <v>2.1523049477572891</v>
      </c>
      <c r="K1352" s="8">
        <f t="shared" si="199"/>
        <v>1.9986950522427098</v>
      </c>
      <c r="L1352" s="8">
        <f t="shared" si="200"/>
        <v>2.0754999999999995</v>
      </c>
      <c r="M1352" s="19">
        <f t="shared" si="201"/>
        <v>7.685509369836864E-2</v>
      </c>
      <c r="N1352" s="19">
        <f t="shared" si="202"/>
        <v>-3.742754158317077E-2</v>
      </c>
      <c r="O1352" s="19">
        <f t="shared" si="203"/>
        <v>-3.7325548252918972E-3</v>
      </c>
      <c r="P1352" s="19">
        <f t="shared" si="204"/>
        <v>-9.6784727117141614E-4</v>
      </c>
      <c r="Q1352" s="15"/>
    </row>
    <row r="1353" spans="1:17">
      <c r="A1353" s="3">
        <v>40296</v>
      </c>
      <c r="B1353" s="9">
        <f t="shared" si="205"/>
        <v>40296</v>
      </c>
      <c r="C1353" s="5">
        <v>2</v>
      </c>
      <c r="D1353" s="5">
        <v>2.0299999999999998</v>
      </c>
      <c r="E1353" s="5">
        <v>1.95</v>
      </c>
      <c r="F1353" s="5">
        <v>2</v>
      </c>
      <c r="G1353" s="6">
        <v>123700</v>
      </c>
      <c r="H1353" s="10">
        <v>2</v>
      </c>
      <c r="I1353" s="7">
        <f t="shared" si="197"/>
        <v>-1.9607843137254919E-2</v>
      </c>
      <c r="J1353" s="8">
        <f t="shared" si="198"/>
        <v>2.1460306391048074</v>
      </c>
      <c r="K1353" s="8">
        <f t="shared" si="199"/>
        <v>1.9909693608951913</v>
      </c>
      <c r="L1353" s="8">
        <f t="shared" si="200"/>
        <v>2.0684999999999993</v>
      </c>
      <c r="M1353" s="19">
        <f t="shared" si="201"/>
        <v>7.7882302588472063E-2</v>
      </c>
      <c r="N1353" s="19">
        <f t="shared" si="202"/>
        <v>1.3365527783166664E-2</v>
      </c>
      <c r="O1353" s="19">
        <f t="shared" si="203"/>
        <v>-2.9151578446258474E-3</v>
      </c>
      <c r="P1353" s="19">
        <f t="shared" si="204"/>
        <v>-3.8653677252313457E-3</v>
      </c>
      <c r="Q1353" s="15"/>
    </row>
    <row r="1354" spans="1:17">
      <c r="A1354" s="3">
        <v>40297</v>
      </c>
      <c r="B1354" s="9">
        <f t="shared" si="205"/>
        <v>40297</v>
      </c>
      <c r="C1354" s="5">
        <v>1.97</v>
      </c>
      <c r="D1354" s="5">
        <v>2</v>
      </c>
      <c r="E1354" s="5">
        <v>1.91</v>
      </c>
      <c r="F1354" s="5">
        <v>1.91</v>
      </c>
      <c r="G1354" s="6">
        <v>91000</v>
      </c>
      <c r="H1354" s="10">
        <v>1.91</v>
      </c>
      <c r="I1354" s="7">
        <f t="shared" si="197"/>
        <v>-4.500000000000004E-2</v>
      </c>
      <c r="J1354" s="8">
        <f t="shared" si="198"/>
        <v>2.1649038016628839</v>
      </c>
      <c r="K1354" s="8">
        <f t="shared" si="199"/>
        <v>1.9570961983371151</v>
      </c>
      <c r="L1354" s="8">
        <f t="shared" si="200"/>
        <v>2.0609999999999995</v>
      </c>
      <c r="M1354" s="19">
        <f t="shared" si="201"/>
        <v>0.10618159879025697</v>
      </c>
      <c r="N1354" s="19">
        <f t="shared" si="202"/>
        <v>0.36335977829671534</v>
      </c>
      <c r="O1354" s="19">
        <f t="shared" si="203"/>
        <v>8.794451586184809E-3</v>
      </c>
      <c r="P1354" s="19">
        <f t="shared" si="204"/>
        <v>-1.701340222676551E-2</v>
      </c>
      <c r="Q1354" s="15"/>
    </row>
    <row r="1355" spans="1:17">
      <c r="A1355" s="3">
        <v>40298</v>
      </c>
      <c r="B1355" s="9">
        <f t="shared" si="205"/>
        <v>40298</v>
      </c>
      <c r="C1355" s="5">
        <v>1.95</v>
      </c>
      <c r="D1355" s="5">
        <v>1.97</v>
      </c>
      <c r="E1355" s="5">
        <v>1.81</v>
      </c>
      <c r="F1355" s="5">
        <v>1.93</v>
      </c>
      <c r="G1355" s="6">
        <v>101200</v>
      </c>
      <c r="H1355" s="10">
        <v>1.93</v>
      </c>
      <c r="I1355" s="7">
        <f t="shared" si="197"/>
        <v>1.0471204188481685E-2</v>
      </c>
      <c r="J1355" s="8">
        <f t="shared" si="198"/>
        <v>2.1723891886955893</v>
      </c>
      <c r="K1355" s="8">
        <f t="shared" si="199"/>
        <v>1.9356108113044095</v>
      </c>
      <c r="L1355" s="8">
        <f t="shared" si="200"/>
        <v>2.0539999999999994</v>
      </c>
      <c r="M1355" s="19">
        <f t="shared" si="201"/>
        <v>0.12232747203535957</v>
      </c>
      <c r="N1355" s="19">
        <f t="shared" si="202"/>
        <v>0.15205905193606967</v>
      </c>
      <c r="O1355" s="19">
        <f t="shared" si="203"/>
        <v>3.4576072280698127E-3</v>
      </c>
      <c r="P1355" s="19">
        <f t="shared" si="204"/>
        <v>-1.0978196703340957E-2</v>
      </c>
      <c r="Q1355" s="15"/>
    </row>
    <row r="1356" spans="1:17">
      <c r="A1356" s="3">
        <v>40301</v>
      </c>
      <c r="B1356" s="9">
        <f t="shared" si="205"/>
        <v>40301</v>
      </c>
      <c r="C1356" s="5">
        <v>2</v>
      </c>
      <c r="D1356" s="5">
        <v>2</v>
      </c>
      <c r="E1356" s="5">
        <v>2</v>
      </c>
      <c r="F1356" s="5">
        <v>2</v>
      </c>
      <c r="G1356" s="6">
        <v>0</v>
      </c>
      <c r="H1356" s="10">
        <v>2</v>
      </c>
      <c r="I1356" s="7">
        <f t="shared" si="197"/>
        <v>3.6269430051813503E-2</v>
      </c>
      <c r="J1356" s="8">
        <f t="shared" si="198"/>
        <v>2.1725985074534502</v>
      </c>
      <c r="K1356" s="8">
        <f t="shared" si="199"/>
        <v>1.9314014925465488</v>
      </c>
      <c r="L1356" s="8">
        <f t="shared" si="200"/>
        <v>2.0519999999999996</v>
      </c>
      <c r="M1356" s="19">
        <f t="shared" si="201"/>
        <v>0.12488186212846072</v>
      </c>
      <c r="N1356" s="19">
        <f t="shared" si="202"/>
        <v>2.0881573456882949E-2</v>
      </c>
      <c r="O1356" s="19">
        <f t="shared" si="203"/>
        <v>9.6354170307109865E-5</v>
      </c>
      <c r="P1356" s="19">
        <f t="shared" si="204"/>
        <v>-2.1746720638659883E-3</v>
      </c>
      <c r="Q1356" s="15"/>
    </row>
    <row r="1357" spans="1:17">
      <c r="A1357" s="3">
        <v>40302</v>
      </c>
      <c r="B1357" s="9">
        <f t="shared" si="205"/>
        <v>40302</v>
      </c>
      <c r="C1357" s="5">
        <v>2</v>
      </c>
      <c r="D1357" s="5">
        <v>2</v>
      </c>
      <c r="E1357" s="5">
        <v>2</v>
      </c>
      <c r="F1357" s="5">
        <v>2</v>
      </c>
      <c r="G1357" s="6">
        <v>0</v>
      </c>
      <c r="H1357" s="10">
        <v>2</v>
      </c>
      <c r="I1357" s="7">
        <f t="shared" si="197"/>
        <v>0</v>
      </c>
      <c r="J1357" s="8">
        <f t="shared" si="198"/>
        <v>2.1729672087079139</v>
      </c>
      <c r="K1357" s="8">
        <f t="shared" si="199"/>
        <v>1.9290327912920846</v>
      </c>
      <c r="L1357" s="8">
        <f t="shared" si="200"/>
        <v>2.0509999999999993</v>
      </c>
      <c r="M1357" s="19">
        <f t="shared" si="201"/>
        <v>0.12645426169891064</v>
      </c>
      <c r="N1357" s="19">
        <f t="shared" si="202"/>
        <v>1.2591096446275363E-2</v>
      </c>
      <c r="O1357" s="19">
        <f t="shared" si="203"/>
        <v>1.6970519550614873E-4</v>
      </c>
      <c r="P1357" s="19">
        <f t="shared" si="204"/>
        <v>-1.226415773004852E-3</v>
      </c>
      <c r="Q1357" s="15"/>
    </row>
    <row r="1358" spans="1:17">
      <c r="A1358" s="3">
        <v>40310</v>
      </c>
      <c r="B1358" s="9">
        <f t="shared" si="205"/>
        <v>40310</v>
      </c>
      <c r="C1358" s="5">
        <v>1.95</v>
      </c>
      <c r="D1358" s="5">
        <v>1.99</v>
      </c>
      <c r="E1358" s="5">
        <v>1.86</v>
      </c>
      <c r="F1358" s="5">
        <v>1.99</v>
      </c>
      <c r="G1358" s="6">
        <v>325000</v>
      </c>
      <c r="H1358" s="10">
        <v>1.99</v>
      </c>
      <c r="I1358" s="7">
        <f t="shared" si="197"/>
        <v>-5.0000000000000044E-3</v>
      </c>
      <c r="J1358" s="8">
        <f t="shared" si="198"/>
        <v>2.1722196856955627</v>
      </c>
      <c r="K1358" s="8">
        <f t="shared" si="199"/>
        <v>1.9227803143044369</v>
      </c>
      <c r="L1358" s="8">
        <f t="shared" si="200"/>
        <v>2.0474999999999999</v>
      </c>
      <c r="M1358" s="19">
        <f t="shared" si="201"/>
        <v>0.12972848199840248</v>
      </c>
      <c r="N1358" s="19">
        <f t="shared" si="202"/>
        <v>2.5892526321396797E-2</v>
      </c>
      <c r="O1358" s="19">
        <f t="shared" si="203"/>
        <v>-3.4401025903918253E-4</v>
      </c>
      <c r="P1358" s="19">
        <f t="shared" si="204"/>
        <v>-3.2412497163719954E-3</v>
      </c>
      <c r="Q1358" s="15"/>
    </row>
    <row r="1359" spans="1:17">
      <c r="A1359" s="3">
        <v>40311</v>
      </c>
      <c r="B1359" s="9">
        <f t="shared" si="205"/>
        <v>40311</v>
      </c>
      <c r="C1359" s="5">
        <v>2</v>
      </c>
      <c r="D1359" s="5">
        <v>2</v>
      </c>
      <c r="E1359" s="5">
        <v>1.96</v>
      </c>
      <c r="F1359" s="5">
        <v>2</v>
      </c>
      <c r="G1359" s="6">
        <v>493200</v>
      </c>
      <c r="H1359" s="10">
        <v>2</v>
      </c>
      <c r="I1359" s="7">
        <f t="shared" si="197"/>
        <v>5.0251256281407079E-3</v>
      </c>
      <c r="J1359" s="8">
        <f t="shared" si="198"/>
        <v>2.1677557613900058</v>
      </c>
      <c r="K1359" s="8">
        <f t="shared" si="199"/>
        <v>1.9182442386099945</v>
      </c>
      <c r="L1359" s="8">
        <f t="shared" si="200"/>
        <v>2.0430000000000001</v>
      </c>
      <c r="M1359" s="19">
        <f t="shared" si="201"/>
        <v>0.13007286442356961</v>
      </c>
      <c r="N1359" s="19">
        <f t="shared" si="202"/>
        <v>2.6546400594695064E-3</v>
      </c>
      <c r="O1359" s="19">
        <f t="shared" si="203"/>
        <v>-2.0550059162765945E-3</v>
      </c>
      <c r="P1359" s="19">
        <f t="shared" si="204"/>
        <v>-2.3591232241647348E-3</v>
      </c>
      <c r="Q1359" s="15"/>
    </row>
    <row r="1360" spans="1:17">
      <c r="A1360" s="3">
        <v>40312</v>
      </c>
      <c r="B1360" s="9">
        <f t="shared" si="205"/>
        <v>40312</v>
      </c>
      <c r="C1360" s="5">
        <v>2</v>
      </c>
      <c r="D1360" s="5">
        <v>2.17</v>
      </c>
      <c r="E1360" s="5">
        <v>1.97</v>
      </c>
      <c r="F1360" s="5">
        <v>2.09</v>
      </c>
      <c r="G1360" s="6">
        <v>593400</v>
      </c>
      <c r="H1360" s="10">
        <v>2.09</v>
      </c>
      <c r="I1360" s="7">
        <f t="shared" si="197"/>
        <v>4.4999999999999929E-2</v>
      </c>
      <c r="J1360" s="8">
        <f t="shared" si="198"/>
        <v>2.1664152936485239</v>
      </c>
      <c r="K1360" s="8">
        <f t="shared" si="199"/>
        <v>1.9185847063514752</v>
      </c>
      <c r="L1360" s="8">
        <f t="shared" si="200"/>
        <v>2.0424999999999995</v>
      </c>
      <c r="M1360" s="19">
        <f t="shared" si="201"/>
        <v>0.12917364892809036</v>
      </c>
      <c r="N1360" s="19">
        <f t="shared" si="202"/>
        <v>-6.9131674732021134E-3</v>
      </c>
      <c r="O1360" s="19">
        <f t="shared" si="203"/>
        <v>-6.1836659154920412E-4</v>
      </c>
      <c r="P1360" s="19">
        <f t="shared" si="204"/>
        <v>1.7748925534496934E-4</v>
      </c>
      <c r="Q1360" s="15"/>
    </row>
    <row r="1361" spans="1:17">
      <c r="A1361" s="3">
        <v>40315</v>
      </c>
      <c r="B1361" s="9">
        <f t="shared" si="205"/>
        <v>40315</v>
      </c>
      <c r="C1361" s="5">
        <v>2.11</v>
      </c>
      <c r="D1361" s="5">
        <v>2.11</v>
      </c>
      <c r="E1361" s="5">
        <v>1.98</v>
      </c>
      <c r="F1361" s="5">
        <v>2</v>
      </c>
      <c r="G1361" s="6">
        <v>293700</v>
      </c>
      <c r="H1361" s="10">
        <v>2</v>
      </c>
      <c r="I1361" s="7">
        <f t="shared" si="197"/>
        <v>-4.3062200956937732E-2</v>
      </c>
      <c r="J1361" s="8">
        <f t="shared" si="198"/>
        <v>2.1597906374175881</v>
      </c>
      <c r="K1361" s="8">
        <f t="shared" si="199"/>
        <v>1.915209362582412</v>
      </c>
      <c r="L1361" s="8">
        <f t="shared" si="200"/>
        <v>2.0375000000000001</v>
      </c>
      <c r="M1361" s="19">
        <f t="shared" si="201"/>
        <v>0.12770471971032446</v>
      </c>
      <c r="N1361" s="19">
        <f t="shared" si="202"/>
        <v>-1.1371740521037958E-2</v>
      </c>
      <c r="O1361" s="19">
        <f t="shared" si="203"/>
        <v>-3.0578884161120362E-3</v>
      </c>
      <c r="P1361" s="19">
        <f t="shared" si="204"/>
        <v>-1.759288374336064E-3</v>
      </c>
      <c r="Q1361" s="15"/>
    </row>
    <row r="1362" spans="1:17">
      <c r="A1362" s="3">
        <v>40316</v>
      </c>
      <c r="B1362" s="9">
        <f t="shared" si="205"/>
        <v>40316</v>
      </c>
      <c r="C1362" s="5">
        <v>2</v>
      </c>
      <c r="D1362" s="5">
        <v>2.0499999999999998</v>
      </c>
      <c r="E1362" s="5">
        <v>1.97</v>
      </c>
      <c r="F1362" s="5">
        <v>2.02</v>
      </c>
      <c r="G1362" s="6">
        <v>64800</v>
      </c>
      <c r="H1362" s="10">
        <v>2.02</v>
      </c>
      <c r="I1362" s="7">
        <f t="shared" si="197"/>
        <v>1.0000000000000009E-2</v>
      </c>
      <c r="J1362" s="8">
        <f t="shared" si="198"/>
        <v>2.154066648158429</v>
      </c>
      <c r="K1362" s="8">
        <f t="shared" si="199"/>
        <v>1.9139333518415707</v>
      </c>
      <c r="L1362" s="8">
        <f t="shared" si="200"/>
        <v>2.0339999999999998</v>
      </c>
      <c r="M1362" s="19">
        <f t="shared" si="201"/>
        <v>0.12546586122542044</v>
      </c>
      <c r="N1362" s="19">
        <f t="shared" si="202"/>
        <v>-1.753152498969866E-2</v>
      </c>
      <c r="O1362" s="19">
        <f t="shared" si="203"/>
        <v>-2.6502519086772322E-3</v>
      </c>
      <c r="P1362" s="19">
        <f t="shared" si="204"/>
        <v>-6.6625130691761391E-4</v>
      </c>
      <c r="Q1362" s="15"/>
    </row>
    <row r="1363" spans="1:17">
      <c r="A1363" s="3">
        <v>40317</v>
      </c>
      <c r="B1363" s="9">
        <f t="shared" si="205"/>
        <v>40317</v>
      </c>
      <c r="C1363" s="5">
        <v>2.0299999999999998</v>
      </c>
      <c r="D1363" s="5">
        <v>2.0299999999999998</v>
      </c>
      <c r="E1363" s="5">
        <v>1.85</v>
      </c>
      <c r="F1363" s="5">
        <v>2</v>
      </c>
      <c r="G1363" s="6">
        <v>230800</v>
      </c>
      <c r="H1363" s="10">
        <v>2</v>
      </c>
      <c r="I1363" s="7">
        <f t="shared" si="197"/>
        <v>-9.9009900990099098E-3</v>
      </c>
      <c r="J1363" s="8">
        <f t="shared" si="198"/>
        <v>2.1399055158788931</v>
      </c>
      <c r="K1363" s="8">
        <f t="shared" si="199"/>
        <v>1.9150944841211075</v>
      </c>
      <c r="L1363" s="8">
        <f t="shared" si="200"/>
        <v>2.0275000000000003</v>
      </c>
      <c r="M1363" s="19">
        <f t="shared" si="201"/>
        <v>0.11738900279949264</v>
      </c>
      <c r="N1363" s="19">
        <f t="shared" si="202"/>
        <v>-6.4374949066155693E-2</v>
      </c>
      <c r="O1363" s="19">
        <f t="shared" si="203"/>
        <v>-6.5741384054400559E-3</v>
      </c>
      <c r="P1363" s="19">
        <f t="shared" si="204"/>
        <v>6.066733088796512E-4</v>
      </c>
      <c r="Q1363" s="15"/>
    </row>
    <row r="1364" spans="1:17">
      <c r="A1364" s="3">
        <v>40318</v>
      </c>
      <c r="B1364" s="9">
        <f t="shared" si="205"/>
        <v>40318</v>
      </c>
      <c r="C1364" s="5">
        <v>1.95</v>
      </c>
      <c r="D1364" s="5">
        <v>1.97</v>
      </c>
      <c r="E1364" s="5">
        <v>1.9</v>
      </c>
      <c r="F1364" s="5">
        <v>1.93</v>
      </c>
      <c r="G1364" s="6">
        <v>188900</v>
      </c>
      <c r="H1364" s="10">
        <v>1.93</v>
      </c>
      <c r="I1364" s="7">
        <f t="shared" si="197"/>
        <v>-3.5000000000000031E-2</v>
      </c>
      <c r="J1364" s="8">
        <f t="shared" si="198"/>
        <v>2.1272041475970709</v>
      </c>
      <c r="K1364" s="8">
        <f t="shared" si="199"/>
        <v>1.9077958524029284</v>
      </c>
      <c r="L1364" s="8">
        <f t="shared" si="200"/>
        <v>2.0174999999999996</v>
      </c>
      <c r="M1364" s="19">
        <f t="shared" si="201"/>
        <v>0.11500617055949194</v>
      </c>
      <c r="N1364" s="19">
        <f t="shared" si="202"/>
        <v>-2.0298598532868702E-2</v>
      </c>
      <c r="O1364" s="19">
        <f t="shared" si="203"/>
        <v>-5.9354808834190835E-3</v>
      </c>
      <c r="P1364" s="19">
        <f t="shared" si="204"/>
        <v>-3.8111079002604311E-3</v>
      </c>
      <c r="Q1364" s="15"/>
    </row>
    <row r="1365" spans="1:17">
      <c r="A1365" s="3">
        <v>40319</v>
      </c>
      <c r="B1365" s="9">
        <f t="shared" si="205"/>
        <v>40319</v>
      </c>
      <c r="C1365" s="5">
        <v>1.9</v>
      </c>
      <c r="D1365" s="5">
        <v>2.04</v>
      </c>
      <c r="E1365" s="5">
        <v>1.71</v>
      </c>
      <c r="F1365" s="5">
        <v>2.04</v>
      </c>
      <c r="G1365" s="6">
        <v>405200</v>
      </c>
      <c r="H1365" s="10">
        <v>2.04</v>
      </c>
      <c r="I1365" s="7">
        <f t="shared" si="197"/>
        <v>5.6994818652849791E-2</v>
      </c>
      <c r="J1365" s="8">
        <f t="shared" si="198"/>
        <v>2.107552617007634</v>
      </c>
      <c r="K1365" s="8">
        <f t="shared" si="199"/>
        <v>1.9174473829923655</v>
      </c>
      <c r="L1365" s="8">
        <f t="shared" si="200"/>
        <v>2.0124999999999997</v>
      </c>
      <c r="M1365" s="19">
        <f t="shared" si="201"/>
        <v>9.9144954746341218E-2</v>
      </c>
      <c r="N1365" s="19">
        <f t="shared" si="202"/>
        <v>-0.13791621559076103</v>
      </c>
      <c r="O1365" s="19">
        <f t="shared" si="203"/>
        <v>-9.238196818878738E-3</v>
      </c>
      <c r="P1365" s="19">
        <f t="shared" si="204"/>
        <v>5.0589954775720506E-3</v>
      </c>
      <c r="Q1365" s="15"/>
    </row>
    <row r="1366" spans="1:17">
      <c r="A1366" s="3">
        <v>40322</v>
      </c>
      <c r="B1366" s="9">
        <f t="shared" si="205"/>
        <v>40322</v>
      </c>
      <c r="C1366" s="5">
        <v>1.99</v>
      </c>
      <c r="D1366" s="5">
        <v>2</v>
      </c>
      <c r="E1366" s="5">
        <v>1.84</v>
      </c>
      <c r="F1366" s="5">
        <v>2</v>
      </c>
      <c r="G1366" s="6">
        <v>109800</v>
      </c>
      <c r="H1366" s="10">
        <v>2</v>
      </c>
      <c r="I1366" s="7">
        <f t="shared" si="197"/>
        <v>-1.9607843137254919E-2</v>
      </c>
      <c r="J1366" s="8">
        <f t="shared" si="198"/>
        <v>2.0984499861033896</v>
      </c>
      <c r="K1366" s="8">
        <f t="shared" si="199"/>
        <v>1.9185500138966101</v>
      </c>
      <c r="L1366" s="8">
        <f t="shared" si="200"/>
        <v>2.0084999999999997</v>
      </c>
      <c r="M1366" s="19">
        <f t="shared" si="201"/>
        <v>9.3768716428402843E-2</v>
      </c>
      <c r="N1366" s="19">
        <f t="shared" si="202"/>
        <v>-5.4226040363761191E-2</v>
      </c>
      <c r="O1366" s="19">
        <f t="shared" si="203"/>
        <v>-4.3190527395555768E-3</v>
      </c>
      <c r="P1366" s="19">
        <f t="shared" si="204"/>
        <v>5.7505145331487395E-4</v>
      </c>
      <c r="Q1366" s="15"/>
    </row>
    <row r="1367" spans="1:17">
      <c r="A1367" s="3">
        <v>40323</v>
      </c>
      <c r="B1367" s="9">
        <f t="shared" si="205"/>
        <v>40323</v>
      </c>
      <c r="C1367" s="5">
        <v>1.95</v>
      </c>
      <c r="D1367" s="5">
        <v>1.98</v>
      </c>
      <c r="E1367" s="5">
        <v>1.87</v>
      </c>
      <c r="F1367" s="5">
        <v>1.9</v>
      </c>
      <c r="G1367" s="6">
        <v>200200</v>
      </c>
      <c r="H1367" s="10">
        <v>1.9</v>
      </c>
      <c r="I1367" s="7">
        <f t="shared" si="197"/>
        <v>-5.0000000000000044E-2</v>
      </c>
      <c r="J1367" s="8">
        <f t="shared" si="198"/>
        <v>2.1046070863670439</v>
      </c>
      <c r="K1367" s="8">
        <f t="shared" si="199"/>
        <v>1.9013929136329553</v>
      </c>
      <c r="L1367" s="8">
        <f t="shared" si="200"/>
        <v>2.0029999999999997</v>
      </c>
      <c r="M1367" s="19">
        <f t="shared" si="201"/>
        <v>0.10687647528138261</v>
      </c>
      <c r="N1367" s="19">
        <f t="shared" si="202"/>
        <v>0.13978818685214919</v>
      </c>
      <c r="O1367" s="19">
        <f t="shared" si="203"/>
        <v>2.934118184578395E-3</v>
      </c>
      <c r="P1367" s="19">
        <f t="shared" si="204"/>
        <v>-8.9427432901832034E-3</v>
      </c>
      <c r="Q1367" s="15"/>
    </row>
    <row r="1368" spans="1:17">
      <c r="A1368" s="3">
        <v>40324</v>
      </c>
      <c r="B1368" s="9">
        <f t="shared" si="205"/>
        <v>40324</v>
      </c>
      <c r="C1368" s="5">
        <v>1.91</v>
      </c>
      <c r="D1368" s="5">
        <v>1.92</v>
      </c>
      <c r="E1368" s="5">
        <v>1.85</v>
      </c>
      <c r="F1368" s="5">
        <v>1.9</v>
      </c>
      <c r="G1368" s="6">
        <v>91900</v>
      </c>
      <c r="H1368" s="10">
        <v>1.9</v>
      </c>
      <c r="I1368" s="7">
        <f t="shared" si="197"/>
        <v>0</v>
      </c>
      <c r="J1368" s="8">
        <f t="shared" si="198"/>
        <v>2.0985753316992106</v>
      </c>
      <c r="K1368" s="8">
        <f t="shared" si="199"/>
        <v>1.8894246683007887</v>
      </c>
      <c r="L1368" s="8">
        <f t="shared" si="200"/>
        <v>1.9939999999999998</v>
      </c>
      <c r="M1368" s="19">
        <f t="shared" si="201"/>
        <v>0.11069542327216297</v>
      </c>
      <c r="N1368" s="19">
        <f t="shared" si="202"/>
        <v>3.5732353455013376E-2</v>
      </c>
      <c r="O1368" s="19">
        <f t="shared" si="203"/>
        <v>-2.8659766029036807E-3</v>
      </c>
      <c r="P1368" s="19">
        <f t="shared" si="204"/>
        <v>-6.2944619422710809E-3</v>
      </c>
      <c r="Q1368" s="15"/>
    </row>
    <row r="1369" spans="1:17">
      <c r="A1369" s="3">
        <v>40325</v>
      </c>
      <c r="B1369" s="9">
        <f t="shared" si="205"/>
        <v>40325</v>
      </c>
      <c r="C1369" s="5">
        <v>1.9</v>
      </c>
      <c r="D1369" s="5">
        <v>1.93</v>
      </c>
      <c r="E1369" s="5">
        <v>1.89</v>
      </c>
      <c r="F1369" s="5">
        <v>1.92</v>
      </c>
      <c r="G1369" s="6">
        <v>316200</v>
      </c>
      <c r="H1369" s="10">
        <v>1.92</v>
      </c>
      <c r="I1369" s="7">
        <f t="shared" si="197"/>
        <v>1.0526315789473694E-2</v>
      </c>
      <c r="J1369" s="8">
        <f t="shared" si="198"/>
        <v>2.0934952829139108</v>
      </c>
      <c r="K1369" s="8">
        <f t="shared" si="199"/>
        <v>1.8815047170860892</v>
      </c>
      <c r="L1369" s="8">
        <f t="shared" si="200"/>
        <v>1.9875</v>
      </c>
      <c r="M1369" s="19">
        <f t="shared" si="201"/>
        <v>0.1126707596864993</v>
      </c>
      <c r="N1369" s="19">
        <f t="shared" si="202"/>
        <v>1.7844788483076059E-2</v>
      </c>
      <c r="O1369" s="19">
        <f t="shared" si="203"/>
        <v>-2.4207130945289785E-3</v>
      </c>
      <c r="P1369" s="19">
        <f t="shared" si="204"/>
        <v>-4.1917263744746646E-3</v>
      </c>
      <c r="Q1369" s="15"/>
    </row>
    <row r="1370" spans="1:17">
      <c r="A1370" s="3">
        <v>40326</v>
      </c>
      <c r="B1370" s="9">
        <f t="shared" si="205"/>
        <v>40326</v>
      </c>
      <c r="C1370" s="5">
        <v>1.93</v>
      </c>
      <c r="D1370" s="5">
        <v>1.95</v>
      </c>
      <c r="E1370" s="5">
        <v>1.9</v>
      </c>
      <c r="F1370" s="5">
        <v>1.94</v>
      </c>
      <c r="G1370" s="6">
        <v>84200</v>
      </c>
      <c r="H1370" s="10">
        <v>1.94</v>
      </c>
      <c r="I1370" s="7">
        <f t="shared" si="197"/>
        <v>1.0416666666666676E-2</v>
      </c>
      <c r="J1370" s="8">
        <f t="shared" si="198"/>
        <v>2.0875476082545434</v>
      </c>
      <c r="K1370" s="8">
        <f t="shared" si="199"/>
        <v>1.8774523917454566</v>
      </c>
      <c r="L1370" s="8">
        <f t="shared" si="200"/>
        <v>1.9824999999999999</v>
      </c>
      <c r="M1370" s="19">
        <f t="shared" si="201"/>
        <v>0.11190441762081781</v>
      </c>
      <c r="N1370" s="19">
        <f t="shared" si="202"/>
        <v>-6.8016055613168789E-3</v>
      </c>
      <c r="O1370" s="19">
        <f t="shared" si="203"/>
        <v>-2.8410260619689152E-3</v>
      </c>
      <c r="P1370" s="19">
        <f t="shared" si="204"/>
        <v>-2.1537683662619191E-3</v>
      </c>
      <c r="Q1370" s="15"/>
    </row>
    <row r="1371" spans="1:17">
      <c r="A1371" s="3">
        <v>40329</v>
      </c>
      <c r="B1371" s="9">
        <f t="shared" si="205"/>
        <v>40329</v>
      </c>
      <c r="C1371" s="5">
        <v>1.95</v>
      </c>
      <c r="D1371" s="5">
        <v>1.95</v>
      </c>
      <c r="E1371" s="5">
        <v>1.88</v>
      </c>
      <c r="F1371" s="5">
        <v>1.9</v>
      </c>
      <c r="G1371" s="6">
        <v>41000</v>
      </c>
      <c r="H1371" s="10">
        <v>1.9</v>
      </c>
      <c r="I1371" s="7">
        <f t="shared" si="197"/>
        <v>-2.0618556701030948E-2</v>
      </c>
      <c r="J1371" s="8">
        <f t="shared" si="198"/>
        <v>2.0829197374787332</v>
      </c>
      <c r="K1371" s="8">
        <f t="shared" si="199"/>
        <v>1.8680802625212665</v>
      </c>
      <c r="L1371" s="8">
        <f t="shared" si="200"/>
        <v>1.9754999999999998</v>
      </c>
      <c r="M1371" s="19">
        <f t="shared" si="201"/>
        <v>0.11500548411528487</v>
      </c>
      <c r="N1371" s="19">
        <f t="shared" si="202"/>
        <v>2.7711743293056257E-2</v>
      </c>
      <c r="O1371" s="19">
        <f t="shared" si="203"/>
        <v>-2.2168935249720005E-3</v>
      </c>
      <c r="P1371" s="19">
        <f t="shared" si="204"/>
        <v>-4.9919397505877412E-3</v>
      </c>
      <c r="Q1371" s="15"/>
    </row>
    <row r="1372" spans="1:17">
      <c r="A1372" s="3">
        <v>40330</v>
      </c>
      <c r="B1372" s="9">
        <f t="shared" si="205"/>
        <v>40330</v>
      </c>
      <c r="C1372" s="5">
        <v>1.9</v>
      </c>
      <c r="D1372" s="5">
        <v>1.9</v>
      </c>
      <c r="E1372" s="5">
        <v>1.84</v>
      </c>
      <c r="F1372" s="5">
        <v>1.89</v>
      </c>
      <c r="G1372" s="6">
        <v>38300</v>
      </c>
      <c r="H1372" s="10">
        <v>1.89</v>
      </c>
      <c r="I1372" s="7">
        <f t="shared" si="197"/>
        <v>-5.2631578947368472E-3</v>
      </c>
      <c r="J1372" s="8">
        <f t="shared" si="198"/>
        <v>2.0772886087385136</v>
      </c>
      <c r="K1372" s="8">
        <f t="shared" si="199"/>
        <v>1.8587113912614854</v>
      </c>
      <c r="L1372" s="8">
        <f t="shared" si="200"/>
        <v>1.9679999999999995</v>
      </c>
      <c r="M1372" s="19">
        <f t="shared" si="201"/>
        <v>0.11759610367948647</v>
      </c>
      <c r="N1372" s="19">
        <f t="shared" si="202"/>
        <v>2.2526052423766953E-2</v>
      </c>
      <c r="O1372" s="19">
        <f t="shared" si="203"/>
        <v>-2.7034785061068787E-3</v>
      </c>
      <c r="P1372" s="19">
        <f t="shared" si="204"/>
        <v>-5.0152402162508122E-3</v>
      </c>
      <c r="Q1372" s="15"/>
    </row>
    <row r="1373" spans="1:17">
      <c r="A1373" s="3">
        <v>40331</v>
      </c>
      <c r="B1373" s="9">
        <f t="shared" si="205"/>
        <v>40331</v>
      </c>
      <c r="C1373" s="5">
        <v>1.9</v>
      </c>
      <c r="D1373" s="5">
        <v>1.9</v>
      </c>
      <c r="E1373" s="5">
        <v>1.85</v>
      </c>
      <c r="F1373" s="5">
        <v>1.89</v>
      </c>
      <c r="G1373" s="6">
        <v>13800</v>
      </c>
      <c r="H1373" s="10">
        <v>1.89</v>
      </c>
      <c r="I1373" s="7">
        <f t="shared" si="197"/>
        <v>0</v>
      </c>
      <c r="J1373" s="8">
        <f t="shared" si="198"/>
        <v>2.0757916590045355</v>
      </c>
      <c r="K1373" s="8">
        <f t="shared" si="199"/>
        <v>1.8492083409954638</v>
      </c>
      <c r="L1373" s="8">
        <f t="shared" si="200"/>
        <v>1.9624999999999997</v>
      </c>
      <c r="M1373" s="19">
        <f t="shared" si="201"/>
        <v>0.1225299026539636</v>
      </c>
      <c r="N1373" s="19">
        <f t="shared" si="202"/>
        <v>4.1955462979661476E-2</v>
      </c>
      <c r="O1373" s="19">
        <f t="shared" si="203"/>
        <v>-7.2062674761747773E-4</v>
      </c>
      <c r="P1373" s="19">
        <f t="shared" si="204"/>
        <v>-5.1127088964424963E-3</v>
      </c>
      <c r="Q1373" s="15"/>
    </row>
    <row r="1374" spans="1:17">
      <c r="A1374" s="3">
        <v>40332</v>
      </c>
      <c r="B1374" s="9">
        <f t="shared" si="205"/>
        <v>40332</v>
      </c>
      <c r="C1374" s="5">
        <v>1.88</v>
      </c>
      <c r="D1374" s="5">
        <v>1.88</v>
      </c>
      <c r="E1374" s="5">
        <v>1.86</v>
      </c>
      <c r="F1374" s="5">
        <v>1.86</v>
      </c>
      <c r="G1374" s="6">
        <v>22600</v>
      </c>
      <c r="H1374" s="10">
        <v>1.86</v>
      </c>
      <c r="I1374" s="7">
        <f t="shared" si="197"/>
        <v>-1.5873015873015772E-2</v>
      </c>
      <c r="J1374" s="8">
        <f t="shared" si="198"/>
        <v>2.0798332174315624</v>
      </c>
      <c r="K1374" s="8">
        <f t="shared" si="199"/>
        <v>1.8401667825684382</v>
      </c>
      <c r="L1374" s="8">
        <f t="shared" si="200"/>
        <v>1.9600000000000002</v>
      </c>
      <c r="M1374" s="19">
        <f t="shared" si="201"/>
        <v>0.13024169174959585</v>
      </c>
      <c r="N1374" s="19">
        <f t="shared" si="202"/>
        <v>6.2938016995011364E-2</v>
      </c>
      <c r="O1374" s="19">
        <f t="shared" si="203"/>
        <v>1.9469961782990152E-3</v>
      </c>
      <c r="P1374" s="19">
        <f t="shared" si="204"/>
        <v>-4.8894211790967501E-3</v>
      </c>
      <c r="Q1374" s="15"/>
    </row>
    <row r="1375" spans="1:17">
      <c r="A1375" s="3">
        <v>40333</v>
      </c>
      <c r="B1375" s="9">
        <f t="shared" si="205"/>
        <v>40333</v>
      </c>
      <c r="C1375" s="5">
        <v>1.84</v>
      </c>
      <c r="D1375" s="5">
        <v>1.88</v>
      </c>
      <c r="E1375" s="5">
        <v>1.79</v>
      </c>
      <c r="F1375" s="5">
        <v>1.8</v>
      </c>
      <c r="G1375" s="6">
        <v>3161900</v>
      </c>
      <c r="H1375" s="10">
        <v>1.8</v>
      </c>
      <c r="I1375" s="7">
        <f t="shared" si="197"/>
        <v>-3.2258064516129059E-2</v>
      </c>
      <c r="J1375" s="8">
        <f t="shared" si="198"/>
        <v>2.0918148582040264</v>
      </c>
      <c r="K1375" s="8">
        <f t="shared" si="199"/>
        <v>1.815185141795973</v>
      </c>
      <c r="L1375" s="8">
        <f t="shared" si="200"/>
        <v>1.9534999999999996</v>
      </c>
      <c r="M1375" s="19">
        <f t="shared" si="201"/>
        <v>0.15239752135385567</v>
      </c>
      <c r="N1375" s="19">
        <f t="shared" si="202"/>
        <v>0.17011318961409741</v>
      </c>
      <c r="O1375" s="19">
        <f t="shared" si="203"/>
        <v>5.760866146402077E-3</v>
      </c>
      <c r="P1375" s="19">
        <f t="shared" si="204"/>
        <v>-1.3575748138218624E-2</v>
      </c>
      <c r="Q1375" s="1"/>
    </row>
    <row r="1376" spans="1:17">
      <c r="A1376" s="3">
        <v>40336</v>
      </c>
      <c r="B1376" s="9">
        <f t="shared" si="205"/>
        <v>40336</v>
      </c>
      <c r="C1376" s="5">
        <v>1.85</v>
      </c>
      <c r="D1376" s="5">
        <v>1.85</v>
      </c>
      <c r="E1376" s="5">
        <v>1.77</v>
      </c>
      <c r="F1376" s="5">
        <v>1.8</v>
      </c>
      <c r="G1376" s="6">
        <v>1131100</v>
      </c>
      <c r="H1376" s="10">
        <v>1.8</v>
      </c>
      <c r="I1376" s="7">
        <f t="shared" si="197"/>
        <v>0</v>
      </c>
      <c r="J1376" s="8">
        <f t="shared" si="198"/>
        <v>2.0951937704719605</v>
      </c>
      <c r="K1376" s="8">
        <f t="shared" si="199"/>
        <v>1.7918062295280386</v>
      </c>
      <c r="L1376" s="8">
        <f t="shared" si="200"/>
        <v>1.9434999999999996</v>
      </c>
      <c r="M1376" s="19">
        <f t="shared" si="201"/>
        <v>0.169319391764719</v>
      </c>
      <c r="N1376" s="19">
        <f t="shared" si="202"/>
        <v>0.11103770101071395</v>
      </c>
      <c r="O1376" s="19">
        <f t="shared" si="203"/>
        <v>1.6153017819345761E-3</v>
      </c>
      <c r="P1376" s="19">
        <f t="shared" si="204"/>
        <v>-1.2879629592385798E-2</v>
      </c>
      <c r="Q1376" s="1"/>
    </row>
    <row r="1377" spans="1:17">
      <c r="A1377" s="3">
        <v>40337</v>
      </c>
      <c r="B1377" s="9">
        <f t="shared" si="205"/>
        <v>40337</v>
      </c>
      <c r="C1377" s="5">
        <v>1.8</v>
      </c>
      <c r="D1377" s="5">
        <v>1.84</v>
      </c>
      <c r="E1377" s="5">
        <v>1.8</v>
      </c>
      <c r="F1377" s="5">
        <v>1.83</v>
      </c>
      <c r="G1377" s="6">
        <v>953200</v>
      </c>
      <c r="H1377" s="10">
        <v>1.83</v>
      </c>
      <c r="I1377" s="7">
        <f t="shared" si="197"/>
        <v>1.666666666666668E-2</v>
      </c>
      <c r="J1377" s="8">
        <f t="shared" si="198"/>
        <v>2.0920350279396285</v>
      </c>
      <c r="K1377" s="8">
        <f t="shared" si="199"/>
        <v>1.7779649720603712</v>
      </c>
      <c r="L1377" s="8">
        <f t="shared" si="200"/>
        <v>1.9349999999999998</v>
      </c>
      <c r="M1377" s="19">
        <f t="shared" si="201"/>
        <v>0.17664580619678991</v>
      </c>
      <c r="N1377" s="19">
        <f t="shared" si="202"/>
        <v>4.3269789453599439E-2</v>
      </c>
      <c r="O1377" s="19">
        <f t="shared" si="203"/>
        <v>-1.507613556726319E-3</v>
      </c>
      <c r="P1377" s="19">
        <f t="shared" si="204"/>
        <v>-7.7247512814559108E-3</v>
      </c>
      <c r="Q1377" s="1"/>
    </row>
    <row r="1378" spans="1:17">
      <c r="A1378" s="3">
        <v>40338</v>
      </c>
      <c r="B1378" s="9">
        <f t="shared" si="205"/>
        <v>40338</v>
      </c>
      <c r="C1378" s="5">
        <v>1.83</v>
      </c>
      <c r="D1378" s="5">
        <v>1.83</v>
      </c>
      <c r="E1378" s="5">
        <v>1.8</v>
      </c>
      <c r="F1378" s="5">
        <v>1.82</v>
      </c>
      <c r="G1378" s="6">
        <v>72900</v>
      </c>
      <c r="H1378" s="10">
        <v>1.82</v>
      </c>
      <c r="I1378" s="7">
        <f t="shared" si="197"/>
        <v>-5.4644808743169442E-3</v>
      </c>
      <c r="J1378" s="8">
        <f t="shared" si="198"/>
        <v>2.089014614727414</v>
      </c>
      <c r="K1378" s="8">
        <f t="shared" si="199"/>
        <v>1.7639853852725851</v>
      </c>
      <c r="L1378" s="8">
        <f t="shared" si="200"/>
        <v>1.9264999999999997</v>
      </c>
      <c r="M1378" s="19">
        <f t="shared" si="201"/>
        <v>0.18425845937754343</v>
      </c>
      <c r="N1378" s="19">
        <f t="shared" si="202"/>
        <v>4.3095578347740367E-2</v>
      </c>
      <c r="O1378" s="19">
        <f t="shared" si="203"/>
        <v>-1.4437679923500928E-3</v>
      </c>
      <c r="P1378" s="19">
        <f t="shared" si="204"/>
        <v>-7.8626896521960411E-3</v>
      </c>
      <c r="Q1378" s="1"/>
    </row>
    <row r="1379" spans="1:17">
      <c r="A1379" s="3">
        <v>40339</v>
      </c>
      <c r="B1379" s="9">
        <f t="shared" si="205"/>
        <v>40339</v>
      </c>
      <c r="C1379" s="5">
        <v>1.83</v>
      </c>
      <c r="D1379" s="5">
        <v>1.83</v>
      </c>
      <c r="E1379" s="5">
        <v>1.8</v>
      </c>
      <c r="F1379" s="5">
        <v>1.82</v>
      </c>
      <c r="G1379" s="6">
        <v>358300</v>
      </c>
      <c r="H1379" s="10">
        <v>1.82</v>
      </c>
      <c r="I1379" s="7">
        <f t="shared" si="197"/>
        <v>0</v>
      </c>
      <c r="J1379" s="8">
        <f t="shared" si="198"/>
        <v>2.082651445649137</v>
      </c>
      <c r="K1379" s="8">
        <f t="shared" si="199"/>
        <v>1.7523485543508623</v>
      </c>
      <c r="L1379" s="8">
        <f t="shared" si="200"/>
        <v>1.9174999999999998</v>
      </c>
      <c r="M1379" s="19">
        <f t="shared" si="201"/>
        <v>0.18849154780204763</v>
      </c>
      <c r="N1379" s="19">
        <f t="shared" si="202"/>
        <v>2.2973644948537514E-2</v>
      </c>
      <c r="O1379" s="19">
        <f t="shared" si="203"/>
        <v>-3.0460146297767066E-3</v>
      </c>
      <c r="P1379" s="19">
        <f t="shared" si="204"/>
        <v>-6.5968975813960754E-3</v>
      </c>
      <c r="Q1379" s="1"/>
    </row>
    <row r="1380" spans="1:17">
      <c r="A1380" s="3">
        <v>40340</v>
      </c>
      <c r="B1380" s="9">
        <f t="shared" si="205"/>
        <v>40340</v>
      </c>
      <c r="C1380" s="5">
        <v>1.84</v>
      </c>
      <c r="D1380" s="5">
        <v>1.89</v>
      </c>
      <c r="E1380" s="5">
        <v>1.83</v>
      </c>
      <c r="F1380" s="5">
        <v>1.87</v>
      </c>
      <c r="G1380" s="6">
        <v>84300</v>
      </c>
      <c r="H1380" s="10">
        <v>1.87</v>
      </c>
      <c r="I1380" s="7">
        <f t="shared" si="197"/>
        <v>2.7472527472527496E-2</v>
      </c>
      <c r="J1380" s="8">
        <f t="shared" si="198"/>
        <v>2.0524143584435746</v>
      </c>
      <c r="K1380" s="8">
        <f t="shared" si="199"/>
        <v>1.7605856415564254</v>
      </c>
      <c r="L1380" s="8">
        <f t="shared" si="200"/>
        <v>1.9065000000000001</v>
      </c>
      <c r="M1380" s="19">
        <f t="shared" si="201"/>
        <v>0.16575661529828301</v>
      </c>
      <c r="N1380" s="19">
        <f t="shared" si="202"/>
        <v>-0.12061512979691098</v>
      </c>
      <c r="O1380" s="19">
        <f t="shared" si="203"/>
        <v>-1.4518553869746488E-2</v>
      </c>
      <c r="P1380" s="19">
        <f t="shared" si="204"/>
        <v>4.7005986252628713E-3</v>
      </c>
      <c r="Q1380" s="1"/>
    </row>
    <row r="1381" spans="1:17">
      <c r="A1381" s="3">
        <v>40344</v>
      </c>
      <c r="B1381" s="9">
        <f t="shared" si="205"/>
        <v>40344</v>
      </c>
      <c r="C1381" s="5">
        <v>1.87</v>
      </c>
      <c r="D1381" s="5">
        <v>1.88</v>
      </c>
      <c r="E1381" s="5">
        <v>1.84</v>
      </c>
      <c r="F1381" s="5">
        <v>1.86</v>
      </c>
      <c r="G1381" s="6">
        <v>164900</v>
      </c>
      <c r="H1381" s="10">
        <v>1.86</v>
      </c>
      <c r="I1381" s="7">
        <f t="shared" si="197"/>
        <v>-5.3475935828877046E-3</v>
      </c>
      <c r="J1381" s="8">
        <f t="shared" si="198"/>
        <v>2.0401378327478064</v>
      </c>
      <c r="K1381" s="8">
        <f t="shared" si="199"/>
        <v>1.7588621672521934</v>
      </c>
      <c r="L1381" s="8">
        <f t="shared" si="200"/>
        <v>1.8994999999999997</v>
      </c>
      <c r="M1381" s="19">
        <f t="shared" si="201"/>
        <v>0.15991910607471863</v>
      </c>
      <c r="N1381" s="19">
        <f t="shared" si="202"/>
        <v>-3.521735294280498E-2</v>
      </c>
      <c r="O1381" s="19">
        <f t="shared" si="203"/>
        <v>-5.9815044877575153E-3</v>
      </c>
      <c r="P1381" s="19">
        <f t="shared" si="204"/>
        <v>-9.7892102693079657E-4</v>
      </c>
      <c r="Q1381" s="1"/>
    </row>
    <row r="1382" spans="1:17">
      <c r="A1382" s="3">
        <v>40345</v>
      </c>
      <c r="B1382" s="9">
        <f t="shared" si="205"/>
        <v>40345</v>
      </c>
      <c r="C1382" s="5">
        <v>1.88</v>
      </c>
      <c r="D1382" s="5">
        <v>1.89</v>
      </c>
      <c r="E1382" s="5">
        <v>1.88</v>
      </c>
      <c r="F1382" s="5">
        <v>1.89</v>
      </c>
      <c r="G1382" s="6">
        <v>139500</v>
      </c>
      <c r="H1382" s="10">
        <v>1.89</v>
      </c>
      <c r="I1382" s="7">
        <f t="shared" si="197"/>
        <v>1.6129032258064412E-2</v>
      </c>
      <c r="J1382" s="8">
        <f t="shared" si="198"/>
        <v>2.0223213052826177</v>
      </c>
      <c r="K1382" s="8">
        <f t="shared" si="199"/>
        <v>1.7636786947173824</v>
      </c>
      <c r="L1382" s="8">
        <f t="shared" si="200"/>
        <v>1.893</v>
      </c>
      <c r="M1382" s="19">
        <f t="shared" si="201"/>
        <v>0.14664950670432692</v>
      </c>
      <c r="N1382" s="19">
        <f t="shared" si="202"/>
        <v>-8.2976948133963349E-2</v>
      </c>
      <c r="O1382" s="19">
        <f t="shared" si="203"/>
        <v>-8.7330018487976838E-3</v>
      </c>
      <c r="P1382" s="19">
        <f t="shared" si="204"/>
        <v>2.7384337186089455E-3</v>
      </c>
      <c r="Q1382" s="1"/>
    </row>
    <row r="1383" spans="1:17">
      <c r="A1383" s="3">
        <v>40346</v>
      </c>
      <c r="B1383" s="9">
        <f t="shared" si="205"/>
        <v>40346</v>
      </c>
      <c r="C1383" s="5">
        <v>1.89</v>
      </c>
      <c r="D1383" s="5">
        <v>1.92</v>
      </c>
      <c r="E1383" s="5">
        <v>1.89</v>
      </c>
      <c r="F1383" s="5">
        <v>1.9</v>
      </c>
      <c r="G1383" s="6">
        <v>1261300</v>
      </c>
      <c r="H1383" s="10">
        <v>1.9</v>
      </c>
      <c r="I1383" s="7">
        <f t="shared" si="197"/>
        <v>5.2910052910052959E-3</v>
      </c>
      <c r="J1383" s="8">
        <f t="shared" si="198"/>
        <v>2.0077664393726389</v>
      </c>
      <c r="K1383" s="8">
        <f t="shared" si="199"/>
        <v>1.7682335606273609</v>
      </c>
      <c r="L1383" s="8">
        <f t="shared" si="200"/>
        <v>1.8879999999999999</v>
      </c>
      <c r="M1383" s="19">
        <f t="shared" si="201"/>
        <v>0.13546450201991009</v>
      </c>
      <c r="N1383" s="19">
        <f t="shared" si="202"/>
        <v>-7.6270319183329452E-2</v>
      </c>
      <c r="O1383" s="19">
        <f t="shared" si="203"/>
        <v>-7.197108526701081E-3</v>
      </c>
      <c r="P1383" s="19">
        <f t="shared" si="204"/>
        <v>2.5825939405070848E-3</v>
      </c>
      <c r="Q1383" s="1"/>
    </row>
    <row r="1384" spans="1:17">
      <c r="A1384" s="3">
        <v>40347</v>
      </c>
      <c r="B1384" s="9">
        <f t="shared" si="205"/>
        <v>40347</v>
      </c>
      <c r="C1384" s="5">
        <v>1.9</v>
      </c>
      <c r="D1384" s="5">
        <v>1.93</v>
      </c>
      <c r="E1384" s="5">
        <v>1.89</v>
      </c>
      <c r="F1384" s="5">
        <v>1.92</v>
      </c>
      <c r="G1384" s="6">
        <v>33700</v>
      </c>
      <c r="H1384" s="10">
        <v>1.92</v>
      </c>
      <c r="I1384" s="7">
        <f t="shared" si="197"/>
        <v>1.0526315789473694E-2</v>
      </c>
      <c r="J1384" s="8">
        <f t="shared" si="198"/>
        <v>2.0066427714970576</v>
      </c>
      <c r="K1384" s="8">
        <f t="shared" si="199"/>
        <v>1.7683572285029432</v>
      </c>
      <c r="L1384" s="8">
        <f t="shared" si="200"/>
        <v>1.8875000000000004</v>
      </c>
      <c r="M1384" s="19">
        <f t="shared" si="201"/>
        <v>0.13474966435138352</v>
      </c>
      <c r="N1384" s="19">
        <f t="shared" si="202"/>
        <v>-5.2769371892091637E-3</v>
      </c>
      <c r="O1384" s="19">
        <f t="shared" si="203"/>
        <v>-5.5966065252708295E-4</v>
      </c>
      <c r="P1384" s="19">
        <f t="shared" si="204"/>
        <v>6.9938654223026143E-5</v>
      </c>
      <c r="Q1384" s="1"/>
    </row>
    <row r="1385" spans="1:17">
      <c r="A1385" s="3">
        <v>40350</v>
      </c>
      <c r="B1385" s="9">
        <f t="shared" si="205"/>
        <v>40350</v>
      </c>
      <c r="C1385" s="5">
        <v>1.92</v>
      </c>
      <c r="D1385" s="5">
        <v>1.92</v>
      </c>
      <c r="E1385" s="5">
        <v>1.88</v>
      </c>
      <c r="F1385" s="5">
        <v>1.92</v>
      </c>
      <c r="G1385" s="6">
        <v>11300</v>
      </c>
      <c r="H1385" s="10">
        <v>1.92</v>
      </c>
      <c r="I1385" s="7">
        <f t="shared" si="197"/>
        <v>0</v>
      </c>
      <c r="J1385" s="8">
        <f t="shared" si="198"/>
        <v>1.9795357077803799</v>
      </c>
      <c r="K1385" s="8">
        <f t="shared" si="199"/>
        <v>1.7834642922196209</v>
      </c>
      <c r="L1385" s="8">
        <f t="shared" si="200"/>
        <v>1.8815000000000004</v>
      </c>
      <c r="M1385" s="19">
        <f t="shared" si="201"/>
        <v>0.1099385148422216</v>
      </c>
      <c r="N1385" s="19">
        <f t="shared" si="202"/>
        <v>-0.18412772772823</v>
      </c>
      <c r="O1385" s="19">
        <f t="shared" si="203"/>
        <v>-1.3508664373008681E-2</v>
      </c>
      <c r="P1385" s="19">
        <f t="shared" si="204"/>
        <v>8.5429931651689172E-3</v>
      </c>
      <c r="Q1385" s="1"/>
    </row>
    <row r="1386" spans="1:17">
      <c r="A1386" s="3">
        <v>40351</v>
      </c>
      <c r="B1386" s="9">
        <f t="shared" si="205"/>
        <v>40351</v>
      </c>
      <c r="C1386" s="5">
        <v>1.9</v>
      </c>
      <c r="D1386" s="5">
        <v>1.92</v>
      </c>
      <c r="E1386" s="5">
        <v>1.88</v>
      </c>
      <c r="F1386" s="5">
        <v>1.88</v>
      </c>
      <c r="G1386" s="6">
        <v>14100</v>
      </c>
      <c r="H1386" s="10">
        <v>1.88</v>
      </c>
      <c r="I1386" s="7">
        <f t="shared" si="197"/>
        <v>-2.0833333333333353E-2</v>
      </c>
      <c r="J1386" s="8">
        <f t="shared" si="198"/>
        <v>1.9571026960338935</v>
      </c>
      <c r="K1386" s="8">
        <f t="shared" si="199"/>
        <v>1.7938973039661068</v>
      </c>
      <c r="L1386" s="8">
        <f t="shared" si="200"/>
        <v>1.8755000000000002</v>
      </c>
      <c r="M1386" s="19">
        <f t="shared" si="201"/>
        <v>9.0978113243694508E-2</v>
      </c>
      <c r="N1386" s="19">
        <f t="shared" si="202"/>
        <v>-0.17246368686841126</v>
      </c>
      <c r="O1386" s="19">
        <f t="shared" si="203"/>
        <v>-1.1332461272769934E-2</v>
      </c>
      <c r="P1386" s="19">
        <f t="shared" si="204"/>
        <v>5.8498573770161977E-3</v>
      </c>
      <c r="Q1386" s="1"/>
    </row>
    <row r="1387" spans="1:17">
      <c r="A1387" s="3">
        <v>40352</v>
      </c>
      <c r="B1387" s="9">
        <f t="shared" si="205"/>
        <v>40352</v>
      </c>
      <c r="C1387" s="5">
        <v>1.86</v>
      </c>
      <c r="D1387" s="5">
        <v>1.88</v>
      </c>
      <c r="E1387" s="5">
        <v>1.79</v>
      </c>
      <c r="F1387" s="5">
        <v>1.88</v>
      </c>
      <c r="G1387" s="6">
        <v>465400</v>
      </c>
      <c r="H1387" s="10">
        <v>1.88</v>
      </c>
      <c r="I1387" s="7">
        <f t="shared" si="197"/>
        <v>0</v>
      </c>
      <c r="J1387" s="8">
        <f t="shared" si="198"/>
        <v>1.9553640834981765</v>
      </c>
      <c r="K1387" s="8">
        <f t="shared" si="199"/>
        <v>1.7936359165018245</v>
      </c>
      <c r="L1387" s="8">
        <f t="shared" si="200"/>
        <v>1.8745000000000005</v>
      </c>
      <c r="M1387" s="19">
        <f t="shared" si="201"/>
        <v>9.0167779039446685E-2</v>
      </c>
      <c r="N1387" s="19">
        <f t="shared" si="202"/>
        <v>-8.9069137109631727E-3</v>
      </c>
      <c r="O1387" s="19">
        <f t="shared" si="203"/>
        <v>-8.8836040093367942E-4</v>
      </c>
      <c r="P1387" s="19">
        <f t="shared" si="204"/>
        <v>-1.457092686991516E-4</v>
      </c>
      <c r="Q1387" s="1"/>
    </row>
    <row r="1388" spans="1:17">
      <c r="A1388" s="3">
        <v>40353</v>
      </c>
      <c r="B1388" s="9">
        <f t="shared" si="205"/>
        <v>40353</v>
      </c>
      <c r="C1388" s="5">
        <v>1.88</v>
      </c>
      <c r="D1388" s="5">
        <v>1.9</v>
      </c>
      <c r="E1388" s="5">
        <v>1.87</v>
      </c>
      <c r="F1388" s="5">
        <v>1.87</v>
      </c>
      <c r="G1388" s="6">
        <v>112300</v>
      </c>
      <c r="H1388" s="10">
        <v>1.87</v>
      </c>
      <c r="I1388" s="7">
        <f t="shared" ref="I1388:I1451" si="206">IF(A1389&gt;A1388,(H1388-H1387)/H1387, (H1388-H1389)/H1389)</f>
        <v>-5.3191489361700999E-3</v>
      </c>
      <c r="J1388" s="8">
        <f t="shared" ref="J1388:J1451" si="207">(L1388)+2*STDEVPA(H1369:H1388)</f>
        <v>1.9530249960949702</v>
      </c>
      <c r="K1388" s="8">
        <f t="shared" ref="K1388:K1451" si="208">(L1388)-(2*STDEVPA(H1369:H1388))</f>
        <v>1.7929750039050298</v>
      </c>
      <c r="L1388" s="8">
        <f t="shared" ref="L1388:L1451" si="209">AVERAGE(H1369:H1388)</f>
        <v>1.873</v>
      </c>
      <c r="M1388" s="19">
        <f t="shared" ref="M1388:M1451" si="210">(J1388-K1388)/K1388</f>
        <v>8.9265043763219032E-2</v>
      </c>
      <c r="N1388" s="19">
        <f t="shared" ref="N1388:N1451" si="211">IF(A1389&gt;A1388,(M1388-M1387)/M1387, (M1388-M1389)/M1389)</f>
        <v>-1.0011727979156769E-2</v>
      </c>
      <c r="O1388" s="19">
        <f t="shared" ref="O1388:O1451" si="212">IF(A1389&gt;A1388,(J1388-J1387)/J1387, (J1388-J1389)/J1389)</f>
        <v>-1.1962413664782345E-3</v>
      </c>
      <c r="P1388" s="19">
        <f t="shared" ref="P1388:P1451" si="213">IF(A1389&gt;A1388,(K1388-K1387)/K1387, (K1388-K1389)/K1389)</f>
        <v>-3.6847645094199383E-4</v>
      </c>
      <c r="Q1388" s="1"/>
    </row>
    <row r="1389" spans="1:17">
      <c r="A1389" s="3">
        <v>40354</v>
      </c>
      <c r="B1389" s="9">
        <f t="shared" si="205"/>
        <v>40354</v>
      </c>
      <c r="C1389" s="5">
        <v>1.83</v>
      </c>
      <c r="D1389" s="5">
        <v>1.9</v>
      </c>
      <c r="E1389" s="5">
        <v>1.81</v>
      </c>
      <c r="F1389" s="5">
        <v>1.9</v>
      </c>
      <c r="G1389" s="6">
        <v>63900</v>
      </c>
      <c r="H1389" s="10">
        <v>1.9</v>
      </c>
      <c r="I1389" s="7">
        <f t="shared" si="206"/>
        <v>1.6042780748662996E-2</v>
      </c>
      <c r="J1389" s="8">
        <f t="shared" si="207"/>
        <v>1.9501280999384982</v>
      </c>
      <c r="K1389" s="8">
        <f t="shared" si="208"/>
        <v>1.7938719000615015</v>
      </c>
      <c r="L1389" s="8">
        <f t="shared" si="209"/>
        <v>1.8719999999999999</v>
      </c>
      <c r="M1389" s="19">
        <f t="shared" si="210"/>
        <v>8.7105550776306578E-2</v>
      </c>
      <c r="N1389" s="19">
        <f t="shared" si="211"/>
        <v>-2.4191922121728191E-2</v>
      </c>
      <c r="O1389" s="19">
        <f t="shared" si="212"/>
        <v>-1.4832867793623777E-3</v>
      </c>
      <c r="P1389" s="19">
        <f t="shared" si="213"/>
        <v>5.0022791980830733E-4</v>
      </c>
      <c r="Q1389" s="1"/>
    </row>
    <row r="1390" spans="1:17">
      <c r="A1390" s="3">
        <v>40357</v>
      </c>
      <c r="B1390" s="9">
        <f t="shared" si="205"/>
        <v>40357</v>
      </c>
      <c r="C1390" s="5">
        <v>1.89</v>
      </c>
      <c r="D1390" s="5">
        <v>1.9</v>
      </c>
      <c r="E1390" s="5">
        <v>1.87</v>
      </c>
      <c r="F1390" s="5">
        <v>1.9</v>
      </c>
      <c r="G1390" s="6">
        <v>50000</v>
      </c>
      <c r="H1390" s="10">
        <v>1.9</v>
      </c>
      <c r="I1390" s="7">
        <f t="shared" si="206"/>
        <v>0</v>
      </c>
      <c r="J1390" s="8">
        <f t="shared" si="207"/>
        <v>1.9429383301152414</v>
      </c>
      <c r="K1390" s="8">
        <f t="shared" si="208"/>
        <v>1.7970616698847579</v>
      </c>
      <c r="L1390" s="8">
        <f t="shared" si="209"/>
        <v>1.8699999999999997</v>
      </c>
      <c r="M1390" s="19">
        <f t="shared" si="210"/>
        <v>8.117509970586502E-2</v>
      </c>
      <c r="N1390" s="19">
        <f t="shared" si="211"/>
        <v>-6.8083503491888714E-2</v>
      </c>
      <c r="O1390" s="19">
        <f t="shared" si="212"/>
        <v>-3.6868192522755581E-3</v>
      </c>
      <c r="P1390" s="19">
        <f t="shared" si="213"/>
        <v>1.7781480512332024E-3</v>
      </c>
      <c r="Q1390" s="1"/>
    </row>
    <row r="1391" spans="1:17">
      <c r="A1391" s="3">
        <v>40358</v>
      </c>
      <c r="B1391" s="9">
        <f t="shared" si="205"/>
        <v>40358</v>
      </c>
      <c r="C1391" s="5">
        <v>1.85</v>
      </c>
      <c r="D1391" s="5">
        <v>1.87</v>
      </c>
      <c r="E1391" s="5">
        <v>1.84</v>
      </c>
      <c r="F1391" s="5">
        <v>1.85</v>
      </c>
      <c r="G1391" s="6">
        <v>61200</v>
      </c>
      <c r="H1391" s="10">
        <v>1.85</v>
      </c>
      <c r="I1391" s="7">
        <f t="shared" si="206"/>
        <v>-2.6315789473684119E-2</v>
      </c>
      <c r="J1391" s="8">
        <f t="shared" si="207"/>
        <v>1.9395763484091697</v>
      </c>
      <c r="K1391" s="8">
        <f t="shared" si="208"/>
        <v>1.7954236515908306</v>
      </c>
      <c r="L1391" s="8">
        <f t="shared" si="209"/>
        <v>1.8675000000000002</v>
      </c>
      <c r="M1391" s="19">
        <f t="shared" si="210"/>
        <v>8.0288959483525213E-2</v>
      </c>
      <c r="N1391" s="19">
        <f t="shared" si="211"/>
        <v>-1.091640448303363E-2</v>
      </c>
      <c r="O1391" s="19">
        <f t="shared" si="212"/>
        <v>-1.7303594529798102E-3</v>
      </c>
      <c r="P1391" s="19">
        <f t="shared" si="213"/>
        <v>-9.1149809791020312E-4</v>
      </c>
      <c r="Q1391" s="1"/>
    </row>
    <row r="1392" spans="1:17">
      <c r="A1392" s="3">
        <v>40359</v>
      </c>
      <c r="B1392" s="9">
        <f t="shared" si="205"/>
        <v>40359</v>
      </c>
      <c r="C1392" s="5">
        <v>1.83</v>
      </c>
      <c r="D1392" s="5">
        <v>1.85</v>
      </c>
      <c r="E1392" s="5">
        <v>1.78</v>
      </c>
      <c r="F1392" s="5">
        <v>1.85</v>
      </c>
      <c r="G1392" s="6">
        <v>187700</v>
      </c>
      <c r="H1392" s="10">
        <v>1.85</v>
      </c>
      <c r="I1392" s="7">
        <f t="shared" si="206"/>
        <v>0</v>
      </c>
      <c r="J1392" s="8">
        <f t="shared" si="207"/>
        <v>1.9371868188720911</v>
      </c>
      <c r="K1392" s="8">
        <f t="shared" si="208"/>
        <v>1.7938131811279092</v>
      </c>
      <c r="L1392" s="8">
        <f t="shared" si="209"/>
        <v>1.8655000000000002</v>
      </c>
      <c r="M1392" s="19">
        <f t="shared" si="210"/>
        <v>7.9926738889292678E-2</v>
      </c>
      <c r="N1392" s="19">
        <f t="shared" si="211"/>
        <v>-4.5114620560858061E-3</v>
      </c>
      <c r="O1392" s="19">
        <f t="shared" si="212"/>
        <v>-1.2319852936124348E-3</v>
      </c>
      <c r="P1392" s="19">
        <f t="shared" si="213"/>
        <v>-8.9698632492361623E-4</v>
      </c>
      <c r="Q1392" s="1"/>
    </row>
    <row r="1393" spans="1:17">
      <c r="A1393" s="3">
        <v>40360</v>
      </c>
      <c r="B1393" s="9">
        <f t="shared" si="205"/>
        <v>40360</v>
      </c>
      <c r="C1393" s="5">
        <v>1.83</v>
      </c>
      <c r="D1393" s="5">
        <v>1.86</v>
      </c>
      <c r="E1393" s="5">
        <v>1.83</v>
      </c>
      <c r="F1393" s="5">
        <v>1.85</v>
      </c>
      <c r="G1393" s="6">
        <v>38900</v>
      </c>
      <c r="H1393" s="10">
        <v>1.85</v>
      </c>
      <c r="I1393" s="7">
        <f t="shared" si="206"/>
        <v>0</v>
      </c>
      <c r="J1393" s="8">
        <f t="shared" si="207"/>
        <v>1.9345703876449252</v>
      </c>
      <c r="K1393" s="8">
        <f t="shared" si="208"/>
        <v>1.7924296123550743</v>
      </c>
      <c r="L1393" s="8">
        <f t="shared" si="209"/>
        <v>1.8634999999999997</v>
      </c>
      <c r="M1393" s="19">
        <f t="shared" si="210"/>
        <v>7.9300617614262728E-2</v>
      </c>
      <c r="N1393" s="19">
        <f t="shared" si="211"/>
        <v>-7.8336897480228412E-3</v>
      </c>
      <c r="O1393" s="19">
        <f t="shared" si="212"/>
        <v>-1.3506344363262393E-3</v>
      </c>
      <c r="P1393" s="19">
        <f t="shared" si="213"/>
        <v>-7.7130037140490156E-4</v>
      </c>
      <c r="Q1393" s="1"/>
    </row>
    <row r="1394" spans="1:17">
      <c r="A1394" s="3">
        <v>40361</v>
      </c>
      <c r="B1394" s="9">
        <f t="shared" si="205"/>
        <v>40361</v>
      </c>
      <c r="C1394" s="5">
        <v>1.84</v>
      </c>
      <c r="D1394" s="5">
        <v>1.84</v>
      </c>
      <c r="E1394" s="5">
        <v>1.82</v>
      </c>
      <c r="F1394" s="5">
        <v>1.83</v>
      </c>
      <c r="G1394" s="6">
        <v>808400</v>
      </c>
      <c r="H1394" s="10">
        <v>1.83</v>
      </c>
      <c r="I1394" s="7">
        <f t="shared" si="206"/>
        <v>-1.081081081081082E-2</v>
      </c>
      <c r="J1394" s="8">
        <f t="shared" si="207"/>
        <v>1.9345534285888677</v>
      </c>
      <c r="K1394" s="8">
        <f t="shared" si="208"/>
        <v>1.7894465714111316</v>
      </c>
      <c r="L1394" s="8">
        <f t="shared" si="209"/>
        <v>1.8619999999999997</v>
      </c>
      <c r="M1394" s="19">
        <f t="shared" si="210"/>
        <v>8.1090354691789948E-2</v>
      </c>
      <c r="N1394" s="19">
        <f t="shared" si="211"/>
        <v>2.2569018140980085E-2</v>
      </c>
      <c r="O1394" s="19">
        <f t="shared" si="212"/>
        <v>-8.7663163696619916E-6</v>
      </c>
      <c r="P1394" s="19">
        <f t="shared" si="213"/>
        <v>-1.6642443995461666E-3</v>
      </c>
      <c r="Q1394" s="1"/>
    </row>
    <row r="1395" spans="1:17">
      <c r="A1395" s="3">
        <v>40364</v>
      </c>
      <c r="B1395" s="9">
        <f t="shared" si="205"/>
        <v>40364</v>
      </c>
      <c r="C1395" s="5">
        <v>1.83</v>
      </c>
      <c r="D1395" s="5">
        <v>1.83</v>
      </c>
      <c r="E1395" s="5">
        <v>1.76</v>
      </c>
      <c r="F1395" s="5">
        <v>1.82</v>
      </c>
      <c r="G1395" s="6">
        <v>76000</v>
      </c>
      <c r="H1395" s="10">
        <v>1.82</v>
      </c>
      <c r="I1395" s="7">
        <f t="shared" si="206"/>
        <v>-5.4644808743169442E-3</v>
      </c>
      <c r="J1395" s="8">
        <f t="shared" si="207"/>
        <v>1.9325988505652212</v>
      </c>
      <c r="K1395" s="8">
        <f t="shared" si="208"/>
        <v>1.7934011494347788</v>
      </c>
      <c r="L1395" s="8">
        <f t="shared" si="209"/>
        <v>1.863</v>
      </c>
      <c r="M1395" s="19">
        <f t="shared" si="210"/>
        <v>7.7616600822583912E-2</v>
      </c>
      <c r="N1395" s="19">
        <f t="shared" si="211"/>
        <v>-4.2838064803257539E-2</v>
      </c>
      <c r="O1395" s="19">
        <f t="shared" si="212"/>
        <v>-1.010351016809214E-3</v>
      </c>
      <c r="P1395" s="19">
        <f t="shared" si="213"/>
        <v>2.2099447319785907E-3</v>
      </c>
      <c r="Q1395" s="1"/>
    </row>
    <row r="1396" spans="1:17">
      <c r="A1396" s="3">
        <v>40365</v>
      </c>
      <c r="B1396" s="9">
        <f t="shared" si="205"/>
        <v>40365</v>
      </c>
      <c r="C1396" s="5">
        <v>1.82</v>
      </c>
      <c r="D1396" s="5">
        <v>1.85</v>
      </c>
      <c r="E1396" s="5">
        <v>1.78</v>
      </c>
      <c r="F1396" s="5">
        <v>1.8</v>
      </c>
      <c r="G1396" s="6">
        <v>103300</v>
      </c>
      <c r="H1396" s="10">
        <v>1.8</v>
      </c>
      <c r="I1396" s="7">
        <f t="shared" si="206"/>
        <v>-1.0989010989010999E-2</v>
      </c>
      <c r="J1396" s="8">
        <f t="shared" si="207"/>
        <v>1.9325988505652212</v>
      </c>
      <c r="K1396" s="8">
        <f t="shared" si="208"/>
        <v>1.7934011494347788</v>
      </c>
      <c r="L1396" s="8">
        <f t="shared" si="209"/>
        <v>1.863</v>
      </c>
      <c r="M1396" s="19">
        <f t="shared" si="210"/>
        <v>7.7616600822583912E-2</v>
      </c>
      <c r="N1396" s="19">
        <f t="shared" si="211"/>
        <v>0</v>
      </c>
      <c r="O1396" s="19">
        <f t="shared" si="212"/>
        <v>0</v>
      </c>
      <c r="P1396" s="19">
        <f t="shared" si="213"/>
        <v>0</v>
      </c>
      <c r="Q1396" s="1"/>
    </row>
    <row r="1397" spans="1:17">
      <c r="A1397" s="3">
        <v>40366</v>
      </c>
      <c r="B1397" s="9">
        <f t="shared" si="205"/>
        <v>40366</v>
      </c>
      <c r="C1397" s="5">
        <v>1.82</v>
      </c>
      <c r="D1397" s="5">
        <v>1.82</v>
      </c>
      <c r="E1397" s="5">
        <v>1.72</v>
      </c>
      <c r="F1397" s="5">
        <v>1.8</v>
      </c>
      <c r="G1397" s="6">
        <v>82500</v>
      </c>
      <c r="H1397" s="10">
        <v>1.8</v>
      </c>
      <c r="I1397" s="7">
        <f t="shared" si="206"/>
        <v>0</v>
      </c>
      <c r="J1397" s="8">
        <f t="shared" si="207"/>
        <v>1.9350594997264117</v>
      </c>
      <c r="K1397" s="8">
        <f t="shared" si="208"/>
        <v>1.7879405002735882</v>
      </c>
      <c r="L1397" s="8">
        <f t="shared" si="209"/>
        <v>1.8614999999999999</v>
      </c>
      <c r="M1397" s="19">
        <f t="shared" si="210"/>
        <v>8.2284057791806559E-2</v>
      </c>
      <c r="N1397" s="19">
        <f t="shared" si="211"/>
        <v>6.0134776835841133E-2</v>
      </c>
      <c r="O1397" s="19">
        <f t="shared" si="212"/>
        <v>1.2732332736671288E-3</v>
      </c>
      <c r="P1397" s="19">
        <f t="shared" si="213"/>
        <v>-3.0448565079327721E-3</v>
      </c>
      <c r="Q1397" s="1"/>
    </row>
    <row r="1398" spans="1:17">
      <c r="A1398" s="3">
        <v>40367</v>
      </c>
      <c r="B1398" s="9">
        <f t="shared" si="205"/>
        <v>40367</v>
      </c>
      <c r="C1398" s="5">
        <v>1.8</v>
      </c>
      <c r="D1398" s="5">
        <v>1.8</v>
      </c>
      <c r="E1398" s="5">
        <v>1.73</v>
      </c>
      <c r="F1398" s="5">
        <v>1.8</v>
      </c>
      <c r="G1398" s="6">
        <v>163100</v>
      </c>
      <c r="H1398" s="10">
        <v>1.8</v>
      </c>
      <c r="I1398" s="7">
        <f t="shared" si="206"/>
        <v>0</v>
      </c>
      <c r="J1398" s="8">
        <f t="shared" si="207"/>
        <v>1.9367823701781737</v>
      </c>
      <c r="K1398" s="8">
        <f t="shared" si="208"/>
        <v>1.7842176298218255</v>
      </c>
      <c r="L1398" s="8">
        <f t="shared" si="209"/>
        <v>1.8604999999999996</v>
      </c>
      <c r="M1398" s="19">
        <f t="shared" si="210"/>
        <v>8.5507921122595046E-2</v>
      </c>
      <c r="N1398" s="19">
        <f t="shared" si="211"/>
        <v>3.9179683371297028E-2</v>
      </c>
      <c r="O1398" s="19">
        <f t="shared" si="212"/>
        <v>8.9034494908585087E-4</v>
      </c>
      <c r="P1398" s="19">
        <f t="shared" si="213"/>
        <v>-2.0822116011092111E-3</v>
      </c>
      <c r="Q1398" s="1"/>
    </row>
    <row r="1399" spans="1:17">
      <c r="A1399" s="3">
        <v>40368</v>
      </c>
      <c r="B1399" s="9">
        <f t="shared" si="205"/>
        <v>40368</v>
      </c>
      <c r="C1399" s="5">
        <v>1.8</v>
      </c>
      <c r="D1399" s="5">
        <v>1.8</v>
      </c>
      <c r="E1399" s="5">
        <v>1.77</v>
      </c>
      <c r="F1399" s="5">
        <v>1.77</v>
      </c>
      <c r="G1399" s="6">
        <v>65900</v>
      </c>
      <c r="H1399" s="10">
        <v>1.77</v>
      </c>
      <c r="I1399" s="7">
        <f t="shared" si="206"/>
        <v>-1.666666666666668E-2</v>
      </c>
      <c r="J1399" s="8">
        <f t="shared" si="207"/>
        <v>1.9422852300228219</v>
      </c>
      <c r="K1399" s="8">
        <f t="shared" si="208"/>
        <v>1.7737147699771783</v>
      </c>
      <c r="L1399" s="8">
        <f t="shared" si="209"/>
        <v>1.8580000000000001</v>
      </c>
      <c r="M1399" s="19">
        <f t="shared" si="210"/>
        <v>9.5038087802478313E-2</v>
      </c>
      <c r="N1399" s="19">
        <f t="shared" si="211"/>
        <v>0.11145361218897612</v>
      </c>
      <c r="O1399" s="19">
        <f t="shared" si="212"/>
        <v>2.8412380912688877E-3</v>
      </c>
      <c r="P1399" s="19">
        <f t="shared" si="213"/>
        <v>-5.8865351788369574E-3</v>
      </c>
      <c r="Q1399" s="1"/>
    </row>
    <row r="1400" spans="1:17">
      <c r="A1400" s="3">
        <v>40371</v>
      </c>
      <c r="B1400" s="9">
        <f t="shared" si="205"/>
        <v>40371</v>
      </c>
      <c r="C1400" s="5">
        <v>1.8</v>
      </c>
      <c r="D1400" s="5">
        <v>1.83</v>
      </c>
      <c r="E1400" s="5">
        <v>1.74</v>
      </c>
      <c r="F1400" s="5">
        <v>1.74</v>
      </c>
      <c r="G1400" s="6">
        <v>104200</v>
      </c>
      <c r="H1400" s="10">
        <v>1.74</v>
      </c>
      <c r="I1400" s="7">
        <f t="shared" si="206"/>
        <v>-1.6949152542372895E-2</v>
      </c>
      <c r="J1400" s="8">
        <f t="shared" si="207"/>
        <v>1.9499428768372808</v>
      </c>
      <c r="K1400" s="8">
        <f t="shared" si="208"/>
        <v>1.7530571231627199</v>
      </c>
      <c r="L1400" s="8">
        <f t="shared" si="209"/>
        <v>1.8515000000000004</v>
      </c>
      <c r="M1400" s="19">
        <f t="shared" si="210"/>
        <v>0.11230994761845299</v>
      </c>
      <c r="N1400" s="19">
        <f t="shared" si="211"/>
        <v>0.18173618825193028</v>
      </c>
      <c r="O1400" s="19">
        <f t="shared" si="212"/>
        <v>3.9425964302724631E-3</v>
      </c>
      <c r="P1400" s="19">
        <f t="shared" si="213"/>
        <v>-1.1646543832255598E-2</v>
      </c>
      <c r="Q1400" s="1"/>
    </row>
    <row r="1401" spans="1:17">
      <c r="A1401" s="3">
        <v>40372</v>
      </c>
      <c r="B1401" s="9">
        <f t="shared" si="205"/>
        <v>40372</v>
      </c>
      <c r="C1401" s="5">
        <v>1.76</v>
      </c>
      <c r="D1401" s="5">
        <v>1.76</v>
      </c>
      <c r="E1401" s="5">
        <v>1.74</v>
      </c>
      <c r="F1401" s="5">
        <v>1.75</v>
      </c>
      <c r="G1401" s="6">
        <v>190800</v>
      </c>
      <c r="H1401" s="10">
        <v>1.75</v>
      </c>
      <c r="I1401" s="7">
        <f t="shared" si="206"/>
        <v>5.7471264367816143E-3</v>
      </c>
      <c r="J1401" s="8">
        <f t="shared" si="207"/>
        <v>1.9537775486824602</v>
      </c>
      <c r="K1401" s="8">
        <f t="shared" si="208"/>
        <v>1.7382224513175408</v>
      </c>
      <c r="L1401" s="8">
        <f t="shared" si="209"/>
        <v>1.8460000000000005</v>
      </c>
      <c r="M1401" s="19">
        <f t="shared" si="210"/>
        <v>0.12400892486547541</v>
      </c>
      <c r="N1401" s="19">
        <f t="shared" si="211"/>
        <v>0.10416688365635232</v>
      </c>
      <c r="O1401" s="19">
        <f t="shared" si="212"/>
        <v>1.9665559902960067E-3</v>
      </c>
      <c r="P1401" s="19">
        <f t="shared" si="213"/>
        <v>-8.4621725380035415E-3</v>
      </c>
      <c r="Q1401" s="1"/>
    </row>
    <row r="1402" spans="1:17">
      <c r="A1402" s="3">
        <v>40373</v>
      </c>
      <c r="B1402" s="9">
        <f t="shared" si="205"/>
        <v>40373</v>
      </c>
      <c r="C1402" s="5">
        <v>1.75</v>
      </c>
      <c r="D1402" s="5">
        <v>1.77</v>
      </c>
      <c r="E1402" s="5">
        <v>1.74</v>
      </c>
      <c r="F1402" s="5">
        <v>1.74</v>
      </c>
      <c r="G1402" s="6">
        <v>48800</v>
      </c>
      <c r="H1402" s="10">
        <v>1.74</v>
      </c>
      <c r="I1402" s="7">
        <f t="shared" si="206"/>
        <v>-5.7142857142857195E-3</v>
      </c>
      <c r="J1402" s="8">
        <f t="shared" si="207"/>
        <v>1.9536129879726876</v>
      </c>
      <c r="K1402" s="8">
        <f t="shared" si="208"/>
        <v>1.7233870120273134</v>
      </c>
      <c r="L1402" s="8">
        <f t="shared" si="209"/>
        <v>1.8385000000000005</v>
      </c>
      <c r="M1402" s="19">
        <f t="shared" si="210"/>
        <v>0.13358924857774512</v>
      </c>
      <c r="N1402" s="19">
        <f t="shared" si="211"/>
        <v>7.7255114683579665E-2</v>
      </c>
      <c r="O1402" s="19">
        <f t="shared" si="212"/>
        <v>-8.4226942767173102E-5</v>
      </c>
      <c r="P1402" s="19">
        <f t="shared" si="213"/>
        <v>-8.5348335473301867E-3</v>
      </c>
      <c r="Q1402" s="1"/>
    </row>
    <row r="1403" spans="1:17">
      <c r="A1403" s="3">
        <v>40374</v>
      </c>
      <c r="B1403" s="9">
        <f t="shared" si="205"/>
        <v>40374</v>
      </c>
      <c r="C1403" s="5">
        <v>1.75</v>
      </c>
      <c r="D1403" s="5">
        <v>1.75</v>
      </c>
      <c r="E1403" s="5">
        <v>1.73</v>
      </c>
      <c r="F1403" s="5">
        <v>1.73</v>
      </c>
      <c r="G1403" s="6">
        <v>66800</v>
      </c>
      <c r="H1403" s="10">
        <v>1.73</v>
      </c>
      <c r="I1403" s="7">
        <f t="shared" si="206"/>
        <v>-5.7471264367816143E-3</v>
      </c>
      <c r="J1403" s="8">
        <f t="shared" si="207"/>
        <v>1.9506648250319865</v>
      </c>
      <c r="K1403" s="8">
        <f t="shared" si="208"/>
        <v>1.7093351749680128</v>
      </c>
      <c r="L1403" s="8">
        <f t="shared" si="209"/>
        <v>1.8299999999999996</v>
      </c>
      <c r="M1403" s="19">
        <f t="shared" si="210"/>
        <v>0.14118334051628564</v>
      </c>
      <c r="N1403" s="19">
        <f t="shared" si="211"/>
        <v>5.6846580240482274E-2</v>
      </c>
      <c r="O1403" s="19">
        <f t="shared" si="212"/>
        <v>-1.5090823816443224E-3</v>
      </c>
      <c r="P1403" s="19">
        <f t="shared" si="213"/>
        <v>-8.1536166637177099E-3</v>
      </c>
      <c r="Q1403" s="1"/>
    </row>
    <row r="1404" spans="1:17">
      <c r="A1404" s="3">
        <v>40375</v>
      </c>
      <c r="B1404" s="9">
        <f t="shared" si="205"/>
        <v>40375</v>
      </c>
      <c r="C1404" s="5">
        <v>1.74</v>
      </c>
      <c r="D1404" s="5">
        <v>1.74</v>
      </c>
      <c r="E1404" s="5">
        <v>1.73</v>
      </c>
      <c r="F1404" s="5">
        <v>1.73</v>
      </c>
      <c r="G1404" s="6">
        <v>15700</v>
      </c>
      <c r="H1404" s="10">
        <v>1.73</v>
      </c>
      <c r="I1404" s="7">
        <f t="shared" si="206"/>
        <v>0</v>
      </c>
      <c r="J1404" s="8">
        <f t="shared" si="207"/>
        <v>1.9412435298473583</v>
      </c>
      <c r="K1404" s="8">
        <f t="shared" si="208"/>
        <v>1.6997564701526409</v>
      </c>
      <c r="L1404" s="8">
        <f t="shared" si="209"/>
        <v>1.8204999999999996</v>
      </c>
      <c r="M1404" s="19">
        <f t="shared" si="210"/>
        <v>0.14207156374173499</v>
      </c>
      <c r="N1404" s="19">
        <f t="shared" si="211"/>
        <v>6.291275034301159E-3</v>
      </c>
      <c r="O1404" s="19">
        <f t="shared" si="212"/>
        <v>-4.8297867802448895E-3</v>
      </c>
      <c r="P1404" s="19">
        <f t="shared" si="213"/>
        <v>-5.6037604301632524E-3</v>
      </c>
      <c r="Q1404" s="1"/>
    </row>
    <row r="1405" spans="1:17">
      <c r="A1405" s="3">
        <v>40378</v>
      </c>
      <c r="B1405" s="9">
        <f t="shared" si="205"/>
        <v>40378</v>
      </c>
      <c r="C1405" s="5">
        <v>1.73</v>
      </c>
      <c r="D1405" s="5">
        <v>1.74</v>
      </c>
      <c r="E1405" s="5">
        <v>1.72</v>
      </c>
      <c r="F1405" s="5">
        <v>1.72</v>
      </c>
      <c r="G1405" s="6">
        <v>27400</v>
      </c>
      <c r="H1405" s="10">
        <v>1.72</v>
      </c>
      <c r="I1405" s="7">
        <f t="shared" si="206"/>
        <v>-5.7803468208092535E-3</v>
      </c>
      <c r="J1405" s="8">
        <f t="shared" si="207"/>
        <v>1.9297434484573468</v>
      </c>
      <c r="K1405" s="8">
        <f t="shared" si="208"/>
        <v>1.6912565515426528</v>
      </c>
      <c r="L1405" s="8">
        <f t="shared" si="209"/>
        <v>1.8104999999999998</v>
      </c>
      <c r="M1405" s="19">
        <f t="shared" si="210"/>
        <v>0.14101166183046684</v>
      </c>
      <c r="N1405" s="19">
        <f t="shared" si="211"/>
        <v>-7.4603381799533833E-3</v>
      </c>
      <c r="O1405" s="19">
        <f t="shared" si="212"/>
        <v>-5.9240797010747664E-3</v>
      </c>
      <c r="P1405" s="19">
        <f t="shared" si="213"/>
        <v>-5.0006684835415304E-3</v>
      </c>
      <c r="Q1405" s="1"/>
    </row>
    <row r="1406" spans="1:17">
      <c r="A1406" s="3">
        <v>40379</v>
      </c>
      <c r="B1406" s="9">
        <f t="shared" si="205"/>
        <v>40379</v>
      </c>
      <c r="C1406" s="5">
        <v>1.76</v>
      </c>
      <c r="D1406" s="5">
        <v>1.78</v>
      </c>
      <c r="E1406" s="5">
        <v>1.75</v>
      </c>
      <c r="F1406" s="5">
        <v>1.76</v>
      </c>
      <c r="G1406" s="6">
        <v>52200</v>
      </c>
      <c r="H1406" s="10">
        <v>1.76</v>
      </c>
      <c r="I1406" s="7">
        <f t="shared" si="206"/>
        <v>2.3255813953488393E-2</v>
      </c>
      <c r="J1406" s="8">
        <f t="shared" si="207"/>
        <v>1.9212004712929642</v>
      </c>
      <c r="K1406" s="8">
        <f t="shared" si="208"/>
        <v>1.6877995287070353</v>
      </c>
      <c r="L1406" s="8">
        <f t="shared" si="209"/>
        <v>1.8044999999999998</v>
      </c>
      <c r="M1406" s="19">
        <f t="shared" si="210"/>
        <v>0.13828712392444456</v>
      </c>
      <c r="N1406" s="19">
        <f t="shared" si="211"/>
        <v>-1.9321365840634486E-2</v>
      </c>
      <c r="O1406" s="19">
        <f t="shared" si="212"/>
        <v>-4.4270015121501763E-3</v>
      </c>
      <c r="P1406" s="19">
        <f t="shared" si="213"/>
        <v>-2.0440558426598095E-3</v>
      </c>
      <c r="Q1406" s="1"/>
    </row>
    <row r="1407" spans="1:17">
      <c r="A1407" s="3">
        <v>40380</v>
      </c>
      <c r="B1407" s="9">
        <f t="shared" si="205"/>
        <v>40380</v>
      </c>
      <c r="C1407" s="5">
        <v>1.82</v>
      </c>
      <c r="D1407" s="5">
        <v>1.9</v>
      </c>
      <c r="E1407" s="5">
        <v>1.8</v>
      </c>
      <c r="F1407" s="5">
        <v>1.9</v>
      </c>
      <c r="G1407" s="6">
        <v>223700</v>
      </c>
      <c r="H1407" s="10">
        <v>1.9</v>
      </c>
      <c r="I1407" s="7">
        <f t="shared" si="206"/>
        <v>7.9545454545454489E-2</v>
      </c>
      <c r="J1407" s="8">
        <f t="shared" si="207"/>
        <v>1.9250784261478631</v>
      </c>
      <c r="K1407" s="8">
        <f t="shared" si="208"/>
        <v>1.6859215738521363</v>
      </c>
      <c r="L1407" s="8">
        <f t="shared" si="209"/>
        <v>1.8054999999999997</v>
      </c>
      <c r="M1407" s="19">
        <f t="shared" si="210"/>
        <v>0.14185526539605339</v>
      </c>
      <c r="N1407" s="19">
        <f t="shared" si="211"/>
        <v>2.5802412909811799E-2</v>
      </c>
      <c r="O1407" s="19">
        <f t="shared" si="212"/>
        <v>2.0185060918129897E-3</v>
      </c>
      <c r="P1407" s="19">
        <f t="shared" si="213"/>
        <v>-1.1126646399396091E-3</v>
      </c>
      <c r="Q1407" s="1"/>
    </row>
    <row r="1408" spans="1:17">
      <c r="A1408" s="3">
        <v>40381</v>
      </c>
      <c r="B1408" s="9">
        <f t="shared" si="205"/>
        <v>40381</v>
      </c>
      <c r="C1408" s="5">
        <v>1.9</v>
      </c>
      <c r="D1408" s="5">
        <v>1.9</v>
      </c>
      <c r="E1408" s="5">
        <v>1.84</v>
      </c>
      <c r="F1408" s="5">
        <v>1.84</v>
      </c>
      <c r="G1408" s="6">
        <v>104900</v>
      </c>
      <c r="H1408" s="10">
        <v>1.84</v>
      </c>
      <c r="I1408" s="7">
        <f t="shared" si="206"/>
        <v>-3.1578947368420963E-2</v>
      </c>
      <c r="J1408" s="8">
        <f t="shared" si="207"/>
        <v>1.9210299107066222</v>
      </c>
      <c r="K1408" s="8">
        <f t="shared" si="208"/>
        <v>1.6869700892933774</v>
      </c>
      <c r="L1408" s="8">
        <f t="shared" si="209"/>
        <v>1.8039999999999998</v>
      </c>
      <c r="M1408" s="19">
        <f t="shared" si="210"/>
        <v>0.13874568547405935</v>
      </c>
      <c r="N1408" s="19">
        <f t="shared" si="211"/>
        <v>-2.1920793093666516E-2</v>
      </c>
      <c r="O1408" s="19">
        <f t="shared" si="212"/>
        <v>-2.1030392249224085E-3</v>
      </c>
      <c r="P1408" s="19">
        <f t="shared" si="213"/>
        <v>6.2192420899238247E-4</v>
      </c>
      <c r="Q1408" s="1"/>
    </row>
    <row r="1409" spans="1:17">
      <c r="A1409" s="3">
        <v>40382</v>
      </c>
      <c r="B1409" s="9">
        <f t="shared" si="205"/>
        <v>40382</v>
      </c>
      <c r="C1409" s="5">
        <v>1.85</v>
      </c>
      <c r="D1409" s="5">
        <v>1.85</v>
      </c>
      <c r="E1409" s="5">
        <v>1.83</v>
      </c>
      <c r="F1409" s="5">
        <v>1.84</v>
      </c>
      <c r="G1409" s="6">
        <v>75700</v>
      </c>
      <c r="H1409" s="10">
        <v>1.84</v>
      </c>
      <c r="I1409" s="7">
        <f t="shared" si="206"/>
        <v>0</v>
      </c>
      <c r="J1409" s="8">
        <f t="shared" si="207"/>
        <v>1.9108908549425294</v>
      </c>
      <c r="K1409" s="8">
        <f t="shared" si="208"/>
        <v>1.6911091450574709</v>
      </c>
      <c r="L1409" s="8">
        <f t="shared" si="209"/>
        <v>1.8010000000000002</v>
      </c>
      <c r="M1409" s="19">
        <f t="shared" si="210"/>
        <v>0.12996305444116643</v>
      </c>
      <c r="N1409" s="19">
        <f t="shared" si="211"/>
        <v>-6.3300210041738358E-2</v>
      </c>
      <c r="O1409" s="19">
        <f t="shared" si="212"/>
        <v>-5.2779270679670452E-3</v>
      </c>
      <c r="P1409" s="19">
        <f t="shared" si="213"/>
        <v>2.4535442509399721E-3</v>
      </c>
      <c r="Q1409" s="1"/>
    </row>
    <row r="1410" spans="1:17">
      <c r="A1410" s="3">
        <v>40385</v>
      </c>
      <c r="B1410" s="9">
        <f t="shared" ref="B1410:B1473" si="214">A1410</f>
        <v>40385</v>
      </c>
      <c r="C1410" s="5">
        <v>1.88</v>
      </c>
      <c r="D1410" s="5">
        <v>1.88</v>
      </c>
      <c r="E1410" s="5">
        <v>1.79</v>
      </c>
      <c r="F1410" s="5">
        <v>1.83</v>
      </c>
      <c r="G1410" s="6">
        <v>82900</v>
      </c>
      <c r="H1410" s="10">
        <v>1.83</v>
      </c>
      <c r="I1410" s="7">
        <f t="shared" si="206"/>
        <v>-5.4347826086956564E-3</v>
      </c>
      <c r="J1410" s="8">
        <f t="shared" si="207"/>
        <v>1.8986681768146487</v>
      </c>
      <c r="K1410" s="8">
        <f t="shared" si="208"/>
        <v>1.6963318231853515</v>
      </c>
      <c r="L1410" s="8">
        <f t="shared" si="209"/>
        <v>1.7975000000000001</v>
      </c>
      <c r="M1410" s="19">
        <f t="shared" si="210"/>
        <v>0.1192787583559875</v>
      </c>
      <c r="N1410" s="19">
        <f t="shared" si="211"/>
        <v>-8.221025683892072E-2</v>
      </c>
      <c r="O1410" s="19">
        <f t="shared" si="212"/>
        <v>-6.3963245709542597E-3</v>
      </c>
      <c r="P1410" s="19">
        <f t="shared" si="213"/>
        <v>3.0883152297677911E-3</v>
      </c>
      <c r="Q1410" s="1"/>
    </row>
    <row r="1411" spans="1:17">
      <c r="A1411" s="3">
        <v>40386</v>
      </c>
      <c r="B1411" s="9">
        <f t="shared" si="214"/>
        <v>40386</v>
      </c>
      <c r="C1411" s="5">
        <v>1.83</v>
      </c>
      <c r="D1411" s="5">
        <v>1.88</v>
      </c>
      <c r="E1411" s="5">
        <v>1.83</v>
      </c>
      <c r="F1411" s="5">
        <v>1.86</v>
      </c>
      <c r="G1411" s="6">
        <v>449100</v>
      </c>
      <c r="H1411" s="10">
        <v>1.86</v>
      </c>
      <c r="I1411" s="7">
        <f t="shared" si="206"/>
        <v>1.6393442622950834E-2</v>
      </c>
      <c r="J1411" s="8">
        <f t="shared" si="207"/>
        <v>1.9002936948203555</v>
      </c>
      <c r="K1411" s="8">
        <f t="shared" si="208"/>
        <v>1.6957063051796446</v>
      </c>
      <c r="L1411" s="8">
        <f t="shared" si="209"/>
        <v>1.798</v>
      </c>
      <c r="M1411" s="19">
        <f t="shared" si="210"/>
        <v>0.12065024999658577</v>
      </c>
      <c r="N1411" s="19">
        <f t="shared" si="211"/>
        <v>1.1498205208550662E-2</v>
      </c>
      <c r="O1411" s="19">
        <f t="shared" si="212"/>
        <v>8.5613590913703231E-4</v>
      </c>
      <c r="P1411" s="19">
        <f t="shared" si="213"/>
        <v>-3.6874743323053434E-4</v>
      </c>
      <c r="Q1411" s="1"/>
    </row>
    <row r="1412" spans="1:17">
      <c r="A1412" s="3">
        <v>40387</v>
      </c>
      <c r="B1412" s="9">
        <f t="shared" si="214"/>
        <v>40387</v>
      </c>
      <c r="C1412" s="5">
        <v>1.88</v>
      </c>
      <c r="D1412" s="5">
        <v>1.89</v>
      </c>
      <c r="E1412" s="5">
        <v>1.86</v>
      </c>
      <c r="F1412" s="5">
        <v>1.88</v>
      </c>
      <c r="G1412" s="6">
        <v>18700</v>
      </c>
      <c r="H1412" s="10">
        <v>1.88</v>
      </c>
      <c r="I1412" s="7">
        <f t="shared" si="206"/>
        <v>1.0752688172042901E-2</v>
      </c>
      <c r="J1412" s="8">
        <f t="shared" si="207"/>
        <v>1.9056084351029645</v>
      </c>
      <c r="K1412" s="8">
        <f t="shared" si="208"/>
        <v>1.6933915648970357</v>
      </c>
      <c r="L1412" s="8">
        <f t="shared" si="209"/>
        <v>1.7995000000000001</v>
      </c>
      <c r="M1412" s="19">
        <f t="shared" si="210"/>
        <v>0.12532061373462219</v>
      </c>
      <c r="N1412" s="19">
        <f t="shared" si="211"/>
        <v>3.8709938339693328E-2</v>
      </c>
      <c r="O1412" s="19">
        <f t="shared" si="212"/>
        <v>2.7967994090047545E-3</v>
      </c>
      <c r="P1412" s="19">
        <f t="shared" si="213"/>
        <v>-1.3650596660155089E-3</v>
      </c>
      <c r="Q1412" s="1"/>
    </row>
    <row r="1413" spans="1:17">
      <c r="A1413" s="3">
        <v>40388</v>
      </c>
      <c r="B1413" s="9">
        <f t="shared" si="214"/>
        <v>40388</v>
      </c>
      <c r="C1413" s="5">
        <v>1.9</v>
      </c>
      <c r="D1413" s="5">
        <v>1.9</v>
      </c>
      <c r="E1413" s="5">
        <v>1.85</v>
      </c>
      <c r="F1413" s="5">
        <v>1.89</v>
      </c>
      <c r="G1413" s="6">
        <v>961100</v>
      </c>
      <c r="H1413" s="10">
        <v>1.89</v>
      </c>
      <c r="I1413" s="7">
        <f t="shared" si="206"/>
        <v>5.3191489361702178E-3</v>
      </c>
      <c r="J1413" s="8">
        <f t="shared" si="207"/>
        <v>1.9127249971903799</v>
      </c>
      <c r="K1413" s="8">
        <f t="shared" si="208"/>
        <v>1.6902750028096203</v>
      </c>
      <c r="L1413" s="8">
        <f t="shared" si="209"/>
        <v>1.8015000000000001</v>
      </c>
      <c r="M1413" s="19">
        <f t="shared" si="210"/>
        <v>0.13160580024611221</v>
      </c>
      <c r="N1413" s="19">
        <f t="shared" si="211"/>
        <v>5.0152854539951983E-2</v>
      </c>
      <c r="O1413" s="19">
        <f t="shared" si="212"/>
        <v>3.7345353622088035E-3</v>
      </c>
      <c r="P1413" s="19">
        <f t="shared" si="213"/>
        <v>-1.8404261318054314E-3</v>
      </c>
      <c r="Q1413" s="1"/>
    </row>
    <row r="1414" spans="1:17">
      <c r="A1414" s="3">
        <v>40389</v>
      </c>
      <c r="B1414" s="9">
        <f t="shared" si="214"/>
        <v>40389</v>
      </c>
      <c r="C1414" s="5">
        <v>1.89</v>
      </c>
      <c r="D1414" s="5">
        <v>1.94</v>
      </c>
      <c r="E1414" s="5">
        <v>1.81</v>
      </c>
      <c r="F1414" s="5">
        <v>1.93</v>
      </c>
      <c r="G1414" s="6">
        <v>101000</v>
      </c>
      <c r="H1414" s="10">
        <v>1.93</v>
      </c>
      <c r="I1414" s="7">
        <f t="shared" si="206"/>
        <v>2.1164021164021184E-2</v>
      </c>
      <c r="J1414" s="8">
        <f t="shared" si="207"/>
        <v>1.9306410488114227</v>
      </c>
      <c r="K1414" s="8">
        <f t="shared" si="208"/>
        <v>1.6823589511885777</v>
      </c>
      <c r="L1414" s="8">
        <f t="shared" si="209"/>
        <v>1.8065000000000002</v>
      </c>
      <c r="M1414" s="19">
        <f t="shared" si="210"/>
        <v>0.14757974060615009</v>
      </c>
      <c r="N1414" s="19">
        <f t="shared" si="211"/>
        <v>0.12137717585520909</v>
      </c>
      <c r="O1414" s="19">
        <f t="shared" si="212"/>
        <v>9.3667681696845469E-3</v>
      </c>
      <c r="P1414" s="19">
        <f t="shared" si="213"/>
        <v>-4.6832921316852663E-3</v>
      </c>
      <c r="Q1414" s="1"/>
    </row>
    <row r="1415" spans="1:17">
      <c r="A1415" s="3">
        <v>40392</v>
      </c>
      <c r="B1415" s="9">
        <f t="shared" si="214"/>
        <v>40392</v>
      </c>
      <c r="C1415" s="5">
        <v>1.91</v>
      </c>
      <c r="D1415" s="5">
        <v>1.92</v>
      </c>
      <c r="E1415" s="5">
        <v>1.9</v>
      </c>
      <c r="F1415" s="5">
        <v>1.9</v>
      </c>
      <c r="G1415" s="6">
        <v>67500</v>
      </c>
      <c r="H1415" s="10">
        <v>1.9</v>
      </c>
      <c r="I1415" s="7">
        <f t="shared" si="206"/>
        <v>-1.5544041450777216E-2</v>
      </c>
      <c r="J1415" s="8">
        <f t="shared" si="207"/>
        <v>1.9411101068064793</v>
      </c>
      <c r="K1415" s="8">
        <f t="shared" si="208"/>
        <v>1.6798898931935202</v>
      </c>
      <c r="L1415" s="8">
        <f t="shared" si="209"/>
        <v>1.8104999999999998</v>
      </c>
      <c r="M1415" s="19">
        <f t="shared" si="210"/>
        <v>0.15549841371827755</v>
      </c>
      <c r="N1415" s="19">
        <f t="shared" si="211"/>
        <v>5.365691171161651E-2</v>
      </c>
      <c r="O1415" s="19">
        <f t="shared" si="212"/>
        <v>5.4225812724233505E-3</v>
      </c>
      <c r="P1415" s="19">
        <f t="shared" si="213"/>
        <v>-1.4676166422826122E-3</v>
      </c>
      <c r="Q1415" s="1"/>
    </row>
    <row r="1416" spans="1:17">
      <c r="A1416" s="3">
        <v>40393</v>
      </c>
      <c r="B1416" s="9">
        <f t="shared" si="214"/>
        <v>40393</v>
      </c>
      <c r="C1416" s="5">
        <v>1.9</v>
      </c>
      <c r="D1416" s="5">
        <v>1.91</v>
      </c>
      <c r="E1416" s="5">
        <v>1.84</v>
      </c>
      <c r="F1416" s="5">
        <v>1.89</v>
      </c>
      <c r="G1416" s="6">
        <v>55700</v>
      </c>
      <c r="H1416" s="10">
        <v>1.89</v>
      </c>
      <c r="I1416" s="7">
        <f t="shared" si="206"/>
        <v>-5.2631578947368472E-3</v>
      </c>
      <c r="J1416" s="8">
        <f t="shared" si="207"/>
        <v>1.9499814802111757</v>
      </c>
      <c r="K1416" s="8">
        <f t="shared" si="208"/>
        <v>1.6800185197888247</v>
      </c>
      <c r="L1416" s="8">
        <f t="shared" si="209"/>
        <v>1.8150000000000002</v>
      </c>
      <c r="M1416" s="19">
        <f t="shared" si="210"/>
        <v>0.16069046694573633</v>
      </c>
      <c r="N1416" s="19">
        <f t="shared" si="211"/>
        <v>3.3389750437360852E-2</v>
      </c>
      <c r="O1416" s="19">
        <f t="shared" si="212"/>
        <v>4.5702576961445841E-3</v>
      </c>
      <c r="P1416" s="19">
        <f t="shared" si="213"/>
        <v>7.65684678654233E-5</v>
      </c>
      <c r="Q1416" s="1"/>
    </row>
    <row r="1417" spans="1:17">
      <c r="A1417" s="3">
        <v>40394</v>
      </c>
      <c r="B1417" s="9">
        <f t="shared" si="214"/>
        <v>40394</v>
      </c>
      <c r="C1417" s="5">
        <v>1.92</v>
      </c>
      <c r="D1417" s="5">
        <v>1.92</v>
      </c>
      <c r="E1417" s="5">
        <v>1.88</v>
      </c>
      <c r="F1417" s="5">
        <v>1.9</v>
      </c>
      <c r="G1417" s="6">
        <v>400300</v>
      </c>
      <c r="H1417" s="10">
        <v>1.9</v>
      </c>
      <c r="I1417" s="7">
        <f t="shared" si="206"/>
        <v>5.2910052910052959E-3</v>
      </c>
      <c r="J1417" s="8">
        <f t="shared" si="207"/>
        <v>1.9597139935725836</v>
      </c>
      <c r="K1417" s="8">
        <f t="shared" si="208"/>
        <v>1.6802860064274161</v>
      </c>
      <c r="L1417" s="8">
        <f t="shared" si="209"/>
        <v>1.8199999999999998</v>
      </c>
      <c r="M1417" s="19">
        <f t="shared" si="210"/>
        <v>0.16629787195531109</v>
      </c>
      <c r="N1417" s="19">
        <f t="shared" si="211"/>
        <v>3.4895691798993503E-2</v>
      </c>
      <c r="O1417" s="19">
        <f t="shared" si="212"/>
        <v>4.9910798949505441E-3</v>
      </c>
      <c r="P1417" s="19">
        <f t="shared" si="213"/>
        <v>1.5921648210465177E-4</v>
      </c>
      <c r="Q1417" s="1"/>
    </row>
    <row r="1418" spans="1:17">
      <c r="A1418" s="3">
        <v>40395</v>
      </c>
      <c r="B1418" s="9">
        <f t="shared" si="214"/>
        <v>40395</v>
      </c>
      <c r="C1418" s="5">
        <v>1.95</v>
      </c>
      <c r="D1418" s="5">
        <v>1.97</v>
      </c>
      <c r="E1418" s="5">
        <v>1.92</v>
      </c>
      <c r="F1418" s="5">
        <v>1.95</v>
      </c>
      <c r="G1418" s="6">
        <v>221200</v>
      </c>
      <c r="H1418" s="10">
        <v>1.95</v>
      </c>
      <c r="I1418" s="7">
        <f t="shared" si="206"/>
        <v>2.6315789473684237E-2</v>
      </c>
      <c r="J1418" s="8">
        <f t="shared" si="207"/>
        <v>1.9778163331112091</v>
      </c>
      <c r="K1418" s="8">
        <f t="shared" si="208"/>
        <v>1.6771836668887907</v>
      </c>
      <c r="L1418" s="8">
        <f t="shared" si="209"/>
        <v>1.8274999999999999</v>
      </c>
      <c r="M1418" s="19">
        <f t="shared" si="210"/>
        <v>0.1792485057883362</v>
      </c>
      <c r="N1418" s="19">
        <f t="shared" si="211"/>
        <v>7.7876124815988684E-2</v>
      </c>
      <c r="O1418" s="19">
        <f t="shared" si="212"/>
        <v>9.2372354323115823E-3</v>
      </c>
      <c r="P1418" s="19">
        <f t="shared" si="213"/>
        <v>-1.8463163573096083E-3</v>
      </c>
      <c r="Q1418" s="1"/>
    </row>
    <row r="1419" spans="1:17">
      <c r="A1419" s="3">
        <v>40396</v>
      </c>
      <c r="B1419" s="9">
        <f t="shared" si="214"/>
        <v>40396</v>
      </c>
      <c r="C1419" s="5">
        <v>1.95</v>
      </c>
      <c r="D1419" s="5">
        <v>1.99</v>
      </c>
      <c r="E1419" s="5">
        <v>1.94</v>
      </c>
      <c r="F1419" s="5">
        <v>1.98</v>
      </c>
      <c r="G1419" s="6">
        <v>91400</v>
      </c>
      <c r="H1419" s="10">
        <v>1.98</v>
      </c>
      <c r="I1419" s="7">
        <f t="shared" si="206"/>
        <v>1.5384615384615399E-2</v>
      </c>
      <c r="J1419" s="8">
        <f t="shared" si="207"/>
        <v>1.9996910634512621</v>
      </c>
      <c r="K1419" s="8">
        <f t="shared" si="208"/>
        <v>1.6763089365487385</v>
      </c>
      <c r="L1419" s="8">
        <f t="shared" si="209"/>
        <v>1.8380000000000003</v>
      </c>
      <c r="M1419" s="19">
        <f t="shared" si="210"/>
        <v>0.19291320343869167</v>
      </c>
      <c r="N1419" s="19">
        <f t="shared" si="211"/>
        <v>7.6233258348559332E-2</v>
      </c>
      <c r="O1419" s="19">
        <f t="shared" si="212"/>
        <v>1.1060041306081717E-2</v>
      </c>
      <c r="P1419" s="19">
        <f t="shared" si="213"/>
        <v>-5.215471372165797E-4</v>
      </c>
      <c r="Q1419" s="1"/>
    </row>
    <row r="1420" spans="1:17">
      <c r="A1420" s="3">
        <v>40399</v>
      </c>
      <c r="B1420" s="9">
        <f t="shared" si="214"/>
        <v>40399</v>
      </c>
      <c r="C1420" s="5">
        <v>1.99</v>
      </c>
      <c r="D1420" s="5">
        <v>1.99</v>
      </c>
      <c r="E1420" s="5">
        <v>1.95</v>
      </c>
      <c r="F1420" s="5">
        <v>1.95</v>
      </c>
      <c r="G1420" s="6">
        <v>262000</v>
      </c>
      <c r="H1420" s="10">
        <v>1.95</v>
      </c>
      <c r="I1420" s="7">
        <f t="shared" si="206"/>
        <v>-1.5151515151515166E-2</v>
      </c>
      <c r="J1420" s="8">
        <f t="shared" si="207"/>
        <v>2.0106449968392486</v>
      </c>
      <c r="K1420" s="8">
        <f t="shared" si="208"/>
        <v>1.6863550031607513</v>
      </c>
      <c r="L1420" s="8">
        <f t="shared" si="209"/>
        <v>1.8485</v>
      </c>
      <c r="M1420" s="19">
        <f t="shared" si="210"/>
        <v>0.19230232843658512</v>
      </c>
      <c r="N1420" s="19">
        <f t="shared" si="211"/>
        <v>-3.1665795353436532E-3</v>
      </c>
      <c r="O1420" s="19">
        <f t="shared" si="212"/>
        <v>5.4778128422902882E-3</v>
      </c>
      <c r="P1420" s="19">
        <f t="shared" si="213"/>
        <v>5.9929684755460977E-3</v>
      </c>
      <c r="Q1420" s="1"/>
    </row>
    <row r="1421" spans="1:17">
      <c r="A1421" s="3">
        <v>40400</v>
      </c>
      <c r="B1421" s="9">
        <f t="shared" si="214"/>
        <v>40400</v>
      </c>
      <c r="C1421" s="5">
        <v>1.95</v>
      </c>
      <c r="D1421" s="5">
        <v>1.96</v>
      </c>
      <c r="E1421" s="5">
        <v>1.91</v>
      </c>
      <c r="F1421" s="5">
        <v>1.95</v>
      </c>
      <c r="G1421" s="6">
        <v>316900</v>
      </c>
      <c r="H1421" s="10">
        <v>1.95</v>
      </c>
      <c r="I1421" s="7">
        <f t="shared" si="206"/>
        <v>0</v>
      </c>
      <c r="J1421" s="8">
        <f t="shared" si="207"/>
        <v>2.019779260911005</v>
      </c>
      <c r="K1421" s="8">
        <f t="shared" si="208"/>
        <v>1.6972207390889951</v>
      </c>
      <c r="L1421" s="8">
        <f t="shared" si="209"/>
        <v>1.8585</v>
      </c>
      <c r="M1421" s="19">
        <f t="shared" si="210"/>
        <v>0.19005101363252688</v>
      </c>
      <c r="N1421" s="19">
        <f t="shared" si="211"/>
        <v>-1.1707163518826811E-2</v>
      </c>
      <c r="O1421" s="19">
        <f t="shared" si="212"/>
        <v>4.5429521800793181E-3</v>
      </c>
      <c r="P1421" s="19">
        <f t="shared" si="213"/>
        <v>6.4433265284462938E-3</v>
      </c>
      <c r="Q1421" s="1"/>
    </row>
    <row r="1422" spans="1:17">
      <c r="A1422" s="3">
        <v>40401</v>
      </c>
      <c r="B1422" s="9">
        <f t="shared" si="214"/>
        <v>40401</v>
      </c>
      <c r="C1422" s="5">
        <v>1.95</v>
      </c>
      <c r="D1422" s="5">
        <v>1.99</v>
      </c>
      <c r="E1422" s="5">
        <v>1.93</v>
      </c>
      <c r="F1422" s="5">
        <v>1.96</v>
      </c>
      <c r="G1422" s="6">
        <v>362000</v>
      </c>
      <c r="H1422" s="10">
        <v>1.96</v>
      </c>
      <c r="I1422" s="7">
        <f t="shared" si="206"/>
        <v>5.1282051282051325E-3</v>
      </c>
      <c r="J1422" s="8">
        <f t="shared" si="207"/>
        <v>2.0269134682929004</v>
      </c>
      <c r="K1422" s="8">
        <f t="shared" si="208"/>
        <v>1.7120865317070995</v>
      </c>
      <c r="L1422" s="8">
        <f t="shared" si="209"/>
        <v>1.8694999999999999</v>
      </c>
      <c r="M1422" s="19">
        <f t="shared" si="210"/>
        <v>0.18388494433858496</v>
      </c>
      <c r="N1422" s="19">
        <f t="shared" si="211"/>
        <v>-3.2444285226830336E-2</v>
      </c>
      <c r="O1422" s="19">
        <f t="shared" si="212"/>
        <v>3.532171816972505E-3</v>
      </c>
      <c r="P1422" s="19">
        <f t="shared" si="213"/>
        <v>8.7589034683159678E-3</v>
      </c>
      <c r="Q1422" s="1"/>
    </row>
    <row r="1423" spans="1:17">
      <c r="A1423" s="3">
        <v>40402</v>
      </c>
      <c r="B1423" s="9">
        <f t="shared" si="214"/>
        <v>40402</v>
      </c>
      <c r="C1423" s="5">
        <v>1.93</v>
      </c>
      <c r="D1423" s="5">
        <v>1.95</v>
      </c>
      <c r="E1423" s="5">
        <v>1.9</v>
      </c>
      <c r="F1423" s="5">
        <v>1.95</v>
      </c>
      <c r="G1423" s="6">
        <v>452200</v>
      </c>
      <c r="H1423" s="10">
        <v>1.95</v>
      </c>
      <c r="I1423" s="7">
        <f t="shared" si="206"/>
        <v>-5.1020408163265354E-3</v>
      </c>
      <c r="J1423" s="8">
        <f t="shared" si="207"/>
        <v>2.0278058043662912</v>
      </c>
      <c r="K1423" s="8">
        <f t="shared" si="208"/>
        <v>1.7331941956337091</v>
      </c>
      <c r="L1423" s="8">
        <f t="shared" si="209"/>
        <v>1.8805000000000001</v>
      </c>
      <c r="M1423" s="19">
        <f t="shared" si="210"/>
        <v>0.1699818805502421</v>
      </c>
      <c r="N1423" s="19">
        <f t="shared" si="211"/>
        <v>-7.5607406785535014E-2</v>
      </c>
      <c r="O1423" s="19">
        <f t="shared" si="212"/>
        <v>4.4024379301319016E-4</v>
      </c>
      <c r="P1423" s="19">
        <f t="shared" si="213"/>
        <v>1.2328619807296479E-2</v>
      </c>
      <c r="Q1423" s="1"/>
    </row>
    <row r="1424" spans="1:17">
      <c r="A1424" s="3">
        <v>40403</v>
      </c>
      <c r="B1424" s="9">
        <f t="shared" si="214"/>
        <v>40403</v>
      </c>
      <c r="C1424" s="5">
        <v>1.92</v>
      </c>
      <c r="D1424" s="5">
        <v>1.93</v>
      </c>
      <c r="E1424" s="5">
        <v>1.88</v>
      </c>
      <c r="F1424" s="5">
        <v>1.91</v>
      </c>
      <c r="G1424" s="6">
        <v>48000</v>
      </c>
      <c r="H1424" s="10">
        <v>1.91</v>
      </c>
      <c r="I1424" s="7">
        <f t="shared" si="206"/>
        <v>-2.051282051282053E-2</v>
      </c>
      <c r="J1424" s="8">
        <f t="shared" si="207"/>
        <v>2.019956889430953</v>
      </c>
      <c r="K1424" s="8">
        <f t="shared" si="208"/>
        <v>1.7590431105690461</v>
      </c>
      <c r="L1424" s="8">
        <f t="shared" si="209"/>
        <v>1.8894999999999995</v>
      </c>
      <c r="M1424" s="19">
        <f t="shared" si="210"/>
        <v>0.14832710880946059</v>
      </c>
      <c r="N1424" s="19">
        <f t="shared" si="211"/>
        <v>-0.12739458859193487</v>
      </c>
      <c r="O1424" s="19">
        <f t="shared" si="212"/>
        <v>-3.870644278874178E-3</v>
      </c>
      <c r="P1424" s="19">
        <f t="shared" si="213"/>
        <v>1.491403271511982E-2</v>
      </c>
      <c r="Q1424" s="1"/>
    </row>
    <row r="1425" spans="1:17">
      <c r="A1425" s="3">
        <v>40406</v>
      </c>
      <c r="B1425" s="9">
        <f t="shared" si="214"/>
        <v>40406</v>
      </c>
      <c r="C1425" s="5">
        <v>1.92</v>
      </c>
      <c r="D1425" s="5">
        <v>1.93</v>
      </c>
      <c r="E1425" s="5">
        <v>1.91</v>
      </c>
      <c r="F1425" s="5">
        <v>1.92</v>
      </c>
      <c r="G1425" s="6">
        <v>4300</v>
      </c>
      <c r="H1425" s="10">
        <v>1.92</v>
      </c>
      <c r="I1425" s="7">
        <f t="shared" si="206"/>
        <v>5.2356020942408424E-3</v>
      </c>
      <c r="J1425" s="8">
        <f t="shared" si="207"/>
        <v>2.0046617801294744</v>
      </c>
      <c r="K1425" s="8">
        <f t="shared" si="208"/>
        <v>1.7943382198705251</v>
      </c>
      <c r="L1425" s="8">
        <f t="shared" si="209"/>
        <v>1.8994999999999997</v>
      </c>
      <c r="M1425" s="19">
        <f t="shared" si="210"/>
        <v>0.11721511470347307</v>
      </c>
      <c r="N1425" s="19">
        <f t="shared" si="211"/>
        <v>-0.20975258235467706</v>
      </c>
      <c r="O1425" s="19">
        <f t="shared" si="212"/>
        <v>-7.5719978884239538E-3</v>
      </c>
      <c r="P1425" s="19">
        <f t="shared" si="213"/>
        <v>2.0064948431003021E-2</v>
      </c>
      <c r="Q1425" s="1"/>
    </row>
    <row r="1426" spans="1:17">
      <c r="A1426" s="3">
        <v>40407</v>
      </c>
      <c r="B1426" s="9">
        <f t="shared" si="214"/>
        <v>40407</v>
      </c>
      <c r="C1426" s="5">
        <v>1.93</v>
      </c>
      <c r="D1426" s="5">
        <v>1.98</v>
      </c>
      <c r="E1426" s="5">
        <v>1.93</v>
      </c>
      <c r="F1426" s="5">
        <v>1.95</v>
      </c>
      <c r="G1426" s="6">
        <v>232300</v>
      </c>
      <c r="H1426" s="10">
        <v>1.95</v>
      </c>
      <c r="I1426" s="7">
        <f t="shared" si="206"/>
        <v>1.5625000000000014E-2</v>
      </c>
      <c r="J1426" s="8">
        <f t="shared" si="207"/>
        <v>1.9945336191213723</v>
      </c>
      <c r="K1426" s="8">
        <f t="shared" si="208"/>
        <v>1.8234663808786278</v>
      </c>
      <c r="L1426" s="8">
        <f t="shared" si="209"/>
        <v>1.909</v>
      </c>
      <c r="M1426" s="19">
        <f t="shared" si="210"/>
        <v>9.381430885515786E-2</v>
      </c>
      <c r="N1426" s="19">
        <f t="shared" si="211"/>
        <v>-0.19963983235023738</v>
      </c>
      <c r="O1426" s="19">
        <f t="shared" si="212"/>
        <v>-5.0523041385305183E-3</v>
      </c>
      <c r="P1426" s="19">
        <f t="shared" si="213"/>
        <v>1.6233372663825043E-2</v>
      </c>
      <c r="Q1426" s="1"/>
    </row>
    <row r="1427" spans="1:17">
      <c r="A1427" s="3">
        <v>40408</v>
      </c>
      <c r="B1427" s="9">
        <f t="shared" si="214"/>
        <v>40408</v>
      </c>
      <c r="C1427" s="5">
        <v>1.97</v>
      </c>
      <c r="D1427" s="5">
        <v>1.97</v>
      </c>
      <c r="E1427" s="5">
        <v>1.92</v>
      </c>
      <c r="F1427" s="5">
        <v>1.94</v>
      </c>
      <c r="G1427" s="6">
        <v>321500</v>
      </c>
      <c r="H1427" s="10">
        <v>1.94</v>
      </c>
      <c r="I1427" s="7">
        <f t="shared" si="206"/>
        <v>-5.1282051282051325E-3</v>
      </c>
      <c r="J1427" s="8">
        <f t="shared" si="207"/>
        <v>1.9974638652848691</v>
      </c>
      <c r="K1427" s="8">
        <f t="shared" si="208"/>
        <v>1.824536134715131</v>
      </c>
      <c r="L1427" s="8">
        <f t="shared" si="209"/>
        <v>1.911</v>
      </c>
      <c r="M1427" s="19">
        <f t="shared" si="210"/>
        <v>9.4779011102861882E-2</v>
      </c>
      <c r="N1427" s="19">
        <f t="shared" si="211"/>
        <v>1.02831034996319E-2</v>
      </c>
      <c r="O1427" s="19">
        <f t="shared" si="212"/>
        <v>1.4691385170973567E-3</v>
      </c>
      <c r="P1427" s="19">
        <f t="shared" si="213"/>
        <v>5.866594787383748E-4</v>
      </c>
      <c r="Q1427" s="1"/>
    </row>
    <row r="1428" spans="1:17">
      <c r="A1428" s="3">
        <v>40409</v>
      </c>
      <c r="B1428" s="9">
        <f t="shared" si="214"/>
        <v>40409</v>
      </c>
      <c r="C1428" s="5">
        <v>1.95</v>
      </c>
      <c r="D1428" s="5">
        <v>1.95</v>
      </c>
      <c r="E1428" s="5">
        <v>1.95</v>
      </c>
      <c r="F1428" s="5">
        <v>1.95</v>
      </c>
      <c r="G1428" s="6">
        <v>315500</v>
      </c>
      <c r="H1428" s="10">
        <v>1.95</v>
      </c>
      <c r="I1428" s="7">
        <f t="shared" si="206"/>
        <v>5.1546391752577371E-3</v>
      </c>
      <c r="J1428" s="8">
        <f t="shared" si="207"/>
        <v>1.9980536633144095</v>
      </c>
      <c r="K1428" s="8">
        <f t="shared" si="208"/>
        <v>1.8349463366855912</v>
      </c>
      <c r="L1428" s="8">
        <f t="shared" si="209"/>
        <v>1.9165000000000003</v>
      </c>
      <c r="M1428" s="19">
        <f t="shared" si="210"/>
        <v>8.8889426010917691E-2</v>
      </c>
      <c r="N1428" s="19">
        <f t="shared" si="211"/>
        <v>-6.2140182973130356E-2</v>
      </c>
      <c r="O1428" s="19">
        <f t="shared" si="212"/>
        <v>2.9527344138277373E-4</v>
      </c>
      <c r="P1428" s="19">
        <f t="shared" si="213"/>
        <v>5.7056704837942455E-3</v>
      </c>
      <c r="Q1428" s="1"/>
    </row>
    <row r="1429" spans="1:17">
      <c r="A1429" s="3">
        <v>40410</v>
      </c>
      <c r="B1429" s="9">
        <f t="shared" si="214"/>
        <v>40410</v>
      </c>
      <c r="C1429" s="5">
        <v>1.94</v>
      </c>
      <c r="D1429" s="5">
        <v>1.95</v>
      </c>
      <c r="E1429" s="5">
        <v>1.93</v>
      </c>
      <c r="F1429" s="5">
        <v>1.95</v>
      </c>
      <c r="G1429" s="6">
        <v>223100</v>
      </c>
      <c r="H1429" s="10">
        <v>1.95</v>
      </c>
      <c r="I1429" s="7">
        <f t="shared" si="206"/>
        <v>0</v>
      </c>
      <c r="J1429" s="8">
        <f t="shared" si="207"/>
        <v>1.9967261667690777</v>
      </c>
      <c r="K1429" s="8">
        <f t="shared" si="208"/>
        <v>1.8472738332309226</v>
      </c>
      <c r="L1429" s="8">
        <f t="shared" si="209"/>
        <v>1.9220000000000002</v>
      </c>
      <c r="M1429" s="19">
        <f t="shared" si="210"/>
        <v>8.0904265978130371E-2</v>
      </c>
      <c r="N1429" s="19">
        <f t="shared" si="211"/>
        <v>-8.9832507544896911E-2</v>
      </c>
      <c r="O1429" s="19">
        <f t="shared" si="212"/>
        <v>-6.6439484069198739E-4</v>
      </c>
      <c r="P1429" s="19">
        <f t="shared" si="213"/>
        <v>6.7181782370803744E-3</v>
      </c>
      <c r="Q1429" s="1"/>
    </row>
    <row r="1430" spans="1:17">
      <c r="A1430" s="3">
        <v>40413</v>
      </c>
      <c r="B1430" s="9">
        <f t="shared" si="214"/>
        <v>40413</v>
      </c>
      <c r="C1430" s="5">
        <v>1.93</v>
      </c>
      <c r="D1430" s="5">
        <v>1.95</v>
      </c>
      <c r="E1430" s="5">
        <v>1.9</v>
      </c>
      <c r="F1430" s="5">
        <v>1.9</v>
      </c>
      <c r="G1430" s="6">
        <v>9400</v>
      </c>
      <c r="H1430" s="10">
        <v>1.9</v>
      </c>
      <c r="I1430" s="7">
        <f t="shared" si="206"/>
        <v>-2.5641025641025664E-2</v>
      </c>
      <c r="J1430" s="8">
        <f t="shared" si="207"/>
        <v>1.9882614531380529</v>
      </c>
      <c r="K1430" s="8">
        <f t="shared" si="208"/>
        <v>1.8627385468619475</v>
      </c>
      <c r="L1430" s="8">
        <f t="shared" si="209"/>
        <v>1.9255000000000002</v>
      </c>
      <c r="M1430" s="19">
        <f t="shared" si="210"/>
        <v>6.73862182578263E-2</v>
      </c>
      <c r="N1430" s="19">
        <f t="shared" si="211"/>
        <v>-0.16708695835591911</v>
      </c>
      <c r="O1430" s="19">
        <f t="shared" si="212"/>
        <v>-4.2392961898834536E-3</v>
      </c>
      <c r="P1430" s="19">
        <f t="shared" si="213"/>
        <v>8.3716411464437503E-3</v>
      </c>
      <c r="Q1430" s="1"/>
    </row>
    <row r="1431" spans="1:17">
      <c r="A1431" s="3">
        <v>40414</v>
      </c>
      <c r="B1431" s="9">
        <f t="shared" si="214"/>
        <v>40414</v>
      </c>
      <c r="C1431" s="5">
        <v>1.9</v>
      </c>
      <c r="D1431" s="5">
        <v>1.9</v>
      </c>
      <c r="E1431" s="5">
        <v>1.86</v>
      </c>
      <c r="F1431" s="5">
        <v>1.9</v>
      </c>
      <c r="G1431" s="6">
        <v>30500</v>
      </c>
      <c r="H1431" s="10">
        <v>1.9</v>
      </c>
      <c r="I1431" s="7">
        <f t="shared" si="206"/>
        <v>0</v>
      </c>
      <c r="J1431" s="8">
        <f t="shared" si="207"/>
        <v>1.9840243310442505</v>
      </c>
      <c r="K1431" s="8">
        <f t="shared" si="208"/>
        <v>1.87097566895575</v>
      </c>
      <c r="L1431" s="8">
        <f t="shared" si="209"/>
        <v>1.9275000000000002</v>
      </c>
      <c r="M1431" s="19">
        <f t="shared" si="210"/>
        <v>6.0422304770856E-2</v>
      </c>
      <c r="N1431" s="19">
        <f t="shared" si="211"/>
        <v>-0.10334328987458061</v>
      </c>
      <c r="O1431" s="19">
        <f t="shared" si="212"/>
        <v>-2.1310688728160177E-3</v>
      </c>
      <c r="P1431" s="19">
        <f t="shared" si="213"/>
        <v>4.4220495182638892E-3</v>
      </c>
      <c r="Q1431" s="1"/>
    </row>
    <row r="1432" spans="1:17">
      <c r="A1432" s="3">
        <v>40415</v>
      </c>
      <c r="B1432" s="9">
        <f t="shared" si="214"/>
        <v>40415</v>
      </c>
      <c r="C1432" s="5">
        <v>1.87</v>
      </c>
      <c r="D1432" s="5">
        <v>1.89</v>
      </c>
      <c r="E1432" s="5">
        <v>1.82</v>
      </c>
      <c r="F1432" s="5">
        <v>1.88</v>
      </c>
      <c r="G1432" s="6">
        <v>69200</v>
      </c>
      <c r="H1432" s="10">
        <v>1.88</v>
      </c>
      <c r="I1432" s="7">
        <f t="shared" si="206"/>
        <v>-1.0526315789473694E-2</v>
      </c>
      <c r="J1432" s="8">
        <f t="shared" si="207"/>
        <v>1.98402433104425</v>
      </c>
      <c r="K1432" s="8">
        <f t="shared" si="208"/>
        <v>1.8709756689557495</v>
      </c>
      <c r="L1432" s="8">
        <f t="shared" si="209"/>
        <v>1.9274999999999998</v>
      </c>
      <c r="M1432" s="19">
        <f t="shared" si="210"/>
        <v>6.0422304770856014E-2</v>
      </c>
      <c r="N1432" s="19">
        <f t="shared" si="211"/>
        <v>2.2967988163384738E-16</v>
      </c>
      <c r="O1432" s="19">
        <f t="shared" si="212"/>
        <v>-2.2383254222307113E-16</v>
      </c>
      <c r="P1432" s="19">
        <f t="shared" si="213"/>
        <v>-2.3735702030690902E-16</v>
      </c>
      <c r="Q1432" s="1"/>
    </row>
    <row r="1433" spans="1:17">
      <c r="A1433" s="3">
        <v>40416</v>
      </c>
      <c r="B1433" s="9">
        <f t="shared" si="214"/>
        <v>40416</v>
      </c>
      <c r="C1433" s="5">
        <v>1.88</v>
      </c>
      <c r="D1433" s="5">
        <v>1.95</v>
      </c>
      <c r="E1433" s="5">
        <v>1.88</v>
      </c>
      <c r="F1433" s="5">
        <v>1.9</v>
      </c>
      <c r="G1433" s="6">
        <v>66500</v>
      </c>
      <c r="H1433" s="10">
        <v>1.9</v>
      </c>
      <c r="I1433" s="7">
        <f t="shared" si="206"/>
        <v>1.0638297872340436E-2</v>
      </c>
      <c r="J1433" s="8">
        <f t="shared" si="207"/>
        <v>1.983353410012392</v>
      </c>
      <c r="K1433" s="8">
        <f t="shared" si="208"/>
        <v>1.8726465899876075</v>
      </c>
      <c r="L1433" s="8">
        <f t="shared" si="209"/>
        <v>1.9279999999999997</v>
      </c>
      <c r="M1433" s="19">
        <f t="shared" si="210"/>
        <v>5.9117839221076475E-2</v>
      </c>
      <c r="N1433" s="19">
        <f t="shared" si="211"/>
        <v>-2.158913922146069E-2</v>
      </c>
      <c r="O1433" s="19">
        <f t="shared" si="212"/>
        <v>-3.3816169558008259E-4</v>
      </c>
      <c r="P1433" s="19">
        <f t="shared" si="213"/>
        <v>8.9307469871617638E-4</v>
      </c>
      <c r="Q1433" s="1"/>
    </row>
    <row r="1434" spans="1:17">
      <c r="A1434" s="3">
        <v>40417</v>
      </c>
      <c r="B1434" s="9">
        <f t="shared" si="214"/>
        <v>40417</v>
      </c>
      <c r="C1434" s="5">
        <v>1.89</v>
      </c>
      <c r="D1434" s="5">
        <v>1.9</v>
      </c>
      <c r="E1434" s="5">
        <v>1.89</v>
      </c>
      <c r="F1434" s="5">
        <v>1.89</v>
      </c>
      <c r="G1434" s="6">
        <v>6000</v>
      </c>
      <c r="H1434" s="10">
        <v>1.89</v>
      </c>
      <c r="I1434" s="7">
        <f t="shared" si="206"/>
        <v>-5.2631578947368472E-3</v>
      </c>
      <c r="J1434" s="8">
        <f t="shared" si="207"/>
        <v>1.9837581163127744</v>
      </c>
      <c r="K1434" s="8">
        <f t="shared" si="208"/>
        <v>1.868241883687225</v>
      </c>
      <c r="L1434" s="8">
        <f t="shared" si="209"/>
        <v>1.9259999999999997</v>
      </c>
      <c r="M1434" s="19">
        <f t="shared" si="210"/>
        <v>6.1831518517057718E-2</v>
      </c>
      <c r="N1434" s="19">
        <f t="shared" si="211"/>
        <v>4.5902883659756158E-2</v>
      </c>
      <c r="O1434" s="19">
        <f t="shared" si="212"/>
        <v>2.040515312800178E-4</v>
      </c>
      <c r="P1434" s="19">
        <f t="shared" si="213"/>
        <v>-2.3521289729375077E-3</v>
      </c>
      <c r="Q1434" s="1"/>
    </row>
    <row r="1435" spans="1:17">
      <c r="A1435" s="3">
        <v>40420</v>
      </c>
      <c r="B1435" s="9">
        <f t="shared" si="214"/>
        <v>40420</v>
      </c>
      <c r="C1435" s="5">
        <v>1.9</v>
      </c>
      <c r="D1435" s="5">
        <v>1.94</v>
      </c>
      <c r="E1435" s="5">
        <v>1.88</v>
      </c>
      <c r="F1435" s="5">
        <v>1.89</v>
      </c>
      <c r="G1435" s="6">
        <v>18600</v>
      </c>
      <c r="H1435" s="10">
        <v>1.89</v>
      </c>
      <c r="I1435" s="7">
        <f t="shared" si="206"/>
        <v>0</v>
      </c>
      <c r="J1435" s="8">
        <f t="shared" si="207"/>
        <v>1.9843132638101304</v>
      </c>
      <c r="K1435" s="8">
        <f t="shared" si="208"/>
        <v>1.8666867361898696</v>
      </c>
      <c r="L1435" s="8">
        <f t="shared" si="209"/>
        <v>1.9255</v>
      </c>
      <c r="M1435" s="19">
        <f t="shared" si="210"/>
        <v>6.3013533733223284E-2</v>
      </c>
      <c r="N1435" s="19">
        <f t="shared" si="211"/>
        <v>1.9116710126397408E-2</v>
      </c>
      <c r="O1435" s="19">
        <f t="shared" si="212"/>
        <v>2.7984636473111173E-4</v>
      </c>
      <c r="P1435" s="19">
        <f t="shared" si="213"/>
        <v>-8.3241228608263624E-4</v>
      </c>
      <c r="Q1435" s="1"/>
    </row>
    <row r="1436" spans="1:17">
      <c r="A1436" s="3">
        <v>40421</v>
      </c>
      <c r="B1436" s="9">
        <f t="shared" si="214"/>
        <v>40421</v>
      </c>
      <c r="C1436" s="5">
        <v>1.89</v>
      </c>
      <c r="D1436" s="5">
        <v>1.89</v>
      </c>
      <c r="E1436" s="5">
        <v>1.83</v>
      </c>
      <c r="F1436" s="5">
        <v>1.83</v>
      </c>
      <c r="G1436" s="6">
        <v>19200</v>
      </c>
      <c r="H1436" s="10">
        <v>1.83</v>
      </c>
      <c r="I1436" s="7">
        <f t="shared" si="206"/>
        <v>-3.1746031746031661E-2</v>
      </c>
      <c r="J1436" s="8">
        <f t="shared" si="207"/>
        <v>1.9931753139363384</v>
      </c>
      <c r="K1436" s="8">
        <f t="shared" si="208"/>
        <v>1.8518246860636614</v>
      </c>
      <c r="L1436" s="8">
        <f t="shared" si="209"/>
        <v>1.9224999999999999</v>
      </c>
      <c r="M1436" s="19">
        <f t="shared" si="210"/>
        <v>7.6330458782866525E-2</v>
      </c>
      <c r="N1436" s="19">
        <f t="shared" si="211"/>
        <v>0.21133436359913299</v>
      </c>
      <c r="O1436" s="19">
        <f t="shared" si="212"/>
        <v>4.4660539683092932E-3</v>
      </c>
      <c r="P1436" s="19">
        <f t="shared" si="213"/>
        <v>-7.9617269668629271E-3</v>
      </c>
      <c r="Q1436" s="1"/>
    </row>
    <row r="1437" spans="1:17">
      <c r="A1437" s="3">
        <v>40422</v>
      </c>
      <c r="B1437" s="9">
        <f t="shared" si="214"/>
        <v>40422</v>
      </c>
      <c r="C1437" s="5">
        <v>1.85</v>
      </c>
      <c r="D1437" s="5">
        <v>1.88</v>
      </c>
      <c r="E1437" s="5">
        <v>1.84</v>
      </c>
      <c r="F1437" s="5">
        <v>1.85</v>
      </c>
      <c r="G1437" s="6">
        <v>132400</v>
      </c>
      <c r="H1437" s="10">
        <v>1.85</v>
      </c>
      <c r="I1437" s="7">
        <f t="shared" si="206"/>
        <v>1.0928961748633888E-2</v>
      </c>
      <c r="J1437" s="8">
        <f t="shared" si="207"/>
        <v>1.9969415362466849</v>
      </c>
      <c r="K1437" s="8">
        <f t="shared" si="208"/>
        <v>1.8430584637533141</v>
      </c>
      <c r="L1437" s="8">
        <f t="shared" si="209"/>
        <v>1.9199999999999995</v>
      </c>
      <c r="M1437" s="19">
        <f t="shared" si="210"/>
        <v>8.3493321302458415E-2</v>
      </c>
      <c r="N1437" s="19">
        <f t="shared" si="211"/>
        <v>9.3840160714449908E-2</v>
      </c>
      <c r="O1437" s="19">
        <f t="shared" si="212"/>
        <v>1.8895589785870709E-3</v>
      </c>
      <c r="P1437" s="19">
        <f t="shared" si="213"/>
        <v>-4.7338294906205452E-3</v>
      </c>
      <c r="Q1437" s="1"/>
    </row>
    <row r="1438" spans="1:17">
      <c r="A1438" s="3">
        <v>40423</v>
      </c>
      <c r="B1438" s="9">
        <f t="shared" si="214"/>
        <v>40423</v>
      </c>
      <c r="C1438" s="5">
        <v>1.87</v>
      </c>
      <c r="D1438" s="5">
        <v>1.9</v>
      </c>
      <c r="E1438" s="5">
        <v>1.8</v>
      </c>
      <c r="F1438" s="5">
        <v>1.87</v>
      </c>
      <c r="G1438" s="6">
        <v>430200</v>
      </c>
      <c r="H1438" s="10">
        <v>1.87</v>
      </c>
      <c r="I1438" s="7">
        <f t="shared" si="206"/>
        <v>1.081081081081082E-2</v>
      </c>
      <c r="J1438" s="8">
        <f t="shared" si="207"/>
        <v>1.9945875308175531</v>
      </c>
      <c r="K1438" s="8">
        <f t="shared" si="208"/>
        <v>1.8374124691824454</v>
      </c>
      <c r="L1438" s="8">
        <f t="shared" si="209"/>
        <v>1.9159999999999993</v>
      </c>
      <c r="M1438" s="19">
        <f t="shared" si="210"/>
        <v>8.5541523349432047E-2</v>
      </c>
      <c r="N1438" s="19">
        <f t="shared" si="211"/>
        <v>2.4531327955608875E-2</v>
      </c>
      <c r="O1438" s="19">
        <f t="shared" si="212"/>
        <v>-1.1788053813313964E-3</v>
      </c>
      <c r="P1438" s="19">
        <f t="shared" si="213"/>
        <v>-3.0633833282590686E-3</v>
      </c>
      <c r="Q1438" s="1"/>
    </row>
    <row r="1439" spans="1:17">
      <c r="A1439" s="3">
        <v>40424</v>
      </c>
      <c r="B1439" s="9">
        <f t="shared" si="214"/>
        <v>40424</v>
      </c>
      <c r="C1439" s="5">
        <v>1.89</v>
      </c>
      <c r="D1439" s="5">
        <v>1.98</v>
      </c>
      <c r="E1439" s="5">
        <v>1.89</v>
      </c>
      <c r="F1439" s="5">
        <v>1.95</v>
      </c>
      <c r="G1439" s="6">
        <v>163300</v>
      </c>
      <c r="H1439" s="10">
        <v>1.95</v>
      </c>
      <c r="I1439" s="7">
        <f t="shared" si="206"/>
        <v>4.2780748663101519E-2</v>
      </c>
      <c r="J1439" s="8">
        <f t="shared" si="207"/>
        <v>1.9891927037936099</v>
      </c>
      <c r="K1439" s="8">
        <f t="shared" si="208"/>
        <v>1.8398072962063894</v>
      </c>
      <c r="L1439" s="8">
        <f t="shared" si="209"/>
        <v>1.9144999999999996</v>
      </c>
      <c r="M1439" s="19">
        <f t="shared" si="210"/>
        <v>8.1196225221656301E-2</v>
      </c>
      <c r="N1439" s="19">
        <f t="shared" si="211"/>
        <v>-5.0797530341205883E-2</v>
      </c>
      <c r="O1439" s="19">
        <f t="shared" si="212"/>
        <v>-2.7047331543940639E-3</v>
      </c>
      <c r="P1439" s="19">
        <f t="shared" si="213"/>
        <v>1.3033693109797918E-3</v>
      </c>
      <c r="Q1439" s="1"/>
    </row>
    <row r="1440" spans="1:17">
      <c r="A1440" s="3">
        <v>40427</v>
      </c>
      <c r="B1440" s="9">
        <f t="shared" si="214"/>
        <v>40427</v>
      </c>
      <c r="C1440" s="5">
        <v>1.95</v>
      </c>
      <c r="D1440" s="5">
        <v>2</v>
      </c>
      <c r="E1440" s="5">
        <v>1.95</v>
      </c>
      <c r="F1440" s="5">
        <v>1.98</v>
      </c>
      <c r="G1440" s="6">
        <v>420900</v>
      </c>
      <c r="H1440" s="10">
        <v>1.98</v>
      </c>
      <c r="I1440" s="7">
        <f t="shared" si="206"/>
        <v>1.5384615384615399E-2</v>
      </c>
      <c r="J1440" s="8">
        <f t="shared" si="207"/>
        <v>1.9945875308175536</v>
      </c>
      <c r="K1440" s="8">
        <f t="shared" si="208"/>
        <v>1.8374124691824458</v>
      </c>
      <c r="L1440" s="8">
        <f t="shared" si="209"/>
        <v>1.9159999999999997</v>
      </c>
      <c r="M1440" s="19">
        <f t="shared" si="210"/>
        <v>8.5541523349432033E-2</v>
      </c>
      <c r="N1440" s="19">
        <f t="shared" si="211"/>
        <v>5.3516011562281016E-2</v>
      </c>
      <c r="O1440" s="19">
        <f t="shared" si="212"/>
        <v>2.7120685761892957E-3</v>
      </c>
      <c r="P1440" s="19">
        <f t="shared" si="213"/>
        <v>-1.3016727506633967E-3</v>
      </c>
      <c r="Q1440" s="1"/>
    </row>
    <row r="1441" spans="1:17">
      <c r="A1441" s="3">
        <v>40428</v>
      </c>
      <c r="B1441" s="9">
        <f t="shared" si="214"/>
        <v>40428</v>
      </c>
      <c r="C1441" s="5">
        <v>1.99</v>
      </c>
      <c r="D1441" s="5">
        <v>2.1</v>
      </c>
      <c r="E1441" s="5">
        <v>1.98</v>
      </c>
      <c r="F1441" s="5">
        <v>2.1</v>
      </c>
      <c r="G1441" s="6">
        <v>274900</v>
      </c>
      <c r="H1441" s="10">
        <v>2.1</v>
      </c>
      <c r="I1441" s="7">
        <f t="shared" si="206"/>
        <v>6.0606060606060663E-2</v>
      </c>
      <c r="J1441" s="8">
        <f t="shared" si="207"/>
        <v>2.0352631424039247</v>
      </c>
      <c r="K1441" s="8">
        <f t="shared" si="208"/>
        <v>1.8117368575960746</v>
      </c>
      <c r="L1441" s="8">
        <f t="shared" si="209"/>
        <v>1.9234999999999995</v>
      </c>
      <c r="M1441" s="19">
        <f t="shared" si="210"/>
        <v>0.12337679385980958</v>
      </c>
      <c r="N1441" s="19">
        <f t="shared" si="211"/>
        <v>0.44230297788622164</v>
      </c>
      <c r="O1441" s="19">
        <f t="shared" si="212"/>
        <v>2.0392994019018434E-2</v>
      </c>
      <c r="P1441" s="19">
        <f t="shared" si="213"/>
        <v>-1.3973787604584802E-2</v>
      </c>
      <c r="Q1441" s="1"/>
    </row>
    <row r="1442" spans="1:17">
      <c r="A1442" s="3">
        <v>40429</v>
      </c>
      <c r="B1442" s="9">
        <f t="shared" si="214"/>
        <v>40429</v>
      </c>
      <c r="C1442" s="5">
        <v>2.1</v>
      </c>
      <c r="D1442" s="5">
        <v>2.19</v>
      </c>
      <c r="E1442" s="5">
        <v>2.0499999999999998</v>
      </c>
      <c r="F1442" s="5">
        <v>2.17</v>
      </c>
      <c r="G1442" s="6">
        <v>169800</v>
      </c>
      <c r="H1442" s="10">
        <v>2.17</v>
      </c>
      <c r="I1442" s="7">
        <f t="shared" si="206"/>
        <v>3.3333333333333257E-2</v>
      </c>
      <c r="J1442" s="8">
        <f t="shared" si="207"/>
        <v>2.0887126368465099</v>
      </c>
      <c r="K1442" s="8">
        <f t="shared" si="208"/>
        <v>1.7792873631534902</v>
      </c>
      <c r="L1442" s="8">
        <f t="shared" si="209"/>
        <v>1.9339999999999999</v>
      </c>
      <c r="M1442" s="19">
        <f t="shared" si="210"/>
        <v>0.17390404726115455</v>
      </c>
      <c r="N1442" s="19">
        <f t="shared" si="211"/>
        <v>0.40953611956198183</v>
      </c>
      <c r="O1442" s="19">
        <f t="shared" si="212"/>
        <v>2.6261711976690149E-2</v>
      </c>
      <c r="P1442" s="19">
        <f t="shared" si="213"/>
        <v>-1.7910710546365102E-2</v>
      </c>
      <c r="Q1442" s="1"/>
    </row>
    <row r="1443" spans="1:17">
      <c r="A1443" s="3">
        <v>40430</v>
      </c>
      <c r="B1443" s="9">
        <f t="shared" si="214"/>
        <v>40430</v>
      </c>
      <c r="C1443" s="5">
        <v>2.19</v>
      </c>
      <c r="D1443" s="5">
        <v>2.19</v>
      </c>
      <c r="E1443" s="5">
        <v>2.11</v>
      </c>
      <c r="F1443" s="5">
        <v>2.16</v>
      </c>
      <c r="G1443" s="6">
        <v>68700</v>
      </c>
      <c r="H1443" s="10">
        <v>2.16</v>
      </c>
      <c r="I1443" s="7">
        <f t="shared" si="206"/>
        <v>-4.608294930875478E-3</v>
      </c>
      <c r="J1443" s="8">
        <f t="shared" si="207"/>
        <v>2.127963892905389</v>
      </c>
      <c r="K1443" s="8">
        <f t="shared" si="208"/>
        <v>1.7610361070946112</v>
      </c>
      <c r="L1443" s="8">
        <f t="shared" si="209"/>
        <v>1.9445000000000001</v>
      </c>
      <c r="M1443" s="19">
        <f t="shared" si="210"/>
        <v>0.2083590360995731</v>
      </c>
      <c r="N1443" s="19">
        <f t="shared" si="211"/>
        <v>0.19812643455432022</v>
      </c>
      <c r="O1443" s="19">
        <f t="shared" si="212"/>
        <v>1.8792080521971552E-2</v>
      </c>
      <c r="P1443" s="19">
        <f t="shared" si="213"/>
        <v>-1.0257621358323872E-2</v>
      </c>
      <c r="Q1443" s="1"/>
    </row>
    <row r="1444" spans="1:17">
      <c r="A1444" s="3">
        <v>40431</v>
      </c>
      <c r="B1444" s="9">
        <f t="shared" si="214"/>
        <v>40431</v>
      </c>
      <c r="C1444" s="5">
        <v>2.2999999999999998</v>
      </c>
      <c r="D1444" s="5">
        <v>2.48</v>
      </c>
      <c r="E1444" s="5">
        <v>2.25</v>
      </c>
      <c r="F1444" s="5">
        <v>2.2799999999999998</v>
      </c>
      <c r="G1444" s="6">
        <v>686000</v>
      </c>
      <c r="H1444" s="10">
        <v>2.2799999999999998</v>
      </c>
      <c r="I1444" s="7">
        <f t="shared" si="206"/>
        <v>5.5555555555555393E-2</v>
      </c>
      <c r="J1444" s="8">
        <f t="shared" si="207"/>
        <v>2.19658938332039</v>
      </c>
      <c r="K1444" s="8">
        <f t="shared" si="208"/>
        <v>1.7294106166796106</v>
      </c>
      <c r="L1444" s="8">
        <f t="shared" si="209"/>
        <v>1.9630000000000003</v>
      </c>
      <c r="M1444" s="19">
        <f t="shared" si="210"/>
        <v>0.27013756139518869</v>
      </c>
      <c r="N1444" s="19">
        <f t="shared" si="211"/>
        <v>0.29650034119994745</v>
      </c>
      <c r="O1444" s="19">
        <f t="shared" si="212"/>
        <v>3.2249367878749123E-2</v>
      </c>
      <c r="P1444" s="19">
        <f t="shared" si="213"/>
        <v>-1.7958456551567772E-2</v>
      </c>
      <c r="Q1444" s="1"/>
    </row>
    <row r="1445" spans="1:17">
      <c r="A1445" s="3">
        <v>40434</v>
      </c>
      <c r="B1445" s="9">
        <f t="shared" si="214"/>
        <v>40434</v>
      </c>
      <c r="C1445" s="5">
        <v>2.34</v>
      </c>
      <c r="D1445" s="5">
        <v>2.35</v>
      </c>
      <c r="E1445" s="5">
        <v>2.2799999999999998</v>
      </c>
      <c r="F1445" s="5">
        <v>2.2799999999999998</v>
      </c>
      <c r="G1445" s="6">
        <v>1273000</v>
      </c>
      <c r="H1445" s="10">
        <v>2.2799999999999998</v>
      </c>
      <c r="I1445" s="7">
        <f t="shared" si="206"/>
        <v>0</v>
      </c>
      <c r="J1445" s="8">
        <f t="shared" si="207"/>
        <v>2.2511777192886195</v>
      </c>
      <c r="K1445" s="8">
        <f t="shared" si="208"/>
        <v>1.7108222807113811</v>
      </c>
      <c r="L1445" s="8">
        <f t="shared" si="209"/>
        <v>1.9810000000000003</v>
      </c>
      <c r="M1445" s="19">
        <f t="shared" si="210"/>
        <v>0.31584545318906648</v>
      </c>
      <c r="N1445" s="19">
        <f t="shared" si="211"/>
        <v>0.16920228182193062</v>
      </c>
      <c r="O1445" s="19">
        <f t="shared" si="212"/>
        <v>2.4851406631909136E-2</v>
      </c>
      <c r="P1445" s="19">
        <f t="shared" si="213"/>
        <v>-1.0748364667679828E-2</v>
      </c>
      <c r="Q1445" s="1"/>
    </row>
    <row r="1446" spans="1:17">
      <c r="A1446" s="3">
        <v>40435</v>
      </c>
      <c r="B1446" s="9">
        <f t="shared" si="214"/>
        <v>40435</v>
      </c>
      <c r="C1446" s="5">
        <v>2.2599999999999998</v>
      </c>
      <c r="D1446" s="5">
        <v>2.3199999999999998</v>
      </c>
      <c r="E1446" s="5">
        <v>2.2400000000000002</v>
      </c>
      <c r="F1446" s="5">
        <v>2.29</v>
      </c>
      <c r="G1446" s="6">
        <v>181300</v>
      </c>
      <c r="H1446" s="10">
        <v>2.29</v>
      </c>
      <c r="I1446" s="7">
        <f t="shared" si="206"/>
        <v>4.385964912280803E-3</v>
      </c>
      <c r="J1446" s="8">
        <f t="shared" si="207"/>
        <v>2.2992374478712763</v>
      </c>
      <c r="K1446" s="8">
        <f t="shared" si="208"/>
        <v>1.6967625521287237</v>
      </c>
      <c r="L1446" s="8">
        <f t="shared" si="209"/>
        <v>1.998</v>
      </c>
      <c r="M1446" s="19">
        <f t="shared" si="210"/>
        <v>0.35507319217217509</v>
      </c>
      <c r="N1446" s="19">
        <f t="shared" si="211"/>
        <v>0.12419915685671343</v>
      </c>
      <c r="O1446" s="19">
        <f t="shared" si="212"/>
        <v>2.1348704800544925E-2</v>
      </c>
      <c r="P1446" s="19">
        <f t="shared" si="213"/>
        <v>-8.2181116888489156E-3</v>
      </c>
      <c r="Q1446" s="1"/>
    </row>
    <row r="1447" spans="1:17">
      <c r="A1447" s="3">
        <v>40436</v>
      </c>
      <c r="B1447" s="9">
        <f t="shared" si="214"/>
        <v>40436</v>
      </c>
      <c r="C1447" s="5">
        <v>2.33</v>
      </c>
      <c r="D1447" s="5">
        <v>2.34</v>
      </c>
      <c r="E1447" s="5">
        <v>2.29</v>
      </c>
      <c r="F1447" s="5">
        <v>2.2999999999999998</v>
      </c>
      <c r="G1447" s="6">
        <v>337500</v>
      </c>
      <c r="H1447" s="10">
        <v>2.2999999999999998</v>
      </c>
      <c r="I1447" s="7">
        <f t="shared" si="206"/>
        <v>4.3668122270741428E-3</v>
      </c>
      <c r="J1447" s="8">
        <f t="shared" si="207"/>
        <v>2.3431330004753419</v>
      </c>
      <c r="K1447" s="8">
        <f t="shared" si="208"/>
        <v>1.6888669995246581</v>
      </c>
      <c r="L1447" s="8">
        <f t="shared" si="209"/>
        <v>2.016</v>
      </c>
      <c r="M1447" s="19">
        <f t="shared" si="210"/>
        <v>0.38739936367685018</v>
      </c>
      <c r="N1447" s="19">
        <f t="shared" si="211"/>
        <v>9.1040867678346515E-2</v>
      </c>
      <c r="O1447" s="19">
        <f t="shared" si="212"/>
        <v>1.9091352502415899E-2</v>
      </c>
      <c r="P1447" s="19">
        <f t="shared" si="213"/>
        <v>-4.6533043731782058E-3</v>
      </c>
      <c r="Q1447" s="1"/>
    </row>
    <row r="1448" spans="1:17">
      <c r="A1448" s="3">
        <v>40437</v>
      </c>
      <c r="B1448" s="9">
        <f t="shared" si="214"/>
        <v>40437</v>
      </c>
      <c r="C1448" s="5">
        <v>2.29</v>
      </c>
      <c r="D1448" s="5">
        <v>2.2999999999999998</v>
      </c>
      <c r="E1448" s="5">
        <v>2.2599999999999998</v>
      </c>
      <c r="F1448" s="5">
        <v>2.29</v>
      </c>
      <c r="G1448" s="6">
        <v>82100</v>
      </c>
      <c r="H1448" s="10">
        <v>2.29</v>
      </c>
      <c r="I1448" s="7">
        <f t="shared" si="206"/>
        <v>-4.347826086956429E-3</v>
      </c>
      <c r="J1448" s="8">
        <f t="shared" si="207"/>
        <v>2.3794159349683555</v>
      </c>
      <c r="K1448" s="8">
        <f t="shared" si="208"/>
        <v>1.6865840650316444</v>
      </c>
      <c r="L1448" s="8">
        <f t="shared" si="209"/>
        <v>2.0329999999999999</v>
      </c>
      <c r="M1448" s="19">
        <f t="shared" si="210"/>
        <v>0.4107900011042212</v>
      </c>
      <c r="N1448" s="19">
        <f t="shared" si="211"/>
        <v>6.0378616023960115E-2</v>
      </c>
      <c r="O1448" s="19">
        <f t="shared" si="212"/>
        <v>1.5484795137814623E-2</v>
      </c>
      <c r="P1448" s="19">
        <f t="shared" si="213"/>
        <v>-1.351755048595479E-3</v>
      </c>
      <c r="Q1448" s="1"/>
    </row>
    <row r="1449" spans="1:17">
      <c r="A1449" s="3">
        <v>40438</v>
      </c>
      <c r="B1449" s="9">
        <f t="shared" si="214"/>
        <v>40438</v>
      </c>
      <c r="C1449" s="5">
        <v>2.2799999999999998</v>
      </c>
      <c r="D1449" s="5">
        <v>2.46</v>
      </c>
      <c r="E1449" s="5">
        <v>2.27</v>
      </c>
      <c r="F1449" s="5">
        <v>2.4500000000000002</v>
      </c>
      <c r="G1449" s="6">
        <v>545400</v>
      </c>
      <c r="H1449" s="10">
        <v>2.4500000000000002</v>
      </c>
      <c r="I1449" s="7">
        <f t="shared" si="206"/>
        <v>6.9868995633187839E-2</v>
      </c>
      <c r="J1449" s="8">
        <f t="shared" si="207"/>
        <v>2.4464636405122109</v>
      </c>
      <c r="K1449" s="8">
        <f t="shared" si="208"/>
        <v>1.6695363594877897</v>
      </c>
      <c r="L1449" s="8">
        <f t="shared" si="209"/>
        <v>2.0580000000000003</v>
      </c>
      <c r="M1449" s="19">
        <f t="shared" si="210"/>
        <v>0.46535511287863229</v>
      </c>
      <c r="N1449" s="19">
        <f t="shared" si="211"/>
        <v>0.13282969796669278</v>
      </c>
      <c r="O1449" s="19">
        <f t="shared" si="212"/>
        <v>2.8178219939821957E-2</v>
      </c>
      <c r="P1449" s="19">
        <f t="shared" si="213"/>
        <v>-1.0107830316501212E-2</v>
      </c>
      <c r="Q1449" s="1"/>
    </row>
    <row r="1450" spans="1:17">
      <c r="A1450" s="3">
        <v>40441</v>
      </c>
      <c r="B1450" s="9">
        <f t="shared" si="214"/>
        <v>40441</v>
      </c>
      <c r="C1450" s="5">
        <v>2.48</v>
      </c>
      <c r="D1450" s="5">
        <v>2.5</v>
      </c>
      <c r="E1450" s="5">
        <v>2.4</v>
      </c>
      <c r="F1450" s="5">
        <v>2.4500000000000002</v>
      </c>
      <c r="G1450" s="6">
        <v>316500</v>
      </c>
      <c r="H1450" s="10">
        <v>2.4500000000000002</v>
      </c>
      <c r="I1450" s="7">
        <f t="shared" si="206"/>
        <v>0</v>
      </c>
      <c r="J1450" s="8">
        <f t="shared" si="207"/>
        <v>2.5021761332257952</v>
      </c>
      <c r="K1450" s="8">
        <f t="shared" si="208"/>
        <v>1.6688238667742061</v>
      </c>
      <c r="L1450" s="8">
        <f t="shared" si="209"/>
        <v>2.0855000000000006</v>
      </c>
      <c r="M1450" s="19">
        <f t="shared" si="210"/>
        <v>0.49936502170384089</v>
      </c>
      <c r="N1450" s="19">
        <f t="shared" si="211"/>
        <v>7.308377598953901E-2</v>
      </c>
      <c r="O1450" s="19">
        <f t="shared" si="212"/>
        <v>2.2772663280587302E-2</v>
      </c>
      <c r="P1450" s="19">
        <f t="shared" si="213"/>
        <v>-4.2676082466519381E-4</v>
      </c>
      <c r="Q1450" s="1"/>
    </row>
    <row r="1451" spans="1:17">
      <c r="A1451" s="3">
        <v>40442</v>
      </c>
      <c r="B1451" s="9">
        <f t="shared" si="214"/>
        <v>40442</v>
      </c>
      <c r="C1451" s="5">
        <v>2.44</v>
      </c>
      <c r="D1451" s="5">
        <v>2.6</v>
      </c>
      <c r="E1451" s="5">
        <v>2.4300000000000002</v>
      </c>
      <c r="F1451" s="5">
        <v>2.54</v>
      </c>
      <c r="G1451" s="6">
        <v>181200</v>
      </c>
      <c r="H1451" s="10">
        <v>2.54</v>
      </c>
      <c r="I1451" s="7">
        <f t="shared" si="206"/>
        <v>3.6734693877550961E-2</v>
      </c>
      <c r="J1451" s="8">
        <f t="shared" si="207"/>
        <v>2.5691137730406259</v>
      </c>
      <c r="K1451" s="8">
        <f t="shared" si="208"/>
        <v>1.6658862269593753</v>
      </c>
      <c r="L1451" s="8">
        <f t="shared" si="209"/>
        <v>2.1175000000000006</v>
      </c>
      <c r="M1451" s="19">
        <f t="shared" si="210"/>
        <v>0.54219041580639527</v>
      </c>
      <c r="N1451" s="19">
        <f t="shared" si="211"/>
        <v>8.5759699300590755E-2</v>
      </c>
      <c r="O1451" s="19">
        <f t="shared" si="212"/>
        <v>2.6751769759922921E-2</v>
      </c>
      <c r="P1451" s="19">
        <f t="shared" si="213"/>
        <v>-1.7603054901828819E-3</v>
      </c>
      <c r="Q1451" s="1"/>
    </row>
    <row r="1452" spans="1:17">
      <c r="A1452" s="3">
        <v>40443</v>
      </c>
      <c r="B1452" s="9">
        <f t="shared" si="214"/>
        <v>40443</v>
      </c>
      <c r="C1452" s="5">
        <v>2.5</v>
      </c>
      <c r="D1452" s="5">
        <v>2.5499999999999998</v>
      </c>
      <c r="E1452" s="5">
        <v>2.48</v>
      </c>
      <c r="F1452" s="5">
        <v>2.5299999999999998</v>
      </c>
      <c r="G1452" s="6">
        <v>145500</v>
      </c>
      <c r="H1452" s="10">
        <v>2.5299999999999998</v>
      </c>
      <c r="I1452" s="7">
        <f t="shared" ref="I1452:I1515" si="215">IF(A1453&gt;A1452,(H1452-H1451)/H1451, (H1452-H1453)/H1453)</f>
        <v>-3.937007874015839E-3</v>
      </c>
      <c r="J1452" s="8">
        <f t="shared" ref="J1452:J1515" si="216">(L1452)+2*STDEVPA(H1433:H1452)</f>
        <v>2.6216778561687937</v>
      </c>
      <c r="K1452" s="8">
        <f t="shared" ref="K1452:K1515" si="217">(L1452)-(2*STDEVPA(H1433:H1452))</f>
        <v>1.6783221438312068</v>
      </c>
      <c r="L1452" s="8">
        <f t="shared" ref="L1452:L1515" si="218">AVERAGE(H1433:H1452)</f>
        <v>2.1500000000000004</v>
      </c>
      <c r="M1452" s="19">
        <f t="shared" ref="M1452:M1515" si="219">(J1452-K1452)/K1452</f>
        <v>0.56208262269848386</v>
      </c>
      <c r="N1452" s="19">
        <f t="shared" ref="N1452:N1515" si="220">IF(A1453&gt;A1452,(M1452-M1451)/M1451, (M1452-M1453)/M1453)</f>
        <v>3.668859926729446E-2</v>
      </c>
      <c r="O1452" s="19">
        <f t="shared" ref="O1452:O1515" si="221">IF(A1453&gt;A1452,(J1452-J1451)/J1451, (J1452-J1453)/J1453)</f>
        <v>2.0460005967721902E-2</v>
      </c>
      <c r="P1452" s="19">
        <f t="shared" ref="P1452:P1515" si="222">IF(A1453&gt;A1452,(K1452-K1451)/K1451, (K1452-K1453)/K1453)</f>
        <v>7.4650457339634447E-3</v>
      </c>
      <c r="Q1452" s="1"/>
    </row>
    <row r="1453" spans="1:17">
      <c r="A1453" s="3">
        <v>40444</v>
      </c>
      <c r="B1453" s="9">
        <f t="shared" si="214"/>
        <v>40444</v>
      </c>
      <c r="C1453" s="5">
        <v>2.54</v>
      </c>
      <c r="D1453" s="5">
        <v>2.57</v>
      </c>
      <c r="E1453" s="5">
        <v>2.52</v>
      </c>
      <c r="F1453" s="5">
        <v>2.5499999999999998</v>
      </c>
      <c r="G1453" s="6">
        <v>257800</v>
      </c>
      <c r="H1453" s="10">
        <v>2.5499999999999998</v>
      </c>
      <c r="I1453" s="7">
        <f t="shared" si="215"/>
        <v>7.9051383399209568E-3</v>
      </c>
      <c r="J1453" s="8">
        <f t="shared" si="216"/>
        <v>2.670101271532384</v>
      </c>
      <c r="K1453" s="8">
        <f t="shared" si="217"/>
        <v>1.6948987284676165</v>
      </c>
      <c r="L1453" s="8">
        <f t="shared" si="218"/>
        <v>2.1825000000000001</v>
      </c>
      <c r="M1453" s="19">
        <f t="shared" si="219"/>
        <v>0.57537511043297718</v>
      </c>
      <c r="N1453" s="19">
        <f t="shared" si="220"/>
        <v>2.3648636690950974E-2</v>
      </c>
      <c r="O1453" s="19">
        <f t="shared" si="221"/>
        <v>1.8470391108369878E-2</v>
      </c>
      <c r="P1453" s="19">
        <f t="shared" si="222"/>
        <v>9.8768789396827521E-3</v>
      </c>
      <c r="Q1453" s="1"/>
    </row>
    <row r="1454" spans="1:17">
      <c r="A1454" s="3">
        <v>40445</v>
      </c>
      <c r="B1454" s="9">
        <f t="shared" si="214"/>
        <v>40445</v>
      </c>
      <c r="C1454" s="5">
        <v>2.56</v>
      </c>
      <c r="D1454" s="5">
        <v>2.75</v>
      </c>
      <c r="E1454" s="5">
        <v>2.5299999999999998</v>
      </c>
      <c r="F1454" s="5">
        <v>2.7</v>
      </c>
      <c r="G1454" s="6">
        <v>300500</v>
      </c>
      <c r="H1454" s="10">
        <v>2.7</v>
      </c>
      <c r="I1454" s="7">
        <f t="shared" si="215"/>
        <v>5.8823529411764851E-2</v>
      </c>
      <c r="J1454" s="8">
        <f t="shared" si="216"/>
        <v>2.7403432129640803</v>
      </c>
      <c r="K1454" s="8">
        <f t="shared" si="217"/>
        <v>1.7056567870359194</v>
      </c>
      <c r="L1454" s="8">
        <f t="shared" si="218"/>
        <v>2.2229999999999999</v>
      </c>
      <c r="M1454" s="19">
        <f t="shared" si="219"/>
        <v>0.60662053104260971</v>
      </c>
      <c r="N1454" s="19">
        <f t="shared" si="220"/>
        <v>5.4304435563992254E-2</v>
      </c>
      <c r="O1454" s="19">
        <f t="shared" si="221"/>
        <v>2.6306845429643268E-2</v>
      </c>
      <c r="P1454" s="19">
        <f t="shared" si="222"/>
        <v>6.3473164429295684E-3</v>
      </c>
      <c r="Q1454" s="1"/>
    </row>
    <row r="1455" spans="1:17">
      <c r="A1455" s="3">
        <v>40448</v>
      </c>
      <c r="B1455" s="9">
        <f t="shared" si="214"/>
        <v>40448</v>
      </c>
      <c r="C1455" s="5">
        <v>2.75</v>
      </c>
      <c r="D1455" s="5">
        <v>2.76</v>
      </c>
      <c r="E1455" s="5">
        <v>2.52</v>
      </c>
      <c r="F1455" s="5">
        <v>2.54</v>
      </c>
      <c r="G1455" s="6">
        <v>260600</v>
      </c>
      <c r="H1455" s="10">
        <v>2.54</v>
      </c>
      <c r="I1455" s="7">
        <f t="shared" si="215"/>
        <v>-5.925925925925931E-2</v>
      </c>
      <c r="J1455" s="8">
        <f t="shared" si="216"/>
        <v>2.7667132627387545</v>
      </c>
      <c r="K1455" s="8">
        <f t="shared" si="217"/>
        <v>1.7442867372612456</v>
      </c>
      <c r="L1455" s="8">
        <f t="shared" si="218"/>
        <v>2.2555000000000001</v>
      </c>
      <c r="M1455" s="19">
        <f t="shared" si="219"/>
        <v>0.58615736944881547</v>
      </c>
      <c r="N1455" s="19">
        <f t="shared" si="220"/>
        <v>-3.3733051465673007E-2</v>
      </c>
      <c r="O1455" s="19">
        <f t="shared" si="221"/>
        <v>9.6229003906963591E-3</v>
      </c>
      <c r="P1455" s="19">
        <f t="shared" si="222"/>
        <v>2.2648137960074099E-2</v>
      </c>
      <c r="Q1455" s="1"/>
    </row>
    <row r="1456" spans="1:17">
      <c r="A1456" s="3">
        <v>40449</v>
      </c>
      <c r="B1456" s="9">
        <f t="shared" si="214"/>
        <v>40449</v>
      </c>
      <c r="C1456" s="5">
        <v>2.58</v>
      </c>
      <c r="D1456" s="5">
        <v>2.65</v>
      </c>
      <c r="E1456" s="5">
        <v>2.5499999999999998</v>
      </c>
      <c r="F1456" s="5">
        <v>2.5499999999999998</v>
      </c>
      <c r="G1456" s="6">
        <v>29500</v>
      </c>
      <c r="H1456" s="10">
        <v>2.5499999999999998</v>
      </c>
      <c r="I1456" s="7">
        <f t="shared" si="215"/>
        <v>3.9370078740156638E-3</v>
      </c>
      <c r="J1456" s="8">
        <f t="shared" si="216"/>
        <v>2.7786252405696099</v>
      </c>
      <c r="K1456" s="8">
        <f t="shared" si="217"/>
        <v>1.8043747594303903</v>
      </c>
      <c r="L1456" s="8">
        <f t="shared" si="218"/>
        <v>2.2915000000000001</v>
      </c>
      <c r="M1456" s="19">
        <f t="shared" si="219"/>
        <v>0.53993799018047317</v>
      </c>
      <c r="N1456" s="19">
        <f t="shared" si="220"/>
        <v>-7.8851485415604369E-2</v>
      </c>
      <c r="O1456" s="19">
        <f t="shared" si="221"/>
        <v>4.3054616433449268E-3</v>
      </c>
      <c r="P1456" s="19">
        <f t="shared" si="222"/>
        <v>3.4448477354984984E-2</v>
      </c>
      <c r="Q1456" s="1"/>
    </row>
    <row r="1457" spans="1:17">
      <c r="A1457" s="3">
        <v>40450</v>
      </c>
      <c r="B1457" s="9">
        <f t="shared" si="214"/>
        <v>40450</v>
      </c>
      <c r="C1457" s="5">
        <v>2.5499999999999998</v>
      </c>
      <c r="D1457" s="5">
        <v>2.57</v>
      </c>
      <c r="E1457" s="5">
        <v>2.5299999999999998</v>
      </c>
      <c r="F1457" s="5">
        <v>2.5499999999999998</v>
      </c>
      <c r="G1457" s="6">
        <v>52100</v>
      </c>
      <c r="H1457" s="10">
        <v>2.5499999999999998</v>
      </c>
      <c r="I1457" s="7">
        <f t="shared" si="215"/>
        <v>0</v>
      </c>
      <c r="J1457" s="8">
        <f t="shared" si="216"/>
        <v>2.78122079345462</v>
      </c>
      <c r="K1457" s="8">
        <f t="shared" si="217"/>
        <v>1.8717792065453784</v>
      </c>
      <c r="L1457" s="8">
        <f t="shared" si="218"/>
        <v>2.3264999999999993</v>
      </c>
      <c r="M1457" s="19">
        <f t="shared" si="219"/>
        <v>0.48587011957876108</v>
      </c>
      <c r="N1457" s="19">
        <f t="shared" si="220"/>
        <v>-0.10013718535278469</v>
      </c>
      <c r="O1457" s="19">
        <f t="shared" si="221"/>
        <v>9.3411405291850052E-4</v>
      </c>
      <c r="P1457" s="19">
        <f t="shared" si="222"/>
        <v>3.7356123921987568E-2</v>
      </c>
      <c r="Q1457" s="1"/>
    </row>
    <row r="1458" spans="1:17">
      <c r="A1458" s="3">
        <v>40451</v>
      </c>
      <c r="B1458" s="9">
        <f t="shared" si="214"/>
        <v>40451</v>
      </c>
      <c r="C1458" s="5">
        <v>2.5499999999999998</v>
      </c>
      <c r="D1458" s="5">
        <v>2.57</v>
      </c>
      <c r="E1458" s="5">
        <v>2.4500000000000002</v>
      </c>
      <c r="F1458" s="5">
        <v>2.57</v>
      </c>
      <c r="G1458" s="6">
        <v>133800</v>
      </c>
      <c r="H1458" s="10">
        <v>2.57</v>
      </c>
      <c r="I1458" s="7">
        <f t="shared" si="215"/>
        <v>7.8431372549019676E-3</v>
      </c>
      <c r="J1458" s="8">
        <f t="shared" si="216"/>
        <v>2.776290308469231</v>
      </c>
      <c r="K1458" s="8">
        <f t="shared" si="217"/>
        <v>1.9467096915307682</v>
      </c>
      <c r="L1458" s="8">
        <f t="shared" si="218"/>
        <v>2.3614999999999995</v>
      </c>
      <c r="M1458" s="19">
        <f t="shared" si="219"/>
        <v>0.42614500793188814</v>
      </c>
      <c r="N1458" s="19">
        <f t="shared" si="220"/>
        <v>-0.12292402689561013</v>
      </c>
      <c r="O1458" s="19">
        <f t="shared" si="221"/>
        <v>-1.7727772627734416E-3</v>
      </c>
      <c r="P1458" s="19">
        <f t="shared" si="222"/>
        <v>4.0031690021647443E-2</v>
      </c>
      <c r="Q1458" s="1"/>
    </row>
    <row r="1459" spans="1:17">
      <c r="A1459" s="3">
        <v>40452</v>
      </c>
      <c r="B1459" s="9">
        <f t="shared" si="214"/>
        <v>40452</v>
      </c>
      <c r="C1459" s="5">
        <v>2.6</v>
      </c>
      <c r="D1459" s="5">
        <v>2.6</v>
      </c>
      <c r="E1459" s="5">
        <v>2.4900000000000002</v>
      </c>
      <c r="F1459" s="5">
        <v>2.5499999999999998</v>
      </c>
      <c r="G1459" s="6">
        <v>230400</v>
      </c>
      <c r="H1459" s="10">
        <v>2.5499999999999998</v>
      </c>
      <c r="I1459" s="7">
        <f t="shared" si="215"/>
        <v>-7.7821011673151821E-3</v>
      </c>
      <c r="J1459" s="8">
        <f t="shared" si="216"/>
        <v>2.7679186499099107</v>
      </c>
      <c r="K1459" s="8">
        <f t="shared" si="217"/>
        <v>2.0150813500900888</v>
      </c>
      <c r="L1459" s="8">
        <f t="shared" si="218"/>
        <v>2.3914999999999997</v>
      </c>
      <c r="M1459" s="19">
        <f t="shared" si="219"/>
        <v>0.37360144283314645</v>
      </c>
      <c r="N1459" s="19">
        <f t="shared" si="220"/>
        <v>-0.1232997315954476</v>
      </c>
      <c r="O1459" s="19">
        <f t="shared" si="221"/>
        <v>-3.0154118010577271E-3</v>
      </c>
      <c r="P1459" s="19">
        <f t="shared" si="222"/>
        <v>3.512165108992573E-2</v>
      </c>
      <c r="Q1459" s="1"/>
    </row>
    <row r="1460" spans="1:17">
      <c r="A1460" s="3">
        <v>40455</v>
      </c>
      <c r="B1460" s="9">
        <f t="shared" si="214"/>
        <v>40455</v>
      </c>
      <c r="C1460" s="5">
        <v>2.56</v>
      </c>
      <c r="D1460" s="5">
        <v>2.56</v>
      </c>
      <c r="E1460" s="5">
        <v>2.4300000000000002</v>
      </c>
      <c r="F1460" s="5">
        <v>2.4500000000000002</v>
      </c>
      <c r="G1460" s="6">
        <v>79200</v>
      </c>
      <c r="H1460" s="10">
        <v>2.4500000000000002</v>
      </c>
      <c r="I1460" s="7">
        <f t="shared" si="215"/>
        <v>-3.9215686274509665E-2</v>
      </c>
      <c r="J1460" s="8">
        <f t="shared" si="216"/>
        <v>2.7410368077380216</v>
      </c>
      <c r="K1460" s="8">
        <f t="shared" si="217"/>
        <v>2.0889631922619776</v>
      </c>
      <c r="L1460" s="8">
        <f t="shared" si="218"/>
        <v>2.4149999999999996</v>
      </c>
      <c r="M1460" s="19">
        <f t="shared" si="219"/>
        <v>0.31215179754793271</v>
      </c>
      <c r="N1460" s="19">
        <f t="shared" si="220"/>
        <v>-0.16447914338665354</v>
      </c>
      <c r="O1460" s="19">
        <f t="shared" si="221"/>
        <v>-9.7119336121977394E-3</v>
      </c>
      <c r="P1460" s="19">
        <f t="shared" si="222"/>
        <v>3.6664446409861169E-2</v>
      </c>
      <c r="Q1460" s="1"/>
    </row>
    <row r="1461" spans="1:17">
      <c r="A1461" s="3">
        <v>40456</v>
      </c>
      <c r="B1461" s="9">
        <f t="shared" si="214"/>
        <v>40456</v>
      </c>
      <c r="C1461" s="5">
        <v>2.42</v>
      </c>
      <c r="D1461" s="5">
        <v>2.4300000000000002</v>
      </c>
      <c r="E1461" s="5">
        <v>2.38</v>
      </c>
      <c r="F1461" s="5">
        <v>2.4300000000000002</v>
      </c>
      <c r="G1461" s="6">
        <v>55500</v>
      </c>
      <c r="H1461" s="10">
        <v>2.4300000000000002</v>
      </c>
      <c r="I1461" s="7">
        <f t="shared" si="215"/>
        <v>-8.1632653061224549E-3</v>
      </c>
      <c r="J1461" s="8">
        <f t="shared" si="216"/>
        <v>2.7237516039305856</v>
      </c>
      <c r="K1461" s="8">
        <f t="shared" si="217"/>
        <v>2.139248396069414</v>
      </c>
      <c r="L1461" s="8">
        <f t="shared" si="218"/>
        <v>2.4314999999999998</v>
      </c>
      <c r="M1461" s="19">
        <f t="shared" si="219"/>
        <v>0.27322830248937852</v>
      </c>
      <c r="N1461" s="19">
        <f t="shared" si="220"/>
        <v>-0.12469412434691254</v>
      </c>
      <c r="O1461" s="19">
        <f t="shared" si="221"/>
        <v>-6.3060823403171505E-3</v>
      </c>
      <c r="P1461" s="19">
        <f t="shared" si="222"/>
        <v>2.4071847696361951E-2</v>
      </c>
      <c r="Q1461" s="1"/>
    </row>
    <row r="1462" spans="1:17">
      <c r="A1462" s="3">
        <v>40457</v>
      </c>
      <c r="B1462" s="9">
        <f t="shared" si="214"/>
        <v>40457</v>
      </c>
      <c r="C1462" s="5">
        <v>2.5299999999999998</v>
      </c>
      <c r="D1462" s="5">
        <v>2.5499999999999998</v>
      </c>
      <c r="E1462" s="5">
        <v>2.48</v>
      </c>
      <c r="F1462" s="5">
        <v>2.5299999999999998</v>
      </c>
      <c r="G1462" s="6">
        <v>201600</v>
      </c>
      <c r="H1462" s="10">
        <v>2.5299999999999998</v>
      </c>
      <c r="I1462" s="7">
        <f t="shared" si="215"/>
        <v>4.1152263374485451E-2</v>
      </c>
      <c r="J1462" s="8">
        <f t="shared" si="216"/>
        <v>2.7185334551686831</v>
      </c>
      <c r="K1462" s="8">
        <f t="shared" si="217"/>
        <v>2.1804665448313161</v>
      </c>
      <c r="L1462" s="8">
        <f t="shared" si="218"/>
        <v>2.4494999999999996</v>
      </c>
      <c r="M1462" s="19">
        <f t="shared" si="219"/>
        <v>0.24676687271943104</v>
      </c>
      <c r="N1462" s="19">
        <f t="shared" si="220"/>
        <v>-9.684732338801591E-2</v>
      </c>
      <c r="O1462" s="19">
        <f t="shared" si="221"/>
        <v>-1.9157946540985325E-3</v>
      </c>
      <c r="P1462" s="19">
        <f t="shared" si="222"/>
        <v>1.9267584277559823E-2</v>
      </c>
      <c r="Q1462" s="1"/>
    </row>
    <row r="1463" spans="1:17">
      <c r="A1463" s="3">
        <v>40458</v>
      </c>
      <c r="B1463" s="9">
        <f t="shared" si="214"/>
        <v>40458</v>
      </c>
      <c r="C1463" s="5">
        <v>2.56</v>
      </c>
      <c r="D1463" s="5">
        <v>2.62</v>
      </c>
      <c r="E1463" s="5">
        <v>2.5499999999999998</v>
      </c>
      <c r="F1463" s="5">
        <v>2.6</v>
      </c>
      <c r="G1463" s="6">
        <v>110200</v>
      </c>
      <c r="H1463" s="10">
        <v>2.6</v>
      </c>
      <c r="I1463" s="7">
        <f t="shared" si="215"/>
        <v>2.7667984189723435E-2</v>
      </c>
      <c r="J1463" s="8">
        <f t="shared" si="216"/>
        <v>2.7127695587926497</v>
      </c>
      <c r="K1463" s="8">
        <f t="shared" si="217"/>
        <v>2.2302304412073499</v>
      </c>
      <c r="L1463" s="8">
        <f t="shared" si="218"/>
        <v>2.4714999999999998</v>
      </c>
      <c r="M1463" s="19">
        <f t="shared" si="219"/>
        <v>0.21636289625930943</v>
      </c>
      <c r="N1463" s="19">
        <f t="shared" si="220"/>
        <v>-0.12320931138390814</v>
      </c>
      <c r="O1463" s="19">
        <f t="shared" si="221"/>
        <v>-2.1202227123872995E-3</v>
      </c>
      <c r="P1463" s="19">
        <f t="shared" si="222"/>
        <v>2.2822591107392407E-2</v>
      </c>
      <c r="Q1463" s="1"/>
    </row>
    <row r="1464" spans="1:17">
      <c r="A1464" s="3">
        <v>40459</v>
      </c>
      <c r="B1464" s="9">
        <f t="shared" si="214"/>
        <v>40459</v>
      </c>
      <c r="C1464" s="5">
        <v>2.6</v>
      </c>
      <c r="D1464" s="5">
        <v>2.6</v>
      </c>
      <c r="E1464" s="5">
        <v>2.57</v>
      </c>
      <c r="F1464" s="5">
        <v>2.6</v>
      </c>
      <c r="G1464" s="6">
        <v>80500</v>
      </c>
      <c r="H1464" s="10">
        <v>2.6</v>
      </c>
      <c r="I1464" s="7">
        <f t="shared" si="215"/>
        <v>0</v>
      </c>
      <c r="J1464" s="8">
        <f t="shared" si="216"/>
        <v>2.7180536813846179</v>
      </c>
      <c r="K1464" s="8">
        <f t="shared" si="217"/>
        <v>2.2569463186153818</v>
      </c>
      <c r="L1464" s="8">
        <f t="shared" si="218"/>
        <v>2.4874999999999998</v>
      </c>
      <c r="M1464" s="19">
        <f t="shared" si="219"/>
        <v>0.20430586184793342</v>
      </c>
      <c r="N1464" s="19">
        <f t="shared" si="220"/>
        <v>-5.5725979915362836E-2</v>
      </c>
      <c r="O1464" s="19">
        <f t="shared" si="221"/>
        <v>1.9478700558406296E-3</v>
      </c>
      <c r="P1464" s="19">
        <f t="shared" si="222"/>
        <v>1.1978976214479888E-2</v>
      </c>
      <c r="Q1464" s="1"/>
    </row>
    <row r="1465" spans="1:17">
      <c r="A1465" s="3">
        <v>40462</v>
      </c>
      <c r="B1465" s="9">
        <f t="shared" si="214"/>
        <v>40462</v>
      </c>
      <c r="C1465" s="5">
        <v>2.6</v>
      </c>
      <c r="D1465" s="5">
        <v>2.6</v>
      </c>
      <c r="E1465" s="5">
        <v>2.46</v>
      </c>
      <c r="F1465" s="5">
        <v>2.54</v>
      </c>
      <c r="G1465" s="6">
        <v>150000</v>
      </c>
      <c r="H1465" s="10">
        <v>2.54</v>
      </c>
      <c r="I1465" s="7">
        <f t="shared" si="215"/>
        <v>-2.3076923076923096E-2</v>
      </c>
      <c r="J1465" s="8">
        <f t="shared" si="216"/>
        <v>2.7112581552396016</v>
      </c>
      <c r="K1465" s="8">
        <f t="shared" si="217"/>
        <v>2.2897418447603988</v>
      </c>
      <c r="L1465" s="8">
        <f t="shared" si="218"/>
        <v>2.5005000000000002</v>
      </c>
      <c r="M1465" s="19">
        <f t="shared" si="219"/>
        <v>0.184089010489875</v>
      </c>
      <c r="N1465" s="19">
        <f t="shared" si="220"/>
        <v>-9.8953848779463782E-2</v>
      </c>
      <c r="O1465" s="19">
        <f t="shared" si="221"/>
        <v>-2.5001441993428857E-3</v>
      </c>
      <c r="P1465" s="19">
        <f t="shared" si="222"/>
        <v>1.4530928748512197E-2</v>
      </c>
      <c r="Q1465" s="1"/>
    </row>
    <row r="1466" spans="1:17">
      <c r="A1466" s="3">
        <v>40463</v>
      </c>
      <c r="B1466" s="9">
        <f t="shared" si="214"/>
        <v>40463</v>
      </c>
      <c r="C1466" s="5">
        <v>2.54</v>
      </c>
      <c r="D1466" s="5">
        <v>2.54</v>
      </c>
      <c r="E1466" s="5">
        <v>2.42</v>
      </c>
      <c r="F1466" s="5">
        <v>2.42</v>
      </c>
      <c r="G1466" s="6">
        <v>68400</v>
      </c>
      <c r="H1466" s="10">
        <v>2.42</v>
      </c>
      <c r="I1466" s="7">
        <f t="shared" si="215"/>
        <v>-4.7244094488189017E-2</v>
      </c>
      <c r="J1466" s="8">
        <f t="shared" si="216"/>
        <v>2.698530676394149</v>
      </c>
      <c r="K1466" s="8">
        <f t="shared" si="217"/>
        <v>2.3154693236058521</v>
      </c>
      <c r="L1466" s="8">
        <f t="shared" si="218"/>
        <v>2.5070000000000006</v>
      </c>
      <c r="M1466" s="19">
        <f t="shared" si="219"/>
        <v>0.16543572781683849</v>
      </c>
      <c r="N1466" s="19">
        <f t="shared" si="220"/>
        <v>-0.10132751880950791</v>
      </c>
      <c r="O1466" s="19">
        <f t="shared" si="221"/>
        <v>-4.6943072613193455E-3</v>
      </c>
      <c r="P1466" s="19">
        <f t="shared" si="222"/>
        <v>1.123597356807946E-2</v>
      </c>
      <c r="Q1466" s="1"/>
    </row>
    <row r="1467" spans="1:17">
      <c r="A1467" s="3">
        <v>40464</v>
      </c>
      <c r="B1467" s="9">
        <f t="shared" si="214"/>
        <v>40464</v>
      </c>
      <c r="C1467" s="5">
        <v>2.4</v>
      </c>
      <c r="D1467" s="5">
        <v>2.59</v>
      </c>
      <c r="E1467" s="5">
        <v>2.4</v>
      </c>
      <c r="F1467" s="5">
        <v>2.52</v>
      </c>
      <c r="G1467" s="6">
        <v>99200</v>
      </c>
      <c r="H1467" s="10">
        <v>2.52</v>
      </c>
      <c r="I1467" s="7">
        <f t="shared" si="215"/>
        <v>4.1322314049586813E-2</v>
      </c>
      <c r="J1467" s="8">
        <f t="shared" si="216"/>
        <v>2.6843249830903346</v>
      </c>
      <c r="K1467" s="8">
        <f t="shared" si="217"/>
        <v>2.3516750169096658</v>
      </c>
      <c r="L1467" s="8">
        <f t="shared" si="218"/>
        <v>2.5180000000000002</v>
      </c>
      <c r="M1467" s="19">
        <f t="shared" si="219"/>
        <v>0.14145235365803385</v>
      </c>
      <c r="N1467" s="19">
        <f t="shared" si="220"/>
        <v>-0.14497094717869974</v>
      </c>
      <c r="O1467" s="19">
        <f t="shared" si="221"/>
        <v>-5.2642326537478612E-3</v>
      </c>
      <c r="P1467" s="19">
        <f t="shared" si="222"/>
        <v>1.5636438338742942E-2</v>
      </c>
      <c r="Q1467" s="1"/>
    </row>
    <row r="1468" spans="1:17">
      <c r="A1468" s="3">
        <v>40465</v>
      </c>
      <c r="B1468" s="9">
        <f t="shared" si="214"/>
        <v>40465</v>
      </c>
      <c r="C1468" s="5">
        <v>2.5499999999999998</v>
      </c>
      <c r="D1468" s="5">
        <v>2.58</v>
      </c>
      <c r="E1468" s="5">
        <v>2.5499999999999998</v>
      </c>
      <c r="F1468" s="5">
        <v>2.5499999999999998</v>
      </c>
      <c r="G1468" s="6">
        <v>69000</v>
      </c>
      <c r="H1468" s="10">
        <v>2.5499999999999998</v>
      </c>
      <c r="I1468" s="7">
        <f t="shared" si="215"/>
        <v>1.1904761904761828E-2</v>
      </c>
      <c r="J1468" s="8">
        <f t="shared" si="216"/>
        <v>2.6605993827145795</v>
      </c>
      <c r="K1468" s="8">
        <f t="shared" si="217"/>
        <v>2.4014006172854208</v>
      </c>
      <c r="L1468" s="8">
        <f t="shared" si="218"/>
        <v>2.5310000000000001</v>
      </c>
      <c r="M1468" s="19">
        <f t="shared" si="219"/>
        <v>0.10793649487862668</v>
      </c>
      <c r="N1468" s="19">
        <f t="shared" si="220"/>
        <v>-0.23694097632643826</v>
      </c>
      <c r="O1468" s="19">
        <f t="shared" si="221"/>
        <v>-8.8385722761634335E-3</v>
      </c>
      <c r="P1468" s="19">
        <f t="shared" si="222"/>
        <v>2.1144758530921199E-2</v>
      </c>
      <c r="Q1468" s="1"/>
    </row>
    <row r="1469" spans="1:17">
      <c r="A1469" s="3">
        <v>40466</v>
      </c>
      <c r="B1469" s="9">
        <f t="shared" si="214"/>
        <v>40466</v>
      </c>
      <c r="C1469" s="5">
        <v>2.5499999999999998</v>
      </c>
      <c r="D1469" s="5">
        <v>2.59</v>
      </c>
      <c r="E1469" s="5">
        <v>2.5299999999999998</v>
      </c>
      <c r="F1469" s="5">
        <v>2.54</v>
      </c>
      <c r="G1469" s="6">
        <v>80700</v>
      </c>
      <c r="H1469" s="10">
        <v>2.54</v>
      </c>
      <c r="I1469" s="7">
        <f t="shared" si="215"/>
        <v>-3.9215686274508971E-3</v>
      </c>
      <c r="J1469" s="8">
        <f t="shared" si="216"/>
        <v>2.6596732660438631</v>
      </c>
      <c r="K1469" s="8">
        <f t="shared" si="217"/>
        <v>2.4113267339561366</v>
      </c>
      <c r="L1469" s="8">
        <f t="shared" si="218"/>
        <v>2.5354999999999999</v>
      </c>
      <c r="M1469" s="19">
        <f t="shared" si="219"/>
        <v>0.10299165541961933</v>
      </c>
      <c r="N1469" s="19">
        <f t="shared" si="220"/>
        <v>-4.5812488765433472E-2</v>
      </c>
      <c r="O1469" s="19">
        <f t="shared" si="221"/>
        <v>-3.4808572712344889E-4</v>
      </c>
      <c r="P1469" s="19">
        <f t="shared" si="222"/>
        <v>4.1334696923400012E-3</v>
      </c>
      <c r="Q1469" s="1"/>
    </row>
    <row r="1470" spans="1:17">
      <c r="A1470" s="3">
        <v>40469</v>
      </c>
      <c r="B1470" s="9">
        <f t="shared" si="214"/>
        <v>40469</v>
      </c>
      <c r="C1470" s="5">
        <v>2.5499999999999998</v>
      </c>
      <c r="D1470" s="5">
        <v>2.5499999999999998</v>
      </c>
      <c r="E1470" s="5">
        <v>2.52</v>
      </c>
      <c r="F1470" s="5">
        <v>2.54</v>
      </c>
      <c r="G1470" s="6">
        <v>48100</v>
      </c>
      <c r="H1470" s="10">
        <v>2.54</v>
      </c>
      <c r="I1470" s="7">
        <f t="shared" si="215"/>
        <v>0</v>
      </c>
      <c r="J1470" s="8">
        <f t="shared" si="216"/>
        <v>2.657813411800185</v>
      </c>
      <c r="K1470" s="8">
        <f t="shared" si="217"/>
        <v>2.422186588199815</v>
      </c>
      <c r="L1470" s="8">
        <f t="shared" si="218"/>
        <v>2.54</v>
      </c>
      <c r="M1470" s="19">
        <f t="shared" si="219"/>
        <v>9.7278560102791012E-2</v>
      </c>
      <c r="N1470" s="19">
        <f t="shared" si="220"/>
        <v>-5.547143886124975E-2</v>
      </c>
      <c r="O1470" s="19">
        <f t="shared" si="221"/>
        <v>-6.9927921877581455E-4</v>
      </c>
      <c r="P1470" s="19">
        <f t="shared" si="222"/>
        <v>4.5036842542948222E-3</v>
      </c>
      <c r="Q1470" s="1"/>
    </row>
    <row r="1471" spans="1:17">
      <c r="A1471" s="3">
        <v>40470</v>
      </c>
      <c r="B1471" s="9">
        <f t="shared" si="214"/>
        <v>40470</v>
      </c>
      <c r="C1471" s="5">
        <v>2.5</v>
      </c>
      <c r="D1471" s="5">
        <v>2.5099999999999998</v>
      </c>
      <c r="E1471" s="5">
        <v>2.4</v>
      </c>
      <c r="F1471" s="5">
        <v>2.4500000000000002</v>
      </c>
      <c r="G1471" s="6">
        <v>286800</v>
      </c>
      <c r="H1471" s="10">
        <v>2.4500000000000002</v>
      </c>
      <c r="I1471" s="7">
        <f t="shared" si="215"/>
        <v>-3.5433070866141676E-2</v>
      </c>
      <c r="J1471" s="8">
        <f t="shared" si="216"/>
        <v>2.6596732660438636</v>
      </c>
      <c r="K1471" s="8">
        <f t="shared" si="217"/>
        <v>2.4113267339561371</v>
      </c>
      <c r="L1471" s="8">
        <f t="shared" si="218"/>
        <v>2.5355000000000003</v>
      </c>
      <c r="M1471" s="19">
        <f t="shared" si="219"/>
        <v>0.1029916554196193</v>
      </c>
      <c r="N1471" s="19">
        <f t="shared" si="220"/>
        <v>5.8729233972947895E-2</v>
      </c>
      <c r="O1471" s="19">
        <f t="shared" si="221"/>
        <v>6.9976855238261559E-4</v>
      </c>
      <c r="P1471" s="19">
        <f t="shared" si="222"/>
        <v>-4.483492021871479E-3</v>
      </c>
      <c r="Q1471" s="1"/>
    </row>
    <row r="1472" spans="1:17">
      <c r="A1472" s="3">
        <v>40471</v>
      </c>
      <c r="B1472" s="9">
        <f t="shared" si="214"/>
        <v>40471</v>
      </c>
      <c r="C1472" s="5">
        <v>2.4</v>
      </c>
      <c r="D1472" s="5">
        <v>2.4</v>
      </c>
      <c r="E1472" s="5">
        <v>2.2999999999999998</v>
      </c>
      <c r="F1472" s="5">
        <v>2.34</v>
      </c>
      <c r="G1472" s="6">
        <v>426500</v>
      </c>
      <c r="H1472" s="10">
        <v>2.34</v>
      </c>
      <c r="I1472" s="7">
        <f t="shared" si="215"/>
        <v>-4.4897959183673598E-2</v>
      </c>
      <c r="J1472" s="8">
        <f t="shared" si="216"/>
        <v>2.6766519166821325</v>
      </c>
      <c r="K1472" s="8">
        <f t="shared" si="217"/>
        <v>2.3753480833178688</v>
      </c>
      <c r="L1472" s="8">
        <f t="shared" si="218"/>
        <v>2.5260000000000007</v>
      </c>
      <c r="M1472" s="19">
        <f t="shared" si="219"/>
        <v>0.12684618118932897</v>
      </c>
      <c r="N1472" s="19">
        <f t="shared" si="220"/>
        <v>0.23161610202806321</v>
      </c>
      <c r="O1472" s="19">
        <f t="shared" si="221"/>
        <v>6.3837354967754764E-3</v>
      </c>
      <c r="P1472" s="19">
        <f t="shared" si="222"/>
        <v>-1.4920686662499667E-2</v>
      </c>
      <c r="Q1472" s="1"/>
    </row>
    <row r="1473" spans="1:17">
      <c r="A1473" s="3">
        <v>40472</v>
      </c>
      <c r="B1473" s="9">
        <f t="shared" si="214"/>
        <v>40472</v>
      </c>
      <c r="C1473" s="5">
        <v>2.37</v>
      </c>
      <c r="D1473" s="5">
        <v>2.42</v>
      </c>
      <c r="E1473" s="5">
        <v>2.2999999999999998</v>
      </c>
      <c r="F1473" s="5">
        <v>2.33</v>
      </c>
      <c r="G1473" s="6">
        <v>148600</v>
      </c>
      <c r="H1473" s="10">
        <v>2.33</v>
      </c>
      <c r="I1473" s="7">
        <f t="shared" si="215"/>
        <v>-4.2735042735041829E-3</v>
      </c>
      <c r="J1473" s="8">
        <f t="shared" si="216"/>
        <v>2.6875688268488833</v>
      </c>
      <c r="K1473" s="8">
        <f t="shared" si="217"/>
        <v>2.342431173151116</v>
      </c>
      <c r="L1473" s="8">
        <f t="shared" si="218"/>
        <v>2.5149999999999997</v>
      </c>
      <c r="M1473" s="19">
        <f t="shared" si="219"/>
        <v>0.14734164130571942</v>
      </c>
      <c r="N1473" s="19">
        <f t="shared" si="220"/>
        <v>0.1615772735467628</v>
      </c>
      <c r="O1473" s="19">
        <f t="shared" si="221"/>
        <v>4.0785692374535323E-3</v>
      </c>
      <c r="P1473" s="19">
        <f t="shared" si="222"/>
        <v>-1.3857720642262544E-2</v>
      </c>
      <c r="Q1473" s="1"/>
    </row>
    <row r="1474" spans="1:17">
      <c r="A1474" s="3">
        <v>40473</v>
      </c>
      <c r="B1474" s="9">
        <f t="shared" ref="B1474:B1537" si="223">A1474</f>
        <v>40473</v>
      </c>
      <c r="C1474" s="5">
        <v>2.2999999999999998</v>
      </c>
      <c r="D1474" s="5">
        <v>2.37</v>
      </c>
      <c r="E1474" s="5">
        <v>2.29</v>
      </c>
      <c r="F1474" s="5">
        <v>2.31</v>
      </c>
      <c r="G1474" s="6">
        <v>168900</v>
      </c>
      <c r="H1474" s="10">
        <v>2.31</v>
      </c>
      <c r="I1474" s="7">
        <f t="shared" si="215"/>
        <v>-8.5836909871244704E-3</v>
      </c>
      <c r="J1474" s="8">
        <f t="shared" si="216"/>
        <v>2.6681817882696377</v>
      </c>
      <c r="K1474" s="8">
        <f t="shared" si="217"/>
        <v>2.322818211730362</v>
      </c>
      <c r="L1474" s="8">
        <f t="shared" si="218"/>
        <v>2.4954999999999998</v>
      </c>
      <c r="M1474" s="19">
        <f t="shared" si="219"/>
        <v>0.14868299843490565</v>
      </c>
      <c r="N1474" s="19">
        <f t="shared" si="220"/>
        <v>9.1037205592344964E-3</v>
      </c>
      <c r="O1474" s="19">
        <f t="shared" si="221"/>
        <v>-7.2135970567780792E-3</v>
      </c>
      <c r="P1474" s="19">
        <f t="shared" si="222"/>
        <v>-8.3729083037987744E-3</v>
      </c>
      <c r="Q1474" s="1"/>
    </row>
    <row r="1475" spans="1:17">
      <c r="A1475" s="3">
        <v>40476</v>
      </c>
      <c r="B1475" s="9">
        <f t="shared" si="223"/>
        <v>40476</v>
      </c>
      <c r="C1475" s="5">
        <v>2.35</v>
      </c>
      <c r="D1475" s="5">
        <v>2.4</v>
      </c>
      <c r="E1475" s="5">
        <v>2.35</v>
      </c>
      <c r="F1475" s="5">
        <v>2.38</v>
      </c>
      <c r="G1475" s="6">
        <v>176900</v>
      </c>
      <c r="H1475" s="10">
        <v>2.38</v>
      </c>
      <c r="I1475" s="7">
        <f t="shared" si="215"/>
        <v>3.0303030303030234E-2</v>
      </c>
      <c r="J1475" s="8">
        <f t="shared" si="216"/>
        <v>2.6659236531404962</v>
      </c>
      <c r="K1475" s="8">
        <f t="shared" si="217"/>
        <v>2.3090763468595044</v>
      </c>
      <c r="L1475" s="8">
        <f t="shared" si="218"/>
        <v>2.4875000000000003</v>
      </c>
      <c r="M1475" s="19">
        <f t="shared" si="219"/>
        <v>0.15454114662182028</v>
      </c>
      <c r="N1475" s="19">
        <f t="shared" si="220"/>
        <v>3.9400255904035751E-2</v>
      </c>
      <c r="O1475" s="19">
        <f t="shared" si="221"/>
        <v>-8.4631981938755574E-4</v>
      </c>
      <c r="P1475" s="19">
        <f t="shared" si="222"/>
        <v>-5.9160311390105405E-3</v>
      </c>
      <c r="Q1475" s="1"/>
    </row>
    <row r="1476" spans="1:17">
      <c r="A1476" s="3">
        <v>40477</v>
      </c>
      <c r="B1476" s="9">
        <f t="shared" si="223"/>
        <v>40477</v>
      </c>
      <c r="C1476" s="5">
        <v>2.41</v>
      </c>
      <c r="D1476" s="5">
        <v>2.4500000000000002</v>
      </c>
      <c r="E1476" s="5">
        <v>2.37</v>
      </c>
      <c r="F1476" s="5">
        <v>2.38</v>
      </c>
      <c r="G1476" s="6">
        <v>87700</v>
      </c>
      <c r="H1476" s="10">
        <v>2.38</v>
      </c>
      <c r="I1476" s="7">
        <f t="shared" si="215"/>
        <v>0</v>
      </c>
      <c r="J1476" s="8">
        <f t="shared" si="216"/>
        <v>2.6608680840609482</v>
      </c>
      <c r="K1476" s="8">
        <f t="shared" si="217"/>
        <v>2.2971319159390529</v>
      </c>
      <c r="L1476" s="8">
        <f t="shared" si="218"/>
        <v>2.4790000000000005</v>
      </c>
      <c r="M1476" s="19">
        <f t="shared" si="219"/>
        <v>0.15834361344163481</v>
      </c>
      <c r="N1476" s="19">
        <f t="shared" si="220"/>
        <v>2.4604882925578352E-2</v>
      </c>
      <c r="O1476" s="19">
        <f t="shared" si="221"/>
        <v>-1.8963667896462184E-3</v>
      </c>
      <c r="P1476" s="19">
        <f t="shared" si="222"/>
        <v>-5.1728176665516972E-3</v>
      </c>
      <c r="Q1476" s="1"/>
    </row>
    <row r="1477" spans="1:17">
      <c r="A1477" s="3">
        <v>40478</v>
      </c>
      <c r="B1477" s="9">
        <f t="shared" si="223"/>
        <v>40478</v>
      </c>
      <c r="C1477" s="5">
        <v>2.37</v>
      </c>
      <c r="D1477" s="5">
        <v>2.5499999999999998</v>
      </c>
      <c r="E1477" s="5">
        <v>2.37</v>
      </c>
      <c r="F1477" s="5">
        <v>2.54</v>
      </c>
      <c r="G1477" s="6">
        <v>315400</v>
      </c>
      <c r="H1477" s="10">
        <v>2.54</v>
      </c>
      <c r="I1477" s="7">
        <f t="shared" si="215"/>
        <v>6.7226890756302587E-2</v>
      </c>
      <c r="J1477" s="8">
        <f t="shared" si="216"/>
        <v>2.6596380688866921</v>
      </c>
      <c r="K1477" s="8">
        <f t="shared" si="217"/>
        <v>2.2973619311133078</v>
      </c>
      <c r="L1477" s="8">
        <f t="shared" si="218"/>
        <v>2.4784999999999999</v>
      </c>
      <c r="M1477" s="19">
        <f t="shared" si="219"/>
        <v>0.15769223510978278</v>
      </c>
      <c r="N1477" s="19">
        <f t="shared" si="220"/>
        <v>-4.1137013214121391E-3</v>
      </c>
      <c r="O1477" s="19">
        <f t="shared" si="221"/>
        <v>-4.6226086201872917E-4</v>
      </c>
      <c r="P1477" s="19">
        <f t="shared" si="222"/>
        <v>1.0013146073976662E-4</v>
      </c>
      <c r="Q1477" s="1"/>
    </row>
    <row r="1478" spans="1:17">
      <c r="A1478" s="3">
        <v>40479</v>
      </c>
      <c r="B1478" s="9">
        <f t="shared" si="223"/>
        <v>40479</v>
      </c>
      <c r="C1478" s="5">
        <v>2.54</v>
      </c>
      <c r="D1478" s="5">
        <v>2.54</v>
      </c>
      <c r="E1478" s="5">
        <v>2.5</v>
      </c>
      <c r="F1478" s="5">
        <v>2.5</v>
      </c>
      <c r="G1478" s="6">
        <v>38000</v>
      </c>
      <c r="H1478" s="10">
        <v>2.5</v>
      </c>
      <c r="I1478" s="7">
        <f t="shared" si="215"/>
        <v>-1.5748031496063006E-2</v>
      </c>
      <c r="J1478" s="8">
        <f t="shared" si="216"/>
        <v>2.6515785943992087</v>
      </c>
      <c r="K1478" s="8">
        <f t="shared" si="217"/>
        <v>2.2984214056007923</v>
      </c>
      <c r="L1478" s="8">
        <f t="shared" si="218"/>
        <v>2.4750000000000005</v>
      </c>
      <c r="M1478" s="19">
        <f t="shared" si="219"/>
        <v>0.15365206221010783</v>
      </c>
      <c r="N1478" s="19">
        <f t="shared" si="220"/>
        <v>-2.5620620424729547E-2</v>
      </c>
      <c r="O1478" s="19">
        <f t="shared" si="221"/>
        <v>-3.0302899412388801E-3</v>
      </c>
      <c r="P1478" s="19">
        <f t="shared" si="222"/>
        <v>4.6117003730932951E-4</v>
      </c>
      <c r="Q1478" s="1"/>
    </row>
    <row r="1479" spans="1:17">
      <c r="A1479" s="3">
        <v>40480</v>
      </c>
      <c r="B1479" s="9">
        <f t="shared" si="223"/>
        <v>40480</v>
      </c>
      <c r="C1479" s="5">
        <v>2.58</v>
      </c>
      <c r="D1479" s="5">
        <v>2.58</v>
      </c>
      <c r="E1479" s="5">
        <v>2.5</v>
      </c>
      <c r="F1479" s="5">
        <v>2.54</v>
      </c>
      <c r="G1479" s="6">
        <v>24700</v>
      </c>
      <c r="H1479" s="10">
        <v>2.54</v>
      </c>
      <c r="I1479" s="7">
        <f t="shared" si="215"/>
        <v>1.6000000000000014E-2</v>
      </c>
      <c r="J1479" s="8">
        <f t="shared" si="216"/>
        <v>2.6502811138888362</v>
      </c>
      <c r="K1479" s="8">
        <f t="shared" si="217"/>
        <v>2.2987188861111636</v>
      </c>
      <c r="L1479" s="8">
        <f t="shared" si="218"/>
        <v>2.4744999999999999</v>
      </c>
      <c r="M1479" s="19">
        <f t="shared" si="219"/>
        <v>0.15293833008542632</v>
      </c>
      <c r="N1479" s="19">
        <f t="shared" si="220"/>
        <v>-4.6451190723723187E-3</v>
      </c>
      <c r="O1479" s="19">
        <f t="shared" si="221"/>
        <v>-4.8932379870356645E-4</v>
      </c>
      <c r="P1479" s="19">
        <f t="shared" si="222"/>
        <v>1.2942818477341077E-4</v>
      </c>
      <c r="Q1479" s="1"/>
    </row>
    <row r="1480" spans="1:17">
      <c r="A1480" s="3">
        <v>40483</v>
      </c>
      <c r="B1480" s="9">
        <f t="shared" si="223"/>
        <v>40483</v>
      </c>
      <c r="C1480" s="5">
        <v>2.54</v>
      </c>
      <c r="D1480" s="5">
        <v>2.65</v>
      </c>
      <c r="E1480" s="5">
        <v>2.52</v>
      </c>
      <c r="F1480" s="5">
        <v>2.62</v>
      </c>
      <c r="G1480" s="6">
        <v>217700</v>
      </c>
      <c r="H1480" s="10">
        <v>2.62</v>
      </c>
      <c r="I1480" s="7">
        <f t="shared" si="215"/>
        <v>3.1496062992126012E-2</v>
      </c>
      <c r="J1480" s="8">
        <f t="shared" si="216"/>
        <v>2.6693437683422765</v>
      </c>
      <c r="K1480" s="8">
        <f t="shared" si="217"/>
        <v>2.2966562316577237</v>
      </c>
      <c r="L1480" s="8">
        <f t="shared" si="218"/>
        <v>2.4830000000000001</v>
      </c>
      <c r="M1480" s="19">
        <f t="shared" si="219"/>
        <v>0.16227397533306384</v>
      </c>
      <c r="N1480" s="19">
        <f t="shared" si="220"/>
        <v>6.1041893437851331E-2</v>
      </c>
      <c r="O1480" s="19">
        <f t="shared" si="221"/>
        <v>7.1926915048906052E-3</v>
      </c>
      <c r="P1480" s="19">
        <f t="shared" si="222"/>
        <v>-8.973060890143772E-4</v>
      </c>
      <c r="Q1480" s="1"/>
    </row>
    <row r="1481" spans="1:17">
      <c r="A1481" s="3">
        <v>40484</v>
      </c>
      <c r="B1481" s="9">
        <f t="shared" si="223"/>
        <v>40484</v>
      </c>
      <c r="C1481" s="5">
        <v>2.62</v>
      </c>
      <c r="D1481" s="5">
        <v>2.72</v>
      </c>
      <c r="E1481" s="5">
        <v>2.6</v>
      </c>
      <c r="F1481" s="5">
        <v>2.72</v>
      </c>
      <c r="G1481" s="6">
        <v>159200</v>
      </c>
      <c r="H1481" s="10">
        <v>2.72</v>
      </c>
      <c r="I1481" s="7">
        <f t="shared" si="215"/>
        <v>3.8167938931297746E-2</v>
      </c>
      <c r="J1481" s="8">
        <f t="shared" si="216"/>
        <v>2.7085805533439777</v>
      </c>
      <c r="K1481" s="8">
        <f t="shared" si="217"/>
        <v>2.2864194466560215</v>
      </c>
      <c r="L1481" s="8">
        <f t="shared" si="218"/>
        <v>2.4974999999999996</v>
      </c>
      <c r="M1481" s="19">
        <f t="shared" si="219"/>
        <v>0.18463852173116507</v>
      </c>
      <c r="N1481" s="19">
        <f t="shared" si="220"/>
        <v>0.13781967411717425</v>
      </c>
      <c r="O1481" s="19">
        <f t="shared" si="221"/>
        <v>1.469903781859771E-2</v>
      </c>
      <c r="P1481" s="19">
        <f t="shared" si="222"/>
        <v>-4.4572561015425978E-3</v>
      </c>
      <c r="Q1481" s="1"/>
    </row>
    <row r="1482" spans="1:17">
      <c r="A1482" s="3">
        <v>40485</v>
      </c>
      <c r="B1482" s="9">
        <f t="shared" si="223"/>
        <v>40485</v>
      </c>
      <c r="C1482" s="5">
        <v>2.64</v>
      </c>
      <c r="D1482" s="5">
        <v>2.72</v>
      </c>
      <c r="E1482" s="5">
        <v>2.59</v>
      </c>
      <c r="F1482" s="5">
        <v>2.7</v>
      </c>
      <c r="G1482" s="6">
        <v>264100</v>
      </c>
      <c r="H1482" s="10">
        <v>2.7</v>
      </c>
      <c r="I1482" s="7">
        <f t="shared" si="215"/>
        <v>-7.3529411764705942E-3</v>
      </c>
      <c r="J1482" s="8">
        <f t="shared" si="216"/>
        <v>2.7345957129956728</v>
      </c>
      <c r="K1482" s="8">
        <f t="shared" si="217"/>
        <v>2.2774042870043267</v>
      </c>
      <c r="L1482" s="8">
        <f t="shared" si="218"/>
        <v>2.5059999999999998</v>
      </c>
      <c r="M1482" s="19">
        <f t="shared" si="219"/>
        <v>0.20075110449218081</v>
      </c>
      <c r="N1482" s="19">
        <f t="shared" si="220"/>
        <v>8.726555330894474E-2</v>
      </c>
      <c r="O1482" s="19">
        <f t="shared" si="221"/>
        <v>9.6047206790941201E-3</v>
      </c>
      <c r="P1482" s="19">
        <f t="shared" si="222"/>
        <v>-3.9429159268566296E-3</v>
      </c>
      <c r="Q1482" s="1"/>
    </row>
    <row r="1483" spans="1:17">
      <c r="A1483" s="3">
        <v>40486</v>
      </c>
      <c r="B1483" s="9">
        <f t="shared" si="223"/>
        <v>40486</v>
      </c>
      <c r="C1483" s="5">
        <v>2.76</v>
      </c>
      <c r="D1483" s="5">
        <v>2.88</v>
      </c>
      <c r="E1483" s="5">
        <v>2.73</v>
      </c>
      <c r="F1483" s="5">
        <v>2.74</v>
      </c>
      <c r="G1483" s="6">
        <v>146700</v>
      </c>
      <c r="H1483" s="10">
        <v>2.74</v>
      </c>
      <c r="I1483" s="7">
        <f t="shared" si="215"/>
        <v>1.4814814814814828E-2</v>
      </c>
      <c r="J1483" s="8">
        <f t="shared" si="216"/>
        <v>2.7604752512878812</v>
      </c>
      <c r="K1483" s="8">
        <f t="shared" si="217"/>
        <v>2.2655247487121186</v>
      </c>
      <c r="L1483" s="8">
        <f t="shared" si="218"/>
        <v>2.5129999999999999</v>
      </c>
      <c r="M1483" s="19">
        <f t="shared" si="219"/>
        <v>0.21847057855233176</v>
      </c>
      <c r="N1483" s="19">
        <f t="shared" si="220"/>
        <v>8.8265885784160752E-2</v>
      </c>
      <c r="O1483" s="19">
        <f t="shared" si="221"/>
        <v>9.4637529669268881E-3</v>
      </c>
      <c r="P1483" s="19">
        <f t="shared" si="222"/>
        <v>-5.2162623737897372E-3</v>
      </c>
      <c r="Q1483" s="1"/>
    </row>
    <row r="1484" spans="1:17">
      <c r="A1484" s="3">
        <v>40487</v>
      </c>
      <c r="B1484" s="9">
        <f t="shared" si="223"/>
        <v>40487</v>
      </c>
      <c r="C1484" s="5">
        <v>2.75</v>
      </c>
      <c r="D1484" s="5">
        <v>2.78</v>
      </c>
      <c r="E1484" s="5">
        <v>2.7</v>
      </c>
      <c r="F1484" s="5">
        <v>2.75</v>
      </c>
      <c r="G1484" s="6">
        <v>227300</v>
      </c>
      <c r="H1484" s="10">
        <v>2.75</v>
      </c>
      <c r="I1484" s="7">
        <f t="shared" si="215"/>
        <v>3.6496350364962722E-3</v>
      </c>
      <c r="J1484" s="8">
        <f t="shared" si="216"/>
        <v>2.7864680431931621</v>
      </c>
      <c r="K1484" s="8">
        <f t="shared" si="217"/>
        <v>2.2545319568068365</v>
      </c>
      <c r="L1484" s="8">
        <f t="shared" si="218"/>
        <v>2.5204999999999993</v>
      </c>
      <c r="M1484" s="19">
        <f t="shared" si="219"/>
        <v>0.23594080570928042</v>
      </c>
      <c r="N1484" s="19">
        <f t="shared" si="220"/>
        <v>7.9966040611568617E-2</v>
      </c>
      <c r="O1484" s="19">
        <f t="shared" si="221"/>
        <v>9.4160568522228764E-3</v>
      </c>
      <c r="P1484" s="19">
        <f t="shared" si="222"/>
        <v>-4.8522056144084036E-3</v>
      </c>
      <c r="Q1484" s="1"/>
    </row>
    <row r="1485" spans="1:17">
      <c r="A1485" s="3">
        <v>40490</v>
      </c>
      <c r="B1485" s="9">
        <f t="shared" si="223"/>
        <v>40490</v>
      </c>
      <c r="C1485" s="5">
        <v>2.75</v>
      </c>
      <c r="D1485" s="5">
        <v>2.82</v>
      </c>
      <c r="E1485" s="5">
        <v>2.7</v>
      </c>
      <c r="F1485" s="5">
        <v>2.7</v>
      </c>
      <c r="G1485" s="6">
        <v>491800</v>
      </c>
      <c r="H1485" s="10">
        <v>2.7</v>
      </c>
      <c r="I1485" s="7">
        <f t="shared" si="215"/>
        <v>-1.8181818181818118E-2</v>
      </c>
      <c r="J1485" s="8">
        <f t="shared" si="216"/>
        <v>2.8057201291392819</v>
      </c>
      <c r="K1485" s="8">
        <f t="shared" si="217"/>
        <v>2.2512798708607185</v>
      </c>
      <c r="L1485" s="8">
        <f t="shared" si="218"/>
        <v>2.5285000000000002</v>
      </c>
      <c r="M1485" s="19">
        <f t="shared" si="219"/>
        <v>0.24627780199828625</v>
      </c>
      <c r="N1485" s="19">
        <f t="shared" si="220"/>
        <v>4.3811820757036782E-2</v>
      </c>
      <c r="O1485" s="19">
        <f t="shared" si="221"/>
        <v>6.9091357401887994E-3</v>
      </c>
      <c r="P1485" s="19">
        <f t="shared" si="222"/>
        <v>-1.4424661120013855E-3</v>
      </c>
      <c r="Q1485" s="1"/>
    </row>
    <row r="1486" spans="1:17">
      <c r="A1486" s="3">
        <v>40491</v>
      </c>
      <c r="B1486" s="9">
        <f t="shared" si="223"/>
        <v>40491</v>
      </c>
      <c r="C1486" s="5">
        <v>2.78</v>
      </c>
      <c r="D1486" s="5">
        <v>2.78</v>
      </c>
      <c r="E1486" s="5">
        <v>2.69</v>
      </c>
      <c r="F1486" s="5">
        <v>2.73</v>
      </c>
      <c r="G1486" s="6">
        <v>119600</v>
      </c>
      <c r="H1486" s="10">
        <v>2.73</v>
      </c>
      <c r="I1486" s="7">
        <f t="shared" si="215"/>
        <v>1.1111111111111039E-2</v>
      </c>
      <c r="J1486" s="8">
        <f t="shared" si="216"/>
        <v>2.829755139936275</v>
      </c>
      <c r="K1486" s="8">
        <f t="shared" si="217"/>
        <v>2.258244860063725</v>
      </c>
      <c r="L1486" s="8">
        <f t="shared" si="218"/>
        <v>2.544</v>
      </c>
      <c r="M1486" s="19">
        <f t="shared" si="219"/>
        <v>0.25307719724265093</v>
      </c>
      <c r="N1486" s="19">
        <f t="shared" si="220"/>
        <v>2.760864028018244E-2</v>
      </c>
      <c r="O1486" s="19">
        <f t="shared" si="221"/>
        <v>8.5664320355310665E-3</v>
      </c>
      <c r="P1486" s="19">
        <f t="shared" si="222"/>
        <v>3.0937909111867579E-3</v>
      </c>
      <c r="Q1486" s="1"/>
    </row>
    <row r="1487" spans="1:17">
      <c r="A1487" s="3">
        <v>40492</v>
      </c>
      <c r="B1487" s="9">
        <f t="shared" si="223"/>
        <v>40492</v>
      </c>
      <c r="C1487" s="5">
        <v>2.7</v>
      </c>
      <c r="D1487" s="5">
        <v>2.81</v>
      </c>
      <c r="E1487" s="5">
        <v>2.7</v>
      </c>
      <c r="F1487" s="5">
        <v>2.75</v>
      </c>
      <c r="G1487" s="6">
        <v>273100</v>
      </c>
      <c r="H1487" s="10">
        <v>2.75</v>
      </c>
      <c r="I1487" s="7">
        <f t="shared" si="215"/>
        <v>7.3260073260073329E-3</v>
      </c>
      <c r="J1487" s="8">
        <f t="shared" si="216"/>
        <v>2.8546638347126869</v>
      </c>
      <c r="K1487" s="8">
        <f t="shared" si="217"/>
        <v>2.2563361652873128</v>
      </c>
      <c r="L1487" s="8">
        <f t="shared" si="218"/>
        <v>2.5554999999999999</v>
      </c>
      <c r="M1487" s="19">
        <f t="shared" si="219"/>
        <v>0.26517665170215687</v>
      </c>
      <c r="N1487" s="19">
        <f t="shared" si="220"/>
        <v>4.7809342727566879E-2</v>
      </c>
      <c r="O1487" s="19">
        <f t="shared" si="221"/>
        <v>8.8024205433452525E-3</v>
      </c>
      <c r="P1487" s="19">
        <f t="shared" si="222"/>
        <v>-8.4521161109089816E-4</v>
      </c>
      <c r="Q1487" s="1"/>
    </row>
    <row r="1488" spans="1:17">
      <c r="A1488" s="3">
        <v>40493</v>
      </c>
      <c r="B1488" s="9">
        <f t="shared" si="223"/>
        <v>40493</v>
      </c>
      <c r="C1488" s="5">
        <v>2.75</v>
      </c>
      <c r="D1488" s="5">
        <v>2.8</v>
      </c>
      <c r="E1488" s="5">
        <v>2.72</v>
      </c>
      <c r="F1488" s="5">
        <v>2.8</v>
      </c>
      <c r="G1488" s="6">
        <v>174600</v>
      </c>
      <c r="H1488" s="10">
        <v>2.8</v>
      </c>
      <c r="I1488" s="7">
        <f t="shared" si="215"/>
        <v>1.8181818181818118E-2</v>
      </c>
      <c r="J1488" s="8">
        <f t="shared" si="216"/>
        <v>2.885527951525531</v>
      </c>
      <c r="K1488" s="8">
        <f t="shared" si="217"/>
        <v>2.2504720484744691</v>
      </c>
      <c r="L1488" s="8">
        <f t="shared" si="218"/>
        <v>2.5680000000000001</v>
      </c>
      <c r="M1488" s="19">
        <f t="shared" si="219"/>
        <v>0.28218786519990247</v>
      </c>
      <c r="N1488" s="19">
        <f t="shared" si="220"/>
        <v>6.4150495107888977E-2</v>
      </c>
      <c r="O1488" s="19">
        <f t="shared" si="221"/>
        <v>1.0811821846599477E-2</v>
      </c>
      <c r="P1488" s="19">
        <f t="shared" si="222"/>
        <v>-2.5989552900230178E-3</v>
      </c>
      <c r="Q1488" s="1"/>
    </row>
    <row r="1489" spans="1:17">
      <c r="A1489" s="3">
        <v>40494</v>
      </c>
      <c r="B1489" s="9">
        <f t="shared" si="223"/>
        <v>40494</v>
      </c>
      <c r="C1489" s="5">
        <v>2.81</v>
      </c>
      <c r="D1489" s="5">
        <v>2.93</v>
      </c>
      <c r="E1489" s="5">
        <v>2.81</v>
      </c>
      <c r="F1489" s="5">
        <v>2.92</v>
      </c>
      <c r="G1489" s="6">
        <v>612800</v>
      </c>
      <c r="H1489" s="10">
        <v>2.92</v>
      </c>
      <c r="I1489" s="7">
        <f t="shared" si="215"/>
        <v>4.2857142857142899E-2</v>
      </c>
      <c r="J1489" s="8">
        <f t="shared" si="216"/>
        <v>2.9391420168057203</v>
      </c>
      <c r="K1489" s="8">
        <f t="shared" si="217"/>
        <v>2.2348579831942801</v>
      </c>
      <c r="L1489" s="8">
        <f t="shared" si="218"/>
        <v>2.5870000000000002</v>
      </c>
      <c r="M1489" s="19">
        <f t="shared" si="219"/>
        <v>0.3151359231358441</v>
      </c>
      <c r="N1489" s="19">
        <f t="shared" si="220"/>
        <v>0.11675930115776297</v>
      </c>
      <c r="O1489" s="19">
        <f t="shared" si="221"/>
        <v>1.8580331288021116E-2</v>
      </c>
      <c r="P1489" s="19">
        <f t="shared" si="222"/>
        <v>-6.9381289542224615E-3</v>
      </c>
      <c r="Q1489" s="1"/>
    </row>
    <row r="1490" spans="1:17">
      <c r="A1490" s="3">
        <v>40497</v>
      </c>
      <c r="B1490" s="9">
        <f t="shared" si="223"/>
        <v>40497</v>
      </c>
      <c r="C1490" s="5">
        <v>2.88</v>
      </c>
      <c r="D1490" s="5">
        <v>2.93</v>
      </c>
      <c r="E1490" s="5">
        <v>2.82</v>
      </c>
      <c r="F1490" s="5">
        <v>2.87</v>
      </c>
      <c r="G1490" s="6">
        <v>100100</v>
      </c>
      <c r="H1490" s="10">
        <v>2.87</v>
      </c>
      <c r="I1490" s="7">
        <f t="shared" si="215"/>
        <v>-1.7123287671232817E-2</v>
      </c>
      <c r="J1490" s="8">
        <f t="shared" si="216"/>
        <v>2.9756437894147902</v>
      </c>
      <c r="K1490" s="8">
        <f t="shared" si="217"/>
        <v>2.2313562105852087</v>
      </c>
      <c r="L1490" s="8">
        <f t="shared" si="218"/>
        <v>2.6034999999999995</v>
      </c>
      <c r="M1490" s="19">
        <f t="shared" si="219"/>
        <v>0.33355838718121128</v>
      </c>
      <c r="N1490" s="19">
        <f t="shared" si="220"/>
        <v>5.8458787757515986E-2</v>
      </c>
      <c r="O1490" s="19">
        <f t="shared" si="221"/>
        <v>1.2419193220455651E-2</v>
      </c>
      <c r="P1490" s="19">
        <f t="shared" si="222"/>
        <v>-1.5668882029211911E-3</v>
      </c>
      <c r="Q1490" s="1"/>
    </row>
    <row r="1491" spans="1:17">
      <c r="A1491" s="3">
        <v>40498</v>
      </c>
      <c r="B1491" s="9">
        <f t="shared" si="223"/>
        <v>40498</v>
      </c>
      <c r="C1491" s="5">
        <v>2.94</v>
      </c>
      <c r="D1491" s="5">
        <v>3.11</v>
      </c>
      <c r="E1491" s="5">
        <v>2.94</v>
      </c>
      <c r="F1491" s="5">
        <v>2.99</v>
      </c>
      <c r="G1491" s="6">
        <v>162000</v>
      </c>
      <c r="H1491" s="10">
        <v>2.99</v>
      </c>
      <c r="I1491" s="7">
        <f t="shared" si="215"/>
        <v>4.1811846689895509E-2</v>
      </c>
      <c r="J1491" s="8">
        <f t="shared" si="216"/>
        <v>3.0314226858136113</v>
      </c>
      <c r="K1491" s="8">
        <f t="shared" si="217"/>
        <v>2.2295773141863879</v>
      </c>
      <c r="L1491" s="8">
        <f t="shared" si="218"/>
        <v>2.6304999999999996</v>
      </c>
      <c r="M1491" s="19">
        <f t="shared" si="219"/>
        <v>0.35964008358231386</v>
      </c>
      <c r="N1491" s="19">
        <f t="shared" si="220"/>
        <v>7.8192296771519218E-2</v>
      </c>
      <c r="O1491" s="19">
        <f t="shared" si="221"/>
        <v>1.8745152426255598E-2</v>
      </c>
      <c r="P1491" s="19">
        <f t="shared" si="222"/>
        <v>-7.9722654338288735E-4</v>
      </c>
      <c r="Q1491" s="1"/>
    </row>
    <row r="1492" spans="1:17">
      <c r="A1492" s="3">
        <v>40499</v>
      </c>
      <c r="B1492" s="9">
        <f t="shared" si="223"/>
        <v>40499</v>
      </c>
      <c r="C1492" s="5">
        <v>3</v>
      </c>
      <c r="D1492" s="5">
        <v>3</v>
      </c>
      <c r="E1492" s="5">
        <v>2.92</v>
      </c>
      <c r="F1492" s="5">
        <v>2.98</v>
      </c>
      <c r="G1492" s="6">
        <v>111400</v>
      </c>
      <c r="H1492" s="10">
        <v>2.98</v>
      </c>
      <c r="I1492" s="7">
        <f t="shared" si="215"/>
        <v>-3.3444816053512477E-3</v>
      </c>
      <c r="J1492" s="8">
        <f t="shared" si="216"/>
        <v>3.0677098221909231</v>
      </c>
      <c r="K1492" s="8">
        <f t="shared" si="217"/>
        <v>2.2572901778090761</v>
      </c>
      <c r="L1492" s="8">
        <f t="shared" si="218"/>
        <v>2.6624999999999996</v>
      </c>
      <c r="M1492" s="19">
        <f t="shared" si="219"/>
        <v>0.35902324492832355</v>
      </c>
      <c r="N1492" s="19">
        <f t="shared" si="220"/>
        <v>-1.7151554627784801E-3</v>
      </c>
      <c r="O1492" s="19">
        <f t="shared" si="221"/>
        <v>1.1970332130562865E-2</v>
      </c>
      <c r="P1492" s="19">
        <f t="shared" si="222"/>
        <v>1.2429649084764358E-2</v>
      </c>
      <c r="Q1492" s="1"/>
    </row>
    <row r="1493" spans="1:17">
      <c r="A1493" s="3">
        <v>40500</v>
      </c>
      <c r="B1493" s="9">
        <f t="shared" si="223"/>
        <v>40500</v>
      </c>
      <c r="C1493" s="5">
        <v>2.98</v>
      </c>
      <c r="D1493" s="5">
        <v>3.01</v>
      </c>
      <c r="E1493" s="5">
        <v>2.9</v>
      </c>
      <c r="F1493" s="5">
        <v>2.95</v>
      </c>
      <c r="G1493" s="6">
        <v>85400</v>
      </c>
      <c r="H1493" s="10">
        <v>2.95</v>
      </c>
      <c r="I1493" s="7">
        <f t="shared" si="215"/>
        <v>-1.0067114093959667E-2</v>
      </c>
      <c r="J1493" s="8">
        <f t="shared" si="216"/>
        <v>3.0869094559107597</v>
      </c>
      <c r="K1493" s="8">
        <f t="shared" si="217"/>
        <v>2.3000905440892399</v>
      </c>
      <c r="L1493" s="8">
        <f t="shared" si="218"/>
        <v>2.6934999999999998</v>
      </c>
      <c r="M1493" s="19">
        <f t="shared" si="219"/>
        <v>0.34208171232366602</v>
      </c>
      <c r="N1493" s="19">
        <f t="shared" si="220"/>
        <v>-4.7187843249647483E-2</v>
      </c>
      <c r="O1493" s="19">
        <f t="shared" si="221"/>
        <v>6.258621197139309E-3</v>
      </c>
      <c r="P1493" s="19">
        <f t="shared" si="222"/>
        <v>1.8960950036873727E-2</v>
      </c>
      <c r="Q1493" s="1"/>
    </row>
    <row r="1494" spans="1:17">
      <c r="A1494" s="3">
        <v>40501</v>
      </c>
      <c r="B1494" s="9">
        <f t="shared" si="223"/>
        <v>40501</v>
      </c>
      <c r="C1494" s="5">
        <v>2.95</v>
      </c>
      <c r="D1494" s="5">
        <v>2.98</v>
      </c>
      <c r="E1494" s="5">
        <v>2.92</v>
      </c>
      <c r="F1494" s="5">
        <v>2.95</v>
      </c>
      <c r="G1494" s="6">
        <v>131200</v>
      </c>
      <c r="H1494" s="10">
        <v>2.95</v>
      </c>
      <c r="I1494" s="7">
        <f t="shared" si="215"/>
        <v>0</v>
      </c>
      <c r="J1494" s="8">
        <f t="shared" si="216"/>
        <v>3.0921319680551602</v>
      </c>
      <c r="K1494" s="8">
        <f t="shared" si="217"/>
        <v>2.3588680319448394</v>
      </c>
      <c r="L1494" s="8">
        <f t="shared" si="218"/>
        <v>2.7254999999999998</v>
      </c>
      <c r="M1494" s="19">
        <f t="shared" si="219"/>
        <v>0.31085415808775002</v>
      </c>
      <c r="N1494" s="19">
        <f t="shared" si="220"/>
        <v>-9.1286827418501568E-2</v>
      </c>
      <c r="O1494" s="19">
        <f t="shared" si="221"/>
        <v>1.6918255034661059E-3</v>
      </c>
      <c r="P1494" s="19">
        <f t="shared" si="222"/>
        <v>2.5554423501564155E-2</v>
      </c>
      <c r="Q1494" s="1"/>
    </row>
    <row r="1495" spans="1:17">
      <c r="A1495" s="3">
        <v>40504</v>
      </c>
      <c r="B1495" s="9">
        <f t="shared" si="223"/>
        <v>40504</v>
      </c>
      <c r="C1495" s="5">
        <v>2.98</v>
      </c>
      <c r="D1495" s="5">
        <v>3.23</v>
      </c>
      <c r="E1495" s="5">
        <v>2.97</v>
      </c>
      <c r="F1495" s="5">
        <v>3.19</v>
      </c>
      <c r="G1495" s="6">
        <v>286500</v>
      </c>
      <c r="H1495" s="10">
        <v>3.19</v>
      </c>
      <c r="I1495" s="7">
        <f t="shared" si="215"/>
        <v>8.1355932203389741E-2</v>
      </c>
      <c r="J1495" s="8">
        <f t="shared" si="216"/>
        <v>3.1495831070315794</v>
      </c>
      <c r="K1495" s="8">
        <f t="shared" si="217"/>
        <v>2.3824168929684206</v>
      </c>
      <c r="L1495" s="8">
        <f t="shared" si="218"/>
        <v>2.766</v>
      </c>
      <c r="M1495" s="19">
        <f t="shared" si="219"/>
        <v>0.32201174207898287</v>
      </c>
      <c r="N1495" s="19">
        <f t="shared" si="220"/>
        <v>3.5893307845292537E-2</v>
      </c>
      <c r="O1495" s="19">
        <f t="shared" si="221"/>
        <v>1.8579782354035127E-2</v>
      </c>
      <c r="P1495" s="19">
        <f t="shared" si="222"/>
        <v>9.9831193202299072E-3</v>
      </c>
      <c r="Q1495" s="1"/>
    </row>
    <row r="1496" spans="1:17">
      <c r="A1496" s="3">
        <v>40505</v>
      </c>
      <c r="B1496" s="9">
        <f t="shared" si="223"/>
        <v>40505</v>
      </c>
      <c r="C1496" s="5">
        <v>3.1</v>
      </c>
      <c r="D1496" s="5">
        <v>3.24</v>
      </c>
      <c r="E1496" s="5">
        <v>3.08</v>
      </c>
      <c r="F1496" s="5">
        <v>3.16</v>
      </c>
      <c r="G1496" s="6">
        <v>243700</v>
      </c>
      <c r="H1496" s="10">
        <v>3.16</v>
      </c>
      <c r="I1496" s="7">
        <f t="shared" si="215"/>
        <v>-9.4043887147334804E-3</v>
      </c>
      <c r="J1496" s="8">
        <f t="shared" si="216"/>
        <v>3.1822267222771998</v>
      </c>
      <c r="K1496" s="8">
        <f t="shared" si="217"/>
        <v>2.4277732777227996</v>
      </c>
      <c r="L1496" s="8">
        <f t="shared" si="218"/>
        <v>2.8049999999999997</v>
      </c>
      <c r="M1496" s="19">
        <f t="shared" si="219"/>
        <v>0.31075943189475325</v>
      </c>
      <c r="N1496" s="19">
        <f t="shared" si="220"/>
        <v>-3.4943788420826155E-2</v>
      </c>
      <c r="O1496" s="19">
        <f t="shared" si="221"/>
        <v>1.0364424159102884E-2</v>
      </c>
      <c r="P1496" s="19">
        <f t="shared" si="222"/>
        <v>1.9037971434909644E-2</v>
      </c>
      <c r="Q1496" s="1"/>
    </row>
    <row r="1497" spans="1:17">
      <c r="A1497" s="3">
        <v>40506</v>
      </c>
      <c r="B1497" s="9">
        <f t="shared" si="223"/>
        <v>40506</v>
      </c>
      <c r="C1497" s="5">
        <v>3.08</v>
      </c>
      <c r="D1497" s="5">
        <v>3.15</v>
      </c>
      <c r="E1497" s="5">
        <v>3</v>
      </c>
      <c r="F1497" s="5">
        <v>3.15</v>
      </c>
      <c r="G1497" s="6">
        <v>199000</v>
      </c>
      <c r="H1497" s="10">
        <v>3.15</v>
      </c>
      <c r="I1497" s="7">
        <f t="shared" si="215"/>
        <v>-3.1645569620253893E-3</v>
      </c>
      <c r="J1497" s="8">
        <f t="shared" si="216"/>
        <v>3.2206480234922674</v>
      </c>
      <c r="K1497" s="8">
        <f t="shared" si="217"/>
        <v>2.4503519765077328</v>
      </c>
      <c r="L1497" s="8">
        <f t="shared" si="218"/>
        <v>2.8355000000000001</v>
      </c>
      <c r="M1497" s="19">
        <f t="shared" si="219"/>
        <v>0.31436138741274572</v>
      </c>
      <c r="N1497" s="19">
        <f t="shared" si="220"/>
        <v>1.1590816394632771E-2</v>
      </c>
      <c r="O1497" s="19">
        <f t="shared" si="221"/>
        <v>1.2073715850004971E-2</v>
      </c>
      <c r="P1497" s="19">
        <f t="shared" si="222"/>
        <v>9.3001677677709612E-3</v>
      </c>
      <c r="Q1497" s="1"/>
    </row>
    <row r="1498" spans="1:17">
      <c r="A1498" s="3">
        <v>40507</v>
      </c>
      <c r="B1498" s="9">
        <f t="shared" si="223"/>
        <v>40507</v>
      </c>
      <c r="C1498" s="5">
        <v>3.15</v>
      </c>
      <c r="D1498" s="5">
        <v>3.25</v>
      </c>
      <c r="E1498" s="5">
        <v>3.15</v>
      </c>
      <c r="F1498" s="5">
        <v>3.21</v>
      </c>
      <c r="G1498" s="6">
        <v>390000</v>
      </c>
      <c r="H1498" s="10">
        <v>3.21</v>
      </c>
      <c r="I1498" s="7">
        <f t="shared" si="215"/>
        <v>1.9047619047619067E-2</v>
      </c>
      <c r="J1498" s="8">
        <f t="shared" si="216"/>
        <v>3.2567926904439739</v>
      </c>
      <c r="K1498" s="8">
        <f t="shared" si="217"/>
        <v>2.4852073095560261</v>
      </c>
      <c r="L1498" s="8">
        <f t="shared" si="218"/>
        <v>2.871</v>
      </c>
      <c r="M1498" s="19">
        <f t="shared" si="219"/>
        <v>0.31047123429947943</v>
      </c>
      <c r="N1498" s="19">
        <f t="shared" si="220"/>
        <v>-1.2374780329362317E-2</v>
      </c>
      <c r="O1498" s="19">
        <f t="shared" si="221"/>
        <v>1.1222793266466134E-2</v>
      </c>
      <c r="P1498" s="19">
        <f t="shared" si="222"/>
        <v>1.4224622985784039E-2</v>
      </c>
      <c r="Q1498" s="1"/>
    </row>
    <row r="1499" spans="1:17">
      <c r="A1499" s="3">
        <v>40508</v>
      </c>
      <c r="B1499" s="9">
        <f t="shared" si="223"/>
        <v>40508</v>
      </c>
      <c r="C1499" s="5">
        <v>3.27</v>
      </c>
      <c r="D1499" s="5">
        <v>3.27</v>
      </c>
      <c r="E1499" s="5">
        <v>3.18</v>
      </c>
      <c r="F1499" s="5">
        <v>3.19</v>
      </c>
      <c r="G1499" s="6">
        <v>365200</v>
      </c>
      <c r="H1499" s="10">
        <v>3.19</v>
      </c>
      <c r="I1499" s="7">
        <f t="shared" si="215"/>
        <v>-6.2305295950155822E-3</v>
      </c>
      <c r="J1499" s="8">
        <f t="shared" si="216"/>
        <v>3.2817208349628557</v>
      </c>
      <c r="K1499" s="8">
        <f t="shared" si="217"/>
        <v>2.5252791650371438</v>
      </c>
      <c r="L1499" s="8">
        <f t="shared" si="218"/>
        <v>2.9034999999999997</v>
      </c>
      <c r="M1499" s="19">
        <f t="shared" si="219"/>
        <v>0.29954774125520717</v>
      </c>
      <c r="N1499" s="19">
        <f t="shared" si="220"/>
        <v>-3.5183591384622438E-2</v>
      </c>
      <c r="O1499" s="19">
        <f t="shared" si="221"/>
        <v>7.6542005857559037E-3</v>
      </c>
      <c r="P1499" s="19">
        <f t="shared" si="222"/>
        <v>1.6124150016392957E-2</v>
      </c>
      <c r="Q1499" s="1"/>
    </row>
    <row r="1500" spans="1:17">
      <c r="A1500" s="3">
        <v>40511</v>
      </c>
      <c r="B1500" s="9">
        <f t="shared" si="223"/>
        <v>40511</v>
      </c>
      <c r="C1500" s="5">
        <v>3.25</v>
      </c>
      <c r="D1500" s="5">
        <v>3.38</v>
      </c>
      <c r="E1500" s="5">
        <v>3.25</v>
      </c>
      <c r="F1500" s="5">
        <v>3.34</v>
      </c>
      <c r="G1500" s="6">
        <v>263000</v>
      </c>
      <c r="H1500" s="10">
        <v>3.34</v>
      </c>
      <c r="I1500" s="7">
        <f t="shared" si="215"/>
        <v>4.7021943573667686E-2</v>
      </c>
      <c r="J1500" s="8">
        <f t="shared" si="216"/>
        <v>3.3393737300698811</v>
      </c>
      <c r="K1500" s="8">
        <f t="shared" si="217"/>
        <v>2.5396262699301193</v>
      </c>
      <c r="L1500" s="8">
        <f t="shared" si="218"/>
        <v>2.9395000000000002</v>
      </c>
      <c r="M1500" s="19">
        <f t="shared" si="219"/>
        <v>0.31490753958918838</v>
      </c>
      <c r="N1500" s="19">
        <f t="shared" si="220"/>
        <v>5.1276628792520415E-2</v>
      </c>
      <c r="O1500" s="19">
        <f t="shared" si="221"/>
        <v>1.7567885267022711E-2</v>
      </c>
      <c r="P1500" s="19">
        <f t="shared" si="222"/>
        <v>5.6813936025819538E-3</v>
      </c>
      <c r="Q1500" s="1"/>
    </row>
    <row r="1501" spans="1:17">
      <c r="A1501" s="3">
        <v>40512</v>
      </c>
      <c r="B1501" s="9">
        <f t="shared" si="223"/>
        <v>40512</v>
      </c>
      <c r="C1501" s="5">
        <v>3.52</v>
      </c>
      <c r="D1501" s="5">
        <v>3.59</v>
      </c>
      <c r="E1501" s="5">
        <v>3.42</v>
      </c>
      <c r="F1501" s="5">
        <v>3.46</v>
      </c>
      <c r="G1501" s="6">
        <v>1281300</v>
      </c>
      <c r="H1501" s="10">
        <v>3.46</v>
      </c>
      <c r="I1501" s="7">
        <f t="shared" si="215"/>
        <v>3.5928143712574884E-2</v>
      </c>
      <c r="J1501" s="8">
        <f t="shared" si="216"/>
        <v>3.4225616549312443</v>
      </c>
      <c r="K1501" s="8">
        <f t="shared" si="217"/>
        <v>2.5304383450687569</v>
      </c>
      <c r="L1501" s="8">
        <f t="shared" si="218"/>
        <v>2.9765000000000006</v>
      </c>
      <c r="M1501" s="19">
        <f t="shared" si="219"/>
        <v>0.3525568254215839</v>
      </c>
      <c r="N1501" s="19">
        <f t="shared" si="220"/>
        <v>0.11955663520000434</v>
      </c>
      <c r="O1501" s="19">
        <f t="shared" si="221"/>
        <v>2.4911235335022638E-2</v>
      </c>
      <c r="P1501" s="19">
        <f t="shared" si="222"/>
        <v>-3.6178255714827113E-3</v>
      </c>
      <c r="Q1501" s="1"/>
    </row>
    <row r="1502" spans="1:17">
      <c r="A1502" s="3">
        <v>40513</v>
      </c>
      <c r="B1502" s="9">
        <f t="shared" si="223"/>
        <v>40513</v>
      </c>
      <c r="C1502" s="5">
        <v>3.45</v>
      </c>
      <c r="D1502" s="5">
        <v>3.51</v>
      </c>
      <c r="E1502" s="5">
        <v>3.4</v>
      </c>
      <c r="F1502" s="5">
        <v>3.41</v>
      </c>
      <c r="G1502" s="6">
        <v>291700</v>
      </c>
      <c r="H1502" s="10">
        <v>3.41</v>
      </c>
      <c r="I1502" s="7">
        <f t="shared" si="215"/>
        <v>-1.4450867052023071E-2</v>
      </c>
      <c r="J1502" s="8">
        <f t="shared" si="216"/>
        <v>3.4769989247299398</v>
      </c>
      <c r="K1502" s="8">
        <f t="shared" si="217"/>
        <v>2.5470010752700611</v>
      </c>
      <c r="L1502" s="8">
        <f t="shared" si="218"/>
        <v>3.0120000000000005</v>
      </c>
      <c r="M1502" s="19">
        <f t="shared" si="219"/>
        <v>0.36513445498301172</v>
      </c>
      <c r="N1502" s="19">
        <f t="shared" si="220"/>
        <v>3.5675467483540065E-2</v>
      </c>
      <c r="O1502" s="19">
        <f t="shared" si="221"/>
        <v>1.5905416844795756E-2</v>
      </c>
      <c r="P1502" s="19">
        <f t="shared" si="222"/>
        <v>6.5453996275314247E-3</v>
      </c>
      <c r="Q1502" s="1"/>
    </row>
    <row r="1503" spans="1:17">
      <c r="A1503" s="3">
        <v>40514</v>
      </c>
      <c r="B1503" s="9">
        <f t="shared" si="223"/>
        <v>40514</v>
      </c>
      <c r="C1503" s="5">
        <v>3.46</v>
      </c>
      <c r="D1503" s="5">
        <v>3.48</v>
      </c>
      <c r="E1503" s="5">
        <v>3.39</v>
      </c>
      <c r="F1503" s="5">
        <v>3.39</v>
      </c>
      <c r="G1503" s="6">
        <v>175100</v>
      </c>
      <c r="H1503" s="10">
        <v>3.39</v>
      </c>
      <c r="I1503" s="7">
        <f t="shared" si="215"/>
        <v>-5.8651026392961929E-3</v>
      </c>
      <c r="J1503" s="8">
        <f t="shared" si="216"/>
        <v>3.5196620776114189</v>
      </c>
      <c r="K1503" s="8">
        <f t="shared" si="217"/>
        <v>2.5693379223885815</v>
      </c>
      <c r="L1503" s="8">
        <f t="shared" si="218"/>
        <v>3.0445000000000002</v>
      </c>
      <c r="M1503" s="19">
        <f t="shared" si="219"/>
        <v>0.36987122127531197</v>
      </c>
      <c r="N1503" s="19">
        <f t="shared" si="220"/>
        <v>1.2972663159165919E-2</v>
      </c>
      <c r="O1503" s="19">
        <f t="shared" si="221"/>
        <v>1.2270108160816534E-2</v>
      </c>
      <c r="P1503" s="19">
        <f t="shared" si="222"/>
        <v>8.7698616759130949E-3</v>
      </c>
      <c r="Q1503" s="1"/>
    </row>
    <row r="1504" spans="1:17">
      <c r="A1504" s="3">
        <v>40515</v>
      </c>
      <c r="B1504" s="9">
        <f t="shared" si="223"/>
        <v>40515</v>
      </c>
      <c r="C1504" s="5">
        <v>3.39</v>
      </c>
      <c r="D1504" s="5">
        <v>3.39</v>
      </c>
      <c r="E1504" s="5">
        <v>3.3</v>
      </c>
      <c r="F1504" s="5">
        <v>3.33</v>
      </c>
      <c r="G1504" s="6">
        <v>90300</v>
      </c>
      <c r="H1504" s="10">
        <v>3.33</v>
      </c>
      <c r="I1504" s="7">
        <f t="shared" si="215"/>
        <v>-1.7699115044247801E-2</v>
      </c>
      <c r="J1504" s="8">
        <f t="shared" si="216"/>
        <v>3.544000797023767</v>
      </c>
      <c r="K1504" s="8">
        <f t="shared" si="217"/>
        <v>2.6029992029762332</v>
      </c>
      <c r="L1504" s="8">
        <f t="shared" si="218"/>
        <v>3.0735000000000001</v>
      </c>
      <c r="M1504" s="19">
        <f t="shared" si="219"/>
        <v>0.36150667774757889</v>
      </c>
      <c r="N1504" s="19">
        <f t="shared" si="220"/>
        <v>-2.2614745475174374E-2</v>
      </c>
      <c r="O1504" s="19">
        <f t="shared" si="221"/>
        <v>6.9150727756413823E-3</v>
      </c>
      <c r="P1504" s="19">
        <f t="shared" si="222"/>
        <v>1.3101149636385142E-2</v>
      </c>
      <c r="Q1504" s="1"/>
    </row>
    <row r="1505" spans="1:17">
      <c r="A1505" s="3">
        <v>40518</v>
      </c>
      <c r="B1505" s="9">
        <f t="shared" si="223"/>
        <v>40518</v>
      </c>
      <c r="C1505" s="5">
        <v>3.31</v>
      </c>
      <c r="D1505" s="5">
        <v>3.31</v>
      </c>
      <c r="E1505" s="5">
        <v>3.31</v>
      </c>
      <c r="F1505" s="5">
        <v>3.31</v>
      </c>
      <c r="G1505" s="6">
        <v>0</v>
      </c>
      <c r="H1505" s="10">
        <v>3.31</v>
      </c>
      <c r="I1505" s="7">
        <f t="shared" si="215"/>
        <v>-6.0060060060060112E-3</v>
      </c>
      <c r="J1505" s="8">
        <f t="shared" si="216"/>
        <v>3.5522588537887461</v>
      </c>
      <c r="K1505" s="8">
        <f t="shared" si="217"/>
        <v>2.655741146211255</v>
      </c>
      <c r="L1505" s="8">
        <f t="shared" si="218"/>
        <v>3.1040000000000005</v>
      </c>
      <c r="M1505" s="19">
        <f t="shared" si="219"/>
        <v>0.33757721789131634</v>
      </c>
      <c r="N1505" s="19">
        <f t="shared" si="220"/>
        <v>-6.6193686947523644E-2</v>
      </c>
      <c r="O1505" s="19">
        <f t="shared" si="221"/>
        <v>2.3301509333502721E-3</v>
      </c>
      <c r="P1505" s="19">
        <f t="shared" si="222"/>
        <v>2.0261989774993931E-2</v>
      </c>
      <c r="Q1505" s="1"/>
    </row>
    <row r="1506" spans="1:17">
      <c r="A1506" s="3">
        <v>40519</v>
      </c>
      <c r="B1506" s="9">
        <f t="shared" si="223"/>
        <v>40519</v>
      </c>
      <c r="C1506" s="5">
        <v>3.43</v>
      </c>
      <c r="D1506" s="5">
        <v>3.43</v>
      </c>
      <c r="E1506" s="5">
        <v>3.43</v>
      </c>
      <c r="F1506" s="5">
        <v>3.43</v>
      </c>
      <c r="G1506" s="6">
        <v>0</v>
      </c>
      <c r="H1506" s="10">
        <v>3.43</v>
      </c>
      <c r="I1506" s="7">
        <f t="shared" si="215"/>
        <v>3.6253776435045348E-2</v>
      </c>
      <c r="J1506" s="8">
        <f t="shared" si="216"/>
        <v>3.5741045851286795</v>
      </c>
      <c r="K1506" s="8">
        <f t="shared" si="217"/>
        <v>2.703895414871321</v>
      </c>
      <c r="L1506" s="8">
        <f t="shared" si="218"/>
        <v>3.1390000000000002</v>
      </c>
      <c r="M1506" s="19">
        <f t="shared" si="219"/>
        <v>0.32183536592104911</v>
      </c>
      <c r="N1506" s="19">
        <f t="shared" si="220"/>
        <v>-4.6631855279213034E-2</v>
      </c>
      <c r="O1506" s="19">
        <f t="shared" si="221"/>
        <v>6.149814030763358E-3</v>
      </c>
      <c r="P1506" s="19">
        <f t="shared" si="222"/>
        <v>1.8132139394972307E-2</v>
      </c>
      <c r="Q1506" s="1"/>
    </row>
    <row r="1507" spans="1:17">
      <c r="A1507" s="3">
        <v>40520</v>
      </c>
      <c r="B1507" s="9">
        <f t="shared" si="223"/>
        <v>40520</v>
      </c>
      <c r="C1507" s="5">
        <v>4.4000000000000004</v>
      </c>
      <c r="D1507" s="5">
        <v>4.45</v>
      </c>
      <c r="E1507" s="5">
        <v>3.98</v>
      </c>
      <c r="F1507" s="5">
        <v>4.05</v>
      </c>
      <c r="G1507" s="6">
        <v>1517300</v>
      </c>
      <c r="H1507" s="10">
        <v>4.05</v>
      </c>
      <c r="I1507" s="7">
        <f t="shared" si="215"/>
        <v>0.18075801749271125</v>
      </c>
      <c r="J1507" s="8">
        <f t="shared" si="216"/>
        <v>3.7590999909926142</v>
      </c>
      <c r="K1507" s="8">
        <f t="shared" si="217"/>
        <v>2.6489000090073871</v>
      </c>
      <c r="L1507" s="8">
        <f t="shared" si="218"/>
        <v>3.2040000000000006</v>
      </c>
      <c r="M1507" s="19">
        <f t="shared" si="219"/>
        <v>0.41911736124809346</v>
      </c>
      <c r="N1507" s="19">
        <f t="shared" si="220"/>
        <v>0.30227254561858508</v>
      </c>
      <c r="O1507" s="19">
        <f t="shared" si="221"/>
        <v>5.1759930762427388E-2</v>
      </c>
      <c r="P1507" s="19">
        <f t="shared" si="222"/>
        <v>-2.0339324354581651E-2</v>
      </c>
      <c r="Q1507" s="1"/>
    </row>
    <row r="1508" spans="1:17">
      <c r="A1508" s="3">
        <v>40521</v>
      </c>
      <c r="B1508" s="9">
        <f t="shared" si="223"/>
        <v>40521</v>
      </c>
      <c r="C1508" s="5">
        <v>4.1900000000000004</v>
      </c>
      <c r="D1508" s="5">
        <v>5</v>
      </c>
      <c r="E1508" s="5">
        <v>4.1500000000000004</v>
      </c>
      <c r="F1508" s="5">
        <v>5</v>
      </c>
      <c r="G1508" s="6">
        <v>1973800</v>
      </c>
      <c r="H1508" s="10">
        <v>5</v>
      </c>
      <c r="I1508" s="7">
        <f t="shared" si="215"/>
        <v>0.23456790123456794</v>
      </c>
      <c r="J1508" s="8">
        <f t="shared" si="216"/>
        <v>4.2479250505260033</v>
      </c>
      <c r="K1508" s="8">
        <f t="shared" si="217"/>
        <v>2.3800749494739963</v>
      </c>
      <c r="L1508" s="8">
        <f t="shared" si="218"/>
        <v>3.3140000000000001</v>
      </c>
      <c r="M1508" s="19">
        <f t="shared" si="219"/>
        <v>0.78478625282989822</v>
      </c>
      <c r="N1508" s="19">
        <f t="shared" si="220"/>
        <v>0.87247373979659537</v>
      </c>
      <c r="O1508" s="19">
        <f t="shared" si="221"/>
        <v>0.13003779114806463</v>
      </c>
      <c r="P1508" s="19">
        <f t="shared" si="222"/>
        <v>-0.10148554442193786</v>
      </c>
      <c r="Q1508" s="1"/>
    </row>
    <row r="1509" spans="1:17">
      <c r="A1509" s="3">
        <v>40522</v>
      </c>
      <c r="B1509" s="9">
        <f t="shared" si="223"/>
        <v>40522</v>
      </c>
      <c r="C1509" s="5">
        <v>5.18</v>
      </c>
      <c r="D1509" s="5">
        <v>5.39</v>
      </c>
      <c r="E1509" s="5">
        <v>4.58</v>
      </c>
      <c r="F1509" s="5">
        <v>4.68</v>
      </c>
      <c r="G1509" s="6">
        <v>1184200</v>
      </c>
      <c r="H1509" s="10">
        <v>4.68</v>
      </c>
      <c r="I1509" s="7">
        <f t="shared" si="215"/>
        <v>-6.4000000000000057E-2</v>
      </c>
      <c r="J1509" s="8">
        <f t="shared" si="216"/>
        <v>4.4898345462431255</v>
      </c>
      <c r="K1509" s="8">
        <f t="shared" si="217"/>
        <v>2.3141654537568743</v>
      </c>
      <c r="L1509" s="8">
        <f t="shared" si="218"/>
        <v>3.4020000000000001</v>
      </c>
      <c r="M1509" s="19">
        <f t="shared" si="219"/>
        <v>0.94015278335186248</v>
      </c>
      <c r="N1509" s="19">
        <f t="shared" si="220"/>
        <v>0.19797305312334493</v>
      </c>
      <c r="O1509" s="19">
        <f t="shared" si="221"/>
        <v>5.6947684537693881E-2</v>
      </c>
      <c r="P1509" s="19">
        <f t="shared" si="222"/>
        <v>-2.7692193362099042E-2</v>
      </c>
      <c r="Q1509" s="1"/>
    </row>
    <row r="1510" spans="1:17">
      <c r="A1510" s="3">
        <v>40525</v>
      </c>
      <c r="B1510" s="9">
        <f t="shared" si="223"/>
        <v>40525</v>
      </c>
      <c r="C1510" s="5">
        <v>4.75</v>
      </c>
      <c r="D1510" s="5">
        <v>4.87</v>
      </c>
      <c r="E1510" s="5">
        <v>4.43</v>
      </c>
      <c r="F1510" s="5">
        <v>4.8600000000000003</v>
      </c>
      <c r="G1510" s="6">
        <v>349900</v>
      </c>
      <c r="H1510" s="10">
        <v>4.8600000000000003</v>
      </c>
      <c r="I1510" s="7">
        <f t="shared" si="215"/>
        <v>3.8461538461538596E-2</v>
      </c>
      <c r="J1510" s="8">
        <f t="shared" si="216"/>
        <v>4.7312686774349082</v>
      </c>
      <c r="K1510" s="8">
        <f t="shared" si="217"/>
        <v>2.2717313225650919</v>
      </c>
      <c r="L1510" s="8">
        <f t="shared" si="218"/>
        <v>3.5015000000000001</v>
      </c>
      <c r="M1510" s="19">
        <f t="shared" si="219"/>
        <v>1.0826708820885851</v>
      </c>
      <c r="N1510" s="19">
        <f t="shared" si="220"/>
        <v>0.15159035984408042</v>
      </c>
      <c r="O1510" s="19">
        <f t="shared" si="221"/>
        <v>5.3773502944290674E-2</v>
      </c>
      <c r="P1510" s="19">
        <f t="shared" si="222"/>
        <v>-1.8336688555649197E-2</v>
      </c>
      <c r="Q1510" s="1"/>
    </row>
    <row r="1511" spans="1:17">
      <c r="A1511" s="3">
        <v>40526</v>
      </c>
      <c r="B1511" s="9">
        <f t="shared" si="223"/>
        <v>40526</v>
      </c>
      <c r="C1511" s="5">
        <v>4.88</v>
      </c>
      <c r="D1511" s="5">
        <v>4.88</v>
      </c>
      <c r="E1511" s="5">
        <v>4.58</v>
      </c>
      <c r="F1511" s="5">
        <v>4.5999999999999996</v>
      </c>
      <c r="G1511" s="6">
        <v>430600</v>
      </c>
      <c r="H1511" s="10">
        <v>4.5999999999999996</v>
      </c>
      <c r="I1511" s="7">
        <f t="shared" si="215"/>
        <v>-5.3497942386831414E-2</v>
      </c>
      <c r="J1511" s="8">
        <f t="shared" si="216"/>
        <v>4.8763817056803616</v>
      </c>
      <c r="K1511" s="8">
        <f t="shared" si="217"/>
        <v>2.2876182943196381</v>
      </c>
      <c r="L1511" s="8">
        <f t="shared" si="218"/>
        <v>3.5819999999999999</v>
      </c>
      <c r="M1511" s="19">
        <f t="shared" si="219"/>
        <v>1.1316413309811588</v>
      </c>
      <c r="N1511" s="19">
        <f t="shared" si="220"/>
        <v>4.5231149837616981E-2</v>
      </c>
      <c r="O1511" s="19">
        <f t="shared" si="221"/>
        <v>3.0671060584140708E-2</v>
      </c>
      <c r="P1511" s="19">
        <f t="shared" si="222"/>
        <v>6.9933321765391215E-3</v>
      </c>
      <c r="Q1511" s="1"/>
    </row>
    <row r="1512" spans="1:17">
      <c r="A1512" s="3">
        <v>40527</v>
      </c>
      <c r="B1512" s="9">
        <f t="shared" si="223"/>
        <v>40527</v>
      </c>
      <c r="C1512" s="5">
        <v>4.5999999999999996</v>
      </c>
      <c r="D1512" s="5">
        <v>4.67</v>
      </c>
      <c r="E1512" s="5">
        <v>4.41</v>
      </c>
      <c r="F1512" s="5">
        <v>4.5</v>
      </c>
      <c r="G1512" s="6">
        <v>925400</v>
      </c>
      <c r="H1512" s="10">
        <v>4.5</v>
      </c>
      <c r="I1512" s="7">
        <f t="shared" si="215"/>
        <v>-2.1739130434782532E-2</v>
      </c>
      <c r="J1512" s="8">
        <f t="shared" si="216"/>
        <v>4.9802647238734021</v>
      </c>
      <c r="K1512" s="8">
        <f t="shared" si="217"/>
        <v>2.3357352761265973</v>
      </c>
      <c r="L1512" s="8">
        <f t="shared" si="218"/>
        <v>3.6579999999999999</v>
      </c>
      <c r="M1512" s="19">
        <f t="shared" si="219"/>
        <v>1.1322042676566875</v>
      </c>
      <c r="N1512" s="19">
        <f t="shared" si="220"/>
        <v>4.9745149820620989E-4</v>
      </c>
      <c r="O1512" s="19">
        <f t="shared" si="221"/>
        <v>2.130329913920195E-2</v>
      </c>
      <c r="P1512" s="19">
        <f t="shared" si="222"/>
        <v>2.1033658423889118E-2</v>
      </c>
      <c r="Q1512" s="1"/>
    </row>
    <row r="1513" spans="1:17">
      <c r="A1513" s="3">
        <v>40528</v>
      </c>
      <c r="B1513" s="9">
        <f t="shared" si="223"/>
        <v>40528</v>
      </c>
      <c r="C1513" s="5">
        <v>4.4800000000000004</v>
      </c>
      <c r="D1513" s="5">
        <v>4.55</v>
      </c>
      <c r="E1513" s="5">
        <v>4.42</v>
      </c>
      <c r="F1513" s="5">
        <v>4.45</v>
      </c>
      <c r="G1513" s="6">
        <v>108200</v>
      </c>
      <c r="H1513" s="10">
        <v>4.45</v>
      </c>
      <c r="I1513" s="7">
        <f t="shared" si="215"/>
        <v>-1.1111111111111072E-2</v>
      </c>
      <c r="J1513" s="8">
        <f t="shared" si="216"/>
        <v>5.0562853055936197</v>
      </c>
      <c r="K1513" s="8">
        <f t="shared" si="217"/>
        <v>2.4097146944063796</v>
      </c>
      <c r="L1513" s="8">
        <f t="shared" si="218"/>
        <v>3.7329999999999997</v>
      </c>
      <c r="M1513" s="19">
        <f t="shared" si="219"/>
        <v>1.0982920996127339</v>
      </c>
      <c r="N1513" s="19">
        <f t="shared" si="220"/>
        <v>-2.9952340768102985E-2</v>
      </c>
      <c r="O1513" s="19">
        <f t="shared" si="221"/>
        <v>1.526436563819694E-2</v>
      </c>
      <c r="P1513" s="19">
        <f t="shared" si="222"/>
        <v>3.1672860805726295E-2</v>
      </c>
      <c r="Q1513" s="1"/>
    </row>
    <row r="1514" spans="1:17">
      <c r="A1514" s="3">
        <v>40529</v>
      </c>
      <c r="B1514" s="9">
        <f t="shared" si="223"/>
        <v>40529</v>
      </c>
      <c r="C1514" s="5">
        <v>4.43</v>
      </c>
      <c r="D1514" s="5">
        <v>4.5</v>
      </c>
      <c r="E1514" s="5">
        <v>4.3099999999999996</v>
      </c>
      <c r="F1514" s="5">
        <v>4.3499999999999996</v>
      </c>
      <c r="G1514" s="6">
        <v>288700</v>
      </c>
      <c r="H1514" s="10">
        <v>4.3499999999999996</v>
      </c>
      <c r="I1514" s="7">
        <f t="shared" si="215"/>
        <v>-2.2471910112359668E-2</v>
      </c>
      <c r="J1514" s="8">
        <f t="shared" si="216"/>
        <v>5.1010770393162339</v>
      </c>
      <c r="K1514" s="8">
        <f t="shared" si="217"/>
        <v>2.504922960683766</v>
      </c>
      <c r="L1514" s="8">
        <f t="shared" si="218"/>
        <v>3.8029999999999999</v>
      </c>
      <c r="M1514" s="19">
        <f t="shared" si="219"/>
        <v>1.0364207280545661</v>
      </c>
      <c r="N1514" s="19">
        <f t="shared" si="220"/>
        <v>-5.6334167913967614E-2</v>
      </c>
      <c r="O1514" s="19">
        <f t="shared" si="221"/>
        <v>8.8586246652384258E-3</v>
      </c>
      <c r="P1514" s="19">
        <f t="shared" si="222"/>
        <v>3.951018205532434E-2</v>
      </c>
      <c r="Q1514" s="1"/>
    </row>
    <row r="1515" spans="1:17">
      <c r="A1515" s="3">
        <v>40532</v>
      </c>
      <c r="B1515" s="9">
        <f t="shared" si="223"/>
        <v>40532</v>
      </c>
      <c r="C1515" s="5">
        <v>4.3600000000000003</v>
      </c>
      <c r="D1515" s="5">
        <v>4.45</v>
      </c>
      <c r="E1515" s="5">
        <v>4.3499999999999996</v>
      </c>
      <c r="F1515" s="5">
        <v>4.3899999999999997</v>
      </c>
      <c r="G1515" s="6">
        <v>139700</v>
      </c>
      <c r="H1515" s="10">
        <v>4.3899999999999997</v>
      </c>
      <c r="I1515" s="7">
        <f t="shared" si="215"/>
        <v>9.1954022988505833E-3</v>
      </c>
      <c r="J1515" s="8">
        <f t="shared" si="216"/>
        <v>5.1531023215233827</v>
      </c>
      <c r="K1515" s="8">
        <f t="shared" si="217"/>
        <v>2.5728976784766164</v>
      </c>
      <c r="L1515" s="8">
        <f t="shared" si="218"/>
        <v>3.8629999999999995</v>
      </c>
      <c r="M1515" s="19">
        <f t="shared" si="219"/>
        <v>1.0028399748001158</v>
      </c>
      <c r="N1515" s="19">
        <f t="shared" si="220"/>
        <v>-3.2400696305528089E-2</v>
      </c>
      <c r="O1515" s="19">
        <f t="shared" si="221"/>
        <v>1.0198881884387771E-2</v>
      </c>
      <c r="P1515" s="19">
        <f t="shared" si="222"/>
        <v>2.7136450445683764E-2</v>
      </c>
      <c r="Q1515" s="1"/>
    </row>
    <row r="1516" spans="1:17">
      <c r="A1516" s="3">
        <v>40533</v>
      </c>
      <c r="B1516" s="9">
        <f t="shared" si="223"/>
        <v>40533</v>
      </c>
      <c r="C1516" s="5">
        <v>4.45</v>
      </c>
      <c r="D1516" s="5">
        <v>4.5</v>
      </c>
      <c r="E1516" s="5">
        <v>4.3899999999999997</v>
      </c>
      <c r="F1516" s="5">
        <v>4.47</v>
      </c>
      <c r="G1516" s="6">
        <v>14975500</v>
      </c>
      <c r="H1516" s="10">
        <v>4.47</v>
      </c>
      <c r="I1516" s="7">
        <f t="shared" ref="I1516:I1579" si="224">IF(A1517&gt;A1516,(H1516-H1515)/H1515, (H1516-H1517)/H1517)</f>
        <v>1.8223234624145802E-2</v>
      </c>
      <c r="J1516" s="8">
        <f t="shared" ref="J1516:J1579" si="225">(L1516)+2*STDEVPA(H1497:H1516)</f>
        <v>5.2020976601737372</v>
      </c>
      <c r="K1516" s="8">
        <f t="shared" ref="K1516:K1579" si="226">(L1516)-(2*STDEVPA(H1497:H1516))</f>
        <v>2.6549023398262621</v>
      </c>
      <c r="L1516" s="8">
        <f t="shared" ref="L1516:L1579" si="227">AVERAGE(H1497:H1516)</f>
        <v>3.9284999999999997</v>
      </c>
      <c r="M1516" s="19">
        <f t="shared" ref="M1516:M1579" si="228">(J1516-K1516)/K1516</f>
        <v>0.9594308921036111</v>
      </c>
      <c r="N1516" s="19">
        <f t="shared" ref="N1516:N1579" si="229">IF(A1517&gt;A1516,(M1516-M1515)/M1515, (M1516-M1517)/M1517)</f>
        <v>-4.328615111813517E-2</v>
      </c>
      <c r="O1516" s="19">
        <f t="shared" ref="O1516:O1579" si="230">IF(A1517&gt;A1516,(J1516-J1515)/J1515, (J1516-J1517)/J1517)</f>
        <v>9.5079304840720354E-3</v>
      </c>
      <c r="P1516" s="19">
        <f t="shared" ref="P1516:P1579" si="231">IF(A1517&gt;A1516,(K1516-K1515)/K1515, (K1516-K1517)/K1517)</f>
        <v>3.1872492262575991E-2</v>
      </c>
      <c r="Q1516" s="1"/>
    </row>
    <row r="1517" spans="1:17">
      <c r="A1517" s="3">
        <v>40534</v>
      </c>
      <c r="B1517" s="9">
        <f t="shared" si="223"/>
        <v>40534</v>
      </c>
      <c r="C1517" s="5">
        <v>4.55</v>
      </c>
      <c r="D1517" s="5">
        <v>4.55</v>
      </c>
      <c r="E1517" s="5">
        <v>4.45</v>
      </c>
      <c r="F1517" s="5">
        <v>4.4800000000000004</v>
      </c>
      <c r="G1517" s="6">
        <v>995400</v>
      </c>
      <c r="H1517" s="10">
        <v>4.4800000000000004</v>
      </c>
      <c r="I1517" s="7">
        <f t="shared" si="224"/>
        <v>2.2371364653245361E-3</v>
      </c>
      <c r="J1517" s="8">
        <f t="shared" si="225"/>
        <v>5.2375699175499113</v>
      </c>
      <c r="K1517" s="8">
        <f t="shared" si="226"/>
        <v>2.7524300824500889</v>
      </c>
      <c r="L1517" s="8">
        <f t="shared" si="227"/>
        <v>3.9950000000000001</v>
      </c>
      <c r="M1517" s="19">
        <f t="shared" si="228"/>
        <v>0.90288935982259833</v>
      </c>
      <c r="N1517" s="19">
        <f t="shared" si="229"/>
        <v>-5.8932365787224127E-2</v>
      </c>
      <c r="O1517" s="19">
        <f t="shared" si="230"/>
        <v>6.8188372640027315E-3</v>
      </c>
      <c r="P1517" s="19">
        <f t="shared" si="231"/>
        <v>3.6734964281288425E-2</v>
      </c>
      <c r="Q1517" s="1"/>
    </row>
    <row r="1518" spans="1:17">
      <c r="A1518" s="3">
        <v>40535</v>
      </c>
      <c r="B1518" s="9">
        <f t="shared" si="223"/>
        <v>40535</v>
      </c>
      <c r="C1518" s="5">
        <v>4.63</v>
      </c>
      <c r="D1518" s="5">
        <v>4.68</v>
      </c>
      <c r="E1518" s="5">
        <v>4.57</v>
      </c>
      <c r="F1518" s="5">
        <v>4.57</v>
      </c>
      <c r="G1518" s="6">
        <v>482200</v>
      </c>
      <c r="H1518" s="10">
        <v>4.57</v>
      </c>
      <c r="I1518" s="7">
        <f t="shared" si="224"/>
        <v>2.0089285714285681E-2</v>
      </c>
      <c r="J1518" s="8">
        <f t="shared" si="225"/>
        <v>5.2747607024491376</v>
      </c>
      <c r="K1518" s="8">
        <f t="shared" si="226"/>
        <v>2.8512392975508618</v>
      </c>
      <c r="L1518" s="8">
        <f t="shared" si="227"/>
        <v>4.0629999999999997</v>
      </c>
      <c r="M1518" s="19">
        <f t="shared" si="228"/>
        <v>0.84998877750458046</v>
      </c>
      <c r="N1518" s="19">
        <f t="shared" si="229"/>
        <v>-5.8590326425390464E-2</v>
      </c>
      <c r="O1518" s="19">
        <f t="shared" si="230"/>
        <v>7.1007710607563319E-3</v>
      </c>
      <c r="P1518" s="19">
        <f t="shared" si="231"/>
        <v>3.5898901022334923E-2</v>
      </c>
      <c r="Q1518" s="1"/>
    </row>
    <row r="1519" spans="1:17">
      <c r="A1519" s="3">
        <v>40536</v>
      </c>
      <c r="B1519" s="9">
        <f t="shared" si="223"/>
        <v>40536</v>
      </c>
      <c r="C1519" s="5">
        <v>4.5999999999999996</v>
      </c>
      <c r="D1519" s="5">
        <v>4.5999999999999996</v>
      </c>
      <c r="E1519" s="5">
        <v>4.5</v>
      </c>
      <c r="F1519" s="5">
        <v>4.5999999999999996</v>
      </c>
      <c r="G1519" s="6">
        <v>183300</v>
      </c>
      <c r="H1519" s="10">
        <v>4.5999999999999996</v>
      </c>
      <c r="I1519" s="7">
        <f t="shared" si="224"/>
        <v>6.5645514223193341E-3</v>
      </c>
      <c r="J1519" s="8">
        <f t="shared" si="225"/>
        <v>5.2969994628275581</v>
      </c>
      <c r="K1519" s="8">
        <f t="shared" si="226"/>
        <v>2.9700005371724414</v>
      </c>
      <c r="L1519" s="8">
        <f t="shared" si="227"/>
        <v>4.1334999999999997</v>
      </c>
      <c r="M1519" s="19">
        <f t="shared" si="228"/>
        <v>0.78350118006056391</v>
      </c>
      <c r="N1519" s="19">
        <f t="shared" si="229"/>
        <v>-7.8221735631866338E-2</v>
      </c>
      <c r="O1519" s="19">
        <f t="shared" si="230"/>
        <v>4.2160700044827993E-3</v>
      </c>
      <c r="P1519" s="19">
        <f t="shared" si="231"/>
        <v>4.1652498169337207E-2</v>
      </c>
      <c r="Q1519" s="1"/>
    </row>
    <row r="1520" spans="1:17">
      <c r="A1520" s="3">
        <v>40541</v>
      </c>
      <c r="B1520" s="9">
        <f t="shared" si="223"/>
        <v>40541</v>
      </c>
      <c r="C1520" s="5">
        <v>4.5999999999999996</v>
      </c>
      <c r="D1520" s="5">
        <v>4.75</v>
      </c>
      <c r="E1520" s="5">
        <v>4.5</v>
      </c>
      <c r="F1520" s="5">
        <v>4.68</v>
      </c>
      <c r="G1520" s="6">
        <v>227500</v>
      </c>
      <c r="H1520" s="10">
        <v>4.68</v>
      </c>
      <c r="I1520" s="7">
        <f t="shared" si="224"/>
        <v>1.7391304347826105E-2</v>
      </c>
      <c r="J1520" s="8">
        <f t="shared" si="225"/>
        <v>5.3272559629307397</v>
      </c>
      <c r="K1520" s="8">
        <f t="shared" si="226"/>
        <v>3.0737440370692619</v>
      </c>
      <c r="L1520" s="8">
        <f t="shared" si="227"/>
        <v>4.2005000000000008</v>
      </c>
      <c r="M1520" s="19">
        <f t="shared" si="228"/>
        <v>0.73314885647086769</v>
      </c>
      <c r="N1520" s="19">
        <f t="shared" si="229"/>
        <v>-6.4265791642846057E-2</v>
      </c>
      <c r="O1520" s="19">
        <f t="shared" si="230"/>
        <v>5.7120073950376734E-3</v>
      </c>
      <c r="P1520" s="19">
        <f t="shared" si="231"/>
        <v>3.4930465027992373E-2</v>
      </c>
      <c r="Q1520" s="1"/>
    </row>
    <row r="1521" spans="1:17">
      <c r="A1521" s="3">
        <v>40542</v>
      </c>
      <c r="B1521" s="9">
        <f t="shared" si="223"/>
        <v>40542</v>
      </c>
      <c r="C1521" s="5">
        <v>4.8</v>
      </c>
      <c r="D1521" s="5">
        <v>4.82</v>
      </c>
      <c r="E1521" s="5">
        <v>4.6100000000000003</v>
      </c>
      <c r="F1521" s="5">
        <v>4.6500000000000004</v>
      </c>
      <c r="G1521" s="6">
        <v>156200</v>
      </c>
      <c r="H1521" s="10">
        <v>4.6500000000000004</v>
      </c>
      <c r="I1521" s="7">
        <f t="shared" si="224"/>
        <v>-6.4102564102562739E-3</v>
      </c>
      <c r="J1521" s="8">
        <f t="shared" si="225"/>
        <v>5.3491097281724951</v>
      </c>
      <c r="K1521" s="8">
        <f t="shared" si="226"/>
        <v>3.1708902718275067</v>
      </c>
      <c r="L1521" s="8">
        <f t="shared" si="227"/>
        <v>4.2600000000000007</v>
      </c>
      <c r="M1521" s="19">
        <f t="shared" si="228"/>
        <v>0.68694255228503898</v>
      </c>
      <c r="N1521" s="19">
        <f t="shared" si="229"/>
        <v>-6.3024451007467078E-2</v>
      </c>
      <c r="O1521" s="19">
        <f t="shared" si="230"/>
        <v>4.102255531519979E-3</v>
      </c>
      <c r="P1521" s="19">
        <f t="shared" si="231"/>
        <v>3.1605180388042754E-2</v>
      </c>
      <c r="Q1521" s="1"/>
    </row>
    <row r="1522" spans="1:17">
      <c r="A1522" s="3">
        <v>40543</v>
      </c>
      <c r="B1522" s="9">
        <f t="shared" si="223"/>
        <v>40543</v>
      </c>
      <c r="C1522" s="5">
        <v>4.7</v>
      </c>
      <c r="D1522" s="5">
        <v>4.71</v>
      </c>
      <c r="E1522" s="5">
        <v>4.6399999999999997</v>
      </c>
      <c r="F1522" s="5">
        <v>4.67</v>
      </c>
      <c r="G1522" s="6">
        <v>25100</v>
      </c>
      <c r="H1522" s="10">
        <v>4.67</v>
      </c>
      <c r="I1522" s="7">
        <f t="shared" si="224"/>
        <v>4.3010752688171124E-3</v>
      </c>
      <c r="J1522" s="8">
        <f t="shared" si="225"/>
        <v>5.3522735302143705</v>
      </c>
      <c r="K1522" s="8">
        <f t="shared" si="226"/>
        <v>3.2937264697856321</v>
      </c>
      <c r="L1522" s="8">
        <f t="shared" si="227"/>
        <v>4.3230000000000013</v>
      </c>
      <c r="M1522" s="19">
        <f t="shared" si="228"/>
        <v>0.624990289665042</v>
      </c>
      <c r="N1522" s="19">
        <f t="shared" si="229"/>
        <v>-9.018550738183212E-2</v>
      </c>
      <c r="O1522" s="19">
        <f t="shared" si="230"/>
        <v>5.9146329065047751E-4</v>
      </c>
      <c r="P1522" s="19">
        <f t="shared" si="231"/>
        <v>3.8738709771666158E-2</v>
      </c>
      <c r="Q1522" s="1"/>
    </row>
    <row r="1523" spans="1:17">
      <c r="A1523" s="3">
        <v>40547</v>
      </c>
      <c r="B1523" s="9">
        <f t="shared" si="223"/>
        <v>40547</v>
      </c>
      <c r="C1523" s="5">
        <v>4.8</v>
      </c>
      <c r="D1523" s="5">
        <v>4.8</v>
      </c>
      <c r="E1523" s="5">
        <v>4.59</v>
      </c>
      <c r="F1523" s="5">
        <v>4.5999999999999996</v>
      </c>
      <c r="G1523" s="6">
        <v>213400</v>
      </c>
      <c r="H1523" s="10">
        <v>4.5999999999999996</v>
      </c>
      <c r="I1523" s="7">
        <f t="shared" si="224"/>
        <v>-1.4989293361884429E-2</v>
      </c>
      <c r="J1523" s="8">
        <f t="shared" si="225"/>
        <v>5.3247815731756303</v>
      </c>
      <c r="K1523" s="8">
        <f t="shared" si="226"/>
        <v>3.4422184268243692</v>
      </c>
      <c r="L1523" s="8">
        <f t="shared" si="227"/>
        <v>4.3834999999999997</v>
      </c>
      <c r="M1523" s="19">
        <f t="shared" si="228"/>
        <v>0.5469040348168801</v>
      </c>
      <c r="N1523" s="19">
        <f t="shared" si="229"/>
        <v>-0.12493994889106443</v>
      </c>
      <c r="O1523" s="19">
        <f t="shared" si="230"/>
        <v>-5.1365007568361471E-3</v>
      </c>
      <c r="P1523" s="19">
        <f t="shared" si="231"/>
        <v>4.508326917881602E-2</v>
      </c>
      <c r="Q1523" s="1"/>
    </row>
    <row r="1524" spans="1:17">
      <c r="A1524" s="3">
        <v>40548</v>
      </c>
      <c r="B1524" s="9">
        <f t="shared" si="223"/>
        <v>40548</v>
      </c>
      <c r="C1524" s="5">
        <v>4.6900000000000004</v>
      </c>
      <c r="D1524" s="5">
        <v>4.6900000000000004</v>
      </c>
      <c r="E1524" s="5">
        <v>4.55</v>
      </c>
      <c r="F1524" s="5">
        <v>4.58</v>
      </c>
      <c r="G1524" s="6">
        <v>139800</v>
      </c>
      <c r="H1524" s="10">
        <v>4.58</v>
      </c>
      <c r="I1524" s="7">
        <f t="shared" si="224"/>
        <v>-4.347826086956429E-3</v>
      </c>
      <c r="J1524" s="8">
        <f t="shared" si="225"/>
        <v>5.2560222219173998</v>
      </c>
      <c r="K1524" s="8">
        <f t="shared" si="226"/>
        <v>3.6359777780826015</v>
      </c>
      <c r="L1524" s="8">
        <f t="shared" si="227"/>
        <v>4.4460000000000006</v>
      </c>
      <c r="M1524" s="19">
        <f t="shared" si="228"/>
        <v>0.44555950083091911</v>
      </c>
      <c r="N1524" s="19">
        <f t="shared" si="229"/>
        <v>-0.18530588098494133</v>
      </c>
      <c r="O1524" s="19">
        <f t="shared" si="230"/>
        <v>-1.2913083910261381E-2</v>
      </c>
      <c r="P1524" s="19">
        <f t="shared" si="231"/>
        <v>5.628909244930911E-2</v>
      </c>
      <c r="Q1524" s="1"/>
    </row>
    <row r="1525" spans="1:17">
      <c r="A1525" s="3">
        <v>40549</v>
      </c>
      <c r="B1525" s="9">
        <f t="shared" si="223"/>
        <v>40549</v>
      </c>
      <c r="C1525" s="5">
        <v>4.5999999999999996</v>
      </c>
      <c r="D1525" s="5">
        <v>4.5999999999999996</v>
      </c>
      <c r="E1525" s="5">
        <v>4.5</v>
      </c>
      <c r="F1525" s="5">
        <v>4.54</v>
      </c>
      <c r="G1525" s="6">
        <v>52400</v>
      </c>
      <c r="H1525" s="10">
        <v>4.54</v>
      </c>
      <c r="I1525" s="7">
        <f t="shared" si="224"/>
        <v>-8.7336244541484798E-3</v>
      </c>
      <c r="J1525" s="8">
        <f t="shared" si="225"/>
        <v>5.1277217345433819</v>
      </c>
      <c r="K1525" s="8">
        <f t="shared" si="226"/>
        <v>3.8872782654566205</v>
      </c>
      <c r="L1525" s="8">
        <f t="shared" si="227"/>
        <v>4.5075000000000012</v>
      </c>
      <c r="M1525" s="19">
        <f t="shared" si="228"/>
        <v>0.31910333770280075</v>
      </c>
      <c r="N1525" s="19">
        <f t="shared" si="229"/>
        <v>-0.28381431187594841</v>
      </c>
      <c r="O1525" s="19">
        <f t="shared" si="230"/>
        <v>-2.4410187392094738E-2</v>
      </c>
      <c r="P1525" s="19">
        <f t="shared" si="231"/>
        <v>6.9114967888098566E-2</v>
      </c>
      <c r="Q1525" s="1"/>
    </row>
    <row r="1526" spans="1:17">
      <c r="A1526" s="3">
        <v>40550</v>
      </c>
      <c r="B1526" s="9">
        <f t="shared" si="223"/>
        <v>40550</v>
      </c>
      <c r="C1526" s="5">
        <v>4.5999999999999996</v>
      </c>
      <c r="D1526" s="5">
        <v>4.5999999999999996</v>
      </c>
      <c r="E1526" s="5">
        <v>4.5</v>
      </c>
      <c r="F1526" s="5">
        <v>4.55</v>
      </c>
      <c r="G1526" s="6">
        <v>198900</v>
      </c>
      <c r="H1526" s="10">
        <v>4.55</v>
      </c>
      <c r="I1526" s="7">
        <f t="shared" si="224"/>
        <v>2.2026431718061203E-3</v>
      </c>
      <c r="J1526" s="8">
        <f t="shared" si="225"/>
        <v>4.9380544019231376</v>
      </c>
      <c r="K1526" s="8">
        <f t="shared" si="226"/>
        <v>4.1889455980768613</v>
      </c>
      <c r="L1526" s="8">
        <f t="shared" si="227"/>
        <v>4.5634999999999994</v>
      </c>
      <c r="M1526" s="19">
        <f t="shared" si="228"/>
        <v>0.17882991944087101</v>
      </c>
      <c r="N1526" s="19">
        <f t="shared" si="229"/>
        <v>-0.43958618318362569</v>
      </c>
      <c r="O1526" s="19">
        <f t="shared" si="230"/>
        <v>-3.6988616473185812E-2</v>
      </c>
      <c r="P1526" s="19">
        <f t="shared" si="231"/>
        <v>7.7603740205823765E-2</v>
      </c>
      <c r="Q1526" s="1"/>
    </row>
    <row r="1527" spans="1:17">
      <c r="A1527" s="3">
        <v>40553</v>
      </c>
      <c r="B1527" s="9">
        <f t="shared" si="223"/>
        <v>40553</v>
      </c>
      <c r="C1527" s="5">
        <v>4.58</v>
      </c>
      <c r="D1527" s="5">
        <v>4.62</v>
      </c>
      <c r="E1527" s="5">
        <v>4.45</v>
      </c>
      <c r="F1527" s="5">
        <v>4.62</v>
      </c>
      <c r="G1527" s="6">
        <v>200800</v>
      </c>
      <c r="H1527" s="10">
        <v>4.62</v>
      </c>
      <c r="I1527" s="7">
        <f t="shared" si="224"/>
        <v>1.5384615384615448E-2</v>
      </c>
      <c r="J1527" s="8">
        <f t="shared" si="225"/>
        <v>4.8834515397111504</v>
      </c>
      <c r="K1527" s="8">
        <f t="shared" si="226"/>
        <v>4.3005484602888506</v>
      </c>
      <c r="L1527" s="8">
        <f t="shared" si="227"/>
        <v>4.5920000000000005</v>
      </c>
      <c r="M1527" s="19">
        <f t="shared" si="228"/>
        <v>0.13554156750117136</v>
      </c>
      <c r="N1527" s="19">
        <f t="shared" si="229"/>
        <v>-0.24206437085608976</v>
      </c>
      <c r="O1527" s="19">
        <f t="shared" si="230"/>
        <v>-1.1057565949601923E-2</v>
      </c>
      <c r="P1527" s="19">
        <f t="shared" si="231"/>
        <v>2.6642232418398092E-2</v>
      </c>
      <c r="Q1527" s="1"/>
    </row>
    <row r="1528" spans="1:17">
      <c r="A1528" s="3">
        <v>40554</v>
      </c>
      <c r="B1528" s="9">
        <f t="shared" si="223"/>
        <v>40554</v>
      </c>
      <c r="C1528" s="5">
        <v>4.8499999999999996</v>
      </c>
      <c r="D1528" s="5">
        <v>4.99</v>
      </c>
      <c r="E1528" s="5">
        <v>4.8499999999999996</v>
      </c>
      <c r="F1528" s="5">
        <v>4.88</v>
      </c>
      <c r="G1528" s="6">
        <v>608400</v>
      </c>
      <c r="H1528" s="10">
        <v>4.88</v>
      </c>
      <c r="I1528" s="7">
        <f t="shared" si="224"/>
        <v>5.6277056277056231E-2</v>
      </c>
      <c r="J1528" s="8">
        <f t="shared" si="225"/>
        <v>4.8469521028848019</v>
      </c>
      <c r="K1528" s="8">
        <f t="shared" si="226"/>
        <v>4.3250478971151987</v>
      </c>
      <c r="L1528" s="8">
        <f t="shared" si="227"/>
        <v>4.5860000000000003</v>
      </c>
      <c r="M1528" s="19">
        <f t="shared" si="228"/>
        <v>0.12067015630456086</v>
      </c>
      <c r="N1528" s="19">
        <f t="shared" si="229"/>
        <v>-0.10971845368751526</v>
      </c>
      <c r="O1528" s="19">
        <f t="shared" si="230"/>
        <v>-7.4741064858621243E-3</v>
      </c>
      <c r="P1528" s="19">
        <f t="shared" si="231"/>
        <v>5.6968168252433792E-3</v>
      </c>
      <c r="Q1528" s="1"/>
    </row>
    <row r="1529" spans="1:17">
      <c r="A1529" s="3">
        <v>40555</v>
      </c>
      <c r="B1529" s="9">
        <f t="shared" si="223"/>
        <v>40555</v>
      </c>
      <c r="C1529" s="5">
        <v>4.95</v>
      </c>
      <c r="D1529" s="5">
        <v>5.4</v>
      </c>
      <c r="E1529" s="5">
        <v>4.92</v>
      </c>
      <c r="F1529" s="5">
        <v>5.33</v>
      </c>
      <c r="G1529" s="6">
        <v>1399800</v>
      </c>
      <c r="H1529" s="10">
        <v>5.33</v>
      </c>
      <c r="I1529" s="7">
        <f t="shared" si="224"/>
        <v>9.2213114754098394E-2</v>
      </c>
      <c r="J1529" s="8">
        <f t="shared" si="225"/>
        <v>5.0342054245496444</v>
      </c>
      <c r="K1529" s="8">
        <f t="shared" si="226"/>
        <v>4.2027945754503557</v>
      </c>
      <c r="L1529" s="8">
        <f t="shared" si="227"/>
        <v>4.6185</v>
      </c>
      <c r="M1529" s="19">
        <f t="shared" si="228"/>
        <v>0.19782333734695987</v>
      </c>
      <c r="N1529" s="19">
        <f t="shared" si="229"/>
        <v>0.63937251268384176</v>
      </c>
      <c r="O1529" s="19">
        <f t="shared" si="230"/>
        <v>3.8633210663128539E-2</v>
      </c>
      <c r="P1529" s="19">
        <f t="shared" si="231"/>
        <v>-2.8266350933682315E-2</v>
      </c>
      <c r="Q1529" s="1"/>
    </row>
    <row r="1530" spans="1:17">
      <c r="A1530" s="3">
        <v>40556</v>
      </c>
      <c r="B1530" s="9">
        <f t="shared" si="223"/>
        <v>40556</v>
      </c>
      <c r="C1530" s="5">
        <v>5.55</v>
      </c>
      <c r="D1530" s="5">
        <v>5.86</v>
      </c>
      <c r="E1530" s="5">
        <v>5.53</v>
      </c>
      <c r="F1530" s="5">
        <v>5.65</v>
      </c>
      <c r="G1530" s="6">
        <v>1072800</v>
      </c>
      <c r="H1530" s="10">
        <v>5.65</v>
      </c>
      <c r="I1530" s="7">
        <f t="shared" si="224"/>
        <v>6.0037523452157654E-2</v>
      </c>
      <c r="J1530" s="8">
        <f t="shared" si="225"/>
        <v>5.2643860156698867</v>
      </c>
      <c r="K1530" s="8">
        <f t="shared" si="226"/>
        <v>4.051613984330114</v>
      </c>
      <c r="L1530" s="8">
        <f t="shared" si="227"/>
        <v>4.6580000000000004</v>
      </c>
      <c r="M1530" s="19">
        <f t="shared" si="228"/>
        <v>0.29933059665364198</v>
      </c>
      <c r="N1530" s="19">
        <f t="shared" si="229"/>
        <v>0.51312075040292038</v>
      </c>
      <c r="O1530" s="19">
        <f t="shared" si="230"/>
        <v>4.5723321102025573E-2</v>
      </c>
      <c r="P1530" s="19">
        <f t="shared" si="231"/>
        <v>-3.5971444334521582E-2</v>
      </c>
      <c r="Q1530" s="1"/>
    </row>
    <row r="1531" spans="1:17">
      <c r="A1531" s="3">
        <v>40557</v>
      </c>
      <c r="B1531" s="9">
        <f t="shared" si="223"/>
        <v>40557</v>
      </c>
      <c r="C1531" s="5">
        <v>5.65</v>
      </c>
      <c r="D1531" s="5">
        <v>5.84</v>
      </c>
      <c r="E1531" s="5">
        <v>5.48</v>
      </c>
      <c r="F1531" s="5">
        <v>5.76</v>
      </c>
      <c r="G1531" s="6">
        <v>779500</v>
      </c>
      <c r="H1531" s="10">
        <v>5.76</v>
      </c>
      <c r="I1531" s="7">
        <f t="shared" si="224"/>
        <v>1.9469026548672465E-2</v>
      </c>
      <c r="J1531" s="8">
        <f t="shared" si="225"/>
        <v>5.4883056389798019</v>
      </c>
      <c r="K1531" s="8">
        <f t="shared" si="226"/>
        <v>3.9436943610201984</v>
      </c>
      <c r="L1531" s="8">
        <f t="shared" si="227"/>
        <v>4.7160000000000002</v>
      </c>
      <c r="M1531" s="19">
        <f t="shared" si="228"/>
        <v>0.39166607159689382</v>
      </c>
      <c r="N1531" s="19">
        <f t="shared" si="229"/>
        <v>0.30847322651113418</v>
      </c>
      <c r="O1531" s="19">
        <f t="shared" si="230"/>
        <v>4.2534803231259952E-2</v>
      </c>
      <c r="P1531" s="19">
        <f t="shared" si="231"/>
        <v>-2.66362056521924E-2</v>
      </c>
      <c r="Q1531" s="1"/>
    </row>
    <row r="1532" spans="1:17">
      <c r="A1532" s="3">
        <v>40560</v>
      </c>
      <c r="B1532" s="9">
        <f t="shared" si="223"/>
        <v>40560</v>
      </c>
      <c r="C1532" s="5">
        <v>5.98</v>
      </c>
      <c r="D1532" s="5">
        <v>5.98</v>
      </c>
      <c r="E1532" s="5">
        <v>5.75</v>
      </c>
      <c r="F1532" s="5">
        <v>5.78</v>
      </c>
      <c r="G1532" s="6">
        <v>591900</v>
      </c>
      <c r="H1532" s="10">
        <v>5.78</v>
      </c>
      <c r="I1532" s="7">
        <f t="shared" si="224"/>
        <v>3.4722222222223027E-3</v>
      </c>
      <c r="J1532" s="8">
        <f t="shared" si="225"/>
        <v>5.6728381712270153</v>
      </c>
      <c r="K1532" s="8">
        <f t="shared" si="226"/>
        <v>3.8871618287729852</v>
      </c>
      <c r="L1532" s="8">
        <f t="shared" si="227"/>
        <v>4.78</v>
      </c>
      <c r="M1532" s="19">
        <f t="shared" si="228"/>
        <v>0.4593779269070703</v>
      </c>
      <c r="N1532" s="19">
        <f t="shared" si="229"/>
        <v>0.172881595370523</v>
      </c>
      <c r="O1532" s="19">
        <f t="shared" si="230"/>
        <v>3.3622860020149192E-2</v>
      </c>
      <c r="P1532" s="19">
        <f t="shared" si="231"/>
        <v>-1.4334917230398342E-2</v>
      </c>
      <c r="Q1532" s="1"/>
    </row>
    <row r="1533" spans="1:17">
      <c r="A1533" s="3">
        <v>40561</v>
      </c>
      <c r="B1533" s="9">
        <f t="shared" si="223"/>
        <v>40561</v>
      </c>
      <c r="C1533" s="5">
        <v>5.8</v>
      </c>
      <c r="D1533" s="5">
        <v>5.85</v>
      </c>
      <c r="E1533" s="5">
        <v>5.7</v>
      </c>
      <c r="F1533" s="5">
        <v>5.76</v>
      </c>
      <c r="G1533" s="6">
        <v>507100</v>
      </c>
      <c r="H1533" s="10">
        <v>5.76</v>
      </c>
      <c r="I1533" s="7">
        <f t="shared" si="224"/>
        <v>-3.4602076124568273E-3</v>
      </c>
      <c r="J1533" s="8">
        <f t="shared" si="225"/>
        <v>5.8203328061775403</v>
      </c>
      <c r="K1533" s="8">
        <f t="shared" si="226"/>
        <v>3.8706671938224604</v>
      </c>
      <c r="L1533" s="8">
        <f t="shared" si="227"/>
        <v>4.8455000000000004</v>
      </c>
      <c r="M1533" s="19">
        <f t="shared" si="228"/>
        <v>0.50370272480845768</v>
      </c>
      <c r="N1533" s="19">
        <f t="shared" si="229"/>
        <v>9.6488741197950617E-2</v>
      </c>
      <c r="O1533" s="19">
        <f t="shared" si="230"/>
        <v>2.6000148514482034E-2</v>
      </c>
      <c r="P1533" s="19">
        <f t="shared" si="231"/>
        <v>-4.2433620407647142E-3</v>
      </c>
      <c r="Q1533" s="1"/>
    </row>
    <row r="1534" spans="1:17">
      <c r="A1534" s="3">
        <v>40562</v>
      </c>
      <c r="B1534" s="9">
        <f t="shared" si="223"/>
        <v>40562</v>
      </c>
      <c r="C1534" s="5">
        <v>5.7</v>
      </c>
      <c r="D1534" s="5">
        <v>5.74</v>
      </c>
      <c r="E1534" s="5">
        <v>5.61</v>
      </c>
      <c r="F1534" s="5">
        <v>5.68</v>
      </c>
      <c r="G1534" s="6">
        <v>389900</v>
      </c>
      <c r="H1534" s="10">
        <v>5.68</v>
      </c>
      <c r="I1534" s="7">
        <f t="shared" si="224"/>
        <v>-1.3888888888888902E-2</v>
      </c>
      <c r="J1534" s="8">
        <f t="shared" si="225"/>
        <v>5.9233278400202352</v>
      </c>
      <c r="K1534" s="8">
        <f t="shared" si="226"/>
        <v>3.9006721599797665</v>
      </c>
      <c r="L1534" s="8">
        <f t="shared" si="227"/>
        <v>4.9120000000000008</v>
      </c>
      <c r="M1534" s="19">
        <f t="shared" si="228"/>
        <v>0.51854029179703243</v>
      </c>
      <c r="N1534" s="19">
        <f t="shared" si="229"/>
        <v>2.9456991709181257E-2</v>
      </c>
      <c r="O1534" s="19">
        <f t="shared" si="230"/>
        <v>1.7695729311797897E-2</v>
      </c>
      <c r="P1534" s="19">
        <f t="shared" si="231"/>
        <v>7.7518847926769975E-3</v>
      </c>
      <c r="Q1534" s="1"/>
    </row>
    <row r="1535" spans="1:17">
      <c r="A1535" s="3">
        <v>40563</v>
      </c>
      <c r="B1535" s="9">
        <f t="shared" si="223"/>
        <v>40563</v>
      </c>
      <c r="C1535" s="5">
        <v>5.65</v>
      </c>
      <c r="D1535" s="5">
        <v>5.75</v>
      </c>
      <c r="E1535" s="5">
        <v>5.55</v>
      </c>
      <c r="F1535" s="5">
        <v>5.73</v>
      </c>
      <c r="G1535" s="6">
        <v>553800</v>
      </c>
      <c r="H1535" s="10">
        <v>5.73</v>
      </c>
      <c r="I1535" s="7">
        <f t="shared" si="224"/>
        <v>8.802816901408576E-3</v>
      </c>
      <c r="J1535" s="8">
        <f t="shared" si="225"/>
        <v>6.0202281210186124</v>
      </c>
      <c r="K1535" s="8">
        <f t="shared" si="226"/>
        <v>3.9377718789813896</v>
      </c>
      <c r="L1535" s="8">
        <f t="shared" si="227"/>
        <v>4.979000000000001</v>
      </c>
      <c r="M1535" s="19">
        <f t="shared" si="228"/>
        <v>0.5288412599908926</v>
      </c>
      <c r="N1535" s="19">
        <f t="shared" si="229"/>
        <v>1.9865318774287623E-2</v>
      </c>
      <c r="O1535" s="19">
        <f t="shared" si="230"/>
        <v>1.6359094687226731E-2</v>
      </c>
      <c r="P1535" s="19">
        <f t="shared" si="231"/>
        <v>9.511109234521151E-3</v>
      </c>
      <c r="Q1535" s="1"/>
    </row>
    <row r="1536" spans="1:17">
      <c r="A1536" s="3">
        <v>40564</v>
      </c>
      <c r="B1536" s="9">
        <f t="shared" si="223"/>
        <v>40564</v>
      </c>
      <c r="C1536" s="5">
        <v>5.8</v>
      </c>
      <c r="D1536" s="5">
        <v>5.85</v>
      </c>
      <c r="E1536" s="5">
        <v>5.64</v>
      </c>
      <c r="F1536" s="5">
        <v>5.85</v>
      </c>
      <c r="G1536" s="6">
        <v>471800</v>
      </c>
      <c r="H1536" s="10">
        <v>5.85</v>
      </c>
      <c r="I1536" s="7">
        <f t="shared" si="224"/>
        <v>2.0942408376963213E-2</v>
      </c>
      <c r="J1536" s="8">
        <f t="shared" si="225"/>
        <v>6.1273627749742117</v>
      </c>
      <c r="K1536" s="8">
        <f t="shared" si="226"/>
        <v>3.9686372250257884</v>
      </c>
      <c r="L1536" s="8">
        <f t="shared" si="227"/>
        <v>5.048</v>
      </c>
      <c r="M1536" s="19">
        <f t="shared" si="228"/>
        <v>0.54394630386867771</v>
      </c>
      <c r="N1536" s="19">
        <f t="shared" si="229"/>
        <v>2.8562529100027552E-2</v>
      </c>
      <c r="O1536" s="19">
        <f t="shared" si="230"/>
        <v>1.7795779794715201E-2</v>
      </c>
      <c r="P1536" s="19">
        <f t="shared" si="231"/>
        <v>7.83827682074437E-3</v>
      </c>
      <c r="Q1536" s="1"/>
    </row>
    <row r="1537" spans="1:17">
      <c r="A1537" s="3">
        <v>40567</v>
      </c>
      <c r="B1537" s="9">
        <f t="shared" si="223"/>
        <v>40567</v>
      </c>
      <c r="C1537" s="5">
        <v>5.87</v>
      </c>
      <c r="D1537" s="5">
        <v>5.87</v>
      </c>
      <c r="E1537" s="5">
        <v>5.78</v>
      </c>
      <c r="F1537" s="5">
        <v>5.87</v>
      </c>
      <c r="G1537" s="6">
        <v>293700</v>
      </c>
      <c r="H1537" s="10">
        <v>5.87</v>
      </c>
      <c r="I1537" s="7">
        <f t="shared" si="224"/>
        <v>3.4188034188034982E-3</v>
      </c>
      <c r="J1537" s="8">
        <f t="shared" si="225"/>
        <v>6.220366719055388</v>
      </c>
      <c r="K1537" s="8">
        <f t="shared" si="226"/>
        <v>4.0146332809446132</v>
      </c>
      <c r="L1537" s="8">
        <f t="shared" si="227"/>
        <v>5.1175000000000006</v>
      </c>
      <c r="M1537" s="19">
        <f t="shared" si="228"/>
        <v>0.54942339281155517</v>
      </c>
      <c r="N1537" s="19">
        <f t="shared" si="229"/>
        <v>1.0069172092765555E-2</v>
      </c>
      <c r="O1537" s="19">
        <f t="shared" si="230"/>
        <v>1.5178462169896203E-2</v>
      </c>
      <c r="P1537" s="19">
        <f t="shared" si="231"/>
        <v>1.1589886732095031E-2</v>
      </c>
      <c r="Q1537" s="1"/>
    </row>
    <row r="1538" spans="1:17">
      <c r="A1538" s="3">
        <v>40568</v>
      </c>
      <c r="B1538" s="9">
        <f t="shared" ref="B1538:B1601" si="232">A1538</f>
        <v>40568</v>
      </c>
      <c r="C1538" s="5">
        <v>5.9</v>
      </c>
      <c r="D1538" s="5">
        <v>5.97</v>
      </c>
      <c r="E1538" s="5">
        <v>5.87</v>
      </c>
      <c r="F1538" s="5">
        <v>5.89</v>
      </c>
      <c r="G1538" s="6">
        <v>300000</v>
      </c>
      <c r="H1538" s="10">
        <v>5.89</v>
      </c>
      <c r="I1538" s="7">
        <f t="shared" si="224"/>
        <v>3.4071550255535899E-3</v>
      </c>
      <c r="J1538" s="8">
        <f t="shared" si="225"/>
        <v>6.3052357086230284</v>
      </c>
      <c r="K1538" s="8">
        <f t="shared" si="226"/>
        <v>4.0617642913769707</v>
      </c>
      <c r="L1538" s="8">
        <f t="shared" si="227"/>
        <v>5.1834999999999996</v>
      </c>
      <c r="M1538" s="19">
        <f t="shared" si="228"/>
        <v>0.55233914533369022</v>
      </c>
      <c r="N1538" s="19">
        <f t="shared" si="229"/>
        <v>5.3069318858345645E-3</v>
      </c>
      <c r="O1538" s="19">
        <f t="shared" si="230"/>
        <v>1.3643727677285314E-2</v>
      </c>
      <c r="P1538" s="19">
        <f t="shared" si="231"/>
        <v>1.1739804643194678E-2</v>
      </c>
      <c r="Q1538" s="1"/>
    </row>
    <row r="1539" spans="1:17">
      <c r="A1539" s="3">
        <v>40570</v>
      </c>
      <c r="B1539" s="9">
        <f t="shared" si="232"/>
        <v>40570</v>
      </c>
      <c r="C1539" s="5">
        <v>5.94</v>
      </c>
      <c r="D1539" s="5">
        <v>5.97</v>
      </c>
      <c r="E1539" s="5">
        <v>5.88</v>
      </c>
      <c r="F1539" s="5">
        <v>5.94</v>
      </c>
      <c r="G1539" s="6">
        <v>151600</v>
      </c>
      <c r="H1539" s="10">
        <v>5.94</v>
      </c>
      <c r="I1539" s="7">
        <f t="shared" si="224"/>
        <v>8.4889643463498671E-3</v>
      </c>
      <c r="J1539" s="8">
        <f t="shared" si="225"/>
        <v>6.3848275541042039</v>
      </c>
      <c r="K1539" s="8">
        <f t="shared" si="226"/>
        <v>4.1161724458957956</v>
      </c>
      <c r="L1539" s="8">
        <f t="shared" si="227"/>
        <v>5.2504999999999997</v>
      </c>
      <c r="M1539" s="19">
        <f t="shared" si="228"/>
        <v>0.55115647802133927</v>
      </c>
      <c r="N1539" s="19">
        <f t="shared" si="229"/>
        <v>-2.1411977085861846E-3</v>
      </c>
      <c r="O1539" s="19">
        <f t="shared" si="230"/>
        <v>1.2623135622404382E-2</v>
      </c>
      <c r="P1539" s="19">
        <f t="shared" si="231"/>
        <v>1.3395202334692853E-2</v>
      </c>
      <c r="Q1539" s="1"/>
    </row>
    <row r="1540" spans="1:17">
      <c r="A1540" s="3">
        <v>40571</v>
      </c>
      <c r="B1540" s="9">
        <f t="shared" si="232"/>
        <v>40571</v>
      </c>
      <c r="C1540" s="5">
        <v>5.97</v>
      </c>
      <c r="D1540" s="5">
        <v>5.97</v>
      </c>
      <c r="E1540" s="5">
        <v>5.82</v>
      </c>
      <c r="F1540" s="5">
        <v>5.89</v>
      </c>
      <c r="G1540" s="6">
        <v>243500</v>
      </c>
      <c r="H1540" s="10">
        <v>5.89</v>
      </c>
      <c r="I1540" s="7">
        <f t="shared" si="224"/>
        <v>-8.4175084175085371E-3</v>
      </c>
      <c r="J1540" s="8">
        <f t="shared" si="225"/>
        <v>6.4462338966045536</v>
      </c>
      <c r="K1540" s="8">
        <f t="shared" si="226"/>
        <v>4.1757661033954481</v>
      </c>
      <c r="L1540" s="8">
        <f t="shared" si="227"/>
        <v>5.3110000000000008</v>
      </c>
      <c r="M1540" s="19">
        <f t="shared" si="228"/>
        <v>0.5437248488038916</v>
      </c>
      <c r="N1540" s="19">
        <f t="shared" si="229"/>
        <v>-1.3483701115384394E-2</v>
      </c>
      <c r="O1540" s="19">
        <f t="shared" si="230"/>
        <v>9.6175412695175076E-3</v>
      </c>
      <c r="P1540" s="19">
        <f t="shared" si="231"/>
        <v>1.4477930233237166E-2</v>
      </c>
      <c r="Q1540" s="1"/>
    </row>
    <row r="1541" spans="1:17">
      <c r="A1541" s="3">
        <v>40574</v>
      </c>
      <c r="B1541" s="9">
        <f t="shared" si="232"/>
        <v>40574</v>
      </c>
      <c r="C1541" s="5">
        <v>5.9</v>
      </c>
      <c r="D1541" s="5">
        <v>5.91</v>
      </c>
      <c r="E1541" s="5">
        <v>5.73</v>
      </c>
      <c r="F1541" s="5">
        <v>5.78</v>
      </c>
      <c r="G1541" s="6">
        <v>143500</v>
      </c>
      <c r="H1541" s="10">
        <v>5.78</v>
      </c>
      <c r="I1541" s="7">
        <f t="shared" si="224"/>
        <v>-1.8675721561969345E-2</v>
      </c>
      <c r="J1541" s="8">
        <f t="shared" si="225"/>
        <v>6.4777229505824421</v>
      </c>
      <c r="K1541" s="8">
        <f t="shared" si="226"/>
        <v>4.2572770494175591</v>
      </c>
      <c r="L1541" s="8">
        <f t="shared" si="227"/>
        <v>5.3675000000000006</v>
      </c>
      <c r="M1541" s="19">
        <f t="shared" si="228"/>
        <v>0.5215648113548691</v>
      </c>
      <c r="N1541" s="19">
        <f t="shared" si="229"/>
        <v>-4.0755977030976373E-2</v>
      </c>
      <c r="O1541" s="19">
        <f t="shared" si="230"/>
        <v>4.8848761126205516E-3</v>
      </c>
      <c r="P1541" s="19">
        <f t="shared" si="231"/>
        <v>1.9519998008468896E-2</v>
      </c>
      <c r="Q1541" s="1"/>
    </row>
    <row r="1542" spans="1:17">
      <c r="A1542" s="3">
        <v>40575</v>
      </c>
      <c r="B1542" s="9">
        <f t="shared" si="232"/>
        <v>40575</v>
      </c>
      <c r="C1542" s="5">
        <v>5.85</v>
      </c>
      <c r="D1542" s="5">
        <v>5.89</v>
      </c>
      <c r="E1542" s="5">
        <v>5.65</v>
      </c>
      <c r="F1542" s="5">
        <v>5.74</v>
      </c>
      <c r="G1542" s="6">
        <v>169800</v>
      </c>
      <c r="H1542" s="10">
        <v>5.74</v>
      </c>
      <c r="I1542" s="7">
        <f t="shared" si="224"/>
        <v>-6.9204152249135011E-3</v>
      </c>
      <c r="J1542" s="8">
        <f t="shared" si="225"/>
        <v>6.4941244103085154</v>
      </c>
      <c r="K1542" s="8">
        <f t="shared" si="226"/>
        <v>4.3478755896914834</v>
      </c>
      <c r="L1542" s="8">
        <f t="shared" si="227"/>
        <v>5.4209999999999994</v>
      </c>
      <c r="M1542" s="19">
        <f t="shared" si="228"/>
        <v>0.49363160843554071</v>
      </c>
      <c r="N1542" s="19">
        <f t="shared" si="229"/>
        <v>-5.3556532785956727E-2</v>
      </c>
      <c r="O1542" s="19">
        <f t="shared" si="230"/>
        <v>2.5319791925646632E-3</v>
      </c>
      <c r="P1542" s="19">
        <f t="shared" si="231"/>
        <v>2.1280865497423775E-2</v>
      </c>
      <c r="Q1542" s="1"/>
    </row>
    <row r="1543" spans="1:17">
      <c r="A1543" s="3">
        <v>40576</v>
      </c>
      <c r="B1543" s="9">
        <f t="shared" si="232"/>
        <v>40576</v>
      </c>
      <c r="C1543" s="5">
        <v>5.75</v>
      </c>
      <c r="D1543" s="5">
        <v>5.75</v>
      </c>
      <c r="E1543" s="5">
        <v>5.47</v>
      </c>
      <c r="F1543" s="5">
        <v>5.52</v>
      </c>
      <c r="G1543" s="6">
        <v>262900</v>
      </c>
      <c r="H1543" s="10">
        <v>5.52</v>
      </c>
      <c r="I1543" s="7">
        <f t="shared" si="224"/>
        <v>-3.832752613240429E-2</v>
      </c>
      <c r="J1543" s="8">
        <f t="shared" si="225"/>
        <v>6.4721288474618559</v>
      </c>
      <c r="K1543" s="8">
        <f t="shared" si="226"/>
        <v>4.4618711525381434</v>
      </c>
      <c r="L1543" s="8">
        <f t="shared" si="227"/>
        <v>5.4669999999999996</v>
      </c>
      <c r="M1543" s="19">
        <f t="shared" si="228"/>
        <v>0.45054140431199452</v>
      </c>
      <c r="N1543" s="19">
        <f t="shared" si="229"/>
        <v>-8.7292230455240372E-2</v>
      </c>
      <c r="O1543" s="19">
        <f t="shared" si="230"/>
        <v>-3.3869943747527544E-3</v>
      </c>
      <c r="P1543" s="19">
        <f t="shared" si="231"/>
        <v>2.6218680938556688E-2</v>
      </c>
      <c r="Q1543" s="1"/>
    </row>
    <row r="1544" spans="1:17">
      <c r="A1544" s="3">
        <v>40577</v>
      </c>
      <c r="B1544" s="9">
        <f t="shared" si="232"/>
        <v>40577</v>
      </c>
      <c r="C1544" s="5">
        <v>5.55</v>
      </c>
      <c r="D1544" s="5">
        <v>5.57</v>
      </c>
      <c r="E1544" s="5">
        <v>5.39</v>
      </c>
      <c r="F1544" s="5">
        <v>5.49</v>
      </c>
      <c r="G1544" s="6">
        <v>376700</v>
      </c>
      <c r="H1544" s="10">
        <v>5.49</v>
      </c>
      <c r="I1544" s="7">
        <f t="shared" si="224"/>
        <v>-5.4347826086955367E-3</v>
      </c>
      <c r="J1544" s="8">
        <f t="shared" si="225"/>
        <v>6.4316055434497166</v>
      </c>
      <c r="K1544" s="8">
        <f t="shared" si="226"/>
        <v>4.593394456550282</v>
      </c>
      <c r="L1544" s="8">
        <f t="shared" si="227"/>
        <v>5.5124999999999993</v>
      </c>
      <c r="M1544" s="19">
        <f t="shared" si="228"/>
        <v>0.40018576769040703</v>
      </c>
      <c r="N1544" s="19">
        <f t="shared" si="229"/>
        <v>-0.11176694558957075</v>
      </c>
      <c r="O1544" s="19">
        <f t="shared" si="230"/>
        <v>-6.2612016798817534E-3</v>
      </c>
      <c r="P1544" s="19">
        <f t="shared" si="231"/>
        <v>2.9477163171177941E-2</v>
      </c>
      <c r="Q1544" s="1"/>
    </row>
    <row r="1545" spans="1:17">
      <c r="A1545" s="3">
        <v>40578</v>
      </c>
      <c r="B1545" s="9">
        <f t="shared" si="232"/>
        <v>40578</v>
      </c>
      <c r="C1545" s="5">
        <v>5.4</v>
      </c>
      <c r="D1545" s="5">
        <v>5.4</v>
      </c>
      <c r="E1545" s="5">
        <v>5.05</v>
      </c>
      <c r="F1545" s="5">
        <v>5.24</v>
      </c>
      <c r="G1545" s="6">
        <v>931300</v>
      </c>
      <c r="H1545" s="10">
        <v>5.24</v>
      </c>
      <c r="I1545" s="7">
        <f t="shared" si="224"/>
        <v>-4.553734061930783E-2</v>
      </c>
      <c r="J1545" s="8">
        <f t="shared" si="225"/>
        <v>6.3633155428771859</v>
      </c>
      <c r="K1545" s="8">
        <f t="shared" si="226"/>
        <v>4.7316844571228112</v>
      </c>
      <c r="L1545" s="8">
        <f t="shared" si="227"/>
        <v>5.5474999999999985</v>
      </c>
      <c r="M1545" s="19">
        <f t="shared" si="228"/>
        <v>0.34483091603841193</v>
      </c>
      <c r="N1545" s="19">
        <f t="shared" si="229"/>
        <v>-0.1383228893207889</v>
      </c>
      <c r="O1545" s="19">
        <f t="shared" si="230"/>
        <v>-1.0617877621876354E-2</v>
      </c>
      <c r="P1545" s="19">
        <f t="shared" si="231"/>
        <v>3.010627584472406E-2</v>
      </c>
      <c r="Q1545" s="1"/>
    </row>
    <row r="1546" spans="1:17">
      <c r="A1546" s="3">
        <v>40581</v>
      </c>
      <c r="B1546" s="9">
        <f t="shared" si="232"/>
        <v>40581</v>
      </c>
      <c r="C1546" s="5">
        <v>5.18</v>
      </c>
      <c r="D1546" s="5">
        <v>5.53</v>
      </c>
      <c r="E1546" s="5">
        <v>5.08</v>
      </c>
      <c r="F1546" s="5">
        <v>5.51</v>
      </c>
      <c r="G1546" s="6">
        <v>413800</v>
      </c>
      <c r="H1546" s="10">
        <v>5.51</v>
      </c>
      <c r="I1546" s="7">
        <f t="shared" si="224"/>
        <v>5.1526717557251828E-2</v>
      </c>
      <c r="J1546" s="8">
        <f t="shared" si="225"/>
        <v>6.2719754245351407</v>
      </c>
      <c r="K1546" s="8">
        <f t="shared" si="226"/>
        <v>4.9190245754648583</v>
      </c>
      <c r="L1546" s="8">
        <f t="shared" si="227"/>
        <v>5.5954999999999995</v>
      </c>
      <c r="M1546" s="19">
        <f t="shared" si="228"/>
        <v>0.27504453948421792</v>
      </c>
      <c r="N1546" s="19">
        <f t="shared" si="229"/>
        <v>-0.20237853773650694</v>
      </c>
      <c r="O1546" s="19">
        <f t="shared" si="230"/>
        <v>-1.4354170829118688E-2</v>
      </c>
      <c r="P1546" s="19">
        <f t="shared" si="231"/>
        <v>3.9592690518497245E-2</v>
      </c>
      <c r="Q1546" s="1"/>
    </row>
    <row r="1547" spans="1:17">
      <c r="A1547" s="3">
        <v>40582</v>
      </c>
      <c r="B1547" s="9">
        <f t="shared" si="232"/>
        <v>40582</v>
      </c>
      <c r="C1547" s="5">
        <v>5.65</v>
      </c>
      <c r="D1547" s="5">
        <v>5.69</v>
      </c>
      <c r="E1547" s="5">
        <v>5.55</v>
      </c>
      <c r="F1547" s="5">
        <v>5.58</v>
      </c>
      <c r="G1547" s="6">
        <v>254100</v>
      </c>
      <c r="H1547" s="10">
        <v>5.58</v>
      </c>
      <c r="I1547" s="7">
        <f t="shared" si="224"/>
        <v>1.2704174228675189E-2</v>
      </c>
      <c r="J1547" s="8">
        <f t="shared" si="225"/>
        <v>6.1515659406022012</v>
      </c>
      <c r="K1547" s="8">
        <f t="shared" si="226"/>
        <v>5.1354340593977978</v>
      </c>
      <c r="L1547" s="8">
        <f t="shared" si="227"/>
        <v>5.6434999999999995</v>
      </c>
      <c r="M1547" s="19">
        <f t="shared" si="228"/>
        <v>0.19786679557201034</v>
      </c>
      <c r="N1547" s="19">
        <f t="shared" si="229"/>
        <v>-0.28060089488392131</v>
      </c>
      <c r="O1547" s="19">
        <f t="shared" si="230"/>
        <v>-1.919801590132408E-2</v>
      </c>
      <c r="P1547" s="19">
        <f t="shared" si="231"/>
        <v>4.3994389662606721E-2</v>
      </c>
      <c r="Q1547" s="1"/>
    </row>
    <row r="1548" spans="1:17">
      <c r="A1548" s="3">
        <v>40583</v>
      </c>
      <c r="B1548" s="9">
        <f t="shared" si="232"/>
        <v>40583</v>
      </c>
      <c r="C1548" s="5">
        <v>5.54</v>
      </c>
      <c r="D1548" s="5">
        <v>5.59</v>
      </c>
      <c r="E1548" s="5">
        <v>5.41</v>
      </c>
      <c r="F1548" s="5">
        <v>5.54</v>
      </c>
      <c r="G1548" s="6">
        <v>352500</v>
      </c>
      <c r="H1548" s="10">
        <v>5.54</v>
      </c>
      <c r="I1548" s="7">
        <f t="shared" si="224"/>
        <v>-7.1684587813620132E-3</v>
      </c>
      <c r="J1548" s="8">
        <f t="shared" si="225"/>
        <v>6.0497706792663992</v>
      </c>
      <c r="K1548" s="8">
        <f t="shared" si="226"/>
        <v>5.3032293207335988</v>
      </c>
      <c r="L1548" s="8">
        <f t="shared" si="227"/>
        <v>5.676499999999999</v>
      </c>
      <c r="M1548" s="19">
        <f t="shared" si="228"/>
        <v>0.14077108746063632</v>
      </c>
      <c r="N1548" s="19">
        <f t="shared" si="229"/>
        <v>-0.28855628831667707</v>
      </c>
      <c r="O1548" s="19">
        <f t="shared" si="230"/>
        <v>-1.6547861523181009E-2</v>
      </c>
      <c r="P1548" s="19">
        <f t="shared" si="231"/>
        <v>3.2674017307015579E-2</v>
      </c>
      <c r="Q1548" s="1"/>
    </row>
    <row r="1549" spans="1:17">
      <c r="A1549" s="3">
        <v>40584</v>
      </c>
      <c r="B1549" s="9">
        <f t="shared" si="232"/>
        <v>40584</v>
      </c>
      <c r="C1549" s="5">
        <v>5.48</v>
      </c>
      <c r="D1549" s="5">
        <v>5.57</v>
      </c>
      <c r="E1549" s="5">
        <v>5.45</v>
      </c>
      <c r="F1549" s="5">
        <v>5.56</v>
      </c>
      <c r="G1549" s="6">
        <v>38400</v>
      </c>
      <c r="H1549" s="10">
        <v>5.56</v>
      </c>
      <c r="I1549" s="7">
        <f t="shared" si="224"/>
        <v>3.6101083032490204E-3</v>
      </c>
      <c r="J1549" s="8">
        <f t="shared" si="225"/>
        <v>6.0307885645700567</v>
      </c>
      <c r="K1549" s="8">
        <f t="shared" si="226"/>
        <v>5.3452114354299427</v>
      </c>
      <c r="L1549" s="8">
        <f t="shared" si="227"/>
        <v>5.6879999999999997</v>
      </c>
      <c r="M1549" s="19">
        <f t="shared" si="228"/>
        <v>0.12826005807663052</v>
      </c>
      <c r="N1549" s="19">
        <f t="shared" si="229"/>
        <v>-8.8874992796402541E-2</v>
      </c>
      <c r="O1549" s="19">
        <f t="shared" si="230"/>
        <v>-3.1376585498351928E-3</v>
      </c>
      <c r="P1549" s="19">
        <f t="shared" si="231"/>
        <v>7.9163302503646085E-3</v>
      </c>
      <c r="Q1549" s="1"/>
    </row>
    <row r="1550" spans="1:17">
      <c r="A1550" s="3">
        <v>40585</v>
      </c>
      <c r="B1550" s="9">
        <f t="shared" si="232"/>
        <v>40585</v>
      </c>
      <c r="C1550" s="5">
        <v>5.5</v>
      </c>
      <c r="D1550" s="5">
        <v>5.57</v>
      </c>
      <c r="E1550" s="5">
        <v>5.3</v>
      </c>
      <c r="F1550" s="5">
        <v>5.57</v>
      </c>
      <c r="G1550" s="6">
        <v>161800</v>
      </c>
      <c r="H1550" s="10">
        <v>5.57</v>
      </c>
      <c r="I1550" s="7">
        <f t="shared" si="224"/>
        <v>1.7985611510792582E-3</v>
      </c>
      <c r="J1550" s="8">
        <f t="shared" si="225"/>
        <v>6.030317773150613</v>
      </c>
      <c r="K1550" s="8">
        <f t="shared" si="226"/>
        <v>5.3376822268493855</v>
      </c>
      <c r="L1550" s="8">
        <f t="shared" si="227"/>
        <v>5.6839999999999993</v>
      </c>
      <c r="M1550" s="19">
        <f t="shared" si="228"/>
        <v>0.12976335361763597</v>
      </c>
      <c r="N1550" s="19">
        <f t="shared" si="229"/>
        <v>1.1720683457879681E-2</v>
      </c>
      <c r="O1550" s="19">
        <f t="shared" si="230"/>
        <v>-7.8064653469954855E-5</v>
      </c>
      <c r="P1550" s="19">
        <f t="shared" si="231"/>
        <v>-1.4085894770506033E-3</v>
      </c>
      <c r="Q1550" s="1"/>
    </row>
    <row r="1551" spans="1:17">
      <c r="A1551" s="3">
        <v>40588</v>
      </c>
      <c r="B1551" s="9">
        <f t="shared" si="232"/>
        <v>40588</v>
      </c>
      <c r="C1551" s="5">
        <v>5.57</v>
      </c>
      <c r="D1551" s="5">
        <v>5.61</v>
      </c>
      <c r="E1551" s="5">
        <v>5.41</v>
      </c>
      <c r="F1551" s="5">
        <v>5.5</v>
      </c>
      <c r="G1551" s="6">
        <v>178900</v>
      </c>
      <c r="H1551" s="10">
        <v>5.5</v>
      </c>
      <c r="I1551" s="7">
        <f t="shared" si="224"/>
        <v>-1.2567324955116747E-2</v>
      </c>
      <c r="J1551" s="8">
        <f t="shared" si="225"/>
        <v>6.0243779846000587</v>
      </c>
      <c r="K1551" s="8">
        <f t="shared" si="226"/>
        <v>5.3176220153999401</v>
      </c>
      <c r="L1551" s="8">
        <f t="shared" si="227"/>
        <v>5.6709999999999994</v>
      </c>
      <c r="M1551" s="19">
        <f t="shared" si="228"/>
        <v>0.13290827500588406</v>
      </c>
      <c r="N1551" s="19">
        <f t="shared" si="229"/>
        <v>2.4235820827465678E-2</v>
      </c>
      <c r="O1551" s="19">
        <f t="shared" si="230"/>
        <v>-9.8498765305547243E-4</v>
      </c>
      <c r="P1551" s="19">
        <f t="shared" si="231"/>
        <v>-3.7582251241071339E-3</v>
      </c>
      <c r="Q1551" s="1"/>
    </row>
    <row r="1552" spans="1:17">
      <c r="A1552" s="3">
        <v>40589</v>
      </c>
      <c r="B1552" s="9">
        <f t="shared" si="232"/>
        <v>40589</v>
      </c>
      <c r="C1552" s="5">
        <v>5.5</v>
      </c>
      <c r="D1552" s="5">
        <v>5.6</v>
      </c>
      <c r="E1552" s="5">
        <v>5.3</v>
      </c>
      <c r="F1552" s="5">
        <v>5.43</v>
      </c>
      <c r="G1552" s="6">
        <v>210200</v>
      </c>
      <c r="H1552" s="10">
        <v>5.43</v>
      </c>
      <c r="I1552" s="7">
        <f t="shared" si="224"/>
        <v>-1.272727272727278E-2</v>
      </c>
      <c r="J1552" s="8">
        <f t="shared" si="225"/>
        <v>6.0180421786295799</v>
      </c>
      <c r="K1552" s="8">
        <f t="shared" si="226"/>
        <v>5.2889578213704223</v>
      </c>
      <c r="L1552" s="8">
        <f t="shared" si="227"/>
        <v>5.6535000000000011</v>
      </c>
      <c r="M1552" s="19">
        <f t="shared" si="228"/>
        <v>0.13785028769056143</v>
      </c>
      <c r="N1552" s="19">
        <f t="shared" si="229"/>
        <v>3.718363423540464E-2</v>
      </c>
      <c r="O1552" s="19">
        <f t="shared" si="230"/>
        <v>-1.0516946291674952E-3</v>
      </c>
      <c r="P1552" s="19">
        <f t="shared" si="231"/>
        <v>-5.3904158562804441E-3</v>
      </c>
      <c r="Q1552" s="1"/>
    </row>
    <row r="1553" spans="1:17">
      <c r="A1553" s="3">
        <v>40590</v>
      </c>
      <c r="B1553" s="9">
        <f t="shared" si="232"/>
        <v>40590</v>
      </c>
      <c r="C1553" s="5">
        <v>5.48</v>
      </c>
      <c r="D1553" s="5">
        <v>5.48</v>
      </c>
      <c r="E1553" s="5">
        <v>5.27</v>
      </c>
      <c r="F1553" s="5">
        <v>5.43</v>
      </c>
      <c r="G1553" s="6">
        <v>346800</v>
      </c>
      <c r="H1553" s="10">
        <v>5.43</v>
      </c>
      <c r="I1553" s="7">
        <f t="shared" si="224"/>
        <v>0</v>
      </c>
      <c r="J1553" s="8">
        <f t="shared" si="225"/>
        <v>6.0105291153310567</v>
      </c>
      <c r="K1553" s="8">
        <f t="shared" si="226"/>
        <v>5.2634708846689477</v>
      </c>
      <c r="L1553" s="8">
        <f t="shared" si="227"/>
        <v>5.6370000000000022</v>
      </c>
      <c r="M1553" s="19">
        <f t="shared" si="228"/>
        <v>0.14193262336419213</v>
      </c>
      <c r="N1553" s="19">
        <f t="shared" si="229"/>
        <v>2.9614270249435363E-2</v>
      </c>
      <c r="O1553" s="19">
        <f t="shared" si="230"/>
        <v>-1.2484231707784502E-3</v>
      </c>
      <c r="P1553" s="19">
        <f t="shared" si="231"/>
        <v>-4.818895813177535E-3</v>
      </c>
      <c r="Q1553" s="1"/>
    </row>
    <row r="1554" spans="1:17">
      <c r="A1554" s="3">
        <v>40591</v>
      </c>
      <c r="B1554" s="9">
        <f t="shared" si="232"/>
        <v>40591</v>
      </c>
      <c r="C1554" s="5">
        <v>5.43</v>
      </c>
      <c r="D1554" s="5">
        <v>5.48</v>
      </c>
      <c r="E1554" s="5">
        <v>5.21</v>
      </c>
      <c r="F1554" s="5">
        <v>5.3</v>
      </c>
      <c r="G1554" s="6">
        <v>515000</v>
      </c>
      <c r="H1554" s="10">
        <v>5.3</v>
      </c>
      <c r="I1554" s="7">
        <f t="shared" si="224"/>
        <v>-2.3941068139963148E-2</v>
      </c>
      <c r="J1554" s="8">
        <f t="shared" si="225"/>
        <v>6.0185296493394729</v>
      </c>
      <c r="K1554" s="8">
        <f t="shared" si="226"/>
        <v>5.2174703506605296</v>
      </c>
      <c r="L1554" s="8">
        <f t="shared" si="227"/>
        <v>5.6180000000000012</v>
      </c>
      <c r="M1554" s="19">
        <f t="shared" si="228"/>
        <v>0.1535340394560229</v>
      </c>
      <c r="N1554" s="19">
        <f t="shared" si="229"/>
        <v>8.1738897068520361E-2</v>
      </c>
      <c r="O1554" s="19">
        <f t="shared" si="230"/>
        <v>1.331086474235554E-3</v>
      </c>
      <c r="P1554" s="19">
        <f t="shared" si="231"/>
        <v>-8.739581735391598E-3</v>
      </c>
      <c r="Q1554" s="1"/>
    </row>
    <row r="1555" spans="1:17">
      <c r="A1555" s="3">
        <v>40592</v>
      </c>
      <c r="B1555" s="9">
        <f t="shared" si="232"/>
        <v>40592</v>
      </c>
      <c r="C1555" s="5">
        <v>5.19</v>
      </c>
      <c r="D1555" s="5">
        <v>5.3</v>
      </c>
      <c r="E1555" s="5">
        <v>5.05</v>
      </c>
      <c r="F1555" s="5">
        <v>5.3</v>
      </c>
      <c r="G1555" s="6">
        <v>502500</v>
      </c>
      <c r="H1555" s="10">
        <v>5.3</v>
      </c>
      <c r="I1555" s="7">
        <f t="shared" si="224"/>
        <v>0</v>
      </c>
      <c r="J1555" s="8">
        <f t="shared" si="225"/>
        <v>6.0163702180436252</v>
      </c>
      <c r="K1555" s="8">
        <f t="shared" si="226"/>
        <v>5.176629781956378</v>
      </c>
      <c r="L1555" s="8">
        <f t="shared" si="227"/>
        <v>5.5965000000000016</v>
      </c>
      <c r="M1555" s="19">
        <f t="shared" si="228"/>
        <v>0.16221759551247805</v>
      </c>
      <c r="N1555" s="19">
        <f t="shared" si="229"/>
        <v>5.6557855751215386E-2</v>
      </c>
      <c r="O1555" s="19">
        <f t="shared" si="230"/>
        <v>-3.5879715174032912E-4</v>
      </c>
      <c r="P1555" s="19">
        <f t="shared" si="231"/>
        <v>-7.8276570750385067E-3</v>
      </c>
      <c r="Q1555" s="1"/>
    </row>
    <row r="1556" spans="1:17">
      <c r="A1556" s="3">
        <v>40595</v>
      </c>
      <c r="B1556" s="9">
        <f t="shared" si="232"/>
        <v>40595</v>
      </c>
      <c r="C1556" s="5">
        <v>5.3</v>
      </c>
      <c r="D1556" s="5">
        <v>5.33</v>
      </c>
      <c r="E1556" s="5">
        <v>5.13</v>
      </c>
      <c r="F1556" s="5">
        <v>5.24</v>
      </c>
      <c r="G1556" s="6">
        <v>84200</v>
      </c>
      <c r="H1556" s="10">
        <v>5.24</v>
      </c>
      <c r="I1556" s="7">
        <f t="shared" si="224"/>
        <v>-1.1320754716981058E-2</v>
      </c>
      <c r="J1556" s="8">
        <f t="shared" si="225"/>
        <v>5.996274331095873</v>
      </c>
      <c r="K1556" s="8">
        <f t="shared" si="226"/>
        <v>5.1357256689041284</v>
      </c>
      <c r="L1556" s="8">
        <f t="shared" si="227"/>
        <v>5.5660000000000007</v>
      </c>
      <c r="M1556" s="19">
        <f t="shared" si="228"/>
        <v>0.16756125962922983</v>
      </c>
      <c r="N1556" s="19">
        <f t="shared" si="229"/>
        <v>3.2941334753915329E-2</v>
      </c>
      <c r="O1556" s="19">
        <f t="shared" si="230"/>
        <v>-3.3402011876667377E-3</v>
      </c>
      <c r="P1556" s="19">
        <f t="shared" si="231"/>
        <v>-7.9016879273122228E-3</v>
      </c>
      <c r="Q1556" s="1"/>
    </row>
    <row r="1557" spans="1:17">
      <c r="A1557" s="3">
        <v>40596</v>
      </c>
      <c r="B1557" s="9">
        <f t="shared" si="232"/>
        <v>40596</v>
      </c>
      <c r="C1557" s="5">
        <v>5.26</v>
      </c>
      <c r="D1557" s="5">
        <v>5.28</v>
      </c>
      <c r="E1557" s="5">
        <v>5.15</v>
      </c>
      <c r="F1557" s="5">
        <v>5.2</v>
      </c>
      <c r="G1557" s="6">
        <v>228900</v>
      </c>
      <c r="H1557" s="10">
        <v>5.2</v>
      </c>
      <c r="I1557" s="7">
        <f t="shared" si="224"/>
        <v>-7.6335877862595486E-3</v>
      </c>
      <c r="J1557" s="8">
        <f t="shared" si="225"/>
        <v>5.9671895443877165</v>
      </c>
      <c r="K1557" s="8">
        <f t="shared" si="226"/>
        <v>5.0978104556122847</v>
      </c>
      <c r="L1557" s="8">
        <f t="shared" si="227"/>
        <v>5.5325000000000006</v>
      </c>
      <c r="M1557" s="19">
        <f t="shared" si="228"/>
        <v>0.17053970451535999</v>
      </c>
      <c r="N1557" s="19">
        <f t="shared" si="229"/>
        <v>1.7775259583991562E-2</v>
      </c>
      <c r="O1557" s="19">
        <f t="shared" si="230"/>
        <v>-4.8504763294979205E-3</v>
      </c>
      <c r="P1557" s="19">
        <f t="shared" si="231"/>
        <v>-7.3826399103467085E-3</v>
      </c>
      <c r="Q1557" s="1"/>
    </row>
    <row r="1558" spans="1:17">
      <c r="A1558" s="3">
        <v>40597</v>
      </c>
      <c r="B1558" s="9">
        <f t="shared" si="232"/>
        <v>40597</v>
      </c>
      <c r="C1558" s="5">
        <v>5.2</v>
      </c>
      <c r="D1558" s="5">
        <v>5.2</v>
      </c>
      <c r="E1558" s="5">
        <v>5.08</v>
      </c>
      <c r="F1558" s="5">
        <v>5.17</v>
      </c>
      <c r="G1558" s="6">
        <v>126300</v>
      </c>
      <c r="H1558" s="10">
        <v>5.17</v>
      </c>
      <c r="I1558" s="7">
        <f t="shared" si="224"/>
        <v>-5.7692307692308173E-3</v>
      </c>
      <c r="J1558" s="8">
        <f t="shared" si="225"/>
        <v>5.9260241553160888</v>
      </c>
      <c r="K1558" s="8">
        <f t="shared" si="226"/>
        <v>5.0669758446839097</v>
      </c>
      <c r="L1558" s="8">
        <f t="shared" si="227"/>
        <v>5.4964999999999993</v>
      </c>
      <c r="M1558" s="19">
        <f t="shared" si="228"/>
        <v>0.16953866309298907</v>
      </c>
      <c r="N1558" s="19">
        <f t="shared" si="229"/>
        <v>-5.8698437716641133E-3</v>
      </c>
      <c r="O1558" s="19">
        <f t="shared" si="230"/>
        <v>-6.8986226707587542E-3</v>
      </c>
      <c r="P1558" s="19">
        <f t="shared" si="231"/>
        <v>-6.0485989420082436E-3</v>
      </c>
      <c r="Q1558" s="1"/>
    </row>
    <row r="1559" spans="1:17">
      <c r="A1559" s="3">
        <v>40598</v>
      </c>
      <c r="B1559" s="9">
        <f t="shared" si="232"/>
        <v>40598</v>
      </c>
      <c r="C1559" s="5">
        <v>5.15</v>
      </c>
      <c r="D1559" s="5">
        <v>5.23</v>
      </c>
      <c r="E1559" s="5">
        <v>5.07</v>
      </c>
      <c r="F1559" s="5">
        <v>5.2</v>
      </c>
      <c r="G1559" s="6">
        <v>130500</v>
      </c>
      <c r="H1559" s="10">
        <v>5.2</v>
      </c>
      <c r="I1559" s="7">
        <f t="shared" si="224"/>
        <v>5.8027079303675528E-3</v>
      </c>
      <c r="J1559" s="8">
        <f t="shared" si="225"/>
        <v>5.8560589489596726</v>
      </c>
      <c r="K1559" s="8">
        <f t="shared" si="226"/>
        <v>5.0629410510403279</v>
      </c>
      <c r="L1559" s="8">
        <f t="shared" si="227"/>
        <v>5.4595000000000002</v>
      </c>
      <c r="M1559" s="19">
        <f t="shared" si="228"/>
        <v>0.15665161611083259</v>
      </c>
      <c r="N1559" s="19">
        <f t="shared" si="229"/>
        <v>-7.6012437204887914E-2</v>
      </c>
      <c r="O1559" s="19">
        <f t="shared" si="230"/>
        <v>-1.1806432866739529E-2</v>
      </c>
      <c r="P1559" s="19">
        <f t="shared" si="231"/>
        <v>-7.9629225937893444E-4</v>
      </c>
      <c r="Q1559" s="1"/>
    </row>
    <row r="1560" spans="1:17">
      <c r="A1560" s="3">
        <v>40599</v>
      </c>
      <c r="B1560" s="9">
        <f t="shared" si="232"/>
        <v>40599</v>
      </c>
      <c r="C1560" s="5">
        <v>5.2</v>
      </c>
      <c r="D1560" s="5">
        <v>5.22</v>
      </c>
      <c r="E1560" s="5">
        <v>5.1100000000000003</v>
      </c>
      <c r="F1560" s="5">
        <v>5.17</v>
      </c>
      <c r="G1560" s="6">
        <v>62700</v>
      </c>
      <c r="H1560" s="10">
        <v>5.17</v>
      </c>
      <c r="I1560" s="7">
        <f t="shared" si="224"/>
        <v>-5.7692307692308173E-3</v>
      </c>
      <c r="J1560" s="8">
        <f t="shared" si="225"/>
        <v>5.7865027548104839</v>
      </c>
      <c r="K1560" s="8">
        <f t="shared" si="226"/>
        <v>5.0604972451895174</v>
      </c>
      <c r="L1560" s="8">
        <f t="shared" si="227"/>
        <v>5.4235000000000007</v>
      </c>
      <c r="M1560" s="19">
        <f t="shared" si="228"/>
        <v>0.14346525142585614</v>
      </c>
      <c r="N1560" s="19">
        <f t="shared" si="229"/>
        <v>-8.4176371826556559E-2</v>
      </c>
      <c r="O1560" s="19">
        <f t="shared" si="230"/>
        <v>-1.187764582894872E-2</v>
      </c>
      <c r="P1560" s="19">
        <f t="shared" si="231"/>
        <v>-4.8268502954588972E-4</v>
      </c>
      <c r="Q1560" s="1"/>
    </row>
    <row r="1561" spans="1:17">
      <c r="A1561" s="3">
        <v>40602</v>
      </c>
      <c r="B1561" s="9">
        <f t="shared" si="232"/>
        <v>40602</v>
      </c>
      <c r="C1561" s="5">
        <v>5.17</v>
      </c>
      <c r="D1561" s="5">
        <v>5.25</v>
      </c>
      <c r="E1561" s="5">
        <v>5.0999999999999996</v>
      </c>
      <c r="F1561" s="5">
        <v>5.22</v>
      </c>
      <c r="G1561" s="6">
        <v>150500</v>
      </c>
      <c r="H1561" s="10">
        <v>5.22</v>
      </c>
      <c r="I1561" s="7">
        <f t="shared" si="224"/>
        <v>9.6711798839458074E-3</v>
      </c>
      <c r="J1561" s="8">
        <f t="shared" si="225"/>
        <v>5.7294146597560518</v>
      </c>
      <c r="K1561" s="8">
        <f t="shared" si="226"/>
        <v>5.0615853402439486</v>
      </c>
      <c r="L1561" s="8">
        <f t="shared" si="227"/>
        <v>5.3955000000000002</v>
      </c>
      <c r="M1561" s="19">
        <f t="shared" si="228"/>
        <v>0.1319407408193411</v>
      </c>
      <c r="N1561" s="19">
        <f t="shared" si="229"/>
        <v>-8.0329630290098486E-2</v>
      </c>
      <c r="O1561" s="19">
        <f t="shared" si="230"/>
        <v>-9.8657336690928174E-3</v>
      </c>
      <c r="P1561" s="19">
        <f t="shared" si="231"/>
        <v>2.1501741858777424E-4</v>
      </c>
      <c r="Q1561" s="1"/>
    </row>
    <row r="1562" spans="1:17">
      <c r="A1562" s="3">
        <v>40603</v>
      </c>
      <c r="B1562" s="9">
        <f t="shared" si="232"/>
        <v>40603</v>
      </c>
      <c r="C1562" s="5">
        <v>5.23</v>
      </c>
      <c r="D1562" s="5">
        <v>5.57</v>
      </c>
      <c r="E1562" s="5">
        <v>5.23</v>
      </c>
      <c r="F1562" s="5">
        <v>5.42</v>
      </c>
      <c r="G1562" s="6">
        <v>589400</v>
      </c>
      <c r="H1562" s="10">
        <v>5.42</v>
      </c>
      <c r="I1562" s="7">
        <f t="shared" si="224"/>
        <v>3.8314176245210767E-2</v>
      </c>
      <c r="J1562" s="8">
        <f t="shared" si="225"/>
        <v>5.6742185097682194</v>
      </c>
      <c r="K1562" s="8">
        <f t="shared" si="226"/>
        <v>5.0847814902317809</v>
      </c>
      <c r="L1562" s="8">
        <f t="shared" si="227"/>
        <v>5.3795000000000002</v>
      </c>
      <c r="M1562" s="19">
        <f t="shared" si="228"/>
        <v>0.11592179932781536</v>
      </c>
      <c r="N1562" s="19">
        <f t="shared" si="229"/>
        <v>-0.12141012239320038</v>
      </c>
      <c r="O1562" s="19">
        <f t="shared" si="230"/>
        <v>-9.6338200786086157E-3</v>
      </c>
      <c r="P1562" s="19">
        <f t="shared" si="231"/>
        <v>4.5827835408410612E-3</v>
      </c>
      <c r="Q1562" s="1"/>
    </row>
    <row r="1563" spans="1:17">
      <c r="A1563" s="3">
        <v>40604</v>
      </c>
      <c r="B1563" s="9">
        <f t="shared" si="232"/>
        <v>40604</v>
      </c>
      <c r="C1563" s="5">
        <v>5.47</v>
      </c>
      <c r="D1563" s="5">
        <v>5.57</v>
      </c>
      <c r="E1563" s="5">
        <v>5.4</v>
      </c>
      <c r="F1563" s="5">
        <v>5.5</v>
      </c>
      <c r="G1563" s="6">
        <v>534200</v>
      </c>
      <c r="H1563" s="10">
        <v>5.5</v>
      </c>
      <c r="I1563" s="7">
        <f t="shared" si="224"/>
        <v>1.4760147601476028E-2</v>
      </c>
      <c r="J1563" s="8">
        <f t="shared" si="225"/>
        <v>5.6714351464061634</v>
      </c>
      <c r="K1563" s="8">
        <f t="shared" si="226"/>
        <v>5.085564853593838</v>
      </c>
      <c r="L1563" s="8">
        <f t="shared" si="227"/>
        <v>5.3785000000000007</v>
      </c>
      <c r="M1563" s="19">
        <f t="shared" si="228"/>
        <v>0.11520259984459856</v>
      </c>
      <c r="N1563" s="19">
        <f t="shared" si="229"/>
        <v>-6.2041780526799683E-3</v>
      </c>
      <c r="O1563" s="19">
        <f t="shared" si="230"/>
        <v>-4.9052805373363641E-4</v>
      </c>
      <c r="P1563" s="19">
        <f t="shared" si="231"/>
        <v>1.5406037871282835E-4</v>
      </c>
      <c r="Q1563" s="1"/>
    </row>
    <row r="1564" spans="1:17">
      <c r="A1564" s="3">
        <v>40605</v>
      </c>
      <c r="B1564" s="9">
        <f t="shared" si="232"/>
        <v>40605</v>
      </c>
      <c r="C1564" s="5">
        <v>5.52</v>
      </c>
      <c r="D1564" s="5">
        <v>5.9</v>
      </c>
      <c r="E1564" s="5">
        <v>5.46</v>
      </c>
      <c r="F1564" s="5">
        <v>5.8</v>
      </c>
      <c r="G1564" s="6">
        <v>426800</v>
      </c>
      <c r="H1564" s="10">
        <v>5.8</v>
      </c>
      <c r="I1564" s="7">
        <f t="shared" si="224"/>
        <v>5.4545454545454515E-2</v>
      </c>
      <c r="J1564" s="8">
        <f t="shared" si="225"/>
        <v>5.7373598695246724</v>
      </c>
      <c r="K1564" s="8">
        <f t="shared" si="226"/>
        <v>5.0506401304753279</v>
      </c>
      <c r="L1564" s="8">
        <f t="shared" si="227"/>
        <v>5.3940000000000001</v>
      </c>
      <c r="M1564" s="19">
        <f t="shared" si="228"/>
        <v>0.13596687178437233</v>
      </c>
      <c r="N1564" s="19">
        <f t="shared" si="229"/>
        <v>0.18024134843990969</v>
      </c>
      <c r="O1564" s="19">
        <f t="shared" si="230"/>
        <v>1.1623993119322483E-2</v>
      </c>
      <c r="P1564" s="19">
        <f t="shared" si="231"/>
        <v>-6.8674226214674528E-3</v>
      </c>
      <c r="Q1564" s="1"/>
    </row>
    <row r="1565" spans="1:17">
      <c r="A1565" s="3">
        <v>40606</v>
      </c>
      <c r="B1565" s="9">
        <f t="shared" si="232"/>
        <v>40606</v>
      </c>
      <c r="C1565" s="5">
        <v>6.1</v>
      </c>
      <c r="D1565" s="5">
        <v>6.6</v>
      </c>
      <c r="E1565" s="5">
        <v>6.1</v>
      </c>
      <c r="F1565" s="5">
        <v>6.33</v>
      </c>
      <c r="G1565" s="6">
        <v>2103400</v>
      </c>
      <c r="H1565" s="10">
        <v>6.33</v>
      </c>
      <c r="I1565" s="7">
        <f t="shared" si="224"/>
        <v>9.137931034482763E-2</v>
      </c>
      <c r="J1565" s="8">
        <f t="shared" si="225"/>
        <v>5.9743241150803188</v>
      </c>
      <c r="K1565" s="8">
        <f t="shared" si="226"/>
        <v>4.9226758849196814</v>
      </c>
      <c r="L1565" s="8">
        <f t="shared" si="227"/>
        <v>5.4485000000000001</v>
      </c>
      <c r="M1565" s="19">
        <f t="shared" si="228"/>
        <v>0.21363344951925392</v>
      </c>
      <c r="N1565" s="19">
        <f t="shared" si="229"/>
        <v>0.57121692008956237</v>
      </c>
      <c r="O1565" s="19">
        <f t="shared" si="230"/>
        <v>4.1301966574266574E-2</v>
      </c>
      <c r="P1565" s="19">
        <f t="shared" si="231"/>
        <v>-2.533624298106613E-2</v>
      </c>
      <c r="Q1565" s="1"/>
    </row>
    <row r="1566" spans="1:17">
      <c r="A1566" s="3">
        <v>40609</v>
      </c>
      <c r="B1566" s="9">
        <f t="shared" si="232"/>
        <v>40609</v>
      </c>
      <c r="C1566" s="5">
        <v>6.34</v>
      </c>
      <c r="D1566" s="5">
        <v>6.79</v>
      </c>
      <c r="E1566" s="5">
        <v>6.3</v>
      </c>
      <c r="F1566" s="5">
        <v>6.65</v>
      </c>
      <c r="G1566" s="6">
        <v>1753100</v>
      </c>
      <c r="H1566" s="10">
        <v>6.65</v>
      </c>
      <c r="I1566" s="7">
        <f t="shared" si="224"/>
        <v>5.0552922590837324E-2</v>
      </c>
      <c r="J1566" s="8">
        <f t="shared" si="225"/>
        <v>6.2481028548288782</v>
      </c>
      <c r="K1566" s="8">
        <f t="shared" si="226"/>
        <v>4.7628971451711211</v>
      </c>
      <c r="L1566" s="8">
        <f t="shared" si="227"/>
        <v>5.5054999999999996</v>
      </c>
      <c r="M1566" s="19">
        <f t="shared" si="228"/>
        <v>0.31182821387682869</v>
      </c>
      <c r="N1566" s="19">
        <f t="shared" si="229"/>
        <v>0.45964133696546838</v>
      </c>
      <c r="O1566" s="19">
        <f t="shared" si="230"/>
        <v>4.5825893352101583E-2</v>
      </c>
      <c r="P1566" s="19">
        <f t="shared" si="231"/>
        <v>-3.2457700544135527E-2</v>
      </c>
      <c r="Q1566" s="1"/>
    </row>
    <row r="1567" spans="1:17">
      <c r="A1567" s="3">
        <v>40610</v>
      </c>
      <c r="B1567" s="9">
        <f t="shared" si="232"/>
        <v>40610</v>
      </c>
      <c r="C1567" s="5">
        <v>6.85</v>
      </c>
      <c r="D1567" s="5">
        <v>6.87</v>
      </c>
      <c r="E1567" s="5">
        <v>6.65</v>
      </c>
      <c r="F1567" s="5">
        <v>6.74</v>
      </c>
      <c r="G1567" s="6">
        <v>1347100</v>
      </c>
      <c r="H1567" s="10">
        <v>6.74</v>
      </c>
      <c r="I1567" s="7">
        <f t="shared" si="224"/>
        <v>1.3533834586466143E-2</v>
      </c>
      <c r="J1567" s="8">
        <f t="shared" si="225"/>
        <v>6.4809371913106641</v>
      </c>
      <c r="K1567" s="8">
        <f t="shared" si="226"/>
        <v>4.6460628086893347</v>
      </c>
      <c r="L1567" s="8">
        <f t="shared" si="227"/>
        <v>5.5634999999999994</v>
      </c>
      <c r="M1567" s="19">
        <f t="shared" si="228"/>
        <v>0.3949310326131712</v>
      </c>
      <c r="N1567" s="19">
        <f t="shared" si="229"/>
        <v>0.26650192329667738</v>
      </c>
      <c r="O1567" s="19">
        <f t="shared" si="230"/>
        <v>3.7264805316359152E-2</v>
      </c>
      <c r="P1567" s="19">
        <f t="shared" si="231"/>
        <v>-2.4530098576711696E-2</v>
      </c>
      <c r="Q1567" s="1"/>
    </row>
    <row r="1568" spans="1:17">
      <c r="A1568" s="3">
        <v>40611</v>
      </c>
      <c r="B1568" s="9">
        <f t="shared" si="232"/>
        <v>40611</v>
      </c>
      <c r="C1568" s="5">
        <v>6.86</v>
      </c>
      <c r="D1568" s="5">
        <v>6.9</v>
      </c>
      <c r="E1568" s="5">
        <v>6.35</v>
      </c>
      <c r="F1568" s="5">
        <v>6.5</v>
      </c>
      <c r="G1568" s="6">
        <v>1201500</v>
      </c>
      <c r="H1568" s="10">
        <v>6.5</v>
      </c>
      <c r="I1568" s="7">
        <f t="shared" si="224"/>
        <v>-3.5608308605341275E-2</v>
      </c>
      <c r="J1568" s="8">
        <f t="shared" si="225"/>
        <v>6.615377980633105</v>
      </c>
      <c r="K1568" s="8">
        <f t="shared" si="226"/>
        <v>4.6076220193668957</v>
      </c>
      <c r="L1568" s="8">
        <f t="shared" si="227"/>
        <v>5.6115000000000004</v>
      </c>
      <c r="M1568" s="19">
        <f t="shared" si="228"/>
        <v>0.43574667210703238</v>
      </c>
      <c r="N1568" s="19">
        <f t="shared" si="229"/>
        <v>0.10334877769364727</v>
      </c>
      <c r="O1568" s="19">
        <f t="shared" si="230"/>
        <v>2.074403521495205E-2</v>
      </c>
      <c r="P1568" s="19">
        <f t="shared" si="231"/>
        <v>-8.2738419400066685E-3</v>
      </c>
      <c r="Q1568" s="1"/>
    </row>
    <row r="1569" spans="1:17">
      <c r="A1569" s="3">
        <v>40612</v>
      </c>
      <c r="B1569" s="9">
        <f t="shared" si="232"/>
        <v>40612</v>
      </c>
      <c r="C1569" s="5">
        <v>6.48</v>
      </c>
      <c r="D1569" s="5">
        <v>6.6</v>
      </c>
      <c r="E1569" s="5">
        <v>6.3</v>
      </c>
      <c r="F1569" s="5">
        <v>6.41</v>
      </c>
      <c r="G1569" s="6">
        <v>610000</v>
      </c>
      <c r="H1569" s="10">
        <v>6.41</v>
      </c>
      <c r="I1569" s="7">
        <f t="shared" si="224"/>
        <v>-1.3846153846153824E-2</v>
      </c>
      <c r="J1569" s="8">
        <f t="shared" si="225"/>
        <v>6.7158549806823906</v>
      </c>
      <c r="K1569" s="8">
        <f t="shared" si="226"/>
        <v>4.5921450193176092</v>
      </c>
      <c r="L1569" s="8">
        <f t="shared" si="227"/>
        <v>5.6539999999999999</v>
      </c>
      <c r="M1569" s="19">
        <f t="shared" si="228"/>
        <v>0.46246578721513543</v>
      </c>
      <c r="N1569" s="19">
        <f t="shared" si="229"/>
        <v>6.1318001532642871E-2</v>
      </c>
      <c r="O1569" s="19">
        <f t="shared" si="230"/>
        <v>1.5188398961244201E-2</v>
      </c>
      <c r="P1569" s="19">
        <f t="shared" si="231"/>
        <v>-3.3589994978392638E-3</v>
      </c>
      <c r="Q1569" s="1"/>
    </row>
    <row r="1570" spans="1:17">
      <c r="A1570" s="3">
        <v>40613</v>
      </c>
      <c r="B1570" s="9">
        <f t="shared" si="232"/>
        <v>40613</v>
      </c>
      <c r="C1570" s="5">
        <v>6.31</v>
      </c>
      <c r="D1570" s="5">
        <v>6.57</v>
      </c>
      <c r="E1570" s="5">
        <v>6.25</v>
      </c>
      <c r="F1570" s="5">
        <v>6.44</v>
      </c>
      <c r="G1570" s="6">
        <v>991600</v>
      </c>
      <c r="H1570" s="10">
        <v>6.44</v>
      </c>
      <c r="I1570" s="7">
        <f t="shared" si="224"/>
        <v>4.6801872074883379E-3</v>
      </c>
      <c r="J1570" s="8">
        <f t="shared" si="225"/>
        <v>6.8120021309984118</v>
      </c>
      <c r="K1570" s="8">
        <f t="shared" si="226"/>
        <v>4.5829978690015878</v>
      </c>
      <c r="L1570" s="8">
        <f t="shared" si="227"/>
        <v>5.6974999999999998</v>
      </c>
      <c r="M1570" s="19">
        <f t="shared" si="228"/>
        <v>0.48636380066273421</v>
      </c>
      <c r="N1570" s="19">
        <f t="shared" si="229"/>
        <v>5.1675203027465512E-2</v>
      </c>
      <c r="O1570" s="19">
        <f t="shared" si="230"/>
        <v>1.4316442298498197E-2</v>
      </c>
      <c r="P1570" s="19">
        <f t="shared" si="231"/>
        <v>-1.9919123367277036E-3</v>
      </c>
      <c r="Q1570" s="1"/>
    </row>
    <row r="1571" spans="1:17">
      <c r="A1571" s="3">
        <v>40616</v>
      </c>
      <c r="B1571" s="9">
        <f t="shared" si="232"/>
        <v>40616</v>
      </c>
      <c r="C1571" s="5">
        <v>6.45</v>
      </c>
      <c r="D1571" s="5">
        <v>6.47</v>
      </c>
      <c r="E1571" s="5">
        <v>6.32</v>
      </c>
      <c r="F1571" s="5">
        <v>6.44</v>
      </c>
      <c r="G1571" s="6">
        <v>419900</v>
      </c>
      <c r="H1571" s="10">
        <v>6.44</v>
      </c>
      <c r="I1571" s="7">
        <f t="shared" si="224"/>
        <v>0</v>
      </c>
      <c r="J1571" s="8">
        <f t="shared" si="225"/>
        <v>6.9002417531611444</v>
      </c>
      <c r="K1571" s="8">
        <f t="shared" si="226"/>
        <v>4.5887582468388564</v>
      </c>
      <c r="L1571" s="8">
        <f t="shared" si="227"/>
        <v>5.7445000000000004</v>
      </c>
      <c r="M1571" s="19">
        <f t="shared" si="228"/>
        <v>0.50372745348148229</v>
      </c>
      <c r="N1571" s="19">
        <f t="shared" si="229"/>
        <v>3.5700956352195272E-2</v>
      </c>
      <c r="O1571" s="19">
        <f t="shared" si="230"/>
        <v>1.2953551755539403E-2</v>
      </c>
      <c r="P1571" s="19">
        <f t="shared" si="231"/>
        <v>1.2569017053729236E-3</v>
      </c>
      <c r="Q1571" s="1"/>
    </row>
    <row r="1572" spans="1:17">
      <c r="A1572" s="3">
        <v>40617</v>
      </c>
      <c r="B1572" s="9">
        <f t="shared" si="232"/>
        <v>40617</v>
      </c>
      <c r="C1572" s="5">
        <v>6.59</v>
      </c>
      <c r="D1572" s="5">
        <v>6.87</v>
      </c>
      <c r="E1572" s="5">
        <v>6.45</v>
      </c>
      <c r="F1572" s="5">
        <v>6.6</v>
      </c>
      <c r="G1572" s="6">
        <v>780900</v>
      </c>
      <c r="H1572" s="10">
        <v>6.6</v>
      </c>
      <c r="I1572" s="7">
        <f t="shared" si="224"/>
        <v>2.4844720496894294E-2</v>
      </c>
      <c r="J1572" s="8">
        <f t="shared" si="225"/>
        <v>7.0065962778274278</v>
      </c>
      <c r="K1572" s="8">
        <f t="shared" si="226"/>
        <v>4.5994037221725703</v>
      </c>
      <c r="L1572" s="8">
        <f t="shared" si="227"/>
        <v>5.802999999999999</v>
      </c>
      <c r="M1572" s="19">
        <f t="shared" si="228"/>
        <v>0.52337057172224011</v>
      </c>
      <c r="N1572" s="19">
        <f t="shared" si="229"/>
        <v>3.8995528444986619E-2</v>
      </c>
      <c r="O1572" s="19">
        <f t="shared" si="230"/>
        <v>1.5413159200916423E-2</v>
      </c>
      <c r="P1572" s="19">
        <f t="shared" si="231"/>
        <v>2.3199032856105481E-3</v>
      </c>
      <c r="Q1572" s="1"/>
    </row>
    <row r="1573" spans="1:17">
      <c r="A1573" s="3">
        <v>40618</v>
      </c>
      <c r="B1573" s="9">
        <f t="shared" si="232"/>
        <v>40618</v>
      </c>
      <c r="C1573" s="5">
        <v>6.75</v>
      </c>
      <c r="D1573" s="5">
        <v>7</v>
      </c>
      <c r="E1573" s="5">
        <v>6.59</v>
      </c>
      <c r="F1573" s="5">
        <v>6.88</v>
      </c>
      <c r="G1573" s="6">
        <v>529100</v>
      </c>
      <c r="H1573" s="10">
        <v>6.88</v>
      </c>
      <c r="I1573" s="7">
        <f t="shared" si="224"/>
        <v>4.2424242424242462E-2</v>
      </c>
      <c r="J1573" s="8">
        <f t="shared" si="225"/>
        <v>7.152911053655024</v>
      </c>
      <c r="K1573" s="8">
        <f t="shared" si="226"/>
        <v>4.5980889463449737</v>
      </c>
      <c r="L1573" s="8">
        <f t="shared" si="227"/>
        <v>5.8754999999999988</v>
      </c>
      <c r="M1573" s="19">
        <f t="shared" si="228"/>
        <v>0.55562694352419639</v>
      </c>
      <c r="N1573" s="19">
        <f t="shared" si="229"/>
        <v>6.163199374357483E-2</v>
      </c>
      <c r="O1573" s="19">
        <f t="shared" si="230"/>
        <v>2.0882432785604255E-2</v>
      </c>
      <c r="P1573" s="19">
        <f t="shared" si="231"/>
        <v>-2.8585788659048217E-4</v>
      </c>
      <c r="Q1573" s="1"/>
    </row>
    <row r="1574" spans="1:17">
      <c r="A1574" s="3">
        <v>40619</v>
      </c>
      <c r="B1574" s="9">
        <f t="shared" si="232"/>
        <v>40619</v>
      </c>
      <c r="C1574" s="5">
        <v>6.79</v>
      </c>
      <c r="D1574" s="5">
        <v>6.86</v>
      </c>
      <c r="E1574" s="5">
        <v>6.61</v>
      </c>
      <c r="F1574" s="5">
        <v>6.84</v>
      </c>
      <c r="G1574" s="6">
        <v>764000</v>
      </c>
      <c r="H1574" s="10">
        <v>6.84</v>
      </c>
      <c r="I1574" s="7">
        <f t="shared" si="224"/>
        <v>-5.8139534883720981E-3</v>
      </c>
      <c r="J1574" s="8">
        <f t="shared" si="225"/>
        <v>7.2669865917916603</v>
      </c>
      <c r="K1574" s="8">
        <f t="shared" si="226"/>
        <v>4.6380134082083373</v>
      </c>
      <c r="L1574" s="8">
        <f t="shared" si="227"/>
        <v>5.9524999999999988</v>
      </c>
      <c r="M1574" s="19">
        <f t="shared" si="228"/>
        <v>0.56683173423573485</v>
      </c>
      <c r="N1574" s="19">
        <f t="shared" si="229"/>
        <v>2.0166031979063869E-2</v>
      </c>
      <c r="O1574" s="19">
        <f t="shared" si="230"/>
        <v>1.5948127591820887E-2</v>
      </c>
      <c r="P1574" s="19">
        <f t="shared" si="231"/>
        <v>8.6828380940955109E-3</v>
      </c>
      <c r="Q1574" s="1"/>
    </row>
    <row r="1575" spans="1:17">
      <c r="A1575" s="3">
        <v>40620</v>
      </c>
      <c r="B1575" s="9">
        <f t="shared" si="232"/>
        <v>40620</v>
      </c>
      <c r="C1575" s="5">
        <v>6.84</v>
      </c>
      <c r="D1575" s="5">
        <v>6.93</v>
      </c>
      <c r="E1575" s="5">
        <v>6.72</v>
      </c>
      <c r="F1575" s="5">
        <v>6.87</v>
      </c>
      <c r="G1575" s="6">
        <v>3631400</v>
      </c>
      <c r="H1575" s="10">
        <v>6.87</v>
      </c>
      <c r="I1575" s="7">
        <f t="shared" si="224"/>
        <v>4.3859649122807379E-3</v>
      </c>
      <c r="J1575" s="8">
        <f t="shared" si="225"/>
        <v>7.3675762230415485</v>
      </c>
      <c r="K1575" s="8">
        <f t="shared" si="226"/>
        <v>4.6944237769584509</v>
      </c>
      <c r="L1575" s="8">
        <f t="shared" si="227"/>
        <v>6.0309999999999997</v>
      </c>
      <c r="M1575" s="19">
        <f t="shared" si="228"/>
        <v>0.56943143037142918</v>
      </c>
      <c r="N1575" s="19">
        <f t="shared" si="229"/>
        <v>4.5863630751011618E-3</v>
      </c>
      <c r="O1575" s="19">
        <f t="shared" si="230"/>
        <v>1.3842000391676519E-2</v>
      </c>
      <c r="P1575" s="19">
        <f t="shared" si="231"/>
        <v>1.2162614418121083E-2</v>
      </c>
      <c r="Q1575" s="1"/>
    </row>
    <row r="1576" spans="1:17">
      <c r="A1576" s="3">
        <v>40623</v>
      </c>
      <c r="B1576" s="9">
        <f t="shared" si="232"/>
        <v>40623</v>
      </c>
      <c r="C1576" s="5">
        <v>6.92</v>
      </c>
      <c r="D1576" s="5">
        <v>6.96</v>
      </c>
      <c r="E1576" s="5">
        <v>6.72</v>
      </c>
      <c r="F1576" s="5">
        <v>6.88</v>
      </c>
      <c r="G1576" s="6">
        <v>314000</v>
      </c>
      <c r="H1576" s="10">
        <v>6.88</v>
      </c>
      <c r="I1576" s="7">
        <f t="shared" si="224"/>
        <v>1.4556040756913808E-3</v>
      </c>
      <c r="J1576" s="8">
        <f t="shared" si="225"/>
        <v>7.4466281340763709</v>
      </c>
      <c r="K1576" s="8">
        <f t="shared" si="226"/>
        <v>4.7793718659236282</v>
      </c>
      <c r="L1576" s="8">
        <f t="shared" si="227"/>
        <v>6.1129999999999995</v>
      </c>
      <c r="M1576" s="19">
        <f t="shared" si="228"/>
        <v>0.55807673957533488</v>
      </c>
      <c r="N1576" s="19">
        <f t="shared" si="229"/>
        <v>-1.9940400530205814E-2</v>
      </c>
      <c r="O1576" s="19">
        <f t="shared" si="230"/>
        <v>1.0729703859404055E-2</v>
      </c>
      <c r="P1576" s="19">
        <f t="shared" si="231"/>
        <v>1.809553057014714E-2</v>
      </c>
      <c r="Q1576" s="1"/>
    </row>
    <row r="1577" spans="1:17">
      <c r="A1577" s="3">
        <v>40624</v>
      </c>
      <c r="B1577" s="9">
        <f t="shared" si="232"/>
        <v>40624</v>
      </c>
      <c r="C1577" s="5">
        <v>6.87</v>
      </c>
      <c r="D1577" s="5">
        <v>7.07</v>
      </c>
      <c r="E1577" s="5">
        <v>6.87</v>
      </c>
      <c r="F1577" s="5">
        <v>7</v>
      </c>
      <c r="G1577" s="6">
        <v>645200</v>
      </c>
      <c r="H1577" s="10">
        <v>7</v>
      </c>
      <c r="I1577" s="7">
        <f t="shared" si="224"/>
        <v>1.7441860465116296E-2</v>
      </c>
      <c r="J1577" s="8">
        <f t="shared" si="225"/>
        <v>7.5208785983541917</v>
      </c>
      <c r="K1577" s="8">
        <f t="shared" si="226"/>
        <v>4.8851214016458071</v>
      </c>
      <c r="L1577" s="8">
        <f t="shared" si="227"/>
        <v>6.2029999999999994</v>
      </c>
      <c r="M1577" s="19">
        <f t="shared" si="228"/>
        <v>0.53954794159678254</v>
      </c>
      <c r="N1577" s="19">
        <f t="shared" si="229"/>
        <v>-3.3201165116918709E-2</v>
      </c>
      <c r="O1577" s="19">
        <f t="shared" si="230"/>
        <v>9.9710181495494144E-3</v>
      </c>
      <c r="P1577" s="19">
        <f t="shared" si="231"/>
        <v>2.212624141598208E-2</v>
      </c>
      <c r="Q1577" s="1"/>
    </row>
    <row r="1578" spans="1:17">
      <c r="A1578" s="3">
        <v>40625</v>
      </c>
      <c r="B1578" s="9">
        <f t="shared" si="232"/>
        <v>40625</v>
      </c>
      <c r="C1578" s="5">
        <v>7.11</v>
      </c>
      <c r="D1578" s="5">
        <v>7.38</v>
      </c>
      <c r="E1578" s="5">
        <v>7.1</v>
      </c>
      <c r="F1578" s="5">
        <v>7.31</v>
      </c>
      <c r="G1578" s="6">
        <v>961600</v>
      </c>
      <c r="H1578" s="10">
        <v>7.31</v>
      </c>
      <c r="I1578" s="7">
        <f t="shared" si="224"/>
        <v>4.4285714285714227E-2</v>
      </c>
      <c r="J1578" s="8">
        <f t="shared" si="225"/>
        <v>7.6225090475878696</v>
      </c>
      <c r="K1578" s="8">
        <f t="shared" si="226"/>
        <v>4.9974909524121296</v>
      </c>
      <c r="L1578" s="8">
        <f t="shared" si="227"/>
        <v>6.31</v>
      </c>
      <c r="M1578" s="19">
        <f t="shared" si="228"/>
        <v>0.52526720311694164</v>
      </c>
      <c r="N1578" s="19">
        <f t="shared" si="229"/>
        <v>-2.6467969533119359E-2</v>
      </c>
      <c r="O1578" s="19">
        <f t="shared" si="230"/>
        <v>1.3513108595572585E-2</v>
      </c>
      <c r="P1578" s="19">
        <f t="shared" si="231"/>
        <v>2.3002407008445063E-2</v>
      </c>
      <c r="Q1578" s="1"/>
    </row>
    <row r="1579" spans="1:17">
      <c r="A1579" s="3">
        <v>40626</v>
      </c>
      <c r="B1579" s="9">
        <f t="shared" si="232"/>
        <v>40626</v>
      </c>
      <c r="C1579" s="5">
        <v>7.4</v>
      </c>
      <c r="D1579" s="5">
        <v>7.55</v>
      </c>
      <c r="E1579" s="5">
        <v>7.33</v>
      </c>
      <c r="F1579" s="5">
        <v>7.5</v>
      </c>
      <c r="G1579" s="6">
        <v>868400</v>
      </c>
      <c r="H1579" s="10">
        <v>7.5</v>
      </c>
      <c r="I1579" s="7">
        <f t="shared" si="224"/>
        <v>2.599179206566353E-2</v>
      </c>
      <c r="J1579" s="8">
        <f t="shared" si="225"/>
        <v>7.7313613588896564</v>
      </c>
      <c r="K1579" s="8">
        <f t="shared" si="226"/>
        <v>5.1186386411103433</v>
      </c>
      <c r="L1579" s="8">
        <f t="shared" si="227"/>
        <v>6.4249999999999998</v>
      </c>
      <c r="M1579" s="19">
        <f t="shared" si="228"/>
        <v>0.51043312508822802</v>
      </c>
      <c r="N1579" s="19">
        <f t="shared" si="229"/>
        <v>-2.8241013222771241E-2</v>
      </c>
      <c r="O1579" s="19">
        <f t="shared" si="230"/>
        <v>1.428037810414051E-2</v>
      </c>
      <c r="P1579" s="19">
        <f t="shared" si="231"/>
        <v>2.4241702456657688E-2</v>
      </c>
      <c r="Q1579" s="1"/>
    </row>
    <row r="1580" spans="1:17">
      <c r="A1580" s="3">
        <v>40627</v>
      </c>
      <c r="B1580" s="9">
        <f t="shared" si="232"/>
        <v>40627</v>
      </c>
      <c r="C1580" s="5">
        <v>7.9</v>
      </c>
      <c r="D1580" s="5">
        <v>7.9</v>
      </c>
      <c r="E1580" s="5">
        <v>7.67</v>
      </c>
      <c r="F1580" s="5">
        <v>7.8</v>
      </c>
      <c r="G1580" s="6">
        <v>1185300</v>
      </c>
      <c r="H1580" s="10">
        <v>7.8</v>
      </c>
      <c r="I1580" s="7">
        <f t="shared" ref="I1580:I1643" si="233">IF(A1581&gt;A1580,(H1580-H1579)/H1579, (H1580-H1581)/H1581)</f>
        <v>3.9999999999999973E-2</v>
      </c>
      <c r="J1580" s="8">
        <f t="shared" ref="J1580:J1643" si="234">(L1580)+2*STDEVPA(H1561:H1580)</f>
        <v>7.8605440943465066</v>
      </c>
      <c r="K1580" s="8">
        <f t="shared" ref="K1580:K1643" si="235">(L1580)-(2*STDEVPA(H1561:H1580))</f>
        <v>5.252455905653493</v>
      </c>
      <c r="L1580" s="8">
        <f t="shared" ref="L1580:L1643" si="236">AVERAGE(H1561:H1580)</f>
        <v>6.5564999999999998</v>
      </c>
      <c r="M1580" s="19">
        <f t="shared" ref="M1580:M1643" si="237">(J1580-K1580)/K1580</f>
        <v>0.49654642238610552</v>
      </c>
      <c r="N1580" s="19">
        <f t="shared" ref="N1580:N1643" si="238">IF(A1581&gt;A1580,(M1580-M1579)/M1579, (M1580-M1581)/M1581)</f>
        <v>-2.7205723961825936E-2</v>
      </c>
      <c r="O1580" s="19">
        <f t="shared" ref="O1580:O1643" si="239">IF(A1581&gt;A1580,(J1580-J1579)/J1579, (J1580-J1581)/J1581)</f>
        <v>1.6708924788299231E-2</v>
      </c>
      <c r="P1580" s="19">
        <f t="shared" ref="P1580:P1643" si="240">IF(A1581&gt;A1580,(K1580-K1579)/K1579, (K1580-K1581)/K1581)</f>
        <v>2.6143135690102522E-2</v>
      </c>
      <c r="Q1580" s="1"/>
    </row>
    <row r="1581" spans="1:17">
      <c r="A1581" s="3">
        <v>40630</v>
      </c>
      <c r="B1581" s="9">
        <f t="shared" si="232"/>
        <v>40630</v>
      </c>
      <c r="C1581" s="5">
        <v>7.92</v>
      </c>
      <c r="D1581" s="5">
        <v>8.0399999999999991</v>
      </c>
      <c r="E1581" s="5">
        <v>7.82</v>
      </c>
      <c r="F1581" s="5">
        <v>7.95</v>
      </c>
      <c r="G1581" s="6">
        <v>1112600</v>
      </c>
      <c r="H1581" s="10">
        <v>7.95</v>
      </c>
      <c r="I1581" s="7">
        <f t="shared" si="233"/>
        <v>1.9230769230769277E-2</v>
      </c>
      <c r="J1581" s="8">
        <f t="shared" si="234"/>
        <v>7.9802932843761747</v>
      </c>
      <c r="K1581" s="8">
        <f t="shared" si="235"/>
        <v>5.4057067156238245</v>
      </c>
      <c r="L1581" s="8">
        <f t="shared" si="236"/>
        <v>6.6929999999999996</v>
      </c>
      <c r="M1581" s="19">
        <f t="shared" si="237"/>
        <v>0.47627196668127786</v>
      </c>
      <c r="N1581" s="19">
        <f t="shared" si="238"/>
        <v>-4.0830937029816348E-2</v>
      </c>
      <c r="O1581" s="19">
        <f t="shared" si="239"/>
        <v>1.523421134623424E-2</v>
      </c>
      <c r="P1581" s="19">
        <f t="shared" si="240"/>
        <v>2.9176981724945032E-2</v>
      </c>
      <c r="Q1581" s="1"/>
    </row>
    <row r="1582" spans="1:17">
      <c r="A1582" s="3">
        <v>40631</v>
      </c>
      <c r="B1582" s="9">
        <f t="shared" si="232"/>
        <v>40631</v>
      </c>
      <c r="C1582" s="5">
        <v>8.08</v>
      </c>
      <c r="D1582" s="5">
        <v>8.3000000000000007</v>
      </c>
      <c r="E1582" s="5">
        <v>7.97</v>
      </c>
      <c r="F1582" s="5">
        <v>8.1</v>
      </c>
      <c r="G1582" s="6">
        <v>1435900</v>
      </c>
      <c r="H1582" s="10">
        <v>8.1</v>
      </c>
      <c r="I1582" s="7">
        <f t="shared" si="233"/>
        <v>1.886792452830182E-2</v>
      </c>
      <c r="J1582" s="8">
        <f t="shared" si="234"/>
        <v>8.1142932843761741</v>
      </c>
      <c r="K1582" s="8">
        <f t="shared" si="235"/>
        <v>5.5397067156238249</v>
      </c>
      <c r="L1582" s="8">
        <f t="shared" si="236"/>
        <v>6.827</v>
      </c>
      <c r="M1582" s="19">
        <f t="shared" si="237"/>
        <v>0.46475142113411066</v>
      </c>
      <c r="N1582" s="19">
        <f t="shared" si="238"/>
        <v>-2.4189006183680691E-2</v>
      </c>
      <c r="O1582" s="19">
        <f t="shared" si="239"/>
        <v>1.679136282651977E-2</v>
      </c>
      <c r="P1582" s="19">
        <f t="shared" si="240"/>
        <v>2.4788618223165405E-2</v>
      </c>
      <c r="Q1582" s="1"/>
    </row>
    <row r="1583" spans="1:17">
      <c r="A1583" s="3">
        <v>40632</v>
      </c>
      <c r="B1583" s="9">
        <f t="shared" si="232"/>
        <v>40632</v>
      </c>
      <c r="C1583" s="5">
        <v>8.0399999999999991</v>
      </c>
      <c r="D1583" s="5">
        <v>8.16</v>
      </c>
      <c r="E1583" s="5">
        <v>7.37</v>
      </c>
      <c r="F1583" s="5">
        <v>7.72</v>
      </c>
      <c r="G1583" s="6">
        <v>1776600</v>
      </c>
      <c r="H1583" s="10">
        <v>7.72</v>
      </c>
      <c r="I1583" s="7">
        <f t="shared" si="233"/>
        <v>-4.6913580246913569E-2</v>
      </c>
      <c r="J1583" s="8">
        <f t="shared" si="234"/>
        <v>8.127598251511829</v>
      </c>
      <c r="K1583" s="8">
        <f t="shared" si="235"/>
        <v>5.7484017484881722</v>
      </c>
      <c r="L1583" s="8">
        <f t="shared" si="236"/>
        <v>6.9380000000000006</v>
      </c>
      <c r="M1583" s="19">
        <f t="shared" si="237"/>
        <v>0.41388834794808571</v>
      </c>
      <c r="N1583" s="19">
        <f t="shared" si="238"/>
        <v>-0.10944145810658573</v>
      </c>
      <c r="O1583" s="19">
        <f t="shared" si="239"/>
        <v>1.6396951243151622E-3</v>
      </c>
      <c r="P1583" s="19">
        <f t="shared" si="240"/>
        <v>3.7672577913873594E-2</v>
      </c>
      <c r="Q1583" s="1"/>
    </row>
    <row r="1584" spans="1:17">
      <c r="A1584" s="3">
        <v>40633</v>
      </c>
      <c r="B1584" s="9">
        <f t="shared" si="232"/>
        <v>40633</v>
      </c>
      <c r="C1584" s="5">
        <v>7.5</v>
      </c>
      <c r="D1584" s="5">
        <v>7.56</v>
      </c>
      <c r="E1584" s="5">
        <v>6.53</v>
      </c>
      <c r="F1584" s="5">
        <v>7.25</v>
      </c>
      <c r="G1584" s="6">
        <v>2795200</v>
      </c>
      <c r="H1584" s="10">
        <v>7.25</v>
      </c>
      <c r="I1584" s="7">
        <f t="shared" si="233"/>
        <v>-6.0880829015544008E-2</v>
      </c>
      <c r="J1584" s="8">
        <f t="shared" si="234"/>
        <v>8.0850133782322118</v>
      </c>
      <c r="K1584" s="8">
        <f t="shared" si="235"/>
        <v>5.935986621767789</v>
      </c>
      <c r="L1584" s="8">
        <f t="shared" si="236"/>
        <v>7.0105000000000004</v>
      </c>
      <c r="M1584" s="19">
        <f t="shared" si="237"/>
        <v>0.36203362530901789</v>
      </c>
      <c r="N1584" s="19">
        <f t="shared" si="238"/>
        <v>-0.12528674193449871</v>
      </c>
      <c r="O1584" s="19">
        <f t="shared" si="239"/>
        <v>-5.2395396477299986E-3</v>
      </c>
      <c r="P1584" s="19">
        <f t="shared" si="240"/>
        <v>3.2632526654726518E-2</v>
      </c>
      <c r="Q1584" s="1"/>
    </row>
    <row r="1585" spans="1:17">
      <c r="A1585" s="3">
        <v>40634</v>
      </c>
      <c r="B1585" s="9">
        <f t="shared" si="232"/>
        <v>40634</v>
      </c>
      <c r="C1585" s="5">
        <v>7.35</v>
      </c>
      <c r="D1585" s="5">
        <v>7.6</v>
      </c>
      <c r="E1585" s="5">
        <v>7.3</v>
      </c>
      <c r="F1585" s="5">
        <v>7.35</v>
      </c>
      <c r="G1585" s="6">
        <v>1396700</v>
      </c>
      <c r="H1585" s="10">
        <v>7.35</v>
      </c>
      <c r="I1585" s="7">
        <f t="shared" si="233"/>
        <v>1.3793103448275813E-2</v>
      </c>
      <c r="J1585" s="8">
        <f t="shared" si="234"/>
        <v>8.0981344582349166</v>
      </c>
      <c r="K1585" s="8">
        <f t="shared" si="235"/>
        <v>6.0248655417650827</v>
      </c>
      <c r="L1585" s="8">
        <f t="shared" si="236"/>
        <v>7.0614999999999997</v>
      </c>
      <c r="M1585" s="19">
        <f t="shared" si="237"/>
        <v>0.3441187030810377</v>
      </c>
      <c r="N1585" s="19">
        <f t="shared" si="238"/>
        <v>-4.9484138973800308E-2</v>
      </c>
      <c r="O1585" s="19">
        <f t="shared" si="239"/>
        <v>1.6228890898352191E-3</v>
      </c>
      <c r="P1585" s="19">
        <f t="shared" si="240"/>
        <v>1.4972897626043633E-2</v>
      </c>
      <c r="Q1585" s="1"/>
    </row>
    <row r="1586" spans="1:17">
      <c r="A1586" s="3">
        <v>40637</v>
      </c>
      <c r="B1586" s="9">
        <f t="shared" si="232"/>
        <v>40637</v>
      </c>
      <c r="C1586" s="5">
        <v>7.54</v>
      </c>
      <c r="D1586" s="5">
        <v>7.77</v>
      </c>
      <c r="E1586" s="5">
        <v>7.39</v>
      </c>
      <c r="F1586" s="5">
        <v>7.77</v>
      </c>
      <c r="G1586" s="6">
        <v>1133000</v>
      </c>
      <c r="H1586" s="10">
        <v>7.77</v>
      </c>
      <c r="I1586" s="7">
        <f t="shared" si="233"/>
        <v>5.7142857142857134E-2</v>
      </c>
      <c r="J1586" s="8">
        <f t="shared" si="234"/>
        <v>8.1798535193145465</v>
      </c>
      <c r="K1586" s="8">
        <f t="shared" si="235"/>
        <v>6.0551464806854565</v>
      </c>
      <c r="L1586" s="8">
        <f t="shared" si="236"/>
        <v>7.1175000000000015</v>
      </c>
      <c r="M1586" s="19">
        <f t="shared" si="237"/>
        <v>0.35089275633651862</v>
      </c>
      <c r="N1586" s="19">
        <f t="shared" si="238"/>
        <v>1.968522255497886E-2</v>
      </c>
      <c r="O1586" s="19">
        <f t="shared" si="239"/>
        <v>1.0091097091692588E-2</v>
      </c>
      <c r="P1586" s="19">
        <f t="shared" si="240"/>
        <v>5.0259941421866919E-3</v>
      </c>
      <c r="Q1586" s="1"/>
    </row>
    <row r="1587" spans="1:17">
      <c r="A1587" s="3">
        <v>40638</v>
      </c>
      <c r="B1587" s="9">
        <f t="shared" si="232"/>
        <v>40638</v>
      </c>
      <c r="C1587" s="5">
        <v>7.9</v>
      </c>
      <c r="D1587" s="5">
        <v>8.09</v>
      </c>
      <c r="E1587" s="5">
        <v>7.74</v>
      </c>
      <c r="F1587" s="5">
        <v>7.79</v>
      </c>
      <c r="G1587" s="6">
        <v>417500</v>
      </c>
      <c r="H1587" s="10">
        <v>7.79</v>
      </c>
      <c r="I1587" s="7">
        <f t="shared" si="233"/>
        <v>2.5740025740026338E-3</v>
      </c>
      <c r="J1587" s="8">
        <f t="shared" si="234"/>
        <v>8.256057088738892</v>
      </c>
      <c r="K1587" s="8">
        <f t="shared" si="235"/>
        <v>6.0839429112611061</v>
      </c>
      <c r="L1587" s="8">
        <f t="shared" si="236"/>
        <v>7.169999999999999</v>
      </c>
      <c r="M1587" s="19">
        <f t="shared" si="237"/>
        <v>0.35702408933806723</v>
      </c>
      <c r="N1587" s="19">
        <f t="shared" si="238"/>
        <v>1.7473524006487169E-2</v>
      </c>
      <c r="O1587" s="19">
        <f t="shared" si="239"/>
        <v>9.316006606281034E-3</v>
      </c>
      <c r="P1587" s="19">
        <f t="shared" si="240"/>
        <v>4.7556951210848001E-3</v>
      </c>
      <c r="Q1587" s="1"/>
    </row>
    <row r="1588" spans="1:17">
      <c r="A1588" s="3">
        <v>40639</v>
      </c>
      <c r="B1588" s="9">
        <f t="shared" si="232"/>
        <v>40639</v>
      </c>
      <c r="C1588" s="5">
        <v>7.92</v>
      </c>
      <c r="D1588" s="5">
        <v>7.92</v>
      </c>
      <c r="E1588" s="5">
        <v>7.71</v>
      </c>
      <c r="F1588" s="5">
        <v>7.77</v>
      </c>
      <c r="G1588" s="6">
        <v>181700</v>
      </c>
      <c r="H1588" s="10">
        <v>7.77</v>
      </c>
      <c r="I1588" s="7">
        <f t="shared" si="233"/>
        <v>-2.5673940949936407E-3</v>
      </c>
      <c r="J1588" s="8">
        <f t="shared" si="234"/>
        <v>8.3038321914246982</v>
      </c>
      <c r="K1588" s="8">
        <f t="shared" si="235"/>
        <v>6.1631678085752997</v>
      </c>
      <c r="L1588" s="8">
        <f t="shared" si="236"/>
        <v>7.2334999999999994</v>
      </c>
      <c r="M1588" s="19">
        <f t="shared" si="237"/>
        <v>0.3473318347540244</v>
      </c>
      <c r="N1588" s="19">
        <f t="shared" si="238"/>
        <v>-2.7147340679483392E-2</v>
      </c>
      <c r="O1588" s="19">
        <f t="shared" si="239"/>
        <v>5.7866730053224257E-3</v>
      </c>
      <c r="P1588" s="19">
        <f t="shared" si="240"/>
        <v>1.3021965930605929E-2</v>
      </c>
      <c r="Q1588" s="1"/>
    </row>
    <row r="1589" spans="1:17">
      <c r="A1589" s="3">
        <v>40640</v>
      </c>
      <c r="B1589" s="9">
        <f t="shared" si="232"/>
        <v>40640</v>
      </c>
      <c r="C1589" s="5">
        <v>7.79</v>
      </c>
      <c r="D1589" s="5">
        <v>7.79</v>
      </c>
      <c r="E1589" s="5">
        <v>7.62</v>
      </c>
      <c r="F1589" s="5">
        <v>7.77</v>
      </c>
      <c r="G1589" s="6">
        <v>320800</v>
      </c>
      <c r="H1589" s="10">
        <v>7.77</v>
      </c>
      <c r="I1589" s="7">
        <f t="shared" si="233"/>
        <v>0</v>
      </c>
      <c r="J1589" s="8">
        <f t="shared" si="234"/>
        <v>8.3257319073334912</v>
      </c>
      <c r="K1589" s="8">
        <f t="shared" si="235"/>
        <v>6.2772680926665094</v>
      </c>
      <c r="L1589" s="8">
        <f t="shared" si="236"/>
        <v>7.3014999999999999</v>
      </c>
      <c r="M1589" s="19">
        <f t="shared" si="237"/>
        <v>0.32633046484984818</v>
      </c>
      <c r="N1589" s="19">
        <f t="shared" si="238"/>
        <v>-6.0464857530404911E-2</v>
      </c>
      <c r="O1589" s="19">
        <f t="shared" si="239"/>
        <v>2.6373023206572852E-3</v>
      </c>
      <c r="P1589" s="19">
        <f t="shared" si="240"/>
        <v>1.8513252865264038E-2</v>
      </c>
      <c r="Q1589" s="1"/>
    </row>
    <row r="1590" spans="1:17">
      <c r="A1590" s="3">
        <v>40641</v>
      </c>
      <c r="B1590" s="9">
        <f t="shared" si="232"/>
        <v>40641</v>
      </c>
      <c r="C1590" s="5">
        <v>7.7</v>
      </c>
      <c r="D1590" s="5">
        <v>7.85</v>
      </c>
      <c r="E1590" s="5">
        <v>7.63</v>
      </c>
      <c r="F1590" s="5">
        <v>7.73</v>
      </c>
      <c r="G1590" s="6">
        <v>280200</v>
      </c>
      <c r="H1590" s="10">
        <v>7.73</v>
      </c>
      <c r="I1590" s="7">
        <f t="shared" si="233"/>
        <v>-5.1480051480050385E-3</v>
      </c>
      <c r="J1590" s="8">
        <f t="shared" si="234"/>
        <v>8.325529051149573</v>
      </c>
      <c r="K1590" s="8">
        <f t="shared" si="235"/>
        <v>6.4064709488504263</v>
      </c>
      <c r="L1590" s="8">
        <f t="shared" si="236"/>
        <v>7.3659999999999997</v>
      </c>
      <c r="M1590" s="19">
        <f t="shared" si="237"/>
        <v>0.2995499577881488</v>
      </c>
      <c r="N1590" s="19">
        <f t="shared" si="238"/>
        <v>-8.2065605103776251E-2</v>
      </c>
      <c r="O1590" s="19">
        <f t="shared" si="239"/>
        <v>-2.4364967089507497E-5</v>
      </c>
      <c r="P1590" s="19">
        <f t="shared" si="240"/>
        <v>2.0582657021588679E-2</v>
      </c>
      <c r="Q1590" s="1"/>
    </row>
    <row r="1591" spans="1:17">
      <c r="A1591" s="3">
        <v>40644</v>
      </c>
      <c r="B1591" s="9">
        <f t="shared" si="232"/>
        <v>40644</v>
      </c>
      <c r="C1591" s="5">
        <v>7.73</v>
      </c>
      <c r="D1591" s="5">
        <v>7.78</v>
      </c>
      <c r="E1591" s="5">
        <v>7.55</v>
      </c>
      <c r="F1591" s="5">
        <v>7.72</v>
      </c>
      <c r="G1591" s="6">
        <v>321100</v>
      </c>
      <c r="H1591" s="10">
        <v>7.72</v>
      </c>
      <c r="I1591" s="7">
        <f t="shared" si="233"/>
        <v>-1.2936610608021571E-3</v>
      </c>
      <c r="J1591" s="8">
        <f t="shared" si="234"/>
        <v>8.3005630362012823</v>
      </c>
      <c r="K1591" s="8">
        <f t="shared" si="235"/>
        <v>6.5594369637987127</v>
      </c>
      <c r="L1591" s="8">
        <f t="shared" si="236"/>
        <v>7.4299999999999979</v>
      </c>
      <c r="M1591" s="19">
        <f t="shared" si="237"/>
        <v>0.26543834204243127</v>
      </c>
      <c r="N1591" s="19">
        <f t="shared" si="238"/>
        <v>-0.11387621616639432</v>
      </c>
      <c r="O1591" s="19">
        <f t="shared" si="239"/>
        <v>-2.998730146145294E-3</v>
      </c>
      <c r="P1591" s="19">
        <f t="shared" si="240"/>
        <v>2.3876798344919438E-2</v>
      </c>
      <c r="Q1591" s="1"/>
    </row>
    <row r="1592" spans="1:17">
      <c r="A1592" s="3">
        <v>40645</v>
      </c>
      <c r="B1592" s="9">
        <f t="shared" si="232"/>
        <v>40645</v>
      </c>
      <c r="C1592" s="5">
        <v>7.78</v>
      </c>
      <c r="D1592" s="5">
        <v>7.86</v>
      </c>
      <c r="E1592" s="5">
        <v>7.67</v>
      </c>
      <c r="F1592" s="5">
        <v>7.76</v>
      </c>
      <c r="G1592" s="6">
        <v>348400</v>
      </c>
      <c r="H1592" s="10">
        <v>7.76</v>
      </c>
      <c r="I1592" s="7">
        <f t="shared" si="233"/>
        <v>5.1813471502590719E-3</v>
      </c>
      <c r="J1592" s="8">
        <f t="shared" si="234"/>
        <v>8.2807319849734817</v>
      </c>
      <c r="K1592" s="8">
        <f t="shared" si="235"/>
        <v>6.6952680150265138</v>
      </c>
      <c r="L1592" s="8">
        <f t="shared" si="236"/>
        <v>7.4879999999999978</v>
      </c>
      <c r="M1592" s="19">
        <f t="shared" si="237"/>
        <v>0.23680365989660673</v>
      </c>
      <c r="N1592" s="19">
        <f t="shared" si="238"/>
        <v>-0.10787696278349714</v>
      </c>
      <c r="O1592" s="19">
        <f t="shared" si="239"/>
        <v>-2.3891212127793438E-3</v>
      </c>
      <c r="P1592" s="19">
        <f t="shared" si="240"/>
        <v>2.0707730248411202E-2</v>
      </c>
      <c r="Q1592" s="1"/>
    </row>
    <row r="1593" spans="1:17">
      <c r="A1593" s="3">
        <v>40646</v>
      </c>
      <c r="B1593" s="9">
        <f t="shared" si="232"/>
        <v>40646</v>
      </c>
      <c r="C1593" s="5">
        <v>7.73</v>
      </c>
      <c r="D1593" s="5">
        <v>7.78</v>
      </c>
      <c r="E1593" s="5">
        <v>7.6</v>
      </c>
      <c r="F1593" s="5">
        <v>7.73</v>
      </c>
      <c r="G1593" s="6">
        <v>198900</v>
      </c>
      <c r="H1593" s="10">
        <v>7.73</v>
      </c>
      <c r="I1593" s="7">
        <f t="shared" si="233"/>
        <v>-3.8659793814432167E-3</v>
      </c>
      <c r="J1593" s="8">
        <f t="shared" si="234"/>
        <v>8.2781489818089753</v>
      </c>
      <c r="K1593" s="8">
        <f t="shared" si="235"/>
        <v>6.782851018191022</v>
      </c>
      <c r="L1593" s="8">
        <f t="shared" si="236"/>
        <v>7.5304999999999991</v>
      </c>
      <c r="M1593" s="19">
        <f t="shared" si="237"/>
        <v>0.22045272107668193</v>
      </c>
      <c r="N1593" s="19">
        <f t="shared" si="238"/>
        <v>-6.9048505530125481E-2</v>
      </c>
      <c r="O1593" s="19">
        <f t="shared" si="239"/>
        <v>-3.1192932813109376E-4</v>
      </c>
      <c r="P1593" s="19">
        <f t="shared" si="240"/>
        <v>1.3081328927825056E-2</v>
      </c>
      <c r="Q1593" s="1"/>
    </row>
    <row r="1594" spans="1:17">
      <c r="A1594" s="3">
        <v>40647</v>
      </c>
      <c r="B1594" s="9">
        <f t="shared" si="232"/>
        <v>40647</v>
      </c>
      <c r="C1594" s="5">
        <v>7.71</v>
      </c>
      <c r="D1594" s="5">
        <v>7.72</v>
      </c>
      <c r="E1594" s="5">
        <v>7.47</v>
      </c>
      <c r="F1594" s="5">
        <v>7.59</v>
      </c>
      <c r="G1594" s="6">
        <v>277100</v>
      </c>
      <c r="H1594" s="10">
        <v>7.59</v>
      </c>
      <c r="I1594" s="7">
        <f t="shared" si="233"/>
        <v>-1.8111254851229049E-2</v>
      </c>
      <c r="J1594" s="8">
        <f t="shared" si="234"/>
        <v>8.2452769005362576</v>
      </c>
      <c r="K1594" s="8">
        <f t="shared" si="235"/>
        <v>6.8907230994637416</v>
      </c>
      <c r="L1594" s="8">
        <f t="shared" si="236"/>
        <v>7.5679999999999996</v>
      </c>
      <c r="M1594" s="19">
        <f t="shared" si="237"/>
        <v>0.19657643784553347</v>
      </c>
      <c r="N1594" s="19">
        <f t="shared" si="238"/>
        <v>-0.10830568620127565</v>
      </c>
      <c r="O1594" s="19">
        <f t="shared" si="239"/>
        <v>-3.9709458412687734E-3</v>
      </c>
      <c r="P1594" s="19">
        <f t="shared" si="240"/>
        <v>1.590364892040471E-2</v>
      </c>
      <c r="Q1594" s="1"/>
    </row>
    <row r="1595" spans="1:17">
      <c r="A1595" s="3">
        <v>40648</v>
      </c>
      <c r="B1595" s="9">
        <f t="shared" si="232"/>
        <v>40648</v>
      </c>
      <c r="C1595" s="5">
        <v>7.5</v>
      </c>
      <c r="D1595" s="5">
        <v>7.65</v>
      </c>
      <c r="E1595" s="5">
        <v>7.35</v>
      </c>
      <c r="F1595" s="5">
        <v>7.65</v>
      </c>
      <c r="G1595" s="6">
        <v>742500</v>
      </c>
      <c r="H1595" s="10">
        <v>7.65</v>
      </c>
      <c r="I1595" s="7">
        <f t="shared" si="233"/>
        <v>7.905138339921014E-3</v>
      </c>
      <c r="J1595" s="8">
        <f t="shared" si="234"/>
        <v>8.2040963071398103</v>
      </c>
      <c r="K1595" s="8">
        <f t="shared" si="235"/>
        <v>7.0099036928601883</v>
      </c>
      <c r="L1595" s="8">
        <f t="shared" si="236"/>
        <v>7.6069999999999993</v>
      </c>
      <c r="M1595" s="19">
        <f t="shared" si="237"/>
        <v>0.17035792025159283</v>
      </c>
      <c r="N1595" s="19">
        <f t="shared" si="238"/>
        <v>-0.13337568775431125</v>
      </c>
      <c r="O1595" s="19">
        <f t="shared" si="239"/>
        <v>-4.9944463834524465E-3</v>
      </c>
      <c r="P1595" s="19">
        <f t="shared" si="240"/>
        <v>1.7295803600890846E-2</v>
      </c>
      <c r="Q1595" s="1"/>
    </row>
    <row r="1596" spans="1:17">
      <c r="A1596" s="3">
        <v>40651</v>
      </c>
      <c r="B1596" s="9">
        <f t="shared" si="232"/>
        <v>40651</v>
      </c>
      <c r="C1596" s="5">
        <v>8</v>
      </c>
      <c r="D1596" s="5">
        <v>8.27</v>
      </c>
      <c r="E1596" s="5">
        <v>8</v>
      </c>
      <c r="F1596" s="5">
        <v>8.0500000000000007</v>
      </c>
      <c r="G1596" s="6">
        <v>2556100</v>
      </c>
      <c r="H1596" s="10">
        <v>8.0500000000000007</v>
      </c>
      <c r="I1596" s="7">
        <f t="shared" si="233"/>
        <v>5.2287581699346448E-2</v>
      </c>
      <c r="J1596" s="8">
        <f t="shared" si="234"/>
        <v>8.1912176048031888</v>
      </c>
      <c r="K1596" s="8">
        <f t="shared" si="235"/>
        <v>7.1397823951968142</v>
      </c>
      <c r="L1596" s="8">
        <f t="shared" si="236"/>
        <v>7.6655000000000015</v>
      </c>
      <c r="M1596" s="19">
        <f t="shared" si="237"/>
        <v>0.14726432143278098</v>
      </c>
      <c r="N1596" s="19">
        <f t="shared" si="238"/>
        <v>-0.13555929060830338</v>
      </c>
      <c r="O1596" s="19">
        <f t="shared" si="239"/>
        <v>-1.569789268004262E-3</v>
      </c>
      <c r="P1596" s="19">
        <f t="shared" si="240"/>
        <v>1.8527886833725193E-2</v>
      </c>
      <c r="Q1596" s="1"/>
    </row>
    <row r="1597" spans="1:17">
      <c r="A1597" s="3">
        <v>40652</v>
      </c>
      <c r="B1597" s="9">
        <f t="shared" si="232"/>
        <v>40652</v>
      </c>
      <c r="C1597" s="5">
        <v>8.0399999999999991</v>
      </c>
      <c r="D1597" s="5">
        <v>8.0500000000000007</v>
      </c>
      <c r="E1597" s="5">
        <v>7.85</v>
      </c>
      <c r="F1597" s="5">
        <v>7.95</v>
      </c>
      <c r="G1597" s="6">
        <v>931900</v>
      </c>
      <c r="H1597" s="10">
        <v>7.95</v>
      </c>
      <c r="I1597" s="7">
        <f t="shared" si="233"/>
        <v>-1.242236024844727E-2</v>
      </c>
      <c r="J1597" s="8">
        <f t="shared" si="234"/>
        <v>8.1545472794616689</v>
      </c>
      <c r="K1597" s="8">
        <f t="shared" si="235"/>
        <v>7.271452720538333</v>
      </c>
      <c r="L1597" s="8">
        <f t="shared" si="236"/>
        <v>7.713000000000001</v>
      </c>
      <c r="M1597" s="19">
        <f t="shared" si="237"/>
        <v>0.12144678551357714</v>
      </c>
      <c r="N1597" s="19">
        <f t="shared" si="238"/>
        <v>-0.17531426259950067</v>
      </c>
      <c r="O1597" s="19">
        <f t="shared" si="239"/>
        <v>-4.4767856392945882E-3</v>
      </c>
      <c r="P1597" s="19">
        <f t="shared" si="240"/>
        <v>1.8441784084357822E-2</v>
      </c>
      <c r="Q1597" s="1"/>
    </row>
    <row r="1598" spans="1:17">
      <c r="A1598" s="3">
        <v>40653</v>
      </c>
      <c r="B1598" s="9">
        <f t="shared" si="232"/>
        <v>40653</v>
      </c>
      <c r="C1598" s="5">
        <v>8</v>
      </c>
      <c r="D1598" s="5">
        <v>8.14</v>
      </c>
      <c r="E1598" s="5">
        <v>7.97</v>
      </c>
      <c r="F1598" s="5">
        <v>8.1</v>
      </c>
      <c r="G1598" s="6">
        <v>742200</v>
      </c>
      <c r="H1598" s="10">
        <v>8.1</v>
      </c>
      <c r="I1598" s="7">
        <f t="shared" si="233"/>
        <v>1.886792452830182E-2</v>
      </c>
      <c r="J1598" s="8">
        <f t="shared" si="234"/>
        <v>8.184003186546752</v>
      </c>
      <c r="K1598" s="8">
        <f t="shared" si="235"/>
        <v>7.3209968134532497</v>
      </c>
      <c r="L1598" s="8">
        <f t="shared" si="236"/>
        <v>7.7525000000000004</v>
      </c>
      <c r="M1598" s="19">
        <f t="shared" si="237"/>
        <v>0.11788099285982748</v>
      </c>
      <c r="N1598" s="19">
        <f t="shared" si="238"/>
        <v>-2.9360947172628344E-2</v>
      </c>
      <c r="O1598" s="19">
        <f t="shared" si="239"/>
        <v>3.6122063035028008E-3</v>
      </c>
      <c r="P1598" s="19">
        <f t="shared" si="240"/>
        <v>6.8135068491855296E-3</v>
      </c>
      <c r="Q1598" s="1"/>
    </row>
    <row r="1599" spans="1:17">
      <c r="A1599" s="3">
        <v>40654</v>
      </c>
      <c r="B1599" s="9">
        <f t="shared" si="232"/>
        <v>40654</v>
      </c>
      <c r="C1599" s="5">
        <v>8.1999999999999993</v>
      </c>
      <c r="D1599" s="5">
        <v>8.4499999999999993</v>
      </c>
      <c r="E1599" s="5">
        <v>8.15</v>
      </c>
      <c r="F1599" s="5">
        <v>8.25</v>
      </c>
      <c r="G1599" s="6">
        <v>669600</v>
      </c>
      <c r="H1599" s="10">
        <v>8.25</v>
      </c>
      <c r="I1599" s="7">
        <f t="shared" si="233"/>
        <v>1.8518518518518563E-2</v>
      </c>
      <c r="J1599" s="8">
        <f t="shared" si="234"/>
        <v>8.2561759324546919</v>
      </c>
      <c r="K1599" s="8">
        <f t="shared" si="235"/>
        <v>7.3238240675453108</v>
      </c>
      <c r="L1599" s="8">
        <f t="shared" si="236"/>
        <v>7.7900000000000009</v>
      </c>
      <c r="M1599" s="19">
        <f t="shared" si="237"/>
        <v>0.12730396802416266</v>
      </c>
      <c r="N1599" s="19">
        <f t="shared" si="238"/>
        <v>7.9936340335545558E-2</v>
      </c>
      <c r="O1599" s="19">
        <f t="shared" si="239"/>
        <v>8.8187582852583598E-3</v>
      </c>
      <c r="P1599" s="19">
        <f t="shared" si="240"/>
        <v>3.8618430851733855E-4</v>
      </c>
      <c r="Q1599" s="1"/>
    </row>
    <row r="1600" spans="1:17">
      <c r="A1600" s="3">
        <v>40660</v>
      </c>
      <c r="B1600" s="9">
        <f t="shared" si="232"/>
        <v>40660</v>
      </c>
      <c r="C1600" s="5">
        <v>8.26</v>
      </c>
      <c r="D1600" s="5">
        <v>8.3699999999999992</v>
      </c>
      <c r="E1600" s="5">
        <v>8.0399999999999991</v>
      </c>
      <c r="F1600" s="5">
        <v>8.15</v>
      </c>
      <c r="G1600" s="6">
        <v>4702300</v>
      </c>
      <c r="H1600" s="10">
        <v>8.15</v>
      </c>
      <c r="I1600" s="7">
        <f t="shared" si="233"/>
        <v>-1.2121212121212078E-2</v>
      </c>
      <c r="J1600" s="8">
        <f t="shared" si="234"/>
        <v>8.299429873051027</v>
      </c>
      <c r="K1600" s="8">
        <f t="shared" si="235"/>
        <v>7.3155701269489724</v>
      </c>
      <c r="L1600" s="8">
        <f t="shared" si="236"/>
        <v>7.8075000000000001</v>
      </c>
      <c r="M1600" s="19">
        <f t="shared" si="237"/>
        <v>0.13448845804617865</v>
      </c>
      <c r="N1600" s="19">
        <f t="shared" si="238"/>
        <v>5.6435711576974183E-2</v>
      </c>
      <c r="O1600" s="19">
        <f t="shared" si="239"/>
        <v>5.2389800011777296E-3</v>
      </c>
      <c r="P1600" s="19">
        <f t="shared" si="240"/>
        <v>-1.1269987536859101E-3</v>
      </c>
      <c r="Q1600" s="1"/>
    </row>
    <row r="1601" spans="1:17">
      <c r="A1601" s="3">
        <v>40661</v>
      </c>
      <c r="B1601" s="9">
        <f t="shared" si="232"/>
        <v>40661</v>
      </c>
      <c r="C1601" s="5">
        <v>8.25</v>
      </c>
      <c r="D1601" s="5">
        <v>8.3000000000000007</v>
      </c>
      <c r="E1601" s="5">
        <v>8.1999999999999993</v>
      </c>
      <c r="F1601" s="5">
        <v>8.2799999999999994</v>
      </c>
      <c r="G1601" s="6">
        <v>951700</v>
      </c>
      <c r="H1601" s="10">
        <v>8.2799999999999994</v>
      </c>
      <c r="I1601" s="7">
        <f t="shared" si="233"/>
        <v>1.595092024539865E-2</v>
      </c>
      <c r="J1601" s="8">
        <f t="shared" si="234"/>
        <v>8.3545619662207233</v>
      </c>
      <c r="K1601" s="8">
        <f t="shared" si="235"/>
        <v>7.2934380337792772</v>
      </c>
      <c r="L1601" s="8">
        <f t="shared" si="236"/>
        <v>7.8240000000000007</v>
      </c>
      <c r="M1601" s="19">
        <f t="shared" si="237"/>
        <v>0.14549022388712859</v>
      </c>
      <c r="N1601" s="19">
        <f t="shared" si="238"/>
        <v>8.1804535502759068E-2</v>
      </c>
      <c r="O1601" s="19">
        <f t="shared" si="239"/>
        <v>6.6428771630103267E-3</v>
      </c>
      <c r="P1601" s="19">
        <f t="shared" si="240"/>
        <v>-3.0253408532255445E-3</v>
      </c>
      <c r="Q1601" s="5"/>
    </row>
    <row r="1602" spans="1:17">
      <c r="A1602" s="3">
        <v>40662</v>
      </c>
      <c r="B1602" s="9">
        <f t="shared" ref="B1602:B1665" si="241">A1602</f>
        <v>40662</v>
      </c>
      <c r="C1602" s="5">
        <v>8.31</v>
      </c>
      <c r="D1602" s="5">
        <v>8.31</v>
      </c>
      <c r="E1602" s="5">
        <v>8</v>
      </c>
      <c r="F1602" s="5">
        <v>8.15</v>
      </c>
      <c r="G1602" s="6">
        <v>1148400</v>
      </c>
      <c r="H1602" s="10">
        <v>8.15</v>
      </c>
      <c r="I1602" s="7">
        <f t="shared" si="233"/>
        <v>-1.5700483091787322E-2</v>
      </c>
      <c r="J1602" s="8">
        <f t="shared" si="234"/>
        <v>8.362681872129226</v>
      </c>
      <c r="K1602" s="8">
        <f t="shared" si="235"/>
        <v>7.2903181278707763</v>
      </c>
      <c r="L1602" s="8">
        <f t="shared" si="236"/>
        <v>7.8265000000000011</v>
      </c>
      <c r="M1602" s="19">
        <f t="shared" si="237"/>
        <v>0.14709423175359376</v>
      </c>
      <c r="N1602" s="19">
        <f t="shared" si="238"/>
        <v>1.1024849805094522E-2</v>
      </c>
      <c r="O1602" s="19">
        <f t="shared" si="239"/>
        <v>9.7191282335724568E-4</v>
      </c>
      <c r="P1602" s="19">
        <f t="shared" si="240"/>
        <v>-4.2776889226332646E-4</v>
      </c>
      <c r="Q1602" s="1"/>
    </row>
    <row r="1603" spans="1:17">
      <c r="A1603" s="3">
        <v>40665</v>
      </c>
      <c r="B1603" s="9">
        <f t="shared" si="241"/>
        <v>40665</v>
      </c>
      <c r="C1603" s="5">
        <v>8.1999999999999993</v>
      </c>
      <c r="D1603" s="5">
        <v>8.1999999999999993</v>
      </c>
      <c r="E1603" s="5">
        <v>7.72</v>
      </c>
      <c r="F1603" s="5">
        <v>8.15</v>
      </c>
      <c r="G1603" s="6">
        <v>783500</v>
      </c>
      <c r="H1603" s="10">
        <v>8.15</v>
      </c>
      <c r="I1603" s="7">
        <f t="shared" si="233"/>
        <v>0</v>
      </c>
      <c r="J1603" s="8">
        <f t="shared" si="234"/>
        <v>8.3996375621728472</v>
      </c>
      <c r="K1603" s="8">
        <f t="shared" si="235"/>
        <v>7.2963624378271552</v>
      </c>
      <c r="L1603" s="8">
        <f t="shared" si="236"/>
        <v>7.8480000000000008</v>
      </c>
      <c r="M1603" s="19">
        <f t="shared" si="237"/>
        <v>0.15120892550867382</v>
      </c>
      <c r="N1603" s="19">
        <f t="shared" si="238"/>
        <v>2.7973182265724893E-2</v>
      </c>
      <c r="O1603" s="19">
        <f t="shared" si="239"/>
        <v>4.4191194414300852E-3</v>
      </c>
      <c r="P1603" s="19">
        <f t="shared" si="240"/>
        <v>8.290872703170031E-4</v>
      </c>
      <c r="Q1603" s="1"/>
    </row>
    <row r="1604" spans="1:17">
      <c r="A1604" s="3">
        <v>40666</v>
      </c>
      <c r="B1604" s="9">
        <f t="shared" si="241"/>
        <v>40666</v>
      </c>
      <c r="C1604" s="5">
        <v>8.1999999999999993</v>
      </c>
      <c r="D1604" s="5">
        <v>8.23</v>
      </c>
      <c r="E1604" s="5">
        <v>8.08</v>
      </c>
      <c r="F1604" s="5">
        <v>8.19</v>
      </c>
      <c r="G1604" s="6">
        <v>726400</v>
      </c>
      <c r="H1604" s="10">
        <v>8.19</v>
      </c>
      <c r="I1604" s="7">
        <f t="shared" si="233"/>
        <v>4.9079754601225947E-3</v>
      </c>
      <c r="J1604" s="8">
        <f t="shared" si="234"/>
        <v>8.3923328865056082</v>
      </c>
      <c r="K1604" s="8">
        <f t="shared" si="235"/>
        <v>7.3976671134943928</v>
      </c>
      <c r="L1604" s="8">
        <f t="shared" si="236"/>
        <v>7.8950000000000005</v>
      </c>
      <c r="M1604" s="19">
        <f t="shared" si="237"/>
        <v>0.13445668178239653</v>
      </c>
      <c r="N1604" s="19">
        <f t="shared" si="238"/>
        <v>-0.1107887227551017</v>
      </c>
      <c r="O1604" s="19">
        <f t="shared" si="239"/>
        <v>-8.6964176884668173E-4</v>
      </c>
      <c r="P1604" s="19">
        <f t="shared" si="240"/>
        <v>1.3884271310596505E-2</v>
      </c>
      <c r="Q1604" s="1"/>
    </row>
    <row r="1605" spans="1:17">
      <c r="A1605" s="3">
        <v>40667</v>
      </c>
      <c r="B1605" s="9">
        <f t="shared" si="241"/>
        <v>40667</v>
      </c>
      <c r="C1605" s="5">
        <v>8.26</v>
      </c>
      <c r="D1605" s="5">
        <v>8.8699999999999992</v>
      </c>
      <c r="E1605" s="5">
        <v>8.25</v>
      </c>
      <c r="F1605" s="5">
        <v>8.7200000000000006</v>
      </c>
      <c r="G1605" s="6">
        <v>1483700</v>
      </c>
      <c r="H1605" s="10">
        <v>8.7200000000000006</v>
      </c>
      <c r="I1605" s="7">
        <f t="shared" si="233"/>
        <v>6.4713064713064858E-2</v>
      </c>
      <c r="J1605" s="8">
        <f t="shared" si="234"/>
        <v>8.516031447068853</v>
      </c>
      <c r="K1605" s="8">
        <f t="shared" si="235"/>
        <v>7.4109685529311484</v>
      </c>
      <c r="L1605" s="8">
        <f t="shared" si="236"/>
        <v>7.9635000000000007</v>
      </c>
      <c r="M1605" s="19">
        <f t="shared" si="237"/>
        <v>0.14911180451583966</v>
      </c>
      <c r="N1605" s="19">
        <f t="shared" si="238"/>
        <v>0.10899512422269092</v>
      </c>
      <c r="O1605" s="19">
        <f t="shared" si="239"/>
        <v>1.4739472591958907E-2</v>
      </c>
      <c r="P1605" s="19">
        <f t="shared" si="240"/>
        <v>1.7980586626413545E-3</v>
      </c>
      <c r="Q1605" s="1"/>
    </row>
    <row r="1606" spans="1:17">
      <c r="A1606" s="3">
        <v>40668</v>
      </c>
      <c r="B1606" s="9">
        <f t="shared" si="241"/>
        <v>40668</v>
      </c>
      <c r="C1606" s="5">
        <v>8.7899999999999991</v>
      </c>
      <c r="D1606" s="5">
        <v>9.27</v>
      </c>
      <c r="E1606" s="5">
        <v>8.7899999999999991</v>
      </c>
      <c r="F1606" s="5">
        <v>9.26</v>
      </c>
      <c r="G1606" s="6">
        <v>954700</v>
      </c>
      <c r="H1606" s="10">
        <v>9.26</v>
      </c>
      <c r="I1606" s="7">
        <f t="shared" si="233"/>
        <v>6.1926605504587055E-2</v>
      </c>
      <c r="J1606" s="8">
        <f t="shared" si="234"/>
        <v>8.8201662227429676</v>
      </c>
      <c r="K1606" s="8">
        <f t="shared" si="235"/>
        <v>7.2558337772570338</v>
      </c>
      <c r="L1606" s="8">
        <f t="shared" si="236"/>
        <v>8.0380000000000003</v>
      </c>
      <c r="M1606" s="19">
        <f t="shared" si="237"/>
        <v>0.21559651082267595</v>
      </c>
      <c r="N1606" s="19">
        <f t="shared" si="238"/>
        <v>0.44587151582471679</v>
      </c>
      <c r="O1606" s="19">
        <f t="shared" si="239"/>
        <v>3.5713204861261436E-2</v>
      </c>
      <c r="P1606" s="19">
        <f t="shared" si="240"/>
        <v>-2.0933131016020366E-2</v>
      </c>
      <c r="Q1606" s="1"/>
    </row>
    <row r="1607" spans="1:17">
      <c r="A1607" s="3">
        <v>40669</v>
      </c>
      <c r="B1607" s="9">
        <f t="shared" si="241"/>
        <v>40669</v>
      </c>
      <c r="C1607" s="5">
        <v>9.18</v>
      </c>
      <c r="D1607" s="5">
        <v>9.34</v>
      </c>
      <c r="E1607" s="5">
        <v>9.1</v>
      </c>
      <c r="F1607" s="5">
        <v>9.25</v>
      </c>
      <c r="G1607" s="6">
        <v>1248700</v>
      </c>
      <c r="H1607" s="10">
        <v>9.25</v>
      </c>
      <c r="I1607" s="7">
        <f t="shared" si="233"/>
        <v>-1.0799136069114242E-3</v>
      </c>
      <c r="J1607" s="8">
        <f t="shared" si="234"/>
        <v>9.0447858426855703</v>
      </c>
      <c r="K1607" s="8">
        <f t="shared" si="235"/>
        <v>7.177214157314431</v>
      </c>
      <c r="L1607" s="8">
        <f t="shared" si="236"/>
        <v>8.1110000000000007</v>
      </c>
      <c r="M1607" s="19">
        <f t="shared" si="237"/>
        <v>0.26020843804247679</v>
      </c>
      <c r="N1607" s="19">
        <f t="shared" si="238"/>
        <v>0.20692323382029734</v>
      </c>
      <c r="O1607" s="19">
        <f t="shared" si="239"/>
        <v>2.5466597144554567E-2</v>
      </c>
      <c r="P1607" s="19">
        <f t="shared" si="240"/>
        <v>-1.0835366734699902E-2</v>
      </c>
      <c r="Q1607" s="1"/>
    </row>
    <row r="1608" spans="1:17">
      <c r="A1608" s="3">
        <v>40672</v>
      </c>
      <c r="B1608" s="9">
        <f t="shared" si="241"/>
        <v>40672</v>
      </c>
      <c r="C1608" s="5">
        <v>9.2799999999999994</v>
      </c>
      <c r="D1608" s="5">
        <v>9.6199999999999992</v>
      </c>
      <c r="E1608" s="5">
        <v>9.2799999999999994</v>
      </c>
      <c r="F1608" s="5">
        <v>9.4</v>
      </c>
      <c r="G1608" s="6">
        <v>1151300</v>
      </c>
      <c r="H1608" s="10">
        <v>9.4</v>
      </c>
      <c r="I1608" s="7">
        <f t="shared" si="233"/>
        <v>1.6216216216216255E-2</v>
      </c>
      <c r="J1608" s="8">
        <f t="shared" si="234"/>
        <v>9.2669463690664138</v>
      </c>
      <c r="K1608" s="8">
        <f t="shared" si="235"/>
        <v>7.1180536309335869</v>
      </c>
      <c r="L1608" s="8">
        <f t="shared" si="236"/>
        <v>8.1925000000000008</v>
      </c>
      <c r="M1608" s="19">
        <f t="shared" si="237"/>
        <v>0.30189330532635833</v>
      </c>
      <c r="N1608" s="19">
        <f t="shared" si="238"/>
        <v>0.16019798434467697</v>
      </c>
      <c r="O1608" s="19">
        <f t="shared" si="239"/>
        <v>2.4562276016795084E-2</v>
      </c>
      <c r="P1608" s="19">
        <f t="shared" si="240"/>
        <v>-8.2428258491566032E-3</v>
      </c>
      <c r="Q1608" s="1"/>
    </row>
    <row r="1609" spans="1:17">
      <c r="A1609" s="3">
        <v>40673</v>
      </c>
      <c r="B1609" s="9">
        <f t="shared" si="241"/>
        <v>40673</v>
      </c>
      <c r="C1609" s="5">
        <v>9.59</v>
      </c>
      <c r="D1609" s="5">
        <v>9.94</v>
      </c>
      <c r="E1609" s="5">
        <v>9.51</v>
      </c>
      <c r="F1609" s="5">
        <v>9.6</v>
      </c>
      <c r="G1609" s="6">
        <v>849300</v>
      </c>
      <c r="H1609" s="10">
        <v>9.6</v>
      </c>
      <c r="I1609" s="7">
        <f t="shared" si="233"/>
        <v>2.1276595744680774E-2</v>
      </c>
      <c r="J1609" s="8">
        <f t="shared" si="234"/>
        <v>9.5011507712687049</v>
      </c>
      <c r="K1609" s="8">
        <f t="shared" si="235"/>
        <v>7.0668492287312974</v>
      </c>
      <c r="L1609" s="8">
        <f t="shared" si="236"/>
        <v>8.2840000000000007</v>
      </c>
      <c r="M1609" s="19">
        <f t="shared" si="237"/>
        <v>0.34446773431084432</v>
      </c>
      <c r="N1609" s="19">
        <f t="shared" si="238"/>
        <v>0.14102475355808697</v>
      </c>
      <c r="O1609" s="19">
        <f t="shared" si="239"/>
        <v>2.5273093516984032E-2</v>
      </c>
      <c r="P1609" s="19">
        <f t="shared" si="240"/>
        <v>-7.1935960105394227E-3</v>
      </c>
      <c r="Q1609" s="1"/>
    </row>
    <row r="1610" spans="1:17" ht="13">
      <c r="A1610" s="3">
        <v>40674</v>
      </c>
      <c r="B1610" s="9">
        <f t="shared" si="241"/>
        <v>40674</v>
      </c>
      <c r="C1610" s="5">
        <v>9.8000000000000007</v>
      </c>
      <c r="D1610" s="5">
        <v>9.9499999999999993</v>
      </c>
      <c r="E1610" s="5">
        <v>9.69</v>
      </c>
      <c r="F1610" s="5">
        <v>9.7100000000000009</v>
      </c>
      <c r="G1610" s="6">
        <v>872900</v>
      </c>
      <c r="H1610" s="10">
        <v>9.7100000000000009</v>
      </c>
      <c r="I1610" s="7">
        <f t="shared" si="233"/>
        <v>1.1458333333333459E-2</v>
      </c>
      <c r="J1610" s="8">
        <f t="shared" si="234"/>
        <v>9.7199981301408034</v>
      </c>
      <c r="K1610" s="8">
        <f t="shared" si="235"/>
        <v>7.0460018698591993</v>
      </c>
      <c r="L1610" s="8">
        <f t="shared" si="236"/>
        <v>8.3830000000000009</v>
      </c>
      <c r="M1610" s="19">
        <f t="shared" si="237"/>
        <v>0.37950547128297013</v>
      </c>
      <c r="N1610" s="19">
        <f t="shared" si="238"/>
        <v>0.10171558460249894</v>
      </c>
      <c r="O1610" s="19">
        <f t="shared" si="239"/>
        <v>2.3033773922827187E-2</v>
      </c>
      <c r="P1610" s="19">
        <f t="shared" si="240"/>
        <v>-2.9500217419865344E-3</v>
      </c>
      <c r="Q1610" s="1"/>
    </row>
    <row r="1611" spans="1:17">
      <c r="A1611" s="3">
        <v>40675</v>
      </c>
      <c r="B1611" s="9">
        <f t="shared" si="241"/>
        <v>40675</v>
      </c>
      <c r="C1611" s="5">
        <v>9.4</v>
      </c>
      <c r="D1611" s="5">
        <v>9.4</v>
      </c>
      <c r="E1611" s="5">
        <v>9.01</v>
      </c>
      <c r="F1611" s="5">
        <v>9.2200000000000006</v>
      </c>
      <c r="G1611" s="6">
        <v>1055600</v>
      </c>
      <c r="H1611" s="10">
        <v>9.2200000000000006</v>
      </c>
      <c r="I1611" s="7">
        <f t="shared" si="233"/>
        <v>-5.046343975283215E-2</v>
      </c>
      <c r="J1611" s="8">
        <f t="shared" si="234"/>
        <v>9.8060593458746563</v>
      </c>
      <c r="K1611" s="8">
        <f t="shared" si="235"/>
        <v>7.1099406541253476</v>
      </c>
      <c r="L1611" s="8">
        <f t="shared" si="236"/>
        <v>8.458000000000002</v>
      </c>
      <c r="M1611" s="19">
        <f t="shared" si="237"/>
        <v>0.37920410632189455</v>
      </c>
      <c r="N1611" s="19">
        <f t="shared" si="238"/>
        <v>-7.9409912077623855E-4</v>
      </c>
      <c r="O1611" s="19">
        <f t="shared" si="239"/>
        <v>8.8540362437915677E-3</v>
      </c>
      <c r="P1611" s="19">
        <f t="shared" si="240"/>
        <v>9.07447733439588E-3</v>
      </c>
      <c r="Q1611" s="1"/>
    </row>
    <row r="1612" spans="1:17">
      <c r="A1612" s="3">
        <v>40676</v>
      </c>
      <c r="B1612" s="9">
        <f t="shared" si="241"/>
        <v>40676</v>
      </c>
      <c r="C1612" s="5">
        <v>9.3000000000000007</v>
      </c>
      <c r="D1612" s="5">
        <v>9.33</v>
      </c>
      <c r="E1612" s="5">
        <v>8.65</v>
      </c>
      <c r="F1612" s="5">
        <v>8.7200000000000006</v>
      </c>
      <c r="G1612" s="6">
        <v>1055900</v>
      </c>
      <c r="H1612" s="10">
        <v>8.7200000000000006</v>
      </c>
      <c r="I1612" s="7">
        <f t="shared" si="233"/>
        <v>-5.4229934924078085E-2</v>
      </c>
      <c r="J1612" s="8">
        <f t="shared" si="234"/>
        <v>9.8191397488462542</v>
      </c>
      <c r="K1612" s="8">
        <f t="shared" si="235"/>
        <v>7.1928602511537472</v>
      </c>
      <c r="L1612" s="8">
        <f t="shared" si="236"/>
        <v>8.5060000000000002</v>
      </c>
      <c r="M1612" s="19">
        <f t="shared" si="237"/>
        <v>0.36512310902623851</v>
      </c>
      <c r="N1612" s="19">
        <f t="shared" si="238"/>
        <v>-3.7133029576697459E-2</v>
      </c>
      <c r="O1612" s="19">
        <f t="shared" si="239"/>
        <v>1.3339102396010571E-3</v>
      </c>
      <c r="P1612" s="19">
        <f t="shared" si="240"/>
        <v>1.1662487925308877E-2</v>
      </c>
      <c r="Q1612" s="1"/>
    </row>
    <row r="1613" spans="1:17">
      <c r="A1613" s="3">
        <v>40679</v>
      </c>
      <c r="B1613" s="9">
        <f t="shared" si="241"/>
        <v>40679</v>
      </c>
      <c r="C1613" s="5">
        <v>8.7200000000000006</v>
      </c>
      <c r="D1613" s="5">
        <v>8.9</v>
      </c>
      <c r="E1613" s="5">
        <v>8.61</v>
      </c>
      <c r="F1613" s="5">
        <v>8.82</v>
      </c>
      <c r="G1613" s="6">
        <v>952500</v>
      </c>
      <c r="H1613" s="10">
        <v>8.82</v>
      </c>
      <c r="I1613" s="7">
        <f t="shared" si="233"/>
        <v>1.146788990825684E-2</v>
      </c>
      <c r="J1613" s="8">
        <f t="shared" si="234"/>
        <v>9.8300428311010233</v>
      </c>
      <c r="K1613" s="8">
        <f t="shared" si="235"/>
        <v>7.290957168898978</v>
      </c>
      <c r="L1613" s="8">
        <f t="shared" si="236"/>
        <v>8.5605000000000011</v>
      </c>
      <c r="M1613" s="19">
        <f t="shared" si="237"/>
        <v>0.34825134798939955</v>
      </c>
      <c r="N1613" s="19">
        <f t="shared" si="238"/>
        <v>-4.6208417434423527E-2</v>
      </c>
      <c r="O1613" s="19">
        <f t="shared" si="239"/>
        <v>1.1103907810305084E-3</v>
      </c>
      <c r="P1613" s="19">
        <f t="shared" si="240"/>
        <v>1.3638095878408866E-2</v>
      </c>
      <c r="Q1613" s="1"/>
    </row>
    <row r="1614" spans="1:17">
      <c r="A1614" s="3">
        <v>40680</v>
      </c>
      <c r="B1614" s="9">
        <f t="shared" si="241"/>
        <v>40680</v>
      </c>
      <c r="C1614" s="5">
        <v>8.8800000000000008</v>
      </c>
      <c r="D1614" s="5">
        <v>9.02</v>
      </c>
      <c r="E1614" s="5">
        <v>8.68</v>
      </c>
      <c r="F1614" s="5">
        <v>8.9</v>
      </c>
      <c r="G1614" s="6">
        <v>571700</v>
      </c>
      <c r="H1614" s="10">
        <v>8.9</v>
      </c>
      <c r="I1614" s="7">
        <f t="shared" si="233"/>
        <v>9.070294784580506E-3</v>
      </c>
      <c r="J1614" s="8">
        <f t="shared" si="234"/>
        <v>9.8215149518094709</v>
      </c>
      <c r="K1614" s="8">
        <f t="shared" si="235"/>
        <v>7.4304850481905307</v>
      </c>
      <c r="L1614" s="8">
        <f t="shared" si="236"/>
        <v>8.6260000000000012</v>
      </c>
      <c r="M1614" s="19">
        <f t="shared" si="237"/>
        <v>0.32178651704590983</v>
      </c>
      <c r="N1614" s="19">
        <f t="shared" si="238"/>
        <v>-7.5993477401544163E-2</v>
      </c>
      <c r="O1614" s="19">
        <f t="shared" si="239"/>
        <v>-8.6753226187085049E-4</v>
      </c>
      <c r="P1614" s="19">
        <f t="shared" si="240"/>
        <v>1.9137114107148571E-2</v>
      </c>
      <c r="Q1614" s="1"/>
    </row>
    <row r="1615" spans="1:17">
      <c r="A1615" s="3">
        <v>40681</v>
      </c>
      <c r="B1615" s="9">
        <f t="shared" si="241"/>
        <v>40681</v>
      </c>
      <c r="C1615" s="5">
        <v>8.86</v>
      </c>
      <c r="D1615" s="5">
        <v>9.1</v>
      </c>
      <c r="E1615" s="5">
        <v>8.7100000000000009</v>
      </c>
      <c r="F1615" s="5">
        <v>9.06</v>
      </c>
      <c r="G1615" s="6">
        <v>360100</v>
      </c>
      <c r="H1615" s="10">
        <v>9.06</v>
      </c>
      <c r="I1615" s="7">
        <f t="shared" si="233"/>
        <v>1.7977528089887656E-2</v>
      </c>
      <c r="J1615" s="8">
        <f t="shared" si="234"/>
        <v>9.8174509355899566</v>
      </c>
      <c r="K1615" s="8">
        <f t="shared" si="235"/>
        <v>7.5755490644100432</v>
      </c>
      <c r="L1615" s="8">
        <f t="shared" si="236"/>
        <v>8.6965000000000003</v>
      </c>
      <c r="M1615" s="19">
        <f t="shared" si="237"/>
        <v>0.29593919227747817</v>
      </c>
      <c r="N1615" s="19">
        <f t="shared" si="238"/>
        <v>-8.0324449283075389E-2</v>
      </c>
      <c r="O1615" s="19">
        <f t="shared" si="239"/>
        <v>-4.1378710305435193E-4</v>
      </c>
      <c r="P1615" s="19">
        <f t="shared" si="240"/>
        <v>1.9522819207453815E-2</v>
      </c>
      <c r="Q1615" s="1"/>
    </row>
    <row r="1616" spans="1:17">
      <c r="A1616" s="3">
        <v>40682</v>
      </c>
      <c r="B1616" s="9">
        <f t="shared" si="241"/>
        <v>40682</v>
      </c>
      <c r="C1616" s="5">
        <v>9.3000000000000007</v>
      </c>
      <c r="D1616" s="5">
        <v>9.5399999999999991</v>
      </c>
      <c r="E1616" s="5">
        <v>9.06</v>
      </c>
      <c r="F1616" s="5">
        <v>9.32</v>
      </c>
      <c r="G1616" s="6">
        <v>797500</v>
      </c>
      <c r="H1616" s="10">
        <v>9.32</v>
      </c>
      <c r="I1616" s="7">
        <f t="shared" si="233"/>
        <v>2.8697571743929336E-2</v>
      </c>
      <c r="J1616" s="8">
        <f t="shared" si="234"/>
        <v>9.871107555549866</v>
      </c>
      <c r="K1616" s="8">
        <f t="shared" si="235"/>
        <v>7.6488924444501327</v>
      </c>
      <c r="L1616" s="8">
        <f t="shared" si="236"/>
        <v>8.76</v>
      </c>
      <c r="M1616" s="19">
        <f t="shared" si="237"/>
        <v>0.29052769760308544</v>
      </c>
      <c r="N1616" s="19">
        <f t="shared" si="238"/>
        <v>-1.828583308870697E-2</v>
      </c>
      <c r="O1616" s="19">
        <f t="shared" si="239"/>
        <v>5.4654329633973325E-3</v>
      </c>
      <c r="P1616" s="19">
        <f t="shared" si="240"/>
        <v>9.6815926365861737E-3</v>
      </c>
      <c r="Q1616" s="1"/>
    </row>
    <row r="1617" spans="1:17">
      <c r="A1617" s="3">
        <v>40683</v>
      </c>
      <c r="B1617" s="9">
        <f t="shared" si="241"/>
        <v>40683</v>
      </c>
      <c r="C1617" s="5">
        <v>9.49</v>
      </c>
      <c r="D1617" s="5">
        <v>9.49</v>
      </c>
      <c r="E1617" s="5">
        <v>9.18</v>
      </c>
      <c r="F1617" s="5">
        <v>9.3000000000000007</v>
      </c>
      <c r="G1617" s="6">
        <v>542600</v>
      </c>
      <c r="H1617" s="10">
        <v>9.3000000000000007</v>
      </c>
      <c r="I1617" s="7">
        <f t="shared" si="233"/>
        <v>-2.1459227467810699E-3</v>
      </c>
      <c r="J1617" s="8">
        <f t="shared" si="234"/>
        <v>9.8968152014256603</v>
      </c>
      <c r="K1617" s="8">
        <f t="shared" si="235"/>
        <v>7.75818479857434</v>
      </c>
      <c r="L1617" s="8">
        <f t="shared" si="236"/>
        <v>8.8275000000000006</v>
      </c>
      <c r="M1617" s="19">
        <f t="shared" si="237"/>
        <v>0.27566118343099011</v>
      </c>
      <c r="N1617" s="19">
        <f t="shared" si="238"/>
        <v>-5.1170729313408672E-2</v>
      </c>
      <c r="O1617" s="19">
        <f t="shared" si="239"/>
        <v>2.6043324653413011E-3</v>
      </c>
      <c r="P1617" s="19">
        <f t="shared" si="240"/>
        <v>1.4288650927953282E-2</v>
      </c>
      <c r="Q1617" s="1"/>
    </row>
    <row r="1618" spans="1:17">
      <c r="A1618" s="3">
        <v>40686</v>
      </c>
      <c r="B1618" s="9">
        <f t="shared" si="241"/>
        <v>40686</v>
      </c>
      <c r="C1618" s="5">
        <v>9.15</v>
      </c>
      <c r="D1618" s="5">
        <v>9.17</v>
      </c>
      <c r="E1618" s="5">
        <v>8.5</v>
      </c>
      <c r="F1618" s="5">
        <v>8.6300000000000008</v>
      </c>
      <c r="G1618" s="6">
        <v>782800</v>
      </c>
      <c r="H1618" s="10">
        <v>8.6300000000000008</v>
      </c>
      <c r="I1618" s="7">
        <f t="shared" si="233"/>
        <v>-7.2043010752688152E-2</v>
      </c>
      <c r="J1618" s="8">
        <f t="shared" si="234"/>
        <v>9.8750661095149521</v>
      </c>
      <c r="K1618" s="8">
        <f t="shared" si="235"/>
        <v>7.8329338904850472</v>
      </c>
      <c r="L1618" s="8">
        <f t="shared" si="236"/>
        <v>8.8539999999999992</v>
      </c>
      <c r="M1618" s="19">
        <f t="shared" si="237"/>
        <v>0.26071102444903282</v>
      </c>
      <c r="N1618" s="19">
        <f t="shared" si="238"/>
        <v>-5.4233819922999624E-2</v>
      </c>
      <c r="O1618" s="19">
        <f t="shared" si="239"/>
        <v>-2.1975849268737646E-3</v>
      </c>
      <c r="P1618" s="19">
        <f t="shared" si="240"/>
        <v>9.6348687033651573E-3</v>
      </c>
      <c r="Q1618" s="1"/>
    </row>
    <row r="1619" spans="1:17">
      <c r="A1619" s="3">
        <v>40687</v>
      </c>
      <c r="B1619" s="9">
        <f t="shared" si="241"/>
        <v>40687</v>
      </c>
      <c r="C1619" s="5">
        <v>8.61</v>
      </c>
      <c r="D1619" s="5">
        <v>8.8000000000000007</v>
      </c>
      <c r="E1619" s="5">
        <v>8.2899999999999991</v>
      </c>
      <c r="F1619" s="5">
        <v>8.5</v>
      </c>
      <c r="G1619" s="6">
        <v>1333300</v>
      </c>
      <c r="H1619" s="10">
        <v>8.5</v>
      </c>
      <c r="I1619" s="7">
        <f t="shared" si="233"/>
        <v>-1.5063731170336126E-2</v>
      </c>
      <c r="J1619" s="8">
        <f t="shared" si="234"/>
        <v>9.8635210629670755</v>
      </c>
      <c r="K1619" s="8">
        <f t="shared" si="235"/>
        <v>7.8694789370329215</v>
      </c>
      <c r="L1619" s="8">
        <f t="shared" si="236"/>
        <v>8.8664999999999985</v>
      </c>
      <c r="M1619" s="19">
        <f t="shared" si="237"/>
        <v>0.25338934659960854</v>
      </c>
      <c r="N1619" s="19">
        <f t="shared" si="238"/>
        <v>-2.8083499211041672E-2</v>
      </c>
      <c r="O1619" s="19">
        <f t="shared" si="239"/>
        <v>-1.1691108109901712E-3</v>
      </c>
      <c r="P1619" s="19">
        <f t="shared" si="240"/>
        <v>4.6655630008912603E-3</v>
      </c>
      <c r="Q1619" s="1"/>
    </row>
    <row r="1620" spans="1:17">
      <c r="A1620" s="3">
        <v>40688</v>
      </c>
      <c r="B1620" s="9">
        <f t="shared" si="241"/>
        <v>40688</v>
      </c>
      <c r="C1620" s="5">
        <v>8.5</v>
      </c>
      <c r="D1620" s="5">
        <v>8.5</v>
      </c>
      <c r="E1620" s="5">
        <v>8.02</v>
      </c>
      <c r="F1620" s="5">
        <v>8.02</v>
      </c>
      <c r="G1620" s="6">
        <v>872400</v>
      </c>
      <c r="H1620" s="10">
        <v>8.02</v>
      </c>
      <c r="I1620" s="7">
        <f t="shared" si="233"/>
        <v>-5.6470588235294168E-2</v>
      </c>
      <c r="J1620" s="8">
        <f t="shared" si="234"/>
        <v>9.8771135629810463</v>
      </c>
      <c r="K1620" s="8">
        <f t="shared" si="235"/>
        <v>7.8428864370189526</v>
      </c>
      <c r="L1620" s="8">
        <f t="shared" si="236"/>
        <v>8.86</v>
      </c>
      <c r="M1620" s="19">
        <f t="shared" si="237"/>
        <v>0.25937225309809464</v>
      </c>
      <c r="N1620" s="19">
        <f t="shared" si="238"/>
        <v>2.3611515554124479E-2</v>
      </c>
      <c r="O1620" s="19">
        <f t="shared" si="239"/>
        <v>1.3780575848318735E-3</v>
      </c>
      <c r="P1620" s="19">
        <f t="shared" si="240"/>
        <v>-3.3791945091596089E-3</v>
      </c>
      <c r="Q1620" s="1"/>
    </row>
    <row r="1621" spans="1:17">
      <c r="A1621" s="3">
        <v>40689</v>
      </c>
      <c r="B1621" s="9">
        <f t="shared" si="241"/>
        <v>40689</v>
      </c>
      <c r="C1621" s="5">
        <v>8</v>
      </c>
      <c r="D1621" s="5">
        <v>8.25</v>
      </c>
      <c r="E1621" s="5">
        <v>7.47</v>
      </c>
      <c r="F1621" s="5">
        <v>8.16</v>
      </c>
      <c r="G1621" s="6">
        <v>1729100</v>
      </c>
      <c r="H1621" s="10">
        <v>8.16</v>
      </c>
      <c r="I1621" s="7">
        <f t="shared" si="233"/>
        <v>1.7456359102244461E-2</v>
      </c>
      <c r="J1621" s="8">
        <f t="shared" si="234"/>
        <v>9.88603488313138</v>
      </c>
      <c r="K1621" s="8">
        <f t="shared" si="235"/>
        <v>7.8219651168686211</v>
      </c>
      <c r="L1621" s="8">
        <f t="shared" si="236"/>
        <v>8.854000000000001</v>
      </c>
      <c r="M1621" s="19">
        <f t="shared" si="237"/>
        <v>0.26388122874793274</v>
      </c>
      <c r="N1621" s="19">
        <f t="shared" si="238"/>
        <v>1.7384186612022848E-2</v>
      </c>
      <c r="O1621" s="19">
        <f t="shared" si="239"/>
        <v>9.0323150518087001E-4</v>
      </c>
      <c r="P1621" s="19">
        <f t="shared" si="240"/>
        <v>-2.6675536256118033E-3</v>
      </c>
      <c r="Q1621" s="1"/>
    </row>
    <row r="1622" spans="1:17">
      <c r="A1622" s="3">
        <v>40690</v>
      </c>
      <c r="B1622" s="9">
        <f t="shared" si="241"/>
        <v>40690</v>
      </c>
      <c r="C1622" s="5">
        <v>8.16</v>
      </c>
      <c r="D1622" s="5">
        <v>8.18</v>
      </c>
      <c r="E1622" s="5">
        <v>7.98</v>
      </c>
      <c r="F1622" s="5">
        <v>7.99</v>
      </c>
      <c r="G1622" s="6">
        <v>546100</v>
      </c>
      <c r="H1622" s="10">
        <v>7.99</v>
      </c>
      <c r="I1622" s="7">
        <f t="shared" si="233"/>
        <v>-2.0833333333333325E-2</v>
      </c>
      <c r="J1622" s="8">
        <f t="shared" si="234"/>
        <v>9.9019431802895461</v>
      </c>
      <c r="K1622" s="8">
        <f t="shared" si="235"/>
        <v>7.7900568197104541</v>
      </c>
      <c r="L1622" s="8">
        <f t="shared" si="236"/>
        <v>8.8460000000000001</v>
      </c>
      <c r="M1622" s="19">
        <f t="shared" si="237"/>
        <v>0.27110025118630499</v>
      </c>
      <c r="N1622" s="19">
        <f t="shared" si="238"/>
        <v>2.7357089674870636E-2</v>
      </c>
      <c r="O1622" s="19">
        <f t="shared" si="239"/>
        <v>1.6091686248559127E-3</v>
      </c>
      <c r="P1622" s="19">
        <f t="shared" si="240"/>
        <v>-4.0793197977007731E-3</v>
      </c>
      <c r="Q1622" s="1"/>
    </row>
    <row r="1623" spans="1:17">
      <c r="A1623" s="3">
        <v>40693</v>
      </c>
      <c r="B1623" s="9">
        <f t="shared" si="241"/>
        <v>40693</v>
      </c>
      <c r="C1623" s="5">
        <v>7.98</v>
      </c>
      <c r="D1623" s="5">
        <v>7.98</v>
      </c>
      <c r="E1623" s="5">
        <v>7.69</v>
      </c>
      <c r="F1623" s="5">
        <v>7.8</v>
      </c>
      <c r="G1623" s="6">
        <v>400700</v>
      </c>
      <c r="H1623" s="10">
        <v>7.8</v>
      </c>
      <c r="I1623" s="7">
        <f t="shared" si="233"/>
        <v>-2.3779724655819824E-2</v>
      </c>
      <c r="J1623" s="8">
        <f t="shared" si="234"/>
        <v>9.9401343823398065</v>
      </c>
      <c r="K1623" s="8">
        <f t="shared" si="235"/>
        <v>7.7168656176601962</v>
      </c>
      <c r="L1623" s="8">
        <f t="shared" si="236"/>
        <v>8.8285000000000018</v>
      </c>
      <c r="M1623" s="19">
        <f t="shared" si="237"/>
        <v>0.28810515497271544</v>
      </c>
      <c r="N1623" s="19">
        <f t="shared" si="238"/>
        <v>6.2725518371889583E-2</v>
      </c>
      <c r="O1623" s="19">
        <f t="shared" si="239"/>
        <v>3.8569401333550801E-3</v>
      </c>
      <c r="P1623" s="19">
        <f t="shared" si="240"/>
        <v>-9.3954644676106855E-3</v>
      </c>
      <c r="Q1623" s="1"/>
    </row>
    <row r="1624" spans="1:17">
      <c r="A1624" s="3">
        <v>40694</v>
      </c>
      <c r="B1624" s="9">
        <f t="shared" si="241"/>
        <v>40694</v>
      </c>
      <c r="C1624" s="5">
        <v>7.99</v>
      </c>
      <c r="D1624" s="5">
        <v>8.18</v>
      </c>
      <c r="E1624" s="5">
        <v>7.96</v>
      </c>
      <c r="F1624" s="5">
        <v>8.07</v>
      </c>
      <c r="G1624" s="6">
        <v>836100</v>
      </c>
      <c r="H1624" s="10">
        <v>8.07</v>
      </c>
      <c r="I1624" s="7">
        <f t="shared" si="233"/>
        <v>3.4615384615384673E-2</v>
      </c>
      <c r="J1624" s="8">
        <f t="shared" si="234"/>
        <v>9.9490500432737132</v>
      </c>
      <c r="K1624" s="8">
        <f t="shared" si="235"/>
        <v>7.6959499567262899</v>
      </c>
      <c r="L1624" s="8">
        <f t="shared" si="236"/>
        <v>8.8225000000000016</v>
      </c>
      <c r="M1624" s="19">
        <f t="shared" si="237"/>
        <v>0.29276438895996265</v>
      </c>
      <c r="N1624" s="19">
        <f t="shared" si="238"/>
        <v>1.6171991048506088E-2</v>
      </c>
      <c r="O1624" s="19">
        <f t="shared" si="239"/>
        <v>8.9693565408399093E-4</v>
      </c>
      <c r="P1624" s="19">
        <f t="shared" si="240"/>
        <v>-2.7103829417529824E-3</v>
      </c>
      <c r="Q1624" s="1"/>
    </row>
    <row r="1625" spans="1:17">
      <c r="A1625" s="3">
        <v>40695</v>
      </c>
      <c r="B1625" s="9">
        <f t="shared" si="241"/>
        <v>40695</v>
      </c>
      <c r="C1625" s="5">
        <v>8.11</v>
      </c>
      <c r="D1625" s="5">
        <v>8.11</v>
      </c>
      <c r="E1625" s="5">
        <v>7.8</v>
      </c>
      <c r="F1625" s="5">
        <v>7.83</v>
      </c>
      <c r="G1625" s="6">
        <v>258400</v>
      </c>
      <c r="H1625" s="10">
        <v>7.83</v>
      </c>
      <c r="I1625" s="7">
        <f t="shared" si="233"/>
        <v>-2.9739776951672889E-2</v>
      </c>
      <c r="J1625" s="8">
        <f t="shared" si="234"/>
        <v>9.9846913441307201</v>
      </c>
      <c r="K1625" s="8">
        <f t="shared" si="235"/>
        <v>7.5713086558692817</v>
      </c>
      <c r="L1625" s="8">
        <f t="shared" si="236"/>
        <v>8.7780000000000005</v>
      </c>
      <c r="M1625" s="19">
        <f t="shared" si="237"/>
        <v>0.31875370533079289</v>
      </c>
      <c r="N1625" s="19">
        <f t="shared" si="238"/>
        <v>8.8772123082170487E-2</v>
      </c>
      <c r="O1625" s="19">
        <f t="shared" si="239"/>
        <v>3.5823823080579466E-3</v>
      </c>
      <c r="P1625" s="19">
        <f t="shared" si="240"/>
        <v>-1.619570053831642E-2</v>
      </c>
      <c r="Q1625" s="1"/>
    </row>
    <row r="1626" spans="1:17">
      <c r="A1626" s="3">
        <v>40696</v>
      </c>
      <c r="B1626" s="9">
        <f t="shared" si="241"/>
        <v>40696</v>
      </c>
      <c r="C1626" s="5">
        <v>7.8</v>
      </c>
      <c r="D1626" s="5">
        <v>7.84</v>
      </c>
      <c r="E1626" s="5">
        <v>7.61</v>
      </c>
      <c r="F1626" s="5">
        <v>7.72</v>
      </c>
      <c r="G1626" s="6">
        <v>492900</v>
      </c>
      <c r="H1626" s="10">
        <v>7.72</v>
      </c>
      <c r="I1626" s="7">
        <f t="shared" si="233"/>
        <v>-1.404853128991064E-2</v>
      </c>
      <c r="J1626" s="8">
        <f t="shared" si="234"/>
        <v>9.9697773642369256</v>
      </c>
      <c r="K1626" s="8">
        <f t="shared" si="235"/>
        <v>7.4322226357630745</v>
      </c>
      <c r="L1626" s="8">
        <f t="shared" si="236"/>
        <v>8.7010000000000005</v>
      </c>
      <c r="M1626" s="19">
        <f t="shared" si="237"/>
        <v>0.34142609187504747</v>
      </c>
      <c r="N1626" s="19">
        <f t="shared" si="238"/>
        <v>7.1128228990235146E-2</v>
      </c>
      <c r="O1626" s="19">
        <f t="shared" si="239"/>
        <v>-1.4936846197615671E-3</v>
      </c>
      <c r="P1626" s="19">
        <f t="shared" si="240"/>
        <v>-1.8370142656697484E-2</v>
      </c>
      <c r="Q1626" s="1"/>
    </row>
    <row r="1627" spans="1:17">
      <c r="A1627" s="3">
        <v>40697</v>
      </c>
      <c r="B1627" s="9">
        <f t="shared" si="241"/>
        <v>40697</v>
      </c>
      <c r="C1627" s="5">
        <v>7.78</v>
      </c>
      <c r="D1627" s="5">
        <v>7.82</v>
      </c>
      <c r="E1627" s="5">
        <v>7.46</v>
      </c>
      <c r="F1627" s="5">
        <v>7.48</v>
      </c>
      <c r="G1627" s="6">
        <v>535000</v>
      </c>
      <c r="H1627" s="10">
        <v>7.48</v>
      </c>
      <c r="I1627" s="7">
        <f t="shared" si="233"/>
        <v>-3.1088082901554317E-2</v>
      </c>
      <c r="J1627" s="8">
        <f t="shared" si="234"/>
        <v>9.960222152374147</v>
      </c>
      <c r="K1627" s="8">
        <f t="shared" si="235"/>
        <v>7.2647778476258544</v>
      </c>
      <c r="L1627" s="8">
        <f t="shared" si="236"/>
        <v>8.6125000000000007</v>
      </c>
      <c r="M1627" s="19">
        <f t="shared" si="237"/>
        <v>0.3710291438063959</v>
      </c>
      <c r="N1627" s="19">
        <f t="shared" si="238"/>
        <v>8.6704129051104667E-2</v>
      </c>
      <c r="O1627" s="19">
        <f t="shared" si="239"/>
        <v>-9.5841777741743764E-4</v>
      </c>
      <c r="P1627" s="19">
        <f t="shared" si="240"/>
        <v>-2.2529571077633405E-2</v>
      </c>
      <c r="Q1627" s="1"/>
    </row>
    <row r="1628" spans="1:17">
      <c r="A1628" s="3">
        <v>40700</v>
      </c>
      <c r="B1628" s="9">
        <f t="shared" si="241"/>
        <v>40700</v>
      </c>
      <c r="C1628" s="5">
        <v>7.37</v>
      </c>
      <c r="D1628" s="5">
        <v>7.55</v>
      </c>
      <c r="E1628" s="5">
        <v>7.17</v>
      </c>
      <c r="F1628" s="5">
        <v>7.55</v>
      </c>
      <c r="G1628" s="6">
        <v>954800</v>
      </c>
      <c r="H1628" s="10">
        <v>7.55</v>
      </c>
      <c r="I1628" s="7">
        <f t="shared" si="233"/>
        <v>9.3582887700533954E-3</v>
      </c>
      <c r="J1628" s="8">
        <f t="shared" si="234"/>
        <v>9.8925450812268423</v>
      </c>
      <c r="K1628" s="8">
        <f t="shared" si="235"/>
        <v>7.1474549187731569</v>
      </c>
      <c r="L1628" s="8">
        <f t="shared" si="236"/>
        <v>8.52</v>
      </c>
      <c r="M1628" s="19">
        <f t="shared" si="237"/>
        <v>0.38406540421032465</v>
      </c>
      <c r="N1628" s="19">
        <f t="shared" si="238"/>
        <v>3.5135408152010571E-2</v>
      </c>
      <c r="O1628" s="19">
        <f t="shared" si="239"/>
        <v>-6.7947351085109083E-3</v>
      </c>
      <c r="P1628" s="19">
        <f t="shared" si="240"/>
        <v>-1.6149554922872001E-2</v>
      </c>
      <c r="Q1628" s="1"/>
    </row>
    <row r="1629" spans="1:17">
      <c r="A1629" s="3">
        <v>40701</v>
      </c>
      <c r="B1629" s="9">
        <f t="shared" si="241"/>
        <v>40701</v>
      </c>
      <c r="C1629" s="5">
        <v>7.75</v>
      </c>
      <c r="D1629" s="5">
        <v>8.25</v>
      </c>
      <c r="E1629" s="5">
        <v>7.63</v>
      </c>
      <c r="F1629" s="5">
        <v>8.2100000000000009</v>
      </c>
      <c r="G1629" s="6">
        <v>878900</v>
      </c>
      <c r="H1629" s="10">
        <v>8.2100000000000009</v>
      </c>
      <c r="I1629" s="7">
        <f t="shared" si="233"/>
        <v>8.7417218543046502E-2</v>
      </c>
      <c r="J1629" s="8">
        <f t="shared" si="234"/>
        <v>9.7352174786699219</v>
      </c>
      <c r="K1629" s="8">
        <f t="shared" si="235"/>
        <v>7.1657825213300779</v>
      </c>
      <c r="L1629" s="8">
        <f t="shared" si="236"/>
        <v>8.4504999999999999</v>
      </c>
      <c r="M1629" s="19">
        <f t="shared" si="237"/>
        <v>0.35857004447058183</v>
      </c>
      <c r="N1629" s="19">
        <f t="shared" si="238"/>
        <v>-6.6382859430319491E-2</v>
      </c>
      <c r="O1629" s="19">
        <f t="shared" si="239"/>
        <v>-1.5903652827974686E-2</v>
      </c>
      <c r="P1629" s="19">
        <f t="shared" si="240"/>
        <v>2.5642138027037594E-3</v>
      </c>
      <c r="Q1629" s="1"/>
    </row>
    <row r="1630" spans="1:17">
      <c r="A1630" s="3">
        <v>40702</v>
      </c>
      <c r="B1630" s="9">
        <f t="shared" si="241"/>
        <v>40702</v>
      </c>
      <c r="C1630" s="5">
        <v>8.35</v>
      </c>
      <c r="D1630" s="5">
        <v>8.35</v>
      </c>
      <c r="E1630" s="5">
        <v>7.86</v>
      </c>
      <c r="F1630" s="5">
        <v>7.95</v>
      </c>
      <c r="G1630" s="6">
        <v>1038400</v>
      </c>
      <c r="H1630" s="10">
        <v>7.95</v>
      </c>
      <c r="I1630" s="7">
        <f t="shared" si="233"/>
        <v>-3.1668696711327729E-2</v>
      </c>
      <c r="J1630" s="8">
        <f t="shared" si="234"/>
        <v>9.5254079929211954</v>
      </c>
      <c r="K1630" s="8">
        <f t="shared" si="235"/>
        <v>7.199592007078806</v>
      </c>
      <c r="L1630" s="8">
        <f t="shared" si="236"/>
        <v>8.3625000000000007</v>
      </c>
      <c r="M1630" s="19">
        <f t="shared" si="237"/>
        <v>0.32304830378660254</v>
      </c>
      <c r="N1630" s="19">
        <f t="shared" si="238"/>
        <v>-9.9064997848401129E-2</v>
      </c>
      <c r="O1630" s="19">
        <f t="shared" si="239"/>
        <v>-2.1551597199387044E-2</v>
      </c>
      <c r="P1630" s="19">
        <f t="shared" si="240"/>
        <v>4.7181847408972934E-3</v>
      </c>
      <c r="Q1630" s="1"/>
    </row>
    <row r="1631" spans="1:17">
      <c r="A1631" s="3">
        <v>40703</v>
      </c>
      <c r="B1631" s="9">
        <f t="shared" si="241"/>
        <v>40703</v>
      </c>
      <c r="C1631" s="5">
        <v>8.2799999999999994</v>
      </c>
      <c r="D1631" s="5">
        <v>8.8800000000000008</v>
      </c>
      <c r="E1631" s="5">
        <v>8.2799999999999994</v>
      </c>
      <c r="F1631" s="5">
        <v>8.59</v>
      </c>
      <c r="G1631" s="6">
        <v>1604400</v>
      </c>
      <c r="H1631" s="10">
        <v>8.59</v>
      </c>
      <c r="I1631" s="7">
        <f t="shared" si="233"/>
        <v>8.0503144654088005E-2</v>
      </c>
      <c r="J1631" s="8">
        <f t="shared" si="234"/>
        <v>9.4317615545612039</v>
      </c>
      <c r="K1631" s="8">
        <f t="shared" si="235"/>
        <v>7.2302384454387942</v>
      </c>
      <c r="L1631" s="8">
        <f t="shared" si="236"/>
        <v>8.3309999999999995</v>
      </c>
      <c r="M1631" s="19">
        <f t="shared" si="237"/>
        <v>0.30448831331575843</v>
      </c>
      <c r="N1631" s="19">
        <f t="shared" si="238"/>
        <v>-5.7452678913009765E-2</v>
      </c>
      <c r="O1631" s="19">
        <f t="shared" si="239"/>
        <v>-9.831225962140925E-3</v>
      </c>
      <c r="P1631" s="19">
        <f t="shared" si="240"/>
        <v>4.2566909805244477E-3</v>
      </c>
      <c r="Q1631" s="1"/>
    </row>
    <row r="1632" spans="1:17">
      <c r="A1632" s="3">
        <v>40704</v>
      </c>
      <c r="B1632" s="9">
        <f t="shared" si="241"/>
        <v>40704</v>
      </c>
      <c r="C1632" s="5">
        <v>8.85</v>
      </c>
      <c r="D1632" s="5">
        <v>8.94</v>
      </c>
      <c r="E1632" s="5">
        <v>8.4600000000000009</v>
      </c>
      <c r="F1632" s="5">
        <v>8.6</v>
      </c>
      <c r="G1632" s="6">
        <v>874600</v>
      </c>
      <c r="H1632" s="10">
        <v>8.6</v>
      </c>
      <c r="I1632" s="7">
        <f t="shared" si="233"/>
        <v>1.1641443538998588E-3</v>
      </c>
      <c r="J1632" s="8">
        <f t="shared" si="234"/>
        <v>9.4184989711929319</v>
      </c>
      <c r="K1632" s="8">
        <f t="shared" si="235"/>
        <v>7.2315010288070676</v>
      </c>
      <c r="L1632" s="8">
        <f t="shared" si="236"/>
        <v>8.3249999999999993</v>
      </c>
      <c r="M1632" s="19">
        <f t="shared" si="237"/>
        <v>0.30242655482918995</v>
      </c>
      <c r="N1632" s="19">
        <f t="shared" si="238"/>
        <v>-6.7712237100883603E-3</v>
      </c>
      <c r="O1632" s="19">
        <f t="shared" si="239"/>
        <v>-1.4061618597491184E-3</v>
      </c>
      <c r="P1632" s="19">
        <f t="shared" si="240"/>
        <v>1.7462541212175963E-4</v>
      </c>
      <c r="Q1632" s="1"/>
    </row>
    <row r="1633" spans="1:17">
      <c r="A1633" s="3">
        <v>40708</v>
      </c>
      <c r="B1633" s="9">
        <f t="shared" si="241"/>
        <v>40708</v>
      </c>
      <c r="C1633" s="5">
        <v>8.6</v>
      </c>
      <c r="D1633" s="5">
        <v>8.66</v>
      </c>
      <c r="E1633" s="5">
        <v>8.41</v>
      </c>
      <c r="F1633" s="5">
        <v>8.5299999999999994</v>
      </c>
      <c r="G1633" s="6">
        <v>742800</v>
      </c>
      <c r="H1633" s="10">
        <v>8.5299999999999994</v>
      </c>
      <c r="I1633" s="7">
        <f t="shared" si="233"/>
        <v>-8.1395348837209631E-3</v>
      </c>
      <c r="J1633" s="8">
        <f t="shared" si="234"/>
        <v>9.3848830787945232</v>
      </c>
      <c r="K1633" s="8">
        <f t="shared" si="235"/>
        <v>7.2361169212054754</v>
      </c>
      <c r="L1633" s="8">
        <f t="shared" si="236"/>
        <v>8.3104999999999993</v>
      </c>
      <c r="M1633" s="19">
        <f t="shared" si="237"/>
        <v>0.2969501710637204</v>
      </c>
      <c r="N1633" s="19">
        <f t="shared" si="238"/>
        <v>-1.8108144533017623E-2</v>
      </c>
      <c r="O1633" s="19">
        <f t="shared" si="239"/>
        <v>-3.5691347953877772E-3</v>
      </c>
      <c r="P1633" s="19">
        <f t="shared" si="240"/>
        <v>6.3830349743714627E-4</v>
      </c>
      <c r="Q1633" s="1"/>
    </row>
    <row r="1634" spans="1:17">
      <c r="A1634" s="3">
        <v>40709</v>
      </c>
      <c r="B1634" s="9">
        <f t="shared" si="241"/>
        <v>40709</v>
      </c>
      <c r="C1634" s="5">
        <v>8.66</v>
      </c>
      <c r="D1634" s="5">
        <v>8.8699999999999992</v>
      </c>
      <c r="E1634" s="5">
        <v>8.56</v>
      </c>
      <c r="F1634" s="5">
        <v>8.75</v>
      </c>
      <c r="G1634" s="6">
        <v>1146400</v>
      </c>
      <c r="H1634" s="10">
        <v>8.75</v>
      </c>
      <c r="I1634" s="7">
        <f t="shared" si="233"/>
        <v>2.5791324736225165E-2</v>
      </c>
      <c r="J1634" s="8">
        <f t="shared" si="234"/>
        <v>9.362813191086051</v>
      </c>
      <c r="K1634" s="8">
        <f t="shared" si="235"/>
        <v>7.2431868089139471</v>
      </c>
      <c r="L1634" s="8">
        <f t="shared" si="236"/>
        <v>8.302999999999999</v>
      </c>
      <c r="M1634" s="19">
        <f t="shared" si="237"/>
        <v>0.29263726562506309</v>
      </c>
      <c r="N1634" s="19">
        <f t="shared" si="238"/>
        <v>-1.4524003886604381E-2</v>
      </c>
      <c r="O1634" s="19">
        <f t="shared" si="239"/>
        <v>-2.3516422658839378E-3</v>
      </c>
      <c r="P1634" s="19">
        <f t="shared" si="240"/>
        <v>9.7702784317280338E-4</v>
      </c>
      <c r="Q1634" s="1"/>
    </row>
    <row r="1635" spans="1:17">
      <c r="A1635" s="3">
        <v>40710</v>
      </c>
      <c r="B1635" s="9">
        <f t="shared" si="241"/>
        <v>40710</v>
      </c>
      <c r="C1635" s="5">
        <v>8.49</v>
      </c>
      <c r="D1635" s="5">
        <v>8.6300000000000008</v>
      </c>
      <c r="E1635" s="5">
        <v>8.1999999999999993</v>
      </c>
      <c r="F1635" s="5">
        <v>8.2799999999999994</v>
      </c>
      <c r="G1635" s="6">
        <v>1900300</v>
      </c>
      <c r="H1635" s="10">
        <v>8.2799999999999994</v>
      </c>
      <c r="I1635" s="7">
        <f t="shared" si="233"/>
        <v>-5.3714285714285791E-2</v>
      </c>
      <c r="J1635" s="8">
        <f t="shared" si="234"/>
        <v>9.2653071456850782</v>
      </c>
      <c r="K1635" s="8">
        <f t="shared" si="235"/>
        <v>7.2626928543149205</v>
      </c>
      <c r="L1635" s="8">
        <f t="shared" si="236"/>
        <v>8.2639999999999993</v>
      </c>
      <c r="M1635" s="19">
        <f t="shared" si="237"/>
        <v>0.27573991239080997</v>
      </c>
      <c r="N1635" s="19">
        <f t="shared" si="238"/>
        <v>-5.7741631771199606E-2</v>
      </c>
      <c r="O1635" s="19">
        <f t="shared" si="239"/>
        <v>-1.0414182512346219E-2</v>
      </c>
      <c r="P1635" s="19">
        <f t="shared" si="240"/>
        <v>2.6930197875012713E-3</v>
      </c>
      <c r="Q1635" s="1"/>
    </row>
    <row r="1636" spans="1:17">
      <c r="A1636" s="3">
        <v>40711</v>
      </c>
      <c r="B1636" s="9">
        <f t="shared" si="241"/>
        <v>40711</v>
      </c>
      <c r="C1636" s="5">
        <v>8.35</v>
      </c>
      <c r="D1636" s="5">
        <v>8.5</v>
      </c>
      <c r="E1636" s="5">
        <v>8.33</v>
      </c>
      <c r="F1636" s="5">
        <v>8.42</v>
      </c>
      <c r="G1636" s="6">
        <v>853600</v>
      </c>
      <c r="H1636" s="10">
        <v>8.42</v>
      </c>
      <c r="I1636" s="7">
        <f t="shared" si="233"/>
        <v>1.6908212560386545E-2</v>
      </c>
      <c r="J1636" s="8">
        <f t="shared" si="234"/>
        <v>9.1001106627433348</v>
      </c>
      <c r="K1636" s="8">
        <f t="shared" si="235"/>
        <v>7.337889337256664</v>
      </c>
      <c r="L1636" s="8">
        <f t="shared" si="236"/>
        <v>8.2189999999999994</v>
      </c>
      <c r="M1636" s="19">
        <f t="shared" si="237"/>
        <v>0.24015370694394977</v>
      </c>
      <c r="N1636" s="19">
        <f t="shared" si="238"/>
        <v>-0.12905714351726993</v>
      </c>
      <c r="O1636" s="19">
        <f t="shared" si="239"/>
        <v>-1.7829574383691812E-2</v>
      </c>
      <c r="P1636" s="19">
        <f t="shared" si="240"/>
        <v>1.0353801881772777E-2</v>
      </c>
      <c r="Q1636" s="1"/>
    </row>
    <row r="1637" spans="1:17">
      <c r="A1637" s="3">
        <v>40714</v>
      </c>
      <c r="B1637" s="9">
        <f t="shared" si="241"/>
        <v>40714</v>
      </c>
      <c r="C1637" s="5">
        <v>8.6300000000000008</v>
      </c>
      <c r="D1637" s="5">
        <v>8.84</v>
      </c>
      <c r="E1637" s="5">
        <v>8.0299999999999994</v>
      </c>
      <c r="F1637" s="5">
        <v>8.15</v>
      </c>
      <c r="G1637" s="6">
        <v>809100</v>
      </c>
      <c r="H1637" s="10">
        <v>8.15</v>
      </c>
      <c r="I1637" s="7">
        <f t="shared" si="233"/>
        <v>-3.206650831353914E-2</v>
      </c>
      <c r="J1637" s="8">
        <f t="shared" si="234"/>
        <v>8.8897657481991033</v>
      </c>
      <c r="K1637" s="8">
        <f t="shared" si="235"/>
        <v>7.4332342518008971</v>
      </c>
      <c r="L1637" s="8">
        <f t="shared" si="236"/>
        <v>8.1615000000000002</v>
      </c>
      <c r="M1637" s="19">
        <f t="shared" si="237"/>
        <v>0.19594855308714682</v>
      </c>
      <c r="N1637" s="19">
        <f t="shared" si="238"/>
        <v>-0.18407025408573077</v>
      </c>
      <c r="O1637" s="19">
        <f t="shared" si="239"/>
        <v>-2.3114544684099545E-2</v>
      </c>
      <c r="P1637" s="19">
        <f t="shared" si="240"/>
        <v>1.299350673771249E-2</v>
      </c>
      <c r="Q1637" s="1"/>
    </row>
    <row r="1638" spans="1:17">
      <c r="A1638" s="3">
        <v>40715</v>
      </c>
      <c r="B1638" s="9">
        <f t="shared" si="241"/>
        <v>40715</v>
      </c>
      <c r="C1638" s="5">
        <v>8.02</v>
      </c>
      <c r="D1638" s="5">
        <v>8.4</v>
      </c>
      <c r="E1638" s="5">
        <v>7.96</v>
      </c>
      <c r="F1638" s="5">
        <v>8.1300000000000008</v>
      </c>
      <c r="G1638" s="6">
        <v>902100</v>
      </c>
      <c r="H1638" s="10">
        <v>8.1300000000000008</v>
      </c>
      <c r="I1638" s="7">
        <f t="shared" si="233"/>
        <v>-2.4539877300612974E-3</v>
      </c>
      <c r="J1638" s="8">
        <f t="shared" si="234"/>
        <v>8.832323971992917</v>
      </c>
      <c r="K1638" s="8">
        <f t="shared" si="235"/>
        <v>7.4406760280070827</v>
      </c>
      <c r="L1638" s="8">
        <f t="shared" si="236"/>
        <v>8.1364999999999998</v>
      </c>
      <c r="M1638" s="19">
        <f t="shared" si="237"/>
        <v>0.18703246032317503</v>
      </c>
      <c r="N1638" s="19">
        <f t="shared" si="238"/>
        <v>-4.5502212818108519E-2</v>
      </c>
      <c r="O1638" s="19">
        <f t="shared" si="239"/>
        <v>-6.4615624115655574E-3</v>
      </c>
      <c r="P1638" s="19">
        <f t="shared" si="240"/>
        <v>1.0011491571629957E-3</v>
      </c>
      <c r="Q1638" s="1"/>
    </row>
    <row r="1639" spans="1:17">
      <c r="A1639" s="3">
        <v>40716</v>
      </c>
      <c r="B1639" s="9">
        <f t="shared" si="241"/>
        <v>40716</v>
      </c>
      <c r="C1639" s="5">
        <v>8.2200000000000006</v>
      </c>
      <c r="D1639" s="5">
        <v>8.49</v>
      </c>
      <c r="E1639" s="5">
        <v>8.2200000000000006</v>
      </c>
      <c r="F1639" s="5">
        <v>8.4</v>
      </c>
      <c r="G1639" s="6">
        <v>296800</v>
      </c>
      <c r="H1639" s="10">
        <v>8.4</v>
      </c>
      <c r="I1639" s="7">
        <f t="shared" si="233"/>
        <v>3.3210332103320979E-2</v>
      </c>
      <c r="J1639" s="8">
        <f t="shared" si="234"/>
        <v>8.8181811487145971</v>
      </c>
      <c r="K1639" s="8">
        <f t="shared" si="235"/>
        <v>7.444818851285401</v>
      </c>
      <c r="L1639" s="8">
        <f t="shared" si="236"/>
        <v>8.1314999999999991</v>
      </c>
      <c r="M1639" s="19">
        <f t="shared" si="237"/>
        <v>0.18447222489397111</v>
      </c>
      <c r="N1639" s="19">
        <f t="shared" si="238"/>
        <v>-1.3688722400272461E-2</v>
      </c>
      <c r="O1639" s="19">
        <f t="shared" si="239"/>
        <v>-1.6012573047780386E-3</v>
      </c>
      <c r="P1639" s="19">
        <f t="shared" si="240"/>
        <v>5.5678049450405814E-4</v>
      </c>
      <c r="Q1639" s="1"/>
    </row>
    <row r="1640" spans="1:17">
      <c r="A1640" s="3">
        <v>40717</v>
      </c>
      <c r="B1640" s="9">
        <f t="shared" si="241"/>
        <v>40717</v>
      </c>
      <c r="C1640" s="5">
        <v>8.35</v>
      </c>
      <c r="D1640" s="5">
        <v>8.4600000000000009</v>
      </c>
      <c r="E1640" s="5">
        <v>8.2100000000000009</v>
      </c>
      <c r="F1640" s="5">
        <v>8.2100000000000009</v>
      </c>
      <c r="G1640" s="6">
        <v>828900</v>
      </c>
      <c r="H1640" s="10">
        <v>8.2100000000000009</v>
      </c>
      <c r="I1640" s="7">
        <f t="shared" si="233"/>
        <v>-2.261904761904756E-2</v>
      </c>
      <c r="J1640" s="8">
        <f t="shared" si="234"/>
        <v>8.8265041940061355</v>
      </c>
      <c r="K1640" s="8">
        <f t="shared" si="235"/>
        <v>7.4554958059938681</v>
      </c>
      <c r="L1640" s="8">
        <f t="shared" si="236"/>
        <v>8.1410000000000018</v>
      </c>
      <c r="M1640" s="19">
        <f t="shared" si="237"/>
        <v>0.18389231564050257</v>
      </c>
      <c r="N1640" s="19">
        <f t="shared" si="238"/>
        <v>-3.1436128327820357E-3</v>
      </c>
      <c r="O1640" s="19">
        <f t="shared" si="239"/>
        <v>9.4385056863473553E-4</v>
      </c>
      <c r="P1640" s="19">
        <f t="shared" si="240"/>
        <v>1.4341456685173241E-3</v>
      </c>
      <c r="Q1640" s="1"/>
    </row>
    <row r="1641" spans="1:17">
      <c r="A1641" s="3">
        <v>40718</v>
      </c>
      <c r="B1641" s="9">
        <f t="shared" si="241"/>
        <v>40718</v>
      </c>
      <c r="C1641" s="5">
        <v>8.15</v>
      </c>
      <c r="D1641" s="5">
        <v>8.3699999999999992</v>
      </c>
      <c r="E1641" s="5">
        <v>8.15</v>
      </c>
      <c r="F1641" s="5">
        <v>8.24</v>
      </c>
      <c r="G1641" s="6">
        <v>359400</v>
      </c>
      <c r="H1641" s="10">
        <v>8.24</v>
      </c>
      <c r="I1641" s="7">
        <f t="shared" si="233"/>
        <v>3.6540803897684966E-3</v>
      </c>
      <c r="J1641" s="8">
        <f t="shared" si="234"/>
        <v>8.8318333131117033</v>
      </c>
      <c r="K1641" s="8">
        <f t="shared" si="235"/>
        <v>7.4581666868882959</v>
      </c>
      <c r="L1641" s="8">
        <f t="shared" si="236"/>
        <v>8.1449999999999996</v>
      </c>
      <c r="M1641" s="19">
        <f t="shared" si="237"/>
        <v>0.18418288084635584</v>
      </c>
      <c r="N1641" s="19">
        <f t="shared" si="238"/>
        <v>1.5800834572191013E-3</v>
      </c>
      <c r="O1641" s="19">
        <f t="shared" si="239"/>
        <v>6.0376327801290176E-4</v>
      </c>
      <c r="P1641" s="19">
        <f t="shared" si="240"/>
        <v>3.5824322941480747E-4</v>
      </c>
      <c r="Q1641" s="1"/>
    </row>
    <row r="1642" spans="1:17">
      <c r="A1642" s="3">
        <v>40721</v>
      </c>
      <c r="B1642" s="9">
        <f t="shared" si="241"/>
        <v>40721</v>
      </c>
      <c r="C1642" s="5">
        <v>8.1</v>
      </c>
      <c r="D1642" s="5">
        <v>8.24</v>
      </c>
      <c r="E1642" s="5">
        <v>7.93</v>
      </c>
      <c r="F1642" s="5">
        <v>8.19</v>
      </c>
      <c r="G1642" s="6">
        <v>352100</v>
      </c>
      <c r="H1642" s="10">
        <v>8.19</v>
      </c>
      <c r="I1642" s="7">
        <f t="shared" si="233"/>
        <v>-6.0679611650486295E-3</v>
      </c>
      <c r="J1642" s="8">
        <f t="shared" si="234"/>
        <v>8.8383300812930763</v>
      </c>
      <c r="K1642" s="8">
        <f t="shared" si="235"/>
        <v>7.4716699187069269</v>
      </c>
      <c r="L1642" s="8">
        <f t="shared" si="236"/>
        <v>8.1550000000000011</v>
      </c>
      <c r="M1642" s="19">
        <f t="shared" si="237"/>
        <v>0.18291227763748272</v>
      </c>
      <c r="N1642" s="19">
        <f t="shared" si="238"/>
        <v>-6.8985955862697753E-3</v>
      </c>
      <c r="O1642" s="19">
        <f t="shared" si="239"/>
        <v>7.3560810661224085E-4</v>
      </c>
      <c r="P1642" s="19">
        <f t="shared" si="240"/>
        <v>1.8105296362402479E-3</v>
      </c>
      <c r="Q1642" s="1"/>
    </row>
    <row r="1643" spans="1:17">
      <c r="A1643" s="3">
        <v>40722</v>
      </c>
      <c r="B1643" s="9">
        <f t="shared" si="241"/>
        <v>40722</v>
      </c>
      <c r="C1643" s="5">
        <v>8.5500000000000007</v>
      </c>
      <c r="D1643" s="5">
        <v>8.5500000000000007</v>
      </c>
      <c r="E1643" s="5">
        <v>8.0299999999999994</v>
      </c>
      <c r="F1643" s="5">
        <v>8.1</v>
      </c>
      <c r="G1643" s="6">
        <v>593400</v>
      </c>
      <c r="H1643" s="10">
        <v>8.1</v>
      </c>
      <c r="I1643" s="7">
        <f t="shared" si="233"/>
        <v>-1.0989010989010973E-2</v>
      </c>
      <c r="J1643" s="8">
        <f t="shared" si="234"/>
        <v>8.8344095122738686</v>
      </c>
      <c r="K1643" s="8">
        <f t="shared" si="235"/>
        <v>7.5055904877261312</v>
      </c>
      <c r="L1643" s="8">
        <f t="shared" si="236"/>
        <v>8.17</v>
      </c>
      <c r="M1643" s="19">
        <f t="shared" si="237"/>
        <v>0.17704390170510248</v>
      </c>
      <c r="N1643" s="19">
        <f t="shared" si="238"/>
        <v>-3.2083007265432902E-2</v>
      </c>
      <c r="O1643" s="19">
        <f t="shared" si="239"/>
        <v>-4.4358707845793465E-4</v>
      </c>
      <c r="P1643" s="19">
        <f t="shared" si="240"/>
        <v>4.5398912677174028E-3</v>
      </c>
      <c r="Q1643" s="1"/>
    </row>
    <row r="1644" spans="1:17">
      <c r="A1644" s="3">
        <v>40723</v>
      </c>
      <c r="B1644" s="9">
        <f t="shared" si="241"/>
        <v>40723</v>
      </c>
      <c r="C1644" s="5">
        <v>8.36</v>
      </c>
      <c r="D1644" s="5">
        <v>8.43</v>
      </c>
      <c r="E1644" s="5">
        <v>8.19</v>
      </c>
      <c r="F1644" s="5">
        <v>8.26</v>
      </c>
      <c r="G1644" s="6">
        <v>368100</v>
      </c>
      <c r="H1644" s="10">
        <v>8.26</v>
      </c>
      <c r="I1644" s="7">
        <f t="shared" ref="I1644:I1683" si="242">IF(A1645&gt;A1644,(H1644-H1643)/H1643, (H1644-H1645)/H1645)</f>
        <v>1.9753086419753103E-2</v>
      </c>
      <c r="J1644" s="8">
        <f t="shared" ref="J1644:J1683" si="243">(L1644)+2*STDEVPA(H1625:H1644)</f>
        <v>8.8433516400522034</v>
      </c>
      <c r="K1644" s="8">
        <f t="shared" ref="K1644:K1683" si="244">(L1644)-(2*STDEVPA(H1625:H1644))</f>
        <v>7.5156483599477975</v>
      </c>
      <c r="L1644" s="8">
        <f t="shared" ref="L1644:L1683" si="245">AVERAGE(H1625:H1644)</f>
        <v>8.1795000000000009</v>
      </c>
      <c r="M1644" s="19">
        <f t="shared" ref="M1644:M1683" si="246">(J1644-K1644)/K1644</f>
        <v>0.17665851520940876</v>
      </c>
      <c r="N1644" s="19">
        <f t="shared" ref="N1644:N1683" si="247">IF(A1645&gt;A1644,(M1644-M1643)/M1643, (M1644-M1645)/M1645)</f>
        <v>-2.1767849216046543E-3</v>
      </c>
      <c r="O1644" s="19">
        <f t="shared" ref="O1644:O1683" si="248">IF(A1645&gt;A1644,(J1644-J1643)/J1643, (J1644-J1645)/J1645)</f>
        <v>1.0121930351894241E-3</v>
      </c>
      <c r="P1644" s="19">
        <f t="shared" ref="P1644:P1683" si="249">IF(A1645&gt;A1644,(K1644-K1643)/K1643, (K1644-K1645)/K1645)</f>
        <v>1.34005075791356E-3</v>
      </c>
      <c r="Q1644" s="1"/>
    </row>
    <row r="1645" spans="1:17">
      <c r="A1645" s="3">
        <v>40724</v>
      </c>
      <c r="B1645" s="9">
        <f t="shared" si="241"/>
        <v>40724</v>
      </c>
      <c r="C1645" s="5">
        <v>8.6</v>
      </c>
      <c r="D1645" s="5">
        <v>8.7200000000000006</v>
      </c>
      <c r="E1645" s="5">
        <v>8.5399999999999991</v>
      </c>
      <c r="F1645" s="5">
        <v>8.65</v>
      </c>
      <c r="G1645" s="6">
        <v>988700</v>
      </c>
      <c r="H1645" s="10">
        <v>8.65</v>
      </c>
      <c r="I1645" s="7">
        <f t="shared" si="242"/>
        <v>4.721549636803881E-2</v>
      </c>
      <c r="J1645" s="8">
        <f t="shared" si="243"/>
        <v>8.894160893922157</v>
      </c>
      <c r="K1645" s="8">
        <f t="shared" si="244"/>
        <v>7.5468391060778419</v>
      </c>
      <c r="L1645" s="8">
        <f t="shared" si="245"/>
        <v>8.2204999999999995</v>
      </c>
      <c r="M1645" s="19">
        <f t="shared" si="246"/>
        <v>0.17852795970689905</v>
      </c>
      <c r="N1645" s="19">
        <f t="shared" si="247"/>
        <v>1.0582249574973961E-2</v>
      </c>
      <c r="O1645" s="19">
        <f t="shared" si="248"/>
        <v>5.7454747858079833E-3</v>
      </c>
      <c r="P1645" s="19">
        <f t="shared" si="249"/>
        <v>4.1501071679012286E-3</v>
      </c>
      <c r="Q1645" s="1"/>
    </row>
    <row r="1646" spans="1:17">
      <c r="A1646" s="3">
        <v>40725</v>
      </c>
      <c r="B1646" s="9">
        <f t="shared" si="241"/>
        <v>40725</v>
      </c>
      <c r="C1646" s="5">
        <v>8.83</v>
      </c>
      <c r="D1646" s="5">
        <v>9.0500000000000007</v>
      </c>
      <c r="E1646" s="5">
        <v>8.58</v>
      </c>
      <c r="F1646" s="5">
        <v>8.67</v>
      </c>
      <c r="G1646" s="6">
        <v>555200</v>
      </c>
      <c r="H1646" s="10">
        <v>8.67</v>
      </c>
      <c r="I1646" s="7">
        <f t="shared" si="242"/>
        <v>2.3121387283236501E-3</v>
      </c>
      <c r="J1646" s="8">
        <f t="shared" si="243"/>
        <v>8.9276241353983323</v>
      </c>
      <c r="K1646" s="8">
        <f t="shared" si="244"/>
        <v>7.6083758646016646</v>
      </c>
      <c r="L1646" s="8">
        <f t="shared" si="245"/>
        <v>8.2679999999999989</v>
      </c>
      <c r="M1646" s="19">
        <f t="shared" si="246"/>
        <v>0.17339420321418844</v>
      </c>
      <c r="N1646" s="19">
        <f t="shared" si="247"/>
        <v>-2.8756036315762713E-2</v>
      </c>
      <c r="O1646" s="19">
        <f t="shared" si="248"/>
        <v>3.7623831944666609E-3</v>
      </c>
      <c r="P1646" s="19">
        <f t="shared" si="249"/>
        <v>8.1539777990316618E-3</v>
      </c>
      <c r="Q1646" s="1"/>
    </row>
    <row r="1647" spans="1:17">
      <c r="A1647" s="3">
        <v>40728</v>
      </c>
      <c r="B1647" s="9">
        <f t="shared" si="241"/>
        <v>40728</v>
      </c>
      <c r="C1647" s="5">
        <v>8.9499999999999993</v>
      </c>
      <c r="D1647" s="5">
        <v>8.9499999999999993</v>
      </c>
      <c r="E1647" s="5">
        <v>8.66</v>
      </c>
      <c r="F1647" s="5">
        <v>8.69</v>
      </c>
      <c r="G1647" s="6">
        <v>545900</v>
      </c>
      <c r="H1647" s="10">
        <v>8.69</v>
      </c>
      <c r="I1647" s="7">
        <f t="shared" si="242"/>
        <v>2.3068050749711156E-3</v>
      </c>
      <c r="J1647" s="8">
        <f t="shared" si="243"/>
        <v>8.9045998177399461</v>
      </c>
      <c r="K1647" s="8">
        <f t="shared" si="244"/>
        <v>7.752400182260053</v>
      </c>
      <c r="L1647" s="8">
        <f t="shared" si="245"/>
        <v>8.3285</v>
      </c>
      <c r="M1647" s="19">
        <f t="shared" si="246"/>
        <v>0.14862489143897537</v>
      </c>
      <c r="N1647" s="19">
        <f t="shared" si="247"/>
        <v>-0.14284971075195818</v>
      </c>
      <c r="O1647" s="19">
        <f t="shared" si="248"/>
        <v>-2.5789972011807704E-3</v>
      </c>
      <c r="P1647" s="19">
        <f t="shared" si="249"/>
        <v>1.8929705921663056E-2</v>
      </c>
      <c r="Q1647" s="1"/>
    </row>
    <row r="1648" spans="1:17">
      <c r="A1648" s="3">
        <v>40729</v>
      </c>
      <c r="B1648" s="9">
        <f t="shared" si="241"/>
        <v>40729</v>
      </c>
      <c r="C1648" s="5">
        <v>8.5500000000000007</v>
      </c>
      <c r="D1648" s="5">
        <v>8.6999999999999993</v>
      </c>
      <c r="E1648" s="5">
        <v>8.4499999999999993</v>
      </c>
      <c r="F1648" s="5">
        <v>8.51</v>
      </c>
      <c r="G1648" s="6">
        <v>395000</v>
      </c>
      <c r="H1648" s="10">
        <v>8.51</v>
      </c>
      <c r="I1648" s="7">
        <f t="shared" si="242"/>
        <v>-2.0713463751438402E-2</v>
      </c>
      <c r="J1648" s="8">
        <f t="shared" si="243"/>
        <v>8.8326260790614786</v>
      </c>
      <c r="K1648" s="8">
        <f t="shared" si="244"/>
        <v>7.920373920938518</v>
      </c>
      <c r="L1648" s="8">
        <f t="shared" si="245"/>
        <v>8.3764999999999983</v>
      </c>
      <c r="M1648" s="19">
        <f t="shared" si="246"/>
        <v>0.11517791549099793</v>
      </c>
      <c r="N1648" s="19">
        <f t="shared" si="247"/>
        <v>-0.22504289573668484</v>
      </c>
      <c r="O1648" s="19">
        <f t="shared" si="248"/>
        <v>-8.0827594896605969E-3</v>
      </c>
      <c r="P1648" s="19">
        <f t="shared" si="249"/>
        <v>2.1667320407793459E-2</v>
      </c>
      <c r="Q1648" s="1"/>
    </row>
    <row r="1649" spans="1:17">
      <c r="A1649" s="3">
        <v>40730</v>
      </c>
      <c r="B1649" s="9">
        <f t="shared" si="241"/>
        <v>40730</v>
      </c>
      <c r="C1649" s="5">
        <v>8.5</v>
      </c>
      <c r="D1649" s="5">
        <v>8.52</v>
      </c>
      <c r="E1649" s="5">
        <v>8.4</v>
      </c>
      <c r="F1649" s="5">
        <v>8.4600000000000009</v>
      </c>
      <c r="G1649" s="6">
        <v>299200</v>
      </c>
      <c r="H1649" s="10">
        <v>8.4600000000000009</v>
      </c>
      <c r="I1649" s="7">
        <f t="shared" si="242"/>
        <v>-5.8754406580492288E-3</v>
      </c>
      <c r="J1649" s="8">
        <f t="shared" si="243"/>
        <v>8.8398613977709779</v>
      </c>
      <c r="K1649" s="8">
        <f t="shared" si="244"/>
        <v>7.9381386022290217</v>
      </c>
      <c r="L1649" s="8">
        <f t="shared" si="245"/>
        <v>8.3889999999999993</v>
      </c>
      <c r="M1649" s="19">
        <f t="shared" si="246"/>
        <v>0.11359373282909842</v>
      </c>
      <c r="N1649" s="19">
        <f t="shared" si="247"/>
        <v>-1.375422237107015E-2</v>
      </c>
      <c r="O1649" s="19">
        <f t="shared" si="248"/>
        <v>8.1915827124747214E-4</v>
      </c>
      <c r="P1649" s="19">
        <f t="shared" si="249"/>
        <v>2.2429094216802671E-3</v>
      </c>
      <c r="Q1649" s="1"/>
    </row>
    <row r="1650" spans="1:17">
      <c r="A1650" s="3">
        <v>40731</v>
      </c>
      <c r="B1650" s="9">
        <f t="shared" si="241"/>
        <v>40731</v>
      </c>
      <c r="C1650" s="5">
        <v>8.5</v>
      </c>
      <c r="D1650" s="5">
        <v>8.9700000000000006</v>
      </c>
      <c r="E1650" s="5">
        <v>8.5</v>
      </c>
      <c r="F1650" s="5">
        <v>8.58</v>
      </c>
      <c r="G1650" s="6">
        <v>719100</v>
      </c>
      <c r="H1650" s="10">
        <v>8.58</v>
      </c>
      <c r="I1650" s="7">
        <f t="shared" si="242"/>
        <v>1.4184397163120473E-2</v>
      </c>
      <c r="J1650" s="8">
        <f t="shared" si="243"/>
        <v>8.8304499969508488</v>
      </c>
      <c r="K1650" s="8">
        <f t="shared" si="244"/>
        <v>8.0105500030491523</v>
      </c>
      <c r="L1650" s="8">
        <f t="shared" si="245"/>
        <v>8.4205000000000005</v>
      </c>
      <c r="M1650" s="19">
        <f t="shared" si="246"/>
        <v>0.10235252181056333</v>
      </c>
      <c r="N1650" s="19">
        <f t="shared" si="247"/>
        <v>-9.8959781834509083E-2</v>
      </c>
      <c r="O1650" s="19">
        <f t="shared" si="248"/>
        <v>-1.0646547945313129E-3</v>
      </c>
      <c r="P1650" s="19">
        <f t="shared" si="249"/>
        <v>9.1219622695675271E-3</v>
      </c>
      <c r="Q1650" s="1"/>
    </row>
    <row r="1651" spans="1:17">
      <c r="A1651" s="3">
        <v>40732</v>
      </c>
      <c r="B1651" s="9">
        <f t="shared" si="241"/>
        <v>40732</v>
      </c>
      <c r="C1651" s="5">
        <v>8.84</v>
      </c>
      <c r="D1651" s="5">
        <v>9.11</v>
      </c>
      <c r="E1651" s="5">
        <v>8.77</v>
      </c>
      <c r="F1651" s="5">
        <v>9.0399999999999991</v>
      </c>
      <c r="G1651" s="6">
        <v>1188500</v>
      </c>
      <c r="H1651" s="10">
        <v>9.0399999999999991</v>
      </c>
      <c r="I1651" s="7">
        <f t="shared" si="242"/>
        <v>5.3613053613053505E-2</v>
      </c>
      <c r="J1651" s="8">
        <f t="shared" si="243"/>
        <v>8.9298716463299144</v>
      </c>
      <c r="K1651" s="8">
        <f t="shared" si="244"/>
        <v>7.9561283536700884</v>
      </c>
      <c r="L1651" s="8">
        <f t="shared" si="245"/>
        <v>8.4430000000000014</v>
      </c>
      <c r="M1651" s="19">
        <f t="shared" si="246"/>
        <v>0.12238908793001652</v>
      </c>
      <c r="N1651" s="19">
        <f t="shared" si="247"/>
        <v>0.19576035612036388</v>
      </c>
      <c r="O1651" s="19">
        <f t="shared" si="248"/>
        <v>1.1258956158904232E-2</v>
      </c>
      <c r="P1651" s="19">
        <f t="shared" si="249"/>
        <v>-6.7937469160480541E-3</v>
      </c>
      <c r="Q1651" s="1"/>
    </row>
    <row r="1652" spans="1:17">
      <c r="A1652" s="3">
        <v>40735</v>
      </c>
      <c r="B1652" s="9">
        <f t="shared" si="241"/>
        <v>40735</v>
      </c>
      <c r="C1652" s="5">
        <v>9.0299999999999994</v>
      </c>
      <c r="D1652" s="5">
        <v>9.0500000000000007</v>
      </c>
      <c r="E1652" s="5">
        <v>8.7899999999999991</v>
      </c>
      <c r="F1652" s="5">
        <v>8.99</v>
      </c>
      <c r="G1652" s="6">
        <v>412700</v>
      </c>
      <c r="H1652" s="10">
        <v>8.99</v>
      </c>
      <c r="I1652" s="7">
        <f t="shared" si="242"/>
        <v>-5.5309734513273165E-3</v>
      </c>
      <c r="J1652" s="8">
        <f t="shared" si="243"/>
        <v>9.0014202167297146</v>
      </c>
      <c r="K1652" s="8">
        <f t="shared" si="244"/>
        <v>7.9235797832702897</v>
      </c>
      <c r="L1652" s="8">
        <f t="shared" si="245"/>
        <v>8.4625000000000021</v>
      </c>
      <c r="M1652" s="19">
        <f t="shared" si="246"/>
        <v>0.13602947947027161</v>
      </c>
      <c r="N1652" s="19">
        <f t="shared" si="247"/>
        <v>0.11145104331568208</v>
      </c>
      <c r="O1652" s="19">
        <f t="shared" si="248"/>
        <v>8.012273102402984E-3</v>
      </c>
      <c r="P1652" s="19">
        <f t="shared" si="249"/>
        <v>-4.0910061971014327E-3</v>
      </c>
      <c r="Q1652" s="1"/>
    </row>
    <row r="1653" spans="1:17">
      <c r="A1653" s="3">
        <v>40736</v>
      </c>
      <c r="B1653" s="9">
        <f t="shared" si="241"/>
        <v>40736</v>
      </c>
      <c r="C1653" s="5">
        <v>9.11</v>
      </c>
      <c r="D1653" s="5">
        <v>9.2899999999999991</v>
      </c>
      <c r="E1653" s="5">
        <v>8.94</v>
      </c>
      <c r="F1653" s="5">
        <v>9.02</v>
      </c>
      <c r="G1653" s="6">
        <v>726700</v>
      </c>
      <c r="H1653" s="10">
        <v>9.02</v>
      </c>
      <c r="I1653" s="7">
        <f t="shared" si="242"/>
        <v>3.337041156840863E-3</v>
      </c>
      <c r="J1653" s="8">
        <f t="shared" si="243"/>
        <v>9.0780025380656184</v>
      </c>
      <c r="K1653" s="8">
        <f t="shared" si="244"/>
        <v>7.8959974619343862</v>
      </c>
      <c r="L1653" s="8">
        <f t="shared" si="245"/>
        <v>8.4870000000000019</v>
      </c>
      <c r="M1653" s="19">
        <f t="shared" si="246"/>
        <v>0.1496967396240349</v>
      </c>
      <c r="N1653" s="19">
        <f t="shared" si="247"/>
        <v>0.10047278139258181</v>
      </c>
      <c r="O1653" s="19">
        <f t="shared" si="248"/>
        <v>8.5078042677721767E-3</v>
      </c>
      <c r="P1653" s="19">
        <f t="shared" si="249"/>
        <v>-3.4810429238234311E-3</v>
      </c>
      <c r="Q1653" s="1"/>
    </row>
    <row r="1654" spans="1:17">
      <c r="A1654" s="3">
        <v>40737</v>
      </c>
      <c r="B1654" s="9">
        <f t="shared" si="241"/>
        <v>40737</v>
      </c>
      <c r="C1654" s="5">
        <v>9.0500000000000007</v>
      </c>
      <c r="D1654" s="5">
        <v>9.1999999999999993</v>
      </c>
      <c r="E1654" s="5">
        <v>8.9700000000000006</v>
      </c>
      <c r="F1654" s="5">
        <v>9.1199999999999992</v>
      </c>
      <c r="G1654" s="6">
        <v>521200</v>
      </c>
      <c r="H1654" s="10">
        <v>9.1199999999999992</v>
      </c>
      <c r="I1654" s="7">
        <f t="shared" si="242"/>
        <v>1.1086474501108608E-2</v>
      </c>
      <c r="J1654" s="8">
        <f t="shared" si="243"/>
        <v>9.1490984773133022</v>
      </c>
      <c r="K1654" s="8">
        <f t="shared" si="244"/>
        <v>7.8619015226867006</v>
      </c>
      <c r="L1654" s="8">
        <f t="shared" si="245"/>
        <v>8.5055000000000014</v>
      </c>
      <c r="M1654" s="19">
        <f t="shared" si="246"/>
        <v>0.16372590662859371</v>
      </c>
      <c r="N1654" s="19">
        <f t="shared" si="247"/>
        <v>9.3717251556668657E-2</v>
      </c>
      <c r="O1654" s="19">
        <f t="shared" si="248"/>
        <v>7.8316721051317536E-3</v>
      </c>
      <c r="P1654" s="19">
        <f t="shared" si="249"/>
        <v>-4.318129458888236E-3</v>
      </c>
      <c r="Q1654" s="1"/>
    </row>
    <row r="1655" spans="1:17">
      <c r="A1655" s="3">
        <v>40738</v>
      </c>
      <c r="B1655" s="9">
        <f t="shared" si="241"/>
        <v>40738</v>
      </c>
      <c r="C1655" s="5">
        <v>9.1999999999999993</v>
      </c>
      <c r="D1655" s="5">
        <v>9.23</v>
      </c>
      <c r="E1655" s="5">
        <v>9.02</v>
      </c>
      <c r="F1655" s="5">
        <v>9.08</v>
      </c>
      <c r="G1655" s="6">
        <v>529100</v>
      </c>
      <c r="H1655" s="10">
        <v>9.08</v>
      </c>
      <c r="I1655" s="7">
        <f t="shared" si="242"/>
        <v>-4.3859649122806087E-3</v>
      </c>
      <c r="J1655" s="8">
        <f t="shared" si="243"/>
        <v>9.2264251060138722</v>
      </c>
      <c r="K1655" s="8">
        <f t="shared" si="244"/>
        <v>7.8645748939861333</v>
      </c>
      <c r="L1655" s="8">
        <f t="shared" si="245"/>
        <v>8.5455000000000023</v>
      </c>
      <c r="M1655" s="19">
        <f t="shared" si="246"/>
        <v>0.17316259688354113</v>
      </c>
      <c r="N1655" s="19">
        <f t="shared" si="247"/>
        <v>5.7637123221764848E-2</v>
      </c>
      <c r="O1655" s="19">
        <f t="shared" si="248"/>
        <v>8.4518304062760046E-3</v>
      </c>
      <c r="P1655" s="19">
        <f t="shared" si="249"/>
        <v>3.4004131083533232E-4</v>
      </c>
      <c r="Q1655" s="1"/>
    </row>
    <row r="1656" spans="1:17">
      <c r="A1656" s="3">
        <v>40739</v>
      </c>
      <c r="B1656" s="9">
        <f t="shared" si="241"/>
        <v>40739</v>
      </c>
      <c r="C1656" s="5">
        <v>8.93</v>
      </c>
      <c r="D1656" s="5">
        <v>9.0500000000000007</v>
      </c>
      <c r="E1656" s="5">
        <v>8.82</v>
      </c>
      <c r="F1656" s="5">
        <v>8.91</v>
      </c>
      <c r="G1656" s="6">
        <v>188700</v>
      </c>
      <c r="H1656" s="10">
        <v>8.91</v>
      </c>
      <c r="I1656" s="7">
        <f t="shared" si="242"/>
        <v>-1.8722466960352416E-2</v>
      </c>
      <c r="J1656" s="8">
        <f t="shared" si="243"/>
        <v>9.2661896293395962</v>
      </c>
      <c r="K1656" s="8">
        <f t="shared" si="244"/>
        <v>7.8738103706604115</v>
      </c>
      <c r="L1656" s="8">
        <f t="shared" si="245"/>
        <v>8.5700000000000038</v>
      </c>
      <c r="M1656" s="19">
        <f t="shared" si="246"/>
        <v>0.17683677827288083</v>
      </c>
      <c r="N1656" s="19">
        <f t="shared" si="247"/>
        <v>2.1218100533631601E-2</v>
      </c>
      <c r="O1656" s="19">
        <f t="shared" si="248"/>
        <v>4.3098516347144138E-3</v>
      </c>
      <c r="P1656" s="19">
        <f t="shared" si="249"/>
        <v>1.1743135260038427E-3</v>
      </c>
      <c r="Q1656" s="1"/>
    </row>
    <row r="1657" spans="1:17">
      <c r="A1657" s="3">
        <v>40742</v>
      </c>
      <c r="B1657" s="9">
        <f t="shared" si="241"/>
        <v>40742</v>
      </c>
      <c r="C1657" s="5">
        <v>9</v>
      </c>
      <c r="D1657" s="5">
        <v>9.0299999999999994</v>
      </c>
      <c r="E1657" s="5">
        <v>8.85</v>
      </c>
      <c r="F1657" s="5">
        <v>8.92</v>
      </c>
      <c r="G1657" s="6">
        <v>289500</v>
      </c>
      <c r="H1657" s="10">
        <v>8.92</v>
      </c>
      <c r="I1657" s="7">
        <f t="shared" si="242"/>
        <v>1.122334455667765E-3</v>
      </c>
      <c r="J1657" s="8">
        <f t="shared" si="243"/>
        <v>9.2925840591623228</v>
      </c>
      <c r="K1657" s="8">
        <f t="shared" si="244"/>
        <v>7.9244159408376786</v>
      </c>
      <c r="L1657" s="8">
        <f t="shared" si="245"/>
        <v>8.6085000000000012</v>
      </c>
      <c r="M1657" s="19">
        <f t="shared" si="246"/>
        <v>0.17265223437779531</v>
      </c>
      <c r="N1657" s="19">
        <f t="shared" si="247"/>
        <v>-2.366331221341442E-2</v>
      </c>
      <c r="O1657" s="19">
        <f t="shared" si="248"/>
        <v>2.8484664008120121E-3</v>
      </c>
      <c r="P1657" s="19">
        <f t="shared" si="249"/>
        <v>6.4270750494366648E-3</v>
      </c>
      <c r="Q1657" s="1"/>
    </row>
    <row r="1658" spans="1:17">
      <c r="A1658" s="3">
        <v>40743</v>
      </c>
      <c r="B1658" s="9">
        <f t="shared" si="241"/>
        <v>40743</v>
      </c>
      <c r="C1658" s="5">
        <v>8.9</v>
      </c>
      <c r="D1658" s="5">
        <v>9.01</v>
      </c>
      <c r="E1658" s="5">
        <v>8.85</v>
      </c>
      <c r="F1658" s="5">
        <v>8.9499999999999993</v>
      </c>
      <c r="G1658" s="6">
        <v>373400</v>
      </c>
      <c r="H1658" s="10">
        <v>8.9499999999999993</v>
      </c>
      <c r="I1658" s="7">
        <f t="shared" si="242"/>
        <v>3.3632286995514977E-3</v>
      </c>
      <c r="J1658" s="8">
        <f t="shared" si="243"/>
        <v>9.3119039553022009</v>
      </c>
      <c r="K1658" s="8">
        <f t="shared" si="244"/>
        <v>7.9870960446977994</v>
      </c>
      <c r="L1658" s="8">
        <f t="shared" si="245"/>
        <v>8.6494999999999997</v>
      </c>
      <c r="M1658" s="19">
        <f t="shared" si="246"/>
        <v>0.16586853384389558</v>
      </c>
      <c r="N1658" s="19">
        <f t="shared" si="247"/>
        <v>-3.9291125066216813E-2</v>
      </c>
      <c r="O1658" s="19">
        <f t="shared" si="248"/>
        <v>2.0790660613749404E-3</v>
      </c>
      <c r="P1658" s="19">
        <f t="shared" si="249"/>
        <v>7.909744305205536E-3</v>
      </c>
      <c r="Q1658" s="1"/>
    </row>
    <row r="1659" spans="1:17">
      <c r="A1659" s="3">
        <v>40744</v>
      </c>
      <c r="B1659" s="9">
        <f t="shared" si="241"/>
        <v>40744</v>
      </c>
      <c r="C1659" s="5">
        <v>8.93</v>
      </c>
      <c r="D1659" s="5">
        <v>8.99</v>
      </c>
      <c r="E1659" s="5">
        <v>8.83</v>
      </c>
      <c r="F1659" s="5">
        <v>8.98</v>
      </c>
      <c r="G1659" s="6">
        <v>322200</v>
      </c>
      <c r="H1659" s="10">
        <v>8.98</v>
      </c>
      <c r="I1659" s="7">
        <f t="shared" si="242"/>
        <v>3.3519553072626973E-3</v>
      </c>
      <c r="J1659" s="8">
        <f t="shared" si="243"/>
        <v>9.3454415266723156</v>
      </c>
      <c r="K1659" s="8">
        <f t="shared" si="244"/>
        <v>8.0115584733276837</v>
      </c>
      <c r="L1659" s="8">
        <f t="shared" si="245"/>
        <v>8.6784999999999997</v>
      </c>
      <c r="M1659" s="19">
        <f t="shared" si="246"/>
        <v>0.16649482841390159</v>
      </c>
      <c r="N1659" s="19">
        <f t="shared" si="247"/>
        <v>3.7758491950947177E-3</v>
      </c>
      <c r="O1659" s="19">
        <f t="shared" si="248"/>
        <v>3.6015804642205744E-3</v>
      </c>
      <c r="P1659" s="19">
        <f t="shared" si="249"/>
        <v>3.0627437673199785E-3</v>
      </c>
      <c r="Q1659" s="1"/>
    </row>
    <row r="1660" spans="1:17">
      <c r="A1660" s="3">
        <v>40745</v>
      </c>
      <c r="B1660" s="9">
        <f t="shared" si="241"/>
        <v>40745</v>
      </c>
      <c r="C1660" s="5">
        <v>8.99</v>
      </c>
      <c r="D1660" s="5">
        <v>9.09</v>
      </c>
      <c r="E1660" s="5">
        <v>8.94</v>
      </c>
      <c r="F1660" s="5">
        <v>9.02</v>
      </c>
      <c r="G1660" s="6">
        <v>307700</v>
      </c>
      <c r="H1660" s="10">
        <v>9.02</v>
      </c>
      <c r="I1660" s="7">
        <f t="shared" si="242"/>
        <v>4.4543429844097048E-3</v>
      </c>
      <c r="J1660" s="8">
        <f t="shared" si="243"/>
        <v>9.3652785777046912</v>
      </c>
      <c r="K1660" s="8">
        <f t="shared" si="244"/>
        <v>8.0727214222953076</v>
      </c>
      <c r="L1660" s="8">
        <f t="shared" si="245"/>
        <v>8.7189999999999994</v>
      </c>
      <c r="M1660" s="19">
        <f t="shared" si="246"/>
        <v>0.16011417808120923</v>
      </c>
      <c r="N1660" s="19">
        <f t="shared" si="247"/>
        <v>-3.8323414567750048E-2</v>
      </c>
      <c r="O1660" s="19">
        <f t="shared" si="248"/>
        <v>2.1226446044052272E-3</v>
      </c>
      <c r="P1660" s="19">
        <f t="shared" si="249"/>
        <v>7.6343384587717195E-3</v>
      </c>
      <c r="Q1660" s="1"/>
    </row>
    <row r="1661" spans="1:17">
      <c r="A1661" s="3">
        <v>40746</v>
      </c>
      <c r="B1661" s="9">
        <f t="shared" si="241"/>
        <v>40746</v>
      </c>
      <c r="C1661" s="5">
        <v>9.1</v>
      </c>
      <c r="D1661" s="5">
        <v>9.2799999999999994</v>
      </c>
      <c r="E1661" s="5">
        <v>9.08</v>
      </c>
      <c r="F1661" s="5">
        <v>9.23</v>
      </c>
      <c r="G1661" s="6">
        <v>377900</v>
      </c>
      <c r="H1661" s="10">
        <v>9.23</v>
      </c>
      <c r="I1661" s="7">
        <f t="shared" si="242"/>
        <v>2.3281596452328256E-2</v>
      </c>
      <c r="J1661" s="8">
        <f t="shared" si="243"/>
        <v>9.4120922622281906</v>
      </c>
      <c r="K1661" s="8">
        <f t="shared" si="244"/>
        <v>8.1249077377718084</v>
      </c>
      <c r="L1661" s="8">
        <f t="shared" si="245"/>
        <v>8.7684999999999995</v>
      </c>
      <c r="M1661" s="19">
        <f t="shared" si="246"/>
        <v>0.15842450966826391</v>
      </c>
      <c r="N1661" s="19">
        <f t="shared" si="247"/>
        <v>-1.0552896896415566E-2</v>
      </c>
      <c r="O1661" s="19">
        <f t="shared" si="248"/>
        <v>4.9986430339558421E-3</v>
      </c>
      <c r="P1661" s="19">
        <f t="shared" si="249"/>
        <v>6.4645257462213638E-3</v>
      </c>
      <c r="Q1661" s="1"/>
    </row>
    <row r="1662" spans="1:17">
      <c r="A1662" s="3">
        <v>40749</v>
      </c>
      <c r="B1662" s="9">
        <f t="shared" si="241"/>
        <v>40749</v>
      </c>
      <c r="C1662" s="5">
        <v>9.24</v>
      </c>
      <c r="D1662" s="5">
        <v>9.3699999999999992</v>
      </c>
      <c r="E1662" s="5">
        <v>9.1</v>
      </c>
      <c r="F1662" s="5">
        <v>9.14</v>
      </c>
      <c r="G1662" s="6">
        <v>317400</v>
      </c>
      <c r="H1662" s="10">
        <v>9.14</v>
      </c>
      <c r="I1662" s="7">
        <f t="shared" si="242"/>
        <v>-9.7508125677139602E-3</v>
      </c>
      <c r="J1662" s="8">
        <f t="shared" si="243"/>
        <v>9.4208603144528489</v>
      </c>
      <c r="K1662" s="8">
        <f t="shared" si="244"/>
        <v>8.211139685547149</v>
      </c>
      <c r="L1662" s="8">
        <f t="shared" si="245"/>
        <v>8.8159999999999989</v>
      </c>
      <c r="M1662" s="19">
        <f t="shared" si="246"/>
        <v>0.14732676281649326</v>
      </c>
      <c r="N1662" s="19">
        <f t="shared" si="247"/>
        <v>-7.0050694018299248E-2</v>
      </c>
      <c r="O1662" s="19">
        <f t="shared" si="248"/>
        <v>9.3157312745917981E-4</v>
      </c>
      <c r="P1662" s="19">
        <f t="shared" si="249"/>
        <v>1.0613283320677932E-2</v>
      </c>
      <c r="Q1662" s="1"/>
    </row>
    <row r="1663" spans="1:17">
      <c r="A1663" s="3">
        <v>40750</v>
      </c>
      <c r="B1663" s="9">
        <f t="shared" si="241"/>
        <v>40750</v>
      </c>
      <c r="C1663" s="5">
        <v>9.26</v>
      </c>
      <c r="D1663" s="5">
        <v>9.32</v>
      </c>
      <c r="E1663" s="5">
        <v>9.16</v>
      </c>
      <c r="F1663" s="5">
        <v>9.31</v>
      </c>
      <c r="G1663" s="6">
        <v>261600</v>
      </c>
      <c r="H1663" s="10">
        <v>9.31</v>
      </c>
      <c r="I1663" s="7">
        <f t="shared" si="242"/>
        <v>1.8599562363238502E-2</v>
      </c>
      <c r="J1663" s="8">
        <f t="shared" si="243"/>
        <v>9.4219273553829126</v>
      </c>
      <c r="K1663" s="8">
        <f t="shared" si="244"/>
        <v>8.331072644617084</v>
      </c>
      <c r="L1663" s="8">
        <f t="shared" si="245"/>
        <v>8.8764999999999983</v>
      </c>
      <c r="M1663" s="19">
        <f t="shared" si="246"/>
        <v>0.13093808652246686</v>
      </c>
      <c r="N1663" s="19">
        <f t="shared" si="247"/>
        <v>-0.11124032036487325</v>
      </c>
      <c r="O1663" s="19">
        <f t="shared" si="248"/>
        <v>1.1326363988506756E-4</v>
      </c>
      <c r="P1663" s="19">
        <f t="shared" si="249"/>
        <v>1.4606128218843377E-2</v>
      </c>
      <c r="Q1663" s="1"/>
    </row>
    <row r="1664" spans="1:17">
      <c r="A1664" s="3">
        <v>40751</v>
      </c>
      <c r="B1664" s="9">
        <f t="shared" si="241"/>
        <v>40751</v>
      </c>
      <c r="C1664" s="5">
        <v>9.3000000000000007</v>
      </c>
      <c r="D1664" s="5">
        <v>9.33</v>
      </c>
      <c r="E1664" s="5">
        <v>9.06</v>
      </c>
      <c r="F1664" s="5">
        <v>9.1</v>
      </c>
      <c r="G1664" s="6">
        <v>508300</v>
      </c>
      <c r="H1664" s="10">
        <v>9.1</v>
      </c>
      <c r="I1664" s="7">
        <f t="shared" si="242"/>
        <v>-2.2556390977443698E-2</v>
      </c>
      <c r="J1664" s="8">
        <f t="shared" si="243"/>
        <v>9.3922203816598966</v>
      </c>
      <c r="K1664" s="8">
        <f t="shared" si="244"/>
        <v>8.4447796183400996</v>
      </c>
      <c r="L1664" s="8">
        <f t="shared" si="245"/>
        <v>8.9184999999999981</v>
      </c>
      <c r="M1664" s="19">
        <f t="shared" si="246"/>
        <v>0.11219247939427285</v>
      </c>
      <c r="N1664" s="19">
        <f t="shared" si="247"/>
        <v>-0.14316390002367696</v>
      </c>
      <c r="O1664" s="19">
        <f t="shared" si="248"/>
        <v>-3.1529614485982945E-3</v>
      </c>
      <c r="P1664" s="19">
        <f t="shared" si="249"/>
        <v>1.3648539458659573E-2</v>
      </c>
      <c r="Q1664" s="1"/>
    </row>
    <row r="1665" spans="1:19">
      <c r="A1665" s="3">
        <v>40752</v>
      </c>
      <c r="B1665" s="9">
        <f t="shared" si="241"/>
        <v>40752</v>
      </c>
      <c r="C1665" s="5">
        <v>8.98</v>
      </c>
      <c r="D1665" s="5">
        <v>9</v>
      </c>
      <c r="E1665" s="5">
        <v>8.7200000000000006</v>
      </c>
      <c r="F1665" s="5">
        <v>8.9700000000000006</v>
      </c>
      <c r="G1665" s="6">
        <v>1270700</v>
      </c>
      <c r="H1665" s="10">
        <v>8.9700000000000006</v>
      </c>
      <c r="I1665" s="7">
        <f t="shared" si="242"/>
        <v>-1.4285714285714178E-2</v>
      </c>
      <c r="J1665" s="8">
        <f t="shared" si="243"/>
        <v>9.3922106072618377</v>
      </c>
      <c r="K1665" s="8">
        <f t="shared" si="244"/>
        <v>8.4767893927381621</v>
      </c>
      <c r="L1665" s="8">
        <f t="shared" si="245"/>
        <v>8.9344999999999999</v>
      </c>
      <c r="M1665" s="19">
        <f t="shared" si="246"/>
        <v>0.10799150151210461</v>
      </c>
      <c r="N1665" s="19">
        <f t="shared" si="247"/>
        <v>-3.7444380450893981E-2</v>
      </c>
      <c r="O1665" s="19">
        <f t="shared" si="248"/>
        <v>-1.0406908762515277E-6</v>
      </c>
      <c r="P1665" s="19">
        <f t="shared" si="249"/>
        <v>3.7904807283004431E-3</v>
      </c>
      <c r="Q1665" s="1"/>
    </row>
    <row r="1666" spans="1:19">
      <c r="A1666" s="3">
        <v>40753</v>
      </c>
      <c r="B1666" s="9">
        <f t="shared" ref="B1666:B1684" si="250">A1666</f>
        <v>40753</v>
      </c>
      <c r="C1666" s="5">
        <v>9.01</v>
      </c>
      <c r="D1666" s="5">
        <v>9.17</v>
      </c>
      <c r="E1666" s="5">
        <v>8.9700000000000006</v>
      </c>
      <c r="F1666" s="5">
        <v>9.09</v>
      </c>
      <c r="G1666" s="6">
        <v>443300</v>
      </c>
      <c r="H1666" s="10">
        <v>9.09</v>
      </c>
      <c r="I1666" s="7">
        <f t="shared" si="242"/>
        <v>1.3377926421404594E-2</v>
      </c>
      <c r="J1666" s="8">
        <f t="shared" si="243"/>
        <v>9.4011220371570499</v>
      </c>
      <c r="K1666" s="8">
        <f t="shared" si="244"/>
        <v>8.509877962842948</v>
      </c>
      <c r="L1666" s="8">
        <f t="shared" si="245"/>
        <v>8.9554999999999989</v>
      </c>
      <c r="M1666" s="19">
        <f t="shared" si="246"/>
        <v>0.1047305352915259</v>
      </c>
      <c r="N1666" s="19">
        <f t="shared" si="247"/>
        <v>-3.0196507826249597E-2</v>
      </c>
      <c r="O1666" s="19">
        <f t="shared" si="248"/>
        <v>9.4881069727313172E-4</v>
      </c>
      <c r="P1666" s="19">
        <f t="shared" si="249"/>
        <v>3.9034318975922559E-3</v>
      </c>
      <c r="Q1666" s="1"/>
    </row>
    <row r="1667" spans="1:19">
      <c r="A1667" s="3">
        <v>40756</v>
      </c>
      <c r="B1667" s="9">
        <f t="shared" si="250"/>
        <v>40756</v>
      </c>
      <c r="C1667" s="5">
        <v>9.19</v>
      </c>
      <c r="D1667" s="5">
        <v>9.5299999999999994</v>
      </c>
      <c r="E1667" s="5">
        <v>9.16</v>
      </c>
      <c r="F1667" s="5">
        <v>9.5</v>
      </c>
      <c r="G1667" s="6">
        <v>423800</v>
      </c>
      <c r="H1667" s="10">
        <v>9.5</v>
      </c>
      <c r="I1667" s="7">
        <f t="shared" si="242"/>
        <v>4.5104510451045118E-2</v>
      </c>
      <c r="J1667" s="8">
        <f t="shared" si="243"/>
        <v>9.4830482522296933</v>
      </c>
      <c r="K1667" s="8">
        <f t="shared" si="244"/>
        <v>8.5089517477703041</v>
      </c>
      <c r="L1667" s="8">
        <f t="shared" si="245"/>
        <v>8.9959999999999987</v>
      </c>
      <c r="M1667" s="19">
        <f t="shared" si="246"/>
        <v>0.11447902554091256</v>
      </c>
      <c r="N1667" s="19">
        <f t="shared" si="247"/>
        <v>9.3081642543418233E-2</v>
      </c>
      <c r="O1667" s="19">
        <f t="shared" si="248"/>
        <v>8.714514581221024E-3</v>
      </c>
      <c r="P1667" s="19">
        <f t="shared" si="249"/>
        <v>-1.0883999473177786E-4</v>
      </c>
      <c r="Q1667" s="1"/>
    </row>
    <row r="1668" spans="1:19">
      <c r="A1668" s="3">
        <v>40757</v>
      </c>
      <c r="B1668" s="9">
        <f t="shared" si="250"/>
        <v>40757</v>
      </c>
      <c r="C1668" s="5">
        <v>9.5500000000000007</v>
      </c>
      <c r="D1668" s="5">
        <v>9.57</v>
      </c>
      <c r="E1668" s="5">
        <v>9.27</v>
      </c>
      <c r="F1668" s="5">
        <v>9.41</v>
      </c>
      <c r="G1668" s="6">
        <v>849600</v>
      </c>
      <c r="H1668" s="10">
        <v>9.41</v>
      </c>
      <c r="I1668" s="7">
        <f t="shared" si="242"/>
        <v>-9.4736842105263008E-3</v>
      </c>
      <c r="J1668" s="8">
        <f t="shared" si="243"/>
        <v>9.5059258005316547</v>
      </c>
      <c r="K1668" s="8">
        <f t="shared" si="244"/>
        <v>8.576074199468346</v>
      </c>
      <c r="L1668" s="8">
        <f t="shared" si="245"/>
        <v>9.0410000000000004</v>
      </c>
      <c r="M1668" s="19">
        <f t="shared" si="246"/>
        <v>0.10842392211589688</v>
      </c>
      <c r="N1668" s="19">
        <f t="shared" si="247"/>
        <v>-5.2892688389033382E-2</v>
      </c>
      <c r="O1668" s="19">
        <f t="shared" si="248"/>
        <v>2.4124677733852471E-3</v>
      </c>
      <c r="P1668" s="19">
        <f t="shared" si="249"/>
        <v>7.8884513260556247E-3</v>
      </c>
      <c r="Q1668" s="1"/>
    </row>
    <row r="1669" spans="1:19">
      <c r="A1669" s="3">
        <v>40758</v>
      </c>
      <c r="B1669" s="9">
        <f t="shared" si="250"/>
        <v>40758</v>
      </c>
      <c r="C1669" s="5">
        <v>9.25</v>
      </c>
      <c r="D1669" s="5">
        <v>9.42</v>
      </c>
      <c r="E1669" s="5">
        <v>9.14</v>
      </c>
      <c r="F1669" s="5">
        <v>9.27</v>
      </c>
      <c r="G1669" s="6">
        <v>727200</v>
      </c>
      <c r="H1669" s="10">
        <v>9.27</v>
      </c>
      <c r="I1669" s="7">
        <f t="shared" si="242"/>
        <v>-1.4877789585547351E-2</v>
      </c>
      <c r="J1669" s="8">
        <f t="shared" si="243"/>
        <v>9.4721033794016662</v>
      </c>
      <c r="K1669" s="8">
        <f t="shared" si="244"/>
        <v>8.6908966205983376</v>
      </c>
      <c r="L1669" s="8">
        <f t="shared" si="245"/>
        <v>9.0815000000000019</v>
      </c>
      <c r="M1669" s="19">
        <f t="shared" si="246"/>
        <v>8.9887935952636541E-2</v>
      </c>
      <c r="N1669" s="19">
        <f t="shared" si="247"/>
        <v>-0.17095845456915668</v>
      </c>
      <c r="O1669" s="19">
        <f t="shared" si="248"/>
        <v>-3.5580354654248204E-3</v>
      </c>
      <c r="P1669" s="19">
        <f t="shared" si="249"/>
        <v>1.3388692595163143E-2</v>
      </c>
      <c r="Q1669" s="1"/>
    </row>
    <row r="1670" spans="1:19">
      <c r="A1670" s="3">
        <v>40759</v>
      </c>
      <c r="B1670" s="9">
        <f t="shared" si="250"/>
        <v>40759</v>
      </c>
      <c r="C1670" s="5">
        <v>9.2799999999999994</v>
      </c>
      <c r="D1670" s="5">
        <v>9.2799999999999994</v>
      </c>
      <c r="E1670" s="5">
        <v>8.9700000000000006</v>
      </c>
      <c r="F1670" s="5">
        <v>9</v>
      </c>
      <c r="G1670" s="6">
        <v>497400</v>
      </c>
      <c r="H1670" s="10">
        <v>9</v>
      </c>
      <c r="I1670" s="7">
        <f t="shared" si="242"/>
        <v>-2.9126213592232966E-2</v>
      </c>
      <c r="J1670" s="8">
        <f t="shared" si="243"/>
        <v>9.4216159663821291</v>
      </c>
      <c r="K1670" s="8">
        <f t="shared" si="244"/>
        <v>8.7833840336178728</v>
      </c>
      <c r="L1670" s="8">
        <f t="shared" si="245"/>
        <v>9.1025000000000009</v>
      </c>
      <c r="M1670" s="19">
        <f t="shared" si="246"/>
        <v>7.2663557726892286E-2</v>
      </c>
      <c r="N1670" s="19">
        <f t="shared" si="247"/>
        <v>-0.19162057781391342</v>
      </c>
      <c r="O1670" s="19">
        <f t="shared" si="248"/>
        <v>-5.33011634240909E-3</v>
      </c>
      <c r="P1670" s="19">
        <f t="shared" si="249"/>
        <v>1.0641872416285605E-2</v>
      </c>
      <c r="Q1670" s="1"/>
    </row>
    <row r="1671" spans="1:19">
      <c r="A1671" s="3">
        <v>40760</v>
      </c>
      <c r="B1671" s="9">
        <f t="shared" si="250"/>
        <v>40760</v>
      </c>
      <c r="C1671" s="5">
        <v>8.4499999999999993</v>
      </c>
      <c r="D1671" s="5">
        <v>8.5500000000000007</v>
      </c>
      <c r="E1671" s="5">
        <v>8.15</v>
      </c>
      <c r="F1671" s="5">
        <v>8.49</v>
      </c>
      <c r="G1671" s="6">
        <v>794800</v>
      </c>
      <c r="H1671" s="10">
        <v>8.49</v>
      </c>
      <c r="I1671" s="7">
        <f t="shared" si="242"/>
        <v>-5.6666666666666643E-2</v>
      </c>
      <c r="J1671" s="8">
        <f t="shared" si="243"/>
        <v>9.4910048076645257</v>
      </c>
      <c r="K1671" s="8">
        <f t="shared" si="244"/>
        <v>8.6589951923354729</v>
      </c>
      <c r="L1671" s="8">
        <f t="shared" si="245"/>
        <v>9.0749999999999993</v>
      </c>
      <c r="M1671" s="19">
        <f t="shared" si="246"/>
        <v>9.6086162060178504E-2</v>
      </c>
      <c r="N1671" s="19">
        <f t="shared" si="247"/>
        <v>0.32234320842533798</v>
      </c>
      <c r="O1671" s="19">
        <f t="shared" si="248"/>
        <v>7.3648556181856069E-3</v>
      </c>
      <c r="P1671" s="19">
        <f t="shared" si="249"/>
        <v>-1.4161835666789602E-2</v>
      </c>
      <c r="Q1671" s="6"/>
    </row>
    <row r="1672" spans="1:19">
      <c r="A1672" s="3">
        <v>40763</v>
      </c>
      <c r="B1672" s="9">
        <f t="shared" si="250"/>
        <v>40763</v>
      </c>
      <c r="C1672" s="5">
        <v>8.1999999999999993</v>
      </c>
      <c r="D1672" s="5">
        <v>8.36</v>
      </c>
      <c r="E1672" s="5">
        <v>7.98</v>
      </c>
      <c r="F1672" s="5">
        <v>8</v>
      </c>
      <c r="G1672" s="6">
        <v>792200</v>
      </c>
      <c r="H1672" s="10">
        <v>8</v>
      </c>
      <c r="I1672" s="7">
        <f t="shared" si="242"/>
        <v>-5.7714958775029468E-2</v>
      </c>
      <c r="J1672" s="8">
        <f t="shared" si="243"/>
        <v>9.6523484665371697</v>
      </c>
      <c r="K1672" s="8">
        <f t="shared" si="244"/>
        <v>8.3986515334628322</v>
      </c>
      <c r="L1672" s="8">
        <f t="shared" si="245"/>
        <v>9.025500000000001</v>
      </c>
      <c r="M1672" s="19">
        <f t="shared" si="246"/>
        <v>0.14927359803883042</v>
      </c>
      <c r="N1672" s="19">
        <f t="shared" si="247"/>
        <v>0.55353897833218446</v>
      </c>
      <c r="O1672" s="19">
        <f t="shared" si="248"/>
        <v>1.699963935771583E-2</v>
      </c>
      <c r="P1672" s="19">
        <f t="shared" si="249"/>
        <v>-3.0066266707606489E-2</v>
      </c>
      <c r="Q1672" s="6"/>
      <c r="R1672" s="67"/>
      <c r="S1672" s="67"/>
    </row>
    <row r="1673" spans="1:19">
      <c r="A1673" s="3">
        <v>40764</v>
      </c>
      <c r="B1673" s="9">
        <f t="shared" si="250"/>
        <v>40764</v>
      </c>
      <c r="C1673" s="5">
        <v>7.26</v>
      </c>
      <c r="D1673" s="5">
        <v>7.94</v>
      </c>
      <c r="E1673" s="5">
        <v>7.16</v>
      </c>
      <c r="F1673" s="5">
        <v>7.87</v>
      </c>
      <c r="G1673" s="6">
        <v>1736900</v>
      </c>
      <c r="H1673" s="10">
        <v>7.87</v>
      </c>
      <c r="I1673" s="7">
        <f t="shared" si="242"/>
        <v>-1.6249999999999987E-2</v>
      </c>
      <c r="J1673" s="8">
        <f t="shared" si="243"/>
        <v>9.7722039542305197</v>
      </c>
      <c r="K1673" s="8">
        <f t="shared" si="244"/>
        <v>8.1637960457694838</v>
      </c>
      <c r="L1673" s="8">
        <f t="shared" si="245"/>
        <v>8.9680000000000017</v>
      </c>
      <c r="M1673" s="19">
        <f t="shared" si="246"/>
        <v>0.19701715959630325</v>
      </c>
      <c r="N1673" s="19">
        <f t="shared" si="247"/>
        <v>0.31983928963146813</v>
      </c>
      <c r="O1673" s="19">
        <f t="shared" si="248"/>
        <v>1.241723587879839E-2</v>
      </c>
      <c r="P1673" s="19">
        <f t="shared" si="249"/>
        <v>-2.7963475655301488E-2</v>
      </c>
      <c r="Q1673" s="6"/>
      <c r="R1673" s="67"/>
      <c r="S1673" s="67"/>
    </row>
    <row r="1674" spans="1:19">
      <c r="A1674" s="3">
        <v>40765</v>
      </c>
      <c r="B1674" s="9">
        <f t="shared" si="250"/>
        <v>40765</v>
      </c>
      <c r="C1674" s="5">
        <v>8.1</v>
      </c>
      <c r="D1674" s="5">
        <v>8.25</v>
      </c>
      <c r="E1674" s="5">
        <v>8.1</v>
      </c>
      <c r="F1674" s="5">
        <v>8.1199999999999992</v>
      </c>
      <c r="G1674" s="6">
        <v>703800</v>
      </c>
      <c r="H1674" s="10">
        <v>8.1199999999999992</v>
      </c>
      <c r="I1674" s="7">
        <f t="shared" si="242"/>
        <v>3.1766200762388702E-2</v>
      </c>
      <c r="J1674" s="8">
        <f t="shared" si="243"/>
        <v>9.7988768358857001</v>
      </c>
      <c r="K1674" s="8">
        <f t="shared" si="244"/>
        <v>8.0371231641143019</v>
      </c>
      <c r="L1674" s="8">
        <f t="shared" si="245"/>
        <v>8.918000000000001</v>
      </c>
      <c r="M1674" s="19">
        <f t="shared" si="246"/>
        <v>0.219202024878456</v>
      </c>
      <c r="N1674" s="19">
        <f t="shared" si="247"/>
        <v>0.11260372105460509</v>
      </c>
      <c r="O1674" s="19">
        <f t="shared" si="248"/>
        <v>2.7294642825821695E-3</v>
      </c>
      <c r="P1674" s="19">
        <f t="shared" si="249"/>
        <v>-1.5516419193351153E-2</v>
      </c>
      <c r="Q1674" s="6"/>
      <c r="R1674" s="67"/>
      <c r="S1674" s="67"/>
    </row>
    <row r="1675" spans="1:19">
      <c r="A1675" s="3">
        <v>40766</v>
      </c>
      <c r="B1675" s="9">
        <f t="shared" si="250"/>
        <v>40766</v>
      </c>
      <c r="C1675" s="5">
        <v>7.76</v>
      </c>
      <c r="D1675" s="5">
        <v>8.1300000000000008</v>
      </c>
      <c r="E1675" s="5">
        <v>7.49</v>
      </c>
      <c r="F1675" s="5">
        <v>7.94</v>
      </c>
      <c r="G1675" s="6">
        <v>732000</v>
      </c>
      <c r="H1675" s="10">
        <v>7.94</v>
      </c>
      <c r="I1675" s="7">
        <f t="shared" si="242"/>
        <v>-2.2167487684728922E-2</v>
      </c>
      <c r="J1675" s="8">
        <f t="shared" si="243"/>
        <v>9.8351642571969062</v>
      </c>
      <c r="K1675" s="8">
        <f t="shared" si="244"/>
        <v>7.8868357428030942</v>
      </c>
      <c r="L1675" s="8">
        <f t="shared" si="245"/>
        <v>8.8610000000000007</v>
      </c>
      <c r="M1675" s="19">
        <f t="shared" si="246"/>
        <v>0.24703551309176222</v>
      </c>
      <c r="N1675" s="19">
        <f t="shared" si="247"/>
        <v>0.1269764192586243</v>
      </c>
      <c r="O1675" s="19">
        <f t="shared" si="248"/>
        <v>3.7032225140654251E-3</v>
      </c>
      <c r="P1675" s="19">
        <f t="shared" si="249"/>
        <v>-1.8699156183426432E-2</v>
      </c>
      <c r="Q1675" s="6"/>
      <c r="R1675" s="67"/>
      <c r="S1675" s="67"/>
    </row>
    <row r="1676" spans="1:19">
      <c r="A1676" s="3">
        <v>40767</v>
      </c>
      <c r="B1676" s="9">
        <f t="shared" si="250"/>
        <v>40767</v>
      </c>
      <c r="C1676" s="5">
        <v>8.25</v>
      </c>
      <c r="D1676" s="5">
        <v>8.31</v>
      </c>
      <c r="E1676" s="5">
        <v>7.73</v>
      </c>
      <c r="F1676" s="5">
        <v>7.77</v>
      </c>
      <c r="G1676" s="6">
        <v>887200</v>
      </c>
      <c r="H1676" s="10">
        <v>7.77</v>
      </c>
      <c r="I1676" s="7">
        <f t="shared" si="242"/>
        <v>-2.1410579345088263E-2</v>
      </c>
      <c r="J1676" s="8">
        <f t="shared" si="243"/>
        <v>9.8873171280839234</v>
      </c>
      <c r="K1676" s="8">
        <f t="shared" si="244"/>
        <v>7.7206828719160772</v>
      </c>
      <c r="L1676" s="8">
        <f t="shared" si="245"/>
        <v>8.8040000000000003</v>
      </c>
      <c r="M1676" s="19">
        <f t="shared" si="246"/>
        <v>0.28062728285977928</v>
      </c>
      <c r="N1676" s="19">
        <f t="shared" si="247"/>
        <v>0.13597951706457395</v>
      </c>
      <c r="O1676" s="19">
        <f t="shared" si="248"/>
        <v>5.3026944464963201E-3</v>
      </c>
      <c r="P1676" s="19">
        <f t="shared" si="249"/>
        <v>-2.106711440499253E-2</v>
      </c>
      <c r="Q1676" s="6"/>
      <c r="R1676" s="67"/>
      <c r="S1676" s="67"/>
    </row>
    <row r="1677" spans="1:19">
      <c r="A1677" s="3">
        <v>40770</v>
      </c>
      <c r="B1677" s="9">
        <f t="shared" si="250"/>
        <v>40770</v>
      </c>
      <c r="C1677" s="5">
        <v>8.1</v>
      </c>
      <c r="D1677" s="5">
        <v>8.2799999999999994</v>
      </c>
      <c r="E1677" s="5">
        <v>8.01</v>
      </c>
      <c r="F1677" s="5">
        <v>8.25</v>
      </c>
      <c r="G1677" s="6">
        <v>783400</v>
      </c>
      <c r="H1677" s="10">
        <v>8.25</v>
      </c>
      <c r="I1677" s="7">
        <f t="shared" si="242"/>
        <v>6.1776061776061833E-2</v>
      </c>
      <c r="J1677" s="8">
        <f t="shared" si="243"/>
        <v>9.8785518940916077</v>
      </c>
      <c r="K1677" s="8">
        <f t="shared" si="244"/>
        <v>7.6624481059083918</v>
      </c>
      <c r="L1677" s="8">
        <f t="shared" si="245"/>
        <v>8.7705000000000002</v>
      </c>
      <c r="M1677" s="19">
        <f t="shared" si="246"/>
        <v>0.28921615618830926</v>
      </c>
      <c r="N1677" s="19">
        <f t="shared" si="247"/>
        <v>3.0605981146963428E-2</v>
      </c>
      <c r="O1677" s="19">
        <f t="shared" si="248"/>
        <v>-8.8651288097343385E-4</v>
      </c>
      <c r="P1677" s="19">
        <f t="shared" si="249"/>
        <v>-7.5426962839665263E-3</v>
      </c>
      <c r="Q1677" s="6"/>
      <c r="R1677" s="67"/>
      <c r="S1677" s="67"/>
    </row>
    <row r="1678" spans="1:19">
      <c r="A1678" s="3">
        <v>40771</v>
      </c>
      <c r="B1678" s="9">
        <f t="shared" si="250"/>
        <v>40771</v>
      </c>
      <c r="C1678" s="5">
        <v>8.3699999999999992</v>
      </c>
      <c r="D1678" s="5">
        <v>8.39</v>
      </c>
      <c r="E1678" s="5">
        <v>7.94</v>
      </c>
      <c r="F1678" s="5">
        <v>8.01</v>
      </c>
      <c r="G1678" s="6">
        <v>1893300</v>
      </c>
      <c r="H1678" s="10">
        <v>8.01</v>
      </c>
      <c r="I1678" s="7">
        <f t="shared" si="242"/>
        <v>-2.9090909090909115E-2</v>
      </c>
      <c r="J1678" s="8">
        <f t="shared" si="243"/>
        <v>9.8759630145909245</v>
      </c>
      <c r="K1678" s="8">
        <f t="shared" si="244"/>
        <v>7.5710369854090755</v>
      </c>
      <c r="L1678" s="8">
        <f t="shared" si="245"/>
        <v>8.7234999999999996</v>
      </c>
      <c r="M1678" s="19">
        <f t="shared" si="246"/>
        <v>0.30443993783465978</v>
      </c>
      <c r="N1678" s="19">
        <f t="shared" si="247"/>
        <v>5.2638074743093823E-2</v>
      </c>
      <c r="O1678" s="19">
        <f t="shared" si="248"/>
        <v>-2.6207074968463971E-4</v>
      </c>
      <c r="P1678" s="19">
        <f t="shared" si="249"/>
        <v>-1.1929753942324327E-2</v>
      </c>
      <c r="Q1678" s="6"/>
      <c r="R1678" s="67"/>
      <c r="S1678" s="67"/>
    </row>
    <row r="1679" spans="1:19">
      <c r="A1679" s="3">
        <v>40772</v>
      </c>
      <c r="B1679" s="9">
        <f t="shared" si="250"/>
        <v>40772</v>
      </c>
      <c r="C1679" s="5">
        <v>7.99</v>
      </c>
      <c r="D1679" s="5">
        <v>8.1999999999999993</v>
      </c>
      <c r="E1679" s="5">
        <v>7.95</v>
      </c>
      <c r="F1679" s="5">
        <v>8.1300000000000008</v>
      </c>
      <c r="G1679" s="6">
        <v>432500</v>
      </c>
      <c r="H1679" s="10">
        <v>8.1300000000000008</v>
      </c>
      <c r="I1679" s="7">
        <f t="shared" si="242"/>
        <v>1.4981273408239825E-2</v>
      </c>
      <c r="J1679" s="8">
        <f t="shared" si="243"/>
        <v>9.8549829641012678</v>
      </c>
      <c r="K1679" s="8">
        <f t="shared" si="244"/>
        <v>7.5070170358987305</v>
      </c>
      <c r="L1679" s="8">
        <f t="shared" si="245"/>
        <v>8.6809999999999992</v>
      </c>
      <c r="M1679" s="19">
        <f t="shared" si="246"/>
        <v>0.31276949512363028</v>
      </c>
      <c r="N1679" s="19">
        <f t="shared" si="247"/>
        <v>2.7360264714987079E-2</v>
      </c>
      <c r="O1679" s="19">
        <f t="shared" si="248"/>
        <v>-2.1243549068238081E-3</v>
      </c>
      <c r="P1679" s="19">
        <f t="shared" si="249"/>
        <v>-8.4559023597064048E-3</v>
      </c>
      <c r="Q1679" s="6"/>
      <c r="R1679" s="67"/>
      <c r="S1679" s="67"/>
    </row>
    <row r="1680" spans="1:19">
      <c r="A1680" s="3">
        <v>40773</v>
      </c>
      <c r="B1680" s="9">
        <f t="shared" si="250"/>
        <v>40773</v>
      </c>
      <c r="C1680" s="5">
        <v>8</v>
      </c>
      <c r="D1680" s="5">
        <v>8.0399999999999991</v>
      </c>
      <c r="E1680" s="5">
        <v>7.85</v>
      </c>
      <c r="F1680" s="5">
        <v>7.95</v>
      </c>
      <c r="G1680" s="6">
        <v>829000</v>
      </c>
      <c r="H1680" s="10">
        <v>7.95</v>
      </c>
      <c r="I1680" s="7">
        <f t="shared" si="242"/>
        <v>-2.2140221402214093E-2</v>
      </c>
      <c r="J1680" s="8">
        <f t="shared" si="243"/>
        <v>9.831939703762707</v>
      </c>
      <c r="K1680" s="8">
        <f t="shared" si="244"/>
        <v>7.4230602962372911</v>
      </c>
      <c r="L1680" s="8">
        <f t="shared" si="245"/>
        <v>8.6274999999999995</v>
      </c>
      <c r="M1680" s="19">
        <f t="shared" si="246"/>
        <v>0.32451297866278461</v>
      </c>
      <c r="N1680" s="19">
        <f t="shared" si="247"/>
        <v>3.7546767578828022E-2</v>
      </c>
      <c r="O1680" s="19">
        <f t="shared" si="248"/>
        <v>-2.3382344162846862E-3</v>
      </c>
      <c r="P1680" s="19">
        <f t="shared" si="249"/>
        <v>-1.1183768367642736E-2</v>
      </c>
      <c r="Q1680" s="6"/>
      <c r="R1680" s="67"/>
      <c r="S1680" s="67"/>
    </row>
    <row r="1681" spans="1:19">
      <c r="A1681" s="3">
        <v>40774</v>
      </c>
      <c r="B1681" s="9">
        <f t="shared" si="250"/>
        <v>40774</v>
      </c>
      <c r="C1681" s="5">
        <v>7.77</v>
      </c>
      <c r="D1681" s="5">
        <v>7.85</v>
      </c>
      <c r="E1681" s="5">
        <v>7.16</v>
      </c>
      <c r="F1681" s="5">
        <v>7.2</v>
      </c>
      <c r="G1681" s="6">
        <v>1164200</v>
      </c>
      <c r="H1681" s="10">
        <v>7.2</v>
      </c>
      <c r="I1681" s="7">
        <f t="shared" si="242"/>
        <v>-9.4339622641509427E-2</v>
      </c>
      <c r="J1681" s="8">
        <f t="shared" si="243"/>
        <v>9.8467634156047765</v>
      </c>
      <c r="K1681" s="8">
        <f t="shared" si="244"/>
        <v>7.2052365843952195</v>
      </c>
      <c r="L1681" s="8">
        <f t="shared" si="245"/>
        <v>8.525999999999998</v>
      </c>
      <c r="M1681" s="19">
        <f t="shared" si="246"/>
        <v>0.3666120883428669</v>
      </c>
      <c r="N1681" s="19">
        <f t="shared" si="247"/>
        <v>0.12973012621424085</v>
      </c>
      <c r="O1681" s="19">
        <f t="shared" si="248"/>
        <v>1.5077097997658053E-3</v>
      </c>
      <c r="P1681" s="19">
        <f t="shared" si="249"/>
        <v>-2.9344192711526978E-2</v>
      </c>
      <c r="Q1681" s="1"/>
      <c r="R1681" s="67"/>
      <c r="S1681" s="67"/>
    </row>
    <row r="1682" spans="1:19">
      <c r="A1682" s="3">
        <v>40777</v>
      </c>
      <c r="B1682" s="9">
        <f t="shared" si="250"/>
        <v>40777</v>
      </c>
      <c r="C1682" s="5">
        <v>7.2</v>
      </c>
      <c r="D1682" s="5">
        <v>7.61</v>
      </c>
      <c r="E1682" s="5">
        <v>7.15</v>
      </c>
      <c r="F1682" s="5">
        <v>7.17</v>
      </c>
      <c r="G1682" s="6">
        <v>1128200</v>
      </c>
      <c r="H1682" s="10">
        <v>7.17</v>
      </c>
      <c r="I1682" s="7">
        <f t="shared" si="242"/>
        <v>-4.1666666666667013E-3</v>
      </c>
      <c r="J1682" s="8">
        <f t="shared" si="243"/>
        <v>9.8409903607736382</v>
      </c>
      <c r="K1682" s="8">
        <f t="shared" si="244"/>
        <v>7.0140096392263551</v>
      </c>
      <c r="L1682" s="8">
        <f t="shared" si="245"/>
        <v>8.4274999999999967</v>
      </c>
      <c r="M1682" s="19">
        <f t="shared" si="246"/>
        <v>0.40304773830608803</v>
      </c>
      <c r="N1682" s="19">
        <f t="shared" si="247"/>
        <v>9.9384747862283768E-2</v>
      </c>
      <c r="O1682" s="19">
        <f t="shared" si="248"/>
        <v>-5.8628958445263411E-4</v>
      </c>
      <c r="P1682" s="19">
        <f t="shared" si="249"/>
        <v>-2.6539995311606449E-2</v>
      </c>
      <c r="Q1682" s="1"/>
      <c r="R1682" s="67"/>
      <c r="S1682" s="67"/>
    </row>
    <row r="1683" spans="1:19">
      <c r="A1683" s="3">
        <v>40778</v>
      </c>
      <c r="B1683" s="9">
        <f t="shared" si="250"/>
        <v>40778</v>
      </c>
      <c r="C1683" s="5">
        <v>7.3</v>
      </c>
      <c r="D1683" s="5">
        <v>7.32</v>
      </c>
      <c r="E1683" s="5">
        <v>7.13</v>
      </c>
      <c r="F1683" s="5">
        <v>7.17</v>
      </c>
      <c r="G1683" s="6">
        <v>1015000</v>
      </c>
      <c r="H1683" s="10">
        <v>7.17</v>
      </c>
      <c r="I1683" s="7">
        <f t="shared" si="242"/>
        <v>0</v>
      </c>
      <c r="J1683" s="8">
        <f t="shared" si="243"/>
        <v>9.7739988820085113</v>
      </c>
      <c r="K1683" s="8">
        <f t="shared" si="244"/>
        <v>6.8670011179914834</v>
      </c>
      <c r="L1683" s="8">
        <f t="shared" si="245"/>
        <v>8.3204999999999973</v>
      </c>
      <c r="M1683" s="19">
        <f t="shared" si="246"/>
        <v>0.42332857007999009</v>
      </c>
      <c r="N1683" s="19">
        <f t="shared" si="247"/>
        <v>5.0318683983037529E-2</v>
      </c>
      <c r="O1683" s="19">
        <f t="shared" si="248"/>
        <v>-6.8073919706451618E-3</v>
      </c>
      <c r="P1683" s="19">
        <f t="shared" si="249"/>
        <v>-2.0959269917839286E-2</v>
      </c>
      <c r="Q1683" s="1"/>
      <c r="R1683" s="67"/>
      <c r="S1683" s="67"/>
    </row>
    <row r="1684" spans="1:19">
      <c r="A1684" s="3">
        <v>40779</v>
      </c>
      <c r="B1684" s="9">
        <f t="shared" si="250"/>
        <v>40779</v>
      </c>
      <c r="C1684" s="5">
        <v>7.27</v>
      </c>
      <c r="D1684" s="5">
        <v>7.73</v>
      </c>
      <c r="E1684" s="5">
        <v>7.27</v>
      </c>
      <c r="F1684" s="5">
        <v>7.55</v>
      </c>
      <c r="G1684" s="6">
        <v>1581700</v>
      </c>
      <c r="H1684" s="10">
        <v>7.55</v>
      </c>
      <c r="I1684" s="7"/>
      <c r="J1684" s="8"/>
      <c r="K1684" s="8"/>
      <c r="L1684" s="8"/>
      <c r="M1684" s="19"/>
      <c r="N1684" s="19"/>
      <c r="O1684" s="19"/>
      <c r="P1684" s="19"/>
      <c r="Q1684" s="1"/>
      <c r="R1684" s="67"/>
      <c r="S1684" s="67"/>
    </row>
    <row r="1685" spans="1:19">
      <c r="A1685" s="16"/>
      <c r="B1685" s="9"/>
      <c r="C1685" s="5"/>
      <c r="D1685" s="5"/>
      <c r="E1685" s="5"/>
      <c r="F1685" s="5"/>
      <c r="G1685" s="14"/>
      <c r="H1685" s="5"/>
      <c r="I1685" s="7"/>
      <c r="J1685" s="8"/>
      <c r="K1685" s="8"/>
      <c r="L1685" s="8"/>
      <c r="M1685" s="19"/>
      <c r="N1685" s="19"/>
      <c r="O1685" s="19"/>
      <c r="P1685" s="19"/>
      <c r="Q1685" s="1"/>
      <c r="R1685" s="67"/>
      <c r="S1685" s="67"/>
    </row>
    <row r="1686" spans="1:19">
      <c r="A1686" s="16"/>
      <c r="B1686" s="9"/>
      <c r="C1686" s="5"/>
      <c r="D1686" s="5"/>
      <c r="E1686" s="5"/>
      <c r="F1686" s="5"/>
      <c r="G1686" s="2"/>
      <c r="H1686" s="5"/>
      <c r="I1686" s="5"/>
      <c r="J1686" s="8"/>
      <c r="K1686" s="8"/>
      <c r="L1686" s="8"/>
      <c r="M1686" s="19"/>
      <c r="N1686" s="19"/>
      <c r="O1686" s="19"/>
      <c r="P1686" s="19"/>
      <c r="Q1686" s="1"/>
    </row>
    <row r="1687" spans="1:19">
      <c r="A1687" s="16"/>
      <c r="B1687" s="9"/>
      <c r="C1687" s="5"/>
      <c r="D1687" s="5"/>
      <c r="E1687" s="5"/>
      <c r="F1687" s="5"/>
      <c r="G1687" s="14"/>
      <c r="H1687" s="5"/>
      <c r="I1687" s="5"/>
      <c r="J1687" s="8"/>
      <c r="K1687" s="8"/>
      <c r="L1687" s="8"/>
      <c r="M1687" s="19"/>
      <c r="N1687" s="19"/>
      <c r="O1687" s="19"/>
      <c r="P1687" s="19"/>
      <c r="Q1687" s="1"/>
      <c r="R1687" s="65"/>
    </row>
    <row r="1688" spans="1:19">
      <c r="A1688" s="16"/>
      <c r="B1688" s="9"/>
      <c r="C1688" s="5"/>
      <c r="D1688" s="5"/>
      <c r="E1688" s="5"/>
      <c r="F1688" s="5"/>
      <c r="G1688" s="2"/>
      <c r="H1688" s="5"/>
      <c r="I1688" s="5"/>
      <c r="J1688" s="8"/>
      <c r="K1688" s="8"/>
      <c r="L1688" s="8"/>
      <c r="M1688" s="1"/>
      <c r="N1688" s="19"/>
      <c r="O1688" s="1"/>
      <c r="P1688" s="1"/>
      <c r="Q1688" s="1"/>
    </row>
    <row r="1689" spans="1:19">
      <c r="A1689" s="3"/>
      <c r="C1689" s="5"/>
      <c r="D1689" s="5"/>
      <c r="E1689" s="5"/>
      <c r="F1689" s="5"/>
      <c r="G1689" s="2"/>
      <c r="H1689" s="5"/>
      <c r="I1689" s="5"/>
      <c r="J1689" s="8"/>
      <c r="K1689" s="8"/>
      <c r="L1689" s="8"/>
      <c r="M1689" s="1"/>
      <c r="N1689" s="1"/>
      <c r="O1689" s="1"/>
      <c r="P1689" s="1"/>
      <c r="Q1689" s="1"/>
    </row>
    <row r="1690" spans="1:19">
      <c r="A1690" s="3"/>
      <c r="C1690" s="5"/>
      <c r="D1690" s="5"/>
      <c r="E1690" s="5"/>
      <c r="F1690" s="5"/>
      <c r="G1690" s="2"/>
      <c r="H1690" s="5"/>
      <c r="I1690" s="5"/>
      <c r="J1690" s="8"/>
      <c r="K1690" s="8"/>
      <c r="L1690" s="8"/>
      <c r="M1690" s="1"/>
      <c r="N1690" s="1"/>
      <c r="O1690" s="1"/>
      <c r="P1690" s="1"/>
      <c r="Q1690" s="1"/>
    </row>
    <row r="1691" spans="1:19">
      <c r="A1691" s="2" t="s">
        <v>25</v>
      </c>
      <c r="C1691" s="5"/>
      <c r="D1691" s="2"/>
      <c r="E1691" s="2"/>
      <c r="F1691" s="2"/>
      <c r="G1691" s="6">
        <f>COUNT(C1:C1687)</f>
        <v>1683</v>
      </c>
      <c r="H1691" s="5"/>
      <c r="I1691" s="5"/>
      <c r="J1691" s="8"/>
      <c r="K1691" s="8"/>
      <c r="L1691" s="8"/>
      <c r="M1691" s="1"/>
      <c r="N1691" s="1"/>
      <c r="O1691" s="1"/>
      <c r="P1691" s="1"/>
      <c r="Q1691" s="1"/>
    </row>
    <row r="1692" spans="1:19">
      <c r="A1692" s="3" t="s">
        <v>11</v>
      </c>
      <c r="C1692" s="5"/>
      <c r="D1692" s="5"/>
      <c r="E1692" s="5"/>
      <c r="F1692" s="5"/>
      <c r="G1692" s="6">
        <f>MIN(G1:G1685)</f>
        <v>0</v>
      </c>
      <c r="H1692" s="5">
        <f>MIN(H1:H1685)</f>
        <v>0.39</v>
      </c>
      <c r="I1692" s="19">
        <f>MIN(I1:I1686)</f>
        <v>-0.21052631578947364</v>
      </c>
      <c r="J1692" s="5">
        <f t="shared" ref="J1692:P1692" si="251">MIN(J1:J1686)</f>
        <v>0.42621841418861639</v>
      </c>
      <c r="K1692" s="5">
        <f t="shared" si="251"/>
        <v>0.31418306305724847</v>
      </c>
      <c r="L1692" s="5">
        <f>MIN(L1:L1686)</f>
        <v>0.40149999999999986</v>
      </c>
      <c r="M1692" s="19">
        <f t="shared" si="251"/>
        <v>4.1349799783676346E-2</v>
      </c>
      <c r="N1692" s="19">
        <f t="shared" si="251"/>
        <v>-0.43958618318362569</v>
      </c>
      <c r="O1692" s="19">
        <f t="shared" si="251"/>
        <v>-4.1272544080063291E-2</v>
      </c>
      <c r="P1692" s="19">
        <f t="shared" si="251"/>
        <v>-0.10148554442193786</v>
      </c>
      <c r="Q1692" s="6">
        <f>MIN(Q1:Q1686)</f>
        <v>0</v>
      </c>
      <c r="R1692" s="66">
        <f>MIN(R1:R1686)</f>
        <v>0</v>
      </c>
      <c r="S1692" s="66">
        <f>MIN(S1:S1686)</f>
        <v>0</v>
      </c>
    </row>
    <row r="1693" spans="1:19" ht="13" thickBot="1">
      <c r="A1693" s="3" t="s">
        <v>10</v>
      </c>
      <c r="C1693" s="5"/>
      <c r="D1693" s="5"/>
      <c r="E1693" s="5"/>
      <c r="F1693" s="5"/>
      <c r="G1693" s="6">
        <f>MAX(G1:G1685)</f>
        <v>14975500</v>
      </c>
      <c r="H1693" s="5">
        <f>MAX(H1:H1685)</f>
        <v>9.7100000000000009</v>
      </c>
      <c r="I1693" s="19">
        <f>MAX(I1:I1686)</f>
        <v>0.27499999999999997</v>
      </c>
      <c r="J1693" s="5">
        <f t="shared" ref="J1693:P1693" si="252">MAX(J1:J1686)</f>
        <v>9.9846913441307201</v>
      </c>
      <c r="K1693" s="5">
        <f t="shared" si="252"/>
        <v>8.7833840336178728</v>
      </c>
      <c r="L1693" s="5">
        <f>MAX(L1:L1686)</f>
        <v>9.1025000000000009</v>
      </c>
      <c r="M1693" s="19">
        <f t="shared" si="252"/>
        <v>1.2202267690344983</v>
      </c>
      <c r="N1693" s="19">
        <f t="shared" si="252"/>
        <v>1.2051829080271492</v>
      </c>
      <c r="O1693" s="19">
        <f t="shared" si="252"/>
        <v>0.13003779114806463</v>
      </c>
      <c r="P1693" s="19">
        <f t="shared" si="252"/>
        <v>7.7603740205823765E-2</v>
      </c>
      <c r="Q1693" s="6">
        <f>MAX(Q1:Q1686)</f>
        <v>0</v>
      </c>
      <c r="R1693" s="66">
        <f>MAX(R1:R1686)</f>
        <v>0</v>
      </c>
      <c r="S1693" s="66">
        <f>MAX(S1:S1686)</f>
        <v>0</v>
      </c>
    </row>
    <row r="1694" spans="1:19" ht="13.5" thickBot="1">
      <c r="A1694" s="3" t="s">
        <v>29</v>
      </c>
      <c r="C1694" s="5"/>
      <c r="D1694" s="5"/>
      <c r="E1694" s="5"/>
      <c r="F1694" s="5"/>
      <c r="G1694" s="6">
        <f>AVERAGE(G1:G1685)</f>
        <v>200419.13250148544</v>
      </c>
      <c r="H1694" s="5">
        <f>AVERAGE(H1:H1685)</f>
        <v>1.9430005941770629</v>
      </c>
      <c r="I1694" s="19">
        <f>AVERAGE(I1:I1686)</f>
        <v>2.2299664711070287E-3</v>
      </c>
      <c r="J1694" s="5">
        <f>AVERAGE(J1:J1686)</f>
        <v>2.1344149106186721</v>
      </c>
      <c r="K1694" s="5">
        <f>AVERAGE(K1:K1686)</f>
        <v>1.6916440190265509</v>
      </c>
      <c r="L1694" s="5">
        <f>AVERAGE(L1:L1686)</f>
        <v>1.91302946482261</v>
      </c>
      <c r="M1694" s="68">
        <f>AVERAGE(M1:M1686)</f>
        <v>0.28705550499301835</v>
      </c>
      <c r="N1694" s="55">
        <f t="array" ref="N1694">SUM(ABS(N1335:N1686))/COUNT(A1:A1686)</f>
        <v>1.8157913276443068E-2</v>
      </c>
      <c r="O1694" s="55">
        <f t="array" ref="O1694">SUM(ABS(O1335:O1686))/COUNT(A1:A1686)</f>
        <v>1.7481798869190238E-3</v>
      </c>
      <c r="P1694" s="55">
        <f t="array" ref="P1694">SUM(ABS(P1335:P1686))/COUNT(A1:A1686)</f>
        <v>2.34230427910565E-3</v>
      </c>
      <c r="Q1694" s="6" t="e">
        <f>AVERAGE(Q1:Q1686)</f>
        <v>#DIV/0!</v>
      </c>
      <c r="R1694" s="66" t="e">
        <f>AVERAGE(R1:R1686)</f>
        <v>#DIV/0!</v>
      </c>
      <c r="S1694" s="66" t="e">
        <f>AVERAGE(S1:S1686)</f>
        <v>#DIV/0!</v>
      </c>
    </row>
    <row r="1695" spans="1:19">
      <c r="A1695" s="3" t="s">
        <v>15</v>
      </c>
      <c r="C1695" s="5"/>
      <c r="D1695" s="5"/>
      <c r="E1695" s="5"/>
      <c r="F1695" s="5"/>
      <c r="G1695" s="6">
        <f>MEDIAN(G1:G1685)</f>
        <v>67300</v>
      </c>
      <c r="H1695" s="5">
        <f>MEDIAN(H1:H1685)</f>
        <v>1.33</v>
      </c>
      <c r="I1695" s="19">
        <f>MEDIAN(I1:I1686)</f>
        <v>0</v>
      </c>
      <c r="J1695" s="5">
        <f>MEDIAN(J1:J1686)</f>
        <v>1.5040796953980728</v>
      </c>
      <c r="K1695" s="5">
        <f>MEDIAN(K1:K1686)</f>
        <v>1.2205181828200451</v>
      </c>
      <c r="L1695" s="5">
        <f>MEDIAN(L1:L1686)</f>
        <v>1.3515000000000001</v>
      </c>
      <c r="M1695" s="19">
        <f>MEDIAN(M1:M1686)</f>
        <v>0.2263774627691304</v>
      </c>
      <c r="N1695" s="19">
        <f t="array" ref="N1695">MEDIAN(N1:N1686)</f>
        <v>-2.649791191007677E-3</v>
      </c>
      <c r="O1695" s="19">
        <f t="array" ref="O1695">MEDIAN(O1:O1686)</f>
        <v>0</v>
      </c>
      <c r="P1695" s="19">
        <f t="array" ref="P1695">MEDIAN(P1:P1686)</f>
        <v>0</v>
      </c>
      <c r="Q1695" s="6" t="e">
        <f>MEDIAN(Q1:Q1686)</f>
        <v>#NUM!</v>
      </c>
      <c r="R1695" s="66" t="e">
        <f>MEDIAN(R1:R1686)</f>
        <v>#NUM!</v>
      </c>
      <c r="S1695" s="66" t="e">
        <f>MEDIAN(S1:S1686)</f>
        <v>#NUM!</v>
      </c>
    </row>
    <row r="1696" spans="1:19">
      <c r="A1696" s="3" t="s">
        <v>30</v>
      </c>
      <c r="C1696" s="5"/>
      <c r="D1696" s="5"/>
      <c r="E1696" s="5"/>
      <c r="F1696" s="5"/>
      <c r="G1696" s="6">
        <f>STDEVPA(G1:G1685)</f>
        <v>553462.99720534193</v>
      </c>
      <c r="H1696" s="20">
        <f>STDEVPA(H1:H1685)</f>
        <v>1.9613058202306772</v>
      </c>
      <c r="I1696" s="19">
        <f>STDEVPA(I1:I1686)</f>
        <v>3.9761230898523431E-2</v>
      </c>
      <c r="J1696" s="8">
        <f t="shared" ref="J1696:P1696" si="253">STDEVPA(J1:J1686)</f>
        <v>2.1206303932734749</v>
      </c>
      <c r="K1696" s="8">
        <f t="shared" si="253"/>
        <v>1.7010566168727155</v>
      </c>
      <c r="L1696" s="8">
        <f>STDEVPA(L1:L1686)</f>
        <v>1.9045493753100007</v>
      </c>
      <c r="M1696" s="19">
        <f>STDEVPA(M1:M1686)</f>
        <v>0.20331932627119043</v>
      </c>
      <c r="N1696" s="19">
        <f t="shared" si="253"/>
        <v>0.12677740519835695</v>
      </c>
      <c r="O1696" s="19">
        <f t="shared" si="253"/>
        <v>1.4211365740797149E-2</v>
      </c>
      <c r="P1696" s="19">
        <f t="shared" si="253"/>
        <v>1.6283234027127846E-2</v>
      </c>
      <c r="Q1696" s="69">
        <f>STDEVPA(Q1:Q1686)</f>
        <v>0</v>
      </c>
      <c r="R1696" s="66">
        <f>STDEVPA(R1:R1686)</f>
        <v>0</v>
      </c>
      <c r="S1696" s="66">
        <f>STDEVPA(S1:S1686)</f>
        <v>0</v>
      </c>
    </row>
    <row r="1697" spans="1:17">
      <c r="A1697" s="3"/>
      <c r="C1697" s="5"/>
      <c r="D1697" s="5"/>
      <c r="E1697" s="5"/>
      <c r="F1697" s="5"/>
      <c r="G1697" s="2"/>
      <c r="H1697" s="5"/>
      <c r="I1697" s="5"/>
      <c r="J1697" s="8"/>
      <c r="K1697" s="8"/>
      <c r="L1697" s="8"/>
      <c r="M1697" s="1"/>
      <c r="N1697" s="1"/>
      <c r="O1697" s="1"/>
      <c r="P1697" s="1"/>
      <c r="Q1697" s="1"/>
    </row>
    <row r="1698" spans="1:17" ht="13.5">
      <c r="A1698" s="60"/>
      <c r="B1698" s="70" t="s">
        <v>72</v>
      </c>
      <c r="C1698" s="57"/>
      <c r="D1698" s="57"/>
      <c r="E1698" s="57"/>
      <c r="F1698" s="57"/>
      <c r="G1698" s="58"/>
      <c r="H1698" s="57"/>
      <c r="I1698" s="57"/>
      <c r="J1698" s="59"/>
      <c r="K1698" s="8"/>
      <c r="L1698" s="8"/>
      <c r="M1698" s="1"/>
      <c r="N1698" s="1"/>
      <c r="O1698" s="1"/>
      <c r="P1698" s="1"/>
      <c r="Q1698" s="1"/>
    </row>
  </sheetData>
  <phoneticPr fontId="3" type="noConversion"/>
  <conditionalFormatting sqref="P1697:P1698 P1:P1691">
    <cfRule type="cellIs" dxfId="33" priority="1" stopIfTrue="1" operator="equal">
      <formula>$P$1692</formula>
    </cfRule>
    <cfRule type="cellIs" dxfId="32" priority="2" stopIfTrue="1" operator="equal">
      <formula>$P$1693</formula>
    </cfRule>
  </conditionalFormatting>
  <conditionalFormatting sqref="H1687 H1:H1685">
    <cfRule type="cellIs" dxfId="31" priority="3" stopIfTrue="1" operator="equal">
      <formula>$H$1692</formula>
    </cfRule>
    <cfRule type="cellIs" dxfId="30" priority="4" stopIfTrue="1" operator="equal">
      <formula>$H$1693</formula>
    </cfRule>
  </conditionalFormatting>
  <conditionalFormatting sqref="T1662:W1686 X1682:X1685 X1679 T1:Y22 X1662:X1677">
    <cfRule type="cellIs" dxfId="29" priority="5" stopIfTrue="1" operator="equal">
      <formula>"BrokeBandUpper"</formula>
    </cfRule>
    <cfRule type="cellIs" dxfId="28" priority="6" stopIfTrue="1" operator="equal">
      <formula>"BrokeBandLower"</formula>
    </cfRule>
  </conditionalFormatting>
  <conditionalFormatting sqref="O1:O22 O1685:O1687 O35 O48 O61 O74 O87 O100 O113 O126 O139 O152 O165 O178 O191 O204 O217 O230 O243 O256 O269 O282 O295 O308 O321 O334 O347 O360 O373 O386 O399 O412 O425 O438 O451 O464 O477 O490 O503 O516 O529 O542 O555 O568 O581 O594 O607 O620 O633 O646 O659 O672 O685 O698 O711 O724 O737 O750 O763 O776 O789 O802 O815 O828 O841 O854 O867 O880 O893 O906 O919 O932 O945 O958 O971 O984 O997 O1010 O1023 O1036 O1049 O1062 O1075 O1088 O1101 O1114 O1127 O1140 O1153 O1166 O1179 O1192 O1205 O1218 O1231 O1244 O1257 O1270 O1283 O1296 O1309 O1322 O1335 O1348 O1361 O1374 O1387 O1400 O1413 O1426 O1439 O1452 O1465 O1478 O1491 O1504 O1517 O1530 O1543 O1556 O1569 O1582 O1595 O1608 O1621 O1634 O1647 O1660 O1673">
    <cfRule type="cellIs" dxfId="27" priority="7" stopIfTrue="1" operator="equal">
      <formula>$O$1692</formula>
    </cfRule>
    <cfRule type="cellIs" dxfId="26" priority="8" stopIfTrue="1" operator="equal">
      <formula>$O$1693</formula>
    </cfRule>
  </conditionalFormatting>
  <conditionalFormatting sqref="Q1:Q22">
    <cfRule type="cellIs" dxfId="25" priority="9" stopIfTrue="1" operator="equal">
      <formula>$P$1692</formula>
    </cfRule>
    <cfRule type="cellIs" dxfId="24" priority="10" stopIfTrue="1" operator="equal">
      <formula>$P$1693</formula>
    </cfRule>
  </conditionalFormatting>
  <conditionalFormatting sqref="N1:N22 N1685:N1688 N35 N48 N61 N74 N87 N100 N113 N126 N139 N152 N165 N178 N191 N204 N217 N230 N243 N256 N269 N282 N295 N308 N321 N334 N347 N360 N373 N386 N399 N412 N425 N438 N451 N464 N477 N490 N503 N516 N529 N542 N555 N568 N581 N594 N607 N620 N633 N646 N659 N672 N685 N698 N711 N724 N737 N750 N763 N776 N789 N802 N815 N828 N841 N854 N867 N880 N893 N906 N919 N932 N945 N958 N971 N984 N997 N1010 N1023 N1036 N1049 N1062 N1075 N1088 N1101 N1114 N1127 N1140 N1153 N1166 N1179 N1192 N1205 N1218 N1231 N1244 N1257 N1270 N1283 N1296 N1309 N1322 N1335 N1348 N1361 N1374 N1387 N1400 N1413 N1426 N1439 N1452 N1465 N1478 N1491 N1504 N1517 N1530 N1543 N1556 N1569 N1582 N1595 N1608 N1621 N1634 N1647 N1660 N1673">
    <cfRule type="cellIs" dxfId="23" priority="11" stopIfTrue="1" operator="equal">
      <formula>$N$1692</formula>
    </cfRule>
    <cfRule type="cellIs" dxfId="22" priority="12" stopIfTrue="1" operator="equal">
      <formula>$N$1693</formula>
    </cfRule>
  </conditionalFormatting>
  <conditionalFormatting sqref="M1:M22 M1685:M1687 M35 M48 M61 M74 M87 M100 M113 M126 M139 M152 M165 M178 M191 M204 M217 M230 M243 M256 M269 M282 M295 M308 M321 M334 M347 M360 M373 M386 M399 M412 M425 M438 M451 M464 M477 M490 M503 M516 M529 M542 M555 M568 M581 M594 M607 M620 M633 M646 M659 M672 M685 M698 M711 M724 M737 M750 M763 M776 M789 M802 M815 M828 M841 M854 M867 M880 M893 M906 M919 M932 M945 M958 M971 M984 M997 M1010 M1023 M1036 M1049 M1062 M1075 M1088 M1101 M1114 M1127 M1140 M1153 M1166 M1179 M1192 M1205 M1218 M1231 M1244 M1257 M1270 M1283 M1296 M1309 M1322 M1335 M1348 M1361 M1374 M1387 M1400 M1413 M1426 M1439 M1452 M1465 M1478 M1491 M1504 M1517 M1530 M1543 M1556 M1569 M1582 M1595 M1608 M1621 M1634 M1647 M1660 M1673">
    <cfRule type="cellIs" dxfId="21" priority="13" stopIfTrue="1" operator="equal">
      <formula>$M$1692</formula>
    </cfRule>
    <cfRule type="cellIs" dxfId="20" priority="14" stopIfTrue="1" operator="equal">
      <formula>$M$1693</formula>
    </cfRule>
  </conditionalFormatting>
  <conditionalFormatting sqref="J1:J22 J1685 J35 J48 J61 J74 J87 J100 J113 J126 J139 J152 J165 J178 J191 J204 J217 J230 J243 J256 J269 J282 J295 J308 J321 J334 J347 J360 J373 J386 J399 J412 J425 J438 J451 J464 J477 J490 J503 J516 J529 J542 J555 J568 J581 J594 J607 J620 J633 J646 J659 J672 J685 J698 J711 J724 J737 J750 J763 J776 J789 J802 J815 J828 J841 J854 J867 J880 J893 J906 J919 J932 J945 J958 J971 J984 J997 J1010 J1023 J1036 J1049 J1062 J1075 J1088 J1101 J1114 J1127 J1140 J1153 J1166 J1179 J1192 J1205 J1218 J1231 J1244 J1257 J1270 J1283 J1296 J1309 J1322 J1335 J1348 J1361 J1374 J1387 J1400 J1413 J1426 J1439 J1452 J1465 J1478 J1491 J1504 J1517 J1530 J1543 J1556 J1569 J1582 J1595 J1608 J1621 J1634 J1647 J1660 J1673">
    <cfRule type="cellIs" dxfId="19" priority="15" stopIfTrue="1" operator="equal">
      <formula>$J$1693</formula>
    </cfRule>
    <cfRule type="cellIs" dxfId="18" priority="16" stopIfTrue="1" operator="equal">
      <formula>$J$1692</formula>
    </cfRule>
  </conditionalFormatting>
  <conditionalFormatting sqref="L1686 K1:L22 K1685:L1685 K35:L35 K48:L48 K61:L61 K74:L74 K87:L87 K100:L100 K113:L113 K126:L126 K139:L139 K152:L152 K165:L165 K178:L178 K191:L191 K204:L204 K217:L217 K230:L230 K243:L243 K256:L256 K269:L269 K282:L282 K295:L295 K308:L308 K321:L321 K334:L334 K347:L347 K360:L360 K373:L373 K386:L386 K399:L399 K412:L412 K425:L425 K438:L438 K451:L451 K464:L464 K477:L477 K490:L490 K503:L503 K516:L516 K529:L529 K542:L542 K555:L555 K568:L568 K581:L581 K594:L594 K607:L607 K620:L620 K633:L633 K646:L646 K659:L659 K672:L672 K685:L685 K698:L698 K711:L711 K724:L724 K737:L737 K750:L750 K763:L763 K776:L776 K789:L789 K802:L802 K815:L815 K828:L828 K841:L841 K854:L854 K867:L867 K880:L880 K893:L893 K906:L906 K919:L919 K932:L932 K945:L945 K958:L958 K971:L971 K984:L984 K997:L997 K1010:L1010 K1023:L1023 K1036:L1036 K1049:L1049 K1062:L1062 K1075:L1075 K1088:L1088 K1101:L1101 K1114:L1114 K1127:L1127 K1140:L1140 K1153:L1153 K1166:L1166 K1179:L1179 K1192:L1192 K1205:L1205 K1218:L1218 K1231:L1231 K1244:L1244 K1257:L1257 K1270:L1270 K1283:L1283 K1296:L1296 K1309:L1309 K1322:L1322 K1335:L1335 K1348:L1348 K1361:L1361 K1374:L1374 K1387:L1387 K1400:L1400 K1413:L1413 K1426:L1426 K1439:L1439 K1452:L1452 K1465:L1465 K1478:L1478 K1491:L1491 K1504:L1504 K1517:L1517 K1530:L1530 K1543:L1543 K1556:L1556 K1569:L1569 K1582:L1582 K1595:L1595 K1608:L1608 K1621:L1621 K1634:L1634 K1647:L1647 K1660:L1660 K1673:L1673">
    <cfRule type="cellIs" dxfId="17" priority="17" stopIfTrue="1" operator="equal">
      <formula>$K$1693</formula>
    </cfRule>
    <cfRule type="cellIs" dxfId="16" priority="18" stopIfTrue="1" operator="equal">
      <formula>$K$1692</formula>
    </cfRule>
  </conditionalFormatting>
  <conditionalFormatting sqref="I1:I22 I1685:I1687 I35 I48 I61 I74 I87 I100 I113 I126 I139 I152 I165 I178 I191 I204 I217 I230 I243 I256 I269 I282 I295 I308 I321 I334 I347 I360 I373 I386 I399 I412 I425 I438 I451 I464 I477 I490 I503 I516 I529 I542 I555 I568 I581 I594 I607 I620 I633 I646 I659 I672 I685 I698 I711 I724 I737 I750 I763 I776 I789 I802 I815 I828 I841 I854 I867 I880 I893 I906 I919 I932 I945 I958 I971 I984 I997 I1010 I1023 I1036 I1049 I1062 I1075 I1088 I1101 I1114 I1127 I1140 I1153 I1166 I1179 I1192 I1205 I1218 I1231 I1244 I1257 I1270 I1283 I1296 I1309 I1322 I1335 I1348 I1361 I1374 I1387 I1400 I1413 I1426 I1439 I1452 I1465 I1478 I1491 I1504 I1517 I1530 I1543 I1556 I1569 I1582 I1595 I1608 I1621 I1634 I1647 I1660 I1673">
    <cfRule type="cellIs" dxfId="15" priority="19" stopIfTrue="1" operator="equal">
      <formula>$I$1692</formula>
    </cfRule>
    <cfRule type="cellIs" dxfId="14" priority="20" stopIfTrue="1" operator="equal">
      <formula>$I$1693</formula>
    </cfRule>
  </conditionalFormatting>
  <conditionalFormatting sqref="R1:R22 R1662:R1686">
    <cfRule type="cellIs" dxfId="13" priority="21" stopIfTrue="1" operator="equal">
      <formula>$R$1693</formula>
    </cfRule>
    <cfRule type="cellIs" dxfId="12" priority="22" stopIfTrue="1" operator="equal">
      <formula>$R$1692</formula>
    </cfRule>
  </conditionalFormatting>
  <pageMargins left="0.75" right="0.75" top="1" bottom="1" header="0.5" footer="0.5"/>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B29"/>
  <sheetViews>
    <sheetView workbookViewId="0">
      <selection activeCell="A18" sqref="A18"/>
    </sheetView>
  </sheetViews>
  <sheetFormatPr defaultColWidth="8.81640625" defaultRowHeight="12.5"/>
  <cols>
    <col min="1" max="1" width="16.36328125" bestFit="1" customWidth="1"/>
  </cols>
  <sheetData>
    <row r="1" spans="1:2" ht="13">
      <c r="A1" s="13" t="s">
        <v>12</v>
      </c>
      <c r="B1" s="13"/>
    </row>
    <row r="2" spans="1:2">
      <c r="A2" s="11"/>
      <c r="B2" s="11"/>
    </row>
    <row r="3" spans="1:2">
      <c r="A3" s="11" t="s">
        <v>13</v>
      </c>
      <c r="B3" s="11">
        <v>0.29942857142857132</v>
      </c>
    </row>
    <row r="4" spans="1:2">
      <c r="A4" s="11" t="s">
        <v>14</v>
      </c>
      <c r="B4" s="11">
        <v>1.3718192745968184E-2</v>
      </c>
    </row>
    <row r="5" spans="1:2">
      <c r="A5" s="11" t="s">
        <v>15</v>
      </c>
      <c r="B5" s="11">
        <v>0.27</v>
      </c>
    </row>
    <row r="6" spans="1:2">
      <c r="A6" s="11" t="s">
        <v>16</v>
      </c>
      <c r="B6" s="11">
        <v>0.16</v>
      </c>
    </row>
    <row r="7" spans="1:2">
      <c r="A7" s="11" t="s">
        <v>17</v>
      </c>
      <c r="B7" s="11">
        <v>0.16231584553017236</v>
      </c>
    </row>
    <row r="8" spans="1:2">
      <c r="A8" s="11" t="s">
        <v>18</v>
      </c>
      <c r="B8" s="11">
        <v>2.6346433710174779E-2</v>
      </c>
    </row>
    <row r="9" spans="1:2">
      <c r="A9" s="11" t="s">
        <v>19</v>
      </c>
      <c r="B9" s="11">
        <v>-1.1027778458511215</v>
      </c>
    </row>
    <row r="10" spans="1:2">
      <c r="A10" s="11" t="s">
        <v>20</v>
      </c>
      <c r="B10" s="11">
        <v>0.26852519006065267</v>
      </c>
    </row>
    <row r="11" spans="1:2">
      <c r="A11" s="11" t="s">
        <v>21</v>
      </c>
      <c r="B11" s="11">
        <v>0.57999999999999996</v>
      </c>
    </row>
    <row r="12" spans="1:2">
      <c r="A12" s="11" t="s">
        <v>22</v>
      </c>
      <c r="B12" s="11">
        <v>4.9999999999999933E-2</v>
      </c>
    </row>
    <row r="13" spans="1:2">
      <c r="A13" s="11" t="s">
        <v>23</v>
      </c>
      <c r="B13" s="11">
        <v>0.63</v>
      </c>
    </row>
    <row r="14" spans="1:2">
      <c r="A14" s="11" t="s">
        <v>24</v>
      </c>
      <c r="B14" s="11">
        <v>41.92</v>
      </c>
    </row>
    <row r="15" spans="1:2" ht="13" thickBot="1">
      <c r="A15" s="12" t="s">
        <v>25</v>
      </c>
      <c r="B15" s="12">
        <v>140</v>
      </c>
    </row>
    <row r="18" spans="1:1">
      <c r="A18" s="209" t="s">
        <v>221</v>
      </c>
    </row>
    <row r="29" spans="1:1">
      <c r="A29" t="s">
        <v>110</v>
      </c>
    </row>
  </sheetData>
  <phoneticPr fontId="3" type="noConversion"/>
  <pageMargins left="0.75" right="0.75" top="1" bottom="1" header="0.5" footer="0.5"/>
  <pageSetup orientation="portrait" r:id="rId1"/>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AI71"/>
  <sheetViews>
    <sheetView workbookViewId="0">
      <selection activeCell="D38" sqref="D38"/>
    </sheetView>
  </sheetViews>
  <sheetFormatPr defaultColWidth="11.36328125" defaultRowHeight="12.5"/>
  <cols>
    <col min="1" max="1" width="9.36328125" style="21" bestFit="1" customWidth="1"/>
    <col min="2" max="2" width="4.54296875" style="21" bestFit="1" customWidth="1"/>
    <col min="3" max="3" width="34.36328125" style="24" bestFit="1" customWidth="1"/>
    <col min="4" max="4" width="12.36328125" style="24" customWidth="1"/>
    <col min="5" max="5" width="8.81640625" style="24" customWidth="1"/>
    <col min="6" max="6" width="7.54296875" style="24" customWidth="1"/>
    <col min="7" max="15" width="7.36328125" style="24" customWidth="1"/>
    <col min="16" max="16" width="7" style="24" customWidth="1"/>
    <col min="17" max="23" width="7.36328125" style="24" customWidth="1"/>
    <col min="24" max="25" width="7" style="24" customWidth="1"/>
    <col min="26" max="26" width="7.36328125" style="24" customWidth="1"/>
    <col min="27" max="27" width="8.36328125" style="24" customWidth="1"/>
    <col min="28" max="28" width="8.36328125" style="24" bestFit="1" customWidth="1"/>
    <col min="29" max="30" width="7.36328125" style="24" customWidth="1"/>
    <col min="31" max="34" width="11.36328125" style="24" customWidth="1"/>
    <col min="35" max="35" width="23.54296875" style="24" customWidth="1"/>
    <col min="36" max="16384" width="11.36328125" style="24"/>
  </cols>
  <sheetData>
    <row r="1" spans="1:35" ht="15.75" customHeight="1">
      <c r="C1" s="22" t="s">
        <v>32</v>
      </c>
      <c r="D1" s="22" t="s">
        <v>32</v>
      </c>
      <c r="E1" s="23" t="s">
        <v>33</v>
      </c>
      <c r="F1" s="23" t="s">
        <v>34</v>
      </c>
      <c r="G1" s="23" t="s">
        <v>35</v>
      </c>
      <c r="H1" s="23" t="s">
        <v>36</v>
      </c>
      <c r="I1" s="23" t="s">
        <v>37</v>
      </c>
      <c r="J1" s="23" t="s">
        <v>38</v>
      </c>
      <c r="K1" s="23" t="s">
        <v>39</v>
      </c>
      <c r="L1" s="23" t="s">
        <v>33</v>
      </c>
      <c r="M1" s="23" t="s">
        <v>34</v>
      </c>
      <c r="N1" s="23" t="s">
        <v>35</v>
      </c>
      <c r="O1" s="23" t="s">
        <v>36</v>
      </c>
      <c r="P1" s="23" t="s">
        <v>37</v>
      </c>
      <c r="Q1" s="23" t="s">
        <v>38</v>
      </c>
      <c r="R1" s="23" t="s">
        <v>39</v>
      </c>
      <c r="S1" s="23" t="s">
        <v>33</v>
      </c>
      <c r="T1" s="23" t="s">
        <v>34</v>
      </c>
      <c r="U1" s="23" t="s">
        <v>35</v>
      </c>
      <c r="V1" s="23" t="s">
        <v>36</v>
      </c>
      <c r="W1" s="23" t="s">
        <v>37</v>
      </c>
      <c r="X1" s="23" t="s">
        <v>38</v>
      </c>
      <c r="Y1" s="23" t="s">
        <v>39</v>
      </c>
      <c r="Z1" s="23" t="s">
        <v>33</v>
      </c>
      <c r="AA1" s="23" t="s">
        <v>34</v>
      </c>
      <c r="AB1" s="23" t="s">
        <v>35</v>
      </c>
      <c r="AC1" s="23" t="s">
        <v>36</v>
      </c>
      <c r="AD1" s="23" t="s">
        <v>37</v>
      </c>
      <c r="AE1" s="343" t="s">
        <v>40</v>
      </c>
      <c r="AF1" s="344"/>
    </row>
    <row r="2" spans="1:35" s="28" customFormat="1" ht="14.25" customHeight="1">
      <c r="A2" s="25"/>
      <c r="B2" s="25"/>
      <c r="C2" s="26" t="s">
        <v>41</v>
      </c>
      <c r="D2" s="22" t="s">
        <v>42</v>
      </c>
      <c r="E2" s="27">
        <v>40693</v>
      </c>
      <c r="F2" s="27">
        <v>40694</v>
      </c>
      <c r="G2" s="27">
        <v>40695</v>
      </c>
      <c r="H2" s="27">
        <v>40696</v>
      </c>
      <c r="I2" s="27">
        <v>40697</v>
      </c>
      <c r="J2" s="27">
        <v>40698</v>
      </c>
      <c r="K2" s="27">
        <v>40699</v>
      </c>
      <c r="L2" s="27">
        <v>40700</v>
      </c>
      <c r="M2" s="27">
        <v>40701</v>
      </c>
      <c r="N2" s="27">
        <v>40702</v>
      </c>
      <c r="O2" s="27">
        <v>40703</v>
      </c>
      <c r="P2" s="27">
        <v>40704</v>
      </c>
      <c r="Q2" s="27">
        <v>40705</v>
      </c>
      <c r="R2" s="27">
        <v>40706</v>
      </c>
      <c r="S2" s="27">
        <v>40707</v>
      </c>
      <c r="T2" s="27">
        <v>40708</v>
      </c>
      <c r="U2" s="27">
        <v>40709</v>
      </c>
      <c r="V2" s="27">
        <v>40710</v>
      </c>
      <c r="W2" s="27">
        <v>40711</v>
      </c>
      <c r="X2" s="27">
        <v>40712</v>
      </c>
      <c r="Y2" s="27">
        <v>40713</v>
      </c>
      <c r="Z2" s="27">
        <v>40714</v>
      </c>
      <c r="AA2" s="27">
        <v>40715</v>
      </c>
      <c r="AB2" s="27">
        <v>40716</v>
      </c>
      <c r="AC2" s="27">
        <v>40717</v>
      </c>
      <c r="AD2" s="27">
        <v>40718</v>
      </c>
    </row>
    <row r="3" spans="1:35">
      <c r="A3" s="29" t="s">
        <v>43</v>
      </c>
      <c r="B3" s="29" t="s">
        <v>44</v>
      </c>
      <c r="C3" s="30" t="s">
        <v>45</v>
      </c>
      <c r="D3" s="31" t="s">
        <v>46</v>
      </c>
      <c r="E3" s="32"/>
      <c r="F3" s="32"/>
      <c r="G3" s="32"/>
      <c r="H3" s="32"/>
      <c r="I3" s="32"/>
      <c r="J3" s="33"/>
      <c r="K3" s="33"/>
      <c r="L3" s="32"/>
      <c r="M3" s="32"/>
      <c r="N3" s="32"/>
      <c r="O3" s="32"/>
      <c r="P3" s="32"/>
      <c r="Q3" s="33"/>
      <c r="R3" s="33"/>
      <c r="S3" s="33"/>
      <c r="T3" s="33"/>
      <c r="U3" s="33"/>
      <c r="V3" s="32"/>
      <c r="W3" s="32"/>
      <c r="X3" s="32"/>
      <c r="Y3" s="32"/>
      <c r="Z3" s="32"/>
      <c r="AA3" s="32"/>
      <c r="AB3" s="32"/>
      <c r="AC3" s="32"/>
      <c r="AD3" s="32"/>
      <c r="AE3" s="34">
        <f t="shared" ref="AE3:AE20" si="0">SUM(E3:AD3)/60</f>
        <v>0</v>
      </c>
      <c r="AF3" s="35">
        <f>IF($AE$21=0,0, AE3/$AE$21)</f>
        <v>0</v>
      </c>
      <c r="AI3" s="28" t="s">
        <v>47</v>
      </c>
    </row>
    <row r="4" spans="1:35">
      <c r="A4" s="29" t="s">
        <v>43</v>
      </c>
      <c r="B4" s="29" t="s">
        <v>44</v>
      </c>
      <c r="C4" s="30" t="s">
        <v>45</v>
      </c>
      <c r="D4" s="24" t="s">
        <v>48</v>
      </c>
      <c r="E4" s="36"/>
      <c r="F4" s="36"/>
      <c r="G4" s="36"/>
      <c r="H4" s="36"/>
      <c r="I4" s="36"/>
      <c r="J4" s="36"/>
      <c r="K4" s="36"/>
      <c r="L4" s="36"/>
      <c r="M4" s="36"/>
      <c r="N4" s="36"/>
      <c r="O4" s="36"/>
      <c r="P4" s="36"/>
      <c r="Q4" s="36"/>
      <c r="R4" s="36"/>
      <c r="S4" s="36"/>
      <c r="T4" s="36"/>
      <c r="U4" s="36"/>
      <c r="V4" s="36"/>
      <c r="W4" s="36"/>
      <c r="X4" s="37"/>
      <c r="Y4" s="37"/>
      <c r="Z4" s="37"/>
      <c r="AA4" s="37"/>
      <c r="AB4" s="37"/>
      <c r="AC4" s="37"/>
      <c r="AD4" s="37"/>
      <c r="AE4" s="34">
        <f t="shared" si="0"/>
        <v>0</v>
      </c>
      <c r="AF4" s="35">
        <f t="shared" ref="AF4:AF20" si="1">IF($AE$21=0,0, AE4/$AE$21)</f>
        <v>0</v>
      </c>
      <c r="AI4" s="28" t="s">
        <v>49</v>
      </c>
    </row>
    <row r="5" spans="1:35">
      <c r="A5" s="29" t="s">
        <v>43</v>
      </c>
      <c r="B5" s="29" t="s">
        <v>44</v>
      </c>
      <c r="C5" s="30" t="s">
        <v>45</v>
      </c>
      <c r="D5" s="31" t="s">
        <v>50</v>
      </c>
      <c r="E5" s="33"/>
      <c r="F5" s="33"/>
      <c r="G5" s="33"/>
      <c r="H5" s="33"/>
      <c r="I5" s="33"/>
      <c r="J5" s="33"/>
      <c r="K5" s="33"/>
      <c r="L5" s="32"/>
      <c r="M5" s="32"/>
      <c r="N5" s="32"/>
      <c r="O5" s="32"/>
      <c r="P5" s="32"/>
      <c r="Q5" s="33"/>
      <c r="R5" s="33"/>
      <c r="S5" s="32"/>
      <c r="T5" s="32"/>
      <c r="U5" s="32"/>
      <c r="V5" s="32"/>
      <c r="W5" s="32"/>
      <c r="X5" s="32"/>
      <c r="Y5" s="32"/>
      <c r="Z5" s="32"/>
      <c r="AA5" s="32"/>
      <c r="AB5" s="32"/>
      <c r="AC5" s="32"/>
      <c r="AD5" s="32"/>
      <c r="AE5" s="34">
        <f t="shared" si="0"/>
        <v>0</v>
      </c>
      <c r="AF5" s="35">
        <f t="shared" si="1"/>
        <v>0</v>
      </c>
      <c r="AI5" s="28" t="s">
        <v>51</v>
      </c>
    </row>
    <row r="6" spans="1:35">
      <c r="A6" s="29" t="s">
        <v>43</v>
      </c>
      <c r="B6" s="29" t="s">
        <v>44</v>
      </c>
      <c r="C6" s="30" t="s">
        <v>45</v>
      </c>
      <c r="D6" s="24" t="s">
        <v>52</v>
      </c>
      <c r="E6" s="36"/>
      <c r="F6" s="36"/>
      <c r="G6" s="36"/>
      <c r="H6" s="36"/>
      <c r="I6" s="36"/>
      <c r="J6" s="36"/>
      <c r="K6" s="36"/>
      <c r="L6" s="36"/>
      <c r="M6" s="36"/>
      <c r="N6" s="36"/>
      <c r="O6" s="36"/>
      <c r="P6" s="36"/>
      <c r="Q6" s="36"/>
      <c r="R6" s="36"/>
      <c r="S6" s="36"/>
      <c r="T6" s="36"/>
      <c r="U6" s="36"/>
      <c r="V6" s="36"/>
      <c r="W6" s="36"/>
      <c r="X6" s="37"/>
      <c r="Y6" s="37"/>
      <c r="Z6" s="36"/>
      <c r="AA6" s="36"/>
      <c r="AB6" s="36"/>
      <c r="AC6" s="36"/>
      <c r="AD6" s="36"/>
      <c r="AE6" s="34">
        <f t="shared" si="0"/>
        <v>0</v>
      </c>
      <c r="AF6" s="35">
        <f t="shared" si="1"/>
        <v>0</v>
      </c>
      <c r="AI6" s="28" t="s">
        <v>53</v>
      </c>
    </row>
    <row r="7" spans="1:35">
      <c r="A7" s="29" t="s">
        <v>43</v>
      </c>
      <c r="B7" s="29" t="s">
        <v>44</v>
      </c>
      <c r="C7" s="30" t="s">
        <v>45</v>
      </c>
      <c r="D7" s="31" t="s">
        <v>54</v>
      </c>
      <c r="E7" s="33"/>
      <c r="F7" s="33"/>
      <c r="G7" s="33"/>
      <c r="H7" s="33"/>
      <c r="I7" s="33"/>
      <c r="J7" s="33"/>
      <c r="K7" s="33"/>
      <c r="L7" s="33"/>
      <c r="M7" s="33"/>
      <c r="N7" s="33"/>
      <c r="O7" s="33"/>
      <c r="P7" s="33"/>
      <c r="Q7" s="33"/>
      <c r="R7" s="33"/>
      <c r="S7" s="33"/>
      <c r="T7" s="33"/>
      <c r="U7" s="33"/>
      <c r="V7" s="34"/>
      <c r="W7" s="34"/>
      <c r="X7" s="34"/>
      <c r="Y7" s="34"/>
      <c r="Z7" s="34"/>
      <c r="AA7" s="34"/>
      <c r="AB7" s="34"/>
      <c r="AC7" s="34"/>
      <c r="AD7" s="34"/>
      <c r="AE7" s="34">
        <f t="shared" si="0"/>
        <v>0</v>
      </c>
      <c r="AF7" s="35">
        <f t="shared" si="1"/>
        <v>0</v>
      </c>
      <c r="AI7" s="28" t="s">
        <v>55</v>
      </c>
    </row>
    <row r="8" spans="1:35" ht="12.75" customHeight="1">
      <c r="A8" s="29" t="s">
        <v>43</v>
      </c>
      <c r="B8" s="29" t="s">
        <v>44</v>
      </c>
      <c r="C8" s="30" t="s">
        <v>45</v>
      </c>
      <c r="D8" s="24" t="s">
        <v>56</v>
      </c>
      <c r="E8" s="36"/>
      <c r="F8" s="36"/>
      <c r="G8" s="36">
        <v>30</v>
      </c>
      <c r="H8" s="36">
        <v>30</v>
      </c>
      <c r="I8" s="36">
        <v>30</v>
      </c>
      <c r="J8" s="36"/>
      <c r="K8" s="36"/>
      <c r="L8" s="36"/>
      <c r="M8" s="36"/>
      <c r="N8" s="36">
        <v>30</v>
      </c>
      <c r="O8" s="36"/>
      <c r="P8" s="36"/>
      <c r="Q8" s="36"/>
      <c r="R8" s="36"/>
      <c r="S8" s="36"/>
      <c r="T8" s="36"/>
      <c r="U8" s="36"/>
      <c r="V8" s="36">
        <v>60</v>
      </c>
      <c r="W8" s="36">
        <v>60</v>
      </c>
      <c r="X8" s="37"/>
      <c r="Y8" s="37"/>
      <c r="Z8" s="36"/>
      <c r="AA8" s="36">
        <v>60</v>
      </c>
      <c r="AB8" s="36">
        <v>30</v>
      </c>
      <c r="AC8" s="36"/>
      <c r="AD8" s="36"/>
      <c r="AE8" s="34">
        <f t="shared" si="0"/>
        <v>5.5</v>
      </c>
      <c r="AF8" s="35">
        <f t="shared" si="1"/>
        <v>3.4375000000000003E-2</v>
      </c>
      <c r="AI8" s="28" t="s">
        <v>57</v>
      </c>
    </row>
    <row r="9" spans="1:35">
      <c r="A9" s="29" t="s">
        <v>43</v>
      </c>
      <c r="B9" s="29" t="s">
        <v>44</v>
      </c>
      <c r="C9" s="30" t="s">
        <v>58</v>
      </c>
      <c r="D9" s="31" t="s">
        <v>46</v>
      </c>
      <c r="E9" s="33"/>
      <c r="F9" s="33"/>
      <c r="G9" s="33"/>
      <c r="H9" s="33"/>
      <c r="I9" s="33"/>
      <c r="J9" s="33"/>
      <c r="K9" s="33"/>
      <c r="L9" s="33"/>
      <c r="M9" s="33"/>
      <c r="N9" s="33"/>
      <c r="O9" s="33"/>
      <c r="P9" s="33"/>
      <c r="Q9" s="33"/>
      <c r="R9" s="33"/>
      <c r="S9" s="33"/>
      <c r="T9" s="33"/>
      <c r="U9" s="33"/>
      <c r="V9" s="33"/>
      <c r="W9" s="33"/>
      <c r="X9" s="33"/>
      <c r="Y9" s="33"/>
      <c r="Z9" s="33"/>
      <c r="AA9" s="33"/>
      <c r="AB9" s="33"/>
      <c r="AC9" s="33"/>
      <c r="AD9" s="33"/>
      <c r="AE9" s="34">
        <f t="shared" si="0"/>
        <v>0</v>
      </c>
      <c r="AF9" s="35">
        <f t="shared" si="1"/>
        <v>0</v>
      </c>
      <c r="AI9" s="28" t="s">
        <v>59</v>
      </c>
    </row>
    <row r="10" spans="1:35">
      <c r="A10" s="29" t="s">
        <v>43</v>
      </c>
      <c r="B10" s="29" t="s">
        <v>44</v>
      </c>
      <c r="C10" s="30" t="s">
        <v>58</v>
      </c>
      <c r="D10" s="24" t="s">
        <v>48</v>
      </c>
      <c r="E10" s="36"/>
      <c r="F10" s="36"/>
      <c r="G10" s="36"/>
      <c r="H10" s="36"/>
      <c r="I10" s="36"/>
      <c r="J10" s="36"/>
      <c r="K10" s="36"/>
      <c r="L10" s="36"/>
      <c r="M10" s="36"/>
      <c r="N10" s="36"/>
      <c r="O10" s="36"/>
      <c r="P10" s="36"/>
      <c r="Q10" s="36"/>
      <c r="R10" s="36"/>
      <c r="S10" s="36"/>
      <c r="T10" s="36"/>
      <c r="U10" s="36"/>
      <c r="V10" s="36"/>
      <c r="W10" s="36"/>
      <c r="X10" s="36"/>
      <c r="Y10" s="36"/>
      <c r="Z10" s="36"/>
      <c r="AA10" s="36"/>
      <c r="AB10" s="36"/>
      <c r="AC10" s="36"/>
      <c r="AD10" s="36"/>
      <c r="AE10" s="34">
        <f t="shared" si="0"/>
        <v>0</v>
      </c>
      <c r="AF10" s="35">
        <f t="shared" si="1"/>
        <v>0</v>
      </c>
      <c r="AI10" s="28" t="s">
        <v>60</v>
      </c>
    </row>
    <row r="11" spans="1:35">
      <c r="A11" s="29" t="s">
        <v>43</v>
      </c>
      <c r="B11" s="29" t="s">
        <v>44</v>
      </c>
      <c r="C11" s="30" t="s">
        <v>58</v>
      </c>
      <c r="D11" s="31" t="s">
        <v>50</v>
      </c>
      <c r="E11" s="32"/>
      <c r="F11" s="32"/>
      <c r="G11" s="32"/>
      <c r="H11" s="32"/>
      <c r="I11" s="32"/>
      <c r="J11" s="32"/>
      <c r="K11" s="32"/>
      <c r="L11" s="32"/>
      <c r="M11" s="32"/>
      <c r="N11" s="32"/>
      <c r="O11" s="32"/>
      <c r="P11" s="32"/>
      <c r="Q11" s="32"/>
      <c r="R11" s="32"/>
      <c r="S11" s="32"/>
      <c r="T11" s="32"/>
      <c r="U11" s="32"/>
      <c r="V11" s="32"/>
      <c r="W11" s="32"/>
      <c r="X11" s="32"/>
      <c r="Y11" s="32"/>
      <c r="Z11" s="32"/>
      <c r="AA11" s="32"/>
      <c r="AB11" s="32"/>
      <c r="AC11" s="32"/>
      <c r="AD11" s="32"/>
      <c r="AE11" s="34">
        <f t="shared" si="0"/>
        <v>0</v>
      </c>
      <c r="AF11" s="35">
        <f t="shared" si="1"/>
        <v>0</v>
      </c>
      <c r="AI11" s="28" t="s">
        <v>61</v>
      </c>
    </row>
    <row r="12" spans="1:35">
      <c r="A12" s="29" t="s">
        <v>43</v>
      </c>
      <c r="B12" s="29" t="s">
        <v>44</v>
      </c>
      <c r="C12" s="30" t="s">
        <v>58</v>
      </c>
      <c r="D12" s="24" t="s">
        <v>52</v>
      </c>
      <c r="E12" s="37"/>
      <c r="F12" s="37"/>
      <c r="G12" s="37"/>
      <c r="H12" s="37"/>
      <c r="I12" s="37"/>
      <c r="J12" s="37"/>
      <c r="K12" s="37"/>
      <c r="L12" s="37"/>
      <c r="M12" s="37"/>
      <c r="N12" s="37"/>
      <c r="O12" s="37"/>
      <c r="P12" s="37"/>
      <c r="Q12" s="37"/>
      <c r="R12" s="37"/>
      <c r="S12" s="37"/>
      <c r="T12" s="37"/>
      <c r="U12" s="37"/>
      <c r="V12" s="37"/>
      <c r="W12" s="37"/>
      <c r="X12" s="37"/>
      <c r="Y12" s="37"/>
      <c r="Z12" s="37"/>
      <c r="AA12" s="37"/>
      <c r="AB12" s="37"/>
      <c r="AC12" s="37"/>
      <c r="AD12" s="37"/>
      <c r="AE12" s="34">
        <f t="shared" si="0"/>
        <v>0</v>
      </c>
      <c r="AF12" s="35">
        <f t="shared" si="1"/>
        <v>0</v>
      </c>
      <c r="AI12" s="28" t="s">
        <v>62</v>
      </c>
    </row>
    <row r="13" spans="1:35">
      <c r="A13" s="29" t="s">
        <v>43</v>
      </c>
      <c r="B13" s="29" t="s">
        <v>44</v>
      </c>
      <c r="C13" s="30" t="s">
        <v>58</v>
      </c>
      <c r="D13" s="31" t="s">
        <v>54</v>
      </c>
      <c r="E13" s="34"/>
      <c r="F13" s="34"/>
      <c r="G13" s="34"/>
      <c r="H13" s="34"/>
      <c r="I13" s="34"/>
      <c r="J13" s="34"/>
      <c r="K13" s="34"/>
      <c r="L13" s="34"/>
      <c r="M13" s="34"/>
      <c r="N13" s="34"/>
      <c r="O13" s="34"/>
      <c r="P13" s="34"/>
      <c r="Q13" s="34"/>
      <c r="R13" s="34"/>
      <c r="S13" s="34"/>
      <c r="T13" s="34"/>
      <c r="U13" s="34"/>
      <c r="V13" s="34"/>
      <c r="W13" s="34"/>
      <c r="X13" s="34"/>
      <c r="Y13" s="34"/>
      <c r="Z13" s="34"/>
      <c r="AA13" s="34"/>
      <c r="AB13" s="34"/>
      <c r="AC13" s="34"/>
      <c r="AD13" s="34"/>
      <c r="AE13" s="34">
        <f t="shared" si="0"/>
        <v>0</v>
      </c>
      <c r="AF13" s="35">
        <f t="shared" si="1"/>
        <v>0</v>
      </c>
      <c r="AI13" s="28" t="s">
        <v>63</v>
      </c>
    </row>
    <row r="14" spans="1:35">
      <c r="A14" s="29" t="s">
        <v>43</v>
      </c>
      <c r="B14" s="29" t="s">
        <v>44</v>
      </c>
      <c r="C14" s="30" t="s">
        <v>58</v>
      </c>
      <c r="D14" s="24" t="s">
        <v>56</v>
      </c>
      <c r="E14" s="36"/>
      <c r="F14" s="36">
        <v>30</v>
      </c>
      <c r="G14" s="36">
        <v>90</v>
      </c>
      <c r="H14" s="37">
        <v>30</v>
      </c>
      <c r="I14" s="37">
        <v>90</v>
      </c>
      <c r="J14" s="37"/>
      <c r="K14" s="37"/>
      <c r="L14" s="37">
        <v>30</v>
      </c>
      <c r="M14" s="37">
        <v>60</v>
      </c>
      <c r="N14" s="37">
        <v>60</v>
      </c>
      <c r="O14" s="37"/>
      <c r="P14" s="37"/>
      <c r="Q14" s="37"/>
      <c r="R14" s="37"/>
      <c r="S14" s="37"/>
      <c r="T14" s="37">
        <v>60</v>
      </c>
      <c r="U14" s="37">
        <v>60</v>
      </c>
      <c r="V14" s="37"/>
      <c r="W14" s="37"/>
      <c r="X14" s="37"/>
      <c r="Y14" s="37"/>
      <c r="Z14" s="37"/>
      <c r="AA14" s="37">
        <v>60</v>
      </c>
      <c r="AB14" s="37"/>
      <c r="AC14" s="37"/>
      <c r="AD14" s="37"/>
      <c r="AE14" s="34">
        <f t="shared" si="0"/>
        <v>9.5</v>
      </c>
      <c r="AF14" s="35">
        <f t="shared" si="1"/>
        <v>5.9374999999999997E-2</v>
      </c>
      <c r="AI14" s="28" t="s">
        <v>64</v>
      </c>
    </row>
    <row r="15" spans="1:35" s="30" customFormat="1">
      <c r="A15" s="29" t="s">
        <v>43</v>
      </c>
      <c r="B15" s="29" t="s">
        <v>44</v>
      </c>
      <c r="C15" s="30" t="s">
        <v>59</v>
      </c>
      <c r="D15" s="30" t="s">
        <v>65</v>
      </c>
      <c r="E15" s="38"/>
      <c r="F15" s="38">
        <v>120</v>
      </c>
      <c r="G15" s="38">
        <v>60</v>
      </c>
      <c r="H15" s="38">
        <v>60</v>
      </c>
      <c r="I15" s="38">
        <v>60</v>
      </c>
      <c r="J15" s="38"/>
      <c r="K15" s="38"/>
      <c r="L15" s="38">
        <v>60</v>
      </c>
      <c r="M15" s="38">
        <v>120</v>
      </c>
      <c r="N15" s="38">
        <v>60</v>
      </c>
      <c r="O15" s="38">
        <v>60</v>
      </c>
      <c r="P15" s="38"/>
      <c r="Q15" s="38"/>
      <c r="R15" s="38"/>
      <c r="S15" s="38">
        <v>60</v>
      </c>
      <c r="T15" s="38">
        <v>60</v>
      </c>
      <c r="U15" s="38"/>
      <c r="V15" s="38">
        <v>60</v>
      </c>
      <c r="W15" s="38">
        <v>60</v>
      </c>
      <c r="X15" s="38"/>
      <c r="Y15" s="38"/>
      <c r="Z15" s="38">
        <v>60</v>
      </c>
      <c r="AA15" s="38">
        <v>60</v>
      </c>
      <c r="AB15" s="38"/>
      <c r="AC15" s="38">
        <v>60</v>
      </c>
      <c r="AD15" s="38">
        <v>30</v>
      </c>
      <c r="AE15" s="34">
        <f t="shared" si="0"/>
        <v>17.5</v>
      </c>
      <c r="AF15" s="35">
        <f t="shared" si="1"/>
        <v>0.109375</v>
      </c>
    </row>
    <row r="16" spans="1:35" ht="13.5" customHeight="1">
      <c r="A16" s="29" t="s">
        <v>43</v>
      </c>
      <c r="B16" s="29" t="s">
        <v>44</v>
      </c>
      <c r="C16" s="30" t="s">
        <v>60</v>
      </c>
      <c r="D16" s="31" t="s">
        <v>65</v>
      </c>
      <c r="E16" s="33">
        <v>480</v>
      </c>
      <c r="F16" s="33"/>
      <c r="G16" s="33"/>
      <c r="H16" s="33"/>
      <c r="I16" s="33"/>
      <c r="J16" s="33"/>
      <c r="K16" s="33"/>
      <c r="L16" s="33"/>
      <c r="M16" s="33"/>
      <c r="N16" s="33"/>
      <c r="O16" s="33"/>
      <c r="P16" s="33">
        <v>480</v>
      </c>
      <c r="Q16" s="33"/>
      <c r="R16" s="33"/>
      <c r="S16" s="33"/>
      <c r="T16" s="33"/>
      <c r="U16" s="33"/>
      <c r="V16" s="33"/>
      <c r="W16" s="33"/>
      <c r="X16" s="33"/>
      <c r="Y16" s="33"/>
      <c r="Z16" s="33"/>
      <c r="AA16" s="33"/>
      <c r="AB16" s="33"/>
      <c r="AC16" s="33"/>
      <c r="AD16" s="33"/>
      <c r="AE16" s="34">
        <f t="shared" si="0"/>
        <v>16</v>
      </c>
      <c r="AF16" s="35">
        <f t="shared" si="1"/>
        <v>0.1</v>
      </c>
    </row>
    <row r="17" spans="1:32">
      <c r="A17" s="29" t="s">
        <v>43</v>
      </c>
      <c r="B17" s="29" t="s">
        <v>44</v>
      </c>
      <c r="C17" s="30" t="s">
        <v>61</v>
      </c>
      <c r="D17" s="39" t="s">
        <v>65</v>
      </c>
      <c r="E17" s="40"/>
      <c r="F17" s="40">
        <v>330</v>
      </c>
      <c r="G17" s="40">
        <v>300</v>
      </c>
      <c r="H17" s="40">
        <v>360</v>
      </c>
      <c r="I17" s="40">
        <v>300</v>
      </c>
      <c r="J17" s="40"/>
      <c r="K17" s="40"/>
      <c r="L17" s="40">
        <v>390</v>
      </c>
      <c r="M17" s="40">
        <v>300</v>
      </c>
      <c r="N17" s="40">
        <v>330</v>
      </c>
      <c r="O17" s="40">
        <v>420</v>
      </c>
      <c r="P17" s="40"/>
      <c r="Q17" s="40"/>
      <c r="R17" s="40"/>
      <c r="S17" s="40">
        <v>420</v>
      </c>
      <c r="T17" s="40">
        <v>360</v>
      </c>
      <c r="U17" s="40">
        <v>420</v>
      </c>
      <c r="V17" s="40">
        <v>360</v>
      </c>
      <c r="W17" s="40">
        <v>360</v>
      </c>
      <c r="X17" s="40"/>
      <c r="Y17" s="40"/>
      <c r="Z17" s="40">
        <v>420</v>
      </c>
      <c r="AA17" s="40">
        <v>300</v>
      </c>
      <c r="AB17" s="40">
        <v>450</v>
      </c>
      <c r="AC17" s="40">
        <v>420</v>
      </c>
      <c r="AD17" s="40">
        <v>450</v>
      </c>
      <c r="AE17" s="34">
        <f t="shared" si="0"/>
        <v>111.5</v>
      </c>
      <c r="AF17" s="35">
        <f t="shared" si="1"/>
        <v>0.69687500000000002</v>
      </c>
    </row>
    <row r="18" spans="1:32" s="30" customFormat="1">
      <c r="A18" s="29" t="s">
        <v>43</v>
      </c>
      <c r="B18" s="29" t="s">
        <v>44</v>
      </c>
      <c r="C18" s="30" t="s">
        <v>62</v>
      </c>
      <c r="D18" s="31" t="s">
        <v>65</v>
      </c>
      <c r="E18" s="41"/>
      <c r="F18" s="42"/>
      <c r="G18" s="42"/>
      <c r="H18" s="42"/>
      <c r="I18" s="42"/>
      <c r="J18" s="42"/>
      <c r="K18" s="42"/>
      <c r="L18" s="42"/>
      <c r="M18" s="42"/>
      <c r="N18" s="42"/>
      <c r="O18" s="42"/>
      <c r="P18" s="42"/>
      <c r="Q18" s="42"/>
      <c r="R18" s="42"/>
      <c r="S18" s="42"/>
      <c r="T18" s="42"/>
      <c r="U18" s="42"/>
      <c r="V18" s="42"/>
      <c r="W18" s="42"/>
      <c r="X18" s="42"/>
      <c r="Y18" s="42"/>
      <c r="Z18" s="33"/>
      <c r="AA18" s="42"/>
      <c r="AB18" s="42"/>
      <c r="AC18" s="42"/>
      <c r="AD18" s="42"/>
      <c r="AE18" s="34">
        <f t="shared" si="0"/>
        <v>0</v>
      </c>
      <c r="AF18" s="35">
        <f t="shared" si="1"/>
        <v>0</v>
      </c>
    </row>
    <row r="19" spans="1:32">
      <c r="A19" s="29" t="s">
        <v>43</v>
      </c>
      <c r="B19" s="29" t="s">
        <v>44</v>
      </c>
      <c r="C19" s="30" t="s">
        <v>63</v>
      </c>
      <c r="D19" s="30" t="s">
        <v>65</v>
      </c>
      <c r="AE19" s="34">
        <f t="shared" si="0"/>
        <v>0</v>
      </c>
      <c r="AF19" s="35">
        <f t="shared" si="1"/>
        <v>0</v>
      </c>
    </row>
    <row r="20" spans="1:32">
      <c r="A20" s="29" t="s">
        <v>43</v>
      </c>
      <c r="B20" s="29" t="s">
        <v>44</v>
      </c>
      <c r="C20" s="30" t="s">
        <v>64</v>
      </c>
      <c r="D20" s="31" t="s">
        <v>65</v>
      </c>
      <c r="E20" s="42"/>
      <c r="F20" s="42"/>
      <c r="G20" s="42"/>
      <c r="H20" s="42"/>
      <c r="I20" s="42"/>
      <c r="J20" s="42"/>
      <c r="K20" s="42"/>
      <c r="L20" s="42"/>
      <c r="M20" s="42"/>
      <c r="N20" s="42"/>
      <c r="O20" s="42"/>
      <c r="P20" s="42"/>
      <c r="Q20" s="42"/>
      <c r="R20" s="42"/>
      <c r="S20" s="42"/>
      <c r="T20" s="42"/>
      <c r="U20" s="42"/>
      <c r="V20" s="42"/>
      <c r="W20" s="42"/>
      <c r="X20" s="42"/>
      <c r="Y20" s="42"/>
      <c r="Z20" s="42"/>
      <c r="AA20" s="42"/>
      <c r="AB20" s="42"/>
      <c r="AC20" s="42"/>
      <c r="AD20" s="42"/>
      <c r="AE20" s="34">
        <f t="shared" si="0"/>
        <v>0</v>
      </c>
      <c r="AF20" s="35">
        <f t="shared" si="1"/>
        <v>0</v>
      </c>
    </row>
    <row r="21" spans="1:32" ht="13">
      <c r="A21" s="29" t="s">
        <v>43</v>
      </c>
      <c r="B21" s="29" t="s">
        <v>44</v>
      </c>
      <c r="C21" s="43" t="s">
        <v>40</v>
      </c>
      <c r="D21" s="31"/>
      <c r="E21" s="34">
        <f t="shared" ref="E21:AD21" si="2">SUM(E3:E20)/60</f>
        <v>8</v>
      </c>
      <c r="F21" s="34">
        <f t="shared" si="2"/>
        <v>8</v>
      </c>
      <c r="G21" s="34">
        <f t="shared" si="2"/>
        <v>8</v>
      </c>
      <c r="H21" s="34">
        <f t="shared" si="2"/>
        <v>8</v>
      </c>
      <c r="I21" s="34">
        <f t="shared" si="2"/>
        <v>8</v>
      </c>
      <c r="J21" s="34">
        <f t="shared" si="2"/>
        <v>0</v>
      </c>
      <c r="K21" s="34">
        <f t="shared" si="2"/>
        <v>0</v>
      </c>
      <c r="L21" s="34">
        <f t="shared" si="2"/>
        <v>8</v>
      </c>
      <c r="M21" s="34">
        <f t="shared" si="2"/>
        <v>8</v>
      </c>
      <c r="N21" s="34">
        <f t="shared" si="2"/>
        <v>8</v>
      </c>
      <c r="O21" s="34">
        <f t="shared" si="2"/>
        <v>8</v>
      </c>
      <c r="P21" s="34">
        <f t="shared" si="2"/>
        <v>8</v>
      </c>
      <c r="Q21" s="34">
        <f t="shared" si="2"/>
        <v>0</v>
      </c>
      <c r="R21" s="34">
        <f t="shared" si="2"/>
        <v>0</v>
      </c>
      <c r="S21" s="34">
        <f t="shared" si="2"/>
        <v>8</v>
      </c>
      <c r="T21" s="34">
        <f t="shared" si="2"/>
        <v>8</v>
      </c>
      <c r="U21" s="34">
        <f t="shared" si="2"/>
        <v>8</v>
      </c>
      <c r="V21" s="34">
        <f t="shared" si="2"/>
        <v>8</v>
      </c>
      <c r="W21" s="34">
        <f t="shared" si="2"/>
        <v>8</v>
      </c>
      <c r="X21" s="34">
        <f t="shared" si="2"/>
        <v>0</v>
      </c>
      <c r="Y21" s="34">
        <f t="shared" si="2"/>
        <v>0</v>
      </c>
      <c r="Z21" s="34">
        <f t="shared" si="2"/>
        <v>8</v>
      </c>
      <c r="AA21" s="34">
        <f t="shared" si="2"/>
        <v>8</v>
      </c>
      <c r="AB21" s="34">
        <f t="shared" si="2"/>
        <v>8</v>
      </c>
      <c r="AC21" s="34">
        <f t="shared" si="2"/>
        <v>8</v>
      </c>
      <c r="AD21" s="34">
        <f t="shared" si="2"/>
        <v>8</v>
      </c>
      <c r="AE21" s="34">
        <f>SUM(AE3:AE20)</f>
        <v>160</v>
      </c>
      <c r="AF21" s="35">
        <f>IF($AE$21=0,0, AE21/$AE$21)</f>
        <v>1</v>
      </c>
    </row>
    <row r="22" spans="1:32">
      <c r="A22" s="29" t="s">
        <v>43</v>
      </c>
      <c r="B22" s="29" t="s">
        <v>44</v>
      </c>
      <c r="C22" s="44" t="s">
        <v>32</v>
      </c>
      <c r="D22" s="24" t="s">
        <v>46</v>
      </c>
      <c r="E22" s="21">
        <f t="shared" ref="E22:T28" si="3">SUMIF($D$3:$D$20, $D22, E$3:E$20 )/60</f>
        <v>0</v>
      </c>
      <c r="F22" s="21">
        <f t="shared" si="3"/>
        <v>0</v>
      </c>
      <c r="G22" s="21">
        <f t="shared" si="3"/>
        <v>0</v>
      </c>
      <c r="H22" s="21">
        <f t="shared" si="3"/>
        <v>0</v>
      </c>
      <c r="I22" s="21">
        <f t="shared" si="3"/>
        <v>0</v>
      </c>
      <c r="J22" s="21">
        <f t="shared" si="3"/>
        <v>0</v>
      </c>
      <c r="K22" s="21">
        <f t="shared" si="3"/>
        <v>0</v>
      </c>
      <c r="L22" s="21">
        <f t="shared" si="3"/>
        <v>0</v>
      </c>
      <c r="M22" s="21">
        <f t="shared" si="3"/>
        <v>0</v>
      </c>
      <c r="N22" s="21">
        <f t="shared" si="3"/>
        <v>0</v>
      </c>
      <c r="O22" s="21">
        <f t="shared" si="3"/>
        <v>0</v>
      </c>
      <c r="P22" s="21">
        <f t="shared" si="3"/>
        <v>0</v>
      </c>
      <c r="Q22" s="21">
        <f t="shared" si="3"/>
        <v>0</v>
      </c>
      <c r="R22" s="21">
        <f t="shared" si="3"/>
        <v>0</v>
      </c>
      <c r="S22" s="21">
        <f t="shared" si="3"/>
        <v>0</v>
      </c>
      <c r="T22" s="21">
        <f t="shared" si="3"/>
        <v>0</v>
      </c>
      <c r="U22" s="21">
        <f t="shared" ref="O22:AD28" si="4">SUMIF($D$3:$D$20, $D22, U$3:U$20 )/60</f>
        <v>0</v>
      </c>
      <c r="V22" s="21">
        <f t="shared" si="4"/>
        <v>0</v>
      </c>
      <c r="W22" s="21">
        <f t="shared" si="4"/>
        <v>0</v>
      </c>
      <c r="X22" s="21">
        <f t="shared" si="4"/>
        <v>0</v>
      </c>
      <c r="Y22" s="21">
        <f t="shared" si="4"/>
        <v>0</v>
      </c>
      <c r="Z22" s="21">
        <f t="shared" si="4"/>
        <v>0</v>
      </c>
      <c r="AA22" s="21">
        <f t="shared" si="4"/>
        <v>0</v>
      </c>
      <c r="AB22" s="21">
        <f t="shared" si="4"/>
        <v>0</v>
      </c>
      <c r="AC22" s="21">
        <f t="shared" si="4"/>
        <v>0</v>
      </c>
      <c r="AD22" s="21">
        <f t="shared" si="4"/>
        <v>0</v>
      </c>
      <c r="AE22" s="45">
        <f t="shared" ref="AE22:AE28" si="5">SUM(E22:AD22)</f>
        <v>0</v>
      </c>
      <c r="AF22" s="46">
        <f>IF($AE$21=0,0, AE22/$AE$21)</f>
        <v>0</v>
      </c>
    </row>
    <row r="23" spans="1:32">
      <c r="A23" s="29" t="s">
        <v>43</v>
      </c>
      <c r="B23" s="29" t="s">
        <v>44</v>
      </c>
      <c r="C23" s="44" t="s">
        <v>32</v>
      </c>
      <c r="D23" s="24" t="s">
        <v>48</v>
      </c>
      <c r="E23" s="21">
        <f t="shared" si="3"/>
        <v>0</v>
      </c>
      <c r="F23" s="21">
        <f t="shared" si="3"/>
        <v>0</v>
      </c>
      <c r="G23" s="21">
        <f t="shared" si="3"/>
        <v>0</v>
      </c>
      <c r="H23" s="21">
        <f t="shared" si="3"/>
        <v>0</v>
      </c>
      <c r="I23" s="21">
        <f t="shared" si="3"/>
        <v>0</v>
      </c>
      <c r="J23" s="21">
        <f t="shared" si="3"/>
        <v>0</v>
      </c>
      <c r="K23" s="21">
        <f t="shared" si="3"/>
        <v>0</v>
      </c>
      <c r="L23" s="21">
        <f t="shared" si="3"/>
        <v>0</v>
      </c>
      <c r="M23" s="21">
        <f t="shared" si="3"/>
        <v>0</v>
      </c>
      <c r="N23" s="21">
        <f t="shared" si="3"/>
        <v>0</v>
      </c>
      <c r="O23" s="21">
        <f t="shared" si="4"/>
        <v>0</v>
      </c>
      <c r="P23" s="21">
        <f t="shared" si="4"/>
        <v>0</v>
      </c>
      <c r="Q23" s="21">
        <f t="shared" si="4"/>
        <v>0</v>
      </c>
      <c r="R23" s="21">
        <f t="shared" si="4"/>
        <v>0</v>
      </c>
      <c r="S23" s="21">
        <f t="shared" si="4"/>
        <v>0</v>
      </c>
      <c r="T23" s="21">
        <f t="shared" si="4"/>
        <v>0</v>
      </c>
      <c r="U23" s="21">
        <f t="shared" si="4"/>
        <v>0</v>
      </c>
      <c r="V23" s="21">
        <f t="shared" si="4"/>
        <v>0</v>
      </c>
      <c r="W23" s="21">
        <f t="shared" si="4"/>
        <v>0</v>
      </c>
      <c r="X23" s="21">
        <f t="shared" si="4"/>
        <v>0</v>
      </c>
      <c r="Y23" s="21">
        <f t="shared" si="4"/>
        <v>0</v>
      </c>
      <c r="Z23" s="21">
        <f t="shared" si="4"/>
        <v>0</v>
      </c>
      <c r="AA23" s="21">
        <f t="shared" si="4"/>
        <v>0</v>
      </c>
      <c r="AB23" s="21">
        <f t="shared" si="4"/>
        <v>0</v>
      </c>
      <c r="AC23" s="21">
        <f t="shared" si="4"/>
        <v>0</v>
      </c>
      <c r="AD23" s="21">
        <f t="shared" si="4"/>
        <v>0</v>
      </c>
      <c r="AE23" s="45">
        <f t="shared" si="5"/>
        <v>0</v>
      </c>
      <c r="AF23" s="46">
        <f t="shared" ref="AF23:AF28" si="6">IF($AE$21=0,0, AE23/$AE$21)</f>
        <v>0</v>
      </c>
    </row>
    <row r="24" spans="1:32">
      <c r="A24" s="29" t="s">
        <v>43</v>
      </c>
      <c r="B24" s="29" t="s">
        <v>44</v>
      </c>
      <c r="C24" s="44" t="s">
        <v>32</v>
      </c>
      <c r="D24" s="24" t="s">
        <v>50</v>
      </c>
      <c r="E24" s="21">
        <f t="shared" si="3"/>
        <v>0</v>
      </c>
      <c r="F24" s="21">
        <f t="shared" si="3"/>
        <v>0</v>
      </c>
      <c r="G24" s="21">
        <f t="shared" si="3"/>
        <v>0</v>
      </c>
      <c r="H24" s="21">
        <f t="shared" si="3"/>
        <v>0</v>
      </c>
      <c r="I24" s="21">
        <f t="shared" si="3"/>
        <v>0</v>
      </c>
      <c r="J24" s="21">
        <f t="shared" si="3"/>
        <v>0</v>
      </c>
      <c r="K24" s="21">
        <f t="shared" si="3"/>
        <v>0</v>
      </c>
      <c r="L24" s="21">
        <f t="shared" si="3"/>
        <v>0</v>
      </c>
      <c r="M24" s="21">
        <f t="shared" si="3"/>
        <v>0</v>
      </c>
      <c r="N24" s="21">
        <f t="shared" si="3"/>
        <v>0</v>
      </c>
      <c r="O24" s="21">
        <f t="shared" si="4"/>
        <v>0</v>
      </c>
      <c r="P24" s="21">
        <f t="shared" si="4"/>
        <v>0</v>
      </c>
      <c r="Q24" s="21">
        <f t="shared" si="4"/>
        <v>0</v>
      </c>
      <c r="R24" s="21">
        <f t="shared" si="4"/>
        <v>0</v>
      </c>
      <c r="S24" s="21">
        <f t="shared" si="4"/>
        <v>0</v>
      </c>
      <c r="T24" s="21">
        <f t="shared" si="4"/>
        <v>0</v>
      </c>
      <c r="U24" s="21">
        <f t="shared" si="4"/>
        <v>0</v>
      </c>
      <c r="V24" s="21">
        <f t="shared" si="4"/>
        <v>0</v>
      </c>
      <c r="W24" s="21">
        <f t="shared" si="4"/>
        <v>0</v>
      </c>
      <c r="X24" s="21">
        <f t="shared" si="4"/>
        <v>0</v>
      </c>
      <c r="Y24" s="21">
        <f t="shared" si="4"/>
        <v>0</v>
      </c>
      <c r="Z24" s="21">
        <f t="shared" si="4"/>
        <v>0</v>
      </c>
      <c r="AA24" s="21">
        <f t="shared" si="4"/>
        <v>0</v>
      </c>
      <c r="AB24" s="21">
        <f t="shared" si="4"/>
        <v>0</v>
      </c>
      <c r="AC24" s="21">
        <f t="shared" si="4"/>
        <v>0</v>
      </c>
      <c r="AD24" s="21">
        <f t="shared" si="4"/>
        <v>0</v>
      </c>
      <c r="AE24" s="45">
        <f t="shared" si="5"/>
        <v>0</v>
      </c>
      <c r="AF24" s="46">
        <f t="shared" si="6"/>
        <v>0</v>
      </c>
    </row>
    <row r="25" spans="1:32">
      <c r="A25" s="29" t="s">
        <v>43</v>
      </c>
      <c r="B25" s="29" t="s">
        <v>44</v>
      </c>
      <c r="C25" s="44" t="s">
        <v>32</v>
      </c>
      <c r="D25" s="24" t="s">
        <v>52</v>
      </c>
      <c r="E25" s="21">
        <f t="shared" si="3"/>
        <v>0</v>
      </c>
      <c r="F25" s="21">
        <f t="shared" si="3"/>
        <v>0</v>
      </c>
      <c r="G25" s="21">
        <f t="shared" si="3"/>
        <v>0</v>
      </c>
      <c r="H25" s="21">
        <f t="shared" si="3"/>
        <v>0</v>
      </c>
      <c r="I25" s="21">
        <f t="shared" si="3"/>
        <v>0</v>
      </c>
      <c r="J25" s="21">
        <f t="shared" si="3"/>
        <v>0</v>
      </c>
      <c r="K25" s="21">
        <f t="shared" si="3"/>
        <v>0</v>
      </c>
      <c r="L25" s="21">
        <f t="shared" si="3"/>
        <v>0</v>
      </c>
      <c r="M25" s="21">
        <f t="shared" si="3"/>
        <v>0</v>
      </c>
      <c r="N25" s="21">
        <f t="shared" si="3"/>
        <v>0</v>
      </c>
      <c r="O25" s="21">
        <f t="shared" si="4"/>
        <v>0</v>
      </c>
      <c r="P25" s="21">
        <f t="shared" si="4"/>
        <v>0</v>
      </c>
      <c r="Q25" s="21">
        <f t="shared" si="4"/>
        <v>0</v>
      </c>
      <c r="R25" s="21">
        <f t="shared" si="4"/>
        <v>0</v>
      </c>
      <c r="S25" s="21">
        <f t="shared" si="4"/>
        <v>0</v>
      </c>
      <c r="T25" s="21">
        <f t="shared" si="4"/>
        <v>0</v>
      </c>
      <c r="U25" s="21">
        <f t="shared" si="4"/>
        <v>0</v>
      </c>
      <c r="V25" s="21">
        <f t="shared" si="4"/>
        <v>0</v>
      </c>
      <c r="W25" s="21">
        <f t="shared" si="4"/>
        <v>0</v>
      </c>
      <c r="X25" s="21">
        <f t="shared" si="4"/>
        <v>0</v>
      </c>
      <c r="Y25" s="21">
        <f t="shared" si="4"/>
        <v>0</v>
      </c>
      <c r="Z25" s="21">
        <f t="shared" si="4"/>
        <v>0</v>
      </c>
      <c r="AA25" s="21">
        <f t="shared" si="4"/>
        <v>0</v>
      </c>
      <c r="AB25" s="21">
        <f t="shared" si="4"/>
        <v>0</v>
      </c>
      <c r="AC25" s="21">
        <f t="shared" si="4"/>
        <v>0</v>
      </c>
      <c r="AD25" s="21">
        <f t="shared" si="4"/>
        <v>0</v>
      </c>
      <c r="AE25" s="45">
        <f t="shared" si="5"/>
        <v>0</v>
      </c>
      <c r="AF25" s="46">
        <f t="shared" si="6"/>
        <v>0</v>
      </c>
    </row>
    <row r="26" spans="1:32">
      <c r="A26" s="29" t="s">
        <v>43</v>
      </c>
      <c r="B26" s="29" t="s">
        <v>44</v>
      </c>
      <c r="C26" s="44" t="s">
        <v>32</v>
      </c>
      <c r="D26" s="24" t="s">
        <v>54</v>
      </c>
      <c r="E26" s="21">
        <f t="shared" si="3"/>
        <v>0</v>
      </c>
      <c r="F26" s="21">
        <f t="shared" si="3"/>
        <v>0</v>
      </c>
      <c r="G26" s="21">
        <f t="shared" si="3"/>
        <v>0</v>
      </c>
      <c r="H26" s="21">
        <f t="shared" si="3"/>
        <v>0</v>
      </c>
      <c r="I26" s="21">
        <f t="shared" si="3"/>
        <v>0</v>
      </c>
      <c r="J26" s="21">
        <f t="shared" si="3"/>
        <v>0</v>
      </c>
      <c r="K26" s="21">
        <f t="shared" si="3"/>
        <v>0</v>
      </c>
      <c r="L26" s="21">
        <f t="shared" si="3"/>
        <v>0</v>
      </c>
      <c r="M26" s="21">
        <f t="shared" si="3"/>
        <v>0</v>
      </c>
      <c r="N26" s="21">
        <f t="shared" si="3"/>
        <v>0</v>
      </c>
      <c r="O26" s="21">
        <f t="shared" si="4"/>
        <v>0</v>
      </c>
      <c r="P26" s="21">
        <f t="shared" si="4"/>
        <v>0</v>
      </c>
      <c r="Q26" s="21">
        <f t="shared" si="4"/>
        <v>0</v>
      </c>
      <c r="R26" s="21">
        <f t="shared" si="4"/>
        <v>0</v>
      </c>
      <c r="S26" s="21">
        <f t="shared" si="4"/>
        <v>0</v>
      </c>
      <c r="T26" s="21">
        <f t="shared" si="4"/>
        <v>0</v>
      </c>
      <c r="U26" s="21">
        <f t="shared" si="4"/>
        <v>0</v>
      </c>
      <c r="V26" s="21">
        <f t="shared" si="4"/>
        <v>0</v>
      </c>
      <c r="W26" s="21">
        <f t="shared" si="4"/>
        <v>0</v>
      </c>
      <c r="X26" s="21">
        <f t="shared" si="4"/>
        <v>0</v>
      </c>
      <c r="Y26" s="21">
        <f t="shared" si="4"/>
        <v>0</v>
      </c>
      <c r="Z26" s="21">
        <f t="shared" si="4"/>
        <v>0</v>
      </c>
      <c r="AA26" s="21">
        <f t="shared" si="4"/>
        <v>0</v>
      </c>
      <c r="AB26" s="21">
        <f t="shared" si="4"/>
        <v>0</v>
      </c>
      <c r="AC26" s="21">
        <f t="shared" si="4"/>
        <v>0</v>
      </c>
      <c r="AD26" s="21">
        <f t="shared" si="4"/>
        <v>0</v>
      </c>
      <c r="AE26" s="45">
        <f t="shared" si="5"/>
        <v>0</v>
      </c>
      <c r="AF26" s="46">
        <f t="shared" si="6"/>
        <v>0</v>
      </c>
    </row>
    <row r="27" spans="1:32">
      <c r="A27" s="29" t="s">
        <v>43</v>
      </c>
      <c r="B27" s="29" t="s">
        <v>44</v>
      </c>
      <c r="C27" s="44" t="s">
        <v>32</v>
      </c>
      <c r="D27" s="24" t="s">
        <v>56</v>
      </c>
      <c r="E27" s="21">
        <f t="shared" si="3"/>
        <v>0</v>
      </c>
      <c r="F27" s="21">
        <f t="shared" si="3"/>
        <v>0.5</v>
      </c>
      <c r="G27" s="21">
        <f t="shared" si="3"/>
        <v>2</v>
      </c>
      <c r="H27" s="21">
        <f t="shared" si="3"/>
        <v>1</v>
      </c>
      <c r="I27" s="21">
        <f t="shared" si="3"/>
        <v>2</v>
      </c>
      <c r="J27" s="21">
        <f t="shared" si="3"/>
        <v>0</v>
      </c>
      <c r="K27" s="21">
        <f t="shared" si="3"/>
        <v>0</v>
      </c>
      <c r="L27" s="21">
        <f t="shared" si="3"/>
        <v>0.5</v>
      </c>
      <c r="M27" s="21">
        <f t="shared" si="3"/>
        <v>1</v>
      </c>
      <c r="N27" s="21">
        <f t="shared" si="3"/>
        <v>1.5</v>
      </c>
      <c r="O27" s="21">
        <f t="shared" si="4"/>
        <v>0</v>
      </c>
      <c r="P27" s="21">
        <f t="shared" si="4"/>
        <v>0</v>
      </c>
      <c r="Q27" s="21">
        <f t="shared" si="4"/>
        <v>0</v>
      </c>
      <c r="R27" s="21">
        <f t="shared" si="4"/>
        <v>0</v>
      </c>
      <c r="S27" s="21">
        <f t="shared" si="4"/>
        <v>0</v>
      </c>
      <c r="T27" s="21">
        <f t="shared" si="4"/>
        <v>1</v>
      </c>
      <c r="U27" s="21">
        <f t="shared" si="4"/>
        <v>1</v>
      </c>
      <c r="V27" s="21">
        <f t="shared" si="4"/>
        <v>1</v>
      </c>
      <c r="W27" s="21">
        <f t="shared" si="4"/>
        <v>1</v>
      </c>
      <c r="X27" s="21">
        <f t="shared" si="4"/>
        <v>0</v>
      </c>
      <c r="Y27" s="21">
        <f t="shared" si="4"/>
        <v>0</v>
      </c>
      <c r="Z27" s="21">
        <f t="shared" si="4"/>
        <v>0</v>
      </c>
      <c r="AA27" s="21">
        <f t="shared" si="4"/>
        <v>2</v>
      </c>
      <c r="AB27" s="21">
        <f t="shared" si="4"/>
        <v>0.5</v>
      </c>
      <c r="AC27" s="21">
        <f t="shared" si="4"/>
        <v>0</v>
      </c>
      <c r="AD27" s="21">
        <f t="shared" si="4"/>
        <v>0</v>
      </c>
      <c r="AE27" s="45">
        <f t="shared" si="5"/>
        <v>15</v>
      </c>
      <c r="AF27" s="46">
        <f t="shared" si="6"/>
        <v>9.375E-2</v>
      </c>
    </row>
    <row r="28" spans="1:32">
      <c r="A28" s="29" t="s">
        <v>43</v>
      </c>
      <c r="B28" s="29" t="s">
        <v>44</v>
      </c>
      <c r="C28" s="44" t="s">
        <v>32</v>
      </c>
      <c r="D28" s="24" t="s">
        <v>65</v>
      </c>
      <c r="E28" s="21">
        <f t="shared" si="3"/>
        <v>8</v>
      </c>
      <c r="F28" s="21">
        <f t="shared" si="3"/>
        <v>7.5</v>
      </c>
      <c r="G28" s="21">
        <f t="shared" si="3"/>
        <v>6</v>
      </c>
      <c r="H28" s="21">
        <f t="shared" si="3"/>
        <v>7</v>
      </c>
      <c r="I28" s="21">
        <f t="shared" si="3"/>
        <v>6</v>
      </c>
      <c r="J28" s="21">
        <f t="shared" si="3"/>
        <v>0</v>
      </c>
      <c r="K28" s="21">
        <f t="shared" si="3"/>
        <v>0</v>
      </c>
      <c r="L28" s="21">
        <f t="shared" si="3"/>
        <v>7.5</v>
      </c>
      <c r="M28" s="21">
        <f t="shared" si="3"/>
        <v>7</v>
      </c>
      <c r="N28" s="21">
        <f t="shared" si="3"/>
        <v>6.5</v>
      </c>
      <c r="O28" s="21">
        <f t="shared" si="4"/>
        <v>8</v>
      </c>
      <c r="P28" s="21">
        <f t="shared" si="4"/>
        <v>8</v>
      </c>
      <c r="Q28" s="21">
        <f t="shared" si="4"/>
        <v>0</v>
      </c>
      <c r="R28" s="21">
        <f t="shared" si="4"/>
        <v>0</v>
      </c>
      <c r="S28" s="21">
        <f t="shared" si="4"/>
        <v>8</v>
      </c>
      <c r="T28" s="21">
        <f t="shared" si="4"/>
        <v>7</v>
      </c>
      <c r="U28" s="21">
        <f t="shared" si="4"/>
        <v>7</v>
      </c>
      <c r="V28" s="21">
        <f t="shared" si="4"/>
        <v>7</v>
      </c>
      <c r="W28" s="21">
        <f t="shared" si="4"/>
        <v>7</v>
      </c>
      <c r="X28" s="21">
        <f t="shared" si="4"/>
        <v>0</v>
      </c>
      <c r="Y28" s="21">
        <f t="shared" si="4"/>
        <v>0</v>
      </c>
      <c r="Z28" s="21">
        <f t="shared" si="4"/>
        <v>8</v>
      </c>
      <c r="AA28" s="21">
        <f t="shared" si="4"/>
        <v>6</v>
      </c>
      <c r="AB28" s="21">
        <f t="shared" si="4"/>
        <v>7.5</v>
      </c>
      <c r="AC28" s="21">
        <f t="shared" si="4"/>
        <v>8</v>
      </c>
      <c r="AD28" s="21">
        <f t="shared" si="4"/>
        <v>8</v>
      </c>
      <c r="AE28" s="45">
        <f t="shared" si="5"/>
        <v>145</v>
      </c>
      <c r="AF28" s="46">
        <f t="shared" si="6"/>
        <v>0.90625</v>
      </c>
    </row>
    <row r="29" spans="1:32">
      <c r="A29" s="29" t="s">
        <v>43</v>
      </c>
      <c r="B29" s="29" t="s">
        <v>44</v>
      </c>
      <c r="C29" s="47" t="s">
        <v>66</v>
      </c>
      <c r="D29" s="24" t="s">
        <v>32</v>
      </c>
      <c r="E29" s="21"/>
      <c r="F29" s="21"/>
      <c r="G29" s="21"/>
      <c r="H29" s="21"/>
      <c r="I29" s="21"/>
      <c r="J29" s="21"/>
      <c r="K29" s="48">
        <f>SUM(E21:K21)</f>
        <v>40</v>
      </c>
      <c r="L29" s="21"/>
      <c r="M29" s="21"/>
      <c r="N29" s="21"/>
      <c r="O29" s="21"/>
      <c r="P29" s="21"/>
      <c r="Q29" s="21"/>
      <c r="R29" s="48">
        <f>SUM(L21:R21)</f>
        <v>40</v>
      </c>
      <c r="S29" s="21"/>
      <c r="T29" s="21"/>
      <c r="U29" s="21"/>
      <c r="V29" s="21"/>
      <c r="W29" s="21"/>
      <c r="X29" s="21"/>
      <c r="Y29" s="48">
        <f>SUM(S21:Y21)</f>
        <v>40</v>
      </c>
      <c r="Z29" s="21"/>
      <c r="AA29" s="21"/>
      <c r="AB29" s="21"/>
      <c r="AC29" s="21"/>
      <c r="AD29" s="21"/>
      <c r="AE29" s="49">
        <f>SUM(AE3:AE20)</f>
        <v>160</v>
      </c>
      <c r="AF29" s="46">
        <f>SUM(AF22:AF28)</f>
        <v>1</v>
      </c>
    </row>
    <row r="30" spans="1:32" ht="13">
      <c r="A30" s="29" t="s">
        <v>43</v>
      </c>
      <c r="B30" s="29" t="s">
        <v>44</v>
      </c>
      <c r="C30" s="30" t="s">
        <v>47</v>
      </c>
      <c r="D30" s="23">
        <f t="shared" ref="D30:D43" si="7">SUMIF($C$3:$C$20,C30,$AE$3:$AE$20)</f>
        <v>0</v>
      </c>
      <c r="E30" s="50">
        <f t="shared" ref="E30:E44" si="8">IF($D$44=0,0, D30/$D$44)</f>
        <v>0</v>
      </c>
      <c r="I30" s="28"/>
      <c r="AC30" s="51"/>
      <c r="AD30" s="52"/>
    </row>
    <row r="31" spans="1:32" ht="13">
      <c r="A31" s="29" t="s">
        <v>43</v>
      </c>
      <c r="B31" s="29" t="s">
        <v>44</v>
      </c>
      <c r="C31" s="30" t="s">
        <v>67</v>
      </c>
      <c r="D31" s="23">
        <f t="shared" si="7"/>
        <v>0</v>
      </c>
      <c r="E31" s="50">
        <f t="shared" si="8"/>
        <v>0</v>
      </c>
      <c r="I31" s="28"/>
      <c r="AC31" s="51"/>
      <c r="AD31" s="52"/>
    </row>
    <row r="32" spans="1:32" ht="13">
      <c r="A32" s="29" t="s">
        <v>43</v>
      </c>
      <c r="B32" s="29" t="s">
        <v>44</v>
      </c>
      <c r="C32" s="30" t="s">
        <v>58</v>
      </c>
      <c r="D32" s="23">
        <f t="shared" si="7"/>
        <v>9.5</v>
      </c>
      <c r="E32" s="50">
        <f t="shared" si="8"/>
        <v>6.1488673139158574E-2</v>
      </c>
      <c r="I32" s="28"/>
      <c r="AC32" s="51"/>
      <c r="AD32" s="52"/>
    </row>
    <row r="33" spans="1:30" ht="13">
      <c r="A33" s="29" t="s">
        <v>43</v>
      </c>
      <c r="B33" s="29" t="s">
        <v>44</v>
      </c>
      <c r="C33" s="30" t="s">
        <v>68</v>
      </c>
      <c r="D33" s="23">
        <f t="shared" si="7"/>
        <v>0</v>
      </c>
      <c r="E33" s="50">
        <f t="shared" si="8"/>
        <v>0</v>
      </c>
      <c r="I33" s="28"/>
      <c r="AC33" s="51"/>
      <c r="AD33" s="52"/>
    </row>
    <row r="34" spans="1:30" ht="13">
      <c r="A34" s="29" t="s">
        <v>43</v>
      </c>
      <c r="B34" s="29" t="s">
        <v>44</v>
      </c>
      <c r="C34" s="30" t="s">
        <v>51</v>
      </c>
      <c r="D34" s="23">
        <f t="shared" si="7"/>
        <v>0</v>
      </c>
      <c r="E34" s="50">
        <f t="shared" si="8"/>
        <v>0</v>
      </c>
      <c r="I34" s="28"/>
      <c r="AC34" s="51"/>
      <c r="AD34" s="52"/>
    </row>
    <row r="35" spans="1:30" ht="13">
      <c r="A35" s="29" t="s">
        <v>43</v>
      </c>
      <c r="B35" s="29" t="s">
        <v>44</v>
      </c>
      <c r="C35" s="30" t="s">
        <v>53</v>
      </c>
      <c r="D35" s="23">
        <f t="shared" si="7"/>
        <v>0</v>
      </c>
      <c r="E35" s="50">
        <f t="shared" si="8"/>
        <v>0</v>
      </c>
      <c r="I35" s="28"/>
      <c r="AC35" s="51"/>
      <c r="AD35" s="52"/>
    </row>
    <row r="36" spans="1:30" ht="13">
      <c r="A36" s="29" t="s">
        <v>43</v>
      </c>
      <c r="B36" s="29" t="s">
        <v>44</v>
      </c>
      <c r="C36" s="30" t="s">
        <v>55</v>
      </c>
      <c r="D36" s="23">
        <f t="shared" si="7"/>
        <v>0</v>
      </c>
      <c r="E36" s="50">
        <f t="shared" si="8"/>
        <v>0</v>
      </c>
      <c r="I36" s="28"/>
      <c r="AC36" s="51"/>
      <c r="AD36" s="52"/>
    </row>
    <row r="37" spans="1:30" ht="13">
      <c r="A37" s="29" t="s">
        <v>43</v>
      </c>
      <c r="B37" s="29" t="s">
        <v>44</v>
      </c>
      <c r="C37" s="30" t="s">
        <v>57</v>
      </c>
      <c r="D37" s="23">
        <f t="shared" si="7"/>
        <v>0</v>
      </c>
      <c r="E37" s="50">
        <f t="shared" si="8"/>
        <v>0</v>
      </c>
      <c r="AC37" s="51"/>
      <c r="AD37" s="52"/>
    </row>
    <row r="38" spans="1:30" ht="13">
      <c r="A38" s="29" t="s">
        <v>43</v>
      </c>
      <c r="B38" s="29" t="s">
        <v>44</v>
      </c>
      <c r="C38" s="30" t="s">
        <v>59</v>
      </c>
      <c r="D38" s="23">
        <f t="shared" si="7"/>
        <v>17.5</v>
      </c>
      <c r="E38" s="50">
        <f t="shared" si="8"/>
        <v>0.11326860841423948</v>
      </c>
      <c r="AC38" s="51"/>
      <c r="AD38" s="52"/>
    </row>
    <row r="39" spans="1:30" ht="13">
      <c r="A39" s="29" t="s">
        <v>43</v>
      </c>
      <c r="B39" s="29" t="s">
        <v>44</v>
      </c>
      <c r="C39" s="30" t="s">
        <v>60</v>
      </c>
      <c r="D39" s="23">
        <f t="shared" si="7"/>
        <v>16</v>
      </c>
      <c r="E39" s="50">
        <f t="shared" si="8"/>
        <v>0.10355987055016182</v>
      </c>
      <c r="I39" s="53" t="s">
        <v>32</v>
      </c>
      <c r="AC39" s="51"/>
      <c r="AD39" s="52"/>
    </row>
    <row r="40" spans="1:30" ht="13">
      <c r="A40" s="29" t="s">
        <v>43</v>
      </c>
      <c r="B40" s="29" t="s">
        <v>44</v>
      </c>
      <c r="C40" s="30" t="s">
        <v>61</v>
      </c>
      <c r="D40" s="23">
        <f t="shared" si="7"/>
        <v>111.5</v>
      </c>
      <c r="E40" s="50">
        <f t="shared" si="8"/>
        <v>0.72168284789644011</v>
      </c>
      <c r="AC40" s="51"/>
      <c r="AD40" s="52"/>
    </row>
    <row r="41" spans="1:30" ht="13">
      <c r="A41" s="29" t="s">
        <v>43</v>
      </c>
      <c r="B41" s="29" t="s">
        <v>44</v>
      </c>
      <c r="C41" s="30" t="s">
        <v>62</v>
      </c>
      <c r="D41" s="23">
        <f t="shared" si="7"/>
        <v>0</v>
      </c>
      <c r="E41" s="50">
        <f t="shared" si="8"/>
        <v>0</v>
      </c>
      <c r="AC41" s="51"/>
      <c r="AD41" s="52"/>
    </row>
    <row r="42" spans="1:30" ht="13">
      <c r="A42" s="29" t="s">
        <v>43</v>
      </c>
      <c r="B42" s="29" t="s">
        <v>44</v>
      </c>
      <c r="C42" s="30" t="s">
        <v>63</v>
      </c>
      <c r="D42" s="23">
        <f t="shared" si="7"/>
        <v>0</v>
      </c>
      <c r="E42" s="50">
        <f t="shared" si="8"/>
        <v>0</v>
      </c>
      <c r="AC42" s="51"/>
      <c r="AD42" s="52"/>
    </row>
    <row r="43" spans="1:30" ht="13">
      <c r="A43" s="29" t="s">
        <v>43</v>
      </c>
      <c r="B43" s="29" t="s">
        <v>44</v>
      </c>
      <c r="C43" s="30" t="s">
        <v>64</v>
      </c>
      <c r="D43" s="23">
        <f t="shared" si="7"/>
        <v>0</v>
      </c>
      <c r="E43" s="50">
        <f t="shared" si="8"/>
        <v>0</v>
      </c>
      <c r="AC43" s="51"/>
      <c r="AD43" s="52"/>
    </row>
    <row r="44" spans="1:30" ht="13">
      <c r="A44" s="29" t="s">
        <v>43</v>
      </c>
      <c r="B44" s="29" t="s">
        <v>44</v>
      </c>
      <c r="C44" s="43" t="s">
        <v>69</v>
      </c>
      <c r="D44" s="21">
        <f>SUM(D30:D43)</f>
        <v>154.5</v>
      </c>
      <c r="E44" s="50">
        <f t="shared" si="8"/>
        <v>1</v>
      </c>
    </row>
    <row r="54" spans="3:3" ht="13">
      <c r="C54" s="54" t="s">
        <v>70</v>
      </c>
    </row>
    <row r="55" spans="3:3">
      <c r="C55" s="28" t="s">
        <v>58</v>
      </c>
    </row>
    <row r="56" spans="3:3">
      <c r="C56" s="28" t="s">
        <v>67</v>
      </c>
    </row>
    <row r="57" spans="3:3">
      <c r="C57" s="28" t="s">
        <v>45</v>
      </c>
    </row>
    <row r="58" spans="3:3">
      <c r="C58" s="28" t="s">
        <v>71</v>
      </c>
    </row>
    <row r="59" spans="3:3">
      <c r="C59" s="28" t="s">
        <v>68</v>
      </c>
    </row>
    <row r="60" spans="3:3">
      <c r="C60" s="28" t="s">
        <v>47</v>
      </c>
    </row>
    <row r="61" spans="3:3">
      <c r="C61" s="28" t="s">
        <v>49</v>
      </c>
    </row>
    <row r="62" spans="3:3">
      <c r="C62" s="28" t="s">
        <v>51</v>
      </c>
    </row>
    <row r="63" spans="3:3">
      <c r="C63" s="28" t="s">
        <v>53</v>
      </c>
    </row>
    <row r="64" spans="3:3">
      <c r="C64" s="28" t="s">
        <v>55</v>
      </c>
    </row>
    <row r="65" spans="3:3">
      <c r="C65" s="28" t="s">
        <v>57</v>
      </c>
    </row>
    <row r="66" spans="3:3">
      <c r="C66" s="28" t="s">
        <v>59</v>
      </c>
    </row>
    <row r="67" spans="3:3">
      <c r="C67" s="28" t="s">
        <v>60</v>
      </c>
    </row>
    <row r="68" spans="3:3">
      <c r="C68" s="28" t="s">
        <v>61</v>
      </c>
    </row>
    <row r="69" spans="3:3">
      <c r="C69" s="28" t="s">
        <v>62</v>
      </c>
    </row>
    <row r="70" spans="3:3">
      <c r="C70" s="28" t="s">
        <v>63</v>
      </c>
    </row>
    <row r="71" spans="3:3">
      <c r="C71" s="28" t="s">
        <v>64</v>
      </c>
    </row>
  </sheetData>
  <mergeCells count="1">
    <mergeCell ref="AE1:AF1"/>
  </mergeCells>
  <phoneticPr fontId="3" type="noConversion"/>
  <dataValidations count="2">
    <dataValidation type="list" allowBlank="1" showInputMessage="1" showErrorMessage="1" sqref="C30:C43">
      <formula1>$AI$3:$AI$14</formula1>
    </dataValidation>
    <dataValidation type="list" allowBlank="1" showInputMessage="1" showErrorMessage="1" sqref="C3:C20">
      <formula1>$AI$3:$AI$184</formula1>
    </dataValidation>
  </dataValidations>
  <pageMargins left="0.75" right="0.75" top="1" bottom="1" header="0.5" footer="0.5"/>
  <headerFooter alignWithMargins="0"/>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H2001"/>
  <sheetViews>
    <sheetView workbookViewId="0"/>
  </sheetViews>
  <sheetFormatPr defaultColWidth="8.81640625" defaultRowHeight="12.5"/>
  <sheetData>
    <row r="1" spans="1:8" ht="13" thickBot="1">
      <c r="A1" s="63" t="s">
        <v>76</v>
      </c>
    </row>
    <row r="2" spans="1:8" ht="13">
      <c r="B2">
        <f>AVERAGE(A2:A9)</f>
        <v>29.857142857142858</v>
      </c>
      <c r="C2">
        <f>$B$2-3*$B4</f>
        <v>-17.082027504994084</v>
      </c>
      <c r="D2">
        <v>34.357299362396517</v>
      </c>
      <c r="G2" s="62" t="s">
        <v>73</v>
      </c>
      <c r="H2" s="62" t="s">
        <v>75</v>
      </c>
    </row>
    <row r="3" spans="1:8">
      <c r="A3">
        <v>25</v>
      </c>
      <c r="C3">
        <f t="shared" ref="C3:C8" si="0">C2+$B$4</f>
        <v>-1.4356373842817707</v>
      </c>
      <c r="D3">
        <v>26.092302322727775</v>
      </c>
      <c r="G3" s="61">
        <v>-17.082027504994084</v>
      </c>
      <c r="H3" s="11">
        <v>0</v>
      </c>
    </row>
    <row r="4" spans="1:8">
      <c r="A4">
        <v>12</v>
      </c>
      <c r="B4">
        <f>STDEV(A2:A9)</f>
        <v>15.646390120712313</v>
      </c>
      <c r="C4">
        <f t="shared" si="0"/>
        <v>14.210752736430543</v>
      </c>
      <c r="D4">
        <v>75.214322220323012</v>
      </c>
      <c r="G4" s="61">
        <v>-1.4356373842817707</v>
      </c>
      <c r="H4" s="11">
        <v>0</v>
      </c>
    </row>
    <row r="5" spans="1:8">
      <c r="A5">
        <v>24</v>
      </c>
      <c r="C5">
        <f t="shared" si="0"/>
        <v>29.857142857142854</v>
      </c>
      <c r="D5">
        <v>21.796903617597238</v>
      </c>
      <c r="G5" s="61">
        <v>14.210752736430543</v>
      </c>
      <c r="H5" s="11">
        <v>1</v>
      </c>
    </row>
    <row r="6" spans="1:8">
      <c r="A6">
        <v>27</v>
      </c>
      <c r="C6">
        <f t="shared" si="0"/>
        <v>45.503532977855166</v>
      </c>
      <c r="D6">
        <v>52.101664564757741</v>
      </c>
      <c r="G6" s="61">
        <v>29.857142857142854</v>
      </c>
      <c r="H6" s="11">
        <v>4</v>
      </c>
    </row>
    <row r="7" spans="1:8">
      <c r="A7">
        <v>57</v>
      </c>
      <c r="C7">
        <f t="shared" si="0"/>
        <v>61.149923098567477</v>
      </c>
      <c r="D7">
        <v>31.322991206125991</v>
      </c>
      <c r="G7" s="61">
        <v>45.503532977855166</v>
      </c>
      <c r="H7" s="11">
        <v>1</v>
      </c>
    </row>
    <row r="8" spans="1:8">
      <c r="A8">
        <v>45</v>
      </c>
      <c r="C8">
        <f t="shared" si="0"/>
        <v>76.796313219279796</v>
      </c>
      <c r="D8">
        <v>23.113746905151785</v>
      </c>
      <c r="G8" s="61">
        <v>61.149923098567477</v>
      </c>
      <c r="H8" s="11">
        <v>1</v>
      </c>
    </row>
    <row r="9" spans="1:8">
      <c r="A9">
        <v>19</v>
      </c>
      <c r="D9">
        <v>8.5079987415482918</v>
      </c>
      <c r="G9" s="61">
        <v>76.796313219279796</v>
      </c>
      <c r="H9" s="11">
        <v>0</v>
      </c>
    </row>
    <row r="10" spans="1:8" ht="13" thickBot="1">
      <c r="D10">
        <v>24.077322539947929</v>
      </c>
      <c r="G10" s="12" t="s">
        <v>74</v>
      </c>
      <c r="H10" s="12">
        <v>0</v>
      </c>
    </row>
    <row r="11" spans="1:8">
      <c r="D11">
        <v>60.827410652505861</v>
      </c>
    </row>
    <row r="12" spans="1:8">
      <c r="D12">
        <v>12.41920614250914</v>
      </c>
    </row>
    <row r="13" spans="1:8">
      <c r="D13">
        <v>44.862057067835778</v>
      </c>
    </row>
    <row r="14" spans="1:8" ht="12.75" customHeight="1">
      <c r="D14">
        <v>59.841193294538172</v>
      </c>
      <c r="E14" s="18" t="str">
        <f>G1&amp;"-"&amp;G2</f>
        <v>-Bin</v>
      </c>
    </row>
    <row r="15" spans="1:8">
      <c r="D15">
        <v>54.793424822160816</v>
      </c>
      <c r="E15" t="str">
        <f>E1&amp;"-"&amp;F2</f>
        <v>-</v>
      </c>
    </row>
    <row r="16" spans="1:8">
      <c r="D16">
        <v>26.278946261969324</v>
      </c>
      <c r="E16" t="str">
        <f>G1&amp;"-"&amp;H2</f>
        <v>-Frequency</v>
      </c>
    </row>
    <row r="17" spans="4:4">
      <c r="D17">
        <v>51.696317609217587</v>
      </c>
    </row>
    <row r="18" spans="4:4">
      <c r="D18">
        <v>18.711952138038143</v>
      </c>
    </row>
    <row r="19" spans="4:4">
      <c r="D19">
        <v>38.978748899658896</v>
      </c>
    </row>
    <row r="20" spans="4:4">
      <c r="D20">
        <v>30.156591816636066</v>
      </c>
    </row>
    <row r="21" spans="4:4">
      <c r="D21">
        <v>25.977240291477685</v>
      </c>
    </row>
    <row r="22" spans="4:4">
      <c r="D22">
        <v>19.242646745384192</v>
      </c>
    </row>
    <row r="23" spans="4:4">
      <c r="D23">
        <v>21.238491266545608</v>
      </c>
    </row>
    <row r="24" spans="4:4">
      <c r="D24">
        <v>40.264050730671372</v>
      </c>
    </row>
    <row r="25" spans="4:4">
      <c r="D25">
        <v>9.7830817417488305</v>
      </c>
    </row>
    <row r="26" spans="4:4">
      <c r="D26">
        <v>28.540263317573519</v>
      </c>
    </row>
    <row r="27" spans="4:4">
      <c r="D27">
        <v>40.464319777662169</v>
      </c>
    </row>
    <row r="28" spans="4:4">
      <c r="D28">
        <v>32.172790512241519</v>
      </c>
    </row>
    <row r="29" spans="4:4">
      <c r="D29">
        <v>31.64857451005075</v>
      </c>
    </row>
    <row r="30" spans="4:4">
      <c r="D30">
        <v>30.570320885031762</v>
      </c>
    </row>
    <row r="31" spans="4:4">
      <c r="D31">
        <v>12.861421036664908</v>
      </c>
    </row>
    <row r="32" spans="4:4">
      <c r="D32">
        <v>24.359125166766646</v>
      </c>
    </row>
    <row r="33" spans="4:4">
      <c r="D33">
        <v>20.094516533559656</v>
      </c>
    </row>
    <row r="34" spans="4:4">
      <c r="D34">
        <v>12.889906862424979</v>
      </c>
    </row>
    <row r="35" spans="4:4">
      <c r="D35">
        <v>21.700075186423348</v>
      </c>
    </row>
    <row r="36" spans="4:4">
      <c r="D36">
        <v>30.361152104670438</v>
      </c>
    </row>
    <row r="37" spans="4:4">
      <c r="D37">
        <v>-1.1966178323419427</v>
      </c>
    </row>
    <row r="38" spans="4:4">
      <c r="D38">
        <v>28.542517471429093</v>
      </c>
    </row>
    <row r="39" spans="4:4">
      <c r="D39">
        <v>21.568649667925385</v>
      </c>
    </row>
    <row r="40" spans="4:4">
      <c r="D40">
        <v>38.4597925897978</v>
      </c>
    </row>
    <row r="41" spans="4:4">
      <c r="D41">
        <v>4.9350813932832551</v>
      </c>
    </row>
    <row r="42" spans="4:4">
      <c r="D42">
        <v>37.57988780663338</v>
      </c>
    </row>
    <row r="43" spans="4:4">
      <c r="D43">
        <v>43.194150189070498</v>
      </c>
    </row>
    <row r="44" spans="4:4">
      <c r="D44">
        <v>42.919878105872996</v>
      </c>
    </row>
    <row r="45" spans="4:4">
      <c r="D45">
        <v>29.174348448428574</v>
      </c>
    </row>
    <row r="46" spans="4:4">
      <c r="D46">
        <v>51.087395514365127</v>
      </c>
    </row>
    <row r="47" spans="4:4">
      <c r="D47">
        <v>30.417372371572057</v>
      </c>
    </row>
    <row r="48" spans="4:4">
      <c r="D48">
        <v>36.178805954624224</v>
      </c>
    </row>
    <row r="49" spans="4:4">
      <c r="D49">
        <v>48.117990291699172</v>
      </c>
    </row>
    <row r="50" spans="4:4">
      <c r="D50">
        <v>24.38081513608806</v>
      </c>
    </row>
    <row r="51" spans="4:4">
      <c r="D51">
        <v>29.755452614959651</v>
      </c>
    </row>
    <row r="52" spans="4:4">
      <c r="D52">
        <v>13.72511260950516</v>
      </c>
    </row>
    <row r="53" spans="4:4">
      <c r="D53">
        <v>32.667919580977397</v>
      </c>
    </row>
    <row r="54" spans="4:4">
      <c r="D54">
        <v>-0.54528425013275239</v>
      </c>
    </row>
    <row r="55" spans="4:4">
      <c r="D55">
        <v>26.352965995611996</v>
      </c>
    </row>
    <row r="56" spans="4:4">
      <c r="D56">
        <v>32.846648935570485</v>
      </c>
    </row>
    <row r="57" spans="4:4">
      <c r="D57">
        <v>11.127024967878171</v>
      </c>
    </row>
    <row r="58" spans="4:4">
      <c r="D58">
        <v>40.171847489260401</v>
      </c>
    </row>
    <row r="59" spans="4:4">
      <c r="D59">
        <v>32.216020173960644</v>
      </c>
    </row>
    <row r="60" spans="4:4">
      <c r="D60">
        <v>-4.4407292715405475</v>
      </c>
    </row>
    <row r="61" spans="4:4">
      <c r="D61">
        <v>-9.4088175794823456</v>
      </c>
    </row>
    <row r="62" spans="4:4">
      <c r="D62">
        <v>41.170888478050912</v>
      </c>
    </row>
    <row r="63" spans="4:4">
      <c r="D63">
        <v>26.871070736238764</v>
      </c>
    </row>
    <row r="64" spans="4:4">
      <c r="D64">
        <v>25.333420555453742</v>
      </c>
    </row>
    <row r="65" spans="4:4">
      <c r="D65">
        <v>-0.58362156311348201</v>
      </c>
    </row>
    <row r="66" spans="4:4">
      <c r="D66">
        <v>32.415420954281146</v>
      </c>
    </row>
    <row r="67" spans="4:4">
      <c r="D67">
        <v>51.287364007508515</v>
      </c>
    </row>
    <row r="68" spans="4:4">
      <c r="D68">
        <v>7.936211744286922</v>
      </c>
    </row>
    <row r="69" spans="4:4">
      <c r="D69">
        <v>40.954422918171915</v>
      </c>
    </row>
    <row r="70" spans="4:4">
      <c r="D70">
        <v>27.865169283982979</v>
      </c>
    </row>
    <row r="71" spans="4:4">
      <c r="D71">
        <v>1.9994049912710778</v>
      </c>
    </row>
    <row r="72" spans="4:4">
      <c r="D72">
        <v>8.1762540837516298</v>
      </c>
    </row>
    <row r="73" spans="4:4">
      <c r="D73">
        <v>24.003185924253486</v>
      </c>
    </row>
    <row r="74" spans="4:4">
      <c r="D74">
        <v>30.73459026007724</v>
      </c>
    </row>
    <row r="75" spans="4:4">
      <c r="D75">
        <v>47.036330389742872</v>
      </c>
    </row>
    <row r="76" spans="4:4">
      <c r="D76">
        <v>51.365841956554434</v>
      </c>
    </row>
    <row r="77" spans="4:4">
      <c r="D77">
        <v>32.437094226166593</v>
      </c>
    </row>
    <row r="78" spans="4:4">
      <c r="D78">
        <v>25.124435446888057</v>
      </c>
    </row>
    <row r="79" spans="4:4">
      <c r="D79">
        <v>62.620982434360414</v>
      </c>
    </row>
    <row r="80" spans="4:4">
      <c r="D80">
        <v>53.387500713721167</v>
      </c>
    </row>
    <row r="81" spans="4:4">
      <c r="D81">
        <v>31.727837238587128</v>
      </c>
    </row>
    <row r="82" spans="4:4">
      <c r="D82">
        <v>15.55451708894536</v>
      </c>
    </row>
    <row r="83" spans="4:4">
      <c r="D83">
        <v>50.443675962956988</v>
      </c>
    </row>
    <row r="84" spans="4:4">
      <c r="D84">
        <v>37.515452401235891</v>
      </c>
    </row>
    <row r="85" spans="4:4">
      <c r="D85">
        <v>18.818064343609805</v>
      </c>
    </row>
    <row r="86" spans="4:4">
      <c r="D86">
        <v>32.323084133382437</v>
      </c>
    </row>
    <row r="87" spans="4:4">
      <c r="D87">
        <v>38.498497246369809</v>
      </c>
    </row>
    <row r="88" spans="4:4">
      <c r="D88">
        <v>26.048154302030454</v>
      </c>
    </row>
    <row r="89" spans="4:4">
      <c r="D89">
        <v>27.331936666369913</v>
      </c>
    </row>
    <row r="90" spans="4:4">
      <c r="D90">
        <v>16.811065935222288</v>
      </c>
    </row>
    <row r="91" spans="4:4">
      <c r="D91">
        <v>38.435781676876942</v>
      </c>
    </row>
    <row r="92" spans="4:4">
      <c r="D92">
        <v>11.399961256198296</v>
      </c>
    </row>
    <row r="93" spans="4:4">
      <c r="D93">
        <v>24.36755737193009</v>
      </c>
    </row>
    <row r="94" spans="4:4">
      <c r="D94">
        <v>44.453237045614443</v>
      </c>
    </row>
    <row r="95" spans="4:4">
      <c r="D95">
        <v>45.424025972748424</v>
      </c>
    </row>
    <row r="96" spans="4:4">
      <c r="D96">
        <v>24.616182193481947</v>
      </c>
    </row>
    <row r="97" spans="4:4">
      <c r="D97">
        <v>41.417376027798966</v>
      </c>
    </row>
    <row r="98" spans="4:4">
      <c r="D98">
        <v>26.479983391014613</v>
      </c>
    </row>
    <row r="99" spans="4:4">
      <c r="D99">
        <v>17.700772113299465</v>
      </c>
    </row>
    <row r="100" spans="4:4">
      <c r="D100">
        <v>19.562569618516065</v>
      </c>
    </row>
    <row r="101" spans="4:4">
      <c r="D101">
        <v>8.6045099214388046</v>
      </c>
    </row>
    <row r="102" spans="4:4">
      <c r="D102">
        <v>33.698652303233686</v>
      </c>
    </row>
    <row r="103" spans="4:4">
      <c r="D103">
        <v>45.020081601829517</v>
      </c>
    </row>
    <row r="104" spans="4:4">
      <c r="D104">
        <v>25.220195242160045</v>
      </c>
    </row>
    <row r="105" spans="4:4">
      <c r="D105">
        <v>17.779717590552465</v>
      </c>
    </row>
    <row r="106" spans="4:4">
      <c r="D106">
        <v>25.058113231226272</v>
      </c>
    </row>
    <row r="107" spans="4:4">
      <c r="D107">
        <v>39.777270379919102</v>
      </c>
    </row>
    <row r="108" spans="4:4">
      <c r="D108">
        <v>55.246726813798816</v>
      </c>
    </row>
    <row r="109" spans="4:4">
      <c r="D109">
        <v>46.980794717715909</v>
      </c>
    </row>
    <row r="110" spans="4:4">
      <c r="D110">
        <v>20.956605152547056</v>
      </c>
    </row>
    <row r="111" spans="4:4">
      <c r="D111">
        <v>40.836705994603037</v>
      </c>
    </row>
    <row r="112" spans="4:4">
      <c r="D112">
        <v>21.537008026767509</v>
      </c>
    </row>
    <row r="113" spans="4:4">
      <c r="D113">
        <v>-0.7294903637230874</v>
      </c>
    </row>
    <row r="114" spans="4:4">
      <c r="D114">
        <v>32.14549020443512</v>
      </c>
    </row>
    <row r="115" spans="4:4">
      <c r="D115">
        <v>30.960940702048831</v>
      </c>
    </row>
    <row r="116" spans="4:4">
      <c r="D116">
        <v>45.425996270192556</v>
      </c>
    </row>
    <row r="117" spans="4:4">
      <c r="D117">
        <v>34.395002172810493</v>
      </c>
    </row>
    <row r="118" spans="4:4">
      <c r="D118">
        <v>22.29134809145846</v>
      </c>
    </row>
    <row r="119" spans="4:4">
      <c r="D119">
        <v>17.444115825047376</v>
      </c>
    </row>
    <row r="120" spans="4:4">
      <c r="D120">
        <v>31.555803555816894</v>
      </c>
    </row>
    <row r="121" spans="4:4">
      <c r="D121">
        <v>23.194779561900688</v>
      </c>
    </row>
    <row r="122" spans="4:4">
      <c r="D122">
        <v>20.305104595978193</v>
      </c>
    </row>
    <row r="123" spans="4:4">
      <c r="D123">
        <v>55.672845379682187</v>
      </c>
    </row>
    <row r="124" spans="4:4">
      <c r="D124">
        <v>50.410748619229636</v>
      </c>
    </row>
    <row r="125" spans="4:4">
      <c r="D125">
        <v>34.834295015671998</v>
      </c>
    </row>
    <row r="126" spans="4:4">
      <c r="D126">
        <v>45.277021746493048</v>
      </c>
    </row>
    <row r="127" spans="4:4">
      <c r="D127">
        <v>18.6954717687385</v>
      </c>
    </row>
    <row r="128" spans="4:4">
      <c r="D128">
        <v>15.964171982965055</v>
      </c>
    </row>
    <row r="129" spans="4:4">
      <c r="D129">
        <v>16.356394753834977</v>
      </c>
    </row>
    <row r="130" spans="4:4">
      <c r="D130">
        <v>-9.8245169453221735</v>
      </c>
    </row>
    <row r="131" spans="4:4">
      <c r="D131">
        <v>21.690891596641379</v>
      </c>
    </row>
    <row r="132" spans="4:4">
      <c r="D132">
        <v>40.801073666248996</v>
      </c>
    </row>
    <row r="133" spans="4:4">
      <c r="D133">
        <v>54.656839795948983</v>
      </c>
    </row>
    <row r="134" spans="4:4">
      <c r="D134">
        <v>7.591376296691962</v>
      </c>
    </row>
    <row r="135" spans="4:4">
      <c r="D135">
        <v>33.925837617003637</v>
      </c>
    </row>
    <row r="136" spans="4:4">
      <c r="D136">
        <v>22.230986860436971</v>
      </c>
    </row>
    <row r="137" spans="4:4">
      <c r="D137">
        <v>47.784442310818051</v>
      </c>
    </row>
    <row r="138" spans="4:4">
      <c r="D138">
        <v>37.813100894787496</v>
      </c>
    </row>
    <row r="139" spans="4:4">
      <c r="D139">
        <v>22.094368439353204</v>
      </c>
    </row>
    <row r="140" spans="4:4">
      <c r="D140">
        <v>31.795812500409667</v>
      </c>
    </row>
    <row r="141" spans="4:4">
      <c r="D141">
        <v>37.764995581765945</v>
      </c>
    </row>
    <row r="142" spans="4:4">
      <c r="D142">
        <v>59.276953538333984</v>
      </c>
    </row>
    <row r="143" spans="4:4">
      <c r="D143">
        <v>6.3227051119028346</v>
      </c>
    </row>
    <row r="144" spans="4:4">
      <c r="D144">
        <v>25.689092638991426</v>
      </c>
    </row>
    <row r="145" spans="4:4">
      <c r="D145">
        <v>27.743778924501314</v>
      </c>
    </row>
    <row r="146" spans="4:4">
      <c r="D146">
        <v>24.505878931482513</v>
      </c>
    </row>
    <row r="147" spans="4:4">
      <c r="D147">
        <v>14.017651687650797</v>
      </c>
    </row>
    <row r="148" spans="4:4">
      <c r="D148">
        <v>26.89401301325772</v>
      </c>
    </row>
    <row r="149" spans="4:4">
      <c r="D149">
        <v>32.347011559123459</v>
      </c>
    </row>
    <row r="150" spans="4:4">
      <c r="D150">
        <v>7.1710684385251824</v>
      </c>
    </row>
    <row r="151" spans="4:4">
      <c r="D151">
        <v>33.214677121723909</v>
      </c>
    </row>
    <row r="152" spans="4:4">
      <c r="D152">
        <v>-1.56342710566976</v>
      </c>
    </row>
    <row r="153" spans="4:4">
      <c r="D153">
        <v>6.968962673577991</v>
      </c>
    </row>
    <row r="154" spans="4:4">
      <c r="D154">
        <v>25.549719140973068</v>
      </c>
    </row>
    <row r="155" spans="4:4">
      <c r="D155">
        <v>21.790374920134056</v>
      </c>
    </row>
    <row r="156" spans="4:4">
      <c r="D156">
        <v>36.834864911212136</v>
      </c>
    </row>
    <row r="157" spans="4:4">
      <c r="D157">
        <v>26.232627574596265</v>
      </c>
    </row>
    <row r="158" spans="4:4">
      <c r="D158">
        <v>25.296886565557472</v>
      </c>
    </row>
    <row r="159" spans="4:4">
      <c r="D159">
        <v>10.844905089776077</v>
      </c>
    </row>
    <row r="160" spans="4:4">
      <c r="D160">
        <v>23.921602252117665</v>
      </c>
    </row>
    <row r="161" spans="4:4">
      <c r="D161">
        <v>46.017953770102324</v>
      </c>
    </row>
    <row r="162" spans="4:4">
      <c r="D162">
        <v>34.272593269734827</v>
      </c>
    </row>
    <row r="163" spans="4:4">
      <c r="D163">
        <v>34.951076882826712</v>
      </c>
    </row>
    <row r="164" spans="4:4">
      <c r="D164">
        <v>31.7482248079031</v>
      </c>
    </row>
    <row r="165" spans="4:4">
      <c r="D165">
        <v>62.868905963601648</v>
      </c>
    </row>
    <row r="166" spans="4:4">
      <c r="D166">
        <v>24.839493702107504</v>
      </c>
    </row>
    <row r="167" spans="4:4">
      <c r="D167">
        <v>54.448990113029069</v>
      </c>
    </row>
    <row r="168" spans="4:4">
      <c r="D168">
        <v>15.586976904465629</v>
      </c>
    </row>
    <row r="169" spans="4:4">
      <c r="D169">
        <v>37.119188850861903</v>
      </c>
    </row>
    <row r="170" spans="4:4">
      <c r="D170">
        <v>48.142368548211309</v>
      </c>
    </row>
    <row r="171" spans="4:4">
      <c r="D171">
        <v>36.379091699050988</v>
      </c>
    </row>
    <row r="172" spans="4:4">
      <c r="D172">
        <v>30.547812741347954</v>
      </c>
    </row>
    <row r="173" spans="4:4">
      <c r="D173">
        <v>47.056400707775467</v>
      </c>
    </row>
    <row r="174" spans="4:4">
      <c r="D174">
        <v>19.99760461520593</v>
      </c>
    </row>
    <row r="175" spans="4:4">
      <c r="D175">
        <v>42.064234697168942</v>
      </c>
    </row>
    <row r="176" spans="4:4">
      <c r="D176">
        <v>34.012313637877853</v>
      </c>
    </row>
    <row r="177" spans="4:4">
      <c r="D177">
        <v>-25.096392619401811</v>
      </c>
    </row>
    <row r="178" spans="4:4">
      <c r="D178">
        <v>20.936351162718822</v>
      </c>
    </row>
    <row r="179" spans="4:4">
      <c r="D179">
        <v>44.702028841525973</v>
      </c>
    </row>
    <row r="180" spans="4:4">
      <c r="D180">
        <v>24.742915732473122</v>
      </c>
    </row>
    <row r="181" spans="4:4">
      <c r="D181">
        <v>26.181633605152385</v>
      </c>
    </row>
    <row r="182" spans="4:4">
      <c r="D182">
        <v>9.1407647749619372</v>
      </c>
    </row>
    <row r="183" spans="4:4">
      <c r="D183">
        <v>27.284031722579968</v>
      </c>
    </row>
    <row r="184" spans="4:4">
      <c r="D184">
        <v>28.193541059714263</v>
      </c>
    </row>
    <row r="185" spans="4:4">
      <c r="D185">
        <v>53.355107687944766</v>
      </c>
    </row>
    <row r="186" spans="4:4">
      <c r="D186">
        <v>47.756056669673782</v>
      </c>
    </row>
    <row r="187" spans="4:4">
      <c r="D187">
        <v>-14.764820719814523</v>
      </c>
    </row>
    <row r="188" spans="4:4">
      <c r="D188">
        <v>41.193563596094393</v>
      </c>
    </row>
    <row r="189" spans="4:4">
      <c r="D189">
        <v>40.180463366219485</v>
      </c>
    </row>
    <row r="190" spans="4:4">
      <c r="D190">
        <v>25.366397991488995</v>
      </c>
    </row>
    <row r="191" spans="4:4">
      <c r="D191">
        <v>44.014228059164381</v>
      </c>
    </row>
    <row r="192" spans="4:4">
      <c r="D192">
        <v>6.9310260990604746</v>
      </c>
    </row>
    <row r="193" spans="4:4">
      <c r="D193">
        <v>31.079292128184463</v>
      </c>
    </row>
    <row r="194" spans="4:4">
      <c r="D194">
        <v>27.088705116635467</v>
      </c>
    </row>
    <row r="195" spans="4:4">
      <c r="D195">
        <v>59.210430953440593</v>
      </c>
    </row>
    <row r="196" spans="4:4">
      <c r="D196">
        <v>34.683433681708195</v>
      </c>
    </row>
    <row r="197" spans="4:4">
      <c r="D197">
        <v>21.155605194404345</v>
      </c>
    </row>
    <row r="198" spans="4:4">
      <c r="D198">
        <v>27.989832340914219</v>
      </c>
    </row>
    <row r="199" spans="4:4">
      <c r="D199">
        <v>22.389963148280842</v>
      </c>
    </row>
    <row r="200" spans="4:4">
      <c r="D200">
        <v>52.998450455685017</v>
      </c>
    </row>
    <row r="201" spans="4:4">
      <c r="D201">
        <v>51.843321835472963</v>
      </c>
    </row>
    <row r="202" spans="4:4">
      <c r="D202">
        <v>17.903746144916951</v>
      </c>
    </row>
    <row r="203" spans="4:4">
      <c r="D203">
        <v>22.072394613620347</v>
      </c>
    </row>
    <row r="204" spans="4:4">
      <c r="D204">
        <v>43.29456856897734</v>
      </c>
    </row>
    <row r="205" spans="4:4">
      <c r="D205">
        <v>40.311772002665677</v>
      </c>
    </row>
    <row r="206" spans="4:4">
      <c r="D206">
        <v>20.469707919743016</v>
      </c>
    </row>
    <row r="207" spans="4:4">
      <c r="D207">
        <v>39.552606378980201</v>
      </c>
    </row>
    <row r="208" spans="4:4">
      <c r="D208">
        <v>57.2152877245898</v>
      </c>
    </row>
    <row r="209" spans="4:4">
      <c r="D209">
        <v>48.582179011587797</v>
      </c>
    </row>
    <row r="210" spans="4:4">
      <c r="D210">
        <v>51.43503613120258</v>
      </c>
    </row>
    <row r="211" spans="4:4">
      <c r="D211">
        <v>-2.1410248106477212</v>
      </c>
    </row>
    <row r="212" spans="4:4">
      <c r="D212">
        <v>42.968334065049859</v>
      </c>
    </row>
    <row r="213" spans="4:4">
      <c r="D213">
        <v>64.921221213204191</v>
      </c>
    </row>
    <row r="214" spans="4:4">
      <c r="D214">
        <v>-12.671362987988758</v>
      </c>
    </row>
    <row r="215" spans="4:4">
      <c r="D215">
        <v>3.2053606065673392</v>
      </c>
    </row>
    <row r="216" spans="4:4">
      <c r="D216">
        <v>15.55632041202982</v>
      </c>
    </row>
    <row r="217" spans="4:4">
      <c r="D217">
        <v>23.106233058966538</v>
      </c>
    </row>
    <row r="218" spans="4:4">
      <c r="D218">
        <v>68.925934255581453</v>
      </c>
    </row>
    <row r="219" spans="4:4">
      <c r="D219">
        <v>35.897687922680163</v>
      </c>
    </row>
    <row r="220" spans="4:4">
      <c r="D220">
        <v>39.866384595676138</v>
      </c>
    </row>
    <row r="221" spans="4:4">
      <c r="D221">
        <v>23.316587357281534</v>
      </c>
    </row>
    <row r="222" spans="4:4">
      <c r="D222">
        <v>18.9990311546225</v>
      </c>
    </row>
    <row r="223" spans="4:4">
      <c r="D223">
        <v>32.211478471377561</v>
      </c>
    </row>
    <row r="224" spans="4:4">
      <c r="D224">
        <v>15.416696452471953</v>
      </c>
    </row>
    <row r="225" spans="4:4">
      <c r="D225">
        <v>49.477662502509631</v>
      </c>
    </row>
    <row r="226" spans="4:4">
      <c r="D226">
        <v>29.972302215865895</v>
      </c>
    </row>
    <row r="227" spans="4:4">
      <c r="D227">
        <v>23.337676218908129</v>
      </c>
    </row>
    <row r="228" spans="4:4">
      <c r="D228">
        <v>18.005166370981826</v>
      </c>
    </row>
    <row r="229" spans="4:4">
      <c r="D229">
        <v>28.221809818806761</v>
      </c>
    </row>
    <row r="230" spans="4:4">
      <c r="D230">
        <v>35.994416169238249</v>
      </c>
    </row>
    <row r="231" spans="4:4">
      <c r="D231">
        <v>46.639599311161803</v>
      </c>
    </row>
    <row r="232" spans="4:4">
      <c r="D232">
        <v>20.559105991911494</v>
      </c>
    </row>
    <row r="233" spans="4:4">
      <c r="D233">
        <v>58.760802397715381</v>
      </c>
    </row>
    <row r="234" spans="4:4">
      <c r="D234">
        <v>43.832960694304276</v>
      </c>
    </row>
    <row r="235" spans="4:4">
      <c r="D235">
        <v>47.746639315788272</v>
      </c>
    </row>
    <row r="236" spans="4:4">
      <c r="D236">
        <v>32.645027396266343</v>
      </c>
    </row>
    <row r="237" spans="4:4">
      <c r="D237">
        <v>19.684293926717075</v>
      </c>
    </row>
    <row r="238" spans="4:4">
      <c r="D238">
        <v>32.930419971818012</v>
      </c>
    </row>
    <row r="239" spans="4:4">
      <c r="D239">
        <v>27.128712173212918</v>
      </c>
    </row>
    <row r="240" spans="4:4">
      <c r="D240">
        <v>13.343843356629733</v>
      </c>
    </row>
    <row r="241" spans="4:4">
      <c r="D241">
        <v>25.311029293821704</v>
      </c>
    </row>
    <row r="242" spans="4:4">
      <c r="D242">
        <v>45.805595779471261</v>
      </c>
    </row>
    <row r="243" spans="4:4">
      <c r="D243">
        <v>22.50353910772985</v>
      </c>
    </row>
    <row r="244" spans="4:4">
      <c r="D244">
        <v>6.237147450006816</v>
      </c>
    </row>
    <row r="245" spans="4:4">
      <c r="D245">
        <v>39.207403587793962</v>
      </c>
    </row>
    <row r="246" spans="4:4">
      <c r="D246">
        <v>47.141457446592469</v>
      </c>
    </row>
    <row r="247" spans="4:4">
      <c r="D247">
        <v>29.872301271858234</v>
      </c>
    </row>
    <row r="248" spans="4:4">
      <c r="D248">
        <v>11.530401625974193</v>
      </c>
    </row>
    <row r="249" spans="4:4">
      <c r="D249">
        <v>32.260418656197473</v>
      </c>
    </row>
    <row r="250" spans="4:4">
      <c r="D250">
        <v>44.491941702186452</v>
      </c>
    </row>
    <row r="251" spans="4:4">
      <c r="D251">
        <v>12.396430839849856</v>
      </c>
    </row>
    <row r="252" spans="4:4">
      <c r="D252">
        <v>22.032287372427092</v>
      </c>
    </row>
    <row r="253" spans="4:4">
      <c r="D253">
        <v>20.739638669589041</v>
      </c>
    </row>
    <row r="254" spans="4:4">
      <c r="D254">
        <v>37.796169694716738</v>
      </c>
    </row>
    <row r="255" spans="4:4">
      <c r="D255">
        <v>17.945957263042075</v>
      </c>
    </row>
    <row r="256" spans="4:4">
      <c r="D256">
        <v>14.74960049070971</v>
      </c>
    </row>
    <row r="257" spans="4:4">
      <c r="D257">
        <v>39.654828081971502</v>
      </c>
    </row>
    <row r="258" spans="4:4">
      <c r="D258">
        <v>44.250263013996957</v>
      </c>
    </row>
    <row r="259" spans="4:4">
      <c r="D259">
        <v>62.138493324651719</v>
      </c>
    </row>
    <row r="260" spans="4:4">
      <c r="D260">
        <v>35.757345973375706</v>
      </c>
    </row>
    <row r="261" spans="4:4">
      <c r="D261">
        <v>37.124264871395937</v>
      </c>
    </row>
    <row r="262" spans="4:4">
      <c r="D262">
        <v>40.144530484018034</v>
      </c>
    </row>
    <row r="263" spans="4:4">
      <c r="D263">
        <v>35.273287304686093</v>
      </c>
    </row>
    <row r="264" spans="4:4">
      <c r="D264">
        <v>26.729860520264012</v>
      </c>
    </row>
    <row r="265" spans="4:4">
      <c r="D265">
        <v>17.778148031571547</v>
      </c>
    </row>
    <row r="266" spans="4:4">
      <c r="D266">
        <v>44.705769067182629</v>
      </c>
    </row>
    <row r="267" spans="4:4">
      <c r="D267">
        <v>27.416275415440325</v>
      </c>
    </row>
    <row r="268" spans="4:4">
      <c r="D268">
        <v>7.0929912279424769</v>
      </c>
    </row>
    <row r="269" spans="4:4">
      <c r="D269">
        <v>39.76456363114805</v>
      </c>
    </row>
    <row r="270" spans="4:4">
      <c r="D270">
        <v>17.297362060331508</v>
      </c>
    </row>
    <row r="271" spans="4:4">
      <c r="D271">
        <v>14.480070479326898</v>
      </c>
    </row>
    <row r="272" spans="4:4">
      <c r="D272">
        <v>27.005151147055514</v>
      </c>
    </row>
    <row r="273" spans="4:4">
      <c r="D273">
        <v>37.974899049309826</v>
      </c>
    </row>
    <row r="274" spans="4:4">
      <c r="D274">
        <v>30.075676041938934</v>
      </c>
    </row>
    <row r="275" spans="4:4">
      <c r="D275">
        <v>35.973577769151163</v>
      </c>
    </row>
    <row r="276" spans="4:4">
      <c r="D276">
        <v>30.716590424104581</v>
      </c>
    </row>
    <row r="277" spans="4:4">
      <c r="D277">
        <v>32.487320113555981</v>
      </c>
    </row>
    <row r="278" spans="4:4">
      <c r="D278">
        <v>15.950079347008725</v>
      </c>
    </row>
    <row r="279" spans="4:4">
      <c r="D279">
        <v>37.789691089561458</v>
      </c>
    </row>
    <row r="280" spans="4:4">
      <c r="D280">
        <v>48.127741594304027</v>
      </c>
    </row>
    <row r="281" spans="4:4">
      <c r="D281">
        <v>8.7253993578414537</v>
      </c>
    </row>
    <row r="282" spans="4:4">
      <c r="D282">
        <v>28.417253306803033</v>
      </c>
    </row>
    <row r="283" spans="4:4">
      <c r="D283">
        <v>30.09477790868543</v>
      </c>
    </row>
    <row r="284" spans="4:4">
      <c r="D284">
        <v>20.781816392842231</v>
      </c>
    </row>
    <row r="285" spans="4:4">
      <c r="D285">
        <v>20.660492823104434</v>
      </c>
    </row>
    <row r="286" spans="4:4">
      <c r="D286">
        <v>64.544527057783782</v>
      </c>
    </row>
    <row r="287" spans="4:4">
      <c r="D287">
        <v>28.6034297178375</v>
      </c>
    </row>
    <row r="288" spans="4:4">
      <c r="D288">
        <v>16.472542118422936</v>
      </c>
    </row>
    <row r="289" spans="4:4">
      <c r="D289">
        <v>44.154352941801264</v>
      </c>
    </row>
    <row r="290" spans="4:4">
      <c r="D290">
        <v>22.824012996248641</v>
      </c>
    </row>
    <row r="291" spans="4:4">
      <c r="D291">
        <v>30.848299799013986</v>
      </c>
    </row>
    <row r="292" spans="4:4">
      <c r="D292">
        <v>29.310399156689456</v>
      </c>
    </row>
    <row r="293" spans="4:4">
      <c r="D293">
        <v>36.529468807371742</v>
      </c>
    </row>
    <row r="294" spans="4:4">
      <c r="D294">
        <v>48.541704426803264</v>
      </c>
    </row>
    <row r="295" spans="4:4">
      <c r="D295">
        <v>25.591913561662224</v>
      </c>
    </row>
    <row r="296" spans="4:4">
      <c r="D296">
        <v>23.922804467507305</v>
      </c>
    </row>
    <row r="297" spans="4:4">
      <c r="D297">
        <v>4.4575347246208565</v>
      </c>
    </row>
    <row r="298" spans="4:4">
      <c r="D298">
        <v>19.680019383109467</v>
      </c>
    </row>
    <row r="299" spans="4:4">
      <c r="D299">
        <v>17.888083949979702</v>
      </c>
    </row>
    <row r="300" spans="4:4">
      <c r="D300">
        <v>37.887354392533709</v>
      </c>
    </row>
    <row r="301" spans="4:4">
      <c r="D301">
        <v>19.160795914272896</v>
      </c>
    </row>
    <row r="302" spans="4:4">
      <c r="D302">
        <v>29.43294163925286</v>
      </c>
    </row>
    <row r="303" spans="4:4">
      <c r="D303">
        <v>73.019344077816569</v>
      </c>
    </row>
    <row r="304" spans="4:4">
      <c r="D304">
        <v>43.818801268604076</v>
      </c>
    </row>
    <row r="305" spans="4:4">
      <c r="D305">
        <v>17.217815475383688</v>
      </c>
    </row>
    <row r="306" spans="4:4">
      <c r="D306">
        <v>17.869282637080616</v>
      </c>
    </row>
    <row r="307" spans="4:4">
      <c r="D307">
        <v>21.823001710013997</v>
      </c>
    </row>
    <row r="308" spans="4:4">
      <c r="D308">
        <v>43.199226209604532</v>
      </c>
    </row>
    <row r="309" spans="4:4">
      <c r="D309">
        <v>54.513108267143181</v>
      </c>
    </row>
    <row r="310" spans="4:4">
      <c r="D310">
        <v>39.302528880499196</v>
      </c>
    </row>
    <row r="311" spans="4:4">
      <c r="D311">
        <v>22.542995148920383</v>
      </c>
    </row>
    <row r="312" spans="4:4">
      <c r="D312">
        <v>42.131024441037809</v>
      </c>
    </row>
    <row r="313" spans="4:4">
      <c r="D313">
        <v>21.644956950295565</v>
      </c>
    </row>
    <row r="314" spans="4:4">
      <c r="D314">
        <v>42.381319006186388</v>
      </c>
    </row>
    <row r="315" spans="4:4">
      <c r="D315">
        <v>19.502141597750708</v>
      </c>
    </row>
    <row r="316" spans="4:4">
      <c r="D316">
        <v>36.558121607491486</v>
      </c>
    </row>
    <row r="317" spans="4:4">
      <c r="D317">
        <v>31.432559780942867</v>
      </c>
    </row>
    <row r="318" spans="4:4">
      <c r="D318">
        <v>36.555633689532371</v>
      </c>
    </row>
    <row r="319" spans="4:4">
      <c r="D319">
        <v>43.042136732024957</v>
      </c>
    </row>
    <row r="320" spans="4:4">
      <c r="D320">
        <v>7.1673950026123947</v>
      </c>
    </row>
    <row r="321" spans="4:4">
      <c r="D321">
        <v>63.215143995817854</v>
      </c>
    </row>
    <row r="322" spans="4:4">
      <c r="D322">
        <v>39.261102541864531</v>
      </c>
    </row>
    <row r="323" spans="4:4">
      <c r="D323">
        <v>42.742284176925679</v>
      </c>
    </row>
    <row r="324" spans="4:4">
      <c r="D324">
        <v>25.03203183624548</v>
      </c>
    </row>
    <row r="325" spans="4:4">
      <c r="D325">
        <v>35.128036309207275</v>
      </c>
    </row>
    <row r="326" spans="4:4">
      <c r="D326">
        <v>35.484309500439778</v>
      </c>
    </row>
    <row r="327" spans="4:4">
      <c r="D327">
        <v>35.484309500439778</v>
      </c>
    </row>
    <row r="328" spans="4:4">
      <c r="D328">
        <v>35.334667079301582</v>
      </c>
    </row>
    <row r="329" spans="4:4">
      <c r="D329">
        <v>52.12998341615814</v>
      </c>
    </row>
    <row r="330" spans="4:4">
      <c r="D330">
        <v>51.392157115638767</v>
      </c>
    </row>
    <row r="331" spans="4:4">
      <c r="D331">
        <v>40.37702558242556</v>
      </c>
    </row>
    <row r="332" spans="4:4">
      <c r="D332">
        <v>11.424706856301711</v>
      </c>
    </row>
    <row r="333" spans="4:4">
      <c r="D333">
        <v>16.387218220630459</v>
      </c>
    </row>
    <row r="334" spans="4:4">
      <c r="D334">
        <v>20.076282933483455</v>
      </c>
    </row>
    <row r="335" spans="4:4">
      <c r="D335">
        <v>45.014337683856795</v>
      </c>
    </row>
    <row r="336" spans="4:4">
      <c r="D336">
        <v>62.799177471002551</v>
      </c>
    </row>
    <row r="337" spans="4:4">
      <c r="D337">
        <v>15.648122914977577</v>
      </c>
    </row>
    <row r="338" spans="4:4">
      <c r="D338">
        <v>18.278536792637098</v>
      </c>
    </row>
    <row r="339" spans="4:4">
      <c r="D339">
        <v>37.551518862925079</v>
      </c>
    </row>
    <row r="340" spans="4:4">
      <c r="D340">
        <v>37.167477835679094</v>
      </c>
    </row>
    <row r="341" spans="4:4">
      <c r="D341">
        <v>46.985236235683189</v>
      </c>
    </row>
    <row r="342" spans="4:4">
      <c r="D342">
        <v>45.35326223911936</v>
      </c>
    </row>
    <row r="343" spans="4:4">
      <c r="D343">
        <v>39.884818564983945</v>
      </c>
    </row>
    <row r="344" spans="4:4">
      <c r="D344">
        <v>39.733573189992896</v>
      </c>
    </row>
    <row r="345" spans="4:4">
      <c r="D345">
        <v>36.312201770566318</v>
      </c>
    </row>
    <row r="346" spans="4:4">
      <c r="D346">
        <v>38.361277717591221</v>
      </c>
    </row>
    <row r="347" spans="4:4">
      <c r="D347">
        <v>-2.5254665763569193</v>
      </c>
    </row>
    <row r="348" spans="4:4">
      <c r="D348">
        <v>36.974789424617413</v>
      </c>
    </row>
    <row r="349" spans="4:4">
      <c r="D349">
        <v>45.07765436104448</v>
      </c>
    </row>
    <row r="350" spans="4:4">
      <c r="D350">
        <v>40.081447570933889</v>
      </c>
    </row>
    <row r="351" spans="4:4">
      <c r="D351">
        <v>30.50620273091765</v>
      </c>
    </row>
    <row r="352" spans="4:4">
      <c r="D352">
        <v>20.37441565267811</v>
      </c>
    </row>
    <row r="353" spans="4:4">
      <c r="D353">
        <v>6.6768243338955671</v>
      </c>
    </row>
    <row r="354" spans="4:4">
      <c r="D354">
        <v>42.684611233094913</v>
      </c>
    </row>
    <row r="355" spans="4:4">
      <c r="D355">
        <v>58.576195545661832</v>
      </c>
    </row>
    <row r="356" spans="4:4">
      <c r="D356">
        <v>14.298135217028104</v>
      </c>
    </row>
    <row r="357" spans="4:4">
      <c r="D357">
        <v>23.939869247065801</v>
      </c>
    </row>
    <row r="358" spans="4:4">
      <c r="D358">
        <v>61.22240519774634</v>
      </c>
    </row>
    <row r="359" spans="4:4">
      <c r="D359">
        <v>40.489132167509453</v>
      </c>
    </row>
    <row r="360" spans="4:4">
      <c r="D360">
        <v>32.774415827576306</v>
      </c>
    </row>
    <row r="361" spans="4:4">
      <c r="D361">
        <v>24.878799466374332</v>
      </c>
    </row>
    <row r="362" spans="4:4">
      <c r="D362">
        <v>37.661287806973561</v>
      </c>
    </row>
    <row r="363" spans="4:4">
      <c r="D363">
        <v>52.179808565084315</v>
      </c>
    </row>
    <row r="364" spans="4:4">
      <c r="D364">
        <v>69.003944676420289</v>
      </c>
    </row>
    <row r="365" spans="4:4">
      <c r="D365">
        <v>33.799905554938888</v>
      </c>
    </row>
    <row r="366" spans="4:4">
      <c r="D366">
        <v>37.07984969172314</v>
      </c>
    </row>
    <row r="367" spans="4:4">
      <c r="D367">
        <v>24.238419402159636</v>
      </c>
    </row>
    <row r="368" spans="4:4">
      <c r="D368">
        <v>17.154248336656494</v>
      </c>
    </row>
    <row r="369" spans="4:4">
      <c r="D369">
        <v>64.035856368478491</v>
      </c>
    </row>
    <row r="370" spans="4:4">
      <c r="D370">
        <v>36.998817034974238</v>
      </c>
    </row>
    <row r="371" spans="4:4">
      <c r="D371">
        <v>36.107391020992438</v>
      </c>
    </row>
    <row r="372" spans="4:4">
      <c r="D372">
        <v>5.5835430165060842</v>
      </c>
    </row>
    <row r="373" spans="4:4">
      <c r="D373">
        <v>46.414918612786934</v>
      </c>
    </row>
    <row r="374" spans="4:4">
      <c r="D374">
        <v>17.01814753608771</v>
      </c>
    </row>
    <row r="375" spans="4:4">
      <c r="D375">
        <v>20.289843139504157</v>
      </c>
    </row>
    <row r="376" spans="4:4">
      <c r="D376">
        <v>23.416938947444507</v>
      </c>
    </row>
    <row r="377" spans="4:4">
      <c r="D377">
        <v>38.32277343025082</v>
      </c>
    </row>
    <row r="378" spans="4:4">
      <c r="D378">
        <v>56.632213260614591</v>
      </c>
    </row>
    <row r="379" spans="4:4">
      <c r="D379">
        <v>42.339341652164805</v>
      </c>
    </row>
    <row r="380" spans="4:4">
      <c r="D380">
        <v>34.39381665485682</v>
      </c>
    </row>
    <row r="381" spans="4:4">
      <c r="D381">
        <v>28.7420685286733</v>
      </c>
    </row>
    <row r="382" spans="4:4">
      <c r="D382">
        <v>34.979712985510488</v>
      </c>
    </row>
    <row r="383" spans="4:4">
      <c r="D383">
        <v>34.157531238484736</v>
      </c>
    </row>
    <row r="384" spans="4:4">
      <c r="D384">
        <v>48.564479729462548</v>
      </c>
    </row>
    <row r="385" spans="4:4">
      <c r="D385">
        <v>50.646716784318343</v>
      </c>
    </row>
    <row r="386" spans="4:4">
      <c r="D386">
        <v>13.648905511750783</v>
      </c>
    </row>
    <row r="387" spans="4:4">
      <c r="D387">
        <v>27.741508073209772</v>
      </c>
    </row>
    <row r="388" spans="4:4">
      <c r="D388">
        <v>41.807394737121214</v>
      </c>
    </row>
    <row r="389" spans="4:4">
      <c r="D389">
        <v>8.7727532862444804</v>
      </c>
    </row>
    <row r="390" spans="4:4">
      <c r="D390">
        <v>21.330393954109169</v>
      </c>
    </row>
    <row r="391" spans="4:4">
      <c r="D391">
        <v>44.896186626952769</v>
      </c>
    </row>
    <row r="392" spans="4:4">
      <c r="D392">
        <v>6.4315723944090877</v>
      </c>
    </row>
    <row r="393" spans="4:4">
      <c r="D393">
        <v>45.137364392063247</v>
      </c>
    </row>
    <row r="394" spans="4:4">
      <c r="D394">
        <v>21.144885440513391</v>
      </c>
    </row>
    <row r="395" spans="4:4">
      <c r="D395">
        <v>44.578968738447585</v>
      </c>
    </row>
    <row r="396" spans="4:4">
      <c r="D396">
        <v>21.403428539029775</v>
      </c>
    </row>
    <row r="397" spans="4:4">
      <c r="D397">
        <v>7.0330140379482344</v>
      </c>
    </row>
    <row r="398" spans="4:4">
      <c r="D398">
        <v>26.195542569313076</v>
      </c>
    </row>
    <row r="399" spans="4:4">
      <c r="D399">
        <v>52.377973735143243</v>
      </c>
    </row>
    <row r="400" spans="4:4">
      <c r="D400">
        <v>26.081849727812298</v>
      </c>
    </row>
    <row r="401" spans="4:4">
      <c r="D401">
        <v>7.0817705509725073</v>
      </c>
    </row>
    <row r="402" spans="4:4">
      <c r="D402">
        <v>36.891519311448903</v>
      </c>
    </row>
    <row r="403" spans="4:4">
      <c r="D403">
        <v>19.900291958388991</v>
      </c>
    </row>
    <row r="404" spans="4:4">
      <c r="D404">
        <v>55.322199224370635</v>
      </c>
    </row>
    <row r="405" spans="4:4">
      <c r="D405">
        <v>61.831126923367194</v>
      </c>
    </row>
    <row r="406" spans="4:4">
      <c r="D406">
        <v>44.012458130951856</v>
      </c>
    </row>
    <row r="407" spans="4:4">
      <c r="D407">
        <v>43.686991709078868</v>
      </c>
    </row>
    <row r="408" spans="4:4">
      <c r="D408">
        <v>41.315037442755894</v>
      </c>
    </row>
    <row r="409" spans="4:4">
      <c r="D409">
        <v>55.667568989916546</v>
      </c>
    </row>
    <row r="410" spans="4:4">
      <c r="D410">
        <v>17.950632545112896</v>
      </c>
    </row>
    <row r="411" spans="4:4">
      <c r="D411">
        <v>45.929757913323485</v>
      </c>
    </row>
    <row r="412" spans="4:4">
      <c r="D412">
        <v>55.641320620576082</v>
      </c>
    </row>
    <row r="413" spans="4:4">
      <c r="D413">
        <v>18.309159890200974</v>
      </c>
    </row>
    <row r="414" spans="4:4">
      <c r="D414">
        <v>12.843855334027396</v>
      </c>
    </row>
    <row r="415" spans="4:4">
      <c r="D415">
        <v>51.692911332280275</v>
      </c>
    </row>
    <row r="416" spans="4:4">
      <c r="D416">
        <v>40.17041150976722</v>
      </c>
    </row>
    <row r="417" spans="4:4">
      <c r="D417">
        <v>29.582417086031384</v>
      </c>
    </row>
    <row r="418" spans="4:4">
      <c r="D418">
        <v>19.163734663003126</v>
      </c>
    </row>
    <row r="419" spans="4:4">
      <c r="D419">
        <v>50.127426525737903</v>
      </c>
    </row>
    <row r="420" spans="4:4">
      <c r="D420">
        <v>28.237638988103683</v>
      </c>
    </row>
    <row r="421" spans="4:4">
      <c r="D421">
        <v>35.830497440348083</v>
      </c>
    </row>
    <row r="422" spans="4:4">
      <c r="D422">
        <v>23.2346029466825</v>
      </c>
    </row>
    <row r="423" spans="4:4">
      <c r="D423">
        <v>41.591229731089626</v>
      </c>
    </row>
    <row r="424" spans="4:4">
      <c r="D424">
        <v>35.280500597023931</v>
      </c>
    </row>
    <row r="425" spans="4:4">
      <c r="D425">
        <v>51.558129629152901</v>
      </c>
    </row>
    <row r="426" spans="4:4">
      <c r="D426">
        <v>20.788628946716855</v>
      </c>
    </row>
    <row r="427" spans="4:4">
      <c r="D427">
        <v>47.072029507840782</v>
      </c>
    </row>
    <row r="428" spans="4:4">
      <c r="D428">
        <v>-0.12691329453816991</v>
      </c>
    </row>
    <row r="429" spans="4:4">
      <c r="D429">
        <v>34.411499239546103</v>
      </c>
    </row>
    <row r="430" spans="4:4">
      <c r="D430">
        <v>26.280081687615095</v>
      </c>
    </row>
    <row r="431" spans="4:4">
      <c r="D431">
        <v>43.42661189260609</v>
      </c>
    </row>
    <row r="432" spans="4:4">
      <c r="D432">
        <v>18.025386965938125</v>
      </c>
    </row>
    <row r="433" spans="4:4">
      <c r="D433">
        <v>42.49319182716674</v>
      </c>
    </row>
    <row r="434" spans="4:4">
      <c r="D434">
        <v>16.211761563486945</v>
      </c>
    </row>
    <row r="435" spans="4:4">
      <c r="D435">
        <v>41.967690122406495</v>
      </c>
    </row>
    <row r="436" spans="4:4">
      <c r="D436">
        <v>35.105277703983958</v>
      </c>
    </row>
    <row r="437" spans="4:4">
      <c r="D437">
        <v>42.778651192462277</v>
      </c>
    </row>
    <row r="438" spans="4:4">
      <c r="D438">
        <v>20.720553500278513</v>
      </c>
    </row>
    <row r="439" spans="4:4">
      <c r="D439">
        <v>19.728525434594232</v>
      </c>
    </row>
    <row r="440" spans="4:4">
      <c r="D440">
        <v>-13.745342069400138</v>
      </c>
    </row>
    <row r="441" spans="4:4">
      <c r="D441">
        <v>55.211795777755398</v>
      </c>
    </row>
    <row r="442" spans="4:4">
      <c r="D442">
        <v>-0.89846841571132074</v>
      </c>
    </row>
    <row r="443" spans="4:4">
      <c r="D443">
        <v>39.059263935892815</v>
      </c>
    </row>
    <row r="444" spans="4:4">
      <c r="D444">
        <v>23.733355359023264</v>
      </c>
    </row>
    <row r="445" spans="4:4">
      <c r="D445">
        <v>27.386654164034482</v>
      </c>
    </row>
    <row r="446" spans="4:4">
      <c r="D446">
        <v>27.374114389623102</v>
      </c>
    </row>
    <row r="447" spans="4:4">
      <c r="D447">
        <v>8.305625817625625</v>
      </c>
    </row>
    <row r="448" spans="4:4">
      <c r="D448">
        <v>21.095260660818823</v>
      </c>
    </row>
    <row r="449" spans="4:4">
      <c r="D449">
        <v>38.112719685783233</v>
      </c>
    </row>
    <row r="450" spans="4:4">
      <c r="D450">
        <v>30.817893768117685</v>
      </c>
    </row>
    <row r="451" spans="4:4">
      <c r="D451">
        <v>25.326357540039609</v>
      </c>
    </row>
    <row r="452" spans="4:4">
      <c r="D452">
        <v>27.489143026001258</v>
      </c>
    </row>
    <row r="453" spans="4:4">
      <c r="D453">
        <v>27.759674883542104</v>
      </c>
    </row>
    <row r="454" spans="4:4">
      <c r="D454">
        <v>22.617933241541252</v>
      </c>
    </row>
    <row r="455" spans="4:4">
      <c r="D455">
        <v>20.534393786680013</v>
      </c>
    </row>
    <row r="456" spans="4:4">
      <c r="D456">
        <v>32.427977426128493</v>
      </c>
    </row>
    <row r="457" spans="4:4">
      <c r="D457">
        <v>16.453807595267719</v>
      </c>
    </row>
    <row r="458" spans="4:4">
      <c r="D458">
        <v>17.596012400041147</v>
      </c>
    </row>
    <row r="459" spans="4:4">
      <c r="D459">
        <v>38.732027585807302</v>
      </c>
    </row>
    <row r="460" spans="4:4">
      <c r="D460">
        <v>27.032635126657553</v>
      </c>
    </row>
    <row r="461" spans="4:4">
      <c r="D461">
        <v>48.796908038126205</v>
      </c>
    </row>
    <row r="462" spans="4:4">
      <c r="D462">
        <v>12.106029033508023</v>
      </c>
    </row>
    <row r="463" spans="4:4">
      <c r="D463">
        <v>-16.367774572667329</v>
      </c>
    </row>
    <row r="464" spans="4:4">
      <c r="D464">
        <v>48.066996322255292</v>
      </c>
    </row>
    <row r="465" spans="4:4">
      <c r="D465">
        <v>36.822291741928822</v>
      </c>
    </row>
    <row r="466" spans="4:4">
      <c r="D466">
        <v>3.9938803226831823</v>
      </c>
    </row>
    <row r="467" spans="4:4">
      <c r="D467">
        <v>51.306933402462093</v>
      </c>
    </row>
    <row r="468" spans="4:4">
      <c r="D468">
        <v>28.735306067106578</v>
      </c>
    </row>
    <row r="469" spans="4:4">
      <c r="D469">
        <v>28.544771625284667</v>
      </c>
    </row>
    <row r="470" spans="4:4">
      <c r="D470">
        <v>25.733541213536157</v>
      </c>
    </row>
    <row r="471" spans="4:4">
      <c r="D471">
        <v>9.0553406925536564</v>
      </c>
    </row>
    <row r="472" spans="4:4">
      <c r="D472">
        <v>31.370428621708854</v>
      </c>
    </row>
    <row r="473" spans="4:4">
      <c r="D473">
        <v>22.187239578202863</v>
      </c>
    </row>
    <row r="474" spans="4:4">
      <c r="D474">
        <v>46.446777320612384</v>
      </c>
    </row>
    <row r="475" spans="4:4">
      <c r="D475">
        <v>19.299484817416598</v>
      </c>
    </row>
    <row r="476" spans="4:4">
      <c r="D476">
        <v>31.572768150759586</v>
      </c>
    </row>
    <row r="477" spans="4:4">
      <c r="D477">
        <v>72.38564298798876</v>
      </c>
    </row>
    <row r="478" spans="4:4">
      <c r="D478">
        <v>16.757634140127195</v>
      </c>
    </row>
    <row r="479" spans="4:4">
      <c r="D479">
        <v>26.903196603039689</v>
      </c>
    </row>
    <row r="480" spans="4:4">
      <c r="D480">
        <v>31.359141154995015</v>
      </c>
    </row>
    <row r="481" spans="4:4">
      <c r="D481">
        <v>31.951198839520586</v>
      </c>
    </row>
    <row r="482" spans="4:4">
      <c r="D482">
        <v>23.863027646744669</v>
      </c>
    </row>
    <row r="483" spans="4:4">
      <c r="D483">
        <v>10.653719447951445</v>
      </c>
    </row>
    <row r="484" spans="4:4">
      <c r="D484">
        <v>16.794401894127006</v>
      </c>
    </row>
    <row r="485" spans="4:4">
      <c r="D485">
        <v>22.80638050386726</v>
      </c>
    </row>
    <row r="486" spans="4:4">
      <c r="D486">
        <v>44.091303423589054</v>
      </c>
    </row>
    <row r="487" spans="4:4">
      <c r="D487">
        <v>38.783322109098592</v>
      </c>
    </row>
    <row r="488" spans="4:4">
      <c r="D488">
        <v>38.107443296017593</v>
      </c>
    </row>
    <row r="489" spans="4:4">
      <c r="D489">
        <v>17.969333673396179</v>
      </c>
    </row>
    <row r="490" spans="4:4">
      <c r="D490">
        <v>30.108269436946941</v>
      </c>
    </row>
    <row r="491" spans="4:4">
      <c r="D491">
        <v>24.012903831986407</v>
      </c>
    </row>
    <row r="492" spans="4:4">
      <c r="D492">
        <v>45.805595779471261</v>
      </c>
    </row>
    <row r="493" spans="4:4">
      <c r="D493">
        <v>4.2853507649269176</v>
      </c>
    </row>
    <row r="494" spans="4:4">
      <c r="D494">
        <v>24.392853987420423</v>
      </c>
    </row>
    <row r="495" spans="4:4">
      <c r="D495">
        <v>19.944072635495033</v>
      </c>
    </row>
    <row r="496" spans="4:4">
      <c r="D496">
        <v>24.806132225045005</v>
      </c>
    </row>
    <row r="497" spans="4:4">
      <c r="D497">
        <v>16.489573503109497</v>
      </c>
    </row>
    <row r="498" spans="4:4">
      <c r="D498">
        <v>6.1961385472713317</v>
      </c>
    </row>
    <row r="499" spans="4:4">
      <c r="D499">
        <v>31.798083351701209</v>
      </c>
    </row>
    <row r="500" spans="4:4">
      <c r="D500">
        <v>60.622900456779391</v>
      </c>
    </row>
    <row r="501" spans="4:4">
      <c r="D501">
        <v>33.449226004755403</v>
      </c>
    </row>
    <row r="502" spans="4:4">
      <c r="D502">
        <v>29.890284410394926</v>
      </c>
    </row>
    <row r="503" spans="4:4">
      <c r="D503">
        <v>36.444862899325855</v>
      </c>
    </row>
    <row r="504" spans="4:4">
      <c r="D504">
        <v>33.963223176134235</v>
      </c>
    </row>
    <row r="505" spans="4:4">
      <c r="D505">
        <v>34.021664202019494</v>
      </c>
    </row>
    <row r="506" spans="4:4">
      <c r="D506">
        <v>14.600058254187317</v>
      </c>
    </row>
    <row r="507" spans="4:4">
      <c r="D507">
        <v>28.706018764420079</v>
      </c>
    </row>
    <row r="508" spans="4:4">
      <c r="D508">
        <v>31.046598548560652</v>
      </c>
    </row>
    <row r="509" spans="4:4">
      <c r="D509">
        <v>22.902040114523444</v>
      </c>
    </row>
    <row r="510" spans="4:4">
      <c r="D510">
        <v>26.554938181071449</v>
      </c>
    </row>
    <row r="511" spans="4:4">
      <c r="D511">
        <v>14.390371853311009</v>
      </c>
    </row>
    <row r="512" spans="4:4">
      <c r="D512">
        <v>22.279810163205113</v>
      </c>
    </row>
    <row r="513" spans="4:4">
      <c r="D513">
        <v>1.9653422218979557</v>
      </c>
    </row>
    <row r="514" spans="4:4">
      <c r="D514">
        <v>49.962723017357277</v>
      </c>
    </row>
    <row r="515" spans="4:4">
      <c r="D515">
        <v>34.050918109834058</v>
      </c>
    </row>
    <row r="516" spans="4:4">
      <c r="D516">
        <v>23.01119125344114</v>
      </c>
    </row>
    <row r="517" spans="4:4">
      <c r="D517">
        <v>37.153485384338566</v>
      </c>
    </row>
    <row r="518" spans="4:4">
      <c r="D518">
        <v>48.536695196013099</v>
      </c>
    </row>
    <row r="519" spans="4:4">
      <c r="D519">
        <v>26.961637628924947</v>
      </c>
    </row>
    <row r="520" spans="4:4">
      <c r="D520">
        <v>34.015820099430968</v>
      </c>
    </row>
    <row r="521" spans="4:4">
      <c r="D521">
        <v>35.650315408825847</v>
      </c>
    </row>
    <row r="522" spans="4:4">
      <c r="D522">
        <v>30.568066731176188</v>
      </c>
    </row>
    <row r="523" spans="4:4">
      <c r="D523">
        <v>58.760802397715381</v>
      </c>
    </row>
    <row r="524" spans="4:4">
      <c r="D524">
        <v>45.640458137755488</v>
      </c>
    </row>
    <row r="525" spans="4:4">
      <c r="D525">
        <v>38.12323907044258</v>
      </c>
    </row>
    <row r="526" spans="4:4">
      <c r="D526">
        <v>24.553867362452294</v>
      </c>
    </row>
    <row r="527" spans="4:4">
      <c r="D527">
        <v>13.113485530026011</v>
      </c>
    </row>
    <row r="528" spans="4:4">
      <c r="D528">
        <v>17.786029221348073</v>
      </c>
    </row>
    <row r="529" spans="4:4">
      <c r="D529">
        <v>43.478340549232527</v>
      </c>
    </row>
    <row r="530" spans="4:4">
      <c r="D530">
        <v>49.33596806089183</v>
      </c>
    </row>
    <row r="531" spans="4:4">
      <c r="D531">
        <v>45.457554424170596</v>
      </c>
    </row>
    <row r="532" spans="4:4">
      <c r="D532">
        <v>46.146190078330548</v>
      </c>
    </row>
    <row r="533" spans="4:4">
      <c r="D533">
        <v>25.677404433814374</v>
      </c>
    </row>
    <row r="534" spans="4:4">
      <c r="D534">
        <v>22.514993548803361</v>
      </c>
    </row>
    <row r="535" spans="4:4">
      <c r="D535">
        <v>15.109296656315493</v>
      </c>
    </row>
    <row r="536" spans="4:4">
      <c r="D536">
        <v>8.6300903933405806</v>
      </c>
    </row>
    <row r="537" spans="4:4">
      <c r="D537">
        <v>31.480030591397664</v>
      </c>
    </row>
    <row r="538" spans="4:4">
      <c r="D538">
        <v>14.236955811644222</v>
      </c>
    </row>
    <row r="539" spans="4:4">
      <c r="D539">
        <v>42.996819890809931</v>
      </c>
    </row>
    <row r="540" spans="4:4">
      <c r="D540">
        <v>26.114359635640469</v>
      </c>
    </row>
    <row r="541" spans="4:4">
      <c r="D541">
        <v>23.452788342466121</v>
      </c>
    </row>
    <row r="542" spans="4:4">
      <c r="D542">
        <v>31.374936929420002</v>
      </c>
    </row>
    <row r="543" spans="4:4">
      <c r="D543">
        <v>17.347487763105093</v>
      </c>
    </row>
    <row r="544" spans="4:4">
      <c r="D544">
        <v>56.793644071545643</v>
      </c>
    </row>
    <row r="545" spans="4:4">
      <c r="D545">
        <v>15.590583550634548</v>
      </c>
    </row>
    <row r="546" spans="4:4">
      <c r="D546">
        <v>25.586069459073698</v>
      </c>
    </row>
    <row r="547" spans="4:4">
      <c r="D547">
        <v>40.078592309383495</v>
      </c>
    </row>
    <row r="548" spans="4:4">
      <c r="D548">
        <v>33.757994990661174</v>
      </c>
    </row>
    <row r="549" spans="4:4">
      <c r="D549">
        <v>30.370152022656768</v>
      </c>
    </row>
    <row r="550" spans="4:4">
      <c r="D550">
        <v>50.011546320125419</v>
      </c>
    </row>
    <row r="551" spans="4:4">
      <c r="D551">
        <v>24.681986788628748</v>
      </c>
    </row>
    <row r="552" spans="4:4">
      <c r="D552">
        <v>28.344986803936919</v>
      </c>
    </row>
    <row r="553" spans="4:4">
      <c r="D553">
        <v>16.557431882880266</v>
      </c>
    </row>
    <row r="554" spans="4:4">
      <c r="D554">
        <v>29.190077433109693</v>
      </c>
    </row>
    <row r="555" spans="4:4">
      <c r="D555">
        <v>13.999551667062335</v>
      </c>
    </row>
    <row r="556" spans="4:4">
      <c r="D556">
        <v>10.870819510397197</v>
      </c>
    </row>
    <row r="557" spans="4:4">
      <c r="D557">
        <v>12.80645307746083</v>
      </c>
    </row>
    <row r="558" spans="4:4">
      <c r="D558">
        <v>40.35668810541749</v>
      </c>
    </row>
    <row r="559" spans="4:4">
      <c r="D559">
        <v>57.893470783834275</v>
      </c>
    </row>
    <row r="560" spans="4:4">
      <c r="D560">
        <v>35.339492638296107</v>
      </c>
    </row>
    <row r="561" spans="4:4">
      <c r="D561">
        <v>15.226011733726338</v>
      </c>
    </row>
    <row r="562" spans="4:4">
      <c r="D562">
        <v>17.238954429318184</v>
      </c>
    </row>
    <row r="563" spans="4:4">
      <c r="D563">
        <v>22.407862799637698</v>
      </c>
    </row>
    <row r="564" spans="4:4">
      <c r="D564">
        <v>57.208875909178388</v>
      </c>
    </row>
    <row r="565" spans="4:4">
      <c r="D565">
        <v>31.730108089878669</v>
      </c>
    </row>
    <row r="566" spans="4:4">
      <c r="D566">
        <v>51.106564170855492</v>
      </c>
    </row>
    <row r="567" spans="4:4">
      <c r="D567">
        <v>27.693820196087401</v>
      </c>
    </row>
    <row r="568" spans="4:4">
      <c r="D568">
        <v>28.200320218716953</v>
      </c>
    </row>
    <row r="569" spans="4:4">
      <c r="D569">
        <v>41.333321135139997</v>
      </c>
    </row>
    <row r="570" spans="4:4">
      <c r="D570">
        <v>5.5879511396014294</v>
      </c>
    </row>
    <row r="571" spans="4:4">
      <c r="D571">
        <v>52.291013488625978</v>
      </c>
    </row>
    <row r="572" spans="4:4">
      <c r="D572">
        <v>26.439608990845883</v>
      </c>
    </row>
    <row r="573" spans="4:4">
      <c r="D573">
        <v>30.172320801317184</v>
      </c>
    </row>
    <row r="574" spans="4:4">
      <c r="D574">
        <v>26.764324028100347</v>
      </c>
    </row>
    <row r="575" spans="4:4">
      <c r="D575">
        <v>22.284919578611081</v>
      </c>
    </row>
    <row r="576" spans="4:4">
      <c r="D576">
        <v>33.296611440015042</v>
      </c>
    </row>
    <row r="577" spans="4:4">
      <c r="D577">
        <v>3.2403584323546255</v>
      </c>
    </row>
    <row r="578" spans="4:4">
      <c r="D578">
        <v>42.328070882886934</v>
      </c>
    </row>
    <row r="579" spans="4:4">
      <c r="D579">
        <v>35.019135631829087</v>
      </c>
    </row>
    <row r="580" spans="4:4">
      <c r="D580">
        <v>56.177642263843083</v>
      </c>
    </row>
    <row r="581" spans="4:4">
      <c r="D581">
        <v>20.596140904886781</v>
      </c>
    </row>
    <row r="582" spans="4:4">
      <c r="D582">
        <v>37.583761611777774</v>
      </c>
    </row>
    <row r="583" spans="4:4">
      <c r="D583">
        <v>24.18278354551687</v>
      </c>
    </row>
    <row r="584" spans="4:4">
      <c r="D584">
        <v>11.464112805184342</v>
      </c>
    </row>
    <row r="585" spans="4:4">
      <c r="D585">
        <v>29.756588040605422</v>
      </c>
    </row>
    <row r="586" spans="4:4">
      <c r="D586">
        <v>31.449507678449592</v>
      </c>
    </row>
    <row r="587" spans="4:4">
      <c r="D587">
        <v>35.256456289231139</v>
      </c>
    </row>
    <row r="588" spans="4:4">
      <c r="D588">
        <v>26.795331166691469</v>
      </c>
    </row>
    <row r="589" spans="4:4">
      <c r="D589">
        <v>-7.6680096952841978</v>
      </c>
    </row>
    <row r="590" spans="4:4">
      <c r="D590">
        <v>33.922347852886489</v>
      </c>
    </row>
    <row r="591" spans="4:4">
      <c r="D591">
        <v>49.042093187868815</v>
      </c>
    </row>
    <row r="592" spans="4:4">
      <c r="D592">
        <v>32.605003642252925</v>
      </c>
    </row>
    <row r="593" spans="4:4">
      <c r="D593">
        <v>40.902193338466461</v>
      </c>
    </row>
    <row r="594" spans="4:4">
      <c r="D594">
        <v>26.756292561400116</v>
      </c>
    </row>
    <row r="595" spans="4:4">
      <c r="D595">
        <v>35.600557049643541</v>
      </c>
    </row>
    <row r="596" spans="4:4">
      <c r="D596">
        <v>21.78645102268176</v>
      </c>
    </row>
    <row r="597" spans="4:4">
      <c r="D597">
        <v>23.324034413722913</v>
      </c>
    </row>
    <row r="598" spans="4:4">
      <c r="D598">
        <v>46.611547618736878</v>
      </c>
    </row>
    <row r="599" spans="4:4">
      <c r="D599">
        <v>18.272392136201162</v>
      </c>
    </row>
    <row r="600" spans="4:4">
      <c r="D600">
        <v>51.615168070416914</v>
      </c>
    </row>
    <row r="601" spans="4:4">
      <c r="D601">
        <v>4.7627638541015784</v>
      </c>
    </row>
    <row r="602" spans="4:4">
      <c r="D602">
        <v>56.983126574901618</v>
      </c>
    </row>
    <row r="603" spans="4:4">
      <c r="D603">
        <v>41.192060826857343</v>
      </c>
    </row>
    <row r="604" spans="4:4">
      <c r="D604">
        <v>58.463053719547972</v>
      </c>
    </row>
    <row r="605" spans="4:4">
      <c r="D605">
        <v>45.118062156085145</v>
      </c>
    </row>
    <row r="606" spans="4:4">
      <c r="D606">
        <v>21.460400190549919</v>
      </c>
    </row>
    <row r="607" spans="4:4">
      <c r="D607">
        <v>58.621879730468137</v>
      </c>
    </row>
    <row r="608" spans="4:4">
      <c r="D608">
        <v>48.496387585588238</v>
      </c>
    </row>
    <row r="609" spans="4:4">
      <c r="D609">
        <v>39.107152182246793</v>
      </c>
    </row>
    <row r="610" spans="4:4">
      <c r="D610">
        <v>12.396430839849856</v>
      </c>
    </row>
    <row r="611" spans="4:4">
      <c r="D611">
        <v>35.28290502780321</v>
      </c>
    </row>
    <row r="612" spans="4:4">
      <c r="D612">
        <v>29.01233322723867</v>
      </c>
    </row>
    <row r="613" spans="4:4">
      <c r="D613">
        <v>54.030018049739667</v>
      </c>
    </row>
    <row r="614" spans="4:4">
      <c r="D614">
        <v>29.044960017118612</v>
      </c>
    </row>
    <row r="615" spans="4:4">
      <c r="D615">
        <v>56.503041895972203</v>
      </c>
    </row>
    <row r="616" spans="4:4">
      <c r="D616">
        <v>6.5590072257108858</v>
      </c>
    </row>
    <row r="617" spans="4:4">
      <c r="D617">
        <v>23.358748383098757</v>
      </c>
    </row>
    <row r="618" spans="4:4">
      <c r="D618">
        <v>40.143094504524854</v>
      </c>
    </row>
    <row r="619" spans="4:4">
      <c r="D619">
        <v>32.464478021152829</v>
      </c>
    </row>
    <row r="620" spans="4:4">
      <c r="D620">
        <v>42.816754741339466</v>
      </c>
    </row>
    <row r="621" spans="4:4">
      <c r="D621">
        <v>34.634844143043594</v>
      </c>
    </row>
    <row r="622" spans="4:4">
      <c r="D622">
        <v>24.104005042623541</v>
      </c>
    </row>
    <row r="623" spans="4:4">
      <c r="D623">
        <v>43.641541288376104</v>
      </c>
    </row>
    <row r="624" spans="4:4">
      <c r="D624">
        <v>31.213506118488951</v>
      </c>
    </row>
    <row r="625" spans="4:4">
      <c r="D625">
        <v>21.330393954109169</v>
      </c>
    </row>
    <row r="626" spans="4:4">
      <c r="D626">
        <v>59.42041790816431</v>
      </c>
    </row>
    <row r="627" spans="4:4">
      <c r="D627">
        <v>50.973051472861627</v>
      </c>
    </row>
    <row r="628" spans="4:4">
      <c r="D628">
        <v>65.663923165025992</v>
      </c>
    </row>
    <row r="629" spans="4:4">
      <c r="D629">
        <v>29.679045147973667</v>
      </c>
    </row>
    <row r="630" spans="4:4">
      <c r="D630">
        <v>8.7696141682826436</v>
      </c>
    </row>
    <row r="631" spans="4:4">
      <c r="D631">
        <v>54.108763157761061</v>
      </c>
    </row>
    <row r="632" spans="4:4">
      <c r="D632">
        <v>23.6130336354435</v>
      </c>
    </row>
    <row r="633" spans="4:4">
      <c r="D633">
        <v>8.6682941268335725</v>
      </c>
    </row>
    <row r="634" spans="4:4">
      <c r="D634">
        <v>49.276591978592407</v>
      </c>
    </row>
    <row r="635" spans="4:4">
      <c r="D635">
        <v>32.442804749267381</v>
      </c>
    </row>
    <row r="636" spans="4:4">
      <c r="D636">
        <v>36.34686564763426</v>
      </c>
    </row>
    <row r="637" spans="4:4">
      <c r="D637">
        <v>47.8699331829702</v>
      </c>
    </row>
    <row r="638" spans="4:4">
      <c r="D638">
        <v>41.970829240368332</v>
      </c>
    </row>
    <row r="639" spans="4:4">
      <c r="D639">
        <v>30.035234852026335</v>
      </c>
    </row>
    <row r="640" spans="4:4">
      <c r="D640">
        <v>20.206339262232106</v>
      </c>
    </row>
    <row r="641" spans="4:4">
      <c r="D641">
        <v>26.043512414831568</v>
      </c>
    </row>
    <row r="642" spans="4:4">
      <c r="D642">
        <v>17.004989956545543</v>
      </c>
    </row>
    <row r="643" spans="4:4">
      <c r="D643">
        <v>27.938855068906307</v>
      </c>
    </row>
    <row r="644" spans="4:4">
      <c r="D644">
        <v>25.454627243139768</v>
      </c>
    </row>
    <row r="645" spans="4:4">
      <c r="D645">
        <v>11.995926140740195</v>
      </c>
    </row>
    <row r="646" spans="4:4">
      <c r="D646">
        <v>46.844076112016339</v>
      </c>
    </row>
    <row r="647" spans="4:4">
      <c r="D647">
        <v>32.501012011049099</v>
      </c>
    </row>
    <row r="648" spans="4:4">
      <c r="D648">
        <v>28.922283955067471</v>
      </c>
    </row>
    <row r="649" spans="4:4">
      <c r="D649">
        <v>27.676772113964873</v>
      </c>
    </row>
    <row r="650" spans="4:4">
      <c r="D650">
        <v>9.9757701528105116</v>
      </c>
    </row>
    <row r="651" spans="4:4">
      <c r="D651">
        <v>21.631816068189366</v>
      </c>
    </row>
    <row r="652" spans="4:4">
      <c r="D652">
        <v>27.265764727631833</v>
      </c>
    </row>
    <row r="653" spans="4:4">
      <c r="D653">
        <v>41.575784602819951</v>
      </c>
    </row>
    <row r="654" spans="4:4">
      <c r="D654">
        <v>44.116483157027616</v>
      </c>
    </row>
    <row r="655" spans="4:4">
      <c r="D655">
        <v>26.890573341448473</v>
      </c>
    </row>
    <row r="656" spans="4:4">
      <c r="D656">
        <v>39.066109884639374</v>
      </c>
    </row>
    <row r="657" spans="4:4">
      <c r="D657">
        <v>23.224651274846039</v>
      </c>
    </row>
    <row r="658" spans="4:4">
      <c r="D658">
        <v>17.093720131275333</v>
      </c>
    </row>
    <row r="659" spans="4:4">
      <c r="D659">
        <v>27.476619949025846</v>
      </c>
    </row>
    <row r="660" spans="4:4">
      <c r="D660">
        <v>25.649319346517515</v>
      </c>
    </row>
    <row r="661" spans="4:4">
      <c r="D661">
        <v>24.490266828853166</v>
      </c>
    </row>
    <row r="662" spans="4:4">
      <c r="D662">
        <v>46.123347985927396</v>
      </c>
    </row>
    <row r="663" spans="4:4">
      <c r="D663">
        <v>48.778841412409676</v>
      </c>
    </row>
    <row r="664" spans="4:4">
      <c r="D664">
        <v>15.216794749072434</v>
      </c>
    </row>
    <row r="665" spans="4:4">
      <c r="D665">
        <v>35.660033316558767</v>
      </c>
    </row>
    <row r="666" spans="4:4">
      <c r="D666">
        <v>41.276983986186607</v>
      </c>
    </row>
    <row r="667" spans="4:4">
      <c r="D667">
        <v>42.958315603469529</v>
      </c>
    </row>
    <row r="668" spans="4:4">
      <c r="D668">
        <v>18.813589430770591</v>
      </c>
    </row>
    <row r="669" spans="4:4">
      <c r="D669">
        <v>37.157292399739092</v>
      </c>
    </row>
    <row r="670" spans="4:4">
      <c r="D670">
        <v>-4.3894347482492577</v>
      </c>
    </row>
    <row r="671" spans="4:4">
      <c r="D671">
        <v>56.739477589267992</v>
      </c>
    </row>
    <row r="672" spans="4:4">
      <c r="D672">
        <v>37.369099374983236</v>
      </c>
    </row>
    <row r="673" spans="4:4">
      <c r="D673">
        <v>16.543873564874886</v>
      </c>
    </row>
    <row r="674" spans="4:4">
      <c r="D674">
        <v>41.626828664571732</v>
      </c>
    </row>
    <row r="675" spans="4:4">
      <c r="D675">
        <v>-13.389486314066815</v>
      </c>
    </row>
    <row r="676" spans="4:4">
      <c r="D676">
        <v>8.3517107408951432</v>
      </c>
    </row>
    <row r="677" spans="4:4">
      <c r="D677">
        <v>43.380193020617227</v>
      </c>
    </row>
    <row r="678" spans="4:4">
      <c r="D678">
        <v>51.628659598678425</v>
      </c>
    </row>
    <row r="679" spans="4:4">
      <c r="D679">
        <v>22.668626657137722</v>
      </c>
    </row>
    <row r="680" spans="4:4">
      <c r="D680">
        <v>16.337526651192022</v>
      </c>
    </row>
    <row r="681" spans="4:4">
      <c r="D681">
        <v>34.620617927599525</v>
      </c>
    </row>
    <row r="682" spans="4:4">
      <c r="D682">
        <v>26.136400251117195</v>
      </c>
    </row>
    <row r="683" spans="4:4">
      <c r="D683">
        <v>27.748320627084397</v>
      </c>
    </row>
    <row r="684" spans="4:4">
      <c r="D684">
        <v>32.848936484297994</v>
      </c>
    </row>
    <row r="685" spans="4:4">
      <c r="D685">
        <v>43.005202003665474</v>
      </c>
    </row>
    <row r="686" spans="4:4">
      <c r="D686">
        <v>23.420645778229229</v>
      </c>
    </row>
    <row r="687" spans="4:4">
      <c r="D687">
        <v>14.652020674917296</v>
      </c>
    </row>
    <row r="688" spans="4:4">
      <c r="D688">
        <v>1.198729541771101</v>
      </c>
    </row>
    <row r="689" spans="4:4">
      <c r="D689">
        <v>33.048821490261545</v>
      </c>
    </row>
    <row r="690" spans="4:4">
      <c r="D690">
        <v>21.24916092812866</v>
      </c>
    </row>
    <row r="691" spans="4:4">
      <c r="D691">
        <v>41.090941154639879</v>
      </c>
    </row>
    <row r="692" spans="4:4">
      <c r="D692">
        <v>53.489421862865058</v>
      </c>
    </row>
    <row r="693" spans="4:4">
      <c r="D693">
        <v>39.863546031561711</v>
      </c>
    </row>
    <row r="694" spans="4:4">
      <c r="D694">
        <v>60.890059432254859</v>
      </c>
    </row>
    <row r="695" spans="4:4">
      <c r="D695">
        <v>11.124486957611154</v>
      </c>
    </row>
    <row r="696" spans="4:4">
      <c r="D696">
        <v>31.691603802538268</v>
      </c>
    </row>
    <row r="697" spans="4:4">
      <c r="D697">
        <v>33.227367173058994</v>
      </c>
    </row>
    <row r="698" spans="4:4">
      <c r="D698">
        <v>26.591789422251097</v>
      </c>
    </row>
    <row r="699" spans="4:4">
      <c r="D699">
        <v>22.155030224222102</v>
      </c>
    </row>
    <row r="700" spans="4:4">
      <c r="D700">
        <v>30.793131470578302</v>
      </c>
    </row>
    <row r="701" spans="4:4">
      <c r="D701">
        <v>44.884798975623127</v>
      </c>
    </row>
    <row r="702" spans="4:4">
      <c r="D702">
        <v>25.857269214053233</v>
      </c>
    </row>
    <row r="703" spans="4:4">
      <c r="D703">
        <v>18.229412936021546</v>
      </c>
    </row>
    <row r="704" spans="4:4">
      <c r="D704">
        <v>48.960643095220732</v>
      </c>
    </row>
    <row r="705" spans="4:4">
      <c r="D705">
        <v>21.40741922622594</v>
      </c>
    </row>
    <row r="706" spans="4:4">
      <c r="D706">
        <v>32.920084258954304</v>
      </c>
    </row>
    <row r="707" spans="4:4">
      <c r="D707">
        <v>31.276705913624866</v>
      </c>
    </row>
    <row r="708" spans="4:4">
      <c r="D708">
        <v>10.550228739826636</v>
      </c>
    </row>
    <row r="709" spans="4:4">
      <c r="D709">
        <v>36.770780151969959</v>
      </c>
    </row>
    <row r="710" spans="4:4">
      <c r="D710">
        <v>9.5547943972050433</v>
      </c>
    </row>
    <row r="711" spans="4:4">
      <c r="D711">
        <v>12.052263289693585</v>
      </c>
    </row>
    <row r="712" spans="4:4">
      <c r="D712">
        <v>35.255254073841499</v>
      </c>
    </row>
    <row r="713" spans="4:4">
      <c r="D713">
        <v>38.114022085788676</v>
      </c>
    </row>
    <row r="714" spans="4:4">
      <c r="D714">
        <v>28.680087646362992</v>
      </c>
    </row>
    <row r="715" spans="4:4">
      <c r="D715">
        <v>56.468177649672654</v>
      </c>
    </row>
    <row r="716" spans="4:4">
      <c r="D716">
        <v>38.701037144652148</v>
      </c>
    </row>
    <row r="717" spans="4:4">
      <c r="D717">
        <v>32.429112851774264</v>
      </c>
    </row>
    <row r="718" spans="4:4">
      <c r="D718">
        <v>30.047590954642075</v>
      </c>
    </row>
    <row r="719" spans="4:4">
      <c r="D719">
        <v>20.509648186576598</v>
      </c>
    </row>
    <row r="720" spans="4:4">
      <c r="D720">
        <v>50.825713297886907</v>
      </c>
    </row>
    <row r="721" spans="4:4">
      <c r="D721">
        <v>40.693108045284973</v>
      </c>
    </row>
    <row r="722" spans="4:4">
      <c r="D722">
        <v>24.696329886124587</v>
      </c>
    </row>
    <row r="723" spans="4:4">
      <c r="D723">
        <v>43.617129636992033</v>
      </c>
    </row>
    <row r="724" spans="4:4">
      <c r="D724">
        <v>22.011549156955809</v>
      </c>
    </row>
    <row r="725" spans="4:4">
      <c r="D725">
        <v>5.3741571694771864</v>
      </c>
    </row>
    <row r="726" spans="4:4">
      <c r="D726">
        <v>32.469053118607846</v>
      </c>
    </row>
    <row r="727" spans="4:4">
      <c r="D727">
        <v>24.832347199513535</v>
      </c>
    </row>
    <row r="728" spans="4:4">
      <c r="D728">
        <v>22.537902430950382</v>
      </c>
    </row>
    <row r="729" spans="4:4">
      <c r="D729">
        <v>38.725281821676546</v>
      </c>
    </row>
    <row r="730" spans="4:4">
      <c r="D730">
        <v>30.782996126946202</v>
      </c>
    </row>
    <row r="731" spans="4:4">
      <c r="D731">
        <v>10.865676700119295</v>
      </c>
    </row>
    <row r="732" spans="4:4">
      <c r="D732">
        <v>33.95737907354571</v>
      </c>
    </row>
    <row r="733" spans="4:4">
      <c r="D733">
        <v>29.327263567016345</v>
      </c>
    </row>
    <row r="734" spans="4:4">
      <c r="D734">
        <v>43.028711993507315</v>
      </c>
    </row>
    <row r="735" spans="4:4">
      <c r="D735">
        <v>47.450660565833388</v>
      </c>
    </row>
    <row r="736" spans="4:4">
      <c r="D736">
        <v>18.569072178466669</v>
      </c>
    </row>
    <row r="737" spans="4:4">
      <c r="D737">
        <v>50.698812784536059</v>
      </c>
    </row>
    <row r="738" spans="4:4">
      <c r="D738">
        <v>14.720981085461901</v>
      </c>
    </row>
    <row r="739" spans="4:4">
      <c r="D739">
        <v>32.580992729332067</v>
      </c>
    </row>
    <row r="740" spans="4:4">
      <c r="D740">
        <v>14.995386748147141</v>
      </c>
    </row>
    <row r="741" spans="4:4">
      <c r="D741">
        <v>43.589278313798715</v>
      </c>
    </row>
    <row r="742" spans="4:4">
      <c r="D742">
        <v>16.518426672460848</v>
      </c>
    </row>
    <row r="743" spans="4:4">
      <c r="D743">
        <v>36.688061054188367</v>
      </c>
    </row>
    <row r="744" spans="4:4">
      <c r="D744">
        <v>83.733487630284728</v>
      </c>
    </row>
    <row r="745" spans="4:4">
      <c r="D745">
        <v>31.897867229041296</v>
      </c>
    </row>
    <row r="746" spans="4:4">
      <c r="D746">
        <v>57.928201450646085</v>
      </c>
    </row>
    <row r="747" spans="4:4">
      <c r="D747">
        <v>7.5202452194716187</v>
      </c>
    </row>
    <row r="748" spans="4:4">
      <c r="D748">
        <v>29.365500695381272</v>
      </c>
    </row>
    <row r="749" spans="4:4">
      <c r="D749">
        <v>27.788043827250405</v>
      </c>
    </row>
    <row r="750" spans="4:4">
      <c r="D750">
        <v>27.352457815173622</v>
      </c>
    </row>
    <row r="751" spans="4:4">
      <c r="D751">
        <v>41.325707104338946</v>
      </c>
    </row>
    <row r="752" spans="4:4">
      <c r="D752">
        <v>33.507149410125677</v>
      </c>
    </row>
    <row r="753" spans="4:4">
      <c r="D753">
        <v>34.2009445719995</v>
      </c>
    </row>
    <row r="754" spans="4:4">
      <c r="D754">
        <v>28.94028379104013</v>
      </c>
    </row>
    <row r="755" spans="4:4">
      <c r="D755">
        <v>39.056525556394192</v>
      </c>
    </row>
    <row r="756" spans="4:4">
      <c r="D756">
        <v>18.614322229937827</v>
      </c>
    </row>
    <row r="757" spans="4:4">
      <c r="D757">
        <v>14.250781288625078</v>
      </c>
    </row>
    <row r="758" spans="4:4">
      <c r="D758">
        <v>16.448698179861751</v>
      </c>
    </row>
    <row r="759" spans="4:4">
      <c r="D759">
        <v>21.864745299932039</v>
      </c>
    </row>
    <row r="760" spans="4:4">
      <c r="D760">
        <v>48.428696180177141</v>
      </c>
    </row>
    <row r="761" spans="4:4">
      <c r="D761">
        <v>52.06633279025111</v>
      </c>
    </row>
    <row r="762" spans="4:4">
      <c r="D762">
        <v>39.94730037037327</v>
      </c>
    </row>
    <row r="763" spans="4:4">
      <c r="D763">
        <v>32.025001506495684</v>
      </c>
    </row>
    <row r="764" spans="4:4">
      <c r="D764">
        <v>36.611787166690121</v>
      </c>
    </row>
    <row r="765" spans="4:4">
      <c r="D765">
        <v>20.592033335638845</v>
      </c>
    </row>
    <row r="766" spans="4:4">
      <c r="D766">
        <v>31.874056685352045</v>
      </c>
    </row>
    <row r="767" spans="4:4">
      <c r="D767">
        <v>25.919033029695967</v>
      </c>
    </row>
    <row r="768" spans="4:4">
      <c r="D768">
        <v>35.400972597527399</v>
      </c>
    </row>
    <row r="769" spans="4:4">
      <c r="D769">
        <v>24.433779402976072</v>
      </c>
    </row>
    <row r="770" spans="4:4">
      <c r="D770">
        <v>59.859360104870504</v>
      </c>
    </row>
    <row r="771" spans="4:4">
      <c r="D771">
        <v>48.926647115591479</v>
      </c>
    </row>
    <row r="772" spans="4:4">
      <c r="D772">
        <v>12.416935291217598</v>
      </c>
    </row>
    <row r="773" spans="4:4">
      <c r="D773">
        <v>50.365966095965561</v>
      </c>
    </row>
    <row r="774" spans="4:4">
      <c r="D774">
        <v>29.134975894417877</v>
      </c>
    </row>
    <row r="775" spans="4:4">
      <c r="D775">
        <v>29.815012369054713</v>
      </c>
    </row>
    <row r="776" spans="4:4">
      <c r="D776">
        <v>3.3211740224359545</v>
      </c>
    </row>
    <row r="777" spans="4:4">
      <c r="D777">
        <v>4.4524587040868226</v>
      </c>
    </row>
    <row r="778" spans="4:4">
      <c r="D778">
        <v>29.78353770225651</v>
      </c>
    </row>
    <row r="779" spans="4:4">
      <c r="D779">
        <v>19.094774252458521</v>
      </c>
    </row>
    <row r="780" spans="4:4">
      <c r="D780">
        <v>35.001219283036264</v>
      </c>
    </row>
    <row r="781" spans="4:4">
      <c r="D781">
        <v>24.635350849972312</v>
      </c>
    </row>
    <row r="782" spans="4:4">
      <c r="D782">
        <v>33.301236629777961</v>
      </c>
    </row>
    <row r="783" spans="4:4">
      <c r="D783">
        <v>30.55569393112448</v>
      </c>
    </row>
    <row r="784" spans="4:4">
      <c r="D784">
        <v>46.85726708643044</v>
      </c>
    </row>
    <row r="785" spans="4:4">
      <c r="D785">
        <v>48.401245595447037</v>
      </c>
    </row>
    <row r="786" spans="4:4">
      <c r="D786">
        <v>31.853652418600106</v>
      </c>
    </row>
    <row r="787" spans="4:4">
      <c r="D787">
        <v>52.836618906290752</v>
      </c>
    </row>
    <row r="788" spans="4:4">
      <c r="D788">
        <v>35.995635082063856</v>
      </c>
    </row>
    <row r="789" spans="4:4">
      <c r="D789">
        <v>28.811913903324168</v>
      </c>
    </row>
    <row r="790" spans="4:4">
      <c r="D790">
        <v>40.715248845377502</v>
      </c>
    </row>
    <row r="791" spans="4:4">
      <c r="D791">
        <v>20.426945786230974</v>
      </c>
    </row>
    <row r="792" spans="4:4">
      <c r="D792">
        <v>27.216674265888216</v>
      </c>
    </row>
    <row r="793" spans="4:4">
      <c r="D793">
        <v>12.414664439926057</v>
      </c>
    </row>
    <row r="794" spans="4:4">
      <c r="D794">
        <v>35.034680944714566</v>
      </c>
    </row>
    <row r="795" spans="4:4">
      <c r="D795">
        <v>22.744533201044689</v>
      </c>
    </row>
    <row r="796" spans="4:4">
      <c r="D796">
        <v>9.3125146013207285</v>
      </c>
    </row>
    <row r="797" spans="4:4">
      <c r="D797">
        <v>25.021362174662428</v>
      </c>
    </row>
    <row r="798" spans="4:4">
      <c r="D798">
        <v>21.949284418234058</v>
      </c>
    </row>
    <row r="799" spans="4:4">
      <c r="D799">
        <v>52.963519419641599</v>
      </c>
    </row>
    <row r="800" spans="4:4">
      <c r="D800">
        <v>44.215799506160621</v>
      </c>
    </row>
    <row r="801" spans="4:4">
      <c r="D801">
        <v>46.448914592416187</v>
      </c>
    </row>
    <row r="802" spans="4:4">
      <c r="D802">
        <v>28.297532690918089</v>
      </c>
    </row>
    <row r="803" spans="4:4">
      <c r="D803">
        <v>33.728908057206283</v>
      </c>
    </row>
    <row r="804" spans="4:4">
      <c r="D804">
        <v>70.798718673664482</v>
      </c>
    </row>
    <row r="805" spans="4:4">
      <c r="D805">
        <v>15.155715528304356</v>
      </c>
    </row>
    <row r="806" spans="4:4">
      <c r="D806">
        <v>35.093305642395464</v>
      </c>
    </row>
    <row r="807" spans="4:4">
      <c r="D807">
        <v>44.519659445892032</v>
      </c>
    </row>
    <row r="808" spans="4:4">
      <c r="D808">
        <v>17.160777034119675</v>
      </c>
    </row>
    <row r="809" spans="4:4">
      <c r="D809">
        <v>10.340341969718722</v>
      </c>
    </row>
    <row r="810" spans="4:4">
      <c r="D810">
        <v>31.27782464183467</v>
      </c>
    </row>
    <row r="811" spans="4:4">
      <c r="D811">
        <v>19.522295402963138</v>
      </c>
    </row>
    <row r="812" spans="4:4">
      <c r="D812">
        <v>11.775019062893918</v>
      </c>
    </row>
    <row r="813" spans="4:4">
      <c r="D813">
        <v>40.966411677196376</v>
      </c>
    </row>
    <row r="814" spans="4:4">
      <c r="D814">
        <v>46.637428644486064</v>
      </c>
    </row>
    <row r="815" spans="4:4">
      <c r="D815">
        <v>7.1042119049124466</v>
      </c>
    </row>
    <row r="816" spans="4:4">
      <c r="D816">
        <v>19.526620038878647</v>
      </c>
    </row>
    <row r="817" spans="4:4">
      <c r="D817">
        <v>26.613679760804118</v>
      </c>
    </row>
    <row r="818" spans="4:4">
      <c r="D818">
        <v>27.767606165626532</v>
      </c>
    </row>
    <row r="819" spans="4:4">
      <c r="D819">
        <v>15.473066996297277</v>
      </c>
    </row>
    <row r="820" spans="4:4">
      <c r="D820">
        <v>38.098243008799656</v>
      </c>
    </row>
    <row r="821" spans="4:4">
      <c r="D821">
        <v>65.887268068523483</v>
      </c>
    </row>
    <row r="822" spans="4:4">
      <c r="D822">
        <v>37.669052114698317</v>
      </c>
    </row>
    <row r="823" spans="4:4">
      <c r="D823">
        <v>27.164144132335352</v>
      </c>
    </row>
    <row r="824" spans="4:4">
      <c r="D824">
        <v>36.560626222886569</v>
      </c>
    </row>
    <row r="825" spans="4:4">
      <c r="D825">
        <v>18.017622658213369</v>
      </c>
    </row>
    <row r="826" spans="4:4">
      <c r="D826">
        <v>34.426827485764008</v>
      </c>
    </row>
    <row r="827" spans="4:4">
      <c r="D827">
        <v>21.191738445837402</v>
      </c>
    </row>
    <row r="828" spans="4:4">
      <c r="D828">
        <v>23.444139070635103</v>
      </c>
    </row>
    <row r="829" spans="4:4">
      <c r="D829">
        <v>30.825774957894211</v>
      </c>
    </row>
    <row r="830" spans="4:4">
      <c r="D830">
        <v>13.083329960669218</v>
      </c>
    </row>
    <row r="831" spans="4:4">
      <c r="D831">
        <v>30.144219016584358</v>
      </c>
    </row>
    <row r="832" spans="4:4">
      <c r="D832">
        <v>10.883776720707758</v>
      </c>
    </row>
    <row r="833" spans="4:4">
      <c r="D833">
        <v>41.389825258453058</v>
      </c>
    </row>
    <row r="834" spans="4:4">
      <c r="D834">
        <v>47.361195703921041</v>
      </c>
    </row>
    <row r="835" spans="4:4">
      <c r="D835">
        <v>3.3154301044632319</v>
      </c>
    </row>
    <row r="836" spans="4:4">
      <c r="D836">
        <v>57.330700401995202</v>
      </c>
    </row>
    <row r="837" spans="4:4">
      <c r="D837">
        <v>20.9498593884163</v>
      </c>
    </row>
    <row r="838" spans="4:4">
      <c r="D838">
        <v>38.647221308529808</v>
      </c>
    </row>
    <row r="839" spans="4:4">
      <c r="D839">
        <v>40.008579960372955</v>
      </c>
    </row>
    <row r="840" spans="4:4">
      <c r="D840">
        <v>32.616441385890468</v>
      </c>
    </row>
    <row r="841" spans="4:4">
      <c r="D841">
        <v>35.757345973375706</v>
      </c>
    </row>
    <row r="842" spans="4:4">
      <c r="D842">
        <v>29.571179711625447</v>
      </c>
    </row>
    <row r="843" spans="4:4">
      <c r="D843">
        <v>14.315834499153354</v>
      </c>
    </row>
    <row r="844" spans="4:4">
      <c r="D844">
        <v>64.901985766969958</v>
      </c>
    </row>
    <row r="845" spans="4:4">
      <c r="D845">
        <v>36.40139947350319</v>
      </c>
    </row>
    <row r="846" spans="4:4">
      <c r="D846">
        <v>32.35384081043405</v>
      </c>
    </row>
    <row r="847" spans="4:4">
      <c r="D847">
        <v>41.101477236735192</v>
      </c>
    </row>
    <row r="848" spans="4:4">
      <c r="D848">
        <v>43.896678109955175</v>
      </c>
    </row>
    <row r="849" spans="4:4">
      <c r="D849">
        <v>71.315938450184987</v>
      </c>
    </row>
    <row r="850" spans="4:4">
      <c r="D850">
        <v>48.154557676467377</v>
      </c>
    </row>
    <row r="851" spans="4:4">
      <c r="D851">
        <v>26.190917379550157</v>
      </c>
    </row>
    <row r="852" spans="4:4">
      <c r="D852">
        <v>34.576837250493483</v>
      </c>
    </row>
    <row r="853" spans="4:4">
      <c r="D853">
        <v>17.559344830657139</v>
      </c>
    </row>
    <row r="854" spans="4:4">
      <c r="D854">
        <v>39.661841005077733</v>
      </c>
    </row>
    <row r="855" spans="4:4">
      <c r="D855">
        <v>39.05515636664488</v>
      </c>
    </row>
    <row r="856" spans="4:4">
      <c r="D856">
        <v>7.8260754566471604</v>
      </c>
    </row>
    <row r="857" spans="4:4">
      <c r="D857">
        <v>16.332383840914119</v>
      </c>
    </row>
    <row r="858" spans="4:4">
      <c r="D858">
        <v>6.8853419142541696</v>
      </c>
    </row>
    <row r="859" spans="4:4">
      <c r="D859">
        <v>35.268478443127535</v>
      </c>
    </row>
    <row r="860" spans="4:4">
      <c r="D860">
        <v>10.534232596170042</v>
      </c>
    </row>
    <row r="861" spans="4:4">
      <c r="D861">
        <v>60.414382876420788</v>
      </c>
    </row>
    <row r="862" spans="4:4">
      <c r="D862">
        <v>31.544482694231121</v>
      </c>
    </row>
    <row r="863" spans="4:4">
      <c r="D863">
        <v>45.220584412923856</v>
      </c>
    </row>
    <row r="864" spans="4:4">
      <c r="D864">
        <v>26.181633605152385</v>
      </c>
    </row>
    <row r="865" spans="4:4">
      <c r="D865">
        <v>27.798245960626375</v>
      </c>
    </row>
    <row r="866" spans="4:4">
      <c r="D866">
        <v>28.366443009154793</v>
      </c>
    </row>
    <row r="867" spans="4:4">
      <c r="D867">
        <v>44.284826706449095</v>
      </c>
    </row>
    <row r="868" spans="4:4">
      <c r="D868">
        <v>24.739342481176138</v>
      </c>
    </row>
    <row r="869" spans="4:4">
      <c r="D869">
        <v>30.546694013138151</v>
      </c>
    </row>
    <row r="870" spans="4:4">
      <c r="D870">
        <v>18.073492278959677</v>
      </c>
    </row>
    <row r="871" spans="4:4">
      <c r="D871">
        <v>8.5241618595645576</v>
      </c>
    </row>
    <row r="872" spans="4:4">
      <c r="D872">
        <v>51.978637856551288</v>
      </c>
    </row>
    <row r="873" spans="4:4">
      <c r="D873">
        <v>38.235379050398407</v>
      </c>
    </row>
    <row r="874" spans="4:4">
      <c r="D874">
        <v>36.077886651638366</v>
      </c>
    </row>
    <row r="875" spans="4:4">
      <c r="D875">
        <v>21.277162528245682</v>
      </c>
    </row>
    <row r="876" spans="4:4">
      <c r="D876">
        <v>30.897857788964686</v>
      </c>
    </row>
    <row r="877" spans="4:4">
      <c r="D877">
        <v>32.384630882357598</v>
      </c>
    </row>
    <row r="878" spans="4:4">
      <c r="D878">
        <v>25.158748677800688</v>
      </c>
    </row>
    <row r="879" spans="4:4">
      <c r="D879">
        <v>43.44898645680216</v>
      </c>
    </row>
    <row r="880" spans="4:4">
      <c r="D880">
        <v>27.646098924093096</v>
      </c>
    </row>
    <row r="881" spans="4:4">
      <c r="D881">
        <v>30.447728310160457</v>
      </c>
    </row>
    <row r="882" spans="4:4">
      <c r="D882">
        <v>32.106818942735046</v>
      </c>
    </row>
    <row r="883" spans="4:4">
      <c r="D883">
        <v>52.07341250310121</v>
      </c>
    </row>
    <row r="884" spans="4:4">
      <c r="D884">
        <v>42.786933120702017</v>
      </c>
    </row>
    <row r="885" spans="4:4">
      <c r="D885">
        <v>12.686832646191689</v>
      </c>
    </row>
    <row r="886" spans="4:4">
      <c r="D886">
        <v>9.3928960580669099</v>
      </c>
    </row>
    <row r="887" spans="4:4">
      <c r="D887">
        <v>49.002620449242315</v>
      </c>
    </row>
    <row r="888" spans="4:4">
      <c r="D888">
        <v>36.95458552709708</v>
      </c>
    </row>
    <row r="889" spans="4:4">
      <c r="D889">
        <v>-0.22696433085373258</v>
      </c>
    </row>
    <row r="890" spans="4:4">
      <c r="D890">
        <v>17.812778513767555</v>
      </c>
    </row>
    <row r="891" spans="4:4">
      <c r="D891">
        <v>47.744268279880927</v>
      </c>
    </row>
    <row r="892" spans="4:4">
      <c r="D892">
        <v>17.092083782550546</v>
      </c>
    </row>
    <row r="893" spans="4:4">
      <c r="D893">
        <v>30.532067059230869</v>
      </c>
    </row>
    <row r="894" spans="4:4">
      <c r="D894">
        <v>28.187897326357344</v>
      </c>
    </row>
    <row r="895" spans="4:4">
      <c r="D895">
        <v>30.508440187337257</v>
      </c>
    </row>
    <row r="896" spans="4:4">
      <c r="D896">
        <v>24.907352081878273</v>
      </c>
    </row>
    <row r="897" spans="4:4">
      <c r="D897">
        <v>19.107998621744557</v>
      </c>
    </row>
    <row r="898" spans="4:4">
      <c r="D898">
        <v>21.990810941484526</v>
      </c>
    </row>
    <row r="899" spans="4:4">
      <c r="D899">
        <v>51.541365403441816</v>
      </c>
    </row>
    <row r="900" spans="4:4">
      <c r="D900">
        <v>36.207174898332525</v>
      </c>
    </row>
    <row r="901" spans="4:4">
      <c r="D901">
        <v>37.07984969172314</v>
      </c>
    </row>
    <row r="902" spans="4:4">
      <c r="D902">
        <v>58.974262419120279</v>
      </c>
    </row>
    <row r="903" spans="4:4">
      <c r="D903">
        <v>26.411891247140304</v>
      </c>
    </row>
    <row r="904" spans="4:4">
      <c r="D904">
        <v>36.911689814097301</v>
      </c>
    </row>
    <row r="905" spans="4:4">
      <c r="D905">
        <v>21.476262754718775</v>
      </c>
    </row>
    <row r="906" spans="4:4">
      <c r="D906">
        <v>20.641340864050036</v>
      </c>
    </row>
    <row r="907" spans="4:4">
      <c r="D907">
        <v>20.453177458135471</v>
      </c>
    </row>
    <row r="908" spans="4:4">
      <c r="D908">
        <v>12.608722040737049</v>
      </c>
    </row>
    <row r="909" spans="4:4">
      <c r="D909">
        <v>30.303813109559016</v>
      </c>
    </row>
    <row r="910" spans="4:4">
      <c r="D910">
        <v>26.144531902433229</v>
      </c>
    </row>
    <row r="911" spans="4:4">
      <c r="D911">
        <v>13.124238678788899</v>
      </c>
    </row>
    <row r="912" spans="4:4">
      <c r="D912">
        <v>30.651303449472763</v>
      </c>
    </row>
    <row r="913" spans="4:4">
      <c r="D913">
        <v>45.9707000263151</v>
      </c>
    </row>
    <row r="914" spans="4:4">
      <c r="D914">
        <v>-5.4447127013773553</v>
      </c>
    </row>
    <row r="915" spans="4:4">
      <c r="D915">
        <v>23.217187520968693</v>
      </c>
    </row>
    <row r="916" spans="4:4">
      <c r="D916">
        <v>43.942896612712431</v>
      </c>
    </row>
    <row r="917" spans="4:4">
      <c r="D917">
        <v>22.523893282173887</v>
      </c>
    </row>
    <row r="918" spans="4:4">
      <c r="D918">
        <v>21.591040929557423</v>
      </c>
    </row>
    <row r="919" spans="4:4">
      <c r="D919">
        <v>27.585854575123378</v>
      </c>
    </row>
    <row r="920" spans="4:4">
      <c r="D920">
        <v>20.967408393617845</v>
      </c>
    </row>
    <row r="921" spans="4:4">
      <c r="D921">
        <v>40.410453849231928</v>
      </c>
    </row>
    <row r="922" spans="4:4">
      <c r="D922">
        <v>18.908731420911792</v>
      </c>
    </row>
    <row r="923" spans="4:4">
      <c r="D923">
        <v>40.638607614287977</v>
      </c>
    </row>
    <row r="924" spans="4:4">
      <c r="D924">
        <v>33.755657349625764</v>
      </c>
    </row>
    <row r="925" spans="4:4">
      <c r="D925">
        <v>28.056655479655021</v>
      </c>
    </row>
    <row r="926" spans="4:4">
      <c r="D926">
        <v>15.405776329349393</v>
      </c>
    </row>
    <row r="927" spans="4:4">
      <c r="D927">
        <v>43.73431224260996</v>
      </c>
    </row>
    <row r="928" spans="4:4">
      <c r="D928">
        <v>21.226469112649212</v>
      </c>
    </row>
    <row r="929" spans="4:4">
      <c r="D929">
        <v>32.029559906514734</v>
      </c>
    </row>
    <row r="930" spans="4:4">
      <c r="D930">
        <v>26.47076640636071</v>
      </c>
    </row>
    <row r="931" spans="4:4">
      <c r="D931">
        <v>30.478084248748857</v>
      </c>
    </row>
    <row r="932" spans="4:4">
      <c r="D932">
        <v>30.689573972709624</v>
      </c>
    </row>
    <row r="933" spans="4:4">
      <c r="D933">
        <v>11.295568886531257</v>
      </c>
    </row>
    <row r="934" spans="4:4">
      <c r="D934">
        <v>22.401467681662254</v>
      </c>
    </row>
    <row r="935" spans="4:4">
      <c r="D935">
        <v>14.717140675189441</v>
      </c>
    </row>
    <row r="936" spans="4:4">
      <c r="D936">
        <v>48.237844487071854</v>
      </c>
    </row>
    <row r="937" spans="4:4">
      <c r="D937">
        <v>26.33446523656032</v>
      </c>
    </row>
    <row r="938" spans="4:4">
      <c r="D938">
        <v>26.629792786512482</v>
      </c>
    </row>
    <row r="939" spans="4:4">
      <c r="D939">
        <v>62.56701632131437</v>
      </c>
    </row>
    <row r="940" spans="4:4">
      <c r="D940">
        <v>23.152418166851859</v>
      </c>
    </row>
    <row r="941" spans="4:4">
      <c r="D941">
        <v>9.496219791832047</v>
      </c>
    </row>
    <row r="942" spans="4:4">
      <c r="D942">
        <v>15.036562625242297</v>
      </c>
    </row>
    <row r="943" spans="4:4">
      <c r="D943">
        <v>26.370297934145967</v>
      </c>
    </row>
    <row r="944" spans="4:4">
      <c r="D944">
        <v>16.538797544340852</v>
      </c>
    </row>
    <row r="945" spans="4:4">
      <c r="D945">
        <v>56.970703682542009</v>
      </c>
    </row>
    <row r="946" spans="4:4">
      <c r="D946">
        <v>37.741635868847808</v>
      </c>
    </row>
    <row r="947" spans="4:4">
      <c r="D947">
        <v>26.772372192236546</v>
      </c>
    </row>
    <row r="948" spans="4:4">
      <c r="D948">
        <v>26.464989093516053</v>
      </c>
    </row>
    <row r="949" spans="4:4">
      <c r="D949">
        <v>45.152792822896956</v>
      </c>
    </row>
    <row r="950" spans="4:4">
      <c r="D950">
        <v>24.251727258625507</v>
      </c>
    </row>
    <row r="951" spans="4:4">
      <c r="D951">
        <v>34.464580388485885</v>
      </c>
    </row>
    <row r="952" spans="4:4">
      <c r="D952">
        <v>18.735912958651099</v>
      </c>
    </row>
    <row r="953" spans="4:4">
      <c r="D953">
        <v>28.710527072131228</v>
      </c>
    </row>
    <row r="954" spans="4:4">
      <c r="D954">
        <v>17.243830080620612</v>
      </c>
    </row>
    <row r="955" spans="4:4">
      <c r="D955">
        <v>23.095012381996568</v>
      </c>
    </row>
    <row r="956" spans="4:4">
      <c r="D956">
        <v>28.602294292191729</v>
      </c>
    </row>
    <row r="957" spans="4:4">
      <c r="D957">
        <v>34.53425878877708</v>
      </c>
    </row>
    <row r="958" spans="4:4">
      <c r="D958">
        <v>25.537980843488114</v>
      </c>
    </row>
    <row r="959" spans="4:4">
      <c r="D959">
        <v>47.626885305031394</v>
      </c>
    </row>
    <row r="960" spans="4:4">
      <c r="D960">
        <v>7.9533099187173519</v>
      </c>
    </row>
    <row r="961" spans="4:4">
      <c r="D961">
        <v>46.187833483632787</v>
      </c>
    </row>
    <row r="962" spans="4:4">
      <c r="D962">
        <v>38.409149266509232</v>
      </c>
    </row>
    <row r="963" spans="4:4">
      <c r="D963">
        <v>9.3274421090754203</v>
      </c>
    </row>
    <row r="964" spans="4:4">
      <c r="D964">
        <v>38.810371955365483</v>
      </c>
    </row>
    <row r="965" spans="4:4">
      <c r="D965">
        <v>34.164560859026935</v>
      </c>
    </row>
    <row r="966" spans="4:4">
      <c r="D966">
        <v>47.99933831171613</v>
      </c>
    </row>
    <row r="967" spans="4:4">
      <c r="D967">
        <v>29.132721740562303</v>
      </c>
    </row>
    <row r="968" spans="4:4">
      <c r="D968">
        <v>21.694832191529642</v>
      </c>
    </row>
    <row r="969" spans="4:4">
      <c r="D969">
        <v>14.918311383722468</v>
      </c>
    </row>
    <row r="970" spans="4:4">
      <c r="D970">
        <v>13.402885490209812</v>
      </c>
    </row>
    <row r="971" spans="4:4">
      <c r="D971">
        <v>34.986892882976392</v>
      </c>
    </row>
    <row r="972" spans="4:4">
      <c r="D972">
        <v>45.273147941348654</v>
      </c>
    </row>
    <row r="973" spans="4:4">
      <c r="D973">
        <v>25.795438608666629</v>
      </c>
    </row>
    <row r="974" spans="4:4">
      <c r="D974">
        <v>32.134119250541445</v>
      </c>
    </row>
    <row r="975" spans="4:4">
      <c r="D975">
        <v>14.923988511951322</v>
      </c>
    </row>
    <row r="976" spans="4:4">
      <c r="D976">
        <v>16.754294652933751</v>
      </c>
    </row>
    <row r="977" spans="4:4">
      <c r="D977">
        <v>41.492547884523376</v>
      </c>
    </row>
    <row r="978" spans="4:4">
      <c r="D978">
        <v>0.99221565372856446</v>
      </c>
    </row>
    <row r="979" spans="4:4">
      <c r="D979">
        <v>23.508340711929051</v>
      </c>
    </row>
    <row r="980" spans="4:4">
      <c r="D980">
        <v>26.898604808148704</v>
      </c>
    </row>
    <row r="981" spans="4:4">
      <c r="D981">
        <v>24.852601189341769</v>
      </c>
    </row>
    <row r="982" spans="4:4">
      <c r="D982">
        <v>36.330769319361863</v>
      </c>
    </row>
    <row r="983" spans="4:4">
      <c r="D983">
        <v>30.710946690747662</v>
      </c>
    </row>
    <row r="984" spans="4:4">
      <c r="D984">
        <v>33.368243440314401</v>
      </c>
    </row>
    <row r="985" spans="4:4">
      <c r="D985">
        <v>18.840405512933941</v>
      </c>
    </row>
    <row r="986" spans="4:4">
      <c r="D986">
        <v>9.6594205309756234</v>
      </c>
    </row>
    <row r="987" spans="4:4">
      <c r="D987">
        <v>46.41278134098313</v>
      </c>
    </row>
    <row r="988" spans="4:4">
      <c r="D988">
        <v>7.9087611595568177</v>
      </c>
    </row>
    <row r="989" spans="4:4">
      <c r="D989">
        <v>26.727556274100536</v>
      </c>
    </row>
    <row r="990" spans="4:4">
      <c r="D990">
        <v>19.549629105641472</v>
      </c>
    </row>
    <row r="991" spans="4:4">
      <c r="D991">
        <v>32.868439089507703</v>
      </c>
    </row>
    <row r="992" spans="4:4">
      <c r="D992">
        <v>23.346358885611082</v>
      </c>
    </row>
    <row r="993" spans="4:4">
      <c r="D993">
        <v>34.743945189653388</v>
      </c>
    </row>
    <row r="994" spans="4:4">
      <c r="D994">
        <v>6.7002675339935394</v>
      </c>
    </row>
    <row r="995" spans="4:4">
      <c r="D995">
        <v>25.663361890165945</v>
      </c>
    </row>
    <row r="996" spans="4:4">
      <c r="D996">
        <v>19.553937044121014</v>
      </c>
    </row>
    <row r="997" spans="4:4">
      <c r="D997">
        <v>33.924668796485932</v>
      </c>
    </row>
    <row r="998" spans="4:4">
      <c r="D998">
        <v>43.9571228281565</v>
      </c>
    </row>
    <row r="999" spans="4:4">
      <c r="D999">
        <v>24.223926027740092</v>
      </c>
    </row>
    <row r="1000" spans="4:4">
      <c r="D1000">
        <v>19.921464307195421</v>
      </c>
    </row>
    <row r="1001" spans="4:4">
      <c r="D1001">
        <v>35.075355898730706</v>
      </c>
    </row>
    <row r="1002" spans="4:4">
      <c r="D1002">
        <v>24.193670273767495</v>
      </c>
    </row>
    <row r="1003" spans="4:4">
      <c r="D1003">
        <v>36.310949462868777</v>
      </c>
    </row>
    <row r="1004" spans="4:4">
      <c r="D1004">
        <v>32.69309931441596</v>
      </c>
    </row>
    <row r="1005" spans="4:4">
      <c r="D1005">
        <v>9.0859303952455974</v>
      </c>
    </row>
    <row r="1006" spans="4:4">
      <c r="D1006">
        <v>52.688746413365081</v>
      </c>
    </row>
    <row r="1007" spans="4:4">
      <c r="D1007">
        <v>35.489151756870271</v>
      </c>
    </row>
    <row r="1008" spans="4:4">
      <c r="D1008">
        <v>54.531542236450989</v>
      </c>
    </row>
    <row r="1009" spans="4:4">
      <c r="D1009">
        <v>22.49717738462634</v>
      </c>
    </row>
    <row r="1010" spans="4:4">
      <c r="D1010">
        <v>19.984947958742779</v>
      </c>
    </row>
    <row r="1011" spans="4:4">
      <c r="D1011">
        <v>29.082095114709702</v>
      </c>
    </row>
    <row r="1012" spans="4:4">
      <c r="D1012">
        <v>48.615139750187083</v>
      </c>
    </row>
    <row r="1013" spans="4:4">
      <c r="D1013">
        <v>-8.0318802198817849</v>
      </c>
    </row>
    <row r="1014" spans="4:4">
      <c r="D1014">
        <v>4.8875270956486219</v>
      </c>
    </row>
    <row r="1015" spans="4:4">
      <c r="D1015">
        <v>61.989151457360933</v>
      </c>
    </row>
    <row r="1016" spans="4:4">
      <c r="D1016">
        <v>10.313125149092158</v>
      </c>
    </row>
    <row r="1017" spans="4:4">
      <c r="D1017">
        <v>15.211251200331319</v>
      </c>
    </row>
    <row r="1018" spans="4:4">
      <c r="D1018">
        <v>41.149749524116416</v>
      </c>
    </row>
    <row r="1019" spans="4:4">
      <c r="D1019">
        <v>-3.2967545385545947</v>
      </c>
    </row>
    <row r="1020" spans="4:4">
      <c r="D1020">
        <v>45.522874793674347</v>
      </c>
    </row>
    <row r="1021" spans="4:4">
      <c r="D1021">
        <v>38.895762642901829</v>
      </c>
    </row>
    <row r="1022" spans="4:4">
      <c r="D1022">
        <v>20.465566955623146</v>
      </c>
    </row>
    <row r="1023" spans="4:4">
      <c r="D1023">
        <v>32.751490247993317</v>
      </c>
    </row>
    <row r="1024" spans="4:4">
      <c r="D1024">
        <v>22.540457138653366</v>
      </c>
    </row>
    <row r="1025" spans="4:4">
      <c r="D1025">
        <v>24.362748510371532</v>
      </c>
    </row>
    <row r="1026" spans="4:4">
      <c r="D1026">
        <v>15.030952286757312</v>
      </c>
    </row>
    <row r="1027" spans="4:4">
      <c r="D1027">
        <v>29.217077187068682</v>
      </c>
    </row>
    <row r="1028" spans="4:4">
      <c r="D1028">
        <v>15.955355736774365</v>
      </c>
    </row>
    <row r="1029" spans="4:4">
      <c r="D1029">
        <v>80.613070796731265</v>
      </c>
    </row>
    <row r="1030" spans="4:4">
      <c r="D1030">
        <v>34.713088327985972</v>
      </c>
    </row>
    <row r="1031" spans="4:4">
      <c r="D1031">
        <v>29.84982652304636</v>
      </c>
    </row>
    <row r="1032" spans="4:4">
      <c r="D1032">
        <v>42.886550023682432</v>
      </c>
    </row>
    <row r="1033" spans="4:4">
      <c r="D1033">
        <v>68.698849126427305</v>
      </c>
    </row>
    <row r="1034" spans="4:4">
      <c r="D1034">
        <v>49.110853229181814</v>
      </c>
    </row>
    <row r="1035" spans="4:4">
      <c r="D1035">
        <v>43.771213576097509</v>
      </c>
    </row>
    <row r="1036" spans="4:4">
      <c r="D1036">
        <v>30.602930977475737</v>
      </c>
    </row>
    <row r="1037" spans="4:4">
      <c r="D1037">
        <v>22.933447991577779</v>
      </c>
    </row>
    <row r="1038" spans="4:4">
      <c r="D1038">
        <v>0.36172047160646059</v>
      </c>
    </row>
    <row r="1039" spans="4:4">
      <c r="D1039">
        <v>53.743022520335145</v>
      </c>
    </row>
    <row r="1040" spans="4:4">
      <c r="D1040">
        <v>32.09773553756888</v>
      </c>
    </row>
    <row r="1041" spans="4:4">
      <c r="D1041">
        <v>31.894477649539951</v>
      </c>
    </row>
    <row r="1042" spans="4:4">
      <c r="D1042">
        <v>32.456496646760499</v>
      </c>
    </row>
    <row r="1043" spans="4:4">
      <c r="D1043">
        <v>31.411103575724994</v>
      </c>
    </row>
    <row r="1044" spans="4:4">
      <c r="D1044">
        <v>3.3384057763541222</v>
      </c>
    </row>
    <row r="1045" spans="4:4">
      <c r="D1045">
        <v>27.90031738669397</v>
      </c>
    </row>
    <row r="1046" spans="4:4">
      <c r="D1046">
        <v>36.788362552043438</v>
      </c>
    </row>
    <row r="1047" spans="4:4">
      <c r="D1047">
        <v>35.070563734608115</v>
      </c>
    </row>
    <row r="1048" spans="4:4">
      <c r="D1048">
        <v>9.3721244477236922</v>
      </c>
    </row>
    <row r="1049" spans="4:4">
      <c r="D1049">
        <v>26.914651044113199</v>
      </c>
    </row>
    <row r="1050" spans="4:4">
      <c r="D1050">
        <v>7.9498368520361709</v>
      </c>
    </row>
    <row r="1051" spans="4:4">
      <c r="D1051">
        <v>34.740405333228338</v>
      </c>
    </row>
    <row r="1052" spans="4:4">
      <c r="D1052">
        <v>27.560841816044487</v>
      </c>
    </row>
    <row r="1053" spans="4:4">
      <c r="D1053">
        <v>-4.7217805137407396</v>
      </c>
    </row>
    <row r="1054" spans="4:4">
      <c r="D1054">
        <v>25.287452514235994</v>
      </c>
    </row>
    <row r="1055" spans="4:4">
      <c r="D1055">
        <v>23.22962711076427</v>
      </c>
    </row>
    <row r="1056" spans="4:4">
      <c r="D1056">
        <v>49.888386032431228</v>
      </c>
    </row>
    <row r="1057" spans="4:4">
      <c r="D1057">
        <v>32.627879129528012</v>
      </c>
    </row>
    <row r="1058" spans="4:4">
      <c r="D1058">
        <v>35.812197050528013</v>
      </c>
    </row>
    <row r="1059" spans="4:4">
      <c r="D1059">
        <v>37.284693836168955</v>
      </c>
    </row>
    <row r="1060" spans="4:4">
      <c r="D1060">
        <v>41.602049669596383</v>
      </c>
    </row>
    <row r="1061" spans="4:4">
      <c r="D1061">
        <v>19.185675093864049</v>
      </c>
    </row>
    <row r="1062" spans="4:4">
      <c r="D1062">
        <v>17.295759106478656</v>
      </c>
    </row>
    <row r="1063" spans="4:4">
      <c r="D1063">
        <v>27.885573550734918</v>
      </c>
    </row>
    <row r="1064" spans="4:4">
      <c r="D1064">
        <v>36.405139699159847</v>
      </c>
    </row>
    <row r="1065" spans="4:4">
      <c r="D1065">
        <v>25.946984537505088</v>
      </c>
    </row>
    <row r="1066" spans="4:4">
      <c r="D1066">
        <v>31.300416272698314</v>
      </c>
    </row>
    <row r="1067" spans="4:4">
      <c r="D1067">
        <v>13.628234086023369</v>
      </c>
    </row>
    <row r="1068" spans="4:4">
      <c r="D1068">
        <v>46.123347985927396</v>
      </c>
    </row>
    <row r="1069" spans="4:4">
      <c r="D1069">
        <v>43.052221983349156</v>
      </c>
    </row>
    <row r="1070" spans="4:4">
      <c r="D1070">
        <v>53.415886354865435</v>
      </c>
    </row>
    <row r="1071" spans="4:4">
      <c r="D1071">
        <v>47.865157716283576</v>
      </c>
    </row>
    <row r="1072" spans="4:4">
      <c r="D1072">
        <v>39.316337660044084</v>
      </c>
    </row>
    <row r="1073" spans="4:4">
      <c r="D1073">
        <v>32.780143048113061</v>
      </c>
    </row>
    <row r="1074" spans="4:4">
      <c r="D1074">
        <v>8.9320802202436624</v>
      </c>
    </row>
    <row r="1075" spans="4:4">
      <c r="D1075">
        <v>29.499247157478678</v>
      </c>
    </row>
    <row r="1076" spans="4:4">
      <c r="D1076">
        <v>16.126738219541878</v>
      </c>
    </row>
    <row r="1077" spans="4:4">
      <c r="D1077">
        <v>49.102905249661418</v>
      </c>
    </row>
    <row r="1078" spans="4:4">
      <c r="D1078">
        <v>17.211303475356473</v>
      </c>
    </row>
    <row r="1079" spans="4:4">
      <c r="D1079">
        <v>48.008989429705181</v>
      </c>
    </row>
    <row r="1080" spans="4:4">
      <c r="D1080">
        <v>33.044212997934594</v>
      </c>
    </row>
    <row r="1081" spans="4:4">
      <c r="D1081">
        <v>17.242227126767759</v>
      </c>
    </row>
    <row r="1082" spans="4:4">
      <c r="D1082">
        <v>35.392540392363955</v>
      </c>
    </row>
    <row r="1083" spans="4:4">
      <c r="D1083">
        <v>47.730142249052662</v>
      </c>
    </row>
    <row r="1084" spans="4:4">
      <c r="D1084">
        <v>32.462207169861287</v>
      </c>
    </row>
    <row r="1085" spans="4:4">
      <c r="D1085">
        <v>18.560022168172438</v>
      </c>
    </row>
    <row r="1086" spans="4:4">
      <c r="D1086">
        <v>51.669200973206827</v>
      </c>
    </row>
    <row r="1087" spans="4:4">
      <c r="D1087">
        <v>6.3064752041426999</v>
      </c>
    </row>
    <row r="1088" spans="4:4">
      <c r="D1088">
        <v>37.691059335303109</v>
      </c>
    </row>
    <row r="1089" spans="4:4">
      <c r="D1089">
        <v>45.7207728047578</v>
      </c>
    </row>
    <row r="1090" spans="4:4">
      <c r="D1090">
        <v>11.664214877815468</v>
      </c>
    </row>
    <row r="1091" spans="4:4">
      <c r="D1091">
        <v>34.684619199661867</v>
      </c>
    </row>
    <row r="1092" spans="4:4">
      <c r="D1092">
        <v>30.36677914059139</v>
      </c>
    </row>
    <row r="1093" spans="4:4">
      <c r="D1093">
        <v>21.68434620174223</v>
      </c>
    </row>
    <row r="1094" spans="4:4">
      <c r="D1094">
        <v>44.966583016990555</v>
      </c>
    </row>
    <row r="1095" spans="4:4">
      <c r="D1095">
        <v>29.529603096067078</v>
      </c>
    </row>
    <row r="1096" spans="4:4">
      <c r="D1096">
        <v>16.308339533121327</v>
      </c>
    </row>
    <row r="1097" spans="4:4">
      <c r="D1097">
        <v>3.5478584131268889</v>
      </c>
    </row>
    <row r="1098" spans="4:4">
      <c r="D1098">
        <v>48.755698766159114</v>
      </c>
    </row>
    <row r="1099" spans="4:4">
      <c r="D1099">
        <v>48.091274394151625</v>
      </c>
    </row>
    <row r="1100" spans="4:4">
      <c r="D1100">
        <v>54.281681804637557</v>
      </c>
    </row>
    <row r="1101" spans="4:4">
      <c r="D1101">
        <v>42.468813570654603</v>
      </c>
    </row>
    <row r="1102" spans="4:4">
      <c r="D1102">
        <v>20.093113948938409</v>
      </c>
    </row>
    <row r="1103" spans="4:4">
      <c r="D1103">
        <v>10.632580494016949</v>
      </c>
    </row>
    <row r="1104" spans="4:4">
      <c r="D1104">
        <v>47.204473569932745</v>
      </c>
    </row>
    <row r="1105" spans="4:4">
      <c r="D1105">
        <v>28.477080219873571</v>
      </c>
    </row>
    <row r="1106" spans="4:4">
      <c r="D1106">
        <v>40.792190630314437</v>
      </c>
    </row>
    <row r="1107" spans="4:4">
      <c r="D1107">
        <v>32.55013586766465</v>
      </c>
    </row>
    <row r="1108" spans="4:4">
      <c r="D1108">
        <v>43.286052876634059</v>
      </c>
    </row>
    <row r="1109" spans="4:4">
      <c r="D1109">
        <v>12.757830143924295</v>
      </c>
    </row>
    <row r="1110" spans="4:4">
      <c r="D1110">
        <v>33.718422067418871</v>
      </c>
    </row>
    <row r="1111" spans="4:4">
      <c r="D1111">
        <v>52.151289344452309</v>
      </c>
    </row>
    <row r="1112" spans="4:4">
      <c r="D1112">
        <v>21.411393215986138</v>
      </c>
    </row>
    <row r="1113" spans="4:4">
      <c r="D1113">
        <v>37.528342821802582</v>
      </c>
    </row>
    <row r="1114" spans="4:4">
      <c r="D1114">
        <v>12.423747845092223</v>
      </c>
    </row>
    <row r="1115" spans="4:4">
      <c r="D1115">
        <v>19.02411070344526</v>
      </c>
    </row>
    <row r="1116" spans="4:4">
      <c r="D1116">
        <v>15.884859162120776</v>
      </c>
    </row>
    <row r="1117" spans="4:4">
      <c r="D1117">
        <v>46.189903965692721</v>
      </c>
    </row>
    <row r="1118" spans="4:4">
      <c r="D1118">
        <v>36.224440047122627</v>
      </c>
    </row>
    <row r="1119" spans="4:4">
      <c r="D1119">
        <v>40.933517728340959</v>
      </c>
    </row>
    <row r="1120" spans="4:4">
      <c r="D1120">
        <v>48.225555174199982</v>
      </c>
    </row>
    <row r="1121" spans="4:4">
      <c r="D1121">
        <v>42.661602166332088</v>
      </c>
    </row>
    <row r="1122" spans="4:4">
      <c r="D1122">
        <v>55.688607759235239</v>
      </c>
    </row>
    <row r="1123" spans="4:4">
      <c r="D1123">
        <v>16.328944169104872</v>
      </c>
    </row>
    <row r="1124" spans="4:4">
      <c r="D1124">
        <v>51.504697834057808</v>
      </c>
    </row>
    <row r="1125" spans="4:4">
      <c r="D1125">
        <v>36.495840171333768</v>
      </c>
    </row>
    <row r="1126" spans="4:4">
      <c r="D1126">
        <v>22.50353910772985</v>
      </c>
    </row>
    <row r="1127" spans="4:4">
      <c r="D1127">
        <v>38.181212568120756</v>
      </c>
    </row>
    <row r="1128" spans="4:4">
      <c r="D1128">
        <v>23.664662107454134</v>
      </c>
    </row>
    <row r="1129" spans="4:4">
      <c r="D1129">
        <v>14.785767137014702</v>
      </c>
    </row>
    <row r="1130" spans="4:4">
      <c r="D1130">
        <v>31.524128519787084</v>
      </c>
    </row>
    <row r="1131" spans="4:4">
      <c r="D1131">
        <v>37.057040994191922</v>
      </c>
    </row>
    <row r="1132" spans="4:4">
      <c r="D1132">
        <v>20.956605152547056</v>
      </c>
    </row>
    <row r="1133" spans="4:4">
      <c r="D1133">
        <v>6.1342244547048921</v>
      </c>
    </row>
    <row r="1134" spans="4:4">
      <c r="D1134">
        <v>48.20595238437447</v>
      </c>
    </row>
    <row r="1135" spans="4:4">
      <c r="D1135">
        <v>56.626335763154131</v>
      </c>
    </row>
    <row r="1136" spans="4:4">
      <c r="D1136">
        <v>1.9517171141487069</v>
      </c>
    </row>
    <row r="1137" spans="4:4">
      <c r="D1137">
        <v>23.018705099626388</v>
      </c>
    </row>
    <row r="1138" spans="4:4">
      <c r="D1138">
        <v>32.090922983694256</v>
      </c>
    </row>
    <row r="1139" spans="4:4">
      <c r="D1139">
        <v>22.987380709751889</v>
      </c>
    </row>
    <row r="1140" spans="4:4">
      <c r="D1140">
        <v>34.666836430356781</v>
      </c>
    </row>
    <row r="1141" spans="4:4">
      <c r="D1141">
        <v>25.113782482740973</v>
      </c>
    </row>
    <row r="1142" spans="4:4">
      <c r="D1142">
        <v>23.585967091740642</v>
      </c>
    </row>
    <row r="1143" spans="4:4">
      <c r="D1143">
        <v>39.389739588555969</v>
      </c>
    </row>
    <row r="1144" spans="4:4">
      <c r="D1144">
        <v>30.079048924004312</v>
      </c>
    </row>
    <row r="1145" spans="4:4">
      <c r="D1145">
        <v>16.412865482276104</v>
      </c>
    </row>
    <row r="1146" spans="4:4">
      <c r="D1146">
        <v>63.156101862237776</v>
      </c>
    </row>
    <row r="1147" spans="4:4">
      <c r="D1147">
        <v>25.475766197074265</v>
      </c>
    </row>
    <row r="1148" spans="4:4">
      <c r="D1148">
        <v>22.633161303143353</v>
      </c>
    </row>
    <row r="1149" spans="4:4">
      <c r="D1149">
        <v>59.968761705327708</v>
      </c>
    </row>
    <row r="1150" spans="4:4">
      <c r="D1150">
        <v>39.299773803564605</v>
      </c>
    </row>
    <row r="1151" spans="4:4">
      <c r="D1151">
        <v>21.238491266545608</v>
      </c>
    </row>
    <row r="1152" spans="4:4">
      <c r="D1152">
        <v>24.632946419193033</v>
      </c>
    </row>
    <row r="1153" spans="4:4">
      <c r="D1153">
        <v>5.727675283775099</v>
      </c>
    </row>
    <row r="1154" spans="4:4">
      <c r="D1154">
        <v>32.667919580977397</v>
      </c>
    </row>
    <row r="1155" spans="4:4">
      <c r="D1155">
        <v>30.363406258526012</v>
      </c>
    </row>
    <row r="1156" spans="4:4">
      <c r="D1156">
        <v>40.818889830426016</v>
      </c>
    </row>
    <row r="1157" spans="4:4">
      <c r="D1157">
        <v>27.277185773833409</v>
      </c>
    </row>
    <row r="1158" spans="4:4">
      <c r="D1158">
        <v>37.805286494754839</v>
      </c>
    </row>
    <row r="1159" spans="4:4">
      <c r="D1159">
        <v>59.895693725535168</v>
      </c>
    </row>
    <row r="1160" spans="4:4">
      <c r="D1160">
        <v>42.752202453890206</v>
      </c>
    </row>
    <row r="1161" spans="4:4">
      <c r="D1161">
        <v>-7.6680096952841978</v>
      </c>
    </row>
    <row r="1162" spans="4:4">
      <c r="D1162">
        <v>51.898623743396385</v>
      </c>
    </row>
    <row r="1163" spans="4:4">
      <c r="D1163">
        <v>25.630584823362298</v>
      </c>
    </row>
    <row r="1164" spans="4:4">
      <c r="D1164">
        <v>29.042705863263038</v>
      </c>
    </row>
    <row r="1165" spans="4:4">
      <c r="D1165">
        <v>45.65448398396795</v>
      </c>
    </row>
    <row r="1166" spans="4:4">
      <c r="D1166">
        <v>18.744896179201461</v>
      </c>
    </row>
    <row r="1167" spans="4:4">
      <c r="D1167">
        <v>36.90539488073766</v>
      </c>
    </row>
    <row r="1168" spans="4:4">
      <c r="D1168">
        <v>47.432259991397515</v>
      </c>
    </row>
    <row r="1169" spans="4:4">
      <c r="D1169">
        <v>22.118913670225012</v>
      </c>
    </row>
    <row r="1170" spans="4:4">
      <c r="D1170">
        <v>20.22863033924834</v>
      </c>
    </row>
    <row r="1171" spans="4:4">
      <c r="D1171">
        <v>31.473251432394974</v>
      </c>
    </row>
    <row r="1172" spans="4:4">
      <c r="D1172">
        <v>26.720660233046075</v>
      </c>
    </row>
    <row r="1173" spans="4:4">
      <c r="D1173">
        <v>28.545907050930438</v>
      </c>
    </row>
    <row r="1174" spans="4:4">
      <c r="D1174">
        <v>18.513135767976493</v>
      </c>
    </row>
    <row r="1175" spans="4:4">
      <c r="D1175">
        <v>7.4951990655207936</v>
      </c>
    </row>
    <row r="1176" spans="4:4">
      <c r="D1176">
        <v>19.788285557920901</v>
      </c>
    </row>
    <row r="1177" spans="4:4">
      <c r="D1177">
        <v>50.115771715432786</v>
      </c>
    </row>
    <row r="1178" spans="4:4">
      <c r="D1178">
        <v>36.444862899325855</v>
      </c>
    </row>
    <row r="1179" spans="4:4">
      <c r="D1179">
        <v>24.289179607499975</v>
      </c>
    </row>
    <row r="1180" spans="4:4">
      <c r="D1180">
        <v>18.573613881049752</v>
      </c>
    </row>
    <row r="1181" spans="4:4">
      <c r="D1181">
        <v>12.83944721093205</v>
      </c>
    </row>
    <row r="1182" spans="4:4">
      <c r="D1182">
        <v>37.837813100018977</v>
      </c>
    </row>
    <row r="1183" spans="4:4">
      <c r="D1183">
        <v>13.999551667062335</v>
      </c>
    </row>
    <row r="1184" spans="4:4">
      <c r="D1184">
        <v>34.824777477170684</v>
      </c>
    </row>
    <row r="1185" spans="4:4">
      <c r="D1185">
        <v>19.806752922100642</v>
      </c>
    </row>
    <row r="1186" spans="4:4">
      <c r="D1186">
        <v>18.475249285766878</v>
      </c>
    </row>
    <row r="1187" spans="4:4">
      <c r="D1187">
        <v>9.8798600806148187</v>
      </c>
    </row>
    <row r="1188" spans="4:4">
      <c r="D1188">
        <v>52.006622759232343</v>
      </c>
    </row>
    <row r="1189" spans="4:4">
      <c r="D1189">
        <v>13.190727868810356</v>
      </c>
    </row>
    <row r="1190" spans="4:4">
      <c r="D1190">
        <v>32.671342555350677</v>
      </c>
    </row>
    <row r="1191" spans="4:4">
      <c r="D1191">
        <v>51.524734757218468</v>
      </c>
    </row>
    <row r="1192" spans="4:4">
      <c r="D1192">
        <v>50.185800761879293</v>
      </c>
    </row>
    <row r="1193" spans="4:4">
      <c r="D1193">
        <v>47.834234064872291</v>
      </c>
    </row>
    <row r="1194" spans="4:4">
      <c r="D1194">
        <v>27.360439189565952</v>
      </c>
    </row>
    <row r="1195" spans="4:4">
      <c r="D1195">
        <v>13.77022908148858</v>
      </c>
    </row>
    <row r="1196" spans="4:4">
      <c r="D1196">
        <v>25.198922708737811</v>
      </c>
    </row>
    <row r="1197" spans="4:4">
      <c r="D1197">
        <v>5.8907758383028721</v>
      </c>
    </row>
    <row r="1198" spans="4:4">
      <c r="D1198">
        <v>-6.6960853425044462</v>
      </c>
    </row>
    <row r="1199" spans="4:4">
      <c r="D1199">
        <v>18.263175151547259</v>
      </c>
    </row>
    <row r="1200" spans="4:4">
      <c r="D1200">
        <v>42.504579478496382</v>
      </c>
    </row>
    <row r="1201" spans="4:4">
      <c r="D1201">
        <v>32.625574883364536</v>
      </c>
    </row>
    <row r="1202" spans="4:4">
      <c r="D1202">
        <v>32.730868914573804</v>
      </c>
    </row>
    <row r="1203" spans="4:4">
      <c r="D1203">
        <v>23.686752815238762</v>
      </c>
    </row>
    <row r="1204" spans="4:4">
      <c r="D1204">
        <v>14.761021536911286</v>
      </c>
    </row>
    <row r="1205" spans="4:4">
      <c r="D1205">
        <v>38.967828776536336</v>
      </c>
    </row>
    <row r="1206" spans="4:4">
      <c r="D1206">
        <v>29.78353770225651</v>
      </c>
    </row>
    <row r="1207" spans="4:4">
      <c r="D1207">
        <v>27.5005306773309</v>
      </c>
    </row>
    <row r="1208" spans="4:4">
      <c r="D1208">
        <v>14.686517577625565</v>
      </c>
    </row>
    <row r="1209" spans="4:4">
      <c r="D1209">
        <v>18.377919931513972</v>
      </c>
    </row>
    <row r="1210" spans="4:4">
      <c r="D1210">
        <v>29.588044121952336</v>
      </c>
    </row>
    <row r="1211" spans="4:4">
      <c r="D1211">
        <v>27.168719229790369</v>
      </c>
    </row>
    <row r="1212" spans="4:4">
      <c r="D1212">
        <v>21.517221565146357</v>
      </c>
    </row>
    <row r="1213" spans="4:4">
      <c r="D1213">
        <v>25.84444558323041</v>
      </c>
    </row>
    <row r="1214" spans="4:4">
      <c r="D1214">
        <v>31.070275512762166</v>
      </c>
    </row>
    <row r="1215" spans="4:4">
      <c r="D1215">
        <v>38.146949429516027</v>
      </c>
    </row>
    <row r="1216" spans="4:4">
      <c r="D1216">
        <v>48.213299256200045</v>
      </c>
    </row>
    <row r="1217" spans="4:4">
      <c r="D1217">
        <v>10.255819548852671</v>
      </c>
    </row>
    <row r="1218" spans="4:4">
      <c r="D1218">
        <v>7.3508664290201722</v>
      </c>
    </row>
    <row r="1219" spans="4:4">
      <c r="D1219">
        <v>34.793870523195366</v>
      </c>
    </row>
    <row r="1220" spans="4:4">
      <c r="D1220">
        <v>28.556059091998506</v>
      </c>
    </row>
    <row r="1221" spans="4:4">
      <c r="D1221">
        <v>46.472324397642225</v>
      </c>
    </row>
    <row r="1222" spans="4:4">
      <c r="D1222">
        <v>45.761113810054596</v>
      </c>
    </row>
    <row r="1223" spans="4:4">
      <c r="D1223">
        <v>64.400261211027029</v>
      </c>
    </row>
    <row r="1224" spans="4:4">
      <c r="D1224">
        <v>34.80692791812173</v>
      </c>
    </row>
    <row r="1225" spans="4:4">
      <c r="D1225">
        <v>13.34170608482593</v>
      </c>
    </row>
    <row r="1226" spans="4:4">
      <c r="D1226">
        <v>22.849209427123171</v>
      </c>
    </row>
    <row r="1227" spans="4:4">
      <c r="D1227">
        <v>24.858562173982065</v>
      </c>
    </row>
    <row r="1228" spans="4:4">
      <c r="D1228">
        <v>51.369114654004008</v>
      </c>
    </row>
    <row r="1229" spans="4:4">
      <c r="D1229">
        <v>64.673832001913908</v>
      </c>
    </row>
    <row r="1230" spans="4:4">
      <c r="D1230">
        <v>26.426902242074831</v>
      </c>
    </row>
    <row r="1231" spans="4:4">
      <c r="D1231">
        <v>22.282364870908097</v>
      </c>
    </row>
    <row r="1232" spans="4:4">
      <c r="D1232">
        <v>42.542081919678751</v>
      </c>
    </row>
    <row r="1233" spans="4:4">
      <c r="D1233">
        <v>24.430172756807153</v>
      </c>
    </row>
    <row r="1234" spans="4:4">
      <c r="D1234">
        <v>14.648180264644836</v>
      </c>
    </row>
    <row r="1235" spans="4:4">
      <c r="D1235">
        <v>8.6587765883322589</v>
      </c>
    </row>
    <row r="1236" spans="4:4">
      <c r="D1236">
        <v>56.520540808865846</v>
      </c>
    </row>
    <row r="1237" spans="4:4">
      <c r="D1237">
        <v>5.1040594452714885</v>
      </c>
    </row>
    <row r="1238" spans="4:4">
      <c r="D1238">
        <v>42.946594003420543</v>
      </c>
    </row>
    <row r="1239" spans="4:4">
      <c r="D1239">
        <v>16.100656824561085</v>
      </c>
    </row>
    <row r="1240" spans="4:4">
      <c r="D1240">
        <v>30.667065829025816</v>
      </c>
    </row>
    <row r="1241" spans="4:4">
      <c r="D1241">
        <v>27.064677506278642</v>
      </c>
    </row>
    <row r="1242" spans="4:4">
      <c r="D1242">
        <v>36.474701217399272</v>
      </c>
    </row>
    <row r="1243" spans="4:4">
      <c r="D1243">
        <v>16.275612558625582</v>
      </c>
    </row>
    <row r="1244" spans="4:4">
      <c r="D1244">
        <v>4.84932336215563</v>
      </c>
    </row>
    <row r="1245" spans="4:4">
      <c r="D1245">
        <v>26.635553401921172</v>
      </c>
    </row>
    <row r="1246" spans="4:4">
      <c r="D1246">
        <v>33.207747685797514</v>
      </c>
    </row>
    <row r="1247" spans="4:4">
      <c r="D1247">
        <v>13.688077696529874</v>
      </c>
    </row>
    <row r="1248" spans="4:4">
      <c r="D1248">
        <v>63.425932427467998</v>
      </c>
    </row>
    <row r="1249" spans="4:4">
      <c r="D1249">
        <v>22.427014758692096</v>
      </c>
    </row>
    <row r="1250" spans="4:4">
      <c r="D1250">
        <v>16.682228519299244</v>
      </c>
    </row>
    <row r="1251" spans="4:4">
      <c r="D1251">
        <v>15.416696452471953</v>
      </c>
    </row>
    <row r="1252" spans="4:4">
      <c r="D1252">
        <v>32.411997979907866</v>
      </c>
    </row>
    <row r="1253" spans="4:4">
      <c r="D1253">
        <v>21.842571104967575</v>
      </c>
    </row>
    <row r="1254" spans="4:4">
      <c r="D1254">
        <v>49.31706656337694</v>
      </c>
    </row>
    <row r="1255" spans="4:4">
      <c r="D1255">
        <v>24.907352081878273</v>
      </c>
    </row>
    <row r="1256" spans="4:4">
      <c r="D1256">
        <v>33.064917818533942</v>
      </c>
    </row>
    <row r="1257" spans="4:4">
      <c r="D1257">
        <v>9.6825297823542513</v>
      </c>
    </row>
    <row r="1258" spans="4:4">
      <c r="D1258">
        <v>40.494976270097979</v>
      </c>
    </row>
    <row r="1259" spans="4:4">
      <c r="D1259">
        <v>41.564981361749162</v>
      </c>
    </row>
    <row r="1260" spans="4:4">
      <c r="D1260">
        <v>20.224455980256536</v>
      </c>
    </row>
    <row r="1261" spans="4:4">
      <c r="D1261">
        <v>32.44509229799489</v>
      </c>
    </row>
    <row r="1262" spans="4:4">
      <c r="D1262">
        <v>-10.664464764217044</v>
      </c>
    </row>
    <row r="1263" spans="4:4">
      <c r="D1263">
        <v>28.943673370541475</v>
      </c>
    </row>
    <row r="1264" spans="4:4">
      <c r="D1264">
        <v>31.9455384087277</v>
      </c>
    </row>
    <row r="1265" spans="4:4">
      <c r="D1265">
        <v>47.261011088117741</v>
      </c>
    </row>
    <row r="1266" spans="4:4">
      <c r="D1266">
        <v>30.059947057257816</v>
      </c>
    </row>
    <row r="1267" spans="4:4">
      <c r="D1267">
        <v>26.556090304153187</v>
      </c>
    </row>
    <row r="1268" spans="4:4">
      <c r="D1268">
        <v>13.896528487144607</v>
      </c>
    </row>
    <row r="1269" spans="4:4">
      <c r="D1269">
        <v>42.459062268049749</v>
      </c>
    </row>
    <row r="1270" spans="4:4">
      <c r="D1270">
        <v>18.402298188026109</v>
      </c>
    </row>
    <row r="1271" spans="4:4">
      <c r="D1271">
        <v>25.195382852312761</v>
      </c>
    </row>
    <row r="1272" spans="4:4">
      <c r="D1272">
        <v>22.954787314743882</v>
      </c>
    </row>
    <row r="1273" spans="4:4">
      <c r="D1273">
        <v>49.590670749135754</v>
      </c>
    </row>
    <row r="1274" spans="4:4">
      <c r="D1274">
        <v>24.180362417301623</v>
      </c>
    </row>
    <row r="1275" spans="4:4">
      <c r="D1275">
        <v>28.149426433888877</v>
      </c>
    </row>
    <row r="1276" spans="4:4">
      <c r="D1276">
        <v>17.308682921917281</v>
      </c>
    </row>
    <row r="1277" spans="4:4">
      <c r="D1277">
        <v>23.930117944460946</v>
      </c>
    </row>
    <row r="1278" spans="4:4">
      <c r="D1278">
        <v>35.758564886201313</v>
      </c>
    </row>
    <row r="1279" spans="4:4">
      <c r="D1279">
        <v>23.092507766601486</v>
      </c>
    </row>
    <row r="1280" spans="4:4">
      <c r="D1280">
        <v>26.675810920038131</v>
      </c>
    </row>
    <row r="1281" spans="4:4">
      <c r="D1281">
        <v>35.452884925949476</v>
      </c>
    </row>
    <row r="1282" spans="4:4">
      <c r="D1282">
        <v>32.456496646760499</v>
      </c>
    </row>
    <row r="1283" spans="4:4">
      <c r="D1283">
        <v>59.046662501474131</v>
      </c>
    </row>
    <row r="1284" spans="4:4">
      <c r="D1284">
        <v>33.91418280669852</v>
      </c>
    </row>
    <row r="1285" spans="4:4">
      <c r="D1285">
        <v>32.014782675683747</v>
      </c>
    </row>
    <row r="1286" spans="4:4">
      <c r="D1286">
        <v>28.776999564716718</v>
      </c>
    </row>
    <row r="1287" spans="4:4">
      <c r="D1287">
        <v>5.6537390373122633</v>
      </c>
    </row>
    <row r="1288" spans="4:4">
      <c r="D1288">
        <v>7.9259261237311165</v>
      </c>
    </row>
    <row r="1289" spans="4:4">
      <c r="D1289">
        <v>14.02165907228293</v>
      </c>
    </row>
    <row r="1290" spans="4:4">
      <c r="D1290">
        <v>46.088116396036568</v>
      </c>
    </row>
    <row r="1291" spans="4:4">
      <c r="D1291">
        <v>25.739385316124682</v>
      </c>
    </row>
    <row r="1292" spans="4:4">
      <c r="D1292">
        <v>34.874786297892499</v>
      </c>
    </row>
    <row r="1293" spans="4:4">
      <c r="D1293">
        <v>18.061102781472002</v>
      </c>
    </row>
    <row r="1294" spans="4:4">
      <c r="D1294">
        <v>40.848594569011695</v>
      </c>
    </row>
    <row r="1295" spans="4:4">
      <c r="D1295">
        <v>4.0256722407647629</v>
      </c>
    </row>
    <row r="1296" spans="4:4">
      <c r="D1296">
        <v>25.489858833030596</v>
      </c>
    </row>
    <row r="1297" spans="4:4">
      <c r="D1297">
        <v>27.033770552303324</v>
      </c>
    </row>
    <row r="1298" spans="4:4">
      <c r="D1298">
        <v>9.3363919347538484</v>
      </c>
    </row>
    <row r="1299" spans="4:4">
      <c r="D1299">
        <v>21.463038385432739</v>
      </c>
    </row>
    <row r="1300" spans="4:4">
      <c r="D1300">
        <v>11.977091432969175</v>
      </c>
    </row>
    <row r="1301" spans="4:4">
      <c r="D1301">
        <v>52.587760320635354</v>
      </c>
    </row>
    <row r="1302" spans="4:4">
      <c r="D1302">
        <v>15.710771694726574</v>
      </c>
    </row>
    <row r="1303" spans="4:4">
      <c r="D1303">
        <v>50.247514485214126</v>
      </c>
    </row>
    <row r="1304" spans="4:4">
      <c r="D1304">
        <v>15.126027487154644</v>
      </c>
    </row>
    <row r="1305" spans="4:4">
      <c r="D1305">
        <v>9.0522683643356885</v>
      </c>
    </row>
    <row r="1306" spans="4:4">
      <c r="D1306">
        <v>32.045455865555525</v>
      </c>
    </row>
    <row r="1307" spans="4:4">
      <c r="D1307">
        <v>25.672729151743553</v>
      </c>
    </row>
    <row r="1308" spans="4:4">
      <c r="D1308">
        <v>33.397163399409621</v>
      </c>
    </row>
    <row r="1309" spans="4:4">
      <c r="D1309">
        <v>46.495767597740198</v>
      </c>
    </row>
    <row r="1310" spans="4:4">
      <c r="D1310">
        <v>49.948363222425471</v>
      </c>
    </row>
    <row r="1311" spans="4:4">
      <c r="D1311">
        <v>58.270832836693373</v>
      </c>
    </row>
    <row r="1312" spans="4:4">
      <c r="D1312">
        <v>23.197267479859804</v>
      </c>
    </row>
    <row r="1313" spans="4:4">
      <c r="D1313">
        <v>48.944914110539614</v>
      </c>
    </row>
    <row r="1314" spans="4:4">
      <c r="D1314">
        <v>11.818098447689337</v>
      </c>
    </row>
    <row r="1315" spans="4:4">
      <c r="D1315">
        <v>35.527856413442279</v>
      </c>
    </row>
    <row r="1316" spans="4:4">
      <c r="D1316">
        <v>11.182660824520937</v>
      </c>
    </row>
    <row r="1317" spans="4:4">
      <c r="D1317">
        <v>24.781102768530147</v>
      </c>
    </row>
    <row r="1318" spans="4:4">
      <c r="D1318">
        <v>38.018145408464918</v>
      </c>
    </row>
    <row r="1319" spans="4:4">
      <c r="D1319">
        <v>42.449344360316829</v>
      </c>
    </row>
    <row r="1320" spans="4:4">
      <c r="D1320">
        <v>-0.51656466026913961</v>
      </c>
    </row>
    <row r="1321" spans="4:4">
      <c r="D1321">
        <v>38.277723748011269</v>
      </c>
    </row>
    <row r="1322" spans="4:4">
      <c r="D1322">
        <v>33.911845165663109</v>
      </c>
    </row>
    <row r="1323" spans="4:4">
      <c r="D1323">
        <v>27.879913119942032</v>
      </c>
    </row>
    <row r="1324" spans="4:4">
      <c r="D1324">
        <v>29.617247937458998</v>
      </c>
    </row>
    <row r="1325" spans="4:4">
      <c r="D1325">
        <v>46.302979002062713</v>
      </c>
    </row>
    <row r="1326" spans="4:4">
      <c r="D1326">
        <v>11.399961256198296</v>
      </c>
    </row>
    <row r="1327" spans="4:4">
      <c r="D1327">
        <v>9.6507378642726707</v>
      </c>
    </row>
    <row r="1328" spans="4:4">
      <c r="D1328">
        <v>20.787259756967543</v>
      </c>
    </row>
    <row r="1329" spans="4:4">
      <c r="D1329">
        <v>21.441866036626308</v>
      </c>
    </row>
    <row r="1330" spans="4:4">
      <c r="D1330">
        <v>18.575116650286802</v>
      </c>
    </row>
    <row r="1331" spans="4:4">
      <c r="D1331">
        <v>49.618421887713268</v>
      </c>
    </row>
    <row r="1332" spans="4:4">
      <c r="D1332">
        <v>29.142840386758436</v>
      </c>
    </row>
    <row r="1333" spans="4:4">
      <c r="D1333">
        <v>49.718873662492044</v>
      </c>
    </row>
    <row r="1334" spans="4:4">
      <c r="D1334">
        <v>30.856180988790513</v>
      </c>
    </row>
    <row r="1335" spans="4:4">
      <c r="D1335">
        <v>28.376611747658828</v>
      </c>
    </row>
    <row r="1336" spans="4:4">
      <c r="D1336">
        <v>22.570946656729504</v>
      </c>
    </row>
    <row r="1337" spans="4:4">
      <c r="D1337">
        <v>24.713060716963739</v>
      </c>
    </row>
    <row r="1338" spans="4:4">
      <c r="D1338">
        <v>19.874811671103018</v>
      </c>
    </row>
    <row r="1339" spans="4:4">
      <c r="D1339">
        <v>25.884085296216583</v>
      </c>
    </row>
    <row r="1340" spans="4:4">
      <c r="D1340">
        <v>19.97930422538586</v>
      </c>
    </row>
    <row r="1341" spans="4:4">
      <c r="D1341">
        <v>18.385533962315023</v>
      </c>
    </row>
    <row r="1342" spans="4:4">
      <c r="D1342">
        <v>54.769714463087368</v>
      </c>
    </row>
    <row r="1343" spans="4:4">
      <c r="D1343">
        <v>32.372091107946218</v>
      </c>
    </row>
    <row r="1344" spans="4:4">
      <c r="D1344">
        <v>31.044327697269111</v>
      </c>
    </row>
    <row r="1345" spans="4:4">
      <c r="D1345">
        <v>47.741897243973582</v>
      </c>
    </row>
    <row r="1346" spans="4:4">
      <c r="D1346">
        <v>33.591788713043499</v>
      </c>
    </row>
    <row r="1347" spans="4:4">
      <c r="D1347">
        <v>4.5818972277046868</v>
      </c>
    </row>
    <row r="1348" spans="4:4">
      <c r="D1348">
        <v>38.509183605388827</v>
      </c>
    </row>
    <row r="1349" spans="4:4">
      <c r="D1349">
        <v>52.658691028624091</v>
      </c>
    </row>
    <row r="1350" spans="4:4">
      <c r="D1350">
        <v>17.198279475302044</v>
      </c>
    </row>
    <row r="1351" spans="4:4">
      <c r="D1351">
        <v>16.532018385338162</v>
      </c>
    </row>
    <row r="1352" spans="4:4">
      <c r="D1352">
        <v>4.3414541497767658</v>
      </c>
    </row>
    <row r="1353" spans="4:4">
      <c r="D1353">
        <v>20.589294956140222</v>
      </c>
    </row>
    <row r="1354" spans="4:4">
      <c r="D1354">
        <v>48.201009943328174</v>
      </c>
    </row>
    <row r="1355" spans="4:4">
      <c r="D1355">
        <v>30.291457006943276</v>
      </c>
    </row>
    <row r="1356" spans="4:4">
      <c r="D1356">
        <v>27.02575578303906</v>
      </c>
    </row>
    <row r="1357" spans="4:4">
      <c r="D1357">
        <v>1.8624860163399006</v>
      </c>
    </row>
    <row r="1358" spans="4:4">
      <c r="D1358">
        <v>41.748052049693726</v>
      </c>
    </row>
    <row r="1359" spans="4:4">
      <c r="D1359">
        <v>29.158586068875522</v>
      </c>
    </row>
    <row r="1360" spans="4:4">
      <c r="D1360">
        <v>45.177939161463584</v>
      </c>
    </row>
    <row r="1361" spans="4:4">
      <c r="D1361">
        <v>41.899931927251529</v>
      </c>
    </row>
    <row r="1362" spans="4:4">
      <c r="D1362">
        <v>16.178834219759594</v>
      </c>
    </row>
    <row r="1363" spans="4:4">
      <c r="D1363">
        <v>41.755849752290416</v>
      </c>
    </row>
    <row r="1364" spans="4:4">
      <c r="D1364">
        <v>71.023132213063874</v>
      </c>
    </row>
    <row r="1365" spans="4:4">
      <c r="D1365">
        <v>38.249922517125853</v>
      </c>
    </row>
    <row r="1366" spans="4:4">
      <c r="D1366">
        <v>32.284346081938494</v>
      </c>
    </row>
    <row r="1367" spans="4:4">
      <c r="D1367">
        <v>27.763081160479416</v>
      </c>
    </row>
    <row r="1368" spans="4:4">
      <c r="D1368">
        <v>37.693647437878028</v>
      </c>
    </row>
    <row r="1369" spans="4:4">
      <c r="D1369">
        <v>19.043279359935624</v>
      </c>
    </row>
    <row r="1370" spans="4:4">
      <c r="D1370">
        <v>20.800851469844858</v>
      </c>
    </row>
    <row r="1371" spans="4:4">
      <c r="D1371">
        <v>15.540090504269685</v>
      </c>
    </row>
    <row r="1372" spans="4:4">
      <c r="D1372">
        <v>23.353789244616493</v>
      </c>
    </row>
    <row r="1373" spans="4:4">
      <c r="D1373">
        <v>13.490981162372847</v>
      </c>
    </row>
    <row r="1374" spans="4:4">
      <c r="D1374">
        <v>40.933517728340959</v>
      </c>
    </row>
    <row r="1375" spans="4:4">
      <c r="D1375">
        <v>24.866877497093739</v>
      </c>
    </row>
    <row r="1376" spans="4:4">
      <c r="D1376">
        <v>29.952081620909595</v>
      </c>
    </row>
    <row r="1377" spans="4:4">
      <c r="D1377">
        <v>28.116632669649263</v>
      </c>
    </row>
    <row r="1378" spans="4:4">
      <c r="D1378">
        <v>39.56239107645699</v>
      </c>
    </row>
    <row r="1379" spans="4:4">
      <c r="D1379">
        <v>21.881676500002797</v>
      </c>
    </row>
    <row r="1380" spans="4:4">
      <c r="D1380">
        <v>22.157601629361054</v>
      </c>
    </row>
    <row r="1381" spans="4:4">
      <c r="D1381">
        <v>4.4875233196179778</v>
      </c>
    </row>
    <row r="1382" spans="4:4">
      <c r="D1382">
        <v>48.215737081851259</v>
      </c>
    </row>
    <row r="1383" spans="4:4">
      <c r="D1383">
        <v>30.382508125272508</v>
      </c>
    </row>
    <row r="1384" spans="4:4">
      <c r="D1384">
        <v>25.730034751983041</v>
      </c>
    </row>
    <row r="1385" spans="4:4">
      <c r="D1385">
        <v>20.58792576639091</v>
      </c>
    </row>
    <row r="1386" spans="4:4">
      <c r="D1386">
        <v>30.835910301526312</v>
      </c>
    </row>
    <row r="1387" spans="4:4">
      <c r="D1387">
        <v>26.921530387731693</v>
      </c>
    </row>
    <row r="1388" spans="4:4">
      <c r="D1388">
        <v>15.741127633314974</v>
      </c>
    </row>
    <row r="1389" spans="4:4">
      <c r="D1389">
        <v>37.859970597547473</v>
      </c>
    </row>
    <row r="1390" spans="4:4">
      <c r="D1390">
        <v>2.5876890552680578</v>
      </c>
    </row>
    <row r="1391" spans="4:4">
      <c r="D1391">
        <v>47.161661344112801</v>
      </c>
    </row>
    <row r="1392" spans="4:4">
      <c r="D1392">
        <v>27.173277629809419</v>
      </c>
    </row>
    <row r="1393" spans="4:4">
      <c r="D1393">
        <v>22.983640484095233</v>
      </c>
    </row>
    <row r="1394" spans="4:4">
      <c r="D1394">
        <v>11.170037562929721</v>
      </c>
    </row>
    <row r="1395" spans="4:4">
      <c r="D1395">
        <v>37.784481489539687</v>
      </c>
    </row>
    <row r="1396" spans="4:4">
      <c r="D1396">
        <v>32.472476092981125</v>
      </c>
    </row>
    <row r="1397" spans="4:4">
      <c r="D1397">
        <v>46.870424665972607</v>
      </c>
    </row>
    <row r="1398" spans="4:4">
      <c r="D1398">
        <v>55.459652517252763</v>
      </c>
    </row>
    <row r="1399" spans="4:4">
      <c r="D1399">
        <v>10.140206502215662</v>
      </c>
    </row>
    <row r="1400" spans="4:4">
      <c r="D1400">
        <v>50.680378815228252</v>
      </c>
    </row>
    <row r="1401" spans="4:4">
      <c r="D1401">
        <v>16.340966323001268</v>
      </c>
    </row>
    <row r="1402" spans="4:4">
      <c r="D1402">
        <v>25.312214811775377</v>
      </c>
    </row>
    <row r="1403" spans="4:4">
      <c r="D1403">
        <v>36.645515987343899</v>
      </c>
    </row>
    <row r="1404" spans="4:4">
      <c r="D1404">
        <v>14.802898706317066</v>
      </c>
    </row>
    <row r="1405" spans="4:4">
      <c r="D1405">
        <v>48.632939216928136</v>
      </c>
    </row>
    <row r="1406" spans="4:4">
      <c r="D1406">
        <v>40.981372579823002</v>
      </c>
    </row>
    <row r="1407" spans="4:4">
      <c r="D1407">
        <v>26.622880048022054</v>
      </c>
    </row>
    <row r="1408" spans="4:4">
      <c r="D1408">
        <v>24.573052716378626</v>
      </c>
    </row>
    <row r="1409" spans="4:4">
      <c r="D1409">
        <v>29.003333309252341</v>
      </c>
    </row>
    <row r="1410" spans="4:4">
      <c r="D1410">
        <v>14.95033706590759</v>
      </c>
    </row>
    <row r="1411" spans="4:4">
      <c r="D1411">
        <v>43.533709246899818</v>
      </c>
    </row>
    <row r="1412" spans="4:4">
      <c r="D1412">
        <v>43.42661189260609</v>
      </c>
    </row>
    <row r="1413" spans="4:4">
      <c r="D1413">
        <v>55.951225032127624</v>
      </c>
    </row>
    <row r="1414" spans="4:4">
      <c r="D1414">
        <v>16.953829012741991</v>
      </c>
    </row>
    <row r="1415" spans="4:4">
      <c r="D1415">
        <v>49.854289868186171</v>
      </c>
    </row>
    <row r="1416" spans="4:4">
      <c r="D1416">
        <v>58.958232880591751</v>
      </c>
    </row>
    <row r="1417" spans="4:4">
      <c r="D1417">
        <v>18.984253923791513</v>
      </c>
    </row>
    <row r="1418" spans="4:4">
      <c r="D1418">
        <v>18.374847603296004</v>
      </c>
    </row>
    <row r="1419" spans="4:4">
      <c r="D1419">
        <v>21.727592560897321</v>
      </c>
    </row>
    <row r="1420" spans="4:4">
      <c r="D1420">
        <v>34.662094358542092</v>
      </c>
    </row>
    <row r="1421" spans="4:4">
      <c r="D1421">
        <v>28.120022249150608</v>
      </c>
    </row>
    <row r="1422" spans="4:4">
      <c r="D1422">
        <v>27.361574615211723</v>
      </c>
    </row>
    <row r="1423" spans="4:4">
      <c r="D1423">
        <v>38.248603419684443</v>
      </c>
    </row>
    <row r="1424" spans="4:4">
      <c r="D1424">
        <v>53.705152735561498</v>
      </c>
    </row>
    <row r="1425" spans="4:4">
      <c r="D1425">
        <v>20.280125231771237</v>
      </c>
    </row>
    <row r="1426" spans="4:4">
      <c r="D1426">
        <v>7.1710684385251824</v>
      </c>
    </row>
    <row r="1427" spans="4:4">
      <c r="D1427">
        <v>38.212904301586534</v>
      </c>
    </row>
    <row r="1428" spans="4:4">
      <c r="D1428">
        <v>20.630404043491509</v>
      </c>
    </row>
    <row r="1429" spans="4:4">
      <c r="D1429">
        <v>27.984171910121333</v>
      </c>
    </row>
    <row r="1430" spans="4:4">
      <c r="D1430">
        <v>41.724675639339623</v>
      </c>
    </row>
    <row r="1431" spans="4:4">
      <c r="D1431">
        <v>26.225681441233903</v>
      </c>
    </row>
    <row r="1432" spans="4:4">
      <c r="D1432">
        <v>17.833216175391428</v>
      </c>
    </row>
    <row r="1433" spans="4:4">
      <c r="D1433">
        <v>39.103044612998858</v>
      </c>
    </row>
    <row r="1434" spans="4:4">
      <c r="D1434">
        <v>19.571185495475149</v>
      </c>
    </row>
    <row r="1435" spans="4:4">
      <c r="D1435">
        <v>16.967019987156092</v>
      </c>
    </row>
    <row r="1436" spans="4:4">
      <c r="D1436">
        <v>17.527419333087821</v>
      </c>
    </row>
    <row r="1437" spans="4:4">
      <c r="D1437">
        <v>23.461437614297139</v>
      </c>
    </row>
    <row r="1438" spans="4:4">
      <c r="D1438">
        <v>40.553484085727106</v>
      </c>
    </row>
    <row r="1439" spans="4:4">
      <c r="D1439">
        <v>30.926009666005413</v>
      </c>
    </row>
    <row r="1440" spans="4:4">
      <c r="D1440">
        <v>47.301886411365487</v>
      </c>
    </row>
    <row r="1441" spans="4:4">
      <c r="D1441">
        <v>46.515003043974431</v>
      </c>
    </row>
    <row r="1442" spans="4:4">
      <c r="D1442">
        <v>23.982497801090105</v>
      </c>
    </row>
    <row r="1443" spans="4:4">
      <c r="D1443">
        <v>23.668335543366922</v>
      </c>
    </row>
    <row r="1444" spans="4:4">
      <c r="D1444">
        <v>27.318244768876795</v>
      </c>
    </row>
    <row r="1445" spans="4:4">
      <c r="D1445">
        <v>30.652438875118534</v>
      </c>
    </row>
    <row r="1446" spans="4:4">
      <c r="D1446">
        <v>46.144119596270613</v>
      </c>
    </row>
    <row r="1447" spans="4:4">
      <c r="D1447">
        <v>20.9943747527049</v>
      </c>
    </row>
    <row r="1448" spans="4:4">
      <c r="D1448">
        <v>24.995247384809701</v>
      </c>
    </row>
    <row r="1449" spans="4:4">
      <c r="D1449">
        <v>37.768886084346306</v>
      </c>
    </row>
    <row r="1450" spans="4:4">
      <c r="D1450">
        <v>32.952243520627164</v>
      </c>
    </row>
    <row r="1451" spans="4:4">
      <c r="D1451">
        <v>30.482592556460006</v>
      </c>
    </row>
    <row r="1452" spans="4:4">
      <c r="D1452">
        <v>45.746954384354396</v>
      </c>
    </row>
    <row r="1453" spans="4:4">
      <c r="D1453">
        <v>24.008044878119946</v>
      </c>
    </row>
    <row r="1454" spans="4:4">
      <c r="D1454">
        <v>-7.6092347206795949</v>
      </c>
    </row>
    <row r="1455" spans="4:4">
      <c r="D1455">
        <v>17.576877138422716</v>
      </c>
    </row>
    <row r="1456" spans="4:4">
      <c r="D1456">
        <v>-0.30991719273886531</v>
      </c>
    </row>
    <row r="1457" spans="4:4">
      <c r="D1457">
        <v>2.7927335689454793</v>
      </c>
    </row>
    <row r="1458" spans="4:4">
      <c r="D1458">
        <v>0.73200281161545888</v>
      </c>
    </row>
    <row r="1459" spans="4:4">
      <c r="D1459">
        <v>15.489397088673215</v>
      </c>
    </row>
    <row r="1460" spans="4:4">
      <c r="D1460">
        <v>22.209113219319917</v>
      </c>
    </row>
    <row r="1461" spans="4:4">
      <c r="D1461">
        <v>3.3649249722586205E-2</v>
      </c>
    </row>
    <row r="1462" spans="4:4">
      <c r="D1462">
        <v>31.613493197083628</v>
      </c>
    </row>
    <row r="1463" spans="4:4">
      <c r="D1463">
        <v>15.583370258296711</v>
      </c>
    </row>
    <row r="1464" spans="4:4">
      <c r="D1464">
        <v>28.151697285180418</v>
      </c>
    </row>
    <row r="1465" spans="4:4">
      <c r="D1465">
        <v>28.413863727301688</v>
      </c>
    </row>
    <row r="1466" spans="4:4">
      <c r="D1466">
        <v>27.246362307037927</v>
      </c>
    </row>
    <row r="1467" spans="4:4">
      <c r="D1467">
        <v>19.450229269328631</v>
      </c>
    </row>
    <row r="1468" spans="4:4">
      <c r="D1468">
        <v>11.661810447036189</v>
      </c>
    </row>
    <row r="1469" spans="4:4">
      <c r="D1469">
        <v>40.911143164144889</v>
      </c>
    </row>
    <row r="1470" spans="4:4">
      <c r="D1470">
        <v>56.155200909903144</v>
      </c>
    </row>
    <row r="1471" spans="4:4">
      <c r="D1471">
        <v>22.993658945675563</v>
      </c>
    </row>
    <row r="1472" spans="4:4">
      <c r="D1472">
        <v>30.130744185758815</v>
      </c>
    </row>
    <row r="1473" spans="4:4">
      <c r="D1473">
        <v>32.819114863660545</v>
      </c>
    </row>
    <row r="1474" spans="4:4">
      <c r="D1474">
        <v>39.140079525974144</v>
      </c>
    </row>
    <row r="1475" spans="4:4">
      <c r="D1475">
        <v>43.027008855038659</v>
      </c>
    </row>
    <row r="1476" spans="4:4">
      <c r="D1476">
        <v>27.14243746557797</v>
      </c>
    </row>
    <row r="1477" spans="4:4">
      <c r="D1477">
        <v>8.5144773467035719</v>
      </c>
    </row>
    <row r="1478" spans="4:4">
      <c r="D1478">
        <v>12.245185464858807</v>
      </c>
    </row>
    <row r="1479" spans="4:4">
      <c r="D1479">
        <v>20.796777295468857</v>
      </c>
    </row>
    <row r="1480" spans="4:4">
      <c r="D1480">
        <v>42.038854594498773</v>
      </c>
    </row>
    <row r="1481" spans="4:4">
      <c r="D1481">
        <v>20.659123633355122</v>
      </c>
    </row>
    <row r="1482" spans="4:4">
      <c r="D1482">
        <v>14.573075197664295</v>
      </c>
    </row>
    <row r="1483" spans="4:4">
      <c r="D1483">
        <v>41.239030714233124</v>
      </c>
    </row>
    <row r="1484" spans="4:4">
      <c r="D1484">
        <v>8.9938941281942988</v>
      </c>
    </row>
    <row r="1485" spans="4:4">
      <c r="D1485">
        <v>67.265808381976896</v>
      </c>
    </row>
    <row r="1486" spans="4:4">
      <c r="D1486">
        <v>15.751813992333993</v>
      </c>
    </row>
    <row r="1487" spans="4:4">
      <c r="D1487">
        <v>23.492311173400523</v>
      </c>
    </row>
    <row r="1488" spans="4:4">
      <c r="D1488">
        <v>49.379381394406593</v>
      </c>
    </row>
    <row r="1489" spans="4:4">
      <c r="D1489">
        <v>11.422235635778563</v>
      </c>
    </row>
    <row r="1490" spans="4:4">
      <c r="D1490">
        <v>46.009738631606453</v>
      </c>
    </row>
    <row r="1491" spans="4:4">
      <c r="D1491">
        <v>36.548153238219058</v>
      </c>
    </row>
    <row r="1492" spans="4:4">
      <c r="D1492">
        <v>6.6259973388113593</v>
      </c>
    </row>
    <row r="1493" spans="4:4">
      <c r="D1493">
        <v>38.018145408464918</v>
      </c>
    </row>
    <row r="1494" spans="4:4">
      <c r="D1494">
        <v>12.99242911926369</v>
      </c>
    </row>
    <row r="1495" spans="4:4">
      <c r="D1495">
        <v>53.338944569928501</v>
      </c>
    </row>
    <row r="1496" spans="4:4">
      <c r="D1496">
        <v>18.353491582693934</v>
      </c>
    </row>
    <row r="1497" spans="4:4">
      <c r="D1497">
        <v>53.456694888369313</v>
      </c>
    </row>
    <row r="1498" spans="4:4">
      <c r="D1498">
        <v>26.818306838582359</v>
      </c>
    </row>
    <row r="1499" spans="4:4">
      <c r="D1499">
        <v>35.329858217743023</v>
      </c>
    </row>
    <row r="1500" spans="4:4">
      <c r="D1500">
        <v>36.127077297997786</v>
      </c>
    </row>
    <row r="1501" spans="4:4">
      <c r="D1501">
        <v>11.300544722449487</v>
      </c>
    </row>
    <row r="1502" spans="4:4">
      <c r="D1502">
        <v>62.355693571713275</v>
      </c>
    </row>
    <row r="1503" spans="4:4">
      <c r="D1503">
        <v>15.976461295836927</v>
      </c>
    </row>
    <row r="1504" spans="4:4">
      <c r="D1504">
        <v>23.244554618518961</v>
      </c>
    </row>
    <row r="1505" spans="4:4">
      <c r="D1505">
        <v>32.655329714258116</v>
      </c>
    </row>
    <row r="1506" spans="4:4">
      <c r="D1506">
        <v>35.858582527644941</v>
      </c>
    </row>
    <row r="1507" spans="4:4">
      <c r="D1507">
        <v>30.740217295998193</v>
      </c>
    </row>
    <row r="1508" spans="4:4">
      <c r="D1508">
        <v>20.560475181660806</v>
      </c>
    </row>
    <row r="1509" spans="4:4">
      <c r="D1509">
        <v>29.883538646264171</v>
      </c>
    </row>
    <row r="1510" spans="4:4">
      <c r="D1510">
        <v>31.137916825865361</v>
      </c>
    </row>
    <row r="1511" spans="4:4">
      <c r="D1511">
        <v>24.445801556872468</v>
      </c>
    </row>
    <row r="1512" spans="4:4">
      <c r="D1512">
        <v>13.72511260950516</v>
      </c>
    </row>
    <row r="1513" spans="4:4">
      <c r="D1513">
        <v>30.526440023309917</v>
      </c>
    </row>
    <row r="1514" spans="4:4">
      <c r="D1514">
        <v>23.954496200973082</v>
      </c>
    </row>
    <row r="1515" spans="4:4">
      <c r="D1515">
        <v>4.4173272988117986</v>
      </c>
    </row>
    <row r="1516" spans="4:4">
      <c r="D1516">
        <v>35.509722997981882</v>
      </c>
    </row>
    <row r="1517" spans="4:4">
      <c r="D1517">
        <v>31.433695206588638</v>
      </c>
    </row>
    <row r="1518" spans="4:4">
      <c r="D1518">
        <v>39.587554112459586</v>
      </c>
    </row>
    <row r="1519" spans="4:4">
      <c r="D1519">
        <v>47.501420771173727</v>
      </c>
    </row>
    <row r="1520" spans="4:4">
      <c r="D1520">
        <v>31.046598548560652</v>
      </c>
    </row>
    <row r="1521" spans="4:4">
      <c r="D1521">
        <v>56.049873483821941</v>
      </c>
    </row>
    <row r="1522" spans="4:4">
      <c r="D1522">
        <v>24.764388635126963</v>
      </c>
    </row>
    <row r="1523" spans="4:4">
      <c r="D1523">
        <v>14.997256860975469</v>
      </c>
    </row>
    <row r="1524" spans="4:4">
      <c r="D1524">
        <v>7.6303147173675114</v>
      </c>
    </row>
    <row r="1525" spans="4:4">
      <c r="D1525">
        <v>15.710771694726574</v>
      </c>
    </row>
    <row r="1526" spans="4:4">
      <c r="D1526">
        <v>43.589278313798715</v>
      </c>
    </row>
    <row r="1527" spans="4:4">
      <c r="D1527">
        <v>9.9560671783691959</v>
      </c>
    </row>
    <row r="1528" spans="4:4">
      <c r="D1528">
        <v>37.753307376588893</v>
      </c>
    </row>
    <row r="1529" spans="4:4">
      <c r="D1529">
        <v>42.914868875082831</v>
      </c>
    </row>
    <row r="1530" spans="4:4">
      <c r="D1530">
        <v>33.225062926895518</v>
      </c>
    </row>
    <row r="1531" spans="4:4">
      <c r="D1531">
        <v>30.182439447513318</v>
      </c>
    </row>
    <row r="1532" spans="4:4">
      <c r="D1532">
        <v>43.344159953799974</v>
      </c>
    </row>
    <row r="1533" spans="4:4">
      <c r="D1533">
        <v>38.695660570270704</v>
      </c>
    </row>
    <row r="1534" spans="4:4">
      <c r="D1534">
        <v>45.989167390494842</v>
      </c>
    </row>
    <row r="1535" spans="4:4">
      <c r="D1535">
        <v>20.074880348862209</v>
      </c>
    </row>
    <row r="1536" spans="4:4">
      <c r="D1536">
        <v>9.9222715679715492</v>
      </c>
    </row>
    <row r="1537" spans="4:4">
      <c r="D1537">
        <v>45.966592457067165</v>
      </c>
    </row>
    <row r="1538" spans="4:4">
      <c r="D1538">
        <v>24.039653124405888</v>
      </c>
    </row>
    <row r="1539" spans="4:4">
      <c r="D1539">
        <v>-4.5272887795945991</v>
      </c>
    </row>
    <row r="1540" spans="4:4">
      <c r="D1540">
        <v>31.818487618453148</v>
      </c>
    </row>
    <row r="1541" spans="4:4">
      <c r="D1541">
        <v>18.502549593573278</v>
      </c>
    </row>
    <row r="1542" spans="4:4">
      <c r="D1542">
        <v>13.233439910014496</v>
      </c>
    </row>
    <row r="1543" spans="4:4">
      <c r="D1543">
        <v>40.88132154350744</v>
      </c>
    </row>
    <row r="1544" spans="4:4">
      <c r="D1544">
        <v>51.116181893972609</v>
      </c>
    </row>
    <row r="1545" spans="4:4">
      <c r="D1545">
        <v>11.0864168036059</v>
      </c>
    </row>
    <row r="1546" spans="4:4">
      <c r="D1546">
        <v>30.010505949358887</v>
      </c>
    </row>
    <row r="1547" spans="4:4">
      <c r="D1547">
        <v>31.367039042207509</v>
      </c>
    </row>
    <row r="1548" spans="4:4">
      <c r="D1548">
        <v>11.215387799016682</v>
      </c>
    </row>
    <row r="1549" spans="4:4">
      <c r="D1549">
        <v>36.033671841197176</v>
      </c>
    </row>
    <row r="1550" spans="4:4">
      <c r="D1550">
        <v>57.337245796894351</v>
      </c>
    </row>
    <row r="1551" spans="4:4">
      <c r="D1551">
        <v>26.81025867444616</v>
      </c>
    </row>
    <row r="1552" spans="4:4">
      <c r="D1552">
        <v>28.710527072131228</v>
      </c>
    </row>
    <row r="1553" spans="4:4">
      <c r="D1553">
        <v>13.13712909935559</v>
      </c>
    </row>
    <row r="1554" spans="4:4">
      <c r="D1554">
        <v>18.107588443204733</v>
      </c>
    </row>
    <row r="1555" spans="4:4">
      <c r="D1555">
        <v>41.768322736957927</v>
      </c>
    </row>
    <row r="1556" spans="4:4">
      <c r="D1556">
        <v>-1.7429579371892743</v>
      </c>
    </row>
    <row r="1557" spans="4:4">
      <c r="D1557">
        <v>32.558133939492947</v>
      </c>
    </row>
    <row r="1558" spans="4:4">
      <c r="D1558">
        <v>24.347069617998315</v>
      </c>
    </row>
    <row r="1559" spans="4:4">
      <c r="D1559">
        <v>38.494489861737677</v>
      </c>
    </row>
    <row r="1560" spans="4:4">
      <c r="D1560">
        <v>41.33636006848603</v>
      </c>
    </row>
    <row r="1561" spans="4:4">
      <c r="D1561">
        <v>38.2300859631968</v>
      </c>
    </row>
    <row r="1562" spans="4:4">
      <c r="D1562">
        <v>19.325633002141259</v>
      </c>
    </row>
    <row r="1563" spans="4:4">
      <c r="D1563">
        <v>18.116855520166538</v>
      </c>
    </row>
    <row r="1564" spans="4:4">
      <c r="D1564">
        <v>36.644280377082325</v>
      </c>
    </row>
    <row r="1565" spans="4:4">
      <c r="D1565">
        <v>32.905156751199613</v>
      </c>
    </row>
    <row r="1566" spans="4:4">
      <c r="D1566">
        <v>2.1273741405238269</v>
      </c>
    </row>
    <row r="1567" spans="4:4">
      <c r="D1567">
        <v>30.219524452796506</v>
      </c>
    </row>
    <row r="1568" spans="4:4">
      <c r="D1568">
        <v>17.242227126767759</v>
      </c>
    </row>
    <row r="1569" spans="4:4">
      <c r="D1569">
        <v>29.140586232902862</v>
      </c>
    </row>
    <row r="1570" spans="4:4">
      <c r="D1570">
        <v>52.636249674684152</v>
      </c>
    </row>
    <row r="1571" spans="4:4">
      <c r="D1571">
        <v>10.984295285230402</v>
      </c>
    </row>
    <row r="1572" spans="4:4">
      <c r="D1572">
        <v>7.4593329730632121</v>
      </c>
    </row>
    <row r="1573" spans="4:4">
      <c r="D1573">
        <v>16.227323573808391</v>
      </c>
    </row>
    <row r="1574" spans="4:4">
      <c r="D1574">
        <v>22.490798964086864</v>
      </c>
    </row>
    <row r="1575" spans="4:4">
      <c r="D1575">
        <v>31.303805852199659</v>
      </c>
    </row>
    <row r="1576" spans="4:4">
      <c r="D1576">
        <v>24.605412347283092</v>
      </c>
    </row>
    <row r="1577" spans="4:4">
      <c r="D1577">
        <v>36.815996808569182</v>
      </c>
    </row>
    <row r="1578" spans="4:4">
      <c r="D1578">
        <v>46.562123208273917</v>
      </c>
    </row>
    <row r="1579" spans="4:4">
      <c r="D1579">
        <v>42.292655621200467</v>
      </c>
    </row>
    <row r="1580" spans="4:4">
      <c r="D1580">
        <v>12.357659393533979</v>
      </c>
    </row>
    <row r="1581" spans="4:4">
      <c r="D1581">
        <v>32.053420542511887</v>
      </c>
    </row>
    <row r="1582" spans="4:4">
      <c r="D1582">
        <v>28.929029719198226</v>
      </c>
    </row>
    <row r="1583" spans="4:4">
      <c r="D1583">
        <v>20.829370690476864</v>
      </c>
    </row>
    <row r="1584" spans="4:4">
      <c r="D1584">
        <v>54.108763157761061</v>
      </c>
    </row>
    <row r="1585" spans="4:4">
      <c r="D1585">
        <v>14.696101905870748</v>
      </c>
    </row>
    <row r="1586" spans="4:4">
      <c r="D1586">
        <v>-17.4364104745692</v>
      </c>
    </row>
    <row r="1587" spans="4:4">
      <c r="D1587">
        <v>5.7059686170177173</v>
      </c>
    </row>
    <row r="1588" spans="4:4">
      <c r="D1588">
        <v>39.981480021798163</v>
      </c>
    </row>
    <row r="1589" spans="4:4">
      <c r="D1589">
        <v>35.066973785875163</v>
      </c>
    </row>
    <row r="1590" spans="4:4">
      <c r="D1590">
        <v>43.5857718522456</v>
      </c>
    </row>
    <row r="1591" spans="4:4">
      <c r="D1591">
        <v>40.069993129860379</v>
      </c>
    </row>
    <row r="1592" spans="4:4">
      <c r="D1592">
        <v>58.169312426012695</v>
      </c>
    </row>
    <row r="1593" spans="4:4">
      <c r="D1593">
        <v>23.746830189848808</v>
      </c>
    </row>
    <row r="1594" spans="4:4">
      <c r="D1594">
        <v>31.762951946426185</v>
      </c>
    </row>
    <row r="1595" spans="4:4">
      <c r="D1595">
        <v>26.82633830528259</v>
      </c>
    </row>
    <row r="1596" spans="4:4">
      <c r="D1596">
        <v>29.744231937989682</v>
      </c>
    </row>
    <row r="1597" spans="4:4">
      <c r="D1597">
        <v>14.039725697999458</v>
      </c>
    </row>
    <row r="1598" spans="4:4">
      <c r="D1598">
        <v>23.122462966726673</v>
      </c>
    </row>
    <row r="1599" spans="4:4">
      <c r="D1599">
        <v>36.457302489121432</v>
      </c>
    </row>
    <row r="1600" spans="4:4">
      <c r="D1600">
        <v>38.010264218688391</v>
      </c>
    </row>
    <row r="1601" spans="4:4">
      <c r="D1601">
        <v>29.635231075995691</v>
      </c>
    </row>
    <row r="1602" spans="4:4">
      <c r="D1602">
        <v>29.348636285054383</v>
      </c>
    </row>
    <row r="1603" spans="4:4">
      <c r="D1603">
        <v>48.846031894741756</v>
      </c>
    </row>
    <row r="1604" spans="4:4">
      <c r="D1604">
        <v>38.375904671498503</v>
      </c>
    </row>
    <row r="1605" spans="4:4">
      <c r="D1605">
        <v>45.041153766020145</v>
      </c>
    </row>
    <row r="1606" spans="4:4">
      <c r="D1606">
        <v>47.782071274910706</v>
      </c>
    </row>
    <row r="1607" spans="4:4">
      <c r="D1607">
        <v>28.135868115883497</v>
      </c>
    </row>
    <row r="1608" spans="4:4">
      <c r="D1608">
        <v>21.671222017071997</v>
      </c>
    </row>
    <row r="1609" spans="4:4">
      <c r="D1609">
        <v>56.138503473935927</v>
      </c>
    </row>
    <row r="1610" spans="4:4">
      <c r="D1610">
        <v>33.463118271480127</v>
      </c>
    </row>
    <row r="1611" spans="4:4">
      <c r="D1611">
        <v>34.614707035267131</v>
      </c>
    </row>
    <row r="1612" spans="4:4">
      <c r="D1612">
        <v>31.022921584359139</v>
      </c>
    </row>
    <row r="1613" spans="4:4">
      <c r="D1613">
        <v>57.038962800775991</v>
      </c>
    </row>
    <row r="1614" spans="4:4">
      <c r="D1614">
        <v>22.402736686795762</v>
      </c>
    </row>
    <row r="1615" spans="4:4">
      <c r="D1615">
        <v>32.084093732383664</v>
      </c>
    </row>
    <row r="1616" spans="4:4">
      <c r="D1616">
        <v>46.156575883502157</v>
      </c>
    </row>
    <row r="1617" spans="4:4">
      <c r="D1617">
        <v>34.209159710495371</v>
      </c>
    </row>
    <row r="1618" spans="4:4">
      <c r="D1618">
        <v>19.055067749728479</v>
      </c>
    </row>
    <row r="1619" spans="4:4">
      <c r="D1619">
        <v>36.783336623817306</v>
      </c>
    </row>
    <row r="1620" spans="4:4">
      <c r="D1620">
        <v>21.477598549596152</v>
      </c>
    </row>
    <row r="1621" spans="4:4">
      <c r="D1621">
        <v>33.884995688627825</v>
      </c>
    </row>
    <row r="1622" spans="4:4">
      <c r="D1622">
        <v>40.167539550780859</v>
      </c>
    </row>
    <row r="1623" spans="4:4">
      <c r="D1623">
        <v>47.329236811479788</v>
      </c>
    </row>
    <row r="1624" spans="4:4">
      <c r="D1624">
        <v>28.137003541529268</v>
      </c>
    </row>
    <row r="1625" spans="4:4">
      <c r="D1625">
        <v>26.066755245697934</v>
      </c>
    </row>
    <row r="1626" spans="4:4">
      <c r="D1626">
        <v>35.015545683096136</v>
      </c>
    </row>
    <row r="1627" spans="4:4">
      <c r="D1627">
        <v>8.4008012026387604</v>
      </c>
    </row>
    <row r="1628" spans="4:4">
      <c r="D1628">
        <v>37.301307784956336</v>
      </c>
    </row>
    <row r="1629" spans="4:4">
      <c r="D1629">
        <v>26.259259984963975</v>
      </c>
    </row>
    <row r="1630" spans="4:4">
      <c r="D1630">
        <v>64.9407238184139</v>
      </c>
    </row>
    <row r="1631" spans="4:4">
      <c r="D1631">
        <v>20.156096677406751</v>
      </c>
    </row>
    <row r="1632" spans="4:4">
      <c r="D1632">
        <v>24.220285986699238</v>
      </c>
    </row>
    <row r="1633" spans="4:4">
      <c r="D1633">
        <v>-11.029938242667484</v>
      </c>
    </row>
    <row r="1634" spans="4:4">
      <c r="D1634">
        <v>52.617548546400869</v>
      </c>
    </row>
    <row r="1635" spans="4:4">
      <c r="D1635">
        <v>42.597650986577648</v>
      </c>
    </row>
    <row r="1636" spans="4:4">
      <c r="D1636">
        <v>33.566275030885592</v>
      </c>
    </row>
    <row r="1637" spans="4:4">
      <c r="D1637">
        <v>19.801075793871789</v>
      </c>
    </row>
    <row r="1638" spans="4:4">
      <c r="D1638">
        <v>10.539542380807617</v>
      </c>
    </row>
    <row r="1639" spans="4:4">
      <c r="D1639">
        <v>10.803295079345773</v>
      </c>
    </row>
    <row r="1640" spans="4:4">
      <c r="D1640">
        <v>18.370272505840987</v>
      </c>
    </row>
    <row r="1641" spans="4:4">
      <c r="D1641">
        <v>36.540672786905745</v>
      </c>
    </row>
    <row r="1642" spans="4:4">
      <c r="D1642">
        <v>38.997817371533458</v>
      </c>
    </row>
    <row r="1643" spans="4:4">
      <c r="D1643">
        <v>11.275565358242531</v>
      </c>
    </row>
    <row r="1644" spans="4:4">
      <c r="D1644">
        <v>23.848367297965453</v>
      </c>
    </row>
    <row r="1645" spans="4:4">
      <c r="D1645">
        <v>14.95033706590759</v>
      </c>
    </row>
    <row r="1646" spans="4:4">
      <c r="D1646">
        <v>49.732899508704506</v>
      </c>
    </row>
    <row r="1647" spans="4:4">
      <c r="D1647">
        <v>17.07238080810923</v>
      </c>
    </row>
    <row r="1648" spans="4:4">
      <c r="D1648">
        <v>40.298748002611248</v>
      </c>
    </row>
    <row r="1649" spans="4:4">
      <c r="D1649">
        <v>13.892454312768606</v>
      </c>
    </row>
    <row r="1650" spans="4:4">
      <c r="D1650">
        <v>22.55189488229091</v>
      </c>
    </row>
    <row r="1651" spans="4:4">
      <c r="D1651">
        <v>38.232740855515587</v>
      </c>
    </row>
    <row r="1652" spans="4:4">
      <c r="D1652">
        <v>40.353782751559194</v>
      </c>
    </row>
    <row r="1653" spans="4:4">
      <c r="D1653">
        <v>20.225858564877782</v>
      </c>
    </row>
    <row r="1654" spans="4:4">
      <c r="D1654">
        <v>9.2825594011955417</v>
      </c>
    </row>
    <row r="1655" spans="4:4">
      <c r="D1655">
        <v>32.543289918918092</v>
      </c>
    </row>
    <row r="1656" spans="4:4">
      <c r="D1656">
        <v>6.7739366214808996</v>
      </c>
    </row>
    <row r="1657" spans="4:4">
      <c r="D1657">
        <v>35.1783957760844</v>
      </c>
    </row>
    <row r="1658" spans="4:4">
      <c r="D1658">
        <v>29.921742379757163</v>
      </c>
    </row>
    <row r="1659" spans="4:4">
      <c r="D1659">
        <v>26.107396804842139</v>
      </c>
    </row>
    <row r="1660" spans="4:4">
      <c r="D1660">
        <v>44.540030317772036</v>
      </c>
    </row>
    <row r="1661" spans="4:4">
      <c r="D1661">
        <v>48.864165310202154</v>
      </c>
    </row>
    <row r="1662" spans="4:4">
      <c r="D1662">
        <v>37.011456994001421</v>
      </c>
    </row>
    <row r="1663" spans="4:4">
      <c r="D1663">
        <v>31.525263945432854</v>
      </c>
    </row>
    <row r="1664" spans="4:4">
      <c r="D1664">
        <v>29.431822911043056</v>
      </c>
    </row>
    <row r="1665" spans="4:4">
      <c r="D1665">
        <v>13.786592568736452</v>
      </c>
    </row>
    <row r="1666" spans="4:4">
      <c r="D1666">
        <v>15.172412964271572</v>
      </c>
    </row>
    <row r="1667" spans="4:4">
      <c r="D1667">
        <v>29.348636285054383</v>
      </c>
    </row>
    <row r="1668" spans="4:4">
      <c r="D1668">
        <v>52.959645614497205</v>
      </c>
    </row>
    <row r="1669" spans="4:4">
      <c r="D1669">
        <v>49.480400882008254</v>
      </c>
    </row>
    <row r="1670" spans="4:4">
      <c r="D1670">
        <v>31.828706449265084</v>
      </c>
    </row>
    <row r="1671" spans="4:4">
      <c r="D1671">
        <v>44.076943628657247</v>
      </c>
    </row>
    <row r="1672" spans="4:4">
      <c r="D1672">
        <v>22.492067969220372</v>
      </c>
    </row>
    <row r="1673" spans="4:4">
      <c r="D1673">
        <v>32.892533489608397</v>
      </c>
    </row>
    <row r="1674" spans="4:4">
      <c r="D1674">
        <v>19.575493433954691</v>
      </c>
    </row>
    <row r="1675" spans="4:4">
      <c r="D1675">
        <v>33.413359912297821</v>
      </c>
    </row>
    <row r="1676" spans="4:4">
      <c r="D1676">
        <v>37.398570349465373</v>
      </c>
    </row>
    <row r="1677" spans="4:4">
      <c r="D1677">
        <v>50.407743080755537</v>
      </c>
    </row>
    <row r="1678" spans="4:4">
      <c r="D1678">
        <v>14.561487177103047</v>
      </c>
    </row>
    <row r="1679" spans="4:4">
      <c r="D1679">
        <v>44.930382975813629</v>
      </c>
    </row>
    <row r="1680" spans="4:4">
      <c r="D1680">
        <v>44.288466747489949</v>
      </c>
    </row>
    <row r="1681" spans="4:4">
      <c r="D1681">
        <v>24.702307568200851</v>
      </c>
    </row>
    <row r="1682" spans="4:4">
      <c r="D1682">
        <v>31.654234940843637</v>
      </c>
    </row>
    <row r="1683" spans="4:4">
      <c r="D1683">
        <v>28.567329861276377</v>
      </c>
    </row>
    <row r="1684" spans="4:4">
      <c r="D1684">
        <v>30.030726544315186</v>
      </c>
    </row>
    <row r="1685" spans="4:4">
      <c r="D1685">
        <v>47.741897243973582</v>
      </c>
    </row>
    <row r="1686" spans="4:4">
      <c r="D1686">
        <v>12.83944721093205</v>
      </c>
    </row>
    <row r="1687" spans="4:4">
      <c r="D1687">
        <v>9.0981529183736001</v>
      </c>
    </row>
    <row r="1688" spans="4:4">
      <c r="D1688">
        <v>21.18370697913717</v>
      </c>
    </row>
    <row r="1689" spans="4:4">
      <c r="D1689">
        <v>44.892413006424178</v>
      </c>
    </row>
    <row r="1690" spans="4:4">
      <c r="D1690">
        <v>6.9310260990604746</v>
      </c>
    </row>
    <row r="1691" spans="4:4">
      <c r="D1691">
        <v>49.273886993965718</v>
      </c>
    </row>
    <row r="1692" spans="4:4">
      <c r="D1692">
        <v>36.235560539476793</v>
      </c>
    </row>
    <row r="1693" spans="4:4">
      <c r="D1693">
        <v>37.609575847783091</v>
      </c>
    </row>
    <row r="1694" spans="4:4">
      <c r="D1694">
        <v>28.685714682283944</v>
      </c>
    </row>
    <row r="1695" spans="4:4">
      <c r="D1695">
        <v>34.310212592968966</v>
      </c>
    </row>
    <row r="1696" spans="4:4">
      <c r="D1696">
        <v>14.869254316850785</v>
      </c>
    </row>
    <row r="1697" spans="4:4">
      <c r="D1697">
        <v>6.7739366214808996</v>
      </c>
    </row>
    <row r="1698" spans="4:4">
      <c r="D1698">
        <v>49.557476246432927</v>
      </c>
    </row>
    <row r="1699" spans="4:4">
      <c r="D1699">
        <v>47.982473901389241</v>
      </c>
    </row>
    <row r="1700" spans="4:4">
      <c r="D1700">
        <v>13.932995687297009</v>
      </c>
    </row>
    <row r="1701" spans="4:4">
      <c r="D1701">
        <v>49.392973107283908</v>
      </c>
    </row>
    <row r="1702" spans="4:4">
      <c r="D1702">
        <v>22.224558347589593</v>
      </c>
    </row>
    <row r="1703" spans="4:4">
      <c r="D1703">
        <v>42.529024524752387</v>
      </c>
    </row>
    <row r="1704" spans="4:4">
      <c r="D1704">
        <v>25.373461006903128</v>
      </c>
    </row>
    <row r="1705" spans="4:4">
      <c r="D1705">
        <v>28.994316693830044</v>
      </c>
    </row>
    <row r="1706" spans="4:4">
      <c r="D1706">
        <v>64.544527057783782</v>
      </c>
    </row>
    <row r="1707" spans="4:4">
      <c r="D1707">
        <v>39.896156124005685</v>
      </c>
    </row>
    <row r="1708" spans="4:4">
      <c r="D1708">
        <v>48.963247895231618</v>
      </c>
    </row>
    <row r="1709" spans="4:4">
      <c r="D1709">
        <v>33.175488239508852</v>
      </c>
    </row>
    <row r="1710" spans="4:4">
      <c r="D1710">
        <v>21.226469112649212</v>
      </c>
    </row>
    <row r="1711" spans="4:4">
      <c r="D1711">
        <v>64.636696904322818</v>
      </c>
    </row>
    <row r="1712" spans="4:4">
      <c r="D1712">
        <v>54.161593845161335</v>
      </c>
    </row>
    <row r="1713" spans="4:4">
      <c r="D1713">
        <v>56.733466512319794</v>
      </c>
    </row>
    <row r="1714" spans="4:4">
      <c r="D1714">
        <v>15.708968371642115</v>
      </c>
    </row>
    <row r="1715" spans="4:4">
      <c r="D1715">
        <v>30.671574136736965</v>
      </c>
    </row>
    <row r="1716" spans="4:4">
      <c r="D1716">
        <v>60.473291430513129</v>
      </c>
    </row>
    <row r="1717" spans="4:4">
      <c r="D1717">
        <v>23.88743929812874</v>
      </c>
    </row>
    <row r="1718" spans="4:4">
      <c r="D1718">
        <v>34.541355199063148</v>
      </c>
    </row>
    <row r="1719" spans="4:4">
      <c r="D1719">
        <v>27.491430574728767</v>
      </c>
    </row>
    <row r="1720" spans="4:4">
      <c r="D1720">
        <v>20.331486544806396</v>
      </c>
    </row>
    <row r="1721" spans="4:4">
      <c r="D1721">
        <v>43.568406518839694</v>
      </c>
    </row>
    <row r="1722" spans="4:4">
      <c r="D1722">
        <v>13.348051110493472</v>
      </c>
    </row>
    <row r="1723" spans="4:4">
      <c r="D1723">
        <v>25.500428309997844</v>
      </c>
    </row>
    <row r="1724" spans="4:4">
      <c r="D1724">
        <v>6.8814681091097754</v>
      </c>
    </row>
    <row r="1725" spans="4:4">
      <c r="D1725">
        <v>25.958622650374238</v>
      </c>
    </row>
    <row r="1726" spans="4:4">
      <c r="D1726">
        <v>42.249309077429572</v>
      </c>
    </row>
    <row r="1727" spans="4:4">
      <c r="D1727">
        <v>23.434237491106543</v>
      </c>
    </row>
    <row r="1728" spans="4:4">
      <c r="D1728">
        <v>2.712585876302839</v>
      </c>
    </row>
    <row r="1729" spans="4:4">
      <c r="D1729">
        <v>55.332284475694834</v>
      </c>
    </row>
    <row r="1730" spans="4:4">
      <c r="D1730">
        <v>46.098468806336243</v>
      </c>
    </row>
    <row r="1731" spans="4:4">
      <c r="D1731">
        <v>20.246730359836803</v>
      </c>
    </row>
    <row r="1732" spans="4:4">
      <c r="D1732">
        <v>39.299773803564605</v>
      </c>
    </row>
    <row r="1733" spans="4:4">
      <c r="D1733">
        <v>44.867767590936566</v>
      </c>
    </row>
    <row r="1734" spans="4:4">
      <c r="D1734">
        <v>41.234472314214074</v>
      </c>
    </row>
    <row r="1735" spans="4:4">
      <c r="D1735">
        <v>52.617548546400869</v>
      </c>
    </row>
    <row r="1736" spans="4:4">
      <c r="D1736">
        <v>49.37664301490797</v>
      </c>
    </row>
    <row r="1737" spans="4:4">
      <c r="D1737">
        <v>16.692280375751508</v>
      </c>
    </row>
    <row r="1738" spans="4:4">
      <c r="D1738">
        <v>39.928833006193528</v>
      </c>
    </row>
    <row r="1739" spans="4:4">
      <c r="D1739">
        <v>29.985777046691439</v>
      </c>
    </row>
    <row r="1740" spans="4:4">
      <c r="D1740">
        <v>27.112716029556324</v>
      </c>
    </row>
    <row r="1741" spans="4:4">
      <c r="D1741">
        <v>1.4215401273176411</v>
      </c>
    </row>
    <row r="1742" spans="4:4">
      <c r="D1742">
        <v>57.247213222159118</v>
      </c>
    </row>
    <row r="1743" spans="4:4">
      <c r="D1743">
        <v>46.244237422330045</v>
      </c>
    </row>
    <row r="1744" spans="4:4">
      <c r="D1744">
        <v>34.233805125982983</v>
      </c>
    </row>
    <row r="1745" spans="4:4">
      <c r="D1745">
        <v>35.810978137702406</v>
      </c>
    </row>
    <row r="1746" spans="4:4">
      <c r="D1746">
        <v>21.806037115071305</v>
      </c>
    </row>
    <row r="1747" spans="4:4">
      <c r="D1747">
        <v>40.294406669259772</v>
      </c>
    </row>
    <row r="1748" spans="4:4">
      <c r="D1748">
        <v>43.299711379255243</v>
      </c>
    </row>
    <row r="1749" spans="4:4">
      <c r="D1749">
        <v>62.151049796499066</v>
      </c>
    </row>
    <row r="1750" spans="4:4">
      <c r="D1750">
        <v>38.897131832651141</v>
      </c>
    </row>
    <row r="1751" spans="4:4">
      <c r="D1751">
        <v>28.377747173304599</v>
      </c>
    </row>
    <row r="1752" spans="4:4">
      <c r="D1752">
        <v>42.413678637090854</v>
      </c>
    </row>
    <row r="1753" spans="4:4">
      <c r="D1753">
        <v>26.727556274100536</v>
      </c>
    </row>
    <row r="1754" spans="4:4">
      <c r="D1754">
        <v>27.719934985940128</v>
      </c>
    </row>
    <row r="1755" spans="4:4">
      <c r="D1755">
        <v>48.536695196013099</v>
      </c>
    </row>
    <row r="1756" spans="4:4">
      <c r="D1756">
        <v>6.4315723944090877</v>
      </c>
    </row>
    <row r="1757" spans="4:4">
      <c r="D1757">
        <v>11.903789689073093</v>
      </c>
    </row>
    <row r="1758" spans="4:4">
      <c r="D1758">
        <v>31.900138080332837</v>
      </c>
    </row>
    <row r="1759" spans="4:4">
      <c r="D1759">
        <v>22.850461734820712</v>
      </c>
    </row>
    <row r="1760" spans="4:4">
      <c r="D1760">
        <v>28.606802599902878</v>
      </c>
    </row>
    <row r="1761" spans="4:4">
      <c r="D1761">
        <v>7.3217461006933462</v>
      </c>
    </row>
    <row r="1762" spans="4:4">
      <c r="D1762">
        <v>33.716101123819428</v>
      </c>
    </row>
    <row r="1763" spans="4:4">
      <c r="D1763">
        <v>10.714331140512442</v>
      </c>
    </row>
    <row r="1764" spans="4:4">
      <c r="D1764">
        <v>27.995509469143073</v>
      </c>
    </row>
    <row r="1765" spans="4:4">
      <c r="D1765">
        <v>45.616480619706564</v>
      </c>
    </row>
    <row r="1766" spans="4:4">
      <c r="D1766">
        <v>44.370618132448655</v>
      </c>
    </row>
    <row r="1767" spans="4:4">
      <c r="D1767">
        <v>52.737770085364829</v>
      </c>
    </row>
    <row r="1768" spans="4:4">
      <c r="D1768">
        <v>0.58613401100585349</v>
      </c>
    </row>
    <row r="1769" spans="4:4">
      <c r="D1769">
        <v>32.224001548352973</v>
      </c>
    </row>
    <row r="1770" spans="4:4">
      <c r="D1770">
        <v>18.009841653052646</v>
      </c>
    </row>
    <row r="1771" spans="4:4">
      <c r="D1771">
        <v>6.7468867752140085</v>
      </c>
    </row>
    <row r="1772" spans="4:4">
      <c r="D1772">
        <v>47.349774657719465</v>
      </c>
    </row>
    <row r="1773" spans="4:4">
      <c r="D1773">
        <v>34.426827485764008</v>
      </c>
    </row>
    <row r="1774" spans="4:4">
      <c r="D1774">
        <v>21.932403310471202</v>
      </c>
    </row>
    <row r="1775" spans="4:4">
      <c r="D1775">
        <v>30.014997559634068</v>
      </c>
    </row>
    <row r="1776" spans="4:4">
      <c r="D1776">
        <v>-7.3532964221740968</v>
      </c>
    </row>
    <row r="1777" spans="4:4">
      <c r="D1777">
        <v>16.156292681203851</v>
      </c>
    </row>
    <row r="1778" spans="4:4">
      <c r="D1778">
        <v>54.367172676789707</v>
      </c>
    </row>
    <row r="1779" spans="4:4">
      <c r="D1779">
        <v>23.727227400023295</v>
      </c>
    </row>
    <row r="1780" spans="4:4">
      <c r="D1780">
        <v>42.416917939668494</v>
      </c>
    </row>
    <row r="1781" spans="4:4">
      <c r="D1781">
        <v>38.39584141004336</v>
      </c>
    </row>
    <row r="1782" spans="4:4">
      <c r="D1782">
        <v>65.019001398228212</v>
      </c>
    </row>
    <row r="1783" spans="4:4">
      <c r="D1783">
        <v>39.642204820380286</v>
      </c>
    </row>
    <row r="1784" spans="4:4">
      <c r="D1784">
        <v>25.091291036493132</v>
      </c>
    </row>
    <row r="1785" spans="4:4">
      <c r="D1785">
        <v>29.565569373140463</v>
      </c>
    </row>
    <row r="1786" spans="4:4">
      <c r="D1786">
        <v>34.62773103532156</v>
      </c>
    </row>
    <row r="1787" spans="4:4">
      <c r="D1787">
        <v>42.342580954742445</v>
      </c>
    </row>
    <row r="1788" spans="4:4">
      <c r="D1788">
        <v>45.390564311070122</v>
      </c>
    </row>
    <row r="1789" spans="4:4">
      <c r="D1789">
        <v>30.041963918721123</v>
      </c>
    </row>
    <row r="1790" spans="4:4">
      <c r="D1790">
        <v>-4.3215763684784889</v>
      </c>
    </row>
    <row r="1791" spans="4:4">
      <c r="D1791">
        <v>66.361208091016962</v>
      </c>
    </row>
    <row r="1792" spans="4:4">
      <c r="D1792">
        <v>28.139257695384842</v>
      </c>
    </row>
    <row r="1793" spans="4:4">
      <c r="D1793">
        <v>34.533089968259375</v>
      </c>
    </row>
    <row r="1794" spans="4:4">
      <c r="D1794">
        <v>33.911845165663109</v>
      </c>
    </row>
    <row r="1795" spans="4:4">
      <c r="D1795">
        <v>17.853620442143367</v>
      </c>
    </row>
    <row r="1796" spans="4:4">
      <c r="D1796">
        <v>13.303602535948741</v>
      </c>
    </row>
    <row r="1797" spans="4:4">
      <c r="D1797">
        <v>33.911845165663109</v>
      </c>
    </row>
    <row r="1798" spans="4:4">
      <c r="D1798">
        <v>38.815781924618861</v>
      </c>
    </row>
    <row r="1799" spans="4:4">
      <c r="D1799">
        <v>21.999894346650692</v>
      </c>
    </row>
    <row r="1800" spans="4:4">
      <c r="D1800">
        <v>30.321796248095708</v>
      </c>
    </row>
    <row r="1801" spans="4:4">
      <c r="D1801">
        <v>29.906013395076045</v>
      </c>
    </row>
    <row r="1802" spans="4:4">
      <c r="D1802">
        <v>53.497637001360928</v>
      </c>
    </row>
    <row r="1803" spans="4:4">
      <c r="D1803">
        <v>49.300836655616806</v>
      </c>
    </row>
    <row r="1804" spans="4:4">
      <c r="D1804">
        <v>5.8139008431098063</v>
      </c>
    </row>
    <row r="1805" spans="4:4">
      <c r="D1805">
        <v>22.138265998511017</v>
      </c>
    </row>
    <row r="1806" spans="4:4">
      <c r="D1806">
        <v>39.157912387587132</v>
      </c>
    </row>
    <row r="1807" spans="4:4">
      <c r="D1807">
        <v>37.923905079865946</v>
      </c>
    </row>
    <row r="1808" spans="4:4">
      <c r="D1808">
        <v>53.068713266235065</v>
      </c>
    </row>
    <row r="1809" spans="4:4">
      <c r="D1809">
        <v>21.783829525234907</v>
      </c>
    </row>
    <row r="1810" spans="4:4">
      <c r="D1810">
        <v>9.9194663987290568</v>
      </c>
    </row>
    <row r="1811" spans="4:4">
      <c r="D1811">
        <v>37.119188850861903</v>
      </c>
    </row>
    <row r="1812" spans="4:4">
      <c r="D1812">
        <v>46.575013628840608</v>
      </c>
    </row>
    <row r="1813" spans="4:4">
      <c r="D1813">
        <v>58.27804612903121</v>
      </c>
    </row>
    <row r="1814" spans="4:4">
      <c r="D1814">
        <v>24.773939568500211</v>
      </c>
    </row>
    <row r="1815" spans="4:4">
      <c r="D1815">
        <v>36.585572192221591</v>
      </c>
    </row>
    <row r="1816" spans="4:4">
      <c r="D1816">
        <v>9.3244365706013213</v>
      </c>
    </row>
    <row r="1817" spans="4:4">
      <c r="D1817">
        <v>55.176998321199719</v>
      </c>
    </row>
    <row r="1818" spans="4:4">
      <c r="D1818">
        <v>18.777756733184944</v>
      </c>
    </row>
    <row r="1819" spans="4:4">
      <c r="D1819">
        <v>38.759010642330324</v>
      </c>
    </row>
    <row r="1820" spans="4:4">
      <c r="D1820">
        <v>42.813415254146022</v>
      </c>
    </row>
    <row r="1821" spans="4:4">
      <c r="D1821">
        <v>40.553484085727106</v>
      </c>
    </row>
    <row r="1822" spans="4:4">
      <c r="D1822">
        <v>44.983747981164854</v>
      </c>
    </row>
    <row r="1823" spans="4:4">
      <c r="D1823">
        <v>32.07385820413576</v>
      </c>
    </row>
    <row r="1824" spans="4:4">
      <c r="D1824">
        <v>35.472220556799513</v>
      </c>
    </row>
    <row r="1825" spans="4:4">
      <c r="D1825">
        <v>51.771255701838456</v>
      </c>
    </row>
    <row r="1826" spans="4:4">
      <c r="D1826">
        <v>20.940408639658855</v>
      </c>
    </row>
    <row r="1827" spans="4:4">
      <c r="D1827">
        <v>36.149234795526283</v>
      </c>
    </row>
    <row r="1828" spans="4:4">
      <c r="D1828">
        <v>42.14217832826391</v>
      </c>
    </row>
    <row r="1829" spans="4:4">
      <c r="D1829">
        <v>21.915505505272378</v>
      </c>
    </row>
    <row r="1830" spans="4:4">
      <c r="D1830">
        <v>12.063984889742571</v>
      </c>
    </row>
    <row r="1831" spans="4:4">
      <c r="D1831">
        <v>21.127453317363617</v>
      </c>
    </row>
    <row r="1832" spans="4:4">
      <c r="D1832">
        <v>43.308227071598523</v>
      </c>
    </row>
    <row r="1833" spans="4:4">
      <c r="D1833">
        <v>50.133237233454494</v>
      </c>
    </row>
    <row r="1834" spans="4:4">
      <c r="D1834">
        <v>28.190151480212919</v>
      </c>
    </row>
    <row r="1835" spans="4:4">
      <c r="D1835">
        <v>43.552777718774379</v>
      </c>
    </row>
    <row r="1836" spans="4:4">
      <c r="D1836">
        <v>45.775239840882861</v>
      </c>
    </row>
    <row r="1837" spans="4:4">
      <c r="D1837">
        <v>30.340914812278172</v>
      </c>
    </row>
    <row r="1838" spans="4:4">
      <c r="D1838">
        <v>16.509944374989502</v>
      </c>
    </row>
    <row r="1839" spans="4:4">
      <c r="D1839">
        <v>8.1427924220733274</v>
      </c>
    </row>
    <row r="1840" spans="4:4">
      <c r="D1840">
        <v>49.707652985522074</v>
      </c>
    </row>
    <row r="1841" spans="4:4">
      <c r="D1841">
        <v>42.582923848054563</v>
      </c>
    </row>
    <row r="1842" spans="4:4">
      <c r="D1842">
        <v>31.350091144700784</v>
      </c>
    </row>
    <row r="1843" spans="4:4">
      <c r="D1843">
        <v>31.082665010249841</v>
      </c>
    </row>
    <row r="1844" spans="4:4">
      <c r="D1844">
        <v>12.755626082376622</v>
      </c>
    </row>
    <row r="1845" spans="4:4">
      <c r="D1845">
        <v>37.991930433996387</v>
      </c>
    </row>
    <row r="1846" spans="4:4">
      <c r="D1846">
        <v>18.18631685379016</v>
      </c>
    </row>
    <row r="1847" spans="4:4">
      <c r="D1847">
        <v>26.40033662145099</v>
      </c>
    </row>
    <row r="1848" spans="4:4">
      <c r="D1848">
        <v>37.56956879120564</v>
      </c>
    </row>
    <row r="1849" spans="4:4">
      <c r="D1849">
        <v>39.628178974167824</v>
      </c>
    </row>
    <row r="1850" spans="4:4">
      <c r="D1850">
        <v>36.795893095664653</v>
      </c>
    </row>
    <row r="1851" spans="4:4">
      <c r="D1851">
        <v>33.115577839258478</v>
      </c>
    </row>
    <row r="1852" spans="4:4">
      <c r="D1852">
        <v>27.425392215478425</v>
      </c>
    </row>
    <row r="1853" spans="4:4">
      <c r="D1853">
        <v>34.190375095032252</v>
      </c>
    </row>
    <row r="1854" spans="4:4">
      <c r="D1854">
        <v>15.301484144298158</v>
      </c>
    </row>
    <row r="1855" spans="4:4">
      <c r="D1855">
        <v>68.588779628531412</v>
      </c>
    </row>
    <row r="1856" spans="4:4">
      <c r="D1856">
        <v>24.717836183650363</v>
      </c>
    </row>
    <row r="1857" spans="4:4">
      <c r="D1857">
        <v>22.233558265575923</v>
      </c>
    </row>
    <row r="1858" spans="4:4">
      <c r="D1858">
        <v>47.886630618937417</v>
      </c>
    </row>
    <row r="1859" spans="4:4">
      <c r="D1859">
        <v>43.969612510259978</v>
      </c>
    </row>
    <row r="1860" spans="4:4">
      <c r="D1860">
        <v>34.719032615190301</v>
      </c>
    </row>
    <row r="1861" spans="4:4">
      <c r="D1861">
        <v>35.238423058386545</v>
      </c>
    </row>
    <row r="1862" spans="4:4">
      <c r="D1862">
        <v>6.5866581796725967</v>
      </c>
    </row>
    <row r="1863" spans="4:4">
      <c r="D1863">
        <v>51.511376808444695</v>
      </c>
    </row>
    <row r="1864" spans="4:4">
      <c r="D1864">
        <v>5.0293885116260952</v>
      </c>
    </row>
    <row r="1865" spans="4:4">
      <c r="D1865">
        <v>40.193420576530045</v>
      </c>
    </row>
    <row r="1866" spans="4:4">
      <c r="D1866">
        <v>13.61581119366376</v>
      </c>
    </row>
    <row r="1867" spans="4:4">
      <c r="D1867">
        <v>45.954303144195293</v>
      </c>
    </row>
    <row r="1868" spans="4:4">
      <c r="D1868">
        <v>26.176991717953499</v>
      </c>
    </row>
    <row r="1869" spans="4:4">
      <c r="D1869">
        <v>19.874811671103018</v>
      </c>
    </row>
    <row r="1870" spans="4:4">
      <c r="D1870">
        <v>50.797728395205851</v>
      </c>
    </row>
    <row r="1871" spans="4:4">
      <c r="D1871">
        <v>55.231765911172189</v>
      </c>
    </row>
    <row r="1872" spans="4:4">
      <c r="D1872">
        <v>5.8224499303250212</v>
      </c>
    </row>
    <row r="1873" spans="4:4">
      <c r="D1873">
        <v>31.906950634207462</v>
      </c>
    </row>
    <row r="1874" spans="4:4">
      <c r="D1874">
        <v>7.285212110797076</v>
      </c>
    </row>
    <row r="1875" spans="4:4">
      <c r="D1875">
        <v>46.309290632858321</v>
      </c>
    </row>
    <row r="1876" spans="4:4">
      <c r="D1876">
        <v>42.476928524534671</v>
      </c>
    </row>
    <row r="1877" spans="4:4">
      <c r="D1877">
        <v>27.001728172682235</v>
      </c>
    </row>
    <row r="1878" spans="4:4">
      <c r="D1878">
        <v>22.48188253328037</v>
      </c>
    </row>
    <row r="1879" spans="4:4">
      <c r="D1879">
        <v>47.058638164195074</v>
      </c>
    </row>
    <row r="1880" spans="4:4">
      <c r="D1880">
        <v>35.848814527604119</v>
      </c>
    </row>
    <row r="1881" spans="4:4">
      <c r="D1881">
        <v>43.667722867972699</v>
      </c>
    </row>
    <row r="1882" spans="4:4">
      <c r="D1882">
        <v>24.1270475042583</v>
      </c>
    </row>
    <row r="1883" spans="4:4">
      <c r="D1883">
        <v>32.71139970423603</v>
      </c>
    </row>
    <row r="1884" spans="4:4">
      <c r="D1884">
        <v>25.770910075230788</v>
      </c>
    </row>
    <row r="1885" spans="4:4">
      <c r="D1885">
        <v>22.320852460812532</v>
      </c>
    </row>
    <row r="1886" spans="4:4">
      <c r="D1886">
        <v>27.767606165626532</v>
      </c>
    </row>
    <row r="1887" spans="4:4">
      <c r="D1887">
        <v>7.2595648491514311</v>
      </c>
    </row>
    <row r="1888" spans="4:4">
      <c r="D1888">
        <v>32.20236167133946</v>
      </c>
    </row>
    <row r="1889" spans="4:4">
      <c r="D1889">
        <v>9.5108801406112633</v>
      </c>
    </row>
    <row r="1890" spans="4:4">
      <c r="D1890">
        <v>36.193599882891178</v>
      </c>
    </row>
    <row r="1891" spans="4:4">
      <c r="D1891">
        <v>23.971544283095611</v>
      </c>
    </row>
    <row r="1892" spans="4:4">
      <c r="D1892">
        <v>54.554584698085748</v>
      </c>
    </row>
    <row r="1893" spans="4:4">
      <c r="D1893">
        <v>49.877031775973521</v>
      </c>
    </row>
    <row r="1894" spans="4:4">
      <c r="D1894">
        <v>2.8600576307652972</v>
      </c>
    </row>
    <row r="1895" spans="4:4">
      <c r="D1895">
        <v>10.040155465900099</v>
      </c>
    </row>
    <row r="1896" spans="4:4">
      <c r="D1896">
        <v>53.310759298015839</v>
      </c>
    </row>
    <row r="1897" spans="4:4">
      <c r="D1897">
        <v>-3.3544608772572957</v>
      </c>
    </row>
    <row r="1898" spans="4:4">
      <c r="D1898">
        <v>21.726273463455911</v>
      </c>
    </row>
    <row r="1899" spans="4:4">
      <c r="D1899">
        <v>24.568260552256035</v>
      </c>
    </row>
    <row r="1900" spans="4:4">
      <c r="D1900">
        <v>50.124487777007673</v>
      </c>
    </row>
    <row r="1901" spans="4:4">
      <c r="D1901">
        <v>0.30241117905090675</v>
      </c>
    </row>
    <row r="1902" spans="4:4">
      <c r="D1902">
        <v>35.918476230459348</v>
      </c>
    </row>
    <row r="1903" spans="4:4">
      <c r="D1903">
        <v>30.780741973090628</v>
      </c>
    </row>
    <row r="1904" spans="4:4">
      <c r="D1904">
        <v>14.98039245064858</v>
      </c>
    </row>
    <row r="1905" spans="4:4">
      <c r="D1905">
        <v>26.197863512912519</v>
      </c>
    </row>
    <row r="1906" spans="4:4">
      <c r="D1906">
        <v>22.529002697579855</v>
      </c>
    </row>
    <row r="1907" spans="4:4">
      <c r="D1907">
        <v>58.990291957648807</v>
      </c>
    </row>
    <row r="1908" spans="4:4">
      <c r="D1908">
        <v>23.362471911319446</v>
      </c>
    </row>
    <row r="1909" spans="4:4">
      <c r="D1909">
        <v>13.751795112180773</v>
      </c>
    </row>
    <row r="1910" spans="4:4">
      <c r="D1910">
        <v>43.509464569875419</v>
      </c>
    </row>
    <row r="1911" spans="4:4">
      <c r="D1911">
        <v>43.038797244831514</v>
      </c>
    </row>
    <row r="1912" spans="4:4">
      <c r="D1912">
        <v>4.0624733896365086</v>
      </c>
    </row>
    <row r="1913" spans="4:4">
      <c r="D1913">
        <v>17.13135615194544</v>
      </c>
    </row>
    <row r="1914" spans="4:4">
      <c r="D1914">
        <v>29.231687443539997</v>
      </c>
    </row>
    <row r="1915" spans="4:4">
      <c r="D1915">
        <v>15.920157541755472</v>
      </c>
    </row>
    <row r="1916" spans="4:4">
      <c r="D1916">
        <v>29.936352636228477</v>
      </c>
    </row>
    <row r="1917" spans="4:4">
      <c r="D1917">
        <v>34.075496735577801</v>
      </c>
    </row>
    <row r="1918" spans="4:4">
      <c r="D1918">
        <v>33.533815215365323</v>
      </c>
    </row>
    <row r="1919" spans="4:4">
      <c r="D1919">
        <v>22.18593717819742</v>
      </c>
    </row>
    <row r="1920" spans="4:4">
      <c r="D1920">
        <v>46.605102408453533</v>
      </c>
    </row>
    <row r="1921" spans="4:4">
      <c r="D1921">
        <v>35.739078978427571</v>
      </c>
    </row>
    <row r="1922" spans="4:4">
      <c r="D1922">
        <v>38.061441859927911</v>
      </c>
    </row>
    <row r="1923" spans="4:4">
      <c r="D1923">
        <v>12.955460996032272</v>
      </c>
    </row>
    <row r="1924" spans="4:4">
      <c r="D1924">
        <v>20.270373929166382</v>
      </c>
    </row>
    <row r="1925" spans="4:4">
      <c r="D1925">
        <v>48.386284692820411</v>
      </c>
    </row>
    <row r="1926" spans="4:4">
      <c r="D1926">
        <v>50.640572127882407</v>
      </c>
    </row>
    <row r="1927" spans="4:4">
      <c r="D1927">
        <v>24.794210255764412</v>
      </c>
    </row>
    <row r="1928" spans="4:4">
      <c r="D1928">
        <v>51.58825180363776</v>
      </c>
    </row>
    <row r="1929" spans="4:4">
      <c r="D1929">
        <v>37.024113650464571</v>
      </c>
    </row>
    <row r="1930" spans="4:4">
      <c r="D1930">
        <v>13.490981162372847</v>
      </c>
    </row>
    <row r="1931" spans="4:4">
      <c r="D1931">
        <v>51.402041997731359</v>
      </c>
    </row>
    <row r="1932" spans="4:4">
      <c r="D1932">
        <v>42.576378453155414</v>
      </c>
    </row>
    <row r="1933" spans="4:4">
      <c r="D1933">
        <v>47.299615560073946</v>
      </c>
    </row>
    <row r="1934" spans="4:4">
      <c r="D1934">
        <v>29.803774994648776</v>
      </c>
    </row>
    <row r="1935" spans="4:4">
      <c r="D1935">
        <v>37.722166658510034</v>
      </c>
    </row>
    <row r="1936" spans="4:4">
      <c r="D1936">
        <v>36.611787166690121</v>
      </c>
    </row>
    <row r="1937" spans="4:4">
      <c r="D1937">
        <v>19.530944674794156</v>
      </c>
    </row>
    <row r="1938" spans="4:4">
      <c r="D1938">
        <v>44.668366810616064</v>
      </c>
    </row>
    <row r="1939" spans="4:4">
      <c r="D1939">
        <v>26.814850469337145</v>
      </c>
    </row>
    <row r="1940" spans="4:4">
      <c r="D1940">
        <v>20.39517056558536</v>
      </c>
    </row>
    <row r="1941" spans="4:4">
      <c r="D1941">
        <v>26.3864777495982</v>
      </c>
    </row>
    <row r="1942" spans="4:4">
      <c r="D1942">
        <v>23.937431421414587</v>
      </c>
    </row>
    <row r="1943" spans="4:4">
      <c r="D1943">
        <v>38.340038579040922</v>
      </c>
    </row>
    <row r="1944" spans="4:4">
      <c r="D1944">
        <v>32.985571602817728</v>
      </c>
    </row>
    <row r="1945" spans="4:4">
      <c r="D1945">
        <v>46.798124768234558</v>
      </c>
    </row>
    <row r="1946" spans="4:4">
      <c r="D1946">
        <v>19.968033456107989</v>
      </c>
    </row>
    <row r="1947" spans="4:4">
      <c r="D1947">
        <v>13.156464730205627</v>
      </c>
    </row>
    <row r="1948" spans="4:4">
      <c r="D1948">
        <v>39.681510584647114</v>
      </c>
    </row>
    <row r="1949" spans="4:4">
      <c r="D1949">
        <v>45.530822773194743</v>
      </c>
    </row>
    <row r="1950" spans="4:4">
      <c r="D1950">
        <v>52.201181283122352</v>
      </c>
    </row>
    <row r="1951" spans="4:4">
      <c r="D1951">
        <v>3.3441496943268447</v>
      </c>
    </row>
    <row r="1952" spans="4:4">
      <c r="D1952">
        <v>32.48960766228349</v>
      </c>
    </row>
    <row r="1953" spans="4:4">
      <c r="D1953">
        <v>27.305704994465415</v>
      </c>
    </row>
    <row r="1954" spans="4:4">
      <c r="D1954">
        <v>4.249484672469336</v>
      </c>
    </row>
    <row r="1955" spans="4:4">
      <c r="D1955">
        <v>25.209558975448928</v>
      </c>
    </row>
    <row r="1956" spans="4:4">
      <c r="D1956">
        <v>16.54894958540892</v>
      </c>
    </row>
    <row r="1957" spans="4:4">
      <c r="D1957">
        <v>49.840097047614037</v>
      </c>
    </row>
    <row r="1958" spans="4:4">
      <c r="D1958">
        <v>-6.0826883348127723</v>
      </c>
    </row>
    <row r="1959" spans="4:4">
      <c r="D1959">
        <v>14.833254644905466</v>
      </c>
    </row>
    <row r="1960" spans="4:4">
      <c r="D1960">
        <v>8.3023531201760505</v>
      </c>
    </row>
    <row r="1961" spans="4:4">
      <c r="D1961">
        <v>43.834697227644867</v>
      </c>
    </row>
    <row r="1962" spans="4:4">
      <c r="D1962">
        <v>41.18751912427426</v>
      </c>
    </row>
    <row r="1963" spans="4:4">
      <c r="D1963">
        <v>28.726289451684281</v>
      </c>
    </row>
    <row r="1964" spans="4:4">
      <c r="D1964">
        <v>34.715459363893316</v>
      </c>
    </row>
    <row r="1965" spans="4:4">
      <c r="D1965">
        <v>26.471918529442448</v>
      </c>
    </row>
    <row r="1966" spans="4:4">
      <c r="D1966">
        <v>54.082447998676727</v>
      </c>
    </row>
    <row r="1967" spans="4:4">
      <c r="D1967">
        <v>17.928758903995842</v>
      </c>
    </row>
    <row r="1968" spans="4:4">
      <c r="D1968">
        <v>38.569394559486611</v>
      </c>
    </row>
    <row r="1969" spans="4:4">
      <c r="D1969">
        <v>-17.239781468619256</v>
      </c>
    </row>
    <row r="1970" spans="4:4">
      <c r="D1970">
        <v>13.628234086023369</v>
      </c>
    </row>
    <row r="1971" spans="4:4">
      <c r="D1971">
        <v>3.5422480746419041</v>
      </c>
    </row>
    <row r="1972" spans="4:4">
      <c r="D1972">
        <v>22.883188709316457</v>
      </c>
    </row>
    <row r="1973" spans="4:4">
      <c r="D1973">
        <v>23.012460258574649</v>
      </c>
    </row>
    <row r="1974" spans="4:4">
      <c r="D1974">
        <v>45.437818054857345</v>
      </c>
    </row>
    <row r="1975" spans="4:4">
      <c r="D1975">
        <v>46.581425444252019</v>
      </c>
    </row>
    <row r="1976" spans="4:4">
      <c r="D1976">
        <v>37.117919845728395</v>
      </c>
    </row>
    <row r="1977" spans="4:4">
      <c r="D1977">
        <v>51.961138943657645</v>
      </c>
    </row>
    <row r="1978" spans="4:4">
      <c r="D1978">
        <v>38.453113615410913</v>
      </c>
    </row>
    <row r="1979" spans="4:4">
      <c r="D1979">
        <v>29.29129728994296</v>
      </c>
    </row>
    <row r="1980" spans="4:4">
      <c r="D1980">
        <v>20.571462094527234</v>
      </c>
    </row>
    <row r="1981" spans="4:4">
      <c r="D1981">
        <v>47.181932031377002</v>
      </c>
    </row>
    <row r="1982" spans="4:4">
      <c r="D1982">
        <v>15.824681602894927</v>
      </c>
    </row>
    <row r="1983" spans="4:4">
      <c r="D1983">
        <v>25.028475282384463</v>
      </c>
    </row>
    <row r="1984" spans="4:4">
      <c r="D1984">
        <v>33.346286312017511</v>
      </c>
    </row>
    <row r="1985" spans="4:4">
      <c r="D1985">
        <v>45.207026094918476</v>
      </c>
    </row>
    <row r="1986" spans="4:4">
      <c r="D1986">
        <v>32.655329714258116</v>
      </c>
    </row>
    <row r="1987" spans="4:4">
      <c r="D1987">
        <v>32.851224033025503</v>
      </c>
    </row>
    <row r="1988" spans="4:4">
      <c r="D1988">
        <v>30.933890855781939</v>
      </c>
    </row>
    <row r="1989" spans="4:4">
      <c r="D1989">
        <v>43.107824445119988</v>
      </c>
    </row>
    <row r="1990" spans="4:4">
      <c r="D1990">
        <v>60.643070959427789</v>
      </c>
    </row>
    <row r="1991" spans="4:4">
      <c r="D1991">
        <v>34.645497107190678</v>
      </c>
    </row>
    <row r="1992" spans="4:4">
      <c r="D1992">
        <v>10.29950004134291</v>
      </c>
    </row>
    <row r="1993" spans="4:4">
      <c r="D1993">
        <v>30.36677914059139</v>
      </c>
    </row>
    <row r="1994" spans="4:4">
      <c r="D1994">
        <v>20.188205846771709</v>
      </c>
    </row>
    <row r="1995" spans="4:4">
      <c r="D1995">
        <v>15.246315815862474</v>
      </c>
    </row>
    <row r="1996" spans="4:4">
      <c r="D1996">
        <v>10.8526860949368</v>
      </c>
    </row>
    <row r="1997" spans="4:4">
      <c r="D1997">
        <v>38.061441859927911</v>
      </c>
    </row>
    <row r="1998" spans="4:4">
      <c r="D1998">
        <v>51.978637856551288</v>
      </c>
    </row>
    <row r="1999" spans="4:4">
      <c r="D1999">
        <v>31.111985707808273</v>
      </c>
    </row>
    <row r="2000" spans="4:4">
      <c r="D2000">
        <v>6.8009196780039218</v>
      </c>
    </row>
    <row r="2001" spans="4:4">
      <c r="D2001">
        <v>35.07892915002769</v>
      </c>
    </row>
  </sheetData>
  <phoneticPr fontId="3" type="noConversion"/>
  <hyperlinks>
    <hyperlink ref="A1" r:id="rId1"/>
  </hyperlinks>
  <pageMargins left="0.75" right="0.75" top="1" bottom="1" header="0.5" footer="0.5"/>
  <headerFooter alignWithMargins="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P239"/>
  <sheetViews>
    <sheetView workbookViewId="0">
      <pane xSplit="2" ySplit="1" topLeftCell="C150" activePane="bottomRight" state="frozen"/>
      <selection pane="topRight" activeCell="C1" sqref="C1"/>
      <selection pane="bottomLeft" activeCell="A2" sqref="A2"/>
      <selection pane="bottomRight" activeCell="P167" sqref="P167"/>
    </sheetView>
  </sheetViews>
  <sheetFormatPr defaultColWidth="8.81640625" defaultRowHeight="12.5"/>
  <cols>
    <col min="1" max="1" width="10.1796875" bestFit="1" customWidth="1"/>
    <col min="2" max="2" width="11.36328125" customWidth="1"/>
  </cols>
  <sheetData>
    <row r="1" spans="1:16" ht="25">
      <c r="A1" s="4" t="s">
        <v>0</v>
      </c>
      <c r="B1" s="17" t="s">
        <v>31</v>
      </c>
      <c r="C1" s="5" t="s">
        <v>1</v>
      </c>
      <c r="D1" s="5" t="s">
        <v>2</v>
      </c>
      <c r="E1" s="5" t="s">
        <v>3</v>
      </c>
      <c r="F1" s="5" t="s">
        <v>4</v>
      </c>
      <c r="G1" s="6" t="s">
        <v>5</v>
      </c>
      <c r="H1" s="10" t="s">
        <v>6</v>
      </c>
      <c r="I1" s="8" t="s">
        <v>7</v>
      </c>
      <c r="J1" s="8" t="s">
        <v>8</v>
      </c>
      <c r="K1" s="1" t="s">
        <v>9</v>
      </c>
      <c r="L1" s="15" t="s">
        <v>28</v>
      </c>
      <c r="M1" s="15" t="s">
        <v>27</v>
      </c>
      <c r="N1" s="15" t="s">
        <v>26</v>
      </c>
      <c r="P1" s="1" t="s">
        <v>9</v>
      </c>
    </row>
    <row r="2" spans="1:16">
      <c r="A2" s="4">
        <v>40463</v>
      </c>
      <c r="B2" s="9">
        <v>40463</v>
      </c>
      <c r="C2" s="5">
        <v>0.55000000000000004</v>
      </c>
      <c r="D2" s="5">
        <v>0.55000000000000004</v>
      </c>
      <c r="E2" s="5">
        <v>0.55000000000000004</v>
      </c>
      <c r="F2" s="5">
        <v>0.55000000000000004</v>
      </c>
      <c r="G2" s="6">
        <v>95100</v>
      </c>
      <c r="H2" s="10">
        <v>0.55000000000000004</v>
      </c>
      <c r="I2" s="8">
        <v>0.56000000000000005</v>
      </c>
      <c r="J2" s="8">
        <v>0.53</v>
      </c>
      <c r="K2" s="7">
        <v>5.660377358490571E-2</v>
      </c>
      <c r="L2" s="7">
        <v>-0.24999999999999792</v>
      </c>
      <c r="M2" s="19">
        <v>-1.7543859649122629E-2</v>
      </c>
      <c r="N2" s="19">
        <v>0</v>
      </c>
      <c r="P2" s="7">
        <v>5.660377358490571E-2</v>
      </c>
    </row>
    <row r="3" spans="1:16">
      <c r="A3" s="4">
        <v>40464</v>
      </c>
      <c r="B3" s="9">
        <v>40464</v>
      </c>
      <c r="C3" s="5">
        <v>0.55000000000000004</v>
      </c>
      <c r="D3" s="5">
        <v>0.56000000000000005</v>
      </c>
      <c r="E3" s="5">
        <v>0.53</v>
      </c>
      <c r="F3" s="5">
        <v>0.55000000000000004</v>
      </c>
      <c r="G3" s="6">
        <v>127700</v>
      </c>
      <c r="H3" s="10">
        <v>0.55000000000000004</v>
      </c>
      <c r="I3" s="8">
        <v>0.56000000000000005</v>
      </c>
      <c r="J3" s="8">
        <v>0.53</v>
      </c>
      <c r="K3" s="7">
        <v>5.660377358490571E-2</v>
      </c>
      <c r="L3" s="7">
        <v>0</v>
      </c>
      <c r="M3" s="19">
        <v>0</v>
      </c>
      <c r="N3" s="19">
        <v>0</v>
      </c>
      <c r="P3" s="7">
        <v>6.1728395061728308E-2</v>
      </c>
    </row>
    <row r="4" spans="1:16">
      <c r="A4" s="4">
        <v>40465</v>
      </c>
      <c r="B4" s="9">
        <v>40465</v>
      </c>
      <c r="C4" s="5">
        <v>0.55000000000000004</v>
      </c>
      <c r="D4" s="5">
        <v>0.56000000000000005</v>
      </c>
      <c r="E4" s="5">
        <v>0.54</v>
      </c>
      <c r="F4" s="5">
        <v>0.55000000000000004</v>
      </c>
      <c r="G4" s="6">
        <v>113300</v>
      </c>
      <c r="H4" s="10">
        <v>0.55000000000000004</v>
      </c>
      <c r="I4" s="8">
        <v>0.56000000000000005</v>
      </c>
      <c r="J4" s="8">
        <v>0.53</v>
      </c>
      <c r="K4" s="7">
        <v>5.660377358490571E-2</v>
      </c>
      <c r="L4" s="7">
        <v>0</v>
      </c>
      <c r="M4" s="19">
        <v>0</v>
      </c>
      <c r="N4" s="19">
        <v>0</v>
      </c>
      <c r="P4" s="7">
        <v>7.4074074074074001E-2</v>
      </c>
    </row>
    <row r="5" spans="1:16">
      <c r="A5" s="4">
        <v>40466</v>
      </c>
      <c r="B5" s="9">
        <v>40466</v>
      </c>
      <c r="C5" s="5">
        <v>0.54</v>
      </c>
      <c r="D5" s="5">
        <v>0.56000000000000005</v>
      </c>
      <c r="E5" s="5">
        <v>0.54</v>
      </c>
      <c r="F5" s="5">
        <v>0.56000000000000005</v>
      </c>
      <c r="G5" s="6">
        <v>60800</v>
      </c>
      <c r="H5" s="10">
        <v>0.56000000000000005</v>
      </c>
      <c r="I5" s="8">
        <v>0.56000000000000005</v>
      </c>
      <c r="J5" s="8">
        <v>0.53</v>
      </c>
      <c r="K5" s="7">
        <v>5.660377358490571E-2</v>
      </c>
      <c r="L5" s="7">
        <v>0</v>
      </c>
      <c r="M5" s="19">
        <v>0</v>
      </c>
      <c r="N5" s="19">
        <v>0</v>
      </c>
      <c r="P5" s="7">
        <v>7.4999999999999928E-2</v>
      </c>
    </row>
    <row r="6" spans="1:16">
      <c r="A6" s="4">
        <v>40469</v>
      </c>
      <c r="B6" s="9">
        <v>40469</v>
      </c>
      <c r="C6" s="5">
        <v>0.56000000000000005</v>
      </c>
      <c r="D6" s="5">
        <v>0.57999999999999996</v>
      </c>
      <c r="E6" s="5">
        <v>0.56000000000000005</v>
      </c>
      <c r="F6" s="5">
        <v>0.56000000000000005</v>
      </c>
      <c r="G6" s="6">
        <v>74000</v>
      </c>
      <c r="H6" s="10">
        <v>0.56000000000000005</v>
      </c>
      <c r="I6" s="8">
        <v>0.56000000000000005</v>
      </c>
      <c r="J6" s="8">
        <v>0.53</v>
      </c>
      <c r="K6" s="7">
        <v>5.660377358490571E-2</v>
      </c>
      <c r="L6" s="7">
        <v>0</v>
      </c>
      <c r="M6" s="19">
        <v>0</v>
      </c>
      <c r="N6" s="19">
        <v>0</v>
      </c>
      <c r="P6" s="7">
        <v>7.5471698113207406E-2</v>
      </c>
    </row>
    <row r="7" spans="1:16">
      <c r="A7" s="3">
        <v>40563</v>
      </c>
      <c r="B7" s="9">
        <v>40563</v>
      </c>
      <c r="C7" s="5">
        <v>0.85</v>
      </c>
      <c r="D7" s="5">
        <v>0.85</v>
      </c>
      <c r="E7" s="5">
        <v>0.84</v>
      </c>
      <c r="F7" s="5">
        <v>0.85</v>
      </c>
      <c r="G7" s="2">
        <v>205500</v>
      </c>
      <c r="H7" s="5">
        <v>0.85</v>
      </c>
      <c r="I7" s="8">
        <v>0.86</v>
      </c>
      <c r="J7" s="8">
        <v>0.81</v>
      </c>
      <c r="K7" s="7">
        <v>6.1728395061728308E-2</v>
      </c>
      <c r="L7" s="7">
        <v>-0.17695473251028843</v>
      </c>
      <c r="M7" s="19">
        <v>0</v>
      </c>
      <c r="N7" s="19">
        <v>1.2500000000000001E-2</v>
      </c>
      <c r="P7" s="7">
        <v>8.1632653061224567E-2</v>
      </c>
    </row>
    <row r="8" spans="1:16">
      <c r="A8" s="3">
        <v>40564</v>
      </c>
      <c r="B8" s="9">
        <v>40564</v>
      </c>
      <c r="C8" s="5">
        <v>0.85</v>
      </c>
      <c r="D8" s="5">
        <v>0.87</v>
      </c>
      <c r="E8" s="5">
        <v>0.85</v>
      </c>
      <c r="F8" s="5">
        <v>0.87</v>
      </c>
      <c r="G8" s="2">
        <v>292000</v>
      </c>
      <c r="H8" s="5">
        <v>0.87</v>
      </c>
      <c r="I8" s="8">
        <v>0.86</v>
      </c>
      <c r="J8" s="8">
        <v>0.81</v>
      </c>
      <c r="K8" s="7">
        <v>6.1728395061728308E-2</v>
      </c>
      <c r="L8" s="7">
        <v>0</v>
      </c>
      <c r="M8" s="19">
        <v>0</v>
      </c>
      <c r="N8" s="19">
        <v>0</v>
      </c>
      <c r="P8" s="7">
        <v>8.7499999999999939E-2</v>
      </c>
    </row>
    <row r="9" spans="1:16">
      <c r="A9" s="3">
        <v>40567</v>
      </c>
      <c r="B9" s="9">
        <v>40567</v>
      </c>
      <c r="C9" s="5">
        <v>0.85</v>
      </c>
      <c r="D9" s="5">
        <v>0.85</v>
      </c>
      <c r="E9" s="5">
        <v>0.83</v>
      </c>
      <c r="F9" s="5">
        <v>0.85</v>
      </c>
      <c r="G9" s="2">
        <v>243200</v>
      </c>
      <c r="H9" s="5">
        <v>0.85</v>
      </c>
      <c r="I9" s="8">
        <v>0.86</v>
      </c>
      <c r="J9" s="8">
        <v>0.81</v>
      </c>
      <c r="K9" s="7">
        <v>6.1728395061728308E-2</v>
      </c>
      <c r="L9" s="7">
        <v>0</v>
      </c>
      <c r="M9" s="19">
        <v>0</v>
      </c>
      <c r="N9" s="19">
        <v>0</v>
      </c>
      <c r="P9" s="7">
        <v>9.615384615384602E-2</v>
      </c>
    </row>
    <row r="10" spans="1:16">
      <c r="A10" s="3">
        <v>40568</v>
      </c>
      <c r="B10" s="9">
        <v>40568</v>
      </c>
      <c r="C10" s="5">
        <v>0.85</v>
      </c>
      <c r="D10" s="5">
        <v>0.85</v>
      </c>
      <c r="E10" s="5">
        <v>0.83</v>
      </c>
      <c r="F10" s="5">
        <v>0.85</v>
      </c>
      <c r="G10" s="2">
        <v>175600</v>
      </c>
      <c r="H10" s="5">
        <v>0.85</v>
      </c>
      <c r="I10" s="8">
        <v>0.86</v>
      </c>
      <c r="J10" s="8">
        <v>0.81</v>
      </c>
      <c r="K10" s="7">
        <v>6.1728395061728308E-2</v>
      </c>
      <c r="L10" s="7">
        <v>0</v>
      </c>
      <c r="M10" s="19">
        <v>0</v>
      </c>
      <c r="N10" s="19">
        <v>0</v>
      </c>
      <c r="P10" s="7">
        <v>9.9337748344370799E-2</v>
      </c>
    </row>
    <row r="11" spans="1:16">
      <c r="A11" s="3">
        <v>40571</v>
      </c>
      <c r="B11" s="9">
        <v>40571</v>
      </c>
      <c r="C11" s="5">
        <v>0.88</v>
      </c>
      <c r="D11" s="5">
        <v>0.88</v>
      </c>
      <c r="E11" s="5">
        <v>0.85</v>
      </c>
      <c r="F11" s="5">
        <v>0.87</v>
      </c>
      <c r="G11" s="2">
        <v>218200</v>
      </c>
      <c r="H11" s="5">
        <v>0.87</v>
      </c>
      <c r="I11" s="8">
        <v>0.87</v>
      </c>
      <c r="J11" s="8">
        <v>0.81</v>
      </c>
      <c r="K11" s="7">
        <v>7.4074074074074001E-2</v>
      </c>
      <c r="L11" s="7">
        <v>-0.15343915343915368</v>
      </c>
      <c r="M11" s="19">
        <v>0</v>
      </c>
      <c r="N11" s="19">
        <v>1.2500000000000001E-2</v>
      </c>
      <c r="P11" s="7">
        <v>9.999999999999995E-2</v>
      </c>
    </row>
    <row r="12" spans="1:16">
      <c r="A12" s="3">
        <v>40562</v>
      </c>
      <c r="B12" s="9">
        <v>40562</v>
      </c>
      <c r="C12" s="5">
        <v>0.84</v>
      </c>
      <c r="D12" s="5">
        <v>0.85</v>
      </c>
      <c r="E12" s="5">
        <v>0.83</v>
      </c>
      <c r="F12" s="5">
        <v>0.84</v>
      </c>
      <c r="G12" s="2">
        <v>119300</v>
      </c>
      <c r="H12" s="5">
        <v>0.84</v>
      </c>
      <c r="I12" s="8">
        <v>0.86</v>
      </c>
      <c r="J12" s="8">
        <v>0.8</v>
      </c>
      <c r="K12" s="7">
        <v>7.4999999999999928E-2</v>
      </c>
      <c r="L12" s="7">
        <v>-0.14285714285714307</v>
      </c>
      <c r="M12" s="19">
        <v>-1.1494252873563229E-2</v>
      </c>
      <c r="N12" s="19">
        <v>0</v>
      </c>
      <c r="P12" s="7">
        <v>0.10416666666666677</v>
      </c>
    </row>
    <row r="13" spans="1:16">
      <c r="A13" s="4">
        <v>40458</v>
      </c>
      <c r="B13" s="9">
        <v>40458</v>
      </c>
      <c r="C13" s="5">
        <v>0.54</v>
      </c>
      <c r="D13" s="5">
        <v>0.56000000000000005</v>
      </c>
      <c r="E13" s="5">
        <v>0.54</v>
      </c>
      <c r="F13" s="5">
        <v>0.56000000000000005</v>
      </c>
      <c r="G13" s="6">
        <v>12700</v>
      </c>
      <c r="H13" s="10">
        <v>0.56000000000000005</v>
      </c>
      <c r="I13" s="8">
        <v>0.56999999999999995</v>
      </c>
      <c r="J13" s="8">
        <v>0.53</v>
      </c>
      <c r="K13" s="7">
        <v>7.5471698113207406E-2</v>
      </c>
      <c r="L13" s="7">
        <v>-0.21509433962264191</v>
      </c>
      <c r="M13" s="19">
        <v>0</v>
      </c>
      <c r="N13" s="19">
        <v>1.9230769230769246E-2</v>
      </c>
      <c r="P13" s="7">
        <v>0.10666666666666662</v>
      </c>
    </row>
    <row r="14" spans="1:16">
      <c r="A14" s="4">
        <v>40459</v>
      </c>
      <c r="B14" s="9">
        <v>40459</v>
      </c>
      <c r="C14" s="5">
        <v>0.55000000000000004</v>
      </c>
      <c r="D14" s="5">
        <v>0.55000000000000004</v>
      </c>
      <c r="E14" s="5">
        <v>0.55000000000000004</v>
      </c>
      <c r="F14" s="5">
        <v>0.55000000000000004</v>
      </c>
      <c r="G14" s="6">
        <v>48700</v>
      </c>
      <c r="H14" s="10">
        <v>0.55000000000000004</v>
      </c>
      <c r="I14" s="8">
        <v>0.56999999999999995</v>
      </c>
      <c r="J14" s="8">
        <v>0.53</v>
      </c>
      <c r="K14" s="7">
        <v>7.5471698113207406E-2</v>
      </c>
      <c r="L14" s="7">
        <v>0</v>
      </c>
      <c r="M14" s="19">
        <v>0</v>
      </c>
      <c r="N14" s="19">
        <v>0</v>
      </c>
      <c r="P14" s="7">
        <v>0.11392405063291135</v>
      </c>
    </row>
    <row r="15" spans="1:16">
      <c r="A15" s="4">
        <v>40462</v>
      </c>
      <c r="B15" s="9">
        <v>40462</v>
      </c>
      <c r="C15" s="5">
        <v>0.55000000000000004</v>
      </c>
      <c r="D15" s="5">
        <v>0.56000000000000005</v>
      </c>
      <c r="E15" s="5">
        <v>0.55000000000000004</v>
      </c>
      <c r="F15" s="5">
        <v>0.56000000000000005</v>
      </c>
      <c r="G15" s="6">
        <v>44300</v>
      </c>
      <c r="H15" s="10">
        <v>0.56000000000000005</v>
      </c>
      <c r="I15" s="8">
        <v>0.56999999999999995</v>
      </c>
      <c r="J15" s="8">
        <v>0.53</v>
      </c>
      <c r="K15" s="7">
        <v>7.5471698113207406E-2</v>
      </c>
      <c r="L15" s="7">
        <v>0</v>
      </c>
      <c r="M15" s="19">
        <v>0</v>
      </c>
      <c r="N15" s="19">
        <v>0</v>
      </c>
      <c r="P15" s="7">
        <v>0.11409395973154357</v>
      </c>
    </row>
    <row r="16" spans="1:16">
      <c r="A16" s="4">
        <v>40422</v>
      </c>
      <c r="B16" s="9">
        <v>40422</v>
      </c>
      <c r="C16" s="5">
        <v>0.5</v>
      </c>
      <c r="D16" s="5">
        <v>0.5</v>
      </c>
      <c r="E16" s="5">
        <v>0.5</v>
      </c>
      <c r="F16" s="5">
        <v>0.5</v>
      </c>
      <c r="G16" s="6">
        <v>158700</v>
      </c>
      <c r="H16" s="10">
        <v>0.5</v>
      </c>
      <c r="I16" s="8">
        <v>0.53</v>
      </c>
      <c r="J16" s="8">
        <v>0.49</v>
      </c>
      <c r="K16" s="7">
        <v>8.1632653061224567E-2</v>
      </c>
      <c r="L16" s="7"/>
      <c r="M16" s="19"/>
      <c r="N16" s="19"/>
      <c r="P16" s="7">
        <v>0.125</v>
      </c>
    </row>
    <row r="17" spans="1:16">
      <c r="A17" s="3">
        <v>40560</v>
      </c>
      <c r="B17" s="9">
        <v>40560</v>
      </c>
      <c r="C17" s="5">
        <v>0.83</v>
      </c>
      <c r="D17" s="5">
        <v>0.85</v>
      </c>
      <c r="E17" s="5">
        <v>0.83</v>
      </c>
      <c r="F17" s="5">
        <v>0.83</v>
      </c>
      <c r="G17" s="2">
        <v>48700</v>
      </c>
      <c r="H17" s="5">
        <v>0.83</v>
      </c>
      <c r="I17" s="8">
        <v>0.87</v>
      </c>
      <c r="J17" s="8">
        <v>0.8</v>
      </c>
      <c r="K17" s="7">
        <v>8.7499999999999939E-2</v>
      </c>
      <c r="L17" s="7">
        <v>-0.125</v>
      </c>
      <c r="M17" s="19">
        <v>-1.1363636363636374E-2</v>
      </c>
      <c r="N17" s="19">
        <v>0</v>
      </c>
      <c r="P17" s="7">
        <v>0.1267605633802818</v>
      </c>
    </row>
    <row r="18" spans="1:16">
      <c r="A18" s="3">
        <v>40561</v>
      </c>
      <c r="B18" s="9">
        <v>40561</v>
      </c>
      <c r="C18" s="5">
        <v>0.83</v>
      </c>
      <c r="D18" s="5">
        <v>0.85</v>
      </c>
      <c r="E18" s="5">
        <v>0.83</v>
      </c>
      <c r="F18" s="5">
        <v>0.85</v>
      </c>
      <c r="G18" s="2">
        <v>322300</v>
      </c>
      <c r="H18" s="5">
        <v>0.85</v>
      </c>
      <c r="I18" s="8">
        <v>0.87</v>
      </c>
      <c r="J18" s="8">
        <v>0.8</v>
      </c>
      <c r="K18" s="7">
        <v>8.7499999999999939E-2</v>
      </c>
      <c r="L18" s="7">
        <v>0</v>
      </c>
      <c r="M18" s="19">
        <v>0</v>
      </c>
      <c r="N18" s="19">
        <v>0</v>
      </c>
      <c r="P18" s="7">
        <v>0.12765957446808524</v>
      </c>
    </row>
    <row r="19" spans="1:16">
      <c r="A19" s="3">
        <v>40570</v>
      </c>
      <c r="B19" s="9">
        <v>40570</v>
      </c>
      <c r="C19" s="5">
        <v>0.86</v>
      </c>
      <c r="D19" s="5">
        <v>0.88</v>
      </c>
      <c r="E19" s="5">
        <v>0.86</v>
      </c>
      <c r="F19" s="5">
        <v>0.88</v>
      </c>
      <c r="G19" s="2">
        <v>265700</v>
      </c>
      <c r="H19" s="5">
        <v>0.88</v>
      </c>
      <c r="I19" s="8">
        <v>0.87</v>
      </c>
      <c r="J19" s="8">
        <v>0.8</v>
      </c>
      <c r="K19" s="7">
        <v>8.7499999999999939E-2</v>
      </c>
      <c r="L19" s="7">
        <v>0.41750000000000098</v>
      </c>
      <c r="M19" s="19">
        <v>1.1627906976744196E-2</v>
      </c>
      <c r="N19" s="19">
        <v>-1.2345679012345689E-2</v>
      </c>
      <c r="P19" s="7">
        <v>0.12820512820512817</v>
      </c>
    </row>
    <row r="20" spans="1:16">
      <c r="A20" s="3">
        <v>40574</v>
      </c>
      <c r="B20" s="9">
        <v>40574</v>
      </c>
      <c r="C20" s="5">
        <v>0.86</v>
      </c>
      <c r="D20" s="5">
        <v>0.88</v>
      </c>
      <c r="E20" s="5">
        <v>0.84</v>
      </c>
      <c r="F20" s="5">
        <v>0.88</v>
      </c>
      <c r="G20" s="2">
        <v>202700</v>
      </c>
      <c r="H20" s="5">
        <v>0.88</v>
      </c>
      <c r="I20" s="8">
        <v>0.87</v>
      </c>
      <c r="J20" s="8">
        <v>0.8</v>
      </c>
      <c r="K20" s="7">
        <v>8.7499999999999939E-2</v>
      </c>
      <c r="L20" s="7">
        <v>0.18124999999999999</v>
      </c>
      <c r="M20" s="19">
        <v>0</v>
      </c>
      <c r="N20" s="19">
        <v>-1.2345679012345689E-2</v>
      </c>
      <c r="P20" s="7">
        <v>0.12903225806451607</v>
      </c>
    </row>
    <row r="21" spans="1:16">
      <c r="A21" s="4">
        <v>40457</v>
      </c>
      <c r="B21" s="9">
        <v>40457</v>
      </c>
      <c r="C21" s="5">
        <v>0.55000000000000004</v>
      </c>
      <c r="D21" s="5">
        <v>0.55000000000000004</v>
      </c>
      <c r="E21" s="5">
        <v>0.54</v>
      </c>
      <c r="F21" s="5">
        <v>0.54</v>
      </c>
      <c r="G21" s="6">
        <v>60500</v>
      </c>
      <c r="H21" s="10">
        <v>0.54</v>
      </c>
      <c r="I21" s="8">
        <v>0.56999999999999995</v>
      </c>
      <c r="J21" s="8">
        <v>0.52</v>
      </c>
      <c r="K21" s="7">
        <v>9.615384615384602E-2</v>
      </c>
      <c r="L21" s="7">
        <v>-0.29945054945054994</v>
      </c>
      <c r="M21" s="19">
        <v>-1.7241379310344845E-2</v>
      </c>
      <c r="N21" s="19">
        <v>1.9607843137254919E-2</v>
      </c>
      <c r="P21" s="7">
        <v>0.12925170068027209</v>
      </c>
    </row>
    <row r="22" spans="1:16">
      <c r="A22" s="3">
        <v>40554</v>
      </c>
      <c r="B22" s="9">
        <v>40554</v>
      </c>
      <c r="C22" s="5">
        <v>0.82</v>
      </c>
      <c r="D22" s="5">
        <v>0.84</v>
      </c>
      <c r="E22" s="5">
        <v>0.82</v>
      </c>
      <c r="F22" s="5">
        <v>0.84</v>
      </c>
      <c r="G22" s="2">
        <v>428800</v>
      </c>
      <c r="H22" s="5">
        <v>0.84</v>
      </c>
      <c r="I22" s="8">
        <v>0.88</v>
      </c>
      <c r="J22" s="8">
        <v>0.8</v>
      </c>
      <c r="K22" s="7">
        <v>9.999999999999995E-2</v>
      </c>
      <c r="L22" s="7">
        <v>-0.12222222222222232</v>
      </c>
      <c r="M22" s="19">
        <v>0</v>
      </c>
      <c r="N22" s="19">
        <v>1.2658227848101276E-2</v>
      </c>
      <c r="P22" s="7">
        <v>0.13008130081300806</v>
      </c>
    </row>
    <row r="23" spans="1:16">
      <c r="A23" s="3">
        <v>40555</v>
      </c>
      <c r="B23" s="9">
        <v>40555</v>
      </c>
      <c r="C23" s="5">
        <v>0.84</v>
      </c>
      <c r="D23" s="5">
        <v>0.85</v>
      </c>
      <c r="E23" s="5">
        <v>0.83</v>
      </c>
      <c r="F23" s="5">
        <v>0.84</v>
      </c>
      <c r="G23" s="2">
        <v>78200</v>
      </c>
      <c r="H23" s="5">
        <v>0.84</v>
      </c>
      <c r="I23" s="8">
        <v>0.88</v>
      </c>
      <c r="J23" s="8">
        <v>0.8</v>
      </c>
      <c r="K23" s="7">
        <v>9.999999999999995E-2</v>
      </c>
      <c r="L23" s="7">
        <v>0</v>
      </c>
      <c r="M23" s="19">
        <v>0</v>
      </c>
      <c r="N23" s="19">
        <v>0</v>
      </c>
      <c r="P23" s="7">
        <v>0.13698630136986298</v>
      </c>
    </row>
    <row r="24" spans="1:16">
      <c r="A24" s="3">
        <v>40556</v>
      </c>
      <c r="B24" s="9">
        <v>40556</v>
      </c>
      <c r="C24" s="5">
        <v>0.83</v>
      </c>
      <c r="D24" s="5">
        <v>0.84</v>
      </c>
      <c r="E24" s="5">
        <v>0.82</v>
      </c>
      <c r="F24" s="5">
        <v>0.84</v>
      </c>
      <c r="G24" s="2">
        <v>338200</v>
      </c>
      <c r="H24" s="5">
        <v>0.84</v>
      </c>
      <c r="I24" s="8">
        <v>0.88</v>
      </c>
      <c r="J24" s="8">
        <v>0.8</v>
      </c>
      <c r="K24" s="7">
        <v>9.999999999999995E-2</v>
      </c>
      <c r="L24" s="7">
        <v>0</v>
      </c>
      <c r="M24" s="19">
        <v>0</v>
      </c>
      <c r="N24" s="19">
        <v>0</v>
      </c>
      <c r="P24" s="7">
        <v>0.13725490196078421</v>
      </c>
    </row>
    <row r="25" spans="1:16">
      <c r="A25" s="3">
        <v>40557</v>
      </c>
      <c r="B25" s="9">
        <v>40557</v>
      </c>
      <c r="C25" s="5">
        <v>0.84</v>
      </c>
      <c r="D25" s="5">
        <v>0.84</v>
      </c>
      <c r="E25" s="5">
        <v>0.83</v>
      </c>
      <c r="F25" s="5">
        <v>0.83</v>
      </c>
      <c r="G25" s="2">
        <v>175500</v>
      </c>
      <c r="H25" s="5">
        <v>0.83</v>
      </c>
      <c r="I25" s="8">
        <v>0.88</v>
      </c>
      <c r="J25" s="8">
        <v>0.8</v>
      </c>
      <c r="K25" s="7">
        <v>9.999999999999995E-2</v>
      </c>
      <c r="L25" s="7">
        <v>0</v>
      </c>
      <c r="M25" s="19">
        <v>0</v>
      </c>
      <c r="N25" s="19">
        <v>0</v>
      </c>
      <c r="P25" s="7">
        <v>0.13821138211382109</v>
      </c>
    </row>
    <row r="26" spans="1:16">
      <c r="A26" s="3">
        <v>40575</v>
      </c>
      <c r="B26" s="9">
        <v>40575</v>
      </c>
      <c r="C26" s="5">
        <v>0.88</v>
      </c>
      <c r="D26" s="5">
        <v>0.92</v>
      </c>
      <c r="E26" s="5">
        <v>0.87</v>
      </c>
      <c r="F26" s="5">
        <v>0.89</v>
      </c>
      <c r="G26" s="2">
        <v>541300</v>
      </c>
      <c r="H26" s="5">
        <v>0.89</v>
      </c>
      <c r="I26" s="8">
        <v>0.88</v>
      </c>
      <c r="J26" s="8">
        <v>0.8</v>
      </c>
      <c r="K26" s="7">
        <v>9.999999999999995E-2</v>
      </c>
      <c r="L26" s="7">
        <v>0.14285714285714307</v>
      </c>
      <c r="M26" s="19">
        <v>1.1494252873563229E-2</v>
      </c>
      <c r="N26" s="19">
        <v>0</v>
      </c>
      <c r="P26" s="7">
        <v>0.13888888888888887</v>
      </c>
    </row>
    <row r="27" spans="1:16">
      <c r="A27" s="4">
        <v>40423</v>
      </c>
      <c r="B27" s="9">
        <v>40423</v>
      </c>
      <c r="C27" s="5">
        <v>0.49</v>
      </c>
      <c r="D27" s="5">
        <v>0.49</v>
      </c>
      <c r="E27" s="5">
        <v>0.49</v>
      </c>
      <c r="F27" s="5">
        <v>0.49</v>
      </c>
      <c r="G27" s="6">
        <v>58900</v>
      </c>
      <c r="H27" s="10">
        <v>0.49</v>
      </c>
      <c r="I27" s="8">
        <v>0.53</v>
      </c>
      <c r="J27" s="8">
        <v>0.48</v>
      </c>
      <c r="K27" s="7">
        <v>0.10416666666666677</v>
      </c>
      <c r="L27" s="7">
        <v>0.27604166666666674</v>
      </c>
      <c r="M27" s="19">
        <v>0</v>
      </c>
      <c r="N27" s="19">
        <v>-2.0408163265306142E-2</v>
      </c>
      <c r="P27" s="7">
        <v>0.1393442622950819</v>
      </c>
    </row>
    <row r="28" spans="1:16" ht="13">
      <c r="A28" s="4">
        <v>40424</v>
      </c>
      <c r="B28" s="9">
        <v>40424</v>
      </c>
      <c r="C28" s="5">
        <v>0.48</v>
      </c>
      <c r="D28" s="5">
        <v>0.48</v>
      </c>
      <c r="E28" s="5">
        <v>0.48</v>
      </c>
      <c r="F28" s="5">
        <v>0.48</v>
      </c>
      <c r="G28" s="6">
        <v>196000</v>
      </c>
      <c r="H28" s="10">
        <v>0.48</v>
      </c>
      <c r="I28" s="8">
        <v>0.53</v>
      </c>
      <c r="J28" s="8">
        <v>0.48</v>
      </c>
      <c r="K28" s="7">
        <v>0.10416666666666677</v>
      </c>
      <c r="L28" s="7">
        <v>0</v>
      </c>
      <c r="M28" s="19">
        <v>0</v>
      </c>
      <c r="N28" s="19">
        <v>0</v>
      </c>
      <c r="P28" s="7">
        <v>0.14084507042253536</v>
      </c>
    </row>
    <row r="29" spans="1:16">
      <c r="A29" s="4">
        <v>40427</v>
      </c>
      <c r="B29" s="9">
        <v>40427</v>
      </c>
      <c r="C29" s="5">
        <v>0.49</v>
      </c>
      <c r="D29" s="5">
        <v>0.49</v>
      </c>
      <c r="E29" s="5">
        <v>0.49</v>
      </c>
      <c r="F29" s="5">
        <v>0.49</v>
      </c>
      <c r="G29" s="6">
        <v>362900</v>
      </c>
      <c r="H29" s="10">
        <v>0.49</v>
      </c>
      <c r="I29" s="8">
        <v>0.53</v>
      </c>
      <c r="J29" s="8">
        <v>0.48</v>
      </c>
      <c r="K29" s="7">
        <v>0.10416666666666677</v>
      </c>
      <c r="L29" s="7">
        <v>0</v>
      </c>
      <c r="M29" s="19">
        <v>0</v>
      </c>
      <c r="N29" s="19">
        <v>0</v>
      </c>
      <c r="P29" s="7">
        <v>0.14285714285714299</v>
      </c>
    </row>
    <row r="30" spans="1:16">
      <c r="A30" s="3">
        <v>40553</v>
      </c>
      <c r="B30" s="9">
        <v>40553</v>
      </c>
      <c r="C30" s="5">
        <v>0.82</v>
      </c>
      <c r="D30" s="5">
        <v>0.85</v>
      </c>
      <c r="E30" s="5">
        <v>0.81</v>
      </c>
      <c r="F30" s="5">
        <v>0.81</v>
      </c>
      <c r="G30" s="2">
        <v>128500</v>
      </c>
      <c r="H30" s="5">
        <v>0.81</v>
      </c>
      <c r="I30" s="8">
        <v>0.88</v>
      </c>
      <c r="J30" s="8">
        <v>0.79</v>
      </c>
      <c r="K30" s="7">
        <v>0.11392405063291135</v>
      </c>
      <c r="L30" s="7">
        <v>-0.11139240506329122</v>
      </c>
      <c r="M30" s="19">
        <v>0</v>
      </c>
      <c r="N30" s="19">
        <v>1.2820512820512832E-2</v>
      </c>
      <c r="P30" s="7">
        <v>0.14383561643835616</v>
      </c>
    </row>
    <row r="31" spans="1:16">
      <c r="A31" s="16">
        <v>40753</v>
      </c>
      <c r="B31" s="9">
        <v>40753</v>
      </c>
      <c r="C31" s="5">
        <v>1.55</v>
      </c>
      <c r="D31" s="5">
        <v>1.5649999999999999</v>
      </c>
      <c r="E31" s="5">
        <v>1.52</v>
      </c>
      <c r="F31" s="5">
        <v>1.5449999999999999</v>
      </c>
      <c r="G31" s="2">
        <v>352400</v>
      </c>
      <c r="H31" s="5">
        <v>1.5449999999999999</v>
      </c>
      <c r="I31" s="8">
        <v>1.66</v>
      </c>
      <c r="J31" s="8">
        <v>1.49</v>
      </c>
      <c r="K31" s="7">
        <v>0.11409395973154357</v>
      </c>
      <c r="L31" s="7">
        <v>-0.11727304839279433</v>
      </c>
      <c r="M31" s="19">
        <v>0</v>
      </c>
      <c r="N31" s="19">
        <v>1.360544217687076E-2</v>
      </c>
      <c r="P31" s="7">
        <v>0.14634146341463411</v>
      </c>
    </row>
    <row r="32" spans="1:16">
      <c r="A32" s="3">
        <v>40522</v>
      </c>
      <c r="B32" s="9">
        <v>40522</v>
      </c>
      <c r="C32" s="5">
        <v>0.82</v>
      </c>
      <c r="D32" s="5">
        <v>0.84</v>
      </c>
      <c r="E32" s="5">
        <v>0.82</v>
      </c>
      <c r="F32" s="5">
        <v>0.82</v>
      </c>
      <c r="G32" s="2">
        <v>830100</v>
      </c>
      <c r="H32" s="5">
        <v>0.82</v>
      </c>
      <c r="I32" s="8">
        <v>0.81</v>
      </c>
      <c r="J32" s="8">
        <v>0.72</v>
      </c>
      <c r="K32" s="7">
        <v>0.125</v>
      </c>
      <c r="L32" s="7">
        <v>-0.1125</v>
      </c>
      <c r="M32" s="19">
        <v>0</v>
      </c>
      <c r="N32" s="19">
        <v>1.4084507042253534E-2</v>
      </c>
      <c r="P32" s="7">
        <v>0.15189873417721517</v>
      </c>
    </row>
    <row r="33" spans="1:16">
      <c r="A33" s="3">
        <v>40519</v>
      </c>
      <c r="B33" s="9">
        <v>40519</v>
      </c>
      <c r="C33" s="5">
        <v>0.77</v>
      </c>
      <c r="D33" s="5">
        <v>0.77</v>
      </c>
      <c r="E33" s="5">
        <v>0.75</v>
      </c>
      <c r="F33" s="5">
        <v>0.77</v>
      </c>
      <c r="G33" s="2">
        <v>164700</v>
      </c>
      <c r="H33" s="5">
        <v>0.77</v>
      </c>
      <c r="I33" s="8">
        <v>0.8</v>
      </c>
      <c r="J33" s="8">
        <v>0.71</v>
      </c>
      <c r="K33" s="7">
        <v>0.1267605633802818</v>
      </c>
      <c r="L33" s="7">
        <v>-0.11267605633802823</v>
      </c>
      <c r="M33" s="19">
        <v>0</v>
      </c>
      <c r="N33" s="19">
        <v>1.4285714285714299E-2</v>
      </c>
      <c r="P33" s="7">
        <v>0.15447154471544711</v>
      </c>
    </row>
    <row r="34" spans="1:16">
      <c r="A34" s="3">
        <v>40520</v>
      </c>
      <c r="B34" s="9">
        <v>40520</v>
      </c>
      <c r="C34" s="5">
        <v>0.77</v>
      </c>
      <c r="D34" s="5">
        <v>0.77</v>
      </c>
      <c r="E34" s="5">
        <v>0.76</v>
      </c>
      <c r="F34" s="5">
        <v>0.76</v>
      </c>
      <c r="G34" s="2">
        <v>70600</v>
      </c>
      <c r="H34" s="5">
        <v>0.76</v>
      </c>
      <c r="I34" s="8">
        <v>0.8</v>
      </c>
      <c r="J34" s="8">
        <v>0.71</v>
      </c>
      <c r="K34" s="7">
        <v>0.1267605633802818</v>
      </c>
      <c r="L34" s="7">
        <v>0</v>
      </c>
      <c r="M34" s="19">
        <v>0</v>
      </c>
      <c r="N34" s="19">
        <v>0</v>
      </c>
      <c r="P34" s="7">
        <v>0.15584415584415584</v>
      </c>
    </row>
    <row r="35" spans="1:16">
      <c r="A35" s="4">
        <v>40428</v>
      </c>
      <c r="B35" s="9">
        <v>40428</v>
      </c>
      <c r="C35" s="5">
        <v>0.5</v>
      </c>
      <c r="D35" s="5">
        <v>0.5</v>
      </c>
      <c r="E35" s="5">
        <v>0.5</v>
      </c>
      <c r="F35" s="5">
        <v>0.5</v>
      </c>
      <c r="G35" s="6">
        <v>0</v>
      </c>
      <c r="H35" s="10">
        <v>0.5</v>
      </c>
      <c r="I35" s="8">
        <v>0.53</v>
      </c>
      <c r="J35" s="8">
        <v>0.47</v>
      </c>
      <c r="K35" s="7">
        <v>0.12765957446808524</v>
      </c>
      <c r="L35" s="7">
        <v>0.22553191489361707</v>
      </c>
      <c r="M35" s="19">
        <v>0</v>
      </c>
      <c r="N35" s="19">
        <v>-2.0833333333333353E-2</v>
      </c>
      <c r="P35" s="7">
        <v>0.15686274509803913</v>
      </c>
    </row>
    <row r="36" spans="1:16">
      <c r="A36" s="4">
        <v>40429</v>
      </c>
      <c r="B36" s="9">
        <v>40429</v>
      </c>
      <c r="C36" s="5">
        <v>0.48</v>
      </c>
      <c r="D36" s="5">
        <v>0.49</v>
      </c>
      <c r="E36" s="5">
        <v>0.48</v>
      </c>
      <c r="F36" s="5">
        <v>0.49</v>
      </c>
      <c r="G36" s="6">
        <v>133300</v>
      </c>
      <c r="H36" s="10">
        <v>0.49</v>
      </c>
      <c r="I36" s="8">
        <v>0.53</v>
      </c>
      <c r="J36" s="8">
        <v>0.47</v>
      </c>
      <c r="K36" s="7">
        <v>0.12765957446808524</v>
      </c>
      <c r="L36" s="7">
        <v>0</v>
      </c>
      <c r="M36" s="19">
        <v>0</v>
      </c>
      <c r="N36" s="19">
        <v>0</v>
      </c>
      <c r="P36" s="7">
        <v>0.16</v>
      </c>
    </row>
    <row r="37" spans="1:16">
      <c r="A37" s="4">
        <v>40430</v>
      </c>
      <c r="B37" s="9">
        <v>40430</v>
      </c>
      <c r="C37" s="5">
        <v>0.49</v>
      </c>
      <c r="D37" s="5">
        <v>0.52</v>
      </c>
      <c r="E37" s="5">
        <v>0.49</v>
      </c>
      <c r="F37" s="5">
        <v>0.52</v>
      </c>
      <c r="G37" s="6">
        <v>95900</v>
      </c>
      <c r="H37" s="10">
        <v>0.52</v>
      </c>
      <c r="I37" s="8">
        <v>0.53</v>
      </c>
      <c r="J37" s="8">
        <v>0.47</v>
      </c>
      <c r="K37" s="7">
        <v>0.12765957446808524</v>
      </c>
      <c r="L37" s="7">
        <v>0</v>
      </c>
      <c r="M37" s="19">
        <v>0</v>
      </c>
      <c r="N37" s="19">
        <v>0</v>
      </c>
      <c r="P37" s="7">
        <v>0.16326530612244891</v>
      </c>
    </row>
    <row r="38" spans="1:16">
      <c r="A38" s="4">
        <v>40431</v>
      </c>
      <c r="B38" s="9">
        <v>40431</v>
      </c>
      <c r="C38" s="5">
        <v>0.52</v>
      </c>
      <c r="D38" s="5">
        <v>0.56000000000000005</v>
      </c>
      <c r="E38" s="5">
        <v>0.52</v>
      </c>
      <c r="F38" s="5">
        <v>0.56000000000000005</v>
      </c>
      <c r="G38" s="6">
        <v>318400</v>
      </c>
      <c r="H38" s="10">
        <v>0.56000000000000005</v>
      </c>
      <c r="I38" s="8">
        <v>0.53</v>
      </c>
      <c r="J38" s="8">
        <v>0.47</v>
      </c>
      <c r="K38" s="7">
        <v>0.12765957446808524</v>
      </c>
      <c r="L38" s="7">
        <v>0</v>
      </c>
      <c r="M38" s="19">
        <v>0</v>
      </c>
      <c r="N38" s="19">
        <v>0</v>
      </c>
      <c r="P38" s="7">
        <v>0.16494845360824734</v>
      </c>
    </row>
    <row r="39" spans="1:16">
      <c r="A39" s="3">
        <v>40550</v>
      </c>
      <c r="B39" s="9">
        <v>40550</v>
      </c>
      <c r="C39" s="5">
        <v>0.84</v>
      </c>
      <c r="D39" s="5">
        <v>0.85</v>
      </c>
      <c r="E39" s="5">
        <v>0.82</v>
      </c>
      <c r="F39" s="5">
        <v>0.82</v>
      </c>
      <c r="G39" s="2">
        <v>176300</v>
      </c>
      <c r="H39" s="5">
        <v>0.82</v>
      </c>
      <c r="I39" s="8">
        <v>0.88</v>
      </c>
      <c r="J39" s="8">
        <v>0.78</v>
      </c>
      <c r="K39" s="7">
        <v>0.12820512820512817</v>
      </c>
      <c r="L39" s="7">
        <v>-0.17735042735042758</v>
      </c>
      <c r="M39" s="19">
        <v>-1.1235955056179785E-2</v>
      </c>
      <c r="N39" s="19">
        <v>1.2987012987012998E-2</v>
      </c>
      <c r="P39" s="7">
        <v>0.16666666666666666</v>
      </c>
    </row>
    <row r="40" spans="1:16">
      <c r="A40" s="3">
        <v>40668</v>
      </c>
      <c r="B40" s="9">
        <v>40668</v>
      </c>
      <c r="C40" s="5">
        <v>1.31</v>
      </c>
      <c r="D40" s="5">
        <v>1.32</v>
      </c>
      <c r="E40" s="5">
        <v>1.28</v>
      </c>
      <c r="F40" s="5">
        <v>1.29</v>
      </c>
      <c r="G40" s="2">
        <v>430600</v>
      </c>
      <c r="H40" s="5">
        <v>1.29</v>
      </c>
      <c r="I40" s="8">
        <v>1.4</v>
      </c>
      <c r="J40" s="8">
        <v>1.24</v>
      </c>
      <c r="K40" s="7">
        <v>0.12903225806451607</v>
      </c>
      <c r="L40" s="7">
        <v>-0.1182795698924733</v>
      </c>
      <c r="M40" s="19">
        <v>-7.0921985815602905E-3</v>
      </c>
      <c r="N40" s="19">
        <v>8.1300813008130159E-3</v>
      </c>
      <c r="P40" s="7">
        <v>0.17105263157894737</v>
      </c>
    </row>
    <row r="41" spans="1:16">
      <c r="A41" s="16">
        <v>40752</v>
      </c>
      <c r="B41" s="9">
        <v>40752</v>
      </c>
      <c r="C41" s="5">
        <v>1.56</v>
      </c>
      <c r="D41" s="5">
        <v>1.57</v>
      </c>
      <c r="E41" s="5">
        <v>1.51</v>
      </c>
      <c r="F41" s="5">
        <v>1.54</v>
      </c>
      <c r="G41" s="14">
        <v>314240</v>
      </c>
      <c r="H41" s="5">
        <v>1.54</v>
      </c>
      <c r="I41" s="8">
        <v>1.66</v>
      </c>
      <c r="J41" s="8">
        <v>1.47</v>
      </c>
      <c r="K41" s="7">
        <v>0.12925170068027209</v>
      </c>
      <c r="L41" s="7">
        <v>-0.10139293812763212</v>
      </c>
      <c r="M41" s="19">
        <v>-5.988023952095814E-3</v>
      </c>
      <c r="N41" s="19">
        <v>6.8493150684931572E-3</v>
      </c>
      <c r="P41" s="7">
        <v>0.17171717171717166</v>
      </c>
    </row>
    <row r="42" spans="1:16">
      <c r="A42" s="3">
        <v>40669</v>
      </c>
      <c r="B42" s="9">
        <v>40669</v>
      </c>
      <c r="C42" s="5">
        <v>1.29</v>
      </c>
      <c r="D42" s="5">
        <v>1.29</v>
      </c>
      <c r="E42" s="5">
        <v>1.26</v>
      </c>
      <c r="F42" s="5">
        <v>1.28</v>
      </c>
      <c r="G42" s="2">
        <v>525600</v>
      </c>
      <c r="H42" s="5">
        <v>1.28</v>
      </c>
      <c r="I42" s="8">
        <v>1.39</v>
      </c>
      <c r="J42" s="8">
        <v>1.23</v>
      </c>
      <c r="K42" s="7">
        <v>0.13008130081300806</v>
      </c>
      <c r="L42" s="7">
        <v>8.1300813008129309E-3</v>
      </c>
      <c r="M42" s="19">
        <v>-7.1428571428571496E-3</v>
      </c>
      <c r="N42" s="19">
        <v>-8.0645161290322648E-3</v>
      </c>
      <c r="P42" s="7">
        <v>0.17391304347826089</v>
      </c>
    </row>
    <row r="43" spans="1:16">
      <c r="A43" s="3">
        <v>40672</v>
      </c>
      <c r="B43" s="9">
        <v>40672</v>
      </c>
      <c r="C43" s="5">
        <v>1.28</v>
      </c>
      <c r="D43" s="5">
        <v>1.35</v>
      </c>
      <c r="E43" s="5">
        <v>1.26</v>
      </c>
      <c r="F43" s="5">
        <v>1.34</v>
      </c>
      <c r="G43" s="2">
        <v>362700</v>
      </c>
      <c r="H43" s="5">
        <v>1.34</v>
      </c>
      <c r="I43" s="8">
        <v>1.39</v>
      </c>
      <c r="J43" s="8">
        <v>1.23</v>
      </c>
      <c r="K43" s="7">
        <v>0.13008130081300806</v>
      </c>
      <c r="L43" s="7">
        <v>0</v>
      </c>
      <c r="M43" s="19">
        <v>0</v>
      </c>
      <c r="N43" s="19">
        <v>0</v>
      </c>
      <c r="P43" s="7">
        <v>0.17391304347826103</v>
      </c>
    </row>
    <row r="44" spans="1:16">
      <c r="A44" s="3">
        <v>40673</v>
      </c>
      <c r="B44" s="9">
        <v>40673</v>
      </c>
      <c r="C44" s="5">
        <v>1.33</v>
      </c>
      <c r="D44" s="5">
        <v>1.46</v>
      </c>
      <c r="E44" s="5">
        <v>1.33</v>
      </c>
      <c r="F44" s="5">
        <v>1.41</v>
      </c>
      <c r="G44" s="2">
        <v>2791500</v>
      </c>
      <c r="H44" s="5">
        <v>1.41</v>
      </c>
      <c r="I44" s="8">
        <v>1.39</v>
      </c>
      <c r="J44" s="8">
        <v>1.23</v>
      </c>
      <c r="K44" s="7">
        <v>0.13008130081300806</v>
      </c>
      <c r="L44" s="7">
        <v>0</v>
      </c>
      <c r="M44" s="19">
        <v>0</v>
      </c>
      <c r="N44" s="19">
        <v>0</v>
      </c>
      <c r="P44" s="7">
        <v>0.17525773195876282</v>
      </c>
    </row>
    <row r="45" spans="1:16">
      <c r="A45" s="3">
        <v>40675</v>
      </c>
      <c r="B45" s="9">
        <v>40675</v>
      </c>
      <c r="C45" s="5">
        <v>1.34</v>
      </c>
      <c r="D45" s="5">
        <v>1.37</v>
      </c>
      <c r="E45" s="5">
        <v>1.32</v>
      </c>
      <c r="F45" s="5">
        <v>1.34</v>
      </c>
      <c r="G45" s="2">
        <v>251200</v>
      </c>
      <c r="H45" s="5">
        <v>1.34</v>
      </c>
      <c r="I45" s="8">
        <v>1.39</v>
      </c>
      <c r="J45" s="8">
        <v>1.23</v>
      </c>
      <c r="K45" s="7">
        <v>0.13008130081300806</v>
      </c>
      <c r="L45" s="7">
        <v>-5.8823529411764851E-2</v>
      </c>
      <c r="M45" s="19">
        <v>-7.1428571428571496E-3</v>
      </c>
      <c r="N45" s="19">
        <v>0</v>
      </c>
      <c r="P45" s="7">
        <v>0.17647058823529405</v>
      </c>
    </row>
    <row r="46" spans="1:16">
      <c r="A46" s="3">
        <v>40676</v>
      </c>
      <c r="B46" s="9">
        <v>40676</v>
      </c>
      <c r="C46" s="5">
        <v>1.33</v>
      </c>
      <c r="D46" s="5">
        <v>1.33</v>
      </c>
      <c r="E46" s="5">
        <v>1.27</v>
      </c>
      <c r="F46" s="5">
        <v>1.29</v>
      </c>
      <c r="G46" s="2">
        <v>475700</v>
      </c>
      <c r="H46" s="5">
        <v>1.29</v>
      </c>
      <c r="I46" s="8">
        <v>1.39</v>
      </c>
      <c r="J46" s="8">
        <v>1.23</v>
      </c>
      <c r="K46" s="7">
        <v>0.13008130081300806</v>
      </c>
      <c r="L46" s="7">
        <v>0</v>
      </c>
      <c r="M46" s="19">
        <v>0</v>
      </c>
      <c r="N46" s="19">
        <v>0</v>
      </c>
      <c r="P46" s="7">
        <v>0.1818181818181818</v>
      </c>
    </row>
    <row r="47" spans="1:16">
      <c r="A47" s="3">
        <v>40526</v>
      </c>
      <c r="B47" s="9">
        <v>40526</v>
      </c>
      <c r="C47" s="5">
        <v>0.83</v>
      </c>
      <c r="D47" s="5">
        <v>0.84</v>
      </c>
      <c r="E47" s="5">
        <v>0.82</v>
      </c>
      <c r="F47" s="5">
        <v>0.84</v>
      </c>
      <c r="G47" s="2">
        <v>625000</v>
      </c>
      <c r="H47" s="5">
        <v>0.84</v>
      </c>
      <c r="I47" s="8">
        <v>0.83</v>
      </c>
      <c r="J47" s="8">
        <v>0.73</v>
      </c>
      <c r="K47" s="7">
        <v>0.13698630136986298</v>
      </c>
      <c r="L47" s="7">
        <v>-1.3698630136986403E-2</v>
      </c>
      <c r="M47" s="19">
        <v>1.2195121951219523E-2</v>
      </c>
      <c r="N47" s="19">
        <v>1.3888888888888902E-2</v>
      </c>
      <c r="P47" s="7">
        <v>0.18367346938775503</v>
      </c>
    </row>
    <row r="48" spans="1:16">
      <c r="A48" s="4">
        <v>40456</v>
      </c>
      <c r="B48" s="9">
        <v>40456</v>
      </c>
      <c r="C48" s="5">
        <v>0.54</v>
      </c>
      <c r="D48" s="5">
        <v>0.56000000000000005</v>
      </c>
      <c r="E48" s="5">
        <v>0.54</v>
      </c>
      <c r="F48" s="5">
        <v>0.56000000000000005</v>
      </c>
      <c r="G48" s="6">
        <v>44500</v>
      </c>
      <c r="H48" s="10">
        <v>0.56000000000000005</v>
      </c>
      <c r="I48" s="8">
        <v>0.57999999999999996</v>
      </c>
      <c r="J48" s="8">
        <v>0.51</v>
      </c>
      <c r="K48" s="7">
        <v>0.13725490196078421</v>
      </c>
      <c r="L48" s="7">
        <v>-0.14215686274509823</v>
      </c>
      <c r="M48" s="19">
        <v>0</v>
      </c>
      <c r="N48" s="19">
        <v>0.02</v>
      </c>
      <c r="P48" s="7">
        <v>0.1855670103092783</v>
      </c>
    </row>
    <row r="49" spans="1:16">
      <c r="A49" s="3">
        <v>40674</v>
      </c>
      <c r="B49" s="9">
        <v>40674</v>
      </c>
      <c r="C49" s="5">
        <v>1.4</v>
      </c>
      <c r="D49" s="5">
        <v>1.4</v>
      </c>
      <c r="E49" s="5">
        <v>1.37</v>
      </c>
      <c r="F49" s="5">
        <v>1.38</v>
      </c>
      <c r="G49" s="2">
        <v>920500</v>
      </c>
      <c r="H49" s="5">
        <v>1.38</v>
      </c>
      <c r="I49" s="8">
        <v>1.4</v>
      </c>
      <c r="J49" s="8">
        <v>1.23</v>
      </c>
      <c r="K49" s="7">
        <v>0.13821138211382109</v>
      </c>
      <c r="L49" s="7">
        <v>6.2500000000000167E-2</v>
      </c>
      <c r="M49" s="19">
        <v>7.1942446043165541E-3</v>
      </c>
      <c r="N49" s="19">
        <v>0</v>
      </c>
      <c r="P49" s="7">
        <v>0.19047619047619047</v>
      </c>
    </row>
    <row r="50" spans="1:16">
      <c r="A50" s="3">
        <v>40525</v>
      </c>
      <c r="B50" s="9">
        <v>40525</v>
      </c>
      <c r="C50" s="5">
        <v>0.82</v>
      </c>
      <c r="D50" s="5">
        <v>0.83</v>
      </c>
      <c r="E50" s="5">
        <v>0.82</v>
      </c>
      <c r="F50" s="5">
        <v>0.83</v>
      </c>
      <c r="G50" s="2">
        <v>240400</v>
      </c>
      <c r="H50" s="5">
        <v>0.83</v>
      </c>
      <c r="I50" s="8">
        <v>0.82</v>
      </c>
      <c r="J50" s="8">
        <v>0.72</v>
      </c>
      <c r="K50" s="7">
        <v>0.13888888888888887</v>
      </c>
      <c r="L50" s="7">
        <v>0.11111111111110995</v>
      </c>
      <c r="M50" s="19">
        <v>1.2345679012345552E-2</v>
      </c>
      <c r="N50" s="19">
        <v>0</v>
      </c>
      <c r="P50" s="7">
        <v>0.19117647058823528</v>
      </c>
    </row>
    <row r="51" spans="1:16">
      <c r="A51" s="3">
        <v>40679</v>
      </c>
      <c r="B51" s="9">
        <v>40679</v>
      </c>
      <c r="C51" s="5">
        <v>1.27</v>
      </c>
      <c r="D51" s="5">
        <v>1.28</v>
      </c>
      <c r="E51" s="5">
        <v>1.23</v>
      </c>
      <c r="F51" s="5">
        <v>1.27</v>
      </c>
      <c r="G51" s="2">
        <v>592200</v>
      </c>
      <c r="H51" s="5">
        <v>1.27</v>
      </c>
      <c r="I51" s="8">
        <v>1.39</v>
      </c>
      <c r="J51" s="8">
        <v>1.22</v>
      </c>
      <c r="K51" s="7">
        <v>0.1393442622950819</v>
      </c>
      <c r="L51" s="7">
        <v>7.1209016393442681E-2</v>
      </c>
      <c r="M51" s="19">
        <v>0</v>
      </c>
      <c r="N51" s="19">
        <v>-8.1300813008130159E-3</v>
      </c>
      <c r="P51" s="7">
        <v>0.19166666666666665</v>
      </c>
    </row>
    <row r="52" spans="1:16">
      <c r="A52" s="3">
        <v>40680</v>
      </c>
      <c r="B52" s="9">
        <v>40680</v>
      </c>
      <c r="C52" s="5">
        <v>1.27</v>
      </c>
      <c r="D52" s="5">
        <v>1.3</v>
      </c>
      <c r="E52" s="5">
        <v>1.25</v>
      </c>
      <c r="F52" s="5">
        <v>1.28</v>
      </c>
      <c r="G52" s="2">
        <v>243900</v>
      </c>
      <c r="H52" s="5">
        <v>1.28</v>
      </c>
      <c r="I52" s="8">
        <v>1.39</v>
      </c>
      <c r="J52" s="8">
        <v>1.22</v>
      </c>
      <c r="K52" s="7">
        <v>0.1393442622950819</v>
      </c>
      <c r="L52" s="7">
        <v>0</v>
      </c>
      <c r="M52" s="19">
        <v>0</v>
      </c>
      <c r="N52" s="19">
        <v>0</v>
      </c>
      <c r="P52" s="7">
        <v>0.19230769230769232</v>
      </c>
    </row>
    <row r="53" spans="1:16">
      <c r="A53" s="3">
        <v>40681</v>
      </c>
      <c r="B53" s="9">
        <v>40681</v>
      </c>
      <c r="C53" s="5">
        <v>1.29</v>
      </c>
      <c r="D53" s="5">
        <v>1.3</v>
      </c>
      <c r="E53" s="5">
        <v>1.26</v>
      </c>
      <c r="F53" s="5">
        <v>1.3</v>
      </c>
      <c r="G53" s="2">
        <v>391300</v>
      </c>
      <c r="H53" s="5">
        <v>1.3</v>
      </c>
      <c r="I53" s="8">
        <v>1.39</v>
      </c>
      <c r="J53" s="8">
        <v>1.22</v>
      </c>
      <c r="K53" s="7">
        <v>0.1393442622950819</v>
      </c>
      <c r="L53" s="7">
        <v>0</v>
      </c>
      <c r="M53" s="19">
        <v>0</v>
      </c>
      <c r="N53" s="19">
        <v>0</v>
      </c>
      <c r="P53" s="7">
        <v>0.19587628865979376</v>
      </c>
    </row>
    <row r="54" spans="1:16">
      <c r="A54" s="3">
        <v>40682</v>
      </c>
      <c r="B54" s="9">
        <v>40682</v>
      </c>
      <c r="C54" s="5">
        <v>1.32</v>
      </c>
      <c r="D54" s="5">
        <v>1.37</v>
      </c>
      <c r="E54" s="5">
        <v>1.29</v>
      </c>
      <c r="F54" s="5">
        <v>1.33</v>
      </c>
      <c r="G54" s="2">
        <v>312200</v>
      </c>
      <c r="H54" s="5">
        <v>1.33</v>
      </c>
      <c r="I54" s="8">
        <v>1.39</v>
      </c>
      <c r="J54" s="8">
        <v>1.22</v>
      </c>
      <c r="K54" s="7">
        <v>0.1393442622950819</v>
      </c>
      <c r="L54" s="7">
        <v>0</v>
      </c>
      <c r="M54" s="19">
        <v>0</v>
      </c>
      <c r="N54" s="19">
        <v>0</v>
      </c>
      <c r="P54" s="7">
        <v>0.2</v>
      </c>
    </row>
    <row r="55" spans="1:16">
      <c r="A55" s="3">
        <v>40683</v>
      </c>
      <c r="B55" s="9">
        <v>40683</v>
      </c>
      <c r="C55" s="5">
        <v>1.33</v>
      </c>
      <c r="D55" s="5">
        <v>1.38</v>
      </c>
      <c r="E55" s="5">
        <v>1.33</v>
      </c>
      <c r="F55" s="5">
        <v>1.36</v>
      </c>
      <c r="G55" s="2">
        <v>636100</v>
      </c>
      <c r="H55" s="5">
        <v>1.36</v>
      </c>
      <c r="I55" s="8">
        <v>1.39</v>
      </c>
      <c r="J55" s="8">
        <v>1.22</v>
      </c>
      <c r="K55" s="7">
        <v>0.1393442622950819</v>
      </c>
      <c r="L55" s="7">
        <v>0</v>
      </c>
      <c r="M55" s="19">
        <v>0</v>
      </c>
      <c r="N55" s="19">
        <v>0</v>
      </c>
      <c r="P55" s="7">
        <v>0.20618556701030924</v>
      </c>
    </row>
    <row r="56" spans="1:16">
      <c r="A56" s="3">
        <v>40521</v>
      </c>
      <c r="B56" s="9">
        <v>40521</v>
      </c>
      <c r="C56" s="5">
        <v>0.77</v>
      </c>
      <c r="D56" s="5">
        <v>0.82</v>
      </c>
      <c r="E56" s="5">
        <v>0.77</v>
      </c>
      <c r="F56" s="5">
        <v>0.82</v>
      </c>
      <c r="G56" s="2">
        <v>910300</v>
      </c>
      <c r="H56" s="5">
        <v>0.82</v>
      </c>
      <c r="I56" s="8">
        <v>0.81</v>
      </c>
      <c r="J56" s="8">
        <v>0.71</v>
      </c>
      <c r="K56" s="7">
        <v>0.14084507042253536</v>
      </c>
      <c r="L56" s="7">
        <v>0.1111111111111113</v>
      </c>
      <c r="M56" s="19">
        <v>1.2500000000000001E-2</v>
      </c>
      <c r="N56" s="19">
        <v>0</v>
      </c>
      <c r="P56" s="7">
        <v>0.20634920634920637</v>
      </c>
    </row>
    <row r="57" spans="1:16">
      <c r="A57" s="3">
        <v>40518</v>
      </c>
      <c r="B57" s="9">
        <v>40518</v>
      </c>
      <c r="C57" s="5">
        <v>0.75</v>
      </c>
      <c r="D57" s="5">
        <v>0.76</v>
      </c>
      <c r="E57" s="5">
        <v>0.75</v>
      </c>
      <c r="F57" s="5">
        <v>0.76</v>
      </c>
      <c r="G57" s="2">
        <v>129000</v>
      </c>
      <c r="H57" s="5">
        <v>0.76</v>
      </c>
      <c r="I57" s="8">
        <v>0.8</v>
      </c>
      <c r="J57" s="8">
        <v>0.7</v>
      </c>
      <c r="K57" s="7">
        <v>0.14285714285714299</v>
      </c>
      <c r="L57" s="7">
        <v>-0.17857142857142858</v>
      </c>
      <c r="M57" s="19">
        <v>-1.2345679012345689E-2</v>
      </c>
      <c r="N57" s="19">
        <v>1.449275362318842E-2</v>
      </c>
      <c r="P57" s="7">
        <v>0.20967741935483872</v>
      </c>
    </row>
    <row r="58" spans="1:16">
      <c r="A58" s="16">
        <v>40751</v>
      </c>
      <c r="B58" s="9">
        <v>40751</v>
      </c>
      <c r="C58" s="5">
        <v>1.57</v>
      </c>
      <c r="D58" s="5">
        <v>1.59</v>
      </c>
      <c r="E58" s="5">
        <v>1.56</v>
      </c>
      <c r="F58" s="5">
        <v>1.58</v>
      </c>
      <c r="G58" s="14">
        <v>176600</v>
      </c>
      <c r="H58" s="10">
        <v>1.58</v>
      </c>
      <c r="I58" s="8">
        <v>1.67</v>
      </c>
      <c r="J58" s="8">
        <v>1.46</v>
      </c>
      <c r="K58" s="7">
        <v>0.14383561643835616</v>
      </c>
      <c r="L58" s="7">
        <v>-0.13698630136986301</v>
      </c>
      <c r="M58" s="19">
        <v>-5.9523809523809581E-3</v>
      </c>
      <c r="N58" s="19">
        <v>1.3888888888888902E-2</v>
      </c>
      <c r="P58" s="7">
        <v>0.21126760563380287</v>
      </c>
    </row>
    <row r="59" spans="1:16">
      <c r="A59" s="3">
        <v>40666</v>
      </c>
      <c r="B59" s="9">
        <v>40666</v>
      </c>
      <c r="C59" s="5">
        <v>1.22</v>
      </c>
      <c r="D59" s="5">
        <v>1.28</v>
      </c>
      <c r="E59" s="5">
        <v>1.1599999999999999</v>
      </c>
      <c r="F59" s="5">
        <v>1.26</v>
      </c>
      <c r="G59" s="2">
        <v>799000</v>
      </c>
      <c r="H59" s="5">
        <v>1.26</v>
      </c>
      <c r="I59" s="8">
        <v>1.41</v>
      </c>
      <c r="J59" s="8">
        <v>1.23</v>
      </c>
      <c r="K59" s="7">
        <v>0.14634146341463411</v>
      </c>
      <c r="L59" s="7">
        <v>-5.2631578947368363E-2</v>
      </c>
      <c r="M59" s="19">
        <v>-7.0422535211267668E-3</v>
      </c>
      <c r="N59" s="19">
        <v>0</v>
      </c>
      <c r="P59" s="7">
        <v>0.21257485029940121</v>
      </c>
    </row>
    <row r="60" spans="1:16">
      <c r="A60" s="3">
        <v>40667</v>
      </c>
      <c r="B60" s="9">
        <v>40667</v>
      </c>
      <c r="C60" s="5">
        <v>1.26</v>
      </c>
      <c r="D60" s="5">
        <v>1.33</v>
      </c>
      <c r="E60" s="5">
        <v>1.23</v>
      </c>
      <c r="F60" s="5">
        <v>1.3</v>
      </c>
      <c r="G60" s="2">
        <v>817300</v>
      </c>
      <c r="H60" s="5">
        <v>1.3</v>
      </c>
      <c r="I60" s="8">
        <v>1.41</v>
      </c>
      <c r="J60" s="8">
        <v>1.23</v>
      </c>
      <c r="K60" s="7">
        <v>0.14634146341463411</v>
      </c>
      <c r="L60" s="7">
        <v>0</v>
      </c>
      <c r="M60" s="19">
        <v>0</v>
      </c>
      <c r="N60" s="19">
        <v>0</v>
      </c>
      <c r="P60" s="7">
        <v>0.2153846153846154</v>
      </c>
    </row>
    <row r="61" spans="1:16">
      <c r="A61" s="3">
        <v>40576</v>
      </c>
      <c r="B61" s="9">
        <v>40576</v>
      </c>
      <c r="C61" s="5">
        <v>0.92</v>
      </c>
      <c r="D61" s="5">
        <v>0.95</v>
      </c>
      <c r="E61" s="5">
        <v>0.92</v>
      </c>
      <c r="F61" s="5">
        <v>0.94</v>
      </c>
      <c r="G61" s="2">
        <v>1054900</v>
      </c>
      <c r="H61" s="5">
        <v>0.94</v>
      </c>
      <c r="I61" s="8">
        <v>0.91</v>
      </c>
      <c r="J61" s="8">
        <v>0.79</v>
      </c>
      <c r="K61" s="7">
        <v>0.15189873417721517</v>
      </c>
      <c r="L61" s="7">
        <v>0.51898734177215244</v>
      </c>
      <c r="M61" s="19">
        <v>3.4090909090909123E-2</v>
      </c>
      <c r="N61" s="19">
        <v>-1.2500000000000001E-2</v>
      </c>
      <c r="P61" s="7">
        <v>0.21739130434782614</v>
      </c>
    </row>
    <row r="62" spans="1:16">
      <c r="A62" s="3">
        <v>40665</v>
      </c>
      <c r="B62" s="9">
        <v>40665</v>
      </c>
      <c r="C62" s="5">
        <v>1.26</v>
      </c>
      <c r="D62" s="5">
        <v>1.27</v>
      </c>
      <c r="E62" s="5">
        <v>1.22</v>
      </c>
      <c r="F62" s="5">
        <v>1.23</v>
      </c>
      <c r="G62" s="2">
        <v>646800</v>
      </c>
      <c r="H62" s="5">
        <v>1.23</v>
      </c>
      <c r="I62" s="8">
        <v>1.42</v>
      </c>
      <c r="J62" s="8">
        <v>1.23</v>
      </c>
      <c r="K62" s="7">
        <v>0.15447154471544711</v>
      </c>
      <c r="L62" s="7">
        <v>-0.1504065040650408</v>
      </c>
      <c r="M62" s="19">
        <v>-6.9930069930069999E-3</v>
      </c>
      <c r="N62" s="19">
        <v>1.6528925619834725E-2</v>
      </c>
      <c r="P62" s="7">
        <v>0.21848739495798322</v>
      </c>
    </row>
    <row r="63" spans="1:16">
      <c r="A63" s="3">
        <v>40549</v>
      </c>
      <c r="B63" s="9">
        <v>40549</v>
      </c>
      <c r="C63" s="5">
        <v>0.83</v>
      </c>
      <c r="D63" s="5">
        <v>0.83</v>
      </c>
      <c r="E63" s="5">
        <v>0.82</v>
      </c>
      <c r="F63" s="5">
        <v>0.82</v>
      </c>
      <c r="G63" s="2">
        <v>98000</v>
      </c>
      <c r="H63" s="5">
        <v>0.82</v>
      </c>
      <c r="I63" s="8">
        <v>0.89</v>
      </c>
      <c r="J63" s="8">
        <v>0.77</v>
      </c>
      <c r="K63" s="7">
        <v>0.15584415584415584</v>
      </c>
      <c r="L63" s="7">
        <v>-8.8911088911088954E-2</v>
      </c>
      <c r="M63" s="19">
        <v>0</v>
      </c>
      <c r="N63" s="19">
        <v>1.3157894736842117E-2</v>
      </c>
      <c r="P63" s="7">
        <v>0.21875</v>
      </c>
    </row>
    <row r="64" spans="1:16">
      <c r="A64" s="4">
        <v>40470</v>
      </c>
      <c r="B64" s="9">
        <v>40470</v>
      </c>
      <c r="C64" s="5">
        <v>0.57999999999999996</v>
      </c>
      <c r="D64" s="5">
        <v>0.67</v>
      </c>
      <c r="E64" s="5">
        <v>0.57999999999999996</v>
      </c>
      <c r="F64" s="5">
        <v>0.63</v>
      </c>
      <c r="G64" s="6">
        <v>342000</v>
      </c>
      <c r="H64" s="10">
        <v>0.63</v>
      </c>
      <c r="I64" s="8">
        <v>0.59</v>
      </c>
      <c r="J64" s="8">
        <v>0.51</v>
      </c>
      <c r="K64" s="7">
        <v>0.15686274509803913</v>
      </c>
      <c r="L64" s="7">
        <v>1.7712418300653556</v>
      </c>
      <c r="M64" s="19">
        <v>5.3571428571428416E-2</v>
      </c>
      <c r="N64" s="19">
        <v>-3.7735849056603807E-2</v>
      </c>
      <c r="P64" s="7">
        <v>0.22105263157894733</v>
      </c>
    </row>
    <row r="65" spans="1:16">
      <c r="A65" s="4">
        <v>40455</v>
      </c>
      <c r="B65" s="9">
        <v>40455</v>
      </c>
      <c r="C65" s="5">
        <v>0.56000000000000005</v>
      </c>
      <c r="D65" s="5">
        <v>0.56000000000000005</v>
      </c>
      <c r="E65" s="5">
        <v>0.55000000000000004</v>
      </c>
      <c r="F65" s="5">
        <v>0.55000000000000004</v>
      </c>
      <c r="G65" s="6">
        <v>22300</v>
      </c>
      <c r="H65" s="10">
        <v>0.55000000000000004</v>
      </c>
      <c r="I65" s="8">
        <v>0.57999999999999996</v>
      </c>
      <c r="J65" s="8">
        <v>0.5</v>
      </c>
      <c r="K65" s="7">
        <v>0.16</v>
      </c>
      <c r="L65" s="7">
        <v>-0.12888888888888897</v>
      </c>
      <c r="M65" s="19">
        <v>0</v>
      </c>
      <c r="N65" s="19">
        <v>2.0408163265306142E-2</v>
      </c>
      <c r="P65" s="7">
        <v>0.22222222222222224</v>
      </c>
    </row>
    <row r="66" spans="1:16">
      <c r="A66" s="3">
        <v>40618</v>
      </c>
      <c r="B66" s="9">
        <v>40618</v>
      </c>
      <c r="C66" s="5">
        <v>1</v>
      </c>
      <c r="D66" s="5">
        <v>1.03</v>
      </c>
      <c r="E66" s="5">
        <v>1</v>
      </c>
      <c r="F66" s="5">
        <v>1.02</v>
      </c>
      <c r="G66" s="2">
        <v>485600</v>
      </c>
      <c r="H66" s="5">
        <v>1.02</v>
      </c>
      <c r="I66" s="8">
        <v>1.1399999999999999</v>
      </c>
      <c r="J66" s="8">
        <v>0.98</v>
      </c>
      <c r="K66" s="7">
        <v>0.16326530612244891</v>
      </c>
      <c r="L66" s="7">
        <v>-0.16648764769065533</v>
      </c>
      <c r="M66" s="19">
        <v>-1.7241379310344845E-2</v>
      </c>
      <c r="N66" s="19">
        <v>1.0309278350515474E-2</v>
      </c>
      <c r="P66" s="7">
        <v>0.2253521126760564</v>
      </c>
    </row>
    <row r="67" spans="1:16">
      <c r="A67" s="3">
        <v>40619</v>
      </c>
      <c r="B67" s="9">
        <v>40619</v>
      </c>
      <c r="C67" s="5">
        <v>1</v>
      </c>
      <c r="D67" s="5">
        <v>1.02</v>
      </c>
      <c r="E67" s="5">
        <v>1</v>
      </c>
      <c r="F67" s="5">
        <v>1</v>
      </c>
      <c r="G67" s="2">
        <v>642500</v>
      </c>
      <c r="H67" s="5">
        <v>1</v>
      </c>
      <c r="I67" s="8">
        <v>1.1299999999999999</v>
      </c>
      <c r="J67" s="8">
        <v>0.97</v>
      </c>
      <c r="K67" s="7">
        <v>0.16494845360824734</v>
      </c>
      <c r="L67" s="7">
        <v>1.0309278350515358E-2</v>
      </c>
      <c r="M67" s="19">
        <v>-8.7719298245614117E-3</v>
      </c>
      <c r="N67" s="19">
        <v>-1.0204081632653071E-2</v>
      </c>
      <c r="P67" s="7">
        <v>0.22727272727272729</v>
      </c>
    </row>
    <row r="68" spans="1:16">
      <c r="A68" s="3">
        <v>40620</v>
      </c>
      <c r="B68" s="9">
        <v>40620</v>
      </c>
      <c r="C68" s="5">
        <v>1.03</v>
      </c>
      <c r="D68" s="5">
        <v>1.07</v>
      </c>
      <c r="E68" s="5">
        <v>1.01</v>
      </c>
      <c r="F68" s="5">
        <v>1.04</v>
      </c>
      <c r="G68" s="2">
        <v>1405300</v>
      </c>
      <c r="H68" s="5">
        <v>1.04</v>
      </c>
      <c r="I68" s="8">
        <v>1.1299999999999999</v>
      </c>
      <c r="J68" s="8">
        <v>0.97</v>
      </c>
      <c r="K68" s="7">
        <v>0.16494845360824734</v>
      </c>
      <c r="L68" s="7">
        <v>0</v>
      </c>
      <c r="M68" s="19">
        <v>0</v>
      </c>
      <c r="N68" s="19">
        <v>0</v>
      </c>
      <c r="P68" s="7">
        <v>0.22881355932203393</v>
      </c>
    </row>
    <row r="69" spans="1:16">
      <c r="A69" s="3">
        <v>40623</v>
      </c>
      <c r="B69" s="9">
        <v>40623</v>
      </c>
      <c r="C69" s="5">
        <v>1.05</v>
      </c>
      <c r="D69" s="5">
        <v>1.08</v>
      </c>
      <c r="E69" s="5">
        <v>1.05</v>
      </c>
      <c r="F69" s="5">
        <v>1.08</v>
      </c>
      <c r="G69" s="2">
        <v>1337700</v>
      </c>
      <c r="H69" s="5">
        <v>1.08</v>
      </c>
      <c r="I69" s="8">
        <v>1.1299999999999999</v>
      </c>
      <c r="J69" s="8">
        <v>0.97</v>
      </c>
      <c r="K69" s="7">
        <v>0.16494845360824734</v>
      </c>
      <c r="L69" s="7">
        <v>0</v>
      </c>
      <c r="M69" s="19">
        <v>0</v>
      </c>
      <c r="N69" s="19">
        <v>0</v>
      </c>
      <c r="P69" s="7">
        <v>0.23076923076923078</v>
      </c>
    </row>
    <row r="70" spans="1:16">
      <c r="A70" s="3">
        <v>40624</v>
      </c>
      <c r="B70" s="9">
        <v>40624</v>
      </c>
      <c r="C70" s="5">
        <v>1.08</v>
      </c>
      <c r="D70" s="5">
        <v>1.0900000000000001</v>
      </c>
      <c r="E70" s="5">
        <v>1.02</v>
      </c>
      <c r="F70" s="5">
        <v>1.05</v>
      </c>
      <c r="G70" s="2">
        <v>1045200</v>
      </c>
      <c r="H70" s="5">
        <v>1.05</v>
      </c>
      <c r="I70" s="8">
        <v>1.1299999999999999</v>
      </c>
      <c r="J70" s="8">
        <v>0.97</v>
      </c>
      <c r="K70" s="7">
        <v>0.16494845360824734</v>
      </c>
      <c r="L70" s="7">
        <v>0</v>
      </c>
      <c r="M70" s="19">
        <v>0</v>
      </c>
      <c r="N70" s="19">
        <v>0</v>
      </c>
      <c r="P70" s="7">
        <v>0.23287671232876719</v>
      </c>
    </row>
    <row r="71" spans="1:16">
      <c r="A71" s="3">
        <v>40625</v>
      </c>
      <c r="B71" s="9">
        <v>40625</v>
      </c>
      <c r="C71" s="5">
        <v>1.06</v>
      </c>
      <c r="D71" s="5">
        <v>1.06</v>
      </c>
      <c r="E71" s="5">
        <v>1.02</v>
      </c>
      <c r="F71" s="5">
        <v>1.03</v>
      </c>
      <c r="G71" s="2">
        <v>550300</v>
      </c>
      <c r="H71" s="5">
        <v>1.03</v>
      </c>
      <c r="I71" s="8">
        <v>1.1299999999999999</v>
      </c>
      <c r="J71" s="8">
        <v>0.97</v>
      </c>
      <c r="K71" s="7">
        <v>0.16494845360824734</v>
      </c>
      <c r="L71" s="7">
        <v>0</v>
      </c>
      <c r="M71" s="19">
        <v>0</v>
      </c>
      <c r="N71" s="19">
        <v>0</v>
      </c>
      <c r="P71" s="7">
        <v>0.23376623376623368</v>
      </c>
    </row>
    <row r="72" spans="1:16">
      <c r="A72" s="3">
        <v>40626</v>
      </c>
      <c r="B72" s="9">
        <v>40626</v>
      </c>
      <c r="C72" s="5">
        <v>1.02</v>
      </c>
      <c r="D72" s="5">
        <v>1.06</v>
      </c>
      <c r="E72" s="5">
        <v>1.01</v>
      </c>
      <c r="F72" s="5">
        <v>1.06</v>
      </c>
      <c r="G72" s="2">
        <v>593900</v>
      </c>
      <c r="H72" s="5">
        <v>1.06</v>
      </c>
      <c r="I72" s="8">
        <v>1.1299999999999999</v>
      </c>
      <c r="J72" s="8">
        <v>0.97</v>
      </c>
      <c r="K72" s="7">
        <v>0.16494845360824734</v>
      </c>
      <c r="L72" s="7">
        <v>0</v>
      </c>
      <c r="M72" s="19">
        <v>0</v>
      </c>
      <c r="N72" s="19">
        <v>0</v>
      </c>
      <c r="P72" s="7">
        <v>0.23404255319148934</v>
      </c>
    </row>
    <row r="73" spans="1:16">
      <c r="A73" s="3">
        <v>40527</v>
      </c>
      <c r="B73" s="9">
        <v>40527</v>
      </c>
      <c r="C73" s="5">
        <v>0.85</v>
      </c>
      <c r="D73" s="5">
        <v>0.88</v>
      </c>
      <c r="E73" s="5">
        <v>0.82</v>
      </c>
      <c r="F73" s="5">
        <v>0.85</v>
      </c>
      <c r="G73" s="2">
        <v>3984400</v>
      </c>
      <c r="H73" s="5">
        <v>0.85</v>
      </c>
      <c r="I73" s="8">
        <v>0.84</v>
      </c>
      <c r="J73" s="8">
        <v>0.72</v>
      </c>
      <c r="K73" s="7">
        <v>0.16666666666666666</v>
      </c>
      <c r="L73" s="7">
        <v>0.21666666666666692</v>
      </c>
      <c r="M73" s="19">
        <v>1.2048192771084348E-2</v>
      </c>
      <c r="N73" s="19">
        <v>-1.3698630136986314E-2</v>
      </c>
      <c r="P73" s="7">
        <v>0.23529411764705885</v>
      </c>
    </row>
    <row r="74" spans="1:16">
      <c r="A74" s="4">
        <v>40750</v>
      </c>
      <c r="B74" s="9">
        <v>40750</v>
      </c>
      <c r="C74" s="5">
        <v>1.58</v>
      </c>
      <c r="D74" s="5">
        <v>1.6</v>
      </c>
      <c r="E74" s="5">
        <v>1.54</v>
      </c>
      <c r="F74" s="5">
        <v>1.56</v>
      </c>
      <c r="G74" s="14">
        <v>403100</v>
      </c>
      <c r="H74" s="5">
        <v>1.56</v>
      </c>
      <c r="I74" s="8">
        <v>1.68</v>
      </c>
      <c r="J74" s="8">
        <v>1.44</v>
      </c>
      <c r="K74" s="7">
        <v>0.16666666666666666</v>
      </c>
      <c r="L74" s="7">
        <v>-0.32843137254901927</v>
      </c>
      <c r="M74" s="19">
        <v>-1.7543859649122823E-2</v>
      </c>
      <c r="N74" s="19">
        <v>5.1094890510948787E-2</v>
      </c>
      <c r="P74" s="7">
        <v>0.23611111111111119</v>
      </c>
    </row>
    <row r="75" spans="1:16">
      <c r="A75" s="3">
        <v>40548</v>
      </c>
      <c r="B75" s="9">
        <v>40548</v>
      </c>
      <c r="C75" s="5">
        <v>0.84</v>
      </c>
      <c r="D75" s="5">
        <v>0.84</v>
      </c>
      <c r="E75" s="5">
        <v>0.83</v>
      </c>
      <c r="F75" s="5">
        <v>0.83</v>
      </c>
      <c r="G75" s="2">
        <v>74100</v>
      </c>
      <c r="H75" s="5">
        <v>0.83</v>
      </c>
      <c r="I75" s="8">
        <v>0.89</v>
      </c>
      <c r="J75" s="8">
        <v>0.76</v>
      </c>
      <c r="K75" s="7">
        <v>0.17105263157894737</v>
      </c>
      <c r="L75" s="7">
        <v>-0.1447368421052633</v>
      </c>
      <c r="M75" s="19">
        <v>-1.111111111111112E-2</v>
      </c>
      <c r="N75" s="19">
        <v>1.3333333333333345E-2</v>
      </c>
      <c r="P75" s="7">
        <v>0.23655913978494608</v>
      </c>
    </row>
    <row r="76" spans="1:16">
      <c r="A76" s="3">
        <v>40612</v>
      </c>
      <c r="B76" s="9">
        <v>40612</v>
      </c>
      <c r="C76" s="5">
        <v>1.06</v>
      </c>
      <c r="D76" s="5">
        <v>1.06</v>
      </c>
      <c r="E76" s="5">
        <v>0.99</v>
      </c>
      <c r="F76" s="5">
        <v>1.01</v>
      </c>
      <c r="G76" s="2">
        <v>605400</v>
      </c>
      <c r="H76" s="5">
        <v>1.01</v>
      </c>
      <c r="I76" s="8">
        <v>1.1599999999999999</v>
      </c>
      <c r="J76" s="8">
        <v>0.99</v>
      </c>
      <c r="K76" s="7">
        <v>0.17171717171717166</v>
      </c>
      <c r="L76" s="7">
        <v>-6.5095398428731716E-2</v>
      </c>
      <c r="M76" s="19">
        <v>0</v>
      </c>
      <c r="N76" s="19">
        <v>1.0204081632653071E-2</v>
      </c>
      <c r="P76" s="7">
        <v>0.23943661971830993</v>
      </c>
    </row>
    <row r="77" spans="1:16">
      <c r="A77" s="3">
        <v>40613</v>
      </c>
      <c r="B77" s="9">
        <v>40613</v>
      </c>
      <c r="C77" s="5">
        <v>0.99</v>
      </c>
      <c r="D77" s="5">
        <v>1.07</v>
      </c>
      <c r="E77" s="5">
        <v>0.97</v>
      </c>
      <c r="F77" s="5">
        <v>1.04</v>
      </c>
      <c r="G77" s="2">
        <v>1291100</v>
      </c>
      <c r="H77" s="5">
        <v>1.04</v>
      </c>
      <c r="I77" s="8">
        <v>1.1599999999999999</v>
      </c>
      <c r="J77" s="8">
        <v>0.99</v>
      </c>
      <c r="K77" s="7">
        <v>0.17171717171717166</v>
      </c>
      <c r="L77" s="7">
        <v>0</v>
      </c>
      <c r="M77" s="19">
        <v>0</v>
      </c>
      <c r="N77" s="19">
        <v>0</v>
      </c>
      <c r="P77" s="7">
        <v>0.2461538461538462</v>
      </c>
    </row>
    <row r="78" spans="1:16">
      <c r="A78" s="4">
        <v>40434</v>
      </c>
      <c r="B78" s="9">
        <v>40434</v>
      </c>
      <c r="C78" s="5">
        <v>0.56000000000000005</v>
      </c>
      <c r="D78" s="5">
        <v>0.57999999999999996</v>
      </c>
      <c r="E78" s="5">
        <v>0.55000000000000004</v>
      </c>
      <c r="F78" s="5">
        <v>0.56000000000000005</v>
      </c>
      <c r="G78" s="6">
        <v>1807200</v>
      </c>
      <c r="H78" s="10">
        <v>0.56000000000000005</v>
      </c>
      <c r="I78" s="8">
        <v>0.54</v>
      </c>
      <c r="J78" s="8">
        <v>0.46</v>
      </c>
      <c r="K78" s="7">
        <v>0.17391304347826089</v>
      </c>
      <c r="L78" s="7">
        <v>0.36231884057970898</v>
      </c>
      <c r="M78" s="19">
        <v>1.8867924528301903E-2</v>
      </c>
      <c r="N78" s="19">
        <v>-2.1276595744680753E-2</v>
      </c>
      <c r="P78" s="7">
        <v>0.24817518248175169</v>
      </c>
    </row>
    <row r="79" spans="1:16">
      <c r="A79" s="3">
        <v>40515</v>
      </c>
      <c r="B79" s="9">
        <v>40515</v>
      </c>
      <c r="C79" s="5">
        <v>0.79</v>
      </c>
      <c r="D79" s="5">
        <v>0.79</v>
      </c>
      <c r="E79" s="5">
        <v>0.76</v>
      </c>
      <c r="F79" s="5">
        <v>0.76</v>
      </c>
      <c r="G79" s="2">
        <v>209600</v>
      </c>
      <c r="H79" s="5">
        <v>0.76</v>
      </c>
      <c r="I79" s="8">
        <v>0.81</v>
      </c>
      <c r="J79" s="8">
        <v>0.69</v>
      </c>
      <c r="K79" s="7">
        <v>0.17391304347826103</v>
      </c>
      <c r="L79" s="7">
        <v>-9.0301003344480699E-2</v>
      </c>
      <c r="M79" s="19">
        <v>0</v>
      </c>
      <c r="N79" s="19">
        <v>1.4705882352941025E-2</v>
      </c>
      <c r="P79" s="7">
        <v>0.25</v>
      </c>
    </row>
    <row r="80" spans="1:16">
      <c r="A80" s="3">
        <v>40627</v>
      </c>
      <c r="B80" s="9">
        <v>40627</v>
      </c>
      <c r="C80" s="5">
        <v>1.08</v>
      </c>
      <c r="D80" s="5">
        <v>1.1499999999999999</v>
      </c>
      <c r="E80" s="5">
        <v>1.08</v>
      </c>
      <c r="F80" s="5">
        <v>1.1299999999999999</v>
      </c>
      <c r="G80" s="2">
        <v>2297200</v>
      </c>
      <c r="H80" s="5">
        <v>1.1299999999999999</v>
      </c>
      <c r="I80" s="8">
        <v>1.1399999999999999</v>
      </c>
      <c r="J80" s="8">
        <v>0.97</v>
      </c>
      <c r="K80" s="7">
        <v>0.17525773195876282</v>
      </c>
      <c r="L80" s="7">
        <v>6.2500000000000153E-2</v>
      </c>
      <c r="M80" s="19">
        <v>8.8495575221239024E-3</v>
      </c>
      <c r="N80" s="19">
        <v>0</v>
      </c>
      <c r="P80" s="7">
        <v>0.25384615384615372</v>
      </c>
    </row>
    <row r="81" spans="1:16">
      <c r="A81" s="4">
        <v>40471</v>
      </c>
      <c r="B81" s="9">
        <v>40471</v>
      </c>
      <c r="C81" s="5">
        <v>0.64</v>
      </c>
      <c r="D81" s="5">
        <v>0.64</v>
      </c>
      <c r="E81" s="5">
        <v>0.59</v>
      </c>
      <c r="F81" s="5">
        <v>0.62</v>
      </c>
      <c r="G81" s="6">
        <v>201200</v>
      </c>
      <c r="H81" s="10">
        <v>0.62</v>
      </c>
      <c r="I81" s="8">
        <v>0.6</v>
      </c>
      <c r="J81" s="8">
        <v>0.51</v>
      </c>
      <c r="K81" s="7">
        <v>0.17647058823529405</v>
      </c>
      <c r="L81" s="7">
        <v>0.125</v>
      </c>
      <c r="M81" s="19">
        <v>1.6949152542372899E-2</v>
      </c>
      <c r="N81" s="19">
        <v>0</v>
      </c>
      <c r="P81" s="7">
        <v>0.25531914893617019</v>
      </c>
    </row>
    <row r="82" spans="1:16">
      <c r="A82" s="3">
        <v>40662</v>
      </c>
      <c r="B82" s="9">
        <v>40662</v>
      </c>
      <c r="C82" s="5">
        <v>1.32</v>
      </c>
      <c r="D82" s="5">
        <v>1.32</v>
      </c>
      <c r="E82" s="5">
        <v>1.25</v>
      </c>
      <c r="F82" s="5">
        <v>1.26</v>
      </c>
      <c r="G82" s="2">
        <v>830300</v>
      </c>
      <c r="H82" s="5">
        <v>1.26</v>
      </c>
      <c r="I82" s="8">
        <v>1.43</v>
      </c>
      <c r="J82" s="8">
        <v>1.21</v>
      </c>
      <c r="K82" s="7">
        <v>0.1818181818181818</v>
      </c>
      <c r="L82" s="7">
        <v>-0.20538720538720559</v>
      </c>
      <c r="M82" s="19">
        <v>-1.3793103448275874E-2</v>
      </c>
      <c r="N82" s="19">
        <v>2.5423728813559344E-2</v>
      </c>
      <c r="P82" s="7">
        <v>0.25974025974025966</v>
      </c>
    </row>
    <row r="83" spans="1:16">
      <c r="A83" s="4">
        <v>40451</v>
      </c>
      <c r="B83" s="9">
        <v>40451</v>
      </c>
      <c r="C83" s="5">
        <v>0.55000000000000004</v>
      </c>
      <c r="D83" s="5">
        <v>0.56000000000000005</v>
      </c>
      <c r="E83" s="5">
        <v>0.55000000000000004</v>
      </c>
      <c r="F83" s="5">
        <v>0.56000000000000005</v>
      </c>
      <c r="G83" s="6">
        <v>95500</v>
      </c>
      <c r="H83" s="10">
        <v>0.56000000000000005</v>
      </c>
      <c r="I83" s="8">
        <v>0.57999999999999996</v>
      </c>
      <c r="J83" s="8">
        <v>0.49</v>
      </c>
      <c r="K83" s="7">
        <v>0.18367346938775503</v>
      </c>
      <c r="L83" s="7">
        <v>-0.28061224489795944</v>
      </c>
      <c r="M83" s="19">
        <v>-1.6949152542372899E-2</v>
      </c>
      <c r="N83" s="19">
        <v>4.2553191489361743E-2</v>
      </c>
      <c r="P83" s="7">
        <v>0.26086956521739119</v>
      </c>
    </row>
    <row r="84" spans="1:16">
      <c r="A84" s="3">
        <v>40610</v>
      </c>
      <c r="B84" s="9">
        <v>40610</v>
      </c>
      <c r="C84" s="5">
        <v>1.1100000000000001</v>
      </c>
      <c r="D84" s="5">
        <v>1.1200000000000001</v>
      </c>
      <c r="E84" s="5">
        <v>1.07</v>
      </c>
      <c r="F84" s="5">
        <v>1.1000000000000001</v>
      </c>
      <c r="G84" s="2">
        <v>406500</v>
      </c>
      <c r="H84" s="5">
        <v>1.1000000000000001</v>
      </c>
      <c r="I84" s="8">
        <v>1.1599999999999999</v>
      </c>
      <c r="J84" s="8">
        <v>0.98</v>
      </c>
      <c r="K84" s="7">
        <v>0.18367346938775503</v>
      </c>
      <c r="L84" s="7">
        <v>-0.16034985422740547</v>
      </c>
      <c r="M84" s="19">
        <v>-8.5470085470085548E-3</v>
      </c>
      <c r="N84" s="19">
        <v>2.0833333333333353E-2</v>
      </c>
      <c r="P84" s="7">
        <v>0.26315789473684209</v>
      </c>
    </row>
    <row r="85" spans="1:16">
      <c r="A85" s="3">
        <v>40611</v>
      </c>
      <c r="B85" s="9">
        <v>40611</v>
      </c>
      <c r="C85" s="5">
        <v>1.1200000000000001</v>
      </c>
      <c r="D85" s="5">
        <v>1.1200000000000001</v>
      </c>
      <c r="E85" s="5">
        <v>1.03</v>
      </c>
      <c r="F85" s="5">
        <v>1.04</v>
      </c>
      <c r="G85" s="2">
        <v>564400</v>
      </c>
      <c r="H85" s="5">
        <v>1.04</v>
      </c>
      <c r="I85" s="8">
        <v>1.1599999999999999</v>
      </c>
      <c r="J85" s="8">
        <v>0.98</v>
      </c>
      <c r="K85" s="7">
        <v>0.18367346938775503</v>
      </c>
      <c r="L85" s="7">
        <v>0</v>
      </c>
      <c r="M85" s="19">
        <v>0</v>
      </c>
      <c r="N85" s="19">
        <v>0</v>
      </c>
      <c r="P85" s="7">
        <v>0.26356589147286807</v>
      </c>
    </row>
    <row r="86" spans="1:16">
      <c r="A86" s="3">
        <v>40616</v>
      </c>
      <c r="B86" s="9">
        <v>40616</v>
      </c>
      <c r="C86" s="5">
        <v>1.03</v>
      </c>
      <c r="D86" s="5">
        <v>1.08</v>
      </c>
      <c r="E86" s="5">
        <v>1</v>
      </c>
      <c r="F86" s="5">
        <v>1.05</v>
      </c>
      <c r="G86" s="2">
        <v>1939000</v>
      </c>
      <c r="H86" s="5">
        <v>1.05</v>
      </c>
      <c r="I86" s="8">
        <v>1.1599999999999999</v>
      </c>
      <c r="J86" s="8">
        <v>0.98</v>
      </c>
      <c r="K86" s="7">
        <v>0.18367346938775503</v>
      </c>
      <c r="L86" s="7">
        <v>6.9627851140456123E-2</v>
      </c>
      <c r="M86" s="19">
        <v>0</v>
      </c>
      <c r="N86" s="19">
        <v>-1.0101010101010111E-2</v>
      </c>
      <c r="P86" s="7">
        <v>0.26666666666666655</v>
      </c>
    </row>
    <row r="87" spans="1:16">
      <c r="A87" s="3">
        <v>40630</v>
      </c>
      <c r="B87" s="9">
        <v>40630</v>
      </c>
      <c r="C87" s="5">
        <v>1.1599999999999999</v>
      </c>
      <c r="D87" s="5">
        <v>1.19</v>
      </c>
      <c r="E87" s="5">
        <v>1.1299999999999999</v>
      </c>
      <c r="F87" s="5">
        <v>1.1299999999999999</v>
      </c>
      <c r="G87" s="2">
        <v>1166500</v>
      </c>
      <c r="H87" s="5">
        <v>1.1299999999999999</v>
      </c>
      <c r="I87" s="8">
        <v>1.1499999999999999</v>
      </c>
      <c r="J87" s="8">
        <v>0.97</v>
      </c>
      <c r="K87" s="7">
        <v>0.1855670103092783</v>
      </c>
      <c r="L87" s="7">
        <v>5.8823529411764837E-2</v>
      </c>
      <c r="M87" s="19">
        <v>8.7719298245614117E-3</v>
      </c>
      <c r="N87" s="19">
        <v>0</v>
      </c>
      <c r="P87" s="7">
        <v>0.2695652173913044</v>
      </c>
    </row>
    <row r="88" spans="1:16">
      <c r="A88" s="4">
        <v>40498</v>
      </c>
      <c r="B88" s="9">
        <v>40498</v>
      </c>
      <c r="C88" s="5">
        <v>0.74</v>
      </c>
      <c r="D88" s="5">
        <v>0.74</v>
      </c>
      <c r="E88" s="5">
        <v>0.72</v>
      </c>
      <c r="F88" s="5">
        <v>0.72</v>
      </c>
      <c r="G88" s="6">
        <v>75200</v>
      </c>
      <c r="H88" s="10">
        <v>0.72</v>
      </c>
      <c r="I88" s="8">
        <v>0.75</v>
      </c>
      <c r="J88" s="8">
        <v>0.63</v>
      </c>
      <c r="K88" s="7">
        <v>0.19047619047619047</v>
      </c>
      <c r="L88" s="7">
        <v>-9.1575091575091666E-2</v>
      </c>
      <c r="M88" s="19">
        <v>0</v>
      </c>
      <c r="N88" s="19">
        <v>1.612903225806453E-2</v>
      </c>
      <c r="P88" s="7">
        <v>0.27272727272727265</v>
      </c>
    </row>
    <row r="89" spans="1:16">
      <c r="A89" s="3">
        <v>40513</v>
      </c>
      <c r="B89" s="9">
        <v>40513</v>
      </c>
      <c r="C89" s="5">
        <v>0.76</v>
      </c>
      <c r="D89" s="5">
        <v>0.77</v>
      </c>
      <c r="E89" s="5">
        <v>0.76</v>
      </c>
      <c r="F89" s="5">
        <v>0.77</v>
      </c>
      <c r="G89" s="2">
        <v>202600</v>
      </c>
      <c r="H89" s="5">
        <v>0.77</v>
      </c>
      <c r="I89" s="8">
        <v>0.81</v>
      </c>
      <c r="J89" s="8">
        <v>0.68</v>
      </c>
      <c r="K89" s="7">
        <v>0.19117647058823528</v>
      </c>
      <c r="L89" s="7">
        <v>-0.10066280033140027</v>
      </c>
      <c r="M89" s="19">
        <v>0</v>
      </c>
      <c r="N89" s="19">
        <v>1.7964071856287438E-2</v>
      </c>
      <c r="P89" s="7">
        <v>0.28125</v>
      </c>
    </row>
    <row r="90" spans="1:16">
      <c r="A90" s="3">
        <v>40514</v>
      </c>
      <c r="B90" s="9">
        <v>40514</v>
      </c>
      <c r="C90" s="5">
        <v>0.77</v>
      </c>
      <c r="D90" s="5">
        <v>0.8</v>
      </c>
      <c r="E90" s="5">
        <v>0.77</v>
      </c>
      <c r="F90" s="5">
        <v>0.78</v>
      </c>
      <c r="G90" s="2">
        <v>256800</v>
      </c>
      <c r="H90" s="5">
        <v>0.78</v>
      </c>
      <c r="I90" s="8">
        <v>0.81</v>
      </c>
      <c r="J90" s="8">
        <v>0.68</v>
      </c>
      <c r="K90" s="7">
        <v>0.19117647058823528</v>
      </c>
      <c r="L90" s="7">
        <v>0</v>
      </c>
      <c r="M90" s="19">
        <v>0</v>
      </c>
      <c r="N90" s="19">
        <v>0</v>
      </c>
      <c r="P90" s="7">
        <v>0.28260869565217378</v>
      </c>
    </row>
    <row r="91" spans="1:16">
      <c r="A91" s="3">
        <v>40686</v>
      </c>
      <c r="B91" s="9">
        <v>40686</v>
      </c>
      <c r="C91" s="5">
        <v>1.39</v>
      </c>
      <c r="D91" s="5">
        <v>1.52</v>
      </c>
      <c r="E91" s="5">
        <v>1.39</v>
      </c>
      <c r="F91" s="5">
        <v>1.49</v>
      </c>
      <c r="G91" s="2">
        <v>2954400</v>
      </c>
      <c r="H91" s="5">
        <v>1.49</v>
      </c>
      <c r="I91" s="8">
        <v>1.43</v>
      </c>
      <c r="J91" s="8">
        <v>1.2</v>
      </c>
      <c r="K91" s="7">
        <v>0.19166666666666665</v>
      </c>
      <c r="L91" s="7">
        <v>0.37549019607843193</v>
      </c>
      <c r="M91" s="19">
        <v>2.8776978417266216E-2</v>
      </c>
      <c r="N91" s="19">
        <v>-1.6393442622950834E-2</v>
      </c>
      <c r="P91" s="7">
        <v>0.28571428571428575</v>
      </c>
    </row>
    <row r="92" spans="1:16">
      <c r="A92" s="3">
        <v>40577</v>
      </c>
      <c r="B92" s="9">
        <v>40577</v>
      </c>
      <c r="C92" s="5">
        <v>0.94</v>
      </c>
      <c r="D92" s="5">
        <v>1</v>
      </c>
      <c r="E92" s="5">
        <v>0.94</v>
      </c>
      <c r="F92" s="5">
        <v>0.97</v>
      </c>
      <c r="G92" s="2">
        <v>1001200</v>
      </c>
      <c r="H92" s="5">
        <v>0.97</v>
      </c>
      <c r="I92" s="8">
        <v>0.93</v>
      </c>
      <c r="J92" s="8">
        <v>0.78</v>
      </c>
      <c r="K92" s="7">
        <v>0.19230769230769232</v>
      </c>
      <c r="L92" s="7">
        <v>0.2660256410256413</v>
      </c>
      <c r="M92" s="19">
        <v>2.1978021978021997E-2</v>
      </c>
      <c r="N92" s="19">
        <v>-1.2658227848101276E-2</v>
      </c>
      <c r="P92" s="7">
        <v>0.28813559322033905</v>
      </c>
    </row>
    <row r="93" spans="1:16">
      <c r="A93" s="3">
        <v>40617</v>
      </c>
      <c r="B93" s="9">
        <v>40617</v>
      </c>
      <c r="C93" s="5">
        <v>1.05</v>
      </c>
      <c r="D93" s="5">
        <v>1.05</v>
      </c>
      <c r="E93" s="5">
        <v>0.99</v>
      </c>
      <c r="F93" s="5">
        <v>1</v>
      </c>
      <c r="G93" s="2">
        <v>1823700</v>
      </c>
      <c r="H93" s="5">
        <v>1</v>
      </c>
      <c r="I93" s="8">
        <v>1.1599999999999999</v>
      </c>
      <c r="J93" s="8">
        <v>0.97</v>
      </c>
      <c r="K93" s="7">
        <v>0.19587628865979376</v>
      </c>
      <c r="L93" s="7">
        <v>6.6437571592210878E-2</v>
      </c>
      <c r="M93" s="19">
        <v>0</v>
      </c>
      <c r="N93" s="19">
        <v>-1.0204081632653071E-2</v>
      </c>
      <c r="P93" s="7">
        <v>0.29059829059829068</v>
      </c>
    </row>
    <row r="94" spans="1:16">
      <c r="A94" s="3">
        <v>40631</v>
      </c>
      <c r="B94" s="9">
        <v>40631</v>
      </c>
      <c r="C94" s="5">
        <v>1.1399999999999999</v>
      </c>
      <c r="D94" s="5">
        <v>1.17</v>
      </c>
      <c r="E94" s="5">
        <v>1.1200000000000001</v>
      </c>
      <c r="F94" s="5">
        <v>1.1299999999999999</v>
      </c>
      <c r="G94" s="2">
        <v>886100</v>
      </c>
      <c r="H94" s="5">
        <v>1.1299999999999999</v>
      </c>
      <c r="I94" s="8">
        <v>1.1599999999999999</v>
      </c>
      <c r="J94" s="8">
        <v>0.97</v>
      </c>
      <c r="K94" s="7">
        <v>0.19587628865979376</v>
      </c>
      <c r="L94" s="7">
        <v>5.5555555555555525E-2</v>
      </c>
      <c r="M94" s="19">
        <v>8.6956521739130523E-3</v>
      </c>
      <c r="N94" s="19">
        <v>0</v>
      </c>
      <c r="P94" s="7">
        <v>0.29870129870129869</v>
      </c>
    </row>
    <row r="95" spans="1:16">
      <c r="A95" s="4">
        <v>40504</v>
      </c>
      <c r="B95" s="9">
        <v>40504</v>
      </c>
      <c r="C95" s="5">
        <v>0.8</v>
      </c>
      <c r="D95" s="5">
        <v>0.8</v>
      </c>
      <c r="E95" s="5">
        <v>0.75</v>
      </c>
      <c r="F95" s="5">
        <v>0.77</v>
      </c>
      <c r="G95" s="6">
        <v>145700</v>
      </c>
      <c r="H95" s="10">
        <v>0.77</v>
      </c>
      <c r="I95" s="8">
        <v>0.78</v>
      </c>
      <c r="J95" s="8">
        <v>0.65</v>
      </c>
      <c r="K95" s="7">
        <v>0.2</v>
      </c>
      <c r="L95" s="7">
        <v>-8.5714285714285784E-2</v>
      </c>
      <c r="M95" s="19">
        <v>0</v>
      </c>
      <c r="N95" s="19">
        <v>1.5625E-2</v>
      </c>
      <c r="P95" s="7">
        <v>0.30075187969924805</v>
      </c>
    </row>
    <row r="96" spans="1:16">
      <c r="A96" s="3">
        <v>40547</v>
      </c>
      <c r="B96" s="9">
        <v>40547</v>
      </c>
      <c r="C96" s="5">
        <v>0.82</v>
      </c>
      <c r="D96" s="5">
        <v>0.83</v>
      </c>
      <c r="E96" s="5">
        <v>0.82</v>
      </c>
      <c r="F96" s="5">
        <v>0.83</v>
      </c>
      <c r="G96" s="2">
        <v>91500</v>
      </c>
      <c r="H96" s="5">
        <v>0.83</v>
      </c>
      <c r="I96" s="8">
        <v>0.9</v>
      </c>
      <c r="J96" s="8">
        <v>0.75</v>
      </c>
      <c r="K96" s="7">
        <v>0.2</v>
      </c>
      <c r="L96" s="7">
        <v>-0.14117647058823538</v>
      </c>
      <c r="M96" s="19">
        <v>0</v>
      </c>
      <c r="N96" s="19">
        <v>2.7397260273972629E-2</v>
      </c>
      <c r="P96" s="7">
        <v>0.30337078651685384</v>
      </c>
    </row>
    <row r="97" spans="1:16">
      <c r="A97" s="3">
        <v>40632</v>
      </c>
      <c r="B97" s="9">
        <v>40632</v>
      </c>
      <c r="C97" s="5">
        <v>1.1499999999999999</v>
      </c>
      <c r="D97" s="5">
        <v>1.18</v>
      </c>
      <c r="E97" s="5">
        <v>1.1399999999999999</v>
      </c>
      <c r="F97" s="5">
        <v>1.17</v>
      </c>
      <c r="G97" s="2">
        <v>647000</v>
      </c>
      <c r="H97" s="5">
        <v>1.17</v>
      </c>
      <c r="I97" s="8">
        <v>1.17</v>
      </c>
      <c r="J97" s="8">
        <v>0.97</v>
      </c>
      <c r="K97" s="7">
        <v>0.20618556701030924</v>
      </c>
      <c r="L97" s="7">
        <v>5.2631578947368536E-2</v>
      </c>
      <c r="M97" s="19">
        <v>8.6206896551724223E-3</v>
      </c>
      <c r="N97" s="19">
        <v>0</v>
      </c>
      <c r="P97" s="7">
        <v>0.3061224489795919</v>
      </c>
    </row>
    <row r="98" spans="1:16">
      <c r="A98" s="4">
        <v>40499</v>
      </c>
      <c r="B98" s="9">
        <v>40499</v>
      </c>
      <c r="C98" s="5">
        <v>0.73</v>
      </c>
      <c r="D98" s="5">
        <v>0.79</v>
      </c>
      <c r="E98" s="5">
        <v>0.72</v>
      </c>
      <c r="F98" s="5">
        <v>0.79</v>
      </c>
      <c r="G98" s="6">
        <v>735100</v>
      </c>
      <c r="H98" s="10">
        <v>0.79</v>
      </c>
      <c r="I98" s="8">
        <v>0.76</v>
      </c>
      <c r="J98" s="8">
        <v>0.63</v>
      </c>
      <c r="K98" s="7">
        <v>0.20634920634920637</v>
      </c>
      <c r="L98" s="7">
        <v>8.3333333333333481E-2</v>
      </c>
      <c r="M98" s="19">
        <v>1.3333333333333345E-2</v>
      </c>
      <c r="N98" s="19">
        <v>0</v>
      </c>
      <c r="P98" s="7">
        <v>0.30952380952380942</v>
      </c>
    </row>
    <row r="99" spans="1:16">
      <c r="A99" s="4">
        <v>40497</v>
      </c>
      <c r="B99" s="9">
        <v>40497</v>
      </c>
      <c r="C99" s="5">
        <v>0.7</v>
      </c>
      <c r="D99" s="5">
        <v>0.75</v>
      </c>
      <c r="E99" s="5">
        <v>0.7</v>
      </c>
      <c r="F99" s="5">
        <v>0.74</v>
      </c>
      <c r="G99" s="6">
        <v>143400</v>
      </c>
      <c r="H99" s="10">
        <v>0.74</v>
      </c>
      <c r="I99" s="8">
        <v>0.75</v>
      </c>
      <c r="J99" s="8">
        <v>0.62</v>
      </c>
      <c r="K99" s="7">
        <v>0.20967741935483872</v>
      </c>
      <c r="L99" s="7">
        <v>-0.2722960151802658</v>
      </c>
      <c r="M99" s="19">
        <v>-1.3157894736842117E-2</v>
      </c>
      <c r="N99" s="19">
        <v>5.0847457627118689E-2</v>
      </c>
      <c r="P99" s="7">
        <v>0.3125</v>
      </c>
    </row>
    <row r="100" spans="1:16">
      <c r="A100" s="3">
        <v>40528</v>
      </c>
      <c r="B100" s="9">
        <v>40528</v>
      </c>
      <c r="C100" s="5">
        <v>0.87</v>
      </c>
      <c r="D100" s="5">
        <v>0.88</v>
      </c>
      <c r="E100" s="5">
        <v>0.86</v>
      </c>
      <c r="F100" s="5">
        <v>0.88</v>
      </c>
      <c r="G100" s="2">
        <v>465500</v>
      </c>
      <c r="H100" s="5">
        <v>0.88</v>
      </c>
      <c r="I100" s="8">
        <v>0.86</v>
      </c>
      <c r="J100" s="8">
        <v>0.71</v>
      </c>
      <c r="K100" s="7">
        <v>0.21126760563380287</v>
      </c>
      <c r="L100" s="7">
        <v>0.26760563380281727</v>
      </c>
      <c r="M100" s="19">
        <v>2.3809523809523832E-2</v>
      </c>
      <c r="N100" s="19">
        <v>-1.3888888888888902E-2</v>
      </c>
      <c r="P100" s="7">
        <v>0.32</v>
      </c>
    </row>
    <row r="101" spans="1:16">
      <c r="A101" s="3">
        <v>40512</v>
      </c>
      <c r="B101" s="9">
        <v>40512</v>
      </c>
      <c r="C101" s="5">
        <v>0.77</v>
      </c>
      <c r="D101" s="5">
        <v>0.77</v>
      </c>
      <c r="E101" s="5">
        <v>0.72</v>
      </c>
      <c r="F101" s="5">
        <v>0.76</v>
      </c>
      <c r="G101" s="2">
        <v>227900</v>
      </c>
      <c r="H101" s="5">
        <v>0.76</v>
      </c>
      <c r="I101" s="8">
        <v>0.81</v>
      </c>
      <c r="J101" s="8">
        <v>0.66800000000000004</v>
      </c>
      <c r="K101" s="7">
        <v>0.21257485029940121</v>
      </c>
      <c r="L101" s="7">
        <v>-6.4670658682634774E-2</v>
      </c>
      <c r="M101" s="19">
        <v>0</v>
      </c>
      <c r="N101" s="19">
        <v>1.2121212121212132E-2</v>
      </c>
      <c r="P101" s="7">
        <v>0.32467532467532467</v>
      </c>
    </row>
    <row r="102" spans="1:16">
      <c r="A102" s="4">
        <v>40505</v>
      </c>
      <c r="B102" s="9">
        <v>40505</v>
      </c>
      <c r="C102" s="5">
        <v>0.76</v>
      </c>
      <c r="D102" s="5">
        <v>0.77</v>
      </c>
      <c r="E102" s="5">
        <v>0.76</v>
      </c>
      <c r="F102" s="5">
        <v>0.77</v>
      </c>
      <c r="G102" s="6">
        <v>142600</v>
      </c>
      <c r="H102" s="10">
        <v>0.77</v>
      </c>
      <c r="I102" s="8">
        <v>0.79</v>
      </c>
      <c r="J102" s="8">
        <v>0.65</v>
      </c>
      <c r="K102" s="7">
        <v>0.2153846153846154</v>
      </c>
      <c r="L102" s="7">
        <v>7.6923076923076927E-2</v>
      </c>
      <c r="M102" s="19">
        <v>1.2820512820512832E-2</v>
      </c>
      <c r="N102" s="19">
        <v>0</v>
      </c>
      <c r="P102" s="7">
        <v>0.32653061224489804</v>
      </c>
    </row>
    <row r="103" spans="1:16">
      <c r="A103" s="4">
        <v>40506</v>
      </c>
      <c r="B103" s="9">
        <v>40506</v>
      </c>
      <c r="C103" s="5">
        <v>0.77</v>
      </c>
      <c r="D103" s="5">
        <v>0.77</v>
      </c>
      <c r="E103" s="5">
        <v>0.75</v>
      </c>
      <c r="F103" s="5">
        <v>0.76</v>
      </c>
      <c r="G103" s="6">
        <v>114200</v>
      </c>
      <c r="H103" s="10">
        <v>0.76</v>
      </c>
      <c r="I103" s="8">
        <v>0.79</v>
      </c>
      <c r="J103" s="8">
        <v>0.65</v>
      </c>
      <c r="K103" s="7">
        <v>0.2153846153846154</v>
      </c>
      <c r="L103" s="7">
        <v>0</v>
      </c>
      <c r="M103" s="19">
        <v>0</v>
      </c>
      <c r="N103" s="19">
        <v>0</v>
      </c>
      <c r="P103" s="7">
        <v>0.33333333333333348</v>
      </c>
    </row>
    <row r="104" spans="1:16">
      <c r="A104" s="4">
        <v>40435</v>
      </c>
      <c r="B104" s="9">
        <v>40435</v>
      </c>
      <c r="C104" s="5">
        <v>0.56999999999999995</v>
      </c>
      <c r="D104" s="5">
        <v>0.56999999999999995</v>
      </c>
      <c r="E104" s="5">
        <v>0.56999999999999995</v>
      </c>
      <c r="F104" s="5">
        <v>0.56999999999999995</v>
      </c>
      <c r="G104" s="6">
        <v>345100</v>
      </c>
      <c r="H104" s="10">
        <v>0.56999999999999995</v>
      </c>
      <c r="I104" s="8">
        <v>0.56000000000000005</v>
      </c>
      <c r="J104" s="8">
        <v>0.46</v>
      </c>
      <c r="K104" s="7">
        <v>0.21739130434782614</v>
      </c>
      <c r="L104" s="7">
        <v>0.25</v>
      </c>
      <c r="M104" s="19">
        <v>3.703703703703707E-2</v>
      </c>
      <c r="N104" s="19">
        <v>0</v>
      </c>
      <c r="P104" s="7">
        <v>0.34146341463414631</v>
      </c>
    </row>
    <row r="105" spans="1:16">
      <c r="A105" s="4">
        <v>40436</v>
      </c>
      <c r="B105" s="9">
        <v>40436</v>
      </c>
      <c r="C105" s="5">
        <v>0.56000000000000005</v>
      </c>
      <c r="D105" s="5">
        <v>0.56000000000000005</v>
      </c>
      <c r="E105" s="5">
        <v>0.55000000000000004</v>
      </c>
      <c r="F105" s="5">
        <v>0.56000000000000005</v>
      </c>
      <c r="G105" s="6">
        <v>232500</v>
      </c>
      <c r="H105" s="10">
        <v>0.56000000000000005</v>
      </c>
      <c r="I105" s="8">
        <v>0.56000000000000005</v>
      </c>
      <c r="J105" s="8">
        <v>0.46</v>
      </c>
      <c r="K105" s="7">
        <v>0.21739130434782614</v>
      </c>
      <c r="L105" s="7">
        <v>0</v>
      </c>
      <c r="M105" s="19">
        <v>0</v>
      </c>
      <c r="N105" s="19">
        <v>0</v>
      </c>
      <c r="P105" s="7">
        <v>0.34426229508196715</v>
      </c>
    </row>
    <row r="106" spans="1:16">
      <c r="A106" s="3">
        <v>40687</v>
      </c>
      <c r="B106" s="9">
        <v>40687</v>
      </c>
      <c r="C106" s="5">
        <v>1.47</v>
      </c>
      <c r="D106" s="5">
        <v>1.49</v>
      </c>
      <c r="E106" s="5">
        <v>1.4</v>
      </c>
      <c r="F106" s="5">
        <v>1.47</v>
      </c>
      <c r="G106" s="2">
        <v>864400</v>
      </c>
      <c r="H106" s="5">
        <v>1.47</v>
      </c>
      <c r="I106" s="8">
        <v>1.45</v>
      </c>
      <c r="J106" s="8">
        <v>1.19</v>
      </c>
      <c r="K106" s="7">
        <v>0.21848739495798322</v>
      </c>
      <c r="L106" s="7">
        <v>0.13993423456339082</v>
      </c>
      <c r="M106" s="19">
        <v>1.3986013986014E-2</v>
      </c>
      <c r="N106" s="19">
        <v>-8.3333333333333419E-3</v>
      </c>
      <c r="P106" s="7">
        <v>0.34482758620689646</v>
      </c>
    </row>
    <row r="107" spans="1:16">
      <c r="A107" s="4">
        <v>40501</v>
      </c>
      <c r="B107" s="9">
        <v>40501</v>
      </c>
      <c r="C107" s="5">
        <v>0.79</v>
      </c>
      <c r="D107" s="5">
        <v>0.79</v>
      </c>
      <c r="E107" s="5">
        <v>0.73</v>
      </c>
      <c r="F107" s="5">
        <v>0.75</v>
      </c>
      <c r="G107" s="6">
        <v>443200</v>
      </c>
      <c r="H107" s="10">
        <v>0.75</v>
      </c>
      <c r="I107" s="8">
        <v>0.78</v>
      </c>
      <c r="J107" s="8">
        <v>0.64</v>
      </c>
      <c r="K107" s="7">
        <v>0.21875</v>
      </c>
      <c r="L107" s="7">
        <v>-1.5624999999999943E-2</v>
      </c>
      <c r="M107" s="19">
        <v>1.2987012987012998E-2</v>
      </c>
      <c r="N107" s="19">
        <v>1.5873015873015886E-2</v>
      </c>
      <c r="P107" s="7">
        <v>0.34482758620689669</v>
      </c>
    </row>
    <row r="108" spans="1:16">
      <c r="A108" s="3">
        <v>40609</v>
      </c>
      <c r="B108" s="9">
        <v>40609</v>
      </c>
      <c r="C108" s="5">
        <v>1.1399999999999999</v>
      </c>
      <c r="D108" s="5">
        <v>1.1399999999999999</v>
      </c>
      <c r="E108" s="5">
        <v>1.1000000000000001</v>
      </c>
      <c r="F108" s="5">
        <v>1.1200000000000001</v>
      </c>
      <c r="G108" s="2">
        <v>585600</v>
      </c>
      <c r="H108" s="5">
        <v>1.1200000000000001</v>
      </c>
      <c r="I108" s="8">
        <v>1.17</v>
      </c>
      <c r="J108" s="8">
        <v>0.96</v>
      </c>
      <c r="K108" s="7">
        <v>0.21875</v>
      </c>
      <c r="L108" s="7">
        <v>-1.0416666666666638E-2</v>
      </c>
      <c r="M108" s="19">
        <v>8.6206896551724223E-3</v>
      </c>
      <c r="N108" s="19">
        <v>1.0526315789473694E-2</v>
      </c>
      <c r="P108" s="7">
        <v>0.35064935064935066</v>
      </c>
    </row>
    <row r="109" spans="1:16">
      <c r="A109" s="3">
        <v>40606</v>
      </c>
      <c r="B109" s="9">
        <v>40606</v>
      </c>
      <c r="C109" s="5">
        <v>1.1499999999999999</v>
      </c>
      <c r="D109" s="5">
        <v>1.1499999999999999</v>
      </c>
      <c r="E109" s="5">
        <v>1.1200000000000001</v>
      </c>
      <c r="F109" s="5">
        <v>1.1200000000000001</v>
      </c>
      <c r="G109" s="2">
        <v>1219800</v>
      </c>
      <c r="H109" s="5">
        <v>1.1200000000000001</v>
      </c>
      <c r="I109" s="8">
        <v>1.1599999999999999</v>
      </c>
      <c r="J109" s="8">
        <v>0.95</v>
      </c>
      <c r="K109" s="7">
        <v>0.22105263157894733</v>
      </c>
      <c r="L109" s="7">
        <v>-5.5502392344497664E-2</v>
      </c>
      <c r="M109" s="19">
        <v>0</v>
      </c>
      <c r="N109" s="19">
        <v>1.0638297872340436E-2</v>
      </c>
      <c r="P109" s="7">
        <v>0.35245901639344257</v>
      </c>
    </row>
    <row r="110" spans="1:16">
      <c r="A110" s="4">
        <v>40500</v>
      </c>
      <c r="B110" s="9">
        <v>40500</v>
      </c>
      <c r="C110" s="5">
        <v>0.8</v>
      </c>
      <c r="D110" s="5">
        <v>0.8</v>
      </c>
      <c r="E110" s="5">
        <v>0.75</v>
      </c>
      <c r="F110" s="5">
        <v>0.78</v>
      </c>
      <c r="G110" s="6">
        <v>446800</v>
      </c>
      <c r="H110" s="10">
        <v>0.78</v>
      </c>
      <c r="I110" s="8">
        <v>0.77</v>
      </c>
      <c r="J110" s="8">
        <v>0.63</v>
      </c>
      <c r="K110" s="7">
        <v>0.22222222222222224</v>
      </c>
      <c r="L110" s="7">
        <v>7.6923076923076913E-2</v>
      </c>
      <c r="M110" s="19">
        <v>1.3157894736842117E-2</v>
      </c>
      <c r="N110" s="19">
        <v>0</v>
      </c>
      <c r="P110" s="7">
        <v>0.35344827586206912</v>
      </c>
    </row>
    <row r="111" spans="1:16">
      <c r="A111" s="3">
        <v>40529</v>
      </c>
      <c r="B111" s="9">
        <v>40529</v>
      </c>
      <c r="C111" s="5">
        <v>0.87</v>
      </c>
      <c r="D111" s="5">
        <v>0.89</v>
      </c>
      <c r="E111" s="5">
        <v>0.87</v>
      </c>
      <c r="F111" s="5">
        <v>0.88</v>
      </c>
      <c r="G111" s="2">
        <v>393200</v>
      </c>
      <c r="H111" s="5">
        <v>0.88</v>
      </c>
      <c r="I111" s="8">
        <v>0.87</v>
      </c>
      <c r="J111" s="8">
        <v>0.71</v>
      </c>
      <c r="K111" s="7">
        <v>0.2253521126760564</v>
      </c>
      <c r="L111" s="7">
        <v>6.6666666666666693E-2</v>
      </c>
      <c r="M111" s="19">
        <v>1.1627906976744196E-2</v>
      </c>
      <c r="N111" s="19">
        <v>0</v>
      </c>
      <c r="P111" s="7">
        <v>0.35537190082644626</v>
      </c>
    </row>
    <row r="112" spans="1:16">
      <c r="A112" s="4">
        <v>40511</v>
      </c>
      <c r="B112" s="9">
        <v>40511</v>
      </c>
      <c r="C112" s="5">
        <v>0.79</v>
      </c>
      <c r="D112" s="5">
        <v>0.8</v>
      </c>
      <c r="E112" s="5">
        <v>0.75</v>
      </c>
      <c r="F112" s="5">
        <v>0.77</v>
      </c>
      <c r="G112" s="6">
        <v>266100</v>
      </c>
      <c r="H112" s="10">
        <v>0.77</v>
      </c>
      <c r="I112" s="8">
        <v>0.81</v>
      </c>
      <c r="J112" s="8">
        <v>0.66</v>
      </c>
      <c r="K112" s="7">
        <v>0.22727272727272729</v>
      </c>
      <c r="L112" s="7">
        <v>-7.6704545454545525E-2</v>
      </c>
      <c r="M112" s="19">
        <v>0</v>
      </c>
      <c r="N112" s="19">
        <v>1.5384615384615398E-2</v>
      </c>
      <c r="P112" s="7">
        <v>0.35652173913043494</v>
      </c>
    </row>
    <row r="113" spans="1:16">
      <c r="A113" s="3">
        <v>40661</v>
      </c>
      <c r="B113" s="9">
        <v>40661</v>
      </c>
      <c r="C113" s="5">
        <v>1.29</v>
      </c>
      <c r="D113" s="5">
        <v>1.32</v>
      </c>
      <c r="E113" s="5">
        <v>1.28</v>
      </c>
      <c r="F113" s="5">
        <v>1.32</v>
      </c>
      <c r="G113" s="2">
        <v>376300</v>
      </c>
      <c r="H113" s="5">
        <v>1.32</v>
      </c>
      <c r="I113" s="8">
        <v>1.45</v>
      </c>
      <c r="J113" s="8">
        <v>1.18</v>
      </c>
      <c r="K113" s="7">
        <v>0.22881355932203393</v>
      </c>
      <c r="L113" s="7">
        <v>-0.15117550574084204</v>
      </c>
      <c r="M113" s="19">
        <v>-6.8493150684931572E-3</v>
      </c>
      <c r="N113" s="19">
        <v>2.6086956521739157E-2</v>
      </c>
      <c r="P113" s="7">
        <v>0.359375</v>
      </c>
    </row>
    <row r="114" spans="1:16">
      <c r="A114" s="4">
        <v>40507</v>
      </c>
      <c r="B114" s="9">
        <v>40507</v>
      </c>
      <c r="C114" s="5">
        <v>0.78</v>
      </c>
      <c r="D114" s="5">
        <v>0.78</v>
      </c>
      <c r="E114" s="5">
        <v>0.76</v>
      </c>
      <c r="F114" s="5">
        <v>0.78</v>
      </c>
      <c r="G114" s="6">
        <v>69500</v>
      </c>
      <c r="H114" s="10">
        <v>0.78</v>
      </c>
      <c r="I114" s="8">
        <v>0.8</v>
      </c>
      <c r="J114" s="8">
        <v>0.65</v>
      </c>
      <c r="K114" s="7">
        <v>0.23076923076923078</v>
      </c>
      <c r="L114" s="7">
        <v>7.1428571428571425E-2</v>
      </c>
      <c r="M114" s="19">
        <v>1.2658227848101276E-2</v>
      </c>
      <c r="N114" s="19">
        <v>0</v>
      </c>
      <c r="P114" s="7">
        <v>0.36065573770491799</v>
      </c>
    </row>
    <row r="115" spans="1:16">
      <c r="A115" s="3">
        <v>40541</v>
      </c>
      <c r="B115" s="9">
        <v>40541</v>
      </c>
      <c r="C115" s="5">
        <v>0.83</v>
      </c>
      <c r="D115" s="5">
        <v>0.84</v>
      </c>
      <c r="E115" s="5">
        <v>0.81</v>
      </c>
      <c r="F115" s="5">
        <v>0.81</v>
      </c>
      <c r="G115" s="2">
        <v>232100</v>
      </c>
      <c r="H115" s="5">
        <v>0.81</v>
      </c>
      <c r="I115" s="8">
        <v>0.9</v>
      </c>
      <c r="J115" s="8">
        <v>0.73</v>
      </c>
      <c r="K115" s="7">
        <v>0.23287671232876719</v>
      </c>
      <c r="L115" s="7">
        <v>-6.8493150684931434E-2</v>
      </c>
      <c r="M115" s="19">
        <v>0</v>
      </c>
      <c r="N115" s="19">
        <v>1.3888888888888902E-2</v>
      </c>
      <c r="P115" s="7">
        <v>0.36206896551724155</v>
      </c>
    </row>
    <row r="116" spans="1:16">
      <c r="A116" s="3">
        <v>40578</v>
      </c>
      <c r="B116" s="9">
        <v>40578</v>
      </c>
      <c r="C116" s="5">
        <v>0.99</v>
      </c>
      <c r="D116" s="5">
        <v>0.99</v>
      </c>
      <c r="E116" s="5">
        <v>0.98</v>
      </c>
      <c r="F116" s="5">
        <v>0.98</v>
      </c>
      <c r="G116" s="2">
        <v>155100</v>
      </c>
      <c r="H116" s="5">
        <v>0.98</v>
      </c>
      <c r="I116" s="8">
        <v>0.95</v>
      </c>
      <c r="J116" s="8">
        <v>0.77</v>
      </c>
      <c r="K116" s="7">
        <v>0.23376623376623368</v>
      </c>
      <c r="L116" s="7">
        <v>0.21558441558441505</v>
      </c>
      <c r="M116" s="19">
        <v>2.1505376344085919E-2</v>
      </c>
      <c r="N116" s="19">
        <v>-1.2820512820512832E-2</v>
      </c>
      <c r="P116" s="7">
        <v>0.36734693877551033</v>
      </c>
    </row>
    <row r="117" spans="1:16">
      <c r="A117" s="3">
        <v>40605</v>
      </c>
      <c r="B117" s="9">
        <v>40605</v>
      </c>
      <c r="C117" s="5">
        <v>1.1399999999999999</v>
      </c>
      <c r="D117" s="5">
        <v>1.17</v>
      </c>
      <c r="E117" s="5">
        <v>1.1100000000000001</v>
      </c>
      <c r="F117" s="5">
        <v>1.1299999999999999</v>
      </c>
      <c r="G117" s="2">
        <v>2913600</v>
      </c>
      <c r="H117" s="5">
        <v>1.1299999999999999</v>
      </c>
      <c r="I117" s="8">
        <v>1.1599999999999999</v>
      </c>
      <c r="J117" s="8">
        <v>0.94</v>
      </c>
      <c r="K117" s="7">
        <v>0.23404255319148934</v>
      </c>
      <c r="L117" s="7">
        <v>-1.0638297872339877E-2</v>
      </c>
      <c r="M117" s="19">
        <v>8.6956521739130523E-3</v>
      </c>
      <c r="N117" s="19">
        <v>1.0752688172042901E-2</v>
      </c>
      <c r="P117" s="7">
        <v>0.37068965517241398</v>
      </c>
    </row>
    <row r="118" spans="1:16">
      <c r="A118" s="3">
        <v>40688</v>
      </c>
      <c r="B118" s="9">
        <v>40688</v>
      </c>
      <c r="C118" s="5">
        <v>1.45</v>
      </c>
      <c r="D118" s="5">
        <v>1.46</v>
      </c>
      <c r="E118" s="5">
        <v>1.41</v>
      </c>
      <c r="F118" s="5">
        <v>1.44</v>
      </c>
      <c r="G118" s="2">
        <v>554800</v>
      </c>
      <c r="H118" s="5">
        <v>1.44</v>
      </c>
      <c r="I118" s="8">
        <v>1.47</v>
      </c>
      <c r="J118" s="8">
        <v>1.19</v>
      </c>
      <c r="K118" s="7">
        <v>0.23529411764705885</v>
      </c>
      <c r="L118" s="7">
        <v>7.69230769230769E-2</v>
      </c>
      <c r="M118" s="19">
        <v>1.3793103448275874E-2</v>
      </c>
      <c r="N118" s="19">
        <v>0</v>
      </c>
      <c r="P118" s="7">
        <v>0.37606837606837623</v>
      </c>
    </row>
    <row r="119" spans="1:16">
      <c r="A119" s="3">
        <v>40533</v>
      </c>
      <c r="B119" s="9">
        <v>40533</v>
      </c>
      <c r="C119" s="5">
        <v>0.87</v>
      </c>
      <c r="D119" s="5">
        <v>0.88</v>
      </c>
      <c r="E119" s="5">
        <v>0.86</v>
      </c>
      <c r="F119" s="5">
        <v>0.86</v>
      </c>
      <c r="G119" s="2">
        <v>350300</v>
      </c>
      <c r="H119" s="5">
        <v>0.86</v>
      </c>
      <c r="I119" s="8">
        <v>0.89</v>
      </c>
      <c r="J119" s="8">
        <v>0.72</v>
      </c>
      <c r="K119" s="7">
        <v>0.23611111111111119</v>
      </c>
      <c r="L119" s="7">
        <v>-1.3888888888888853E-2</v>
      </c>
      <c r="M119" s="19">
        <v>1.1363636363636374E-2</v>
      </c>
      <c r="N119" s="19">
        <v>1.4084507042253534E-2</v>
      </c>
      <c r="P119" s="7">
        <v>0.37647058823529406</v>
      </c>
    </row>
    <row r="120" spans="1:16">
      <c r="A120" s="3">
        <v>40534</v>
      </c>
      <c r="B120" s="9">
        <v>40534</v>
      </c>
      <c r="C120" s="5">
        <v>0.86</v>
      </c>
      <c r="D120" s="5">
        <v>0.86</v>
      </c>
      <c r="E120" s="5">
        <v>0.82</v>
      </c>
      <c r="F120" s="5">
        <v>0.85</v>
      </c>
      <c r="G120" s="2">
        <v>4198000</v>
      </c>
      <c r="H120" s="5">
        <v>0.85</v>
      </c>
      <c r="I120" s="8">
        <v>0.89</v>
      </c>
      <c r="J120" s="8">
        <v>0.72</v>
      </c>
      <c r="K120" s="7">
        <v>0.23611111111111119</v>
      </c>
      <c r="L120" s="7">
        <v>0</v>
      </c>
      <c r="M120" s="19">
        <v>0</v>
      </c>
      <c r="N120" s="19">
        <v>0</v>
      </c>
      <c r="P120" s="7">
        <v>0.37815126050420167</v>
      </c>
    </row>
    <row r="121" spans="1:16">
      <c r="A121" s="3">
        <v>40604</v>
      </c>
      <c r="B121" s="9">
        <v>40604</v>
      </c>
      <c r="C121" s="5">
        <v>1.04</v>
      </c>
      <c r="D121" s="5">
        <v>1.1100000000000001</v>
      </c>
      <c r="E121" s="5">
        <v>1.04</v>
      </c>
      <c r="F121" s="5">
        <v>1.0900000000000001</v>
      </c>
      <c r="G121" s="2">
        <v>2011800</v>
      </c>
      <c r="H121" s="5">
        <v>1.0900000000000001</v>
      </c>
      <c r="I121" s="8">
        <v>1.1499999999999999</v>
      </c>
      <c r="J121" s="8">
        <v>0.93</v>
      </c>
      <c r="K121" s="7">
        <v>0.23655913978494608</v>
      </c>
      <c r="L121" s="7">
        <v>-5.3763440860215145E-2</v>
      </c>
      <c r="M121" s="19">
        <v>0</v>
      </c>
      <c r="N121" s="19">
        <v>1.0869565217391313E-2</v>
      </c>
      <c r="P121" s="7">
        <v>0.37962962962962954</v>
      </c>
    </row>
    <row r="122" spans="1:16">
      <c r="A122" s="3">
        <v>40532</v>
      </c>
      <c r="B122" s="9">
        <v>40532</v>
      </c>
      <c r="C122" s="5">
        <v>0.88</v>
      </c>
      <c r="D122" s="5">
        <v>0.88</v>
      </c>
      <c r="E122" s="5">
        <v>0.87</v>
      </c>
      <c r="F122" s="5">
        <v>0.88</v>
      </c>
      <c r="G122" s="2">
        <v>297700</v>
      </c>
      <c r="H122" s="5">
        <v>0.88</v>
      </c>
      <c r="I122" s="8">
        <v>0.88</v>
      </c>
      <c r="J122" s="8">
        <v>0.71</v>
      </c>
      <c r="K122" s="7">
        <v>0.23943661971830993</v>
      </c>
      <c r="L122" s="7">
        <v>6.25E-2</v>
      </c>
      <c r="M122" s="19">
        <v>1.1494252873563229E-2</v>
      </c>
      <c r="N122" s="19">
        <v>0</v>
      </c>
      <c r="P122" s="7">
        <v>0.38181818181818172</v>
      </c>
    </row>
    <row r="123" spans="1:16">
      <c r="A123" s="4">
        <v>40508</v>
      </c>
      <c r="B123" s="9">
        <v>40508</v>
      </c>
      <c r="C123" s="5">
        <v>0.78</v>
      </c>
      <c r="D123" s="5">
        <v>0.8</v>
      </c>
      <c r="E123" s="5">
        <v>0.78</v>
      </c>
      <c r="F123" s="5">
        <v>0.8</v>
      </c>
      <c r="G123" s="6">
        <v>212900</v>
      </c>
      <c r="H123" s="10">
        <v>0.8</v>
      </c>
      <c r="I123" s="8">
        <v>0.81</v>
      </c>
      <c r="J123" s="8">
        <v>0.65</v>
      </c>
      <c r="K123" s="7">
        <v>0.2461538461538462</v>
      </c>
      <c r="L123" s="7">
        <v>6.6666666666666791E-2</v>
      </c>
      <c r="M123" s="19">
        <v>1.2500000000000001E-2</v>
      </c>
      <c r="N123" s="19">
        <v>0</v>
      </c>
      <c r="P123" s="7">
        <v>0.38260869565217409</v>
      </c>
    </row>
    <row r="124" spans="1:16">
      <c r="A124" s="3">
        <v>40749</v>
      </c>
      <c r="B124" s="9">
        <v>40749</v>
      </c>
      <c r="C124" s="5">
        <v>1.6</v>
      </c>
      <c r="D124" s="5">
        <v>1.61</v>
      </c>
      <c r="E124" s="5">
        <v>1.58</v>
      </c>
      <c r="F124" s="5">
        <v>1.58</v>
      </c>
      <c r="G124" s="2">
        <v>158900</v>
      </c>
      <c r="H124" s="5">
        <v>1.58</v>
      </c>
      <c r="I124" s="8">
        <v>1.71</v>
      </c>
      <c r="J124" s="8">
        <v>1.37</v>
      </c>
      <c r="K124" s="7">
        <v>0.24817518248175169</v>
      </c>
      <c r="L124" s="7">
        <v>-0.17481751824817543</v>
      </c>
      <c r="M124" s="19">
        <v>-1.1560693641618507E-2</v>
      </c>
      <c r="N124" s="19">
        <v>3.0075187969924838E-2</v>
      </c>
      <c r="P124" s="7">
        <v>0.38461538461538458</v>
      </c>
    </row>
    <row r="125" spans="1:16">
      <c r="A125" s="3">
        <v>40535</v>
      </c>
      <c r="B125" s="9">
        <v>40535</v>
      </c>
      <c r="C125" s="5">
        <v>0.84</v>
      </c>
      <c r="D125" s="5">
        <v>0.85</v>
      </c>
      <c r="E125" s="5">
        <v>0.84</v>
      </c>
      <c r="F125" s="5">
        <v>0.85</v>
      </c>
      <c r="G125" s="2">
        <v>365800</v>
      </c>
      <c r="H125" s="5">
        <v>0.85</v>
      </c>
      <c r="I125" s="8">
        <v>0.9</v>
      </c>
      <c r="J125" s="8">
        <v>0.72</v>
      </c>
      <c r="K125" s="7">
        <v>0.25</v>
      </c>
      <c r="L125" s="7">
        <v>5.8823529411764594E-2</v>
      </c>
      <c r="M125" s="19">
        <v>1.1235955056179785E-2</v>
      </c>
      <c r="N125" s="19">
        <v>0</v>
      </c>
      <c r="P125" s="7">
        <v>0.38961038961038968</v>
      </c>
    </row>
    <row r="126" spans="1:16">
      <c r="A126" s="3">
        <v>40536</v>
      </c>
      <c r="B126" s="9">
        <v>40536</v>
      </c>
      <c r="C126" s="5">
        <v>0.85</v>
      </c>
      <c r="D126" s="5">
        <v>0.85</v>
      </c>
      <c r="E126" s="5">
        <v>0.83</v>
      </c>
      <c r="F126" s="5">
        <v>0.83</v>
      </c>
      <c r="G126" s="2">
        <v>737400</v>
      </c>
      <c r="H126" s="5">
        <v>0.83</v>
      </c>
      <c r="I126" s="8">
        <v>0.9</v>
      </c>
      <c r="J126" s="8">
        <v>0.72</v>
      </c>
      <c r="K126" s="7">
        <v>0.25</v>
      </c>
      <c r="L126" s="7">
        <v>0</v>
      </c>
      <c r="M126" s="19">
        <v>0</v>
      </c>
      <c r="N126" s="19">
        <v>0</v>
      </c>
      <c r="P126" s="7">
        <v>0.39130434782608714</v>
      </c>
    </row>
    <row r="127" spans="1:16">
      <c r="A127" s="3">
        <v>40603</v>
      </c>
      <c r="B127" s="9">
        <v>40603</v>
      </c>
      <c r="C127" s="5">
        <v>1.03</v>
      </c>
      <c r="D127" s="5">
        <v>1.06</v>
      </c>
      <c r="E127" s="5">
        <v>0.99</v>
      </c>
      <c r="F127" s="5">
        <v>1.04</v>
      </c>
      <c r="G127" s="2">
        <v>782200</v>
      </c>
      <c r="H127" s="5">
        <v>1.04</v>
      </c>
      <c r="I127" s="8">
        <v>1.1499999999999999</v>
      </c>
      <c r="J127" s="8">
        <v>0.92</v>
      </c>
      <c r="K127" s="7">
        <v>0.25</v>
      </c>
      <c r="L127" s="7">
        <v>-0.17592592592592612</v>
      </c>
      <c r="M127" s="19">
        <v>-8.6206896551724223E-3</v>
      </c>
      <c r="N127" s="19">
        <v>3.3707865168539353E-2</v>
      </c>
      <c r="P127" s="7">
        <v>0.39316239316239315</v>
      </c>
    </row>
    <row r="128" spans="1:16">
      <c r="A128" s="3">
        <v>40709</v>
      </c>
      <c r="B128" s="9">
        <v>40709</v>
      </c>
      <c r="C128" s="5">
        <v>1.46</v>
      </c>
      <c r="D128" s="5">
        <v>1.46</v>
      </c>
      <c r="E128" s="5">
        <v>1.38</v>
      </c>
      <c r="F128" s="5">
        <v>1.38</v>
      </c>
      <c r="G128" s="2">
        <v>522600</v>
      </c>
      <c r="H128" s="5">
        <v>1.38</v>
      </c>
      <c r="I128" s="8">
        <v>1.63</v>
      </c>
      <c r="J128" s="8">
        <v>1.3</v>
      </c>
      <c r="K128" s="7">
        <v>0.25384615384615372</v>
      </c>
      <c r="L128" s="7">
        <v>-9.743589743589752E-2</v>
      </c>
      <c r="M128" s="19">
        <v>-6.0975609756097615E-3</v>
      </c>
      <c r="N128" s="19">
        <v>1.5625E-2</v>
      </c>
      <c r="P128" s="7">
        <v>0.40336134453781514</v>
      </c>
    </row>
    <row r="129" spans="1:16">
      <c r="A129" s="3">
        <v>40710</v>
      </c>
      <c r="B129" s="9">
        <v>40710</v>
      </c>
      <c r="C129" s="5">
        <v>1.37</v>
      </c>
      <c r="D129" s="5">
        <v>1.37</v>
      </c>
      <c r="E129" s="5">
        <v>1.28</v>
      </c>
      <c r="F129" s="5">
        <v>1.29</v>
      </c>
      <c r="G129" s="2">
        <v>1944000</v>
      </c>
      <c r="H129" s="5">
        <v>1.29</v>
      </c>
      <c r="I129" s="8">
        <v>1.63</v>
      </c>
      <c r="J129" s="8">
        <v>1.3</v>
      </c>
      <c r="K129" s="7">
        <v>0.25384615384615372</v>
      </c>
      <c r="L129" s="7">
        <v>0</v>
      </c>
      <c r="M129" s="19">
        <v>0</v>
      </c>
      <c r="N129" s="19">
        <v>0</v>
      </c>
      <c r="P129" s="7">
        <v>0.40740740740740733</v>
      </c>
    </row>
    <row r="130" spans="1:16">
      <c r="A130" s="4">
        <v>40449</v>
      </c>
      <c r="B130" s="9">
        <v>40449</v>
      </c>
      <c r="C130" s="5">
        <v>0.54</v>
      </c>
      <c r="D130" s="5">
        <v>0.56000000000000005</v>
      </c>
      <c r="E130" s="5">
        <v>0.53</v>
      </c>
      <c r="F130" s="5">
        <v>0.53</v>
      </c>
      <c r="G130" s="6">
        <v>119400</v>
      </c>
      <c r="H130" s="10">
        <v>0.53</v>
      </c>
      <c r="I130" s="8">
        <v>0.59</v>
      </c>
      <c r="J130" s="8">
        <v>0.47</v>
      </c>
      <c r="K130" s="7">
        <v>0.25531914893617019</v>
      </c>
      <c r="L130" s="7">
        <v>-9.6563011456628128E-2</v>
      </c>
      <c r="M130" s="19">
        <v>0</v>
      </c>
      <c r="N130" s="19">
        <v>2.1739130434782507E-2</v>
      </c>
      <c r="P130" s="7">
        <v>0.41129032258064518</v>
      </c>
    </row>
    <row r="131" spans="1:16">
      <c r="A131" s="4">
        <v>40450</v>
      </c>
      <c r="B131" s="9">
        <v>40450</v>
      </c>
      <c r="C131" s="5">
        <v>0.55000000000000004</v>
      </c>
      <c r="D131" s="5">
        <v>0.56000000000000005</v>
      </c>
      <c r="E131" s="5">
        <v>0.54</v>
      </c>
      <c r="F131" s="5">
        <v>0.55000000000000004</v>
      </c>
      <c r="G131" s="6">
        <v>451400</v>
      </c>
      <c r="H131" s="10">
        <v>0.55000000000000004</v>
      </c>
      <c r="I131" s="8">
        <v>0.59</v>
      </c>
      <c r="J131" s="8">
        <v>0.47</v>
      </c>
      <c r="K131" s="7">
        <v>0.25531914893617019</v>
      </c>
      <c r="L131" s="7">
        <v>0</v>
      </c>
      <c r="M131" s="19">
        <v>0</v>
      </c>
      <c r="N131" s="19">
        <v>0</v>
      </c>
      <c r="P131" s="7">
        <v>0.41228070175438619</v>
      </c>
    </row>
    <row r="132" spans="1:16">
      <c r="A132" s="3">
        <v>40581</v>
      </c>
      <c r="B132" s="9">
        <v>40581</v>
      </c>
      <c r="C132" s="5">
        <v>0.98</v>
      </c>
      <c r="D132" s="5">
        <v>0.99</v>
      </c>
      <c r="E132" s="5">
        <v>0.96</v>
      </c>
      <c r="F132" s="5">
        <v>0.98</v>
      </c>
      <c r="G132" s="2">
        <v>471200</v>
      </c>
      <c r="H132" s="5">
        <v>0.98</v>
      </c>
      <c r="I132" s="8">
        <v>0.97</v>
      </c>
      <c r="J132" s="8">
        <v>0.77</v>
      </c>
      <c r="K132" s="7">
        <v>0.25974025974025966</v>
      </c>
      <c r="L132" s="7">
        <v>0.11111111111111119</v>
      </c>
      <c r="M132" s="19">
        <v>2.1052631578947389E-2</v>
      </c>
      <c r="N132" s="19">
        <v>0</v>
      </c>
      <c r="P132" s="7">
        <v>0.41509433962264142</v>
      </c>
    </row>
    <row r="133" spans="1:16">
      <c r="A133" s="4">
        <v>40442</v>
      </c>
      <c r="B133" s="9">
        <v>40442</v>
      </c>
      <c r="C133" s="5">
        <v>0.53</v>
      </c>
      <c r="D133" s="5">
        <v>0.56000000000000005</v>
      </c>
      <c r="E133" s="5">
        <v>0.53</v>
      </c>
      <c r="F133" s="5">
        <v>0.54</v>
      </c>
      <c r="G133" s="6">
        <v>95000</v>
      </c>
      <c r="H133" s="10">
        <v>0.54</v>
      </c>
      <c r="I133" s="8">
        <v>0.57999999999999996</v>
      </c>
      <c r="J133" s="8">
        <v>0.46</v>
      </c>
      <c r="K133" s="7">
        <v>0.26086956521739119</v>
      </c>
      <c r="L133" s="7">
        <v>-2.1739130434782632E-2</v>
      </c>
      <c r="M133" s="19">
        <v>1.7543859649122823E-2</v>
      </c>
      <c r="N133" s="19">
        <v>2.222222222222224E-2</v>
      </c>
      <c r="P133" s="7">
        <v>0.4166666666666668</v>
      </c>
    </row>
    <row r="134" spans="1:16">
      <c r="A134" s="4">
        <v>40443</v>
      </c>
      <c r="B134" s="9">
        <v>40443</v>
      </c>
      <c r="C134" s="5">
        <v>0.54</v>
      </c>
      <c r="D134" s="5">
        <v>0.56000000000000005</v>
      </c>
      <c r="E134" s="5">
        <v>0.53</v>
      </c>
      <c r="F134" s="5">
        <v>0.54</v>
      </c>
      <c r="G134" s="6">
        <v>179000</v>
      </c>
      <c r="H134" s="10">
        <v>0.54</v>
      </c>
      <c r="I134" s="8">
        <v>0.57999999999999996</v>
      </c>
      <c r="J134" s="8">
        <v>0.46</v>
      </c>
      <c r="K134" s="7">
        <v>0.26086956521739119</v>
      </c>
      <c r="L134" s="7">
        <v>0</v>
      </c>
      <c r="M134" s="19">
        <v>0</v>
      </c>
      <c r="N134" s="19">
        <v>0</v>
      </c>
      <c r="P134" s="7">
        <v>0.41739130434782612</v>
      </c>
    </row>
    <row r="135" spans="1:16">
      <c r="A135" s="4">
        <v>40444</v>
      </c>
      <c r="B135" s="9">
        <v>40444</v>
      </c>
      <c r="C135" s="5">
        <v>0.55000000000000004</v>
      </c>
      <c r="D135" s="5">
        <v>0.55000000000000004</v>
      </c>
      <c r="E135" s="5">
        <v>0.55000000000000004</v>
      </c>
      <c r="F135" s="5">
        <v>0.55000000000000004</v>
      </c>
      <c r="G135" s="6">
        <v>24800</v>
      </c>
      <c r="H135" s="10">
        <v>0.55000000000000004</v>
      </c>
      <c r="I135" s="8">
        <v>0.57999999999999996</v>
      </c>
      <c r="J135" s="8">
        <v>0.46</v>
      </c>
      <c r="K135" s="7">
        <v>0.26086956521739119</v>
      </c>
      <c r="L135" s="7">
        <v>0</v>
      </c>
      <c r="M135" s="19">
        <v>0</v>
      </c>
      <c r="N135" s="19">
        <v>0</v>
      </c>
      <c r="P135" s="7">
        <v>0.42168674698795178</v>
      </c>
    </row>
    <row r="136" spans="1:16">
      <c r="A136" s="4">
        <v>40445</v>
      </c>
      <c r="B136" s="9">
        <v>40445</v>
      </c>
      <c r="C136" s="5">
        <v>0.55000000000000004</v>
      </c>
      <c r="D136" s="5">
        <v>0.56000000000000005</v>
      </c>
      <c r="E136" s="5">
        <v>0.54</v>
      </c>
      <c r="F136" s="5">
        <v>0.56000000000000005</v>
      </c>
      <c r="G136" s="6">
        <v>39000</v>
      </c>
      <c r="H136" s="10">
        <v>0.56000000000000005</v>
      </c>
      <c r="I136" s="8">
        <v>0.57999999999999996</v>
      </c>
      <c r="J136" s="8">
        <v>0.46</v>
      </c>
      <c r="K136" s="7">
        <v>0.26086956521739119</v>
      </c>
      <c r="L136" s="7">
        <v>0</v>
      </c>
      <c r="M136" s="19">
        <v>0</v>
      </c>
      <c r="N136" s="19">
        <v>0</v>
      </c>
      <c r="P136" s="7">
        <v>0.42735042735042739</v>
      </c>
    </row>
    <row r="137" spans="1:16">
      <c r="A137" s="3">
        <v>40633</v>
      </c>
      <c r="B137" s="9">
        <v>40633</v>
      </c>
      <c r="C137" s="5">
        <v>1.17</v>
      </c>
      <c r="D137" s="5">
        <v>1.27</v>
      </c>
      <c r="E137" s="5">
        <v>1.1499999999999999</v>
      </c>
      <c r="F137" s="5">
        <v>1.24</v>
      </c>
      <c r="G137" s="2">
        <v>2667200</v>
      </c>
      <c r="H137" s="5">
        <v>1.24</v>
      </c>
      <c r="I137" s="8">
        <v>1.2</v>
      </c>
      <c r="J137" s="8">
        <v>0.95</v>
      </c>
      <c r="K137" s="7">
        <v>0.26315789473684209</v>
      </c>
      <c r="L137" s="7">
        <v>0.2763157894736844</v>
      </c>
      <c r="M137" s="19">
        <v>2.5641025641025664E-2</v>
      </c>
      <c r="N137" s="19">
        <v>-2.0618556701030948E-2</v>
      </c>
      <c r="P137" s="7">
        <v>0.44230769230769224</v>
      </c>
    </row>
    <row r="138" spans="1:16">
      <c r="A138" s="3">
        <v>40711</v>
      </c>
      <c r="B138" s="9">
        <v>40711</v>
      </c>
      <c r="C138" s="5">
        <v>1.3</v>
      </c>
      <c r="D138" s="5">
        <v>1.33</v>
      </c>
      <c r="E138" s="5">
        <v>1.26</v>
      </c>
      <c r="F138" s="5">
        <v>1.3</v>
      </c>
      <c r="G138" s="2">
        <v>1374500</v>
      </c>
      <c r="H138" s="5">
        <v>1.3</v>
      </c>
      <c r="I138" s="8">
        <v>1.63</v>
      </c>
      <c r="J138" s="8">
        <v>1.29</v>
      </c>
      <c r="K138" s="7">
        <v>0.26356589147286807</v>
      </c>
      <c r="L138" s="7">
        <v>3.8289875499177776E-2</v>
      </c>
      <c r="M138" s="19">
        <v>0</v>
      </c>
      <c r="N138" s="19">
        <v>-7.6923076923076988E-3</v>
      </c>
      <c r="P138" s="7">
        <v>0.44247787610619471</v>
      </c>
    </row>
    <row r="139" spans="1:16">
      <c r="A139" s="4">
        <v>40437</v>
      </c>
      <c r="B139" s="9">
        <v>40437</v>
      </c>
      <c r="C139" s="5">
        <v>0.56000000000000005</v>
      </c>
      <c r="D139" s="5">
        <v>0.56000000000000005</v>
      </c>
      <c r="E139" s="5">
        <v>0.56000000000000005</v>
      </c>
      <c r="F139" s="5">
        <v>0.56000000000000005</v>
      </c>
      <c r="G139" s="6">
        <v>5000</v>
      </c>
      <c r="H139" s="10">
        <v>0.56000000000000005</v>
      </c>
      <c r="I139" s="8">
        <v>0.56999999999999995</v>
      </c>
      <c r="J139" s="8">
        <v>0.45</v>
      </c>
      <c r="K139" s="7">
        <v>0.26666666666666655</v>
      </c>
      <c r="L139" s="7">
        <v>0.22666666666666585</v>
      </c>
      <c r="M139" s="19">
        <v>1.7857142857142672E-2</v>
      </c>
      <c r="N139" s="19">
        <v>-2.1739130434782625E-2</v>
      </c>
      <c r="P139" s="7">
        <v>0.44347826086956527</v>
      </c>
    </row>
    <row r="140" spans="1:16">
      <c r="A140" s="4">
        <v>40438</v>
      </c>
      <c r="B140" s="9">
        <v>40438</v>
      </c>
      <c r="C140" s="5">
        <v>0.55000000000000004</v>
      </c>
      <c r="D140" s="5">
        <v>0.55000000000000004</v>
      </c>
      <c r="E140" s="5">
        <v>0.54</v>
      </c>
      <c r="F140" s="5">
        <v>0.55000000000000004</v>
      </c>
      <c r="G140" s="6">
        <v>53000</v>
      </c>
      <c r="H140" s="10">
        <v>0.55000000000000004</v>
      </c>
      <c r="I140" s="8">
        <v>0.56999999999999995</v>
      </c>
      <c r="J140" s="8">
        <v>0.45</v>
      </c>
      <c r="K140" s="7">
        <v>0.26666666666666655</v>
      </c>
      <c r="L140" s="7">
        <v>0</v>
      </c>
      <c r="M140" s="19">
        <v>0</v>
      </c>
      <c r="N140" s="19">
        <v>0</v>
      </c>
      <c r="P140" s="7">
        <v>0.44628099173553726</v>
      </c>
    </row>
    <row r="141" spans="1:16">
      <c r="A141" s="4">
        <v>40441</v>
      </c>
      <c r="B141" s="9">
        <v>40441</v>
      </c>
      <c r="C141" s="5">
        <v>0.55000000000000004</v>
      </c>
      <c r="D141" s="5">
        <v>0.55000000000000004</v>
      </c>
      <c r="E141" s="5">
        <v>0.53</v>
      </c>
      <c r="F141" s="5">
        <v>0.54</v>
      </c>
      <c r="G141" s="6">
        <v>65000</v>
      </c>
      <c r="H141" s="10">
        <v>0.54</v>
      </c>
      <c r="I141" s="8">
        <v>0.56999999999999995</v>
      </c>
      <c r="J141" s="8">
        <v>0.45</v>
      </c>
      <c r="K141" s="7">
        <v>0.26666666666666655</v>
      </c>
      <c r="L141" s="7">
        <v>0</v>
      </c>
      <c r="M141" s="19">
        <v>0</v>
      </c>
      <c r="N141" s="19">
        <v>0</v>
      </c>
      <c r="P141" s="7">
        <v>0.44736842105263169</v>
      </c>
    </row>
    <row r="142" spans="1:16">
      <c r="A142" s="3">
        <v>40660</v>
      </c>
      <c r="B142" s="9">
        <v>40660</v>
      </c>
      <c r="C142" s="5">
        <v>1.3</v>
      </c>
      <c r="D142" s="5">
        <v>1.3</v>
      </c>
      <c r="E142" s="5">
        <v>1.24</v>
      </c>
      <c r="F142" s="5">
        <v>1.3</v>
      </c>
      <c r="G142" s="2">
        <v>820100</v>
      </c>
      <c r="H142" s="5">
        <v>1.3</v>
      </c>
      <c r="I142" s="8">
        <v>1.46</v>
      </c>
      <c r="J142" s="8">
        <v>1.1499999999999999</v>
      </c>
      <c r="K142" s="7">
        <v>0.2695652173913044</v>
      </c>
      <c r="L142" s="7">
        <v>-0.13739130434782545</v>
      </c>
      <c r="M142" s="19">
        <v>-6.80272108843538E-3</v>
      </c>
      <c r="N142" s="19">
        <v>2.6785714285714107E-2</v>
      </c>
      <c r="P142" s="7">
        <v>0.45679012345678993</v>
      </c>
    </row>
    <row r="143" spans="1:16">
      <c r="A143" s="3">
        <v>40582</v>
      </c>
      <c r="B143" s="9">
        <v>40582</v>
      </c>
      <c r="C143" s="5">
        <v>0.97</v>
      </c>
      <c r="D143" s="5">
        <v>1</v>
      </c>
      <c r="E143" s="5">
        <v>0.96</v>
      </c>
      <c r="F143" s="5">
        <v>0.98</v>
      </c>
      <c r="G143" s="2">
        <v>1256600</v>
      </c>
      <c r="H143" s="5">
        <v>0.98</v>
      </c>
      <c r="I143" s="8">
        <v>0.98</v>
      </c>
      <c r="J143" s="8">
        <v>0.77</v>
      </c>
      <c r="K143" s="7">
        <v>0.27272727272727265</v>
      </c>
      <c r="L143" s="7">
        <v>0.05</v>
      </c>
      <c r="M143" s="19">
        <v>1.0309278350515474E-2</v>
      </c>
      <c r="N143" s="19">
        <v>0</v>
      </c>
      <c r="P143" s="7">
        <v>0.45833333333333331</v>
      </c>
    </row>
    <row r="144" spans="1:16">
      <c r="A144" s="3">
        <v>40708</v>
      </c>
      <c r="B144" s="9">
        <v>40708</v>
      </c>
      <c r="C144" s="5">
        <v>1.4</v>
      </c>
      <c r="D144" s="5">
        <v>1.45</v>
      </c>
      <c r="E144" s="5">
        <v>1.39</v>
      </c>
      <c r="F144" s="5">
        <v>1.43</v>
      </c>
      <c r="G144" s="2">
        <v>715300</v>
      </c>
      <c r="H144" s="5">
        <v>1.43</v>
      </c>
      <c r="I144" s="8">
        <v>1.64</v>
      </c>
      <c r="J144" s="8">
        <v>1.28</v>
      </c>
      <c r="K144" s="7">
        <v>0.28125</v>
      </c>
      <c r="L144" s="7">
        <v>-0.12109375</v>
      </c>
      <c r="M144" s="19">
        <v>-6.0606060606060667E-3</v>
      </c>
      <c r="N144" s="19">
        <v>2.4000000000000021E-2</v>
      </c>
      <c r="P144" s="7">
        <v>0.48</v>
      </c>
    </row>
    <row r="145" spans="1:16">
      <c r="A145" s="4">
        <v>40448</v>
      </c>
      <c r="B145" s="9">
        <v>40448</v>
      </c>
      <c r="C145" s="5">
        <v>0.55000000000000004</v>
      </c>
      <c r="D145" s="5">
        <v>0.56999999999999995</v>
      </c>
      <c r="E145" s="5">
        <v>0.54</v>
      </c>
      <c r="F145" s="5">
        <v>0.56000000000000005</v>
      </c>
      <c r="G145" s="6">
        <v>88600</v>
      </c>
      <c r="H145" s="10">
        <v>0.56000000000000005</v>
      </c>
      <c r="I145" s="8">
        <v>0.59</v>
      </c>
      <c r="J145" s="8">
        <v>0.46</v>
      </c>
      <c r="K145" s="7">
        <v>0.28260869565217378</v>
      </c>
      <c r="L145" s="7">
        <v>8.3333333333333315E-2</v>
      </c>
      <c r="M145" s="19">
        <v>1.7241379310344845E-2</v>
      </c>
      <c r="N145" s="19">
        <v>0</v>
      </c>
      <c r="P145" s="7">
        <v>0.49107142857142838</v>
      </c>
    </row>
    <row r="146" spans="1:16">
      <c r="A146" s="4">
        <v>40472</v>
      </c>
      <c r="B146" s="9">
        <v>40472</v>
      </c>
      <c r="C146" s="5">
        <v>0.63</v>
      </c>
      <c r="D146" s="5">
        <v>0.67</v>
      </c>
      <c r="E146" s="5">
        <v>0.6</v>
      </c>
      <c r="F146" s="5">
        <v>0.67</v>
      </c>
      <c r="G146" s="6">
        <v>954700</v>
      </c>
      <c r="H146" s="10">
        <v>0.67</v>
      </c>
      <c r="I146" s="8">
        <v>0.63</v>
      </c>
      <c r="J146" s="8">
        <v>0.49</v>
      </c>
      <c r="K146" s="7">
        <v>0.28571428571428575</v>
      </c>
      <c r="L146" s="7">
        <v>0.61904761904761996</v>
      </c>
      <c r="M146" s="19">
        <v>0.05</v>
      </c>
      <c r="N146" s="19">
        <v>-3.9215686274509838E-2</v>
      </c>
      <c r="P146" s="7">
        <v>0.49367088607594922</v>
      </c>
    </row>
    <row r="147" spans="1:16">
      <c r="A147" s="4">
        <v>40494</v>
      </c>
      <c r="B147" s="9">
        <v>40494</v>
      </c>
      <c r="C147" s="5">
        <v>0.72</v>
      </c>
      <c r="D147" s="5">
        <v>0.72</v>
      </c>
      <c r="E147" s="5">
        <v>0.7</v>
      </c>
      <c r="F147" s="5">
        <v>0.7</v>
      </c>
      <c r="G147" s="6">
        <v>304600</v>
      </c>
      <c r="H147" s="10">
        <v>0.7</v>
      </c>
      <c r="I147" s="8">
        <v>0.76</v>
      </c>
      <c r="J147" s="8">
        <v>0.59</v>
      </c>
      <c r="K147" s="7">
        <v>0.28813559322033905</v>
      </c>
      <c r="L147" s="7">
        <v>-0.13559322033898324</v>
      </c>
      <c r="M147" s="19">
        <v>0</v>
      </c>
      <c r="N147" s="19">
        <v>3.5087719298245647E-2</v>
      </c>
      <c r="P147" s="7">
        <v>0.5</v>
      </c>
    </row>
    <row r="148" spans="1:16">
      <c r="A148" s="3">
        <v>40689</v>
      </c>
      <c r="B148" s="9">
        <v>40689</v>
      </c>
      <c r="C148" s="5">
        <v>1.45</v>
      </c>
      <c r="D148" s="5">
        <v>1.56</v>
      </c>
      <c r="E148" s="5">
        <v>1.45</v>
      </c>
      <c r="F148" s="5">
        <v>1.56</v>
      </c>
      <c r="G148" s="2">
        <v>1303600</v>
      </c>
      <c r="H148" s="5">
        <v>1.56</v>
      </c>
      <c r="I148" s="8">
        <v>1.51</v>
      </c>
      <c r="J148" s="8">
        <v>1.17</v>
      </c>
      <c r="K148" s="7">
        <v>0.29059829059829068</v>
      </c>
      <c r="L148" s="7">
        <v>0.23504273504273523</v>
      </c>
      <c r="M148" s="19">
        <v>2.721088435374152E-2</v>
      </c>
      <c r="N148" s="19">
        <v>-1.6806722689075647E-2</v>
      </c>
      <c r="P148" s="7">
        <v>0.50427350427350437</v>
      </c>
    </row>
    <row r="149" spans="1:16">
      <c r="A149" s="3">
        <v>40583</v>
      </c>
      <c r="B149" s="9">
        <v>40583</v>
      </c>
      <c r="C149" s="5">
        <v>0.99</v>
      </c>
      <c r="D149" s="5">
        <v>1.03</v>
      </c>
      <c r="E149" s="5">
        <v>0.98</v>
      </c>
      <c r="F149" s="5">
        <v>1</v>
      </c>
      <c r="G149" s="2">
        <v>2162700</v>
      </c>
      <c r="H149" s="5">
        <v>1</v>
      </c>
      <c r="I149" s="8">
        <v>1</v>
      </c>
      <c r="J149" s="8">
        <v>0.77</v>
      </c>
      <c r="K149" s="7">
        <v>0.29870129870129869</v>
      </c>
      <c r="L149" s="7">
        <v>9.5238095238095496E-2</v>
      </c>
      <c r="M149" s="19">
        <v>2.0408163265306142E-2</v>
      </c>
      <c r="N149" s="19">
        <v>0</v>
      </c>
      <c r="P149" s="7">
        <v>0.51</v>
      </c>
    </row>
    <row r="150" spans="1:16">
      <c r="A150" s="3">
        <v>40746</v>
      </c>
      <c r="B150" s="9">
        <v>40746</v>
      </c>
      <c r="C150" s="5">
        <v>1.6</v>
      </c>
      <c r="D150" s="5">
        <v>1.61</v>
      </c>
      <c r="E150" s="5">
        <v>1.59</v>
      </c>
      <c r="F150" s="5">
        <v>1.61</v>
      </c>
      <c r="G150" s="2">
        <v>424600</v>
      </c>
      <c r="H150" s="5">
        <v>1.61</v>
      </c>
      <c r="I150" s="8">
        <v>1.73</v>
      </c>
      <c r="J150" s="8">
        <v>1.33</v>
      </c>
      <c r="K150" s="7">
        <v>0.30075187969924805</v>
      </c>
      <c r="L150" s="7">
        <v>-0.16312520431513575</v>
      </c>
      <c r="M150" s="19">
        <v>-5.7471264367816143E-3</v>
      </c>
      <c r="N150" s="19">
        <v>3.90625E-2</v>
      </c>
      <c r="P150" s="7">
        <v>0.51020408163265307</v>
      </c>
    </row>
    <row r="151" spans="1:16">
      <c r="A151" s="3">
        <v>40602</v>
      </c>
      <c r="B151" s="9">
        <v>40602</v>
      </c>
      <c r="C151" s="5">
        <v>1.08</v>
      </c>
      <c r="D151" s="5">
        <v>1.0900000000000001</v>
      </c>
      <c r="E151" s="5">
        <v>1.03</v>
      </c>
      <c r="F151" s="5">
        <v>1.03</v>
      </c>
      <c r="G151" s="2">
        <v>333700</v>
      </c>
      <c r="H151" s="5">
        <v>1.03</v>
      </c>
      <c r="I151" s="8">
        <v>1.1599999999999999</v>
      </c>
      <c r="J151" s="8">
        <v>0.89</v>
      </c>
      <c r="K151" s="7">
        <v>0.30337078651685384</v>
      </c>
      <c r="L151" s="7">
        <v>-0.12022471910112363</v>
      </c>
      <c r="M151" s="19">
        <v>-8.5470085470085548E-3</v>
      </c>
      <c r="N151" s="19">
        <v>2.2988505747126457E-2</v>
      </c>
      <c r="P151" s="7">
        <v>0.51136363636363646</v>
      </c>
    </row>
    <row r="152" spans="1:16">
      <c r="A152" s="4">
        <v>40473</v>
      </c>
      <c r="B152" s="9">
        <v>40473</v>
      </c>
      <c r="C152" s="5">
        <v>0.66</v>
      </c>
      <c r="D152" s="5">
        <v>0.66</v>
      </c>
      <c r="E152" s="5">
        <v>0.63</v>
      </c>
      <c r="F152" s="5">
        <v>0.64</v>
      </c>
      <c r="G152" s="6">
        <v>156200</v>
      </c>
      <c r="H152" s="10">
        <v>0.64</v>
      </c>
      <c r="I152" s="8">
        <v>0.64</v>
      </c>
      <c r="J152" s="8">
        <v>0.49</v>
      </c>
      <c r="K152" s="7">
        <v>0.3061224489795919</v>
      </c>
      <c r="L152" s="7">
        <v>7.1428571428571494E-2</v>
      </c>
      <c r="M152" s="19">
        <v>1.5873015873015886E-2</v>
      </c>
      <c r="N152" s="19">
        <v>0</v>
      </c>
      <c r="P152" s="7">
        <v>0.51282051282051266</v>
      </c>
    </row>
    <row r="153" spans="1:16">
      <c r="A153" s="3">
        <v>40714</v>
      </c>
      <c r="B153" s="9">
        <v>40714</v>
      </c>
      <c r="C153" s="5">
        <v>1.29</v>
      </c>
      <c r="D153" s="5">
        <v>1.31</v>
      </c>
      <c r="E153" s="5">
        <v>1.21</v>
      </c>
      <c r="F153" s="5">
        <v>1.23</v>
      </c>
      <c r="G153" s="2">
        <v>903600</v>
      </c>
      <c r="H153" s="5">
        <v>1.23</v>
      </c>
      <c r="I153" s="8">
        <v>1.65</v>
      </c>
      <c r="J153" s="8">
        <v>1.26</v>
      </c>
      <c r="K153" s="7">
        <v>0.30952380952380942</v>
      </c>
      <c r="L153" s="7">
        <v>0.1743697478991599</v>
      </c>
      <c r="M153" s="19">
        <v>1.2269938650306761E-2</v>
      </c>
      <c r="N153" s="19">
        <v>-2.3255813953488393E-2</v>
      </c>
      <c r="P153" s="7">
        <v>0.52</v>
      </c>
    </row>
    <row r="154" spans="1:16">
      <c r="A154" s="3">
        <v>40654</v>
      </c>
      <c r="B154" s="9">
        <v>40654</v>
      </c>
      <c r="C154" s="5">
        <v>1.31</v>
      </c>
      <c r="D154" s="5">
        <v>1.35</v>
      </c>
      <c r="E154" s="5">
        <v>1.29</v>
      </c>
      <c r="F154" s="5">
        <v>1.33</v>
      </c>
      <c r="G154" s="2">
        <v>327200</v>
      </c>
      <c r="H154" s="5">
        <v>1.33</v>
      </c>
      <c r="I154" s="8">
        <v>1.47</v>
      </c>
      <c r="J154" s="8">
        <v>1.1200000000000001</v>
      </c>
      <c r="K154" s="7">
        <v>0.3125</v>
      </c>
      <c r="L154" s="7">
        <v>-0.17682926829268317</v>
      </c>
      <c r="M154" s="19">
        <v>-1.3422818791946321E-2</v>
      </c>
      <c r="N154" s="19">
        <v>3.703703703703707E-2</v>
      </c>
      <c r="P154" s="7">
        <v>0.52083333333333337</v>
      </c>
    </row>
    <row r="155" spans="1:16">
      <c r="A155" s="3">
        <v>40704</v>
      </c>
      <c r="B155" s="9">
        <v>40704</v>
      </c>
      <c r="C155" s="5">
        <v>1.47</v>
      </c>
      <c r="D155" s="5">
        <v>1.48</v>
      </c>
      <c r="E155" s="5">
        <v>1.43</v>
      </c>
      <c r="F155" s="5">
        <v>1.43</v>
      </c>
      <c r="G155" s="2">
        <v>461900</v>
      </c>
      <c r="H155" s="5">
        <v>1.43</v>
      </c>
      <c r="I155" s="8">
        <v>1.65</v>
      </c>
      <c r="J155" s="8">
        <v>1.25</v>
      </c>
      <c r="K155" s="7">
        <v>0.32</v>
      </c>
      <c r="L155" s="7">
        <v>-6.2857142857142917E-2</v>
      </c>
      <c r="M155" s="19">
        <v>0</v>
      </c>
      <c r="N155" s="19">
        <v>1.6260162601626032E-2</v>
      </c>
      <c r="P155" s="7">
        <v>0.52631578947368407</v>
      </c>
    </row>
    <row r="156" spans="1:16">
      <c r="A156" s="3">
        <v>40584</v>
      </c>
      <c r="B156" s="9">
        <v>40584</v>
      </c>
      <c r="C156" s="5">
        <v>0.99</v>
      </c>
      <c r="D156" s="5">
        <v>1</v>
      </c>
      <c r="E156" s="5">
        <v>0.98</v>
      </c>
      <c r="F156" s="5">
        <v>1</v>
      </c>
      <c r="G156" s="2">
        <v>576800</v>
      </c>
      <c r="H156" s="5">
        <v>1</v>
      </c>
      <c r="I156" s="8">
        <v>1.02</v>
      </c>
      <c r="J156" s="8">
        <v>0.77</v>
      </c>
      <c r="K156" s="7">
        <v>0.32467532467532467</v>
      </c>
      <c r="L156" s="7">
        <v>8.6956521739130474E-2</v>
      </c>
      <c r="M156" s="19">
        <v>0.02</v>
      </c>
      <c r="N156" s="19">
        <v>0</v>
      </c>
      <c r="P156" s="7">
        <v>0.53061224489795922</v>
      </c>
    </row>
    <row r="157" spans="1:16">
      <c r="A157" s="4">
        <v>40476</v>
      </c>
      <c r="B157" s="9">
        <v>40476</v>
      </c>
      <c r="C157" s="5">
        <v>0.66</v>
      </c>
      <c r="D157" s="5">
        <v>0.66</v>
      </c>
      <c r="E157" s="5">
        <v>0.65</v>
      </c>
      <c r="F157" s="5">
        <v>0.66</v>
      </c>
      <c r="G157" s="6">
        <v>34400</v>
      </c>
      <c r="H157" s="10">
        <v>0.66</v>
      </c>
      <c r="I157" s="8">
        <v>0.65</v>
      </c>
      <c r="J157" s="8">
        <v>0.49</v>
      </c>
      <c r="K157" s="7">
        <v>0.32653061224489804</v>
      </c>
      <c r="L157" s="7">
        <v>6.6666666666666721E-2</v>
      </c>
      <c r="M157" s="19">
        <v>1.5625E-2</v>
      </c>
      <c r="N157" s="19">
        <v>0</v>
      </c>
      <c r="P157" s="7">
        <v>0.53153153153153132</v>
      </c>
    </row>
    <row r="158" spans="1:16">
      <c r="A158" s="4">
        <v>40493</v>
      </c>
      <c r="B158" s="9">
        <v>40493</v>
      </c>
      <c r="C158" s="5">
        <v>0.74</v>
      </c>
      <c r="D158" s="5">
        <v>0.77</v>
      </c>
      <c r="E158" s="5">
        <v>0.71</v>
      </c>
      <c r="F158" s="5">
        <v>0.74</v>
      </c>
      <c r="G158" s="6">
        <v>332100</v>
      </c>
      <c r="H158" s="10">
        <v>0.74</v>
      </c>
      <c r="I158" s="8">
        <v>0.76</v>
      </c>
      <c r="J158" s="8">
        <v>0.56999999999999995</v>
      </c>
      <c r="K158" s="7">
        <v>0.33333333333333348</v>
      </c>
      <c r="L158" s="7">
        <v>-0.12698412698412637</v>
      </c>
      <c r="M158" s="19">
        <v>0</v>
      </c>
      <c r="N158" s="19">
        <v>3.6363636363636188E-2</v>
      </c>
      <c r="P158" s="7">
        <v>0.5486725663716816</v>
      </c>
    </row>
    <row r="159" spans="1:16">
      <c r="A159" s="3">
        <v>40703</v>
      </c>
      <c r="B159" s="9">
        <v>40703</v>
      </c>
      <c r="C159" s="5">
        <v>1.5</v>
      </c>
      <c r="D159" s="5">
        <v>1.51</v>
      </c>
      <c r="E159" s="5">
        <v>1.47</v>
      </c>
      <c r="F159" s="5">
        <v>1.47</v>
      </c>
      <c r="G159" s="2">
        <v>266700</v>
      </c>
      <c r="H159" s="5">
        <v>1.47</v>
      </c>
      <c r="I159" s="8">
        <v>1.65</v>
      </c>
      <c r="J159" s="8">
        <v>1.23</v>
      </c>
      <c r="K159" s="7">
        <v>0.34146341463414631</v>
      </c>
      <c r="L159" s="7">
        <v>-3.1196823596142877E-2</v>
      </c>
      <c r="M159" s="19">
        <v>0</v>
      </c>
      <c r="N159" s="19">
        <v>8.1967213114754172E-3</v>
      </c>
      <c r="P159" s="7">
        <v>0.5625</v>
      </c>
    </row>
    <row r="160" spans="1:16">
      <c r="A160" s="3">
        <v>40700</v>
      </c>
      <c r="B160" s="9">
        <v>40700</v>
      </c>
      <c r="C160" s="5">
        <v>1.5</v>
      </c>
      <c r="D160" s="5">
        <v>1.5</v>
      </c>
      <c r="E160" s="5">
        <v>1.43</v>
      </c>
      <c r="F160" s="5">
        <v>1.46</v>
      </c>
      <c r="G160" s="2">
        <v>336000</v>
      </c>
      <c r="H160" s="5">
        <v>1.46</v>
      </c>
      <c r="I160" s="8">
        <v>1.64</v>
      </c>
      <c r="J160" s="8">
        <v>1.22</v>
      </c>
      <c r="K160" s="7">
        <v>0.34426229508196715</v>
      </c>
      <c r="L160" s="7">
        <v>-3.126191383911564E-2</v>
      </c>
      <c r="M160" s="19">
        <v>0</v>
      </c>
      <c r="N160" s="19">
        <v>8.2644628099173625E-3</v>
      </c>
      <c r="P160" s="7">
        <v>0.57272727272727253</v>
      </c>
    </row>
    <row r="161" spans="1:16">
      <c r="A161" s="3">
        <v>40599</v>
      </c>
      <c r="B161" s="9">
        <v>40599</v>
      </c>
      <c r="C161" s="5">
        <v>1.04</v>
      </c>
      <c r="D161" s="5">
        <v>1.0900000000000001</v>
      </c>
      <c r="E161" s="5">
        <v>1.04</v>
      </c>
      <c r="F161" s="5">
        <v>1.06</v>
      </c>
      <c r="G161" s="2">
        <v>912100</v>
      </c>
      <c r="H161" s="5">
        <v>1.06</v>
      </c>
      <c r="I161" s="8">
        <v>1.17</v>
      </c>
      <c r="J161" s="8">
        <v>0.87</v>
      </c>
      <c r="K161" s="7">
        <v>0.34482758620689646</v>
      </c>
      <c r="L161" s="7">
        <v>-8.4051724137931119E-2</v>
      </c>
      <c r="M161" s="19">
        <v>0</v>
      </c>
      <c r="N161" s="19">
        <v>2.3529411764705903E-2</v>
      </c>
      <c r="P161" s="7">
        <v>0.58139534883720945</v>
      </c>
    </row>
    <row r="162" spans="1:16">
      <c r="A162" s="3">
        <v>40725</v>
      </c>
      <c r="B162" s="9">
        <v>40725</v>
      </c>
      <c r="C162" s="5">
        <v>1.52</v>
      </c>
      <c r="D162" s="5">
        <v>1.56</v>
      </c>
      <c r="E162" s="5">
        <v>1.45</v>
      </c>
      <c r="F162" s="5">
        <v>1.47</v>
      </c>
      <c r="G162" s="2">
        <v>563400</v>
      </c>
      <c r="H162" s="5">
        <v>1.47</v>
      </c>
      <c r="I162" s="8">
        <v>1.56</v>
      </c>
      <c r="J162" s="8">
        <v>1.1599999999999999</v>
      </c>
      <c r="K162" s="7">
        <v>0.34482758620689669</v>
      </c>
      <c r="L162" s="7">
        <v>-2.4390243902439063E-2</v>
      </c>
      <c r="M162" s="19">
        <v>-6.3694267515923622E-3</v>
      </c>
      <c r="N162" s="19">
        <v>0</v>
      </c>
      <c r="P162" s="7">
        <v>0.61290322580645151</v>
      </c>
    </row>
    <row r="163" spans="1:16">
      <c r="A163" s="3">
        <v>40728</v>
      </c>
      <c r="B163" s="9">
        <v>40728</v>
      </c>
      <c r="C163" s="5">
        <v>1.56</v>
      </c>
      <c r="D163" s="5">
        <v>1.56</v>
      </c>
      <c r="E163" s="5">
        <v>1.5</v>
      </c>
      <c r="F163" s="5">
        <v>1.51</v>
      </c>
      <c r="G163" s="2">
        <v>855500</v>
      </c>
      <c r="H163" s="5">
        <v>1.51</v>
      </c>
      <c r="I163" s="8">
        <v>1.56</v>
      </c>
      <c r="J163" s="8">
        <v>1.1599999999999999</v>
      </c>
      <c r="K163" s="7">
        <v>0.34482758620689669</v>
      </c>
      <c r="L163" s="7">
        <v>0</v>
      </c>
      <c r="M163" s="19">
        <v>0</v>
      </c>
      <c r="N163" s="19">
        <v>0</v>
      </c>
      <c r="P163" s="7">
        <v>0.61627906976744173</v>
      </c>
    </row>
    <row r="164" spans="1:16">
      <c r="A164" s="3">
        <v>40585</v>
      </c>
      <c r="B164" s="9">
        <v>40585</v>
      </c>
      <c r="C164" s="5">
        <v>1</v>
      </c>
      <c r="D164" s="5">
        <v>1.05</v>
      </c>
      <c r="E164" s="5">
        <v>1</v>
      </c>
      <c r="F164" s="5">
        <v>1.05</v>
      </c>
      <c r="G164" s="2">
        <v>1922300</v>
      </c>
      <c r="H164" s="5">
        <v>1.05</v>
      </c>
      <c r="I164" s="8">
        <v>1.04</v>
      </c>
      <c r="J164" s="8">
        <v>0.77</v>
      </c>
      <c r="K164" s="7">
        <v>0.35064935064935066</v>
      </c>
      <c r="L164" s="7">
        <v>0.08</v>
      </c>
      <c r="M164" s="19">
        <v>1.9607843137254919E-2</v>
      </c>
      <c r="N164" s="19">
        <v>0</v>
      </c>
      <c r="P164" s="7">
        <v>0.65555555555555556</v>
      </c>
    </row>
    <row r="165" spans="1:16">
      <c r="A165" s="3">
        <v>40701</v>
      </c>
      <c r="B165" s="9">
        <v>40701</v>
      </c>
      <c r="C165" s="5">
        <v>1.45</v>
      </c>
      <c r="D165" s="5">
        <v>1.45</v>
      </c>
      <c r="E165" s="5">
        <v>1.36</v>
      </c>
      <c r="F165" s="5">
        <v>1.43</v>
      </c>
      <c r="G165" s="2">
        <v>2144500</v>
      </c>
      <c r="H165" s="5">
        <v>1.43</v>
      </c>
      <c r="I165" s="8">
        <v>1.65</v>
      </c>
      <c r="J165" s="8">
        <v>1.22</v>
      </c>
      <c r="K165" s="7">
        <v>0.35245901639344257</v>
      </c>
      <c r="L165" s="7">
        <v>2.3809523809523839E-2</v>
      </c>
      <c r="M165" s="19">
        <v>6.0975609756097615E-3</v>
      </c>
      <c r="N165" s="19">
        <v>0</v>
      </c>
      <c r="P165" s="7">
        <v>0.66279069767441856</v>
      </c>
    </row>
    <row r="166" spans="1:16">
      <c r="A166" s="3">
        <v>40702</v>
      </c>
      <c r="B166" s="9">
        <v>40702</v>
      </c>
      <c r="C166" s="5">
        <v>1.47</v>
      </c>
      <c r="D166" s="5">
        <v>1.52</v>
      </c>
      <c r="E166" s="5">
        <v>1.46</v>
      </c>
      <c r="F166" s="5">
        <v>1.48</v>
      </c>
      <c r="G166" s="2">
        <v>785700</v>
      </c>
      <c r="H166" s="5">
        <v>1.48</v>
      </c>
      <c r="I166" s="8">
        <v>1.65</v>
      </c>
      <c r="J166" s="8">
        <v>1.22</v>
      </c>
      <c r="K166" s="7">
        <v>0.35245901639344257</v>
      </c>
      <c r="L166" s="7">
        <v>0</v>
      </c>
      <c r="M166" s="19">
        <v>0</v>
      </c>
      <c r="N166" s="19">
        <v>0</v>
      </c>
      <c r="P166" s="7">
        <v>0.67816091954022983</v>
      </c>
    </row>
    <row r="167" spans="1:16">
      <c r="A167" s="3">
        <v>40724</v>
      </c>
      <c r="B167" s="9">
        <v>40724</v>
      </c>
      <c r="C167" s="5">
        <v>1.44</v>
      </c>
      <c r="D167" s="5">
        <v>1.51</v>
      </c>
      <c r="E167" s="5">
        <v>1.43</v>
      </c>
      <c r="F167" s="5">
        <v>1.5</v>
      </c>
      <c r="G167" s="2">
        <v>1260600</v>
      </c>
      <c r="H167" s="5">
        <v>1.5</v>
      </c>
      <c r="I167" s="8">
        <v>1.57</v>
      </c>
      <c r="J167" s="8">
        <v>1.1599999999999999</v>
      </c>
      <c r="K167" s="7">
        <v>0.35344827586206912</v>
      </c>
      <c r="L167" s="7">
        <v>-2.3809523809523846E-2</v>
      </c>
      <c r="M167" s="19">
        <v>-6.329113924050638E-3</v>
      </c>
      <c r="N167" s="19">
        <v>0</v>
      </c>
      <c r="P167" s="7">
        <v>0.68181818181818177</v>
      </c>
    </row>
    <row r="168" spans="1:16">
      <c r="A168" s="3">
        <v>40729</v>
      </c>
      <c r="B168" s="9">
        <v>40729</v>
      </c>
      <c r="C168" s="5">
        <v>1.53</v>
      </c>
      <c r="D168" s="5">
        <v>1.55</v>
      </c>
      <c r="E168" s="5">
        <v>1.5</v>
      </c>
      <c r="F168" s="5">
        <v>1.5</v>
      </c>
      <c r="G168" s="2">
        <v>692600</v>
      </c>
      <c r="H168" s="5">
        <v>1.5</v>
      </c>
      <c r="I168" s="8">
        <v>1.57</v>
      </c>
      <c r="J168" s="8">
        <v>1.1599999999999999</v>
      </c>
      <c r="K168" s="7">
        <v>0.35344827586206912</v>
      </c>
      <c r="L168" s="7">
        <v>2.5000000000000001E-2</v>
      </c>
      <c r="M168" s="19">
        <v>6.4102564102564161E-3</v>
      </c>
      <c r="N168" s="19">
        <v>0</v>
      </c>
    </row>
    <row r="169" spans="1:16">
      <c r="A169" s="3">
        <v>40697</v>
      </c>
      <c r="B169" s="9">
        <v>40697</v>
      </c>
      <c r="C169" s="5">
        <v>1.5</v>
      </c>
      <c r="D169" s="5">
        <v>1.55</v>
      </c>
      <c r="E169" s="5">
        <v>1.5</v>
      </c>
      <c r="F169" s="5">
        <v>1.5</v>
      </c>
      <c r="G169" s="2">
        <v>539400</v>
      </c>
      <c r="H169" s="5">
        <v>1.5</v>
      </c>
      <c r="I169" s="8">
        <v>1.64</v>
      </c>
      <c r="J169" s="8">
        <v>1.21</v>
      </c>
      <c r="K169" s="7">
        <v>0.35537190082644626</v>
      </c>
      <c r="L169" s="7">
        <v>-6.0238751147842079E-2</v>
      </c>
      <c r="M169" s="19">
        <v>0</v>
      </c>
      <c r="N169" s="19">
        <v>1.6806722689075647E-2</v>
      </c>
      <c r="P169">
        <f>COUNT(P2:P168)</f>
        <v>166</v>
      </c>
    </row>
    <row r="170" spans="1:16">
      <c r="A170" s="3">
        <v>40690</v>
      </c>
      <c r="B170" s="9">
        <v>40690</v>
      </c>
      <c r="C170" s="5">
        <v>1.64</v>
      </c>
      <c r="D170" s="5">
        <v>1.66</v>
      </c>
      <c r="E170" s="5">
        <v>1.58</v>
      </c>
      <c r="F170" s="5">
        <v>1.62</v>
      </c>
      <c r="G170" s="2">
        <v>2467100</v>
      </c>
      <c r="H170" s="5">
        <v>1.62</v>
      </c>
      <c r="I170" s="8">
        <v>1.56</v>
      </c>
      <c r="J170" s="8">
        <v>1.1499999999999999</v>
      </c>
      <c r="K170" s="7">
        <v>0.35652173913043494</v>
      </c>
      <c r="L170" s="7">
        <v>0.22685421994884933</v>
      </c>
      <c r="M170" s="19">
        <v>3.3112582781456984E-2</v>
      </c>
      <c r="N170" s="19">
        <v>-1.709401709401711E-2</v>
      </c>
      <c r="P170" s="7">
        <f>AVERAGE(P2:P167)</f>
        <v>0.2952497935167912</v>
      </c>
    </row>
    <row r="171" spans="1:16">
      <c r="A171" s="3">
        <v>40745</v>
      </c>
      <c r="B171" s="9">
        <v>40745</v>
      </c>
      <c r="C171" s="5">
        <v>1.59</v>
      </c>
      <c r="D171" s="5">
        <v>1.61</v>
      </c>
      <c r="E171" s="5">
        <v>1.58</v>
      </c>
      <c r="F171" s="5">
        <v>1.59</v>
      </c>
      <c r="G171" s="2">
        <v>238400</v>
      </c>
      <c r="H171" s="5">
        <v>1.59</v>
      </c>
      <c r="I171" s="8">
        <v>1.74</v>
      </c>
      <c r="J171" s="8">
        <v>1.28</v>
      </c>
      <c r="K171" s="7">
        <v>0.359375</v>
      </c>
      <c r="L171" s="7">
        <v>-0.12622549019607862</v>
      </c>
      <c r="M171" s="19">
        <v>-5.7142857142857195E-3</v>
      </c>
      <c r="N171" s="19">
        <v>3.2258064516129059E-2</v>
      </c>
      <c r="P171" s="7">
        <f>MEDIAN(P2:P167)</f>
        <v>0.26336189310485508</v>
      </c>
    </row>
    <row r="172" spans="1:16">
      <c r="A172" s="3">
        <v>40715</v>
      </c>
      <c r="B172" s="9">
        <v>40715</v>
      </c>
      <c r="C172" s="5">
        <v>1.24</v>
      </c>
      <c r="D172" s="5">
        <v>1.25</v>
      </c>
      <c r="E172" s="5">
        <v>1.17</v>
      </c>
      <c r="F172" s="5">
        <v>1.21</v>
      </c>
      <c r="G172" s="2">
        <v>772500</v>
      </c>
      <c r="H172" s="5">
        <v>1.21</v>
      </c>
      <c r="I172" s="8">
        <v>1.66</v>
      </c>
      <c r="J172" s="8">
        <v>1.22</v>
      </c>
      <c r="K172" s="7">
        <v>0.36065573770491799</v>
      </c>
      <c r="L172" s="7">
        <v>0.16519546027742774</v>
      </c>
      <c r="M172" s="19">
        <v>6.0606060606060667E-3</v>
      </c>
      <c r="N172" s="19">
        <v>-3.1746031746031772E-2</v>
      </c>
    </row>
    <row r="173" spans="1:16">
      <c r="A173" s="3">
        <v>40723</v>
      </c>
      <c r="B173" s="9">
        <v>40723</v>
      </c>
      <c r="C173" s="5">
        <v>1.28</v>
      </c>
      <c r="D173" s="5">
        <v>1.43</v>
      </c>
      <c r="E173" s="5">
        <v>1.28</v>
      </c>
      <c r="F173" s="5">
        <v>1.42</v>
      </c>
      <c r="G173" s="2">
        <v>604100</v>
      </c>
      <c r="H173" s="5">
        <v>1.42</v>
      </c>
      <c r="I173" s="8">
        <v>1.58</v>
      </c>
      <c r="J173" s="8">
        <v>1.1599999999999999</v>
      </c>
      <c r="K173" s="7">
        <v>0.36206896551724155</v>
      </c>
      <c r="L173" s="7">
        <v>-7.4712643678160925E-2</v>
      </c>
      <c r="M173" s="19">
        <v>-1.2500000000000001E-2</v>
      </c>
      <c r="N173" s="19">
        <v>8.6956521739130523E-3</v>
      </c>
    </row>
    <row r="174" spans="1:16">
      <c r="A174" s="4">
        <v>40477</v>
      </c>
      <c r="B174" s="9">
        <v>40477</v>
      </c>
      <c r="C174" s="5">
        <v>0.65</v>
      </c>
      <c r="D174" s="5">
        <v>0.69</v>
      </c>
      <c r="E174" s="5">
        <v>0.65</v>
      </c>
      <c r="F174" s="5">
        <v>0.67</v>
      </c>
      <c r="G174" s="6">
        <v>440500</v>
      </c>
      <c r="H174" s="10">
        <v>0.67</v>
      </c>
      <c r="I174" s="8">
        <v>0.67</v>
      </c>
      <c r="J174" s="8">
        <v>0.49</v>
      </c>
      <c r="K174" s="7">
        <v>0.36734693877551033</v>
      </c>
      <c r="L174" s="7">
        <v>0.125</v>
      </c>
      <c r="M174" s="19">
        <v>3.0769230769230795E-2</v>
      </c>
      <c r="N174" s="19">
        <v>0</v>
      </c>
    </row>
    <row r="175" spans="1:16">
      <c r="A175" s="3">
        <v>40693</v>
      </c>
      <c r="B175" s="9">
        <v>40693</v>
      </c>
      <c r="C175" s="5">
        <v>1.6</v>
      </c>
      <c r="D175" s="5">
        <v>1.6</v>
      </c>
      <c r="E175" s="5">
        <v>1.54</v>
      </c>
      <c r="F175" s="5">
        <v>1.57</v>
      </c>
      <c r="G175" s="2">
        <v>1152100</v>
      </c>
      <c r="H175" s="5">
        <v>1.57</v>
      </c>
      <c r="I175" s="8">
        <v>1.59</v>
      </c>
      <c r="J175" s="8">
        <v>1.1599999999999999</v>
      </c>
      <c r="K175" s="7">
        <v>0.37068965517241398</v>
      </c>
      <c r="L175" s="7">
        <v>3.9739276703111906E-2</v>
      </c>
      <c r="M175" s="19">
        <v>1.9230769230769246E-2</v>
      </c>
      <c r="N175" s="19">
        <v>8.6956521739130523E-3</v>
      </c>
    </row>
    <row r="176" spans="1:16">
      <c r="A176" s="3">
        <v>40694</v>
      </c>
      <c r="B176" s="9">
        <v>40694</v>
      </c>
      <c r="C176" s="5">
        <v>1.59</v>
      </c>
      <c r="D176" s="5">
        <v>1.63</v>
      </c>
      <c r="E176" s="5">
        <v>1.57</v>
      </c>
      <c r="F176" s="5">
        <v>1.58</v>
      </c>
      <c r="G176" s="2">
        <v>1150400</v>
      </c>
      <c r="H176" s="5">
        <v>1.58</v>
      </c>
      <c r="I176" s="8">
        <v>1.61</v>
      </c>
      <c r="J176" s="8">
        <v>1.17</v>
      </c>
      <c r="K176" s="7">
        <v>0.37606837606837623</v>
      </c>
      <c r="L176" s="7">
        <v>1.4510037765851649E-2</v>
      </c>
      <c r="M176" s="19">
        <v>1.2578616352201269E-2</v>
      </c>
      <c r="N176" s="19">
        <v>8.6206896551724223E-3</v>
      </c>
    </row>
    <row r="177" spans="1:14">
      <c r="A177" s="3">
        <v>40598</v>
      </c>
      <c r="B177" s="9">
        <v>40598</v>
      </c>
      <c r="C177" s="5">
        <v>1.04</v>
      </c>
      <c r="D177" s="5">
        <v>1.06</v>
      </c>
      <c r="E177" s="5">
        <v>1.01</v>
      </c>
      <c r="F177" s="5">
        <v>1.03</v>
      </c>
      <c r="G177" s="2">
        <v>2563600</v>
      </c>
      <c r="H177" s="5">
        <v>1.03</v>
      </c>
      <c r="I177" s="8">
        <v>1.17</v>
      </c>
      <c r="J177" s="8">
        <v>0.85</v>
      </c>
      <c r="K177" s="7">
        <v>0.37647058823529406</v>
      </c>
      <c r="L177" s="7">
        <v>-0.1072268907563026</v>
      </c>
      <c r="M177" s="19">
        <v>-8.4745762711864493E-3</v>
      </c>
      <c r="N177" s="19">
        <v>2.4096385542168697E-2</v>
      </c>
    </row>
    <row r="178" spans="1:14">
      <c r="A178" s="3">
        <v>40696</v>
      </c>
      <c r="B178" s="9">
        <v>40696</v>
      </c>
      <c r="C178" s="5">
        <v>1.51</v>
      </c>
      <c r="D178" s="5">
        <v>1.53</v>
      </c>
      <c r="E178" s="5">
        <v>1.48</v>
      </c>
      <c r="F178" s="5">
        <v>1.49</v>
      </c>
      <c r="G178" s="2">
        <v>668900</v>
      </c>
      <c r="H178" s="5">
        <v>1.49</v>
      </c>
      <c r="I178" s="8">
        <v>1.64</v>
      </c>
      <c r="J178" s="8">
        <v>1.19</v>
      </c>
      <c r="K178" s="7">
        <v>0.37815126050420167</v>
      </c>
      <c r="L178" s="7">
        <v>-3.818048958713921E-2</v>
      </c>
      <c r="M178" s="19">
        <v>6.1349693251533804E-3</v>
      </c>
      <c r="N178" s="19">
        <v>1.709401709401711E-2</v>
      </c>
    </row>
    <row r="179" spans="1:14">
      <c r="A179" s="3">
        <v>40653</v>
      </c>
      <c r="B179" s="9">
        <v>40653</v>
      </c>
      <c r="C179" s="5">
        <v>1.31</v>
      </c>
      <c r="D179" s="5">
        <v>1.31</v>
      </c>
      <c r="E179" s="5">
        <v>1.29</v>
      </c>
      <c r="F179" s="5">
        <v>1.31</v>
      </c>
      <c r="G179" s="2">
        <v>295000</v>
      </c>
      <c r="H179" s="5">
        <v>1.31</v>
      </c>
      <c r="I179" s="8">
        <v>1.49</v>
      </c>
      <c r="J179" s="8">
        <v>1.08</v>
      </c>
      <c r="K179" s="7">
        <v>0.37962962962962954</v>
      </c>
      <c r="L179" s="7">
        <v>-0.14170692431562004</v>
      </c>
      <c r="M179" s="19">
        <v>-6.6666666666666723E-3</v>
      </c>
      <c r="N179" s="19">
        <v>3.8461538461538491E-2</v>
      </c>
    </row>
    <row r="180" spans="1:14">
      <c r="A180" s="4">
        <v>40492</v>
      </c>
      <c r="B180" s="9">
        <v>40492</v>
      </c>
      <c r="C180" s="5">
        <v>0.7</v>
      </c>
      <c r="D180" s="5">
        <v>0.77</v>
      </c>
      <c r="E180" s="5">
        <v>0.7</v>
      </c>
      <c r="F180" s="5">
        <v>0.75</v>
      </c>
      <c r="G180" s="6">
        <v>733600</v>
      </c>
      <c r="H180" s="10">
        <v>0.75</v>
      </c>
      <c r="I180" s="8">
        <v>0.76</v>
      </c>
      <c r="J180" s="8">
        <v>0.55000000000000004</v>
      </c>
      <c r="K180" s="7">
        <v>0.38181818181818172</v>
      </c>
      <c r="L180" s="7">
        <v>-6.2809917355371961E-2</v>
      </c>
      <c r="M180" s="19">
        <v>0</v>
      </c>
      <c r="N180" s="19">
        <v>1.8518518518518535E-2</v>
      </c>
    </row>
    <row r="181" spans="1:14">
      <c r="A181" s="3">
        <v>40730</v>
      </c>
      <c r="B181" s="9">
        <v>40730</v>
      </c>
      <c r="C181" s="5">
        <v>1.51</v>
      </c>
      <c r="D181" s="5">
        <v>1.54</v>
      </c>
      <c r="E181" s="5">
        <v>1.51</v>
      </c>
      <c r="F181" s="5">
        <v>1.54</v>
      </c>
      <c r="G181" s="2">
        <v>247900</v>
      </c>
      <c r="H181" s="5">
        <v>1.54</v>
      </c>
      <c r="I181" s="8">
        <v>1.59</v>
      </c>
      <c r="J181" s="8">
        <v>1.1499999999999999</v>
      </c>
      <c r="K181" s="7">
        <v>0.38260869565217409</v>
      </c>
      <c r="L181" s="7">
        <v>8.2502651113467704E-2</v>
      </c>
      <c r="M181" s="19">
        <v>1.2738853503184724E-2</v>
      </c>
      <c r="N181" s="19">
        <v>-8.6206896551724223E-3</v>
      </c>
    </row>
    <row r="182" spans="1:14">
      <c r="A182" s="3">
        <v>40634</v>
      </c>
      <c r="B182" s="9">
        <v>40634</v>
      </c>
      <c r="C182" s="5">
        <v>1.25</v>
      </c>
      <c r="D182" s="5">
        <v>1.37</v>
      </c>
      <c r="E182" s="5">
        <v>1.25</v>
      </c>
      <c r="F182" s="5">
        <v>1.36</v>
      </c>
      <c r="G182" s="2">
        <v>3210700</v>
      </c>
      <c r="H182" s="5">
        <v>1.36</v>
      </c>
      <c r="I182" s="8">
        <v>1.26</v>
      </c>
      <c r="J182" s="8">
        <v>0.91</v>
      </c>
      <c r="K182" s="7">
        <v>0.38461538461538458</v>
      </c>
      <c r="L182" s="7">
        <v>0.46153846153846151</v>
      </c>
      <c r="M182" s="19">
        <v>0.05</v>
      </c>
      <c r="N182" s="19">
        <v>-4.210526315789466E-2</v>
      </c>
    </row>
    <row r="183" spans="1:14">
      <c r="A183" s="3">
        <v>40588</v>
      </c>
      <c r="B183" s="9">
        <v>40588</v>
      </c>
      <c r="C183" s="5">
        <v>1.03</v>
      </c>
      <c r="D183" s="5">
        <v>1.1000000000000001</v>
      </c>
      <c r="E183" s="5">
        <v>1.03</v>
      </c>
      <c r="F183" s="5">
        <v>1.0900000000000001</v>
      </c>
      <c r="G183" s="2">
        <v>1016000</v>
      </c>
      <c r="H183" s="5">
        <v>1.0900000000000001</v>
      </c>
      <c r="I183" s="8">
        <v>1.07</v>
      </c>
      <c r="J183" s="8">
        <v>0.77</v>
      </c>
      <c r="K183" s="7">
        <v>0.38961038961038968</v>
      </c>
      <c r="L183" s="7">
        <v>0.1111111111111113</v>
      </c>
      <c r="M183" s="19">
        <v>2.8846153846153872E-2</v>
      </c>
      <c r="N183" s="19">
        <v>0</v>
      </c>
    </row>
    <row r="184" spans="1:14">
      <c r="A184" s="3">
        <v>40722</v>
      </c>
      <c r="B184" s="9">
        <v>40722</v>
      </c>
      <c r="C184" s="5">
        <v>1.29</v>
      </c>
      <c r="D184" s="5">
        <v>1.35</v>
      </c>
      <c r="E184" s="5">
        <v>1.28</v>
      </c>
      <c r="F184" s="5">
        <v>1.28</v>
      </c>
      <c r="G184" s="2">
        <v>426800</v>
      </c>
      <c r="H184" s="5">
        <v>1.28</v>
      </c>
      <c r="I184" s="8">
        <v>1.6</v>
      </c>
      <c r="J184" s="8">
        <v>1.1499999999999999</v>
      </c>
      <c r="K184" s="7">
        <v>0.39130434782608714</v>
      </c>
      <c r="L184" s="7">
        <v>-6.2499999999999632E-2</v>
      </c>
      <c r="M184" s="19">
        <v>-1.8404907975460003E-2</v>
      </c>
      <c r="N184" s="19">
        <v>0</v>
      </c>
    </row>
    <row r="185" spans="1:14">
      <c r="A185" s="3">
        <v>40695</v>
      </c>
      <c r="B185" s="9">
        <v>40695</v>
      </c>
      <c r="C185" s="5">
        <v>1.59</v>
      </c>
      <c r="D185" s="5">
        <v>1.59</v>
      </c>
      <c r="E185" s="5">
        <v>1.52</v>
      </c>
      <c r="F185" s="5">
        <v>1.55</v>
      </c>
      <c r="G185" s="2">
        <v>548500</v>
      </c>
      <c r="H185" s="5">
        <v>1.55</v>
      </c>
      <c r="I185" s="8">
        <v>1.63</v>
      </c>
      <c r="J185" s="8">
        <v>1.17</v>
      </c>
      <c r="K185" s="7">
        <v>0.39316239316239315</v>
      </c>
      <c r="L185" s="7">
        <v>4.5454545454544977E-2</v>
      </c>
      <c r="M185" s="19">
        <v>1.2422360248447077E-2</v>
      </c>
      <c r="N185" s="19">
        <v>0</v>
      </c>
    </row>
    <row r="186" spans="1:14">
      <c r="A186" s="3">
        <v>40716</v>
      </c>
      <c r="B186" s="9">
        <v>40716</v>
      </c>
      <c r="C186" s="5">
        <v>1.25</v>
      </c>
      <c r="D186" s="5">
        <v>1.33</v>
      </c>
      <c r="E186" s="5">
        <v>1.22</v>
      </c>
      <c r="F186" s="5">
        <v>1.24</v>
      </c>
      <c r="G186" s="2">
        <v>471400</v>
      </c>
      <c r="H186" s="5">
        <v>1.24</v>
      </c>
      <c r="I186" s="8">
        <v>1.67</v>
      </c>
      <c r="J186" s="8">
        <v>1.19</v>
      </c>
      <c r="K186" s="7">
        <v>0.40336134453781514</v>
      </c>
      <c r="L186" s="7">
        <v>0.11841100076394211</v>
      </c>
      <c r="M186" s="19">
        <v>6.0240963855421742E-3</v>
      </c>
      <c r="N186" s="19">
        <v>-2.4590163934426253E-2</v>
      </c>
    </row>
    <row r="187" spans="1:14">
      <c r="A187" s="4">
        <v>40491</v>
      </c>
      <c r="B187" s="9">
        <v>40491</v>
      </c>
      <c r="C187" s="5">
        <v>0.69</v>
      </c>
      <c r="D187" s="5">
        <v>0.7</v>
      </c>
      <c r="E187" s="5">
        <v>0.69</v>
      </c>
      <c r="F187" s="5">
        <v>0.7</v>
      </c>
      <c r="G187" s="6">
        <v>175400</v>
      </c>
      <c r="H187" s="10">
        <v>0.7</v>
      </c>
      <c r="I187" s="8">
        <v>0.76</v>
      </c>
      <c r="J187" s="8">
        <v>0.54</v>
      </c>
      <c r="K187" s="7">
        <v>0.40740740740740733</v>
      </c>
      <c r="L187" s="7">
        <v>-1.851851851851849E-2</v>
      </c>
      <c r="M187" s="19">
        <v>1.3333333333333345E-2</v>
      </c>
      <c r="N187" s="19">
        <v>1.8867924528301903E-2</v>
      </c>
    </row>
    <row r="188" spans="1:14">
      <c r="A188" s="3">
        <v>40744</v>
      </c>
      <c r="B188" s="9">
        <v>40744</v>
      </c>
      <c r="C188" s="5">
        <v>1.57</v>
      </c>
      <c r="D188" s="5">
        <v>1.61</v>
      </c>
      <c r="E188" s="5">
        <v>1.57</v>
      </c>
      <c r="F188" s="5">
        <v>1.6</v>
      </c>
      <c r="G188" s="2">
        <v>561500</v>
      </c>
      <c r="H188" s="5">
        <v>1.6</v>
      </c>
      <c r="I188" s="8">
        <v>1.75</v>
      </c>
      <c r="J188" s="8">
        <v>1.24</v>
      </c>
      <c r="K188" s="7">
        <v>0.41129032258064518</v>
      </c>
      <c r="L188" s="7">
        <v>-7.8405017921147041E-2</v>
      </c>
      <c r="M188" s="19">
        <v>0</v>
      </c>
      <c r="N188" s="19">
        <v>2.4793388429752088E-2</v>
      </c>
    </row>
    <row r="189" spans="1:14">
      <c r="A189" s="3">
        <v>40731</v>
      </c>
      <c r="B189" s="9">
        <v>40731</v>
      </c>
      <c r="C189" s="5">
        <v>1.54</v>
      </c>
      <c r="D189" s="5">
        <v>1.62</v>
      </c>
      <c r="E189" s="5">
        <v>1.53</v>
      </c>
      <c r="F189" s="5">
        <v>1.59</v>
      </c>
      <c r="G189" s="2">
        <v>730200</v>
      </c>
      <c r="H189" s="5">
        <v>1.59</v>
      </c>
      <c r="I189" s="8">
        <v>1.61</v>
      </c>
      <c r="J189" s="8">
        <v>1.1399999999999999</v>
      </c>
      <c r="K189" s="7">
        <v>0.41228070175438619</v>
      </c>
      <c r="L189" s="7">
        <v>7.7551834130781594E-2</v>
      </c>
      <c r="M189" s="19">
        <v>1.2578616352201269E-2</v>
      </c>
      <c r="N189" s="19">
        <v>-8.6956521739130523E-3</v>
      </c>
    </row>
    <row r="190" spans="1:14">
      <c r="A190" s="4">
        <v>40490</v>
      </c>
      <c r="B190" s="9">
        <v>40490</v>
      </c>
      <c r="C190" s="5">
        <v>0.69</v>
      </c>
      <c r="D190" s="5">
        <v>0.69</v>
      </c>
      <c r="E190" s="5">
        <v>0.68</v>
      </c>
      <c r="F190" s="5">
        <v>0.69</v>
      </c>
      <c r="G190" s="6">
        <v>543900</v>
      </c>
      <c r="H190" s="10">
        <v>0.69</v>
      </c>
      <c r="I190" s="8">
        <v>0.75</v>
      </c>
      <c r="J190" s="8">
        <v>0.53</v>
      </c>
      <c r="K190" s="7">
        <v>0.41509433962264142</v>
      </c>
      <c r="L190" s="7">
        <v>-6.1525840853158383E-2</v>
      </c>
      <c r="M190" s="19">
        <v>0</v>
      </c>
      <c r="N190" s="19">
        <v>1.9230769230769246E-2</v>
      </c>
    </row>
    <row r="191" spans="1:14">
      <c r="A191" s="4">
        <v>40478</v>
      </c>
      <c r="B191" s="9">
        <v>40478</v>
      </c>
      <c r="C191" s="5">
        <v>0.68</v>
      </c>
      <c r="D191" s="5">
        <v>0.69</v>
      </c>
      <c r="E191" s="5">
        <v>0.67</v>
      </c>
      <c r="F191" s="5">
        <v>0.69</v>
      </c>
      <c r="G191" s="6">
        <v>182200</v>
      </c>
      <c r="H191" s="10">
        <v>0.69</v>
      </c>
      <c r="I191" s="8">
        <v>0.68</v>
      </c>
      <c r="J191" s="8">
        <v>0.48</v>
      </c>
      <c r="K191" s="7">
        <v>0.4166666666666668</v>
      </c>
      <c r="L191" s="7">
        <v>0.13425925925925922</v>
      </c>
      <c r="M191" s="19">
        <v>1.492537313432837E-2</v>
      </c>
      <c r="N191" s="19">
        <v>-2.0408163265306142E-2</v>
      </c>
    </row>
    <row r="192" spans="1:14">
      <c r="A192" s="3">
        <v>40721</v>
      </c>
      <c r="B192" s="9">
        <v>40721</v>
      </c>
      <c r="C192" s="5">
        <v>1.27</v>
      </c>
      <c r="D192" s="5">
        <v>1.29</v>
      </c>
      <c r="E192" s="5">
        <v>1.25</v>
      </c>
      <c r="F192" s="5">
        <v>1.29</v>
      </c>
      <c r="G192" s="2">
        <v>783700</v>
      </c>
      <c r="H192" s="5">
        <v>1.29</v>
      </c>
      <c r="I192" s="8">
        <v>1.63</v>
      </c>
      <c r="J192" s="8">
        <v>1.1499999999999999</v>
      </c>
      <c r="K192" s="7">
        <v>0.41739130434782612</v>
      </c>
      <c r="L192" s="7">
        <v>-5.8823529411764733E-2</v>
      </c>
      <c r="M192" s="19">
        <v>-1.8072289156626523E-2</v>
      </c>
      <c r="N192" s="19">
        <v>0</v>
      </c>
    </row>
    <row r="193" spans="1:14">
      <c r="A193" s="3">
        <v>40597</v>
      </c>
      <c r="B193" s="9">
        <v>40597</v>
      </c>
      <c r="C193" s="5">
        <v>1.02</v>
      </c>
      <c r="D193" s="5">
        <v>1.07</v>
      </c>
      <c r="E193" s="5">
        <v>1</v>
      </c>
      <c r="F193" s="5">
        <v>1.01</v>
      </c>
      <c r="G193" s="2">
        <v>588600</v>
      </c>
      <c r="H193" s="5">
        <v>1.01</v>
      </c>
      <c r="I193" s="8">
        <v>1.18</v>
      </c>
      <c r="J193" s="8">
        <v>0.83</v>
      </c>
      <c r="K193" s="7">
        <v>0.42168674698795178</v>
      </c>
      <c r="L193" s="7">
        <v>-7.6847932269618696E-2</v>
      </c>
      <c r="M193" s="19">
        <v>0</v>
      </c>
      <c r="N193" s="19">
        <v>2.4691358024691242E-2</v>
      </c>
    </row>
    <row r="194" spans="1:14">
      <c r="A194" s="3">
        <v>40717</v>
      </c>
      <c r="B194" s="9">
        <v>40717</v>
      </c>
      <c r="C194" s="5">
        <v>1.25</v>
      </c>
      <c r="D194" s="5">
        <v>1.3</v>
      </c>
      <c r="E194" s="5">
        <v>1.24</v>
      </c>
      <c r="F194" s="5">
        <v>1.25</v>
      </c>
      <c r="G194" s="2">
        <v>265400</v>
      </c>
      <c r="H194" s="5">
        <v>1.25</v>
      </c>
      <c r="I194" s="8">
        <v>1.67</v>
      </c>
      <c r="J194" s="8">
        <v>1.17</v>
      </c>
      <c r="K194" s="7">
        <v>0.42735042735042739</v>
      </c>
      <c r="L194" s="7">
        <v>5.9472934472934537E-2</v>
      </c>
      <c r="M194" s="19">
        <v>0</v>
      </c>
      <c r="N194" s="19">
        <v>-1.6806722689075647E-2</v>
      </c>
    </row>
    <row r="195" spans="1:14">
      <c r="A195" s="4">
        <v>40487</v>
      </c>
      <c r="B195" s="9">
        <v>40487</v>
      </c>
      <c r="C195" s="5">
        <v>0.7</v>
      </c>
      <c r="D195" s="5">
        <v>0.7</v>
      </c>
      <c r="E195" s="5">
        <v>0.68</v>
      </c>
      <c r="F195" s="5">
        <v>0.69</v>
      </c>
      <c r="G195" s="6">
        <v>267000</v>
      </c>
      <c r="H195" s="10">
        <v>0.69</v>
      </c>
      <c r="I195" s="8">
        <v>0.75</v>
      </c>
      <c r="J195" s="8">
        <v>0.52</v>
      </c>
      <c r="K195" s="7">
        <v>0.44230769230769224</v>
      </c>
      <c r="L195" s="7">
        <v>-0.11538461538461553</v>
      </c>
      <c r="M195" s="19">
        <v>0</v>
      </c>
      <c r="N195" s="19">
        <v>0.04</v>
      </c>
    </row>
    <row r="196" spans="1:14">
      <c r="A196" s="3">
        <v>40652</v>
      </c>
      <c r="B196" s="9">
        <v>40652</v>
      </c>
      <c r="C196" s="5">
        <v>1.3</v>
      </c>
      <c r="D196" s="5">
        <v>1.32</v>
      </c>
      <c r="E196" s="5">
        <v>1.29</v>
      </c>
      <c r="F196" s="5">
        <v>1.32</v>
      </c>
      <c r="G196" s="2">
        <v>527500</v>
      </c>
      <c r="H196" s="5">
        <v>1.32</v>
      </c>
      <c r="I196" s="8">
        <v>1.5</v>
      </c>
      <c r="J196" s="8">
        <v>1.04</v>
      </c>
      <c r="K196" s="7">
        <v>0.44230769230769224</v>
      </c>
      <c r="L196" s="7">
        <v>-0.13273001508295643</v>
      </c>
      <c r="M196" s="19">
        <v>-6.6225165562913968E-3</v>
      </c>
      <c r="N196" s="19">
        <v>0.04</v>
      </c>
    </row>
    <row r="197" spans="1:14">
      <c r="A197" s="3">
        <v>40732</v>
      </c>
      <c r="B197" s="9">
        <v>40732</v>
      </c>
      <c r="C197" s="5">
        <v>1.61</v>
      </c>
      <c r="D197" s="5">
        <v>1.64</v>
      </c>
      <c r="E197" s="5">
        <v>1.6</v>
      </c>
      <c r="F197" s="5">
        <v>1.61</v>
      </c>
      <c r="G197" s="2">
        <v>621400</v>
      </c>
      <c r="H197" s="5">
        <v>1.61</v>
      </c>
      <c r="I197" s="8">
        <v>1.63</v>
      </c>
      <c r="J197" s="8">
        <v>1.1299999999999999</v>
      </c>
      <c r="K197" s="7">
        <v>0.44247787610619471</v>
      </c>
      <c r="L197" s="7">
        <v>7.3244210129918497E-2</v>
      </c>
      <c r="M197" s="19">
        <v>1.2422360248447077E-2</v>
      </c>
      <c r="N197" s="19">
        <v>-8.7719298245614117E-3</v>
      </c>
    </row>
    <row r="198" spans="1:14">
      <c r="A198" s="3">
        <v>40718</v>
      </c>
      <c r="B198" s="9">
        <v>40718</v>
      </c>
      <c r="C198" s="5">
        <v>1.25</v>
      </c>
      <c r="D198" s="5">
        <v>1.28</v>
      </c>
      <c r="E198" s="5">
        <v>1.21</v>
      </c>
      <c r="F198" s="5">
        <v>1.28</v>
      </c>
      <c r="G198" s="2">
        <v>639800</v>
      </c>
      <c r="H198" s="5">
        <v>1.28</v>
      </c>
      <c r="I198" s="8">
        <v>1.66</v>
      </c>
      <c r="J198" s="8">
        <v>1.1499999999999999</v>
      </c>
      <c r="K198" s="7">
        <v>0.44347826086956527</v>
      </c>
      <c r="L198" s="7">
        <v>3.7739130434782636E-2</v>
      </c>
      <c r="M198" s="19">
        <v>-5.988023952095814E-3</v>
      </c>
      <c r="N198" s="19">
        <v>-1.709401709401711E-2</v>
      </c>
    </row>
    <row r="199" spans="1:14">
      <c r="A199" s="3">
        <v>40743</v>
      </c>
      <c r="B199" s="9">
        <v>40743</v>
      </c>
      <c r="C199" s="5">
        <v>1.54</v>
      </c>
      <c r="D199" s="5">
        <v>1.61</v>
      </c>
      <c r="E199" s="5">
        <v>1.52</v>
      </c>
      <c r="F199" s="5">
        <v>1.55</v>
      </c>
      <c r="G199" s="2">
        <v>417200</v>
      </c>
      <c r="H199" s="5">
        <v>1.55</v>
      </c>
      <c r="I199" s="8">
        <v>1.75</v>
      </c>
      <c r="J199" s="8">
        <v>1.21</v>
      </c>
      <c r="K199" s="7">
        <v>0.44628099173553726</v>
      </c>
      <c r="L199" s="7">
        <v>-0.11500210113461272</v>
      </c>
      <c r="M199" s="19">
        <v>-5.6818181818181872E-3</v>
      </c>
      <c r="N199" s="19">
        <v>3.4188034188034219E-2</v>
      </c>
    </row>
    <row r="200" spans="1:14">
      <c r="A200" s="3">
        <v>40589</v>
      </c>
      <c r="B200" s="9">
        <v>40589</v>
      </c>
      <c r="C200" s="5">
        <v>1.0900000000000001</v>
      </c>
      <c r="D200" s="5">
        <v>1.1599999999999999</v>
      </c>
      <c r="E200" s="5">
        <v>1.05</v>
      </c>
      <c r="F200" s="5">
        <v>1.1200000000000001</v>
      </c>
      <c r="G200" s="2">
        <v>3772100</v>
      </c>
      <c r="H200" s="5">
        <v>1.1200000000000001</v>
      </c>
      <c r="I200" s="8">
        <v>1.1000000000000001</v>
      </c>
      <c r="J200" s="8">
        <v>0.76</v>
      </c>
      <c r="K200" s="7">
        <v>0.44736842105263169</v>
      </c>
      <c r="L200" s="7">
        <v>0.14824561403508779</v>
      </c>
      <c r="M200" s="19">
        <v>2.8037383177570117E-2</v>
      </c>
      <c r="N200" s="19">
        <v>-1.2987012987012998E-2</v>
      </c>
    </row>
    <row r="201" spans="1:14">
      <c r="A201" s="3">
        <v>40596</v>
      </c>
      <c r="B201" s="9">
        <v>40596</v>
      </c>
      <c r="C201" s="5">
        <v>1.0900000000000001</v>
      </c>
      <c r="D201" s="5">
        <v>1.0900000000000001</v>
      </c>
      <c r="E201" s="5">
        <v>1.02</v>
      </c>
      <c r="F201" s="5">
        <v>1.05</v>
      </c>
      <c r="G201" s="2">
        <v>377600</v>
      </c>
      <c r="H201" s="5">
        <v>1.05</v>
      </c>
      <c r="I201" s="8">
        <v>1.18</v>
      </c>
      <c r="J201" s="8">
        <v>0.81</v>
      </c>
      <c r="K201" s="7">
        <v>0.45679012345678993</v>
      </c>
      <c r="L201" s="7">
        <v>-7.4707185818297051E-2</v>
      </c>
      <c r="M201" s="19">
        <v>0</v>
      </c>
      <c r="N201" s="19">
        <v>2.5316455696202552E-2</v>
      </c>
    </row>
    <row r="202" spans="1:14">
      <c r="A202" s="4">
        <v>40479</v>
      </c>
      <c r="B202" s="9">
        <v>40479</v>
      </c>
      <c r="C202" s="5">
        <v>0.7</v>
      </c>
      <c r="D202" s="5">
        <v>0.71</v>
      </c>
      <c r="E202" s="5">
        <v>0.69</v>
      </c>
      <c r="F202" s="5">
        <v>0.7</v>
      </c>
      <c r="G202" s="6">
        <v>2299600</v>
      </c>
      <c r="H202" s="10">
        <v>0.7</v>
      </c>
      <c r="I202" s="8">
        <v>0.7</v>
      </c>
      <c r="J202" s="8">
        <v>0.48</v>
      </c>
      <c r="K202" s="7">
        <v>0.45833333333333331</v>
      </c>
      <c r="L202" s="7">
        <v>9.9999999999999617E-2</v>
      </c>
      <c r="M202" s="19">
        <v>2.9411764705882214E-2</v>
      </c>
      <c r="N202" s="19">
        <v>0</v>
      </c>
    </row>
    <row r="203" spans="1:14">
      <c r="A203" s="4">
        <v>40485</v>
      </c>
      <c r="B203" s="9">
        <v>40485</v>
      </c>
      <c r="C203" s="5">
        <v>0.69</v>
      </c>
      <c r="D203" s="5">
        <v>0.7</v>
      </c>
      <c r="E203" s="5">
        <v>0.69</v>
      </c>
      <c r="F203" s="5">
        <v>0.7</v>
      </c>
      <c r="G203" s="6">
        <v>130000</v>
      </c>
      <c r="H203" s="10">
        <v>0.7</v>
      </c>
      <c r="I203" s="8">
        <v>0.74</v>
      </c>
      <c r="J203" s="8">
        <v>0.5</v>
      </c>
      <c r="K203" s="7">
        <v>0.48</v>
      </c>
      <c r="L203" s="7">
        <v>-5.9200000000000058E-2</v>
      </c>
      <c r="M203" s="19">
        <v>0</v>
      </c>
      <c r="N203" s="19">
        <v>2.0408163265306142E-2</v>
      </c>
    </row>
    <row r="204" spans="1:14">
      <c r="A204" s="3">
        <v>40735</v>
      </c>
      <c r="B204" s="9">
        <v>40735</v>
      </c>
      <c r="C204" s="5">
        <v>1.64</v>
      </c>
      <c r="D204" s="5">
        <v>1.69</v>
      </c>
      <c r="E204" s="5">
        <v>1.62</v>
      </c>
      <c r="F204" s="5">
        <v>1.65</v>
      </c>
      <c r="G204" s="2">
        <v>734800</v>
      </c>
      <c r="H204" s="5">
        <v>1.65</v>
      </c>
      <c r="I204" s="8">
        <v>1.67</v>
      </c>
      <c r="J204" s="8">
        <v>1.1200000000000001</v>
      </c>
      <c r="K204" s="7">
        <v>0.49107142857142838</v>
      </c>
      <c r="L204" s="7">
        <v>0.10982142857142808</v>
      </c>
      <c r="M204" s="19">
        <v>2.4539877300613522E-2</v>
      </c>
      <c r="N204" s="19">
        <v>-8.8495575221237063E-3</v>
      </c>
    </row>
    <row r="205" spans="1:14">
      <c r="A205" s="3">
        <v>40595</v>
      </c>
      <c r="B205" s="9">
        <v>40595</v>
      </c>
      <c r="C205" s="5">
        <v>1.0900000000000001</v>
      </c>
      <c r="D205" s="5">
        <v>1.1299999999999999</v>
      </c>
      <c r="E205" s="5">
        <v>1.06</v>
      </c>
      <c r="F205" s="5">
        <v>1.0900000000000001</v>
      </c>
      <c r="G205" s="2">
        <v>534100</v>
      </c>
      <c r="H205" s="5">
        <v>1.0900000000000001</v>
      </c>
      <c r="I205" s="8">
        <v>1.18</v>
      </c>
      <c r="J205" s="8">
        <v>0.79</v>
      </c>
      <c r="K205" s="7">
        <v>0.49367088607594922</v>
      </c>
      <c r="L205" s="7">
        <v>-3.7341772151898725E-2</v>
      </c>
      <c r="M205" s="19">
        <v>0</v>
      </c>
      <c r="N205" s="19">
        <v>1.2820512820512832E-2</v>
      </c>
    </row>
    <row r="206" spans="1:14">
      <c r="A206" s="4">
        <v>40480</v>
      </c>
      <c r="B206" s="9">
        <v>40480</v>
      </c>
      <c r="C206" s="5">
        <v>0.7</v>
      </c>
      <c r="D206" s="5">
        <v>0.7</v>
      </c>
      <c r="E206" s="5">
        <v>0.69</v>
      </c>
      <c r="F206" s="5">
        <v>0.7</v>
      </c>
      <c r="G206" s="6">
        <v>520900</v>
      </c>
      <c r="H206" s="10">
        <v>0.7</v>
      </c>
      <c r="I206" s="8">
        <v>0.72</v>
      </c>
      <c r="J206" s="8">
        <v>0.48</v>
      </c>
      <c r="K206" s="7">
        <v>0.5</v>
      </c>
      <c r="L206" s="7">
        <v>9.0909090909090953E-2</v>
      </c>
      <c r="M206" s="19">
        <v>2.8571428571428598E-2</v>
      </c>
      <c r="N206" s="19">
        <v>0</v>
      </c>
    </row>
    <row r="207" spans="1:14">
      <c r="A207" s="4">
        <v>40486</v>
      </c>
      <c r="B207" s="9">
        <v>40486</v>
      </c>
      <c r="C207" s="5">
        <v>0.68</v>
      </c>
      <c r="D207" s="5">
        <v>0.69</v>
      </c>
      <c r="E207" s="5">
        <v>0.67</v>
      </c>
      <c r="F207" s="5">
        <v>0.69</v>
      </c>
      <c r="G207" s="6">
        <v>66100</v>
      </c>
      <c r="H207" s="10">
        <v>0.69</v>
      </c>
      <c r="I207" s="8">
        <v>0.75</v>
      </c>
      <c r="J207" s="8">
        <v>0.5</v>
      </c>
      <c r="K207" s="7">
        <v>0.5</v>
      </c>
      <c r="L207" s="7">
        <v>4.1666666666666706E-2</v>
      </c>
      <c r="M207" s="19">
        <v>1.3513513513513526E-2</v>
      </c>
      <c r="N207" s="19">
        <v>0</v>
      </c>
    </row>
    <row r="208" spans="1:14">
      <c r="A208" s="3">
        <v>40742</v>
      </c>
      <c r="B208" s="9">
        <v>40742</v>
      </c>
      <c r="C208" s="5">
        <v>1.58</v>
      </c>
      <c r="D208" s="5">
        <v>1.59</v>
      </c>
      <c r="E208" s="5">
        <v>1.55</v>
      </c>
      <c r="F208" s="5">
        <v>1.57</v>
      </c>
      <c r="G208" s="2">
        <v>307100</v>
      </c>
      <c r="H208" s="5">
        <v>1.57</v>
      </c>
      <c r="I208" s="8">
        <v>1.76</v>
      </c>
      <c r="J208" s="8">
        <v>1.17</v>
      </c>
      <c r="K208" s="7">
        <v>0.50427350427350437</v>
      </c>
      <c r="L208" s="7">
        <v>-8.0920871243452028E-2</v>
      </c>
      <c r="M208" s="19">
        <v>5.7142857142857195E-3</v>
      </c>
      <c r="N208" s="19">
        <v>3.5398230088495609E-2</v>
      </c>
    </row>
    <row r="209" spans="1:14">
      <c r="A209" s="3">
        <v>40651</v>
      </c>
      <c r="B209" s="9">
        <v>40651</v>
      </c>
      <c r="C209" s="5">
        <v>1.29</v>
      </c>
      <c r="D209" s="5">
        <v>1.38</v>
      </c>
      <c r="E209" s="5">
        <v>1.28</v>
      </c>
      <c r="F209" s="5">
        <v>1.36</v>
      </c>
      <c r="G209" s="2">
        <v>370400</v>
      </c>
      <c r="H209" s="5">
        <v>1.36</v>
      </c>
      <c r="I209" s="8">
        <v>1.51</v>
      </c>
      <c r="J209" s="8">
        <v>1</v>
      </c>
      <c r="K209" s="7">
        <v>0.51</v>
      </c>
      <c r="L209" s="7">
        <v>-3.8846153846153891E-2</v>
      </c>
      <c r="M209" s="19">
        <v>6.6666666666666723E-3</v>
      </c>
      <c r="N209" s="19">
        <v>2.0408163265306142E-2</v>
      </c>
    </row>
    <row r="210" spans="1:14">
      <c r="A210" s="4">
        <v>40484</v>
      </c>
      <c r="B210" s="9">
        <v>40484</v>
      </c>
      <c r="C210" s="5">
        <v>0.69</v>
      </c>
      <c r="D210" s="5">
        <v>0.69</v>
      </c>
      <c r="E210" s="5">
        <v>0.69</v>
      </c>
      <c r="F210" s="5">
        <v>0.69</v>
      </c>
      <c r="G210" s="6">
        <v>12300</v>
      </c>
      <c r="H210" s="10">
        <v>0.69</v>
      </c>
      <c r="I210" s="8">
        <v>0.74</v>
      </c>
      <c r="J210" s="8">
        <v>0.49</v>
      </c>
      <c r="K210" s="7">
        <v>0.51020408163265307</v>
      </c>
      <c r="L210" s="7">
        <v>-2.0408163265306169E-2</v>
      </c>
      <c r="M210" s="19">
        <v>1.3698630136986314E-2</v>
      </c>
      <c r="N210" s="19">
        <v>2.0833333333333353E-2</v>
      </c>
    </row>
    <row r="211" spans="1:14">
      <c r="A211" s="3">
        <v>40637</v>
      </c>
      <c r="B211" s="9">
        <v>40637</v>
      </c>
      <c r="C211" s="5">
        <v>1.4</v>
      </c>
      <c r="D211" s="5">
        <v>1.47</v>
      </c>
      <c r="E211" s="5">
        <v>1.37</v>
      </c>
      <c r="F211" s="5">
        <v>1.42</v>
      </c>
      <c r="G211" s="2">
        <v>3614100</v>
      </c>
      <c r="H211" s="5">
        <v>1.42</v>
      </c>
      <c r="I211" s="8">
        <v>1.33</v>
      </c>
      <c r="J211" s="8">
        <v>0.88</v>
      </c>
      <c r="K211" s="7">
        <v>0.51136363636363646</v>
      </c>
      <c r="L211" s="7">
        <v>0.32954545454545492</v>
      </c>
      <c r="M211" s="19">
        <v>5.5555555555555601E-2</v>
      </c>
      <c r="N211" s="19">
        <v>-3.2967032967032996E-2</v>
      </c>
    </row>
    <row r="212" spans="1:14">
      <c r="A212" s="3">
        <v>40592</v>
      </c>
      <c r="B212" s="9">
        <v>40592</v>
      </c>
      <c r="C212" s="5">
        <v>1.1000000000000001</v>
      </c>
      <c r="D212" s="5">
        <v>1.1100000000000001</v>
      </c>
      <c r="E212" s="5">
        <v>1.07</v>
      </c>
      <c r="F212" s="5">
        <v>1.1000000000000001</v>
      </c>
      <c r="G212" s="2">
        <v>821600</v>
      </c>
      <c r="H212" s="5">
        <v>1.1000000000000001</v>
      </c>
      <c r="I212" s="8">
        <v>1.18</v>
      </c>
      <c r="J212" s="8">
        <v>0.78</v>
      </c>
      <c r="K212" s="7">
        <v>0.51282051282051266</v>
      </c>
      <c r="L212" s="7">
        <v>-2.5641025641025678E-2</v>
      </c>
      <c r="M212" s="19">
        <v>1.7241379310344845E-2</v>
      </c>
      <c r="N212" s="19">
        <v>2.6315789473684233E-2</v>
      </c>
    </row>
    <row r="213" spans="1:14">
      <c r="A213" s="3">
        <v>40590</v>
      </c>
      <c r="B213" s="9">
        <v>40590</v>
      </c>
      <c r="C213" s="5">
        <v>1.1499999999999999</v>
      </c>
      <c r="D213" s="5">
        <v>1.22</v>
      </c>
      <c r="E213" s="5">
        <v>1.1399999999999999</v>
      </c>
      <c r="F213" s="5">
        <v>1.18</v>
      </c>
      <c r="G213" s="2">
        <v>3077300</v>
      </c>
      <c r="H213" s="5">
        <v>1.18</v>
      </c>
      <c r="I213" s="8">
        <v>1.1399999999999999</v>
      </c>
      <c r="J213" s="8">
        <v>0.75</v>
      </c>
      <c r="K213" s="7">
        <v>0.52</v>
      </c>
      <c r="L213" s="7">
        <v>0.16235294117647009</v>
      </c>
      <c r="M213" s="19">
        <v>3.6363636363636188E-2</v>
      </c>
      <c r="N213" s="19">
        <v>-1.3157894736842117E-2</v>
      </c>
    </row>
    <row r="214" spans="1:14">
      <c r="A214" s="4">
        <v>40483</v>
      </c>
      <c r="B214" s="9">
        <v>40483</v>
      </c>
      <c r="C214" s="5">
        <v>0.7</v>
      </c>
      <c r="D214" s="5">
        <v>0.7</v>
      </c>
      <c r="E214" s="5">
        <v>0.69</v>
      </c>
      <c r="F214" s="5">
        <v>0.69</v>
      </c>
      <c r="G214" s="6">
        <v>139500</v>
      </c>
      <c r="H214" s="10">
        <v>0.69</v>
      </c>
      <c r="I214" s="8">
        <v>0.73</v>
      </c>
      <c r="J214" s="8">
        <v>0.48</v>
      </c>
      <c r="K214" s="7">
        <v>0.52083333333333337</v>
      </c>
      <c r="L214" s="7">
        <v>4.1666666666666741E-2</v>
      </c>
      <c r="M214" s="19">
        <v>1.3888888888888902E-2</v>
      </c>
      <c r="N214" s="19">
        <v>0</v>
      </c>
    </row>
    <row r="215" spans="1:14">
      <c r="A215" s="3">
        <v>40591</v>
      </c>
      <c r="B215" s="9">
        <v>40591</v>
      </c>
      <c r="C215" s="5">
        <v>1.18</v>
      </c>
      <c r="D215" s="5">
        <v>1.18</v>
      </c>
      <c r="E215" s="5">
        <v>1.06</v>
      </c>
      <c r="F215" s="5">
        <v>1.1000000000000001</v>
      </c>
      <c r="G215" s="2">
        <v>2306300</v>
      </c>
      <c r="H215" s="5">
        <v>1.1000000000000001</v>
      </c>
      <c r="I215" s="8">
        <v>1.1599999999999999</v>
      </c>
      <c r="J215" s="8">
        <v>0.76</v>
      </c>
      <c r="K215" s="7">
        <v>0.52631578947368407</v>
      </c>
      <c r="L215" s="7">
        <v>1.2145748987854163E-2</v>
      </c>
      <c r="M215" s="19">
        <v>1.7543859649122823E-2</v>
      </c>
      <c r="N215" s="19">
        <v>1.3333333333333345E-2</v>
      </c>
    </row>
    <row r="216" spans="1:14">
      <c r="A216" s="3">
        <v>40648</v>
      </c>
      <c r="B216" s="9">
        <v>40648</v>
      </c>
      <c r="C216" s="5">
        <v>1.33</v>
      </c>
      <c r="D216" s="5">
        <v>1.33</v>
      </c>
      <c r="E216" s="5">
        <v>1.28</v>
      </c>
      <c r="F216" s="5">
        <v>1.29</v>
      </c>
      <c r="G216" s="2">
        <v>253100</v>
      </c>
      <c r="H216" s="5">
        <v>1.29</v>
      </c>
      <c r="I216" s="8">
        <v>1.5</v>
      </c>
      <c r="J216" s="8">
        <v>0.98</v>
      </c>
      <c r="K216" s="7">
        <v>0.53061224489795922</v>
      </c>
      <c r="L216" s="7">
        <v>-5.6689342403628246E-2</v>
      </c>
      <c r="M216" s="19">
        <v>0</v>
      </c>
      <c r="N216" s="19">
        <v>2.0833333333333353E-2</v>
      </c>
    </row>
    <row r="217" spans="1:14">
      <c r="A217" s="3">
        <v>40736</v>
      </c>
      <c r="B217" s="9">
        <v>40736</v>
      </c>
      <c r="C217" s="5">
        <v>1.67</v>
      </c>
      <c r="D217" s="5">
        <v>1.67</v>
      </c>
      <c r="E217" s="5">
        <v>1.61</v>
      </c>
      <c r="F217" s="5">
        <v>1.66</v>
      </c>
      <c r="G217" s="2">
        <v>1152700</v>
      </c>
      <c r="H217" s="5">
        <v>1.66</v>
      </c>
      <c r="I217" s="8">
        <v>1.7</v>
      </c>
      <c r="J217" s="8">
        <v>1.1100000000000001</v>
      </c>
      <c r="K217" s="7">
        <v>0.53153153153153132</v>
      </c>
      <c r="L217" s="7">
        <v>8.2391482391482376E-2</v>
      </c>
      <c r="M217" s="19">
        <v>1.7964071856287442E-2</v>
      </c>
      <c r="N217" s="19">
        <v>-8.928571428571435E-3</v>
      </c>
    </row>
    <row r="218" spans="1:14">
      <c r="A218" s="3">
        <v>40739</v>
      </c>
      <c r="B218" s="9">
        <v>40739</v>
      </c>
      <c r="C218" s="5">
        <v>1.55</v>
      </c>
      <c r="D218" s="5">
        <v>1.59</v>
      </c>
      <c r="E218" s="5">
        <v>1.53</v>
      </c>
      <c r="F218" s="5">
        <v>1.54</v>
      </c>
      <c r="G218" s="2">
        <v>844800</v>
      </c>
      <c r="H218" s="5">
        <v>1.54</v>
      </c>
      <c r="I218" s="8">
        <v>1.75</v>
      </c>
      <c r="J218" s="8">
        <v>1.1299999999999999</v>
      </c>
      <c r="K218" s="7">
        <v>0.5486725663716816</v>
      </c>
      <c r="L218" s="7">
        <v>-2.4582104228121404E-2</v>
      </c>
      <c r="M218" s="19">
        <v>0</v>
      </c>
      <c r="N218" s="19">
        <v>8.9285714285712373E-3</v>
      </c>
    </row>
    <row r="219" spans="1:14">
      <c r="A219" s="3">
        <v>40647</v>
      </c>
      <c r="B219" s="9">
        <v>40647</v>
      </c>
      <c r="C219" s="5">
        <v>1.32</v>
      </c>
      <c r="D219" s="5">
        <v>1.33</v>
      </c>
      <c r="E219" s="5">
        <v>1.28</v>
      </c>
      <c r="F219" s="5">
        <v>1.33</v>
      </c>
      <c r="G219" s="2">
        <v>416600</v>
      </c>
      <c r="H219" s="5">
        <v>1.33</v>
      </c>
      <c r="I219" s="8">
        <v>1.5</v>
      </c>
      <c r="J219" s="8">
        <v>0.96</v>
      </c>
      <c r="K219" s="7">
        <v>0.5625</v>
      </c>
      <c r="L219" s="7">
        <v>-8.2236842105262831E-2</v>
      </c>
      <c r="M219" s="19">
        <v>0</v>
      </c>
      <c r="N219" s="19">
        <v>3.2258064516128941E-2</v>
      </c>
    </row>
    <row r="220" spans="1:14">
      <c r="A220" s="3">
        <v>40738</v>
      </c>
      <c r="B220" s="9">
        <v>40738</v>
      </c>
      <c r="C220" s="5">
        <v>1.65</v>
      </c>
      <c r="D220" s="5">
        <v>1.65</v>
      </c>
      <c r="E220" s="5">
        <v>1.54</v>
      </c>
      <c r="F220" s="5">
        <v>1.55</v>
      </c>
      <c r="G220" s="2">
        <v>1006700</v>
      </c>
      <c r="H220" s="5">
        <v>1.55</v>
      </c>
      <c r="I220" s="8">
        <v>1.75</v>
      </c>
      <c r="J220" s="8">
        <v>1.1200000000000001</v>
      </c>
      <c r="K220" s="7">
        <v>0.5625</v>
      </c>
      <c r="L220" s="7">
        <v>-1.785714285714271E-2</v>
      </c>
      <c r="M220" s="19">
        <v>1.1560693641618507E-2</v>
      </c>
      <c r="N220" s="19">
        <v>1.8181818181818195E-2</v>
      </c>
    </row>
    <row r="221" spans="1:14">
      <c r="A221" s="3">
        <v>40737</v>
      </c>
      <c r="B221" s="9">
        <v>40737</v>
      </c>
      <c r="C221" s="5">
        <v>1.67</v>
      </c>
      <c r="D221" s="5">
        <v>1.67</v>
      </c>
      <c r="E221" s="5">
        <v>1.64</v>
      </c>
      <c r="F221" s="5">
        <v>1.65</v>
      </c>
      <c r="G221" s="2">
        <v>408600</v>
      </c>
      <c r="H221" s="5">
        <v>1.65</v>
      </c>
      <c r="I221" s="8">
        <v>1.73</v>
      </c>
      <c r="J221" s="8">
        <v>1.1000000000000001</v>
      </c>
      <c r="K221" s="7">
        <v>0.57272727272727253</v>
      </c>
      <c r="L221" s="7">
        <v>7.7503852080123323E-2</v>
      </c>
      <c r="M221" s="19">
        <v>1.7647058823529429E-2</v>
      </c>
      <c r="N221" s="19">
        <v>-9.0090090090090159E-3</v>
      </c>
    </row>
    <row r="222" spans="1:14">
      <c r="A222" s="3">
        <v>40638</v>
      </c>
      <c r="B222" s="9">
        <v>40638</v>
      </c>
      <c r="C222" s="5">
        <v>1.42</v>
      </c>
      <c r="D222" s="5">
        <v>1.42</v>
      </c>
      <c r="E222" s="5">
        <v>1.34</v>
      </c>
      <c r="F222" s="5">
        <v>1.36</v>
      </c>
      <c r="G222" s="2">
        <v>1257000</v>
      </c>
      <c r="H222" s="5">
        <v>1.36</v>
      </c>
      <c r="I222" s="8">
        <v>1.36</v>
      </c>
      <c r="J222" s="8">
        <v>0.86</v>
      </c>
      <c r="K222" s="7">
        <v>0.58139534883720945</v>
      </c>
      <c r="L222" s="7">
        <v>0.13695090439276492</v>
      </c>
      <c r="M222" s="19">
        <v>2.2556390977443629E-2</v>
      </c>
      <c r="N222" s="19">
        <v>-2.2727272727272749E-2</v>
      </c>
    </row>
    <row r="223" spans="1:14">
      <c r="A223" s="3">
        <v>40646</v>
      </c>
      <c r="B223" s="9">
        <v>40646</v>
      </c>
      <c r="C223" s="5">
        <v>1.29</v>
      </c>
      <c r="D223" s="5">
        <v>1.34</v>
      </c>
      <c r="E223" s="5">
        <v>1.28</v>
      </c>
      <c r="F223" s="5">
        <v>1.33</v>
      </c>
      <c r="G223" s="2">
        <v>443500</v>
      </c>
      <c r="H223" s="5">
        <v>1.33</v>
      </c>
      <c r="I223" s="8">
        <v>1.5</v>
      </c>
      <c r="J223" s="8">
        <v>0.93</v>
      </c>
      <c r="K223" s="7">
        <v>0.61290322580645151</v>
      </c>
      <c r="L223" s="7">
        <v>-6.5062875888463795E-2</v>
      </c>
      <c r="M223" s="19">
        <v>6.7114093959731603E-3</v>
      </c>
      <c r="N223" s="19">
        <v>3.3333333333333361E-2</v>
      </c>
    </row>
    <row r="224" spans="1:14">
      <c r="A224" s="3">
        <v>40639</v>
      </c>
      <c r="B224" s="9">
        <v>40639</v>
      </c>
      <c r="C224" s="5">
        <v>1.35</v>
      </c>
      <c r="D224" s="5">
        <v>1.36</v>
      </c>
      <c r="E224" s="5">
        <v>1.28</v>
      </c>
      <c r="F224" s="5">
        <v>1.34</v>
      </c>
      <c r="G224" s="2">
        <v>1262700</v>
      </c>
      <c r="H224" s="5">
        <v>1.34</v>
      </c>
      <c r="I224" s="8">
        <v>1.39</v>
      </c>
      <c r="J224" s="8">
        <v>0.86</v>
      </c>
      <c r="K224" s="7">
        <v>0.61627906976744173</v>
      </c>
      <c r="L224" s="7">
        <v>5.9999999999999519E-2</v>
      </c>
      <c r="M224" s="19">
        <v>2.205882352941162E-2</v>
      </c>
      <c r="N224" s="19">
        <v>0</v>
      </c>
    </row>
    <row r="225" spans="1:14">
      <c r="A225" s="3">
        <v>40645</v>
      </c>
      <c r="B225" s="9">
        <v>40645</v>
      </c>
      <c r="C225" s="5">
        <v>1.35</v>
      </c>
      <c r="D225" s="5">
        <v>1.37</v>
      </c>
      <c r="E225" s="5">
        <v>1.32</v>
      </c>
      <c r="F225" s="5">
        <v>1.34</v>
      </c>
      <c r="G225" s="2">
        <v>695000</v>
      </c>
      <c r="H225" s="5">
        <v>1.34</v>
      </c>
      <c r="I225" s="8">
        <v>1.49</v>
      </c>
      <c r="J225" s="8">
        <v>0.9</v>
      </c>
      <c r="K225" s="7">
        <v>0.65555555555555556</v>
      </c>
      <c r="L225" s="7">
        <v>-3.8518518518518445E-2</v>
      </c>
      <c r="M225" s="19">
        <v>6.7567567567567632E-3</v>
      </c>
      <c r="N225" s="19">
        <v>2.2727272727272749E-2</v>
      </c>
    </row>
    <row r="226" spans="1:14">
      <c r="A226" s="3">
        <v>40640</v>
      </c>
      <c r="B226" s="9">
        <v>40640</v>
      </c>
      <c r="C226" s="5">
        <v>1.37</v>
      </c>
      <c r="D226" s="5">
        <v>1.41</v>
      </c>
      <c r="E226" s="5">
        <v>1.36</v>
      </c>
      <c r="F226" s="5">
        <v>1.4</v>
      </c>
      <c r="G226" s="2">
        <v>770000</v>
      </c>
      <c r="H226" s="5">
        <v>1.4</v>
      </c>
      <c r="I226" s="8">
        <v>1.43</v>
      </c>
      <c r="J226" s="8">
        <v>0.86</v>
      </c>
      <c r="K226" s="7">
        <v>0.66279069767441856</v>
      </c>
      <c r="L226" s="7">
        <v>7.5471698113207697E-2</v>
      </c>
      <c r="M226" s="19">
        <v>2.8776978417266216E-2</v>
      </c>
      <c r="N226" s="19">
        <v>0</v>
      </c>
    </row>
    <row r="227" spans="1:14">
      <c r="A227" s="3">
        <v>40641</v>
      </c>
      <c r="B227" s="9">
        <v>40641</v>
      </c>
      <c r="C227" s="5">
        <v>1.4</v>
      </c>
      <c r="D227" s="5">
        <v>1.4</v>
      </c>
      <c r="E227" s="5">
        <v>1.34</v>
      </c>
      <c r="F227" s="5">
        <v>1.36</v>
      </c>
      <c r="G227" s="2">
        <v>494600</v>
      </c>
      <c r="H227" s="5">
        <v>1.36</v>
      </c>
      <c r="I227" s="8">
        <v>1.46</v>
      </c>
      <c r="J227" s="8">
        <v>0.87</v>
      </c>
      <c r="K227" s="7">
        <v>0.67816091954022983</v>
      </c>
      <c r="L227" s="7">
        <v>2.3190159306311749E-2</v>
      </c>
      <c r="M227" s="19">
        <v>2.0979020979020997E-2</v>
      </c>
      <c r="N227" s="19">
        <v>1.1627906976744196E-2</v>
      </c>
    </row>
    <row r="228" spans="1:14">
      <c r="A228" s="3">
        <v>40644</v>
      </c>
      <c r="B228" s="9">
        <v>40644</v>
      </c>
      <c r="C228" s="5">
        <v>1.36</v>
      </c>
      <c r="D228" s="5">
        <v>1.44</v>
      </c>
      <c r="E228" s="5">
        <v>1.33</v>
      </c>
      <c r="F228" s="5">
        <v>1.38</v>
      </c>
      <c r="G228" s="2">
        <v>829300</v>
      </c>
      <c r="H228" s="5">
        <v>1.38</v>
      </c>
      <c r="I228" s="8">
        <v>1.48</v>
      </c>
      <c r="J228" s="8">
        <v>0.88</v>
      </c>
      <c r="K228" s="7">
        <v>0.68181818181818177</v>
      </c>
      <c r="L228" s="7">
        <v>5.3929121725731907E-3</v>
      </c>
      <c r="M228" s="19">
        <v>1.3698630136986314E-2</v>
      </c>
      <c r="N228" s="19">
        <v>1.1494252873563229E-2</v>
      </c>
    </row>
    <row r="234" spans="1:14">
      <c r="A234" t="s">
        <v>25</v>
      </c>
      <c r="G234">
        <v>228</v>
      </c>
    </row>
    <row r="235" spans="1:14">
      <c r="A235" t="s">
        <v>11</v>
      </c>
      <c r="G235">
        <v>0</v>
      </c>
      <c r="H235">
        <v>0.48</v>
      </c>
      <c r="I235">
        <v>0.53</v>
      </c>
      <c r="J235">
        <v>0.45</v>
      </c>
      <c r="K235">
        <v>5.660377358490571E-2</v>
      </c>
      <c r="L235">
        <v>-0.32843137254901927</v>
      </c>
      <c r="M235">
        <v>-1.8404907975460003E-2</v>
      </c>
      <c r="N235">
        <v>-4.210526315789466E-2</v>
      </c>
    </row>
    <row r="236" spans="1:14">
      <c r="A236" t="s">
        <v>10</v>
      </c>
      <c r="G236">
        <v>4198000</v>
      </c>
      <c r="H236">
        <v>1.66</v>
      </c>
      <c r="I236">
        <v>1.76</v>
      </c>
      <c r="J236">
        <v>1.49</v>
      </c>
      <c r="K236">
        <v>0.68181818181818177</v>
      </c>
      <c r="L236">
        <v>1.7712418300653556</v>
      </c>
      <c r="M236">
        <v>5.5555555555555601E-2</v>
      </c>
      <c r="N236">
        <v>5.1094890510948787E-2</v>
      </c>
    </row>
    <row r="237" spans="1:14">
      <c r="A237" t="s">
        <v>29</v>
      </c>
      <c r="G237">
        <v>673014.64473684214</v>
      </c>
      <c r="H237">
        <v>1.0312938596491237</v>
      </c>
      <c r="I237">
        <v>1.0967841409691619</v>
      </c>
      <c r="J237">
        <v>0.86289867841409662</v>
      </c>
      <c r="K237">
        <v>0.26450267633352531</v>
      </c>
      <c r="L237">
        <v>9.8088107543663122E-2</v>
      </c>
      <c r="M237">
        <v>8.6982996612815361E-3</v>
      </c>
      <c r="N237">
        <v>1.1115278062073335E-2</v>
      </c>
    </row>
    <row r="238" spans="1:14">
      <c r="A238" t="s">
        <v>15</v>
      </c>
      <c r="G238">
        <v>427800</v>
      </c>
      <c r="H238">
        <v>1.0149999999999999</v>
      </c>
      <c r="I238">
        <v>1.1299999999999999</v>
      </c>
      <c r="J238">
        <v>0.81</v>
      </c>
      <c r="K238">
        <v>0.23287671232876719</v>
      </c>
      <c r="L238">
        <v>0</v>
      </c>
      <c r="M238">
        <v>0</v>
      </c>
      <c r="N238">
        <v>0</v>
      </c>
    </row>
    <row r="239" spans="1:14">
      <c r="A239" t="s">
        <v>30</v>
      </c>
      <c r="G239">
        <v>768539.72773743852</v>
      </c>
      <c r="H239">
        <v>0.34877806621263147</v>
      </c>
      <c r="I239">
        <v>0.39476293042445987</v>
      </c>
      <c r="J239">
        <v>0.2842579215138385</v>
      </c>
      <c r="K239">
        <v>0.1472302623907441</v>
      </c>
      <c r="L239">
        <v>0.1770090743796412</v>
      </c>
      <c r="M239">
        <v>1.2751850458187164E-2</v>
      </c>
      <c r="N239">
        <v>1.5691031642284289E-2</v>
      </c>
    </row>
  </sheetData>
  <phoneticPr fontId="3" type="noConversion"/>
  <conditionalFormatting sqref="H86:H227 H1:H64">
    <cfRule type="cellIs" dxfId="11" priority="1" stopIfTrue="1" operator="equal">
      <formula>$H$235</formula>
    </cfRule>
    <cfRule type="cellIs" dxfId="10" priority="2" stopIfTrue="1" operator="equal">
      <formula>$H$236</formula>
    </cfRule>
  </conditionalFormatting>
  <conditionalFormatting sqref="M1:M228">
    <cfRule type="cellIs" dxfId="9" priority="3" stopIfTrue="1" operator="equal">
      <formula>$M$235</formula>
    </cfRule>
    <cfRule type="cellIs" dxfId="8" priority="4" stopIfTrue="1" operator="equal">
      <formula>$M$236</formula>
    </cfRule>
  </conditionalFormatting>
  <conditionalFormatting sqref="N1:N228">
    <cfRule type="cellIs" dxfId="7" priority="5" stopIfTrue="1" operator="equal">
      <formula>$N$235</formula>
    </cfRule>
    <cfRule type="cellIs" dxfId="6" priority="6" stopIfTrue="1" operator="equal">
      <formula>$N$236</formula>
    </cfRule>
  </conditionalFormatting>
  <conditionalFormatting sqref="L1:L228">
    <cfRule type="cellIs" dxfId="5" priority="7" stopIfTrue="1" operator="equal">
      <formula>$L$235</formula>
    </cfRule>
    <cfRule type="cellIs" dxfId="4" priority="8" stopIfTrue="1" operator="equal">
      <formula>$L$236</formula>
    </cfRule>
  </conditionalFormatting>
  <conditionalFormatting sqref="K1:K228 P1">
    <cfRule type="cellIs" dxfId="3" priority="9" stopIfTrue="1" operator="equal">
      <formula>$K$235</formula>
    </cfRule>
    <cfRule type="cellIs" dxfId="2" priority="10" stopIfTrue="1" operator="equal">
      <formula>$K$236</formula>
    </cfRule>
  </conditionalFormatting>
  <conditionalFormatting sqref="P10">
    <cfRule type="cellIs" dxfId="1" priority="11" stopIfTrue="1" operator="equal">
      <formula>$K$236</formula>
    </cfRule>
    <cfRule type="cellIs" dxfId="0" priority="12" stopIfTrue="1" operator="equal">
      <formula>$K$237</formula>
    </cfRule>
  </conditionalFormatting>
  <pageMargins left="0.75" right="0.75" top="1" bottom="1" header="0.5" footer="0.5"/>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6" baseType="variant">
      <vt:variant>
        <vt:lpstr>Worksheets</vt:lpstr>
      </vt:variant>
      <vt:variant>
        <vt:i4>12</vt:i4>
      </vt:variant>
      <vt:variant>
        <vt:lpstr>Charts</vt:lpstr>
      </vt:variant>
      <vt:variant>
        <vt:i4>5</vt:i4>
      </vt:variant>
      <vt:variant>
        <vt:lpstr>Named Ranges</vt:lpstr>
      </vt:variant>
      <vt:variant>
        <vt:i4>3</vt:i4>
      </vt:variant>
    </vt:vector>
  </HeadingPairs>
  <TitlesOfParts>
    <vt:vector size="20" baseType="lpstr">
      <vt:lpstr>ScoreCard</vt:lpstr>
      <vt:lpstr>SPL_PL</vt:lpstr>
      <vt:lpstr>SPL</vt:lpstr>
      <vt:lpstr>input</vt:lpstr>
      <vt:lpstr>NAN</vt:lpstr>
      <vt:lpstr>5FundamentalTruths</vt:lpstr>
      <vt:lpstr>HiProbabilityStragegies</vt:lpstr>
      <vt:lpstr>MSB</vt:lpstr>
      <vt:lpstr>Sheet1</vt:lpstr>
      <vt:lpstr>=sumIF</vt:lpstr>
      <vt:lpstr>Sheet3</vt:lpstr>
      <vt:lpstr>UniqueValues</vt:lpstr>
      <vt:lpstr>PPO</vt:lpstr>
      <vt:lpstr>MACD</vt:lpstr>
      <vt:lpstr>BollingerBands</vt:lpstr>
      <vt:lpstr>DailyDiffDisp</vt:lpstr>
      <vt:lpstr>RSI</vt:lpstr>
      <vt:lpstr>UniqueValues!Criteria</vt:lpstr>
      <vt:lpstr>UniqueValues!Extract</vt:lpstr>
      <vt:lpstr>tblSPL</vt:lpstr>
    </vt:vector>
  </TitlesOfParts>
  <LinksUpToDate>false</LinksUpToDate>
  <SharedDoc>false</SharedDoc>
  <HyperlinkBase/>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Starpharma</dc:title>
  <dc:creator>Glen C Falk</dc:creator>
  <cp:keywords>SPL;2014;10</cp:keywords>
  <cp:lastModifiedBy>Glen C Falk</cp:lastModifiedBy>
  <dcterms:created xsi:type="dcterms:W3CDTF">2012-01-23T15:20:49Z</dcterms:created>
  <dcterms:modified xsi:type="dcterms:W3CDTF">2014-10-27T13:49:16Z</dcterms:modified>
</cp:coreProperties>
</file>